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C123A0D7-6403-4A85-AE1E-08C109B43FE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公司" sheetId="1" r:id="rId1"/>
  </sheets>
  <externalReferences>
    <externalReference r:id="rId2"/>
  </externalReferences>
  <definedNames>
    <definedName name="_xlnm._FilterDatabase" localSheetId="0" hidden="1">公司!$C$1:$C$5529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3" i="1"/>
  <c r="G2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U2274" i="1" s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8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3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5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7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09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6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8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5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7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4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5" i="1"/>
  <c r="AB3076" i="1"/>
  <c r="AB3077" i="1"/>
  <c r="AB3078" i="1"/>
  <c r="AB3079" i="1"/>
  <c r="AB3080" i="1"/>
  <c r="AB3081" i="1"/>
  <c r="AB3082" i="1"/>
  <c r="AB3083" i="1"/>
  <c r="AB3084" i="1"/>
  <c r="AB3085" i="1"/>
  <c r="AB3086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5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0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8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7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7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3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0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6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1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4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499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19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39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79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1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19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2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3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6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4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5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6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2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4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4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69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8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8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3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8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3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8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8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3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8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3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8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3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1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59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5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3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1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49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7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5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3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0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8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4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2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5" i="1"/>
  <c r="AB4636" i="1"/>
  <c r="AB4637" i="1"/>
  <c r="AB4638" i="1"/>
  <c r="AB4639" i="1"/>
  <c r="AB4640" i="1"/>
  <c r="AB4641" i="1"/>
  <c r="AB4642" i="1"/>
  <c r="AB4643" i="1"/>
  <c r="AB4644" i="1"/>
  <c r="AB4645" i="1"/>
  <c r="AB4646" i="1"/>
  <c r="AB4647" i="1"/>
  <c r="AB4648" i="1"/>
  <c r="AB4649" i="1"/>
  <c r="AB4650" i="1"/>
  <c r="AB4651" i="1"/>
  <c r="AB4652" i="1"/>
  <c r="AB4653" i="1"/>
  <c r="AB4654" i="1"/>
  <c r="AB4655" i="1"/>
  <c r="AB4656" i="1"/>
  <c r="AB4657" i="1"/>
  <c r="AB4658" i="1"/>
  <c r="AB4659" i="1"/>
  <c r="AB4660" i="1"/>
  <c r="AB4661" i="1"/>
  <c r="AB4662" i="1"/>
  <c r="AB4663" i="1"/>
  <c r="AB4664" i="1"/>
  <c r="AB4665" i="1"/>
  <c r="AB4666" i="1"/>
  <c r="AB4667" i="1"/>
  <c r="AB4668" i="1"/>
  <c r="AB4669" i="1"/>
  <c r="AB4670" i="1"/>
  <c r="AB4671" i="1"/>
  <c r="AB4672" i="1"/>
  <c r="AB4673" i="1"/>
  <c r="AB4674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8" i="1"/>
  <c r="AB4689" i="1"/>
  <c r="AB4690" i="1"/>
  <c r="AB4691" i="1"/>
  <c r="AB4692" i="1"/>
  <c r="AB4693" i="1"/>
  <c r="AB4694" i="1"/>
  <c r="AB4695" i="1"/>
  <c r="AB4696" i="1"/>
  <c r="AB4697" i="1"/>
  <c r="AB4698" i="1"/>
  <c r="AB4699" i="1"/>
  <c r="AB4700" i="1"/>
  <c r="AB4701" i="1"/>
  <c r="AB4702" i="1"/>
  <c r="AB4703" i="1"/>
  <c r="AB4704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4" i="1"/>
  <c r="AB4735" i="1"/>
  <c r="AB4736" i="1"/>
  <c r="AB4737" i="1"/>
  <c r="AB4738" i="1"/>
  <c r="AB4739" i="1"/>
  <c r="AB4740" i="1"/>
  <c r="AB4741" i="1"/>
  <c r="AB4742" i="1"/>
  <c r="AB4743" i="1"/>
  <c r="AB4744" i="1"/>
  <c r="AB4745" i="1"/>
  <c r="AB4746" i="1"/>
  <c r="AB4747" i="1"/>
  <c r="AB4748" i="1"/>
  <c r="AB4749" i="1"/>
  <c r="AB4750" i="1"/>
  <c r="AB4751" i="1"/>
  <c r="AB4752" i="1"/>
  <c r="AB4753" i="1"/>
  <c r="AB4754" i="1"/>
  <c r="AB4755" i="1"/>
  <c r="AB4756" i="1"/>
  <c r="AB4757" i="1"/>
  <c r="AB4758" i="1"/>
  <c r="AB4759" i="1"/>
  <c r="AB4760" i="1"/>
  <c r="AB4761" i="1"/>
  <c r="AB4762" i="1"/>
  <c r="AB4763" i="1"/>
  <c r="AB4764" i="1"/>
  <c r="AB4765" i="1"/>
  <c r="AB4766" i="1"/>
  <c r="AB4767" i="1"/>
  <c r="AB4768" i="1"/>
  <c r="AB4769" i="1"/>
  <c r="AB4770" i="1"/>
  <c r="AB4771" i="1"/>
  <c r="AB4772" i="1"/>
  <c r="AB4773" i="1"/>
  <c r="AB4774" i="1"/>
  <c r="AB4775" i="1"/>
  <c r="AB4776" i="1"/>
  <c r="AB4777" i="1"/>
  <c r="AB4778" i="1"/>
  <c r="AB4779" i="1"/>
  <c r="AB4780" i="1"/>
  <c r="AB4781" i="1"/>
  <c r="AB4782" i="1"/>
  <c r="AB4783" i="1"/>
  <c r="AB4784" i="1"/>
  <c r="AB4785" i="1"/>
  <c r="AB4786" i="1"/>
  <c r="AB4787" i="1"/>
  <c r="AB4788" i="1"/>
  <c r="AB4789" i="1"/>
  <c r="AB4790" i="1"/>
  <c r="AB4791" i="1"/>
  <c r="AB4792" i="1"/>
  <c r="AB4793" i="1"/>
  <c r="AB4794" i="1"/>
  <c r="AB4795" i="1"/>
  <c r="AB4796" i="1"/>
  <c r="AB4797" i="1"/>
  <c r="AB4798" i="1"/>
  <c r="AB4799" i="1"/>
  <c r="AB4800" i="1"/>
  <c r="AB4801" i="1"/>
  <c r="AB4802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4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899" i="1"/>
  <c r="AB4900" i="1"/>
  <c r="AB4901" i="1"/>
  <c r="AB4902" i="1"/>
  <c r="AB4903" i="1"/>
  <c r="AB4904" i="1"/>
  <c r="AB4905" i="1"/>
  <c r="AB4906" i="1"/>
  <c r="AB4907" i="1"/>
  <c r="AB4908" i="1"/>
  <c r="AB4909" i="1"/>
  <c r="AB4910" i="1"/>
  <c r="AB4911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1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7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2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7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6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3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0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3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4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6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1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5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0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5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1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0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3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399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4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2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5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2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8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2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2" i="1"/>
  <c r="Y3" i="1"/>
  <c r="Y4" i="1"/>
  <c r="Y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2" i="1"/>
  <c r="D323" i="1"/>
  <c r="F323" i="1"/>
  <c r="H323" i="1"/>
  <c r="I323" i="1"/>
  <c r="L323" i="1"/>
  <c r="N323" i="1"/>
  <c r="Q323" i="1"/>
  <c r="R323" i="1"/>
  <c r="D324" i="1"/>
  <c r="F324" i="1"/>
  <c r="H324" i="1"/>
  <c r="I324" i="1"/>
  <c r="L324" i="1"/>
  <c r="N324" i="1"/>
  <c r="Q324" i="1"/>
  <c r="R324" i="1"/>
  <c r="D325" i="1"/>
  <c r="F325" i="1"/>
  <c r="H325" i="1"/>
  <c r="I325" i="1"/>
  <c r="L325" i="1"/>
  <c r="N325" i="1"/>
  <c r="Q325" i="1"/>
  <c r="R325" i="1"/>
  <c r="D326" i="1"/>
  <c r="F326" i="1"/>
  <c r="H326" i="1"/>
  <c r="I326" i="1"/>
  <c r="L326" i="1"/>
  <c r="N326" i="1"/>
  <c r="Q326" i="1"/>
  <c r="R326" i="1"/>
  <c r="D327" i="1"/>
  <c r="F327" i="1"/>
  <c r="H327" i="1"/>
  <c r="I327" i="1"/>
  <c r="L327" i="1"/>
  <c r="N327" i="1"/>
  <c r="Q327" i="1"/>
  <c r="R327" i="1"/>
  <c r="D328" i="1"/>
  <c r="F328" i="1"/>
  <c r="H328" i="1"/>
  <c r="I328" i="1"/>
  <c r="L328" i="1"/>
  <c r="N328" i="1"/>
  <c r="Q328" i="1"/>
  <c r="R328" i="1"/>
  <c r="D329" i="1"/>
  <c r="F329" i="1"/>
  <c r="H329" i="1"/>
  <c r="I329" i="1"/>
  <c r="L329" i="1"/>
  <c r="N329" i="1"/>
  <c r="Q329" i="1"/>
  <c r="R329" i="1"/>
  <c r="D330" i="1"/>
  <c r="F330" i="1"/>
  <c r="H330" i="1"/>
  <c r="I330" i="1"/>
  <c r="L330" i="1"/>
  <c r="N330" i="1"/>
  <c r="Q330" i="1"/>
  <c r="R330" i="1"/>
  <c r="D331" i="1"/>
  <c r="F331" i="1"/>
  <c r="H331" i="1"/>
  <c r="I331" i="1"/>
  <c r="L331" i="1"/>
  <c r="N331" i="1"/>
  <c r="Q331" i="1"/>
  <c r="R331" i="1"/>
  <c r="D332" i="1"/>
  <c r="F332" i="1"/>
  <c r="H332" i="1"/>
  <c r="I332" i="1"/>
  <c r="L332" i="1"/>
  <c r="N332" i="1"/>
  <c r="Q332" i="1"/>
  <c r="R332" i="1"/>
  <c r="D333" i="1"/>
  <c r="F333" i="1"/>
  <c r="H333" i="1"/>
  <c r="I333" i="1"/>
  <c r="L333" i="1"/>
  <c r="N333" i="1"/>
  <c r="Q333" i="1"/>
  <c r="R333" i="1"/>
  <c r="D334" i="1"/>
  <c r="F334" i="1"/>
  <c r="H334" i="1"/>
  <c r="I334" i="1"/>
  <c r="L334" i="1"/>
  <c r="N334" i="1"/>
  <c r="Q334" i="1"/>
  <c r="R334" i="1"/>
  <c r="D335" i="1"/>
  <c r="F335" i="1"/>
  <c r="H335" i="1"/>
  <c r="I335" i="1"/>
  <c r="L335" i="1"/>
  <c r="N335" i="1"/>
  <c r="Q335" i="1"/>
  <c r="R335" i="1"/>
  <c r="D336" i="1"/>
  <c r="F336" i="1"/>
  <c r="H336" i="1"/>
  <c r="I336" i="1"/>
  <c r="L336" i="1"/>
  <c r="N336" i="1"/>
  <c r="Q336" i="1"/>
  <c r="R336" i="1"/>
  <c r="D337" i="1"/>
  <c r="F337" i="1"/>
  <c r="H337" i="1"/>
  <c r="I337" i="1"/>
  <c r="L337" i="1"/>
  <c r="N337" i="1"/>
  <c r="Q337" i="1"/>
  <c r="R337" i="1"/>
  <c r="D338" i="1"/>
  <c r="F338" i="1"/>
  <c r="H338" i="1"/>
  <c r="I338" i="1"/>
  <c r="L338" i="1"/>
  <c r="N338" i="1"/>
  <c r="Q338" i="1"/>
  <c r="R338" i="1"/>
  <c r="D339" i="1"/>
  <c r="F339" i="1"/>
  <c r="H339" i="1"/>
  <c r="I339" i="1"/>
  <c r="L339" i="1"/>
  <c r="N339" i="1"/>
  <c r="Q339" i="1"/>
  <c r="R339" i="1"/>
  <c r="D340" i="1"/>
  <c r="F340" i="1"/>
  <c r="H340" i="1"/>
  <c r="I340" i="1"/>
  <c r="L340" i="1"/>
  <c r="N340" i="1"/>
  <c r="Q340" i="1"/>
  <c r="R340" i="1"/>
  <c r="D341" i="1"/>
  <c r="F341" i="1"/>
  <c r="H341" i="1"/>
  <c r="I341" i="1"/>
  <c r="L341" i="1"/>
  <c r="N341" i="1"/>
  <c r="Q341" i="1"/>
  <c r="R341" i="1"/>
  <c r="D342" i="1"/>
  <c r="F342" i="1"/>
  <c r="H342" i="1"/>
  <c r="I342" i="1"/>
  <c r="L342" i="1"/>
  <c r="N342" i="1"/>
  <c r="Q342" i="1"/>
  <c r="R342" i="1"/>
  <c r="D343" i="1"/>
  <c r="F343" i="1"/>
  <c r="H343" i="1"/>
  <c r="I343" i="1"/>
  <c r="L343" i="1"/>
  <c r="N343" i="1"/>
  <c r="Q343" i="1"/>
  <c r="R343" i="1"/>
  <c r="D344" i="1"/>
  <c r="F344" i="1"/>
  <c r="H344" i="1"/>
  <c r="I344" i="1"/>
  <c r="L344" i="1"/>
  <c r="N344" i="1"/>
  <c r="Q344" i="1"/>
  <c r="R344" i="1"/>
  <c r="D345" i="1"/>
  <c r="F345" i="1"/>
  <c r="H345" i="1"/>
  <c r="I345" i="1"/>
  <c r="L345" i="1"/>
  <c r="N345" i="1"/>
  <c r="Q345" i="1"/>
  <c r="R345" i="1"/>
  <c r="D346" i="1"/>
  <c r="F346" i="1"/>
  <c r="H346" i="1"/>
  <c r="I346" i="1"/>
  <c r="L346" i="1"/>
  <c r="N346" i="1"/>
  <c r="Q346" i="1"/>
  <c r="R346" i="1"/>
  <c r="D347" i="1"/>
  <c r="F347" i="1"/>
  <c r="H347" i="1"/>
  <c r="I347" i="1"/>
  <c r="L347" i="1"/>
  <c r="N347" i="1"/>
  <c r="Q347" i="1"/>
  <c r="R347" i="1"/>
  <c r="D348" i="1"/>
  <c r="F348" i="1"/>
  <c r="H348" i="1"/>
  <c r="I348" i="1"/>
  <c r="L348" i="1"/>
  <c r="N348" i="1"/>
  <c r="Q348" i="1"/>
  <c r="R348" i="1"/>
  <c r="D349" i="1"/>
  <c r="F349" i="1"/>
  <c r="H349" i="1"/>
  <c r="I349" i="1"/>
  <c r="L349" i="1"/>
  <c r="N349" i="1"/>
  <c r="Q349" i="1"/>
  <c r="R349" i="1"/>
  <c r="D350" i="1"/>
  <c r="F350" i="1"/>
  <c r="H350" i="1"/>
  <c r="I350" i="1"/>
  <c r="L350" i="1"/>
  <c r="N350" i="1"/>
  <c r="Q350" i="1"/>
  <c r="R350" i="1"/>
  <c r="D351" i="1"/>
  <c r="F351" i="1"/>
  <c r="H351" i="1"/>
  <c r="I351" i="1"/>
  <c r="L351" i="1"/>
  <c r="N351" i="1"/>
  <c r="Q351" i="1"/>
  <c r="R351" i="1"/>
  <c r="D352" i="1"/>
  <c r="F352" i="1"/>
  <c r="H352" i="1"/>
  <c r="I352" i="1"/>
  <c r="L352" i="1"/>
  <c r="N352" i="1"/>
  <c r="Q352" i="1"/>
  <c r="R352" i="1"/>
  <c r="D353" i="1"/>
  <c r="F353" i="1"/>
  <c r="H353" i="1"/>
  <c r="I353" i="1"/>
  <c r="L353" i="1"/>
  <c r="N353" i="1"/>
  <c r="Q353" i="1"/>
  <c r="R353" i="1"/>
  <c r="D354" i="1"/>
  <c r="F354" i="1"/>
  <c r="H354" i="1"/>
  <c r="I354" i="1"/>
  <c r="L354" i="1"/>
  <c r="N354" i="1"/>
  <c r="Q354" i="1"/>
  <c r="R354" i="1"/>
  <c r="D355" i="1"/>
  <c r="F355" i="1"/>
  <c r="H355" i="1"/>
  <c r="I355" i="1"/>
  <c r="L355" i="1"/>
  <c r="N355" i="1"/>
  <c r="Q355" i="1"/>
  <c r="R355" i="1"/>
  <c r="D356" i="1"/>
  <c r="F356" i="1"/>
  <c r="H356" i="1"/>
  <c r="I356" i="1"/>
  <c r="L356" i="1"/>
  <c r="N356" i="1"/>
  <c r="Q356" i="1"/>
  <c r="R356" i="1"/>
  <c r="D357" i="1"/>
  <c r="F357" i="1"/>
  <c r="H357" i="1"/>
  <c r="I357" i="1"/>
  <c r="L357" i="1"/>
  <c r="N357" i="1"/>
  <c r="Q357" i="1"/>
  <c r="R357" i="1"/>
  <c r="D358" i="1"/>
  <c r="F358" i="1"/>
  <c r="H358" i="1"/>
  <c r="I358" i="1"/>
  <c r="L358" i="1"/>
  <c r="N358" i="1"/>
  <c r="Q358" i="1"/>
  <c r="R358" i="1"/>
  <c r="D359" i="1"/>
  <c r="F359" i="1"/>
  <c r="H359" i="1"/>
  <c r="I359" i="1"/>
  <c r="L359" i="1"/>
  <c r="N359" i="1"/>
  <c r="Q359" i="1"/>
  <c r="R359" i="1"/>
  <c r="D360" i="1"/>
  <c r="F360" i="1"/>
  <c r="H360" i="1"/>
  <c r="I360" i="1"/>
  <c r="L360" i="1"/>
  <c r="N360" i="1"/>
  <c r="Q360" i="1"/>
  <c r="R360" i="1"/>
  <c r="D361" i="1"/>
  <c r="F361" i="1"/>
  <c r="H361" i="1"/>
  <c r="I361" i="1"/>
  <c r="L361" i="1"/>
  <c r="N361" i="1"/>
  <c r="Q361" i="1"/>
  <c r="R361" i="1"/>
  <c r="D362" i="1"/>
  <c r="F362" i="1"/>
  <c r="H362" i="1"/>
  <c r="I362" i="1"/>
  <c r="L362" i="1"/>
  <c r="N362" i="1"/>
  <c r="Q362" i="1"/>
  <c r="R362" i="1"/>
  <c r="D363" i="1"/>
  <c r="F363" i="1"/>
  <c r="H363" i="1"/>
  <c r="I363" i="1"/>
  <c r="L363" i="1"/>
  <c r="N363" i="1"/>
  <c r="Q363" i="1"/>
  <c r="R363" i="1"/>
  <c r="D364" i="1"/>
  <c r="F364" i="1"/>
  <c r="H364" i="1"/>
  <c r="I364" i="1"/>
  <c r="L364" i="1"/>
  <c r="N364" i="1"/>
  <c r="Q364" i="1"/>
  <c r="R364" i="1"/>
  <c r="D365" i="1"/>
  <c r="F365" i="1"/>
  <c r="H365" i="1"/>
  <c r="I365" i="1"/>
  <c r="L365" i="1"/>
  <c r="N365" i="1"/>
  <c r="Q365" i="1"/>
  <c r="R365" i="1"/>
  <c r="D366" i="1"/>
  <c r="F366" i="1"/>
  <c r="H366" i="1"/>
  <c r="I366" i="1"/>
  <c r="L366" i="1"/>
  <c r="N366" i="1"/>
  <c r="Q366" i="1"/>
  <c r="R366" i="1"/>
  <c r="D367" i="1"/>
  <c r="F367" i="1"/>
  <c r="H367" i="1"/>
  <c r="I367" i="1"/>
  <c r="L367" i="1"/>
  <c r="N367" i="1"/>
  <c r="Q367" i="1"/>
  <c r="R367" i="1"/>
  <c r="D368" i="1"/>
  <c r="F368" i="1"/>
  <c r="H368" i="1"/>
  <c r="I368" i="1"/>
  <c r="L368" i="1"/>
  <c r="N368" i="1"/>
  <c r="Q368" i="1"/>
  <c r="R368" i="1"/>
  <c r="D369" i="1"/>
  <c r="F369" i="1"/>
  <c r="H369" i="1"/>
  <c r="I369" i="1"/>
  <c r="L369" i="1"/>
  <c r="N369" i="1"/>
  <c r="Q369" i="1"/>
  <c r="R369" i="1"/>
  <c r="D370" i="1"/>
  <c r="F370" i="1"/>
  <c r="H370" i="1"/>
  <c r="I370" i="1"/>
  <c r="L370" i="1"/>
  <c r="N370" i="1"/>
  <c r="Q370" i="1"/>
  <c r="R370" i="1"/>
  <c r="D371" i="1"/>
  <c r="F371" i="1"/>
  <c r="H371" i="1"/>
  <c r="I371" i="1"/>
  <c r="L371" i="1"/>
  <c r="N371" i="1"/>
  <c r="Q371" i="1"/>
  <c r="R371" i="1"/>
  <c r="D372" i="1"/>
  <c r="F372" i="1"/>
  <c r="H372" i="1"/>
  <c r="I372" i="1"/>
  <c r="L372" i="1"/>
  <c r="N372" i="1"/>
  <c r="Q372" i="1"/>
  <c r="R372" i="1"/>
  <c r="D373" i="1"/>
  <c r="F373" i="1"/>
  <c r="H373" i="1"/>
  <c r="I373" i="1"/>
  <c r="L373" i="1"/>
  <c r="N373" i="1"/>
  <c r="Q373" i="1"/>
  <c r="R373" i="1"/>
  <c r="D374" i="1"/>
  <c r="F374" i="1"/>
  <c r="H374" i="1"/>
  <c r="I374" i="1"/>
  <c r="L374" i="1"/>
  <c r="N374" i="1"/>
  <c r="Q374" i="1"/>
  <c r="R374" i="1"/>
  <c r="D375" i="1"/>
  <c r="F375" i="1"/>
  <c r="H375" i="1"/>
  <c r="I375" i="1"/>
  <c r="L375" i="1"/>
  <c r="N375" i="1"/>
  <c r="Q375" i="1"/>
  <c r="R375" i="1"/>
  <c r="D376" i="1"/>
  <c r="F376" i="1"/>
  <c r="H376" i="1"/>
  <c r="I376" i="1"/>
  <c r="L376" i="1"/>
  <c r="N376" i="1"/>
  <c r="Q376" i="1"/>
  <c r="R376" i="1"/>
  <c r="D377" i="1"/>
  <c r="F377" i="1"/>
  <c r="H377" i="1"/>
  <c r="I377" i="1"/>
  <c r="L377" i="1"/>
  <c r="N377" i="1"/>
  <c r="Q377" i="1"/>
  <c r="R377" i="1"/>
  <c r="D378" i="1"/>
  <c r="F378" i="1"/>
  <c r="H378" i="1"/>
  <c r="I378" i="1"/>
  <c r="L378" i="1"/>
  <c r="N378" i="1"/>
  <c r="Q378" i="1"/>
  <c r="R378" i="1"/>
  <c r="D379" i="1"/>
  <c r="F379" i="1"/>
  <c r="H379" i="1"/>
  <c r="I379" i="1"/>
  <c r="L379" i="1"/>
  <c r="N379" i="1"/>
  <c r="Q379" i="1"/>
  <c r="R379" i="1"/>
  <c r="D380" i="1"/>
  <c r="F380" i="1"/>
  <c r="H380" i="1"/>
  <c r="I380" i="1"/>
  <c r="L380" i="1"/>
  <c r="N380" i="1"/>
  <c r="Q380" i="1"/>
  <c r="R380" i="1"/>
  <c r="D381" i="1"/>
  <c r="F381" i="1"/>
  <c r="H381" i="1"/>
  <c r="I381" i="1"/>
  <c r="L381" i="1"/>
  <c r="N381" i="1"/>
  <c r="Q381" i="1"/>
  <c r="R381" i="1"/>
  <c r="D382" i="1"/>
  <c r="F382" i="1"/>
  <c r="H382" i="1"/>
  <c r="I382" i="1"/>
  <c r="L382" i="1"/>
  <c r="N382" i="1"/>
  <c r="Q382" i="1"/>
  <c r="R382" i="1"/>
  <c r="D383" i="1"/>
  <c r="F383" i="1"/>
  <c r="H383" i="1"/>
  <c r="I383" i="1"/>
  <c r="L383" i="1"/>
  <c r="N383" i="1"/>
  <c r="Q383" i="1"/>
  <c r="R383" i="1"/>
  <c r="D384" i="1"/>
  <c r="F384" i="1"/>
  <c r="H384" i="1"/>
  <c r="I384" i="1"/>
  <c r="L384" i="1"/>
  <c r="N384" i="1"/>
  <c r="Q384" i="1"/>
  <c r="R384" i="1"/>
  <c r="D385" i="1"/>
  <c r="F385" i="1"/>
  <c r="H385" i="1"/>
  <c r="I385" i="1"/>
  <c r="L385" i="1"/>
  <c r="N385" i="1"/>
  <c r="Q385" i="1"/>
  <c r="R385" i="1"/>
  <c r="D386" i="1"/>
  <c r="F386" i="1"/>
  <c r="H386" i="1"/>
  <c r="I386" i="1"/>
  <c r="L386" i="1"/>
  <c r="N386" i="1"/>
  <c r="Q386" i="1"/>
  <c r="R386" i="1"/>
  <c r="D387" i="1"/>
  <c r="F387" i="1"/>
  <c r="H387" i="1"/>
  <c r="I387" i="1"/>
  <c r="L387" i="1"/>
  <c r="N387" i="1"/>
  <c r="Q387" i="1"/>
  <c r="R387" i="1"/>
  <c r="D388" i="1"/>
  <c r="F388" i="1"/>
  <c r="H388" i="1"/>
  <c r="I388" i="1"/>
  <c r="L388" i="1"/>
  <c r="N388" i="1"/>
  <c r="Q388" i="1"/>
  <c r="R388" i="1"/>
  <c r="D389" i="1"/>
  <c r="F389" i="1"/>
  <c r="H389" i="1"/>
  <c r="I389" i="1"/>
  <c r="L389" i="1"/>
  <c r="N389" i="1"/>
  <c r="Q389" i="1"/>
  <c r="R389" i="1"/>
  <c r="D390" i="1"/>
  <c r="F390" i="1"/>
  <c r="H390" i="1"/>
  <c r="I390" i="1"/>
  <c r="L390" i="1"/>
  <c r="N390" i="1"/>
  <c r="Q390" i="1"/>
  <c r="R390" i="1"/>
  <c r="D391" i="1"/>
  <c r="F391" i="1"/>
  <c r="H391" i="1"/>
  <c r="I391" i="1"/>
  <c r="L391" i="1"/>
  <c r="N391" i="1"/>
  <c r="Q391" i="1"/>
  <c r="R391" i="1"/>
  <c r="D392" i="1"/>
  <c r="F392" i="1"/>
  <c r="H392" i="1"/>
  <c r="I392" i="1"/>
  <c r="L392" i="1"/>
  <c r="N392" i="1"/>
  <c r="Q392" i="1"/>
  <c r="R392" i="1"/>
  <c r="D393" i="1"/>
  <c r="F393" i="1"/>
  <c r="H393" i="1"/>
  <c r="I393" i="1"/>
  <c r="L393" i="1"/>
  <c r="N393" i="1"/>
  <c r="Q393" i="1"/>
  <c r="R393" i="1"/>
  <c r="D394" i="1"/>
  <c r="F394" i="1"/>
  <c r="H394" i="1"/>
  <c r="I394" i="1"/>
  <c r="L394" i="1"/>
  <c r="N394" i="1"/>
  <c r="Q394" i="1"/>
  <c r="R394" i="1"/>
  <c r="D395" i="1"/>
  <c r="F395" i="1"/>
  <c r="H395" i="1"/>
  <c r="I395" i="1"/>
  <c r="L395" i="1"/>
  <c r="N395" i="1"/>
  <c r="Q395" i="1"/>
  <c r="R395" i="1"/>
  <c r="D396" i="1"/>
  <c r="F396" i="1"/>
  <c r="H396" i="1"/>
  <c r="I396" i="1"/>
  <c r="L396" i="1"/>
  <c r="N396" i="1"/>
  <c r="Q396" i="1"/>
  <c r="R396" i="1"/>
  <c r="D397" i="1"/>
  <c r="F397" i="1"/>
  <c r="H397" i="1"/>
  <c r="I397" i="1"/>
  <c r="L397" i="1"/>
  <c r="N397" i="1"/>
  <c r="Q397" i="1"/>
  <c r="R397" i="1"/>
  <c r="D398" i="1"/>
  <c r="F398" i="1"/>
  <c r="H398" i="1"/>
  <c r="I398" i="1"/>
  <c r="L398" i="1"/>
  <c r="N398" i="1"/>
  <c r="Q398" i="1"/>
  <c r="R398" i="1"/>
  <c r="D399" i="1"/>
  <c r="F399" i="1"/>
  <c r="H399" i="1"/>
  <c r="I399" i="1"/>
  <c r="L399" i="1"/>
  <c r="N399" i="1"/>
  <c r="Q399" i="1"/>
  <c r="R399" i="1"/>
  <c r="D400" i="1"/>
  <c r="F400" i="1"/>
  <c r="H400" i="1"/>
  <c r="I400" i="1"/>
  <c r="L400" i="1"/>
  <c r="N400" i="1"/>
  <c r="Q400" i="1"/>
  <c r="R400" i="1"/>
  <c r="D401" i="1"/>
  <c r="F401" i="1"/>
  <c r="H401" i="1"/>
  <c r="I401" i="1"/>
  <c r="L401" i="1"/>
  <c r="N401" i="1"/>
  <c r="Q401" i="1"/>
  <c r="R401" i="1"/>
  <c r="D402" i="1"/>
  <c r="F402" i="1"/>
  <c r="H402" i="1"/>
  <c r="I402" i="1"/>
  <c r="L402" i="1"/>
  <c r="N402" i="1"/>
  <c r="Q402" i="1"/>
  <c r="R402" i="1"/>
  <c r="D403" i="1"/>
  <c r="F403" i="1"/>
  <c r="H403" i="1"/>
  <c r="I403" i="1"/>
  <c r="L403" i="1"/>
  <c r="N403" i="1"/>
  <c r="Q403" i="1"/>
  <c r="R403" i="1"/>
  <c r="D404" i="1"/>
  <c r="F404" i="1"/>
  <c r="H404" i="1"/>
  <c r="I404" i="1"/>
  <c r="L404" i="1"/>
  <c r="N404" i="1"/>
  <c r="Q404" i="1"/>
  <c r="R404" i="1"/>
  <c r="D405" i="1"/>
  <c r="F405" i="1"/>
  <c r="H405" i="1"/>
  <c r="I405" i="1"/>
  <c r="L405" i="1"/>
  <c r="N405" i="1"/>
  <c r="Q405" i="1"/>
  <c r="R405" i="1"/>
  <c r="D406" i="1"/>
  <c r="F406" i="1"/>
  <c r="H406" i="1"/>
  <c r="I406" i="1"/>
  <c r="L406" i="1"/>
  <c r="N406" i="1"/>
  <c r="Q406" i="1"/>
  <c r="R406" i="1"/>
  <c r="D407" i="1"/>
  <c r="F407" i="1"/>
  <c r="H407" i="1"/>
  <c r="I407" i="1"/>
  <c r="L407" i="1"/>
  <c r="N407" i="1"/>
  <c r="Q407" i="1"/>
  <c r="R407" i="1"/>
  <c r="D408" i="1"/>
  <c r="F408" i="1"/>
  <c r="H408" i="1"/>
  <c r="I408" i="1"/>
  <c r="L408" i="1"/>
  <c r="N408" i="1"/>
  <c r="Q408" i="1"/>
  <c r="R408" i="1"/>
  <c r="D409" i="1"/>
  <c r="F409" i="1"/>
  <c r="H409" i="1"/>
  <c r="I409" i="1"/>
  <c r="L409" i="1"/>
  <c r="N409" i="1"/>
  <c r="Q409" i="1"/>
  <c r="R409" i="1"/>
  <c r="D410" i="1"/>
  <c r="F410" i="1"/>
  <c r="H410" i="1"/>
  <c r="I410" i="1"/>
  <c r="L410" i="1"/>
  <c r="N410" i="1"/>
  <c r="Q410" i="1"/>
  <c r="R410" i="1"/>
  <c r="D411" i="1"/>
  <c r="F411" i="1"/>
  <c r="H411" i="1"/>
  <c r="I411" i="1"/>
  <c r="L411" i="1"/>
  <c r="N411" i="1"/>
  <c r="Q411" i="1"/>
  <c r="R411" i="1"/>
  <c r="D412" i="1"/>
  <c r="F412" i="1"/>
  <c r="H412" i="1"/>
  <c r="I412" i="1"/>
  <c r="L412" i="1"/>
  <c r="N412" i="1"/>
  <c r="Q412" i="1"/>
  <c r="R412" i="1"/>
  <c r="D413" i="1"/>
  <c r="F413" i="1"/>
  <c r="H413" i="1"/>
  <c r="I413" i="1"/>
  <c r="L413" i="1"/>
  <c r="N413" i="1"/>
  <c r="Q413" i="1"/>
  <c r="R413" i="1"/>
  <c r="D414" i="1"/>
  <c r="F414" i="1"/>
  <c r="H414" i="1"/>
  <c r="I414" i="1"/>
  <c r="L414" i="1"/>
  <c r="N414" i="1"/>
  <c r="Q414" i="1"/>
  <c r="R414" i="1"/>
  <c r="D415" i="1"/>
  <c r="F415" i="1"/>
  <c r="H415" i="1"/>
  <c r="I415" i="1"/>
  <c r="L415" i="1"/>
  <c r="N415" i="1"/>
  <c r="Q415" i="1"/>
  <c r="R415" i="1"/>
  <c r="D416" i="1"/>
  <c r="F416" i="1"/>
  <c r="H416" i="1"/>
  <c r="I416" i="1"/>
  <c r="L416" i="1"/>
  <c r="N416" i="1"/>
  <c r="Q416" i="1"/>
  <c r="R416" i="1"/>
  <c r="D417" i="1"/>
  <c r="F417" i="1"/>
  <c r="H417" i="1"/>
  <c r="I417" i="1"/>
  <c r="L417" i="1"/>
  <c r="N417" i="1"/>
  <c r="Q417" i="1"/>
  <c r="R417" i="1"/>
  <c r="D418" i="1"/>
  <c r="F418" i="1"/>
  <c r="H418" i="1"/>
  <c r="I418" i="1"/>
  <c r="L418" i="1"/>
  <c r="N418" i="1"/>
  <c r="Q418" i="1"/>
  <c r="R418" i="1"/>
  <c r="D419" i="1"/>
  <c r="F419" i="1"/>
  <c r="H419" i="1"/>
  <c r="I419" i="1"/>
  <c r="L419" i="1"/>
  <c r="N419" i="1"/>
  <c r="Q419" i="1"/>
  <c r="R419" i="1"/>
  <c r="D420" i="1"/>
  <c r="F420" i="1"/>
  <c r="H420" i="1"/>
  <c r="I420" i="1"/>
  <c r="L420" i="1"/>
  <c r="N420" i="1"/>
  <c r="Q420" i="1"/>
  <c r="R420" i="1"/>
  <c r="D421" i="1"/>
  <c r="F421" i="1"/>
  <c r="H421" i="1"/>
  <c r="I421" i="1"/>
  <c r="L421" i="1"/>
  <c r="N421" i="1"/>
  <c r="Q421" i="1"/>
  <c r="R421" i="1"/>
  <c r="D422" i="1"/>
  <c r="F422" i="1"/>
  <c r="H422" i="1"/>
  <c r="I422" i="1"/>
  <c r="L422" i="1"/>
  <c r="N422" i="1"/>
  <c r="Q422" i="1"/>
  <c r="R422" i="1"/>
  <c r="D423" i="1"/>
  <c r="F423" i="1"/>
  <c r="H423" i="1"/>
  <c r="I423" i="1"/>
  <c r="L423" i="1"/>
  <c r="N423" i="1"/>
  <c r="Q423" i="1"/>
  <c r="R423" i="1"/>
  <c r="D424" i="1"/>
  <c r="F424" i="1"/>
  <c r="H424" i="1"/>
  <c r="I424" i="1"/>
  <c r="L424" i="1"/>
  <c r="N424" i="1"/>
  <c r="Q424" i="1"/>
  <c r="R424" i="1"/>
  <c r="D425" i="1"/>
  <c r="F425" i="1"/>
  <c r="H425" i="1"/>
  <c r="I425" i="1"/>
  <c r="L425" i="1"/>
  <c r="N425" i="1"/>
  <c r="Q425" i="1"/>
  <c r="R425" i="1"/>
  <c r="D426" i="1"/>
  <c r="F426" i="1"/>
  <c r="H426" i="1"/>
  <c r="I426" i="1"/>
  <c r="L426" i="1"/>
  <c r="N426" i="1"/>
  <c r="Q426" i="1"/>
  <c r="R426" i="1"/>
  <c r="D427" i="1"/>
  <c r="F427" i="1"/>
  <c r="H427" i="1"/>
  <c r="I427" i="1"/>
  <c r="L427" i="1"/>
  <c r="N427" i="1"/>
  <c r="Q427" i="1"/>
  <c r="R427" i="1"/>
  <c r="D428" i="1"/>
  <c r="F428" i="1"/>
  <c r="H428" i="1"/>
  <c r="I428" i="1"/>
  <c r="L428" i="1"/>
  <c r="N428" i="1"/>
  <c r="Q428" i="1"/>
  <c r="R428" i="1"/>
  <c r="D429" i="1"/>
  <c r="F429" i="1"/>
  <c r="H429" i="1"/>
  <c r="I429" i="1"/>
  <c r="L429" i="1"/>
  <c r="N429" i="1"/>
  <c r="Q429" i="1"/>
  <c r="R429" i="1"/>
  <c r="D430" i="1"/>
  <c r="F430" i="1"/>
  <c r="H430" i="1"/>
  <c r="I430" i="1"/>
  <c r="L430" i="1"/>
  <c r="N430" i="1"/>
  <c r="Q430" i="1"/>
  <c r="R430" i="1"/>
  <c r="D431" i="1"/>
  <c r="F431" i="1"/>
  <c r="H431" i="1"/>
  <c r="I431" i="1"/>
  <c r="L431" i="1"/>
  <c r="N431" i="1"/>
  <c r="Q431" i="1"/>
  <c r="R431" i="1"/>
  <c r="D432" i="1"/>
  <c r="F432" i="1"/>
  <c r="H432" i="1"/>
  <c r="I432" i="1"/>
  <c r="L432" i="1"/>
  <c r="N432" i="1"/>
  <c r="Q432" i="1"/>
  <c r="R432" i="1"/>
  <c r="D433" i="1"/>
  <c r="F433" i="1"/>
  <c r="H433" i="1"/>
  <c r="I433" i="1"/>
  <c r="L433" i="1"/>
  <c r="N433" i="1"/>
  <c r="Q433" i="1"/>
  <c r="R433" i="1"/>
  <c r="D434" i="1"/>
  <c r="F434" i="1"/>
  <c r="H434" i="1"/>
  <c r="I434" i="1"/>
  <c r="L434" i="1"/>
  <c r="N434" i="1"/>
  <c r="Q434" i="1"/>
  <c r="R434" i="1"/>
  <c r="D435" i="1"/>
  <c r="F435" i="1"/>
  <c r="H435" i="1"/>
  <c r="I435" i="1"/>
  <c r="L435" i="1"/>
  <c r="N435" i="1"/>
  <c r="Q435" i="1"/>
  <c r="R435" i="1"/>
  <c r="D436" i="1"/>
  <c r="F436" i="1"/>
  <c r="H436" i="1"/>
  <c r="I436" i="1"/>
  <c r="L436" i="1"/>
  <c r="N436" i="1"/>
  <c r="Q436" i="1"/>
  <c r="R436" i="1"/>
  <c r="D437" i="1"/>
  <c r="F437" i="1"/>
  <c r="H437" i="1"/>
  <c r="I437" i="1"/>
  <c r="L437" i="1"/>
  <c r="N437" i="1"/>
  <c r="Q437" i="1"/>
  <c r="R437" i="1"/>
  <c r="D438" i="1"/>
  <c r="F438" i="1"/>
  <c r="H438" i="1"/>
  <c r="I438" i="1"/>
  <c r="L438" i="1"/>
  <c r="N438" i="1"/>
  <c r="Q438" i="1"/>
  <c r="R438" i="1"/>
  <c r="D439" i="1"/>
  <c r="F439" i="1"/>
  <c r="H439" i="1"/>
  <c r="I439" i="1"/>
  <c r="L439" i="1"/>
  <c r="N439" i="1"/>
  <c r="Q439" i="1"/>
  <c r="R439" i="1"/>
  <c r="D440" i="1"/>
  <c r="F440" i="1"/>
  <c r="H440" i="1"/>
  <c r="I440" i="1"/>
  <c r="L440" i="1"/>
  <c r="N440" i="1"/>
  <c r="Q440" i="1"/>
  <c r="R440" i="1"/>
  <c r="D441" i="1"/>
  <c r="F441" i="1"/>
  <c r="H441" i="1"/>
  <c r="I441" i="1"/>
  <c r="L441" i="1"/>
  <c r="N441" i="1"/>
  <c r="Q441" i="1"/>
  <c r="R441" i="1"/>
  <c r="D442" i="1"/>
  <c r="F442" i="1"/>
  <c r="H442" i="1"/>
  <c r="I442" i="1"/>
  <c r="L442" i="1"/>
  <c r="N442" i="1"/>
  <c r="Q442" i="1"/>
  <c r="R442" i="1"/>
  <c r="D443" i="1"/>
  <c r="F443" i="1"/>
  <c r="H443" i="1"/>
  <c r="I443" i="1"/>
  <c r="L443" i="1"/>
  <c r="N443" i="1"/>
  <c r="Q443" i="1"/>
  <c r="R443" i="1"/>
  <c r="D444" i="1"/>
  <c r="F444" i="1"/>
  <c r="H444" i="1"/>
  <c r="I444" i="1"/>
  <c r="L444" i="1"/>
  <c r="N444" i="1"/>
  <c r="Q444" i="1"/>
  <c r="R444" i="1"/>
  <c r="D445" i="1"/>
  <c r="F445" i="1"/>
  <c r="H445" i="1"/>
  <c r="I445" i="1"/>
  <c r="L445" i="1"/>
  <c r="N445" i="1"/>
  <c r="Q445" i="1"/>
  <c r="R445" i="1"/>
  <c r="D446" i="1"/>
  <c r="F446" i="1"/>
  <c r="H446" i="1"/>
  <c r="I446" i="1"/>
  <c r="L446" i="1"/>
  <c r="N446" i="1"/>
  <c r="Q446" i="1"/>
  <c r="R446" i="1"/>
  <c r="D447" i="1"/>
  <c r="F447" i="1"/>
  <c r="H447" i="1"/>
  <c r="I447" i="1"/>
  <c r="L447" i="1"/>
  <c r="N447" i="1"/>
  <c r="Q447" i="1"/>
  <c r="R447" i="1"/>
  <c r="D448" i="1"/>
  <c r="F448" i="1"/>
  <c r="H448" i="1"/>
  <c r="I448" i="1"/>
  <c r="L448" i="1"/>
  <c r="N448" i="1"/>
  <c r="Q448" i="1"/>
  <c r="R448" i="1"/>
  <c r="D449" i="1"/>
  <c r="F449" i="1"/>
  <c r="H449" i="1"/>
  <c r="I449" i="1"/>
  <c r="L449" i="1"/>
  <c r="N449" i="1"/>
  <c r="Q449" i="1"/>
  <c r="R449" i="1"/>
  <c r="D450" i="1"/>
  <c r="F450" i="1"/>
  <c r="H450" i="1"/>
  <c r="I450" i="1"/>
  <c r="L450" i="1"/>
  <c r="N450" i="1"/>
  <c r="Q450" i="1"/>
  <c r="R450" i="1"/>
  <c r="D451" i="1"/>
  <c r="F451" i="1"/>
  <c r="H451" i="1"/>
  <c r="I451" i="1"/>
  <c r="L451" i="1"/>
  <c r="N451" i="1"/>
  <c r="Q451" i="1"/>
  <c r="R451" i="1"/>
  <c r="D452" i="1"/>
  <c r="F452" i="1"/>
  <c r="H452" i="1"/>
  <c r="I452" i="1"/>
  <c r="L452" i="1"/>
  <c r="N452" i="1"/>
  <c r="Q452" i="1"/>
  <c r="R452" i="1"/>
  <c r="D453" i="1"/>
  <c r="F453" i="1"/>
  <c r="H453" i="1"/>
  <c r="I453" i="1"/>
  <c r="L453" i="1"/>
  <c r="N453" i="1"/>
  <c r="Q453" i="1"/>
  <c r="R453" i="1"/>
  <c r="D454" i="1"/>
  <c r="F454" i="1"/>
  <c r="H454" i="1"/>
  <c r="I454" i="1"/>
  <c r="L454" i="1"/>
  <c r="N454" i="1"/>
  <c r="Q454" i="1"/>
  <c r="R454" i="1"/>
  <c r="D455" i="1"/>
  <c r="F455" i="1"/>
  <c r="H455" i="1"/>
  <c r="I455" i="1"/>
  <c r="L455" i="1"/>
  <c r="N455" i="1"/>
  <c r="Q455" i="1"/>
  <c r="R455" i="1"/>
  <c r="D456" i="1"/>
  <c r="F456" i="1"/>
  <c r="H456" i="1"/>
  <c r="I456" i="1"/>
  <c r="L456" i="1"/>
  <c r="N456" i="1"/>
  <c r="Q456" i="1"/>
  <c r="R456" i="1"/>
  <c r="D457" i="1"/>
  <c r="F457" i="1"/>
  <c r="H457" i="1"/>
  <c r="I457" i="1"/>
  <c r="L457" i="1"/>
  <c r="N457" i="1"/>
  <c r="Q457" i="1"/>
  <c r="R457" i="1"/>
  <c r="D458" i="1"/>
  <c r="F458" i="1"/>
  <c r="H458" i="1"/>
  <c r="I458" i="1"/>
  <c r="L458" i="1"/>
  <c r="N458" i="1"/>
  <c r="Q458" i="1"/>
  <c r="R458" i="1"/>
  <c r="D459" i="1"/>
  <c r="F459" i="1"/>
  <c r="H459" i="1"/>
  <c r="I459" i="1"/>
  <c r="L459" i="1"/>
  <c r="N459" i="1"/>
  <c r="Q459" i="1"/>
  <c r="R459" i="1"/>
  <c r="D460" i="1"/>
  <c r="F460" i="1"/>
  <c r="H460" i="1"/>
  <c r="I460" i="1"/>
  <c r="L460" i="1"/>
  <c r="N460" i="1"/>
  <c r="Q460" i="1"/>
  <c r="R460" i="1"/>
  <c r="D461" i="1"/>
  <c r="F461" i="1"/>
  <c r="H461" i="1"/>
  <c r="I461" i="1"/>
  <c r="L461" i="1"/>
  <c r="N461" i="1"/>
  <c r="Q461" i="1"/>
  <c r="R461" i="1"/>
  <c r="D462" i="1"/>
  <c r="F462" i="1"/>
  <c r="H462" i="1"/>
  <c r="I462" i="1"/>
  <c r="L462" i="1"/>
  <c r="N462" i="1"/>
  <c r="Q462" i="1"/>
  <c r="R462" i="1"/>
  <c r="D463" i="1"/>
  <c r="F463" i="1"/>
  <c r="H463" i="1"/>
  <c r="I463" i="1"/>
  <c r="L463" i="1"/>
  <c r="N463" i="1"/>
  <c r="Q463" i="1"/>
  <c r="R463" i="1"/>
  <c r="D464" i="1"/>
  <c r="F464" i="1"/>
  <c r="H464" i="1"/>
  <c r="I464" i="1"/>
  <c r="L464" i="1"/>
  <c r="N464" i="1"/>
  <c r="Q464" i="1"/>
  <c r="R464" i="1"/>
  <c r="D465" i="1"/>
  <c r="F465" i="1"/>
  <c r="H465" i="1"/>
  <c r="I465" i="1"/>
  <c r="L465" i="1"/>
  <c r="N465" i="1"/>
  <c r="Q465" i="1"/>
  <c r="R465" i="1"/>
  <c r="D466" i="1"/>
  <c r="F466" i="1"/>
  <c r="H466" i="1"/>
  <c r="I466" i="1"/>
  <c r="L466" i="1"/>
  <c r="N466" i="1"/>
  <c r="Q466" i="1"/>
  <c r="R466" i="1"/>
  <c r="D467" i="1"/>
  <c r="F467" i="1"/>
  <c r="H467" i="1"/>
  <c r="I467" i="1"/>
  <c r="L467" i="1"/>
  <c r="N467" i="1"/>
  <c r="Q467" i="1"/>
  <c r="R467" i="1"/>
  <c r="D468" i="1"/>
  <c r="F468" i="1"/>
  <c r="H468" i="1"/>
  <c r="I468" i="1"/>
  <c r="L468" i="1"/>
  <c r="N468" i="1"/>
  <c r="Q468" i="1"/>
  <c r="R468" i="1"/>
  <c r="D469" i="1"/>
  <c r="F469" i="1"/>
  <c r="H469" i="1"/>
  <c r="I469" i="1"/>
  <c r="L469" i="1"/>
  <c r="N469" i="1"/>
  <c r="Q469" i="1"/>
  <c r="R469" i="1"/>
  <c r="D470" i="1"/>
  <c r="F470" i="1"/>
  <c r="H470" i="1"/>
  <c r="I470" i="1"/>
  <c r="L470" i="1"/>
  <c r="N470" i="1"/>
  <c r="Q470" i="1"/>
  <c r="R470" i="1"/>
  <c r="D471" i="1"/>
  <c r="F471" i="1"/>
  <c r="H471" i="1"/>
  <c r="I471" i="1"/>
  <c r="L471" i="1"/>
  <c r="N471" i="1"/>
  <c r="Q471" i="1"/>
  <c r="R471" i="1"/>
  <c r="D472" i="1"/>
  <c r="F472" i="1"/>
  <c r="H472" i="1"/>
  <c r="I472" i="1"/>
  <c r="L472" i="1"/>
  <c r="N472" i="1"/>
  <c r="Q472" i="1"/>
  <c r="R472" i="1"/>
  <c r="D473" i="1"/>
  <c r="F473" i="1"/>
  <c r="H473" i="1"/>
  <c r="I473" i="1"/>
  <c r="L473" i="1"/>
  <c r="N473" i="1"/>
  <c r="Q473" i="1"/>
  <c r="R473" i="1"/>
  <c r="D474" i="1"/>
  <c r="F474" i="1"/>
  <c r="H474" i="1"/>
  <c r="I474" i="1"/>
  <c r="L474" i="1"/>
  <c r="N474" i="1"/>
  <c r="Q474" i="1"/>
  <c r="R474" i="1"/>
  <c r="D475" i="1"/>
  <c r="F475" i="1"/>
  <c r="H475" i="1"/>
  <c r="I475" i="1"/>
  <c r="L475" i="1"/>
  <c r="N475" i="1"/>
  <c r="Q475" i="1"/>
  <c r="R475" i="1"/>
  <c r="D476" i="1"/>
  <c r="F476" i="1"/>
  <c r="H476" i="1"/>
  <c r="I476" i="1"/>
  <c r="L476" i="1"/>
  <c r="N476" i="1"/>
  <c r="Q476" i="1"/>
  <c r="R476" i="1"/>
  <c r="D477" i="1"/>
  <c r="F477" i="1"/>
  <c r="H477" i="1"/>
  <c r="I477" i="1"/>
  <c r="L477" i="1"/>
  <c r="N477" i="1"/>
  <c r="Q477" i="1"/>
  <c r="R477" i="1"/>
  <c r="D478" i="1"/>
  <c r="F478" i="1"/>
  <c r="H478" i="1"/>
  <c r="I478" i="1"/>
  <c r="L478" i="1"/>
  <c r="N478" i="1"/>
  <c r="Q478" i="1"/>
  <c r="R478" i="1"/>
  <c r="D479" i="1"/>
  <c r="F479" i="1"/>
  <c r="H479" i="1"/>
  <c r="I479" i="1"/>
  <c r="L479" i="1"/>
  <c r="N479" i="1"/>
  <c r="Q479" i="1"/>
  <c r="R479" i="1"/>
  <c r="D480" i="1"/>
  <c r="F480" i="1"/>
  <c r="H480" i="1"/>
  <c r="I480" i="1"/>
  <c r="L480" i="1"/>
  <c r="N480" i="1"/>
  <c r="Q480" i="1"/>
  <c r="R480" i="1"/>
  <c r="D481" i="1"/>
  <c r="F481" i="1"/>
  <c r="H481" i="1"/>
  <c r="I481" i="1"/>
  <c r="L481" i="1"/>
  <c r="N481" i="1"/>
  <c r="Q481" i="1"/>
  <c r="R481" i="1"/>
  <c r="D482" i="1"/>
  <c r="F482" i="1"/>
  <c r="H482" i="1"/>
  <c r="I482" i="1"/>
  <c r="L482" i="1"/>
  <c r="N482" i="1"/>
  <c r="Q482" i="1"/>
  <c r="R482" i="1"/>
  <c r="D483" i="1"/>
  <c r="F483" i="1"/>
  <c r="H483" i="1"/>
  <c r="I483" i="1"/>
  <c r="L483" i="1"/>
  <c r="N483" i="1"/>
  <c r="Q483" i="1"/>
  <c r="R483" i="1"/>
  <c r="D484" i="1"/>
  <c r="F484" i="1"/>
  <c r="H484" i="1"/>
  <c r="I484" i="1"/>
  <c r="L484" i="1"/>
  <c r="N484" i="1"/>
  <c r="Q484" i="1"/>
  <c r="R484" i="1"/>
  <c r="D485" i="1"/>
  <c r="F485" i="1"/>
  <c r="H485" i="1"/>
  <c r="I485" i="1"/>
  <c r="L485" i="1"/>
  <c r="N485" i="1"/>
  <c r="Q485" i="1"/>
  <c r="R485" i="1"/>
  <c r="D486" i="1"/>
  <c r="F486" i="1"/>
  <c r="H486" i="1"/>
  <c r="I486" i="1"/>
  <c r="L486" i="1"/>
  <c r="N486" i="1"/>
  <c r="Q486" i="1"/>
  <c r="R486" i="1"/>
  <c r="D487" i="1"/>
  <c r="F487" i="1"/>
  <c r="H487" i="1"/>
  <c r="I487" i="1"/>
  <c r="L487" i="1"/>
  <c r="N487" i="1"/>
  <c r="Q487" i="1"/>
  <c r="R487" i="1"/>
  <c r="D488" i="1"/>
  <c r="F488" i="1"/>
  <c r="H488" i="1"/>
  <c r="I488" i="1"/>
  <c r="L488" i="1"/>
  <c r="N488" i="1"/>
  <c r="Q488" i="1"/>
  <c r="R488" i="1"/>
  <c r="D489" i="1"/>
  <c r="F489" i="1"/>
  <c r="H489" i="1"/>
  <c r="I489" i="1"/>
  <c r="L489" i="1"/>
  <c r="N489" i="1"/>
  <c r="Q489" i="1"/>
  <c r="R489" i="1"/>
  <c r="D490" i="1"/>
  <c r="F490" i="1"/>
  <c r="H490" i="1"/>
  <c r="I490" i="1"/>
  <c r="L490" i="1"/>
  <c r="N490" i="1"/>
  <c r="Q490" i="1"/>
  <c r="R490" i="1"/>
  <c r="D491" i="1"/>
  <c r="F491" i="1"/>
  <c r="H491" i="1"/>
  <c r="I491" i="1"/>
  <c r="L491" i="1"/>
  <c r="N491" i="1"/>
  <c r="Q491" i="1"/>
  <c r="R491" i="1"/>
  <c r="D492" i="1"/>
  <c r="F492" i="1"/>
  <c r="H492" i="1"/>
  <c r="I492" i="1"/>
  <c r="L492" i="1"/>
  <c r="N492" i="1"/>
  <c r="Q492" i="1"/>
  <c r="R492" i="1"/>
  <c r="D493" i="1"/>
  <c r="F493" i="1"/>
  <c r="H493" i="1"/>
  <c r="I493" i="1"/>
  <c r="L493" i="1"/>
  <c r="N493" i="1"/>
  <c r="Q493" i="1"/>
  <c r="R493" i="1"/>
  <c r="D494" i="1"/>
  <c r="F494" i="1"/>
  <c r="H494" i="1"/>
  <c r="I494" i="1"/>
  <c r="L494" i="1"/>
  <c r="N494" i="1"/>
  <c r="Q494" i="1"/>
  <c r="R494" i="1"/>
  <c r="D495" i="1"/>
  <c r="F495" i="1"/>
  <c r="H495" i="1"/>
  <c r="I495" i="1"/>
  <c r="L495" i="1"/>
  <c r="N495" i="1"/>
  <c r="Q495" i="1"/>
  <c r="R495" i="1"/>
  <c r="D496" i="1"/>
  <c r="F496" i="1"/>
  <c r="H496" i="1"/>
  <c r="I496" i="1"/>
  <c r="L496" i="1"/>
  <c r="N496" i="1"/>
  <c r="Q496" i="1"/>
  <c r="R496" i="1"/>
  <c r="D497" i="1"/>
  <c r="F497" i="1"/>
  <c r="H497" i="1"/>
  <c r="I497" i="1"/>
  <c r="L497" i="1"/>
  <c r="N497" i="1"/>
  <c r="Q497" i="1"/>
  <c r="R497" i="1"/>
  <c r="D498" i="1"/>
  <c r="F498" i="1"/>
  <c r="H498" i="1"/>
  <c r="I498" i="1"/>
  <c r="L498" i="1"/>
  <c r="N498" i="1"/>
  <c r="Q498" i="1"/>
  <c r="R498" i="1"/>
  <c r="D499" i="1"/>
  <c r="F499" i="1"/>
  <c r="H499" i="1"/>
  <c r="I499" i="1"/>
  <c r="L499" i="1"/>
  <c r="N499" i="1"/>
  <c r="Q499" i="1"/>
  <c r="R499" i="1"/>
  <c r="D500" i="1"/>
  <c r="F500" i="1"/>
  <c r="H500" i="1"/>
  <c r="I500" i="1"/>
  <c r="L500" i="1"/>
  <c r="N500" i="1"/>
  <c r="Q500" i="1"/>
  <c r="R500" i="1"/>
  <c r="D501" i="1"/>
  <c r="F501" i="1"/>
  <c r="H501" i="1"/>
  <c r="I501" i="1"/>
  <c r="L501" i="1"/>
  <c r="N501" i="1"/>
  <c r="Q501" i="1"/>
  <c r="R501" i="1"/>
  <c r="D502" i="1"/>
  <c r="F502" i="1"/>
  <c r="H502" i="1"/>
  <c r="I502" i="1"/>
  <c r="L502" i="1"/>
  <c r="N502" i="1"/>
  <c r="Q502" i="1"/>
  <c r="R502" i="1"/>
  <c r="D503" i="1"/>
  <c r="F503" i="1"/>
  <c r="H503" i="1"/>
  <c r="I503" i="1"/>
  <c r="L503" i="1"/>
  <c r="N503" i="1"/>
  <c r="Q503" i="1"/>
  <c r="R503" i="1"/>
  <c r="D504" i="1"/>
  <c r="F504" i="1"/>
  <c r="H504" i="1"/>
  <c r="I504" i="1"/>
  <c r="L504" i="1"/>
  <c r="N504" i="1"/>
  <c r="Q504" i="1"/>
  <c r="R504" i="1"/>
  <c r="D505" i="1"/>
  <c r="F505" i="1"/>
  <c r="H505" i="1"/>
  <c r="I505" i="1"/>
  <c r="L505" i="1"/>
  <c r="N505" i="1"/>
  <c r="Q505" i="1"/>
  <c r="R505" i="1"/>
  <c r="D506" i="1"/>
  <c r="F506" i="1"/>
  <c r="H506" i="1"/>
  <c r="I506" i="1"/>
  <c r="L506" i="1"/>
  <c r="N506" i="1"/>
  <c r="Q506" i="1"/>
  <c r="R506" i="1"/>
  <c r="D507" i="1"/>
  <c r="F507" i="1"/>
  <c r="H507" i="1"/>
  <c r="I507" i="1"/>
  <c r="L507" i="1"/>
  <c r="N507" i="1"/>
  <c r="Q507" i="1"/>
  <c r="R507" i="1"/>
  <c r="D508" i="1"/>
  <c r="F508" i="1"/>
  <c r="H508" i="1"/>
  <c r="I508" i="1"/>
  <c r="L508" i="1"/>
  <c r="N508" i="1"/>
  <c r="Q508" i="1"/>
  <c r="R508" i="1"/>
  <c r="D509" i="1"/>
  <c r="F509" i="1"/>
  <c r="H509" i="1"/>
  <c r="I509" i="1"/>
  <c r="L509" i="1"/>
  <c r="N509" i="1"/>
  <c r="Q509" i="1"/>
  <c r="R509" i="1"/>
  <c r="D510" i="1"/>
  <c r="F510" i="1"/>
  <c r="H510" i="1"/>
  <c r="I510" i="1"/>
  <c r="L510" i="1"/>
  <c r="N510" i="1"/>
  <c r="Q510" i="1"/>
  <c r="R510" i="1"/>
  <c r="D511" i="1"/>
  <c r="F511" i="1"/>
  <c r="H511" i="1"/>
  <c r="I511" i="1"/>
  <c r="L511" i="1"/>
  <c r="N511" i="1"/>
  <c r="Q511" i="1"/>
  <c r="R511" i="1"/>
  <c r="D512" i="1"/>
  <c r="F512" i="1"/>
  <c r="H512" i="1"/>
  <c r="I512" i="1"/>
  <c r="L512" i="1"/>
  <c r="N512" i="1"/>
  <c r="Q512" i="1"/>
  <c r="R512" i="1"/>
  <c r="D513" i="1"/>
  <c r="F513" i="1"/>
  <c r="H513" i="1"/>
  <c r="I513" i="1"/>
  <c r="L513" i="1"/>
  <c r="N513" i="1"/>
  <c r="Q513" i="1"/>
  <c r="R513" i="1"/>
  <c r="D514" i="1"/>
  <c r="F514" i="1"/>
  <c r="H514" i="1"/>
  <c r="I514" i="1"/>
  <c r="L514" i="1"/>
  <c r="N514" i="1"/>
  <c r="Q514" i="1"/>
  <c r="R514" i="1"/>
  <c r="D515" i="1"/>
  <c r="F515" i="1"/>
  <c r="H515" i="1"/>
  <c r="I515" i="1"/>
  <c r="L515" i="1"/>
  <c r="N515" i="1"/>
  <c r="Q515" i="1"/>
  <c r="R515" i="1"/>
  <c r="D516" i="1"/>
  <c r="F516" i="1"/>
  <c r="H516" i="1"/>
  <c r="I516" i="1"/>
  <c r="L516" i="1"/>
  <c r="N516" i="1"/>
  <c r="Q516" i="1"/>
  <c r="R516" i="1"/>
  <c r="D517" i="1"/>
  <c r="F517" i="1"/>
  <c r="H517" i="1"/>
  <c r="I517" i="1"/>
  <c r="L517" i="1"/>
  <c r="N517" i="1"/>
  <c r="Q517" i="1"/>
  <c r="R517" i="1"/>
  <c r="D518" i="1"/>
  <c r="F518" i="1"/>
  <c r="H518" i="1"/>
  <c r="I518" i="1"/>
  <c r="L518" i="1"/>
  <c r="N518" i="1"/>
  <c r="Q518" i="1"/>
  <c r="R518" i="1"/>
  <c r="D519" i="1"/>
  <c r="F519" i="1"/>
  <c r="H519" i="1"/>
  <c r="I519" i="1"/>
  <c r="L519" i="1"/>
  <c r="N519" i="1"/>
  <c r="Q519" i="1"/>
  <c r="R519" i="1"/>
  <c r="D520" i="1"/>
  <c r="F520" i="1"/>
  <c r="H520" i="1"/>
  <c r="I520" i="1"/>
  <c r="L520" i="1"/>
  <c r="N520" i="1"/>
  <c r="Q520" i="1"/>
  <c r="R520" i="1"/>
  <c r="D521" i="1"/>
  <c r="F521" i="1"/>
  <c r="H521" i="1"/>
  <c r="I521" i="1"/>
  <c r="L521" i="1"/>
  <c r="N521" i="1"/>
  <c r="Q521" i="1"/>
  <c r="R521" i="1"/>
  <c r="D522" i="1"/>
  <c r="F522" i="1"/>
  <c r="H522" i="1"/>
  <c r="I522" i="1"/>
  <c r="L522" i="1"/>
  <c r="N522" i="1"/>
  <c r="Q522" i="1"/>
  <c r="R522" i="1"/>
  <c r="D523" i="1"/>
  <c r="F523" i="1"/>
  <c r="H523" i="1"/>
  <c r="I523" i="1"/>
  <c r="L523" i="1"/>
  <c r="N523" i="1"/>
  <c r="Q523" i="1"/>
  <c r="R523" i="1"/>
  <c r="D524" i="1"/>
  <c r="F524" i="1"/>
  <c r="H524" i="1"/>
  <c r="I524" i="1"/>
  <c r="L524" i="1"/>
  <c r="N524" i="1"/>
  <c r="Q524" i="1"/>
  <c r="R524" i="1"/>
  <c r="D525" i="1"/>
  <c r="F525" i="1"/>
  <c r="H525" i="1"/>
  <c r="I525" i="1"/>
  <c r="L525" i="1"/>
  <c r="N525" i="1"/>
  <c r="Q525" i="1"/>
  <c r="R525" i="1"/>
  <c r="D526" i="1"/>
  <c r="F526" i="1"/>
  <c r="H526" i="1"/>
  <c r="I526" i="1"/>
  <c r="L526" i="1"/>
  <c r="N526" i="1"/>
  <c r="Q526" i="1"/>
  <c r="R526" i="1"/>
  <c r="D527" i="1"/>
  <c r="F527" i="1"/>
  <c r="H527" i="1"/>
  <c r="I527" i="1"/>
  <c r="L527" i="1"/>
  <c r="N527" i="1"/>
  <c r="Q527" i="1"/>
  <c r="R527" i="1"/>
  <c r="D528" i="1"/>
  <c r="F528" i="1"/>
  <c r="H528" i="1"/>
  <c r="I528" i="1"/>
  <c r="L528" i="1"/>
  <c r="N528" i="1"/>
  <c r="Q528" i="1"/>
  <c r="R528" i="1"/>
  <c r="D529" i="1"/>
  <c r="F529" i="1"/>
  <c r="H529" i="1"/>
  <c r="I529" i="1"/>
  <c r="L529" i="1"/>
  <c r="N529" i="1"/>
  <c r="Q529" i="1"/>
  <c r="R529" i="1"/>
  <c r="D530" i="1"/>
  <c r="F530" i="1"/>
  <c r="H530" i="1"/>
  <c r="I530" i="1"/>
  <c r="L530" i="1"/>
  <c r="N530" i="1"/>
  <c r="Q530" i="1"/>
  <c r="R530" i="1"/>
  <c r="D531" i="1"/>
  <c r="F531" i="1"/>
  <c r="H531" i="1"/>
  <c r="I531" i="1"/>
  <c r="L531" i="1"/>
  <c r="N531" i="1"/>
  <c r="Q531" i="1"/>
  <c r="R531" i="1"/>
  <c r="D532" i="1"/>
  <c r="F532" i="1"/>
  <c r="H532" i="1"/>
  <c r="I532" i="1"/>
  <c r="L532" i="1"/>
  <c r="N532" i="1"/>
  <c r="Q532" i="1"/>
  <c r="R532" i="1"/>
  <c r="D533" i="1"/>
  <c r="F533" i="1"/>
  <c r="H533" i="1"/>
  <c r="I533" i="1"/>
  <c r="L533" i="1"/>
  <c r="N533" i="1"/>
  <c r="Q533" i="1"/>
  <c r="R533" i="1"/>
  <c r="D534" i="1"/>
  <c r="F534" i="1"/>
  <c r="H534" i="1"/>
  <c r="I534" i="1"/>
  <c r="L534" i="1"/>
  <c r="N534" i="1"/>
  <c r="Q534" i="1"/>
  <c r="R534" i="1"/>
  <c r="D535" i="1"/>
  <c r="F535" i="1"/>
  <c r="H535" i="1"/>
  <c r="I535" i="1"/>
  <c r="L535" i="1"/>
  <c r="N535" i="1"/>
  <c r="Q535" i="1"/>
  <c r="R535" i="1"/>
  <c r="D536" i="1"/>
  <c r="F536" i="1"/>
  <c r="H536" i="1"/>
  <c r="I536" i="1"/>
  <c r="L536" i="1"/>
  <c r="N536" i="1"/>
  <c r="Q536" i="1"/>
  <c r="R536" i="1"/>
  <c r="D537" i="1"/>
  <c r="F537" i="1"/>
  <c r="H537" i="1"/>
  <c r="I537" i="1"/>
  <c r="L537" i="1"/>
  <c r="N537" i="1"/>
  <c r="Q537" i="1"/>
  <c r="R537" i="1"/>
  <c r="D538" i="1"/>
  <c r="F538" i="1"/>
  <c r="H538" i="1"/>
  <c r="I538" i="1"/>
  <c r="L538" i="1"/>
  <c r="N538" i="1"/>
  <c r="Q538" i="1"/>
  <c r="R538" i="1"/>
  <c r="D539" i="1"/>
  <c r="F539" i="1"/>
  <c r="H539" i="1"/>
  <c r="I539" i="1"/>
  <c r="L539" i="1"/>
  <c r="N539" i="1"/>
  <c r="Q539" i="1"/>
  <c r="R539" i="1"/>
  <c r="D540" i="1"/>
  <c r="F540" i="1"/>
  <c r="H540" i="1"/>
  <c r="I540" i="1"/>
  <c r="L540" i="1"/>
  <c r="N540" i="1"/>
  <c r="Q540" i="1"/>
  <c r="R540" i="1"/>
  <c r="D541" i="1"/>
  <c r="F541" i="1"/>
  <c r="H541" i="1"/>
  <c r="I541" i="1"/>
  <c r="L541" i="1"/>
  <c r="N541" i="1"/>
  <c r="Q541" i="1"/>
  <c r="R541" i="1"/>
  <c r="D542" i="1"/>
  <c r="F542" i="1"/>
  <c r="H542" i="1"/>
  <c r="I542" i="1"/>
  <c r="L542" i="1"/>
  <c r="N542" i="1"/>
  <c r="Q542" i="1"/>
  <c r="R542" i="1"/>
  <c r="D543" i="1"/>
  <c r="F543" i="1"/>
  <c r="H543" i="1"/>
  <c r="I543" i="1"/>
  <c r="L543" i="1"/>
  <c r="N543" i="1"/>
  <c r="Q543" i="1"/>
  <c r="R543" i="1"/>
  <c r="D544" i="1"/>
  <c r="F544" i="1"/>
  <c r="H544" i="1"/>
  <c r="I544" i="1"/>
  <c r="L544" i="1"/>
  <c r="N544" i="1"/>
  <c r="Q544" i="1"/>
  <c r="R544" i="1"/>
  <c r="D545" i="1"/>
  <c r="F545" i="1"/>
  <c r="H545" i="1"/>
  <c r="I545" i="1"/>
  <c r="L545" i="1"/>
  <c r="N545" i="1"/>
  <c r="Q545" i="1"/>
  <c r="R545" i="1"/>
  <c r="D546" i="1"/>
  <c r="F546" i="1"/>
  <c r="H546" i="1"/>
  <c r="I546" i="1"/>
  <c r="L546" i="1"/>
  <c r="N546" i="1"/>
  <c r="Q546" i="1"/>
  <c r="R546" i="1"/>
  <c r="D547" i="1"/>
  <c r="F547" i="1"/>
  <c r="H547" i="1"/>
  <c r="I547" i="1"/>
  <c r="L547" i="1"/>
  <c r="N547" i="1"/>
  <c r="Q547" i="1"/>
  <c r="R547" i="1"/>
  <c r="D548" i="1"/>
  <c r="F548" i="1"/>
  <c r="H548" i="1"/>
  <c r="I548" i="1"/>
  <c r="L548" i="1"/>
  <c r="N548" i="1"/>
  <c r="Q548" i="1"/>
  <c r="R548" i="1"/>
  <c r="D549" i="1"/>
  <c r="F549" i="1"/>
  <c r="H549" i="1"/>
  <c r="I549" i="1"/>
  <c r="L549" i="1"/>
  <c r="N549" i="1"/>
  <c r="Q549" i="1"/>
  <c r="R549" i="1"/>
  <c r="D550" i="1"/>
  <c r="F550" i="1"/>
  <c r="H550" i="1"/>
  <c r="I550" i="1"/>
  <c r="L550" i="1"/>
  <c r="N550" i="1"/>
  <c r="Q550" i="1"/>
  <c r="R550" i="1"/>
  <c r="D551" i="1"/>
  <c r="F551" i="1"/>
  <c r="H551" i="1"/>
  <c r="I551" i="1"/>
  <c r="L551" i="1"/>
  <c r="N551" i="1"/>
  <c r="Q551" i="1"/>
  <c r="R551" i="1"/>
  <c r="D552" i="1"/>
  <c r="F552" i="1"/>
  <c r="H552" i="1"/>
  <c r="I552" i="1"/>
  <c r="L552" i="1"/>
  <c r="N552" i="1"/>
  <c r="Q552" i="1"/>
  <c r="R552" i="1"/>
  <c r="D553" i="1"/>
  <c r="F553" i="1"/>
  <c r="H553" i="1"/>
  <c r="I553" i="1"/>
  <c r="L553" i="1"/>
  <c r="N553" i="1"/>
  <c r="Q553" i="1"/>
  <c r="R553" i="1"/>
  <c r="D554" i="1"/>
  <c r="F554" i="1"/>
  <c r="H554" i="1"/>
  <c r="I554" i="1"/>
  <c r="L554" i="1"/>
  <c r="N554" i="1"/>
  <c r="Q554" i="1"/>
  <c r="R554" i="1"/>
  <c r="D555" i="1"/>
  <c r="F555" i="1"/>
  <c r="H555" i="1"/>
  <c r="I555" i="1"/>
  <c r="L555" i="1"/>
  <c r="N555" i="1"/>
  <c r="Q555" i="1"/>
  <c r="R555" i="1"/>
  <c r="D556" i="1"/>
  <c r="F556" i="1"/>
  <c r="H556" i="1"/>
  <c r="I556" i="1"/>
  <c r="L556" i="1"/>
  <c r="N556" i="1"/>
  <c r="Q556" i="1"/>
  <c r="R556" i="1"/>
  <c r="D557" i="1"/>
  <c r="F557" i="1"/>
  <c r="H557" i="1"/>
  <c r="I557" i="1"/>
  <c r="L557" i="1"/>
  <c r="N557" i="1"/>
  <c r="Q557" i="1"/>
  <c r="R557" i="1"/>
  <c r="D558" i="1"/>
  <c r="F558" i="1"/>
  <c r="H558" i="1"/>
  <c r="I558" i="1"/>
  <c r="L558" i="1"/>
  <c r="N558" i="1"/>
  <c r="Q558" i="1"/>
  <c r="R558" i="1"/>
  <c r="D559" i="1"/>
  <c r="F559" i="1"/>
  <c r="H559" i="1"/>
  <c r="I559" i="1"/>
  <c r="L559" i="1"/>
  <c r="N559" i="1"/>
  <c r="Q559" i="1"/>
  <c r="R559" i="1"/>
  <c r="D560" i="1"/>
  <c r="F560" i="1"/>
  <c r="H560" i="1"/>
  <c r="I560" i="1"/>
  <c r="L560" i="1"/>
  <c r="N560" i="1"/>
  <c r="Q560" i="1"/>
  <c r="R560" i="1"/>
  <c r="D561" i="1"/>
  <c r="F561" i="1"/>
  <c r="H561" i="1"/>
  <c r="I561" i="1"/>
  <c r="L561" i="1"/>
  <c r="N561" i="1"/>
  <c r="Q561" i="1"/>
  <c r="R561" i="1"/>
  <c r="D562" i="1"/>
  <c r="F562" i="1"/>
  <c r="H562" i="1"/>
  <c r="I562" i="1"/>
  <c r="L562" i="1"/>
  <c r="N562" i="1"/>
  <c r="Q562" i="1"/>
  <c r="R562" i="1"/>
  <c r="D563" i="1"/>
  <c r="F563" i="1"/>
  <c r="H563" i="1"/>
  <c r="I563" i="1"/>
  <c r="L563" i="1"/>
  <c r="N563" i="1"/>
  <c r="Q563" i="1"/>
  <c r="R563" i="1"/>
  <c r="D564" i="1"/>
  <c r="F564" i="1"/>
  <c r="H564" i="1"/>
  <c r="I564" i="1"/>
  <c r="L564" i="1"/>
  <c r="N564" i="1"/>
  <c r="Q564" i="1"/>
  <c r="R564" i="1"/>
  <c r="D565" i="1"/>
  <c r="F565" i="1"/>
  <c r="H565" i="1"/>
  <c r="I565" i="1"/>
  <c r="L565" i="1"/>
  <c r="N565" i="1"/>
  <c r="Q565" i="1"/>
  <c r="R565" i="1"/>
  <c r="D566" i="1"/>
  <c r="F566" i="1"/>
  <c r="H566" i="1"/>
  <c r="I566" i="1"/>
  <c r="L566" i="1"/>
  <c r="N566" i="1"/>
  <c r="Q566" i="1"/>
  <c r="R566" i="1"/>
  <c r="D567" i="1"/>
  <c r="F567" i="1"/>
  <c r="H567" i="1"/>
  <c r="I567" i="1"/>
  <c r="L567" i="1"/>
  <c r="N567" i="1"/>
  <c r="Q567" i="1"/>
  <c r="R567" i="1"/>
  <c r="D568" i="1"/>
  <c r="F568" i="1"/>
  <c r="H568" i="1"/>
  <c r="I568" i="1"/>
  <c r="L568" i="1"/>
  <c r="N568" i="1"/>
  <c r="Q568" i="1"/>
  <c r="R568" i="1"/>
  <c r="D569" i="1"/>
  <c r="F569" i="1"/>
  <c r="H569" i="1"/>
  <c r="I569" i="1"/>
  <c r="L569" i="1"/>
  <c r="N569" i="1"/>
  <c r="Q569" i="1"/>
  <c r="R569" i="1"/>
  <c r="D570" i="1"/>
  <c r="F570" i="1"/>
  <c r="H570" i="1"/>
  <c r="I570" i="1"/>
  <c r="L570" i="1"/>
  <c r="N570" i="1"/>
  <c r="Q570" i="1"/>
  <c r="R570" i="1"/>
  <c r="D571" i="1"/>
  <c r="F571" i="1"/>
  <c r="H571" i="1"/>
  <c r="I571" i="1"/>
  <c r="L571" i="1"/>
  <c r="N571" i="1"/>
  <c r="Q571" i="1"/>
  <c r="R571" i="1"/>
  <c r="D572" i="1"/>
  <c r="F572" i="1"/>
  <c r="H572" i="1"/>
  <c r="I572" i="1"/>
  <c r="L572" i="1"/>
  <c r="N572" i="1"/>
  <c r="Q572" i="1"/>
  <c r="R572" i="1"/>
  <c r="D573" i="1"/>
  <c r="F573" i="1"/>
  <c r="H573" i="1"/>
  <c r="I573" i="1"/>
  <c r="L573" i="1"/>
  <c r="N573" i="1"/>
  <c r="Q573" i="1"/>
  <c r="R573" i="1"/>
  <c r="D574" i="1"/>
  <c r="F574" i="1"/>
  <c r="H574" i="1"/>
  <c r="I574" i="1"/>
  <c r="L574" i="1"/>
  <c r="N574" i="1"/>
  <c r="Q574" i="1"/>
  <c r="R574" i="1"/>
  <c r="D575" i="1"/>
  <c r="F575" i="1"/>
  <c r="H575" i="1"/>
  <c r="I575" i="1"/>
  <c r="L575" i="1"/>
  <c r="N575" i="1"/>
  <c r="Q575" i="1"/>
  <c r="R575" i="1"/>
  <c r="D576" i="1"/>
  <c r="F576" i="1"/>
  <c r="H576" i="1"/>
  <c r="I576" i="1"/>
  <c r="L576" i="1"/>
  <c r="N576" i="1"/>
  <c r="Q576" i="1"/>
  <c r="R576" i="1"/>
  <c r="D577" i="1"/>
  <c r="F577" i="1"/>
  <c r="H577" i="1"/>
  <c r="I577" i="1"/>
  <c r="L577" i="1"/>
  <c r="N577" i="1"/>
  <c r="Q577" i="1"/>
  <c r="R577" i="1"/>
  <c r="D578" i="1"/>
  <c r="F578" i="1"/>
  <c r="H578" i="1"/>
  <c r="I578" i="1"/>
  <c r="L578" i="1"/>
  <c r="N578" i="1"/>
  <c r="Q578" i="1"/>
  <c r="R578" i="1"/>
  <c r="D579" i="1"/>
  <c r="F579" i="1"/>
  <c r="H579" i="1"/>
  <c r="I579" i="1"/>
  <c r="L579" i="1"/>
  <c r="N579" i="1"/>
  <c r="Q579" i="1"/>
  <c r="R579" i="1"/>
  <c r="D580" i="1"/>
  <c r="F580" i="1"/>
  <c r="H580" i="1"/>
  <c r="I580" i="1"/>
  <c r="L580" i="1"/>
  <c r="N580" i="1"/>
  <c r="Q580" i="1"/>
  <c r="R580" i="1"/>
  <c r="D581" i="1"/>
  <c r="F581" i="1"/>
  <c r="H581" i="1"/>
  <c r="I581" i="1"/>
  <c r="L581" i="1"/>
  <c r="N581" i="1"/>
  <c r="Q581" i="1"/>
  <c r="R581" i="1"/>
  <c r="D582" i="1"/>
  <c r="F582" i="1"/>
  <c r="H582" i="1"/>
  <c r="I582" i="1"/>
  <c r="L582" i="1"/>
  <c r="N582" i="1"/>
  <c r="Q582" i="1"/>
  <c r="R582" i="1"/>
  <c r="D583" i="1"/>
  <c r="F583" i="1"/>
  <c r="H583" i="1"/>
  <c r="I583" i="1"/>
  <c r="L583" i="1"/>
  <c r="N583" i="1"/>
  <c r="Q583" i="1"/>
  <c r="R583" i="1"/>
  <c r="D584" i="1"/>
  <c r="F584" i="1"/>
  <c r="H584" i="1"/>
  <c r="I584" i="1"/>
  <c r="L584" i="1"/>
  <c r="N584" i="1"/>
  <c r="Q584" i="1"/>
  <c r="R584" i="1"/>
  <c r="D585" i="1"/>
  <c r="F585" i="1"/>
  <c r="H585" i="1"/>
  <c r="I585" i="1"/>
  <c r="L585" i="1"/>
  <c r="N585" i="1"/>
  <c r="Q585" i="1"/>
  <c r="R585" i="1"/>
  <c r="D586" i="1"/>
  <c r="F586" i="1"/>
  <c r="H586" i="1"/>
  <c r="I586" i="1"/>
  <c r="L586" i="1"/>
  <c r="N586" i="1"/>
  <c r="Q586" i="1"/>
  <c r="R586" i="1"/>
  <c r="D587" i="1"/>
  <c r="F587" i="1"/>
  <c r="H587" i="1"/>
  <c r="I587" i="1"/>
  <c r="L587" i="1"/>
  <c r="N587" i="1"/>
  <c r="Q587" i="1"/>
  <c r="R587" i="1"/>
  <c r="D588" i="1"/>
  <c r="F588" i="1"/>
  <c r="H588" i="1"/>
  <c r="I588" i="1"/>
  <c r="L588" i="1"/>
  <c r="N588" i="1"/>
  <c r="Q588" i="1"/>
  <c r="R588" i="1"/>
  <c r="D589" i="1"/>
  <c r="F589" i="1"/>
  <c r="H589" i="1"/>
  <c r="I589" i="1"/>
  <c r="L589" i="1"/>
  <c r="N589" i="1"/>
  <c r="Q589" i="1"/>
  <c r="R589" i="1"/>
  <c r="D590" i="1"/>
  <c r="F590" i="1"/>
  <c r="H590" i="1"/>
  <c r="I590" i="1"/>
  <c r="L590" i="1"/>
  <c r="N590" i="1"/>
  <c r="Q590" i="1"/>
  <c r="R590" i="1"/>
  <c r="D591" i="1"/>
  <c r="F591" i="1"/>
  <c r="H591" i="1"/>
  <c r="I591" i="1"/>
  <c r="L591" i="1"/>
  <c r="N591" i="1"/>
  <c r="Q591" i="1"/>
  <c r="R591" i="1"/>
  <c r="D592" i="1"/>
  <c r="F592" i="1"/>
  <c r="H592" i="1"/>
  <c r="I592" i="1"/>
  <c r="L592" i="1"/>
  <c r="N592" i="1"/>
  <c r="Q592" i="1"/>
  <c r="R592" i="1"/>
  <c r="D593" i="1"/>
  <c r="F593" i="1"/>
  <c r="H593" i="1"/>
  <c r="I593" i="1"/>
  <c r="L593" i="1"/>
  <c r="N593" i="1"/>
  <c r="Q593" i="1"/>
  <c r="R593" i="1"/>
  <c r="D594" i="1"/>
  <c r="F594" i="1"/>
  <c r="H594" i="1"/>
  <c r="I594" i="1"/>
  <c r="L594" i="1"/>
  <c r="N594" i="1"/>
  <c r="Q594" i="1"/>
  <c r="R594" i="1"/>
  <c r="D595" i="1"/>
  <c r="F595" i="1"/>
  <c r="H595" i="1"/>
  <c r="I595" i="1"/>
  <c r="L595" i="1"/>
  <c r="N595" i="1"/>
  <c r="Q595" i="1"/>
  <c r="R595" i="1"/>
  <c r="D596" i="1"/>
  <c r="F596" i="1"/>
  <c r="H596" i="1"/>
  <c r="I596" i="1"/>
  <c r="L596" i="1"/>
  <c r="N596" i="1"/>
  <c r="Q596" i="1"/>
  <c r="R596" i="1"/>
  <c r="D597" i="1"/>
  <c r="F597" i="1"/>
  <c r="H597" i="1"/>
  <c r="I597" i="1"/>
  <c r="L597" i="1"/>
  <c r="N597" i="1"/>
  <c r="Q597" i="1"/>
  <c r="R597" i="1"/>
  <c r="D598" i="1"/>
  <c r="F598" i="1"/>
  <c r="H598" i="1"/>
  <c r="I598" i="1"/>
  <c r="L598" i="1"/>
  <c r="N598" i="1"/>
  <c r="Q598" i="1"/>
  <c r="R598" i="1"/>
  <c r="D599" i="1"/>
  <c r="F599" i="1"/>
  <c r="H599" i="1"/>
  <c r="I599" i="1"/>
  <c r="L599" i="1"/>
  <c r="N599" i="1"/>
  <c r="Q599" i="1"/>
  <c r="R599" i="1"/>
  <c r="D600" i="1"/>
  <c r="F600" i="1"/>
  <c r="H600" i="1"/>
  <c r="I600" i="1"/>
  <c r="L600" i="1"/>
  <c r="N600" i="1"/>
  <c r="Q600" i="1"/>
  <c r="R600" i="1"/>
  <c r="D601" i="1"/>
  <c r="F601" i="1"/>
  <c r="H601" i="1"/>
  <c r="I601" i="1"/>
  <c r="L601" i="1"/>
  <c r="N601" i="1"/>
  <c r="Q601" i="1"/>
  <c r="R601" i="1"/>
  <c r="D602" i="1"/>
  <c r="F602" i="1"/>
  <c r="H602" i="1"/>
  <c r="I602" i="1"/>
  <c r="L602" i="1"/>
  <c r="N602" i="1"/>
  <c r="Q602" i="1"/>
  <c r="R602" i="1"/>
  <c r="D603" i="1"/>
  <c r="F603" i="1"/>
  <c r="H603" i="1"/>
  <c r="I603" i="1"/>
  <c r="L603" i="1"/>
  <c r="N603" i="1"/>
  <c r="Q603" i="1"/>
  <c r="R603" i="1"/>
  <c r="D604" i="1"/>
  <c r="F604" i="1"/>
  <c r="H604" i="1"/>
  <c r="I604" i="1"/>
  <c r="L604" i="1"/>
  <c r="N604" i="1"/>
  <c r="Q604" i="1"/>
  <c r="R604" i="1"/>
  <c r="D605" i="1"/>
  <c r="F605" i="1"/>
  <c r="H605" i="1"/>
  <c r="I605" i="1"/>
  <c r="L605" i="1"/>
  <c r="N605" i="1"/>
  <c r="Q605" i="1"/>
  <c r="R605" i="1"/>
  <c r="D606" i="1"/>
  <c r="F606" i="1"/>
  <c r="H606" i="1"/>
  <c r="I606" i="1"/>
  <c r="L606" i="1"/>
  <c r="N606" i="1"/>
  <c r="Q606" i="1"/>
  <c r="R606" i="1"/>
  <c r="D607" i="1"/>
  <c r="F607" i="1"/>
  <c r="H607" i="1"/>
  <c r="I607" i="1"/>
  <c r="L607" i="1"/>
  <c r="N607" i="1"/>
  <c r="Q607" i="1"/>
  <c r="R607" i="1"/>
  <c r="D608" i="1"/>
  <c r="F608" i="1"/>
  <c r="H608" i="1"/>
  <c r="I608" i="1"/>
  <c r="L608" i="1"/>
  <c r="N608" i="1"/>
  <c r="Q608" i="1"/>
  <c r="R608" i="1"/>
  <c r="D609" i="1"/>
  <c r="F609" i="1"/>
  <c r="H609" i="1"/>
  <c r="I609" i="1"/>
  <c r="L609" i="1"/>
  <c r="N609" i="1"/>
  <c r="Q609" i="1"/>
  <c r="R609" i="1"/>
  <c r="D610" i="1"/>
  <c r="F610" i="1"/>
  <c r="H610" i="1"/>
  <c r="I610" i="1"/>
  <c r="L610" i="1"/>
  <c r="N610" i="1"/>
  <c r="Q610" i="1"/>
  <c r="R610" i="1"/>
  <c r="D611" i="1"/>
  <c r="F611" i="1"/>
  <c r="H611" i="1"/>
  <c r="I611" i="1"/>
  <c r="L611" i="1"/>
  <c r="N611" i="1"/>
  <c r="Q611" i="1"/>
  <c r="R611" i="1"/>
  <c r="D612" i="1"/>
  <c r="F612" i="1"/>
  <c r="H612" i="1"/>
  <c r="I612" i="1"/>
  <c r="L612" i="1"/>
  <c r="N612" i="1"/>
  <c r="Q612" i="1"/>
  <c r="R612" i="1"/>
  <c r="D613" i="1"/>
  <c r="F613" i="1"/>
  <c r="H613" i="1"/>
  <c r="I613" i="1"/>
  <c r="L613" i="1"/>
  <c r="N613" i="1"/>
  <c r="Q613" i="1"/>
  <c r="R613" i="1"/>
  <c r="D614" i="1"/>
  <c r="F614" i="1"/>
  <c r="H614" i="1"/>
  <c r="I614" i="1"/>
  <c r="L614" i="1"/>
  <c r="N614" i="1"/>
  <c r="Q614" i="1"/>
  <c r="R614" i="1"/>
  <c r="D615" i="1"/>
  <c r="F615" i="1"/>
  <c r="H615" i="1"/>
  <c r="I615" i="1"/>
  <c r="L615" i="1"/>
  <c r="N615" i="1"/>
  <c r="Q615" i="1"/>
  <c r="R615" i="1"/>
  <c r="D616" i="1"/>
  <c r="F616" i="1"/>
  <c r="H616" i="1"/>
  <c r="I616" i="1"/>
  <c r="L616" i="1"/>
  <c r="N616" i="1"/>
  <c r="Q616" i="1"/>
  <c r="R616" i="1"/>
  <c r="D617" i="1"/>
  <c r="F617" i="1"/>
  <c r="H617" i="1"/>
  <c r="I617" i="1"/>
  <c r="L617" i="1"/>
  <c r="N617" i="1"/>
  <c r="Q617" i="1"/>
  <c r="R617" i="1"/>
  <c r="D618" i="1"/>
  <c r="F618" i="1"/>
  <c r="H618" i="1"/>
  <c r="I618" i="1"/>
  <c r="L618" i="1"/>
  <c r="N618" i="1"/>
  <c r="Q618" i="1"/>
  <c r="R618" i="1"/>
  <c r="D619" i="1"/>
  <c r="F619" i="1"/>
  <c r="H619" i="1"/>
  <c r="I619" i="1"/>
  <c r="L619" i="1"/>
  <c r="N619" i="1"/>
  <c r="Q619" i="1"/>
  <c r="R619" i="1"/>
  <c r="D620" i="1"/>
  <c r="F620" i="1"/>
  <c r="H620" i="1"/>
  <c r="I620" i="1"/>
  <c r="L620" i="1"/>
  <c r="N620" i="1"/>
  <c r="Q620" i="1"/>
  <c r="R620" i="1"/>
  <c r="D621" i="1"/>
  <c r="F621" i="1"/>
  <c r="H621" i="1"/>
  <c r="I621" i="1"/>
  <c r="L621" i="1"/>
  <c r="N621" i="1"/>
  <c r="Q621" i="1"/>
  <c r="R621" i="1"/>
  <c r="D622" i="1"/>
  <c r="F622" i="1"/>
  <c r="H622" i="1"/>
  <c r="I622" i="1"/>
  <c r="L622" i="1"/>
  <c r="N622" i="1"/>
  <c r="Q622" i="1"/>
  <c r="R622" i="1"/>
  <c r="D623" i="1"/>
  <c r="F623" i="1"/>
  <c r="H623" i="1"/>
  <c r="I623" i="1"/>
  <c r="L623" i="1"/>
  <c r="N623" i="1"/>
  <c r="Q623" i="1"/>
  <c r="R623" i="1"/>
  <c r="D624" i="1"/>
  <c r="F624" i="1"/>
  <c r="H624" i="1"/>
  <c r="I624" i="1"/>
  <c r="L624" i="1"/>
  <c r="N624" i="1"/>
  <c r="Q624" i="1"/>
  <c r="R624" i="1"/>
  <c r="D625" i="1"/>
  <c r="F625" i="1"/>
  <c r="H625" i="1"/>
  <c r="I625" i="1"/>
  <c r="L625" i="1"/>
  <c r="N625" i="1"/>
  <c r="Q625" i="1"/>
  <c r="R625" i="1"/>
  <c r="D626" i="1"/>
  <c r="F626" i="1"/>
  <c r="H626" i="1"/>
  <c r="I626" i="1"/>
  <c r="L626" i="1"/>
  <c r="N626" i="1"/>
  <c r="Q626" i="1"/>
  <c r="R626" i="1"/>
  <c r="D627" i="1"/>
  <c r="F627" i="1"/>
  <c r="H627" i="1"/>
  <c r="I627" i="1"/>
  <c r="L627" i="1"/>
  <c r="N627" i="1"/>
  <c r="Q627" i="1"/>
  <c r="R627" i="1"/>
  <c r="D628" i="1"/>
  <c r="F628" i="1"/>
  <c r="H628" i="1"/>
  <c r="I628" i="1"/>
  <c r="L628" i="1"/>
  <c r="N628" i="1"/>
  <c r="Q628" i="1"/>
  <c r="R628" i="1"/>
  <c r="D629" i="1"/>
  <c r="F629" i="1"/>
  <c r="H629" i="1"/>
  <c r="I629" i="1"/>
  <c r="L629" i="1"/>
  <c r="N629" i="1"/>
  <c r="Q629" i="1"/>
  <c r="R629" i="1"/>
  <c r="D630" i="1"/>
  <c r="F630" i="1"/>
  <c r="H630" i="1"/>
  <c r="I630" i="1"/>
  <c r="L630" i="1"/>
  <c r="N630" i="1"/>
  <c r="Q630" i="1"/>
  <c r="R630" i="1"/>
  <c r="D631" i="1"/>
  <c r="F631" i="1"/>
  <c r="H631" i="1"/>
  <c r="I631" i="1"/>
  <c r="L631" i="1"/>
  <c r="N631" i="1"/>
  <c r="Q631" i="1"/>
  <c r="R631" i="1"/>
  <c r="D632" i="1"/>
  <c r="F632" i="1"/>
  <c r="H632" i="1"/>
  <c r="I632" i="1"/>
  <c r="L632" i="1"/>
  <c r="N632" i="1"/>
  <c r="Q632" i="1"/>
  <c r="R632" i="1"/>
  <c r="D633" i="1"/>
  <c r="F633" i="1"/>
  <c r="H633" i="1"/>
  <c r="I633" i="1"/>
  <c r="L633" i="1"/>
  <c r="N633" i="1"/>
  <c r="Q633" i="1"/>
  <c r="R633" i="1"/>
  <c r="D634" i="1"/>
  <c r="F634" i="1"/>
  <c r="H634" i="1"/>
  <c r="I634" i="1"/>
  <c r="L634" i="1"/>
  <c r="N634" i="1"/>
  <c r="Q634" i="1"/>
  <c r="R634" i="1"/>
  <c r="D635" i="1"/>
  <c r="F635" i="1"/>
  <c r="H635" i="1"/>
  <c r="I635" i="1"/>
  <c r="L635" i="1"/>
  <c r="N635" i="1"/>
  <c r="Q635" i="1"/>
  <c r="R635" i="1"/>
  <c r="D636" i="1"/>
  <c r="F636" i="1"/>
  <c r="H636" i="1"/>
  <c r="I636" i="1"/>
  <c r="L636" i="1"/>
  <c r="N636" i="1"/>
  <c r="Q636" i="1"/>
  <c r="R636" i="1"/>
  <c r="D637" i="1"/>
  <c r="F637" i="1"/>
  <c r="H637" i="1"/>
  <c r="I637" i="1"/>
  <c r="L637" i="1"/>
  <c r="N637" i="1"/>
  <c r="Q637" i="1"/>
  <c r="R637" i="1"/>
  <c r="D638" i="1"/>
  <c r="F638" i="1"/>
  <c r="H638" i="1"/>
  <c r="I638" i="1"/>
  <c r="L638" i="1"/>
  <c r="N638" i="1"/>
  <c r="Q638" i="1"/>
  <c r="R638" i="1"/>
  <c r="D639" i="1"/>
  <c r="F639" i="1"/>
  <c r="H639" i="1"/>
  <c r="I639" i="1"/>
  <c r="L639" i="1"/>
  <c r="N639" i="1"/>
  <c r="Q639" i="1"/>
  <c r="R639" i="1"/>
  <c r="D640" i="1"/>
  <c r="F640" i="1"/>
  <c r="H640" i="1"/>
  <c r="I640" i="1"/>
  <c r="L640" i="1"/>
  <c r="N640" i="1"/>
  <c r="Q640" i="1"/>
  <c r="R640" i="1"/>
  <c r="D641" i="1"/>
  <c r="F641" i="1"/>
  <c r="H641" i="1"/>
  <c r="I641" i="1"/>
  <c r="L641" i="1"/>
  <c r="N641" i="1"/>
  <c r="Q641" i="1"/>
  <c r="R641" i="1"/>
  <c r="D642" i="1"/>
  <c r="F642" i="1"/>
  <c r="H642" i="1"/>
  <c r="I642" i="1"/>
  <c r="L642" i="1"/>
  <c r="N642" i="1"/>
  <c r="Q642" i="1"/>
  <c r="R642" i="1"/>
  <c r="D643" i="1"/>
  <c r="F643" i="1"/>
  <c r="H643" i="1"/>
  <c r="I643" i="1"/>
  <c r="L643" i="1"/>
  <c r="N643" i="1"/>
  <c r="Q643" i="1"/>
  <c r="R643" i="1"/>
  <c r="D644" i="1"/>
  <c r="F644" i="1"/>
  <c r="H644" i="1"/>
  <c r="I644" i="1"/>
  <c r="L644" i="1"/>
  <c r="N644" i="1"/>
  <c r="Q644" i="1"/>
  <c r="R644" i="1"/>
  <c r="D645" i="1"/>
  <c r="F645" i="1"/>
  <c r="H645" i="1"/>
  <c r="I645" i="1"/>
  <c r="L645" i="1"/>
  <c r="N645" i="1"/>
  <c r="Q645" i="1"/>
  <c r="R645" i="1"/>
  <c r="D646" i="1"/>
  <c r="F646" i="1"/>
  <c r="H646" i="1"/>
  <c r="I646" i="1"/>
  <c r="L646" i="1"/>
  <c r="N646" i="1"/>
  <c r="Q646" i="1"/>
  <c r="R646" i="1"/>
  <c r="D647" i="1"/>
  <c r="F647" i="1"/>
  <c r="H647" i="1"/>
  <c r="I647" i="1"/>
  <c r="L647" i="1"/>
  <c r="N647" i="1"/>
  <c r="Q647" i="1"/>
  <c r="R647" i="1"/>
  <c r="D648" i="1"/>
  <c r="F648" i="1"/>
  <c r="H648" i="1"/>
  <c r="I648" i="1"/>
  <c r="L648" i="1"/>
  <c r="N648" i="1"/>
  <c r="Q648" i="1"/>
  <c r="R648" i="1"/>
  <c r="D649" i="1"/>
  <c r="F649" i="1"/>
  <c r="H649" i="1"/>
  <c r="I649" i="1"/>
  <c r="L649" i="1"/>
  <c r="N649" i="1"/>
  <c r="Q649" i="1"/>
  <c r="R649" i="1"/>
  <c r="D650" i="1"/>
  <c r="F650" i="1"/>
  <c r="H650" i="1"/>
  <c r="I650" i="1"/>
  <c r="L650" i="1"/>
  <c r="N650" i="1"/>
  <c r="Q650" i="1"/>
  <c r="R650" i="1"/>
  <c r="D651" i="1"/>
  <c r="F651" i="1"/>
  <c r="H651" i="1"/>
  <c r="I651" i="1"/>
  <c r="L651" i="1"/>
  <c r="N651" i="1"/>
  <c r="Q651" i="1"/>
  <c r="R651" i="1"/>
  <c r="D652" i="1"/>
  <c r="F652" i="1"/>
  <c r="H652" i="1"/>
  <c r="I652" i="1"/>
  <c r="L652" i="1"/>
  <c r="N652" i="1"/>
  <c r="Q652" i="1"/>
  <c r="R652" i="1"/>
  <c r="D653" i="1"/>
  <c r="F653" i="1"/>
  <c r="H653" i="1"/>
  <c r="I653" i="1"/>
  <c r="L653" i="1"/>
  <c r="N653" i="1"/>
  <c r="Q653" i="1"/>
  <c r="R653" i="1"/>
  <c r="D654" i="1"/>
  <c r="F654" i="1"/>
  <c r="H654" i="1"/>
  <c r="I654" i="1"/>
  <c r="L654" i="1"/>
  <c r="N654" i="1"/>
  <c r="Q654" i="1"/>
  <c r="R654" i="1"/>
  <c r="D655" i="1"/>
  <c r="F655" i="1"/>
  <c r="H655" i="1"/>
  <c r="I655" i="1"/>
  <c r="L655" i="1"/>
  <c r="N655" i="1"/>
  <c r="Q655" i="1"/>
  <c r="R655" i="1"/>
  <c r="D656" i="1"/>
  <c r="F656" i="1"/>
  <c r="H656" i="1"/>
  <c r="I656" i="1"/>
  <c r="L656" i="1"/>
  <c r="N656" i="1"/>
  <c r="Q656" i="1"/>
  <c r="R656" i="1"/>
  <c r="D657" i="1"/>
  <c r="F657" i="1"/>
  <c r="H657" i="1"/>
  <c r="I657" i="1"/>
  <c r="L657" i="1"/>
  <c r="N657" i="1"/>
  <c r="Q657" i="1"/>
  <c r="R657" i="1"/>
  <c r="D658" i="1"/>
  <c r="F658" i="1"/>
  <c r="H658" i="1"/>
  <c r="I658" i="1"/>
  <c r="L658" i="1"/>
  <c r="N658" i="1"/>
  <c r="Q658" i="1"/>
  <c r="R658" i="1"/>
  <c r="D659" i="1"/>
  <c r="F659" i="1"/>
  <c r="H659" i="1"/>
  <c r="I659" i="1"/>
  <c r="L659" i="1"/>
  <c r="N659" i="1"/>
  <c r="Q659" i="1"/>
  <c r="R659" i="1"/>
  <c r="D660" i="1"/>
  <c r="F660" i="1"/>
  <c r="H660" i="1"/>
  <c r="I660" i="1"/>
  <c r="L660" i="1"/>
  <c r="N660" i="1"/>
  <c r="Q660" i="1"/>
  <c r="R660" i="1"/>
  <c r="D661" i="1"/>
  <c r="F661" i="1"/>
  <c r="H661" i="1"/>
  <c r="I661" i="1"/>
  <c r="L661" i="1"/>
  <c r="N661" i="1"/>
  <c r="Q661" i="1"/>
  <c r="R661" i="1"/>
  <c r="D662" i="1"/>
  <c r="F662" i="1"/>
  <c r="H662" i="1"/>
  <c r="I662" i="1"/>
  <c r="L662" i="1"/>
  <c r="N662" i="1"/>
  <c r="Q662" i="1"/>
  <c r="R662" i="1"/>
  <c r="D663" i="1"/>
  <c r="F663" i="1"/>
  <c r="H663" i="1"/>
  <c r="I663" i="1"/>
  <c r="L663" i="1"/>
  <c r="N663" i="1"/>
  <c r="Q663" i="1"/>
  <c r="R663" i="1"/>
  <c r="D664" i="1"/>
  <c r="F664" i="1"/>
  <c r="H664" i="1"/>
  <c r="I664" i="1"/>
  <c r="L664" i="1"/>
  <c r="N664" i="1"/>
  <c r="Q664" i="1"/>
  <c r="R664" i="1"/>
  <c r="D665" i="1"/>
  <c r="F665" i="1"/>
  <c r="H665" i="1"/>
  <c r="I665" i="1"/>
  <c r="L665" i="1"/>
  <c r="N665" i="1"/>
  <c r="Q665" i="1"/>
  <c r="R665" i="1"/>
  <c r="D666" i="1"/>
  <c r="F666" i="1"/>
  <c r="H666" i="1"/>
  <c r="I666" i="1"/>
  <c r="L666" i="1"/>
  <c r="N666" i="1"/>
  <c r="Q666" i="1"/>
  <c r="R666" i="1"/>
  <c r="D667" i="1"/>
  <c r="F667" i="1"/>
  <c r="H667" i="1"/>
  <c r="I667" i="1"/>
  <c r="L667" i="1"/>
  <c r="N667" i="1"/>
  <c r="Q667" i="1"/>
  <c r="R667" i="1"/>
  <c r="D668" i="1"/>
  <c r="F668" i="1"/>
  <c r="H668" i="1"/>
  <c r="I668" i="1"/>
  <c r="L668" i="1"/>
  <c r="N668" i="1"/>
  <c r="Q668" i="1"/>
  <c r="R668" i="1"/>
  <c r="D669" i="1"/>
  <c r="F669" i="1"/>
  <c r="H669" i="1"/>
  <c r="I669" i="1"/>
  <c r="L669" i="1"/>
  <c r="N669" i="1"/>
  <c r="Q669" i="1"/>
  <c r="R669" i="1"/>
  <c r="D670" i="1"/>
  <c r="F670" i="1"/>
  <c r="H670" i="1"/>
  <c r="I670" i="1"/>
  <c r="L670" i="1"/>
  <c r="N670" i="1"/>
  <c r="Q670" i="1"/>
  <c r="R670" i="1"/>
  <c r="D671" i="1"/>
  <c r="F671" i="1"/>
  <c r="H671" i="1"/>
  <c r="I671" i="1"/>
  <c r="L671" i="1"/>
  <c r="N671" i="1"/>
  <c r="Q671" i="1"/>
  <c r="R671" i="1"/>
  <c r="D672" i="1"/>
  <c r="F672" i="1"/>
  <c r="H672" i="1"/>
  <c r="I672" i="1"/>
  <c r="L672" i="1"/>
  <c r="N672" i="1"/>
  <c r="Q672" i="1"/>
  <c r="R672" i="1"/>
  <c r="D673" i="1"/>
  <c r="F673" i="1"/>
  <c r="H673" i="1"/>
  <c r="I673" i="1"/>
  <c r="L673" i="1"/>
  <c r="N673" i="1"/>
  <c r="Q673" i="1"/>
  <c r="R673" i="1"/>
  <c r="D674" i="1"/>
  <c r="F674" i="1"/>
  <c r="H674" i="1"/>
  <c r="I674" i="1"/>
  <c r="L674" i="1"/>
  <c r="N674" i="1"/>
  <c r="Q674" i="1"/>
  <c r="R674" i="1"/>
  <c r="D675" i="1"/>
  <c r="F675" i="1"/>
  <c r="H675" i="1"/>
  <c r="I675" i="1"/>
  <c r="L675" i="1"/>
  <c r="N675" i="1"/>
  <c r="Q675" i="1"/>
  <c r="R675" i="1"/>
  <c r="D676" i="1"/>
  <c r="F676" i="1"/>
  <c r="H676" i="1"/>
  <c r="I676" i="1"/>
  <c r="L676" i="1"/>
  <c r="N676" i="1"/>
  <c r="Q676" i="1"/>
  <c r="R676" i="1"/>
  <c r="D677" i="1"/>
  <c r="F677" i="1"/>
  <c r="H677" i="1"/>
  <c r="I677" i="1"/>
  <c r="L677" i="1"/>
  <c r="N677" i="1"/>
  <c r="Q677" i="1"/>
  <c r="R677" i="1"/>
  <c r="D678" i="1"/>
  <c r="F678" i="1"/>
  <c r="H678" i="1"/>
  <c r="I678" i="1"/>
  <c r="L678" i="1"/>
  <c r="N678" i="1"/>
  <c r="Q678" i="1"/>
  <c r="R678" i="1"/>
  <c r="D679" i="1"/>
  <c r="F679" i="1"/>
  <c r="H679" i="1"/>
  <c r="I679" i="1"/>
  <c r="L679" i="1"/>
  <c r="N679" i="1"/>
  <c r="Q679" i="1"/>
  <c r="R679" i="1"/>
  <c r="D680" i="1"/>
  <c r="F680" i="1"/>
  <c r="H680" i="1"/>
  <c r="I680" i="1"/>
  <c r="L680" i="1"/>
  <c r="N680" i="1"/>
  <c r="Q680" i="1"/>
  <c r="R680" i="1"/>
  <c r="D681" i="1"/>
  <c r="F681" i="1"/>
  <c r="H681" i="1"/>
  <c r="I681" i="1"/>
  <c r="L681" i="1"/>
  <c r="N681" i="1"/>
  <c r="Q681" i="1"/>
  <c r="R681" i="1"/>
  <c r="D682" i="1"/>
  <c r="F682" i="1"/>
  <c r="H682" i="1"/>
  <c r="I682" i="1"/>
  <c r="L682" i="1"/>
  <c r="N682" i="1"/>
  <c r="Q682" i="1"/>
  <c r="R682" i="1"/>
  <c r="D683" i="1"/>
  <c r="F683" i="1"/>
  <c r="H683" i="1"/>
  <c r="I683" i="1"/>
  <c r="L683" i="1"/>
  <c r="N683" i="1"/>
  <c r="Q683" i="1"/>
  <c r="R683" i="1"/>
  <c r="D684" i="1"/>
  <c r="F684" i="1"/>
  <c r="H684" i="1"/>
  <c r="I684" i="1"/>
  <c r="L684" i="1"/>
  <c r="N684" i="1"/>
  <c r="Q684" i="1"/>
  <c r="R684" i="1"/>
  <c r="D685" i="1"/>
  <c r="F685" i="1"/>
  <c r="H685" i="1"/>
  <c r="I685" i="1"/>
  <c r="L685" i="1"/>
  <c r="N685" i="1"/>
  <c r="Q685" i="1"/>
  <c r="R685" i="1"/>
  <c r="D686" i="1"/>
  <c r="F686" i="1"/>
  <c r="H686" i="1"/>
  <c r="I686" i="1"/>
  <c r="L686" i="1"/>
  <c r="N686" i="1"/>
  <c r="Q686" i="1"/>
  <c r="R686" i="1"/>
  <c r="D687" i="1"/>
  <c r="F687" i="1"/>
  <c r="H687" i="1"/>
  <c r="I687" i="1"/>
  <c r="L687" i="1"/>
  <c r="N687" i="1"/>
  <c r="Q687" i="1"/>
  <c r="R687" i="1"/>
  <c r="D688" i="1"/>
  <c r="F688" i="1"/>
  <c r="H688" i="1"/>
  <c r="I688" i="1"/>
  <c r="L688" i="1"/>
  <c r="N688" i="1"/>
  <c r="Q688" i="1"/>
  <c r="R688" i="1"/>
  <c r="D689" i="1"/>
  <c r="F689" i="1"/>
  <c r="H689" i="1"/>
  <c r="I689" i="1"/>
  <c r="L689" i="1"/>
  <c r="N689" i="1"/>
  <c r="Q689" i="1"/>
  <c r="R689" i="1"/>
  <c r="D690" i="1"/>
  <c r="F690" i="1"/>
  <c r="H690" i="1"/>
  <c r="I690" i="1"/>
  <c r="L690" i="1"/>
  <c r="N690" i="1"/>
  <c r="Q690" i="1"/>
  <c r="R690" i="1"/>
  <c r="D691" i="1"/>
  <c r="F691" i="1"/>
  <c r="H691" i="1"/>
  <c r="I691" i="1"/>
  <c r="L691" i="1"/>
  <c r="N691" i="1"/>
  <c r="Q691" i="1"/>
  <c r="R691" i="1"/>
  <c r="D692" i="1"/>
  <c r="F692" i="1"/>
  <c r="H692" i="1"/>
  <c r="I692" i="1"/>
  <c r="L692" i="1"/>
  <c r="N692" i="1"/>
  <c r="Q692" i="1"/>
  <c r="R692" i="1"/>
  <c r="D693" i="1"/>
  <c r="F693" i="1"/>
  <c r="H693" i="1"/>
  <c r="I693" i="1"/>
  <c r="L693" i="1"/>
  <c r="N693" i="1"/>
  <c r="Q693" i="1"/>
  <c r="R693" i="1"/>
  <c r="D694" i="1"/>
  <c r="F694" i="1"/>
  <c r="H694" i="1"/>
  <c r="I694" i="1"/>
  <c r="L694" i="1"/>
  <c r="N694" i="1"/>
  <c r="Q694" i="1"/>
  <c r="R694" i="1"/>
  <c r="D695" i="1"/>
  <c r="F695" i="1"/>
  <c r="H695" i="1"/>
  <c r="I695" i="1"/>
  <c r="L695" i="1"/>
  <c r="N695" i="1"/>
  <c r="Q695" i="1"/>
  <c r="R695" i="1"/>
  <c r="D696" i="1"/>
  <c r="F696" i="1"/>
  <c r="H696" i="1"/>
  <c r="I696" i="1"/>
  <c r="L696" i="1"/>
  <c r="N696" i="1"/>
  <c r="Q696" i="1"/>
  <c r="R696" i="1"/>
  <c r="D697" i="1"/>
  <c r="F697" i="1"/>
  <c r="H697" i="1"/>
  <c r="I697" i="1"/>
  <c r="L697" i="1"/>
  <c r="N697" i="1"/>
  <c r="Q697" i="1"/>
  <c r="R697" i="1"/>
  <c r="D698" i="1"/>
  <c r="F698" i="1"/>
  <c r="H698" i="1"/>
  <c r="I698" i="1"/>
  <c r="L698" i="1"/>
  <c r="N698" i="1"/>
  <c r="Q698" i="1"/>
  <c r="R698" i="1"/>
  <c r="D699" i="1"/>
  <c r="F699" i="1"/>
  <c r="H699" i="1"/>
  <c r="I699" i="1"/>
  <c r="L699" i="1"/>
  <c r="N699" i="1"/>
  <c r="Q699" i="1"/>
  <c r="R699" i="1"/>
  <c r="D700" i="1"/>
  <c r="F700" i="1"/>
  <c r="H700" i="1"/>
  <c r="I700" i="1"/>
  <c r="L700" i="1"/>
  <c r="N700" i="1"/>
  <c r="Q700" i="1"/>
  <c r="R700" i="1"/>
  <c r="D701" i="1"/>
  <c r="F701" i="1"/>
  <c r="H701" i="1"/>
  <c r="I701" i="1"/>
  <c r="L701" i="1"/>
  <c r="N701" i="1"/>
  <c r="Q701" i="1"/>
  <c r="R701" i="1"/>
  <c r="D702" i="1"/>
  <c r="F702" i="1"/>
  <c r="H702" i="1"/>
  <c r="I702" i="1"/>
  <c r="L702" i="1"/>
  <c r="N702" i="1"/>
  <c r="Q702" i="1"/>
  <c r="R702" i="1"/>
  <c r="D703" i="1"/>
  <c r="F703" i="1"/>
  <c r="H703" i="1"/>
  <c r="I703" i="1"/>
  <c r="L703" i="1"/>
  <c r="N703" i="1"/>
  <c r="Q703" i="1"/>
  <c r="R703" i="1"/>
  <c r="D704" i="1"/>
  <c r="F704" i="1"/>
  <c r="H704" i="1"/>
  <c r="I704" i="1"/>
  <c r="L704" i="1"/>
  <c r="N704" i="1"/>
  <c r="Q704" i="1"/>
  <c r="R704" i="1"/>
  <c r="D705" i="1"/>
  <c r="F705" i="1"/>
  <c r="H705" i="1"/>
  <c r="I705" i="1"/>
  <c r="L705" i="1"/>
  <c r="N705" i="1"/>
  <c r="Q705" i="1"/>
  <c r="R705" i="1"/>
  <c r="D706" i="1"/>
  <c r="F706" i="1"/>
  <c r="H706" i="1"/>
  <c r="I706" i="1"/>
  <c r="L706" i="1"/>
  <c r="N706" i="1"/>
  <c r="Q706" i="1"/>
  <c r="R706" i="1"/>
  <c r="D707" i="1"/>
  <c r="F707" i="1"/>
  <c r="H707" i="1"/>
  <c r="I707" i="1"/>
  <c r="L707" i="1"/>
  <c r="N707" i="1"/>
  <c r="Q707" i="1"/>
  <c r="R707" i="1"/>
  <c r="D708" i="1"/>
  <c r="F708" i="1"/>
  <c r="H708" i="1"/>
  <c r="I708" i="1"/>
  <c r="L708" i="1"/>
  <c r="N708" i="1"/>
  <c r="Q708" i="1"/>
  <c r="R708" i="1"/>
  <c r="D709" i="1"/>
  <c r="F709" i="1"/>
  <c r="H709" i="1"/>
  <c r="I709" i="1"/>
  <c r="L709" i="1"/>
  <c r="N709" i="1"/>
  <c r="Q709" i="1"/>
  <c r="R709" i="1"/>
  <c r="D710" i="1"/>
  <c r="F710" i="1"/>
  <c r="H710" i="1"/>
  <c r="I710" i="1"/>
  <c r="L710" i="1"/>
  <c r="N710" i="1"/>
  <c r="Q710" i="1"/>
  <c r="R710" i="1"/>
  <c r="D711" i="1"/>
  <c r="F711" i="1"/>
  <c r="H711" i="1"/>
  <c r="I711" i="1"/>
  <c r="L711" i="1"/>
  <c r="N711" i="1"/>
  <c r="Q711" i="1"/>
  <c r="R711" i="1"/>
  <c r="D712" i="1"/>
  <c r="F712" i="1"/>
  <c r="H712" i="1"/>
  <c r="I712" i="1"/>
  <c r="L712" i="1"/>
  <c r="N712" i="1"/>
  <c r="Q712" i="1"/>
  <c r="R712" i="1"/>
  <c r="D713" i="1"/>
  <c r="F713" i="1"/>
  <c r="H713" i="1"/>
  <c r="I713" i="1"/>
  <c r="L713" i="1"/>
  <c r="N713" i="1"/>
  <c r="Q713" i="1"/>
  <c r="R713" i="1"/>
  <c r="D714" i="1"/>
  <c r="F714" i="1"/>
  <c r="H714" i="1"/>
  <c r="I714" i="1"/>
  <c r="L714" i="1"/>
  <c r="N714" i="1"/>
  <c r="Q714" i="1"/>
  <c r="R714" i="1"/>
  <c r="D715" i="1"/>
  <c r="F715" i="1"/>
  <c r="H715" i="1"/>
  <c r="I715" i="1"/>
  <c r="L715" i="1"/>
  <c r="N715" i="1"/>
  <c r="Q715" i="1"/>
  <c r="R715" i="1"/>
  <c r="D716" i="1"/>
  <c r="F716" i="1"/>
  <c r="H716" i="1"/>
  <c r="I716" i="1"/>
  <c r="L716" i="1"/>
  <c r="N716" i="1"/>
  <c r="Q716" i="1"/>
  <c r="R716" i="1"/>
  <c r="D717" i="1"/>
  <c r="F717" i="1"/>
  <c r="H717" i="1"/>
  <c r="I717" i="1"/>
  <c r="L717" i="1"/>
  <c r="N717" i="1"/>
  <c r="Q717" i="1"/>
  <c r="R717" i="1"/>
  <c r="D718" i="1"/>
  <c r="F718" i="1"/>
  <c r="H718" i="1"/>
  <c r="I718" i="1"/>
  <c r="L718" i="1"/>
  <c r="N718" i="1"/>
  <c r="Q718" i="1"/>
  <c r="R718" i="1"/>
  <c r="D719" i="1"/>
  <c r="F719" i="1"/>
  <c r="H719" i="1"/>
  <c r="I719" i="1"/>
  <c r="L719" i="1"/>
  <c r="N719" i="1"/>
  <c r="Q719" i="1"/>
  <c r="R719" i="1"/>
  <c r="D720" i="1"/>
  <c r="F720" i="1"/>
  <c r="H720" i="1"/>
  <c r="I720" i="1"/>
  <c r="L720" i="1"/>
  <c r="N720" i="1"/>
  <c r="Q720" i="1"/>
  <c r="R720" i="1"/>
  <c r="D721" i="1"/>
  <c r="F721" i="1"/>
  <c r="H721" i="1"/>
  <c r="I721" i="1"/>
  <c r="L721" i="1"/>
  <c r="N721" i="1"/>
  <c r="Q721" i="1"/>
  <c r="R721" i="1"/>
  <c r="D722" i="1"/>
  <c r="F722" i="1"/>
  <c r="H722" i="1"/>
  <c r="I722" i="1"/>
  <c r="L722" i="1"/>
  <c r="N722" i="1"/>
  <c r="Q722" i="1"/>
  <c r="R722" i="1"/>
  <c r="D723" i="1"/>
  <c r="F723" i="1"/>
  <c r="H723" i="1"/>
  <c r="I723" i="1"/>
  <c r="L723" i="1"/>
  <c r="N723" i="1"/>
  <c r="Q723" i="1"/>
  <c r="R723" i="1"/>
  <c r="D724" i="1"/>
  <c r="F724" i="1"/>
  <c r="H724" i="1"/>
  <c r="I724" i="1"/>
  <c r="L724" i="1"/>
  <c r="N724" i="1"/>
  <c r="Q724" i="1"/>
  <c r="R724" i="1"/>
  <c r="D725" i="1"/>
  <c r="F725" i="1"/>
  <c r="H725" i="1"/>
  <c r="I725" i="1"/>
  <c r="L725" i="1"/>
  <c r="N725" i="1"/>
  <c r="Q725" i="1"/>
  <c r="R725" i="1"/>
  <c r="D726" i="1"/>
  <c r="F726" i="1"/>
  <c r="H726" i="1"/>
  <c r="I726" i="1"/>
  <c r="L726" i="1"/>
  <c r="N726" i="1"/>
  <c r="Q726" i="1"/>
  <c r="R726" i="1"/>
  <c r="D727" i="1"/>
  <c r="F727" i="1"/>
  <c r="H727" i="1"/>
  <c r="I727" i="1"/>
  <c r="L727" i="1"/>
  <c r="N727" i="1"/>
  <c r="Q727" i="1"/>
  <c r="R727" i="1"/>
  <c r="D728" i="1"/>
  <c r="F728" i="1"/>
  <c r="H728" i="1"/>
  <c r="I728" i="1"/>
  <c r="L728" i="1"/>
  <c r="N728" i="1"/>
  <c r="Q728" i="1"/>
  <c r="R728" i="1"/>
  <c r="D729" i="1"/>
  <c r="F729" i="1"/>
  <c r="H729" i="1"/>
  <c r="I729" i="1"/>
  <c r="L729" i="1"/>
  <c r="N729" i="1"/>
  <c r="Q729" i="1"/>
  <c r="R729" i="1"/>
  <c r="D730" i="1"/>
  <c r="F730" i="1"/>
  <c r="H730" i="1"/>
  <c r="I730" i="1"/>
  <c r="L730" i="1"/>
  <c r="N730" i="1"/>
  <c r="Q730" i="1"/>
  <c r="R730" i="1"/>
  <c r="D731" i="1"/>
  <c r="F731" i="1"/>
  <c r="H731" i="1"/>
  <c r="I731" i="1"/>
  <c r="L731" i="1"/>
  <c r="N731" i="1"/>
  <c r="Q731" i="1"/>
  <c r="R731" i="1"/>
  <c r="D732" i="1"/>
  <c r="F732" i="1"/>
  <c r="H732" i="1"/>
  <c r="I732" i="1"/>
  <c r="L732" i="1"/>
  <c r="N732" i="1"/>
  <c r="Q732" i="1"/>
  <c r="R732" i="1"/>
  <c r="D733" i="1"/>
  <c r="F733" i="1"/>
  <c r="H733" i="1"/>
  <c r="I733" i="1"/>
  <c r="L733" i="1"/>
  <c r="N733" i="1"/>
  <c r="Q733" i="1"/>
  <c r="R733" i="1"/>
  <c r="D734" i="1"/>
  <c r="F734" i="1"/>
  <c r="H734" i="1"/>
  <c r="I734" i="1"/>
  <c r="L734" i="1"/>
  <c r="N734" i="1"/>
  <c r="Q734" i="1"/>
  <c r="R734" i="1"/>
  <c r="D735" i="1"/>
  <c r="F735" i="1"/>
  <c r="H735" i="1"/>
  <c r="I735" i="1"/>
  <c r="L735" i="1"/>
  <c r="N735" i="1"/>
  <c r="Q735" i="1"/>
  <c r="R735" i="1"/>
  <c r="D736" i="1"/>
  <c r="F736" i="1"/>
  <c r="H736" i="1"/>
  <c r="I736" i="1"/>
  <c r="L736" i="1"/>
  <c r="N736" i="1"/>
  <c r="Q736" i="1"/>
  <c r="R736" i="1"/>
  <c r="D737" i="1"/>
  <c r="F737" i="1"/>
  <c r="H737" i="1"/>
  <c r="I737" i="1"/>
  <c r="L737" i="1"/>
  <c r="N737" i="1"/>
  <c r="Q737" i="1"/>
  <c r="R737" i="1"/>
  <c r="D738" i="1"/>
  <c r="F738" i="1"/>
  <c r="H738" i="1"/>
  <c r="I738" i="1"/>
  <c r="L738" i="1"/>
  <c r="N738" i="1"/>
  <c r="Q738" i="1"/>
  <c r="R738" i="1"/>
  <c r="D739" i="1"/>
  <c r="F739" i="1"/>
  <c r="H739" i="1"/>
  <c r="I739" i="1"/>
  <c r="L739" i="1"/>
  <c r="N739" i="1"/>
  <c r="Q739" i="1"/>
  <c r="R739" i="1"/>
  <c r="D740" i="1"/>
  <c r="F740" i="1"/>
  <c r="H740" i="1"/>
  <c r="I740" i="1"/>
  <c r="L740" i="1"/>
  <c r="N740" i="1"/>
  <c r="Q740" i="1"/>
  <c r="R740" i="1"/>
  <c r="D741" i="1"/>
  <c r="F741" i="1"/>
  <c r="H741" i="1"/>
  <c r="I741" i="1"/>
  <c r="L741" i="1"/>
  <c r="N741" i="1"/>
  <c r="Q741" i="1"/>
  <c r="R741" i="1"/>
  <c r="D742" i="1"/>
  <c r="F742" i="1"/>
  <c r="H742" i="1"/>
  <c r="I742" i="1"/>
  <c r="L742" i="1"/>
  <c r="N742" i="1"/>
  <c r="Q742" i="1"/>
  <c r="R742" i="1"/>
  <c r="D743" i="1"/>
  <c r="F743" i="1"/>
  <c r="H743" i="1"/>
  <c r="I743" i="1"/>
  <c r="L743" i="1"/>
  <c r="N743" i="1"/>
  <c r="Q743" i="1"/>
  <c r="R743" i="1"/>
  <c r="D744" i="1"/>
  <c r="F744" i="1"/>
  <c r="H744" i="1"/>
  <c r="I744" i="1"/>
  <c r="L744" i="1"/>
  <c r="N744" i="1"/>
  <c r="Q744" i="1"/>
  <c r="R744" i="1"/>
  <c r="D745" i="1"/>
  <c r="F745" i="1"/>
  <c r="H745" i="1"/>
  <c r="I745" i="1"/>
  <c r="L745" i="1"/>
  <c r="N745" i="1"/>
  <c r="Q745" i="1"/>
  <c r="R745" i="1"/>
  <c r="D746" i="1"/>
  <c r="F746" i="1"/>
  <c r="H746" i="1"/>
  <c r="I746" i="1"/>
  <c r="L746" i="1"/>
  <c r="N746" i="1"/>
  <c r="Q746" i="1"/>
  <c r="R746" i="1"/>
  <c r="D747" i="1"/>
  <c r="F747" i="1"/>
  <c r="H747" i="1"/>
  <c r="I747" i="1"/>
  <c r="L747" i="1"/>
  <c r="N747" i="1"/>
  <c r="Q747" i="1"/>
  <c r="R747" i="1"/>
  <c r="D748" i="1"/>
  <c r="F748" i="1"/>
  <c r="H748" i="1"/>
  <c r="I748" i="1"/>
  <c r="L748" i="1"/>
  <c r="N748" i="1"/>
  <c r="Q748" i="1"/>
  <c r="R748" i="1"/>
  <c r="D749" i="1"/>
  <c r="F749" i="1"/>
  <c r="H749" i="1"/>
  <c r="I749" i="1"/>
  <c r="L749" i="1"/>
  <c r="N749" i="1"/>
  <c r="Q749" i="1"/>
  <c r="R749" i="1"/>
  <c r="D750" i="1"/>
  <c r="F750" i="1"/>
  <c r="H750" i="1"/>
  <c r="I750" i="1"/>
  <c r="L750" i="1"/>
  <c r="N750" i="1"/>
  <c r="Q750" i="1"/>
  <c r="R750" i="1"/>
  <c r="D751" i="1"/>
  <c r="F751" i="1"/>
  <c r="H751" i="1"/>
  <c r="I751" i="1"/>
  <c r="L751" i="1"/>
  <c r="N751" i="1"/>
  <c r="Q751" i="1"/>
  <c r="R751" i="1"/>
  <c r="D752" i="1"/>
  <c r="F752" i="1"/>
  <c r="H752" i="1"/>
  <c r="I752" i="1"/>
  <c r="L752" i="1"/>
  <c r="N752" i="1"/>
  <c r="Q752" i="1"/>
  <c r="R752" i="1"/>
  <c r="D753" i="1"/>
  <c r="F753" i="1"/>
  <c r="H753" i="1"/>
  <c r="I753" i="1"/>
  <c r="L753" i="1"/>
  <c r="N753" i="1"/>
  <c r="Q753" i="1"/>
  <c r="R753" i="1"/>
  <c r="D754" i="1"/>
  <c r="F754" i="1"/>
  <c r="H754" i="1"/>
  <c r="I754" i="1"/>
  <c r="L754" i="1"/>
  <c r="N754" i="1"/>
  <c r="Q754" i="1"/>
  <c r="R754" i="1"/>
  <c r="D755" i="1"/>
  <c r="F755" i="1"/>
  <c r="H755" i="1"/>
  <c r="I755" i="1"/>
  <c r="L755" i="1"/>
  <c r="N755" i="1"/>
  <c r="Q755" i="1"/>
  <c r="R755" i="1"/>
  <c r="D756" i="1"/>
  <c r="F756" i="1"/>
  <c r="H756" i="1"/>
  <c r="I756" i="1"/>
  <c r="L756" i="1"/>
  <c r="N756" i="1"/>
  <c r="Q756" i="1"/>
  <c r="R756" i="1"/>
  <c r="D757" i="1"/>
  <c r="F757" i="1"/>
  <c r="H757" i="1"/>
  <c r="I757" i="1"/>
  <c r="L757" i="1"/>
  <c r="N757" i="1"/>
  <c r="Q757" i="1"/>
  <c r="R757" i="1"/>
  <c r="D758" i="1"/>
  <c r="F758" i="1"/>
  <c r="H758" i="1"/>
  <c r="I758" i="1"/>
  <c r="L758" i="1"/>
  <c r="N758" i="1"/>
  <c r="Q758" i="1"/>
  <c r="R758" i="1"/>
  <c r="D759" i="1"/>
  <c r="F759" i="1"/>
  <c r="H759" i="1"/>
  <c r="I759" i="1"/>
  <c r="L759" i="1"/>
  <c r="N759" i="1"/>
  <c r="Q759" i="1"/>
  <c r="R759" i="1"/>
  <c r="D760" i="1"/>
  <c r="F760" i="1"/>
  <c r="H760" i="1"/>
  <c r="I760" i="1"/>
  <c r="L760" i="1"/>
  <c r="N760" i="1"/>
  <c r="Q760" i="1"/>
  <c r="R760" i="1"/>
  <c r="D761" i="1"/>
  <c r="F761" i="1"/>
  <c r="H761" i="1"/>
  <c r="I761" i="1"/>
  <c r="L761" i="1"/>
  <c r="N761" i="1"/>
  <c r="Q761" i="1"/>
  <c r="R761" i="1"/>
  <c r="D762" i="1"/>
  <c r="F762" i="1"/>
  <c r="H762" i="1"/>
  <c r="I762" i="1"/>
  <c r="L762" i="1"/>
  <c r="N762" i="1"/>
  <c r="Q762" i="1"/>
  <c r="R762" i="1"/>
  <c r="D763" i="1"/>
  <c r="F763" i="1"/>
  <c r="H763" i="1"/>
  <c r="I763" i="1"/>
  <c r="L763" i="1"/>
  <c r="N763" i="1"/>
  <c r="Q763" i="1"/>
  <c r="R763" i="1"/>
  <c r="D764" i="1"/>
  <c r="F764" i="1"/>
  <c r="H764" i="1"/>
  <c r="I764" i="1"/>
  <c r="L764" i="1"/>
  <c r="N764" i="1"/>
  <c r="Q764" i="1"/>
  <c r="R764" i="1"/>
  <c r="D765" i="1"/>
  <c r="F765" i="1"/>
  <c r="H765" i="1"/>
  <c r="I765" i="1"/>
  <c r="L765" i="1"/>
  <c r="N765" i="1"/>
  <c r="Q765" i="1"/>
  <c r="R765" i="1"/>
  <c r="D766" i="1"/>
  <c r="F766" i="1"/>
  <c r="H766" i="1"/>
  <c r="I766" i="1"/>
  <c r="L766" i="1"/>
  <c r="N766" i="1"/>
  <c r="Q766" i="1"/>
  <c r="R766" i="1"/>
  <c r="D767" i="1"/>
  <c r="F767" i="1"/>
  <c r="H767" i="1"/>
  <c r="I767" i="1"/>
  <c r="L767" i="1"/>
  <c r="N767" i="1"/>
  <c r="Q767" i="1"/>
  <c r="R767" i="1"/>
  <c r="D768" i="1"/>
  <c r="F768" i="1"/>
  <c r="H768" i="1"/>
  <c r="I768" i="1"/>
  <c r="L768" i="1"/>
  <c r="N768" i="1"/>
  <c r="Q768" i="1"/>
  <c r="R768" i="1"/>
  <c r="D769" i="1"/>
  <c r="F769" i="1"/>
  <c r="H769" i="1"/>
  <c r="I769" i="1"/>
  <c r="L769" i="1"/>
  <c r="N769" i="1"/>
  <c r="Q769" i="1"/>
  <c r="R769" i="1"/>
  <c r="D770" i="1"/>
  <c r="F770" i="1"/>
  <c r="H770" i="1"/>
  <c r="I770" i="1"/>
  <c r="L770" i="1"/>
  <c r="N770" i="1"/>
  <c r="Q770" i="1"/>
  <c r="R770" i="1"/>
  <c r="D771" i="1"/>
  <c r="F771" i="1"/>
  <c r="H771" i="1"/>
  <c r="I771" i="1"/>
  <c r="L771" i="1"/>
  <c r="N771" i="1"/>
  <c r="Q771" i="1"/>
  <c r="R771" i="1"/>
  <c r="D772" i="1"/>
  <c r="F772" i="1"/>
  <c r="H772" i="1"/>
  <c r="I772" i="1"/>
  <c r="L772" i="1"/>
  <c r="N772" i="1"/>
  <c r="Q772" i="1"/>
  <c r="R772" i="1"/>
  <c r="D773" i="1"/>
  <c r="F773" i="1"/>
  <c r="H773" i="1"/>
  <c r="I773" i="1"/>
  <c r="L773" i="1"/>
  <c r="N773" i="1"/>
  <c r="Q773" i="1"/>
  <c r="R773" i="1"/>
  <c r="D774" i="1"/>
  <c r="F774" i="1"/>
  <c r="H774" i="1"/>
  <c r="I774" i="1"/>
  <c r="L774" i="1"/>
  <c r="N774" i="1"/>
  <c r="Q774" i="1"/>
  <c r="R774" i="1"/>
  <c r="D775" i="1"/>
  <c r="F775" i="1"/>
  <c r="H775" i="1"/>
  <c r="I775" i="1"/>
  <c r="L775" i="1"/>
  <c r="N775" i="1"/>
  <c r="Q775" i="1"/>
  <c r="R775" i="1"/>
  <c r="D776" i="1"/>
  <c r="F776" i="1"/>
  <c r="H776" i="1"/>
  <c r="I776" i="1"/>
  <c r="L776" i="1"/>
  <c r="N776" i="1"/>
  <c r="Q776" i="1"/>
  <c r="R776" i="1"/>
  <c r="D777" i="1"/>
  <c r="F777" i="1"/>
  <c r="H777" i="1"/>
  <c r="I777" i="1"/>
  <c r="L777" i="1"/>
  <c r="N777" i="1"/>
  <c r="Q777" i="1"/>
  <c r="R777" i="1"/>
  <c r="D778" i="1"/>
  <c r="F778" i="1"/>
  <c r="H778" i="1"/>
  <c r="I778" i="1"/>
  <c r="L778" i="1"/>
  <c r="N778" i="1"/>
  <c r="Q778" i="1"/>
  <c r="R778" i="1"/>
  <c r="D779" i="1"/>
  <c r="F779" i="1"/>
  <c r="H779" i="1"/>
  <c r="I779" i="1"/>
  <c r="L779" i="1"/>
  <c r="N779" i="1"/>
  <c r="Q779" i="1"/>
  <c r="R779" i="1"/>
  <c r="D780" i="1"/>
  <c r="F780" i="1"/>
  <c r="H780" i="1"/>
  <c r="I780" i="1"/>
  <c r="L780" i="1"/>
  <c r="N780" i="1"/>
  <c r="Q780" i="1"/>
  <c r="R780" i="1"/>
  <c r="D781" i="1"/>
  <c r="F781" i="1"/>
  <c r="H781" i="1"/>
  <c r="I781" i="1"/>
  <c r="L781" i="1"/>
  <c r="N781" i="1"/>
  <c r="Q781" i="1"/>
  <c r="R781" i="1"/>
  <c r="D782" i="1"/>
  <c r="F782" i="1"/>
  <c r="H782" i="1"/>
  <c r="I782" i="1"/>
  <c r="L782" i="1"/>
  <c r="N782" i="1"/>
  <c r="Q782" i="1"/>
  <c r="R782" i="1"/>
  <c r="D783" i="1"/>
  <c r="F783" i="1"/>
  <c r="H783" i="1"/>
  <c r="I783" i="1"/>
  <c r="L783" i="1"/>
  <c r="N783" i="1"/>
  <c r="Q783" i="1"/>
  <c r="R783" i="1"/>
  <c r="D784" i="1"/>
  <c r="F784" i="1"/>
  <c r="H784" i="1"/>
  <c r="I784" i="1"/>
  <c r="L784" i="1"/>
  <c r="N784" i="1"/>
  <c r="Q784" i="1"/>
  <c r="R784" i="1"/>
  <c r="D785" i="1"/>
  <c r="F785" i="1"/>
  <c r="H785" i="1"/>
  <c r="I785" i="1"/>
  <c r="L785" i="1"/>
  <c r="N785" i="1"/>
  <c r="Q785" i="1"/>
  <c r="R785" i="1"/>
  <c r="D786" i="1"/>
  <c r="F786" i="1"/>
  <c r="H786" i="1"/>
  <c r="I786" i="1"/>
  <c r="L786" i="1"/>
  <c r="N786" i="1"/>
  <c r="Q786" i="1"/>
  <c r="R786" i="1"/>
  <c r="D787" i="1"/>
  <c r="F787" i="1"/>
  <c r="H787" i="1"/>
  <c r="I787" i="1"/>
  <c r="L787" i="1"/>
  <c r="N787" i="1"/>
  <c r="Q787" i="1"/>
  <c r="R787" i="1"/>
  <c r="D788" i="1"/>
  <c r="F788" i="1"/>
  <c r="H788" i="1"/>
  <c r="I788" i="1"/>
  <c r="L788" i="1"/>
  <c r="N788" i="1"/>
  <c r="Q788" i="1"/>
  <c r="R788" i="1"/>
  <c r="D789" i="1"/>
  <c r="F789" i="1"/>
  <c r="H789" i="1"/>
  <c r="I789" i="1"/>
  <c r="L789" i="1"/>
  <c r="N789" i="1"/>
  <c r="Q789" i="1"/>
  <c r="R789" i="1"/>
  <c r="D790" i="1"/>
  <c r="F790" i="1"/>
  <c r="H790" i="1"/>
  <c r="I790" i="1"/>
  <c r="L790" i="1"/>
  <c r="N790" i="1"/>
  <c r="Q790" i="1"/>
  <c r="R790" i="1"/>
  <c r="D791" i="1"/>
  <c r="F791" i="1"/>
  <c r="H791" i="1"/>
  <c r="I791" i="1"/>
  <c r="L791" i="1"/>
  <c r="N791" i="1"/>
  <c r="Q791" i="1"/>
  <c r="R791" i="1"/>
  <c r="D792" i="1"/>
  <c r="F792" i="1"/>
  <c r="H792" i="1"/>
  <c r="I792" i="1"/>
  <c r="L792" i="1"/>
  <c r="N792" i="1"/>
  <c r="Q792" i="1"/>
  <c r="R792" i="1"/>
  <c r="D793" i="1"/>
  <c r="F793" i="1"/>
  <c r="H793" i="1"/>
  <c r="I793" i="1"/>
  <c r="L793" i="1"/>
  <c r="N793" i="1"/>
  <c r="Q793" i="1"/>
  <c r="R793" i="1"/>
  <c r="D794" i="1"/>
  <c r="F794" i="1"/>
  <c r="H794" i="1"/>
  <c r="I794" i="1"/>
  <c r="L794" i="1"/>
  <c r="N794" i="1"/>
  <c r="Q794" i="1"/>
  <c r="R794" i="1"/>
  <c r="D795" i="1"/>
  <c r="F795" i="1"/>
  <c r="H795" i="1"/>
  <c r="I795" i="1"/>
  <c r="L795" i="1"/>
  <c r="N795" i="1"/>
  <c r="Q795" i="1"/>
  <c r="R795" i="1"/>
  <c r="D796" i="1"/>
  <c r="F796" i="1"/>
  <c r="H796" i="1"/>
  <c r="I796" i="1"/>
  <c r="L796" i="1"/>
  <c r="N796" i="1"/>
  <c r="Q796" i="1"/>
  <c r="R796" i="1"/>
  <c r="D797" i="1"/>
  <c r="F797" i="1"/>
  <c r="H797" i="1"/>
  <c r="I797" i="1"/>
  <c r="L797" i="1"/>
  <c r="N797" i="1"/>
  <c r="Q797" i="1"/>
  <c r="R797" i="1"/>
  <c r="D798" i="1"/>
  <c r="F798" i="1"/>
  <c r="H798" i="1"/>
  <c r="I798" i="1"/>
  <c r="L798" i="1"/>
  <c r="N798" i="1"/>
  <c r="Q798" i="1"/>
  <c r="R798" i="1"/>
  <c r="D799" i="1"/>
  <c r="F799" i="1"/>
  <c r="H799" i="1"/>
  <c r="I799" i="1"/>
  <c r="L799" i="1"/>
  <c r="N799" i="1"/>
  <c r="Q799" i="1"/>
  <c r="R799" i="1"/>
  <c r="D800" i="1"/>
  <c r="F800" i="1"/>
  <c r="H800" i="1"/>
  <c r="I800" i="1"/>
  <c r="L800" i="1"/>
  <c r="N800" i="1"/>
  <c r="Q800" i="1"/>
  <c r="R800" i="1"/>
  <c r="D801" i="1"/>
  <c r="F801" i="1"/>
  <c r="H801" i="1"/>
  <c r="I801" i="1"/>
  <c r="L801" i="1"/>
  <c r="N801" i="1"/>
  <c r="Q801" i="1"/>
  <c r="R801" i="1"/>
  <c r="D802" i="1"/>
  <c r="F802" i="1"/>
  <c r="H802" i="1"/>
  <c r="I802" i="1"/>
  <c r="L802" i="1"/>
  <c r="N802" i="1"/>
  <c r="Q802" i="1"/>
  <c r="R802" i="1"/>
  <c r="D803" i="1"/>
  <c r="F803" i="1"/>
  <c r="H803" i="1"/>
  <c r="I803" i="1"/>
  <c r="L803" i="1"/>
  <c r="N803" i="1"/>
  <c r="Q803" i="1"/>
  <c r="R803" i="1"/>
  <c r="D804" i="1"/>
  <c r="F804" i="1"/>
  <c r="H804" i="1"/>
  <c r="I804" i="1"/>
  <c r="L804" i="1"/>
  <c r="N804" i="1"/>
  <c r="Q804" i="1"/>
  <c r="R804" i="1"/>
  <c r="D805" i="1"/>
  <c r="F805" i="1"/>
  <c r="H805" i="1"/>
  <c r="I805" i="1"/>
  <c r="L805" i="1"/>
  <c r="N805" i="1"/>
  <c r="Q805" i="1"/>
  <c r="R805" i="1"/>
  <c r="D806" i="1"/>
  <c r="F806" i="1"/>
  <c r="H806" i="1"/>
  <c r="I806" i="1"/>
  <c r="L806" i="1"/>
  <c r="N806" i="1"/>
  <c r="Q806" i="1"/>
  <c r="R806" i="1"/>
  <c r="D807" i="1"/>
  <c r="F807" i="1"/>
  <c r="H807" i="1"/>
  <c r="I807" i="1"/>
  <c r="L807" i="1"/>
  <c r="N807" i="1"/>
  <c r="Q807" i="1"/>
  <c r="R807" i="1"/>
  <c r="D808" i="1"/>
  <c r="F808" i="1"/>
  <c r="H808" i="1"/>
  <c r="I808" i="1"/>
  <c r="L808" i="1"/>
  <c r="N808" i="1"/>
  <c r="Q808" i="1"/>
  <c r="R808" i="1"/>
  <c r="D809" i="1"/>
  <c r="F809" i="1"/>
  <c r="H809" i="1"/>
  <c r="I809" i="1"/>
  <c r="L809" i="1"/>
  <c r="N809" i="1"/>
  <c r="Q809" i="1"/>
  <c r="R809" i="1"/>
  <c r="D810" i="1"/>
  <c r="F810" i="1"/>
  <c r="H810" i="1"/>
  <c r="I810" i="1"/>
  <c r="L810" i="1"/>
  <c r="N810" i="1"/>
  <c r="Q810" i="1"/>
  <c r="R810" i="1"/>
  <c r="D811" i="1"/>
  <c r="F811" i="1"/>
  <c r="H811" i="1"/>
  <c r="I811" i="1"/>
  <c r="L811" i="1"/>
  <c r="N811" i="1"/>
  <c r="Q811" i="1"/>
  <c r="R811" i="1"/>
  <c r="D812" i="1"/>
  <c r="F812" i="1"/>
  <c r="H812" i="1"/>
  <c r="I812" i="1"/>
  <c r="L812" i="1"/>
  <c r="N812" i="1"/>
  <c r="Q812" i="1"/>
  <c r="R812" i="1"/>
  <c r="D813" i="1"/>
  <c r="F813" i="1"/>
  <c r="H813" i="1"/>
  <c r="I813" i="1"/>
  <c r="L813" i="1"/>
  <c r="N813" i="1"/>
  <c r="Q813" i="1"/>
  <c r="R813" i="1"/>
  <c r="D814" i="1"/>
  <c r="F814" i="1"/>
  <c r="H814" i="1"/>
  <c r="I814" i="1"/>
  <c r="L814" i="1"/>
  <c r="N814" i="1"/>
  <c r="Q814" i="1"/>
  <c r="R814" i="1"/>
  <c r="D815" i="1"/>
  <c r="F815" i="1"/>
  <c r="H815" i="1"/>
  <c r="I815" i="1"/>
  <c r="L815" i="1"/>
  <c r="N815" i="1"/>
  <c r="Q815" i="1"/>
  <c r="R815" i="1"/>
  <c r="D816" i="1"/>
  <c r="F816" i="1"/>
  <c r="H816" i="1"/>
  <c r="I816" i="1"/>
  <c r="L816" i="1"/>
  <c r="N816" i="1"/>
  <c r="Q816" i="1"/>
  <c r="R816" i="1"/>
  <c r="D817" i="1"/>
  <c r="F817" i="1"/>
  <c r="H817" i="1"/>
  <c r="I817" i="1"/>
  <c r="L817" i="1"/>
  <c r="N817" i="1"/>
  <c r="Q817" i="1"/>
  <c r="R817" i="1"/>
  <c r="D818" i="1"/>
  <c r="F818" i="1"/>
  <c r="H818" i="1"/>
  <c r="I818" i="1"/>
  <c r="L818" i="1"/>
  <c r="N818" i="1"/>
  <c r="Q818" i="1"/>
  <c r="R818" i="1"/>
  <c r="D819" i="1"/>
  <c r="F819" i="1"/>
  <c r="H819" i="1"/>
  <c r="I819" i="1"/>
  <c r="L819" i="1"/>
  <c r="N819" i="1"/>
  <c r="Q819" i="1"/>
  <c r="R819" i="1"/>
  <c r="D820" i="1"/>
  <c r="F820" i="1"/>
  <c r="H820" i="1"/>
  <c r="I820" i="1"/>
  <c r="L820" i="1"/>
  <c r="N820" i="1"/>
  <c r="Q820" i="1"/>
  <c r="R820" i="1"/>
  <c r="D821" i="1"/>
  <c r="F821" i="1"/>
  <c r="H821" i="1"/>
  <c r="I821" i="1"/>
  <c r="L821" i="1"/>
  <c r="N821" i="1"/>
  <c r="Q821" i="1"/>
  <c r="R821" i="1"/>
  <c r="D822" i="1"/>
  <c r="F822" i="1"/>
  <c r="H822" i="1"/>
  <c r="I822" i="1"/>
  <c r="L822" i="1"/>
  <c r="N822" i="1"/>
  <c r="Q822" i="1"/>
  <c r="R822" i="1"/>
  <c r="D823" i="1"/>
  <c r="F823" i="1"/>
  <c r="H823" i="1"/>
  <c r="I823" i="1"/>
  <c r="L823" i="1"/>
  <c r="N823" i="1"/>
  <c r="Q823" i="1"/>
  <c r="R823" i="1"/>
  <c r="D824" i="1"/>
  <c r="F824" i="1"/>
  <c r="H824" i="1"/>
  <c r="I824" i="1"/>
  <c r="L824" i="1"/>
  <c r="N824" i="1"/>
  <c r="Q824" i="1"/>
  <c r="R824" i="1"/>
  <c r="D825" i="1"/>
  <c r="F825" i="1"/>
  <c r="H825" i="1"/>
  <c r="I825" i="1"/>
  <c r="L825" i="1"/>
  <c r="N825" i="1"/>
  <c r="Q825" i="1"/>
  <c r="R825" i="1"/>
  <c r="D826" i="1"/>
  <c r="F826" i="1"/>
  <c r="H826" i="1"/>
  <c r="I826" i="1"/>
  <c r="L826" i="1"/>
  <c r="N826" i="1"/>
  <c r="Q826" i="1"/>
  <c r="R826" i="1"/>
  <c r="D827" i="1"/>
  <c r="F827" i="1"/>
  <c r="H827" i="1"/>
  <c r="I827" i="1"/>
  <c r="L827" i="1"/>
  <c r="N827" i="1"/>
  <c r="Q827" i="1"/>
  <c r="R827" i="1"/>
  <c r="D828" i="1"/>
  <c r="F828" i="1"/>
  <c r="H828" i="1"/>
  <c r="I828" i="1"/>
  <c r="L828" i="1"/>
  <c r="N828" i="1"/>
  <c r="Q828" i="1"/>
  <c r="R828" i="1"/>
  <c r="D829" i="1"/>
  <c r="F829" i="1"/>
  <c r="H829" i="1"/>
  <c r="I829" i="1"/>
  <c r="L829" i="1"/>
  <c r="N829" i="1"/>
  <c r="Q829" i="1"/>
  <c r="R829" i="1"/>
  <c r="D830" i="1"/>
  <c r="F830" i="1"/>
  <c r="H830" i="1"/>
  <c r="I830" i="1"/>
  <c r="L830" i="1"/>
  <c r="N830" i="1"/>
  <c r="Q830" i="1"/>
  <c r="R830" i="1"/>
  <c r="D831" i="1"/>
  <c r="F831" i="1"/>
  <c r="H831" i="1"/>
  <c r="I831" i="1"/>
  <c r="L831" i="1"/>
  <c r="N831" i="1"/>
  <c r="Q831" i="1"/>
  <c r="R831" i="1"/>
  <c r="D832" i="1"/>
  <c r="F832" i="1"/>
  <c r="H832" i="1"/>
  <c r="I832" i="1"/>
  <c r="L832" i="1"/>
  <c r="N832" i="1"/>
  <c r="Q832" i="1"/>
  <c r="R832" i="1"/>
  <c r="D833" i="1"/>
  <c r="F833" i="1"/>
  <c r="H833" i="1"/>
  <c r="I833" i="1"/>
  <c r="L833" i="1"/>
  <c r="N833" i="1"/>
  <c r="Q833" i="1"/>
  <c r="R833" i="1"/>
  <c r="D834" i="1"/>
  <c r="F834" i="1"/>
  <c r="H834" i="1"/>
  <c r="I834" i="1"/>
  <c r="L834" i="1"/>
  <c r="N834" i="1"/>
  <c r="Q834" i="1"/>
  <c r="R834" i="1"/>
  <c r="D835" i="1"/>
  <c r="F835" i="1"/>
  <c r="H835" i="1"/>
  <c r="I835" i="1"/>
  <c r="L835" i="1"/>
  <c r="N835" i="1"/>
  <c r="Q835" i="1"/>
  <c r="R835" i="1"/>
  <c r="D836" i="1"/>
  <c r="F836" i="1"/>
  <c r="H836" i="1"/>
  <c r="I836" i="1"/>
  <c r="L836" i="1"/>
  <c r="N836" i="1"/>
  <c r="Q836" i="1"/>
  <c r="R836" i="1"/>
  <c r="D837" i="1"/>
  <c r="F837" i="1"/>
  <c r="H837" i="1"/>
  <c r="I837" i="1"/>
  <c r="L837" i="1"/>
  <c r="N837" i="1"/>
  <c r="Q837" i="1"/>
  <c r="R837" i="1"/>
  <c r="D838" i="1"/>
  <c r="F838" i="1"/>
  <c r="H838" i="1"/>
  <c r="I838" i="1"/>
  <c r="L838" i="1"/>
  <c r="N838" i="1"/>
  <c r="Q838" i="1"/>
  <c r="R838" i="1"/>
  <c r="D839" i="1"/>
  <c r="F839" i="1"/>
  <c r="H839" i="1"/>
  <c r="I839" i="1"/>
  <c r="L839" i="1"/>
  <c r="N839" i="1"/>
  <c r="Q839" i="1"/>
  <c r="R839" i="1"/>
  <c r="D840" i="1"/>
  <c r="F840" i="1"/>
  <c r="H840" i="1"/>
  <c r="I840" i="1"/>
  <c r="L840" i="1"/>
  <c r="N840" i="1"/>
  <c r="Q840" i="1"/>
  <c r="R840" i="1"/>
  <c r="D841" i="1"/>
  <c r="F841" i="1"/>
  <c r="H841" i="1"/>
  <c r="I841" i="1"/>
  <c r="L841" i="1"/>
  <c r="N841" i="1"/>
  <c r="Q841" i="1"/>
  <c r="R841" i="1"/>
  <c r="D842" i="1"/>
  <c r="F842" i="1"/>
  <c r="H842" i="1"/>
  <c r="I842" i="1"/>
  <c r="L842" i="1"/>
  <c r="N842" i="1"/>
  <c r="Q842" i="1"/>
  <c r="R842" i="1"/>
  <c r="D843" i="1"/>
  <c r="F843" i="1"/>
  <c r="H843" i="1"/>
  <c r="I843" i="1"/>
  <c r="L843" i="1"/>
  <c r="N843" i="1"/>
  <c r="Q843" i="1"/>
  <c r="R843" i="1"/>
  <c r="D844" i="1"/>
  <c r="F844" i="1"/>
  <c r="H844" i="1"/>
  <c r="I844" i="1"/>
  <c r="L844" i="1"/>
  <c r="N844" i="1"/>
  <c r="Q844" i="1"/>
  <c r="R844" i="1"/>
  <c r="D845" i="1"/>
  <c r="F845" i="1"/>
  <c r="H845" i="1"/>
  <c r="I845" i="1"/>
  <c r="L845" i="1"/>
  <c r="N845" i="1"/>
  <c r="Q845" i="1"/>
  <c r="R845" i="1"/>
  <c r="D846" i="1"/>
  <c r="F846" i="1"/>
  <c r="H846" i="1"/>
  <c r="I846" i="1"/>
  <c r="L846" i="1"/>
  <c r="N846" i="1"/>
  <c r="Q846" i="1"/>
  <c r="R846" i="1"/>
  <c r="D847" i="1"/>
  <c r="F847" i="1"/>
  <c r="H847" i="1"/>
  <c r="I847" i="1"/>
  <c r="L847" i="1"/>
  <c r="N847" i="1"/>
  <c r="Q847" i="1"/>
  <c r="R847" i="1"/>
  <c r="D848" i="1"/>
  <c r="F848" i="1"/>
  <c r="H848" i="1"/>
  <c r="I848" i="1"/>
  <c r="L848" i="1"/>
  <c r="N848" i="1"/>
  <c r="Q848" i="1"/>
  <c r="R848" i="1"/>
  <c r="D849" i="1"/>
  <c r="F849" i="1"/>
  <c r="H849" i="1"/>
  <c r="I849" i="1"/>
  <c r="L849" i="1"/>
  <c r="N849" i="1"/>
  <c r="Q849" i="1"/>
  <c r="R849" i="1"/>
  <c r="D850" i="1"/>
  <c r="F850" i="1"/>
  <c r="H850" i="1"/>
  <c r="I850" i="1"/>
  <c r="L850" i="1"/>
  <c r="N850" i="1"/>
  <c r="Q850" i="1"/>
  <c r="R850" i="1"/>
  <c r="D851" i="1"/>
  <c r="F851" i="1"/>
  <c r="H851" i="1"/>
  <c r="I851" i="1"/>
  <c r="L851" i="1"/>
  <c r="N851" i="1"/>
  <c r="Q851" i="1"/>
  <c r="R851" i="1"/>
  <c r="D852" i="1"/>
  <c r="F852" i="1"/>
  <c r="H852" i="1"/>
  <c r="I852" i="1"/>
  <c r="L852" i="1"/>
  <c r="N852" i="1"/>
  <c r="Q852" i="1"/>
  <c r="R852" i="1"/>
  <c r="D853" i="1"/>
  <c r="F853" i="1"/>
  <c r="H853" i="1"/>
  <c r="I853" i="1"/>
  <c r="L853" i="1"/>
  <c r="N853" i="1"/>
  <c r="Q853" i="1"/>
  <c r="R853" i="1"/>
  <c r="D854" i="1"/>
  <c r="F854" i="1"/>
  <c r="H854" i="1"/>
  <c r="I854" i="1"/>
  <c r="L854" i="1"/>
  <c r="N854" i="1"/>
  <c r="Q854" i="1"/>
  <c r="R854" i="1"/>
  <c r="D855" i="1"/>
  <c r="F855" i="1"/>
  <c r="H855" i="1"/>
  <c r="I855" i="1"/>
  <c r="L855" i="1"/>
  <c r="N855" i="1"/>
  <c r="Q855" i="1"/>
  <c r="R855" i="1"/>
  <c r="D856" i="1"/>
  <c r="F856" i="1"/>
  <c r="H856" i="1"/>
  <c r="I856" i="1"/>
  <c r="L856" i="1"/>
  <c r="N856" i="1"/>
  <c r="Q856" i="1"/>
  <c r="R856" i="1"/>
  <c r="D857" i="1"/>
  <c r="F857" i="1"/>
  <c r="H857" i="1"/>
  <c r="I857" i="1"/>
  <c r="L857" i="1"/>
  <c r="N857" i="1"/>
  <c r="Q857" i="1"/>
  <c r="R857" i="1"/>
  <c r="D858" i="1"/>
  <c r="F858" i="1"/>
  <c r="H858" i="1"/>
  <c r="I858" i="1"/>
  <c r="L858" i="1"/>
  <c r="N858" i="1"/>
  <c r="Q858" i="1"/>
  <c r="R858" i="1"/>
  <c r="D859" i="1"/>
  <c r="F859" i="1"/>
  <c r="H859" i="1"/>
  <c r="I859" i="1"/>
  <c r="L859" i="1"/>
  <c r="N859" i="1"/>
  <c r="Q859" i="1"/>
  <c r="R859" i="1"/>
  <c r="D860" i="1"/>
  <c r="F860" i="1"/>
  <c r="H860" i="1"/>
  <c r="I860" i="1"/>
  <c r="L860" i="1"/>
  <c r="N860" i="1"/>
  <c r="Q860" i="1"/>
  <c r="R860" i="1"/>
  <c r="D861" i="1"/>
  <c r="F861" i="1"/>
  <c r="H861" i="1"/>
  <c r="I861" i="1"/>
  <c r="L861" i="1"/>
  <c r="N861" i="1"/>
  <c r="Q861" i="1"/>
  <c r="R861" i="1"/>
  <c r="D862" i="1"/>
  <c r="F862" i="1"/>
  <c r="H862" i="1"/>
  <c r="I862" i="1"/>
  <c r="L862" i="1"/>
  <c r="N862" i="1"/>
  <c r="Q862" i="1"/>
  <c r="R862" i="1"/>
  <c r="D863" i="1"/>
  <c r="F863" i="1"/>
  <c r="H863" i="1"/>
  <c r="I863" i="1"/>
  <c r="L863" i="1"/>
  <c r="N863" i="1"/>
  <c r="Q863" i="1"/>
  <c r="R863" i="1"/>
  <c r="D864" i="1"/>
  <c r="F864" i="1"/>
  <c r="H864" i="1"/>
  <c r="I864" i="1"/>
  <c r="L864" i="1"/>
  <c r="N864" i="1"/>
  <c r="Q864" i="1"/>
  <c r="R864" i="1"/>
  <c r="D865" i="1"/>
  <c r="F865" i="1"/>
  <c r="H865" i="1"/>
  <c r="I865" i="1"/>
  <c r="L865" i="1"/>
  <c r="N865" i="1"/>
  <c r="Q865" i="1"/>
  <c r="R865" i="1"/>
  <c r="D866" i="1"/>
  <c r="F866" i="1"/>
  <c r="H866" i="1"/>
  <c r="I866" i="1"/>
  <c r="L866" i="1"/>
  <c r="N866" i="1"/>
  <c r="Q866" i="1"/>
  <c r="R866" i="1"/>
  <c r="D867" i="1"/>
  <c r="F867" i="1"/>
  <c r="H867" i="1"/>
  <c r="I867" i="1"/>
  <c r="L867" i="1"/>
  <c r="N867" i="1"/>
  <c r="Q867" i="1"/>
  <c r="R867" i="1"/>
  <c r="D868" i="1"/>
  <c r="F868" i="1"/>
  <c r="H868" i="1"/>
  <c r="I868" i="1"/>
  <c r="L868" i="1"/>
  <c r="N868" i="1"/>
  <c r="Q868" i="1"/>
  <c r="R868" i="1"/>
  <c r="D869" i="1"/>
  <c r="F869" i="1"/>
  <c r="H869" i="1"/>
  <c r="I869" i="1"/>
  <c r="L869" i="1"/>
  <c r="N869" i="1"/>
  <c r="Q869" i="1"/>
  <c r="R869" i="1"/>
  <c r="D870" i="1"/>
  <c r="F870" i="1"/>
  <c r="H870" i="1"/>
  <c r="I870" i="1"/>
  <c r="L870" i="1"/>
  <c r="N870" i="1"/>
  <c r="Q870" i="1"/>
  <c r="R870" i="1"/>
  <c r="D871" i="1"/>
  <c r="F871" i="1"/>
  <c r="H871" i="1"/>
  <c r="I871" i="1"/>
  <c r="L871" i="1"/>
  <c r="N871" i="1"/>
  <c r="Q871" i="1"/>
  <c r="R871" i="1"/>
  <c r="D872" i="1"/>
  <c r="F872" i="1"/>
  <c r="H872" i="1"/>
  <c r="I872" i="1"/>
  <c r="L872" i="1"/>
  <c r="N872" i="1"/>
  <c r="Q872" i="1"/>
  <c r="R872" i="1"/>
  <c r="D873" i="1"/>
  <c r="F873" i="1"/>
  <c r="H873" i="1"/>
  <c r="I873" i="1"/>
  <c r="L873" i="1"/>
  <c r="N873" i="1"/>
  <c r="Q873" i="1"/>
  <c r="R873" i="1"/>
  <c r="D874" i="1"/>
  <c r="F874" i="1"/>
  <c r="H874" i="1"/>
  <c r="I874" i="1"/>
  <c r="L874" i="1"/>
  <c r="N874" i="1"/>
  <c r="Q874" i="1"/>
  <c r="R874" i="1"/>
  <c r="D875" i="1"/>
  <c r="F875" i="1"/>
  <c r="H875" i="1"/>
  <c r="I875" i="1"/>
  <c r="L875" i="1"/>
  <c r="N875" i="1"/>
  <c r="Q875" i="1"/>
  <c r="R875" i="1"/>
  <c r="D876" i="1"/>
  <c r="F876" i="1"/>
  <c r="H876" i="1"/>
  <c r="I876" i="1"/>
  <c r="L876" i="1"/>
  <c r="N876" i="1"/>
  <c r="Q876" i="1"/>
  <c r="R876" i="1"/>
  <c r="D877" i="1"/>
  <c r="F877" i="1"/>
  <c r="H877" i="1"/>
  <c r="I877" i="1"/>
  <c r="L877" i="1"/>
  <c r="N877" i="1"/>
  <c r="Q877" i="1"/>
  <c r="R877" i="1"/>
  <c r="D878" i="1"/>
  <c r="F878" i="1"/>
  <c r="H878" i="1"/>
  <c r="I878" i="1"/>
  <c r="L878" i="1"/>
  <c r="N878" i="1"/>
  <c r="Q878" i="1"/>
  <c r="R878" i="1"/>
  <c r="D879" i="1"/>
  <c r="F879" i="1"/>
  <c r="H879" i="1"/>
  <c r="I879" i="1"/>
  <c r="L879" i="1"/>
  <c r="N879" i="1"/>
  <c r="Q879" i="1"/>
  <c r="R879" i="1"/>
  <c r="D880" i="1"/>
  <c r="F880" i="1"/>
  <c r="H880" i="1"/>
  <c r="I880" i="1"/>
  <c r="L880" i="1"/>
  <c r="N880" i="1"/>
  <c r="Q880" i="1"/>
  <c r="R880" i="1"/>
  <c r="D881" i="1"/>
  <c r="F881" i="1"/>
  <c r="H881" i="1"/>
  <c r="I881" i="1"/>
  <c r="L881" i="1"/>
  <c r="N881" i="1"/>
  <c r="Q881" i="1"/>
  <c r="R881" i="1"/>
  <c r="D882" i="1"/>
  <c r="F882" i="1"/>
  <c r="H882" i="1"/>
  <c r="I882" i="1"/>
  <c r="L882" i="1"/>
  <c r="N882" i="1"/>
  <c r="Q882" i="1"/>
  <c r="R882" i="1"/>
  <c r="D883" i="1"/>
  <c r="F883" i="1"/>
  <c r="H883" i="1"/>
  <c r="I883" i="1"/>
  <c r="L883" i="1"/>
  <c r="N883" i="1"/>
  <c r="Q883" i="1"/>
  <c r="R883" i="1"/>
  <c r="D884" i="1"/>
  <c r="F884" i="1"/>
  <c r="H884" i="1"/>
  <c r="I884" i="1"/>
  <c r="L884" i="1"/>
  <c r="N884" i="1"/>
  <c r="Q884" i="1"/>
  <c r="R884" i="1"/>
  <c r="D885" i="1"/>
  <c r="F885" i="1"/>
  <c r="H885" i="1"/>
  <c r="I885" i="1"/>
  <c r="L885" i="1"/>
  <c r="N885" i="1"/>
  <c r="Q885" i="1"/>
  <c r="R885" i="1"/>
  <c r="D886" i="1"/>
  <c r="F886" i="1"/>
  <c r="H886" i="1"/>
  <c r="I886" i="1"/>
  <c r="L886" i="1"/>
  <c r="N886" i="1"/>
  <c r="Q886" i="1"/>
  <c r="R886" i="1"/>
  <c r="D887" i="1"/>
  <c r="F887" i="1"/>
  <c r="H887" i="1"/>
  <c r="I887" i="1"/>
  <c r="L887" i="1"/>
  <c r="N887" i="1"/>
  <c r="Q887" i="1"/>
  <c r="R887" i="1"/>
  <c r="D888" i="1"/>
  <c r="F888" i="1"/>
  <c r="H888" i="1"/>
  <c r="I888" i="1"/>
  <c r="L888" i="1"/>
  <c r="N888" i="1"/>
  <c r="Q888" i="1"/>
  <c r="R888" i="1"/>
  <c r="D889" i="1"/>
  <c r="F889" i="1"/>
  <c r="H889" i="1"/>
  <c r="I889" i="1"/>
  <c r="L889" i="1"/>
  <c r="N889" i="1"/>
  <c r="Q889" i="1"/>
  <c r="R889" i="1"/>
  <c r="D890" i="1"/>
  <c r="F890" i="1"/>
  <c r="H890" i="1"/>
  <c r="I890" i="1"/>
  <c r="L890" i="1"/>
  <c r="N890" i="1"/>
  <c r="Q890" i="1"/>
  <c r="R890" i="1"/>
  <c r="D891" i="1"/>
  <c r="F891" i="1"/>
  <c r="H891" i="1"/>
  <c r="I891" i="1"/>
  <c r="L891" i="1"/>
  <c r="N891" i="1"/>
  <c r="Q891" i="1"/>
  <c r="R891" i="1"/>
  <c r="D892" i="1"/>
  <c r="F892" i="1"/>
  <c r="H892" i="1"/>
  <c r="I892" i="1"/>
  <c r="L892" i="1"/>
  <c r="N892" i="1"/>
  <c r="Q892" i="1"/>
  <c r="R892" i="1"/>
  <c r="D893" i="1"/>
  <c r="F893" i="1"/>
  <c r="H893" i="1"/>
  <c r="I893" i="1"/>
  <c r="L893" i="1"/>
  <c r="N893" i="1"/>
  <c r="Q893" i="1"/>
  <c r="R893" i="1"/>
  <c r="D894" i="1"/>
  <c r="F894" i="1"/>
  <c r="H894" i="1"/>
  <c r="I894" i="1"/>
  <c r="L894" i="1"/>
  <c r="N894" i="1"/>
  <c r="Q894" i="1"/>
  <c r="R894" i="1"/>
  <c r="D895" i="1"/>
  <c r="F895" i="1"/>
  <c r="H895" i="1"/>
  <c r="I895" i="1"/>
  <c r="L895" i="1"/>
  <c r="N895" i="1"/>
  <c r="Q895" i="1"/>
  <c r="R895" i="1"/>
  <c r="D896" i="1"/>
  <c r="F896" i="1"/>
  <c r="H896" i="1"/>
  <c r="I896" i="1"/>
  <c r="L896" i="1"/>
  <c r="N896" i="1"/>
  <c r="Q896" i="1"/>
  <c r="R896" i="1"/>
  <c r="D897" i="1"/>
  <c r="F897" i="1"/>
  <c r="H897" i="1"/>
  <c r="I897" i="1"/>
  <c r="L897" i="1"/>
  <c r="N897" i="1"/>
  <c r="Q897" i="1"/>
  <c r="R897" i="1"/>
  <c r="D898" i="1"/>
  <c r="F898" i="1"/>
  <c r="H898" i="1"/>
  <c r="I898" i="1"/>
  <c r="L898" i="1"/>
  <c r="N898" i="1"/>
  <c r="Q898" i="1"/>
  <c r="R898" i="1"/>
  <c r="D899" i="1"/>
  <c r="F899" i="1"/>
  <c r="H899" i="1"/>
  <c r="I899" i="1"/>
  <c r="L899" i="1"/>
  <c r="N899" i="1"/>
  <c r="Q899" i="1"/>
  <c r="R899" i="1"/>
  <c r="D900" i="1"/>
  <c r="F900" i="1"/>
  <c r="H900" i="1"/>
  <c r="I900" i="1"/>
  <c r="L900" i="1"/>
  <c r="N900" i="1"/>
  <c r="Q900" i="1"/>
  <c r="R900" i="1"/>
  <c r="D901" i="1"/>
  <c r="F901" i="1"/>
  <c r="H901" i="1"/>
  <c r="I901" i="1"/>
  <c r="L901" i="1"/>
  <c r="N901" i="1"/>
  <c r="Q901" i="1"/>
  <c r="R901" i="1"/>
  <c r="D902" i="1"/>
  <c r="F902" i="1"/>
  <c r="H902" i="1"/>
  <c r="I902" i="1"/>
  <c r="L902" i="1"/>
  <c r="N902" i="1"/>
  <c r="Q902" i="1"/>
  <c r="R902" i="1"/>
  <c r="D903" i="1"/>
  <c r="F903" i="1"/>
  <c r="H903" i="1"/>
  <c r="I903" i="1"/>
  <c r="L903" i="1"/>
  <c r="N903" i="1"/>
  <c r="Q903" i="1"/>
  <c r="R903" i="1"/>
  <c r="D904" i="1"/>
  <c r="F904" i="1"/>
  <c r="H904" i="1"/>
  <c r="I904" i="1"/>
  <c r="L904" i="1"/>
  <c r="N904" i="1"/>
  <c r="Q904" i="1"/>
  <c r="R904" i="1"/>
  <c r="D905" i="1"/>
  <c r="F905" i="1"/>
  <c r="H905" i="1"/>
  <c r="I905" i="1"/>
  <c r="L905" i="1"/>
  <c r="N905" i="1"/>
  <c r="Q905" i="1"/>
  <c r="R905" i="1"/>
  <c r="D906" i="1"/>
  <c r="F906" i="1"/>
  <c r="H906" i="1"/>
  <c r="I906" i="1"/>
  <c r="L906" i="1"/>
  <c r="N906" i="1"/>
  <c r="Q906" i="1"/>
  <c r="R906" i="1"/>
  <c r="D907" i="1"/>
  <c r="F907" i="1"/>
  <c r="H907" i="1"/>
  <c r="I907" i="1"/>
  <c r="L907" i="1"/>
  <c r="N907" i="1"/>
  <c r="Q907" i="1"/>
  <c r="R907" i="1"/>
  <c r="D908" i="1"/>
  <c r="F908" i="1"/>
  <c r="H908" i="1"/>
  <c r="I908" i="1"/>
  <c r="L908" i="1"/>
  <c r="N908" i="1"/>
  <c r="Q908" i="1"/>
  <c r="R908" i="1"/>
  <c r="D909" i="1"/>
  <c r="F909" i="1"/>
  <c r="H909" i="1"/>
  <c r="I909" i="1"/>
  <c r="L909" i="1"/>
  <c r="N909" i="1"/>
  <c r="Q909" i="1"/>
  <c r="R909" i="1"/>
  <c r="D910" i="1"/>
  <c r="F910" i="1"/>
  <c r="H910" i="1"/>
  <c r="I910" i="1"/>
  <c r="L910" i="1"/>
  <c r="N910" i="1"/>
  <c r="Q910" i="1"/>
  <c r="R910" i="1"/>
  <c r="D911" i="1"/>
  <c r="F911" i="1"/>
  <c r="H911" i="1"/>
  <c r="I911" i="1"/>
  <c r="L911" i="1"/>
  <c r="N911" i="1"/>
  <c r="Q911" i="1"/>
  <c r="R911" i="1"/>
  <c r="D912" i="1"/>
  <c r="F912" i="1"/>
  <c r="H912" i="1"/>
  <c r="I912" i="1"/>
  <c r="L912" i="1"/>
  <c r="N912" i="1"/>
  <c r="Q912" i="1"/>
  <c r="R912" i="1"/>
  <c r="D913" i="1"/>
  <c r="F913" i="1"/>
  <c r="H913" i="1"/>
  <c r="I913" i="1"/>
  <c r="L913" i="1"/>
  <c r="N913" i="1"/>
  <c r="Q913" i="1"/>
  <c r="R913" i="1"/>
  <c r="D914" i="1"/>
  <c r="F914" i="1"/>
  <c r="H914" i="1"/>
  <c r="I914" i="1"/>
  <c r="L914" i="1"/>
  <c r="N914" i="1"/>
  <c r="Q914" i="1"/>
  <c r="R914" i="1"/>
  <c r="D915" i="1"/>
  <c r="F915" i="1"/>
  <c r="H915" i="1"/>
  <c r="I915" i="1"/>
  <c r="L915" i="1"/>
  <c r="N915" i="1"/>
  <c r="Q915" i="1"/>
  <c r="R915" i="1"/>
  <c r="D916" i="1"/>
  <c r="F916" i="1"/>
  <c r="H916" i="1"/>
  <c r="I916" i="1"/>
  <c r="L916" i="1"/>
  <c r="N916" i="1"/>
  <c r="Q916" i="1"/>
  <c r="R916" i="1"/>
  <c r="D917" i="1"/>
  <c r="F917" i="1"/>
  <c r="H917" i="1"/>
  <c r="I917" i="1"/>
  <c r="L917" i="1"/>
  <c r="N917" i="1"/>
  <c r="Q917" i="1"/>
  <c r="R917" i="1"/>
  <c r="D918" i="1"/>
  <c r="F918" i="1"/>
  <c r="H918" i="1"/>
  <c r="I918" i="1"/>
  <c r="L918" i="1"/>
  <c r="N918" i="1"/>
  <c r="Q918" i="1"/>
  <c r="R918" i="1"/>
  <c r="D919" i="1"/>
  <c r="F919" i="1"/>
  <c r="H919" i="1"/>
  <c r="I919" i="1"/>
  <c r="L919" i="1"/>
  <c r="N919" i="1"/>
  <c r="Q919" i="1"/>
  <c r="R919" i="1"/>
  <c r="D920" i="1"/>
  <c r="F920" i="1"/>
  <c r="H920" i="1"/>
  <c r="I920" i="1"/>
  <c r="L920" i="1"/>
  <c r="N920" i="1"/>
  <c r="Q920" i="1"/>
  <c r="R920" i="1"/>
  <c r="D921" i="1"/>
  <c r="F921" i="1"/>
  <c r="H921" i="1"/>
  <c r="I921" i="1"/>
  <c r="L921" i="1"/>
  <c r="N921" i="1"/>
  <c r="Q921" i="1"/>
  <c r="R921" i="1"/>
  <c r="D922" i="1"/>
  <c r="F922" i="1"/>
  <c r="H922" i="1"/>
  <c r="I922" i="1"/>
  <c r="L922" i="1"/>
  <c r="N922" i="1"/>
  <c r="Q922" i="1"/>
  <c r="R922" i="1"/>
  <c r="D923" i="1"/>
  <c r="F923" i="1"/>
  <c r="H923" i="1"/>
  <c r="I923" i="1"/>
  <c r="L923" i="1"/>
  <c r="N923" i="1"/>
  <c r="Q923" i="1"/>
  <c r="R923" i="1"/>
  <c r="D924" i="1"/>
  <c r="F924" i="1"/>
  <c r="H924" i="1"/>
  <c r="I924" i="1"/>
  <c r="L924" i="1"/>
  <c r="N924" i="1"/>
  <c r="Q924" i="1"/>
  <c r="R924" i="1"/>
  <c r="D925" i="1"/>
  <c r="F925" i="1"/>
  <c r="H925" i="1"/>
  <c r="I925" i="1"/>
  <c r="L925" i="1"/>
  <c r="N925" i="1"/>
  <c r="Q925" i="1"/>
  <c r="R925" i="1"/>
  <c r="D926" i="1"/>
  <c r="F926" i="1"/>
  <c r="H926" i="1"/>
  <c r="I926" i="1"/>
  <c r="L926" i="1"/>
  <c r="N926" i="1"/>
  <c r="Q926" i="1"/>
  <c r="R926" i="1"/>
  <c r="D927" i="1"/>
  <c r="F927" i="1"/>
  <c r="H927" i="1"/>
  <c r="I927" i="1"/>
  <c r="L927" i="1"/>
  <c r="N927" i="1"/>
  <c r="Q927" i="1"/>
  <c r="R927" i="1"/>
  <c r="D928" i="1"/>
  <c r="F928" i="1"/>
  <c r="H928" i="1"/>
  <c r="I928" i="1"/>
  <c r="L928" i="1"/>
  <c r="N928" i="1"/>
  <c r="Q928" i="1"/>
  <c r="R928" i="1"/>
  <c r="D929" i="1"/>
  <c r="F929" i="1"/>
  <c r="H929" i="1"/>
  <c r="I929" i="1"/>
  <c r="L929" i="1"/>
  <c r="N929" i="1"/>
  <c r="Q929" i="1"/>
  <c r="R929" i="1"/>
  <c r="D930" i="1"/>
  <c r="F930" i="1"/>
  <c r="H930" i="1"/>
  <c r="I930" i="1"/>
  <c r="L930" i="1"/>
  <c r="N930" i="1"/>
  <c r="Q930" i="1"/>
  <c r="R930" i="1"/>
  <c r="D931" i="1"/>
  <c r="F931" i="1"/>
  <c r="H931" i="1"/>
  <c r="I931" i="1"/>
  <c r="L931" i="1"/>
  <c r="N931" i="1"/>
  <c r="Q931" i="1"/>
  <c r="R931" i="1"/>
  <c r="D932" i="1"/>
  <c r="F932" i="1"/>
  <c r="H932" i="1"/>
  <c r="I932" i="1"/>
  <c r="L932" i="1"/>
  <c r="N932" i="1"/>
  <c r="Q932" i="1"/>
  <c r="R932" i="1"/>
  <c r="D933" i="1"/>
  <c r="F933" i="1"/>
  <c r="H933" i="1"/>
  <c r="I933" i="1"/>
  <c r="L933" i="1"/>
  <c r="N933" i="1"/>
  <c r="Q933" i="1"/>
  <c r="R933" i="1"/>
  <c r="D934" i="1"/>
  <c r="F934" i="1"/>
  <c r="H934" i="1"/>
  <c r="I934" i="1"/>
  <c r="L934" i="1"/>
  <c r="N934" i="1"/>
  <c r="Q934" i="1"/>
  <c r="R934" i="1"/>
  <c r="D935" i="1"/>
  <c r="F935" i="1"/>
  <c r="H935" i="1"/>
  <c r="I935" i="1"/>
  <c r="L935" i="1"/>
  <c r="N935" i="1"/>
  <c r="Q935" i="1"/>
  <c r="R935" i="1"/>
  <c r="D936" i="1"/>
  <c r="F936" i="1"/>
  <c r="H936" i="1"/>
  <c r="I936" i="1"/>
  <c r="L936" i="1"/>
  <c r="N936" i="1"/>
  <c r="Q936" i="1"/>
  <c r="R936" i="1"/>
  <c r="D937" i="1"/>
  <c r="F937" i="1"/>
  <c r="H937" i="1"/>
  <c r="I937" i="1"/>
  <c r="L937" i="1"/>
  <c r="N937" i="1"/>
  <c r="Q937" i="1"/>
  <c r="R937" i="1"/>
  <c r="D938" i="1"/>
  <c r="F938" i="1"/>
  <c r="H938" i="1"/>
  <c r="I938" i="1"/>
  <c r="L938" i="1"/>
  <c r="N938" i="1"/>
  <c r="Q938" i="1"/>
  <c r="R938" i="1"/>
  <c r="D939" i="1"/>
  <c r="F939" i="1"/>
  <c r="H939" i="1"/>
  <c r="I939" i="1"/>
  <c r="L939" i="1"/>
  <c r="N939" i="1"/>
  <c r="Q939" i="1"/>
  <c r="R939" i="1"/>
  <c r="D940" i="1"/>
  <c r="F940" i="1"/>
  <c r="H940" i="1"/>
  <c r="I940" i="1"/>
  <c r="L940" i="1"/>
  <c r="N940" i="1"/>
  <c r="Q940" i="1"/>
  <c r="R940" i="1"/>
  <c r="D941" i="1"/>
  <c r="F941" i="1"/>
  <c r="H941" i="1"/>
  <c r="I941" i="1"/>
  <c r="L941" i="1"/>
  <c r="N941" i="1"/>
  <c r="Q941" i="1"/>
  <c r="R941" i="1"/>
  <c r="D942" i="1"/>
  <c r="F942" i="1"/>
  <c r="H942" i="1"/>
  <c r="I942" i="1"/>
  <c r="L942" i="1"/>
  <c r="N942" i="1"/>
  <c r="Q942" i="1"/>
  <c r="R942" i="1"/>
  <c r="D943" i="1"/>
  <c r="F943" i="1"/>
  <c r="H943" i="1"/>
  <c r="I943" i="1"/>
  <c r="L943" i="1"/>
  <c r="N943" i="1"/>
  <c r="Q943" i="1"/>
  <c r="R943" i="1"/>
  <c r="D944" i="1"/>
  <c r="F944" i="1"/>
  <c r="H944" i="1"/>
  <c r="I944" i="1"/>
  <c r="L944" i="1"/>
  <c r="N944" i="1"/>
  <c r="Q944" i="1"/>
  <c r="R944" i="1"/>
  <c r="D945" i="1"/>
  <c r="F945" i="1"/>
  <c r="H945" i="1"/>
  <c r="I945" i="1"/>
  <c r="L945" i="1"/>
  <c r="N945" i="1"/>
  <c r="Q945" i="1"/>
  <c r="R945" i="1"/>
  <c r="D946" i="1"/>
  <c r="F946" i="1"/>
  <c r="H946" i="1"/>
  <c r="I946" i="1"/>
  <c r="L946" i="1"/>
  <c r="N946" i="1"/>
  <c r="Q946" i="1"/>
  <c r="R946" i="1"/>
  <c r="D947" i="1"/>
  <c r="F947" i="1"/>
  <c r="H947" i="1"/>
  <c r="I947" i="1"/>
  <c r="L947" i="1"/>
  <c r="N947" i="1"/>
  <c r="Q947" i="1"/>
  <c r="R947" i="1"/>
  <c r="D948" i="1"/>
  <c r="F948" i="1"/>
  <c r="H948" i="1"/>
  <c r="I948" i="1"/>
  <c r="L948" i="1"/>
  <c r="N948" i="1"/>
  <c r="Q948" i="1"/>
  <c r="R948" i="1"/>
  <c r="D949" i="1"/>
  <c r="F949" i="1"/>
  <c r="H949" i="1"/>
  <c r="I949" i="1"/>
  <c r="L949" i="1"/>
  <c r="N949" i="1"/>
  <c r="Q949" i="1"/>
  <c r="R949" i="1"/>
  <c r="D950" i="1"/>
  <c r="F950" i="1"/>
  <c r="H950" i="1"/>
  <c r="I950" i="1"/>
  <c r="L950" i="1"/>
  <c r="N950" i="1"/>
  <c r="Q950" i="1"/>
  <c r="R950" i="1"/>
  <c r="D951" i="1"/>
  <c r="F951" i="1"/>
  <c r="H951" i="1"/>
  <c r="I951" i="1"/>
  <c r="L951" i="1"/>
  <c r="N951" i="1"/>
  <c r="Q951" i="1"/>
  <c r="R951" i="1"/>
  <c r="D952" i="1"/>
  <c r="F952" i="1"/>
  <c r="H952" i="1"/>
  <c r="I952" i="1"/>
  <c r="L952" i="1"/>
  <c r="N952" i="1"/>
  <c r="Q952" i="1"/>
  <c r="R952" i="1"/>
  <c r="D953" i="1"/>
  <c r="F953" i="1"/>
  <c r="H953" i="1"/>
  <c r="I953" i="1"/>
  <c r="L953" i="1"/>
  <c r="N953" i="1"/>
  <c r="Q953" i="1"/>
  <c r="R953" i="1"/>
  <c r="D954" i="1"/>
  <c r="F954" i="1"/>
  <c r="H954" i="1"/>
  <c r="I954" i="1"/>
  <c r="L954" i="1"/>
  <c r="N954" i="1"/>
  <c r="Q954" i="1"/>
  <c r="R954" i="1"/>
  <c r="D955" i="1"/>
  <c r="F955" i="1"/>
  <c r="H955" i="1"/>
  <c r="I955" i="1"/>
  <c r="L955" i="1"/>
  <c r="N955" i="1"/>
  <c r="Q955" i="1"/>
  <c r="R955" i="1"/>
  <c r="D956" i="1"/>
  <c r="F956" i="1"/>
  <c r="H956" i="1"/>
  <c r="I956" i="1"/>
  <c r="L956" i="1"/>
  <c r="N956" i="1"/>
  <c r="Q956" i="1"/>
  <c r="R956" i="1"/>
  <c r="D957" i="1"/>
  <c r="F957" i="1"/>
  <c r="H957" i="1"/>
  <c r="I957" i="1"/>
  <c r="L957" i="1"/>
  <c r="N957" i="1"/>
  <c r="Q957" i="1"/>
  <c r="R957" i="1"/>
  <c r="D958" i="1"/>
  <c r="F958" i="1"/>
  <c r="H958" i="1"/>
  <c r="I958" i="1"/>
  <c r="L958" i="1"/>
  <c r="N958" i="1"/>
  <c r="Q958" i="1"/>
  <c r="R958" i="1"/>
  <c r="D959" i="1"/>
  <c r="F959" i="1"/>
  <c r="H959" i="1"/>
  <c r="I959" i="1"/>
  <c r="L959" i="1"/>
  <c r="N959" i="1"/>
  <c r="Q959" i="1"/>
  <c r="R959" i="1"/>
  <c r="D960" i="1"/>
  <c r="F960" i="1"/>
  <c r="H960" i="1"/>
  <c r="I960" i="1"/>
  <c r="L960" i="1"/>
  <c r="N960" i="1"/>
  <c r="Q960" i="1"/>
  <c r="R960" i="1"/>
  <c r="D961" i="1"/>
  <c r="F961" i="1"/>
  <c r="H961" i="1"/>
  <c r="I961" i="1"/>
  <c r="L961" i="1"/>
  <c r="N961" i="1"/>
  <c r="Q961" i="1"/>
  <c r="R961" i="1"/>
  <c r="D962" i="1"/>
  <c r="F962" i="1"/>
  <c r="H962" i="1"/>
  <c r="I962" i="1"/>
  <c r="L962" i="1"/>
  <c r="N962" i="1"/>
  <c r="Q962" i="1"/>
  <c r="R962" i="1"/>
  <c r="D963" i="1"/>
  <c r="F963" i="1"/>
  <c r="H963" i="1"/>
  <c r="I963" i="1"/>
  <c r="L963" i="1"/>
  <c r="N963" i="1"/>
  <c r="Q963" i="1"/>
  <c r="R963" i="1"/>
  <c r="D964" i="1"/>
  <c r="F964" i="1"/>
  <c r="H964" i="1"/>
  <c r="I964" i="1"/>
  <c r="L964" i="1"/>
  <c r="N964" i="1"/>
  <c r="Q964" i="1"/>
  <c r="R964" i="1"/>
  <c r="D965" i="1"/>
  <c r="F965" i="1"/>
  <c r="H965" i="1"/>
  <c r="I965" i="1"/>
  <c r="L965" i="1"/>
  <c r="N965" i="1"/>
  <c r="Q965" i="1"/>
  <c r="R965" i="1"/>
  <c r="D966" i="1"/>
  <c r="F966" i="1"/>
  <c r="H966" i="1"/>
  <c r="I966" i="1"/>
  <c r="L966" i="1"/>
  <c r="N966" i="1"/>
  <c r="Q966" i="1"/>
  <c r="R966" i="1"/>
  <c r="D967" i="1"/>
  <c r="F967" i="1"/>
  <c r="H967" i="1"/>
  <c r="I967" i="1"/>
  <c r="L967" i="1"/>
  <c r="N967" i="1"/>
  <c r="Q967" i="1"/>
  <c r="R967" i="1"/>
  <c r="D968" i="1"/>
  <c r="F968" i="1"/>
  <c r="H968" i="1"/>
  <c r="I968" i="1"/>
  <c r="L968" i="1"/>
  <c r="N968" i="1"/>
  <c r="Q968" i="1"/>
  <c r="R968" i="1"/>
  <c r="D969" i="1"/>
  <c r="F969" i="1"/>
  <c r="H969" i="1"/>
  <c r="I969" i="1"/>
  <c r="L969" i="1"/>
  <c r="N969" i="1"/>
  <c r="Q969" i="1"/>
  <c r="R969" i="1"/>
  <c r="D970" i="1"/>
  <c r="F970" i="1"/>
  <c r="H970" i="1"/>
  <c r="I970" i="1"/>
  <c r="L970" i="1"/>
  <c r="N970" i="1"/>
  <c r="Q970" i="1"/>
  <c r="R970" i="1"/>
  <c r="D971" i="1"/>
  <c r="F971" i="1"/>
  <c r="H971" i="1"/>
  <c r="I971" i="1"/>
  <c r="L971" i="1"/>
  <c r="N971" i="1"/>
  <c r="Q971" i="1"/>
  <c r="R971" i="1"/>
  <c r="D972" i="1"/>
  <c r="F972" i="1"/>
  <c r="H972" i="1"/>
  <c r="I972" i="1"/>
  <c r="L972" i="1"/>
  <c r="N972" i="1"/>
  <c r="Q972" i="1"/>
  <c r="R972" i="1"/>
  <c r="D973" i="1"/>
  <c r="F973" i="1"/>
  <c r="H973" i="1"/>
  <c r="I973" i="1"/>
  <c r="L973" i="1"/>
  <c r="N973" i="1"/>
  <c r="Q973" i="1"/>
  <c r="R973" i="1"/>
  <c r="D974" i="1"/>
  <c r="F974" i="1"/>
  <c r="H974" i="1"/>
  <c r="I974" i="1"/>
  <c r="L974" i="1"/>
  <c r="N974" i="1"/>
  <c r="Q974" i="1"/>
  <c r="R974" i="1"/>
  <c r="D975" i="1"/>
  <c r="F975" i="1"/>
  <c r="H975" i="1"/>
  <c r="I975" i="1"/>
  <c r="L975" i="1"/>
  <c r="N975" i="1"/>
  <c r="Q975" i="1"/>
  <c r="R975" i="1"/>
  <c r="D976" i="1"/>
  <c r="F976" i="1"/>
  <c r="H976" i="1"/>
  <c r="I976" i="1"/>
  <c r="L976" i="1"/>
  <c r="N976" i="1"/>
  <c r="Q976" i="1"/>
  <c r="R976" i="1"/>
  <c r="D977" i="1"/>
  <c r="F977" i="1"/>
  <c r="H977" i="1"/>
  <c r="I977" i="1"/>
  <c r="L977" i="1"/>
  <c r="N977" i="1"/>
  <c r="Q977" i="1"/>
  <c r="R977" i="1"/>
  <c r="D978" i="1"/>
  <c r="F978" i="1"/>
  <c r="H978" i="1"/>
  <c r="I978" i="1"/>
  <c r="L978" i="1"/>
  <c r="N978" i="1"/>
  <c r="Q978" i="1"/>
  <c r="R978" i="1"/>
  <c r="D979" i="1"/>
  <c r="F979" i="1"/>
  <c r="H979" i="1"/>
  <c r="I979" i="1"/>
  <c r="L979" i="1"/>
  <c r="N979" i="1"/>
  <c r="Q979" i="1"/>
  <c r="R979" i="1"/>
  <c r="D980" i="1"/>
  <c r="F980" i="1"/>
  <c r="H980" i="1"/>
  <c r="I980" i="1"/>
  <c r="L980" i="1"/>
  <c r="N980" i="1"/>
  <c r="Q980" i="1"/>
  <c r="R980" i="1"/>
  <c r="D981" i="1"/>
  <c r="F981" i="1"/>
  <c r="H981" i="1"/>
  <c r="I981" i="1"/>
  <c r="L981" i="1"/>
  <c r="N981" i="1"/>
  <c r="Q981" i="1"/>
  <c r="R981" i="1"/>
  <c r="D982" i="1"/>
  <c r="F982" i="1"/>
  <c r="H982" i="1"/>
  <c r="I982" i="1"/>
  <c r="L982" i="1"/>
  <c r="N982" i="1"/>
  <c r="Q982" i="1"/>
  <c r="R982" i="1"/>
  <c r="D983" i="1"/>
  <c r="F983" i="1"/>
  <c r="H983" i="1"/>
  <c r="I983" i="1"/>
  <c r="L983" i="1"/>
  <c r="N983" i="1"/>
  <c r="Q983" i="1"/>
  <c r="R983" i="1"/>
  <c r="D984" i="1"/>
  <c r="F984" i="1"/>
  <c r="H984" i="1"/>
  <c r="I984" i="1"/>
  <c r="L984" i="1"/>
  <c r="N984" i="1"/>
  <c r="Q984" i="1"/>
  <c r="R984" i="1"/>
  <c r="D985" i="1"/>
  <c r="F985" i="1"/>
  <c r="H985" i="1"/>
  <c r="I985" i="1"/>
  <c r="L985" i="1"/>
  <c r="N985" i="1"/>
  <c r="Q985" i="1"/>
  <c r="R985" i="1"/>
  <c r="D986" i="1"/>
  <c r="F986" i="1"/>
  <c r="H986" i="1"/>
  <c r="I986" i="1"/>
  <c r="L986" i="1"/>
  <c r="N986" i="1"/>
  <c r="Q986" i="1"/>
  <c r="R986" i="1"/>
  <c r="D987" i="1"/>
  <c r="F987" i="1"/>
  <c r="H987" i="1"/>
  <c r="I987" i="1"/>
  <c r="L987" i="1"/>
  <c r="N987" i="1"/>
  <c r="Q987" i="1"/>
  <c r="R987" i="1"/>
  <c r="D988" i="1"/>
  <c r="F988" i="1"/>
  <c r="H988" i="1"/>
  <c r="I988" i="1"/>
  <c r="L988" i="1"/>
  <c r="N988" i="1"/>
  <c r="Q988" i="1"/>
  <c r="R988" i="1"/>
  <c r="D989" i="1"/>
  <c r="F989" i="1"/>
  <c r="H989" i="1"/>
  <c r="I989" i="1"/>
  <c r="L989" i="1"/>
  <c r="N989" i="1"/>
  <c r="Q989" i="1"/>
  <c r="R989" i="1"/>
  <c r="D990" i="1"/>
  <c r="F990" i="1"/>
  <c r="H990" i="1"/>
  <c r="I990" i="1"/>
  <c r="L990" i="1"/>
  <c r="N990" i="1"/>
  <c r="Q990" i="1"/>
  <c r="R990" i="1"/>
  <c r="D991" i="1"/>
  <c r="F991" i="1"/>
  <c r="H991" i="1"/>
  <c r="I991" i="1"/>
  <c r="L991" i="1"/>
  <c r="N991" i="1"/>
  <c r="Q991" i="1"/>
  <c r="R991" i="1"/>
  <c r="D992" i="1"/>
  <c r="F992" i="1"/>
  <c r="H992" i="1"/>
  <c r="I992" i="1"/>
  <c r="L992" i="1"/>
  <c r="N992" i="1"/>
  <c r="Q992" i="1"/>
  <c r="R992" i="1"/>
  <c r="D993" i="1"/>
  <c r="F993" i="1"/>
  <c r="H993" i="1"/>
  <c r="I993" i="1"/>
  <c r="L993" i="1"/>
  <c r="N993" i="1"/>
  <c r="Q993" i="1"/>
  <c r="R993" i="1"/>
  <c r="D994" i="1"/>
  <c r="F994" i="1"/>
  <c r="H994" i="1"/>
  <c r="I994" i="1"/>
  <c r="L994" i="1"/>
  <c r="N994" i="1"/>
  <c r="Q994" i="1"/>
  <c r="R994" i="1"/>
  <c r="D995" i="1"/>
  <c r="F995" i="1"/>
  <c r="H995" i="1"/>
  <c r="I995" i="1"/>
  <c r="L995" i="1"/>
  <c r="N995" i="1"/>
  <c r="Q995" i="1"/>
  <c r="R995" i="1"/>
  <c r="D996" i="1"/>
  <c r="F996" i="1"/>
  <c r="H996" i="1"/>
  <c r="I996" i="1"/>
  <c r="L996" i="1"/>
  <c r="N996" i="1"/>
  <c r="Q996" i="1"/>
  <c r="R996" i="1"/>
  <c r="D997" i="1"/>
  <c r="F997" i="1"/>
  <c r="H997" i="1"/>
  <c r="I997" i="1"/>
  <c r="L997" i="1"/>
  <c r="N997" i="1"/>
  <c r="Q997" i="1"/>
  <c r="R997" i="1"/>
  <c r="D998" i="1"/>
  <c r="F998" i="1"/>
  <c r="H998" i="1"/>
  <c r="I998" i="1"/>
  <c r="L998" i="1"/>
  <c r="N998" i="1"/>
  <c r="Q998" i="1"/>
  <c r="R998" i="1"/>
  <c r="D999" i="1"/>
  <c r="F999" i="1"/>
  <c r="H999" i="1"/>
  <c r="I999" i="1"/>
  <c r="L999" i="1"/>
  <c r="N999" i="1"/>
  <c r="Q999" i="1"/>
  <c r="R999" i="1"/>
  <c r="D1000" i="1"/>
  <c r="F1000" i="1"/>
  <c r="H1000" i="1"/>
  <c r="I1000" i="1"/>
  <c r="L1000" i="1"/>
  <c r="N1000" i="1"/>
  <c r="Q1000" i="1"/>
  <c r="R1000" i="1"/>
  <c r="D1001" i="1"/>
  <c r="F1001" i="1"/>
  <c r="H1001" i="1"/>
  <c r="I1001" i="1"/>
  <c r="L1001" i="1"/>
  <c r="N1001" i="1"/>
  <c r="Q1001" i="1"/>
  <c r="R1001" i="1"/>
  <c r="D1002" i="1"/>
  <c r="F1002" i="1"/>
  <c r="H1002" i="1"/>
  <c r="I1002" i="1"/>
  <c r="L1002" i="1"/>
  <c r="N1002" i="1"/>
  <c r="Q1002" i="1"/>
  <c r="R1002" i="1"/>
  <c r="D1003" i="1"/>
  <c r="F1003" i="1"/>
  <c r="H1003" i="1"/>
  <c r="I1003" i="1"/>
  <c r="L1003" i="1"/>
  <c r="N1003" i="1"/>
  <c r="Q1003" i="1"/>
  <c r="R1003" i="1"/>
  <c r="D1004" i="1"/>
  <c r="F1004" i="1"/>
  <c r="H1004" i="1"/>
  <c r="I1004" i="1"/>
  <c r="L1004" i="1"/>
  <c r="N1004" i="1"/>
  <c r="Q1004" i="1"/>
  <c r="R1004" i="1"/>
  <c r="D1005" i="1"/>
  <c r="F1005" i="1"/>
  <c r="H1005" i="1"/>
  <c r="I1005" i="1"/>
  <c r="L1005" i="1"/>
  <c r="N1005" i="1"/>
  <c r="Q1005" i="1"/>
  <c r="R1005" i="1"/>
  <c r="D1006" i="1"/>
  <c r="F1006" i="1"/>
  <c r="H1006" i="1"/>
  <c r="I1006" i="1"/>
  <c r="L1006" i="1"/>
  <c r="N1006" i="1"/>
  <c r="Q1006" i="1"/>
  <c r="R1006" i="1"/>
  <c r="D1007" i="1"/>
  <c r="F1007" i="1"/>
  <c r="H1007" i="1"/>
  <c r="I1007" i="1"/>
  <c r="L1007" i="1"/>
  <c r="N1007" i="1"/>
  <c r="Q1007" i="1"/>
  <c r="R1007" i="1"/>
  <c r="D1008" i="1"/>
  <c r="F1008" i="1"/>
  <c r="H1008" i="1"/>
  <c r="I1008" i="1"/>
  <c r="L1008" i="1"/>
  <c r="N1008" i="1"/>
  <c r="Q1008" i="1"/>
  <c r="R1008" i="1"/>
  <c r="D1009" i="1"/>
  <c r="F1009" i="1"/>
  <c r="H1009" i="1"/>
  <c r="I1009" i="1"/>
  <c r="L1009" i="1"/>
  <c r="N1009" i="1"/>
  <c r="Q1009" i="1"/>
  <c r="R1009" i="1"/>
  <c r="D1010" i="1"/>
  <c r="F1010" i="1"/>
  <c r="H1010" i="1"/>
  <c r="I1010" i="1"/>
  <c r="L1010" i="1"/>
  <c r="N1010" i="1"/>
  <c r="Q1010" i="1"/>
  <c r="R1010" i="1"/>
  <c r="D1011" i="1"/>
  <c r="F1011" i="1"/>
  <c r="H1011" i="1"/>
  <c r="I1011" i="1"/>
  <c r="L1011" i="1"/>
  <c r="N1011" i="1"/>
  <c r="Q1011" i="1"/>
  <c r="R1011" i="1"/>
  <c r="D1012" i="1"/>
  <c r="F1012" i="1"/>
  <c r="H1012" i="1"/>
  <c r="I1012" i="1"/>
  <c r="L1012" i="1"/>
  <c r="N1012" i="1"/>
  <c r="Q1012" i="1"/>
  <c r="R1012" i="1"/>
  <c r="D1013" i="1"/>
  <c r="F1013" i="1"/>
  <c r="H1013" i="1"/>
  <c r="I1013" i="1"/>
  <c r="L1013" i="1"/>
  <c r="N1013" i="1"/>
  <c r="Q1013" i="1"/>
  <c r="R1013" i="1"/>
  <c r="D1014" i="1"/>
  <c r="F1014" i="1"/>
  <c r="H1014" i="1"/>
  <c r="I1014" i="1"/>
  <c r="L1014" i="1"/>
  <c r="N1014" i="1"/>
  <c r="Q1014" i="1"/>
  <c r="R1014" i="1"/>
  <c r="D1015" i="1"/>
  <c r="F1015" i="1"/>
  <c r="H1015" i="1"/>
  <c r="I1015" i="1"/>
  <c r="L1015" i="1"/>
  <c r="N1015" i="1"/>
  <c r="Q1015" i="1"/>
  <c r="R1015" i="1"/>
  <c r="D1016" i="1"/>
  <c r="F1016" i="1"/>
  <c r="H1016" i="1"/>
  <c r="I1016" i="1"/>
  <c r="L1016" i="1"/>
  <c r="N1016" i="1"/>
  <c r="Q1016" i="1"/>
  <c r="R1016" i="1"/>
  <c r="D1017" i="1"/>
  <c r="F1017" i="1"/>
  <c r="H1017" i="1"/>
  <c r="I1017" i="1"/>
  <c r="L1017" i="1"/>
  <c r="N1017" i="1"/>
  <c r="Q1017" i="1"/>
  <c r="R1017" i="1"/>
  <c r="D1018" i="1"/>
  <c r="F1018" i="1"/>
  <c r="H1018" i="1"/>
  <c r="I1018" i="1"/>
  <c r="L1018" i="1"/>
  <c r="N1018" i="1"/>
  <c r="Q1018" i="1"/>
  <c r="R1018" i="1"/>
  <c r="D1019" i="1"/>
  <c r="F1019" i="1"/>
  <c r="H1019" i="1"/>
  <c r="I1019" i="1"/>
  <c r="L1019" i="1"/>
  <c r="N1019" i="1"/>
  <c r="Q1019" i="1"/>
  <c r="R1019" i="1"/>
  <c r="D1020" i="1"/>
  <c r="F1020" i="1"/>
  <c r="H1020" i="1"/>
  <c r="I1020" i="1"/>
  <c r="L1020" i="1"/>
  <c r="N1020" i="1"/>
  <c r="Q1020" i="1"/>
  <c r="R1020" i="1"/>
  <c r="D1021" i="1"/>
  <c r="F1021" i="1"/>
  <c r="H1021" i="1"/>
  <c r="I1021" i="1"/>
  <c r="L1021" i="1"/>
  <c r="N1021" i="1"/>
  <c r="Q1021" i="1"/>
  <c r="R1021" i="1"/>
  <c r="D1022" i="1"/>
  <c r="F1022" i="1"/>
  <c r="H1022" i="1"/>
  <c r="I1022" i="1"/>
  <c r="L1022" i="1"/>
  <c r="N1022" i="1"/>
  <c r="Q1022" i="1"/>
  <c r="R1022" i="1"/>
  <c r="D1023" i="1"/>
  <c r="F1023" i="1"/>
  <c r="H1023" i="1"/>
  <c r="I1023" i="1"/>
  <c r="L1023" i="1"/>
  <c r="N1023" i="1"/>
  <c r="Q1023" i="1"/>
  <c r="R1023" i="1"/>
  <c r="D1024" i="1"/>
  <c r="F1024" i="1"/>
  <c r="H1024" i="1"/>
  <c r="I1024" i="1"/>
  <c r="L1024" i="1"/>
  <c r="N1024" i="1"/>
  <c r="Q1024" i="1"/>
  <c r="R1024" i="1"/>
  <c r="D1025" i="1"/>
  <c r="F1025" i="1"/>
  <c r="H1025" i="1"/>
  <c r="I1025" i="1"/>
  <c r="L1025" i="1"/>
  <c r="N1025" i="1"/>
  <c r="Q1025" i="1"/>
  <c r="R1025" i="1"/>
  <c r="D1026" i="1"/>
  <c r="F1026" i="1"/>
  <c r="H1026" i="1"/>
  <c r="I1026" i="1"/>
  <c r="L1026" i="1"/>
  <c r="N1026" i="1"/>
  <c r="Q1026" i="1"/>
  <c r="R1026" i="1"/>
  <c r="D1027" i="1"/>
  <c r="F1027" i="1"/>
  <c r="H1027" i="1"/>
  <c r="I1027" i="1"/>
  <c r="L1027" i="1"/>
  <c r="N1027" i="1"/>
  <c r="Q1027" i="1"/>
  <c r="R1027" i="1"/>
  <c r="D1028" i="1"/>
  <c r="F1028" i="1"/>
  <c r="H1028" i="1"/>
  <c r="I1028" i="1"/>
  <c r="L1028" i="1"/>
  <c r="N1028" i="1"/>
  <c r="Q1028" i="1"/>
  <c r="R1028" i="1"/>
  <c r="D1029" i="1"/>
  <c r="F1029" i="1"/>
  <c r="H1029" i="1"/>
  <c r="I1029" i="1"/>
  <c r="L1029" i="1"/>
  <c r="N1029" i="1"/>
  <c r="Q1029" i="1"/>
  <c r="R1029" i="1"/>
  <c r="D1030" i="1"/>
  <c r="F1030" i="1"/>
  <c r="H1030" i="1"/>
  <c r="I1030" i="1"/>
  <c r="L1030" i="1"/>
  <c r="N1030" i="1"/>
  <c r="Q1030" i="1"/>
  <c r="R1030" i="1"/>
  <c r="D1031" i="1"/>
  <c r="F1031" i="1"/>
  <c r="H1031" i="1"/>
  <c r="I1031" i="1"/>
  <c r="L1031" i="1"/>
  <c r="N1031" i="1"/>
  <c r="Q1031" i="1"/>
  <c r="R1031" i="1"/>
  <c r="D1032" i="1"/>
  <c r="F1032" i="1"/>
  <c r="H1032" i="1"/>
  <c r="I1032" i="1"/>
  <c r="L1032" i="1"/>
  <c r="N1032" i="1"/>
  <c r="Q1032" i="1"/>
  <c r="R1032" i="1"/>
  <c r="D1033" i="1"/>
  <c r="F1033" i="1"/>
  <c r="H1033" i="1"/>
  <c r="I1033" i="1"/>
  <c r="L1033" i="1"/>
  <c r="N1033" i="1"/>
  <c r="Q1033" i="1"/>
  <c r="R1033" i="1"/>
  <c r="D1034" i="1"/>
  <c r="F1034" i="1"/>
  <c r="H1034" i="1"/>
  <c r="I1034" i="1"/>
  <c r="L1034" i="1"/>
  <c r="N1034" i="1"/>
  <c r="Q1034" i="1"/>
  <c r="R1034" i="1"/>
  <c r="D1035" i="1"/>
  <c r="F1035" i="1"/>
  <c r="H1035" i="1"/>
  <c r="I1035" i="1"/>
  <c r="L1035" i="1"/>
  <c r="N1035" i="1"/>
  <c r="Q1035" i="1"/>
  <c r="R1035" i="1"/>
  <c r="D1036" i="1"/>
  <c r="F1036" i="1"/>
  <c r="H1036" i="1"/>
  <c r="I1036" i="1"/>
  <c r="L1036" i="1"/>
  <c r="N1036" i="1"/>
  <c r="Q1036" i="1"/>
  <c r="R1036" i="1"/>
  <c r="D1037" i="1"/>
  <c r="F1037" i="1"/>
  <c r="H1037" i="1"/>
  <c r="I1037" i="1"/>
  <c r="L1037" i="1"/>
  <c r="N1037" i="1"/>
  <c r="Q1037" i="1"/>
  <c r="R1037" i="1"/>
  <c r="D1038" i="1"/>
  <c r="F1038" i="1"/>
  <c r="H1038" i="1"/>
  <c r="I1038" i="1"/>
  <c r="L1038" i="1"/>
  <c r="N1038" i="1"/>
  <c r="Q1038" i="1"/>
  <c r="R1038" i="1"/>
  <c r="D1039" i="1"/>
  <c r="F1039" i="1"/>
  <c r="H1039" i="1"/>
  <c r="I1039" i="1"/>
  <c r="L1039" i="1"/>
  <c r="N1039" i="1"/>
  <c r="Q1039" i="1"/>
  <c r="R1039" i="1"/>
  <c r="D1040" i="1"/>
  <c r="F1040" i="1"/>
  <c r="H1040" i="1"/>
  <c r="I1040" i="1"/>
  <c r="L1040" i="1"/>
  <c r="N1040" i="1"/>
  <c r="Q1040" i="1"/>
  <c r="R1040" i="1"/>
  <c r="D1041" i="1"/>
  <c r="F1041" i="1"/>
  <c r="H1041" i="1"/>
  <c r="I1041" i="1"/>
  <c r="L1041" i="1"/>
  <c r="N1041" i="1"/>
  <c r="Q1041" i="1"/>
  <c r="R1041" i="1"/>
  <c r="D1042" i="1"/>
  <c r="F1042" i="1"/>
  <c r="H1042" i="1"/>
  <c r="I1042" i="1"/>
  <c r="L1042" i="1"/>
  <c r="N1042" i="1"/>
  <c r="Q1042" i="1"/>
  <c r="R1042" i="1"/>
  <c r="D1043" i="1"/>
  <c r="F1043" i="1"/>
  <c r="H1043" i="1"/>
  <c r="I1043" i="1"/>
  <c r="L1043" i="1"/>
  <c r="N1043" i="1"/>
  <c r="Q1043" i="1"/>
  <c r="R1043" i="1"/>
  <c r="D1044" i="1"/>
  <c r="F1044" i="1"/>
  <c r="H1044" i="1"/>
  <c r="I1044" i="1"/>
  <c r="L1044" i="1"/>
  <c r="N1044" i="1"/>
  <c r="Q1044" i="1"/>
  <c r="R1044" i="1"/>
  <c r="D1045" i="1"/>
  <c r="F1045" i="1"/>
  <c r="H1045" i="1"/>
  <c r="I1045" i="1"/>
  <c r="L1045" i="1"/>
  <c r="N1045" i="1"/>
  <c r="Q1045" i="1"/>
  <c r="R1045" i="1"/>
  <c r="D1046" i="1"/>
  <c r="F1046" i="1"/>
  <c r="H1046" i="1"/>
  <c r="I1046" i="1"/>
  <c r="L1046" i="1"/>
  <c r="N1046" i="1"/>
  <c r="Q1046" i="1"/>
  <c r="R1046" i="1"/>
  <c r="D1047" i="1"/>
  <c r="F1047" i="1"/>
  <c r="H1047" i="1"/>
  <c r="I1047" i="1"/>
  <c r="L1047" i="1"/>
  <c r="N1047" i="1"/>
  <c r="Q1047" i="1"/>
  <c r="R1047" i="1"/>
  <c r="D1048" i="1"/>
  <c r="F1048" i="1"/>
  <c r="H1048" i="1"/>
  <c r="I1048" i="1"/>
  <c r="L1048" i="1"/>
  <c r="N1048" i="1"/>
  <c r="Q1048" i="1"/>
  <c r="R1048" i="1"/>
  <c r="D1049" i="1"/>
  <c r="F1049" i="1"/>
  <c r="H1049" i="1"/>
  <c r="I1049" i="1"/>
  <c r="L1049" i="1"/>
  <c r="N1049" i="1"/>
  <c r="Q1049" i="1"/>
  <c r="R1049" i="1"/>
  <c r="D1050" i="1"/>
  <c r="F1050" i="1"/>
  <c r="H1050" i="1"/>
  <c r="I1050" i="1"/>
  <c r="L1050" i="1"/>
  <c r="N1050" i="1"/>
  <c r="Q1050" i="1"/>
  <c r="R1050" i="1"/>
  <c r="D1051" i="1"/>
  <c r="F1051" i="1"/>
  <c r="H1051" i="1"/>
  <c r="I1051" i="1"/>
  <c r="L1051" i="1"/>
  <c r="N1051" i="1"/>
  <c r="Q1051" i="1"/>
  <c r="R1051" i="1"/>
  <c r="D1052" i="1"/>
  <c r="F1052" i="1"/>
  <c r="H1052" i="1"/>
  <c r="I1052" i="1"/>
  <c r="L1052" i="1"/>
  <c r="N1052" i="1"/>
  <c r="Q1052" i="1"/>
  <c r="R1052" i="1"/>
  <c r="D1053" i="1"/>
  <c r="F1053" i="1"/>
  <c r="H1053" i="1"/>
  <c r="I1053" i="1"/>
  <c r="L1053" i="1"/>
  <c r="N1053" i="1"/>
  <c r="Q1053" i="1"/>
  <c r="R1053" i="1"/>
  <c r="D1054" i="1"/>
  <c r="F1054" i="1"/>
  <c r="H1054" i="1"/>
  <c r="I1054" i="1"/>
  <c r="L1054" i="1"/>
  <c r="N1054" i="1"/>
  <c r="Q1054" i="1"/>
  <c r="R1054" i="1"/>
  <c r="D1055" i="1"/>
  <c r="F1055" i="1"/>
  <c r="H1055" i="1"/>
  <c r="I1055" i="1"/>
  <c r="L1055" i="1"/>
  <c r="N1055" i="1"/>
  <c r="Q1055" i="1"/>
  <c r="R1055" i="1"/>
  <c r="D1056" i="1"/>
  <c r="F1056" i="1"/>
  <c r="H1056" i="1"/>
  <c r="I1056" i="1"/>
  <c r="L1056" i="1"/>
  <c r="N1056" i="1"/>
  <c r="Q1056" i="1"/>
  <c r="R1056" i="1"/>
  <c r="D1057" i="1"/>
  <c r="F1057" i="1"/>
  <c r="H1057" i="1"/>
  <c r="I1057" i="1"/>
  <c r="L1057" i="1"/>
  <c r="N1057" i="1"/>
  <c r="Q1057" i="1"/>
  <c r="R1057" i="1"/>
  <c r="D1058" i="1"/>
  <c r="F1058" i="1"/>
  <c r="H1058" i="1"/>
  <c r="I1058" i="1"/>
  <c r="L1058" i="1"/>
  <c r="N1058" i="1"/>
  <c r="Q1058" i="1"/>
  <c r="R1058" i="1"/>
  <c r="D1059" i="1"/>
  <c r="F1059" i="1"/>
  <c r="H1059" i="1"/>
  <c r="I1059" i="1"/>
  <c r="L1059" i="1"/>
  <c r="N1059" i="1"/>
  <c r="Q1059" i="1"/>
  <c r="R1059" i="1"/>
  <c r="D1060" i="1"/>
  <c r="F1060" i="1"/>
  <c r="H1060" i="1"/>
  <c r="I1060" i="1"/>
  <c r="L1060" i="1"/>
  <c r="N1060" i="1"/>
  <c r="Q1060" i="1"/>
  <c r="R1060" i="1"/>
  <c r="D1061" i="1"/>
  <c r="F1061" i="1"/>
  <c r="H1061" i="1"/>
  <c r="I1061" i="1"/>
  <c r="L1061" i="1"/>
  <c r="N1061" i="1"/>
  <c r="Q1061" i="1"/>
  <c r="R1061" i="1"/>
  <c r="D1062" i="1"/>
  <c r="F1062" i="1"/>
  <c r="H1062" i="1"/>
  <c r="I1062" i="1"/>
  <c r="L1062" i="1"/>
  <c r="N1062" i="1"/>
  <c r="Q1062" i="1"/>
  <c r="R1062" i="1"/>
  <c r="D1063" i="1"/>
  <c r="F1063" i="1"/>
  <c r="H1063" i="1"/>
  <c r="I1063" i="1"/>
  <c r="L1063" i="1"/>
  <c r="N1063" i="1"/>
  <c r="Q1063" i="1"/>
  <c r="R1063" i="1"/>
  <c r="D1064" i="1"/>
  <c r="F1064" i="1"/>
  <c r="H1064" i="1"/>
  <c r="I1064" i="1"/>
  <c r="L1064" i="1"/>
  <c r="N1064" i="1"/>
  <c r="Q1064" i="1"/>
  <c r="R1064" i="1"/>
  <c r="D1065" i="1"/>
  <c r="F1065" i="1"/>
  <c r="H1065" i="1"/>
  <c r="I1065" i="1"/>
  <c r="L1065" i="1"/>
  <c r="N1065" i="1"/>
  <c r="Q1065" i="1"/>
  <c r="R1065" i="1"/>
  <c r="D1066" i="1"/>
  <c r="F1066" i="1"/>
  <c r="H1066" i="1"/>
  <c r="I1066" i="1"/>
  <c r="L1066" i="1"/>
  <c r="N1066" i="1"/>
  <c r="Q1066" i="1"/>
  <c r="R1066" i="1"/>
  <c r="D1067" i="1"/>
  <c r="F1067" i="1"/>
  <c r="H1067" i="1"/>
  <c r="I1067" i="1"/>
  <c r="L1067" i="1"/>
  <c r="N1067" i="1"/>
  <c r="Q1067" i="1"/>
  <c r="R1067" i="1"/>
  <c r="D1068" i="1"/>
  <c r="F1068" i="1"/>
  <c r="H1068" i="1"/>
  <c r="I1068" i="1"/>
  <c r="L1068" i="1"/>
  <c r="N1068" i="1"/>
  <c r="Q1068" i="1"/>
  <c r="R1068" i="1"/>
  <c r="D1069" i="1"/>
  <c r="F1069" i="1"/>
  <c r="H1069" i="1"/>
  <c r="I1069" i="1"/>
  <c r="L1069" i="1"/>
  <c r="N1069" i="1"/>
  <c r="Q1069" i="1"/>
  <c r="R1069" i="1"/>
  <c r="D1070" i="1"/>
  <c r="F1070" i="1"/>
  <c r="H1070" i="1"/>
  <c r="I1070" i="1"/>
  <c r="L1070" i="1"/>
  <c r="N1070" i="1"/>
  <c r="Q1070" i="1"/>
  <c r="R1070" i="1"/>
  <c r="D1071" i="1"/>
  <c r="F1071" i="1"/>
  <c r="H1071" i="1"/>
  <c r="I1071" i="1"/>
  <c r="L1071" i="1"/>
  <c r="N1071" i="1"/>
  <c r="Q1071" i="1"/>
  <c r="R1071" i="1"/>
  <c r="D1072" i="1"/>
  <c r="F1072" i="1"/>
  <c r="H1072" i="1"/>
  <c r="I1072" i="1"/>
  <c r="L1072" i="1"/>
  <c r="N1072" i="1"/>
  <c r="Q1072" i="1"/>
  <c r="R1072" i="1"/>
  <c r="D1073" i="1"/>
  <c r="F1073" i="1"/>
  <c r="H1073" i="1"/>
  <c r="I1073" i="1"/>
  <c r="L1073" i="1"/>
  <c r="N1073" i="1"/>
  <c r="Q1073" i="1"/>
  <c r="R1073" i="1"/>
  <c r="D1074" i="1"/>
  <c r="F1074" i="1"/>
  <c r="H1074" i="1"/>
  <c r="I1074" i="1"/>
  <c r="L1074" i="1"/>
  <c r="N1074" i="1"/>
  <c r="Q1074" i="1"/>
  <c r="R1074" i="1"/>
  <c r="D1075" i="1"/>
  <c r="F1075" i="1"/>
  <c r="H1075" i="1"/>
  <c r="I1075" i="1"/>
  <c r="L1075" i="1"/>
  <c r="N1075" i="1"/>
  <c r="Q1075" i="1"/>
  <c r="R1075" i="1"/>
  <c r="D1076" i="1"/>
  <c r="F1076" i="1"/>
  <c r="H1076" i="1"/>
  <c r="I1076" i="1"/>
  <c r="L1076" i="1"/>
  <c r="N1076" i="1"/>
  <c r="Q1076" i="1"/>
  <c r="R1076" i="1"/>
  <c r="D1077" i="1"/>
  <c r="F1077" i="1"/>
  <c r="H1077" i="1"/>
  <c r="I1077" i="1"/>
  <c r="L1077" i="1"/>
  <c r="N1077" i="1"/>
  <c r="Q1077" i="1"/>
  <c r="R1077" i="1"/>
  <c r="D1078" i="1"/>
  <c r="F1078" i="1"/>
  <c r="H1078" i="1"/>
  <c r="I1078" i="1"/>
  <c r="L1078" i="1"/>
  <c r="N1078" i="1"/>
  <c r="Q1078" i="1"/>
  <c r="R1078" i="1"/>
  <c r="D1079" i="1"/>
  <c r="F1079" i="1"/>
  <c r="H1079" i="1"/>
  <c r="I1079" i="1"/>
  <c r="L1079" i="1"/>
  <c r="N1079" i="1"/>
  <c r="Q1079" i="1"/>
  <c r="R1079" i="1"/>
  <c r="D1080" i="1"/>
  <c r="F1080" i="1"/>
  <c r="H1080" i="1"/>
  <c r="I1080" i="1"/>
  <c r="L1080" i="1"/>
  <c r="N1080" i="1"/>
  <c r="Q1080" i="1"/>
  <c r="R1080" i="1"/>
  <c r="D1081" i="1"/>
  <c r="F1081" i="1"/>
  <c r="H1081" i="1"/>
  <c r="I1081" i="1"/>
  <c r="L1081" i="1"/>
  <c r="N1081" i="1"/>
  <c r="Q1081" i="1"/>
  <c r="R1081" i="1"/>
  <c r="D1082" i="1"/>
  <c r="F1082" i="1"/>
  <c r="H1082" i="1"/>
  <c r="I1082" i="1"/>
  <c r="L1082" i="1"/>
  <c r="N1082" i="1"/>
  <c r="Q1082" i="1"/>
  <c r="R1082" i="1"/>
  <c r="D1083" i="1"/>
  <c r="F1083" i="1"/>
  <c r="H1083" i="1"/>
  <c r="I1083" i="1"/>
  <c r="L1083" i="1"/>
  <c r="N1083" i="1"/>
  <c r="Q1083" i="1"/>
  <c r="R1083" i="1"/>
  <c r="D1084" i="1"/>
  <c r="F1084" i="1"/>
  <c r="H1084" i="1"/>
  <c r="I1084" i="1"/>
  <c r="L1084" i="1"/>
  <c r="N1084" i="1"/>
  <c r="Q1084" i="1"/>
  <c r="R1084" i="1"/>
  <c r="D1085" i="1"/>
  <c r="F1085" i="1"/>
  <c r="H1085" i="1"/>
  <c r="I1085" i="1"/>
  <c r="L1085" i="1"/>
  <c r="N1085" i="1"/>
  <c r="Q1085" i="1"/>
  <c r="R1085" i="1"/>
  <c r="D1086" i="1"/>
  <c r="F1086" i="1"/>
  <c r="H1086" i="1"/>
  <c r="I1086" i="1"/>
  <c r="L1086" i="1"/>
  <c r="N1086" i="1"/>
  <c r="Q1086" i="1"/>
  <c r="R1086" i="1"/>
  <c r="D1087" i="1"/>
  <c r="F1087" i="1"/>
  <c r="H1087" i="1"/>
  <c r="I1087" i="1"/>
  <c r="L1087" i="1"/>
  <c r="N1087" i="1"/>
  <c r="Q1087" i="1"/>
  <c r="R1087" i="1"/>
  <c r="D1088" i="1"/>
  <c r="F1088" i="1"/>
  <c r="H1088" i="1"/>
  <c r="I1088" i="1"/>
  <c r="L1088" i="1"/>
  <c r="N1088" i="1"/>
  <c r="Q1088" i="1"/>
  <c r="R1088" i="1"/>
  <c r="D1089" i="1"/>
  <c r="F1089" i="1"/>
  <c r="H1089" i="1"/>
  <c r="I1089" i="1"/>
  <c r="L1089" i="1"/>
  <c r="N1089" i="1"/>
  <c r="Q1089" i="1"/>
  <c r="R1089" i="1"/>
  <c r="D1090" i="1"/>
  <c r="F1090" i="1"/>
  <c r="H1090" i="1"/>
  <c r="I1090" i="1"/>
  <c r="L1090" i="1"/>
  <c r="N1090" i="1"/>
  <c r="Q1090" i="1"/>
  <c r="R1090" i="1"/>
  <c r="D1091" i="1"/>
  <c r="F1091" i="1"/>
  <c r="H1091" i="1"/>
  <c r="I1091" i="1"/>
  <c r="L1091" i="1"/>
  <c r="N1091" i="1"/>
  <c r="Q1091" i="1"/>
  <c r="R1091" i="1"/>
  <c r="D1092" i="1"/>
  <c r="F1092" i="1"/>
  <c r="H1092" i="1"/>
  <c r="I1092" i="1"/>
  <c r="L1092" i="1"/>
  <c r="N1092" i="1"/>
  <c r="Q1092" i="1"/>
  <c r="R1092" i="1"/>
  <c r="D1093" i="1"/>
  <c r="F1093" i="1"/>
  <c r="H1093" i="1"/>
  <c r="I1093" i="1"/>
  <c r="L1093" i="1"/>
  <c r="N1093" i="1"/>
  <c r="Q1093" i="1"/>
  <c r="R1093" i="1"/>
  <c r="D1094" i="1"/>
  <c r="F1094" i="1"/>
  <c r="H1094" i="1"/>
  <c r="I1094" i="1"/>
  <c r="L1094" i="1"/>
  <c r="N1094" i="1"/>
  <c r="Q1094" i="1"/>
  <c r="R1094" i="1"/>
  <c r="D1095" i="1"/>
  <c r="F1095" i="1"/>
  <c r="H1095" i="1"/>
  <c r="I1095" i="1"/>
  <c r="L1095" i="1"/>
  <c r="N1095" i="1"/>
  <c r="Q1095" i="1"/>
  <c r="R1095" i="1"/>
  <c r="D1096" i="1"/>
  <c r="F1096" i="1"/>
  <c r="H1096" i="1"/>
  <c r="I1096" i="1"/>
  <c r="L1096" i="1"/>
  <c r="N1096" i="1"/>
  <c r="Q1096" i="1"/>
  <c r="R1096" i="1"/>
  <c r="D1097" i="1"/>
  <c r="F1097" i="1"/>
  <c r="H1097" i="1"/>
  <c r="I1097" i="1"/>
  <c r="L1097" i="1"/>
  <c r="N1097" i="1"/>
  <c r="Q1097" i="1"/>
  <c r="R1097" i="1"/>
  <c r="D1098" i="1"/>
  <c r="F1098" i="1"/>
  <c r="H1098" i="1"/>
  <c r="I1098" i="1"/>
  <c r="L1098" i="1"/>
  <c r="N1098" i="1"/>
  <c r="Q1098" i="1"/>
  <c r="R1098" i="1"/>
  <c r="D1099" i="1"/>
  <c r="F1099" i="1"/>
  <c r="H1099" i="1"/>
  <c r="I1099" i="1"/>
  <c r="L1099" i="1"/>
  <c r="N1099" i="1"/>
  <c r="Q1099" i="1"/>
  <c r="R1099" i="1"/>
  <c r="D1100" i="1"/>
  <c r="F1100" i="1"/>
  <c r="H1100" i="1"/>
  <c r="I1100" i="1"/>
  <c r="L1100" i="1"/>
  <c r="N1100" i="1"/>
  <c r="Q1100" i="1"/>
  <c r="R1100" i="1"/>
  <c r="D1101" i="1"/>
  <c r="F1101" i="1"/>
  <c r="H1101" i="1"/>
  <c r="I1101" i="1"/>
  <c r="L1101" i="1"/>
  <c r="N1101" i="1"/>
  <c r="Q1101" i="1"/>
  <c r="R1101" i="1"/>
  <c r="D1102" i="1"/>
  <c r="F1102" i="1"/>
  <c r="H1102" i="1"/>
  <c r="I1102" i="1"/>
  <c r="L1102" i="1"/>
  <c r="N1102" i="1"/>
  <c r="Q1102" i="1"/>
  <c r="R1102" i="1"/>
  <c r="D1103" i="1"/>
  <c r="F1103" i="1"/>
  <c r="H1103" i="1"/>
  <c r="I1103" i="1"/>
  <c r="L1103" i="1"/>
  <c r="N1103" i="1"/>
  <c r="Q1103" i="1"/>
  <c r="R1103" i="1"/>
  <c r="D1104" i="1"/>
  <c r="F1104" i="1"/>
  <c r="H1104" i="1"/>
  <c r="I1104" i="1"/>
  <c r="L1104" i="1"/>
  <c r="N1104" i="1"/>
  <c r="Q1104" i="1"/>
  <c r="R1104" i="1"/>
  <c r="D1105" i="1"/>
  <c r="F1105" i="1"/>
  <c r="H1105" i="1"/>
  <c r="I1105" i="1"/>
  <c r="L1105" i="1"/>
  <c r="N1105" i="1"/>
  <c r="Q1105" i="1"/>
  <c r="R1105" i="1"/>
  <c r="D1106" i="1"/>
  <c r="F1106" i="1"/>
  <c r="H1106" i="1"/>
  <c r="I1106" i="1"/>
  <c r="L1106" i="1"/>
  <c r="N1106" i="1"/>
  <c r="Q1106" i="1"/>
  <c r="R1106" i="1"/>
  <c r="D1107" i="1"/>
  <c r="F1107" i="1"/>
  <c r="H1107" i="1"/>
  <c r="I1107" i="1"/>
  <c r="L1107" i="1"/>
  <c r="N1107" i="1"/>
  <c r="Q1107" i="1"/>
  <c r="R1107" i="1"/>
  <c r="D1108" i="1"/>
  <c r="F1108" i="1"/>
  <c r="H1108" i="1"/>
  <c r="I1108" i="1"/>
  <c r="L1108" i="1"/>
  <c r="N1108" i="1"/>
  <c r="Q1108" i="1"/>
  <c r="R1108" i="1"/>
  <c r="D1109" i="1"/>
  <c r="F1109" i="1"/>
  <c r="H1109" i="1"/>
  <c r="I1109" i="1"/>
  <c r="L1109" i="1"/>
  <c r="N1109" i="1"/>
  <c r="Q1109" i="1"/>
  <c r="R1109" i="1"/>
  <c r="D1110" i="1"/>
  <c r="F1110" i="1"/>
  <c r="H1110" i="1"/>
  <c r="I1110" i="1"/>
  <c r="L1110" i="1"/>
  <c r="N1110" i="1"/>
  <c r="Q1110" i="1"/>
  <c r="R1110" i="1"/>
  <c r="D1111" i="1"/>
  <c r="F1111" i="1"/>
  <c r="H1111" i="1"/>
  <c r="I1111" i="1"/>
  <c r="L1111" i="1"/>
  <c r="N1111" i="1"/>
  <c r="Q1111" i="1"/>
  <c r="R1111" i="1"/>
  <c r="D1112" i="1"/>
  <c r="F1112" i="1"/>
  <c r="H1112" i="1"/>
  <c r="I1112" i="1"/>
  <c r="L1112" i="1"/>
  <c r="N1112" i="1"/>
  <c r="Q1112" i="1"/>
  <c r="R1112" i="1"/>
  <c r="D1113" i="1"/>
  <c r="F1113" i="1"/>
  <c r="H1113" i="1"/>
  <c r="I1113" i="1"/>
  <c r="L1113" i="1"/>
  <c r="N1113" i="1"/>
  <c r="Q1113" i="1"/>
  <c r="R1113" i="1"/>
  <c r="D1114" i="1"/>
  <c r="F1114" i="1"/>
  <c r="H1114" i="1"/>
  <c r="I1114" i="1"/>
  <c r="L1114" i="1"/>
  <c r="N1114" i="1"/>
  <c r="Q1114" i="1"/>
  <c r="R1114" i="1"/>
  <c r="D1115" i="1"/>
  <c r="F1115" i="1"/>
  <c r="H1115" i="1"/>
  <c r="I1115" i="1"/>
  <c r="L1115" i="1"/>
  <c r="N1115" i="1"/>
  <c r="Q1115" i="1"/>
  <c r="R1115" i="1"/>
  <c r="D1116" i="1"/>
  <c r="F1116" i="1"/>
  <c r="H1116" i="1"/>
  <c r="I1116" i="1"/>
  <c r="L1116" i="1"/>
  <c r="N1116" i="1"/>
  <c r="Q1116" i="1"/>
  <c r="R1116" i="1"/>
  <c r="D1117" i="1"/>
  <c r="F1117" i="1"/>
  <c r="H1117" i="1"/>
  <c r="I1117" i="1"/>
  <c r="L1117" i="1"/>
  <c r="N1117" i="1"/>
  <c r="Q1117" i="1"/>
  <c r="R1117" i="1"/>
  <c r="D1118" i="1"/>
  <c r="F1118" i="1"/>
  <c r="H1118" i="1"/>
  <c r="I1118" i="1"/>
  <c r="L1118" i="1"/>
  <c r="N1118" i="1"/>
  <c r="Q1118" i="1"/>
  <c r="R1118" i="1"/>
  <c r="D1119" i="1"/>
  <c r="F1119" i="1"/>
  <c r="H1119" i="1"/>
  <c r="I1119" i="1"/>
  <c r="L1119" i="1"/>
  <c r="N1119" i="1"/>
  <c r="Q1119" i="1"/>
  <c r="R1119" i="1"/>
  <c r="D1120" i="1"/>
  <c r="F1120" i="1"/>
  <c r="H1120" i="1"/>
  <c r="I1120" i="1"/>
  <c r="L1120" i="1"/>
  <c r="N1120" i="1"/>
  <c r="Q1120" i="1"/>
  <c r="R1120" i="1"/>
  <c r="D1121" i="1"/>
  <c r="F1121" i="1"/>
  <c r="H1121" i="1"/>
  <c r="I1121" i="1"/>
  <c r="L1121" i="1"/>
  <c r="N1121" i="1"/>
  <c r="Q1121" i="1"/>
  <c r="R1121" i="1"/>
  <c r="D1122" i="1"/>
  <c r="F1122" i="1"/>
  <c r="H1122" i="1"/>
  <c r="I1122" i="1"/>
  <c r="L1122" i="1"/>
  <c r="N1122" i="1"/>
  <c r="Q1122" i="1"/>
  <c r="R1122" i="1"/>
  <c r="D1123" i="1"/>
  <c r="F1123" i="1"/>
  <c r="H1123" i="1"/>
  <c r="I1123" i="1"/>
  <c r="L1123" i="1"/>
  <c r="N1123" i="1"/>
  <c r="Q1123" i="1"/>
  <c r="R1123" i="1"/>
  <c r="D1124" i="1"/>
  <c r="F1124" i="1"/>
  <c r="H1124" i="1"/>
  <c r="I1124" i="1"/>
  <c r="L1124" i="1"/>
  <c r="N1124" i="1"/>
  <c r="Q1124" i="1"/>
  <c r="R1124" i="1"/>
  <c r="D1125" i="1"/>
  <c r="F1125" i="1"/>
  <c r="H1125" i="1"/>
  <c r="I1125" i="1"/>
  <c r="L1125" i="1"/>
  <c r="N1125" i="1"/>
  <c r="Q1125" i="1"/>
  <c r="R1125" i="1"/>
  <c r="D1126" i="1"/>
  <c r="F1126" i="1"/>
  <c r="H1126" i="1"/>
  <c r="I1126" i="1"/>
  <c r="L1126" i="1"/>
  <c r="N1126" i="1"/>
  <c r="Q1126" i="1"/>
  <c r="R1126" i="1"/>
  <c r="D1127" i="1"/>
  <c r="F1127" i="1"/>
  <c r="H1127" i="1"/>
  <c r="I1127" i="1"/>
  <c r="L1127" i="1"/>
  <c r="N1127" i="1"/>
  <c r="Q1127" i="1"/>
  <c r="R1127" i="1"/>
  <c r="D1128" i="1"/>
  <c r="F1128" i="1"/>
  <c r="H1128" i="1"/>
  <c r="I1128" i="1"/>
  <c r="L1128" i="1"/>
  <c r="N1128" i="1"/>
  <c r="Q1128" i="1"/>
  <c r="R1128" i="1"/>
  <c r="D1129" i="1"/>
  <c r="F1129" i="1"/>
  <c r="H1129" i="1"/>
  <c r="I1129" i="1"/>
  <c r="L1129" i="1"/>
  <c r="N1129" i="1"/>
  <c r="Q1129" i="1"/>
  <c r="R1129" i="1"/>
  <c r="D1130" i="1"/>
  <c r="F1130" i="1"/>
  <c r="H1130" i="1"/>
  <c r="I1130" i="1"/>
  <c r="L1130" i="1"/>
  <c r="N1130" i="1"/>
  <c r="Q1130" i="1"/>
  <c r="R1130" i="1"/>
  <c r="D1131" i="1"/>
  <c r="F1131" i="1"/>
  <c r="H1131" i="1"/>
  <c r="I1131" i="1"/>
  <c r="L1131" i="1"/>
  <c r="N1131" i="1"/>
  <c r="Q1131" i="1"/>
  <c r="R1131" i="1"/>
  <c r="D1132" i="1"/>
  <c r="F1132" i="1"/>
  <c r="H1132" i="1"/>
  <c r="I1132" i="1"/>
  <c r="L1132" i="1"/>
  <c r="N1132" i="1"/>
  <c r="Q1132" i="1"/>
  <c r="R1132" i="1"/>
  <c r="D1133" i="1"/>
  <c r="F1133" i="1"/>
  <c r="H1133" i="1"/>
  <c r="I1133" i="1"/>
  <c r="L1133" i="1"/>
  <c r="N1133" i="1"/>
  <c r="Q1133" i="1"/>
  <c r="R1133" i="1"/>
  <c r="D1134" i="1"/>
  <c r="F1134" i="1"/>
  <c r="H1134" i="1"/>
  <c r="I1134" i="1"/>
  <c r="L1134" i="1"/>
  <c r="N1134" i="1"/>
  <c r="Q1134" i="1"/>
  <c r="R1134" i="1"/>
  <c r="D1135" i="1"/>
  <c r="F1135" i="1"/>
  <c r="H1135" i="1"/>
  <c r="I1135" i="1"/>
  <c r="L1135" i="1"/>
  <c r="N1135" i="1"/>
  <c r="Q1135" i="1"/>
  <c r="R1135" i="1"/>
  <c r="D1136" i="1"/>
  <c r="F1136" i="1"/>
  <c r="H1136" i="1"/>
  <c r="I1136" i="1"/>
  <c r="L1136" i="1"/>
  <c r="N1136" i="1"/>
  <c r="Q1136" i="1"/>
  <c r="R1136" i="1"/>
  <c r="D1137" i="1"/>
  <c r="F1137" i="1"/>
  <c r="H1137" i="1"/>
  <c r="I1137" i="1"/>
  <c r="L1137" i="1"/>
  <c r="N1137" i="1"/>
  <c r="Q1137" i="1"/>
  <c r="R1137" i="1"/>
  <c r="D1138" i="1"/>
  <c r="F1138" i="1"/>
  <c r="H1138" i="1"/>
  <c r="I1138" i="1"/>
  <c r="L1138" i="1"/>
  <c r="N1138" i="1"/>
  <c r="Q1138" i="1"/>
  <c r="R1138" i="1"/>
  <c r="D1139" i="1"/>
  <c r="F1139" i="1"/>
  <c r="H1139" i="1"/>
  <c r="I1139" i="1"/>
  <c r="L1139" i="1"/>
  <c r="N1139" i="1"/>
  <c r="Q1139" i="1"/>
  <c r="R1139" i="1"/>
  <c r="D1140" i="1"/>
  <c r="F1140" i="1"/>
  <c r="H1140" i="1"/>
  <c r="I1140" i="1"/>
  <c r="L1140" i="1"/>
  <c r="N1140" i="1"/>
  <c r="Q1140" i="1"/>
  <c r="R1140" i="1"/>
  <c r="D1141" i="1"/>
  <c r="F1141" i="1"/>
  <c r="H1141" i="1"/>
  <c r="I1141" i="1"/>
  <c r="L1141" i="1"/>
  <c r="N1141" i="1"/>
  <c r="Q1141" i="1"/>
  <c r="R1141" i="1"/>
  <c r="D1142" i="1"/>
  <c r="F1142" i="1"/>
  <c r="H1142" i="1"/>
  <c r="I1142" i="1"/>
  <c r="L1142" i="1"/>
  <c r="N1142" i="1"/>
  <c r="Q1142" i="1"/>
  <c r="R1142" i="1"/>
  <c r="D1143" i="1"/>
  <c r="F1143" i="1"/>
  <c r="H1143" i="1"/>
  <c r="I1143" i="1"/>
  <c r="L1143" i="1"/>
  <c r="N1143" i="1"/>
  <c r="Q1143" i="1"/>
  <c r="R1143" i="1"/>
  <c r="D1144" i="1"/>
  <c r="F1144" i="1"/>
  <c r="H1144" i="1"/>
  <c r="I1144" i="1"/>
  <c r="L1144" i="1"/>
  <c r="N1144" i="1"/>
  <c r="Q1144" i="1"/>
  <c r="R1144" i="1"/>
  <c r="D1145" i="1"/>
  <c r="F1145" i="1"/>
  <c r="H1145" i="1"/>
  <c r="I1145" i="1"/>
  <c r="L1145" i="1"/>
  <c r="N1145" i="1"/>
  <c r="Q1145" i="1"/>
  <c r="R1145" i="1"/>
  <c r="D1146" i="1"/>
  <c r="F1146" i="1"/>
  <c r="H1146" i="1"/>
  <c r="I1146" i="1"/>
  <c r="L1146" i="1"/>
  <c r="N1146" i="1"/>
  <c r="Q1146" i="1"/>
  <c r="R1146" i="1"/>
  <c r="D1147" i="1"/>
  <c r="F1147" i="1"/>
  <c r="H1147" i="1"/>
  <c r="I1147" i="1"/>
  <c r="L1147" i="1"/>
  <c r="N1147" i="1"/>
  <c r="Q1147" i="1"/>
  <c r="R1147" i="1"/>
  <c r="D1148" i="1"/>
  <c r="F1148" i="1"/>
  <c r="H1148" i="1"/>
  <c r="I1148" i="1"/>
  <c r="L1148" i="1"/>
  <c r="N1148" i="1"/>
  <c r="Q1148" i="1"/>
  <c r="R1148" i="1"/>
  <c r="D1149" i="1"/>
  <c r="F1149" i="1"/>
  <c r="H1149" i="1"/>
  <c r="I1149" i="1"/>
  <c r="L1149" i="1"/>
  <c r="N1149" i="1"/>
  <c r="Q1149" i="1"/>
  <c r="R1149" i="1"/>
  <c r="D1150" i="1"/>
  <c r="F1150" i="1"/>
  <c r="H1150" i="1"/>
  <c r="I1150" i="1"/>
  <c r="L1150" i="1"/>
  <c r="N1150" i="1"/>
  <c r="Q1150" i="1"/>
  <c r="R1150" i="1"/>
  <c r="D1151" i="1"/>
  <c r="F1151" i="1"/>
  <c r="H1151" i="1"/>
  <c r="I1151" i="1"/>
  <c r="L1151" i="1"/>
  <c r="N1151" i="1"/>
  <c r="Q1151" i="1"/>
  <c r="R1151" i="1"/>
  <c r="D1152" i="1"/>
  <c r="F1152" i="1"/>
  <c r="H1152" i="1"/>
  <c r="I1152" i="1"/>
  <c r="L1152" i="1"/>
  <c r="N1152" i="1"/>
  <c r="Q1152" i="1"/>
  <c r="R1152" i="1"/>
  <c r="D1153" i="1"/>
  <c r="F1153" i="1"/>
  <c r="H1153" i="1"/>
  <c r="I1153" i="1"/>
  <c r="L1153" i="1"/>
  <c r="N1153" i="1"/>
  <c r="Q1153" i="1"/>
  <c r="R1153" i="1"/>
  <c r="D1154" i="1"/>
  <c r="F1154" i="1"/>
  <c r="H1154" i="1"/>
  <c r="I1154" i="1"/>
  <c r="L1154" i="1"/>
  <c r="N1154" i="1"/>
  <c r="Q1154" i="1"/>
  <c r="R1154" i="1"/>
  <c r="D1155" i="1"/>
  <c r="F1155" i="1"/>
  <c r="H1155" i="1"/>
  <c r="I1155" i="1"/>
  <c r="L1155" i="1"/>
  <c r="N1155" i="1"/>
  <c r="Q1155" i="1"/>
  <c r="R1155" i="1"/>
  <c r="D1156" i="1"/>
  <c r="F1156" i="1"/>
  <c r="H1156" i="1"/>
  <c r="I1156" i="1"/>
  <c r="L1156" i="1"/>
  <c r="N1156" i="1"/>
  <c r="Q1156" i="1"/>
  <c r="R1156" i="1"/>
  <c r="D1157" i="1"/>
  <c r="F1157" i="1"/>
  <c r="H1157" i="1"/>
  <c r="I1157" i="1"/>
  <c r="L1157" i="1"/>
  <c r="N1157" i="1"/>
  <c r="Q1157" i="1"/>
  <c r="R1157" i="1"/>
  <c r="D1158" i="1"/>
  <c r="F1158" i="1"/>
  <c r="H1158" i="1"/>
  <c r="I1158" i="1"/>
  <c r="L1158" i="1"/>
  <c r="N1158" i="1"/>
  <c r="Q1158" i="1"/>
  <c r="R1158" i="1"/>
  <c r="D1159" i="1"/>
  <c r="F1159" i="1"/>
  <c r="H1159" i="1"/>
  <c r="I1159" i="1"/>
  <c r="L1159" i="1"/>
  <c r="N1159" i="1"/>
  <c r="Q1159" i="1"/>
  <c r="R1159" i="1"/>
  <c r="D1160" i="1"/>
  <c r="F1160" i="1"/>
  <c r="H1160" i="1"/>
  <c r="I1160" i="1"/>
  <c r="L1160" i="1"/>
  <c r="N1160" i="1"/>
  <c r="Q1160" i="1"/>
  <c r="R1160" i="1"/>
  <c r="D1161" i="1"/>
  <c r="F1161" i="1"/>
  <c r="H1161" i="1"/>
  <c r="I1161" i="1"/>
  <c r="L1161" i="1"/>
  <c r="N1161" i="1"/>
  <c r="Q1161" i="1"/>
  <c r="R1161" i="1"/>
  <c r="D1162" i="1"/>
  <c r="F1162" i="1"/>
  <c r="H1162" i="1"/>
  <c r="I1162" i="1"/>
  <c r="L1162" i="1"/>
  <c r="N1162" i="1"/>
  <c r="Q1162" i="1"/>
  <c r="R1162" i="1"/>
  <c r="D1163" i="1"/>
  <c r="F1163" i="1"/>
  <c r="H1163" i="1"/>
  <c r="I1163" i="1"/>
  <c r="L1163" i="1"/>
  <c r="N1163" i="1"/>
  <c r="Q1163" i="1"/>
  <c r="R1163" i="1"/>
  <c r="D1164" i="1"/>
  <c r="F1164" i="1"/>
  <c r="H1164" i="1"/>
  <c r="I1164" i="1"/>
  <c r="L1164" i="1"/>
  <c r="N1164" i="1"/>
  <c r="Q1164" i="1"/>
  <c r="R1164" i="1"/>
  <c r="D1165" i="1"/>
  <c r="F1165" i="1"/>
  <c r="H1165" i="1"/>
  <c r="I1165" i="1"/>
  <c r="L1165" i="1"/>
  <c r="N1165" i="1"/>
  <c r="Q1165" i="1"/>
  <c r="R1165" i="1"/>
  <c r="D1166" i="1"/>
  <c r="F1166" i="1"/>
  <c r="H1166" i="1"/>
  <c r="I1166" i="1"/>
  <c r="L1166" i="1"/>
  <c r="N1166" i="1"/>
  <c r="Q1166" i="1"/>
  <c r="R1166" i="1"/>
  <c r="D1167" i="1"/>
  <c r="F1167" i="1"/>
  <c r="H1167" i="1"/>
  <c r="I1167" i="1"/>
  <c r="L1167" i="1"/>
  <c r="N1167" i="1"/>
  <c r="Q1167" i="1"/>
  <c r="R1167" i="1"/>
  <c r="D1168" i="1"/>
  <c r="F1168" i="1"/>
  <c r="H1168" i="1"/>
  <c r="I1168" i="1"/>
  <c r="L1168" i="1"/>
  <c r="N1168" i="1"/>
  <c r="Q1168" i="1"/>
  <c r="R1168" i="1"/>
  <c r="D1169" i="1"/>
  <c r="F1169" i="1"/>
  <c r="H1169" i="1"/>
  <c r="I1169" i="1"/>
  <c r="L1169" i="1"/>
  <c r="N1169" i="1"/>
  <c r="Q1169" i="1"/>
  <c r="R1169" i="1"/>
  <c r="D1170" i="1"/>
  <c r="F1170" i="1"/>
  <c r="H1170" i="1"/>
  <c r="I1170" i="1"/>
  <c r="L1170" i="1"/>
  <c r="N1170" i="1"/>
  <c r="Q1170" i="1"/>
  <c r="R1170" i="1"/>
  <c r="D1171" i="1"/>
  <c r="F1171" i="1"/>
  <c r="H1171" i="1"/>
  <c r="I1171" i="1"/>
  <c r="L1171" i="1"/>
  <c r="N1171" i="1"/>
  <c r="Q1171" i="1"/>
  <c r="R1171" i="1"/>
  <c r="D1172" i="1"/>
  <c r="F1172" i="1"/>
  <c r="H1172" i="1"/>
  <c r="I1172" i="1"/>
  <c r="L1172" i="1"/>
  <c r="N1172" i="1"/>
  <c r="Q1172" i="1"/>
  <c r="R1172" i="1"/>
  <c r="D1173" i="1"/>
  <c r="F1173" i="1"/>
  <c r="H1173" i="1"/>
  <c r="I1173" i="1"/>
  <c r="L1173" i="1"/>
  <c r="N1173" i="1"/>
  <c r="Q1173" i="1"/>
  <c r="R1173" i="1"/>
  <c r="D1174" i="1"/>
  <c r="F1174" i="1"/>
  <c r="H1174" i="1"/>
  <c r="I1174" i="1"/>
  <c r="L1174" i="1"/>
  <c r="N1174" i="1"/>
  <c r="Q1174" i="1"/>
  <c r="R1174" i="1"/>
  <c r="D1175" i="1"/>
  <c r="F1175" i="1"/>
  <c r="H1175" i="1"/>
  <c r="I1175" i="1"/>
  <c r="L1175" i="1"/>
  <c r="N1175" i="1"/>
  <c r="Q1175" i="1"/>
  <c r="R1175" i="1"/>
  <c r="D1176" i="1"/>
  <c r="F1176" i="1"/>
  <c r="H1176" i="1"/>
  <c r="I1176" i="1"/>
  <c r="L1176" i="1"/>
  <c r="N1176" i="1"/>
  <c r="Q1176" i="1"/>
  <c r="R1176" i="1"/>
  <c r="D1177" i="1"/>
  <c r="F1177" i="1"/>
  <c r="H1177" i="1"/>
  <c r="I1177" i="1"/>
  <c r="L1177" i="1"/>
  <c r="N1177" i="1"/>
  <c r="Q1177" i="1"/>
  <c r="R1177" i="1"/>
  <c r="D1178" i="1"/>
  <c r="F1178" i="1"/>
  <c r="H1178" i="1"/>
  <c r="I1178" i="1"/>
  <c r="L1178" i="1"/>
  <c r="N1178" i="1"/>
  <c r="Q1178" i="1"/>
  <c r="R1178" i="1"/>
  <c r="D1179" i="1"/>
  <c r="F1179" i="1"/>
  <c r="H1179" i="1"/>
  <c r="I1179" i="1"/>
  <c r="L1179" i="1"/>
  <c r="N1179" i="1"/>
  <c r="Q1179" i="1"/>
  <c r="R1179" i="1"/>
  <c r="D1180" i="1"/>
  <c r="F1180" i="1"/>
  <c r="H1180" i="1"/>
  <c r="I1180" i="1"/>
  <c r="L1180" i="1"/>
  <c r="N1180" i="1"/>
  <c r="Q1180" i="1"/>
  <c r="R1180" i="1"/>
  <c r="D1181" i="1"/>
  <c r="F1181" i="1"/>
  <c r="H1181" i="1"/>
  <c r="I1181" i="1"/>
  <c r="L1181" i="1"/>
  <c r="N1181" i="1"/>
  <c r="Q1181" i="1"/>
  <c r="R1181" i="1"/>
  <c r="D1182" i="1"/>
  <c r="F1182" i="1"/>
  <c r="H1182" i="1"/>
  <c r="I1182" i="1"/>
  <c r="L1182" i="1"/>
  <c r="N1182" i="1"/>
  <c r="Q1182" i="1"/>
  <c r="R1182" i="1"/>
  <c r="D1183" i="1"/>
  <c r="F1183" i="1"/>
  <c r="H1183" i="1"/>
  <c r="I1183" i="1"/>
  <c r="L1183" i="1"/>
  <c r="N1183" i="1"/>
  <c r="Q1183" i="1"/>
  <c r="R1183" i="1"/>
  <c r="D1184" i="1"/>
  <c r="F1184" i="1"/>
  <c r="H1184" i="1"/>
  <c r="I1184" i="1"/>
  <c r="L1184" i="1"/>
  <c r="N1184" i="1"/>
  <c r="Q1184" i="1"/>
  <c r="R1184" i="1"/>
  <c r="D1185" i="1"/>
  <c r="F1185" i="1"/>
  <c r="H1185" i="1"/>
  <c r="I1185" i="1"/>
  <c r="L1185" i="1"/>
  <c r="N1185" i="1"/>
  <c r="Q1185" i="1"/>
  <c r="R1185" i="1"/>
  <c r="D1186" i="1"/>
  <c r="F1186" i="1"/>
  <c r="H1186" i="1"/>
  <c r="I1186" i="1"/>
  <c r="L1186" i="1"/>
  <c r="N1186" i="1"/>
  <c r="Q1186" i="1"/>
  <c r="R1186" i="1"/>
  <c r="D1187" i="1"/>
  <c r="F1187" i="1"/>
  <c r="H1187" i="1"/>
  <c r="I1187" i="1"/>
  <c r="L1187" i="1"/>
  <c r="N1187" i="1"/>
  <c r="Q1187" i="1"/>
  <c r="R1187" i="1"/>
  <c r="D1188" i="1"/>
  <c r="F1188" i="1"/>
  <c r="H1188" i="1"/>
  <c r="I1188" i="1"/>
  <c r="L1188" i="1"/>
  <c r="N1188" i="1"/>
  <c r="Q1188" i="1"/>
  <c r="R1188" i="1"/>
  <c r="D1189" i="1"/>
  <c r="F1189" i="1"/>
  <c r="H1189" i="1"/>
  <c r="I1189" i="1"/>
  <c r="L1189" i="1"/>
  <c r="N1189" i="1"/>
  <c r="Q1189" i="1"/>
  <c r="R1189" i="1"/>
  <c r="D1190" i="1"/>
  <c r="F1190" i="1"/>
  <c r="H1190" i="1"/>
  <c r="I1190" i="1"/>
  <c r="L1190" i="1"/>
  <c r="N1190" i="1"/>
  <c r="Q1190" i="1"/>
  <c r="R1190" i="1"/>
  <c r="D1191" i="1"/>
  <c r="F1191" i="1"/>
  <c r="H1191" i="1"/>
  <c r="I1191" i="1"/>
  <c r="L1191" i="1"/>
  <c r="N1191" i="1"/>
  <c r="Q1191" i="1"/>
  <c r="R1191" i="1"/>
  <c r="D1192" i="1"/>
  <c r="F1192" i="1"/>
  <c r="H1192" i="1"/>
  <c r="I1192" i="1"/>
  <c r="L1192" i="1"/>
  <c r="N1192" i="1"/>
  <c r="Q1192" i="1"/>
  <c r="R1192" i="1"/>
  <c r="D1193" i="1"/>
  <c r="F1193" i="1"/>
  <c r="H1193" i="1"/>
  <c r="I1193" i="1"/>
  <c r="L1193" i="1"/>
  <c r="N1193" i="1"/>
  <c r="Q1193" i="1"/>
  <c r="R1193" i="1"/>
  <c r="D1194" i="1"/>
  <c r="F1194" i="1"/>
  <c r="H1194" i="1"/>
  <c r="I1194" i="1"/>
  <c r="L1194" i="1"/>
  <c r="N1194" i="1"/>
  <c r="Q1194" i="1"/>
  <c r="R1194" i="1"/>
  <c r="D1195" i="1"/>
  <c r="F1195" i="1"/>
  <c r="H1195" i="1"/>
  <c r="I1195" i="1"/>
  <c r="L1195" i="1"/>
  <c r="N1195" i="1"/>
  <c r="Q1195" i="1"/>
  <c r="R1195" i="1"/>
  <c r="D1196" i="1"/>
  <c r="F1196" i="1"/>
  <c r="H1196" i="1"/>
  <c r="I1196" i="1"/>
  <c r="L1196" i="1"/>
  <c r="N1196" i="1"/>
  <c r="Q1196" i="1"/>
  <c r="R1196" i="1"/>
  <c r="D1197" i="1"/>
  <c r="F1197" i="1"/>
  <c r="H1197" i="1"/>
  <c r="I1197" i="1"/>
  <c r="L1197" i="1"/>
  <c r="N1197" i="1"/>
  <c r="Q1197" i="1"/>
  <c r="R1197" i="1"/>
  <c r="D1198" i="1"/>
  <c r="F1198" i="1"/>
  <c r="H1198" i="1"/>
  <c r="I1198" i="1"/>
  <c r="L1198" i="1"/>
  <c r="N1198" i="1"/>
  <c r="Q1198" i="1"/>
  <c r="R1198" i="1"/>
  <c r="D1199" i="1"/>
  <c r="F1199" i="1"/>
  <c r="H1199" i="1"/>
  <c r="I1199" i="1"/>
  <c r="L1199" i="1"/>
  <c r="N1199" i="1"/>
  <c r="Q1199" i="1"/>
  <c r="R1199" i="1"/>
  <c r="D1200" i="1"/>
  <c r="F1200" i="1"/>
  <c r="H1200" i="1"/>
  <c r="I1200" i="1"/>
  <c r="L1200" i="1"/>
  <c r="N1200" i="1"/>
  <c r="Q1200" i="1"/>
  <c r="R1200" i="1"/>
  <c r="D1201" i="1"/>
  <c r="F1201" i="1"/>
  <c r="H1201" i="1"/>
  <c r="I1201" i="1"/>
  <c r="L1201" i="1"/>
  <c r="N1201" i="1"/>
  <c r="Q1201" i="1"/>
  <c r="R1201" i="1"/>
  <c r="D1202" i="1"/>
  <c r="F1202" i="1"/>
  <c r="H1202" i="1"/>
  <c r="I1202" i="1"/>
  <c r="L1202" i="1"/>
  <c r="N1202" i="1"/>
  <c r="Q1202" i="1"/>
  <c r="R1202" i="1"/>
  <c r="D1203" i="1"/>
  <c r="F1203" i="1"/>
  <c r="H1203" i="1"/>
  <c r="I1203" i="1"/>
  <c r="L1203" i="1"/>
  <c r="N1203" i="1"/>
  <c r="Q1203" i="1"/>
  <c r="R1203" i="1"/>
  <c r="D1204" i="1"/>
  <c r="F1204" i="1"/>
  <c r="H1204" i="1"/>
  <c r="I1204" i="1"/>
  <c r="L1204" i="1"/>
  <c r="N1204" i="1"/>
  <c r="Q1204" i="1"/>
  <c r="R1204" i="1"/>
  <c r="D1205" i="1"/>
  <c r="F1205" i="1"/>
  <c r="H1205" i="1"/>
  <c r="I1205" i="1"/>
  <c r="L1205" i="1"/>
  <c r="N1205" i="1"/>
  <c r="Q1205" i="1"/>
  <c r="R1205" i="1"/>
  <c r="D1206" i="1"/>
  <c r="F1206" i="1"/>
  <c r="H1206" i="1"/>
  <c r="I1206" i="1"/>
  <c r="L1206" i="1"/>
  <c r="N1206" i="1"/>
  <c r="Q1206" i="1"/>
  <c r="R1206" i="1"/>
  <c r="D1207" i="1"/>
  <c r="F1207" i="1"/>
  <c r="H1207" i="1"/>
  <c r="I1207" i="1"/>
  <c r="L1207" i="1"/>
  <c r="N1207" i="1"/>
  <c r="Q1207" i="1"/>
  <c r="R1207" i="1"/>
  <c r="D1208" i="1"/>
  <c r="F1208" i="1"/>
  <c r="H1208" i="1"/>
  <c r="I1208" i="1"/>
  <c r="L1208" i="1"/>
  <c r="N1208" i="1"/>
  <c r="Q1208" i="1"/>
  <c r="R1208" i="1"/>
  <c r="D1209" i="1"/>
  <c r="F1209" i="1"/>
  <c r="H1209" i="1"/>
  <c r="I1209" i="1"/>
  <c r="L1209" i="1"/>
  <c r="N1209" i="1"/>
  <c r="Q1209" i="1"/>
  <c r="R1209" i="1"/>
  <c r="D1210" i="1"/>
  <c r="F1210" i="1"/>
  <c r="H1210" i="1"/>
  <c r="I1210" i="1"/>
  <c r="L1210" i="1"/>
  <c r="N1210" i="1"/>
  <c r="Q1210" i="1"/>
  <c r="R1210" i="1"/>
  <c r="D1211" i="1"/>
  <c r="F1211" i="1"/>
  <c r="H1211" i="1"/>
  <c r="I1211" i="1"/>
  <c r="L1211" i="1"/>
  <c r="N1211" i="1"/>
  <c r="Q1211" i="1"/>
  <c r="R1211" i="1"/>
  <c r="D1212" i="1"/>
  <c r="F1212" i="1"/>
  <c r="H1212" i="1"/>
  <c r="I1212" i="1"/>
  <c r="L1212" i="1"/>
  <c r="N1212" i="1"/>
  <c r="Q1212" i="1"/>
  <c r="R1212" i="1"/>
  <c r="D1213" i="1"/>
  <c r="F1213" i="1"/>
  <c r="H1213" i="1"/>
  <c r="I1213" i="1"/>
  <c r="L1213" i="1"/>
  <c r="N1213" i="1"/>
  <c r="Q1213" i="1"/>
  <c r="R1213" i="1"/>
  <c r="D1214" i="1"/>
  <c r="F1214" i="1"/>
  <c r="H1214" i="1"/>
  <c r="I1214" i="1"/>
  <c r="L1214" i="1"/>
  <c r="N1214" i="1"/>
  <c r="Q1214" i="1"/>
  <c r="R1214" i="1"/>
  <c r="D1215" i="1"/>
  <c r="F1215" i="1"/>
  <c r="H1215" i="1"/>
  <c r="I1215" i="1"/>
  <c r="L1215" i="1"/>
  <c r="N1215" i="1"/>
  <c r="Q1215" i="1"/>
  <c r="R1215" i="1"/>
  <c r="D1216" i="1"/>
  <c r="F1216" i="1"/>
  <c r="H1216" i="1"/>
  <c r="I1216" i="1"/>
  <c r="L1216" i="1"/>
  <c r="N1216" i="1"/>
  <c r="Q1216" i="1"/>
  <c r="R1216" i="1"/>
  <c r="D1217" i="1"/>
  <c r="F1217" i="1"/>
  <c r="H1217" i="1"/>
  <c r="I1217" i="1"/>
  <c r="L1217" i="1"/>
  <c r="N1217" i="1"/>
  <c r="Q1217" i="1"/>
  <c r="R1217" i="1"/>
  <c r="D1218" i="1"/>
  <c r="F1218" i="1"/>
  <c r="H1218" i="1"/>
  <c r="I1218" i="1"/>
  <c r="L1218" i="1"/>
  <c r="N1218" i="1"/>
  <c r="Q1218" i="1"/>
  <c r="R1218" i="1"/>
  <c r="D1219" i="1"/>
  <c r="F1219" i="1"/>
  <c r="H1219" i="1"/>
  <c r="I1219" i="1"/>
  <c r="L1219" i="1"/>
  <c r="N1219" i="1"/>
  <c r="Q1219" i="1"/>
  <c r="R1219" i="1"/>
  <c r="D1220" i="1"/>
  <c r="F1220" i="1"/>
  <c r="H1220" i="1"/>
  <c r="I1220" i="1"/>
  <c r="L1220" i="1"/>
  <c r="N1220" i="1"/>
  <c r="Q1220" i="1"/>
  <c r="R1220" i="1"/>
  <c r="D1221" i="1"/>
  <c r="F1221" i="1"/>
  <c r="H1221" i="1"/>
  <c r="I1221" i="1"/>
  <c r="L1221" i="1"/>
  <c r="N1221" i="1"/>
  <c r="Q1221" i="1"/>
  <c r="R1221" i="1"/>
  <c r="D1222" i="1"/>
  <c r="F1222" i="1"/>
  <c r="H1222" i="1"/>
  <c r="I1222" i="1"/>
  <c r="L1222" i="1"/>
  <c r="N1222" i="1"/>
  <c r="Q1222" i="1"/>
  <c r="R1222" i="1"/>
  <c r="D1223" i="1"/>
  <c r="F1223" i="1"/>
  <c r="H1223" i="1"/>
  <c r="I1223" i="1"/>
  <c r="L1223" i="1"/>
  <c r="N1223" i="1"/>
  <c r="Q1223" i="1"/>
  <c r="R1223" i="1"/>
  <c r="D1224" i="1"/>
  <c r="F1224" i="1"/>
  <c r="H1224" i="1"/>
  <c r="I1224" i="1"/>
  <c r="L1224" i="1"/>
  <c r="N1224" i="1"/>
  <c r="Q1224" i="1"/>
  <c r="R1224" i="1"/>
  <c r="D1225" i="1"/>
  <c r="F1225" i="1"/>
  <c r="H1225" i="1"/>
  <c r="I1225" i="1"/>
  <c r="L1225" i="1"/>
  <c r="N1225" i="1"/>
  <c r="Q1225" i="1"/>
  <c r="R1225" i="1"/>
  <c r="D1226" i="1"/>
  <c r="F1226" i="1"/>
  <c r="H1226" i="1"/>
  <c r="I1226" i="1"/>
  <c r="L1226" i="1"/>
  <c r="N1226" i="1"/>
  <c r="Q1226" i="1"/>
  <c r="R1226" i="1"/>
  <c r="D1227" i="1"/>
  <c r="F1227" i="1"/>
  <c r="H1227" i="1"/>
  <c r="I1227" i="1"/>
  <c r="L1227" i="1"/>
  <c r="N1227" i="1"/>
  <c r="Q1227" i="1"/>
  <c r="R1227" i="1"/>
  <c r="D1228" i="1"/>
  <c r="F1228" i="1"/>
  <c r="H1228" i="1"/>
  <c r="I1228" i="1"/>
  <c r="L1228" i="1"/>
  <c r="N1228" i="1"/>
  <c r="Q1228" i="1"/>
  <c r="R1228" i="1"/>
  <c r="D1229" i="1"/>
  <c r="F1229" i="1"/>
  <c r="H1229" i="1"/>
  <c r="I1229" i="1"/>
  <c r="L1229" i="1"/>
  <c r="N1229" i="1"/>
  <c r="Q1229" i="1"/>
  <c r="R1229" i="1"/>
  <c r="D1230" i="1"/>
  <c r="F1230" i="1"/>
  <c r="H1230" i="1"/>
  <c r="I1230" i="1"/>
  <c r="L1230" i="1"/>
  <c r="N1230" i="1"/>
  <c r="Q1230" i="1"/>
  <c r="R1230" i="1"/>
  <c r="D1231" i="1"/>
  <c r="F1231" i="1"/>
  <c r="H1231" i="1"/>
  <c r="I1231" i="1"/>
  <c r="L1231" i="1"/>
  <c r="N1231" i="1"/>
  <c r="Q1231" i="1"/>
  <c r="R1231" i="1"/>
  <c r="D1232" i="1"/>
  <c r="F1232" i="1"/>
  <c r="H1232" i="1"/>
  <c r="I1232" i="1"/>
  <c r="L1232" i="1"/>
  <c r="N1232" i="1"/>
  <c r="Q1232" i="1"/>
  <c r="R1232" i="1"/>
  <c r="D1233" i="1"/>
  <c r="F1233" i="1"/>
  <c r="H1233" i="1"/>
  <c r="I1233" i="1"/>
  <c r="L1233" i="1"/>
  <c r="N1233" i="1"/>
  <c r="Q1233" i="1"/>
  <c r="R1233" i="1"/>
  <c r="D1234" i="1"/>
  <c r="F1234" i="1"/>
  <c r="H1234" i="1"/>
  <c r="I1234" i="1"/>
  <c r="L1234" i="1"/>
  <c r="N1234" i="1"/>
  <c r="Q1234" i="1"/>
  <c r="R1234" i="1"/>
  <c r="D1235" i="1"/>
  <c r="F1235" i="1"/>
  <c r="H1235" i="1"/>
  <c r="I1235" i="1"/>
  <c r="L1235" i="1"/>
  <c r="N1235" i="1"/>
  <c r="Q1235" i="1"/>
  <c r="R1235" i="1"/>
  <c r="D1236" i="1"/>
  <c r="F1236" i="1"/>
  <c r="H1236" i="1"/>
  <c r="I1236" i="1"/>
  <c r="L1236" i="1"/>
  <c r="N1236" i="1"/>
  <c r="Q1236" i="1"/>
  <c r="R1236" i="1"/>
  <c r="D1237" i="1"/>
  <c r="F1237" i="1"/>
  <c r="H1237" i="1"/>
  <c r="I1237" i="1"/>
  <c r="L1237" i="1"/>
  <c r="N1237" i="1"/>
  <c r="Q1237" i="1"/>
  <c r="R1237" i="1"/>
  <c r="D1238" i="1"/>
  <c r="F1238" i="1"/>
  <c r="H1238" i="1"/>
  <c r="I1238" i="1"/>
  <c r="L1238" i="1"/>
  <c r="N1238" i="1"/>
  <c r="Q1238" i="1"/>
  <c r="R1238" i="1"/>
  <c r="D1239" i="1"/>
  <c r="F1239" i="1"/>
  <c r="H1239" i="1"/>
  <c r="I1239" i="1"/>
  <c r="L1239" i="1"/>
  <c r="N1239" i="1"/>
  <c r="Q1239" i="1"/>
  <c r="R1239" i="1"/>
  <c r="D1240" i="1"/>
  <c r="F1240" i="1"/>
  <c r="H1240" i="1"/>
  <c r="I1240" i="1"/>
  <c r="L1240" i="1"/>
  <c r="N1240" i="1"/>
  <c r="Q1240" i="1"/>
  <c r="R1240" i="1"/>
  <c r="D1241" i="1"/>
  <c r="F1241" i="1"/>
  <c r="H1241" i="1"/>
  <c r="I1241" i="1"/>
  <c r="L1241" i="1"/>
  <c r="N1241" i="1"/>
  <c r="Q1241" i="1"/>
  <c r="R1241" i="1"/>
  <c r="D1242" i="1"/>
  <c r="F1242" i="1"/>
  <c r="H1242" i="1"/>
  <c r="I1242" i="1"/>
  <c r="L1242" i="1"/>
  <c r="N1242" i="1"/>
  <c r="Q1242" i="1"/>
  <c r="R1242" i="1"/>
  <c r="D1243" i="1"/>
  <c r="F1243" i="1"/>
  <c r="H1243" i="1"/>
  <c r="I1243" i="1"/>
  <c r="L1243" i="1"/>
  <c r="N1243" i="1"/>
  <c r="Q1243" i="1"/>
  <c r="R1243" i="1"/>
  <c r="D1244" i="1"/>
  <c r="F1244" i="1"/>
  <c r="H1244" i="1"/>
  <c r="I1244" i="1"/>
  <c r="L1244" i="1"/>
  <c r="N1244" i="1"/>
  <c r="Q1244" i="1"/>
  <c r="R1244" i="1"/>
  <c r="D1245" i="1"/>
  <c r="F1245" i="1"/>
  <c r="H1245" i="1"/>
  <c r="I1245" i="1"/>
  <c r="L1245" i="1"/>
  <c r="N1245" i="1"/>
  <c r="Q1245" i="1"/>
  <c r="R1245" i="1"/>
  <c r="D1246" i="1"/>
  <c r="F1246" i="1"/>
  <c r="H1246" i="1"/>
  <c r="I1246" i="1"/>
  <c r="L1246" i="1"/>
  <c r="N1246" i="1"/>
  <c r="Q1246" i="1"/>
  <c r="R1246" i="1"/>
  <c r="D1247" i="1"/>
  <c r="F1247" i="1"/>
  <c r="H1247" i="1"/>
  <c r="I1247" i="1"/>
  <c r="L1247" i="1"/>
  <c r="N1247" i="1"/>
  <c r="Q1247" i="1"/>
  <c r="R1247" i="1"/>
  <c r="D1248" i="1"/>
  <c r="F1248" i="1"/>
  <c r="H1248" i="1"/>
  <c r="I1248" i="1"/>
  <c r="L1248" i="1"/>
  <c r="N1248" i="1"/>
  <c r="Q1248" i="1"/>
  <c r="R1248" i="1"/>
  <c r="D1249" i="1"/>
  <c r="F1249" i="1"/>
  <c r="H1249" i="1"/>
  <c r="I1249" i="1"/>
  <c r="L1249" i="1"/>
  <c r="N1249" i="1"/>
  <c r="Q1249" i="1"/>
  <c r="R1249" i="1"/>
  <c r="D1250" i="1"/>
  <c r="F1250" i="1"/>
  <c r="H1250" i="1"/>
  <c r="I1250" i="1"/>
  <c r="L1250" i="1"/>
  <c r="N1250" i="1"/>
  <c r="Q1250" i="1"/>
  <c r="R1250" i="1"/>
  <c r="D1251" i="1"/>
  <c r="F1251" i="1"/>
  <c r="H1251" i="1"/>
  <c r="I1251" i="1"/>
  <c r="L1251" i="1"/>
  <c r="N1251" i="1"/>
  <c r="Q1251" i="1"/>
  <c r="R1251" i="1"/>
  <c r="D1252" i="1"/>
  <c r="F1252" i="1"/>
  <c r="H1252" i="1"/>
  <c r="I1252" i="1"/>
  <c r="L1252" i="1"/>
  <c r="N1252" i="1"/>
  <c r="Q1252" i="1"/>
  <c r="R1252" i="1"/>
  <c r="D1253" i="1"/>
  <c r="F1253" i="1"/>
  <c r="H1253" i="1"/>
  <c r="I1253" i="1"/>
  <c r="L1253" i="1"/>
  <c r="N1253" i="1"/>
  <c r="Q1253" i="1"/>
  <c r="R1253" i="1"/>
  <c r="D1254" i="1"/>
  <c r="F1254" i="1"/>
  <c r="H1254" i="1"/>
  <c r="I1254" i="1"/>
  <c r="L1254" i="1"/>
  <c r="N1254" i="1"/>
  <c r="Q1254" i="1"/>
  <c r="R1254" i="1"/>
  <c r="D1255" i="1"/>
  <c r="F1255" i="1"/>
  <c r="H1255" i="1"/>
  <c r="I1255" i="1"/>
  <c r="L1255" i="1"/>
  <c r="N1255" i="1"/>
  <c r="Q1255" i="1"/>
  <c r="R1255" i="1"/>
  <c r="D1256" i="1"/>
  <c r="F1256" i="1"/>
  <c r="H1256" i="1"/>
  <c r="I1256" i="1"/>
  <c r="L1256" i="1"/>
  <c r="N1256" i="1"/>
  <c r="Q1256" i="1"/>
  <c r="R1256" i="1"/>
  <c r="D1257" i="1"/>
  <c r="F1257" i="1"/>
  <c r="H1257" i="1"/>
  <c r="I1257" i="1"/>
  <c r="L1257" i="1"/>
  <c r="N1257" i="1"/>
  <c r="Q1257" i="1"/>
  <c r="R1257" i="1"/>
  <c r="D1258" i="1"/>
  <c r="F1258" i="1"/>
  <c r="H1258" i="1"/>
  <c r="I1258" i="1"/>
  <c r="L1258" i="1"/>
  <c r="N1258" i="1"/>
  <c r="Q1258" i="1"/>
  <c r="R1258" i="1"/>
  <c r="D1259" i="1"/>
  <c r="F1259" i="1"/>
  <c r="H1259" i="1"/>
  <c r="I1259" i="1"/>
  <c r="L1259" i="1"/>
  <c r="N1259" i="1"/>
  <c r="Q1259" i="1"/>
  <c r="R1259" i="1"/>
  <c r="D1260" i="1"/>
  <c r="F1260" i="1"/>
  <c r="H1260" i="1"/>
  <c r="I1260" i="1"/>
  <c r="L1260" i="1"/>
  <c r="N1260" i="1"/>
  <c r="Q1260" i="1"/>
  <c r="R1260" i="1"/>
  <c r="D1261" i="1"/>
  <c r="F1261" i="1"/>
  <c r="H1261" i="1"/>
  <c r="I1261" i="1"/>
  <c r="L1261" i="1"/>
  <c r="N1261" i="1"/>
  <c r="Q1261" i="1"/>
  <c r="R1261" i="1"/>
  <c r="D1262" i="1"/>
  <c r="F1262" i="1"/>
  <c r="H1262" i="1"/>
  <c r="I1262" i="1"/>
  <c r="L1262" i="1"/>
  <c r="N1262" i="1"/>
  <c r="Q1262" i="1"/>
  <c r="R1262" i="1"/>
  <c r="D1263" i="1"/>
  <c r="F1263" i="1"/>
  <c r="H1263" i="1"/>
  <c r="I1263" i="1"/>
  <c r="L1263" i="1"/>
  <c r="N1263" i="1"/>
  <c r="Q1263" i="1"/>
  <c r="R1263" i="1"/>
  <c r="D1264" i="1"/>
  <c r="F1264" i="1"/>
  <c r="H1264" i="1"/>
  <c r="I1264" i="1"/>
  <c r="L1264" i="1"/>
  <c r="N1264" i="1"/>
  <c r="Q1264" i="1"/>
  <c r="R1264" i="1"/>
  <c r="D1265" i="1"/>
  <c r="F1265" i="1"/>
  <c r="H1265" i="1"/>
  <c r="I1265" i="1"/>
  <c r="L1265" i="1"/>
  <c r="N1265" i="1"/>
  <c r="Q1265" i="1"/>
  <c r="R1265" i="1"/>
  <c r="D1266" i="1"/>
  <c r="F1266" i="1"/>
  <c r="H1266" i="1"/>
  <c r="I1266" i="1"/>
  <c r="L1266" i="1"/>
  <c r="N1266" i="1"/>
  <c r="Q1266" i="1"/>
  <c r="R1266" i="1"/>
  <c r="D1267" i="1"/>
  <c r="F1267" i="1"/>
  <c r="H1267" i="1"/>
  <c r="I1267" i="1"/>
  <c r="L1267" i="1"/>
  <c r="N1267" i="1"/>
  <c r="Q1267" i="1"/>
  <c r="R1267" i="1"/>
  <c r="D1268" i="1"/>
  <c r="F1268" i="1"/>
  <c r="H1268" i="1"/>
  <c r="I1268" i="1"/>
  <c r="L1268" i="1"/>
  <c r="N1268" i="1"/>
  <c r="Q1268" i="1"/>
  <c r="R1268" i="1"/>
  <c r="D1269" i="1"/>
  <c r="F1269" i="1"/>
  <c r="H1269" i="1"/>
  <c r="I1269" i="1"/>
  <c r="L1269" i="1"/>
  <c r="N1269" i="1"/>
  <c r="Q1269" i="1"/>
  <c r="R1269" i="1"/>
  <c r="D1270" i="1"/>
  <c r="F1270" i="1"/>
  <c r="H1270" i="1"/>
  <c r="I1270" i="1"/>
  <c r="L1270" i="1"/>
  <c r="N1270" i="1"/>
  <c r="Q1270" i="1"/>
  <c r="R1270" i="1"/>
  <c r="D1271" i="1"/>
  <c r="F1271" i="1"/>
  <c r="H1271" i="1"/>
  <c r="I1271" i="1"/>
  <c r="L1271" i="1"/>
  <c r="N1271" i="1"/>
  <c r="Q1271" i="1"/>
  <c r="R1271" i="1"/>
  <c r="D1272" i="1"/>
  <c r="F1272" i="1"/>
  <c r="H1272" i="1"/>
  <c r="I1272" i="1"/>
  <c r="L1272" i="1"/>
  <c r="N1272" i="1"/>
  <c r="Q1272" i="1"/>
  <c r="R1272" i="1"/>
  <c r="D1273" i="1"/>
  <c r="F1273" i="1"/>
  <c r="H1273" i="1"/>
  <c r="I1273" i="1"/>
  <c r="L1273" i="1"/>
  <c r="N1273" i="1"/>
  <c r="Q1273" i="1"/>
  <c r="R1273" i="1"/>
  <c r="D1274" i="1"/>
  <c r="F1274" i="1"/>
  <c r="H1274" i="1"/>
  <c r="I1274" i="1"/>
  <c r="L1274" i="1"/>
  <c r="N1274" i="1"/>
  <c r="Q1274" i="1"/>
  <c r="R1274" i="1"/>
  <c r="D1275" i="1"/>
  <c r="F1275" i="1"/>
  <c r="H1275" i="1"/>
  <c r="I1275" i="1"/>
  <c r="L1275" i="1"/>
  <c r="N1275" i="1"/>
  <c r="Q1275" i="1"/>
  <c r="R1275" i="1"/>
  <c r="D1276" i="1"/>
  <c r="F1276" i="1"/>
  <c r="H1276" i="1"/>
  <c r="I1276" i="1"/>
  <c r="L1276" i="1"/>
  <c r="N1276" i="1"/>
  <c r="Q1276" i="1"/>
  <c r="R1276" i="1"/>
  <c r="D1277" i="1"/>
  <c r="F1277" i="1"/>
  <c r="H1277" i="1"/>
  <c r="I1277" i="1"/>
  <c r="L1277" i="1"/>
  <c r="N1277" i="1"/>
  <c r="Q1277" i="1"/>
  <c r="R1277" i="1"/>
  <c r="D1278" i="1"/>
  <c r="F1278" i="1"/>
  <c r="H1278" i="1"/>
  <c r="I1278" i="1"/>
  <c r="L1278" i="1"/>
  <c r="N1278" i="1"/>
  <c r="Q1278" i="1"/>
  <c r="R1278" i="1"/>
  <c r="D1279" i="1"/>
  <c r="F1279" i="1"/>
  <c r="H1279" i="1"/>
  <c r="I1279" i="1"/>
  <c r="L1279" i="1"/>
  <c r="N1279" i="1"/>
  <c r="Q1279" i="1"/>
  <c r="R1279" i="1"/>
  <c r="D1280" i="1"/>
  <c r="F1280" i="1"/>
  <c r="H1280" i="1"/>
  <c r="I1280" i="1"/>
  <c r="L1280" i="1"/>
  <c r="N1280" i="1"/>
  <c r="Q1280" i="1"/>
  <c r="R1280" i="1"/>
  <c r="D1281" i="1"/>
  <c r="F1281" i="1"/>
  <c r="H1281" i="1"/>
  <c r="I1281" i="1"/>
  <c r="L1281" i="1"/>
  <c r="N1281" i="1"/>
  <c r="Q1281" i="1"/>
  <c r="R1281" i="1"/>
  <c r="D1282" i="1"/>
  <c r="F1282" i="1"/>
  <c r="H1282" i="1"/>
  <c r="I1282" i="1"/>
  <c r="L1282" i="1"/>
  <c r="N1282" i="1"/>
  <c r="Q1282" i="1"/>
  <c r="R1282" i="1"/>
  <c r="D1283" i="1"/>
  <c r="F1283" i="1"/>
  <c r="H1283" i="1"/>
  <c r="I1283" i="1"/>
  <c r="L1283" i="1"/>
  <c r="N1283" i="1"/>
  <c r="Q1283" i="1"/>
  <c r="R1283" i="1"/>
  <c r="D1284" i="1"/>
  <c r="F1284" i="1"/>
  <c r="H1284" i="1"/>
  <c r="I1284" i="1"/>
  <c r="L1284" i="1"/>
  <c r="N1284" i="1"/>
  <c r="Q1284" i="1"/>
  <c r="R1284" i="1"/>
  <c r="D1285" i="1"/>
  <c r="F1285" i="1"/>
  <c r="H1285" i="1"/>
  <c r="I1285" i="1"/>
  <c r="L1285" i="1"/>
  <c r="N1285" i="1"/>
  <c r="Q1285" i="1"/>
  <c r="R1285" i="1"/>
  <c r="D1286" i="1"/>
  <c r="F1286" i="1"/>
  <c r="H1286" i="1"/>
  <c r="I1286" i="1"/>
  <c r="L1286" i="1"/>
  <c r="N1286" i="1"/>
  <c r="Q1286" i="1"/>
  <c r="R1286" i="1"/>
  <c r="D1287" i="1"/>
  <c r="F1287" i="1"/>
  <c r="H1287" i="1"/>
  <c r="I1287" i="1"/>
  <c r="L1287" i="1"/>
  <c r="N1287" i="1"/>
  <c r="Q1287" i="1"/>
  <c r="R1287" i="1"/>
  <c r="D1288" i="1"/>
  <c r="F1288" i="1"/>
  <c r="H1288" i="1"/>
  <c r="I1288" i="1"/>
  <c r="L1288" i="1"/>
  <c r="N1288" i="1"/>
  <c r="Q1288" i="1"/>
  <c r="R1288" i="1"/>
  <c r="D1289" i="1"/>
  <c r="F1289" i="1"/>
  <c r="H1289" i="1"/>
  <c r="I1289" i="1"/>
  <c r="L1289" i="1"/>
  <c r="N1289" i="1"/>
  <c r="Q1289" i="1"/>
  <c r="R1289" i="1"/>
  <c r="D1290" i="1"/>
  <c r="F1290" i="1"/>
  <c r="H1290" i="1"/>
  <c r="I1290" i="1"/>
  <c r="L1290" i="1"/>
  <c r="N1290" i="1"/>
  <c r="Q1290" i="1"/>
  <c r="R1290" i="1"/>
  <c r="D1291" i="1"/>
  <c r="F1291" i="1"/>
  <c r="H1291" i="1"/>
  <c r="I1291" i="1"/>
  <c r="L1291" i="1"/>
  <c r="N1291" i="1"/>
  <c r="Q1291" i="1"/>
  <c r="R1291" i="1"/>
  <c r="D1292" i="1"/>
  <c r="F1292" i="1"/>
  <c r="H1292" i="1"/>
  <c r="I1292" i="1"/>
  <c r="L1292" i="1"/>
  <c r="N1292" i="1"/>
  <c r="Q1292" i="1"/>
  <c r="R1292" i="1"/>
  <c r="D1293" i="1"/>
  <c r="F1293" i="1"/>
  <c r="H1293" i="1"/>
  <c r="I1293" i="1"/>
  <c r="L1293" i="1"/>
  <c r="N1293" i="1"/>
  <c r="Q1293" i="1"/>
  <c r="R1293" i="1"/>
  <c r="D1294" i="1"/>
  <c r="F1294" i="1"/>
  <c r="H1294" i="1"/>
  <c r="I1294" i="1"/>
  <c r="L1294" i="1"/>
  <c r="N1294" i="1"/>
  <c r="Q1294" i="1"/>
  <c r="R1294" i="1"/>
  <c r="D1295" i="1"/>
  <c r="F1295" i="1"/>
  <c r="H1295" i="1"/>
  <c r="I1295" i="1"/>
  <c r="L1295" i="1"/>
  <c r="N1295" i="1"/>
  <c r="Q1295" i="1"/>
  <c r="R1295" i="1"/>
  <c r="D1296" i="1"/>
  <c r="F1296" i="1"/>
  <c r="H1296" i="1"/>
  <c r="I1296" i="1"/>
  <c r="L1296" i="1"/>
  <c r="N1296" i="1"/>
  <c r="Q1296" i="1"/>
  <c r="R1296" i="1"/>
  <c r="D1297" i="1"/>
  <c r="F1297" i="1"/>
  <c r="H1297" i="1"/>
  <c r="I1297" i="1"/>
  <c r="L1297" i="1"/>
  <c r="N1297" i="1"/>
  <c r="Q1297" i="1"/>
  <c r="R1297" i="1"/>
  <c r="D1298" i="1"/>
  <c r="F1298" i="1"/>
  <c r="H1298" i="1"/>
  <c r="I1298" i="1"/>
  <c r="L1298" i="1"/>
  <c r="N1298" i="1"/>
  <c r="Q1298" i="1"/>
  <c r="R1298" i="1"/>
  <c r="D1299" i="1"/>
  <c r="F1299" i="1"/>
  <c r="H1299" i="1"/>
  <c r="I1299" i="1"/>
  <c r="L1299" i="1"/>
  <c r="N1299" i="1"/>
  <c r="Q1299" i="1"/>
  <c r="R1299" i="1"/>
  <c r="D1300" i="1"/>
  <c r="F1300" i="1"/>
  <c r="H1300" i="1"/>
  <c r="I1300" i="1"/>
  <c r="L1300" i="1"/>
  <c r="N1300" i="1"/>
  <c r="Q1300" i="1"/>
  <c r="R1300" i="1"/>
  <c r="D1301" i="1"/>
  <c r="F1301" i="1"/>
  <c r="H1301" i="1"/>
  <c r="I1301" i="1"/>
  <c r="L1301" i="1"/>
  <c r="N1301" i="1"/>
  <c r="Q1301" i="1"/>
  <c r="R1301" i="1"/>
  <c r="D1302" i="1"/>
  <c r="F1302" i="1"/>
  <c r="H1302" i="1"/>
  <c r="I1302" i="1"/>
  <c r="L1302" i="1"/>
  <c r="N1302" i="1"/>
  <c r="Q1302" i="1"/>
  <c r="R1302" i="1"/>
  <c r="D1303" i="1"/>
  <c r="F1303" i="1"/>
  <c r="H1303" i="1"/>
  <c r="I1303" i="1"/>
  <c r="L1303" i="1"/>
  <c r="N1303" i="1"/>
  <c r="Q1303" i="1"/>
  <c r="R1303" i="1"/>
  <c r="D1304" i="1"/>
  <c r="F1304" i="1"/>
  <c r="H1304" i="1"/>
  <c r="I1304" i="1"/>
  <c r="L1304" i="1"/>
  <c r="N1304" i="1"/>
  <c r="Q1304" i="1"/>
  <c r="R1304" i="1"/>
  <c r="D1305" i="1"/>
  <c r="F1305" i="1"/>
  <c r="H1305" i="1"/>
  <c r="I1305" i="1"/>
  <c r="L1305" i="1"/>
  <c r="N1305" i="1"/>
  <c r="Q1305" i="1"/>
  <c r="R1305" i="1"/>
  <c r="D1306" i="1"/>
  <c r="F1306" i="1"/>
  <c r="H1306" i="1"/>
  <c r="I1306" i="1"/>
  <c r="L1306" i="1"/>
  <c r="N1306" i="1"/>
  <c r="Q1306" i="1"/>
  <c r="R1306" i="1"/>
  <c r="D1307" i="1"/>
  <c r="F1307" i="1"/>
  <c r="H1307" i="1"/>
  <c r="I1307" i="1"/>
  <c r="L1307" i="1"/>
  <c r="N1307" i="1"/>
  <c r="Q1307" i="1"/>
  <c r="R1307" i="1"/>
  <c r="D1308" i="1"/>
  <c r="F1308" i="1"/>
  <c r="H1308" i="1"/>
  <c r="I1308" i="1"/>
  <c r="L1308" i="1"/>
  <c r="N1308" i="1"/>
  <c r="Q1308" i="1"/>
  <c r="R1308" i="1"/>
  <c r="D1309" i="1"/>
  <c r="F1309" i="1"/>
  <c r="H1309" i="1"/>
  <c r="I1309" i="1"/>
  <c r="L1309" i="1"/>
  <c r="N1309" i="1"/>
  <c r="Q1309" i="1"/>
  <c r="R1309" i="1"/>
  <c r="D1310" i="1"/>
  <c r="F1310" i="1"/>
  <c r="H1310" i="1"/>
  <c r="I1310" i="1"/>
  <c r="L1310" i="1"/>
  <c r="N1310" i="1"/>
  <c r="Q1310" i="1"/>
  <c r="R1310" i="1"/>
  <c r="D1311" i="1"/>
  <c r="F1311" i="1"/>
  <c r="H1311" i="1"/>
  <c r="I1311" i="1"/>
  <c r="L1311" i="1"/>
  <c r="N1311" i="1"/>
  <c r="Q1311" i="1"/>
  <c r="R1311" i="1"/>
  <c r="D1312" i="1"/>
  <c r="F1312" i="1"/>
  <c r="H1312" i="1"/>
  <c r="I1312" i="1"/>
  <c r="L1312" i="1"/>
  <c r="N1312" i="1"/>
  <c r="Q1312" i="1"/>
  <c r="R1312" i="1"/>
  <c r="D1313" i="1"/>
  <c r="F1313" i="1"/>
  <c r="H1313" i="1"/>
  <c r="I1313" i="1"/>
  <c r="L1313" i="1"/>
  <c r="N1313" i="1"/>
  <c r="Q1313" i="1"/>
  <c r="R1313" i="1"/>
  <c r="D1314" i="1"/>
  <c r="F1314" i="1"/>
  <c r="H1314" i="1"/>
  <c r="I1314" i="1"/>
  <c r="L1314" i="1"/>
  <c r="N1314" i="1"/>
  <c r="Q1314" i="1"/>
  <c r="R1314" i="1"/>
  <c r="D1315" i="1"/>
  <c r="F1315" i="1"/>
  <c r="H1315" i="1"/>
  <c r="I1315" i="1"/>
  <c r="L1315" i="1"/>
  <c r="N1315" i="1"/>
  <c r="Q1315" i="1"/>
  <c r="R1315" i="1"/>
  <c r="D1316" i="1"/>
  <c r="F1316" i="1"/>
  <c r="H1316" i="1"/>
  <c r="I1316" i="1"/>
  <c r="L1316" i="1"/>
  <c r="N1316" i="1"/>
  <c r="Q1316" i="1"/>
  <c r="R1316" i="1"/>
  <c r="D1317" i="1"/>
  <c r="F1317" i="1"/>
  <c r="H1317" i="1"/>
  <c r="I1317" i="1"/>
  <c r="L1317" i="1"/>
  <c r="N1317" i="1"/>
  <c r="Q1317" i="1"/>
  <c r="R1317" i="1"/>
  <c r="D1318" i="1"/>
  <c r="F1318" i="1"/>
  <c r="H1318" i="1"/>
  <c r="I1318" i="1"/>
  <c r="L1318" i="1"/>
  <c r="N1318" i="1"/>
  <c r="Q1318" i="1"/>
  <c r="R1318" i="1"/>
  <c r="D1319" i="1"/>
  <c r="F1319" i="1"/>
  <c r="H1319" i="1"/>
  <c r="I1319" i="1"/>
  <c r="L1319" i="1"/>
  <c r="N1319" i="1"/>
  <c r="Q1319" i="1"/>
  <c r="R1319" i="1"/>
  <c r="D1320" i="1"/>
  <c r="F1320" i="1"/>
  <c r="H1320" i="1"/>
  <c r="I1320" i="1"/>
  <c r="L1320" i="1"/>
  <c r="N1320" i="1"/>
  <c r="Q1320" i="1"/>
  <c r="R1320" i="1"/>
  <c r="D1321" i="1"/>
  <c r="F1321" i="1"/>
  <c r="H1321" i="1"/>
  <c r="I1321" i="1"/>
  <c r="L1321" i="1"/>
  <c r="N1321" i="1"/>
  <c r="Q1321" i="1"/>
  <c r="R1321" i="1"/>
  <c r="D1322" i="1"/>
  <c r="F1322" i="1"/>
  <c r="H1322" i="1"/>
  <c r="I1322" i="1"/>
  <c r="L1322" i="1"/>
  <c r="N1322" i="1"/>
  <c r="Q1322" i="1"/>
  <c r="R1322" i="1"/>
  <c r="D1323" i="1"/>
  <c r="F1323" i="1"/>
  <c r="H1323" i="1"/>
  <c r="I1323" i="1"/>
  <c r="L1323" i="1"/>
  <c r="N1323" i="1"/>
  <c r="Q1323" i="1"/>
  <c r="R1323" i="1"/>
  <c r="D1324" i="1"/>
  <c r="F1324" i="1"/>
  <c r="H1324" i="1"/>
  <c r="I1324" i="1"/>
  <c r="L1324" i="1"/>
  <c r="N1324" i="1"/>
  <c r="Q1324" i="1"/>
  <c r="R1324" i="1"/>
  <c r="D1325" i="1"/>
  <c r="F1325" i="1"/>
  <c r="H1325" i="1"/>
  <c r="I1325" i="1"/>
  <c r="L1325" i="1"/>
  <c r="N1325" i="1"/>
  <c r="Q1325" i="1"/>
  <c r="R1325" i="1"/>
  <c r="D1326" i="1"/>
  <c r="F1326" i="1"/>
  <c r="H1326" i="1"/>
  <c r="I1326" i="1"/>
  <c r="L1326" i="1"/>
  <c r="N1326" i="1"/>
  <c r="Q1326" i="1"/>
  <c r="R1326" i="1"/>
  <c r="D1327" i="1"/>
  <c r="F1327" i="1"/>
  <c r="H1327" i="1"/>
  <c r="I1327" i="1"/>
  <c r="L1327" i="1"/>
  <c r="N1327" i="1"/>
  <c r="Q1327" i="1"/>
  <c r="R1327" i="1"/>
  <c r="D1328" i="1"/>
  <c r="F1328" i="1"/>
  <c r="H1328" i="1"/>
  <c r="I1328" i="1"/>
  <c r="L1328" i="1"/>
  <c r="N1328" i="1"/>
  <c r="Q1328" i="1"/>
  <c r="R1328" i="1"/>
  <c r="D1329" i="1"/>
  <c r="F1329" i="1"/>
  <c r="H1329" i="1"/>
  <c r="I1329" i="1"/>
  <c r="L1329" i="1"/>
  <c r="N1329" i="1"/>
  <c r="Q1329" i="1"/>
  <c r="R1329" i="1"/>
  <c r="D1330" i="1"/>
  <c r="F1330" i="1"/>
  <c r="H1330" i="1"/>
  <c r="I1330" i="1"/>
  <c r="L1330" i="1"/>
  <c r="N1330" i="1"/>
  <c r="Q1330" i="1"/>
  <c r="R1330" i="1"/>
  <c r="D1331" i="1"/>
  <c r="F1331" i="1"/>
  <c r="H1331" i="1"/>
  <c r="I1331" i="1"/>
  <c r="L1331" i="1"/>
  <c r="N1331" i="1"/>
  <c r="Q1331" i="1"/>
  <c r="R1331" i="1"/>
  <c r="D1332" i="1"/>
  <c r="F1332" i="1"/>
  <c r="H1332" i="1"/>
  <c r="I1332" i="1"/>
  <c r="L1332" i="1"/>
  <c r="N1332" i="1"/>
  <c r="Q1332" i="1"/>
  <c r="R1332" i="1"/>
  <c r="D1333" i="1"/>
  <c r="F1333" i="1"/>
  <c r="H1333" i="1"/>
  <c r="I1333" i="1"/>
  <c r="L1333" i="1"/>
  <c r="N1333" i="1"/>
  <c r="Q1333" i="1"/>
  <c r="R1333" i="1"/>
  <c r="D1334" i="1"/>
  <c r="F1334" i="1"/>
  <c r="H1334" i="1"/>
  <c r="I1334" i="1"/>
  <c r="L1334" i="1"/>
  <c r="N1334" i="1"/>
  <c r="Q1334" i="1"/>
  <c r="R1334" i="1"/>
  <c r="D1335" i="1"/>
  <c r="F1335" i="1"/>
  <c r="H1335" i="1"/>
  <c r="I1335" i="1"/>
  <c r="L1335" i="1"/>
  <c r="N1335" i="1"/>
  <c r="Q1335" i="1"/>
  <c r="R1335" i="1"/>
  <c r="D1336" i="1"/>
  <c r="F1336" i="1"/>
  <c r="H1336" i="1"/>
  <c r="I1336" i="1"/>
  <c r="L1336" i="1"/>
  <c r="N1336" i="1"/>
  <c r="Q1336" i="1"/>
  <c r="R1336" i="1"/>
  <c r="D1337" i="1"/>
  <c r="F1337" i="1"/>
  <c r="H1337" i="1"/>
  <c r="I1337" i="1"/>
  <c r="L1337" i="1"/>
  <c r="N1337" i="1"/>
  <c r="Q1337" i="1"/>
  <c r="R1337" i="1"/>
  <c r="D1338" i="1"/>
  <c r="F1338" i="1"/>
  <c r="H1338" i="1"/>
  <c r="I1338" i="1"/>
  <c r="L1338" i="1"/>
  <c r="N1338" i="1"/>
  <c r="Q1338" i="1"/>
  <c r="R1338" i="1"/>
  <c r="D1339" i="1"/>
  <c r="F1339" i="1"/>
  <c r="H1339" i="1"/>
  <c r="I1339" i="1"/>
  <c r="L1339" i="1"/>
  <c r="N1339" i="1"/>
  <c r="Q1339" i="1"/>
  <c r="R1339" i="1"/>
  <c r="D1340" i="1"/>
  <c r="F1340" i="1"/>
  <c r="H1340" i="1"/>
  <c r="I1340" i="1"/>
  <c r="L1340" i="1"/>
  <c r="N1340" i="1"/>
  <c r="Q1340" i="1"/>
  <c r="R1340" i="1"/>
  <c r="D1341" i="1"/>
  <c r="F1341" i="1"/>
  <c r="H1341" i="1"/>
  <c r="I1341" i="1"/>
  <c r="L1341" i="1"/>
  <c r="N1341" i="1"/>
  <c r="Q1341" i="1"/>
  <c r="R1341" i="1"/>
  <c r="D1342" i="1"/>
  <c r="F1342" i="1"/>
  <c r="H1342" i="1"/>
  <c r="I1342" i="1"/>
  <c r="L1342" i="1"/>
  <c r="N1342" i="1"/>
  <c r="Q1342" i="1"/>
  <c r="R1342" i="1"/>
  <c r="D1343" i="1"/>
  <c r="F1343" i="1"/>
  <c r="H1343" i="1"/>
  <c r="I1343" i="1"/>
  <c r="L1343" i="1"/>
  <c r="N1343" i="1"/>
  <c r="Q1343" i="1"/>
  <c r="R1343" i="1"/>
  <c r="D1344" i="1"/>
  <c r="F1344" i="1"/>
  <c r="H1344" i="1"/>
  <c r="I1344" i="1"/>
  <c r="L1344" i="1"/>
  <c r="N1344" i="1"/>
  <c r="Q1344" i="1"/>
  <c r="R1344" i="1"/>
  <c r="D1345" i="1"/>
  <c r="F1345" i="1"/>
  <c r="H1345" i="1"/>
  <c r="I1345" i="1"/>
  <c r="L1345" i="1"/>
  <c r="N1345" i="1"/>
  <c r="Q1345" i="1"/>
  <c r="R1345" i="1"/>
  <c r="D1346" i="1"/>
  <c r="F1346" i="1"/>
  <c r="H1346" i="1"/>
  <c r="I1346" i="1"/>
  <c r="L1346" i="1"/>
  <c r="N1346" i="1"/>
  <c r="Q1346" i="1"/>
  <c r="R1346" i="1"/>
  <c r="D1347" i="1"/>
  <c r="F1347" i="1"/>
  <c r="H1347" i="1"/>
  <c r="I1347" i="1"/>
  <c r="L1347" i="1"/>
  <c r="N1347" i="1"/>
  <c r="Q1347" i="1"/>
  <c r="R1347" i="1"/>
  <c r="D1348" i="1"/>
  <c r="F1348" i="1"/>
  <c r="H1348" i="1"/>
  <c r="I1348" i="1"/>
  <c r="L1348" i="1"/>
  <c r="N1348" i="1"/>
  <c r="Q1348" i="1"/>
  <c r="R1348" i="1"/>
  <c r="D1349" i="1"/>
  <c r="F1349" i="1"/>
  <c r="H1349" i="1"/>
  <c r="I1349" i="1"/>
  <c r="L1349" i="1"/>
  <c r="N1349" i="1"/>
  <c r="Q1349" i="1"/>
  <c r="R1349" i="1"/>
  <c r="D1350" i="1"/>
  <c r="F1350" i="1"/>
  <c r="H1350" i="1"/>
  <c r="I1350" i="1"/>
  <c r="L1350" i="1"/>
  <c r="N1350" i="1"/>
  <c r="Q1350" i="1"/>
  <c r="R1350" i="1"/>
  <c r="D1351" i="1"/>
  <c r="F1351" i="1"/>
  <c r="H1351" i="1"/>
  <c r="I1351" i="1"/>
  <c r="L1351" i="1"/>
  <c r="N1351" i="1"/>
  <c r="Q1351" i="1"/>
  <c r="R1351" i="1"/>
  <c r="D1352" i="1"/>
  <c r="F1352" i="1"/>
  <c r="H1352" i="1"/>
  <c r="I1352" i="1"/>
  <c r="L1352" i="1"/>
  <c r="N1352" i="1"/>
  <c r="Q1352" i="1"/>
  <c r="R1352" i="1"/>
  <c r="D1353" i="1"/>
  <c r="F1353" i="1"/>
  <c r="H1353" i="1"/>
  <c r="I1353" i="1"/>
  <c r="L1353" i="1"/>
  <c r="N1353" i="1"/>
  <c r="Q1353" i="1"/>
  <c r="R1353" i="1"/>
  <c r="D1354" i="1"/>
  <c r="F1354" i="1"/>
  <c r="H1354" i="1"/>
  <c r="I1354" i="1"/>
  <c r="L1354" i="1"/>
  <c r="N1354" i="1"/>
  <c r="Q1354" i="1"/>
  <c r="R1354" i="1"/>
  <c r="D1355" i="1"/>
  <c r="F1355" i="1"/>
  <c r="H1355" i="1"/>
  <c r="I1355" i="1"/>
  <c r="L1355" i="1"/>
  <c r="N1355" i="1"/>
  <c r="Q1355" i="1"/>
  <c r="R1355" i="1"/>
  <c r="D1356" i="1"/>
  <c r="F1356" i="1"/>
  <c r="H1356" i="1"/>
  <c r="I1356" i="1"/>
  <c r="L1356" i="1"/>
  <c r="N1356" i="1"/>
  <c r="Q1356" i="1"/>
  <c r="R1356" i="1"/>
  <c r="D1357" i="1"/>
  <c r="F1357" i="1"/>
  <c r="H1357" i="1"/>
  <c r="I1357" i="1"/>
  <c r="L1357" i="1"/>
  <c r="N1357" i="1"/>
  <c r="Q1357" i="1"/>
  <c r="R1357" i="1"/>
  <c r="D1358" i="1"/>
  <c r="F1358" i="1"/>
  <c r="H1358" i="1"/>
  <c r="I1358" i="1"/>
  <c r="L1358" i="1"/>
  <c r="N1358" i="1"/>
  <c r="Q1358" i="1"/>
  <c r="R1358" i="1"/>
  <c r="D1359" i="1"/>
  <c r="F1359" i="1"/>
  <c r="H1359" i="1"/>
  <c r="I1359" i="1"/>
  <c r="L1359" i="1"/>
  <c r="N1359" i="1"/>
  <c r="Q1359" i="1"/>
  <c r="R1359" i="1"/>
  <c r="D1360" i="1"/>
  <c r="F1360" i="1"/>
  <c r="H1360" i="1"/>
  <c r="I1360" i="1"/>
  <c r="L1360" i="1"/>
  <c r="N1360" i="1"/>
  <c r="Q1360" i="1"/>
  <c r="R1360" i="1"/>
  <c r="D1361" i="1"/>
  <c r="F1361" i="1"/>
  <c r="H1361" i="1"/>
  <c r="I1361" i="1"/>
  <c r="L1361" i="1"/>
  <c r="N1361" i="1"/>
  <c r="Q1361" i="1"/>
  <c r="R1361" i="1"/>
  <c r="D1362" i="1"/>
  <c r="F1362" i="1"/>
  <c r="H1362" i="1"/>
  <c r="I1362" i="1"/>
  <c r="L1362" i="1"/>
  <c r="N1362" i="1"/>
  <c r="Q1362" i="1"/>
  <c r="R1362" i="1"/>
  <c r="D1363" i="1"/>
  <c r="F1363" i="1"/>
  <c r="H1363" i="1"/>
  <c r="I1363" i="1"/>
  <c r="L1363" i="1"/>
  <c r="N1363" i="1"/>
  <c r="Q1363" i="1"/>
  <c r="R1363" i="1"/>
  <c r="D1364" i="1"/>
  <c r="F1364" i="1"/>
  <c r="H1364" i="1"/>
  <c r="I1364" i="1"/>
  <c r="L1364" i="1"/>
  <c r="N1364" i="1"/>
  <c r="Q1364" i="1"/>
  <c r="R1364" i="1"/>
  <c r="D1365" i="1"/>
  <c r="F1365" i="1"/>
  <c r="H1365" i="1"/>
  <c r="I1365" i="1"/>
  <c r="L1365" i="1"/>
  <c r="N1365" i="1"/>
  <c r="Q1365" i="1"/>
  <c r="R1365" i="1"/>
  <c r="D1366" i="1"/>
  <c r="F1366" i="1"/>
  <c r="H1366" i="1"/>
  <c r="I1366" i="1"/>
  <c r="L1366" i="1"/>
  <c r="N1366" i="1"/>
  <c r="Q1366" i="1"/>
  <c r="R1366" i="1"/>
  <c r="D1367" i="1"/>
  <c r="F1367" i="1"/>
  <c r="H1367" i="1"/>
  <c r="I1367" i="1"/>
  <c r="L1367" i="1"/>
  <c r="N1367" i="1"/>
  <c r="Q1367" i="1"/>
  <c r="R1367" i="1"/>
  <c r="D1368" i="1"/>
  <c r="F1368" i="1"/>
  <c r="H1368" i="1"/>
  <c r="I1368" i="1"/>
  <c r="L1368" i="1"/>
  <c r="N1368" i="1"/>
  <c r="Q1368" i="1"/>
  <c r="R1368" i="1"/>
  <c r="D1369" i="1"/>
  <c r="F1369" i="1"/>
  <c r="H1369" i="1"/>
  <c r="I1369" i="1"/>
  <c r="L1369" i="1"/>
  <c r="N1369" i="1"/>
  <c r="Q1369" i="1"/>
  <c r="R1369" i="1"/>
  <c r="D1370" i="1"/>
  <c r="F1370" i="1"/>
  <c r="H1370" i="1"/>
  <c r="I1370" i="1"/>
  <c r="L1370" i="1"/>
  <c r="N1370" i="1"/>
  <c r="Q1370" i="1"/>
  <c r="R1370" i="1"/>
  <c r="D1371" i="1"/>
  <c r="F1371" i="1"/>
  <c r="H1371" i="1"/>
  <c r="I1371" i="1"/>
  <c r="L1371" i="1"/>
  <c r="N1371" i="1"/>
  <c r="Q1371" i="1"/>
  <c r="R1371" i="1"/>
  <c r="D1372" i="1"/>
  <c r="F1372" i="1"/>
  <c r="H1372" i="1"/>
  <c r="I1372" i="1"/>
  <c r="L1372" i="1"/>
  <c r="N1372" i="1"/>
  <c r="Q1372" i="1"/>
  <c r="R1372" i="1"/>
  <c r="D1373" i="1"/>
  <c r="F1373" i="1"/>
  <c r="H1373" i="1"/>
  <c r="I1373" i="1"/>
  <c r="L1373" i="1"/>
  <c r="N1373" i="1"/>
  <c r="Q1373" i="1"/>
  <c r="R1373" i="1"/>
  <c r="D1374" i="1"/>
  <c r="F1374" i="1"/>
  <c r="H1374" i="1"/>
  <c r="I1374" i="1"/>
  <c r="L1374" i="1"/>
  <c r="N1374" i="1"/>
  <c r="Q1374" i="1"/>
  <c r="R1374" i="1"/>
  <c r="D1375" i="1"/>
  <c r="F1375" i="1"/>
  <c r="H1375" i="1"/>
  <c r="I1375" i="1"/>
  <c r="L1375" i="1"/>
  <c r="N1375" i="1"/>
  <c r="Q1375" i="1"/>
  <c r="R1375" i="1"/>
  <c r="D1376" i="1"/>
  <c r="F1376" i="1"/>
  <c r="H1376" i="1"/>
  <c r="I1376" i="1"/>
  <c r="L1376" i="1"/>
  <c r="N1376" i="1"/>
  <c r="Q1376" i="1"/>
  <c r="R1376" i="1"/>
  <c r="D1377" i="1"/>
  <c r="F1377" i="1"/>
  <c r="H1377" i="1"/>
  <c r="I1377" i="1"/>
  <c r="L1377" i="1"/>
  <c r="N1377" i="1"/>
  <c r="Q1377" i="1"/>
  <c r="R1377" i="1"/>
  <c r="D1378" i="1"/>
  <c r="F1378" i="1"/>
  <c r="H1378" i="1"/>
  <c r="I1378" i="1"/>
  <c r="L1378" i="1"/>
  <c r="N1378" i="1"/>
  <c r="Q1378" i="1"/>
  <c r="R1378" i="1"/>
  <c r="D1379" i="1"/>
  <c r="F1379" i="1"/>
  <c r="H1379" i="1"/>
  <c r="I1379" i="1"/>
  <c r="L1379" i="1"/>
  <c r="N1379" i="1"/>
  <c r="Q1379" i="1"/>
  <c r="R1379" i="1"/>
  <c r="D1380" i="1"/>
  <c r="F1380" i="1"/>
  <c r="H1380" i="1"/>
  <c r="I1380" i="1"/>
  <c r="L1380" i="1"/>
  <c r="N1380" i="1"/>
  <c r="Q1380" i="1"/>
  <c r="R1380" i="1"/>
  <c r="D1381" i="1"/>
  <c r="F1381" i="1"/>
  <c r="H1381" i="1"/>
  <c r="I1381" i="1"/>
  <c r="L1381" i="1"/>
  <c r="N1381" i="1"/>
  <c r="Q1381" i="1"/>
  <c r="R1381" i="1"/>
  <c r="D1382" i="1"/>
  <c r="F1382" i="1"/>
  <c r="H1382" i="1"/>
  <c r="I1382" i="1"/>
  <c r="L1382" i="1"/>
  <c r="N1382" i="1"/>
  <c r="Q1382" i="1"/>
  <c r="R1382" i="1"/>
  <c r="D1383" i="1"/>
  <c r="F1383" i="1"/>
  <c r="H1383" i="1"/>
  <c r="I1383" i="1"/>
  <c r="L1383" i="1"/>
  <c r="N1383" i="1"/>
  <c r="Q1383" i="1"/>
  <c r="R1383" i="1"/>
  <c r="D1384" i="1"/>
  <c r="F1384" i="1"/>
  <c r="H1384" i="1"/>
  <c r="I1384" i="1"/>
  <c r="L1384" i="1"/>
  <c r="N1384" i="1"/>
  <c r="Q1384" i="1"/>
  <c r="R1384" i="1"/>
  <c r="D1385" i="1"/>
  <c r="F1385" i="1"/>
  <c r="H1385" i="1"/>
  <c r="I1385" i="1"/>
  <c r="L1385" i="1"/>
  <c r="N1385" i="1"/>
  <c r="Q1385" i="1"/>
  <c r="R1385" i="1"/>
  <c r="D1386" i="1"/>
  <c r="F1386" i="1"/>
  <c r="H1386" i="1"/>
  <c r="I1386" i="1"/>
  <c r="L1386" i="1"/>
  <c r="N1386" i="1"/>
  <c r="Q1386" i="1"/>
  <c r="R1386" i="1"/>
  <c r="D1387" i="1"/>
  <c r="F1387" i="1"/>
  <c r="H1387" i="1"/>
  <c r="I1387" i="1"/>
  <c r="L1387" i="1"/>
  <c r="N1387" i="1"/>
  <c r="Q1387" i="1"/>
  <c r="R1387" i="1"/>
  <c r="D1388" i="1"/>
  <c r="F1388" i="1"/>
  <c r="H1388" i="1"/>
  <c r="I1388" i="1"/>
  <c r="L1388" i="1"/>
  <c r="N1388" i="1"/>
  <c r="Q1388" i="1"/>
  <c r="R1388" i="1"/>
  <c r="D1389" i="1"/>
  <c r="F1389" i="1"/>
  <c r="H1389" i="1"/>
  <c r="I1389" i="1"/>
  <c r="L1389" i="1"/>
  <c r="N1389" i="1"/>
  <c r="Q1389" i="1"/>
  <c r="R1389" i="1"/>
  <c r="D1390" i="1"/>
  <c r="F1390" i="1"/>
  <c r="H1390" i="1"/>
  <c r="I1390" i="1"/>
  <c r="L1390" i="1"/>
  <c r="N1390" i="1"/>
  <c r="Q1390" i="1"/>
  <c r="R1390" i="1"/>
  <c r="D1391" i="1"/>
  <c r="F1391" i="1"/>
  <c r="H1391" i="1"/>
  <c r="I1391" i="1"/>
  <c r="L1391" i="1"/>
  <c r="N1391" i="1"/>
  <c r="Q1391" i="1"/>
  <c r="R1391" i="1"/>
  <c r="D1392" i="1"/>
  <c r="F1392" i="1"/>
  <c r="H1392" i="1"/>
  <c r="I1392" i="1"/>
  <c r="L1392" i="1"/>
  <c r="N1392" i="1"/>
  <c r="Q1392" i="1"/>
  <c r="R1392" i="1"/>
  <c r="D1393" i="1"/>
  <c r="F1393" i="1"/>
  <c r="H1393" i="1"/>
  <c r="I1393" i="1"/>
  <c r="L1393" i="1"/>
  <c r="N1393" i="1"/>
  <c r="Q1393" i="1"/>
  <c r="R1393" i="1"/>
  <c r="D1394" i="1"/>
  <c r="F1394" i="1"/>
  <c r="H1394" i="1"/>
  <c r="I1394" i="1"/>
  <c r="L1394" i="1"/>
  <c r="N1394" i="1"/>
  <c r="Q1394" i="1"/>
  <c r="R1394" i="1"/>
  <c r="D1395" i="1"/>
  <c r="F1395" i="1"/>
  <c r="H1395" i="1"/>
  <c r="I1395" i="1"/>
  <c r="L1395" i="1"/>
  <c r="N1395" i="1"/>
  <c r="Q1395" i="1"/>
  <c r="R1395" i="1"/>
  <c r="D1396" i="1"/>
  <c r="F1396" i="1"/>
  <c r="H1396" i="1"/>
  <c r="I1396" i="1"/>
  <c r="L1396" i="1"/>
  <c r="N1396" i="1"/>
  <c r="Q1396" i="1"/>
  <c r="R1396" i="1"/>
  <c r="D1397" i="1"/>
  <c r="F1397" i="1"/>
  <c r="H1397" i="1"/>
  <c r="I1397" i="1"/>
  <c r="L1397" i="1"/>
  <c r="N1397" i="1"/>
  <c r="Q1397" i="1"/>
  <c r="R1397" i="1"/>
  <c r="D1398" i="1"/>
  <c r="F1398" i="1"/>
  <c r="H1398" i="1"/>
  <c r="I1398" i="1"/>
  <c r="L1398" i="1"/>
  <c r="N1398" i="1"/>
  <c r="Q1398" i="1"/>
  <c r="R1398" i="1"/>
  <c r="D1399" i="1"/>
  <c r="F1399" i="1"/>
  <c r="H1399" i="1"/>
  <c r="I1399" i="1"/>
  <c r="L1399" i="1"/>
  <c r="N1399" i="1"/>
  <c r="Q1399" i="1"/>
  <c r="R1399" i="1"/>
  <c r="D1400" i="1"/>
  <c r="F1400" i="1"/>
  <c r="H1400" i="1"/>
  <c r="I1400" i="1"/>
  <c r="L1400" i="1"/>
  <c r="N1400" i="1"/>
  <c r="Q1400" i="1"/>
  <c r="R1400" i="1"/>
  <c r="D1401" i="1"/>
  <c r="F1401" i="1"/>
  <c r="H1401" i="1"/>
  <c r="I1401" i="1"/>
  <c r="L1401" i="1"/>
  <c r="N1401" i="1"/>
  <c r="Q1401" i="1"/>
  <c r="R1401" i="1"/>
  <c r="D1402" i="1"/>
  <c r="F1402" i="1"/>
  <c r="H1402" i="1"/>
  <c r="I1402" i="1"/>
  <c r="L1402" i="1"/>
  <c r="N1402" i="1"/>
  <c r="Q1402" i="1"/>
  <c r="R1402" i="1"/>
  <c r="D1403" i="1"/>
  <c r="F1403" i="1"/>
  <c r="H1403" i="1"/>
  <c r="I1403" i="1"/>
  <c r="L1403" i="1"/>
  <c r="N1403" i="1"/>
  <c r="Q1403" i="1"/>
  <c r="R1403" i="1"/>
  <c r="D1404" i="1"/>
  <c r="F1404" i="1"/>
  <c r="H1404" i="1"/>
  <c r="I1404" i="1"/>
  <c r="L1404" i="1"/>
  <c r="N1404" i="1"/>
  <c r="Q1404" i="1"/>
  <c r="R1404" i="1"/>
  <c r="D1405" i="1"/>
  <c r="F1405" i="1"/>
  <c r="H1405" i="1"/>
  <c r="I1405" i="1"/>
  <c r="L1405" i="1"/>
  <c r="N1405" i="1"/>
  <c r="Q1405" i="1"/>
  <c r="R1405" i="1"/>
  <c r="D1406" i="1"/>
  <c r="F1406" i="1"/>
  <c r="H1406" i="1"/>
  <c r="I1406" i="1"/>
  <c r="L1406" i="1"/>
  <c r="N1406" i="1"/>
  <c r="Q1406" i="1"/>
  <c r="R1406" i="1"/>
  <c r="D1407" i="1"/>
  <c r="F1407" i="1"/>
  <c r="H1407" i="1"/>
  <c r="I1407" i="1"/>
  <c r="L1407" i="1"/>
  <c r="N1407" i="1"/>
  <c r="Q1407" i="1"/>
  <c r="R1407" i="1"/>
  <c r="D1408" i="1"/>
  <c r="F1408" i="1"/>
  <c r="H1408" i="1"/>
  <c r="I1408" i="1"/>
  <c r="L1408" i="1"/>
  <c r="N1408" i="1"/>
  <c r="Q1408" i="1"/>
  <c r="R1408" i="1"/>
  <c r="D1409" i="1"/>
  <c r="F1409" i="1"/>
  <c r="H1409" i="1"/>
  <c r="I1409" i="1"/>
  <c r="L1409" i="1"/>
  <c r="N1409" i="1"/>
  <c r="Q1409" i="1"/>
  <c r="R1409" i="1"/>
  <c r="D1410" i="1"/>
  <c r="F1410" i="1"/>
  <c r="H1410" i="1"/>
  <c r="I1410" i="1"/>
  <c r="L1410" i="1"/>
  <c r="N1410" i="1"/>
  <c r="Q1410" i="1"/>
  <c r="R1410" i="1"/>
  <c r="D1411" i="1"/>
  <c r="F1411" i="1"/>
  <c r="H1411" i="1"/>
  <c r="I1411" i="1"/>
  <c r="L1411" i="1"/>
  <c r="N1411" i="1"/>
  <c r="Q1411" i="1"/>
  <c r="R1411" i="1"/>
  <c r="D1412" i="1"/>
  <c r="F1412" i="1"/>
  <c r="H1412" i="1"/>
  <c r="I1412" i="1"/>
  <c r="L1412" i="1"/>
  <c r="N1412" i="1"/>
  <c r="Q1412" i="1"/>
  <c r="R1412" i="1"/>
  <c r="D1413" i="1"/>
  <c r="F1413" i="1"/>
  <c r="H1413" i="1"/>
  <c r="I1413" i="1"/>
  <c r="L1413" i="1"/>
  <c r="N1413" i="1"/>
  <c r="Q1413" i="1"/>
  <c r="R1413" i="1"/>
  <c r="D1414" i="1"/>
  <c r="F1414" i="1"/>
  <c r="H1414" i="1"/>
  <c r="I1414" i="1"/>
  <c r="L1414" i="1"/>
  <c r="N1414" i="1"/>
  <c r="Q1414" i="1"/>
  <c r="R1414" i="1"/>
  <c r="D1415" i="1"/>
  <c r="F1415" i="1"/>
  <c r="H1415" i="1"/>
  <c r="I1415" i="1"/>
  <c r="L1415" i="1"/>
  <c r="N1415" i="1"/>
  <c r="Q1415" i="1"/>
  <c r="R1415" i="1"/>
  <c r="D1416" i="1"/>
  <c r="F1416" i="1"/>
  <c r="H1416" i="1"/>
  <c r="I1416" i="1"/>
  <c r="L1416" i="1"/>
  <c r="N1416" i="1"/>
  <c r="Q1416" i="1"/>
  <c r="R1416" i="1"/>
  <c r="D1417" i="1"/>
  <c r="F1417" i="1"/>
  <c r="H1417" i="1"/>
  <c r="I1417" i="1"/>
  <c r="L1417" i="1"/>
  <c r="N1417" i="1"/>
  <c r="Q1417" i="1"/>
  <c r="R1417" i="1"/>
  <c r="D1418" i="1"/>
  <c r="F1418" i="1"/>
  <c r="H1418" i="1"/>
  <c r="I1418" i="1"/>
  <c r="L1418" i="1"/>
  <c r="N1418" i="1"/>
  <c r="Q1418" i="1"/>
  <c r="R1418" i="1"/>
  <c r="D1419" i="1"/>
  <c r="F1419" i="1"/>
  <c r="H1419" i="1"/>
  <c r="I1419" i="1"/>
  <c r="L1419" i="1"/>
  <c r="N1419" i="1"/>
  <c r="Q1419" i="1"/>
  <c r="R1419" i="1"/>
  <c r="D1420" i="1"/>
  <c r="F1420" i="1"/>
  <c r="H1420" i="1"/>
  <c r="I1420" i="1"/>
  <c r="L1420" i="1"/>
  <c r="N1420" i="1"/>
  <c r="Q1420" i="1"/>
  <c r="R1420" i="1"/>
  <c r="D1421" i="1"/>
  <c r="F1421" i="1"/>
  <c r="H1421" i="1"/>
  <c r="I1421" i="1"/>
  <c r="L1421" i="1"/>
  <c r="N1421" i="1"/>
  <c r="Q1421" i="1"/>
  <c r="R1421" i="1"/>
  <c r="D1422" i="1"/>
  <c r="F1422" i="1"/>
  <c r="H1422" i="1"/>
  <c r="I1422" i="1"/>
  <c r="L1422" i="1"/>
  <c r="N1422" i="1"/>
  <c r="Q1422" i="1"/>
  <c r="R1422" i="1"/>
  <c r="D1423" i="1"/>
  <c r="F1423" i="1"/>
  <c r="H1423" i="1"/>
  <c r="I1423" i="1"/>
  <c r="L1423" i="1"/>
  <c r="N1423" i="1"/>
  <c r="Q1423" i="1"/>
  <c r="R1423" i="1"/>
  <c r="D1424" i="1"/>
  <c r="F1424" i="1"/>
  <c r="H1424" i="1"/>
  <c r="I1424" i="1"/>
  <c r="L1424" i="1"/>
  <c r="N1424" i="1"/>
  <c r="Q1424" i="1"/>
  <c r="R1424" i="1"/>
  <c r="D1425" i="1"/>
  <c r="F1425" i="1"/>
  <c r="H1425" i="1"/>
  <c r="I1425" i="1"/>
  <c r="L1425" i="1"/>
  <c r="N1425" i="1"/>
  <c r="Q1425" i="1"/>
  <c r="R1425" i="1"/>
  <c r="D1426" i="1"/>
  <c r="F1426" i="1"/>
  <c r="H1426" i="1"/>
  <c r="I1426" i="1"/>
  <c r="L1426" i="1"/>
  <c r="N1426" i="1"/>
  <c r="Q1426" i="1"/>
  <c r="R1426" i="1"/>
  <c r="D1427" i="1"/>
  <c r="F1427" i="1"/>
  <c r="H1427" i="1"/>
  <c r="I1427" i="1"/>
  <c r="L1427" i="1"/>
  <c r="N1427" i="1"/>
  <c r="Q1427" i="1"/>
  <c r="R1427" i="1"/>
  <c r="D1428" i="1"/>
  <c r="F1428" i="1"/>
  <c r="H1428" i="1"/>
  <c r="I1428" i="1"/>
  <c r="L1428" i="1"/>
  <c r="N1428" i="1"/>
  <c r="Q1428" i="1"/>
  <c r="R1428" i="1"/>
  <c r="D1429" i="1"/>
  <c r="F1429" i="1"/>
  <c r="H1429" i="1"/>
  <c r="I1429" i="1"/>
  <c r="L1429" i="1"/>
  <c r="N1429" i="1"/>
  <c r="Q1429" i="1"/>
  <c r="R1429" i="1"/>
  <c r="D1430" i="1"/>
  <c r="F1430" i="1"/>
  <c r="H1430" i="1"/>
  <c r="I1430" i="1"/>
  <c r="L1430" i="1"/>
  <c r="N1430" i="1"/>
  <c r="Q1430" i="1"/>
  <c r="R1430" i="1"/>
  <c r="D1431" i="1"/>
  <c r="F1431" i="1"/>
  <c r="H1431" i="1"/>
  <c r="I1431" i="1"/>
  <c r="L1431" i="1"/>
  <c r="N1431" i="1"/>
  <c r="Q1431" i="1"/>
  <c r="R1431" i="1"/>
  <c r="D1432" i="1"/>
  <c r="F1432" i="1"/>
  <c r="H1432" i="1"/>
  <c r="I1432" i="1"/>
  <c r="L1432" i="1"/>
  <c r="N1432" i="1"/>
  <c r="Q1432" i="1"/>
  <c r="R1432" i="1"/>
  <c r="D1433" i="1"/>
  <c r="F1433" i="1"/>
  <c r="H1433" i="1"/>
  <c r="I1433" i="1"/>
  <c r="L1433" i="1"/>
  <c r="N1433" i="1"/>
  <c r="Q1433" i="1"/>
  <c r="R1433" i="1"/>
  <c r="D1434" i="1"/>
  <c r="F1434" i="1"/>
  <c r="H1434" i="1"/>
  <c r="I1434" i="1"/>
  <c r="L1434" i="1"/>
  <c r="N1434" i="1"/>
  <c r="Q1434" i="1"/>
  <c r="R1434" i="1"/>
  <c r="D1435" i="1"/>
  <c r="F1435" i="1"/>
  <c r="H1435" i="1"/>
  <c r="I1435" i="1"/>
  <c r="L1435" i="1"/>
  <c r="N1435" i="1"/>
  <c r="Q1435" i="1"/>
  <c r="R1435" i="1"/>
  <c r="D1436" i="1"/>
  <c r="F1436" i="1"/>
  <c r="H1436" i="1"/>
  <c r="I1436" i="1"/>
  <c r="L1436" i="1"/>
  <c r="N1436" i="1"/>
  <c r="Q1436" i="1"/>
  <c r="R1436" i="1"/>
  <c r="D1437" i="1"/>
  <c r="F1437" i="1"/>
  <c r="H1437" i="1"/>
  <c r="I1437" i="1"/>
  <c r="L1437" i="1"/>
  <c r="N1437" i="1"/>
  <c r="Q1437" i="1"/>
  <c r="R1437" i="1"/>
  <c r="D1438" i="1"/>
  <c r="F1438" i="1"/>
  <c r="H1438" i="1"/>
  <c r="I1438" i="1"/>
  <c r="L1438" i="1"/>
  <c r="N1438" i="1"/>
  <c r="Q1438" i="1"/>
  <c r="R1438" i="1"/>
  <c r="D1439" i="1"/>
  <c r="F1439" i="1"/>
  <c r="H1439" i="1"/>
  <c r="I1439" i="1"/>
  <c r="L1439" i="1"/>
  <c r="N1439" i="1"/>
  <c r="Q1439" i="1"/>
  <c r="R1439" i="1"/>
  <c r="D1440" i="1"/>
  <c r="F1440" i="1"/>
  <c r="H1440" i="1"/>
  <c r="I1440" i="1"/>
  <c r="L1440" i="1"/>
  <c r="N1440" i="1"/>
  <c r="Q1440" i="1"/>
  <c r="R1440" i="1"/>
  <c r="D1441" i="1"/>
  <c r="F1441" i="1"/>
  <c r="H1441" i="1"/>
  <c r="I1441" i="1"/>
  <c r="L1441" i="1"/>
  <c r="N1441" i="1"/>
  <c r="Q1441" i="1"/>
  <c r="R1441" i="1"/>
  <c r="D1442" i="1"/>
  <c r="F1442" i="1"/>
  <c r="H1442" i="1"/>
  <c r="I1442" i="1"/>
  <c r="L1442" i="1"/>
  <c r="N1442" i="1"/>
  <c r="Q1442" i="1"/>
  <c r="R1442" i="1"/>
  <c r="D1443" i="1"/>
  <c r="F1443" i="1"/>
  <c r="H1443" i="1"/>
  <c r="I1443" i="1"/>
  <c r="L1443" i="1"/>
  <c r="N1443" i="1"/>
  <c r="Q1443" i="1"/>
  <c r="R1443" i="1"/>
  <c r="D1444" i="1"/>
  <c r="F1444" i="1"/>
  <c r="H1444" i="1"/>
  <c r="I1444" i="1"/>
  <c r="L1444" i="1"/>
  <c r="N1444" i="1"/>
  <c r="Q1444" i="1"/>
  <c r="R1444" i="1"/>
  <c r="D1445" i="1"/>
  <c r="F1445" i="1"/>
  <c r="H1445" i="1"/>
  <c r="I1445" i="1"/>
  <c r="L1445" i="1"/>
  <c r="N1445" i="1"/>
  <c r="Q1445" i="1"/>
  <c r="R1445" i="1"/>
  <c r="D1446" i="1"/>
  <c r="F1446" i="1"/>
  <c r="H1446" i="1"/>
  <c r="I1446" i="1"/>
  <c r="L1446" i="1"/>
  <c r="N1446" i="1"/>
  <c r="Q1446" i="1"/>
  <c r="R1446" i="1"/>
  <c r="D1447" i="1"/>
  <c r="F1447" i="1"/>
  <c r="H1447" i="1"/>
  <c r="I1447" i="1"/>
  <c r="L1447" i="1"/>
  <c r="N1447" i="1"/>
  <c r="Q1447" i="1"/>
  <c r="R1447" i="1"/>
  <c r="D1448" i="1"/>
  <c r="F1448" i="1"/>
  <c r="H1448" i="1"/>
  <c r="I1448" i="1"/>
  <c r="L1448" i="1"/>
  <c r="N1448" i="1"/>
  <c r="Q1448" i="1"/>
  <c r="R1448" i="1"/>
  <c r="D1449" i="1"/>
  <c r="F1449" i="1"/>
  <c r="H1449" i="1"/>
  <c r="I1449" i="1"/>
  <c r="L1449" i="1"/>
  <c r="N1449" i="1"/>
  <c r="Q1449" i="1"/>
  <c r="R1449" i="1"/>
  <c r="D1450" i="1"/>
  <c r="F1450" i="1"/>
  <c r="H1450" i="1"/>
  <c r="I1450" i="1"/>
  <c r="L1450" i="1"/>
  <c r="N1450" i="1"/>
  <c r="Q1450" i="1"/>
  <c r="R1450" i="1"/>
  <c r="D1451" i="1"/>
  <c r="F1451" i="1"/>
  <c r="H1451" i="1"/>
  <c r="I1451" i="1"/>
  <c r="L1451" i="1"/>
  <c r="N1451" i="1"/>
  <c r="Q1451" i="1"/>
  <c r="R1451" i="1"/>
  <c r="D1452" i="1"/>
  <c r="F1452" i="1"/>
  <c r="H1452" i="1"/>
  <c r="I1452" i="1"/>
  <c r="L1452" i="1"/>
  <c r="N1452" i="1"/>
  <c r="Q1452" i="1"/>
  <c r="R1452" i="1"/>
  <c r="D1453" i="1"/>
  <c r="F1453" i="1"/>
  <c r="H1453" i="1"/>
  <c r="I1453" i="1"/>
  <c r="L1453" i="1"/>
  <c r="N1453" i="1"/>
  <c r="Q1453" i="1"/>
  <c r="R1453" i="1"/>
  <c r="D1454" i="1"/>
  <c r="F1454" i="1"/>
  <c r="H1454" i="1"/>
  <c r="I1454" i="1"/>
  <c r="L1454" i="1"/>
  <c r="N1454" i="1"/>
  <c r="Q1454" i="1"/>
  <c r="R1454" i="1"/>
  <c r="D1455" i="1"/>
  <c r="F1455" i="1"/>
  <c r="H1455" i="1"/>
  <c r="I1455" i="1"/>
  <c r="L1455" i="1"/>
  <c r="N1455" i="1"/>
  <c r="Q1455" i="1"/>
  <c r="R1455" i="1"/>
  <c r="D1456" i="1"/>
  <c r="F1456" i="1"/>
  <c r="H1456" i="1"/>
  <c r="I1456" i="1"/>
  <c r="L1456" i="1"/>
  <c r="N1456" i="1"/>
  <c r="Q1456" i="1"/>
  <c r="R1456" i="1"/>
  <c r="D1457" i="1"/>
  <c r="F1457" i="1"/>
  <c r="H1457" i="1"/>
  <c r="I1457" i="1"/>
  <c r="L1457" i="1"/>
  <c r="N1457" i="1"/>
  <c r="Q1457" i="1"/>
  <c r="R1457" i="1"/>
  <c r="D1458" i="1"/>
  <c r="F1458" i="1"/>
  <c r="H1458" i="1"/>
  <c r="I1458" i="1"/>
  <c r="L1458" i="1"/>
  <c r="N1458" i="1"/>
  <c r="Q1458" i="1"/>
  <c r="R1458" i="1"/>
  <c r="D1459" i="1"/>
  <c r="F1459" i="1"/>
  <c r="H1459" i="1"/>
  <c r="I1459" i="1"/>
  <c r="L1459" i="1"/>
  <c r="N1459" i="1"/>
  <c r="Q1459" i="1"/>
  <c r="R1459" i="1"/>
  <c r="D1460" i="1"/>
  <c r="F1460" i="1"/>
  <c r="H1460" i="1"/>
  <c r="I1460" i="1"/>
  <c r="L1460" i="1"/>
  <c r="N1460" i="1"/>
  <c r="Q1460" i="1"/>
  <c r="R1460" i="1"/>
  <c r="D1461" i="1"/>
  <c r="F1461" i="1"/>
  <c r="H1461" i="1"/>
  <c r="I1461" i="1"/>
  <c r="L1461" i="1"/>
  <c r="N1461" i="1"/>
  <c r="Q1461" i="1"/>
  <c r="R1461" i="1"/>
  <c r="D1462" i="1"/>
  <c r="F1462" i="1"/>
  <c r="H1462" i="1"/>
  <c r="I1462" i="1"/>
  <c r="L1462" i="1"/>
  <c r="N1462" i="1"/>
  <c r="Q1462" i="1"/>
  <c r="R1462" i="1"/>
  <c r="D1463" i="1"/>
  <c r="F1463" i="1"/>
  <c r="H1463" i="1"/>
  <c r="I1463" i="1"/>
  <c r="L1463" i="1"/>
  <c r="N1463" i="1"/>
  <c r="Q1463" i="1"/>
  <c r="R1463" i="1"/>
  <c r="D1464" i="1"/>
  <c r="F1464" i="1"/>
  <c r="H1464" i="1"/>
  <c r="I1464" i="1"/>
  <c r="L1464" i="1"/>
  <c r="N1464" i="1"/>
  <c r="Q1464" i="1"/>
  <c r="R1464" i="1"/>
  <c r="D1465" i="1"/>
  <c r="F1465" i="1"/>
  <c r="H1465" i="1"/>
  <c r="I1465" i="1"/>
  <c r="L1465" i="1"/>
  <c r="N1465" i="1"/>
  <c r="Q1465" i="1"/>
  <c r="R1465" i="1"/>
  <c r="D1466" i="1"/>
  <c r="F1466" i="1"/>
  <c r="H1466" i="1"/>
  <c r="I1466" i="1"/>
  <c r="L1466" i="1"/>
  <c r="N1466" i="1"/>
  <c r="Q1466" i="1"/>
  <c r="R1466" i="1"/>
  <c r="D1467" i="1"/>
  <c r="F1467" i="1"/>
  <c r="H1467" i="1"/>
  <c r="I1467" i="1"/>
  <c r="L1467" i="1"/>
  <c r="N1467" i="1"/>
  <c r="Q1467" i="1"/>
  <c r="R1467" i="1"/>
  <c r="D1468" i="1"/>
  <c r="F1468" i="1"/>
  <c r="H1468" i="1"/>
  <c r="I1468" i="1"/>
  <c r="L1468" i="1"/>
  <c r="N1468" i="1"/>
  <c r="Q1468" i="1"/>
  <c r="R1468" i="1"/>
  <c r="D1469" i="1"/>
  <c r="F1469" i="1"/>
  <c r="H1469" i="1"/>
  <c r="I1469" i="1"/>
  <c r="L1469" i="1"/>
  <c r="N1469" i="1"/>
  <c r="Q1469" i="1"/>
  <c r="R1469" i="1"/>
  <c r="D1470" i="1"/>
  <c r="F1470" i="1"/>
  <c r="H1470" i="1"/>
  <c r="I1470" i="1"/>
  <c r="L1470" i="1"/>
  <c r="N1470" i="1"/>
  <c r="Q1470" i="1"/>
  <c r="R1470" i="1"/>
  <c r="D1471" i="1"/>
  <c r="F1471" i="1"/>
  <c r="H1471" i="1"/>
  <c r="I1471" i="1"/>
  <c r="L1471" i="1"/>
  <c r="N1471" i="1"/>
  <c r="Q1471" i="1"/>
  <c r="R1471" i="1"/>
  <c r="D1472" i="1"/>
  <c r="F1472" i="1"/>
  <c r="H1472" i="1"/>
  <c r="I1472" i="1"/>
  <c r="L1472" i="1"/>
  <c r="N1472" i="1"/>
  <c r="Q1472" i="1"/>
  <c r="R1472" i="1"/>
  <c r="D1473" i="1"/>
  <c r="F1473" i="1"/>
  <c r="H1473" i="1"/>
  <c r="I1473" i="1"/>
  <c r="L1473" i="1"/>
  <c r="N1473" i="1"/>
  <c r="Q1473" i="1"/>
  <c r="R1473" i="1"/>
  <c r="D1474" i="1"/>
  <c r="F1474" i="1"/>
  <c r="H1474" i="1"/>
  <c r="I1474" i="1"/>
  <c r="L1474" i="1"/>
  <c r="N1474" i="1"/>
  <c r="Q1474" i="1"/>
  <c r="R1474" i="1"/>
  <c r="D1475" i="1"/>
  <c r="F1475" i="1"/>
  <c r="H1475" i="1"/>
  <c r="I1475" i="1"/>
  <c r="L1475" i="1"/>
  <c r="N1475" i="1"/>
  <c r="Q1475" i="1"/>
  <c r="R1475" i="1"/>
  <c r="D1476" i="1"/>
  <c r="F1476" i="1"/>
  <c r="H1476" i="1"/>
  <c r="I1476" i="1"/>
  <c r="L1476" i="1"/>
  <c r="N1476" i="1"/>
  <c r="Q1476" i="1"/>
  <c r="R1476" i="1"/>
  <c r="D1477" i="1"/>
  <c r="F1477" i="1"/>
  <c r="H1477" i="1"/>
  <c r="I1477" i="1"/>
  <c r="L1477" i="1"/>
  <c r="N1477" i="1"/>
  <c r="Q1477" i="1"/>
  <c r="R1477" i="1"/>
  <c r="D1478" i="1"/>
  <c r="F1478" i="1"/>
  <c r="H1478" i="1"/>
  <c r="I1478" i="1"/>
  <c r="L1478" i="1"/>
  <c r="N1478" i="1"/>
  <c r="Q1478" i="1"/>
  <c r="R1478" i="1"/>
  <c r="D1479" i="1"/>
  <c r="F1479" i="1"/>
  <c r="H1479" i="1"/>
  <c r="I1479" i="1"/>
  <c r="L1479" i="1"/>
  <c r="N1479" i="1"/>
  <c r="Q1479" i="1"/>
  <c r="R1479" i="1"/>
  <c r="D1480" i="1"/>
  <c r="F1480" i="1"/>
  <c r="H1480" i="1"/>
  <c r="I1480" i="1"/>
  <c r="L1480" i="1"/>
  <c r="N1480" i="1"/>
  <c r="Q1480" i="1"/>
  <c r="R1480" i="1"/>
  <c r="D1481" i="1"/>
  <c r="F1481" i="1"/>
  <c r="H1481" i="1"/>
  <c r="I1481" i="1"/>
  <c r="L1481" i="1"/>
  <c r="N1481" i="1"/>
  <c r="Q1481" i="1"/>
  <c r="R1481" i="1"/>
  <c r="D1482" i="1"/>
  <c r="F1482" i="1"/>
  <c r="H1482" i="1"/>
  <c r="I1482" i="1"/>
  <c r="L1482" i="1"/>
  <c r="N1482" i="1"/>
  <c r="Q1482" i="1"/>
  <c r="R1482" i="1"/>
  <c r="D1483" i="1"/>
  <c r="F1483" i="1"/>
  <c r="H1483" i="1"/>
  <c r="I1483" i="1"/>
  <c r="L1483" i="1"/>
  <c r="N1483" i="1"/>
  <c r="Q1483" i="1"/>
  <c r="R1483" i="1"/>
  <c r="D1484" i="1"/>
  <c r="F1484" i="1"/>
  <c r="H1484" i="1"/>
  <c r="I1484" i="1"/>
  <c r="L1484" i="1"/>
  <c r="N1484" i="1"/>
  <c r="Q1484" i="1"/>
  <c r="R1484" i="1"/>
  <c r="D1485" i="1"/>
  <c r="F1485" i="1"/>
  <c r="H1485" i="1"/>
  <c r="I1485" i="1"/>
  <c r="L1485" i="1"/>
  <c r="N1485" i="1"/>
  <c r="Q1485" i="1"/>
  <c r="R1485" i="1"/>
  <c r="D1486" i="1"/>
  <c r="F1486" i="1"/>
  <c r="H1486" i="1"/>
  <c r="I1486" i="1"/>
  <c r="L1486" i="1"/>
  <c r="N1486" i="1"/>
  <c r="Q1486" i="1"/>
  <c r="R1486" i="1"/>
  <c r="D1487" i="1"/>
  <c r="F1487" i="1"/>
  <c r="H1487" i="1"/>
  <c r="I1487" i="1"/>
  <c r="L1487" i="1"/>
  <c r="N1487" i="1"/>
  <c r="Q1487" i="1"/>
  <c r="R1487" i="1"/>
  <c r="D1488" i="1"/>
  <c r="F1488" i="1"/>
  <c r="H1488" i="1"/>
  <c r="I1488" i="1"/>
  <c r="L1488" i="1"/>
  <c r="N1488" i="1"/>
  <c r="Q1488" i="1"/>
  <c r="R1488" i="1"/>
  <c r="D1489" i="1"/>
  <c r="F1489" i="1"/>
  <c r="H1489" i="1"/>
  <c r="I1489" i="1"/>
  <c r="L1489" i="1"/>
  <c r="N1489" i="1"/>
  <c r="Q1489" i="1"/>
  <c r="R1489" i="1"/>
  <c r="D1490" i="1"/>
  <c r="F1490" i="1"/>
  <c r="H1490" i="1"/>
  <c r="I1490" i="1"/>
  <c r="L1490" i="1"/>
  <c r="N1490" i="1"/>
  <c r="Q1490" i="1"/>
  <c r="R1490" i="1"/>
  <c r="D1491" i="1"/>
  <c r="F1491" i="1"/>
  <c r="H1491" i="1"/>
  <c r="I1491" i="1"/>
  <c r="L1491" i="1"/>
  <c r="N1491" i="1"/>
  <c r="Q1491" i="1"/>
  <c r="R1491" i="1"/>
  <c r="D1492" i="1"/>
  <c r="F1492" i="1"/>
  <c r="H1492" i="1"/>
  <c r="I1492" i="1"/>
  <c r="L1492" i="1"/>
  <c r="N1492" i="1"/>
  <c r="Q1492" i="1"/>
  <c r="R1492" i="1"/>
  <c r="D1493" i="1"/>
  <c r="F1493" i="1"/>
  <c r="H1493" i="1"/>
  <c r="I1493" i="1"/>
  <c r="L1493" i="1"/>
  <c r="N1493" i="1"/>
  <c r="Q1493" i="1"/>
  <c r="R1493" i="1"/>
  <c r="D1494" i="1"/>
  <c r="F1494" i="1"/>
  <c r="H1494" i="1"/>
  <c r="I1494" i="1"/>
  <c r="L1494" i="1"/>
  <c r="N1494" i="1"/>
  <c r="Q1494" i="1"/>
  <c r="R1494" i="1"/>
  <c r="D1495" i="1"/>
  <c r="F1495" i="1"/>
  <c r="H1495" i="1"/>
  <c r="I1495" i="1"/>
  <c r="L1495" i="1"/>
  <c r="N1495" i="1"/>
  <c r="Q1495" i="1"/>
  <c r="R1495" i="1"/>
  <c r="D1496" i="1"/>
  <c r="F1496" i="1"/>
  <c r="H1496" i="1"/>
  <c r="I1496" i="1"/>
  <c r="L1496" i="1"/>
  <c r="N1496" i="1"/>
  <c r="Q1496" i="1"/>
  <c r="R1496" i="1"/>
  <c r="D1497" i="1"/>
  <c r="F1497" i="1"/>
  <c r="H1497" i="1"/>
  <c r="I1497" i="1"/>
  <c r="L1497" i="1"/>
  <c r="N1497" i="1"/>
  <c r="Q1497" i="1"/>
  <c r="R1497" i="1"/>
  <c r="D1498" i="1"/>
  <c r="F1498" i="1"/>
  <c r="H1498" i="1"/>
  <c r="I1498" i="1"/>
  <c r="L1498" i="1"/>
  <c r="N1498" i="1"/>
  <c r="Q1498" i="1"/>
  <c r="R1498" i="1"/>
  <c r="D1499" i="1"/>
  <c r="F1499" i="1"/>
  <c r="H1499" i="1"/>
  <c r="I1499" i="1"/>
  <c r="L1499" i="1"/>
  <c r="N1499" i="1"/>
  <c r="Q1499" i="1"/>
  <c r="R1499" i="1"/>
  <c r="D1500" i="1"/>
  <c r="F1500" i="1"/>
  <c r="H1500" i="1"/>
  <c r="I1500" i="1"/>
  <c r="L1500" i="1"/>
  <c r="N1500" i="1"/>
  <c r="Q1500" i="1"/>
  <c r="R1500" i="1"/>
  <c r="D1501" i="1"/>
  <c r="F1501" i="1"/>
  <c r="H1501" i="1"/>
  <c r="I1501" i="1"/>
  <c r="L1501" i="1"/>
  <c r="N1501" i="1"/>
  <c r="Q1501" i="1"/>
  <c r="R1501" i="1"/>
  <c r="D1502" i="1"/>
  <c r="F1502" i="1"/>
  <c r="H1502" i="1"/>
  <c r="I1502" i="1"/>
  <c r="L1502" i="1"/>
  <c r="N1502" i="1"/>
  <c r="Q1502" i="1"/>
  <c r="R1502" i="1"/>
  <c r="D1503" i="1"/>
  <c r="F1503" i="1"/>
  <c r="H1503" i="1"/>
  <c r="I1503" i="1"/>
  <c r="L1503" i="1"/>
  <c r="N1503" i="1"/>
  <c r="Q1503" i="1"/>
  <c r="R1503" i="1"/>
  <c r="D1504" i="1"/>
  <c r="F1504" i="1"/>
  <c r="H1504" i="1"/>
  <c r="I1504" i="1"/>
  <c r="L1504" i="1"/>
  <c r="N1504" i="1"/>
  <c r="Q1504" i="1"/>
  <c r="R1504" i="1"/>
  <c r="D1505" i="1"/>
  <c r="F1505" i="1"/>
  <c r="H1505" i="1"/>
  <c r="I1505" i="1"/>
  <c r="L1505" i="1"/>
  <c r="N1505" i="1"/>
  <c r="Q1505" i="1"/>
  <c r="R1505" i="1"/>
  <c r="D1506" i="1"/>
  <c r="F1506" i="1"/>
  <c r="H1506" i="1"/>
  <c r="I1506" i="1"/>
  <c r="L1506" i="1"/>
  <c r="N1506" i="1"/>
  <c r="Q1506" i="1"/>
  <c r="R1506" i="1"/>
  <c r="D1507" i="1"/>
  <c r="F1507" i="1"/>
  <c r="H1507" i="1"/>
  <c r="I1507" i="1"/>
  <c r="L1507" i="1"/>
  <c r="N1507" i="1"/>
  <c r="Q1507" i="1"/>
  <c r="R1507" i="1"/>
  <c r="D1508" i="1"/>
  <c r="F1508" i="1"/>
  <c r="H1508" i="1"/>
  <c r="I1508" i="1"/>
  <c r="L1508" i="1"/>
  <c r="N1508" i="1"/>
  <c r="Q1508" i="1"/>
  <c r="R1508" i="1"/>
  <c r="D1509" i="1"/>
  <c r="F1509" i="1"/>
  <c r="H1509" i="1"/>
  <c r="I1509" i="1"/>
  <c r="L1509" i="1"/>
  <c r="N1509" i="1"/>
  <c r="Q1509" i="1"/>
  <c r="R1509" i="1"/>
  <c r="D1510" i="1"/>
  <c r="F1510" i="1"/>
  <c r="H1510" i="1"/>
  <c r="I1510" i="1"/>
  <c r="L1510" i="1"/>
  <c r="N1510" i="1"/>
  <c r="Q1510" i="1"/>
  <c r="R1510" i="1"/>
  <c r="D1511" i="1"/>
  <c r="F1511" i="1"/>
  <c r="H1511" i="1"/>
  <c r="I1511" i="1"/>
  <c r="L1511" i="1"/>
  <c r="N1511" i="1"/>
  <c r="Q1511" i="1"/>
  <c r="R1511" i="1"/>
  <c r="D1512" i="1"/>
  <c r="F1512" i="1"/>
  <c r="H1512" i="1"/>
  <c r="I1512" i="1"/>
  <c r="L1512" i="1"/>
  <c r="N1512" i="1"/>
  <c r="Q1512" i="1"/>
  <c r="R1512" i="1"/>
  <c r="D1513" i="1"/>
  <c r="F1513" i="1"/>
  <c r="H1513" i="1"/>
  <c r="I1513" i="1"/>
  <c r="L1513" i="1"/>
  <c r="N1513" i="1"/>
  <c r="Q1513" i="1"/>
  <c r="R1513" i="1"/>
  <c r="D1514" i="1"/>
  <c r="F1514" i="1"/>
  <c r="H1514" i="1"/>
  <c r="I1514" i="1"/>
  <c r="L1514" i="1"/>
  <c r="N1514" i="1"/>
  <c r="Q1514" i="1"/>
  <c r="R1514" i="1"/>
  <c r="D1515" i="1"/>
  <c r="F1515" i="1"/>
  <c r="H1515" i="1"/>
  <c r="I1515" i="1"/>
  <c r="L1515" i="1"/>
  <c r="N1515" i="1"/>
  <c r="Q1515" i="1"/>
  <c r="R1515" i="1"/>
  <c r="D1516" i="1"/>
  <c r="F1516" i="1"/>
  <c r="H1516" i="1"/>
  <c r="I1516" i="1"/>
  <c r="L1516" i="1"/>
  <c r="N1516" i="1"/>
  <c r="Q1516" i="1"/>
  <c r="R1516" i="1"/>
  <c r="D1517" i="1"/>
  <c r="F1517" i="1"/>
  <c r="H1517" i="1"/>
  <c r="I1517" i="1"/>
  <c r="L1517" i="1"/>
  <c r="N1517" i="1"/>
  <c r="Q1517" i="1"/>
  <c r="R1517" i="1"/>
  <c r="D1518" i="1"/>
  <c r="F1518" i="1"/>
  <c r="H1518" i="1"/>
  <c r="I1518" i="1"/>
  <c r="L1518" i="1"/>
  <c r="N1518" i="1"/>
  <c r="Q1518" i="1"/>
  <c r="R1518" i="1"/>
  <c r="D1519" i="1"/>
  <c r="F1519" i="1"/>
  <c r="H1519" i="1"/>
  <c r="I1519" i="1"/>
  <c r="L1519" i="1"/>
  <c r="N1519" i="1"/>
  <c r="Q1519" i="1"/>
  <c r="R1519" i="1"/>
  <c r="D1520" i="1"/>
  <c r="F1520" i="1"/>
  <c r="H1520" i="1"/>
  <c r="I1520" i="1"/>
  <c r="L1520" i="1"/>
  <c r="N1520" i="1"/>
  <c r="Q1520" i="1"/>
  <c r="R1520" i="1"/>
  <c r="D1521" i="1"/>
  <c r="F1521" i="1"/>
  <c r="H1521" i="1"/>
  <c r="I1521" i="1"/>
  <c r="L1521" i="1"/>
  <c r="N1521" i="1"/>
  <c r="Q1521" i="1"/>
  <c r="R1521" i="1"/>
  <c r="D1522" i="1"/>
  <c r="F1522" i="1"/>
  <c r="H1522" i="1"/>
  <c r="I1522" i="1"/>
  <c r="L1522" i="1"/>
  <c r="N1522" i="1"/>
  <c r="Q1522" i="1"/>
  <c r="R1522" i="1"/>
  <c r="D1523" i="1"/>
  <c r="F1523" i="1"/>
  <c r="H1523" i="1"/>
  <c r="I1523" i="1"/>
  <c r="L1523" i="1"/>
  <c r="N1523" i="1"/>
  <c r="Q1523" i="1"/>
  <c r="R1523" i="1"/>
  <c r="D1524" i="1"/>
  <c r="F1524" i="1"/>
  <c r="H1524" i="1"/>
  <c r="I1524" i="1"/>
  <c r="L1524" i="1"/>
  <c r="N1524" i="1"/>
  <c r="Q1524" i="1"/>
  <c r="R1524" i="1"/>
  <c r="D1525" i="1"/>
  <c r="F1525" i="1"/>
  <c r="H1525" i="1"/>
  <c r="I1525" i="1"/>
  <c r="L1525" i="1"/>
  <c r="N1525" i="1"/>
  <c r="Q1525" i="1"/>
  <c r="R1525" i="1"/>
  <c r="D1526" i="1"/>
  <c r="F1526" i="1"/>
  <c r="H1526" i="1"/>
  <c r="I1526" i="1"/>
  <c r="L1526" i="1"/>
  <c r="N1526" i="1"/>
  <c r="Q1526" i="1"/>
  <c r="R1526" i="1"/>
  <c r="D1527" i="1"/>
  <c r="F1527" i="1"/>
  <c r="H1527" i="1"/>
  <c r="I1527" i="1"/>
  <c r="L1527" i="1"/>
  <c r="N1527" i="1"/>
  <c r="Q1527" i="1"/>
  <c r="R1527" i="1"/>
  <c r="D1528" i="1"/>
  <c r="F1528" i="1"/>
  <c r="H1528" i="1"/>
  <c r="I1528" i="1"/>
  <c r="L1528" i="1"/>
  <c r="N1528" i="1"/>
  <c r="Q1528" i="1"/>
  <c r="R1528" i="1"/>
  <c r="D1529" i="1"/>
  <c r="F1529" i="1"/>
  <c r="H1529" i="1"/>
  <c r="I1529" i="1"/>
  <c r="L1529" i="1"/>
  <c r="N1529" i="1"/>
  <c r="Q1529" i="1"/>
  <c r="R1529" i="1"/>
  <c r="D1530" i="1"/>
  <c r="F1530" i="1"/>
  <c r="H1530" i="1"/>
  <c r="I1530" i="1"/>
  <c r="L1530" i="1"/>
  <c r="N1530" i="1"/>
  <c r="Q1530" i="1"/>
  <c r="R1530" i="1"/>
  <c r="D1531" i="1"/>
  <c r="F1531" i="1"/>
  <c r="H1531" i="1"/>
  <c r="I1531" i="1"/>
  <c r="L1531" i="1"/>
  <c r="N1531" i="1"/>
  <c r="Q1531" i="1"/>
  <c r="R1531" i="1"/>
  <c r="D1532" i="1"/>
  <c r="F1532" i="1"/>
  <c r="H1532" i="1"/>
  <c r="I1532" i="1"/>
  <c r="L1532" i="1"/>
  <c r="N1532" i="1"/>
  <c r="Q1532" i="1"/>
  <c r="R1532" i="1"/>
  <c r="D1533" i="1"/>
  <c r="F1533" i="1"/>
  <c r="H1533" i="1"/>
  <c r="I1533" i="1"/>
  <c r="L1533" i="1"/>
  <c r="N1533" i="1"/>
  <c r="Q1533" i="1"/>
  <c r="R1533" i="1"/>
  <c r="D1534" i="1"/>
  <c r="F1534" i="1"/>
  <c r="H1534" i="1"/>
  <c r="I1534" i="1"/>
  <c r="L1534" i="1"/>
  <c r="N1534" i="1"/>
  <c r="Q1534" i="1"/>
  <c r="R1534" i="1"/>
  <c r="D1535" i="1"/>
  <c r="F1535" i="1"/>
  <c r="H1535" i="1"/>
  <c r="I1535" i="1"/>
  <c r="L1535" i="1"/>
  <c r="N1535" i="1"/>
  <c r="Q1535" i="1"/>
  <c r="R1535" i="1"/>
  <c r="D1536" i="1"/>
  <c r="F1536" i="1"/>
  <c r="H1536" i="1"/>
  <c r="I1536" i="1"/>
  <c r="L1536" i="1"/>
  <c r="N1536" i="1"/>
  <c r="Q1536" i="1"/>
  <c r="R1536" i="1"/>
  <c r="D1537" i="1"/>
  <c r="F1537" i="1"/>
  <c r="H1537" i="1"/>
  <c r="I1537" i="1"/>
  <c r="L1537" i="1"/>
  <c r="N1537" i="1"/>
  <c r="Q1537" i="1"/>
  <c r="R1537" i="1"/>
  <c r="D1538" i="1"/>
  <c r="F1538" i="1"/>
  <c r="H1538" i="1"/>
  <c r="I1538" i="1"/>
  <c r="L1538" i="1"/>
  <c r="N1538" i="1"/>
  <c r="Q1538" i="1"/>
  <c r="R1538" i="1"/>
  <c r="D1539" i="1"/>
  <c r="F1539" i="1"/>
  <c r="H1539" i="1"/>
  <c r="I1539" i="1"/>
  <c r="L1539" i="1"/>
  <c r="N1539" i="1"/>
  <c r="Q1539" i="1"/>
  <c r="R1539" i="1"/>
  <c r="D1540" i="1"/>
  <c r="F1540" i="1"/>
  <c r="H1540" i="1"/>
  <c r="I1540" i="1"/>
  <c r="L1540" i="1"/>
  <c r="N1540" i="1"/>
  <c r="Q1540" i="1"/>
  <c r="R1540" i="1"/>
  <c r="D1541" i="1"/>
  <c r="F1541" i="1"/>
  <c r="H1541" i="1"/>
  <c r="I1541" i="1"/>
  <c r="L1541" i="1"/>
  <c r="N1541" i="1"/>
  <c r="Q1541" i="1"/>
  <c r="R1541" i="1"/>
  <c r="D1542" i="1"/>
  <c r="F1542" i="1"/>
  <c r="H1542" i="1"/>
  <c r="I1542" i="1"/>
  <c r="L1542" i="1"/>
  <c r="N1542" i="1"/>
  <c r="Q1542" i="1"/>
  <c r="R1542" i="1"/>
  <c r="D1543" i="1"/>
  <c r="F1543" i="1"/>
  <c r="H1543" i="1"/>
  <c r="I1543" i="1"/>
  <c r="L1543" i="1"/>
  <c r="N1543" i="1"/>
  <c r="Q1543" i="1"/>
  <c r="R1543" i="1"/>
  <c r="D1544" i="1"/>
  <c r="F1544" i="1"/>
  <c r="H1544" i="1"/>
  <c r="I1544" i="1"/>
  <c r="L1544" i="1"/>
  <c r="N1544" i="1"/>
  <c r="Q1544" i="1"/>
  <c r="R1544" i="1"/>
  <c r="D1545" i="1"/>
  <c r="F1545" i="1"/>
  <c r="H1545" i="1"/>
  <c r="I1545" i="1"/>
  <c r="L1545" i="1"/>
  <c r="N1545" i="1"/>
  <c r="Q1545" i="1"/>
  <c r="R1545" i="1"/>
  <c r="D1546" i="1"/>
  <c r="F1546" i="1"/>
  <c r="H1546" i="1"/>
  <c r="I1546" i="1"/>
  <c r="L1546" i="1"/>
  <c r="N1546" i="1"/>
  <c r="Q1546" i="1"/>
  <c r="R1546" i="1"/>
  <c r="D1547" i="1"/>
  <c r="F1547" i="1"/>
  <c r="H1547" i="1"/>
  <c r="I1547" i="1"/>
  <c r="L1547" i="1"/>
  <c r="N1547" i="1"/>
  <c r="Q1547" i="1"/>
  <c r="R1547" i="1"/>
  <c r="D1548" i="1"/>
  <c r="F1548" i="1"/>
  <c r="H1548" i="1"/>
  <c r="I1548" i="1"/>
  <c r="L1548" i="1"/>
  <c r="N1548" i="1"/>
  <c r="Q1548" i="1"/>
  <c r="R1548" i="1"/>
  <c r="D1549" i="1"/>
  <c r="F1549" i="1"/>
  <c r="H1549" i="1"/>
  <c r="I1549" i="1"/>
  <c r="L1549" i="1"/>
  <c r="N1549" i="1"/>
  <c r="Q1549" i="1"/>
  <c r="R1549" i="1"/>
  <c r="D1550" i="1"/>
  <c r="F1550" i="1"/>
  <c r="H1550" i="1"/>
  <c r="I1550" i="1"/>
  <c r="L1550" i="1"/>
  <c r="N1550" i="1"/>
  <c r="Q1550" i="1"/>
  <c r="R1550" i="1"/>
  <c r="D1551" i="1"/>
  <c r="F1551" i="1"/>
  <c r="H1551" i="1"/>
  <c r="I1551" i="1"/>
  <c r="L1551" i="1"/>
  <c r="N1551" i="1"/>
  <c r="Q1551" i="1"/>
  <c r="R1551" i="1"/>
  <c r="D1552" i="1"/>
  <c r="F1552" i="1"/>
  <c r="H1552" i="1"/>
  <c r="I1552" i="1"/>
  <c r="L1552" i="1"/>
  <c r="N1552" i="1"/>
  <c r="Q1552" i="1"/>
  <c r="R1552" i="1"/>
  <c r="D1553" i="1"/>
  <c r="F1553" i="1"/>
  <c r="H1553" i="1"/>
  <c r="I1553" i="1"/>
  <c r="L1553" i="1"/>
  <c r="N1553" i="1"/>
  <c r="Q1553" i="1"/>
  <c r="R1553" i="1"/>
  <c r="D1554" i="1"/>
  <c r="F1554" i="1"/>
  <c r="H1554" i="1"/>
  <c r="I1554" i="1"/>
  <c r="L1554" i="1"/>
  <c r="N1554" i="1"/>
  <c r="Q1554" i="1"/>
  <c r="R1554" i="1"/>
  <c r="D1555" i="1"/>
  <c r="F1555" i="1"/>
  <c r="H1555" i="1"/>
  <c r="I1555" i="1"/>
  <c r="L1555" i="1"/>
  <c r="N1555" i="1"/>
  <c r="Q1555" i="1"/>
  <c r="R1555" i="1"/>
  <c r="D1556" i="1"/>
  <c r="F1556" i="1"/>
  <c r="H1556" i="1"/>
  <c r="I1556" i="1"/>
  <c r="L1556" i="1"/>
  <c r="N1556" i="1"/>
  <c r="Q1556" i="1"/>
  <c r="R1556" i="1"/>
  <c r="D1557" i="1"/>
  <c r="F1557" i="1"/>
  <c r="H1557" i="1"/>
  <c r="I1557" i="1"/>
  <c r="L1557" i="1"/>
  <c r="N1557" i="1"/>
  <c r="Q1557" i="1"/>
  <c r="R1557" i="1"/>
  <c r="D1558" i="1"/>
  <c r="F1558" i="1"/>
  <c r="H1558" i="1"/>
  <c r="I1558" i="1"/>
  <c r="L1558" i="1"/>
  <c r="N1558" i="1"/>
  <c r="Q1558" i="1"/>
  <c r="R1558" i="1"/>
  <c r="D1559" i="1"/>
  <c r="F1559" i="1"/>
  <c r="H1559" i="1"/>
  <c r="I1559" i="1"/>
  <c r="L1559" i="1"/>
  <c r="N1559" i="1"/>
  <c r="Q1559" i="1"/>
  <c r="R1559" i="1"/>
  <c r="D1560" i="1"/>
  <c r="F1560" i="1"/>
  <c r="H1560" i="1"/>
  <c r="I1560" i="1"/>
  <c r="L1560" i="1"/>
  <c r="N1560" i="1"/>
  <c r="Q1560" i="1"/>
  <c r="R1560" i="1"/>
  <c r="D1561" i="1"/>
  <c r="F1561" i="1"/>
  <c r="H1561" i="1"/>
  <c r="I1561" i="1"/>
  <c r="L1561" i="1"/>
  <c r="N1561" i="1"/>
  <c r="Q1561" i="1"/>
  <c r="R1561" i="1"/>
  <c r="D1562" i="1"/>
  <c r="F1562" i="1"/>
  <c r="H1562" i="1"/>
  <c r="I1562" i="1"/>
  <c r="L1562" i="1"/>
  <c r="N1562" i="1"/>
  <c r="Q1562" i="1"/>
  <c r="R1562" i="1"/>
  <c r="D1563" i="1"/>
  <c r="F1563" i="1"/>
  <c r="H1563" i="1"/>
  <c r="I1563" i="1"/>
  <c r="L1563" i="1"/>
  <c r="N1563" i="1"/>
  <c r="Q1563" i="1"/>
  <c r="R1563" i="1"/>
  <c r="D1564" i="1"/>
  <c r="F1564" i="1"/>
  <c r="H1564" i="1"/>
  <c r="I1564" i="1"/>
  <c r="L1564" i="1"/>
  <c r="N1564" i="1"/>
  <c r="Q1564" i="1"/>
  <c r="R1564" i="1"/>
  <c r="D1565" i="1"/>
  <c r="F1565" i="1"/>
  <c r="H1565" i="1"/>
  <c r="I1565" i="1"/>
  <c r="L1565" i="1"/>
  <c r="N1565" i="1"/>
  <c r="Q1565" i="1"/>
  <c r="R1565" i="1"/>
  <c r="D1566" i="1"/>
  <c r="F1566" i="1"/>
  <c r="H1566" i="1"/>
  <c r="I1566" i="1"/>
  <c r="L1566" i="1"/>
  <c r="N1566" i="1"/>
  <c r="Q1566" i="1"/>
  <c r="R1566" i="1"/>
  <c r="D1567" i="1"/>
  <c r="F1567" i="1"/>
  <c r="H1567" i="1"/>
  <c r="I1567" i="1"/>
  <c r="L1567" i="1"/>
  <c r="N1567" i="1"/>
  <c r="Q1567" i="1"/>
  <c r="R1567" i="1"/>
  <c r="D1568" i="1"/>
  <c r="F1568" i="1"/>
  <c r="H1568" i="1"/>
  <c r="I1568" i="1"/>
  <c r="L1568" i="1"/>
  <c r="N1568" i="1"/>
  <c r="Q1568" i="1"/>
  <c r="R1568" i="1"/>
  <c r="D1569" i="1"/>
  <c r="F1569" i="1"/>
  <c r="H1569" i="1"/>
  <c r="I1569" i="1"/>
  <c r="L1569" i="1"/>
  <c r="N1569" i="1"/>
  <c r="Q1569" i="1"/>
  <c r="R1569" i="1"/>
  <c r="D1570" i="1"/>
  <c r="F1570" i="1"/>
  <c r="H1570" i="1"/>
  <c r="I1570" i="1"/>
  <c r="L1570" i="1"/>
  <c r="N1570" i="1"/>
  <c r="Q1570" i="1"/>
  <c r="R1570" i="1"/>
  <c r="D1571" i="1"/>
  <c r="F1571" i="1"/>
  <c r="H1571" i="1"/>
  <c r="I1571" i="1"/>
  <c r="L1571" i="1"/>
  <c r="N1571" i="1"/>
  <c r="Q1571" i="1"/>
  <c r="R1571" i="1"/>
  <c r="D1572" i="1"/>
  <c r="F1572" i="1"/>
  <c r="H1572" i="1"/>
  <c r="I1572" i="1"/>
  <c r="L1572" i="1"/>
  <c r="N1572" i="1"/>
  <c r="Q1572" i="1"/>
  <c r="R1572" i="1"/>
  <c r="D1573" i="1"/>
  <c r="F1573" i="1"/>
  <c r="H1573" i="1"/>
  <c r="I1573" i="1"/>
  <c r="L1573" i="1"/>
  <c r="N1573" i="1"/>
  <c r="Q1573" i="1"/>
  <c r="R1573" i="1"/>
  <c r="D1574" i="1"/>
  <c r="F1574" i="1"/>
  <c r="H1574" i="1"/>
  <c r="I1574" i="1"/>
  <c r="L1574" i="1"/>
  <c r="N1574" i="1"/>
  <c r="Q1574" i="1"/>
  <c r="R1574" i="1"/>
  <c r="D1575" i="1"/>
  <c r="F1575" i="1"/>
  <c r="H1575" i="1"/>
  <c r="I1575" i="1"/>
  <c r="L1575" i="1"/>
  <c r="N1575" i="1"/>
  <c r="Q1575" i="1"/>
  <c r="R1575" i="1"/>
  <c r="D1576" i="1"/>
  <c r="F1576" i="1"/>
  <c r="H1576" i="1"/>
  <c r="I1576" i="1"/>
  <c r="L1576" i="1"/>
  <c r="N1576" i="1"/>
  <c r="Q1576" i="1"/>
  <c r="R1576" i="1"/>
  <c r="D1577" i="1"/>
  <c r="F1577" i="1"/>
  <c r="H1577" i="1"/>
  <c r="I1577" i="1"/>
  <c r="L1577" i="1"/>
  <c r="N1577" i="1"/>
  <c r="Q1577" i="1"/>
  <c r="R1577" i="1"/>
  <c r="D1578" i="1"/>
  <c r="F1578" i="1"/>
  <c r="H1578" i="1"/>
  <c r="I1578" i="1"/>
  <c r="L1578" i="1"/>
  <c r="N1578" i="1"/>
  <c r="Q1578" i="1"/>
  <c r="R1578" i="1"/>
  <c r="D1579" i="1"/>
  <c r="F1579" i="1"/>
  <c r="H1579" i="1"/>
  <c r="I1579" i="1"/>
  <c r="L1579" i="1"/>
  <c r="N1579" i="1"/>
  <c r="Q1579" i="1"/>
  <c r="R1579" i="1"/>
  <c r="D1580" i="1"/>
  <c r="F1580" i="1"/>
  <c r="H1580" i="1"/>
  <c r="I1580" i="1"/>
  <c r="L1580" i="1"/>
  <c r="N1580" i="1"/>
  <c r="Q1580" i="1"/>
  <c r="R1580" i="1"/>
  <c r="D1581" i="1"/>
  <c r="F1581" i="1"/>
  <c r="H1581" i="1"/>
  <c r="I1581" i="1"/>
  <c r="L1581" i="1"/>
  <c r="N1581" i="1"/>
  <c r="Q1581" i="1"/>
  <c r="R1581" i="1"/>
  <c r="D1582" i="1"/>
  <c r="F1582" i="1"/>
  <c r="H1582" i="1"/>
  <c r="I1582" i="1"/>
  <c r="L1582" i="1"/>
  <c r="N1582" i="1"/>
  <c r="Q1582" i="1"/>
  <c r="R1582" i="1"/>
  <c r="D1583" i="1"/>
  <c r="F1583" i="1"/>
  <c r="H1583" i="1"/>
  <c r="I1583" i="1"/>
  <c r="L1583" i="1"/>
  <c r="N1583" i="1"/>
  <c r="Q1583" i="1"/>
  <c r="R1583" i="1"/>
  <c r="D1584" i="1"/>
  <c r="F1584" i="1"/>
  <c r="H1584" i="1"/>
  <c r="I1584" i="1"/>
  <c r="L1584" i="1"/>
  <c r="N1584" i="1"/>
  <c r="Q1584" i="1"/>
  <c r="R1584" i="1"/>
  <c r="D1585" i="1"/>
  <c r="F1585" i="1"/>
  <c r="H1585" i="1"/>
  <c r="I1585" i="1"/>
  <c r="L1585" i="1"/>
  <c r="N1585" i="1"/>
  <c r="Q1585" i="1"/>
  <c r="R1585" i="1"/>
  <c r="D1586" i="1"/>
  <c r="F1586" i="1"/>
  <c r="H1586" i="1"/>
  <c r="I1586" i="1"/>
  <c r="L1586" i="1"/>
  <c r="N1586" i="1"/>
  <c r="Q1586" i="1"/>
  <c r="R1586" i="1"/>
  <c r="D1587" i="1"/>
  <c r="F1587" i="1"/>
  <c r="H1587" i="1"/>
  <c r="I1587" i="1"/>
  <c r="L1587" i="1"/>
  <c r="N1587" i="1"/>
  <c r="Q1587" i="1"/>
  <c r="R1587" i="1"/>
  <c r="D1588" i="1"/>
  <c r="F1588" i="1"/>
  <c r="H1588" i="1"/>
  <c r="I1588" i="1"/>
  <c r="L1588" i="1"/>
  <c r="N1588" i="1"/>
  <c r="Q1588" i="1"/>
  <c r="R1588" i="1"/>
  <c r="D1589" i="1"/>
  <c r="F1589" i="1"/>
  <c r="H1589" i="1"/>
  <c r="I1589" i="1"/>
  <c r="L1589" i="1"/>
  <c r="N1589" i="1"/>
  <c r="Q1589" i="1"/>
  <c r="R1589" i="1"/>
  <c r="D1590" i="1"/>
  <c r="F1590" i="1"/>
  <c r="H1590" i="1"/>
  <c r="I1590" i="1"/>
  <c r="L1590" i="1"/>
  <c r="N1590" i="1"/>
  <c r="Q1590" i="1"/>
  <c r="R1590" i="1"/>
  <c r="D1591" i="1"/>
  <c r="F1591" i="1"/>
  <c r="H1591" i="1"/>
  <c r="I1591" i="1"/>
  <c r="L1591" i="1"/>
  <c r="N1591" i="1"/>
  <c r="Q1591" i="1"/>
  <c r="R1591" i="1"/>
  <c r="D1592" i="1"/>
  <c r="F1592" i="1"/>
  <c r="H1592" i="1"/>
  <c r="I1592" i="1"/>
  <c r="L1592" i="1"/>
  <c r="N1592" i="1"/>
  <c r="Q1592" i="1"/>
  <c r="R1592" i="1"/>
  <c r="D1593" i="1"/>
  <c r="F1593" i="1"/>
  <c r="H1593" i="1"/>
  <c r="I1593" i="1"/>
  <c r="L1593" i="1"/>
  <c r="N1593" i="1"/>
  <c r="Q1593" i="1"/>
  <c r="R1593" i="1"/>
  <c r="D1594" i="1"/>
  <c r="F1594" i="1"/>
  <c r="H1594" i="1"/>
  <c r="I1594" i="1"/>
  <c r="L1594" i="1"/>
  <c r="N1594" i="1"/>
  <c r="Q1594" i="1"/>
  <c r="R1594" i="1"/>
  <c r="D1595" i="1"/>
  <c r="F1595" i="1"/>
  <c r="H1595" i="1"/>
  <c r="I1595" i="1"/>
  <c r="L1595" i="1"/>
  <c r="N1595" i="1"/>
  <c r="Q1595" i="1"/>
  <c r="R1595" i="1"/>
  <c r="D1596" i="1"/>
  <c r="F1596" i="1"/>
  <c r="H1596" i="1"/>
  <c r="I1596" i="1"/>
  <c r="L1596" i="1"/>
  <c r="N1596" i="1"/>
  <c r="Q1596" i="1"/>
  <c r="R1596" i="1"/>
  <c r="D1597" i="1"/>
  <c r="F1597" i="1"/>
  <c r="H1597" i="1"/>
  <c r="I1597" i="1"/>
  <c r="L1597" i="1"/>
  <c r="N1597" i="1"/>
  <c r="Q1597" i="1"/>
  <c r="R1597" i="1"/>
  <c r="D1598" i="1"/>
  <c r="F1598" i="1"/>
  <c r="H1598" i="1"/>
  <c r="I1598" i="1"/>
  <c r="L1598" i="1"/>
  <c r="N1598" i="1"/>
  <c r="Q1598" i="1"/>
  <c r="R1598" i="1"/>
  <c r="D1599" i="1"/>
  <c r="F1599" i="1"/>
  <c r="H1599" i="1"/>
  <c r="I1599" i="1"/>
  <c r="L1599" i="1"/>
  <c r="N1599" i="1"/>
  <c r="Q1599" i="1"/>
  <c r="R1599" i="1"/>
  <c r="D1600" i="1"/>
  <c r="F1600" i="1"/>
  <c r="H1600" i="1"/>
  <c r="I1600" i="1"/>
  <c r="L1600" i="1"/>
  <c r="N1600" i="1"/>
  <c r="Q1600" i="1"/>
  <c r="R1600" i="1"/>
  <c r="D1601" i="1"/>
  <c r="F1601" i="1"/>
  <c r="H1601" i="1"/>
  <c r="I1601" i="1"/>
  <c r="L1601" i="1"/>
  <c r="N1601" i="1"/>
  <c r="Q1601" i="1"/>
  <c r="R1601" i="1"/>
  <c r="D1602" i="1"/>
  <c r="F1602" i="1"/>
  <c r="H1602" i="1"/>
  <c r="I1602" i="1"/>
  <c r="L1602" i="1"/>
  <c r="N1602" i="1"/>
  <c r="Q1602" i="1"/>
  <c r="R1602" i="1"/>
  <c r="D1603" i="1"/>
  <c r="F1603" i="1"/>
  <c r="H1603" i="1"/>
  <c r="I1603" i="1"/>
  <c r="L1603" i="1"/>
  <c r="N1603" i="1"/>
  <c r="Q1603" i="1"/>
  <c r="R1603" i="1"/>
  <c r="D1604" i="1"/>
  <c r="F1604" i="1"/>
  <c r="H1604" i="1"/>
  <c r="I1604" i="1"/>
  <c r="L1604" i="1"/>
  <c r="N1604" i="1"/>
  <c r="Q1604" i="1"/>
  <c r="R1604" i="1"/>
  <c r="D1605" i="1"/>
  <c r="F1605" i="1"/>
  <c r="H1605" i="1"/>
  <c r="I1605" i="1"/>
  <c r="L1605" i="1"/>
  <c r="N1605" i="1"/>
  <c r="Q1605" i="1"/>
  <c r="R1605" i="1"/>
  <c r="D1606" i="1"/>
  <c r="F1606" i="1"/>
  <c r="H1606" i="1"/>
  <c r="I1606" i="1"/>
  <c r="L1606" i="1"/>
  <c r="N1606" i="1"/>
  <c r="Q1606" i="1"/>
  <c r="R1606" i="1"/>
  <c r="D1607" i="1"/>
  <c r="F1607" i="1"/>
  <c r="H1607" i="1"/>
  <c r="I1607" i="1"/>
  <c r="L1607" i="1"/>
  <c r="N1607" i="1"/>
  <c r="Q1607" i="1"/>
  <c r="R1607" i="1"/>
  <c r="D1608" i="1"/>
  <c r="F1608" i="1"/>
  <c r="H1608" i="1"/>
  <c r="I1608" i="1"/>
  <c r="L1608" i="1"/>
  <c r="N1608" i="1"/>
  <c r="Q1608" i="1"/>
  <c r="R1608" i="1"/>
  <c r="D1609" i="1"/>
  <c r="F1609" i="1"/>
  <c r="H1609" i="1"/>
  <c r="I1609" i="1"/>
  <c r="L1609" i="1"/>
  <c r="N1609" i="1"/>
  <c r="Q1609" i="1"/>
  <c r="R1609" i="1"/>
  <c r="D1610" i="1"/>
  <c r="F1610" i="1"/>
  <c r="H1610" i="1"/>
  <c r="I1610" i="1"/>
  <c r="L1610" i="1"/>
  <c r="N1610" i="1"/>
  <c r="Q1610" i="1"/>
  <c r="R1610" i="1"/>
  <c r="D1611" i="1"/>
  <c r="F1611" i="1"/>
  <c r="H1611" i="1"/>
  <c r="I1611" i="1"/>
  <c r="L1611" i="1"/>
  <c r="N1611" i="1"/>
  <c r="Q1611" i="1"/>
  <c r="R1611" i="1"/>
  <c r="D1612" i="1"/>
  <c r="F1612" i="1"/>
  <c r="H1612" i="1"/>
  <c r="I1612" i="1"/>
  <c r="L1612" i="1"/>
  <c r="N1612" i="1"/>
  <c r="Q1612" i="1"/>
  <c r="R1612" i="1"/>
  <c r="D1613" i="1"/>
  <c r="F1613" i="1"/>
  <c r="H1613" i="1"/>
  <c r="I1613" i="1"/>
  <c r="L1613" i="1"/>
  <c r="N1613" i="1"/>
  <c r="Q1613" i="1"/>
  <c r="R1613" i="1"/>
  <c r="D1614" i="1"/>
  <c r="F1614" i="1"/>
  <c r="H1614" i="1"/>
  <c r="I1614" i="1"/>
  <c r="L1614" i="1"/>
  <c r="N1614" i="1"/>
  <c r="Q1614" i="1"/>
  <c r="R1614" i="1"/>
  <c r="D1615" i="1"/>
  <c r="F1615" i="1"/>
  <c r="H1615" i="1"/>
  <c r="I1615" i="1"/>
  <c r="L1615" i="1"/>
  <c r="N1615" i="1"/>
  <c r="Q1615" i="1"/>
  <c r="R1615" i="1"/>
  <c r="D1616" i="1"/>
  <c r="F1616" i="1"/>
  <c r="H1616" i="1"/>
  <c r="I1616" i="1"/>
  <c r="L1616" i="1"/>
  <c r="N1616" i="1"/>
  <c r="Q1616" i="1"/>
  <c r="R1616" i="1"/>
  <c r="D1617" i="1"/>
  <c r="F1617" i="1"/>
  <c r="H1617" i="1"/>
  <c r="I1617" i="1"/>
  <c r="L1617" i="1"/>
  <c r="N1617" i="1"/>
  <c r="Q1617" i="1"/>
  <c r="R1617" i="1"/>
  <c r="D1618" i="1"/>
  <c r="F1618" i="1"/>
  <c r="H1618" i="1"/>
  <c r="I1618" i="1"/>
  <c r="L1618" i="1"/>
  <c r="N1618" i="1"/>
  <c r="Q1618" i="1"/>
  <c r="R1618" i="1"/>
  <c r="D1619" i="1"/>
  <c r="F1619" i="1"/>
  <c r="H1619" i="1"/>
  <c r="I1619" i="1"/>
  <c r="L1619" i="1"/>
  <c r="N1619" i="1"/>
  <c r="Q1619" i="1"/>
  <c r="R1619" i="1"/>
  <c r="D1620" i="1"/>
  <c r="F1620" i="1"/>
  <c r="H1620" i="1"/>
  <c r="I1620" i="1"/>
  <c r="L1620" i="1"/>
  <c r="N1620" i="1"/>
  <c r="Q1620" i="1"/>
  <c r="R1620" i="1"/>
  <c r="D1621" i="1"/>
  <c r="F1621" i="1"/>
  <c r="H1621" i="1"/>
  <c r="I1621" i="1"/>
  <c r="L1621" i="1"/>
  <c r="N1621" i="1"/>
  <c r="Q1621" i="1"/>
  <c r="R1621" i="1"/>
  <c r="D1622" i="1"/>
  <c r="F1622" i="1"/>
  <c r="H1622" i="1"/>
  <c r="I1622" i="1"/>
  <c r="L1622" i="1"/>
  <c r="N1622" i="1"/>
  <c r="Q1622" i="1"/>
  <c r="R1622" i="1"/>
  <c r="D1623" i="1"/>
  <c r="F1623" i="1"/>
  <c r="H1623" i="1"/>
  <c r="I1623" i="1"/>
  <c r="L1623" i="1"/>
  <c r="N1623" i="1"/>
  <c r="Q1623" i="1"/>
  <c r="R1623" i="1"/>
  <c r="D1624" i="1"/>
  <c r="F1624" i="1"/>
  <c r="H1624" i="1"/>
  <c r="I1624" i="1"/>
  <c r="L1624" i="1"/>
  <c r="N1624" i="1"/>
  <c r="Q1624" i="1"/>
  <c r="R1624" i="1"/>
  <c r="D1625" i="1"/>
  <c r="F1625" i="1"/>
  <c r="H1625" i="1"/>
  <c r="I1625" i="1"/>
  <c r="L1625" i="1"/>
  <c r="N1625" i="1"/>
  <c r="Q1625" i="1"/>
  <c r="R1625" i="1"/>
  <c r="D1626" i="1"/>
  <c r="F1626" i="1"/>
  <c r="H1626" i="1"/>
  <c r="I1626" i="1"/>
  <c r="L1626" i="1"/>
  <c r="N1626" i="1"/>
  <c r="Q1626" i="1"/>
  <c r="R1626" i="1"/>
  <c r="D1627" i="1"/>
  <c r="F1627" i="1"/>
  <c r="H1627" i="1"/>
  <c r="I1627" i="1"/>
  <c r="L1627" i="1"/>
  <c r="N1627" i="1"/>
  <c r="Q1627" i="1"/>
  <c r="R1627" i="1"/>
  <c r="D1628" i="1"/>
  <c r="F1628" i="1"/>
  <c r="H1628" i="1"/>
  <c r="I1628" i="1"/>
  <c r="L1628" i="1"/>
  <c r="N1628" i="1"/>
  <c r="Q1628" i="1"/>
  <c r="R1628" i="1"/>
  <c r="D1629" i="1"/>
  <c r="F1629" i="1"/>
  <c r="H1629" i="1"/>
  <c r="I1629" i="1"/>
  <c r="L1629" i="1"/>
  <c r="N1629" i="1"/>
  <c r="Q1629" i="1"/>
  <c r="R1629" i="1"/>
  <c r="D1630" i="1"/>
  <c r="F1630" i="1"/>
  <c r="H1630" i="1"/>
  <c r="I1630" i="1"/>
  <c r="L1630" i="1"/>
  <c r="N1630" i="1"/>
  <c r="Q1630" i="1"/>
  <c r="R1630" i="1"/>
  <c r="D1631" i="1"/>
  <c r="F1631" i="1"/>
  <c r="H1631" i="1"/>
  <c r="I1631" i="1"/>
  <c r="L1631" i="1"/>
  <c r="N1631" i="1"/>
  <c r="Q1631" i="1"/>
  <c r="R1631" i="1"/>
  <c r="D1632" i="1"/>
  <c r="F1632" i="1"/>
  <c r="H1632" i="1"/>
  <c r="I1632" i="1"/>
  <c r="L1632" i="1"/>
  <c r="N1632" i="1"/>
  <c r="Q1632" i="1"/>
  <c r="R1632" i="1"/>
  <c r="D1633" i="1"/>
  <c r="F1633" i="1"/>
  <c r="H1633" i="1"/>
  <c r="I1633" i="1"/>
  <c r="L1633" i="1"/>
  <c r="N1633" i="1"/>
  <c r="Q1633" i="1"/>
  <c r="R1633" i="1"/>
  <c r="D1634" i="1"/>
  <c r="F1634" i="1"/>
  <c r="H1634" i="1"/>
  <c r="I1634" i="1"/>
  <c r="L1634" i="1"/>
  <c r="N1634" i="1"/>
  <c r="Q1634" i="1"/>
  <c r="R1634" i="1"/>
  <c r="D1635" i="1"/>
  <c r="F1635" i="1"/>
  <c r="H1635" i="1"/>
  <c r="I1635" i="1"/>
  <c r="L1635" i="1"/>
  <c r="N1635" i="1"/>
  <c r="Q1635" i="1"/>
  <c r="R1635" i="1"/>
  <c r="D1636" i="1"/>
  <c r="F1636" i="1"/>
  <c r="H1636" i="1"/>
  <c r="I1636" i="1"/>
  <c r="L1636" i="1"/>
  <c r="N1636" i="1"/>
  <c r="Q1636" i="1"/>
  <c r="R1636" i="1"/>
  <c r="D1637" i="1"/>
  <c r="F1637" i="1"/>
  <c r="H1637" i="1"/>
  <c r="I1637" i="1"/>
  <c r="L1637" i="1"/>
  <c r="N1637" i="1"/>
  <c r="Q1637" i="1"/>
  <c r="R1637" i="1"/>
  <c r="D1638" i="1"/>
  <c r="F1638" i="1"/>
  <c r="H1638" i="1"/>
  <c r="I1638" i="1"/>
  <c r="L1638" i="1"/>
  <c r="N1638" i="1"/>
  <c r="Q1638" i="1"/>
  <c r="R1638" i="1"/>
  <c r="D1639" i="1"/>
  <c r="F1639" i="1"/>
  <c r="H1639" i="1"/>
  <c r="I1639" i="1"/>
  <c r="L1639" i="1"/>
  <c r="N1639" i="1"/>
  <c r="Q1639" i="1"/>
  <c r="R1639" i="1"/>
  <c r="D1640" i="1"/>
  <c r="F1640" i="1"/>
  <c r="H1640" i="1"/>
  <c r="I1640" i="1"/>
  <c r="L1640" i="1"/>
  <c r="N1640" i="1"/>
  <c r="Q1640" i="1"/>
  <c r="R1640" i="1"/>
  <c r="D1641" i="1"/>
  <c r="F1641" i="1"/>
  <c r="H1641" i="1"/>
  <c r="I1641" i="1"/>
  <c r="L1641" i="1"/>
  <c r="N1641" i="1"/>
  <c r="Q1641" i="1"/>
  <c r="R1641" i="1"/>
  <c r="D1642" i="1"/>
  <c r="F1642" i="1"/>
  <c r="H1642" i="1"/>
  <c r="I1642" i="1"/>
  <c r="L1642" i="1"/>
  <c r="N1642" i="1"/>
  <c r="Q1642" i="1"/>
  <c r="R1642" i="1"/>
  <c r="D1643" i="1"/>
  <c r="F1643" i="1"/>
  <c r="H1643" i="1"/>
  <c r="I1643" i="1"/>
  <c r="L1643" i="1"/>
  <c r="N1643" i="1"/>
  <c r="Q1643" i="1"/>
  <c r="R1643" i="1"/>
  <c r="D1644" i="1"/>
  <c r="F1644" i="1"/>
  <c r="H1644" i="1"/>
  <c r="I1644" i="1"/>
  <c r="L1644" i="1"/>
  <c r="N1644" i="1"/>
  <c r="Q1644" i="1"/>
  <c r="R1644" i="1"/>
  <c r="D1645" i="1"/>
  <c r="F1645" i="1"/>
  <c r="H1645" i="1"/>
  <c r="I1645" i="1"/>
  <c r="L1645" i="1"/>
  <c r="N1645" i="1"/>
  <c r="Q1645" i="1"/>
  <c r="R1645" i="1"/>
  <c r="D1646" i="1"/>
  <c r="F1646" i="1"/>
  <c r="H1646" i="1"/>
  <c r="I1646" i="1"/>
  <c r="L1646" i="1"/>
  <c r="N1646" i="1"/>
  <c r="Q1646" i="1"/>
  <c r="R1646" i="1"/>
  <c r="D1647" i="1"/>
  <c r="F1647" i="1"/>
  <c r="H1647" i="1"/>
  <c r="I1647" i="1"/>
  <c r="L1647" i="1"/>
  <c r="N1647" i="1"/>
  <c r="Q1647" i="1"/>
  <c r="R1647" i="1"/>
  <c r="D1648" i="1"/>
  <c r="F1648" i="1"/>
  <c r="H1648" i="1"/>
  <c r="I1648" i="1"/>
  <c r="L1648" i="1"/>
  <c r="N1648" i="1"/>
  <c r="Q1648" i="1"/>
  <c r="R1648" i="1"/>
  <c r="D1649" i="1"/>
  <c r="F1649" i="1"/>
  <c r="H1649" i="1"/>
  <c r="I1649" i="1"/>
  <c r="L1649" i="1"/>
  <c r="N1649" i="1"/>
  <c r="Q1649" i="1"/>
  <c r="R1649" i="1"/>
  <c r="D1650" i="1"/>
  <c r="F1650" i="1"/>
  <c r="H1650" i="1"/>
  <c r="I1650" i="1"/>
  <c r="L1650" i="1"/>
  <c r="N1650" i="1"/>
  <c r="Q1650" i="1"/>
  <c r="R1650" i="1"/>
  <c r="D1651" i="1"/>
  <c r="F1651" i="1"/>
  <c r="H1651" i="1"/>
  <c r="I1651" i="1"/>
  <c r="L1651" i="1"/>
  <c r="N1651" i="1"/>
  <c r="Q1651" i="1"/>
  <c r="R1651" i="1"/>
  <c r="D1652" i="1"/>
  <c r="F1652" i="1"/>
  <c r="H1652" i="1"/>
  <c r="I1652" i="1"/>
  <c r="L1652" i="1"/>
  <c r="N1652" i="1"/>
  <c r="Q1652" i="1"/>
  <c r="R1652" i="1"/>
  <c r="D1653" i="1"/>
  <c r="F1653" i="1"/>
  <c r="H1653" i="1"/>
  <c r="I1653" i="1"/>
  <c r="L1653" i="1"/>
  <c r="N1653" i="1"/>
  <c r="Q1653" i="1"/>
  <c r="R1653" i="1"/>
  <c r="D1654" i="1"/>
  <c r="F1654" i="1"/>
  <c r="H1654" i="1"/>
  <c r="I1654" i="1"/>
  <c r="L1654" i="1"/>
  <c r="N1654" i="1"/>
  <c r="Q1654" i="1"/>
  <c r="R1654" i="1"/>
  <c r="D1655" i="1"/>
  <c r="F1655" i="1"/>
  <c r="H1655" i="1"/>
  <c r="I1655" i="1"/>
  <c r="L1655" i="1"/>
  <c r="N1655" i="1"/>
  <c r="Q1655" i="1"/>
  <c r="R1655" i="1"/>
  <c r="D1656" i="1"/>
  <c r="F1656" i="1"/>
  <c r="H1656" i="1"/>
  <c r="I1656" i="1"/>
  <c r="L1656" i="1"/>
  <c r="N1656" i="1"/>
  <c r="Q1656" i="1"/>
  <c r="R1656" i="1"/>
  <c r="D1657" i="1"/>
  <c r="F1657" i="1"/>
  <c r="H1657" i="1"/>
  <c r="I1657" i="1"/>
  <c r="L1657" i="1"/>
  <c r="N1657" i="1"/>
  <c r="Q1657" i="1"/>
  <c r="R1657" i="1"/>
  <c r="D1658" i="1"/>
  <c r="F1658" i="1"/>
  <c r="H1658" i="1"/>
  <c r="I1658" i="1"/>
  <c r="L1658" i="1"/>
  <c r="N1658" i="1"/>
  <c r="Q1658" i="1"/>
  <c r="R1658" i="1"/>
  <c r="D1659" i="1"/>
  <c r="F1659" i="1"/>
  <c r="H1659" i="1"/>
  <c r="I1659" i="1"/>
  <c r="L1659" i="1"/>
  <c r="N1659" i="1"/>
  <c r="Q1659" i="1"/>
  <c r="R1659" i="1"/>
  <c r="D1660" i="1"/>
  <c r="F1660" i="1"/>
  <c r="H1660" i="1"/>
  <c r="I1660" i="1"/>
  <c r="L1660" i="1"/>
  <c r="N1660" i="1"/>
  <c r="Q1660" i="1"/>
  <c r="R1660" i="1"/>
  <c r="D1661" i="1"/>
  <c r="F1661" i="1"/>
  <c r="H1661" i="1"/>
  <c r="I1661" i="1"/>
  <c r="L1661" i="1"/>
  <c r="N1661" i="1"/>
  <c r="Q1661" i="1"/>
  <c r="R1661" i="1"/>
  <c r="D1662" i="1"/>
  <c r="F1662" i="1"/>
  <c r="H1662" i="1"/>
  <c r="I1662" i="1"/>
  <c r="L1662" i="1"/>
  <c r="N1662" i="1"/>
  <c r="Q1662" i="1"/>
  <c r="R1662" i="1"/>
  <c r="D1663" i="1"/>
  <c r="F1663" i="1"/>
  <c r="H1663" i="1"/>
  <c r="I1663" i="1"/>
  <c r="L1663" i="1"/>
  <c r="N1663" i="1"/>
  <c r="Q1663" i="1"/>
  <c r="R1663" i="1"/>
  <c r="D1664" i="1"/>
  <c r="F1664" i="1"/>
  <c r="H1664" i="1"/>
  <c r="I1664" i="1"/>
  <c r="L1664" i="1"/>
  <c r="N1664" i="1"/>
  <c r="Q1664" i="1"/>
  <c r="R1664" i="1"/>
  <c r="D1665" i="1"/>
  <c r="F1665" i="1"/>
  <c r="H1665" i="1"/>
  <c r="I1665" i="1"/>
  <c r="L1665" i="1"/>
  <c r="N1665" i="1"/>
  <c r="Q1665" i="1"/>
  <c r="R1665" i="1"/>
  <c r="D1666" i="1"/>
  <c r="F1666" i="1"/>
  <c r="H1666" i="1"/>
  <c r="I1666" i="1"/>
  <c r="L1666" i="1"/>
  <c r="N1666" i="1"/>
  <c r="Q1666" i="1"/>
  <c r="R1666" i="1"/>
  <c r="D1667" i="1"/>
  <c r="F1667" i="1"/>
  <c r="H1667" i="1"/>
  <c r="I1667" i="1"/>
  <c r="L1667" i="1"/>
  <c r="N1667" i="1"/>
  <c r="Q1667" i="1"/>
  <c r="R1667" i="1"/>
  <c r="D1668" i="1"/>
  <c r="F1668" i="1"/>
  <c r="H1668" i="1"/>
  <c r="I1668" i="1"/>
  <c r="L1668" i="1"/>
  <c r="N1668" i="1"/>
  <c r="Q1668" i="1"/>
  <c r="R1668" i="1"/>
  <c r="D1669" i="1"/>
  <c r="F1669" i="1"/>
  <c r="H1669" i="1"/>
  <c r="I1669" i="1"/>
  <c r="L1669" i="1"/>
  <c r="N1669" i="1"/>
  <c r="Q1669" i="1"/>
  <c r="R1669" i="1"/>
  <c r="D1670" i="1"/>
  <c r="F1670" i="1"/>
  <c r="H1670" i="1"/>
  <c r="I1670" i="1"/>
  <c r="L1670" i="1"/>
  <c r="N1670" i="1"/>
  <c r="Q1670" i="1"/>
  <c r="R1670" i="1"/>
  <c r="D1671" i="1"/>
  <c r="F1671" i="1"/>
  <c r="H1671" i="1"/>
  <c r="I1671" i="1"/>
  <c r="L1671" i="1"/>
  <c r="N1671" i="1"/>
  <c r="Q1671" i="1"/>
  <c r="R1671" i="1"/>
  <c r="D1672" i="1"/>
  <c r="F1672" i="1"/>
  <c r="H1672" i="1"/>
  <c r="I1672" i="1"/>
  <c r="L1672" i="1"/>
  <c r="N1672" i="1"/>
  <c r="Q1672" i="1"/>
  <c r="R1672" i="1"/>
  <c r="D1673" i="1"/>
  <c r="F1673" i="1"/>
  <c r="H1673" i="1"/>
  <c r="I1673" i="1"/>
  <c r="L1673" i="1"/>
  <c r="N1673" i="1"/>
  <c r="Q1673" i="1"/>
  <c r="R1673" i="1"/>
  <c r="D1674" i="1"/>
  <c r="F1674" i="1"/>
  <c r="H1674" i="1"/>
  <c r="I1674" i="1"/>
  <c r="L1674" i="1"/>
  <c r="N1674" i="1"/>
  <c r="Q1674" i="1"/>
  <c r="R1674" i="1"/>
  <c r="D1675" i="1"/>
  <c r="F1675" i="1"/>
  <c r="H1675" i="1"/>
  <c r="I1675" i="1"/>
  <c r="L1675" i="1"/>
  <c r="N1675" i="1"/>
  <c r="Q1675" i="1"/>
  <c r="R1675" i="1"/>
  <c r="D1676" i="1"/>
  <c r="F1676" i="1"/>
  <c r="H1676" i="1"/>
  <c r="I1676" i="1"/>
  <c r="L1676" i="1"/>
  <c r="N1676" i="1"/>
  <c r="Q1676" i="1"/>
  <c r="R1676" i="1"/>
  <c r="D1677" i="1"/>
  <c r="F1677" i="1"/>
  <c r="H1677" i="1"/>
  <c r="I1677" i="1"/>
  <c r="L1677" i="1"/>
  <c r="N1677" i="1"/>
  <c r="Q1677" i="1"/>
  <c r="R1677" i="1"/>
  <c r="D1678" i="1"/>
  <c r="F1678" i="1"/>
  <c r="H1678" i="1"/>
  <c r="I1678" i="1"/>
  <c r="L1678" i="1"/>
  <c r="N1678" i="1"/>
  <c r="Q1678" i="1"/>
  <c r="R1678" i="1"/>
  <c r="D1679" i="1"/>
  <c r="F1679" i="1"/>
  <c r="H1679" i="1"/>
  <c r="I1679" i="1"/>
  <c r="L1679" i="1"/>
  <c r="N1679" i="1"/>
  <c r="Q1679" i="1"/>
  <c r="R1679" i="1"/>
  <c r="D1680" i="1"/>
  <c r="F1680" i="1"/>
  <c r="H1680" i="1"/>
  <c r="I1680" i="1"/>
  <c r="L1680" i="1"/>
  <c r="N1680" i="1"/>
  <c r="Q1680" i="1"/>
  <c r="R1680" i="1"/>
  <c r="D1681" i="1"/>
  <c r="F1681" i="1"/>
  <c r="H1681" i="1"/>
  <c r="I1681" i="1"/>
  <c r="L1681" i="1"/>
  <c r="N1681" i="1"/>
  <c r="Q1681" i="1"/>
  <c r="R1681" i="1"/>
  <c r="D1682" i="1"/>
  <c r="F1682" i="1"/>
  <c r="H1682" i="1"/>
  <c r="I1682" i="1"/>
  <c r="L1682" i="1"/>
  <c r="N1682" i="1"/>
  <c r="Q1682" i="1"/>
  <c r="R1682" i="1"/>
  <c r="D1683" i="1"/>
  <c r="F1683" i="1"/>
  <c r="H1683" i="1"/>
  <c r="I1683" i="1"/>
  <c r="L1683" i="1"/>
  <c r="N1683" i="1"/>
  <c r="Q1683" i="1"/>
  <c r="R1683" i="1"/>
  <c r="D1684" i="1"/>
  <c r="F1684" i="1"/>
  <c r="H1684" i="1"/>
  <c r="I1684" i="1"/>
  <c r="L1684" i="1"/>
  <c r="N1684" i="1"/>
  <c r="Q1684" i="1"/>
  <c r="R1684" i="1"/>
  <c r="D1685" i="1"/>
  <c r="F1685" i="1"/>
  <c r="H1685" i="1"/>
  <c r="I1685" i="1"/>
  <c r="L1685" i="1"/>
  <c r="N1685" i="1"/>
  <c r="Q1685" i="1"/>
  <c r="R1685" i="1"/>
  <c r="D1686" i="1"/>
  <c r="F1686" i="1"/>
  <c r="H1686" i="1"/>
  <c r="I1686" i="1"/>
  <c r="L1686" i="1"/>
  <c r="N1686" i="1"/>
  <c r="Q1686" i="1"/>
  <c r="R1686" i="1"/>
  <c r="D1687" i="1"/>
  <c r="F1687" i="1"/>
  <c r="H1687" i="1"/>
  <c r="I1687" i="1"/>
  <c r="L1687" i="1"/>
  <c r="N1687" i="1"/>
  <c r="Q1687" i="1"/>
  <c r="R1687" i="1"/>
  <c r="D1688" i="1"/>
  <c r="F1688" i="1"/>
  <c r="H1688" i="1"/>
  <c r="I1688" i="1"/>
  <c r="L1688" i="1"/>
  <c r="N1688" i="1"/>
  <c r="Q1688" i="1"/>
  <c r="R1688" i="1"/>
  <c r="D1689" i="1"/>
  <c r="F1689" i="1"/>
  <c r="H1689" i="1"/>
  <c r="I1689" i="1"/>
  <c r="L1689" i="1"/>
  <c r="N1689" i="1"/>
  <c r="Q1689" i="1"/>
  <c r="R1689" i="1"/>
  <c r="D1690" i="1"/>
  <c r="F1690" i="1"/>
  <c r="H1690" i="1"/>
  <c r="I1690" i="1"/>
  <c r="L1690" i="1"/>
  <c r="N1690" i="1"/>
  <c r="Q1690" i="1"/>
  <c r="R1690" i="1"/>
  <c r="D1691" i="1"/>
  <c r="F1691" i="1"/>
  <c r="H1691" i="1"/>
  <c r="I1691" i="1"/>
  <c r="L1691" i="1"/>
  <c r="N1691" i="1"/>
  <c r="Q1691" i="1"/>
  <c r="R1691" i="1"/>
  <c r="D1692" i="1"/>
  <c r="F1692" i="1"/>
  <c r="H1692" i="1"/>
  <c r="I1692" i="1"/>
  <c r="L1692" i="1"/>
  <c r="N1692" i="1"/>
  <c r="Q1692" i="1"/>
  <c r="R1692" i="1"/>
  <c r="D1693" i="1"/>
  <c r="F1693" i="1"/>
  <c r="H1693" i="1"/>
  <c r="I1693" i="1"/>
  <c r="L1693" i="1"/>
  <c r="N1693" i="1"/>
  <c r="Q1693" i="1"/>
  <c r="R1693" i="1"/>
  <c r="D1694" i="1"/>
  <c r="F1694" i="1"/>
  <c r="H1694" i="1"/>
  <c r="I1694" i="1"/>
  <c r="L1694" i="1"/>
  <c r="N1694" i="1"/>
  <c r="Q1694" i="1"/>
  <c r="R1694" i="1"/>
  <c r="D1695" i="1"/>
  <c r="F1695" i="1"/>
  <c r="H1695" i="1"/>
  <c r="I1695" i="1"/>
  <c r="L1695" i="1"/>
  <c r="N1695" i="1"/>
  <c r="Q1695" i="1"/>
  <c r="R1695" i="1"/>
  <c r="D1696" i="1"/>
  <c r="F1696" i="1"/>
  <c r="H1696" i="1"/>
  <c r="I1696" i="1"/>
  <c r="L1696" i="1"/>
  <c r="N1696" i="1"/>
  <c r="Q1696" i="1"/>
  <c r="R1696" i="1"/>
  <c r="D1697" i="1"/>
  <c r="F1697" i="1"/>
  <c r="H1697" i="1"/>
  <c r="I1697" i="1"/>
  <c r="L1697" i="1"/>
  <c r="N1697" i="1"/>
  <c r="Q1697" i="1"/>
  <c r="R1697" i="1"/>
  <c r="D1698" i="1"/>
  <c r="F1698" i="1"/>
  <c r="H1698" i="1"/>
  <c r="I1698" i="1"/>
  <c r="L1698" i="1"/>
  <c r="N1698" i="1"/>
  <c r="Q1698" i="1"/>
  <c r="R1698" i="1"/>
  <c r="D1699" i="1"/>
  <c r="F1699" i="1"/>
  <c r="H1699" i="1"/>
  <c r="I1699" i="1"/>
  <c r="L1699" i="1"/>
  <c r="N1699" i="1"/>
  <c r="Q1699" i="1"/>
  <c r="R1699" i="1"/>
  <c r="D1700" i="1"/>
  <c r="F1700" i="1"/>
  <c r="H1700" i="1"/>
  <c r="I1700" i="1"/>
  <c r="L1700" i="1"/>
  <c r="N1700" i="1"/>
  <c r="Q1700" i="1"/>
  <c r="R1700" i="1"/>
  <c r="D1701" i="1"/>
  <c r="F1701" i="1"/>
  <c r="H1701" i="1"/>
  <c r="I1701" i="1"/>
  <c r="L1701" i="1"/>
  <c r="N1701" i="1"/>
  <c r="Q1701" i="1"/>
  <c r="R1701" i="1"/>
  <c r="D1702" i="1"/>
  <c r="F1702" i="1"/>
  <c r="H1702" i="1"/>
  <c r="I1702" i="1"/>
  <c r="L1702" i="1"/>
  <c r="N1702" i="1"/>
  <c r="Q1702" i="1"/>
  <c r="R1702" i="1"/>
  <c r="D1703" i="1"/>
  <c r="F1703" i="1"/>
  <c r="H1703" i="1"/>
  <c r="I1703" i="1"/>
  <c r="L1703" i="1"/>
  <c r="N1703" i="1"/>
  <c r="Q1703" i="1"/>
  <c r="R1703" i="1"/>
  <c r="D1704" i="1"/>
  <c r="F1704" i="1"/>
  <c r="H1704" i="1"/>
  <c r="I1704" i="1"/>
  <c r="L1704" i="1"/>
  <c r="N1704" i="1"/>
  <c r="Q1704" i="1"/>
  <c r="R1704" i="1"/>
  <c r="D1705" i="1"/>
  <c r="F1705" i="1"/>
  <c r="H1705" i="1"/>
  <c r="I1705" i="1"/>
  <c r="L1705" i="1"/>
  <c r="N1705" i="1"/>
  <c r="Q1705" i="1"/>
  <c r="R1705" i="1"/>
  <c r="D1706" i="1"/>
  <c r="F1706" i="1"/>
  <c r="H1706" i="1"/>
  <c r="I1706" i="1"/>
  <c r="L1706" i="1"/>
  <c r="N1706" i="1"/>
  <c r="Q1706" i="1"/>
  <c r="R1706" i="1"/>
  <c r="D1707" i="1"/>
  <c r="F1707" i="1"/>
  <c r="H1707" i="1"/>
  <c r="I1707" i="1"/>
  <c r="L1707" i="1"/>
  <c r="N1707" i="1"/>
  <c r="Q1707" i="1"/>
  <c r="R1707" i="1"/>
  <c r="D1708" i="1"/>
  <c r="F1708" i="1"/>
  <c r="H1708" i="1"/>
  <c r="I1708" i="1"/>
  <c r="L1708" i="1"/>
  <c r="N1708" i="1"/>
  <c r="Q1708" i="1"/>
  <c r="R1708" i="1"/>
  <c r="D1709" i="1"/>
  <c r="F1709" i="1"/>
  <c r="H1709" i="1"/>
  <c r="I1709" i="1"/>
  <c r="L1709" i="1"/>
  <c r="N1709" i="1"/>
  <c r="Q1709" i="1"/>
  <c r="R1709" i="1"/>
  <c r="D1710" i="1"/>
  <c r="F1710" i="1"/>
  <c r="H1710" i="1"/>
  <c r="I1710" i="1"/>
  <c r="L1710" i="1"/>
  <c r="N1710" i="1"/>
  <c r="Q1710" i="1"/>
  <c r="R1710" i="1"/>
  <c r="D1711" i="1"/>
  <c r="F1711" i="1"/>
  <c r="H1711" i="1"/>
  <c r="I1711" i="1"/>
  <c r="L1711" i="1"/>
  <c r="N1711" i="1"/>
  <c r="Q1711" i="1"/>
  <c r="R1711" i="1"/>
  <c r="D1712" i="1"/>
  <c r="F1712" i="1"/>
  <c r="H1712" i="1"/>
  <c r="I1712" i="1"/>
  <c r="L1712" i="1"/>
  <c r="N1712" i="1"/>
  <c r="Q1712" i="1"/>
  <c r="R1712" i="1"/>
  <c r="D1713" i="1"/>
  <c r="F1713" i="1"/>
  <c r="H1713" i="1"/>
  <c r="I1713" i="1"/>
  <c r="L1713" i="1"/>
  <c r="N1713" i="1"/>
  <c r="Q1713" i="1"/>
  <c r="R1713" i="1"/>
  <c r="D1714" i="1"/>
  <c r="F1714" i="1"/>
  <c r="H1714" i="1"/>
  <c r="I1714" i="1"/>
  <c r="L1714" i="1"/>
  <c r="N1714" i="1"/>
  <c r="Q1714" i="1"/>
  <c r="R1714" i="1"/>
  <c r="D1715" i="1"/>
  <c r="F1715" i="1"/>
  <c r="H1715" i="1"/>
  <c r="I1715" i="1"/>
  <c r="L1715" i="1"/>
  <c r="N1715" i="1"/>
  <c r="Q1715" i="1"/>
  <c r="R1715" i="1"/>
  <c r="D1716" i="1"/>
  <c r="F1716" i="1"/>
  <c r="H1716" i="1"/>
  <c r="I1716" i="1"/>
  <c r="L1716" i="1"/>
  <c r="N1716" i="1"/>
  <c r="Q1716" i="1"/>
  <c r="R1716" i="1"/>
  <c r="D1717" i="1"/>
  <c r="F1717" i="1"/>
  <c r="H1717" i="1"/>
  <c r="I1717" i="1"/>
  <c r="L1717" i="1"/>
  <c r="N1717" i="1"/>
  <c r="Q1717" i="1"/>
  <c r="R1717" i="1"/>
  <c r="D1718" i="1"/>
  <c r="F1718" i="1"/>
  <c r="H1718" i="1"/>
  <c r="I1718" i="1"/>
  <c r="L1718" i="1"/>
  <c r="N1718" i="1"/>
  <c r="Q1718" i="1"/>
  <c r="R1718" i="1"/>
  <c r="D1719" i="1"/>
  <c r="F1719" i="1"/>
  <c r="H1719" i="1"/>
  <c r="I1719" i="1"/>
  <c r="L1719" i="1"/>
  <c r="N1719" i="1"/>
  <c r="Q1719" i="1"/>
  <c r="R1719" i="1"/>
  <c r="D1720" i="1"/>
  <c r="F1720" i="1"/>
  <c r="H1720" i="1"/>
  <c r="I1720" i="1"/>
  <c r="L1720" i="1"/>
  <c r="N1720" i="1"/>
  <c r="Q1720" i="1"/>
  <c r="R1720" i="1"/>
  <c r="D1721" i="1"/>
  <c r="F1721" i="1"/>
  <c r="H1721" i="1"/>
  <c r="I1721" i="1"/>
  <c r="L1721" i="1"/>
  <c r="N1721" i="1"/>
  <c r="Q1721" i="1"/>
  <c r="R1721" i="1"/>
  <c r="D1722" i="1"/>
  <c r="F1722" i="1"/>
  <c r="H1722" i="1"/>
  <c r="I1722" i="1"/>
  <c r="L1722" i="1"/>
  <c r="N1722" i="1"/>
  <c r="Q1722" i="1"/>
  <c r="R1722" i="1"/>
  <c r="D1723" i="1"/>
  <c r="F1723" i="1"/>
  <c r="H1723" i="1"/>
  <c r="I1723" i="1"/>
  <c r="L1723" i="1"/>
  <c r="N1723" i="1"/>
  <c r="Q1723" i="1"/>
  <c r="R1723" i="1"/>
  <c r="D1724" i="1"/>
  <c r="F1724" i="1"/>
  <c r="H1724" i="1"/>
  <c r="I1724" i="1"/>
  <c r="L1724" i="1"/>
  <c r="N1724" i="1"/>
  <c r="Q1724" i="1"/>
  <c r="R1724" i="1"/>
  <c r="D1725" i="1"/>
  <c r="F1725" i="1"/>
  <c r="H1725" i="1"/>
  <c r="I1725" i="1"/>
  <c r="L1725" i="1"/>
  <c r="N1725" i="1"/>
  <c r="Q1725" i="1"/>
  <c r="R1725" i="1"/>
  <c r="D1726" i="1"/>
  <c r="F1726" i="1"/>
  <c r="H1726" i="1"/>
  <c r="I1726" i="1"/>
  <c r="L1726" i="1"/>
  <c r="N1726" i="1"/>
  <c r="Q1726" i="1"/>
  <c r="R1726" i="1"/>
  <c r="D1727" i="1"/>
  <c r="F1727" i="1"/>
  <c r="H1727" i="1"/>
  <c r="I1727" i="1"/>
  <c r="L1727" i="1"/>
  <c r="N1727" i="1"/>
  <c r="Q1727" i="1"/>
  <c r="R1727" i="1"/>
  <c r="D1728" i="1"/>
  <c r="F1728" i="1"/>
  <c r="H1728" i="1"/>
  <c r="I1728" i="1"/>
  <c r="L1728" i="1"/>
  <c r="N1728" i="1"/>
  <c r="Q1728" i="1"/>
  <c r="R1728" i="1"/>
  <c r="D1729" i="1"/>
  <c r="F1729" i="1"/>
  <c r="H1729" i="1"/>
  <c r="I1729" i="1"/>
  <c r="L1729" i="1"/>
  <c r="N1729" i="1"/>
  <c r="Q1729" i="1"/>
  <c r="R1729" i="1"/>
  <c r="D1730" i="1"/>
  <c r="F1730" i="1"/>
  <c r="H1730" i="1"/>
  <c r="I1730" i="1"/>
  <c r="L1730" i="1"/>
  <c r="N1730" i="1"/>
  <c r="Q1730" i="1"/>
  <c r="R1730" i="1"/>
  <c r="D1731" i="1"/>
  <c r="F1731" i="1"/>
  <c r="H1731" i="1"/>
  <c r="I1731" i="1"/>
  <c r="L1731" i="1"/>
  <c r="N1731" i="1"/>
  <c r="Q1731" i="1"/>
  <c r="R1731" i="1"/>
  <c r="D1732" i="1"/>
  <c r="F1732" i="1"/>
  <c r="H1732" i="1"/>
  <c r="I1732" i="1"/>
  <c r="L1732" i="1"/>
  <c r="N1732" i="1"/>
  <c r="Q1732" i="1"/>
  <c r="R1732" i="1"/>
  <c r="D1733" i="1"/>
  <c r="F1733" i="1"/>
  <c r="H1733" i="1"/>
  <c r="I1733" i="1"/>
  <c r="L1733" i="1"/>
  <c r="N1733" i="1"/>
  <c r="Q1733" i="1"/>
  <c r="R1733" i="1"/>
  <c r="D1734" i="1"/>
  <c r="F1734" i="1"/>
  <c r="H1734" i="1"/>
  <c r="I1734" i="1"/>
  <c r="L1734" i="1"/>
  <c r="N1734" i="1"/>
  <c r="Q1734" i="1"/>
  <c r="R1734" i="1"/>
  <c r="D1735" i="1"/>
  <c r="F1735" i="1"/>
  <c r="H1735" i="1"/>
  <c r="I1735" i="1"/>
  <c r="L1735" i="1"/>
  <c r="N1735" i="1"/>
  <c r="Q1735" i="1"/>
  <c r="R1735" i="1"/>
  <c r="D1736" i="1"/>
  <c r="F1736" i="1"/>
  <c r="H1736" i="1"/>
  <c r="I1736" i="1"/>
  <c r="L1736" i="1"/>
  <c r="N1736" i="1"/>
  <c r="Q1736" i="1"/>
  <c r="R1736" i="1"/>
  <c r="D1737" i="1"/>
  <c r="F1737" i="1"/>
  <c r="H1737" i="1"/>
  <c r="I1737" i="1"/>
  <c r="L1737" i="1"/>
  <c r="N1737" i="1"/>
  <c r="Q1737" i="1"/>
  <c r="R1737" i="1"/>
  <c r="D1738" i="1"/>
  <c r="F1738" i="1"/>
  <c r="H1738" i="1"/>
  <c r="I1738" i="1"/>
  <c r="L1738" i="1"/>
  <c r="N1738" i="1"/>
  <c r="Q1738" i="1"/>
  <c r="R1738" i="1"/>
  <c r="D1739" i="1"/>
  <c r="F1739" i="1"/>
  <c r="H1739" i="1"/>
  <c r="I1739" i="1"/>
  <c r="L1739" i="1"/>
  <c r="N1739" i="1"/>
  <c r="Q1739" i="1"/>
  <c r="R1739" i="1"/>
  <c r="D1740" i="1"/>
  <c r="F1740" i="1"/>
  <c r="H1740" i="1"/>
  <c r="I1740" i="1"/>
  <c r="L1740" i="1"/>
  <c r="N1740" i="1"/>
  <c r="Q1740" i="1"/>
  <c r="R1740" i="1"/>
  <c r="D1741" i="1"/>
  <c r="F1741" i="1"/>
  <c r="H1741" i="1"/>
  <c r="I1741" i="1"/>
  <c r="L1741" i="1"/>
  <c r="N1741" i="1"/>
  <c r="Q1741" i="1"/>
  <c r="R1741" i="1"/>
  <c r="D1742" i="1"/>
  <c r="F1742" i="1"/>
  <c r="H1742" i="1"/>
  <c r="I1742" i="1"/>
  <c r="L1742" i="1"/>
  <c r="N1742" i="1"/>
  <c r="Q1742" i="1"/>
  <c r="R1742" i="1"/>
  <c r="D1743" i="1"/>
  <c r="F1743" i="1"/>
  <c r="H1743" i="1"/>
  <c r="I1743" i="1"/>
  <c r="L1743" i="1"/>
  <c r="N1743" i="1"/>
  <c r="Q1743" i="1"/>
  <c r="R1743" i="1"/>
  <c r="D1744" i="1"/>
  <c r="F1744" i="1"/>
  <c r="H1744" i="1"/>
  <c r="I1744" i="1"/>
  <c r="L1744" i="1"/>
  <c r="N1744" i="1"/>
  <c r="Q1744" i="1"/>
  <c r="R1744" i="1"/>
  <c r="D1745" i="1"/>
  <c r="F1745" i="1"/>
  <c r="H1745" i="1"/>
  <c r="I1745" i="1"/>
  <c r="L1745" i="1"/>
  <c r="N1745" i="1"/>
  <c r="Q1745" i="1"/>
  <c r="R1745" i="1"/>
  <c r="D1746" i="1"/>
  <c r="F1746" i="1"/>
  <c r="H1746" i="1"/>
  <c r="I1746" i="1"/>
  <c r="L1746" i="1"/>
  <c r="N1746" i="1"/>
  <c r="Q1746" i="1"/>
  <c r="R1746" i="1"/>
  <c r="D1747" i="1"/>
  <c r="F1747" i="1"/>
  <c r="H1747" i="1"/>
  <c r="I1747" i="1"/>
  <c r="L1747" i="1"/>
  <c r="N1747" i="1"/>
  <c r="Q1747" i="1"/>
  <c r="R1747" i="1"/>
  <c r="D1748" i="1"/>
  <c r="F1748" i="1"/>
  <c r="H1748" i="1"/>
  <c r="I1748" i="1"/>
  <c r="L1748" i="1"/>
  <c r="N1748" i="1"/>
  <c r="Q1748" i="1"/>
  <c r="R1748" i="1"/>
  <c r="D1749" i="1"/>
  <c r="F1749" i="1"/>
  <c r="H1749" i="1"/>
  <c r="I1749" i="1"/>
  <c r="L1749" i="1"/>
  <c r="N1749" i="1"/>
  <c r="Q1749" i="1"/>
  <c r="R1749" i="1"/>
  <c r="D1750" i="1"/>
  <c r="F1750" i="1"/>
  <c r="H1750" i="1"/>
  <c r="I1750" i="1"/>
  <c r="L1750" i="1"/>
  <c r="N1750" i="1"/>
  <c r="Q1750" i="1"/>
  <c r="R1750" i="1"/>
  <c r="D1751" i="1"/>
  <c r="F1751" i="1"/>
  <c r="H1751" i="1"/>
  <c r="I1751" i="1"/>
  <c r="L1751" i="1"/>
  <c r="N1751" i="1"/>
  <c r="Q1751" i="1"/>
  <c r="R1751" i="1"/>
  <c r="D1752" i="1"/>
  <c r="F1752" i="1"/>
  <c r="H1752" i="1"/>
  <c r="I1752" i="1"/>
  <c r="L1752" i="1"/>
  <c r="N1752" i="1"/>
  <c r="Q1752" i="1"/>
  <c r="R1752" i="1"/>
  <c r="D1753" i="1"/>
  <c r="F1753" i="1"/>
  <c r="H1753" i="1"/>
  <c r="I1753" i="1"/>
  <c r="L1753" i="1"/>
  <c r="N1753" i="1"/>
  <c r="Q1753" i="1"/>
  <c r="R1753" i="1"/>
  <c r="D1754" i="1"/>
  <c r="F1754" i="1"/>
  <c r="H1754" i="1"/>
  <c r="I1754" i="1"/>
  <c r="L1754" i="1"/>
  <c r="N1754" i="1"/>
  <c r="Q1754" i="1"/>
  <c r="R1754" i="1"/>
  <c r="D1755" i="1"/>
  <c r="F1755" i="1"/>
  <c r="H1755" i="1"/>
  <c r="I1755" i="1"/>
  <c r="L1755" i="1"/>
  <c r="N1755" i="1"/>
  <c r="Q1755" i="1"/>
  <c r="R1755" i="1"/>
  <c r="D1756" i="1"/>
  <c r="F1756" i="1"/>
  <c r="H1756" i="1"/>
  <c r="I1756" i="1"/>
  <c r="L1756" i="1"/>
  <c r="N1756" i="1"/>
  <c r="Q1756" i="1"/>
  <c r="R1756" i="1"/>
  <c r="D1757" i="1"/>
  <c r="F1757" i="1"/>
  <c r="H1757" i="1"/>
  <c r="I1757" i="1"/>
  <c r="L1757" i="1"/>
  <c r="N1757" i="1"/>
  <c r="Q1757" i="1"/>
  <c r="R1757" i="1"/>
  <c r="D1758" i="1"/>
  <c r="F1758" i="1"/>
  <c r="H1758" i="1"/>
  <c r="I1758" i="1"/>
  <c r="L1758" i="1"/>
  <c r="N1758" i="1"/>
  <c r="Q1758" i="1"/>
  <c r="R1758" i="1"/>
  <c r="D1759" i="1"/>
  <c r="F1759" i="1"/>
  <c r="H1759" i="1"/>
  <c r="I1759" i="1"/>
  <c r="L1759" i="1"/>
  <c r="N1759" i="1"/>
  <c r="Q1759" i="1"/>
  <c r="R1759" i="1"/>
  <c r="D1760" i="1"/>
  <c r="F1760" i="1"/>
  <c r="H1760" i="1"/>
  <c r="I1760" i="1"/>
  <c r="L1760" i="1"/>
  <c r="N1760" i="1"/>
  <c r="Q1760" i="1"/>
  <c r="R1760" i="1"/>
  <c r="D1761" i="1"/>
  <c r="F1761" i="1"/>
  <c r="H1761" i="1"/>
  <c r="I1761" i="1"/>
  <c r="L1761" i="1"/>
  <c r="N1761" i="1"/>
  <c r="Q1761" i="1"/>
  <c r="R1761" i="1"/>
  <c r="D1762" i="1"/>
  <c r="F1762" i="1"/>
  <c r="H1762" i="1"/>
  <c r="I1762" i="1"/>
  <c r="L1762" i="1"/>
  <c r="N1762" i="1"/>
  <c r="Q1762" i="1"/>
  <c r="R1762" i="1"/>
  <c r="D1763" i="1"/>
  <c r="F1763" i="1"/>
  <c r="H1763" i="1"/>
  <c r="I1763" i="1"/>
  <c r="L1763" i="1"/>
  <c r="N1763" i="1"/>
  <c r="Q1763" i="1"/>
  <c r="R1763" i="1"/>
  <c r="D1764" i="1"/>
  <c r="F1764" i="1"/>
  <c r="H1764" i="1"/>
  <c r="I1764" i="1"/>
  <c r="L1764" i="1"/>
  <c r="N1764" i="1"/>
  <c r="Q1764" i="1"/>
  <c r="R1764" i="1"/>
  <c r="D1765" i="1"/>
  <c r="F1765" i="1"/>
  <c r="H1765" i="1"/>
  <c r="I1765" i="1"/>
  <c r="L1765" i="1"/>
  <c r="N1765" i="1"/>
  <c r="Q1765" i="1"/>
  <c r="R1765" i="1"/>
  <c r="D1766" i="1"/>
  <c r="F1766" i="1"/>
  <c r="H1766" i="1"/>
  <c r="I1766" i="1"/>
  <c r="L1766" i="1"/>
  <c r="N1766" i="1"/>
  <c r="Q1766" i="1"/>
  <c r="R1766" i="1"/>
  <c r="D1767" i="1"/>
  <c r="F1767" i="1"/>
  <c r="H1767" i="1"/>
  <c r="I1767" i="1"/>
  <c r="L1767" i="1"/>
  <c r="N1767" i="1"/>
  <c r="Q1767" i="1"/>
  <c r="R1767" i="1"/>
  <c r="D1768" i="1"/>
  <c r="F1768" i="1"/>
  <c r="H1768" i="1"/>
  <c r="I1768" i="1"/>
  <c r="L1768" i="1"/>
  <c r="N1768" i="1"/>
  <c r="Q1768" i="1"/>
  <c r="R1768" i="1"/>
  <c r="D1769" i="1"/>
  <c r="F1769" i="1"/>
  <c r="H1769" i="1"/>
  <c r="I1769" i="1"/>
  <c r="L1769" i="1"/>
  <c r="N1769" i="1"/>
  <c r="Q1769" i="1"/>
  <c r="R1769" i="1"/>
  <c r="D1770" i="1"/>
  <c r="F1770" i="1"/>
  <c r="H1770" i="1"/>
  <c r="I1770" i="1"/>
  <c r="L1770" i="1"/>
  <c r="N1770" i="1"/>
  <c r="Q1770" i="1"/>
  <c r="R1770" i="1"/>
  <c r="D1771" i="1"/>
  <c r="F1771" i="1"/>
  <c r="H1771" i="1"/>
  <c r="I1771" i="1"/>
  <c r="L1771" i="1"/>
  <c r="N1771" i="1"/>
  <c r="Q1771" i="1"/>
  <c r="R1771" i="1"/>
  <c r="D1772" i="1"/>
  <c r="F1772" i="1"/>
  <c r="H1772" i="1"/>
  <c r="I1772" i="1"/>
  <c r="L1772" i="1"/>
  <c r="N1772" i="1"/>
  <c r="Q1772" i="1"/>
  <c r="R1772" i="1"/>
  <c r="D1773" i="1"/>
  <c r="F1773" i="1"/>
  <c r="H1773" i="1"/>
  <c r="I1773" i="1"/>
  <c r="L1773" i="1"/>
  <c r="N1773" i="1"/>
  <c r="Q1773" i="1"/>
  <c r="R1773" i="1"/>
  <c r="D1774" i="1"/>
  <c r="F1774" i="1"/>
  <c r="H1774" i="1"/>
  <c r="I1774" i="1"/>
  <c r="L1774" i="1"/>
  <c r="N1774" i="1"/>
  <c r="Q1774" i="1"/>
  <c r="R1774" i="1"/>
  <c r="D1775" i="1"/>
  <c r="F1775" i="1"/>
  <c r="H1775" i="1"/>
  <c r="I1775" i="1"/>
  <c r="L1775" i="1"/>
  <c r="N1775" i="1"/>
  <c r="Q1775" i="1"/>
  <c r="R1775" i="1"/>
  <c r="D1776" i="1"/>
  <c r="F1776" i="1"/>
  <c r="H1776" i="1"/>
  <c r="I1776" i="1"/>
  <c r="L1776" i="1"/>
  <c r="N1776" i="1"/>
  <c r="Q1776" i="1"/>
  <c r="R1776" i="1"/>
  <c r="D1777" i="1"/>
  <c r="F1777" i="1"/>
  <c r="H1777" i="1"/>
  <c r="I1777" i="1"/>
  <c r="L1777" i="1"/>
  <c r="N1777" i="1"/>
  <c r="Q1777" i="1"/>
  <c r="R1777" i="1"/>
  <c r="D1778" i="1"/>
  <c r="F1778" i="1"/>
  <c r="H1778" i="1"/>
  <c r="I1778" i="1"/>
  <c r="L1778" i="1"/>
  <c r="N1778" i="1"/>
  <c r="Q1778" i="1"/>
  <c r="R1778" i="1"/>
  <c r="D1779" i="1"/>
  <c r="F1779" i="1"/>
  <c r="H1779" i="1"/>
  <c r="I1779" i="1"/>
  <c r="L1779" i="1"/>
  <c r="N1779" i="1"/>
  <c r="Q1779" i="1"/>
  <c r="R1779" i="1"/>
  <c r="D1780" i="1"/>
  <c r="F1780" i="1"/>
  <c r="H1780" i="1"/>
  <c r="I1780" i="1"/>
  <c r="L1780" i="1"/>
  <c r="N1780" i="1"/>
  <c r="Q1780" i="1"/>
  <c r="R1780" i="1"/>
  <c r="D1781" i="1"/>
  <c r="F1781" i="1"/>
  <c r="H1781" i="1"/>
  <c r="I1781" i="1"/>
  <c r="L1781" i="1"/>
  <c r="N1781" i="1"/>
  <c r="Q1781" i="1"/>
  <c r="R1781" i="1"/>
  <c r="D1782" i="1"/>
  <c r="F1782" i="1"/>
  <c r="H1782" i="1"/>
  <c r="I1782" i="1"/>
  <c r="L1782" i="1"/>
  <c r="N1782" i="1"/>
  <c r="Q1782" i="1"/>
  <c r="R1782" i="1"/>
  <c r="D1783" i="1"/>
  <c r="F1783" i="1"/>
  <c r="H1783" i="1"/>
  <c r="I1783" i="1"/>
  <c r="L1783" i="1"/>
  <c r="N1783" i="1"/>
  <c r="Q1783" i="1"/>
  <c r="R1783" i="1"/>
  <c r="D1784" i="1"/>
  <c r="F1784" i="1"/>
  <c r="H1784" i="1"/>
  <c r="I1784" i="1"/>
  <c r="L1784" i="1"/>
  <c r="N1784" i="1"/>
  <c r="Q1784" i="1"/>
  <c r="R1784" i="1"/>
  <c r="D1785" i="1"/>
  <c r="F1785" i="1"/>
  <c r="H1785" i="1"/>
  <c r="I1785" i="1"/>
  <c r="L1785" i="1"/>
  <c r="N1785" i="1"/>
  <c r="Q1785" i="1"/>
  <c r="R1785" i="1"/>
  <c r="D1786" i="1"/>
  <c r="F1786" i="1"/>
  <c r="H1786" i="1"/>
  <c r="I1786" i="1"/>
  <c r="L1786" i="1"/>
  <c r="N1786" i="1"/>
  <c r="Q1786" i="1"/>
  <c r="R1786" i="1"/>
  <c r="D1787" i="1"/>
  <c r="F1787" i="1"/>
  <c r="H1787" i="1"/>
  <c r="I1787" i="1"/>
  <c r="L1787" i="1"/>
  <c r="N1787" i="1"/>
  <c r="Q1787" i="1"/>
  <c r="R1787" i="1"/>
  <c r="D1788" i="1"/>
  <c r="F1788" i="1"/>
  <c r="H1788" i="1"/>
  <c r="I1788" i="1"/>
  <c r="L1788" i="1"/>
  <c r="N1788" i="1"/>
  <c r="Q1788" i="1"/>
  <c r="R1788" i="1"/>
  <c r="D1789" i="1"/>
  <c r="F1789" i="1"/>
  <c r="H1789" i="1"/>
  <c r="I1789" i="1"/>
  <c r="L1789" i="1"/>
  <c r="N1789" i="1"/>
  <c r="Q1789" i="1"/>
  <c r="R1789" i="1"/>
  <c r="D1790" i="1"/>
  <c r="F1790" i="1"/>
  <c r="H1790" i="1"/>
  <c r="I1790" i="1"/>
  <c r="L1790" i="1"/>
  <c r="N1790" i="1"/>
  <c r="Q1790" i="1"/>
  <c r="R1790" i="1"/>
  <c r="D1791" i="1"/>
  <c r="F1791" i="1"/>
  <c r="H1791" i="1"/>
  <c r="I1791" i="1"/>
  <c r="L1791" i="1"/>
  <c r="N1791" i="1"/>
  <c r="Q1791" i="1"/>
  <c r="R1791" i="1"/>
  <c r="D1792" i="1"/>
  <c r="F1792" i="1"/>
  <c r="H1792" i="1"/>
  <c r="I1792" i="1"/>
  <c r="L1792" i="1"/>
  <c r="N1792" i="1"/>
  <c r="Q1792" i="1"/>
  <c r="R1792" i="1"/>
  <c r="D1793" i="1"/>
  <c r="F1793" i="1"/>
  <c r="H1793" i="1"/>
  <c r="I1793" i="1"/>
  <c r="L1793" i="1"/>
  <c r="N1793" i="1"/>
  <c r="Q1793" i="1"/>
  <c r="R1793" i="1"/>
  <c r="D1794" i="1"/>
  <c r="F1794" i="1"/>
  <c r="H1794" i="1"/>
  <c r="I1794" i="1"/>
  <c r="L1794" i="1"/>
  <c r="N1794" i="1"/>
  <c r="Q1794" i="1"/>
  <c r="R1794" i="1"/>
  <c r="D1795" i="1"/>
  <c r="F1795" i="1"/>
  <c r="H1795" i="1"/>
  <c r="I1795" i="1"/>
  <c r="L1795" i="1"/>
  <c r="N1795" i="1"/>
  <c r="Q1795" i="1"/>
  <c r="R1795" i="1"/>
  <c r="D1796" i="1"/>
  <c r="F1796" i="1"/>
  <c r="H1796" i="1"/>
  <c r="I1796" i="1"/>
  <c r="L1796" i="1"/>
  <c r="N1796" i="1"/>
  <c r="Q1796" i="1"/>
  <c r="R1796" i="1"/>
  <c r="D1797" i="1"/>
  <c r="F1797" i="1"/>
  <c r="H1797" i="1"/>
  <c r="I1797" i="1"/>
  <c r="L1797" i="1"/>
  <c r="N1797" i="1"/>
  <c r="Q1797" i="1"/>
  <c r="R1797" i="1"/>
  <c r="D1798" i="1"/>
  <c r="F1798" i="1"/>
  <c r="H1798" i="1"/>
  <c r="I1798" i="1"/>
  <c r="L1798" i="1"/>
  <c r="N1798" i="1"/>
  <c r="Q1798" i="1"/>
  <c r="R1798" i="1"/>
  <c r="D1799" i="1"/>
  <c r="F1799" i="1"/>
  <c r="H1799" i="1"/>
  <c r="I1799" i="1"/>
  <c r="L1799" i="1"/>
  <c r="N1799" i="1"/>
  <c r="Q1799" i="1"/>
  <c r="R1799" i="1"/>
  <c r="D1800" i="1"/>
  <c r="F1800" i="1"/>
  <c r="H1800" i="1"/>
  <c r="I1800" i="1"/>
  <c r="L1800" i="1"/>
  <c r="N1800" i="1"/>
  <c r="Q1800" i="1"/>
  <c r="R1800" i="1"/>
  <c r="D1801" i="1"/>
  <c r="F1801" i="1"/>
  <c r="H1801" i="1"/>
  <c r="I1801" i="1"/>
  <c r="L1801" i="1"/>
  <c r="N1801" i="1"/>
  <c r="Q1801" i="1"/>
  <c r="R1801" i="1"/>
  <c r="D1802" i="1"/>
  <c r="F1802" i="1"/>
  <c r="H1802" i="1"/>
  <c r="I1802" i="1"/>
  <c r="L1802" i="1"/>
  <c r="N1802" i="1"/>
  <c r="Q1802" i="1"/>
  <c r="R1802" i="1"/>
  <c r="D1803" i="1"/>
  <c r="F1803" i="1"/>
  <c r="H1803" i="1"/>
  <c r="I1803" i="1"/>
  <c r="L1803" i="1"/>
  <c r="N1803" i="1"/>
  <c r="Q1803" i="1"/>
  <c r="R1803" i="1"/>
  <c r="D1804" i="1"/>
  <c r="F1804" i="1"/>
  <c r="H1804" i="1"/>
  <c r="I1804" i="1"/>
  <c r="L1804" i="1"/>
  <c r="N1804" i="1"/>
  <c r="Q1804" i="1"/>
  <c r="R1804" i="1"/>
  <c r="D1805" i="1"/>
  <c r="F1805" i="1"/>
  <c r="H1805" i="1"/>
  <c r="I1805" i="1"/>
  <c r="L1805" i="1"/>
  <c r="N1805" i="1"/>
  <c r="Q1805" i="1"/>
  <c r="R1805" i="1"/>
  <c r="D1806" i="1"/>
  <c r="F1806" i="1"/>
  <c r="H1806" i="1"/>
  <c r="I1806" i="1"/>
  <c r="L1806" i="1"/>
  <c r="N1806" i="1"/>
  <c r="Q1806" i="1"/>
  <c r="R1806" i="1"/>
  <c r="D1807" i="1"/>
  <c r="F1807" i="1"/>
  <c r="H1807" i="1"/>
  <c r="I1807" i="1"/>
  <c r="L1807" i="1"/>
  <c r="N1807" i="1"/>
  <c r="Q1807" i="1"/>
  <c r="R1807" i="1"/>
  <c r="D1808" i="1"/>
  <c r="F1808" i="1"/>
  <c r="H1808" i="1"/>
  <c r="I1808" i="1"/>
  <c r="L1808" i="1"/>
  <c r="N1808" i="1"/>
  <c r="Q1808" i="1"/>
  <c r="R1808" i="1"/>
  <c r="D1809" i="1"/>
  <c r="F1809" i="1"/>
  <c r="H1809" i="1"/>
  <c r="I1809" i="1"/>
  <c r="L1809" i="1"/>
  <c r="N1809" i="1"/>
  <c r="Q1809" i="1"/>
  <c r="R1809" i="1"/>
  <c r="D1810" i="1"/>
  <c r="F1810" i="1"/>
  <c r="H1810" i="1"/>
  <c r="I1810" i="1"/>
  <c r="L1810" i="1"/>
  <c r="N1810" i="1"/>
  <c r="Q1810" i="1"/>
  <c r="R1810" i="1"/>
  <c r="D1811" i="1"/>
  <c r="F1811" i="1"/>
  <c r="H1811" i="1"/>
  <c r="I1811" i="1"/>
  <c r="L1811" i="1"/>
  <c r="N1811" i="1"/>
  <c r="Q1811" i="1"/>
  <c r="R1811" i="1"/>
  <c r="D1812" i="1"/>
  <c r="F1812" i="1"/>
  <c r="H1812" i="1"/>
  <c r="I1812" i="1"/>
  <c r="L1812" i="1"/>
  <c r="N1812" i="1"/>
  <c r="Q1812" i="1"/>
  <c r="R1812" i="1"/>
  <c r="D1813" i="1"/>
  <c r="F1813" i="1"/>
  <c r="H1813" i="1"/>
  <c r="I1813" i="1"/>
  <c r="L1813" i="1"/>
  <c r="N1813" i="1"/>
  <c r="Q1813" i="1"/>
  <c r="R1813" i="1"/>
  <c r="D1814" i="1"/>
  <c r="F1814" i="1"/>
  <c r="H1814" i="1"/>
  <c r="I1814" i="1"/>
  <c r="L1814" i="1"/>
  <c r="N1814" i="1"/>
  <c r="Q1814" i="1"/>
  <c r="R1814" i="1"/>
  <c r="D1815" i="1"/>
  <c r="F1815" i="1"/>
  <c r="H1815" i="1"/>
  <c r="I1815" i="1"/>
  <c r="L1815" i="1"/>
  <c r="N1815" i="1"/>
  <c r="Q1815" i="1"/>
  <c r="R1815" i="1"/>
  <c r="D1816" i="1"/>
  <c r="F1816" i="1"/>
  <c r="H1816" i="1"/>
  <c r="I1816" i="1"/>
  <c r="L1816" i="1"/>
  <c r="N1816" i="1"/>
  <c r="Q1816" i="1"/>
  <c r="R1816" i="1"/>
  <c r="D1817" i="1"/>
  <c r="F1817" i="1"/>
  <c r="H1817" i="1"/>
  <c r="I1817" i="1"/>
  <c r="L1817" i="1"/>
  <c r="N1817" i="1"/>
  <c r="Q1817" i="1"/>
  <c r="R1817" i="1"/>
  <c r="D1818" i="1"/>
  <c r="F1818" i="1"/>
  <c r="H1818" i="1"/>
  <c r="I1818" i="1"/>
  <c r="L1818" i="1"/>
  <c r="N1818" i="1"/>
  <c r="Q1818" i="1"/>
  <c r="R1818" i="1"/>
  <c r="D1819" i="1"/>
  <c r="F1819" i="1"/>
  <c r="H1819" i="1"/>
  <c r="I1819" i="1"/>
  <c r="L1819" i="1"/>
  <c r="N1819" i="1"/>
  <c r="Q1819" i="1"/>
  <c r="R1819" i="1"/>
  <c r="D1820" i="1"/>
  <c r="F1820" i="1"/>
  <c r="H1820" i="1"/>
  <c r="I1820" i="1"/>
  <c r="L1820" i="1"/>
  <c r="N1820" i="1"/>
  <c r="Q1820" i="1"/>
  <c r="R1820" i="1"/>
  <c r="D1821" i="1"/>
  <c r="F1821" i="1"/>
  <c r="H1821" i="1"/>
  <c r="I1821" i="1"/>
  <c r="L1821" i="1"/>
  <c r="N1821" i="1"/>
  <c r="Q1821" i="1"/>
  <c r="R1821" i="1"/>
  <c r="D1822" i="1"/>
  <c r="F1822" i="1"/>
  <c r="H1822" i="1"/>
  <c r="I1822" i="1"/>
  <c r="L1822" i="1"/>
  <c r="N1822" i="1"/>
  <c r="Q1822" i="1"/>
  <c r="R1822" i="1"/>
  <c r="D1823" i="1"/>
  <c r="F1823" i="1"/>
  <c r="H1823" i="1"/>
  <c r="I1823" i="1"/>
  <c r="L1823" i="1"/>
  <c r="N1823" i="1"/>
  <c r="Q1823" i="1"/>
  <c r="R1823" i="1"/>
  <c r="D1824" i="1"/>
  <c r="F1824" i="1"/>
  <c r="H1824" i="1"/>
  <c r="I1824" i="1"/>
  <c r="L1824" i="1"/>
  <c r="N1824" i="1"/>
  <c r="Q1824" i="1"/>
  <c r="R1824" i="1"/>
  <c r="D1825" i="1"/>
  <c r="F1825" i="1"/>
  <c r="H1825" i="1"/>
  <c r="I1825" i="1"/>
  <c r="L1825" i="1"/>
  <c r="N1825" i="1"/>
  <c r="Q1825" i="1"/>
  <c r="R1825" i="1"/>
  <c r="D1826" i="1"/>
  <c r="F1826" i="1"/>
  <c r="H1826" i="1"/>
  <c r="I1826" i="1"/>
  <c r="L1826" i="1"/>
  <c r="N1826" i="1"/>
  <c r="Q1826" i="1"/>
  <c r="R1826" i="1"/>
  <c r="D1827" i="1"/>
  <c r="F1827" i="1"/>
  <c r="H1827" i="1"/>
  <c r="I1827" i="1"/>
  <c r="L1827" i="1"/>
  <c r="N1827" i="1"/>
  <c r="Q1827" i="1"/>
  <c r="R1827" i="1"/>
  <c r="D1828" i="1"/>
  <c r="F1828" i="1"/>
  <c r="H1828" i="1"/>
  <c r="I1828" i="1"/>
  <c r="L1828" i="1"/>
  <c r="N1828" i="1"/>
  <c r="Q1828" i="1"/>
  <c r="R1828" i="1"/>
  <c r="D1829" i="1"/>
  <c r="F1829" i="1"/>
  <c r="H1829" i="1"/>
  <c r="I1829" i="1"/>
  <c r="L1829" i="1"/>
  <c r="N1829" i="1"/>
  <c r="Q1829" i="1"/>
  <c r="R1829" i="1"/>
  <c r="D1830" i="1"/>
  <c r="F1830" i="1"/>
  <c r="H1830" i="1"/>
  <c r="I1830" i="1"/>
  <c r="L1830" i="1"/>
  <c r="N1830" i="1"/>
  <c r="Q1830" i="1"/>
  <c r="R1830" i="1"/>
  <c r="D1831" i="1"/>
  <c r="F1831" i="1"/>
  <c r="H1831" i="1"/>
  <c r="I1831" i="1"/>
  <c r="L1831" i="1"/>
  <c r="N1831" i="1"/>
  <c r="Q1831" i="1"/>
  <c r="R1831" i="1"/>
  <c r="D1832" i="1"/>
  <c r="F1832" i="1"/>
  <c r="H1832" i="1"/>
  <c r="I1832" i="1"/>
  <c r="L1832" i="1"/>
  <c r="N1832" i="1"/>
  <c r="Q1832" i="1"/>
  <c r="R1832" i="1"/>
  <c r="D1833" i="1"/>
  <c r="F1833" i="1"/>
  <c r="H1833" i="1"/>
  <c r="I1833" i="1"/>
  <c r="L1833" i="1"/>
  <c r="N1833" i="1"/>
  <c r="Q1833" i="1"/>
  <c r="R1833" i="1"/>
  <c r="D1834" i="1"/>
  <c r="F1834" i="1"/>
  <c r="H1834" i="1"/>
  <c r="I1834" i="1"/>
  <c r="L1834" i="1"/>
  <c r="N1834" i="1"/>
  <c r="Q1834" i="1"/>
  <c r="R1834" i="1"/>
  <c r="D1835" i="1"/>
  <c r="F1835" i="1"/>
  <c r="H1835" i="1"/>
  <c r="I1835" i="1"/>
  <c r="L1835" i="1"/>
  <c r="N1835" i="1"/>
  <c r="Q1835" i="1"/>
  <c r="R1835" i="1"/>
  <c r="D1836" i="1"/>
  <c r="F1836" i="1"/>
  <c r="H1836" i="1"/>
  <c r="I1836" i="1"/>
  <c r="L1836" i="1"/>
  <c r="N1836" i="1"/>
  <c r="Q1836" i="1"/>
  <c r="R1836" i="1"/>
  <c r="D1837" i="1"/>
  <c r="F1837" i="1"/>
  <c r="H1837" i="1"/>
  <c r="I1837" i="1"/>
  <c r="L1837" i="1"/>
  <c r="N1837" i="1"/>
  <c r="Q1837" i="1"/>
  <c r="R1837" i="1"/>
  <c r="D1838" i="1"/>
  <c r="F1838" i="1"/>
  <c r="H1838" i="1"/>
  <c r="I1838" i="1"/>
  <c r="L1838" i="1"/>
  <c r="N1838" i="1"/>
  <c r="Q1838" i="1"/>
  <c r="R1838" i="1"/>
  <c r="D1839" i="1"/>
  <c r="F1839" i="1"/>
  <c r="H1839" i="1"/>
  <c r="I1839" i="1"/>
  <c r="L1839" i="1"/>
  <c r="N1839" i="1"/>
  <c r="Q1839" i="1"/>
  <c r="R1839" i="1"/>
  <c r="D1840" i="1"/>
  <c r="F1840" i="1"/>
  <c r="H1840" i="1"/>
  <c r="I1840" i="1"/>
  <c r="L1840" i="1"/>
  <c r="N1840" i="1"/>
  <c r="Q1840" i="1"/>
  <c r="R1840" i="1"/>
  <c r="D1841" i="1"/>
  <c r="F1841" i="1"/>
  <c r="H1841" i="1"/>
  <c r="I1841" i="1"/>
  <c r="L1841" i="1"/>
  <c r="N1841" i="1"/>
  <c r="Q1841" i="1"/>
  <c r="R1841" i="1"/>
  <c r="D1842" i="1"/>
  <c r="F1842" i="1"/>
  <c r="H1842" i="1"/>
  <c r="I1842" i="1"/>
  <c r="L1842" i="1"/>
  <c r="N1842" i="1"/>
  <c r="Q1842" i="1"/>
  <c r="R1842" i="1"/>
  <c r="D1843" i="1"/>
  <c r="F1843" i="1"/>
  <c r="H1843" i="1"/>
  <c r="I1843" i="1"/>
  <c r="L1843" i="1"/>
  <c r="N1843" i="1"/>
  <c r="Q1843" i="1"/>
  <c r="R1843" i="1"/>
  <c r="D1844" i="1"/>
  <c r="F1844" i="1"/>
  <c r="H1844" i="1"/>
  <c r="I1844" i="1"/>
  <c r="L1844" i="1"/>
  <c r="N1844" i="1"/>
  <c r="Q1844" i="1"/>
  <c r="R1844" i="1"/>
  <c r="D1845" i="1"/>
  <c r="F1845" i="1"/>
  <c r="H1845" i="1"/>
  <c r="I1845" i="1"/>
  <c r="L1845" i="1"/>
  <c r="N1845" i="1"/>
  <c r="Q1845" i="1"/>
  <c r="R1845" i="1"/>
  <c r="D1846" i="1"/>
  <c r="F1846" i="1"/>
  <c r="H1846" i="1"/>
  <c r="I1846" i="1"/>
  <c r="L1846" i="1"/>
  <c r="N1846" i="1"/>
  <c r="Q1846" i="1"/>
  <c r="R1846" i="1"/>
  <c r="D1847" i="1"/>
  <c r="F1847" i="1"/>
  <c r="H1847" i="1"/>
  <c r="I1847" i="1"/>
  <c r="L1847" i="1"/>
  <c r="N1847" i="1"/>
  <c r="Q1847" i="1"/>
  <c r="R1847" i="1"/>
  <c r="D1848" i="1"/>
  <c r="F1848" i="1"/>
  <c r="H1848" i="1"/>
  <c r="I1848" i="1"/>
  <c r="L1848" i="1"/>
  <c r="N1848" i="1"/>
  <c r="Q1848" i="1"/>
  <c r="R1848" i="1"/>
  <c r="D1849" i="1"/>
  <c r="F1849" i="1"/>
  <c r="H1849" i="1"/>
  <c r="I1849" i="1"/>
  <c r="L1849" i="1"/>
  <c r="N1849" i="1"/>
  <c r="Q1849" i="1"/>
  <c r="R1849" i="1"/>
  <c r="D1850" i="1"/>
  <c r="F1850" i="1"/>
  <c r="H1850" i="1"/>
  <c r="I1850" i="1"/>
  <c r="L1850" i="1"/>
  <c r="N1850" i="1"/>
  <c r="Q1850" i="1"/>
  <c r="R1850" i="1"/>
  <c r="D1851" i="1"/>
  <c r="F1851" i="1"/>
  <c r="H1851" i="1"/>
  <c r="I1851" i="1"/>
  <c r="L1851" i="1"/>
  <c r="N1851" i="1"/>
  <c r="Q1851" i="1"/>
  <c r="R1851" i="1"/>
  <c r="D1852" i="1"/>
  <c r="F1852" i="1"/>
  <c r="H1852" i="1"/>
  <c r="I1852" i="1"/>
  <c r="L1852" i="1"/>
  <c r="N1852" i="1"/>
  <c r="Q1852" i="1"/>
  <c r="R1852" i="1"/>
  <c r="D1853" i="1"/>
  <c r="F1853" i="1"/>
  <c r="H1853" i="1"/>
  <c r="I1853" i="1"/>
  <c r="L1853" i="1"/>
  <c r="N1853" i="1"/>
  <c r="Q1853" i="1"/>
  <c r="R1853" i="1"/>
  <c r="D1854" i="1"/>
  <c r="F1854" i="1"/>
  <c r="H1854" i="1"/>
  <c r="I1854" i="1"/>
  <c r="L1854" i="1"/>
  <c r="N1854" i="1"/>
  <c r="Q1854" i="1"/>
  <c r="R1854" i="1"/>
  <c r="D1855" i="1"/>
  <c r="F1855" i="1"/>
  <c r="H1855" i="1"/>
  <c r="I1855" i="1"/>
  <c r="L1855" i="1"/>
  <c r="N1855" i="1"/>
  <c r="Q1855" i="1"/>
  <c r="R1855" i="1"/>
  <c r="D1856" i="1"/>
  <c r="F1856" i="1"/>
  <c r="H1856" i="1"/>
  <c r="I1856" i="1"/>
  <c r="L1856" i="1"/>
  <c r="N1856" i="1"/>
  <c r="Q1856" i="1"/>
  <c r="R1856" i="1"/>
  <c r="D1857" i="1"/>
  <c r="F1857" i="1"/>
  <c r="H1857" i="1"/>
  <c r="I1857" i="1"/>
  <c r="L1857" i="1"/>
  <c r="N1857" i="1"/>
  <c r="Q1857" i="1"/>
  <c r="R1857" i="1"/>
  <c r="D1858" i="1"/>
  <c r="F1858" i="1"/>
  <c r="H1858" i="1"/>
  <c r="I1858" i="1"/>
  <c r="L1858" i="1"/>
  <c r="N1858" i="1"/>
  <c r="Q1858" i="1"/>
  <c r="R1858" i="1"/>
  <c r="D1859" i="1"/>
  <c r="F1859" i="1"/>
  <c r="H1859" i="1"/>
  <c r="I1859" i="1"/>
  <c r="L1859" i="1"/>
  <c r="N1859" i="1"/>
  <c r="Q1859" i="1"/>
  <c r="R1859" i="1"/>
  <c r="D1860" i="1"/>
  <c r="F1860" i="1"/>
  <c r="H1860" i="1"/>
  <c r="I1860" i="1"/>
  <c r="L1860" i="1"/>
  <c r="N1860" i="1"/>
  <c r="Q1860" i="1"/>
  <c r="R1860" i="1"/>
  <c r="D1861" i="1"/>
  <c r="F1861" i="1"/>
  <c r="H1861" i="1"/>
  <c r="I1861" i="1"/>
  <c r="L1861" i="1"/>
  <c r="N1861" i="1"/>
  <c r="Q1861" i="1"/>
  <c r="R1861" i="1"/>
  <c r="D1862" i="1"/>
  <c r="F1862" i="1"/>
  <c r="H1862" i="1"/>
  <c r="I1862" i="1"/>
  <c r="L1862" i="1"/>
  <c r="N1862" i="1"/>
  <c r="Q1862" i="1"/>
  <c r="R1862" i="1"/>
  <c r="D1863" i="1"/>
  <c r="F1863" i="1"/>
  <c r="H1863" i="1"/>
  <c r="I1863" i="1"/>
  <c r="L1863" i="1"/>
  <c r="N1863" i="1"/>
  <c r="Q1863" i="1"/>
  <c r="R1863" i="1"/>
  <c r="D1864" i="1"/>
  <c r="F1864" i="1"/>
  <c r="H1864" i="1"/>
  <c r="I1864" i="1"/>
  <c r="L1864" i="1"/>
  <c r="N1864" i="1"/>
  <c r="Q1864" i="1"/>
  <c r="R1864" i="1"/>
  <c r="D1865" i="1"/>
  <c r="F1865" i="1"/>
  <c r="H1865" i="1"/>
  <c r="I1865" i="1"/>
  <c r="L1865" i="1"/>
  <c r="N1865" i="1"/>
  <c r="Q1865" i="1"/>
  <c r="R1865" i="1"/>
  <c r="D1866" i="1"/>
  <c r="F1866" i="1"/>
  <c r="H1866" i="1"/>
  <c r="I1866" i="1"/>
  <c r="L1866" i="1"/>
  <c r="N1866" i="1"/>
  <c r="Q1866" i="1"/>
  <c r="R1866" i="1"/>
  <c r="D1867" i="1"/>
  <c r="F1867" i="1"/>
  <c r="H1867" i="1"/>
  <c r="I1867" i="1"/>
  <c r="L1867" i="1"/>
  <c r="N1867" i="1"/>
  <c r="Q1867" i="1"/>
  <c r="R1867" i="1"/>
  <c r="D1868" i="1"/>
  <c r="F1868" i="1"/>
  <c r="H1868" i="1"/>
  <c r="I1868" i="1"/>
  <c r="L1868" i="1"/>
  <c r="N1868" i="1"/>
  <c r="Q1868" i="1"/>
  <c r="R1868" i="1"/>
  <c r="D1869" i="1"/>
  <c r="F1869" i="1"/>
  <c r="H1869" i="1"/>
  <c r="I1869" i="1"/>
  <c r="L1869" i="1"/>
  <c r="N1869" i="1"/>
  <c r="Q1869" i="1"/>
  <c r="R1869" i="1"/>
  <c r="D1870" i="1"/>
  <c r="F1870" i="1"/>
  <c r="H1870" i="1"/>
  <c r="I1870" i="1"/>
  <c r="L1870" i="1"/>
  <c r="N1870" i="1"/>
  <c r="Q1870" i="1"/>
  <c r="R1870" i="1"/>
  <c r="D1871" i="1"/>
  <c r="F1871" i="1"/>
  <c r="H1871" i="1"/>
  <c r="I1871" i="1"/>
  <c r="L1871" i="1"/>
  <c r="N1871" i="1"/>
  <c r="Q1871" i="1"/>
  <c r="R1871" i="1"/>
  <c r="D1872" i="1"/>
  <c r="F1872" i="1"/>
  <c r="H1872" i="1"/>
  <c r="I1872" i="1"/>
  <c r="L1872" i="1"/>
  <c r="N1872" i="1"/>
  <c r="Q1872" i="1"/>
  <c r="R1872" i="1"/>
  <c r="D1873" i="1"/>
  <c r="F1873" i="1"/>
  <c r="H1873" i="1"/>
  <c r="I1873" i="1"/>
  <c r="L1873" i="1"/>
  <c r="N1873" i="1"/>
  <c r="Q1873" i="1"/>
  <c r="R1873" i="1"/>
  <c r="D1874" i="1"/>
  <c r="F1874" i="1"/>
  <c r="H1874" i="1"/>
  <c r="I1874" i="1"/>
  <c r="L1874" i="1"/>
  <c r="N1874" i="1"/>
  <c r="Q1874" i="1"/>
  <c r="R1874" i="1"/>
  <c r="D1875" i="1"/>
  <c r="F1875" i="1"/>
  <c r="H1875" i="1"/>
  <c r="I1875" i="1"/>
  <c r="L1875" i="1"/>
  <c r="N1875" i="1"/>
  <c r="Q1875" i="1"/>
  <c r="R1875" i="1"/>
  <c r="D1876" i="1"/>
  <c r="F1876" i="1"/>
  <c r="H1876" i="1"/>
  <c r="I1876" i="1"/>
  <c r="L1876" i="1"/>
  <c r="N1876" i="1"/>
  <c r="Q1876" i="1"/>
  <c r="R1876" i="1"/>
  <c r="D1877" i="1"/>
  <c r="F1877" i="1"/>
  <c r="H1877" i="1"/>
  <c r="I1877" i="1"/>
  <c r="L1877" i="1"/>
  <c r="N1877" i="1"/>
  <c r="Q1877" i="1"/>
  <c r="R1877" i="1"/>
  <c r="D1878" i="1"/>
  <c r="F1878" i="1"/>
  <c r="H1878" i="1"/>
  <c r="I1878" i="1"/>
  <c r="L1878" i="1"/>
  <c r="N1878" i="1"/>
  <c r="Q1878" i="1"/>
  <c r="R1878" i="1"/>
  <c r="D1879" i="1"/>
  <c r="F1879" i="1"/>
  <c r="H1879" i="1"/>
  <c r="I1879" i="1"/>
  <c r="L1879" i="1"/>
  <c r="N1879" i="1"/>
  <c r="Q1879" i="1"/>
  <c r="R1879" i="1"/>
  <c r="D1880" i="1"/>
  <c r="F1880" i="1"/>
  <c r="H1880" i="1"/>
  <c r="I1880" i="1"/>
  <c r="L1880" i="1"/>
  <c r="N1880" i="1"/>
  <c r="Q1880" i="1"/>
  <c r="R1880" i="1"/>
  <c r="D1881" i="1"/>
  <c r="F1881" i="1"/>
  <c r="H1881" i="1"/>
  <c r="I1881" i="1"/>
  <c r="L1881" i="1"/>
  <c r="N1881" i="1"/>
  <c r="Q1881" i="1"/>
  <c r="R1881" i="1"/>
  <c r="D1882" i="1"/>
  <c r="F1882" i="1"/>
  <c r="H1882" i="1"/>
  <c r="I1882" i="1"/>
  <c r="L1882" i="1"/>
  <c r="N1882" i="1"/>
  <c r="Q1882" i="1"/>
  <c r="R1882" i="1"/>
  <c r="D1883" i="1"/>
  <c r="F1883" i="1"/>
  <c r="H1883" i="1"/>
  <c r="I1883" i="1"/>
  <c r="L1883" i="1"/>
  <c r="N1883" i="1"/>
  <c r="Q1883" i="1"/>
  <c r="R1883" i="1"/>
  <c r="D1884" i="1"/>
  <c r="F1884" i="1"/>
  <c r="H1884" i="1"/>
  <c r="I1884" i="1"/>
  <c r="L1884" i="1"/>
  <c r="N1884" i="1"/>
  <c r="Q1884" i="1"/>
  <c r="R1884" i="1"/>
  <c r="D1885" i="1"/>
  <c r="F1885" i="1"/>
  <c r="H1885" i="1"/>
  <c r="I1885" i="1"/>
  <c r="L1885" i="1"/>
  <c r="N1885" i="1"/>
  <c r="Q1885" i="1"/>
  <c r="R1885" i="1"/>
  <c r="D1886" i="1"/>
  <c r="F1886" i="1"/>
  <c r="H1886" i="1"/>
  <c r="I1886" i="1"/>
  <c r="L1886" i="1"/>
  <c r="N1886" i="1"/>
  <c r="Q1886" i="1"/>
  <c r="R1886" i="1"/>
  <c r="D1887" i="1"/>
  <c r="F1887" i="1"/>
  <c r="H1887" i="1"/>
  <c r="I1887" i="1"/>
  <c r="L1887" i="1"/>
  <c r="N1887" i="1"/>
  <c r="Q1887" i="1"/>
  <c r="R1887" i="1"/>
  <c r="D1888" i="1"/>
  <c r="F1888" i="1"/>
  <c r="H1888" i="1"/>
  <c r="I1888" i="1"/>
  <c r="L1888" i="1"/>
  <c r="N1888" i="1"/>
  <c r="Q1888" i="1"/>
  <c r="R1888" i="1"/>
  <c r="D1889" i="1"/>
  <c r="F1889" i="1"/>
  <c r="H1889" i="1"/>
  <c r="I1889" i="1"/>
  <c r="L1889" i="1"/>
  <c r="N1889" i="1"/>
  <c r="Q1889" i="1"/>
  <c r="R1889" i="1"/>
  <c r="D1890" i="1"/>
  <c r="F1890" i="1"/>
  <c r="H1890" i="1"/>
  <c r="I1890" i="1"/>
  <c r="L1890" i="1"/>
  <c r="N1890" i="1"/>
  <c r="Q1890" i="1"/>
  <c r="R1890" i="1"/>
  <c r="D1891" i="1"/>
  <c r="F1891" i="1"/>
  <c r="H1891" i="1"/>
  <c r="I1891" i="1"/>
  <c r="L1891" i="1"/>
  <c r="N1891" i="1"/>
  <c r="Q1891" i="1"/>
  <c r="R1891" i="1"/>
  <c r="D1892" i="1"/>
  <c r="F1892" i="1"/>
  <c r="H1892" i="1"/>
  <c r="I1892" i="1"/>
  <c r="L1892" i="1"/>
  <c r="N1892" i="1"/>
  <c r="Q1892" i="1"/>
  <c r="R1892" i="1"/>
  <c r="D1893" i="1"/>
  <c r="F1893" i="1"/>
  <c r="H1893" i="1"/>
  <c r="I1893" i="1"/>
  <c r="L1893" i="1"/>
  <c r="N1893" i="1"/>
  <c r="Q1893" i="1"/>
  <c r="R1893" i="1"/>
  <c r="D1894" i="1"/>
  <c r="F1894" i="1"/>
  <c r="H1894" i="1"/>
  <c r="I1894" i="1"/>
  <c r="L1894" i="1"/>
  <c r="N1894" i="1"/>
  <c r="Q1894" i="1"/>
  <c r="R1894" i="1"/>
  <c r="D1895" i="1"/>
  <c r="F1895" i="1"/>
  <c r="H1895" i="1"/>
  <c r="I1895" i="1"/>
  <c r="L1895" i="1"/>
  <c r="N1895" i="1"/>
  <c r="Q1895" i="1"/>
  <c r="R1895" i="1"/>
  <c r="D1896" i="1"/>
  <c r="F1896" i="1"/>
  <c r="H1896" i="1"/>
  <c r="I1896" i="1"/>
  <c r="L1896" i="1"/>
  <c r="N1896" i="1"/>
  <c r="Q1896" i="1"/>
  <c r="R1896" i="1"/>
  <c r="D1897" i="1"/>
  <c r="F1897" i="1"/>
  <c r="H1897" i="1"/>
  <c r="I1897" i="1"/>
  <c r="L1897" i="1"/>
  <c r="N1897" i="1"/>
  <c r="Q1897" i="1"/>
  <c r="R1897" i="1"/>
  <c r="D1898" i="1"/>
  <c r="F1898" i="1"/>
  <c r="H1898" i="1"/>
  <c r="I1898" i="1"/>
  <c r="L1898" i="1"/>
  <c r="N1898" i="1"/>
  <c r="Q1898" i="1"/>
  <c r="R1898" i="1"/>
  <c r="D1899" i="1"/>
  <c r="F1899" i="1"/>
  <c r="H1899" i="1"/>
  <c r="I1899" i="1"/>
  <c r="L1899" i="1"/>
  <c r="N1899" i="1"/>
  <c r="Q1899" i="1"/>
  <c r="R1899" i="1"/>
  <c r="D1900" i="1"/>
  <c r="F1900" i="1"/>
  <c r="H1900" i="1"/>
  <c r="I1900" i="1"/>
  <c r="L1900" i="1"/>
  <c r="N1900" i="1"/>
  <c r="Q1900" i="1"/>
  <c r="R1900" i="1"/>
  <c r="D1901" i="1"/>
  <c r="F1901" i="1"/>
  <c r="H1901" i="1"/>
  <c r="I1901" i="1"/>
  <c r="L1901" i="1"/>
  <c r="N1901" i="1"/>
  <c r="Q1901" i="1"/>
  <c r="R1901" i="1"/>
  <c r="D1902" i="1"/>
  <c r="F1902" i="1"/>
  <c r="H1902" i="1"/>
  <c r="I1902" i="1"/>
  <c r="L1902" i="1"/>
  <c r="N1902" i="1"/>
  <c r="Q1902" i="1"/>
  <c r="R1902" i="1"/>
  <c r="D1903" i="1"/>
  <c r="F1903" i="1"/>
  <c r="H1903" i="1"/>
  <c r="I1903" i="1"/>
  <c r="L1903" i="1"/>
  <c r="N1903" i="1"/>
  <c r="Q1903" i="1"/>
  <c r="R1903" i="1"/>
  <c r="D1904" i="1"/>
  <c r="F1904" i="1"/>
  <c r="H1904" i="1"/>
  <c r="I1904" i="1"/>
  <c r="L1904" i="1"/>
  <c r="N1904" i="1"/>
  <c r="Q1904" i="1"/>
  <c r="R1904" i="1"/>
  <c r="D1905" i="1"/>
  <c r="F1905" i="1"/>
  <c r="H1905" i="1"/>
  <c r="I1905" i="1"/>
  <c r="L1905" i="1"/>
  <c r="N1905" i="1"/>
  <c r="Q1905" i="1"/>
  <c r="R1905" i="1"/>
  <c r="D1906" i="1"/>
  <c r="F1906" i="1"/>
  <c r="H1906" i="1"/>
  <c r="I1906" i="1"/>
  <c r="L1906" i="1"/>
  <c r="N1906" i="1"/>
  <c r="Q1906" i="1"/>
  <c r="R1906" i="1"/>
  <c r="D1907" i="1"/>
  <c r="F1907" i="1"/>
  <c r="H1907" i="1"/>
  <c r="I1907" i="1"/>
  <c r="L1907" i="1"/>
  <c r="N1907" i="1"/>
  <c r="Q1907" i="1"/>
  <c r="R1907" i="1"/>
  <c r="D1908" i="1"/>
  <c r="F1908" i="1"/>
  <c r="H1908" i="1"/>
  <c r="I1908" i="1"/>
  <c r="L1908" i="1"/>
  <c r="N1908" i="1"/>
  <c r="Q1908" i="1"/>
  <c r="R1908" i="1"/>
  <c r="D1909" i="1"/>
  <c r="F1909" i="1"/>
  <c r="H1909" i="1"/>
  <c r="I1909" i="1"/>
  <c r="L1909" i="1"/>
  <c r="N1909" i="1"/>
  <c r="Q1909" i="1"/>
  <c r="R1909" i="1"/>
  <c r="D1910" i="1"/>
  <c r="F1910" i="1"/>
  <c r="H1910" i="1"/>
  <c r="I1910" i="1"/>
  <c r="L1910" i="1"/>
  <c r="N1910" i="1"/>
  <c r="Q1910" i="1"/>
  <c r="R1910" i="1"/>
  <c r="D1911" i="1"/>
  <c r="F1911" i="1"/>
  <c r="H1911" i="1"/>
  <c r="I1911" i="1"/>
  <c r="L1911" i="1"/>
  <c r="N1911" i="1"/>
  <c r="Q1911" i="1"/>
  <c r="R1911" i="1"/>
  <c r="D1912" i="1"/>
  <c r="F1912" i="1"/>
  <c r="H1912" i="1"/>
  <c r="I1912" i="1"/>
  <c r="L1912" i="1"/>
  <c r="N1912" i="1"/>
  <c r="Q1912" i="1"/>
  <c r="R1912" i="1"/>
  <c r="D1913" i="1"/>
  <c r="F1913" i="1"/>
  <c r="H1913" i="1"/>
  <c r="I1913" i="1"/>
  <c r="L1913" i="1"/>
  <c r="N1913" i="1"/>
  <c r="Q1913" i="1"/>
  <c r="R1913" i="1"/>
  <c r="D1914" i="1"/>
  <c r="F1914" i="1"/>
  <c r="H1914" i="1"/>
  <c r="I1914" i="1"/>
  <c r="L1914" i="1"/>
  <c r="N1914" i="1"/>
  <c r="Q1914" i="1"/>
  <c r="R1914" i="1"/>
  <c r="D1915" i="1"/>
  <c r="F1915" i="1"/>
  <c r="H1915" i="1"/>
  <c r="I1915" i="1"/>
  <c r="L1915" i="1"/>
  <c r="N1915" i="1"/>
  <c r="Q1915" i="1"/>
  <c r="R1915" i="1"/>
  <c r="D1916" i="1"/>
  <c r="F1916" i="1"/>
  <c r="H1916" i="1"/>
  <c r="I1916" i="1"/>
  <c r="L1916" i="1"/>
  <c r="N1916" i="1"/>
  <c r="Q1916" i="1"/>
  <c r="R1916" i="1"/>
  <c r="D1917" i="1"/>
  <c r="F1917" i="1"/>
  <c r="H1917" i="1"/>
  <c r="I1917" i="1"/>
  <c r="L1917" i="1"/>
  <c r="N1917" i="1"/>
  <c r="Q1917" i="1"/>
  <c r="R1917" i="1"/>
  <c r="D1918" i="1"/>
  <c r="F1918" i="1"/>
  <c r="H1918" i="1"/>
  <c r="I1918" i="1"/>
  <c r="L1918" i="1"/>
  <c r="N1918" i="1"/>
  <c r="Q1918" i="1"/>
  <c r="R1918" i="1"/>
  <c r="D1919" i="1"/>
  <c r="F1919" i="1"/>
  <c r="H1919" i="1"/>
  <c r="I1919" i="1"/>
  <c r="L1919" i="1"/>
  <c r="N1919" i="1"/>
  <c r="Q1919" i="1"/>
  <c r="R1919" i="1"/>
  <c r="D1920" i="1"/>
  <c r="F1920" i="1"/>
  <c r="H1920" i="1"/>
  <c r="I1920" i="1"/>
  <c r="L1920" i="1"/>
  <c r="N1920" i="1"/>
  <c r="Q1920" i="1"/>
  <c r="R1920" i="1"/>
  <c r="D1921" i="1"/>
  <c r="F1921" i="1"/>
  <c r="H1921" i="1"/>
  <c r="I1921" i="1"/>
  <c r="L1921" i="1"/>
  <c r="N1921" i="1"/>
  <c r="Q1921" i="1"/>
  <c r="R1921" i="1"/>
  <c r="D1922" i="1"/>
  <c r="F1922" i="1"/>
  <c r="H1922" i="1"/>
  <c r="I1922" i="1"/>
  <c r="L1922" i="1"/>
  <c r="N1922" i="1"/>
  <c r="Q1922" i="1"/>
  <c r="R1922" i="1"/>
  <c r="D1923" i="1"/>
  <c r="F1923" i="1"/>
  <c r="H1923" i="1"/>
  <c r="I1923" i="1"/>
  <c r="L1923" i="1"/>
  <c r="N1923" i="1"/>
  <c r="Q1923" i="1"/>
  <c r="R1923" i="1"/>
  <c r="D1924" i="1"/>
  <c r="F1924" i="1"/>
  <c r="H1924" i="1"/>
  <c r="I1924" i="1"/>
  <c r="L1924" i="1"/>
  <c r="N1924" i="1"/>
  <c r="Q1924" i="1"/>
  <c r="R1924" i="1"/>
  <c r="D1925" i="1"/>
  <c r="F1925" i="1"/>
  <c r="H1925" i="1"/>
  <c r="I1925" i="1"/>
  <c r="L1925" i="1"/>
  <c r="N1925" i="1"/>
  <c r="Q1925" i="1"/>
  <c r="R1925" i="1"/>
  <c r="D1926" i="1"/>
  <c r="F1926" i="1"/>
  <c r="H1926" i="1"/>
  <c r="I1926" i="1"/>
  <c r="L1926" i="1"/>
  <c r="N1926" i="1"/>
  <c r="Q1926" i="1"/>
  <c r="R1926" i="1"/>
  <c r="D1927" i="1"/>
  <c r="F1927" i="1"/>
  <c r="H1927" i="1"/>
  <c r="I1927" i="1"/>
  <c r="L1927" i="1"/>
  <c r="N1927" i="1"/>
  <c r="Q1927" i="1"/>
  <c r="R1927" i="1"/>
  <c r="D1928" i="1"/>
  <c r="F1928" i="1"/>
  <c r="H1928" i="1"/>
  <c r="I1928" i="1"/>
  <c r="L1928" i="1"/>
  <c r="N1928" i="1"/>
  <c r="Q1928" i="1"/>
  <c r="R1928" i="1"/>
  <c r="D1929" i="1"/>
  <c r="F1929" i="1"/>
  <c r="H1929" i="1"/>
  <c r="I1929" i="1"/>
  <c r="L1929" i="1"/>
  <c r="N1929" i="1"/>
  <c r="Q1929" i="1"/>
  <c r="R1929" i="1"/>
  <c r="D1930" i="1"/>
  <c r="F1930" i="1"/>
  <c r="H1930" i="1"/>
  <c r="I1930" i="1"/>
  <c r="L1930" i="1"/>
  <c r="N1930" i="1"/>
  <c r="Q1930" i="1"/>
  <c r="R1930" i="1"/>
  <c r="D1931" i="1"/>
  <c r="F1931" i="1"/>
  <c r="H1931" i="1"/>
  <c r="I1931" i="1"/>
  <c r="L1931" i="1"/>
  <c r="N1931" i="1"/>
  <c r="Q1931" i="1"/>
  <c r="R1931" i="1"/>
  <c r="D1932" i="1"/>
  <c r="F1932" i="1"/>
  <c r="H1932" i="1"/>
  <c r="I1932" i="1"/>
  <c r="L1932" i="1"/>
  <c r="N1932" i="1"/>
  <c r="Q1932" i="1"/>
  <c r="R1932" i="1"/>
  <c r="D1933" i="1"/>
  <c r="F1933" i="1"/>
  <c r="H1933" i="1"/>
  <c r="I1933" i="1"/>
  <c r="L1933" i="1"/>
  <c r="N1933" i="1"/>
  <c r="Q1933" i="1"/>
  <c r="R1933" i="1"/>
  <c r="D1934" i="1"/>
  <c r="F1934" i="1"/>
  <c r="H1934" i="1"/>
  <c r="I1934" i="1"/>
  <c r="L1934" i="1"/>
  <c r="N1934" i="1"/>
  <c r="Q1934" i="1"/>
  <c r="R1934" i="1"/>
  <c r="D1935" i="1"/>
  <c r="F1935" i="1"/>
  <c r="H1935" i="1"/>
  <c r="I1935" i="1"/>
  <c r="L1935" i="1"/>
  <c r="N1935" i="1"/>
  <c r="Q1935" i="1"/>
  <c r="R1935" i="1"/>
  <c r="D1936" i="1"/>
  <c r="F1936" i="1"/>
  <c r="H1936" i="1"/>
  <c r="I1936" i="1"/>
  <c r="L1936" i="1"/>
  <c r="N1936" i="1"/>
  <c r="Q1936" i="1"/>
  <c r="R1936" i="1"/>
  <c r="D1937" i="1"/>
  <c r="F1937" i="1"/>
  <c r="H1937" i="1"/>
  <c r="I1937" i="1"/>
  <c r="L1937" i="1"/>
  <c r="N1937" i="1"/>
  <c r="Q1937" i="1"/>
  <c r="R1937" i="1"/>
  <c r="D1938" i="1"/>
  <c r="F1938" i="1"/>
  <c r="H1938" i="1"/>
  <c r="I1938" i="1"/>
  <c r="L1938" i="1"/>
  <c r="N1938" i="1"/>
  <c r="Q1938" i="1"/>
  <c r="R1938" i="1"/>
  <c r="D1939" i="1"/>
  <c r="F1939" i="1"/>
  <c r="H1939" i="1"/>
  <c r="I1939" i="1"/>
  <c r="L1939" i="1"/>
  <c r="N1939" i="1"/>
  <c r="Q1939" i="1"/>
  <c r="R1939" i="1"/>
  <c r="D1940" i="1"/>
  <c r="F1940" i="1"/>
  <c r="H1940" i="1"/>
  <c r="I1940" i="1"/>
  <c r="L1940" i="1"/>
  <c r="N1940" i="1"/>
  <c r="Q1940" i="1"/>
  <c r="R1940" i="1"/>
  <c r="D1941" i="1"/>
  <c r="F1941" i="1"/>
  <c r="H1941" i="1"/>
  <c r="I1941" i="1"/>
  <c r="L1941" i="1"/>
  <c r="N1941" i="1"/>
  <c r="Q1941" i="1"/>
  <c r="R1941" i="1"/>
  <c r="D1942" i="1"/>
  <c r="F1942" i="1"/>
  <c r="H1942" i="1"/>
  <c r="I1942" i="1"/>
  <c r="L1942" i="1"/>
  <c r="N1942" i="1"/>
  <c r="Q1942" i="1"/>
  <c r="R1942" i="1"/>
  <c r="D1943" i="1"/>
  <c r="F1943" i="1"/>
  <c r="H1943" i="1"/>
  <c r="I1943" i="1"/>
  <c r="L1943" i="1"/>
  <c r="N1943" i="1"/>
  <c r="Q1943" i="1"/>
  <c r="R1943" i="1"/>
  <c r="D1944" i="1"/>
  <c r="F1944" i="1"/>
  <c r="H1944" i="1"/>
  <c r="I1944" i="1"/>
  <c r="L1944" i="1"/>
  <c r="N1944" i="1"/>
  <c r="Q1944" i="1"/>
  <c r="R1944" i="1"/>
  <c r="D1945" i="1"/>
  <c r="F1945" i="1"/>
  <c r="H1945" i="1"/>
  <c r="I1945" i="1"/>
  <c r="L1945" i="1"/>
  <c r="N1945" i="1"/>
  <c r="Q1945" i="1"/>
  <c r="R1945" i="1"/>
  <c r="D1946" i="1"/>
  <c r="F1946" i="1"/>
  <c r="H1946" i="1"/>
  <c r="I1946" i="1"/>
  <c r="L1946" i="1"/>
  <c r="N1946" i="1"/>
  <c r="Q1946" i="1"/>
  <c r="R1946" i="1"/>
  <c r="D1947" i="1"/>
  <c r="F1947" i="1"/>
  <c r="H1947" i="1"/>
  <c r="I1947" i="1"/>
  <c r="L1947" i="1"/>
  <c r="N1947" i="1"/>
  <c r="Q1947" i="1"/>
  <c r="R1947" i="1"/>
  <c r="D1948" i="1"/>
  <c r="F1948" i="1"/>
  <c r="H1948" i="1"/>
  <c r="I1948" i="1"/>
  <c r="L1948" i="1"/>
  <c r="N1948" i="1"/>
  <c r="Q1948" i="1"/>
  <c r="R1948" i="1"/>
  <c r="D1949" i="1"/>
  <c r="F1949" i="1"/>
  <c r="H1949" i="1"/>
  <c r="I1949" i="1"/>
  <c r="L1949" i="1"/>
  <c r="N1949" i="1"/>
  <c r="Q1949" i="1"/>
  <c r="R1949" i="1"/>
  <c r="D1950" i="1"/>
  <c r="F1950" i="1"/>
  <c r="H1950" i="1"/>
  <c r="I1950" i="1"/>
  <c r="L1950" i="1"/>
  <c r="N1950" i="1"/>
  <c r="Q1950" i="1"/>
  <c r="R1950" i="1"/>
  <c r="D1951" i="1"/>
  <c r="F1951" i="1"/>
  <c r="H1951" i="1"/>
  <c r="I1951" i="1"/>
  <c r="L1951" i="1"/>
  <c r="N1951" i="1"/>
  <c r="Q1951" i="1"/>
  <c r="R1951" i="1"/>
  <c r="D1952" i="1"/>
  <c r="F1952" i="1"/>
  <c r="H1952" i="1"/>
  <c r="I1952" i="1"/>
  <c r="L1952" i="1"/>
  <c r="N1952" i="1"/>
  <c r="Q1952" i="1"/>
  <c r="R1952" i="1"/>
  <c r="D1953" i="1"/>
  <c r="F1953" i="1"/>
  <c r="H1953" i="1"/>
  <c r="I1953" i="1"/>
  <c r="L1953" i="1"/>
  <c r="N1953" i="1"/>
  <c r="Q1953" i="1"/>
  <c r="R1953" i="1"/>
  <c r="D1954" i="1"/>
  <c r="F1954" i="1"/>
  <c r="H1954" i="1"/>
  <c r="I1954" i="1"/>
  <c r="L1954" i="1"/>
  <c r="N1954" i="1"/>
  <c r="Q1954" i="1"/>
  <c r="R1954" i="1"/>
  <c r="D1955" i="1"/>
  <c r="F1955" i="1"/>
  <c r="H1955" i="1"/>
  <c r="I1955" i="1"/>
  <c r="L1955" i="1"/>
  <c r="N1955" i="1"/>
  <c r="Q1955" i="1"/>
  <c r="R1955" i="1"/>
  <c r="D1956" i="1"/>
  <c r="F1956" i="1"/>
  <c r="H1956" i="1"/>
  <c r="I1956" i="1"/>
  <c r="L1956" i="1"/>
  <c r="N1956" i="1"/>
  <c r="Q1956" i="1"/>
  <c r="R1956" i="1"/>
  <c r="D1957" i="1"/>
  <c r="F1957" i="1"/>
  <c r="H1957" i="1"/>
  <c r="I1957" i="1"/>
  <c r="L1957" i="1"/>
  <c r="N1957" i="1"/>
  <c r="Q1957" i="1"/>
  <c r="R1957" i="1"/>
  <c r="D1958" i="1"/>
  <c r="F1958" i="1"/>
  <c r="H1958" i="1"/>
  <c r="I1958" i="1"/>
  <c r="L1958" i="1"/>
  <c r="N1958" i="1"/>
  <c r="Q1958" i="1"/>
  <c r="R1958" i="1"/>
  <c r="D1959" i="1"/>
  <c r="F1959" i="1"/>
  <c r="H1959" i="1"/>
  <c r="I1959" i="1"/>
  <c r="L1959" i="1"/>
  <c r="N1959" i="1"/>
  <c r="Q1959" i="1"/>
  <c r="R1959" i="1"/>
  <c r="D1960" i="1"/>
  <c r="F1960" i="1"/>
  <c r="H1960" i="1"/>
  <c r="I1960" i="1"/>
  <c r="L1960" i="1"/>
  <c r="N1960" i="1"/>
  <c r="Q1960" i="1"/>
  <c r="R1960" i="1"/>
  <c r="D1961" i="1"/>
  <c r="F1961" i="1"/>
  <c r="H1961" i="1"/>
  <c r="I1961" i="1"/>
  <c r="L1961" i="1"/>
  <c r="N1961" i="1"/>
  <c r="Q1961" i="1"/>
  <c r="R1961" i="1"/>
  <c r="D1962" i="1"/>
  <c r="F1962" i="1"/>
  <c r="H1962" i="1"/>
  <c r="I1962" i="1"/>
  <c r="L1962" i="1"/>
  <c r="N1962" i="1"/>
  <c r="Q1962" i="1"/>
  <c r="R1962" i="1"/>
  <c r="D1963" i="1"/>
  <c r="F1963" i="1"/>
  <c r="H1963" i="1"/>
  <c r="I1963" i="1"/>
  <c r="L1963" i="1"/>
  <c r="N1963" i="1"/>
  <c r="Q1963" i="1"/>
  <c r="R1963" i="1"/>
  <c r="D1964" i="1"/>
  <c r="F1964" i="1"/>
  <c r="H1964" i="1"/>
  <c r="I1964" i="1"/>
  <c r="L1964" i="1"/>
  <c r="N1964" i="1"/>
  <c r="Q1964" i="1"/>
  <c r="R1964" i="1"/>
  <c r="D1965" i="1"/>
  <c r="F1965" i="1"/>
  <c r="H1965" i="1"/>
  <c r="I1965" i="1"/>
  <c r="L1965" i="1"/>
  <c r="N1965" i="1"/>
  <c r="Q1965" i="1"/>
  <c r="R1965" i="1"/>
  <c r="D1966" i="1"/>
  <c r="F1966" i="1"/>
  <c r="H1966" i="1"/>
  <c r="I1966" i="1"/>
  <c r="L1966" i="1"/>
  <c r="N1966" i="1"/>
  <c r="Q1966" i="1"/>
  <c r="R1966" i="1"/>
  <c r="D1967" i="1"/>
  <c r="F1967" i="1"/>
  <c r="H1967" i="1"/>
  <c r="I1967" i="1"/>
  <c r="L1967" i="1"/>
  <c r="N1967" i="1"/>
  <c r="Q1967" i="1"/>
  <c r="R1967" i="1"/>
  <c r="D1968" i="1"/>
  <c r="F1968" i="1"/>
  <c r="H1968" i="1"/>
  <c r="I1968" i="1"/>
  <c r="L1968" i="1"/>
  <c r="N1968" i="1"/>
  <c r="Q1968" i="1"/>
  <c r="R1968" i="1"/>
  <c r="D1969" i="1"/>
  <c r="F1969" i="1"/>
  <c r="H1969" i="1"/>
  <c r="I1969" i="1"/>
  <c r="L1969" i="1"/>
  <c r="N1969" i="1"/>
  <c r="Q1969" i="1"/>
  <c r="R1969" i="1"/>
  <c r="D1970" i="1"/>
  <c r="F1970" i="1"/>
  <c r="H1970" i="1"/>
  <c r="I1970" i="1"/>
  <c r="L1970" i="1"/>
  <c r="N1970" i="1"/>
  <c r="Q1970" i="1"/>
  <c r="R1970" i="1"/>
  <c r="D1971" i="1"/>
  <c r="F1971" i="1"/>
  <c r="H1971" i="1"/>
  <c r="I1971" i="1"/>
  <c r="L1971" i="1"/>
  <c r="N1971" i="1"/>
  <c r="Q1971" i="1"/>
  <c r="R1971" i="1"/>
  <c r="D1972" i="1"/>
  <c r="F1972" i="1"/>
  <c r="H1972" i="1"/>
  <c r="I1972" i="1"/>
  <c r="L1972" i="1"/>
  <c r="N1972" i="1"/>
  <c r="Q1972" i="1"/>
  <c r="R1972" i="1"/>
  <c r="D1973" i="1"/>
  <c r="F1973" i="1"/>
  <c r="H1973" i="1"/>
  <c r="I1973" i="1"/>
  <c r="L1973" i="1"/>
  <c r="N1973" i="1"/>
  <c r="Q1973" i="1"/>
  <c r="R1973" i="1"/>
  <c r="D1974" i="1"/>
  <c r="F1974" i="1"/>
  <c r="H1974" i="1"/>
  <c r="I1974" i="1"/>
  <c r="L1974" i="1"/>
  <c r="N1974" i="1"/>
  <c r="Q1974" i="1"/>
  <c r="R1974" i="1"/>
  <c r="D1975" i="1"/>
  <c r="F1975" i="1"/>
  <c r="H1975" i="1"/>
  <c r="I1975" i="1"/>
  <c r="L1975" i="1"/>
  <c r="N1975" i="1"/>
  <c r="Q1975" i="1"/>
  <c r="R1975" i="1"/>
  <c r="D1976" i="1"/>
  <c r="F1976" i="1"/>
  <c r="H1976" i="1"/>
  <c r="I1976" i="1"/>
  <c r="L1976" i="1"/>
  <c r="N1976" i="1"/>
  <c r="Q1976" i="1"/>
  <c r="R1976" i="1"/>
  <c r="D1977" i="1"/>
  <c r="F1977" i="1"/>
  <c r="H1977" i="1"/>
  <c r="I1977" i="1"/>
  <c r="L1977" i="1"/>
  <c r="N1977" i="1"/>
  <c r="Q1977" i="1"/>
  <c r="R1977" i="1"/>
  <c r="D1978" i="1"/>
  <c r="F1978" i="1"/>
  <c r="H1978" i="1"/>
  <c r="I1978" i="1"/>
  <c r="L1978" i="1"/>
  <c r="N1978" i="1"/>
  <c r="Q1978" i="1"/>
  <c r="R1978" i="1"/>
  <c r="D1979" i="1"/>
  <c r="F1979" i="1"/>
  <c r="H1979" i="1"/>
  <c r="I1979" i="1"/>
  <c r="L1979" i="1"/>
  <c r="N1979" i="1"/>
  <c r="Q1979" i="1"/>
  <c r="R1979" i="1"/>
  <c r="D1980" i="1"/>
  <c r="F1980" i="1"/>
  <c r="H1980" i="1"/>
  <c r="I1980" i="1"/>
  <c r="L1980" i="1"/>
  <c r="N1980" i="1"/>
  <c r="Q1980" i="1"/>
  <c r="R1980" i="1"/>
  <c r="D1981" i="1"/>
  <c r="F1981" i="1"/>
  <c r="H1981" i="1"/>
  <c r="I1981" i="1"/>
  <c r="L1981" i="1"/>
  <c r="N1981" i="1"/>
  <c r="Q1981" i="1"/>
  <c r="R1981" i="1"/>
  <c r="D1982" i="1"/>
  <c r="F1982" i="1"/>
  <c r="H1982" i="1"/>
  <c r="I1982" i="1"/>
  <c r="L1982" i="1"/>
  <c r="N1982" i="1"/>
  <c r="Q1982" i="1"/>
  <c r="R1982" i="1"/>
  <c r="D1983" i="1"/>
  <c r="F1983" i="1"/>
  <c r="H1983" i="1"/>
  <c r="I1983" i="1"/>
  <c r="L1983" i="1"/>
  <c r="N1983" i="1"/>
  <c r="Q1983" i="1"/>
  <c r="R1983" i="1"/>
  <c r="D1984" i="1"/>
  <c r="F1984" i="1"/>
  <c r="H1984" i="1"/>
  <c r="I1984" i="1"/>
  <c r="L1984" i="1"/>
  <c r="N1984" i="1"/>
  <c r="Q1984" i="1"/>
  <c r="R1984" i="1"/>
  <c r="D1985" i="1"/>
  <c r="F1985" i="1"/>
  <c r="H1985" i="1"/>
  <c r="I1985" i="1"/>
  <c r="L1985" i="1"/>
  <c r="N1985" i="1"/>
  <c r="Q1985" i="1"/>
  <c r="R1985" i="1"/>
  <c r="D1986" i="1"/>
  <c r="F1986" i="1"/>
  <c r="H1986" i="1"/>
  <c r="I1986" i="1"/>
  <c r="L1986" i="1"/>
  <c r="N1986" i="1"/>
  <c r="Q1986" i="1"/>
  <c r="R1986" i="1"/>
  <c r="D1987" i="1"/>
  <c r="F1987" i="1"/>
  <c r="H1987" i="1"/>
  <c r="I1987" i="1"/>
  <c r="L1987" i="1"/>
  <c r="N1987" i="1"/>
  <c r="Q1987" i="1"/>
  <c r="R1987" i="1"/>
  <c r="D1988" i="1"/>
  <c r="F1988" i="1"/>
  <c r="H1988" i="1"/>
  <c r="I1988" i="1"/>
  <c r="L1988" i="1"/>
  <c r="N1988" i="1"/>
  <c r="Q1988" i="1"/>
  <c r="R1988" i="1"/>
  <c r="D1989" i="1"/>
  <c r="F1989" i="1"/>
  <c r="H1989" i="1"/>
  <c r="I1989" i="1"/>
  <c r="L1989" i="1"/>
  <c r="N1989" i="1"/>
  <c r="Q1989" i="1"/>
  <c r="R1989" i="1"/>
  <c r="D1990" i="1"/>
  <c r="F1990" i="1"/>
  <c r="H1990" i="1"/>
  <c r="I1990" i="1"/>
  <c r="L1990" i="1"/>
  <c r="N1990" i="1"/>
  <c r="Q1990" i="1"/>
  <c r="R1990" i="1"/>
  <c r="D1991" i="1"/>
  <c r="F1991" i="1"/>
  <c r="H1991" i="1"/>
  <c r="I1991" i="1"/>
  <c r="L1991" i="1"/>
  <c r="N1991" i="1"/>
  <c r="Q1991" i="1"/>
  <c r="R1991" i="1"/>
  <c r="D1992" i="1"/>
  <c r="F1992" i="1"/>
  <c r="H1992" i="1"/>
  <c r="I1992" i="1"/>
  <c r="L1992" i="1"/>
  <c r="N1992" i="1"/>
  <c r="Q1992" i="1"/>
  <c r="R1992" i="1"/>
  <c r="D1993" i="1"/>
  <c r="F1993" i="1"/>
  <c r="H1993" i="1"/>
  <c r="I1993" i="1"/>
  <c r="L1993" i="1"/>
  <c r="N1993" i="1"/>
  <c r="Q1993" i="1"/>
  <c r="R1993" i="1"/>
  <c r="D1994" i="1"/>
  <c r="F1994" i="1"/>
  <c r="H1994" i="1"/>
  <c r="I1994" i="1"/>
  <c r="L1994" i="1"/>
  <c r="N1994" i="1"/>
  <c r="Q1994" i="1"/>
  <c r="R1994" i="1"/>
  <c r="D1995" i="1"/>
  <c r="F1995" i="1"/>
  <c r="H1995" i="1"/>
  <c r="I1995" i="1"/>
  <c r="L1995" i="1"/>
  <c r="N1995" i="1"/>
  <c r="Q1995" i="1"/>
  <c r="R1995" i="1"/>
  <c r="D1996" i="1"/>
  <c r="F1996" i="1"/>
  <c r="H1996" i="1"/>
  <c r="I1996" i="1"/>
  <c r="L1996" i="1"/>
  <c r="N1996" i="1"/>
  <c r="Q1996" i="1"/>
  <c r="R1996" i="1"/>
  <c r="D1997" i="1"/>
  <c r="F1997" i="1"/>
  <c r="H1997" i="1"/>
  <c r="I1997" i="1"/>
  <c r="L1997" i="1"/>
  <c r="N1997" i="1"/>
  <c r="Q1997" i="1"/>
  <c r="R1997" i="1"/>
  <c r="D1998" i="1"/>
  <c r="F1998" i="1"/>
  <c r="H1998" i="1"/>
  <c r="I1998" i="1"/>
  <c r="L1998" i="1"/>
  <c r="N1998" i="1"/>
  <c r="Q1998" i="1"/>
  <c r="R1998" i="1"/>
  <c r="D1999" i="1"/>
  <c r="F1999" i="1"/>
  <c r="H1999" i="1"/>
  <c r="I1999" i="1"/>
  <c r="L1999" i="1"/>
  <c r="N1999" i="1"/>
  <c r="Q1999" i="1"/>
  <c r="R1999" i="1"/>
  <c r="D2000" i="1"/>
  <c r="F2000" i="1"/>
  <c r="H2000" i="1"/>
  <c r="I2000" i="1"/>
  <c r="L2000" i="1"/>
  <c r="N2000" i="1"/>
  <c r="Q2000" i="1"/>
  <c r="R2000" i="1"/>
  <c r="D2001" i="1"/>
  <c r="F2001" i="1"/>
  <c r="H2001" i="1"/>
  <c r="I2001" i="1"/>
  <c r="L2001" i="1"/>
  <c r="N2001" i="1"/>
  <c r="Q2001" i="1"/>
  <c r="R2001" i="1"/>
  <c r="D2002" i="1"/>
  <c r="F2002" i="1"/>
  <c r="H2002" i="1"/>
  <c r="I2002" i="1"/>
  <c r="L2002" i="1"/>
  <c r="N2002" i="1"/>
  <c r="Q2002" i="1"/>
  <c r="R2002" i="1"/>
  <c r="D2003" i="1"/>
  <c r="F2003" i="1"/>
  <c r="H2003" i="1"/>
  <c r="I2003" i="1"/>
  <c r="L2003" i="1"/>
  <c r="N2003" i="1"/>
  <c r="Q2003" i="1"/>
  <c r="R2003" i="1"/>
  <c r="D2004" i="1"/>
  <c r="F2004" i="1"/>
  <c r="H2004" i="1"/>
  <c r="I2004" i="1"/>
  <c r="L2004" i="1"/>
  <c r="N2004" i="1"/>
  <c r="Q2004" i="1"/>
  <c r="R2004" i="1"/>
  <c r="D2005" i="1"/>
  <c r="F2005" i="1"/>
  <c r="H2005" i="1"/>
  <c r="I2005" i="1"/>
  <c r="L2005" i="1"/>
  <c r="N2005" i="1"/>
  <c r="Q2005" i="1"/>
  <c r="R2005" i="1"/>
  <c r="D2006" i="1"/>
  <c r="F2006" i="1"/>
  <c r="H2006" i="1"/>
  <c r="I2006" i="1"/>
  <c r="L2006" i="1"/>
  <c r="N2006" i="1"/>
  <c r="Q2006" i="1"/>
  <c r="R2006" i="1"/>
  <c r="D2007" i="1"/>
  <c r="F2007" i="1"/>
  <c r="H2007" i="1"/>
  <c r="I2007" i="1"/>
  <c r="L2007" i="1"/>
  <c r="N2007" i="1"/>
  <c r="Q2007" i="1"/>
  <c r="R2007" i="1"/>
  <c r="D2008" i="1"/>
  <c r="F2008" i="1"/>
  <c r="H2008" i="1"/>
  <c r="I2008" i="1"/>
  <c r="L2008" i="1"/>
  <c r="N2008" i="1"/>
  <c r="Q2008" i="1"/>
  <c r="R2008" i="1"/>
  <c r="D2009" i="1"/>
  <c r="F2009" i="1"/>
  <c r="H2009" i="1"/>
  <c r="I2009" i="1"/>
  <c r="L2009" i="1"/>
  <c r="N2009" i="1"/>
  <c r="Q2009" i="1"/>
  <c r="R2009" i="1"/>
  <c r="D2010" i="1"/>
  <c r="F2010" i="1"/>
  <c r="H2010" i="1"/>
  <c r="I2010" i="1"/>
  <c r="L2010" i="1"/>
  <c r="N2010" i="1"/>
  <c r="Q2010" i="1"/>
  <c r="R2010" i="1"/>
  <c r="D2011" i="1"/>
  <c r="F2011" i="1"/>
  <c r="H2011" i="1"/>
  <c r="I2011" i="1"/>
  <c r="L2011" i="1"/>
  <c r="N2011" i="1"/>
  <c r="Q2011" i="1"/>
  <c r="R2011" i="1"/>
  <c r="D2012" i="1"/>
  <c r="F2012" i="1"/>
  <c r="H2012" i="1"/>
  <c r="I2012" i="1"/>
  <c r="L2012" i="1"/>
  <c r="N2012" i="1"/>
  <c r="Q2012" i="1"/>
  <c r="R2012" i="1"/>
  <c r="D2013" i="1"/>
  <c r="F2013" i="1"/>
  <c r="H2013" i="1"/>
  <c r="I2013" i="1"/>
  <c r="L2013" i="1"/>
  <c r="N2013" i="1"/>
  <c r="Q2013" i="1"/>
  <c r="R2013" i="1"/>
  <c r="D2014" i="1"/>
  <c r="F2014" i="1"/>
  <c r="H2014" i="1"/>
  <c r="I2014" i="1"/>
  <c r="L2014" i="1"/>
  <c r="N2014" i="1"/>
  <c r="Q2014" i="1"/>
  <c r="R2014" i="1"/>
  <c r="D2015" i="1"/>
  <c r="F2015" i="1"/>
  <c r="H2015" i="1"/>
  <c r="I2015" i="1"/>
  <c r="L2015" i="1"/>
  <c r="N2015" i="1"/>
  <c r="Q2015" i="1"/>
  <c r="R2015" i="1"/>
  <c r="D2016" i="1"/>
  <c r="F2016" i="1"/>
  <c r="H2016" i="1"/>
  <c r="I2016" i="1"/>
  <c r="L2016" i="1"/>
  <c r="N2016" i="1"/>
  <c r="Q2016" i="1"/>
  <c r="R2016" i="1"/>
  <c r="D2017" i="1"/>
  <c r="F2017" i="1"/>
  <c r="H2017" i="1"/>
  <c r="I2017" i="1"/>
  <c r="L2017" i="1"/>
  <c r="N2017" i="1"/>
  <c r="Q2017" i="1"/>
  <c r="R2017" i="1"/>
  <c r="D2018" i="1"/>
  <c r="F2018" i="1"/>
  <c r="H2018" i="1"/>
  <c r="I2018" i="1"/>
  <c r="L2018" i="1"/>
  <c r="N2018" i="1"/>
  <c r="Q2018" i="1"/>
  <c r="R2018" i="1"/>
  <c r="D2019" i="1"/>
  <c r="F2019" i="1"/>
  <c r="H2019" i="1"/>
  <c r="I2019" i="1"/>
  <c r="L2019" i="1"/>
  <c r="N2019" i="1"/>
  <c r="Q2019" i="1"/>
  <c r="R2019" i="1"/>
  <c r="D2020" i="1"/>
  <c r="F2020" i="1"/>
  <c r="H2020" i="1"/>
  <c r="I2020" i="1"/>
  <c r="L2020" i="1"/>
  <c r="N2020" i="1"/>
  <c r="Q2020" i="1"/>
  <c r="R2020" i="1"/>
  <c r="D2021" i="1"/>
  <c r="F2021" i="1"/>
  <c r="H2021" i="1"/>
  <c r="I2021" i="1"/>
  <c r="L2021" i="1"/>
  <c r="N2021" i="1"/>
  <c r="Q2021" i="1"/>
  <c r="R2021" i="1"/>
  <c r="D2022" i="1"/>
  <c r="F2022" i="1"/>
  <c r="H2022" i="1"/>
  <c r="I2022" i="1"/>
  <c r="L2022" i="1"/>
  <c r="N2022" i="1"/>
  <c r="Q2022" i="1"/>
  <c r="R2022" i="1"/>
  <c r="D2023" i="1"/>
  <c r="F2023" i="1"/>
  <c r="H2023" i="1"/>
  <c r="I2023" i="1"/>
  <c r="L2023" i="1"/>
  <c r="N2023" i="1"/>
  <c r="Q2023" i="1"/>
  <c r="R2023" i="1"/>
  <c r="D2024" i="1"/>
  <c r="F2024" i="1"/>
  <c r="H2024" i="1"/>
  <c r="I2024" i="1"/>
  <c r="L2024" i="1"/>
  <c r="N2024" i="1"/>
  <c r="Q2024" i="1"/>
  <c r="R2024" i="1"/>
  <c r="D2025" i="1"/>
  <c r="F2025" i="1"/>
  <c r="H2025" i="1"/>
  <c r="I2025" i="1"/>
  <c r="L2025" i="1"/>
  <c r="N2025" i="1"/>
  <c r="Q2025" i="1"/>
  <c r="R2025" i="1"/>
  <c r="D2026" i="1"/>
  <c r="F2026" i="1"/>
  <c r="H2026" i="1"/>
  <c r="I2026" i="1"/>
  <c r="L2026" i="1"/>
  <c r="N2026" i="1"/>
  <c r="Q2026" i="1"/>
  <c r="R2026" i="1"/>
  <c r="D2027" i="1"/>
  <c r="F2027" i="1"/>
  <c r="H2027" i="1"/>
  <c r="I2027" i="1"/>
  <c r="L2027" i="1"/>
  <c r="N2027" i="1"/>
  <c r="Q2027" i="1"/>
  <c r="R2027" i="1"/>
  <c r="D2028" i="1"/>
  <c r="F2028" i="1"/>
  <c r="H2028" i="1"/>
  <c r="I2028" i="1"/>
  <c r="L2028" i="1"/>
  <c r="N2028" i="1"/>
  <c r="Q2028" i="1"/>
  <c r="R2028" i="1"/>
  <c r="D2029" i="1"/>
  <c r="F2029" i="1"/>
  <c r="H2029" i="1"/>
  <c r="I2029" i="1"/>
  <c r="L2029" i="1"/>
  <c r="N2029" i="1"/>
  <c r="Q2029" i="1"/>
  <c r="R2029" i="1"/>
  <c r="D2030" i="1"/>
  <c r="F2030" i="1"/>
  <c r="H2030" i="1"/>
  <c r="I2030" i="1"/>
  <c r="L2030" i="1"/>
  <c r="N2030" i="1"/>
  <c r="Q2030" i="1"/>
  <c r="R2030" i="1"/>
  <c r="D2031" i="1"/>
  <c r="F2031" i="1"/>
  <c r="H2031" i="1"/>
  <c r="I2031" i="1"/>
  <c r="L2031" i="1"/>
  <c r="N2031" i="1"/>
  <c r="Q2031" i="1"/>
  <c r="R2031" i="1"/>
  <c r="D2032" i="1"/>
  <c r="F2032" i="1"/>
  <c r="H2032" i="1"/>
  <c r="I2032" i="1"/>
  <c r="L2032" i="1"/>
  <c r="N2032" i="1"/>
  <c r="Q2032" i="1"/>
  <c r="R2032" i="1"/>
  <c r="D2033" i="1"/>
  <c r="F2033" i="1"/>
  <c r="H2033" i="1"/>
  <c r="I2033" i="1"/>
  <c r="L2033" i="1"/>
  <c r="N2033" i="1"/>
  <c r="Q2033" i="1"/>
  <c r="R2033" i="1"/>
  <c r="D2034" i="1"/>
  <c r="F2034" i="1"/>
  <c r="H2034" i="1"/>
  <c r="I2034" i="1"/>
  <c r="L2034" i="1"/>
  <c r="N2034" i="1"/>
  <c r="Q2034" i="1"/>
  <c r="R2034" i="1"/>
  <c r="D2035" i="1"/>
  <c r="F2035" i="1"/>
  <c r="H2035" i="1"/>
  <c r="I2035" i="1"/>
  <c r="L2035" i="1"/>
  <c r="N2035" i="1"/>
  <c r="Q2035" i="1"/>
  <c r="R2035" i="1"/>
  <c r="D2036" i="1"/>
  <c r="F2036" i="1"/>
  <c r="H2036" i="1"/>
  <c r="I2036" i="1"/>
  <c r="L2036" i="1"/>
  <c r="N2036" i="1"/>
  <c r="Q2036" i="1"/>
  <c r="R2036" i="1"/>
  <c r="D2037" i="1"/>
  <c r="F2037" i="1"/>
  <c r="H2037" i="1"/>
  <c r="I2037" i="1"/>
  <c r="L2037" i="1"/>
  <c r="N2037" i="1"/>
  <c r="Q2037" i="1"/>
  <c r="R2037" i="1"/>
  <c r="D2038" i="1"/>
  <c r="F2038" i="1"/>
  <c r="H2038" i="1"/>
  <c r="I2038" i="1"/>
  <c r="L2038" i="1"/>
  <c r="N2038" i="1"/>
  <c r="Q2038" i="1"/>
  <c r="R2038" i="1"/>
  <c r="D2039" i="1"/>
  <c r="F2039" i="1"/>
  <c r="H2039" i="1"/>
  <c r="I2039" i="1"/>
  <c r="L2039" i="1"/>
  <c r="N2039" i="1"/>
  <c r="Q2039" i="1"/>
  <c r="R2039" i="1"/>
  <c r="D2040" i="1"/>
  <c r="F2040" i="1"/>
  <c r="H2040" i="1"/>
  <c r="I2040" i="1"/>
  <c r="L2040" i="1"/>
  <c r="N2040" i="1"/>
  <c r="Q2040" i="1"/>
  <c r="R2040" i="1"/>
  <c r="D2041" i="1"/>
  <c r="F2041" i="1"/>
  <c r="H2041" i="1"/>
  <c r="I2041" i="1"/>
  <c r="L2041" i="1"/>
  <c r="N2041" i="1"/>
  <c r="Q2041" i="1"/>
  <c r="R2041" i="1"/>
  <c r="D2042" i="1"/>
  <c r="F2042" i="1"/>
  <c r="H2042" i="1"/>
  <c r="I2042" i="1"/>
  <c r="L2042" i="1"/>
  <c r="N2042" i="1"/>
  <c r="Q2042" i="1"/>
  <c r="R2042" i="1"/>
  <c r="D2043" i="1"/>
  <c r="F2043" i="1"/>
  <c r="H2043" i="1"/>
  <c r="I2043" i="1"/>
  <c r="L2043" i="1"/>
  <c r="N2043" i="1"/>
  <c r="Q2043" i="1"/>
  <c r="R2043" i="1"/>
  <c r="D2044" i="1"/>
  <c r="F2044" i="1"/>
  <c r="H2044" i="1"/>
  <c r="I2044" i="1"/>
  <c r="L2044" i="1"/>
  <c r="N2044" i="1"/>
  <c r="Q2044" i="1"/>
  <c r="R2044" i="1"/>
  <c r="D2045" i="1"/>
  <c r="F2045" i="1"/>
  <c r="H2045" i="1"/>
  <c r="I2045" i="1"/>
  <c r="L2045" i="1"/>
  <c r="N2045" i="1"/>
  <c r="Q2045" i="1"/>
  <c r="R2045" i="1"/>
  <c r="D2046" i="1"/>
  <c r="F2046" i="1"/>
  <c r="H2046" i="1"/>
  <c r="I2046" i="1"/>
  <c r="L2046" i="1"/>
  <c r="N2046" i="1"/>
  <c r="Q2046" i="1"/>
  <c r="R2046" i="1"/>
  <c r="D2047" i="1"/>
  <c r="F2047" i="1"/>
  <c r="H2047" i="1"/>
  <c r="I2047" i="1"/>
  <c r="L2047" i="1"/>
  <c r="N2047" i="1"/>
  <c r="Q2047" i="1"/>
  <c r="R2047" i="1"/>
  <c r="D2048" i="1"/>
  <c r="F2048" i="1"/>
  <c r="H2048" i="1"/>
  <c r="I2048" i="1"/>
  <c r="L2048" i="1"/>
  <c r="N2048" i="1"/>
  <c r="Q2048" i="1"/>
  <c r="R2048" i="1"/>
  <c r="D2049" i="1"/>
  <c r="F2049" i="1"/>
  <c r="H2049" i="1"/>
  <c r="I2049" i="1"/>
  <c r="L2049" i="1"/>
  <c r="N2049" i="1"/>
  <c r="Q2049" i="1"/>
  <c r="R2049" i="1"/>
  <c r="D2050" i="1"/>
  <c r="F2050" i="1"/>
  <c r="H2050" i="1"/>
  <c r="I2050" i="1"/>
  <c r="L2050" i="1"/>
  <c r="N2050" i="1"/>
  <c r="Q2050" i="1"/>
  <c r="R2050" i="1"/>
  <c r="D2051" i="1"/>
  <c r="F2051" i="1"/>
  <c r="H2051" i="1"/>
  <c r="I2051" i="1"/>
  <c r="L2051" i="1"/>
  <c r="N2051" i="1"/>
  <c r="Q2051" i="1"/>
  <c r="R2051" i="1"/>
  <c r="D2052" i="1"/>
  <c r="F2052" i="1"/>
  <c r="H2052" i="1"/>
  <c r="I2052" i="1"/>
  <c r="L2052" i="1"/>
  <c r="N2052" i="1"/>
  <c r="Q2052" i="1"/>
  <c r="R2052" i="1"/>
  <c r="D2053" i="1"/>
  <c r="F2053" i="1"/>
  <c r="H2053" i="1"/>
  <c r="I2053" i="1"/>
  <c r="L2053" i="1"/>
  <c r="N2053" i="1"/>
  <c r="Q2053" i="1"/>
  <c r="R2053" i="1"/>
  <c r="D2054" i="1"/>
  <c r="F2054" i="1"/>
  <c r="H2054" i="1"/>
  <c r="I2054" i="1"/>
  <c r="L2054" i="1"/>
  <c r="N2054" i="1"/>
  <c r="Q2054" i="1"/>
  <c r="R2054" i="1"/>
  <c r="D2055" i="1"/>
  <c r="F2055" i="1"/>
  <c r="H2055" i="1"/>
  <c r="I2055" i="1"/>
  <c r="L2055" i="1"/>
  <c r="N2055" i="1"/>
  <c r="Q2055" i="1"/>
  <c r="R2055" i="1"/>
  <c r="D2056" i="1"/>
  <c r="F2056" i="1"/>
  <c r="H2056" i="1"/>
  <c r="I2056" i="1"/>
  <c r="L2056" i="1"/>
  <c r="N2056" i="1"/>
  <c r="Q2056" i="1"/>
  <c r="R2056" i="1"/>
  <c r="D2057" i="1"/>
  <c r="F2057" i="1"/>
  <c r="H2057" i="1"/>
  <c r="I2057" i="1"/>
  <c r="L2057" i="1"/>
  <c r="N2057" i="1"/>
  <c r="Q2057" i="1"/>
  <c r="R2057" i="1"/>
  <c r="D2058" i="1"/>
  <c r="F2058" i="1"/>
  <c r="H2058" i="1"/>
  <c r="I2058" i="1"/>
  <c r="L2058" i="1"/>
  <c r="N2058" i="1"/>
  <c r="Q2058" i="1"/>
  <c r="R2058" i="1"/>
  <c r="D2059" i="1"/>
  <c r="F2059" i="1"/>
  <c r="H2059" i="1"/>
  <c r="I2059" i="1"/>
  <c r="L2059" i="1"/>
  <c r="N2059" i="1"/>
  <c r="Q2059" i="1"/>
  <c r="R2059" i="1"/>
  <c r="D2060" i="1"/>
  <c r="F2060" i="1"/>
  <c r="H2060" i="1"/>
  <c r="I2060" i="1"/>
  <c r="L2060" i="1"/>
  <c r="N2060" i="1"/>
  <c r="Q2060" i="1"/>
  <c r="R2060" i="1"/>
  <c r="D2061" i="1"/>
  <c r="F2061" i="1"/>
  <c r="H2061" i="1"/>
  <c r="I2061" i="1"/>
  <c r="L2061" i="1"/>
  <c r="N2061" i="1"/>
  <c r="Q2061" i="1"/>
  <c r="R2061" i="1"/>
  <c r="D2062" i="1"/>
  <c r="F2062" i="1"/>
  <c r="H2062" i="1"/>
  <c r="I2062" i="1"/>
  <c r="L2062" i="1"/>
  <c r="N2062" i="1"/>
  <c r="Q2062" i="1"/>
  <c r="R2062" i="1"/>
  <c r="D2063" i="1"/>
  <c r="F2063" i="1"/>
  <c r="H2063" i="1"/>
  <c r="I2063" i="1"/>
  <c r="L2063" i="1"/>
  <c r="N2063" i="1"/>
  <c r="Q2063" i="1"/>
  <c r="R2063" i="1"/>
  <c r="D2064" i="1"/>
  <c r="F2064" i="1"/>
  <c r="H2064" i="1"/>
  <c r="I2064" i="1"/>
  <c r="L2064" i="1"/>
  <c r="N2064" i="1"/>
  <c r="Q2064" i="1"/>
  <c r="R2064" i="1"/>
  <c r="D2065" i="1"/>
  <c r="F2065" i="1"/>
  <c r="H2065" i="1"/>
  <c r="I2065" i="1"/>
  <c r="L2065" i="1"/>
  <c r="N2065" i="1"/>
  <c r="Q2065" i="1"/>
  <c r="R2065" i="1"/>
  <c r="D2066" i="1"/>
  <c r="F2066" i="1"/>
  <c r="H2066" i="1"/>
  <c r="I2066" i="1"/>
  <c r="L2066" i="1"/>
  <c r="N2066" i="1"/>
  <c r="Q2066" i="1"/>
  <c r="R2066" i="1"/>
  <c r="D2067" i="1"/>
  <c r="F2067" i="1"/>
  <c r="H2067" i="1"/>
  <c r="I2067" i="1"/>
  <c r="L2067" i="1"/>
  <c r="N2067" i="1"/>
  <c r="Q2067" i="1"/>
  <c r="R2067" i="1"/>
  <c r="D2068" i="1"/>
  <c r="F2068" i="1"/>
  <c r="H2068" i="1"/>
  <c r="I2068" i="1"/>
  <c r="L2068" i="1"/>
  <c r="N2068" i="1"/>
  <c r="Q2068" i="1"/>
  <c r="R2068" i="1"/>
  <c r="D2069" i="1"/>
  <c r="F2069" i="1"/>
  <c r="H2069" i="1"/>
  <c r="I2069" i="1"/>
  <c r="L2069" i="1"/>
  <c r="N2069" i="1"/>
  <c r="Q2069" i="1"/>
  <c r="R2069" i="1"/>
  <c r="D2070" i="1"/>
  <c r="F2070" i="1"/>
  <c r="H2070" i="1"/>
  <c r="I2070" i="1"/>
  <c r="L2070" i="1"/>
  <c r="N2070" i="1"/>
  <c r="Q2070" i="1"/>
  <c r="R2070" i="1"/>
  <c r="D2071" i="1"/>
  <c r="F2071" i="1"/>
  <c r="H2071" i="1"/>
  <c r="I2071" i="1"/>
  <c r="L2071" i="1"/>
  <c r="N2071" i="1"/>
  <c r="Q2071" i="1"/>
  <c r="R2071" i="1"/>
  <c r="D2072" i="1"/>
  <c r="F2072" i="1"/>
  <c r="H2072" i="1"/>
  <c r="I2072" i="1"/>
  <c r="L2072" i="1"/>
  <c r="N2072" i="1"/>
  <c r="Q2072" i="1"/>
  <c r="R2072" i="1"/>
  <c r="D2073" i="1"/>
  <c r="F2073" i="1"/>
  <c r="H2073" i="1"/>
  <c r="I2073" i="1"/>
  <c r="L2073" i="1"/>
  <c r="N2073" i="1"/>
  <c r="Q2073" i="1"/>
  <c r="R2073" i="1"/>
  <c r="D2074" i="1"/>
  <c r="F2074" i="1"/>
  <c r="H2074" i="1"/>
  <c r="I2074" i="1"/>
  <c r="L2074" i="1"/>
  <c r="N2074" i="1"/>
  <c r="Q2074" i="1"/>
  <c r="R2074" i="1"/>
  <c r="D2075" i="1"/>
  <c r="F2075" i="1"/>
  <c r="H2075" i="1"/>
  <c r="I2075" i="1"/>
  <c r="L2075" i="1"/>
  <c r="N2075" i="1"/>
  <c r="Q2075" i="1"/>
  <c r="R2075" i="1"/>
  <c r="D2076" i="1"/>
  <c r="F2076" i="1"/>
  <c r="H2076" i="1"/>
  <c r="I2076" i="1"/>
  <c r="L2076" i="1"/>
  <c r="N2076" i="1"/>
  <c r="Q2076" i="1"/>
  <c r="R2076" i="1"/>
  <c r="D2077" i="1"/>
  <c r="F2077" i="1"/>
  <c r="H2077" i="1"/>
  <c r="I2077" i="1"/>
  <c r="L2077" i="1"/>
  <c r="N2077" i="1"/>
  <c r="Q2077" i="1"/>
  <c r="R2077" i="1"/>
  <c r="D2078" i="1"/>
  <c r="F2078" i="1"/>
  <c r="H2078" i="1"/>
  <c r="I2078" i="1"/>
  <c r="L2078" i="1"/>
  <c r="N2078" i="1"/>
  <c r="Q2078" i="1"/>
  <c r="R2078" i="1"/>
  <c r="D2079" i="1"/>
  <c r="F2079" i="1"/>
  <c r="H2079" i="1"/>
  <c r="I2079" i="1"/>
  <c r="L2079" i="1"/>
  <c r="N2079" i="1"/>
  <c r="Q2079" i="1"/>
  <c r="R2079" i="1"/>
  <c r="D2080" i="1"/>
  <c r="F2080" i="1"/>
  <c r="H2080" i="1"/>
  <c r="I2080" i="1"/>
  <c r="L2080" i="1"/>
  <c r="N2080" i="1"/>
  <c r="Q2080" i="1"/>
  <c r="R2080" i="1"/>
  <c r="D2081" i="1"/>
  <c r="F2081" i="1"/>
  <c r="H2081" i="1"/>
  <c r="I2081" i="1"/>
  <c r="L2081" i="1"/>
  <c r="N2081" i="1"/>
  <c r="Q2081" i="1"/>
  <c r="R2081" i="1"/>
  <c r="D2082" i="1"/>
  <c r="F2082" i="1"/>
  <c r="H2082" i="1"/>
  <c r="I2082" i="1"/>
  <c r="L2082" i="1"/>
  <c r="N2082" i="1"/>
  <c r="Q2082" i="1"/>
  <c r="R2082" i="1"/>
  <c r="D2083" i="1"/>
  <c r="F2083" i="1"/>
  <c r="H2083" i="1"/>
  <c r="I2083" i="1"/>
  <c r="L2083" i="1"/>
  <c r="N2083" i="1"/>
  <c r="Q2083" i="1"/>
  <c r="R2083" i="1"/>
  <c r="D2084" i="1"/>
  <c r="F2084" i="1"/>
  <c r="H2084" i="1"/>
  <c r="I2084" i="1"/>
  <c r="L2084" i="1"/>
  <c r="N2084" i="1"/>
  <c r="Q2084" i="1"/>
  <c r="R2084" i="1"/>
  <c r="D2085" i="1"/>
  <c r="F2085" i="1"/>
  <c r="H2085" i="1"/>
  <c r="I2085" i="1"/>
  <c r="L2085" i="1"/>
  <c r="N2085" i="1"/>
  <c r="Q2085" i="1"/>
  <c r="R2085" i="1"/>
  <c r="D2086" i="1"/>
  <c r="F2086" i="1"/>
  <c r="H2086" i="1"/>
  <c r="I2086" i="1"/>
  <c r="L2086" i="1"/>
  <c r="N2086" i="1"/>
  <c r="Q2086" i="1"/>
  <c r="R2086" i="1"/>
  <c r="D2087" i="1"/>
  <c r="F2087" i="1"/>
  <c r="H2087" i="1"/>
  <c r="I2087" i="1"/>
  <c r="L2087" i="1"/>
  <c r="N2087" i="1"/>
  <c r="Q2087" i="1"/>
  <c r="R2087" i="1"/>
  <c r="D2088" i="1"/>
  <c r="F2088" i="1"/>
  <c r="H2088" i="1"/>
  <c r="I2088" i="1"/>
  <c r="L2088" i="1"/>
  <c r="N2088" i="1"/>
  <c r="Q2088" i="1"/>
  <c r="R2088" i="1"/>
  <c r="D2089" i="1"/>
  <c r="F2089" i="1"/>
  <c r="H2089" i="1"/>
  <c r="I2089" i="1"/>
  <c r="L2089" i="1"/>
  <c r="N2089" i="1"/>
  <c r="Q2089" i="1"/>
  <c r="R2089" i="1"/>
  <c r="D2090" i="1"/>
  <c r="F2090" i="1"/>
  <c r="H2090" i="1"/>
  <c r="I2090" i="1"/>
  <c r="L2090" i="1"/>
  <c r="N2090" i="1"/>
  <c r="Q2090" i="1"/>
  <c r="R2090" i="1"/>
  <c r="D2091" i="1"/>
  <c r="F2091" i="1"/>
  <c r="H2091" i="1"/>
  <c r="I2091" i="1"/>
  <c r="L2091" i="1"/>
  <c r="N2091" i="1"/>
  <c r="Q2091" i="1"/>
  <c r="R2091" i="1"/>
  <c r="D2092" i="1"/>
  <c r="F2092" i="1"/>
  <c r="H2092" i="1"/>
  <c r="I2092" i="1"/>
  <c r="L2092" i="1"/>
  <c r="N2092" i="1"/>
  <c r="Q2092" i="1"/>
  <c r="R2092" i="1"/>
  <c r="D2093" i="1"/>
  <c r="F2093" i="1"/>
  <c r="H2093" i="1"/>
  <c r="I2093" i="1"/>
  <c r="L2093" i="1"/>
  <c r="N2093" i="1"/>
  <c r="Q2093" i="1"/>
  <c r="R2093" i="1"/>
  <c r="D2094" i="1"/>
  <c r="F2094" i="1"/>
  <c r="H2094" i="1"/>
  <c r="I2094" i="1"/>
  <c r="L2094" i="1"/>
  <c r="N2094" i="1"/>
  <c r="Q2094" i="1"/>
  <c r="R2094" i="1"/>
  <c r="D2095" i="1"/>
  <c r="F2095" i="1"/>
  <c r="H2095" i="1"/>
  <c r="I2095" i="1"/>
  <c r="L2095" i="1"/>
  <c r="N2095" i="1"/>
  <c r="Q2095" i="1"/>
  <c r="R2095" i="1"/>
  <c r="D2096" i="1"/>
  <c r="F2096" i="1"/>
  <c r="H2096" i="1"/>
  <c r="I2096" i="1"/>
  <c r="L2096" i="1"/>
  <c r="N2096" i="1"/>
  <c r="Q2096" i="1"/>
  <c r="R2096" i="1"/>
  <c r="D2097" i="1"/>
  <c r="F2097" i="1"/>
  <c r="H2097" i="1"/>
  <c r="I2097" i="1"/>
  <c r="L2097" i="1"/>
  <c r="N2097" i="1"/>
  <c r="Q2097" i="1"/>
  <c r="R2097" i="1"/>
  <c r="D2098" i="1"/>
  <c r="F2098" i="1"/>
  <c r="H2098" i="1"/>
  <c r="I2098" i="1"/>
  <c r="L2098" i="1"/>
  <c r="N2098" i="1"/>
  <c r="Q2098" i="1"/>
  <c r="R2098" i="1"/>
  <c r="D2099" i="1"/>
  <c r="F2099" i="1"/>
  <c r="H2099" i="1"/>
  <c r="I2099" i="1"/>
  <c r="L2099" i="1"/>
  <c r="N2099" i="1"/>
  <c r="Q2099" i="1"/>
  <c r="R2099" i="1"/>
  <c r="D2100" i="1"/>
  <c r="F2100" i="1"/>
  <c r="H2100" i="1"/>
  <c r="I2100" i="1"/>
  <c r="L2100" i="1"/>
  <c r="N2100" i="1"/>
  <c r="Q2100" i="1"/>
  <c r="R2100" i="1"/>
  <c r="D2101" i="1"/>
  <c r="F2101" i="1"/>
  <c r="H2101" i="1"/>
  <c r="I2101" i="1"/>
  <c r="L2101" i="1"/>
  <c r="N2101" i="1"/>
  <c r="Q2101" i="1"/>
  <c r="R2101" i="1"/>
  <c r="D2102" i="1"/>
  <c r="F2102" i="1"/>
  <c r="H2102" i="1"/>
  <c r="I2102" i="1"/>
  <c r="L2102" i="1"/>
  <c r="N2102" i="1"/>
  <c r="Q2102" i="1"/>
  <c r="R2102" i="1"/>
  <c r="D2103" i="1"/>
  <c r="F2103" i="1"/>
  <c r="H2103" i="1"/>
  <c r="I2103" i="1"/>
  <c r="L2103" i="1"/>
  <c r="N2103" i="1"/>
  <c r="Q2103" i="1"/>
  <c r="R2103" i="1"/>
  <c r="D2104" i="1"/>
  <c r="F2104" i="1"/>
  <c r="H2104" i="1"/>
  <c r="I2104" i="1"/>
  <c r="L2104" i="1"/>
  <c r="N2104" i="1"/>
  <c r="Q2104" i="1"/>
  <c r="R2104" i="1"/>
  <c r="D2105" i="1"/>
  <c r="F2105" i="1"/>
  <c r="H2105" i="1"/>
  <c r="I2105" i="1"/>
  <c r="L2105" i="1"/>
  <c r="N2105" i="1"/>
  <c r="Q2105" i="1"/>
  <c r="R2105" i="1"/>
  <c r="D2106" i="1"/>
  <c r="F2106" i="1"/>
  <c r="H2106" i="1"/>
  <c r="I2106" i="1"/>
  <c r="L2106" i="1"/>
  <c r="N2106" i="1"/>
  <c r="Q2106" i="1"/>
  <c r="R2106" i="1"/>
  <c r="D2107" i="1"/>
  <c r="F2107" i="1"/>
  <c r="H2107" i="1"/>
  <c r="I2107" i="1"/>
  <c r="L2107" i="1"/>
  <c r="N2107" i="1"/>
  <c r="Q2107" i="1"/>
  <c r="R2107" i="1"/>
  <c r="D2108" i="1"/>
  <c r="F2108" i="1"/>
  <c r="H2108" i="1"/>
  <c r="I2108" i="1"/>
  <c r="L2108" i="1"/>
  <c r="N2108" i="1"/>
  <c r="Q2108" i="1"/>
  <c r="R2108" i="1"/>
  <c r="D2109" i="1"/>
  <c r="F2109" i="1"/>
  <c r="H2109" i="1"/>
  <c r="I2109" i="1"/>
  <c r="L2109" i="1"/>
  <c r="N2109" i="1"/>
  <c r="Q2109" i="1"/>
  <c r="R2109" i="1"/>
  <c r="D2110" i="1"/>
  <c r="F2110" i="1"/>
  <c r="H2110" i="1"/>
  <c r="I2110" i="1"/>
  <c r="L2110" i="1"/>
  <c r="N2110" i="1"/>
  <c r="Q2110" i="1"/>
  <c r="R2110" i="1"/>
  <c r="D2111" i="1"/>
  <c r="F2111" i="1"/>
  <c r="H2111" i="1"/>
  <c r="I2111" i="1"/>
  <c r="L2111" i="1"/>
  <c r="N2111" i="1"/>
  <c r="Q2111" i="1"/>
  <c r="R2111" i="1"/>
  <c r="D2112" i="1"/>
  <c r="F2112" i="1"/>
  <c r="H2112" i="1"/>
  <c r="I2112" i="1"/>
  <c r="L2112" i="1"/>
  <c r="N2112" i="1"/>
  <c r="Q2112" i="1"/>
  <c r="R2112" i="1"/>
  <c r="D2113" i="1"/>
  <c r="F2113" i="1"/>
  <c r="H2113" i="1"/>
  <c r="I2113" i="1"/>
  <c r="L2113" i="1"/>
  <c r="N2113" i="1"/>
  <c r="Q2113" i="1"/>
  <c r="R2113" i="1"/>
  <c r="D2114" i="1"/>
  <c r="F2114" i="1"/>
  <c r="H2114" i="1"/>
  <c r="I2114" i="1"/>
  <c r="L2114" i="1"/>
  <c r="N2114" i="1"/>
  <c r="Q2114" i="1"/>
  <c r="R2114" i="1"/>
  <c r="D2115" i="1"/>
  <c r="F2115" i="1"/>
  <c r="H2115" i="1"/>
  <c r="I2115" i="1"/>
  <c r="L2115" i="1"/>
  <c r="N2115" i="1"/>
  <c r="Q2115" i="1"/>
  <c r="R2115" i="1"/>
  <c r="D2116" i="1"/>
  <c r="F2116" i="1"/>
  <c r="H2116" i="1"/>
  <c r="I2116" i="1"/>
  <c r="L2116" i="1"/>
  <c r="N2116" i="1"/>
  <c r="Q2116" i="1"/>
  <c r="R2116" i="1"/>
  <c r="D2117" i="1"/>
  <c r="F2117" i="1"/>
  <c r="H2117" i="1"/>
  <c r="I2117" i="1"/>
  <c r="L2117" i="1"/>
  <c r="N2117" i="1"/>
  <c r="Q2117" i="1"/>
  <c r="R2117" i="1"/>
  <c r="D2118" i="1"/>
  <c r="F2118" i="1"/>
  <c r="H2118" i="1"/>
  <c r="I2118" i="1"/>
  <c r="L2118" i="1"/>
  <c r="N2118" i="1"/>
  <c r="Q2118" i="1"/>
  <c r="R2118" i="1"/>
  <c r="D2119" i="1"/>
  <c r="F2119" i="1"/>
  <c r="H2119" i="1"/>
  <c r="I2119" i="1"/>
  <c r="L2119" i="1"/>
  <c r="N2119" i="1"/>
  <c r="Q2119" i="1"/>
  <c r="R2119" i="1"/>
  <c r="D2120" i="1"/>
  <c r="F2120" i="1"/>
  <c r="H2120" i="1"/>
  <c r="I2120" i="1"/>
  <c r="L2120" i="1"/>
  <c r="N2120" i="1"/>
  <c r="Q2120" i="1"/>
  <c r="R2120" i="1"/>
  <c r="D2121" i="1"/>
  <c r="F2121" i="1"/>
  <c r="H2121" i="1"/>
  <c r="I2121" i="1"/>
  <c r="L2121" i="1"/>
  <c r="N2121" i="1"/>
  <c r="Q2121" i="1"/>
  <c r="R2121" i="1"/>
  <c r="D2122" i="1"/>
  <c r="F2122" i="1"/>
  <c r="H2122" i="1"/>
  <c r="I2122" i="1"/>
  <c r="L2122" i="1"/>
  <c r="N2122" i="1"/>
  <c r="Q2122" i="1"/>
  <c r="R2122" i="1"/>
  <c r="D2123" i="1"/>
  <c r="F2123" i="1"/>
  <c r="H2123" i="1"/>
  <c r="I2123" i="1"/>
  <c r="L2123" i="1"/>
  <c r="N2123" i="1"/>
  <c r="Q2123" i="1"/>
  <c r="R2123" i="1"/>
  <c r="D2124" i="1"/>
  <c r="F2124" i="1"/>
  <c r="H2124" i="1"/>
  <c r="I2124" i="1"/>
  <c r="L2124" i="1"/>
  <c r="N2124" i="1"/>
  <c r="Q2124" i="1"/>
  <c r="R2124" i="1"/>
  <c r="D2125" i="1"/>
  <c r="F2125" i="1"/>
  <c r="H2125" i="1"/>
  <c r="I2125" i="1"/>
  <c r="L2125" i="1"/>
  <c r="N2125" i="1"/>
  <c r="Q2125" i="1"/>
  <c r="R2125" i="1"/>
  <c r="D2126" i="1"/>
  <c r="F2126" i="1"/>
  <c r="H2126" i="1"/>
  <c r="I2126" i="1"/>
  <c r="L2126" i="1"/>
  <c r="N2126" i="1"/>
  <c r="Q2126" i="1"/>
  <c r="R2126" i="1"/>
  <c r="D2127" i="1"/>
  <c r="F2127" i="1"/>
  <c r="H2127" i="1"/>
  <c r="I2127" i="1"/>
  <c r="L2127" i="1"/>
  <c r="N2127" i="1"/>
  <c r="Q2127" i="1"/>
  <c r="R2127" i="1"/>
  <c r="D2128" i="1"/>
  <c r="F2128" i="1"/>
  <c r="H2128" i="1"/>
  <c r="I2128" i="1"/>
  <c r="L2128" i="1"/>
  <c r="N2128" i="1"/>
  <c r="Q2128" i="1"/>
  <c r="R2128" i="1"/>
  <c r="D2129" i="1"/>
  <c r="F2129" i="1"/>
  <c r="H2129" i="1"/>
  <c r="I2129" i="1"/>
  <c r="L2129" i="1"/>
  <c r="N2129" i="1"/>
  <c r="Q2129" i="1"/>
  <c r="R2129" i="1"/>
  <c r="D2130" i="1"/>
  <c r="F2130" i="1"/>
  <c r="H2130" i="1"/>
  <c r="I2130" i="1"/>
  <c r="L2130" i="1"/>
  <c r="N2130" i="1"/>
  <c r="Q2130" i="1"/>
  <c r="R2130" i="1"/>
  <c r="D2131" i="1"/>
  <c r="F2131" i="1"/>
  <c r="H2131" i="1"/>
  <c r="I2131" i="1"/>
  <c r="L2131" i="1"/>
  <c r="N2131" i="1"/>
  <c r="Q2131" i="1"/>
  <c r="R2131" i="1"/>
  <c r="D2132" i="1"/>
  <c r="F2132" i="1"/>
  <c r="H2132" i="1"/>
  <c r="I2132" i="1"/>
  <c r="L2132" i="1"/>
  <c r="N2132" i="1"/>
  <c r="Q2132" i="1"/>
  <c r="R2132" i="1"/>
  <c r="D2133" i="1"/>
  <c r="F2133" i="1"/>
  <c r="H2133" i="1"/>
  <c r="I2133" i="1"/>
  <c r="L2133" i="1"/>
  <c r="N2133" i="1"/>
  <c r="Q2133" i="1"/>
  <c r="R2133" i="1"/>
  <c r="D2134" i="1"/>
  <c r="F2134" i="1"/>
  <c r="H2134" i="1"/>
  <c r="I2134" i="1"/>
  <c r="L2134" i="1"/>
  <c r="N2134" i="1"/>
  <c r="Q2134" i="1"/>
  <c r="R2134" i="1"/>
  <c r="D2135" i="1"/>
  <c r="F2135" i="1"/>
  <c r="H2135" i="1"/>
  <c r="I2135" i="1"/>
  <c r="L2135" i="1"/>
  <c r="N2135" i="1"/>
  <c r="Q2135" i="1"/>
  <c r="R2135" i="1"/>
  <c r="D2136" i="1"/>
  <c r="F2136" i="1"/>
  <c r="H2136" i="1"/>
  <c r="I2136" i="1"/>
  <c r="L2136" i="1"/>
  <c r="N2136" i="1"/>
  <c r="Q2136" i="1"/>
  <c r="R2136" i="1"/>
  <c r="D2137" i="1"/>
  <c r="F2137" i="1"/>
  <c r="H2137" i="1"/>
  <c r="I2137" i="1"/>
  <c r="L2137" i="1"/>
  <c r="N2137" i="1"/>
  <c r="Q2137" i="1"/>
  <c r="R2137" i="1"/>
  <c r="D2138" i="1"/>
  <c r="F2138" i="1"/>
  <c r="H2138" i="1"/>
  <c r="I2138" i="1"/>
  <c r="L2138" i="1"/>
  <c r="N2138" i="1"/>
  <c r="Q2138" i="1"/>
  <c r="R2138" i="1"/>
  <c r="D2139" i="1"/>
  <c r="F2139" i="1"/>
  <c r="H2139" i="1"/>
  <c r="I2139" i="1"/>
  <c r="L2139" i="1"/>
  <c r="N2139" i="1"/>
  <c r="Q2139" i="1"/>
  <c r="R2139" i="1"/>
  <c r="D2140" i="1"/>
  <c r="F2140" i="1"/>
  <c r="H2140" i="1"/>
  <c r="I2140" i="1"/>
  <c r="L2140" i="1"/>
  <c r="N2140" i="1"/>
  <c r="Q2140" i="1"/>
  <c r="R2140" i="1"/>
  <c r="D2141" i="1"/>
  <c r="F2141" i="1"/>
  <c r="H2141" i="1"/>
  <c r="I2141" i="1"/>
  <c r="L2141" i="1"/>
  <c r="N2141" i="1"/>
  <c r="Q2141" i="1"/>
  <c r="R2141" i="1"/>
  <c r="D2142" i="1"/>
  <c r="F2142" i="1"/>
  <c r="H2142" i="1"/>
  <c r="I2142" i="1"/>
  <c r="L2142" i="1"/>
  <c r="N2142" i="1"/>
  <c r="Q2142" i="1"/>
  <c r="R2142" i="1"/>
  <c r="D2143" i="1"/>
  <c r="F2143" i="1"/>
  <c r="H2143" i="1"/>
  <c r="I2143" i="1"/>
  <c r="L2143" i="1"/>
  <c r="N2143" i="1"/>
  <c r="Q2143" i="1"/>
  <c r="R2143" i="1"/>
  <c r="D2144" i="1"/>
  <c r="F2144" i="1"/>
  <c r="H2144" i="1"/>
  <c r="I2144" i="1"/>
  <c r="L2144" i="1"/>
  <c r="N2144" i="1"/>
  <c r="Q2144" i="1"/>
  <c r="R2144" i="1"/>
  <c r="D2145" i="1"/>
  <c r="F2145" i="1"/>
  <c r="H2145" i="1"/>
  <c r="I2145" i="1"/>
  <c r="L2145" i="1"/>
  <c r="N2145" i="1"/>
  <c r="Q2145" i="1"/>
  <c r="R2145" i="1"/>
  <c r="D2146" i="1"/>
  <c r="F2146" i="1"/>
  <c r="H2146" i="1"/>
  <c r="I2146" i="1"/>
  <c r="L2146" i="1"/>
  <c r="N2146" i="1"/>
  <c r="Q2146" i="1"/>
  <c r="R2146" i="1"/>
  <c r="D2147" i="1"/>
  <c r="F2147" i="1"/>
  <c r="H2147" i="1"/>
  <c r="I2147" i="1"/>
  <c r="L2147" i="1"/>
  <c r="N2147" i="1"/>
  <c r="Q2147" i="1"/>
  <c r="R2147" i="1"/>
  <c r="D2148" i="1"/>
  <c r="F2148" i="1"/>
  <c r="H2148" i="1"/>
  <c r="I2148" i="1"/>
  <c r="L2148" i="1"/>
  <c r="N2148" i="1"/>
  <c r="Q2148" i="1"/>
  <c r="R2148" i="1"/>
  <c r="D2149" i="1"/>
  <c r="F2149" i="1"/>
  <c r="H2149" i="1"/>
  <c r="I2149" i="1"/>
  <c r="L2149" i="1"/>
  <c r="N2149" i="1"/>
  <c r="Q2149" i="1"/>
  <c r="R2149" i="1"/>
  <c r="D2150" i="1"/>
  <c r="F2150" i="1"/>
  <c r="H2150" i="1"/>
  <c r="I2150" i="1"/>
  <c r="L2150" i="1"/>
  <c r="N2150" i="1"/>
  <c r="Q2150" i="1"/>
  <c r="R2150" i="1"/>
  <c r="D2151" i="1"/>
  <c r="F2151" i="1"/>
  <c r="H2151" i="1"/>
  <c r="I2151" i="1"/>
  <c r="L2151" i="1"/>
  <c r="N2151" i="1"/>
  <c r="Q2151" i="1"/>
  <c r="R2151" i="1"/>
  <c r="D2152" i="1"/>
  <c r="F2152" i="1"/>
  <c r="H2152" i="1"/>
  <c r="I2152" i="1"/>
  <c r="L2152" i="1"/>
  <c r="N2152" i="1"/>
  <c r="Q2152" i="1"/>
  <c r="R2152" i="1"/>
  <c r="D2153" i="1"/>
  <c r="F2153" i="1"/>
  <c r="H2153" i="1"/>
  <c r="I2153" i="1"/>
  <c r="L2153" i="1"/>
  <c r="N2153" i="1"/>
  <c r="Q2153" i="1"/>
  <c r="R2153" i="1"/>
  <c r="D2154" i="1"/>
  <c r="F2154" i="1"/>
  <c r="H2154" i="1"/>
  <c r="I2154" i="1"/>
  <c r="L2154" i="1"/>
  <c r="N2154" i="1"/>
  <c r="Q2154" i="1"/>
  <c r="R2154" i="1"/>
  <c r="D2155" i="1"/>
  <c r="F2155" i="1"/>
  <c r="H2155" i="1"/>
  <c r="I2155" i="1"/>
  <c r="L2155" i="1"/>
  <c r="N2155" i="1"/>
  <c r="Q2155" i="1"/>
  <c r="R2155" i="1"/>
  <c r="D2156" i="1"/>
  <c r="F2156" i="1"/>
  <c r="H2156" i="1"/>
  <c r="I2156" i="1"/>
  <c r="L2156" i="1"/>
  <c r="N2156" i="1"/>
  <c r="Q2156" i="1"/>
  <c r="R2156" i="1"/>
  <c r="D2157" i="1"/>
  <c r="F2157" i="1"/>
  <c r="H2157" i="1"/>
  <c r="I2157" i="1"/>
  <c r="L2157" i="1"/>
  <c r="N2157" i="1"/>
  <c r="Q2157" i="1"/>
  <c r="R2157" i="1"/>
  <c r="D2158" i="1"/>
  <c r="F2158" i="1"/>
  <c r="H2158" i="1"/>
  <c r="I2158" i="1"/>
  <c r="L2158" i="1"/>
  <c r="N2158" i="1"/>
  <c r="Q2158" i="1"/>
  <c r="R2158" i="1"/>
  <c r="D2159" i="1"/>
  <c r="F2159" i="1"/>
  <c r="H2159" i="1"/>
  <c r="I2159" i="1"/>
  <c r="L2159" i="1"/>
  <c r="N2159" i="1"/>
  <c r="Q2159" i="1"/>
  <c r="R2159" i="1"/>
  <c r="D2160" i="1"/>
  <c r="F2160" i="1"/>
  <c r="H2160" i="1"/>
  <c r="I2160" i="1"/>
  <c r="L2160" i="1"/>
  <c r="N2160" i="1"/>
  <c r="Q2160" i="1"/>
  <c r="R2160" i="1"/>
  <c r="D2161" i="1"/>
  <c r="F2161" i="1"/>
  <c r="H2161" i="1"/>
  <c r="I2161" i="1"/>
  <c r="L2161" i="1"/>
  <c r="N2161" i="1"/>
  <c r="Q2161" i="1"/>
  <c r="R2161" i="1"/>
  <c r="D2162" i="1"/>
  <c r="F2162" i="1"/>
  <c r="H2162" i="1"/>
  <c r="I2162" i="1"/>
  <c r="L2162" i="1"/>
  <c r="N2162" i="1"/>
  <c r="Q2162" i="1"/>
  <c r="R2162" i="1"/>
  <c r="D2163" i="1"/>
  <c r="F2163" i="1"/>
  <c r="H2163" i="1"/>
  <c r="I2163" i="1"/>
  <c r="L2163" i="1"/>
  <c r="N2163" i="1"/>
  <c r="Q2163" i="1"/>
  <c r="R2163" i="1"/>
  <c r="D2164" i="1"/>
  <c r="F2164" i="1"/>
  <c r="H2164" i="1"/>
  <c r="I2164" i="1"/>
  <c r="L2164" i="1"/>
  <c r="N2164" i="1"/>
  <c r="Q2164" i="1"/>
  <c r="R2164" i="1"/>
  <c r="D2165" i="1"/>
  <c r="F2165" i="1"/>
  <c r="H2165" i="1"/>
  <c r="I2165" i="1"/>
  <c r="L2165" i="1"/>
  <c r="N2165" i="1"/>
  <c r="Q2165" i="1"/>
  <c r="R2165" i="1"/>
  <c r="D2166" i="1"/>
  <c r="F2166" i="1"/>
  <c r="H2166" i="1"/>
  <c r="I2166" i="1"/>
  <c r="L2166" i="1"/>
  <c r="N2166" i="1"/>
  <c r="Q2166" i="1"/>
  <c r="R2166" i="1"/>
  <c r="D2167" i="1"/>
  <c r="F2167" i="1"/>
  <c r="H2167" i="1"/>
  <c r="I2167" i="1"/>
  <c r="L2167" i="1"/>
  <c r="N2167" i="1"/>
  <c r="Q2167" i="1"/>
  <c r="R2167" i="1"/>
  <c r="D2168" i="1"/>
  <c r="F2168" i="1"/>
  <c r="H2168" i="1"/>
  <c r="I2168" i="1"/>
  <c r="L2168" i="1"/>
  <c r="N2168" i="1"/>
  <c r="Q2168" i="1"/>
  <c r="R2168" i="1"/>
  <c r="D2169" i="1"/>
  <c r="F2169" i="1"/>
  <c r="H2169" i="1"/>
  <c r="I2169" i="1"/>
  <c r="L2169" i="1"/>
  <c r="N2169" i="1"/>
  <c r="Q2169" i="1"/>
  <c r="R2169" i="1"/>
  <c r="D2170" i="1"/>
  <c r="F2170" i="1"/>
  <c r="H2170" i="1"/>
  <c r="I2170" i="1"/>
  <c r="L2170" i="1"/>
  <c r="N2170" i="1"/>
  <c r="Q2170" i="1"/>
  <c r="R2170" i="1"/>
  <c r="D2171" i="1"/>
  <c r="F2171" i="1"/>
  <c r="H2171" i="1"/>
  <c r="I2171" i="1"/>
  <c r="L2171" i="1"/>
  <c r="N2171" i="1"/>
  <c r="Q2171" i="1"/>
  <c r="R2171" i="1"/>
  <c r="D2172" i="1"/>
  <c r="F2172" i="1"/>
  <c r="H2172" i="1"/>
  <c r="I2172" i="1"/>
  <c r="L2172" i="1"/>
  <c r="N2172" i="1"/>
  <c r="Q2172" i="1"/>
  <c r="R2172" i="1"/>
  <c r="D2173" i="1"/>
  <c r="F2173" i="1"/>
  <c r="H2173" i="1"/>
  <c r="I2173" i="1"/>
  <c r="L2173" i="1"/>
  <c r="N2173" i="1"/>
  <c r="Q2173" i="1"/>
  <c r="R2173" i="1"/>
  <c r="D2174" i="1"/>
  <c r="F2174" i="1"/>
  <c r="H2174" i="1"/>
  <c r="I2174" i="1"/>
  <c r="L2174" i="1"/>
  <c r="N2174" i="1"/>
  <c r="Q2174" i="1"/>
  <c r="R2174" i="1"/>
  <c r="D2175" i="1"/>
  <c r="F2175" i="1"/>
  <c r="H2175" i="1"/>
  <c r="I2175" i="1"/>
  <c r="L2175" i="1"/>
  <c r="N2175" i="1"/>
  <c r="Q2175" i="1"/>
  <c r="R2175" i="1"/>
  <c r="D2176" i="1"/>
  <c r="F2176" i="1"/>
  <c r="H2176" i="1"/>
  <c r="I2176" i="1"/>
  <c r="L2176" i="1"/>
  <c r="N2176" i="1"/>
  <c r="Q2176" i="1"/>
  <c r="R2176" i="1"/>
  <c r="D2177" i="1"/>
  <c r="F2177" i="1"/>
  <c r="H2177" i="1"/>
  <c r="I2177" i="1"/>
  <c r="L2177" i="1"/>
  <c r="N2177" i="1"/>
  <c r="Q2177" i="1"/>
  <c r="R2177" i="1"/>
  <c r="D2178" i="1"/>
  <c r="F2178" i="1"/>
  <c r="H2178" i="1"/>
  <c r="I2178" i="1"/>
  <c r="L2178" i="1"/>
  <c r="N2178" i="1"/>
  <c r="Q2178" i="1"/>
  <c r="R2178" i="1"/>
  <c r="D2179" i="1"/>
  <c r="F2179" i="1"/>
  <c r="H2179" i="1"/>
  <c r="I2179" i="1"/>
  <c r="L2179" i="1"/>
  <c r="N2179" i="1"/>
  <c r="Q2179" i="1"/>
  <c r="R2179" i="1"/>
  <c r="D2180" i="1"/>
  <c r="F2180" i="1"/>
  <c r="H2180" i="1"/>
  <c r="I2180" i="1"/>
  <c r="L2180" i="1"/>
  <c r="N2180" i="1"/>
  <c r="Q2180" i="1"/>
  <c r="R2180" i="1"/>
  <c r="D2181" i="1"/>
  <c r="F2181" i="1"/>
  <c r="H2181" i="1"/>
  <c r="I2181" i="1"/>
  <c r="L2181" i="1"/>
  <c r="N2181" i="1"/>
  <c r="Q2181" i="1"/>
  <c r="R2181" i="1"/>
  <c r="D2182" i="1"/>
  <c r="F2182" i="1"/>
  <c r="H2182" i="1"/>
  <c r="I2182" i="1"/>
  <c r="L2182" i="1"/>
  <c r="N2182" i="1"/>
  <c r="Q2182" i="1"/>
  <c r="R2182" i="1"/>
  <c r="D2183" i="1"/>
  <c r="F2183" i="1"/>
  <c r="H2183" i="1"/>
  <c r="I2183" i="1"/>
  <c r="L2183" i="1"/>
  <c r="N2183" i="1"/>
  <c r="Q2183" i="1"/>
  <c r="R2183" i="1"/>
  <c r="D2184" i="1"/>
  <c r="F2184" i="1"/>
  <c r="H2184" i="1"/>
  <c r="I2184" i="1"/>
  <c r="L2184" i="1"/>
  <c r="N2184" i="1"/>
  <c r="Q2184" i="1"/>
  <c r="R2184" i="1"/>
  <c r="D2185" i="1"/>
  <c r="F2185" i="1"/>
  <c r="H2185" i="1"/>
  <c r="I2185" i="1"/>
  <c r="L2185" i="1"/>
  <c r="N2185" i="1"/>
  <c r="Q2185" i="1"/>
  <c r="R2185" i="1"/>
  <c r="D2186" i="1"/>
  <c r="F2186" i="1"/>
  <c r="H2186" i="1"/>
  <c r="I2186" i="1"/>
  <c r="L2186" i="1"/>
  <c r="N2186" i="1"/>
  <c r="Q2186" i="1"/>
  <c r="R2186" i="1"/>
  <c r="D2187" i="1"/>
  <c r="F2187" i="1"/>
  <c r="H2187" i="1"/>
  <c r="I2187" i="1"/>
  <c r="L2187" i="1"/>
  <c r="N2187" i="1"/>
  <c r="Q2187" i="1"/>
  <c r="R2187" i="1"/>
  <c r="D2188" i="1"/>
  <c r="F2188" i="1"/>
  <c r="H2188" i="1"/>
  <c r="I2188" i="1"/>
  <c r="L2188" i="1"/>
  <c r="N2188" i="1"/>
  <c r="Q2188" i="1"/>
  <c r="R2188" i="1"/>
  <c r="D2189" i="1"/>
  <c r="F2189" i="1"/>
  <c r="H2189" i="1"/>
  <c r="I2189" i="1"/>
  <c r="L2189" i="1"/>
  <c r="N2189" i="1"/>
  <c r="Q2189" i="1"/>
  <c r="R2189" i="1"/>
  <c r="D2190" i="1"/>
  <c r="F2190" i="1"/>
  <c r="H2190" i="1"/>
  <c r="I2190" i="1"/>
  <c r="L2190" i="1"/>
  <c r="N2190" i="1"/>
  <c r="Q2190" i="1"/>
  <c r="R2190" i="1"/>
  <c r="D2191" i="1"/>
  <c r="F2191" i="1"/>
  <c r="H2191" i="1"/>
  <c r="I2191" i="1"/>
  <c r="L2191" i="1"/>
  <c r="N2191" i="1"/>
  <c r="Q2191" i="1"/>
  <c r="R2191" i="1"/>
  <c r="D2192" i="1"/>
  <c r="F2192" i="1"/>
  <c r="H2192" i="1"/>
  <c r="I2192" i="1"/>
  <c r="L2192" i="1"/>
  <c r="N2192" i="1"/>
  <c r="Q2192" i="1"/>
  <c r="R2192" i="1"/>
  <c r="D2193" i="1"/>
  <c r="F2193" i="1"/>
  <c r="H2193" i="1"/>
  <c r="I2193" i="1"/>
  <c r="L2193" i="1"/>
  <c r="N2193" i="1"/>
  <c r="Q2193" i="1"/>
  <c r="R2193" i="1"/>
  <c r="D2194" i="1"/>
  <c r="F2194" i="1"/>
  <c r="H2194" i="1"/>
  <c r="I2194" i="1"/>
  <c r="L2194" i="1"/>
  <c r="N2194" i="1"/>
  <c r="Q2194" i="1"/>
  <c r="R2194" i="1"/>
  <c r="D2195" i="1"/>
  <c r="F2195" i="1"/>
  <c r="H2195" i="1"/>
  <c r="I2195" i="1"/>
  <c r="L2195" i="1"/>
  <c r="N2195" i="1"/>
  <c r="Q2195" i="1"/>
  <c r="R2195" i="1"/>
  <c r="D2196" i="1"/>
  <c r="F2196" i="1"/>
  <c r="H2196" i="1"/>
  <c r="I2196" i="1"/>
  <c r="L2196" i="1"/>
  <c r="N2196" i="1"/>
  <c r="Q2196" i="1"/>
  <c r="R2196" i="1"/>
  <c r="D2197" i="1"/>
  <c r="F2197" i="1"/>
  <c r="H2197" i="1"/>
  <c r="I2197" i="1"/>
  <c r="L2197" i="1"/>
  <c r="N2197" i="1"/>
  <c r="Q2197" i="1"/>
  <c r="R2197" i="1"/>
  <c r="D2198" i="1"/>
  <c r="F2198" i="1"/>
  <c r="H2198" i="1"/>
  <c r="I2198" i="1"/>
  <c r="L2198" i="1"/>
  <c r="N2198" i="1"/>
  <c r="Q2198" i="1"/>
  <c r="R2198" i="1"/>
  <c r="D2199" i="1"/>
  <c r="F2199" i="1"/>
  <c r="H2199" i="1"/>
  <c r="I2199" i="1"/>
  <c r="L2199" i="1"/>
  <c r="N2199" i="1"/>
  <c r="Q2199" i="1"/>
  <c r="R2199" i="1"/>
  <c r="D2200" i="1"/>
  <c r="F2200" i="1"/>
  <c r="H2200" i="1"/>
  <c r="I2200" i="1"/>
  <c r="L2200" i="1"/>
  <c r="N2200" i="1"/>
  <c r="Q2200" i="1"/>
  <c r="R2200" i="1"/>
  <c r="D2201" i="1"/>
  <c r="F2201" i="1"/>
  <c r="H2201" i="1"/>
  <c r="I2201" i="1"/>
  <c r="L2201" i="1"/>
  <c r="N2201" i="1"/>
  <c r="Q2201" i="1"/>
  <c r="R2201" i="1"/>
  <c r="D2202" i="1"/>
  <c r="F2202" i="1"/>
  <c r="H2202" i="1"/>
  <c r="I2202" i="1"/>
  <c r="L2202" i="1"/>
  <c r="N2202" i="1"/>
  <c r="Q2202" i="1"/>
  <c r="R2202" i="1"/>
  <c r="D2203" i="1"/>
  <c r="F2203" i="1"/>
  <c r="H2203" i="1"/>
  <c r="I2203" i="1"/>
  <c r="L2203" i="1"/>
  <c r="N2203" i="1"/>
  <c r="Q2203" i="1"/>
  <c r="R2203" i="1"/>
  <c r="D2204" i="1"/>
  <c r="F2204" i="1"/>
  <c r="H2204" i="1"/>
  <c r="I2204" i="1"/>
  <c r="L2204" i="1"/>
  <c r="N2204" i="1"/>
  <c r="Q2204" i="1"/>
  <c r="R2204" i="1"/>
  <c r="D2205" i="1"/>
  <c r="F2205" i="1"/>
  <c r="H2205" i="1"/>
  <c r="I2205" i="1"/>
  <c r="L2205" i="1"/>
  <c r="N2205" i="1"/>
  <c r="Q2205" i="1"/>
  <c r="R2205" i="1"/>
  <c r="D2206" i="1"/>
  <c r="F2206" i="1"/>
  <c r="H2206" i="1"/>
  <c r="I2206" i="1"/>
  <c r="L2206" i="1"/>
  <c r="N2206" i="1"/>
  <c r="Q2206" i="1"/>
  <c r="R2206" i="1"/>
  <c r="D2207" i="1"/>
  <c r="F2207" i="1"/>
  <c r="H2207" i="1"/>
  <c r="I2207" i="1"/>
  <c r="L2207" i="1"/>
  <c r="N2207" i="1"/>
  <c r="Q2207" i="1"/>
  <c r="R2207" i="1"/>
  <c r="D2208" i="1"/>
  <c r="F2208" i="1"/>
  <c r="H2208" i="1"/>
  <c r="I2208" i="1"/>
  <c r="L2208" i="1"/>
  <c r="N2208" i="1"/>
  <c r="Q2208" i="1"/>
  <c r="R2208" i="1"/>
  <c r="D2209" i="1"/>
  <c r="F2209" i="1"/>
  <c r="H2209" i="1"/>
  <c r="I2209" i="1"/>
  <c r="L2209" i="1"/>
  <c r="N2209" i="1"/>
  <c r="Q2209" i="1"/>
  <c r="R2209" i="1"/>
  <c r="D2210" i="1"/>
  <c r="F2210" i="1"/>
  <c r="H2210" i="1"/>
  <c r="I2210" i="1"/>
  <c r="L2210" i="1"/>
  <c r="N2210" i="1"/>
  <c r="Q2210" i="1"/>
  <c r="R2210" i="1"/>
  <c r="D2211" i="1"/>
  <c r="F2211" i="1"/>
  <c r="H2211" i="1"/>
  <c r="I2211" i="1"/>
  <c r="L2211" i="1"/>
  <c r="N2211" i="1"/>
  <c r="Q2211" i="1"/>
  <c r="R2211" i="1"/>
  <c r="D2212" i="1"/>
  <c r="F2212" i="1"/>
  <c r="H2212" i="1"/>
  <c r="I2212" i="1"/>
  <c r="L2212" i="1"/>
  <c r="N2212" i="1"/>
  <c r="Q2212" i="1"/>
  <c r="R2212" i="1"/>
  <c r="D2213" i="1"/>
  <c r="F2213" i="1"/>
  <c r="H2213" i="1"/>
  <c r="I2213" i="1"/>
  <c r="L2213" i="1"/>
  <c r="N2213" i="1"/>
  <c r="Q2213" i="1"/>
  <c r="R2213" i="1"/>
  <c r="D2214" i="1"/>
  <c r="F2214" i="1"/>
  <c r="H2214" i="1"/>
  <c r="I2214" i="1"/>
  <c r="L2214" i="1"/>
  <c r="N2214" i="1"/>
  <c r="Q2214" i="1"/>
  <c r="R2214" i="1"/>
  <c r="D2215" i="1"/>
  <c r="F2215" i="1"/>
  <c r="H2215" i="1"/>
  <c r="I2215" i="1"/>
  <c r="L2215" i="1"/>
  <c r="N2215" i="1"/>
  <c r="Q2215" i="1"/>
  <c r="R2215" i="1"/>
  <c r="D2216" i="1"/>
  <c r="F2216" i="1"/>
  <c r="H2216" i="1"/>
  <c r="I2216" i="1"/>
  <c r="L2216" i="1"/>
  <c r="N2216" i="1"/>
  <c r="Q2216" i="1"/>
  <c r="R2216" i="1"/>
  <c r="D2217" i="1"/>
  <c r="F2217" i="1"/>
  <c r="H2217" i="1"/>
  <c r="I2217" i="1"/>
  <c r="L2217" i="1"/>
  <c r="N2217" i="1"/>
  <c r="Q2217" i="1"/>
  <c r="R2217" i="1"/>
  <c r="D2218" i="1"/>
  <c r="F2218" i="1"/>
  <c r="H2218" i="1"/>
  <c r="I2218" i="1"/>
  <c r="L2218" i="1"/>
  <c r="N2218" i="1"/>
  <c r="Q2218" i="1"/>
  <c r="R2218" i="1"/>
  <c r="D2219" i="1"/>
  <c r="F2219" i="1"/>
  <c r="H2219" i="1"/>
  <c r="I2219" i="1"/>
  <c r="L2219" i="1"/>
  <c r="N2219" i="1"/>
  <c r="Q2219" i="1"/>
  <c r="R2219" i="1"/>
  <c r="D2220" i="1"/>
  <c r="F2220" i="1"/>
  <c r="H2220" i="1"/>
  <c r="I2220" i="1"/>
  <c r="L2220" i="1"/>
  <c r="N2220" i="1"/>
  <c r="Q2220" i="1"/>
  <c r="R2220" i="1"/>
  <c r="D2221" i="1"/>
  <c r="F2221" i="1"/>
  <c r="H2221" i="1"/>
  <c r="I2221" i="1"/>
  <c r="L2221" i="1"/>
  <c r="N2221" i="1"/>
  <c r="Q2221" i="1"/>
  <c r="R2221" i="1"/>
  <c r="D2222" i="1"/>
  <c r="F2222" i="1"/>
  <c r="H2222" i="1"/>
  <c r="I2222" i="1"/>
  <c r="L2222" i="1"/>
  <c r="N2222" i="1"/>
  <c r="Q2222" i="1"/>
  <c r="R2222" i="1"/>
  <c r="D2223" i="1"/>
  <c r="F2223" i="1"/>
  <c r="H2223" i="1"/>
  <c r="I2223" i="1"/>
  <c r="L2223" i="1"/>
  <c r="N2223" i="1"/>
  <c r="Q2223" i="1"/>
  <c r="R2223" i="1"/>
  <c r="D2224" i="1"/>
  <c r="F2224" i="1"/>
  <c r="H2224" i="1"/>
  <c r="I2224" i="1"/>
  <c r="L2224" i="1"/>
  <c r="N2224" i="1"/>
  <c r="Q2224" i="1"/>
  <c r="R2224" i="1"/>
  <c r="D2225" i="1"/>
  <c r="F2225" i="1"/>
  <c r="H2225" i="1"/>
  <c r="I2225" i="1"/>
  <c r="L2225" i="1"/>
  <c r="N2225" i="1"/>
  <c r="Q2225" i="1"/>
  <c r="R2225" i="1"/>
  <c r="D2226" i="1"/>
  <c r="F2226" i="1"/>
  <c r="H2226" i="1"/>
  <c r="I2226" i="1"/>
  <c r="L2226" i="1"/>
  <c r="N2226" i="1"/>
  <c r="Q2226" i="1"/>
  <c r="R2226" i="1"/>
  <c r="D2227" i="1"/>
  <c r="F2227" i="1"/>
  <c r="H2227" i="1"/>
  <c r="I2227" i="1"/>
  <c r="L2227" i="1"/>
  <c r="N2227" i="1"/>
  <c r="Q2227" i="1"/>
  <c r="R2227" i="1"/>
  <c r="D2228" i="1"/>
  <c r="F2228" i="1"/>
  <c r="H2228" i="1"/>
  <c r="I2228" i="1"/>
  <c r="L2228" i="1"/>
  <c r="N2228" i="1"/>
  <c r="Q2228" i="1"/>
  <c r="R2228" i="1"/>
  <c r="D2229" i="1"/>
  <c r="F2229" i="1"/>
  <c r="H2229" i="1"/>
  <c r="I2229" i="1"/>
  <c r="L2229" i="1"/>
  <c r="N2229" i="1"/>
  <c r="Q2229" i="1"/>
  <c r="R2229" i="1"/>
  <c r="D2230" i="1"/>
  <c r="F2230" i="1"/>
  <c r="H2230" i="1"/>
  <c r="I2230" i="1"/>
  <c r="L2230" i="1"/>
  <c r="N2230" i="1"/>
  <c r="Q2230" i="1"/>
  <c r="R2230" i="1"/>
  <c r="D2231" i="1"/>
  <c r="F2231" i="1"/>
  <c r="H2231" i="1"/>
  <c r="I2231" i="1"/>
  <c r="L2231" i="1"/>
  <c r="N2231" i="1"/>
  <c r="Q2231" i="1"/>
  <c r="R2231" i="1"/>
  <c r="D2232" i="1"/>
  <c r="F2232" i="1"/>
  <c r="H2232" i="1"/>
  <c r="I2232" i="1"/>
  <c r="L2232" i="1"/>
  <c r="N2232" i="1"/>
  <c r="Q2232" i="1"/>
  <c r="R2232" i="1"/>
  <c r="D2233" i="1"/>
  <c r="F2233" i="1"/>
  <c r="H2233" i="1"/>
  <c r="I2233" i="1"/>
  <c r="L2233" i="1"/>
  <c r="N2233" i="1"/>
  <c r="Q2233" i="1"/>
  <c r="R2233" i="1"/>
  <c r="D2234" i="1"/>
  <c r="F2234" i="1"/>
  <c r="H2234" i="1"/>
  <c r="I2234" i="1"/>
  <c r="L2234" i="1"/>
  <c r="N2234" i="1"/>
  <c r="Q2234" i="1"/>
  <c r="R2234" i="1"/>
  <c r="D2235" i="1"/>
  <c r="F2235" i="1"/>
  <c r="H2235" i="1"/>
  <c r="I2235" i="1"/>
  <c r="L2235" i="1"/>
  <c r="N2235" i="1"/>
  <c r="Q2235" i="1"/>
  <c r="R2235" i="1"/>
  <c r="D2236" i="1"/>
  <c r="F2236" i="1"/>
  <c r="H2236" i="1"/>
  <c r="I2236" i="1"/>
  <c r="L2236" i="1"/>
  <c r="N2236" i="1"/>
  <c r="Q2236" i="1"/>
  <c r="R2236" i="1"/>
  <c r="D2237" i="1"/>
  <c r="F2237" i="1"/>
  <c r="H2237" i="1"/>
  <c r="I2237" i="1"/>
  <c r="L2237" i="1"/>
  <c r="N2237" i="1"/>
  <c r="Q2237" i="1"/>
  <c r="R2237" i="1"/>
  <c r="D2238" i="1"/>
  <c r="F2238" i="1"/>
  <c r="H2238" i="1"/>
  <c r="I2238" i="1"/>
  <c r="L2238" i="1"/>
  <c r="N2238" i="1"/>
  <c r="Q2238" i="1"/>
  <c r="R2238" i="1"/>
  <c r="D2239" i="1"/>
  <c r="F2239" i="1"/>
  <c r="H2239" i="1"/>
  <c r="I2239" i="1"/>
  <c r="L2239" i="1"/>
  <c r="N2239" i="1"/>
  <c r="Q2239" i="1"/>
  <c r="R2239" i="1"/>
  <c r="D2240" i="1"/>
  <c r="F2240" i="1"/>
  <c r="H2240" i="1"/>
  <c r="I2240" i="1"/>
  <c r="L2240" i="1"/>
  <c r="N2240" i="1"/>
  <c r="Q2240" i="1"/>
  <c r="R2240" i="1"/>
  <c r="D2241" i="1"/>
  <c r="F2241" i="1"/>
  <c r="H2241" i="1"/>
  <c r="I2241" i="1"/>
  <c r="L2241" i="1"/>
  <c r="N2241" i="1"/>
  <c r="Q2241" i="1"/>
  <c r="R2241" i="1"/>
  <c r="D2242" i="1"/>
  <c r="F2242" i="1"/>
  <c r="H2242" i="1"/>
  <c r="I2242" i="1"/>
  <c r="L2242" i="1"/>
  <c r="N2242" i="1"/>
  <c r="Q2242" i="1"/>
  <c r="R2242" i="1"/>
  <c r="D2243" i="1"/>
  <c r="F2243" i="1"/>
  <c r="H2243" i="1"/>
  <c r="I2243" i="1"/>
  <c r="L2243" i="1"/>
  <c r="N2243" i="1"/>
  <c r="Q2243" i="1"/>
  <c r="R2243" i="1"/>
  <c r="D2244" i="1"/>
  <c r="F2244" i="1"/>
  <c r="H2244" i="1"/>
  <c r="I2244" i="1"/>
  <c r="L2244" i="1"/>
  <c r="N2244" i="1"/>
  <c r="Q2244" i="1"/>
  <c r="R2244" i="1"/>
  <c r="D2245" i="1"/>
  <c r="F2245" i="1"/>
  <c r="H2245" i="1"/>
  <c r="I2245" i="1"/>
  <c r="L2245" i="1"/>
  <c r="N2245" i="1"/>
  <c r="Q2245" i="1"/>
  <c r="R2245" i="1"/>
  <c r="D2246" i="1"/>
  <c r="F2246" i="1"/>
  <c r="H2246" i="1"/>
  <c r="I2246" i="1"/>
  <c r="L2246" i="1"/>
  <c r="N2246" i="1"/>
  <c r="Q2246" i="1"/>
  <c r="R2246" i="1"/>
  <c r="D2247" i="1"/>
  <c r="F2247" i="1"/>
  <c r="H2247" i="1"/>
  <c r="I2247" i="1"/>
  <c r="L2247" i="1"/>
  <c r="N2247" i="1"/>
  <c r="Q2247" i="1"/>
  <c r="R2247" i="1"/>
  <c r="D2248" i="1"/>
  <c r="F2248" i="1"/>
  <c r="H2248" i="1"/>
  <c r="I2248" i="1"/>
  <c r="L2248" i="1"/>
  <c r="N2248" i="1"/>
  <c r="Q2248" i="1"/>
  <c r="R2248" i="1"/>
  <c r="D2249" i="1"/>
  <c r="F2249" i="1"/>
  <c r="H2249" i="1"/>
  <c r="I2249" i="1"/>
  <c r="L2249" i="1"/>
  <c r="N2249" i="1"/>
  <c r="Q2249" i="1"/>
  <c r="R2249" i="1"/>
  <c r="D2250" i="1"/>
  <c r="F2250" i="1"/>
  <c r="H2250" i="1"/>
  <c r="I2250" i="1"/>
  <c r="L2250" i="1"/>
  <c r="N2250" i="1"/>
  <c r="Q2250" i="1"/>
  <c r="R2250" i="1"/>
  <c r="D2251" i="1"/>
  <c r="F2251" i="1"/>
  <c r="H2251" i="1"/>
  <c r="I2251" i="1"/>
  <c r="L2251" i="1"/>
  <c r="N2251" i="1"/>
  <c r="Q2251" i="1"/>
  <c r="R2251" i="1"/>
  <c r="D2252" i="1"/>
  <c r="F2252" i="1"/>
  <c r="H2252" i="1"/>
  <c r="I2252" i="1"/>
  <c r="L2252" i="1"/>
  <c r="N2252" i="1"/>
  <c r="Q2252" i="1"/>
  <c r="R2252" i="1"/>
  <c r="D2253" i="1"/>
  <c r="F2253" i="1"/>
  <c r="H2253" i="1"/>
  <c r="I2253" i="1"/>
  <c r="L2253" i="1"/>
  <c r="N2253" i="1"/>
  <c r="Q2253" i="1"/>
  <c r="R2253" i="1"/>
  <c r="D2254" i="1"/>
  <c r="F2254" i="1"/>
  <c r="H2254" i="1"/>
  <c r="I2254" i="1"/>
  <c r="L2254" i="1"/>
  <c r="N2254" i="1"/>
  <c r="Q2254" i="1"/>
  <c r="R2254" i="1"/>
  <c r="D2255" i="1"/>
  <c r="F2255" i="1"/>
  <c r="H2255" i="1"/>
  <c r="I2255" i="1"/>
  <c r="L2255" i="1"/>
  <c r="N2255" i="1"/>
  <c r="Q2255" i="1"/>
  <c r="R2255" i="1"/>
  <c r="D2256" i="1"/>
  <c r="F2256" i="1"/>
  <c r="H2256" i="1"/>
  <c r="I2256" i="1"/>
  <c r="L2256" i="1"/>
  <c r="N2256" i="1"/>
  <c r="Q2256" i="1"/>
  <c r="R2256" i="1"/>
  <c r="D2257" i="1"/>
  <c r="F2257" i="1"/>
  <c r="H2257" i="1"/>
  <c r="I2257" i="1"/>
  <c r="L2257" i="1"/>
  <c r="N2257" i="1"/>
  <c r="Q2257" i="1"/>
  <c r="R2257" i="1"/>
  <c r="D2258" i="1"/>
  <c r="F2258" i="1"/>
  <c r="H2258" i="1"/>
  <c r="I2258" i="1"/>
  <c r="L2258" i="1"/>
  <c r="N2258" i="1"/>
  <c r="Q2258" i="1"/>
  <c r="R2258" i="1"/>
  <c r="D2259" i="1"/>
  <c r="F2259" i="1"/>
  <c r="H2259" i="1"/>
  <c r="I2259" i="1"/>
  <c r="L2259" i="1"/>
  <c r="N2259" i="1"/>
  <c r="Q2259" i="1"/>
  <c r="R2259" i="1"/>
  <c r="D2260" i="1"/>
  <c r="F2260" i="1"/>
  <c r="H2260" i="1"/>
  <c r="I2260" i="1"/>
  <c r="L2260" i="1"/>
  <c r="N2260" i="1"/>
  <c r="Q2260" i="1"/>
  <c r="R2260" i="1"/>
  <c r="D2261" i="1"/>
  <c r="F2261" i="1"/>
  <c r="H2261" i="1"/>
  <c r="I2261" i="1"/>
  <c r="L2261" i="1"/>
  <c r="N2261" i="1"/>
  <c r="Q2261" i="1"/>
  <c r="R2261" i="1"/>
  <c r="D2262" i="1"/>
  <c r="F2262" i="1"/>
  <c r="H2262" i="1"/>
  <c r="I2262" i="1"/>
  <c r="L2262" i="1"/>
  <c r="N2262" i="1"/>
  <c r="Q2262" i="1"/>
  <c r="R2262" i="1"/>
  <c r="D2263" i="1"/>
  <c r="F2263" i="1"/>
  <c r="H2263" i="1"/>
  <c r="I2263" i="1"/>
  <c r="L2263" i="1"/>
  <c r="N2263" i="1"/>
  <c r="Q2263" i="1"/>
  <c r="R2263" i="1"/>
  <c r="D2264" i="1"/>
  <c r="F2264" i="1"/>
  <c r="H2264" i="1"/>
  <c r="I2264" i="1"/>
  <c r="L2264" i="1"/>
  <c r="N2264" i="1"/>
  <c r="Q2264" i="1"/>
  <c r="R2264" i="1"/>
  <c r="D2265" i="1"/>
  <c r="F2265" i="1"/>
  <c r="H2265" i="1"/>
  <c r="I2265" i="1"/>
  <c r="L2265" i="1"/>
  <c r="N2265" i="1"/>
  <c r="Q2265" i="1"/>
  <c r="R2265" i="1"/>
  <c r="D2266" i="1"/>
  <c r="F2266" i="1"/>
  <c r="H2266" i="1"/>
  <c r="I2266" i="1"/>
  <c r="L2266" i="1"/>
  <c r="N2266" i="1"/>
  <c r="Q2266" i="1"/>
  <c r="R2266" i="1"/>
  <c r="D2267" i="1"/>
  <c r="F2267" i="1"/>
  <c r="H2267" i="1"/>
  <c r="I2267" i="1"/>
  <c r="L2267" i="1"/>
  <c r="N2267" i="1"/>
  <c r="Q2267" i="1"/>
  <c r="R2267" i="1"/>
  <c r="D2268" i="1"/>
  <c r="F2268" i="1"/>
  <c r="H2268" i="1"/>
  <c r="I2268" i="1"/>
  <c r="L2268" i="1"/>
  <c r="N2268" i="1"/>
  <c r="Q2268" i="1"/>
  <c r="R2268" i="1"/>
  <c r="D2269" i="1"/>
  <c r="F2269" i="1"/>
  <c r="H2269" i="1"/>
  <c r="I2269" i="1"/>
  <c r="L2269" i="1"/>
  <c r="N2269" i="1"/>
  <c r="Q2269" i="1"/>
  <c r="R2269" i="1"/>
  <c r="D2270" i="1"/>
  <c r="F2270" i="1"/>
  <c r="H2270" i="1"/>
  <c r="I2270" i="1"/>
  <c r="L2270" i="1"/>
  <c r="N2270" i="1"/>
  <c r="Q2270" i="1"/>
  <c r="R2270" i="1"/>
  <c r="D2271" i="1"/>
  <c r="F2271" i="1"/>
  <c r="H2271" i="1"/>
  <c r="I2271" i="1"/>
  <c r="L2271" i="1"/>
  <c r="N2271" i="1"/>
  <c r="Q2271" i="1"/>
  <c r="R2271" i="1"/>
  <c r="D2272" i="1"/>
  <c r="F2272" i="1"/>
  <c r="H2272" i="1"/>
  <c r="I2272" i="1"/>
  <c r="L2272" i="1"/>
  <c r="N2272" i="1"/>
  <c r="Q2272" i="1"/>
  <c r="R2272" i="1"/>
  <c r="D2273" i="1"/>
  <c r="F2273" i="1"/>
  <c r="H2273" i="1"/>
  <c r="I2273" i="1"/>
  <c r="L2273" i="1"/>
  <c r="N2273" i="1"/>
  <c r="Q2273" i="1"/>
  <c r="R2273" i="1"/>
  <c r="D2274" i="1"/>
  <c r="F2274" i="1"/>
  <c r="H2274" i="1"/>
  <c r="I2274" i="1"/>
  <c r="L2274" i="1"/>
  <c r="N2274" i="1"/>
  <c r="Q2274" i="1"/>
  <c r="R2274" i="1"/>
  <c r="D2275" i="1"/>
  <c r="F2275" i="1"/>
  <c r="H2275" i="1"/>
  <c r="I2275" i="1"/>
  <c r="L2275" i="1"/>
  <c r="N2275" i="1"/>
  <c r="Q2275" i="1"/>
  <c r="R2275" i="1"/>
  <c r="D2276" i="1"/>
  <c r="F2276" i="1"/>
  <c r="H2276" i="1"/>
  <c r="I2276" i="1"/>
  <c r="L2276" i="1"/>
  <c r="N2276" i="1"/>
  <c r="Q2276" i="1"/>
  <c r="R2276" i="1"/>
  <c r="D2277" i="1"/>
  <c r="F2277" i="1"/>
  <c r="H2277" i="1"/>
  <c r="I2277" i="1"/>
  <c r="L2277" i="1"/>
  <c r="N2277" i="1"/>
  <c r="Q2277" i="1"/>
  <c r="R2277" i="1"/>
  <c r="D2278" i="1"/>
  <c r="F2278" i="1"/>
  <c r="H2278" i="1"/>
  <c r="I2278" i="1"/>
  <c r="L2278" i="1"/>
  <c r="N2278" i="1"/>
  <c r="Q2278" i="1"/>
  <c r="R2278" i="1"/>
  <c r="D2279" i="1"/>
  <c r="F2279" i="1"/>
  <c r="H2279" i="1"/>
  <c r="I2279" i="1"/>
  <c r="L2279" i="1"/>
  <c r="N2279" i="1"/>
  <c r="Q2279" i="1"/>
  <c r="R2279" i="1"/>
  <c r="D2280" i="1"/>
  <c r="F2280" i="1"/>
  <c r="H2280" i="1"/>
  <c r="I2280" i="1"/>
  <c r="L2280" i="1"/>
  <c r="N2280" i="1"/>
  <c r="Q2280" i="1"/>
  <c r="R2280" i="1"/>
  <c r="D2281" i="1"/>
  <c r="F2281" i="1"/>
  <c r="H2281" i="1"/>
  <c r="I2281" i="1"/>
  <c r="L2281" i="1"/>
  <c r="N2281" i="1"/>
  <c r="Q2281" i="1"/>
  <c r="R2281" i="1"/>
  <c r="D2282" i="1"/>
  <c r="F2282" i="1"/>
  <c r="H2282" i="1"/>
  <c r="I2282" i="1"/>
  <c r="L2282" i="1"/>
  <c r="N2282" i="1"/>
  <c r="Q2282" i="1"/>
  <c r="R2282" i="1"/>
  <c r="D2283" i="1"/>
  <c r="F2283" i="1"/>
  <c r="H2283" i="1"/>
  <c r="I2283" i="1"/>
  <c r="L2283" i="1"/>
  <c r="N2283" i="1"/>
  <c r="Q2283" i="1"/>
  <c r="R2283" i="1"/>
  <c r="D2284" i="1"/>
  <c r="F2284" i="1"/>
  <c r="H2284" i="1"/>
  <c r="I2284" i="1"/>
  <c r="L2284" i="1"/>
  <c r="N2284" i="1"/>
  <c r="Q2284" i="1"/>
  <c r="R2284" i="1"/>
  <c r="D2285" i="1"/>
  <c r="F2285" i="1"/>
  <c r="H2285" i="1"/>
  <c r="I2285" i="1"/>
  <c r="L2285" i="1"/>
  <c r="N2285" i="1"/>
  <c r="Q2285" i="1"/>
  <c r="R2285" i="1"/>
  <c r="D2286" i="1"/>
  <c r="F2286" i="1"/>
  <c r="H2286" i="1"/>
  <c r="I2286" i="1"/>
  <c r="L2286" i="1"/>
  <c r="N2286" i="1"/>
  <c r="Q2286" i="1"/>
  <c r="R2286" i="1"/>
  <c r="D2287" i="1"/>
  <c r="F2287" i="1"/>
  <c r="H2287" i="1"/>
  <c r="I2287" i="1"/>
  <c r="L2287" i="1"/>
  <c r="N2287" i="1"/>
  <c r="Q2287" i="1"/>
  <c r="R2287" i="1"/>
  <c r="D2288" i="1"/>
  <c r="F2288" i="1"/>
  <c r="H2288" i="1"/>
  <c r="I2288" i="1"/>
  <c r="L2288" i="1"/>
  <c r="N2288" i="1"/>
  <c r="Q2288" i="1"/>
  <c r="R2288" i="1"/>
  <c r="D2289" i="1"/>
  <c r="F2289" i="1"/>
  <c r="H2289" i="1"/>
  <c r="I2289" i="1"/>
  <c r="L2289" i="1"/>
  <c r="N2289" i="1"/>
  <c r="Q2289" i="1"/>
  <c r="R2289" i="1"/>
  <c r="D2290" i="1"/>
  <c r="F2290" i="1"/>
  <c r="H2290" i="1"/>
  <c r="I2290" i="1"/>
  <c r="L2290" i="1"/>
  <c r="N2290" i="1"/>
  <c r="Q2290" i="1"/>
  <c r="R2290" i="1"/>
  <c r="D2291" i="1"/>
  <c r="F2291" i="1"/>
  <c r="H2291" i="1"/>
  <c r="I2291" i="1"/>
  <c r="L2291" i="1"/>
  <c r="N2291" i="1"/>
  <c r="Q2291" i="1"/>
  <c r="R2291" i="1"/>
  <c r="D2292" i="1"/>
  <c r="F2292" i="1"/>
  <c r="H2292" i="1"/>
  <c r="I2292" i="1"/>
  <c r="L2292" i="1"/>
  <c r="N2292" i="1"/>
  <c r="Q2292" i="1"/>
  <c r="R2292" i="1"/>
  <c r="D2293" i="1"/>
  <c r="F2293" i="1"/>
  <c r="H2293" i="1"/>
  <c r="I2293" i="1"/>
  <c r="L2293" i="1"/>
  <c r="N2293" i="1"/>
  <c r="Q2293" i="1"/>
  <c r="R2293" i="1"/>
  <c r="D2294" i="1"/>
  <c r="F2294" i="1"/>
  <c r="H2294" i="1"/>
  <c r="I2294" i="1"/>
  <c r="L2294" i="1"/>
  <c r="N2294" i="1"/>
  <c r="Q2294" i="1"/>
  <c r="R2294" i="1"/>
  <c r="D2295" i="1"/>
  <c r="F2295" i="1"/>
  <c r="H2295" i="1"/>
  <c r="I2295" i="1"/>
  <c r="L2295" i="1"/>
  <c r="N2295" i="1"/>
  <c r="Q2295" i="1"/>
  <c r="R2295" i="1"/>
  <c r="D2296" i="1"/>
  <c r="F2296" i="1"/>
  <c r="H2296" i="1"/>
  <c r="I2296" i="1"/>
  <c r="L2296" i="1"/>
  <c r="N2296" i="1"/>
  <c r="Q2296" i="1"/>
  <c r="R2296" i="1"/>
  <c r="D2297" i="1"/>
  <c r="F2297" i="1"/>
  <c r="H2297" i="1"/>
  <c r="I2297" i="1"/>
  <c r="L2297" i="1"/>
  <c r="N2297" i="1"/>
  <c r="Q2297" i="1"/>
  <c r="R2297" i="1"/>
  <c r="D2298" i="1"/>
  <c r="F2298" i="1"/>
  <c r="H2298" i="1"/>
  <c r="I2298" i="1"/>
  <c r="L2298" i="1"/>
  <c r="N2298" i="1"/>
  <c r="Q2298" i="1"/>
  <c r="R2298" i="1"/>
  <c r="D2299" i="1"/>
  <c r="F2299" i="1"/>
  <c r="H2299" i="1"/>
  <c r="I2299" i="1"/>
  <c r="L2299" i="1"/>
  <c r="N2299" i="1"/>
  <c r="Q2299" i="1"/>
  <c r="R2299" i="1"/>
  <c r="D2300" i="1"/>
  <c r="F2300" i="1"/>
  <c r="H2300" i="1"/>
  <c r="I2300" i="1"/>
  <c r="L2300" i="1"/>
  <c r="N2300" i="1"/>
  <c r="Q2300" i="1"/>
  <c r="R2300" i="1"/>
  <c r="D2301" i="1"/>
  <c r="F2301" i="1"/>
  <c r="H2301" i="1"/>
  <c r="I2301" i="1"/>
  <c r="L2301" i="1"/>
  <c r="N2301" i="1"/>
  <c r="Q2301" i="1"/>
  <c r="R2301" i="1"/>
  <c r="D2302" i="1"/>
  <c r="F2302" i="1"/>
  <c r="H2302" i="1"/>
  <c r="I2302" i="1"/>
  <c r="L2302" i="1"/>
  <c r="N2302" i="1"/>
  <c r="Q2302" i="1"/>
  <c r="R2302" i="1"/>
  <c r="D2303" i="1"/>
  <c r="F2303" i="1"/>
  <c r="H2303" i="1"/>
  <c r="I2303" i="1"/>
  <c r="L2303" i="1"/>
  <c r="N2303" i="1"/>
  <c r="Q2303" i="1"/>
  <c r="R2303" i="1"/>
  <c r="D2304" i="1"/>
  <c r="F2304" i="1"/>
  <c r="H2304" i="1"/>
  <c r="I2304" i="1"/>
  <c r="L2304" i="1"/>
  <c r="N2304" i="1"/>
  <c r="Q2304" i="1"/>
  <c r="R2304" i="1"/>
  <c r="D2305" i="1"/>
  <c r="F2305" i="1"/>
  <c r="H2305" i="1"/>
  <c r="I2305" i="1"/>
  <c r="L2305" i="1"/>
  <c r="N2305" i="1"/>
  <c r="Q2305" i="1"/>
  <c r="R2305" i="1"/>
  <c r="D2306" i="1"/>
  <c r="F2306" i="1"/>
  <c r="H2306" i="1"/>
  <c r="I2306" i="1"/>
  <c r="L2306" i="1"/>
  <c r="N2306" i="1"/>
  <c r="Q2306" i="1"/>
  <c r="R2306" i="1"/>
  <c r="D2307" i="1"/>
  <c r="F2307" i="1"/>
  <c r="H2307" i="1"/>
  <c r="I2307" i="1"/>
  <c r="L2307" i="1"/>
  <c r="N2307" i="1"/>
  <c r="Q2307" i="1"/>
  <c r="R2307" i="1"/>
  <c r="D2308" i="1"/>
  <c r="F2308" i="1"/>
  <c r="H2308" i="1"/>
  <c r="I2308" i="1"/>
  <c r="L2308" i="1"/>
  <c r="N2308" i="1"/>
  <c r="Q2308" i="1"/>
  <c r="R2308" i="1"/>
  <c r="D2309" i="1"/>
  <c r="F2309" i="1"/>
  <c r="H2309" i="1"/>
  <c r="I2309" i="1"/>
  <c r="L2309" i="1"/>
  <c r="N2309" i="1"/>
  <c r="Q2309" i="1"/>
  <c r="R2309" i="1"/>
  <c r="D2310" i="1"/>
  <c r="F2310" i="1"/>
  <c r="H2310" i="1"/>
  <c r="I2310" i="1"/>
  <c r="L2310" i="1"/>
  <c r="N2310" i="1"/>
  <c r="Q2310" i="1"/>
  <c r="R2310" i="1"/>
  <c r="D2311" i="1"/>
  <c r="F2311" i="1"/>
  <c r="H2311" i="1"/>
  <c r="I2311" i="1"/>
  <c r="L2311" i="1"/>
  <c r="N2311" i="1"/>
  <c r="Q2311" i="1"/>
  <c r="R2311" i="1"/>
  <c r="D2312" i="1"/>
  <c r="F2312" i="1"/>
  <c r="H2312" i="1"/>
  <c r="I2312" i="1"/>
  <c r="L2312" i="1"/>
  <c r="N2312" i="1"/>
  <c r="Q2312" i="1"/>
  <c r="R2312" i="1"/>
  <c r="D2313" i="1"/>
  <c r="F2313" i="1"/>
  <c r="H2313" i="1"/>
  <c r="I2313" i="1"/>
  <c r="L2313" i="1"/>
  <c r="N2313" i="1"/>
  <c r="Q2313" i="1"/>
  <c r="R2313" i="1"/>
  <c r="D2314" i="1"/>
  <c r="F2314" i="1"/>
  <c r="H2314" i="1"/>
  <c r="I2314" i="1"/>
  <c r="L2314" i="1"/>
  <c r="N2314" i="1"/>
  <c r="Q2314" i="1"/>
  <c r="R2314" i="1"/>
  <c r="D2315" i="1"/>
  <c r="F2315" i="1"/>
  <c r="H2315" i="1"/>
  <c r="I2315" i="1"/>
  <c r="L2315" i="1"/>
  <c r="N2315" i="1"/>
  <c r="Q2315" i="1"/>
  <c r="R2315" i="1"/>
  <c r="D2316" i="1"/>
  <c r="F2316" i="1"/>
  <c r="H2316" i="1"/>
  <c r="I2316" i="1"/>
  <c r="L2316" i="1"/>
  <c r="N2316" i="1"/>
  <c r="Q2316" i="1"/>
  <c r="R2316" i="1"/>
  <c r="D2317" i="1"/>
  <c r="F2317" i="1"/>
  <c r="H2317" i="1"/>
  <c r="I2317" i="1"/>
  <c r="L2317" i="1"/>
  <c r="N2317" i="1"/>
  <c r="Q2317" i="1"/>
  <c r="R2317" i="1"/>
  <c r="D2318" i="1"/>
  <c r="F2318" i="1"/>
  <c r="H2318" i="1"/>
  <c r="I2318" i="1"/>
  <c r="L2318" i="1"/>
  <c r="N2318" i="1"/>
  <c r="Q2318" i="1"/>
  <c r="R2318" i="1"/>
  <c r="D2319" i="1"/>
  <c r="F2319" i="1"/>
  <c r="H2319" i="1"/>
  <c r="I2319" i="1"/>
  <c r="L2319" i="1"/>
  <c r="N2319" i="1"/>
  <c r="Q2319" i="1"/>
  <c r="R2319" i="1"/>
  <c r="D2320" i="1"/>
  <c r="F2320" i="1"/>
  <c r="H2320" i="1"/>
  <c r="I2320" i="1"/>
  <c r="L2320" i="1"/>
  <c r="N2320" i="1"/>
  <c r="Q2320" i="1"/>
  <c r="R2320" i="1"/>
  <c r="D2321" i="1"/>
  <c r="F2321" i="1"/>
  <c r="H2321" i="1"/>
  <c r="I2321" i="1"/>
  <c r="L2321" i="1"/>
  <c r="N2321" i="1"/>
  <c r="Q2321" i="1"/>
  <c r="R2321" i="1"/>
  <c r="D2322" i="1"/>
  <c r="F2322" i="1"/>
  <c r="H2322" i="1"/>
  <c r="I2322" i="1"/>
  <c r="L2322" i="1"/>
  <c r="N2322" i="1"/>
  <c r="Q2322" i="1"/>
  <c r="R2322" i="1"/>
  <c r="D2323" i="1"/>
  <c r="F2323" i="1"/>
  <c r="H2323" i="1"/>
  <c r="I2323" i="1"/>
  <c r="L2323" i="1"/>
  <c r="N2323" i="1"/>
  <c r="Q2323" i="1"/>
  <c r="R2323" i="1"/>
  <c r="D2324" i="1"/>
  <c r="F2324" i="1"/>
  <c r="H2324" i="1"/>
  <c r="I2324" i="1"/>
  <c r="L2324" i="1"/>
  <c r="N2324" i="1"/>
  <c r="Q2324" i="1"/>
  <c r="R2324" i="1"/>
  <c r="D2325" i="1"/>
  <c r="F2325" i="1"/>
  <c r="H2325" i="1"/>
  <c r="I2325" i="1"/>
  <c r="L2325" i="1"/>
  <c r="N2325" i="1"/>
  <c r="Q2325" i="1"/>
  <c r="R2325" i="1"/>
  <c r="D2326" i="1"/>
  <c r="F2326" i="1"/>
  <c r="H2326" i="1"/>
  <c r="I2326" i="1"/>
  <c r="L2326" i="1"/>
  <c r="N2326" i="1"/>
  <c r="Q2326" i="1"/>
  <c r="R2326" i="1"/>
  <c r="D2327" i="1"/>
  <c r="F2327" i="1"/>
  <c r="H2327" i="1"/>
  <c r="I2327" i="1"/>
  <c r="L2327" i="1"/>
  <c r="N2327" i="1"/>
  <c r="Q2327" i="1"/>
  <c r="R2327" i="1"/>
  <c r="D2328" i="1"/>
  <c r="F2328" i="1"/>
  <c r="H2328" i="1"/>
  <c r="I2328" i="1"/>
  <c r="L2328" i="1"/>
  <c r="N2328" i="1"/>
  <c r="Q2328" i="1"/>
  <c r="R2328" i="1"/>
  <c r="D2329" i="1"/>
  <c r="F2329" i="1"/>
  <c r="H2329" i="1"/>
  <c r="I2329" i="1"/>
  <c r="L2329" i="1"/>
  <c r="N2329" i="1"/>
  <c r="Q2329" i="1"/>
  <c r="R2329" i="1"/>
  <c r="D2330" i="1"/>
  <c r="F2330" i="1"/>
  <c r="H2330" i="1"/>
  <c r="I2330" i="1"/>
  <c r="L2330" i="1"/>
  <c r="N2330" i="1"/>
  <c r="Q2330" i="1"/>
  <c r="R2330" i="1"/>
  <c r="D2331" i="1"/>
  <c r="F2331" i="1"/>
  <c r="H2331" i="1"/>
  <c r="I2331" i="1"/>
  <c r="L2331" i="1"/>
  <c r="N2331" i="1"/>
  <c r="Q2331" i="1"/>
  <c r="R2331" i="1"/>
  <c r="D2332" i="1"/>
  <c r="F2332" i="1"/>
  <c r="H2332" i="1"/>
  <c r="I2332" i="1"/>
  <c r="L2332" i="1"/>
  <c r="N2332" i="1"/>
  <c r="Q2332" i="1"/>
  <c r="R2332" i="1"/>
  <c r="D2333" i="1"/>
  <c r="F2333" i="1"/>
  <c r="H2333" i="1"/>
  <c r="I2333" i="1"/>
  <c r="L2333" i="1"/>
  <c r="N2333" i="1"/>
  <c r="Q2333" i="1"/>
  <c r="R2333" i="1"/>
  <c r="D2334" i="1"/>
  <c r="F2334" i="1"/>
  <c r="H2334" i="1"/>
  <c r="I2334" i="1"/>
  <c r="L2334" i="1"/>
  <c r="N2334" i="1"/>
  <c r="Q2334" i="1"/>
  <c r="R2334" i="1"/>
  <c r="D2335" i="1"/>
  <c r="F2335" i="1"/>
  <c r="H2335" i="1"/>
  <c r="I2335" i="1"/>
  <c r="L2335" i="1"/>
  <c r="N2335" i="1"/>
  <c r="Q2335" i="1"/>
  <c r="R2335" i="1"/>
  <c r="D2336" i="1"/>
  <c r="F2336" i="1"/>
  <c r="H2336" i="1"/>
  <c r="I2336" i="1"/>
  <c r="L2336" i="1"/>
  <c r="N2336" i="1"/>
  <c r="Q2336" i="1"/>
  <c r="R2336" i="1"/>
  <c r="D2337" i="1"/>
  <c r="F2337" i="1"/>
  <c r="H2337" i="1"/>
  <c r="I2337" i="1"/>
  <c r="L2337" i="1"/>
  <c r="N2337" i="1"/>
  <c r="Q2337" i="1"/>
  <c r="R2337" i="1"/>
  <c r="D2338" i="1"/>
  <c r="F2338" i="1"/>
  <c r="H2338" i="1"/>
  <c r="I2338" i="1"/>
  <c r="L2338" i="1"/>
  <c r="N2338" i="1"/>
  <c r="Q2338" i="1"/>
  <c r="R2338" i="1"/>
  <c r="D2339" i="1"/>
  <c r="F2339" i="1"/>
  <c r="H2339" i="1"/>
  <c r="I2339" i="1"/>
  <c r="L2339" i="1"/>
  <c r="N2339" i="1"/>
  <c r="Q2339" i="1"/>
  <c r="R2339" i="1"/>
  <c r="D2340" i="1"/>
  <c r="F2340" i="1"/>
  <c r="H2340" i="1"/>
  <c r="I2340" i="1"/>
  <c r="L2340" i="1"/>
  <c r="N2340" i="1"/>
  <c r="Q2340" i="1"/>
  <c r="R2340" i="1"/>
  <c r="D2341" i="1"/>
  <c r="F2341" i="1"/>
  <c r="H2341" i="1"/>
  <c r="I2341" i="1"/>
  <c r="L2341" i="1"/>
  <c r="N2341" i="1"/>
  <c r="Q2341" i="1"/>
  <c r="R2341" i="1"/>
  <c r="D2342" i="1"/>
  <c r="F2342" i="1"/>
  <c r="H2342" i="1"/>
  <c r="I2342" i="1"/>
  <c r="L2342" i="1"/>
  <c r="N2342" i="1"/>
  <c r="Q2342" i="1"/>
  <c r="R2342" i="1"/>
  <c r="D2343" i="1"/>
  <c r="F2343" i="1"/>
  <c r="H2343" i="1"/>
  <c r="I2343" i="1"/>
  <c r="L2343" i="1"/>
  <c r="N2343" i="1"/>
  <c r="Q2343" i="1"/>
  <c r="R2343" i="1"/>
  <c r="D2344" i="1"/>
  <c r="F2344" i="1"/>
  <c r="H2344" i="1"/>
  <c r="I2344" i="1"/>
  <c r="L2344" i="1"/>
  <c r="N2344" i="1"/>
  <c r="Q2344" i="1"/>
  <c r="R2344" i="1"/>
  <c r="D2345" i="1"/>
  <c r="F2345" i="1"/>
  <c r="H2345" i="1"/>
  <c r="I2345" i="1"/>
  <c r="L2345" i="1"/>
  <c r="N2345" i="1"/>
  <c r="Q2345" i="1"/>
  <c r="R2345" i="1"/>
  <c r="D2346" i="1"/>
  <c r="F2346" i="1"/>
  <c r="H2346" i="1"/>
  <c r="I2346" i="1"/>
  <c r="L2346" i="1"/>
  <c r="N2346" i="1"/>
  <c r="Q2346" i="1"/>
  <c r="R2346" i="1"/>
  <c r="D2347" i="1"/>
  <c r="F2347" i="1"/>
  <c r="H2347" i="1"/>
  <c r="I2347" i="1"/>
  <c r="L2347" i="1"/>
  <c r="N2347" i="1"/>
  <c r="Q2347" i="1"/>
  <c r="R2347" i="1"/>
  <c r="D2348" i="1"/>
  <c r="F2348" i="1"/>
  <c r="H2348" i="1"/>
  <c r="I2348" i="1"/>
  <c r="L2348" i="1"/>
  <c r="N2348" i="1"/>
  <c r="Q2348" i="1"/>
  <c r="R2348" i="1"/>
  <c r="D2349" i="1"/>
  <c r="F2349" i="1"/>
  <c r="H2349" i="1"/>
  <c r="I2349" i="1"/>
  <c r="L2349" i="1"/>
  <c r="N2349" i="1"/>
  <c r="Q2349" i="1"/>
  <c r="R2349" i="1"/>
  <c r="D2350" i="1"/>
  <c r="F2350" i="1"/>
  <c r="H2350" i="1"/>
  <c r="I2350" i="1"/>
  <c r="L2350" i="1"/>
  <c r="N2350" i="1"/>
  <c r="Q2350" i="1"/>
  <c r="R2350" i="1"/>
  <c r="D2351" i="1"/>
  <c r="F2351" i="1"/>
  <c r="H2351" i="1"/>
  <c r="I2351" i="1"/>
  <c r="L2351" i="1"/>
  <c r="N2351" i="1"/>
  <c r="Q2351" i="1"/>
  <c r="R2351" i="1"/>
  <c r="D2352" i="1"/>
  <c r="F2352" i="1"/>
  <c r="H2352" i="1"/>
  <c r="I2352" i="1"/>
  <c r="L2352" i="1"/>
  <c r="N2352" i="1"/>
  <c r="Q2352" i="1"/>
  <c r="R2352" i="1"/>
  <c r="D2353" i="1"/>
  <c r="F2353" i="1"/>
  <c r="H2353" i="1"/>
  <c r="I2353" i="1"/>
  <c r="L2353" i="1"/>
  <c r="N2353" i="1"/>
  <c r="Q2353" i="1"/>
  <c r="R2353" i="1"/>
  <c r="D2354" i="1"/>
  <c r="F2354" i="1"/>
  <c r="H2354" i="1"/>
  <c r="I2354" i="1"/>
  <c r="L2354" i="1"/>
  <c r="N2354" i="1"/>
  <c r="Q2354" i="1"/>
  <c r="R2354" i="1"/>
  <c r="D2355" i="1"/>
  <c r="F2355" i="1"/>
  <c r="H2355" i="1"/>
  <c r="I2355" i="1"/>
  <c r="L2355" i="1"/>
  <c r="N2355" i="1"/>
  <c r="Q2355" i="1"/>
  <c r="R2355" i="1"/>
  <c r="D2356" i="1"/>
  <c r="F2356" i="1"/>
  <c r="H2356" i="1"/>
  <c r="I2356" i="1"/>
  <c r="L2356" i="1"/>
  <c r="N2356" i="1"/>
  <c r="Q2356" i="1"/>
  <c r="R2356" i="1"/>
  <c r="D2357" i="1"/>
  <c r="F2357" i="1"/>
  <c r="H2357" i="1"/>
  <c r="I2357" i="1"/>
  <c r="L2357" i="1"/>
  <c r="N2357" i="1"/>
  <c r="Q2357" i="1"/>
  <c r="R2357" i="1"/>
  <c r="D2358" i="1"/>
  <c r="F2358" i="1"/>
  <c r="H2358" i="1"/>
  <c r="I2358" i="1"/>
  <c r="L2358" i="1"/>
  <c r="N2358" i="1"/>
  <c r="Q2358" i="1"/>
  <c r="R2358" i="1"/>
  <c r="D2359" i="1"/>
  <c r="F2359" i="1"/>
  <c r="H2359" i="1"/>
  <c r="I2359" i="1"/>
  <c r="L2359" i="1"/>
  <c r="N2359" i="1"/>
  <c r="Q2359" i="1"/>
  <c r="R2359" i="1"/>
  <c r="D2360" i="1"/>
  <c r="F2360" i="1"/>
  <c r="H2360" i="1"/>
  <c r="I2360" i="1"/>
  <c r="L2360" i="1"/>
  <c r="N2360" i="1"/>
  <c r="Q2360" i="1"/>
  <c r="R2360" i="1"/>
  <c r="D2361" i="1"/>
  <c r="F2361" i="1"/>
  <c r="H2361" i="1"/>
  <c r="I2361" i="1"/>
  <c r="L2361" i="1"/>
  <c r="N2361" i="1"/>
  <c r="Q2361" i="1"/>
  <c r="R2361" i="1"/>
  <c r="D2362" i="1"/>
  <c r="F2362" i="1"/>
  <c r="H2362" i="1"/>
  <c r="I2362" i="1"/>
  <c r="L2362" i="1"/>
  <c r="N2362" i="1"/>
  <c r="Q2362" i="1"/>
  <c r="R2362" i="1"/>
  <c r="D2363" i="1"/>
  <c r="F2363" i="1"/>
  <c r="H2363" i="1"/>
  <c r="I2363" i="1"/>
  <c r="L2363" i="1"/>
  <c r="N2363" i="1"/>
  <c r="Q2363" i="1"/>
  <c r="R2363" i="1"/>
  <c r="D2364" i="1"/>
  <c r="F2364" i="1"/>
  <c r="H2364" i="1"/>
  <c r="I2364" i="1"/>
  <c r="L2364" i="1"/>
  <c r="N2364" i="1"/>
  <c r="Q2364" i="1"/>
  <c r="R2364" i="1"/>
  <c r="D2365" i="1"/>
  <c r="F2365" i="1"/>
  <c r="H2365" i="1"/>
  <c r="I2365" i="1"/>
  <c r="L2365" i="1"/>
  <c r="N2365" i="1"/>
  <c r="Q2365" i="1"/>
  <c r="R2365" i="1"/>
  <c r="D2366" i="1"/>
  <c r="F2366" i="1"/>
  <c r="H2366" i="1"/>
  <c r="I2366" i="1"/>
  <c r="L2366" i="1"/>
  <c r="N2366" i="1"/>
  <c r="Q2366" i="1"/>
  <c r="R2366" i="1"/>
  <c r="D2367" i="1"/>
  <c r="F2367" i="1"/>
  <c r="H2367" i="1"/>
  <c r="I2367" i="1"/>
  <c r="L2367" i="1"/>
  <c r="N2367" i="1"/>
  <c r="Q2367" i="1"/>
  <c r="R2367" i="1"/>
  <c r="D2368" i="1"/>
  <c r="F2368" i="1"/>
  <c r="H2368" i="1"/>
  <c r="I2368" i="1"/>
  <c r="L2368" i="1"/>
  <c r="N2368" i="1"/>
  <c r="Q2368" i="1"/>
  <c r="R2368" i="1"/>
  <c r="D2369" i="1"/>
  <c r="F2369" i="1"/>
  <c r="H2369" i="1"/>
  <c r="I2369" i="1"/>
  <c r="L2369" i="1"/>
  <c r="N2369" i="1"/>
  <c r="Q2369" i="1"/>
  <c r="R2369" i="1"/>
  <c r="D2370" i="1"/>
  <c r="F2370" i="1"/>
  <c r="H2370" i="1"/>
  <c r="I2370" i="1"/>
  <c r="L2370" i="1"/>
  <c r="N2370" i="1"/>
  <c r="Q2370" i="1"/>
  <c r="R2370" i="1"/>
  <c r="D2371" i="1"/>
  <c r="F2371" i="1"/>
  <c r="H2371" i="1"/>
  <c r="I2371" i="1"/>
  <c r="L2371" i="1"/>
  <c r="N2371" i="1"/>
  <c r="Q2371" i="1"/>
  <c r="R2371" i="1"/>
  <c r="D2372" i="1"/>
  <c r="F2372" i="1"/>
  <c r="H2372" i="1"/>
  <c r="I2372" i="1"/>
  <c r="L2372" i="1"/>
  <c r="N2372" i="1"/>
  <c r="Q2372" i="1"/>
  <c r="R2372" i="1"/>
  <c r="D2373" i="1"/>
  <c r="F2373" i="1"/>
  <c r="H2373" i="1"/>
  <c r="I2373" i="1"/>
  <c r="L2373" i="1"/>
  <c r="N2373" i="1"/>
  <c r="Q2373" i="1"/>
  <c r="R2373" i="1"/>
  <c r="D2374" i="1"/>
  <c r="F2374" i="1"/>
  <c r="H2374" i="1"/>
  <c r="I2374" i="1"/>
  <c r="L2374" i="1"/>
  <c r="N2374" i="1"/>
  <c r="Q2374" i="1"/>
  <c r="R2374" i="1"/>
  <c r="D2375" i="1"/>
  <c r="F2375" i="1"/>
  <c r="H2375" i="1"/>
  <c r="I2375" i="1"/>
  <c r="L2375" i="1"/>
  <c r="N2375" i="1"/>
  <c r="Q2375" i="1"/>
  <c r="R2375" i="1"/>
  <c r="D2376" i="1"/>
  <c r="F2376" i="1"/>
  <c r="H2376" i="1"/>
  <c r="I2376" i="1"/>
  <c r="L2376" i="1"/>
  <c r="N2376" i="1"/>
  <c r="Q2376" i="1"/>
  <c r="R2376" i="1"/>
  <c r="D2377" i="1"/>
  <c r="F2377" i="1"/>
  <c r="H2377" i="1"/>
  <c r="I2377" i="1"/>
  <c r="L2377" i="1"/>
  <c r="N2377" i="1"/>
  <c r="Q2377" i="1"/>
  <c r="R2377" i="1"/>
  <c r="D2378" i="1"/>
  <c r="F2378" i="1"/>
  <c r="H2378" i="1"/>
  <c r="I2378" i="1"/>
  <c r="L2378" i="1"/>
  <c r="N2378" i="1"/>
  <c r="Q2378" i="1"/>
  <c r="R2378" i="1"/>
  <c r="D2379" i="1"/>
  <c r="F2379" i="1"/>
  <c r="H2379" i="1"/>
  <c r="I2379" i="1"/>
  <c r="L2379" i="1"/>
  <c r="N2379" i="1"/>
  <c r="Q2379" i="1"/>
  <c r="R2379" i="1"/>
  <c r="D2380" i="1"/>
  <c r="F2380" i="1"/>
  <c r="H2380" i="1"/>
  <c r="I2380" i="1"/>
  <c r="L2380" i="1"/>
  <c r="N2380" i="1"/>
  <c r="Q2380" i="1"/>
  <c r="R2380" i="1"/>
  <c r="D2381" i="1"/>
  <c r="F2381" i="1"/>
  <c r="H2381" i="1"/>
  <c r="I2381" i="1"/>
  <c r="L2381" i="1"/>
  <c r="N2381" i="1"/>
  <c r="Q2381" i="1"/>
  <c r="R2381" i="1"/>
  <c r="D2382" i="1"/>
  <c r="F2382" i="1"/>
  <c r="H2382" i="1"/>
  <c r="I2382" i="1"/>
  <c r="L2382" i="1"/>
  <c r="N2382" i="1"/>
  <c r="Q2382" i="1"/>
  <c r="R2382" i="1"/>
  <c r="D2383" i="1"/>
  <c r="F2383" i="1"/>
  <c r="H2383" i="1"/>
  <c r="I2383" i="1"/>
  <c r="L2383" i="1"/>
  <c r="N2383" i="1"/>
  <c r="Q2383" i="1"/>
  <c r="R2383" i="1"/>
  <c r="D2384" i="1"/>
  <c r="F2384" i="1"/>
  <c r="H2384" i="1"/>
  <c r="I2384" i="1"/>
  <c r="L2384" i="1"/>
  <c r="N2384" i="1"/>
  <c r="Q2384" i="1"/>
  <c r="R2384" i="1"/>
  <c r="D2385" i="1"/>
  <c r="F2385" i="1"/>
  <c r="H2385" i="1"/>
  <c r="I2385" i="1"/>
  <c r="L2385" i="1"/>
  <c r="N2385" i="1"/>
  <c r="Q2385" i="1"/>
  <c r="R2385" i="1"/>
  <c r="D2386" i="1"/>
  <c r="F2386" i="1"/>
  <c r="H2386" i="1"/>
  <c r="I2386" i="1"/>
  <c r="L2386" i="1"/>
  <c r="N2386" i="1"/>
  <c r="Q2386" i="1"/>
  <c r="R2386" i="1"/>
  <c r="D2387" i="1"/>
  <c r="F2387" i="1"/>
  <c r="H2387" i="1"/>
  <c r="I2387" i="1"/>
  <c r="L2387" i="1"/>
  <c r="N2387" i="1"/>
  <c r="Q2387" i="1"/>
  <c r="R2387" i="1"/>
  <c r="D2388" i="1"/>
  <c r="F2388" i="1"/>
  <c r="H2388" i="1"/>
  <c r="I2388" i="1"/>
  <c r="L2388" i="1"/>
  <c r="N2388" i="1"/>
  <c r="Q2388" i="1"/>
  <c r="R2388" i="1"/>
  <c r="D2389" i="1"/>
  <c r="F2389" i="1"/>
  <c r="H2389" i="1"/>
  <c r="I2389" i="1"/>
  <c r="L2389" i="1"/>
  <c r="N2389" i="1"/>
  <c r="Q2389" i="1"/>
  <c r="R2389" i="1"/>
  <c r="D2390" i="1"/>
  <c r="F2390" i="1"/>
  <c r="H2390" i="1"/>
  <c r="I2390" i="1"/>
  <c r="L2390" i="1"/>
  <c r="N2390" i="1"/>
  <c r="Q2390" i="1"/>
  <c r="R2390" i="1"/>
  <c r="D2391" i="1"/>
  <c r="F2391" i="1"/>
  <c r="H2391" i="1"/>
  <c r="I2391" i="1"/>
  <c r="L2391" i="1"/>
  <c r="N2391" i="1"/>
  <c r="Q2391" i="1"/>
  <c r="R2391" i="1"/>
  <c r="D2392" i="1"/>
  <c r="F2392" i="1"/>
  <c r="H2392" i="1"/>
  <c r="I2392" i="1"/>
  <c r="L2392" i="1"/>
  <c r="N2392" i="1"/>
  <c r="Q2392" i="1"/>
  <c r="R2392" i="1"/>
  <c r="D2393" i="1"/>
  <c r="F2393" i="1"/>
  <c r="H2393" i="1"/>
  <c r="I2393" i="1"/>
  <c r="L2393" i="1"/>
  <c r="N2393" i="1"/>
  <c r="Q2393" i="1"/>
  <c r="R2393" i="1"/>
  <c r="D2394" i="1"/>
  <c r="F2394" i="1"/>
  <c r="H2394" i="1"/>
  <c r="I2394" i="1"/>
  <c r="L2394" i="1"/>
  <c r="N2394" i="1"/>
  <c r="Q2394" i="1"/>
  <c r="R2394" i="1"/>
  <c r="D2395" i="1"/>
  <c r="F2395" i="1"/>
  <c r="H2395" i="1"/>
  <c r="I2395" i="1"/>
  <c r="L2395" i="1"/>
  <c r="N2395" i="1"/>
  <c r="Q2395" i="1"/>
  <c r="R2395" i="1"/>
  <c r="D2396" i="1"/>
  <c r="F2396" i="1"/>
  <c r="H2396" i="1"/>
  <c r="I2396" i="1"/>
  <c r="L2396" i="1"/>
  <c r="N2396" i="1"/>
  <c r="Q2396" i="1"/>
  <c r="R2396" i="1"/>
  <c r="D2397" i="1"/>
  <c r="F2397" i="1"/>
  <c r="H2397" i="1"/>
  <c r="I2397" i="1"/>
  <c r="L2397" i="1"/>
  <c r="N2397" i="1"/>
  <c r="Q2397" i="1"/>
  <c r="R2397" i="1"/>
  <c r="D2398" i="1"/>
  <c r="F2398" i="1"/>
  <c r="H2398" i="1"/>
  <c r="I2398" i="1"/>
  <c r="L2398" i="1"/>
  <c r="N2398" i="1"/>
  <c r="Q2398" i="1"/>
  <c r="R2398" i="1"/>
  <c r="D2399" i="1"/>
  <c r="F2399" i="1"/>
  <c r="H2399" i="1"/>
  <c r="I2399" i="1"/>
  <c r="L2399" i="1"/>
  <c r="N2399" i="1"/>
  <c r="Q2399" i="1"/>
  <c r="R2399" i="1"/>
  <c r="D2400" i="1"/>
  <c r="F2400" i="1"/>
  <c r="H2400" i="1"/>
  <c r="I2400" i="1"/>
  <c r="L2400" i="1"/>
  <c r="N2400" i="1"/>
  <c r="Q2400" i="1"/>
  <c r="R2400" i="1"/>
  <c r="D2401" i="1"/>
  <c r="F2401" i="1"/>
  <c r="H2401" i="1"/>
  <c r="I2401" i="1"/>
  <c r="L2401" i="1"/>
  <c r="N2401" i="1"/>
  <c r="Q2401" i="1"/>
  <c r="R2401" i="1"/>
  <c r="D2402" i="1"/>
  <c r="F2402" i="1"/>
  <c r="H2402" i="1"/>
  <c r="I2402" i="1"/>
  <c r="L2402" i="1"/>
  <c r="N2402" i="1"/>
  <c r="Q2402" i="1"/>
  <c r="R2402" i="1"/>
  <c r="D2403" i="1"/>
  <c r="F2403" i="1"/>
  <c r="H2403" i="1"/>
  <c r="I2403" i="1"/>
  <c r="L2403" i="1"/>
  <c r="N2403" i="1"/>
  <c r="Q2403" i="1"/>
  <c r="R2403" i="1"/>
  <c r="D2404" i="1"/>
  <c r="F2404" i="1"/>
  <c r="H2404" i="1"/>
  <c r="I2404" i="1"/>
  <c r="L2404" i="1"/>
  <c r="N2404" i="1"/>
  <c r="Q2404" i="1"/>
  <c r="R2404" i="1"/>
  <c r="D2405" i="1"/>
  <c r="F2405" i="1"/>
  <c r="H2405" i="1"/>
  <c r="I2405" i="1"/>
  <c r="L2405" i="1"/>
  <c r="N2405" i="1"/>
  <c r="Q2405" i="1"/>
  <c r="R2405" i="1"/>
  <c r="D2406" i="1"/>
  <c r="F2406" i="1"/>
  <c r="H2406" i="1"/>
  <c r="I2406" i="1"/>
  <c r="L2406" i="1"/>
  <c r="N2406" i="1"/>
  <c r="Q2406" i="1"/>
  <c r="R2406" i="1"/>
  <c r="D2407" i="1"/>
  <c r="F2407" i="1"/>
  <c r="H2407" i="1"/>
  <c r="I2407" i="1"/>
  <c r="L2407" i="1"/>
  <c r="N2407" i="1"/>
  <c r="Q2407" i="1"/>
  <c r="R2407" i="1"/>
  <c r="D2408" i="1"/>
  <c r="F2408" i="1"/>
  <c r="H2408" i="1"/>
  <c r="I2408" i="1"/>
  <c r="L2408" i="1"/>
  <c r="N2408" i="1"/>
  <c r="Q2408" i="1"/>
  <c r="R2408" i="1"/>
  <c r="D2409" i="1"/>
  <c r="F2409" i="1"/>
  <c r="H2409" i="1"/>
  <c r="I2409" i="1"/>
  <c r="L2409" i="1"/>
  <c r="N2409" i="1"/>
  <c r="Q2409" i="1"/>
  <c r="R2409" i="1"/>
  <c r="D2410" i="1"/>
  <c r="F2410" i="1"/>
  <c r="H2410" i="1"/>
  <c r="I2410" i="1"/>
  <c r="L2410" i="1"/>
  <c r="N2410" i="1"/>
  <c r="Q2410" i="1"/>
  <c r="R2410" i="1"/>
  <c r="D2411" i="1"/>
  <c r="F2411" i="1"/>
  <c r="H2411" i="1"/>
  <c r="I2411" i="1"/>
  <c r="L2411" i="1"/>
  <c r="N2411" i="1"/>
  <c r="Q2411" i="1"/>
  <c r="R2411" i="1"/>
  <c r="D2412" i="1"/>
  <c r="F2412" i="1"/>
  <c r="H2412" i="1"/>
  <c r="I2412" i="1"/>
  <c r="L2412" i="1"/>
  <c r="N2412" i="1"/>
  <c r="Q2412" i="1"/>
  <c r="R2412" i="1"/>
  <c r="D2413" i="1"/>
  <c r="F2413" i="1"/>
  <c r="H2413" i="1"/>
  <c r="I2413" i="1"/>
  <c r="L2413" i="1"/>
  <c r="N2413" i="1"/>
  <c r="Q2413" i="1"/>
  <c r="R2413" i="1"/>
  <c r="D2414" i="1"/>
  <c r="F2414" i="1"/>
  <c r="H2414" i="1"/>
  <c r="I2414" i="1"/>
  <c r="L2414" i="1"/>
  <c r="N2414" i="1"/>
  <c r="Q2414" i="1"/>
  <c r="R2414" i="1"/>
  <c r="D2415" i="1"/>
  <c r="F2415" i="1"/>
  <c r="H2415" i="1"/>
  <c r="I2415" i="1"/>
  <c r="L2415" i="1"/>
  <c r="N2415" i="1"/>
  <c r="Q2415" i="1"/>
  <c r="R2415" i="1"/>
  <c r="D2416" i="1"/>
  <c r="F2416" i="1"/>
  <c r="H2416" i="1"/>
  <c r="I2416" i="1"/>
  <c r="L2416" i="1"/>
  <c r="N2416" i="1"/>
  <c r="Q2416" i="1"/>
  <c r="R2416" i="1"/>
  <c r="D2417" i="1"/>
  <c r="F2417" i="1"/>
  <c r="H2417" i="1"/>
  <c r="I2417" i="1"/>
  <c r="L2417" i="1"/>
  <c r="N2417" i="1"/>
  <c r="Q2417" i="1"/>
  <c r="R2417" i="1"/>
  <c r="D2418" i="1"/>
  <c r="F2418" i="1"/>
  <c r="H2418" i="1"/>
  <c r="I2418" i="1"/>
  <c r="L2418" i="1"/>
  <c r="N2418" i="1"/>
  <c r="Q2418" i="1"/>
  <c r="R2418" i="1"/>
  <c r="D2419" i="1"/>
  <c r="F2419" i="1"/>
  <c r="H2419" i="1"/>
  <c r="I2419" i="1"/>
  <c r="L2419" i="1"/>
  <c r="N2419" i="1"/>
  <c r="Q2419" i="1"/>
  <c r="R2419" i="1"/>
  <c r="D2420" i="1"/>
  <c r="F2420" i="1"/>
  <c r="H2420" i="1"/>
  <c r="I2420" i="1"/>
  <c r="L2420" i="1"/>
  <c r="N2420" i="1"/>
  <c r="Q2420" i="1"/>
  <c r="R2420" i="1"/>
  <c r="D2421" i="1"/>
  <c r="F2421" i="1"/>
  <c r="H2421" i="1"/>
  <c r="I2421" i="1"/>
  <c r="L2421" i="1"/>
  <c r="N2421" i="1"/>
  <c r="Q2421" i="1"/>
  <c r="R2421" i="1"/>
  <c r="D2422" i="1"/>
  <c r="F2422" i="1"/>
  <c r="H2422" i="1"/>
  <c r="I2422" i="1"/>
  <c r="L2422" i="1"/>
  <c r="N2422" i="1"/>
  <c r="Q2422" i="1"/>
  <c r="R2422" i="1"/>
  <c r="D2423" i="1"/>
  <c r="F2423" i="1"/>
  <c r="H2423" i="1"/>
  <c r="I2423" i="1"/>
  <c r="L2423" i="1"/>
  <c r="N2423" i="1"/>
  <c r="Q2423" i="1"/>
  <c r="R2423" i="1"/>
  <c r="D2424" i="1"/>
  <c r="F2424" i="1"/>
  <c r="H2424" i="1"/>
  <c r="I2424" i="1"/>
  <c r="L2424" i="1"/>
  <c r="N2424" i="1"/>
  <c r="Q2424" i="1"/>
  <c r="R2424" i="1"/>
  <c r="D2425" i="1"/>
  <c r="F2425" i="1"/>
  <c r="H2425" i="1"/>
  <c r="I2425" i="1"/>
  <c r="L2425" i="1"/>
  <c r="N2425" i="1"/>
  <c r="Q2425" i="1"/>
  <c r="R2425" i="1"/>
  <c r="D2426" i="1"/>
  <c r="F2426" i="1"/>
  <c r="H2426" i="1"/>
  <c r="I2426" i="1"/>
  <c r="L2426" i="1"/>
  <c r="N2426" i="1"/>
  <c r="Q2426" i="1"/>
  <c r="R2426" i="1"/>
  <c r="D2427" i="1"/>
  <c r="F2427" i="1"/>
  <c r="H2427" i="1"/>
  <c r="I2427" i="1"/>
  <c r="L2427" i="1"/>
  <c r="N2427" i="1"/>
  <c r="Q2427" i="1"/>
  <c r="R2427" i="1"/>
  <c r="D2428" i="1"/>
  <c r="F2428" i="1"/>
  <c r="H2428" i="1"/>
  <c r="I2428" i="1"/>
  <c r="L2428" i="1"/>
  <c r="N2428" i="1"/>
  <c r="Q2428" i="1"/>
  <c r="R2428" i="1"/>
  <c r="D2429" i="1"/>
  <c r="F2429" i="1"/>
  <c r="H2429" i="1"/>
  <c r="I2429" i="1"/>
  <c r="L2429" i="1"/>
  <c r="N2429" i="1"/>
  <c r="Q2429" i="1"/>
  <c r="R2429" i="1"/>
  <c r="D2430" i="1"/>
  <c r="F2430" i="1"/>
  <c r="H2430" i="1"/>
  <c r="I2430" i="1"/>
  <c r="L2430" i="1"/>
  <c r="N2430" i="1"/>
  <c r="Q2430" i="1"/>
  <c r="R2430" i="1"/>
  <c r="D2431" i="1"/>
  <c r="F2431" i="1"/>
  <c r="H2431" i="1"/>
  <c r="I2431" i="1"/>
  <c r="L2431" i="1"/>
  <c r="N2431" i="1"/>
  <c r="Q2431" i="1"/>
  <c r="R2431" i="1"/>
  <c r="D2432" i="1"/>
  <c r="F2432" i="1"/>
  <c r="H2432" i="1"/>
  <c r="I2432" i="1"/>
  <c r="L2432" i="1"/>
  <c r="N2432" i="1"/>
  <c r="Q2432" i="1"/>
  <c r="R2432" i="1"/>
  <c r="D2433" i="1"/>
  <c r="F2433" i="1"/>
  <c r="H2433" i="1"/>
  <c r="I2433" i="1"/>
  <c r="L2433" i="1"/>
  <c r="N2433" i="1"/>
  <c r="Q2433" i="1"/>
  <c r="R2433" i="1"/>
  <c r="D2434" i="1"/>
  <c r="F2434" i="1"/>
  <c r="H2434" i="1"/>
  <c r="I2434" i="1"/>
  <c r="L2434" i="1"/>
  <c r="N2434" i="1"/>
  <c r="Q2434" i="1"/>
  <c r="R2434" i="1"/>
  <c r="D2435" i="1"/>
  <c r="F2435" i="1"/>
  <c r="H2435" i="1"/>
  <c r="I2435" i="1"/>
  <c r="L2435" i="1"/>
  <c r="N2435" i="1"/>
  <c r="Q2435" i="1"/>
  <c r="R2435" i="1"/>
  <c r="D2436" i="1"/>
  <c r="F2436" i="1"/>
  <c r="H2436" i="1"/>
  <c r="I2436" i="1"/>
  <c r="L2436" i="1"/>
  <c r="N2436" i="1"/>
  <c r="Q2436" i="1"/>
  <c r="R2436" i="1"/>
  <c r="D2437" i="1"/>
  <c r="F2437" i="1"/>
  <c r="H2437" i="1"/>
  <c r="I2437" i="1"/>
  <c r="L2437" i="1"/>
  <c r="N2437" i="1"/>
  <c r="Q2437" i="1"/>
  <c r="R2437" i="1"/>
  <c r="D2438" i="1"/>
  <c r="F2438" i="1"/>
  <c r="H2438" i="1"/>
  <c r="I2438" i="1"/>
  <c r="L2438" i="1"/>
  <c r="N2438" i="1"/>
  <c r="Q2438" i="1"/>
  <c r="R2438" i="1"/>
  <c r="D2439" i="1"/>
  <c r="F2439" i="1"/>
  <c r="H2439" i="1"/>
  <c r="I2439" i="1"/>
  <c r="L2439" i="1"/>
  <c r="N2439" i="1"/>
  <c r="Q2439" i="1"/>
  <c r="R2439" i="1"/>
  <c r="D2440" i="1"/>
  <c r="F2440" i="1"/>
  <c r="H2440" i="1"/>
  <c r="I2440" i="1"/>
  <c r="L2440" i="1"/>
  <c r="N2440" i="1"/>
  <c r="Q2440" i="1"/>
  <c r="R2440" i="1"/>
  <c r="D2441" i="1"/>
  <c r="F2441" i="1"/>
  <c r="H2441" i="1"/>
  <c r="I2441" i="1"/>
  <c r="L2441" i="1"/>
  <c r="N2441" i="1"/>
  <c r="Q2441" i="1"/>
  <c r="R2441" i="1"/>
  <c r="D2442" i="1"/>
  <c r="F2442" i="1"/>
  <c r="H2442" i="1"/>
  <c r="I2442" i="1"/>
  <c r="L2442" i="1"/>
  <c r="N2442" i="1"/>
  <c r="Q2442" i="1"/>
  <c r="R2442" i="1"/>
  <c r="D2443" i="1"/>
  <c r="F2443" i="1"/>
  <c r="H2443" i="1"/>
  <c r="I2443" i="1"/>
  <c r="L2443" i="1"/>
  <c r="N2443" i="1"/>
  <c r="Q2443" i="1"/>
  <c r="R2443" i="1"/>
  <c r="D2444" i="1"/>
  <c r="F2444" i="1"/>
  <c r="H2444" i="1"/>
  <c r="I2444" i="1"/>
  <c r="L2444" i="1"/>
  <c r="N2444" i="1"/>
  <c r="Q2444" i="1"/>
  <c r="R2444" i="1"/>
  <c r="D2445" i="1"/>
  <c r="F2445" i="1"/>
  <c r="H2445" i="1"/>
  <c r="I2445" i="1"/>
  <c r="L2445" i="1"/>
  <c r="N2445" i="1"/>
  <c r="Q2445" i="1"/>
  <c r="R2445" i="1"/>
  <c r="D2446" i="1"/>
  <c r="F2446" i="1"/>
  <c r="H2446" i="1"/>
  <c r="I2446" i="1"/>
  <c r="L2446" i="1"/>
  <c r="N2446" i="1"/>
  <c r="Q2446" i="1"/>
  <c r="R2446" i="1"/>
  <c r="D2447" i="1"/>
  <c r="F2447" i="1"/>
  <c r="H2447" i="1"/>
  <c r="I2447" i="1"/>
  <c r="L2447" i="1"/>
  <c r="N2447" i="1"/>
  <c r="Q2447" i="1"/>
  <c r="R2447" i="1"/>
  <c r="D2448" i="1"/>
  <c r="F2448" i="1"/>
  <c r="H2448" i="1"/>
  <c r="I2448" i="1"/>
  <c r="L2448" i="1"/>
  <c r="N2448" i="1"/>
  <c r="Q2448" i="1"/>
  <c r="R2448" i="1"/>
  <c r="D2449" i="1"/>
  <c r="F2449" i="1"/>
  <c r="H2449" i="1"/>
  <c r="I2449" i="1"/>
  <c r="L2449" i="1"/>
  <c r="N2449" i="1"/>
  <c r="Q2449" i="1"/>
  <c r="R2449" i="1"/>
  <c r="D2450" i="1"/>
  <c r="F2450" i="1"/>
  <c r="H2450" i="1"/>
  <c r="I2450" i="1"/>
  <c r="L2450" i="1"/>
  <c r="N2450" i="1"/>
  <c r="Q2450" i="1"/>
  <c r="R2450" i="1"/>
  <c r="D2451" i="1"/>
  <c r="F2451" i="1"/>
  <c r="H2451" i="1"/>
  <c r="I2451" i="1"/>
  <c r="L2451" i="1"/>
  <c r="N2451" i="1"/>
  <c r="Q2451" i="1"/>
  <c r="R2451" i="1"/>
  <c r="D2452" i="1"/>
  <c r="F2452" i="1"/>
  <c r="H2452" i="1"/>
  <c r="I2452" i="1"/>
  <c r="L2452" i="1"/>
  <c r="N2452" i="1"/>
  <c r="Q2452" i="1"/>
  <c r="R2452" i="1"/>
  <c r="D2453" i="1"/>
  <c r="F2453" i="1"/>
  <c r="H2453" i="1"/>
  <c r="I2453" i="1"/>
  <c r="L2453" i="1"/>
  <c r="N2453" i="1"/>
  <c r="Q2453" i="1"/>
  <c r="R2453" i="1"/>
  <c r="D2454" i="1"/>
  <c r="F2454" i="1"/>
  <c r="H2454" i="1"/>
  <c r="I2454" i="1"/>
  <c r="L2454" i="1"/>
  <c r="N2454" i="1"/>
  <c r="Q2454" i="1"/>
  <c r="R2454" i="1"/>
  <c r="D2455" i="1"/>
  <c r="F2455" i="1"/>
  <c r="H2455" i="1"/>
  <c r="I2455" i="1"/>
  <c r="L2455" i="1"/>
  <c r="N2455" i="1"/>
  <c r="Q2455" i="1"/>
  <c r="R2455" i="1"/>
  <c r="D2456" i="1"/>
  <c r="F2456" i="1"/>
  <c r="H2456" i="1"/>
  <c r="I2456" i="1"/>
  <c r="L2456" i="1"/>
  <c r="N2456" i="1"/>
  <c r="Q2456" i="1"/>
  <c r="R2456" i="1"/>
  <c r="D2457" i="1"/>
  <c r="F2457" i="1"/>
  <c r="H2457" i="1"/>
  <c r="I2457" i="1"/>
  <c r="L2457" i="1"/>
  <c r="N2457" i="1"/>
  <c r="Q2457" i="1"/>
  <c r="R2457" i="1"/>
  <c r="D2458" i="1"/>
  <c r="F2458" i="1"/>
  <c r="H2458" i="1"/>
  <c r="I2458" i="1"/>
  <c r="L2458" i="1"/>
  <c r="N2458" i="1"/>
  <c r="Q2458" i="1"/>
  <c r="R2458" i="1"/>
  <c r="D2459" i="1"/>
  <c r="F2459" i="1"/>
  <c r="H2459" i="1"/>
  <c r="I2459" i="1"/>
  <c r="L2459" i="1"/>
  <c r="N2459" i="1"/>
  <c r="Q2459" i="1"/>
  <c r="R2459" i="1"/>
  <c r="D2460" i="1"/>
  <c r="F2460" i="1"/>
  <c r="H2460" i="1"/>
  <c r="I2460" i="1"/>
  <c r="L2460" i="1"/>
  <c r="N2460" i="1"/>
  <c r="Q2460" i="1"/>
  <c r="R2460" i="1"/>
  <c r="D2461" i="1"/>
  <c r="F2461" i="1"/>
  <c r="H2461" i="1"/>
  <c r="I2461" i="1"/>
  <c r="L2461" i="1"/>
  <c r="N2461" i="1"/>
  <c r="Q2461" i="1"/>
  <c r="R2461" i="1"/>
  <c r="D2462" i="1"/>
  <c r="F2462" i="1"/>
  <c r="H2462" i="1"/>
  <c r="I2462" i="1"/>
  <c r="L2462" i="1"/>
  <c r="N2462" i="1"/>
  <c r="Q2462" i="1"/>
  <c r="R2462" i="1"/>
  <c r="D2463" i="1"/>
  <c r="F2463" i="1"/>
  <c r="H2463" i="1"/>
  <c r="I2463" i="1"/>
  <c r="L2463" i="1"/>
  <c r="N2463" i="1"/>
  <c r="Q2463" i="1"/>
  <c r="R2463" i="1"/>
  <c r="D2464" i="1"/>
  <c r="F2464" i="1"/>
  <c r="H2464" i="1"/>
  <c r="I2464" i="1"/>
  <c r="L2464" i="1"/>
  <c r="N2464" i="1"/>
  <c r="Q2464" i="1"/>
  <c r="R2464" i="1"/>
  <c r="D2465" i="1"/>
  <c r="F2465" i="1"/>
  <c r="H2465" i="1"/>
  <c r="I2465" i="1"/>
  <c r="L2465" i="1"/>
  <c r="N2465" i="1"/>
  <c r="Q2465" i="1"/>
  <c r="R2465" i="1"/>
  <c r="D2466" i="1"/>
  <c r="F2466" i="1"/>
  <c r="H2466" i="1"/>
  <c r="I2466" i="1"/>
  <c r="L2466" i="1"/>
  <c r="N2466" i="1"/>
  <c r="Q2466" i="1"/>
  <c r="R2466" i="1"/>
  <c r="D2467" i="1"/>
  <c r="F2467" i="1"/>
  <c r="H2467" i="1"/>
  <c r="I2467" i="1"/>
  <c r="L2467" i="1"/>
  <c r="N2467" i="1"/>
  <c r="Q2467" i="1"/>
  <c r="R2467" i="1"/>
  <c r="D2468" i="1"/>
  <c r="F2468" i="1"/>
  <c r="H2468" i="1"/>
  <c r="I2468" i="1"/>
  <c r="L2468" i="1"/>
  <c r="N2468" i="1"/>
  <c r="Q2468" i="1"/>
  <c r="R2468" i="1"/>
  <c r="D2469" i="1"/>
  <c r="F2469" i="1"/>
  <c r="H2469" i="1"/>
  <c r="I2469" i="1"/>
  <c r="L2469" i="1"/>
  <c r="N2469" i="1"/>
  <c r="Q2469" i="1"/>
  <c r="R2469" i="1"/>
  <c r="D2470" i="1"/>
  <c r="F2470" i="1"/>
  <c r="H2470" i="1"/>
  <c r="I2470" i="1"/>
  <c r="L2470" i="1"/>
  <c r="N2470" i="1"/>
  <c r="Q2470" i="1"/>
  <c r="R2470" i="1"/>
  <c r="D2471" i="1"/>
  <c r="F2471" i="1"/>
  <c r="H2471" i="1"/>
  <c r="I2471" i="1"/>
  <c r="L2471" i="1"/>
  <c r="N2471" i="1"/>
  <c r="Q2471" i="1"/>
  <c r="R2471" i="1"/>
  <c r="D2472" i="1"/>
  <c r="F2472" i="1"/>
  <c r="H2472" i="1"/>
  <c r="I2472" i="1"/>
  <c r="L2472" i="1"/>
  <c r="N2472" i="1"/>
  <c r="Q2472" i="1"/>
  <c r="R2472" i="1"/>
  <c r="D2473" i="1"/>
  <c r="F2473" i="1"/>
  <c r="H2473" i="1"/>
  <c r="I2473" i="1"/>
  <c r="L2473" i="1"/>
  <c r="N2473" i="1"/>
  <c r="Q2473" i="1"/>
  <c r="R2473" i="1"/>
  <c r="D2474" i="1"/>
  <c r="F2474" i="1"/>
  <c r="H2474" i="1"/>
  <c r="I2474" i="1"/>
  <c r="L2474" i="1"/>
  <c r="N2474" i="1"/>
  <c r="Q2474" i="1"/>
  <c r="R2474" i="1"/>
  <c r="D2475" i="1"/>
  <c r="F2475" i="1"/>
  <c r="H2475" i="1"/>
  <c r="I2475" i="1"/>
  <c r="L2475" i="1"/>
  <c r="N2475" i="1"/>
  <c r="Q2475" i="1"/>
  <c r="R2475" i="1"/>
  <c r="D2476" i="1"/>
  <c r="F2476" i="1"/>
  <c r="H2476" i="1"/>
  <c r="I2476" i="1"/>
  <c r="L2476" i="1"/>
  <c r="N2476" i="1"/>
  <c r="Q2476" i="1"/>
  <c r="R2476" i="1"/>
  <c r="D2477" i="1"/>
  <c r="F2477" i="1"/>
  <c r="H2477" i="1"/>
  <c r="I2477" i="1"/>
  <c r="L2477" i="1"/>
  <c r="N2477" i="1"/>
  <c r="Q2477" i="1"/>
  <c r="R2477" i="1"/>
  <c r="D2478" i="1"/>
  <c r="F2478" i="1"/>
  <c r="H2478" i="1"/>
  <c r="I2478" i="1"/>
  <c r="L2478" i="1"/>
  <c r="N2478" i="1"/>
  <c r="Q2478" i="1"/>
  <c r="R2478" i="1"/>
  <c r="D2479" i="1"/>
  <c r="F2479" i="1"/>
  <c r="H2479" i="1"/>
  <c r="I2479" i="1"/>
  <c r="L2479" i="1"/>
  <c r="N2479" i="1"/>
  <c r="Q2479" i="1"/>
  <c r="R2479" i="1"/>
  <c r="D2480" i="1"/>
  <c r="F2480" i="1"/>
  <c r="H2480" i="1"/>
  <c r="I2480" i="1"/>
  <c r="L2480" i="1"/>
  <c r="N2480" i="1"/>
  <c r="Q2480" i="1"/>
  <c r="R2480" i="1"/>
  <c r="D2481" i="1"/>
  <c r="F2481" i="1"/>
  <c r="H2481" i="1"/>
  <c r="I2481" i="1"/>
  <c r="L2481" i="1"/>
  <c r="N2481" i="1"/>
  <c r="Q2481" i="1"/>
  <c r="R2481" i="1"/>
  <c r="D2482" i="1"/>
  <c r="F2482" i="1"/>
  <c r="H2482" i="1"/>
  <c r="I2482" i="1"/>
  <c r="L2482" i="1"/>
  <c r="N2482" i="1"/>
  <c r="Q2482" i="1"/>
  <c r="R2482" i="1"/>
  <c r="D2483" i="1"/>
  <c r="F2483" i="1"/>
  <c r="H2483" i="1"/>
  <c r="I2483" i="1"/>
  <c r="L2483" i="1"/>
  <c r="N2483" i="1"/>
  <c r="Q2483" i="1"/>
  <c r="R2483" i="1"/>
  <c r="D2484" i="1"/>
  <c r="F2484" i="1"/>
  <c r="H2484" i="1"/>
  <c r="I2484" i="1"/>
  <c r="L2484" i="1"/>
  <c r="N2484" i="1"/>
  <c r="Q2484" i="1"/>
  <c r="R2484" i="1"/>
  <c r="D2485" i="1"/>
  <c r="F2485" i="1"/>
  <c r="H2485" i="1"/>
  <c r="I2485" i="1"/>
  <c r="L2485" i="1"/>
  <c r="N2485" i="1"/>
  <c r="Q2485" i="1"/>
  <c r="R2485" i="1"/>
  <c r="D2486" i="1"/>
  <c r="F2486" i="1"/>
  <c r="H2486" i="1"/>
  <c r="I2486" i="1"/>
  <c r="L2486" i="1"/>
  <c r="N2486" i="1"/>
  <c r="Q2486" i="1"/>
  <c r="R2486" i="1"/>
  <c r="D2487" i="1"/>
  <c r="F2487" i="1"/>
  <c r="H2487" i="1"/>
  <c r="I2487" i="1"/>
  <c r="L2487" i="1"/>
  <c r="N2487" i="1"/>
  <c r="Q2487" i="1"/>
  <c r="R2487" i="1"/>
  <c r="D2488" i="1"/>
  <c r="F2488" i="1"/>
  <c r="H2488" i="1"/>
  <c r="I2488" i="1"/>
  <c r="L2488" i="1"/>
  <c r="N2488" i="1"/>
  <c r="Q2488" i="1"/>
  <c r="R2488" i="1"/>
  <c r="D2489" i="1"/>
  <c r="F2489" i="1"/>
  <c r="H2489" i="1"/>
  <c r="I2489" i="1"/>
  <c r="L2489" i="1"/>
  <c r="N2489" i="1"/>
  <c r="Q2489" i="1"/>
  <c r="R2489" i="1"/>
  <c r="D2490" i="1"/>
  <c r="F2490" i="1"/>
  <c r="H2490" i="1"/>
  <c r="I2490" i="1"/>
  <c r="L2490" i="1"/>
  <c r="N2490" i="1"/>
  <c r="Q2490" i="1"/>
  <c r="R2490" i="1"/>
  <c r="D2491" i="1"/>
  <c r="F2491" i="1"/>
  <c r="H2491" i="1"/>
  <c r="I2491" i="1"/>
  <c r="L2491" i="1"/>
  <c r="N2491" i="1"/>
  <c r="Q2491" i="1"/>
  <c r="R2491" i="1"/>
  <c r="D2492" i="1"/>
  <c r="F2492" i="1"/>
  <c r="H2492" i="1"/>
  <c r="I2492" i="1"/>
  <c r="L2492" i="1"/>
  <c r="N2492" i="1"/>
  <c r="Q2492" i="1"/>
  <c r="R2492" i="1"/>
  <c r="D2493" i="1"/>
  <c r="F2493" i="1"/>
  <c r="H2493" i="1"/>
  <c r="I2493" i="1"/>
  <c r="L2493" i="1"/>
  <c r="N2493" i="1"/>
  <c r="Q2493" i="1"/>
  <c r="R2493" i="1"/>
  <c r="D2494" i="1"/>
  <c r="F2494" i="1"/>
  <c r="H2494" i="1"/>
  <c r="I2494" i="1"/>
  <c r="L2494" i="1"/>
  <c r="N2494" i="1"/>
  <c r="Q2494" i="1"/>
  <c r="R2494" i="1"/>
  <c r="D2495" i="1"/>
  <c r="F2495" i="1"/>
  <c r="H2495" i="1"/>
  <c r="I2495" i="1"/>
  <c r="L2495" i="1"/>
  <c r="N2495" i="1"/>
  <c r="Q2495" i="1"/>
  <c r="R2495" i="1"/>
  <c r="D2496" i="1"/>
  <c r="F2496" i="1"/>
  <c r="H2496" i="1"/>
  <c r="I2496" i="1"/>
  <c r="L2496" i="1"/>
  <c r="N2496" i="1"/>
  <c r="Q2496" i="1"/>
  <c r="R2496" i="1"/>
  <c r="D2497" i="1"/>
  <c r="F2497" i="1"/>
  <c r="H2497" i="1"/>
  <c r="I2497" i="1"/>
  <c r="L2497" i="1"/>
  <c r="N2497" i="1"/>
  <c r="Q2497" i="1"/>
  <c r="R2497" i="1"/>
  <c r="D2498" i="1"/>
  <c r="F2498" i="1"/>
  <c r="H2498" i="1"/>
  <c r="I2498" i="1"/>
  <c r="L2498" i="1"/>
  <c r="N2498" i="1"/>
  <c r="Q2498" i="1"/>
  <c r="R2498" i="1"/>
  <c r="D2499" i="1"/>
  <c r="F2499" i="1"/>
  <c r="H2499" i="1"/>
  <c r="I2499" i="1"/>
  <c r="L2499" i="1"/>
  <c r="N2499" i="1"/>
  <c r="Q2499" i="1"/>
  <c r="R2499" i="1"/>
  <c r="D2500" i="1"/>
  <c r="F2500" i="1"/>
  <c r="H2500" i="1"/>
  <c r="I2500" i="1"/>
  <c r="L2500" i="1"/>
  <c r="N2500" i="1"/>
  <c r="Q2500" i="1"/>
  <c r="R2500" i="1"/>
  <c r="D2501" i="1"/>
  <c r="F2501" i="1"/>
  <c r="H2501" i="1"/>
  <c r="I2501" i="1"/>
  <c r="L2501" i="1"/>
  <c r="N2501" i="1"/>
  <c r="Q2501" i="1"/>
  <c r="R2501" i="1"/>
  <c r="D2502" i="1"/>
  <c r="F2502" i="1"/>
  <c r="H2502" i="1"/>
  <c r="I2502" i="1"/>
  <c r="L2502" i="1"/>
  <c r="N2502" i="1"/>
  <c r="Q2502" i="1"/>
  <c r="R2502" i="1"/>
  <c r="D2503" i="1"/>
  <c r="F2503" i="1"/>
  <c r="H2503" i="1"/>
  <c r="I2503" i="1"/>
  <c r="L2503" i="1"/>
  <c r="N2503" i="1"/>
  <c r="Q2503" i="1"/>
  <c r="R2503" i="1"/>
  <c r="D2504" i="1"/>
  <c r="F2504" i="1"/>
  <c r="H2504" i="1"/>
  <c r="I2504" i="1"/>
  <c r="L2504" i="1"/>
  <c r="N2504" i="1"/>
  <c r="Q2504" i="1"/>
  <c r="R2504" i="1"/>
  <c r="D2505" i="1"/>
  <c r="F2505" i="1"/>
  <c r="H2505" i="1"/>
  <c r="I2505" i="1"/>
  <c r="L2505" i="1"/>
  <c r="N2505" i="1"/>
  <c r="Q2505" i="1"/>
  <c r="R2505" i="1"/>
  <c r="D2506" i="1"/>
  <c r="F2506" i="1"/>
  <c r="H2506" i="1"/>
  <c r="I2506" i="1"/>
  <c r="L2506" i="1"/>
  <c r="N2506" i="1"/>
  <c r="Q2506" i="1"/>
  <c r="R2506" i="1"/>
  <c r="D2507" i="1"/>
  <c r="F2507" i="1"/>
  <c r="H2507" i="1"/>
  <c r="I2507" i="1"/>
  <c r="L2507" i="1"/>
  <c r="N2507" i="1"/>
  <c r="Q2507" i="1"/>
  <c r="R2507" i="1"/>
  <c r="D2508" i="1"/>
  <c r="F2508" i="1"/>
  <c r="H2508" i="1"/>
  <c r="I2508" i="1"/>
  <c r="L2508" i="1"/>
  <c r="N2508" i="1"/>
  <c r="Q2508" i="1"/>
  <c r="R2508" i="1"/>
  <c r="D2509" i="1"/>
  <c r="F2509" i="1"/>
  <c r="H2509" i="1"/>
  <c r="I2509" i="1"/>
  <c r="L2509" i="1"/>
  <c r="N2509" i="1"/>
  <c r="Q2509" i="1"/>
  <c r="R2509" i="1"/>
  <c r="D2510" i="1"/>
  <c r="F2510" i="1"/>
  <c r="H2510" i="1"/>
  <c r="I2510" i="1"/>
  <c r="L2510" i="1"/>
  <c r="N2510" i="1"/>
  <c r="Q2510" i="1"/>
  <c r="R2510" i="1"/>
  <c r="D2511" i="1"/>
  <c r="F2511" i="1"/>
  <c r="H2511" i="1"/>
  <c r="I2511" i="1"/>
  <c r="L2511" i="1"/>
  <c r="N2511" i="1"/>
  <c r="Q2511" i="1"/>
  <c r="R2511" i="1"/>
  <c r="D2512" i="1"/>
  <c r="F2512" i="1"/>
  <c r="H2512" i="1"/>
  <c r="I2512" i="1"/>
  <c r="L2512" i="1"/>
  <c r="N2512" i="1"/>
  <c r="Q2512" i="1"/>
  <c r="R2512" i="1"/>
  <c r="D2513" i="1"/>
  <c r="F2513" i="1"/>
  <c r="H2513" i="1"/>
  <c r="I2513" i="1"/>
  <c r="L2513" i="1"/>
  <c r="N2513" i="1"/>
  <c r="Q2513" i="1"/>
  <c r="R2513" i="1"/>
  <c r="D2514" i="1"/>
  <c r="F2514" i="1"/>
  <c r="H2514" i="1"/>
  <c r="I2514" i="1"/>
  <c r="L2514" i="1"/>
  <c r="N2514" i="1"/>
  <c r="Q2514" i="1"/>
  <c r="R2514" i="1"/>
  <c r="D2515" i="1"/>
  <c r="F2515" i="1"/>
  <c r="H2515" i="1"/>
  <c r="I2515" i="1"/>
  <c r="L2515" i="1"/>
  <c r="N2515" i="1"/>
  <c r="Q2515" i="1"/>
  <c r="R2515" i="1"/>
  <c r="D2516" i="1"/>
  <c r="F2516" i="1"/>
  <c r="H2516" i="1"/>
  <c r="I2516" i="1"/>
  <c r="L2516" i="1"/>
  <c r="N2516" i="1"/>
  <c r="Q2516" i="1"/>
  <c r="R2516" i="1"/>
  <c r="D2517" i="1"/>
  <c r="F2517" i="1"/>
  <c r="H2517" i="1"/>
  <c r="I2517" i="1"/>
  <c r="L2517" i="1"/>
  <c r="N2517" i="1"/>
  <c r="Q2517" i="1"/>
  <c r="R2517" i="1"/>
  <c r="D2518" i="1"/>
  <c r="F2518" i="1"/>
  <c r="H2518" i="1"/>
  <c r="I2518" i="1"/>
  <c r="L2518" i="1"/>
  <c r="N2518" i="1"/>
  <c r="Q2518" i="1"/>
  <c r="R2518" i="1"/>
  <c r="D2519" i="1"/>
  <c r="F2519" i="1"/>
  <c r="H2519" i="1"/>
  <c r="I2519" i="1"/>
  <c r="L2519" i="1"/>
  <c r="N2519" i="1"/>
  <c r="Q2519" i="1"/>
  <c r="R2519" i="1"/>
  <c r="D2520" i="1"/>
  <c r="F2520" i="1"/>
  <c r="H2520" i="1"/>
  <c r="I2520" i="1"/>
  <c r="L2520" i="1"/>
  <c r="N2520" i="1"/>
  <c r="Q2520" i="1"/>
  <c r="R2520" i="1"/>
  <c r="D2521" i="1"/>
  <c r="F2521" i="1"/>
  <c r="H2521" i="1"/>
  <c r="I2521" i="1"/>
  <c r="L2521" i="1"/>
  <c r="N2521" i="1"/>
  <c r="Q2521" i="1"/>
  <c r="R2521" i="1"/>
  <c r="D2522" i="1"/>
  <c r="F2522" i="1"/>
  <c r="H2522" i="1"/>
  <c r="I2522" i="1"/>
  <c r="L2522" i="1"/>
  <c r="N2522" i="1"/>
  <c r="Q2522" i="1"/>
  <c r="R2522" i="1"/>
  <c r="D2523" i="1"/>
  <c r="F2523" i="1"/>
  <c r="H2523" i="1"/>
  <c r="I2523" i="1"/>
  <c r="L2523" i="1"/>
  <c r="N2523" i="1"/>
  <c r="Q2523" i="1"/>
  <c r="R2523" i="1"/>
  <c r="D2524" i="1"/>
  <c r="F2524" i="1"/>
  <c r="H2524" i="1"/>
  <c r="I2524" i="1"/>
  <c r="L2524" i="1"/>
  <c r="N2524" i="1"/>
  <c r="Q2524" i="1"/>
  <c r="R2524" i="1"/>
  <c r="D2525" i="1"/>
  <c r="F2525" i="1"/>
  <c r="H2525" i="1"/>
  <c r="I2525" i="1"/>
  <c r="L2525" i="1"/>
  <c r="N2525" i="1"/>
  <c r="Q2525" i="1"/>
  <c r="R2525" i="1"/>
  <c r="D2526" i="1"/>
  <c r="F2526" i="1"/>
  <c r="H2526" i="1"/>
  <c r="I2526" i="1"/>
  <c r="L2526" i="1"/>
  <c r="N2526" i="1"/>
  <c r="Q2526" i="1"/>
  <c r="R2526" i="1"/>
  <c r="D2527" i="1"/>
  <c r="F2527" i="1"/>
  <c r="H2527" i="1"/>
  <c r="I2527" i="1"/>
  <c r="L2527" i="1"/>
  <c r="N2527" i="1"/>
  <c r="Q2527" i="1"/>
  <c r="R2527" i="1"/>
  <c r="D2528" i="1"/>
  <c r="F2528" i="1"/>
  <c r="H2528" i="1"/>
  <c r="I2528" i="1"/>
  <c r="L2528" i="1"/>
  <c r="N2528" i="1"/>
  <c r="Q2528" i="1"/>
  <c r="R2528" i="1"/>
  <c r="D2529" i="1"/>
  <c r="F2529" i="1"/>
  <c r="H2529" i="1"/>
  <c r="I2529" i="1"/>
  <c r="L2529" i="1"/>
  <c r="N2529" i="1"/>
  <c r="Q2529" i="1"/>
  <c r="R2529" i="1"/>
  <c r="D2530" i="1"/>
  <c r="F2530" i="1"/>
  <c r="H2530" i="1"/>
  <c r="I2530" i="1"/>
  <c r="L2530" i="1"/>
  <c r="N2530" i="1"/>
  <c r="Q2530" i="1"/>
  <c r="R2530" i="1"/>
  <c r="D2531" i="1"/>
  <c r="F2531" i="1"/>
  <c r="H2531" i="1"/>
  <c r="I2531" i="1"/>
  <c r="L2531" i="1"/>
  <c r="N2531" i="1"/>
  <c r="Q2531" i="1"/>
  <c r="R2531" i="1"/>
  <c r="D2532" i="1"/>
  <c r="F2532" i="1"/>
  <c r="H2532" i="1"/>
  <c r="I2532" i="1"/>
  <c r="L2532" i="1"/>
  <c r="N2532" i="1"/>
  <c r="Q2532" i="1"/>
  <c r="R2532" i="1"/>
  <c r="D2533" i="1"/>
  <c r="F2533" i="1"/>
  <c r="H2533" i="1"/>
  <c r="I2533" i="1"/>
  <c r="L2533" i="1"/>
  <c r="N2533" i="1"/>
  <c r="Q2533" i="1"/>
  <c r="R2533" i="1"/>
  <c r="D2534" i="1"/>
  <c r="F2534" i="1"/>
  <c r="H2534" i="1"/>
  <c r="I2534" i="1"/>
  <c r="L2534" i="1"/>
  <c r="N2534" i="1"/>
  <c r="Q2534" i="1"/>
  <c r="R2534" i="1"/>
  <c r="D2535" i="1"/>
  <c r="F2535" i="1"/>
  <c r="H2535" i="1"/>
  <c r="I2535" i="1"/>
  <c r="L2535" i="1"/>
  <c r="N2535" i="1"/>
  <c r="Q2535" i="1"/>
  <c r="R2535" i="1"/>
  <c r="D2536" i="1"/>
  <c r="F2536" i="1"/>
  <c r="H2536" i="1"/>
  <c r="I2536" i="1"/>
  <c r="L2536" i="1"/>
  <c r="N2536" i="1"/>
  <c r="Q2536" i="1"/>
  <c r="R2536" i="1"/>
  <c r="D2537" i="1"/>
  <c r="F2537" i="1"/>
  <c r="H2537" i="1"/>
  <c r="I2537" i="1"/>
  <c r="L2537" i="1"/>
  <c r="N2537" i="1"/>
  <c r="Q2537" i="1"/>
  <c r="R2537" i="1"/>
  <c r="D2538" i="1"/>
  <c r="F2538" i="1"/>
  <c r="H2538" i="1"/>
  <c r="I2538" i="1"/>
  <c r="L2538" i="1"/>
  <c r="N2538" i="1"/>
  <c r="Q2538" i="1"/>
  <c r="R2538" i="1"/>
  <c r="D2539" i="1"/>
  <c r="F2539" i="1"/>
  <c r="H2539" i="1"/>
  <c r="I2539" i="1"/>
  <c r="L2539" i="1"/>
  <c r="N2539" i="1"/>
  <c r="Q2539" i="1"/>
  <c r="R2539" i="1"/>
  <c r="D2540" i="1"/>
  <c r="F2540" i="1"/>
  <c r="H2540" i="1"/>
  <c r="I2540" i="1"/>
  <c r="L2540" i="1"/>
  <c r="N2540" i="1"/>
  <c r="Q2540" i="1"/>
  <c r="R2540" i="1"/>
  <c r="D2541" i="1"/>
  <c r="F2541" i="1"/>
  <c r="H2541" i="1"/>
  <c r="I2541" i="1"/>
  <c r="L2541" i="1"/>
  <c r="N2541" i="1"/>
  <c r="Q2541" i="1"/>
  <c r="R2541" i="1"/>
  <c r="D2542" i="1"/>
  <c r="F2542" i="1"/>
  <c r="H2542" i="1"/>
  <c r="I2542" i="1"/>
  <c r="L2542" i="1"/>
  <c r="N2542" i="1"/>
  <c r="Q2542" i="1"/>
  <c r="R2542" i="1"/>
  <c r="D2543" i="1"/>
  <c r="F2543" i="1"/>
  <c r="H2543" i="1"/>
  <c r="I2543" i="1"/>
  <c r="L2543" i="1"/>
  <c r="N2543" i="1"/>
  <c r="Q2543" i="1"/>
  <c r="R2543" i="1"/>
  <c r="D2544" i="1"/>
  <c r="F2544" i="1"/>
  <c r="H2544" i="1"/>
  <c r="I2544" i="1"/>
  <c r="L2544" i="1"/>
  <c r="N2544" i="1"/>
  <c r="Q2544" i="1"/>
  <c r="R2544" i="1"/>
  <c r="D2545" i="1"/>
  <c r="F2545" i="1"/>
  <c r="H2545" i="1"/>
  <c r="I2545" i="1"/>
  <c r="L2545" i="1"/>
  <c r="N2545" i="1"/>
  <c r="Q2545" i="1"/>
  <c r="R2545" i="1"/>
  <c r="D2546" i="1"/>
  <c r="F2546" i="1"/>
  <c r="H2546" i="1"/>
  <c r="I2546" i="1"/>
  <c r="L2546" i="1"/>
  <c r="N2546" i="1"/>
  <c r="Q2546" i="1"/>
  <c r="R2546" i="1"/>
  <c r="D2547" i="1"/>
  <c r="F2547" i="1"/>
  <c r="H2547" i="1"/>
  <c r="I2547" i="1"/>
  <c r="L2547" i="1"/>
  <c r="N2547" i="1"/>
  <c r="Q2547" i="1"/>
  <c r="R2547" i="1"/>
  <c r="D2548" i="1"/>
  <c r="F2548" i="1"/>
  <c r="H2548" i="1"/>
  <c r="I2548" i="1"/>
  <c r="L2548" i="1"/>
  <c r="N2548" i="1"/>
  <c r="Q2548" i="1"/>
  <c r="R2548" i="1"/>
  <c r="D2549" i="1"/>
  <c r="F2549" i="1"/>
  <c r="H2549" i="1"/>
  <c r="I2549" i="1"/>
  <c r="L2549" i="1"/>
  <c r="N2549" i="1"/>
  <c r="Q2549" i="1"/>
  <c r="R2549" i="1"/>
  <c r="D2550" i="1"/>
  <c r="F2550" i="1"/>
  <c r="H2550" i="1"/>
  <c r="I2550" i="1"/>
  <c r="L2550" i="1"/>
  <c r="N2550" i="1"/>
  <c r="Q2550" i="1"/>
  <c r="R2550" i="1"/>
  <c r="D2551" i="1"/>
  <c r="F2551" i="1"/>
  <c r="H2551" i="1"/>
  <c r="I2551" i="1"/>
  <c r="L2551" i="1"/>
  <c r="N2551" i="1"/>
  <c r="Q2551" i="1"/>
  <c r="R2551" i="1"/>
  <c r="D2552" i="1"/>
  <c r="F2552" i="1"/>
  <c r="H2552" i="1"/>
  <c r="I2552" i="1"/>
  <c r="L2552" i="1"/>
  <c r="N2552" i="1"/>
  <c r="Q2552" i="1"/>
  <c r="R2552" i="1"/>
  <c r="D2553" i="1"/>
  <c r="F2553" i="1"/>
  <c r="H2553" i="1"/>
  <c r="I2553" i="1"/>
  <c r="L2553" i="1"/>
  <c r="N2553" i="1"/>
  <c r="Q2553" i="1"/>
  <c r="R2553" i="1"/>
  <c r="D2554" i="1"/>
  <c r="F2554" i="1"/>
  <c r="H2554" i="1"/>
  <c r="I2554" i="1"/>
  <c r="L2554" i="1"/>
  <c r="N2554" i="1"/>
  <c r="Q2554" i="1"/>
  <c r="R2554" i="1"/>
  <c r="D2555" i="1"/>
  <c r="F2555" i="1"/>
  <c r="H2555" i="1"/>
  <c r="I2555" i="1"/>
  <c r="L2555" i="1"/>
  <c r="N2555" i="1"/>
  <c r="Q2555" i="1"/>
  <c r="R2555" i="1"/>
  <c r="D2556" i="1"/>
  <c r="F2556" i="1"/>
  <c r="H2556" i="1"/>
  <c r="I2556" i="1"/>
  <c r="L2556" i="1"/>
  <c r="N2556" i="1"/>
  <c r="Q2556" i="1"/>
  <c r="R2556" i="1"/>
  <c r="D2557" i="1"/>
  <c r="F2557" i="1"/>
  <c r="H2557" i="1"/>
  <c r="I2557" i="1"/>
  <c r="L2557" i="1"/>
  <c r="N2557" i="1"/>
  <c r="Q2557" i="1"/>
  <c r="R2557" i="1"/>
  <c r="D2558" i="1"/>
  <c r="F2558" i="1"/>
  <c r="H2558" i="1"/>
  <c r="I2558" i="1"/>
  <c r="L2558" i="1"/>
  <c r="N2558" i="1"/>
  <c r="Q2558" i="1"/>
  <c r="R2558" i="1"/>
  <c r="D2559" i="1"/>
  <c r="F2559" i="1"/>
  <c r="H2559" i="1"/>
  <c r="I2559" i="1"/>
  <c r="L2559" i="1"/>
  <c r="N2559" i="1"/>
  <c r="Q2559" i="1"/>
  <c r="R2559" i="1"/>
  <c r="D2560" i="1"/>
  <c r="F2560" i="1"/>
  <c r="H2560" i="1"/>
  <c r="I2560" i="1"/>
  <c r="L2560" i="1"/>
  <c r="N2560" i="1"/>
  <c r="Q2560" i="1"/>
  <c r="R2560" i="1"/>
  <c r="D2561" i="1"/>
  <c r="F2561" i="1"/>
  <c r="H2561" i="1"/>
  <c r="I2561" i="1"/>
  <c r="L2561" i="1"/>
  <c r="N2561" i="1"/>
  <c r="Q2561" i="1"/>
  <c r="R2561" i="1"/>
  <c r="D2562" i="1"/>
  <c r="F2562" i="1"/>
  <c r="H2562" i="1"/>
  <c r="I2562" i="1"/>
  <c r="L2562" i="1"/>
  <c r="N2562" i="1"/>
  <c r="Q2562" i="1"/>
  <c r="R2562" i="1"/>
  <c r="D2563" i="1"/>
  <c r="F2563" i="1"/>
  <c r="H2563" i="1"/>
  <c r="I2563" i="1"/>
  <c r="L2563" i="1"/>
  <c r="N2563" i="1"/>
  <c r="Q2563" i="1"/>
  <c r="R2563" i="1"/>
  <c r="D2564" i="1"/>
  <c r="F2564" i="1"/>
  <c r="H2564" i="1"/>
  <c r="I2564" i="1"/>
  <c r="L2564" i="1"/>
  <c r="N2564" i="1"/>
  <c r="Q2564" i="1"/>
  <c r="R2564" i="1"/>
  <c r="D2565" i="1"/>
  <c r="F2565" i="1"/>
  <c r="H2565" i="1"/>
  <c r="I2565" i="1"/>
  <c r="L2565" i="1"/>
  <c r="N2565" i="1"/>
  <c r="Q2565" i="1"/>
  <c r="R2565" i="1"/>
  <c r="D2566" i="1"/>
  <c r="F2566" i="1"/>
  <c r="H2566" i="1"/>
  <c r="I2566" i="1"/>
  <c r="L2566" i="1"/>
  <c r="N2566" i="1"/>
  <c r="Q2566" i="1"/>
  <c r="R2566" i="1"/>
  <c r="D2567" i="1"/>
  <c r="F2567" i="1"/>
  <c r="H2567" i="1"/>
  <c r="I2567" i="1"/>
  <c r="L2567" i="1"/>
  <c r="N2567" i="1"/>
  <c r="Q2567" i="1"/>
  <c r="R2567" i="1"/>
  <c r="D2568" i="1"/>
  <c r="F2568" i="1"/>
  <c r="H2568" i="1"/>
  <c r="I2568" i="1"/>
  <c r="L2568" i="1"/>
  <c r="N2568" i="1"/>
  <c r="Q2568" i="1"/>
  <c r="R2568" i="1"/>
  <c r="D2569" i="1"/>
  <c r="F2569" i="1"/>
  <c r="H2569" i="1"/>
  <c r="I2569" i="1"/>
  <c r="L2569" i="1"/>
  <c r="N2569" i="1"/>
  <c r="Q2569" i="1"/>
  <c r="R2569" i="1"/>
  <c r="D2570" i="1"/>
  <c r="F2570" i="1"/>
  <c r="H2570" i="1"/>
  <c r="I2570" i="1"/>
  <c r="L2570" i="1"/>
  <c r="N2570" i="1"/>
  <c r="Q2570" i="1"/>
  <c r="R2570" i="1"/>
  <c r="D2571" i="1"/>
  <c r="F2571" i="1"/>
  <c r="H2571" i="1"/>
  <c r="I2571" i="1"/>
  <c r="L2571" i="1"/>
  <c r="N2571" i="1"/>
  <c r="Q2571" i="1"/>
  <c r="R2571" i="1"/>
  <c r="D2572" i="1"/>
  <c r="F2572" i="1"/>
  <c r="H2572" i="1"/>
  <c r="I2572" i="1"/>
  <c r="L2572" i="1"/>
  <c r="N2572" i="1"/>
  <c r="Q2572" i="1"/>
  <c r="R2572" i="1"/>
  <c r="D2573" i="1"/>
  <c r="F2573" i="1"/>
  <c r="H2573" i="1"/>
  <c r="I2573" i="1"/>
  <c r="L2573" i="1"/>
  <c r="N2573" i="1"/>
  <c r="Q2573" i="1"/>
  <c r="R2573" i="1"/>
  <c r="D2574" i="1"/>
  <c r="F2574" i="1"/>
  <c r="H2574" i="1"/>
  <c r="I2574" i="1"/>
  <c r="L2574" i="1"/>
  <c r="N2574" i="1"/>
  <c r="Q2574" i="1"/>
  <c r="R2574" i="1"/>
  <c r="D2575" i="1"/>
  <c r="F2575" i="1"/>
  <c r="H2575" i="1"/>
  <c r="I2575" i="1"/>
  <c r="L2575" i="1"/>
  <c r="N2575" i="1"/>
  <c r="Q2575" i="1"/>
  <c r="R2575" i="1"/>
  <c r="D2576" i="1"/>
  <c r="F2576" i="1"/>
  <c r="H2576" i="1"/>
  <c r="I2576" i="1"/>
  <c r="L2576" i="1"/>
  <c r="N2576" i="1"/>
  <c r="Q2576" i="1"/>
  <c r="R2576" i="1"/>
  <c r="D2577" i="1"/>
  <c r="F2577" i="1"/>
  <c r="H2577" i="1"/>
  <c r="I2577" i="1"/>
  <c r="L2577" i="1"/>
  <c r="N2577" i="1"/>
  <c r="Q2577" i="1"/>
  <c r="R2577" i="1"/>
  <c r="D2578" i="1"/>
  <c r="F2578" i="1"/>
  <c r="H2578" i="1"/>
  <c r="I2578" i="1"/>
  <c r="L2578" i="1"/>
  <c r="N2578" i="1"/>
  <c r="Q2578" i="1"/>
  <c r="R2578" i="1"/>
  <c r="D2579" i="1"/>
  <c r="F2579" i="1"/>
  <c r="H2579" i="1"/>
  <c r="I2579" i="1"/>
  <c r="L2579" i="1"/>
  <c r="N2579" i="1"/>
  <c r="Q2579" i="1"/>
  <c r="R2579" i="1"/>
  <c r="D2580" i="1"/>
  <c r="F2580" i="1"/>
  <c r="H2580" i="1"/>
  <c r="I2580" i="1"/>
  <c r="L2580" i="1"/>
  <c r="N2580" i="1"/>
  <c r="Q2580" i="1"/>
  <c r="R2580" i="1"/>
  <c r="D2581" i="1"/>
  <c r="F2581" i="1"/>
  <c r="H2581" i="1"/>
  <c r="I2581" i="1"/>
  <c r="L2581" i="1"/>
  <c r="N2581" i="1"/>
  <c r="Q2581" i="1"/>
  <c r="R2581" i="1"/>
  <c r="D2582" i="1"/>
  <c r="F2582" i="1"/>
  <c r="H2582" i="1"/>
  <c r="I2582" i="1"/>
  <c r="L2582" i="1"/>
  <c r="N2582" i="1"/>
  <c r="Q2582" i="1"/>
  <c r="R2582" i="1"/>
  <c r="D2583" i="1"/>
  <c r="F2583" i="1"/>
  <c r="H2583" i="1"/>
  <c r="I2583" i="1"/>
  <c r="L2583" i="1"/>
  <c r="N2583" i="1"/>
  <c r="Q2583" i="1"/>
  <c r="R2583" i="1"/>
  <c r="D2584" i="1"/>
  <c r="F2584" i="1"/>
  <c r="H2584" i="1"/>
  <c r="I2584" i="1"/>
  <c r="L2584" i="1"/>
  <c r="N2584" i="1"/>
  <c r="Q2584" i="1"/>
  <c r="R2584" i="1"/>
  <c r="D2585" i="1"/>
  <c r="F2585" i="1"/>
  <c r="H2585" i="1"/>
  <c r="I2585" i="1"/>
  <c r="L2585" i="1"/>
  <c r="N2585" i="1"/>
  <c r="Q2585" i="1"/>
  <c r="R2585" i="1"/>
  <c r="D2586" i="1"/>
  <c r="F2586" i="1"/>
  <c r="H2586" i="1"/>
  <c r="I2586" i="1"/>
  <c r="L2586" i="1"/>
  <c r="N2586" i="1"/>
  <c r="Q2586" i="1"/>
  <c r="R2586" i="1"/>
  <c r="D2587" i="1"/>
  <c r="F2587" i="1"/>
  <c r="H2587" i="1"/>
  <c r="I2587" i="1"/>
  <c r="L2587" i="1"/>
  <c r="N2587" i="1"/>
  <c r="Q2587" i="1"/>
  <c r="R2587" i="1"/>
  <c r="D2588" i="1"/>
  <c r="F2588" i="1"/>
  <c r="H2588" i="1"/>
  <c r="I2588" i="1"/>
  <c r="L2588" i="1"/>
  <c r="N2588" i="1"/>
  <c r="Q2588" i="1"/>
  <c r="R2588" i="1"/>
  <c r="D2589" i="1"/>
  <c r="F2589" i="1"/>
  <c r="H2589" i="1"/>
  <c r="I2589" i="1"/>
  <c r="L2589" i="1"/>
  <c r="N2589" i="1"/>
  <c r="Q2589" i="1"/>
  <c r="R2589" i="1"/>
  <c r="D2590" i="1"/>
  <c r="F2590" i="1"/>
  <c r="H2590" i="1"/>
  <c r="I2590" i="1"/>
  <c r="L2590" i="1"/>
  <c r="N2590" i="1"/>
  <c r="Q2590" i="1"/>
  <c r="R2590" i="1"/>
  <c r="D2591" i="1"/>
  <c r="F2591" i="1"/>
  <c r="H2591" i="1"/>
  <c r="I2591" i="1"/>
  <c r="L2591" i="1"/>
  <c r="N2591" i="1"/>
  <c r="Q2591" i="1"/>
  <c r="R2591" i="1"/>
  <c r="D2592" i="1"/>
  <c r="F2592" i="1"/>
  <c r="H2592" i="1"/>
  <c r="I2592" i="1"/>
  <c r="L2592" i="1"/>
  <c r="N2592" i="1"/>
  <c r="Q2592" i="1"/>
  <c r="R2592" i="1"/>
  <c r="D2593" i="1"/>
  <c r="F2593" i="1"/>
  <c r="H2593" i="1"/>
  <c r="I2593" i="1"/>
  <c r="L2593" i="1"/>
  <c r="N2593" i="1"/>
  <c r="Q2593" i="1"/>
  <c r="R2593" i="1"/>
  <c r="D2594" i="1"/>
  <c r="F2594" i="1"/>
  <c r="H2594" i="1"/>
  <c r="I2594" i="1"/>
  <c r="L2594" i="1"/>
  <c r="N2594" i="1"/>
  <c r="Q2594" i="1"/>
  <c r="R2594" i="1"/>
  <c r="D2595" i="1"/>
  <c r="F2595" i="1"/>
  <c r="H2595" i="1"/>
  <c r="I2595" i="1"/>
  <c r="L2595" i="1"/>
  <c r="N2595" i="1"/>
  <c r="Q2595" i="1"/>
  <c r="R2595" i="1"/>
  <c r="D2596" i="1"/>
  <c r="F2596" i="1"/>
  <c r="H2596" i="1"/>
  <c r="I2596" i="1"/>
  <c r="L2596" i="1"/>
  <c r="N2596" i="1"/>
  <c r="Q2596" i="1"/>
  <c r="R2596" i="1"/>
  <c r="D2597" i="1"/>
  <c r="F2597" i="1"/>
  <c r="H2597" i="1"/>
  <c r="I2597" i="1"/>
  <c r="L2597" i="1"/>
  <c r="N2597" i="1"/>
  <c r="Q2597" i="1"/>
  <c r="R2597" i="1"/>
  <c r="D2598" i="1"/>
  <c r="F2598" i="1"/>
  <c r="H2598" i="1"/>
  <c r="I2598" i="1"/>
  <c r="L2598" i="1"/>
  <c r="N2598" i="1"/>
  <c r="Q2598" i="1"/>
  <c r="R2598" i="1"/>
  <c r="D2599" i="1"/>
  <c r="F2599" i="1"/>
  <c r="H2599" i="1"/>
  <c r="I2599" i="1"/>
  <c r="L2599" i="1"/>
  <c r="N2599" i="1"/>
  <c r="Q2599" i="1"/>
  <c r="R2599" i="1"/>
  <c r="D2600" i="1"/>
  <c r="F2600" i="1"/>
  <c r="H2600" i="1"/>
  <c r="I2600" i="1"/>
  <c r="L2600" i="1"/>
  <c r="N2600" i="1"/>
  <c r="Q2600" i="1"/>
  <c r="R2600" i="1"/>
  <c r="D2601" i="1"/>
  <c r="F2601" i="1"/>
  <c r="H2601" i="1"/>
  <c r="I2601" i="1"/>
  <c r="L2601" i="1"/>
  <c r="N2601" i="1"/>
  <c r="Q2601" i="1"/>
  <c r="R2601" i="1"/>
  <c r="D2602" i="1"/>
  <c r="F2602" i="1"/>
  <c r="H2602" i="1"/>
  <c r="I2602" i="1"/>
  <c r="L2602" i="1"/>
  <c r="N2602" i="1"/>
  <c r="Q2602" i="1"/>
  <c r="R2602" i="1"/>
  <c r="D2603" i="1"/>
  <c r="F2603" i="1"/>
  <c r="H2603" i="1"/>
  <c r="I2603" i="1"/>
  <c r="L2603" i="1"/>
  <c r="N2603" i="1"/>
  <c r="Q2603" i="1"/>
  <c r="R2603" i="1"/>
  <c r="D2604" i="1"/>
  <c r="F2604" i="1"/>
  <c r="H2604" i="1"/>
  <c r="I2604" i="1"/>
  <c r="L2604" i="1"/>
  <c r="N2604" i="1"/>
  <c r="Q2604" i="1"/>
  <c r="R2604" i="1"/>
  <c r="D2605" i="1"/>
  <c r="F2605" i="1"/>
  <c r="H2605" i="1"/>
  <c r="I2605" i="1"/>
  <c r="L2605" i="1"/>
  <c r="N2605" i="1"/>
  <c r="Q2605" i="1"/>
  <c r="R2605" i="1"/>
  <c r="D2606" i="1"/>
  <c r="F2606" i="1"/>
  <c r="H2606" i="1"/>
  <c r="I2606" i="1"/>
  <c r="L2606" i="1"/>
  <c r="N2606" i="1"/>
  <c r="Q2606" i="1"/>
  <c r="R2606" i="1"/>
  <c r="D2607" i="1"/>
  <c r="F2607" i="1"/>
  <c r="H2607" i="1"/>
  <c r="I2607" i="1"/>
  <c r="L2607" i="1"/>
  <c r="N2607" i="1"/>
  <c r="Q2607" i="1"/>
  <c r="R2607" i="1"/>
  <c r="D2608" i="1"/>
  <c r="F2608" i="1"/>
  <c r="H2608" i="1"/>
  <c r="I2608" i="1"/>
  <c r="L2608" i="1"/>
  <c r="N2608" i="1"/>
  <c r="Q2608" i="1"/>
  <c r="R2608" i="1"/>
  <c r="D2609" i="1"/>
  <c r="F2609" i="1"/>
  <c r="H2609" i="1"/>
  <c r="I2609" i="1"/>
  <c r="L2609" i="1"/>
  <c r="N2609" i="1"/>
  <c r="Q2609" i="1"/>
  <c r="R2609" i="1"/>
  <c r="D2610" i="1"/>
  <c r="F2610" i="1"/>
  <c r="H2610" i="1"/>
  <c r="I2610" i="1"/>
  <c r="L2610" i="1"/>
  <c r="N2610" i="1"/>
  <c r="Q2610" i="1"/>
  <c r="R2610" i="1"/>
  <c r="D2611" i="1"/>
  <c r="F2611" i="1"/>
  <c r="H2611" i="1"/>
  <c r="I2611" i="1"/>
  <c r="L2611" i="1"/>
  <c r="N2611" i="1"/>
  <c r="Q2611" i="1"/>
  <c r="R2611" i="1"/>
  <c r="D2612" i="1"/>
  <c r="F2612" i="1"/>
  <c r="H2612" i="1"/>
  <c r="I2612" i="1"/>
  <c r="L2612" i="1"/>
  <c r="N2612" i="1"/>
  <c r="Q2612" i="1"/>
  <c r="R2612" i="1"/>
  <c r="D2613" i="1"/>
  <c r="F2613" i="1"/>
  <c r="H2613" i="1"/>
  <c r="I2613" i="1"/>
  <c r="L2613" i="1"/>
  <c r="N2613" i="1"/>
  <c r="Q2613" i="1"/>
  <c r="R2613" i="1"/>
  <c r="D2614" i="1"/>
  <c r="F2614" i="1"/>
  <c r="H2614" i="1"/>
  <c r="I2614" i="1"/>
  <c r="L2614" i="1"/>
  <c r="N2614" i="1"/>
  <c r="Q2614" i="1"/>
  <c r="R2614" i="1"/>
  <c r="D2615" i="1"/>
  <c r="F2615" i="1"/>
  <c r="H2615" i="1"/>
  <c r="I2615" i="1"/>
  <c r="L2615" i="1"/>
  <c r="N2615" i="1"/>
  <c r="Q2615" i="1"/>
  <c r="R2615" i="1"/>
  <c r="D2616" i="1"/>
  <c r="F2616" i="1"/>
  <c r="H2616" i="1"/>
  <c r="I2616" i="1"/>
  <c r="L2616" i="1"/>
  <c r="N2616" i="1"/>
  <c r="Q2616" i="1"/>
  <c r="R2616" i="1"/>
  <c r="D2617" i="1"/>
  <c r="F2617" i="1"/>
  <c r="H2617" i="1"/>
  <c r="I2617" i="1"/>
  <c r="L2617" i="1"/>
  <c r="N2617" i="1"/>
  <c r="Q2617" i="1"/>
  <c r="R2617" i="1"/>
  <c r="D2618" i="1"/>
  <c r="F2618" i="1"/>
  <c r="H2618" i="1"/>
  <c r="I2618" i="1"/>
  <c r="L2618" i="1"/>
  <c r="N2618" i="1"/>
  <c r="Q2618" i="1"/>
  <c r="R2618" i="1"/>
  <c r="D2619" i="1"/>
  <c r="F2619" i="1"/>
  <c r="H2619" i="1"/>
  <c r="I2619" i="1"/>
  <c r="L2619" i="1"/>
  <c r="N2619" i="1"/>
  <c r="Q2619" i="1"/>
  <c r="R2619" i="1"/>
  <c r="D2620" i="1"/>
  <c r="F2620" i="1"/>
  <c r="H2620" i="1"/>
  <c r="I2620" i="1"/>
  <c r="L2620" i="1"/>
  <c r="N2620" i="1"/>
  <c r="Q2620" i="1"/>
  <c r="R2620" i="1"/>
  <c r="D2621" i="1"/>
  <c r="F2621" i="1"/>
  <c r="H2621" i="1"/>
  <c r="I2621" i="1"/>
  <c r="L2621" i="1"/>
  <c r="N2621" i="1"/>
  <c r="Q2621" i="1"/>
  <c r="R2621" i="1"/>
  <c r="D2622" i="1"/>
  <c r="F2622" i="1"/>
  <c r="H2622" i="1"/>
  <c r="I2622" i="1"/>
  <c r="L2622" i="1"/>
  <c r="N2622" i="1"/>
  <c r="Q2622" i="1"/>
  <c r="R2622" i="1"/>
  <c r="D2623" i="1"/>
  <c r="F2623" i="1"/>
  <c r="H2623" i="1"/>
  <c r="I2623" i="1"/>
  <c r="L2623" i="1"/>
  <c r="N2623" i="1"/>
  <c r="Q2623" i="1"/>
  <c r="R2623" i="1"/>
  <c r="D2624" i="1"/>
  <c r="F2624" i="1"/>
  <c r="H2624" i="1"/>
  <c r="I2624" i="1"/>
  <c r="L2624" i="1"/>
  <c r="N2624" i="1"/>
  <c r="Q2624" i="1"/>
  <c r="R2624" i="1"/>
  <c r="D2625" i="1"/>
  <c r="F2625" i="1"/>
  <c r="H2625" i="1"/>
  <c r="I2625" i="1"/>
  <c r="L2625" i="1"/>
  <c r="N2625" i="1"/>
  <c r="Q2625" i="1"/>
  <c r="R2625" i="1"/>
  <c r="D2626" i="1"/>
  <c r="F2626" i="1"/>
  <c r="H2626" i="1"/>
  <c r="I2626" i="1"/>
  <c r="L2626" i="1"/>
  <c r="N2626" i="1"/>
  <c r="Q2626" i="1"/>
  <c r="R2626" i="1"/>
  <c r="D2627" i="1"/>
  <c r="F2627" i="1"/>
  <c r="H2627" i="1"/>
  <c r="I2627" i="1"/>
  <c r="L2627" i="1"/>
  <c r="N2627" i="1"/>
  <c r="Q2627" i="1"/>
  <c r="R2627" i="1"/>
  <c r="D2628" i="1"/>
  <c r="F2628" i="1"/>
  <c r="H2628" i="1"/>
  <c r="I2628" i="1"/>
  <c r="L2628" i="1"/>
  <c r="N2628" i="1"/>
  <c r="Q2628" i="1"/>
  <c r="R2628" i="1"/>
  <c r="D2629" i="1"/>
  <c r="F2629" i="1"/>
  <c r="H2629" i="1"/>
  <c r="I2629" i="1"/>
  <c r="L2629" i="1"/>
  <c r="N2629" i="1"/>
  <c r="Q2629" i="1"/>
  <c r="R2629" i="1"/>
  <c r="D2630" i="1"/>
  <c r="F2630" i="1"/>
  <c r="H2630" i="1"/>
  <c r="I2630" i="1"/>
  <c r="L2630" i="1"/>
  <c r="N2630" i="1"/>
  <c r="Q2630" i="1"/>
  <c r="R2630" i="1"/>
  <c r="D2631" i="1"/>
  <c r="F2631" i="1"/>
  <c r="H2631" i="1"/>
  <c r="I2631" i="1"/>
  <c r="L2631" i="1"/>
  <c r="N2631" i="1"/>
  <c r="Q2631" i="1"/>
  <c r="R2631" i="1"/>
  <c r="D2632" i="1"/>
  <c r="F2632" i="1"/>
  <c r="H2632" i="1"/>
  <c r="I2632" i="1"/>
  <c r="L2632" i="1"/>
  <c r="N2632" i="1"/>
  <c r="Q2632" i="1"/>
  <c r="R2632" i="1"/>
  <c r="D2633" i="1"/>
  <c r="F2633" i="1"/>
  <c r="H2633" i="1"/>
  <c r="I2633" i="1"/>
  <c r="L2633" i="1"/>
  <c r="N2633" i="1"/>
  <c r="Q2633" i="1"/>
  <c r="R2633" i="1"/>
  <c r="D2634" i="1"/>
  <c r="F2634" i="1"/>
  <c r="H2634" i="1"/>
  <c r="I2634" i="1"/>
  <c r="L2634" i="1"/>
  <c r="N2634" i="1"/>
  <c r="Q2634" i="1"/>
  <c r="R2634" i="1"/>
  <c r="D2635" i="1"/>
  <c r="F2635" i="1"/>
  <c r="H2635" i="1"/>
  <c r="I2635" i="1"/>
  <c r="L2635" i="1"/>
  <c r="N2635" i="1"/>
  <c r="Q2635" i="1"/>
  <c r="R2635" i="1"/>
  <c r="D2636" i="1"/>
  <c r="F2636" i="1"/>
  <c r="H2636" i="1"/>
  <c r="I2636" i="1"/>
  <c r="L2636" i="1"/>
  <c r="N2636" i="1"/>
  <c r="Q2636" i="1"/>
  <c r="R2636" i="1"/>
  <c r="D2637" i="1"/>
  <c r="F2637" i="1"/>
  <c r="H2637" i="1"/>
  <c r="I2637" i="1"/>
  <c r="L2637" i="1"/>
  <c r="N2637" i="1"/>
  <c r="Q2637" i="1"/>
  <c r="R2637" i="1"/>
  <c r="D2638" i="1"/>
  <c r="F2638" i="1"/>
  <c r="H2638" i="1"/>
  <c r="I2638" i="1"/>
  <c r="L2638" i="1"/>
  <c r="N2638" i="1"/>
  <c r="Q2638" i="1"/>
  <c r="R2638" i="1"/>
  <c r="D2639" i="1"/>
  <c r="F2639" i="1"/>
  <c r="H2639" i="1"/>
  <c r="I2639" i="1"/>
  <c r="L2639" i="1"/>
  <c r="N2639" i="1"/>
  <c r="Q2639" i="1"/>
  <c r="R2639" i="1"/>
  <c r="D2640" i="1"/>
  <c r="F2640" i="1"/>
  <c r="H2640" i="1"/>
  <c r="I2640" i="1"/>
  <c r="L2640" i="1"/>
  <c r="N2640" i="1"/>
  <c r="Q2640" i="1"/>
  <c r="R2640" i="1"/>
  <c r="D2641" i="1"/>
  <c r="F2641" i="1"/>
  <c r="H2641" i="1"/>
  <c r="I2641" i="1"/>
  <c r="L2641" i="1"/>
  <c r="N2641" i="1"/>
  <c r="Q2641" i="1"/>
  <c r="R2641" i="1"/>
  <c r="D2642" i="1"/>
  <c r="F2642" i="1"/>
  <c r="H2642" i="1"/>
  <c r="I2642" i="1"/>
  <c r="L2642" i="1"/>
  <c r="N2642" i="1"/>
  <c r="Q2642" i="1"/>
  <c r="R2642" i="1"/>
  <c r="D2643" i="1"/>
  <c r="F2643" i="1"/>
  <c r="H2643" i="1"/>
  <c r="I2643" i="1"/>
  <c r="L2643" i="1"/>
  <c r="N2643" i="1"/>
  <c r="Q2643" i="1"/>
  <c r="R2643" i="1"/>
  <c r="D2644" i="1"/>
  <c r="F2644" i="1"/>
  <c r="H2644" i="1"/>
  <c r="I2644" i="1"/>
  <c r="L2644" i="1"/>
  <c r="N2644" i="1"/>
  <c r="Q2644" i="1"/>
  <c r="R2644" i="1"/>
  <c r="D2645" i="1"/>
  <c r="F2645" i="1"/>
  <c r="H2645" i="1"/>
  <c r="I2645" i="1"/>
  <c r="L2645" i="1"/>
  <c r="N2645" i="1"/>
  <c r="Q2645" i="1"/>
  <c r="R2645" i="1"/>
  <c r="D2646" i="1"/>
  <c r="F2646" i="1"/>
  <c r="H2646" i="1"/>
  <c r="I2646" i="1"/>
  <c r="L2646" i="1"/>
  <c r="N2646" i="1"/>
  <c r="Q2646" i="1"/>
  <c r="R2646" i="1"/>
  <c r="D2647" i="1"/>
  <c r="F2647" i="1"/>
  <c r="H2647" i="1"/>
  <c r="I2647" i="1"/>
  <c r="L2647" i="1"/>
  <c r="N2647" i="1"/>
  <c r="Q2647" i="1"/>
  <c r="R2647" i="1"/>
  <c r="D2648" i="1"/>
  <c r="F2648" i="1"/>
  <c r="H2648" i="1"/>
  <c r="I2648" i="1"/>
  <c r="L2648" i="1"/>
  <c r="N2648" i="1"/>
  <c r="Q2648" i="1"/>
  <c r="R2648" i="1"/>
  <c r="D2649" i="1"/>
  <c r="F2649" i="1"/>
  <c r="H2649" i="1"/>
  <c r="I2649" i="1"/>
  <c r="L2649" i="1"/>
  <c r="N2649" i="1"/>
  <c r="Q2649" i="1"/>
  <c r="R2649" i="1"/>
  <c r="D2650" i="1"/>
  <c r="F2650" i="1"/>
  <c r="H2650" i="1"/>
  <c r="I2650" i="1"/>
  <c r="L2650" i="1"/>
  <c r="N2650" i="1"/>
  <c r="Q2650" i="1"/>
  <c r="R2650" i="1"/>
  <c r="D2651" i="1"/>
  <c r="F2651" i="1"/>
  <c r="H2651" i="1"/>
  <c r="I2651" i="1"/>
  <c r="L2651" i="1"/>
  <c r="N2651" i="1"/>
  <c r="Q2651" i="1"/>
  <c r="R2651" i="1"/>
  <c r="D2652" i="1"/>
  <c r="F2652" i="1"/>
  <c r="H2652" i="1"/>
  <c r="I2652" i="1"/>
  <c r="L2652" i="1"/>
  <c r="N2652" i="1"/>
  <c r="Q2652" i="1"/>
  <c r="R2652" i="1"/>
  <c r="D2653" i="1"/>
  <c r="F2653" i="1"/>
  <c r="H2653" i="1"/>
  <c r="I2653" i="1"/>
  <c r="L2653" i="1"/>
  <c r="N2653" i="1"/>
  <c r="Q2653" i="1"/>
  <c r="R2653" i="1"/>
  <c r="D2654" i="1"/>
  <c r="F2654" i="1"/>
  <c r="H2654" i="1"/>
  <c r="I2654" i="1"/>
  <c r="L2654" i="1"/>
  <c r="N2654" i="1"/>
  <c r="Q2654" i="1"/>
  <c r="R2654" i="1"/>
  <c r="D2655" i="1"/>
  <c r="F2655" i="1"/>
  <c r="H2655" i="1"/>
  <c r="I2655" i="1"/>
  <c r="L2655" i="1"/>
  <c r="N2655" i="1"/>
  <c r="Q2655" i="1"/>
  <c r="R2655" i="1"/>
  <c r="D2656" i="1"/>
  <c r="F2656" i="1"/>
  <c r="H2656" i="1"/>
  <c r="I2656" i="1"/>
  <c r="L2656" i="1"/>
  <c r="N2656" i="1"/>
  <c r="Q2656" i="1"/>
  <c r="R2656" i="1"/>
  <c r="D2657" i="1"/>
  <c r="F2657" i="1"/>
  <c r="H2657" i="1"/>
  <c r="I2657" i="1"/>
  <c r="L2657" i="1"/>
  <c r="N2657" i="1"/>
  <c r="Q2657" i="1"/>
  <c r="R2657" i="1"/>
  <c r="D2658" i="1"/>
  <c r="F2658" i="1"/>
  <c r="H2658" i="1"/>
  <c r="I2658" i="1"/>
  <c r="L2658" i="1"/>
  <c r="N2658" i="1"/>
  <c r="Q2658" i="1"/>
  <c r="R2658" i="1"/>
  <c r="D2659" i="1"/>
  <c r="F2659" i="1"/>
  <c r="H2659" i="1"/>
  <c r="I2659" i="1"/>
  <c r="L2659" i="1"/>
  <c r="N2659" i="1"/>
  <c r="Q2659" i="1"/>
  <c r="R2659" i="1"/>
  <c r="D2660" i="1"/>
  <c r="F2660" i="1"/>
  <c r="H2660" i="1"/>
  <c r="I2660" i="1"/>
  <c r="L2660" i="1"/>
  <c r="N2660" i="1"/>
  <c r="Q2660" i="1"/>
  <c r="R2660" i="1"/>
  <c r="D2661" i="1"/>
  <c r="F2661" i="1"/>
  <c r="H2661" i="1"/>
  <c r="I2661" i="1"/>
  <c r="L2661" i="1"/>
  <c r="N2661" i="1"/>
  <c r="Q2661" i="1"/>
  <c r="R2661" i="1"/>
  <c r="D2662" i="1"/>
  <c r="F2662" i="1"/>
  <c r="H2662" i="1"/>
  <c r="I2662" i="1"/>
  <c r="L2662" i="1"/>
  <c r="N2662" i="1"/>
  <c r="Q2662" i="1"/>
  <c r="R2662" i="1"/>
  <c r="D2663" i="1"/>
  <c r="F2663" i="1"/>
  <c r="H2663" i="1"/>
  <c r="I2663" i="1"/>
  <c r="L2663" i="1"/>
  <c r="N2663" i="1"/>
  <c r="Q2663" i="1"/>
  <c r="R2663" i="1"/>
  <c r="D2664" i="1"/>
  <c r="F2664" i="1"/>
  <c r="H2664" i="1"/>
  <c r="I2664" i="1"/>
  <c r="L2664" i="1"/>
  <c r="N2664" i="1"/>
  <c r="Q2664" i="1"/>
  <c r="R2664" i="1"/>
  <c r="D2665" i="1"/>
  <c r="F2665" i="1"/>
  <c r="H2665" i="1"/>
  <c r="I2665" i="1"/>
  <c r="L2665" i="1"/>
  <c r="N2665" i="1"/>
  <c r="Q2665" i="1"/>
  <c r="R2665" i="1"/>
  <c r="D2666" i="1"/>
  <c r="F2666" i="1"/>
  <c r="H2666" i="1"/>
  <c r="I2666" i="1"/>
  <c r="L2666" i="1"/>
  <c r="N2666" i="1"/>
  <c r="Q2666" i="1"/>
  <c r="R2666" i="1"/>
  <c r="D2667" i="1"/>
  <c r="F2667" i="1"/>
  <c r="H2667" i="1"/>
  <c r="I2667" i="1"/>
  <c r="L2667" i="1"/>
  <c r="N2667" i="1"/>
  <c r="Q2667" i="1"/>
  <c r="R2667" i="1"/>
  <c r="D2668" i="1"/>
  <c r="F2668" i="1"/>
  <c r="H2668" i="1"/>
  <c r="I2668" i="1"/>
  <c r="L2668" i="1"/>
  <c r="N2668" i="1"/>
  <c r="Q2668" i="1"/>
  <c r="R2668" i="1"/>
  <c r="D2669" i="1"/>
  <c r="F2669" i="1"/>
  <c r="H2669" i="1"/>
  <c r="I2669" i="1"/>
  <c r="L2669" i="1"/>
  <c r="N2669" i="1"/>
  <c r="Q2669" i="1"/>
  <c r="R2669" i="1"/>
  <c r="D2670" i="1"/>
  <c r="F2670" i="1"/>
  <c r="H2670" i="1"/>
  <c r="I2670" i="1"/>
  <c r="L2670" i="1"/>
  <c r="N2670" i="1"/>
  <c r="Q2670" i="1"/>
  <c r="R2670" i="1"/>
  <c r="D2671" i="1"/>
  <c r="F2671" i="1"/>
  <c r="H2671" i="1"/>
  <c r="I2671" i="1"/>
  <c r="L2671" i="1"/>
  <c r="N2671" i="1"/>
  <c r="Q2671" i="1"/>
  <c r="R2671" i="1"/>
  <c r="D2672" i="1"/>
  <c r="F2672" i="1"/>
  <c r="H2672" i="1"/>
  <c r="I2672" i="1"/>
  <c r="L2672" i="1"/>
  <c r="N2672" i="1"/>
  <c r="Q2672" i="1"/>
  <c r="R2672" i="1"/>
  <c r="D2673" i="1"/>
  <c r="F2673" i="1"/>
  <c r="H2673" i="1"/>
  <c r="I2673" i="1"/>
  <c r="L2673" i="1"/>
  <c r="N2673" i="1"/>
  <c r="Q2673" i="1"/>
  <c r="R2673" i="1"/>
  <c r="D2674" i="1"/>
  <c r="F2674" i="1"/>
  <c r="H2674" i="1"/>
  <c r="I2674" i="1"/>
  <c r="L2674" i="1"/>
  <c r="N2674" i="1"/>
  <c r="Q2674" i="1"/>
  <c r="R2674" i="1"/>
  <c r="D2675" i="1"/>
  <c r="F2675" i="1"/>
  <c r="H2675" i="1"/>
  <c r="I2675" i="1"/>
  <c r="L2675" i="1"/>
  <c r="N2675" i="1"/>
  <c r="Q2675" i="1"/>
  <c r="R2675" i="1"/>
  <c r="D2676" i="1"/>
  <c r="F2676" i="1"/>
  <c r="H2676" i="1"/>
  <c r="I2676" i="1"/>
  <c r="L2676" i="1"/>
  <c r="N2676" i="1"/>
  <c r="Q2676" i="1"/>
  <c r="R2676" i="1"/>
  <c r="D2677" i="1"/>
  <c r="F2677" i="1"/>
  <c r="H2677" i="1"/>
  <c r="I2677" i="1"/>
  <c r="L2677" i="1"/>
  <c r="N2677" i="1"/>
  <c r="Q2677" i="1"/>
  <c r="R2677" i="1"/>
  <c r="D2678" i="1"/>
  <c r="F2678" i="1"/>
  <c r="H2678" i="1"/>
  <c r="I2678" i="1"/>
  <c r="L2678" i="1"/>
  <c r="N2678" i="1"/>
  <c r="Q2678" i="1"/>
  <c r="R2678" i="1"/>
  <c r="D2679" i="1"/>
  <c r="F2679" i="1"/>
  <c r="H2679" i="1"/>
  <c r="I2679" i="1"/>
  <c r="L2679" i="1"/>
  <c r="N2679" i="1"/>
  <c r="Q2679" i="1"/>
  <c r="R2679" i="1"/>
  <c r="D2680" i="1"/>
  <c r="F2680" i="1"/>
  <c r="H2680" i="1"/>
  <c r="I2680" i="1"/>
  <c r="L2680" i="1"/>
  <c r="N2680" i="1"/>
  <c r="Q2680" i="1"/>
  <c r="R2680" i="1"/>
  <c r="D2681" i="1"/>
  <c r="F2681" i="1"/>
  <c r="H2681" i="1"/>
  <c r="I2681" i="1"/>
  <c r="L2681" i="1"/>
  <c r="N2681" i="1"/>
  <c r="Q2681" i="1"/>
  <c r="R2681" i="1"/>
  <c r="D2682" i="1"/>
  <c r="F2682" i="1"/>
  <c r="H2682" i="1"/>
  <c r="I2682" i="1"/>
  <c r="L2682" i="1"/>
  <c r="N2682" i="1"/>
  <c r="Q2682" i="1"/>
  <c r="R2682" i="1"/>
  <c r="D2683" i="1"/>
  <c r="F2683" i="1"/>
  <c r="H2683" i="1"/>
  <c r="I2683" i="1"/>
  <c r="L2683" i="1"/>
  <c r="N2683" i="1"/>
  <c r="Q2683" i="1"/>
  <c r="R2683" i="1"/>
  <c r="D2684" i="1"/>
  <c r="F2684" i="1"/>
  <c r="H2684" i="1"/>
  <c r="I2684" i="1"/>
  <c r="L2684" i="1"/>
  <c r="N2684" i="1"/>
  <c r="Q2684" i="1"/>
  <c r="R2684" i="1"/>
  <c r="D2685" i="1"/>
  <c r="F2685" i="1"/>
  <c r="H2685" i="1"/>
  <c r="I2685" i="1"/>
  <c r="L2685" i="1"/>
  <c r="N2685" i="1"/>
  <c r="Q2685" i="1"/>
  <c r="R2685" i="1"/>
  <c r="D2686" i="1"/>
  <c r="F2686" i="1"/>
  <c r="H2686" i="1"/>
  <c r="I2686" i="1"/>
  <c r="L2686" i="1"/>
  <c r="N2686" i="1"/>
  <c r="Q2686" i="1"/>
  <c r="R2686" i="1"/>
  <c r="D2687" i="1"/>
  <c r="F2687" i="1"/>
  <c r="H2687" i="1"/>
  <c r="I2687" i="1"/>
  <c r="L2687" i="1"/>
  <c r="N2687" i="1"/>
  <c r="Q2687" i="1"/>
  <c r="R2687" i="1"/>
  <c r="D2688" i="1"/>
  <c r="F2688" i="1"/>
  <c r="H2688" i="1"/>
  <c r="I2688" i="1"/>
  <c r="L2688" i="1"/>
  <c r="N2688" i="1"/>
  <c r="Q2688" i="1"/>
  <c r="R2688" i="1"/>
  <c r="D2689" i="1"/>
  <c r="F2689" i="1"/>
  <c r="H2689" i="1"/>
  <c r="I2689" i="1"/>
  <c r="L2689" i="1"/>
  <c r="N2689" i="1"/>
  <c r="Q2689" i="1"/>
  <c r="R2689" i="1"/>
  <c r="D2690" i="1"/>
  <c r="F2690" i="1"/>
  <c r="H2690" i="1"/>
  <c r="I2690" i="1"/>
  <c r="L2690" i="1"/>
  <c r="N2690" i="1"/>
  <c r="Q2690" i="1"/>
  <c r="R2690" i="1"/>
  <c r="D2691" i="1"/>
  <c r="F2691" i="1"/>
  <c r="H2691" i="1"/>
  <c r="I2691" i="1"/>
  <c r="L2691" i="1"/>
  <c r="N2691" i="1"/>
  <c r="Q2691" i="1"/>
  <c r="R2691" i="1"/>
  <c r="D2692" i="1"/>
  <c r="F2692" i="1"/>
  <c r="H2692" i="1"/>
  <c r="I2692" i="1"/>
  <c r="L2692" i="1"/>
  <c r="N2692" i="1"/>
  <c r="Q2692" i="1"/>
  <c r="R2692" i="1"/>
  <c r="D2693" i="1"/>
  <c r="F2693" i="1"/>
  <c r="H2693" i="1"/>
  <c r="I2693" i="1"/>
  <c r="L2693" i="1"/>
  <c r="N2693" i="1"/>
  <c r="Q2693" i="1"/>
  <c r="R2693" i="1"/>
  <c r="D2694" i="1"/>
  <c r="F2694" i="1"/>
  <c r="H2694" i="1"/>
  <c r="I2694" i="1"/>
  <c r="L2694" i="1"/>
  <c r="N2694" i="1"/>
  <c r="Q2694" i="1"/>
  <c r="R2694" i="1"/>
  <c r="D2695" i="1"/>
  <c r="F2695" i="1"/>
  <c r="H2695" i="1"/>
  <c r="I2695" i="1"/>
  <c r="L2695" i="1"/>
  <c r="N2695" i="1"/>
  <c r="Q2695" i="1"/>
  <c r="R2695" i="1"/>
  <c r="D2696" i="1"/>
  <c r="F2696" i="1"/>
  <c r="H2696" i="1"/>
  <c r="I2696" i="1"/>
  <c r="L2696" i="1"/>
  <c r="N2696" i="1"/>
  <c r="Q2696" i="1"/>
  <c r="R2696" i="1"/>
  <c r="D2697" i="1"/>
  <c r="F2697" i="1"/>
  <c r="H2697" i="1"/>
  <c r="I2697" i="1"/>
  <c r="L2697" i="1"/>
  <c r="N2697" i="1"/>
  <c r="Q2697" i="1"/>
  <c r="R2697" i="1"/>
  <c r="D2698" i="1"/>
  <c r="F2698" i="1"/>
  <c r="H2698" i="1"/>
  <c r="I2698" i="1"/>
  <c r="L2698" i="1"/>
  <c r="N2698" i="1"/>
  <c r="Q2698" i="1"/>
  <c r="R2698" i="1"/>
  <c r="D2699" i="1"/>
  <c r="F2699" i="1"/>
  <c r="H2699" i="1"/>
  <c r="I2699" i="1"/>
  <c r="L2699" i="1"/>
  <c r="N2699" i="1"/>
  <c r="Q2699" i="1"/>
  <c r="R2699" i="1"/>
  <c r="D2700" i="1"/>
  <c r="F2700" i="1"/>
  <c r="H2700" i="1"/>
  <c r="I2700" i="1"/>
  <c r="L2700" i="1"/>
  <c r="N2700" i="1"/>
  <c r="Q2700" i="1"/>
  <c r="R2700" i="1"/>
  <c r="D2701" i="1"/>
  <c r="F2701" i="1"/>
  <c r="H2701" i="1"/>
  <c r="I2701" i="1"/>
  <c r="L2701" i="1"/>
  <c r="N2701" i="1"/>
  <c r="Q2701" i="1"/>
  <c r="R2701" i="1"/>
  <c r="D2702" i="1"/>
  <c r="F2702" i="1"/>
  <c r="H2702" i="1"/>
  <c r="I2702" i="1"/>
  <c r="L2702" i="1"/>
  <c r="N2702" i="1"/>
  <c r="Q2702" i="1"/>
  <c r="R2702" i="1"/>
  <c r="D2703" i="1"/>
  <c r="F2703" i="1"/>
  <c r="H2703" i="1"/>
  <c r="I2703" i="1"/>
  <c r="L2703" i="1"/>
  <c r="N2703" i="1"/>
  <c r="Q2703" i="1"/>
  <c r="R2703" i="1"/>
  <c r="D2704" i="1"/>
  <c r="F2704" i="1"/>
  <c r="H2704" i="1"/>
  <c r="I2704" i="1"/>
  <c r="L2704" i="1"/>
  <c r="N2704" i="1"/>
  <c r="Q2704" i="1"/>
  <c r="R2704" i="1"/>
  <c r="D2705" i="1"/>
  <c r="F2705" i="1"/>
  <c r="H2705" i="1"/>
  <c r="I2705" i="1"/>
  <c r="L2705" i="1"/>
  <c r="N2705" i="1"/>
  <c r="Q2705" i="1"/>
  <c r="R2705" i="1"/>
  <c r="D2706" i="1"/>
  <c r="F2706" i="1"/>
  <c r="H2706" i="1"/>
  <c r="I2706" i="1"/>
  <c r="L2706" i="1"/>
  <c r="N2706" i="1"/>
  <c r="Q2706" i="1"/>
  <c r="R2706" i="1"/>
  <c r="D2707" i="1"/>
  <c r="F2707" i="1"/>
  <c r="H2707" i="1"/>
  <c r="I2707" i="1"/>
  <c r="L2707" i="1"/>
  <c r="N2707" i="1"/>
  <c r="Q2707" i="1"/>
  <c r="R2707" i="1"/>
  <c r="D2708" i="1"/>
  <c r="F2708" i="1"/>
  <c r="H2708" i="1"/>
  <c r="I2708" i="1"/>
  <c r="L2708" i="1"/>
  <c r="N2708" i="1"/>
  <c r="Q2708" i="1"/>
  <c r="R2708" i="1"/>
  <c r="D2709" i="1"/>
  <c r="F2709" i="1"/>
  <c r="H2709" i="1"/>
  <c r="I2709" i="1"/>
  <c r="L2709" i="1"/>
  <c r="N2709" i="1"/>
  <c r="Q2709" i="1"/>
  <c r="R2709" i="1"/>
  <c r="D2710" i="1"/>
  <c r="F2710" i="1"/>
  <c r="H2710" i="1"/>
  <c r="I2710" i="1"/>
  <c r="L2710" i="1"/>
  <c r="N2710" i="1"/>
  <c r="Q2710" i="1"/>
  <c r="R2710" i="1"/>
  <c r="D2711" i="1"/>
  <c r="F2711" i="1"/>
  <c r="H2711" i="1"/>
  <c r="I2711" i="1"/>
  <c r="L2711" i="1"/>
  <c r="N2711" i="1"/>
  <c r="Q2711" i="1"/>
  <c r="R2711" i="1"/>
  <c r="D2712" i="1"/>
  <c r="F2712" i="1"/>
  <c r="H2712" i="1"/>
  <c r="I2712" i="1"/>
  <c r="L2712" i="1"/>
  <c r="N2712" i="1"/>
  <c r="Q2712" i="1"/>
  <c r="R2712" i="1"/>
  <c r="D2713" i="1"/>
  <c r="F2713" i="1"/>
  <c r="H2713" i="1"/>
  <c r="I2713" i="1"/>
  <c r="L2713" i="1"/>
  <c r="N2713" i="1"/>
  <c r="Q2713" i="1"/>
  <c r="R2713" i="1"/>
  <c r="D2714" i="1"/>
  <c r="F2714" i="1"/>
  <c r="H2714" i="1"/>
  <c r="I2714" i="1"/>
  <c r="L2714" i="1"/>
  <c r="N2714" i="1"/>
  <c r="Q2714" i="1"/>
  <c r="R2714" i="1"/>
  <c r="D2715" i="1"/>
  <c r="F2715" i="1"/>
  <c r="H2715" i="1"/>
  <c r="I2715" i="1"/>
  <c r="L2715" i="1"/>
  <c r="N2715" i="1"/>
  <c r="Q2715" i="1"/>
  <c r="R2715" i="1"/>
  <c r="D2716" i="1"/>
  <c r="F2716" i="1"/>
  <c r="H2716" i="1"/>
  <c r="I2716" i="1"/>
  <c r="L2716" i="1"/>
  <c r="N2716" i="1"/>
  <c r="Q2716" i="1"/>
  <c r="R2716" i="1"/>
  <c r="D2717" i="1"/>
  <c r="F2717" i="1"/>
  <c r="H2717" i="1"/>
  <c r="I2717" i="1"/>
  <c r="L2717" i="1"/>
  <c r="N2717" i="1"/>
  <c r="Q2717" i="1"/>
  <c r="R2717" i="1"/>
  <c r="D2718" i="1"/>
  <c r="F2718" i="1"/>
  <c r="H2718" i="1"/>
  <c r="I2718" i="1"/>
  <c r="L2718" i="1"/>
  <c r="N2718" i="1"/>
  <c r="Q2718" i="1"/>
  <c r="R2718" i="1"/>
  <c r="D2719" i="1"/>
  <c r="F2719" i="1"/>
  <c r="H2719" i="1"/>
  <c r="I2719" i="1"/>
  <c r="L2719" i="1"/>
  <c r="N2719" i="1"/>
  <c r="Q2719" i="1"/>
  <c r="R2719" i="1"/>
  <c r="D2720" i="1"/>
  <c r="F2720" i="1"/>
  <c r="H2720" i="1"/>
  <c r="I2720" i="1"/>
  <c r="L2720" i="1"/>
  <c r="N2720" i="1"/>
  <c r="Q2720" i="1"/>
  <c r="R2720" i="1"/>
  <c r="D2721" i="1"/>
  <c r="F2721" i="1"/>
  <c r="H2721" i="1"/>
  <c r="I2721" i="1"/>
  <c r="L2721" i="1"/>
  <c r="N2721" i="1"/>
  <c r="Q2721" i="1"/>
  <c r="R2721" i="1"/>
  <c r="D2722" i="1"/>
  <c r="F2722" i="1"/>
  <c r="H2722" i="1"/>
  <c r="I2722" i="1"/>
  <c r="L2722" i="1"/>
  <c r="N2722" i="1"/>
  <c r="Q2722" i="1"/>
  <c r="R2722" i="1"/>
  <c r="D2723" i="1"/>
  <c r="F2723" i="1"/>
  <c r="H2723" i="1"/>
  <c r="I2723" i="1"/>
  <c r="L2723" i="1"/>
  <c r="N2723" i="1"/>
  <c r="Q2723" i="1"/>
  <c r="R2723" i="1"/>
  <c r="D2724" i="1"/>
  <c r="F2724" i="1"/>
  <c r="H2724" i="1"/>
  <c r="I2724" i="1"/>
  <c r="L2724" i="1"/>
  <c r="N2724" i="1"/>
  <c r="Q2724" i="1"/>
  <c r="R2724" i="1"/>
  <c r="D2725" i="1"/>
  <c r="F2725" i="1"/>
  <c r="H2725" i="1"/>
  <c r="I2725" i="1"/>
  <c r="L2725" i="1"/>
  <c r="N2725" i="1"/>
  <c r="Q2725" i="1"/>
  <c r="R2725" i="1"/>
  <c r="D2726" i="1"/>
  <c r="F2726" i="1"/>
  <c r="H2726" i="1"/>
  <c r="I2726" i="1"/>
  <c r="L2726" i="1"/>
  <c r="N2726" i="1"/>
  <c r="Q2726" i="1"/>
  <c r="R2726" i="1"/>
  <c r="D2727" i="1"/>
  <c r="F2727" i="1"/>
  <c r="H2727" i="1"/>
  <c r="I2727" i="1"/>
  <c r="L2727" i="1"/>
  <c r="N2727" i="1"/>
  <c r="Q2727" i="1"/>
  <c r="R2727" i="1"/>
  <c r="D2728" i="1"/>
  <c r="F2728" i="1"/>
  <c r="H2728" i="1"/>
  <c r="I2728" i="1"/>
  <c r="L2728" i="1"/>
  <c r="N2728" i="1"/>
  <c r="Q2728" i="1"/>
  <c r="R2728" i="1"/>
  <c r="D2729" i="1"/>
  <c r="F2729" i="1"/>
  <c r="H2729" i="1"/>
  <c r="I2729" i="1"/>
  <c r="L2729" i="1"/>
  <c r="N2729" i="1"/>
  <c r="Q2729" i="1"/>
  <c r="R2729" i="1"/>
  <c r="D2730" i="1"/>
  <c r="F2730" i="1"/>
  <c r="H2730" i="1"/>
  <c r="I2730" i="1"/>
  <c r="L2730" i="1"/>
  <c r="N2730" i="1"/>
  <c r="Q2730" i="1"/>
  <c r="R2730" i="1"/>
  <c r="D2731" i="1"/>
  <c r="F2731" i="1"/>
  <c r="H2731" i="1"/>
  <c r="I2731" i="1"/>
  <c r="L2731" i="1"/>
  <c r="N2731" i="1"/>
  <c r="Q2731" i="1"/>
  <c r="R2731" i="1"/>
  <c r="D2732" i="1"/>
  <c r="F2732" i="1"/>
  <c r="H2732" i="1"/>
  <c r="I2732" i="1"/>
  <c r="L2732" i="1"/>
  <c r="N2732" i="1"/>
  <c r="Q2732" i="1"/>
  <c r="R2732" i="1"/>
  <c r="D2733" i="1"/>
  <c r="F2733" i="1"/>
  <c r="H2733" i="1"/>
  <c r="I2733" i="1"/>
  <c r="L2733" i="1"/>
  <c r="N2733" i="1"/>
  <c r="Q2733" i="1"/>
  <c r="R2733" i="1"/>
  <c r="D2734" i="1"/>
  <c r="F2734" i="1"/>
  <c r="H2734" i="1"/>
  <c r="I2734" i="1"/>
  <c r="L2734" i="1"/>
  <c r="N2734" i="1"/>
  <c r="Q2734" i="1"/>
  <c r="R2734" i="1"/>
  <c r="D2735" i="1"/>
  <c r="F2735" i="1"/>
  <c r="H2735" i="1"/>
  <c r="I2735" i="1"/>
  <c r="L2735" i="1"/>
  <c r="N2735" i="1"/>
  <c r="Q2735" i="1"/>
  <c r="R2735" i="1"/>
  <c r="D2736" i="1"/>
  <c r="F2736" i="1"/>
  <c r="H2736" i="1"/>
  <c r="I2736" i="1"/>
  <c r="L2736" i="1"/>
  <c r="N2736" i="1"/>
  <c r="Q2736" i="1"/>
  <c r="R2736" i="1"/>
  <c r="D2737" i="1"/>
  <c r="F2737" i="1"/>
  <c r="H2737" i="1"/>
  <c r="I2737" i="1"/>
  <c r="L2737" i="1"/>
  <c r="N2737" i="1"/>
  <c r="Q2737" i="1"/>
  <c r="R2737" i="1"/>
  <c r="D2738" i="1"/>
  <c r="F2738" i="1"/>
  <c r="H2738" i="1"/>
  <c r="I2738" i="1"/>
  <c r="L2738" i="1"/>
  <c r="N2738" i="1"/>
  <c r="Q2738" i="1"/>
  <c r="R2738" i="1"/>
  <c r="D2739" i="1"/>
  <c r="F2739" i="1"/>
  <c r="H2739" i="1"/>
  <c r="I2739" i="1"/>
  <c r="L2739" i="1"/>
  <c r="N2739" i="1"/>
  <c r="Q2739" i="1"/>
  <c r="R2739" i="1"/>
  <c r="D2740" i="1"/>
  <c r="F2740" i="1"/>
  <c r="H2740" i="1"/>
  <c r="I2740" i="1"/>
  <c r="L2740" i="1"/>
  <c r="N2740" i="1"/>
  <c r="Q2740" i="1"/>
  <c r="R2740" i="1"/>
  <c r="D2741" i="1"/>
  <c r="F2741" i="1"/>
  <c r="H2741" i="1"/>
  <c r="I2741" i="1"/>
  <c r="L2741" i="1"/>
  <c r="N2741" i="1"/>
  <c r="Q2741" i="1"/>
  <c r="R2741" i="1"/>
  <c r="D2742" i="1"/>
  <c r="F2742" i="1"/>
  <c r="H2742" i="1"/>
  <c r="I2742" i="1"/>
  <c r="L2742" i="1"/>
  <c r="N2742" i="1"/>
  <c r="Q2742" i="1"/>
  <c r="R2742" i="1"/>
  <c r="D2743" i="1"/>
  <c r="F2743" i="1"/>
  <c r="H2743" i="1"/>
  <c r="I2743" i="1"/>
  <c r="L2743" i="1"/>
  <c r="N2743" i="1"/>
  <c r="Q2743" i="1"/>
  <c r="R2743" i="1"/>
  <c r="D2744" i="1"/>
  <c r="F2744" i="1"/>
  <c r="H2744" i="1"/>
  <c r="I2744" i="1"/>
  <c r="L2744" i="1"/>
  <c r="N2744" i="1"/>
  <c r="Q2744" i="1"/>
  <c r="R2744" i="1"/>
  <c r="D2745" i="1"/>
  <c r="F2745" i="1"/>
  <c r="H2745" i="1"/>
  <c r="I2745" i="1"/>
  <c r="L2745" i="1"/>
  <c r="N2745" i="1"/>
  <c r="Q2745" i="1"/>
  <c r="R2745" i="1"/>
  <c r="D2746" i="1"/>
  <c r="F2746" i="1"/>
  <c r="H2746" i="1"/>
  <c r="I2746" i="1"/>
  <c r="L2746" i="1"/>
  <c r="N2746" i="1"/>
  <c r="Q2746" i="1"/>
  <c r="R2746" i="1"/>
  <c r="D2747" i="1"/>
  <c r="F2747" i="1"/>
  <c r="H2747" i="1"/>
  <c r="I2747" i="1"/>
  <c r="L2747" i="1"/>
  <c r="N2747" i="1"/>
  <c r="Q2747" i="1"/>
  <c r="R2747" i="1"/>
  <c r="D2748" i="1"/>
  <c r="F2748" i="1"/>
  <c r="H2748" i="1"/>
  <c r="I2748" i="1"/>
  <c r="L2748" i="1"/>
  <c r="N2748" i="1"/>
  <c r="Q2748" i="1"/>
  <c r="R2748" i="1"/>
  <c r="D2749" i="1"/>
  <c r="F2749" i="1"/>
  <c r="H2749" i="1"/>
  <c r="I2749" i="1"/>
  <c r="L2749" i="1"/>
  <c r="N2749" i="1"/>
  <c r="Q2749" i="1"/>
  <c r="R2749" i="1"/>
  <c r="D2750" i="1"/>
  <c r="F2750" i="1"/>
  <c r="H2750" i="1"/>
  <c r="I2750" i="1"/>
  <c r="L2750" i="1"/>
  <c r="N2750" i="1"/>
  <c r="Q2750" i="1"/>
  <c r="R2750" i="1"/>
  <c r="D2751" i="1"/>
  <c r="F2751" i="1"/>
  <c r="H2751" i="1"/>
  <c r="I2751" i="1"/>
  <c r="L2751" i="1"/>
  <c r="N2751" i="1"/>
  <c r="Q2751" i="1"/>
  <c r="R2751" i="1"/>
  <c r="D2752" i="1"/>
  <c r="F2752" i="1"/>
  <c r="H2752" i="1"/>
  <c r="I2752" i="1"/>
  <c r="L2752" i="1"/>
  <c r="N2752" i="1"/>
  <c r="Q2752" i="1"/>
  <c r="R2752" i="1"/>
  <c r="D2753" i="1"/>
  <c r="F2753" i="1"/>
  <c r="H2753" i="1"/>
  <c r="I2753" i="1"/>
  <c r="L2753" i="1"/>
  <c r="N2753" i="1"/>
  <c r="Q2753" i="1"/>
  <c r="R2753" i="1"/>
  <c r="D2754" i="1"/>
  <c r="F2754" i="1"/>
  <c r="H2754" i="1"/>
  <c r="I2754" i="1"/>
  <c r="L2754" i="1"/>
  <c r="N2754" i="1"/>
  <c r="Q2754" i="1"/>
  <c r="R2754" i="1"/>
  <c r="D2755" i="1"/>
  <c r="F2755" i="1"/>
  <c r="H2755" i="1"/>
  <c r="I2755" i="1"/>
  <c r="L2755" i="1"/>
  <c r="N2755" i="1"/>
  <c r="Q2755" i="1"/>
  <c r="R2755" i="1"/>
  <c r="D2756" i="1"/>
  <c r="F2756" i="1"/>
  <c r="H2756" i="1"/>
  <c r="I2756" i="1"/>
  <c r="L2756" i="1"/>
  <c r="N2756" i="1"/>
  <c r="Q2756" i="1"/>
  <c r="R2756" i="1"/>
  <c r="D2757" i="1"/>
  <c r="F2757" i="1"/>
  <c r="H2757" i="1"/>
  <c r="I2757" i="1"/>
  <c r="L2757" i="1"/>
  <c r="N2757" i="1"/>
  <c r="Q2757" i="1"/>
  <c r="R2757" i="1"/>
  <c r="D2758" i="1"/>
  <c r="F2758" i="1"/>
  <c r="H2758" i="1"/>
  <c r="I2758" i="1"/>
  <c r="L2758" i="1"/>
  <c r="N2758" i="1"/>
  <c r="Q2758" i="1"/>
  <c r="R2758" i="1"/>
  <c r="D2759" i="1"/>
  <c r="F2759" i="1"/>
  <c r="H2759" i="1"/>
  <c r="I2759" i="1"/>
  <c r="L2759" i="1"/>
  <c r="N2759" i="1"/>
  <c r="Q2759" i="1"/>
  <c r="R2759" i="1"/>
  <c r="D2760" i="1"/>
  <c r="F2760" i="1"/>
  <c r="H2760" i="1"/>
  <c r="I2760" i="1"/>
  <c r="L2760" i="1"/>
  <c r="N2760" i="1"/>
  <c r="Q2760" i="1"/>
  <c r="R2760" i="1"/>
  <c r="D2761" i="1"/>
  <c r="F2761" i="1"/>
  <c r="H2761" i="1"/>
  <c r="I2761" i="1"/>
  <c r="L2761" i="1"/>
  <c r="N2761" i="1"/>
  <c r="Q2761" i="1"/>
  <c r="R2761" i="1"/>
  <c r="D2762" i="1"/>
  <c r="F2762" i="1"/>
  <c r="H2762" i="1"/>
  <c r="I2762" i="1"/>
  <c r="L2762" i="1"/>
  <c r="N2762" i="1"/>
  <c r="Q2762" i="1"/>
  <c r="R2762" i="1"/>
  <c r="D2763" i="1"/>
  <c r="F2763" i="1"/>
  <c r="H2763" i="1"/>
  <c r="I2763" i="1"/>
  <c r="L2763" i="1"/>
  <c r="N2763" i="1"/>
  <c r="Q2763" i="1"/>
  <c r="R2763" i="1"/>
  <c r="D2764" i="1"/>
  <c r="F2764" i="1"/>
  <c r="H2764" i="1"/>
  <c r="I2764" i="1"/>
  <c r="L2764" i="1"/>
  <c r="N2764" i="1"/>
  <c r="Q2764" i="1"/>
  <c r="R2764" i="1"/>
  <c r="D2765" i="1"/>
  <c r="F2765" i="1"/>
  <c r="H2765" i="1"/>
  <c r="I2765" i="1"/>
  <c r="L2765" i="1"/>
  <c r="N2765" i="1"/>
  <c r="Q2765" i="1"/>
  <c r="R2765" i="1"/>
  <c r="D2766" i="1"/>
  <c r="F2766" i="1"/>
  <c r="H2766" i="1"/>
  <c r="I2766" i="1"/>
  <c r="L2766" i="1"/>
  <c r="N2766" i="1"/>
  <c r="Q2766" i="1"/>
  <c r="R2766" i="1"/>
  <c r="D2767" i="1"/>
  <c r="F2767" i="1"/>
  <c r="H2767" i="1"/>
  <c r="I2767" i="1"/>
  <c r="L2767" i="1"/>
  <c r="N2767" i="1"/>
  <c r="Q2767" i="1"/>
  <c r="R2767" i="1"/>
  <c r="D2768" i="1"/>
  <c r="F2768" i="1"/>
  <c r="H2768" i="1"/>
  <c r="I2768" i="1"/>
  <c r="L2768" i="1"/>
  <c r="N2768" i="1"/>
  <c r="Q2768" i="1"/>
  <c r="R2768" i="1"/>
  <c r="D2769" i="1"/>
  <c r="F2769" i="1"/>
  <c r="H2769" i="1"/>
  <c r="I2769" i="1"/>
  <c r="L2769" i="1"/>
  <c r="N2769" i="1"/>
  <c r="Q2769" i="1"/>
  <c r="R2769" i="1"/>
  <c r="D2770" i="1"/>
  <c r="F2770" i="1"/>
  <c r="H2770" i="1"/>
  <c r="I2770" i="1"/>
  <c r="L2770" i="1"/>
  <c r="N2770" i="1"/>
  <c r="Q2770" i="1"/>
  <c r="R2770" i="1"/>
  <c r="D2771" i="1"/>
  <c r="F2771" i="1"/>
  <c r="H2771" i="1"/>
  <c r="I2771" i="1"/>
  <c r="L2771" i="1"/>
  <c r="N2771" i="1"/>
  <c r="Q2771" i="1"/>
  <c r="R2771" i="1"/>
  <c r="D2772" i="1"/>
  <c r="F2772" i="1"/>
  <c r="H2772" i="1"/>
  <c r="I2772" i="1"/>
  <c r="L2772" i="1"/>
  <c r="N2772" i="1"/>
  <c r="Q2772" i="1"/>
  <c r="R2772" i="1"/>
  <c r="D2773" i="1"/>
  <c r="F2773" i="1"/>
  <c r="H2773" i="1"/>
  <c r="I2773" i="1"/>
  <c r="L2773" i="1"/>
  <c r="N2773" i="1"/>
  <c r="Q2773" i="1"/>
  <c r="R2773" i="1"/>
  <c r="D2774" i="1"/>
  <c r="F2774" i="1"/>
  <c r="H2774" i="1"/>
  <c r="I2774" i="1"/>
  <c r="L2774" i="1"/>
  <c r="N2774" i="1"/>
  <c r="Q2774" i="1"/>
  <c r="R2774" i="1"/>
  <c r="D2775" i="1"/>
  <c r="F2775" i="1"/>
  <c r="H2775" i="1"/>
  <c r="I2775" i="1"/>
  <c r="L2775" i="1"/>
  <c r="N2775" i="1"/>
  <c r="Q2775" i="1"/>
  <c r="R2775" i="1"/>
  <c r="D2776" i="1"/>
  <c r="F2776" i="1"/>
  <c r="H2776" i="1"/>
  <c r="I2776" i="1"/>
  <c r="L2776" i="1"/>
  <c r="N2776" i="1"/>
  <c r="Q2776" i="1"/>
  <c r="R2776" i="1"/>
  <c r="D2777" i="1"/>
  <c r="F2777" i="1"/>
  <c r="H2777" i="1"/>
  <c r="I2777" i="1"/>
  <c r="L2777" i="1"/>
  <c r="N2777" i="1"/>
  <c r="Q2777" i="1"/>
  <c r="R2777" i="1"/>
  <c r="D2778" i="1"/>
  <c r="F2778" i="1"/>
  <c r="H2778" i="1"/>
  <c r="I2778" i="1"/>
  <c r="L2778" i="1"/>
  <c r="N2778" i="1"/>
  <c r="Q2778" i="1"/>
  <c r="R2778" i="1"/>
  <c r="D2779" i="1"/>
  <c r="F2779" i="1"/>
  <c r="H2779" i="1"/>
  <c r="I2779" i="1"/>
  <c r="L2779" i="1"/>
  <c r="N2779" i="1"/>
  <c r="Q2779" i="1"/>
  <c r="R2779" i="1"/>
  <c r="D2780" i="1"/>
  <c r="F2780" i="1"/>
  <c r="H2780" i="1"/>
  <c r="I2780" i="1"/>
  <c r="L2780" i="1"/>
  <c r="N2780" i="1"/>
  <c r="Q2780" i="1"/>
  <c r="R2780" i="1"/>
  <c r="D2781" i="1"/>
  <c r="F2781" i="1"/>
  <c r="H2781" i="1"/>
  <c r="I2781" i="1"/>
  <c r="L2781" i="1"/>
  <c r="N2781" i="1"/>
  <c r="Q2781" i="1"/>
  <c r="R2781" i="1"/>
  <c r="D2782" i="1"/>
  <c r="F2782" i="1"/>
  <c r="H2782" i="1"/>
  <c r="I2782" i="1"/>
  <c r="L2782" i="1"/>
  <c r="N2782" i="1"/>
  <c r="Q2782" i="1"/>
  <c r="R2782" i="1"/>
  <c r="D2783" i="1"/>
  <c r="F2783" i="1"/>
  <c r="H2783" i="1"/>
  <c r="I2783" i="1"/>
  <c r="L2783" i="1"/>
  <c r="N2783" i="1"/>
  <c r="Q2783" i="1"/>
  <c r="R2783" i="1"/>
  <c r="D2784" i="1"/>
  <c r="F2784" i="1"/>
  <c r="H2784" i="1"/>
  <c r="I2784" i="1"/>
  <c r="L2784" i="1"/>
  <c r="N2784" i="1"/>
  <c r="Q2784" i="1"/>
  <c r="R2784" i="1"/>
  <c r="D2785" i="1"/>
  <c r="F2785" i="1"/>
  <c r="H2785" i="1"/>
  <c r="I2785" i="1"/>
  <c r="L2785" i="1"/>
  <c r="N2785" i="1"/>
  <c r="Q2785" i="1"/>
  <c r="R2785" i="1"/>
  <c r="D2786" i="1"/>
  <c r="F2786" i="1"/>
  <c r="H2786" i="1"/>
  <c r="I2786" i="1"/>
  <c r="L2786" i="1"/>
  <c r="N2786" i="1"/>
  <c r="Q2786" i="1"/>
  <c r="R2786" i="1"/>
  <c r="D2787" i="1"/>
  <c r="F2787" i="1"/>
  <c r="H2787" i="1"/>
  <c r="I2787" i="1"/>
  <c r="L2787" i="1"/>
  <c r="N2787" i="1"/>
  <c r="Q2787" i="1"/>
  <c r="R2787" i="1"/>
  <c r="D2788" i="1"/>
  <c r="F2788" i="1"/>
  <c r="H2788" i="1"/>
  <c r="I2788" i="1"/>
  <c r="L2788" i="1"/>
  <c r="N2788" i="1"/>
  <c r="Q2788" i="1"/>
  <c r="R2788" i="1"/>
  <c r="D2789" i="1"/>
  <c r="F2789" i="1"/>
  <c r="H2789" i="1"/>
  <c r="I2789" i="1"/>
  <c r="L2789" i="1"/>
  <c r="N2789" i="1"/>
  <c r="Q2789" i="1"/>
  <c r="R2789" i="1"/>
  <c r="D2790" i="1"/>
  <c r="F2790" i="1"/>
  <c r="H2790" i="1"/>
  <c r="I2790" i="1"/>
  <c r="L2790" i="1"/>
  <c r="N2790" i="1"/>
  <c r="Q2790" i="1"/>
  <c r="R2790" i="1"/>
  <c r="D2791" i="1"/>
  <c r="F2791" i="1"/>
  <c r="H2791" i="1"/>
  <c r="I2791" i="1"/>
  <c r="L2791" i="1"/>
  <c r="N2791" i="1"/>
  <c r="Q2791" i="1"/>
  <c r="R2791" i="1"/>
  <c r="D2792" i="1"/>
  <c r="F2792" i="1"/>
  <c r="H2792" i="1"/>
  <c r="I2792" i="1"/>
  <c r="L2792" i="1"/>
  <c r="N2792" i="1"/>
  <c r="Q2792" i="1"/>
  <c r="R2792" i="1"/>
  <c r="D2793" i="1"/>
  <c r="F2793" i="1"/>
  <c r="H2793" i="1"/>
  <c r="I2793" i="1"/>
  <c r="L2793" i="1"/>
  <c r="N2793" i="1"/>
  <c r="Q2793" i="1"/>
  <c r="R2793" i="1"/>
  <c r="D2794" i="1"/>
  <c r="F2794" i="1"/>
  <c r="H2794" i="1"/>
  <c r="I2794" i="1"/>
  <c r="L2794" i="1"/>
  <c r="N2794" i="1"/>
  <c r="Q2794" i="1"/>
  <c r="R2794" i="1"/>
  <c r="D2795" i="1"/>
  <c r="F2795" i="1"/>
  <c r="H2795" i="1"/>
  <c r="I2795" i="1"/>
  <c r="L2795" i="1"/>
  <c r="N2795" i="1"/>
  <c r="Q2795" i="1"/>
  <c r="R2795" i="1"/>
  <c r="D2796" i="1"/>
  <c r="F2796" i="1"/>
  <c r="H2796" i="1"/>
  <c r="I2796" i="1"/>
  <c r="L2796" i="1"/>
  <c r="N2796" i="1"/>
  <c r="Q2796" i="1"/>
  <c r="R2796" i="1"/>
  <c r="D2797" i="1"/>
  <c r="F2797" i="1"/>
  <c r="H2797" i="1"/>
  <c r="I2797" i="1"/>
  <c r="L2797" i="1"/>
  <c r="N2797" i="1"/>
  <c r="Q2797" i="1"/>
  <c r="R2797" i="1"/>
  <c r="D2798" i="1"/>
  <c r="F2798" i="1"/>
  <c r="H2798" i="1"/>
  <c r="I2798" i="1"/>
  <c r="L2798" i="1"/>
  <c r="N2798" i="1"/>
  <c r="Q2798" i="1"/>
  <c r="R2798" i="1"/>
  <c r="D2799" i="1"/>
  <c r="F2799" i="1"/>
  <c r="H2799" i="1"/>
  <c r="I2799" i="1"/>
  <c r="L2799" i="1"/>
  <c r="N2799" i="1"/>
  <c r="Q2799" i="1"/>
  <c r="R2799" i="1"/>
  <c r="D2800" i="1"/>
  <c r="F2800" i="1"/>
  <c r="H2800" i="1"/>
  <c r="I2800" i="1"/>
  <c r="L2800" i="1"/>
  <c r="N2800" i="1"/>
  <c r="Q2800" i="1"/>
  <c r="R2800" i="1"/>
  <c r="D2801" i="1"/>
  <c r="F2801" i="1"/>
  <c r="H2801" i="1"/>
  <c r="I2801" i="1"/>
  <c r="L2801" i="1"/>
  <c r="N2801" i="1"/>
  <c r="Q2801" i="1"/>
  <c r="R2801" i="1"/>
  <c r="D2802" i="1"/>
  <c r="F2802" i="1"/>
  <c r="H2802" i="1"/>
  <c r="I2802" i="1"/>
  <c r="L2802" i="1"/>
  <c r="N2802" i="1"/>
  <c r="Q2802" i="1"/>
  <c r="R2802" i="1"/>
  <c r="D2803" i="1"/>
  <c r="F2803" i="1"/>
  <c r="H2803" i="1"/>
  <c r="I2803" i="1"/>
  <c r="L2803" i="1"/>
  <c r="N2803" i="1"/>
  <c r="Q2803" i="1"/>
  <c r="R2803" i="1"/>
  <c r="D2804" i="1"/>
  <c r="F2804" i="1"/>
  <c r="H2804" i="1"/>
  <c r="I2804" i="1"/>
  <c r="L2804" i="1"/>
  <c r="N2804" i="1"/>
  <c r="Q2804" i="1"/>
  <c r="R2804" i="1"/>
  <c r="D2805" i="1"/>
  <c r="F2805" i="1"/>
  <c r="H2805" i="1"/>
  <c r="I2805" i="1"/>
  <c r="L2805" i="1"/>
  <c r="N2805" i="1"/>
  <c r="Q2805" i="1"/>
  <c r="R2805" i="1"/>
  <c r="D2806" i="1"/>
  <c r="F2806" i="1"/>
  <c r="H2806" i="1"/>
  <c r="I2806" i="1"/>
  <c r="L2806" i="1"/>
  <c r="N2806" i="1"/>
  <c r="Q2806" i="1"/>
  <c r="R2806" i="1"/>
  <c r="D2807" i="1"/>
  <c r="F2807" i="1"/>
  <c r="H2807" i="1"/>
  <c r="I2807" i="1"/>
  <c r="L2807" i="1"/>
  <c r="N2807" i="1"/>
  <c r="Q2807" i="1"/>
  <c r="R2807" i="1"/>
  <c r="D2808" i="1"/>
  <c r="F2808" i="1"/>
  <c r="H2808" i="1"/>
  <c r="I2808" i="1"/>
  <c r="L2808" i="1"/>
  <c r="N2808" i="1"/>
  <c r="Q2808" i="1"/>
  <c r="R2808" i="1"/>
  <c r="D2809" i="1"/>
  <c r="F2809" i="1"/>
  <c r="H2809" i="1"/>
  <c r="I2809" i="1"/>
  <c r="L2809" i="1"/>
  <c r="N2809" i="1"/>
  <c r="Q2809" i="1"/>
  <c r="R2809" i="1"/>
  <c r="D2810" i="1"/>
  <c r="F2810" i="1"/>
  <c r="H2810" i="1"/>
  <c r="I2810" i="1"/>
  <c r="L2810" i="1"/>
  <c r="N2810" i="1"/>
  <c r="Q2810" i="1"/>
  <c r="R2810" i="1"/>
  <c r="D2811" i="1"/>
  <c r="F2811" i="1"/>
  <c r="H2811" i="1"/>
  <c r="I2811" i="1"/>
  <c r="L2811" i="1"/>
  <c r="N2811" i="1"/>
  <c r="Q2811" i="1"/>
  <c r="R2811" i="1"/>
  <c r="D2812" i="1"/>
  <c r="F2812" i="1"/>
  <c r="H2812" i="1"/>
  <c r="I2812" i="1"/>
  <c r="L2812" i="1"/>
  <c r="N2812" i="1"/>
  <c r="Q2812" i="1"/>
  <c r="R2812" i="1"/>
  <c r="D2813" i="1"/>
  <c r="F2813" i="1"/>
  <c r="H2813" i="1"/>
  <c r="I2813" i="1"/>
  <c r="L2813" i="1"/>
  <c r="N2813" i="1"/>
  <c r="Q2813" i="1"/>
  <c r="R2813" i="1"/>
  <c r="D2814" i="1"/>
  <c r="F2814" i="1"/>
  <c r="H2814" i="1"/>
  <c r="I2814" i="1"/>
  <c r="L2814" i="1"/>
  <c r="N2814" i="1"/>
  <c r="Q2814" i="1"/>
  <c r="R2814" i="1"/>
  <c r="D2815" i="1"/>
  <c r="F2815" i="1"/>
  <c r="H2815" i="1"/>
  <c r="I2815" i="1"/>
  <c r="L2815" i="1"/>
  <c r="N2815" i="1"/>
  <c r="Q2815" i="1"/>
  <c r="R2815" i="1"/>
  <c r="D2816" i="1"/>
  <c r="F2816" i="1"/>
  <c r="H2816" i="1"/>
  <c r="I2816" i="1"/>
  <c r="L2816" i="1"/>
  <c r="N2816" i="1"/>
  <c r="Q2816" i="1"/>
  <c r="R2816" i="1"/>
  <c r="D2817" i="1"/>
  <c r="F2817" i="1"/>
  <c r="H2817" i="1"/>
  <c r="I2817" i="1"/>
  <c r="L2817" i="1"/>
  <c r="N2817" i="1"/>
  <c r="Q2817" i="1"/>
  <c r="R2817" i="1"/>
  <c r="D2818" i="1"/>
  <c r="F2818" i="1"/>
  <c r="H2818" i="1"/>
  <c r="I2818" i="1"/>
  <c r="L2818" i="1"/>
  <c r="N2818" i="1"/>
  <c r="Q2818" i="1"/>
  <c r="R2818" i="1"/>
  <c r="D2819" i="1"/>
  <c r="F2819" i="1"/>
  <c r="H2819" i="1"/>
  <c r="I2819" i="1"/>
  <c r="L2819" i="1"/>
  <c r="N2819" i="1"/>
  <c r="Q2819" i="1"/>
  <c r="R2819" i="1"/>
  <c r="D2820" i="1"/>
  <c r="F2820" i="1"/>
  <c r="H2820" i="1"/>
  <c r="I2820" i="1"/>
  <c r="L2820" i="1"/>
  <c r="N2820" i="1"/>
  <c r="Q2820" i="1"/>
  <c r="R2820" i="1"/>
  <c r="D2821" i="1"/>
  <c r="F2821" i="1"/>
  <c r="H2821" i="1"/>
  <c r="I2821" i="1"/>
  <c r="L2821" i="1"/>
  <c r="N2821" i="1"/>
  <c r="Q2821" i="1"/>
  <c r="R2821" i="1"/>
  <c r="D2822" i="1"/>
  <c r="F2822" i="1"/>
  <c r="H2822" i="1"/>
  <c r="I2822" i="1"/>
  <c r="L2822" i="1"/>
  <c r="N2822" i="1"/>
  <c r="Q2822" i="1"/>
  <c r="R2822" i="1"/>
  <c r="D2823" i="1"/>
  <c r="F2823" i="1"/>
  <c r="H2823" i="1"/>
  <c r="I2823" i="1"/>
  <c r="L2823" i="1"/>
  <c r="N2823" i="1"/>
  <c r="Q2823" i="1"/>
  <c r="R2823" i="1"/>
  <c r="D2824" i="1"/>
  <c r="F2824" i="1"/>
  <c r="H2824" i="1"/>
  <c r="I2824" i="1"/>
  <c r="L2824" i="1"/>
  <c r="N2824" i="1"/>
  <c r="Q2824" i="1"/>
  <c r="R2824" i="1"/>
  <c r="D2825" i="1"/>
  <c r="F2825" i="1"/>
  <c r="H2825" i="1"/>
  <c r="I2825" i="1"/>
  <c r="L2825" i="1"/>
  <c r="N2825" i="1"/>
  <c r="Q2825" i="1"/>
  <c r="R2825" i="1"/>
  <c r="D2826" i="1"/>
  <c r="F2826" i="1"/>
  <c r="H2826" i="1"/>
  <c r="I2826" i="1"/>
  <c r="L2826" i="1"/>
  <c r="N2826" i="1"/>
  <c r="Q2826" i="1"/>
  <c r="R2826" i="1"/>
  <c r="D2827" i="1"/>
  <c r="F2827" i="1"/>
  <c r="H2827" i="1"/>
  <c r="I2827" i="1"/>
  <c r="L2827" i="1"/>
  <c r="N2827" i="1"/>
  <c r="Q2827" i="1"/>
  <c r="R2827" i="1"/>
  <c r="D2828" i="1"/>
  <c r="F2828" i="1"/>
  <c r="H2828" i="1"/>
  <c r="I2828" i="1"/>
  <c r="L2828" i="1"/>
  <c r="N2828" i="1"/>
  <c r="Q2828" i="1"/>
  <c r="R2828" i="1"/>
  <c r="D2829" i="1"/>
  <c r="F2829" i="1"/>
  <c r="H2829" i="1"/>
  <c r="I2829" i="1"/>
  <c r="L2829" i="1"/>
  <c r="N2829" i="1"/>
  <c r="Q2829" i="1"/>
  <c r="R2829" i="1"/>
  <c r="D2830" i="1"/>
  <c r="F2830" i="1"/>
  <c r="H2830" i="1"/>
  <c r="I2830" i="1"/>
  <c r="L2830" i="1"/>
  <c r="N2830" i="1"/>
  <c r="Q2830" i="1"/>
  <c r="R2830" i="1"/>
  <c r="D2831" i="1"/>
  <c r="F2831" i="1"/>
  <c r="H2831" i="1"/>
  <c r="I2831" i="1"/>
  <c r="L2831" i="1"/>
  <c r="N2831" i="1"/>
  <c r="Q2831" i="1"/>
  <c r="R2831" i="1"/>
  <c r="D2832" i="1"/>
  <c r="F2832" i="1"/>
  <c r="H2832" i="1"/>
  <c r="I2832" i="1"/>
  <c r="L2832" i="1"/>
  <c r="N2832" i="1"/>
  <c r="Q2832" i="1"/>
  <c r="R2832" i="1"/>
  <c r="D2833" i="1"/>
  <c r="F2833" i="1"/>
  <c r="H2833" i="1"/>
  <c r="I2833" i="1"/>
  <c r="L2833" i="1"/>
  <c r="N2833" i="1"/>
  <c r="Q2833" i="1"/>
  <c r="R2833" i="1"/>
  <c r="D2834" i="1"/>
  <c r="F2834" i="1"/>
  <c r="H2834" i="1"/>
  <c r="I2834" i="1"/>
  <c r="L2834" i="1"/>
  <c r="N2834" i="1"/>
  <c r="Q2834" i="1"/>
  <c r="R2834" i="1"/>
  <c r="D2835" i="1"/>
  <c r="F2835" i="1"/>
  <c r="H2835" i="1"/>
  <c r="I2835" i="1"/>
  <c r="L2835" i="1"/>
  <c r="N2835" i="1"/>
  <c r="Q2835" i="1"/>
  <c r="R2835" i="1"/>
  <c r="D2836" i="1"/>
  <c r="F2836" i="1"/>
  <c r="H2836" i="1"/>
  <c r="I2836" i="1"/>
  <c r="L2836" i="1"/>
  <c r="N2836" i="1"/>
  <c r="Q2836" i="1"/>
  <c r="R2836" i="1"/>
  <c r="D2837" i="1"/>
  <c r="F2837" i="1"/>
  <c r="H2837" i="1"/>
  <c r="I2837" i="1"/>
  <c r="L2837" i="1"/>
  <c r="N2837" i="1"/>
  <c r="Q2837" i="1"/>
  <c r="R2837" i="1"/>
  <c r="D2838" i="1"/>
  <c r="F2838" i="1"/>
  <c r="H2838" i="1"/>
  <c r="I2838" i="1"/>
  <c r="L2838" i="1"/>
  <c r="N2838" i="1"/>
  <c r="Q2838" i="1"/>
  <c r="R2838" i="1"/>
  <c r="D2839" i="1"/>
  <c r="F2839" i="1"/>
  <c r="H2839" i="1"/>
  <c r="I2839" i="1"/>
  <c r="L2839" i="1"/>
  <c r="N2839" i="1"/>
  <c r="Q2839" i="1"/>
  <c r="R2839" i="1"/>
  <c r="D2840" i="1"/>
  <c r="F2840" i="1"/>
  <c r="H2840" i="1"/>
  <c r="I2840" i="1"/>
  <c r="L2840" i="1"/>
  <c r="N2840" i="1"/>
  <c r="Q2840" i="1"/>
  <c r="R2840" i="1"/>
  <c r="D2841" i="1"/>
  <c r="F2841" i="1"/>
  <c r="H2841" i="1"/>
  <c r="I2841" i="1"/>
  <c r="L2841" i="1"/>
  <c r="N2841" i="1"/>
  <c r="Q2841" i="1"/>
  <c r="R2841" i="1"/>
  <c r="D2842" i="1"/>
  <c r="F2842" i="1"/>
  <c r="H2842" i="1"/>
  <c r="I2842" i="1"/>
  <c r="L2842" i="1"/>
  <c r="N2842" i="1"/>
  <c r="Q2842" i="1"/>
  <c r="R2842" i="1"/>
  <c r="D2843" i="1"/>
  <c r="F2843" i="1"/>
  <c r="H2843" i="1"/>
  <c r="I2843" i="1"/>
  <c r="L2843" i="1"/>
  <c r="N2843" i="1"/>
  <c r="Q2843" i="1"/>
  <c r="R2843" i="1"/>
  <c r="D2844" i="1"/>
  <c r="F2844" i="1"/>
  <c r="H2844" i="1"/>
  <c r="I2844" i="1"/>
  <c r="L2844" i="1"/>
  <c r="N2844" i="1"/>
  <c r="Q2844" i="1"/>
  <c r="R2844" i="1"/>
  <c r="D2845" i="1"/>
  <c r="F2845" i="1"/>
  <c r="H2845" i="1"/>
  <c r="I2845" i="1"/>
  <c r="L2845" i="1"/>
  <c r="N2845" i="1"/>
  <c r="Q2845" i="1"/>
  <c r="R2845" i="1"/>
  <c r="D2846" i="1"/>
  <c r="F2846" i="1"/>
  <c r="H2846" i="1"/>
  <c r="I2846" i="1"/>
  <c r="L2846" i="1"/>
  <c r="N2846" i="1"/>
  <c r="Q2846" i="1"/>
  <c r="R2846" i="1"/>
  <c r="D2847" i="1"/>
  <c r="F2847" i="1"/>
  <c r="H2847" i="1"/>
  <c r="I2847" i="1"/>
  <c r="L2847" i="1"/>
  <c r="N2847" i="1"/>
  <c r="Q2847" i="1"/>
  <c r="R2847" i="1"/>
  <c r="D2848" i="1"/>
  <c r="F2848" i="1"/>
  <c r="H2848" i="1"/>
  <c r="I2848" i="1"/>
  <c r="L2848" i="1"/>
  <c r="N2848" i="1"/>
  <c r="Q2848" i="1"/>
  <c r="R2848" i="1"/>
  <c r="D2849" i="1"/>
  <c r="F2849" i="1"/>
  <c r="H2849" i="1"/>
  <c r="I2849" i="1"/>
  <c r="L2849" i="1"/>
  <c r="N2849" i="1"/>
  <c r="Q2849" i="1"/>
  <c r="R2849" i="1"/>
  <c r="D2850" i="1"/>
  <c r="F2850" i="1"/>
  <c r="H2850" i="1"/>
  <c r="I2850" i="1"/>
  <c r="L2850" i="1"/>
  <c r="N2850" i="1"/>
  <c r="Q2850" i="1"/>
  <c r="R2850" i="1"/>
  <c r="D2851" i="1"/>
  <c r="F2851" i="1"/>
  <c r="H2851" i="1"/>
  <c r="I2851" i="1"/>
  <c r="L2851" i="1"/>
  <c r="N2851" i="1"/>
  <c r="Q2851" i="1"/>
  <c r="R2851" i="1"/>
  <c r="D2852" i="1"/>
  <c r="F2852" i="1"/>
  <c r="H2852" i="1"/>
  <c r="I2852" i="1"/>
  <c r="L2852" i="1"/>
  <c r="N2852" i="1"/>
  <c r="Q2852" i="1"/>
  <c r="R2852" i="1"/>
  <c r="D2853" i="1"/>
  <c r="F2853" i="1"/>
  <c r="H2853" i="1"/>
  <c r="I2853" i="1"/>
  <c r="L2853" i="1"/>
  <c r="N2853" i="1"/>
  <c r="Q2853" i="1"/>
  <c r="R2853" i="1"/>
  <c r="D2854" i="1"/>
  <c r="F2854" i="1"/>
  <c r="H2854" i="1"/>
  <c r="I2854" i="1"/>
  <c r="L2854" i="1"/>
  <c r="N2854" i="1"/>
  <c r="Q2854" i="1"/>
  <c r="R2854" i="1"/>
  <c r="D2855" i="1"/>
  <c r="F2855" i="1"/>
  <c r="H2855" i="1"/>
  <c r="I2855" i="1"/>
  <c r="L2855" i="1"/>
  <c r="N2855" i="1"/>
  <c r="Q2855" i="1"/>
  <c r="R2855" i="1"/>
  <c r="D2856" i="1"/>
  <c r="F2856" i="1"/>
  <c r="H2856" i="1"/>
  <c r="I2856" i="1"/>
  <c r="L2856" i="1"/>
  <c r="N2856" i="1"/>
  <c r="Q2856" i="1"/>
  <c r="R2856" i="1"/>
  <c r="D2857" i="1"/>
  <c r="F2857" i="1"/>
  <c r="H2857" i="1"/>
  <c r="I2857" i="1"/>
  <c r="L2857" i="1"/>
  <c r="N2857" i="1"/>
  <c r="Q2857" i="1"/>
  <c r="R2857" i="1"/>
  <c r="D2858" i="1"/>
  <c r="F2858" i="1"/>
  <c r="H2858" i="1"/>
  <c r="I2858" i="1"/>
  <c r="L2858" i="1"/>
  <c r="N2858" i="1"/>
  <c r="Q2858" i="1"/>
  <c r="R2858" i="1"/>
  <c r="D2859" i="1"/>
  <c r="F2859" i="1"/>
  <c r="H2859" i="1"/>
  <c r="I2859" i="1"/>
  <c r="L2859" i="1"/>
  <c r="N2859" i="1"/>
  <c r="Q2859" i="1"/>
  <c r="R2859" i="1"/>
  <c r="D2860" i="1"/>
  <c r="F2860" i="1"/>
  <c r="H2860" i="1"/>
  <c r="I2860" i="1"/>
  <c r="L2860" i="1"/>
  <c r="N2860" i="1"/>
  <c r="Q2860" i="1"/>
  <c r="R2860" i="1"/>
  <c r="D2861" i="1"/>
  <c r="F2861" i="1"/>
  <c r="H2861" i="1"/>
  <c r="I2861" i="1"/>
  <c r="L2861" i="1"/>
  <c r="N2861" i="1"/>
  <c r="Q2861" i="1"/>
  <c r="R2861" i="1"/>
  <c r="D2862" i="1"/>
  <c r="F2862" i="1"/>
  <c r="H2862" i="1"/>
  <c r="I2862" i="1"/>
  <c r="L2862" i="1"/>
  <c r="N2862" i="1"/>
  <c r="Q2862" i="1"/>
  <c r="R2862" i="1"/>
  <c r="D2863" i="1"/>
  <c r="F2863" i="1"/>
  <c r="H2863" i="1"/>
  <c r="I2863" i="1"/>
  <c r="L2863" i="1"/>
  <c r="N2863" i="1"/>
  <c r="Q2863" i="1"/>
  <c r="R2863" i="1"/>
  <c r="D2864" i="1"/>
  <c r="F2864" i="1"/>
  <c r="H2864" i="1"/>
  <c r="I2864" i="1"/>
  <c r="L2864" i="1"/>
  <c r="N2864" i="1"/>
  <c r="Q2864" i="1"/>
  <c r="R2864" i="1"/>
  <c r="D2865" i="1"/>
  <c r="F2865" i="1"/>
  <c r="H2865" i="1"/>
  <c r="I2865" i="1"/>
  <c r="L2865" i="1"/>
  <c r="N2865" i="1"/>
  <c r="Q2865" i="1"/>
  <c r="R2865" i="1"/>
  <c r="D2866" i="1"/>
  <c r="F2866" i="1"/>
  <c r="H2866" i="1"/>
  <c r="I2866" i="1"/>
  <c r="L2866" i="1"/>
  <c r="N2866" i="1"/>
  <c r="Q2866" i="1"/>
  <c r="R2866" i="1"/>
  <c r="D2867" i="1"/>
  <c r="F2867" i="1"/>
  <c r="H2867" i="1"/>
  <c r="I2867" i="1"/>
  <c r="L2867" i="1"/>
  <c r="N2867" i="1"/>
  <c r="Q2867" i="1"/>
  <c r="R2867" i="1"/>
  <c r="D2868" i="1"/>
  <c r="F2868" i="1"/>
  <c r="H2868" i="1"/>
  <c r="I2868" i="1"/>
  <c r="L2868" i="1"/>
  <c r="N2868" i="1"/>
  <c r="Q2868" i="1"/>
  <c r="R2868" i="1"/>
  <c r="D2869" i="1"/>
  <c r="F2869" i="1"/>
  <c r="H2869" i="1"/>
  <c r="I2869" i="1"/>
  <c r="L2869" i="1"/>
  <c r="N2869" i="1"/>
  <c r="Q2869" i="1"/>
  <c r="R2869" i="1"/>
  <c r="D2870" i="1"/>
  <c r="F2870" i="1"/>
  <c r="H2870" i="1"/>
  <c r="I2870" i="1"/>
  <c r="L2870" i="1"/>
  <c r="N2870" i="1"/>
  <c r="Q2870" i="1"/>
  <c r="R2870" i="1"/>
  <c r="D2871" i="1"/>
  <c r="F2871" i="1"/>
  <c r="H2871" i="1"/>
  <c r="I2871" i="1"/>
  <c r="L2871" i="1"/>
  <c r="N2871" i="1"/>
  <c r="Q2871" i="1"/>
  <c r="R2871" i="1"/>
  <c r="D2872" i="1"/>
  <c r="F2872" i="1"/>
  <c r="H2872" i="1"/>
  <c r="I2872" i="1"/>
  <c r="L2872" i="1"/>
  <c r="N2872" i="1"/>
  <c r="Q2872" i="1"/>
  <c r="R2872" i="1"/>
  <c r="D2873" i="1"/>
  <c r="F2873" i="1"/>
  <c r="H2873" i="1"/>
  <c r="I2873" i="1"/>
  <c r="L2873" i="1"/>
  <c r="N2873" i="1"/>
  <c r="Q2873" i="1"/>
  <c r="R2873" i="1"/>
  <c r="D2874" i="1"/>
  <c r="F2874" i="1"/>
  <c r="H2874" i="1"/>
  <c r="I2874" i="1"/>
  <c r="L2874" i="1"/>
  <c r="N2874" i="1"/>
  <c r="Q2874" i="1"/>
  <c r="R2874" i="1"/>
  <c r="D2875" i="1"/>
  <c r="F2875" i="1"/>
  <c r="H2875" i="1"/>
  <c r="I2875" i="1"/>
  <c r="L2875" i="1"/>
  <c r="N2875" i="1"/>
  <c r="Q2875" i="1"/>
  <c r="R2875" i="1"/>
  <c r="D2876" i="1"/>
  <c r="F2876" i="1"/>
  <c r="H2876" i="1"/>
  <c r="I2876" i="1"/>
  <c r="L2876" i="1"/>
  <c r="N2876" i="1"/>
  <c r="Q2876" i="1"/>
  <c r="R2876" i="1"/>
  <c r="D2877" i="1"/>
  <c r="F2877" i="1"/>
  <c r="H2877" i="1"/>
  <c r="I2877" i="1"/>
  <c r="L2877" i="1"/>
  <c r="N2877" i="1"/>
  <c r="Q2877" i="1"/>
  <c r="R2877" i="1"/>
  <c r="D2878" i="1"/>
  <c r="F2878" i="1"/>
  <c r="H2878" i="1"/>
  <c r="I2878" i="1"/>
  <c r="L2878" i="1"/>
  <c r="N2878" i="1"/>
  <c r="Q2878" i="1"/>
  <c r="R2878" i="1"/>
  <c r="D2879" i="1"/>
  <c r="F2879" i="1"/>
  <c r="H2879" i="1"/>
  <c r="I2879" i="1"/>
  <c r="L2879" i="1"/>
  <c r="N2879" i="1"/>
  <c r="Q2879" i="1"/>
  <c r="R2879" i="1"/>
  <c r="D2880" i="1"/>
  <c r="F2880" i="1"/>
  <c r="H2880" i="1"/>
  <c r="I2880" i="1"/>
  <c r="L2880" i="1"/>
  <c r="N2880" i="1"/>
  <c r="Q2880" i="1"/>
  <c r="R2880" i="1"/>
  <c r="D2881" i="1"/>
  <c r="F2881" i="1"/>
  <c r="H2881" i="1"/>
  <c r="I2881" i="1"/>
  <c r="L2881" i="1"/>
  <c r="N2881" i="1"/>
  <c r="Q2881" i="1"/>
  <c r="R2881" i="1"/>
  <c r="D2882" i="1"/>
  <c r="F2882" i="1"/>
  <c r="H2882" i="1"/>
  <c r="I2882" i="1"/>
  <c r="L2882" i="1"/>
  <c r="N2882" i="1"/>
  <c r="Q2882" i="1"/>
  <c r="R2882" i="1"/>
  <c r="D2883" i="1"/>
  <c r="F2883" i="1"/>
  <c r="H2883" i="1"/>
  <c r="I2883" i="1"/>
  <c r="L2883" i="1"/>
  <c r="N2883" i="1"/>
  <c r="Q2883" i="1"/>
  <c r="R2883" i="1"/>
  <c r="D2884" i="1"/>
  <c r="F2884" i="1"/>
  <c r="H2884" i="1"/>
  <c r="I2884" i="1"/>
  <c r="L2884" i="1"/>
  <c r="N2884" i="1"/>
  <c r="Q2884" i="1"/>
  <c r="R2884" i="1"/>
  <c r="D2885" i="1"/>
  <c r="F2885" i="1"/>
  <c r="H2885" i="1"/>
  <c r="I2885" i="1"/>
  <c r="L2885" i="1"/>
  <c r="N2885" i="1"/>
  <c r="Q2885" i="1"/>
  <c r="R2885" i="1"/>
  <c r="D2886" i="1"/>
  <c r="F2886" i="1"/>
  <c r="H2886" i="1"/>
  <c r="I2886" i="1"/>
  <c r="L2886" i="1"/>
  <c r="N2886" i="1"/>
  <c r="Q2886" i="1"/>
  <c r="R2886" i="1"/>
  <c r="D2887" i="1"/>
  <c r="F2887" i="1"/>
  <c r="H2887" i="1"/>
  <c r="I2887" i="1"/>
  <c r="L2887" i="1"/>
  <c r="N2887" i="1"/>
  <c r="Q2887" i="1"/>
  <c r="R2887" i="1"/>
  <c r="D2888" i="1"/>
  <c r="F2888" i="1"/>
  <c r="H2888" i="1"/>
  <c r="I2888" i="1"/>
  <c r="L2888" i="1"/>
  <c r="N2888" i="1"/>
  <c r="Q2888" i="1"/>
  <c r="R2888" i="1"/>
  <c r="D2889" i="1"/>
  <c r="F2889" i="1"/>
  <c r="H2889" i="1"/>
  <c r="I2889" i="1"/>
  <c r="L2889" i="1"/>
  <c r="N2889" i="1"/>
  <c r="Q2889" i="1"/>
  <c r="R2889" i="1"/>
  <c r="D2890" i="1"/>
  <c r="F2890" i="1"/>
  <c r="H2890" i="1"/>
  <c r="I2890" i="1"/>
  <c r="L2890" i="1"/>
  <c r="N2890" i="1"/>
  <c r="Q2890" i="1"/>
  <c r="R2890" i="1"/>
  <c r="D2891" i="1"/>
  <c r="F2891" i="1"/>
  <c r="H2891" i="1"/>
  <c r="I2891" i="1"/>
  <c r="L2891" i="1"/>
  <c r="N2891" i="1"/>
  <c r="Q2891" i="1"/>
  <c r="R2891" i="1"/>
  <c r="D2892" i="1"/>
  <c r="F2892" i="1"/>
  <c r="H2892" i="1"/>
  <c r="I2892" i="1"/>
  <c r="L2892" i="1"/>
  <c r="N2892" i="1"/>
  <c r="Q2892" i="1"/>
  <c r="R2892" i="1"/>
  <c r="D2893" i="1"/>
  <c r="F2893" i="1"/>
  <c r="H2893" i="1"/>
  <c r="I2893" i="1"/>
  <c r="L2893" i="1"/>
  <c r="N2893" i="1"/>
  <c r="Q2893" i="1"/>
  <c r="R2893" i="1"/>
  <c r="D2894" i="1"/>
  <c r="F2894" i="1"/>
  <c r="H2894" i="1"/>
  <c r="I2894" i="1"/>
  <c r="L2894" i="1"/>
  <c r="N2894" i="1"/>
  <c r="Q2894" i="1"/>
  <c r="R2894" i="1"/>
  <c r="D2895" i="1"/>
  <c r="F2895" i="1"/>
  <c r="H2895" i="1"/>
  <c r="I2895" i="1"/>
  <c r="L2895" i="1"/>
  <c r="N2895" i="1"/>
  <c r="Q2895" i="1"/>
  <c r="R2895" i="1"/>
  <c r="D2896" i="1"/>
  <c r="F2896" i="1"/>
  <c r="H2896" i="1"/>
  <c r="I2896" i="1"/>
  <c r="L2896" i="1"/>
  <c r="N2896" i="1"/>
  <c r="Q2896" i="1"/>
  <c r="R2896" i="1"/>
  <c r="D2897" i="1"/>
  <c r="F2897" i="1"/>
  <c r="H2897" i="1"/>
  <c r="I2897" i="1"/>
  <c r="L2897" i="1"/>
  <c r="N2897" i="1"/>
  <c r="Q2897" i="1"/>
  <c r="R2897" i="1"/>
  <c r="D2898" i="1"/>
  <c r="F2898" i="1"/>
  <c r="H2898" i="1"/>
  <c r="I2898" i="1"/>
  <c r="L2898" i="1"/>
  <c r="N2898" i="1"/>
  <c r="Q2898" i="1"/>
  <c r="R2898" i="1"/>
  <c r="D2899" i="1"/>
  <c r="F2899" i="1"/>
  <c r="H2899" i="1"/>
  <c r="I2899" i="1"/>
  <c r="L2899" i="1"/>
  <c r="N2899" i="1"/>
  <c r="Q2899" i="1"/>
  <c r="R2899" i="1"/>
  <c r="D2900" i="1"/>
  <c r="F2900" i="1"/>
  <c r="H2900" i="1"/>
  <c r="I2900" i="1"/>
  <c r="L2900" i="1"/>
  <c r="N2900" i="1"/>
  <c r="Q2900" i="1"/>
  <c r="R2900" i="1"/>
  <c r="D2901" i="1"/>
  <c r="F2901" i="1"/>
  <c r="H2901" i="1"/>
  <c r="I2901" i="1"/>
  <c r="L2901" i="1"/>
  <c r="N2901" i="1"/>
  <c r="Q2901" i="1"/>
  <c r="R2901" i="1"/>
  <c r="D2902" i="1"/>
  <c r="F2902" i="1"/>
  <c r="H2902" i="1"/>
  <c r="I2902" i="1"/>
  <c r="L2902" i="1"/>
  <c r="N2902" i="1"/>
  <c r="Q2902" i="1"/>
  <c r="R2902" i="1"/>
  <c r="D2903" i="1"/>
  <c r="F2903" i="1"/>
  <c r="H2903" i="1"/>
  <c r="I2903" i="1"/>
  <c r="L2903" i="1"/>
  <c r="N2903" i="1"/>
  <c r="Q2903" i="1"/>
  <c r="R2903" i="1"/>
  <c r="D2904" i="1"/>
  <c r="F2904" i="1"/>
  <c r="H2904" i="1"/>
  <c r="I2904" i="1"/>
  <c r="L2904" i="1"/>
  <c r="N2904" i="1"/>
  <c r="Q2904" i="1"/>
  <c r="R2904" i="1"/>
  <c r="D2905" i="1"/>
  <c r="F2905" i="1"/>
  <c r="H2905" i="1"/>
  <c r="I2905" i="1"/>
  <c r="L2905" i="1"/>
  <c r="N2905" i="1"/>
  <c r="Q2905" i="1"/>
  <c r="R2905" i="1"/>
  <c r="D2906" i="1"/>
  <c r="F2906" i="1"/>
  <c r="H2906" i="1"/>
  <c r="I2906" i="1"/>
  <c r="L2906" i="1"/>
  <c r="N2906" i="1"/>
  <c r="Q2906" i="1"/>
  <c r="R2906" i="1"/>
  <c r="D2907" i="1"/>
  <c r="F2907" i="1"/>
  <c r="H2907" i="1"/>
  <c r="I2907" i="1"/>
  <c r="L2907" i="1"/>
  <c r="N2907" i="1"/>
  <c r="Q2907" i="1"/>
  <c r="R2907" i="1"/>
  <c r="D2908" i="1"/>
  <c r="F2908" i="1"/>
  <c r="H2908" i="1"/>
  <c r="I2908" i="1"/>
  <c r="L2908" i="1"/>
  <c r="N2908" i="1"/>
  <c r="Q2908" i="1"/>
  <c r="R2908" i="1"/>
  <c r="D2909" i="1"/>
  <c r="F2909" i="1"/>
  <c r="H2909" i="1"/>
  <c r="I2909" i="1"/>
  <c r="L2909" i="1"/>
  <c r="N2909" i="1"/>
  <c r="Q2909" i="1"/>
  <c r="R2909" i="1"/>
  <c r="D2910" i="1"/>
  <c r="F2910" i="1"/>
  <c r="H2910" i="1"/>
  <c r="I2910" i="1"/>
  <c r="L2910" i="1"/>
  <c r="N2910" i="1"/>
  <c r="Q2910" i="1"/>
  <c r="R2910" i="1"/>
  <c r="D2911" i="1"/>
  <c r="F2911" i="1"/>
  <c r="H2911" i="1"/>
  <c r="I2911" i="1"/>
  <c r="L2911" i="1"/>
  <c r="N2911" i="1"/>
  <c r="Q2911" i="1"/>
  <c r="R2911" i="1"/>
  <c r="D2912" i="1"/>
  <c r="F2912" i="1"/>
  <c r="H2912" i="1"/>
  <c r="I2912" i="1"/>
  <c r="L2912" i="1"/>
  <c r="N2912" i="1"/>
  <c r="Q2912" i="1"/>
  <c r="R2912" i="1"/>
  <c r="D2913" i="1"/>
  <c r="F2913" i="1"/>
  <c r="H2913" i="1"/>
  <c r="I2913" i="1"/>
  <c r="L2913" i="1"/>
  <c r="N2913" i="1"/>
  <c r="Q2913" i="1"/>
  <c r="R2913" i="1"/>
  <c r="D2914" i="1"/>
  <c r="F2914" i="1"/>
  <c r="H2914" i="1"/>
  <c r="I2914" i="1"/>
  <c r="L2914" i="1"/>
  <c r="N2914" i="1"/>
  <c r="Q2914" i="1"/>
  <c r="R2914" i="1"/>
  <c r="D2915" i="1"/>
  <c r="F2915" i="1"/>
  <c r="H2915" i="1"/>
  <c r="I2915" i="1"/>
  <c r="L2915" i="1"/>
  <c r="N2915" i="1"/>
  <c r="Q2915" i="1"/>
  <c r="R2915" i="1"/>
  <c r="D2916" i="1"/>
  <c r="F2916" i="1"/>
  <c r="H2916" i="1"/>
  <c r="I2916" i="1"/>
  <c r="L2916" i="1"/>
  <c r="N2916" i="1"/>
  <c r="Q2916" i="1"/>
  <c r="R2916" i="1"/>
  <c r="D2917" i="1"/>
  <c r="F2917" i="1"/>
  <c r="H2917" i="1"/>
  <c r="I2917" i="1"/>
  <c r="L2917" i="1"/>
  <c r="N2917" i="1"/>
  <c r="Q2917" i="1"/>
  <c r="R2917" i="1"/>
  <c r="D2918" i="1"/>
  <c r="F2918" i="1"/>
  <c r="H2918" i="1"/>
  <c r="I2918" i="1"/>
  <c r="L2918" i="1"/>
  <c r="N2918" i="1"/>
  <c r="Q2918" i="1"/>
  <c r="R2918" i="1"/>
  <c r="D2919" i="1"/>
  <c r="F2919" i="1"/>
  <c r="H2919" i="1"/>
  <c r="I2919" i="1"/>
  <c r="L2919" i="1"/>
  <c r="N2919" i="1"/>
  <c r="Q2919" i="1"/>
  <c r="R2919" i="1"/>
  <c r="D2920" i="1"/>
  <c r="F2920" i="1"/>
  <c r="H2920" i="1"/>
  <c r="I2920" i="1"/>
  <c r="L2920" i="1"/>
  <c r="N2920" i="1"/>
  <c r="Q2920" i="1"/>
  <c r="R2920" i="1"/>
  <c r="D2921" i="1"/>
  <c r="F2921" i="1"/>
  <c r="H2921" i="1"/>
  <c r="I2921" i="1"/>
  <c r="L2921" i="1"/>
  <c r="N2921" i="1"/>
  <c r="Q2921" i="1"/>
  <c r="R2921" i="1"/>
  <c r="D2922" i="1"/>
  <c r="F2922" i="1"/>
  <c r="H2922" i="1"/>
  <c r="I2922" i="1"/>
  <c r="L2922" i="1"/>
  <c r="N2922" i="1"/>
  <c r="Q2922" i="1"/>
  <c r="R2922" i="1"/>
  <c r="D2923" i="1"/>
  <c r="F2923" i="1"/>
  <c r="H2923" i="1"/>
  <c r="I2923" i="1"/>
  <c r="L2923" i="1"/>
  <c r="N2923" i="1"/>
  <c r="Q2923" i="1"/>
  <c r="R2923" i="1"/>
  <c r="D2924" i="1"/>
  <c r="F2924" i="1"/>
  <c r="H2924" i="1"/>
  <c r="I2924" i="1"/>
  <c r="L2924" i="1"/>
  <c r="N2924" i="1"/>
  <c r="Q2924" i="1"/>
  <c r="R2924" i="1"/>
  <c r="D2925" i="1"/>
  <c r="F2925" i="1"/>
  <c r="H2925" i="1"/>
  <c r="I2925" i="1"/>
  <c r="L2925" i="1"/>
  <c r="N2925" i="1"/>
  <c r="Q2925" i="1"/>
  <c r="R2925" i="1"/>
  <c r="D2926" i="1"/>
  <c r="F2926" i="1"/>
  <c r="H2926" i="1"/>
  <c r="I2926" i="1"/>
  <c r="L2926" i="1"/>
  <c r="N2926" i="1"/>
  <c r="Q2926" i="1"/>
  <c r="R2926" i="1"/>
  <c r="D2927" i="1"/>
  <c r="F2927" i="1"/>
  <c r="H2927" i="1"/>
  <c r="I2927" i="1"/>
  <c r="L2927" i="1"/>
  <c r="N2927" i="1"/>
  <c r="Q2927" i="1"/>
  <c r="R2927" i="1"/>
  <c r="D2928" i="1"/>
  <c r="F2928" i="1"/>
  <c r="H2928" i="1"/>
  <c r="I2928" i="1"/>
  <c r="L2928" i="1"/>
  <c r="N2928" i="1"/>
  <c r="Q2928" i="1"/>
  <c r="R2928" i="1"/>
  <c r="D2929" i="1"/>
  <c r="F2929" i="1"/>
  <c r="H2929" i="1"/>
  <c r="I2929" i="1"/>
  <c r="L2929" i="1"/>
  <c r="N2929" i="1"/>
  <c r="Q2929" i="1"/>
  <c r="R2929" i="1"/>
  <c r="D2930" i="1"/>
  <c r="F2930" i="1"/>
  <c r="H2930" i="1"/>
  <c r="I2930" i="1"/>
  <c r="L2930" i="1"/>
  <c r="N2930" i="1"/>
  <c r="Q2930" i="1"/>
  <c r="R2930" i="1"/>
  <c r="D2931" i="1"/>
  <c r="F2931" i="1"/>
  <c r="H2931" i="1"/>
  <c r="I2931" i="1"/>
  <c r="L2931" i="1"/>
  <c r="N2931" i="1"/>
  <c r="Q2931" i="1"/>
  <c r="R2931" i="1"/>
  <c r="D2932" i="1"/>
  <c r="F2932" i="1"/>
  <c r="H2932" i="1"/>
  <c r="I2932" i="1"/>
  <c r="L2932" i="1"/>
  <c r="N2932" i="1"/>
  <c r="Q2932" i="1"/>
  <c r="R2932" i="1"/>
  <c r="D2933" i="1"/>
  <c r="F2933" i="1"/>
  <c r="H2933" i="1"/>
  <c r="I2933" i="1"/>
  <c r="L2933" i="1"/>
  <c r="N2933" i="1"/>
  <c r="Q2933" i="1"/>
  <c r="R2933" i="1"/>
  <c r="D2934" i="1"/>
  <c r="F2934" i="1"/>
  <c r="H2934" i="1"/>
  <c r="I2934" i="1"/>
  <c r="L2934" i="1"/>
  <c r="N2934" i="1"/>
  <c r="Q2934" i="1"/>
  <c r="R2934" i="1"/>
  <c r="D2935" i="1"/>
  <c r="F2935" i="1"/>
  <c r="H2935" i="1"/>
  <c r="I2935" i="1"/>
  <c r="L2935" i="1"/>
  <c r="N2935" i="1"/>
  <c r="Q2935" i="1"/>
  <c r="R2935" i="1"/>
  <c r="D2936" i="1"/>
  <c r="F2936" i="1"/>
  <c r="H2936" i="1"/>
  <c r="I2936" i="1"/>
  <c r="L2936" i="1"/>
  <c r="N2936" i="1"/>
  <c r="Q2936" i="1"/>
  <c r="R2936" i="1"/>
  <c r="D2937" i="1"/>
  <c r="F2937" i="1"/>
  <c r="H2937" i="1"/>
  <c r="I2937" i="1"/>
  <c r="L2937" i="1"/>
  <c r="N2937" i="1"/>
  <c r="Q2937" i="1"/>
  <c r="R2937" i="1"/>
  <c r="D2938" i="1"/>
  <c r="F2938" i="1"/>
  <c r="H2938" i="1"/>
  <c r="I2938" i="1"/>
  <c r="L2938" i="1"/>
  <c r="N2938" i="1"/>
  <c r="Q2938" i="1"/>
  <c r="R2938" i="1"/>
  <c r="D2939" i="1"/>
  <c r="F2939" i="1"/>
  <c r="H2939" i="1"/>
  <c r="I2939" i="1"/>
  <c r="L2939" i="1"/>
  <c r="N2939" i="1"/>
  <c r="Q2939" i="1"/>
  <c r="R2939" i="1"/>
  <c r="D2940" i="1"/>
  <c r="F2940" i="1"/>
  <c r="H2940" i="1"/>
  <c r="I2940" i="1"/>
  <c r="L2940" i="1"/>
  <c r="N2940" i="1"/>
  <c r="Q2940" i="1"/>
  <c r="R2940" i="1"/>
  <c r="D2941" i="1"/>
  <c r="F2941" i="1"/>
  <c r="H2941" i="1"/>
  <c r="I2941" i="1"/>
  <c r="L2941" i="1"/>
  <c r="N2941" i="1"/>
  <c r="Q2941" i="1"/>
  <c r="R2941" i="1"/>
  <c r="D2942" i="1"/>
  <c r="F2942" i="1"/>
  <c r="H2942" i="1"/>
  <c r="I2942" i="1"/>
  <c r="L2942" i="1"/>
  <c r="N2942" i="1"/>
  <c r="Q2942" i="1"/>
  <c r="R2942" i="1"/>
  <c r="D2943" i="1"/>
  <c r="F2943" i="1"/>
  <c r="H2943" i="1"/>
  <c r="I2943" i="1"/>
  <c r="L2943" i="1"/>
  <c r="N2943" i="1"/>
  <c r="Q2943" i="1"/>
  <c r="R2943" i="1"/>
  <c r="D2944" i="1"/>
  <c r="F2944" i="1"/>
  <c r="H2944" i="1"/>
  <c r="I2944" i="1"/>
  <c r="L2944" i="1"/>
  <c r="N2944" i="1"/>
  <c r="Q2944" i="1"/>
  <c r="R2944" i="1"/>
  <c r="D2945" i="1"/>
  <c r="F2945" i="1"/>
  <c r="H2945" i="1"/>
  <c r="I2945" i="1"/>
  <c r="L2945" i="1"/>
  <c r="N2945" i="1"/>
  <c r="Q2945" i="1"/>
  <c r="R2945" i="1"/>
  <c r="D2946" i="1"/>
  <c r="F2946" i="1"/>
  <c r="H2946" i="1"/>
  <c r="I2946" i="1"/>
  <c r="L2946" i="1"/>
  <c r="N2946" i="1"/>
  <c r="Q2946" i="1"/>
  <c r="R2946" i="1"/>
  <c r="D2947" i="1"/>
  <c r="F2947" i="1"/>
  <c r="H2947" i="1"/>
  <c r="I2947" i="1"/>
  <c r="L2947" i="1"/>
  <c r="N2947" i="1"/>
  <c r="Q2947" i="1"/>
  <c r="R2947" i="1"/>
  <c r="D2948" i="1"/>
  <c r="F2948" i="1"/>
  <c r="H2948" i="1"/>
  <c r="I2948" i="1"/>
  <c r="L2948" i="1"/>
  <c r="N2948" i="1"/>
  <c r="Q2948" i="1"/>
  <c r="R2948" i="1"/>
  <c r="D2949" i="1"/>
  <c r="F2949" i="1"/>
  <c r="H2949" i="1"/>
  <c r="I2949" i="1"/>
  <c r="L2949" i="1"/>
  <c r="N2949" i="1"/>
  <c r="Q2949" i="1"/>
  <c r="R2949" i="1"/>
  <c r="D2950" i="1"/>
  <c r="F2950" i="1"/>
  <c r="H2950" i="1"/>
  <c r="I2950" i="1"/>
  <c r="L2950" i="1"/>
  <c r="N2950" i="1"/>
  <c r="Q2950" i="1"/>
  <c r="R2950" i="1"/>
  <c r="D2951" i="1"/>
  <c r="F2951" i="1"/>
  <c r="H2951" i="1"/>
  <c r="I2951" i="1"/>
  <c r="L2951" i="1"/>
  <c r="N2951" i="1"/>
  <c r="Q2951" i="1"/>
  <c r="R2951" i="1"/>
  <c r="D2952" i="1"/>
  <c r="F2952" i="1"/>
  <c r="H2952" i="1"/>
  <c r="I2952" i="1"/>
  <c r="L2952" i="1"/>
  <c r="N2952" i="1"/>
  <c r="Q2952" i="1"/>
  <c r="R2952" i="1"/>
  <c r="D2953" i="1"/>
  <c r="F2953" i="1"/>
  <c r="H2953" i="1"/>
  <c r="I2953" i="1"/>
  <c r="L2953" i="1"/>
  <c r="N2953" i="1"/>
  <c r="Q2953" i="1"/>
  <c r="R2953" i="1"/>
  <c r="D2954" i="1"/>
  <c r="F2954" i="1"/>
  <c r="H2954" i="1"/>
  <c r="I2954" i="1"/>
  <c r="L2954" i="1"/>
  <c r="N2954" i="1"/>
  <c r="Q2954" i="1"/>
  <c r="R2954" i="1"/>
  <c r="D2955" i="1"/>
  <c r="F2955" i="1"/>
  <c r="H2955" i="1"/>
  <c r="I2955" i="1"/>
  <c r="L2955" i="1"/>
  <c r="N2955" i="1"/>
  <c r="Q2955" i="1"/>
  <c r="R2955" i="1"/>
  <c r="D2956" i="1"/>
  <c r="F2956" i="1"/>
  <c r="H2956" i="1"/>
  <c r="I2956" i="1"/>
  <c r="L2956" i="1"/>
  <c r="N2956" i="1"/>
  <c r="Q2956" i="1"/>
  <c r="R2956" i="1"/>
  <c r="D2957" i="1"/>
  <c r="F2957" i="1"/>
  <c r="H2957" i="1"/>
  <c r="I2957" i="1"/>
  <c r="L2957" i="1"/>
  <c r="N2957" i="1"/>
  <c r="Q2957" i="1"/>
  <c r="R2957" i="1"/>
  <c r="D2958" i="1"/>
  <c r="F2958" i="1"/>
  <c r="H2958" i="1"/>
  <c r="I2958" i="1"/>
  <c r="L2958" i="1"/>
  <c r="N2958" i="1"/>
  <c r="Q2958" i="1"/>
  <c r="R2958" i="1"/>
  <c r="D2959" i="1"/>
  <c r="F2959" i="1"/>
  <c r="H2959" i="1"/>
  <c r="I2959" i="1"/>
  <c r="L2959" i="1"/>
  <c r="N2959" i="1"/>
  <c r="Q2959" i="1"/>
  <c r="R2959" i="1"/>
  <c r="D2960" i="1"/>
  <c r="F2960" i="1"/>
  <c r="H2960" i="1"/>
  <c r="I2960" i="1"/>
  <c r="L2960" i="1"/>
  <c r="N2960" i="1"/>
  <c r="Q2960" i="1"/>
  <c r="R2960" i="1"/>
  <c r="D2961" i="1"/>
  <c r="F2961" i="1"/>
  <c r="H2961" i="1"/>
  <c r="I2961" i="1"/>
  <c r="L2961" i="1"/>
  <c r="N2961" i="1"/>
  <c r="Q2961" i="1"/>
  <c r="R2961" i="1"/>
  <c r="D2962" i="1"/>
  <c r="F2962" i="1"/>
  <c r="H2962" i="1"/>
  <c r="I2962" i="1"/>
  <c r="L2962" i="1"/>
  <c r="N2962" i="1"/>
  <c r="Q2962" i="1"/>
  <c r="R2962" i="1"/>
  <c r="D2963" i="1"/>
  <c r="F2963" i="1"/>
  <c r="H2963" i="1"/>
  <c r="I2963" i="1"/>
  <c r="L2963" i="1"/>
  <c r="N2963" i="1"/>
  <c r="Q2963" i="1"/>
  <c r="R2963" i="1"/>
  <c r="D2964" i="1"/>
  <c r="F2964" i="1"/>
  <c r="H2964" i="1"/>
  <c r="I2964" i="1"/>
  <c r="L2964" i="1"/>
  <c r="N2964" i="1"/>
  <c r="Q2964" i="1"/>
  <c r="R2964" i="1"/>
  <c r="D2965" i="1"/>
  <c r="F2965" i="1"/>
  <c r="H2965" i="1"/>
  <c r="I2965" i="1"/>
  <c r="L2965" i="1"/>
  <c r="N2965" i="1"/>
  <c r="Q2965" i="1"/>
  <c r="R2965" i="1"/>
  <c r="D2966" i="1"/>
  <c r="F2966" i="1"/>
  <c r="H2966" i="1"/>
  <c r="I2966" i="1"/>
  <c r="L2966" i="1"/>
  <c r="N2966" i="1"/>
  <c r="Q2966" i="1"/>
  <c r="R2966" i="1"/>
  <c r="D2967" i="1"/>
  <c r="F2967" i="1"/>
  <c r="H2967" i="1"/>
  <c r="I2967" i="1"/>
  <c r="L2967" i="1"/>
  <c r="N2967" i="1"/>
  <c r="Q2967" i="1"/>
  <c r="R2967" i="1"/>
  <c r="D2968" i="1"/>
  <c r="F2968" i="1"/>
  <c r="H2968" i="1"/>
  <c r="I2968" i="1"/>
  <c r="L2968" i="1"/>
  <c r="N2968" i="1"/>
  <c r="Q2968" i="1"/>
  <c r="R2968" i="1"/>
  <c r="D2969" i="1"/>
  <c r="F2969" i="1"/>
  <c r="H2969" i="1"/>
  <c r="I2969" i="1"/>
  <c r="L2969" i="1"/>
  <c r="N2969" i="1"/>
  <c r="Q2969" i="1"/>
  <c r="R2969" i="1"/>
  <c r="D2970" i="1"/>
  <c r="F2970" i="1"/>
  <c r="H2970" i="1"/>
  <c r="I2970" i="1"/>
  <c r="L2970" i="1"/>
  <c r="N2970" i="1"/>
  <c r="Q2970" i="1"/>
  <c r="R2970" i="1"/>
  <c r="D2971" i="1"/>
  <c r="F2971" i="1"/>
  <c r="H2971" i="1"/>
  <c r="I2971" i="1"/>
  <c r="L2971" i="1"/>
  <c r="N2971" i="1"/>
  <c r="Q2971" i="1"/>
  <c r="R2971" i="1"/>
  <c r="D2972" i="1"/>
  <c r="F2972" i="1"/>
  <c r="H2972" i="1"/>
  <c r="I2972" i="1"/>
  <c r="L2972" i="1"/>
  <c r="N2972" i="1"/>
  <c r="Q2972" i="1"/>
  <c r="R2972" i="1"/>
  <c r="D2973" i="1"/>
  <c r="F2973" i="1"/>
  <c r="H2973" i="1"/>
  <c r="I2973" i="1"/>
  <c r="L2973" i="1"/>
  <c r="N2973" i="1"/>
  <c r="Q2973" i="1"/>
  <c r="R2973" i="1"/>
  <c r="D2974" i="1"/>
  <c r="F2974" i="1"/>
  <c r="H2974" i="1"/>
  <c r="I2974" i="1"/>
  <c r="L2974" i="1"/>
  <c r="N2974" i="1"/>
  <c r="Q2974" i="1"/>
  <c r="R2974" i="1"/>
  <c r="D2975" i="1"/>
  <c r="F2975" i="1"/>
  <c r="H2975" i="1"/>
  <c r="I2975" i="1"/>
  <c r="L2975" i="1"/>
  <c r="N2975" i="1"/>
  <c r="Q2975" i="1"/>
  <c r="R2975" i="1"/>
  <c r="D2976" i="1"/>
  <c r="F2976" i="1"/>
  <c r="H2976" i="1"/>
  <c r="I2976" i="1"/>
  <c r="L2976" i="1"/>
  <c r="N2976" i="1"/>
  <c r="Q2976" i="1"/>
  <c r="R2976" i="1"/>
  <c r="D2977" i="1"/>
  <c r="F2977" i="1"/>
  <c r="H2977" i="1"/>
  <c r="I2977" i="1"/>
  <c r="L2977" i="1"/>
  <c r="N2977" i="1"/>
  <c r="Q2977" i="1"/>
  <c r="R2977" i="1"/>
  <c r="D2978" i="1"/>
  <c r="F2978" i="1"/>
  <c r="H2978" i="1"/>
  <c r="I2978" i="1"/>
  <c r="L2978" i="1"/>
  <c r="N2978" i="1"/>
  <c r="Q2978" i="1"/>
  <c r="R2978" i="1"/>
  <c r="D2979" i="1"/>
  <c r="F2979" i="1"/>
  <c r="H2979" i="1"/>
  <c r="I2979" i="1"/>
  <c r="L2979" i="1"/>
  <c r="N2979" i="1"/>
  <c r="Q2979" i="1"/>
  <c r="R2979" i="1"/>
  <c r="D2980" i="1"/>
  <c r="F2980" i="1"/>
  <c r="H2980" i="1"/>
  <c r="I2980" i="1"/>
  <c r="L2980" i="1"/>
  <c r="N2980" i="1"/>
  <c r="Q2980" i="1"/>
  <c r="R2980" i="1"/>
  <c r="D2981" i="1"/>
  <c r="F2981" i="1"/>
  <c r="H2981" i="1"/>
  <c r="I2981" i="1"/>
  <c r="L2981" i="1"/>
  <c r="N2981" i="1"/>
  <c r="Q2981" i="1"/>
  <c r="R2981" i="1"/>
  <c r="D2982" i="1"/>
  <c r="F2982" i="1"/>
  <c r="H2982" i="1"/>
  <c r="I2982" i="1"/>
  <c r="L2982" i="1"/>
  <c r="N2982" i="1"/>
  <c r="Q2982" i="1"/>
  <c r="R2982" i="1"/>
  <c r="D2983" i="1"/>
  <c r="F2983" i="1"/>
  <c r="H2983" i="1"/>
  <c r="I2983" i="1"/>
  <c r="L2983" i="1"/>
  <c r="N2983" i="1"/>
  <c r="Q2983" i="1"/>
  <c r="R2983" i="1"/>
  <c r="D2984" i="1"/>
  <c r="F2984" i="1"/>
  <c r="H2984" i="1"/>
  <c r="I2984" i="1"/>
  <c r="L2984" i="1"/>
  <c r="N2984" i="1"/>
  <c r="Q2984" i="1"/>
  <c r="R2984" i="1"/>
  <c r="D2985" i="1"/>
  <c r="F2985" i="1"/>
  <c r="H2985" i="1"/>
  <c r="I2985" i="1"/>
  <c r="L2985" i="1"/>
  <c r="N2985" i="1"/>
  <c r="Q2985" i="1"/>
  <c r="R2985" i="1"/>
  <c r="D2986" i="1"/>
  <c r="F2986" i="1"/>
  <c r="H2986" i="1"/>
  <c r="I2986" i="1"/>
  <c r="L2986" i="1"/>
  <c r="N2986" i="1"/>
  <c r="Q2986" i="1"/>
  <c r="R2986" i="1"/>
  <c r="D2987" i="1"/>
  <c r="F2987" i="1"/>
  <c r="H2987" i="1"/>
  <c r="I2987" i="1"/>
  <c r="L2987" i="1"/>
  <c r="N2987" i="1"/>
  <c r="Q2987" i="1"/>
  <c r="R2987" i="1"/>
  <c r="D2988" i="1"/>
  <c r="F2988" i="1"/>
  <c r="H2988" i="1"/>
  <c r="I2988" i="1"/>
  <c r="L2988" i="1"/>
  <c r="N2988" i="1"/>
  <c r="Q2988" i="1"/>
  <c r="R2988" i="1"/>
  <c r="D2989" i="1"/>
  <c r="F2989" i="1"/>
  <c r="H2989" i="1"/>
  <c r="I2989" i="1"/>
  <c r="L2989" i="1"/>
  <c r="N2989" i="1"/>
  <c r="Q2989" i="1"/>
  <c r="R2989" i="1"/>
  <c r="D2990" i="1"/>
  <c r="F2990" i="1"/>
  <c r="H2990" i="1"/>
  <c r="I2990" i="1"/>
  <c r="L2990" i="1"/>
  <c r="N2990" i="1"/>
  <c r="Q2990" i="1"/>
  <c r="R2990" i="1"/>
  <c r="D2991" i="1"/>
  <c r="F2991" i="1"/>
  <c r="H2991" i="1"/>
  <c r="I2991" i="1"/>
  <c r="L2991" i="1"/>
  <c r="N2991" i="1"/>
  <c r="Q2991" i="1"/>
  <c r="R2991" i="1"/>
  <c r="D2992" i="1"/>
  <c r="F2992" i="1"/>
  <c r="H2992" i="1"/>
  <c r="I2992" i="1"/>
  <c r="L2992" i="1"/>
  <c r="N2992" i="1"/>
  <c r="Q2992" i="1"/>
  <c r="R2992" i="1"/>
  <c r="D2993" i="1"/>
  <c r="F2993" i="1"/>
  <c r="H2993" i="1"/>
  <c r="I2993" i="1"/>
  <c r="L2993" i="1"/>
  <c r="N2993" i="1"/>
  <c r="Q2993" i="1"/>
  <c r="R2993" i="1"/>
  <c r="D2994" i="1"/>
  <c r="F2994" i="1"/>
  <c r="H2994" i="1"/>
  <c r="I2994" i="1"/>
  <c r="L2994" i="1"/>
  <c r="N2994" i="1"/>
  <c r="Q2994" i="1"/>
  <c r="R2994" i="1"/>
  <c r="D2995" i="1"/>
  <c r="F2995" i="1"/>
  <c r="H2995" i="1"/>
  <c r="I2995" i="1"/>
  <c r="L2995" i="1"/>
  <c r="N2995" i="1"/>
  <c r="Q2995" i="1"/>
  <c r="R2995" i="1"/>
  <c r="D2996" i="1"/>
  <c r="F2996" i="1"/>
  <c r="H2996" i="1"/>
  <c r="I2996" i="1"/>
  <c r="L2996" i="1"/>
  <c r="N2996" i="1"/>
  <c r="Q2996" i="1"/>
  <c r="R2996" i="1"/>
  <c r="D2997" i="1"/>
  <c r="F2997" i="1"/>
  <c r="H2997" i="1"/>
  <c r="I2997" i="1"/>
  <c r="L2997" i="1"/>
  <c r="N2997" i="1"/>
  <c r="Q2997" i="1"/>
  <c r="R2997" i="1"/>
  <c r="D2998" i="1"/>
  <c r="F2998" i="1"/>
  <c r="H2998" i="1"/>
  <c r="I2998" i="1"/>
  <c r="L2998" i="1"/>
  <c r="N2998" i="1"/>
  <c r="Q2998" i="1"/>
  <c r="R2998" i="1"/>
  <c r="D2999" i="1"/>
  <c r="F2999" i="1"/>
  <c r="H2999" i="1"/>
  <c r="I2999" i="1"/>
  <c r="L2999" i="1"/>
  <c r="N2999" i="1"/>
  <c r="Q2999" i="1"/>
  <c r="R2999" i="1"/>
  <c r="D3000" i="1"/>
  <c r="F3000" i="1"/>
  <c r="H3000" i="1"/>
  <c r="I3000" i="1"/>
  <c r="L3000" i="1"/>
  <c r="N3000" i="1"/>
  <c r="Q3000" i="1"/>
  <c r="R3000" i="1"/>
  <c r="D3001" i="1"/>
  <c r="F3001" i="1"/>
  <c r="H3001" i="1"/>
  <c r="I3001" i="1"/>
  <c r="L3001" i="1"/>
  <c r="N3001" i="1"/>
  <c r="Q3001" i="1"/>
  <c r="R3001" i="1"/>
  <c r="D3002" i="1"/>
  <c r="F3002" i="1"/>
  <c r="H3002" i="1"/>
  <c r="I3002" i="1"/>
  <c r="L3002" i="1"/>
  <c r="N3002" i="1"/>
  <c r="Q3002" i="1"/>
  <c r="R3002" i="1"/>
  <c r="D3003" i="1"/>
  <c r="F3003" i="1"/>
  <c r="H3003" i="1"/>
  <c r="I3003" i="1"/>
  <c r="L3003" i="1"/>
  <c r="N3003" i="1"/>
  <c r="Q3003" i="1"/>
  <c r="R3003" i="1"/>
  <c r="D3004" i="1"/>
  <c r="F3004" i="1"/>
  <c r="H3004" i="1"/>
  <c r="I3004" i="1"/>
  <c r="L3004" i="1"/>
  <c r="N3004" i="1"/>
  <c r="Q3004" i="1"/>
  <c r="R3004" i="1"/>
  <c r="D3005" i="1"/>
  <c r="F3005" i="1"/>
  <c r="H3005" i="1"/>
  <c r="I3005" i="1"/>
  <c r="L3005" i="1"/>
  <c r="N3005" i="1"/>
  <c r="Q3005" i="1"/>
  <c r="R3005" i="1"/>
  <c r="D3006" i="1"/>
  <c r="F3006" i="1"/>
  <c r="H3006" i="1"/>
  <c r="I3006" i="1"/>
  <c r="L3006" i="1"/>
  <c r="N3006" i="1"/>
  <c r="Q3006" i="1"/>
  <c r="R3006" i="1"/>
  <c r="D3007" i="1"/>
  <c r="F3007" i="1"/>
  <c r="H3007" i="1"/>
  <c r="I3007" i="1"/>
  <c r="L3007" i="1"/>
  <c r="N3007" i="1"/>
  <c r="Q3007" i="1"/>
  <c r="R3007" i="1"/>
  <c r="D3008" i="1"/>
  <c r="F3008" i="1"/>
  <c r="H3008" i="1"/>
  <c r="I3008" i="1"/>
  <c r="L3008" i="1"/>
  <c r="N3008" i="1"/>
  <c r="Q3008" i="1"/>
  <c r="R3008" i="1"/>
  <c r="D3009" i="1"/>
  <c r="F3009" i="1"/>
  <c r="H3009" i="1"/>
  <c r="I3009" i="1"/>
  <c r="L3009" i="1"/>
  <c r="N3009" i="1"/>
  <c r="Q3009" i="1"/>
  <c r="R3009" i="1"/>
  <c r="D3010" i="1"/>
  <c r="F3010" i="1"/>
  <c r="H3010" i="1"/>
  <c r="I3010" i="1"/>
  <c r="L3010" i="1"/>
  <c r="N3010" i="1"/>
  <c r="Q3010" i="1"/>
  <c r="R3010" i="1"/>
  <c r="D3011" i="1"/>
  <c r="F3011" i="1"/>
  <c r="H3011" i="1"/>
  <c r="I3011" i="1"/>
  <c r="L3011" i="1"/>
  <c r="N3011" i="1"/>
  <c r="Q3011" i="1"/>
  <c r="R3011" i="1"/>
  <c r="D3012" i="1"/>
  <c r="F3012" i="1"/>
  <c r="H3012" i="1"/>
  <c r="I3012" i="1"/>
  <c r="L3012" i="1"/>
  <c r="N3012" i="1"/>
  <c r="Q3012" i="1"/>
  <c r="R3012" i="1"/>
  <c r="D3013" i="1"/>
  <c r="F3013" i="1"/>
  <c r="H3013" i="1"/>
  <c r="I3013" i="1"/>
  <c r="L3013" i="1"/>
  <c r="N3013" i="1"/>
  <c r="Q3013" i="1"/>
  <c r="R3013" i="1"/>
  <c r="D3014" i="1"/>
  <c r="F3014" i="1"/>
  <c r="H3014" i="1"/>
  <c r="I3014" i="1"/>
  <c r="L3014" i="1"/>
  <c r="N3014" i="1"/>
  <c r="Q3014" i="1"/>
  <c r="R3014" i="1"/>
  <c r="D3015" i="1"/>
  <c r="F3015" i="1"/>
  <c r="H3015" i="1"/>
  <c r="I3015" i="1"/>
  <c r="L3015" i="1"/>
  <c r="N3015" i="1"/>
  <c r="Q3015" i="1"/>
  <c r="R3015" i="1"/>
  <c r="D3016" i="1"/>
  <c r="F3016" i="1"/>
  <c r="H3016" i="1"/>
  <c r="I3016" i="1"/>
  <c r="L3016" i="1"/>
  <c r="N3016" i="1"/>
  <c r="Q3016" i="1"/>
  <c r="R3016" i="1"/>
  <c r="D3017" i="1"/>
  <c r="F3017" i="1"/>
  <c r="H3017" i="1"/>
  <c r="I3017" i="1"/>
  <c r="L3017" i="1"/>
  <c r="N3017" i="1"/>
  <c r="Q3017" i="1"/>
  <c r="R3017" i="1"/>
  <c r="D3018" i="1"/>
  <c r="F3018" i="1"/>
  <c r="H3018" i="1"/>
  <c r="I3018" i="1"/>
  <c r="L3018" i="1"/>
  <c r="N3018" i="1"/>
  <c r="Q3018" i="1"/>
  <c r="R3018" i="1"/>
  <c r="D3019" i="1"/>
  <c r="F3019" i="1"/>
  <c r="H3019" i="1"/>
  <c r="I3019" i="1"/>
  <c r="L3019" i="1"/>
  <c r="N3019" i="1"/>
  <c r="Q3019" i="1"/>
  <c r="R3019" i="1"/>
  <c r="D3020" i="1"/>
  <c r="F3020" i="1"/>
  <c r="H3020" i="1"/>
  <c r="I3020" i="1"/>
  <c r="L3020" i="1"/>
  <c r="N3020" i="1"/>
  <c r="Q3020" i="1"/>
  <c r="R3020" i="1"/>
  <c r="D3021" i="1"/>
  <c r="F3021" i="1"/>
  <c r="H3021" i="1"/>
  <c r="I3021" i="1"/>
  <c r="L3021" i="1"/>
  <c r="N3021" i="1"/>
  <c r="Q3021" i="1"/>
  <c r="R3021" i="1"/>
  <c r="D3022" i="1"/>
  <c r="F3022" i="1"/>
  <c r="H3022" i="1"/>
  <c r="I3022" i="1"/>
  <c r="L3022" i="1"/>
  <c r="N3022" i="1"/>
  <c r="Q3022" i="1"/>
  <c r="R3022" i="1"/>
  <c r="D3023" i="1"/>
  <c r="F3023" i="1"/>
  <c r="H3023" i="1"/>
  <c r="I3023" i="1"/>
  <c r="L3023" i="1"/>
  <c r="N3023" i="1"/>
  <c r="Q3023" i="1"/>
  <c r="R3023" i="1"/>
  <c r="D3024" i="1"/>
  <c r="F3024" i="1"/>
  <c r="H3024" i="1"/>
  <c r="I3024" i="1"/>
  <c r="L3024" i="1"/>
  <c r="N3024" i="1"/>
  <c r="Q3024" i="1"/>
  <c r="R3024" i="1"/>
  <c r="D3025" i="1"/>
  <c r="F3025" i="1"/>
  <c r="H3025" i="1"/>
  <c r="I3025" i="1"/>
  <c r="L3025" i="1"/>
  <c r="N3025" i="1"/>
  <c r="Q3025" i="1"/>
  <c r="R3025" i="1"/>
  <c r="D3026" i="1"/>
  <c r="F3026" i="1"/>
  <c r="H3026" i="1"/>
  <c r="I3026" i="1"/>
  <c r="L3026" i="1"/>
  <c r="N3026" i="1"/>
  <c r="Q3026" i="1"/>
  <c r="R3026" i="1"/>
  <c r="D3027" i="1"/>
  <c r="F3027" i="1"/>
  <c r="H3027" i="1"/>
  <c r="I3027" i="1"/>
  <c r="L3027" i="1"/>
  <c r="N3027" i="1"/>
  <c r="Q3027" i="1"/>
  <c r="R3027" i="1"/>
  <c r="D3028" i="1"/>
  <c r="F3028" i="1"/>
  <c r="H3028" i="1"/>
  <c r="I3028" i="1"/>
  <c r="L3028" i="1"/>
  <c r="N3028" i="1"/>
  <c r="Q3028" i="1"/>
  <c r="R3028" i="1"/>
  <c r="D3029" i="1"/>
  <c r="F3029" i="1"/>
  <c r="H3029" i="1"/>
  <c r="I3029" i="1"/>
  <c r="L3029" i="1"/>
  <c r="N3029" i="1"/>
  <c r="Q3029" i="1"/>
  <c r="R3029" i="1"/>
  <c r="D3030" i="1"/>
  <c r="F3030" i="1"/>
  <c r="H3030" i="1"/>
  <c r="I3030" i="1"/>
  <c r="L3030" i="1"/>
  <c r="N3030" i="1"/>
  <c r="Q3030" i="1"/>
  <c r="R3030" i="1"/>
  <c r="D3031" i="1"/>
  <c r="F3031" i="1"/>
  <c r="H3031" i="1"/>
  <c r="I3031" i="1"/>
  <c r="L3031" i="1"/>
  <c r="N3031" i="1"/>
  <c r="Q3031" i="1"/>
  <c r="R3031" i="1"/>
  <c r="D3032" i="1"/>
  <c r="F3032" i="1"/>
  <c r="H3032" i="1"/>
  <c r="I3032" i="1"/>
  <c r="L3032" i="1"/>
  <c r="N3032" i="1"/>
  <c r="Q3032" i="1"/>
  <c r="R3032" i="1"/>
  <c r="D3033" i="1"/>
  <c r="F3033" i="1"/>
  <c r="H3033" i="1"/>
  <c r="I3033" i="1"/>
  <c r="L3033" i="1"/>
  <c r="N3033" i="1"/>
  <c r="Q3033" i="1"/>
  <c r="R3033" i="1"/>
  <c r="D3034" i="1"/>
  <c r="F3034" i="1"/>
  <c r="H3034" i="1"/>
  <c r="I3034" i="1"/>
  <c r="L3034" i="1"/>
  <c r="N3034" i="1"/>
  <c r="Q3034" i="1"/>
  <c r="R3034" i="1"/>
  <c r="D3035" i="1"/>
  <c r="F3035" i="1"/>
  <c r="H3035" i="1"/>
  <c r="I3035" i="1"/>
  <c r="L3035" i="1"/>
  <c r="N3035" i="1"/>
  <c r="Q3035" i="1"/>
  <c r="R3035" i="1"/>
  <c r="D3036" i="1"/>
  <c r="F3036" i="1"/>
  <c r="H3036" i="1"/>
  <c r="I3036" i="1"/>
  <c r="L3036" i="1"/>
  <c r="N3036" i="1"/>
  <c r="Q3036" i="1"/>
  <c r="R3036" i="1"/>
  <c r="D3037" i="1"/>
  <c r="F3037" i="1"/>
  <c r="H3037" i="1"/>
  <c r="I3037" i="1"/>
  <c r="L3037" i="1"/>
  <c r="N3037" i="1"/>
  <c r="Q3037" i="1"/>
  <c r="R3037" i="1"/>
  <c r="D3038" i="1"/>
  <c r="F3038" i="1"/>
  <c r="H3038" i="1"/>
  <c r="I3038" i="1"/>
  <c r="L3038" i="1"/>
  <c r="N3038" i="1"/>
  <c r="Q3038" i="1"/>
  <c r="R3038" i="1"/>
  <c r="D3039" i="1"/>
  <c r="F3039" i="1"/>
  <c r="H3039" i="1"/>
  <c r="I3039" i="1"/>
  <c r="L3039" i="1"/>
  <c r="N3039" i="1"/>
  <c r="Q3039" i="1"/>
  <c r="R3039" i="1"/>
  <c r="D3040" i="1"/>
  <c r="F3040" i="1"/>
  <c r="H3040" i="1"/>
  <c r="I3040" i="1"/>
  <c r="L3040" i="1"/>
  <c r="N3040" i="1"/>
  <c r="Q3040" i="1"/>
  <c r="R3040" i="1"/>
  <c r="D3041" i="1"/>
  <c r="F3041" i="1"/>
  <c r="H3041" i="1"/>
  <c r="I3041" i="1"/>
  <c r="L3041" i="1"/>
  <c r="N3041" i="1"/>
  <c r="Q3041" i="1"/>
  <c r="R3041" i="1"/>
  <c r="D3042" i="1"/>
  <c r="F3042" i="1"/>
  <c r="H3042" i="1"/>
  <c r="I3042" i="1"/>
  <c r="L3042" i="1"/>
  <c r="N3042" i="1"/>
  <c r="Q3042" i="1"/>
  <c r="R3042" i="1"/>
  <c r="D3043" i="1"/>
  <c r="F3043" i="1"/>
  <c r="H3043" i="1"/>
  <c r="I3043" i="1"/>
  <c r="L3043" i="1"/>
  <c r="N3043" i="1"/>
  <c r="Q3043" i="1"/>
  <c r="R3043" i="1"/>
  <c r="D3044" i="1"/>
  <c r="F3044" i="1"/>
  <c r="H3044" i="1"/>
  <c r="I3044" i="1"/>
  <c r="L3044" i="1"/>
  <c r="N3044" i="1"/>
  <c r="Q3044" i="1"/>
  <c r="R3044" i="1"/>
  <c r="D3045" i="1"/>
  <c r="F3045" i="1"/>
  <c r="H3045" i="1"/>
  <c r="I3045" i="1"/>
  <c r="L3045" i="1"/>
  <c r="N3045" i="1"/>
  <c r="Q3045" i="1"/>
  <c r="R3045" i="1"/>
  <c r="D3046" i="1"/>
  <c r="F3046" i="1"/>
  <c r="H3046" i="1"/>
  <c r="I3046" i="1"/>
  <c r="L3046" i="1"/>
  <c r="N3046" i="1"/>
  <c r="Q3046" i="1"/>
  <c r="R3046" i="1"/>
  <c r="D3047" i="1"/>
  <c r="F3047" i="1"/>
  <c r="H3047" i="1"/>
  <c r="I3047" i="1"/>
  <c r="L3047" i="1"/>
  <c r="N3047" i="1"/>
  <c r="Q3047" i="1"/>
  <c r="R3047" i="1"/>
  <c r="D3048" i="1"/>
  <c r="F3048" i="1"/>
  <c r="H3048" i="1"/>
  <c r="I3048" i="1"/>
  <c r="L3048" i="1"/>
  <c r="N3048" i="1"/>
  <c r="Q3048" i="1"/>
  <c r="R3048" i="1"/>
  <c r="D3049" i="1"/>
  <c r="F3049" i="1"/>
  <c r="H3049" i="1"/>
  <c r="I3049" i="1"/>
  <c r="L3049" i="1"/>
  <c r="N3049" i="1"/>
  <c r="Q3049" i="1"/>
  <c r="R3049" i="1"/>
  <c r="D3050" i="1"/>
  <c r="F3050" i="1"/>
  <c r="H3050" i="1"/>
  <c r="I3050" i="1"/>
  <c r="L3050" i="1"/>
  <c r="N3050" i="1"/>
  <c r="Q3050" i="1"/>
  <c r="R3050" i="1"/>
  <c r="D3051" i="1"/>
  <c r="F3051" i="1"/>
  <c r="H3051" i="1"/>
  <c r="I3051" i="1"/>
  <c r="L3051" i="1"/>
  <c r="N3051" i="1"/>
  <c r="Q3051" i="1"/>
  <c r="R3051" i="1"/>
  <c r="D3052" i="1"/>
  <c r="F3052" i="1"/>
  <c r="H3052" i="1"/>
  <c r="I3052" i="1"/>
  <c r="L3052" i="1"/>
  <c r="N3052" i="1"/>
  <c r="Q3052" i="1"/>
  <c r="R3052" i="1"/>
  <c r="D3053" i="1"/>
  <c r="F3053" i="1"/>
  <c r="H3053" i="1"/>
  <c r="I3053" i="1"/>
  <c r="L3053" i="1"/>
  <c r="N3053" i="1"/>
  <c r="Q3053" i="1"/>
  <c r="R3053" i="1"/>
  <c r="D3054" i="1"/>
  <c r="F3054" i="1"/>
  <c r="H3054" i="1"/>
  <c r="I3054" i="1"/>
  <c r="L3054" i="1"/>
  <c r="N3054" i="1"/>
  <c r="Q3054" i="1"/>
  <c r="R3054" i="1"/>
  <c r="D3055" i="1"/>
  <c r="F3055" i="1"/>
  <c r="H3055" i="1"/>
  <c r="I3055" i="1"/>
  <c r="L3055" i="1"/>
  <c r="N3055" i="1"/>
  <c r="Q3055" i="1"/>
  <c r="R3055" i="1"/>
  <c r="D3056" i="1"/>
  <c r="F3056" i="1"/>
  <c r="H3056" i="1"/>
  <c r="I3056" i="1"/>
  <c r="L3056" i="1"/>
  <c r="N3056" i="1"/>
  <c r="Q3056" i="1"/>
  <c r="R3056" i="1"/>
  <c r="D3057" i="1"/>
  <c r="F3057" i="1"/>
  <c r="H3057" i="1"/>
  <c r="I3057" i="1"/>
  <c r="L3057" i="1"/>
  <c r="N3057" i="1"/>
  <c r="Q3057" i="1"/>
  <c r="R3057" i="1"/>
  <c r="D3058" i="1"/>
  <c r="F3058" i="1"/>
  <c r="H3058" i="1"/>
  <c r="I3058" i="1"/>
  <c r="L3058" i="1"/>
  <c r="N3058" i="1"/>
  <c r="Q3058" i="1"/>
  <c r="R3058" i="1"/>
  <c r="D3059" i="1"/>
  <c r="F3059" i="1"/>
  <c r="H3059" i="1"/>
  <c r="I3059" i="1"/>
  <c r="L3059" i="1"/>
  <c r="N3059" i="1"/>
  <c r="Q3059" i="1"/>
  <c r="R3059" i="1"/>
  <c r="D3060" i="1"/>
  <c r="F3060" i="1"/>
  <c r="H3060" i="1"/>
  <c r="I3060" i="1"/>
  <c r="L3060" i="1"/>
  <c r="N3060" i="1"/>
  <c r="Q3060" i="1"/>
  <c r="R3060" i="1"/>
  <c r="D3061" i="1"/>
  <c r="F3061" i="1"/>
  <c r="H3061" i="1"/>
  <c r="I3061" i="1"/>
  <c r="L3061" i="1"/>
  <c r="N3061" i="1"/>
  <c r="Q3061" i="1"/>
  <c r="R3061" i="1"/>
  <c r="D3062" i="1"/>
  <c r="F3062" i="1"/>
  <c r="H3062" i="1"/>
  <c r="I3062" i="1"/>
  <c r="L3062" i="1"/>
  <c r="N3062" i="1"/>
  <c r="Q3062" i="1"/>
  <c r="R3062" i="1"/>
  <c r="D3063" i="1"/>
  <c r="F3063" i="1"/>
  <c r="H3063" i="1"/>
  <c r="I3063" i="1"/>
  <c r="L3063" i="1"/>
  <c r="N3063" i="1"/>
  <c r="Q3063" i="1"/>
  <c r="R3063" i="1"/>
  <c r="D3064" i="1"/>
  <c r="F3064" i="1"/>
  <c r="H3064" i="1"/>
  <c r="I3064" i="1"/>
  <c r="L3064" i="1"/>
  <c r="N3064" i="1"/>
  <c r="Q3064" i="1"/>
  <c r="R3064" i="1"/>
  <c r="D3065" i="1"/>
  <c r="F3065" i="1"/>
  <c r="H3065" i="1"/>
  <c r="I3065" i="1"/>
  <c r="L3065" i="1"/>
  <c r="N3065" i="1"/>
  <c r="Q3065" i="1"/>
  <c r="R3065" i="1"/>
  <c r="D3066" i="1"/>
  <c r="F3066" i="1"/>
  <c r="H3066" i="1"/>
  <c r="I3066" i="1"/>
  <c r="L3066" i="1"/>
  <c r="N3066" i="1"/>
  <c r="Q3066" i="1"/>
  <c r="R3066" i="1"/>
  <c r="D3067" i="1"/>
  <c r="F3067" i="1"/>
  <c r="H3067" i="1"/>
  <c r="I3067" i="1"/>
  <c r="L3067" i="1"/>
  <c r="N3067" i="1"/>
  <c r="Q3067" i="1"/>
  <c r="R3067" i="1"/>
  <c r="D3068" i="1"/>
  <c r="F3068" i="1"/>
  <c r="H3068" i="1"/>
  <c r="I3068" i="1"/>
  <c r="L3068" i="1"/>
  <c r="N3068" i="1"/>
  <c r="Q3068" i="1"/>
  <c r="R3068" i="1"/>
  <c r="D3069" i="1"/>
  <c r="F3069" i="1"/>
  <c r="H3069" i="1"/>
  <c r="I3069" i="1"/>
  <c r="L3069" i="1"/>
  <c r="N3069" i="1"/>
  <c r="Q3069" i="1"/>
  <c r="R3069" i="1"/>
  <c r="D3070" i="1"/>
  <c r="F3070" i="1"/>
  <c r="H3070" i="1"/>
  <c r="I3070" i="1"/>
  <c r="L3070" i="1"/>
  <c r="N3070" i="1"/>
  <c r="Q3070" i="1"/>
  <c r="R3070" i="1"/>
  <c r="D3071" i="1"/>
  <c r="F3071" i="1"/>
  <c r="H3071" i="1"/>
  <c r="I3071" i="1"/>
  <c r="L3071" i="1"/>
  <c r="N3071" i="1"/>
  <c r="Q3071" i="1"/>
  <c r="R3071" i="1"/>
  <c r="D3072" i="1"/>
  <c r="F3072" i="1"/>
  <c r="H3072" i="1"/>
  <c r="I3072" i="1"/>
  <c r="L3072" i="1"/>
  <c r="N3072" i="1"/>
  <c r="Q3072" i="1"/>
  <c r="R3072" i="1"/>
  <c r="D3073" i="1"/>
  <c r="F3073" i="1"/>
  <c r="H3073" i="1"/>
  <c r="I3073" i="1"/>
  <c r="L3073" i="1"/>
  <c r="N3073" i="1"/>
  <c r="Q3073" i="1"/>
  <c r="R3073" i="1"/>
  <c r="D3074" i="1"/>
  <c r="F3074" i="1"/>
  <c r="H3074" i="1"/>
  <c r="I3074" i="1"/>
  <c r="L3074" i="1"/>
  <c r="N3074" i="1"/>
  <c r="Q3074" i="1"/>
  <c r="R3074" i="1"/>
  <c r="D3075" i="1"/>
  <c r="F3075" i="1"/>
  <c r="H3075" i="1"/>
  <c r="I3075" i="1"/>
  <c r="L3075" i="1"/>
  <c r="N3075" i="1"/>
  <c r="Q3075" i="1"/>
  <c r="R3075" i="1"/>
  <c r="D3076" i="1"/>
  <c r="F3076" i="1"/>
  <c r="H3076" i="1"/>
  <c r="I3076" i="1"/>
  <c r="L3076" i="1"/>
  <c r="N3076" i="1"/>
  <c r="Q3076" i="1"/>
  <c r="R3076" i="1"/>
  <c r="D3077" i="1"/>
  <c r="F3077" i="1"/>
  <c r="H3077" i="1"/>
  <c r="I3077" i="1"/>
  <c r="L3077" i="1"/>
  <c r="N3077" i="1"/>
  <c r="Q3077" i="1"/>
  <c r="R3077" i="1"/>
  <c r="D3078" i="1"/>
  <c r="F3078" i="1"/>
  <c r="H3078" i="1"/>
  <c r="I3078" i="1"/>
  <c r="L3078" i="1"/>
  <c r="N3078" i="1"/>
  <c r="Q3078" i="1"/>
  <c r="R3078" i="1"/>
  <c r="D3079" i="1"/>
  <c r="F3079" i="1"/>
  <c r="H3079" i="1"/>
  <c r="I3079" i="1"/>
  <c r="L3079" i="1"/>
  <c r="N3079" i="1"/>
  <c r="Q3079" i="1"/>
  <c r="R3079" i="1"/>
  <c r="D3080" i="1"/>
  <c r="F3080" i="1"/>
  <c r="H3080" i="1"/>
  <c r="I3080" i="1"/>
  <c r="L3080" i="1"/>
  <c r="N3080" i="1"/>
  <c r="Q3080" i="1"/>
  <c r="R3080" i="1"/>
  <c r="D3081" i="1"/>
  <c r="F3081" i="1"/>
  <c r="H3081" i="1"/>
  <c r="I3081" i="1"/>
  <c r="L3081" i="1"/>
  <c r="N3081" i="1"/>
  <c r="Q3081" i="1"/>
  <c r="R3081" i="1"/>
  <c r="D3082" i="1"/>
  <c r="F3082" i="1"/>
  <c r="H3082" i="1"/>
  <c r="I3082" i="1"/>
  <c r="L3082" i="1"/>
  <c r="N3082" i="1"/>
  <c r="Q3082" i="1"/>
  <c r="R3082" i="1"/>
  <c r="D3083" i="1"/>
  <c r="F3083" i="1"/>
  <c r="H3083" i="1"/>
  <c r="I3083" i="1"/>
  <c r="L3083" i="1"/>
  <c r="N3083" i="1"/>
  <c r="Q3083" i="1"/>
  <c r="R3083" i="1"/>
  <c r="D3084" i="1"/>
  <c r="F3084" i="1"/>
  <c r="H3084" i="1"/>
  <c r="I3084" i="1"/>
  <c r="L3084" i="1"/>
  <c r="N3084" i="1"/>
  <c r="Q3084" i="1"/>
  <c r="R3084" i="1"/>
  <c r="D3085" i="1"/>
  <c r="F3085" i="1"/>
  <c r="H3085" i="1"/>
  <c r="I3085" i="1"/>
  <c r="L3085" i="1"/>
  <c r="N3085" i="1"/>
  <c r="Q3085" i="1"/>
  <c r="R3085" i="1"/>
  <c r="D3086" i="1"/>
  <c r="F3086" i="1"/>
  <c r="H3086" i="1"/>
  <c r="I3086" i="1"/>
  <c r="L3086" i="1"/>
  <c r="N3086" i="1"/>
  <c r="Q3086" i="1"/>
  <c r="R3086" i="1"/>
  <c r="D3087" i="1"/>
  <c r="F3087" i="1"/>
  <c r="H3087" i="1"/>
  <c r="I3087" i="1"/>
  <c r="L3087" i="1"/>
  <c r="N3087" i="1"/>
  <c r="Q3087" i="1"/>
  <c r="R3087" i="1"/>
  <c r="D3088" i="1"/>
  <c r="F3088" i="1"/>
  <c r="H3088" i="1"/>
  <c r="I3088" i="1"/>
  <c r="L3088" i="1"/>
  <c r="N3088" i="1"/>
  <c r="Q3088" i="1"/>
  <c r="R3088" i="1"/>
  <c r="D3089" i="1"/>
  <c r="F3089" i="1"/>
  <c r="H3089" i="1"/>
  <c r="I3089" i="1"/>
  <c r="L3089" i="1"/>
  <c r="N3089" i="1"/>
  <c r="Q3089" i="1"/>
  <c r="R3089" i="1"/>
  <c r="D3090" i="1"/>
  <c r="F3090" i="1"/>
  <c r="H3090" i="1"/>
  <c r="I3090" i="1"/>
  <c r="L3090" i="1"/>
  <c r="N3090" i="1"/>
  <c r="Q3090" i="1"/>
  <c r="R3090" i="1"/>
  <c r="D3091" i="1"/>
  <c r="F3091" i="1"/>
  <c r="H3091" i="1"/>
  <c r="I3091" i="1"/>
  <c r="L3091" i="1"/>
  <c r="N3091" i="1"/>
  <c r="Q3091" i="1"/>
  <c r="R3091" i="1"/>
  <c r="D3092" i="1"/>
  <c r="F3092" i="1"/>
  <c r="H3092" i="1"/>
  <c r="I3092" i="1"/>
  <c r="L3092" i="1"/>
  <c r="N3092" i="1"/>
  <c r="Q3092" i="1"/>
  <c r="R3092" i="1"/>
  <c r="D3093" i="1"/>
  <c r="F3093" i="1"/>
  <c r="H3093" i="1"/>
  <c r="I3093" i="1"/>
  <c r="L3093" i="1"/>
  <c r="N3093" i="1"/>
  <c r="Q3093" i="1"/>
  <c r="R3093" i="1"/>
  <c r="D3094" i="1"/>
  <c r="F3094" i="1"/>
  <c r="H3094" i="1"/>
  <c r="I3094" i="1"/>
  <c r="L3094" i="1"/>
  <c r="N3094" i="1"/>
  <c r="Q3094" i="1"/>
  <c r="R3094" i="1"/>
  <c r="D3095" i="1"/>
  <c r="F3095" i="1"/>
  <c r="H3095" i="1"/>
  <c r="I3095" i="1"/>
  <c r="L3095" i="1"/>
  <c r="N3095" i="1"/>
  <c r="Q3095" i="1"/>
  <c r="R3095" i="1"/>
  <c r="D3096" i="1"/>
  <c r="F3096" i="1"/>
  <c r="H3096" i="1"/>
  <c r="I3096" i="1"/>
  <c r="L3096" i="1"/>
  <c r="N3096" i="1"/>
  <c r="Q3096" i="1"/>
  <c r="R3096" i="1"/>
  <c r="D3097" i="1"/>
  <c r="F3097" i="1"/>
  <c r="H3097" i="1"/>
  <c r="I3097" i="1"/>
  <c r="L3097" i="1"/>
  <c r="N3097" i="1"/>
  <c r="Q3097" i="1"/>
  <c r="R3097" i="1"/>
  <c r="D3098" i="1"/>
  <c r="F3098" i="1"/>
  <c r="H3098" i="1"/>
  <c r="I3098" i="1"/>
  <c r="L3098" i="1"/>
  <c r="N3098" i="1"/>
  <c r="Q3098" i="1"/>
  <c r="R3098" i="1"/>
  <c r="D3099" i="1"/>
  <c r="F3099" i="1"/>
  <c r="H3099" i="1"/>
  <c r="I3099" i="1"/>
  <c r="L3099" i="1"/>
  <c r="N3099" i="1"/>
  <c r="Q3099" i="1"/>
  <c r="R3099" i="1"/>
  <c r="D3100" i="1"/>
  <c r="F3100" i="1"/>
  <c r="H3100" i="1"/>
  <c r="I3100" i="1"/>
  <c r="L3100" i="1"/>
  <c r="N3100" i="1"/>
  <c r="Q3100" i="1"/>
  <c r="R3100" i="1"/>
  <c r="D3101" i="1"/>
  <c r="F3101" i="1"/>
  <c r="H3101" i="1"/>
  <c r="I3101" i="1"/>
  <c r="L3101" i="1"/>
  <c r="N3101" i="1"/>
  <c r="Q3101" i="1"/>
  <c r="R3101" i="1"/>
  <c r="D3102" i="1"/>
  <c r="F3102" i="1"/>
  <c r="H3102" i="1"/>
  <c r="I3102" i="1"/>
  <c r="L3102" i="1"/>
  <c r="N3102" i="1"/>
  <c r="Q3102" i="1"/>
  <c r="R3102" i="1"/>
  <c r="D3103" i="1"/>
  <c r="F3103" i="1"/>
  <c r="H3103" i="1"/>
  <c r="I3103" i="1"/>
  <c r="L3103" i="1"/>
  <c r="N3103" i="1"/>
  <c r="Q3103" i="1"/>
  <c r="R3103" i="1"/>
  <c r="D3104" i="1"/>
  <c r="F3104" i="1"/>
  <c r="H3104" i="1"/>
  <c r="I3104" i="1"/>
  <c r="L3104" i="1"/>
  <c r="N3104" i="1"/>
  <c r="Q3104" i="1"/>
  <c r="R3104" i="1"/>
  <c r="D3105" i="1"/>
  <c r="F3105" i="1"/>
  <c r="H3105" i="1"/>
  <c r="I3105" i="1"/>
  <c r="L3105" i="1"/>
  <c r="N3105" i="1"/>
  <c r="Q3105" i="1"/>
  <c r="R3105" i="1"/>
  <c r="D3106" i="1"/>
  <c r="F3106" i="1"/>
  <c r="H3106" i="1"/>
  <c r="I3106" i="1"/>
  <c r="L3106" i="1"/>
  <c r="N3106" i="1"/>
  <c r="Q3106" i="1"/>
  <c r="R3106" i="1"/>
  <c r="D3107" i="1"/>
  <c r="F3107" i="1"/>
  <c r="H3107" i="1"/>
  <c r="I3107" i="1"/>
  <c r="L3107" i="1"/>
  <c r="N3107" i="1"/>
  <c r="Q3107" i="1"/>
  <c r="R3107" i="1"/>
  <c r="D3108" i="1"/>
  <c r="F3108" i="1"/>
  <c r="H3108" i="1"/>
  <c r="I3108" i="1"/>
  <c r="L3108" i="1"/>
  <c r="N3108" i="1"/>
  <c r="Q3108" i="1"/>
  <c r="R3108" i="1"/>
  <c r="D3109" i="1"/>
  <c r="F3109" i="1"/>
  <c r="H3109" i="1"/>
  <c r="I3109" i="1"/>
  <c r="L3109" i="1"/>
  <c r="N3109" i="1"/>
  <c r="Q3109" i="1"/>
  <c r="R3109" i="1"/>
  <c r="D3110" i="1"/>
  <c r="F3110" i="1"/>
  <c r="H3110" i="1"/>
  <c r="I3110" i="1"/>
  <c r="L3110" i="1"/>
  <c r="N3110" i="1"/>
  <c r="Q3110" i="1"/>
  <c r="R3110" i="1"/>
  <c r="D3111" i="1"/>
  <c r="F3111" i="1"/>
  <c r="H3111" i="1"/>
  <c r="I3111" i="1"/>
  <c r="L3111" i="1"/>
  <c r="N3111" i="1"/>
  <c r="Q3111" i="1"/>
  <c r="R3111" i="1"/>
  <c r="D3112" i="1"/>
  <c r="F3112" i="1"/>
  <c r="H3112" i="1"/>
  <c r="I3112" i="1"/>
  <c r="L3112" i="1"/>
  <c r="N3112" i="1"/>
  <c r="Q3112" i="1"/>
  <c r="R3112" i="1"/>
  <c r="D3113" i="1"/>
  <c r="F3113" i="1"/>
  <c r="H3113" i="1"/>
  <c r="I3113" i="1"/>
  <c r="L3113" i="1"/>
  <c r="N3113" i="1"/>
  <c r="Q3113" i="1"/>
  <c r="R3113" i="1"/>
  <c r="D3114" i="1"/>
  <c r="F3114" i="1"/>
  <c r="H3114" i="1"/>
  <c r="I3114" i="1"/>
  <c r="L3114" i="1"/>
  <c r="N3114" i="1"/>
  <c r="Q3114" i="1"/>
  <c r="R3114" i="1"/>
  <c r="D3115" i="1"/>
  <c r="F3115" i="1"/>
  <c r="H3115" i="1"/>
  <c r="I3115" i="1"/>
  <c r="L3115" i="1"/>
  <c r="N3115" i="1"/>
  <c r="Q3115" i="1"/>
  <c r="R3115" i="1"/>
  <c r="D3116" i="1"/>
  <c r="F3116" i="1"/>
  <c r="H3116" i="1"/>
  <c r="I3116" i="1"/>
  <c r="L3116" i="1"/>
  <c r="N3116" i="1"/>
  <c r="Q3116" i="1"/>
  <c r="R3116" i="1"/>
  <c r="D3117" i="1"/>
  <c r="F3117" i="1"/>
  <c r="H3117" i="1"/>
  <c r="I3117" i="1"/>
  <c r="L3117" i="1"/>
  <c r="N3117" i="1"/>
  <c r="Q3117" i="1"/>
  <c r="R3117" i="1"/>
  <c r="D3118" i="1"/>
  <c r="F3118" i="1"/>
  <c r="H3118" i="1"/>
  <c r="I3118" i="1"/>
  <c r="L3118" i="1"/>
  <c r="N3118" i="1"/>
  <c r="Q3118" i="1"/>
  <c r="R3118" i="1"/>
  <c r="D3119" i="1"/>
  <c r="F3119" i="1"/>
  <c r="H3119" i="1"/>
  <c r="I3119" i="1"/>
  <c r="L3119" i="1"/>
  <c r="N3119" i="1"/>
  <c r="Q3119" i="1"/>
  <c r="R3119" i="1"/>
  <c r="D3120" i="1"/>
  <c r="F3120" i="1"/>
  <c r="H3120" i="1"/>
  <c r="I3120" i="1"/>
  <c r="L3120" i="1"/>
  <c r="N3120" i="1"/>
  <c r="Q3120" i="1"/>
  <c r="R3120" i="1"/>
  <c r="D3121" i="1"/>
  <c r="F3121" i="1"/>
  <c r="H3121" i="1"/>
  <c r="I3121" i="1"/>
  <c r="L3121" i="1"/>
  <c r="N3121" i="1"/>
  <c r="Q3121" i="1"/>
  <c r="R3121" i="1"/>
  <c r="D3122" i="1"/>
  <c r="F3122" i="1"/>
  <c r="H3122" i="1"/>
  <c r="I3122" i="1"/>
  <c r="L3122" i="1"/>
  <c r="N3122" i="1"/>
  <c r="Q3122" i="1"/>
  <c r="R3122" i="1"/>
  <c r="D3123" i="1"/>
  <c r="F3123" i="1"/>
  <c r="H3123" i="1"/>
  <c r="I3123" i="1"/>
  <c r="L3123" i="1"/>
  <c r="N3123" i="1"/>
  <c r="Q3123" i="1"/>
  <c r="R3123" i="1"/>
  <c r="D3124" i="1"/>
  <c r="F3124" i="1"/>
  <c r="H3124" i="1"/>
  <c r="I3124" i="1"/>
  <c r="L3124" i="1"/>
  <c r="N3124" i="1"/>
  <c r="Q3124" i="1"/>
  <c r="R3124" i="1"/>
  <c r="D3125" i="1"/>
  <c r="F3125" i="1"/>
  <c r="H3125" i="1"/>
  <c r="I3125" i="1"/>
  <c r="L3125" i="1"/>
  <c r="N3125" i="1"/>
  <c r="Q3125" i="1"/>
  <c r="R3125" i="1"/>
  <c r="D3126" i="1"/>
  <c r="F3126" i="1"/>
  <c r="H3126" i="1"/>
  <c r="I3126" i="1"/>
  <c r="L3126" i="1"/>
  <c r="N3126" i="1"/>
  <c r="Q3126" i="1"/>
  <c r="R3126" i="1"/>
  <c r="D3127" i="1"/>
  <c r="F3127" i="1"/>
  <c r="H3127" i="1"/>
  <c r="I3127" i="1"/>
  <c r="L3127" i="1"/>
  <c r="N3127" i="1"/>
  <c r="Q3127" i="1"/>
  <c r="R3127" i="1"/>
  <c r="D3128" i="1"/>
  <c r="F3128" i="1"/>
  <c r="H3128" i="1"/>
  <c r="I3128" i="1"/>
  <c r="L3128" i="1"/>
  <c r="N3128" i="1"/>
  <c r="Q3128" i="1"/>
  <c r="R3128" i="1"/>
  <c r="D3129" i="1"/>
  <c r="F3129" i="1"/>
  <c r="H3129" i="1"/>
  <c r="I3129" i="1"/>
  <c r="L3129" i="1"/>
  <c r="N3129" i="1"/>
  <c r="Q3129" i="1"/>
  <c r="R3129" i="1"/>
  <c r="D3130" i="1"/>
  <c r="F3130" i="1"/>
  <c r="H3130" i="1"/>
  <c r="I3130" i="1"/>
  <c r="L3130" i="1"/>
  <c r="N3130" i="1"/>
  <c r="Q3130" i="1"/>
  <c r="R3130" i="1"/>
  <c r="D3131" i="1"/>
  <c r="F3131" i="1"/>
  <c r="H3131" i="1"/>
  <c r="I3131" i="1"/>
  <c r="L3131" i="1"/>
  <c r="N3131" i="1"/>
  <c r="Q3131" i="1"/>
  <c r="R3131" i="1"/>
  <c r="D3132" i="1"/>
  <c r="F3132" i="1"/>
  <c r="H3132" i="1"/>
  <c r="I3132" i="1"/>
  <c r="L3132" i="1"/>
  <c r="N3132" i="1"/>
  <c r="Q3132" i="1"/>
  <c r="R3132" i="1"/>
  <c r="D3133" i="1"/>
  <c r="F3133" i="1"/>
  <c r="H3133" i="1"/>
  <c r="I3133" i="1"/>
  <c r="L3133" i="1"/>
  <c r="N3133" i="1"/>
  <c r="Q3133" i="1"/>
  <c r="R3133" i="1"/>
  <c r="D3134" i="1"/>
  <c r="F3134" i="1"/>
  <c r="H3134" i="1"/>
  <c r="I3134" i="1"/>
  <c r="L3134" i="1"/>
  <c r="N3134" i="1"/>
  <c r="Q3134" i="1"/>
  <c r="R3134" i="1"/>
  <c r="D3135" i="1"/>
  <c r="F3135" i="1"/>
  <c r="H3135" i="1"/>
  <c r="I3135" i="1"/>
  <c r="L3135" i="1"/>
  <c r="N3135" i="1"/>
  <c r="Q3135" i="1"/>
  <c r="R3135" i="1"/>
  <c r="D3136" i="1"/>
  <c r="F3136" i="1"/>
  <c r="H3136" i="1"/>
  <c r="I3136" i="1"/>
  <c r="L3136" i="1"/>
  <c r="N3136" i="1"/>
  <c r="Q3136" i="1"/>
  <c r="R3136" i="1"/>
  <c r="D3137" i="1"/>
  <c r="F3137" i="1"/>
  <c r="H3137" i="1"/>
  <c r="I3137" i="1"/>
  <c r="L3137" i="1"/>
  <c r="N3137" i="1"/>
  <c r="Q3137" i="1"/>
  <c r="R3137" i="1"/>
  <c r="D3138" i="1"/>
  <c r="F3138" i="1"/>
  <c r="H3138" i="1"/>
  <c r="I3138" i="1"/>
  <c r="L3138" i="1"/>
  <c r="N3138" i="1"/>
  <c r="Q3138" i="1"/>
  <c r="R3138" i="1"/>
  <c r="D3139" i="1"/>
  <c r="F3139" i="1"/>
  <c r="H3139" i="1"/>
  <c r="I3139" i="1"/>
  <c r="L3139" i="1"/>
  <c r="N3139" i="1"/>
  <c r="Q3139" i="1"/>
  <c r="R3139" i="1"/>
  <c r="D3140" i="1"/>
  <c r="F3140" i="1"/>
  <c r="H3140" i="1"/>
  <c r="I3140" i="1"/>
  <c r="L3140" i="1"/>
  <c r="N3140" i="1"/>
  <c r="Q3140" i="1"/>
  <c r="R3140" i="1"/>
  <c r="D3141" i="1"/>
  <c r="F3141" i="1"/>
  <c r="H3141" i="1"/>
  <c r="I3141" i="1"/>
  <c r="L3141" i="1"/>
  <c r="N3141" i="1"/>
  <c r="Q3141" i="1"/>
  <c r="R3141" i="1"/>
  <c r="D3142" i="1"/>
  <c r="F3142" i="1"/>
  <c r="H3142" i="1"/>
  <c r="I3142" i="1"/>
  <c r="L3142" i="1"/>
  <c r="N3142" i="1"/>
  <c r="Q3142" i="1"/>
  <c r="R3142" i="1"/>
  <c r="D3143" i="1"/>
  <c r="F3143" i="1"/>
  <c r="H3143" i="1"/>
  <c r="I3143" i="1"/>
  <c r="L3143" i="1"/>
  <c r="N3143" i="1"/>
  <c r="Q3143" i="1"/>
  <c r="R3143" i="1"/>
  <c r="D3144" i="1"/>
  <c r="F3144" i="1"/>
  <c r="H3144" i="1"/>
  <c r="I3144" i="1"/>
  <c r="L3144" i="1"/>
  <c r="N3144" i="1"/>
  <c r="Q3144" i="1"/>
  <c r="R3144" i="1"/>
  <c r="D3145" i="1"/>
  <c r="F3145" i="1"/>
  <c r="H3145" i="1"/>
  <c r="I3145" i="1"/>
  <c r="L3145" i="1"/>
  <c r="N3145" i="1"/>
  <c r="Q3145" i="1"/>
  <c r="R3145" i="1"/>
  <c r="D3146" i="1"/>
  <c r="F3146" i="1"/>
  <c r="H3146" i="1"/>
  <c r="I3146" i="1"/>
  <c r="L3146" i="1"/>
  <c r="N3146" i="1"/>
  <c r="Q3146" i="1"/>
  <c r="R3146" i="1"/>
  <c r="D3147" i="1"/>
  <c r="F3147" i="1"/>
  <c r="H3147" i="1"/>
  <c r="I3147" i="1"/>
  <c r="L3147" i="1"/>
  <c r="N3147" i="1"/>
  <c r="Q3147" i="1"/>
  <c r="R3147" i="1"/>
  <c r="D3148" i="1"/>
  <c r="F3148" i="1"/>
  <c r="H3148" i="1"/>
  <c r="I3148" i="1"/>
  <c r="L3148" i="1"/>
  <c r="N3148" i="1"/>
  <c r="Q3148" i="1"/>
  <c r="R3148" i="1"/>
  <c r="D3149" i="1"/>
  <c r="F3149" i="1"/>
  <c r="H3149" i="1"/>
  <c r="I3149" i="1"/>
  <c r="L3149" i="1"/>
  <c r="N3149" i="1"/>
  <c r="Q3149" i="1"/>
  <c r="R3149" i="1"/>
  <c r="D3150" i="1"/>
  <c r="F3150" i="1"/>
  <c r="H3150" i="1"/>
  <c r="I3150" i="1"/>
  <c r="L3150" i="1"/>
  <c r="N3150" i="1"/>
  <c r="Q3150" i="1"/>
  <c r="R3150" i="1"/>
  <c r="D3151" i="1"/>
  <c r="F3151" i="1"/>
  <c r="H3151" i="1"/>
  <c r="I3151" i="1"/>
  <c r="L3151" i="1"/>
  <c r="N3151" i="1"/>
  <c r="Q3151" i="1"/>
  <c r="R3151" i="1"/>
  <c r="D3152" i="1"/>
  <c r="F3152" i="1"/>
  <c r="H3152" i="1"/>
  <c r="I3152" i="1"/>
  <c r="L3152" i="1"/>
  <c r="N3152" i="1"/>
  <c r="Q3152" i="1"/>
  <c r="R3152" i="1"/>
  <c r="D3153" i="1"/>
  <c r="F3153" i="1"/>
  <c r="H3153" i="1"/>
  <c r="I3153" i="1"/>
  <c r="L3153" i="1"/>
  <c r="N3153" i="1"/>
  <c r="Q3153" i="1"/>
  <c r="R3153" i="1"/>
  <c r="D3154" i="1"/>
  <c r="F3154" i="1"/>
  <c r="H3154" i="1"/>
  <c r="I3154" i="1"/>
  <c r="L3154" i="1"/>
  <c r="N3154" i="1"/>
  <c r="Q3154" i="1"/>
  <c r="R3154" i="1"/>
  <c r="D3155" i="1"/>
  <c r="F3155" i="1"/>
  <c r="H3155" i="1"/>
  <c r="I3155" i="1"/>
  <c r="L3155" i="1"/>
  <c r="N3155" i="1"/>
  <c r="Q3155" i="1"/>
  <c r="R3155" i="1"/>
  <c r="D3156" i="1"/>
  <c r="F3156" i="1"/>
  <c r="H3156" i="1"/>
  <c r="I3156" i="1"/>
  <c r="L3156" i="1"/>
  <c r="N3156" i="1"/>
  <c r="Q3156" i="1"/>
  <c r="R3156" i="1"/>
  <c r="D3157" i="1"/>
  <c r="F3157" i="1"/>
  <c r="H3157" i="1"/>
  <c r="I3157" i="1"/>
  <c r="L3157" i="1"/>
  <c r="N3157" i="1"/>
  <c r="Q3157" i="1"/>
  <c r="R3157" i="1"/>
  <c r="D3158" i="1"/>
  <c r="F3158" i="1"/>
  <c r="H3158" i="1"/>
  <c r="I3158" i="1"/>
  <c r="L3158" i="1"/>
  <c r="N3158" i="1"/>
  <c r="Q3158" i="1"/>
  <c r="R3158" i="1"/>
  <c r="D3159" i="1"/>
  <c r="F3159" i="1"/>
  <c r="H3159" i="1"/>
  <c r="I3159" i="1"/>
  <c r="L3159" i="1"/>
  <c r="N3159" i="1"/>
  <c r="Q3159" i="1"/>
  <c r="R3159" i="1"/>
  <c r="D3160" i="1"/>
  <c r="F3160" i="1"/>
  <c r="H3160" i="1"/>
  <c r="I3160" i="1"/>
  <c r="L3160" i="1"/>
  <c r="N3160" i="1"/>
  <c r="Q3160" i="1"/>
  <c r="R3160" i="1"/>
  <c r="D3161" i="1"/>
  <c r="F3161" i="1"/>
  <c r="H3161" i="1"/>
  <c r="I3161" i="1"/>
  <c r="L3161" i="1"/>
  <c r="N3161" i="1"/>
  <c r="Q3161" i="1"/>
  <c r="R3161" i="1"/>
  <c r="D3162" i="1"/>
  <c r="F3162" i="1"/>
  <c r="H3162" i="1"/>
  <c r="I3162" i="1"/>
  <c r="L3162" i="1"/>
  <c r="N3162" i="1"/>
  <c r="Q3162" i="1"/>
  <c r="R3162" i="1"/>
  <c r="D3163" i="1"/>
  <c r="F3163" i="1"/>
  <c r="H3163" i="1"/>
  <c r="I3163" i="1"/>
  <c r="L3163" i="1"/>
  <c r="N3163" i="1"/>
  <c r="Q3163" i="1"/>
  <c r="R3163" i="1"/>
  <c r="D3164" i="1"/>
  <c r="F3164" i="1"/>
  <c r="H3164" i="1"/>
  <c r="I3164" i="1"/>
  <c r="L3164" i="1"/>
  <c r="N3164" i="1"/>
  <c r="Q3164" i="1"/>
  <c r="R3164" i="1"/>
  <c r="D3165" i="1"/>
  <c r="F3165" i="1"/>
  <c r="H3165" i="1"/>
  <c r="I3165" i="1"/>
  <c r="L3165" i="1"/>
  <c r="N3165" i="1"/>
  <c r="Q3165" i="1"/>
  <c r="R3165" i="1"/>
  <c r="D3166" i="1"/>
  <c r="F3166" i="1"/>
  <c r="H3166" i="1"/>
  <c r="I3166" i="1"/>
  <c r="L3166" i="1"/>
  <c r="N3166" i="1"/>
  <c r="Q3166" i="1"/>
  <c r="R3166" i="1"/>
  <c r="D3167" i="1"/>
  <c r="F3167" i="1"/>
  <c r="H3167" i="1"/>
  <c r="I3167" i="1"/>
  <c r="L3167" i="1"/>
  <c r="N3167" i="1"/>
  <c r="Q3167" i="1"/>
  <c r="R3167" i="1"/>
  <c r="D3168" i="1"/>
  <c r="F3168" i="1"/>
  <c r="H3168" i="1"/>
  <c r="I3168" i="1"/>
  <c r="L3168" i="1"/>
  <c r="N3168" i="1"/>
  <c r="Q3168" i="1"/>
  <c r="R3168" i="1"/>
  <c r="D3169" i="1"/>
  <c r="F3169" i="1"/>
  <c r="H3169" i="1"/>
  <c r="I3169" i="1"/>
  <c r="L3169" i="1"/>
  <c r="N3169" i="1"/>
  <c r="Q3169" i="1"/>
  <c r="R3169" i="1"/>
  <c r="D3170" i="1"/>
  <c r="F3170" i="1"/>
  <c r="H3170" i="1"/>
  <c r="I3170" i="1"/>
  <c r="L3170" i="1"/>
  <c r="N3170" i="1"/>
  <c r="Q3170" i="1"/>
  <c r="R3170" i="1"/>
  <c r="D3171" i="1"/>
  <c r="F3171" i="1"/>
  <c r="H3171" i="1"/>
  <c r="I3171" i="1"/>
  <c r="L3171" i="1"/>
  <c r="N3171" i="1"/>
  <c r="Q3171" i="1"/>
  <c r="R3171" i="1"/>
  <c r="D3172" i="1"/>
  <c r="F3172" i="1"/>
  <c r="H3172" i="1"/>
  <c r="I3172" i="1"/>
  <c r="L3172" i="1"/>
  <c r="N3172" i="1"/>
  <c r="Q3172" i="1"/>
  <c r="R3172" i="1"/>
  <c r="D3173" i="1"/>
  <c r="F3173" i="1"/>
  <c r="H3173" i="1"/>
  <c r="I3173" i="1"/>
  <c r="L3173" i="1"/>
  <c r="N3173" i="1"/>
  <c r="Q3173" i="1"/>
  <c r="R3173" i="1"/>
  <c r="D3174" i="1"/>
  <c r="F3174" i="1"/>
  <c r="H3174" i="1"/>
  <c r="I3174" i="1"/>
  <c r="L3174" i="1"/>
  <c r="N3174" i="1"/>
  <c r="Q3174" i="1"/>
  <c r="R3174" i="1"/>
  <c r="D3175" i="1"/>
  <c r="F3175" i="1"/>
  <c r="H3175" i="1"/>
  <c r="I3175" i="1"/>
  <c r="L3175" i="1"/>
  <c r="N3175" i="1"/>
  <c r="Q3175" i="1"/>
  <c r="R3175" i="1"/>
  <c r="D3176" i="1"/>
  <c r="F3176" i="1"/>
  <c r="H3176" i="1"/>
  <c r="I3176" i="1"/>
  <c r="L3176" i="1"/>
  <c r="N3176" i="1"/>
  <c r="Q3176" i="1"/>
  <c r="R3176" i="1"/>
  <c r="D3177" i="1"/>
  <c r="F3177" i="1"/>
  <c r="H3177" i="1"/>
  <c r="I3177" i="1"/>
  <c r="L3177" i="1"/>
  <c r="N3177" i="1"/>
  <c r="Q3177" i="1"/>
  <c r="R3177" i="1"/>
  <c r="D3178" i="1"/>
  <c r="F3178" i="1"/>
  <c r="H3178" i="1"/>
  <c r="I3178" i="1"/>
  <c r="L3178" i="1"/>
  <c r="N3178" i="1"/>
  <c r="Q3178" i="1"/>
  <c r="R3178" i="1"/>
  <c r="D3179" i="1"/>
  <c r="F3179" i="1"/>
  <c r="H3179" i="1"/>
  <c r="I3179" i="1"/>
  <c r="L3179" i="1"/>
  <c r="N3179" i="1"/>
  <c r="Q3179" i="1"/>
  <c r="R3179" i="1"/>
  <c r="D3180" i="1"/>
  <c r="F3180" i="1"/>
  <c r="H3180" i="1"/>
  <c r="I3180" i="1"/>
  <c r="L3180" i="1"/>
  <c r="N3180" i="1"/>
  <c r="Q3180" i="1"/>
  <c r="R3180" i="1"/>
  <c r="D3181" i="1"/>
  <c r="F3181" i="1"/>
  <c r="H3181" i="1"/>
  <c r="I3181" i="1"/>
  <c r="L3181" i="1"/>
  <c r="N3181" i="1"/>
  <c r="Q3181" i="1"/>
  <c r="R3181" i="1"/>
  <c r="D3182" i="1"/>
  <c r="F3182" i="1"/>
  <c r="H3182" i="1"/>
  <c r="I3182" i="1"/>
  <c r="L3182" i="1"/>
  <c r="N3182" i="1"/>
  <c r="Q3182" i="1"/>
  <c r="R3182" i="1"/>
  <c r="D3183" i="1"/>
  <c r="F3183" i="1"/>
  <c r="H3183" i="1"/>
  <c r="I3183" i="1"/>
  <c r="L3183" i="1"/>
  <c r="N3183" i="1"/>
  <c r="Q3183" i="1"/>
  <c r="R3183" i="1"/>
  <c r="D3184" i="1"/>
  <c r="F3184" i="1"/>
  <c r="H3184" i="1"/>
  <c r="I3184" i="1"/>
  <c r="L3184" i="1"/>
  <c r="N3184" i="1"/>
  <c r="Q3184" i="1"/>
  <c r="R3184" i="1"/>
  <c r="D3185" i="1"/>
  <c r="F3185" i="1"/>
  <c r="H3185" i="1"/>
  <c r="I3185" i="1"/>
  <c r="L3185" i="1"/>
  <c r="N3185" i="1"/>
  <c r="Q3185" i="1"/>
  <c r="R3185" i="1"/>
  <c r="D3186" i="1"/>
  <c r="F3186" i="1"/>
  <c r="H3186" i="1"/>
  <c r="I3186" i="1"/>
  <c r="L3186" i="1"/>
  <c r="N3186" i="1"/>
  <c r="Q3186" i="1"/>
  <c r="R3186" i="1"/>
  <c r="D3187" i="1"/>
  <c r="F3187" i="1"/>
  <c r="H3187" i="1"/>
  <c r="I3187" i="1"/>
  <c r="L3187" i="1"/>
  <c r="N3187" i="1"/>
  <c r="Q3187" i="1"/>
  <c r="R3187" i="1"/>
  <c r="D3188" i="1"/>
  <c r="F3188" i="1"/>
  <c r="H3188" i="1"/>
  <c r="I3188" i="1"/>
  <c r="L3188" i="1"/>
  <c r="N3188" i="1"/>
  <c r="Q3188" i="1"/>
  <c r="R3188" i="1"/>
  <c r="D3189" i="1"/>
  <c r="F3189" i="1"/>
  <c r="H3189" i="1"/>
  <c r="I3189" i="1"/>
  <c r="L3189" i="1"/>
  <c r="N3189" i="1"/>
  <c r="Q3189" i="1"/>
  <c r="R3189" i="1"/>
  <c r="D3190" i="1"/>
  <c r="F3190" i="1"/>
  <c r="H3190" i="1"/>
  <c r="I3190" i="1"/>
  <c r="L3190" i="1"/>
  <c r="N3190" i="1"/>
  <c r="Q3190" i="1"/>
  <c r="R3190" i="1"/>
  <c r="D3191" i="1"/>
  <c r="F3191" i="1"/>
  <c r="H3191" i="1"/>
  <c r="I3191" i="1"/>
  <c r="L3191" i="1"/>
  <c r="N3191" i="1"/>
  <c r="Q3191" i="1"/>
  <c r="R3191" i="1"/>
  <c r="D3192" i="1"/>
  <c r="F3192" i="1"/>
  <c r="H3192" i="1"/>
  <c r="I3192" i="1"/>
  <c r="L3192" i="1"/>
  <c r="N3192" i="1"/>
  <c r="Q3192" i="1"/>
  <c r="R3192" i="1"/>
  <c r="D3193" i="1"/>
  <c r="F3193" i="1"/>
  <c r="H3193" i="1"/>
  <c r="I3193" i="1"/>
  <c r="L3193" i="1"/>
  <c r="N3193" i="1"/>
  <c r="Q3193" i="1"/>
  <c r="R3193" i="1"/>
  <c r="D3194" i="1"/>
  <c r="F3194" i="1"/>
  <c r="H3194" i="1"/>
  <c r="I3194" i="1"/>
  <c r="L3194" i="1"/>
  <c r="N3194" i="1"/>
  <c r="Q3194" i="1"/>
  <c r="R3194" i="1"/>
  <c r="D3195" i="1"/>
  <c r="F3195" i="1"/>
  <c r="H3195" i="1"/>
  <c r="I3195" i="1"/>
  <c r="L3195" i="1"/>
  <c r="N3195" i="1"/>
  <c r="Q3195" i="1"/>
  <c r="R3195" i="1"/>
  <c r="D3196" i="1"/>
  <c r="F3196" i="1"/>
  <c r="H3196" i="1"/>
  <c r="I3196" i="1"/>
  <c r="L3196" i="1"/>
  <c r="N3196" i="1"/>
  <c r="Q3196" i="1"/>
  <c r="R3196" i="1"/>
  <c r="D3197" i="1"/>
  <c r="F3197" i="1"/>
  <c r="H3197" i="1"/>
  <c r="I3197" i="1"/>
  <c r="L3197" i="1"/>
  <c r="N3197" i="1"/>
  <c r="Q3197" i="1"/>
  <c r="R3197" i="1"/>
  <c r="D3198" i="1"/>
  <c r="F3198" i="1"/>
  <c r="H3198" i="1"/>
  <c r="I3198" i="1"/>
  <c r="L3198" i="1"/>
  <c r="N3198" i="1"/>
  <c r="Q3198" i="1"/>
  <c r="R3198" i="1"/>
  <c r="D3199" i="1"/>
  <c r="F3199" i="1"/>
  <c r="H3199" i="1"/>
  <c r="I3199" i="1"/>
  <c r="L3199" i="1"/>
  <c r="N3199" i="1"/>
  <c r="Q3199" i="1"/>
  <c r="R3199" i="1"/>
  <c r="D3200" i="1"/>
  <c r="F3200" i="1"/>
  <c r="H3200" i="1"/>
  <c r="I3200" i="1"/>
  <c r="L3200" i="1"/>
  <c r="N3200" i="1"/>
  <c r="Q3200" i="1"/>
  <c r="R3200" i="1"/>
  <c r="D3201" i="1"/>
  <c r="F3201" i="1"/>
  <c r="H3201" i="1"/>
  <c r="I3201" i="1"/>
  <c r="L3201" i="1"/>
  <c r="N3201" i="1"/>
  <c r="Q3201" i="1"/>
  <c r="R3201" i="1"/>
  <c r="D3202" i="1"/>
  <c r="F3202" i="1"/>
  <c r="H3202" i="1"/>
  <c r="I3202" i="1"/>
  <c r="L3202" i="1"/>
  <c r="N3202" i="1"/>
  <c r="Q3202" i="1"/>
  <c r="R3202" i="1"/>
  <c r="D3203" i="1"/>
  <c r="F3203" i="1"/>
  <c r="H3203" i="1"/>
  <c r="I3203" i="1"/>
  <c r="L3203" i="1"/>
  <c r="N3203" i="1"/>
  <c r="Q3203" i="1"/>
  <c r="R3203" i="1"/>
  <c r="D3204" i="1"/>
  <c r="F3204" i="1"/>
  <c r="H3204" i="1"/>
  <c r="I3204" i="1"/>
  <c r="L3204" i="1"/>
  <c r="N3204" i="1"/>
  <c r="Q3204" i="1"/>
  <c r="R3204" i="1"/>
  <c r="D3205" i="1"/>
  <c r="F3205" i="1"/>
  <c r="H3205" i="1"/>
  <c r="I3205" i="1"/>
  <c r="L3205" i="1"/>
  <c r="N3205" i="1"/>
  <c r="Q3205" i="1"/>
  <c r="R3205" i="1"/>
  <c r="D3206" i="1"/>
  <c r="F3206" i="1"/>
  <c r="H3206" i="1"/>
  <c r="I3206" i="1"/>
  <c r="L3206" i="1"/>
  <c r="N3206" i="1"/>
  <c r="Q3206" i="1"/>
  <c r="R3206" i="1"/>
  <c r="D3207" i="1"/>
  <c r="F3207" i="1"/>
  <c r="H3207" i="1"/>
  <c r="I3207" i="1"/>
  <c r="L3207" i="1"/>
  <c r="N3207" i="1"/>
  <c r="Q3207" i="1"/>
  <c r="R3207" i="1"/>
  <c r="D3208" i="1"/>
  <c r="F3208" i="1"/>
  <c r="H3208" i="1"/>
  <c r="I3208" i="1"/>
  <c r="L3208" i="1"/>
  <c r="N3208" i="1"/>
  <c r="Q3208" i="1"/>
  <c r="R3208" i="1"/>
  <c r="D3209" i="1"/>
  <c r="F3209" i="1"/>
  <c r="H3209" i="1"/>
  <c r="I3209" i="1"/>
  <c r="L3209" i="1"/>
  <c r="N3209" i="1"/>
  <c r="Q3209" i="1"/>
  <c r="R3209" i="1"/>
  <c r="D3210" i="1"/>
  <c r="F3210" i="1"/>
  <c r="H3210" i="1"/>
  <c r="I3210" i="1"/>
  <c r="L3210" i="1"/>
  <c r="N3210" i="1"/>
  <c r="Q3210" i="1"/>
  <c r="R3210" i="1"/>
  <c r="D3211" i="1"/>
  <c r="F3211" i="1"/>
  <c r="H3211" i="1"/>
  <c r="I3211" i="1"/>
  <c r="L3211" i="1"/>
  <c r="N3211" i="1"/>
  <c r="Q3211" i="1"/>
  <c r="R3211" i="1"/>
  <c r="D3212" i="1"/>
  <c r="F3212" i="1"/>
  <c r="H3212" i="1"/>
  <c r="I3212" i="1"/>
  <c r="L3212" i="1"/>
  <c r="N3212" i="1"/>
  <c r="Q3212" i="1"/>
  <c r="R3212" i="1"/>
  <c r="D3213" i="1"/>
  <c r="F3213" i="1"/>
  <c r="H3213" i="1"/>
  <c r="I3213" i="1"/>
  <c r="L3213" i="1"/>
  <c r="N3213" i="1"/>
  <c r="Q3213" i="1"/>
  <c r="R3213" i="1"/>
  <c r="D3214" i="1"/>
  <c r="F3214" i="1"/>
  <c r="H3214" i="1"/>
  <c r="I3214" i="1"/>
  <c r="L3214" i="1"/>
  <c r="N3214" i="1"/>
  <c r="Q3214" i="1"/>
  <c r="R3214" i="1"/>
  <c r="D3215" i="1"/>
  <c r="F3215" i="1"/>
  <c r="H3215" i="1"/>
  <c r="I3215" i="1"/>
  <c r="L3215" i="1"/>
  <c r="N3215" i="1"/>
  <c r="Q3215" i="1"/>
  <c r="R3215" i="1"/>
  <c r="D3216" i="1"/>
  <c r="F3216" i="1"/>
  <c r="H3216" i="1"/>
  <c r="I3216" i="1"/>
  <c r="L3216" i="1"/>
  <c r="N3216" i="1"/>
  <c r="Q3216" i="1"/>
  <c r="R3216" i="1"/>
  <c r="D3217" i="1"/>
  <c r="F3217" i="1"/>
  <c r="H3217" i="1"/>
  <c r="I3217" i="1"/>
  <c r="L3217" i="1"/>
  <c r="N3217" i="1"/>
  <c r="Q3217" i="1"/>
  <c r="R3217" i="1"/>
  <c r="D3218" i="1"/>
  <c r="F3218" i="1"/>
  <c r="H3218" i="1"/>
  <c r="I3218" i="1"/>
  <c r="L3218" i="1"/>
  <c r="N3218" i="1"/>
  <c r="Q3218" i="1"/>
  <c r="R3218" i="1"/>
  <c r="D3219" i="1"/>
  <c r="F3219" i="1"/>
  <c r="H3219" i="1"/>
  <c r="I3219" i="1"/>
  <c r="L3219" i="1"/>
  <c r="N3219" i="1"/>
  <c r="Q3219" i="1"/>
  <c r="R3219" i="1"/>
  <c r="D3220" i="1"/>
  <c r="F3220" i="1"/>
  <c r="H3220" i="1"/>
  <c r="I3220" i="1"/>
  <c r="L3220" i="1"/>
  <c r="N3220" i="1"/>
  <c r="Q3220" i="1"/>
  <c r="R3220" i="1"/>
  <c r="D3221" i="1"/>
  <c r="F3221" i="1"/>
  <c r="H3221" i="1"/>
  <c r="I3221" i="1"/>
  <c r="L3221" i="1"/>
  <c r="N3221" i="1"/>
  <c r="Q3221" i="1"/>
  <c r="R3221" i="1"/>
  <c r="D3222" i="1"/>
  <c r="F3222" i="1"/>
  <c r="H3222" i="1"/>
  <c r="I3222" i="1"/>
  <c r="L3222" i="1"/>
  <c r="N3222" i="1"/>
  <c r="Q3222" i="1"/>
  <c r="R3222" i="1"/>
  <c r="D3223" i="1"/>
  <c r="F3223" i="1"/>
  <c r="H3223" i="1"/>
  <c r="I3223" i="1"/>
  <c r="L3223" i="1"/>
  <c r="N3223" i="1"/>
  <c r="Q3223" i="1"/>
  <c r="R3223" i="1"/>
  <c r="D3224" i="1"/>
  <c r="F3224" i="1"/>
  <c r="H3224" i="1"/>
  <c r="I3224" i="1"/>
  <c r="L3224" i="1"/>
  <c r="N3224" i="1"/>
  <c r="Q3224" i="1"/>
  <c r="R3224" i="1"/>
  <c r="D3225" i="1"/>
  <c r="F3225" i="1"/>
  <c r="H3225" i="1"/>
  <c r="I3225" i="1"/>
  <c r="L3225" i="1"/>
  <c r="N3225" i="1"/>
  <c r="Q3225" i="1"/>
  <c r="R3225" i="1"/>
  <c r="D3226" i="1"/>
  <c r="F3226" i="1"/>
  <c r="H3226" i="1"/>
  <c r="I3226" i="1"/>
  <c r="L3226" i="1"/>
  <c r="N3226" i="1"/>
  <c r="Q3226" i="1"/>
  <c r="R3226" i="1"/>
  <c r="D3227" i="1"/>
  <c r="F3227" i="1"/>
  <c r="H3227" i="1"/>
  <c r="I3227" i="1"/>
  <c r="L3227" i="1"/>
  <c r="N3227" i="1"/>
  <c r="Q3227" i="1"/>
  <c r="R3227" i="1"/>
  <c r="D3228" i="1"/>
  <c r="F3228" i="1"/>
  <c r="H3228" i="1"/>
  <c r="I3228" i="1"/>
  <c r="L3228" i="1"/>
  <c r="N3228" i="1"/>
  <c r="Q3228" i="1"/>
  <c r="R3228" i="1"/>
  <c r="D3229" i="1"/>
  <c r="F3229" i="1"/>
  <c r="H3229" i="1"/>
  <c r="I3229" i="1"/>
  <c r="L3229" i="1"/>
  <c r="N3229" i="1"/>
  <c r="Q3229" i="1"/>
  <c r="R3229" i="1"/>
  <c r="D3230" i="1"/>
  <c r="F3230" i="1"/>
  <c r="H3230" i="1"/>
  <c r="I3230" i="1"/>
  <c r="L3230" i="1"/>
  <c r="N3230" i="1"/>
  <c r="Q3230" i="1"/>
  <c r="R3230" i="1"/>
  <c r="D3231" i="1"/>
  <c r="F3231" i="1"/>
  <c r="H3231" i="1"/>
  <c r="I3231" i="1"/>
  <c r="L3231" i="1"/>
  <c r="N3231" i="1"/>
  <c r="Q3231" i="1"/>
  <c r="R3231" i="1"/>
  <c r="D3232" i="1"/>
  <c r="F3232" i="1"/>
  <c r="H3232" i="1"/>
  <c r="I3232" i="1"/>
  <c r="L3232" i="1"/>
  <c r="N3232" i="1"/>
  <c r="Q3232" i="1"/>
  <c r="R3232" i="1"/>
  <c r="D3233" i="1"/>
  <c r="F3233" i="1"/>
  <c r="H3233" i="1"/>
  <c r="I3233" i="1"/>
  <c r="L3233" i="1"/>
  <c r="N3233" i="1"/>
  <c r="Q3233" i="1"/>
  <c r="R3233" i="1"/>
  <c r="D3234" i="1"/>
  <c r="F3234" i="1"/>
  <c r="H3234" i="1"/>
  <c r="I3234" i="1"/>
  <c r="L3234" i="1"/>
  <c r="N3234" i="1"/>
  <c r="Q3234" i="1"/>
  <c r="R3234" i="1"/>
  <c r="D3235" i="1"/>
  <c r="F3235" i="1"/>
  <c r="H3235" i="1"/>
  <c r="I3235" i="1"/>
  <c r="L3235" i="1"/>
  <c r="N3235" i="1"/>
  <c r="Q3235" i="1"/>
  <c r="R3235" i="1"/>
  <c r="D3236" i="1"/>
  <c r="F3236" i="1"/>
  <c r="H3236" i="1"/>
  <c r="I3236" i="1"/>
  <c r="L3236" i="1"/>
  <c r="N3236" i="1"/>
  <c r="Q3236" i="1"/>
  <c r="R3236" i="1"/>
  <c r="D3237" i="1"/>
  <c r="F3237" i="1"/>
  <c r="H3237" i="1"/>
  <c r="I3237" i="1"/>
  <c r="L3237" i="1"/>
  <c r="N3237" i="1"/>
  <c r="Q3237" i="1"/>
  <c r="R3237" i="1"/>
  <c r="D3238" i="1"/>
  <c r="F3238" i="1"/>
  <c r="H3238" i="1"/>
  <c r="I3238" i="1"/>
  <c r="L3238" i="1"/>
  <c r="N3238" i="1"/>
  <c r="Q3238" i="1"/>
  <c r="R3238" i="1"/>
  <c r="D3239" i="1"/>
  <c r="F3239" i="1"/>
  <c r="H3239" i="1"/>
  <c r="I3239" i="1"/>
  <c r="L3239" i="1"/>
  <c r="N3239" i="1"/>
  <c r="Q3239" i="1"/>
  <c r="R3239" i="1"/>
  <c r="D3240" i="1"/>
  <c r="F3240" i="1"/>
  <c r="H3240" i="1"/>
  <c r="I3240" i="1"/>
  <c r="L3240" i="1"/>
  <c r="N3240" i="1"/>
  <c r="Q3240" i="1"/>
  <c r="R3240" i="1"/>
  <c r="D3241" i="1"/>
  <c r="F3241" i="1"/>
  <c r="H3241" i="1"/>
  <c r="I3241" i="1"/>
  <c r="L3241" i="1"/>
  <c r="N3241" i="1"/>
  <c r="Q3241" i="1"/>
  <c r="R3241" i="1"/>
  <c r="D3242" i="1"/>
  <c r="F3242" i="1"/>
  <c r="H3242" i="1"/>
  <c r="I3242" i="1"/>
  <c r="L3242" i="1"/>
  <c r="N3242" i="1"/>
  <c r="Q3242" i="1"/>
  <c r="R3242" i="1"/>
  <c r="D3243" i="1"/>
  <c r="F3243" i="1"/>
  <c r="H3243" i="1"/>
  <c r="I3243" i="1"/>
  <c r="L3243" i="1"/>
  <c r="N3243" i="1"/>
  <c r="Q3243" i="1"/>
  <c r="R3243" i="1"/>
  <c r="D3244" i="1"/>
  <c r="F3244" i="1"/>
  <c r="H3244" i="1"/>
  <c r="I3244" i="1"/>
  <c r="L3244" i="1"/>
  <c r="N3244" i="1"/>
  <c r="Q3244" i="1"/>
  <c r="R3244" i="1"/>
  <c r="D3245" i="1"/>
  <c r="F3245" i="1"/>
  <c r="H3245" i="1"/>
  <c r="I3245" i="1"/>
  <c r="L3245" i="1"/>
  <c r="N3245" i="1"/>
  <c r="Q3245" i="1"/>
  <c r="R3245" i="1"/>
  <c r="D3246" i="1"/>
  <c r="F3246" i="1"/>
  <c r="H3246" i="1"/>
  <c r="I3246" i="1"/>
  <c r="L3246" i="1"/>
  <c r="N3246" i="1"/>
  <c r="Q3246" i="1"/>
  <c r="R3246" i="1"/>
  <c r="D3247" i="1"/>
  <c r="F3247" i="1"/>
  <c r="H3247" i="1"/>
  <c r="I3247" i="1"/>
  <c r="L3247" i="1"/>
  <c r="N3247" i="1"/>
  <c r="Q3247" i="1"/>
  <c r="R3247" i="1"/>
  <c r="D3248" i="1"/>
  <c r="F3248" i="1"/>
  <c r="H3248" i="1"/>
  <c r="I3248" i="1"/>
  <c r="L3248" i="1"/>
  <c r="N3248" i="1"/>
  <c r="Q3248" i="1"/>
  <c r="R3248" i="1"/>
  <c r="D3249" i="1"/>
  <c r="F3249" i="1"/>
  <c r="H3249" i="1"/>
  <c r="I3249" i="1"/>
  <c r="L3249" i="1"/>
  <c r="N3249" i="1"/>
  <c r="Q3249" i="1"/>
  <c r="R3249" i="1"/>
  <c r="D3250" i="1"/>
  <c r="F3250" i="1"/>
  <c r="H3250" i="1"/>
  <c r="I3250" i="1"/>
  <c r="L3250" i="1"/>
  <c r="N3250" i="1"/>
  <c r="Q3250" i="1"/>
  <c r="R3250" i="1"/>
  <c r="D3251" i="1"/>
  <c r="F3251" i="1"/>
  <c r="H3251" i="1"/>
  <c r="I3251" i="1"/>
  <c r="L3251" i="1"/>
  <c r="N3251" i="1"/>
  <c r="Q3251" i="1"/>
  <c r="R3251" i="1"/>
  <c r="D3252" i="1"/>
  <c r="F3252" i="1"/>
  <c r="H3252" i="1"/>
  <c r="I3252" i="1"/>
  <c r="L3252" i="1"/>
  <c r="N3252" i="1"/>
  <c r="Q3252" i="1"/>
  <c r="R3252" i="1"/>
  <c r="D3253" i="1"/>
  <c r="F3253" i="1"/>
  <c r="H3253" i="1"/>
  <c r="I3253" i="1"/>
  <c r="L3253" i="1"/>
  <c r="N3253" i="1"/>
  <c r="Q3253" i="1"/>
  <c r="R3253" i="1"/>
  <c r="D3254" i="1"/>
  <c r="F3254" i="1"/>
  <c r="H3254" i="1"/>
  <c r="I3254" i="1"/>
  <c r="L3254" i="1"/>
  <c r="N3254" i="1"/>
  <c r="Q3254" i="1"/>
  <c r="R3254" i="1"/>
  <c r="D3255" i="1"/>
  <c r="F3255" i="1"/>
  <c r="H3255" i="1"/>
  <c r="I3255" i="1"/>
  <c r="L3255" i="1"/>
  <c r="N3255" i="1"/>
  <c r="Q3255" i="1"/>
  <c r="R3255" i="1"/>
  <c r="D3256" i="1"/>
  <c r="F3256" i="1"/>
  <c r="H3256" i="1"/>
  <c r="I3256" i="1"/>
  <c r="L3256" i="1"/>
  <c r="N3256" i="1"/>
  <c r="Q3256" i="1"/>
  <c r="R3256" i="1"/>
  <c r="D3257" i="1"/>
  <c r="F3257" i="1"/>
  <c r="H3257" i="1"/>
  <c r="I3257" i="1"/>
  <c r="L3257" i="1"/>
  <c r="N3257" i="1"/>
  <c r="Q3257" i="1"/>
  <c r="R3257" i="1"/>
  <c r="D3258" i="1"/>
  <c r="F3258" i="1"/>
  <c r="H3258" i="1"/>
  <c r="I3258" i="1"/>
  <c r="L3258" i="1"/>
  <c r="N3258" i="1"/>
  <c r="Q3258" i="1"/>
  <c r="R3258" i="1"/>
  <c r="D3259" i="1"/>
  <c r="F3259" i="1"/>
  <c r="H3259" i="1"/>
  <c r="I3259" i="1"/>
  <c r="L3259" i="1"/>
  <c r="N3259" i="1"/>
  <c r="Q3259" i="1"/>
  <c r="R3259" i="1"/>
  <c r="D3260" i="1"/>
  <c r="F3260" i="1"/>
  <c r="H3260" i="1"/>
  <c r="I3260" i="1"/>
  <c r="L3260" i="1"/>
  <c r="N3260" i="1"/>
  <c r="Q3260" i="1"/>
  <c r="R3260" i="1"/>
  <c r="D3261" i="1"/>
  <c r="F3261" i="1"/>
  <c r="H3261" i="1"/>
  <c r="I3261" i="1"/>
  <c r="L3261" i="1"/>
  <c r="N3261" i="1"/>
  <c r="Q3261" i="1"/>
  <c r="R3261" i="1"/>
  <c r="D3262" i="1"/>
  <c r="F3262" i="1"/>
  <c r="H3262" i="1"/>
  <c r="I3262" i="1"/>
  <c r="L3262" i="1"/>
  <c r="N3262" i="1"/>
  <c r="Q3262" i="1"/>
  <c r="R3262" i="1"/>
  <c r="D3263" i="1"/>
  <c r="F3263" i="1"/>
  <c r="H3263" i="1"/>
  <c r="I3263" i="1"/>
  <c r="L3263" i="1"/>
  <c r="N3263" i="1"/>
  <c r="Q3263" i="1"/>
  <c r="R3263" i="1"/>
  <c r="D3264" i="1"/>
  <c r="F3264" i="1"/>
  <c r="H3264" i="1"/>
  <c r="I3264" i="1"/>
  <c r="L3264" i="1"/>
  <c r="N3264" i="1"/>
  <c r="Q3264" i="1"/>
  <c r="R3264" i="1"/>
  <c r="D3265" i="1"/>
  <c r="F3265" i="1"/>
  <c r="H3265" i="1"/>
  <c r="I3265" i="1"/>
  <c r="L3265" i="1"/>
  <c r="N3265" i="1"/>
  <c r="Q3265" i="1"/>
  <c r="R3265" i="1"/>
  <c r="D3266" i="1"/>
  <c r="F3266" i="1"/>
  <c r="H3266" i="1"/>
  <c r="I3266" i="1"/>
  <c r="L3266" i="1"/>
  <c r="N3266" i="1"/>
  <c r="Q3266" i="1"/>
  <c r="R3266" i="1"/>
  <c r="D3267" i="1"/>
  <c r="F3267" i="1"/>
  <c r="H3267" i="1"/>
  <c r="I3267" i="1"/>
  <c r="L3267" i="1"/>
  <c r="N3267" i="1"/>
  <c r="Q3267" i="1"/>
  <c r="R3267" i="1"/>
  <c r="D3268" i="1"/>
  <c r="F3268" i="1"/>
  <c r="H3268" i="1"/>
  <c r="I3268" i="1"/>
  <c r="L3268" i="1"/>
  <c r="N3268" i="1"/>
  <c r="Q3268" i="1"/>
  <c r="R3268" i="1"/>
  <c r="D3269" i="1"/>
  <c r="F3269" i="1"/>
  <c r="H3269" i="1"/>
  <c r="I3269" i="1"/>
  <c r="L3269" i="1"/>
  <c r="N3269" i="1"/>
  <c r="Q3269" i="1"/>
  <c r="R3269" i="1"/>
  <c r="D3270" i="1"/>
  <c r="F3270" i="1"/>
  <c r="H3270" i="1"/>
  <c r="I3270" i="1"/>
  <c r="L3270" i="1"/>
  <c r="N3270" i="1"/>
  <c r="Q3270" i="1"/>
  <c r="R3270" i="1"/>
  <c r="D3271" i="1"/>
  <c r="F3271" i="1"/>
  <c r="H3271" i="1"/>
  <c r="I3271" i="1"/>
  <c r="L3271" i="1"/>
  <c r="N3271" i="1"/>
  <c r="Q3271" i="1"/>
  <c r="R3271" i="1"/>
  <c r="D3272" i="1"/>
  <c r="F3272" i="1"/>
  <c r="H3272" i="1"/>
  <c r="I3272" i="1"/>
  <c r="L3272" i="1"/>
  <c r="N3272" i="1"/>
  <c r="Q3272" i="1"/>
  <c r="R3272" i="1"/>
  <c r="D3273" i="1"/>
  <c r="F3273" i="1"/>
  <c r="H3273" i="1"/>
  <c r="I3273" i="1"/>
  <c r="L3273" i="1"/>
  <c r="N3273" i="1"/>
  <c r="Q3273" i="1"/>
  <c r="R3273" i="1"/>
  <c r="D3274" i="1"/>
  <c r="F3274" i="1"/>
  <c r="H3274" i="1"/>
  <c r="I3274" i="1"/>
  <c r="L3274" i="1"/>
  <c r="N3274" i="1"/>
  <c r="Q3274" i="1"/>
  <c r="R3274" i="1"/>
  <c r="D3275" i="1"/>
  <c r="F3275" i="1"/>
  <c r="H3275" i="1"/>
  <c r="I3275" i="1"/>
  <c r="L3275" i="1"/>
  <c r="N3275" i="1"/>
  <c r="Q3275" i="1"/>
  <c r="R3275" i="1"/>
  <c r="D3276" i="1"/>
  <c r="F3276" i="1"/>
  <c r="H3276" i="1"/>
  <c r="I3276" i="1"/>
  <c r="L3276" i="1"/>
  <c r="N3276" i="1"/>
  <c r="Q3276" i="1"/>
  <c r="R3276" i="1"/>
  <c r="D3277" i="1"/>
  <c r="F3277" i="1"/>
  <c r="H3277" i="1"/>
  <c r="I3277" i="1"/>
  <c r="L3277" i="1"/>
  <c r="N3277" i="1"/>
  <c r="Q3277" i="1"/>
  <c r="R3277" i="1"/>
  <c r="D3278" i="1"/>
  <c r="F3278" i="1"/>
  <c r="H3278" i="1"/>
  <c r="I3278" i="1"/>
  <c r="L3278" i="1"/>
  <c r="N3278" i="1"/>
  <c r="Q3278" i="1"/>
  <c r="R3278" i="1"/>
  <c r="D3279" i="1"/>
  <c r="F3279" i="1"/>
  <c r="H3279" i="1"/>
  <c r="I3279" i="1"/>
  <c r="L3279" i="1"/>
  <c r="N3279" i="1"/>
  <c r="Q3279" i="1"/>
  <c r="R3279" i="1"/>
  <c r="D3280" i="1"/>
  <c r="F3280" i="1"/>
  <c r="H3280" i="1"/>
  <c r="I3280" i="1"/>
  <c r="L3280" i="1"/>
  <c r="N3280" i="1"/>
  <c r="Q3280" i="1"/>
  <c r="R3280" i="1"/>
  <c r="D3281" i="1"/>
  <c r="F3281" i="1"/>
  <c r="H3281" i="1"/>
  <c r="I3281" i="1"/>
  <c r="L3281" i="1"/>
  <c r="N3281" i="1"/>
  <c r="Q3281" i="1"/>
  <c r="R3281" i="1"/>
  <c r="D3282" i="1"/>
  <c r="F3282" i="1"/>
  <c r="H3282" i="1"/>
  <c r="I3282" i="1"/>
  <c r="L3282" i="1"/>
  <c r="N3282" i="1"/>
  <c r="Q3282" i="1"/>
  <c r="R3282" i="1"/>
  <c r="D3283" i="1"/>
  <c r="F3283" i="1"/>
  <c r="H3283" i="1"/>
  <c r="I3283" i="1"/>
  <c r="L3283" i="1"/>
  <c r="N3283" i="1"/>
  <c r="Q3283" i="1"/>
  <c r="R3283" i="1"/>
  <c r="D3284" i="1"/>
  <c r="F3284" i="1"/>
  <c r="H3284" i="1"/>
  <c r="I3284" i="1"/>
  <c r="L3284" i="1"/>
  <c r="N3284" i="1"/>
  <c r="Q3284" i="1"/>
  <c r="R3284" i="1"/>
  <c r="D3285" i="1"/>
  <c r="F3285" i="1"/>
  <c r="H3285" i="1"/>
  <c r="I3285" i="1"/>
  <c r="L3285" i="1"/>
  <c r="N3285" i="1"/>
  <c r="Q3285" i="1"/>
  <c r="R3285" i="1"/>
  <c r="D3286" i="1"/>
  <c r="F3286" i="1"/>
  <c r="H3286" i="1"/>
  <c r="I3286" i="1"/>
  <c r="L3286" i="1"/>
  <c r="N3286" i="1"/>
  <c r="Q3286" i="1"/>
  <c r="R3286" i="1"/>
  <c r="D3287" i="1"/>
  <c r="F3287" i="1"/>
  <c r="H3287" i="1"/>
  <c r="I3287" i="1"/>
  <c r="L3287" i="1"/>
  <c r="N3287" i="1"/>
  <c r="Q3287" i="1"/>
  <c r="R3287" i="1"/>
  <c r="D3288" i="1"/>
  <c r="F3288" i="1"/>
  <c r="H3288" i="1"/>
  <c r="I3288" i="1"/>
  <c r="L3288" i="1"/>
  <c r="N3288" i="1"/>
  <c r="Q3288" i="1"/>
  <c r="R3288" i="1"/>
  <c r="D3289" i="1"/>
  <c r="F3289" i="1"/>
  <c r="H3289" i="1"/>
  <c r="I3289" i="1"/>
  <c r="L3289" i="1"/>
  <c r="N3289" i="1"/>
  <c r="Q3289" i="1"/>
  <c r="R3289" i="1"/>
  <c r="D3290" i="1"/>
  <c r="F3290" i="1"/>
  <c r="H3290" i="1"/>
  <c r="I3290" i="1"/>
  <c r="L3290" i="1"/>
  <c r="N3290" i="1"/>
  <c r="Q3290" i="1"/>
  <c r="R3290" i="1"/>
  <c r="D3291" i="1"/>
  <c r="F3291" i="1"/>
  <c r="H3291" i="1"/>
  <c r="I3291" i="1"/>
  <c r="L3291" i="1"/>
  <c r="N3291" i="1"/>
  <c r="Q3291" i="1"/>
  <c r="R3291" i="1"/>
  <c r="D3292" i="1"/>
  <c r="F3292" i="1"/>
  <c r="H3292" i="1"/>
  <c r="I3292" i="1"/>
  <c r="L3292" i="1"/>
  <c r="N3292" i="1"/>
  <c r="Q3292" i="1"/>
  <c r="R3292" i="1"/>
  <c r="D3293" i="1"/>
  <c r="F3293" i="1"/>
  <c r="H3293" i="1"/>
  <c r="I3293" i="1"/>
  <c r="L3293" i="1"/>
  <c r="N3293" i="1"/>
  <c r="Q3293" i="1"/>
  <c r="R3293" i="1"/>
  <c r="D3294" i="1"/>
  <c r="F3294" i="1"/>
  <c r="H3294" i="1"/>
  <c r="I3294" i="1"/>
  <c r="L3294" i="1"/>
  <c r="N3294" i="1"/>
  <c r="Q3294" i="1"/>
  <c r="R3294" i="1"/>
  <c r="D3295" i="1"/>
  <c r="F3295" i="1"/>
  <c r="H3295" i="1"/>
  <c r="I3295" i="1"/>
  <c r="L3295" i="1"/>
  <c r="N3295" i="1"/>
  <c r="Q3295" i="1"/>
  <c r="R3295" i="1"/>
  <c r="D3296" i="1"/>
  <c r="F3296" i="1"/>
  <c r="H3296" i="1"/>
  <c r="I3296" i="1"/>
  <c r="L3296" i="1"/>
  <c r="N3296" i="1"/>
  <c r="Q3296" i="1"/>
  <c r="R3296" i="1"/>
  <c r="D3297" i="1"/>
  <c r="F3297" i="1"/>
  <c r="H3297" i="1"/>
  <c r="I3297" i="1"/>
  <c r="L3297" i="1"/>
  <c r="N3297" i="1"/>
  <c r="Q3297" i="1"/>
  <c r="R3297" i="1"/>
  <c r="D3298" i="1"/>
  <c r="F3298" i="1"/>
  <c r="H3298" i="1"/>
  <c r="I3298" i="1"/>
  <c r="L3298" i="1"/>
  <c r="N3298" i="1"/>
  <c r="Q3298" i="1"/>
  <c r="R3298" i="1"/>
  <c r="D3299" i="1"/>
  <c r="F3299" i="1"/>
  <c r="H3299" i="1"/>
  <c r="I3299" i="1"/>
  <c r="L3299" i="1"/>
  <c r="N3299" i="1"/>
  <c r="Q3299" i="1"/>
  <c r="R3299" i="1"/>
  <c r="D3300" i="1"/>
  <c r="F3300" i="1"/>
  <c r="H3300" i="1"/>
  <c r="I3300" i="1"/>
  <c r="L3300" i="1"/>
  <c r="N3300" i="1"/>
  <c r="Q3300" i="1"/>
  <c r="R3300" i="1"/>
  <c r="D3301" i="1"/>
  <c r="F3301" i="1"/>
  <c r="H3301" i="1"/>
  <c r="I3301" i="1"/>
  <c r="L3301" i="1"/>
  <c r="N3301" i="1"/>
  <c r="Q3301" i="1"/>
  <c r="R3301" i="1"/>
  <c r="D3302" i="1"/>
  <c r="F3302" i="1"/>
  <c r="H3302" i="1"/>
  <c r="I3302" i="1"/>
  <c r="L3302" i="1"/>
  <c r="N3302" i="1"/>
  <c r="Q3302" i="1"/>
  <c r="R3302" i="1"/>
  <c r="D3303" i="1"/>
  <c r="F3303" i="1"/>
  <c r="H3303" i="1"/>
  <c r="I3303" i="1"/>
  <c r="L3303" i="1"/>
  <c r="N3303" i="1"/>
  <c r="Q3303" i="1"/>
  <c r="R3303" i="1"/>
  <c r="D3304" i="1"/>
  <c r="F3304" i="1"/>
  <c r="H3304" i="1"/>
  <c r="I3304" i="1"/>
  <c r="L3304" i="1"/>
  <c r="N3304" i="1"/>
  <c r="Q3304" i="1"/>
  <c r="R3304" i="1"/>
  <c r="D3305" i="1"/>
  <c r="F3305" i="1"/>
  <c r="H3305" i="1"/>
  <c r="I3305" i="1"/>
  <c r="L3305" i="1"/>
  <c r="N3305" i="1"/>
  <c r="Q3305" i="1"/>
  <c r="R3305" i="1"/>
  <c r="D3306" i="1"/>
  <c r="F3306" i="1"/>
  <c r="H3306" i="1"/>
  <c r="I3306" i="1"/>
  <c r="L3306" i="1"/>
  <c r="N3306" i="1"/>
  <c r="Q3306" i="1"/>
  <c r="R3306" i="1"/>
  <c r="D3307" i="1"/>
  <c r="F3307" i="1"/>
  <c r="H3307" i="1"/>
  <c r="I3307" i="1"/>
  <c r="L3307" i="1"/>
  <c r="N3307" i="1"/>
  <c r="Q3307" i="1"/>
  <c r="R3307" i="1"/>
  <c r="D3308" i="1"/>
  <c r="F3308" i="1"/>
  <c r="H3308" i="1"/>
  <c r="I3308" i="1"/>
  <c r="L3308" i="1"/>
  <c r="N3308" i="1"/>
  <c r="Q3308" i="1"/>
  <c r="R3308" i="1"/>
  <c r="D3309" i="1"/>
  <c r="F3309" i="1"/>
  <c r="H3309" i="1"/>
  <c r="I3309" i="1"/>
  <c r="L3309" i="1"/>
  <c r="N3309" i="1"/>
  <c r="Q3309" i="1"/>
  <c r="R3309" i="1"/>
  <c r="D3310" i="1"/>
  <c r="F3310" i="1"/>
  <c r="H3310" i="1"/>
  <c r="I3310" i="1"/>
  <c r="L3310" i="1"/>
  <c r="N3310" i="1"/>
  <c r="Q3310" i="1"/>
  <c r="R3310" i="1"/>
  <c r="D3311" i="1"/>
  <c r="F3311" i="1"/>
  <c r="H3311" i="1"/>
  <c r="I3311" i="1"/>
  <c r="L3311" i="1"/>
  <c r="N3311" i="1"/>
  <c r="Q3311" i="1"/>
  <c r="R3311" i="1"/>
  <c r="D3312" i="1"/>
  <c r="F3312" i="1"/>
  <c r="H3312" i="1"/>
  <c r="I3312" i="1"/>
  <c r="L3312" i="1"/>
  <c r="N3312" i="1"/>
  <c r="Q3312" i="1"/>
  <c r="R3312" i="1"/>
  <c r="D3313" i="1"/>
  <c r="F3313" i="1"/>
  <c r="H3313" i="1"/>
  <c r="I3313" i="1"/>
  <c r="L3313" i="1"/>
  <c r="N3313" i="1"/>
  <c r="Q3313" i="1"/>
  <c r="R3313" i="1"/>
  <c r="D3314" i="1"/>
  <c r="F3314" i="1"/>
  <c r="H3314" i="1"/>
  <c r="I3314" i="1"/>
  <c r="L3314" i="1"/>
  <c r="N3314" i="1"/>
  <c r="Q3314" i="1"/>
  <c r="R3314" i="1"/>
  <c r="D3315" i="1"/>
  <c r="F3315" i="1"/>
  <c r="H3315" i="1"/>
  <c r="I3315" i="1"/>
  <c r="L3315" i="1"/>
  <c r="N3315" i="1"/>
  <c r="Q3315" i="1"/>
  <c r="R3315" i="1"/>
  <c r="D3316" i="1"/>
  <c r="F3316" i="1"/>
  <c r="H3316" i="1"/>
  <c r="I3316" i="1"/>
  <c r="L3316" i="1"/>
  <c r="N3316" i="1"/>
  <c r="Q3316" i="1"/>
  <c r="R3316" i="1"/>
  <c r="D3317" i="1"/>
  <c r="F3317" i="1"/>
  <c r="H3317" i="1"/>
  <c r="I3317" i="1"/>
  <c r="L3317" i="1"/>
  <c r="N3317" i="1"/>
  <c r="Q3317" i="1"/>
  <c r="R3317" i="1"/>
  <c r="D3318" i="1"/>
  <c r="F3318" i="1"/>
  <c r="H3318" i="1"/>
  <c r="I3318" i="1"/>
  <c r="L3318" i="1"/>
  <c r="N3318" i="1"/>
  <c r="Q3318" i="1"/>
  <c r="R3318" i="1"/>
  <c r="D3319" i="1"/>
  <c r="F3319" i="1"/>
  <c r="H3319" i="1"/>
  <c r="I3319" i="1"/>
  <c r="L3319" i="1"/>
  <c r="N3319" i="1"/>
  <c r="Q3319" i="1"/>
  <c r="R3319" i="1"/>
  <c r="D3320" i="1"/>
  <c r="F3320" i="1"/>
  <c r="H3320" i="1"/>
  <c r="I3320" i="1"/>
  <c r="L3320" i="1"/>
  <c r="N3320" i="1"/>
  <c r="Q3320" i="1"/>
  <c r="R3320" i="1"/>
  <c r="D3321" i="1"/>
  <c r="F3321" i="1"/>
  <c r="H3321" i="1"/>
  <c r="I3321" i="1"/>
  <c r="L3321" i="1"/>
  <c r="N3321" i="1"/>
  <c r="Q3321" i="1"/>
  <c r="R3321" i="1"/>
  <c r="D3322" i="1"/>
  <c r="F3322" i="1"/>
  <c r="H3322" i="1"/>
  <c r="I3322" i="1"/>
  <c r="L3322" i="1"/>
  <c r="N3322" i="1"/>
  <c r="Q3322" i="1"/>
  <c r="R3322" i="1"/>
  <c r="D3323" i="1"/>
  <c r="F3323" i="1"/>
  <c r="H3323" i="1"/>
  <c r="I3323" i="1"/>
  <c r="L3323" i="1"/>
  <c r="N3323" i="1"/>
  <c r="Q3323" i="1"/>
  <c r="R3323" i="1"/>
  <c r="D3324" i="1"/>
  <c r="F3324" i="1"/>
  <c r="H3324" i="1"/>
  <c r="I3324" i="1"/>
  <c r="L3324" i="1"/>
  <c r="N3324" i="1"/>
  <c r="Q3324" i="1"/>
  <c r="R3324" i="1"/>
  <c r="D3325" i="1"/>
  <c r="F3325" i="1"/>
  <c r="H3325" i="1"/>
  <c r="I3325" i="1"/>
  <c r="L3325" i="1"/>
  <c r="N3325" i="1"/>
  <c r="Q3325" i="1"/>
  <c r="R3325" i="1"/>
  <c r="D3326" i="1"/>
  <c r="F3326" i="1"/>
  <c r="H3326" i="1"/>
  <c r="I3326" i="1"/>
  <c r="L3326" i="1"/>
  <c r="N3326" i="1"/>
  <c r="Q3326" i="1"/>
  <c r="R3326" i="1"/>
  <c r="D3327" i="1"/>
  <c r="F3327" i="1"/>
  <c r="H3327" i="1"/>
  <c r="I3327" i="1"/>
  <c r="L3327" i="1"/>
  <c r="N3327" i="1"/>
  <c r="Q3327" i="1"/>
  <c r="R3327" i="1"/>
  <c r="D3328" i="1"/>
  <c r="F3328" i="1"/>
  <c r="H3328" i="1"/>
  <c r="I3328" i="1"/>
  <c r="L3328" i="1"/>
  <c r="N3328" i="1"/>
  <c r="Q3328" i="1"/>
  <c r="R3328" i="1"/>
  <c r="D3329" i="1"/>
  <c r="F3329" i="1"/>
  <c r="H3329" i="1"/>
  <c r="I3329" i="1"/>
  <c r="L3329" i="1"/>
  <c r="N3329" i="1"/>
  <c r="Q3329" i="1"/>
  <c r="R3329" i="1"/>
  <c r="D3330" i="1"/>
  <c r="F3330" i="1"/>
  <c r="H3330" i="1"/>
  <c r="I3330" i="1"/>
  <c r="L3330" i="1"/>
  <c r="N3330" i="1"/>
  <c r="Q3330" i="1"/>
  <c r="R3330" i="1"/>
  <c r="D3331" i="1"/>
  <c r="F3331" i="1"/>
  <c r="H3331" i="1"/>
  <c r="I3331" i="1"/>
  <c r="L3331" i="1"/>
  <c r="N3331" i="1"/>
  <c r="Q3331" i="1"/>
  <c r="R3331" i="1"/>
  <c r="D3332" i="1"/>
  <c r="F3332" i="1"/>
  <c r="H3332" i="1"/>
  <c r="I3332" i="1"/>
  <c r="L3332" i="1"/>
  <c r="N3332" i="1"/>
  <c r="Q3332" i="1"/>
  <c r="R3332" i="1"/>
  <c r="D3333" i="1"/>
  <c r="F3333" i="1"/>
  <c r="H3333" i="1"/>
  <c r="I3333" i="1"/>
  <c r="L3333" i="1"/>
  <c r="N3333" i="1"/>
  <c r="Q3333" i="1"/>
  <c r="R3333" i="1"/>
  <c r="D3334" i="1"/>
  <c r="F3334" i="1"/>
  <c r="H3334" i="1"/>
  <c r="I3334" i="1"/>
  <c r="L3334" i="1"/>
  <c r="N3334" i="1"/>
  <c r="Q3334" i="1"/>
  <c r="R3334" i="1"/>
  <c r="D3335" i="1"/>
  <c r="F3335" i="1"/>
  <c r="H3335" i="1"/>
  <c r="I3335" i="1"/>
  <c r="L3335" i="1"/>
  <c r="N3335" i="1"/>
  <c r="Q3335" i="1"/>
  <c r="R3335" i="1"/>
  <c r="D3336" i="1"/>
  <c r="F3336" i="1"/>
  <c r="H3336" i="1"/>
  <c r="I3336" i="1"/>
  <c r="L3336" i="1"/>
  <c r="N3336" i="1"/>
  <c r="Q3336" i="1"/>
  <c r="R3336" i="1"/>
  <c r="D3337" i="1"/>
  <c r="F3337" i="1"/>
  <c r="H3337" i="1"/>
  <c r="I3337" i="1"/>
  <c r="L3337" i="1"/>
  <c r="N3337" i="1"/>
  <c r="Q3337" i="1"/>
  <c r="R3337" i="1"/>
  <c r="D3338" i="1"/>
  <c r="F3338" i="1"/>
  <c r="H3338" i="1"/>
  <c r="I3338" i="1"/>
  <c r="L3338" i="1"/>
  <c r="N3338" i="1"/>
  <c r="Q3338" i="1"/>
  <c r="R3338" i="1"/>
  <c r="D3339" i="1"/>
  <c r="F3339" i="1"/>
  <c r="H3339" i="1"/>
  <c r="I3339" i="1"/>
  <c r="L3339" i="1"/>
  <c r="N3339" i="1"/>
  <c r="Q3339" i="1"/>
  <c r="R3339" i="1"/>
  <c r="D3340" i="1"/>
  <c r="F3340" i="1"/>
  <c r="H3340" i="1"/>
  <c r="I3340" i="1"/>
  <c r="L3340" i="1"/>
  <c r="N3340" i="1"/>
  <c r="Q3340" i="1"/>
  <c r="R3340" i="1"/>
  <c r="D3341" i="1"/>
  <c r="F3341" i="1"/>
  <c r="H3341" i="1"/>
  <c r="I3341" i="1"/>
  <c r="L3341" i="1"/>
  <c r="N3341" i="1"/>
  <c r="Q3341" i="1"/>
  <c r="R3341" i="1"/>
  <c r="D3342" i="1"/>
  <c r="F3342" i="1"/>
  <c r="H3342" i="1"/>
  <c r="I3342" i="1"/>
  <c r="L3342" i="1"/>
  <c r="N3342" i="1"/>
  <c r="Q3342" i="1"/>
  <c r="R3342" i="1"/>
  <c r="D3343" i="1"/>
  <c r="F3343" i="1"/>
  <c r="H3343" i="1"/>
  <c r="I3343" i="1"/>
  <c r="L3343" i="1"/>
  <c r="N3343" i="1"/>
  <c r="Q3343" i="1"/>
  <c r="R3343" i="1"/>
  <c r="D3344" i="1"/>
  <c r="F3344" i="1"/>
  <c r="H3344" i="1"/>
  <c r="I3344" i="1"/>
  <c r="L3344" i="1"/>
  <c r="N3344" i="1"/>
  <c r="Q3344" i="1"/>
  <c r="R3344" i="1"/>
  <c r="D3345" i="1"/>
  <c r="F3345" i="1"/>
  <c r="H3345" i="1"/>
  <c r="I3345" i="1"/>
  <c r="L3345" i="1"/>
  <c r="N3345" i="1"/>
  <c r="Q3345" i="1"/>
  <c r="R3345" i="1"/>
  <c r="D3346" i="1"/>
  <c r="F3346" i="1"/>
  <c r="H3346" i="1"/>
  <c r="I3346" i="1"/>
  <c r="L3346" i="1"/>
  <c r="N3346" i="1"/>
  <c r="Q3346" i="1"/>
  <c r="R3346" i="1"/>
  <c r="D3347" i="1"/>
  <c r="F3347" i="1"/>
  <c r="H3347" i="1"/>
  <c r="I3347" i="1"/>
  <c r="L3347" i="1"/>
  <c r="N3347" i="1"/>
  <c r="Q3347" i="1"/>
  <c r="R3347" i="1"/>
  <c r="D3348" i="1"/>
  <c r="F3348" i="1"/>
  <c r="H3348" i="1"/>
  <c r="I3348" i="1"/>
  <c r="L3348" i="1"/>
  <c r="N3348" i="1"/>
  <c r="Q3348" i="1"/>
  <c r="R3348" i="1"/>
  <c r="D3349" i="1"/>
  <c r="F3349" i="1"/>
  <c r="H3349" i="1"/>
  <c r="I3349" i="1"/>
  <c r="L3349" i="1"/>
  <c r="N3349" i="1"/>
  <c r="Q3349" i="1"/>
  <c r="R3349" i="1"/>
  <c r="D3350" i="1"/>
  <c r="F3350" i="1"/>
  <c r="H3350" i="1"/>
  <c r="I3350" i="1"/>
  <c r="L3350" i="1"/>
  <c r="N3350" i="1"/>
  <c r="Q3350" i="1"/>
  <c r="R3350" i="1"/>
  <c r="D3351" i="1"/>
  <c r="F3351" i="1"/>
  <c r="H3351" i="1"/>
  <c r="I3351" i="1"/>
  <c r="L3351" i="1"/>
  <c r="N3351" i="1"/>
  <c r="Q3351" i="1"/>
  <c r="R3351" i="1"/>
  <c r="D3352" i="1"/>
  <c r="F3352" i="1"/>
  <c r="H3352" i="1"/>
  <c r="I3352" i="1"/>
  <c r="L3352" i="1"/>
  <c r="N3352" i="1"/>
  <c r="Q3352" i="1"/>
  <c r="R3352" i="1"/>
  <c r="D3353" i="1"/>
  <c r="F3353" i="1"/>
  <c r="H3353" i="1"/>
  <c r="I3353" i="1"/>
  <c r="L3353" i="1"/>
  <c r="N3353" i="1"/>
  <c r="Q3353" i="1"/>
  <c r="R3353" i="1"/>
  <c r="D3354" i="1"/>
  <c r="F3354" i="1"/>
  <c r="H3354" i="1"/>
  <c r="I3354" i="1"/>
  <c r="L3354" i="1"/>
  <c r="N3354" i="1"/>
  <c r="Q3354" i="1"/>
  <c r="R3354" i="1"/>
  <c r="D3355" i="1"/>
  <c r="F3355" i="1"/>
  <c r="H3355" i="1"/>
  <c r="I3355" i="1"/>
  <c r="L3355" i="1"/>
  <c r="N3355" i="1"/>
  <c r="Q3355" i="1"/>
  <c r="R3355" i="1"/>
  <c r="D3356" i="1"/>
  <c r="F3356" i="1"/>
  <c r="H3356" i="1"/>
  <c r="I3356" i="1"/>
  <c r="L3356" i="1"/>
  <c r="N3356" i="1"/>
  <c r="Q3356" i="1"/>
  <c r="R3356" i="1"/>
  <c r="D3357" i="1"/>
  <c r="F3357" i="1"/>
  <c r="H3357" i="1"/>
  <c r="I3357" i="1"/>
  <c r="L3357" i="1"/>
  <c r="N3357" i="1"/>
  <c r="Q3357" i="1"/>
  <c r="R3357" i="1"/>
  <c r="D3358" i="1"/>
  <c r="F3358" i="1"/>
  <c r="H3358" i="1"/>
  <c r="I3358" i="1"/>
  <c r="L3358" i="1"/>
  <c r="N3358" i="1"/>
  <c r="Q3358" i="1"/>
  <c r="R3358" i="1"/>
  <c r="D3359" i="1"/>
  <c r="F3359" i="1"/>
  <c r="H3359" i="1"/>
  <c r="I3359" i="1"/>
  <c r="L3359" i="1"/>
  <c r="N3359" i="1"/>
  <c r="Q3359" i="1"/>
  <c r="R3359" i="1"/>
  <c r="D3360" i="1"/>
  <c r="F3360" i="1"/>
  <c r="H3360" i="1"/>
  <c r="I3360" i="1"/>
  <c r="L3360" i="1"/>
  <c r="N3360" i="1"/>
  <c r="Q3360" i="1"/>
  <c r="R3360" i="1"/>
  <c r="D3361" i="1"/>
  <c r="F3361" i="1"/>
  <c r="H3361" i="1"/>
  <c r="I3361" i="1"/>
  <c r="L3361" i="1"/>
  <c r="N3361" i="1"/>
  <c r="Q3361" i="1"/>
  <c r="R3361" i="1"/>
  <c r="D3362" i="1"/>
  <c r="F3362" i="1"/>
  <c r="H3362" i="1"/>
  <c r="I3362" i="1"/>
  <c r="L3362" i="1"/>
  <c r="N3362" i="1"/>
  <c r="Q3362" i="1"/>
  <c r="R3362" i="1"/>
  <c r="D3363" i="1"/>
  <c r="F3363" i="1"/>
  <c r="H3363" i="1"/>
  <c r="I3363" i="1"/>
  <c r="L3363" i="1"/>
  <c r="N3363" i="1"/>
  <c r="Q3363" i="1"/>
  <c r="R3363" i="1"/>
  <c r="D3364" i="1"/>
  <c r="F3364" i="1"/>
  <c r="H3364" i="1"/>
  <c r="I3364" i="1"/>
  <c r="L3364" i="1"/>
  <c r="N3364" i="1"/>
  <c r="Q3364" i="1"/>
  <c r="R3364" i="1"/>
  <c r="D3365" i="1"/>
  <c r="F3365" i="1"/>
  <c r="H3365" i="1"/>
  <c r="I3365" i="1"/>
  <c r="L3365" i="1"/>
  <c r="N3365" i="1"/>
  <c r="Q3365" i="1"/>
  <c r="R3365" i="1"/>
  <c r="D3366" i="1"/>
  <c r="F3366" i="1"/>
  <c r="H3366" i="1"/>
  <c r="I3366" i="1"/>
  <c r="L3366" i="1"/>
  <c r="N3366" i="1"/>
  <c r="Q3366" i="1"/>
  <c r="R3366" i="1"/>
  <c r="D3367" i="1"/>
  <c r="F3367" i="1"/>
  <c r="H3367" i="1"/>
  <c r="I3367" i="1"/>
  <c r="L3367" i="1"/>
  <c r="N3367" i="1"/>
  <c r="Q3367" i="1"/>
  <c r="R3367" i="1"/>
  <c r="D3368" i="1"/>
  <c r="F3368" i="1"/>
  <c r="H3368" i="1"/>
  <c r="I3368" i="1"/>
  <c r="L3368" i="1"/>
  <c r="N3368" i="1"/>
  <c r="Q3368" i="1"/>
  <c r="R3368" i="1"/>
  <c r="D3369" i="1"/>
  <c r="F3369" i="1"/>
  <c r="H3369" i="1"/>
  <c r="I3369" i="1"/>
  <c r="L3369" i="1"/>
  <c r="N3369" i="1"/>
  <c r="Q3369" i="1"/>
  <c r="R3369" i="1"/>
  <c r="D3370" i="1"/>
  <c r="F3370" i="1"/>
  <c r="H3370" i="1"/>
  <c r="I3370" i="1"/>
  <c r="L3370" i="1"/>
  <c r="N3370" i="1"/>
  <c r="Q3370" i="1"/>
  <c r="R3370" i="1"/>
  <c r="D3371" i="1"/>
  <c r="F3371" i="1"/>
  <c r="H3371" i="1"/>
  <c r="I3371" i="1"/>
  <c r="L3371" i="1"/>
  <c r="N3371" i="1"/>
  <c r="Q3371" i="1"/>
  <c r="R3371" i="1"/>
  <c r="D3372" i="1"/>
  <c r="F3372" i="1"/>
  <c r="H3372" i="1"/>
  <c r="I3372" i="1"/>
  <c r="L3372" i="1"/>
  <c r="N3372" i="1"/>
  <c r="Q3372" i="1"/>
  <c r="R3372" i="1"/>
  <c r="D3373" i="1"/>
  <c r="F3373" i="1"/>
  <c r="H3373" i="1"/>
  <c r="I3373" i="1"/>
  <c r="L3373" i="1"/>
  <c r="N3373" i="1"/>
  <c r="Q3373" i="1"/>
  <c r="R3373" i="1"/>
  <c r="D3374" i="1"/>
  <c r="F3374" i="1"/>
  <c r="H3374" i="1"/>
  <c r="I3374" i="1"/>
  <c r="L3374" i="1"/>
  <c r="N3374" i="1"/>
  <c r="Q3374" i="1"/>
  <c r="R3374" i="1"/>
  <c r="D3375" i="1"/>
  <c r="F3375" i="1"/>
  <c r="H3375" i="1"/>
  <c r="I3375" i="1"/>
  <c r="L3375" i="1"/>
  <c r="N3375" i="1"/>
  <c r="Q3375" i="1"/>
  <c r="R3375" i="1"/>
  <c r="D3376" i="1"/>
  <c r="F3376" i="1"/>
  <c r="H3376" i="1"/>
  <c r="I3376" i="1"/>
  <c r="L3376" i="1"/>
  <c r="N3376" i="1"/>
  <c r="Q3376" i="1"/>
  <c r="R3376" i="1"/>
  <c r="D3377" i="1"/>
  <c r="F3377" i="1"/>
  <c r="H3377" i="1"/>
  <c r="I3377" i="1"/>
  <c r="L3377" i="1"/>
  <c r="N3377" i="1"/>
  <c r="Q3377" i="1"/>
  <c r="R3377" i="1"/>
  <c r="D3378" i="1"/>
  <c r="F3378" i="1"/>
  <c r="H3378" i="1"/>
  <c r="I3378" i="1"/>
  <c r="L3378" i="1"/>
  <c r="N3378" i="1"/>
  <c r="Q3378" i="1"/>
  <c r="R3378" i="1"/>
  <c r="D3379" i="1"/>
  <c r="F3379" i="1"/>
  <c r="H3379" i="1"/>
  <c r="I3379" i="1"/>
  <c r="L3379" i="1"/>
  <c r="N3379" i="1"/>
  <c r="Q3379" i="1"/>
  <c r="R3379" i="1"/>
  <c r="D3380" i="1"/>
  <c r="F3380" i="1"/>
  <c r="H3380" i="1"/>
  <c r="I3380" i="1"/>
  <c r="L3380" i="1"/>
  <c r="N3380" i="1"/>
  <c r="Q3380" i="1"/>
  <c r="R3380" i="1"/>
  <c r="D3381" i="1"/>
  <c r="F3381" i="1"/>
  <c r="H3381" i="1"/>
  <c r="I3381" i="1"/>
  <c r="L3381" i="1"/>
  <c r="N3381" i="1"/>
  <c r="Q3381" i="1"/>
  <c r="R3381" i="1"/>
  <c r="D3382" i="1"/>
  <c r="F3382" i="1"/>
  <c r="H3382" i="1"/>
  <c r="I3382" i="1"/>
  <c r="L3382" i="1"/>
  <c r="N3382" i="1"/>
  <c r="Q3382" i="1"/>
  <c r="R3382" i="1"/>
  <c r="D3383" i="1"/>
  <c r="F3383" i="1"/>
  <c r="H3383" i="1"/>
  <c r="I3383" i="1"/>
  <c r="L3383" i="1"/>
  <c r="N3383" i="1"/>
  <c r="Q3383" i="1"/>
  <c r="R3383" i="1"/>
  <c r="D3384" i="1"/>
  <c r="F3384" i="1"/>
  <c r="H3384" i="1"/>
  <c r="I3384" i="1"/>
  <c r="L3384" i="1"/>
  <c r="N3384" i="1"/>
  <c r="Q3384" i="1"/>
  <c r="R3384" i="1"/>
  <c r="D3385" i="1"/>
  <c r="F3385" i="1"/>
  <c r="H3385" i="1"/>
  <c r="I3385" i="1"/>
  <c r="L3385" i="1"/>
  <c r="N3385" i="1"/>
  <c r="Q3385" i="1"/>
  <c r="R3385" i="1"/>
  <c r="D3386" i="1"/>
  <c r="F3386" i="1"/>
  <c r="H3386" i="1"/>
  <c r="I3386" i="1"/>
  <c r="L3386" i="1"/>
  <c r="N3386" i="1"/>
  <c r="Q3386" i="1"/>
  <c r="R3386" i="1"/>
  <c r="D3387" i="1"/>
  <c r="F3387" i="1"/>
  <c r="H3387" i="1"/>
  <c r="I3387" i="1"/>
  <c r="L3387" i="1"/>
  <c r="N3387" i="1"/>
  <c r="Q3387" i="1"/>
  <c r="R3387" i="1"/>
  <c r="D3388" i="1"/>
  <c r="F3388" i="1"/>
  <c r="H3388" i="1"/>
  <c r="I3388" i="1"/>
  <c r="L3388" i="1"/>
  <c r="N3388" i="1"/>
  <c r="Q3388" i="1"/>
  <c r="R3388" i="1"/>
  <c r="D3389" i="1"/>
  <c r="F3389" i="1"/>
  <c r="H3389" i="1"/>
  <c r="I3389" i="1"/>
  <c r="L3389" i="1"/>
  <c r="N3389" i="1"/>
  <c r="Q3389" i="1"/>
  <c r="R3389" i="1"/>
  <c r="D3390" i="1"/>
  <c r="F3390" i="1"/>
  <c r="H3390" i="1"/>
  <c r="I3390" i="1"/>
  <c r="L3390" i="1"/>
  <c r="N3390" i="1"/>
  <c r="Q3390" i="1"/>
  <c r="R3390" i="1"/>
  <c r="D3391" i="1"/>
  <c r="F3391" i="1"/>
  <c r="H3391" i="1"/>
  <c r="I3391" i="1"/>
  <c r="L3391" i="1"/>
  <c r="N3391" i="1"/>
  <c r="Q3391" i="1"/>
  <c r="R3391" i="1"/>
  <c r="D3392" i="1"/>
  <c r="F3392" i="1"/>
  <c r="H3392" i="1"/>
  <c r="I3392" i="1"/>
  <c r="L3392" i="1"/>
  <c r="N3392" i="1"/>
  <c r="Q3392" i="1"/>
  <c r="R3392" i="1"/>
  <c r="D3393" i="1"/>
  <c r="F3393" i="1"/>
  <c r="H3393" i="1"/>
  <c r="I3393" i="1"/>
  <c r="L3393" i="1"/>
  <c r="N3393" i="1"/>
  <c r="Q3393" i="1"/>
  <c r="R3393" i="1"/>
  <c r="D3394" i="1"/>
  <c r="F3394" i="1"/>
  <c r="H3394" i="1"/>
  <c r="I3394" i="1"/>
  <c r="L3394" i="1"/>
  <c r="N3394" i="1"/>
  <c r="Q3394" i="1"/>
  <c r="R3394" i="1"/>
  <c r="D3395" i="1"/>
  <c r="F3395" i="1"/>
  <c r="H3395" i="1"/>
  <c r="I3395" i="1"/>
  <c r="L3395" i="1"/>
  <c r="N3395" i="1"/>
  <c r="Q3395" i="1"/>
  <c r="R3395" i="1"/>
  <c r="D3396" i="1"/>
  <c r="F3396" i="1"/>
  <c r="H3396" i="1"/>
  <c r="I3396" i="1"/>
  <c r="L3396" i="1"/>
  <c r="N3396" i="1"/>
  <c r="Q3396" i="1"/>
  <c r="R3396" i="1"/>
  <c r="D3397" i="1"/>
  <c r="F3397" i="1"/>
  <c r="H3397" i="1"/>
  <c r="I3397" i="1"/>
  <c r="L3397" i="1"/>
  <c r="N3397" i="1"/>
  <c r="Q3397" i="1"/>
  <c r="R3397" i="1"/>
  <c r="D3398" i="1"/>
  <c r="F3398" i="1"/>
  <c r="H3398" i="1"/>
  <c r="I3398" i="1"/>
  <c r="L3398" i="1"/>
  <c r="N3398" i="1"/>
  <c r="Q3398" i="1"/>
  <c r="R3398" i="1"/>
  <c r="D3399" i="1"/>
  <c r="F3399" i="1"/>
  <c r="H3399" i="1"/>
  <c r="I3399" i="1"/>
  <c r="L3399" i="1"/>
  <c r="N3399" i="1"/>
  <c r="Q3399" i="1"/>
  <c r="R3399" i="1"/>
  <c r="D3400" i="1"/>
  <c r="F3400" i="1"/>
  <c r="H3400" i="1"/>
  <c r="I3400" i="1"/>
  <c r="L3400" i="1"/>
  <c r="N3400" i="1"/>
  <c r="Q3400" i="1"/>
  <c r="R3400" i="1"/>
  <c r="D3401" i="1"/>
  <c r="F3401" i="1"/>
  <c r="H3401" i="1"/>
  <c r="I3401" i="1"/>
  <c r="L3401" i="1"/>
  <c r="N3401" i="1"/>
  <c r="Q3401" i="1"/>
  <c r="R3401" i="1"/>
  <c r="D3402" i="1"/>
  <c r="F3402" i="1"/>
  <c r="H3402" i="1"/>
  <c r="I3402" i="1"/>
  <c r="L3402" i="1"/>
  <c r="N3402" i="1"/>
  <c r="Q3402" i="1"/>
  <c r="R3402" i="1"/>
  <c r="D3403" i="1"/>
  <c r="F3403" i="1"/>
  <c r="H3403" i="1"/>
  <c r="I3403" i="1"/>
  <c r="L3403" i="1"/>
  <c r="N3403" i="1"/>
  <c r="Q3403" i="1"/>
  <c r="R3403" i="1"/>
  <c r="D3404" i="1"/>
  <c r="F3404" i="1"/>
  <c r="H3404" i="1"/>
  <c r="I3404" i="1"/>
  <c r="L3404" i="1"/>
  <c r="N3404" i="1"/>
  <c r="Q3404" i="1"/>
  <c r="R3404" i="1"/>
  <c r="D3405" i="1"/>
  <c r="F3405" i="1"/>
  <c r="H3405" i="1"/>
  <c r="I3405" i="1"/>
  <c r="L3405" i="1"/>
  <c r="N3405" i="1"/>
  <c r="Q3405" i="1"/>
  <c r="R3405" i="1"/>
  <c r="D3406" i="1"/>
  <c r="F3406" i="1"/>
  <c r="H3406" i="1"/>
  <c r="I3406" i="1"/>
  <c r="L3406" i="1"/>
  <c r="N3406" i="1"/>
  <c r="Q3406" i="1"/>
  <c r="R3406" i="1"/>
  <c r="D3407" i="1"/>
  <c r="F3407" i="1"/>
  <c r="H3407" i="1"/>
  <c r="I3407" i="1"/>
  <c r="L3407" i="1"/>
  <c r="N3407" i="1"/>
  <c r="Q3407" i="1"/>
  <c r="R3407" i="1"/>
  <c r="D3408" i="1"/>
  <c r="F3408" i="1"/>
  <c r="H3408" i="1"/>
  <c r="I3408" i="1"/>
  <c r="L3408" i="1"/>
  <c r="N3408" i="1"/>
  <c r="Q3408" i="1"/>
  <c r="R3408" i="1"/>
  <c r="D3409" i="1"/>
  <c r="F3409" i="1"/>
  <c r="H3409" i="1"/>
  <c r="I3409" i="1"/>
  <c r="L3409" i="1"/>
  <c r="N3409" i="1"/>
  <c r="Q3409" i="1"/>
  <c r="R3409" i="1"/>
  <c r="D3410" i="1"/>
  <c r="F3410" i="1"/>
  <c r="H3410" i="1"/>
  <c r="I3410" i="1"/>
  <c r="L3410" i="1"/>
  <c r="N3410" i="1"/>
  <c r="Q3410" i="1"/>
  <c r="R3410" i="1"/>
  <c r="D3411" i="1"/>
  <c r="F3411" i="1"/>
  <c r="H3411" i="1"/>
  <c r="I3411" i="1"/>
  <c r="L3411" i="1"/>
  <c r="N3411" i="1"/>
  <c r="Q3411" i="1"/>
  <c r="R3411" i="1"/>
  <c r="D3412" i="1"/>
  <c r="F3412" i="1"/>
  <c r="H3412" i="1"/>
  <c r="I3412" i="1"/>
  <c r="L3412" i="1"/>
  <c r="N3412" i="1"/>
  <c r="Q3412" i="1"/>
  <c r="R3412" i="1"/>
  <c r="D3413" i="1"/>
  <c r="F3413" i="1"/>
  <c r="H3413" i="1"/>
  <c r="I3413" i="1"/>
  <c r="L3413" i="1"/>
  <c r="N3413" i="1"/>
  <c r="Q3413" i="1"/>
  <c r="R3413" i="1"/>
  <c r="D3414" i="1"/>
  <c r="F3414" i="1"/>
  <c r="H3414" i="1"/>
  <c r="I3414" i="1"/>
  <c r="L3414" i="1"/>
  <c r="N3414" i="1"/>
  <c r="Q3414" i="1"/>
  <c r="R3414" i="1"/>
  <c r="D3415" i="1"/>
  <c r="F3415" i="1"/>
  <c r="H3415" i="1"/>
  <c r="I3415" i="1"/>
  <c r="L3415" i="1"/>
  <c r="N3415" i="1"/>
  <c r="Q3415" i="1"/>
  <c r="R3415" i="1"/>
  <c r="D3416" i="1"/>
  <c r="F3416" i="1"/>
  <c r="H3416" i="1"/>
  <c r="I3416" i="1"/>
  <c r="L3416" i="1"/>
  <c r="N3416" i="1"/>
  <c r="Q3416" i="1"/>
  <c r="R3416" i="1"/>
  <c r="D3417" i="1"/>
  <c r="F3417" i="1"/>
  <c r="H3417" i="1"/>
  <c r="I3417" i="1"/>
  <c r="L3417" i="1"/>
  <c r="N3417" i="1"/>
  <c r="Q3417" i="1"/>
  <c r="R3417" i="1"/>
  <c r="D3418" i="1"/>
  <c r="F3418" i="1"/>
  <c r="H3418" i="1"/>
  <c r="I3418" i="1"/>
  <c r="L3418" i="1"/>
  <c r="N3418" i="1"/>
  <c r="Q3418" i="1"/>
  <c r="R3418" i="1"/>
  <c r="D3419" i="1"/>
  <c r="F3419" i="1"/>
  <c r="H3419" i="1"/>
  <c r="I3419" i="1"/>
  <c r="L3419" i="1"/>
  <c r="N3419" i="1"/>
  <c r="Q3419" i="1"/>
  <c r="R3419" i="1"/>
  <c r="D3420" i="1"/>
  <c r="F3420" i="1"/>
  <c r="H3420" i="1"/>
  <c r="I3420" i="1"/>
  <c r="L3420" i="1"/>
  <c r="N3420" i="1"/>
  <c r="Q3420" i="1"/>
  <c r="R3420" i="1"/>
  <c r="D3421" i="1"/>
  <c r="F3421" i="1"/>
  <c r="H3421" i="1"/>
  <c r="I3421" i="1"/>
  <c r="L3421" i="1"/>
  <c r="N3421" i="1"/>
  <c r="Q3421" i="1"/>
  <c r="R3421" i="1"/>
  <c r="D3422" i="1"/>
  <c r="F3422" i="1"/>
  <c r="H3422" i="1"/>
  <c r="I3422" i="1"/>
  <c r="L3422" i="1"/>
  <c r="N3422" i="1"/>
  <c r="Q3422" i="1"/>
  <c r="R3422" i="1"/>
  <c r="D3423" i="1"/>
  <c r="F3423" i="1"/>
  <c r="H3423" i="1"/>
  <c r="I3423" i="1"/>
  <c r="L3423" i="1"/>
  <c r="N3423" i="1"/>
  <c r="Q3423" i="1"/>
  <c r="R3423" i="1"/>
  <c r="D3424" i="1"/>
  <c r="F3424" i="1"/>
  <c r="H3424" i="1"/>
  <c r="I3424" i="1"/>
  <c r="L3424" i="1"/>
  <c r="N3424" i="1"/>
  <c r="Q3424" i="1"/>
  <c r="R3424" i="1"/>
  <c r="D3425" i="1"/>
  <c r="F3425" i="1"/>
  <c r="H3425" i="1"/>
  <c r="I3425" i="1"/>
  <c r="L3425" i="1"/>
  <c r="N3425" i="1"/>
  <c r="Q3425" i="1"/>
  <c r="R3425" i="1"/>
  <c r="D3426" i="1"/>
  <c r="F3426" i="1"/>
  <c r="H3426" i="1"/>
  <c r="I3426" i="1"/>
  <c r="L3426" i="1"/>
  <c r="N3426" i="1"/>
  <c r="Q3426" i="1"/>
  <c r="R3426" i="1"/>
  <c r="D3427" i="1"/>
  <c r="F3427" i="1"/>
  <c r="H3427" i="1"/>
  <c r="I3427" i="1"/>
  <c r="L3427" i="1"/>
  <c r="N3427" i="1"/>
  <c r="Q3427" i="1"/>
  <c r="R3427" i="1"/>
  <c r="D3428" i="1"/>
  <c r="F3428" i="1"/>
  <c r="H3428" i="1"/>
  <c r="I3428" i="1"/>
  <c r="L3428" i="1"/>
  <c r="N3428" i="1"/>
  <c r="Q3428" i="1"/>
  <c r="R3428" i="1"/>
  <c r="D3429" i="1"/>
  <c r="F3429" i="1"/>
  <c r="H3429" i="1"/>
  <c r="I3429" i="1"/>
  <c r="L3429" i="1"/>
  <c r="N3429" i="1"/>
  <c r="Q3429" i="1"/>
  <c r="R3429" i="1"/>
  <c r="D3430" i="1"/>
  <c r="F3430" i="1"/>
  <c r="H3430" i="1"/>
  <c r="I3430" i="1"/>
  <c r="L3430" i="1"/>
  <c r="N3430" i="1"/>
  <c r="Q3430" i="1"/>
  <c r="R3430" i="1"/>
  <c r="D3431" i="1"/>
  <c r="F3431" i="1"/>
  <c r="H3431" i="1"/>
  <c r="I3431" i="1"/>
  <c r="L3431" i="1"/>
  <c r="N3431" i="1"/>
  <c r="Q3431" i="1"/>
  <c r="R3431" i="1"/>
  <c r="D3432" i="1"/>
  <c r="F3432" i="1"/>
  <c r="H3432" i="1"/>
  <c r="I3432" i="1"/>
  <c r="L3432" i="1"/>
  <c r="N3432" i="1"/>
  <c r="Q3432" i="1"/>
  <c r="R3432" i="1"/>
  <c r="D3433" i="1"/>
  <c r="F3433" i="1"/>
  <c r="H3433" i="1"/>
  <c r="I3433" i="1"/>
  <c r="L3433" i="1"/>
  <c r="N3433" i="1"/>
  <c r="Q3433" i="1"/>
  <c r="R3433" i="1"/>
  <c r="D3434" i="1"/>
  <c r="F3434" i="1"/>
  <c r="H3434" i="1"/>
  <c r="I3434" i="1"/>
  <c r="L3434" i="1"/>
  <c r="N3434" i="1"/>
  <c r="Q3434" i="1"/>
  <c r="R3434" i="1"/>
  <c r="D3435" i="1"/>
  <c r="F3435" i="1"/>
  <c r="H3435" i="1"/>
  <c r="I3435" i="1"/>
  <c r="L3435" i="1"/>
  <c r="N3435" i="1"/>
  <c r="Q3435" i="1"/>
  <c r="R3435" i="1"/>
  <c r="D3436" i="1"/>
  <c r="F3436" i="1"/>
  <c r="H3436" i="1"/>
  <c r="I3436" i="1"/>
  <c r="L3436" i="1"/>
  <c r="N3436" i="1"/>
  <c r="Q3436" i="1"/>
  <c r="R3436" i="1"/>
  <c r="D3437" i="1"/>
  <c r="F3437" i="1"/>
  <c r="H3437" i="1"/>
  <c r="I3437" i="1"/>
  <c r="L3437" i="1"/>
  <c r="N3437" i="1"/>
  <c r="Q3437" i="1"/>
  <c r="R3437" i="1"/>
  <c r="D3438" i="1"/>
  <c r="F3438" i="1"/>
  <c r="H3438" i="1"/>
  <c r="I3438" i="1"/>
  <c r="L3438" i="1"/>
  <c r="N3438" i="1"/>
  <c r="Q3438" i="1"/>
  <c r="R3438" i="1"/>
  <c r="D3439" i="1"/>
  <c r="F3439" i="1"/>
  <c r="H3439" i="1"/>
  <c r="I3439" i="1"/>
  <c r="L3439" i="1"/>
  <c r="N3439" i="1"/>
  <c r="Q3439" i="1"/>
  <c r="R3439" i="1"/>
  <c r="D3440" i="1"/>
  <c r="F3440" i="1"/>
  <c r="H3440" i="1"/>
  <c r="I3440" i="1"/>
  <c r="L3440" i="1"/>
  <c r="N3440" i="1"/>
  <c r="Q3440" i="1"/>
  <c r="R3440" i="1"/>
  <c r="D3441" i="1"/>
  <c r="F3441" i="1"/>
  <c r="H3441" i="1"/>
  <c r="I3441" i="1"/>
  <c r="L3441" i="1"/>
  <c r="N3441" i="1"/>
  <c r="Q3441" i="1"/>
  <c r="R3441" i="1"/>
  <c r="D3442" i="1"/>
  <c r="F3442" i="1"/>
  <c r="H3442" i="1"/>
  <c r="I3442" i="1"/>
  <c r="L3442" i="1"/>
  <c r="N3442" i="1"/>
  <c r="Q3442" i="1"/>
  <c r="R3442" i="1"/>
  <c r="D3443" i="1"/>
  <c r="F3443" i="1"/>
  <c r="H3443" i="1"/>
  <c r="I3443" i="1"/>
  <c r="L3443" i="1"/>
  <c r="N3443" i="1"/>
  <c r="Q3443" i="1"/>
  <c r="R3443" i="1"/>
  <c r="D3444" i="1"/>
  <c r="F3444" i="1"/>
  <c r="H3444" i="1"/>
  <c r="I3444" i="1"/>
  <c r="L3444" i="1"/>
  <c r="N3444" i="1"/>
  <c r="Q3444" i="1"/>
  <c r="R3444" i="1"/>
  <c r="D3445" i="1"/>
  <c r="F3445" i="1"/>
  <c r="H3445" i="1"/>
  <c r="I3445" i="1"/>
  <c r="L3445" i="1"/>
  <c r="N3445" i="1"/>
  <c r="Q3445" i="1"/>
  <c r="R3445" i="1"/>
  <c r="D3446" i="1"/>
  <c r="F3446" i="1"/>
  <c r="H3446" i="1"/>
  <c r="I3446" i="1"/>
  <c r="L3446" i="1"/>
  <c r="N3446" i="1"/>
  <c r="Q3446" i="1"/>
  <c r="R3446" i="1"/>
  <c r="D3447" i="1"/>
  <c r="F3447" i="1"/>
  <c r="H3447" i="1"/>
  <c r="I3447" i="1"/>
  <c r="L3447" i="1"/>
  <c r="N3447" i="1"/>
  <c r="Q3447" i="1"/>
  <c r="R3447" i="1"/>
  <c r="D3448" i="1"/>
  <c r="F3448" i="1"/>
  <c r="H3448" i="1"/>
  <c r="I3448" i="1"/>
  <c r="L3448" i="1"/>
  <c r="N3448" i="1"/>
  <c r="Q3448" i="1"/>
  <c r="R3448" i="1"/>
  <c r="D3449" i="1"/>
  <c r="F3449" i="1"/>
  <c r="H3449" i="1"/>
  <c r="I3449" i="1"/>
  <c r="L3449" i="1"/>
  <c r="N3449" i="1"/>
  <c r="Q3449" i="1"/>
  <c r="R3449" i="1"/>
  <c r="D3450" i="1"/>
  <c r="F3450" i="1"/>
  <c r="H3450" i="1"/>
  <c r="I3450" i="1"/>
  <c r="L3450" i="1"/>
  <c r="N3450" i="1"/>
  <c r="Q3450" i="1"/>
  <c r="R3450" i="1"/>
  <c r="D3451" i="1"/>
  <c r="F3451" i="1"/>
  <c r="H3451" i="1"/>
  <c r="I3451" i="1"/>
  <c r="L3451" i="1"/>
  <c r="N3451" i="1"/>
  <c r="Q3451" i="1"/>
  <c r="R3451" i="1"/>
  <c r="D3452" i="1"/>
  <c r="F3452" i="1"/>
  <c r="H3452" i="1"/>
  <c r="I3452" i="1"/>
  <c r="L3452" i="1"/>
  <c r="N3452" i="1"/>
  <c r="Q3452" i="1"/>
  <c r="R3452" i="1"/>
  <c r="D3453" i="1"/>
  <c r="F3453" i="1"/>
  <c r="H3453" i="1"/>
  <c r="I3453" i="1"/>
  <c r="L3453" i="1"/>
  <c r="N3453" i="1"/>
  <c r="Q3453" i="1"/>
  <c r="R3453" i="1"/>
  <c r="D3454" i="1"/>
  <c r="F3454" i="1"/>
  <c r="H3454" i="1"/>
  <c r="I3454" i="1"/>
  <c r="L3454" i="1"/>
  <c r="N3454" i="1"/>
  <c r="Q3454" i="1"/>
  <c r="R3454" i="1"/>
  <c r="D3455" i="1"/>
  <c r="F3455" i="1"/>
  <c r="H3455" i="1"/>
  <c r="I3455" i="1"/>
  <c r="L3455" i="1"/>
  <c r="N3455" i="1"/>
  <c r="Q3455" i="1"/>
  <c r="R3455" i="1"/>
  <c r="D3456" i="1"/>
  <c r="F3456" i="1"/>
  <c r="H3456" i="1"/>
  <c r="I3456" i="1"/>
  <c r="L3456" i="1"/>
  <c r="N3456" i="1"/>
  <c r="Q3456" i="1"/>
  <c r="R3456" i="1"/>
  <c r="D3457" i="1"/>
  <c r="F3457" i="1"/>
  <c r="H3457" i="1"/>
  <c r="I3457" i="1"/>
  <c r="L3457" i="1"/>
  <c r="N3457" i="1"/>
  <c r="Q3457" i="1"/>
  <c r="R3457" i="1"/>
  <c r="D3458" i="1"/>
  <c r="F3458" i="1"/>
  <c r="H3458" i="1"/>
  <c r="I3458" i="1"/>
  <c r="L3458" i="1"/>
  <c r="N3458" i="1"/>
  <c r="Q3458" i="1"/>
  <c r="R3458" i="1"/>
  <c r="D3459" i="1"/>
  <c r="F3459" i="1"/>
  <c r="H3459" i="1"/>
  <c r="I3459" i="1"/>
  <c r="L3459" i="1"/>
  <c r="N3459" i="1"/>
  <c r="Q3459" i="1"/>
  <c r="R3459" i="1"/>
  <c r="D3460" i="1"/>
  <c r="F3460" i="1"/>
  <c r="H3460" i="1"/>
  <c r="I3460" i="1"/>
  <c r="L3460" i="1"/>
  <c r="N3460" i="1"/>
  <c r="Q3460" i="1"/>
  <c r="R3460" i="1"/>
  <c r="D3461" i="1"/>
  <c r="F3461" i="1"/>
  <c r="H3461" i="1"/>
  <c r="I3461" i="1"/>
  <c r="L3461" i="1"/>
  <c r="N3461" i="1"/>
  <c r="Q3461" i="1"/>
  <c r="R3461" i="1"/>
  <c r="D3462" i="1"/>
  <c r="F3462" i="1"/>
  <c r="H3462" i="1"/>
  <c r="I3462" i="1"/>
  <c r="L3462" i="1"/>
  <c r="N3462" i="1"/>
  <c r="Q3462" i="1"/>
  <c r="R3462" i="1"/>
  <c r="D3463" i="1"/>
  <c r="F3463" i="1"/>
  <c r="H3463" i="1"/>
  <c r="I3463" i="1"/>
  <c r="L3463" i="1"/>
  <c r="N3463" i="1"/>
  <c r="Q3463" i="1"/>
  <c r="R3463" i="1"/>
  <c r="D3464" i="1"/>
  <c r="F3464" i="1"/>
  <c r="H3464" i="1"/>
  <c r="I3464" i="1"/>
  <c r="L3464" i="1"/>
  <c r="N3464" i="1"/>
  <c r="Q3464" i="1"/>
  <c r="R3464" i="1"/>
  <c r="D3465" i="1"/>
  <c r="F3465" i="1"/>
  <c r="H3465" i="1"/>
  <c r="I3465" i="1"/>
  <c r="L3465" i="1"/>
  <c r="N3465" i="1"/>
  <c r="Q3465" i="1"/>
  <c r="R3465" i="1"/>
  <c r="D3466" i="1"/>
  <c r="F3466" i="1"/>
  <c r="H3466" i="1"/>
  <c r="I3466" i="1"/>
  <c r="L3466" i="1"/>
  <c r="N3466" i="1"/>
  <c r="Q3466" i="1"/>
  <c r="R3466" i="1"/>
  <c r="D3467" i="1"/>
  <c r="F3467" i="1"/>
  <c r="H3467" i="1"/>
  <c r="I3467" i="1"/>
  <c r="L3467" i="1"/>
  <c r="N3467" i="1"/>
  <c r="Q3467" i="1"/>
  <c r="R3467" i="1"/>
  <c r="D3468" i="1"/>
  <c r="F3468" i="1"/>
  <c r="H3468" i="1"/>
  <c r="I3468" i="1"/>
  <c r="L3468" i="1"/>
  <c r="N3468" i="1"/>
  <c r="Q3468" i="1"/>
  <c r="R3468" i="1"/>
  <c r="D3469" i="1"/>
  <c r="F3469" i="1"/>
  <c r="H3469" i="1"/>
  <c r="I3469" i="1"/>
  <c r="L3469" i="1"/>
  <c r="N3469" i="1"/>
  <c r="Q3469" i="1"/>
  <c r="R3469" i="1"/>
  <c r="D3470" i="1"/>
  <c r="F3470" i="1"/>
  <c r="H3470" i="1"/>
  <c r="I3470" i="1"/>
  <c r="L3470" i="1"/>
  <c r="N3470" i="1"/>
  <c r="Q3470" i="1"/>
  <c r="R3470" i="1"/>
  <c r="D3471" i="1"/>
  <c r="F3471" i="1"/>
  <c r="H3471" i="1"/>
  <c r="I3471" i="1"/>
  <c r="L3471" i="1"/>
  <c r="N3471" i="1"/>
  <c r="Q3471" i="1"/>
  <c r="R3471" i="1"/>
  <c r="D3472" i="1"/>
  <c r="F3472" i="1"/>
  <c r="H3472" i="1"/>
  <c r="I3472" i="1"/>
  <c r="L3472" i="1"/>
  <c r="N3472" i="1"/>
  <c r="Q3472" i="1"/>
  <c r="R3472" i="1"/>
  <c r="D3473" i="1"/>
  <c r="F3473" i="1"/>
  <c r="H3473" i="1"/>
  <c r="I3473" i="1"/>
  <c r="L3473" i="1"/>
  <c r="N3473" i="1"/>
  <c r="Q3473" i="1"/>
  <c r="R3473" i="1"/>
  <c r="D3474" i="1"/>
  <c r="F3474" i="1"/>
  <c r="H3474" i="1"/>
  <c r="I3474" i="1"/>
  <c r="L3474" i="1"/>
  <c r="N3474" i="1"/>
  <c r="Q3474" i="1"/>
  <c r="R3474" i="1"/>
  <c r="D3475" i="1"/>
  <c r="F3475" i="1"/>
  <c r="H3475" i="1"/>
  <c r="I3475" i="1"/>
  <c r="L3475" i="1"/>
  <c r="N3475" i="1"/>
  <c r="Q3475" i="1"/>
  <c r="R3475" i="1"/>
  <c r="D3476" i="1"/>
  <c r="F3476" i="1"/>
  <c r="H3476" i="1"/>
  <c r="I3476" i="1"/>
  <c r="L3476" i="1"/>
  <c r="N3476" i="1"/>
  <c r="Q3476" i="1"/>
  <c r="R3476" i="1"/>
  <c r="D3477" i="1"/>
  <c r="F3477" i="1"/>
  <c r="H3477" i="1"/>
  <c r="I3477" i="1"/>
  <c r="L3477" i="1"/>
  <c r="N3477" i="1"/>
  <c r="Q3477" i="1"/>
  <c r="R3477" i="1"/>
  <c r="D3478" i="1"/>
  <c r="F3478" i="1"/>
  <c r="H3478" i="1"/>
  <c r="I3478" i="1"/>
  <c r="L3478" i="1"/>
  <c r="N3478" i="1"/>
  <c r="Q3478" i="1"/>
  <c r="R3478" i="1"/>
  <c r="D3479" i="1"/>
  <c r="F3479" i="1"/>
  <c r="H3479" i="1"/>
  <c r="I3479" i="1"/>
  <c r="L3479" i="1"/>
  <c r="N3479" i="1"/>
  <c r="Q3479" i="1"/>
  <c r="R3479" i="1"/>
  <c r="D3480" i="1"/>
  <c r="F3480" i="1"/>
  <c r="H3480" i="1"/>
  <c r="I3480" i="1"/>
  <c r="L3480" i="1"/>
  <c r="N3480" i="1"/>
  <c r="Q3480" i="1"/>
  <c r="R3480" i="1"/>
  <c r="D3481" i="1"/>
  <c r="F3481" i="1"/>
  <c r="H3481" i="1"/>
  <c r="I3481" i="1"/>
  <c r="L3481" i="1"/>
  <c r="N3481" i="1"/>
  <c r="Q3481" i="1"/>
  <c r="R3481" i="1"/>
  <c r="D3482" i="1"/>
  <c r="F3482" i="1"/>
  <c r="H3482" i="1"/>
  <c r="I3482" i="1"/>
  <c r="L3482" i="1"/>
  <c r="N3482" i="1"/>
  <c r="Q3482" i="1"/>
  <c r="R3482" i="1"/>
  <c r="D3483" i="1"/>
  <c r="F3483" i="1"/>
  <c r="H3483" i="1"/>
  <c r="I3483" i="1"/>
  <c r="L3483" i="1"/>
  <c r="N3483" i="1"/>
  <c r="Q3483" i="1"/>
  <c r="R3483" i="1"/>
  <c r="D3484" i="1"/>
  <c r="F3484" i="1"/>
  <c r="H3484" i="1"/>
  <c r="I3484" i="1"/>
  <c r="L3484" i="1"/>
  <c r="N3484" i="1"/>
  <c r="Q3484" i="1"/>
  <c r="R3484" i="1"/>
  <c r="D3485" i="1"/>
  <c r="F3485" i="1"/>
  <c r="H3485" i="1"/>
  <c r="I3485" i="1"/>
  <c r="L3485" i="1"/>
  <c r="N3485" i="1"/>
  <c r="Q3485" i="1"/>
  <c r="R3485" i="1"/>
  <c r="D3486" i="1"/>
  <c r="F3486" i="1"/>
  <c r="H3486" i="1"/>
  <c r="I3486" i="1"/>
  <c r="L3486" i="1"/>
  <c r="N3486" i="1"/>
  <c r="Q3486" i="1"/>
  <c r="R3486" i="1"/>
  <c r="D3487" i="1"/>
  <c r="F3487" i="1"/>
  <c r="H3487" i="1"/>
  <c r="I3487" i="1"/>
  <c r="L3487" i="1"/>
  <c r="N3487" i="1"/>
  <c r="Q3487" i="1"/>
  <c r="R3487" i="1"/>
  <c r="D3488" i="1"/>
  <c r="F3488" i="1"/>
  <c r="H3488" i="1"/>
  <c r="I3488" i="1"/>
  <c r="L3488" i="1"/>
  <c r="N3488" i="1"/>
  <c r="Q3488" i="1"/>
  <c r="R3488" i="1"/>
  <c r="D3489" i="1"/>
  <c r="F3489" i="1"/>
  <c r="H3489" i="1"/>
  <c r="I3489" i="1"/>
  <c r="L3489" i="1"/>
  <c r="N3489" i="1"/>
  <c r="Q3489" i="1"/>
  <c r="R3489" i="1"/>
  <c r="D3490" i="1"/>
  <c r="F3490" i="1"/>
  <c r="H3490" i="1"/>
  <c r="I3490" i="1"/>
  <c r="L3490" i="1"/>
  <c r="N3490" i="1"/>
  <c r="Q3490" i="1"/>
  <c r="R3490" i="1"/>
  <c r="D3491" i="1"/>
  <c r="F3491" i="1"/>
  <c r="H3491" i="1"/>
  <c r="I3491" i="1"/>
  <c r="L3491" i="1"/>
  <c r="N3491" i="1"/>
  <c r="Q3491" i="1"/>
  <c r="R3491" i="1"/>
  <c r="D3492" i="1"/>
  <c r="F3492" i="1"/>
  <c r="H3492" i="1"/>
  <c r="I3492" i="1"/>
  <c r="L3492" i="1"/>
  <c r="N3492" i="1"/>
  <c r="Q3492" i="1"/>
  <c r="R3492" i="1"/>
  <c r="D3493" i="1"/>
  <c r="F3493" i="1"/>
  <c r="H3493" i="1"/>
  <c r="I3493" i="1"/>
  <c r="L3493" i="1"/>
  <c r="N3493" i="1"/>
  <c r="Q3493" i="1"/>
  <c r="R3493" i="1"/>
  <c r="D3494" i="1"/>
  <c r="F3494" i="1"/>
  <c r="H3494" i="1"/>
  <c r="I3494" i="1"/>
  <c r="L3494" i="1"/>
  <c r="N3494" i="1"/>
  <c r="Q3494" i="1"/>
  <c r="R3494" i="1"/>
  <c r="D3495" i="1"/>
  <c r="F3495" i="1"/>
  <c r="H3495" i="1"/>
  <c r="I3495" i="1"/>
  <c r="L3495" i="1"/>
  <c r="N3495" i="1"/>
  <c r="Q3495" i="1"/>
  <c r="R3495" i="1"/>
  <c r="D3496" i="1"/>
  <c r="F3496" i="1"/>
  <c r="H3496" i="1"/>
  <c r="I3496" i="1"/>
  <c r="L3496" i="1"/>
  <c r="N3496" i="1"/>
  <c r="Q3496" i="1"/>
  <c r="R3496" i="1"/>
  <c r="D3497" i="1"/>
  <c r="F3497" i="1"/>
  <c r="H3497" i="1"/>
  <c r="I3497" i="1"/>
  <c r="L3497" i="1"/>
  <c r="N3497" i="1"/>
  <c r="Q3497" i="1"/>
  <c r="R3497" i="1"/>
  <c r="D3498" i="1"/>
  <c r="F3498" i="1"/>
  <c r="H3498" i="1"/>
  <c r="I3498" i="1"/>
  <c r="L3498" i="1"/>
  <c r="N3498" i="1"/>
  <c r="Q3498" i="1"/>
  <c r="R3498" i="1"/>
  <c r="D3499" i="1"/>
  <c r="F3499" i="1"/>
  <c r="H3499" i="1"/>
  <c r="I3499" i="1"/>
  <c r="L3499" i="1"/>
  <c r="N3499" i="1"/>
  <c r="Q3499" i="1"/>
  <c r="R3499" i="1"/>
  <c r="D3500" i="1"/>
  <c r="F3500" i="1"/>
  <c r="H3500" i="1"/>
  <c r="I3500" i="1"/>
  <c r="L3500" i="1"/>
  <c r="N3500" i="1"/>
  <c r="Q3500" i="1"/>
  <c r="R3500" i="1"/>
  <c r="D3501" i="1"/>
  <c r="F3501" i="1"/>
  <c r="H3501" i="1"/>
  <c r="I3501" i="1"/>
  <c r="L3501" i="1"/>
  <c r="N3501" i="1"/>
  <c r="Q3501" i="1"/>
  <c r="R3501" i="1"/>
  <c r="D3502" i="1"/>
  <c r="F3502" i="1"/>
  <c r="H3502" i="1"/>
  <c r="I3502" i="1"/>
  <c r="L3502" i="1"/>
  <c r="N3502" i="1"/>
  <c r="Q3502" i="1"/>
  <c r="R3502" i="1"/>
  <c r="D3503" i="1"/>
  <c r="F3503" i="1"/>
  <c r="H3503" i="1"/>
  <c r="I3503" i="1"/>
  <c r="L3503" i="1"/>
  <c r="N3503" i="1"/>
  <c r="Q3503" i="1"/>
  <c r="R3503" i="1"/>
  <c r="D3504" i="1"/>
  <c r="F3504" i="1"/>
  <c r="H3504" i="1"/>
  <c r="I3504" i="1"/>
  <c r="L3504" i="1"/>
  <c r="N3504" i="1"/>
  <c r="Q3504" i="1"/>
  <c r="R3504" i="1"/>
  <c r="D3505" i="1"/>
  <c r="F3505" i="1"/>
  <c r="H3505" i="1"/>
  <c r="I3505" i="1"/>
  <c r="L3505" i="1"/>
  <c r="N3505" i="1"/>
  <c r="Q3505" i="1"/>
  <c r="R3505" i="1"/>
  <c r="D3506" i="1"/>
  <c r="F3506" i="1"/>
  <c r="H3506" i="1"/>
  <c r="I3506" i="1"/>
  <c r="L3506" i="1"/>
  <c r="N3506" i="1"/>
  <c r="Q3506" i="1"/>
  <c r="R3506" i="1"/>
  <c r="D3507" i="1"/>
  <c r="F3507" i="1"/>
  <c r="H3507" i="1"/>
  <c r="I3507" i="1"/>
  <c r="L3507" i="1"/>
  <c r="N3507" i="1"/>
  <c r="Q3507" i="1"/>
  <c r="R3507" i="1"/>
  <c r="D3508" i="1"/>
  <c r="F3508" i="1"/>
  <c r="H3508" i="1"/>
  <c r="I3508" i="1"/>
  <c r="L3508" i="1"/>
  <c r="N3508" i="1"/>
  <c r="Q3508" i="1"/>
  <c r="R3508" i="1"/>
  <c r="D3509" i="1"/>
  <c r="F3509" i="1"/>
  <c r="H3509" i="1"/>
  <c r="I3509" i="1"/>
  <c r="L3509" i="1"/>
  <c r="N3509" i="1"/>
  <c r="Q3509" i="1"/>
  <c r="R3509" i="1"/>
  <c r="D3510" i="1"/>
  <c r="F3510" i="1"/>
  <c r="H3510" i="1"/>
  <c r="I3510" i="1"/>
  <c r="L3510" i="1"/>
  <c r="N3510" i="1"/>
  <c r="Q3510" i="1"/>
  <c r="R3510" i="1"/>
  <c r="D3511" i="1"/>
  <c r="F3511" i="1"/>
  <c r="H3511" i="1"/>
  <c r="I3511" i="1"/>
  <c r="L3511" i="1"/>
  <c r="N3511" i="1"/>
  <c r="Q3511" i="1"/>
  <c r="R3511" i="1"/>
  <c r="D3512" i="1"/>
  <c r="F3512" i="1"/>
  <c r="H3512" i="1"/>
  <c r="I3512" i="1"/>
  <c r="L3512" i="1"/>
  <c r="N3512" i="1"/>
  <c r="Q3512" i="1"/>
  <c r="R3512" i="1"/>
  <c r="D3513" i="1"/>
  <c r="F3513" i="1"/>
  <c r="H3513" i="1"/>
  <c r="I3513" i="1"/>
  <c r="L3513" i="1"/>
  <c r="N3513" i="1"/>
  <c r="Q3513" i="1"/>
  <c r="R3513" i="1"/>
  <c r="D3514" i="1"/>
  <c r="F3514" i="1"/>
  <c r="H3514" i="1"/>
  <c r="I3514" i="1"/>
  <c r="L3514" i="1"/>
  <c r="N3514" i="1"/>
  <c r="Q3514" i="1"/>
  <c r="R3514" i="1"/>
  <c r="D3515" i="1"/>
  <c r="F3515" i="1"/>
  <c r="H3515" i="1"/>
  <c r="I3515" i="1"/>
  <c r="L3515" i="1"/>
  <c r="N3515" i="1"/>
  <c r="Q3515" i="1"/>
  <c r="R3515" i="1"/>
  <c r="D3516" i="1"/>
  <c r="F3516" i="1"/>
  <c r="H3516" i="1"/>
  <c r="I3516" i="1"/>
  <c r="L3516" i="1"/>
  <c r="N3516" i="1"/>
  <c r="Q3516" i="1"/>
  <c r="R3516" i="1"/>
  <c r="D3517" i="1"/>
  <c r="F3517" i="1"/>
  <c r="H3517" i="1"/>
  <c r="I3517" i="1"/>
  <c r="L3517" i="1"/>
  <c r="N3517" i="1"/>
  <c r="Q3517" i="1"/>
  <c r="R3517" i="1"/>
  <c r="D3518" i="1"/>
  <c r="F3518" i="1"/>
  <c r="H3518" i="1"/>
  <c r="I3518" i="1"/>
  <c r="L3518" i="1"/>
  <c r="N3518" i="1"/>
  <c r="Q3518" i="1"/>
  <c r="R3518" i="1"/>
  <c r="D3519" i="1"/>
  <c r="F3519" i="1"/>
  <c r="H3519" i="1"/>
  <c r="I3519" i="1"/>
  <c r="L3519" i="1"/>
  <c r="N3519" i="1"/>
  <c r="Q3519" i="1"/>
  <c r="R3519" i="1"/>
  <c r="D3520" i="1"/>
  <c r="F3520" i="1"/>
  <c r="H3520" i="1"/>
  <c r="I3520" i="1"/>
  <c r="L3520" i="1"/>
  <c r="N3520" i="1"/>
  <c r="Q3520" i="1"/>
  <c r="R3520" i="1"/>
  <c r="D3521" i="1"/>
  <c r="F3521" i="1"/>
  <c r="H3521" i="1"/>
  <c r="I3521" i="1"/>
  <c r="L3521" i="1"/>
  <c r="N3521" i="1"/>
  <c r="Q3521" i="1"/>
  <c r="R3521" i="1"/>
  <c r="D3522" i="1"/>
  <c r="F3522" i="1"/>
  <c r="H3522" i="1"/>
  <c r="I3522" i="1"/>
  <c r="L3522" i="1"/>
  <c r="N3522" i="1"/>
  <c r="Q3522" i="1"/>
  <c r="R3522" i="1"/>
  <c r="D3523" i="1"/>
  <c r="F3523" i="1"/>
  <c r="H3523" i="1"/>
  <c r="I3523" i="1"/>
  <c r="L3523" i="1"/>
  <c r="N3523" i="1"/>
  <c r="Q3523" i="1"/>
  <c r="R3523" i="1"/>
  <c r="D3524" i="1"/>
  <c r="F3524" i="1"/>
  <c r="H3524" i="1"/>
  <c r="I3524" i="1"/>
  <c r="L3524" i="1"/>
  <c r="N3524" i="1"/>
  <c r="Q3524" i="1"/>
  <c r="R3524" i="1"/>
  <c r="D3525" i="1"/>
  <c r="F3525" i="1"/>
  <c r="H3525" i="1"/>
  <c r="I3525" i="1"/>
  <c r="L3525" i="1"/>
  <c r="N3525" i="1"/>
  <c r="Q3525" i="1"/>
  <c r="R3525" i="1"/>
  <c r="D3526" i="1"/>
  <c r="F3526" i="1"/>
  <c r="H3526" i="1"/>
  <c r="I3526" i="1"/>
  <c r="L3526" i="1"/>
  <c r="N3526" i="1"/>
  <c r="Q3526" i="1"/>
  <c r="R3526" i="1"/>
  <c r="D3527" i="1"/>
  <c r="F3527" i="1"/>
  <c r="H3527" i="1"/>
  <c r="I3527" i="1"/>
  <c r="L3527" i="1"/>
  <c r="N3527" i="1"/>
  <c r="Q3527" i="1"/>
  <c r="R3527" i="1"/>
  <c r="D3528" i="1"/>
  <c r="F3528" i="1"/>
  <c r="H3528" i="1"/>
  <c r="I3528" i="1"/>
  <c r="L3528" i="1"/>
  <c r="N3528" i="1"/>
  <c r="Q3528" i="1"/>
  <c r="R3528" i="1"/>
  <c r="D3529" i="1"/>
  <c r="F3529" i="1"/>
  <c r="H3529" i="1"/>
  <c r="I3529" i="1"/>
  <c r="L3529" i="1"/>
  <c r="N3529" i="1"/>
  <c r="Q3529" i="1"/>
  <c r="R3529" i="1"/>
  <c r="D3530" i="1"/>
  <c r="F3530" i="1"/>
  <c r="H3530" i="1"/>
  <c r="I3530" i="1"/>
  <c r="L3530" i="1"/>
  <c r="N3530" i="1"/>
  <c r="Q3530" i="1"/>
  <c r="R3530" i="1"/>
  <c r="D3531" i="1"/>
  <c r="F3531" i="1"/>
  <c r="H3531" i="1"/>
  <c r="I3531" i="1"/>
  <c r="L3531" i="1"/>
  <c r="N3531" i="1"/>
  <c r="Q3531" i="1"/>
  <c r="R3531" i="1"/>
  <c r="D3532" i="1"/>
  <c r="F3532" i="1"/>
  <c r="H3532" i="1"/>
  <c r="I3532" i="1"/>
  <c r="L3532" i="1"/>
  <c r="N3532" i="1"/>
  <c r="Q3532" i="1"/>
  <c r="R3532" i="1"/>
  <c r="D3533" i="1"/>
  <c r="F3533" i="1"/>
  <c r="H3533" i="1"/>
  <c r="I3533" i="1"/>
  <c r="L3533" i="1"/>
  <c r="N3533" i="1"/>
  <c r="Q3533" i="1"/>
  <c r="R3533" i="1"/>
  <c r="D3534" i="1"/>
  <c r="F3534" i="1"/>
  <c r="H3534" i="1"/>
  <c r="I3534" i="1"/>
  <c r="L3534" i="1"/>
  <c r="N3534" i="1"/>
  <c r="Q3534" i="1"/>
  <c r="R3534" i="1"/>
  <c r="D3535" i="1"/>
  <c r="F3535" i="1"/>
  <c r="H3535" i="1"/>
  <c r="I3535" i="1"/>
  <c r="L3535" i="1"/>
  <c r="N3535" i="1"/>
  <c r="Q3535" i="1"/>
  <c r="R3535" i="1"/>
  <c r="D3536" i="1"/>
  <c r="F3536" i="1"/>
  <c r="H3536" i="1"/>
  <c r="I3536" i="1"/>
  <c r="L3536" i="1"/>
  <c r="N3536" i="1"/>
  <c r="Q3536" i="1"/>
  <c r="R3536" i="1"/>
  <c r="D3537" i="1"/>
  <c r="F3537" i="1"/>
  <c r="H3537" i="1"/>
  <c r="I3537" i="1"/>
  <c r="L3537" i="1"/>
  <c r="N3537" i="1"/>
  <c r="Q3537" i="1"/>
  <c r="R3537" i="1"/>
  <c r="D3538" i="1"/>
  <c r="F3538" i="1"/>
  <c r="H3538" i="1"/>
  <c r="I3538" i="1"/>
  <c r="L3538" i="1"/>
  <c r="N3538" i="1"/>
  <c r="Q3538" i="1"/>
  <c r="R3538" i="1"/>
  <c r="D3539" i="1"/>
  <c r="F3539" i="1"/>
  <c r="H3539" i="1"/>
  <c r="I3539" i="1"/>
  <c r="L3539" i="1"/>
  <c r="N3539" i="1"/>
  <c r="Q3539" i="1"/>
  <c r="R3539" i="1"/>
  <c r="D3540" i="1"/>
  <c r="F3540" i="1"/>
  <c r="H3540" i="1"/>
  <c r="I3540" i="1"/>
  <c r="L3540" i="1"/>
  <c r="N3540" i="1"/>
  <c r="Q3540" i="1"/>
  <c r="R3540" i="1"/>
  <c r="D3541" i="1"/>
  <c r="F3541" i="1"/>
  <c r="H3541" i="1"/>
  <c r="I3541" i="1"/>
  <c r="L3541" i="1"/>
  <c r="N3541" i="1"/>
  <c r="Q3541" i="1"/>
  <c r="R3541" i="1"/>
  <c r="D3542" i="1"/>
  <c r="F3542" i="1"/>
  <c r="H3542" i="1"/>
  <c r="I3542" i="1"/>
  <c r="L3542" i="1"/>
  <c r="N3542" i="1"/>
  <c r="Q3542" i="1"/>
  <c r="R3542" i="1"/>
  <c r="D3543" i="1"/>
  <c r="F3543" i="1"/>
  <c r="H3543" i="1"/>
  <c r="I3543" i="1"/>
  <c r="L3543" i="1"/>
  <c r="N3543" i="1"/>
  <c r="Q3543" i="1"/>
  <c r="R3543" i="1"/>
  <c r="D3544" i="1"/>
  <c r="F3544" i="1"/>
  <c r="H3544" i="1"/>
  <c r="I3544" i="1"/>
  <c r="L3544" i="1"/>
  <c r="N3544" i="1"/>
  <c r="Q3544" i="1"/>
  <c r="R3544" i="1"/>
  <c r="D3545" i="1"/>
  <c r="F3545" i="1"/>
  <c r="H3545" i="1"/>
  <c r="I3545" i="1"/>
  <c r="L3545" i="1"/>
  <c r="N3545" i="1"/>
  <c r="Q3545" i="1"/>
  <c r="R3545" i="1"/>
  <c r="D3546" i="1"/>
  <c r="F3546" i="1"/>
  <c r="H3546" i="1"/>
  <c r="I3546" i="1"/>
  <c r="L3546" i="1"/>
  <c r="N3546" i="1"/>
  <c r="Q3546" i="1"/>
  <c r="R3546" i="1"/>
  <c r="D3547" i="1"/>
  <c r="F3547" i="1"/>
  <c r="H3547" i="1"/>
  <c r="I3547" i="1"/>
  <c r="L3547" i="1"/>
  <c r="N3547" i="1"/>
  <c r="Q3547" i="1"/>
  <c r="R3547" i="1"/>
  <c r="D3548" i="1"/>
  <c r="F3548" i="1"/>
  <c r="H3548" i="1"/>
  <c r="I3548" i="1"/>
  <c r="L3548" i="1"/>
  <c r="N3548" i="1"/>
  <c r="Q3548" i="1"/>
  <c r="R3548" i="1"/>
  <c r="D3549" i="1"/>
  <c r="F3549" i="1"/>
  <c r="H3549" i="1"/>
  <c r="I3549" i="1"/>
  <c r="L3549" i="1"/>
  <c r="N3549" i="1"/>
  <c r="Q3549" i="1"/>
  <c r="R3549" i="1"/>
  <c r="D3550" i="1"/>
  <c r="F3550" i="1"/>
  <c r="H3550" i="1"/>
  <c r="I3550" i="1"/>
  <c r="L3550" i="1"/>
  <c r="N3550" i="1"/>
  <c r="Q3550" i="1"/>
  <c r="R3550" i="1"/>
  <c r="D3551" i="1"/>
  <c r="F3551" i="1"/>
  <c r="H3551" i="1"/>
  <c r="I3551" i="1"/>
  <c r="L3551" i="1"/>
  <c r="N3551" i="1"/>
  <c r="Q3551" i="1"/>
  <c r="R3551" i="1"/>
  <c r="D3552" i="1"/>
  <c r="F3552" i="1"/>
  <c r="H3552" i="1"/>
  <c r="I3552" i="1"/>
  <c r="L3552" i="1"/>
  <c r="N3552" i="1"/>
  <c r="Q3552" i="1"/>
  <c r="R3552" i="1"/>
  <c r="D3553" i="1"/>
  <c r="F3553" i="1"/>
  <c r="H3553" i="1"/>
  <c r="I3553" i="1"/>
  <c r="L3553" i="1"/>
  <c r="N3553" i="1"/>
  <c r="Q3553" i="1"/>
  <c r="R3553" i="1"/>
  <c r="D3554" i="1"/>
  <c r="F3554" i="1"/>
  <c r="H3554" i="1"/>
  <c r="I3554" i="1"/>
  <c r="L3554" i="1"/>
  <c r="N3554" i="1"/>
  <c r="Q3554" i="1"/>
  <c r="R3554" i="1"/>
  <c r="D3555" i="1"/>
  <c r="F3555" i="1"/>
  <c r="H3555" i="1"/>
  <c r="I3555" i="1"/>
  <c r="L3555" i="1"/>
  <c r="N3555" i="1"/>
  <c r="Q3555" i="1"/>
  <c r="R3555" i="1"/>
  <c r="D3556" i="1"/>
  <c r="F3556" i="1"/>
  <c r="H3556" i="1"/>
  <c r="I3556" i="1"/>
  <c r="L3556" i="1"/>
  <c r="N3556" i="1"/>
  <c r="Q3556" i="1"/>
  <c r="R3556" i="1"/>
  <c r="D3557" i="1"/>
  <c r="F3557" i="1"/>
  <c r="H3557" i="1"/>
  <c r="I3557" i="1"/>
  <c r="L3557" i="1"/>
  <c r="N3557" i="1"/>
  <c r="Q3557" i="1"/>
  <c r="R3557" i="1"/>
  <c r="D3558" i="1"/>
  <c r="F3558" i="1"/>
  <c r="H3558" i="1"/>
  <c r="I3558" i="1"/>
  <c r="L3558" i="1"/>
  <c r="N3558" i="1"/>
  <c r="Q3558" i="1"/>
  <c r="R3558" i="1"/>
  <c r="D3559" i="1"/>
  <c r="F3559" i="1"/>
  <c r="H3559" i="1"/>
  <c r="I3559" i="1"/>
  <c r="L3559" i="1"/>
  <c r="N3559" i="1"/>
  <c r="Q3559" i="1"/>
  <c r="R3559" i="1"/>
  <c r="D3560" i="1"/>
  <c r="F3560" i="1"/>
  <c r="H3560" i="1"/>
  <c r="I3560" i="1"/>
  <c r="L3560" i="1"/>
  <c r="N3560" i="1"/>
  <c r="Q3560" i="1"/>
  <c r="R3560" i="1"/>
  <c r="D3561" i="1"/>
  <c r="F3561" i="1"/>
  <c r="H3561" i="1"/>
  <c r="I3561" i="1"/>
  <c r="L3561" i="1"/>
  <c r="N3561" i="1"/>
  <c r="Q3561" i="1"/>
  <c r="R3561" i="1"/>
  <c r="D3562" i="1"/>
  <c r="F3562" i="1"/>
  <c r="H3562" i="1"/>
  <c r="I3562" i="1"/>
  <c r="L3562" i="1"/>
  <c r="N3562" i="1"/>
  <c r="Q3562" i="1"/>
  <c r="R3562" i="1"/>
  <c r="D3563" i="1"/>
  <c r="F3563" i="1"/>
  <c r="H3563" i="1"/>
  <c r="I3563" i="1"/>
  <c r="L3563" i="1"/>
  <c r="N3563" i="1"/>
  <c r="Q3563" i="1"/>
  <c r="R3563" i="1"/>
  <c r="D3564" i="1"/>
  <c r="F3564" i="1"/>
  <c r="H3564" i="1"/>
  <c r="I3564" i="1"/>
  <c r="L3564" i="1"/>
  <c r="N3564" i="1"/>
  <c r="Q3564" i="1"/>
  <c r="R3564" i="1"/>
  <c r="D3565" i="1"/>
  <c r="F3565" i="1"/>
  <c r="H3565" i="1"/>
  <c r="I3565" i="1"/>
  <c r="L3565" i="1"/>
  <c r="N3565" i="1"/>
  <c r="Q3565" i="1"/>
  <c r="R3565" i="1"/>
  <c r="D3566" i="1"/>
  <c r="F3566" i="1"/>
  <c r="H3566" i="1"/>
  <c r="I3566" i="1"/>
  <c r="L3566" i="1"/>
  <c r="N3566" i="1"/>
  <c r="Q3566" i="1"/>
  <c r="R3566" i="1"/>
  <c r="D3567" i="1"/>
  <c r="F3567" i="1"/>
  <c r="H3567" i="1"/>
  <c r="I3567" i="1"/>
  <c r="L3567" i="1"/>
  <c r="N3567" i="1"/>
  <c r="Q3567" i="1"/>
  <c r="R3567" i="1"/>
  <c r="D3568" i="1"/>
  <c r="F3568" i="1"/>
  <c r="H3568" i="1"/>
  <c r="I3568" i="1"/>
  <c r="L3568" i="1"/>
  <c r="N3568" i="1"/>
  <c r="Q3568" i="1"/>
  <c r="R3568" i="1"/>
  <c r="D3569" i="1"/>
  <c r="F3569" i="1"/>
  <c r="H3569" i="1"/>
  <c r="I3569" i="1"/>
  <c r="L3569" i="1"/>
  <c r="N3569" i="1"/>
  <c r="Q3569" i="1"/>
  <c r="R3569" i="1"/>
  <c r="D3570" i="1"/>
  <c r="F3570" i="1"/>
  <c r="H3570" i="1"/>
  <c r="I3570" i="1"/>
  <c r="L3570" i="1"/>
  <c r="N3570" i="1"/>
  <c r="Q3570" i="1"/>
  <c r="R3570" i="1"/>
  <c r="D3571" i="1"/>
  <c r="F3571" i="1"/>
  <c r="H3571" i="1"/>
  <c r="I3571" i="1"/>
  <c r="L3571" i="1"/>
  <c r="N3571" i="1"/>
  <c r="Q3571" i="1"/>
  <c r="R3571" i="1"/>
  <c r="D3572" i="1"/>
  <c r="F3572" i="1"/>
  <c r="H3572" i="1"/>
  <c r="I3572" i="1"/>
  <c r="L3572" i="1"/>
  <c r="N3572" i="1"/>
  <c r="Q3572" i="1"/>
  <c r="R3572" i="1"/>
  <c r="D3573" i="1"/>
  <c r="F3573" i="1"/>
  <c r="H3573" i="1"/>
  <c r="I3573" i="1"/>
  <c r="L3573" i="1"/>
  <c r="N3573" i="1"/>
  <c r="Q3573" i="1"/>
  <c r="R3573" i="1"/>
  <c r="D3574" i="1"/>
  <c r="F3574" i="1"/>
  <c r="H3574" i="1"/>
  <c r="I3574" i="1"/>
  <c r="L3574" i="1"/>
  <c r="N3574" i="1"/>
  <c r="Q3574" i="1"/>
  <c r="R3574" i="1"/>
  <c r="D3575" i="1"/>
  <c r="F3575" i="1"/>
  <c r="H3575" i="1"/>
  <c r="I3575" i="1"/>
  <c r="L3575" i="1"/>
  <c r="N3575" i="1"/>
  <c r="Q3575" i="1"/>
  <c r="R3575" i="1"/>
  <c r="D3576" i="1"/>
  <c r="F3576" i="1"/>
  <c r="H3576" i="1"/>
  <c r="I3576" i="1"/>
  <c r="L3576" i="1"/>
  <c r="N3576" i="1"/>
  <c r="Q3576" i="1"/>
  <c r="R3576" i="1"/>
  <c r="D3577" i="1"/>
  <c r="F3577" i="1"/>
  <c r="H3577" i="1"/>
  <c r="I3577" i="1"/>
  <c r="L3577" i="1"/>
  <c r="N3577" i="1"/>
  <c r="Q3577" i="1"/>
  <c r="R3577" i="1"/>
  <c r="D3578" i="1"/>
  <c r="F3578" i="1"/>
  <c r="H3578" i="1"/>
  <c r="I3578" i="1"/>
  <c r="L3578" i="1"/>
  <c r="N3578" i="1"/>
  <c r="Q3578" i="1"/>
  <c r="R3578" i="1"/>
  <c r="D3579" i="1"/>
  <c r="F3579" i="1"/>
  <c r="H3579" i="1"/>
  <c r="I3579" i="1"/>
  <c r="L3579" i="1"/>
  <c r="N3579" i="1"/>
  <c r="Q3579" i="1"/>
  <c r="R3579" i="1"/>
  <c r="D3580" i="1"/>
  <c r="F3580" i="1"/>
  <c r="H3580" i="1"/>
  <c r="I3580" i="1"/>
  <c r="L3580" i="1"/>
  <c r="N3580" i="1"/>
  <c r="Q3580" i="1"/>
  <c r="R3580" i="1"/>
  <c r="D3581" i="1"/>
  <c r="F3581" i="1"/>
  <c r="H3581" i="1"/>
  <c r="I3581" i="1"/>
  <c r="L3581" i="1"/>
  <c r="N3581" i="1"/>
  <c r="Q3581" i="1"/>
  <c r="R3581" i="1"/>
  <c r="D3582" i="1"/>
  <c r="F3582" i="1"/>
  <c r="H3582" i="1"/>
  <c r="I3582" i="1"/>
  <c r="L3582" i="1"/>
  <c r="N3582" i="1"/>
  <c r="Q3582" i="1"/>
  <c r="R3582" i="1"/>
  <c r="D3583" i="1"/>
  <c r="F3583" i="1"/>
  <c r="H3583" i="1"/>
  <c r="I3583" i="1"/>
  <c r="L3583" i="1"/>
  <c r="N3583" i="1"/>
  <c r="Q3583" i="1"/>
  <c r="R3583" i="1"/>
  <c r="D3584" i="1"/>
  <c r="F3584" i="1"/>
  <c r="H3584" i="1"/>
  <c r="I3584" i="1"/>
  <c r="L3584" i="1"/>
  <c r="N3584" i="1"/>
  <c r="Q3584" i="1"/>
  <c r="R3584" i="1"/>
  <c r="D3585" i="1"/>
  <c r="F3585" i="1"/>
  <c r="H3585" i="1"/>
  <c r="I3585" i="1"/>
  <c r="L3585" i="1"/>
  <c r="N3585" i="1"/>
  <c r="Q3585" i="1"/>
  <c r="R3585" i="1"/>
  <c r="D3586" i="1"/>
  <c r="F3586" i="1"/>
  <c r="H3586" i="1"/>
  <c r="I3586" i="1"/>
  <c r="L3586" i="1"/>
  <c r="N3586" i="1"/>
  <c r="Q3586" i="1"/>
  <c r="R3586" i="1"/>
  <c r="D3587" i="1"/>
  <c r="F3587" i="1"/>
  <c r="H3587" i="1"/>
  <c r="I3587" i="1"/>
  <c r="L3587" i="1"/>
  <c r="N3587" i="1"/>
  <c r="Q3587" i="1"/>
  <c r="R3587" i="1"/>
  <c r="D3588" i="1"/>
  <c r="F3588" i="1"/>
  <c r="H3588" i="1"/>
  <c r="I3588" i="1"/>
  <c r="L3588" i="1"/>
  <c r="N3588" i="1"/>
  <c r="Q3588" i="1"/>
  <c r="R3588" i="1"/>
  <c r="D3589" i="1"/>
  <c r="F3589" i="1"/>
  <c r="H3589" i="1"/>
  <c r="I3589" i="1"/>
  <c r="L3589" i="1"/>
  <c r="N3589" i="1"/>
  <c r="Q3589" i="1"/>
  <c r="R3589" i="1"/>
  <c r="D3590" i="1"/>
  <c r="F3590" i="1"/>
  <c r="H3590" i="1"/>
  <c r="I3590" i="1"/>
  <c r="L3590" i="1"/>
  <c r="N3590" i="1"/>
  <c r="Q3590" i="1"/>
  <c r="R3590" i="1"/>
  <c r="D3591" i="1"/>
  <c r="F3591" i="1"/>
  <c r="H3591" i="1"/>
  <c r="I3591" i="1"/>
  <c r="L3591" i="1"/>
  <c r="N3591" i="1"/>
  <c r="Q3591" i="1"/>
  <c r="R3591" i="1"/>
  <c r="D3592" i="1"/>
  <c r="F3592" i="1"/>
  <c r="H3592" i="1"/>
  <c r="I3592" i="1"/>
  <c r="L3592" i="1"/>
  <c r="N3592" i="1"/>
  <c r="Q3592" i="1"/>
  <c r="R3592" i="1"/>
  <c r="D3593" i="1"/>
  <c r="F3593" i="1"/>
  <c r="H3593" i="1"/>
  <c r="I3593" i="1"/>
  <c r="L3593" i="1"/>
  <c r="N3593" i="1"/>
  <c r="Q3593" i="1"/>
  <c r="R3593" i="1"/>
  <c r="D3594" i="1"/>
  <c r="F3594" i="1"/>
  <c r="H3594" i="1"/>
  <c r="I3594" i="1"/>
  <c r="L3594" i="1"/>
  <c r="N3594" i="1"/>
  <c r="Q3594" i="1"/>
  <c r="R3594" i="1"/>
  <c r="D3595" i="1"/>
  <c r="F3595" i="1"/>
  <c r="H3595" i="1"/>
  <c r="I3595" i="1"/>
  <c r="L3595" i="1"/>
  <c r="N3595" i="1"/>
  <c r="Q3595" i="1"/>
  <c r="R3595" i="1"/>
  <c r="D3596" i="1"/>
  <c r="F3596" i="1"/>
  <c r="H3596" i="1"/>
  <c r="I3596" i="1"/>
  <c r="L3596" i="1"/>
  <c r="N3596" i="1"/>
  <c r="Q3596" i="1"/>
  <c r="R3596" i="1"/>
  <c r="D3597" i="1"/>
  <c r="F3597" i="1"/>
  <c r="H3597" i="1"/>
  <c r="I3597" i="1"/>
  <c r="L3597" i="1"/>
  <c r="N3597" i="1"/>
  <c r="Q3597" i="1"/>
  <c r="R3597" i="1"/>
  <c r="D3598" i="1"/>
  <c r="F3598" i="1"/>
  <c r="H3598" i="1"/>
  <c r="I3598" i="1"/>
  <c r="L3598" i="1"/>
  <c r="N3598" i="1"/>
  <c r="Q3598" i="1"/>
  <c r="R3598" i="1"/>
  <c r="D3599" i="1"/>
  <c r="F3599" i="1"/>
  <c r="H3599" i="1"/>
  <c r="I3599" i="1"/>
  <c r="L3599" i="1"/>
  <c r="N3599" i="1"/>
  <c r="Q3599" i="1"/>
  <c r="R3599" i="1"/>
  <c r="D3600" i="1"/>
  <c r="F3600" i="1"/>
  <c r="H3600" i="1"/>
  <c r="I3600" i="1"/>
  <c r="L3600" i="1"/>
  <c r="N3600" i="1"/>
  <c r="Q3600" i="1"/>
  <c r="R3600" i="1"/>
  <c r="D3601" i="1"/>
  <c r="F3601" i="1"/>
  <c r="H3601" i="1"/>
  <c r="I3601" i="1"/>
  <c r="L3601" i="1"/>
  <c r="N3601" i="1"/>
  <c r="Q3601" i="1"/>
  <c r="R3601" i="1"/>
  <c r="D3602" i="1"/>
  <c r="F3602" i="1"/>
  <c r="H3602" i="1"/>
  <c r="I3602" i="1"/>
  <c r="L3602" i="1"/>
  <c r="N3602" i="1"/>
  <c r="Q3602" i="1"/>
  <c r="R3602" i="1"/>
  <c r="D3603" i="1"/>
  <c r="F3603" i="1"/>
  <c r="H3603" i="1"/>
  <c r="I3603" i="1"/>
  <c r="L3603" i="1"/>
  <c r="N3603" i="1"/>
  <c r="Q3603" i="1"/>
  <c r="R3603" i="1"/>
  <c r="D3604" i="1"/>
  <c r="F3604" i="1"/>
  <c r="H3604" i="1"/>
  <c r="I3604" i="1"/>
  <c r="L3604" i="1"/>
  <c r="N3604" i="1"/>
  <c r="Q3604" i="1"/>
  <c r="R3604" i="1"/>
  <c r="D3605" i="1"/>
  <c r="F3605" i="1"/>
  <c r="H3605" i="1"/>
  <c r="I3605" i="1"/>
  <c r="L3605" i="1"/>
  <c r="N3605" i="1"/>
  <c r="Q3605" i="1"/>
  <c r="R3605" i="1"/>
  <c r="D3606" i="1"/>
  <c r="F3606" i="1"/>
  <c r="H3606" i="1"/>
  <c r="I3606" i="1"/>
  <c r="L3606" i="1"/>
  <c r="N3606" i="1"/>
  <c r="Q3606" i="1"/>
  <c r="R3606" i="1"/>
  <c r="D3607" i="1"/>
  <c r="F3607" i="1"/>
  <c r="H3607" i="1"/>
  <c r="I3607" i="1"/>
  <c r="L3607" i="1"/>
  <c r="N3607" i="1"/>
  <c r="Q3607" i="1"/>
  <c r="R3607" i="1"/>
  <c r="D3608" i="1"/>
  <c r="F3608" i="1"/>
  <c r="H3608" i="1"/>
  <c r="I3608" i="1"/>
  <c r="L3608" i="1"/>
  <c r="N3608" i="1"/>
  <c r="Q3608" i="1"/>
  <c r="R3608" i="1"/>
  <c r="D3609" i="1"/>
  <c r="F3609" i="1"/>
  <c r="H3609" i="1"/>
  <c r="I3609" i="1"/>
  <c r="L3609" i="1"/>
  <c r="N3609" i="1"/>
  <c r="Q3609" i="1"/>
  <c r="R3609" i="1"/>
  <c r="D3610" i="1"/>
  <c r="F3610" i="1"/>
  <c r="H3610" i="1"/>
  <c r="I3610" i="1"/>
  <c r="L3610" i="1"/>
  <c r="N3610" i="1"/>
  <c r="Q3610" i="1"/>
  <c r="R3610" i="1"/>
  <c r="D3611" i="1"/>
  <c r="F3611" i="1"/>
  <c r="H3611" i="1"/>
  <c r="I3611" i="1"/>
  <c r="L3611" i="1"/>
  <c r="N3611" i="1"/>
  <c r="Q3611" i="1"/>
  <c r="R3611" i="1"/>
  <c r="D3612" i="1"/>
  <c r="F3612" i="1"/>
  <c r="H3612" i="1"/>
  <c r="I3612" i="1"/>
  <c r="L3612" i="1"/>
  <c r="N3612" i="1"/>
  <c r="Q3612" i="1"/>
  <c r="R3612" i="1"/>
  <c r="D3613" i="1"/>
  <c r="F3613" i="1"/>
  <c r="H3613" i="1"/>
  <c r="I3613" i="1"/>
  <c r="L3613" i="1"/>
  <c r="N3613" i="1"/>
  <c r="Q3613" i="1"/>
  <c r="R3613" i="1"/>
  <c r="D3614" i="1"/>
  <c r="F3614" i="1"/>
  <c r="H3614" i="1"/>
  <c r="I3614" i="1"/>
  <c r="L3614" i="1"/>
  <c r="N3614" i="1"/>
  <c r="Q3614" i="1"/>
  <c r="R3614" i="1"/>
  <c r="D3615" i="1"/>
  <c r="F3615" i="1"/>
  <c r="H3615" i="1"/>
  <c r="I3615" i="1"/>
  <c r="L3615" i="1"/>
  <c r="N3615" i="1"/>
  <c r="Q3615" i="1"/>
  <c r="R3615" i="1"/>
  <c r="D3616" i="1"/>
  <c r="F3616" i="1"/>
  <c r="H3616" i="1"/>
  <c r="I3616" i="1"/>
  <c r="L3616" i="1"/>
  <c r="N3616" i="1"/>
  <c r="Q3616" i="1"/>
  <c r="R3616" i="1"/>
  <c r="D3617" i="1"/>
  <c r="F3617" i="1"/>
  <c r="H3617" i="1"/>
  <c r="I3617" i="1"/>
  <c r="L3617" i="1"/>
  <c r="N3617" i="1"/>
  <c r="Q3617" i="1"/>
  <c r="R3617" i="1"/>
  <c r="D3618" i="1"/>
  <c r="F3618" i="1"/>
  <c r="H3618" i="1"/>
  <c r="I3618" i="1"/>
  <c r="L3618" i="1"/>
  <c r="N3618" i="1"/>
  <c r="Q3618" i="1"/>
  <c r="R3618" i="1"/>
  <c r="D3619" i="1"/>
  <c r="F3619" i="1"/>
  <c r="H3619" i="1"/>
  <c r="I3619" i="1"/>
  <c r="L3619" i="1"/>
  <c r="N3619" i="1"/>
  <c r="Q3619" i="1"/>
  <c r="R3619" i="1"/>
  <c r="D3620" i="1"/>
  <c r="F3620" i="1"/>
  <c r="H3620" i="1"/>
  <c r="I3620" i="1"/>
  <c r="L3620" i="1"/>
  <c r="N3620" i="1"/>
  <c r="Q3620" i="1"/>
  <c r="R3620" i="1"/>
  <c r="D3621" i="1"/>
  <c r="F3621" i="1"/>
  <c r="H3621" i="1"/>
  <c r="I3621" i="1"/>
  <c r="L3621" i="1"/>
  <c r="N3621" i="1"/>
  <c r="Q3621" i="1"/>
  <c r="R3621" i="1"/>
  <c r="D3622" i="1"/>
  <c r="F3622" i="1"/>
  <c r="H3622" i="1"/>
  <c r="I3622" i="1"/>
  <c r="L3622" i="1"/>
  <c r="N3622" i="1"/>
  <c r="Q3622" i="1"/>
  <c r="R3622" i="1"/>
  <c r="D3623" i="1"/>
  <c r="F3623" i="1"/>
  <c r="H3623" i="1"/>
  <c r="I3623" i="1"/>
  <c r="L3623" i="1"/>
  <c r="N3623" i="1"/>
  <c r="Q3623" i="1"/>
  <c r="R3623" i="1"/>
  <c r="D3624" i="1"/>
  <c r="F3624" i="1"/>
  <c r="H3624" i="1"/>
  <c r="I3624" i="1"/>
  <c r="L3624" i="1"/>
  <c r="N3624" i="1"/>
  <c r="Q3624" i="1"/>
  <c r="R3624" i="1"/>
  <c r="D3625" i="1"/>
  <c r="F3625" i="1"/>
  <c r="H3625" i="1"/>
  <c r="I3625" i="1"/>
  <c r="L3625" i="1"/>
  <c r="N3625" i="1"/>
  <c r="Q3625" i="1"/>
  <c r="R3625" i="1"/>
  <c r="D3626" i="1"/>
  <c r="F3626" i="1"/>
  <c r="H3626" i="1"/>
  <c r="I3626" i="1"/>
  <c r="L3626" i="1"/>
  <c r="N3626" i="1"/>
  <c r="Q3626" i="1"/>
  <c r="R3626" i="1"/>
  <c r="D3627" i="1"/>
  <c r="F3627" i="1"/>
  <c r="H3627" i="1"/>
  <c r="I3627" i="1"/>
  <c r="L3627" i="1"/>
  <c r="N3627" i="1"/>
  <c r="Q3627" i="1"/>
  <c r="R3627" i="1"/>
  <c r="D3628" i="1"/>
  <c r="F3628" i="1"/>
  <c r="H3628" i="1"/>
  <c r="I3628" i="1"/>
  <c r="L3628" i="1"/>
  <c r="N3628" i="1"/>
  <c r="Q3628" i="1"/>
  <c r="R3628" i="1"/>
  <c r="D3629" i="1"/>
  <c r="F3629" i="1"/>
  <c r="H3629" i="1"/>
  <c r="I3629" i="1"/>
  <c r="L3629" i="1"/>
  <c r="N3629" i="1"/>
  <c r="Q3629" i="1"/>
  <c r="R3629" i="1"/>
  <c r="D3630" i="1"/>
  <c r="F3630" i="1"/>
  <c r="H3630" i="1"/>
  <c r="I3630" i="1"/>
  <c r="L3630" i="1"/>
  <c r="N3630" i="1"/>
  <c r="Q3630" i="1"/>
  <c r="R3630" i="1"/>
  <c r="D3631" i="1"/>
  <c r="F3631" i="1"/>
  <c r="H3631" i="1"/>
  <c r="I3631" i="1"/>
  <c r="L3631" i="1"/>
  <c r="N3631" i="1"/>
  <c r="Q3631" i="1"/>
  <c r="R3631" i="1"/>
  <c r="D3632" i="1"/>
  <c r="F3632" i="1"/>
  <c r="H3632" i="1"/>
  <c r="I3632" i="1"/>
  <c r="L3632" i="1"/>
  <c r="N3632" i="1"/>
  <c r="Q3632" i="1"/>
  <c r="R3632" i="1"/>
  <c r="D3633" i="1"/>
  <c r="F3633" i="1"/>
  <c r="H3633" i="1"/>
  <c r="I3633" i="1"/>
  <c r="L3633" i="1"/>
  <c r="N3633" i="1"/>
  <c r="Q3633" i="1"/>
  <c r="R3633" i="1"/>
  <c r="D3634" i="1"/>
  <c r="F3634" i="1"/>
  <c r="H3634" i="1"/>
  <c r="I3634" i="1"/>
  <c r="L3634" i="1"/>
  <c r="N3634" i="1"/>
  <c r="Q3634" i="1"/>
  <c r="R3634" i="1"/>
  <c r="D3635" i="1"/>
  <c r="F3635" i="1"/>
  <c r="H3635" i="1"/>
  <c r="I3635" i="1"/>
  <c r="L3635" i="1"/>
  <c r="N3635" i="1"/>
  <c r="Q3635" i="1"/>
  <c r="R3635" i="1"/>
  <c r="D3636" i="1"/>
  <c r="F3636" i="1"/>
  <c r="H3636" i="1"/>
  <c r="I3636" i="1"/>
  <c r="L3636" i="1"/>
  <c r="N3636" i="1"/>
  <c r="Q3636" i="1"/>
  <c r="R3636" i="1"/>
  <c r="D3637" i="1"/>
  <c r="F3637" i="1"/>
  <c r="H3637" i="1"/>
  <c r="I3637" i="1"/>
  <c r="L3637" i="1"/>
  <c r="N3637" i="1"/>
  <c r="Q3637" i="1"/>
  <c r="R3637" i="1"/>
  <c r="D3638" i="1"/>
  <c r="F3638" i="1"/>
  <c r="H3638" i="1"/>
  <c r="I3638" i="1"/>
  <c r="L3638" i="1"/>
  <c r="N3638" i="1"/>
  <c r="Q3638" i="1"/>
  <c r="R3638" i="1"/>
  <c r="D3639" i="1"/>
  <c r="F3639" i="1"/>
  <c r="H3639" i="1"/>
  <c r="I3639" i="1"/>
  <c r="L3639" i="1"/>
  <c r="N3639" i="1"/>
  <c r="Q3639" i="1"/>
  <c r="R3639" i="1"/>
  <c r="D3640" i="1"/>
  <c r="F3640" i="1"/>
  <c r="H3640" i="1"/>
  <c r="I3640" i="1"/>
  <c r="L3640" i="1"/>
  <c r="N3640" i="1"/>
  <c r="Q3640" i="1"/>
  <c r="R3640" i="1"/>
  <c r="D3641" i="1"/>
  <c r="F3641" i="1"/>
  <c r="H3641" i="1"/>
  <c r="I3641" i="1"/>
  <c r="L3641" i="1"/>
  <c r="N3641" i="1"/>
  <c r="Q3641" i="1"/>
  <c r="R3641" i="1"/>
  <c r="D3642" i="1"/>
  <c r="F3642" i="1"/>
  <c r="H3642" i="1"/>
  <c r="I3642" i="1"/>
  <c r="L3642" i="1"/>
  <c r="N3642" i="1"/>
  <c r="Q3642" i="1"/>
  <c r="R3642" i="1"/>
  <c r="D3643" i="1"/>
  <c r="F3643" i="1"/>
  <c r="H3643" i="1"/>
  <c r="I3643" i="1"/>
  <c r="L3643" i="1"/>
  <c r="N3643" i="1"/>
  <c r="Q3643" i="1"/>
  <c r="R3643" i="1"/>
  <c r="D3644" i="1"/>
  <c r="F3644" i="1"/>
  <c r="H3644" i="1"/>
  <c r="I3644" i="1"/>
  <c r="L3644" i="1"/>
  <c r="N3644" i="1"/>
  <c r="Q3644" i="1"/>
  <c r="R3644" i="1"/>
  <c r="D3645" i="1"/>
  <c r="F3645" i="1"/>
  <c r="H3645" i="1"/>
  <c r="I3645" i="1"/>
  <c r="L3645" i="1"/>
  <c r="N3645" i="1"/>
  <c r="Q3645" i="1"/>
  <c r="R3645" i="1"/>
  <c r="D3646" i="1"/>
  <c r="F3646" i="1"/>
  <c r="H3646" i="1"/>
  <c r="I3646" i="1"/>
  <c r="L3646" i="1"/>
  <c r="N3646" i="1"/>
  <c r="Q3646" i="1"/>
  <c r="R3646" i="1"/>
  <c r="D3647" i="1"/>
  <c r="F3647" i="1"/>
  <c r="H3647" i="1"/>
  <c r="I3647" i="1"/>
  <c r="L3647" i="1"/>
  <c r="N3647" i="1"/>
  <c r="Q3647" i="1"/>
  <c r="R3647" i="1"/>
  <c r="D3648" i="1"/>
  <c r="F3648" i="1"/>
  <c r="H3648" i="1"/>
  <c r="I3648" i="1"/>
  <c r="L3648" i="1"/>
  <c r="N3648" i="1"/>
  <c r="Q3648" i="1"/>
  <c r="R3648" i="1"/>
  <c r="D3649" i="1"/>
  <c r="F3649" i="1"/>
  <c r="H3649" i="1"/>
  <c r="I3649" i="1"/>
  <c r="L3649" i="1"/>
  <c r="N3649" i="1"/>
  <c r="Q3649" i="1"/>
  <c r="R3649" i="1"/>
  <c r="D3650" i="1"/>
  <c r="F3650" i="1"/>
  <c r="H3650" i="1"/>
  <c r="I3650" i="1"/>
  <c r="L3650" i="1"/>
  <c r="N3650" i="1"/>
  <c r="Q3650" i="1"/>
  <c r="R3650" i="1"/>
  <c r="D3651" i="1"/>
  <c r="F3651" i="1"/>
  <c r="H3651" i="1"/>
  <c r="I3651" i="1"/>
  <c r="L3651" i="1"/>
  <c r="N3651" i="1"/>
  <c r="Q3651" i="1"/>
  <c r="R3651" i="1"/>
  <c r="D3652" i="1"/>
  <c r="F3652" i="1"/>
  <c r="H3652" i="1"/>
  <c r="I3652" i="1"/>
  <c r="L3652" i="1"/>
  <c r="N3652" i="1"/>
  <c r="Q3652" i="1"/>
  <c r="R3652" i="1"/>
  <c r="D3653" i="1"/>
  <c r="F3653" i="1"/>
  <c r="H3653" i="1"/>
  <c r="I3653" i="1"/>
  <c r="L3653" i="1"/>
  <c r="N3653" i="1"/>
  <c r="Q3653" i="1"/>
  <c r="R3653" i="1"/>
  <c r="D3654" i="1"/>
  <c r="F3654" i="1"/>
  <c r="H3654" i="1"/>
  <c r="I3654" i="1"/>
  <c r="L3654" i="1"/>
  <c r="N3654" i="1"/>
  <c r="Q3654" i="1"/>
  <c r="R3654" i="1"/>
  <c r="D3655" i="1"/>
  <c r="F3655" i="1"/>
  <c r="H3655" i="1"/>
  <c r="I3655" i="1"/>
  <c r="L3655" i="1"/>
  <c r="N3655" i="1"/>
  <c r="Q3655" i="1"/>
  <c r="R3655" i="1"/>
  <c r="D3656" i="1"/>
  <c r="F3656" i="1"/>
  <c r="H3656" i="1"/>
  <c r="I3656" i="1"/>
  <c r="L3656" i="1"/>
  <c r="N3656" i="1"/>
  <c r="Q3656" i="1"/>
  <c r="R3656" i="1"/>
  <c r="D3657" i="1"/>
  <c r="F3657" i="1"/>
  <c r="H3657" i="1"/>
  <c r="I3657" i="1"/>
  <c r="L3657" i="1"/>
  <c r="N3657" i="1"/>
  <c r="Q3657" i="1"/>
  <c r="R3657" i="1"/>
  <c r="D3658" i="1"/>
  <c r="F3658" i="1"/>
  <c r="H3658" i="1"/>
  <c r="I3658" i="1"/>
  <c r="L3658" i="1"/>
  <c r="N3658" i="1"/>
  <c r="Q3658" i="1"/>
  <c r="R3658" i="1"/>
  <c r="D3659" i="1"/>
  <c r="F3659" i="1"/>
  <c r="H3659" i="1"/>
  <c r="I3659" i="1"/>
  <c r="L3659" i="1"/>
  <c r="N3659" i="1"/>
  <c r="Q3659" i="1"/>
  <c r="R3659" i="1"/>
  <c r="D3660" i="1"/>
  <c r="F3660" i="1"/>
  <c r="H3660" i="1"/>
  <c r="I3660" i="1"/>
  <c r="L3660" i="1"/>
  <c r="N3660" i="1"/>
  <c r="Q3660" i="1"/>
  <c r="R3660" i="1"/>
  <c r="D3661" i="1"/>
  <c r="F3661" i="1"/>
  <c r="H3661" i="1"/>
  <c r="I3661" i="1"/>
  <c r="L3661" i="1"/>
  <c r="N3661" i="1"/>
  <c r="Q3661" i="1"/>
  <c r="R3661" i="1"/>
  <c r="D3662" i="1"/>
  <c r="F3662" i="1"/>
  <c r="H3662" i="1"/>
  <c r="I3662" i="1"/>
  <c r="L3662" i="1"/>
  <c r="N3662" i="1"/>
  <c r="Q3662" i="1"/>
  <c r="R3662" i="1"/>
  <c r="D3663" i="1"/>
  <c r="F3663" i="1"/>
  <c r="H3663" i="1"/>
  <c r="I3663" i="1"/>
  <c r="L3663" i="1"/>
  <c r="N3663" i="1"/>
  <c r="Q3663" i="1"/>
  <c r="R3663" i="1"/>
  <c r="D3664" i="1"/>
  <c r="F3664" i="1"/>
  <c r="H3664" i="1"/>
  <c r="I3664" i="1"/>
  <c r="L3664" i="1"/>
  <c r="N3664" i="1"/>
  <c r="Q3664" i="1"/>
  <c r="R3664" i="1"/>
  <c r="D3665" i="1"/>
  <c r="F3665" i="1"/>
  <c r="H3665" i="1"/>
  <c r="I3665" i="1"/>
  <c r="L3665" i="1"/>
  <c r="N3665" i="1"/>
  <c r="Q3665" i="1"/>
  <c r="R3665" i="1"/>
  <c r="D3666" i="1"/>
  <c r="F3666" i="1"/>
  <c r="H3666" i="1"/>
  <c r="I3666" i="1"/>
  <c r="L3666" i="1"/>
  <c r="N3666" i="1"/>
  <c r="Q3666" i="1"/>
  <c r="R3666" i="1"/>
  <c r="D3667" i="1"/>
  <c r="F3667" i="1"/>
  <c r="H3667" i="1"/>
  <c r="I3667" i="1"/>
  <c r="L3667" i="1"/>
  <c r="N3667" i="1"/>
  <c r="Q3667" i="1"/>
  <c r="R3667" i="1"/>
  <c r="D3668" i="1"/>
  <c r="F3668" i="1"/>
  <c r="H3668" i="1"/>
  <c r="I3668" i="1"/>
  <c r="L3668" i="1"/>
  <c r="N3668" i="1"/>
  <c r="Q3668" i="1"/>
  <c r="R3668" i="1"/>
  <c r="D3669" i="1"/>
  <c r="F3669" i="1"/>
  <c r="H3669" i="1"/>
  <c r="I3669" i="1"/>
  <c r="L3669" i="1"/>
  <c r="N3669" i="1"/>
  <c r="Q3669" i="1"/>
  <c r="R3669" i="1"/>
  <c r="D3670" i="1"/>
  <c r="F3670" i="1"/>
  <c r="H3670" i="1"/>
  <c r="I3670" i="1"/>
  <c r="L3670" i="1"/>
  <c r="N3670" i="1"/>
  <c r="Q3670" i="1"/>
  <c r="R3670" i="1"/>
  <c r="D3671" i="1"/>
  <c r="F3671" i="1"/>
  <c r="H3671" i="1"/>
  <c r="I3671" i="1"/>
  <c r="L3671" i="1"/>
  <c r="N3671" i="1"/>
  <c r="Q3671" i="1"/>
  <c r="R3671" i="1"/>
  <c r="D3672" i="1"/>
  <c r="F3672" i="1"/>
  <c r="H3672" i="1"/>
  <c r="I3672" i="1"/>
  <c r="L3672" i="1"/>
  <c r="N3672" i="1"/>
  <c r="Q3672" i="1"/>
  <c r="R3672" i="1"/>
  <c r="D3673" i="1"/>
  <c r="F3673" i="1"/>
  <c r="H3673" i="1"/>
  <c r="I3673" i="1"/>
  <c r="L3673" i="1"/>
  <c r="N3673" i="1"/>
  <c r="Q3673" i="1"/>
  <c r="R3673" i="1"/>
  <c r="D3674" i="1"/>
  <c r="F3674" i="1"/>
  <c r="H3674" i="1"/>
  <c r="I3674" i="1"/>
  <c r="L3674" i="1"/>
  <c r="N3674" i="1"/>
  <c r="Q3674" i="1"/>
  <c r="R3674" i="1"/>
  <c r="D3675" i="1"/>
  <c r="F3675" i="1"/>
  <c r="H3675" i="1"/>
  <c r="I3675" i="1"/>
  <c r="L3675" i="1"/>
  <c r="N3675" i="1"/>
  <c r="Q3675" i="1"/>
  <c r="R3675" i="1"/>
  <c r="D3676" i="1"/>
  <c r="F3676" i="1"/>
  <c r="H3676" i="1"/>
  <c r="I3676" i="1"/>
  <c r="L3676" i="1"/>
  <c r="N3676" i="1"/>
  <c r="Q3676" i="1"/>
  <c r="R3676" i="1"/>
  <c r="D3677" i="1"/>
  <c r="F3677" i="1"/>
  <c r="H3677" i="1"/>
  <c r="I3677" i="1"/>
  <c r="L3677" i="1"/>
  <c r="N3677" i="1"/>
  <c r="Q3677" i="1"/>
  <c r="R3677" i="1"/>
  <c r="D3678" i="1"/>
  <c r="F3678" i="1"/>
  <c r="H3678" i="1"/>
  <c r="I3678" i="1"/>
  <c r="L3678" i="1"/>
  <c r="N3678" i="1"/>
  <c r="Q3678" i="1"/>
  <c r="R3678" i="1"/>
  <c r="D3679" i="1"/>
  <c r="F3679" i="1"/>
  <c r="H3679" i="1"/>
  <c r="I3679" i="1"/>
  <c r="L3679" i="1"/>
  <c r="N3679" i="1"/>
  <c r="Q3679" i="1"/>
  <c r="R3679" i="1"/>
  <c r="D3680" i="1"/>
  <c r="F3680" i="1"/>
  <c r="H3680" i="1"/>
  <c r="I3680" i="1"/>
  <c r="L3680" i="1"/>
  <c r="N3680" i="1"/>
  <c r="Q3680" i="1"/>
  <c r="R3680" i="1"/>
  <c r="D3681" i="1"/>
  <c r="F3681" i="1"/>
  <c r="H3681" i="1"/>
  <c r="I3681" i="1"/>
  <c r="L3681" i="1"/>
  <c r="N3681" i="1"/>
  <c r="Q3681" i="1"/>
  <c r="R3681" i="1"/>
  <c r="D3682" i="1"/>
  <c r="F3682" i="1"/>
  <c r="H3682" i="1"/>
  <c r="I3682" i="1"/>
  <c r="L3682" i="1"/>
  <c r="N3682" i="1"/>
  <c r="Q3682" i="1"/>
  <c r="R3682" i="1"/>
  <c r="D3683" i="1"/>
  <c r="F3683" i="1"/>
  <c r="H3683" i="1"/>
  <c r="I3683" i="1"/>
  <c r="L3683" i="1"/>
  <c r="N3683" i="1"/>
  <c r="Q3683" i="1"/>
  <c r="R3683" i="1"/>
  <c r="D3684" i="1"/>
  <c r="F3684" i="1"/>
  <c r="H3684" i="1"/>
  <c r="I3684" i="1"/>
  <c r="L3684" i="1"/>
  <c r="N3684" i="1"/>
  <c r="Q3684" i="1"/>
  <c r="R3684" i="1"/>
  <c r="D3685" i="1"/>
  <c r="F3685" i="1"/>
  <c r="H3685" i="1"/>
  <c r="I3685" i="1"/>
  <c r="L3685" i="1"/>
  <c r="N3685" i="1"/>
  <c r="Q3685" i="1"/>
  <c r="R3685" i="1"/>
  <c r="D3686" i="1"/>
  <c r="F3686" i="1"/>
  <c r="H3686" i="1"/>
  <c r="I3686" i="1"/>
  <c r="L3686" i="1"/>
  <c r="N3686" i="1"/>
  <c r="Q3686" i="1"/>
  <c r="R3686" i="1"/>
  <c r="D3687" i="1"/>
  <c r="F3687" i="1"/>
  <c r="H3687" i="1"/>
  <c r="I3687" i="1"/>
  <c r="L3687" i="1"/>
  <c r="N3687" i="1"/>
  <c r="Q3687" i="1"/>
  <c r="R3687" i="1"/>
  <c r="D3688" i="1"/>
  <c r="F3688" i="1"/>
  <c r="H3688" i="1"/>
  <c r="I3688" i="1"/>
  <c r="L3688" i="1"/>
  <c r="N3688" i="1"/>
  <c r="Q3688" i="1"/>
  <c r="R3688" i="1"/>
  <c r="D3689" i="1"/>
  <c r="F3689" i="1"/>
  <c r="H3689" i="1"/>
  <c r="I3689" i="1"/>
  <c r="L3689" i="1"/>
  <c r="N3689" i="1"/>
  <c r="Q3689" i="1"/>
  <c r="R3689" i="1"/>
  <c r="D3690" i="1"/>
  <c r="F3690" i="1"/>
  <c r="H3690" i="1"/>
  <c r="I3690" i="1"/>
  <c r="L3690" i="1"/>
  <c r="N3690" i="1"/>
  <c r="Q3690" i="1"/>
  <c r="R3690" i="1"/>
  <c r="D3691" i="1"/>
  <c r="F3691" i="1"/>
  <c r="H3691" i="1"/>
  <c r="I3691" i="1"/>
  <c r="L3691" i="1"/>
  <c r="N3691" i="1"/>
  <c r="Q3691" i="1"/>
  <c r="R3691" i="1"/>
  <c r="D3692" i="1"/>
  <c r="F3692" i="1"/>
  <c r="H3692" i="1"/>
  <c r="I3692" i="1"/>
  <c r="L3692" i="1"/>
  <c r="N3692" i="1"/>
  <c r="Q3692" i="1"/>
  <c r="R3692" i="1"/>
  <c r="D3693" i="1"/>
  <c r="F3693" i="1"/>
  <c r="H3693" i="1"/>
  <c r="I3693" i="1"/>
  <c r="L3693" i="1"/>
  <c r="N3693" i="1"/>
  <c r="Q3693" i="1"/>
  <c r="R3693" i="1"/>
  <c r="D3694" i="1"/>
  <c r="F3694" i="1"/>
  <c r="H3694" i="1"/>
  <c r="I3694" i="1"/>
  <c r="L3694" i="1"/>
  <c r="N3694" i="1"/>
  <c r="Q3694" i="1"/>
  <c r="R3694" i="1"/>
  <c r="D3695" i="1"/>
  <c r="F3695" i="1"/>
  <c r="H3695" i="1"/>
  <c r="I3695" i="1"/>
  <c r="L3695" i="1"/>
  <c r="N3695" i="1"/>
  <c r="Q3695" i="1"/>
  <c r="R3695" i="1"/>
  <c r="D3696" i="1"/>
  <c r="F3696" i="1"/>
  <c r="H3696" i="1"/>
  <c r="I3696" i="1"/>
  <c r="L3696" i="1"/>
  <c r="N3696" i="1"/>
  <c r="Q3696" i="1"/>
  <c r="R3696" i="1"/>
  <c r="D3697" i="1"/>
  <c r="F3697" i="1"/>
  <c r="H3697" i="1"/>
  <c r="I3697" i="1"/>
  <c r="L3697" i="1"/>
  <c r="N3697" i="1"/>
  <c r="Q3697" i="1"/>
  <c r="R3697" i="1"/>
  <c r="D3698" i="1"/>
  <c r="F3698" i="1"/>
  <c r="H3698" i="1"/>
  <c r="I3698" i="1"/>
  <c r="L3698" i="1"/>
  <c r="N3698" i="1"/>
  <c r="Q3698" i="1"/>
  <c r="R3698" i="1"/>
  <c r="D3699" i="1"/>
  <c r="F3699" i="1"/>
  <c r="H3699" i="1"/>
  <c r="I3699" i="1"/>
  <c r="L3699" i="1"/>
  <c r="N3699" i="1"/>
  <c r="Q3699" i="1"/>
  <c r="R3699" i="1"/>
  <c r="D3700" i="1"/>
  <c r="F3700" i="1"/>
  <c r="H3700" i="1"/>
  <c r="I3700" i="1"/>
  <c r="L3700" i="1"/>
  <c r="N3700" i="1"/>
  <c r="Q3700" i="1"/>
  <c r="R3700" i="1"/>
  <c r="D3701" i="1"/>
  <c r="F3701" i="1"/>
  <c r="H3701" i="1"/>
  <c r="I3701" i="1"/>
  <c r="L3701" i="1"/>
  <c r="N3701" i="1"/>
  <c r="Q3701" i="1"/>
  <c r="R3701" i="1"/>
  <c r="D3702" i="1"/>
  <c r="F3702" i="1"/>
  <c r="H3702" i="1"/>
  <c r="I3702" i="1"/>
  <c r="L3702" i="1"/>
  <c r="N3702" i="1"/>
  <c r="Q3702" i="1"/>
  <c r="R3702" i="1"/>
  <c r="D3703" i="1"/>
  <c r="F3703" i="1"/>
  <c r="H3703" i="1"/>
  <c r="I3703" i="1"/>
  <c r="L3703" i="1"/>
  <c r="N3703" i="1"/>
  <c r="Q3703" i="1"/>
  <c r="R3703" i="1"/>
  <c r="D3704" i="1"/>
  <c r="F3704" i="1"/>
  <c r="H3704" i="1"/>
  <c r="I3704" i="1"/>
  <c r="L3704" i="1"/>
  <c r="N3704" i="1"/>
  <c r="Q3704" i="1"/>
  <c r="R3704" i="1"/>
  <c r="D3705" i="1"/>
  <c r="F3705" i="1"/>
  <c r="H3705" i="1"/>
  <c r="I3705" i="1"/>
  <c r="L3705" i="1"/>
  <c r="N3705" i="1"/>
  <c r="Q3705" i="1"/>
  <c r="R3705" i="1"/>
  <c r="D3706" i="1"/>
  <c r="F3706" i="1"/>
  <c r="H3706" i="1"/>
  <c r="I3706" i="1"/>
  <c r="L3706" i="1"/>
  <c r="N3706" i="1"/>
  <c r="Q3706" i="1"/>
  <c r="R3706" i="1"/>
  <c r="D3707" i="1"/>
  <c r="F3707" i="1"/>
  <c r="H3707" i="1"/>
  <c r="I3707" i="1"/>
  <c r="L3707" i="1"/>
  <c r="N3707" i="1"/>
  <c r="Q3707" i="1"/>
  <c r="R3707" i="1"/>
  <c r="D3708" i="1"/>
  <c r="F3708" i="1"/>
  <c r="H3708" i="1"/>
  <c r="I3708" i="1"/>
  <c r="L3708" i="1"/>
  <c r="N3708" i="1"/>
  <c r="Q3708" i="1"/>
  <c r="R3708" i="1"/>
  <c r="D3709" i="1"/>
  <c r="F3709" i="1"/>
  <c r="H3709" i="1"/>
  <c r="I3709" i="1"/>
  <c r="L3709" i="1"/>
  <c r="N3709" i="1"/>
  <c r="Q3709" i="1"/>
  <c r="R3709" i="1"/>
  <c r="D3710" i="1"/>
  <c r="F3710" i="1"/>
  <c r="H3710" i="1"/>
  <c r="I3710" i="1"/>
  <c r="L3710" i="1"/>
  <c r="N3710" i="1"/>
  <c r="Q3710" i="1"/>
  <c r="R3710" i="1"/>
  <c r="D3711" i="1"/>
  <c r="F3711" i="1"/>
  <c r="H3711" i="1"/>
  <c r="I3711" i="1"/>
  <c r="L3711" i="1"/>
  <c r="N3711" i="1"/>
  <c r="Q3711" i="1"/>
  <c r="R3711" i="1"/>
  <c r="D3712" i="1"/>
  <c r="F3712" i="1"/>
  <c r="H3712" i="1"/>
  <c r="I3712" i="1"/>
  <c r="L3712" i="1"/>
  <c r="N3712" i="1"/>
  <c r="Q3712" i="1"/>
  <c r="R3712" i="1"/>
  <c r="D3713" i="1"/>
  <c r="F3713" i="1"/>
  <c r="H3713" i="1"/>
  <c r="I3713" i="1"/>
  <c r="L3713" i="1"/>
  <c r="N3713" i="1"/>
  <c r="Q3713" i="1"/>
  <c r="R3713" i="1"/>
  <c r="D3714" i="1"/>
  <c r="F3714" i="1"/>
  <c r="H3714" i="1"/>
  <c r="I3714" i="1"/>
  <c r="L3714" i="1"/>
  <c r="N3714" i="1"/>
  <c r="Q3714" i="1"/>
  <c r="R3714" i="1"/>
  <c r="D3715" i="1"/>
  <c r="F3715" i="1"/>
  <c r="H3715" i="1"/>
  <c r="I3715" i="1"/>
  <c r="L3715" i="1"/>
  <c r="N3715" i="1"/>
  <c r="Q3715" i="1"/>
  <c r="R3715" i="1"/>
  <c r="D3716" i="1"/>
  <c r="F3716" i="1"/>
  <c r="H3716" i="1"/>
  <c r="I3716" i="1"/>
  <c r="L3716" i="1"/>
  <c r="N3716" i="1"/>
  <c r="Q3716" i="1"/>
  <c r="R3716" i="1"/>
  <c r="D3717" i="1"/>
  <c r="F3717" i="1"/>
  <c r="H3717" i="1"/>
  <c r="I3717" i="1"/>
  <c r="L3717" i="1"/>
  <c r="N3717" i="1"/>
  <c r="Q3717" i="1"/>
  <c r="R3717" i="1"/>
  <c r="D3718" i="1"/>
  <c r="F3718" i="1"/>
  <c r="H3718" i="1"/>
  <c r="I3718" i="1"/>
  <c r="L3718" i="1"/>
  <c r="N3718" i="1"/>
  <c r="Q3718" i="1"/>
  <c r="R3718" i="1"/>
  <c r="D3719" i="1"/>
  <c r="F3719" i="1"/>
  <c r="H3719" i="1"/>
  <c r="I3719" i="1"/>
  <c r="L3719" i="1"/>
  <c r="N3719" i="1"/>
  <c r="Q3719" i="1"/>
  <c r="R3719" i="1"/>
  <c r="D3720" i="1"/>
  <c r="F3720" i="1"/>
  <c r="H3720" i="1"/>
  <c r="I3720" i="1"/>
  <c r="L3720" i="1"/>
  <c r="N3720" i="1"/>
  <c r="Q3720" i="1"/>
  <c r="R3720" i="1"/>
  <c r="D3721" i="1"/>
  <c r="F3721" i="1"/>
  <c r="H3721" i="1"/>
  <c r="I3721" i="1"/>
  <c r="L3721" i="1"/>
  <c r="N3721" i="1"/>
  <c r="Q3721" i="1"/>
  <c r="R3721" i="1"/>
  <c r="D3722" i="1"/>
  <c r="F3722" i="1"/>
  <c r="H3722" i="1"/>
  <c r="I3722" i="1"/>
  <c r="L3722" i="1"/>
  <c r="N3722" i="1"/>
  <c r="Q3722" i="1"/>
  <c r="R3722" i="1"/>
  <c r="D3723" i="1"/>
  <c r="F3723" i="1"/>
  <c r="H3723" i="1"/>
  <c r="I3723" i="1"/>
  <c r="L3723" i="1"/>
  <c r="N3723" i="1"/>
  <c r="Q3723" i="1"/>
  <c r="R3723" i="1"/>
  <c r="D3724" i="1"/>
  <c r="F3724" i="1"/>
  <c r="H3724" i="1"/>
  <c r="I3724" i="1"/>
  <c r="L3724" i="1"/>
  <c r="N3724" i="1"/>
  <c r="Q3724" i="1"/>
  <c r="R3724" i="1"/>
  <c r="D3725" i="1"/>
  <c r="F3725" i="1"/>
  <c r="H3725" i="1"/>
  <c r="I3725" i="1"/>
  <c r="L3725" i="1"/>
  <c r="N3725" i="1"/>
  <c r="Q3725" i="1"/>
  <c r="R3725" i="1"/>
  <c r="D3726" i="1"/>
  <c r="F3726" i="1"/>
  <c r="H3726" i="1"/>
  <c r="I3726" i="1"/>
  <c r="L3726" i="1"/>
  <c r="N3726" i="1"/>
  <c r="Q3726" i="1"/>
  <c r="R3726" i="1"/>
  <c r="D3727" i="1"/>
  <c r="F3727" i="1"/>
  <c r="H3727" i="1"/>
  <c r="I3727" i="1"/>
  <c r="L3727" i="1"/>
  <c r="N3727" i="1"/>
  <c r="Q3727" i="1"/>
  <c r="R3727" i="1"/>
  <c r="D3728" i="1"/>
  <c r="F3728" i="1"/>
  <c r="H3728" i="1"/>
  <c r="I3728" i="1"/>
  <c r="L3728" i="1"/>
  <c r="N3728" i="1"/>
  <c r="Q3728" i="1"/>
  <c r="R3728" i="1"/>
  <c r="D3729" i="1"/>
  <c r="F3729" i="1"/>
  <c r="H3729" i="1"/>
  <c r="I3729" i="1"/>
  <c r="L3729" i="1"/>
  <c r="N3729" i="1"/>
  <c r="Q3729" i="1"/>
  <c r="R3729" i="1"/>
  <c r="D3730" i="1"/>
  <c r="F3730" i="1"/>
  <c r="H3730" i="1"/>
  <c r="I3730" i="1"/>
  <c r="L3730" i="1"/>
  <c r="N3730" i="1"/>
  <c r="Q3730" i="1"/>
  <c r="R3730" i="1"/>
  <c r="D3731" i="1"/>
  <c r="F3731" i="1"/>
  <c r="H3731" i="1"/>
  <c r="I3731" i="1"/>
  <c r="L3731" i="1"/>
  <c r="N3731" i="1"/>
  <c r="Q3731" i="1"/>
  <c r="R3731" i="1"/>
  <c r="D3732" i="1"/>
  <c r="F3732" i="1"/>
  <c r="H3732" i="1"/>
  <c r="I3732" i="1"/>
  <c r="L3732" i="1"/>
  <c r="N3732" i="1"/>
  <c r="Q3732" i="1"/>
  <c r="R3732" i="1"/>
  <c r="D3733" i="1"/>
  <c r="F3733" i="1"/>
  <c r="H3733" i="1"/>
  <c r="I3733" i="1"/>
  <c r="L3733" i="1"/>
  <c r="N3733" i="1"/>
  <c r="Q3733" i="1"/>
  <c r="R3733" i="1"/>
  <c r="D3734" i="1"/>
  <c r="F3734" i="1"/>
  <c r="H3734" i="1"/>
  <c r="I3734" i="1"/>
  <c r="L3734" i="1"/>
  <c r="N3734" i="1"/>
  <c r="Q3734" i="1"/>
  <c r="R3734" i="1"/>
  <c r="D3735" i="1"/>
  <c r="F3735" i="1"/>
  <c r="H3735" i="1"/>
  <c r="I3735" i="1"/>
  <c r="L3735" i="1"/>
  <c r="N3735" i="1"/>
  <c r="Q3735" i="1"/>
  <c r="R3735" i="1"/>
  <c r="D3736" i="1"/>
  <c r="F3736" i="1"/>
  <c r="H3736" i="1"/>
  <c r="I3736" i="1"/>
  <c r="L3736" i="1"/>
  <c r="N3736" i="1"/>
  <c r="Q3736" i="1"/>
  <c r="R3736" i="1"/>
  <c r="D3737" i="1"/>
  <c r="F3737" i="1"/>
  <c r="H3737" i="1"/>
  <c r="I3737" i="1"/>
  <c r="L3737" i="1"/>
  <c r="N3737" i="1"/>
  <c r="Q3737" i="1"/>
  <c r="R3737" i="1"/>
  <c r="D3738" i="1"/>
  <c r="F3738" i="1"/>
  <c r="H3738" i="1"/>
  <c r="I3738" i="1"/>
  <c r="L3738" i="1"/>
  <c r="N3738" i="1"/>
  <c r="Q3738" i="1"/>
  <c r="R3738" i="1"/>
  <c r="D3739" i="1"/>
  <c r="F3739" i="1"/>
  <c r="H3739" i="1"/>
  <c r="I3739" i="1"/>
  <c r="L3739" i="1"/>
  <c r="N3739" i="1"/>
  <c r="Q3739" i="1"/>
  <c r="R3739" i="1"/>
  <c r="D3740" i="1"/>
  <c r="F3740" i="1"/>
  <c r="H3740" i="1"/>
  <c r="I3740" i="1"/>
  <c r="L3740" i="1"/>
  <c r="N3740" i="1"/>
  <c r="Q3740" i="1"/>
  <c r="R3740" i="1"/>
  <c r="D3741" i="1"/>
  <c r="F3741" i="1"/>
  <c r="H3741" i="1"/>
  <c r="I3741" i="1"/>
  <c r="L3741" i="1"/>
  <c r="N3741" i="1"/>
  <c r="Q3741" i="1"/>
  <c r="R3741" i="1"/>
  <c r="D3742" i="1"/>
  <c r="F3742" i="1"/>
  <c r="H3742" i="1"/>
  <c r="I3742" i="1"/>
  <c r="L3742" i="1"/>
  <c r="N3742" i="1"/>
  <c r="Q3742" i="1"/>
  <c r="R3742" i="1"/>
  <c r="D3743" i="1"/>
  <c r="F3743" i="1"/>
  <c r="H3743" i="1"/>
  <c r="I3743" i="1"/>
  <c r="L3743" i="1"/>
  <c r="N3743" i="1"/>
  <c r="Q3743" i="1"/>
  <c r="R3743" i="1"/>
  <c r="D3744" i="1"/>
  <c r="F3744" i="1"/>
  <c r="H3744" i="1"/>
  <c r="I3744" i="1"/>
  <c r="L3744" i="1"/>
  <c r="N3744" i="1"/>
  <c r="Q3744" i="1"/>
  <c r="R3744" i="1"/>
  <c r="D3745" i="1"/>
  <c r="F3745" i="1"/>
  <c r="H3745" i="1"/>
  <c r="I3745" i="1"/>
  <c r="L3745" i="1"/>
  <c r="N3745" i="1"/>
  <c r="Q3745" i="1"/>
  <c r="R3745" i="1"/>
  <c r="D3746" i="1"/>
  <c r="F3746" i="1"/>
  <c r="H3746" i="1"/>
  <c r="I3746" i="1"/>
  <c r="L3746" i="1"/>
  <c r="N3746" i="1"/>
  <c r="Q3746" i="1"/>
  <c r="R3746" i="1"/>
  <c r="D3747" i="1"/>
  <c r="F3747" i="1"/>
  <c r="H3747" i="1"/>
  <c r="I3747" i="1"/>
  <c r="L3747" i="1"/>
  <c r="N3747" i="1"/>
  <c r="Q3747" i="1"/>
  <c r="R3747" i="1"/>
  <c r="D3748" i="1"/>
  <c r="F3748" i="1"/>
  <c r="H3748" i="1"/>
  <c r="I3748" i="1"/>
  <c r="L3748" i="1"/>
  <c r="N3748" i="1"/>
  <c r="Q3748" i="1"/>
  <c r="R3748" i="1"/>
  <c r="D3749" i="1"/>
  <c r="F3749" i="1"/>
  <c r="H3749" i="1"/>
  <c r="I3749" i="1"/>
  <c r="L3749" i="1"/>
  <c r="N3749" i="1"/>
  <c r="Q3749" i="1"/>
  <c r="R3749" i="1"/>
  <c r="D3750" i="1"/>
  <c r="F3750" i="1"/>
  <c r="H3750" i="1"/>
  <c r="I3750" i="1"/>
  <c r="L3750" i="1"/>
  <c r="N3750" i="1"/>
  <c r="Q3750" i="1"/>
  <c r="R3750" i="1"/>
  <c r="D3751" i="1"/>
  <c r="F3751" i="1"/>
  <c r="H3751" i="1"/>
  <c r="I3751" i="1"/>
  <c r="L3751" i="1"/>
  <c r="N3751" i="1"/>
  <c r="Q3751" i="1"/>
  <c r="R3751" i="1"/>
  <c r="D3752" i="1"/>
  <c r="F3752" i="1"/>
  <c r="H3752" i="1"/>
  <c r="I3752" i="1"/>
  <c r="L3752" i="1"/>
  <c r="N3752" i="1"/>
  <c r="Q3752" i="1"/>
  <c r="R3752" i="1"/>
  <c r="D3753" i="1"/>
  <c r="F3753" i="1"/>
  <c r="H3753" i="1"/>
  <c r="I3753" i="1"/>
  <c r="L3753" i="1"/>
  <c r="N3753" i="1"/>
  <c r="Q3753" i="1"/>
  <c r="R3753" i="1"/>
  <c r="D3754" i="1"/>
  <c r="F3754" i="1"/>
  <c r="H3754" i="1"/>
  <c r="I3754" i="1"/>
  <c r="L3754" i="1"/>
  <c r="N3754" i="1"/>
  <c r="Q3754" i="1"/>
  <c r="R3754" i="1"/>
  <c r="D3755" i="1"/>
  <c r="F3755" i="1"/>
  <c r="H3755" i="1"/>
  <c r="I3755" i="1"/>
  <c r="L3755" i="1"/>
  <c r="N3755" i="1"/>
  <c r="Q3755" i="1"/>
  <c r="R3755" i="1"/>
  <c r="D3756" i="1"/>
  <c r="F3756" i="1"/>
  <c r="H3756" i="1"/>
  <c r="I3756" i="1"/>
  <c r="L3756" i="1"/>
  <c r="N3756" i="1"/>
  <c r="Q3756" i="1"/>
  <c r="R3756" i="1"/>
  <c r="D3757" i="1"/>
  <c r="F3757" i="1"/>
  <c r="H3757" i="1"/>
  <c r="I3757" i="1"/>
  <c r="L3757" i="1"/>
  <c r="N3757" i="1"/>
  <c r="Q3757" i="1"/>
  <c r="R3757" i="1"/>
  <c r="D3758" i="1"/>
  <c r="F3758" i="1"/>
  <c r="H3758" i="1"/>
  <c r="I3758" i="1"/>
  <c r="L3758" i="1"/>
  <c r="N3758" i="1"/>
  <c r="Q3758" i="1"/>
  <c r="R3758" i="1"/>
  <c r="D3759" i="1"/>
  <c r="F3759" i="1"/>
  <c r="H3759" i="1"/>
  <c r="I3759" i="1"/>
  <c r="L3759" i="1"/>
  <c r="N3759" i="1"/>
  <c r="Q3759" i="1"/>
  <c r="R3759" i="1"/>
  <c r="D3760" i="1"/>
  <c r="F3760" i="1"/>
  <c r="H3760" i="1"/>
  <c r="I3760" i="1"/>
  <c r="L3760" i="1"/>
  <c r="N3760" i="1"/>
  <c r="Q3760" i="1"/>
  <c r="R3760" i="1"/>
  <c r="D3761" i="1"/>
  <c r="F3761" i="1"/>
  <c r="H3761" i="1"/>
  <c r="I3761" i="1"/>
  <c r="L3761" i="1"/>
  <c r="N3761" i="1"/>
  <c r="Q3761" i="1"/>
  <c r="R3761" i="1"/>
  <c r="D3762" i="1"/>
  <c r="F3762" i="1"/>
  <c r="H3762" i="1"/>
  <c r="I3762" i="1"/>
  <c r="L3762" i="1"/>
  <c r="N3762" i="1"/>
  <c r="Q3762" i="1"/>
  <c r="R3762" i="1"/>
  <c r="D3763" i="1"/>
  <c r="F3763" i="1"/>
  <c r="H3763" i="1"/>
  <c r="I3763" i="1"/>
  <c r="L3763" i="1"/>
  <c r="N3763" i="1"/>
  <c r="Q3763" i="1"/>
  <c r="R3763" i="1"/>
  <c r="D3764" i="1"/>
  <c r="F3764" i="1"/>
  <c r="H3764" i="1"/>
  <c r="I3764" i="1"/>
  <c r="L3764" i="1"/>
  <c r="N3764" i="1"/>
  <c r="Q3764" i="1"/>
  <c r="R3764" i="1"/>
  <c r="D3765" i="1"/>
  <c r="F3765" i="1"/>
  <c r="H3765" i="1"/>
  <c r="I3765" i="1"/>
  <c r="L3765" i="1"/>
  <c r="N3765" i="1"/>
  <c r="Q3765" i="1"/>
  <c r="R3765" i="1"/>
  <c r="D3766" i="1"/>
  <c r="F3766" i="1"/>
  <c r="H3766" i="1"/>
  <c r="I3766" i="1"/>
  <c r="L3766" i="1"/>
  <c r="N3766" i="1"/>
  <c r="Q3766" i="1"/>
  <c r="R3766" i="1"/>
  <c r="D3767" i="1"/>
  <c r="F3767" i="1"/>
  <c r="H3767" i="1"/>
  <c r="I3767" i="1"/>
  <c r="L3767" i="1"/>
  <c r="N3767" i="1"/>
  <c r="Q3767" i="1"/>
  <c r="R3767" i="1"/>
  <c r="D3768" i="1"/>
  <c r="F3768" i="1"/>
  <c r="H3768" i="1"/>
  <c r="I3768" i="1"/>
  <c r="L3768" i="1"/>
  <c r="N3768" i="1"/>
  <c r="Q3768" i="1"/>
  <c r="R3768" i="1"/>
  <c r="D3769" i="1"/>
  <c r="F3769" i="1"/>
  <c r="H3769" i="1"/>
  <c r="I3769" i="1"/>
  <c r="L3769" i="1"/>
  <c r="N3769" i="1"/>
  <c r="Q3769" i="1"/>
  <c r="R3769" i="1"/>
  <c r="D3770" i="1"/>
  <c r="F3770" i="1"/>
  <c r="H3770" i="1"/>
  <c r="I3770" i="1"/>
  <c r="L3770" i="1"/>
  <c r="N3770" i="1"/>
  <c r="Q3770" i="1"/>
  <c r="R3770" i="1"/>
  <c r="D3771" i="1"/>
  <c r="F3771" i="1"/>
  <c r="H3771" i="1"/>
  <c r="I3771" i="1"/>
  <c r="L3771" i="1"/>
  <c r="N3771" i="1"/>
  <c r="Q3771" i="1"/>
  <c r="R3771" i="1"/>
  <c r="D3772" i="1"/>
  <c r="F3772" i="1"/>
  <c r="H3772" i="1"/>
  <c r="I3772" i="1"/>
  <c r="L3772" i="1"/>
  <c r="N3772" i="1"/>
  <c r="Q3772" i="1"/>
  <c r="R3772" i="1"/>
  <c r="D3773" i="1"/>
  <c r="F3773" i="1"/>
  <c r="H3773" i="1"/>
  <c r="I3773" i="1"/>
  <c r="L3773" i="1"/>
  <c r="N3773" i="1"/>
  <c r="Q3773" i="1"/>
  <c r="R3773" i="1"/>
  <c r="D3774" i="1"/>
  <c r="F3774" i="1"/>
  <c r="H3774" i="1"/>
  <c r="I3774" i="1"/>
  <c r="L3774" i="1"/>
  <c r="N3774" i="1"/>
  <c r="Q3774" i="1"/>
  <c r="R3774" i="1"/>
  <c r="D3775" i="1"/>
  <c r="F3775" i="1"/>
  <c r="H3775" i="1"/>
  <c r="I3775" i="1"/>
  <c r="L3775" i="1"/>
  <c r="N3775" i="1"/>
  <c r="Q3775" i="1"/>
  <c r="R3775" i="1"/>
  <c r="D3776" i="1"/>
  <c r="F3776" i="1"/>
  <c r="H3776" i="1"/>
  <c r="I3776" i="1"/>
  <c r="L3776" i="1"/>
  <c r="N3776" i="1"/>
  <c r="Q3776" i="1"/>
  <c r="R3776" i="1"/>
  <c r="D3777" i="1"/>
  <c r="F3777" i="1"/>
  <c r="H3777" i="1"/>
  <c r="I3777" i="1"/>
  <c r="L3777" i="1"/>
  <c r="N3777" i="1"/>
  <c r="Q3777" i="1"/>
  <c r="R3777" i="1"/>
  <c r="D3778" i="1"/>
  <c r="F3778" i="1"/>
  <c r="H3778" i="1"/>
  <c r="I3778" i="1"/>
  <c r="L3778" i="1"/>
  <c r="N3778" i="1"/>
  <c r="Q3778" i="1"/>
  <c r="R3778" i="1"/>
  <c r="D3779" i="1"/>
  <c r="F3779" i="1"/>
  <c r="H3779" i="1"/>
  <c r="I3779" i="1"/>
  <c r="L3779" i="1"/>
  <c r="N3779" i="1"/>
  <c r="Q3779" i="1"/>
  <c r="R3779" i="1"/>
  <c r="D3780" i="1"/>
  <c r="F3780" i="1"/>
  <c r="H3780" i="1"/>
  <c r="I3780" i="1"/>
  <c r="L3780" i="1"/>
  <c r="N3780" i="1"/>
  <c r="Q3780" i="1"/>
  <c r="R3780" i="1"/>
  <c r="D3781" i="1"/>
  <c r="F3781" i="1"/>
  <c r="H3781" i="1"/>
  <c r="I3781" i="1"/>
  <c r="L3781" i="1"/>
  <c r="N3781" i="1"/>
  <c r="Q3781" i="1"/>
  <c r="R3781" i="1"/>
  <c r="D3782" i="1"/>
  <c r="F3782" i="1"/>
  <c r="H3782" i="1"/>
  <c r="I3782" i="1"/>
  <c r="L3782" i="1"/>
  <c r="N3782" i="1"/>
  <c r="Q3782" i="1"/>
  <c r="R3782" i="1"/>
  <c r="D3783" i="1"/>
  <c r="F3783" i="1"/>
  <c r="H3783" i="1"/>
  <c r="I3783" i="1"/>
  <c r="L3783" i="1"/>
  <c r="N3783" i="1"/>
  <c r="Q3783" i="1"/>
  <c r="R3783" i="1"/>
  <c r="D3784" i="1"/>
  <c r="F3784" i="1"/>
  <c r="H3784" i="1"/>
  <c r="I3784" i="1"/>
  <c r="L3784" i="1"/>
  <c r="N3784" i="1"/>
  <c r="Q3784" i="1"/>
  <c r="R3784" i="1"/>
  <c r="D3785" i="1"/>
  <c r="F3785" i="1"/>
  <c r="H3785" i="1"/>
  <c r="I3785" i="1"/>
  <c r="L3785" i="1"/>
  <c r="N3785" i="1"/>
  <c r="Q3785" i="1"/>
  <c r="R3785" i="1"/>
  <c r="D3786" i="1"/>
  <c r="F3786" i="1"/>
  <c r="H3786" i="1"/>
  <c r="I3786" i="1"/>
  <c r="L3786" i="1"/>
  <c r="N3786" i="1"/>
  <c r="Q3786" i="1"/>
  <c r="R3786" i="1"/>
  <c r="D3787" i="1"/>
  <c r="F3787" i="1"/>
  <c r="H3787" i="1"/>
  <c r="I3787" i="1"/>
  <c r="L3787" i="1"/>
  <c r="N3787" i="1"/>
  <c r="Q3787" i="1"/>
  <c r="R3787" i="1"/>
  <c r="D3788" i="1"/>
  <c r="F3788" i="1"/>
  <c r="H3788" i="1"/>
  <c r="I3788" i="1"/>
  <c r="L3788" i="1"/>
  <c r="N3788" i="1"/>
  <c r="Q3788" i="1"/>
  <c r="R3788" i="1"/>
  <c r="D3789" i="1"/>
  <c r="F3789" i="1"/>
  <c r="H3789" i="1"/>
  <c r="I3789" i="1"/>
  <c r="L3789" i="1"/>
  <c r="N3789" i="1"/>
  <c r="Q3789" i="1"/>
  <c r="R3789" i="1"/>
  <c r="D3790" i="1"/>
  <c r="F3790" i="1"/>
  <c r="H3790" i="1"/>
  <c r="I3790" i="1"/>
  <c r="L3790" i="1"/>
  <c r="N3790" i="1"/>
  <c r="Q3790" i="1"/>
  <c r="R3790" i="1"/>
  <c r="D3791" i="1"/>
  <c r="F3791" i="1"/>
  <c r="H3791" i="1"/>
  <c r="I3791" i="1"/>
  <c r="L3791" i="1"/>
  <c r="N3791" i="1"/>
  <c r="Q3791" i="1"/>
  <c r="R3791" i="1"/>
  <c r="D3792" i="1"/>
  <c r="F3792" i="1"/>
  <c r="H3792" i="1"/>
  <c r="I3792" i="1"/>
  <c r="L3792" i="1"/>
  <c r="N3792" i="1"/>
  <c r="Q3792" i="1"/>
  <c r="R3792" i="1"/>
  <c r="D3793" i="1"/>
  <c r="F3793" i="1"/>
  <c r="H3793" i="1"/>
  <c r="I3793" i="1"/>
  <c r="L3793" i="1"/>
  <c r="N3793" i="1"/>
  <c r="Q3793" i="1"/>
  <c r="R3793" i="1"/>
  <c r="D3794" i="1"/>
  <c r="F3794" i="1"/>
  <c r="H3794" i="1"/>
  <c r="I3794" i="1"/>
  <c r="L3794" i="1"/>
  <c r="N3794" i="1"/>
  <c r="Q3794" i="1"/>
  <c r="R3794" i="1"/>
  <c r="D3795" i="1"/>
  <c r="F3795" i="1"/>
  <c r="H3795" i="1"/>
  <c r="I3795" i="1"/>
  <c r="L3795" i="1"/>
  <c r="N3795" i="1"/>
  <c r="Q3795" i="1"/>
  <c r="R3795" i="1"/>
  <c r="D3796" i="1"/>
  <c r="F3796" i="1"/>
  <c r="H3796" i="1"/>
  <c r="I3796" i="1"/>
  <c r="L3796" i="1"/>
  <c r="N3796" i="1"/>
  <c r="Q3796" i="1"/>
  <c r="R3796" i="1"/>
  <c r="D3797" i="1"/>
  <c r="F3797" i="1"/>
  <c r="H3797" i="1"/>
  <c r="I3797" i="1"/>
  <c r="L3797" i="1"/>
  <c r="N3797" i="1"/>
  <c r="Q3797" i="1"/>
  <c r="R3797" i="1"/>
  <c r="D3798" i="1"/>
  <c r="F3798" i="1"/>
  <c r="H3798" i="1"/>
  <c r="I3798" i="1"/>
  <c r="L3798" i="1"/>
  <c r="N3798" i="1"/>
  <c r="Q3798" i="1"/>
  <c r="R3798" i="1"/>
  <c r="D3799" i="1"/>
  <c r="F3799" i="1"/>
  <c r="H3799" i="1"/>
  <c r="I3799" i="1"/>
  <c r="L3799" i="1"/>
  <c r="N3799" i="1"/>
  <c r="Q3799" i="1"/>
  <c r="R3799" i="1"/>
  <c r="D3800" i="1"/>
  <c r="F3800" i="1"/>
  <c r="H3800" i="1"/>
  <c r="I3800" i="1"/>
  <c r="L3800" i="1"/>
  <c r="N3800" i="1"/>
  <c r="Q3800" i="1"/>
  <c r="R3800" i="1"/>
  <c r="D3801" i="1"/>
  <c r="F3801" i="1"/>
  <c r="H3801" i="1"/>
  <c r="I3801" i="1"/>
  <c r="L3801" i="1"/>
  <c r="N3801" i="1"/>
  <c r="Q3801" i="1"/>
  <c r="R3801" i="1"/>
  <c r="D3802" i="1"/>
  <c r="F3802" i="1"/>
  <c r="H3802" i="1"/>
  <c r="I3802" i="1"/>
  <c r="L3802" i="1"/>
  <c r="N3802" i="1"/>
  <c r="Q3802" i="1"/>
  <c r="R3802" i="1"/>
  <c r="D3803" i="1"/>
  <c r="F3803" i="1"/>
  <c r="H3803" i="1"/>
  <c r="I3803" i="1"/>
  <c r="L3803" i="1"/>
  <c r="N3803" i="1"/>
  <c r="Q3803" i="1"/>
  <c r="R3803" i="1"/>
  <c r="D3804" i="1"/>
  <c r="F3804" i="1"/>
  <c r="H3804" i="1"/>
  <c r="I3804" i="1"/>
  <c r="L3804" i="1"/>
  <c r="N3804" i="1"/>
  <c r="Q3804" i="1"/>
  <c r="R3804" i="1"/>
  <c r="D3805" i="1"/>
  <c r="F3805" i="1"/>
  <c r="H3805" i="1"/>
  <c r="I3805" i="1"/>
  <c r="L3805" i="1"/>
  <c r="N3805" i="1"/>
  <c r="Q3805" i="1"/>
  <c r="R3805" i="1"/>
  <c r="D3806" i="1"/>
  <c r="F3806" i="1"/>
  <c r="H3806" i="1"/>
  <c r="I3806" i="1"/>
  <c r="L3806" i="1"/>
  <c r="N3806" i="1"/>
  <c r="Q3806" i="1"/>
  <c r="R3806" i="1"/>
  <c r="D3807" i="1"/>
  <c r="F3807" i="1"/>
  <c r="H3807" i="1"/>
  <c r="I3807" i="1"/>
  <c r="L3807" i="1"/>
  <c r="N3807" i="1"/>
  <c r="Q3807" i="1"/>
  <c r="R3807" i="1"/>
  <c r="D3808" i="1"/>
  <c r="F3808" i="1"/>
  <c r="H3808" i="1"/>
  <c r="I3808" i="1"/>
  <c r="L3808" i="1"/>
  <c r="N3808" i="1"/>
  <c r="Q3808" i="1"/>
  <c r="R3808" i="1"/>
  <c r="D3809" i="1"/>
  <c r="F3809" i="1"/>
  <c r="H3809" i="1"/>
  <c r="I3809" i="1"/>
  <c r="L3809" i="1"/>
  <c r="N3809" i="1"/>
  <c r="Q3809" i="1"/>
  <c r="R3809" i="1"/>
  <c r="D3810" i="1"/>
  <c r="F3810" i="1"/>
  <c r="H3810" i="1"/>
  <c r="I3810" i="1"/>
  <c r="L3810" i="1"/>
  <c r="N3810" i="1"/>
  <c r="Q3810" i="1"/>
  <c r="R3810" i="1"/>
  <c r="D3811" i="1"/>
  <c r="F3811" i="1"/>
  <c r="H3811" i="1"/>
  <c r="I3811" i="1"/>
  <c r="L3811" i="1"/>
  <c r="N3811" i="1"/>
  <c r="Q3811" i="1"/>
  <c r="R3811" i="1"/>
  <c r="D3812" i="1"/>
  <c r="F3812" i="1"/>
  <c r="H3812" i="1"/>
  <c r="I3812" i="1"/>
  <c r="L3812" i="1"/>
  <c r="N3812" i="1"/>
  <c r="Q3812" i="1"/>
  <c r="R3812" i="1"/>
  <c r="D3813" i="1"/>
  <c r="F3813" i="1"/>
  <c r="H3813" i="1"/>
  <c r="I3813" i="1"/>
  <c r="L3813" i="1"/>
  <c r="N3813" i="1"/>
  <c r="Q3813" i="1"/>
  <c r="R3813" i="1"/>
  <c r="D3814" i="1"/>
  <c r="F3814" i="1"/>
  <c r="H3814" i="1"/>
  <c r="I3814" i="1"/>
  <c r="L3814" i="1"/>
  <c r="N3814" i="1"/>
  <c r="Q3814" i="1"/>
  <c r="R3814" i="1"/>
  <c r="D3815" i="1"/>
  <c r="F3815" i="1"/>
  <c r="H3815" i="1"/>
  <c r="I3815" i="1"/>
  <c r="L3815" i="1"/>
  <c r="N3815" i="1"/>
  <c r="Q3815" i="1"/>
  <c r="R3815" i="1"/>
  <c r="D3816" i="1"/>
  <c r="F3816" i="1"/>
  <c r="H3816" i="1"/>
  <c r="I3816" i="1"/>
  <c r="L3816" i="1"/>
  <c r="N3816" i="1"/>
  <c r="Q3816" i="1"/>
  <c r="R3816" i="1"/>
  <c r="D3817" i="1"/>
  <c r="F3817" i="1"/>
  <c r="H3817" i="1"/>
  <c r="I3817" i="1"/>
  <c r="L3817" i="1"/>
  <c r="N3817" i="1"/>
  <c r="Q3817" i="1"/>
  <c r="R3817" i="1"/>
  <c r="D3818" i="1"/>
  <c r="F3818" i="1"/>
  <c r="H3818" i="1"/>
  <c r="I3818" i="1"/>
  <c r="L3818" i="1"/>
  <c r="N3818" i="1"/>
  <c r="Q3818" i="1"/>
  <c r="R3818" i="1"/>
  <c r="D3819" i="1"/>
  <c r="F3819" i="1"/>
  <c r="H3819" i="1"/>
  <c r="I3819" i="1"/>
  <c r="L3819" i="1"/>
  <c r="N3819" i="1"/>
  <c r="Q3819" i="1"/>
  <c r="R3819" i="1"/>
  <c r="D3820" i="1"/>
  <c r="F3820" i="1"/>
  <c r="H3820" i="1"/>
  <c r="I3820" i="1"/>
  <c r="L3820" i="1"/>
  <c r="N3820" i="1"/>
  <c r="Q3820" i="1"/>
  <c r="R3820" i="1"/>
  <c r="D3821" i="1"/>
  <c r="F3821" i="1"/>
  <c r="H3821" i="1"/>
  <c r="I3821" i="1"/>
  <c r="L3821" i="1"/>
  <c r="N3821" i="1"/>
  <c r="Q3821" i="1"/>
  <c r="R3821" i="1"/>
  <c r="D3822" i="1"/>
  <c r="F3822" i="1"/>
  <c r="H3822" i="1"/>
  <c r="I3822" i="1"/>
  <c r="L3822" i="1"/>
  <c r="N3822" i="1"/>
  <c r="Q3822" i="1"/>
  <c r="R3822" i="1"/>
  <c r="D3823" i="1"/>
  <c r="F3823" i="1"/>
  <c r="H3823" i="1"/>
  <c r="I3823" i="1"/>
  <c r="L3823" i="1"/>
  <c r="N3823" i="1"/>
  <c r="Q3823" i="1"/>
  <c r="R3823" i="1"/>
  <c r="D3824" i="1"/>
  <c r="F3824" i="1"/>
  <c r="H3824" i="1"/>
  <c r="I3824" i="1"/>
  <c r="L3824" i="1"/>
  <c r="N3824" i="1"/>
  <c r="Q3824" i="1"/>
  <c r="R3824" i="1"/>
  <c r="D3825" i="1"/>
  <c r="F3825" i="1"/>
  <c r="H3825" i="1"/>
  <c r="I3825" i="1"/>
  <c r="L3825" i="1"/>
  <c r="N3825" i="1"/>
  <c r="Q3825" i="1"/>
  <c r="R3825" i="1"/>
  <c r="D3826" i="1"/>
  <c r="F3826" i="1"/>
  <c r="H3826" i="1"/>
  <c r="I3826" i="1"/>
  <c r="L3826" i="1"/>
  <c r="N3826" i="1"/>
  <c r="Q3826" i="1"/>
  <c r="R3826" i="1"/>
  <c r="D3827" i="1"/>
  <c r="F3827" i="1"/>
  <c r="H3827" i="1"/>
  <c r="I3827" i="1"/>
  <c r="L3827" i="1"/>
  <c r="N3827" i="1"/>
  <c r="Q3827" i="1"/>
  <c r="R3827" i="1"/>
  <c r="D3828" i="1"/>
  <c r="F3828" i="1"/>
  <c r="H3828" i="1"/>
  <c r="I3828" i="1"/>
  <c r="L3828" i="1"/>
  <c r="N3828" i="1"/>
  <c r="Q3828" i="1"/>
  <c r="R3828" i="1"/>
  <c r="D3829" i="1"/>
  <c r="F3829" i="1"/>
  <c r="H3829" i="1"/>
  <c r="I3829" i="1"/>
  <c r="L3829" i="1"/>
  <c r="N3829" i="1"/>
  <c r="Q3829" i="1"/>
  <c r="R3829" i="1"/>
  <c r="D3830" i="1"/>
  <c r="F3830" i="1"/>
  <c r="H3830" i="1"/>
  <c r="I3830" i="1"/>
  <c r="L3830" i="1"/>
  <c r="N3830" i="1"/>
  <c r="Q3830" i="1"/>
  <c r="R3830" i="1"/>
  <c r="D3831" i="1"/>
  <c r="F3831" i="1"/>
  <c r="H3831" i="1"/>
  <c r="I3831" i="1"/>
  <c r="L3831" i="1"/>
  <c r="N3831" i="1"/>
  <c r="Q3831" i="1"/>
  <c r="R3831" i="1"/>
  <c r="D3832" i="1"/>
  <c r="F3832" i="1"/>
  <c r="H3832" i="1"/>
  <c r="I3832" i="1"/>
  <c r="L3832" i="1"/>
  <c r="N3832" i="1"/>
  <c r="Q3832" i="1"/>
  <c r="R3832" i="1"/>
  <c r="D3833" i="1"/>
  <c r="F3833" i="1"/>
  <c r="H3833" i="1"/>
  <c r="I3833" i="1"/>
  <c r="L3833" i="1"/>
  <c r="N3833" i="1"/>
  <c r="Q3833" i="1"/>
  <c r="R3833" i="1"/>
  <c r="D3834" i="1"/>
  <c r="F3834" i="1"/>
  <c r="H3834" i="1"/>
  <c r="I3834" i="1"/>
  <c r="L3834" i="1"/>
  <c r="N3834" i="1"/>
  <c r="Q3834" i="1"/>
  <c r="R3834" i="1"/>
  <c r="D3835" i="1"/>
  <c r="F3835" i="1"/>
  <c r="H3835" i="1"/>
  <c r="I3835" i="1"/>
  <c r="L3835" i="1"/>
  <c r="N3835" i="1"/>
  <c r="Q3835" i="1"/>
  <c r="R3835" i="1"/>
  <c r="D3836" i="1"/>
  <c r="F3836" i="1"/>
  <c r="H3836" i="1"/>
  <c r="I3836" i="1"/>
  <c r="L3836" i="1"/>
  <c r="N3836" i="1"/>
  <c r="Q3836" i="1"/>
  <c r="R3836" i="1"/>
  <c r="D3837" i="1"/>
  <c r="F3837" i="1"/>
  <c r="H3837" i="1"/>
  <c r="I3837" i="1"/>
  <c r="L3837" i="1"/>
  <c r="N3837" i="1"/>
  <c r="Q3837" i="1"/>
  <c r="R3837" i="1"/>
  <c r="D3838" i="1"/>
  <c r="F3838" i="1"/>
  <c r="H3838" i="1"/>
  <c r="I3838" i="1"/>
  <c r="L3838" i="1"/>
  <c r="N3838" i="1"/>
  <c r="Q3838" i="1"/>
  <c r="R3838" i="1"/>
  <c r="D3839" i="1"/>
  <c r="F3839" i="1"/>
  <c r="H3839" i="1"/>
  <c r="I3839" i="1"/>
  <c r="L3839" i="1"/>
  <c r="N3839" i="1"/>
  <c r="Q3839" i="1"/>
  <c r="R3839" i="1"/>
  <c r="D3840" i="1"/>
  <c r="F3840" i="1"/>
  <c r="H3840" i="1"/>
  <c r="I3840" i="1"/>
  <c r="L3840" i="1"/>
  <c r="N3840" i="1"/>
  <c r="Q3840" i="1"/>
  <c r="R3840" i="1"/>
  <c r="D3841" i="1"/>
  <c r="F3841" i="1"/>
  <c r="H3841" i="1"/>
  <c r="I3841" i="1"/>
  <c r="L3841" i="1"/>
  <c r="N3841" i="1"/>
  <c r="Q3841" i="1"/>
  <c r="R3841" i="1"/>
  <c r="D3842" i="1"/>
  <c r="F3842" i="1"/>
  <c r="H3842" i="1"/>
  <c r="I3842" i="1"/>
  <c r="L3842" i="1"/>
  <c r="N3842" i="1"/>
  <c r="Q3842" i="1"/>
  <c r="R3842" i="1"/>
  <c r="D3843" i="1"/>
  <c r="F3843" i="1"/>
  <c r="H3843" i="1"/>
  <c r="I3843" i="1"/>
  <c r="L3843" i="1"/>
  <c r="N3843" i="1"/>
  <c r="Q3843" i="1"/>
  <c r="R3843" i="1"/>
  <c r="D3844" i="1"/>
  <c r="F3844" i="1"/>
  <c r="H3844" i="1"/>
  <c r="I3844" i="1"/>
  <c r="L3844" i="1"/>
  <c r="N3844" i="1"/>
  <c r="Q3844" i="1"/>
  <c r="R3844" i="1"/>
  <c r="D3845" i="1"/>
  <c r="F3845" i="1"/>
  <c r="H3845" i="1"/>
  <c r="I3845" i="1"/>
  <c r="L3845" i="1"/>
  <c r="N3845" i="1"/>
  <c r="Q3845" i="1"/>
  <c r="R3845" i="1"/>
  <c r="D3846" i="1"/>
  <c r="F3846" i="1"/>
  <c r="H3846" i="1"/>
  <c r="I3846" i="1"/>
  <c r="L3846" i="1"/>
  <c r="N3846" i="1"/>
  <c r="Q3846" i="1"/>
  <c r="R3846" i="1"/>
  <c r="D3847" i="1"/>
  <c r="F3847" i="1"/>
  <c r="H3847" i="1"/>
  <c r="I3847" i="1"/>
  <c r="L3847" i="1"/>
  <c r="N3847" i="1"/>
  <c r="Q3847" i="1"/>
  <c r="R3847" i="1"/>
  <c r="D3848" i="1"/>
  <c r="F3848" i="1"/>
  <c r="H3848" i="1"/>
  <c r="I3848" i="1"/>
  <c r="L3848" i="1"/>
  <c r="N3848" i="1"/>
  <c r="Q3848" i="1"/>
  <c r="R3848" i="1"/>
  <c r="D3849" i="1"/>
  <c r="F3849" i="1"/>
  <c r="H3849" i="1"/>
  <c r="I3849" i="1"/>
  <c r="L3849" i="1"/>
  <c r="N3849" i="1"/>
  <c r="Q3849" i="1"/>
  <c r="R3849" i="1"/>
  <c r="D3850" i="1"/>
  <c r="F3850" i="1"/>
  <c r="H3850" i="1"/>
  <c r="I3850" i="1"/>
  <c r="L3850" i="1"/>
  <c r="N3850" i="1"/>
  <c r="Q3850" i="1"/>
  <c r="R3850" i="1"/>
  <c r="D3851" i="1"/>
  <c r="F3851" i="1"/>
  <c r="H3851" i="1"/>
  <c r="I3851" i="1"/>
  <c r="L3851" i="1"/>
  <c r="N3851" i="1"/>
  <c r="Q3851" i="1"/>
  <c r="R3851" i="1"/>
  <c r="D3852" i="1"/>
  <c r="F3852" i="1"/>
  <c r="H3852" i="1"/>
  <c r="I3852" i="1"/>
  <c r="L3852" i="1"/>
  <c r="N3852" i="1"/>
  <c r="Q3852" i="1"/>
  <c r="R3852" i="1"/>
  <c r="D3853" i="1"/>
  <c r="F3853" i="1"/>
  <c r="H3853" i="1"/>
  <c r="I3853" i="1"/>
  <c r="L3853" i="1"/>
  <c r="N3853" i="1"/>
  <c r="Q3853" i="1"/>
  <c r="R3853" i="1"/>
  <c r="D3854" i="1"/>
  <c r="F3854" i="1"/>
  <c r="H3854" i="1"/>
  <c r="I3854" i="1"/>
  <c r="L3854" i="1"/>
  <c r="N3854" i="1"/>
  <c r="Q3854" i="1"/>
  <c r="R3854" i="1"/>
  <c r="D3855" i="1"/>
  <c r="F3855" i="1"/>
  <c r="H3855" i="1"/>
  <c r="I3855" i="1"/>
  <c r="L3855" i="1"/>
  <c r="N3855" i="1"/>
  <c r="Q3855" i="1"/>
  <c r="R3855" i="1"/>
  <c r="D3856" i="1"/>
  <c r="F3856" i="1"/>
  <c r="H3856" i="1"/>
  <c r="I3856" i="1"/>
  <c r="L3856" i="1"/>
  <c r="N3856" i="1"/>
  <c r="Q3856" i="1"/>
  <c r="R3856" i="1"/>
  <c r="D3857" i="1"/>
  <c r="F3857" i="1"/>
  <c r="H3857" i="1"/>
  <c r="I3857" i="1"/>
  <c r="L3857" i="1"/>
  <c r="N3857" i="1"/>
  <c r="Q3857" i="1"/>
  <c r="R3857" i="1"/>
  <c r="D3858" i="1"/>
  <c r="F3858" i="1"/>
  <c r="H3858" i="1"/>
  <c r="I3858" i="1"/>
  <c r="L3858" i="1"/>
  <c r="N3858" i="1"/>
  <c r="Q3858" i="1"/>
  <c r="R3858" i="1"/>
  <c r="D3859" i="1"/>
  <c r="F3859" i="1"/>
  <c r="H3859" i="1"/>
  <c r="I3859" i="1"/>
  <c r="L3859" i="1"/>
  <c r="N3859" i="1"/>
  <c r="Q3859" i="1"/>
  <c r="R3859" i="1"/>
  <c r="D3860" i="1"/>
  <c r="F3860" i="1"/>
  <c r="H3860" i="1"/>
  <c r="I3860" i="1"/>
  <c r="L3860" i="1"/>
  <c r="N3860" i="1"/>
  <c r="Q3860" i="1"/>
  <c r="R3860" i="1"/>
  <c r="D3861" i="1"/>
  <c r="F3861" i="1"/>
  <c r="H3861" i="1"/>
  <c r="I3861" i="1"/>
  <c r="L3861" i="1"/>
  <c r="N3861" i="1"/>
  <c r="Q3861" i="1"/>
  <c r="R3861" i="1"/>
  <c r="D3862" i="1"/>
  <c r="F3862" i="1"/>
  <c r="H3862" i="1"/>
  <c r="I3862" i="1"/>
  <c r="L3862" i="1"/>
  <c r="N3862" i="1"/>
  <c r="Q3862" i="1"/>
  <c r="R3862" i="1"/>
  <c r="D3863" i="1"/>
  <c r="F3863" i="1"/>
  <c r="H3863" i="1"/>
  <c r="I3863" i="1"/>
  <c r="L3863" i="1"/>
  <c r="N3863" i="1"/>
  <c r="Q3863" i="1"/>
  <c r="R3863" i="1"/>
  <c r="D3864" i="1"/>
  <c r="F3864" i="1"/>
  <c r="H3864" i="1"/>
  <c r="I3864" i="1"/>
  <c r="L3864" i="1"/>
  <c r="N3864" i="1"/>
  <c r="Q3864" i="1"/>
  <c r="R3864" i="1"/>
  <c r="D3865" i="1"/>
  <c r="F3865" i="1"/>
  <c r="H3865" i="1"/>
  <c r="I3865" i="1"/>
  <c r="L3865" i="1"/>
  <c r="N3865" i="1"/>
  <c r="Q3865" i="1"/>
  <c r="R3865" i="1"/>
  <c r="D3866" i="1"/>
  <c r="F3866" i="1"/>
  <c r="H3866" i="1"/>
  <c r="I3866" i="1"/>
  <c r="L3866" i="1"/>
  <c r="N3866" i="1"/>
  <c r="Q3866" i="1"/>
  <c r="R3866" i="1"/>
  <c r="D3867" i="1"/>
  <c r="F3867" i="1"/>
  <c r="H3867" i="1"/>
  <c r="I3867" i="1"/>
  <c r="L3867" i="1"/>
  <c r="N3867" i="1"/>
  <c r="Q3867" i="1"/>
  <c r="R3867" i="1"/>
  <c r="D3868" i="1"/>
  <c r="F3868" i="1"/>
  <c r="H3868" i="1"/>
  <c r="I3868" i="1"/>
  <c r="L3868" i="1"/>
  <c r="N3868" i="1"/>
  <c r="Q3868" i="1"/>
  <c r="R3868" i="1"/>
  <c r="D3869" i="1"/>
  <c r="F3869" i="1"/>
  <c r="H3869" i="1"/>
  <c r="I3869" i="1"/>
  <c r="L3869" i="1"/>
  <c r="N3869" i="1"/>
  <c r="Q3869" i="1"/>
  <c r="R3869" i="1"/>
  <c r="D3870" i="1"/>
  <c r="F3870" i="1"/>
  <c r="H3870" i="1"/>
  <c r="I3870" i="1"/>
  <c r="L3870" i="1"/>
  <c r="N3870" i="1"/>
  <c r="Q3870" i="1"/>
  <c r="R3870" i="1"/>
  <c r="D3871" i="1"/>
  <c r="F3871" i="1"/>
  <c r="H3871" i="1"/>
  <c r="I3871" i="1"/>
  <c r="L3871" i="1"/>
  <c r="N3871" i="1"/>
  <c r="Q3871" i="1"/>
  <c r="R3871" i="1"/>
  <c r="D3872" i="1"/>
  <c r="F3872" i="1"/>
  <c r="H3872" i="1"/>
  <c r="I3872" i="1"/>
  <c r="L3872" i="1"/>
  <c r="N3872" i="1"/>
  <c r="Q3872" i="1"/>
  <c r="R3872" i="1"/>
  <c r="D3873" i="1"/>
  <c r="F3873" i="1"/>
  <c r="H3873" i="1"/>
  <c r="I3873" i="1"/>
  <c r="L3873" i="1"/>
  <c r="N3873" i="1"/>
  <c r="Q3873" i="1"/>
  <c r="R3873" i="1"/>
  <c r="D3874" i="1"/>
  <c r="F3874" i="1"/>
  <c r="H3874" i="1"/>
  <c r="I3874" i="1"/>
  <c r="L3874" i="1"/>
  <c r="N3874" i="1"/>
  <c r="Q3874" i="1"/>
  <c r="R3874" i="1"/>
  <c r="D3875" i="1"/>
  <c r="F3875" i="1"/>
  <c r="H3875" i="1"/>
  <c r="I3875" i="1"/>
  <c r="L3875" i="1"/>
  <c r="N3875" i="1"/>
  <c r="Q3875" i="1"/>
  <c r="R3875" i="1"/>
  <c r="D3876" i="1"/>
  <c r="F3876" i="1"/>
  <c r="H3876" i="1"/>
  <c r="I3876" i="1"/>
  <c r="L3876" i="1"/>
  <c r="N3876" i="1"/>
  <c r="Q3876" i="1"/>
  <c r="R3876" i="1"/>
  <c r="D3877" i="1"/>
  <c r="F3877" i="1"/>
  <c r="H3877" i="1"/>
  <c r="I3877" i="1"/>
  <c r="L3877" i="1"/>
  <c r="N3877" i="1"/>
  <c r="Q3877" i="1"/>
  <c r="R3877" i="1"/>
  <c r="D3878" i="1"/>
  <c r="F3878" i="1"/>
  <c r="H3878" i="1"/>
  <c r="I3878" i="1"/>
  <c r="L3878" i="1"/>
  <c r="N3878" i="1"/>
  <c r="Q3878" i="1"/>
  <c r="R3878" i="1"/>
  <c r="D3879" i="1"/>
  <c r="F3879" i="1"/>
  <c r="H3879" i="1"/>
  <c r="I3879" i="1"/>
  <c r="L3879" i="1"/>
  <c r="N3879" i="1"/>
  <c r="Q3879" i="1"/>
  <c r="R3879" i="1"/>
  <c r="D3880" i="1"/>
  <c r="F3880" i="1"/>
  <c r="H3880" i="1"/>
  <c r="I3880" i="1"/>
  <c r="L3880" i="1"/>
  <c r="N3880" i="1"/>
  <c r="Q3880" i="1"/>
  <c r="R3880" i="1"/>
  <c r="D3881" i="1"/>
  <c r="F3881" i="1"/>
  <c r="H3881" i="1"/>
  <c r="I3881" i="1"/>
  <c r="L3881" i="1"/>
  <c r="N3881" i="1"/>
  <c r="Q3881" i="1"/>
  <c r="R3881" i="1"/>
  <c r="D3882" i="1"/>
  <c r="F3882" i="1"/>
  <c r="H3882" i="1"/>
  <c r="I3882" i="1"/>
  <c r="L3882" i="1"/>
  <c r="N3882" i="1"/>
  <c r="Q3882" i="1"/>
  <c r="R3882" i="1"/>
  <c r="D3883" i="1"/>
  <c r="F3883" i="1"/>
  <c r="H3883" i="1"/>
  <c r="I3883" i="1"/>
  <c r="L3883" i="1"/>
  <c r="N3883" i="1"/>
  <c r="Q3883" i="1"/>
  <c r="R3883" i="1"/>
  <c r="D3884" i="1"/>
  <c r="F3884" i="1"/>
  <c r="H3884" i="1"/>
  <c r="I3884" i="1"/>
  <c r="L3884" i="1"/>
  <c r="N3884" i="1"/>
  <c r="Q3884" i="1"/>
  <c r="R3884" i="1"/>
  <c r="D3885" i="1"/>
  <c r="F3885" i="1"/>
  <c r="H3885" i="1"/>
  <c r="I3885" i="1"/>
  <c r="L3885" i="1"/>
  <c r="N3885" i="1"/>
  <c r="Q3885" i="1"/>
  <c r="R3885" i="1"/>
  <c r="D3886" i="1"/>
  <c r="F3886" i="1"/>
  <c r="H3886" i="1"/>
  <c r="I3886" i="1"/>
  <c r="L3886" i="1"/>
  <c r="N3886" i="1"/>
  <c r="Q3886" i="1"/>
  <c r="R3886" i="1"/>
  <c r="D3887" i="1"/>
  <c r="F3887" i="1"/>
  <c r="H3887" i="1"/>
  <c r="I3887" i="1"/>
  <c r="L3887" i="1"/>
  <c r="N3887" i="1"/>
  <c r="Q3887" i="1"/>
  <c r="R3887" i="1"/>
  <c r="D3888" i="1"/>
  <c r="F3888" i="1"/>
  <c r="H3888" i="1"/>
  <c r="I3888" i="1"/>
  <c r="L3888" i="1"/>
  <c r="N3888" i="1"/>
  <c r="Q3888" i="1"/>
  <c r="R3888" i="1"/>
  <c r="D3889" i="1"/>
  <c r="F3889" i="1"/>
  <c r="H3889" i="1"/>
  <c r="I3889" i="1"/>
  <c r="L3889" i="1"/>
  <c r="N3889" i="1"/>
  <c r="Q3889" i="1"/>
  <c r="R3889" i="1"/>
  <c r="D3890" i="1"/>
  <c r="F3890" i="1"/>
  <c r="H3890" i="1"/>
  <c r="I3890" i="1"/>
  <c r="L3890" i="1"/>
  <c r="N3890" i="1"/>
  <c r="Q3890" i="1"/>
  <c r="R3890" i="1"/>
  <c r="D3891" i="1"/>
  <c r="F3891" i="1"/>
  <c r="H3891" i="1"/>
  <c r="I3891" i="1"/>
  <c r="L3891" i="1"/>
  <c r="N3891" i="1"/>
  <c r="Q3891" i="1"/>
  <c r="R3891" i="1"/>
  <c r="D3892" i="1"/>
  <c r="F3892" i="1"/>
  <c r="H3892" i="1"/>
  <c r="I3892" i="1"/>
  <c r="L3892" i="1"/>
  <c r="N3892" i="1"/>
  <c r="Q3892" i="1"/>
  <c r="R3892" i="1"/>
  <c r="D3893" i="1"/>
  <c r="F3893" i="1"/>
  <c r="H3893" i="1"/>
  <c r="I3893" i="1"/>
  <c r="L3893" i="1"/>
  <c r="N3893" i="1"/>
  <c r="Q3893" i="1"/>
  <c r="R3893" i="1"/>
  <c r="D3894" i="1"/>
  <c r="F3894" i="1"/>
  <c r="H3894" i="1"/>
  <c r="I3894" i="1"/>
  <c r="L3894" i="1"/>
  <c r="N3894" i="1"/>
  <c r="Q3894" i="1"/>
  <c r="R3894" i="1"/>
  <c r="D3895" i="1"/>
  <c r="F3895" i="1"/>
  <c r="H3895" i="1"/>
  <c r="I3895" i="1"/>
  <c r="L3895" i="1"/>
  <c r="N3895" i="1"/>
  <c r="Q3895" i="1"/>
  <c r="R3895" i="1"/>
  <c r="D3896" i="1"/>
  <c r="F3896" i="1"/>
  <c r="H3896" i="1"/>
  <c r="I3896" i="1"/>
  <c r="L3896" i="1"/>
  <c r="N3896" i="1"/>
  <c r="Q3896" i="1"/>
  <c r="R3896" i="1"/>
  <c r="D3897" i="1"/>
  <c r="F3897" i="1"/>
  <c r="H3897" i="1"/>
  <c r="I3897" i="1"/>
  <c r="L3897" i="1"/>
  <c r="N3897" i="1"/>
  <c r="Q3897" i="1"/>
  <c r="R3897" i="1"/>
  <c r="D3898" i="1"/>
  <c r="F3898" i="1"/>
  <c r="H3898" i="1"/>
  <c r="I3898" i="1"/>
  <c r="L3898" i="1"/>
  <c r="N3898" i="1"/>
  <c r="Q3898" i="1"/>
  <c r="R3898" i="1"/>
  <c r="D3899" i="1"/>
  <c r="F3899" i="1"/>
  <c r="H3899" i="1"/>
  <c r="I3899" i="1"/>
  <c r="L3899" i="1"/>
  <c r="N3899" i="1"/>
  <c r="Q3899" i="1"/>
  <c r="R3899" i="1"/>
  <c r="D3900" i="1"/>
  <c r="F3900" i="1"/>
  <c r="H3900" i="1"/>
  <c r="I3900" i="1"/>
  <c r="L3900" i="1"/>
  <c r="N3900" i="1"/>
  <c r="Q3900" i="1"/>
  <c r="R3900" i="1"/>
  <c r="D3901" i="1"/>
  <c r="F3901" i="1"/>
  <c r="H3901" i="1"/>
  <c r="I3901" i="1"/>
  <c r="L3901" i="1"/>
  <c r="N3901" i="1"/>
  <c r="Q3901" i="1"/>
  <c r="R3901" i="1"/>
  <c r="D3902" i="1"/>
  <c r="F3902" i="1"/>
  <c r="H3902" i="1"/>
  <c r="I3902" i="1"/>
  <c r="L3902" i="1"/>
  <c r="N3902" i="1"/>
  <c r="Q3902" i="1"/>
  <c r="R3902" i="1"/>
  <c r="D3903" i="1"/>
  <c r="F3903" i="1"/>
  <c r="H3903" i="1"/>
  <c r="I3903" i="1"/>
  <c r="L3903" i="1"/>
  <c r="N3903" i="1"/>
  <c r="Q3903" i="1"/>
  <c r="R3903" i="1"/>
  <c r="D3904" i="1"/>
  <c r="F3904" i="1"/>
  <c r="H3904" i="1"/>
  <c r="I3904" i="1"/>
  <c r="L3904" i="1"/>
  <c r="N3904" i="1"/>
  <c r="Q3904" i="1"/>
  <c r="R3904" i="1"/>
  <c r="D3905" i="1"/>
  <c r="F3905" i="1"/>
  <c r="H3905" i="1"/>
  <c r="I3905" i="1"/>
  <c r="L3905" i="1"/>
  <c r="N3905" i="1"/>
  <c r="Q3905" i="1"/>
  <c r="R3905" i="1"/>
  <c r="D3906" i="1"/>
  <c r="F3906" i="1"/>
  <c r="H3906" i="1"/>
  <c r="I3906" i="1"/>
  <c r="L3906" i="1"/>
  <c r="N3906" i="1"/>
  <c r="Q3906" i="1"/>
  <c r="R3906" i="1"/>
  <c r="D3907" i="1"/>
  <c r="F3907" i="1"/>
  <c r="H3907" i="1"/>
  <c r="I3907" i="1"/>
  <c r="L3907" i="1"/>
  <c r="N3907" i="1"/>
  <c r="Q3907" i="1"/>
  <c r="R3907" i="1"/>
  <c r="D3908" i="1"/>
  <c r="F3908" i="1"/>
  <c r="H3908" i="1"/>
  <c r="I3908" i="1"/>
  <c r="L3908" i="1"/>
  <c r="N3908" i="1"/>
  <c r="Q3908" i="1"/>
  <c r="R3908" i="1"/>
  <c r="D3909" i="1"/>
  <c r="F3909" i="1"/>
  <c r="H3909" i="1"/>
  <c r="I3909" i="1"/>
  <c r="L3909" i="1"/>
  <c r="N3909" i="1"/>
  <c r="Q3909" i="1"/>
  <c r="R3909" i="1"/>
  <c r="D3910" i="1"/>
  <c r="F3910" i="1"/>
  <c r="H3910" i="1"/>
  <c r="I3910" i="1"/>
  <c r="L3910" i="1"/>
  <c r="N3910" i="1"/>
  <c r="Q3910" i="1"/>
  <c r="R3910" i="1"/>
  <c r="D3911" i="1"/>
  <c r="F3911" i="1"/>
  <c r="H3911" i="1"/>
  <c r="I3911" i="1"/>
  <c r="L3911" i="1"/>
  <c r="N3911" i="1"/>
  <c r="Q3911" i="1"/>
  <c r="R3911" i="1"/>
  <c r="D3912" i="1"/>
  <c r="F3912" i="1"/>
  <c r="H3912" i="1"/>
  <c r="I3912" i="1"/>
  <c r="L3912" i="1"/>
  <c r="N3912" i="1"/>
  <c r="Q3912" i="1"/>
  <c r="R3912" i="1"/>
  <c r="D3913" i="1"/>
  <c r="F3913" i="1"/>
  <c r="H3913" i="1"/>
  <c r="I3913" i="1"/>
  <c r="L3913" i="1"/>
  <c r="N3913" i="1"/>
  <c r="Q3913" i="1"/>
  <c r="R3913" i="1"/>
  <c r="D3914" i="1"/>
  <c r="F3914" i="1"/>
  <c r="H3914" i="1"/>
  <c r="I3914" i="1"/>
  <c r="L3914" i="1"/>
  <c r="N3914" i="1"/>
  <c r="Q3914" i="1"/>
  <c r="R3914" i="1"/>
  <c r="D3915" i="1"/>
  <c r="F3915" i="1"/>
  <c r="H3915" i="1"/>
  <c r="I3915" i="1"/>
  <c r="L3915" i="1"/>
  <c r="N3915" i="1"/>
  <c r="Q3915" i="1"/>
  <c r="R3915" i="1"/>
  <c r="D3916" i="1"/>
  <c r="F3916" i="1"/>
  <c r="H3916" i="1"/>
  <c r="I3916" i="1"/>
  <c r="L3916" i="1"/>
  <c r="N3916" i="1"/>
  <c r="Q3916" i="1"/>
  <c r="R3916" i="1"/>
  <c r="D3917" i="1"/>
  <c r="F3917" i="1"/>
  <c r="H3917" i="1"/>
  <c r="I3917" i="1"/>
  <c r="L3917" i="1"/>
  <c r="N3917" i="1"/>
  <c r="Q3917" i="1"/>
  <c r="R3917" i="1"/>
  <c r="D3918" i="1"/>
  <c r="F3918" i="1"/>
  <c r="H3918" i="1"/>
  <c r="I3918" i="1"/>
  <c r="L3918" i="1"/>
  <c r="N3918" i="1"/>
  <c r="Q3918" i="1"/>
  <c r="R3918" i="1"/>
  <c r="D3919" i="1"/>
  <c r="F3919" i="1"/>
  <c r="H3919" i="1"/>
  <c r="I3919" i="1"/>
  <c r="L3919" i="1"/>
  <c r="N3919" i="1"/>
  <c r="Q3919" i="1"/>
  <c r="R3919" i="1"/>
  <c r="D3920" i="1"/>
  <c r="F3920" i="1"/>
  <c r="H3920" i="1"/>
  <c r="I3920" i="1"/>
  <c r="L3920" i="1"/>
  <c r="N3920" i="1"/>
  <c r="Q3920" i="1"/>
  <c r="R3920" i="1"/>
  <c r="D3921" i="1"/>
  <c r="F3921" i="1"/>
  <c r="H3921" i="1"/>
  <c r="I3921" i="1"/>
  <c r="L3921" i="1"/>
  <c r="N3921" i="1"/>
  <c r="Q3921" i="1"/>
  <c r="R3921" i="1"/>
  <c r="D3922" i="1"/>
  <c r="F3922" i="1"/>
  <c r="H3922" i="1"/>
  <c r="I3922" i="1"/>
  <c r="L3922" i="1"/>
  <c r="N3922" i="1"/>
  <c r="Q3922" i="1"/>
  <c r="R3922" i="1"/>
  <c r="D3923" i="1"/>
  <c r="F3923" i="1"/>
  <c r="H3923" i="1"/>
  <c r="I3923" i="1"/>
  <c r="L3923" i="1"/>
  <c r="N3923" i="1"/>
  <c r="Q3923" i="1"/>
  <c r="R3923" i="1"/>
  <c r="D3924" i="1"/>
  <c r="F3924" i="1"/>
  <c r="H3924" i="1"/>
  <c r="I3924" i="1"/>
  <c r="L3924" i="1"/>
  <c r="N3924" i="1"/>
  <c r="Q3924" i="1"/>
  <c r="R3924" i="1"/>
  <c r="D3925" i="1"/>
  <c r="F3925" i="1"/>
  <c r="H3925" i="1"/>
  <c r="I3925" i="1"/>
  <c r="L3925" i="1"/>
  <c r="N3925" i="1"/>
  <c r="Q3925" i="1"/>
  <c r="R3925" i="1"/>
  <c r="D3926" i="1"/>
  <c r="F3926" i="1"/>
  <c r="H3926" i="1"/>
  <c r="I3926" i="1"/>
  <c r="L3926" i="1"/>
  <c r="N3926" i="1"/>
  <c r="Q3926" i="1"/>
  <c r="R3926" i="1"/>
  <c r="D3927" i="1"/>
  <c r="F3927" i="1"/>
  <c r="H3927" i="1"/>
  <c r="I3927" i="1"/>
  <c r="L3927" i="1"/>
  <c r="N3927" i="1"/>
  <c r="Q3927" i="1"/>
  <c r="R3927" i="1"/>
  <c r="D3928" i="1"/>
  <c r="F3928" i="1"/>
  <c r="H3928" i="1"/>
  <c r="I3928" i="1"/>
  <c r="L3928" i="1"/>
  <c r="N3928" i="1"/>
  <c r="Q3928" i="1"/>
  <c r="R3928" i="1"/>
  <c r="D3929" i="1"/>
  <c r="F3929" i="1"/>
  <c r="H3929" i="1"/>
  <c r="I3929" i="1"/>
  <c r="L3929" i="1"/>
  <c r="N3929" i="1"/>
  <c r="Q3929" i="1"/>
  <c r="R3929" i="1"/>
  <c r="D3930" i="1"/>
  <c r="F3930" i="1"/>
  <c r="H3930" i="1"/>
  <c r="I3930" i="1"/>
  <c r="L3930" i="1"/>
  <c r="N3930" i="1"/>
  <c r="Q3930" i="1"/>
  <c r="R3930" i="1"/>
  <c r="D3931" i="1"/>
  <c r="F3931" i="1"/>
  <c r="H3931" i="1"/>
  <c r="I3931" i="1"/>
  <c r="L3931" i="1"/>
  <c r="N3931" i="1"/>
  <c r="Q3931" i="1"/>
  <c r="R3931" i="1"/>
  <c r="D3932" i="1"/>
  <c r="F3932" i="1"/>
  <c r="H3932" i="1"/>
  <c r="I3932" i="1"/>
  <c r="L3932" i="1"/>
  <c r="N3932" i="1"/>
  <c r="Q3932" i="1"/>
  <c r="R3932" i="1"/>
  <c r="D3933" i="1"/>
  <c r="F3933" i="1"/>
  <c r="H3933" i="1"/>
  <c r="I3933" i="1"/>
  <c r="L3933" i="1"/>
  <c r="N3933" i="1"/>
  <c r="Q3933" i="1"/>
  <c r="R3933" i="1"/>
  <c r="D3934" i="1"/>
  <c r="F3934" i="1"/>
  <c r="H3934" i="1"/>
  <c r="I3934" i="1"/>
  <c r="L3934" i="1"/>
  <c r="N3934" i="1"/>
  <c r="Q3934" i="1"/>
  <c r="R3934" i="1"/>
  <c r="D3935" i="1"/>
  <c r="F3935" i="1"/>
  <c r="H3935" i="1"/>
  <c r="I3935" i="1"/>
  <c r="L3935" i="1"/>
  <c r="N3935" i="1"/>
  <c r="Q3935" i="1"/>
  <c r="R3935" i="1"/>
  <c r="D3936" i="1"/>
  <c r="F3936" i="1"/>
  <c r="H3936" i="1"/>
  <c r="I3936" i="1"/>
  <c r="L3936" i="1"/>
  <c r="N3936" i="1"/>
  <c r="Q3936" i="1"/>
  <c r="R3936" i="1"/>
  <c r="D3937" i="1"/>
  <c r="F3937" i="1"/>
  <c r="H3937" i="1"/>
  <c r="I3937" i="1"/>
  <c r="L3937" i="1"/>
  <c r="N3937" i="1"/>
  <c r="Q3937" i="1"/>
  <c r="R3937" i="1"/>
  <c r="D3938" i="1"/>
  <c r="F3938" i="1"/>
  <c r="H3938" i="1"/>
  <c r="I3938" i="1"/>
  <c r="L3938" i="1"/>
  <c r="N3938" i="1"/>
  <c r="Q3938" i="1"/>
  <c r="R3938" i="1"/>
  <c r="D3939" i="1"/>
  <c r="F3939" i="1"/>
  <c r="H3939" i="1"/>
  <c r="I3939" i="1"/>
  <c r="L3939" i="1"/>
  <c r="N3939" i="1"/>
  <c r="Q3939" i="1"/>
  <c r="R3939" i="1"/>
  <c r="D3940" i="1"/>
  <c r="F3940" i="1"/>
  <c r="H3940" i="1"/>
  <c r="I3940" i="1"/>
  <c r="L3940" i="1"/>
  <c r="N3940" i="1"/>
  <c r="Q3940" i="1"/>
  <c r="R3940" i="1"/>
  <c r="D3941" i="1"/>
  <c r="F3941" i="1"/>
  <c r="H3941" i="1"/>
  <c r="I3941" i="1"/>
  <c r="L3941" i="1"/>
  <c r="N3941" i="1"/>
  <c r="Q3941" i="1"/>
  <c r="R3941" i="1"/>
  <c r="D3942" i="1"/>
  <c r="F3942" i="1"/>
  <c r="H3942" i="1"/>
  <c r="I3942" i="1"/>
  <c r="L3942" i="1"/>
  <c r="N3942" i="1"/>
  <c r="Q3942" i="1"/>
  <c r="R3942" i="1"/>
  <c r="D3943" i="1"/>
  <c r="F3943" i="1"/>
  <c r="H3943" i="1"/>
  <c r="I3943" i="1"/>
  <c r="L3943" i="1"/>
  <c r="N3943" i="1"/>
  <c r="Q3943" i="1"/>
  <c r="R3943" i="1"/>
  <c r="D3944" i="1"/>
  <c r="F3944" i="1"/>
  <c r="H3944" i="1"/>
  <c r="I3944" i="1"/>
  <c r="L3944" i="1"/>
  <c r="N3944" i="1"/>
  <c r="Q3944" i="1"/>
  <c r="R3944" i="1"/>
  <c r="D3945" i="1"/>
  <c r="F3945" i="1"/>
  <c r="H3945" i="1"/>
  <c r="I3945" i="1"/>
  <c r="L3945" i="1"/>
  <c r="N3945" i="1"/>
  <c r="Q3945" i="1"/>
  <c r="R3945" i="1"/>
  <c r="D3946" i="1"/>
  <c r="F3946" i="1"/>
  <c r="H3946" i="1"/>
  <c r="I3946" i="1"/>
  <c r="L3946" i="1"/>
  <c r="N3946" i="1"/>
  <c r="Q3946" i="1"/>
  <c r="R3946" i="1"/>
  <c r="D3947" i="1"/>
  <c r="F3947" i="1"/>
  <c r="H3947" i="1"/>
  <c r="I3947" i="1"/>
  <c r="L3947" i="1"/>
  <c r="N3947" i="1"/>
  <c r="Q3947" i="1"/>
  <c r="R3947" i="1"/>
  <c r="D3948" i="1"/>
  <c r="F3948" i="1"/>
  <c r="H3948" i="1"/>
  <c r="I3948" i="1"/>
  <c r="L3948" i="1"/>
  <c r="N3948" i="1"/>
  <c r="Q3948" i="1"/>
  <c r="R3948" i="1"/>
  <c r="D3949" i="1"/>
  <c r="F3949" i="1"/>
  <c r="H3949" i="1"/>
  <c r="I3949" i="1"/>
  <c r="L3949" i="1"/>
  <c r="N3949" i="1"/>
  <c r="Q3949" i="1"/>
  <c r="R3949" i="1"/>
  <c r="D3950" i="1"/>
  <c r="F3950" i="1"/>
  <c r="H3950" i="1"/>
  <c r="I3950" i="1"/>
  <c r="L3950" i="1"/>
  <c r="N3950" i="1"/>
  <c r="Q3950" i="1"/>
  <c r="R3950" i="1"/>
  <c r="D3951" i="1"/>
  <c r="F3951" i="1"/>
  <c r="H3951" i="1"/>
  <c r="I3951" i="1"/>
  <c r="L3951" i="1"/>
  <c r="N3951" i="1"/>
  <c r="Q3951" i="1"/>
  <c r="R3951" i="1"/>
  <c r="D3952" i="1"/>
  <c r="F3952" i="1"/>
  <c r="H3952" i="1"/>
  <c r="I3952" i="1"/>
  <c r="L3952" i="1"/>
  <c r="N3952" i="1"/>
  <c r="Q3952" i="1"/>
  <c r="R3952" i="1"/>
  <c r="D3953" i="1"/>
  <c r="F3953" i="1"/>
  <c r="H3953" i="1"/>
  <c r="I3953" i="1"/>
  <c r="L3953" i="1"/>
  <c r="N3953" i="1"/>
  <c r="Q3953" i="1"/>
  <c r="R3953" i="1"/>
  <c r="D3954" i="1"/>
  <c r="F3954" i="1"/>
  <c r="H3954" i="1"/>
  <c r="I3954" i="1"/>
  <c r="L3954" i="1"/>
  <c r="N3954" i="1"/>
  <c r="Q3954" i="1"/>
  <c r="R3954" i="1"/>
  <c r="D3955" i="1"/>
  <c r="F3955" i="1"/>
  <c r="H3955" i="1"/>
  <c r="I3955" i="1"/>
  <c r="L3955" i="1"/>
  <c r="N3955" i="1"/>
  <c r="Q3955" i="1"/>
  <c r="R3955" i="1"/>
  <c r="D3956" i="1"/>
  <c r="F3956" i="1"/>
  <c r="H3956" i="1"/>
  <c r="I3956" i="1"/>
  <c r="L3956" i="1"/>
  <c r="N3956" i="1"/>
  <c r="Q3956" i="1"/>
  <c r="R3956" i="1"/>
  <c r="D3957" i="1"/>
  <c r="F3957" i="1"/>
  <c r="H3957" i="1"/>
  <c r="I3957" i="1"/>
  <c r="L3957" i="1"/>
  <c r="N3957" i="1"/>
  <c r="Q3957" i="1"/>
  <c r="R3957" i="1"/>
  <c r="D3958" i="1"/>
  <c r="F3958" i="1"/>
  <c r="H3958" i="1"/>
  <c r="I3958" i="1"/>
  <c r="L3958" i="1"/>
  <c r="N3958" i="1"/>
  <c r="Q3958" i="1"/>
  <c r="R3958" i="1"/>
  <c r="D3959" i="1"/>
  <c r="F3959" i="1"/>
  <c r="H3959" i="1"/>
  <c r="I3959" i="1"/>
  <c r="L3959" i="1"/>
  <c r="N3959" i="1"/>
  <c r="Q3959" i="1"/>
  <c r="R3959" i="1"/>
  <c r="D3960" i="1"/>
  <c r="F3960" i="1"/>
  <c r="H3960" i="1"/>
  <c r="I3960" i="1"/>
  <c r="L3960" i="1"/>
  <c r="N3960" i="1"/>
  <c r="Q3960" i="1"/>
  <c r="R3960" i="1"/>
  <c r="D3961" i="1"/>
  <c r="F3961" i="1"/>
  <c r="H3961" i="1"/>
  <c r="I3961" i="1"/>
  <c r="L3961" i="1"/>
  <c r="N3961" i="1"/>
  <c r="Q3961" i="1"/>
  <c r="R3961" i="1"/>
  <c r="D3962" i="1"/>
  <c r="F3962" i="1"/>
  <c r="H3962" i="1"/>
  <c r="I3962" i="1"/>
  <c r="L3962" i="1"/>
  <c r="N3962" i="1"/>
  <c r="Q3962" i="1"/>
  <c r="R3962" i="1"/>
  <c r="D3963" i="1"/>
  <c r="F3963" i="1"/>
  <c r="H3963" i="1"/>
  <c r="I3963" i="1"/>
  <c r="L3963" i="1"/>
  <c r="N3963" i="1"/>
  <c r="Q3963" i="1"/>
  <c r="R3963" i="1"/>
  <c r="D3964" i="1"/>
  <c r="F3964" i="1"/>
  <c r="H3964" i="1"/>
  <c r="I3964" i="1"/>
  <c r="L3964" i="1"/>
  <c r="N3964" i="1"/>
  <c r="Q3964" i="1"/>
  <c r="R3964" i="1"/>
  <c r="D3965" i="1"/>
  <c r="F3965" i="1"/>
  <c r="H3965" i="1"/>
  <c r="I3965" i="1"/>
  <c r="L3965" i="1"/>
  <c r="N3965" i="1"/>
  <c r="Q3965" i="1"/>
  <c r="R3965" i="1"/>
  <c r="D3966" i="1"/>
  <c r="F3966" i="1"/>
  <c r="H3966" i="1"/>
  <c r="I3966" i="1"/>
  <c r="L3966" i="1"/>
  <c r="N3966" i="1"/>
  <c r="Q3966" i="1"/>
  <c r="R3966" i="1"/>
  <c r="D3967" i="1"/>
  <c r="F3967" i="1"/>
  <c r="H3967" i="1"/>
  <c r="I3967" i="1"/>
  <c r="L3967" i="1"/>
  <c r="N3967" i="1"/>
  <c r="Q3967" i="1"/>
  <c r="R3967" i="1"/>
  <c r="D3968" i="1"/>
  <c r="F3968" i="1"/>
  <c r="H3968" i="1"/>
  <c r="I3968" i="1"/>
  <c r="L3968" i="1"/>
  <c r="N3968" i="1"/>
  <c r="Q3968" i="1"/>
  <c r="R3968" i="1"/>
  <c r="D3969" i="1"/>
  <c r="F3969" i="1"/>
  <c r="H3969" i="1"/>
  <c r="I3969" i="1"/>
  <c r="L3969" i="1"/>
  <c r="N3969" i="1"/>
  <c r="Q3969" i="1"/>
  <c r="R3969" i="1"/>
  <c r="D3970" i="1"/>
  <c r="F3970" i="1"/>
  <c r="H3970" i="1"/>
  <c r="I3970" i="1"/>
  <c r="L3970" i="1"/>
  <c r="N3970" i="1"/>
  <c r="Q3970" i="1"/>
  <c r="R3970" i="1"/>
  <c r="D3971" i="1"/>
  <c r="F3971" i="1"/>
  <c r="H3971" i="1"/>
  <c r="I3971" i="1"/>
  <c r="L3971" i="1"/>
  <c r="N3971" i="1"/>
  <c r="Q3971" i="1"/>
  <c r="R3971" i="1"/>
  <c r="D3972" i="1"/>
  <c r="F3972" i="1"/>
  <c r="H3972" i="1"/>
  <c r="I3972" i="1"/>
  <c r="L3972" i="1"/>
  <c r="N3972" i="1"/>
  <c r="Q3972" i="1"/>
  <c r="R3972" i="1"/>
  <c r="D3973" i="1"/>
  <c r="F3973" i="1"/>
  <c r="H3973" i="1"/>
  <c r="I3973" i="1"/>
  <c r="L3973" i="1"/>
  <c r="N3973" i="1"/>
  <c r="Q3973" i="1"/>
  <c r="R3973" i="1"/>
  <c r="D3974" i="1"/>
  <c r="F3974" i="1"/>
  <c r="H3974" i="1"/>
  <c r="I3974" i="1"/>
  <c r="L3974" i="1"/>
  <c r="N3974" i="1"/>
  <c r="Q3974" i="1"/>
  <c r="R3974" i="1"/>
  <c r="D3975" i="1"/>
  <c r="F3975" i="1"/>
  <c r="H3975" i="1"/>
  <c r="I3975" i="1"/>
  <c r="L3975" i="1"/>
  <c r="N3975" i="1"/>
  <c r="Q3975" i="1"/>
  <c r="R3975" i="1"/>
  <c r="D3976" i="1"/>
  <c r="F3976" i="1"/>
  <c r="H3976" i="1"/>
  <c r="I3976" i="1"/>
  <c r="L3976" i="1"/>
  <c r="N3976" i="1"/>
  <c r="Q3976" i="1"/>
  <c r="R3976" i="1"/>
  <c r="D3977" i="1"/>
  <c r="F3977" i="1"/>
  <c r="H3977" i="1"/>
  <c r="I3977" i="1"/>
  <c r="L3977" i="1"/>
  <c r="N3977" i="1"/>
  <c r="Q3977" i="1"/>
  <c r="R3977" i="1"/>
  <c r="D3978" i="1"/>
  <c r="F3978" i="1"/>
  <c r="H3978" i="1"/>
  <c r="I3978" i="1"/>
  <c r="L3978" i="1"/>
  <c r="N3978" i="1"/>
  <c r="Q3978" i="1"/>
  <c r="R3978" i="1"/>
  <c r="D3979" i="1"/>
  <c r="F3979" i="1"/>
  <c r="H3979" i="1"/>
  <c r="I3979" i="1"/>
  <c r="L3979" i="1"/>
  <c r="N3979" i="1"/>
  <c r="Q3979" i="1"/>
  <c r="R3979" i="1"/>
  <c r="D3980" i="1"/>
  <c r="F3980" i="1"/>
  <c r="H3980" i="1"/>
  <c r="I3980" i="1"/>
  <c r="L3980" i="1"/>
  <c r="N3980" i="1"/>
  <c r="Q3980" i="1"/>
  <c r="R3980" i="1"/>
  <c r="D3981" i="1"/>
  <c r="F3981" i="1"/>
  <c r="H3981" i="1"/>
  <c r="I3981" i="1"/>
  <c r="L3981" i="1"/>
  <c r="N3981" i="1"/>
  <c r="Q3981" i="1"/>
  <c r="R3981" i="1"/>
  <c r="D3982" i="1"/>
  <c r="F3982" i="1"/>
  <c r="H3982" i="1"/>
  <c r="I3982" i="1"/>
  <c r="L3982" i="1"/>
  <c r="N3982" i="1"/>
  <c r="Q3982" i="1"/>
  <c r="R3982" i="1"/>
  <c r="D3983" i="1"/>
  <c r="F3983" i="1"/>
  <c r="H3983" i="1"/>
  <c r="I3983" i="1"/>
  <c r="L3983" i="1"/>
  <c r="N3983" i="1"/>
  <c r="Q3983" i="1"/>
  <c r="R3983" i="1"/>
  <c r="D3984" i="1"/>
  <c r="F3984" i="1"/>
  <c r="H3984" i="1"/>
  <c r="I3984" i="1"/>
  <c r="L3984" i="1"/>
  <c r="N3984" i="1"/>
  <c r="Q3984" i="1"/>
  <c r="R3984" i="1"/>
  <c r="D3985" i="1"/>
  <c r="F3985" i="1"/>
  <c r="H3985" i="1"/>
  <c r="I3985" i="1"/>
  <c r="L3985" i="1"/>
  <c r="N3985" i="1"/>
  <c r="Q3985" i="1"/>
  <c r="R3985" i="1"/>
  <c r="D3986" i="1"/>
  <c r="F3986" i="1"/>
  <c r="H3986" i="1"/>
  <c r="I3986" i="1"/>
  <c r="L3986" i="1"/>
  <c r="N3986" i="1"/>
  <c r="Q3986" i="1"/>
  <c r="R3986" i="1"/>
  <c r="D3987" i="1"/>
  <c r="F3987" i="1"/>
  <c r="H3987" i="1"/>
  <c r="I3987" i="1"/>
  <c r="L3987" i="1"/>
  <c r="N3987" i="1"/>
  <c r="Q3987" i="1"/>
  <c r="R3987" i="1"/>
  <c r="D3988" i="1"/>
  <c r="F3988" i="1"/>
  <c r="H3988" i="1"/>
  <c r="I3988" i="1"/>
  <c r="L3988" i="1"/>
  <c r="N3988" i="1"/>
  <c r="Q3988" i="1"/>
  <c r="R3988" i="1"/>
  <c r="D3989" i="1"/>
  <c r="F3989" i="1"/>
  <c r="H3989" i="1"/>
  <c r="I3989" i="1"/>
  <c r="L3989" i="1"/>
  <c r="N3989" i="1"/>
  <c r="Q3989" i="1"/>
  <c r="R3989" i="1"/>
  <c r="D3990" i="1"/>
  <c r="F3990" i="1"/>
  <c r="H3990" i="1"/>
  <c r="I3990" i="1"/>
  <c r="L3990" i="1"/>
  <c r="N3990" i="1"/>
  <c r="Q3990" i="1"/>
  <c r="R3990" i="1"/>
  <c r="D3991" i="1"/>
  <c r="F3991" i="1"/>
  <c r="H3991" i="1"/>
  <c r="I3991" i="1"/>
  <c r="L3991" i="1"/>
  <c r="N3991" i="1"/>
  <c r="Q3991" i="1"/>
  <c r="R3991" i="1"/>
  <c r="D3992" i="1"/>
  <c r="F3992" i="1"/>
  <c r="H3992" i="1"/>
  <c r="I3992" i="1"/>
  <c r="L3992" i="1"/>
  <c r="N3992" i="1"/>
  <c r="Q3992" i="1"/>
  <c r="R3992" i="1"/>
  <c r="D3993" i="1"/>
  <c r="F3993" i="1"/>
  <c r="H3993" i="1"/>
  <c r="I3993" i="1"/>
  <c r="L3993" i="1"/>
  <c r="N3993" i="1"/>
  <c r="Q3993" i="1"/>
  <c r="R3993" i="1"/>
  <c r="D3994" i="1"/>
  <c r="F3994" i="1"/>
  <c r="H3994" i="1"/>
  <c r="I3994" i="1"/>
  <c r="L3994" i="1"/>
  <c r="N3994" i="1"/>
  <c r="Q3994" i="1"/>
  <c r="R3994" i="1"/>
  <c r="D3995" i="1"/>
  <c r="F3995" i="1"/>
  <c r="H3995" i="1"/>
  <c r="I3995" i="1"/>
  <c r="L3995" i="1"/>
  <c r="N3995" i="1"/>
  <c r="Q3995" i="1"/>
  <c r="R3995" i="1"/>
  <c r="D3996" i="1"/>
  <c r="F3996" i="1"/>
  <c r="H3996" i="1"/>
  <c r="I3996" i="1"/>
  <c r="L3996" i="1"/>
  <c r="N3996" i="1"/>
  <c r="Q3996" i="1"/>
  <c r="R3996" i="1"/>
  <c r="D3997" i="1"/>
  <c r="F3997" i="1"/>
  <c r="H3997" i="1"/>
  <c r="I3997" i="1"/>
  <c r="L3997" i="1"/>
  <c r="N3997" i="1"/>
  <c r="Q3997" i="1"/>
  <c r="R3997" i="1"/>
  <c r="D3998" i="1"/>
  <c r="F3998" i="1"/>
  <c r="H3998" i="1"/>
  <c r="I3998" i="1"/>
  <c r="L3998" i="1"/>
  <c r="N3998" i="1"/>
  <c r="Q3998" i="1"/>
  <c r="R3998" i="1"/>
  <c r="D3999" i="1"/>
  <c r="F3999" i="1"/>
  <c r="H3999" i="1"/>
  <c r="I3999" i="1"/>
  <c r="L3999" i="1"/>
  <c r="N3999" i="1"/>
  <c r="Q3999" i="1"/>
  <c r="R3999" i="1"/>
  <c r="D4000" i="1"/>
  <c r="F4000" i="1"/>
  <c r="H4000" i="1"/>
  <c r="I4000" i="1"/>
  <c r="L4000" i="1"/>
  <c r="N4000" i="1"/>
  <c r="Q4000" i="1"/>
  <c r="R4000" i="1"/>
  <c r="D4001" i="1"/>
  <c r="F4001" i="1"/>
  <c r="H4001" i="1"/>
  <c r="I4001" i="1"/>
  <c r="L4001" i="1"/>
  <c r="N4001" i="1"/>
  <c r="Q4001" i="1"/>
  <c r="R4001" i="1"/>
  <c r="D4002" i="1"/>
  <c r="F4002" i="1"/>
  <c r="H4002" i="1"/>
  <c r="I4002" i="1"/>
  <c r="L4002" i="1"/>
  <c r="N4002" i="1"/>
  <c r="Q4002" i="1"/>
  <c r="R4002" i="1"/>
  <c r="D4003" i="1"/>
  <c r="F4003" i="1"/>
  <c r="H4003" i="1"/>
  <c r="I4003" i="1"/>
  <c r="L4003" i="1"/>
  <c r="N4003" i="1"/>
  <c r="Q4003" i="1"/>
  <c r="R4003" i="1"/>
  <c r="D4004" i="1"/>
  <c r="F4004" i="1"/>
  <c r="H4004" i="1"/>
  <c r="I4004" i="1"/>
  <c r="L4004" i="1"/>
  <c r="N4004" i="1"/>
  <c r="Q4004" i="1"/>
  <c r="R4004" i="1"/>
  <c r="D4005" i="1"/>
  <c r="F4005" i="1"/>
  <c r="H4005" i="1"/>
  <c r="I4005" i="1"/>
  <c r="L4005" i="1"/>
  <c r="N4005" i="1"/>
  <c r="Q4005" i="1"/>
  <c r="R4005" i="1"/>
  <c r="D4006" i="1"/>
  <c r="F4006" i="1"/>
  <c r="H4006" i="1"/>
  <c r="I4006" i="1"/>
  <c r="L4006" i="1"/>
  <c r="N4006" i="1"/>
  <c r="Q4006" i="1"/>
  <c r="R4006" i="1"/>
  <c r="D4007" i="1"/>
  <c r="F4007" i="1"/>
  <c r="H4007" i="1"/>
  <c r="I4007" i="1"/>
  <c r="L4007" i="1"/>
  <c r="N4007" i="1"/>
  <c r="Q4007" i="1"/>
  <c r="R4007" i="1"/>
  <c r="D4008" i="1"/>
  <c r="F4008" i="1"/>
  <c r="H4008" i="1"/>
  <c r="I4008" i="1"/>
  <c r="L4008" i="1"/>
  <c r="N4008" i="1"/>
  <c r="Q4008" i="1"/>
  <c r="R4008" i="1"/>
  <c r="D4009" i="1"/>
  <c r="F4009" i="1"/>
  <c r="H4009" i="1"/>
  <c r="I4009" i="1"/>
  <c r="L4009" i="1"/>
  <c r="N4009" i="1"/>
  <c r="Q4009" i="1"/>
  <c r="R4009" i="1"/>
  <c r="D4010" i="1"/>
  <c r="F4010" i="1"/>
  <c r="H4010" i="1"/>
  <c r="I4010" i="1"/>
  <c r="L4010" i="1"/>
  <c r="N4010" i="1"/>
  <c r="Q4010" i="1"/>
  <c r="R4010" i="1"/>
  <c r="D4011" i="1"/>
  <c r="F4011" i="1"/>
  <c r="H4011" i="1"/>
  <c r="I4011" i="1"/>
  <c r="L4011" i="1"/>
  <c r="N4011" i="1"/>
  <c r="Q4011" i="1"/>
  <c r="R4011" i="1"/>
  <c r="D4012" i="1"/>
  <c r="F4012" i="1"/>
  <c r="H4012" i="1"/>
  <c r="I4012" i="1"/>
  <c r="L4012" i="1"/>
  <c r="N4012" i="1"/>
  <c r="Q4012" i="1"/>
  <c r="R4012" i="1"/>
  <c r="D4013" i="1"/>
  <c r="F4013" i="1"/>
  <c r="H4013" i="1"/>
  <c r="I4013" i="1"/>
  <c r="L4013" i="1"/>
  <c r="N4013" i="1"/>
  <c r="Q4013" i="1"/>
  <c r="R4013" i="1"/>
  <c r="D4014" i="1"/>
  <c r="F4014" i="1"/>
  <c r="H4014" i="1"/>
  <c r="I4014" i="1"/>
  <c r="L4014" i="1"/>
  <c r="N4014" i="1"/>
  <c r="Q4014" i="1"/>
  <c r="R4014" i="1"/>
  <c r="D4015" i="1"/>
  <c r="F4015" i="1"/>
  <c r="H4015" i="1"/>
  <c r="I4015" i="1"/>
  <c r="L4015" i="1"/>
  <c r="N4015" i="1"/>
  <c r="Q4015" i="1"/>
  <c r="R4015" i="1"/>
  <c r="D4016" i="1"/>
  <c r="F4016" i="1"/>
  <c r="H4016" i="1"/>
  <c r="I4016" i="1"/>
  <c r="L4016" i="1"/>
  <c r="N4016" i="1"/>
  <c r="Q4016" i="1"/>
  <c r="R4016" i="1"/>
  <c r="D4017" i="1"/>
  <c r="F4017" i="1"/>
  <c r="H4017" i="1"/>
  <c r="I4017" i="1"/>
  <c r="L4017" i="1"/>
  <c r="N4017" i="1"/>
  <c r="Q4017" i="1"/>
  <c r="R4017" i="1"/>
  <c r="D4018" i="1"/>
  <c r="F4018" i="1"/>
  <c r="H4018" i="1"/>
  <c r="I4018" i="1"/>
  <c r="L4018" i="1"/>
  <c r="N4018" i="1"/>
  <c r="Q4018" i="1"/>
  <c r="R4018" i="1"/>
  <c r="D4019" i="1"/>
  <c r="F4019" i="1"/>
  <c r="H4019" i="1"/>
  <c r="I4019" i="1"/>
  <c r="L4019" i="1"/>
  <c r="N4019" i="1"/>
  <c r="Q4019" i="1"/>
  <c r="R4019" i="1"/>
  <c r="D4020" i="1"/>
  <c r="F4020" i="1"/>
  <c r="H4020" i="1"/>
  <c r="I4020" i="1"/>
  <c r="L4020" i="1"/>
  <c r="N4020" i="1"/>
  <c r="Q4020" i="1"/>
  <c r="R4020" i="1"/>
  <c r="D4021" i="1"/>
  <c r="F4021" i="1"/>
  <c r="H4021" i="1"/>
  <c r="I4021" i="1"/>
  <c r="L4021" i="1"/>
  <c r="N4021" i="1"/>
  <c r="Q4021" i="1"/>
  <c r="R4021" i="1"/>
  <c r="D4022" i="1"/>
  <c r="F4022" i="1"/>
  <c r="H4022" i="1"/>
  <c r="I4022" i="1"/>
  <c r="L4022" i="1"/>
  <c r="N4022" i="1"/>
  <c r="Q4022" i="1"/>
  <c r="R4022" i="1"/>
  <c r="D4023" i="1"/>
  <c r="F4023" i="1"/>
  <c r="H4023" i="1"/>
  <c r="I4023" i="1"/>
  <c r="L4023" i="1"/>
  <c r="N4023" i="1"/>
  <c r="Q4023" i="1"/>
  <c r="R4023" i="1"/>
  <c r="D4024" i="1"/>
  <c r="F4024" i="1"/>
  <c r="H4024" i="1"/>
  <c r="I4024" i="1"/>
  <c r="L4024" i="1"/>
  <c r="N4024" i="1"/>
  <c r="Q4024" i="1"/>
  <c r="R4024" i="1"/>
  <c r="D4025" i="1"/>
  <c r="F4025" i="1"/>
  <c r="H4025" i="1"/>
  <c r="I4025" i="1"/>
  <c r="L4025" i="1"/>
  <c r="N4025" i="1"/>
  <c r="Q4025" i="1"/>
  <c r="R4025" i="1"/>
  <c r="D4026" i="1"/>
  <c r="F4026" i="1"/>
  <c r="H4026" i="1"/>
  <c r="I4026" i="1"/>
  <c r="L4026" i="1"/>
  <c r="N4026" i="1"/>
  <c r="Q4026" i="1"/>
  <c r="R4026" i="1"/>
  <c r="D4027" i="1"/>
  <c r="F4027" i="1"/>
  <c r="H4027" i="1"/>
  <c r="I4027" i="1"/>
  <c r="L4027" i="1"/>
  <c r="N4027" i="1"/>
  <c r="Q4027" i="1"/>
  <c r="R4027" i="1"/>
  <c r="D4028" i="1"/>
  <c r="F4028" i="1"/>
  <c r="H4028" i="1"/>
  <c r="I4028" i="1"/>
  <c r="L4028" i="1"/>
  <c r="N4028" i="1"/>
  <c r="Q4028" i="1"/>
  <c r="R4028" i="1"/>
  <c r="D4029" i="1"/>
  <c r="F4029" i="1"/>
  <c r="H4029" i="1"/>
  <c r="I4029" i="1"/>
  <c r="L4029" i="1"/>
  <c r="N4029" i="1"/>
  <c r="Q4029" i="1"/>
  <c r="R4029" i="1"/>
  <c r="D4030" i="1"/>
  <c r="F4030" i="1"/>
  <c r="H4030" i="1"/>
  <c r="I4030" i="1"/>
  <c r="L4030" i="1"/>
  <c r="N4030" i="1"/>
  <c r="Q4030" i="1"/>
  <c r="R4030" i="1"/>
  <c r="D4031" i="1"/>
  <c r="F4031" i="1"/>
  <c r="H4031" i="1"/>
  <c r="I4031" i="1"/>
  <c r="L4031" i="1"/>
  <c r="N4031" i="1"/>
  <c r="Q4031" i="1"/>
  <c r="R4031" i="1"/>
  <c r="D4032" i="1"/>
  <c r="F4032" i="1"/>
  <c r="H4032" i="1"/>
  <c r="I4032" i="1"/>
  <c r="L4032" i="1"/>
  <c r="N4032" i="1"/>
  <c r="Q4032" i="1"/>
  <c r="R4032" i="1"/>
  <c r="D4033" i="1"/>
  <c r="F4033" i="1"/>
  <c r="H4033" i="1"/>
  <c r="I4033" i="1"/>
  <c r="L4033" i="1"/>
  <c r="N4033" i="1"/>
  <c r="Q4033" i="1"/>
  <c r="R4033" i="1"/>
  <c r="D4034" i="1"/>
  <c r="F4034" i="1"/>
  <c r="H4034" i="1"/>
  <c r="I4034" i="1"/>
  <c r="L4034" i="1"/>
  <c r="N4034" i="1"/>
  <c r="Q4034" i="1"/>
  <c r="R4034" i="1"/>
  <c r="D4035" i="1"/>
  <c r="F4035" i="1"/>
  <c r="H4035" i="1"/>
  <c r="I4035" i="1"/>
  <c r="L4035" i="1"/>
  <c r="N4035" i="1"/>
  <c r="Q4035" i="1"/>
  <c r="R4035" i="1"/>
  <c r="D4036" i="1"/>
  <c r="F4036" i="1"/>
  <c r="H4036" i="1"/>
  <c r="I4036" i="1"/>
  <c r="L4036" i="1"/>
  <c r="N4036" i="1"/>
  <c r="Q4036" i="1"/>
  <c r="R4036" i="1"/>
  <c r="D4037" i="1"/>
  <c r="F4037" i="1"/>
  <c r="H4037" i="1"/>
  <c r="I4037" i="1"/>
  <c r="L4037" i="1"/>
  <c r="N4037" i="1"/>
  <c r="Q4037" i="1"/>
  <c r="R4037" i="1"/>
  <c r="D4038" i="1"/>
  <c r="F4038" i="1"/>
  <c r="H4038" i="1"/>
  <c r="I4038" i="1"/>
  <c r="L4038" i="1"/>
  <c r="N4038" i="1"/>
  <c r="Q4038" i="1"/>
  <c r="R4038" i="1"/>
  <c r="D4039" i="1"/>
  <c r="F4039" i="1"/>
  <c r="H4039" i="1"/>
  <c r="I4039" i="1"/>
  <c r="L4039" i="1"/>
  <c r="N4039" i="1"/>
  <c r="Q4039" i="1"/>
  <c r="R4039" i="1"/>
  <c r="D4040" i="1"/>
  <c r="F4040" i="1"/>
  <c r="H4040" i="1"/>
  <c r="I4040" i="1"/>
  <c r="L4040" i="1"/>
  <c r="N4040" i="1"/>
  <c r="Q4040" i="1"/>
  <c r="R4040" i="1"/>
  <c r="D4041" i="1"/>
  <c r="F4041" i="1"/>
  <c r="H4041" i="1"/>
  <c r="I4041" i="1"/>
  <c r="L4041" i="1"/>
  <c r="N4041" i="1"/>
  <c r="Q4041" i="1"/>
  <c r="R4041" i="1"/>
  <c r="D4042" i="1"/>
  <c r="F4042" i="1"/>
  <c r="H4042" i="1"/>
  <c r="I4042" i="1"/>
  <c r="L4042" i="1"/>
  <c r="N4042" i="1"/>
  <c r="Q4042" i="1"/>
  <c r="R4042" i="1"/>
  <c r="D4043" i="1"/>
  <c r="F4043" i="1"/>
  <c r="H4043" i="1"/>
  <c r="I4043" i="1"/>
  <c r="L4043" i="1"/>
  <c r="N4043" i="1"/>
  <c r="Q4043" i="1"/>
  <c r="R4043" i="1"/>
  <c r="D4044" i="1"/>
  <c r="F4044" i="1"/>
  <c r="H4044" i="1"/>
  <c r="I4044" i="1"/>
  <c r="L4044" i="1"/>
  <c r="N4044" i="1"/>
  <c r="Q4044" i="1"/>
  <c r="R4044" i="1"/>
  <c r="D4045" i="1"/>
  <c r="F4045" i="1"/>
  <c r="H4045" i="1"/>
  <c r="I4045" i="1"/>
  <c r="L4045" i="1"/>
  <c r="N4045" i="1"/>
  <c r="Q4045" i="1"/>
  <c r="R4045" i="1"/>
  <c r="D4046" i="1"/>
  <c r="F4046" i="1"/>
  <c r="H4046" i="1"/>
  <c r="I4046" i="1"/>
  <c r="L4046" i="1"/>
  <c r="N4046" i="1"/>
  <c r="Q4046" i="1"/>
  <c r="R4046" i="1"/>
  <c r="D4047" i="1"/>
  <c r="F4047" i="1"/>
  <c r="H4047" i="1"/>
  <c r="I4047" i="1"/>
  <c r="L4047" i="1"/>
  <c r="N4047" i="1"/>
  <c r="Q4047" i="1"/>
  <c r="R4047" i="1"/>
  <c r="D4048" i="1"/>
  <c r="F4048" i="1"/>
  <c r="H4048" i="1"/>
  <c r="I4048" i="1"/>
  <c r="L4048" i="1"/>
  <c r="N4048" i="1"/>
  <c r="Q4048" i="1"/>
  <c r="R4048" i="1"/>
  <c r="D4049" i="1"/>
  <c r="F4049" i="1"/>
  <c r="H4049" i="1"/>
  <c r="I4049" i="1"/>
  <c r="L4049" i="1"/>
  <c r="N4049" i="1"/>
  <c r="Q4049" i="1"/>
  <c r="R4049" i="1"/>
  <c r="D4050" i="1"/>
  <c r="F4050" i="1"/>
  <c r="H4050" i="1"/>
  <c r="I4050" i="1"/>
  <c r="L4050" i="1"/>
  <c r="N4050" i="1"/>
  <c r="Q4050" i="1"/>
  <c r="R4050" i="1"/>
  <c r="D4051" i="1"/>
  <c r="F4051" i="1"/>
  <c r="H4051" i="1"/>
  <c r="I4051" i="1"/>
  <c r="L4051" i="1"/>
  <c r="N4051" i="1"/>
  <c r="Q4051" i="1"/>
  <c r="R4051" i="1"/>
  <c r="D4052" i="1"/>
  <c r="F4052" i="1"/>
  <c r="H4052" i="1"/>
  <c r="I4052" i="1"/>
  <c r="L4052" i="1"/>
  <c r="N4052" i="1"/>
  <c r="Q4052" i="1"/>
  <c r="R4052" i="1"/>
  <c r="D4053" i="1"/>
  <c r="F4053" i="1"/>
  <c r="H4053" i="1"/>
  <c r="I4053" i="1"/>
  <c r="L4053" i="1"/>
  <c r="N4053" i="1"/>
  <c r="Q4053" i="1"/>
  <c r="R4053" i="1"/>
  <c r="D4054" i="1"/>
  <c r="F4054" i="1"/>
  <c r="H4054" i="1"/>
  <c r="I4054" i="1"/>
  <c r="L4054" i="1"/>
  <c r="N4054" i="1"/>
  <c r="Q4054" i="1"/>
  <c r="R4054" i="1"/>
  <c r="D4055" i="1"/>
  <c r="F4055" i="1"/>
  <c r="H4055" i="1"/>
  <c r="I4055" i="1"/>
  <c r="L4055" i="1"/>
  <c r="N4055" i="1"/>
  <c r="Q4055" i="1"/>
  <c r="R4055" i="1"/>
  <c r="D4056" i="1"/>
  <c r="F4056" i="1"/>
  <c r="H4056" i="1"/>
  <c r="I4056" i="1"/>
  <c r="L4056" i="1"/>
  <c r="N4056" i="1"/>
  <c r="Q4056" i="1"/>
  <c r="R4056" i="1"/>
  <c r="D4057" i="1"/>
  <c r="F4057" i="1"/>
  <c r="H4057" i="1"/>
  <c r="I4057" i="1"/>
  <c r="L4057" i="1"/>
  <c r="N4057" i="1"/>
  <c r="Q4057" i="1"/>
  <c r="R4057" i="1"/>
  <c r="D4058" i="1"/>
  <c r="F4058" i="1"/>
  <c r="H4058" i="1"/>
  <c r="I4058" i="1"/>
  <c r="L4058" i="1"/>
  <c r="N4058" i="1"/>
  <c r="Q4058" i="1"/>
  <c r="R4058" i="1"/>
  <c r="D4059" i="1"/>
  <c r="F4059" i="1"/>
  <c r="H4059" i="1"/>
  <c r="I4059" i="1"/>
  <c r="L4059" i="1"/>
  <c r="N4059" i="1"/>
  <c r="Q4059" i="1"/>
  <c r="R4059" i="1"/>
  <c r="D4060" i="1"/>
  <c r="F4060" i="1"/>
  <c r="H4060" i="1"/>
  <c r="I4060" i="1"/>
  <c r="L4060" i="1"/>
  <c r="N4060" i="1"/>
  <c r="Q4060" i="1"/>
  <c r="R4060" i="1"/>
  <c r="D4061" i="1"/>
  <c r="F4061" i="1"/>
  <c r="H4061" i="1"/>
  <c r="I4061" i="1"/>
  <c r="L4061" i="1"/>
  <c r="N4061" i="1"/>
  <c r="Q4061" i="1"/>
  <c r="R4061" i="1"/>
  <c r="D4062" i="1"/>
  <c r="F4062" i="1"/>
  <c r="H4062" i="1"/>
  <c r="I4062" i="1"/>
  <c r="L4062" i="1"/>
  <c r="N4062" i="1"/>
  <c r="Q4062" i="1"/>
  <c r="R4062" i="1"/>
  <c r="D4063" i="1"/>
  <c r="F4063" i="1"/>
  <c r="H4063" i="1"/>
  <c r="I4063" i="1"/>
  <c r="L4063" i="1"/>
  <c r="N4063" i="1"/>
  <c r="Q4063" i="1"/>
  <c r="R4063" i="1"/>
  <c r="D4064" i="1"/>
  <c r="F4064" i="1"/>
  <c r="H4064" i="1"/>
  <c r="I4064" i="1"/>
  <c r="L4064" i="1"/>
  <c r="N4064" i="1"/>
  <c r="Q4064" i="1"/>
  <c r="R4064" i="1"/>
  <c r="D4065" i="1"/>
  <c r="F4065" i="1"/>
  <c r="H4065" i="1"/>
  <c r="I4065" i="1"/>
  <c r="L4065" i="1"/>
  <c r="N4065" i="1"/>
  <c r="Q4065" i="1"/>
  <c r="R4065" i="1"/>
  <c r="D4066" i="1"/>
  <c r="F4066" i="1"/>
  <c r="H4066" i="1"/>
  <c r="I4066" i="1"/>
  <c r="L4066" i="1"/>
  <c r="N4066" i="1"/>
  <c r="Q4066" i="1"/>
  <c r="R4066" i="1"/>
  <c r="D4067" i="1"/>
  <c r="F4067" i="1"/>
  <c r="H4067" i="1"/>
  <c r="I4067" i="1"/>
  <c r="L4067" i="1"/>
  <c r="N4067" i="1"/>
  <c r="Q4067" i="1"/>
  <c r="R4067" i="1"/>
  <c r="D4068" i="1"/>
  <c r="F4068" i="1"/>
  <c r="H4068" i="1"/>
  <c r="I4068" i="1"/>
  <c r="L4068" i="1"/>
  <c r="N4068" i="1"/>
  <c r="Q4068" i="1"/>
  <c r="R4068" i="1"/>
  <c r="D4069" i="1"/>
  <c r="F4069" i="1"/>
  <c r="H4069" i="1"/>
  <c r="I4069" i="1"/>
  <c r="L4069" i="1"/>
  <c r="N4069" i="1"/>
  <c r="Q4069" i="1"/>
  <c r="R4069" i="1"/>
  <c r="D4070" i="1"/>
  <c r="F4070" i="1"/>
  <c r="H4070" i="1"/>
  <c r="I4070" i="1"/>
  <c r="L4070" i="1"/>
  <c r="N4070" i="1"/>
  <c r="Q4070" i="1"/>
  <c r="R4070" i="1"/>
  <c r="D4071" i="1"/>
  <c r="F4071" i="1"/>
  <c r="H4071" i="1"/>
  <c r="I4071" i="1"/>
  <c r="L4071" i="1"/>
  <c r="N4071" i="1"/>
  <c r="Q4071" i="1"/>
  <c r="R4071" i="1"/>
  <c r="D4072" i="1"/>
  <c r="F4072" i="1"/>
  <c r="H4072" i="1"/>
  <c r="I4072" i="1"/>
  <c r="L4072" i="1"/>
  <c r="N4072" i="1"/>
  <c r="Q4072" i="1"/>
  <c r="R4072" i="1"/>
  <c r="D4073" i="1"/>
  <c r="F4073" i="1"/>
  <c r="H4073" i="1"/>
  <c r="I4073" i="1"/>
  <c r="L4073" i="1"/>
  <c r="N4073" i="1"/>
  <c r="Q4073" i="1"/>
  <c r="R4073" i="1"/>
  <c r="D4074" i="1"/>
  <c r="F4074" i="1"/>
  <c r="H4074" i="1"/>
  <c r="I4074" i="1"/>
  <c r="L4074" i="1"/>
  <c r="N4074" i="1"/>
  <c r="Q4074" i="1"/>
  <c r="R4074" i="1"/>
  <c r="D4075" i="1"/>
  <c r="F4075" i="1"/>
  <c r="H4075" i="1"/>
  <c r="I4075" i="1"/>
  <c r="L4075" i="1"/>
  <c r="N4075" i="1"/>
  <c r="Q4075" i="1"/>
  <c r="R4075" i="1"/>
  <c r="D4076" i="1"/>
  <c r="F4076" i="1"/>
  <c r="H4076" i="1"/>
  <c r="I4076" i="1"/>
  <c r="L4076" i="1"/>
  <c r="N4076" i="1"/>
  <c r="Q4076" i="1"/>
  <c r="R4076" i="1"/>
  <c r="D4077" i="1"/>
  <c r="F4077" i="1"/>
  <c r="H4077" i="1"/>
  <c r="I4077" i="1"/>
  <c r="L4077" i="1"/>
  <c r="N4077" i="1"/>
  <c r="Q4077" i="1"/>
  <c r="R4077" i="1"/>
  <c r="D4078" i="1"/>
  <c r="F4078" i="1"/>
  <c r="H4078" i="1"/>
  <c r="I4078" i="1"/>
  <c r="L4078" i="1"/>
  <c r="N4078" i="1"/>
  <c r="Q4078" i="1"/>
  <c r="R4078" i="1"/>
  <c r="D4079" i="1"/>
  <c r="F4079" i="1"/>
  <c r="H4079" i="1"/>
  <c r="I4079" i="1"/>
  <c r="L4079" i="1"/>
  <c r="N4079" i="1"/>
  <c r="Q4079" i="1"/>
  <c r="R4079" i="1"/>
  <c r="D4080" i="1"/>
  <c r="F4080" i="1"/>
  <c r="H4080" i="1"/>
  <c r="I4080" i="1"/>
  <c r="L4080" i="1"/>
  <c r="N4080" i="1"/>
  <c r="Q4080" i="1"/>
  <c r="R4080" i="1"/>
  <c r="D4081" i="1"/>
  <c r="F4081" i="1"/>
  <c r="H4081" i="1"/>
  <c r="I4081" i="1"/>
  <c r="L4081" i="1"/>
  <c r="N4081" i="1"/>
  <c r="Q4081" i="1"/>
  <c r="R4081" i="1"/>
  <c r="D4082" i="1"/>
  <c r="F4082" i="1"/>
  <c r="H4082" i="1"/>
  <c r="I4082" i="1"/>
  <c r="L4082" i="1"/>
  <c r="N4082" i="1"/>
  <c r="Q4082" i="1"/>
  <c r="R4082" i="1"/>
  <c r="D4083" i="1"/>
  <c r="F4083" i="1"/>
  <c r="H4083" i="1"/>
  <c r="I4083" i="1"/>
  <c r="L4083" i="1"/>
  <c r="N4083" i="1"/>
  <c r="Q4083" i="1"/>
  <c r="R4083" i="1"/>
  <c r="D4084" i="1"/>
  <c r="F4084" i="1"/>
  <c r="H4084" i="1"/>
  <c r="I4084" i="1"/>
  <c r="L4084" i="1"/>
  <c r="N4084" i="1"/>
  <c r="Q4084" i="1"/>
  <c r="R4084" i="1"/>
  <c r="D4085" i="1"/>
  <c r="F4085" i="1"/>
  <c r="H4085" i="1"/>
  <c r="I4085" i="1"/>
  <c r="L4085" i="1"/>
  <c r="N4085" i="1"/>
  <c r="Q4085" i="1"/>
  <c r="R4085" i="1"/>
  <c r="D4086" i="1"/>
  <c r="F4086" i="1"/>
  <c r="H4086" i="1"/>
  <c r="I4086" i="1"/>
  <c r="L4086" i="1"/>
  <c r="N4086" i="1"/>
  <c r="Q4086" i="1"/>
  <c r="R4086" i="1"/>
  <c r="D4087" i="1"/>
  <c r="F4087" i="1"/>
  <c r="H4087" i="1"/>
  <c r="I4087" i="1"/>
  <c r="L4087" i="1"/>
  <c r="N4087" i="1"/>
  <c r="Q4087" i="1"/>
  <c r="R4087" i="1"/>
  <c r="D4088" i="1"/>
  <c r="F4088" i="1"/>
  <c r="H4088" i="1"/>
  <c r="I4088" i="1"/>
  <c r="L4088" i="1"/>
  <c r="N4088" i="1"/>
  <c r="Q4088" i="1"/>
  <c r="R4088" i="1"/>
  <c r="D4089" i="1"/>
  <c r="F4089" i="1"/>
  <c r="H4089" i="1"/>
  <c r="I4089" i="1"/>
  <c r="L4089" i="1"/>
  <c r="N4089" i="1"/>
  <c r="Q4089" i="1"/>
  <c r="R4089" i="1"/>
  <c r="D4090" i="1"/>
  <c r="F4090" i="1"/>
  <c r="H4090" i="1"/>
  <c r="I4090" i="1"/>
  <c r="L4090" i="1"/>
  <c r="N4090" i="1"/>
  <c r="Q4090" i="1"/>
  <c r="R4090" i="1"/>
  <c r="D4091" i="1"/>
  <c r="F4091" i="1"/>
  <c r="H4091" i="1"/>
  <c r="I4091" i="1"/>
  <c r="L4091" i="1"/>
  <c r="N4091" i="1"/>
  <c r="Q4091" i="1"/>
  <c r="R4091" i="1"/>
  <c r="D4092" i="1"/>
  <c r="F4092" i="1"/>
  <c r="H4092" i="1"/>
  <c r="I4092" i="1"/>
  <c r="L4092" i="1"/>
  <c r="N4092" i="1"/>
  <c r="Q4092" i="1"/>
  <c r="R4092" i="1"/>
  <c r="D4093" i="1"/>
  <c r="F4093" i="1"/>
  <c r="H4093" i="1"/>
  <c r="I4093" i="1"/>
  <c r="L4093" i="1"/>
  <c r="N4093" i="1"/>
  <c r="Q4093" i="1"/>
  <c r="R4093" i="1"/>
  <c r="D4094" i="1"/>
  <c r="F4094" i="1"/>
  <c r="H4094" i="1"/>
  <c r="I4094" i="1"/>
  <c r="L4094" i="1"/>
  <c r="N4094" i="1"/>
  <c r="Q4094" i="1"/>
  <c r="R4094" i="1"/>
  <c r="D4095" i="1"/>
  <c r="F4095" i="1"/>
  <c r="H4095" i="1"/>
  <c r="I4095" i="1"/>
  <c r="L4095" i="1"/>
  <c r="N4095" i="1"/>
  <c r="Q4095" i="1"/>
  <c r="R4095" i="1"/>
  <c r="D4096" i="1"/>
  <c r="F4096" i="1"/>
  <c r="H4096" i="1"/>
  <c r="I4096" i="1"/>
  <c r="L4096" i="1"/>
  <c r="N4096" i="1"/>
  <c r="Q4096" i="1"/>
  <c r="R4096" i="1"/>
  <c r="D4097" i="1"/>
  <c r="F4097" i="1"/>
  <c r="H4097" i="1"/>
  <c r="I4097" i="1"/>
  <c r="L4097" i="1"/>
  <c r="N4097" i="1"/>
  <c r="Q4097" i="1"/>
  <c r="R4097" i="1"/>
  <c r="D4098" i="1"/>
  <c r="F4098" i="1"/>
  <c r="H4098" i="1"/>
  <c r="I4098" i="1"/>
  <c r="L4098" i="1"/>
  <c r="N4098" i="1"/>
  <c r="Q4098" i="1"/>
  <c r="R4098" i="1"/>
  <c r="D4099" i="1"/>
  <c r="F4099" i="1"/>
  <c r="H4099" i="1"/>
  <c r="I4099" i="1"/>
  <c r="L4099" i="1"/>
  <c r="N4099" i="1"/>
  <c r="Q4099" i="1"/>
  <c r="R4099" i="1"/>
  <c r="D4100" i="1"/>
  <c r="F4100" i="1"/>
  <c r="H4100" i="1"/>
  <c r="I4100" i="1"/>
  <c r="L4100" i="1"/>
  <c r="N4100" i="1"/>
  <c r="Q4100" i="1"/>
  <c r="R4100" i="1"/>
  <c r="D4101" i="1"/>
  <c r="F4101" i="1"/>
  <c r="H4101" i="1"/>
  <c r="I4101" i="1"/>
  <c r="L4101" i="1"/>
  <c r="N4101" i="1"/>
  <c r="Q4101" i="1"/>
  <c r="R4101" i="1"/>
  <c r="D4102" i="1"/>
  <c r="F4102" i="1"/>
  <c r="H4102" i="1"/>
  <c r="I4102" i="1"/>
  <c r="L4102" i="1"/>
  <c r="N4102" i="1"/>
  <c r="Q4102" i="1"/>
  <c r="R4102" i="1"/>
  <c r="D4103" i="1"/>
  <c r="F4103" i="1"/>
  <c r="H4103" i="1"/>
  <c r="I4103" i="1"/>
  <c r="L4103" i="1"/>
  <c r="N4103" i="1"/>
  <c r="Q4103" i="1"/>
  <c r="R4103" i="1"/>
  <c r="D4104" i="1"/>
  <c r="F4104" i="1"/>
  <c r="H4104" i="1"/>
  <c r="I4104" i="1"/>
  <c r="L4104" i="1"/>
  <c r="N4104" i="1"/>
  <c r="Q4104" i="1"/>
  <c r="R4104" i="1"/>
  <c r="D4105" i="1"/>
  <c r="F4105" i="1"/>
  <c r="H4105" i="1"/>
  <c r="I4105" i="1"/>
  <c r="L4105" i="1"/>
  <c r="N4105" i="1"/>
  <c r="Q4105" i="1"/>
  <c r="R4105" i="1"/>
  <c r="D4106" i="1"/>
  <c r="F4106" i="1"/>
  <c r="H4106" i="1"/>
  <c r="I4106" i="1"/>
  <c r="L4106" i="1"/>
  <c r="N4106" i="1"/>
  <c r="Q4106" i="1"/>
  <c r="R4106" i="1"/>
  <c r="D4107" i="1"/>
  <c r="F4107" i="1"/>
  <c r="H4107" i="1"/>
  <c r="I4107" i="1"/>
  <c r="L4107" i="1"/>
  <c r="N4107" i="1"/>
  <c r="Q4107" i="1"/>
  <c r="R4107" i="1"/>
  <c r="D4108" i="1"/>
  <c r="F4108" i="1"/>
  <c r="H4108" i="1"/>
  <c r="I4108" i="1"/>
  <c r="L4108" i="1"/>
  <c r="N4108" i="1"/>
  <c r="Q4108" i="1"/>
  <c r="R4108" i="1"/>
  <c r="D4109" i="1"/>
  <c r="F4109" i="1"/>
  <c r="H4109" i="1"/>
  <c r="I4109" i="1"/>
  <c r="L4109" i="1"/>
  <c r="N4109" i="1"/>
  <c r="Q4109" i="1"/>
  <c r="R4109" i="1"/>
  <c r="D4110" i="1"/>
  <c r="F4110" i="1"/>
  <c r="H4110" i="1"/>
  <c r="I4110" i="1"/>
  <c r="L4110" i="1"/>
  <c r="N4110" i="1"/>
  <c r="Q4110" i="1"/>
  <c r="R4110" i="1"/>
  <c r="D4111" i="1"/>
  <c r="F4111" i="1"/>
  <c r="H4111" i="1"/>
  <c r="I4111" i="1"/>
  <c r="L4111" i="1"/>
  <c r="N4111" i="1"/>
  <c r="Q4111" i="1"/>
  <c r="R4111" i="1"/>
  <c r="D4112" i="1"/>
  <c r="F4112" i="1"/>
  <c r="H4112" i="1"/>
  <c r="I4112" i="1"/>
  <c r="L4112" i="1"/>
  <c r="N4112" i="1"/>
  <c r="Q4112" i="1"/>
  <c r="R4112" i="1"/>
  <c r="D4113" i="1"/>
  <c r="F4113" i="1"/>
  <c r="H4113" i="1"/>
  <c r="I4113" i="1"/>
  <c r="L4113" i="1"/>
  <c r="N4113" i="1"/>
  <c r="Q4113" i="1"/>
  <c r="R4113" i="1"/>
  <c r="D4114" i="1"/>
  <c r="F4114" i="1"/>
  <c r="H4114" i="1"/>
  <c r="I4114" i="1"/>
  <c r="L4114" i="1"/>
  <c r="N4114" i="1"/>
  <c r="Q4114" i="1"/>
  <c r="R4114" i="1"/>
  <c r="D4115" i="1"/>
  <c r="F4115" i="1"/>
  <c r="H4115" i="1"/>
  <c r="I4115" i="1"/>
  <c r="L4115" i="1"/>
  <c r="N4115" i="1"/>
  <c r="Q4115" i="1"/>
  <c r="R4115" i="1"/>
  <c r="D4116" i="1"/>
  <c r="F4116" i="1"/>
  <c r="H4116" i="1"/>
  <c r="I4116" i="1"/>
  <c r="L4116" i="1"/>
  <c r="N4116" i="1"/>
  <c r="Q4116" i="1"/>
  <c r="R4116" i="1"/>
  <c r="D4117" i="1"/>
  <c r="F4117" i="1"/>
  <c r="H4117" i="1"/>
  <c r="I4117" i="1"/>
  <c r="L4117" i="1"/>
  <c r="N4117" i="1"/>
  <c r="Q4117" i="1"/>
  <c r="R4117" i="1"/>
  <c r="D4118" i="1"/>
  <c r="F4118" i="1"/>
  <c r="H4118" i="1"/>
  <c r="I4118" i="1"/>
  <c r="L4118" i="1"/>
  <c r="N4118" i="1"/>
  <c r="Q4118" i="1"/>
  <c r="R4118" i="1"/>
  <c r="D4119" i="1"/>
  <c r="F4119" i="1"/>
  <c r="H4119" i="1"/>
  <c r="I4119" i="1"/>
  <c r="L4119" i="1"/>
  <c r="N4119" i="1"/>
  <c r="Q4119" i="1"/>
  <c r="R4119" i="1"/>
  <c r="D4120" i="1"/>
  <c r="F4120" i="1"/>
  <c r="H4120" i="1"/>
  <c r="I4120" i="1"/>
  <c r="L4120" i="1"/>
  <c r="N4120" i="1"/>
  <c r="Q4120" i="1"/>
  <c r="R4120" i="1"/>
  <c r="D4121" i="1"/>
  <c r="F4121" i="1"/>
  <c r="H4121" i="1"/>
  <c r="I4121" i="1"/>
  <c r="L4121" i="1"/>
  <c r="N4121" i="1"/>
  <c r="Q4121" i="1"/>
  <c r="R4121" i="1"/>
  <c r="D4122" i="1"/>
  <c r="F4122" i="1"/>
  <c r="H4122" i="1"/>
  <c r="I4122" i="1"/>
  <c r="L4122" i="1"/>
  <c r="N4122" i="1"/>
  <c r="Q4122" i="1"/>
  <c r="R4122" i="1"/>
  <c r="D4123" i="1"/>
  <c r="F4123" i="1"/>
  <c r="H4123" i="1"/>
  <c r="I4123" i="1"/>
  <c r="L4123" i="1"/>
  <c r="N4123" i="1"/>
  <c r="Q4123" i="1"/>
  <c r="R4123" i="1"/>
  <c r="D4124" i="1"/>
  <c r="F4124" i="1"/>
  <c r="H4124" i="1"/>
  <c r="I4124" i="1"/>
  <c r="L4124" i="1"/>
  <c r="N4124" i="1"/>
  <c r="Q4124" i="1"/>
  <c r="R4124" i="1"/>
  <c r="D4125" i="1"/>
  <c r="F4125" i="1"/>
  <c r="H4125" i="1"/>
  <c r="I4125" i="1"/>
  <c r="L4125" i="1"/>
  <c r="N4125" i="1"/>
  <c r="Q4125" i="1"/>
  <c r="R4125" i="1"/>
  <c r="D4126" i="1"/>
  <c r="F4126" i="1"/>
  <c r="H4126" i="1"/>
  <c r="I4126" i="1"/>
  <c r="L4126" i="1"/>
  <c r="N4126" i="1"/>
  <c r="Q4126" i="1"/>
  <c r="R4126" i="1"/>
  <c r="D4127" i="1"/>
  <c r="F4127" i="1"/>
  <c r="H4127" i="1"/>
  <c r="I4127" i="1"/>
  <c r="L4127" i="1"/>
  <c r="N4127" i="1"/>
  <c r="Q4127" i="1"/>
  <c r="R4127" i="1"/>
  <c r="D4128" i="1"/>
  <c r="F4128" i="1"/>
  <c r="H4128" i="1"/>
  <c r="I4128" i="1"/>
  <c r="L4128" i="1"/>
  <c r="N4128" i="1"/>
  <c r="Q4128" i="1"/>
  <c r="R4128" i="1"/>
  <c r="D4129" i="1"/>
  <c r="F4129" i="1"/>
  <c r="H4129" i="1"/>
  <c r="I4129" i="1"/>
  <c r="L4129" i="1"/>
  <c r="N4129" i="1"/>
  <c r="Q4129" i="1"/>
  <c r="R4129" i="1"/>
  <c r="D4130" i="1"/>
  <c r="F4130" i="1"/>
  <c r="H4130" i="1"/>
  <c r="I4130" i="1"/>
  <c r="L4130" i="1"/>
  <c r="N4130" i="1"/>
  <c r="Q4130" i="1"/>
  <c r="R4130" i="1"/>
  <c r="D4131" i="1"/>
  <c r="F4131" i="1"/>
  <c r="H4131" i="1"/>
  <c r="I4131" i="1"/>
  <c r="L4131" i="1"/>
  <c r="N4131" i="1"/>
  <c r="Q4131" i="1"/>
  <c r="R4131" i="1"/>
  <c r="D4132" i="1"/>
  <c r="F4132" i="1"/>
  <c r="H4132" i="1"/>
  <c r="I4132" i="1"/>
  <c r="L4132" i="1"/>
  <c r="N4132" i="1"/>
  <c r="Q4132" i="1"/>
  <c r="R4132" i="1"/>
  <c r="D4133" i="1"/>
  <c r="F4133" i="1"/>
  <c r="H4133" i="1"/>
  <c r="I4133" i="1"/>
  <c r="L4133" i="1"/>
  <c r="N4133" i="1"/>
  <c r="Q4133" i="1"/>
  <c r="R4133" i="1"/>
  <c r="D4134" i="1"/>
  <c r="F4134" i="1"/>
  <c r="H4134" i="1"/>
  <c r="I4134" i="1"/>
  <c r="L4134" i="1"/>
  <c r="N4134" i="1"/>
  <c r="Q4134" i="1"/>
  <c r="R4134" i="1"/>
  <c r="D4135" i="1"/>
  <c r="F4135" i="1"/>
  <c r="H4135" i="1"/>
  <c r="I4135" i="1"/>
  <c r="L4135" i="1"/>
  <c r="N4135" i="1"/>
  <c r="Q4135" i="1"/>
  <c r="R4135" i="1"/>
  <c r="D4136" i="1"/>
  <c r="F4136" i="1"/>
  <c r="H4136" i="1"/>
  <c r="I4136" i="1"/>
  <c r="L4136" i="1"/>
  <c r="N4136" i="1"/>
  <c r="Q4136" i="1"/>
  <c r="R4136" i="1"/>
  <c r="D4137" i="1"/>
  <c r="F4137" i="1"/>
  <c r="H4137" i="1"/>
  <c r="I4137" i="1"/>
  <c r="L4137" i="1"/>
  <c r="N4137" i="1"/>
  <c r="Q4137" i="1"/>
  <c r="R4137" i="1"/>
  <c r="D4138" i="1"/>
  <c r="F4138" i="1"/>
  <c r="H4138" i="1"/>
  <c r="I4138" i="1"/>
  <c r="L4138" i="1"/>
  <c r="N4138" i="1"/>
  <c r="Q4138" i="1"/>
  <c r="R4138" i="1"/>
  <c r="D4139" i="1"/>
  <c r="F4139" i="1"/>
  <c r="H4139" i="1"/>
  <c r="I4139" i="1"/>
  <c r="L4139" i="1"/>
  <c r="N4139" i="1"/>
  <c r="Q4139" i="1"/>
  <c r="R4139" i="1"/>
  <c r="D4140" i="1"/>
  <c r="F4140" i="1"/>
  <c r="H4140" i="1"/>
  <c r="I4140" i="1"/>
  <c r="L4140" i="1"/>
  <c r="N4140" i="1"/>
  <c r="Q4140" i="1"/>
  <c r="R4140" i="1"/>
  <c r="D4141" i="1"/>
  <c r="F4141" i="1"/>
  <c r="H4141" i="1"/>
  <c r="I4141" i="1"/>
  <c r="L4141" i="1"/>
  <c r="N4141" i="1"/>
  <c r="Q4141" i="1"/>
  <c r="R4141" i="1"/>
  <c r="D4142" i="1"/>
  <c r="F4142" i="1"/>
  <c r="H4142" i="1"/>
  <c r="I4142" i="1"/>
  <c r="L4142" i="1"/>
  <c r="N4142" i="1"/>
  <c r="Q4142" i="1"/>
  <c r="R4142" i="1"/>
  <c r="D4143" i="1"/>
  <c r="F4143" i="1"/>
  <c r="H4143" i="1"/>
  <c r="I4143" i="1"/>
  <c r="L4143" i="1"/>
  <c r="N4143" i="1"/>
  <c r="Q4143" i="1"/>
  <c r="R4143" i="1"/>
  <c r="D4144" i="1"/>
  <c r="F4144" i="1"/>
  <c r="H4144" i="1"/>
  <c r="I4144" i="1"/>
  <c r="L4144" i="1"/>
  <c r="N4144" i="1"/>
  <c r="Q4144" i="1"/>
  <c r="R4144" i="1"/>
  <c r="D4145" i="1"/>
  <c r="F4145" i="1"/>
  <c r="H4145" i="1"/>
  <c r="I4145" i="1"/>
  <c r="L4145" i="1"/>
  <c r="N4145" i="1"/>
  <c r="Q4145" i="1"/>
  <c r="R4145" i="1"/>
  <c r="D4146" i="1"/>
  <c r="F4146" i="1"/>
  <c r="H4146" i="1"/>
  <c r="I4146" i="1"/>
  <c r="L4146" i="1"/>
  <c r="N4146" i="1"/>
  <c r="Q4146" i="1"/>
  <c r="R4146" i="1"/>
  <c r="D4147" i="1"/>
  <c r="F4147" i="1"/>
  <c r="H4147" i="1"/>
  <c r="I4147" i="1"/>
  <c r="L4147" i="1"/>
  <c r="N4147" i="1"/>
  <c r="Q4147" i="1"/>
  <c r="R4147" i="1"/>
  <c r="D4148" i="1"/>
  <c r="F4148" i="1"/>
  <c r="H4148" i="1"/>
  <c r="I4148" i="1"/>
  <c r="L4148" i="1"/>
  <c r="N4148" i="1"/>
  <c r="Q4148" i="1"/>
  <c r="R4148" i="1"/>
  <c r="D4149" i="1"/>
  <c r="F4149" i="1"/>
  <c r="H4149" i="1"/>
  <c r="I4149" i="1"/>
  <c r="L4149" i="1"/>
  <c r="N4149" i="1"/>
  <c r="Q4149" i="1"/>
  <c r="R4149" i="1"/>
  <c r="D4150" i="1"/>
  <c r="F4150" i="1"/>
  <c r="H4150" i="1"/>
  <c r="I4150" i="1"/>
  <c r="L4150" i="1"/>
  <c r="N4150" i="1"/>
  <c r="Q4150" i="1"/>
  <c r="R4150" i="1"/>
  <c r="D4151" i="1"/>
  <c r="F4151" i="1"/>
  <c r="H4151" i="1"/>
  <c r="I4151" i="1"/>
  <c r="L4151" i="1"/>
  <c r="N4151" i="1"/>
  <c r="Q4151" i="1"/>
  <c r="R4151" i="1"/>
  <c r="D4152" i="1"/>
  <c r="F4152" i="1"/>
  <c r="H4152" i="1"/>
  <c r="I4152" i="1"/>
  <c r="L4152" i="1"/>
  <c r="N4152" i="1"/>
  <c r="Q4152" i="1"/>
  <c r="R4152" i="1"/>
  <c r="D4153" i="1"/>
  <c r="F4153" i="1"/>
  <c r="H4153" i="1"/>
  <c r="I4153" i="1"/>
  <c r="L4153" i="1"/>
  <c r="N4153" i="1"/>
  <c r="Q4153" i="1"/>
  <c r="R4153" i="1"/>
  <c r="D4154" i="1"/>
  <c r="F4154" i="1"/>
  <c r="H4154" i="1"/>
  <c r="I4154" i="1"/>
  <c r="L4154" i="1"/>
  <c r="N4154" i="1"/>
  <c r="Q4154" i="1"/>
  <c r="R4154" i="1"/>
  <c r="D4155" i="1"/>
  <c r="F4155" i="1"/>
  <c r="H4155" i="1"/>
  <c r="I4155" i="1"/>
  <c r="L4155" i="1"/>
  <c r="N4155" i="1"/>
  <c r="Q4155" i="1"/>
  <c r="R4155" i="1"/>
  <c r="D4156" i="1"/>
  <c r="F4156" i="1"/>
  <c r="H4156" i="1"/>
  <c r="I4156" i="1"/>
  <c r="L4156" i="1"/>
  <c r="N4156" i="1"/>
  <c r="Q4156" i="1"/>
  <c r="R4156" i="1"/>
  <c r="D4157" i="1"/>
  <c r="F4157" i="1"/>
  <c r="H4157" i="1"/>
  <c r="I4157" i="1"/>
  <c r="L4157" i="1"/>
  <c r="N4157" i="1"/>
  <c r="Q4157" i="1"/>
  <c r="R4157" i="1"/>
  <c r="D4158" i="1"/>
  <c r="F4158" i="1"/>
  <c r="H4158" i="1"/>
  <c r="I4158" i="1"/>
  <c r="L4158" i="1"/>
  <c r="N4158" i="1"/>
  <c r="Q4158" i="1"/>
  <c r="R4158" i="1"/>
  <c r="D4159" i="1"/>
  <c r="F4159" i="1"/>
  <c r="H4159" i="1"/>
  <c r="I4159" i="1"/>
  <c r="L4159" i="1"/>
  <c r="N4159" i="1"/>
  <c r="Q4159" i="1"/>
  <c r="R4159" i="1"/>
  <c r="D4160" i="1"/>
  <c r="F4160" i="1"/>
  <c r="H4160" i="1"/>
  <c r="I4160" i="1"/>
  <c r="L4160" i="1"/>
  <c r="N4160" i="1"/>
  <c r="Q4160" i="1"/>
  <c r="R4160" i="1"/>
  <c r="D4161" i="1"/>
  <c r="F4161" i="1"/>
  <c r="H4161" i="1"/>
  <c r="I4161" i="1"/>
  <c r="L4161" i="1"/>
  <c r="N4161" i="1"/>
  <c r="Q4161" i="1"/>
  <c r="R4161" i="1"/>
  <c r="D4162" i="1"/>
  <c r="F4162" i="1"/>
  <c r="H4162" i="1"/>
  <c r="I4162" i="1"/>
  <c r="L4162" i="1"/>
  <c r="N4162" i="1"/>
  <c r="Q4162" i="1"/>
  <c r="R4162" i="1"/>
  <c r="D4163" i="1"/>
  <c r="F4163" i="1"/>
  <c r="H4163" i="1"/>
  <c r="I4163" i="1"/>
  <c r="L4163" i="1"/>
  <c r="N4163" i="1"/>
  <c r="Q4163" i="1"/>
  <c r="R4163" i="1"/>
  <c r="D4164" i="1"/>
  <c r="F4164" i="1"/>
  <c r="H4164" i="1"/>
  <c r="I4164" i="1"/>
  <c r="L4164" i="1"/>
  <c r="N4164" i="1"/>
  <c r="Q4164" i="1"/>
  <c r="R4164" i="1"/>
  <c r="D4165" i="1"/>
  <c r="F4165" i="1"/>
  <c r="H4165" i="1"/>
  <c r="I4165" i="1"/>
  <c r="L4165" i="1"/>
  <c r="N4165" i="1"/>
  <c r="Q4165" i="1"/>
  <c r="R4165" i="1"/>
  <c r="D4166" i="1"/>
  <c r="F4166" i="1"/>
  <c r="H4166" i="1"/>
  <c r="I4166" i="1"/>
  <c r="L4166" i="1"/>
  <c r="N4166" i="1"/>
  <c r="Q4166" i="1"/>
  <c r="R4166" i="1"/>
  <c r="D4167" i="1"/>
  <c r="F4167" i="1"/>
  <c r="H4167" i="1"/>
  <c r="I4167" i="1"/>
  <c r="L4167" i="1"/>
  <c r="N4167" i="1"/>
  <c r="Q4167" i="1"/>
  <c r="R4167" i="1"/>
  <c r="D4168" i="1"/>
  <c r="F4168" i="1"/>
  <c r="H4168" i="1"/>
  <c r="I4168" i="1"/>
  <c r="L4168" i="1"/>
  <c r="N4168" i="1"/>
  <c r="Q4168" i="1"/>
  <c r="R4168" i="1"/>
  <c r="D4169" i="1"/>
  <c r="F4169" i="1"/>
  <c r="H4169" i="1"/>
  <c r="I4169" i="1"/>
  <c r="L4169" i="1"/>
  <c r="N4169" i="1"/>
  <c r="Q4169" i="1"/>
  <c r="R4169" i="1"/>
  <c r="D4170" i="1"/>
  <c r="F4170" i="1"/>
  <c r="H4170" i="1"/>
  <c r="I4170" i="1"/>
  <c r="L4170" i="1"/>
  <c r="N4170" i="1"/>
  <c r="Q4170" i="1"/>
  <c r="R4170" i="1"/>
  <c r="D4171" i="1"/>
  <c r="F4171" i="1"/>
  <c r="H4171" i="1"/>
  <c r="I4171" i="1"/>
  <c r="L4171" i="1"/>
  <c r="N4171" i="1"/>
  <c r="Q4171" i="1"/>
  <c r="R4171" i="1"/>
  <c r="D4172" i="1"/>
  <c r="F4172" i="1"/>
  <c r="H4172" i="1"/>
  <c r="I4172" i="1"/>
  <c r="L4172" i="1"/>
  <c r="N4172" i="1"/>
  <c r="Q4172" i="1"/>
  <c r="R4172" i="1"/>
  <c r="D4173" i="1"/>
  <c r="F4173" i="1"/>
  <c r="H4173" i="1"/>
  <c r="I4173" i="1"/>
  <c r="L4173" i="1"/>
  <c r="N4173" i="1"/>
  <c r="Q4173" i="1"/>
  <c r="R4173" i="1"/>
  <c r="D4174" i="1"/>
  <c r="F4174" i="1"/>
  <c r="H4174" i="1"/>
  <c r="I4174" i="1"/>
  <c r="L4174" i="1"/>
  <c r="N4174" i="1"/>
  <c r="Q4174" i="1"/>
  <c r="R4174" i="1"/>
  <c r="D4175" i="1"/>
  <c r="F4175" i="1"/>
  <c r="H4175" i="1"/>
  <c r="I4175" i="1"/>
  <c r="L4175" i="1"/>
  <c r="N4175" i="1"/>
  <c r="Q4175" i="1"/>
  <c r="R4175" i="1"/>
  <c r="D4176" i="1"/>
  <c r="F4176" i="1"/>
  <c r="H4176" i="1"/>
  <c r="I4176" i="1"/>
  <c r="L4176" i="1"/>
  <c r="N4176" i="1"/>
  <c r="Q4176" i="1"/>
  <c r="R4176" i="1"/>
  <c r="D4177" i="1"/>
  <c r="F4177" i="1"/>
  <c r="H4177" i="1"/>
  <c r="I4177" i="1"/>
  <c r="L4177" i="1"/>
  <c r="N4177" i="1"/>
  <c r="Q4177" i="1"/>
  <c r="R4177" i="1"/>
  <c r="D4178" i="1"/>
  <c r="F4178" i="1"/>
  <c r="H4178" i="1"/>
  <c r="I4178" i="1"/>
  <c r="L4178" i="1"/>
  <c r="N4178" i="1"/>
  <c r="Q4178" i="1"/>
  <c r="R4178" i="1"/>
  <c r="D4179" i="1"/>
  <c r="F4179" i="1"/>
  <c r="H4179" i="1"/>
  <c r="I4179" i="1"/>
  <c r="L4179" i="1"/>
  <c r="N4179" i="1"/>
  <c r="Q4179" i="1"/>
  <c r="R4179" i="1"/>
  <c r="D4180" i="1"/>
  <c r="F4180" i="1"/>
  <c r="H4180" i="1"/>
  <c r="I4180" i="1"/>
  <c r="L4180" i="1"/>
  <c r="N4180" i="1"/>
  <c r="Q4180" i="1"/>
  <c r="R4180" i="1"/>
  <c r="D4181" i="1"/>
  <c r="F4181" i="1"/>
  <c r="H4181" i="1"/>
  <c r="I4181" i="1"/>
  <c r="L4181" i="1"/>
  <c r="N4181" i="1"/>
  <c r="Q4181" i="1"/>
  <c r="R4181" i="1"/>
  <c r="D4182" i="1"/>
  <c r="F4182" i="1"/>
  <c r="H4182" i="1"/>
  <c r="I4182" i="1"/>
  <c r="L4182" i="1"/>
  <c r="N4182" i="1"/>
  <c r="Q4182" i="1"/>
  <c r="R4182" i="1"/>
  <c r="D4183" i="1"/>
  <c r="F4183" i="1"/>
  <c r="H4183" i="1"/>
  <c r="I4183" i="1"/>
  <c r="L4183" i="1"/>
  <c r="N4183" i="1"/>
  <c r="Q4183" i="1"/>
  <c r="R4183" i="1"/>
  <c r="D4184" i="1"/>
  <c r="F4184" i="1"/>
  <c r="H4184" i="1"/>
  <c r="I4184" i="1"/>
  <c r="L4184" i="1"/>
  <c r="N4184" i="1"/>
  <c r="Q4184" i="1"/>
  <c r="R4184" i="1"/>
  <c r="D4185" i="1"/>
  <c r="F4185" i="1"/>
  <c r="H4185" i="1"/>
  <c r="I4185" i="1"/>
  <c r="L4185" i="1"/>
  <c r="N4185" i="1"/>
  <c r="Q4185" i="1"/>
  <c r="R4185" i="1"/>
  <c r="D4186" i="1"/>
  <c r="F4186" i="1"/>
  <c r="H4186" i="1"/>
  <c r="I4186" i="1"/>
  <c r="L4186" i="1"/>
  <c r="N4186" i="1"/>
  <c r="Q4186" i="1"/>
  <c r="R4186" i="1"/>
  <c r="D4187" i="1"/>
  <c r="F4187" i="1"/>
  <c r="H4187" i="1"/>
  <c r="I4187" i="1"/>
  <c r="L4187" i="1"/>
  <c r="N4187" i="1"/>
  <c r="Q4187" i="1"/>
  <c r="R4187" i="1"/>
  <c r="D4188" i="1"/>
  <c r="F4188" i="1"/>
  <c r="H4188" i="1"/>
  <c r="I4188" i="1"/>
  <c r="L4188" i="1"/>
  <c r="N4188" i="1"/>
  <c r="Q4188" i="1"/>
  <c r="R4188" i="1"/>
  <c r="D4189" i="1"/>
  <c r="F4189" i="1"/>
  <c r="H4189" i="1"/>
  <c r="I4189" i="1"/>
  <c r="L4189" i="1"/>
  <c r="N4189" i="1"/>
  <c r="Q4189" i="1"/>
  <c r="R4189" i="1"/>
  <c r="D4190" i="1"/>
  <c r="F4190" i="1"/>
  <c r="H4190" i="1"/>
  <c r="I4190" i="1"/>
  <c r="L4190" i="1"/>
  <c r="N4190" i="1"/>
  <c r="Q4190" i="1"/>
  <c r="R4190" i="1"/>
  <c r="D4191" i="1"/>
  <c r="F4191" i="1"/>
  <c r="H4191" i="1"/>
  <c r="I4191" i="1"/>
  <c r="L4191" i="1"/>
  <c r="N4191" i="1"/>
  <c r="Q4191" i="1"/>
  <c r="R4191" i="1"/>
  <c r="D4192" i="1"/>
  <c r="F4192" i="1"/>
  <c r="H4192" i="1"/>
  <c r="I4192" i="1"/>
  <c r="L4192" i="1"/>
  <c r="N4192" i="1"/>
  <c r="Q4192" i="1"/>
  <c r="R4192" i="1"/>
  <c r="D4193" i="1"/>
  <c r="F4193" i="1"/>
  <c r="H4193" i="1"/>
  <c r="I4193" i="1"/>
  <c r="L4193" i="1"/>
  <c r="N4193" i="1"/>
  <c r="Q4193" i="1"/>
  <c r="R4193" i="1"/>
  <c r="D4194" i="1"/>
  <c r="F4194" i="1"/>
  <c r="H4194" i="1"/>
  <c r="I4194" i="1"/>
  <c r="L4194" i="1"/>
  <c r="N4194" i="1"/>
  <c r="Q4194" i="1"/>
  <c r="R4194" i="1"/>
  <c r="D4195" i="1"/>
  <c r="F4195" i="1"/>
  <c r="H4195" i="1"/>
  <c r="I4195" i="1"/>
  <c r="L4195" i="1"/>
  <c r="N4195" i="1"/>
  <c r="Q4195" i="1"/>
  <c r="R4195" i="1"/>
  <c r="D4196" i="1"/>
  <c r="F4196" i="1"/>
  <c r="H4196" i="1"/>
  <c r="I4196" i="1"/>
  <c r="L4196" i="1"/>
  <c r="N4196" i="1"/>
  <c r="Q4196" i="1"/>
  <c r="R4196" i="1"/>
  <c r="D4197" i="1"/>
  <c r="F4197" i="1"/>
  <c r="H4197" i="1"/>
  <c r="I4197" i="1"/>
  <c r="L4197" i="1"/>
  <c r="N4197" i="1"/>
  <c r="Q4197" i="1"/>
  <c r="R4197" i="1"/>
  <c r="D4198" i="1"/>
  <c r="F4198" i="1"/>
  <c r="H4198" i="1"/>
  <c r="I4198" i="1"/>
  <c r="L4198" i="1"/>
  <c r="N4198" i="1"/>
  <c r="Q4198" i="1"/>
  <c r="R4198" i="1"/>
  <c r="D4199" i="1"/>
  <c r="F4199" i="1"/>
  <c r="H4199" i="1"/>
  <c r="I4199" i="1"/>
  <c r="L4199" i="1"/>
  <c r="N4199" i="1"/>
  <c r="Q4199" i="1"/>
  <c r="R4199" i="1"/>
  <c r="D4200" i="1"/>
  <c r="F4200" i="1"/>
  <c r="H4200" i="1"/>
  <c r="I4200" i="1"/>
  <c r="L4200" i="1"/>
  <c r="N4200" i="1"/>
  <c r="Q4200" i="1"/>
  <c r="R4200" i="1"/>
  <c r="D4201" i="1"/>
  <c r="F4201" i="1"/>
  <c r="H4201" i="1"/>
  <c r="I4201" i="1"/>
  <c r="L4201" i="1"/>
  <c r="N4201" i="1"/>
  <c r="Q4201" i="1"/>
  <c r="R4201" i="1"/>
  <c r="D4202" i="1"/>
  <c r="F4202" i="1"/>
  <c r="H4202" i="1"/>
  <c r="I4202" i="1"/>
  <c r="L4202" i="1"/>
  <c r="N4202" i="1"/>
  <c r="Q4202" i="1"/>
  <c r="R4202" i="1"/>
  <c r="D4203" i="1"/>
  <c r="F4203" i="1"/>
  <c r="H4203" i="1"/>
  <c r="I4203" i="1"/>
  <c r="L4203" i="1"/>
  <c r="N4203" i="1"/>
  <c r="Q4203" i="1"/>
  <c r="R4203" i="1"/>
  <c r="D4204" i="1"/>
  <c r="F4204" i="1"/>
  <c r="H4204" i="1"/>
  <c r="I4204" i="1"/>
  <c r="L4204" i="1"/>
  <c r="N4204" i="1"/>
  <c r="Q4204" i="1"/>
  <c r="R4204" i="1"/>
  <c r="D4205" i="1"/>
  <c r="F4205" i="1"/>
  <c r="H4205" i="1"/>
  <c r="I4205" i="1"/>
  <c r="L4205" i="1"/>
  <c r="N4205" i="1"/>
  <c r="Q4205" i="1"/>
  <c r="R4205" i="1"/>
  <c r="D4206" i="1"/>
  <c r="F4206" i="1"/>
  <c r="H4206" i="1"/>
  <c r="I4206" i="1"/>
  <c r="L4206" i="1"/>
  <c r="N4206" i="1"/>
  <c r="Q4206" i="1"/>
  <c r="R4206" i="1"/>
  <c r="D4207" i="1"/>
  <c r="F4207" i="1"/>
  <c r="H4207" i="1"/>
  <c r="I4207" i="1"/>
  <c r="L4207" i="1"/>
  <c r="N4207" i="1"/>
  <c r="Q4207" i="1"/>
  <c r="R4207" i="1"/>
  <c r="D4208" i="1"/>
  <c r="F4208" i="1"/>
  <c r="H4208" i="1"/>
  <c r="I4208" i="1"/>
  <c r="L4208" i="1"/>
  <c r="N4208" i="1"/>
  <c r="Q4208" i="1"/>
  <c r="R4208" i="1"/>
  <c r="D4209" i="1"/>
  <c r="F4209" i="1"/>
  <c r="H4209" i="1"/>
  <c r="I4209" i="1"/>
  <c r="L4209" i="1"/>
  <c r="N4209" i="1"/>
  <c r="Q4209" i="1"/>
  <c r="R4209" i="1"/>
  <c r="D4210" i="1"/>
  <c r="F4210" i="1"/>
  <c r="H4210" i="1"/>
  <c r="I4210" i="1"/>
  <c r="L4210" i="1"/>
  <c r="N4210" i="1"/>
  <c r="Q4210" i="1"/>
  <c r="R4210" i="1"/>
  <c r="D4211" i="1"/>
  <c r="F4211" i="1"/>
  <c r="H4211" i="1"/>
  <c r="I4211" i="1"/>
  <c r="L4211" i="1"/>
  <c r="N4211" i="1"/>
  <c r="Q4211" i="1"/>
  <c r="R4211" i="1"/>
  <c r="D4212" i="1"/>
  <c r="F4212" i="1"/>
  <c r="H4212" i="1"/>
  <c r="I4212" i="1"/>
  <c r="L4212" i="1"/>
  <c r="N4212" i="1"/>
  <c r="Q4212" i="1"/>
  <c r="R4212" i="1"/>
  <c r="D4213" i="1"/>
  <c r="F4213" i="1"/>
  <c r="H4213" i="1"/>
  <c r="I4213" i="1"/>
  <c r="L4213" i="1"/>
  <c r="N4213" i="1"/>
  <c r="Q4213" i="1"/>
  <c r="R4213" i="1"/>
  <c r="D4214" i="1"/>
  <c r="F4214" i="1"/>
  <c r="H4214" i="1"/>
  <c r="I4214" i="1"/>
  <c r="L4214" i="1"/>
  <c r="N4214" i="1"/>
  <c r="Q4214" i="1"/>
  <c r="R4214" i="1"/>
  <c r="D4215" i="1"/>
  <c r="F4215" i="1"/>
  <c r="H4215" i="1"/>
  <c r="I4215" i="1"/>
  <c r="L4215" i="1"/>
  <c r="N4215" i="1"/>
  <c r="Q4215" i="1"/>
  <c r="R4215" i="1"/>
  <c r="D4216" i="1"/>
  <c r="F4216" i="1"/>
  <c r="H4216" i="1"/>
  <c r="I4216" i="1"/>
  <c r="L4216" i="1"/>
  <c r="N4216" i="1"/>
  <c r="Q4216" i="1"/>
  <c r="R4216" i="1"/>
  <c r="D4217" i="1"/>
  <c r="F4217" i="1"/>
  <c r="H4217" i="1"/>
  <c r="I4217" i="1"/>
  <c r="L4217" i="1"/>
  <c r="N4217" i="1"/>
  <c r="Q4217" i="1"/>
  <c r="R4217" i="1"/>
  <c r="D4218" i="1"/>
  <c r="F4218" i="1"/>
  <c r="H4218" i="1"/>
  <c r="I4218" i="1"/>
  <c r="L4218" i="1"/>
  <c r="N4218" i="1"/>
  <c r="Q4218" i="1"/>
  <c r="R4218" i="1"/>
  <c r="D4219" i="1"/>
  <c r="F4219" i="1"/>
  <c r="H4219" i="1"/>
  <c r="I4219" i="1"/>
  <c r="L4219" i="1"/>
  <c r="N4219" i="1"/>
  <c r="Q4219" i="1"/>
  <c r="R4219" i="1"/>
  <c r="D4220" i="1"/>
  <c r="F4220" i="1"/>
  <c r="H4220" i="1"/>
  <c r="I4220" i="1"/>
  <c r="L4220" i="1"/>
  <c r="N4220" i="1"/>
  <c r="Q4220" i="1"/>
  <c r="R4220" i="1"/>
  <c r="D4221" i="1"/>
  <c r="F4221" i="1"/>
  <c r="H4221" i="1"/>
  <c r="I4221" i="1"/>
  <c r="L4221" i="1"/>
  <c r="N4221" i="1"/>
  <c r="Q4221" i="1"/>
  <c r="R4221" i="1"/>
  <c r="D4222" i="1"/>
  <c r="F4222" i="1"/>
  <c r="H4222" i="1"/>
  <c r="I4222" i="1"/>
  <c r="L4222" i="1"/>
  <c r="N4222" i="1"/>
  <c r="Q4222" i="1"/>
  <c r="R4222" i="1"/>
  <c r="D4223" i="1"/>
  <c r="F4223" i="1"/>
  <c r="H4223" i="1"/>
  <c r="I4223" i="1"/>
  <c r="L4223" i="1"/>
  <c r="N4223" i="1"/>
  <c r="Q4223" i="1"/>
  <c r="R4223" i="1"/>
  <c r="D4224" i="1"/>
  <c r="F4224" i="1"/>
  <c r="H4224" i="1"/>
  <c r="I4224" i="1"/>
  <c r="L4224" i="1"/>
  <c r="N4224" i="1"/>
  <c r="Q4224" i="1"/>
  <c r="R4224" i="1"/>
  <c r="D4225" i="1"/>
  <c r="F4225" i="1"/>
  <c r="H4225" i="1"/>
  <c r="I4225" i="1"/>
  <c r="L4225" i="1"/>
  <c r="N4225" i="1"/>
  <c r="Q4225" i="1"/>
  <c r="R4225" i="1"/>
  <c r="D4226" i="1"/>
  <c r="F4226" i="1"/>
  <c r="H4226" i="1"/>
  <c r="I4226" i="1"/>
  <c r="L4226" i="1"/>
  <c r="N4226" i="1"/>
  <c r="Q4226" i="1"/>
  <c r="R4226" i="1"/>
  <c r="D4227" i="1"/>
  <c r="F4227" i="1"/>
  <c r="H4227" i="1"/>
  <c r="I4227" i="1"/>
  <c r="L4227" i="1"/>
  <c r="N4227" i="1"/>
  <c r="Q4227" i="1"/>
  <c r="R4227" i="1"/>
  <c r="D4228" i="1"/>
  <c r="F4228" i="1"/>
  <c r="H4228" i="1"/>
  <c r="I4228" i="1"/>
  <c r="L4228" i="1"/>
  <c r="N4228" i="1"/>
  <c r="Q4228" i="1"/>
  <c r="R4228" i="1"/>
  <c r="D4229" i="1"/>
  <c r="F4229" i="1"/>
  <c r="H4229" i="1"/>
  <c r="I4229" i="1"/>
  <c r="L4229" i="1"/>
  <c r="N4229" i="1"/>
  <c r="Q4229" i="1"/>
  <c r="R4229" i="1"/>
  <c r="D4230" i="1"/>
  <c r="F4230" i="1"/>
  <c r="H4230" i="1"/>
  <c r="I4230" i="1"/>
  <c r="L4230" i="1"/>
  <c r="N4230" i="1"/>
  <c r="Q4230" i="1"/>
  <c r="R4230" i="1"/>
  <c r="D4231" i="1"/>
  <c r="F4231" i="1"/>
  <c r="H4231" i="1"/>
  <c r="I4231" i="1"/>
  <c r="L4231" i="1"/>
  <c r="N4231" i="1"/>
  <c r="Q4231" i="1"/>
  <c r="R4231" i="1"/>
  <c r="D4232" i="1"/>
  <c r="F4232" i="1"/>
  <c r="H4232" i="1"/>
  <c r="I4232" i="1"/>
  <c r="L4232" i="1"/>
  <c r="N4232" i="1"/>
  <c r="Q4232" i="1"/>
  <c r="R4232" i="1"/>
  <c r="D4233" i="1"/>
  <c r="F4233" i="1"/>
  <c r="H4233" i="1"/>
  <c r="I4233" i="1"/>
  <c r="L4233" i="1"/>
  <c r="N4233" i="1"/>
  <c r="Q4233" i="1"/>
  <c r="R4233" i="1"/>
  <c r="D4234" i="1"/>
  <c r="F4234" i="1"/>
  <c r="H4234" i="1"/>
  <c r="I4234" i="1"/>
  <c r="L4234" i="1"/>
  <c r="N4234" i="1"/>
  <c r="Q4234" i="1"/>
  <c r="R4234" i="1"/>
  <c r="D4235" i="1"/>
  <c r="F4235" i="1"/>
  <c r="H4235" i="1"/>
  <c r="I4235" i="1"/>
  <c r="L4235" i="1"/>
  <c r="N4235" i="1"/>
  <c r="Q4235" i="1"/>
  <c r="R4235" i="1"/>
  <c r="D4236" i="1"/>
  <c r="F4236" i="1"/>
  <c r="H4236" i="1"/>
  <c r="I4236" i="1"/>
  <c r="L4236" i="1"/>
  <c r="N4236" i="1"/>
  <c r="Q4236" i="1"/>
  <c r="R4236" i="1"/>
  <c r="D4237" i="1"/>
  <c r="F4237" i="1"/>
  <c r="H4237" i="1"/>
  <c r="I4237" i="1"/>
  <c r="L4237" i="1"/>
  <c r="N4237" i="1"/>
  <c r="Q4237" i="1"/>
  <c r="R4237" i="1"/>
  <c r="D4238" i="1"/>
  <c r="F4238" i="1"/>
  <c r="H4238" i="1"/>
  <c r="I4238" i="1"/>
  <c r="L4238" i="1"/>
  <c r="N4238" i="1"/>
  <c r="Q4238" i="1"/>
  <c r="R4238" i="1"/>
  <c r="D4239" i="1"/>
  <c r="F4239" i="1"/>
  <c r="H4239" i="1"/>
  <c r="I4239" i="1"/>
  <c r="L4239" i="1"/>
  <c r="N4239" i="1"/>
  <c r="Q4239" i="1"/>
  <c r="R4239" i="1"/>
  <c r="D4240" i="1"/>
  <c r="F4240" i="1"/>
  <c r="H4240" i="1"/>
  <c r="I4240" i="1"/>
  <c r="L4240" i="1"/>
  <c r="N4240" i="1"/>
  <c r="Q4240" i="1"/>
  <c r="R4240" i="1"/>
  <c r="D4241" i="1"/>
  <c r="F4241" i="1"/>
  <c r="H4241" i="1"/>
  <c r="I4241" i="1"/>
  <c r="L4241" i="1"/>
  <c r="N4241" i="1"/>
  <c r="Q4241" i="1"/>
  <c r="R4241" i="1"/>
  <c r="D4242" i="1"/>
  <c r="F4242" i="1"/>
  <c r="H4242" i="1"/>
  <c r="I4242" i="1"/>
  <c r="L4242" i="1"/>
  <c r="N4242" i="1"/>
  <c r="Q4242" i="1"/>
  <c r="R4242" i="1"/>
  <c r="D4243" i="1"/>
  <c r="F4243" i="1"/>
  <c r="H4243" i="1"/>
  <c r="I4243" i="1"/>
  <c r="L4243" i="1"/>
  <c r="N4243" i="1"/>
  <c r="Q4243" i="1"/>
  <c r="R4243" i="1"/>
  <c r="D4244" i="1"/>
  <c r="F4244" i="1"/>
  <c r="H4244" i="1"/>
  <c r="I4244" i="1"/>
  <c r="L4244" i="1"/>
  <c r="N4244" i="1"/>
  <c r="Q4244" i="1"/>
  <c r="R4244" i="1"/>
  <c r="D4245" i="1"/>
  <c r="F4245" i="1"/>
  <c r="H4245" i="1"/>
  <c r="I4245" i="1"/>
  <c r="L4245" i="1"/>
  <c r="N4245" i="1"/>
  <c r="Q4245" i="1"/>
  <c r="R4245" i="1"/>
  <c r="D4246" i="1"/>
  <c r="F4246" i="1"/>
  <c r="H4246" i="1"/>
  <c r="I4246" i="1"/>
  <c r="L4246" i="1"/>
  <c r="N4246" i="1"/>
  <c r="Q4246" i="1"/>
  <c r="R4246" i="1"/>
  <c r="D4247" i="1"/>
  <c r="F4247" i="1"/>
  <c r="H4247" i="1"/>
  <c r="I4247" i="1"/>
  <c r="L4247" i="1"/>
  <c r="N4247" i="1"/>
  <c r="Q4247" i="1"/>
  <c r="R4247" i="1"/>
  <c r="D4248" i="1"/>
  <c r="F4248" i="1"/>
  <c r="H4248" i="1"/>
  <c r="I4248" i="1"/>
  <c r="L4248" i="1"/>
  <c r="N4248" i="1"/>
  <c r="Q4248" i="1"/>
  <c r="R4248" i="1"/>
  <c r="D4249" i="1"/>
  <c r="F4249" i="1"/>
  <c r="H4249" i="1"/>
  <c r="I4249" i="1"/>
  <c r="L4249" i="1"/>
  <c r="N4249" i="1"/>
  <c r="Q4249" i="1"/>
  <c r="R4249" i="1"/>
  <c r="D4250" i="1"/>
  <c r="F4250" i="1"/>
  <c r="H4250" i="1"/>
  <c r="I4250" i="1"/>
  <c r="L4250" i="1"/>
  <c r="N4250" i="1"/>
  <c r="Q4250" i="1"/>
  <c r="R4250" i="1"/>
  <c r="D4251" i="1"/>
  <c r="F4251" i="1"/>
  <c r="H4251" i="1"/>
  <c r="I4251" i="1"/>
  <c r="L4251" i="1"/>
  <c r="N4251" i="1"/>
  <c r="Q4251" i="1"/>
  <c r="R4251" i="1"/>
  <c r="D4252" i="1"/>
  <c r="F4252" i="1"/>
  <c r="H4252" i="1"/>
  <c r="I4252" i="1"/>
  <c r="L4252" i="1"/>
  <c r="N4252" i="1"/>
  <c r="Q4252" i="1"/>
  <c r="R4252" i="1"/>
  <c r="D4253" i="1"/>
  <c r="F4253" i="1"/>
  <c r="H4253" i="1"/>
  <c r="I4253" i="1"/>
  <c r="L4253" i="1"/>
  <c r="N4253" i="1"/>
  <c r="Q4253" i="1"/>
  <c r="R4253" i="1"/>
  <c r="D4254" i="1"/>
  <c r="F4254" i="1"/>
  <c r="H4254" i="1"/>
  <c r="I4254" i="1"/>
  <c r="L4254" i="1"/>
  <c r="N4254" i="1"/>
  <c r="Q4254" i="1"/>
  <c r="R4254" i="1"/>
  <c r="D4255" i="1"/>
  <c r="F4255" i="1"/>
  <c r="H4255" i="1"/>
  <c r="I4255" i="1"/>
  <c r="L4255" i="1"/>
  <c r="N4255" i="1"/>
  <c r="Q4255" i="1"/>
  <c r="R4255" i="1"/>
  <c r="D4256" i="1"/>
  <c r="F4256" i="1"/>
  <c r="H4256" i="1"/>
  <c r="I4256" i="1"/>
  <c r="L4256" i="1"/>
  <c r="N4256" i="1"/>
  <c r="Q4256" i="1"/>
  <c r="R4256" i="1"/>
  <c r="D4257" i="1"/>
  <c r="F4257" i="1"/>
  <c r="H4257" i="1"/>
  <c r="I4257" i="1"/>
  <c r="L4257" i="1"/>
  <c r="N4257" i="1"/>
  <c r="Q4257" i="1"/>
  <c r="R4257" i="1"/>
  <c r="D4258" i="1"/>
  <c r="F4258" i="1"/>
  <c r="H4258" i="1"/>
  <c r="I4258" i="1"/>
  <c r="L4258" i="1"/>
  <c r="N4258" i="1"/>
  <c r="Q4258" i="1"/>
  <c r="R4258" i="1"/>
  <c r="D4259" i="1"/>
  <c r="F4259" i="1"/>
  <c r="H4259" i="1"/>
  <c r="I4259" i="1"/>
  <c r="L4259" i="1"/>
  <c r="N4259" i="1"/>
  <c r="Q4259" i="1"/>
  <c r="R4259" i="1"/>
  <c r="D4260" i="1"/>
  <c r="F4260" i="1"/>
  <c r="H4260" i="1"/>
  <c r="I4260" i="1"/>
  <c r="L4260" i="1"/>
  <c r="N4260" i="1"/>
  <c r="Q4260" i="1"/>
  <c r="R4260" i="1"/>
  <c r="D4261" i="1"/>
  <c r="F4261" i="1"/>
  <c r="H4261" i="1"/>
  <c r="I4261" i="1"/>
  <c r="L4261" i="1"/>
  <c r="N4261" i="1"/>
  <c r="Q4261" i="1"/>
  <c r="R4261" i="1"/>
  <c r="D4262" i="1"/>
  <c r="F4262" i="1"/>
  <c r="H4262" i="1"/>
  <c r="I4262" i="1"/>
  <c r="L4262" i="1"/>
  <c r="N4262" i="1"/>
  <c r="Q4262" i="1"/>
  <c r="R4262" i="1"/>
  <c r="D4263" i="1"/>
  <c r="F4263" i="1"/>
  <c r="H4263" i="1"/>
  <c r="I4263" i="1"/>
  <c r="L4263" i="1"/>
  <c r="N4263" i="1"/>
  <c r="Q4263" i="1"/>
  <c r="R4263" i="1"/>
  <c r="D4264" i="1"/>
  <c r="F4264" i="1"/>
  <c r="H4264" i="1"/>
  <c r="I4264" i="1"/>
  <c r="L4264" i="1"/>
  <c r="N4264" i="1"/>
  <c r="Q4264" i="1"/>
  <c r="R4264" i="1"/>
  <c r="D4265" i="1"/>
  <c r="F4265" i="1"/>
  <c r="H4265" i="1"/>
  <c r="I4265" i="1"/>
  <c r="L4265" i="1"/>
  <c r="N4265" i="1"/>
  <c r="Q4265" i="1"/>
  <c r="R4265" i="1"/>
  <c r="D4266" i="1"/>
  <c r="F4266" i="1"/>
  <c r="H4266" i="1"/>
  <c r="I4266" i="1"/>
  <c r="L4266" i="1"/>
  <c r="N4266" i="1"/>
  <c r="Q4266" i="1"/>
  <c r="R4266" i="1"/>
  <c r="D4267" i="1"/>
  <c r="F4267" i="1"/>
  <c r="H4267" i="1"/>
  <c r="I4267" i="1"/>
  <c r="L4267" i="1"/>
  <c r="N4267" i="1"/>
  <c r="Q4267" i="1"/>
  <c r="R4267" i="1"/>
  <c r="D4268" i="1"/>
  <c r="F4268" i="1"/>
  <c r="H4268" i="1"/>
  <c r="I4268" i="1"/>
  <c r="L4268" i="1"/>
  <c r="N4268" i="1"/>
  <c r="Q4268" i="1"/>
  <c r="R4268" i="1"/>
  <c r="D4269" i="1"/>
  <c r="F4269" i="1"/>
  <c r="H4269" i="1"/>
  <c r="I4269" i="1"/>
  <c r="L4269" i="1"/>
  <c r="N4269" i="1"/>
  <c r="Q4269" i="1"/>
  <c r="R4269" i="1"/>
  <c r="D4270" i="1"/>
  <c r="F4270" i="1"/>
  <c r="H4270" i="1"/>
  <c r="I4270" i="1"/>
  <c r="L4270" i="1"/>
  <c r="N4270" i="1"/>
  <c r="Q4270" i="1"/>
  <c r="R4270" i="1"/>
  <c r="D4271" i="1"/>
  <c r="F4271" i="1"/>
  <c r="H4271" i="1"/>
  <c r="I4271" i="1"/>
  <c r="L4271" i="1"/>
  <c r="N4271" i="1"/>
  <c r="Q4271" i="1"/>
  <c r="R4271" i="1"/>
  <c r="D4272" i="1"/>
  <c r="F4272" i="1"/>
  <c r="H4272" i="1"/>
  <c r="I4272" i="1"/>
  <c r="L4272" i="1"/>
  <c r="N4272" i="1"/>
  <c r="Q4272" i="1"/>
  <c r="R4272" i="1"/>
  <c r="D4273" i="1"/>
  <c r="F4273" i="1"/>
  <c r="H4273" i="1"/>
  <c r="I4273" i="1"/>
  <c r="L4273" i="1"/>
  <c r="N4273" i="1"/>
  <c r="Q4273" i="1"/>
  <c r="R4273" i="1"/>
  <c r="D4274" i="1"/>
  <c r="F4274" i="1"/>
  <c r="H4274" i="1"/>
  <c r="I4274" i="1"/>
  <c r="L4274" i="1"/>
  <c r="N4274" i="1"/>
  <c r="Q4274" i="1"/>
  <c r="R4274" i="1"/>
  <c r="D4275" i="1"/>
  <c r="F4275" i="1"/>
  <c r="H4275" i="1"/>
  <c r="I4275" i="1"/>
  <c r="L4275" i="1"/>
  <c r="N4275" i="1"/>
  <c r="Q4275" i="1"/>
  <c r="R4275" i="1"/>
  <c r="D4276" i="1"/>
  <c r="F4276" i="1"/>
  <c r="H4276" i="1"/>
  <c r="I4276" i="1"/>
  <c r="L4276" i="1"/>
  <c r="N4276" i="1"/>
  <c r="Q4276" i="1"/>
  <c r="R4276" i="1"/>
  <c r="D4277" i="1"/>
  <c r="F4277" i="1"/>
  <c r="H4277" i="1"/>
  <c r="I4277" i="1"/>
  <c r="L4277" i="1"/>
  <c r="N4277" i="1"/>
  <c r="Q4277" i="1"/>
  <c r="R4277" i="1"/>
  <c r="D4278" i="1"/>
  <c r="F4278" i="1"/>
  <c r="H4278" i="1"/>
  <c r="I4278" i="1"/>
  <c r="L4278" i="1"/>
  <c r="N4278" i="1"/>
  <c r="Q4278" i="1"/>
  <c r="R4278" i="1"/>
  <c r="D4279" i="1"/>
  <c r="F4279" i="1"/>
  <c r="H4279" i="1"/>
  <c r="I4279" i="1"/>
  <c r="L4279" i="1"/>
  <c r="N4279" i="1"/>
  <c r="Q4279" i="1"/>
  <c r="R4279" i="1"/>
  <c r="D4280" i="1"/>
  <c r="F4280" i="1"/>
  <c r="H4280" i="1"/>
  <c r="I4280" i="1"/>
  <c r="L4280" i="1"/>
  <c r="N4280" i="1"/>
  <c r="Q4280" i="1"/>
  <c r="R4280" i="1"/>
  <c r="D4281" i="1"/>
  <c r="F4281" i="1"/>
  <c r="H4281" i="1"/>
  <c r="I4281" i="1"/>
  <c r="L4281" i="1"/>
  <c r="N4281" i="1"/>
  <c r="Q4281" i="1"/>
  <c r="R4281" i="1"/>
  <c r="D4282" i="1"/>
  <c r="F4282" i="1"/>
  <c r="H4282" i="1"/>
  <c r="I4282" i="1"/>
  <c r="L4282" i="1"/>
  <c r="N4282" i="1"/>
  <c r="Q4282" i="1"/>
  <c r="R4282" i="1"/>
  <c r="D4283" i="1"/>
  <c r="F4283" i="1"/>
  <c r="H4283" i="1"/>
  <c r="I4283" i="1"/>
  <c r="L4283" i="1"/>
  <c r="N4283" i="1"/>
  <c r="Q4283" i="1"/>
  <c r="R4283" i="1"/>
  <c r="D4284" i="1"/>
  <c r="F4284" i="1"/>
  <c r="H4284" i="1"/>
  <c r="I4284" i="1"/>
  <c r="L4284" i="1"/>
  <c r="N4284" i="1"/>
  <c r="Q4284" i="1"/>
  <c r="R4284" i="1"/>
  <c r="D4285" i="1"/>
  <c r="F4285" i="1"/>
  <c r="H4285" i="1"/>
  <c r="I4285" i="1"/>
  <c r="L4285" i="1"/>
  <c r="N4285" i="1"/>
  <c r="Q4285" i="1"/>
  <c r="R4285" i="1"/>
  <c r="D4286" i="1"/>
  <c r="F4286" i="1"/>
  <c r="H4286" i="1"/>
  <c r="I4286" i="1"/>
  <c r="L4286" i="1"/>
  <c r="N4286" i="1"/>
  <c r="Q4286" i="1"/>
  <c r="R4286" i="1"/>
  <c r="D4287" i="1"/>
  <c r="F4287" i="1"/>
  <c r="H4287" i="1"/>
  <c r="I4287" i="1"/>
  <c r="L4287" i="1"/>
  <c r="N4287" i="1"/>
  <c r="Q4287" i="1"/>
  <c r="R4287" i="1"/>
  <c r="D4288" i="1"/>
  <c r="F4288" i="1"/>
  <c r="H4288" i="1"/>
  <c r="I4288" i="1"/>
  <c r="L4288" i="1"/>
  <c r="N4288" i="1"/>
  <c r="Q4288" i="1"/>
  <c r="R4288" i="1"/>
  <c r="D4289" i="1"/>
  <c r="F4289" i="1"/>
  <c r="H4289" i="1"/>
  <c r="I4289" i="1"/>
  <c r="L4289" i="1"/>
  <c r="N4289" i="1"/>
  <c r="Q4289" i="1"/>
  <c r="R4289" i="1"/>
  <c r="D4290" i="1"/>
  <c r="F4290" i="1"/>
  <c r="H4290" i="1"/>
  <c r="I4290" i="1"/>
  <c r="L4290" i="1"/>
  <c r="N4290" i="1"/>
  <c r="Q4290" i="1"/>
  <c r="R4290" i="1"/>
  <c r="D4291" i="1"/>
  <c r="F4291" i="1"/>
  <c r="H4291" i="1"/>
  <c r="I4291" i="1"/>
  <c r="L4291" i="1"/>
  <c r="N4291" i="1"/>
  <c r="Q4291" i="1"/>
  <c r="R4291" i="1"/>
  <c r="D4292" i="1"/>
  <c r="F4292" i="1"/>
  <c r="H4292" i="1"/>
  <c r="I4292" i="1"/>
  <c r="L4292" i="1"/>
  <c r="N4292" i="1"/>
  <c r="Q4292" i="1"/>
  <c r="R4292" i="1"/>
  <c r="D4293" i="1"/>
  <c r="F4293" i="1"/>
  <c r="H4293" i="1"/>
  <c r="I4293" i="1"/>
  <c r="L4293" i="1"/>
  <c r="N4293" i="1"/>
  <c r="Q4293" i="1"/>
  <c r="R4293" i="1"/>
  <c r="D4294" i="1"/>
  <c r="F4294" i="1"/>
  <c r="H4294" i="1"/>
  <c r="I4294" i="1"/>
  <c r="L4294" i="1"/>
  <c r="N4294" i="1"/>
  <c r="Q4294" i="1"/>
  <c r="R4294" i="1"/>
  <c r="D4295" i="1"/>
  <c r="F4295" i="1"/>
  <c r="H4295" i="1"/>
  <c r="I4295" i="1"/>
  <c r="L4295" i="1"/>
  <c r="N4295" i="1"/>
  <c r="Q4295" i="1"/>
  <c r="R4295" i="1"/>
  <c r="D4296" i="1"/>
  <c r="F4296" i="1"/>
  <c r="H4296" i="1"/>
  <c r="I4296" i="1"/>
  <c r="L4296" i="1"/>
  <c r="N4296" i="1"/>
  <c r="Q4296" i="1"/>
  <c r="R4296" i="1"/>
  <c r="D4297" i="1"/>
  <c r="F4297" i="1"/>
  <c r="H4297" i="1"/>
  <c r="I4297" i="1"/>
  <c r="L4297" i="1"/>
  <c r="N4297" i="1"/>
  <c r="Q4297" i="1"/>
  <c r="R4297" i="1"/>
  <c r="D4298" i="1"/>
  <c r="F4298" i="1"/>
  <c r="H4298" i="1"/>
  <c r="I4298" i="1"/>
  <c r="L4298" i="1"/>
  <c r="N4298" i="1"/>
  <c r="Q4298" i="1"/>
  <c r="R4298" i="1"/>
  <c r="D4299" i="1"/>
  <c r="F4299" i="1"/>
  <c r="H4299" i="1"/>
  <c r="I4299" i="1"/>
  <c r="L4299" i="1"/>
  <c r="N4299" i="1"/>
  <c r="Q4299" i="1"/>
  <c r="R4299" i="1"/>
  <c r="D4300" i="1"/>
  <c r="F4300" i="1"/>
  <c r="H4300" i="1"/>
  <c r="I4300" i="1"/>
  <c r="L4300" i="1"/>
  <c r="N4300" i="1"/>
  <c r="Q4300" i="1"/>
  <c r="R4300" i="1"/>
  <c r="D4301" i="1"/>
  <c r="F4301" i="1"/>
  <c r="H4301" i="1"/>
  <c r="I4301" i="1"/>
  <c r="L4301" i="1"/>
  <c r="N4301" i="1"/>
  <c r="Q4301" i="1"/>
  <c r="R4301" i="1"/>
  <c r="D4302" i="1"/>
  <c r="F4302" i="1"/>
  <c r="H4302" i="1"/>
  <c r="I4302" i="1"/>
  <c r="L4302" i="1"/>
  <c r="N4302" i="1"/>
  <c r="Q4302" i="1"/>
  <c r="R4302" i="1"/>
  <c r="D4303" i="1"/>
  <c r="F4303" i="1"/>
  <c r="H4303" i="1"/>
  <c r="I4303" i="1"/>
  <c r="L4303" i="1"/>
  <c r="N4303" i="1"/>
  <c r="Q4303" i="1"/>
  <c r="R4303" i="1"/>
  <c r="D4304" i="1"/>
  <c r="F4304" i="1"/>
  <c r="H4304" i="1"/>
  <c r="I4304" i="1"/>
  <c r="L4304" i="1"/>
  <c r="N4304" i="1"/>
  <c r="Q4304" i="1"/>
  <c r="R4304" i="1"/>
  <c r="D4305" i="1"/>
  <c r="F4305" i="1"/>
  <c r="H4305" i="1"/>
  <c r="I4305" i="1"/>
  <c r="L4305" i="1"/>
  <c r="N4305" i="1"/>
  <c r="Q4305" i="1"/>
  <c r="R4305" i="1"/>
  <c r="D4306" i="1"/>
  <c r="F4306" i="1"/>
  <c r="H4306" i="1"/>
  <c r="I4306" i="1"/>
  <c r="L4306" i="1"/>
  <c r="N4306" i="1"/>
  <c r="Q4306" i="1"/>
  <c r="R4306" i="1"/>
  <c r="D4307" i="1"/>
  <c r="F4307" i="1"/>
  <c r="H4307" i="1"/>
  <c r="I4307" i="1"/>
  <c r="L4307" i="1"/>
  <c r="N4307" i="1"/>
  <c r="Q4307" i="1"/>
  <c r="R4307" i="1"/>
  <c r="D4308" i="1"/>
  <c r="F4308" i="1"/>
  <c r="H4308" i="1"/>
  <c r="I4308" i="1"/>
  <c r="L4308" i="1"/>
  <c r="N4308" i="1"/>
  <c r="Q4308" i="1"/>
  <c r="R4308" i="1"/>
  <c r="D4309" i="1"/>
  <c r="F4309" i="1"/>
  <c r="H4309" i="1"/>
  <c r="I4309" i="1"/>
  <c r="L4309" i="1"/>
  <c r="N4309" i="1"/>
  <c r="Q4309" i="1"/>
  <c r="R4309" i="1"/>
  <c r="D4310" i="1"/>
  <c r="F4310" i="1"/>
  <c r="H4310" i="1"/>
  <c r="I4310" i="1"/>
  <c r="L4310" i="1"/>
  <c r="N4310" i="1"/>
  <c r="Q4310" i="1"/>
  <c r="R4310" i="1"/>
  <c r="D4311" i="1"/>
  <c r="F4311" i="1"/>
  <c r="H4311" i="1"/>
  <c r="I4311" i="1"/>
  <c r="L4311" i="1"/>
  <c r="N4311" i="1"/>
  <c r="Q4311" i="1"/>
  <c r="R4311" i="1"/>
  <c r="D4312" i="1"/>
  <c r="F4312" i="1"/>
  <c r="H4312" i="1"/>
  <c r="I4312" i="1"/>
  <c r="L4312" i="1"/>
  <c r="N4312" i="1"/>
  <c r="Q4312" i="1"/>
  <c r="R4312" i="1"/>
  <c r="D4313" i="1"/>
  <c r="F4313" i="1"/>
  <c r="H4313" i="1"/>
  <c r="I4313" i="1"/>
  <c r="L4313" i="1"/>
  <c r="N4313" i="1"/>
  <c r="Q4313" i="1"/>
  <c r="R4313" i="1"/>
  <c r="D4314" i="1"/>
  <c r="F4314" i="1"/>
  <c r="H4314" i="1"/>
  <c r="I4314" i="1"/>
  <c r="L4314" i="1"/>
  <c r="N4314" i="1"/>
  <c r="Q4314" i="1"/>
  <c r="R4314" i="1"/>
  <c r="D4315" i="1"/>
  <c r="F4315" i="1"/>
  <c r="H4315" i="1"/>
  <c r="I4315" i="1"/>
  <c r="L4315" i="1"/>
  <c r="N4315" i="1"/>
  <c r="Q4315" i="1"/>
  <c r="R4315" i="1"/>
  <c r="D4316" i="1"/>
  <c r="F4316" i="1"/>
  <c r="H4316" i="1"/>
  <c r="I4316" i="1"/>
  <c r="L4316" i="1"/>
  <c r="N4316" i="1"/>
  <c r="Q4316" i="1"/>
  <c r="R4316" i="1"/>
  <c r="D4317" i="1"/>
  <c r="F4317" i="1"/>
  <c r="H4317" i="1"/>
  <c r="I4317" i="1"/>
  <c r="L4317" i="1"/>
  <c r="N4317" i="1"/>
  <c r="Q4317" i="1"/>
  <c r="R4317" i="1"/>
  <c r="D4318" i="1"/>
  <c r="F4318" i="1"/>
  <c r="H4318" i="1"/>
  <c r="I4318" i="1"/>
  <c r="L4318" i="1"/>
  <c r="N4318" i="1"/>
  <c r="Q4318" i="1"/>
  <c r="R4318" i="1"/>
  <c r="D4319" i="1"/>
  <c r="F4319" i="1"/>
  <c r="H4319" i="1"/>
  <c r="I4319" i="1"/>
  <c r="L4319" i="1"/>
  <c r="N4319" i="1"/>
  <c r="Q4319" i="1"/>
  <c r="R4319" i="1"/>
  <c r="D4320" i="1"/>
  <c r="F4320" i="1"/>
  <c r="H4320" i="1"/>
  <c r="I4320" i="1"/>
  <c r="L4320" i="1"/>
  <c r="N4320" i="1"/>
  <c r="Q4320" i="1"/>
  <c r="R4320" i="1"/>
  <c r="D4321" i="1"/>
  <c r="F4321" i="1"/>
  <c r="H4321" i="1"/>
  <c r="I4321" i="1"/>
  <c r="L4321" i="1"/>
  <c r="N4321" i="1"/>
  <c r="Q4321" i="1"/>
  <c r="R4321" i="1"/>
  <c r="D4322" i="1"/>
  <c r="F4322" i="1"/>
  <c r="H4322" i="1"/>
  <c r="I4322" i="1"/>
  <c r="L4322" i="1"/>
  <c r="N4322" i="1"/>
  <c r="Q4322" i="1"/>
  <c r="R4322" i="1"/>
  <c r="D4323" i="1"/>
  <c r="F4323" i="1"/>
  <c r="H4323" i="1"/>
  <c r="I4323" i="1"/>
  <c r="L4323" i="1"/>
  <c r="N4323" i="1"/>
  <c r="Q4323" i="1"/>
  <c r="R4323" i="1"/>
  <c r="D4324" i="1"/>
  <c r="F4324" i="1"/>
  <c r="H4324" i="1"/>
  <c r="I4324" i="1"/>
  <c r="L4324" i="1"/>
  <c r="N4324" i="1"/>
  <c r="Q4324" i="1"/>
  <c r="R4324" i="1"/>
  <c r="D4325" i="1"/>
  <c r="F4325" i="1"/>
  <c r="H4325" i="1"/>
  <c r="I4325" i="1"/>
  <c r="L4325" i="1"/>
  <c r="N4325" i="1"/>
  <c r="Q4325" i="1"/>
  <c r="R4325" i="1"/>
  <c r="D4326" i="1"/>
  <c r="F4326" i="1"/>
  <c r="H4326" i="1"/>
  <c r="I4326" i="1"/>
  <c r="L4326" i="1"/>
  <c r="N4326" i="1"/>
  <c r="Q4326" i="1"/>
  <c r="R4326" i="1"/>
  <c r="D4327" i="1"/>
  <c r="F4327" i="1"/>
  <c r="H4327" i="1"/>
  <c r="I4327" i="1"/>
  <c r="L4327" i="1"/>
  <c r="N4327" i="1"/>
  <c r="Q4327" i="1"/>
  <c r="R4327" i="1"/>
  <c r="D4328" i="1"/>
  <c r="F4328" i="1"/>
  <c r="H4328" i="1"/>
  <c r="I4328" i="1"/>
  <c r="L4328" i="1"/>
  <c r="N4328" i="1"/>
  <c r="Q4328" i="1"/>
  <c r="R4328" i="1"/>
  <c r="D4329" i="1"/>
  <c r="F4329" i="1"/>
  <c r="H4329" i="1"/>
  <c r="I4329" i="1"/>
  <c r="L4329" i="1"/>
  <c r="N4329" i="1"/>
  <c r="Q4329" i="1"/>
  <c r="R4329" i="1"/>
  <c r="D4330" i="1"/>
  <c r="F4330" i="1"/>
  <c r="H4330" i="1"/>
  <c r="I4330" i="1"/>
  <c r="L4330" i="1"/>
  <c r="N4330" i="1"/>
  <c r="Q4330" i="1"/>
  <c r="R4330" i="1"/>
  <c r="D4331" i="1"/>
  <c r="F4331" i="1"/>
  <c r="H4331" i="1"/>
  <c r="I4331" i="1"/>
  <c r="L4331" i="1"/>
  <c r="N4331" i="1"/>
  <c r="Q4331" i="1"/>
  <c r="R4331" i="1"/>
  <c r="D4332" i="1"/>
  <c r="F4332" i="1"/>
  <c r="H4332" i="1"/>
  <c r="I4332" i="1"/>
  <c r="L4332" i="1"/>
  <c r="N4332" i="1"/>
  <c r="Q4332" i="1"/>
  <c r="R4332" i="1"/>
  <c r="D4333" i="1"/>
  <c r="F4333" i="1"/>
  <c r="H4333" i="1"/>
  <c r="I4333" i="1"/>
  <c r="L4333" i="1"/>
  <c r="N4333" i="1"/>
  <c r="Q4333" i="1"/>
  <c r="R4333" i="1"/>
  <c r="D4334" i="1"/>
  <c r="F4334" i="1"/>
  <c r="H4334" i="1"/>
  <c r="I4334" i="1"/>
  <c r="L4334" i="1"/>
  <c r="N4334" i="1"/>
  <c r="Q4334" i="1"/>
  <c r="R4334" i="1"/>
  <c r="D4335" i="1"/>
  <c r="F4335" i="1"/>
  <c r="H4335" i="1"/>
  <c r="I4335" i="1"/>
  <c r="L4335" i="1"/>
  <c r="N4335" i="1"/>
  <c r="Q4335" i="1"/>
  <c r="R4335" i="1"/>
  <c r="D4336" i="1"/>
  <c r="F4336" i="1"/>
  <c r="H4336" i="1"/>
  <c r="I4336" i="1"/>
  <c r="L4336" i="1"/>
  <c r="N4336" i="1"/>
  <c r="Q4336" i="1"/>
  <c r="R4336" i="1"/>
  <c r="D4337" i="1"/>
  <c r="F4337" i="1"/>
  <c r="H4337" i="1"/>
  <c r="I4337" i="1"/>
  <c r="L4337" i="1"/>
  <c r="N4337" i="1"/>
  <c r="Q4337" i="1"/>
  <c r="R4337" i="1"/>
  <c r="D4338" i="1"/>
  <c r="F4338" i="1"/>
  <c r="H4338" i="1"/>
  <c r="I4338" i="1"/>
  <c r="L4338" i="1"/>
  <c r="N4338" i="1"/>
  <c r="Q4338" i="1"/>
  <c r="R4338" i="1"/>
  <c r="D4339" i="1"/>
  <c r="F4339" i="1"/>
  <c r="H4339" i="1"/>
  <c r="I4339" i="1"/>
  <c r="L4339" i="1"/>
  <c r="N4339" i="1"/>
  <c r="Q4339" i="1"/>
  <c r="R4339" i="1"/>
  <c r="D4340" i="1"/>
  <c r="F4340" i="1"/>
  <c r="H4340" i="1"/>
  <c r="I4340" i="1"/>
  <c r="L4340" i="1"/>
  <c r="N4340" i="1"/>
  <c r="Q4340" i="1"/>
  <c r="R4340" i="1"/>
  <c r="D4341" i="1"/>
  <c r="F4341" i="1"/>
  <c r="H4341" i="1"/>
  <c r="I4341" i="1"/>
  <c r="L4341" i="1"/>
  <c r="N4341" i="1"/>
  <c r="Q4341" i="1"/>
  <c r="R4341" i="1"/>
  <c r="D4342" i="1"/>
  <c r="F4342" i="1"/>
  <c r="H4342" i="1"/>
  <c r="I4342" i="1"/>
  <c r="L4342" i="1"/>
  <c r="N4342" i="1"/>
  <c r="Q4342" i="1"/>
  <c r="R4342" i="1"/>
  <c r="D4343" i="1"/>
  <c r="F4343" i="1"/>
  <c r="H4343" i="1"/>
  <c r="I4343" i="1"/>
  <c r="L4343" i="1"/>
  <c r="N4343" i="1"/>
  <c r="Q4343" i="1"/>
  <c r="R4343" i="1"/>
  <c r="D4344" i="1"/>
  <c r="F4344" i="1"/>
  <c r="H4344" i="1"/>
  <c r="I4344" i="1"/>
  <c r="L4344" i="1"/>
  <c r="N4344" i="1"/>
  <c r="Q4344" i="1"/>
  <c r="R4344" i="1"/>
  <c r="D4345" i="1"/>
  <c r="F4345" i="1"/>
  <c r="H4345" i="1"/>
  <c r="I4345" i="1"/>
  <c r="L4345" i="1"/>
  <c r="N4345" i="1"/>
  <c r="Q4345" i="1"/>
  <c r="R4345" i="1"/>
  <c r="D4346" i="1"/>
  <c r="F4346" i="1"/>
  <c r="H4346" i="1"/>
  <c r="I4346" i="1"/>
  <c r="L4346" i="1"/>
  <c r="N4346" i="1"/>
  <c r="Q4346" i="1"/>
  <c r="R4346" i="1"/>
  <c r="D4347" i="1"/>
  <c r="F4347" i="1"/>
  <c r="H4347" i="1"/>
  <c r="I4347" i="1"/>
  <c r="L4347" i="1"/>
  <c r="N4347" i="1"/>
  <c r="Q4347" i="1"/>
  <c r="R4347" i="1"/>
  <c r="D4348" i="1"/>
  <c r="F4348" i="1"/>
  <c r="H4348" i="1"/>
  <c r="I4348" i="1"/>
  <c r="L4348" i="1"/>
  <c r="N4348" i="1"/>
  <c r="Q4348" i="1"/>
  <c r="R4348" i="1"/>
  <c r="D4349" i="1"/>
  <c r="F4349" i="1"/>
  <c r="H4349" i="1"/>
  <c r="I4349" i="1"/>
  <c r="L4349" i="1"/>
  <c r="N4349" i="1"/>
  <c r="Q4349" i="1"/>
  <c r="R4349" i="1"/>
  <c r="D4350" i="1"/>
  <c r="F4350" i="1"/>
  <c r="H4350" i="1"/>
  <c r="I4350" i="1"/>
  <c r="L4350" i="1"/>
  <c r="N4350" i="1"/>
  <c r="Q4350" i="1"/>
  <c r="R4350" i="1"/>
  <c r="D4351" i="1"/>
  <c r="F4351" i="1"/>
  <c r="H4351" i="1"/>
  <c r="I4351" i="1"/>
  <c r="L4351" i="1"/>
  <c r="N4351" i="1"/>
  <c r="Q4351" i="1"/>
  <c r="R4351" i="1"/>
  <c r="D4352" i="1"/>
  <c r="F4352" i="1"/>
  <c r="H4352" i="1"/>
  <c r="I4352" i="1"/>
  <c r="L4352" i="1"/>
  <c r="N4352" i="1"/>
  <c r="Q4352" i="1"/>
  <c r="R4352" i="1"/>
  <c r="D4353" i="1"/>
  <c r="F4353" i="1"/>
  <c r="H4353" i="1"/>
  <c r="I4353" i="1"/>
  <c r="L4353" i="1"/>
  <c r="N4353" i="1"/>
  <c r="Q4353" i="1"/>
  <c r="R4353" i="1"/>
  <c r="D4354" i="1"/>
  <c r="F4354" i="1"/>
  <c r="H4354" i="1"/>
  <c r="I4354" i="1"/>
  <c r="L4354" i="1"/>
  <c r="N4354" i="1"/>
  <c r="Q4354" i="1"/>
  <c r="R4354" i="1"/>
  <c r="D4355" i="1"/>
  <c r="F4355" i="1"/>
  <c r="H4355" i="1"/>
  <c r="I4355" i="1"/>
  <c r="L4355" i="1"/>
  <c r="N4355" i="1"/>
  <c r="Q4355" i="1"/>
  <c r="R4355" i="1"/>
  <c r="D4356" i="1"/>
  <c r="F4356" i="1"/>
  <c r="H4356" i="1"/>
  <c r="I4356" i="1"/>
  <c r="L4356" i="1"/>
  <c r="N4356" i="1"/>
  <c r="Q4356" i="1"/>
  <c r="R4356" i="1"/>
  <c r="D4357" i="1"/>
  <c r="F4357" i="1"/>
  <c r="H4357" i="1"/>
  <c r="I4357" i="1"/>
  <c r="L4357" i="1"/>
  <c r="N4357" i="1"/>
  <c r="Q4357" i="1"/>
  <c r="R4357" i="1"/>
  <c r="D4358" i="1"/>
  <c r="F4358" i="1"/>
  <c r="H4358" i="1"/>
  <c r="I4358" i="1"/>
  <c r="L4358" i="1"/>
  <c r="N4358" i="1"/>
  <c r="Q4358" i="1"/>
  <c r="R4358" i="1"/>
  <c r="D4359" i="1"/>
  <c r="F4359" i="1"/>
  <c r="H4359" i="1"/>
  <c r="I4359" i="1"/>
  <c r="L4359" i="1"/>
  <c r="N4359" i="1"/>
  <c r="Q4359" i="1"/>
  <c r="R4359" i="1"/>
  <c r="D4360" i="1"/>
  <c r="F4360" i="1"/>
  <c r="H4360" i="1"/>
  <c r="I4360" i="1"/>
  <c r="L4360" i="1"/>
  <c r="N4360" i="1"/>
  <c r="Q4360" i="1"/>
  <c r="R4360" i="1"/>
  <c r="D4361" i="1"/>
  <c r="F4361" i="1"/>
  <c r="H4361" i="1"/>
  <c r="I4361" i="1"/>
  <c r="L4361" i="1"/>
  <c r="N4361" i="1"/>
  <c r="Q4361" i="1"/>
  <c r="R4361" i="1"/>
  <c r="D4362" i="1"/>
  <c r="F4362" i="1"/>
  <c r="H4362" i="1"/>
  <c r="I4362" i="1"/>
  <c r="L4362" i="1"/>
  <c r="N4362" i="1"/>
  <c r="Q4362" i="1"/>
  <c r="R4362" i="1"/>
  <c r="D4363" i="1"/>
  <c r="F4363" i="1"/>
  <c r="H4363" i="1"/>
  <c r="I4363" i="1"/>
  <c r="L4363" i="1"/>
  <c r="N4363" i="1"/>
  <c r="Q4363" i="1"/>
  <c r="R4363" i="1"/>
  <c r="D4364" i="1"/>
  <c r="F4364" i="1"/>
  <c r="H4364" i="1"/>
  <c r="I4364" i="1"/>
  <c r="L4364" i="1"/>
  <c r="N4364" i="1"/>
  <c r="Q4364" i="1"/>
  <c r="R4364" i="1"/>
  <c r="D4365" i="1"/>
  <c r="F4365" i="1"/>
  <c r="H4365" i="1"/>
  <c r="I4365" i="1"/>
  <c r="L4365" i="1"/>
  <c r="N4365" i="1"/>
  <c r="Q4365" i="1"/>
  <c r="R4365" i="1"/>
  <c r="D4366" i="1"/>
  <c r="F4366" i="1"/>
  <c r="H4366" i="1"/>
  <c r="I4366" i="1"/>
  <c r="L4366" i="1"/>
  <c r="N4366" i="1"/>
  <c r="Q4366" i="1"/>
  <c r="R4366" i="1"/>
  <c r="D4367" i="1"/>
  <c r="F4367" i="1"/>
  <c r="H4367" i="1"/>
  <c r="I4367" i="1"/>
  <c r="L4367" i="1"/>
  <c r="N4367" i="1"/>
  <c r="Q4367" i="1"/>
  <c r="R4367" i="1"/>
  <c r="D4368" i="1"/>
  <c r="F4368" i="1"/>
  <c r="H4368" i="1"/>
  <c r="I4368" i="1"/>
  <c r="L4368" i="1"/>
  <c r="N4368" i="1"/>
  <c r="Q4368" i="1"/>
  <c r="R4368" i="1"/>
  <c r="D4369" i="1"/>
  <c r="F4369" i="1"/>
  <c r="H4369" i="1"/>
  <c r="I4369" i="1"/>
  <c r="L4369" i="1"/>
  <c r="N4369" i="1"/>
  <c r="Q4369" i="1"/>
  <c r="R4369" i="1"/>
  <c r="D4370" i="1"/>
  <c r="F4370" i="1"/>
  <c r="H4370" i="1"/>
  <c r="I4370" i="1"/>
  <c r="L4370" i="1"/>
  <c r="N4370" i="1"/>
  <c r="Q4370" i="1"/>
  <c r="R4370" i="1"/>
  <c r="D4371" i="1"/>
  <c r="F4371" i="1"/>
  <c r="H4371" i="1"/>
  <c r="I4371" i="1"/>
  <c r="L4371" i="1"/>
  <c r="N4371" i="1"/>
  <c r="Q4371" i="1"/>
  <c r="R4371" i="1"/>
  <c r="D4372" i="1"/>
  <c r="F4372" i="1"/>
  <c r="H4372" i="1"/>
  <c r="I4372" i="1"/>
  <c r="L4372" i="1"/>
  <c r="N4372" i="1"/>
  <c r="Q4372" i="1"/>
  <c r="R4372" i="1"/>
  <c r="D4373" i="1"/>
  <c r="F4373" i="1"/>
  <c r="H4373" i="1"/>
  <c r="I4373" i="1"/>
  <c r="L4373" i="1"/>
  <c r="N4373" i="1"/>
  <c r="Q4373" i="1"/>
  <c r="R4373" i="1"/>
  <c r="D4374" i="1"/>
  <c r="F4374" i="1"/>
  <c r="H4374" i="1"/>
  <c r="I4374" i="1"/>
  <c r="L4374" i="1"/>
  <c r="N4374" i="1"/>
  <c r="Q4374" i="1"/>
  <c r="R4374" i="1"/>
  <c r="D4375" i="1"/>
  <c r="F4375" i="1"/>
  <c r="H4375" i="1"/>
  <c r="I4375" i="1"/>
  <c r="L4375" i="1"/>
  <c r="N4375" i="1"/>
  <c r="Q4375" i="1"/>
  <c r="R4375" i="1"/>
  <c r="D4376" i="1"/>
  <c r="F4376" i="1"/>
  <c r="H4376" i="1"/>
  <c r="I4376" i="1"/>
  <c r="L4376" i="1"/>
  <c r="N4376" i="1"/>
  <c r="Q4376" i="1"/>
  <c r="R4376" i="1"/>
  <c r="D4377" i="1"/>
  <c r="F4377" i="1"/>
  <c r="H4377" i="1"/>
  <c r="I4377" i="1"/>
  <c r="L4377" i="1"/>
  <c r="N4377" i="1"/>
  <c r="Q4377" i="1"/>
  <c r="R4377" i="1"/>
  <c r="D4378" i="1"/>
  <c r="F4378" i="1"/>
  <c r="H4378" i="1"/>
  <c r="I4378" i="1"/>
  <c r="L4378" i="1"/>
  <c r="N4378" i="1"/>
  <c r="Q4378" i="1"/>
  <c r="R4378" i="1"/>
  <c r="D4379" i="1"/>
  <c r="F4379" i="1"/>
  <c r="H4379" i="1"/>
  <c r="I4379" i="1"/>
  <c r="L4379" i="1"/>
  <c r="N4379" i="1"/>
  <c r="Q4379" i="1"/>
  <c r="R4379" i="1"/>
  <c r="D4380" i="1"/>
  <c r="F4380" i="1"/>
  <c r="H4380" i="1"/>
  <c r="I4380" i="1"/>
  <c r="L4380" i="1"/>
  <c r="N4380" i="1"/>
  <c r="Q4380" i="1"/>
  <c r="R4380" i="1"/>
  <c r="D4381" i="1"/>
  <c r="F4381" i="1"/>
  <c r="H4381" i="1"/>
  <c r="I4381" i="1"/>
  <c r="L4381" i="1"/>
  <c r="N4381" i="1"/>
  <c r="Q4381" i="1"/>
  <c r="R4381" i="1"/>
  <c r="D4382" i="1"/>
  <c r="F4382" i="1"/>
  <c r="H4382" i="1"/>
  <c r="I4382" i="1"/>
  <c r="L4382" i="1"/>
  <c r="N4382" i="1"/>
  <c r="Q4382" i="1"/>
  <c r="R4382" i="1"/>
  <c r="D4383" i="1"/>
  <c r="F4383" i="1"/>
  <c r="H4383" i="1"/>
  <c r="I4383" i="1"/>
  <c r="L4383" i="1"/>
  <c r="N4383" i="1"/>
  <c r="Q4383" i="1"/>
  <c r="R4383" i="1"/>
  <c r="D4384" i="1"/>
  <c r="F4384" i="1"/>
  <c r="H4384" i="1"/>
  <c r="I4384" i="1"/>
  <c r="L4384" i="1"/>
  <c r="N4384" i="1"/>
  <c r="Q4384" i="1"/>
  <c r="R4384" i="1"/>
  <c r="D4385" i="1"/>
  <c r="F4385" i="1"/>
  <c r="H4385" i="1"/>
  <c r="I4385" i="1"/>
  <c r="L4385" i="1"/>
  <c r="N4385" i="1"/>
  <c r="Q4385" i="1"/>
  <c r="R4385" i="1"/>
  <c r="D4386" i="1"/>
  <c r="F4386" i="1"/>
  <c r="H4386" i="1"/>
  <c r="I4386" i="1"/>
  <c r="L4386" i="1"/>
  <c r="N4386" i="1"/>
  <c r="Q4386" i="1"/>
  <c r="R4386" i="1"/>
  <c r="D4387" i="1"/>
  <c r="F4387" i="1"/>
  <c r="H4387" i="1"/>
  <c r="I4387" i="1"/>
  <c r="L4387" i="1"/>
  <c r="N4387" i="1"/>
  <c r="Q4387" i="1"/>
  <c r="R4387" i="1"/>
  <c r="D4388" i="1"/>
  <c r="F4388" i="1"/>
  <c r="H4388" i="1"/>
  <c r="I4388" i="1"/>
  <c r="L4388" i="1"/>
  <c r="N4388" i="1"/>
  <c r="Q4388" i="1"/>
  <c r="R4388" i="1"/>
  <c r="D4389" i="1"/>
  <c r="F4389" i="1"/>
  <c r="H4389" i="1"/>
  <c r="I4389" i="1"/>
  <c r="L4389" i="1"/>
  <c r="N4389" i="1"/>
  <c r="Q4389" i="1"/>
  <c r="R4389" i="1"/>
  <c r="D4390" i="1"/>
  <c r="F4390" i="1"/>
  <c r="H4390" i="1"/>
  <c r="I4390" i="1"/>
  <c r="L4390" i="1"/>
  <c r="N4390" i="1"/>
  <c r="Q4390" i="1"/>
  <c r="R4390" i="1"/>
  <c r="D4391" i="1"/>
  <c r="F4391" i="1"/>
  <c r="H4391" i="1"/>
  <c r="I4391" i="1"/>
  <c r="L4391" i="1"/>
  <c r="N4391" i="1"/>
  <c r="Q4391" i="1"/>
  <c r="R4391" i="1"/>
  <c r="D4392" i="1"/>
  <c r="F4392" i="1"/>
  <c r="H4392" i="1"/>
  <c r="I4392" i="1"/>
  <c r="L4392" i="1"/>
  <c r="N4392" i="1"/>
  <c r="Q4392" i="1"/>
  <c r="R4392" i="1"/>
  <c r="D4393" i="1"/>
  <c r="F4393" i="1"/>
  <c r="H4393" i="1"/>
  <c r="I4393" i="1"/>
  <c r="L4393" i="1"/>
  <c r="N4393" i="1"/>
  <c r="Q4393" i="1"/>
  <c r="R4393" i="1"/>
  <c r="D4394" i="1"/>
  <c r="F4394" i="1"/>
  <c r="H4394" i="1"/>
  <c r="I4394" i="1"/>
  <c r="L4394" i="1"/>
  <c r="N4394" i="1"/>
  <c r="Q4394" i="1"/>
  <c r="R4394" i="1"/>
  <c r="D4395" i="1"/>
  <c r="F4395" i="1"/>
  <c r="H4395" i="1"/>
  <c r="I4395" i="1"/>
  <c r="L4395" i="1"/>
  <c r="N4395" i="1"/>
  <c r="Q4395" i="1"/>
  <c r="R4395" i="1"/>
  <c r="D4396" i="1"/>
  <c r="F4396" i="1"/>
  <c r="H4396" i="1"/>
  <c r="I4396" i="1"/>
  <c r="L4396" i="1"/>
  <c r="N4396" i="1"/>
  <c r="Q4396" i="1"/>
  <c r="R4396" i="1"/>
  <c r="D4397" i="1"/>
  <c r="F4397" i="1"/>
  <c r="H4397" i="1"/>
  <c r="I4397" i="1"/>
  <c r="L4397" i="1"/>
  <c r="N4397" i="1"/>
  <c r="Q4397" i="1"/>
  <c r="R4397" i="1"/>
  <c r="D4398" i="1"/>
  <c r="F4398" i="1"/>
  <c r="H4398" i="1"/>
  <c r="I4398" i="1"/>
  <c r="L4398" i="1"/>
  <c r="N4398" i="1"/>
  <c r="Q4398" i="1"/>
  <c r="R4398" i="1"/>
  <c r="D4399" i="1"/>
  <c r="F4399" i="1"/>
  <c r="H4399" i="1"/>
  <c r="I4399" i="1"/>
  <c r="L4399" i="1"/>
  <c r="N4399" i="1"/>
  <c r="Q4399" i="1"/>
  <c r="R4399" i="1"/>
  <c r="D4400" i="1"/>
  <c r="F4400" i="1"/>
  <c r="H4400" i="1"/>
  <c r="I4400" i="1"/>
  <c r="L4400" i="1"/>
  <c r="N4400" i="1"/>
  <c r="Q4400" i="1"/>
  <c r="R4400" i="1"/>
  <c r="D4401" i="1"/>
  <c r="F4401" i="1"/>
  <c r="H4401" i="1"/>
  <c r="I4401" i="1"/>
  <c r="L4401" i="1"/>
  <c r="N4401" i="1"/>
  <c r="Q4401" i="1"/>
  <c r="R4401" i="1"/>
  <c r="D4402" i="1"/>
  <c r="F4402" i="1"/>
  <c r="H4402" i="1"/>
  <c r="I4402" i="1"/>
  <c r="L4402" i="1"/>
  <c r="N4402" i="1"/>
  <c r="Q4402" i="1"/>
  <c r="R4402" i="1"/>
  <c r="D4403" i="1"/>
  <c r="F4403" i="1"/>
  <c r="H4403" i="1"/>
  <c r="I4403" i="1"/>
  <c r="L4403" i="1"/>
  <c r="N4403" i="1"/>
  <c r="Q4403" i="1"/>
  <c r="R4403" i="1"/>
  <c r="D4404" i="1"/>
  <c r="F4404" i="1"/>
  <c r="H4404" i="1"/>
  <c r="I4404" i="1"/>
  <c r="L4404" i="1"/>
  <c r="N4404" i="1"/>
  <c r="Q4404" i="1"/>
  <c r="R4404" i="1"/>
  <c r="D4405" i="1"/>
  <c r="F4405" i="1"/>
  <c r="H4405" i="1"/>
  <c r="I4405" i="1"/>
  <c r="L4405" i="1"/>
  <c r="N4405" i="1"/>
  <c r="Q4405" i="1"/>
  <c r="R4405" i="1"/>
  <c r="D4406" i="1"/>
  <c r="F4406" i="1"/>
  <c r="H4406" i="1"/>
  <c r="I4406" i="1"/>
  <c r="L4406" i="1"/>
  <c r="N4406" i="1"/>
  <c r="Q4406" i="1"/>
  <c r="R4406" i="1"/>
  <c r="D4407" i="1"/>
  <c r="F4407" i="1"/>
  <c r="H4407" i="1"/>
  <c r="I4407" i="1"/>
  <c r="L4407" i="1"/>
  <c r="N4407" i="1"/>
  <c r="Q4407" i="1"/>
  <c r="R4407" i="1"/>
  <c r="D4408" i="1"/>
  <c r="F4408" i="1"/>
  <c r="H4408" i="1"/>
  <c r="I4408" i="1"/>
  <c r="L4408" i="1"/>
  <c r="N4408" i="1"/>
  <c r="Q4408" i="1"/>
  <c r="R4408" i="1"/>
  <c r="D4409" i="1"/>
  <c r="F4409" i="1"/>
  <c r="H4409" i="1"/>
  <c r="I4409" i="1"/>
  <c r="L4409" i="1"/>
  <c r="N4409" i="1"/>
  <c r="Q4409" i="1"/>
  <c r="R4409" i="1"/>
  <c r="D4410" i="1"/>
  <c r="F4410" i="1"/>
  <c r="H4410" i="1"/>
  <c r="I4410" i="1"/>
  <c r="L4410" i="1"/>
  <c r="N4410" i="1"/>
  <c r="Q4410" i="1"/>
  <c r="R4410" i="1"/>
  <c r="D4411" i="1"/>
  <c r="F4411" i="1"/>
  <c r="H4411" i="1"/>
  <c r="I4411" i="1"/>
  <c r="L4411" i="1"/>
  <c r="N4411" i="1"/>
  <c r="Q4411" i="1"/>
  <c r="R4411" i="1"/>
  <c r="D4412" i="1"/>
  <c r="F4412" i="1"/>
  <c r="H4412" i="1"/>
  <c r="I4412" i="1"/>
  <c r="L4412" i="1"/>
  <c r="N4412" i="1"/>
  <c r="Q4412" i="1"/>
  <c r="R4412" i="1"/>
  <c r="D4413" i="1"/>
  <c r="F4413" i="1"/>
  <c r="H4413" i="1"/>
  <c r="I4413" i="1"/>
  <c r="L4413" i="1"/>
  <c r="N4413" i="1"/>
  <c r="Q4413" i="1"/>
  <c r="R4413" i="1"/>
  <c r="D4414" i="1"/>
  <c r="F4414" i="1"/>
  <c r="H4414" i="1"/>
  <c r="I4414" i="1"/>
  <c r="L4414" i="1"/>
  <c r="N4414" i="1"/>
  <c r="Q4414" i="1"/>
  <c r="R4414" i="1"/>
  <c r="D4415" i="1"/>
  <c r="F4415" i="1"/>
  <c r="H4415" i="1"/>
  <c r="I4415" i="1"/>
  <c r="L4415" i="1"/>
  <c r="N4415" i="1"/>
  <c r="Q4415" i="1"/>
  <c r="R4415" i="1"/>
  <c r="D4416" i="1"/>
  <c r="F4416" i="1"/>
  <c r="H4416" i="1"/>
  <c r="I4416" i="1"/>
  <c r="L4416" i="1"/>
  <c r="N4416" i="1"/>
  <c r="Q4416" i="1"/>
  <c r="R4416" i="1"/>
  <c r="D4417" i="1"/>
  <c r="F4417" i="1"/>
  <c r="H4417" i="1"/>
  <c r="I4417" i="1"/>
  <c r="L4417" i="1"/>
  <c r="N4417" i="1"/>
  <c r="Q4417" i="1"/>
  <c r="R4417" i="1"/>
  <c r="D4418" i="1"/>
  <c r="F4418" i="1"/>
  <c r="H4418" i="1"/>
  <c r="I4418" i="1"/>
  <c r="L4418" i="1"/>
  <c r="N4418" i="1"/>
  <c r="Q4418" i="1"/>
  <c r="R4418" i="1"/>
  <c r="D4419" i="1"/>
  <c r="F4419" i="1"/>
  <c r="H4419" i="1"/>
  <c r="I4419" i="1"/>
  <c r="L4419" i="1"/>
  <c r="N4419" i="1"/>
  <c r="Q4419" i="1"/>
  <c r="R4419" i="1"/>
  <c r="D4420" i="1"/>
  <c r="F4420" i="1"/>
  <c r="H4420" i="1"/>
  <c r="I4420" i="1"/>
  <c r="L4420" i="1"/>
  <c r="N4420" i="1"/>
  <c r="Q4420" i="1"/>
  <c r="R4420" i="1"/>
  <c r="D4421" i="1"/>
  <c r="F4421" i="1"/>
  <c r="H4421" i="1"/>
  <c r="I4421" i="1"/>
  <c r="L4421" i="1"/>
  <c r="N4421" i="1"/>
  <c r="Q4421" i="1"/>
  <c r="R4421" i="1"/>
  <c r="D4422" i="1"/>
  <c r="F4422" i="1"/>
  <c r="H4422" i="1"/>
  <c r="I4422" i="1"/>
  <c r="L4422" i="1"/>
  <c r="N4422" i="1"/>
  <c r="Q4422" i="1"/>
  <c r="R4422" i="1"/>
  <c r="D4423" i="1"/>
  <c r="F4423" i="1"/>
  <c r="H4423" i="1"/>
  <c r="I4423" i="1"/>
  <c r="L4423" i="1"/>
  <c r="N4423" i="1"/>
  <c r="Q4423" i="1"/>
  <c r="R4423" i="1"/>
  <c r="D4424" i="1"/>
  <c r="F4424" i="1"/>
  <c r="H4424" i="1"/>
  <c r="I4424" i="1"/>
  <c r="L4424" i="1"/>
  <c r="N4424" i="1"/>
  <c r="Q4424" i="1"/>
  <c r="R4424" i="1"/>
  <c r="D4425" i="1"/>
  <c r="F4425" i="1"/>
  <c r="H4425" i="1"/>
  <c r="I4425" i="1"/>
  <c r="L4425" i="1"/>
  <c r="N4425" i="1"/>
  <c r="Q4425" i="1"/>
  <c r="R4425" i="1"/>
  <c r="D4426" i="1"/>
  <c r="F4426" i="1"/>
  <c r="H4426" i="1"/>
  <c r="I4426" i="1"/>
  <c r="L4426" i="1"/>
  <c r="N4426" i="1"/>
  <c r="Q4426" i="1"/>
  <c r="R4426" i="1"/>
  <c r="D4427" i="1"/>
  <c r="F4427" i="1"/>
  <c r="H4427" i="1"/>
  <c r="I4427" i="1"/>
  <c r="L4427" i="1"/>
  <c r="N4427" i="1"/>
  <c r="Q4427" i="1"/>
  <c r="R4427" i="1"/>
  <c r="D4428" i="1"/>
  <c r="F4428" i="1"/>
  <c r="H4428" i="1"/>
  <c r="I4428" i="1"/>
  <c r="L4428" i="1"/>
  <c r="N4428" i="1"/>
  <c r="Q4428" i="1"/>
  <c r="R4428" i="1"/>
  <c r="D4429" i="1"/>
  <c r="F4429" i="1"/>
  <c r="H4429" i="1"/>
  <c r="I4429" i="1"/>
  <c r="L4429" i="1"/>
  <c r="N4429" i="1"/>
  <c r="Q4429" i="1"/>
  <c r="R4429" i="1"/>
  <c r="D4430" i="1"/>
  <c r="F4430" i="1"/>
  <c r="H4430" i="1"/>
  <c r="I4430" i="1"/>
  <c r="L4430" i="1"/>
  <c r="N4430" i="1"/>
  <c r="Q4430" i="1"/>
  <c r="R4430" i="1"/>
  <c r="D4431" i="1"/>
  <c r="F4431" i="1"/>
  <c r="H4431" i="1"/>
  <c r="I4431" i="1"/>
  <c r="L4431" i="1"/>
  <c r="N4431" i="1"/>
  <c r="Q4431" i="1"/>
  <c r="R4431" i="1"/>
  <c r="D4432" i="1"/>
  <c r="F4432" i="1"/>
  <c r="H4432" i="1"/>
  <c r="I4432" i="1"/>
  <c r="L4432" i="1"/>
  <c r="N4432" i="1"/>
  <c r="Q4432" i="1"/>
  <c r="R4432" i="1"/>
  <c r="D4433" i="1"/>
  <c r="F4433" i="1"/>
  <c r="H4433" i="1"/>
  <c r="I4433" i="1"/>
  <c r="L4433" i="1"/>
  <c r="N4433" i="1"/>
  <c r="Q4433" i="1"/>
  <c r="R4433" i="1"/>
  <c r="D4434" i="1"/>
  <c r="F4434" i="1"/>
  <c r="H4434" i="1"/>
  <c r="I4434" i="1"/>
  <c r="L4434" i="1"/>
  <c r="N4434" i="1"/>
  <c r="Q4434" i="1"/>
  <c r="R4434" i="1"/>
  <c r="D4435" i="1"/>
  <c r="F4435" i="1"/>
  <c r="H4435" i="1"/>
  <c r="I4435" i="1"/>
  <c r="L4435" i="1"/>
  <c r="N4435" i="1"/>
  <c r="Q4435" i="1"/>
  <c r="R4435" i="1"/>
  <c r="D4436" i="1"/>
  <c r="F4436" i="1"/>
  <c r="H4436" i="1"/>
  <c r="I4436" i="1"/>
  <c r="L4436" i="1"/>
  <c r="N4436" i="1"/>
  <c r="Q4436" i="1"/>
  <c r="R4436" i="1"/>
  <c r="D4437" i="1"/>
  <c r="F4437" i="1"/>
  <c r="H4437" i="1"/>
  <c r="I4437" i="1"/>
  <c r="L4437" i="1"/>
  <c r="N4437" i="1"/>
  <c r="Q4437" i="1"/>
  <c r="R4437" i="1"/>
  <c r="D4438" i="1"/>
  <c r="F4438" i="1"/>
  <c r="H4438" i="1"/>
  <c r="I4438" i="1"/>
  <c r="L4438" i="1"/>
  <c r="N4438" i="1"/>
  <c r="Q4438" i="1"/>
  <c r="R4438" i="1"/>
  <c r="D4439" i="1"/>
  <c r="F4439" i="1"/>
  <c r="H4439" i="1"/>
  <c r="I4439" i="1"/>
  <c r="L4439" i="1"/>
  <c r="N4439" i="1"/>
  <c r="Q4439" i="1"/>
  <c r="R4439" i="1"/>
  <c r="D4440" i="1"/>
  <c r="F4440" i="1"/>
  <c r="H4440" i="1"/>
  <c r="I4440" i="1"/>
  <c r="L4440" i="1"/>
  <c r="N4440" i="1"/>
  <c r="Q4440" i="1"/>
  <c r="R4440" i="1"/>
  <c r="D4441" i="1"/>
  <c r="F4441" i="1"/>
  <c r="H4441" i="1"/>
  <c r="I4441" i="1"/>
  <c r="L4441" i="1"/>
  <c r="N4441" i="1"/>
  <c r="Q4441" i="1"/>
  <c r="R4441" i="1"/>
  <c r="D4442" i="1"/>
  <c r="F4442" i="1"/>
  <c r="H4442" i="1"/>
  <c r="I4442" i="1"/>
  <c r="L4442" i="1"/>
  <c r="N4442" i="1"/>
  <c r="Q4442" i="1"/>
  <c r="R4442" i="1"/>
  <c r="D4443" i="1"/>
  <c r="F4443" i="1"/>
  <c r="H4443" i="1"/>
  <c r="I4443" i="1"/>
  <c r="L4443" i="1"/>
  <c r="N4443" i="1"/>
  <c r="Q4443" i="1"/>
  <c r="R4443" i="1"/>
  <c r="D4444" i="1"/>
  <c r="F4444" i="1"/>
  <c r="H4444" i="1"/>
  <c r="I4444" i="1"/>
  <c r="L4444" i="1"/>
  <c r="N4444" i="1"/>
  <c r="Q4444" i="1"/>
  <c r="R4444" i="1"/>
  <c r="D4445" i="1"/>
  <c r="F4445" i="1"/>
  <c r="H4445" i="1"/>
  <c r="I4445" i="1"/>
  <c r="L4445" i="1"/>
  <c r="N4445" i="1"/>
  <c r="Q4445" i="1"/>
  <c r="R4445" i="1"/>
  <c r="D4446" i="1"/>
  <c r="F4446" i="1"/>
  <c r="H4446" i="1"/>
  <c r="I4446" i="1"/>
  <c r="L4446" i="1"/>
  <c r="N4446" i="1"/>
  <c r="Q4446" i="1"/>
  <c r="R4446" i="1"/>
  <c r="D4447" i="1"/>
  <c r="F4447" i="1"/>
  <c r="H4447" i="1"/>
  <c r="I4447" i="1"/>
  <c r="L4447" i="1"/>
  <c r="N4447" i="1"/>
  <c r="Q4447" i="1"/>
  <c r="R4447" i="1"/>
  <c r="D4448" i="1"/>
  <c r="F4448" i="1"/>
  <c r="H4448" i="1"/>
  <c r="I4448" i="1"/>
  <c r="L4448" i="1"/>
  <c r="N4448" i="1"/>
  <c r="Q4448" i="1"/>
  <c r="R4448" i="1"/>
  <c r="D4449" i="1"/>
  <c r="F4449" i="1"/>
  <c r="H4449" i="1"/>
  <c r="I4449" i="1"/>
  <c r="L4449" i="1"/>
  <c r="N4449" i="1"/>
  <c r="Q4449" i="1"/>
  <c r="R4449" i="1"/>
  <c r="D4450" i="1"/>
  <c r="F4450" i="1"/>
  <c r="H4450" i="1"/>
  <c r="I4450" i="1"/>
  <c r="L4450" i="1"/>
  <c r="N4450" i="1"/>
  <c r="Q4450" i="1"/>
  <c r="R4450" i="1"/>
  <c r="D4451" i="1"/>
  <c r="F4451" i="1"/>
  <c r="H4451" i="1"/>
  <c r="I4451" i="1"/>
  <c r="L4451" i="1"/>
  <c r="N4451" i="1"/>
  <c r="Q4451" i="1"/>
  <c r="R4451" i="1"/>
  <c r="D4452" i="1"/>
  <c r="F4452" i="1"/>
  <c r="H4452" i="1"/>
  <c r="I4452" i="1"/>
  <c r="L4452" i="1"/>
  <c r="N4452" i="1"/>
  <c r="Q4452" i="1"/>
  <c r="R4452" i="1"/>
  <c r="D4453" i="1"/>
  <c r="F4453" i="1"/>
  <c r="H4453" i="1"/>
  <c r="I4453" i="1"/>
  <c r="L4453" i="1"/>
  <c r="N4453" i="1"/>
  <c r="Q4453" i="1"/>
  <c r="R4453" i="1"/>
  <c r="D4454" i="1"/>
  <c r="F4454" i="1"/>
  <c r="H4454" i="1"/>
  <c r="I4454" i="1"/>
  <c r="L4454" i="1"/>
  <c r="N4454" i="1"/>
  <c r="Q4454" i="1"/>
  <c r="R4454" i="1"/>
  <c r="D4455" i="1"/>
  <c r="F4455" i="1"/>
  <c r="H4455" i="1"/>
  <c r="I4455" i="1"/>
  <c r="L4455" i="1"/>
  <c r="N4455" i="1"/>
  <c r="Q4455" i="1"/>
  <c r="R4455" i="1"/>
  <c r="D4456" i="1"/>
  <c r="F4456" i="1"/>
  <c r="H4456" i="1"/>
  <c r="I4456" i="1"/>
  <c r="L4456" i="1"/>
  <c r="N4456" i="1"/>
  <c r="Q4456" i="1"/>
  <c r="R4456" i="1"/>
  <c r="D4457" i="1"/>
  <c r="F4457" i="1"/>
  <c r="H4457" i="1"/>
  <c r="I4457" i="1"/>
  <c r="L4457" i="1"/>
  <c r="N4457" i="1"/>
  <c r="Q4457" i="1"/>
  <c r="R4457" i="1"/>
  <c r="D4458" i="1"/>
  <c r="F4458" i="1"/>
  <c r="H4458" i="1"/>
  <c r="I4458" i="1"/>
  <c r="L4458" i="1"/>
  <c r="N4458" i="1"/>
  <c r="Q4458" i="1"/>
  <c r="R4458" i="1"/>
  <c r="D4459" i="1"/>
  <c r="F4459" i="1"/>
  <c r="H4459" i="1"/>
  <c r="I4459" i="1"/>
  <c r="L4459" i="1"/>
  <c r="N4459" i="1"/>
  <c r="Q4459" i="1"/>
  <c r="R4459" i="1"/>
  <c r="D4460" i="1"/>
  <c r="F4460" i="1"/>
  <c r="H4460" i="1"/>
  <c r="I4460" i="1"/>
  <c r="L4460" i="1"/>
  <c r="N4460" i="1"/>
  <c r="Q4460" i="1"/>
  <c r="R4460" i="1"/>
  <c r="D4461" i="1"/>
  <c r="F4461" i="1"/>
  <c r="H4461" i="1"/>
  <c r="I4461" i="1"/>
  <c r="L4461" i="1"/>
  <c r="N4461" i="1"/>
  <c r="Q4461" i="1"/>
  <c r="R4461" i="1"/>
  <c r="D4462" i="1"/>
  <c r="F4462" i="1"/>
  <c r="H4462" i="1"/>
  <c r="I4462" i="1"/>
  <c r="L4462" i="1"/>
  <c r="N4462" i="1"/>
  <c r="Q4462" i="1"/>
  <c r="R4462" i="1"/>
  <c r="D4463" i="1"/>
  <c r="F4463" i="1"/>
  <c r="H4463" i="1"/>
  <c r="I4463" i="1"/>
  <c r="L4463" i="1"/>
  <c r="N4463" i="1"/>
  <c r="Q4463" i="1"/>
  <c r="R4463" i="1"/>
  <c r="D4464" i="1"/>
  <c r="F4464" i="1"/>
  <c r="H4464" i="1"/>
  <c r="I4464" i="1"/>
  <c r="L4464" i="1"/>
  <c r="N4464" i="1"/>
  <c r="Q4464" i="1"/>
  <c r="R4464" i="1"/>
  <c r="D4465" i="1"/>
  <c r="F4465" i="1"/>
  <c r="H4465" i="1"/>
  <c r="I4465" i="1"/>
  <c r="L4465" i="1"/>
  <c r="N4465" i="1"/>
  <c r="Q4465" i="1"/>
  <c r="R4465" i="1"/>
  <c r="D4466" i="1"/>
  <c r="F4466" i="1"/>
  <c r="H4466" i="1"/>
  <c r="I4466" i="1"/>
  <c r="L4466" i="1"/>
  <c r="N4466" i="1"/>
  <c r="Q4466" i="1"/>
  <c r="R4466" i="1"/>
  <c r="D4467" i="1"/>
  <c r="F4467" i="1"/>
  <c r="H4467" i="1"/>
  <c r="I4467" i="1"/>
  <c r="L4467" i="1"/>
  <c r="N4467" i="1"/>
  <c r="Q4467" i="1"/>
  <c r="R4467" i="1"/>
  <c r="D4468" i="1"/>
  <c r="F4468" i="1"/>
  <c r="H4468" i="1"/>
  <c r="I4468" i="1"/>
  <c r="L4468" i="1"/>
  <c r="N4468" i="1"/>
  <c r="Q4468" i="1"/>
  <c r="R4468" i="1"/>
  <c r="D4469" i="1"/>
  <c r="F4469" i="1"/>
  <c r="H4469" i="1"/>
  <c r="I4469" i="1"/>
  <c r="L4469" i="1"/>
  <c r="N4469" i="1"/>
  <c r="Q4469" i="1"/>
  <c r="R4469" i="1"/>
  <c r="D4470" i="1"/>
  <c r="F4470" i="1"/>
  <c r="H4470" i="1"/>
  <c r="I4470" i="1"/>
  <c r="L4470" i="1"/>
  <c r="N4470" i="1"/>
  <c r="Q4470" i="1"/>
  <c r="R4470" i="1"/>
  <c r="D4471" i="1"/>
  <c r="F4471" i="1"/>
  <c r="H4471" i="1"/>
  <c r="I4471" i="1"/>
  <c r="L4471" i="1"/>
  <c r="N4471" i="1"/>
  <c r="Q4471" i="1"/>
  <c r="R4471" i="1"/>
  <c r="D4472" i="1"/>
  <c r="F4472" i="1"/>
  <c r="H4472" i="1"/>
  <c r="I4472" i="1"/>
  <c r="L4472" i="1"/>
  <c r="N4472" i="1"/>
  <c r="Q4472" i="1"/>
  <c r="R4472" i="1"/>
  <c r="D4473" i="1"/>
  <c r="F4473" i="1"/>
  <c r="H4473" i="1"/>
  <c r="I4473" i="1"/>
  <c r="L4473" i="1"/>
  <c r="N4473" i="1"/>
  <c r="Q4473" i="1"/>
  <c r="R4473" i="1"/>
  <c r="D4474" i="1"/>
  <c r="F4474" i="1"/>
  <c r="H4474" i="1"/>
  <c r="I4474" i="1"/>
  <c r="L4474" i="1"/>
  <c r="N4474" i="1"/>
  <c r="Q4474" i="1"/>
  <c r="R4474" i="1"/>
  <c r="D4475" i="1"/>
  <c r="F4475" i="1"/>
  <c r="H4475" i="1"/>
  <c r="I4475" i="1"/>
  <c r="L4475" i="1"/>
  <c r="N4475" i="1"/>
  <c r="Q4475" i="1"/>
  <c r="R4475" i="1"/>
  <c r="D4476" i="1"/>
  <c r="F4476" i="1"/>
  <c r="H4476" i="1"/>
  <c r="I4476" i="1"/>
  <c r="L4476" i="1"/>
  <c r="N4476" i="1"/>
  <c r="Q4476" i="1"/>
  <c r="R4476" i="1"/>
  <c r="D4477" i="1"/>
  <c r="F4477" i="1"/>
  <c r="H4477" i="1"/>
  <c r="I4477" i="1"/>
  <c r="L4477" i="1"/>
  <c r="N4477" i="1"/>
  <c r="Q4477" i="1"/>
  <c r="R4477" i="1"/>
  <c r="D4478" i="1"/>
  <c r="F4478" i="1"/>
  <c r="H4478" i="1"/>
  <c r="I4478" i="1"/>
  <c r="L4478" i="1"/>
  <c r="N4478" i="1"/>
  <c r="Q4478" i="1"/>
  <c r="R4478" i="1"/>
  <c r="D4479" i="1"/>
  <c r="F4479" i="1"/>
  <c r="H4479" i="1"/>
  <c r="I4479" i="1"/>
  <c r="L4479" i="1"/>
  <c r="N4479" i="1"/>
  <c r="Q4479" i="1"/>
  <c r="R4479" i="1"/>
  <c r="D4480" i="1"/>
  <c r="F4480" i="1"/>
  <c r="H4480" i="1"/>
  <c r="I4480" i="1"/>
  <c r="L4480" i="1"/>
  <c r="N4480" i="1"/>
  <c r="Q4480" i="1"/>
  <c r="R4480" i="1"/>
  <c r="D4481" i="1"/>
  <c r="F4481" i="1"/>
  <c r="H4481" i="1"/>
  <c r="I4481" i="1"/>
  <c r="L4481" i="1"/>
  <c r="N4481" i="1"/>
  <c r="Q4481" i="1"/>
  <c r="R4481" i="1"/>
  <c r="D4482" i="1"/>
  <c r="F4482" i="1"/>
  <c r="H4482" i="1"/>
  <c r="I4482" i="1"/>
  <c r="L4482" i="1"/>
  <c r="N4482" i="1"/>
  <c r="Q4482" i="1"/>
  <c r="R4482" i="1"/>
  <c r="D4483" i="1"/>
  <c r="F4483" i="1"/>
  <c r="H4483" i="1"/>
  <c r="I4483" i="1"/>
  <c r="L4483" i="1"/>
  <c r="N4483" i="1"/>
  <c r="Q4483" i="1"/>
  <c r="R4483" i="1"/>
  <c r="D4484" i="1"/>
  <c r="F4484" i="1"/>
  <c r="H4484" i="1"/>
  <c r="I4484" i="1"/>
  <c r="L4484" i="1"/>
  <c r="N4484" i="1"/>
  <c r="Q4484" i="1"/>
  <c r="R4484" i="1"/>
  <c r="D4485" i="1"/>
  <c r="F4485" i="1"/>
  <c r="H4485" i="1"/>
  <c r="I4485" i="1"/>
  <c r="L4485" i="1"/>
  <c r="N4485" i="1"/>
  <c r="Q4485" i="1"/>
  <c r="R4485" i="1"/>
  <c r="D4486" i="1"/>
  <c r="F4486" i="1"/>
  <c r="H4486" i="1"/>
  <c r="I4486" i="1"/>
  <c r="L4486" i="1"/>
  <c r="N4486" i="1"/>
  <c r="Q4486" i="1"/>
  <c r="R4486" i="1"/>
  <c r="D4487" i="1"/>
  <c r="F4487" i="1"/>
  <c r="H4487" i="1"/>
  <c r="I4487" i="1"/>
  <c r="L4487" i="1"/>
  <c r="N4487" i="1"/>
  <c r="Q4487" i="1"/>
  <c r="R4487" i="1"/>
  <c r="D4488" i="1"/>
  <c r="F4488" i="1"/>
  <c r="H4488" i="1"/>
  <c r="I4488" i="1"/>
  <c r="L4488" i="1"/>
  <c r="N4488" i="1"/>
  <c r="Q4488" i="1"/>
  <c r="R4488" i="1"/>
  <c r="D4489" i="1"/>
  <c r="F4489" i="1"/>
  <c r="H4489" i="1"/>
  <c r="I4489" i="1"/>
  <c r="L4489" i="1"/>
  <c r="N4489" i="1"/>
  <c r="Q4489" i="1"/>
  <c r="R4489" i="1"/>
  <c r="D4490" i="1"/>
  <c r="F4490" i="1"/>
  <c r="H4490" i="1"/>
  <c r="I4490" i="1"/>
  <c r="L4490" i="1"/>
  <c r="N4490" i="1"/>
  <c r="Q4490" i="1"/>
  <c r="R4490" i="1"/>
  <c r="D4491" i="1"/>
  <c r="F4491" i="1"/>
  <c r="H4491" i="1"/>
  <c r="I4491" i="1"/>
  <c r="L4491" i="1"/>
  <c r="N4491" i="1"/>
  <c r="Q4491" i="1"/>
  <c r="R4491" i="1"/>
  <c r="D4492" i="1"/>
  <c r="F4492" i="1"/>
  <c r="H4492" i="1"/>
  <c r="I4492" i="1"/>
  <c r="L4492" i="1"/>
  <c r="N4492" i="1"/>
  <c r="Q4492" i="1"/>
  <c r="R4492" i="1"/>
  <c r="D4493" i="1"/>
  <c r="F4493" i="1"/>
  <c r="H4493" i="1"/>
  <c r="I4493" i="1"/>
  <c r="L4493" i="1"/>
  <c r="N4493" i="1"/>
  <c r="Q4493" i="1"/>
  <c r="R4493" i="1"/>
  <c r="D4494" i="1"/>
  <c r="F4494" i="1"/>
  <c r="H4494" i="1"/>
  <c r="I4494" i="1"/>
  <c r="L4494" i="1"/>
  <c r="N4494" i="1"/>
  <c r="Q4494" i="1"/>
  <c r="R4494" i="1"/>
  <c r="D4495" i="1"/>
  <c r="F4495" i="1"/>
  <c r="H4495" i="1"/>
  <c r="I4495" i="1"/>
  <c r="L4495" i="1"/>
  <c r="N4495" i="1"/>
  <c r="Q4495" i="1"/>
  <c r="R4495" i="1"/>
  <c r="D4496" i="1"/>
  <c r="F4496" i="1"/>
  <c r="H4496" i="1"/>
  <c r="I4496" i="1"/>
  <c r="L4496" i="1"/>
  <c r="N4496" i="1"/>
  <c r="Q4496" i="1"/>
  <c r="R4496" i="1"/>
  <c r="D4497" i="1"/>
  <c r="F4497" i="1"/>
  <c r="H4497" i="1"/>
  <c r="I4497" i="1"/>
  <c r="L4497" i="1"/>
  <c r="N4497" i="1"/>
  <c r="Q4497" i="1"/>
  <c r="R4497" i="1"/>
  <c r="D4498" i="1"/>
  <c r="F4498" i="1"/>
  <c r="H4498" i="1"/>
  <c r="I4498" i="1"/>
  <c r="L4498" i="1"/>
  <c r="N4498" i="1"/>
  <c r="Q4498" i="1"/>
  <c r="R4498" i="1"/>
  <c r="D4499" i="1"/>
  <c r="F4499" i="1"/>
  <c r="H4499" i="1"/>
  <c r="I4499" i="1"/>
  <c r="L4499" i="1"/>
  <c r="N4499" i="1"/>
  <c r="Q4499" i="1"/>
  <c r="R4499" i="1"/>
  <c r="D4500" i="1"/>
  <c r="F4500" i="1"/>
  <c r="H4500" i="1"/>
  <c r="I4500" i="1"/>
  <c r="L4500" i="1"/>
  <c r="N4500" i="1"/>
  <c r="Q4500" i="1"/>
  <c r="R4500" i="1"/>
  <c r="D4501" i="1"/>
  <c r="F4501" i="1"/>
  <c r="H4501" i="1"/>
  <c r="I4501" i="1"/>
  <c r="L4501" i="1"/>
  <c r="N4501" i="1"/>
  <c r="Q4501" i="1"/>
  <c r="R4501" i="1"/>
  <c r="D4502" i="1"/>
  <c r="F4502" i="1"/>
  <c r="H4502" i="1"/>
  <c r="I4502" i="1"/>
  <c r="L4502" i="1"/>
  <c r="N4502" i="1"/>
  <c r="Q4502" i="1"/>
  <c r="R4502" i="1"/>
  <c r="D4503" i="1"/>
  <c r="F4503" i="1"/>
  <c r="H4503" i="1"/>
  <c r="I4503" i="1"/>
  <c r="L4503" i="1"/>
  <c r="N4503" i="1"/>
  <c r="Q4503" i="1"/>
  <c r="R4503" i="1"/>
  <c r="D4504" i="1"/>
  <c r="F4504" i="1"/>
  <c r="H4504" i="1"/>
  <c r="I4504" i="1"/>
  <c r="L4504" i="1"/>
  <c r="N4504" i="1"/>
  <c r="Q4504" i="1"/>
  <c r="R4504" i="1"/>
  <c r="D4505" i="1"/>
  <c r="F4505" i="1"/>
  <c r="H4505" i="1"/>
  <c r="I4505" i="1"/>
  <c r="L4505" i="1"/>
  <c r="N4505" i="1"/>
  <c r="Q4505" i="1"/>
  <c r="R4505" i="1"/>
  <c r="D4506" i="1"/>
  <c r="F4506" i="1"/>
  <c r="H4506" i="1"/>
  <c r="I4506" i="1"/>
  <c r="L4506" i="1"/>
  <c r="N4506" i="1"/>
  <c r="Q4506" i="1"/>
  <c r="R4506" i="1"/>
  <c r="D4507" i="1"/>
  <c r="F4507" i="1"/>
  <c r="H4507" i="1"/>
  <c r="I4507" i="1"/>
  <c r="L4507" i="1"/>
  <c r="N4507" i="1"/>
  <c r="Q4507" i="1"/>
  <c r="R4507" i="1"/>
  <c r="D4508" i="1"/>
  <c r="F4508" i="1"/>
  <c r="H4508" i="1"/>
  <c r="I4508" i="1"/>
  <c r="L4508" i="1"/>
  <c r="N4508" i="1"/>
  <c r="Q4508" i="1"/>
  <c r="R4508" i="1"/>
  <c r="D4509" i="1"/>
  <c r="F4509" i="1"/>
  <c r="H4509" i="1"/>
  <c r="I4509" i="1"/>
  <c r="L4509" i="1"/>
  <c r="N4509" i="1"/>
  <c r="Q4509" i="1"/>
  <c r="R4509" i="1"/>
  <c r="D4510" i="1"/>
  <c r="F4510" i="1"/>
  <c r="H4510" i="1"/>
  <c r="I4510" i="1"/>
  <c r="L4510" i="1"/>
  <c r="N4510" i="1"/>
  <c r="Q4510" i="1"/>
  <c r="R4510" i="1"/>
  <c r="D4511" i="1"/>
  <c r="F4511" i="1"/>
  <c r="H4511" i="1"/>
  <c r="I4511" i="1"/>
  <c r="L4511" i="1"/>
  <c r="N4511" i="1"/>
  <c r="Q4511" i="1"/>
  <c r="R4511" i="1"/>
  <c r="D4512" i="1"/>
  <c r="F4512" i="1"/>
  <c r="H4512" i="1"/>
  <c r="I4512" i="1"/>
  <c r="L4512" i="1"/>
  <c r="N4512" i="1"/>
  <c r="Q4512" i="1"/>
  <c r="R4512" i="1"/>
  <c r="D4513" i="1"/>
  <c r="F4513" i="1"/>
  <c r="H4513" i="1"/>
  <c r="I4513" i="1"/>
  <c r="L4513" i="1"/>
  <c r="N4513" i="1"/>
  <c r="Q4513" i="1"/>
  <c r="R4513" i="1"/>
  <c r="D4514" i="1"/>
  <c r="F4514" i="1"/>
  <c r="H4514" i="1"/>
  <c r="I4514" i="1"/>
  <c r="L4514" i="1"/>
  <c r="N4514" i="1"/>
  <c r="Q4514" i="1"/>
  <c r="R4514" i="1"/>
  <c r="D4515" i="1"/>
  <c r="F4515" i="1"/>
  <c r="H4515" i="1"/>
  <c r="I4515" i="1"/>
  <c r="L4515" i="1"/>
  <c r="N4515" i="1"/>
  <c r="Q4515" i="1"/>
  <c r="R4515" i="1"/>
  <c r="D4516" i="1"/>
  <c r="F4516" i="1"/>
  <c r="H4516" i="1"/>
  <c r="I4516" i="1"/>
  <c r="L4516" i="1"/>
  <c r="N4516" i="1"/>
  <c r="Q4516" i="1"/>
  <c r="R4516" i="1"/>
  <c r="D4517" i="1"/>
  <c r="F4517" i="1"/>
  <c r="H4517" i="1"/>
  <c r="I4517" i="1"/>
  <c r="L4517" i="1"/>
  <c r="N4517" i="1"/>
  <c r="Q4517" i="1"/>
  <c r="R4517" i="1"/>
  <c r="D4518" i="1"/>
  <c r="F4518" i="1"/>
  <c r="H4518" i="1"/>
  <c r="I4518" i="1"/>
  <c r="L4518" i="1"/>
  <c r="N4518" i="1"/>
  <c r="Q4518" i="1"/>
  <c r="R4518" i="1"/>
  <c r="D4519" i="1"/>
  <c r="F4519" i="1"/>
  <c r="H4519" i="1"/>
  <c r="I4519" i="1"/>
  <c r="L4519" i="1"/>
  <c r="N4519" i="1"/>
  <c r="Q4519" i="1"/>
  <c r="R4519" i="1"/>
  <c r="D4520" i="1"/>
  <c r="F4520" i="1"/>
  <c r="H4520" i="1"/>
  <c r="I4520" i="1"/>
  <c r="L4520" i="1"/>
  <c r="N4520" i="1"/>
  <c r="Q4520" i="1"/>
  <c r="R4520" i="1"/>
  <c r="D4521" i="1"/>
  <c r="F4521" i="1"/>
  <c r="H4521" i="1"/>
  <c r="I4521" i="1"/>
  <c r="L4521" i="1"/>
  <c r="N4521" i="1"/>
  <c r="Q4521" i="1"/>
  <c r="R4521" i="1"/>
  <c r="D4522" i="1"/>
  <c r="F4522" i="1"/>
  <c r="H4522" i="1"/>
  <c r="I4522" i="1"/>
  <c r="L4522" i="1"/>
  <c r="N4522" i="1"/>
  <c r="Q4522" i="1"/>
  <c r="R4522" i="1"/>
  <c r="D4523" i="1"/>
  <c r="F4523" i="1"/>
  <c r="H4523" i="1"/>
  <c r="I4523" i="1"/>
  <c r="L4523" i="1"/>
  <c r="N4523" i="1"/>
  <c r="Q4523" i="1"/>
  <c r="R4523" i="1"/>
  <c r="D4524" i="1"/>
  <c r="F4524" i="1"/>
  <c r="H4524" i="1"/>
  <c r="I4524" i="1"/>
  <c r="L4524" i="1"/>
  <c r="N4524" i="1"/>
  <c r="Q4524" i="1"/>
  <c r="R4524" i="1"/>
  <c r="D4525" i="1"/>
  <c r="F4525" i="1"/>
  <c r="H4525" i="1"/>
  <c r="I4525" i="1"/>
  <c r="L4525" i="1"/>
  <c r="N4525" i="1"/>
  <c r="Q4525" i="1"/>
  <c r="R4525" i="1"/>
  <c r="D4526" i="1"/>
  <c r="F4526" i="1"/>
  <c r="H4526" i="1"/>
  <c r="I4526" i="1"/>
  <c r="L4526" i="1"/>
  <c r="N4526" i="1"/>
  <c r="Q4526" i="1"/>
  <c r="R4526" i="1"/>
  <c r="D4527" i="1"/>
  <c r="F4527" i="1"/>
  <c r="H4527" i="1"/>
  <c r="I4527" i="1"/>
  <c r="L4527" i="1"/>
  <c r="N4527" i="1"/>
  <c r="Q4527" i="1"/>
  <c r="R4527" i="1"/>
  <c r="D4528" i="1"/>
  <c r="F4528" i="1"/>
  <c r="H4528" i="1"/>
  <c r="I4528" i="1"/>
  <c r="L4528" i="1"/>
  <c r="N4528" i="1"/>
  <c r="Q4528" i="1"/>
  <c r="R4528" i="1"/>
  <c r="D4529" i="1"/>
  <c r="F4529" i="1"/>
  <c r="H4529" i="1"/>
  <c r="I4529" i="1"/>
  <c r="L4529" i="1"/>
  <c r="N4529" i="1"/>
  <c r="Q4529" i="1"/>
  <c r="R4529" i="1"/>
  <c r="D4530" i="1"/>
  <c r="F4530" i="1"/>
  <c r="H4530" i="1"/>
  <c r="I4530" i="1"/>
  <c r="L4530" i="1"/>
  <c r="N4530" i="1"/>
  <c r="Q4530" i="1"/>
  <c r="R4530" i="1"/>
  <c r="D4531" i="1"/>
  <c r="F4531" i="1"/>
  <c r="H4531" i="1"/>
  <c r="I4531" i="1"/>
  <c r="L4531" i="1"/>
  <c r="N4531" i="1"/>
  <c r="Q4531" i="1"/>
  <c r="R4531" i="1"/>
  <c r="D4532" i="1"/>
  <c r="F4532" i="1"/>
  <c r="H4532" i="1"/>
  <c r="I4532" i="1"/>
  <c r="L4532" i="1"/>
  <c r="N4532" i="1"/>
  <c r="Q4532" i="1"/>
  <c r="R4532" i="1"/>
  <c r="D4533" i="1"/>
  <c r="F4533" i="1"/>
  <c r="H4533" i="1"/>
  <c r="I4533" i="1"/>
  <c r="L4533" i="1"/>
  <c r="N4533" i="1"/>
  <c r="Q4533" i="1"/>
  <c r="R4533" i="1"/>
  <c r="D4534" i="1"/>
  <c r="F4534" i="1"/>
  <c r="H4534" i="1"/>
  <c r="I4534" i="1"/>
  <c r="L4534" i="1"/>
  <c r="N4534" i="1"/>
  <c r="Q4534" i="1"/>
  <c r="R4534" i="1"/>
  <c r="D4535" i="1"/>
  <c r="F4535" i="1"/>
  <c r="H4535" i="1"/>
  <c r="I4535" i="1"/>
  <c r="L4535" i="1"/>
  <c r="N4535" i="1"/>
  <c r="Q4535" i="1"/>
  <c r="R4535" i="1"/>
  <c r="D4536" i="1"/>
  <c r="F4536" i="1"/>
  <c r="H4536" i="1"/>
  <c r="I4536" i="1"/>
  <c r="L4536" i="1"/>
  <c r="N4536" i="1"/>
  <c r="Q4536" i="1"/>
  <c r="R4536" i="1"/>
  <c r="D4537" i="1"/>
  <c r="F4537" i="1"/>
  <c r="H4537" i="1"/>
  <c r="I4537" i="1"/>
  <c r="L4537" i="1"/>
  <c r="N4537" i="1"/>
  <c r="Q4537" i="1"/>
  <c r="R4537" i="1"/>
  <c r="D4538" i="1"/>
  <c r="F4538" i="1"/>
  <c r="H4538" i="1"/>
  <c r="I4538" i="1"/>
  <c r="L4538" i="1"/>
  <c r="N4538" i="1"/>
  <c r="Q4538" i="1"/>
  <c r="R4538" i="1"/>
  <c r="D4539" i="1"/>
  <c r="F4539" i="1"/>
  <c r="H4539" i="1"/>
  <c r="I4539" i="1"/>
  <c r="L4539" i="1"/>
  <c r="N4539" i="1"/>
  <c r="Q4539" i="1"/>
  <c r="R4539" i="1"/>
  <c r="D4540" i="1"/>
  <c r="F4540" i="1"/>
  <c r="H4540" i="1"/>
  <c r="I4540" i="1"/>
  <c r="L4540" i="1"/>
  <c r="N4540" i="1"/>
  <c r="Q4540" i="1"/>
  <c r="R4540" i="1"/>
  <c r="D4541" i="1"/>
  <c r="F4541" i="1"/>
  <c r="H4541" i="1"/>
  <c r="I4541" i="1"/>
  <c r="L4541" i="1"/>
  <c r="N4541" i="1"/>
  <c r="Q4541" i="1"/>
  <c r="R4541" i="1"/>
  <c r="D4542" i="1"/>
  <c r="F4542" i="1"/>
  <c r="H4542" i="1"/>
  <c r="I4542" i="1"/>
  <c r="L4542" i="1"/>
  <c r="N4542" i="1"/>
  <c r="Q4542" i="1"/>
  <c r="R4542" i="1"/>
  <c r="D4543" i="1"/>
  <c r="F4543" i="1"/>
  <c r="H4543" i="1"/>
  <c r="I4543" i="1"/>
  <c r="L4543" i="1"/>
  <c r="N4543" i="1"/>
  <c r="Q4543" i="1"/>
  <c r="R4543" i="1"/>
  <c r="D4544" i="1"/>
  <c r="F4544" i="1"/>
  <c r="H4544" i="1"/>
  <c r="I4544" i="1"/>
  <c r="L4544" i="1"/>
  <c r="N4544" i="1"/>
  <c r="Q4544" i="1"/>
  <c r="R4544" i="1"/>
  <c r="D4545" i="1"/>
  <c r="F4545" i="1"/>
  <c r="H4545" i="1"/>
  <c r="I4545" i="1"/>
  <c r="L4545" i="1"/>
  <c r="N4545" i="1"/>
  <c r="Q4545" i="1"/>
  <c r="R4545" i="1"/>
  <c r="D4546" i="1"/>
  <c r="F4546" i="1"/>
  <c r="H4546" i="1"/>
  <c r="I4546" i="1"/>
  <c r="L4546" i="1"/>
  <c r="N4546" i="1"/>
  <c r="Q4546" i="1"/>
  <c r="R4546" i="1"/>
  <c r="D4547" i="1"/>
  <c r="F4547" i="1"/>
  <c r="H4547" i="1"/>
  <c r="I4547" i="1"/>
  <c r="L4547" i="1"/>
  <c r="N4547" i="1"/>
  <c r="Q4547" i="1"/>
  <c r="R4547" i="1"/>
  <c r="D4548" i="1"/>
  <c r="F4548" i="1"/>
  <c r="H4548" i="1"/>
  <c r="I4548" i="1"/>
  <c r="L4548" i="1"/>
  <c r="N4548" i="1"/>
  <c r="Q4548" i="1"/>
  <c r="R4548" i="1"/>
  <c r="D4549" i="1"/>
  <c r="F4549" i="1"/>
  <c r="H4549" i="1"/>
  <c r="I4549" i="1"/>
  <c r="L4549" i="1"/>
  <c r="N4549" i="1"/>
  <c r="Q4549" i="1"/>
  <c r="R4549" i="1"/>
  <c r="D4550" i="1"/>
  <c r="F4550" i="1"/>
  <c r="H4550" i="1"/>
  <c r="I4550" i="1"/>
  <c r="L4550" i="1"/>
  <c r="N4550" i="1"/>
  <c r="Q4550" i="1"/>
  <c r="R4550" i="1"/>
  <c r="D4551" i="1"/>
  <c r="F4551" i="1"/>
  <c r="H4551" i="1"/>
  <c r="I4551" i="1"/>
  <c r="L4551" i="1"/>
  <c r="N4551" i="1"/>
  <c r="Q4551" i="1"/>
  <c r="R4551" i="1"/>
  <c r="D4552" i="1"/>
  <c r="F4552" i="1"/>
  <c r="H4552" i="1"/>
  <c r="I4552" i="1"/>
  <c r="L4552" i="1"/>
  <c r="N4552" i="1"/>
  <c r="Q4552" i="1"/>
  <c r="R4552" i="1"/>
  <c r="D4553" i="1"/>
  <c r="F4553" i="1"/>
  <c r="H4553" i="1"/>
  <c r="I4553" i="1"/>
  <c r="L4553" i="1"/>
  <c r="N4553" i="1"/>
  <c r="Q4553" i="1"/>
  <c r="R4553" i="1"/>
  <c r="D4554" i="1"/>
  <c r="F4554" i="1"/>
  <c r="H4554" i="1"/>
  <c r="I4554" i="1"/>
  <c r="L4554" i="1"/>
  <c r="N4554" i="1"/>
  <c r="Q4554" i="1"/>
  <c r="R4554" i="1"/>
  <c r="D4555" i="1"/>
  <c r="F4555" i="1"/>
  <c r="H4555" i="1"/>
  <c r="I4555" i="1"/>
  <c r="L4555" i="1"/>
  <c r="N4555" i="1"/>
  <c r="Q4555" i="1"/>
  <c r="R4555" i="1"/>
  <c r="D4556" i="1"/>
  <c r="F4556" i="1"/>
  <c r="H4556" i="1"/>
  <c r="I4556" i="1"/>
  <c r="L4556" i="1"/>
  <c r="N4556" i="1"/>
  <c r="Q4556" i="1"/>
  <c r="R4556" i="1"/>
  <c r="D4557" i="1"/>
  <c r="F4557" i="1"/>
  <c r="H4557" i="1"/>
  <c r="I4557" i="1"/>
  <c r="L4557" i="1"/>
  <c r="N4557" i="1"/>
  <c r="Q4557" i="1"/>
  <c r="R4557" i="1"/>
  <c r="D4558" i="1"/>
  <c r="F4558" i="1"/>
  <c r="H4558" i="1"/>
  <c r="I4558" i="1"/>
  <c r="L4558" i="1"/>
  <c r="N4558" i="1"/>
  <c r="Q4558" i="1"/>
  <c r="R4558" i="1"/>
  <c r="D4559" i="1"/>
  <c r="F4559" i="1"/>
  <c r="H4559" i="1"/>
  <c r="I4559" i="1"/>
  <c r="L4559" i="1"/>
  <c r="N4559" i="1"/>
  <c r="Q4559" i="1"/>
  <c r="R4559" i="1"/>
  <c r="D4560" i="1"/>
  <c r="F4560" i="1"/>
  <c r="H4560" i="1"/>
  <c r="I4560" i="1"/>
  <c r="L4560" i="1"/>
  <c r="N4560" i="1"/>
  <c r="Q4560" i="1"/>
  <c r="R4560" i="1"/>
  <c r="D4561" i="1"/>
  <c r="F4561" i="1"/>
  <c r="H4561" i="1"/>
  <c r="I4561" i="1"/>
  <c r="L4561" i="1"/>
  <c r="N4561" i="1"/>
  <c r="Q4561" i="1"/>
  <c r="R4561" i="1"/>
  <c r="D4562" i="1"/>
  <c r="F4562" i="1"/>
  <c r="H4562" i="1"/>
  <c r="I4562" i="1"/>
  <c r="L4562" i="1"/>
  <c r="N4562" i="1"/>
  <c r="Q4562" i="1"/>
  <c r="R4562" i="1"/>
  <c r="D4563" i="1"/>
  <c r="F4563" i="1"/>
  <c r="H4563" i="1"/>
  <c r="I4563" i="1"/>
  <c r="L4563" i="1"/>
  <c r="N4563" i="1"/>
  <c r="Q4563" i="1"/>
  <c r="R4563" i="1"/>
  <c r="D4564" i="1"/>
  <c r="F4564" i="1"/>
  <c r="H4564" i="1"/>
  <c r="I4564" i="1"/>
  <c r="L4564" i="1"/>
  <c r="N4564" i="1"/>
  <c r="Q4564" i="1"/>
  <c r="R4564" i="1"/>
  <c r="D4565" i="1"/>
  <c r="F4565" i="1"/>
  <c r="H4565" i="1"/>
  <c r="I4565" i="1"/>
  <c r="L4565" i="1"/>
  <c r="N4565" i="1"/>
  <c r="Q4565" i="1"/>
  <c r="R4565" i="1"/>
  <c r="D4566" i="1"/>
  <c r="F4566" i="1"/>
  <c r="H4566" i="1"/>
  <c r="I4566" i="1"/>
  <c r="L4566" i="1"/>
  <c r="N4566" i="1"/>
  <c r="Q4566" i="1"/>
  <c r="R4566" i="1"/>
  <c r="D4567" i="1"/>
  <c r="F4567" i="1"/>
  <c r="H4567" i="1"/>
  <c r="I4567" i="1"/>
  <c r="L4567" i="1"/>
  <c r="N4567" i="1"/>
  <c r="Q4567" i="1"/>
  <c r="R4567" i="1"/>
  <c r="D4568" i="1"/>
  <c r="F4568" i="1"/>
  <c r="H4568" i="1"/>
  <c r="I4568" i="1"/>
  <c r="L4568" i="1"/>
  <c r="N4568" i="1"/>
  <c r="Q4568" i="1"/>
  <c r="R4568" i="1"/>
  <c r="D4569" i="1"/>
  <c r="F4569" i="1"/>
  <c r="H4569" i="1"/>
  <c r="I4569" i="1"/>
  <c r="L4569" i="1"/>
  <c r="N4569" i="1"/>
  <c r="Q4569" i="1"/>
  <c r="R4569" i="1"/>
  <c r="D4570" i="1"/>
  <c r="F4570" i="1"/>
  <c r="H4570" i="1"/>
  <c r="I4570" i="1"/>
  <c r="L4570" i="1"/>
  <c r="N4570" i="1"/>
  <c r="Q4570" i="1"/>
  <c r="R4570" i="1"/>
  <c r="D4571" i="1"/>
  <c r="F4571" i="1"/>
  <c r="H4571" i="1"/>
  <c r="I4571" i="1"/>
  <c r="L4571" i="1"/>
  <c r="N4571" i="1"/>
  <c r="Q4571" i="1"/>
  <c r="R4571" i="1"/>
  <c r="D4572" i="1"/>
  <c r="F4572" i="1"/>
  <c r="H4572" i="1"/>
  <c r="I4572" i="1"/>
  <c r="L4572" i="1"/>
  <c r="N4572" i="1"/>
  <c r="Q4572" i="1"/>
  <c r="R4572" i="1"/>
  <c r="D4573" i="1"/>
  <c r="F4573" i="1"/>
  <c r="H4573" i="1"/>
  <c r="I4573" i="1"/>
  <c r="L4573" i="1"/>
  <c r="N4573" i="1"/>
  <c r="Q4573" i="1"/>
  <c r="R4573" i="1"/>
  <c r="D4574" i="1"/>
  <c r="F4574" i="1"/>
  <c r="H4574" i="1"/>
  <c r="I4574" i="1"/>
  <c r="L4574" i="1"/>
  <c r="N4574" i="1"/>
  <c r="Q4574" i="1"/>
  <c r="R4574" i="1"/>
  <c r="D4575" i="1"/>
  <c r="F4575" i="1"/>
  <c r="H4575" i="1"/>
  <c r="I4575" i="1"/>
  <c r="L4575" i="1"/>
  <c r="N4575" i="1"/>
  <c r="Q4575" i="1"/>
  <c r="R4575" i="1"/>
  <c r="D4576" i="1"/>
  <c r="F4576" i="1"/>
  <c r="H4576" i="1"/>
  <c r="I4576" i="1"/>
  <c r="L4576" i="1"/>
  <c r="N4576" i="1"/>
  <c r="Q4576" i="1"/>
  <c r="R4576" i="1"/>
  <c r="D4577" i="1"/>
  <c r="F4577" i="1"/>
  <c r="H4577" i="1"/>
  <c r="I4577" i="1"/>
  <c r="L4577" i="1"/>
  <c r="N4577" i="1"/>
  <c r="Q4577" i="1"/>
  <c r="R4577" i="1"/>
  <c r="D4578" i="1"/>
  <c r="F4578" i="1"/>
  <c r="H4578" i="1"/>
  <c r="I4578" i="1"/>
  <c r="L4578" i="1"/>
  <c r="N4578" i="1"/>
  <c r="Q4578" i="1"/>
  <c r="R4578" i="1"/>
  <c r="D4579" i="1"/>
  <c r="F4579" i="1"/>
  <c r="H4579" i="1"/>
  <c r="I4579" i="1"/>
  <c r="L4579" i="1"/>
  <c r="N4579" i="1"/>
  <c r="Q4579" i="1"/>
  <c r="R4579" i="1"/>
  <c r="D4580" i="1"/>
  <c r="F4580" i="1"/>
  <c r="H4580" i="1"/>
  <c r="I4580" i="1"/>
  <c r="L4580" i="1"/>
  <c r="N4580" i="1"/>
  <c r="Q4580" i="1"/>
  <c r="R4580" i="1"/>
  <c r="D4581" i="1"/>
  <c r="F4581" i="1"/>
  <c r="H4581" i="1"/>
  <c r="I4581" i="1"/>
  <c r="L4581" i="1"/>
  <c r="N4581" i="1"/>
  <c r="Q4581" i="1"/>
  <c r="R4581" i="1"/>
  <c r="D4582" i="1"/>
  <c r="F4582" i="1"/>
  <c r="H4582" i="1"/>
  <c r="I4582" i="1"/>
  <c r="L4582" i="1"/>
  <c r="N4582" i="1"/>
  <c r="Q4582" i="1"/>
  <c r="R4582" i="1"/>
  <c r="D4583" i="1"/>
  <c r="F4583" i="1"/>
  <c r="H4583" i="1"/>
  <c r="I4583" i="1"/>
  <c r="L4583" i="1"/>
  <c r="N4583" i="1"/>
  <c r="Q4583" i="1"/>
  <c r="R4583" i="1"/>
  <c r="D4584" i="1"/>
  <c r="F4584" i="1"/>
  <c r="H4584" i="1"/>
  <c r="I4584" i="1"/>
  <c r="L4584" i="1"/>
  <c r="N4584" i="1"/>
  <c r="Q4584" i="1"/>
  <c r="R4584" i="1"/>
  <c r="D4585" i="1"/>
  <c r="F4585" i="1"/>
  <c r="H4585" i="1"/>
  <c r="I4585" i="1"/>
  <c r="L4585" i="1"/>
  <c r="N4585" i="1"/>
  <c r="Q4585" i="1"/>
  <c r="R4585" i="1"/>
  <c r="D4586" i="1"/>
  <c r="F4586" i="1"/>
  <c r="H4586" i="1"/>
  <c r="I4586" i="1"/>
  <c r="L4586" i="1"/>
  <c r="N4586" i="1"/>
  <c r="Q4586" i="1"/>
  <c r="R4586" i="1"/>
  <c r="D4587" i="1"/>
  <c r="F4587" i="1"/>
  <c r="H4587" i="1"/>
  <c r="I4587" i="1"/>
  <c r="L4587" i="1"/>
  <c r="N4587" i="1"/>
  <c r="Q4587" i="1"/>
  <c r="R4587" i="1"/>
  <c r="D4588" i="1"/>
  <c r="F4588" i="1"/>
  <c r="H4588" i="1"/>
  <c r="I4588" i="1"/>
  <c r="L4588" i="1"/>
  <c r="N4588" i="1"/>
  <c r="Q4588" i="1"/>
  <c r="R4588" i="1"/>
  <c r="D4589" i="1"/>
  <c r="F4589" i="1"/>
  <c r="H4589" i="1"/>
  <c r="I4589" i="1"/>
  <c r="L4589" i="1"/>
  <c r="N4589" i="1"/>
  <c r="Q4589" i="1"/>
  <c r="R4589" i="1"/>
  <c r="D4590" i="1"/>
  <c r="F4590" i="1"/>
  <c r="H4590" i="1"/>
  <c r="I4590" i="1"/>
  <c r="L4590" i="1"/>
  <c r="N4590" i="1"/>
  <c r="Q4590" i="1"/>
  <c r="R4590" i="1"/>
  <c r="D4591" i="1"/>
  <c r="F4591" i="1"/>
  <c r="H4591" i="1"/>
  <c r="I4591" i="1"/>
  <c r="L4591" i="1"/>
  <c r="N4591" i="1"/>
  <c r="Q4591" i="1"/>
  <c r="R4591" i="1"/>
  <c r="D4592" i="1"/>
  <c r="F4592" i="1"/>
  <c r="H4592" i="1"/>
  <c r="I4592" i="1"/>
  <c r="L4592" i="1"/>
  <c r="N4592" i="1"/>
  <c r="Q4592" i="1"/>
  <c r="R4592" i="1"/>
  <c r="D4593" i="1"/>
  <c r="F4593" i="1"/>
  <c r="H4593" i="1"/>
  <c r="I4593" i="1"/>
  <c r="L4593" i="1"/>
  <c r="N4593" i="1"/>
  <c r="Q4593" i="1"/>
  <c r="R4593" i="1"/>
  <c r="D4594" i="1"/>
  <c r="F4594" i="1"/>
  <c r="H4594" i="1"/>
  <c r="I4594" i="1"/>
  <c r="L4594" i="1"/>
  <c r="N4594" i="1"/>
  <c r="Q4594" i="1"/>
  <c r="R4594" i="1"/>
  <c r="D4595" i="1"/>
  <c r="F4595" i="1"/>
  <c r="H4595" i="1"/>
  <c r="I4595" i="1"/>
  <c r="L4595" i="1"/>
  <c r="N4595" i="1"/>
  <c r="Q4595" i="1"/>
  <c r="R4595" i="1"/>
  <c r="D4596" i="1"/>
  <c r="F4596" i="1"/>
  <c r="H4596" i="1"/>
  <c r="I4596" i="1"/>
  <c r="L4596" i="1"/>
  <c r="N4596" i="1"/>
  <c r="Q4596" i="1"/>
  <c r="R4596" i="1"/>
  <c r="D4597" i="1"/>
  <c r="F4597" i="1"/>
  <c r="H4597" i="1"/>
  <c r="I4597" i="1"/>
  <c r="L4597" i="1"/>
  <c r="N4597" i="1"/>
  <c r="Q4597" i="1"/>
  <c r="R4597" i="1"/>
  <c r="D4598" i="1"/>
  <c r="F4598" i="1"/>
  <c r="H4598" i="1"/>
  <c r="I4598" i="1"/>
  <c r="L4598" i="1"/>
  <c r="N4598" i="1"/>
  <c r="Q4598" i="1"/>
  <c r="R4598" i="1"/>
  <c r="D4599" i="1"/>
  <c r="F4599" i="1"/>
  <c r="H4599" i="1"/>
  <c r="I4599" i="1"/>
  <c r="L4599" i="1"/>
  <c r="N4599" i="1"/>
  <c r="Q4599" i="1"/>
  <c r="R4599" i="1"/>
  <c r="D4600" i="1"/>
  <c r="F4600" i="1"/>
  <c r="H4600" i="1"/>
  <c r="I4600" i="1"/>
  <c r="L4600" i="1"/>
  <c r="N4600" i="1"/>
  <c r="Q4600" i="1"/>
  <c r="R4600" i="1"/>
  <c r="D4601" i="1"/>
  <c r="F4601" i="1"/>
  <c r="H4601" i="1"/>
  <c r="I4601" i="1"/>
  <c r="L4601" i="1"/>
  <c r="N4601" i="1"/>
  <c r="Q4601" i="1"/>
  <c r="R4601" i="1"/>
  <c r="D4602" i="1"/>
  <c r="F4602" i="1"/>
  <c r="H4602" i="1"/>
  <c r="I4602" i="1"/>
  <c r="L4602" i="1"/>
  <c r="N4602" i="1"/>
  <c r="Q4602" i="1"/>
  <c r="R4602" i="1"/>
  <c r="D4603" i="1"/>
  <c r="F4603" i="1"/>
  <c r="H4603" i="1"/>
  <c r="I4603" i="1"/>
  <c r="L4603" i="1"/>
  <c r="N4603" i="1"/>
  <c r="Q4603" i="1"/>
  <c r="R4603" i="1"/>
  <c r="D4604" i="1"/>
  <c r="F4604" i="1"/>
  <c r="H4604" i="1"/>
  <c r="I4604" i="1"/>
  <c r="L4604" i="1"/>
  <c r="N4604" i="1"/>
  <c r="Q4604" i="1"/>
  <c r="R4604" i="1"/>
  <c r="D4605" i="1"/>
  <c r="F4605" i="1"/>
  <c r="H4605" i="1"/>
  <c r="I4605" i="1"/>
  <c r="L4605" i="1"/>
  <c r="N4605" i="1"/>
  <c r="Q4605" i="1"/>
  <c r="R4605" i="1"/>
  <c r="D4606" i="1"/>
  <c r="F4606" i="1"/>
  <c r="H4606" i="1"/>
  <c r="I4606" i="1"/>
  <c r="L4606" i="1"/>
  <c r="N4606" i="1"/>
  <c r="Q4606" i="1"/>
  <c r="R4606" i="1"/>
  <c r="D4607" i="1"/>
  <c r="F4607" i="1"/>
  <c r="H4607" i="1"/>
  <c r="I4607" i="1"/>
  <c r="L4607" i="1"/>
  <c r="N4607" i="1"/>
  <c r="Q4607" i="1"/>
  <c r="R4607" i="1"/>
  <c r="D4608" i="1"/>
  <c r="F4608" i="1"/>
  <c r="H4608" i="1"/>
  <c r="I4608" i="1"/>
  <c r="L4608" i="1"/>
  <c r="N4608" i="1"/>
  <c r="Q4608" i="1"/>
  <c r="R4608" i="1"/>
  <c r="D4609" i="1"/>
  <c r="F4609" i="1"/>
  <c r="H4609" i="1"/>
  <c r="I4609" i="1"/>
  <c r="L4609" i="1"/>
  <c r="N4609" i="1"/>
  <c r="Q4609" i="1"/>
  <c r="R4609" i="1"/>
  <c r="D4610" i="1"/>
  <c r="F4610" i="1"/>
  <c r="H4610" i="1"/>
  <c r="I4610" i="1"/>
  <c r="L4610" i="1"/>
  <c r="N4610" i="1"/>
  <c r="Q4610" i="1"/>
  <c r="R4610" i="1"/>
  <c r="D4611" i="1"/>
  <c r="F4611" i="1"/>
  <c r="H4611" i="1"/>
  <c r="I4611" i="1"/>
  <c r="L4611" i="1"/>
  <c r="N4611" i="1"/>
  <c r="Q4611" i="1"/>
  <c r="R4611" i="1"/>
  <c r="D4612" i="1"/>
  <c r="F4612" i="1"/>
  <c r="H4612" i="1"/>
  <c r="I4612" i="1"/>
  <c r="L4612" i="1"/>
  <c r="N4612" i="1"/>
  <c r="Q4612" i="1"/>
  <c r="R4612" i="1"/>
  <c r="D4613" i="1"/>
  <c r="F4613" i="1"/>
  <c r="H4613" i="1"/>
  <c r="I4613" i="1"/>
  <c r="L4613" i="1"/>
  <c r="N4613" i="1"/>
  <c r="Q4613" i="1"/>
  <c r="R4613" i="1"/>
  <c r="D4614" i="1"/>
  <c r="F4614" i="1"/>
  <c r="H4614" i="1"/>
  <c r="I4614" i="1"/>
  <c r="L4614" i="1"/>
  <c r="N4614" i="1"/>
  <c r="Q4614" i="1"/>
  <c r="R4614" i="1"/>
  <c r="D4615" i="1"/>
  <c r="F4615" i="1"/>
  <c r="H4615" i="1"/>
  <c r="I4615" i="1"/>
  <c r="L4615" i="1"/>
  <c r="N4615" i="1"/>
  <c r="Q4615" i="1"/>
  <c r="R4615" i="1"/>
  <c r="D4616" i="1"/>
  <c r="F4616" i="1"/>
  <c r="H4616" i="1"/>
  <c r="I4616" i="1"/>
  <c r="L4616" i="1"/>
  <c r="N4616" i="1"/>
  <c r="Q4616" i="1"/>
  <c r="R4616" i="1"/>
  <c r="D4617" i="1"/>
  <c r="F4617" i="1"/>
  <c r="H4617" i="1"/>
  <c r="I4617" i="1"/>
  <c r="L4617" i="1"/>
  <c r="N4617" i="1"/>
  <c r="Q4617" i="1"/>
  <c r="R4617" i="1"/>
  <c r="D4618" i="1"/>
  <c r="F4618" i="1"/>
  <c r="H4618" i="1"/>
  <c r="I4618" i="1"/>
  <c r="L4618" i="1"/>
  <c r="N4618" i="1"/>
  <c r="Q4618" i="1"/>
  <c r="R4618" i="1"/>
  <c r="D4619" i="1"/>
  <c r="F4619" i="1"/>
  <c r="H4619" i="1"/>
  <c r="I4619" i="1"/>
  <c r="L4619" i="1"/>
  <c r="N4619" i="1"/>
  <c r="Q4619" i="1"/>
  <c r="R4619" i="1"/>
  <c r="D4620" i="1"/>
  <c r="F4620" i="1"/>
  <c r="H4620" i="1"/>
  <c r="I4620" i="1"/>
  <c r="L4620" i="1"/>
  <c r="N4620" i="1"/>
  <c r="Q4620" i="1"/>
  <c r="R4620" i="1"/>
  <c r="D4621" i="1"/>
  <c r="F4621" i="1"/>
  <c r="H4621" i="1"/>
  <c r="I4621" i="1"/>
  <c r="L4621" i="1"/>
  <c r="N4621" i="1"/>
  <c r="Q4621" i="1"/>
  <c r="R4621" i="1"/>
  <c r="D4622" i="1"/>
  <c r="F4622" i="1"/>
  <c r="H4622" i="1"/>
  <c r="I4622" i="1"/>
  <c r="L4622" i="1"/>
  <c r="N4622" i="1"/>
  <c r="Q4622" i="1"/>
  <c r="R4622" i="1"/>
  <c r="D4623" i="1"/>
  <c r="F4623" i="1"/>
  <c r="H4623" i="1"/>
  <c r="I4623" i="1"/>
  <c r="L4623" i="1"/>
  <c r="N4623" i="1"/>
  <c r="Q4623" i="1"/>
  <c r="R4623" i="1"/>
  <c r="D4624" i="1"/>
  <c r="F4624" i="1"/>
  <c r="H4624" i="1"/>
  <c r="I4624" i="1"/>
  <c r="L4624" i="1"/>
  <c r="N4624" i="1"/>
  <c r="Q4624" i="1"/>
  <c r="R4624" i="1"/>
  <c r="D4625" i="1"/>
  <c r="F4625" i="1"/>
  <c r="H4625" i="1"/>
  <c r="I4625" i="1"/>
  <c r="L4625" i="1"/>
  <c r="N4625" i="1"/>
  <c r="Q4625" i="1"/>
  <c r="R4625" i="1"/>
  <c r="D4626" i="1"/>
  <c r="F4626" i="1"/>
  <c r="H4626" i="1"/>
  <c r="I4626" i="1"/>
  <c r="L4626" i="1"/>
  <c r="N4626" i="1"/>
  <c r="Q4626" i="1"/>
  <c r="R4626" i="1"/>
  <c r="D4627" i="1"/>
  <c r="F4627" i="1"/>
  <c r="H4627" i="1"/>
  <c r="I4627" i="1"/>
  <c r="L4627" i="1"/>
  <c r="N4627" i="1"/>
  <c r="Q4627" i="1"/>
  <c r="R4627" i="1"/>
  <c r="D4628" i="1"/>
  <c r="F4628" i="1"/>
  <c r="H4628" i="1"/>
  <c r="I4628" i="1"/>
  <c r="L4628" i="1"/>
  <c r="N4628" i="1"/>
  <c r="Q4628" i="1"/>
  <c r="R4628" i="1"/>
  <c r="D4629" i="1"/>
  <c r="F4629" i="1"/>
  <c r="H4629" i="1"/>
  <c r="I4629" i="1"/>
  <c r="L4629" i="1"/>
  <c r="N4629" i="1"/>
  <c r="Q4629" i="1"/>
  <c r="R4629" i="1"/>
  <c r="D4630" i="1"/>
  <c r="F4630" i="1"/>
  <c r="H4630" i="1"/>
  <c r="I4630" i="1"/>
  <c r="L4630" i="1"/>
  <c r="N4630" i="1"/>
  <c r="Q4630" i="1"/>
  <c r="R4630" i="1"/>
  <c r="D4631" i="1"/>
  <c r="F4631" i="1"/>
  <c r="H4631" i="1"/>
  <c r="I4631" i="1"/>
  <c r="L4631" i="1"/>
  <c r="N4631" i="1"/>
  <c r="Q4631" i="1"/>
  <c r="R4631" i="1"/>
  <c r="D4632" i="1"/>
  <c r="F4632" i="1"/>
  <c r="H4632" i="1"/>
  <c r="I4632" i="1"/>
  <c r="L4632" i="1"/>
  <c r="N4632" i="1"/>
  <c r="Q4632" i="1"/>
  <c r="R4632" i="1"/>
  <c r="D4633" i="1"/>
  <c r="F4633" i="1"/>
  <c r="H4633" i="1"/>
  <c r="I4633" i="1"/>
  <c r="L4633" i="1"/>
  <c r="N4633" i="1"/>
  <c r="Q4633" i="1"/>
  <c r="R4633" i="1"/>
  <c r="D4634" i="1"/>
  <c r="F4634" i="1"/>
  <c r="H4634" i="1"/>
  <c r="I4634" i="1"/>
  <c r="L4634" i="1"/>
  <c r="N4634" i="1"/>
  <c r="Q4634" i="1"/>
  <c r="R4634" i="1"/>
  <c r="D4635" i="1"/>
  <c r="F4635" i="1"/>
  <c r="H4635" i="1"/>
  <c r="I4635" i="1"/>
  <c r="L4635" i="1"/>
  <c r="N4635" i="1"/>
  <c r="Q4635" i="1"/>
  <c r="R4635" i="1"/>
  <c r="D4636" i="1"/>
  <c r="F4636" i="1"/>
  <c r="H4636" i="1"/>
  <c r="I4636" i="1"/>
  <c r="L4636" i="1"/>
  <c r="N4636" i="1"/>
  <c r="Q4636" i="1"/>
  <c r="R4636" i="1"/>
  <c r="D4637" i="1"/>
  <c r="F4637" i="1"/>
  <c r="H4637" i="1"/>
  <c r="I4637" i="1"/>
  <c r="L4637" i="1"/>
  <c r="N4637" i="1"/>
  <c r="Q4637" i="1"/>
  <c r="R4637" i="1"/>
  <c r="D4638" i="1"/>
  <c r="F4638" i="1"/>
  <c r="H4638" i="1"/>
  <c r="I4638" i="1"/>
  <c r="L4638" i="1"/>
  <c r="N4638" i="1"/>
  <c r="Q4638" i="1"/>
  <c r="R4638" i="1"/>
  <c r="D4639" i="1"/>
  <c r="F4639" i="1"/>
  <c r="H4639" i="1"/>
  <c r="I4639" i="1"/>
  <c r="L4639" i="1"/>
  <c r="N4639" i="1"/>
  <c r="Q4639" i="1"/>
  <c r="R4639" i="1"/>
  <c r="D4640" i="1"/>
  <c r="F4640" i="1"/>
  <c r="H4640" i="1"/>
  <c r="I4640" i="1"/>
  <c r="L4640" i="1"/>
  <c r="N4640" i="1"/>
  <c r="Q4640" i="1"/>
  <c r="R4640" i="1"/>
  <c r="D4641" i="1"/>
  <c r="F4641" i="1"/>
  <c r="H4641" i="1"/>
  <c r="I4641" i="1"/>
  <c r="L4641" i="1"/>
  <c r="N4641" i="1"/>
  <c r="Q4641" i="1"/>
  <c r="R4641" i="1"/>
  <c r="D4642" i="1"/>
  <c r="F4642" i="1"/>
  <c r="H4642" i="1"/>
  <c r="I4642" i="1"/>
  <c r="L4642" i="1"/>
  <c r="N4642" i="1"/>
  <c r="Q4642" i="1"/>
  <c r="R4642" i="1"/>
  <c r="D4643" i="1"/>
  <c r="F4643" i="1"/>
  <c r="H4643" i="1"/>
  <c r="I4643" i="1"/>
  <c r="L4643" i="1"/>
  <c r="N4643" i="1"/>
  <c r="Q4643" i="1"/>
  <c r="R4643" i="1"/>
  <c r="D4644" i="1"/>
  <c r="F4644" i="1"/>
  <c r="H4644" i="1"/>
  <c r="I4644" i="1"/>
  <c r="L4644" i="1"/>
  <c r="N4644" i="1"/>
  <c r="Q4644" i="1"/>
  <c r="R4644" i="1"/>
  <c r="D4645" i="1"/>
  <c r="F4645" i="1"/>
  <c r="H4645" i="1"/>
  <c r="I4645" i="1"/>
  <c r="L4645" i="1"/>
  <c r="N4645" i="1"/>
  <c r="Q4645" i="1"/>
  <c r="R4645" i="1"/>
  <c r="D4646" i="1"/>
  <c r="F4646" i="1"/>
  <c r="H4646" i="1"/>
  <c r="I4646" i="1"/>
  <c r="L4646" i="1"/>
  <c r="N4646" i="1"/>
  <c r="Q4646" i="1"/>
  <c r="R4646" i="1"/>
  <c r="D4647" i="1"/>
  <c r="F4647" i="1"/>
  <c r="H4647" i="1"/>
  <c r="I4647" i="1"/>
  <c r="L4647" i="1"/>
  <c r="N4647" i="1"/>
  <c r="Q4647" i="1"/>
  <c r="R4647" i="1"/>
  <c r="D4648" i="1"/>
  <c r="F4648" i="1"/>
  <c r="H4648" i="1"/>
  <c r="I4648" i="1"/>
  <c r="L4648" i="1"/>
  <c r="N4648" i="1"/>
  <c r="Q4648" i="1"/>
  <c r="R4648" i="1"/>
  <c r="D4649" i="1"/>
  <c r="F4649" i="1"/>
  <c r="H4649" i="1"/>
  <c r="I4649" i="1"/>
  <c r="L4649" i="1"/>
  <c r="N4649" i="1"/>
  <c r="Q4649" i="1"/>
  <c r="R4649" i="1"/>
  <c r="D4650" i="1"/>
  <c r="F4650" i="1"/>
  <c r="H4650" i="1"/>
  <c r="I4650" i="1"/>
  <c r="L4650" i="1"/>
  <c r="N4650" i="1"/>
  <c r="Q4650" i="1"/>
  <c r="R4650" i="1"/>
  <c r="D4651" i="1"/>
  <c r="F4651" i="1"/>
  <c r="H4651" i="1"/>
  <c r="I4651" i="1"/>
  <c r="L4651" i="1"/>
  <c r="N4651" i="1"/>
  <c r="Q4651" i="1"/>
  <c r="R4651" i="1"/>
  <c r="D4652" i="1"/>
  <c r="F4652" i="1"/>
  <c r="H4652" i="1"/>
  <c r="I4652" i="1"/>
  <c r="L4652" i="1"/>
  <c r="N4652" i="1"/>
  <c r="Q4652" i="1"/>
  <c r="R4652" i="1"/>
  <c r="D4653" i="1"/>
  <c r="F4653" i="1"/>
  <c r="H4653" i="1"/>
  <c r="I4653" i="1"/>
  <c r="L4653" i="1"/>
  <c r="N4653" i="1"/>
  <c r="Q4653" i="1"/>
  <c r="R4653" i="1"/>
  <c r="D4654" i="1"/>
  <c r="F4654" i="1"/>
  <c r="H4654" i="1"/>
  <c r="I4654" i="1"/>
  <c r="L4654" i="1"/>
  <c r="N4654" i="1"/>
  <c r="Q4654" i="1"/>
  <c r="R4654" i="1"/>
  <c r="D4655" i="1"/>
  <c r="F4655" i="1"/>
  <c r="H4655" i="1"/>
  <c r="I4655" i="1"/>
  <c r="L4655" i="1"/>
  <c r="N4655" i="1"/>
  <c r="Q4655" i="1"/>
  <c r="R4655" i="1"/>
  <c r="D4656" i="1"/>
  <c r="F4656" i="1"/>
  <c r="H4656" i="1"/>
  <c r="I4656" i="1"/>
  <c r="L4656" i="1"/>
  <c r="N4656" i="1"/>
  <c r="Q4656" i="1"/>
  <c r="R4656" i="1"/>
  <c r="D4657" i="1"/>
  <c r="F4657" i="1"/>
  <c r="H4657" i="1"/>
  <c r="I4657" i="1"/>
  <c r="L4657" i="1"/>
  <c r="N4657" i="1"/>
  <c r="Q4657" i="1"/>
  <c r="R4657" i="1"/>
  <c r="D4658" i="1"/>
  <c r="F4658" i="1"/>
  <c r="H4658" i="1"/>
  <c r="I4658" i="1"/>
  <c r="L4658" i="1"/>
  <c r="N4658" i="1"/>
  <c r="Q4658" i="1"/>
  <c r="R4658" i="1"/>
  <c r="D4659" i="1"/>
  <c r="F4659" i="1"/>
  <c r="H4659" i="1"/>
  <c r="I4659" i="1"/>
  <c r="L4659" i="1"/>
  <c r="N4659" i="1"/>
  <c r="Q4659" i="1"/>
  <c r="R4659" i="1"/>
  <c r="D4660" i="1"/>
  <c r="F4660" i="1"/>
  <c r="H4660" i="1"/>
  <c r="I4660" i="1"/>
  <c r="L4660" i="1"/>
  <c r="N4660" i="1"/>
  <c r="Q4660" i="1"/>
  <c r="R4660" i="1"/>
  <c r="D4661" i="1"/>
  <c r="F4661" i="1"/>
  <c r="H4661" i="1"/>
  <c r="I4661" i="1"/>
  <c r="L4661" i="1"/>
  <c r="N4661" i="1"/>
  <c r="Q4661" i="1"/>
  <c r="R4661" i="1"/>
  <c r="D4662" i="1"/>
  <c r="F4662" i="1"/>
  <c r="H4662" i="1"/>
  <c r="I4662" i="1"/>
  <c r="L4662" i="1"/>
  <c r="N4662" i="1"/>
  <c r="Q4662" i="1"/>
  <c r="R4662" i="1"/>
  <c r="D4663" i="1"/>
  <c r="F4663" i="1"/>
  <c r="H4663" i="1"/>
  <c r="I4663" i="1"/>
  <c r="L4663" i="1"/>
  <c r="N4663" i="1"/>
  <c r="Q4663" i="1"/>
  <c r="R4663" i="1"/>
  <c r="D4664" i="1"/>
  <c r="F4664" i="1"/>
  <c r="H4664" i="1"/>
  <c r="I4664" i="1"/>
  <c r="L4664" i="1"/>
  <c r="N4664" i="1"/>
  <c r="Q4664" i="1"/>
  <c r="R4664" i="1"/>
  <c r="D4665" i="1"/>
  <c r="F4665" i="1"/>
  <c r="H4665" i="1"/>
  <c r="I4665" i="1"/>
  <c r="L4665" i="1"/>
  <c r="N4665" i="1"/>
  <c r="Q4665" i="1"/>
  <c r="R4665" i="1"/>
  <c r="D4666" i="1"/>
  <c r="F4666" i="1"/>
  <c r="H4666" i="1"/>
  <c r="I4666" i="1"/>
  <c r="L4666" i="1"/>
  <c r="N4666" i="1"/>
  <c r="Q4666" i="1"/>
  <c r="R4666" i="1"/>
  <c r="D4667" i="1"/>
  <c r="F4667" i="1"/>
  <c r="H4667" i="1"/>
  <c r="I4667" i="1"/>
  <c r="L4667" i="1"/>
  <c r="N4667" i="1"/>
  <c r="Q4667" i="1"/>
  <c r="R4667" i="1"/>
  <c r="D4668" i="1"/>
  <c r="F4668" i="1"/>
  <c r="H4668" i="1"/>
  <c r="I4668" i="1"/>
  <c r="L4668" i="1"/>
  <c r="N4668" i="1"/>
  <c r="Q4668" i="1"/>
  <c r="R4668" i="1"/>
  <c r="D4669" i="1"/>
  <c r="F4669" i="1"/>
  <c r="H4669" i="1"/>
  <c r="I4669" i="1"/>
  <c r="L4669" i="1"/>
  <c r="N4669" i="1"/>
  <c r="Q4669" i="1"/>
  <c r="R4669" i="1"/>
  <c r="D4670" i="1"/>
  <c r="F4670" i="1"/>
  <c r="H4670" i="1"/>
  <c r="I4670" i="1"/>
  <c r="L4670" i="1"/>
  <c r="N4670" i="1"/>
  <c r="Q4670" i="1"/>
  <c r="R4670" i="1"/>
  <c r="D4671" i="1"/>
  <c r="F4671" i="1"/>
  <c r="H4671" i="1"/>
  <c r="I4671" i="1"/>
  <c r="L4671" i="1"/>
  <c r="N4671" i="1"/>
  <c r="Q4671" i="1"/>
  <c r="R4671" i="1"/>
  <c r="D4672" i="1"/>
  <c r="F4672" i="1"/>
  <c r="H4672" i="1"/>
  <c r="I4672" i="1"/>
  <c r="L4672" i="1"/>
  <c r="N4672" i="1"/>
  <c r="Q4672" i="1"/>
  <c r="R4672" i="1"/>
  <c r="D4673" i="1"/>
  <c r="F4673" i="1"/>
  <c r="H4673" i="1"/>
  <c r="I4673" i="1"/>
  <c r="L4673" i="1"/>
  <c r="N4673" i="1"/>
  <c r="Q4673" i="1"/>
  <c r="R4673" i="1"/>
  <c r="D4674" i="1"/>
  <c r="F4674" i="1"/>
  <c r="H4674" i="1"/>
  <c r="I4674" i="1"/>
  <c r="L4674" i="1"/>
  <c r="N4674" i="1"/>
  <c r="Q4674" i="1"/>
  <c r="R4674" i="1"/>
  <c r="D4675" i="1"/>
  <c r="F4675" i="1"/>
  <c r="H4675" i="1"/>
  <c r="I4675" i="1"/>
  <c r="L4675" i="1"/>
  <c r="N4675" i="1"/>
  <c r="Q4675" i="1"/>
  <c r="R4675" i="1"/>
  <c r="D4676" i="1"/>
  <c r="F4676" i="1"/>
  <c r="H4676" i="1"/>
  <c r="I4676" i="1"/>
  <c r="L4676" i="1"/>
  <c r="N4676" i="1"/>
  <c r="Q4676" i="1"/>
  <c r="R4676" i="1"/>
  <c r="D4677" i="1"/>
  <c r="F4677" i="1"/>
  <c r="H4677" i="1"/>
  <c r="I4677" i="1"/>
  <c r="L4677" i="1"/>
  <c r="N4677" i="1"/>
  <c r="Q4677" i="1"/>
  <c r="R4677" i="1"/>
  <c r="D4678" i="1"/>
  <c r="F4678" i="1"/>
  <c r="H4678" i="1"/>
  <c r="I4678" i="1"/>
  <c r="L4678" i="1"/>
  <c r="N4678" i="1"/>
  <c r="Q4678" i="1"/>
  <c r="R4678" i="1"/>
  <c r="D4679" i="1"/>
  <c r="F4679" i="1"/>
  <c r="H4679" i="1"/>
  <c r="I4679" i="1"/>
  <c r="L4679" i="1"/>
  <c r="N4679" i="1"/>
  <c r="Q4679" i="1"/>
  <c r="R4679" i="1"/>
  <c r="D4680" i="1"/>
  <c r="F4680" i="1"/>
  <c r="H4680" i="1"/>
  <c r="I4680" i="1"/>
  <c r="L4680" i="1"/>
  <c r="N4680" i="1"/>
  <c r="Q4680" i="1"/>
  <c r="R4680" i="1"/>
  <c r="D4681" i="1"/>
  <c r="F4681" i="1"/>
  <c r="H4681" i="1"/>
  <c r="I4681" i="1"/>
  <c r="L4681" i="1"/>
  <c r="N4681" i="1"/>
  <c r="Q4681" i="1"/>
  <c r="R4681" i="1"/>
  <c r="D4682" i="1"/>
  <c r="F4682" i="1"/>
  <c r="H4682" i="1"/>
  <c r="I4682" i="1"/>
  <c r="L4682" i="1"/>
  <c r="N4682" i="1"/>
  <c r="Q4682" i="1"/>
  <c r="R4682" i="1"/>
  <c r="D4683" i="1"/>
  <c r="F4683" i="1"/>
  <c r="H4683" i="1"/>
  <c r="I4683" i="1"/>
  <c r="L4683" i="1"/>
  <c r="N4683" i="1"/>
  <c r="Q4683" i="1"/>
  <c r="R4683" i="1"/>
  <c r="D4684" i="1"/>
  <c r="F4684" i="1"/>
  <c r="H4684" i="1"/>
  <c r="I4684" i="1"/>
  <c r="L4684" i="1"/>
  <c r="N4684" i="1"/>
  <c r="Q4684" i="1"/>
  <c r="R4684" i="1"/>
  <c r="D4685" i="1"/>
  <c r="F4685" i="1"/>
  <c r="H4685" i="1"/>
  <c r="I4685" i="1"/>
  <c r="L4685" i="1"/>
  <c r="N4685" i="1"/>
  <c r="Q4685" i="1"/>
  <c r="R4685" i="1"/>
  <c r="D4686" i="1"/>
  <c r="F4686" i="1"/>
  <c r="H4686" i="1"/>
  <c r="I4686" i="1"/>
  <c r="L4686" i="1"/>
  <c r="N4686" i="1"/>
  <c r="Q4686" i="1"/>
  <c r="R4686" i="1"/>
  <c r="D4687" i="1"/>
  <c r="F4687" i="1"/>
  <c r="H4687" i="1"/>
  <c r="I4687" i="1"/>
  <c r="L4687" i="1"/>
  <c r="N4687" i="1"/>
  <c r="Q4687" i="1"/>
  <c r="R4687" i="1"/>
  <c r="D4688" i="1"/>
  <c r="F4688" i="1"/>
  <c r="H4688" i="1"/>
  <c r="I4688" i="1"/>
  <c r="L4688" i="1"/>
  <c r="N4688" i="1"/>
  <c r="Q4688" i="1"/>
  <c r="R4688" i="1"/>
  <c r="D4689" i="1"/>
  <c r="F4689" i="1"/>
  <c r="H4689" i="1"/>
  <c r="I4689" i="1"/>
  <c r="L4689" i="1"/>
  <c r="N4689" i="1"/>
  <c r="Q4689" i="1"/>
  <c r="R4689" i="1"/>
  <c r="D4690" i="1"/>
  <c r="F4690" i="1"/>
  <c r="H4690" i="1"/>
  <c r="I4690" i="1"/>
  <c r="L4690" i="1"/>
  <c r="N4690" i="1"/>
  <c r="Q4690" i="1"/>
  <c r="R4690" i="1"/>
  <c r="D4691" i="1"/>
  <c r="F4691" i="1"/>
  <c r="H4691" i="1"/>
  <c r="I4691" i="1"/>
  <c r="L4691" i="1"/>
  <c r="N4691" i="1"/>
  <c r="Q4691" i="1"/>
  <c r="R4691" i="1"/>
  <c r="D4692" i="1"/>
  <c r="F4692" i="1"/>
  <c r="H4692" i="1"/>
  <c r="I4692" i="1"/>
  <c r="L4692" i="1"/>
  <c r="N4692" i="1"/>
  <c r="Q4692" i="1"/>
  <c r="R4692" i="1"/>
  <c r="D4693" i="1"/>
  <c r="F4693" i="1"/>
  <c r="H4693" i="1"/>
  <c r="I4693" i="1"/>
  <c r="L4693" i="1"/>
  <c r="N4693" i="1"/>
  <c r="Q4693" i="1"/>
  <c r="R4693" i="1"/>
  <c r="D4694" i="1"/>
  <c r="F4694" i="1"/>
  <c r="H4694" i="1"/>
  <c r="I4694" i="1"/>
  <c r="L4694" i="1"/>
  <c r="N4694" i="1"/>
  <c r="Q4694" i="1"/>
  <c r="R4694" i="1"/>
  <c r="D4695" i="1"/>
  <c r="F4695" i="1"/>
  <c r="H4695" i="1"/>
  <c r="I4695" i="1"/>
  <c r="L4695" i="1"/>
  <c r="N4695" i="1"/>
  <c r="Q4695" i="1"/>
  <c r="R4695" i="1"/>
  <c r="D4696" i="1"/>
  <c r="F4696" i="1"/>
  <c r="H4696" i="1"/>
  <c r="I4696" i="1"/>
  <c r="L4696" i="1"/>
  <c r="N4696" i="1"/>
  <c r="Q4696" i="1"/>
  <c r="R4696" i="1"/>
  <c r="D4697" i="1"/>
  <c r="F4697" i="1"/>
  <c r="H4697" i="1"/>
  <c r="I4697" i="1"/>
  <c r="L4697" i="1"/>
  <c r="N4697" i="1"/>
  <c r="Q4697" i="1"/>
  <c r="R4697" i="1"/>
  <c r="D4698" i="1"/>
  <c r="F4698" i="1"/>
  <c r="H4698" i="1"/>
  <c r="I4698" i="1"/>
  <c r="L4698" i="1"/>
  <c r="N4698" i="1"/>
  <c r="Q4698" i="1"/>
  <c r="R4698" i="1"/>
  <c r="D4699" i="1"/>
  <c r="F4699" i="1"/>
  <c r="H4699" i="1"/>
  <c r="I4699" i="1"/>
  <c r="L4699" i="1"/>
  <c r="N4699" i="1"/>
  <c r="Q4699" i="1"/>
  <c r="R4699" i="1"/>
  <c r="D4700" i="1"/>
  <c r="F4700" i="1"/>
  <c r="H4700" i="1"/>
  <c r="I4700" i="1"/>
  <c r="L4700" i="1"/>
  <c r="N4700" i="1"/>
  <c r="Q4700" i="1"/>
  <c r="R4700" i="1"/>
  <c r="D4701" i="1"/>
  <c r="F4701" i="1"/>
  <c r="H4701" i="1"/>
  <c r="I4701" i="1"/>
  <c r="L4701" i="1"/>
  <c r="N4701" i="1"/>
  <c r="Q4701" i="1"/>
  <c r="R4701" i="1"/>
  <c r="D4702" i="1"/>
  <c r="F4702" i="1"/>
  <c r="H4702" i="1"/>
  <c r="I4702" i="1"/>
  <c r="L4702" i="1"/>
  <c r="N4702" i="1"/>
  <c r="Q4702" i="1"/>
  <c r="R4702" i="1"/>
  <c r="D4703" i="1"/>
  <c r="F4703" i="1"/>
  <c r="H4703" i="1"/>
  <c r="I4703" i="1"/>
  <c r="L4703" i="1"/>
  <c r="N4703" i="1"/>
  <c r="Q4703" i="1"/>
  <c r="R4703" i="1"/>
  <c r="D4704" i="1"/>
  <c r="F4704" i="1"/>
  <c r="H4704" i="1"/>
  <c r="I4704" i="1"/>
  <c r="L4704" i="1"/>
  <c r="N4704" i="1"/>
  <c r="Q4704" i="1"/>
  <c r="R4704" i="1"/>
  <c r="D4705" i="1"/>
  <c r="F4705" i="1"/>
  <c r="H4705" i="1"/>
  <c r="I4705" i="1"/>
  <c r="L4705" i="1"/>
  <c r="N4705" i="1"/>
  <c r="Q4705" i="1"/>
  <c r="R4705" i="1"/>
  <c r="D4706" i="1"/>
  <c r="F4706" i="1"/>
  <c r="H4706" i="1"/>
  <c r="I4706" i="1"/>
  <c r="L4706" i="1"/>
  <c r="N4706" i="1"/>
  <c r="Q4706" i="1"/>
  <c r="R4706" i="1"/>
  <c r="D4707" i="1"/>
  <c r="F4707" i="1"/>
  <c r="H4707" i="1"/>
  <c r="I4707" i="1"/>
  <c r="L4707" i="1"/>
  <c r="N4707" i="1"/>
  <c r="Q4707" i="1"/>
  <c r="R4707" i="1"/>
  <c r="D4708" i="1"/>
  <c r="F4708" i="1"/>
  <c r="H4708" i="1"/>
  <c r="I4708" i="1"/>
  <c r="L4708" i="1"/>
  <c r="N4708" i="1"/>
  <c r="Q4708" i="1"/>
  <c r="R4708" i="1"/>
  <c r="D4709" i="1"/>
  <c r="F4709" i="1"/>
  <c r="H4709" i="1"/>
  <c r="I4709" i="1"/>
  <c r="L4709" i="1"/>
  <c r="N4709" i="1"/>
  <c r="Q4709" i="1"/>
  <c r="R4709" i="1"/>
  <c r="D4710" i="1"/>
  <c r="F4710" i="1"/>
  <c r="H4710" i="1"/>
  <c r="I4710" i="1"/>
  <c r="L4710" i="1"/>
  <c r="N4710" i="1"/>
  <c r="Q4710" i="1"/>
  <c r="R4710" i="1"/>
  <c r="D4711" i="1"/>
  <c r="F4711" i="1"/>
  <c r="H4711" i="1"/>
  <c r="I4711" i="1"/>
  <c r="L4711" i="1"/>
  <c r="N4711" i="1"/>
  <c r="Q4711" i="1"/>
  <c r="R4711" i="1"/>
  <c r="D4712" i="1"/>
  <c r="F4712" i="1"/>
  <c r="H4712" i="1"/>
  <c r="I4712" i="1"/>
  <c r="L4712" i="1"/>
  <c r="N4712" i="1"/>
  <c r="Q4712" i="1"/>
  <c r="R4712" i="1"/>
  <c r="D4713" i="1"/>
  <c r="F4713" i="1"/>
  <c r="H4713" i="1"/>
  <c r="I4713" i="1"/>
  <c r="L4713" i="1"/>
  <c r="N4713" i="1"/>
  <c r="Q4713" i="1"/>
  <c r="R4713" i="1"/>
  <c r="D4714" i="1"/>
  <c r="F4714" i="1"/>
  <c r="H4714" i="1"/>
  <c r="I4714" i="1"/>
  <c r="L4714" i="1"/>
  <c r="N4714" i="1"/>
  <c r="Q4714" i="1"/>
  <c r="R4714" i="1"/>
  <c r="D4715" i="1"/>
  <c r="F4715" i="1"/>
  <c r="H4715" i="1"/>
  <c r="I4715" i="1"/>
  <c r="L4715" i="1"/>
  <c r="N4715" i="1"/>
  <c r="Q4715" i="1"/>
  <c r="R4715" i="1"/>
  <c r="D4716" i="1"/>
  <c r="F4716" i="1"/>
  <c r="H4716" i="1"/>
  <c r="I4716" i="1"/>
  <c r="L4716" i="1"/>
  <c r="N4716" i="1"/>
  <c r="Q4716" i="1"/>
  <c r="R4716" i="1"/>
  <c r="D4717" i="1"/>
  <c r="F4717" i="1"/>
  <c r="H4717" i="1"/>
  <c r="I4717" i="1"/>
  <c r="L4717" i="1"/>
  <c r="N4717" i="1"/>
  <c r="Q4717" i="1"/>
  <c r="R4717" i="1"/>
  <c r="D4718" i="1"/>
  <c r="F4718" i="1"/>
  <c r="H4718" i="1"/>
  <c r="I4718" i="1"/>
  <c r="L4718" i="1"/>
  <c r="N4718" i="1"/>
  <c r="Q4718" i="1"/>
  <c r="R4718" i="1"/>
  <c r="D4719" i="1"/>
  <c r="F4719" i="1"/>
  <c r="H4719" i="1"/>
  <c r="I4719" i="1"/>
  <c r="L4719" i="1"/>
  <c r="N4719" i="1"/>
  <c r="Q4719" i="1"/>
  <c r="R4719" i="1"/>
  <c r="D4720" i="1"/>
  <c r="F4720" i="1"/>
  <c r="H4720" i="1"/>
  <c r="I4720" i="1"/>
  <c r="L4720" i="1"/>
  <c r="N4720" i="1"/>
  <c r="Q4720" i="1"/>
  <c r="R4720" i="1"/>
  <c r="D4721" i="1"/>
  <c r="F4721" i="1"/>
  <c r="H4721" i="1"/>
  <c r="I4721" i="1"/>
  <c r="L4721" i="1"/>
  <c r="N4721" i="1"/>
  <c r="Q4721" i="1"/>
  <c r="R4721" i="1"/>
  <c r="D4722" i="1"/>
  <c r="F4722" i="1"/>
  <c r="H4722" i="1"/>
  <c r="I4722" i="1"/>
  <c r="L4722" i="1"/>
  <c r="N4722" i="1"/>
  <c r="Q4722" i="1"/>
  <c r="R4722" i="1"/>
  <c r="D4723" i="1"/>
  <c r="F4723" i="1"/>
  <c r="H4723" i="1"/>
  <c r="I4723" i="1"/>
  <c r="L4723" i="1"/>
  <c r="N4723" i="1"/>
  <c r="Q4723" i="1"/>
  <c r="R4723" i="1"/>
  <c r="D4724" i="1"/>
  <c r="F4724" i="1"/>
  <c r="H4724" i="1"/>
  <c r="I4724" i="1"/>
  <c r="L4724" i="1"/>
  <c r="N4724" i="1"/>
  <c r="Q4724" i="1"/>
  <c r="R4724" i="1"/>
  <c r="D4725" i="1"/>
  <c r="F4725" i="1"/>
  <c r="H4725" i="1"/>
  <c r="I4725" i="1"/>
  <c r="L4725" i="1"/>
  <c r="N4725" i="1"/>
  <c r="Q4725" i="1"/>
  <c r="R4725" i="1"/>
  <c r="D4726" i="1"/>
  <c r="F4726" i="1"/>
  <c r="H4726" i="1"/>
  <c r="I4726" i="1"/>
  <c r="L4726" i="1"/>
  <c r="N4726" i="1"/>
  <c r="Q4726" i="1"/>
  <c r="R4726" i="1"/>
  <c r="D4727" i="1"/>
  <c r="F4727" i="1"/>
  <c r="H4727" i="1"/>
  <c r="I4727" i="1"/>
  <c r="L4727" i="1"/>
  <c r="N4727" i="1"/>
  <c r="Q4727" i="1"/>
  <c r="R4727" i="1"/>
  <c r="D4728" i="1"/>
  <c r="F4728" i="1"/>
  <c r="H4728" i="1"/>
  <c r="I4728" i="1"/>
  <c r="L4728" i="1"/>
  <c r="N4728" i="1"/>
  <c r="Q4728" i="1"/>
  <c r="R4728" i="1"/>
  <c r="D4729" i="1"/>
  <c r="F4729" i="1"/>
  <c r="H4729" i="1"/>
  <c r="I4729" i="1"/>
  <c r="L4729" i="1"/>
  <c r="N4729" i="1"/>
  <c r="Q4729" i="1"/>
  <c r="R4729" i="1"/>
  <c r="D4730" i="1"/>
  <c r="F4730" i="1"/>
  <c r="H4730" i="1"/>
  <c r="I4730" i="1"/>
  <c r="L4730" i="1"/>
  <c r="N4730" i="1"/>
  <c r="Q4730" i="1"/>
  <c r="R4730" i="1"/>
  <c r="D4731" i="1"/>
  <c r="F4731" i="1"/>
  <c r="H4731" i="1"/>
  <c r="I4731" i="1"/>
  <c r="L4731" i="1"/>
  <c r="N4731" i="1"/>
  <c r="Q4731" i="1"/>
  <c r="R4731" i="1"/>
  <c r="D4732" i="1"/>
  <c r="F4732" i="1"/>
  <c r="H4732" i="1"/>
  <c r="I4732" i="1"/>
  <c r="L4732" i="1"/>
  <c r="N4732" i="1"/>
  <c r="Q4732" i="1"/>
  <c r="R4732" i="1"/>
  <c r="D4733" i="1"/>
  <c r="F4733" i="1"/>
  <c r="H4733" i="1"/>
  <c r="I4733" i="1"/>
  <c r="L4733" i="1"/>
  <c r="N4733" i="1"/>
  <c r="Q4733" i="1"/>
  <c r="R4733" i="1"/>
  <c r="D4734" i="1"/>
  <c r="F4734" i="1"/>
  <c r="H4734" i="1"/>
  <c r="I4734" i="1"/>
  <c r="L4734" i="1"/>
  <c r="N4734" i="1"/>
  <c r="Q4734" i="1"/>
  <c r="R4734" i="1"/>
  <c r="D4735" i="1"/>
  <c r="F4735" i="1"/>
  <c r="H4735" i="1"/>
  <c r="I4735" i="1"/>
  <c r="L4735" i="1"/>
  <c r="N4735" i="1"/>
  <c r="Q4735" i="1"/>
  <c r="R4735" i="1"/>
  <c r="D4736" i="1"/>
  <c r="F4736" i="1"/>
  <c r="H4736" i="1"/>
  <c r="I4736" i="1"/>
  <c r="L4736" i="1"/>
  <c r="N4736" i="1"/>
  <c r="Q4736" i="1"/>
  <c r="R4736" i="1"/>
  <c r="D4737" i="1"/>
  <c r="F4737" i="1"/>
  <c r="H4737" i="1"/>
  <c r="I4737" i="1"/>
  <c r="L4737" i="1"/>
  <c r="N4737" i="1"/>
  <c r="Q4737" i="1"/>
  <c r="R4737" i="1"/>
  <c r="D4738" i="1"/>
  <c r="F4738" i="1"/>
  <c r="H4738" i="1"/>
  <c r="I4738" i="1"/>
  <c r="L4738" i="1"/>
  <c r="N4738" i="1"/>
  <c r="Q4738" i="1"/>
  <c r="R4738" i="1"/>
  <c r="D4739" i="1"/>
  <c r="F4739" i="1"/>
  <c r="H4739" i="1"/>
  <c r="I4739" i="1"/>
  <c r="L4739" i="1"/>
  <c r="N4739" i="1"/>
  <c r="Q4739" i="1"/>
  <c r="R4739" i="1"/>
  <c r="D4740" i="1"/>
  <c r="F4740" i="1"/>
  <c r="H4740" i="1"/>
  <c r="I4740" i="1"/>
  <c r="L4740" i="1"/>
  <c r="N4740" i="1"/>
  <c r="Q4740" i="1"/>
  <c r="R4740" i="1"/>
  <c r="D4741" i="1"/>
  <c r="F4741" i="1"/>
  <c r="H4741" i="1"/>
  <c r="I4741" i="1"/>
  <c r="L4741" i="1"/>
  <c r="N4741" i="1"/>
  <c r="Q4741" i="1"/>
  <c r="R4741" i="1"/>
  <c r="D4742" i="1"/>
  <c r="F4742" i="1"/>
  <c r="H4742" i="1"/>
  <c r="I4742" i="1"/>
  <c r="L4742" i="1"/>
  <c r="N4742" i="1"/>
  <c r="Q4742" i="1"/>
  <c r="R4742" i="1"/>
  <c r="D4743" i="1"/>
  <c r="F4743" i="1"/>
  <c r="H4743" i="1"/>
  <c r="I4743" i="1"/>
  <c r="L4743" i="1"/>
  <c r="N4743" i="1"/>
  <c r="Q4743" i="1"/>
  <c r="R4743" i="1"/>
  <c r="D4744" i="1"/>
  <c r="F4744" i="1"/>
  <c r="H4744" i="1"/>
  <c r="I4744" i="1"/>
  <c r="L4744" i="1"/>
  <c r="N4744" i="1"/>
  <c r="Q4744" i="1"/>
  <c r="R4744" i="1"/>
  <c r="D4745" i="1"/>
  <c r="F4745" i="1"/>
  <c r="H4745" i="1"/>
  <c r="I4745" i="1"/>
  <c r="L4745" i="1"/>
  <c r="N4745" i="1"/>
  <c r="Q4745" i="1"/>
  <c r="R4745" i="1"/>
  <c r="D4746" i="1"/>
  <c r="F4746" i="1"/>
  <c r="H4746" i="1"/>
  <c r="I4746" i="1"/>
  <c r="L4746" i="1"/>
  <c r="N4746" i="1"/>
  <c r="Q4746" i="1"/>
  <c r="R4746" i="1"/>
  <c r="D4747" i="1"/>
  <c r="F4747" i="1"/>
  <c r="H4747" i="1"/>
  <c r="I4747" i="1"/>
  <c r="L4747" i="1"/>
  <c r="N4747" i="1"/>
  <c r="Q4747" i="1"/>
  <c r="R4747" i="1"/>
  <c r="D4748" i="1"/>
  <c r="F4748" i="1"/>
  <c r="H4748" i="1"/>
  <c r="I4748" i="1"/>
  <c r="L4748" i="1"/>
  <c r="N4748" i="1"/>
  <c r="Q4748" i="1"/>
  <c r="R4748" i="1"/>
  <c r="D4749" i="1"/>
  <c r="F4749" i="1"/>
  <c r="H4749" i="1"/>
  <c r="I4749" i="1"/>
  <c r="L4749" i="1"/>
  <c r="N4749" i="1"/>
  <c r="Q4749" i="1"/>
  <c r="R4749" i="1"/>
  <c r="D4750" i="1"/>
  <c r="F4750" i="1"/>
  <c r="H4750" i="1"/>
  <c r="I4750" i="1"/>
  <c r="L4750" i="1"/>
  <c r="N4750" i="1"/>
  <c r="Q4750" i="1"/>
  <c r="R4750" i="1"/>
  <c r="D4751" i="1"/>
  <c r="F4751" i="1"/>
  <c r="H4751" i="1"/>
  <c r="I4751" i="1"/>
  <c r="L4751" i="1"/>
  <c r="N4751" i="1"/>
  <c r="Q4751" i="1"/>
  <c r="R4751" i="1"/>
  <c r="D4752" i="1"/>
  <c r="F4752" i="1"/>
  <c r="H4752" i="1"/>
  <c r="I4752" i="1"/>
  <c r="L4752" i="1"/>
  <c r="N4752" i="1"/>
  <c r="Q4752" i="1"/>
  <c r="R4752" i="1"/>
  <c r="D4753" i="1"/>
  <c r="F4753" i="1"/>
  <c r="H4753" i="1"/>
  <c r="I4753" i="1"/>
  <c r="L4753" i="1"/>
  <c r="N4753" i="1"/>
  <c r="Q4753" i="1"/>
  <c r="R4753" i="1"/>
  <c r="D4754" i="1"/>
  <c r="F4754" i="1"/>
  <c r="H4754" i="1"/>
  <c r="I4754" i="1"/>
  <c r="L4754" i="1"/>
  <c r="N4754" i="1"/>
  <c r="Q4754" i="1"/>
  <c r="R4754" i="1"/>
  <c r="D4755" i="1"/>
  <c r="F4755" i="1"/>
  <c r="H4755" i="1"/>
  <c r="I4755" i="1"/>
  <c r="L4755" i="1"/>
  <c r="N4755" i="1"/>
  <c r="Q4755" i="1"/>
  <c r="R4755" i="1"/>
  <c r="D4756" i="1"/>
  <c r="F4756" i="1"/>
  <c r="H4756" i="1"/>
  <c r="I4756" i="1"/>
  <c r="L4756" i="1"/>
  <c r="N4756" i="1"/>
  <c r="Q4756" i="1"/>
  <c r="R4756" i="1"/>
  <c r="D4757" i="1"/>
  <c r="F4757" i="1"/>
  <c r="H4757" i="1"/>
  <c r="I4757" i="1"/>
  <c r="L4757" i="1"/>
  <c r="N4757" i="1"/>
  <c r="Q4757" i="1"/>
  <c r="R4757" i="1"/>
  <c r="D4758" i="1"/>
  <c r="F4758" i="1"/>
  <c r="H4758" i="1"/>
  <c r="I4758" i="1"/>
  <c r="L4758" i="1"/>
  <c r="N4758" i="1"/>
  <c r="Q4758" i="1"/>
  <c r="R4758" i="1"/>
  <c r="D4759" i="1"/>
  <c r="F4759" i="1"/>
  <c r="H4759" i="1"/>
  <c r="I4759" i="1"/>
  <c r="L4759" i="1"/>
  <c r="N4759" i="1"/>
  <c r="Q4759" i="1"/>
  <c r="R4759" i="1"/>
  <c r="D4760" i="1"/>
  <c r="F4760" i="1"/>
  <c r="H4760" i="1"/>
  <c r="I4760" i="1"/>
  <c r="L4760" i="1"/>
  <c r="N4760" i="1"/>
  <c r="Q4760" i="1"/>
  <c r="R4760" i="1"/>
  <c r="D4761" i="1"/>
  <c r="F4761" i="1"/>
  <c r="H4761" i="1"/>
  <c r="I4761" i="1"/>
  <c r="L4761" i="1"/>
  <c r="N4761" i="1"/>
  <c r="Q4761" i="1"/>
  <c r="R4761" i="1"/>
  <c r="D4762" i="1"/>
  <c r="F4762" i="1"/>
  <c r="H4762" i="1"/>
  <c r="I4762" i="1"/>
  <c r="L4762" i="1"/>
  <c r="N4762" i="1"/>
  <c r="Q4762" i="1"/>
  <c r="R4762" i="1"/>
  <c r="D4763" i="1"/>
  <c r="F4763" i="1"/>
  <c r="H4763" i="1"/>
  <c r="I4763" i="1"/>
  <c r="L4763" i="1"/>
  <c r="N4763" i="1"/>
  <c r="Q4763" i="1"/>
  <c r="R4763" i="1"/>
  <c r="D4764" i="1"/>
  <c r="F4764" i="1"/>
  <c r="H4764" i="1"/>
  <c r="I4764" i="1"/>
  <c r="L4764" i="1"/>
  <c r="N4764" i="1"/>
  <c r="Q4764" i="1"/>
  <c r="R4764" i="1"/>
  <c r="D4765" i="1"/>
  <c r="F4765" i="1"/>
  <c r="H4765" i="1"/>
  <c r="I4765" i="1"/>
  <c r="L4765" i="1"/>
  <c r="N4765" i="1"/>
  <c r="Q4765" i="1"/>
  <c r="R4765" i="1"/>
  <c r="D4766" i="1"/>
  <c r="F4766" i="1"/>
  <c r="H4766" i="1"/>
  <c r="I4766" i="1"/>
  <c r="L4766" i="1"/>
  <c r="N4766" i="1"/>
  <c r="Q4766" i="1"/>
  <c r="R4766" i="1"/>
  <c r="D4767" i="1"/>
  <c r="F4767" i="1"/>
  <c r="H4767" i="1"/>
  <c r="I4767" i="1"/>
  <c r="L4767" i="1"/>
  <c r="N4767" i="1"/>
  <c r="Q4767" i="1"/>
  <c r="R4767" i="1"/>
  <c r="D4768" i="1"/>
  <c r="F4768" i="1"/>
  <c r="H4768" i="1"/>
  <c r="I4768" i="1"/>
  <c r="L4768" i="1"/>
  <c r="N4768" i="1"/>
  <c r="Q4768" i="1"/>
  <c r="R4768" i="1"/>
  <c r="D4769" i="1"/>
  <c r="F4769" i="1"/>
  <c r="H4769" i="1"/>
  <c r="I4769" i="1"/>
  <c r="L4769" i="1"/>
  <c r="N4769" i="1"/>
  <c r="Q4769" i="1"/>
  <c r="R4769" i="1"/>
  <c r="D4770" i="1"/>
  <c r="F4770" i="1"/>
  <c r="H4770" i="1"/>
  <c r="I4770" i="1"/>
  <c r="L4770" i="1"/>
  <c r="N4770" i="1"/>
  <c r="Q4770" i="1"/>
  <c r="R4770" i="1"/>
  <c r="D4771" i="1"/>
  <c r="F4771" i="1"/>
  <c r="H4771" i="1"/>
  <c r="I4771" i="1"/>
  <c r="L4771" i="1"/>
  <c r="N4771" i="1"/>
  <c r="Q4771" i="1"/>
  <c r="R4771" i="1"/>
  <c r="D4772" i="1"/>
  <c r="F4772" i="1"/>
  <c r="H4772" i="1"/>
  <c r="I4772" i="1"/>
  <c r="L4772" i="1"/>
  <c r="N4772" i="1"/>
  <c r="Q4772" i="1"/>
  <c r="R4772" i="1"/>
  <c r="D4773" i="1"/>
  <c r="F4773" i="1"/>
  <c r="H4773" i="1"/>
  <c r="I4773" i="1"/>
  <c r="L4773" i="1"/>
  <c r="N4773" i="1"/>
  <c r="Q4773" i="1"/>
  <c r="R4773" i="1"/>
  <c r="D4774" i="1"/>
  <c r="F4774" i="1"/>
  <c r="H4774" i="1"/>
  <c r="I4774" i="1"/>
  <c r="L4774" i="1"/>
  <c r="N4774" i="1"/>
  <c r="Q4774" i="1"/>
  <c r="R4774" i="1"/>
  <c r="D4775" i="1"/>
  <c r="F4775" i="1"/>
  <c r="H4775" i="1"/>
  <c r="I4775" i="1"/>
  <c r="L4775" i="1"/>
  <c r="N4775" i="1"/>
  <c r="Q4775" i="1"/>
  <c r="R4775" i="1"/>
  <c r="D4776" i="1"/>
  <c r="F4776" i="1"/>
  <c r="H4776" i="1"/>
  <c r="I4776" i="1"/>
  <c r="L4776" i="1"/>
  <c r="N4776" i="1"/>
  <c r="Q4776" i="1"/>
  <c r="R4776" i="1"/>
  <c r="D4777" i="1"/>
  <c r="F4777" i="1"/>
  <c r="H4777" i="1"/>
  <c r="I4777" i="1"/>
  <c r="L4777" i="1"/>
  <c r="N4777" i="1"/>
  <c r="Q4777" i="1"/>
  <c r="R4777" i="1"/>
  <c r="D4778" i="1"/>
  <c r="F4778" i="1"/>
  <c r="H4778" i="1"/>
  <c r="I4778" i="1"/>
  <c r="L4778" i="1"/>
  <c r="N4778" i="1"/>
  <c r="Q4778" i="1"/>
  <c r="R4778" i="1"/>
  <c r="D4779" i="1"/>
  <c r="F4779" i="1"/>
  <c r="H4779" i="1"/>
  <c r="I4779" i="1"/>
  <c r="L4779" i="1"/>
  <c r="N4779" i="1"/>
  <c r="Q4779" i="1"/>
  <c r="R4779" i="1"/>
  <c r="D4780" i="1"/>
  <c r="F4780" i="1"/>
  <c r="H4780" i="1"/>
  <c r="I4780" i="1"/>
  <c r="L4780" i="1"/>
  <c r="N4780" i="1"/>
  <c r="Q4780" i="1"/>
  <c r="R4780" i="1"/>
  <c r="D4781" i="1"/>
  <c r="F4781" i="1"/>
  <c r="H4781" i="1"/>
  <c r="I4781" i="1"/>
  <c r="L4781" i="1"/>
  <c r="N4781" i="1"/>
  <c r="Q4781" i="1"/>
  <c r="R4781" i="1"/>
  <c r="D4782" i="1"/>
  <c r="F4782" i="1"/>
  <c r="H4782" i="1"/>
  <c r="I4782" i="1"/>
  <c r="L4782" i="1"/>
  <c r="N4782" i="1"/>
  <c r="Q4782" i="1"/>
  <c r="R4782" i="1"/>
  <c r="D4783" i="1"/>
  <c r="F4783" i="1"/>
  <c r="H4783" i="1"/>
  <c r="I4783" i="1"/>
  <c r="L4783" i="1"/>
  <c r="N4783" i="1"/>
  <c r="Q4783" i="1"/>
  <c r="R4783" i="1"/>
  <c r="D4784" i="1"/>
  <c r="F4784" i="1"/>
  <c r="H4784" i="1"/>
  <c r="I4784" i="1"/>
  <c r="L4784" i="1"/>
  <c r="N4784" i="1"/>
  <c r="Q4784" i="1"/>
  <c r="R4784" i="1"/>
  <c r="D4785" i="1"/>
  <c r="F4785" i="1"/>
  <c r="H4785" i="1"/>
  <c r="I4785" i="1"/>
  <c r="L4785" i="1"/>
  <c r="N4785" i="1"/>
  <c r="Q4785" i="1"/>
  <c r="R4785" i="1"/>
  <c r="D4786" i="1"/>
  <c r="F4786" i="1"/>
  <c r="H4786" i="1"/>
  <c r="I4786" i="1"/>
  <c r="L4786" i="1"/>
  <c r="N4786" i="1"/>
  <c r="Q4786" i="1"/>
  <c r="R4786" i="1"/>
  <c r="D4787" i="1"/>
  <c r="F4787" i="1"/>
  <c r="H4787" i="1"/>
  <c r="I4787" i="1"/>
  <c r="L4787" i="1"/>
  <c r="N4787" i="1"/>
  <c r="Q4787" i="1"/>
  <c r="R4787" i="1"/>
  <c r="D4788" i="1"/>
  <c r="F4788" i="1"/>
  <c r="H4788" i="1"/>
  <c r="I4788" i="1"/>
  <c r="L4788" i="1"/>
  <c r="N4788" i="1"/>
  <c r="Q4788" i="1"/>
  <c r="R4788" i="1"/>
  <c r="D4789" i="1"/>
  <c r="F4789" i="1"/>
  <c r="H4789" i="1"/>
  <c r="I4789" i="1"/>
  <c r="L4789" i="1"/>
  <c r="N4789" i="1"/>
  <c r="Q4789" i="1"/>
  <c r="R4789" i="1"/>
  <c r="D4790" i="1"/>
  <c r="F4790" i="1"/>
  <c r="H4790" i="1"/>
  <c r="I4790" i="1"/>
  <c r="L4790" i="1"/>
  <c r="N4790" i="1"/>
  <c r="Q4790" i="1"/>
  <c r="R4790" i="1"/>
  <c r="D4791" i="1"/>
  <c r="F4791" i="1"/>
  <c r="H4791" i="1"/>
  <c r="I4791" i="1"/>
  <c r="L4791" i="1"/>
  <c r="N4791" i="1"/>
  <c r="Q4791" i="1"/>
  <c r="R4791" i="1"/>
  <c r="D4792" i="1"/>
  <c r="F4792" i="1"/>
  <c r="H4792" i="1"/>
  <c r="I4792" i="1"/>
  <c r="L4792" i="1"/>
  <c r="N4792" i="1"/>
  <c r="Q4792" i="1"/>
  <c r="R4792" i="1"/>
  <c r="D4793" i="1"/>
  <c r="F4793" i="1"/>
  <c r="H4793" i="1"/>
  <c r="I4793" i="1"/>
  <c r="L4793" i="1"/>
  <c r="N4793" i="1"/>
  <c r="Q4793" i="1"/>
  <c r="R4793" i="1"/>
  <c r="D4794" i="1"/>
  <c r="F4794" i="1"/>
  <c r="H4794" i="1"/>
  <c r="I4794" i="1"/>
  <c r="L4794" i="1"/>
  <c r="N4794" i="1"/>
  <c r="Q4794" i="1"/>
  <c r="R4794" i="1"/>
  <c r="D4795" i="1"/>
  <c r="F4795" i="1"/>
  <c r="H4795" i="1"/>
  <c r="I4795" i="1"/>
  <c r="L4795" i="1"/>
  <c r="N4795" i="1"/>
  <c r="Q4795" i="1"/>
  <c r="R4795" i="1"/>
  <c r="D4796" i="1"/>
  <c r="F4796" i="1"/>
  <c r="H4796" i="1"/>
  <c r="I4796" i="1"/>
  <c r="L4796" i="1"/>
  <c r="N4796" i="1"/>
  <c r="Q4796" i="1"/>
  <c r="R4796" i="1"/>
  <c r="D4797" i="1"/>
  <c r="F4797" i="1"/>
  <c r="H4797" i="1"/>
  <c r="I4797" i="1"/>
  <c r="L4797" i="1"/>
  <c r="N4797" i="1"/>
  <c r="Q4797" i="1"/>
  <c r="R4797" i="1"/>
  <c r="D4798" i="1"/>
  <c r="F4798" i="1"/>
  <c r="H4798" i="1"/>
  <c r="I4798" i="1"/>
  <c r="L4798" i="1"/>
  <c r="N4798" i="1"/>
  <c r="Q4798" i="1"/>
  <c r="R4798" i="1"/>
  <c r="D4799" i="1"/>
  <c r="F4799" i="1"/>
  <c r="H4799" i="1"/>
  <c r="I4799" i="1"/>
  <c r="L4799" i="1"/>
  <c r="N4799" i="1"/>
  <c r="Q4799" i="1"/>
  <c r="R4799" i="1"/>
  <c r="D4800" i="1"/>
  <c r="F4800" i="1"/>
  <c r="H4800" i="1"/>
  <c r="I4800" i="1"/>
  <c r="L4800" i="1"/>
  <c r="N4800" i="1"/>
  <c r="Q4800" i="1"/>
  <c r="R4800" i="1"/>
  <c r="D4801" i="1"/>
  <c r="F4801" i="1"/>
  <c r="H4801" i="1"/>
  <c r="I4801" i="1"/>
  <c r="L4801" i="1"/>
  <c r="N4801" i="1"/>
  <c r="Q4801" i="1"/>
  <c r="R4801" i="1"/>
  <c r="D4802" i="1"/>
  <c r="F4802" i="1"/>
  <c r="H4802" i="1"/>
  <c r="I4802" i="1"/>
  <c r="L4802" i="1"/>
  <c r="N4802" i="1"/>
  <c r="Q4802" i="1"/>
  <c r="R4802" i="1"/>
  <c r="D4803" i="1"/>
  <c r="F4803" i="1"/>
  <c r="H4803" i="1"/>
  <c r="I4803" i="1"/>
  <c r="L4803" i="1"/>
  <c r="N4803" i="1"/>
  <c r="Q4803" i="1"/>
  <c r="R4803" i="1"/>
  <c r="D4804" i="1"/>
  <c r="F4804" i="1"/>
  <c r="H4804" i="1"/>
  <c r="I4804" i="1"/>
  <c r="L4804" i="1"/>
  <c r="N4804" i="1"/>
  <c r="Q4804" i="1"/>
  <c r="R4804" i="1"/>
  <c r="D4805" i="1"/>
  <c r="F4805" i="1"/>
  <c r="H4805" i="1"/>
  <c r="I4805" i="1"/>
  <c r="L4805" i="1"/>
  <c r="N4805" i="1"/>
  <c r="Q4805" i="1"/>
  <c r="R4805" i="1"/>
  <c r="D4806" i="1"/>
  <c r="F4806" i="1"/>
  <c r="H4806" i="1"/>
  <c r="I4806" i="1"/>
  <c r="L4806" i="1"/>
  <c r="N4806" i="1"/>
  <c r="Q4806" i="1"/>
  <c r="R4806" i="1"/>
  <c r="D4807" i="1"/>
  <c r="F4807" i="1"/>
  <c r="H4807" i="1"/>
  <c r="I4807" i="1"/>
  <c r="L4807" i="1"/>
  <c r="N4807" i="1"/>
  <c r="Q4807" i="1"/>
  <c r="R4807" i="1"/>
  <c r="D4808" i="1"/>
  <c r="F4808" i="1"/>
  <c r="H4808" i="1"/>
  <c r="I4808" i="1"/>
  <c r="L4808" i="1"/>
  <c r="N4808" i="1"/>
  <c r="Q4808" i="1"/>
  <c r="R4808" i="1"/>
  <c r="D4809" i="1"/>
  <c r="F4809" i="1"/>
  <c r="H4809" i="1"/>
  <c r="I4809" i="1"/>
  <c r="L4809" i="1"/>
  <c r="N4809" i="1"/>
  <c r="Q4809" i="1"/>
  <c r="R4809" i="1"/>
  <c r="D4810" i="1"/>
  <c r="F4810" i="1"/>
  <c r="H4810" i="1"/>
  <c r="I4810" i="1"/>
  <c r="L4810" i="1"/>
  <c r="N4810" i="1"/>
  <c r="Q4810" i="1"/>
  <c r="R4810" i="1"/>
  <c r="D4811" i="1"/>
  <c r="F4811" i="1"/>
  <c r="H4811" i="1"/>
  <c r="I4811" i="1"/>
  <c r="L4811" i="1"/>
  <c r="N4811" i="1"/>
  <c r="Q4811" i="1"/>
  <c r="R4811" i="1"/>
  <c r="D4812" i="1"/>
  <c r="F4812" i="1"/>
  <c r="H4812" i="1"/>
  <c r="I4812" i="1"/>
  <c r="L4812" i="1"/>
  <c r="N4812" i="1"/>
  <c r="Q4812" i="1"/>
  <c r="R4812" i="1"/>
  <c r="D4813" i="1"/>
  <c r="F4813" i="1"/>
  <c r="H4813" i="1"/>
  <c r="I4813" i="1"/>
  <c r="L4813" i="1"/>
  <c r="N4813" i="1"/>
  <c r="Q4813" i="1"/>
  <c r="R4813" i="1"/>
  <c r="D4814" i="1"/>
  <c r="F4814" i="1"/>
  <c r="H4814" i="1"/>
  <c r="I4814" i="1"/>
  <c r="L4814" i="1"/>
  <c r="N4814" i="1"/>
  <c r="Q4814" i="1"/>
  <c r="R4814" i="1"/>
  <c r="D4815" i="1"/>
  <c r="F4815" i="1"/>
  <c r="H4815" i="1"/>
  <c r="I4815" i="1"/>
  <c r="L4815" i="1"/>
  <c r="N4815" i="1"/>
  <c r="Q4815" i="1"/>
  <c r="R4815" i="1"/>
  <c r="D4816" i="1"/>
  <c r="F4816" i="1"/>
  <c r="H4816" i="1"/>
  <c r="I4816" i="1"/>
  <c r="L4816" i="1"/>
  <c r="N4816" i="1"/>
  <c r="Q4816" i="1"/>
  <c r="R4816" i="1"/>
  <c r="D4817" i="1"/>
  <c r="F4817" i="1"/>
  <c r="H4817" i="1"/>
  <c r="I4817" i="1"/>
  <c r="L4817" i="1"/>
  <c r="N4817" i="1"/>
  <c r="Q4817" i="1"/>
  <c r="R4817" i="1"/>
  <c r="D4818" i="1"/>
  <c r="F4818" i="1"/>
  <c r="H4818" i="1"/>
  <c r="I4818" i="1"/>
  <c r="L4818" i="1"/>
  <c r="N4818" i="1"/>
  <c r="Q4818" i="1"/>
  <c r="R4818" i="1"/>
  <c r="D4819" i="1"/>
  <c r="F4819" i="1"/>
  <c r="H4819" i="1"/>
  <c r="I4819" i="1"/>
  <c r="L4819" i="1"/>
  <c r="N4819" i="1"/>
  <c r="Q4819" i="1"/>
  <c r="R4819" i="1"/>
  <c r="D4820" i="1"/>
  <c r="F4820" i="1"/>
  <c r="H4820" i="1"/>
  <c r="I4820" i="1"/>
  <c r="L4820" i="1"/>
  <c r="N4820" i="1"/>
  <c r="Q4820" i="1"/>
  <c r="R4820" i="1"/>
  <c r="D4821" i="1"/>
  <c r="F4821" i="1"/>
  <c r="H4821" i="1"/>
  <c r="I4821" i="1"/>
  <c r="L4821" i="1"/>
  <c r="N4821" i="1"/>
  <c r="Q4821" i="1"/>
  <c r="R4821" i="1"/>
  <c r="D4822" i="1"/>
  <c r="F4822" i="1"/>
  <c r="H4822" i="1"/>
  <c r="I4822" i="1"/>
  <c r="L4822" i="1"/>
  <c r="N4822" i="1"/>
  <c r="Q4822" i="1"/>
  <c r="R4822" i="1"/>
  <c r="D4823" i="1"/>
  <c r="F4823" i="1"/>
  <c r="H4823" i="1"/>
  <c r="I4823" i="1"/>
  <c r="L4823" i="1"/>
  <c r="N4823" i="1"/>
  <c r="Q4823" i="1"/>
  <c r="R4823" i="1"/>
  <c r="D4824" i="1"/>
  <c r="F4824" i="1"/>
  <c r="H4824" i="1"/>
  <c r="I4824" i="1"/>
  <c r="L4824" i="1"/>
  <c r="N4824" i="1"/>
  <c r="Q4824" i="1"/>
  <c r="R4824" i="1"/>
  <c r="D4825" i="1"/>
  <c r="F4825" i="1"/>
  <c r="H4825" i="1"/>
  <c r="I4825" i="1"/>
  <c r="L4825" i="1"/>
  <c r="N4825" i="1"/>
  <c r="Q4825" i="1"/>
  <c r="R4825" i="1"/>
  <c r="D4826" i="1"/>
  <c r="F4826" i="1"/>
  <c r="H4826" i="1"/>
  <c r="I4826" i="1"/>
  <c r="L4826" i="1"/>
  <c r="N4826" i="1"/>
  <c r="Q4826" i="1"/>
  <c r="R4826" i="1"/>
  <c r="D4827" i="1"/>
  <c r="F4827" i="1"/>
  <c r="H4827" i="1"/>
  <c r="I4827" i="1"/>
  <c r="L4827" i="1"/>
  <c r="N4827" i="1"/>
  <c r="Q4827" i="1"/>
  <c r="R4827" i="1"/>
  <c r="D4828" i="1"/>
  <c r="F4828" i="1"/>
  <c r="H4828" i="1"/>
  <c r="I4828" i="1"/>
  <c r="L4828" i="1"/>
  <c r="N4828" i="1"/>
  <c r="Q4828" i="1"/>
  <c r="R4828" i="1"/>
  <c r="D4829" i="1"/>
  <c r="F4829" i="1"/>
  <c r="H4829" i="1"/>
  <c r="I4829" i="1"/>
  <c r="L4829" i="1"/>
  <c r="N4829" i="1"/>
  <c r="Q4829" i="1"/>
  <c r="R4829" i="1"/>
  <c r="D4830" i="1"/>
  <c r="F4830" i="1"/>
  <c r="H4830" i="1"/>
  <c r="I4830" i="1"/>
  <c r="L4830" i="1"/>
  <c r="N4830" i="1"/>
  <c r="Q4830" i="1"/>
  <c r="R4830" i="1"/>
  <c r="D4831" i="1"/>
  <c r="F4831" i="1"/>
  <c r="H4831" i="1"/>
  <c r="I4831" i="1"/>
  <c r="L4831" i="1"/>
  <c r="N4831" i="1"/>
  <c r="Q4831" i="1"/>
  <c r="R4831" i="1"/>
  <c r="D4832" i="1"/>
  <c r="F4832" i="1"/>
  <c r="H4832" i="1"/>
  <c r="I4832" i="1"/>
  <c r="L4832" i="1"/>
  <c r="N4832" i="1"/>
  <c r="Q4832" i="1"/>
  <c r="R4832" i="1"/>
  <c r="D4833" i="1"/>
  <c r="F4833" i="1"/>
  <c r="H4833" i="1"/>
  <c r="I4833" i="1"/>
  <c r="L4833" i="1"/>
  <c r="N4833" i="1"/>
  <c r="Q4833" i="1"/>
  <c r="R4833" i="1"/>
  <c r="D4834" i="1"/>
  <c r="F4834" i="1"/>
  <c r="H4834" i="1"/>
  <c r="I4834" i="1"/>
  <c r="L4834" i="1"/>
  <c r="N4834" i="1"/>
  <c r="Q4834" i="1"/>
  <c r="R4834" i="1"/>
  <c r="D4835" i="1"/>
  <c r="F4835" i="1"/>
  <c r="H4835" i="1"/>
  <c r="I4835" i="1"/>
  <c r="L4835" i="1"/>
  <c r="N4835" i="1"/>
  <c r="Q4835" i="1"/>
  <c r="R4835" i="1"/>
  <c r="D4836" i="1"/>
  <c r="F4836" i="1"/>
  <c r="H4836" i="1"/>
  <c r="I4836" i="1"/>
  <c r="L4836" i="1"/>
  <c r="N4836" i="1"/>
  <c r="Q4836" i="1"/>
  <c r="R4836" i="1"/>
  <c r="D4837" i="1"/>
  <c r="F4837" i="1"/>
  <c r="H4837" i="1"/>
  <c r="I4837" i="1"/>
  <c r="L4837" i="1"/>
  <c r="N4837" i="1"/>
  <c r="Q4837" i="1"/>
  <c r="R4837" i="1"/>
  <c r="D4838" i="1"/>
  <c r="F4838" i="1"/>
  <c r="H4838" i="1"/>
  <c r="I4838" i="1"/>
  <c r="L4838" i="1"/>
  <c r="N4838" i="1"/>
  <c r="Q4838" i="1"/>
  <c r="R4838" i="1"/>
  <c r="D4839" i="1"/>
  <c r="F4839" i="1"/>
  <c r="H4839" i="1"/>
  <c r="I4839" i="1"/>
  <c r="L4839" i="1"/>
  <c r="N4839" i="1"/>
  <c r="Q4839" i="1"/>
  <c r="R4839" i="1"/>
  <c r="D4840" i="1"/>
  <c r="F4840" i="1"/>
  <c r="H4840" i="1"/>
  <c r="I4840" i="1"/>
  <c r="L4840" i="1"/>
  <c r="N4840" i="1"/>
  <c r="Q4840" i="1"/>
  <c r="R4840" i="1"/>
  <c r="D4841" i="1"/>
  <c r="F4841" i="1"/>
  <c r="H4841" i="1"/>
  <c r="I4841" i="1"/>
  <c r="L4841" i="1"/>
  <c r="N4841" i="1"/>
  <c r="Q4841" i="1"/>
  <c r="R4841" i="1"/>
  <c r="D4842" i="1"/>
  <c r="F4842" i="1"/>
  <c r="H4842" i="1"/>
  <c r="I4842" i="1"/>
  <c r="L4842" i="1"/>
  <c r="N4842" i="1"/>
  <c r="Q4842" i="1"/>
  <c r="R4842" i="1"/>
  <c r="D4843" i="1"/>
  <c r="F4843" i="1"/>
  <c r="H4843" i="1"/>
  <c r="I4843" i="1"/>
  <c r="L4843" i="1"/>
  <c r="N4843" i="1"/>
  <c r="Q4843" i="1"/>
  <c r="R4843" i="1"/>
  <c r="D4844" i="1"/>
  <c r="F4844" i="1"/>
  <c r="H4844" i="1"/>
  <c r="I4844" i="1"/>
  <c r="L4844" i="1"/>
  <c r="N4844" i="1"/>
  <c r="Q4844" i="1"/>
  <c r="R4844" i="1"/>
  <c r="D4845" i="1"/>
  <c r="F4845" i="1"/>
  <c r="H4845" i="1"/>
  <c r="I4845" i="1"/>
  <c r="L4845" i="1"/>
  <c r="N4845" i="1"/>
  <c r="Q4845" i="1"/>
  <c r="R4845" i="1"/>
  <c r="D4846" i="1"/>
  <c r="F4846" i="1"/>
  <c r="H4846" i="1"/>
  <c r="I4846" i="1"/>
  <c r="L4846" i="1"/>
  <c r="N4846" i="1"/>
  <c r="Q4846" i="1"/>
  <c r="R4846" i="1"/>
  <c r="D4847" i="1"/>
  <c r="F4847" i="1"/>
  <c r="H4847" i="1"/>
  <c r="I4847" i="1"/>
  <c r="L4847" i="1"/>
  <c r="N4847" i="1"/>
  <c r="Q4847" i="1"/>
  <c r="R4847" i="1"/>
  <c r="D4848" i="1"/>
  <c r="F4848" i="1"/>
  <c r="H4848" i="1"/>
  <c r="I4848" i="1"/>
  <c r="L4848" i="1"/>
  <c r="N4848" i="1"/>
  <c r="Q4848" i="1"/>
  <c r="R4848" i="1"/>
  <c r="D4849" i="1"/>
  <c r="F4849" i="1"/>
  <c r="H4849" i="1"/>
  <c r="I4849" i="1"/>
  <c r="L4849" i="1"/>
  <c r="N4849" i="1"/>
  <c r="Q4849" i="1"/>
  <c r="R4849" i="1"/>
  <c r="D4850" i="1"/>
  <c r="F4850" i="1"/>
  <c r="H4850" i="1"/>
  <c r="I4850" i="1"/>
  <c r="L4850" i="1"/>
  <c r="N4850" i="1"/>
  <c r="Q4850" i="1"/>
  <c r="R4850" i="1"/>
  <c r="D4851" i="1"/>
  <c r="F4851" i="1"/>
  <c r="H4851" i="1"/>
  <c r="I4851" i="1"/>
  <c r="L4851" i="1"/>
  <c r="N4851" i="1"/>
  <c r="Q4851" i="1"/>
  <c r="R4851" i="1"/>
  <c r="D4852" i="1"/>
  <c r="F4852" i="1"/>
  <c r="H4852" i="1"/>
  <c r="I4852" i="1"/>
  <c r="L4852" i="1"/>
  <c r="N4852" i="1"/>
  <c r="Q4852" i="1"/>
  <c r="R4852" i="1"/>
  <c r="D4853" i="1"/>
  <c r="F4853" i="1"/>
  <c r="H4853" i="1"/>
  <c r="I4853" i="1"/>
  <c r="L4853" i="1"/>
  <c r="N4853" i="1"/>
  <c r="Q4853" i="1"/>
  <c r="R4853" i="1"/>
  <c r="D4854" i="1"/>
  <c r="F4854" i="1"/>
  <c r="H4854" i="1"/>
  <c r="I4854" i="1"/>
  <c r="L4854" i="1"/>
  <c r="N4854" i="1"/>
  <c r="Q4854" i="1"/>
  <c r="R4854" i="1"/>
  <c r="D4855" i="1"/>
  <c r="F4855" i="1"/>
  <c r="H4855" i="1"/>
  <c r="I4855" i="1"/>
  <c r="L4855" i="1"/>
  <c r="N4855" i="1"/>
  <c r="Q4855" i="1"/>
  <c r="R4855" i="1"/>
  <c r="D4856" i="1"/>
  <c r="F4856" i="1"/>
  <c r="H4856" i="1"/>
  <c r="I4856" i="1"/>
  <c r="L4856" i="1"/>
  <c r="N4856" i="1"/>
  <c r="Q4856" i="1"/>
  <c r="R4856" i="1"/>
  <c r="D4857" i="1"/>
  <c r="F4857" i="1"/>
  <c r="H4857" i="1"/>
  <c r="I4857" i="1"/>
  <c r="L4857" i="1"/>
  <c r="N4857" i="1"/>
  <c r="Q4857" i="1"/>
  <c r="R4857" i="1"/>
  <c r="D4858" i="1"/>
  <c r="F4858" i="1"/>
  <c r="H4858" i="1"/>
  <c r="I4858" i="1"/>
  <c r="L4858" i="1"/>
  <c r="N4858" i="1"/>
  <c r="Q4858" i="1"/>
  <c r="R4858" i="1"/>
  <c r="D4859" i="1"/>
  <c r="F4859" i="1"/>
  <c r="H4859" i="1"/>
  <c r="I4859" i="1"/>
  <c r="L4859" i="1"/>
  <c r="N4859" i="1"/>
  <c r="Q4859" i="1"/>
  <c r="R4859" i="1"/>
  <c r="D4860" i="1"/>
  <c r="F4860" i="1"/>
  <c r="H4860" i="1"/>
  <c r="I4860" i="1"/>
  <c r="L4860" i="1"/>
  <c r="N4860" i="1"/>
  <c r="Q4860" i="1"/>
  <c r="R4860" i="1"/>
  <c r="D4861" i="1"/>
  <c r="F4861" i="1"/>
  <c r="H4861" i="1"/>
  <c r="I4861" i="1"/>
  <c r="L4861" i="1"/>
  <c r="N4861" i="1"/>
  <c r="Q4861" i="1"/>
  <c r="R4861" i="1"/>
  <c r="D4862" i="1"/>
  <c r="F4862" i="1"/>
  <c r="H4862" i="1"/>
  <c r="I4862" i="1"/>
  <c r="L4862" i="1"/>
  <c r="N4862" i="1"/>
  <c r="Q4862" i="1"/>
  <c r="R4862" i="1"/>
  <c r="D4863" i="1"/>
  <c r="F4863" i="1"/>
  <c r="H4863" i="1"/>
  <c r="I4863" i="1"/>
  <c r="L4863" i="1"/>
  <c r="N4863" i="1"/>
  <c r="Q4863" i="1"/>
  <c r="R4863" i="1"/>
  <c r="D4864" i="1"/>
  <c r="F4864" i="1"/>
  <c r="H4864" i="1"/>
  <c r="I4864" i="1"/>
  <c r="L4864" i="1"/>
  <c r="N4864" i="1"/>
  <c r="Q4864" i="1"/>
  <c r="R4864" i="1"/>
  <c r="D4865" i="1"/>
  <c r="F4865" i="1"/>
  <c r="H4865" i="1"/>
  <c r="I4865" i="1"/>
  <c r="L4865" i="1"/>
  <c r="N4865" i="1"/>
  <c r="Q4865" i="1"/>
  <c r="R4865" i="1"/>
  <c r="D4866" i="1"/>
  <c r="F4866" i="1"/>
  <c r="H4866" i="1"/>
  <c r="I4866" i="1"/>
  <c r="L4866" i="1"/>
  <c r="N4866" i="1"/>
  <c r="Q4866" i="1"/>
  <c r="R4866" i="1"/>
  <c r="D4867" i="1"/>
  <c r="F4867" i="1"/>
  <c r="H4867" i="1"/>
  <c r="I4867" i="1"/>
  <c r="L4867" i="1"/>
  <c r="N4867" i="1"/>
  <c r="Q4867" i="1"/>
  <c r="R4867" i="1"/>
  <c r="D4868" i="1"/>
  <c r="F4868" i="1"/>
  <c r="H4868" i="1"/>
  <c r="I4868" i="1"/>
  <c r="L4868" i="1"/>
  <c r="N4868" i="1"/>
  <c r="Q4868" i="1"/>
  <c r="R4868" i="1"/>
  <c r="D4869" i="1"/>
  <c r="F4869" i="1"/>
  <c r="H4869" i="1"/>
  <c r="I4869" i="1"/>
  <c r="L4869" i="1"/>
  <c r="N4869" i="1"/>
  <c r="Q4869" i="1"/>
  <c r="R4869" i="1"/>
  <c r="D4870" i="1"/>
  <c r="F4870" i="1"/>
  <c r="H4870" i="1"/>
  <c r="I4870" i="1"/>
  <c r="L4870" i="1"/>
  <c r="N4870" i="1"/>
  <c r="Q4870" i="1"/>
  <c r="R4870" i="1"/>
  <c r="D4871" i="1"/>
  <c r="F4871" i="1"/>
  <c r="H4871" i="1"/>
  <c r="I4871" i="1"/>
  <c r="L4871" i="1"/>
  <c r="N4871" i="1"/>
  <c r="Q4871" i="1"/>
  <c r="R4871" i="1"/>
  <c r="D4872" i="1"/>
  <c r="F4872" i="1"/>
  <c r="H4872" i="1"/>
  <c r="I4872" i="1"/>
  <c r="L4872" i="1"/>
  <c r="N4872" i="1"/>
  <c r="Q4872" i="1"/>
  <c r="R4872" i="1"/>
  <c r="D4873" i="1"/>
  <c r="F4873" i="1"/>
  <c r="H4873" i="1"/>
  <c r="I4873" i="1"/>
  <c r="L4873" i="1"/>
  <c r="N4873" i="1"/>
  <c r="Q4873" i="1"/>
  <c r="R4873" i="1"/>
  <c r="D4874" i="1"/>
  <c r="F4874" i="1"/>
  <c r="H4874" i="1"/>
  <c r="I4874" i="1"/>
  <c r="L4874" i="1"/>
  <c r="N4874" i="1"/>
  <c r="Q4874" i="1"/>
  <c r="R4874" i="1"/>
  <c r="D4875" i="1"/>
  <c r="F4875" i="1"/>
  <c r="H4875" i="1"/>
  <c r="I4875" i="1"/>
  <c r="L4875" i="1"/>
  <c r="N4875" i="1"/>
  <c r="Q4875" i="1"/>
  <c r="R4875" i="1"/>
  <c r="D4876" i="1"/>
  <c r="F4876" i="1"/>
  <c r="H4876" i="1"/>
  <c r="I4876" i="1"/>
  <c r="L4876" i="1"/>
  <c r="N4876" i="1"/>
  <c r="Q4876" i="1"/>
  <c r="R4876" i="1"/>
  <c r="D4877" i="1"/>
  <c r="F4877" i="1"/>
  <c r="H4877" i="1"/>
  <c r="I4877" i="1"/>
  <c r="L4877" i="1"/>
  <c r="N4877" i="1"/>
  <c r="Q4877" i="1"/>
  <c r="R4877" i="1"/>
  <c r="D4878" i="1"/>
  <c r="F4878" i="1"/>
  <c r="H4878" i="1"/>
  <c r="I4878" i="1"/>
  <c r="L4878" i="1"/>
  <c r="N4878" i="1"/>
  <c r="Q4878" i="1"/>
  <c r="R4878" i="1"/>
  <c r="D4879" i="1"/>
  <c r="F4879" i="1"/>
  <c r="H4879" i="1"/>
  <c r="I4879" i="1"/>
  <c r="L4879" i="1"/>
  <c r="N4879" i="1"/>
  <c r="Q4879" i="1"/>
  <c r="R4879" i="1"/>
  <c r="D4880" i="1"/>
  <c r="F4880" i="1"/>
  <c r="H4880" i="1"/>
  <c r="I4880" i="1"/>
  <c r="L4880" i="1"/>
  <c r="N4880" i="1"/>
  <c r="Q4880" i="1"/>
  <c r="R4880" i="1"/>
  <c r="D4881" i="1"/>
  <c r="F4881" i="1"/>
  <c r="H4881" i="1"/>
  <c r="I4881" i="1"/>
  <c r="L4881" i="1"/>
  <c r="N4881" i="1"/>
  <c r="Q4881" i="1"/>
  <c r="R4881" i="1"/>
  <c r="D4882" i="1"/>
  <c r="F4882" i="1"/>
  <c r="H4882" i="1"/>
  <c r="I4882" i="1"/>
  <c r="L4882" i="1"/>
  <c r="N4882" i="1"/>
  <c r="Q4882" i="1"/>
  <c r="R4882" i="1"/>
  <c r="D4883" i="1"/>
  <c r="F4883" i="1"/>
  <c r="H4883" i="1"/>
  <c r="I4883" i="1"/>
  <c r="L4883" i="1"/>
  <c r="N4883" i="1"/>
  <c r="Q4883" i="1"/>
  <c r="R4883" i="1"/>
  <c r="D4884" i="1"/>
  <c r="F4884" i="1"/>
  <c r="H4884" i="1"/>
  <c r="I4884" i="1"/>
  <c r="L4884" i="1"/>
  <c r="N4884" i="1"/>
  <c r="Q4884" i="1"/>
  <c r="R4884" i="1"/>
  <c r="D4885" i="1"/>
  <c r="F4885" i="1"/>
  <c r="H4885" i="1"/>
  <c r="I4885" i="1"/>
  <c r="L4885" i="1"/>
  <c r="N4885" i="1"/>
  <c r="Q4885" i="1"/>
  <c r="R4885" i="1"/>
  <c r="D4886" i="1"/>
  <c r="F4886" i="1"/>
  <c r="H4886" i="1"/>
  <c r="I4886" i="1"/>
  <c r="L4886" i="1"/>
  <c r="N4886" i="1"/>
  <c r="Q4886" i="1"/>
  <c r="R4886" i="1"/>
  <c r="D4887" i="1"/>
  <c r="F4887" i="1"/>
  <c r="H4887" i="1"/>
  <c r="I4887" i="1"/>
  <c r="L4887" i="1"/>
  <c r="N4887" i="1"/>
  <c r="Q4887" i="1"/>
  <c r="R4887" i="1"/>
  <c r="D4888" i="1"/>
  <c r="F4888" i="1"/>
  <c r="H4888" i="1"/>
  <c r="I4888" i="1"/>
  <c r="L4888" i="1"/>
  <c r="N4888" i="1"/>
  <c r="Q4888" i="1"/>
  <c r="R4888" i="1"/>
  <c r="D4889" i="1"/>
  <c r="F4889" i="1"/>
  <c r="H4889" i="1"/>
  <c r="I4889" i="1"/>
  <c r="L4889" i="1"/>
  <c r="N4889" i="1"/>
  <c r="Q4889" i="1"/>
  <c r="R4889" i="1"/>
  <c r="D4890" i="1"/>
  <c r="F4890" i="1"/>
  <c r="H4890" i="1"/>
  <c r="I4890" i="1"/>
  <c r="L4890" i="1"/>
  <c r="N4890" i="1"/>
  <c r="Q4890" i="1"/>
  <c r="R4890" i="1"/>
  <c r="D4891" i="1"/>
  <c r="F4891" i="1"/>
  <c r="H4891" i="1"/>
  <c r="I4891" i="1"/>
  <c r="L4891" i="1"/>
  <c r="N4891" i="1"/>
  <c r="Q4891" i="1"/>
  <c r="R4891" i="1"/>
  <c r="D4892" i="1"/>
  <c r="F4892" i="1"/>
  <c r="H4892" i="1"/>
  <c r="I4892" i="1"/>
  <c r="L4892" i="1"/>
  <c r="N4892" i="1"/>
  <c r="Q4892" i="1"/>
  <c r="R4892" i="1"/>
  <c r="D4893" i="1"/>
  <c r="F4893" i="1"/>
  <c r="H4893" i="1"/>
  <c r="I4893" i="1"/>
  <c r="L4893" i="1"/>
  <c r="N4893" i="1"/>
  <c r="Q4893" i="1"/>
  <c r="R4893" i="1"/>
  <c r="D4894" i="1"/>
  <c r="F4894" i="1"/>
  <c r="H4894" i="1"/>
  <c r="I4894" i="1"/>
  <c r="L4894" i="1"/>
  <c r="N4894" i="1"/>
  <c r="Q4894" i="1"/>
  <c r="R4894" i="1"/>
  <c r="D4895" i="1"/>
  <c r="F4895" i="1"/>
  <c r="H4895" i="1"/>
  <c r="I4895" i="1"/>
  <c r="L4895" i="1"/>
  <c r="N4895" i="1"/>
  <c r="Q4895" i="1"/>
  <c r="R4895" i="1"/>
  <c r="D4896" i="1"/>
  <c r="F4896" i="1"/>
  <c r="H4896" i="1"/>
  <c r="I4896" i="1"/>
  <c r="L4896" i="1"/>
  <c r="N4896" i="1"/>
  <c r="Q4896" i="1"/>
  <c r="R4896" i="1"/>
  <c r="D4897" i="1"/>
  <c r="F4897" i="1"/>
  <c r="H4897" i="1"/>
  <c r="I4897" i="1"/>
  <c r="L4897" i="1"/>
  <c r="N4897" i="1"/>
  <c r="Q4897" i="1"/>
  <c r="R4897" i="1"/>
  <c r="D4898" i="1"/>
  <c r="F4898" i="1"/>
  <c r="H4898" i="1"/>
  <c r="I4898" i="1"/>
  <c r="L4898" i="1"/>
  <c r="N4898" i="1"/>
  <c r="Q4898" i="1"/>
  <c r="R4898" i="1"/>
  <c r="D4899" i="1"/>
  <c r="F4899" i="1"/>
  <c r="H4899" i="1"/>
  <c r="I4899" i="1"/>
  <c r="L4899" i="1"/>
  <c r="N4899" i="1"/>
  <c r="Q4899" i="1"/>
  <c r="R4899" i="1"/>
  <c r="D4900" i="1"/>
  <c r="F4900" i="1"/>
  <c r="H4900" i="1"/>
  <c r="I4900" i="1"/>
  <c r="L4900" i="1"/>
  <c r="N4900" i="1"/>
  <c r="Q4900" i="1"/>
  <c r="R4900" i="1"/>
  <c r="D4901" i="1"/>
  <c r="F4901" i="1"/>
  <c r="H4901" i="1"/>
  <c r="I4901" i="1"/>
  <c r="L4901" i="1"/>
  <c r="N4901" i="1"/>
  <c r="Q4901" i="1"/>
  <c r="R4901" i="1"/>
  <c r="D4902" i="1"/>
  <c r="F4902" i="1"/>
  <c r="H4902" i="1"/>
  <c r="I4902" i="1"/>
  <c r="L4902" i="1"/>
  <c r="N4902" i="1"/>
  <c r="Q4902" i="1"/>
  <c r="R4902" i="1"/>
  <c r="D4903" i="1"/>
  <c r="F4903" i="1"/>
  <c r="H4903" i="1"/>
  <c r="I4903" i="1"/>
  <c r="L4903" i="1"/>
  <c r="N4903" i="1"/>
  <c r="Q4903" i="1"/>
  <c r="R4903" i="1"/>
  <c r="D4904" i="1"/>
  <c r="F4904" i="1"/>
  <c r="H4904" i="1"/>
  <c r="I4904" i="1"/>
  <c r="L4904" i="1"/>
  <c r="N4904" i="1"/>
  <c r="Q4904" i="1"/>
  <c r="R4904" i="1"/>
  <c r="D4905" i="1"/>
  <c r="F4905" i="1"/>
  <c r="H4905" i="1"/>
  <c r="I4905" i="1"/>
  <c r="L4905" i="1"/>
  <c r="N4905" i="1"/>
  <c r="Q4905" i="1"/>
  <c r="R4905" i="1"/>
  <c r="D4906" i="1"/>
  <c r="F4906" i="1"/>
  <c r="H4906" i="1"/>
  <c r="I4906" i="1"/>
  <c r="L4906" i="1"/>
  <c r="N4906" i="1"/>
  <c r="Q4906" i="1"/>
  <c r="R4906" i="1"/>
  <c r="D4907" i="1"/>
  <c r="F4907" i="1"/>
  <c r="H4907" i="1"/>
  <c r="I4907" i="1"/>
  <c r="L4907" i="1"/>
  <c r="N4907" i="1"/>
  <c r="Q4907" i="1"/>
  <c r="R4907" i="1"/>
  <c r="D4908" i="1"/>
  <c r="F4908" i="1"/>
  <c r="H4908" i="1"/>
  <c r="I4908" i="1"/>
  <c r="L4908" i="1"/>
  <c r="N4908" i="1"/>
  <c r="Q4908" i="1"/>
  <c r="R4908" i="1"/>
  <c r="D4909" i="1"/>
  <c r="F4909" i="1"/>
  <c r="H4909" i="1"/>
  <c r="I4909" i="1"/>
  <c r="L4909" i="1"/>
  <c r="N4909" i="1"/>
  <c r="Q4909" i="1"/>
  <c r="R4909" i="1"/>
  <c r="D4910" i="1"/>
  <c r="F4910" i="1"/>
  <c r="H4910" i="1"/>
  <c r="I4910" i="1"/>
  <c r="L4910" i="1"/>
  <c r="N4910" i="1"/>
  <c r="Q4910" i="1"/>
  <c r="R4910" i="1"/>
  <c r="D4911" i="1"/>
  <c r="F4911" i="1"/>
  <c r="H4911" i="1"/>
  <c r="I4911" i="1"/>
  <c r="L4911" i="1"/>
  <c r="N4911" i="1"/>
  <c r="Q4911" i="1"/>
  <c r="R4911" i="1"/>
  <c r="D4912" i="1"/>
  <c r="F4912" i="1"/>
  <c r="H4912" i="1"/>
  <c r="I4912" i="1"/>
  <c r="L4912" i="1"/>
  <c r="N4912" i="1"/>
  <c r="Q4912" i="1"/>
  <c r="R4912" i="1"/>
  <c r="D4913" i="1"/>
  <c r="F4913" i="1"/>
  <c r="H4913" i="1"/>
  <c r="I4913" i="1"/>
  <c r="L4913" i="1"/>
  <c r="N4913" i="1"/>
  <c r="Q4913" i="1"/>
  <c r="R4913" i="1"/>
  <c r="D4914" i="1"/>
  <c r="F4914" i="1"/>
  <c r="H4914" i="1"/>
  <c r="I4914" i="1"/>
  <c r="L4914" i="1"/>
  <c r="N4914" i="1"/>
  <c r="Q4914" i="1"/>
  <c r="R4914" i="1"/>
  <c r="D4915" i="1"/>
  <c r="F4915" i="1"/>
  <c r="H4915" i="1"/>
  <c r="I4915" i="1"/>
  <c r="L4915" i="1"/>
  <c r="N4915" i="1"/>
  <c r="Q4915" i="1"/>
  <c r="R4915" i="1"/>
  <c r="D4916" i="1"/>
  <c r="F4916" i="1"/>
  <c r="H4916" i="1"/>
  <c r="I4916" i="1"/>
  <c r="L4916" i="1"/>
  <c r="N4916" i="1"/>
  <c r="Q4916" i="1"/>
  <c r="R4916" i="1"/>
  <c r="D4917" i="1"/>
  <c r="F4917" i="1"/>
  <c r="H4917" i="1"/>
  <c r="I4917" i="1"/>
  <c r="L4917" i="1"/>
  <c r="N4917" i="1"/>
  <c r="Q4917" i="1"/>
  <c r="R4917" i="1"/>
  <c r="D4918" i="1"/>
  <c r="F4918" i="1"/>
  <c r="H4918" i="1"/>
  <c r="I4918" i="1"/>
  <c r="L4918" i="1"/>
  <c r="N4918" i="1"/>
  <c r="Q4918" i="1"/>
  <c r="R4918" i="1"/>
  <c r="D4919" i="1"/>
  <c r="F4919" i="1"/>
  <c r="H4919" i="1"/>
  <c r="I4919" i="1"/>
  <c r="L4919" i="1"/>
  <c r="N4919" i="1"/>
  <c r="Q4919" i="1"/>
  <c r="R4919" i="1"/>
  <c r="D4920" i="1"/>
  <c r="F4920" i="1"/>
  <c r="H4920" i="1"/>
  <c r="I4920" i="1"/>
  <c r="L4920" i="1"/>
  <c r="N4920" i="1"/>
  <c r="Q4920" i="1"/>
  <c r="R4920" i="1"/>
  <c r="D4921" i="1"/>
  <c r="F4921" i="1"/>
  <c r="H4921" i="1"/>
  <c r="I4921" i="1"/>
  <c r="L4921" i="1"/>
  <c r="N4921" i="1"/>
  <c r="Q4921" i="1"/>
  <c r="R4921" i="1"/>
  <c r="D4922" i="1"/>
  <c r="F4922" i="1"/>
  <c r="H4922" i="1"/>
  <c r="I4922" i="1"/>
  <c r="L4922" i="1"/>
  <c r="N4922" i="1"/>
  <c r="Q4922" i="1"/>
  <c r="R4922" i="1"/>
  <c r="D4923" i="1"/>
  <c r="F4923" i="1"/>
  <c r="H4923" i="1"/>
  <c r="I4923" i="1"/>
  <c r="L4923" i="1"/>
  <c r="N4923" i="1"/>
  <c r="Q4923" i="1"/>
  <c r="R4923" i="1"/>
  <c r="D4924" i="1"/>
  <c r="F4924" i="1"/>
  <c r="H4924" i="1"/>
  <c r="I4924" i="1"/>
  <c r="L4924" i="1"/>
  <c r="N4924" i="1"/>
  <c r="Q4924" i="1"/>
  <c r="R4924" i="1"/>
  <c r="D4925" i="1"/>
  <c r="F4925" i="1"/>
  <c r="H4925" i="1"/>
  <c r="I4925" i="1"/>
  <c r="L4925" i="1"/>
  <c r="N4925" i="1"/>
  <c r="Q4925" i="1"/>
  <c r="R4925" i="1"/>
  <c r="D4926" i="1"/>
  <c r="F4926" i="1"/>
  <c r="H4926" i="1"/>
  <c r="I4926" i="1"/>
  <c r="L4926" i="1"/>
  <c r="N4926" i="1"/>
  <c r="Q4926" i="1"/>
  <c r="R4926" i="1"/>
  <c r="D4927" i="1"/>
  <c r="F4927" i="1"/>
  <c r="H4927" i="1"/>
  <c r="I4927" i="1"/>
  <c r="L4927" i="1"/>
  <c r="N4927" i="1"/>
  <c r="Q4927" i="1"/>
  <c r="R4927" i="1"/>
  <c r="D4928" i="1"/>
  <c r="F4928" i="1"/>
  <c r="H4928" i="1"/>
  <c r="I4928" i="1"/>
  <c r="L4928" i="1"/>
  <c r="N4928" i="1"/>
  <c r="Q4928" i="1"/>
  <c r="R4928" i="1"/>
  <c r="D4929" i="1"/>
  <c r="F4929" i="1"/>
  <c r="H4929" i="1"/>
  <c r="I4929" i="1"/>
  <c r="L4929" i="1"/>
  <c r="N4929" i="1"/>
  <c r="Q4929" i="1"/>
  <c r="R4929" i="1"/>
  <c r="D4930" i="1"/>
  <c r="F4930" i="1"/>
  <c r="H4930" i="1"/>
  <c r="I4930" i="1"/>
  <c r="L4930" i="1"/>
  <c r="N4930" i="1"/>
  <c r="Q4930" i="1"/>
  <c r="R4930" i="1"/>
  <c r="D4931" i="1"/>
  <c r="F4931" i="1"/>
  <c r="H4931" i="1"/>
  <c r="I4931" i="1"/>
  <c r="L4931" i="1"/>
  <c r="N4931" i="1"/>
  <c r="Q4931" i="1"/>
  <c r="R4931" i="1"/>
  <c r="D4932" i="1"/>
  <c r="F4932" i="1"/>
  <c r="H4932" i="1"/>
  <c r="I4932" i="1"/>
  <c r="L4932" i="1"/>
  <c r="N4932" i="1"/>
  <c r="Q4932" i="1"/>
  <c r="R4932" i="1"/>
  <c r="D4933" i="1"/>
  <c r="F4933" i="1"/>
  <c r="H4933" i="1"/>
  <c r="I4933" i="1"/>
  <c r="L4933" i="1"/>
  <c r="N4933" i="1"/>
  <c r="Q4933" i="1"/>
  <c r="R4933" i="1"/>
  <c r="D4934" i="1"/>
  <c r="F4934" i="1"/>
  <c r="H4934" i="1"/>
  <c r="I4934" i="1"/>
  <c r="L4934" i="1"/>
  <c r="N4934" i="1"/>
  <c r="Q4934" i="1"/>
  <c r="R4934" i="1"/>
  <c r="D4935" i="1"/>
  <c r="F4935" i="1"/>
  <c r="H4935" i="1"/>
  <c r="I4935" i="1"/>
  <c r="L4935" i="1"/>
  <c r="N4935" i="1"/>
  <c r="Q4935" i="1"/>
  <c r="R4935" i="1"/>
  <c r="D4936" i="1"/>
  <c r="F4936" i="1"/>
  <c r="H4936" i="1"/>
  <c r="I4936" i="1"/>
  <c r="L4936" i="1"/>
  <c r="N4936" i="1"/>
  <c r="Q4936" i="1"/>
  <c r="R4936" i="1"/>
  <c r="D4937" i="1"/>
  <c r="F4937" i="1"/>
  <c r="H4937" i="1"/>
  <c r="I4937" i="1"/>
  <c r="L4937" i="1"/>
  <c r="N4937" i="1"/>
  <c r="Q4937" i="1"/>
  <c r="R4937" i="1"/>
  <c r="D4938" i="1"/>
  <c r="F4938" i="1"/>
  <c r="H4938" i="1"/>
  <c r="I4938" i="1"/>
  <c r="L4938" i="1"/>
  <c r="N4938" i="1"/>
  <c r="Q4938" i="1"/>
  <c r="R4938" i="1"/>
  <c r="D4939" i="1"/>
  <c r="F4939" i="1"/>
  <c r="H4939" i="1"/>
  <c r="I4939" i="1"/>
  <c r="L4939" i="1"/>
  <c r="N4939" i="1"/>
  <c r="Q4939" i="1"/>
  <c r="R4939" i="1"/>
  <c r="D4940" i="1"/>
  <c r="F4940" i="1"/>
  <c r="H4940" i="1"/>
  <c r="I4940" i="1"/>
  <c r="L4940" i="1"/>
  <c r="N4940" i="1"/>
  <c r="Q4940" i="1"/>
  <c r="R4940" i="1"/>
  <c r="D4941" i="1"/>
  <c r="F4941" i="1"/>
  <c r="H4941" i="1"/>
  <c r="I4941" i="1"/>
  <c r="L4941" i="1"/>
  <c r="N4941" i="1"/>
  <c r="Q4941" i="1"/>
  <c r="R4941" i="1"/>
  <c r="D4942" i="1"/>
  <c r="F4942" i="1"/>
  <c r="H4942" i="1"/>
  <c r="I4942" i="1"/>
  <c r="L4942" i="1"/>
  <c r="N4942" i="1"/>
  <c r="Q4942" i="1"/>
  <c r="R4942" i="1"/>
  <c r="D4943" i="1"/>
  <c r="F4943" i="1"/>
  <c r="H4943" i="1"/>
  <c r="I4943" i="1"/>
  <c r="L4943" i="1"/>
  <c r="N4943" i="1"/>
  <c r="Q4943" i="1"/>
  <c r="R4943" i="1"/>
  <c r="D4944" i="1"/>
  <c r="F4944" i="1"/>
  <c r="H4944" i="1"/>
  <c r="I4944" i="1"/>
  <c r="L4944" i="1"/>
  <c r="N4944" i="1"/>
  <c r="Q4944" i="1"/>
  <c r="R4944" i="1"/>
  <c r="D4945" i="1"/>
  <c r="F4945" i="1"/>
  <c r="H4945" i="1"/>
  <c r="I4945" i="1"/>
  <c r="L4945" i="1"/>
  <c r="N4945" i="1"/>
  <c r="Q4945" i="1"/>
  <c r="R4945" i="1"/>
  <c r="D4946" i="1"/>
  <c r="F4946" i="1"/>
  <c r="H4946" i="1"/>
  <c r="I4946" i="1"/>
  <c r="L4946" i="1"/>
  <c r="N4946" i="1"/>
  <c r="Q4946" i="1"/>
  <c r="R4946" i="1"/>
  <c r="D4947" i="1"/>
  <c r="F4947" i="1"/>
  <c r="H4947" i="1"/>
  <c r="I4947" i="1"/>
  <c r="L4947" i="1"/>
  <c r="N4947" i="1"/>
  <c r="Q4947" i="1"/>
  <c r="R4947" i="1"/>
  <c r="D4948" i="1"/>
  <c r="F4948" i="1"/>
  <c r="H4948" i="1"/>
  <c r="I4948" i="1"/>
  <c r="L4948" i="1"/>
  <c r="N4948" i="1"/>
  <c r="Q4948" i="1"/>
  <c r="R4948" i="1"/>
  <c r="D4949" i="1"/>
  <c r="F4949" i="1"/>
  <c r="H4949" i="1"/>
  <c r="I4949" i="1"/>
  <c r="L4949" i="1"/>
  <c r="N4949" i="1"/>
  <c r="Q4949" i="1"/>
  <c r="R4949" i="1"/>
  <c r="D4950" i="1"/>
  <c r="F4950" i="1"/>
  <c r="H4950" i="1"/>
  <c r="I4950" i="1"/>
  <c r="L4950" i="1"/>
  <c r="N4950" i="1"/>
  <c r="Q4950" i="1"/>
  <c r="R4950" i="1"/>
  <c r="D4951" i="1"/>
  <c r="F4951" i="1"/>
  <c r="H4951" i="1"/>
  <c r="I4951" i="1"/>
  <c r="L4951" i="1"/>
  <c r="N4951" i="1"/>
  <c r="Q4951" i="1"/>
  <c r="R4951" i="1"/>
  <c r="D4952" i="1"/>
  <c r="F4952" i="1"/>
  <c r="H4952" i="1"/>
  <c r="I4952" i="1"/>
  <c r="L4952" i="1"/>
  <c r="N4952" i="1"/>
  <c r="Q4952" i="1"/>
  <c r="R4952" i="1"/>
  <c r="D4953" i="1"/>
  <c r="F4953" i="1"/>
  <c r="H4953" i="1"/>
  <c r="I4953" i="1"/>
  <c r="L4953" i="1"/>
  <c r="N4953" i="1"/>
  <c r="Q4953" i="1"/>
  <c r="R4953" i="1"/>
  <c r="D4954" i="1"/>
  <c r="F4954" i="1"/>
  <c r="H4954" i="1"/>
  <c r="I4954" i="1"/>
  <c r="L4954" i="1"/>
  <c r="N4954" i="1"/>
  <c r="Q4954" i="1"/>
  <c r="R4954" i="1"/>
  <c r="D4955" i="1"/>
  <c r="F4955" i="1"/>
  <c r="H4955" i="1"/>
  <c r="I4955" i="1"/>
  <c r="L4955" i="1"/>
  <c r="N4955" i="1"/>
  <c r="Q4955" i="1"/>
  <c r="R4955" i="1"/>
  <c r="D4956" i="1"/>
  <c r="F4956" i="1"/>
  <c r="H4956" i="1"/>
  <c r="I4956" i="1"/>
  <c r="L4956" i="1"/>
  <c r="N4956" i="1"/>
  <c r="Q4956" i="1"/>
  <c r="R4956" i="1"/>
  <c r="D4957" i="1"/>
  <c r="F4957" i="1"/>
  <c r="H4957" i="1"/>
  <c r="I4957" i="1"/>
  <c r="L4957" i="1"/>
  <c r="N4957" i="1"/>
  <c r="Q4957" i="1"/>
  <c r="R4957" i="1"/>
  <c r="D4958" i="1"/>
  <c r="F4958" i="1"/>
  <c r="H4958" i="1"/>
  <c r="I4958" i="1"/>
  <c r="L4958" i="1"/>
  <c r="N4958" i="1"/>
  <c r="Q4958" i="1"/>
  <c r="R4958" i="1"/>
  <c r="D4959" i="1"/>
  <c r="F4959" i="1"/>
  <c r="H4959" i="1"/>
  <c r="I4959" i="1"/>
  <c r="L4959" i="1"/>
  <c r="N4959" i="1"/>
  <c r="Q4959" i="1"/>
  <c r="R4959" i="1"/>
  <c r="D4960" i="1"/>
  <c r="F4960" i="1"/>
  <c r="H4960" i="1"/>
  <c r="I4960" i="1"/>
  <c r="L4960" i="1"/>
  <c r="N4960" i="1"/>
  <c r="Q4960" i="1"/>
  <c r="R4960" i="1"/>
  <c r="D4961" i="1"/>
  <c r="F4961" i="1"/>
  <c r="H4961" i="1"/>
  <c r="I4961" i="1"/>
  <c r="L4961" i="1"/>
  <c r="N4961" i="1"/>
  <c r="Q4961" i="1"/>
  <c r="R4961" i="1"/>
  <c r="D4962" i="1"/>
  <c r="F4962" i="1"/>
  <c r="H4962" i="1"/>
  <c r="I4962" i="1"/>
  <c r="L4962" i="1"/>
  <c r="N4962" i="1"/>
  <c r="Q4962" i="1"/>
  <c r="R4962" i="1"/>
  <c r="D4963" i="1"/>
  <c r="F4963" i="1"/>
  <c r="H4963" i="1"/>
  <c r="I4963" i="1"/>
  <c r="L4963" i="1"/>
  <c r="N4963" i="1"/>
  <c r="Q4963" i="1"/>
  <c r="R4963" i="1"/>
  <c r="D4964" i="1"/>
  <c r="F4964" i="1"/>
  <c r="H4964" i="1"/>
  <c r="I4964" i="1"/>
  <c r="L4964" i="1"/>
  <c r="N4964" i="1"/>
  <c r="Q4964" i="1"/>
  <c r="R4964" i="1"/>
  <c r="D4965" i="1"/>
  <c r="F4965" i="1"/>
  <c r="H4965" i="1"/>
  <c r="I4965" i="1"/>
  <c r="L4965" i="1"/>
  <c r="N4965" i="1"/>
  <c r="Q4965" i="1"/>
  <c r="R4965" i="1"/>
  <c r="D4966" i="1"/>
  <c r="F4966" i="1"/>
  <c r="H4966" i="1"/>
  <c r="I4966" i="1"/>
  <c r="L4966" i="1"/>
  <c r="N4966" i="1"/>
  <c r="Q4966" i="1"/>
  <c r="R4966" i="1"/>
  <c r="D4967" i="1"/>
  <c r="F4967" i="1"/>
  <c r="H4967" i="1"/>
  <c r="I4967" i="1"/>
  <c r="L4967" i="1"/>
  <c r="N4967" i="1"/>
  <c r="Q4967" i="1"/>
  <c r="R4967" i="1"/>
  <c r="D4968" i="1"/>
  <c r="F4968" i="1"/>
  <c r="H4968" i="1"/>
  <c r="I4968" i="1"/>
  <c r="L4968" i="1"/>
  <c r="N4968" i="1"/>
  <c r="Q4968" i="1"/>
  <c r="R4968" i="1"/>
  <c r="D4969" i="1"/>
  <c r="F4969" i="1"/>
  <c r="H4969" i="1"/>
  <c r="I4969" i="1"/>
  <c r="L4969" i="1"/>
  <c r="N4969" i="1"/>
  <c r="Q4969" i="1"/>
  <c r="R4969" i="1"/>
  <c r="D4970" i="1"/>
  <c r="F4970" i="1"/>
  <c r="H4970" i="1"/>
  <c r="I4970" i="1"/>
  <c r="L4970" i="1"/>
  <c r="N4970" i="1"/>
  <c r="Q4970" i="1"/>
  <c r="R4970" i="1"/>
  <c r="D4971" i="1"/>
  <c r="F4971" i="1"/>
  <c r="H4971" i="1"/>
  <c r="I4971" i="1"/>
  <c r="L4971" i="1"/>
  <c r="N4971" i="1"/>
  <c r="Q4971" i="1"/>
  <c r="R4971" i="1"/>
  <c r="D4972" i="1"/>
  <c r="F4972" i="1"/>
  <c r="H4972" i="1"/>
  <c r="I4972" i="1"/>
  <c r="L4972" i="1"/>
  <c r="N4972" i="1"/>
  <c r="Q4972" i="1"/>
  <c r="R4972" i="1"/>
  <c r="D4973" i="1"/>
  <c r="F4973" i="1"/>
  <c r="H4973" i="1"/>
  <c r="I4973" i="1"/>
  <c r="L4973" i="1"/>
  <c r="N4973" i="1"/>
  <c r="Q4973" i="1"/>
  <c r="R4973" i="1"/>
  <c r="D4974" i="1"/>
  <c r="F4974" i="1"/>
  <c r="H4974" i="1"/>
  <c r="I4974" i="1"/>
  <c r="L4974" i="1"/>
  <c r="N4974" i="1"/>
  <c r="Q4974" i="1"/>
  <c r="R4974" i="1"/>
  <c r="D4975" i="1"/>
  <c r="F4975" i="1"/>
  <c r="H4975" i="1"/>
  <c r="I4975" i="1"/>
  <c r="L4975" i="1"/>
  <c r="N4975" i="1"/>
  <c r="Q4975" i="1"/>
  <c r="R4975" i="1"/>
  <c r="D4976" i="1"/>
  <c r="F4976" i="1"/>
  <c r="H4976" i="1"/>
  <c r="I4976" i="1"/>
  <c r="L4976" i="1"/>
  <c r="N4976" i="1"/>
  <c r="Q4976" i="1"/>
  <c r="R4976" i="1"/>
  <c r="D4977" i="1"/>
  <c r="F4977" i="1"/>
  <c r="H4977" i="1"/>
  <c r="I4977" i="1"/>
  <c r="L4977" i="1"/>
  <c r="N4977" i="1"/>
  <c r="Q4977" i="1"/>
  <c r="R4977" i="1"/>
  <c r="D4978" i="1"/>
  <c r="F4978" i="1"/>
  <c r="H4978" i="1"/>
  <c r="I4978" i="1"/>
  <c r="L4978" i="1"/>
  <c r="N4978" i="1"/>
  <c r="Q4978" i="1"/>
  <c r="R4978" i="1"/>
  <c r="D4979" i="1"/>
  <c r="F4979" i="1"/>
  <c r="H4979" i="1"/>
  <c r="I4979" i="1"/>
  <c r="L4979" i="1"/>
  <c r="N4979" i="1"/>
  <c r="Q4979" i="1"/>
  <c r="R4979" i="1"/>
  <c r="D4980" i="1"/>
  <c r="F4980" i="1"/>
  <c r="H4980" i="1"/>
  <c r="I4980" i="1"/>
  <c r="L4980" i="1"/>
  <c r="N4980" i="1"/>
  <c r="Q4980" i="1"/>
  <c r="R4980" i="1"/>
  <c r="D4981" i="1"/>
  <c r="F4981" i="1"/>
  <c r="H4981" i="1"/>
  <c r="I4981" i="1"/>
  <c r="L4981" i="1"/>
  <c r="N4981" i="1"/>
  <c r="Q4981" i="1"/>
  <c r="R4981" i="1"/>
  <c r="D4982" i="1"/>
  <c r="F4982" i="1"/>
  <c r="H4982" i="1"/>
  <c r="I4982" i="1"/>
  <c r="L4982" i="1"/>
  <c r="N4982" i="1"/>
  <c r="Q4982" i="1"/>
  <c r="R4982" i="1"/>
  <c r="D4983" i="1"/>
  <c r="F4983" i="1"/>
  <c r="H4983" i="1"/>
  <c r="I4983" i="1"/>
  <c r="L4983" i="1"/>
  <c r="N4983" i="1"/>
  <c r="Q4983" i="1"/>
  <c r="R4983" i="1"/>
  <c r="D4984" i="1"/>
  <c r="F4984" i="1"/>
  <c r="H4984" i="1"/>
  <c r="I4984" i="1"/>
  <c r="L4984" i="1"/>
  <c r="N4984" i="1"/>
  <c r="Q4984" i="1"/>
  <c r="R4984" i="1"/>
  <c r="D4985" i="1"/>
  <c r="F4985" i="1"/>
  <c r="H4985" i="1"/>
  <c r="I4985" i="1"/>
  <c r="L4985" i="1"/>
  <c r="N4985" i="1"/>
  <c r="Q4985" i="1"/>
  <c r="R4985" i="1"/>
  <c r="D4986" i="1"/>
  <c r="F4986" i="1"/>
  <c r="H4986" i="1"/>
  <c r="I4986" i="1"/>
  <c r="L4986" i="1"/>
  <c r="N4986" i="1"/>
  <c r="Q4986" i="1"/>
  <c r="R4986" i="1"/>
  <c r="D4987" i="1"/>
  <c r="F4987" i="1"/>
  <c r="H4987" i="1"/>
  <c r="I4987" i="1"/>
  <c r="L4987" i="1"/>
  <c r="N4987" i="1"/>
  <c r="Q4987" i="1"/>
  <c r="R4987" i="1"/>
  <c r="D4988" i="1"/>
  <c r="F4988" i="1"/>
  <c r="H4988" i="1"/>
  <c r="I4988" i="1"/>
  <c r="L4988" i="1"/>
  <c r="N4988" i="1"/>
  <c r="Q4988" i="1"/>
  <c r="R4988" i="1"/>
  <c r="D4989" i="1"/>
  <c r="F4989" i="1"/>
  <c r="H4989" i="1"/>
  <c r="I4989" i="1"/>
  <c r="L4989" i="1"/>
  <c r="N4989" i="1"/>
  <c r="Q4989" i="1"/>
  <c r="R4989" i="1"/>
  <c r="D4990" i="1"/>
  <c r="F4990" i="1"/>
  <c r="H4990" i="1"/>
  <c r="I4990" i="1"/>
  <c r="L4990" i="1"/>
  <c r="N4990" i="1"/>
  <c r="Q4990" i="1"/>
  <c r="R4990" i="1"/>
  <c r="D4991" i="1"/>
  <c r="F4991" i="1"/>
  <c r="H4991" i="1"/>
  <c r="I4991" i="1"/>
  <c r="L4991" i="1"/>
  <c r="N4991" i="1"/>
  <c r="Q4991" i="1"/>
  <c r="R4991" i="1"/>
  <c r="D4992" i="1"/>
  <c r="F4992" i="1"/>
  <c r="H4992" i="1"/>
  <c r="I4992" i="1"/>
  <c r="L4992" i="1"/>
  <c r="N4992" i="1"/>
  <c r="Q4992" i="1"/>
  <c r="R4992" i="1"/>
  <c r="D4993" i="1"/>
  <c r="F4993" i="1"/>
  <c r="H4993" i="1"/>
  <c r="I4993" i="1"/>
  <c r="L4993" i="1"/>
  <c r="N4993" i="1"/>
  <c r="Q4993" i="1"/>
  <c r="R4993" i="1"/>
  <c r="D4994" i="1"/>
  <c r="F4994" i="1"/>
  <c r="H4994" i="1"/>
  <c r="I4994" i="1"/>
  <c r="L4994" i="1"/>
  <c r="N4994" i="1"/>
  <c r="Q4994" i="1"/>
  <c r="R4994" i="1"/>
  <c r="D4995" i="1"/>
  <c r="F4995" i="1"/>
  <c r="H4995" i="1"/>
  <c r="I4995" i="1"/>
  <c r="L4995" i="1"/>
  <c r="N4995" i="1"/>
  <c r="Q4995" i="1"/>
  <c r="R4995" i="1"/>
  <c r="D4996" i="1"/>
  <c r="F4996" i="1"/>
  <c r="H4996" i="1"/>
  <c r="I4996" i="1"/>
  <c r="L4996" i="1"/>
  <c r="N4996" i="1"/>
  <c r="Q4996" i="1"/>
  <c r="R4996" i="1"/>
  <c r="D4997" i="1"/>
  <c r="F4997" i="1"/>
  <c r="H4997" i="1"/>
  <c r="I4997" i="1"/>
  <c r="L4997" i="1"/>
  <c r="N4997" i="1"/>
  <c r="Q4997" i="1"/>
  <c r="R4997" i="1"/>
  <c r="D4998" i="1"/>
  <c r="F4998" i="1"/>
  <c r="H4998" i="1"/>
  <c r="I4998" i="1"/>
  <c r="L4998" i="1"/>
  <c r="N4998" i="1"/>
  <c r="Q4998" i="1"/>
  <c r="R4998" i="1"/>
  <c r="D4999" i="1"/>
  <c r="F4999" i="1"/>
  <c r="H4999" i="1"/>
  <c r="I4999" i="1"/>
  <c r="L4999" i="1"/>
  <c r="N4999" i="1"/>
  <c r="Q4999" i="1"/>
  <c r="R4999" i="1"/>
  <c r="D5000" i="1"/>
  <c r="F5000" i="1"/>
  <c r="H5000" i="1"/>
  <c r="I5000" i="1"/>
  <c r="L5000" i="1"/>
  <c r="N5000" i="1"/>
  <c r="Q5000" i="1"/>
  <c r="R5000" i="1"/>
  <c r="D5001" i="1"/>
  <c r="F5001" i="1"/>
  <c r="H5001" i="1"/>
  <c r="I5001" i="1"/>
  <c r="L5001" i="1"/>
  <c r="N5001" i="1"/>
  <c r="Q5001" i="1"/>
  <c r="R5001" i="1"/>
  <c r="D5002" i="1"/>
  <c r="F5002" i="1"/>
  <c r="H5002" i="1"/>
  <c r="I5002" i="1"/>
  <c r="L5002" i="1"/>
  <c r="N5002" i="1"/>
  <c r="Q5002" i="1"/>
  <c r="R5002" i="1"/>
  <c r="D5003" i="1"/>
  <c r="F5003" i="1"/>
  <c r="H5003" i="1"/>
  <c r="I5003" i="1"/>
  <c r="L5003" i="1"/>
  <c r="N5003" i="1"/>
  <c r="Q5003" i="1"/>
  <c r="R5003" i="1"/>
  <c r="D5004" i="1"/>
  <c r="F5004" i="1"/>
  <c r="H5004" i="1"/>
  <c r="I5004" i="1"/>
  <c r="L5004" i="1"/>
  <c r="N5004" i="1"/>
  <c r="Q5004" i="1"/>
  <c r="R5004" i="1"/>
  <c r="D5005" i="1"/>
  <c r="F5005" i="1"/>
  <c r="H5005" i="1"/>
  <c r="I5005" i="1"/>
  <c r="L5005" i="1"/>
  <c r="N5005" i="1"/>
  <c r="Q5005" i="1"/>
  <c r="R5005" i="1"/>
  <c r="D5006" i="1"/>
  <c r="F5006" i="1"/>
  <c r="H5006" i="1"/>
  <c r="I5006" i="1"/>
  <c r="L5006" i="1"/>
  <c r="N5006" i="1"/>
  <c r="Q5006" i="1"/>
  <c r="R5006" i="1"/>
  <c r="D5007" i="1"/>
  <c r="F5007" i="1"/>
  <c r="H5007" i="1"/>
  <c r="I5007" i="1"/>
  <c r="L5007" i="1"/>
  <c r="N5007" i="1"/>
  <c r="Q5007" i="1"/>
  <c r="R5007" i="1"/>
  <c r="D5008" i="1"/>
  <c r="F5008" i="1"/>
  <c r="H5008" i="1"/>
  <c r="I5008" i="1"/>
  <c r="L5008" i="1"/>
  <c r="N5008" i="1"/>
  <c r="Q5008" i="1"/>
  <c r="R5008" i="1"/>
  <c r="D5009" i="1"/>
  <c r="F5009" i="1"/>
  <c r="H5009" i="1"/>
  <c r="I5009" i="1"/>
  <c r="L5009" i="1"/>
  <c r="N5009" i="1"/>
  <c r="Q5009" i="1"/>
  <c r="R5009" i="1"/>
  <c r="D5010" i="1"/>
  <c r="F5010" i="1"/>
  <c r="H5010" i="1"/>
  <c r="I5010" i="1"/>
  <c r="L5010" i="1"/>
  <c r="N5010" i="1"/>
  <c r="Q5010" i="1"/>
  <c r="R5010" i="1"/>
  <c r="D5011" i="1"/>
  <c r="F5011" i="1"/>
  <c r="H5011" i="1"/>
  <c r="I5011" i="1"/>
  <c r="L5011" i="1"/>
  <c r="N5011" i="1"/>
  <c r="Q5011" i="1"/>
  <c r="R5011" i="1"/>
  <c r="D5012" i="1"/>
  <c r="F5012" i="1"/>
  <c r="H5012" i="1"/>
  <c r="I5012" i="1"/>
  <c r="L5012" i="1"/>
  <c r="N5012" i="1"/>
  <c r="Q5012" i="1"/>
  <c r="R5012" i="1"/>
  <c r="D5013" i="1"/>
  <c r="F5013" i="1"/>
  <c r="H5013" i="1"/>
  <c r="I5013" i="1"/>
  <c r="L5013" i="1"/>
  <c r="N5013" i="1"/>
  <c r="Q5013" i="1"/>
  <c r="R5013" i="1"/>
  <c r="D5014" i="1"/>
  <c r="F5014" i="1"/>
  <c r="H5014" i="1"/>
  <c r="I5014" i="1"/>
  <c r="L5014" i="1"/>
  <c r="N5014" i="1"/>
  <c r="Q5014" i="1"/>
  <c r="R5014" i="1"/>
  <c r="D5015" i="1"/>
  <c r="F5015" i="1"/>
  <c r="H5015" i="1"/>
  <c r="I5015" i="1"/>
  <c r="L5015" i="1"/>
  <c r="N5015" i="1"/>
  <c r="Q5015" i="1"/>
  <c r="R5015" i="1"/>
  <c r="D5016" i="1"/>
  <c r="F5016" i="1"/>
  <c r="H5016" i="1"/>
  <c r="I5016" i="1"/>
  <c r="L5016" i="1"/>
  <c r="N5016" i="1"/>
  <c r="Q5016" i="1"/>
  <c r="R5016" i="1"/>
  <c r="D5017" i="1"/>
  <c r="F5017" i="1"/>
  <c r="H5017" i="1"/>
  <c r="I5017" i="1"/>
  <c r="L5017" i="1"/>
  <c r="N5017" i="1"/>
  <c r="Q5017" i="1"/>
  <c r="R5017" i="1"/>
  <c r="D5018" i="1"/>
  <c r="F5018" i="1"/>
  <c r="H5018" i="1"/>
  <c r="I5018" i="1"/>
  <c r="L5018" i="1"/>
  <c r="N5018" i="1"/>
  <c r="Q5018" i="1"/>
  <c r="R5018" i="1"/>
  <c r="D5019" i="1"/>
  <c r="F5019" i="1"/>
  <c r="H5019" i="1"/>
  <c r="I5019" i="1"/>
  <c r="L5019" i="1"/>
  <c r="N5019" i="1"/>
  <c r="Q5019" i="1"/>
  <c r="R5019" i="1"/>
  <c r="D5020" i="1"/>
  <c r="F5020" i="1"/>
  <c r="H5020" i="1"/>
  <c r="I5020" i="1"/>
  <c r="L5020" i="1"/>
  <c r="N5020" i="1"/>
  <c r="Q5020" i="1"/>
  <c r="R5020" i="1"/>
  <c r="D5021" i="1"/>
  <c r="F5021" i="1"/>
  <c r="H5021" i="1"/>
  <c r="I5021" i="1"/>
  <c r="L5021" i="1"/>
  <c r="N5021" i="1"/>
  <c r="Q5021" i="1"/>
  <c r="R5021" i="1"/>
  <c r="D5022" i="1"/>
  <c r="F5022" i="1"/>
  <c r="H5022" i="1"/>
  <c r="I5022" i="1"/>
  <c r="L5022" i="1"/>
  <c r="N5022" i="1"/>
  <c r="Q5022" i="1"/>
  <c r="R5022" i="1"/>
  <c r="D5023" i="1"/>
  <c r="F5023" i="1"/>
  <c r="H5023" i="1"/>
  <c r="I5023" i="1"/>
  <c r="L5023" i="1"/>
  <c r="N5023" i="1"/>
  <c r="Q5023" i="1"/>
  <c r="R5023" i="1"/>
  <c r="D5024" i="1"/>
  <c r="F5024" i="1"/>
  <c r="H5024" i="1"/>
  <c r="I5024" i="1"/>
  <c r="L5024" i="1"/>
  <c r="N5024" i="1"/>
  <c r="Q5024" i="1"/>
  <c r="R5024" i="1"/>
  <c r="D5025" i="1"/>
  <c r="F5025" i="1"/>
  <c r="H5025" i="1"/>
  <c r="I5025" i="1"/>
  <c r="L5025" i="1"/>
  <c r="N5025" i="1"/>
  <c r="Q5025" i="1"/>
  <c r="R5025" i="1"/>
  <c r="D5026" i="1"/>
  <c r="F5026" i="1"/>
  <c r="H5026" i="1"/>
  <c r="I5026" i="1"/>
  <c r="L5026" i="1"/>
  <c r="N5026" i="1"/>
  <c r="Q5026" i="1"/>
  <c r="R5026" i="1"/>
  <c r="D5027" i="1"/>
  <c r="F5027" i="1"/>
  <c r="H5027" i="1"/>
  <c r="I5027" i="1"/>
  <c r="L5027" i="1"/>
  <c r="N5027" i="1"/>
  <c r="Q5027" i="1"/>
  <c r="R5027" i="1"/>
  <c r="D5028" i="1"/>
  <c r="F5028" i="1"/>
  <c r="H5028" i="1"/>
  <c r="I5028" i="1"/>
  <c r="L5028" i="1"/>
  <c r="N5028" i="1"/>
  <c r="Q5028" i="1"/>
  <c r="R5028" i="1"/>
  <c r="D5029" i="1"/>
  <c r="F5029" i="1"/>
  <c r="H5029" i="1"/>
  <c r="I5029" i="1"/>
  <c r="L5029" i="1"/>
  <c r="N5029" i="1"/>
  <c r="Q5029" i="1"/>
  <c r="R5029" i="1"/>
  <c r="D5030" i="1"/>
  <c r="F5030" i="1"/>
  <c r="H5030" i="1"/>
  <c r="I5030" i="1"/>
  <c r="L5030" i="1"/>
  <c r="N5030" i="1"/>
  <c r="Q5030" i="1"/>
  <c r="R5030" i="1"/>
  <c r="D5031" i="1"/>
  <c r="F5031" i="1"/>
  <c r="H5031" i="1"/>
  <c r="I5031" i="1"/>
  <c r="L5031" i="1"/>
  <c r="N5031" i="1"/>
  <c r="Q5031" i="1"/>
  <c r="R5031" i="1"/>
  <c r="D5032" i="1"/>
  <c r="F5032" i="1"/>
  <c r="H5032" i="1"/>
  <c r="I5032" i="1"/>
  <c r="L5032" i="1"/>
  <c r="N5032" i="1"/>
  <c r="Q5032" i="1"/>
  <c r="R5032" i="1"/>
  <c r="D5033" i="1"/>
  <c r="F5033" i="1"/>
  <c r="H5033" i="1"/>
  <c r="I5033" i="1"/>
  <c r="L5033" i="1"/>
  <c r="N5033" i="1"/>
  <c r="Q5033" i="1"/>
  <c r="R5033" i="1"/>
  <c r="D5034" i="1"/>
  <c r="F5034" i="1"/>
  <c r="H5034" i="1"/>
  <c r="I5034" i="1"/>
  <c r="L5034" i="1"/>
  <c r="N5034" i="1"/>
  <c r="Q5034" i="1"/>
  <c r="R5034" i="1"/>
  <c r="D5035" i="1"/>
  <c r="F5035" i="1"/>
  <c r="H5035" i="1"/>
  <c r="I5035" i="1"/>
  <c r="L5035" i="1"/>
  <c r="N5035" i="1"/>
  <c r="Q5035" i="1"/>
  <c r="R5035" i="1"/>
  <c r="D5036" i="1"/>
  <c r="F5036" i="1"/>
  <c r="H5036" i="1"/>
  <c r="I5036" i="1"/>
  <c r="L5036" i="1"/>
  <c r="N5036" i="1"/>
  <c r="Q5036" i="1"/>
  <c r="R5036" i="1"/>
  <c r="D5037" i="1"/>
  <c r="F5037" i="1"/>
  <c r="H5037" i="1"/>
  <c r="I5037" i="1"/>
  <c r="L5037" i="1"/>
  <c r="N5037" i="1"/>
  <c r="Q5037" i="1"/>
  <c r="R5037" i="1"/>
  <c r="D5038" i="1"/>
  <c r="F5038" i="1"/>
  <c r="H5038" i="1"/>
  <c r="I5038" i="1"/>
  <c r="L5038" i="1"/>
  <c r="N5038" i="1"/>
  <c r="Q5038" i="1"/>
  <c r="R5038" i="1"/>
  <c r="D5039" i="1"/>
  <c r="F5039" i="1"/>
  <c r="H5039" i="1"/>
  <c r="I5039" i="1"/>
  <c r="L5039" i="1"/>
  <c r="N5039" i="1"/>
  <c r="Q5039" i="1"/>
  <c r="R5039" i="1"/>
  <c r="D5040" i="1"/>
  <c r="F5040" i="1"/>
  <c r="H5040" i="1"/>
  <c r="I5040" i="1"/>
  <c r="L5040" i="1"/>
  <c r="N5040" i="1"/>
  <c r="Q5040" i="1"/>
  <c r="R5040" i="1"/>
  <c r="D5041" i="1"/>
  <c r="F5041" i="1"/>
  <c r="H5041" i="1"/>
  <c r="I5041" i="1"/>
  <c r="L5041" i="1"/>
  <c r="N5041" i="1"/>
  <c r="Q5041" i="1"/>
  <c r="R5041" i="1"/>
  <c r="D5042" i="1"/>
  <c r="F5042" i="1"/>
  <c r="H5042" i="1"/>
  <c r="I5042" i="1"/>
  <c r="L5042" i="1"/>
  <c r="N5042" i="1"/>
  <c r="Q5042" i="1"/>
  <c r="R5042" i="1"/>
  <c r="D5043" i="1"/>
  <c r="F5043" i="1"/>
  <c r="H5043" i="1"/>
  <c r="I5043" i="1"/>
  <c r="L5043" i="1"/>
  <c r="N5043" i="1"/>
  <c r="Q5043" i="1"/>
  <c r="R5043" i="1"/>
  <c r="D5044" i="1"/>
  <c r="F5044" i="1"/>
  <c r="H5044" i="1"/>
  <c r="I5044" i="1"/>
  <c r="L5044" i="1"/>
  <c r="N5044" i="1"/>
  <c r="Q5044" i="1"/>
  <c r="R5044" i="1"/>
  <c r="D5045" i="1"/>
  <c r="F5045" i="1"/>
  <c r="H5045" i="1"/>
  <c r="I5045" i="1"/>
  <c r="L5045" i="1"/>
  <c r="N5045" i="1"/>
  <c r="Q5045" i="1"/>
  <c r="R5045" i="1"/>
  <c r="D5046" i="1"/>
  <c r="F5046" i="1"/>
  <c r="H5046" i="1"/>
  <c r="I5046" i="1"/>
  <c r="L5046" i="1"/>
  <c r="N5046" i="1"/>
  <c r="Q5046" i="1"/>
  <c r="R5046" i="1"/>
  <c r="D5047" i="1"/>
  <c r="F5047" i="1"/>
  <c r="H5047" i="1"/>
  <c r="I5047" i="1"/>
  <c r="L5047" i="1"/>
  <c r="N5047" i="1"/>
  <c r="Q5047" i="1"/>
  <c r="R5047" i="1"/>
  <c r="D5048" i="1"/>
  <c r="F5048" i="1"/>
  <c r="H5048" i="1"/>
  <c r="I5048" i="1"/>
  <c r="L5048" i="1"/>
  <c r="N5048" i="1"/>
  <c r="Q5048" i="1"/>
  <c r="R5048" i="1"/>
  <c r="D5049" i="1"/>
  <c r="F5049" i="1"/>
  <c r="H5049" i="1"/>
  <c r="I5049" i="1"/>
  <c r="L5049" i="1"/>
  <c r="N5049" i="1"/>
  <c r="Q5049" i="1"/>
  <c r="R5049" i="1"/>
  <c r="D5050" i="1"/>
  <c r="F5050" i="1"/>
  <c r="H5050" i="1"/>
  <c r="I5050" i="1"/>
  <c r="L5050" i="1"/>
  <c r="N5050" i="1"/>
  <c r="Q5050" i="1"/>
  <c r="R5050" i="1"/>
  <c r="D5051" i="1"/>
  <c r="F5051" i="1"/>
  <c r="H5051" i="1"/>
  <c r="I5051" i="1"/>
  <c r="L5051" i="1"/>
  <c r="N5051" i="1"/>
  <c r="Q5051" i="1"/>
  <c r="R5051" i="1"/>
  <c r="D5052" i="1"/>
  <c r="F5052" i="1"/>
  <c r="H5052" i="1"/>
  <c r="I5052" i="1"/>
  <c r="L5052" i="1"/>
  <c r="N5052" i="1"/>
  <c r="Q5052" i="1"/>
  <c r="R5052" i="1"/>
  <c r="D5053" i="1"/>
  <c r="F5053" i="1"/>
  <c r="H5053" i="1"/>
  <c r="I5053" i="1"/>
  <c r="L5053" i="1"/>
  <c r="N5053" i="1"/>
  <c r="Q5053" i="1"/>
  <c r="R5053" i="1"/>
  <c r="D5054" i="1"/>
  <c r="F5054" i="1"/>
  <c r="H5054" i="1"/>
  <c r="I5054" i="1"/>
  <c r="L5054" i="1"/>
  <c r="N5054" i="1"/>
  <c r="Q5054" i="1"/>
  <c r="R5054" i="1"/>
  <c r="D5055" i="1"/>
  <c r="F5055" i="1"/>
  <c r="H5055" i="1"/>
  <c r="I5055" i="1"/>
  <c r="L5055" i="1"/>
  <c r="N5055" i="1"/>
  <c r="Q5055" i="1"/>
  <c r="R5055" i="1"/>
  <c r="D5056" i="1"/>
  <c r="F5056" i="1"/>
  <c r="H5056" i="1"/>
  <c r="I5056" i="1"/>
  <c r="L5056" i="1"/>
  <c r="N5056" i="1"/>
  <c r="Q5056" i="1"/>
  <c r="R5056" i="1"/>
  <c r="D5057" i="1"/>
  <c r="F5057" i="1"/>
  <c r="H5057" i="1"/>
  <c r="I5057" i="1"/>
  <c r="L5057" i="1"/>
  <c r="N5057" i="1"/>
  <c r="Q5057" i="1"/>
  <c r="R5057" i="1"/>
  <c r="D5058" i="1"/>
  <c r="F5058" i="1"/>
  <c r="H5058" i="1"/>
  <c r="I5058" i="1"/>
  <c r="L5058" i="1"/>
  <c r="N5058" i="1"/>
  <c r="Q5058" i="1"/>
  <c r="R5058" i="1"/>
  <c r="D5059" i="1"/>
  <c r="F5059" i="1"/>
  <c r="H5059" i="1"/>
  <c r="I5059" i="1"/>
  <c r="L5059" i="1"/>
  <c r="N5059" i="1"/>
  <c r="Q5059" i="1"/>
  <c r="R5059" i="1"/>
  <c r="D5060" i="1"/>
  <c r="F5060" i="1"/>
  <c r="H5060" i="1"/>
  <c r="I5060" i="1"/>
  <c r="L5060" i="1"/>
  <c r="N5060" i="1"/>
  <c r="Q5060" i="1"/>
  <c r="R5060" i="1"/>
  <c r="D5061" i="1"/>
  <c r="F5061" i="1"/>
  <c r="H5061" i="1"/>
  <c r="I5061" i="1"/>
  <c r="L5061" i="1"/>
  <c r="N5061" i="1"/>
  <c r="Q5061" i="1"/>
  <c r="R5061" i="1"/>
  <c r="D5062" i="1"/>
  <c r="F5062" i="1"/>
  <c r="H5062" i="1"/>
  <c r="I5062" i="1"/>
  <c r="L5062" i="1"/>
  <c r="N5062" i="1"/>
  <c r="Q5062" i="1"/>
  <c r="R5062" i="1"/>
  <c r="D5063" i="1"/>
  <c r="F5063" i="1"/>
  <c r="H5063" i="1"/>
  <c r="I5063" i="1"/>
  <c r="L5063" i="1"/>
  <c r="N5063" i="1"/>
  <c r="Q5063" i="1"/>
  <c r="R5063" i="1"/>
  <c r="D5064" i="1"/>
  <c r="F5064" i="1"/>
  <c r="H5064" i="1"/>
  <c r="I5064" i="1"/>
  <c r="L5064" i="1"/>
  <c r="N5064" i="1"/>
  <c r="Q5064" i="1"/>
  <c r="R5064" i="1"/>
  <c r="D5065" i="1"/>
  <c r="F5065" i="1"/>
  <c r="H5065" i="1"/>
  <c r="I5065" i="1"/>
  <c r="L5065" i="1"/>
  <c r="N5065" i="1"/>
  <c r="Q5065" i="1"/>
  <c r="R5065" i="1"/>
  <c r="D5066" i="1"/>
  <c r="F5066" i="1"/>
  <c r="H5066" i="1"/>
  <c r="I5066" i="1"/>
  <c r="L5066" i="1"/>
  <c r="N5066" i="1"/>
  <c r="Q5066" i="1"/>
  <c r="R5066" i="1"/>
  <c r="D5067" i="1"/>
  <c r="F5067" i="1"/>
  <c r="H5067" i="1"/>
  <c r="I5067" i="1"/>
  <c r="L5067" i="1"/>
  <c r="N5067" i="1"/>
  <c r="Q5067" i="1"/>
  <c r="R5067" i="1"/>
  <c r="D5068" i="1"/>
  <c r="F5068" i="1"/>
  <c r="H5068" i="1"/>
  <c r="I5068" i="1"/>
  <c r="L5068" i="1"/>
  <c r="N5068" i="1"/>
  <c r="Q5068" i="1"/>
  <c r="R5068" i="1"/>
  <c r="D5069" i="1"/>
  <c r="F5069" i="1"/>
  <c r="H5069" i="1"/>
  <c r="I5069" i="1"/>
  <c r="L5069" i="1"/>
  <c r="N5069" i="1"/>
  <c r="Q5069" i="1"/>
  <c r="R5069" i="1"/>
  <c r="D5070" i="1"/>
  <c r="F5070" i="1"/>
  <c r="H5070" i="1"/>
  <c r="I5070" i="1"/>
  <c r="L5070" i="1"/>
  <c r="N5070" i="1"/>
  <c r="Q5070" i="1"/>
  <c r="R5070" i="1"/>
  <c r="D5071" i="1"/>
  <c r="F5071" i="1"/>
  <c r="H5071" i="1"/>
  <c r="I5071" i="1"/>
  <c r="L5071" i="1"/>
  <c r="N5071" i="1"/>
  <c r="Q5071" i="1"/>
  <c r="R5071" i="1"/>
  <c r="D5072" i="1"/>
  <c r="F5072" i="1"/>
  <c r="H5072" i="1"/>
  <c r="I5072" i="1"/>
  <c r="L5072" i="1"/>
  <c r="N5072" i="1"/>
  <c r="Q5072" i="1"/>
  <c r="R5072" i="1"/>
  <c r="D5073" i="1"/>
  <c r="F5073" i="1"/>
  <c r="H5073" i="1"/>
  <c r="I5073" i="1"/>
  <c r="L5073" i="1"/>
  <c r="N5073" i="1"/>
  <c r="Q5073" i="1"/>
  <c r="R5073" i="1"/>
  <c r="D5074" i="1"/>
  <c r="F5074" i="1"/>
  <c r="H5074" i="1"/>
  <c r="I5074" i="1"/>
  <c r="L5074" i="1"/>
  <c r="N5074" i="1"/>
  <c r="Q5074" i="1"/>
  <c r="R5074" i="1"/>
  <c r="D5075" i="1"/>
  <c r="F5075" i="1"/>
  <c r="H5075" i="1"/>
  <c r="I5075" i="1"/>
  <c r="L5075" i="1"/>
  <c r="N5075" i="1"/>
  <c r="Q5075" i="1"/>
  <c r="R5075" i="1"/>
  <c r="D5076" i="1"/>
  <c r="F5076" i="1"/>
  <c r="H5076" i="1"/>
  <c r="I5076" i="1"/>
  <c r="L5076" i="1"/>
  <c r="N5076" i="1"/>
  <c r="Q5076" i="1"/>
  <c r="R5076" i="1"/>
  <c r="D5077" i="1"/>
  <c r="F5077" i="1"/>
  <c r="H5077" i="1"/>
  <c r="I5077" i="1"/>
  <c r="L5077" i="1"/>
  <c r="N5077" i="1"/>
  <c r="Q5077" i="1"/>
  <c r="R5077" i="1"/>
  <c r="D5078" i="1"/>
  <c r="F5078" i="1"/>
  <c r="H5078" i="1"/>
  <c r="I5078" i="1"/>
  <c r="L5078" i="1"/>
  <c r="N5078" i="1"/>
  <c r="Q5078" i="1"/>
  <c r="R5078" i="1"/>
  <c r="D5079" i="1"/>
  <c r="F5079" i="1"/>
  <c r="H5079" i="1"/>
  <c r="I5079" i="1"/>
  <c r="L5079" i="1"/>
  <c r="N5079" i="1"/>
  <c r="Q5079" i="1"/>
  <c r="R5079" i="1"/>
  <c r="D5080" i="1"/>
  <c r="F5080" i="1"/>
  <c r="H5080" i="1"/>
  <c r="I5080" i="1"/>
  <c r="L5080" i="1"/>
  <c r="N5080" i="1"/>
  <c r="Q5080" i="1"/>
  <c r="R5080" i="1"/>
  <c r="D5081" i="1"/>
  <c r="F5081" i="1"/>
  <c r="H5081" i="1"/>
  <c r="I5081" i="1"/>
  <c r="L5081" i="1"/>
  <c r="N5081" i="1"/>
  <c r="Q5081" i="1"/>
  <c r="R5081" i="1"/>
  <c r="D5082" i="1"/>
  <c r="F5082" i="1"/>
  <c r="H5082" i="1"/>
  <c r="I5082" i="1"/>
  <c r="L5082" i="1"/>
  <c r="N5082" i="1"/>
  <c r="Q5082" i="1"/>
  <c r="R5082" i="1"/>
  <c r="D5083" i="1"/>
  <c r="F5083" i="1"/>
  <c r="H5083" i="1"/>
  <c r="I5083" i="1"/>
  <c r="L5083" i="1"/>
  <c r="N5083" i="1"/>
  <c r="Q5083" i="1"/>
  <c r="R5083" i="1"/>
  <c r="D5084" i="1"/>
  <c r="F5084" i="1"/>
  <c r="H5084" i="1"/>
  <c r="I5084" i="1"/>
  <c r="L5084" i="1"/>
  <c r="N5084" i="1"/>
  <c r="Q5084" i="1"/>
  <c r="R5084" i="1"/>
  <c r="D5085" i="1"/>
  <c r="F5085" i="1"/>
  <c r="H5085" i="1"/>
  <c r="I5085" i="1"/>
  <c r="L5085" i="1"/>
  <c r="N5085" i="1"/>
  <c r="Q5085" i="1"/>
  <c r="R5085" i="1"/>
  <c r="D5086" i="1"/>
  <c r="F5086" i="1"/>
  <c r="H5086" i="1"/>
  <c r="I5086" i="1"/>
  <c r="L5086" i="1"/>
  <c r="N5086" i="1"/>
  <c r="Q5086" i="1"/>
  <c r="R5086" i="1"/>
  <c r="D5087" i="1"/>
  <c r="F5087" i="1"/>
  <c r="H5087" i="1"/>
  <c r="I5087" i="1"/>
  <c r="L5087" i="1"/>
  <c r="N5087" i="1"/>
  <c r="Q5087" i="1"/>
  <c r="R5087" i="1"/>
  <c r="D5088" i="1"/>
  <c r="F5088" i="1"/>
  <c r="H5088" i="1"/>
  <c r="I5088" i="1"/>
  <c r="L5088" i="1"/>
  <c r="N5088" i="1"/>
  <c r="Q5088" i="1"/>
  <c r="R5088" i="1"/>
  <c r="D5089" i="1"/>
  <c r="F5089" i="1"/>
  <c r="H5089" i="1"/>
  <c r="I5089" i="1"/>
  <c r="L5089" i="1"/>
  <c r="N5089" i="1"/>
  <c r="Q5089" i="1"/>
  <c r="R5089" i="1"/>
  <c r="D5090" i="1"/>
  <c r="F5090" i="1"/>
  <c r="H5090" i="1"/>
  <c r="I5090" i="1"/>
  <c r="L5090" i="1"/>
  <c r="N5090" i="1"/>
  <c r="Q5090" i="1"/>
  <c r="R5090" i="1"/>
  <c r="D5091" i="1"/>
  <c r="F5091" i="1"/>
  <c r="H5091" i="1"/>
  <c r="I5091" i="1"/>
  <c r="L5091" i="1"/>
  <c r="N5091" i="1"/>
  <c r="Q5091" i="1"/>
  <c r="R5091" i="1"/>
  <c r="D5092" i="1"/>
  <c r="F5092" i="1"/>
  <c r="H5092" i="1"/>
  <c r="I5092" i="1"/>
  <c r="L5092" i="1"/>
  <c r="N5092" i="1"/>
  <c r="Q5092" i="1"/>
  <c r="R5092" i="1"/>
  <c r="D5093" i="1"/>
  <c r="F5093" i="1"/>
  <c r="H5093" i="1"/>
  <c r="I5093" i="1"/>
  <c r="L5093" i="1"/>
  <c r="N5093" i="1"/>
  <c r="Q5093" i="1"/>
  <c r="R5093" i="1"/>
  <c r="D5094" i="1"/>
  <c r="F5094" i="1"/>
  <c r="H5094" i="1"/>
  <c r="I5094" i="1"/>
  <c r="L5094" i="1"/>
  <c r="N5094" i="1"/>
  <c r="Q5094" i="1"/>
  <c r="R5094" i="1"/>
  <c r="D5095" i="1"/>
  <c r="F5095" i="1"/>
  <c r="H5095" i="1"/>
  <c r="I5095" i="1"/>
  <c r="L5095" i="1"/>
  <c r="N5095" i="1"/>
  <c r="Q5095" i="1"/>
  <c r="R5095" i="1"/>
  <c r="D5096" i="1"/>
  <c r="F5096" i="1"/>
  <c r="H5096" i="1"/>
  <c r="I5096" i="1"/>
  <c r="L5096" i="1"/>
  <c r="N5096" i="1"/>
  <c r="Q5096" i="1"/>
  <c r="R5096" i="1"/>
  <c r="D5097" i="1"/>
  <c r="F5097" i="1"/>
  <c r="H5097" i="1"/>
  <c r="I5097" i="1"/>
  <c r="L5097" i="1"/>
  <c r="N5097" i="1"/>
  <c r="Q5097" i="1"/>
  <c r="R5097" i="1"/>
  <c r="D5098" i="1"/>
  <c r="F5098" i="1"/>
  <c r="H5098" i="1"/>
  <c r="I5098" i="1"/>
  <c r="L5098" i="1"/>
  <c r="N5098" i="1"/>
  <c r="Q5098" i="1"/>
  <c r="R5098" i="1"/>
  <c r="D5099" i="1"/>
  <c r="F5099" i="1"/>
  <c r="H5099" i="1"/>
  <c r="I5099" i="1"/>
  <c r="L5099" i="1"/>
  <c r="N5099" i="1"/>
  <c r="Q5099" i="1"/>
  <c r="R5099" i="1"/>
  <c r="D5100" i="1"/>
  <c r="F5100" i="1"/>
  <c r="H5100" i="1"/>
  <c r="I5100" i="1"/>
  <c r="L5100" i="1"/>
  <c r="N5100" i="1"/>
  <c r="Q5100" i="1"/>
  <c r="R5100" i="1"/>
  <c r="D5101" i="1"/>
  <c r="F5101" i="1"/>
  <c r="H5101" i="1"/>
  <c r="I5101" i="1"/>
  <c r="L5101" i="1"/>
  <c r="N5101" i="1"/>
  <c r="Q5101" i="1"/>
  <c r="R5101" i="1"/>
  <c r="D5102" i="1"/>
  <c r="F5102" i="1"/>
  <c r="H5102" i="1"/>
  <c r="I5102" i="1"/>
  <c r="L5102" i="1"/>
  <c r="N5102" i="1"/>
  <c r="Q5102" i="1"/>
  <c r="R5102" i="1"/>
  <c r="D5103" i="1"/>
  <c r="F5103" i="1"/>
  <c r="H5103" i="1"/>
  <c r="I5103" i="1"/>
  <c r="L5103" i="1"/>
  <c r="N5103" i="1"/>
  <c r="Q5103" i="1"/>
  <c r="R5103" i="1"/>
  <c r="D5104" i="1"/>
  <c r="F5104" i="1"/>
  <c r="H5104" i="1"/>
  <c r="I5104" i="1"/>
  <c r="L5104" i="1"/>
  <c r="N5104" i="1"/>
  <c r="Q5104" i="1"/>
  <c r="R5104" i="1"/>
  <c r="D5105" i="1"/>
  <c r="F5105" i="1"/>
  <c r="H5105" i="1"/>
  <c r="I5105" i="1"/>
  <c r="L5105" i="1"/>
  <c r="N5105" i="1"/>
  <c r="Q5105" i="1"/>
  <c r="R5105" i="1"/>
  <c r="D5106" i="1"/>
  <c r="F5106" i="1"/>
  <c r="H5106" i="1"/>
  <c r="I5106" i="1"/>
  <c r="L5106" i="1"/>
  <c r="N5106" i="1"/>
  <c r="Q5106" i="1"/>
  <c r="R5106" i="1"/>
  <c r="D5107" i="1"/>
  <c r="F5107" i="1"/>
  <c r="H5107" i="1"/>
  <c r="I5107" i="1"/>
  <c r="L5107" i="1"/>
  <c r="N5107" i="1"/>
  <c r="Q5107" i="1"/>
  <c r="R5107" i="1"/>
  <c r="D5108" i="1"/>
  <c r="F5108" i="1"/>
  <c r="H5108" i="1"/>
  <c r="I5108" i="1"/>
  <c r="L5108" i="1"/>
  <c r="N5108" i="1"/>
  <c r="Q5108" i="1"/>
  <c r="R5108" i="1"/>
  <c r="D5109" i="1"/>
  <c r="F5109" i="1"/>
  <c r="H5109" i="1"/>
  <c r="I5109" i="1"/>
  <c r="L5109" i="1"/>
  <c r="N5109" i="1"/>
  <c r="Q5109" i="1"/>
  <c r="R5109" i="1"/>
  <c r="D5110" i="1"/>
  <c r="F5110" i="1"/>
  <c r="H5110" i="1"/>
  <c r="I5110" i="1"/>
  <c r="L5110" i="1"/>
  <c r="N5110" i="1"/>
  <c r="Q5110" i="1"/>
  <c r="R5110" i="1"/>
  <c r="D5111" i="1"/>
  <c r="F5111" i="1"/>
  <c r="H5111" i="1"/>
  <c r="I5111" i="1"/>
  <c r="L5111" i="1"/>
  <c r="N5111" i="1"/>
  <c r="Q5111" i="1"/>
  <c r="R5111" i="1"/>
  <c r="D5112" i="1"/>
  <c r="F5112" i="1"/>
  <c r="H5112" i="1"/>
  <c r="I5112" i="1"/>
  <c r="L5112" i="1"/>
  <c r="N5112" i="1"/>
  <c r="Q5112" i="1"/>
  <c r="R5112" i="1"/>
  <c r="D5113" i="1"/>
  <c r="F5113" i="1"/>
  <c r="H5113" i="1"/>
  <c r="I5113" i="1"/>
  <c r="L5113" i="1"/>
  <c r="N5113" i="1"/>
  <c r="Q5113" i="1"/>
  <c r="R5113" i="1"/>
  <c r="D5114" i="1"/>
  <c r="F5114" i="1"/>
  <c r="H5114" i="1"/>
  <c r="I5114" i="1"/>
  <c r="L5114" i="1"/>
  <c r="N5114" i="1"/>
  <c r="Q5114" i="1"/>
  <c r="R5114" i="1"/>
  <c r="D5115" i="1"/>
  <c r="F5115" i="1"/>
  <c r="H5115" i="1"/>
  <c r="I5115" i="1"/>
  <c r="L5115" i="1"/>
  <c r="N5115" i="1"/>
  <c r="Q5115" i="1"/>
  <c r="R5115" i="1"/>
  <c r="D5116" i="1"/>
  <c r="F5116" i="1"/>
  <c r="H5116" i="1"/>
  <c r="I5116" i="1"/>
  <c r="L5116" i="1"/>
  <c r="N5116" i="1"/>
  <c r="Q5116" i="1"/>
  <c r="R5116" i="1"/>
  <c r="D5117" i="1"/>
  <c r="F5117" i="1"/>
  <c r="H5117" i="1"/>
  <c r="I5117" i="1"/>
  <c r="L5117" i="1"/>
  <c r="N5117" i="1"/>
  <c r="Q5117" i="1"/>
  <c r="R5117" i="1"/>
  <c r="D5118" i="1"/>
  <c r="F5118" i="1"/>
  <c r="H5118" i="1"/>
  <c r="I5118" i="1"/>
  <c r="L5118" i="1"/>
  <c r="N5118" i="1"/>
  <c r="Q5118" i="1"/>
  <c r="R5118" i="1"/>
  <c r="D5119" i="1"/>
  <c r="F5119" i="1"/>
  <c r="H5119" i="1"/>
  <c r="I5119" i="1"/>
  <c r="L5119" i="1"/>
  <c r="N5119" i="1"/>
  <c r="Q5119" i="1"/>
  <c r="R5119" i="1"/>
  <c r="D5120" i="1"/>
  <c r="F5120" i="1"/>
  <c r="H5120" i="1"/>
  <c r="I5120" i="1"/>
  <c r="L5120" i="1"/>
  <c r="N5120" i="1"/>
  <c r="Q5120" i="1"/>
  <c r="R5120" i="1"/>
  <c r="D5121" i="1"/>
  <c r="F5121" i="1"/>
  <c r="H5121" i="1"/>
  <c r="I5121" i="1"/>
  <c r="L5121" i="1"/>
  <c r="N5121" i="1"/>
  <c r="Q5121" i="1"/>
  <c r="R5121" i="1"/>
  <c r="D5122" i="1"/>
  <c r="F5122" i="1"/>
  <c r="H5122" i="1"/>
  <c r="I5122" i="1"/>
  <c r="L5122" i="1"/>
  <c r="N5122" i="1"/>
  <c r="Q5122" i="1"/>
  <c r="R5122" i="1"/>
  <c r="D5123" i="1"/>
  <c r="F5123" i="1"/>
  <c r="H5123" i="1"/>
  <c r="I5123" i="1"/>
  <c r="L5123" i="1"/>
  <c r="N5123" i="1"/>
  <c r="Q5123" i="1"/>
  <c r="R5123" i="1"/>
  <c r="D5124" i="1"/>
  <c r="F5124" i="1"/>
  <c r="H5124" i="1"/>
  <c r="I5124" i="1"/>
  <c r="L5124" i="1"/>
  <c r="N5124" i="1"/>
  <c r="Q5124" i="1"/>
  <c r="R5124" i="1"/>
  <c r="D5125" i="1"/>
  <c r="F5125" i="1"/>
  <c r="H5125" i="1"/>
  <c r="I5125" i="1"/>
  <c r="L5125" i="1"/>
  <c r="N5125" i="1"/>
  <c r="Q5125" i="1"/>
  <c r="R5125" i="1"/>
  <c r="D5126" i="1"/>
  <c r="F5126" i="1"/>
  <c r="H5126" i="1"/>
  <c r="I5126" i="1"/>
  <c r="L5126" i="1"/>
  <c r="N5126" i="1"/>
  <c r="Q5126" i="1"/>
  <c r="R5126" i="1"/>
  <c r="D5127" i="1"/>
  <c r="F5127" i="1"/>
  <c r="H5127" i="1"/>
  <c r="I5127" i="1"/>
  <c r="L5127" i="1"/>
  <c r="N5127" i="1"/>
  <c r="Q5127" i="1"/>
  <c r="R5127" i="1"/>
  <c r="D5128" i="1"/>
  <c r="F5128" i="1"/>
  <c r="H5128" i="1"/>
  <c r="I5128" i="1"/>
  <c r="L5128" i="1"/>
  <c r="N5128" i="1"/>
  <c r="Q5128" i="1"/>
  <c r="R5128" i="1"/>
  <c r="D5129" i="1"/>
  <c r="F5129" i="1"/>
  <c r="H5129" i="1"/>
  <c r="I5129" i="1"/>
  <c r="L5129" i="1"/>
  <c r="N5129" i="1"/>
  <c r="Q5129" i="1"/>
  <c r="R5129" i="1"/>
  <c r="D5130" i="1"/>
  <c r="F5130" i="1"/>
  <c r="H5130" i="1"/>
  <c r="I5130" i="1"/>
  <c r="L5130" i="1"/>
  <c r="N5130" i="1"/>
  <c r="Q5130" i="1"/>
  <c r="R5130" i="1"/>
  <c r="D5131" i="1"/>
  <c r="F5131" i="1"/>
  <c r="H5131" i="1"/>
  <c r="I5131" i="1"/>
  <c r="L5131" i="1"/>
  <c r="N5131" i="1"/>
  <c r="Q5131" i="1"/>
  <c r="R5131" i="1"/>
  <c r="D5132" i="1"/>
  <c r="F5132" i="1"/>
  <c r="H5132" i="1"/>
  <c r="I5132" i="1"/>
  <c r="L5132" i="1"/>
  <c r="N5132" i="1"/>
  <c r="Q5132" i="1"/>
  <c r="R5132" i="1"/>
  <c r="D5133" i="1"/>
  <c r="F5133" i="1"/>
  <c r="H5133" i="1"/>
  <c r="I5133" i="1"/>
  <c r="L5133" i="1"/>
  <c r="N5133" i="1"/>
  <c r="Q5133" i="1"/>
  <c r="R5133" i="1"/>
  <c r="D5134" i="1"/>
  <c r="F5134" i="1"/>
  <c r="H5134" i="1"/>
  <c r="I5134" i="1"/>
  <c r="L5134" i="1"/>
  <c r="N5134" i="1"/>
  <c r="Q5134" i="1"/>
  <c r="R5134" i="1"/>
  <c r="D5135" i="1"/>
  <c r="F5135" i="1"/>
  <c r="H5135" i="1"/>
  <c r="I5135" i="1"/>
  <c r="L5135" i="1"/>
  <c r="N5135" i="1"/>
  <c r="Q5135" i="1"/>
  <c r="R5135" i="1"/>
  <c r="D5136" i="1"/>
  <c r="F5136" i="1"/>
  <c r="H5136" i="1"/>
  <c r="I5136" i="1"/>
  <c r="L5136" i="1"/>
  <c r="N5136" i="1"/>
  <c r="Q5136" i="1"/>
  <c r="R5136" i="1"/>
  <c r="D5137" i="1"/>
  <c r="F5137" i="1"/>
  <c r="H5137" i="1"/>
  <c r="I5137" i="1"/>
  <c r="L5137" i="1"/>
  <c r="N5137" i="1"/>
  <c r="Q5137" i="1"/>
  <c r="R5137" i="1"/>
  <c r="D5138" i="1"/>
  <c r="F5138" i="1"/>
  <c r="H5138" i="1"/>
  <c r="I5138" i="1"/>
  <c r="L5138" i="1"/>
  <c r="N5138" i="1"/>
  <c r="Q5138" i="1"/>
  <c r="R5138" i="1"/>
  <c r="D5139" i="1"/>
  <c r="F5139" i="1"/>
  <c r="H5139" i="1"/>
  <c r="I5139" i="1"/>
  <c r="L5139" i="1"/>
  <c r="N5139" i="1"/>
  <c r="Q5139" i="1"/>
  <c r="R5139" i="1"/>
  <c r="D5140" i="1"/>
  <c r="F5140" i="1"/>
  <c r="H5140" i="1"/>
  <c r="I5140" i="1"/>
  <c r="L5140" i="1"/>
  <c r="N5140" i="1"/>
  <c r="Q5140" i="1"/>
  <c r="R5140" i="1"/>
  <c r="D5141" i="1"/>
  <c r="F5141" i="1"/>
  <c r="H5141" i="1"/>
  <c r="I5141" i="1"/>
  <c r="L5141" i="1"/>
  <c r="N5141" i="1"/>
  <c r="Q5141" i="1"/>
  <c r="R5141" i="1"/>
  <c r="D5142" i="1"/>
  <c r="F5142" i="1"/>
  <c r="H5142" i="1"/>
  <c r="I5142" i="1"/>
  <c r="L5142" i="1"/>
  <c r="N5142" i="1"/>
  <c r="Q5142" i="1"/>
  <c r="R5142" i="1"/>
  <c r="D5143" i="1"/>
  <c r="F5143" i="1"/>
  <c r="H5143" i="1"/>
  <c r="I5143" i="1"/>
  <c r="L5143" i="1"/>
  <c r="N5143" i="1"/>
  <c r="Q5143" i="1"/>
  <c r="R5143" i="1"/>
  <c r="D5144" i="1"/>
  <c r="F5144" i="1"/>
  <c r="H5144" i="1"/>
  <c r="I5144" i="1"/>
  <c r="L5144" i="1"/>
  <c r="N5144" i="1"/>
  <c r="Q5144" i="1"/>
  <c r="R5144" i="1"/>
  <c r="D5145" i="1"/>
  <c r="F5145" i="1"/>
  <c r="H5145" i="1"/>
  <c r="I5145" i="1"/>
  <c r="L5145" i="1"/>
  <c r="N5145" i="1"/>
  <c r="Q5145" i="1"/>
  <c r="R5145" i="1"/>
  <c r="D5146" i="1"/>
  <c r="F5146" i="1"/>
  <c r="H5146" i="1"/>
  <c r="I5146" i="1"/>
  <c r="L5146" i="1"/>
  <c r="N5146" i="1"/>
  <c r="Q5146" i="1"/>
  <c r="R5146" i="1"/>
  <c r="D5147" i="1"/>
  <c r="F5147" i="1"/>
  <c r="H5147" i="1"/>
  <c r="I5147" i="1"/>
  <c r="L5147" i="1"/>
  <c r="N5147" i="1"/>
  <c r="Q5147" i="1"/>
  <c r="R5147" i="1"/>
  <c r="D5148" i="1"/>
  <c r="F5148" i="1"/>
  <c r="H5148" i="1"/>
  <c r="I5148" i="1"/>
  <c r="L5148" i="1"/>
  <c r="N5148" i="1"/>
  <c r="Q5148" i="1"/>
  <c r="R5148" i="1"/>
  <c r="D5149" i="1"/>
  <c r="F5149" i="1"/>
  <c r="H5149" i="1"/>
  <c r="I5149" i="1"/>
  <c r="L5149" i="1"/>
  <c r="N5149" i="1"/>
  <c r="Q5149" i="1"/>
  <c r="R5149" i="1"/>
  <c r="D5150" i="1"/>
  <c r="F5150" i="1"/>
  <c r="H5150" i="1"/>
  <c r="I5150" i="1"/>
  <c r="L5150" i="1"/>
  <c r="N5150" i="1"/>
  <c r="Q5150" i="1"/>
  <c r="R5150" i="1"/>
  <c r="D5151" i="1"/>
  <c r="F5151" i="1"/>
  <c r="H5151" i="1"/>
  <c r="I5151" i="1"/>
  <c r="L5151" i="1"/>
  <c r="N5151" i="1"/>
  <c r="Q5151" i="1"/>
  <c r="R5151" i="1"/>
  <c r="D5152" i="1"/>
  <c r="F5152" i="1"/>
  <c r="H5152" i="1"/>
  <c r="I5152" i="1"/>
  <c r="L5152" i="1"/>
  <c r="N5152" i="1"/>
  <c r="Q5152" i="1"/>
  <c r="R5152" i="1"/>
  <c r="D5153" i="1"/>
  <c r="F5153" i="1"/>
  <c r="H5153" i="1"/>
  <c r="I5153" i="1"/>
  <c r="L5153" i="1"/>
  <c r="N5153" i="1"/>
  <c r="Q5153" i="1"/>
  <c r="R5153" i="1"/>
  <c r="D5154" i="1"/>
  <c r="F5154" i="1"/>
  <c r="H5154" i="1"/>
  <c r="I5154" i="1"/>
  <c r="L5154" i="1"/>
  <c r="N5154" i="1"/>
  <c r="Q5154" i="1"/>
  <c r="R5154" i="1"/>
  <c r="D5155" i="1"/>
  <c r="F5155" i="1"/>
  <c r="H5155" i="1"/>
  <c r="I5155" i="1"/>
  <c r="L5155" i="1"/>
  <c r="N5155" i="1"/>
  <c r="Q5155" i="1"/>
  <c r="R5155" i="1"/>
  <c r="D5156" i="1"/>
  <c r="F5156" i="1"/>
  <c r="H5156" i="1"/>
  <c r="I5156" i="1"/>
  <c r="L5156" i="1"/>
  <c r="N5156" i="1"/>
  <c r="Q5156" i="1"/>
  <c r="R5156" i="1"/>
  <c r="D5157" i="1"/>
  <c r="F5157" i="1"/>
  <c r="H5157" i="1"/>
  <c r="I5157" i="1"/>
  <c r="L5157" i="1"/>
  <c r="N5157" i="1"/>
  <c r="Q5157" i="1"/>
  <c r="R5157" i="1"/>
  <c r="D5158" i="1"/>
  <c r="F5158" i="1"/>
  <c r="H5158" i="1"/>
  <c r="I5158" i="1"/>
  <c r="L5158" i="1"/>
  <c r="N5158" i="1"/>
  <c r="Q5158" i="1"/>
  <c r="R5158" i="1"/>
  <c r="D5159" i="1"/>
  <c r="F5159" i="1"/>
  <c r="H5159" i="1"/>
  <c r="I5159" i="1"/>
  <c r="L5159" i="1"/>
  <c r="N5159" i="1"/>
  <c r="Q5159" i="1"/>
  <c r="R5159" i="1"/>
  <c r="D5160" i="1"/>
  <c r="F5160" i="1"/>
  <c r="H5160" i="1"/>
  <c r="I5160" i="1"/>
  <c r="L5160" i="1"/>
  <c r="N5160" i="1"/>
  <c r="Q5160" i="1"/>
  <c r="R5160" i="1"/>
  <c r="D5161" i="1"/>
  <c r="F5161" i="1"/>
  <c r="H5161" i="1"/>
  <c r="I5161" i="1"/>
  <c r="L5161" i="1"/>
  <c r="N5161" i="1"/>
  <c r="Q5161" i="1"/>
  <c r="R5161" i="1"/>
  <c r="D5162" i="1"/>
  <c r="F5162" i="1"/>
  <c r="H5162" i="1"/>
  <c r="I5162" i="1"/>
  <c r="L5162" i="1"/>
  <c r="N5162" i="1"/>
  <c r="Q5162" i="1"/>
  <c r="R5162" i="1"/>
  <c r="D5163" i="1"/>
  <c r="F5163" i="1"/>
  <c r="H5163" i="1"/>
  <c r="I5163" i="1"/>
  <c r="L5163" i="1"/>
  <c r="N5163" i="1"/>
  <c r="Q5163" i="1"/>
  <c r="R5163" i="1"/>
  <c r="D5164" i="1"/>
  <c r="F5164" i="1"/>
  <c r="H5164" i="1"/>
  <c r="I5164" i="1"/>
  <c r="L5164" i="1"/>
  <c r="N5164" i="1"/>
  <c r="Q5164" i="1"/>
  <c r="R5164" i="1"/>
  <c r="D5165" i="1"/>
  <c r="F5165" i="1"/>
  <c r="H5165" i="1"/>
  <c r="I5165" i="1"/>
  <c r="L5165" i="1"/>
  <c r="N5165" i="1"/>
  <c r="Q5165" i="1"/>
  <c r="R5165" i="1"/>
  <c r="D5166" i="1"/>
  <c r="F5166" i="1"/>
  <c r="H5166" i="1"/>
  <c r="I5166" i="1"/>
  <c r="L5166" i="1"/>
  <c r="N5166" i="1"/>
  <c r="Q5166" i="1"/>
  <c r="R5166" i="1"/>
  <c r="D5167" i="1"/>
  <c r="F5167" i="1"/>
  <c r="H5167" i="1"/>
  <c r="I5167" i="1"/>
  <c r="L5167" i="1"/>
  <c r="N5167" i="1"/>
  <c r="Q5167" i="1"/>
  <c r="R5167" i="1"/>
  <c r="D5168" i="1"/>
  <c r="F5168" i="1"/>
  <c r="H5168" i="1"/>
  <c r="I5168" i="1"/>
  <c r="L5168" i="1"/>
  <c r="N5168" i="1"/>
  <c r="Q5168" i="1"/>
  <c r="R5168" i="1"/>
  <c r="D5169" i="1"/>
  <c r="F5169" i="1"/>
  <c r="H5169" i="1"/>
  <c r="I5169" i="1"/>
  <c r="L5169" i="1"/>
  <c r="N5169" i="1"/>
  <c r="Q5169" i="1"/>
  <c r="R5169" i="1"/>
  <c r="D5170" i="1"/>
  <c r="F5170" i="1"/>
  <c r="H5170" i="1"/>
  <c r="I5170" i="1"/>
  <c r="L5170" i="1"/>
  <c r="N5170" i="1"/>
  <c r="Q5170" i="1"/>
  <c r="R5170" i="1"/>
  <c r="D5171" i="1"/>
  <c r="F5171" i="1"/>
  <c r="H5171" i="1"/>
  <c r="I5171" i="1"/>
  <c r="L5171" i="1"/>
  <c r="N5171" i="1"/>
  <c r="Q5171" i="1"/>
  <c r="R5171" i="1"/>
  <c r="D5172" i="1"/>
  <c r="F5172" i="1"/>
  <c r="H5172" i="1"/>
  <c r="I5172" i="1"/>
  <c r="L5172" i="1"/>
  <c r="N5172" i="1"/>
  <c r="Q5172" i="1"/>
  <c r="R5172" i="1"/>
  <c r="D5173" i="1"/>
  <c r="F5173" i="1"/>
  <c r="H5173" i="1"/>
  <c r="I5173" i="1"/>
  <c r="L5173" i="1"/>
  <c r="N5173" i="1"/>
  <c r="Q5173" i="1"/>
  <c r="R5173" i="1"/>
  <c r="D5174" i="1"/>
  <c r="F5174" i="1"/>
  <c r="H5174" i="1"/>
  <c r="I5174" i="1"/>
  <c r="L5174" i="1"/>
  <c r="N5174" i="1"/>
  <c r="Q5174" i="1"/>
  <c r="R5174" i="1"/>
  <c r="D5175" i="1"/>
  <c r="F5175" i="1"/>
  <c r="H5175" i="1"/>
  <c r="I5175" i="1"/>
  <c r="L5175" i="1"/>
  <c r="N5175" i="1"/>
  <c r="Q5175" i="1"/>
  <c r="R5175" i="1"/>
  <c r="D5176" i="1"/>
  <c r="F5176" i="1"/>
  <c r="H5176" i="1"/>
  <c r="I5176" i="1"/>
  <c r="L5176" i="1"/>
  <c r="N5176" i="1"/>
  <c r="Q5176" i="1"/>
  <c r="R5176" i="1"/>
  <c r="D5177" i="1"/>
  <c r="F5177" i="1"/>
  <c r="H5177" i="1"/>
  <c r="I5177" i="1"/>
  <c r="L5177" i="1"/>
  <c r="N5177" i="1"/>
  <c r="Q5177" i="1"/>
  <c r="R5177" i="1"/>
  <c r="D5178" i="1"/>
  <c r="F5178" i="1"/>
  <c r="H5178" i="1"/>
  <c r="I5178" i="1"/>
  <c r="L5178" i="1"/>
  <c r="N5178" i="1"/>
  <c r="Q5178" i="1"/>
  <c r="R5178" i="1"/>
  <c r="D5179" i="1"/>
  <c r="F5179" i="1"/>
  <c r="H5179" i="1"/>
  <c r="I5179" i="1"/>
  <c r="L5179" i="1"/>
  <c r="N5179" i="1"/>
  <c r="Q5179" i="1"/>
  <c r="R5179" i="1"/>
  <c r="D5180" i="1"/>
  <c r="F5180" i="1"/>
  <c r="H5180" i="1"/>
  <c r="I5180" i="1"/>
  <c r="L5180" i="1"/>
  <c r="N5180" i="1"/>
  <c r="Q5180" i="1"/>
  <c r="R5180" i="1"/>
  <c r="D5181" i="1"/>
  <c r="F5181" i="1"/>
  <c r="H5181" i="1"/>
  <c r="I5181" i="1"/>
  <c r="L5181" i="1"/>
  <c r="N5181" i="1"/>
  <c r="Q5181" i="1"/>
  <c r="R5181" i="1"/>
  <c r="D5182" i="1"/>
  <c r="F5182" i="1"/>
  <c r="H5182" i="1"/>
  <c r="I5182" i="1"/>
  <c r="L5182" i="1"/>
  <c r="N5182" i="1"/>
  <c r="Q5182" i="1"/>
  <c r="R5182" i="1"/>
  <c r="D5183" i="1"/>
  <c r="F5183" i="1"/>
  <c r="H5183" i="1"/>
  <c r="I5183" i="1"/>
  <c r="L5183" i="1"/>
  <c r="N5183" i="1"/>
  <c r="Q5183" i="1"/>
  <c r="R5183" i="1"/>
  <c r="D5184" i="1"/>
  <c r="F5184" i="1"/>
  <c r="H5184" i="1"/>
  <c r="I5184" i="1"/>
  <c r="L5184" i="1"/>
  <c r="N5184" i="1"/>
  <c r="Q5184" i="1"/>
  <c r="R5184" i="1"/>
  <c r="D5185" i="1"/>
  <c r="F5185" i="1"/>
  <c r="H5185" i="1"/>
  <c r="I5185" i="1"/>
  <c r="L5185" i="1"/>
  <c r="N5185" i="1"/>
  <c r="Q5185" i="1"/>
  <c r="R5185" i="1"/>
  <c r="D5186" i="1"/>
  <c r="F5186" i="1"/>
  <c r="H5186" i="1"/>
  <c r="I5186" i="1"/>
  <c r="L5186" i="1"/>
  <c r="N5186" i="1"/>
  <c r="Q5186" i="1"/>
  <c r="R5186" i="1"/>
  <c r="D5187" i="1"/>
  <c r="F5187" i="1"/>
  <c r="H5187" i="1"/>
  <c r="I5187" i="1"/>
  <c r="L5187" i="1"/>
  <c r="N5187" i="1"/>
  <c r="Q5187" i="1"/>
  <c r="R5187" i="1"/>
  <c r="D5188" i="1"/>
  <c r="F5188" i="1"/>
  <c r="H5188" i="1"/>
  <c r="I5188" i="1"/>
  <c r="L5188" i="1"/>
  <c r="N5188" i="1"/>
  <c r="Q5188" i="1"/>
  <c r="R5188" i="1"/>
  <c r="D5189" i="1"/>
  <c r="F5189" i="1"/>
  <c r="H5189" i="1"/>
  <c r="I5189" i="1"/>
  <c r="L5189" i="1"/>
  <c r="N5189" i="1"/>
  <c r="Q5189" i="1"/>
  <c r="R5189" i="1"/>
  <c r="D5190" i="1"/>
  <c r="F5190" i="1"/>
  <c r="H5190" i="1"/>
  <c r="I5190" i="1"/>
  <c r="L5190" i="1"/>
  <c r="N5190" i="1"/>
  <c r="Q5190" i="1"/>
  <c r="R5190" i="1"/>
  <c r="D5191" i="1"/>
  <c r="F5191" i="1"/>
  <c r="H5191" i="1"/>
  <c r="I5191" i="1"/>
  <c r="L5191" i="1"/>
  <c r="N5191" i="1"/>
  <c r="Q5191" i="1"/>
  <c r="R5191" i="1"/>
  <c r="D5192" i="1"/>
  <c r="F5192" i="1"/>
  <c r="H5192" i="1"/>
  <c r="I5192" i="1"/>
  <c r="L5192" i="1"/>
  <c r="N5192" i="1"/>
  <c r="Q5192" i="1"/>
  <c r="R5192" i="1"/>
  <c r="D5193" i="1"/>
  <c r="F5193" i="1"/>
  <c r="H5193" i="1"/>
  <c r="I5193" i="1"/>
  <c r="L5193" i="1"/>
  <c r="N5193" i="1"/>
  <c r="Q5193" i="1"/>
  <c r="R5193" i="1"/>
  <c r="D5194" i="1"/>
  <c r="F5194" i="1"/>
  <c r="H5194" i="1"/>
  <c r="I5194" i="1"/>
  <c r="L5194" i="1"/>
  <c r="N5194" i="1"/>
  <c r="Q5194" i="1"/>
  <c r="R5194" i="1"/>
  <c r="D5195" i="1"/>
  <c r="F5195" i="1"/>
  <c r="H5195" i="1"/>
  <c r="I5195" i="1"/>
  <c r="L5195" i="1"/>
  <c r="N5195" i="1"/>
  <c r="Q5195" i="1"/>
  <c r="R5195" i="1"/>
  <c r="D5196" i="1"/>
  <c r="F5196" i="1"/>
  <c r="H5196" i="1"/>
  <c r="I5196" i="1"/>
  <c r="L5196" i="1"/>
  <c r="N5196" i="1"/>
  <c r="Q5196" i="1"/>
  <c r="R5196" i="1"/>
  <c r="D5197" i="1"/>
  <c r="F5197" i="1"/>
  <c r="H5197" i="1"/>
  <c r="I5197" i="1"/>
  <c r="L5197" i="1"/>
  <c r="N5197" i="1"/>
  <c r="Q5197" i="1"/>
  <c r="R5197" i="1"/>
  <c r="D5198" i="1"/>
  <c r="F5198" i="1"/>
  <c r="H5198" i="1"/>
  <c r="I5198" i="1"/>
  <c r="L5198" i="1"/>
  <c r="N5198" i="1"/>
  <c r="Q5198" i="1"/>
  <c r="R5198" i="1"/>
  <c r="D5199" i="1"/>
  <c r="F5199" i="1"/>
  <c r="H5199" i="1"/>
  <c r="I5199" i="1"/>
  <c r="L5199" i="1"/>
  <c r="N5199" i="1"/>
  <c r="Q5199" i="1"/>
  <c r="R5199" i="1"/>
  <c r="D5200" i="1"/>
  <c r="F5200" i="1"/>
  <c r="H5200" i="1"/>
  <c r="I5200" i="1"/>
  <c r="L5200" i="1"/>
  <c r="N5200" i="1"/>
  <c r="Q5200" i="1"/>
  <c r="R5200" i="1"/>
  <c r="D5201" i="1"/>
  <c r="F5201" i="1"/>
  <c r="H5201" i="1"/>
  <c r="I5201" i="1"/>
  <c r="L5201" i="1"/>
  <c r="N5201" i="1"/>
  <c r="Q5201" i="1"/>
  <c r="R5201" i="1"/>
  <c r="D5202" i="1"/>
  <c r="F5202" i="1"/>
  <c r="H5202" i="1"/>
  <c r="I5202" i="1"/>
  <c r="L5202" i="1"/>
  <c r="N5202" i="1"/>
  <c r="Q5202" i="1"/>
  <c r="R5202" i="1"/>
  <c r="D5203" i="1"/>
  <c r="F5203" i="1"/>
  <c r="H5203" i="1"/>
  <c r="I5203" i="1"/>
  <c r="L5203" i="1"/>
  <c r="N5203" i="1"/>
  <c r="Q5203" i="1"/>
  <c r="R5203" i="1"/>
  <c r="D5204" i="1"/>
  <c r="F5204" i="1"/>
  <c r="H5204" i="1"/>
  <c r="I5204" i="1"/>
  <c r="L5204" i="1"/>
  <c r="N5204" i="1"/>
  <c r="Q5204" i="1"/>
  <c r="R5204" i="1"/>
  <c r="D5205" i="1"/>
  <c r="F5205" i="1"/>
  <c r="H5205" i="1"/>
  <c r="I5205" i="1"/>
  <c r="L5205" i="1"/>
  <c r="N5205" i="1"/>
  <c r="Q5205" i="1"/>
  <c r="R5205" i="1"/>
  <c r="D5206" i="1"/>
  <c r="F5206" i="1"/>
  <c r="H5206" i="1"/>
  <c r="I5206" i="1"/>
  <c r="L5206" i="1"/>
  <c r="N5206" i="1"/>
  <c r="Q5206" i="1"/>
  <c r="R5206" i="1"/>
  <c r="D5207" i="1"/>
  <c r="F5207" i="1"/>
  <c r="H5207" i="1"/>
  <c r="I5207" i="1"/>
  <c r="L5207" i="1"/>
  <c r="N5207" i="1"/>
  <c r="Q5207" i="1"/>
  <c r="R5207" i="1"/>
  <c r="D5208" i="1"/>
  <c r="F5208" i="1"/>
  <c r="H5208" i="1"/>
  <c r="I5208" i="1"/>
  <c r="L5208" i="1"/>
  <c r="N5208" i="1"/>
  <c r="Q5208" i="1"/>
  <c r="R5208" i="1"/>
  <c r="D5209" i="1"/>
  <c r="F5209" i="1"/>
  <c r="H5209" i="1"/>
  <c r="I5209" i="1"/>
  <c r="L5209" i="1"/>
  <c r="N5209" i="1"/>
  <c r="Q5209" i="1"/>
  <c r="R5209" i="1"/>
  <c r="D5210" i="1"/>
  <c r="F5210" i="1"/>
  <c r="H5210" i="1"/>
  <c r="I5210" i="1"/>
  <c r="L5210" i="1"/>
  <c r="N5210" i="1"/>
  <c r="Q5210" i="1"/>
  <c r="R5210" i="1"/>
  <c r="D5211" i="1"/>
  <c r="F5211" i="1"/>
  <c r="H5211" i="1"/>
  <c r="I5211" i="1"/>
  <c r="L5211" i="1"/>
  <c r="N5211" i="1"/>
  <c r="Q5211" i="1"/>
  <c r="R5211" i="1"/>
  <c r="D5212" i="1"/>
  <c r="F5212" i="1"/>
  <c r="H5212" i="1"/>
  <c r="I5212" i="1"/>
  <c r="L5212" i="1"/>
  <c r="N5212" i="1"/>
  <c r="Q5212" i="1"/>
  <c r="R5212" i="1"/>
  <c r="D5213" i="1"/>
  <c r="F5213" i="1"/>
  <c r="H5213" i="1"/>
  <c r="I5213" i="1"/>
  <c r="L5213" i="1"/>
  <c r="N5213" i="1"/>
  <c r="Q5213" i="1"/>
  <c r="R5213" i="1"/>
  <c r="D5214" i="1"/>
  <c r="F5214" i="1"/>
  <c r="H5214" i="1"/>
  <c r="I5214" i="1"/>
  <c r="L5214" i="1"/>
  <c r="N5214" i="1"/>
  <c r="Q5214" i="1"/>
  <c r="R5214" i="1"/>
  <c r="D5215" i="1"/>
  <c r="F5215" i="1"/>
  <c r="H5215" i="1"/>
  <c r="I5215" i="1"/>
  <c r="L5215" i="1"/>
  <c r="N5215" i="1"/>
  <c r="Q5215" i="1"/>
  <c r="R5215" i="1"/>
  <c r="D5216" i="1"/>
  <c r="F5216" i="1"/>
  <c r="H5216" i="1"/>
  <c r="I5216" i="1"/>
  <c r="L5216" i="1"/>
  <c r="N5216" i="1"/>
  <c r="Q5216" i="1"/>
  <c r="R5216" i="1"/>
  <c r="D5217" i="1"/>
  <c r="F5217" i="1"/>
  <c r="H5217" i="1"/>
  <c r="I5217" i="1"/>
  <c r="L5217" i="1"/>
  <c r="N5217" i="1"/>
  <c r="Q5217" i="1"/>
  <c r="R5217" i="1"/>
  <c r="D5218" i="1"/>
  <c r="F5218" i="1"/>
  <c r="H5218" i="1"/>
  <c r="I5218" i="1"/>
  <c r="L5218" i="1"/>
  <c r="N5218" i="1"/>
  <c r="Q5218" i="1"/>
  <c r="R5218" i="1"/>
  <c r="D5219" i="1"/>
  <c r="F5219" i="1"/>
  <c r="H5219" i="1"/>
  <c r="I5219" i="1"/>
  <c r="L5219" i="1"/>
  <c r="N5219" i="1"/>
  <c r="Q5219" i="1"/>
  <c r="R5219" i="1"/>
  <c r="D5220" i="1"/>
  <c r="F5220" i="1"/>
  <c r="H5220" i="1"/>
  <c r="I5220" i="1"/>
  <c r="L5220" i="1"/>
  <c r="N5220" i="1"/>
  <c r="Q5220" i="1"/>
  <c r="R5220" i="1"/>
  <c r="D5221" i="1"/>
  <c r="F5221" i="1"/>
  <c r="H5221" i="1"/>
  <c r="I5221" i="1"/>
  <c r="L5221" i="1"/>
  <c r="N5221" i="1"/>
  <c r="Q5221" i="1"/>
  <c r="R5221" i="1"/>
  <c r="D5222" i="1"/>
  <c r="F5222" i="1"/>
  <c r="H5222" i="1"/>
  <c r="I5222" i="1"/>
  <c r="L5222" i="1"/>
  <c r="N5222" i="1"/>
  <c r="Q5222" i="1"/>
  <c r="R5222" i="1"/>
  <c r="D5223" i="1"/>
  <c r="F5223" i="1"/>
  <c r="H5223" i="1"/>
  <c r="I5223" i="1"/>
  <c r="L5223" i="1"/>
  <c r="N5223" i="1"/>
  <c r="Q5223" i="1"/>
  <c r="R5223" i="1"/>
  <c r="D5224" i="1"/>
  <c r="F5224" i="1"/>
  <c r="H5224" i="1"/>
  <c r="I5224" i="1"/>
  <c r="L5224" i="1"/>
  <c r="N5224" i="1"/>
  <c r="Q5224" i="1"/>
  <c r="R5224" i="1"/>
  <c r="D5225" i="1"/>
  <c r="F5225" i="1"/>
  <c r="H5225" i="1"/>
  <c r="I5225" i="1"/>
  <c r="L5225" i="1"/>
  <c r="N5225" i="1"/>
  <c r="Q5225" i="1"/>
  <c r="R5225" i="1"/>
  <c r="D5226" i="1"/>
  <c r="F5226" i="1"/>
  <c r="H5226" i="1"/>
  <c r="I5226" i="1"/>
  <c r="L5226" i="1"/>
  <c r="N5226" i="1"/>
  <c r="Q5226" i="1"/>
  <c r="R5226" i="1"/>
  <c r="D5227" i="1"/>
  <c r="F5227" i="1"/>
  <c r="H5227" i="1"/>
  <c r="I5227" i="1"/>
  <c r="L5227" i="1"/>
  <c r="N5227" i="1"/>
  <c r="Q5227" i="1"/>
  <c r="R5227" i="1"/>
  <c r="D5228" i="1"/>
  <c r="F5228" i="1"/>
  <c r="H5228" i="1"/>
  <c r="I5228" i="1"/>
  <c r="L5228" i="1"/>
  <c r="N5228" i="1"/>
  <c r="Q5228" i="1"/>
  <c r="R5228" i="1"/>
  <c r="D5229" i="1"/>
  <c r="F5229" i="1"/>
  <c r="H5229" i="1"/>
  <c r="I5229" i="1"/>
  <c r="L5229" i="1"/>
  <c r="N5229" i="1"/>
  <c r="Q5229" i="1"/>
  <c r="R5229" i="1"/>
  <c r="D5230" i="1"/>
  <c r="F5230" i="1"/>
  <c r="H5230" i="1"/>
  <c r="I5230" i="1"/>
  <c r="L5230" i="1"/>
  <c r="N5230" i="1"/>
  <c r="Q5230" i="1"/>
  <c r="R5230" i="1"/>
  <c r="D5231" i="1"/>
  <c r="F5231" i="1"/>
  <c r="H5231" i="1"/>
  <c r="I5231" i="1"/>
  <c r="L5231" i="1"/>
  <c r="N5231" i="1"/>
  <c r="Q5231" i="1"/>
  <c r="R5231" i="1"/>
  <c r="D5232" i="1"/>
  <c r="F5232" i="1"/>
  <c r="H5232" i="1"/>
  <c r="I5232" i="1"/>
  <c r="L5232" i="1"/>
  <c r="N5232" i="1"/>
  <c r="Q5232" i="1"/>
  <c r="R5232" i="1"/>
  <c r="D5233" i="1"/>
  <c r="F5233" i="1"/>
  <c r="H5233" i="1"/>
  <c r="I5233" i="1"/>
  <c r="L5233" i="1"/>
  <c r="N5233" i="1"/>
  <c r="Q5233" i="1"/>
  <c r="R5233" i="1"/>
  <c r="D5234" i="1"/>
  <c r="F5234" i="1"/>
  <c r="H5234" i="1"/>
  <c r="I5234" i="1"/>
  <c r="L5234" i="1"/>
  <c r="N5234" i="1"/>
  <c r="Q5234" i="1"/>
  <c r="R5234" i="1"/>
  <c r="D5235" i="1"/>
  <c r="F5235" i="1"/>
  <c r="H5235" i="1"/>
  <c r="I5235" i="1"/>
  <c r="L5235" i="1"/>
  <c r="N5235" i="1"/>
  <c r="Q5235" i="1"/>
  <c r="R5235" i="1"/>
  <c r="D5236" i="1"/>
  <c r="F5236" i="1"/>
  <c r="H5236" i="1"/>
  <c r="I5236" i="1"/>
  <c r="L5236" i="1"/>
  <c r="N5236" i="1"/>
  <c r="Q5236" i="1"/>
  <c r="R5236" i="1"/>
  <c r="D5237" i="1"/>
  <c r="F5237" i="1"/>
  <c r="H5237" i="1"/>
  <c r="I5237" i="1"/>
  <c r="L5237" i="1"/>
  <c r="N5237" i="1"/>
  <c r="Q5237" i="1"/>
  <c r="R5237" i="1"/>
  <c r="D5238" i="1"/>
  <c r="F5238" i="1"/>
  <c r="H5238" i="1"/>
  <c r="I5238" i="1"/>
  <c r="L5238" i="1"/>
  <c r="N5238" i="1"/>
  <c r="Q5238" i="1"/>
  <c r="R5238" i="1"/>
  <c r="D5239" i="1"/>
  <c r="F5239" i="1"/>
  <c r="H5239" i="1"/>
  <c r="I5239" i="1"/>
  <c r="L5239" i="1"/>
  <c r="N5239" i="1"/>
  <c r="Q5239" i="1"/>
  <c r="R5239" i="1"/>
  <c r="D5240" i="1"/>
  <c r="F5240" i="1"/>
  <c r="H5240" i="1"/>
  <c r="I5240" i="1"/>
  <c r="L5240" i="1"/>
  <c r="N5240" i="1"/>
  <c r="Q5240" i="1"/>
  <c r="R5240" i="1"/>
  <c r="D5241" i="1"/>
  <c r="F5241" i="1"/>
  <c r="H5241" i="1"/>
  <c r="I5241" i="1"/>
  <c r="L5241" i="1"/>
  <c r="N5241" i="1"/>
  <c r="Q5241" i="1"/>
  <c r="R5241" i="1"/>
  <c r="D5242" i="1"/>
  <c r="F5242" i="1"/>
  <c r="H5242" i="1"/>
  <c r="I5242" i="1"/>
  <c r="L5242" i="1"/>
  <c r="N5242" i="1"/>
  <c r="Q5242" i="1"/>
  <c r="R5242" i="1"/>
  <c r="D5243" i="1"/>
  <c r="F5243" i="1"/>
  <c r="H5243" i="1"/>
  <c r="I5243" i="1"/>
  <c r="L5243" i="1"/>
  <c r="N5243" i="1"/>
  <c r="Q5243" i="1"/>
  <c r="R5243" i="1"/>
  <c r="D5244" i="1"/>
  <c r="F5244" i="1"/>
  <c r="H5244" i="1"/>
  <c r="I5244" i="1"/>
  <c r="L5244" i="1"/>
  <c r="N5244" i="1"/>
  <c r="Q5244" i="1"/>
  <c r="R5244" i="1"/>
  <c r="D5245" i="1"/>
  <c r="F5245" i="1"/>
  <c r="H5245" i="1"/>
  <c r="I5245" i="1"/>
  <c r="L5245" i="1"/>
  <c r="N5245" i="1"/>
  <c r="Q5245" i="1"/>
  <c r="R5245" i="1"/>
  <c r="D5246" i="1"/>
  <c r="F5246" i="1"/>
  <c r="H5246" i="1"/>
  <c r="I5246" i="1"/>
  <c r="L5246" i="1"/>
  <c r="N5246" i="1"/>
  <c r="Q5246" i="1"/>
  <c r="R5246" i="1"/>
  <c r="D5247" i="1"/>
  <c r="F5247" i="1"/>
  <c r="H5247" i="1"/>
  <c r="I5247" i="1"/>
  <c r="L5247" i="1"/>
  <c r="N5247" i="1"/>
  <c r="Q5247" i="1"/>
  <c r="R5247" i="1"/>
  <c r="D5248" i="1"/>
  <c r="F5248" i="1"/>
  <c r="H5248" i="1"/>
  <c r="I5248" i="1"/>
  <c r="L5248" i="1"/>
  <c r="N5248" i="1"/>
  <c r="Q5248" i="1"/>
  <c r="R5248" i="1"/>
  <c r="D5249" i="1"/>
  <c r="F5249" i="1"/>
  <c r="H5249" i="1"/>
  <c r="I5249" i="1"/>
  <c r="L5249" i="1"/>
  <c r="N5249" i="1"/>
  <c r="Q5249" i="1"/>
  <c r="R5249" i="1"/>
  <c r="D5250" i="1"/>
  <c r="F5250" i="1"/>
  <c r="H5250" i="1"/>
  <c r="I5250" i="1"/>
  <c r="L5250" i="1"/>
  <c r="N5250" i="1"/>
  <c r="Q5250" i="1"/>
  <c r="R5250" i="1"/>
  <c r="D5251" i="1"/>
  <c r="F5251" i="1"/>
  <c r="H5251" i="1"/>
  <c r="I5251" i="1"/>
  <c r="L5251" i="1"/>
  <c r="N5251" i="1"/>
  <c r="Q5251" i="1"/>
  <c r="R5251" i="1"/>
  <c r="D5252" i="1"/>
  <c r="F5252" i="1"/>
  <c r="H5252" i="1"/>
  <c r="I5252" i="1"/>
  <c r="L5252" i="1"/>
  <c r="N5252" i="1"/>
  <c r="Q5252" i="1"/>
  <c r="R5252" i="1"/>
  <c r="D5253" i="1"/>
  <c r="F5253" i="1"/>
  <c r="H5253" i="1"/>
  <c r="I5253" i="1"/>
  <c r="L5253" i="1"/>
  <c r="N5253" i="1"/>
  <c r="Q5253" i="1"/>
  <c r="R5253" i="1"/>
  <c r="D5254" i="1"/>
  <c r="F5254" i="1"/>
  <c r="H5254" i="1"/>
  <c r="I5254" i="1"/>
  <c r="L5254" i="1"/>
  <c r="N5254" i="1"/>
  <c r="Q5254" i="1"/>
  <c r="R5254" i="1"/>
  <c r="D5255" i="1"/>
  <c r="F5255" i="1"/>
  <c r="H5255" i="1"/>
  <c r="I5255" i="1"/>
  <c r="L5255" i="1"/>
  <c r="N5255" i="1"/>
  <c r="Q5255" i="1"/>
  <c r="R5255" i="1"/>
  <c r="D5256" i="1"/>
  <c r="F5256" i="1"/>
  <c r="H5256" i="1"/>
  <c r="I5256" i="1"/>
  <c r="L5256" i="1"/>
  <c r="N5256" i="1"/>
  <c r="Q5256" i="1"/>
  <c r="R5256" i="1"/>
  <c r="D5257" i="1"/>
  <c r="F5257" i="1"/>
  <c r="H5257" i="1"/>
  <c r="I5257" i="1"/>
  <c r="L5257" i="1"/>
  <c r="N5257" i="1"/>
  <c r="Q5257" i="1"/>
  <c r="R5257" i="1"/>
  <c r="D5258" i="1"/>
  <c r="F5258" i="1"/>
  <c r="H5258" i="1"/>
  <c r="I5258" i="1"/>
  <c r="L5258" i="1"/>
  <c r="N5258" i="1"/>
  <c r="Q5258" i="1"/>
  <c r="R5258" i="1"/>
  <c r="D5259" i="1"/>
  <c r="F5259" i="1"/>
  <c r="H5259" i="1"/>
  <c r="I5259" i="1"/>
  <c r="L5259" i="1"/>
  <c r="N5259" i="1"/>
  <c r="Q5259" i="1"/>
  <c r="R5259" i="1"/>
  <c r="D5260" i="1"/>
  <c r="F5260" i="1"/>
  <c r="H5260" i="1"/>
  <c r="I5260" i="1"/>
  <c r="L5260" i="1"/>
  <c r="N5260" i="1"/>
  <c r="Q5260" i="1"/>
  <c r="R5260" i="1"/>
  <c r="D5261" i="1"/>
  <c r="F5261" i="1"/>
  <c r="H5261" i="1"/>
  <c r="I5261" i="1"/>
  <c r="L5261" i="1"/>
  <c r="N5261" i="1"/>
  <c r="Q5261" i="1"/>
  <c r="R5261" i="1"/>
  <c r="D5262" i="1"/>
  <c r="F5262" i="1"/>
  <c r="H5262" i="1"/>
  <c r="I5262" i="1"/>
  <c r="L5262" i="1"/>
  <c r="N5262" i="1"/>
  <c r="Q5262" i="1"/>
  <c r="R5262" i="1"/>
  <c r="D5263" i="1"/>
  <c r="F5263" i="1"/>
  <c r="H5263" i="1"/>
  <c r="I5263" i="1"/>
  <c r="L5263" i="1"/>
  <c r="N5263" i="1"/>
  <c r="Q5263" i="1"/>
  <c r="R5263" i="1"/>
  <c r="D5264" i="1"/>
  <c r="F5264" i="1"/>
  <c r="H5264" i="1"/>
  <c r="I5264" i="1"/>
  <c r="L5264" i="1"/>
  <c r="N5264" i="1"/>
  <c r="Q5264" i="1"/>
  <c r="R5264" i="1"/>
  <c r="D5265" i="1"/>
  <c r="F5265" i="1"/>
  <c r="H5265" i="1"/>
  <c r="I5265" i="1"/>
  <c r="L5265" i="1"/>
  <c r="N5265" i="1"/>
  <c r="Q5265" i="1"/>
  <c r="R5265" i="1"/>
  <c r="D5266" i="1"/>
  <c r="F5266" i="1"/>
  <c r="H5266" i="1"/>
  <c r="I5266" i="1"/>
  <c r="L5266" i="1"/>
  <c r="N5266" i="1"/>
  <c r="Q5266" i="1"/>
  <c r="R5266" i="1"/>
  <c r="D5267" i="1"/>
  <c r="F5267" i="1"/>
  <c r="H5267" i="1"/>
  <c r="I5267" i="1"/>
  <c r="L5267" i="1"/>
  <c r="N5267" i="1"/>
  <c r="Q5267" i="1"/>
  <c r="R5267" i="1"/>
  <c r="D5268" i="1"/>
  <c r="F5268" i="1"/>
  <c r="H5268" i="1"/>
  <c r="I5268" i="1"/>
  <c r="L5268" i="1"/>
  <c r="N5268" i="1"/>
  <c r="Q5268" i="1"/>
  <c r="R5268" i="1"/>
  <c r="D5269" i="1"/>
  <c r="F5269" i="1"/>
  <c r="H5269" i="1"/>
  <c r="I5269" i="1"/>
  <c r="L5269" i="1"/>
  <c r="N5269" i="1"/>
  <c r="Q5269" i="1"/>
  <c r="R5269" i="1"/>
  <c r="D5270" i="1"/>
  <c r="F5270" i="1"/>
  <c r="H5270" i="1"/>
  <c r="I5270" i="1"/>
  <c r="L5270" i="1"/>
  <c r="N5270" i="1"/>
  <c r="Q5270" i="1"/>
  <c r="R5270" i="1"/>
  <c r="D5271" i="1"/>
  <c r="F5271" i="1"/>
  <c r="H5271" i="1"/>
  <c r="I5271" i="1"/>
  <c r="L5271" i="1"/>
  <c r="N5271" i="1"/>
  <c r="Q5271" i="1"/>
  <c r="R5271" i="1"/>
  <c r="D5272" i="1"/>
  <c r="F5272" i="1"/>
  <c r="H5272" i="1"/>
  <c r="I5272" i="1"/>
  <c r="L5272" i="1"/>
  <c r="N5272" i="1"/>
  <c r="Q5272" i="1"/>
  <c r="R5272" i="1"/>
  <c r="D5273" i="1"/>
  <c r="F5273" i="1"/>
  <c r="H5273" i="1"/>
  <c r="I5273" i="1"/>
  <c r="L5273" i="1"/>
  <c r="N5273" i="1"/>
  <c r="Q5273" i="1"/>
  <c r="R5273" i="1"/>
  <c r="D5274" i="1"/>
  <c r="F5274" i="1"/>
  <c r="H5274" i="1"/>
  <c r="I5274" i="1"/>
  <c r="L5274" i="1"/>
  <c r="N5274" i="1"/>
  <c r="Q5274" i="1"/>
  <c r="R5274" i="1"/>
  <c r="D5275" i="1"/>
  <c r="F5275" i="1"/>
  <c r="H5275" i="1"/>
  <c r="I5275" i="1"/>
  <c r="L5275" i="1"/>
  <c r="N5275" i="1"/>
  <c r="Q5275" i="1"/>
  <c r="R5275" i="1"/>
  <c r="D5276" i="1"/>
  <c r="F5276" i="1"/>
  <c r="H5276" i="1"/>
  <c r="I5276" i="1"/>
  <c r="L5276" i="1"/>
  <c r="N5276" i="1"/>
  <c r="Q5276" i="1"/>
  <c r="R5276" i="1"/>
  <c r="D5277" i="1"/>
  <c r="F5277" i="1"/>
  <c r="H5277" i="1"/>
  <c r="I5277" i="1"/>
  <c r="L5277" i="1"/>
  <c r="N5277" i="1"/>
  <c r="Q5277" i="1"/>
  <c r="R5277" i="1"/>
  <c r="D5278" i="1"/>
  <c r="F5278" i="1"/>
  <c r="H5278" i="1"/>
  <c r="I5278" i="1"/>
  <c r="L5278" i="1"/>
  <c r="N5278" i="1"/>
  <c r="Q5278" i="1"/>
  <c r="R5278" i="1"/>
  <c r="D5279" i="1"/>
  <c r="F5279" i="1"/>
  <c r="H5279" i="1"/>
  <c r="I5279" i="1"/>
  <c r="L5279" i="1"/>
  <c r="N5279" i="1"/>
  <c r="Q5279" i="1"/>
  <c r="R5279" i="1"/>
  <c r="D5280" i="1"/>
  <c r="F5280" i="1"/>
  <c r="H5280" i="1"/>
  <c r="I5280" i="1"/>
  <c r="L5280" i="1"/>
  <c r="N5280" i="1"/>
  <c r="Q5280" i="1"/>
  <c r="R5280" i="1"/>
  <c r="D5281" i="1"/>
  <c r="F5281" i="1"/>
  <c r="H5281" i="1"/>
  <c r="I5281" i="1"/>
  <c r="L5281" i="1"/>
  <c r="N5281" i="1"/>
  <c r="Q5281" i="1"/>
  <c r="R5281" i="1"/>
  <c r="D5282" i="1"/>
  <c r="F5282" i="1"/>
  <c r="H5282" i="1"/>
  <c r="I5282" i="1"/>
  <c r="L5282" i="1"/>
  <c r="N5282" i="1"/>
  <c r="Q5282" i="1"/>
  <c r="R5282" i="1"/>
  <c r="D5283" i="1"/>
  <c r="F5283" i="1"/>
  <c r="H5283" i="1"/>
  <c r="I5283" i="1"/>
  <c r="L5283" i="1"/>
  <c r="N5283" i="1"/>
  <c r="Q5283" i="1"/>
  <c r="R5283" i="1"/>
  <c r="D5284" i="1"/>
  <c r="F5284" i="1"/>
  <c r="H5284" i="1"/>
  <c r="I5284" i="1"/>
  <c r="L5284" i="1"/>
  <c r="N5284" i="1"/>
  <c r="Q5284" i="1"/>
  <c r="R5284" i="1"/>
  <c r="D5285" i="1"/>
  <c r="F5285" i="1"/>
  <c r="H5285" i="1"/>
  <c r="I5285" i="1"/>
  <c r="L5285" i="1"/>
  <c r="N5285" i="1"/>
  <c r="Q5285" i="1"/>
  <c r="R5285" i="1"/>
  <c r="D5286" i="1"/>
  <c r="F5286" i="1"/>
  <c r="H5286" i="1"/>
  <c r="I5286" i="1"/>
  <c r="L5286" i="1"/>
  <c r="N5286" i="1"/>
  <c r="Q5286" i="1"/>
  <c r="R5286" i="1"/>
  <c r="D5287" i="1"/>
  <c r="F5287" i="1"/>
  <c r="H5287" i="1"/>
  <c r="I5287" i="1"/>
  <c r="L5287" i="1"/>
  <c r="N5287" i="1"/>
  <c r="Q5287" i="1"/>
  <c r="R5287" i="1"/>
  <c r="D5288" i="1"/>
  <c r="F5288" i="1"/>
  <c r="H5288" i="1"/>
  <c r="I5288" i="1"/>
  <c r="L5288" i="1"/>
  <c r="N5288" i="1"/>
  <c r="Q5288" i="1"/>
  <c r="R5288" i="1"/>
  <c r="D5289" i="1"/>
  <c r="F5289" i="1"/>
  <c r="H5289" i="1"/>
  <c r="I5289" i="1"/>
  <c r="L5289" i="1"/>
  <c r="N5289" i="1"/>
  <c r="Q5289" i="1"/>
  <c r="R5289" i="1"/>
  <c r="D5290" i="1"/>
  <c r="F5290" i="1"/>
  <c r="H5290" i="1"/>
  <c r="I5290" i="1"/>
  <c r="L5290" i="1"/>
  <c r="N5290" i="1"/>
  <c r="Q5290" i="1"/>
  <c r="R5290" i="1"/>
  <c r="D5291" i="1"/>
  <c r="F5291" i="1"/>
  <c r="H5291" i="1"/>
  <c r="I5291" i="1"/>
  <c r="L5291" i="1"/>
  <c r="N5291" i="1"/>
  <c r="Q5291" i="1"/>
  <c r="R5291" i="1"/>
  <c r="D5292" i="1"/>
  <c r="F5292" i="1"/>
  <c r="H5292" i="1"/>
  <c r="I5292" i="1"/>
  <c r="L5292" i="1"/>
  <c r="N5292" i="1"/>
  <c r="Q5292" i="1"/>
  <c r="R5292" i="1"/>
  <c r="D5293" i="1"/>
  <c r="F5293" i="1"/>
  <c r="H5293" i="1"/>
  <c r="I5293" i="1"/>
  <c r="L5293" i="1"/>
  <c r="N5293" i="1"/>
  <c r="Q5293" i="1"/>
  <c r="R5293" i="1"/>
  <c r="D5294" i="1"/>
  <c r="F5294" i="1"/>
  <c r="H5294" i="1"/>
  <c r="I5294" i="1"/>
  <c r="L5294" i="1"/>
  <c r="N5294" i="1"/>
  <c r="Q5294" i="1"/>
  <c r="R5294" i="1"/>
  <c r="D5295" i="1"/>
  <c r="F5295" i="1"/>
  <c r="H5295" i="1"/>
  <c r="I5295" i="1"/>
  <c r="L5295" i="1"/>
  <c r="N5295" i="1"/>
  <c r="Q5295" i="1"/>
  <c r="R5295" i="1"/>
  <c r="D5296" i="1"/>
  <c r="F5296" i="1"/>
  <c r="H5296" i="1"/>
  <c r="I5296" i="1"/>
  <c r="L5296" i="1"/>
  <c r="N5296" i="1"/>
  <c r="Q5296" i="1"/>
  <c r="R5296" i="1"/>
  <c r="D5297" i="1"/>
  <c r="F5297" i="1"/>
  <c r="H5297" i="1"/>
  <c r="I5297" i="1"/>
  <c r="L5297" i="1"/>
  <c r="N5297" i="1"/>
  <c r="Q5297" i="1"/>
  <c r="R5297" i="1"/>
  <c r="D5298" i="1"/>
  <c r="F5298" i="1"/>
  <c r="H5298" i="1"/>
  <c r="I5298" i="1"/>
  <c r="L5298" i="1"/>
  <c r="N5298" i="1"/>
  <c r="Q5298" i="1"/>
  <c r="R5298" i="1"/>
  <c r="D5299" i="1"/>
  <c r="F5299" i="1"/>
  <c r="H5299" i="1"/>
  <c r="I5299" i="1"/>
  <c r="L5299" i="1"/>
  <c r="N5299" i="1"/>
  <c r="Q5299" i="1"/>
  <c r="R5299" i="1"/>
  <c r="D5300" i="1"/>
  <c r="F5300" i="1"/>
  <c r="H5300" i="1"/>
  <c r="I5300" i="1"/>
  <c r="L5300" i="1"/>
  <c r="N5300" i="1"/>
  <c r="Q5300" i="1"/>
  <c r="R5300" i="1"/>
  <c r="D5301" i="1"/>
  <c r="F5301" i="1"/>
  <c r="H5301" i="1"/>
  <c r="I5301" i="1"/>
  <c r="L5301" i="1"/>
  <c r="N5301" i="1"/>
  <c r="Q5301" i="1"/>
  <c r="R5301" i="1"/>
  <c r="D5302" i="1"/>
  <c r="F5302" i="1"/>
  <c r="H5302" i="1"/>
  <c r="I5302" i="1"/>
  <c r="L5302" i="1"/>
  <c r="N5302" i="1"/>
  <c r="Q5302" i="1"/>
  <c r="R5302" i="1"/>
  <c r="D5303" i="1"/>
  <c r="F5303" i="1"/>
  <c r="H5303" i="1"/>
  <c r="I5303" i="1"/>
  <c r="L5303" i="1"/>
  <c r="N5303" i="1"/>
  <c r="Q5303" i="1"/>
  <c r="R5303" i="1"/>
  <c r="D5304" i="1"/>
  <c r="F5304" i="1"/>
  <c r="H5304" i="1"/>
  <c r="I5304" i="1"/>
  <c r="L5304" i="1"/>
  <c r="N5304" i="1"/>
  <c r="Q5304" i="1"/>
  <c r="R5304" i="1"/>
  <c r="D5305" i="1"/>
  <c r="F5305" i="1"/>
  <c r="H5305" i="1"/>
  <c r="I5305" i="1"/>
  <c r="L5305" i="1"/>
  <c r="N5305" i="1"/>
  <c r="Q5305" i="1"/>
  <c r="R5305" i="1"/>
  <c r="D5306" i="1"/>
  <c r="F5306" i="1"/>
  <c r="H5306" i="1"/>
  <c r="I5306" i="1"/>
  <c r="L5306" i="1"/>
  <c r="N5306" i="1"/>
  <c r="Q5306" i="1"/>
  <c r="R5306" i="1"/>
  <c r="D5307" i="1"/>
  <c r="F5307" i="1"/>
  <c r="H5307" i="1"/>
  <c r="I5307" i="1"/>
  <c r="L5307" i="1"/>
  <c r="N5307" i="1"/>
  <c r="Q5307" i="1"/>
  <c r="R5307" i="1"/>
  <c r="D5308" i="1"/>
  <c r="F5308" i="1"/>
  <c r="H5308" i="1"/>
  <c r="I5308" i="1"/>
  <c r="L5308" i="1"/>
  <c r="N5308" i="1"/>
  <c r="Q5308" i="1"/>
  <c r="R5308" i="1"/>
  <c r="D5309" i="1"/>
  <c r="F5309" i="1"/>
  <c r="H5309" i="1"/>
  <c r="I5309" i="1"/>
  <c r="L5309" i="1"/>
  <c r="N5309" i="1"/>
  <c r="Q5309" i="1"/>
  <c r="R5309" i="1"/>
  <c r="D5310" i="1"/>
  <c r="F5310" i="1"/>
  <c r="H5310" i="1"/>
  <c r="I5310" i="1"/>
  <c r="L5310" i="1"/>
  <c r="N5310" i="1"/>
  <c r="Q5310" i="1"/>
  <c r="R5310" i="1"/>
  <c r="D5311" i="1"/>
  <c r="F5311" i="1"/>
  <c r="H5311" i="1"/>
  <c r="I5311" i="1"/>
  <c r="L5311" i="1"/>
  <c r="N5311" i="1"/>
  <c r="Q5311" i="1"/>
  <c r="R5311" i="1"/>
  <c r="D5312" i="1"/>
  <c r="F5312" i="1"/>
  <c r="H5312" i="1"/>
  <c r="I5312" i="1"/>
  <c r="L5312" i="1"/>
  <c r="N5312" i="1"/>
  <c r="Q5312" i="1"/>
  <c r="R5312" i="1"/>
  <c r="D5313" i="1"/>
  <c r="F5313" i="1"/>
  <c r="H5313" i="1"/>
  <c r="I5313" i="1"/>
  <c r="L5313" i="1"/>
  <c r="N5313" i="1"/>
  <c r="Q5313" i="1"/>
  <c r="R5313" i="1"/>
  <c r="D5314" i="1"/>
  <c r="F5314" i="1"/>
  <c r="H5314" i="1"/>
  <c r="I5314" i="1"/>
  <c r="L5314" i="1"/>
  <c r="N5314" i="1"/>
  <c r="Q5314" i="1"/>
  <c r="R5314" i="1"/>
  <c r="D5315" i="1"/>
  <c r="F5315" i="1"/>
  <c r="H5315" i="1"/>
  <c r="I5315" i="1"/>
  <c r="L5315" i="1"/>
  <c r="N5315" i="1"/>
  <c r="Q5315" i="1"/>
  <c r="R5315" i="1"/>
  <c r="D5316" i="1"/>
  <c r="F5316" i="1"/>
  <c r="H5316" i="1"/>
  <c r="I5316" i="1"/>
  <c r="L5316" i="1"/>
  <c r="N5316" i="1"/>
  <c r="Q5316" i="1"/>
  <c r="R5316" i="1"/>
  <c r="D5317" i="1"/>
  <c r="F5317" i="1"/>
  <c r="H5317" i="1"/>
  <c r="I5317" i="1"/>
  <c r="L5317" i="1"/>
  <c r="N5317" i="1"/>
  <c r="Q5317" i="1"/>
  <c r="R5317" i="1"/>
  <c r="D5318" i="1"/>
  <c r="F5318" i="1"/>
  <c r="H5318" i="1"/>
  <c r="I5318" i="1"/>
  <c r="L5318" i="1"/>
  <c r="N5318" i="1"/>
  <c r="Q5318" i="1"/>
  <c r="R5318" i="1"/>
  <c r="D5319" i="1"/>
  <c r="F5319" i="1"/>
  <c r="H5319" i="1"/>
  <c r="I5319" i="1"/>
  <c r="L5319" i="1"/>
  <c r="N5319" i="1"/>
  <c r="Q5319" i="1"/>
  <c r="R5319" i="1"/>
  <c r="D5320" i="1"/>
  <c r="F5320" i="1"/>
  <c r="H5320" i="1"/>
  <c r="I5320" i="1"/>
  <c r="L5320" i="1"/>
  <c r="N5320" i="1"/>
  <c r="Q5320" i="1"/>
  <c r="R5320" i="1"/>
  <c r="D5321" i="1"/>
  <c r="F5321" i="1"/>
  <c r="H5321" i="1"/>
  <c r="I5321" i="1"/>
  <c r="L5321" i="1"/>
  <c r="N5321" i="1"/>
  <c r="Q5321" i="1"/>
  <c r="R5321" i="1"/>
  <c r="D5322" i="1"/>
  <c r="F5322" i="1"/>
  <c r="H5322" i="1"/>
  <c r="I5322" i="1"/>
  <c r="L5322" i="1"/>
  <c r="N5322" i="1"/>
  <c r="Q5322" i="1"/>
  <c r="R5322" i="1"/>
  <c r="D5323" i="1"/>
  <c r="F5323" i="1"/>
  <c r="H5323" i="1"/>
  <c r="I5323" i="1"/>
  <c r="L5323" i="1"/>
  <c r="N5323" i="1"/>
  <c r="Q5323" i="1"/>
  <c r="R5323" i="1"/>
  <c r="D5324" i="1"/>
  <c r="F5324" i="1"/>
  <c r="H5324" i="1"/>
  <c r="I5324" i="1"/>
  <c r="L5324" i="1"/>
  <c r="N5324" i="1"/>
  <c r="Q5324" i="1"/>
  <c r="R5324" i="1"/>
  <c r="D5325" i="1"/>
  <c r="F5325" i="1"/>
  <c r="H5325" i="1"/>
  <c r="I5325" i="1"/>
  <c r="L5325" i="1"/>
  <c r="N5325" i="1"/>
  <c r="Q5325" i="1"/>
  <c r="R5325" i="1"/>
  <c r="D5326" i="1"/>
  <c r="F5326" i="1"/>
  <c r="H5326" i="1"/>
  <c r="I5326" i="1"/>
  <c r="L5326" i="1"/>
  <c r="N5326" i="1"/>
  <c r="Q5326" i="1"/>
  <c r="R5326" i="1"/>
  <c r="D5327" i="1"/>
  <c r="F5327" i="1"/>
  <c r="H5327" i="1"/>
  <c r="I5327" i="1"/>
  <c r="L5327" i="1"/>
  <c r="N5327" i="1"/>
  <c r="Q5327" i="1"/>
  <c r="R5327" i="1"/>
  <c r="D5328" i="1"/>
  <c r="F5328" i="1"/>
  <c r="H5328" i="1"/>
  <c r="I5328" i="1"/>
  <c r="L5328" i="1"/>
  <c r="N5328" i="1"/>
  <c r="Q5328" i="1"/>
  <c r="R5328" i="1"/>
  <c r="D5329" i="1"/>
  <c r="F5329" i="1"/>
  <c r="H5329" i="1"/>
  <c r="I5329" i="1"/>
  <c r="L5329" i="1"/>
  <c r="N5329" i="1"/>
  <c r="Q5329" i="1"/>
  <c r="R5329" i="1"/>
  <c r="D5330" i="1"/>
  <c r="F5330" i="1"/>
  <c r="H5330" i="1"/>
  <c r="I5330" i="1"/>
  <c r="L5330" i="1"/>
  <c r="N5330" i="1"/>
  <c r="Q5330" i="1"/>
  <c r="R5330" i="1"/>
  <c r="D5331" i="1"/>
  <c r="F5331" i="1"/>
  <c r="H5331" i="1"/>
  <c r="I5331" i="1"/>
  <c r="L5331" i="1"/>
  <c r="N5331" i="1"/>
  <c r="Q5331" i="1"/>
  <c r="R5331" i="1"/>
  <c r="D5332" i="1"/>
  <c r="F5332" i="1"/>
  <c r="H5332" i="1"/>
  <c r="I5332" i="1"/>
  <c r="L5332" i="1"/>
  <c r="N5332" i="1"/>
  <c r="Q5332" i="1"/>
  <c r="R5332" i="1"/>
  <c r="D5333" i="1"/>
  <c r="F5333" i="1"/>
  <c r="H5333" i="1"/>
  <c r="I5333" i="1"/>
  <c r="L5333" i="1"/>
  <c r="N5333" i="1"/>
  <c r="Q5333" i="1"/>
  <c r="R5333" i="1"/>
  <c r="D5334" i="1"/>
  <c r="F5334" i="1"/>
  <c r="H5334" i="1"/>
  <c r="I5334" i="1"/>
  <c r="L5334" i="1"/>
  <c r="N5334" i="1"/>
  <c r="Q5334" i="1"/>
  <c r="R5334" i="1"/>
  <c r="D5335" i="1"/>
  <c r="F5335" i="1"/>
  <c r="H5335" i="1"/>
  <c r="I5335" i="1"/>
  <c r="L5335" i="1"/>
  <c r="N5335" i="1"/>
  <c r="Q5335" i="1"/>
  <c r="R5335" i="1"/>
  <c r="D5336" i="1"/>
  <c r="F5336" i="1"/>
  <c r="H5336" i="1"/>
  <c r="I5336" i="1"/>
  <c r="L5336" i="1"/>
  <c r="N5336" i="1"/>
  <c r="Q5336" i="1"/>
  <c r="R5336" i="1"/>
  <c r="D5337" i="1"/>
  <c r="F5337" i="1"/>
  <c r="H5337" i="1"/>
  <c r="I5337" i="1"/>
  <c r="L5337" i="1"/>
  <c r="N5337" i="1"/>
  <c r="Q5337" i="1"/>
  <c r="R5337" i="1"/>
  <c r="D5338" i="1"/>
  <c r="F5338" i="1"/>
  <c r="H5338" i="1"/>
  <c r="I5338" i="1"/>
  <c r="L5338" i="1"/>
  <c r="N5338" i="1"/>
  <c r="Q5338" i="1"/>
  <c r="R5338" i="1"/>
  <c r="D5339" i="1"/>
  <c r="F5339" i="1"/>
  <c r="H5339" i="1"/>
  <c r="I5339" i="1"/>
  <c r="L5339" i="1"/>
  <c r="N5339" i="1"/>
  <c r="Q5339" i="1"/>
  <c r="R5339" i="1"/>
  <c r="D5340" i="1"/>
  <c r="F5340" i="1"/>
  <c r="H5340" i="1"/>
  <c r="I5340" i="1"/>
  <c r="L5340" i="1"/>
  <c r="N5340" i="1"/>
  <c r="Q5340" i="1"/>
  <c r="R5340" i="1"/>
  <c r="D5341" i="1"/>
  <c r="F5341" i="1"/>
  <c r="H5341" i="1"/>
  <c r="I5341" i="1"/>
  <c r="L5341" i="1"/>
  <c r="N5341" i="1"/>
  <c r="Q5341" i="1"/>
  <c r="R5341" i="1"/>
  <c r="D5342" i="1"/>
  <c r="F5342" i="1"/>
  <c r="H5342" i="1"/>
  <c r="I5342" i="1"/>
  <c r="L5342" i="1"/>
  <c r="N5342" i="1"/>
  <c r="Q5342" i="1"/>
  <c r="R5342" i="1"/>
  <c r="D5343" i="1"/>
  <c r="F5343" i="1"/>
  <c r="H5343" i="1"/>
  <c r="I5343" i="1"/>
  <c r="L5343" i="1"/>
  <c r="N5343" i="1"/>
  <c r="Q5343" i="1"/>
  <c r="R5343" i="1"/>
  <c r="D5344" i="1"/>
  <c r="F5344" i="1"/>
  <c r="H5344" i="1"/>
  <c r="I5344" i="1"/>
  <c r="L5344" i="1"/>
  <c r="N5344" i="1"/>
  <c r="Q5344" i="1"/>
  <c r="R5344" i="1"/>
  <c r="D5345" i="1"/>
  <c r="F5345" i="1"/>
  <c r="H5345" i="1"/>
  <c r="I5345" i="1"/>
  <c r="L5345" i="1"/>
  <c r="N5345" i="1"/>
  <c r="Q5345" i="1"/>
  <c r="R5345" i="1"/>
  <c r="D5346" i="1"/>
  <c r="F5346" i="1"/>
  <c r="H5346" i="1"/>
  <c r="I5346" i="1"/>
  <c r="L5346" i="1"/>
  <c r="N5346" i="1"/>
  <c r="Q5346" i="1"/>
  <c r="R5346" i="1"/>
  <c r="D5347" i="1"/>
  <c r="F5347" i="1"/>
  <c r="H5347" i="1"/>
  <c r="I5347" i="1"/>
  <c r="L5347" i="1"/>
  <c r="N5347" i="1"/>
  <c r="Q5347" i="1"/>
  <c r="R5347" i="1"/>
  <c r="D5348" i="1"/>
  <c r="F5348" i="1"/>
  <c r="H5348" i="1"/>
  <c r="I5348" i="1"/>
  <c r="L5348" i="1"/>
  <c r="N5348" i="1"/>
  <c r="Q5348" i="1"/>
  <c r="R5348" i="1"/>
  <c r="D5349" i="1"/>
  <c r="F5349" i="1"/>
  <c r="H5349" i="1"/>
  <c r="I5349" i="1"/>
  <c r="L5349" i="1"/>
  <c r="N5349" i="1"/>
  <c r="Q5349" i="1"/>
  <c r="R5349" i="1"/>
  <c r="D5350" i="1"/>
  <c r="F5350" i="1"/>
  <c r="H5350" i="1"/>
  <c r="I5350" i="1"/>
  <c r="L5350" i="1"/>
  <c r="N5350" i="1"/>
  <c r="Q5350" i="1"/>
  <c r="R5350" i="1"/>
  <c r="D5351" i="1"/>
  <c r="F5351" i="1"/>
  <c r="H5351" i="1"/>
  <c r="I5351" i="1"/>
  <c r="L5351" i="1"/>
  <c r="N5351" i="1"/>
  <c r="Q5351" i="1"/>
  <c r="R5351" i="1"/>
  <c r="D5352" i="1"/>
  <c r="F5352" i="1"/>
  <c r="H5352" i="1"/>
  <c r="I5352" i="1"/>
  <c r="L5352" i="1"/>
  <c r="N5352" i="1"/>
  <c r="Q5352" i="1"/>
  <c r="R5352" i="1"/>
  <c r="D5353" i="1"/>
  <c r="F5353" i="1"/>
  <c r="H5353" i="1"/>
  <c r="I5353" i="1"/>
  <c r="L5353" i="1"/>
  <c r="N5353" i="1"/>
  <c r="Q5353" i="1"/>
  <c r="R5353" i="1"/>
  <c r="D5354" i="1"/>
  <c r="F5354" i="1"/>
  <c r="H5354" i="1"/>
  <c r="I5354" i="1"/>
  <c r="L5354" i="1"/>
  <c r="N5354" i="1"/>
  <c r="Q5354" i="1"/>
  <c r="R5354" i="1"/>
  <c r="D5355" i="1"/>
  <c r="F5355" i="1"/>
  <c r="H5355" i="1"/>
  <c r="I5355" i="1"/>
  <c r="L5355" i="1"/>
  <c r="N5355" i="1"/>
  <c r="Q5355" i="1"/>
  <c r="R5355" i="1"/>
  <c r="D5356" i="1"/>
  <c r="F5356" i="1"/>
  <c r="H5356" i="1"/>
  <c r="I5356" i="1"/>
  <c r="L5356" i="1"/>
  <c r="N5356" i="1"/>
  <c r="Q5356" i="1"/>
  <c r="R5356" i="1"/>
  <c r="D5357" i="1"/>
  <c r="F5357" i="1"/>
  <c r="H5357" i="1"/>
  <c r="I5357" i="1"/>
  <c r="L5357" i="1"/>
  <c r="N5357" i="1"/>
  <c r="Q5357" i="1"/>
  <c r="R5357" i="1"/>
  <c r="D5358" i="1"/>
  <c r="F5358" i="1"/>
  <c r="H5358" i="1"/>
  <c r="I5358" i="1"/>
  <c r="L5358" i="1"/>
  <c r="N5358" i="1"/>
  <c r="Q5358" i="1"/>
  <c r="R5358" i="1"/>
  <c r="D5359" i="1"/>
  <c r="F5359" i="1"/>
  <c r="H5359" i="1"/>
  <c r="I5359" i="1"/>
  <c r="L5359" i="1"/>
  <c r="N5359" i="1"/>
  <c r="Q5359" i="1"/>
  <c r="R5359" i="1"/>
  <c r="D5360" i="1"/>
  <c r="F5360" i="1"/>
  <c r="H5360" i="1"/>
  <c r="I5360" i="1"/>
  <c r="L5360" i="1"/>
  <c r="N5360" i="1"/>
  <c r="Q5360" i="1"/>
  <c r="R5360" i="1"/>
  <c r="D5361" i="1"/>
  <c r="F5361" i="1"/>
  <c r="H5361" i="1"/>
  <c r="I5361" i="1"/>
  <c r="L5361" i="1"/>
  <c r="N5361" i="1"/>
  <c r="Q5361" i="1"/>
  <c r="R5361" i="1"/>
  <c r="D5362" i="1"/>
  <c r="F5362" i="1"/>
  <c r="H5362" i="1"/>
  <c r="I5362" i="1"/>
  <c r="L5362" i="1"/>
  <c r="N5362" i="1"/>
  <c r="Q5362" i="1"/>
  <c r="R5362" i="1"/>
  <c r="D5363" i="1"/>
  <c r="F5363" i="1"/>
  <c r="H5363" i="1"/>
  <c r="I5363" i="1"/>
  <c r="L5363" i="1"/>
  <c r="N5363" i="1"/>
  <c r="Q5363" i="1"/>
  <c r="R5363" i="1"/>
  <c r="D5364" i="1"/>
  <c r="F5364" i="1"/>
  <c r="H5364" i="1"/>
  <c r="I5364" i="1"/>
  <c r="L5364" i="1"/>
  <c r="N5364" i="1"/>
  <c r="Q5364" i="1"/>
  <c r="R5364" i="1"/>
  <c r="D5365" i="1"/>
  <c r="F5365" i="1"/>
  <c r="H5365" i="1"/>
  <c r="I5365" i="1"/>
  <c r="L5365" i="1"/>
  <c r="N5365" i="1"/>
  <c r="Q5365" i="1"/>
  <c r="R5365" i="1"/>
  <c r="D5366" i="1"/>
  <c r="F5366" i="1"/>
  <c r="H5366" i="1"/>
  <c r="I5366" i="1"/>
  <c r="L5366" i="1"/>
  <c r="N5366" i="1"/>
  <c r="Q5366" i="1"/>
  <c r="R5366" i="1"/>
  <c r="D5367" i="1"/>
  <c r="F5367" i="1"/>
  <c r="H5367" i="1"/>
  <c r="I5367" i="1"/>
  <c r="L5367" i="1"/>
  <c r="N5367" i="1"/>
  <c r="Q5367" i="1"/>
  <c r="R5367" i="1"/>
  <c r="D5368" i="1"/>
  <c r="F5368" i="1"/>
  <c r="H5368" i="1"/>
  <c r="I5368" i="1"/>
  <c r="L5368" i="1"/>
  <c r="N5368" i="1"/>
  <c r="Q5368" i="1"/>
  <c r="R5368" i="1"/>
  <c r="D5369" i="1"/>
  <c r="F5369" i="1"/>
  <c r="H5369" i="1"/>
  <c r="I5369" i="1"/>
  <c r="L5369" i="1"/>
  <c r="N5369" i="1"/>
  <c r="Q5369" i="1"/>
  <c r="R5369" i="1"/>
  <c r="D5370" i="1"/>
  <c r="F5370" i="1"/>
  <c r="H5370" i="1"/>
  <c r="I5370" i="1"/>
  <c r="L5370" i="1"/>
  <c r="N5370" i="1"/>
  <c r="Q5370" i="1"/>
  <c r="R5370" i="1"/>
  <c r="D5371" i="1"/>
  <c r="F5371" i="1"/>
  <c r="H5371" i="1"/>
  <c r="I5371" i="1"/>
  <c r="L5371" i="1"/>
  <c r="N5371" i="1"/>
  <c r="Q5371" i="1"/>
  <c r="R5371" i="1"/>
  <c r="D5372" i="1"/>
  <c r="F5372" i="1"/>
  <c r="H5372" i="1"/>
  <c r="I5372" i="1"/>
  <c r="L5372" i="1"/>
  <c r="N5372" i="1"/>
  <c r="Q5372" i="1"/>
  <c r="R5372" i="1"/>
  <c r="D5373" i="1"/>
  <c r="F5373" i="1"/>
  <c r="H5373" i="1"/>
  <c r="I5373" i="1"/>
  <c r="L5373" i="1"/>
  <c r="N5373" i="1"/>
  <c r="Q5373" i="1"/>
  <c r="R5373" i="1"/>
  <c r="D5374" i="1"/>
  <c r="F5374" i="1"/>
  <c r="H5374" i="1"/>
  <c r="I5374" i="1"/>
  <c r="L5374" i="1"/>
  <c r="N5374" i="1"/>
  <c r="Q5374" i="1"/>
  <c r="R5374" i="1"/>
  <c r="D5375" i="1"/>
  <c r="F5375" i="1"/>
  <c r="H5375" i="1"/>
  <c r="I5375" i="1"/>
  <c r="L5375" i="1"/>
  <c r="N5375" i="1"/>
  <c r="Q5375" i="1"/>
  <c r="R5375" i="1"/>
  <c r="D5376" i="1"/>
  <c r="F5376" i="1"/>
  <c r="H5376" i="1"/>
  <c r="I5376" i="1"/>
  <c r="L5376" i="1"/>
  <c r="N5376" i="1"/>
  <c r="Q5376" i="1"/>
  <c r="R5376" i="1"/>
  <c r="D5377" i="1"/>
  <c r="F5377" i="1"/>
  <c r="H5377" i="1"/>
  <c r="I5377" i="1"/>
  <c r="L5377" i="1"/>
  <c r="N5377" i="1"/>
  <c r="Q5377" i="1"/>
  <c r="R5377" i="1"/>
  <c r="D5378" i="1"/>
  <c r="F5378" i="1"/>
  <c r="H5378" i="1"/>
  <c r="I5378" i="1"/>
  <c r="L5378" i="1"/>
  <c r="N5378" i="1"/>
  <c r="Q5378" i="1"/>
  <c r="R5378" i="1"/>
  <c r="D5379" i="1"/>
  <c r="F5379" i="1"/>
  <c r="H5379" i="1"/>
  <c r="I5379" i="1"/>
  <c r="L5379" i="1"/>
  <c r="N5379" i="1"/>
  <c r="Q5379" i="1"/>
  <c r="R5379" i="1"/>
  <c r="D5380" i="1"/>
  <c r="F5380" i="1"/>
  <c r="H5380" i="1"/>
  <c r="I5380" i="1"/>
  <c r="L5380" i="1"/>
  <c r="N5380" i="1"/>
  <c r="Q5380" i="1"/>
  <c r="R5380" i="1"/>
  <c r="D5381" i="1"/>
  <c r="F5381" i="1"/>
  <c r="H5381" i="1"/>
  <c r="I5381" i="1"/>
  <c r="L5381" i="1"/>
  <c r="N5381" i="1"/>
  <c r="Q5381" i="1"/>
  <c r="R5381" i="1"/>
  <c r="D5382" i="1"/>
  <c r="F5382" i="1"/>
  <c r="H5382" i="1"/>
  <c r="I5382" i="1"/>
  <c r="L5382" i="1"/>
  <c r="N5382" i="1"/>
  <c r="Q5382" i="1"/>
  <c r="R5382" i="1"/>
  <c r="D5383" i="1"/>
  <c r="F5383" i="1"/>
  <c r="H5383" i="1"/>
  <c r="I5383" i="1"/>
  <c r="L5383" i="1"/>
  <c r="N5383" i="1"/>
  <c r="Q5383" i="1"/>
  <c r="R5383" i="1"/>
  <c r="D5384" i="1"/>
  <c r="F5384" i="1"/>
  <c r="H5384" i="1"/>
  <c r="I5384" i="1"/>
  <c r="L5384" i="1"/>
  <c r="N5384" i="1"/>
  <c r="Q5384" i="1"/>
  <c r="R5384" i="1"/>
  <c r="D5385" i="1"/>
  <c r="F5385" i="1"/>
  <c r="H5385" i="1"/>
  <c r="I5385" i="1"/>
  <c r="L5385" i="1"/>
  <c r="N5385" i="1"/>
  <c r="Q5385" i="1"/>
  <c r="R5385" i="1"/>
  <c r="D5386" i="1"/>
  <c r="F5386" i="1"/>
  <c r="H5386" i="1"/>
  <c r="I5386" i="1"/>
  <c r="L5386" i="1"/>
  <c r="N5386" i="1"/>
  <c r="Q5386" i="1"/>
  <c r="R5386" i="1"/>
  <c r="D5387" i="1"/>
  <c r="F5387" i="1"/>
  <c r="H5387" i="1"/>
  <c r="I5387" i="1"/>
  <c r="L5387" i="1"/>
  <c r="N5387" i="1"/>
  <c r="Q5387" i="1"/>
  <c r="R5387" i="1"/>
  <c r="D5388" i="1"/>
  <c r="F5388" i="1"/>
  <c r="H5388" i="1"/>
  <c r="I5388" i="1"/>
  <c r="L5388" i="1"/>
  <c r="N5388" i="1"/>
  <c r="Q5388" i="1"/>
  <c r="R5388" i="1"/>
  <c r="D5389" i="1"/>
  <c r="F5389" i="1"/>
  <c r="H5389" i="1"/>
  <c r="I5389" i="1"/>
  <c r="L5389" i="1"/>
  <c r="N5389" i="1"/>
  <c r="Q5389" i="1"/>
  <c r="R5389" i="1"/>
  <c r="D5390" i="1"/>
  <c r="F5390" i="1"/>
  <c r="H5390" i="1"/>
  <c r="I5390" i="1"/>
  <c r="L5390" i="1"/>
  <c r="N5390" i="1"/>
  <c r="Q5390" i="1"/>
  <c r="R5390" i="1"/>
  <c r="D5391" i="1"/>
  <c r="F5391" i="1"/>
  <c r="H5391" i="1"/>
  <c r="I5391" i="1"/>
  <c r="L5391" i="1"/>
  <c r="N5391" i="1"/>
  <c r="Q5391" i="1"/>
  <c r="R5391" i="1"/>
  <c r="D5392" i="1"/>
  <c r="F5392" i="1"/>
  <c r="H5392" i="1"/>
  <c r="I5392" i="1"/>
  <c r="L5392" i="1"/>
  <c r="N5392" i="1"/>
  <c r="Q5392" i="1"/>
  <c r="R5392" i="1"/>
  <c r="D5393" i="1"/>
  <c r="F5393" i="1"/>
  <c r="H5393" i="1"/>
  <c r="I5393" i="1"/>
  <c r="L5393" i="1"/>
  <c r="N5393" i="1"/>
  <c r="Q5393" i="1"/>
  <c r="R5393" i="1"/>
  <c r="D5394" i="1"/>
  <c r="F5394" i="1"/>
  <c r="H5394" i="1"/>
  <c r="I5394" i="1"/>
  <c r="L5394" i="1"/>
  <c r="N5394" i="1"/>
  <c r="Q5394" i="1"/>
  <c r="R5394" i="1"/>
  <c r="D5395" i="1"/>
  <c r="F5395" i="1"/>
  <c r="H5395" i="1"/>
  <c r="I5395" i="1"/>
  <c r="L5395" i="1"/>
  <c r="N5395" i="1"/>
  <c r="Q5395" i="1"/>
  <c r="R5395" i="1"/>
  <c r="D5396" i="1"/>
  <c r="F5396" i="1"/>
  <c r="H5396" i="1"/>
  <c r="I5396" i="1"/>
  <c r="L5396" i="1"/>
  <c r="N5396" i="1"/>
  <c r="Q5396" i="1"/>
  <c r="R5396" i="1"/>
  <c r="D5397" i="1"/>
  <c r="F5397" i="1"/>
  <c r="H5397" i="1"/>
  <c r="I5397" i="1"/>
  <c r="L5397" i="1"/>
  <c r="N5397" i="1"/>
  <c r="Q5397" i="1"/>
  <c r="R5397" i="1"/>
  <c r="D5398" i="1"/>
  <c r="F5398" i="1"/>
  <c r="H5398" i="1"/>
  <c r="I5398" i="1"/>
  <c r="L5398" i="1"/>
  <c r="N5398" i="1"/>
  <c r="Q5398" i="1"/>
  <c r="R5398" i="1"/>
  <c r="D5399" i="1"/>
  <c r="F5399" i="1"/>
  <c r="H5399" i="1"/>
  <c r="I5399" i="1"/>
  <c r="L5399" i="1"/>
  <c r="N5399" i="1"/>
  <c r="Q5399" i="1"/>
  <c r="R5399" i="1"/>
  <c r="D5400" i="1"/>
  <c r="F5400" i="1"/>
  <c r="H5400" i="1"/>
  <c r="I5400" i="1"/>
  <c r="L5400" i="1"/>
  <c r="N5400" i="1"/>
  <c r="Q5400" i="1"/>
  <c r="R5400" i="1"/>
  <c r="D5401" i="1"/>
  <c r="F5401" i="1"/>
  <c r="H5401" i="1"/>
  <c r="I5401" i="1"/>
  <c r="L5401" i="1"/>
  <c r="N5401" i="1"/>
  <c r="Q5401" i="1"/>
  <c r="R5401" i="1"/>
  <c r="D5402" i="1"/>
  <c r="F5402" i="1"/>
  <c r="H5402" i="1"/>
  <c r="I5402" i="1"/>
  <c r="L5402" i="1"/>
  <c r="N5402" i="1"/>
  <c r="Q5402" i="1"/>
  <c r="R5402" i="1"/>
  <c r="D5403" i="1"/>
  <c r="F5403" i="1"/>
  <c r="H5403" i="1"/>
  <c r="I5403" i="1"/>
  <c r="L5403" i="1"/>
  <c r="N5403" i="1"/>
  <c r="Q5403" i="1"/>
  <c r="R5403" i="1"/>
  <c r="D5404" i="1"/>
  <c r="F5404" i="1"/>
  <c r="H5404" i="1"/>
  <c r="I5404" i="1"/>
  <c r="L5404" i="1"/>
  <c r="N5404" i="1"/>
  <c r="Q5404" i="1"/>
  <c r="R5404" i="1"/>
  <c r="D5405" i="1"/>
  <c r="F5405" i="1"/>
  <c r="H5405" i="1"/>
  <c r="I5405" i="1"/>
  <c r="L5405" i="1"/>
  <c r="N5405" i="1"/>
  <c r="Q5405" i="1"/>
  <c r="R5405" i="1"/>
  <c r="D5406" i="1"/>
  <c r="F5406" i="1"/>
  <c r="H5406" i="1"/>
  <c r="I5406" i="1"/>
  <c r="L5406" i="1"/>
  <c r="N5406" i="1"/>
  <c r="Q5406" i="1"/>
  <c r="R5406" i="1"/>
  <c r="D5407" i="1"/>
  <c r="F5407" i="1"/>
  <c r="H5407" i="1"/>
  <c r="I5407" i="1"/>
  <c r="L5407" i="1"/>
  <c r="N5407" i="1"/>
  <c r="Q5407" i="1"/>
  <c r="R5407" i="1"/>
  <c r="D5408" i="1"/>
  <c r="F5408" i="1"/>
  <c r="H5408" i="1"/>
  <c r="I5408" i="1"/>
  <c r="L5408" i="1"/>
  <c r="N5408" i="1"/>
  <c r="Q5408" i="1"/>
  <c r="R5408" i="1"/>
  <c r="D5409" i="1"/>
  <c r="F5409" i="1"/>
  <c r="H5409" i="1"/>
  <c r="I5409" i="1"/>
  <c r="L5409" i="1"/>
  <c r="N5409" i="1"/>
  <c r="Q5409" i="1"/>
  <c r="R5409" i="1"/>
  <c r="D5410" i="1"/>
  <c r="F5410" i="1"/>
  <c r="H5410" i="1"/>
  <c r="I5410" i="1"/>
  <c r="L5410" i="1"/>
  <c r="N5410" i="1"/>
  <c r="Q5410" i="1"/>
  <c r="R5410" i="1"/>
  <c r="D5411" i="1"/>
  <c r="F5411" i="1"/>
  <c r="H5411" i="1"/>
  <c r="I5411" i="1"/>
  <c r="L5411" i="1"/>
  <c r="N5411" i="1"/>
  <c r="Q5411" i="1"/>
  <c r="R5411" i="1"/>
  <c r="D5412" i="1"/>
  <c r="F5412" i="1"/>
  <c r="H5412" i="1"/>
  <c r="I5412" i="1"/>
  <c r="L5412" i="1"/>
  <c r="N5412" i="1"/>
  <c r="Q5412" i="1"/>
  <c r="R5412" i="1"/>
  <c r="D5413" i="1"/>
  <c r="F5413" i="1"/>
  <c r="H5413" i="1"/>
  <c r="I5413" i="1"/>
  <c r="L5413" i="1"/>
  <c r="N5413" i="1"/>
  <c r="Q5413" i="1"/>
  <c r="R5413" i="1"/>
  <c r="D5414" i="1"/>
  <c r="F5414" i="1"/>
  <c r="H5414" i="1"/>
  <c r="I5414" i="1"/>
  <c r="L5414" i="1"/>
  <c r="N5414" i="1"/>
  <c r="Q5414" i="1"/>
  <c r="R5414" i="1"/>
  <c r="D5415" i="1"/>
  <c r="F5415" i="1"/>
  <c r="H5415" i="1"/>
  <c r="I5415" i="1"/>
  <c r="L5415" i="1"/>
  <c r="N5415" i="1"/>
  <c r="Q5415" i="1"/>
  <c r="R5415" i="1"/>
  <c r="D5416" i="1"/>
  <c r="F5416" i="1"/>
  <c r="H5416" i="1"/>
  <c r="I5416" i="1"/>
  <c r="L5416" i="1"/>
  <c r="N5416" i="1"/>
  <c r="Q5416" i="1"/>
  <c r="R5416" i="1"/>
  <c r="D5417" i="1"/>
  <c r="F5417" i="1"/>
  <c r="H5417" i="1"/>
  <c r="I5417" i="1"/>
  <c r="L5417" i="1"/>
  <c r="N5417" i="1"/>
  <c r="Q5417" i="1"/>
  <c r="R5417" i="1"/>
  <c r="D5418" i="1"/>
  <c r="F5418" i="1"/>
  <c r="H5418" i="1"/>
  <c r="I5418" i="1"/>
  <c r="L5418" i="1"/>
  <c r="N5418" i="1"/>
  <c r="Q5418" i="1"/>
  <c r="R5418" i="1"/>
  <c r="D5419" i="1"/>
  <c r="F5419" i="1"/>
  <c r="H5419" i="1"/>
  <c r="I5419" i="1"/>
  <c r="L5419" i="1"/>
  <c r="N5419" i="1"/>
  <c r="Q5419" i="1"/>
  <c r="R5419" i="1"/>
  <c r="D5420" i="1"/>
  <c r="F5420" i="1"/>
  <c r="H5420" i="1"/>
  <c r="I5420" i="1"/>
  <c r="L5420" i="1"/>
  <c r="N5420" i="1"/>
  <c r="Q5420" i="1"/>
  <c r="R5420" i="1"/>
  <c r="D5421" i="1"/>
  <c r="F5421" i="1"/>
  <c r="H5421" i="1"/>
  <c r="I5421" i="1"/>
  <c r="L5421" i="1"/>
  <c r="N5421" i="1"/>
  <c r="Q5421" i="1"/>
  <c r="R5421" i="1"/>
  <c r="D5422" i="1"/>
  <c r="F5422" i="1"/>
  <c r="H5422" i="1"/>
  <c r="I5422" i="1"/>
  <c r="L5422" i="1"/>
  <c r="N5422" i="1"/>
  <c r="Q5422" i="1"/>
  <c r="R5422" i="1"/>
  <c r="D5423" i="1"/>
  <c r="F5423" i="1"/>
  <c r="H5423" i="1"/>
  <c r="I5423" i="1"/>
  <c r="L5423" i="1"/>
  <c r="N5423" i="1"/>
  <c r="Q5423" i="1"/>
  <c r="R5423" i="1"/>
  <c r="D5424" i="1"/>
  <c r="F5424" i="1"/>
  <c r="H5424" i="1"/>
  <c r="I5424" i="1"/>
  <c r="L5424" i="1"/>
  <c r="N5424" i="1"/>
  <c r="Q5424" i="1"/>
  <c r="R5424" i="1"/>
  <c r="D5425" i="1"/>
  <c r="F5425" i="1"/>
  <c r="H5425" i="1"/>
  <c r="I5425" i="1"/>
  <c r="L5425" i="1"/>
  <c r="N5425" i="1"/>
  <c r="Q5425" i="1"/>
  <c r="R5425" i="1"/>
  <c r="D5426" i="1"/>
  <c r="F5426" i="1"/>
  <c r="H5426" i="1"/>
  <c r="I5426" i="1"/>
  <c r="L5426" i="1"/>
  <c r="N5426" i="1"/>
  <c r="Q5426" i="1"/>
  <c r="R5426" i="1"/>
  <c r="D5427" i="1"/>
  <c r="F5427" i="1"/>
  <c r="H5427" i="1"/>
  <c r="I5427" i="1"/>
  <c r="L5427" i="1"/>
  <c r="N5427" i="1"/>
  <c r="Q5427" i="1"/>
  <c r="R5427" i="1"/>
  <c r="D5428" i="1"/>
  <c r="F5428" i="1"/>
  <c r="H5428" i="1"/>
  <c r="I5428" i="1"/>
  <c r="L5428" i="1"/>
  <c r="N5428" i="1"/>
  <c r="Q5428" i="1"/>
  <c r="R5428" i="1"/>
  <c r="D5429" i="1"/>
  <c r="F5429" i="1"/>
  <c r="H5429" i="1"/>
  <c r="I5429" i="1"/>
  <c r="L5429" i="1"/>
  <c r="N5429" i="1"/>
  <c r="Q5429" i="1"/>
  <c r="R5429" i="1"/>
  <c r="D5430" i="1"/>
  <c r="F5430" i="1"/>
  <c r="H5430" i="1"/>
  <c r="I5430" i="1"/>
  <c r="L5430" i="1"/>
  <c r="N5430" i="1"/>
  <c r="Q5430" i="1"/>
  <c r="R5430" i="1"/>
  <c r="D5431" i="1"/>
  <c r="F5431" i="1"/>
  <c r="H5431" i="1"/>
  <c r="I5431" i="1"/>
  <c r="L5431" i="1"/>
  <c r="N5431" i="1"/>
  <c r="Q5431" i="1"/>
  <c r="R5431" i="1"/>
  <c r="D5432" i="1"/>
  <c r="F5432" i="1"/>
  <c r="H5432" i="1"/>
  <c r="I5432" i="1"/>
  <c r="L5432" i="1"/>
  <c r="N5432" i="1"/>
  <c r="Q5432" i="1"/>
  <c r="R5432" i="1"/>
  <c r="D5433" i="1"/>
  <c r="F5433" i="1"/>
  <c r="H5433" i="1"/>
  <c r="I5433" i="1"/>
  <c r="L5433" i="1"/>
  <c r="N5433" i="1"/>
  <c r="Q5433" i="1"/>
  <c r="R5433" i="1"/>
  <c r="D5434" i="1"/>
  <c r="F5434" i="1"/>
  <c r="H5434" i="1"/>
  <c r="I5434" i="1"/>
  <c r="L5434" i="1"/>
  <c r="N5434" i="1"/>
  <c r="Q5434" i="1"/>
  <c r="R5434" i="1"/>
  <c r="D5435" i="1"/>
  <c r="F5435" i="1"/>
  <c r="H5435" i="1"/>
  <c r="I5435" i="1"/>
  <c r="L5435" i="1"/>
  <c r="N5435" i="1"/>
  <c r="Q5435" i="1"/>
  <c r="R5435" i="1"/>
  <c r="D5436" i="1"/>
  <c r="F5436" i="1"/>
  <c r="H5436" i="1"/>
  <c r="I5436" i="1"/>
  <c r="L5436" i="1"/>
  <c r="N5436" i="1"/>
  <c r="Q5436" i="1"/>
  <c r="R5436" i="1"/>
  <c r="D5437" i="1"/>
  <c r="F5437" i="1"/>
  <c r="H5437" i="1"/>
  <c r="I5437" i="1"/>
  <c r="L5437" i="1"/>
  <c r="N5437" i="1"/>
  <c r="Q5437" i="1"/>
  <c r="R5437" i="1"/>
  <c r="D5438" i="1"/>
  <c r="F5438" i="1"/>
  <c r="H5438" i="1"/>
  <c r="I5438" i="1"/>
  <c r="L5438" i="1"/>
  <c r="N5438" i="1"/>
  <c r="Q5438" i="1"/>
  <c r="R5438" i="1"/>
  <c r="D5439" i="1"/>
  <c r="F5439" i="1"/>
  <c r="H5439" i="1"/>
  <c r="I5439" i="1"/>
  <c r="L5439" i="1"/>
  <c r="N5439" i="1"/>
  <c r="Q5439" i="1"/>
  <c r="R5439" i="1"/>
  <c r="D5440" i="1"/>
  <c r="F5440" i="1"/>
  <c r="H5440" i="1"/>
  <c r="I5440" i="1"/>
  <c r="L5440" i="1"/>
  <c r="N5440" i="1"/>
  <c r="Q5440" i="1"/>
  <c r="R5440" i="1"/>
  <c r="D5441" i="1"/>
  <c r="F5441" i="1"/>
  <c r="H5441" i="1"/>
  <c r="I5441" i="1"/>
  <c r="L5441" i="1"/>
  <c r="N5441" i="1"/>
  <c r="Q5441" i="1"/>
  <c r="R5441" i="1"/>
  <c r="D5442" i="1"/>
  <c r="F5442" i="1"/>
  <c r="H5442" i="1"/>
  <c r="I5442" i="1"/>
  <c r="L5442" i="1"/>
  <c r="N5442" i="1"/>
  <c r="Q5442" i="1"/>
  <c r="R5442" i="1"/>
  <c r="D5443" i="1"/>
  <c r="F5443" i="1"/>
  <c r="H5443" i="1"/>
  <c r="I5443" i="1"/>
  <c r="L5443" i="1"/>
  <c r="N5443" i="1"/>
  <c r="Q5443" i="1"/>
  <c r="R5443" i="1"/>
  <c r="D5444" i="1"/>
  <c r="F5444" i="1"/>
  <c r="H5444" i="1"/>
  <c r="I5444" i="1"/>
  <c r="L5444" i="1"/>
  <c r="N5444" i="1"/>
  <c r="Q5444" i="1"/>
  <c r="R5444" i="1"/>
  <c r="D5445" i="1"/>
  <c r="F5445" i="1"/>
  <c r="H5445" i="1"/>
  <c r="I5445" i="1"/>
  <c r="L5445" i="1"/>
  <c r="N5445" i="1"/>
  <c r="Q5445" i="1"/>
  <c r="R5445" i="1"/>
  <c r="D5446" i="1"/>
  <c r="F5446" i="1"/>
  <c r="H5446" i="1"/>
  <c r="I5446" i="1"/>
  <c r="L5446" i="1"/>
  <c r="N5446" i="1"/>
  <c r="Q5446" i="1"/>
  <c r="R5446" i="1"/>
  <c r="D5447" i="1"/>
  <c r="F5447" i="1"/>
  <c r="H5447" i="1"/>
  <c r="I5447" i="1"/>
  <c r="L5447" i="1"/>
  <c r="N5447" i="1"/>
  <c r="Q5447" i="1"/>
  <c r="R5447" i="1"/>
  <c r="D5448" i="1"/>
  <c r="F5448" i="1"/>
  <c r="H5448" i="1"/>
  <c r="I5448" i="1"/>
  <c r="L5448" i="1"/>
  <c r="N5448" i="1"/>
  <c r="Q5448" i="1"/>
  <c r="R5448" i="1"/>
  <c r="D5449" i="1"/>
  <c r="F5449" i="1"/>
  <c r="H5449" i="1"/>
  <c r="I5449" i="1"/>
  <c r="L5449" i="1"/>
  <c r="N5449" i="1"/>
  <c r="Q5449" i="1"/>
  <c r="R5449" i="1"/>
  <c r="D5450" i="1"/>
  <c r="F5450" i="1"/>
  <c r="H5450" i="1"/>
  <c r="I5450" i="1"/>
  <c r="L5450" i="1"/>
  <c r="N5450" i="1"/>
  <c r="Q5450" i="1"/>
  <c r="R5450" i="1"/>
  <c r="D5451" i="1"/>
  <c r="F5451" i="1"/>
  <c r="H5451" i="1"/>
  <c r="I5451" i="1"/>
  <c r="L5451" i="1"/>
  <c r="N5451" i="1"/>
  <c r="Q5451" i="1"/>
  <c r="R5451" i="1"/>
  <c r="D5452" i="1"/>
  <c r="F5452" i="1"/>
  <c r="H5452" i="1"/>
  <c r="I5452" i="1"/>
  <c r="L5452" i="1"/>
  <c r="N5452" i="1"/>
  <c r="Q5452" i="1"/>
  <c r="R5452" i="1"/>
  <c r="D5453" i="1"/>
  <c r="F5453" i="1"/>
  <c r="H5453" i="1"/>
  <c r="I5453" i="1"/>
  <c r="L5453" i="1"/>
  <c r="N5453" i="1"/>
  <c r="Q5453" i="1"/>
  <c r="R5453" i="1"/>
  <c r="D5454" i="1"/>
  <c r="F5454" i="1"/>
  <c r="H5454" i="1"/>
  <c r="I5454" i="1"/>
  <c r="L5454" i="1"/>
  <c r="N5454" i="1"/>
  <c r="Q5454" i="1"/>
  <c r="R5454" i="1"/>
  <c r="D5455" i="1"/>
  <c r="F5455" i="1"/>
  <c r="H5455" i="1"/>
  <c r="I5455" i="1"/>
  <c r="L5455" i="1"/>
  <c r="N5455" i="1"/>
  <c r="Q5455" i="1"/>
  <c r="R5455" i="1"/>
  <c r="D5456" i="1"/>
  <c r="F5456" i="1"/>
  <c r="H5456" i="1"/>
  <c r="I5456" i="1"/>
  <c r="L5456" i="1"/>
  <c r="N5456" i="1"/>
  <c r="Q5456" i="1"/>
  <c r="R5456" i="1"/>
  <c r="D5457" i="1"/>
  <c r="F5457" i="1"/>
  <c r="H5457" i="1"/>
  <c r="I5457" i="1"/>
  <c r="L5457" i="1"/>
  <c r="N5457" i="1"/>
  <c r="Q5457" i="1"/>
  <c r="R5457" i="1"/>
  <c r="D5458" i="1"/>
  <c r="F5458" i="1"/>
  <c r="H5458" i="1"/>
  <c r="I5458" i="1"/>
  <c r="L5458" i="1"/>
  <c r="N5458" i="1"/>
  <c r="Q5458" i="1"/>
  <c r="R5458" i="1"/>
  <c r="D5459" i="1"/>
  <c r="F5459" i="1"/>
  <c r="H5459" i="1"/>
  <c r="I5459" i="1"/>
  <c r="L5459" i="1"/>
  <c r="N5459" i="1"/>
  <c r="Q5459" i="1"/>
  <c r="R5459" i="1"/>
  <c r="D5460" i="1"/>
  <c r="F5460" i="1"/>
  <c r="H5460" i="1"/>
  <c r="I5460" i="1"/>
  <c r="L5460" i="1"/>
  <c r="N5460" i="1"/>
  <c r="Q5460" i="1"/>
  <c r="R5460" i="1"/>
  <c r="D5461" i="1"/>
  <c r="F5461" i="1"/>
  <c r="H5461" i="1"/>
  <c r="I5461" i="1"/>
  <c r="L5461" i="1"/>
  <c r="N5461" i="1"/>
  <c r="Q5461" i="1"/>
  <c r="R5461" i="1"/>
  <c r="D5462" i="1"/>
  <c r="F5462" i="1"/>
  <c r="H5462" i="1"/>
  <c r="I5462" i="1"/>
  <c r="L5462" i="1"/>
  <c r="N5462" i="1"/>
  <c r="Q5462" i="1"/>
  <c r="R5462" i="1"/>
  <c r="D5463" i="1"/>
  <c r="F5463" i="1"/>
  <c r="H5463" i="1"/>
  <c r="I5463" i="1"/>
  <c r="L5463" i="1"/>
  <c r="N5463" i="1"/>
  <c r="Q5463" i="1"/>
  <c r="R5463" i="1"/>
  <c r="D5464" i="1"/>
  <c r="F5464" i="1"/>
  <c r="H5464" i="1"/>
  <c r="I5464" i="1"/>
  <c r="L5464" i="1"/>
  <c r="N5464" i="1"/>
  <c r="Q5464" i="1"/>
  <c r="R5464" i="1"/>
  <c r="D5465" i="1"/>
  <c r="F5465" i="1"/>
  <c r="H5465" i="1"/>
  <c r="I5465" i="1"/>
  <c r="L5465" i="1"/>
  <c r="N5465" i="1"/>
  <c r="Q5465" i="1"/>
  <c r="R5465" i="1"/>
  <c r="D5466" i="1"/>
  <c r="F5466" i="1"/>
  <c r="H5466" i="1"/>
  <c r="I5466" i="1"/>
  <c r="L5466" i="1"/>
  <c r="N5466" i="1"/>
  <c r="Q5466" i="1"/>
  <c r="R5466" i="1"/>
  <c r="D5467" i="1"/>
  <c r="F5467" i="1"/>
  <c r="H5467" i="1"/>
  <c r="I5467" i="1"/>
  <c r="L5467" i="1"/>
  <c r="N5467" i="1"/>
  <c r="Q5467" i="1"/>
  <c r="R5467" i="1"/>
  <c r="D5468" i="1"/>
  <c r="F5468" i="1"/>
  <c r="H5468" i="1"/>
  <c r="I5468" i="1"/>
  <c r="L5468" i="1"/>
  <c r="N5468" i="1"/>
  <c r="Q5468" i="1"/>
  <c r="R5468" i="1"/>
  <c r="D5469" i="1"/>
  <c r="F5469" i="1"/>
  <c r="H5469" i="1"/>
  <c r="I5469" i="1"/>
  <c r="L5469" i="1"/>
  <c r="N5469" i="1"/>
  <c r="Q5469" i="1"/>
  <c r="R5469" i="1"/>
  <c r="D5470" i="1"/>
  <c r="F5470" i="1"/>
  <c r="H5470" i="1"/>
  <c r="I5470" i="1"/>
  <c r="L5470" i="1"/>
  <c r="N5470" i="1"/>
  <c r="Q5470" i="1"/>
  <c r="R5470" i="1"/>
  <c r="D5471" i="1"/>
  <c r="F5471" i="1"/>
  <c r="H5471" i="1"/>
  <c r="I5471" i="1"/>
  <c r="L5471" i="1"/>
  <c r="N5471" i="1"/>
  <c r="Q5471" i="1"/>
  <c r="R5471" i="1"/>
  <c r="D5472" i="1"/>
  <c r="F5472" i="1"/>
  <c r="H5472" i="1"/>
  <c r="I5472" i="1"/>
  <c r="L5472" i="1"/>
  <c r="N5472" i="1"/>
  <c r="Q5472" i="1"/>
  <c r="R5472" i="1"/>
  <c r="D5473" i="1"/>
  <c r="F5473" i="1"/>
  <c r="H5473" i="1"/>
  <c r="I5473" i="1"/>
  <c r="L5473" i="1"/>
  <c r="N5473" i="1"/>
  <c r="Q5473" i="1"/>
  <c r="R5473" i="1"/>
  <c r="D5474" i="1"/>
  <c r="F5474" i="1"/>
  <c r="H5474" i="1"/>
  <c r="I5474" i="1"/>
  <c r="L5474" i="1"/>
  <c r="N5474" i="1"/>
  <c r="Q5474" i="1"/>
  <c r="R5474" i="1"/>
  <c r="D5475" i="1"/>
  <c r="F5475" i="1"/>
  <c r="H5475" i="1"/>
  <c r="I5475" i="1"/>
  <c r="L5475" i="1"/>
  <c r="N5475" i="1"/>
  <c r="Q5475" i="1"/>
  <c r="R5475" i="1"/>
  <c r="D5476" i="1"/>
  <c r="F5476" i="1"/>
  <c r="H5476" i="1"/>
  <c r="I5476" i="1"/>
  <c r="L5476" i="1"/>
  <c r="N5476" i="1"/>
  <c r="Q5476" i="1"/>
  <c r="R5476" i="1"/>
  <c r="D5477" i="1"/>
  <c r="F5477" i="1"/>
  <c r="H5477" i="1"/>
  <c r="I5477" i="1"/>
  <c r="L5477" i="1"/>
  <c r="N5477" i="1"/>
  <c r="Q5477" i="1"/>
  <c r="R5477" i="1"/>
  <c r="D5478" i="1"/>
  <c r="F5478" i="1"/>
  <c r="H5478" i="1"/>
  <c r="I5478" i="1"/>
  <c r="L5478" i="1"/>
  <c r="N5478" i="1"/>
  <c r="Q5478" i="1"/>
  <c r="R5478" i="1"/>
  <c r="D5479" i="1"/>
  <c r="F5479" i="1"/>
  <c r="H5479" i="1"/>
  <c r="I5479" i="1"/>
  <c r="L5479" i="1"/>
  <c r="N5479" i="1"/>
  <c r="Q5479" i="1"/>
  <c r="R5479" i="1"/>
  <c r="D5480" i="1"/>
  <c r="F5480" i="1"/>
  <c r="H5480" i="1"/>
  <c r="I5480" i="1"/>
  <c r="L5480" i="1"/>
  <c r="N5480" i="1"/>
  <c r="Q5480" i="1"/>
  <c r="R5480" i="1"/>
  <c r="D5481" i="1"/>
  <c r="F5481" i="1"/>
  <c r="H5481" i="1"/>
  <c r="I5481" i="1"/>
  <c r="L5481" i="1"/>
  <c r="N5481" i="1"/>
  <c r="Q5481" i="1"/>
  <c r="R5481" i="1"/>
  <c r="D5482" i="1"/>
  <c r="F5482" i="1"/>
  <c r="H5482" i="1"/>
  <c r="I5482" i="1"/>
  <c r="L5482" i="1"/>
  <c r="N5482" i="1"/>
  <c r="Q5482" i="1"/>
  <c r="R5482" i="1"/>
  <c r="D5483" i="1"/>
  <c r="F5483" i="1"/>
  <c r="H5483" i="1"/>
  <c r="I5483" i="1"/>
  <c r="L5483" i="1"/>
  <c r="N5483" i="1"/>
  <c r="Q5483" i="1"/>
  <c r="R5483" i="1"/>
  <c r="D5484" i="1"/>
  <c r="F5484" i="1"/>
  <c r="H5484" i="1"/>
  <c r="I5484" i="1"/>
  <c r="L5484" i="1"/>
  <c r="N5484" i="1"/>
  <c r="Q5484" i="1"/>
  <c r="R5484" i="1"/>
  <c r="D5485" i="1"/>
  <c r="F5485" i="1"/>
  <c r="H5485" i="1"/>
  <c r="I5485" i="1"/>
  <c r="L5485" i="1"/>
  <c r="N5485" i="1"/>
  <c r="Q5485" i="1"/>
  <c r="R5485" i="1"/>
  <c r="D5486" i="1"/>
  <c r="F5486" i="1"/>
  <c r="H5486" i="1"/>
  <c r="I5486" i="1"/>
  <c r="L5486" i="1"/>
  <c r="N5486" i="1"/>
  <c r="Q5486" i="1"/>
  <c r="R5486" i="1"/>
  <c r="D5487" i="1"/>
  <c r="F5487" i="1"/>
  <c r="H5487" i="1"/>
  <c r="I5487" i="1"/>
  <c r="L5487" i="1"/>
  <c r="N5487" i="1"/>
  <c r="Q5487" i="1"/>
  <c r="R5487" i="1"/>
  <c r="D5488" i="1"/>
  <c r="F5488" i="1"/>
  <c r="H5488" i="1"/>
  <c r="I5488" i="1"/>
  <c r="L5488" i="1"/>
  <c r="N5488" i="1"/>
  <c r="Q5488" i="1"/>
  <c r="R5488" i="1"/>
  <c r="D5489" i="1"/>
  <c r="F5489" i="1"/>
  <c r="H5489" i="1"/>
  <c r="I5489" i="1"/>
  <c r="L5489" i="1"/>
  <c r="N5489" i="1"/>
  <c r="Q5489" i="1"/>
  <c r="R5489" i="1"/>
  <c r="D5490" i="1"/>
  <c r="F5490" i="1"/>
  <c r="H5490" i="1"/>
  <c r="I5490" i="1"/>
  <c r="L5490" i="1"/>
  <c r="N5490" i="1"/>
  <c r="Q5490" i="1"/>
  <c r="R5490" i="1"/>
  <c r="D5491" i="1"/>
  <c r="F5491" i="1"/>
  <c r="H5491" i="1"/>
  <c r="I5491" i="1"/>
  <c r="L5491" i="1"/>
  <c r="N5491" i="1"/>
  <c r="Q5491" i="1"/>
  <c r="R5491" i="1"/>
  <c r="D5492" i="1"/>
  <c r="F5492" i="1"/>
  <c r="H5492" i="1"/>
  <c r="I5492" i="1"/>
  <c r="L5492" i="1"/>
  <c r="N5492" i="1"/>
  <c r="Q5492" i="1"/>
  <c r="R5492" i="1"/>
  <c r="D5493" i="1"/>
  <c r="F5493" i="1"/>
  <c r="H5493" i="1"/>
  <c r="I5493" i="1"/>
  <c r="L5493" i="1"/>
  <c r="N5493" i="1"/>
  <c r="Q5493" i="1"/>
  <c r="R5493" i="1"/>
  <c r="D5494" i="1"/>
  <c r="F5494" i="1"/>
  <c r="H5494" i="1"/>
  <c r="I5494" i="1"/>
  <c r="L5494" i="1"/>
  <c r="N5494" i="1"/>
  <c r="Q5494" i="1"/>
  <c r="R5494" i="1"/>
  <c r="D5495" i="1"/>
  <c r="F5495" i="1"/>
  <c r="H5495" i="1"/>
  <c r="I5495" i="1"/>
  <c r="L5495" i="1"/>
  <c r="N5495" i="1"/>
  <c r="Q5495" i="1"/>
  <c r="R5495" i="1"/>
  <c r="D5496" i="1"/>
  <c r="F5496" i="1"/>
  <c r="H5496" i="1"/>
  <c r="I5496" i="1"/>
  <c r="L5496" i="1"/>
  <c r="N5496" i="1"/>
  <c r="Q5496" i="1"/>
  <c r="R5496" i="1"/>
  <c r="D5497" i="1"/>
  <c r="F5497" i="1"/>
  <c r="H5497" i="1"/>
  <c r="I5497" i="1"/>
  <c r="L5497" i="1"/>
  <c r="N5497" i="1"/>
  <c r="Q5497" i="1"/>
  <c r="R5497" i="1"/>
  <c r="D5498" i="1"/>
  <c r="F5498" i="1"/>
  <c r="H5498" i="1"/>
  <c r="I5498" i="1"/>
  <c r="L5498" i="1"/>
  <c r="N5498" i="1"/>
  <c r="Q5498" i="1"/>
  <c r="R5498" i="1"/>
  <c r="D5499" i="1"/>
  <c r="F5499" i="1"/>
  <c r="H5499" i="1"/>
  <c r="I5499" i="1"/>
  <c r="L5499" i="1"/>
  <c r="N5499" i="1"/>
  <c r="Q5499" i="1"/>
  <c r="R5499" i="1"/>
  <c r="D5500" i="1"/>
  <c r="F5500" i="1"/>
  <c r="H5500" i="1"/>
  <c r="I5500" i="1"/>
  <c r="L5500" i="1"/>
  <c r="N5500" i="1"/>
  <c r="Q5500" i="1"/>
  <c r="R5500" i="1"/>
  <c r="D5501" i="1"/>
  <c r="F5501" i="1"/>
  <c r="H5501" i="1"/>
  <c r="I5501" i="1"/>
  <c r="L5501" i="1"/>
  <c r="N5501" i="1"/>
  <c r="Q5501" i="1"/>
  <c r="R5501" i="1"/>
  <c r="D5502" i="1"/>
  <c r="F5502" i="1"/>
  <c r="H5502" i="1"/>
  <c r="I5502" i="1"/>
  <c r="L5502" i="1"/>
  <c r="N5502" i="1"/>
  <c r="Q5502" i="1"/>
  <c r="R5502" i="1"/>
  <c r="D5503" i="1"/>
  <c r="F5503" i="1"/>
  <c r="H5503" i="1"/>
  <c r="I5503" i="1"/>
  <c r="L5503" i="1"/>
  <c r="N5503" i="1"/>
  <c r="Q5503" i="1"/>
  <c r="R5503" i="1"/>
  <c r="D5504" i="1"/>
  <c r="F5504" i="1"/>
  <c r="H5504" i="1"/>
  <c r="I5504" i="1"/>
  <c r="L5504" i="1"/>
  <c r="N5504" i="1"/>
  <c r="Q5504" i="1"/>
  <c r="R5504" i="1"/>
  <c r="D5505" i="1"/>
  <c r="F5505" i="1"/>
  <c r="H5505" i="1"/>
  <c r="I5505" i="1"/>
  <c r="L5505" i="1"/>
  <c r="N5505" i="1"/>
  <c r="Q5505" i="1"/>
  <c r="R5505" i="1"/>
  <c r="D5506" i="1"/>
  <c r="F5506" i="1"/>
  <c r="H5506" i="1"/>
  <c r="I5506" i="1"/>
  <c r="L5506" i="1"/>
  <c r="N5506" i="1"/>
  <c r="Q5506" i="1"/>
  <c r="R5506" i="1"/>
  <c r="D5507" i="1"/>
  <c r="F5507" i="1"/>
  <c r="H5507" i="1"/>
  <c r="I5507" i="1"/>
  <c r="L5507" i="1"/>
  <c r="N5507" i="1"/>
  <c r="Q5507" i="1"/>
  <c r="R5507" i="1"/>
  <c r="D5508" i="1"/>
  <c r="F5508" i="1"/>
  <c r="H5508" i="1"/>
  <c r="I5508" i="1"/>
  <c r="L5508" i="1"/>
  <c r="N5508" i="1"/>
  <c r="Q5508" i="1"/>
  <c r="R5508" i="1"/>
  <c r="D5509" i="1"/>
  <c r="F5509" i="1"/>
  <c r="H5509" i="1"/>
  <c r="I5509" i="1"/>
  <c r="L5509" i="1"/>
  <c r="N5509" i="1"/>
  <c r="Q5509" i="1"/>
  <c r="R5509" i="1"/>
  <c r="D5510" i="1"/>
  <c r="F5510" i="1"/>
  <c r="H5510" i="1"/>
  <c r="I5510" i="1"/>
  <c r="L5510" i="1"/>
  <c r="N5510" i="1"/>
  <c r="Q5510" i="1"/>
  <c r="R5510" i="1"/>
  <c r="D5511" i="1"/>
  <c r="F5511" i="1"/>
  <c r="H5511" i="1"/>
  <c r="I5511" i="1"/>
  <c r="L5511" i="1"/>
  <c r="N5511" i="1"/>
  <c r="Q5511" i="1"/>
  <c r="R5511" i="1"/>
  <c r="D5512" i="1"/>
  <c r="F5512" i="1"/>
  <c r="H5512" i="1"/>
  <c r="I5512" i="1"/>
  <c r="L5512" i="1"/>
  <c r="N5512" i="1"/>
  <c r="Q5512" i="1"/>
  <c r="R5512" i="1"/>
  <c r="D5513" i="1"/>
  <c r="F5513" i="1"/>
  <c r="H5513" i="1"/>
  <c r="I5513" i="1"/>
  <c r="L5513" i="1"/>
  <c r="N5513" i="1"/>
  <c r="Q5513" i="1"/>
  <c r="R5513" i="1"/>
  <c r="D5514" i="1"/>
  <c r="F5514" i="1"/>
  <c r="H5514" i="1"/>
  <c r="I5514" i="1"/>
  <c r="L5514" i="1"/>
  <c r="N5514" i="1"/>
  <c r="Q5514" i="1"/>
  <c r="R5514" i="1"/>
  <c r="D5515" i="1"/>
  <c r="F5515" i="1"/>
  <c r="H5515" i="1"/>
  <c r="I5515" i="1"/>
  <c r="L5515" i="1"/>
  <c r="N5515" i="1"/>
  <c r="Q5515" i="1"/>
  <c r="R5515" i="1"/>
  <c r="D5516" i="1"/>
  <c r="F5516" i="1"/>
  <c r="H5516" i="1"/>
  <c r="I5516" i="1"/>
  <c r="L5516" i="1"/>
  <c r="N5516" i="1"/>
  <c r="Q5516" i="1"/>
  <c r="R5516" i="1"/>
  <c r="D5517" i="1"/>
  <c r="F5517" i="1"/>
  <c r="H5517" i="1"/>
  <c r="I5517" i="1"/>
  <c r="L5517" i="1"/>
  <c r="N5517" i="1"/>
  <c r="Q5517" i="1"/>
  <c r="R5517" i="1"/>
  <c r="D5518" i="1"/>
  <c r="F5518" i="1"/>
  <c r="H5518" i="1"/>
  <c r="I5518" i="1"/>
  <c r="L5518" i="1"/>
  <c r="N5518" i="1"/>
  <c r="Q5518" i="1"/>
  <c r="R5518" i="1"/>
  <c r="D5519" i="1"/>
  <c r="F5519" i="1"/>
  <c r="H5519" i="1"/>
  <c r="I5519" i="1"/>
  <c r="L5519" i="1"/>
  <c r="N5519" i="1"/>
  <c r="Q5519" i="1"/>
  <c r="R5519" i="1"/>
  <c r="D5520" i="1"/>
  <c r="F5520" i="1"/>
  <c r="H5520" i="1"/>
  <c r="I5520" i="1"/>
  <c r="L5520" i="1"/>
  <c r="N5520" i="1"/>
  <c r="Q5520" i="1"/>
  <c r="R5520" i="1"/>
  <c r="D5521" i="1"/>
  <c r="F5521" i="1"/>
  <c r="H5521" i="1"/>
  <c r="I5521" i="1"/>
  <c r="L5521" i="1"/>
  <c r="N5521" i="1"/>
  <c r="Q5521" i="1"/>
  <c r="R5521" i="1"/>
  <c r="D5522" i="1"/>
  <c r="F5522" i="1"/>
  <c r="H5522" i="1"/>
  <c r="I5522" i="1"/>
  <c r="L5522" i="1"/>
  <c r="N5522" i="1"/>
  <c r="Q5522" i="1"/>
  <c r="R5522" i="1"/>
  <c r="D5523" i="1"/>
  <c r="F5523" i="1"/>
  <c r="H5523" i="1"/>
  <c r="I5523" i="1"/>
  <c r="L5523" i="1"/>
  <c r="N5523" i="1"/>
  <c r="Q5523" i="1"/>
  <c r="R5523" i="1"/>
  <c r="D5524" i="1"/>
  <c r="F5524" i="1"/>
  <c r="H5524" i="1"/>
  <c r="I5524" i="1"/>
  <c r="L5524" i="1"/>
  <c r="N5524" i="1"/>
  <c r="Q5524" i="1"/>
  <c r="R5524" i="1"/>
  <c r="D5525" i="1"/>
  <c r="F5525" i="1"/>
  <c r="H5525" i="1"/>
  <c r="I5525" i="1"/>
  <c r="L5525" i="1"/>
  <c r="N5525" i="1"/>
  <c r="Q5525" i="1"/>
  <c r="R5525" i="1"/>
  <c r="D5526" i="1"/>
  <c r="F5526" i="1"/>
  <c r="H5526" i="1"/>
  <c r="I5526" i="1"/>
  <c r="L5526" i="1"/>
  <c r="N5526" i="1"/>
  <c r="Q5526" i="1"/>
  <c r="R5526" i="1"/>
  <c r="D5527" i="1"/>
  <c r="F5527" i="1"/>
  <c r="H5527" i="1"/>
  <c r="I5527" i="1"/>
  <c r="L5527" i="1"/>
  <c r="N5527" i="1"/>
  <c r="Q5527" i="1"/>
  <c r="R5527" i="1"/>
  <c r="D5528" i="1"/>
  <c r="F5528" i="1"/>
  <c r="H5528" i="1"/>
  <c r="I5528" i="1"/>
  <c r="L5528" i="1"/>
  <c r="N5528" i="1"/>
  <c r="Q5528" i="1"/>
  <c r="R5528" i="1"/>
  <c r="D5529" i="1"/>
  <c r="F5529" i="1"/>
  <c r="H5529" i="1"/>
  <c r="I5529" i="1"/>
  <c r="L5529" i="1"/>
  <c r="N5529" i="1"/>
  <c r="Q5529" i="1"/>
  <c r="R552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2" i="1"/>
  <c r="D43" i="1"/>
  <c r="D4" i="1"/>
  <c r="D291" i="1"/>
  <c r="D211" i="1"/>
  <c r="D67" i="1"/>
  <c r="D14" i="1"/>
  <c r="D294" i="1"/>
  <c r="D285" i="1"/>
  <c r="D33" i="1"/>
  <c r="D18" i="1"/>
  <c r="D221" i="1"/>
  <c r="D90" i="1"/>
  <c r="D176" i="1"/>
  <c r="D86" i="1"/>
  <c r="D229" i="1"/>
  <c r="D36" i="1"/>
  <c r="D17" i="1"/>
  <c r="D24" i="1"/>
  <c r="D70" i="1"/>
  <c r="D137" i="1"/>
  <c r="D152" i="1"/>
  <c r="D10" i="1"/>
  <c r="D13" i="1"/>
  <c r="D49" i="1"/>
  <c r="D5" i="1"/>
  <c r="D212" i="1"/>
  <c r="D197" i="1"/>
  <c r="D7" i="1"/>
  <c r="D75" i="1"/>
  <c r="D12" i="1"/>
  <c r="D283" i="1"/>
  <c r="D143" i="1"/>
  <c r="D16" i="1"/>
  <c r="D99" i="1"/>
  <c r="D284" i="1"/>
  <c r="D198" i="1"/>
  <c r="D240" i="1"/>
  <c r="D174" i="1"/>
  <c r="D274" i="1"/>
  <c r="D22" i="1"/>
  <c r="D131" i="1"/>
  <c r="D25" i="1"/>
  <c r="D126" i="1"/>
  <c r="D265" i="1"/>
  <c r="D31" i="1"/>
  <c r="D295" i="1"/>
  <c r="D98" i="1"/>
  <c r="D11" i="1"/>
  <c r="D50" i="1"/>
  <c r="D281" i="1"/>
  <c r="D58" i="1"/>
  <c r="D296" i="1"/>
  <c r="D132" i="1"/>
  <c r="D227" i="1"/>
  <c r="D30" i="1"/>
  <c r="D158" i="1"/>
  <c r="D34" i="1"/>
  <c r="D56" i="1"/>
  <c r="D2" i="1"/>
  <c r="D71" i="1"/>
  <c r="D155" i="1"/>
  <c r="D261" i="1"/>
  <c r="D286" i="1"/>
  <c r="D289" i="1"/>
  <c r="D89" i="1"/>
  <c r="D175" i="1"/>
  <c r="D82" i="1"/>
  <c r="D48" i="1"/>
  <c r="D96" i="1"/>
  <c r="D139" i="1"/>
  <c r="D19" i="1"/>
  <c r="D68" i="1"/>
  <c r="D186" i="1"/>
  <c r="D37" i="1"/>
  <c r="D209" i="1"/>
  <c r="D21" i="1"/>
  <c r="D97" i="1"/>
  <c r="D156" i="1"/>
  <c r="D193" i="1"/>
  <c r="D102" i="1"/>
  <c r="D165" i="1"/>
  <c r="D276" i="1"/>
  <c r="D144" i="1"/>
  <c r="D114" i="1"/>
  <c r="D26" i="1"/>
  <c r="D232" i="1"/>
  <c r="D245" i="1"/>
  <c r="D61" i="1"/>
  <c r="D214" i="1"/>
  <c r="D278" i="1"/>
  <c r="D46" i="1"/>
  <c r="D78" i="1"/>
  <c r="D80" i="1"/>
  <c r="D213" i="1"/>
  <c r="D145" i="1"/>
  <c r="D134" i="1"/>
  <c r="D195" i="1"/>
  <c r="D297" i="1"/>
  <c r="D298" i="1"/>
  <c r="D271" i="1"/>
  <c r="D299" i="1"/>
  <c r="D246" i="1"/>
  <c r="D300" i="1"/>
  <c r="D60" i="1"/>
  <c r="D301" i="1"/>
  <c r="D29" i="1"/>
  <c r="D52" i="1"/>
  <c r="D127" i="1"/>
  <c r="D191" i="1"/>
  <c r="D238" i="1"/>
  <c r="D170" i="1"/>
  <c r="D140" i="1"/>
  <c r="D69" i="1"/>
  <c r="D160" i="1"/>
  <c r="D44" i="1"/>
  <c r="D247" i="1"/>
  <c r="D279" i="1"/>
  <c r="D216" i="1"/>
  <c r="D248" i="1"/>
  <c r="D167" i="1"/>
  <c r="D149" i="1"/>
  <c r="D124" i="1"/>
  <c r="D42" i="1"/>
  <c r="D200" i="1"/>
  <c r="D20" i="1"/>
  <c r="D108" i="1"/>
  <c r="D129" i="1"/>
  <c r="D74" i="1"/>
  <c r="D157" i="1"/>
  <c r="D228" i="1"/>
  <c r="D59" i="1"/>
  <c r="D28" i="1"/>
  <c r="D234" i="1"/>
  <c r="D196" i="1"/>
  <c r="D302" i="1"/>
  <c r="D76" i="1"/>
  <c r="D303" i="1"/>
  <c r="D226" i="1"/>
  <c r="D121" i="1"/>
  <c r="D272" i="1"/>
  <c r="D264" i="1"/>
  <c r="D199" i="1"/>
  <c r="D255" i="1"/>
  <c r="D249" i="1"/>
  <c r="D189" i="1"/>
  <c r="D242" i="1"/>
  <c r="D27" i="1"/>
  <c r="D225" i="1"/>
  <c r="D231" i="1"/>
  <c r="D257" i="1"/>
  <c r="D104" i="1"/>
  <c r="D201" i="1"/>
  <c r="D190" i="1"/>
  <c r="D258" i="1"/>
  <c r="D92" i="1"/>
  <c r="D171" i="1"/>
  <c r="D304" i="1"/>
  <c r="D236" i="1"/>
  <c r="D73" i="1"/>
  <c r="D290" i="1"/>
  <c r="D40" i="1"/>
  <c r="D224" i="1"/>
  <c r="D107" i="1"/>
  <c r="D110" i="1"/>
  <c r="D54" i="1"/>
  <c r="D115" i="1"/>
  <c r="D84" i="1"/>
  <c r="D106" i="1"/>
  <c r="D305" i="1"/>
  <c r="D306" i="1"/>
  <c r="D180" i="1"/>
  <c r="D63" i="1"/>
  <c r="D184" i="1"/>
  <c r="D101" i="1"/>
  <c r="D185" i="1"/>
  <c r="D141" i="1"/>
  <c r="D53" i="1"/>
  <c r="D83" i="1"/>
  <c r="D166" i="1"/>
  <c r="D178" i="1"/>
  <c r="D293" i="1"/>
  <c r="D57" i="1"/>
  <c r="D148" i="1"/>
  <c r="D307" i="1"/>
  <c r="D308" i="1"/>
  <c r="D309" i="1"/>
  <c r="D220" i="1"/>
  <c r="D41" i="1"/>
  <c r="D85" i="1"/>
  <c r="D310" i="1"/>
  <c r="D125" i="1"/>
  <c r="D206" i="1"/>
  <c r="D292" i="1"/>
  <c r="D147" i="1"/>
  <c r="D202" i="1"/>
  <c r="D88" i="1"/>
  <c r="D35" i="1"/>
  <c r="D111" i="1"/>
  <c r="D311" i="1"/>
  <c r="D100" i="1"/>
  <c r="D112" i="1"/>
  <c r="D312" i="1"/>
  <c r="D109" i="1"/>
  <c r="D64" i="1"/>
  <c r="D55" i="1"/>
  <c r="D105" i="1"/>
  <c r="D259" i="1"/>
  <c r="D136" i="1"/>
  <c r="D66" i="1"/>
  <c r="D122" i="1"/>
  <c r="D77" i="1"/>
  <c r="D117" i="1"/>
  <c r="D91" i="1"/>
  <c r="D215" i="1"/>
  <c r="D194" i="1"/>
  <c r="D39" i="1"/>
  <c r="D161" i="1"/>
  <c r="D45" i="1"/>
  <c r="D313" i="1"/>
  <c r="D62" i="1"/>
  <c r="D270" i="1"/>
  <c r="D250" i="1"/>
  <c r="D244" i="1"/>
  <c r="D314" i="1"/>
  <c r="D47" i="1"/>
  <c r="D172" i="1"/>
  <c r="D239" i="1"/>
  <c r="D150" i="1"/>
  <c r="D32" i="1"/>
  <c r="D151" i="1"/>
  <c r="D282" i="1"/>
  <c r="D130" i="1"/>
  <c r="D95" i="1"/>
  <c r="D169" i="1"/>
  <c r="D113" i="1"/>
  <c r="D237" i="1"/>
  <c r="D251" i="1"/>
  <c r="D159" i="1"/>
  <c r="D252" i="1"/>
  <c r="D315" i="1"/>
  <c r="D204" i="1"/>
  <c r="D133" i="1"/>
  <c r="D15" i="1"/>
  <c r="D187" i="1"/>
  <c r="D316" i="1"/>
  <c r="D269" i="1"/>
  <c r="D135" i="1"/>
  <c r="D51" i="1"/>
  <c r="D219" i="1"/>
  <c r="D142" i="1"/>
  <c r="D207" i="1"/>
  <c r="D65" i="1"/>
  <c r="D233" i="1"/>
  <c r="D118" i="1"/>
  <c r="D317" i="1"/>
  <c r="D93" i="1"/>
  <c r="D128" i="1"/>
  <c r="D205" i="1"/>
  <c r="D181" i="1"/>
  <c r="D273" i="1"/>
  <c r="D81" i="1"/>
  <c r="D146" i="1"/>
  <c r="D262" i="1"/>
  <c r="D253" i="1"/>
  <c r="D119" i="1"/>
  <c r="D268" i="1"/>
  <c r="D318" i="1"/>
  <c r="D288" i="1"/>
  <c r="D72" i="1"/>
  <c r="D319" i="1"/>
  <c r="D8" i="1"/>
  <c r="D287" i="1"/>
  <c r="D320" i="1"/>
  <c r="D23" i="1"/>
  <c r="D182" i="1"/>
  <c r="D256" i="1"/>
  <c r="D116" i="1"/>
  <c r="D192" i="1"/>
  <c r="D177" i="1"/>
  <c r="D223" i="1"/>
  <c r="D218" i="1"/>
  <c r="D321" i="1"/>
  <c r="D173" i="1"/>
  <c r="D9" i="1"/>
  <c r="D235" i="1"/>
  <c r="D243" i="1"/>
  <c r="D266" i="1"/>
  <c r="D179" i="1"/>
  <c r="D188" i="1"/>
  <c r="D162" i="1"/>
  <c r="D230" i="1"/>
  <c r="D138" i="1"/>
  <c r="D203" i="1"/>
  <c r="D38" i="1"/>
  <c r="D183" i="1"/>
  <c r="D322" i="1"/>
  <c r="D123" i="1"/>
  <c r="D267" i="1"/>
  <c r="D260" i="1"/>
  <c r="D79" i="1"/>
  <c r="D277" i="1"/>
  <c r="D153" i="1"/>
  <c r="D254" i="1"/>
  <c r="D210" i="1"/>
  <c r="D222" i="1"/>
  <c r="D94" i="1"/>
  <c r="D163" i="1"/>
  <c r="D241" i="1"/>
  <c r="D154" i="1"/>
  <c r="D164" i="1"/>
  <c r="D168" i="1"/>
  <c r="D280" i="1"/>
  <c r="D275" i="1"/>
  <c r="D120" i="1"/>
  <c r="D87" i="1"/>
  <c r="D263" i="1"/>
  <c r="D217" i="1"/>
  <c r="D103" i="1"/>
  <c r="D6" i="1"/>
  <c r="D208" i="1"/>
  <c r="D3" i="1"/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3222" i="1"/>
  <c r="AA3223" i="1"/>
  <c r="AA3224" i="1"/>
  <c r="AA3225" i="1"/>
  <c r="AA3226" i="1"/>
  <c r="AA3227" i="1"/>
  <c r="AA3228" i="1"/>
  <c r="AA3229" i="1"/>
  <c r="AA3230" i="1"/>
  <c r="AA3231" i="1"/>
  <c r="AA3232" i="1"/>
  <c r="AA3233" i="1"/>
  <c r="AA3234" i="1"/>
  <c r="AA3235" i="1"/>
  <c r="AA3236" i="1"/>
  <c r="AA3237" i="1"/>
  <c r="AA3238" i="1"/>
  <c r="AA3239" i="1"/>
  <c r="AA3240" i="1"/>
  <c r="AA3241" i="1"/>
  <c r="AA3242" i="1"/>
  <c r="AA3243" i="1"/>
  <c r="AA3244" i="1"/>
  <c r="AA3245" i="1"/>
  <c r="AA3246" i="1"/>
  <c r="AA3247" i="1"/>
  <c r="AA3248" i="1"/>
  <c r="AA3249" i="1"/>
  <c r="AA3250" i="1"/>
  <c r="AA3251" i="1"/>
  <c r="AA3252" i="1"/>
  <c r="AA3253" i="1"/>
  <c r="AA3254" i="1"/>
  <c r="AA3255" i="1"/>
  <c r="AA3256" i="1"/>
  <c r="AA3257" i="1"/>
  <c r="AA3258" i="1"/>
  <c r="AA3259" i="1"/>
  <c r="AA3260" i="1"/>
  <c r="AA3261" i="1"/>
  <c r="AA3262" i="1"/>
  <c r="AA3263" i="1"/>
  <c r="AA3264" i="1"/>
  <c r="AA3265" i="1"/>
  <c r="AA3266" i="1"/>
  <c r="AA3267" i="1"/>
  <c r="AA3268" i="1"/>
  <c r="AA3269" i="1"/>
  <c r="AA3270" i="1"/>
  <c r="AA3271" i="1"/>
  <c r="AA3272" i="1"/>
  <c r="AA3273" i="1"/>
  <c r="AA3274" i="1"/>
  <c r="AA3275" i="1"/>
  <c r="AA3276" i="1"/>
  <c r="AA3277" i="1"/>
  <c r="AA3278" i="1"/>
  <c r="AA3279" i="1"/>
  <c r="AA3280" i="1"/>
  <c r="AA3281" i="1"/>
  <c r="AA3282" i="1"/>
  <c r="AA3283" i="1"/>
  <c r="AA3284" i="1"/>
  <c r="AA3285" i="1"/>
  <c r="AA3286" i="1"/>
  <c r="AA3287" i="1"/>
  <c r="AA3288" i="1"/>
  <c r="AA3289" i="1"/>
  <c r="AA3290" i="1"/>
  <c r="AA3291" i="1"/>
  <c r="AA3292" i="1"/>
  <c r="AA3293" i="1"/>
  <c r="AA3294" i="1"/>
  <c r="AA3295" i="1"/>
  <c r="AA3296" i="1"/>
  <c r="AA3297" i="1"/>
  <c r="AA3298" i="1"/>
  <c r="AA3299" i="1"/>
  <c r="AA3300" i="1"/>
  <c r="AA3301" i="1"/>
  <c r="AA3302" i="1"/>
  <c r="AA3303" i="1"/>
  <c r="AA3304" i="1"/>
  <c r="AA3305" i="1"/>
  <c r="AA3306" i="1"/>
  <c r="AA3307" i="1"/>
  <c r="AA3308" i="1"/>
  <c r="AA3309" i="1"/>
  <c r="AA3310" i="1"/>
  <c r="AA3311" i="1"/>
  <c r="AA3312" i="1"/>
  <c r="AA3313" i="1"/>
  <c r="AA3314" i="1"/>
  <c r="AA3315" i="1"/>
  <c r="AA3316" i="1"/>
  <c r="AA3317" i="1"/>
  <c r="AA3318" i="1"/>
  <c r="AA3319" i="1"/>
  <c r="AA3320" i="1"/>
  <c r="AA3321" i="1"/>
  <c r="AA3322" i="1"/>
  <c r="AA3323" i="1"/>
  <c r="AA3324" i="1"/>
  <c r="AA3325" i="1"/>
  <c r="AA3326" i="1"/>
  <c r="AA3327" i="1"/>
  <c r="AA3328" i="1"/>
  <c r="AA3329" i="1"/>
  <c r="AA3330" i="1"/>
  <c r="AA3331" i="1"/>
  <c r="AA3332" i="1"/>
  <c r="AA3333" i="1"/>
  <c r="AA3334" i="1"/>
  <c r="AA3335" i="1"/>
  <c r="AA3336" i="1"/>
  <c r="AA3337" i="1"/>
  <c r="AA3338" i="1"/>
  <c r="AA3339" i="1"/>
  <c r="AA3340" i="1"/>
  <c r="AA3341" i="1"/>
  <c r="AA3342" i="1"/>
  <c r="AA3343" i="1"/>
  <c r="AA3344" i="1"/>
  <c r="AA3345" i="1"/>
  <c r="AA3346" i="1"/>
  <c r="AA3347" i="1"/>
  <c r="AA3348" i="1"/>
  <c r="AA3349" i="1"/>
  <c r="AA3350" i="1"/>
  <c r="AA3351" i="1"/>
  <c r="AA3352" i="1"/>
  <c r="AA3353" i="1"/>
  <c r="AA3354" i="1"/>
  <c r="AA3355" i="1"/>
  <c r="AA3356" i="1"/>
  <c r="AA3357" i="1"/>
  <c r="AA3358" i="1"/>
  <c r="AA3359" i="1"/>
  <c r="AA3360" i="1"/>
  <c r="AA3361" i="1"/>
  <c r="AA3362" i="1"/>
  <c r="AA3363" i="1"/>
  <c r="AA3364" i="1"/>
  <c r="AA3365" i="1"/>
  <c r="AA3366" i="1"/>
  <c r="AA3367" i="1"/>
  <c r="AA3368" i="1"/>
  <c r="AA3369" i="1"/>
  <c r="AA3370" i="1"/>
  <c r="AA3371" i="1"/>
  <c r="AA3372" i="1"/>
  <c r="AA3373" i="1"/>
  <c r="AA3374" i="1"/>
  <c r="AA3375" i="1"/>
  <c r="AA3376" i="1"/>
  <c r="AA3377" i="1"/>
  <c r="AA3378" i="1"/>
  <c r="AA3379" i="1"/>
  <c r="AA3380" i="1"/>
  <c r="AA3381" i="1"/>
  <c r="AA3382" i="1"/>
  <c r="AA3383" i="1"/>
  <c r="AA3384" i="1"/>
  <c r="AA3385" i="1"/>
  <c r="AA3386" i="1"/>
  <c r="AA3387" i="1"/>
  <c r="AA3388" i="1"/>
  <c r="AA3389" i="1"/>
  <c r="AA3390" i="1"/>
  <c r="AA3391" i="1"/>
  <c r="AA3392" i="1"/>
  <c r="AA3393" i="1"/>
  <c r="AA3394" i="1"/>
  <c r="AA3395" i="1"/>
  <c r="AA3396" i="1"/>
  <c r="AA3397" i="1"/>
  <c r="AA3398" i="1"/>
  <c r="AA3399" i="1"/>
  <c r="AA3400" i="1"/>
  <c r="AA3401" i="1"/>
  <c r="AA3402" i="1"/>
  <c r="AA3403" i="1"/>
  <c r="AA3404" i="1"/>
  <c r="AA3405" i="1"/>
  <c r="AA3406" i="1"/>
  <c r="AA3407" i="1"/>
  <c r="AA3408" i="1"/>
  <c r="AA3409" i="1"/>
  <c r="AA3410" i="1"/>
  <c r="AA3411" i="1"/>
  <c r="AA3412" i="1"/>
  <c r="AA3413" i="1"/>
  <c r="AA3414" i="1"/>
  <c r="AA3415" i="1"/>
  <c r="AA3416" i="1"/>
  <c r="AA3417" i="1"/>
  <c r="AA3418" i="1"/>
  <c r="AA3419" i="1"/>
  <c r="AA3420" i="1"/>
  <c r="AA3421" i="1"/>
  <c r="AA3422" i="1"/>
  <c r="AA3423" i="1"/>
  <c r="AA3424" i="1"/>
  <c r="AA3425" i="1"/>
  <c r="AA3426" i="1"/>
  <c r="AA3427" i="1"/>
  <c r="AA3428" i="1"/>
  <c r="AA3429" i="1"/>
  <c r="AA3430" i="1"/>
  <c r="AA3431" i="1"/>
  <c r="AA3432" i="1"/>
  <c r="AA3433" i="1"/>
  <c r="AA3434" i="1"/>
  <c r="AA3435" i="1"/>
  <c r="AA3436" i="1"/>
  <c r="AA3437" i="1"/>
  <c r="AA3438" i="1"/>
  <c r="AA3439" i="1"/>
  <c r="AA3440" i="1"/>
  <c r="AA3441" i="1"/>
  <c r="AA3442" i="1"/>
  <c r="AA3443" i="1"/>
  <c r="AA3444" i="1"/>
  <c r="AA3445" i="1"/>
  <c r="AA3446" i="1"/>
  <c r="AA3447" i="1"/>
  <c r="AA3448" i="1"/>
  <c r="AA3449" i="1"/>
  <c r="AA3450" i="1"/>
  <c r="AA3451" i="1"/>
  <c r="AA3452" i="1"/>
  <c r="AA3453" i="1"/>
  <c r="AA3454" i="1"/>
  <c r="AA3455" i="1"/>
  <c r="AA3456" i="1"/>
  <c r="AA3457" i="1"/>
  <c r="AA3458" i="1"/>
  <c r="AA3459" i="1"/>
  <c r="AA3460" i="1"/>
  <c r="AA3461" i="1"/>
  <c r="AA3462" i="1"/>
  <c r="AA3463" i="1"/>
  <c r="AA3464" i="1"/>
  <c r="AA3465" i="1"/>
  <c r="AA3466" i="1"/>
  <c r="AA3467" i="1"/>
  <c r="AA3468" i="1"/>
  <c r="AA3469" i="1"/>
  <c r="AA3470" i="1"/>
  <c r="AA3471" i="1"/>
  <c r="AA3472" i="1"/>
  <c r="AA3473" i="1"/>
  <c r="AA3474" i="1"/>
  <c r="AA3475" i="1"/>
  <c r="AA3476" i="1"/>
  <c r="AA3477" i="1"/>
  <c r="AA3478" i="1"/>
  <c r="AA3479" i="1"/>
  <c r="AA3480" i="1"/>
  <c r="AA3481" i="1"/>
  <c r="AA3482" i="1"/>
  <c r="AA3483" i="1"/>
  <c r="AA3484" i="1"/>
  <c r="AA3485" i="1"/>
  <c r="AA3486" i="1"/>
  <c r="AA3487" i="1"/>
  <c r="AA3488" i="1"/>
  <c r="AA3489" i="1"/>
  <c r="AA3490" i="1"/>
  <c r="AA3491" i="1"/>
  <c r="AA3492" i="1"/>
  <c r="AA3493" i="1"/>
  <c r="AA3494" i="1"/>
  <c r="AA3495" i="1"/>
  <c r="AA3496" i="1"/>
  <c r="AA3497" i="1"/>
  <c r="AA3498" i="1"/>
  <c r="AA3499" i="1"/>
  <c r="AA3500" i="1"/>
  <c r="AA3501" i="1"/>
  <c r="AA3502" i="1"/>
  <c r="AA3503" i="1"/>
  <c r="AA3504" i="1"/>
  <c r="AA3505" i="1"/>
  <c r="AA3506" i="1"/>
  <c r="AA3507" i="1"/>
  <c r="AA3508" i="1"/>
  <c r="AA3509" i="1"/>
  <c r="AA3510" i="1"/>
  <c r="AA3511" i="1"/>
  <c r="AA3512" i="1"/>
  <c r="AA3513" i="1"/>
  <c r="AA3514" i="1"/>
  <c r="AA3515" i="1"/>
  <c r="AA3516" i="1"/>
  <c r="AA3517" i="1"/>
  <c r="AA3518" i="1"/>
  <c r="AA3519" i="1"/>
  <c r="AA3520" i="1"/>
  <c r="AA3521" i="1"/>
  <c r="AA3522" i="1"/>
  <c r="AA3523" i="1"/>
  <c r="AA3524" i="1"/>
  <c r="AA3525" i="1"/>
  <c r="AA3526" i="1"/>
  <c r="AA3527" i="1"/>
  <c r="AA3528" i="1"/>
  <c r="AA3529" i="1"/>
  <c r="AA3530" i="1"/>
  <c r="AA3531" i="1"/>
  <c r="AA3532" i="1"/>
  <c r="AA3533" i="1"/>
  <c r="AA3534" i="1"/>
  <c r="AA3535" i="1"/>
  <c r="AA3536" i="1"/>
  <c r="AA3537" i="1"/>
  <c r="AA3538" i="1"/>
  <c r="AA3539" i="1"/>
  <c r="AA3540" i="1"/>
  <c r="AA3541" i="1"/>
  <c r="AA3542" i="1"/>
  <c r="AA3543" i="1"/>
  <c r="AA3544" i="1"/>
  <c r="AA3545" i="1"/>
  <c r="AA3546" i="1"/>
  <c r="AA3547" i="1"/>
  <c r="AA3548" i="1"/>
  <c r="AA3549" i="1"/>
  <c r="AA3550" i="1"/>
  <c r="AA3551" i="1"/>
  <c r="AA3552" i="1"/>
  <c r="AA3553" i="1"/>
  <c r="AA3554" i="1"/>
  <c r="AA3555" i="1"/>
  <c r="AA3556" i="1"/>
  <c r="AA3557" i="1"/>
  <c r="AA3558" i="1"/>
  <c r="AA3559" i="1"/>
  <c r="AA3560" i="1"/>
  <c r="AA3561" i="1"/>
  <c r="AA3562" i="1"/>
  <c r="AA3563" i="1"/>
  <c r="AA3564" i="1"/>
  <c r="AA3565" i="1"/>
  <c r="AA3566" i="1"/>
  <c r="AA3567" i="1"/>
  <c r="AA3568" i="1"/>
  <c r="AA3569" i="1"/>
  <c r="AA3570" i="1"/>
  <c r="AA3571" i="1"/>
  <c r="AA3572" i="1"/>
  <c r="AA3573" i="1"/>
  <c r="AA3574" i="1"/>
  <c r="AA3575" i="1"/>
  <c r="AA3576" i="1"/>
  <c r="AA3577" i="1"/>
  <c r="AA3578" i="1"/>
  <c r="AA3579" i="1"/>
  <c r="AA3580" i="1"/>
  <c r="AA3581" i="1"/>
  <c r="AA3582" i="1"/>
  <c r="AA3583" i="1"/>
  <c r="AA3584" i="1"/>
  <c r="AA3585" i="1"/>
  <c r="AA3586" i="1"/>
  <c r="AA3587" i="1"/>
  <c r="AA3588" i="1"/>
  <c r="AA3589" i="1"/>
  <c r="AA3590" i="1"/>
  <c r="AA3591" i="1"/>
  <c r="AA3592" i="1"/>
  <c r="AA3593" i="1"/>
  <c r="AA3594" i="1"/>
  <c r="AA3595" i="1"/>
  <c r="AA3596" i="1"/>
  <c r="AA3597" i="1"/>
  <c r="AA3598" i="1"/>
  <c r="AA3599" i="1"/>
  <c r="AA3600" i="1"/>
  <c r="AA3601" i="1"/>
  <c r="AA3602" i="1"/>
  <c r="AA3603" i="1"/>
  <c r="AA3604" i="1"/>
  <c r="AA3605" i="1"/>
  <c r="AA3606" i="1"/>
  <c r="AA3607" i="1"/>
  <c r="AA3608" i="1"/>
  <c r="AA3609" i="1"/>
  <c r="AA3610" i="1"/>
  <c r="AA3611" i="1"/>
  <c r="AA3612" i="1"/>
  <c r="AA3613" i="1"/>
  <c r="AA3614" i="1"/>
  <c r="AA3615" i="1"/>
  <c r="AA3616" i="1"/>
  <c r="AA3617" i="1"/>
  <c r="AA3618" i="1"/>
  <c r="AA3619" i="1"/>
  <c r="AA3620" i="1"/>
  <c r="AA3621" i="1"/>
  <c r="AA3622" i="1"/>
  <c r="AA3623" i="1"/>
  <c r="AA3624" i="1"/>
  <c r="AA3625" i="1"/>
  <c r="AA3626" i="1"/>
  <c r="AA3627" i="1"/>
  <c r="AA3628" i="1"/>
  <c r="AA3629" i="1"/>
  <c r="AA3630" i="1"/>
  <c r="AA3631" i="1"/>
  <c r="AA3632" i="1"/>
  <c r="AA3633" i="1"/>
  <c r="AA3634" i="1"/>
  <c r="AA3635" i="1"/>
  <c r="AA3636" i="1"/>
  <c r="AA3637" i="1"/>
  <c r="AA3638" i="1"/>
  <c r="AA3639" i="1"/>
  <c r="AA3640" i="1"/>
  <c r="AA3641" i="1"/>
  <c r="AA3642" i="1"/>
  <c r="AA3643" i="1"/>
  <c r="AA3644" i="1"/>
  <c r="AA3645" i="1"/>
  <c r="AA3646" i="1"/>
  <c r="AA3647" i="1"/>
  <c r="AA3648" i="1"/>
  <c r="AA3649" i="1"/>
  <c r="AA3650" i="1"/>
  <c r="AA3651" i="1"/>
  <c r="AA3652" i="1"/>
  <c r="AA3653" i="1"/>
  <c r="AA3654" i="1"/>
  <c r="AA3655" i="1"/>
  <c r="AA3656" i="1"/>
  <c r="AA3657" i="1"/>
  <c r="AA3658" i="1"/>
  <c r="AA3659" i="1"/>
  <c r="AA3660" i="1"/>
  <c r="AA3661" i="1"/>
  <c r="AA3662" i="1"/>
  <c r="AA3663" i="1"/>
  <c r="AA3664" i="1"/>
  <c r="AA3665" i="1"/>
  <c r="AA3666" i="1"/>
  <c r="AA3667" i="1"/>
  <c r="AA3668" i="1"/>
  <c r="AA3669" i="1"/>
  <c r="AA3670" i="1"/>
  <c r="AA3671" i="1"/>
  <c r="AA3672" i="1"/>
  <c r="AA3673" i="1"/>
  <c r="AA3674" i="1"/>
  <c r="AA3675" i="1"/>
  <c r="AA3676" i="1"/>
  <c r="AA3677" i="1"/>
  <c r="AA3678" i="1"/>
  <c r="AA3679" i="1"/>
  <c r="AA3680" i="1"/>
  <c r="AA3681" i="1"/>
  <c r="AA3682" i="1"/>
  <c r="AA3683" i="1"/>
  <c r="AA3684" i="1"/>
  <c r="AA3685" i="1"/>
  <c r="AA3686" i="1"/>
  <c r="AA3687" i="1"/>
  <c r="AA3688" i="1"/>
  <c r="AA3689" i="1"/>
  <c r="AA3690" i="1"/>
  <c r="AA3691" i="1"/>
  <c r="AA3692" i="1"/>
  <c r="AA3693" i="1"/>
  <c r="AA3694" i="1"/>
  <c r="AA3695" i="1"/>
  <c r="AA3696" i="1"/>
  <c r="AA3697" i="1"/>
  <c r="AA3698" i="1"/>
  <c r="AA3699" i="1"/>
  <c r="AA3700" i="1"/>
  <c r="AA3701" i="1"/>
  <c r="AA3702" i="1"/>
  <c r="AA3703" i="1"/>
  <c r="AA3704" i="1"/>
  <c r="AA3705" i="1"/>
  <c r="AA3706" i="1"/>
  <c r="AA3707" i="1"/>
  <c r="AA3708" i="1"/>
  <c r="AA3709" i="1"/>
  <c r="AA3710" i="1"/>
  <c r="AA3711" i="1"/>
  <c r="AA3712" i="1"/>
  <c r="AA3713" i="1"/>
  <c r="AA3714" i="1"/>
  <c r="AA3715" i="1"/>
  <c r="AA3716" i="1"/>
  <c r="AA3717" i="1"/>
  <c r="AA3718" i="1"/>
  <c r="AA3719" i="1"/>
  <c r="AA3720" i="1"/>
  <c r="AA3721" i="1"/>
  <c r="AA3722" i="1"/>
  <c r="AA3723" i="1"/>
  <c r="AA3724" i="1"/>
  <c r="AA3725" i="1"/>
  <c r="AA3726" i="1"/>
  <c r="AA3727" i="1"/>
  <c r="AA3728" i="1"/>
  <c r="AA3729" i="1"/>
  <c r="AA3730" i="1"/>
  <c r="AA3731" i="1"/>
  <c r="AA3732" i="1"/>
  <c r="AA3733" i="1"/>
  <c r="AA3734" i="1"/>
  <c r="AA3735" i="1"/>
  <c r="AA3736" i="1"/>
  <c r="AA3737" i="1"/>
  <c r="AA3738" i="1"/>
  <c r="AA3739" i="1"/>
  <c r="AA3740" i="1"/>
  <c r="AA3741" i="1"/>
  <c r="AA3742" i="1"/>
  <c r="AA3743" i="1"/>
  <c r="AA3744" i="1"/>
  <c r="AA3745" i="1"/>
  <c r="AA3746" i="1"/>
  <c r="AA3747" i="1"/>
  <c r="AA3748" i="1"/>
  <c r="AA3749" i="1"/>
  <c r="AA3750" i="1"/>
  <c r="AA3751" i="1"/>
  <c r="AA3752" i="1"/>
  <c r="AA3753" i="1"/>
  <c r="AA3754" i="1"/>
  <c r="AA3755" i="1"/>
  <c r="AA3756" i="1"/>
  <c r="AA3757" i="1"/>
  <c r="AA3758" i="1"/>
  <c r="AA3759" i="1"/>
  <c r="AA3760" i="1"/>
  <c r="AA3761" i="1"/>
  <c r="AA3762" i="1"/>
  <c r="AA3763" i="1"/>
  <c r="AA3764" i="1"/>
  <c r="AA3765" i="1"/>
  <c r="AA3766" i="1"/>
  <c r="AA3767" i="1"/>
  <c r="AA3768" i="1"/>
  <c r="AA3769" i="1"/>
  <c r="AA3770" i="1"/>
  <c r="AA3771" i="1"/>
  <c r="AA3772" i="1"/>
  <c r="AA3773" i="1"/>
  <c r="AA3774" i="1"/>
  <c r="AA3775" i="1"/>
  <c r="AA3776" i="1"/>
  <c r="AA3777" i="1"/>
  <c r="AA3778" i="1"/>
  <c r="AA3779" i="1"/>
  <c r="AA3780" i="1"/>
  <c r="AA3781" i="1"/>
  <c r="AA3782" i="1"/>
  <c r="AA3783" i="1"/>
  <c r="AA3784" i="1"/>
  <c r="AA3785" i="1"/>
  <c r="AA3786" i="1"/>
  <c r="AA3787" i="1"/>
  <c r="AA3788" i="1"/>
  <c r="AA3789" i="1"/>
  <c r="AA3790" i="1"/>
  <c r="AA3791" i="1"/>
  <c r="AA3792" i="1"/>
  <c r="AA3793" i="1"/>
  <c r="AA3794" i="1"/>
  <c r="AA3795" i="1"/>
  <c r="AA3796" i="1"/>
  <c r="AA3797" i="1"/>
  <c r="AA3798" i="1"/>
  <c r="AA3799" i="1"/>
  <c r="AA3800" i="1"/>
  <c r="AA3801" i="1"/>
  <c r="AA3802" i="1"/>
  <c r="AA3803" i="1"/>
  <c r="AA3804" i="1"/>
  <c r="AA3805" i="1"/>
  <c r="AA3806" i="1"/>
  <c r="AA3807" i="1"/>
  <c r="AA3808" i="1"/>
  <c r="AA3809" i="1"/>
  <c r="AA3810" i="1"/>
  <c r="AA3811" i="1"/>
  <c r="AA3812" i="1"/>
  <c r="AA3813" i="1"/>
  <c r="AA3814" i="1"/>
  <c r="AA3815" i="1"/>
  <c r="AA3816" i="1"/>
  <c r="AA3817" i="1"/>
  <c r="AA3818" i="1"/>
  <c r="AA3819" i="1"/>
  <c r="AA3820" i="1"/>
  <c r="AA3821" i="1"/>
  <c r="AA3822" i="1"/>
  <c r="AA3823" i="1"/>
  <c r="AA3824" i="1"/>
  <c r="AA3825" i="1"/>
  <c r="AA3826" i="1"/>
  <c r="AA3827" i="1"/>
  <c r="AA3828" i="1"/>
  <c r="AA3829" i="1"/>
  <c r="AA3830" i="1"/>
  <c r="AA3831" i="1"/>
  <c r="AA3832" i="1"/>
  <c r="AA3833" i="1"/>
  <c r="AA3834" i="1"/>
  <c r="AA3835" i="1"/>
  <c r="AA3836" i="1"/>
  <c r="AA3837" i="1"/>
  <c r="AA3838" i="1"/>
  <c r="AA3839" i="1"/>
  <c r="AA3840" i="1"/>
  <c r="AA3841" i="1"/>
  <c r="AA3842" i="1"/>
  <c r="AA3843" i="1"/>
  <c r="AA3844" i="1"/>
  <c r="AA3845" i="1"/>
  <c r="AA3846" i="1"/>
  <c r="AA3847" i="1"/>
  <c r="AA3848" i="1"/>
  <c r="AA3849" i="1"/>
  <c r="AA3850" i="1"/>
  <c r="AA3851" i="1"/>
  <c r="AA3852" i="1"/>
  <c r="AA3853" i="1"/>
  <c r="AA3854" i="1"/>
  <c r="AA3855" i="1"/>
  <c r="AA3856" i="1"/>
  <c r="AA3857" i="1"/>
  <c r="AA3858" i="1"/>
  <c r="AA3859" i="1"/>
  <c r="AA3860" i="1"/>
  <c r="AA3861" i="1"/>
  <c r="AA3862" i="1"/>
  <c r="AA3863" i="1"/>
  <c r="AA3864" i="1"/>
  <c r="AA3865" i="1"/>
  <c r="AA3866" i="1"/>
  <c r="AA3867" i="1"/>
  <c r="AA3868" i="1"/>
  <c r="AA3869" i="1"/>
  <c r="AA3870" i="1"/>
  <c r="AA3871" i="1"/>
  <c r="AA3872" i="1"/>
  <c r="AA3873" i="1"/>
  <c r="AA3874" i="1"/>
  <c r="AA3875" i="1"/>
  <c r="AA3876" i="1"/>
  <c r="AA3877" i="1"/>
  <c r="AA3878" i="1"/>
  <c r="AA3879" i="1"/>
  <c r="AA3880" i="1"/>
  <c r="AA3881" i="1"/>
  <c r="AA3882" i="1"/>
  <c r="AA3883" i="1"/>
  <c r="AA3884" i="1"/>
  <c r="AA3885" i="1"/>
  <c r="AA3886" i="1"/>
  <c r="AA3887" i="1"/>
  <c r="AA3888" i="1"/>
  <c r="AA3889" i="1"/>
  <c r="AA3890" i="1"/>
  <c r="AA3891" i="1"/>
  <c r="AA3892" i="1"/>
  <c r="AA3893" i="1"/>
  <c r="AA3894" i="1"/>
  <c r="AA3895" i="1"/>
  <c r="AA3896" i="1"/>
  <c r="AA3897" i="1"/>
  <c r="AA3898" i="1"/>
  <c r="AA3899" i="1"/>
  <c r="AA3900" i="1"/>
  <c r="AA3901" i="1"/>
  <c r="AA3902" i="1"/>
  <c r="AA3903" i="1"/>
  <c r="AA3904" i="1"/>
  <c r="AA3905" i="1"/>
  <c r="AA3906" i="1"/>
  <c r="AA3907" i="1"/>
  <c r="AA3908" i="1"/>
  <c r="AA3909" i="1"/>
  <c r="AA3910" i="1"/>
  <c r="AA3911" i="1"/>
  <c r="AA3912" i="1"/>
  <c r="AA3913" i="1"/>
  <c r="AA3914" i="1"/>
  <c r="AA3915" i="1"/>
  <c r="AA3916" i="1"/>
  <c r="AA3917" i="1"/>
  <c r="AA3918" i="1"/>
  <c r="AA3919" i="1"/>
  <c r="AA3920" i="1"/>
  <c r="AA3921" i="1"/>
  <c r="AA3922" i="1"/>
  <c r="AA3923" i="1"/>
  <c r="AA3924" i="1"/>
  <c r="AA3925" i="1"/>
  <c r="AA3926" i="1"/>
  <c r="AA3927" i="1"/>
  <c r="AA3928" i="1"/>
  <c r="AA3929" i="1"/>
  <c r="AA3930" i="1"/>
  <c r="AA3931" i="1"/>
  <c r="AA3932" i="1"/>
  <c r="AA3933" i="1"/>
  <c r="AA3934" i="1"/>
  <c r="AA3935" i="1"/>
  <c r="AA3936" i="1"/>
  <c r="AA3937" i="1"/>
  <c r="AA3938" i="1"/>
  <c r="AA3939" i="1"/>
  <c r="AA3940" i="1"/>
  <c r="AA3941" i="1"/>
  <c r="AA3942" i="1"/>
  <c r="AA3943" i="1"/>
  <c r="AA3944" i="1"/>
  <c r="AA3945" i="1"/>
  <c r="AA3946" i="1"/>
  <c r="AA3947" i="1"/>
  <c r="AA3948" i="1"/>
  <c r="AA3949" i="1"/>
  <c r="AA3950" i="1"/>
  <c r="AA3951" i="1"/>
  <c r="AA3952" i="1"/>
  <c r="AA3953" i="1"/>
  <c r="AA3954" i="1"/>
  <c r="AA3955" i="1"/>
  <c r="AA3956" i="1"/>
  <c r="AA3957" i="1"/>
  <c r="AA3958" i="1"/>
  <c r="AA3959" i="1"/>
  <c r="AA3960" i="1"/>
  <c r="AA3961" i="1"/>
  <c r="AA3962" i="1"/>
  <c r="AA3963" i="1"/>
  <c r="AA3964" i="1"/>
  <c r="AA3965" i="1"/>
  <c r="AA3966" i="1"/>
  <c r="AA3967" i="1"/>
  <c r="AA3968" i="1"/>
  <c r="AA3969" i="1"/>
  <c r="AA3970" i="1"/>
  <c r="AA3971" i="1"/>
  <c r="AA3972" i="1"/>
  <c r="AA3973" i="1"/>
  <c r="AA3974" i="1"/>
  <c r="AA3975" i="1"/>
  <c r="AA3976" i="1"/>
  <c r="AA3977" i="1"/>
  <c r="AA3978" i="1"/>
  <c r="AA3979" i="1"/>
  <c r="AA3980" i="1"/>
  <c r="AA3981" i="1"/>
  <c r="AA3982" i="1"/>
  <c r="AA3983" i="1"/>
  <c r="AA3984" i="1"/>
  <c r="AA3985" i="1"/>
  <c r="AA3986" i="1"/>
  <c r="AA3987" i="1"/>
  <c r="AA3988" i="1"/>
  <c r="AA3989" i="1"/>
  <c r="AA3990" i="1"/>
  <c r="AA3991" i="1"/>
  <c r="AA3992" i="1"/>
  <c r="AA3993" i="1"/>
  <c r="AA3994" i="1"/>
  <c r="AA3995" i="1"/>
  <c r="AA3996" i="1"/>
  <c r="AA3997" i="1"/>
  <c r="AA3998" i="1"/>
  <c r="AA3999" i="1"/>
  <c r="AA4000" i="1"/>
  <c r="AA4001" i="1"/>
  <c r="AA4002" i="1"/>
  <c r="AA4003" i="1"/>
  <c r="AA4004" i="1"/>
  <c r="AA4005" i="1"/>
  <c r="AA4006" i="1"/>
  <c r="AA4007" i="1"/>
  <c r="AA4008" i="1"/>
  <c r="AA4009" i="1"/>
  <c r="AA4010" i="1"/>
  <c r="AA4011" i="1"/>
  <c r="AA4012" i="1"/>
  <c r="AA4013" i="1"/>
  <c r="AA4014" i="1"/>
  <c r="AA4015" i="1"/>
  <c r="AA4016" i="1"/>
  <c r="AA4017" i="1"/>
  <c r="AA4018" i="1"/>
  <c r="AA4019" i="1"/>
  <c r="AA4020" i="1"/>
  <c r="AA4021" i="1"/>
  <c r="AA4022" i="1"/>
  <c r="AA4023" i="1"/>
  <c r="AA4024" i="1"/>
  <c r="AA4025" i="1"/>
  <c r="AA4026" i="1"/>
  <c r="AA4027" i="1"/>
  <c r="AA4028" i="1"/>
  <c r="AA4029" i="1"/>
  <c r="AA4030" i="1"/>
  <c r="AA4031" i="1"/>
  <c r="AA4032" i="1"/>
  <c r="AA4033" i="1"/>
  <c r="AA4034" i="1"/>
  <c r="AA4035" i="1"/>
  <c r="AA4036" i="1"/>
  <c r="AA4037" i="1"/>
  <c r="AA4038" i="1"/>
  <c r="AA4039" i="1"/>
  <c r="AA4040" i="1"/>
  <c r="AA4041" i="1"/>
  <c r="AA4042" i="1"/>
  <c r="AA4043" i="1"/>
  <c r="AA4044" i="1"/>
  <c r="AA4045" i="1"/>
  <c r="AA4046" i="1"/>
  <c r="AA4047" i="1"/>
  <c r="AA4048" i="1"/>
  <c r="AA4049" i="1"/>
  <c r="AA4050" i="1"/>
  <c r="AA4051" i="1"/>
  <c r="AA4052" i="1"/>
  <c r="AA4053" i="1"/>
  <c r="AA4054" i="1"/>
  <c r="AA4055" i="1"/>
  <c r="AA4056" i="1"/>
  <c r="AA4057" i="1"/>
  <c r="AA4058" i="1"/>
  <c r="AA4059" i="1"/>
  <c r="AA4060" i="1"/>
  <c r="AA4061" i="1"/>
  <c r="AA4062" i="1"/>
  <c r="AA4063" i="1"/>
  <c r="AA4064" i="1"/>
  <c r="AA4065" i="1"/>
  <c r="AA4066" i="1"/>
  <c r="AA4067" i="1"/>
  <c r="AA4068" i="1"/>
  <c r="AA4069" i="1"/>
  <c r="AA4070" i="1"/>
  <c r="AA4071" i="1"/>
  <c r="AA4072" i="1"/>
  <c r="AA4073" i="1"/>
  <c r="AA4074" i="1"/>
  <c r="AA4075" i="1"/>
  <c r="AA4076" i="1"/>
  <c r="AA4077" i="1"/>
  <c r="AA4078" i="1"/>
  <c r="AA4079" i="1"/>
  <c r="AA4080" i="1"/>
  <c r="AA4081" i="1"/>
  <c r="AA4082" i="1"/>
  <c r="AA4083" i="1"/>
  <c r="AA4084" i="1"/>
  <c r="AA4085" i="1"/>
  <c r="AA4086" i="1"/>
  <c r="AA4087" i="1"/>
  <c r="AA4088" i="1"/>
  <c r="AA4089" i="1"/>
  <c r="AA4090" i="1"/>
  <c r="AA4091" i="1"/>
  <c r="AA4092" i="1"/>
  <c r="AA4093" i="1"/>
  <c r="AA4094" i="1"/>
  <c r="AA4095" i="1"/>
  <c r="AA4096" i="1"/>
  <c r="AA4097" i="1"/>
  <c r="AA4098" i="1"/>
  <c r="AA4099" i="1"/>
  <c r="AA4100" i="1"/>
  <c r="AA4101" i="1"/>
  <c r="AA4102" i="1"/>
  <c r="AA4103" i="1"/>
  <c r="AA4104" i="1"/>
  <c r="AA4105" i="1"/>
  <c r="AA4106" i="1"/>
  <c r="AA4107" i="1"/>
  <c r="AA4108" i="1"/>
  <c r="AA4109" i="1"/>
  <c r="AA4110" i="1"/>
  <c r="AA4111" i="1"/>
  <c r="AA4112" i="1"/>
  <c r="AA4113" i="1"/>
  <c r="AA4114" i="1"/>
  <c r="AA4115" i="1"/>
  <c r="AA4116" i="1"/>
  <c r="AA4117" i="1"/>
  <c r="AA4118" i="1"/>
  <c r="AA4119" i="1"/>
  <c r="AA4120" i="1"/>
  <c r="AA4121" i="1"/>
  <c r="AA4122" i="1"/>
  <c r="AA4123" i="1"/>
  <c r="AA4124" i="1"/>
  <c r="AA4125" i="1"/>
  <c r="AA4126" i="1"/>
  <c r="AA4127" i="1"/>
  <c r="AA4128" i="1"/>
  <c r="AA4129" i="1"/>
  <c r="AA4130" i="1"/>
  <c r="AA4131" i="1"/>
  <c r="AA4132" i="1"/>
  <c r="AA4133" i="1"/>
  <c r="AA4134" i="1"/>
  <c r="AA4135" i="1"/>
  <c r="AA4136" i="1"/>
  <c r="AA4137" i="1"/>
  <c r="AA4138" i="1"/>
  <c r="AA4139" i="1"/>
  <c r="AA4140" i="1"/>
  <c r="AA4141" i="1"/>
  <c r="AA4142" i="1"/>
  <c r="AA4143" i="1"/>
  <c r="AA4144" i="1"/>
  <c r="AA4145" i="1"/>
  <c r="AA4146" i="1"/>
  <c r="AA4147" i="1"/>
  <c r="AA4148" i="1"/>
  <c r="AA4149" i="1"/>
  <c r="AA4150" i="1"/>
  <c r="AA4151" i="1"/>
  <c r="AA4152" i="1"/>
  <c r="AA4153" i="1"/>
  <c r="AA4154" i="1"/>
  <c r="AA4155" i="1"/>
  <c r="AA4156" i="1"/>
  <c r="AA4157" i="1"/>
  <c r="AA4158" i="1"/>
  <c r="AA4159" i="1"/>
  <c r="AA4160" i="1"/>
  <c r="AA4161" i="1"/>
  <c r="AA4162" i="1"/>
  <c r="AA4163" i="1"/>
  <c r="AA4164" i="1"/>
  <c r="AA4165" i="1"/>
  <c r="AA4166" i="1"/>
  <c r="AA4167" i="1"/>
  <c r="AA4168" i="1"/>
  <c r="AA4169" i="1"/>
  <c r="AA4170" i="1"/>
  <c r="AA4171" i="1"/>
  <c r="AA4172" i="1"/>
  <c r="AA4173" i="1"/>
  <c r="AA4174" i="1"/>
  <c r="AA4175" i="1"/>
  <c r="AA4176" i="1"/>
  <c r="AA4177" i="1"/>
  <c r="AA4178" i="1"/>
  <c r="AA4179" i="1"/>
  <c r="AA4180" i="1"/>
  <c r="AA4181" i="1"/>
  <c r="AA4182" i="1"/>
  <c r="AA4183" i="1"/>
  <c r="AA4184" i="1"/>
  <c r="AA4185" i="1"/>
  <c r="AA4186" i="1"/>
  <c r="AA4187" i="1"/>
  <c r="AA4188" i="1"/>
  <c r="AA4189" i="1"/>
  <c r="AA4190" i="1"/>
  <c r="AA4191" i="1"/>
  <c r="AA4192" i="1"/>
  <c r="AA4193" i="1"/>
  <c r="AA4194" i="1"/>
  <c r="AA4195" i="1"/>
  <c r="AA4196" i="1"/>
  <c r="AA4197" i="1"/>
  <c r="AA4198" i="1"/>
  <c r="AA4199" i="1"/>
  <c r="AA4200" i="1"/>
  <c r="AA4201" i="1"/>
  <c r="AA4202" i="1"/>
  <c r="AA4203" i="1"/>
  <c r="AA4204" i="1"/>
  <c r="AA4205" i="1"/>
  <c r="AA4206" i="1"/>
  <c r="AA4207" i="1"/>
  <c r="AA4208" i="1"/>
  <c r="AA4209" i="1"/>
  <c r="AA4210" i="1"/>
  <c r="AA4211" i="1"/>
  <c r="AA4212" i="1"/>
  <c r="AA4213" i="1"/>
  <c r="AA4214" i="1"/>
  <c r="AA4215" i="1"/>
  <c r="AA4216" i="1"/>
  <c r="AA4217" i="1"/>
  <c r="AA4218" i="1"/>
  <c r="AA4219" i="1"/>
  <c r="AA4220" i="1"/>
  <c r="AA4221" i="1"/>
  <c r="AA4222" i="1"/>
  <c r="AA4223" i="1"/>
  <c r="AA4224" i="1"/>
  <c r="AA4225" i="1"/>
  <c r="AA4226" i="1"/>
  <c r="AA4227" i="1"/>
  <c r="AA4228" i="1"/>
  <c r="AA4229" i="1"/>
  <c r="AA4230" i="1"/>
  <c r="AA4231" i="1"/>
  <c r="AA4232" i="1"/>
  <c r="AA4233" i="1"/>
  <c r="AA4234" i="1"/>
  <c r="AA4235" i="1"/>
  <c r="AA4236" i="1"/>
  <c r="AA4237" i="1"/>
  <c r="AA4238" i="1"/>
  <c r="AA4239" i="1"/>
  <c r="AA4240" i="1"/>
  <c r="AA4241" i="1"/>
  <c r="AA4242" i="1"/>
  <c r="AA4243" i="1"/>
  <c r="AA4244" i="1"/>
  <c r="AA4245" i="1"/>
  <c r="AA4246" i="1"/>
  <c r="AA4247" i="1"/>
  <c r="AA4248" i="1"/>
  <c r="AA4249" i="1"/>
  <c r="AA4250" i="1"/>
  <c r="AA4251" i="1"/>
  <c r="AA4252" i="1"/>
  <c r="AA4253" i="1"/>
  <c r="AA4254" i="1"/>
  <c r="AA4255" i="1"/>
  <c r="AA4256" i="1"/>
  <c r="AA4257" i="1"/>
  <c r="AA4258" i="1"/>
  <c r="AA4259" i="1"/>
  <c r="AA4260" i="1"/>
  <c r="AA4261" i="1"/>
  <c r="AA4262" i="1"/>
  <c r="AA4263" i="1"/>
  <c r="AA4264" i="1"/>
  <c r="AA4265" i="1"/>
  <c r="AA4266" i="1"/>
  <c r="AA4267" i="1"/>
  <c r="AA4268" i="1"/>
  <c r="AA4269" i="1"/>
  <c r="AA4270" i="1"/>
  <c r="AA4271" i="1"/>
  <c r="AA4272" i="1"/>
  <c r="AA4273" i="1"/>
  <c r="AA4274" i="1"/>
  <c r="AA4275" i="1"/>
  <c r="AA4276" i="1"/>
  <c r="AA4277" i="1"/>
  <c r="AA4278" i="1"/>
  <c r="AA4279" i="1"/>
  <c r="AA4280" i="1"/>
  <c r="AA4281" i="1"/>
  <c r="AA4282" i="1"/>
  <c r="AA4283" i="1"/>
  <c r="AA4284" i="1"/>
  <c r="AA4285" i="1"/>
  <c r="AA4286" i="1"/>
  <c r="AA4287" i="1"/>
  <c r="AA4288" i="1"/>
  <c r="AA4289" i="1"/>
  <c r="AA4290" i="1"/>
  <c r="AA4291" i="1"/>
  <c r="AA4292" i="1"/>
  <c r="AA4293" i="1"/>
  <c r="AA4294" i="1"/>
  <c r="AA4295" i="1"/>
  <c r="AA4296" i="1"/>
  <c r="AA4297" i="1"/>
  <c r="AA4298" i="1"/>
  <c r="AA4299" i="1"/>
  <c r="AA4300" i="1"/>
  <c r="AA4301" i="1"/>
  <c r="AA4302" i="1"/>
  <c r="AA4303" i="1"/>
  <c r="AA4304" i="1"/>
  <c r="AA4305" i="1"/>
  <c r="AA4306" i="1"/>
  <c r="AA4307" i="1"/>
  <c r="AA4308" i="1"/>
  <c r="AA4309" i="1"/>
  <c r="AA4310" i="1"/>
  <c r="AA4311" i="1"/>
  <c r="AA4312" i="1"/>
  <c r="AA4313" i="1"/>
  <c r="AA4314" i="1"/>
  <c r="AA4315" i="1"/>
  <c r="AA4316" i="1"/>
  <c r="AA4317" i="1"/>
  <c r="AA4318" i="1"/>
  <c r="AA4319" i="1"/>
  <c r="AA4320" i="1"/>
  <c r="AA4321" i="1"/>
  <c r="AA4322" i="1"/>
  <c r="AA4323" i="1"/>
  <c r="AA4324" i="1"/>
  <c r="AA4325" i="1"/>
  <c r="AA4326" i="1"/>
  <c r="AA4327" i="1"/>
  <c r="AA4328" i="1"/>
  <c r="AA4329" i="1"/>
  <c r="AA4330" i="1"/>
  <c r="AA4331" i="1"/>
  <c r="AA4332" i="1"/>
  <c r="AA4333" i="1"/>
  <c r="AA4334" i="1"/>
  <c r="AA4335" i="1"/>
  <c r="AA4336" i="1"/>
  <c r="AA4337" i="1"/>
  <c r="AA4338" i="1"/>
  <c r="AA4339" i="1"/>
  <c r="AA4340" i="1"/>
  <c r="AA4341" i="1"/>
  <c r="AA4342" i="1"/>
  <c r="AA4343" i="1"/>
  <c r="AA4344" i="1"/>
  <c r="AA4345" i="1"/>
  <c r="AA4346" i="1"/>
  <c r="AA4347" i="1"/>
  <c r="AA4348" i="1"/>
  <c r="AA4349" i="1"/>
  <c r="AA4350" i="1"/>
  <c r="AA4351" i="1"/>
  <c r="AA4352" i="1"/>
  <c r="AA4353" i="1"/>
  <c r="AA4354" i="1"/>
  <c r="AA4355" i="1"/>
  <c r="AA4356" i="1"/>
  <c r="AA4357" i="1"/>
  <c r="AA4358" i="1"/>
  <c r="AA4359" i="1"/>
  <c r="AA4360" i="1"/>
  <c r="AA4361" i="1"/>
  <c r="AA4362" i="1"/>
  <c r="AA4363" i="1"/>
  <c r="AA4364" i="1"/>
  <c r="AA4365" i="1"/>
  <c r="AA4366" i="1"/>
  <c r="AA4367" i="1"/>
  <c r="AA4368" i="1"/>
  <c r="AA4369" i="1"/>
  <c r="AA4370" i="1"/>
  <c r="AA4371" i="1"/>
  <c r="AA4372" i="1"/>
  <c r="AA4373" i="1"/>
  <c r="AA4374" i="1"/>
  <c r="AA4375" i="1"/>
  <c r="AA4376" i="1"/>
  <c r="AA4377" i="1"/>
  <c r="AA4378" i="1"/>
  <c r="AA4379" i="1"/>
  <c r="AA4380" i="1"/>
  <c r="AA4381" i="1"/>
  <c r="AA4382" i="1"/>
  <c r="AA4383" i="1"/>
  <c r="AA4384" i="1"/>
  <c r="AA4385" i="1"/>
  <c r="AA4386" i="1"/>
  <c r="AA4387" i="1"/>
  <c r="AA4388" i="1"/>
  <c r="AA4389" i="1"/>
  <c r="AA4390" i="1"/>
  <c r="AA4391" i="1"/>
  <c r="AA4392" i="1"/>
  <c r="AA4393" i="1"/>
  <c r="AA4394" i="1"/>
  <c r="AA4395" i="1"/>
  <c r="AA4396" i="1"/>
  <c r="AA4397" i="1"/>
  <c r="AA4398" i="1"/>
  <c r="AA4399" i="1"/>
  <c r="AA4400" i="1"/>
  <c r="AA4401" i="1"/>
  <c r="AA4402" i="1"/>
  <c r="AA4403" i="1"/>
  <c r="AA4404" i="1"/>
  <c r="AA4405" i="1"/>
  <c r="AA4406" i="1"/>
  <c r="AA4407" i="1"/>
  <c r="AA4408" i="1"/>
  <c r="AA4409" i="1"/>
  <c r="AA4410" i="1"/>
  <c r="AA4411" i="1"/>
  <c r="AA4412" i="1"/>
  <c r="AA4413" i="1"/>
  <c r="AA4414" i="1"/>
  <c r="AA4415" i="1"/>
  <c r="AA4416" i="1"/>
  <c r="AA4417" i="1"/>
  <c r="AA4418" i="1"/>
  <c r="AA4419" i="1"/>
  <c r="AA4420" i="1"/>
  <c r="AA4421" i="1"/>
  <c r="AA4422" i="1"/>
  <c r="AA4423" i="1"/>
  <c r="AA4424" i="1"/>
  <c r="AA4425" i="1"/>
  <c r="AA4426" i="1"/>
  <c r="AA4427" i="1"/>
  <c r="AA4428" i="1"/>
  <c r="AA4429" i="1"/>
  <c r="AA4430" i="1"/>
  <c r="AA4431" i="1"/>
  <c r="AA4432" i="1"/>
  <c r="AA4433" i="1"/>
  <c r="AA4434" i="1"/>
  <c r="AA4435" i="1"/>
  <c r="AA4436" i="1"/>
  <c r="AA4437" i="1"/>
  <c r="AA4438" i="1"/>
  <c r="AA4439" i="1"/>
  <c r="AA4440" i="1"/>
  <c r="AA4441" i="1"/>
  <c r="AA4442" i="1"/>
  <c r="AA4443" i="1"/>
  <c r="AA4444" i="1"/>
  <c r="AA4445" i="1"/>
  <c r="AA4446" i="1"/>
  <c r="AA4447" i="1"/>
  <c r="AA4448" i="1"/>
  <c r="AA4449" i="1"/>
  <c r="AA4450" i="1"/>
  <c r="AA4451" i="1"/>
  <c r="AA4452" i="1"/>
  <c r="AA4453" i="1"/>
  <c r="AA4454" i="1"/>
  <c r="AA4455" i="1"/>
  <c r="AA4456" i="1"/>
  <c r="AA4457" i="1"/>
  <c r="AA4458" i="1"/>
  <c r="AA4459" i="1"/>
  <c r="AA4460" i="1"/>
  <c r="AA4461" i="1"/>
  <c r="AA4462" i="1"/>
  <c r="AA4463" i="1"/>
  <c r="AA4464" i="1"/>
  <c r="AA4465" i="1"/>
  <c r="AA4466" i="1"/>
  <c r="AA4467" i="1"/>
  <c r="AA4468" i="1"/>
  <c r="AA4469" i="1"/>
  <c r="AA4470" i="1"/>
  <c r="AA4471" i="1"/>
  <c r="AA4472" i="1"/>
  <c r="AA4473" i="1"/>
  <c r="AA4474" i="1"/>
  <c r="AA4475" i="1"/>
  <c r="AA4476" i="1"/>
  <c r="AA4477" i="1"/>
  <c r="AA4478" i="1"/>
  <c r="AA4479" i="1"/>
  <c r="AA4480" i="1"/>
  <c r="AA4481" i="1"/>
  <c r="AA4482" i="1"/>
  <c r="AA4483" i="1"/>
  <c r="AA4484" i="1"/>
  <c r="AA4485" i="1"/>
  <c r="AA4486" i="1"/>
  <c r="AA4487" i="1"/>
  <c r="AA4488" i="1"/>
  <c r="AA4489" i="1"/>
  <c r="AA4490" i="1"/>
  <c r="AA4491" i="1"/>
  <c r="AA4492" i="1"/>
  <c r="AA4493" i="1"/>
  <c r="AA4494" i="1"/>
  <c r="AA4495" i="1"/>
  <c r="AA4496" i="1"/>
  <c r="AA4497" i="1"/>
  <c r="AA4498" i="1"/>
  <c r="AA4499" i="1"/>
  <c r="AA4500" i="1"/>
  <c r="AA4501" i="1"/>
  <c r="AA4502" i="1"/>
  <c r="AA4503" i="1"/>
  <c r="AA4504" i="1"/>
  <c r="AA4505" i="1"/>
  <c r="AA4506" i="1"/>
  <c r="AA4507" i="1"/>
  <c r="AA4508" i="1"/>
  <c r="AA4509" i="1"/>
  <c r="AA4510" i="1"/>
  <c r="AA4511" i="1"/>
  <c r="AA4512" i="1"/>
  <c r="AA4513" i="1"/>
  <c r="AA4514" i="1"/>
  <c r="AA4515" i="1"/>
  <c r="AA4516" i="1"/>
  <c r="AA4517" i="1"/>
  <c r="AA4518" i="1"/>
  <c r="AA4519" i="1"/>
  <c r="AA4520" i="1"/>
  <c r="AA4521" i="1"/>
  <c r="AA4522" i="1"/>
  <c r="AA4523" i="1"/>
  <c r="AA4524" i="1"/>
  <c r="AA4525" i="1"/>
  <c r="AA4526" i="1"/>
  <c r="AA4527" i="1"/>
  <c r="AA4528" i="1"/>
  <c r="AA4529" i="1"/>
  <c r="AA4530" i="1"/>
  <c r="AA4531" i="1"/>
  <c r="AA4532" i="1"/>
  <c r="AA4533" i="1"/>
  <c r="AA4534" i="1"/>
  <c r="AA4535" i="1"/>
  <c r="AA4536" i="1"/>
  <c r="AA4537" i="1"/>
  <c r="AA4538" i="1"/>
  <c r="AA4539" i="1"/>
  <c r="AA4540" i="1"/>
  <c r="AA4541" i="1"/>
  <c r="AA4542" i="1"/>
  <c r="AA4543" i="1"/>
  <c r="AA4544" i="1"/>
  <c r="AA4545" i="1"/>
  <c r="AA4546" i="1"/>
  <c r="AA4547" i="1"/>
  <c r="AA4548" i="1"/>
  <c r="AA4549" i="1"/>
  <c r="AA4550" i="1"/>
  <c r="AA4551" i="1"/>
  <c r="AA4552" i="1"/>
  <c r="AA4553" i="1"/>
  <c r="AA4554" i="1"/>
  <c r="AA4555" i="1"/>
  <c r="AA4556" i="1"/>
  <c r="AA4557" i="1"/>
  <c r="AA4558" i="1"/>
  <c r="AA4559" i="1"/>
  <c r="AA4560" i="1"/>
  <c r="AA4561" i="1"/>
  <c r="AA4562" i="1"/>
  <c r="AA4563" i="1"/>
  <c r="AA4564" i="1"/>
  <c r="AA4565" i="1"/>
  <c r="AA4566" i="1"/>
  <c r="AA4567" i="1"/>
  <c r="AA4568" i="1"/>
  <c r="AA4569" i="1"/>
  <c r="AA4570" i="1"/>
  <c r="AA4571" i="1"/>
  <c r="AA4572" i="1"/>
  <c r="AA4573" i="1"/>
  <c r="AA4574" i="1"/>
  <c r="AA4575" i="1"/>
  <c r="AA4576" i="1"/>
  <c r="AA4577" i="1"/>
  <c r="AA4578" i="1"/>
  <c r="AA4579" i="1"/>
  <c r="AA4580" i="1"/>
  <c r="AA4581" i="1"/>
  <c r="AA4582" i="1"/>
  <c r="AA4583" i="1"/>
  <c r="AA4584" i="1"/>
  <c r="AA4585" i="1"/>
  <c r="AA4586" i="1"/>
  <c r="AA4587" i="1"/>
  <c r="AA4588" i="1"/>
  <c r="AA4589" i="1"/>
  <c r="AA4590" i="1"/>
  <c r="AA4591" i="1"/>
  <c r="AA4592" i="1"/>
  <c r="AA4593" i="1"/>
  <c r="AA4594" i="1"/>
  <c r="AA4595" i="1"/>
  <c r="AA4596" i="1"/>
  <c r="AA4597" i="1"/>
  <c r="AA4598" i="1"/>
  <c r="AA4599" i="1"/>
  <c r="AA4600" i="1"/>
  <c r="AA4601" i="1"/>
  <c r="AA4602" i="1"/>
  <c r="AA4603" i="1"/>
  <c r="AA4604" i="1"/>
  <c r="AA4605" i="1"/>
  <c r="AA4606" i="1"/>
  <c r="AA4607" i="1"/>
  <c r="AA4608" i="1"/>
  <c r="AA4609" i="1"/>
  <c r="AA4610" i="1"/>
  <c r="AA4611" i="1"/>
  <c r="AA4612" i="1"/>
  <c r="AA4613" i="1"/>
  <c r="AA4614" i="1"/>
  <c r="AA4615" i="1"/>
  <c r="AA4616" i="1"/>
  <c r="AA4617" i="1"/>
  <c r="AA4618" i="1"/>
  <c r="AA4619" i="1"/>
  <c r="AA4620" i="1"/>
  <c r="AA4621" i="1"/>
  <c r="AA4622" i="1"/>
  <c r="AA4623" i="1"/>
  <c r="AA4624" i="1"/>
  <c r="AA4625" i="1"/>
  <c r="AA4626" i="1"/>
  <c r="AA4627" i="1"/>
  <c r="AA4628" i="1"/>
  <c r="AA4629" i="1"/>
  <c r="AA4630" i="1"/>
  <c r="AA4631" i="1"/>
  <c r="AA4632" i="1"/>
  <c r="AA4633" i="1"/>
  <c r="AA4634" i="1"/>
  <c r="AA4635" i="1"/>
  <c r="AA4636" i="1"/>
  <c r="AA4637" i="1"/>
  <c r="AA4638" i="1"/>
  <c r="AA4639" i="1"/>
  <c r="AA4640" i="1"/>
  <c r="AA4641" i="1"/>
  <c r="AA4642" i="1"/>
  <c r="AA4643" i="1"/>
  <c r="AA4644" i="1"/>
  <c r="AA4645" i="1"/>
  <c r="AA4646" i="1"/>
  <c r="AA4647" i="1"/>
  <c r="AA4648" i="1"/>
  <c r="AA4649" i="1"/>
  <c r="AA4650" i="1"/>
  <c r="AA4651" i="1"/>
  <c r="AA4652" i="1"/>
  <c r="AA4653" i="1"/>
  <c r="AA4654" i="1"/>
  <c r="AA4655" i="1"/>
  <c r="AA4656" i="1"/>
  <c r="AA4657" i="1"/>
  <c r="AA4658" i="1"/>
  <c r="AA4659" i="1"/>
  <c r="AA4660" i="1"/>
  <c r="AA4661" i="1"/>
  <c r="AA4662" i="1"/>
  <c r="AA4663" i="1"/>
  <c r="AA4664" i="1"/>
  <c r="AA4665" i="1"/>
  <c r="AA4666" i="1"/>
  <c r="AA4667" i="1"/>
  <c r="AA4668" i="1"/>
  <c r="AA4669" i="1"/>
  <c r="AA4670" i="1"/>
  <c r="AA4671" i="1"/>
  <c r="AA4672" i="1"/>
  <c r="AA4673" i="1"/>
  <c r="AA4674" i="1"/>
  <c r="AA4675" i="1"/>
  <c r="AA4676" i="1"/>
  <c r="AA4677" i="1"/>
  <c r="AA4678" i="1"/>
  <c r="AA4679" i="1"/>
  <c r="AA4680" i="1"/>
  <c r="AA4681" i="1"/>
  <c r="AA4682" i="1"/>
  <c r="AA4683" i="1"/>
  <c r="AA4684" i="1"/>
  <c r="AA4685" i="1"/>
  <c r="AA4686" i="1"/>
  <c r="AA4687" i="1"/>
  <c r="AA4688" i="1"/>
  <c r="AA4689" i="1"/>
  <c r="AA4690" i="1"/>
  <c r="AA4691" i="1"/>
  <c r="AA4692" i="1"/>
  <c r="AA4693" i="1"/>
  <c r="AA4694" i="1"/>
  <c r="AA4695" i="1"/>
  <c r="AA4696" i="1"/>
  <c r="AA4697" i="1"/>
  <c r="AA4698" i="1"/>
  <c r="AA4699" i="1"/>
  <c r="AA4700" i="1"/>
  <c r="AA4701" i="1"/>
  <c r="AA4702" i="1"/>
  <c r="AA4703" i="1"/>
  <c r="AA4704" i="1"/>
  <c r="AA4705" i="1"/>
  <c r="AA4706" i="1"/>
  <c r="AA4707" i="1"/>
  <c r="AA4708" i="1"/>
  <c r="AA4709" i="1"/>
  <c r="AA4710" i="1"/>
  <c r="AA4711" i="1"/>
  <c r="AA4712" i="1"/>
  <c r="AA4713" i="1"/>
  <c r="AA4714" i="1"/>
  <c r="AA4715" i="1"/>
  <c r="AA4716" i="1"/>
  <c r="AA4717" i="1"/>
  <c r="AA4718" i="1"/>
  <c r="AA4719" i="1"/>
  <c r="AA4720" i="1"/>
  <c r="AA4721" i="1"/>
  <c r="AA4722" i="1"/>
  <c r="AA4723" i="1"/>
  <c r="AA4724" i="1"/>
  <c r="AA4725" i="1"/>
  <c r="AA4726" i="1"/>
  <c r="AA4727" i="1"/>
  <c r="AA4728" i="1"/>
  <c r="AA4729" i="1"/>
  <c r="AA4730" i="1"/>
  <c r="AA4731" i="1"/>
  <c r="AA4732" i="1"/>
  <c r="AA4733" i="1"/>
  <c r="AA4734" i="1"/>
  <c r="AA4735" i="1"/>
  <c r="AA4736" i="1"/>
  <c r="AA4737" i="1"/>
  <c r="AA4738" i="1"/>
  <c r="AA4739" i="1"/>
  <c r="AA4740" i="1"/>
  <c r="AA4741" i="1"/>
  <c r="AA4742" i="1"/>
  <c r="AA4743" i="1"/>
  <c r="AA4744" i="1"/>
  <c r="AA4745" i="1"/>
  <c r="AA4746" i="1"/>
  <c r="AA4747" i="1"/>
  <c r="AA4748" i="1"/>
  <c r="AA4749" i="1"/>
  <c r="AA4750" i="1"/>
  <c r="AA4751" i="1"/>
  <c r="AA4752" i="1"/>
  <c r="AA4753" i="1"/>
  <c r="AA4754" i="1"/>
  <c r="AA4755" i="1"/>
  <c r="AA4756" i="1"/>
  <c r="AA4757" i="1"/>
  <c r="AA4758" i="1"/>
  <c r="AA4759" i="1"/>
  <c r="AA4760" i="1"/>
  <c r="AA4761" i="1"/>
  <c r="AA4762" i="1"/>
  <c r="AA4763" i="1"/>
  <c r="AA4764" i="1"/>
  <c r="AA4765" i="1"/>
  <c r="AA4766" i="1"/>
  <c r="AA4767" i="1"/>
  <c r="AA4768" i="1"/>
  <c r="AA4769" i="1"/>
  <c r="AA4770" i="1"/>
  <c r="AA4771" i="1"/>
  <c r="AA4772" i="1"/>
  <c r="AA4773" i="1"/>
  <c r="AA4774" i="1"/>
  <c r="AA4775" i="1"/>
  <c r="AA4776" i="1"/>
  <c r="AA4777" i="1"/>
  <c r="AA4778" i="1"/>
  <c r="AA4779" i="1"/>
  <c r="AA4780" i="1"/>
  <c r="AA4781" i="1"/>
  <c r="AA4782" i="1"/>
  <c r="AA4783" i="1"/>
  <c r="AA4784" i="1"/>
  <c r="AA4785" i="1"/>
  <c r="AA4786" i="1"/>
  <c r="AA4787" i="1"/>
  <c r="AA4788" i="1"/>
  <c r="AA4789" i="1"/>
  <c r="AA4790" i="1"/>
  <c r="AA4791" i="1"/>
  <c r="AA4792" i="1"/>
  <c r="AA4793" i="1"/>
  <c r="AA4794" i="1"/>
  <c r="AA4795" i="1"/>
  <c r="AA4796" i="1"/>
  <c r="AA4797" i="1"/>
  <c r="AA4798" i="1"/>
  <c r="AA4799" i="1"/>
  <c r="AA4800" i="1"/>
  <c r="AA4801" i="1"/>
  <c r="AA4802" i="1"/>
  <c r="AA4803" i="1"/>
  <c r="AA4804" i="1"/>
  <c r="AA4805" i="1"/>
  <c r="AA4806" i="1"/>
  <c r="AA4807" i="1"/>
  <c r="AA4808" i="1"/>
  <c r="AA4809" i="1"/>
  <c r="AA4810" i="1"/>
  <c r="AA4811" i="1"/>
  <c r="AA4812" i="1"/>
  <c r="AA4813" i="1"/>
  <c r="AA4814" i="1"/>
  <c r="AA4815" i="1"/>
  <c r="AA4816" i="1"/>
  <c r="AA4817" i="1"/>
  <c r="AA4818" i="1"/>
  <c r="AA4819" i="1"/>
  <c r="AA4820" i="1"/>
  <c r="AA4821" i="1"/>
  <c r="AA4822" i="1"/>
  <c r="AA4823" i="1"/>
  <c r="AA4824" i="1"/>
  <c r="AA4825" i="1"/>
  <c r="AA4826" i="1"/>
  <c r="AA4827" i="1"/>
  <c r="AA4828" i="1"/>
  <c r="AA4829" i="1"/>
  <c r="AA4830" i="1"/>
  <c r="AA4831" i="1"/>
  <c r="AA4832" i="1"/>
  <c r="AA4833" i="1"/>
  <c r="AA4834" i="1"/>
  <c r="AA4835" i="1"/>
  <c r="AA4836" i="1"/>
  <c r="AA4837" i="1"/>
  <c r="AA4838" i="1"/>
  <c r="AA4839" i="1"/>
  <c r="AA4840" i="1"/>
  <c r="AA4841" i="1"/>
  <c r="AA4842" i="1"/>
  <c r="AA4843" i="1"/>
  <c r="AA4844" i="1"/>
  <c r="AA4845" i="1"/>
  <c r="AA4846" i="1"/>
  <c r="AA4847" i="1"/>
  <c r="AA4848" i="1"/>
  <c r="AA4849" i="1"/>
  <c r="AA4850" i="1"/>
  <c r="AA4851" i="1"/>
  <c r="AA4852" i="1"/>
  <c r="AA4853" i="1"/>
  <c r="AA4854" i="1"/>
  <c r="AA4855" i="1"/>
  <c r="AA4856" i="1"/>
  <c r="AA4857" i="1"/>
  <c r="AA4858" i="1"/>
  <c r="AA4859" i="1"/>
  <c r="AA4860" i="1"/>
  <c r="AA4861" i="1"/>
  <c r="AA4862" i="1"/>
  <c r="AA4863" i="1"/>
  <c r="AA4864" i="1"/>
  <c r="AA4865" i="1"/>
  <c r="AA4866" i="1"/>
  <c r="AA4867" i="1"/>
  <c r="AA4868" i="1"/>
  <c r="AA4869" i="1"/>
  <c r="AA4870" i="1"/>
  <c r="AA4871" i="1"/>
  <c r="AA4872" i="1"/>
  <c r="AA4873" i="1"/>
  <c r="AA4874" i="1"/>
  <c r="AA4875" i="1"/>
  <c r="AA4876" i="1"/>
  <c r="AA4877" i="1"/>
  <c r="AA4878" i="1"/>
  <c r="AA4879" i="1"/>
  <c r="AA4880" i="1"/>
  <c r="AA4881" i="1"/>
  <c r="AA4882" i="1"/>
  <c r="AA4883" i="1"/>
  <c r="AA4884" i="1"/>
  <c r="AA4885" i="1"/>
  <c r="AA4886" i="1"/>
  <c r="AA4887" i="1"/>
  <c r="AA4888" i="1"/>
  <c r="AA4889" i="1"/>
  <c r="AA4890" i="1"/>
  <c r="AA4891" i="1"/>
  <c r="AA4892" i="1"/>
  <c r="AA4893" i="1"/>
  <c r="AA4894" i="1"/>
  <c r="AA4895" i="1"/>
  <c r="AA4896" i="1"/>
  <c r="AA4897" i="1"/>
  <c r="AA4898" i="1"/>
  <c r="AA4899" i="1"/>
  <c r="AA4900" i="1"/>
  <c r="AA4901" i="1"/>
  <c r="AA4902" i="1"/>
  <c r="AA4903" i="1"/>
  <c r="AA4904" i="1"/>
  <c r="AA4905" i="1"/>
  <c r="AA4906" i="1"/>
  <c r="AA4907" i="1"/>
  <c r="AA4908" i="1"/>
  <c r="AA4909" i="1"/>
  <c r="AA4910" i="1"/>
  <c r="AA4911" i="1"/>
  <c r="AA4912" i="1"/>
  <c r="AA4913" i="1"/>
  <c r="AA4914" i="1"/>
  <c r="AA4915" i="1"/>
  <c r="AA4916" i="1"/>
  <c r="AA4917" i="1"/>
  <c r="AA4918" i="1"/>
  <c r="AA4919" i="1"/>
  <c r="AA4920" i="1"/>
  <c r="AA4921" i="1"/>
  <c r="AA4922" i="1"/>
  <c r="AA4923" i="1"/>
  <c r="AA4924" i="1"/>
  <c r="AA4925" i="1"/>
  <c r="AA4926" i="1"/>
  <c r="AA4927" i="1"/>
  <c r="AA4928" i="1"/>
  <c r="AA4929" i="1"/>
  <c r="AA4930" i="1"/>
  <c r="AA4931" i="1"/>
  <c r="AA4932" i="1"/>
  <c r="AA4933" i="1"/>
  <c r="AA4934" i="1"/>
  <c r="AA4935" i="1"/>
  <c r="AA4936" i="1"/>
  <c r="AA4937" i="1"/>
  <c r="AA4938" i="1"/>
  <c r="AA4939" i="1"/>
  <c r="AA4940" i="1"/>
  <c r="AA4941" i="1"/>
  <c r="AA4942" i="1"/>
  <c r="AA4943" i="1"/>
  <c r="AA4944" i="1"/>
  <c r="AA4945" i="1"/>
  <c r="AA4946" i="1"/>
  <c r="AA4947" i="1"/>
  <c r="AA4948" i="1"/>
  <c r="AA4949" i="1"/>
  <c r="AA4950" i="1"/>
  <c r="AA4951" i="1"/>
  <c r="AA4952" i="1"/>
  <c r="AA4953" i="1"/>
  <c r="AA4954" i="1"/>
  <c r="AA4955" i="1"/>
  <c r="AA4956" i="1"/>
  <c r="AA4957" i="1"/>
  <c r="AA4958" i="1"/>
  <c r="AA4959" i="1"/>
  <c r="AA4960" i="1"/>
  <c r="AA4961" i="1"/>
  <c r="AA4962" i="1"/>
  <c r="AA4963" i="1"/>
  <c r="AA4964" i="1"/>
  <c r="AA4965" i="1"/>
  <c r="AA4966" i="1"/>
  <c r="AA4967" i="1"/>
  <c r="AA4968" i="1"/>
  <c r="AA4969" i="1"/>
  <c r="AA4970" i="1"/>
  <c r="AA4971" i="1"/>
  <c r="AA4972" i="1"/>
  <c r="AA4973" i="1"/>
  <c r="AA4974" i="1"/>
  <c r="AA4975" i="1"/>
  <c r="AA4976" i="1"/>
  <c r="AA4977" i="1"/>
  <c r="AA4978" i="1"/>
  <c r="AA4979" i="1"/>
  <c r="AA4980" i="1"/>
  <c r="AA4981" i="1"/>
  <c r="AA4982" i="1"/>
  <c r="AA4983" i="1"/>
  <c r="AA4984" i="1"/>
  <c r="AA4985" i="1"/>
  <c r="AA4986" i="1"/>
  <c r="AA4987" i="1"/>
  <c r="AA4988" i="1"/>
  <c r="AA4989" i="1"/>
  <c r="AA4990" i="1"/>
  <c r="AA4991" i="1"/>
  <c r="AA4992" i="1"/>
  <c r="AA4993" i="1"/>
  <c r="AA4994" i="1"/>
  <c r="AA4995" i="1"/>
  <c r="AA4996" i="1"/>
  <c r="AA4997" i="1"/>
  <c r="AA4998" i="1"/>
  <c r="AA4999" i="1"/>
  <c r="AA5000" i="1"/>
  <c r="AA5001" i="1"/>
  <c r="AA5002" i="1"/>
  <c r="AA5003" i="1"/>
  <c r="AA5004" i="1"/>
  <c r="AA5005" i="1"/>
  <c r="AA5006" i="1"/>
  <c r="AA5007" i="1"/>
  <c r="AA5008" i="1"/>
  <c r="AA5009" i="1"/>
  <c r="AA5010" i="1"/>
  <c r="AA5011" i="1"/>
  <c r="AA5012" i="1"/>
  <c r="AA5013" i="1"/>
  <c r="AA5014" i="1"/>
  <c r="AA5015" i="1"/>
  <c r="AA5016" i="1"/>
  <c r="AA5017" i="1"/>
  <c r="AA5018" i="1"/>
  <c r="AA5019" i="1"/>
  <c r="AA5020" i="1"/>
  <c r="AA5021" i="1"/>
  <c r="AA5022" i="1"/>
  <c r="AA5023" i="1"/>
  <c r="AA5024" i="1"/>
  <c r="AA5025" i="1"/>
  <c r="AA5026" i="1"/>
  <c r="AA5027" i="1"/>
  <c r="AA5028" i="1"/>
  <c r="AA5029" i="1"/>
  <c r="AA5030" i="1"/>
  <c r="AA5031" i="1"/>
  <c r="AA5032" i="1"/>
  <c r="AA5033" i="1"/>
  <c r="AA5034" i="1"/>
  <c r="AA5035" i="1"/>
  <c r="AA5036" i="1"/>
  <c r="AA5037" i="1"/>
  <c r="AA5038" i="1"/>
  <c r="AA5039" i="1"/>
  <c r="AA5040" i="1"/>
  <c r="AA5041" i="1"/>
  <c r="AA5042" i="1"/>
  <c r="AA5043" i="1"/>
  <c r="AA5044" i="1"/>
  <c r="AA5045" i="1"/>
  <c r="AA5046" i="1"/>
  <c r="AA5047" i="1"/>
  <c r="AA5048" i="1"/>
  <c r="AA5049" i="1"/>
  <c r="AA5050" i="1"/>
  <c r="AA5051" i="1"/>
  <c r="AA5052" i="1"/>
  <c r="AA5053" i="1"/>
  <c r="AA5054" i="1"/>
  <c r="AA5055" i="1"/>
  <c r="AA5056" i="1"/>
  <c r="AA5057" i="1"/>
  <c r="AA5058" i="1"/>
  <c r="AA5059" i="1"/>
  <c r="AA5060" i="1"/>
  <c r="AA5061" i="1"/>
  <c r="AA5062" i="1"/>
  <c r="AA5063" i="1"/>
  <c r="AA5064" i="1"/>
  <c r="AA5065" i="1"/>
  <c r="AA5066" i="1"/>
  <c r="AA5067" i="1"/>
  <c r="AA5068" i="1"/>
  <c r="AA5069" i="1"/>
  <c r="AA5070" i="1"/>
  <c r="AA5071" i="1"/>
  <c r="AA5072" i="1"/>
  <c r="AA5073" i="1"/>
  <c r="AA5074" i="1"/>
  <c r="AA5075" i="1"/>
  <c r="AA5076" i="1"/>
  <c r="AA5077" i="1"/>
  <c r="AA5078" i="1"/>
  <c r="AA5079" i="1"/>
  <c r="AA5080" i="1"/>
  <c r="AA5081" i="1"/>
  <c r="AA5082" i="1"/>
  <c r="AA5083" i="1"/>
  <c r="AA5084" i="1"/>
  <c r="AA5085" i="1"/>
  <c r="AA5086" i="1"/>
  <c r="AA5087" i="1"/>
  <c r="AA5088" i="1"/>
  <c r="AA5089" i="1"/>
  <c r="AA5090" i="1"/>
  <c r="AA5091" i="1"/>
  <c r="AA5092" i="1"/>
  <c r="AA5093" i="1"/>
  <c r="AA5094" i="1"/>
  <c r="AA5095" i="1"/>
  <c r="AA5096" i="1"/>
  <c r="AA5097" i="1"/>
  <c r="AA5098" i="1"/>
  <c r="AA5099" i="1"/>
  <c r="AA5100" i="1"/>
  <c r="AA5101" i="1"/>
  <c r="AA5102" i="1"/>
  <c r="AA5103" i="1"/>
  <c r="AA5104" i="1"/>
  <c r="AA5105" i="1"/>
  <c r="AA5106" i="1"/>
  <c r="AA5107" i="1"/>
  <c r="AA5108" i="1"/>
  <c r="AA5109" i="1"/>
  <c r="AA5110" i="1"/>
  <c r="AA5111" i="1"/>
  <c r="AA5112" i="1"/>
  <c r="AA5113" i="1"/>
  <c r="AA5114" i="1"/>
  <c r="AA5115" i="1"/>
  <c r="AA5116" i="1"/>
  <c r="AA5117" i="1"/>
  <c r="AA5118" i="1"/>
  <c r="AA5119" i="1"/>
  <c r="AA5120" i="1"/>
  <c r="AA5121" i="1"/>
  <c r="AA5122" i="1"/>
  <c r="AA5123" i="1"/>
  <c r="AA5124" i="1"/>
  <c r="AA5125" i="1"/>
  <c r="AA5126" i="1"/>
  <c r="AA5127" i="1"/>
  <c r="AA5128" i="1"/>
  <c r="AA5129" i="1"/>
  <c r="AA5130" i="1"/>
  <c r="AA5131" i="1"/>
  <c r="AA5132" i="1"/>
  <c r="AA5133" i="1"/>
  <c r="AA5134" i="1"/>
  <c r="AA5135" i="1"/>
  <c r="AA5136" i="1"/>
  <c r="AA5137" i="1"/>
  <c r="AA5138" i="1"/>
  <c r="AA5139" i="1"/>
  <c r="AA5140" i="1"/>
  <c r="AA5141" i="1"/>
  <c r="AA5142" i="1"/>
  <c r="AA5143" i="1"/>
  <c r="AA5144" i="1"/>
  <c r="AA5145" i="1"/>
  <c r="AA5146" i="1"/>
  <c r="AA5147" i="1"/>
  <c r="AA5148" i="1"/>
  <c r="AA5149" i="1"/>
  <c r="AA5150" i="1"/>
  <c r="AA5151" i="1"/>
  <c r="AA5152" i="1"/>
  <c r="AA5153" i="1"/>
  <c r="AA5154" i="1"/>
  <c r="AA5155" i="1"/>
  <c r="AA5156" i="1"/>
  <c r="AA5157" i="1"/>
  <c r="AA5158" i="1"/>
  <c r="AA5159" i="1"/>
  <c r="AA5160" i="1"/>
  <c r="AA5161" i="1"/>
  <c r="AA5162" i="1"/>
  <c r="AA5163" i="1"/>
  <c r="AA5164" i="1"/>
  <c r="AA5165" i="1"/>
  <c r="AA5166" i="1"/>
  <c r="AA5167" i="1"/>
  <c r="AA5168" i="1"/>
  <c r="AA5169" i="1"/>
  <c r="AA5170" i="1"/>
  <c r="AA5171" i="1"/>
  <c r="AA5172" i="1"/>
  <c r="AA5173" i="1"/>
  <c r="AA5174" i="1"/>
  <c r="AA5175" i="1"/>
  <c r="AA5176" i="1"/>
  <c r="AA5177" i="1"/>
  <c r="AA5178" i="1"/>
  <c r="AA5179" i="1"/>
  <c r="AA5180" i="1"/>
  <c r="AA5181" i="1"/>
  <c r="AA5182" i="1"/>
  <c r="AA5183" i="1"/>
  <c r="AA5184" i="1"/>
  <c r="AA5185" i="1"/>
  <c r="AA5186" i="1"/>
  <c r="AA5187" i="1"/>
  <c r="AA5188" i="1"/>
  <c r="AA5189" i="1"/>
  <c r="AA5190" i="1"/>
  <c r="AA5191" i="1"/>
  <c r="AA5192" i="1"/>
  <c r="AA5193" i="1"/>
  <c r="AA5194" i="1"/>
  <c r="AA5195" i="1"/>
  <c r="AA5196" i="1"/>
  <c r="AA5197" i="1"/>
  <c r="AA5198" i="1"/>
  <c r="AA5199" i="1"/>
  <c r="AA5200" i="1"/>
  <c r="AA5201" i="1"/>
  <c r="AA5202" i="1"/>
  <c r="AA5203" i="1"/>
  <c r="AA5204" i="1"/>
  <c r="AA5205" i="1"/>
  <c r="AA5206" i="1"/>
  <c r="AA5207" i="1"/>
  <c r="AA5208" i="1"/>
  <c r="AA5209" i="1"/>
  <c r="AA5210" i="1"/>
  <c r="AA5211" i="1"/>
  <c r="AA5212" i="1"/>
  <c r="AA5213" i="1"/>
  <c r="AA5214" i="1"/>
  <c r="AA5215" i="1"/>
  <c r="AA5216" i="1"/>
  <c r="AA5217" i="1"/>
  <c r="AA5218" i="1"/>
  <c r="AA5219" i="1"/>
  <c r="AA5220" i="1"/>
  <c r="AA5221" i="1"/>
  <c r="AA5222" i="1"/>
  <c r="AA5223" i="1"/>
  <c r="AA5224" i="1"/>
  <c r="AA5225" i="1"/>
  <c r="AA5226" i="1"/>
  <c r="AA5227" i="1"/>
  <c r="AA5228" i="1"/>
  <c r="AA5229" i="1"/>
  <c r="AA5230" i="1"/>
  <c r="AA5231" i="1"/>
  <c r="AA5232" i="1"/>
  <c r="AA5233" i="1"/>
  <c r="AA5234" i="1"/>
  <c r="AA5235" i="1"/>
  <c r="AA5236" i="1"/>
  <c r="AA5237" i="1"/>
  <c r="AA5238" i="1"/>
  <c r="AA5239" i="1"/>
  <c r="AA5240" i="1"/>
  <c r="AA5241" i="1"/>
  <c r="AA5242" i="1"/>
  <c r="AA5243" i="1"/>
  <c r="AA5244" i="1"/>
  <c r="AA5245" i="1"/>
  <c r="AA5246" i="1"/>
  <c r="AA5247" i="1"/>
  <c r="AA5248" i="1"/>
  <c r="AA5249" i="1"/>
  <c r="AA5250" i="1"/>
  <c r="AA5251" i="1"/>
  <c r="AA5252" i="1"/>
  <c r="AA5253" i="1"/>
  <c r="AA5254" i="1"/>
  <c r="AA5255" i="1"/>
  <c r="AA5256" i="1"/>
  <c r="AA5257" i="1"/>
  <c r="AA5258" i="1"/>
  <c r="AA5259" i="1"/>
  <c r="AA5260" i="1"/>
  <c r="AA5261" i="1"/>
  <c r="AA5262" i="1"/>
  <c r="AA5263" i="1"/>
  <c r="AA5264" i="1"/>
  <c r="AA5265" i="1"/>
  <c r="AA5266" i="1"/>
  <c r="AA5267" i="1"/>
  <c r="AA5268" i="1"/>
  <c r="AA5269" i="1"/>
  <c r="AA5270" i="1"/>
  <c r="AA5271" i="1"/>
  <c r="AA5272" i="1"/>
  <c r="AA5273" i="1"/>
  <c r="AA5274" i="1"/>
  <c r="AA5275" i="1"/>
  <c r="AA5276" i="1"/>
  <c r="AA5277" i="1"/>
  <c r="AA5278" i="1"/>
  <c r="AA5279" i="1"/>
  <c r="AA5280" i="1"/>
  <c r="AA5281" i="1"/>
  <c r="AA5282" i="1"/>
  <c r="AA5283" i="1"/>
  <c r="AA5284" i="1"/>
  <c r="AA5285" i="1"/>
  <c r="AA5286" i="1"/>
  <c r="AA5287" i="1"/>
  <c r="AA5288" i="1"/>
  <c r="AA5289" i="1"/>
  <c r="AA5290" i="1"/>
  <c r="AA5291" i="1"/>
  <c r="AA5292" i="1"/>
  <c r="AA5293" i="1"/>
  <c r="AA5294" i="1"/>
  <c r="AA5295" i="1"/>
  <c r="AA5296" i="1"/>
  <c r="AA5297" i="1"/>
  <c r="AA5298" i="1"/>
  <c r="AA5299" i="1"/>
  <c r="AA5300" i="1"/>
  <c r="AA5301" i="1"/>
  <c r="AA5302" i="1"/>
  <c r="AA5303" i="1"/>
  <c r="AA5304" i="1"/>
  <c r="AA5305" i="1"/>
  <c r="AA5306" i="1"/>
  <c r="AA5307" i="1"/>
  <c r="AA5308" i="1"/>
  <c r="AA5309" i="1"/>
  <c r="AA5310" i="1"/>
  <c r="AA5311" i="1"/>
  <c r="AA5312" i="1"/>
  <c r="AA5313" i="1"/>
  <c r="AA5314" i="1"/>
  <c r="AA5315" i="1"/>
  <c r="AA5316" i="1"/>
  <c r="AA5317" i="1"/>
  <c r="AA5318" i="1"/>
  <c r="AA5319" i="1"/>
  <c r="AA5320" i="1"/>
  <c r="AA5321" i="1"/>
  <c r="AA5322" i="1"/>
  <c r="AA5323" i="1"/>
  <c r="AA5324" i="1"/>
  <c r="AA5325" i="1"/>
  <c r="AA5326" i="1"/>
  <c r="AA5327" i="1"/>
  <c r="AA5328" i="1"/>
  <c r="AA5329" i="1"/>
  <c r="AA5330" i="1"/>
  <c r="AA5331" i="1"/>
  <c r="AA5332" i="1"/>
  <c r="AA5333" i="1"/>
  <c r="AA5334" i="1"/>
  <c r="AA5335" i="1"/>
  <c r="AA5336" i="1"/>
  <c r="AA5337" i="1"/>
  <c r="AA5338" i="1"/>
  <c r="AA5339" i="1"/>
  <c r="AA5340" i="1"/>
  <c r="AA5341" i="1"/>
  <c r="AA5342" i="1"/>
  <c r="AA5343" i="1"/>
  <c r="AA5344" i="1"/>
  <c r="AA5345" i="1"/>
  <c r="AA5346" i="1"/>
  <c r="AA5347" i="1"/>
  <c r="AA5348" i="1"/>
  <c r="AA5349" i="1"/>
  <c r="AA5350" i="1"/>
  <c r="AA5351" i="1"/>
  <c r="AA5352" i="1"/>
  <c r="AA5353" i="1"/>
  <c r="AA5354" i="1"/>
  <c r="AA5355" i="1"/>
  <c r="AA5356" i="1"/>
  <c r="AA5357" i="1"/>
  <c r="AA5358" i="1"/>
  <c r="AA5359" i="1"/>
  <c r="AA5360" i="1"/>
  <c r="AA5361" i="1"/>
  <c r="AA5362" i="1"/>
  <c r="AA5363" i="1"/>
  <c r="AA5364" i="1"/>
  <c r="AA5365" i="1"/>
  <c r="AA5366" i="1"/>
  <c r="AA5367" i="1"/>
  <c r="AA5368" i="1"/>
  <c r="AA5369" i="1"/>
  <c r="AA5370" i="1"/>
  <c r="AA5371" i="1"/>
  <c r="AA5372" i="1"/>
  <c r="AA5373" i="1"/>
  <c r="AA5374" i="1"/>
  <c r="AA5375" i="1"/>
  <c r="AA5376" i="1"/>
  <c r="AA5377" i="1"/>
  <c r="AA5378" i="1"/>
  <c r="AA5379" i="1"/>
  <c r="AA5380" i="1"/>
  <c r="AA5381" i="1"/>
  <c r="AA5382" i="1"/>
  <c r="AA5383" i="1"/>
  <c r="AA5384" i="1"/>
  <c r="AA5385" i="1"/>
  <c r="AA5386" i="1"/>
  <c r="AA5387" i="1"/>
  <c r="AA5388" i="1"/>
  <c r="AA5389" i="1"/>
  <c r="AA5390" i="1"/>
  <c r="AA5391" i="1"/>
  <c r="AA5392" i="1"/>
  <c r="AA5393" i="1"/>
  <c r="AA5394" i="1"/>
  <c r="AA5395" i="1"/>
  <c r="AA5396" i="1"/>
  <c r="AA5397" i="1"/>
  <c r="AA5398" i="1"/>
  <c r="AA5399" i="1"/>
  <c r="AA5400" i="1"/>
  <c r="AA5401" i="1"/>
  <c r="AA5402" i="1"/>
  <c r="AA5403" i="1"/>
  <c r="AA5404" i="1"/>
  <c r="AA5405" i="1"/>
  <c r="AA5406" i="1"/>
  <c r="AA5407" i="1"/>
  <c r="AA5408" i="1"/>
  <c r="AA5409" i="1"/>
  <c r="AA5410" i="1"/>
  <c r="AA5411" i="1"/>
  <c r="AA5412" i="1"/>
  <c r="AA5413" i="1"/>
  <c r="AA5414" i="1"/>
  <c r="AA5415" i="1"/>
  <c r="AA5416" i="1"/>
  <c r="AA5417" i="1"/>
  <c r="AA5418" i="1"/>
  <c r="AA5419" i="1"/>
  <c r="AA5420" i="1"/>
  <c r="AA5421" i="1"/>
  <c r="AA5422" i="1"/>
  <c r="AA5423" i="1"/>
  <c r="AA5424" i="1"/>
  <c r="AA5425" i="1"/>
  <c r="AA5426" i="1"/>
  <c r="AA5427" i="1"/>
  <c r="AA5428" i="1"/>
  <c r="AA5429" i="1"/>
  <c r="AA5430" i="1"/>
  <c r="AA5431" i="1"/>
  <c r="AA5432" i="1"/>
  <c r="AA5433" i="1"/>
  <c r="AA5434" i="1"/>
  <c r="AA5435" i="1"/>
  <c r="AA5436" i="1"/>
  <c r="AA5437" i="1"/>
  <c r="AA5438" i="1"/>
  <c r="AA5439" i="1"/>
  <c r="AA5440" i="1"/>
  <c r="AA5441" i="1"/>
  <c r="AA5442" i="1"/>
  <c r="AA5443" i="1"/>
  <c r="AA5444" i="1"/>
  <c r="AA5445" i="1"/>
  <c r="AA5446" i="1"/>
  <c r="AA5447" i="1"/>
  <c r="AA5448" i="1"/>
  <c r="AA5449" i="1"/>
  <c r="AA5450" i="1"/>
  <c r="AA5451" i="1"/>
  <c r="AA5452" i="1"/>
  <c r="AA5453" i="1"/>
  <c r="AA5454" i="1"/>
  <c r="AA5455" i="1"/>
  <c r="AA5456" i="1"/>
  <c r="AA5457" i="1"/>
  <c r="AA5458" i="1"/>
  <c r="AA5459" i="1"/>
  <c r="AA5460" i="1"/>
  <c r="AA5461" i="1"/>
  <c r="AA5462" i="1"/>
  <c r="AA5463" i="1"/>
  <c r="AA5464" i="1"/>
  <c r="AA5465" i="1"/>
  <c r="AA5466" i="1"/>
  <c r="AA5467" i="1"/>
  <c r="AA5468" i="1"/>
  <c r="AA5469" i="1"/>
  <c r="AA5470" i="1"/>
  <c r="AA5471" i="1"/>
  <c r="AA5472" i="1"/>
  <c r="AA5473" i="1"/>
  <c r="AA5474" i="1"/>
  <c r="AA5475" i="1"/>
  <c r="AA5476" i="1"/>
  <c r="AA5477" i="1"/>
  <c r="AA5478" i="1"/>
  <c r="AA5479" i="1"/>
  <c r="AA5480" i="1"/>
  <c r="AA5481" i="1"/>
  <c r="AA5482" i="1"/>
  <c r="AA5483" i="1"/>
  <c r="AA5484" i="1"/>
  <c r="AA5485" i="1"/>
  <c r="AA5486" i="1"/>
  <c r="AA5487" i="1"/>
  <c r="AA5488" i="1"/>
  <c r="AA5489" i="1"/>
  <c r="AA5490" i="1"/>
  <c r="AA5491" i="1"/>
  <c r="AA5492" i="1"/>
  <c r="AA5493" i="1"/>
  <c r="AA5494" i="1"/>
  <c r="AA5495" i="1"/>
  <c r="AA5496" i="1"/>
  <c r="AA5497" i="1"/>
  <c r="AA5498" i="1"/>
  <c r="AA5499" i="1"/>
  <c r="AA5500" i="1"/>
  <c r="AA5501" i="1"/>
  <c r="AA5502" i="1"/>
  <c r="AA5503" i="1"/>
  <c r="AA5504" i="1"/>
  <c r="AA5505" i="1"/>
  <c r="AA5506" i="1"/>
  <c r="AA5507" i="1"/>
  <c r="AA5508" i="1"/>
  <c r="AA5509" i="1"/>
  <c r="AA5510" i="1"/>
  <c r="AA5511" i="1"/>
  <c r="AA5512" i="1"/>
  <c r="AA5513" i="1"/>
  <c r="AA5514" i="1"/>
  <c r="AA5515" i="1"/>
  <c r="AA5516" i="1"/>
  <c r="AA5517" i="1"/>
  <c r="AA5518" i="1"/>
  <c r="AA5519" i="1"/>
  <c r="AA5520" i="1"/>
  <c r="AA5521" i="1"/>
  <c r="AA5522" i="1"/>
  <c r="AA5523" i="1"/>
  <c r="AA5524" i="1"/>
  <c r="AA5525" i="1"/>
  <c r="AA5526" i="1"/>
  <c r="AA5527" i="1"/>
  <c r="AA5528" i="1"/>
  <c r="AA5529" i="1"/>
  <c r="AA2" i="1"/>
  <c r="V2530" i="1"/>
  <c r="U2531" i="1"/>
  <c r="V2531" i="1"/>
  <c r="U2532" i="1"/>
  <c r="V2532" i="1"/>
  <c r="U2533" i="1"/>
  <c r="V2533" i="1"/>
  <c r="U2534" i="1"/>
  <c r="V2534" i="1"/>
  <c r="U2535" i="1"/>
  <c r="V2535" i="1"/>
  <c r="U2536" i="1"/>
  <c r="V2536" i="1"/>
  <c r="U2537" i="1"/>
  <c r="V2537" i="1"/>
  <c r="U2538" i="1"/>
  <c r="V2538" i="1"/>
  <c r="U2539" i="1"/>
  <c r="V2539" i="1"/>
  <c r="U2540" i="1"/>
  <c r="V2540" i="1"/>
  <c r="U2541" i="1"/>
  <c r="V2541" i="1"/>
  <c r="U2542" i="1"/>
  <c r="V2542" i="1"/>
  <c r="U2543" i="1"/>
  <c r="V2543" i="1"/>
  <c r="U2544" i="1"/>
  <c r="V2544" i="1"/>
  <c r="U2545" i="1"/>
  <c r="V2545" i="1"/>
  <c r="U2546" i="1"/>
  <c r="V2546" i="1"/>
  <c r="U2547" i="1"/>
  <c r="V2547" i="1"/>
  <c r="U2548" i="1"/>
  <c r="V2548" i="1"/>
  <c r="U2549" i="1"/>
  <c r="V2549" i="1"/>
  <c r="U2550" i="1"/>
  <c r="V2550" i="1"/>
  <c r="U2551" i="1"/>
  <c r="V2551" i="1"/>
  <c r="U2552" i="1"/>
  <c r="V2552" i="1"/>
  <c r="U2553" i="1"/>
  <c r="V2553" i="1"/>
  <c r="U2554" i="1"/>
  <c r="V2554" i="1"/>
  <c r="U2555" i="1"/>
  <c r="V2555" i="1"/>
  <c r="U2556" i="1"/>
  <c r="V2556" i="1"/>
  <c r="U2557" i="1"/>
  <c r="V2557" i="1"/>
  <c r="U2558" i="1"/>
  <c r="V2558" i="1"/>
  <c r="U2559" i="1"/>
  <c r="V2559" i="1"/>
  <c r="U2560" i="1"/>
  <c r="V2560" i="1"/>
  <c r="U2561" i="1"/>
  <c r="V2561" i="1"/>
  <c r="U2562" i="1"/>
  <c r="V2562" i="1"/>
  <c r="U2563" i="1"/>
  <c r="V2563" i="1"/>
  <c r="U2564" i="1"/>
  <c r="V2564" i="1"/>
  <c r="U2565" i="1"/>
  <c r="V2565" i="1"/>
  <c r="U2566" i="1"/>
  <c r="V2566" i="1"/>
  <c r="U2567" i="1"/>
  <c r="V2567" i="1"/>
  <c r="U2568" i="1"/>
  <c r="V2568" i="1"/>
  <c r="U2569" i="1"/>
  <c r="V2569" i="1"/>
  <c r="U2570" i="1"/>
  <c r="V2570" i="1"/>
  <c r="U2571" i="1"/>
  <c r="V2571" i="1"/>
  <c r="U2572" i="1"/>
  <c r="V2572" i="1"/>
  <c r="U2573" i="1"/>
  <c r="V2573" i="1"/>
  <c r="U2574" i="1"/>
  <c r="V2574" i="1"/>
  <c r="U2575" i="1"/>
  <c r="V2575" i="1"/>
  <c r="U2576" i="1"/>
  <c r="V2576" i="1"/>
  <c r="U2577" i="1"/>
  <c r="V2577" i="1"/>
  <c r="U2578" i="1"/>
  <c r="V2578" i="1"/>
  <c r="U2579" i="1"/>
  <c r="V2579" i="1"/>
  <c r="U2580" i="1"/>
  <c r="V2580" i="1"/>
  <c r="U2581" i="1"/>
  <c r="V2581" i="1"/>
  <c r="U2582" i="1"/>
  <c r="V2582" i="1"/>
  <c r="U2583" i="1"/>
  <c r="V2583" i="1"/>
  <c r="U2584" i="1"/>
  <c r="V2584" i="1"/>
  <c r="U2585" i="1"/>
  <c r="V2585" i="1"/>
  <c r="U2586" i="1"/>
  <c r="V2586" i="1"/>
  <c r="U2587" i="1"/>
  <c r="V2587" i="1"/>
  <c r="U2588" i="1"/>
  <c r="V2588" i="1"/>
  <c r="U2589" i="1"/>
  <c r="V2589" i="1"/>
  <c r="U2590" i="1"/>
  <c r="V2590" i="1"/>
  <c r="U2591" i="1"/>
  <c r="V2591" i="1"/>
  <c r="U2592" i="1"/>
  <c r="V2592" i="1"/>
  <c r="U2593" i="1"/>
  <c r="V2593" i="1"/>
  <c r="U2594" i="1"/>
  <c r="V2594" i="1"/>
  <c r="U2595" i="1"/>
  <c r="V2595" i="1"/>
  <c r="U2596" i="1"/>
  <c r="V2596" i="1"/>
  <c r="U2597" i="1"/>
  <c r="V2597" i="1"/>
  <c r="U2598" i="1"/>
  <c r="V2598" i="1"/>
  <c r="U2599" i="1"/>
  <c r="V2599" i="1"/>
  <c r="U2600" i="1"/>
  <c r="V2600" i="1"/>
  <c r="U2601" i="1"/>
  <c r="V2601" i="1"/>
  <c r="U2602" i="1"/>
  <c r="V2602" i="1"/>
  <c r="U2603" i="1"/>
  <c r="V2603" i="1"/>
  <c r="U2604" i="1"/>
  <c r="V2604" i="1"/>
  <c r="U2605" i="1"/>
  <c r="V2605" i="1"/>
  <c r="U2606" i="1"/>
  <c r="V2606" i="1"/>
  <c r="U2607" i="1"/>
  <c r="V2607" i="1"/>
  <c r="U2608" i="1"/>
  <c r="V2608" i="1"/>
  <c r="U2609" i="1"/>
  <c r="V2609" i="1"/>
  <c r="U2610" i="1"/>
  <c r="V2610" i="1"/>
  <c r="U2611" i="1"/>
  <c r="V2611" i="1"/>
  <c r="U2612" i="1"/>
  <c r="V2612" i="1"/>
  <c r="U2613" i="1"/>
  <c r="V2613" i="1"/>
  <c r="U2614" i="1"/>
  <c r="V2614" i="1"/>
  <c r="U2615" i="1"/>
  <c r="V2615" i="1"/>
  <c r="U2616" i="1"/>
  <c r="V2616" i="1"/>
  <c r="U2617" i="1"/>
  <c r="V2617" i="1"/>
  <c r="U2618" i="1"/>
  <c r="V2618" i="1"/>
  <c r="U2619" i="1"/>
  <c r="V2619" i="1"/>
  <c r="U2620" i="1"/>
  <c r="V2620" i="1"/>
  <c r="U2621" i="1"/>
  <c r="V2621" i="1"/>
  <c r="U2622" i="1"/>
  <c r="V2622" i="1"/>
  <c r="U2623" i="1"/>
  <c r="V2623" i="1"/>
  <c r="U2624" i="1"/>
  <c r="V2624" i="1"/>
  <c r="U2625" i="1"/>
  <c r="V2625" i="1"/>
  <c r="U2626" i="1"/>
  <c r="V2626" i="1"/>
  <c r="U2627" i="1"/>
  <c r="V2627" i="1"/>
  <c r="U2628" i="1"/>
  <c r="V2628" i="1"/>
  <c r="U2629" i="1"/>
  <c r="V2629" i="1"/>
  <c r="U2630" i="1"/>
  <c r="V2630" i="1"/>
  <c r="U2631" i="1"/>
  <c r="V2631" i="1"/>
  <c r="U2632" i="1"/>
  <c r="V2632" i="1"/>
  <c r="U2633" i="1"/>
  <c r="V2633" i="1"/>
  <c r="U2634" i="1"/>
  <c r="V2634" i="1"/>
  <c r="U2635" i="1"/>
  <c r="V2635" i="1"/>
  <c r="U2636" i="1"/>
  <c r="V2636" i="1"/>
  <c r="U2637" i="1"/>
  <c r="V2637" i="1"/>
  <c r="U2638" i="1"/>
  <c r="V2638" i="1"/>
  <c r="U2639" i="1"/>
  <c r="V2639" i="1"/>
  <c r="U2640" i="1"/>
  <c r="V2640" i="1"/>
  <c r="U2641" i="1"/>
  <c r="V2641" i="1"/>
  <c r="U2642" i="1"/>
  <c r="V2642" i="1"/>
  <c r="U2643" i="1"/>
  <c r="V2643" i="1"/>
  <c r="U2644" i="1"/>
  <c r="V2644" i="1"/>
  <c r="U2645" i="1"/>
  <c r="V2645" i="1"/>
  <c r="U2646" i="1"/>
  <c r="V2646" i="1"/>
  <c r="U2647" i="1"/>
  <c r="V2647" i="1"/>
  <c r="U2648" i="1"/>
  <c r="V2648" i="1"/>
  <c r="U2649" i="1"/>
  <c r="V2649" i="1"/>
  <c r="U2650" i="1"/>
  <c r="V2650" i="1"/>
  <c r="U2651" i="1"/>
  <c r="V2651" i="1"/>
  <c r="U2652" i="1"/>
  <c r="V2652" i="1"/>
  <c r="U2653" i="1"/>
  <c r="V2653" i="1"/>
  <c r="U2654" i="1"/>
  <c r="V2654" i="1"/>
  <c r="U2655" i="1"/>
  <c r="V2655" i="1"/>
  <c r="U2656" i="1"/>
  <c r="V2656" i="1"/>
  <c r="U2657" i="1"/>
  <c r="V2657" i="1"/>
  <c r="U2658" i="1"/>
  <c r="V2658" i="1"/>
  <c r="U2659" i="1"/>
  <c r="V2659" i="1"/>
  <c r="U2660" i="1"/>
  <c r="V2660" i="1"/>
  <c r="U2661" i="1"/>
  <c r="V2661" i="1"/>
  <c r="U2662" i="1"/>
  <c r="V2662" i="1"/>
  <c r="U2663" i="1"/>
  <c r="V2663" i="1"/>
  <c r="U2664" i="1"/>
  <c r="V2664" i="1"/>
  <c r="U2665" i="1"/>
  <c r="V2665" i="1"/>
  <c r="U2666" i="1"/>
  <c r="V2666" i="1"/>
  <c r="U2667" i="1"/>
  <c r="V2667" i="1"/>
  <c r="U2668" i="1"/>
  <c r="V2668" i="1"/>
  <c r="U2669" i="1"/>
  <c r="V2669" i="1"/>
  <c r="U2670" i="1"/>
  <c r="V2670" i="1"/>
  <c r="U2671" i="1"/>
  <c r="V2671" i="1"/>
  <c r="U2672" i="1"/>
  <c r="V2672" i="1"/>
  <c r="U2673" i="1"/>
  <c r="V2673" i="1"/>
  <c r="U2674" i="1"/>
  <c r="V2674" i="1"/>
  <c r="U2675" i="1"/>
  <c r="V2675" i="1"/>
  <c r="U2676" i="1"/>
  <c r="V2676" i="1"/>
  <c r="U2677" i="1"/>
  <c r="V2677" i="1"/>
  <c r="U2678" i="1"/>
  <c r="V2678" i="1"/>
  <c r="U2679" i="1"/>
  <c r="V2679" i="1"/>
  <c r="U2680" i="1"/>
  <c r="V2680" i="1"/>
  <c r="U2681" i="1"/>
  <c r="V2681" i="1"/>
  <c r="U2682" i="1"/>
  <c r="V2682" i="1"/>
  <c r="U2683" i="1"/>
  <c r="V2683" i="1"/>
  <c r="U2684" i="1"/>
  <c r="V2684" i="1"/>
  <c r="U2685" i="1"/>
  <c r="V2685" i="1"/>
  <c r="U2686" i="1"/>
  <c r="V2686" i="1"/>
  <c r="U2687" i="1"/>
  <c r="V2687" i="1"/>
  <c r="U2688" i="1"/>
  <c r="V2688" i="1"/>
  <c r="U2689" i="1"/>
  <c r="V2689" i="1"/>
  <c r="U2690" i="1"/>
  <c r="V2690" i="1"/>
  <c r="U2691" i="1"/>
  <c r="V2691" i="1"/>
  <c r="U2692" i="1"/>
  <c r="V2692" i="1"/>
  <c r="U2693" i="1"/>
  <c r="V2693" i="1"/>
  <c r="U2694" i="1"/>
  <c r="V2694" i="1"/>
  <c r="U2695" i="1"/>
  <c r="V2695" i="1"/>
  <c r="U2696" i="1"/>
  <c r="V2696" i="1"/>
  <c r="U2697" i="1"/>
  <c r="V2697" i="1"/>
  <c r="U2698" i="1"/>
  <c r="V2698" i="1"/>
  <c r="U2699" i="1"/>
  <c r="V2699" i="1"/>
  <c r="U2700" i="1"/>
  <c r="V2700" i="1"/>
  <c r="U2701" i="1"/>
  <c r="V2701" i="1"/>
  <c r="U2702" i="1"/>
  <c r="V2702" i="1"/>
  <c r="U2703" i="1"/>
  <c r="V2703" i="1"/>
  <c r="U2704" i="1"/>
  <c r="V2704" i="1"/>
  <c r="U2705" i="1"/>
  <c r="V2705" i="1"/>
  <c r="U2706" i="1"/>
  <c r="V2706" i="1"/>
  <c r="U2707" i="1"/>
  <c r="V2707" i="1"/>
  <c r="U2708" i="1"/>
  <c r="V2708" i="1"/>
  <c r="U2709" i="1"/>
  <c r="V2709" i="1"/>
  <c r="U2710" i="1"/>
  <c r="V2710" i="1"/>
  <c r="U2711" i="1"/>
  <c r="V2711" i="1"/>
  <c r="U2712" i="1"/>
  <c r="V2712" i="1"/>
  <c r="U2713" i="1"/>
  <c r="V2713" i="1"/>
  <c r="U2714" i="1"/>
  <c r="V2714" i="1"/>
  <c r="U2715" i="1"/>
  <c r="V2715" i="1"/>
  <c r="U2716" i="1"/>
  <c r="V2716" i="1"/>
  <c r="U2717" i="1"/>
  <c r="V2717" i="1"/>
  <c r="U2718" i="1"/>
  <c r="V2718" i="1"/>
  <c r="U2719" i="1"/>
  <c r="V2719" i="1"/>
  <c r="U2720" i="1"/>
  <c r="V2720" i="1"/>
  <c r="U2721" i="1"/>
  <c r="V2721" i="1"/>
  <c r="U2722" i="1"/>
  <c r="V2722" i="1"/>
  <c r="U2723" i="1"/>
  <c r="V2723" i="1"/>
  <c r="U2724" i="1"/>
  <c r="V2724" i="1"/>
  <c r="U2725" i="1"/>
  <c r="V2725" i="1"/>
  <c r="U2726" i="1"/>
  <c r="V2726" i="1"/>
  <c r="U2727" i="1"/>
  <c r="V2727" i="1"/>
  <c r="U2728" i="1"/>
  <c r="V2728" i="1"/>
  <c r="U2729" i="1"/>
  <c r="V2729" i="1"/>
  <c r="U2730" i="1"/>
  <c r="V2730" i="1"/>
  <c r="U2731" i="1"/>
  <c r="V2731" i="1"/>
  <c r="U2732" i="1"/>
  <c r="V2732" i="1"/>
  <c r="U2733" i="1"/>
  <c r="V2733" i="1"/>
  <c r="U2734" i="1"/>
  <c r="V2734" i="1"/>
  <c r="U2735" i="1"/>
  <c r="V2735" i="1"/>
  <c r="U2736" i="1"/>
  <c r="V2736" i="1"/>
  <c r="U2737" i="1"/>
  <c r="V2737" i="1"/>
  <c r="U2738" i="1"/>
  <c r="V2738" i="1"/>
  <c r="U2739" i="1"/>
  <c r="V2739" i="1"/>
  <c r="U2740" i="1"/>
  <c r="V2740" i="1"/>
  <c r="U2741" i="1"/>
  <c r="V2741" i="1"/>
  <c r="U2742" i="1"/>
  <c r="V2742" i="1"/>
  <c r="U2743" i="1"/>
  <c r="V2743" i="1"/>
  <c r="U2744" i="1"/>
  <c r="V2744" i="1"/>
  <c r="U2745" i="1"/>
  <c r="V2745" i="1"/>
  <c r="U2746" i="1"/>
  <c r="V2746" i="1"/>
  <c r="U2747" i="1"/>
  <c r="V2747" i="1"/>
  <c r="U2748" i="1"/>
  <c r="V2748" i="1"/>
  <c r="U2749" i="1"/>
  <c r="V2749" i="1"/>
  <c r="U2750" i="1"/>
  <c r="V2750" i="1"/>
  <c r="U2751" i="1"/>
  <c r="V2751" i="1"/>
  <c r="U2752" i="1"/>
  <c r="V2752" i="1"/>
  <c r="U2753" i="1"/>
  <c r="V2753" i="1"/>
  <c r="U2754" i="1"/>
  <c r="V2754" i="1"/>
  <c r="U2755" i="1"/>
  <c r="V2755" i="1"/>
  <c r="U2756" i="1"/>
  <c r="V2756" i="1"/>
  <c r="U2757" i="1"/>
  <c r="V2757" i="1"/>
  <c r="U2758" i="1"/>
  <c r="V2758" i="1"/>
  <c r="U2759" i="1"/>
  <c r="V2759" i="1"/>
  <c r="U2760" i="1"/>
  <c r="V2760" i="1"/>
  <c r="U2761" i="1"/>
  <c r="V2761" i="1"/>
  <c r="U2762" i="1"/>
  <c r="V2762" i="1"/>
  <c r="U2763" i="1"/>
  <c r="V2763" i="1"/>
  <c r="U2764" i="1"/>
  <c r="V2764" i="1"/>
  <c r="U2765" i="1"/>
  <c r="V2765" i="1"/>
  <c r="U2766" i="1"/>
  <c r="V2766" i="1"/>
  <c r="U2767" i="1"/>
  <c r="V2767" i="1"/>
  <c r="U2768" i="1"/>
  <c r="V2768" i="1"/>
  <c r="U2769" i="1"/>
  <c r="V2769" i="1"/>
  <c r="U2770" i="1"/>
  <c r="V2770" i="1"/>
  <c r="U2771" i="1"/>
  <c r="V2771" i="1"/>
  <c r="U2772" i="1"/>
  <c r="V2772" i="1"/>
  <c r="U2773" i="1"/>
  <c r="V2773" i="1"/>
  <c r="U2774" i="1"/>
  <c r="V2774" i="1"/>
  <c r="U2775" i="1"/>
  <c r="V2775" i="1"/>
  <c r="U2776" i="1"/>
  <c r="V2776" i="1"/>
  <c r="U2777" i="1"/>
  <c r="V2777" i="1"/>
  <c r="U2778" i="1"/>
  <c r="V2778" i="1"/>
  <c r="U2779" i="1"/>
  <c r="V2779" i="1"/>
  <c r="U2780" i="1"/>
  <c r="V2780" i="1"/>
  <c r="U2781" i="1"/>
  <c r="V2781" i="1"/>
  <c r="U2782" i="1"/>
  <c r="V2782" i="1"/>
  <c r="U2783" i="1"/>
  <c r="V2783" i="1"/>
  <c r="U2784" i="1"/>
  <c r="V2784" i="1"/>
  <c r="U2785" i="1"/>
  <c r="V2785" i="1"/>
  <c r="U2786" i="1"/>
  <c r="V2786" i="1"/>
  <c r="U2787" i="1"/>
  <c r="V2787" i="1"/>
  <c r="U2788" i="1"/>
  <c r="V2788" i="1"/>
  <c r="U2789" i="1"/>
  <c r="V2789" i="1"/>
  <c r="U2790" i="1"/>
  <c r="V2790" i="1"/>
  <c r="U2791" i="1"/>
  <c r="V2791" i="1"/>
  <c r="U2792" i="1"/>
  <c r="V2792" i="1"/>
  <c r="U2793" i="1"/>
  <c r="V2793" i="1"/>
  <c r="U2794" i="1"/>
  <c r="V2794" i="1"/>
  <c r="U2795" i="1"/>
  <c r="V2795" i="1"/>
  <c r="U2796" i="1"/>
  <c r="V2796" i="1"/>
  <c r="U2797" i="1"/>
  <c r="V2797" i="1"/>
  <c r="U2798" i="1"/>
  <c r="V2798" i="1"/>
  <c r="U2799" i="1"/>
  <c r="V2799" i="1"/>
  <c r="U2800" i="1"/>
  <c r="V2800" i="1"/>
  <c r="U2801" i="1"/>
  <c r="V2801" i="1"/>
  <c r="U2802" i="1"/>
  <c r="V2802" i="1"/>
  <c r="U2803" i="1"/>
  <c r="V2803" i="1"/>
  <c r="U2804" i="1"/>
  <c r="V2804" i="1"/>
  <c r="U2805" i="1"/>
  <c r="V2805" i="1"/>
  <c r="U2806" i="1"/>
  <c r="V2806" i="1"/>
  <c r="U2807" i="1"/>
  <c r="V2807" i="1"/>
  <c r="U2808" i="1"/>
  <c r="V2808" i="1"/>
  <c r="U2809" i="1"/>
  <c r="V2809" i="1"/>
  <c r="U2810" i="1"/>
  <c r="V2810" i="1"/>
  <c r="U2811" i="1"/>
  <c r="V2811" i="1"/>
  <c r="U2812" i="1"/>
  <c r="V2812" i="1"/>
  <c r="U2813" i="1"/>
  <c r="V2813" i="1"/>
  <c r="U2814" i="1"/>
  <c r="V2814" i="1"/>
  <c r="U2815" i="1"/>
  <c r="V2815" i="1"/>
  <c r="U2816" i="1"/>
  <c r="V2816" i="1"/>
  <c r="U2817" i="1"/>
  <c r="V2817" i="1"/>
  <c r="U2818" i="1"/>
  <c r="V2818" i="1"/>
  <c r="U2819" i="1"/>
  <c r="V2819" i="1"/>
  <c r="U2820" i="1"/>
  <c r="V2820" i="1"/>
  <c r="U2821" i="1"/>
  <c r="V2821" i="1"/>
  <c r="U2822" i="1"/>
  <c r="V2822" i="1"/>
  <c r="U2823" i="1"/>
  <c r="V2823" i="1"/>
  <c r="U2824" i="1"/>
  <c r="V2824" i="1"/>
  <c r="U2825" i="1"/>
  <c r="V2825" i="1"/>
  <c r="U2826" i="1"/>
  <c r="V2826" i="1"/>
  <c r="U2827" i="1"/>
  <c r="V2827" i="1"/>
  <c r="U2828" i="1"/>
  <c r="V2828" i="1"/>
  <c r="U2829" i="1"/>
  <c r="V2829" i="1"/>
  <c r="U2830" i="1"/>
  <c r="V2830" i="1"/>
  <c r="U2831" i="1"/>
  <c r="V2831" i="1"/>
  <c r="U2832" i="1"/>
  <c r="V2832" i="1"/>
  <c r="U2833" i="1"/>
  <c r="V2833" i="1"/>
  <c r="U2834" i="1"/>
  <c r="V2834" i="1"/>
  <c r="U2835" i="1"/>
  <c r="V2835" i="1"/>
  <c r="U2836" i="1"/>
  <c r="V2836" i="1"/>
  <c r="U2837" i="1"/>
  <c r="V2837" i="1"/>
  <c r="U2838" i="1"/>
  <c r="V2838" i="1"/>
  <c r="U2839" i="1"/>
  <c r="V2839" i="1"/>
  <c r="U2840" i="1"/>
  <c r="V2840" i="1"/>
  <c r="U2841" i="1"/>
  <c r="V2841" i="1"/>
  <c r="U2842" i="1"/>
  <c r="V2842" i="1"/>
  <c r="U2843" i="1"/>
  <c r="V2843" i="1"/>
  <c r="U2844" i="1"/>
  <c r="V2844" i="1"/>
  <c r="U2845" i="1"/>
  <c r="V2845" i="1"/>
  <c r="U2846" i="1"/>
  <c r="V2846" i="1"/>
  <c r="U2847" i="1"/>
  <c r="V2847" i="1"/>
  <c r="U2848" i="1"/>
  <c r="V2848" i="1"/>
  <c r="U2849" i="1"/>
  <c r="V2849" i="1"/>
  <c r="U2850" i="1"/>
  <c r="V2850" i="1"/>
  <c r="U2851" i="1"/>
  <c r="V2851" i="1"/>
  <c r="U2852" i="1"/>
  <c r="V2852" i="1"/>
  <c r="U2853" i="1"/>
  <c r="V2853" i="1"/>
  <c r="U2854" i="1"/>
  <c r="V2854" i="1"/>
  <c r="U2855" i="1"/>
  <c r="V2855" i="1"/>
  <c r="U2856" i="1"/>
  <c r="V2856" i="1"/>
  <c r="U2857" i="1"/>
  <c r="V2857" i="1"/>
  <c r="U2858" i="1"/>
  <c r="V2858" i="1"/>
  <c r="U2859" i="1"/>
  <c r="V2859" i="1"/>
  <c r="U2860" i="1"/>
  <c r="V2860" i="1"/>
  <c r="U2861" i="1"/>
  <c r="V2861" i="1"/>
  <c r="U2862" i="1"/>
  <c r="V2862" i="1"/>
  <c r="U2863" i="1"/>
  <c r="V2863" i="1"/>
  <c r="U2864" i="1"/>
  <c r="V2864" i="1"/>
  <c r="U2865" i="1"/>
  <c r="V2865" i="1"/>
  <c r="U2866" i="1"/>
  <c r="V2866" i="1"/>
  <c r="U2867" i="1"/>
  <c r="V2867" i="1"/>
  <c r="U2868" i="1"/>
  <c r="V2868" i="1"/>
  <c r="U2869" i="1"/>
  <c r="V2869" i="1"/>
  <c r="U2870" i="1"/>
  <c r="V2870" i="1"/>
  <c r="U2871" i="1"/>
  <c r="V2871" i="1"/>
  <c r="U2872" i="1"/>
  <c r="V2872" i="1"/>
  <c r="U2873" i="1"/>
  <c r="V2873" i="1"/>
  <c r="U2874" i="1"/>
  <c r="V2874" i="1"/>
  <c r="U2875" i="1"/>
  <c r="V2875" i="1"/>
  <c r="U2876" i="1"/>
  <c r="V2876" i="1"/>
  <c r="U2877" i="1"/>
  <c r="V2877" i="1"/>
  <c r="U2878" i="1"/>
  <c r="V2878" i="1"/>
  <c r="U2879" i="1"/>
  <c r="V2879" i="1"/>
  <c r="U2880" i="1"/>
  <c r="V2880" i="1"/>
  <c r="U2881" i="1"/>
  <c r="V2881" i="1"/>
  <c r="U2882" i="1"/>
  <c r="V2882" i="1"/>
  <c r="U2883" i="1"/>
  <c r="V2883" i="1"/>
  <c r="U2884" i="1"/>
  <c r="V2884" i="1"/>
  <c r="U2885" i="1"/>
  <c r="V2885" i="1"/>
  <c r="U2886" i="1"/>
  <c r="V2886" i="1"/>
  <c r="U2887" i="1"/>
  <c r="V2887" i="1"/>
  <c r="U2888" i="1"/>
  <c r="V2888" i="1"/>
  <c r="U2889" i="1"/>
  <c r="V2889" i="1"/>
  <c r="U2890" i="1"/>
  <c r="V2890" i="1"/>
  <c r="U2891" i="1"/>
  <c r="V2891" i="1"/>
  <c r="U2900" i="1"/>
  <c r="V2900" i="1"/>
  <c r="V2903" i="1"/>
  <c r="U2904" i="1"/>
  <c r="U2906" i="1"/>
  <c r="V2907" i="1"/>
  <c r="U2909" i="1"/>
  <c r="V2910" i="1"/>
  <c r="U2912" i="1"/>
  <c r="U2914" i="1"/>
  <c r="U2915" i="1"/>
  <c r="U2917" i="1"/>
  <c r="V2917" i="1"/>
  <c r="V2920" i="1"/>
  <c r="U2921" i="1"/>
  <c r="V2923" i="1"/>
  <c r="U2925" i="1"/>
  <c r="V2925" i="1"/>
  <c r="V2926" i="1"/>
  <c r="V2928" i="1"/>
  <c r="V2929" i="1"/>
  <c r="V2931" i="1"/>
  <c r="V2932" i="1"/>
  <c r="V2936" i="1"/>
  <c r="V2937" i="1"/>
  <c r="U2939" i="1"/>
  <c r="V2940" i="1"/>
  <c r="U2942" i="1"/>
  <c r="V2942" i="1"/>
  <c r="V2945" i="1"/>
  <c r="V2949" i="1"/>
  <c r="V2950" i="1"/>
  <c r="U2952" i="1"/>
  <c r="V2952" i="1"/>
  <c r="U2953" i="1"/>
  <c r="V2955" i="1"/>
  <c r="U2956" i="1"/>
  <c r="V2958" i="1"/>
  <c r="U2959" i="1"/>
  <c r="U2961" i="1"/>
  <c r="U2962" i="1"/>
  <c r="U2964" i="1"/>
  <c r="V2965" i="1"/>
  <c r="U2967" i="1"/>
  <c r="V2968" i="1"/>
  <c r="U2970" i="1"/>
  <c r="U2971" i="1"/>
  <c r="U2974" i="1"/>
  <c r="U2976" i="1"/>
  <c r="V2977" i="1"/>
  <c r="U2981" i="1"/>
  <c r="V2981" i="1"/>
  <c r="U2984" i="1"/>
  <c r="U2985" i="1"/>
  <c r="U2987" i="1"/>
  <c r="V2988" i="1"/>
  <c r="V2992" i="1"/>
  <c r="U2995" i="1"/>
  <c r="V2996" i="1"/>
  <c r="U2998" i="1"/>
  <c r="V2999" i="1"/>
  <c r="U3001" i="1"/>
  <c r="V3001" i="1"/>
  <c r="U3008" i="1"/>
  <c r="V3008" i="1"/>
  <c r="V3009" i="1"/>
  <c r="U3011" i="1"/>
  <c r="V3011" i="1"/>
  <c r="U3014" i="1"/>
  <c r="V3014" i="1"/>
  <c r="U3017" i="1"/>
  <c r="V3017" i="1"/>
  <c r="U3021" i="1"/>
  <c r="U3022" i="1"/>
  <c r="U3024" i="1"/>
  <c r="U3025" i="1"/>
  <c r="U3028" i="1"/>
  <c r="V3030" i="1"/>
  <c r="V3031" i="1"/>
  <c r="V3033" i="1"/>
  <c r="U3034" i="1"/>
  <c r="U3037" i="1"/>
  <c r="V3037" i="1"/>
  <c r="U3041" i="1"/>
  <c r="V3041" i="1"/>
  <c r="V3044" i="1"/>
  <c r="U3047" i="1"/>
  <c r="V3047" i="1"/>
  <c r="U3049" i="1"/>
  <c r="U3051" i="1"/>
  <c r="V3051" i="1"/>
  <c r="U3054" i="1"/>
  <c r="U3055" i="1"/>
  <c r="V3055" i="1"/>
  <c r="U3058" i="1"/>
  <c r="V3058" i="1"/>
  <c r="U3060" i="1"/>
  <c r="V3060" i="1"/>
  <c r="U3062" i="1"/>
  <c r="V3064" i="1"/>
  <c r="V3066" i="1"/>
  <c r="U3069" i="1"/>
  <c r="V3069" i="1"/>
  <c r="V3071" i="1"/>
  <c r="V3073" i="1"/>
  <c r="U3076" i="1"/>
  <c r="V3076" i="1"/>
  <c r="U3078" i="1"/>
  <c r="U3080" i="1"/>
  <c r="U3082" i="1"/>
  <c r="U3083" i="1"/>
  <c r="V3083" i="1"/>
  <c r="U3085" i="1"/>
  <c r="V3085" i="1"/>
  <c r="U3087" i="1"/>
  <c r="V3087" i="1"/>
  <c r="U3090" i="1"/>
  <c r="V3092" i="1"/>
  <c r="V3094" i="1"/>
  <c r="U3096" i="1"/>
  <c r="V3096" i="1"/>
  <c r="U3098" i="1"/>
  <c r="V3098" i="1"/>
  <c r="U3100" i="1"/>
  <c r="V3102" i="1"/>
  <c r="U3103" i="1"/>
  <c r="V3106" i="1"/>
  <c r="V3108" i="1"/>
  <c r="V3109" i="1"/>
  <c r="V3111" i="1"/>
  <c r="U3112" i="1"/>
  <c r="V3114" i="1"/>
  <c r="U3116" i="1"/>
  <c r="U3117" i="1"/>
  <c r="U3120" i="1"/>
  <c r="V3120" i="1"/>
  <c r="U3122" i="1"/>
  <c r="V3124" i="1"/>
  <c r="U3126" i="1"/>
  <c r="V3126" i="1"/>
  <c r="U3127" i="1"/>
  <c r="V3129" i="1"/>
  <c r="V3132" i="1"/>
  <c r="V3135" i="1"/>
  <c r="U3136" i="1"/>
  <c r="V3138" i="1"/>
  <c r="U3139" i="1"/>
  <c r="V3141" i="1"/>
  <c r="V3143" i="1"/>
  <c r="U3144" i="1"/>
  <c r="V3146" i="1"/>
  <c r="U3147" i="1"/>
  <c r="U3149" i="1"/>
  <c r="V3149" i="1"/>
  <c r="U3152" i="1"/>
  <c r="U3153" i="1"/>
  <c r="V3155" i="1"/>
  <c r="U3156" i="1"/>
  <c r="V3158" i="1"/>
  <c r="V3159" i="1"/>
  <c r="U3160" i="1"/>
  <c r="V3162" i="1"/>
  <c r="U3165" i="1"/>
  <c r="U3166" i="1"/>
  <c r="V3167" i="1"/>
  <c r="U3169" i="1"/>
  <c r="U3171" i="1"/>
  <c r="V3172" i="1"/>
  <c r="U3174" i="1"/>
  <c r="V3174" i="1"/>
  <c r="U3175" i="1"/>
  <c r="U3177" i="1"/>
  <c r="V3177" i="1"/>
  <c r="V3178" i="1"/>
  <c r="U3180" i="1"/>
  <c r="V3180" i="1"/>
  <c r="U3183" i="1"/>
  <c r="V3185" i="1"/>
  <c r="U3187" i="1"/>
  <c r="V3187" i="1"/>
  <c r="U3188" i="1"/>
  <c r="U3190" i="1"/>
  <c r="V3190" i="1"/>
  <c r="U3191" i="1"/>
  <c r="U3193" i="1"/>
  <c r="V3193" i="1"/>
  <c r="U3194" i="1"/>
  <c r="U3196" i="1"/>
  <c r="U3197" i="1"/>
  <c r="V3197" i="1"/>
  <c r="U3200" i="1"/>
  <c r="V3200" i="1"/>
  <c r="U3201" i="1"/>
  <c r="U3202" i="1"/>
  <c r="V3202" i="1"/>
  <c r="U3204" i="1"/>
  <c r="U3205" i="1"/>
  <c r="V3205" i="1"/>
  <c r="U3207" i="1"/>
  <c r="U3208" i="1"/>
  <c r="V3208" i="1"/>
  <c r="V3210" i="1"/>
  <c r="U3211" i="1"/>
  <c r="V3211" i="1"/>
  <c r="V3213" i="1"/>
  <c r="V3215" i="1"/>
  <c r="U3216" i="1"/>
  <c r="V3216" i="1"/>
  <c r="U3218" i="1"/>
  <c r="U3219" i="1"/>
  <c r="V3219" i="1"/>
  <c r="U3220" i="1"/>
  <c r="U3222" i="1"/>
  <c r="V3222" i="1"/>
  <c r="V3223" i="1"/>
  <c r="U3224" i="1"/>
  <c r="V3224" i="1"/>
  <c r="V3226" i="1"/>
  <c r="U3227" i="1"/>
  <c r="V3227" i="1"/>
  <c r="V3229" i="1"/>
  <c r="U3230" i="1"/>
  <c r="V3230" i="1"/>
  <c r="V3232" i="1"/>
  <c r="V3234" i="1"/>
  <c r="U3235" i="1"/>
  <c r="V3235" i="1"/>
  <c r="V3237" i="1"/>
  <c r="U3238" i="1"/>
  <c r="V3238" i="1"/>
  <c r="V3240" i="1"/>
  <c r="U3241" i="1"/>
  <c r="V3241" i="1"/>
  <c r="V3243" i="1"/>
  <c r="U3244" i="1"/>
  <c r="V3244" i="1"/>
  <c r="V3245" i="1"/>
  <c r="U3247" i="1"/>
  <c r="V3247" i="1"/>
  <c r="V3248" i="1"/>
  <c r="U3250" i="1"/>
  <c r="V3250" i="1"/>
  <c r="V3251" i="1"/>
  <c r="V3253" i="1"/>
  <c r="U3254" i="1"/>
  <c r="V3254" i="1"/>
  <c r="U3256" i="1"/>
  <c r="U3258" i="1"/>
  <c r="U3259" i="1"/>
  <c r="V3261" i="1"/>
  <c r="U3262" i="1"/>
  <c r="V3264" i="1"/>
  <c r="U3265" i="1"/>
  <c r="V3265" i="1"/>
  <c r="U3267" i="1"/>
  <c r="U3268" i="1"/>
  <c r="V3268" i="1"/>
  <c r="U3270" i="1"/>
  <c r="U3271" i="1"/>
  <c r="V3271" i="1"/>
  <c r="V3275" i="1"/>
  <c r="V3278" i="1"/>
  <c r="V3279" i="1"/>
  <c r="U3281" i="1"/>
  <c r="V3284" i="1"/>
  <c r="U3285" i="1"/>
  <c r="V3287" i="1"/>
  <c r="U3288" i="1"/>
  <c r="V3290" i="1"/>
  <c r="U3291" i="1"/>
  <c r="V3291" i="1"/>
  <c r="U3294" i="1"/>
  <c r="V3294" i="1"/>
  <c r="U3297" i="1"/>
  <c r="V3297" i="1"/>
  <c r="U3299" i="1"/>
  <c r="V3301" i="1"/>
  <c r="U3302" i="1"/>
  <c r="V3304" i="1"/>
  <c r="U3305" i="1"/>
  <c r="V3307" i="1"/>
  <c r="U3309" i="1"/>
  <c r="V3309" i="1"/>
  <c r="V3310" i="1"/>
  <c r="U3312" i="1"/>
  <c r="V3312" i="1"/>
  <c r="U3315" i="1"/>
  <c r="U3316" i="1"/>
  <c r="U3318" i="1"/>
  <c r="U3319" i="1"/>
  <c r="U3321" i="1"/>
  <c r="V3322" i="1"/>
  <c r="U3324" i="1"/>
  <c r="V3327" i="1"/>
  <c r="U3330" i="1"/>
  <c r="U3331" i="1"/>
  <c r="U3333" i="1"/>
  <c r="V3334" i="1"/>
  <c r="U3338" i="1"/>
  <c r="V3338" i="1"/>
  <c r="V3339" i="1"/>
  <c r="U3341" i="1"/>
  <c r="U3342" i="1"/>
  <c r="V3344" i="1"/>
  <c r="V3345" i="1"/>
  <c r="V3346" i="1"/>
  <c r="U3348" i="1"/>
  <c r="V3348" i="1"/>
  <c r="U3351" i="1"/>
  <c r="V3351" i="1"/>
  <c r="U3354" i="1"/>
  <c r="U3357" i="1"/>
  <c r="U3358" i="1"/>
  <c r="V3360" i="1"/>
  <c r="V3363" i="1"/>
  <c r="U3366" i="1"/>
  <c r="V3368" i="1"/>
  <c r="U3369" i="1"/>
  <c r="V3370" i="1"/>
  <c r="U3371" i="1"/>
  <c r="U3372" i="1"/>
  <c r="U3373" i="1"/>
  <c r="V3374" i="1"/>
  <c r="U3375" i="1"/>
  <c r="V3375" i="1"/>
  <c r="U3377" i="1"/>
  <c r="V3378" i="1"/>
  <c r="V3379" i="1"/>
  <c r="U3380" i="1"/>
  <c r="V3381" i="1"/>
  <c r="V3382" i="1"/>
  <c r="U3383" i="1"/>
  <c r="U3384" i="1"/>
  <c r="V3384" i="1"/>
  <c r="U3386" i="1"/>
  <c r="V3387" i="1"/>
  <c r="V3388" i="1"/>
  <c r="U3389" i="1"/>
  <c r="V3390" i="1"/>
  <c r="U3392" i="1"/>
  <c r="V3393" i="1"/>
  <c r="U3395" i="1"/>
  <c r="V3396" i="1"/>
  <c r="V3397" i="1"/>
  <c r="U3398" i="1"/>
  <c r="U3399" i="1"/>
  <c r="U3400" i="1"/>
  <c r="U3401" i="1"/>
  <c r="U3402" i="1"/>
  <c r="V3403" i="1"/>
  <c r="U3405" i="1"/>
  <c r="V3406" i="1"/>
  <c r="V3407" i="1"/>
  <c r="U3409" i="1"/>
  <c r="V3411" i="1"/>
  <c r="U3413" i="1"/>
  <c r="V3413" i="1"/>
  <c r="V3414" i="1"/>
  <c r="V3416" i="1"/>
  <c r="U3417" i="1"/>
  <c r="V3418" i="1"/>
  <c r="U3420" i="1"/>
  <c r="U3422" i="1"/>
  <c r="V3422" i="1"/>
  <c r="U3424" i="1"/>
  <c r="U3425" i="1"/>
  <c r="V3425" i="1"/>
  <c r="U3427" i="1"/>
  <c r="V3427" i="1"/>
  <c r="U3429" i="1"/>
  <c r="V3430" i="1"/>
  <c r="V3432" i="1"/>
  <c r="V3433" i="1"/>
  <c r="V3434" i="1"/>
  <c r="V3435" i="1"/>
  <c r="U3436" i="1"/>
  <c r="U3437" i="1"/>
  <c r="V3438" i="1"/>
  <c r="U3440" i="1"/>
  <c r="V3441" i="1"/>
  <c r="U3443" i="1"/>
  <c r="U3444" i="1"/>
  <c r="U3445" i="1"/>
  <c r="U3446" i="1"/>
  <c r="V3447" i="1"/>
  <c r="U3449" i="1"/>
  <c r="V3449" i="1"/>
  <c r="V3450" i="1"/>
  <c r="U3452" i="1"/>
  <c r="U3453" i="1"/>
  <c r="U3454" i="1"/>
  <c r="V3455" i="1"/>
  <c r="U3457" i="1"/>
  <c r="V3458" i="1"/>
  <c r="V3459" i="1"/>
  <c r="U3460" i="1"/>
  <c r="V3461" i="1"/>
  <c r="U3463" i="1"/>
  <c r="U3464" i="1"/>
  <c r="V3464" i="1"/>
  <c r="U3466" i="1"/>
  <c r="V3467" i="1"/>
  <c r="V3468" i="1"/>
  <c r="V3469" i="1"/>
  <c r="U3470" i="1"/>
  <c r="V3470" i="1"/>
  <c r="U3472" i="1"/>
  <c r="U3474" i="1"/>
  <c r="V3474" i="1"/>
  <c r="V3475" i="1"/>
  <c r="U3476" i="1"/>
  <c r="U3477" i="1"/>
  <c r="U3478" i="1"/>
  <c r="V3478" i="1"/>
  <c r="V3479" i="1"/>
  <c r="U3480" i="1"/>
  <c r="U3481" i="1"/>
  <c r="V3482" i="1"/>
  <c r="U3483" i="1"/>
  <c r="V3484" i="1"/>
  <c r="U3485" i="1"/>
  <c r="U3486" i="1"/>
  <c r="V3486" i="1"/>
  <c r="U3488" i="1"/>
  <c r="U3490" i="1"/>
  <c r="V3490" i="1"/>
  <c r="U3492" i="1"/>
  <c r="V3493" i="1"/>
  <c r="V3494" i="1"/>
  <c r="U3495" i="1"/>
  <c r="V3496" i="1"/>
  <c r="V3497" i="1"/>
  <c r="V3498" i="1"/>
  <c r="V3499" i="1"/>
  <c r="U3500" i="1"/>
  <c r="U3501" i="1"/>
  <c r="V3501" i="1"/>
  <c r="U3503" i="1"/>
  <c r="V3504" i="1"/>
  <c r="V3505" i="1"/>
  <c r="U3507" i="1"/>
  <c r="V3507" i="1"/>
  <c r="U3509" i="1"/>
  <c r="V3510" i="1"/>
  <c r="V3511" i="1"/>
  <c r="U3512" i="1"/>
  <c r="U3513" i="1"/>
  <c r="V3513" i="1"/>
  <c r="U3515" i="1"/>
  <c r="U3516" i="1"/>
  <c r="U3517" i="1"/>
  <c r="V3518" i="1"/>
  <c r="U3520" i="1"/>
  <c r="V3520" i="1"/>
  <c r="V3521" i="1"/>
  <c r="U3522" i="1"/>
  <c r="V3523" i="1"/>
  <c r="V3524" i="1"/>
  <c r="V3526" i="1"/>
  <c r="V3527" i="1"/>
  <c r="V3528" i="1"/>
  <c r="U3529" i="1"/>
  <c r="U3530" i="1"/>
  <c r="V3530" i="1"/>
  <c r="U3532" i="1"/>
  <c r="U3534" i="1"/>
  <c r="V3535" i="1"/>
  <c r="U3537" i="1"/>
  <c r="V3537" i="1"/>
  <c r="U3539" i="1"/>
  <c r="V3539" i="1"/>
  <c r="V3540" i="1"/>
  <c r="U3541" i="1"/>
  <c r="U3542" i="1"/>
  <c r="V3543" i="1"/>
  <c r="U3544" i="1"/>
  <c r="V3545" i="1"/>
  <c r="V3546" i="1"/>
  <c r="U3548" i="1"/>
  <c r="U3549" i="1"/>
  <c r="V3549" i="1"/>
  <c r="U3551" i="1"/>
  <c r="V3552" i="1"/>
  <c r="V3553" i="1"/>
  <c r="U3554" i="1"/>
  <c r="U3555" i="1"/>
  <c r="V3555" i="1"/>
  <c r="V3557" i="1"/>
  <c r="V3558" i="1"/>
  <c r="V3559" i="1"/>
  <c r="V3560" i="1"/>
  <c r="U3561" i="1"/>
  <c r="U3562" i="1"/>
  <c r="U3564" i="1"/>
  <c r="V3565" i="1"/>
  <c r="V3566" i="1"/>
  <c r="V3568" i="1"/>
  <c r="U3570" i="1"/>
  <c r="V3570" i="1"/>
  <c r="V3571" i="1"/>
  <c r="U3572" i="1"/>
  <c r="U3573" i="1"/>
  <c r="U3574" i="1"/>
  <c r="V3574" i="1"/>
  <c r="U3576" i="1"/>
  <c r="V3577" i="1"/>
  <c r="V3578" i="1"/>
  <c r="V3579" i="1"/>
  <c r="U3580" i="1"/>
  <c r="U3581" i="1"/>
  <c r="U3582" i="1"/>
  <c r="V3582" i="1"/>
  <c r="U3584" i="1"/>
  <c r="U3586" i="1"/>
  <c r="V3586" i="1"/>
  <c r="V3587" i="1"/>
  <c r="U3588" i="1"/>
  <c r="U3589" i="1"/>
  <c r="U3590" i="1"/>
  <c r="V3590" i="1"/>
  <c r="U3592" i="1"/>
  <c r="U3593" i="1"/>
  <c r="V3593" i="1"/>
  <c r="U3595" i="1"/>
  <c r="V3595" i="1"/>
  <c r="V3596" i="1"/>
  <c r="U3597" i="1"/>
  <c r="U3598" i="1"/>
  <c r="V3599" i="1"/>
  <c r="V3600" i="1"/>
  <c r="U3602" i="1"/>
  <c r="V3603" i="1"/>
  <c r="V3604" i="1"/>
  <c r="U3605" i="1"/>
  <c r="U3606" i="1"/>
  <c r="V3606" i="1"/>
  <c r="U3608" i="1"/>
  <c r="U3609" i="1"/>
  <c r="V3610" i="1"/>
  <c r="V3611" i="1"/>
  <c r="V3612" i="1"/>
  <c r="U3613" i="1"/>
  <c r="U3614" i="1"/>
  <c r="V3614" i="1"/>
  <c r="U3616" i="1"/>
  <c r="V3617" i="1"/>
  <c r="V3618" i="1"/>
  <c r="U3620" i="1"/>
  <c r="V3620" i="1"/>
  <c r="V3621" i="1"/>
  <c r="U3622" i="1"/>
  <c r="U3623" i="1"/>
  <c r="U3624" i="1"/>
  <c r="V3625" i="1"/>
  <c r="U3627" i="1"/>
  <c r="V3627" i="1"/>
  <c r="V3628" i="1"/>
  <c r="U3629" i="1"/>
  <c r="U3630" i="1"/>
  <c r="V3631" i="1"/>
  <c r="U3633" i="1"/>
  <c r="V3634" i="1"/>
  <c r="V3635" i="1"/>
  <c r="U3636" i="1"/>
  <c r="V3637" i="1"/>
  <c r="U3638" i="1"/>
  <c r="U3639" i="1"/>
  <c r="V3640" i="1"/>
  <c r="V3641" i="1"/>
  <c r="V3642" i="1"/>
  <c r="U3643" i="1"/>
  <c r="V3644" i="1"/>
  <c r="U3645" i="1"/>
  <c r="U3646" i="1"/>
  <c r="V3647" i="1"/>
  <c r="V3648" i="1"/>
  <c r="V3650" i="1"/>
  <c r="U3651" i="1"/>
  <c r="U3652" i="1"/>
  <c r="U3653" i="1"/>
  <c r="V3653" i="1"/>
  <c r="U3655" i="1"/>
  <c r="V3655" i="1"/>
  <c r="V3656" i="1"/>
  <c r="U3657" i="1"/>
  <c r="U3658" i="1"/>
  <c r="V3659" i="1"/>
  <c r="V3660" i="1"/>
  <c r="V3661" i="1"/>
  <c r="U3662" i="1"/>
  <c r="U3663" i="1"/>
  <c r="V3663" i="1"/>
  <c r="U3665" i="1"/>
  <c r="V3666" i="1"/>
  <c r="V3667" i="1"/>
  <c r="U3668" i="1"/>
  <c r="V3669" i="1"/>
  <c r="U3671" i="1"/>
  <c r="V3672" i="1"/>
  <c r="U3674" i="1"/>
  <c r="U3675" i="1"/>
  <c r="V3676" i="1"/>
  <c r="V3677" i="1"/>
  <c r="U3679" i="1"/>
  <c r="V3679" i="1"/>
  <c r="V3680" i="1"/>
  <c r="U3681" i="1"/>
  <c r="U3682" i="1"/>
  <c r="V3683" i="1"/>
  <c r="U3684" i="1"/>
  <c r="U3685" i="1"/>
  <c r="V3686" i="1"/>
  <c r="U3688" i="1"/>
  <c r="V3688" i="1"/>
  <c r="U3689" i="1"/>
  <c r="U3690" i="1"/>
  <c r="V3690" i="1"/>
  <c r="U3692" i="1"/>
  <c r="U3693" i="1"/>
  <c r="V3693" i="1"/>
  <c r="U3695" i="1"/>
  <c r="V3695" i="1"/>
  <c r="V3696" i="1"/>
  <c r="U3697" i="1"/>
  <c r="V3697" i="1"/>
  <c r="V3698" i="1"/>
  <c r="U3699" i="1"/>
  <c r="V3699" i="1"/>
  <c r="V3700" i="1"/>
  <c r="U3701" i="1"/>
  <c r="V3701" i="1"/>
  <c r="U3702" i="1"/>
  <c r="U3703" i="1"/>
  <c r="V3703" i="1"/>
  <c r="V3704" i="1"/>
  <c r="U3705" i="1"/>
  <c r="V3705" i="1"/>
  <c r="V3706" i="1"/>
  <c r="U3708" i="1"/>
  <c r="V3709" i="1"/>
  <c r="U3711" i="1"/>
  <c r="V3711" i="1"/>
  <c r="V3712" i="1"/>
  <c r="U3713" i="1"/>
  <c r="V3713" i="1"/>
  <c r="U3715" i="1"/>
  <c r="U3716" i="1"/>
  <c r="V3716" i="1"/>
  <c r="V3717" i="1"/>
  <c r="U3718" i="1"/>
  <c r="U3719" i="1"/>
  <c r="U3720" i="1"/>
  <c r="V3721" i="1"/>
  <c r="V3722" i="1"/>
  <c r="V3723" i="1"/>
  <c r="U3725" i="1"/>
  <c r="V3726" i="1"/>
  <c r="U3727" i="1"/>
  <c r="U3728" i="1"/>
  <c r="U3729" i="1"/>
  <c r="U3731" i="1"/>
  <c r="V3731" i="1"/>
  <c r="U3732" i="1"/>
  <c r="U3733" i="1"/>
  <c r="V3733" i="1"/>
  <c r="U3736" i="1"/>
  <c r="V3736" i="1"/>
  <c r="U3738" i="1"/>
  <c r="V3739" i="1"/>
  <c r="V3741" i="1"/>
  <c r="U3743" i="1"/>
  <c r="V3743" i="1"/>
  <c r="U3746" i="1"/>
  <c r="V3746" i="1"/>
  <c r="V3749" i="1"/>
  <c r="V3750" i="1"/>
  <c r="U3753" i="1"/>
  <c r="U3757" i="1"/>
  <c r="V3757" i="1"/>
  <c r="U3758" i="1"/>
  <c r="V3759" i="1"/>
  <c r="U3760" i="1"/>
  <c r="V3762" i="1"/>
  <c r="V3764" i="1"/>
  <c r="V3765" i="1"/>
  <c r="U3766" i="1"/>
  <c r="U3769" i="1"/>
  <c r="V3769" i="1"/>
  <c r="U3771" i="1"/>
  <c r="V3771" i="1"/>
  <c r="V3772" i="1"/>
  <c r="U3774" i="1"/>
  <c r="V3775" i="1"/>
  <c r="U3778" i="1"/>
  <c r="V3778" i="1"/>
  <c r="U3780" i="1"/>
  <c r="V3781" i="1"/>
  <c r="U3783" i="1"/>
  <c r="V3783" i="1"/>
  <c r="U3784" i="1"/>
  <c r="V3786" i="1"/>
  <c r="U3787" i="1"/>
  <c r="V3788" i="1"/>
  <c r="V3790" i="1"/>
  <c r="V3791" i="1"/>
  <c r="U3792" i="1"/>
  <c r="U3794" i="1"/>
  <c r="U3795" i="1"/>
  <c r="U3797" i="1"/>
  <c r="V3799" i="1"/>
  <c r="U3800" i="1"/>
  <c r="V3802" i="1"/>
  <c r="U3803" i="1"/>
  <c r="V3803" i="1"/>
  <c r="V3805" i="1"/>
  <c r="U3807" i="1"/>
  <c r="V3810" i="1"/>
  <c r="U3811" i="1"/>
  <c r="V3813" i="1"/>
  <c r="U3814" i="1"/>
  <c r="V3816" i="1"/>
  <c r="U3817" i="1"/>
  <c r="V3819" i="1"/>
  <c r="U3820" i="1"/>
  <c r="V3822" i="1"/>
  <c r="U3824" i="1"/>
  <c r="V3824" i="1"/>
  <c r="V3828" i="1"/>
  <c r="V3831" i="1"/>
  <c r="V3832" i="1"/>
  <c r="V3833" i="1"/>
  <c r="V3835" i="1"/>
  <c r="V3836" i="1"/>
  <c r="U3838" i="1"/>
  <c r="V3838" i="1"/>
  <c r="V3841" i="1"/>
  <c r="U3842" i="1"/>
  <c r="V3842" i="1"/>
  <c r="U3844" i="1"/>
  <c r="U3846" i="1"/>
  <c r="U3847" i="1"/>
  <c r="U3849" i="1"/>
  <c r="V3849" i="1"/>
  <c r="V3854" i="1"/>
  <c r="V3855" i="1"/>
  <c r="U3857" i="1"/>
  <c r="U3859" i="1"/>
  <c r="V3861" i="1"/>
  <c r="U3862" i="1"/>
  <c r="U3865" i="1"/>
  <c r="V3867" i="1"/>
  <c r="U3868" i="1"/>
  <c r="U3869" i="1"/>
  <c r="U3871" i="1"/>
  <c r="V3872" i="1"/>
  <c r="V3875" i="1"/>
  <c r="U3876" i="1"/>
  <c r="U3877" i="1"/>
  <c r="U3880" i="1"/>
  <c r="V3880" i="1"/>
  <c r="U3881" i="1"/>
  <c r="V3883" i="1"/>
  <c r="U3885" i="1"/>
  <c r="V3885" i="1"/>
  <c r="V3886" i="1"/>
  <c r="U3888" i="1"/>
  <c r="V3889" i="1"/>
  <c r="V3893" i="1"/>
  <c r="V3894" i="1"/>
  <c r="V3896" i="1"/>
  <c r="V3897" i="1"/>
  <c r="U3900" i="1"/>
  <c r="V3900" i="1"/>
  <c r="U3903" i="1"/>
  <c r="V3903" i="1"/>
  <c r="U3904" i="1"/>
  <c r="U3905" i="1"/>
  <c r="V3905" i="1"/>
  <c r="U3909" i="1"/>
  <c r="V3909" i="1"/>
  <c r="V3910" i="1"/>
  <c r="V3912" i="1"/>
  <c r="U3913" i="1"/>
  <c r="V3916" i="1"/>
  <c r="V3917" i="1"/>
  <c r="U3920" i="1"/>
  <c r="V3924" i="1"/>
  <c r="V3925" i="1"/>
  <c r="U3927" i="1"/>
  <c r="V3927" i="1"/>
  <c r="V3928" i="1"/>
  <c r="U3932" i="1"/>
  <c r="U3934" i="1"/>
  <c r="V3934" i="1"/>
  <c r="V3935" i="1"/>
  <c r="U3937" i="1"/>
  <c r="V3938" i="1"/>
  <c r="U3939" i="1"/>
  <c r="U3940" i="1"/>
  <c r="V3940" i="1"/>
  <c r="V3943" i="1"/>
  <c r="U3945" i="1"/>
  <c r="V3946" i="1"/>
  <c r="U3948" i="1"/>
  <c r="U3949" i="1"/>
  <c r="U3952" i="1"/>
  <c r="U3955" i="1"/>
  <c r="V3955" i="1"/>
  <c r="U3958" i="1"/>
  <c r="V3958" i="1"/>
  <c r="V3962" i="1"/>
  <c r="V3963" i="1"/>
  <c r="V3964" i="1"/>
  <c r="U3966" i="1"/>
  <c r="V3967" i="1"/>
  <c r="V3969" i="1"/>
  <c r="U3970" i="1"/>
  <c r="U3973" i="1"/>
  <c r="V3973" i="1"/>
  <c r="U3975" i="1"/>
  <c r="V2274" i="1"/>
  <c r="U2275" i="1"/>
  <c r="V2275" i="1"/>
  <c r="U2276" i="1"/>
  <c r="V2276" i="1"/>
  <c r="U2277" i="1"/>
  <c r="V2277" i="1"/>
  <c r="U2278" i="1"/>
  <c r="V2278" i="1"/>
  <c r="U2279" i="1"/>
  <c r="V2279" i="1"/>
  <c r="U2280" i="1"/>
  <c r="V2280" i="1"/>
  <c r="U2281" i="1"/>
  <c r="V2281" i="1"/>
  <c r="U2282" i="1"/>
  <c r="V2282" i="1"/>
  <c r="U2283" i="1"/>
  <c r="V2283" i="1"/>
  <c r="U2284" i="1"/>
  <c r="V2284" i="1"/>
  <c r="U2285" i="1"/>
  <c r="V2285" i="1"/>
  <c r="U2286" i="1"/>
  <c r="V2286" i="1"/>
  <c r="U2287" i="1"/>
  <c r="V2287" i="1"/>
  <c r="U2288" i="1"/>
  <c r="V2288" i="1"/>
  <c r="U2289" i="1"/>
  <c r="V2289" i="1"/>
  <c r="U2290" i="1"/>
  <c r="V2290" i="1"/>
  <c r="U2291" i="1"/>
  <c r="V2291" i="1"/>
  <c r="U2292" i="1"/>
  <c r="V2292" i="1"/>
  <c r="U2293" i="1"/>
  <c r="V2293" i="1"/>
  <c r="U2294" i="1"/>
  <c r="V2294" i="1"/>
  <c r="U2295" i="1"/>
  <c r="V2295" i="1"/>
  <c r="U2296" i="1"/>
  <c r="V2296" i="1"/>
  <c r="U2297" i="1"/>
  <c r="V2297" i="1"/>
  <c r="U2298" i="1"/>
  <c r="V2298" i="1"/>
  <c r="U2299" i="1"/>
  <c r="V2299" i="1"/>
  <c r="U2300" i="1"/>
  <c r="V2300" i="1"/>
  <c r="U2301" i="1"/>
  <c r="V2301" i="1"/>
  <c r="U2302" i="1"/>
  <c r="V2302" i="1"/>
  <c r="U2303" i="1"/>
  <c r="V2303" i="1"/>
  <c r="U2304" i="1"/>
  <c r="V2304" i="1"/>
  <c r="U2305" i="1"/>
  <c r="V2305" i="1"/>
  <c r="U2306" i="1"/>
  <c r="V2306" i="1"/>
  <c r="U2307" i="1"/>
  <c r="V2307" i="1"/>
  <c r="U2308" i="1"/>
  <c r="V2308" i="1"/>
  <c r="U2309" i="1"/>
  <c r="V2309" i="1"/>
  <c r="U2310" i="1"/>
  <c r="V2310" i="1"/>
  <c r="U2311" i="1"/>
  <c r="V2311" i="1"/>
  <c r="U2312" i="1"/>
  <c r="V2312" i="1"/>
  <c r="U2313" i="1"/>
  <c r="V2313" i="1"/>
  <c r="U2314" i="1"/>
  <c r="V2314" i="1"/>
  <c r="U2315" i="1"/>
  <c r="V2315" i="1"/>
  <c r="U2316" i="1"/>
  <c r="V2316" i="1"/>
  <c r="U2317" i="1"/>
  <c r="V2317" i="1"/>
  <c r="U2318" i="1"/>
  <c r="V2318" i="1"/>
  <c r="U2319" i="1"/>
  <c r="V2319" i="1"/>
  <c r="U2320" i="1"/>
  <c r="V2320" i="1"/>
  <c r="U2321" i="1"/>
  <c r="V2321" i="1"/>
  <c r="U2322" i="1"/>
  <c r="V2322" i="1"/>
  <c r="U2323" i="1"/>
  <c r="V2323" i="1"/>
  <c r="U2324" i="1"/>
  <c r="V2324" i="1"/>
  <c r="U2325" i="1"/>
  <c r="V2325" i="1"/>
  <c r="U2326" i="1"/>
  <c r="V2326" i="1"/>
  <c r="U2327" i="1"/>
  <c r="V2327" i="1"/>
  <c r="U2328" i="1"/>
  <c r="V2328" i="1"/>
  <c r="U2329" i="1"/>
  <c r="V2329" i="1"/>
  <c r="U2330" i="1"/>
  <c r="V2330" i="1"/>
  <c r="U2331" i="1"/>
  <c r="V2331" i="1"/>
  <c r="U2332" i="1"/>
  <c r="V2332" i="1"/>
  <c r="U2333" i="1"/>
  <c r="V2333" i="1"/>
  <c r="U2334" i="1"/>
  <c r="V2334" i="1"/>
  <c r="U2335" i="1"/>
  <c r="V2335" i="1"/>
  <c r="U2336" i="1"/>
  <c r="V2336" i="1"/>
  <c r="U2337" i="1"/>
  <c r="V2337" i="1"/>
  <c r="U2338" i="1"/>
  <c r="V2338" i="1"/>
  <c r="U2339" i="1"/>
  <c r="V2339" i="1"/>
  <c r="U2340" i="1"/>
  <c r="V2340" i="1"/>
  <c r="U2341" i="1"/>
  <c r="V2341" i="1"/>
  <c r="U2342" i="1"/>
  <c r="V2342" i="1"/>
  <c r="U2343" i="1"/>
  <c r="V2343" i="1"/>
  <c r="U2344" i="1"/>
  <c r="V2344" i="1"/>
  <c r="U2345" i="1"/>
  <c r="V2345" i="1"/>
  <c r="U2346" i="1"/>
  <c r="V2346" i="1"/>
  <c r="U2347" i="1"/>
  <c r="V2347" i="1"/>
  <c r="U2348" i="1"/>
  <c r="V2348" i="1"/>
  <c r="U2349" i="1"/>
  <c r="V2349" i="1"/>
  <c r="U2350" i="1"/>
  <c r="V2350" i="1"/>
  <c r="U2351" i="1"/>
  <c r="V2351" i="1"/>
  <c r="U2352" i="1"/>
  <c r="V2352" i="1"/>
  <c r="U2353" i="1"/>
  <c r="V2353" i="1"/>
  <c r="U2354" i="1"/>
  <c r="V2354" i="1"/>
  <c r="U2355" i="1"/>
  <c r="V2355" i="1"/>
  <c r="U2356" i="1"/>
  <c r="V2356" i="1"/>
  <c r="U2357" i="1"/>
  <c r="V2357" i="1"/>
  <c r="U2358" i="1"/>
  <c r="V2358" i="1"/>
  <c r="U2359" i="1"/>
  <c r="V2359" i="1"/>
  <c r="U2360" i="1"/>
  <c r="V2360" i="1"/>
  <c r="U2361" i="1"/>
  <c r="V2361" i="1"/>
  <c r="U2362" i="1"/>
  <c r="V2362" i="1"/>
  <c r="U2363" i="1"/>
  <c r="V2363" i="1"/>
  <c r="U2364" i="1"/>
  <c r="V2364" i="1"/>
  <c r="U2365" i="1"/>
  <c r="V2365" i="1"/>
  <c r="U2366" i="1"/>
  <c r="V2366" i="1"/>
  <c r="U2367" i="1"/>
  <c r="V2367" i="1"/>
  <c r="U2368" i="1"/>
  <c r="V2368" i="1"/>
  <c r="U2369" i="1"/>
  <c r="V2369" i="1"/>
  <c r="U2370" i="1"/>
  <c r="V2370" i="1"/>
  <c r="U2371" i="1"/>
  <c r="V2371" i="1"/>
  <c r="U2372" i="1"/>
  <c r="V2372" i="1"/>
  <c r="U2373" i="1"/>
  <c r="V2373" i="1"/>
  <c r="U2374" i="1"/>
  <c r="V2374" i="1"/>
  <c r="U2375" i="1"/>
  <c r="V2375" i="1"/>
  <c r="U2376" i="1"/>
  <c r="V2376" i="1"/>
  <c r="U2377" i="1"/>
  <c r="V2377" i="1"/>
  <c r="U2378" i="1"/>
  <c r="V2378" i="1"/>
  <c r="U2379" i="1"/>
  <c r="V2379" i="1"/>
  <c r="U2380" i="1"/>
  <c r="V2380" i="1"/>
  <c r="U2381" i="1"/>
  <c r="V2381" i="1"/>
  <c r="U2382" i="1"/>
  <c r="V2382" i="1"/>
  <c r="U2383" i="1"/>
  <c r="V2383" i="1"/>
  <c r="U2384" i="1"/>
  <c r="V2384" i="1"/>
  <c r="U2385" i="1"/>
  <c r="V2385" i="1"/>
  <c r="U2386" i="1"/>
  <c r="V2386" i="1"/>
  <c r="U2387" i="1"/>
  <c r="V2387" i="1"/>
  <c r="U2388" i="1"/>
  <c r="V2388" i="1"/>
  <c r="U2389" i="1"/>
  <c r="V2389" i="1"/>
  <c r="U2390" i="1"/>
  <c r="V2390" i="1"/>
  <c r="U2391" i="1"/>
  <c r="V2391" i="1"/>
  <c r="U2392" i="1"/>
  <c r="V2392" i="1"/>
  <c r="U2393" i="1"/>
  <c r="V2393" i="1"/>
  <c r="U2394" i="1"/>
  <c r="V2394" i="1"/>
  <c r="U2395" i="1"/>
  <c r="V2395" i="1"/>
  <c r="U2396" i="1"/>
  <c r="V2396" i="1"/>
  <c r="U2397" i="1"/>
  <c r="V2397" i="1"/>
  <c r="U2398" i="1"/>
  <c r="V2398" i="1"/>
  <c r="U2399" i="1"/>
  <c r="V2399" i="1"/>
  <c r="U2400" i="1"/>
  <c r="V2400" i="1"/>
  <c r="U2401" i="1"/>
  <c r="V2401" i="1"/>
  <c r="U2402" i="1"/>
  <c r="V2402" i="1"/>
  <c r="U2403" i="1"/>
  <c r="V2403" i="1"/>
  <c r="U2404" i="1"/>
  <c r="V2404" i="1"/>
  <c r="U2405" i="1"/>
  <c r="V2405" i="1"/>
  <c r="U2406" i="1"/>
  <c r="V2406" i="1"/>
  <c r="U2407" i="1"/>
  <c r="V2407" i="1"/>
  <c r="U2408" i="1"/>
  <c r="V2408" i="1"/>
  <c r="U2409" i="1"/>
  <c r="V2409" i="1"/>
  <c r="U2410" i="1"/>
  <c r="V2410" i="1"/>
  <c r="U2411" i="1"/>
  <c r="V2411" i="1"/>
  <c r="U2412" i="1"/>
  <c r="V2412" i="1"/>
  <c r="U2413" i="1"/>
  <c r="V2413" i="1"/>
  <c r="U2414" i="1"/>
  <c r="V2414" i="1"/>
  <c r="U2415" i="1"/>
  <c r="V2415" i="1"/>
  <c r="U2416" i="1"/>
  <c r="V2416" i="1"/>
  <c r="U2417" i="1"/>
  <c r="V2417" i="1"/>
  <c r="U2418" i="1"/>
  <c r="V2418" i="1"/>
  <c r="U2419" i="1"/>
  <c r="V2419" i="1"/>
  <c r="U2420" i="1"/>
  <c r="V2420" i="1"/>
  <c r="U2421" i="1"/>
  <c r="V2421" i="1"/>
  <c r="U2422" i="1"/>
  <c r="V2422" i="1"/>
  <c r="U2423" i="1"/>
  <c r="V2423" i="1"/>
  <c r="U2424" i="1"/>
  <c r="V2424" i="1"/>
  <c r="U2425" i="1"/>
  <c r="V2425" i="1"/>
  <c r="U2426" i="1"/>
  <c r="V2426" i="1"/>
  <c r="U2427" i="1"/>
  <c r="V2427" i="1"/>
  <c r="U2428" i="1"/>
  <c r="V2428" i="1"/>
  <c r="U2429" i="1"/>
  <c r="V2429" i="1"/>
  <c r="U2430" i="1"/>
  <c r="V2430" i="1"/>
  <c r="U2431" i="1"/>
  <c r="V2431" i="1"/>
  <c r="U2432" i="1"/>
  <c r="V2432" i="1"/>
  <c r="U2433" i="1"/>
  <c r="V2433" i="1"/>
  <c r="U2434" i="1"/>
  <c r="V2434" i="1"/>
  <c r="U2435" i="1"/>
  <c r="V2435" i="1"/>
  <c r="U2436" i="1"/>
  <c r="V2436" i="1"/>
  <c r="U2437" i="1"/>
  <c r="V2437" i="1"/>
  <c r="U2438" i="1"/>
  <c r="V2438" i="1"/>
  <c r="U2439" i="1"/>
  <c r="V2439" i="1"/>
  <c r="U2440" i="1"/>
  <c r="V2440" i="1"/>
  <c r="U2441" i="1"/>
  <c r="V2441" i="1"/>
  <c r="U2442" i="1"/>
  <c r="V2442" i="1"/>
  <c r="U2443" i="1"/>
  <c r="V2443" i="1"/>
  <c r="U2444" i="1"/>
  <c r="V2444" i="1"/>
  <c r="U2445" i="1"/>
  <c r="V2445" i="1"/>
  <c r="U2446" i="1"/>
  <c r="V2446" i="1"/>
  <c r="U2447" i="1"/>
  <c r="V2447" i="1"/>
  <c r="U2448" i="1"/>
  <c r="V2448" i="1"/>
  <c r="U2449" i="1"/>
  <c r="V2449" i="1"/>
  <c r="U2450" i="1"/>
  <c r="V2450" i="1"/>
  <c r="U2451" i="1"/>
  <c r="V2451" i="1"/>
  <c r="U2452" i="1"/>
  <c r="V2452" i="1"/>
  <c r="U2453" i="1"/>
  <c r="V2453" i="1"/>
  <c r="U2454" i="1"/>
  <c r="V2454" i="1"/>
  <c r="U2455" i="1"/>
  <c r="V2455" i="1"/>
  <c r="U2456" i="1"/>
  <c r="V2456" i="1"/>
  <c r="U2457" i="1"/>
  <c r="V2457" i="1"/>
  <c r="U2458" i="1"/>
  <c r="V2458" i="1"/>
  <c r="U2459" i="1"/>
  <c r="V2459" i="1"/>
  <c r="U2460" i="1"/>
  <c r="V2460" i="1"/>
  <c r="U2461" i="1"/>
  <c r="V2461" i="1"/>
  <c r="U2462" i="1"/>
  <c r="V2462" i="1"/>
  <c r="U2463" i="1"/>
  <c r="V2463" i="1"/>
  <c r="U2464" i="1"/>
  <c r="V2464" i="1"/>
  <c r="U2465" i="1"/>
  <c r="V2465" i="1"/>
  <c r="U2466" i="1"/>
  <c r="V2466" i="1"/>
  <c r="U2467" i="1"/>
  <c r="V2467" i="1"/>
  <c r="U2468" i="1"/>
  <c r="V2468" i="1"/>
  <c r="U2469" i="1"/>
  <c r="V2469" i="1"/>
  <c r="U2470" i="1"/>
  <c r="V2470" i="1"/>
  <c r="U2471" i="1"/>
  <c r="V2471" i="1"/>
  <c r="U2472" i="1"/>
  <c r="V2472" i="1"/>
  <c r="U2473" i="1"/>
  <c r="V2473" i="1"/>
  <c r="U2474" i="1"/>
  <c r="V2474" i="1"/>
  <c r="U2475" i="1"/>
  <c r="V2475" i="1"/>
  <c r="U2476" i="1"/>
  <c r="V2476" i="1"/>
  <c r="U2477" i="1"/>
  <c r="V2477" i="1"/>
  <c r="U2478" i="1"/>
  <c r="V2478" i="1"/>
  <c r="U2479" i="1"/>
  <c r="V2479" i="1"/>
  <c r="U2480" i="1"/>
  <c r="V2480" i="1"/>
  <c r="U2481" i="1"/>
  <c r="V2481" i="1"/>
  <c r="U2482" i="1"/>
  <c r="V2482" i="1"/>
  <c r="U2483" i="1"/>
  <c r="V2483" i="1"/>
  <c r="U2484" i="1"/>
  <c r="V2484" i="1"/>
  <c r="U2485" i="1"/>
  <c r="V2485" i="1"/>
  <c r="U2486" i="1"/>
  <c r="V2486" i="1"/>
  <c r="U2487" i="1"/>
  <c r="V2487" i="1"/>
  <c r="U2488" i="1"/>
  <c r="V2488" i="1"/>
  <c r="U2489" i="1"/>
  <c r="V2489" i="1"/>
  <c r="U2490" i="1"/>
  <c r="V2490" i="1"/>
  <c r="U2491" i="1"/>
  <c r="V2491" i="1"/>
  <c r="U2492" i="1"/>
  <c r="V2492" i="1"/>
  <c r="U2493" i="1"/>
  <c r="V2493" i="1"/>
  <c r="U2494" i="1"/>
  <c r="V2494" i="1"/>
  <c r="U2495" i="1"/>
  <c r="V2495" i="1"/>
  <c r="U2496" i="1"/>
  <c r="V2496" i="1"/>
  <c r="U2497" i="1"/>
  <c r="V2497" i="1"/>
  <c r="U2498" i="1"/>
  <c r="V2498" i="1"/>
  <c r="U2499" i="1"/>
  <c r="V2499" i="1"/>
  <c r="U2500" i="1"/>
  <c r="V2500" i="1"/>
  <c r="U2501" i="1"/>
  <c r="V2501" i="1"/>
  <c r="U2502" i="1"/>
  <c r="V2502" i="1"/>
  <c r="U2503" i="1"/>
  <c r="V2503" i="1"/>
  <c r="U2504" i="1"/>
  <c r="V2504" i="1"/>
  <c r="U2505" i="1"/>
  <c r="V2505" i="1"/>
  <c r="U2506" i="1"/>
  <c r="V2506" i="1"/>
  <c r="U2507" i="1"/>
  <c r="V2507" i="1"/>
  <c r="U2508" i="1"/>
  <c r="V2508" i="1"/>
  <c r="U2509" i="1"/>
  <c r="V2509" i="1"/>
  <c r="U2510" i="1"/>
  <c r="V2510" i="1"/>
  <c r="U2511" i="1"/>
  <c r="V2511" i="1"/>
  <c r="U2512" i="1"/>
  <c r="V2512" i="1"/>
  <c r="U2513" i="1"/>
  <c r="V2513" i="1"/>
  <c r="U2514" i="1"/>
  <c r="V2514" i="1"/>
  <c r="U2515" i="1"/>
  <c r="V2515" i="1"/>
  <c r="U2516" i="1"/>
  <c r="V2516" i="1"/>
  <c r="U2517" i="1"/>
  <c r="V2517" i="1"/>
  <c r="U2518" i="1"/>
  <c r="V2518" i="1"/>
  <c r="U2519" i="1"/>
  <c r="V2519" i="1"/>
  <c r="U2520" i="1"/>
  <c r="V2520" i="1"/>
  <c r="U2521" i="1"/>
  <c r="V2521" i="1"/>
  <c r="U2522" i="1"/>
  <c r="V2522" i="1"/>
  <c r="U2523" i="1"/>
  <c r="V2523" i="1"/>
  <c r="U2524" i="1"/>
  <c r="V2524" i="1"/>
  <c r="U2525" i="1"/>
  <c r="V2525" i="1"/>
  <c r="U2526" i="1"/>
  <c r="V2526" i="1"/>
  <c r="U2527" i="1"/>
  <c r="V2527" i="1"/>
  <c r="U2528" i="1"/>
  <c r="V2528" i="1"/>
  <c r="U2529" i="1"/>
  <c r="V2529" i="1"/>
  <c r="U2530" i="1"/>
  <c r="U2892" i="1"/>
  <c r="V2892" i="1"/>
  <c r="U2893" i="1"/>
  <c r="V2893" i="1"/>
  <c r="U2894" i="1"/>
  <c r="V2894" i="1"/>
  <c r="U2895" i="1"/>
  <c r="V2895" i="1"/>
  <c r="U2896" i="1"/>
  <c r="V2896" i="1"/>
  <c r="U2897" i="1"/>
  <c r="V2897" i="1"/>
  <c r="U2898" i="1"/>
  <c r="V2898" i="1"/>
  <c r="U2899" i="1"/>
  <c r="V2899" i="1"/>
  <c r="U2901" i="1"/>
  <c r="V2901" i="1"/>
  <c r="U2903" i="1"/>
  <c r="V2904" i="1"/>
  <c r="U2907" i="1"/>
  <c r="V2908" i="1"/>
  <c r="U2910" i="1"/>
  <c r="V2911" i="1"/>
  <c r="U2913" i="1"/>
  <c r="V2914" i="1"/>
  <c r="U2916" i="1"/>
  <c r="V2918" i="1"/>
  <c r="U2920" i="1"/>
  <c r="V2921" i="1"/>
  <c r="U2923" i="1"/>
  <c r="V2924" i="1"/>
  <c r="U2926" i="1"/>
  <c r="V2927" i="1"/>
  <c r="U2929" i="1"/>
  <c r="V2930" i="1"/>
  <c r="U2932" i="1"/>
  <c r="V2933" i="1"/>
  <c r="V2934" i="1"/>
  <c r="U2936" i="1"/>
  <c r="U2938" i="1"/>
  <c r="V2939" i="1"/>
  <c r="U2941" i="1"/>
  <c r="V2943" i="1"/>
  <c r="U2945" i="1"/>
  <c r="V2946" i="1"/>
  <c r="U2948" i="1"/>
  <c r="U2950" i="1"/>
  <c r="V2951" i="1"/>
  <c r="V2953" i="1"/>
  <c r="U2955" i="1"/>
  <c r="V2956" i="1"/>
  <c r="U2958" i="1"/>
  <c r="U2960" i="1"/>
  <c r="V2961" i="1"/>
  <c r="V2963" i="1"/>
  <c r="U2965" i="1"/>
  <c r="V2966" i="1"/>
  <c r="U2968" i="1"/>
  <c r="V2969" i="1"/>
  <c r="V2971" i="1"/>
  <c r="U2973" i="1"/>
  <c r="V2974" i="1"/>
  <c r="V2975" i="1"/>
  <c r="U2977" i="1"/>
  <c r="U2979" i="1"/>
  <c r="V2980" i="1"/>
  <c r="U2982" i="1"/>
  <c r="V2983" i="1"/>
  <c r="V2984" i="1"/>
  <c r="U2986" i="1"/>
  <c r="V2987" i="1"/>
  <c r="U2989" i="1"/>
  <c r="V2990" i="1"/>
  <c r="U2992" i="1"/>
  <c r="V2993" i="1"/>
  <c r="V2995" i="1"/>
  <c r="U2997" i="1"/>
  <c r="V2998" i="1"/>
  <c r="V3000" i="1"/>
  <c r="U3002" i="1"/>
  <c r="U3003" i="1"/>
  <c r="U3004" i="1"/>
  <c r="V3004" i="1"/>
  <c r="V3005" i="1"/>
  <c r="V3006" i="1"/>
  <c r="V3007" i="1"/>
  <c r="U3009" i="1"/>
  <c r="V3010" i="1"/>
  <c r="U3012" i="1"/>
  <c r="V3013" i="1"/>
  <c r="U3015" i="1"/>
  <c r="V3016" i="1"/>
  <c r="U3018" i="1"/>
  <c r="U3020" i="1"/>
  <c r="V3021" i="1"/>
  <c r="U3023" i="1"/>
  <c r="V3024" i="1"/>
  <c r="V3025" i="1"/>
  <c r="U3027" i="1"/>
  <c r="V3028" i="1"/>
  <c r="U3030" i="1"/>
  <c r="U3031" i="1"/>
  <c r="U3033" i="1"/>
  <c r="U3035" i="1"/>
  <c r="V3036" i="1"/>
  <c r="U3039" i="1"/>
  <c r="V3040" i="1"/>
  <c r="U3042" i="1"/>
  <c r="U3044" i="1"/>
  <c r="V3045" i="1"/>
  <c r="V3046" i="1"/>
  <c r="U3048" i="1"/>
  <c r="V3049" i="1"/>
  <c r="V3050" i="1"/>
  <c r="U3053" i="1"/>
  <c r="V3054" i="1"/>
  <c r="U3056" i="1"/>
  <c r="V3057" i="1"/>
  <c r="V3059" i="1"/>
  <c r="V3061" i="1"/>
  <c r="V3062" i="1"/>
  <c r="U3064" i="1"/>
  <c r="U3066" i="1"/>
  <c r="V3067" i="1"/>
  <c r="U3070" i="1"/>
  <c r="U3071" i="1"/>
  <c r="U3073" i="1"/>
  <c r="V3074" i="1"/>
  <c r="V3075" i="1"/>
  <c r="U3077" i="1"/>
  <c r="V3078" i="1"/>
  <c r="V3080" i="1"/>
  <c r="V3082" i="1"/>
  <c r="V3084" i="1"/>
  <c r="U3086" i="1"/>
  <c r="U3088" i="1"/>
  <c r="V3089" i="1"/>
  <c r="V3090" i="1"/>
  <c r="U3092" i="1"/>
  <c r="U3094" i="1"/>
  <c r="V3095" i="1"/>
  <c r="U3097" i="1"/>
  <c r="U3099" i="1"/>
  <c r="V3100" i="1"/>
  <c r="U3102" i="1"/>
  <c r="V3103" i="1"/>
  <c r="U3105" i="1"/>
  <c r="U3106" i="1"/>
  <c r="V3107" i="1"/>
  <c r="U3109" i="1"/>
  <c r="V3110" i="1"/>
  <c r="V3112" i="1"/>
  <c r="U3114" i="1"/>
  <c r="V3115" i="1"/>
  <c r="V3116" i="1"/>
  <c r="U3118" i="1"/>
  <c r="V3119" i="1"/>
  <c r="U3121" i="1"/>
  <c r="V3122" i="1"/>
  <c r="U3124" i="1"/>
  <c r="U3125" i="1"/>
  <c r="V3127" i="1"/>
  <c r="U3129" i="1"/>
  <c r="V3130" i="1"/>
  <c r="U3132" i="1"/>
  <c r="V3133" i="1"/>
  <c r="U3135" i="1"/>
  <c r="V3136" i="1"/>
  <c r="U3138" i="1"/>
  <c r="V3139" i="1"/>
  <c r="U3141" i="1"/>
  <c r="U3143" i="1"/>
  <c r="V3144" i="1"/>
  <c r="U3146" i="1"/>
  <c r="V3147" i="1"/>
  <c r="V3148" i="1"/>
  <c r="U3150" i="1"/>
  <c r="U3151" i="1"/>
  <c r="V3152" i="1"/>
  <c r="V3153" i="1"/>
  <c r="U3155" i="1"/>
  <c r="V3156" i="1"/>
  <c r="V3157" i="1"/>
  <c r="U3159" i="1"/>
  <c r="V3160" i="1"/>
  <c r="U3162" i="1"/>
  <c r="V3163" i="1"/>
  <c r="V3164" i="1"/>
  <c r="V3165" i="1"/>
  <c r="U3167" i="1"/>
  <c r="V3168" i="1"/>
  <c r="U3170" i="1"/>
  <c r="V3171" i="1"/>
  <c r="U3172" i="1"/>
  <c r="V3173" i="1"/>
  <c r="V3175" i="1"/>
  <c r="V3176" i="1"/>
  <c r="U3178" i="1"/>
  <c r="V3179" i="1"/>
  <c r="U3181" i="1"/>
  <c r="V3182" i="1"/>
  <c r="V3183" i="1"/>
  <c r="U3253" i="1"/>
  <c r="V3255" i="1"/>
  <c r="U3257" i="1"/>
  <c r="V3258" i="1"/>
  <c r="U3260" i="1"/>
  <c r="U3261" i="1"/>
  <c r="V3262" i="1"/>
  <c r="U3264" i="1"/>
  <c r="U3266" i="1"/>
  <c r="V3267" i="1"/>
  <c r="U3269" i="1"/>
  <c r="V3270" i="1"/>
  <c r="U3272" i="1"/>
  <c r="V3273" i="1"/>
  <c r="U3275" i="1"/>
  <c r="U3276" i="1"/>
  <c r="U3278" i="1"/>
  <c r="U3280" i="1"/>
  <c r="V3281" i="1"/>
  <c r="V3282" i="1"/>
  <c r="U3284" i="1"/>
  <c r="V3285" i="1"/>
  <c r="U3287" i="1"/>
  <c r="V3288" i="1"/>
  <c r="U3290" i="1"/>
  <c r="U3292" i="1"/>
  <c r="V3293" i="1"/>
  <c r="U3295" i="1"/>
  <c r="V3296" i="1"/>
  <c r="U3298" i="1"/>
  <c r="V3299" i="1"/>
  <c r="U3301" i="1"/>
  <c r="V3302" i="1"/>
  <c r="U3304" i="1"/>
  <c r="V3305" i="1"/>
  <c r="U3307" i="1"/>
  <c r="V3308" i="1"/>
  <c r="U3310" i="1"/>
  <c r="V3311" i="1"/>
  <c r="U3313" i="1"/>
  <c r="U3314" i="1"/>
  <c r="V3315" i="1"/>
  <c r="U3317" i="1"/>
  <c r="V3318" i="1"/>
  <c r="U3320" i="1"/>
  <c r="V3321" i="1"/>
  <c r="U3323" i="1"/>
  <c r="V3324" i="1"/>
  <c r="V3325" i="1"/>
  <c r="U3327" i="1"/>
  <c r="U3328" i="1"/>
  <c r="V3329" i="1"/>
  <c r="V3330" i="1"/>
  <c r="V3331" i="1"/>
  <c r="V3332" i="1"/>
  <c r="U3334" i="1"/>
  <c r="V3335" i="1"/>
  <c r="U3336" i="1"/>
  <c r="V3337" i="1"/>
  <c r="U3339" i="1"/>
  <c r="V3340" i="1"/>
  <c r="V3341" i="1"/>
  <c r="V3342" i="1"/>
  <c r="U3344" i="1"/>
  <c r="U3345" i="1"/>
  <c r="U3346" i="1"/>
  <c r="V3347" i="1"/>
  <c r="U3349" i="1"/>
  <c r="V3350" i="1"/>
  <c r="U3352" i="1"/>
  <c r="U3353" i="1"/>
  <c r="V3354" i="1"/>
  <c r="V3355" i="1"/>
  <c r="V3357" i="1"/>
  <c r="V3358" i="1"/>
  <c r="U3360" i="1"/>
  <c r="V3361" i="1"/>
  <c r="U3362" i="1"/>
  <c r="U3363" i="1"/>
  <c r="V3364" i="1"/>
  <c r="U3365" i="1"/>
  <c r="V3366" i="1"/>
  <c r="U3367" i="1"/>
  <c r="U3368" i="1"/>
  <c r="U3370" i="1"/>
  <c r="V3371" i="1"/>
  <c r="V3372" i="1"/>
  <c r="U3374" i="1"/>
  <c r="U3376" i="1"/>
  <c r="V3377" i="1"/>
  <c r="U3379" i="1"/>
  <c r="V3380" i="1"/>
  <c r="U3382" i="1"/>
  <c r="V3383" i="1"/>
  <c r="U3385" i="1"/>
  <c r="V3386" i="1"/>
  <c r="U3388" i="1"/>
  <c r="U3390" i="1"/>
  <c r="V3391" i="1"/>
  <c r="V3392" i="1"/>
  <c r="U3394" i="1"/>
  <c r="V3395" i="1"/>
  <c r="U3397" i="1"/>
  <c r="V3398" i="1"/>
  <c r="V3399" i="1"/>
  <c r="V3400" i="1"/>
  <c r="V3401" i="1"/>
  <c r="U3403" i="1"/>
  <c r="V3404" i="1"/>
  <c r="V3405" i="1"/>
  <c r="U3407" i="1"/>
  <c r="U3408" i="1"/>
  <c r="V3409" i="1"/>
  <c r="U3411" i="1"/>
  <c r="V3412" i="1"/>
  <c r="U3414" i="1"/>
  <c r="V3415" i="1"/>
  <c r="U3416" i="1"/>
  <c r="V3417" i="1"/>
  <c r="U3419" i="1"/>
  <c r="V3420" i="1"/>
  <c r="V3421" i="1"/>
  <c r="U3423" i="1"/>
  <c r="V3424" i="1"/>
  <c r="U3426" i="1"/>
  <c r="V3426" i="1"/>
  <c r="U3428" i="1"/>
  <c r="V3429" i="1"/>
  <c r="U3431" i="1"/>
  <c r="U3432" i="1"/>
  <c r="U3434" i="1"/>
  <c r="U3435" i="1"/>
  <c r="V3436" i="1"/>
  <c r="U3438" i="1"/>
  <c r="V3439" i="1"/>
  <c r="V3440" i="1"/>
  <c r="U3442" i="1"/>
  <c r="V3443" i="1"/>
  <c r="V3444" i="1"/>
  <c r="V3446" i="1"/>
  <c r="U3447" i="1"/>
  <c r="V3448" i="1"/>
  <c r="U3450" i="1"/>
  <c r="V3451" i="1"/>
  <c r="V3452" i="1"/>
  <c r="V3453" i="1"/>
  <c r="U3455" i="1"/>
  <c r="V3456" i="1"/>
  <c r="V3457" i="1"/>
  <c r="U3459" i="1"/>
  <c r="U3461" i="1"/>
  <c r="V3462" i="1"/>
  <c r="V3463" i="1"/>
  <c r="U3465" i="1"/>
  <c r="V3466" i="1"/>
  <c r="U3468" i="1"/>
  <c r="U3469" i="1"/>
  <c r="U3471" i="1"/>
  <c r="V3472" i="1"/>
  <c r="V3473" i="1"/>
  <c r="U3475" i="1"/>
  <c r="V3476" i="1"/>
  <c r="V3477" i="1"/>
  <c r="U3479" i="1"/>
  <c r="V3480" i="1"/>
  <c r="U3482" i="1"/>
  <c r="V3483" i="1"/>
  <c r="U3484" i="1"/>
  <c r="V3485" i="1"/>
  <c r="U3487" i="1"/>
  <c r="V3488" i="1"/>
  <c r="V3489" i="1"/>
  <c r="U3491" i="1"/>
  <c r="V3492" i="1"/>
  <c r="U3494" i="1"/>
  <c r="V3495" i="1"/>
  <c r="U3497" i="1"/>
  <c r="U3498" i="1"/>
  <c r="U3499" i="1"/>
  <c r="V3500" i="1"/>
  <c r="U3502" i="1"/>
  <c r="V3503" i="1"/>
  <c r="U3505" i="1"/>
  <c r="V3506" i="1"/>
  <c r="U3508" i="1"/>
  <c r="V3509" i="1"/>
  <c r="U3511" i="1"/>
  <c r="V3512" i="1"/>
  <c r="U3514" i="1"/>
  <c r="V3515" i="1"/>
  <c r="V3516" i="1"/>
  <c r="U3518" i="1"/>
  <c r="V3519" i="1"/>
  <c r="U3521" i="1"/>
  <c r="V3522" i="1"/>
  <c r="U3524" i="1"/>
  <c r="V3525" i="1"/>
  <c r="U3526" i="1"/>
  <c r="U3528" i="1"/>
  <c r="V3529" i="1"/>
  <c r="U3531" i="1"/>
  <c r="V3532" i="1"/>
  <c r="V3533" i="1"/>
  <c r="U3535" i="1"/>
  <c r="V3536" i="1"/>
  <c r="U3538" i="1"/>
  <c r="U3540" i="1"/>
  <c r="V3541" i="1"/>
  <c r="U3543" i="1"/>
  <c r="V3544" i="1"/>
  <c r="U3546" i="1"/>
  <c r="U3547" i="1"/>
  <c r="V3548" i="1"/>
  <c r="U3550" i="1"/>
  <c r="V3551" i="1"/>
  <c r="U3553" i="1"/>
  <c r="V3554" i="1"/>
  <c r="U3556" i="1"/>
  <c r="U3557" i="1"/>
  <c r="U3559" i="1"/>
  <c r="U3560" i="1"/>
  <c r="V3561" i="1"/>
  <c r="U3563" i="1"/>
  <c r="V3564" i="1"/>
  <c r="U3566" i="1"/>
  <c r="V3567" i="1"/>
  <c r="U3568" i="1"/>
  <c r="V3569" i="1"/>
  <c r="U3571" i="1"/>
  <c r="V3572" i="1"/>
  <c r="V3573" i="1"/>
  <c r="U3575" i="1"/>
  <c r="V3576" i="1"/>
  <c r="U3578" i="1"/>
  <c r="U3579" i="1"/>
  <c r="V3580" i="1"/>
  <c r="V3581" i="1"/>
  <c r="U3583" i="1"/>
  <c r="V3584" i="1"/>
  <c r="U3585" i="1"/>
  <c r="U3587" i="1"/>
  <c r="V3588" i="1"/>
  <c r="V3589" i="1"/>
  <c r="U3591" i="1"/>
  <c r="V3592" i="1"/>
  <c r="U3594" i="1"/>
  <c r="U3596" i="1"/>
  <c r="V3597" i="1"/>
  <c r="U3599" i="1"/>
  <c r="U3601" i="1"/>
  <c r="V3602" i="1"/>
  <c r="U3604" i="1"/>
  <c r="V3605" i="1"/>
  <c r="U3607" i="1"/>
  <c r="V3608" i="1"/>
  <c r="U3610" i="1"/>
  <c r="U3612" i="1"/>
  <c r="V3613" i="1"/>
  <c r="U3615" i="1"/>
  <c r="V3616" i="1"/>
  <c r="U3618" i="1"/>
  <c r="V3619" i="1"/>
  <c r="U3621" i="1"/>
  <c r="V3622" i="1"/>
  <c r="V3624" i="1"/>
  <c r="U3626" i="1"/>
  <c r="U3628" i="1"/>
  <c r="V3629" i="1"/>
  <c r="U3631" i="1"/>
  <c r="V3633" i="1"/>
  <c r="U3635" i="1"/>
  <c r="V3636" i="1"/>
  <c r="V3638" i="1"/>
  <c r="U3640" i="1"/>
  <c r="U3642" i="1"/>
  <c r="U3644" i="1"/>
  <c r="V3645" i="1"/>
  <c r="V3646" i="1"/>
  <c r="U3648" i="1"/>
  <c r="U3650" i="1"/>
  <c r="V3651" i="1"/>
  <c r="V3652" i="1"/>
  <c r="V3654" i="1"/>
  <c r="U3656" i="1"/>
  <c r="V3657" i="1"/>
  <c r="U3659" i="1"/>
  <c r="U3661" i="1"/>
  <c r="V3662" i="1"/>
  <c r="U3664" i="1"/>
  <c r="V3665" i="1"/>
  <c r="U3667" i="1"/>
  <c r="U3669" i="1"/>
  <c r="V3670" i="1"/>
  <c r="U3672" i="1"/>
  <c r="V3673" i="1"/>
  <c r="V3675" i="1"/>
  <c r="U3677" i="1"/>
  <c r="V3678" i="1"/>
  <c r="U3680" i="1"/>
  <c r="V3681" i="1"/>
  <c r="U3683" i="1"/>
  <c r="V3684" i="1"/>
  <c r="U3686" i="1"/>
  <c r="V3687" i="1"/>
  <c r="V3689" i="1"/>
  <c r="U3691" i="1"/>
  <c r="V3692" i="1"/>
  <c r="U3694" i="1"/>
  <c r="U3696" i="1"/>
  <c r="U3707" i="1"/>
  <c r="V3708" i="1"/>
  <c r="U3710" i="1"/>
  <c r="U3712" i="1"/>
  <c r="U3714" i="1"/>
  <c r="V3715" i="1"/>
  <c r="U3717" i="1"/>
  <c r="V3718" i="1"/>
  <c r="V3720" i="1"/>
  <c r="U3722" i="1"/>
  <c r="U3724" i="1"/>
  <c r="V3725" i="1"/>
  <c r="V3727" i="1"/>
  <c r="V3729" i="1"/>
  <c r="V3730" i="1"/>
  <c r="V3732" i="1"/>
  <c r="U3734" i="1"/>
  <c r="V3735" i="1"/>
  <c r="U3737" i="1"/>
  <c r="U3739" i="1"/>
  <c r="V3740" i="1"/>
  <c r="V3742" i="1"/>
  <c r="U3744" i="1"/>
  <c r="V3745" i="1"/>
  <c r="U3747" i="1"/>
  <c r="U3749" i="1"/>
  <c r="U3751" i="1"/>
  <c r="V3752" i="1"/>
  <c r="V3753" i="1"/>
  <c r="V3754" i="1"/>
  <c r="V3755" i="1"/>
  <c r="V3756" i="1"/>
  <c r="V3758" i="1"/>
  <c r="V3760" i="1"/>
  <c r="U3762" i="1"/>
  <c r="V3763" i="1"/>
  <c r="U3765" i="1"/>
  <c r="V3766" i="1"/>
  <c r="V3768" i="1"/>
  <c r="U3770" i="1"/>
  <c r="U3772" i="1"/>
  <c r="V3773" i="1"/>
  <c r="U3775" i="1"/>
  <c r="V3777" i="1"/>
  <c r="U3779" i="1"/>
  <c r="V3780" i="1"/>
  <c r="U3782" i="1"/>
  <c r="V3784" i="1"/>
  <c r="U3786" i="1"/>
  <c r="U3788" i="1"/>
  <c r="V3789" i="1"/>
  <c r="U3791" i="1"/>
  <c r="U3793" i="1"/>
  <c r="V3794" i="1"/>
  <c r="U3796" i="1"/>
  <c r="V3797" i="1"/>
  <c r="U3799" i="1"/>
  <c r="V3800" i="1"/>
  <c r="U3802" i="1"/>
  <c r="V3804" i="1"/>
  <c r="U3806" i="1"/>
  <c r="V3807" i="1"/>
  <c r="V3808" i="1"/>
  <c r="U3810" i="1"/>
  <c r="V3811" i="1"/>
  <c r="U3813" i="1"/>
  <c r="V3814" i="1"/>
  <c r="U3816" i="1"/>
  <c r="V3817" i="1"/>
  <c r="U3819" i="1"/>
  <c r="V3820" i="1"/>
  <c r="U3822" i="1"/>
  <c r="V3823" i="1"/>
  <c r="U3825" i="1"/>
  <c r="V3826" i="1"/>
  <c r="U3828" i="1"/>
  <c r="V3829" i="1"/>
  <c r="U3831" i="1"/>
  <c r="U3833" i="1"/>
  <c r="V3834" i="1"/>
  <c r="U3836" i="1"/>
  <c r="V3837" i="1"/>
  <c r="U3839" i="1"/>
  <c r="U3841" i="1"/>
  <c r="U3843" i="1"/>
  <c r="U3845" i="1"/>
  <c r="V3846" i="1"/>
  <c r="U3848" i="1"/>
  <c r="U3850" i="1"/>
  <c r="V3851" i="1"/>
  <c r="U3853" i="1"/>
  <c r="V3853" i="1"/>
  <c r="U3855" i="1"/>
  <c r="V3856" i="1"/>
  <c r="U3858" i="1"/>
  <c r="V3859" i="1"/>
  <c r="U3861" i="1"/>
  <c r="V3862" i="1"/>
  <c r="U3864" i="1"/>
  <c r="V3865" i="1"/>
  <c r="U3867" i="1"/>
  <c r="V3868" i="1"/>
  <c r="U3870" i="1"/>
  <c r="V3871" i="1"/>
  <c r="U3873" i="1"/>
  <c r="U3875" i="1"/>
  <c r="V3876" i="1"/>
  <c r="U3878" i="1"/>
  <c r="V3879" i="1"/>
  <c r="V3881" i="1"/>
  <c r="U3883" i="1"/>
  <c r="V3884" i="1"/>
  <c r="U3886" i="1"/>
  <c r="V3887" i="1"/>
  <c r="U3889" i="1"/>
  <c r="U3891" i="1"/>
  <c r="V3892" i="1"/>
  <c r="U3894" i="1"/>
  <c r="V3895" i="1"/>
  <c r="U3897" i="1"/>
  <c r="U3898" i="1"/>
  <c r="V3899" i="1"/>
  <c r="U3901" i="1"/>
  <c r="V3902" i="1"/>
  <c r="V3904" i="1"/>
  <c r="U3907" i="1"/>
  <c r="V3908" i="1"/>
  <c r="U3910" i="1"/>
  <c r="U3912" i="1"/>
  <c r="V3913" i="1"/>
  <c r="U3916" i="1"/>
  <c r="U3917" i="1"/>
  <c r="U3919" i="1"/>
  <c r="V3920" i="1"/>
  <c r="V3922" i="1"/>
  <c r="U3924" i="1"/>
  <c r="U3926" i="1"/>
  <c r="U3928" i="1"/>
  <c r="V3929" i="1"/>
  <c r="U3931" i="1"/>
  <c r="V3932" i="1"/>
  <c r="V3933" i="1"/>
  <c r="U3935" i="1"/>
  <c r="V3936" i="1"/>
  <c r="U3938" i="1"/>
  <c r="V3939" i="1"/>
  <c r="U3941" i="1"/>
  <c r="U3943" i="1"/>
  <c r="V3944" i="1"/>
  <c r="U3946" i="1"/>
  <c r="V3947" i="1"/>
  <c r="V3949" i="1"/>
  <c r="U3951" i="1"/>
  <c r="V3952" i="1"/>
  <c r="U3954" i="1"/>
  <c r="U3956" i="1"/>
  <c r="V3957" i="1"/>
  <c r="U3959" i="1"/>
  <c r="V3960" i="1"/>
  <c r="U3962" i="1"/>
  <c r="U3964" i="1"/>
  <c r="V3965" i="1"/>
  <c r="U3967" i="1"/>
  <c r="V3968" i="1"/>
  <c r="V3970" i="1"/>
  <c r="U3972" i="1"/>
  <c r="U3974" i="1"/>
  <c r="V3975" i="1"/>
  <c r="V2902" i="1"/>
  <c r="V2905" i="1"/>
  <c r="V2906" i="1"/>
  <c r="U2908" i="1"/>
  <c r="V2909" i="1"/>
  <c r="U2911" i="1"/>
  <c r="V2912" i="1"/>
  <c r="V2915" i="1"/>
  <c r="U2918" i="1"/>
  <c r="V2919" i="1"/>
  <c r="V2922" i="1"/>
  <c r="U2924" i="1"/>
  <c r="U2927" i="1"/>
  <c r="U2928" i="1"/>
  <c r="U2931" i="1"/>
  <c r="U2934" i="1"/>
  <c r="V2935" i="1"/>
  <c r="U2937" i="1"/>
  <c r="V2938" i="1"/>
  <c r="U2940" i="1"/>
  <c r="V2941" i="1"/>
  <c r="U2943" i="1"/>
  <c r="V2944" i="1"/>
  <c r="U2946" i="1"/>
  <c r="V2947" i="1"/>
  <c r="U2949" i="1"/>
  <c r="U2954" i="1"/>
  <c r="U2957" i="1"/>
  <c r="V2959" i="1"/>
  <c r="V2962" i="1"/>
  <c r="V2964" i="1"/>
  <c r="U2966" i="1"/>
  <c r="V2967" i="1"/>
  <c r="U2969" i="1"/>
  <c r="V2970" i="1"/>
  <c r="U2972" i="1"/>
  <c r="V2973" i="1"/>
  <c r="U2975" i="1"/>
  <c r="V2976" i="1"/>
  <c r="V2979" i="1"/>
  <c r="V2982" i="1"/>
  <c r="V2985" i="1"/>
  <c r="U2988" i="1"/>
  <c r="U2990" i="1"/>
  <c r="V2991" i="1"/>
  <c r="U2993" i="1"/>
  <c r="V2994" i="1"/>
  <c r="U2996" i="1"/>
  <c r="V2997" i="1"/>
  <c r="U2999" i="1"/>
  <c r="U3000" i="1"/>
  <c r="V3002" i="1"/>
  <c r="V3003" i="1"/>
  <c r="U3005" i="1"/>
  <c r="U3006" i="1"/>
  <c r="U3007" i="1"/>
  <c r="U3010" i="1"/>
  <c r="V3012" i="1"/>
  <c r="V3015" i="1"/>
  <c r="V3018" i="1"/>
  <c r="V3019" i="1"/>
  <c r="V3022" i="1"/>
  <c r="U3026" i="1"/>
  <c r="V3027" i="1"/>
  <c r="U3029" i="1"/>
  <c r="U3032" i="1"/>
  <c r="V3034" i="1"/>
  <c r="U3036" i="1"/>
  <c r="V3038" i="1"/>
  <c r="V3039" i="1"/>
  <c r="V3042" i="1"/>
  <c r="V3043" i="1"/>
  <c r="U3045" i="1"/>
  <c r="V3048" i="1"/>
  <c r="U3050" i="1"/>
  <c r="U3052" i="1"/>
  <c r="V3053" i="1"/>
  <c r="V3056" i="1"/>
  <c r="U3059" i="1"/>
  <c r="V3063" i="1"/>
  <c r="U3065" i="1"/>
  <c r="U3068" i="1"/>
  <c r="U3072" i="1"/>
  <c r="U3075" i="1"/>
  <c r="V3079" i="1"/>
  <c r="U3081" i="1"/>
  <c r="V3086" i="1"/>
  <c r="U3089" i="1"/>
  <c r="U3091" i="1"/>
  <c r="V3093" i="1"/>
  <c r="U3095" i="1"/>
  <c r="V3097" i="1"/>
  <c r="V3101" i="1"/>
  <c r="U3104" i="1"/>
  <c r="V3105" i="1"/>
  <c r="U3108" i="1"/>
  <c r="U3111" i="1"/>
  <c r="V3113" i="1"/>
  <c r="U3115" i="1"/>
  <c r="V3117" i="1"/>
  <c r="U3119" i="1"/>
  <c r="V3123" i="1"/>
  <c r="V3125" i="1"/>
  <c r="U3128" i="1"/>
  <c r="U3130" i="1"/>
  <c r="V3131" i="1"/>
  <c r="U3133" i="1"/>
  <c r="V3134" i="1"/>
  <c r="V3137" i="1"/>
  <c r="V3140" i="1"/>
  <c r="U3142" i="1"/>
  <c r="U3145" i="1"/>
  <c r="U3148" i="1"/>
  <c r="V3150" i="1"/>
  <c r="V3154" i="1"/>
  <c r="U3158" i="1"/>
  <c r="U3161" i="1"/>
  <c r="U3163" i="1"/>
  <c r="V3166" i="1"/>
  <c r="U3168" i="1"/>
  <c r="V3169" i="1"/>
  <c r="V3170" i="1"/>
  <c r="U3173" i="1"/>
  <c r="U3176" i="1"/>
  <c r="U3179" i="1"/>
  <c r="U3182" i="1"/>
  <c r="U3184" i="1"/>
  <c r="U3185" i="1"/>
  <c r="U3186" i="1"/>
  <c r="V3188" i="1"/>
  <c r="V3189" i="1"/>
  <c r="V3191" i="1"/>
  <c r="U3192" i="1"/>
  <c r="V3194" i="1"/>
  <c r="U3195" i="1"/>
  <c r="V3196" i="1"/>
  <c r="U3198" i="1"/>
  <c r="V3199" i="1"/>
  <c r="V3201" i="1"/>
  <c r="V3203" i="1"/>
  <c r="V3204" i="1"/>
  <c r="U3206" i="1"/>
  <c r="V3207" i="1"/>
  <c r="U3209" i="1"/>
  <c r="U3210" i="1"/>
  <c r="U3212" i="1"/>
  <c r="U3213" i="1"/>
  <c r="U3214" i="1"/>
  <c r="U3215" i="1"/>
  <c r="U3217" i="1"/>
  <c r="V3218" i="1"/>
  <c r="V3220" i="1"/>
  <c r="U3221" i="1"/>
  <c r="U3223" i="1"/>
  <c r="U3225" i="1"/>
  <c r="U3226" i="1"/>
  <c r="U3228" i="1"/>
  <c r="U3229" i="1"/>
  <c r="U3231" i="1"/>
  <c r="U3232" i="1"/>
  <c r="U3233" i="1"/>
  <c r="U3234" i="1"/>
  <c r="U3236" i="1"/>
  <c r="U3237" i="1"/>
  <c r="V3239" i="1"/>
  <c r="U3240" i="1"/>
  <c r="V3242" i="1"/>
  <c r="U3243" i="1"/>
  <c r="U3245" i="1"/>
  <c r="U3246" i="1"/>
  <c r="U3248" i="1"/>
  <c r="U3249" i="1"/>
  <c r="U3251" i="1"/>
  <c r="U3252" i="1"/>
  <c r="U3255" i="1"/>
  <c r="V3256" i="1"/>
  <c r="V3259" i="1"/>
  <c r="U3263" i="1"/>
  <c r="V3266" i="1"/>
  <c r="V3269" i="1"/>
  <c r="U3273" i="1"/>
  <c r="V3274" i="1"/>
  <c r="V3276" i="1"/>
  <c r="V3277" i="1"/>
  <c r="U3279" i="1"/>
  <c r="V3280" i="1"/>
  <c r="U3282" i="1"/>
  <c r="V3283" i="1"/>
  <c r="V3286" i="1"/>
  <c r="V3289" i="1"/>
  <c r="U3293" i="1"/>
  <c r="U3296" i="1"/>
  <c r="V3298" i="1"/>
  <c r="U3300" i="1"/>
  <c r="U3303" i="1"/>
  <c r="U3306" i="1"/>
  <c r="U3308" i="1"/>
  <c r="U3311" i="1"/>
  <c r="V3313" i="1"/>
  <c r="V3316" i="1"/>
  <c r="V3319" i="1"/>
  <c r="U3322" i="1"/>
  <c r="V3323" i="1"/>
  <c r="U3325" i="1"/>
  <c r="V3326" i="1"/>
  <c r="V3328" i="1"/>
  <c r="U3332" i="1"/>
  <c r="V3333" i="1"/>
  <c r="U3335" i="1"/>
  <c r="V3336" i="1"/>
  <c r="U3340" i="1"/>
  <c r="V3343" i="1"/>
  <c r="U3347" i="1"/>
  <c r="U3350" i="1"/>
  <c r="V3353" i="1"/>
  <c r="U3355" i="1"/>
  <c r="U3359" i="1"/>
  <c r="U3361" i="1"/>
  <c r="V3362" i="1"/>
  <c r="U3364" i="1"/>
  <c r="V3365" i="1"/>
  <c r="V3367" i="1"/>
  <c r="V3369" i="1"/>
  <c r="V3373" i="1"/>
  <c r="V3376" i="1"/>
  <c r="U3378" i="1"/>
  <c r="U3381" i="1"/>
  <c r="V3385" i="1"/>
  <c r="U3387" i="1"/>
  <c r="V3389" i="1"/>
  <c r="U3391" i="1"/>
  <c r="U3393" i="1"/>
  <c r="V3394" i="1"/>
  <c r="U3396" i="1"/>
  <c r="V3402" i="1"/>
  <c r="U3404" i="1"/>
  <c r="U3406" i="1"/>
  <c r="V3408" i="1"/>
  <c r="U3410" i="1"/>
  <c r="V3410" i="1"/>
  <c r="U3412" i="1"/>
  <c r="U3415" i="1"/>
  <c r="U3418" i="1"/>
  <c r="V3419" i="1"/>
  <c r="U3421" i="1"/>
  <c r="V3423" i="1"/>
  <c r="V3428" i="1"/>
  <c r="U3430" i="1"/>
  <c r="V3431" i="1"/>
  <c r="U3433" i="1"/>
  <c r="V3437" i="1"/>
  <c r="U3439" i="1"/>
  <c r="U3441" i="1"/>
  <c r="V3442" i="1"/>
  <c r="V3445" i="1"/>
  <c r="U3448" i="1"/>
  <c r="U3451" i="1"/>
  <c r="V3454" i="1"/>
  <c r="U3456" i="1"/>
  <c r="U3458" i="1"/>
  <c r="V3460" i="1"/>
  <c r="U3462" i="1"/>
  <c r="V3465" i="1"/>
  <c r="U3467" i="1"/>
  <c r="V3471" i="1"/>
  <c r="U3473" i="1"/>
  <c r="V3481" i="1"/>
  <c r="V3487" i="1"/>
  <c r="U3489" i="1"/>
  <c r="V3491" i="1"/>
  <c r="U3493" i="1"/>
  <c r="U3496" i="1"/>
  <c r="V3502" i="1"/>
  <c r="U3504" i="1"/>
  <c r="U3506" i="1"/>
  <c r="V3508" i="1"/>
  <c r="U3510" i="1"/>
  <c r="V3514" i="1"/>
  <c r="V3517" i="1"/>
  <c r="U3519" i="1"/>
  <c r="U3523" i="1"/>
  <c r="U3525" i="1"/>
  <c r="U3527" i="1"/>
  <c r="V3531" i="1"/>
  <c r="U3533" i="1"/>
  <c r="V3534" i="1"/>
  <c r="U3536" i="1"/>
  <c r="V3538" i="1"/>
  <c r="V3542" i="1"/>
  <c r="U3545" i="1"/>
  <c r="V3547" i="1"/>
  <c r="V3550" i="1"/>
  <c r="U3552" i="1"/>
  <c r="V3556" i="1"/>
  <c r="U3558" i="1"/>
  <c r="V3562" i="1"/>
  <c r="V3563" i="1"/>
  <c r="U3565" i="1"/>
  <c r="U3567" i="1"/>
  <c r="U3569" i="1"/>
  <c r="V3575" i="1"/>
  <c r="U3577" i="1"/>
  <c r="V3583" i="1"/>
  <c r="V3585" i="1"/>
  <c r="V3591" i="1"/>
  <c r="V3594" i="1"/>
  <c r="V3598" i="1"/>
  <c r="U3600" i="1"/>
  <c r="V3601" i="1"/>
  <c r="U3603" i="1"/>
  <c r="V3607" i="1"/>
  <c r="V3609" i="1"/>
  <c r="U3611" i="1"/>
  <c r="V3615" i="1"/>
  <c r="U3617" i="1"/>
  <c r="U3619" i="1"/>
  <c r="V3623" i="1"/>
  <c r="U3625" i="1"/>
  <c r="V3626" i="1"/>
  <c r="V3630" i="1"/>
  <c r="U3632" i="1"/>
  <c r="V3632" i="1"/>
  <c r="U3634" i="1"/>
  <c r="U3637" i="1"/>
  <c r="V3639" i="1"/>
  <c r="U3641" i="1"/>
  <c r="V3643" i="1"/>
  <c r="U3647" i="1"/>
  <c r="U3649" i="1"/>
  <c r="V3649" i="1"/>
  <c r="U3654" i="1"/>
  <c r="V3658" i="1"/>
  <c r="U3660" i="1"/>
  <c r="V3664" i="1"/>
  <c r="U3666" i="1"/>
  <c r="V3668" i="1"/>
  <c r="U3670" i="1"/>
  <c r="V3671" i="1"/>
  <c r="U3673" i="1"/>
  <c r="V3674" i="1"/>
  <c r="U3676" i="1"/>
  <c r="U3678" i="1"/>
  <c r="V3682" i="1"/>
  <c r="V3685" i="1"/>
  <c r="U3687" i="1"/>
  <c r="V3691" i="1"/>
  <c r="V3694" i="1"/>
  <c r="U3698" i="1"/>
  <c r="U3700" i="1"/>
  <c r="V3702" i="1"/>
  <c r="U3704" i="1"/>
  <c r="U3706" i="1"/>
  <c r="V3707" i="1"/>
  <c r="U3709" i="1"/>
  <c r="V3710" i="1"/>
  <c r="V3714" i="1"/>
  <c r="V3719" i="1"/>
  <c r="U3721" i="1"/>
  <c r="U3723" i="1"/>
  <c r="V3724" i="1"/>
  <c r="U3726" i="1"/>
  <c r="V3728" i="1"/>
  <c r="U3730" i="1"/>
  <c r="V3734" i="1"/>
  <c r="V3737" i="1"/>
  <c r="V3738" i="1"/>
  <c r="U3741" i="1"/>
  <c r="V3744" i="1"/>
  <c r="V3747" i="1"/>
  <c r="V3748" i="1"/>
  <c r="U3750" i="1"/>
  <c r="V3751" i="1"/>
  <c r="U3752" i="1"/>
  <c r="U3754" i="1"/>
  <c r="U3755" i="1"/>
  <c r="U3756" i="1"/>
  <c r="U3759" i="1"/>
  <c r="V3761" i="1"/>
  <c r="U3764" i="1"/>
  <c r="U3767" i="1"/>
  <c r="U3768" i="1"/>
  <c r="U3773" i="1"/>
  <c r="V3774" i="1"/>
  <c r="U3776" i="1"/>
  <c r="U3777" i="1"/>
  <c r="V3779" i="1"/>
  <c r="U3781" i="1"/>
  <c r="V3782" i="1"/>
  <c r="U3785" i="1"/>
  <c r="V3787" i="1"/>
  <c r="U3789" i="1"/>
  <c r="U3790" i="1"/>
  <c r="V3792" i="1"/>
  <c r="V3795" i="1"/>
  <c r="V3798" i="1"/>
  <c r="V3801" i="1"/>
  <c r="U3805" i="1"/>
  <c r="V3806" i="1"/>
  <c r="U3808" i="1"/>
  <c r="V3809" i="1"/>
  <c r="V3812" i="1"/>
  <c r="V3815" i="1"/>
  <c r="V3818" i="1"/>
  <c r="V3821" i="1"/>
  <c r="U3823" i="1"/>
  <c r="U3826" i="1"/>
  <c r="V3827" i="1"/>
  <c r="U3829" i="1"/>
  <c r="V3830" i="1"/>
  <c r="U3832" i="1"/>
  <c r="U3835" i="1"/>
  <c r="V3839" i="1"/>
  <c r="V3840" i="1"/>
  <c r="V3843" i="1"/>
  <c r="V3844" i="1"/>
  <c r="V3847" i="1"/>
  <c r="U3851" i="1"/>
  <c r="V3852" i="1"/>
  <c r="U3854" i="1"/>
  <c r="V3857" i="1"/>
  <c r="V3860" i="1"/>
  <c r="V3863" i="1"/>
  <c r="V3864" i="1"/>
  <c r="U3866" i="1"/>
  <c r="V3869" i="1"/>
  <c r="V3870" i="1"/>
  <c r="U3872" i="1"/>
  <c r="V3873" i="1"/>
  <c r="V3874" i="1"/>
  <c r="V3877" i="1"/>
  <c r="U3879" i="1"/>
  <c r="V3882" i="1"/>
  <c r="U3884" i="1"/>
  <c r="U3887" i="1"/>
  <c r="V3888" i="1"/>
  <c r="U3890" i="1"/>
  <c r="V3891" i="1"/>
  <c r="U3893" i="1"/>
  <c r="U3896" i="1"/>
  <c r="U3899" i="1"/>
  <c r="U3902" i="1"/>
  <c r="U3906" i="1"/>
  <c r="V3907" i="1"/>
  <c r="U3911" i="1"/>
  <c r="U3914" i="1"/>
  <c r="U3915" i="1"/>
  <c r="U3918" i="1"/>
  <c r="V3919" i="1"/>
  <c r="U3921" i="1"/>
  <c r="U3922" i="1"/>
  <c r="V3923" i="1"/>
  <c r="U3925" i="1"/>
  <c r="V3926" i="1"/>
  <c r="U3929" i="1"/>
  <c r="V3930" i="1"/>
  <c r="V3931" i="1"/>
  <c r="U3933" i="1"/>
  <c r="U3936" i="1"/>
  <c r="V3937" i="1"/>
  <c r="V3941" i="1"/>
  <c r="V3942" i="1"/>
  <c r="U3944" i="1"/>
  <c r="V3945" i="1"/>
  <c r="U3947" i="1"/>
  <c r="V3948" i="1"/>
  <c r="U3950" i="1"/>
  <c r="V3951" i="1"/>
  <c r="U3953" i="1"/>
  <c r="V3954" i="1"/>
  <c r="U3957" i="1"/>
  <c r="U3960" i="1"/>
  <c r="V3961" i="1"/>
  <c r="U3963" i="1"/>
  <c r="U3965" i="1"/>
  <c r="V3966" i="1"/>
  <c r="U3968" i="1"/>
  <c r="U3969" i="1"/>
  <c r="U3971" i="1"/>
  <c r="V3972" i="1"/>
  <c r="V3974" i="1"/>
  <c r="U2902" i="1"/>
  <c r="U2905" i="1"/>
  <c r="V2913" i="1"/>
  <c r="V2916" i="1"/>
  <c r="U2919" i="1"/>
  <c r="U2922" i="1"/>
  <c r="U2930" i="1"/>
  <c r="U2933" i="1"/>
  <c r="U2935" i="1"/>
  <c r="U2944" i="1"/>
  <c r="U2947" i="1"/>
  <c r="V2948" i="1"/>
  <c r="U2951" i="1"/>
  <c r="V2954" i="1"/>
  <c r="V2957" i="1"/>
  <c r="V2960" i="1"/>
  <c r="U2963" i="1"/>
  <c r="V2972" i="1"/>
  <c r="U2978" i="1"/>
  <c r="V2978" i="1"/>
  <c r="U2980" i="1"/>
  <c r="U2983" i="1"/>
  <c r="V2986" i="1"/>
  <c r="V2989" i="1"/>
  <c r="U2991" i="1"/>
  <c r="U2994" i="1"/>
  <c r="U3013" i="1"/>
  <c r="U3016" i="1"/>
  <c r="U3019" i="1"/>
  <c r="V3020" i="1"/>
  <c r="V3023" i="1"/>
  <c r="V3026" i="1"/>
  <c r="V3029" i="1"/>
  <c r="V3032" i="1"/>
  <c r="V3035" i="1"/>
  <c r="U3038" i="1"/>
  <c r="U3040" i="1"/>
  <c r="U3043" i="1"/>
  <c r="U3046" i="1"/>
  <c r="V3052" i="1"/>
  <c r="U3057" i="1"/>
  <c r="U3061" i="1"/>
  <c r="U3063" i="1"/>
  <c r="V3065" i="1"/>
  <c r="U3067" i="1"/>
  <c r="V3068" i="1"/>
  <c r="V3070" i="1"/>
  <c r="V3072" i="1"/>
  <c r="U3074" i="1"/>
  <c r="V3077" i="1"/>
  <c r="U3079" i="1"/>
  <c r="V3081" i="1"/>
  <c r="U3084" i="1"/>
  <c r="V3088" i="1"/>
  <c r="V3091" i="1"/>
  <c r="U3093" i="1"/>
  <c r="V3099" i="1"/>
  <c r="U3101" i="1"/>
  <c r="V3104" i="1"/>
  <c r="U3107" i="1"/>
  <c r="U3110" i="1"/>
  <c r="U3113" i="1"/>
  <c r="V3118" i="1"/>
  <c r="V3121" i="1"/>
  <c r="U3123" i="1"/>
  <c r="V3128" i="1"/>
  <c r="U3131" i="1"/>
  <c r="U3134" i="1"/>
  <c r="U3137" i="1"/>
  <c r="U3140" i="1"/>
  <c r="V3142" i="1"/>
  <c r="V3145" i="1"/>
  <c r="V3151" i="1"/>
  <c r="U3154" i="1"/>
  <c r="U3157" i="1"/>
  <c r="V3161" i="1"/>
  <c r="U3164" i="1"/>
  <c r="V3181" i="1"/>
  <c r="V3184" i="1"/>
  <c r="V3186" i="1"/>
  <c r="U3189" i="1"/>
  <c r="V3192" i="1"/>
  <c r="V3195" i="1"/>
  <c r="V3198" i="1"/>
  <c r="U3199" i="1"/>
  <c r="U3203" i="1"/>
  <c r="V3206" i="1"/>
  <c r="V3209" i="1"/>
  <c r="V3212" i="1"/>
  <c r="V3214" i="1"/>
  <c r="V3217" i="1"/>
  <c r="V3221" i="1"/>
  <c r="V3225" i="1"/>
  <c r="V3228" i="1"/>
  <c r="V3231" i="1"/>
  <c r="V3233" i="1"/>
  <c r="V3236" i="1"/>
  <c r="U3239" i="1"/>
  <c r="U3242" i="1"/>
  <c r="V3246" i="1"/>
  <c r="V3249" i="1"/>
  <c r="V3252" i="1"/>
  <c r="V3257" i="1"/>
  <c r="V3260" i="1"/>
  <c r="V3263" i="1"/>
  <c r="V3272" i="1"/>
  <c r="U3274" i="1"/>
  <c r="U3277" i="1"/>
  <c r="U3283" i="1"/>
  <c r="U3286" i="1"/>
  <c r="U3289" i="1"/>
  <c r="V3292" i="1"/>
  <c r="V3295" i="1"/>
  <c r="V3300" i="1"/>
  <c r="V3303" i="1"/>
  <c r="V3306" i="1"/>
  <c r="V3314" i="1"/>
  <c r="V3317" i="1"/>
  <c r="V3320" i="1"/>
  <c r="U3326" i="1"/>
  <c r="U3329" i="1"/>
  <c r="U3337" i="1"/>
  <c r="U3343" i="1"/>
  <c r="V3349" i="1"/>
  <c r="V3352" i="1"/>
  <c r="U3356" i="1"/>
  <c r="V3356" i="1"/>
  <c r="V3359" i="1"/>
  <c r="U3735" i="1"/>
  <c r="U3740" i="1"/>
  <c r="U3742" i="1"/>
  <c r="U3745" i="1"/>
  <c r="U3748" i="1"/>
  <c r="U3761" i="1"/>
  <c r="U3763" i="1"/>
  <c r="V3767" i="1"/>
  <c r="V3770" i="1"/>
  <c r="V3776" i="1"/>
  <c r="V3785" i="1"/>
  <c r="V3793" i="1"/>
  <c r="V3796" i="1"/>
  <c r="U3798" i="1"/>
  <c r="U3801" i="1"/>
  <c r="U3804" i="1"/>
  <c r="U3809" i="1"/>
  <c r="U3812" i="1"/>
  <c r="U3815" i="1"/>
  <c r="U3818" i="1"/>
  <c r="U3821" i="1"/>
  <c r="V3825" i="1"/>
  <c r="U3827" i="1"/>
  <c r="U3830" i="1"/>
  <c r="U3834" i="1"/>
  <c r="U3837" i="1"/>
  <c r="U3840" i="1"/>
  <c r="V3845" i="1"/>
  <c r="V3848" i="1"/>
  <c r="V3850" i="1"/>
  <c r="U3852" i="1"/>
  <c r="U3856" i="1"/>
  <c r="V3858" i="1"/>
  <c r="U3860" i="1"/>
  <c r="U3863" i="1"/>
  <c r="V3866" i="1"/>
  <c r="U3874" i="1"/>
  <c r="V3878" i="1"/>
  <c r="U3882" i="1"/>
  <c r="V3890" i="1"/>
  <c r="U3892" i="1"/>
  <c r="U3895" i="1"/>
  <c r="V3898" i="1"/>
  <c r="V3901" i="1"/>
  <c r="V3906" i="1"/>
  <c r="U3908" i="1"/>
  <c r="V3911" i="1"/>
  <c r="V3914" i="1"/>
  <c r="V3915" i="1"/>
  <c r="V3918" i="1"/>
  <c r="V3921" i="1"/>
  <c r="U3923" i="1"/>
  <c r="U3930" i="1"/>
  <c r="U3942" i="1"/>
  <c r="V3950" i="1"/>
  <c r="V3953" i="1"/>
  <c r="V3956" i="1"/>
  <c r="V3959" i="1"/>
  <c r="U3961" i="1"/>
  <c r="V3971" i="1"/>
  <c r="U3" i="1"/>
  <c r="V3" i="1"/>
  <c r="U4" i="1"/>
  <c r="V4" i="1"/>
  <c r="U5" i="1"/>
  <c r="V5" i="1"/>
  <c r="U6" i="1"/>
  <c r="V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U38" i="1"/>
  <c r="V38" i="1"/>
  <c r="U39" i="1"/>
  <c r="V39" i="1"/>
  <c r="U40" i="1"/>
  <c r="V40" i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V105" i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U201" i="1"/>
  <c r="V201" i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U228" i="1"/>
  <c r="V228" i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V263" i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V431" i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U589" i="1"/>
  <c r="V589" i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U611" i="1"/>
  <c r="V611" i="1"/>
  <c r="U612" i="1"/>
  <c r="V612" i="1"/>
  <c r="U613" i="1"/>
  <c r="V613" i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V704" i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U723" i="1"/>
  <c r="V723" i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U856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U907" i="1"/>
  <c r="V907" i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U961" i="1"/>
  <c r="V961" i="1"/>
  <c r="U962" i="1"/>
  <c r="V962" i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V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U1346" i="1"/>
  <c r="V1346" i="1"/>
  <c r="U1347" i="1"/>
  <c r="V1347" i="1"/>
  <c r="U1348" i="1"/>
  <c r="V1348" i="1"/>
  <c r="U1349" i="1"/>
  <c r="V1349" i="1"/>
  <c r="U1350" i="1"/>
  <c r="V1350" i="1"/>
  <c r="U1351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U1387" i="1"/>
  <c r="V1387" i="1"/>
  <c r="U1388" i="1"/>
  <c r="V1388" i="1"/>
  <c r="U1389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U1399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U1417" i="1"/>
  <c r="V1417" i="1"/>
  <c r="U1418" i="1"/>
  <c r="V1418" i="1"/>
  <c r="U1419" i="1"/>
  <c r="V1419" i="1"/>
  <c r="U1420" i="1"/>
  <c r="V1420" i="1"/>
  <c r="U1421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V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V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V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V1596" i="1"/>
  <c r="U1597" i="1"/>
  <c r="V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U1614" i="1"/>
  <c r="V1614" i="1"/>
  <c r="U1615" i="1"/>
  <c r="V1615" i="1"/>
  <c r="U1616" i="1"/>
  <c r="V1616" i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U1635" i="1"/>
  <c r="V1635" i="1"/>
  <c r="U1636" i="1"/>
  <c r="V1636" i="1"/>
  <c r="U1637" i="1"/>
  <c r="V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U1660" i="1"/>
  <c r="V1660" i="1"/>
  <c r="U1661" i="1"/>
  <c r="V1661" i="1"/>
  <c r="U1662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U1681" i="1"/>
  <c r="V1681" i="1"/>
  <c r="U1682" i="1"/>
  <c r="V1682" i="1"/>
  <c r="U1683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U1724" i="1"/>
  <c r="V1724" i="1"/>
  <c r="U1725" i="1"/>
  <c r="V1725" i="1"/>
  <c r="U1726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V1969" i="1"/>
  <c r="U1970" i="1"/>
  <c r="V1970" i="1"/>
  <c r="U1971" i="1"/>
  <c r="V1971" i="1"/>
  <c r="U1972" i="1"/>
  <c r="V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U2163" i="1"/>
  <c r="V2163" i="1"/>
  <c r="U2164" i="1"/>
  <c r="V2164" i="1"/>
  <c r="U2165" i="1"/>
  <c r="V2165" i="1"/>
  <c r="U2166" i="1"/>
  <c r="V2166" i="1"/>
  <c r="U2167" i="1"/>
  <c r="V2167" i="1"/>
  <c r="U2168" i="1"/>
  <c r="V2168" i="1"/>
  <c r="U2169" i="1"/>
  <c r="V2169" i="1"/>
  <c r="U2170" i="1"/>
  <c r="V2170" i="1"/>
  <c r="U2171" i="1"/>
  <c r="V2171" i="1"/>
  <c r="U2172" i="1"/>
  <c r="V2172" i="1"/>
  <c r="U2173" i="1"/>
  <c r="V2173" i="1"/>
  <c r="U2174" i="1"/>
  <c r="V2174" i="1"/>
  <c r="U2175" i="1"/>
  <c r="V2175" i="1"/>
  <c r="U2176" i="1"/>
  <c r="V2176" i="1"/>
  <c r="U2177" i="1"/>
  <c r="V2177" i="1"/>
  <c r="U2178" i="1"/>
  <c r="V2178" i="1"/>
  <c r="U2179" i="1"/>
  <c r="V2179" i="1"/>
  <c r="U2180" i="1"/>
  <c r="V2180" i="1"/>
  <c r="U2181" i="1"/>
  <c r="V2181" i="1"/>
  <c r="U2182" i="1"/>
  <c r="V2182" i="1"/>
  <c r="U2183" i="1"/>
  <c r="V2183" i="1"/>
  <c r="U2184" i="1"/>
  <c r="V2184" i="1"/>
  <c r="U2185" i="1"/>
  <c r="V2185" i="1"/>
  <c r="U2186" i="1"/>
  <c r="V2186" i="1"/>
  <c r="U2187" i="1"/>
  <c r="V2187" i="1"/>
  <c r="U2188" i="1"/>
  <c r="V2188" i="1"/>
  <c r="U2189" i="1"/>
  <c r="V2189" i="1"/>
  <c r="U2190" i="1"/>
  <c r="V2190" i="1"/>
  <c r="U2191" i="1"/>
  <c r="V2191" i="1"/>
  <c r="U2192" i="1"/>
  <c r="V2192" i="1"/>
  <c r="U2193" i="1"/>
  <c r="V2193" i="1"/>
  <c r="U2194" i="1"/>
  <c r="V2194" i="1"/>
  <c r="U2195" i="1"/>
  <c r="V2195" i="1"/>
  <c r="U2196" i="1"/>
  <c r="V2196" i="1"/>
  <c r="U2197" i="1"/>
  <c r="V2197" i="1"/>
  <c r="U2198" i="1"/>
  <c r="V2198" i="1"/>
  <c r="U2199" i="1"/>
  <c r="V2199" i="1"/>
  <c r="U2200" i="1"/>
  <c r="V2200" i="1"/>
  <c r="U2201" i="1"/>
  <c r="V2201" i="1"/>
  <c r="U2202" i="1"/>
  <c r="V2202" i="1"/>
  <c r="U2203" i="1"/>
  <c r="V2203" i="1"/>
  <c r="U2204" i="1"/>
  <c r="V2204" i="1"/>
  <c r="U2205" i="1"/>
  <c r="V2205" i="1"/>
  <c r="U2206" i="1"/>
  <c r="V2206" i="1"/>
  <c r="U2207" i="1"/>
  <c r="V2207" i="1"/>
  <c r="U2208" i="1"/>
  <c r="V2208" i="1"/>
  <c r="U2209" i="1"/>
  <c r="V2209" i="1"/>
  <c r="U2210" i="1"/>
  <c r="V2210" i="1"/>
  <c r="U2211" i="1"/>
  <c r="V2211" i="1"/>
  <c r="U2212" i="1"/>
  <c r="V2212" i="1"/>
  <c r="U2213" i="1"/>
  <c r="V2213" i="1"/>
  <c r="U2214" i="1"/>
  <c r="V2214" i="1"/>
  <c r="U2215" i="1"/>
  <c r="V2215" i="1"/>
  <c r="U2216" i="1"/>
  <c r="V2216" i="1"/>
  <c r="U2217" i="1"/>
  <c r="V2217" i="1"/>
  <c r="U2218" i="1"/>
  <c r="V2218" i="1"/>
  <c r="U2219" i="1"/>
  <c r="V2219" i="1"/>
  <c r="U2220" i="1"/>
  <c r="V2220" i="1"/>
  <c r="U2221" i="1"/>
  <c r="V2221" i="1"/>
  <c r="U2222" i="1"/>
  <c r="V2222" i="1"/>
  <c r="U2223" i="1"/>
  <c r="V2223" i="1"/>
  <c r="U2224" i="1"/>
  <c r="V2224" i="1"/>
  <c r="U2225" i="1"/>
  <c r="V2225" i="1"/>
  <c r="U2226" i="1"/>
  <c r="V2226" i="1"/>
  <c r="U2227" i="1"/>
  <c r="V2227" i="1"/>
  <c r="U2228" i="1"/>
  <c r="V2228" i="1"/>
  <c r="U2229" i="1"/>
  <c r="V2229" i="1"/>
  <c r="U2230" i="1"/>
  <c r="V2230" i="1"/>
  <c r="U2231" i="1"/>
  <c r="V2231" i="1"/>
  <c r="U2232" i="1"/>
  <c r="V2232" i="1"/>
  <c r="U2233" i="1"/>
  <c r="V2233" i="1"/>
  <c r="U2234" i="1"/>
  <c r="V2234" i="1"/>
  <c r="U2235" i="1"/>
  <c r="V2235" i="1"/>
  <c r="U2236" i="1"/>
  <c r="V2236" i="1"/>
  <c r="U2237" i="1"/>
  <c r="V2237" i="1"/>
  <c r="U2238" i="1"/>
  <c r="V2238" i="1"/>
  <c r="U2239" i="1"/>
  <c r="V2239" i="1"/>
  <c r="U2240" i="1"/>
  <c r="V2240" i="1"/>
  <c r="U2241" i="1"/>
  <c r="V2241" i="1"/>
  <c r="U2242" i="1"/>
  <c r="V2242" i="1"/>
  <c r="U2243" i="1"/>
  <c r="V2243" i="1"/>
  <c r="U2244" i="1"/>
  <c r="V2244" i="1"/>
  <c r="U2245" i="1"/>
  <c r="V2245" i="1"/>
  <c r="U2246" i="1"/>
  <c r="V2246" i="1"/>
  <c r="U2247" i="1"/>
  <c r="V2247" i="1"/>
  <c r="U2248" i="1"/>
  <c r="V2248" i="1"/>
  <c r="U2249" i="1"/>
  <c r="V2249" i="1"/>
  <c r="U2250" i="1"/>
  <c r="V2250" i="1"/>
  <c r="U2251" i="1"/>
  <c r="V2251" i="1"/>
  <c r="U2252" i="1"/>
  <c r="V2252" i="1"/>
  <c r="U2253" i="1"/>
  <c r="V2253" i="1"/>
  <c r="U2254" i="1"/>
  <c r="V2254" i="1"/>
  <c r="U2255" i="1"/>
  <c r="V2255" i="1"/>
  <c r="U2256" i="1"/>
  <c r="V2256" i="1"/>
  <c r="U2257" i="1"/>
  <c r="V2257" i="1"/>
  <c r="U2258" i="1"/>
  <c r="V2258" i="1"/>
  <c r="U2259" i="1"/>
  <c r="V2259" i="1"/>
  <c r="U2260" i="1"/>
  <c r="V2260" i="1"/>
  <c r="U2261" i="1"/>
  <c r="V2261" i="1"/>
  <c r="U2262" i="1"/>
  <c r="V2262" i="1"/>
  <c r="U2263" i="1"/>
  <c r="V2263" i="1"/>
  <c r="U2264" i="1"/>
  <c r="V2264" i="1"/>
  <c r="U2265" i="1"/>
  <c r="V2265" i="1"/>
  <c r="U2266" i="1"/>
  <c r="V2266" i="1"/>
  <c r="U2267" i="1"/>
  <c r="V2267" i="1"/>
  <c r="U2268" i="1"/>
  <c r="V2268" i="1"/>
  <c r="U2269" i="1"/>
  <c r="V2269" i="1"/>
  <c r="U2270" i="1"/>
  <c r="V2270" i="1"/>
  <c r="U2271" i="1"/>
  <c r="V2271" i="1"/>
  <c r="U2272" i="1"/>
  <c r="V2272" i="1"/>
  <c r="U2273" i="1"/>
  <c r="V2273" i="1"/>
  <c r="U3976" i="1"/>
  <c r="V3976" i="1"/>
  <c r="U3977" i="1"/>
  <c r="V3977" i="1"/>
  <c r="U3978" i="1"/>
  <c r="V3978" i="1"/>
  <c r="U3979" i="1"/>
  <c r="V3979" i="1"/>
  <c r="U3980" i="1"/>
  <c r="V3980" i="1"/>
  <c r="U3981" i="1"/>
  <c r="V3981" i="1"/>
  <c r="U3982" i="1"/>
  <c r="V3982" i="1"/>
  <c r="U3983" i="1"/>
  <c r="V3983" i="1"/>
  <c r="U3984" i="1"/>
  <c r="V3984" i="1"/>
  <c r="U3985" i="1"/>
  <c r="V3985" i="1"/>
  <c r="U3986" i="1"/>
  <c r="V3986" i="1"/>
  <c r="U3987" i="1"/>
  <c r="V3987" i="1"/>
  <c r="U3988" i="1"/>
  <c r="V3988" i="1"/>
  <c r="U3989" i="1"/>
  <c r="V3989" i="1"/>
  <c r="U3990" i="1"/>
  <c r="V3990" i="1"/>
  <c r="U3991" i="1"/>
  <c r="V3991" i="1"/>
  <c r="U3992" i="1"/>
  <c r="V3992" i="1"/>
  <c r="U3993" i="1"/>
  <c r="V3993" i="1"/>
  <c r="U3994" i="1"/>
  <c r="V3994" i="1"/>
  <c r="U3995" i="1"/>
  <c r="V3995" i="1"/>
  <c r="U3996" i="1"/>
  <c r="V3996" i="1"/>
  <c r="U3997" i="1"/>
  <c r="V3997" i="1"/>
  <c r="U3998" i="1"/>
  <c r="V3998" i="1"/>
  <c r="U3999" i="1"/>
  <c r="V3999" i="1"/>
  <c r="U4000" i="1"/>
  <c r="V4000" i="1"/>
  <c r="U4001" i="1"/>
  <c r="V4001" i="1"/>
  <c r="U4002" i="1"/>
  <c r="V4002" i="1"/>
  <c r="U4003" i="1"/>
  <c r="V4003" i="1"/>
  <c r="U4004" i="1"/>
  <c r="V4004" i="1"/>
  <c r="U4005" i="1"/>
  <c r="V4005" i="1"/>
  <c r="U4006" i="1"/>
  <c r="V4006" i="1"/>
  <c r="U4007" i="1"/>
  <c r="V4007" i="1"/>
  <c r="U4008" i="1"/>
  <c r="V4008" i="1"/>
  <c r="U4009" i="1"/>
  <c r="V4009" i="1"/>
  <c r="U4010" i="1"/>
  <c r="V4010" i="1"/>
  <c r="U4011" i="1"/>
  <c r="V4011" i="1"/>
  <c r="U4012" i="1"/>
  <c r="V4012" i="1"/>
  <c r="U4013" i="1"/>
  <c r="V4013" i="1"/>
  <c r="U4014" i="1"/>
  <c r="V4014" i="1"/>
  <c r="U4015" i="1"/>
  <c r="V4015" i="1"/>
  <c r="U4016" i="1"/>
  <c r="V4016" i="1"/>
  <c r="U4017" i="1"/>
  <c r="V4017" i="1"/>
  <c r="U4018" i="1"/>
  <c r="V4018" i="1"/>
  <c r="U4019" i="1"/>
  <c r="V4019" i="1"/>
  <c r="U4020" i="1"/>
  <c r="V4020" i="1"/>
  <c r="U4021" i="1"/>
  <c r="V4021" i="1"/>
  <c r="U4022" i="1"/>
  <c r="V4022" i="1"/>
  <c r="U4023" i="1"/>
  <c r="V4023" i="1"/>
  <c r="U4024" i="1"/>
  <c r="V4024" i="1"/>
  <c r="U4025" i="1"/>
  <c r="V4025" i="1"/>
  <c r="U4026" i="1"/>
  <c r="V4026" i="1"/>
  <c r="U4027" i="1"/>
  <c r="V4027" i="1"/>
  <c r="U4028" i="1"/>
  <c r="V4028" i="1"/>
  <c r="U4029" i="1"/>
  <c r="V4029" i="1"/>
  <c r="U4030" i="1"/>
  <c r="V4030" i="1"/>
  <c r="U4031" i="1"/>
  <c r="V4031" i="1"/>
  <c r="U4032" i="1"/>
  <c r="V4032" i="1"/>
  <c r="U4033" i="1"/>
  <c r="V4033" i="1"/>
  <c r="U4034" i="1"/>
  <c r="V4034" i="1"/>
  <c r="U4035" i="1"/>
  <c r="V4035" i="1"/>
  <c r="U4036" i="1"/>
  <c r="V4036" i="1"/>
  <c r="U4037" i="1"/>
  <c r="V4037" i="1"/>
  <c r="U4038" i="1"/>
  <c r="V4038" i="1"/>
  <c r="U4039" i="1"/>
  <c r="V4039" i="1"/>
  <c r="U4040" i="1"/>
  <c r="V4040" i="1"/>
  <c r="U4041" i="1"/>
  <c r="V4041" i="1"/>
  <c r="U4042" i="1"/>
  <c r="V4042" i="1"/>
  <c r="U4043" i="1"/>
  <c r="V4043" i="1"/>
  <c r="U4044" i="1"/>
  <c r="V4044" i="1"/>
  <c r="U4045" i="1"/>
  <c r="V4045" i="1"/>
  <c r="U4046" i="1"/>
  <c r="V4046" i="1"/>
  <c r="U4047" i="1"/>
  <c r="V4047" i="1"/>
  <c r="U4048" i="1"/>
  <c r="V4048" i="1"/>
  <c r="U4049" i="1"/>
  <c r="V4049" i="1"/>
  <c r="U4050" i="1"/>
  <c r="V4050" i="1"/>
  <c r="U4051" i="1"/>
  <c r="V4051" i="1"/>
  <c r="U4052" i="1"/>
  <c r="V4052" i="1"/>
  <c r="U4053" i="1"/>
  <c r="V4053" i="1"/>
  <c r="U4054" i="1"/>
  <c r="V4054" i="1"/>
  <c r="U4055" i="1"/>
  <c r="V4055" i="1"/>
  <c r="U4056" i="1"/>
  <c r="V4056" i="1"/>
  <c r="U4057" i="1"/>
  <c r="V4057" i="1"/>
  <c r="U4058" i="1"/>
  <c r="V4058" i="1"/>
  <c r="U4059" i="1"/>
  <c r="V4059" i="1"/>
  <c r="U4060" i="1"/>
  <c r="V4060" i="1"/>
  <c r="U4061" i="1"/>
  <c r="V4061" i="1"/>
  <c r="U4062" i="1"/>
  <c r="V4062" i="1"/>
  <c r="U4063" i="1"/>
  <c r="V4063" i="1"/>
  <c r="U4064" i="1"/>
  <c r="V4064" i="1"/>
  <c r="U4065" i="1"/>
  <c r="V4065" i="1"/>
  <c r="U4066" i="1"/>
  <c r="V4066" i="1"/>
  <c r="U4067" i="1"/>
  <c r="V4067" i="1"/>
  <c r="U4068" i="1"/>
  <c r="V4068" i="1"/>
  <c r="U4069" i="1"/>
  <c r="V4069" i="1"/>
  <c r="U4070" i="1"/>
  <c r="V4070" i="1"/>
  <c r="U4071" i="1"/>
  <c r="V4071" i="1"/>
  <c r="U4072" i="1"/>
  <c r="V4072" i="1"/>
  <c r="U4073" i="1"/>
  <c r="V4073" i="1"/>
  <c r="U4074" i="1"/>
  <c r="V4074" i="1"/>
  <c r="U4075" i="1"/>
  <c r="V4075" i="1"/>
  <c r="U4076" i="1"/>
  <c r="V4076" i="1"/>
  <c r="U4077" i="1"/>
  <c r="V4077" i="1"/>
  <c r="U4078" i="1"/>
  <c r="V4078" i="1"/>
  <c r="U4079" i="1"/>
  <c r="V4079" i="1"/>
  <c r="U4080" i="1"/>
  <c r="V4080" i="1"/>
  <c r="U4081" i="1"/>
  <c r="V4081" i="1"/>
  <c r="U4082" i="1"/>
  <c r="V4082" i="1"/>
  <c r="U4083" i="1"/>
  <c r="V4083" i="1"/>
  <c r="U4084" i="1"/>
  <c r="V4084" i="1"/>
  <c r="U4085" i="1"/>
  <c r="V4085" i="1"/>
  <c r="U4086" i="1"/>
  <c r="V4086" i="1"/>
  <c r="U4087" i="1"/>
  <c r="V4087" i="1"/>
  <c r="U4088" i="1"/>
  <c r="V4088" i="1"/>
  <c r="U4089" i="1"/>
  <c r="V4089" i="1"/>
  <c r="U4090" i="1"/>
  <c r="V4090" i="1"/>
  <c r="U4091" i="1"/>
  <c r="V4091" i="1"/>
  <c r="U4092" i="1"/>
  <c r="V4092" i="1"/>
  <c r="U4093" i="1"/>
  <c r="V4093" i="1"/>
  <c r="U4094" i="1"/>
  <c r="V4094" i="1"/>
  <c r="U4095" i="1"/>
  <c r="V4095" i="1"/>
  <c r="U4096" i="1"/>
  <c r="V4096" i="1"/>
  <c r="U4097" i="1"/>
  <c r="V4097" i="1"/>
  <c r="U4098" i="1"/>
  <c r="V4098" i="1"/>
  <c r="U4099" i="1"/>
  <c r="V4099" i="1"/>
  <c r="U4100" i="1"/>
  <c r="V4100" i="1"/>
  <c r="U4101" i="1"/>
  <c r="V4101" i="1"/>
  <c r="U4102" i="1"/>
  <c r="V4102" i="1"/>
  <c r="U4103" i="1"/>
  <c r="V4103" i="1"/>
  <c r="U4104" i="1"/>
  <c r="V4104" i="1"/>
  <c r="U4105" i="1"/>
  <c r="V4105" i="1"/>
  <c r="U4106" i="1"/>
  <c r="V4106" i="1"/>
  <c r="U4107" i="1"/>
  <c r="V4107" i="1"/>
  <c r="U4108" i="1"/>
  <c r="V4108" i="1"/>
  <c r="U4109" i="1"/>
  <c r="V4109" i="1"/>
  <c r="U4110" i="1"/>
  <c r="V4110" i="1"/>
  <c r="U4111" i="1"/>
  <c r="V4111" i="1"/>
  <c r="U4112" i="1"/>
  <c r="V4112" i="1"/>
  <c r="U4113" i="1"/>
  <c r="V4113" i="1"/>
  <c r="U4114" i="1"/>
  <c r="V4114" i="1"/>
  <c r="U4115" i="1"/>
  <c r="V4115" i="1"/>
  <c r="U4116" i="1"/>
  <c r="V4116" i="1"/>
  <c r="U4117" i="1"/>
  <c r="V4117" i="1"/>
  <c r="U4118" i="1"/>
  <c r="V4118" i="1"/>
  <c r="U4119" i="1"/>
  <c r="V4119" i="1"/>
  <c r="U4120" i="1"/>
  <c r="V4120" i="1"/>
  <c r="U4121" i="1"/>
  <c r="V4121" i="1"/>
  <c r="U4122" i="1"/>
  <c r="V4122" i="1"/>
  <c r="U4123" i="1"/>
  <c r="V4123" i="1"/>
  <c r="U4124" i="1"/>
  <c r="V4124" i="1"/>
  <c r="U4125" i="1"/>
  <c r="V4125" i="1"/>
  <c r="U4126" i="1"/>
  <c r="V4126" i="1"/>
  <c r="U4127" i="1"/>
  <c r="V4127" i="1"/>
  <c r="U4128" i="1"/>
  <c r="V4128" i="1"/>
  <c r="U4129" i="1"/>
  <c r="V4129" i="1"/>
  <c r="U4130" i="1"/>
  <c r="V4130" i="1"/>
  <c r="U4131" i="1"/>
  <c r="V4131" i="1"/>
  <c r="U4132" i="1"/>
  <c r="V4132" i="1"/>
  <c r="U4133" i="1"/>
  <c r="V4133" i="1"/>
  <c r="U4134" i="1"/>
  <c r="V4134" i="1"/>
  <c r="U4135" i="1"/>
  <c r="V4135" i="1"/>
  <c r="U4136" i="1"/>
  <c r="V4136" i="1"/>
  <c r="U4137" i="1"/>
  <c r="V4137" i="1"/>
  <c r="U4138" i="1"/>
  <c r="V4138" i="1"/>
  <c r="U4139" i="1"/>
  <c r="V4139" i="1"/>
  <c r="U4140" i="1"/>
  <c r="V4140" i="1"/>
  <c r="U4141" i="1"/>
  <c r="V4141" i="1"/>
  <c r="U4142" i="1"/>
  <c r="V4142" i="1"/>
  <c r="U4143" i="1"/>
  <c r="V4143" i="1"/>
  <c r="U4144" i="1"/>
  <c r="V4144" i="1"/>
  <c r="U4145" i="1"/>
  <c r="V4145" i="1"/>
  <c r="U4146" i="1"/>
  <c r="V4146" i="1"/>
  <c r="U4147" i="1"/>
  <c r="V4147" i="1"/>
  <c r="U4148" i="1"/>
  <c r="V4148" i="1"/>
  <c r="U4149" i="1"/>
  <c r="V4149" i="1"/>
  <c r="U4150" i="1"/>
  <c r="V4150" i="1"/>
  <c r="U4151" i="1"/>
  <c r="V4151" i="1"/>
  <c r="U4152" i="1"/>
  <c r="V4152" i="1"/>
  <c r="U4153" i="1"/>
  <c r="V4153" i="1"/>
  <c r="U4154" i="1"/>
  <c r="V4154" i="1"/>
  <c r="U4155" i="1"/>
  <c r="V4155" i="1"/>
  <c r="U4156" i="1"/>
  <c r="V4156" i="1"/>
  <c r="U4157" i="1"/>
  <c r="V4157" i="1"/>
  <c r="U4158" i="1"/>
  <c r="V4158" i="1"/>
  <c r="U4159" i="1"/>
  <c r="V4159" i="1"/>
  <c r="U4160" i="1"/>
  <c r="V4160" i="1"/>
  <c r="U4161" i="1"/>
  <c r="V4161" i="1"/>
  <c r="U4162" i="1"/>
  <c r="V4162" i="1"/>
  <c r="U4163" i="1"/>
  <c r="V4163" i="1"/>
  <c r="U4164" i="1"/>
  <c r="V4164" i="1"/>
  <c r="U4165" i="1"/>
  <c r="V4165" i="1"/>
  <c r="U4166" i="1"/>
  <c r="V4166" i="1"/>
  <c r="U4167" i="1"/>
  <c r="V4167" i="1"/>
  <c r="U4168" i="1"/>
  <c r="V4168" i="1"/>
  <c r="U4169" i="1"/>
  <c r="V4169" i="1"/>
  <c r="U4170" i="1"/>
  <c r="V4170" i="1"/>
  <c r="U4171" i="1"/>
  <c r="V4171" i="1"/>
  <c r="U4172" i="1"/>
  <c r="V4172" i="1"/>
  <c r="U4173" i="1"/>
  <c r="V4173" i="1"/>
  <c r="U4174" i="1"/>
  <c r="V4174" i="1"/>
  <c r="U4175" i="1"/>
  <c r="V4175" i="1"/>
  <c r="U4176" i="1"/>
  <c r="V4176" i="1"/>
  <c r="U4177" i="1"/>
  <c r="V4177" i="1"/>
  <c r="U4178" i="1"/>
  <c r="V4178" i="1"/>
  <c r="U4179" i="1"/>
  <c r="V4179" i="1"/>
  <c r="U4180" i="1"/>
  <c r="V4180" i="1"/>
  <c r="U4181" i="1"/>
  <c r="V4181" i="1"/>
  <c r="U4182" i="1"/>
  <c r="V4182" i="1"/>
  <c r="U4183" i="1"/>
  <c r="V4183" i="1"/>
  <c r="U4184" i="1"/>
  <c r="V4184" i="1"/>
  <c r="U4185" i="1"/>
  <c r="V4185" i="1"/>
  <c r="U4186" i="1"/>
  <c r="V4186" i="1"/>
  <c r="U4187" i="1"/>
  <c r="V4187" i="1"/>
  <c r="U4188" i="1"/>
  <c r="V4188" i="1"/>
  <c r="U4189" i="1"/>
  <c r="V4189" i="1"/>
  <c r="U4190" i="1"/>
  <c r="V4190" i="1"/>
  <c r="U4191" i="1"/>
  <c r="V4191" i="1"/>
  <c r="U4192" i="1"/>
  <c r="V4192" i="1"/>
  <c r="U4193" i="1"/>
  <c r="V4193" i="1"/>
  <c r="U4194" i="1"/>
  <c r="V4194" i="1"/>
  <c r="U4195" i="1"/>
  <c r="V4195" i="1"/>
  <c r="U4196" i="1"/>
  <c r="V4196" i="1"/>
  <c r="U4197" i="1"/>
  <c r="V4197" i="1"/>
  <c r="U4198" i="1"/>
  <c r="V4198" i="1"/>
  <c r="U4199" i="1"/>
  <c r="V4199" i="1"/>
  <c r="U4200" i="1"/>
  <c r="V4200" i="1"/>
  <c r="U4201" i="1"/>
  <c r="V4201" i="1"/>
  <c r="U4202" i="1"/>
  <c r="V4202" i="1"/>
  <c r="U4203" i="1"/>
  <c r="V4203" i="1"/>
  <c r="U4204" i="1"/>
  <c r="V4204" i="1"/>
  <c r="U4205" i="1"/>
  <c r="V4205" i="1"/>
  <c r="U4206" i="1"/>
  <c r="V4206" i="1"/>
  <c r="U4207" i="1"/>
  <c r="V4207" i="1"/>
  <c r="U4208" i="1"/>
  <c r="V4208" i="1"/>
  <c r="U4209" i="1"/>
  <c r="V4209" i="1"/>
  <c r="U4210" i="1"/>
  <c r="V4210" i="1"/>
  <c r="U4211" i="1"/>
  <c r="V4211" i="1"/>
  <c r="U4212" i="1"/>
  <c r="V4212" i="1"/>
  <c r="U4213" i="1"/>
  <c r="V4213" i="1"/>
  <c r="U4214" i="1"/>
  <c r="V4214" i="1"/>
  <c r="U4215" i="1"/>
  <c r="V4215" i="1"/>
  <c r="U4216" i="1"/>
  <c r="V4216" i="1"/>
  <c r="U4217" i="1"/>
  <c r="V4217" i="1"/>
  <c r="U4218" i="1"/>
  <c r="V4218" i="1"/>
  <c r="U4219" i="1"/>
  <c r="V4219" i="1"/>
  <c r="U4220" i="1"/>
  <c r="V4220" i="1"/>
  <c r="U4221" i="1"/>
  <c r="V4221" i="1"/>
  <c r="U4222" i="1"/>
  <c r="V4222" i="1"/>
  <c r="U4223" i="1"/>
  <c r="V4223" i="1"/>
  <c r="U4224" i="1"/>
  <c r="V4224" i="1"/>
  <c r="U4225" i="1"/>
  <c r="V4225" i="1"/>
  <c r="U4226" i="1"/>
  <c r="V4226" i="1"/>
  <c r="U4227" i="1"/>
  <c r="V4227" i="1"/>
  <c r="U4228" i="1"/>
  <c r="V4228" i="1"/>
  <c r="U4229" i="1"/>
  <c r="V4229" i="1"/>
  <c r="U4230" i="1"/>
  <c r="V4230" i="1"/>
  <c r="U4231" i="1"/>
  <c r="V4231" i="1"/>
  <c r="U4232" i="1"/>
  <c r="V4232" i="1"/>
  <c r="U4233" i="1"/>
  <c r="V4233" i="1"/>
  <c r="U4234" i="1"/>
  <c r="V4234" i="1"/>
  <c r="U4235" i="1"/>
  <c r="V4235" i="1"/>
  <c r="U4236" i="1"/>
  <c r="V4236" i="1"/>
  <c r="U4237" i="1"/>
  <c r="V4237" i="1"/>
  <c r="U4238" i="1"/>
  <c r="V4238" i="1"/>
  <c r="U4239" i="1"/>
  <c r="V4239" i="1"/>
  <c r="U4240" i="1"/>
  <c r="V4240" i="1"/>
  <c r="U4241" i="1"/>
  <c r="V4241" i="1"/>
  <c r="U4242" i="1"/>
  <c r="V4242" i="1"/>
  <c r="U4243" i="1"/>
  <c r="V4243" i="1"/>
  <c r="U4244" i="1"/>
  <c r="V4244" i="1"/>
  <c r="U4245" i="1"/>
  <c r="V4245" i="1"/>
  <c r="U4246" i="1"/>
  <c r="V4246" i="1"/>
  <c r="U4247" i="1"/>
  <c r="V4247" i="1"/>
  <c r="U4248" i="1"/>
  <c r="V4248" i="1"/>
  <c r="U4249" i="1"/>
  <c r="V4249" i="1"/>
  <c r="U4250" i="1"/>
  <c r="V4250" i="1"/>
  <c r="U4251" i="1"/>
  <c r="V4251" i="1"/>
  <c r="U4252" i="1"/>
  <c r="V4252" i="1"/>
  <c r="U4253" i="1"/>
  <c r="V4253" i="1"/>
  <c r="U4254" i="1"/>
  <c r="V4254" i="1"/>
  <c r="U4255" i="1"/>
  <c r="V4255" i="1"/>
  <c r="U4256" i="1"/>
  <c r="V4256" i="1"/>
  <c r="U4257" i="1"/>
  <c r="V4257" i="1"/>
  <c r="U4258" i="1"/>
  <c r="V4258" i="1"/>
  <c r="U4259" i="1"/>
  <c r="V4259" i="1"/>
  <c r="U4260" i="1"/>
  <c r="V4260" i="1"/>
  <c r="U4261" i="1"/>
  <c r="V4261" i="1"/>
  <c r="U4262" i="1"/>
  <c r="V4262" i="1"/>
  <c r="U4263" i="1"/>
  <c r="V4263" i="1"/>
  <c r="U4264" i="1"/>
  <c r="V4264" i="1"/>
  <c r="U4265" i="1"/>
  <c r="V4265" i="1"/>
  <c r="U4266" i="1"/>
  <c r="V4266" i="1"/>
  <c r="U4267" i="1"/>
  <c r="V4267" i="1"/>
  <c r="U4268" i="1"/>
  <c r="V4268" i="1"/>
  <c r="U4269" i="1"/>
  <c r="V4269" i="1"/>
  <c r="U4270" i="1"/>
  <c r="V4270" i="1"/>
  <c r="U4271" i="1"/>
  <c r="V4271" i="1"/>
  <c r="U4272" i="1"/>
  <c r="V4272" i="1"/>
  <c r="U4273" i="1"/>
  <c r="V4273" i="1"/>
  <c r="U4274" i="1"/>
  <c r="V4274" i="1"/>
  <c r="U4275" i="1"/>
  <c r="V4275" i="1"/>
  <c r="U4276" i="1"/>
  <c r="V4276" i="1"/>
  <c r="U4277" i="1"/>
  <c r="V4277" i="1"/>
  <c r="U4278" i="1"/>
  <c r="V4278" i="1"/>
  <c r="U4279" i="1"/>
  <c r="V4279" i="1"/>
  <c r="U4280" i="1"/>
  <c r="V4280" i="1"/>
  <c r="U4281" i="1"/>
  <c r="V4281" i="1"/>
  <c r="U4282" i="1"/>
  <c r="V4282" i="1"/>
  <c r="U4283" i="1"/>
  <c r="V4283" i="1"/>
  <c r="U4284" i="1"/>
  <c r="V4284" i="1"/>
  <c r="U4285" i="1"/>
  <c r="V4285" i="1"/>
  <c r="U4286" i="1"/>
  <c r="V4286" i="1"/>
  <c r="U4287" i="1"/>
  <c r="V4287" i="1"/>
  <c r="U4288" i="1"/>
  <c r="V4288" i="1"/>
  <c r="U4289" i="1"/>
  <c r="V4289" i="1"/>
  <c r="U4290" i="1"/>
  <c r="V4290" i="1"/>
  <c r="U4291" i="1"/>
  <c r="V4291" i="1"/>
  <c r="U4292" i="1"/>
  <c r="V4292" i="1"/>
  <c r="U4293" i="1"/>
  <c r="V4293" i="1"/>
  <c r="U4294" i="1"/>
  <c r="V4294" i="1"/>
  <c r="U4295" i="1"/>
  <c r="V4295" i="1"/>
  <c r="U4296" i="1"/>
  <c r="V4296" i="1"/>
  <c r="U4297" i="1"/>
  <c r="V4297" i="1"/>
  <c r="U4298" i="1"/>
  <c r="V4298" i="1"/>
  <c r="U4299" i="1"/>
  <c r="V4299" i="1"/>
  <c r="U4300" i="1"/>
  <c r="V4300" i="1"/>
  <c r="U4301" i="1"/>
  <c r="V4301" i="1"/>
  <c r="U4302" i="1"/>
  <c r="V4302" i="1"/>
  <c r="U4303" i="1"/>
  <c r="V4303" i="1"/>
  <c r="U4304" i="1"/>
  <c r="V4304" i="1"/>
  <c r="U4305" i="1"/>
  <c r="V4305" i="1"/>
  <c r="U4306" i="1"/>
  <c r="V4306" i="1"/>
  <c r="U4307" i="1"/>
  <c r="V4307" i="1"/>
  <c r="U4308" i="1"/>
  <c r="V4308" i="1"/>
  <c r="U4309" i="1"/>
  <c r="V4309" i="1"/>
  <c r="U4310" i="1"/>
  <c r="V4310" i="1"/>
  <c r="U4311" i="1"/>
  <c r="V4311" i="1"/>
  <c r="U4312" i="1"/>
  <c r="V4312" i="1"/>
  <c r="U4313" i="1"/>
  <c r="V4313" i="1"/>
  <c r="U4314" i="1"/>
  <c r="V4314" i="1"/>
  <c r="U4315" i="1"/>
  <c r="V4315" i="1"/>
  <c r="U4316" i="1"/>
  <c r="V4316" i="1"/>
  <c r="U4317" i="1"/>
  <c r="V4317" i="1"/>
  <c r="U4318" i="1"/>
  <c r="V4318" i="1"/>
  <c r="U4319" i="1"/>
  <c r="V4319" i="1"/>
  <c r="U4320" i="1"/>
  <c r="V4320" i="1"/>
  <c r="U4321" i="1"/>
  <c r="V4321" i="1"/>
  <c r="U4322" i="1"/>
  <c r="V4322" i="1"/>
  <c r="U4323" i="1"/>
  <c r="V4323" i="1"/>
  <c r="U4324" i="1"/>
  <c r="V4324" i="1"/>
  <c r="U4325" i="1"/>
  <c r="V4325" i="1"/>
  <c r="U4326" i="1"/>
  <c r="V4326" i="1"/>
  <c r="U4327" i="1"/>
  <c r="V4327" i="1"/>
  <c r="U4328" i="1"/>
  <c r="V4328" i="1"/>
  <c r="U4329" i="1"/>
  <c r="V4329" i="1"/>
  <c r="U4330" i="1"/>
  <c r="V4330" i="1"/>
  <c r="U4331" i="1"/>
  <c r="V4331" i="1"/>
  <c r="U4332" i="1"/>
  <c r="V4332" i="1"/>
  <c r="U4333" i="1"/>
  <c r="V4333" i="1"/>
  <c r="U4334" i="1"/>
  <c r="V4334" i="1"/>
  <c r="U4335" i="1"/>
  <c r="V4335" i="1"/>
  <c r="U4336" i="1"/>
  <c r="V4336" i="1"/>
  <c r="U4337" i="1"/>
  <c r="V4337" i="1"/>
  <c r="U4338" i="1"/>
  <c r="V4338" i="1"/>
  <c r="U4339" i="1"/>
  <c r="V4339" i="1"/>
  <c r="U4340" i="1"/>
  <c r="V4340" i="1"/>
  <c r="U4341" i="1"/>
  <c r="V4341" i="1"/>
  <c r="U4342" i="1"/>
  <c r="V4342" i="1"/>
  <c r="U4343" i="1"/>
  <c r="V4343" i="1"/>
  <c r="U4344" i="1"/>
  <c r="V4344" i="1"/>
  <c r="U4345" i="1"/>
  <c r="V4345" i="1"/>
  <c r="U4346" i="1"/>
  <c r="V4346" i="1"/>
  <c r="U4347" i="1"/>
  <c r="V4347" i="1"/>
  <c r="U4348" i="1"/>
  <c r="V4348" i="1"/>
  <c r="U4349" i="1"/>
  <c r="V4349" i="1"/>
  <c r="U4350" i="1"/>
  <c r="V4350" i="1"/>
  <c r="U4351" i="1"/>
  <c r="V4351" i="1"/>
  <c r="U4352" i="1"/>
  <c r="V4352" i="1"/>
  <c r="U4353" i="1"/>
  <c r="V4353" i="1"/>
  <c r="U4354" i="1"/>
  <c r="V4354" i="1"/>
  <c r="U4355" i="1"/>
  <c r="V4355" i="1"/>
  <c r="U4356" i="1"/>
  <c r="V4356" i="1"/>
  <c r="U4357" i="1"/>
  <c r="V4357" i="1"/>
  <c r="U4358" i="1"/>
  <c r="V4358" i="1"/>
  <c r="U4359" i="1"/>
  <c r="V4359" i="1"/>
  <c r="U4360" i="1"/>
  <c r="V4360" i="1"/>
  <c r="U4361" i="1"/>
  <c r="V4361" i="1"/>
  <c r="U4362" i="1"/>
  <c r="V4362" i="1"/>
  <c r="U4363" i="1"/>
  <c r="V4363" i="1"/>
  <c r="U4364" i="1"/>
  <c r="V4364" i="1"/>
  <c r="U4365" i="1"/>
  <c r="V4365" i="1"/>
  <c r="U4366" i="1"/>
  <c r="V4366" i="1"/>
  <c r="U4367" i="1"/>
  <c r="V4367" i="1"/>
  <c r="U4368" i="1"/>
  <c r="V4368" i="1"/>
  <c r="U4369" i="1"/>
  <c r="V4369" i="1"/>
  <c r="U4370" i="1"/>
  <c r="V4370" i="1"/>
  <c r="U4371" i="1"/>
  <c r="V4371" i="1"/>
  <c r="U4372" i="1"/>
  <c r="V4372" i="1"/>
  <c r="U4373" i="1"/>
  <c r="V4373" i="1"/>
  <c r="U4374" i="1"/>
  <c r="V4374" i="1"/>
  <c r="U4375" i="1"/>
  <c r="V4375" i="1"/>
  <c r="U4376" i="1"/>
  <c r="V4376" i="1"/>
  <c r="U4377" i="1"/>
  <c r="V4377" i="1"/>
  <c r="U4378" i="1"/>
  <c r="V4378" i="1"/>
  <c r="U4379" i="1"/>
  <c r="V4379" i="1"/>
  <c r="U4380" i="1"/>
  <c r="V4380" i="1"/>
  <c r="U4381" i="1"/>
  <c r="V4381" i="1"/>
  <c r="U4382" i="1"/>
  <c r="V4382" i="1"/>
  <c r="U4383" i="1"/>
  <c r="V4383" i="1"/>
  <c r="U4384" i="1"/>
  <c r="V4384" i="1"/>
  <c r="U4385" i="1"/>
  <c r="V4385" i="1"/>
  <c r="U4386" i="1"/>
  <c r="V4386" i="1"/>
  <c r="U4387" i="1"/>
  <c r="V4387" i="1"/>
  <c r="U4388" i="1"/>
  <c r="V4388" i="1"/>
  <c r="U4389" i="1"/>
  <c r="V4389" i="1"/>
  <c r="U4390" i="1"/>
  <c r="V4390" i="1"/>
  <c r="U4391" i="1"/>
  <c r="V4391" i="1"/>
  <c r="U4392" i="1"/>
  <c r="V4392" i="1"/>
  <c r="U4393" i="1"/>
  <c r="V4393" i="1"/>
  <c r="U4394" i="1"/>
  <c r="V4394" i="1"/>
  <c r="U4395" i="1"/>
  <c r="V4395" i="1"/>
  <c r="U4396" i="1"/>
  <c r="V4396" i="1"/>
  <c r="U4397" i="1"/>
  <c r="V4397" i="1"/>
  <c r="U4398" i="1"/>
  <c r="V4398" i="1"/>
  <c r="U4399" i="1"/>
  <c r="V4399" i="1"/>
  <c r="U4400" i="1"/>
  <c r="V4400" i="1"/>
  <c r="U4401" i="1"/>
  <c r="V4401" i="1"/>
  <c r="U4402" i="1"/>
  <c r="V4402" i="1"/>
  <c r="U4403" i="1"/>
  <c r="V4403" i="1"/>
  <c r="U4404" i="1"/>
  <c r="V4404" i="1"/>
  <c r="U4405" i="1"/>
  <c r="V4405" i="1"/>
  <c r="U4406" i="1"/>
  <c r="V4406" i="1"/>
  <c r="U4407" i="1"/>
  <c r="V4407" i="1"/>
  <c r="U4408" i="1"/>
  <c r="V4408" i="1"/>
  <c r="U4409" i="1"/>
  <c r="V4409" i="1"/>
  <c r="U4410" i="1"/>
  <c r="V4410" i="1"/>
  <c r="U4411" i="1"/>
  <c r="V4411" i="1"/>
  <c r="U4412" i="1"/>
  <c r="V4412" i="1"/>
  <c r="U4413" i="1"/>
  <c r="V4413" i="1"/>
  <c r="U4414" i="1"/>
  <c r="V4414" i="1"/>
  <c r="U4415" i="1"/>
  <c r="V4415" i="1"/>
  <c r="U4416" i="1"/>
  <c r="V4416" i="1"/>
  <c r="U4417" i="1"/>
  <c r="V4417" i="1"/>
  <c r="U4418" i="1"/>
  <c r="V4418" i="1"/>
  <c r="U4419" i="1"/>
  <c r="V4419" i="1"/>
  <c r="U4420" i="1"/>
  <c r="V4420" i="1"/>
  <c r="U4421" i="1"/>
  <c r="V4421" i="1"/>
  <c r="U4422" i="1"/>
  <c r="V4422" i="1"/>
  <c r="U4423" i="1"/>
  <c r="V4423" i="1"/>
  <c r="U4424" i="1"/>
  <c r="V4424" i="1"/>
  <c r="U4425" i="1"/>
  <c r="V4425" i="1"/>
  <c r="U4426" i="1"/>
  <c r="V4426" i="1"/>
  <c r="U4427" i="1"/>
  <c r="V4427" i="1"/>
  <c r="U4428" i="1"/>
  <c r="V4428" i="1"/>
  <c r="U4429" i="1"/>
  <c r="V4429" i="1"/>
  <c r="U4430" i="1"/>
  <c r="V4430" i="1"/>
  <c r="U4431" i="1"/>
  <c r="V4431" i="1"/>
  <c r="U4432" i="1"/>
  <c r="V4432" i="1"/>
  <c r="U4433" i="1"/>
  <c r="V4433" i="1"/>
  <c r="U4434" i="1"/>
  <c r="V4434" i="1"/>
  <c r="U4435" i="1"/>
  <c r="V4435" i="1"/>
  <c r="U4436" i="1"/>
  <c r="V4436" i="1"/>
  <c r="U4437" i="1"/>
  <c r="V4437" i="1"/>
  <c r="U4438" i="1"/>
  <c r="V4438" i="1"/>
  <c r="U4439" i="1"/>
  <c r="V4439" i="1"/>
  <c r="U4440" i="1"/>
  <c r="V4440" i="1"/>
  <c r="U4441" i="1"/>
  <c r="V4441" i="1"/>
  <c r="U4442" i="1"/>
  <c r="V4442" i="1"/>
  <c r="U4443" i="1"/>
  <c r="V4443" i="1"/>
  <c r="U4444" i="1"/>
  <c r="V4444" i="1"/>
  <c r="U4445" i="1"/>
  <c r="V4445" i="1"/>
  <c r="U4446" i="1"/>
  <c r="V4446" i="1"/>
  <c r="U4447" i="1"/>
  <c r="V4447" i="1"/>
  <c r="U4448" i="1"/>
  <c r="V4448" i="1"/>
  <c r="U4449" i="1"/>
  <c r="V4449" i="1"/>
  <c r="U4450" i="1"/>
  <c r="V4450" i="1"/>
  <c r="U4451" i="1"/>
  <c r="V4451" i="1"/>
  <c r="U4452" i="1"/>
  <c r="V4452" i="1"/>
  <c r="U4453" i="1"/>
  <c r="V4453" i="1"/>
  <c r="U4454" i="1"/>
  <c r="V4454" i="1"/>
  <c r="U4455" i="1"/>
  <c r="V4455" i="1"/>
  <c r="U4456" i="1"/>
  <c r="V4456" i="1"/>
  <c r="U4457" i="1"/>
  <c r="V4457" i="1"/>
  <c r="U4458" i="1"/>
  <c r="V4458" i="1"/>
  <c r="U4459" i="1"/>
  <c r="V4459" i="1"/>
  <c r="U4460" i="1"/>
  <c r="V4460" i="1"/>
  <c r="U4461" i="1"/>
  <c r="V4461" i="1"/>
  <c r="U4462" i="1"/>
  <c r="V4462" i="1"/>
  <c r="U4463" i="1"/>
  <c r="V4463" i="1"/>
  <c r="U4464" i="1"/>
  <c r="V4464" i="1"/>
  <c r="U4465" i="1"/>
  <c r="V4465" i="1"/>
  <c r="U4466" i="1"/>
  <c r="V4466" i="1"/>
  <c r="U4467" i="1"/>
  <c r="V4467" i="1"/>
  <c r="U4468" i="1"/>
  <c r="V4468" i="1"/>
  <c r="U4469" i="1"/>
  <c r="V4469" i="1"/>
  <c r="U4470" i="1"/>
  <c r="V4470" i="1"/>
  <c r="U4471" i="1"/>
  <c r="V4471" i="1"/>
  <c r="U4472" i="1"/>
  <c r="V4472" i="1"/>
  <c r="U4473" i="1"/>
  <c r="V4473" i="1"/>
  <c r="U4474" i="1"/>
  <c r="V4474" i="1"/>
  <c r="U4475" i="1"/>
  <c r="V4475" i="1"/>
  <c r="U4476" i="1"/>
  <c r="V4476" i="1"/>
  <c r="U4477" i="1"/>
  <c r="V4477" i="1"/>
  <c r="U4478" i="1"/>
  <c r="V4478" i="1"/>
  <c r="U4479" i="1"/>
  <c r="V4479" i="1"/>
  <c r="U4480" i="1"/>
  <c r="V4480" i="1"/>
  <c r="U4481" i="1"/>
  <c r="V4481" i="1"/>
  <c r="U4482" i="1"/>
  <c r="V4482" i="1"/>
  <c r="U4483" i="1"/>
  <c r="V4483" i="1"/>
  <c r="U4484" i="1"/>
  <c r="V4484" i="1"/>
  <c r="U4485" i="1"/>
  <c r="V4485" i="1"/>
  <c r="U4486" i="1"/>
  <c r="V4486" i="1"/>
  <c r="U4487" i="1"/>
  <c r="V4487" i="1"/>
  <c r="U4488" i="1"/>
  <c r="V4488" i="1"/>
  <c r="U4489" i="1"/>
  <c r="V4489" i="1"/>
  <c r="U4490" i="1"/>
  <c r="V4490" i="1"/>
  <c r="U4491" i="1"/>
  <c r="V4491" i="1"/>
  <c r="U4492" i="1"/>
  <c r="V4492" i="1"/>
  <c r="U4493" i="1"/>
  <c r="V4493" i="1"/>
  <c r="U4494" i="1"/>
  <c r="V4494" i="1"/>
  <c r="U4495" i="1"/>
  <c r="V4495" i="1"/>
  <c r="U4496" i="1"/>
  <c r="V4496" i="1"/>
  <c r="U4497" i="1"/>
  <c r="V4497" i="1"/>
  <c r="U4498" i="1"/>
  <c r="V4498" i="1"/>
  <c r="U4499" i="1"/>
  <c r="V4499" i="1"/>
  <c r="U4500" i="1"/>
  <c r="V4500" i="1"/>
  <c r="U4501" i="1"/>
  <c r="V4501" i="1"/>
  <c r="U4502" i="1"/>
  <c r="V4502" i="1"/>
  <c r="U4503" i="1"/>
  <c r="V4503" i="1"/>
  <c r="U4504" i="1"/>
  <c r="V4504" i="1"/>
  <c r="U4505" i="1"/>
  <c r="V4505" i="1"/>
  <c r="U4506" i="1"/>
  <c r="V4506" i="1"/>
  <c r="U4507" i="1"/>
  <c r="V4507" i="1"/>
  <c r="U4508" i="1"/>
  <c r="V4508" i="1"/>
  <c r="U4509" i="1"/>
  <c r="V4509" i="1"/>
  <c r="U4510" i="1"/>
  <c r="V4510" i="1"/>
  <c r="U4511" i="1"/>
  <c r="V4511" i="1"/>
  <c r="U4512" i="1"/>
  <c r="V4512" i="1"/>
  <c r="U4513" i="1"/>
  <c r="V4513" i="1"/>
  <c r="U4514" i="1"/>
  <c r="V4514" i="1"/>
  <c r="U4515" i="1"/>
  <c r="V4515" i="1"/>
  <c r="U4516" i="1"/>
  <c r="V4516" i="1"/>
  <c r="U4517" i="1"/>
  <c r="V4517" i="1"/>
  <c r="U4518" i="1"/>
  <c r="V4518" i="1"/>
  <c r="U4519" i="1"/>
  <c r="V4519" i="1"/>
  <c r="U4520" i="1"/>
  <c r="V4520" i="1"/>
  <c r="U4521" i="1"/>
  <c r="V4521" i="1"/>
  <c r="U4522" i="1"/>
  <c r="V4522" i="1"/>
  <c r="U4523" i="1"/>
  <c r="V4523" i="1"/>
  <c r="U4524" i="1"/>
  <c r="V4524" i="1"/>
  <c r="U4525" i="1"/>
  <c r="V4525" i="1"/>
  <c r="U4526" i="1"/>
  <c r="V4526" i="1"/>
  <c r="U4527" i="1"/>
  <c r="V4527" i="1"/>
  <c r="U4528" i="1"/>
  <c r="V4528" i="1"/>
  <c r="U4529" i="1"/>
  <c r="V4529" i="1"/>
  <c r="U4530" i="1"/>
  <c r="V4530" i="1"/>
  <c r="U4531" i="1"/>
  <c r="V4531" i="1"/>
  <c r="U4532" i="1"/>
  <c r="V4532" i="1"/>
  <c r="U4533" i="1"/>
  <c r="V4533" i="1"/>
  <c r="U4534" i="1"/>
  <c r="V4534" i="1"/>
  <c r="U4535" i="1"/>
  <c r="V4535" i="1"/>
  <c r="U4536" i="1"/>
  <c r="V4536" i="1"/>
  <c r="U4537" i="1"/>
  <c r="V4537" i="1"/>
  <c r="U4538" i="1"/>
  <c r="V4538" i="1"/>
  <c r="U4539" i="1"/>
  <c r="V4539" i="1"/>
  <c r="U4540" i="1"/>
  <c r="V4540" i="1"/>
  <c r="U4541" i="1"/>
  <c r="V4541" i="1"/>
  <c r="U4542" i="1"/>
  <c r="V4542" i="1"/>
  <c r="U4543" i="1"/>
  <c r="V4543" i="1"/>
  <c r="U4544" i="1"/>
  <c r="V4544" i="1"/>
  <c r="U4545" i="1"/>
  <c r="V4545" i="1"/>
  <c r="U4546" i="1"/>
  <c r="V4546" i="1"/>
  <c r="U4547" i="1"/>
  <c r="V4547" i="1"/>
  <c r="U4548" i="1"/>
  <c r="V4548" i="1"/>
  <c r="U4549" i="1"/>
  <c r="V4549" i="1"/>
  <c r="U4550" i="1"/>
  <c r="V4550" i="1"/>
  <c r="U4551" i="1"/>
  <c r="V4551" i="1"/>
  <c r="U4552" i="1"/>
  <c r="V4552" i="1"/>
  <c r="U4553" i="1"/>
  <c r="V4553" i="1"/>
  <c r="U4554" i="1"/>
  <c r="V4554" i="1"/>
  <c r="U4555" i="1"/>
  <c r="V4555" i="1"/>
  <c r="U4556" i="1"/>
  <c r="V4556" i="1"/>
  <c r="U4557" i="1"/>
  <c r="V4557" i="1"/>
  <c r="U4558" i="1"/>
  <c r="V4558" i="1"/>
  <c r="U4559" i="1"/>
  <c r="V4559" i="1"/>
  <c r="U4560" i="1"/>
  <c r="V4560" i="1"/>
  <c r="U4561" i="1"/>
  <c r="V4561" i="1"/>
  <c r="U4562" i="1"/>
  <c r="V4562" i="1"/>
  <c r="U4563" i="1"/>
  <c r="V4563" i="1"/>
  <c r="U4564" i="1"/>
  <c r="V4564" i="1"/>
  <c r="U4565" i="1"/>
  <c r="V4565" i="1"/>
  <c r="U4566" i="1"/>
  <c r="V4566" i="1"/>
  <c r="U4567" i="1"/>
  <c r="V4567" i="1"/>
  <c r="U4568" i="1"/>
  <c r="V4568" i="1"/>
  <c r="U4569" i="1"/>
  <c r="V4569" i="1"/>
  <c r="U4570" i="1"/>
  <c r="V4570" i="1"/>
  <c r="U4571" i="1"/>
  <c r="V4571" i="1"/>
  <c r="U4572" i="1"/>
  <c r="V4572" i="1"/>
  <c r="U4573" i="1"/>
  <c r="V4573" i="1"/>
  <c r="U4574" i="1"/>
  <c r="V4574" i="1"/>
  <c r="U4575" i="1"/>
  <c r="V4575" i="1"/>
  <c r="U4576" i="1"/>
  <c r="V4576" i="1"/>
  <c r="U4577" i="1"/>
  <c r="V4577" i="1"/>
  <c r="U4578" i="1"/>
  <c r="V4578" i="1"/>
  <c r="U4579" i="1"/>
  <c r="V4579" i="1"/>
  <c r="U4580" i="1"/>
  <c r="V4580" i="1"/>
  <c r="U4581" i="1"/>
  <c r="V4581" i="1"/>
  <c r="U4582" i="1"/>
  <c r="V4582" i="1"/>
  <c r="U4583" i="1"/>
  <c r="V4583" i="1"/>
  <c r="U4584" i="1"/>
  <c r="V4584" i="1"/>
  <c r="U4585" i="1"/>
  <c r="V4585" i="1"/>
  <c r="U4586" i="1"/>
  <c r="V4586" i="1"/>
  <c r="U4587" i="1"/>
  <c r="V4587" i="1"/>
  <c r="U4588" i="1"/>
  <c r="V4588" i="1"/>
  <c r="U4589" i="1"/>
  <c r="V4589" i="1"/>
  <c r="U4590" i="1"/>
  <c r="V4590" i="1"/>
  <c r="U4591" i="1"/>
  <c r="V4591" i="1"/>
  <c r="U4592" i="1"/>
  <c r="V4592" i="1"/>
  <c r="U4593" i="1"/>
  <c r="V4593" i="1"/>
  <c r="U4594" i="1"/>
  <c r="V4594" i="1"/>
  <c r="U4595" i="1"/>
  <c r="V4595" i="1"/>
  <c r="U4596" i="1"/>
  <c r="V4596" i="1"/>
  <c r="U4597" i="1"/>
  <c r="V4597" i="1"/>
  <c r="U4598" i="1"/>
  <c r="V4598" i="1"/>
  <c r="U4599" i="1"/>
  <c r="V4599" i="1"/>
  <c r="U4600" i="1"/>
  <c r="V4600" i="1"/>
  <c r="U4601" i="1"/>
  <c r="V4601" i="1"/>
  <c r="U4602" i="1"/>
  <c r="V4602" i="1"/>
  <c r="U4603" i="1"/>
  <c r="V4603" i="1"/>
  <c r="U4604" i="1"/>
  <c r="V4604" i="1"/>
  <c r="U4605" i="1"/>
  <c r="V4605" i="1"/>
  <c r="U4606" i="1"/>
  <c r="V4606" i="1"/>
  <c r="U4607" i="1"/>
  <c r="V4607" i="1"/>
  <c r="U4608" i="1"/>
  <c r="V4608" i="1"/>
  <c r="U4609" i="1"/>
  <c r="V4609" i="1"/>
  <c r="U4610" i="1"/>
  <c r="V4610" i="1"/>
  <c r="U4611" i="1"/>
  <c r="V4611" i="1"/>
  <c r="U4612" i="1"/>
  <c r="V4612" i="1"/>
  <c r="U4613" i="1"/>
  <c r="V4613" i="1"/>
  <c r="U4614" i="1"/>
  <c r="V4614" i="1"/>
  <c r="U4615" i="1"/>
  <c r="V4615" i="1"/>
  <c r="U4616" i="1"/>
  <c r="V4616" i="1"/>
  <c r="U4617" i="1"/>
  <c r="V4617" i="1"/>
  <c r="U4618" i="1"/>
  <c r="V4618" i="1"/>
  <c r="U4619" i="1"/>
  <c r="V4619" i="1"/>
  <c r="U4620" i="1"/>
  <c r="V4620" i="1"/>
  <c r="U4621" i="1"/>
  <c r="V4621" i="1"/>
  <c r="U4622" i="1"/>
  <c r="V4622" i="1"/>
  <c r="U4623" i="1"/>
  <c r="V4623" i="1"/>
  <c r="U4624" i="1"/>
  <c r="V4624" i="1"/>
  <c r="U4625" i="1"/>
  <c r="V4625" i="1"/>
  <c r="U4626" i="1"/>
  <c r="V4626" i="1"/>
  <c r="U4627" i="1"/>
  <c r="V4627" i="1"/>
  <c r="U4628" i="1"/>
  <c r="V4628" i="1"/>
  <c r="U4629" i="1"/>
  <c r="V4629" i="1"/>
  <c r="U4630" i="1"/>
  <c r="V4630" i="1"/>
  <c r="U4631" i="1"/>
  <c r="V4631" i="1"/>
  <c r="U4632" i="1"/>
  <c r="V4632" i="1"/>
  <c r="U4633" i="1"/>
  <c r="V4633" i="1"/>
  <c r="U4634" i="1"/>
  <c r="V4634" i="1"/>
  <c r="U4635" i="1"/>
  <c r="V4635" i="1"/>
  <c r="U4636" i="1"/>
  <c r="V4636" i="1"/>
  <c r="U4637" i="1"/>
  <c r="V4637" i="1"/>
  <c r="U4638" i="1"/>
  <c r="V4638" i="1"/>
  <c r="U4639" i="1"/>
  <c r="V4639" i="1"/>
  <c r="U4640" i="1"/>
  <c r="V4640" i="1"/>
  <c r="U4641" i="1"/>
  <c r="V4641" i="1"/>
  <c r="U4642" i="1"/>
  <c r="V4642" i="1"/>
  <c r="U4643" i="1"/>
  <c r="V4643" i="1"/>
  <c r="U4644" i="1"/>
  <c r="V4644" i="1"/>
  <c r="U4645" i="1"/>
  <c r="V4645" i="1"/>
  <c r="U4646" i="1"/>
  <c r="V4646" i="1"/>
  <c r="U4647" i="1"/>
  <c r="V4647" i="1"/>
  <c r="U4648" i="1"/>
  <c r="V4648" i="1"/>
  <c r="U4649" i="1"/>
  <c r="V4649" i="1"/>
  <c r="U4650" i="1"/>
  <c r="V4650" i="1"/>
  <c r="U4651" i="1"/>
  <c r="V4651" i="1"/>
  <c r="U4652" i="1"/>
  <c r="V4652" i="1"/>
  <c r="U4653" i="1"/>
  <c r="V4653" i="1"/>
  <c r="U4654" i="1"/>
  <c r="V4654" i="1"/>
  <c r="U4655" i="1"/>
  <c r="V4655" i="1"/>
  <c r="U4656" i="1"/>
  <c r="V4656" i="1"/>
  <c r="U4657" i="1"/>
  <c r="V4657" i="1"/>
  <c r="U4658" i="1"/>
  <c r="V4658" i="1"/>
  <c r="U4659" i="1"/>
  <c r="V4659" i="1"/>
  <c r="U4660" i="1"/>
  <c r="V4660" i="1"/>
  <c r="U4661" i="1"/>
  <c r="V4661" i="1"/>
  <c r="U4662" i="1"/>
  <c r="V4662" i="1"/>
  <c r="U4663" i="1"/>
  <c r="V4663" i="1"/>
  <c r="U4664" i="1"/>
  <c r="V4664" i="1"/>
  <c r="U4665" i="1"/>
  <c r="V4665" i="1"/>
  <c r="U4666" i="1"/>
  <c r="V4666" i="1"/>
  <c r="U4667" i="1"/>
  <c r="V4667" i="1"/>
  <c r="U4668" i="1"/>
  <c r="V4668" i="1"/>
  <c r="U4669" i="1"/>
  <c r="V4669" i="1"/>
  <c r="U4670" i="1"/>
  <c r="V4670" i="1"/>
  <c r="U4671" i="1"/>
  <c r="V4671" i="1"/>
  <c r="U4672" i="1"/>
  <c r="V4672" i="1"/>
  <c r="U4673" i="1"/>
  <c r="V4673" i="1"/>
  <c r="U4674" i="1"/>
  <c r="V4674" i="1"/>
  <c r="U4675" i="1"/>
  <c r="V4675" i="1"/>
  <c r="U4676" i="1"/>
  <c r="V4676" i="1"/>
  <c r="U4677" i="1"/>
  <c r="V4677" i="1"/>
  <c r="U4678" i="1"/>
  <c r="V4678" i="1"/>
  <c r="U4679" i="1"/>
  <c r="V4679" i="1"/>
  <c r="U4680" i="1"/>
  <c r="V4680" i="1"/>
  <c r="U4681" i="1"/>
  <c r="V4681" i="1"/>
  <c r="U4682" i="1"/>
  <c r="V4682" i="1"/>
  <c r="U4683" i="1"/>
  <c r="V4683" i="1"/>
  <c r="U4684" i="1"/>
  <c r="V4684" i="1"/>
  <c r="U4685" i="1"/>
  <c r="V4685" i="1"/>
  <c r="U4686" i="1"/>
  <c r="V4686" i="1"/>
  <c r="U4687" i="1"/>
  <c r="V4687" i="1"/>
  <c r="U4688" i="1"/>
  <c r="V4688" i="1"/>
  <c r="U4689" i="1"/>
  <c r="V4689" i="1"/>
  <c r="U4690" i="1"/>
  <c r="V4690" i="1"/>
  <c r="U4691" i="1"/>
  <c r="V4691" i="1"/>
  <c r="U4692" i="1"/>
  <c r="V4692" i="1"/>
  <c r="U4693" i="1"/>
  <c r="V4693" i="1"/>
  <c r="U4694" i="1"/>
  <c r="V4694" i="1"/>
  <c r="U4695" i="1"/>
  <c r="V4695" i="1"/>
  <c r="U4696" i="1"/>
  <c r="V4696" i="1"/>
  <c r="U4697" i="1"/>
  <c r="V4697" i="1"/>
  <c r="U4698" i="1"/>
  <c r="V4698" i="1"/>
  <c r="U4699" i="1"/>
  <c r="V4699" i="1"/>
  <c r="U4700" i="1"/>
  <c r="V4700" i="1"/>
  <c r="U4701" i="1"/>
  <c r="V4701" i="1"/>
  <c r="U4702" i="1"/>
  <c r="V4702" i="1"/>
  <c r="U4703" i="1"/>
  <c r="V4703" i="1"/>
  <c r="U4704" i="1"/>
  <c r="V4704" i="1"/>
  <c r="U4705" i="1"/>
  <c r="V4705" i="1"/>
  <c r="U4706" i="1"/>
  <c r="V4706" i="1"/>
  <c r="U4707" i="1"/>
  <c r="V4707" i="1"/>
  <c r="U4708" i="1"/>
  <c r="V4708" i="1"/>
  <c r="U4709" i="1"/>
  <c r="V4709" i="1"/>
  <c r="U4710" i="1"/>
  <c r="V4710" i="1"/>
  <c r="U4711" i="1"/>
  <c r="V4711" i="1"/>
  <c r="U4712" i="1"/>
  <c r="V4712" i="1"/>
  <c r="U4713" i="1"/>
  <c r="V4713" i="1"/>
  <c r="U4714" i="1"/>
  <c r="V4714" i="1"/>
  <c r="U4715" i="1"/>
  <c r="V4715" i="1"/>
  <c r="U4716" i="1"/>
  <c r="V4716" i="1"/>
  <c r="U4717" i="1"/>
  <c r="V4717" i="1"/>
  <c r="U4718" i="1"/>
  <c r="V4718" i="1"/>
  <c r="U4719" i="1"/>
  <c r="V4719" i="1"/>
  <c r="U4720" i="1"/>
  <c r="V4720" i="1"/>
  <c r="U4721" i="1"/>
  <c r="V4721" i="1"/>
  <c r="U4722" i="1"/>
  <c r="V4722" i="1"/>
  <c r="U4723" i="1"/>
  <c r="V4723" i="1"/>
  <c r="U4724" i="1"/>
  <c r="V4724" i="1"/>
  <c r="U4725" i="1"/>
  <c r="V4725" i="1"/>
  <c r="U4726" i="1"/>
  <c r="V4726" i="1"/>
  <c r="U4727" i="1"/>
  <c r="V4727" i="1"/>
  <c r="U4728" i="1"/>
  <c r="V4728" i="1"/>
  <c r="U4729" i="1"/>
  <c r="V4729" i="1"/>
  <c r="U4730" i="1"/>
  <c r="V4730" i="1"/>
  <c r="U4731" i="1"/>
  <c r="V4731" i="1"/>
  <c r="U4732" i="1"/>
  <c r="V4732" i="1"/>
  <c r="U4733" i="1"/>
  <c r="V4733" i="1"/>
  <c r="U4734" i="1"/>
  <c r="V4734" i="1"/>
  <c r="U4735" i="1"/>
  <c r="V4735" i="1"/>
  <c r="U4736" i="1"/>
  <c r="V4736" i="1"/>
  <c r="U4737" i="1"/>
  <c r="V4737" i="1"/>
  <c r="U4738" i="1"/>
  <c r="V4738" i="1"/>
  <c r="U4739" i="1"/>
  <c r="V4739" i="1"/>
  <c r="U4740" i="1"/>
  <c r="V4740" i="1"/>
  <c r="U4741" i="1"/>
  <c r="V4741" i="1"/>
  <c r="U4742" i="1"/>
  <c r="V4742" i="1"/>
  <c r="U4743" i="1"/>
  <c r="V4743" i="1"/>
  <c r="U4744" i="1"/>
  <c r="V4744" i="1"/>
  <c r="U4745" i="1"/>
  <c r="V4745" i="1"/>
  <c r="U4746" i="1"/>
  <c r="V4746" i="1"/>
  <c r="U4747" i="1"/>
  <c r="V4747" i="1"/>
  <c r="U4748" i="1"/>
  <c r="V4748" i="1"/>
  <c r="U4749" i="1"/>
  <c r="V4749" i="1"/>
  <c r="U4750" i="1"/>
  <c r="V4750" i="1"/>
  <c r="U4751" i="1"/>
  <c r="V4751" i="1"/>
  <c r="U4752" i="1"/>
  <c r="V4752" i="1"/>
  <c r="U4753" i="1"/>
  <c r="V4753" i="1"/>
  <c r="U4754" i="1"/>
  <c r="V4754" i="1"/>
  <c r="U4755" i="1"/>
  <c r="V4755" i="1"/>
  <c r="U4756" i="1"/>
  <c r="V4756" i="1"/>
  <c r="U4757" i="1"/>
  <c r="V4757" i="1"/>
  <c r="U4758" i="1"/>
  <c r="V4758" i="1"/>
  <c r="U4759" i="1"/>
  <c r="V4759" i="1"/>
  <c r="U4760" i="1"/>
  <c r="V4760" i="1"/>
  <c r="U4761" i="1"/>
  <c r="V4761" i="1"/>
  <c r="U4762" i="1"/>
  <c r="V4762" i="1"/>
  <c r="U4763" i="1"/>
  <c r="V4763" i="1"/>
  <c r="U4764" i="1"/>
  <c r="V4764" i="1"/>
  <c r="U4765" i="1"/>
  <c r="V4765" i="1"/>
  <c r="U4766" i="1"/>
  <c r="V4766" i="1"/>
  <c r="U4767" i="1"/>
  <c r="V4767" i="1"/>
  <c r="U4768" i="1"/>
  <c r="V4768" i="1"/>
  <c r="U4769" i="1"/>
  <c r="V4769" i="1"/>
  <c r="U4770" i="1"/>
  <c r="V4770" i="1"/>
  <c r="U4771" i="1"/>
  <c r="V4771" i="1"/>
  <c r="U4772" i="1"/>
  <c r="V4772" i="1"/>
  <c r="U4773" i="1"/>
  <c r="V4773" i="1"/>
  <c r="U4774" i="1"/>
  <c r="V4774" i="1"/>
  <c r="U4775" i="1"/>
  <c r="V4775" i="1"/>
  <c r="U4776" i="1"/>
  <c r="V4776" i="1"/>
  <c r="U4777" i="1"/>
  <c r="V4777" i="1"/>
  <c r="U4778" i="1"/>
  <c r="V4778" i="1"/>
  <c r="U4779" i="1"/>
  <c r="V4779" i="1"/>
  <c r="U4780" i="1"/>
  <c r="V4780" i="1"/>
  <c r="U4781" i="1"/>
  <c r="V4781" i="1"/>
  <c r="U4782" i="1"/>
  <c r="V4782" i="1"/>
  <c r="U4783" i="1"/>
  <c r="V4783" i="1"/>
  <c r="U4784" i="1"/>
  <c r="V4784" i="1"/>
  <c r="U4785" i="1"/>
  <c r="V4785" i="1"/>
  <c r="U4786" i="1"/>
  <c r="V4786" i="1"/>
  <c r="U4787" i="1"/>
  <c r="V4787" i="1"/>
  <c r="U4788" i="1"/>
  <c r="V4788" i="1"/>
  <c r="U4789" i="1"/>
  <c r="V4789" i="1"/>
  <c r="U4790" i="1"/>
  <c r="V4790" i="1"/>
  <c r="U4791" i="1"/>
  <c r="V4791" i="1"/>
  <c r="U4792" i="1"/>
  <c r="V4792" i="1"/>
  <c r="U4793" i="1"/>
  <c r="V4793" i="1"/>
  <c r="U4794" i="1"/>
  <c r="V4794" i="1"/>
  <c r="U4795" i="1"/>
  <c r="V4795" i="1"/>
  <c r="U4796" i="1"/>
  <c r="V4796" i="1"/>
  <c r="U4797" i="1"/>
  <c r="V4797" i="1"/>
  <c r="U4798" i="1"/>
  <c r="V4798" i="1"/>
  <c r="U4799" i="1"/>
  <c r="V4799" i="1"/>
  <c r="U4800" i="1"/>
  <c r="V4800" i="1"/>
  <c r="U4801" i="1"/>
  <c r="V4801" i="1"/>
  <c r="U4802" i="1"/>
  <c r="V4802" i="1"/>
  <c r="U4803" i="1"/>
  <c r="V4803" i="1"/>
  <c r="U4804" i="1"/>
  <c r="V4804" i="1"/>
  <c r="U4805" i="1"/>
  <c r="V4805" i="1"/>
  <c r="U4806" i="1"/>
  <c r="V4806" i="1"/>
  <c r="U4807" i="1"/>
  <c r="V4807" i="1"/>
  <c r="U4808" i="1"/>
  <c r="V4808" i="1"/>
  <c r="U4809" i="1"/>
  <c r="V4809" i="1"/>
  <c r="U4810" i="1"/>
  <c r="V4810" i="1"/>
  <c r="U4811" i="1"/>
  <c r="V4811" i="1"/>
  <c r="U4812" i="1"/>
  <c r="V4812" i="1"/>
  <c r="U4813" i="1"/>
  <c r="V4813" i="1"/>
  <c r="U4814" i="1"/>
  <c r="V4814" i="1"/>
  <c r="U4815" i="1"/>
  <c r="V4815" i="1"/>
  <c r="U4816" i="1"/>
  <c r="V4816" i="1"/>
  <c r="U4817" i="1"/>
  <c r="V4817" i="1"/>
  <c r="U4818" i="1"/>
  <c r="V4818" i="1"/>
  <c r="U4819" i="1"/>
  <c r="V4819" i="1"/>
  <c r="U4820" i="1"/>
  <c r="V4820" i="1"/>
  <c r="U4821" i="1"/>
  <c r="V4821" i="1"/>
  <c r="U4822" i="1"/>
  <c r="V4822" i="1"/>
  <c r="U4823" i="1"/>
  <c r="V4823" i="1"/>
  <c r="U4824" i="1"/>
  <c r="V4824" i="1"/>
  <c r="U4825" i="1"/>
  <c r="V4825" i="1"/>
  <c r="U4826" i="1"/>
  <c r="V4826" i="1"/>
  <c r="U4827" i="1"/>
  <c r="V4827" i="1"/>
  <c r="U4828" i="1"/>
  <c r="V4828" i="1"/>
  <c r="U4829" i="1"/>
  <c r="V4829" i="1"/>
  <c r="U4830" i="1"/>
  <c r="V4830" i="1"/>
  <c r="U4831" i="1"/>
  <c r="V4831" i="1"/>
  <c r="U4832" i="1"/>
  <c r="V4832" i="1"/>
  <c r="U4833" i="1"/>
  <c r="V4833" i="1"/>
  <c r="U4834" i="1"/>
  <c r="V4834" i="1"/>
  <c r="U4835" i="1"/>
  <c r="V4835" i="1"/>
  <c r="U4836" i="1"/>
  <c r="V4836" i="1"/>
  <c r="U4837" i="1"/>
  <c r="V4837" i="1"/>
  <c r="U4838" i="1"/>
  <c r="V4838" i="1"/>
  <c r="U4839" i="1"/>
  <c r="V4839" i="1"/>
  <c r="U4840" i="1"/>
  <c r="V4840" i="1"/>
  <c r="U4841" i="1"/>
  <c r="V4841" i="1"/>
  <c r="U4842" i="1"/>
  <c r="V4842" i="1"/>
  <c r="U4843" i="1"/>
  <c r="V4843" i="1"/>
  <c r="U4844" i="1"/>
  <c r="V4844" i="1"/>
  <c r="U4845" i="1"/>
  <c r="V4845" i="1"/>
  <c r="U4846" i="1"/>
  <c r="V4846" i="1"/>
  <c r="U4847" i="1"/>
  <c r="V4847" i="1"/>
  <c r="U4848" i="1"/>
  <c r="V4848" i="1"/>
  <c r="U4849" i="1"/>
  <c r="V4849" i="1"/>
  <c r="U4850" i="1"/>
  <c r="V4850" i="1"/>
  <c r="U4851" i="1"/>
  <c r="V4851" i="1"/>
  <c r="U4852" i="1"/>
  <c r="V4852" i="1"/>
  <c r="U4853" i="1"/>
  <c r="V4853" i="1"/>
  <c r="U4854" i="1"/>
  <c r="V4854" i="1"/>
  <c r="U4855" i="1"/>
  <c r="V4855" i="1"/>
  <c r="U4856" i="1"/>
  <c r="V4856" i="1"/>
  <c r="U4857" i="1"/>
  <c r="V4857" i="1"/>
  <c r="U4858" i="1"/>
  <c r="V4858" i="1"/>
  <c r="U4859" i="1"/>
  <c r="V4859" i="1"/>
  <c r="U4860" i="1"/>
  <c r="V4860" i="1"/>
  <c r="U4861" i="1"/>
  <c r="V4861" i="1"/>
  <c r="U4862" i="1"/>
  <c r="V4862" i="1"/>
  <c r="U4863" i="1"/>
  <c r="V4863" i="1"/>
  <c r="U4864" i="1"/>
  <c r="V4864" i="1"/>
  <c r="U4865" i="1"/>
  <c r="V4865" i="1"/>
  <c r="U4866" i="1"/>
  <c r="V4866" i="1"/>
  <c r="U4867" i="1"/>
  <c r="V4867" i="1"/>
  <c r="U4868" i="1"/>
  <c r="V4868" i="1"/>
  <c r="U4869" i="1"/>
  <c r="V4869" i="1"/>
  <c r="U4870" i="1"/>
  <c r="V4870" i="1"/>
  <c r="U4871" i="1"/>
  <c r="V4871" i="1"/>
  <c r="U4872" i="1"/>
  <c r="V4872" i="1"/>
  <c r="U4873" i="1"/>
  <c r="V4873" i="1"/>
  <c r="U4874" i="1"/>
  <c r="V4874" i="1"/>
  <c r="U4875" i="1"/>
  <c r="V4875" i="1"/>
  <c r="U4876" i="1"/>
  <c r="V4876" i="1"/>
  <c r="U4877" i="1"/>
  <c r="V4877" i="1"/>
  <c r="U4878" i="1"/>
  <c r="V4878" i="1"/>
  <c r="U4879" i="1"/>
  <c r="V4879" i="1"/>
  <c r="U4880" i="1"/>
  <c r="V4880" i="1"/>
  <c r="U4881" i="1"/>
  <c r="V4881" i="1"/>
  <c r="U4882" i="1"/>
  <c r="V4882" i="1"/>
  <c r="U4883" i="1"/>
  <c r="V4883" i="1"/>
  <c r="U4884" i="1"/>
  <c r="V4884" i="1"/>
  <c r="U4885" i="1"/>
  <c r="V4885" i="1"/>
  <c r="U4886" i="1"/>
  <c r="V4886" i="1"/>
  <c r="U4887" i="1"/>
  <c r="V4887" i="1"/>
  <c r="U4888" i="1"/>
  <c r="V4888" i="1"/>
  <c r="U4889" i="1"/>
  <c r="V4889" i="1"/>
  <c r="U4890" i="1"/>
  <c r="V4890" i="1"/>
  <c r="U4891" i="1"/>
  <c r="V4891" i="1"/>
  <c r="U4892" i="1"/>
  <c r="V4892" i="1"/>
  <c r="U4893" i="1"/>
  <c r="V4893" i="1"/>
  <c r="U4894" i="1"/>
  <c r="V4894" i="1"/>
  <c r="U4895" i="1"/>
  <c r="V4895" i="1"/>
  <c r="U4896" i="1"/>
  <c r="V4896" i="1"/>
  <c r="U4897" i="1"/>
  <c r="V4897" i="1"/>
  <c r="U4898" i="1"/>
  <c r="V4898" i="1"/>
  <c r="U4899" i="1"/>
  <c r="V4899" i="1"/>
  <c r="U4900" i="1"/>
  <c r="V4900" i="1"/>
  <c r="U4901" i="1"/>
  <c r="V4901" i="1"/>
  <c r="U4902" i="1"/>
  <c r="V4902" i="1"/>
  <c r="U4903" i="1"/>
  <c r="V4903" i="1"/>
  <c r="U4904" i="1"/>
  <c r="V4904" i="1"/>
  <c r="U4905" i="1"/>
  <c r="V4905" i="1"/>
  <c r="U4906" i="1"/>
  <c r="V4906" i="1"/>
  <c r="U4907" i="1"/>
  <c r="V4907" i="1"/>
  <c r="U4908" i="1"/>
  <c r="V4908" i="1"/>
  <c r="U4909" i="1"/>
  <c r="V4909" i="1"/>
  <c r="U4910" i="1"/>
  <c r="V4910" i="1"/>
  <c r="U4911" i="1"/>
  <c r="V4911" i="1"/>
  <c r="U4912" i="1"/>
  <c r="V4912" i="1"/>
  <c r="U4913" i="1"/>
  <c r="V4913" i="1"/>
  <c r="U4914" i="1"/>
  <c r="V4914" i="1"/>
  <c r="U4915" i="1"/>
  <c r="V4915" i="1"/>
  <c r="U4916" i="1"/>
  <c r="V4916" i="1"/>
  <c r="U4917" i="1"/>
  <c r="V4917" i="1"/>
  <c r="U4918" i="1"/>
  <c r="V4918" i="1"/>
  <c r="U4919" i="1"/>
  <c r="V4919" i="1"/>
  <c r="U4920" i="1"/>
  <c r="V4920" i="1"/>
  <c r="U4921" i="1"/>
  <c r="V4921" i="1"/>
  <c r="U4922" i="1"/>
  <c r="V4922" i="1"/>
  <c r="U4923" i="1"/>
  <c r="V4923" i="1"/>
  <c r="U4924" i="1"/>
  <c r="V4924" i="1"/>
  <c r="U4925" i="1"/>
  <c r="V4925" i="1"/>
  <c r="U4926" i="1"/>
  <c r="V4926" i="1"/>
  <c r="U4927" i="1"/>
  <c r="V4927" i="1"/>
  <c r="U4928" i="1"/>
  <c r="V4928" i="1"/>
  <c r="U4929" i="1"/>
  <c r="V4929" i="1"/>
  <c r="U4930" i="1"/>
  <c r="V4930" i="1"/>
  <c r="U4931" i="1"/>
  <c r="V4931" i="1"/>
  <c r="U4932" i="1"/>
  <c r="V4932" i="1"/>
  <c r="U4933" i="1"/>
  <c r="V4933" i="1"/>
  <c r="U4934" i="1"/>
  <c r="V4934" i="1"/>
  <c r="U4935" i="1"/>
  <c r="V4935" i="1"/>
  <c r="U4936" i="1"/>
  <c r="V4936" i="1"/>
  <c r="U4937" i="1"/>
  <c r="V4937" i="1"/>
  <c r="U4938" i="1"/>
  <c r="V4938" i="1"/>
  <c r="U4939" i="1"/>
  <c r="V4939" i="1"/>
  <c r="U4940" i="1"/>
  <c r="V4940" i="1"/>
  <c r="U4941" i="1"/>
  <c r="V4941" i="1"/>
  <c r="U4942" i="1"/>
  <c r="V4942" i="1"/>
  <c r="U4943" i="1"/>
  <c r="V4943" i="1"/>
  <c r="U4944" i="1"/>
  <c r="V4944" i="1"/>
  <c r="U4945" i="1"/>
  <c r="V4945" i="1"/>
  <c r="U4946" i="1"/>
  <c r="V4946" i="1"/>
  <c r="U4947" i="1"/>
  <c r="V4947" i="1"/>
  <c r="U4948" i="1"/>
  <c r="V4948" i="1"/>
  <c r="U4949" i="1"/>
  <c r="V4949" i="1"/>
  <c r="U4950" i="1"/>
  <c r="V4950" i="1"/>
  <c r="U4951" i="1"/>
  <c r="V4951" i="1"/>
  <c r="U4952" i="1"/>
  <c r="V4952" i="1"/>
  <c r="U4953" i="1"/>
  <c r="V4953" i="1"/>
  <c r="U4954" i="1"/>
  <c r="V4954" i="1"/>
  <c r="U4955" i="1"/>
  <c r="V4955" i="1"/>
  <c r="U4956" i="1"/>
  <c r="V4956" i="1"/>
  <c r="U4957" i="1"/>
  <c r="V4957" i="1"/>
  <c r="U4958" i="1"/>
  <c r="V4958" i="1"/>
  <c r="U4959" i="1"/>
  <c r="V4959" i="1"/>
  <c r="U4960" i="1"/>
  <c r="V4960" i="1"/>
  <c r="U4961" i="1"/>
  <c r="V4961" i="1"/>
  <c r="U4962" i="1"/>
  <c r="V4962" i="1"/>
  <c r="U4963" i="1"/>
  <c r="V4963" i="1"/>
  <c r="U4964" i="1"/>
  <c r="V4964" i="1"/>
  <c r="U4965" i="1"/>
  <c r="V4965" i="1"/>
  <c r="U4966" i="1"/>
  <c r="V4966" i="1"/>
  <c r="U4967" i="1"/>
  <c r="V4967" i="1"/>
  <c r="U4968" i="1"/>
  <c r="V4968" i="1"/>
  <c r="U4969" i="1"/>
  <c r="V4969" i="1"/>
  <c r="U4970" i="1"/>
  <c r="V4970" i="1"/>
  <c r="U4971" i="1"/>
  <c r="V4971" i="1"/>
  <c r="U4972" i="1"/>
  <c r="V4972" i="1"/>
  <c r="U4973" i="1"/>
  <c r="V4973" i="1"/>
  <c r="U4974" i="1"/>
  <c r="V4974" i="1"/>
  <c r="U4975" i="1"/>
  <c r="V4975" i="1"/>
  <c r="U4976" i="1"/>
  <c r="V4976" i="1"/>
  <c r="U4977" i="1"/>
  <c r="V4977" i="1"/>
  <c r="U4978" i="1"/>
  <c r="V4978" i="1"/>
  <c r="U4979" i="1"/>
  <c r="V4979" i="1"/>
  <c r="U4980" i="1"/>
  <c r="V4980" i="1"/>
  <c r="U4981" i="1"/>
  <c r="V4981" i="1"/>
  <c r="U4982" i="1"/>
  <c r="V4982" i="1"/>
  <c r="U4983" i="1"/>
  <c r="V4983" i="1"/>
  <c r="U4984" i="1"/>
  <c r="V4984" i="1"/>
  <c r="U4985" i="1"/>
  <c r="V4985" i="1"/>
  <c r="U4986" i="1"/>
  <c r="V4986" i="1"/>
  <c r="U4987" i="1"/>
  <c r="V4987" i="1"/>
  <c r="U4988" i="1"/>
  <c r="V4988" i="1"/>
  <c r="U4989" i="1"/>
  <c r="V4989" i="1"/>
  <c r="U4990" i="1"/>
  <c r="V4990" i="1"/>
  <c r="U4991" i="1"/>
  <c r="V4991" i="1"/>
  <c r="U4992" i="1"/>
  <c r="V4992" i="1"/>
  <c r="U4993" i="1"/>
  <c r="V4993" i="1"/>
  <c r="U4994" i="1"/>
  <c r="V4994" i="1"/>
  <c r="U4995" i="1"/>
  <c r="V4995" i="1"/>
  <c r="U4996" i="1"/>
  <c r="V4996" i="1"/>
  <c r="U4997" i="1"/>
  <c r="V4997" i="1"/>
  <c r="U4998" i="1"/>
  <c r="V4998" i="1"/>
  <c r="U4999" i="1"/>
  <c r="V4999" i="1"/>
  <c r="U5000" i="1"/>
  <c r="V5000" i="1"/>
  <c r="U5001" i="1"/>
  <c r="V5001" i="1"/>
  <c r="U5002" i="1"/>
  <c r="V5002" i="1"/>
  <c r="U5003" i="1"/>
  <c r="V5003" i="1"/>
  <c r="U5004" i="1"/>
  <c r="V5004" i="1"/>
  <c r="U5005" i="1"/>
  <c r="V5005" i="1"/>
  <c r="U5006" i="1"/>
  <c r="V5006" i="1"/>
  <c r="U5007" i="1"/>
  <c r="V5007" i="1"/>
  <c r="U5008" i="1"/>
  <c r="V5008" i="1"/>
  <c r="U5009" i="1"/>
  <c r="V5009" i="1"/>
  <c r="U5010" i="1"/>
  <c r="V5010" i="1"/>
  <c r="U5011" i="1"/>
  <c r="V5011" i="1"/>
  <c r="U5012" i="1"/>
  <c r="V5012" i="1"/>
  <c r="U5013" i="1"/>
  <c r="V5013" i="1"/>
  <c r="U5014" i="1"/>
  <c r="V5014" i="1"/>
  <c r="U5015" i="1"/>
  <c r="V5015" i="1"/>
  <c r="U5016" i="1"/>
  <c r="V5016" i="1"/>
  <c r="U5017" i="1"/>
  <c r="V5017" i="1"/>
  <c r="U5018" i="1"/>
  <c r="V5018" i="1"/>
  <c r="U5019" i="1"/>
  <c r="V5019" i="1"/>
  <c r="U5020" i="1"/>
  <c r="V5020" i="1"/>
  <c r="U5021" i="1"/>
  <c r="V5021" i="1"/>
  <c r="U5022" i="1"/>
  <c r="V5022" i="1"/>
  <c r="U5023" i="1"/>
  <c r="V5023" i="1"/>
  <c r="U5024" i="1"/>
  <c r="V5024" i="1"/>
  <c r="U5025" i="1"/>
  <c r="V5025" i="1"/>
  <c r="U5026" i="1"/>
  <c r="V5026" i="1"/>
  <c r="U5027" i="1"/>
  <c r="V5027" i="1"/>
  <c r="U5028" i="1"/>
  <c r="V5028" i="1"/>
  <c r="U5029" i="1"/>
  <c r="V5029" i="1"/>
  <c r="U5030" i="1"/>
  <c r="V5030" i="1"/>
  <c r="U5031" i="1"/>
  <c r="V5031" i="1"/>
  <c r="U5032" i="1"/>
  <c r="V5032" i="1"/>
  <c r="U5033" i="1"/>
  <c r="V5033" i="1"/>
  <c r="U5034" i="1"/>
  <c r="V5034" i="1"/>
  <c r="U5035" i="1"/>
  <c r="V5035" i="1"/>
  <c r="U5036" i="1"/>
  <c r="V5036" i="1"/>
  <c r="U5037" i="1"/>
  <c r="V5037" i="1"/>
  <c r="U5038" i="1"/>
  <c r="V5038" i="1"/>
  <c r="U5039" i="1"/>
  <c r="V5039" i="1"/>
  <c r="U5040" i="1"/>
  <c r="V5040" i="1"/>
  <c r="U5041" i="1"/>
  <c r="V5041" i="1"/>
  <c r="U5042" i="1"/>
  <c r="V5042" i="1"/>
  <c r="U5043" i="1"/>
  <c r="V5043" i="1"/>
  <c r="U5044" i="1"/>
  <c r="V5044" i="1"/>
  <c r="U5045" i="1"/>
  <c r="V5045" i="1"/>
  <c r="U5046" i="1"/>
  <c r="V5046" i="1"/>
  <c r="U5047" i="1"/>
  <c r="V5047" i="1"/>
  <c r="U5048" i="1"/>
  <c r="V5048" i="1"/>
  <c r="U5049" i="1"/>
  <c r="V5049" i="1"/>
  <c r="U5050" i="1"/>
  <c r="V5050" i="1"/>
  <c r="U5051" i="1"/>
  <c r="V5051" i="1"/>
  <c r="U5052" i="1"/>
  <c r="V5052" i="1"/>
  <c r="U5053" i="1"/>
  <c r="V5053" i="1"/>
  <c r="U5054" i="1"/>
  <c r="V5054" i="1"/>
  <c r="U5055" i="1"/>
  <c r="V5055" i="1"/>
  <c r="U5056" i="1"/>
  <c r="V5056" i="1"/>
  <c r="U5057" i="1"/>
  <c r="V5057" i="1"/>
  <c r="U5058" i="1"/>
  <c r="V5058" i="1"/>
  <c r="U5059" i="1"/>
  <c r="V5059" i="1"/>
  <c r="U5060" i="1"/>
  <c r="V5060" i="1"/>
  <c r="U5061" i="1"/>
  <c r="V5061" i="1"/>
  <c r="U5062" i="1"/>
  <c r="V5062" i="1"/>
  <c r="U5063" i="1"/>
  <c r="V5063" i="1"/>
  <c r="U5064" i="1"/>
  <c r="V5064" i="1"/>
  <c r="U5065" i="1"/>
  <c r="V5065" i="1"/>
  <c r="U5066" i="1"/>
  <c r="V5066" i="1"/>
  <c r="U5067" i="1"/>
  <c r="V5067" i="1"/>
  <c r="U5068" i="1"/>
  <c r="V5068" i="1"/>
  <c r="U5069" i="1"/>
  <c r="V5069" i="1"/>
  <c r="U5070" i="1"/>
  <c r="V5070" i="1"/>
  <c r="U5071" i="1"/>
  <c r="V5071" i="1"/>
  <c r="U5072" i="1"/>
  <c r="V5072" i="1"/>
  <c r="U5073" i="1"/>
  <c r="V5073" i="1"/>
  <c r="U5074" i="1"/>
  <c r="V5074" i="1"/>
  <c r="U5075" i="1"/>
  <c r="V5075" i="1"/>
  <c r="U5076" i="1"/>
  <c r="V5076" i="1"/>
  <c r="U5077" i="1"/>
  <c r="V5077" i="1"/>
  <c r="U5078" i="1"/>
  <c r="V5078" i="1"/>
  <c r="U5079" i="1"/>
  <c r="V5079" i="1"/>
  <c r="U5080" i="1"/>
  <c r="V5080" i="1"/>
  <c r="U5081" i="1"/>
  <c r="V5081" i="1"/>
  <c r="U5082" i="1"/>
  <c r="V5082" i="1"/>
  <c r="U5083" i="1"/>
  <c r="V5083" i="1"/>
  <c r="U5084" i="1"/>
  <c r="V5084" i="1"/>
  <c r="U5085" i="1"/>
  <c r="V5085" i="1"/>
  <c r="U5086" i="1"/>
  <c r="V5086" i="1"/>
  <c r="U5087" i="1"/>
  <c r="V5087" i="1"/>
  <c r="U5088" i="1"/>
  <c r="V5088" i="1"/>
  <c r="U5089" i="1"/>
  <c r="V5089" i="1"/>
  <c r="U5090" i="1"/>
  <c r="V5090" i="1"/>
  <c r="U5091" i="1"/>
  <c r="V5091" i="1"/>
  <c r="U5092" i="1"/>
  <c r="V5092" i="1"/>
  <c r="U5093" i="1"/>
  <c r="V5093" i="1"/>
  <c r="U5094" i="1"/>
  <c r="V5094" i="1"/>
  <c r="U5095" i="1"/>
  <c r="V5095" i="1"/>
  <c r="U5096" i="1"/>
  <c r="V5096" i="1"/>
  <c r="U5097" i="1"/>
  <c r="V5097" i="1"/>
  <c r="U5098" i="1"/>
  <c r="V5098" i="1"/>
  <c r="U5099" i="1"/>
  <c r="V5099" i="1"/>
  <c r="U5100" i="1"/>
  <c r="V5100" i="1"/>
  <c r="U5101" i="1"/>
  <c r="V5101" i="1"/>
  <c r="U5102" i="1"/>
  <c r="V5102" i="1"/>
  <c r="U5103" i="1"/>
  <c r="V5103" i="1"/>
  <c r="U5104" i="1"/>
  <c r="V5104" i="1"/>
  <c r="U5105" i="1"/>
  <c r="V5105" i="1"/>
  <c r="U5106" i="1"/>
  <c r="V5106" i="1"/>
  <c r="U5107" i="1"/>
  <c r="V5107" i="1"/>
  <c r="U5108" i="1"/>
  <c r="V5108" i="1"/>
  <c r="U5109" i="1"/>
  <c r="V5109" i="1"/>
  <c r="U5110" i="1"/>
  <c r="V5110" i="1"/>
  <c r="U5111" i="1"/>
  <c r="V5111" i="1"/>
  <c r="U5112" i="1"/>
  <c r="V5112" i="1"/>
  <c r="U5113" i="1"/>
  <c r="V5113" i="1"/>
  <c r="U5114" i="1"/>
  <c r="V5114" i="1"/>
  <c r="U5115" i="1"/>
  <c r="V5115" i="1"/>
  <c r="U5116" i="1"/>
  <c r="V5116" i="1"/>
  <c r="U5117" i="1"/>
  <c r="V5117" i="1"/>
  <c r="U5118" i="1"/>
  <c r="V5118" i="1"/>
  <c r="U5119" i="1"/>
  <c r="V5119" i="1"/>
  <c r="U5120" i="1"/>
  <c r="V5120" i="1"/>
  <c r="U5121" i="1"/>
  <c r="V5121" i="1"/>
  <c r="U5122" i="1"/>
  <c r="V5122" i="1"/>
  <c r="U5123" i="1"/>
  <c r="V5123" i="1"/>
  <c r="U5124" i="1"/>
  <c r="V5124" i="1"/>
  <c r="U5125" i="1"/>
  <c r="V5125" i="1"/>
  <c r="U5126" i="1"/>
  <c r="V5126" i="1"/>
  <c r="U5127" i="1"/>
  <c r="V5127" i="1"/>
  <c r="U5128" i="1"/>
  <c r="V5128" i="1"/>
  <c r="U5129" i="1"/>
  <c r="V5129" i="1"/>
  <c r="U5130" i="1"/>
  <c r="V5130" i="1"/>
  <c r="U5131" i="1"/>
  <c r="V5131" i="1"/>
  <c r="U5132" i="1"/>
  <c r="V5132" i="1"/>
  <c r="U5133" i="1"/>
  <c r="V5133" i="1"/>
  <c r="U5134" i="1"/>
  <c r="V5134" i="1"/>
  <c r="U5135" i="1"/>
  <c r="V5135" i="1"/>
  <c r="U5136" i="1"/>
  <c r="V5136" i="1"/>
  <c r="U5137" i="1"/>
  <c r="V5137" i="1"/>
  <c r="U5138" i="1"/>
  <c r="V5138" i="1"/>
  <c r="U5139" i="1"/>
  <c r="V5139" i="1"/>
  <c r="U5140" i="1"/>
  <c r="V5140" i="1"/>
  <c r="U5141" i="1"/>
  <c r="V5141" i="1"/>
  <c r="U5142" i="1"/>
  <c r="V5142" i="1"/>
  <c r="U5143" i="1"/>
  <c r="V5143" i="1"/>
  <c r="U5144" i="1"/>
  <c r="V5144" i="1"/>
  <c r="U5145" i="1"/>
  <c r="V5145" i="1"/>
  <c r="U5146" i="1"/>
  <c r="V5146" i="1"/>
  <c r="U5147" i="1"/>
  <c r="V5147" i="1"/>
  <c r="U5148" i="1"/>
  <c r="V5148" i="1"/>
  <c r="U5149" i="1"/>
  <c r="V5149" i="1"/>
  <c r="U5150" i="1"/>
  <c r="V5150" i="1"/>
  <c r="U5151" i="1"/>
  <c r="V5151" i="1"/>
  <c r="U5152" i="1"/>
  <c r="V5152" i="1"/>
  <c r="U5153" i="1"/>
  <c r="V5153" i="1"/>
  <c r="U5154" i="1"/>
  <c r="V5154" i="1"/>
  <c r="U5155" i="1"/>
  <c r="V5155" i="1"/>
  <c r="U5156" i="1"/>
  <c r="V5156" i="1"/>
  <c r="U5157" i="1"/>
  <c r="V5157" i="1"/>
  <c r="U5158" i="1"/>
  <c r="V5158" i="1"/>
  <c r="U5159" i="1"/>
  <c r="V5159" i="1"/>
  <c r="U5160" i="1"/>
  <c r="V5160" i="1"/>
  <c r="U5161" i="1"/>
  <c r="V5161" i="1"/>
  <c r="U5162" i="1"/>
  <c r="V5162" i="1"/>
  <c r="U5163" i="1"/>
  <c r="V5163" i="1"/>
  <c r="U5164" i="1"/>
  <c r="V5164" i="1"/>
  <c r="U5165" i="1"/>
  <c r="V5165" i="1"/>
  <c r="U5166" i="1"/>
  <c r="V5166" i="1"/>
  <c r="U5167" i="1"/>
  <c r="V5167" i="1"/>
  <c r="U5168" i="1"/>
  <c r="V5168" i="1"/>
  <c r="U5169" i="1"/>
  <c r="V5169" i="1"/>
  <c r="U5170" i="1"/>
  <c r="V5170" i="1"/>
  <c r="U5171" i="1"/>
  <c r="V5171" i="1"/>
  <c r="U5172" i="1"/>
  <c r="V5172" i="1"/>
  <c r="U5173" i="1"/>
  <c r="V5173" i="1"/>
  <c r="U5174" i="1"/>
  <c r="V5174" i="1"/>
  <c r="U5175" i="1"/>
  <c r="V5175" i="1"/>
  <c r="U5176" i="1"/>
  <c r="V5176" i="1"/>
  <c r="U5177" i="1"/>
  <c r="V5177" i="1"/>
  <c r="U5178" i="1"/>
  <c r="V5178" i="1"/>
  <c r="U5179" i="1"/>
  <c r="V5179" i="1"/>
  <c r="U5180" i="1"/>
  <c r="V5180" i="1"/>
  <c r="U5181" i="1"/>
  <c r="V5181" i="1"/>
  <c r="U5182" i="1"/>
  <c r="V5182" i="1"/>
  <c r="U5183" i="1"/>
  <c r="V5183" i="1"/>
  <c r="U5184" i="1"/>
  <c r="V5184" i="1"/>
  <c r="U5185" i="1"/>
  <c r="V5185" i="1"/>
  <c r="U5186" i="1"/>
  <c r="V5186" i="1"/>
  <c r="U5187" i="1"/>
  <c r="V5187" i="1"/>
  <c r="U5188" i="1"/>
  <c r="V5188" i="1"/>
  <c r="U5189" i="1"/>
  <c r="V5189" i="1"/>
  <c r="U5190" i="1"/>
  <c r="V5190" i="1"/>
  <c r="U5191" i="1"/>
  <c r="V5191" i="1"/>
  <c r="U5192" i="1"/>
  <c r="V5192" i="1"/>
  <c r="U5193" i="1"/>
  <c r="V5193" i="1"/>
  <c r="U5194" i="1"/>
  <c r="V5194" i="1"/>
  <c r="U5195" i="1"/>
  <c r="V5195" i="1"/>
  <c r="U5196" i="1"/>
  <c r="V5196" i="1"/>
  <c r="U5197" i="1"/>
  <c r="V5197" i="1"/>
  <c r="U5198" i="1"/>
  <c r="V5198" i="1"/>
  <c r="U5199" i="1"/>
  <c r="V5199" i="1"/>
  <c r="U5200" i="1"/>
  <c r="V5200" i="1"/>
  <c r="U5201" i="1"/>
  <c r="V5201" i="1"/>
  <c r="U5202" i="1"/>
  <c r="V5202" i="1"/>
  <c r="U5203" i="1"/>
  <c r="V5203" i="1"/>
  <c r="U5204" i="1"/>
  <c r="V5204" i="1"/>
  <c r="U5205" i="1"/>
  <c r="V5205" i="1"/>
  <c r="U5206" i="1"/>
  <c r="V5206" i="1"/>
  <c r="U5207" i="1"/>
  <c r="V5207" i="1"/>
  <c r="U5208" i="1"/>
  <c r="V5208" i="1"/>
  <c r="U5209" i="1"/>
  <c r="V5209" i="1"/>
  <c r="U5210" i="1"/>
  <c r="V5210" i="1"/>
  <c r="U5211" i="1"/>
  <c r="V5211" i="1"/>
  <c r="U5212" i="1"/>
  <c r="V5212" i="1"/>
  <c r="U5213" i="1"/>
  <c r="V5213" i="1"/>
  <c r="U5214" i="1"/>
  <c r="V5214" i="1"/>
  <c r="U5215" i="1"/>
  <c r="V5215" i="1"/>
  <c r="U5216" i="1"/>
  <c r="V5216" i="1"/>
  <c r="U5217" i="1"/>
  <c r="V5217" i="1"/>
  <c r="U5218" i="1"/>
  <c r="V5218" i="1"/>
  <c r="U5219" i="1"/>
  <c r="V5219" i="1"/>
  <c r="U5220" i="1"/>
  <c r="V5220" i="1"/>
  <c r="U5221" i="1"/>
  <c r="V5221" i="1"/>
  <c r="U5222" i="1"/>
  <c r="V5222" i="1"/>
  <c r="U5223" i="1"/>
  <c r="V5223" i="1"/>
  <c r="U5224" i="1"/>
  <c r="V5224" i="1"/>
  <c r="U5225" i="1"/>
  <c r="V5225" i="1"/>
  <c r="U5226" i="1"/>
  <c r="V5226" i="1"/>
  <c r="U5227" i="1"/>
  <c r="V5227" i="1"/>
  <c r="U5228" i="1"/>
  <c r="V5228" i="1"/>
  <c r="U5229" i="1"/>
  <c r="V5229" i="1"/>
  <c r="U5230" i="1"/>
  <c r="V5230" i="1"/>
  <c r="U5231" i="1"/>
  <c r="V5231" i="1"/>
  <c r="U5232" i="1"/>
  <c r="V5232" i="1"/>
  <c r="U5233" i="1"/>
  <c r="V5233" i="1"/>
  <c r="U5234" i="1"/>
  <c r="V5234" i="1"/>
  <c r="U5235" i="1"/>
  <c r="V5235" i="1"/>
  <c r="U5236" i="1"/>
  <c r="V5236" i="1"/>
  <c r="U5237" i="1"/>
  <c r="V5237" i="1"/>
  <c r="U5238" i="1"/>
  <c r="V5238" i="1"/>
  <c r="U5239" i="1"/>
  <c r="V5239" i="1"/>
  <c r="U5240" i="1"/>
  <c r="V5240" i="1"/>
  <c r="U5241" i="1"/>
  <c r="V5241" i="1"/>
  <c r="U5242" i="1"/>
  <c r="V5242" i="1"/>
  <c r="U5243" i="1"/>
  <c r="V5243" i="1"/>
  <c r="U5244" i="1"/>
  <c r="V5244" i="1"/>
  <c r="U5245" i="1"/>
  <c r="V5245" i="1"/>
  <c r="U5246" i="1"/>
  <c r="V5246" i="1"/>
  <c r="U5247" i="1"/>
  <c r="V5247" i="1"/>
  <c r="U5248" i="1"/>
  <c r="V5248" i="1"/>
  <c r="U5249" i="1"/>
  <c r="V5249" i="1"/>
  <c r="U5250" i="1"/>
  <c r="V5250" i="1"/>
  <c r="U5251" i="1"/>
  <c r="V5251" i="1"/>
  <c r="U5252" i="1"/>
  <c r="V5252" i="1"/>
  <c r="U5253" i="1"/>
  <c r="V5253" i="1"/>
  <c r="U5254" i="1"/>
  <c r="V5254" i="1"/>
  <c r="U5255" i="1"/>
  <c r="V5255" i="1"/>
  <c r="U5256" i="1"/>
  <c r="V5256" i="1"/>
  <c r="U5257" i="1"/>
  <c r="V5257" i="1"/>
  <c r="U5258" i="1"/>
  <c r="V5258" i="1"/>
  <c r="U5259" i="1"/>
  <c r="V5259" i="1"/>
  <c r="U5260" i="1"/>
  <c r="V5260" i="1"/>
  <c r="U5261" i="1"/>
  <c r="V5261" i="1"/>
  <c r="U5262" i="1"/>
  <c r="V5262" i="1"/>
  <c r="U5263" i="1"/>
  <c r="V5263" i="1"/>
  <c r="U5264" i="1"/>
  <c r="V5264" i="1"/>
  <c r="U5265" i="1"/>
  <c r="V5265" i="1"/>
  <c r="U5266" i="1"/>
  <c r="V5266" i="1"/>
  <c r="U5267" i="1"/>
  <c r="V5267" i="1"/>
  <c r="U5268" i="1"/>
  <c r="V5268" i="1"/>
  <c r="U5269" i="1"/>
  <c r="V5269" i="1"/>
  <c r="U5270" i="1"/>
  <c r="V5270" i="1"/>
  <c r="U5271" i="1"/>
  <c r="V5271" i="1"/>
  <c r="U5272" i="1"/>
  <c r="V5272" i="1"/>
  <c r="U5273" i="1"/>
  <c r="V5273" i="1"/>
  <c r="U5274" i="1"/>
  <c r="V5274" i="1"/>
  <c r="U5275" i="1"/>
  <c r="V5275" i="1"/>
  <c r="U5276" i="1"/>
  <c r="V5276" i="1"/>
  <c r="U5277" i="1"/>
  <c r="V5277" i="1"/>
  <c r="U5278" i="1"/>
  <c r="V5278" i="1"/>
  <c r="U5279" i="1"/>
  <c r="V5279" i="1"/>
  <c r="U5280" i="1"/>
  <c r="V5280" i="1"/>
  <c r="U5281" i="1"/>
  <c r="V5281" i="1"/>
  <c r="U5282" i="1"/>
  <c r="V5282" i="1"/>
  <c r="U5283" i="1"/>
  <c r="V5283" i="1"/>
  <c r="U5284" i="1"/>
  <c r="V5284" i="1"/>
  <c r="U5285" i="1"/>
  <c r="V5285" i="1"/>
  <c r="U5286" i="1"/>
  <c r="V5286" i="1"/>
  <c r="U5287" i="1"/>
  <c r="V5287" i="1"/>
  <c r="U5288" i="1"/>
  <c r="V5288" i="1"/>
  <c r="U5289" i="1"/>
  <c r="V5289" i="1"/>
  <c r="U5290" i="1"/>
  <c r="V5290" i="1"/>
  <c r="U5291" i="1"/>
  <c r="V5291" i="1"/>
  <c r="U5292" i="1"/>
  <c r="V5292" i="1"/>
  <c r="U5293" i="1"/>
  <c r="V5293" i="1"/>
  <c r="U5294" i="1"/>
  <c r="V5294" i="1"/>
  <c r="U5295" i="1"/>
  <c r="V5295" i="1"/>
  <c r="U5296" i="1"/>
  <c r="V5296" i="1"/>
  <c r="U5297" i="1"/>
  <c r="V5297" i="1"/>
  <c r="U5298" i="1"/>
  <c r="V5298" i="1"/>
  <c r="U5299" i="1"/>
  <c r="V5299" i="1"/>
  <c r="U5300" i="1"/>
  <c r="V5300" i="1"/>
  <c r="U5301" i="1"/>
  <c r="V5301" i="1"/>
  <c r="U5302" i="1"/>
  <c r="V5302" i="1"/>
  <c r="U5303" i="1"/>
  <c r="V5303" i="1"/>
  <c r="U5304" i="1"/>
  <c r="V5304" i="1"/>
  <c r="U5305" i="1"/>
  <c r="V5305" i="1"/>
  <c r="U5306" i="1"/>
  <c r="V5306" i="1"/>
  <c r="U5307" i="1"/>
  <c r="V5307" i="1"/>
  <c r="U5308" i="1"/>
  <c r="V5308" i="1"/>
  <c r="U5309" i="1"/>
  <c r="V5309" i="1"/>
  <c r="U5310" i="1"/>
  <c r="V5310" i="1"/>
  <c r="U5311" i="1"/>
  <c r="V5311" i="1"/>
  <c r="U5312" i="1"/>
  <c r="V5312" i="1"/>
  <c r="U5313" i="1"/>
  <c r="V5313" i="1"/>
  <c r="U5314" i="1"/>
  <c r="V5314" i="1"/>
  <c r="U5315" i="1"/>
  <c r="V5315" i="1"/>
  <c r="U5316" i="1"/>
  <c r="V5316" i="1"/>
  <c r="U5317" i="1"/>
  <c r="V5317" i="1"/>
  <c r="U5318" i="1"/>
  <c r="V5318" i="1"/>
  <c r="U5319" i="1"/>
  <c r="V5319" i="1"/>
  <c r="U5320" i="1"/>
  <c r="V5320" i="1"/>
  <c r="U5321" i="1"/>
  <c r="V5321" i="1"/>
  <c r="U5322" i="1"/>
  <c r="V5322" i="1"/>
  <c r="U5323" i="1"/>
  <c r="V5323" i="1"/>
  <c r="U5324" i="1"/>
  <c r="V5324" i="1"/>
  <c r="U5325" i="1"/>
  <c r="V5325" i="1"/>
  <c r="U5326" i="1"/>
  <c r="V5326" i="1"/>
  <c r="U5327" i="1"/>
  <c r="V5327" i="1"/>
  <c r="U5328" i="1"/>
  <c r="V5328" i="1"/>
  <c r="U5329" i="1"/>
  <c r="V5329" i="1"/>
  <c r="U5330" i="1"/>
  <c r="V5330" i="1"/>
  <c r="U5331" i="1"/>
  <c r="V5331" i="1"/>
  <c r="U5332" i="1"/>
  <c r="V5332" i="1"/>
  <c r="U5333" i="1"/>
  <c r="V5333" i="1"/>
  <c r="U5334" i="1"/>
  <c r="V5334" i="1"/>
  <c r="U5335" i="1"/>
  <c r="V5335" i="1"/>
  <c r="U5336" i="1"/>
  <c r="V5336" i="1"/>
  <c r="U5337" i="1"/>
  <c r="V5337" i="1"/>
  <c r="U5338" i="1"/>
  <c r="V5338" i="1"/>
  <c r="U5339" i="1"/>
  <c r="V5339" i="1"/>
  <c r="U5340" i="1"/>
  <c r="V5340" i="1"/>
  <c r="U5341" i="1"/>
  <c r="V5341" i="1"/>
  <c r="U5342" i="1"/>
  <c r="V5342" i="1"/>
  <c r="U5343" i="1"/>
  <c r="V5343" i="1"/>
  <c r="U5344" i="1"/>
  <c r="V5344" i="1"/>
  <c r="U5345" i="1"/>
  <c r="V5345" i="1"/>
  <c r="U5346" i="1"/>
  <c r="V5346" i="1"/>
  <c r="U5347" i="1"/>
  <c r="V5347" i="1"/>
  <c r="U5348" i="1"/>
  <c r="V5348" i="1"/>
  <c r="U5349" i="1"/>
  <c r="V5349" i="1"/>
  <c r="U5350" i="1"/>
  <c r="V5350" i="1"/>
  <c r="U5351" i="1"/>
  <c r="V5351" i="1"/>
  <c r="U5352" i="1"/>
  <c r="V5352" i="1"/>
  <c r="U5353" i="1"/>
  <c r="V5353" i="1"/>
  <c r="U5354" i="1"/>
  <c r="V5354" i="1"/>
  <c r="U5355" i="1"/>
  <c r="V5355" i="1"/>
  <c r="U5356" i="1"/>
  <c r="V5356" i="1"/>
  <c r="U5357" i="1"/>
  <c r="V5357" i="1"/>
  <c r="U5358" i="1"/>
  <c r="V5358" i="1"/>
  <c r="U5359" i="1"/>
  <c r="V5359" i="1"/>
  <c r="U5360" i="1"/>
  <c r="V5360" i="1"/>
  <c r="U5361" i="1"/>
  <c r="V5361" i="1"/>
  <c r="U5362" i="1"/>
  <c r="V5362" i="1"/>
  <c r="U5363" i="1"/>
  <c r="V5363" i="1"/>
  <c r="U5364" i="1"/>
  <c r="V5364" i="1"/>
  <c r="U5365" i="1"/>
  <c r="V5365" i="1"/>
  <c r="U5366" i="1"/>
  <c r="V5366" i="1"/>
  <c r="U5367" i="1"/>
  <c r="V5367" i="1"/>
  <c r="U5368" i="1"/>
  <c r="V5368" i="1"/>
  <c r="U5369" i="1"/>
  <c r="V5369" i="1"/>
  <c r="U5370" i="1"/>
  <c r="V5370" i="1"/>
  <c r="U5371" i="1"/>
  <c r="V5371" i="1"/>
  <c r="U5372" i="1"/>
  <c r="V5372" i="1"/>
  <c r="U5373" i="1"/>
  <c r="V5373" i="1"/>
  <c r="U5374" i="1"/>
  <c r="V5374" i="1"/>
  <c r="U5375" i="1"/>
  <c r="V5375" i="1"/>
  <c r="U5376" i="1"/>
  <c r="V5376" i="1"/>
  <c r="U5377" i="1"/>
  <c r="V5377" i="1"/>
  <c r="U5378" i="1"/>
  <c r="V5378" i="1"/>
  <c r="U5379" i="1"/>
  <c r="V5379" i="1"/>
  <c r="U5380" i="1"/>
  <c r="V5380" i="1"/>
  <c r="U5381" i="1"/>
  <c r="V5381" i="1"/>
  <c r="U5382" i="1"/>
  <c r="V5382" i="1"/>
  <c r="U5383" i="1"/>
  <c r="V5383" i="1"/>
  <c r="U5384" i="1"/>
  <c r="V5384" i="1"/>
  <c r="U5385" i="1"/>
  <c r="V5385" i="1"/>
  <c r="U5386" i="1"/>
  <c r="V5386" i="1"/>
  <c r="U5387" i="1"/>
  <c r="V5387" i="1"/>
  <c r="U5388" i="1"/>
  <c r="V5388" i="1"/>
  <c r="U5389" i="1"/>
  <c r="V5389" i="1"/>
  <c r="U5390" i="1"/>
  <c r="V5390" i="1"/>
  <c r="U5391" i="1"/>
  <c r="V5391" i="1"/>
  <c r="U5392" i="1"/>
  <c r="V5392" i="1"/>
  <c r="U5393" i="1"/>
  <c r="V5393" i="1"/>
  <c r="U5394" i="1"/>
  <c r="V5394" i="1"/>
  <c r="U5395" i="1"/>
  <c r="V5395" i="1"/>
  <c r="U5396" i="1"/>
  <c r="V5396" i="1"/>
  <c r="U5397" i="1"/>
  <c r="V5397" i="1"/>
  <c r="U5398" i="1"/>
  <c r="V5398" i="1"/>
  <c r="U5399" i="1"/>
  <c r="V5399" i="1"/>
  <c r="U5400" i="1"/>
  <c r="V5400" i="1"/>
  <c r="U5401" i="1"/>
  <c r="V5401" i="1"/>
  <c r="U5402" i="1"/>
  <c r="V5402" i="1"/>
  <c r="U5403" i="1"/>
  <c r="V5403" i="1"/>
  <c r="U5404" i="1"/>
  <c r="V5404" i="1"/>
  <c r="U5405" i="1"/>
  <c r="V5405" i="1"/>
  <c r="U5406" i="1"/>
  <c r="V5406" i="1"/>
  <c r="U5407" i="1"/>
  <c r="V5407" i="1"/>
  <c r="U5408" i="1"/>
  <c r="V5408" i="1"/>
  <c r="U5409" i="1"/>
  <c r="V5409" i="1"/>
  <c r="U5410" i="1"/>
  <c r="V5410" i="1"/>
  <c r="U5411" i="1"/>
  <c r="V5411" i="1"/>
  <c r="U5412" i="1"/>
  <c r="V5412" i="1"/>
  <c r="U5413" i="1"/>
  <c r="V5413" i="1"/>
  <c r="U5414" i="1"/>
  <c r="V5414" i="1"/>
  <c r="U5415" i="1"/>
  <c r="V5415" i="1"/>
  <c r="U5416" i="1"/>
  <c r="V5416" i="1"/>
  <c r="U5417" i="1"/>
  <c r="V5417" i="1"/>
  <c r="U5418" i="1"/>
  <c r="V5418" i="1"/>
  <c r="U5419" i="1"/>
  <c r="V5419" i="1"/>
  <c r="U5420" i="1"/>
  <c r="V5420" i="1"/>
  <c r="U5421" i="1"/>
  <c r="V5421" i="1"/>
  <c r="U5422" i="1"/>
  <c r="V5422" i="1"/>
  <c r="U5423" i="1"/>
  <c r="V5423" i="1"/>
  <c r="U5424" i="1"/>
  <c r="V5424" i="1"/>
  <c r="U5425" i="1"/>
  <c r="V5425" i="1"/>
  <c r="U5426" i="1"/>
  <c r="V5426" i="1"/>
  <c r="U5427" i="1"/>
  <c r="V5427" i="1"/>
  <c r="U5428" i="1"/>
  <c r="V5428" i="1"/>
  <c r="U5429" i="1"/>
  <c r="V5429" i="1"/>
  <c r="U5430" i="1"/>
  <c r="V5430" i="1"/>
  <c r="U5431" i="1"/>
  <c r="V5431" i="1"/>
  <c r="U5432" i="1"/>
  <c r="V5432" i="1"/>
  <c r="U5433" i="1"/>
  <c r="V5433" i="1"/>
  <c r="U5434" i="1"/>
  <c r="V5434" i="1"/>
  <c r="U5435" i="1"/>
  <c r="V5435" i="1"/>
  <c r="U5436" i="1"/>
  <c r="V5436" i="1"/>
  <c r="U5437" i="1"/>
  <c r="V5437" i="1"/>
  <c r="U5438" i="1"/>
  <c r="V5438" i="1"/>
  <c r="U5439" i="1"/>
  <c r="V5439" i="1"/>
  <c r="U5440" i="1"/>
  <c r="V5440" i="1"/>
  <c r="U5441" i="1"/>
  <c r="V5441" i="1"/>
  <c r="U5442" i="1"/>
  <c r="V5442" i="1"/>
  <c r="U5443" i="1"/>
  <c r="V5443" i="1"/>
  <c r="U5444" i="1"/>
  <c r="V5444" i="1"/>
  <c r="U5445" i="1"/>
  <c r="V5445" i="1"/>
  <c r="U5446" i="1"/>
  <c r="V5446" i="1"/>
  <c r="U5447" i="1"/>
  <c r="V5447" i="1"/>
  <c r="U5448" i="1"/>
  <c r="V5448" i="1"/>
  <c r="U5449" i="1"/>
  <c r="V5449" i="1"/>
  <c r="U5450" i="1"/>
  <c r="V5450" i="1"/>
  <c r="U5451" i="1"/>
  <c r="V5451" i="1"/>
  <c r="U5452" i="1"/>
  <c r="V5452" i="1"/>
  <c r="U5453" i="1"/>
  <c r="V5453" i="1"/>
  <c r="U5454" i="1"/>
  <c r="V5454" i="1"/>
  <c r="U5455" i="1"/>
  <c r="V5455" i="1"/>
  <c r="U5456" i="1"/>
  <c r="V5456" i="1"/>
  <c r="U5457" i="1"/>
  <c r="V5457" i="1"/>
  <c r="U5458" i="1"/>
  <c r="V5458" i="1"/>
  <c r="U5459" i="1"/>
  <c r="V5459" i="1"/>
  <c r="U5460" i="1"/>
  <c r="V5460" i="1"/>
  <c r="U5461" i="1"/>
  <c r="V5461" i="1"/>
  <c r="U5462" i="1"/>
  <c r="V5462" i="1"/>
  <c r="U5463" i="1"/>
  <c r="V5463" i="1"/>
  <c r="U5464" i="1"/>
  <c r="V5464" i="1"/>
  <c r="U5465" i="1"/>
  <c r="V5465" i="1"/>
  <c r="U5466" i="1"/>
  <c r="V5466" i="1"/>
  <c r="U5467" i="1"/>
  <c r="V5467" i="1"/>
  <c r="U5468" i="1"/>
  <c r="V5468" i="1"/>
  <c r="U5469" i="1"/>
  <c r="V5469" i="1"/>
  <c r="U5470" i="1"/>
  <c r="V5470" i="1"/>
  <c r="U5471" i="1"/>
  <c r="V5471" i="1"/>
  <c r="U5472" i="1"/>
  <c r="V5472" i="1"/>
  <c r="U5473" i="1"/>
  <c r="V5473" i="1"/>
  <c r="U5474" i="1"/>
  <c r="V5474" i="1"/>
  <c r="U5475" i="1"/>
  <c r="V5475" i="1"/>
  <c r="U5476" i="1"/>
  <c r="V5476" i="1"/>
  <c r="U5477" i="1"/>
  <c r="V5477" i="1"/>
  <c r="U5478" i="1"/>
  <c r="V5478" i="1"/>
  <c r="U5479" i="1"/>
  <c r="V5479" i="1"/>
  <c r="U5480" i="1"/>
  <c r="V5480" i="1"/>
  <c r="U5481" i="1"/>
  <c r="V5481" i="1"/>
  <c r="U5482" i="1"/>
  <c r="V5482" i="1"/>
  <c r="U5483" i="1"/>
  <c r="V5483" i="1"/>
  <c r="U5484" i="1"/>
  <c r="V5484" i="1"/>
  <c r="U5485" i="1"/>
  <c r="V5485" i="1"/>
  <c r="U5486" i="1"/>
  <c r="V5486" i="1"/>
  <c r="U5487" i="1"/>
  <c r="V5487" i="1"/>
  <c r="U5488" i="1"/>
  <c r="V5488" i="1"/>
  <c r="U5489" i="1"/>
  <c r="V5489" i="1"/>
  <c r="U5490" i="1"/>
  <c r="V5490" i="1"/>
  <c r="U5491" i="1"/>
  <c r="V5491" i="1"/>
  <c r="U5492" i="1"/>
  <c r="V5492" i="1"/>
  <c r="U5493" i="1"/>
  <c r="V5493" i="1"/>
  <c r="U5494" i="1"/>
  <c r="V5494" i="1"/>
  <c r="U5495" i="1"/>
  <c r="V5495" i="1"/>
  <c r="U5496" i="1"/>
  <c r="V5496" i="1"/>
  <c r="U5497" i="1"/>
  <c r="V5497" i="1"/>
  <c r="U5498" i="1"/>
  <c r="V5498" i="1"/>
  <c r="U5499" i="1"/>
  <c r="V5499" i="1"/>
  <c r="U5500" i="1"/>
  <c r="V5500" i="1"/>
  <c r="U5501" i="1"/>
  <c r="V5501" i="1"/>
  <c r="U5502" i="1"/>
  <c r="V5502" i="1"/>
  <c r="U5503" i="1"/>
  <c r="V5503" i="1"/>
  <c r="U5504" i="1"/>
  <c r="V5504" i="1"/>
  <c r="U5505" i="1"/>
  <c r="V5505" i="1"/>
  <c r="U5506" i="1"/>
  <c r="V5506" i="1"/>
  <c r="U5507" i="1"/>
  <c r="V5507" i="1"/>
  <c r="U5508" i="1"/>
  <c r="V5508" i="1"/>
  <c r="U5509" i="1"/>
  <c r="V5509" i="1"/>
  <c r="U5510" i="1"/>
  <c r="V5510" i="1"/>
  <c r="U5511" i="1"/>
  <c r="V5511" i="1"/>
  <c r="U5512" i="1"/>
  <c r="V5512" i="1"/>
  <c r="U5513" i="1"/>
  <c r="V5513" i="1"/>
  <c r="U5514" i="1"/>
  <c r="V5514" i="1"/>
  <c r="U5515" i="1"/>
  <c r="V5515" i="1"/>
  <c r="U5516" i="1"/>
  <c r="V5516" i="1"/>
  <c r="U5517" i="1"/>
  <c r="V5517" i="1"/>
  <c r="U5518" i="1"/>
  <c r="V5518" i="1"/>
  <c r="U5519" i="1"/>
  <c r="V5519" i="1"/>
  <c r="U5520" i="1"/>
  <c r="V5520" i="1"/>
  <c r="U5521" i="1"/>
  <c r="V5521" i="1"/>
  <c r="U5522" i="1"/>
  <c r="V5522" i="1"/>
  <c r="U5523" i="1"/>
  <c r="V5523" i="1"/>
  <c r="U5524" i="1"/>
  <c r="V5524" i="1"/>
  <c r="U5525" i="1"/>
  <c r="V5525" i="1"/>
  <c r="U5526" i="1"/>
  <c r="V5526" i="1"/>
  <c r="U5527" i="1"/>
  <c r="V5527" i="1"/>
  <c r="U5528" i="1"/>
  <c r="V5528" i="1"/>
  <c r="U5529" i="1"/>
  <c r="V5529" i="1"/>
  <c r="U2" i="1"/>
  <c r="V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2" i="1"/>
  <c r="J2310" i="1"/>
  <c r="J2318" i="1"/>
  <c r="J2330" i="1"/>
  <c r="J2333" i="1"/>
  <c r="J2336" i="1"/>
  <c r="J2342" i="1"/>
  <c r="J2345" i="1"/>
  <c r="J2354" i="1"/>
  <c r="J2356" i="1"/>
  <c r="J2360" i="1"/>
  <c r="J2364" i="1"/>
  <c r="J2372" i="1"/>
  <c r="J2379" i="1"/>
  <c r="J2389" i="1"/>
  <c r="J2398" i="1"/>
  <c r="J2402" i="1"/>
  <c r="J2408" i="1"/>
  <c r="J2416" i="1"/>
  <c r="J2424" i="1"/>
  <c r="J2438" i="1"/>
  <c r="J2445" i="1"/>
  <c r="J2448" i="1"/>
  <c r="J2452" i="1"/>
  <c r="J2481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10" i="1"/>
  <c r="J2513" i="1"/>
  <c r="J2515" i="1"/>
  <c r="J2516" i="1"/>
  <c r="J2521" i="1"/>
  <c r="J2522" i="1"/>
  <c r="J2524" i="1"/>
  <c r="J2527" i="1"/>
  <c r="J2535" i="1"/>
  <c r="J2542" i="1"/>
  <c r="J2547" i="1"/>
  <c r="J2548" i="1"/>
  <c r="J2552" i="1"/>
  <c r="J2554" i="1"/>
  <c r="J2560" i="1"/>
  <c r="J2564" i="1"/>
  <c r="J2567" i="1"/>
  <c r="J2575" i="1"/>
  <c r="J2576" i="1"/>
  <c r="J2591" i="1"/>
  <c r="J2599" i="1"/>
  <c r="J2600" i="1"/>
  <c r="J2601" i="1"/>
  <c r="J2602" i="1"/>
  <c r="J2605" i="1"/>
  <c r="J2617" i="1"/>
  <c r="J2618" i="1"/>
  <c r="J2622" i="1"/>
  <c r="J2625" i="1"/>
  <c r="J2626" i="1"/>
  <c r="J2627" i="1"/>
  <c r="J2629" i="1"/>
  <c r="J2639" i="1"/>
  <c r="J2645" i="1"/>
  <c r="J2646" i="1"/>
  <c r="J2647" i="1"/>
  <c r="J2651" i="1"/>
  <c r="J2652" i="1"/>
  <c r="J2654" i="1"/>
  <c r="J2656" i="1"/>
  <c r="J2659" i="1"/>
  <c r="J2673" i="1"/>
  <c r="J2674" i="1"/>
  <c r="J2677" i="1"/>
  <c r="J2680" i="1"/>
  <c r="J2682" i="1"/>
  <c r="J2683" i="1"/>
  <c r="J2685" i="1"/>
  <c r="J2687" i="1"/>
  <c r="J2690" i="1"/>
  <c r="J2693" i="1"/>
  <c r="J2695" i="1"/>
  <c r="J2696" i="1"/>
  <c r="J2700" i="1"/>
  <c r="J2701" i="1"/>
  <c r="J2702" i="1"/>
  <c r="J2703" i="1"/>
  <c r="J2705" i="1"/>
  <c r="J2712" i="1"/>
  <c r="J2716" i="1"/>
  <c r="J2722" i="1"/>
  <c r="J2724" i="1"/>
  <c r="J2726" i="1"/>
  <c r="J2727" i="1"/>
  <c r="J2728" i="1"/>
  <c r="J2730" i="1"/>
  <c r="J2745" i="1"/>
  <c r="J2753" i="1"/>
  <c r="J2782" i="1"/>
  <c r="J2783" i="1"/>
  <c r="J2807" i="1"/>
  <c r="J2815" i="1"/>
  <c r="J2819" i="1"/>
  <c r="J2851" i="1"/>
  <c r="J2947" i="1"/>
  <c r="J2977" i="1"/>
  <c r="J2978" i="1"/>
  <c r="J2986" i="1"/>
  <c r="J3004" i="1"/>
  <c r="J3008" i="1"/>
  <c r="J3012" i="1"/>
  <c r="J3021" i="1"/>
  <c r="J3032" i="1"/>
  <c r="J3042" i="1"/>
  <c r="J3044" i="1"/>
  <c r="J3047" i="1"/>
  <c r="J3055" i="1"/>
  <c r="J3062" i="1"/>
  <c r="J3064" i="1"/>
  <c r="J3068" i="1"/>
  <c r="J3069" i="1"/>
  <c r="J3090" i="1"/>
  <c r="J3095" i="1"/>
  <c r="J3100" i="1"/>
  <c r="J3104" i="1"/>
  <c r="J3105" i="1"/>
  <c r="J3111" i="1"/>
  <c r="J3122" i="1"/>
  <c r="J3125" i="1"/>
  <c r="J3129" i="1"/>
  <c r="J3134" i="1"/>
  <c r="J3135" i="1"/>
  <c r="J3139" i="1"/>
  <c r="J3155" i="1"/>
  <c r="J3156" i="1"/>
  <c r="J3159" i="1"/>
  <c r="J3170" i="1"/>
  <c r="J3174" i="1"/>
  <c r="J3184" i="1"/>
  <c r="J3194" i="1"/>
  <c r="J3195" i="1"/>
  <c r="J3196" i="1"/>
  <c r="J3197" i="1"/>
  <c r="J3202" i="1"/>
  <c r="J3206" i="1"/>
  <c r="J3211" i="1"/>
  <c r="J3213" i="1"/>
  <c r="J3238" i="1"/>
  <c r="J3239" i="1"/>
  <c r="J324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1" i="1"/>
  <c r="J2312" i="1"/>
  <c r="J2313" i="1"/>
  <c r="J2314" i="1"/>
  <c r="J2315" i="1"/>
  <c r="J2316" i="1"/>
  <c r="J2317" i="1"/>
  <c r="J2319" i="1"/>
  <c r="J2320" i="1"/>
  <c r="J2321" i="1"/>
  <c r="J2322" i="1"/>
  <c r="J2323" i="1"/>
  <c r="J2324" i="1"/>
  <c r="J2325" i="1"/>
  <c r="J2326" i="1"/>
  <c r="J2327" i="1"/>
  <c r="J2328" i="1"/>
  <c r="J2329" i="1"/>
  <c r="J2331" i="1"/>
  <c r="J2332" i="1"/>
  <c r="J2334" i="1"/>
  <c r="J2335" i="1"/>
  <c r="J2337" i="1"/>
  <c r="J2338" i="1"/>
  <c r="J2339" i="1"/>
  <c r="J2340" i="1"/>
  <c r="J2341" i="1"/>
  <c r="J2343" i="1"/>
  <c r="J2344" i="1"/>
  <c r="J2346" i="1"/>
  <c r="J2347" i="1"/>
  <c r="J2348" i="1"/>
  <c r="J2349" i="1"/>
  <c r="J2350" i="1"/>
  <c r="J2351" i="1"/>
  <c r="J2352" i="1"/>
  <c r="J2353" i="1"/>
  <c r="J2355" i="1"/>
  <c r="J2357" i="1"/>
  <c r="J2358" i="1"/>
  <c r="J2359" i="1"/>
  <c r="J2361" i="1"/>
  <c r="J2362" i="1"/>
  <c r="J2363" i="1"/>
  <c r="J2365" i="1"/>
  <c r="J2366" i="1"/>
  <c r="J2367" i="1"/>
  <c r="J2368" i="1"/>
  <c r="J2369" i="1"/>
  <c r="J2370" i="1"/>
  <c r="J2371" i="1"/>
  <c r="J2373" i="1"/>
  <c r="J2374" i="1"/>
  <c r="J2375" i="1"/>
  <c r="J2376" i="1"/>
  <c r="J2377" i="1"/>
  <c r="J2378" i="1"/>
  <c r="J2380" i="1"/>
  <c r="J2381" i="1"/>
  <c r="J2382" i="1"/>
  <c r="J2383" i="1"/>
  <c r="J2384" i="1"/>
  <c r="J2385" i="1"/>
  <c r="J2386" i="1"/>
  <c r="J2387" i="1"/>
  <c r="J2388" i="1"/>
  <c r="J2390" i="1"/>
  <c r="J2391" i="1"/>
  <c r="J2392" i="1"/>
  <c r="J2393" i="1"/>
  <c r="J2394" i="1"/>
  <c r="J2395" i="1"/>
  <c r="J2396" i="1"/>
  <c r="J2397" i="1"/>
  <c r="J2399" i="1"/>
  <c r="J2400" i="1"/>
  <c r="J2401" i="1"/>
  <c r="J2403" i="1"/>
  <c r="J2404" i="1"/>
  <c r="J2405" i="1"/>
  <c r="J2406" i="1"/>
  <c r="J2407" i="1"/>
  <c r="J2409" i="1"/>
  <c r="J2410" i="1"/>
  <c r="J2411" i="1"/>
  <c r="J2412" i="1"/>
  <c r="J2413" i="1"/>
  <c r="J2414" i="1"/>
  <c r="J2415" i="1"/>
  <c r="J2417" i="1"/>
  <c r="J2418" i="1"/>
  <c r="J2419" i="1"/>
  <c r="J2420" i="1"/>
  <c r="J2421" i="1"/>
  <c r="J2422" i="1"/>
  <c r="J2423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9" i="1"/>
  <c r="J2440" i="1"/>
  <c r="J2441" i="1"/>
  <c r="J2442" i="1"/>
  <c r="J2443" i="1"/>
  <c r="J2444" i="1"/>
  <c r="J2446" i="1"/>
  <c r="J2447" i="1"/>
  <c r="J2449" i="1"/>
  <c r="J2450" i="1"/>
  <c r="J2451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2" i="1"/>
  <c r="J2483" i="1"/>
  <c r="J2484" i="1"/>
  <c r="J2485" i="1"/>
  <c r="J2486" i="1"/>
  <c r="J2487" i="1"/>
  <c r="J2488" i="1"/>
  <c r="J2489" i="1"/>
  <c r="J2502" i="1"/>
  <c r="J2503" i="1"/>
  <c r="J2504" i="1"/>
  <c r="J2505" i="1"/>
  <c r="J2506" i="1"/>
  <c r="J2507" i="1"/>
  <c r="J2508" i="1"/>
  <c r="J2509" i="1"/>
  <c r="J2511" i="1"/>
  <c r="J2512" i="1"/>
  <c r="J2514" i="1"/>
  <c r="J2517" i="1"/>
  <c r="J2518" i="1"/>
  <c r="J2519" i="1"/>
  <c r="J2520" i="1"/>
  <c r="J2523" i="1"/>
  <c r="J2525" i="1"/>
  <c r="J2526" i="1"/>
  <c r="J2528" i="1"/>
  <c r="J2529" i="1"/>
  <c r="J2530" i="1"/>
  <c r="J2531" i="1"/>
  <c r="J2532" i="1"/>
  <c r="J2533" i="1"/>
  <c r="J2534" i="1"/>
  <c r="J2536" i="1"/>
  <c r="J2537" i="1"/>
  <c r="J2538" i="1"/>
  <c r="J2539" i="1"/>
  <c r="J2540" i="1"/>
  <c r="J2541" i="1"/>
  <c r="J2543" i="1"/>
  <c r="J2544" i="1"/>
  <c r="J2545" i="1"/>
  <c r="J2546" i="1"/>
  <c r="J2549" i="1"/>
  <c r="J2550" i="1"/>
  <c r="J2551" i="1"/>
  <c r="J2553" i="1"/>
  <c r="J2555" i="1"/>
  <c r="J2556" i="1"/>
  <c r="J2557" i="1"/>
  <c r="J2558" i="1"/>
  <c r="J2559" i="1"/>
  <c r="J2561" i="1"/>
  <c r="J2562" i="1"/>
  <c r="J2563" i="1"/>
  <c r="J2565" i="1"/>
  <c r="J2566" i="1"/>
  <c r="J2568" i="1"/>
  <c r="J2569" i="1"/>
  <c r="J2570" i="1"/>
  <c r="J2571" i="1"/>
  <c r="J2572" i="1"/>
  <c r="J2573" i="1"/>
  <c r="J2574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2" i="1"/>
  <c r="J2593" i="1"/>
  <c r="J2594" i="1"/>
  <c r="J2595" i="1"/>
  <c r="J2596" i="1"/>
  <c r="J2597" i="1"/>
  <c r="J2598" i="1"/>
  <c r="J2603" i="1"/>
  <c r="J2604" i="1"/>
  <c r="J2606" i="1"/>
  <c r="J2607" i="1"/>
  <c r="J2608" i="1"/>
  <c r="J2609" i="1"/>
  <c r="J2610" i="1"/>
  <c r="J2611" i="1"/>
  <c r="J2612" i="1"/>
  <c r="J2613" i="1"/>
  <c r="J2614" i="1"/>
  <c r="J2615" i="1"/>
  <c r="J2616" i="1"/>
  <c r="J2619" i="1"/>
  <c r="J2620" i="1"/>
  <c r="J2621" i="1"/>
  <c r="J2623" i="1"/>
  <c r="J2624" i="1"/>
  <c r="J2628" i="1"/>
  <c r="J2630" i="1"/>
  <c r="J2631" i="1"/>
  <c r="J2632" i="1"/>
  <c r="J2633" i="1"/>
  <c r="J2634" i="1"/>
  <c r="J2635" i="1"/>
  <c r="J2636" i="1"/>
  <c r="J2637" i="1"/>
  <c r="J2638" i="1"/>
  <c r="J2640" i="1"/>
  <c r="J2641" i="1"/>
  <c r="J2642" i="1"/>
  <c r="J2643" i="1"/>
  <c r="J2644" i="1"/>
  <c r="J2648" i="1"/>
  <c r="J2649" i="1"/>
  <c r="J2650" i="1"/>
  <c r="J2653" i="1"/>
  <c r="J2655" i="1"/>
  <c r="J2657" i="1"/>
  <c r="J2658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5" i="1"/>
  <c r="J2676" i="1"/>
  <c r="J2678" i="1"/>
  <c r="J2679" i="1"/>
  <c r="J2681" i="1"/>
  <c r="J2684" i="1"/>
  <c r="J2686" i="1"/>
  <c r="J2688" i="1"/>
  <c r="J2689" i="1"/>
  <c r="J2691" i="1"/>
  <c r="J2692" i="1"/>
  <c r="J2694" i="1"/>
  <c r="J2697" i="1"/>
  <c r="J2698" i="1"/>
  <c r="J2699" i="1"/>
  <c r="J2704" i="1"/>
  <c r="J2706" i="1"/>
  <c r="J2707" i="1"/>
  <c r="J2708" i="1"/>
  <c r="J2709" i="1"/>
  <c r="J2710" i="1"/>
  <c r="J2711" i="1"/>
  <c r="J2713" i="1"/>
  <c r="J2714" i="1"/>
  <c r="J2715" i="1"/>
  <c r="J2717" i="1"/>
  <c r="J2718" i="1"/>
  <c r="J2719" i="1"/>
  <c r="J2720" i="1"/>
  <c r="J2721" i="1"/>
  <c r="J2723" i="1"/>
  <c r="J2725" i="1"/>
  <c r="J2729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6" i="1"/>
  <c r="J2747" i="1"/>
  <c r="J2748" i="1"/>
  <c r="J2749" i="1"/>
  <c r="J2750" i="1"/>
  <c r="J2751" i="1"/>
  <c r="J2752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8" i="1"/>
  <c r="J2809" i="1"/>
  <c r="J2810" i="1"/>
  <c r="J2811" i="1"/>
  <c r="J2812" i="1"/>
  <c r="J2813" i="1"/>
  <c r="J2814" i="1"/>
  <c r="J2816" i="1"/>
  <c r="J2817" i="1"/>
  <c r="J2818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9" i="1"/>
  <c r="J2980" i="1"/>
  <c r="J2981" i="1"/>
  <c r="J2982" i="1"/>
  <c r="J2983" i="1"/>
  <c r="J2984" i="1"/>
  <c r="J2985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5" i="1"/>
  <c r="J3006" i="1"/>
  <c r="J3007" i="1"/>
  <c r="J3009" i="1"/>
  <c r="J3010" i="1"/>
  <c r="J3011" i="1"/>
  <c r="J3013" i="1"/>
  <c r="J3014" i="1"/>
  <c r="J3015" i="1"/>
  <c r="J3016" i="1"/>
  <c r="J3017" i="1"/>
  <c r="J3018" i="1"/>
  <c r="J3019" i="1"/>
  <c r="J3020" i="1"/>
  <c r="J3022" i="1"/>
  <c r="J3023" i="1"/>
  <c r="J3024" i="1"/>
  <c r="J3025" i="1"/>
  <c r="J3026" i="1"/>
  <c r="J3027" i="1"/>
  <c r="J3028" i="1"/>
  <c r="J3029" i="1"/>
  <c r="J3030" i="1"/>
  <c r="J3031" i="1"/>
  <c r="J3033" i="1"/>
  <c r="J3034" i="1"/>
  <c r="J3035" i="1"/>
  <c r="J3036" i="1"/>
  <c r="J3037" i="1"/>
  <c r="J3038" i="1"/>
  <c r="J3039" i="1"/>
  <c r="J3040" i="1"/>
  <c r="J3041" i="1"/>
  <c r="J3043" i="1"/>
  <c r="J3045" i="1"/>
  <c r="J3046" i="1"/>
  <c r="J3048" i="1"/>
  <c r="J3049" i="1"/>
  <c r="J3050" i="1"/>
  <c r="J3051" i="1"/>
  <c r="J3052" i="1"/>
  <c r="J3053" i="1"/>
  <c r="J3054" i="1"/>
  <c r="J3056" i="1"/>
  <c r="J3057" i="1"/>
  <c r="J3058" i="1"/>
  <c r="J3059" i="1"/>
  <c r="J3060" i="1"/>
  <c r="J3061" i="1"/>
  <c r="J3063" i="1"/>
  <c r="J3065" i="1"/>
  <c r="J3066" i="1"/>
  <c r="J3067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1" i="1"/>
  <c r="J3092" i="1"/>
  <c r="J3093" i="1"/>
  <c r="J3094" i="1"/>
  <c r="J3096" i="1"/>
  <c r="J3097" i="1"/>
  <c r="J3098" i="1"/>
  <c r="J3099" i="1"/>
  <c r="J3101" i="1"/>
  <c r="J3102" i="1"/>
  <c r="J3103" i="1"/>
  <c r="J3106" i="1"/>
  <c r="J3107" i="1"/>
  <c r="J3108" i="1"/>
  <c r="J3109" i="1"/>
  <c r="J3110" i="1"/>
  <c r="J3112" i="1"/>
  <c r="J3113" i="1"/>
  <c r="J3114" i="1"/>
  <c r="J3115" i="1"/>
  <c r="J3116" i="1"/>
  <c r="J3117" i="1"/>
  <c r="J3118" i="1"/>
  <c r="J3119" i="1"/>
  <c r="J3120" i="1"/>
  <c r="J3121" i="1"/>
  <c r="J3123" i="1"/>
  <c r="J3124" i="1"/>
  <c r="J3126" i="1"/>
  <c r="J3127" i="1"/>
  <c r="J3128" i="1"/>
  <c r="J3130" i="1"/>
  <c r="J3131" i="1"/>
  <c r="J3132" i="1"/>
  <c r="J3133" i="1"/>
  <c r="J3136" i="1"/>
  <c r="J3137" i="1"/>
  <c r="J3138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7" i="1"/>
  <c r="J3158" i="1"/>
  <c r="J3160" i="1"/>
  <c r="J3161" i="1"/>
  <c r="J3162" i="1"/>
  <c r="J3163" i="1"/>
  <c r="J3164" i="1"/>
  <c r="J3165" i="1"/>
  <c r="J3166" i="1"/>
  <c r="J3167" i="1"/>
  <c r="J3168" i="1"/>
  <c r="J3169" i="1"/>
  <c r="J3171" i="1"/>
  <c r="J3172" i="1"/>
  <c r="J3173" i="1"/>
  <c r="J3175" i="1"/>
  <c r="J3176" i="1"/>
  <c r="J3177" i="1"/>
  <c r="J3178" i="1"/>
  <c r="J3179" i="1"/>
  <c r="J3180" i="1"/>
  <c r="J3181" i="1"/>
  <c r="J3182" i="1"/>
  <c r="J3183" i="1"/>
  <c r="J3185" i="1"/>
  <c r="J3186" i="1"/>
  <c r="J3187" i="1"/>
  <c r="J3188" i="1"/>
  <c r="J3189" i="1"/>
  <c r="J3190" i="1"/>
  <c r="J3191" i="1"/>
  <c r="J3192" i="1"/>
  <c r="J3193" i="1"/>
  <c r="J3198" i="1"/>
  <c r="J3199" i="1"/>
  <c r="J3200" i="1"/>
  <c r="J3201" i="1"/>
  <c r="J3203" i="1"/>
  <c r="J3204" i="1"/>
  <c r="J3205" i="1"/>
  <c r="J3207" i="1"/>
  <c r="J3208" i="1"/>
  <c r="J3209" i="1"/>
  <c r="J3210" i="1"/>
  <c r="J3212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40" i="1"/>
  <c r="J3241" i="1"/>
  <c r="J3242" i="1"/>
  <c r="J3243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2" i="1"/>
</calcChain>
</file>

<file path=xl/sharedStrings.xml><?xml version="1.0" encoding="utf-8"?>
<sst xmlns="http://schemas.openxmlformats.org/spreadsheetml/2006/main" count="11089" uniqueCount="11089">
  <si>
    <t>代码</t>
  </si>
  <si>
    <t>名称</t>
  </si>
  <si>
    <t>融资余额</t>
  </si>
  <si>
    <t>融券余额</t>
  </si>
  <si>
    <t>920083.BJ</t>
  </si>
  <si>
    <t>金戈新材</t>
  </si>
  <si>
    <t>920009.BJ</t>
  </si>
  <si>
    <t>丹娜生物</t>
  </si>
  <si>
    <t>920206.BJ</t>
  </si>
  <si>
    <t>彩客科技</t>
  </si>
  <si>
    <t>920047.BJ</t>
  </si>
  <si>
    <t>诺思兰德</t>
  </si>
  <si>
    <t>920971.BJ</t>
  </si>
  <si>
    <t>天马新材</t>
  </si>
  <si>
    <t>920111.BJ</t>
  </si>
  <si>
    <t>聚星科技</t>
  </si>
  <si>
    <t>920125.BJ</t>
  </si>
  <si>
    <t>鸿仕达</t>
  </si>
  <si>
    <t>920263.BJ</t>
  </si>
  <si>
    <t>中航泰达</t>
  </si>
  <si>
    <t>920510.BJ</t>
  </si>
  <si>
    <t>丰光精密</t>
  </si>
  <si>
    <t>920076.BJ</t>
  </si>
  <si>
    <t>国亮新材</t>
  </si>
  <si>
    <t>920181.BJ</t>
  </si>
  <si>
    <t>赛英电子</t>
  </si>
  <si>
    <t>920725.BJ</t>
  </si>
  <si>
    <t>惠丰钻石</t>
  </si>
  <si>
    <t>920703.BJ</t>
  </si>
  <si>
    <t>广厦环能</t>
  </si>
  <si>
    <t>920807.BJ</t>
  </si>
  <si>
    <t>奔朗新材</t>
  </si>
  <si>
    <t>920061.BJ</t>
  </si>
  <si>
    <t>西磁科技</t>
  </si>
  <si>
    <t>920491.BJ</t>
  </si>
  <si>
    <t>奥迪威</t>
  </si>
  <si>
    <t>920045.BJ</t>
  </si>
  <si>
    <t>蘅东光</t>
  </si>
  <si>
    <t>920012.BJ</t>
  </si>
  <si>
    <t>创达新材</t>
  </si>
  <si>
    <t>920078.BJ</t>
  </si>
  <si>
    <t>族兴新材</t>
  </si>
  <si>
    <t>920019.BJ</t>
  </si>
  <si>
    <t>铜冠矿建</t>
  </si>
  <si>
    <t>920593.BJ</t>
  </si>
  <si>
    <t>鼎智科技</t>
  </si>
  <si>
    <t>920273.BJ</t>
  </si>
  <si>
    <t>一致魔芋</t>
  </si>
  <si>
    <t>农产品</t>
  </si>
  <si>
    <t>920178.BJ</t>
  </si>
  <si>
    <t>锐翔智能</t>
  </si>
  <si>
    <t>920156.BJ</t>
  </si>
  <si>
    <t>海昌智能</t>
  </si>
  <si>
    <t>920100.BJ</t>
  </si>
  <si>
    <t>三协电机</t>
  </si>
  <si>
    <t>920211.BJ</t>
  </si>
  <si>
    <t>新睿电子</t>
  </si>
  <si>
    <t>920122.BJ</t>
  </si>
  <si>
    <t>中纺标</t>
  </si>
  <si>
    <t>920634.BJ</t>
  </si>
  <si>
    <t>新威凌</t>
  </si>
  <si>
    <t>920161.BJ</t>
  </si>
  <si>
    <t>龙辰科技</t>
  </si>
  <si>
    <t>920002.BJ</t>
  </si>
  <si>
    <t>万达轴承</t>
  </si>
  <si>
    <t>920186.BJ</t>
  </si>
  <si>
    <t>中科仪</t>
  </si>
  <si>
    <t>920509.BJ</t>
  </si>
  <si>
    <t>同惠电子</t>
  </si>
  <si>
    <t>920575.BJ</t>
  </si>
  <si>
    <t>*ST康乐</t>
  </si>
  <si>
    <t>920177.BJ</t>
  </si>
  <si>
    <t>恒道科技</t>
  </si>
  <si>
    <t>920693.BJ</t>
  </si>
  <si>
    <t>阿为特</t>
  </si>
  <si>
    <t>920344.BJ</t>
  </si>
  <si>
    <t>三元基因</t>
  </si>
  <si>
    <t>920808.BJ</t>
  </si>
  <si>
    <t>曙光数创</t>
  </si>
  <si>
    <t>920179.BJ</t>
  </si>
  <si>
    <t>凯德石英</t>
  </si>
  <si>
    <t>920505.BJ</t>
  </si>
  <si>
    <t>九菱科技</t>
  </si>
  <si>
    <t>920726.BJ</t>
  </si>
  <si>
    <t>朱老六</t>
  </si>
  <si>
    <t>920069.BJ</t>
  </si>
  <si>
    <t>普昂医疗</t>
  </si>
  <si>
    <t>920578.BJ</t>
  </si>
  <si>
    <t>巨能股份</t>
  </si>
  <si>
    <t>920036.BJ</t>
  </si>
  <si>
    <t>觅睿科技</t>
  </si>
  <si>
    <t>920017.BJ</t>
  </si>
  <si>
    <t>星昊医药</t>
  </si>
  <si>
    <t>920566.BJ</t>
  </si>
  <si>
    <t>梓橦宫</t>
  </si>
  <si>
    <t>920119.BJ</t>
  </si>
  <si>
    <t>美德乐</t>
  </si>
  <si>
    <t>920961.BJ</t>
  </si>
  <si>
    <t>创远信科</t>
  </si>
  <si>
    <t>920493.BJ</t>
  </si>
  <si>
    <t>并行科技</t>
  </si>
  <si>
    <t>920200.BJ</t>
  </si>
  <si>
    <t>振宏股份</t>
  </si>
  <si>
    <t>920112.BJ</t>
  </si>
  <si>
    <t>巴兰仕</t>
  </si>
  <si>
    <t>920275.BJ</t>
  </si>
  <si>
    <t>驱动力</t>
  </si>
  <si>
    <t>920068.BJ</t>
  </si>
  <si>
    <t>天工股份</t>
  </si>
  <si>
    <t>920946.BJ</t>
  </si>
  <si>
    <t>森萱医药</t>
  </si>
  <si>
    <t>920699.BJ</t>
  </si>
  <si>
    <t>海达尔</t>
  </si>
  <si>
    <t>920378.BJ</t>
  </si>
  <si>
    <t>泰德股份</t>
  </si>
  <si>
    <t>920180.BJ</t>
  </si>
  <si>
    <t>爱得科技</t>
  </si>
  <si>
    <t>920425.BJ</t>
  </si>
  <si>
    <t>乐创技术</t>
  </si>
  <si>
    <t>920050.BJ</t>
  </si>
  <si>
    <t>爱舍伦</t>
  </si>
  <si>
    <t>920037.BJ</t>
  </si>
  <si>
    <t>广信科技</t>
  </si>
  <si>
    <t>920126.BJ</t>
  </si>
  <si>
    <t>永大股份</t>
  </si>
  <si>
    <t>920099.BJ</t>
  </si>
  <si>
    <t>瑞华技术</t>
  </si>
  <si>
    <t>920367.BJ</t>
  </si>
  <si>
    <t>新赣江</t>
  </si>
  <si>
    <t>920305.BJ</t>
  </si>
  <si>
    <t>*ST云创</t>
  </si>
  <si>
    <t>920675.BJ</t>
  </si>
  <si>
    <t>秉扬科技</t>
  </si>
  <si>
    <t>920670.BJ</t>
  </si>
  <si>
    <t>数字人</t>
  </si>
  <si>
    <t>920547.BJ</t>
  </si>
  <si>
    <t>无锡晶海</t>
  </si>
  <si>
    <t>920033.BJ</t>
  </si>
  <si>
    <t>康普化学</t>
  </si>
  <si>
    <t>920403.BJ</t>
  </si>
  <si>
    <t>康农种业</t>
  </si>
  <si>
    <t>920022.BJ</t>
  </si>
  <si>
    <t>世昌股份</t>
  </si>
  <si>
    <t>920833.BJ</t>
  </si>
  <si>
    <t>美心翼申</t>
  </si>
  <si>
    <t>920261.BJ</t>
  </si>
  <si>
    <t>一诺威</t>
  </si>
  <si>
    <t>920011.BJ</t>
  </si>
  <si>
    <t>晨光电机</t>
  </si>
  <si>
    <t>920066.BJ</t>
  </si>
  <si>
    <t>科拜尔</t>
  </si>
  <si>
    <t>920230.BJ</t>
  </si>
  <si>
    <t>欧康医药</t>
  </si>
  <si>
    <t>920121.BJ</t>
  </si>
  <si>
    <t>江天科技</t>
  </si>
  <si>
    <t>920685.BJ</t>
  </si>
  <si>
    <t>新芝生物</t>
  </si>
  <si>
    <t>920188.BJ</t>
  </si>
  <si>
    <t>悦龙科技</t>
  </si>
  <si>
    <t>920130.BJ</t>
  </si>
  <si>
    <t>立方控股</t>
  </si>
  <si>
    <t>920802.BJ</t>
  </si>
  <si>
    <t>保丽洁</t>
  </si>
  <si>
    <t>920199.BJ</t>
  </si>
  <si>
    <t>倍益康</t>
  </si>
  <si>
    <t>920978.BJ</t>
  </si>
  <si>
    <t>开特股份</t>
  </si>
  <si>
    <t>920351.BJ</t>
  </si>
  <si>
    <t>华光源海</t>
  </si>
  <si>
    <t>920832.BJ</t>
  </si>
  <si>
    <t>齐鲁华信</t>
  </si>
  <si>
    <t>920663.BJ</t>
  </si>
  <si>
    <t>明阳科技</t>
  </si>
  <si>
    <t>920982.BJ</t>
  </si>
  <si>
    <t>锦波生物</t>
  </si>
  <si>
    <t>920187.BJ</t>
  </si>
  <si>
    <t>通领科技</t>
  </si>
  <si>
    <t>920271.BJ</t>
  </si>
  <si>
    <t>邦德股份</t>
  </si>
  <si>
    <t>920720.BJ</t>
  </si>
  <si>
    <t>吉冈精密</t>
  </si>
  <si>
    <t>920116.BJ</t>
  </si>
  <si>
    <t>星图测控</t>
  </si>
  <si>
    <t>920790.BJ</t>
  </si>
  <si>
    <t>联迪信息</t>
  </si>
  <si>
    <t>920735.BJ</t>
  </si>
  <si>
    <t>德源药业</t>
  </si>
  <si>
    <t>920080.BJ</t>
  </si>
  <si>
    <t>奥美森</t>
  </si>
  <si>
    <t>920438.BJ</t>
  </si>
  <si>
    <t>戈碧迦</t>
  </si>
  <si>
    <t>920656.BJ</t>
  </si>
  <si>
    <t>海昇药业</t>
  </si>
  <si>
    <t>920207.BJ</t>
  </si>
  <si>
    <t>众诚科技</t>
  </si>
  <si>
    <t>920057.BJ</t>
  </si>
  <si>
    <t>百甲科技</t>
  </si>
  <si>
    <t>920694.BJ</t>
  </si>
  <si>
    <t>中裕科技</t>
  </si>
  <si>
    <t>920662.BJ</t>
  </si>
  <si>
    <t>方盛股份</t>
  </si>
  <si>
    <t>920433.BJ</t>
  </si>
  <si>
    <t>大唐药业</t>
  </si>
  <si>
    <t>920010.BJ</t>
  </si>
  <si>
    <t>凯添燃气</t>
  </si>
  <si>
    <t>920768.BJ</t>
  </si>
  <si>
    <t>拾比佰</t>
  </si>
  <si>
    <t>920242.BJ</t>
  </si>
  <si>
    <t>建邦科技</t>
  </si>
  <si>
    <t>920981.BJ</t>
  </si>
  <si>
    <t>晶赛科技</t>
  </si>
  <si>
    <t>920418.BJ</t>
  </si>
  <si>
    <t>苏轴股份</t>
  </si>
  <si>
    <t>920108.BJ</t>
  </si>
  <si>
    <t>宏海科技</t>
  </si>
  <si>
    <t>920167.BJ</t>
  </si>
  <si>
    <t>同享科技</t>
  </si>
  <si>
    <t>920166.BJ</t>
  </si>
  <si>
    <t>海圣医疗</t>
  </si>
  <si>
    <t>920018.BJ</t>
  </si>
  <si>
    <t>宏远股份</t>
  </si>
  <si>
    <t>920719.BJ</t>
  </si>
  <si>
    <t>宁新新材</t>
  </si>
  <si>
    <t>920110.BJ</t>
  </si>
  <si>
    <t>雷特科技</t>
  </si>
  <si>
    <t>920689.BJ</t>
  </si>
  <si>
    <t>克莱特</t>
  </si>
  <si>
    <t>920190.BJ</t>
  </si>
  <si>
    <t>雷神科技</t>
  </si>
  <si>
    <t>920792.BJ</t>
  </si>
  <si>
    <t>东和新材</t>
  </si>
  <si>
    <t>920088.BJ</t>
  </si>
  <si>
    <t>科力股份</t>
  </si>
  <si>
    <t>920371.BJ</t>
  </si>
  <si>
    <t>欧福蛋业</t>
  </si>
  <si>
    <t>920020.BJ</t>
  </si>
  <si>
    <t>泰凯英</t>
  </si>
  <si>
    <t>920932.BJ</t>
  </si>
  <si>
    <t>科达自控</t>
  </si>
  <si>
    <t>920239.BJ</t>
  </si>
  <si>
    <t>长虹能源</t>
  </si>
  <si>
    <t>920395.BJ</t>
  </si>
  <si>
    <t>朗鸿科技</t>
  </si>
  <si>
    <t>920092.BJ</t>
  </si>
  <si>
    <t>汉鑫科技</t>
  </si>
  <si>
    <t>920227.BJ</t>
  </si>
  <si>
    <t>美登科技</t>
  </si>
  <si>
    <t>920770.BJ</t>
  </si>
  <si>
    <t>艾能聚</t>
  </si>
  <si>
    <t>920221.BJ</t>
  </si>
  <si>
    <t>易实精密</t>
  </si>
  <si>
    <t>920003.BJ</t>
  </si>
  <si>
    <t>中诚咨询</t>
  </si>
  <si>
    <t>920339.BJ</t>
  </si>
  <si>
    <t>恒太照明</t>
  </si>
  <si>
    <t>920055.BJ</t>
  </si>
  <si>
    <t>隆源股份</t>
  </si>
  <si>
    <t>920953.BJ</t>
  </si>
  <si>
    <t>国子软件</t>
  </si>
  <si>
    <t>920006.BJ</t>
  </si>
  <si>
    <t>晟楠科技</t>
  </si>
  <si>
    <t>920118.BJ</t>
  </si>
  <si>
    <t>太湖远大</t>
  </si>
  <si>
    <t>920023.BJ</t>
  </si>
  <si>
    <t>*ST田野</t>
  </si>
  <si>
    <t>920564.BJ</t>
  </si>
  <si>
    <t>天润科技</t>
  </si>
  <si>
    <t>920029.BJ</t>
  </si>
  <si>
    <t>开发科技</t>
  </si>
  <si>
    <t>920168.BJ</t>
  </si>
  <si>
    <t>通宝光电</t>
  </si>
  <si>
    <t>920533.BJ</t>
  </si>
  <si>
    <t>骏创科技</t>
  </si>
  <si>
    <t>920237.BJ</t>
  </si>
  <si>
    <t>力佳科技</t>
  </si>
  <si>
    <t>920278.BJ</t>
  </si>
  <si>
    <t>鹿得医疗</t>
  </si>
  <si>
    <t>920931.BJ</t>
  </si>
  <si>
    <t>无锡鼎邦</t>
  </si>
  <si>
    <t>920819.BJ</t>
  </si>
  <si>
    <t>颖泰生物</t>
  </si>
  <si>
    <t>920943.BJ</t>
  </si>
  <si>
    <t>优机股份</t>
  </si>
  <si>
    <t>920208.BJ</t>
  </si>
  <si>
    <t>青矩技术</t>
  </si>
  <si>
    <t>920212.BJ</t>
  </si>
  <si>
    <t>智新电子</t>
  </si>
  <si>
    <t>920642.BJ</t>
  </si>
  <si>
    <t>通易航天</t>
  </si>
  <si>
    <t>920357.BJ</t>
  </si>
  <si>
    <t>雅葆轩</t>
  </si>
  <si>
    <t>920089.BJ</t>
  </si>
  <si>
    <t>禾昌聚合</t>
  </si>
  <si>
    <t>920454.BJ</t>
  </si>
  <si>
    <t>同心传动</t>
  </si>
  <si>
    <t>920087.BJ</t>
  </si>
  <si>
    <t>秋乐种业</t>
  </si>
  <si>
    <t>920346.BJ</t>
  </si>
  <si>
    <t>威贸电子</t>
  </si>
  <si>
    <t>920183.BJ</t>
  </si>
  <si>
    <t>海菲曼</t>
  </si>
  <si>
    <t>920870.BJ</t>
  </si>
  <si>
    <t>恒进感应</t>
  </si>
  <si>
    <t>920223.BJ</t>
  </si>
  <si>
    <t>荣亿精密</t>
  </si>
  <si>
    <t>920924.BJ</t>
  </si>
  <si>
    <t>广脉科技</t>
  </si>
  <si>
    <t>920469.BJ</t>
  </si>
  <si>
    <t>富恒新材</t>
  </si>
  <si>
    <t>920914.BJ</t>
  </si>
  <si>
    <t>远航精密</t>
  </si>
  <si>
    <t>920300.BJ</t>
  </si>
  <si>
    <t>辰光医疗</t>
  </si>
  <si>
    <t>920892.BJ</t>
  </si>
  <si>
    <t>广咨国际</t>
  </si>
  <si>
    <t>920570.BJ</t>
  </si>
  <si>
    <t>坤博精工</t>
  </si>
  <si>
    <t>920247.BJ</t>
  </si>
  <si>
    <t>华密新材</t>
  </si>
  <si>
    <t>920185.BJ</t>
  </si>
  <si>
    <t>贝特瑞</t>
  </si>
  <si>
    <t>920580.BJ</t>
  </si>
  <si>
    <t>科创新材</t>
  </si>
  <si>
    <t>920008.BJ</t>
  </si>
  <si>
    <t>成电光信</t>
  </si>
  <si>
    <t>920030.BJ</t>
  </si>
  <si>
    <t>德众汽车</t>
  </si>
  <si>
    <t>920091.BJ</t>
  </si>
  <si>
    <t>大鹏工业</t>
  </si>
  <si>
    <t>920821.BJ</t>
  </si>
  <si>
    <t>则成电子</t>
  </si>
  <si>
    <t>920976.BJ</t>
  </si>
  <si>
    <t>视声智能</t>
  </si>
  <si>
    <t>920504.BJ</t>
  </si>
  <si>
    <t>博迅生物</t>
  </si>
  <si>
    <t>920007.BJ</t>
  </si>
  <si>
    <t>酉立智能</t>
  </si>
  <si>
    <t>920701.BJ</t>
  </si>
  <si>
    <t>豪声电子</t>
  </si>
  <si>
    <t>920690.BJ</t>
  </si>
  <si>
    <t>捷众科技</t>
  </si>
  <si>
    <t>920627.BJ</t>
  </si>
  <si>
    <t>力王股份</t>
  </si>
  <si>
    <t>920368.BJ</t>
  </si>
  <si>
    <t>连城数控</t>
  </si>
  <si>
    <t>920266.BJ</t>
  </si>
  <si>
    <t>生物谷</t>
  </si>
  <si>
    <t>920571.BJ</t>
  </si>
  <si>
    <t>国航远洋</t>
  </si>
  <si>
    <t>920106.BJ</t>
  </si>
  <si>
    <t>林泰新材</t>
  </si>
  <si>
    <t>920014.BJ</t>
  </si>
  <si>
    <t>特瑞斯</t>
  </si>
  <si>
    <t>920786.BJ</t>
  </si>
  <si>
    <t>骑士乳业</t>
  </si>
  <si>
    <t>920414.BJ</t>
  </si>
  <si>
    <t>欧普泰</t>
  </si>
  <si>
    <t>920809.BJ</t>
  </si>
  <si>
    <t>安达科技</t>
  </si>
  <si>
    <t>920101.BJ</t>
  </si>
  <si>
    <t>志高机械</t>
  </si>
  <si>
    <t>920806.BJ</t>
  </si>
  <si>
    <t>云星宇</t>
  </si>
  <si>
    <t>920855.BJ</t>
  </si>
  <si>
    <t>浙江大农</t>
  </si>
  <si>
    <t>920608.BJ</t>
  </si>
  <si>
    <t>丰安股份</t>
  </si>
  <si>
    <t>920839.BJ</t>
  </si>
  <si>
    <t>万通液压</t>
  </si>
  <si>
    <t>920027.BJ</t>
  </si>
  <si>
    <t>交大铁发</t>
  </si>
  <si>
    <t>920422.BJ</t>
  </si>
  <si>
    <t>润普食品</t>
  </si>
  <si>
    <t>920415.BJ</t>
  </si>
  <si>
    <t>恒拓开源</t>
  </si>
  <si>
    <t>920729.BJ</t>
  </si>
  <si>
    <t>永顺生物</t>
  </si>
  <si>
    <t>920475.BJ</t>
  </si>
  <si>
    <t>三友科技</t>
  </si>
  <si>
    <t>920871.BJ</t>
  </si>
  <si>
    <t>派特尔</t>
  </si>
  <si>
    <t>920160.BJ</t>
  </si>
  <si>
    <t>北矿检测</t>
  </si>
  <si>
    <t>920363.BJ</t>
  </si>
  <si>
    <t>莱赛激光</t>
  </si>
  <si>
    <t>920640.BJ</t>
  </si>
  <si>
    <t>富士达</t>
  </si>
  <si>
    <t>920779.BJ</t>
  </si>
  <si>
    <t>武汉蓝电</t>
  </si>
  <si>
    <t>920992.BJ</t>
  </si>
  <si>
    <t>中科美菱</t>
  </si>
  <si>
    <t>920396.BJ</t>
  </si>
  <si>
    <t>常辅股份</t>
  </si>
  <si>
    <t>920974.BJ</t>
  </si>
  <si>
    <t>凯大催化</t>
  </si>
  <si>
    <t>920876.BJ</t>
  </si>
  <si>
    <t>慧为智能</t>
  </si>
  <si>
    <t>920375.BJ</t>
  </si>
  <si>
    <t>派诺科技</t>
  </si>
  <si>
    <t>920086.BJ</t>
  </si>
  <si>
    <t>科马材料</t>
  </si>
  <si>
    <t>920748.BJ</t>
  </si>
  <si>
    <t>路桥信息</t>
  </si>
  <si>
    <t>920508.BJ</t>
  </si>
  <si>
    <t>殷图网联</t>
  </si>
  <si>
    <t>920026.BJ</t>
  </si>
  <si>
    <t>卓兆点胶</t>
  </si>
  <si>
    <t>920058.BJ</t>
  </si>
  <si>
    <t>华洋赛车</t>
  </si>
  <si>
    <t>920445.BJ</t>
  </si>
  <si>
    <t>龙竹科技</t>
  </si>
  <si>
    <t>920274.BJ</t>
  </si>
  <si>
    <t>宏裕包材</t>
  </si>
  <si>
    <t>920098.BJ</t>
  </si>
  <si>
    <t>科隆新材</t>
  </si>
  <si>
    <t>920005.BJ</t>
  </si>
  <si>
    <t>鼎佳精密</t>
  </si>
  <si>
    <t>920519.BJ</t>
  </si>
  <si>
    <t>万德股份</t>
  </si>
  <si>
    <t>920925.BJ</t>
  </si>
  <si>
    <t>锦好医疗</t>
  </si>
  <si>
    <t>920304.BJ</t>
  </si>
  <si>
    <t>迪尔化工</t>
  </si>
  <si>
    <t>920060.BJ</t>
  </si>
  <si>
    <t>万源通</t>
  </si>
  <si>
    <t>920651.BJ</t>
  </si>
  <si>
    <t>天罡股份</t>
  </si>
  <si>
    <t>920123.BJ</t>
  </si>
  <si>
    <t>芭薇股份</t>
  </si>
  <si>
    <t>920576.BJ</t>
  </si>
  <si>
    <t>天力复合</t>
  </si>
  <si>
    <t>920579.BJ</t>
  </si>
  <si>
    <t>机科股份</t>
  </si>
  <si>
    <t>920270.BJ</t>
  </si>
  <si>
    <t>天铭科技</t>
  </si>
  <si>
    <t>920374.BJ</t>
  </si>
  <si>
    <t>云里物里</t>
  </si>
  <si>
    <t>920124.BJ</t>
  </si>
  <si>
    <t>南特科技</t>
  </si>
  <si>
    <t>920950.BJ</t>
  </si>
  <si>
    <t>迅安科技</t>
  </si>
  <si>
    <t>920158.BJ</t>
  </si>
  <si>
    <t>长江能科</t>
  </si>
  <si>
    <t>920682.BJ</t>
  </si>
  <si>
    <t>球冠电缆</t>
  </si>
  <si>
    <t>920082.BJ</t>
  </si>
  <si>
    <t>方正阀门</t>
  </si>
  <si>
    <t>920765.BJ</t>
  </si>
  <si>
    <t>美之高</t>
  </si>
  <si>
    <t>920145.BJ</t>
  </si>
  <si>
    <t>恒合股份</t>
  </si>
  <si>
    <t>920245.BJ</t>
  </si>
  <si>
    <t>威博液压</t>
  </si>
  <si>
    <t>920198.BJ</t>
  </si>
  <si>
    <t>微创光电</t>
  </si>
  <si>
    <t>920015.BJ</t>
  </si>
  <si>
    <t>锦华新材</t>
  </si>
  <si>
    <t>920718.BJ</t>
  </si>
  <si>
    <t>合肥高科</t>
  </si>
  <si>
    <t>920419.BJ</t>
  </si>
  <si>
    <t>路斯股份</t>
  </si>
  <si>
    <t>920478.BJ</t>
  </si>
  <si>
    <t>峆一药业</t>
  </si>
  <si>
    <t>920159.BJ</t>
  </si>
  <si>
    <t>农大科技</t>
  </si>
  <si>
    <t>920906.BJ</t>
  </si>
  <si>
    <t>舜宇精工</t>
  </si>
  <si>
    <t>920826.BJ</t>
  </si>
  <si>
    <t>盖世食品</t>
  </si>
  <si>
    <t>920837.BJ</t>
  </si>
  <si>
    <t>华原股份</t>
  </si>
  <si>
    <t>920679.BJ</t>
  </si>
  <si>
    <t>前进科技</t>
  </si>
  <si>
    <t>920781.BJ</t>
  </si>
  <si>
    <t>瑞奇智造</t>
  </si>
  <si>
    <t>920926.BJ</t>
  </si>
  <si>
    <t>鸿智科技</t>
  </si>
  <si>
    <t>920169.BJ</t>
  </si>
  <si>
    <t>七丰精工</t>
  </si>
  <si>
    <t>920171.BJ</t>
  </si>
  <si>
    <t>志晟信息</t>
  </si>
  <si>
    <t>920252.BJ</t>
  </si>
  <si>
    <t>天宏锂电</t>
  </si>
  <si>
    <t>920436.BJ</t>
  </si>
  <si>
    <t>大地电气</t>
  </si>
  <si>
    <t>920021.BJ</t>
  </si>
  <si>
    <t>流金科技</t>
  </si>
  <si>
    <t>920139.BJ</t>
  </si>
  <si>
    <t>华岭股份</t>
  </si>
  <si>
    <t>920394.BJ</t>
  </si>
  <si>
    <t>民士达</t>
  </si>
  <si>
    <t>920191.BJ</t>
  </si>
  <si>
    <t>瑞尔竞达</t>
  </si>
  <si>
    <t>920866.BJ</t>
  </si>
  <si>
    <t>绿亨科技</t>
  </si>
  <si>
    <t>920184.BJ</t>
  </si>
  <si>
    <t>国源科技</t>
  </si>
  <si>
    <t>920885.BJ</t>
  </si>
  <si>
    <t>星辰科技</t>
  </si>
  <si>
    <t>920896.BJ</t>
  </si>
  <si>
    <t>旺成科技</t>
  </si>
  <si>
    <t>920056.BJ</t>
  </si>
  <si>
    <t>能之光</t>
  </si>
  <si>
    <t>920985.BJ</t>
  </si>
  <si>
    <t>海泰新能</t>
  </si>
  <si>
    <t>920556.BJ</t>
  </si>
  <si>
    <t>雅达股份</t>
  </si>
  <si>
    <t>920476.BJ</t>
  </si>
  <si>
    <t>海能技术</t>
  </si>
  <si>
    <t>920128.BJ</t>
  </si>
  <si>
    <t>胜业电气</t>
  </si>
  <si>
    <t>920267.BJ</t>
  </si>
  <si>
    <t>鑫汇科</t>
  </si>
  <si>
    <t>920592.BJ</t>
  </si>
  <si>
    <t>华信永道</t>
  </si>
  <si>
    <t>920149.BJ</t>
  </si>
  <si>
    <t>旭杰科技</t>
  </si>
  <si>
    <t>920132.BJ</t>
  </si>
  <si>
    <t>泰鹏智能</t>
  </si>
  <si>
    <t>920471.BJ</t>
  </si>
  <si>
    <t>美邦科技</t>
  </si>
  <si>
    <t>920527.BJ</t>
  </si>
  <si>
    <t>夜光明</t>
  </si>
  <si>
    <t>920429.BJ</t>
  </si>
  <si>
    <t>康比特</t>
  </si>
  <si>
    <t>920523.BJ</t>
  </si>
  <si>
    <t>德瑞锂电</t>
  </si>
  <si>
    <t>920496.BJ</t>
  </si>
  <si>
    <t>许昌智能</t>
  </si>
  <si>
    <t>920541.BJ</t>
  </si>
  <si>
    <t>铁大科技</t>
  </si>
  <si>
    <t>920174.BJ</t>
  </si>
  <si>
    <t>五新智能</t>
  </si>
  <si>
    <t>920260.BJ</t>
  </si>
  <si>
    <t>中寰股份</t>
  </si>
  <si>
    <t>920717.BJ</t>
  </si>
  <si>
    <t>瑞星股份</t>
  </si>
  <si>
    <t>920146.BJ</t>
  </si>
  <si>
    <t>华阳变速</t>
  </si>
  <si>
    <t>920370.BJ</t>
  </si>
  <si>
    <t>新安洁</t>
  </si>
  <si>
    <t>920000.BJ</t>
  </si>
  <si>
    <t>安徽凤凰</t>
  </si>
  <si>
    <t>920016.BJ</t>
  </si>
  <si>
    <t>中草香料</t>
  </si>
  <si>
    <t>920799.BJ</t>
  </si>
  <si>
    <t>艾融软件</t>
  </si>
  <si>
    <t>920220.BJ</t>
  </si>
  <si>
    <t>朗信电气</t>
  </si>
  <si>
    <t>920856.BJ</t>
  </si>
  <si>
    <t>浩淼科技</t>
  </si>
  <si>
    <t>920964.BJ</t>
  </si>
  <si>
    <t>润农节水</t>
  </si>
  <si>
    <t>920028.BJ</t>
  </si>
  <si>
    <t>新恒泰</t>
  </si>
  <si>
    <t>920957.BJ</t>
  </si>
  <si>
    <t>汉维科技</t>
  </si>
  <si>
    <t>920405.BJ</t>
  </si>
  <si>
    <t>海希通讯</t>
  </si>
  <si>
    <t>920751.BJ</t>
  </si>
  <si>
    <t>惠同新材</t>
  </si>
  <si>
    <t>920641.BJ</t>
  </si>
  <si>
    <t>格利尔</t>
  </si>
  <si>
    <t>920879.BJ</t>
  </si>
  <si>
    <t>基康技术</t>
  </si>
  <si>
    <t>920639.BJ</t>
  </si>
  <si>
    <t>晨光电缆</t>
  </si>
  <si>
    <t>920834.BJ</t>
  </si>
  <si>
    <t>三维装备</t>
  </si>
  <si>
    <t>920163.BJ</t>
  </si>
  <si>
    <t>方大新材</t>
  </si>
  <si>
    <t>920526.BJ</t>
  </si>
  <si>
    <t>凯华材料</t>
  </si>
  <si>
    <t>920096.BJ</t>
  </si>
  <si>
    <t>嘉晨智能</t>
  </si>
  <si>
    <t>920970.BJ</t>
  </si>
  <si>
    <t>大禹生物</t>
  </si>
  <si>
    <t>920204.BJ</t>
  </si>
  <si>
    <t>沪江材料</t>
  </si>
  <si>
    <t>920090.BJ</t>
  </si>
  <si>
    <t>*ST同辉</t>
  </si>
  <si>
    <t>920810.BJ</t>
  </si>
  <si>
    <t>春光智能</t>
  </si>
  <si>
    <t>920942.BJ</t>
  </si>
  <si>
    <t>恒立钻具</t>
  </si>
  <si>
    <t>920195.BJ</t>
  </si>
  <si>
    <t>三祥科技</t>
  </si>
  <si>
    <t>920299.BJ</t>
  </si>
  <si>
    <t>灿能电力</t>
  </si>
  <si>
    <t>920895.BJ</t>
  </si>
  <si>
    <t>花溪科技</t>
  </si>
  <si>
    <t>920753.BJ</t>
  </si>
  <si>
    <t>天纺标</t>
  </si>
  <si>
    <t>920035.BJ</t>
  </si>
  <si>
    <t>精创电气</t>
  </si>
  <si>
    <t>920075.BJ</t>
  </si>
  <si>
    <t>柏星龙</t>
  </si>
  <si>
    <t>920489.BJ</t>
  </si>
  <si>
    <t>佳先股份</t>
  </si>
  <si>
    <t>920455.BJ</t>
  </si>
  <si>
    <t>汇隆活塞</t>
  </si>
  <si>
    <t>920553.BJ</t>
  </si>
  <si>
    <t>凯腾精工</t>
  </si>
  <si>
    <t>920077.BJ</t>
  </si>
  <si>
    <t>吉林碳谷</t>
  </si>
  <si>
    <t>920706.BJ</t>
  </si>
  <si>
    <t>铁拓机械</t>
  </si>
  <si>
    <t>920599.BJ</t>
  </si>
  <si>
    <t>同力股份</t>
  </si>
  <si>
    <t>920249.BJ</t>
  </si>
  <si>
    <t>利尔达</t>
  </si>
  <si>
    <t>920873.BJ</t>
  </si>
  <si>
    <t>中设咨询</t>
  </si>
  <si>
    <t>920402.BJ</t>
  </si>
  <si>
    <t>硅烷科技</t>
  </si>
  <si>
    <t>920062.BJ</t>
  </si>
  <si>
    <t>科润智控</t>
  </si>
  <si>
    <t>920522.BJ</t>
  </si>
  <si>
    <t>纳科诺尔</t>
  </si>
  <si>
    <t>920392.BJ</t>
  </si>
  <si>
    <t>佳合科技</t>
  </si>
  <si>
    <t>920857.BJ</t>
  </si>
  <si>
    <t>泓禧科技</t>
  </si>
  <si>
    <t>920407.BJ</t>
  </si>
  <si>
    <t>驰诚股份</t>
  </si>
  <si>
    <t>920262.BJ</t>
  </si>
  <si>
    <t>太湖雪</t>
  </si>
  <si>
    <t>920001.BJ</t>
  </si>
  <si>
    <t>纬达光电</t>
  </si>
  <si>
    <t>920427.BJ</t>
  </si>
  <si>
    <t>华维设计</t>
  </si>
  <si>
    <t>920225.BJ</t>
  </si>
  <si>
    <t>利通科技</t>
  </si>
  <si>
    <t>920175.BJ</t>
  </si>
  <si>
    <t>东方碳素</t>
  </si>
  <si>
    <t>920284.BJ</t>
  </si>
  <si>
    <t>灵鸽科技</t>
  </si>
  <si>
    <t>920039.BJ</t>
  </si>
  <si>
    <t>国义招标</t>
  </si>
  <si>
    <t>920152.BJ</t>
  </si>
  <si>
    <t>昆工科技</t>
  </si>
  <si>
    <t>920665.BJ</t>
  </si>
  <si>
    <t>科强股份</t>
  </si>
  <si>
    <t>920218.BJ</t>
  </si>
  <si>
    <t>新天力</t>
  </si>
  <si>
    <t>920046.BJ</t>
  </si>
  <si>
    <t>亿能电力</t>
  </si>
  <si>
    <t>上市日期</t>
    <phoneticPr fontId="1" type="noConversion"/>
  </si>
  <si>
    <t>行业</t>
    <phoneticPr fontId="1" type="noConversion"/>
  </si>
  <si>
    <r>
      <t>2025</t>
    </r>
    <r>
      <rPr>
        <sz val="10"/>
        <rFont val="宋体"/>
        <family val="3"/>
        <charset val="134"/>
      </rPr>
      <t>年营业收入</t>
    </r>
    <phoneticPr fontId="1" type="noConversion"/>
  </si>
  <si>
    <r>
      <t>2024</t>
    </r>
    <r>
      <rPr>
        <sz val="10"/>
        <rFont val="宋体"/>
        <family val="2"/>
        <charset val="134"/>
      </rPr>
      <t>年营业收入</t>
    </r>
    <phoneticPr fontId="1" type="noConversion"/>
  </si>
  <si>
    <r>
      <t>2025</t>
    </r>
    <r>
      <rPr>
        <sz val="10"/>
        <rFont val="宋体"/>
        <family val="3"/>
        <charset val="134"/>
      </rPr>
      <t>年</t>
    </r>
    <r>
      <rPr>
        <sz val="10"/>
        <rFont val="等线"/>
        <family val="3"/>
        <charset val="134"/>
      </rPr>
      <t>净利润</t>
    </r>
    <phoneticPr fontId="1" type="noConversion"/>
  </si>
  <si>
    <r>
      <t>2024</t>
    </r>
    <r>
      <rPr>
        <sz val="10"/>
        <rFont val="宋体"/>
        <family val="3"/>
        <charset val="134"/>
      </rPr>
      <t>年</t>
    </r>
    <r>
      <rPr>
        <sz val="10"/>
        <rFont val="等线"/>
        <family val="3"/>
        <charset val="134"/>
      </rPr>
      <t>净利润</t>
    </r>
    <phoneticPr fontId="1" type="noConversion"/>
  </si>
  <si>
    <r>
      <t>2025</t>
    </r>
    <r>
      <rPr>
        <sz val="10"/>
        <rFont val="宋体"/>
        <family val="2"/>
        <charset val="134"/>
      </rPr>
      <t>年</t>
    </r>
    <r>
      <rPr>
        <sz val="10"/>
        <rFont val="Arial"/>
        <family val="2"/>
      </rPr>
      <t>ROE</t>
    </r>
    <phoneticPr fontId="1" type="noConversion"/>
  </si>
  <si>
    <t>2025年研发支出</t>
    <phoneticPr fontId="1" type="noConversion"/>
  </si>
  <si>
    <t>300166.SZ</t>
  </si>
  <si>
    <t>东方国信</t>
  </si>
  <si>
    <t>300319.SZ</t>
  </si>
  <si>
    <t>麦捷科技</t>
  </si>
  <si>
    <t>688478.SH</t>
  </si>
  <si>
    <t>晶升股份</t>
  </si>
  <si>
    <t>688485.SH</t>
  </si>
  <si>
    <t>九州一轨</t>
  </si>
  <si>
    <t>301687.SZ</t>
  </si>
  <si>
    <t>新广益</t>
  </si>
  <si>
    <t>688333.SH</t>
  </si>
  <si>
    <t>铂力特</t>
  </si>
  <si>
    <t>688598.SH</t>
  </si>
  <si>
    <t>金博股份</t>
  </si>
  <si>
    <t>300943.SZ</t>
  </si>
  <si>
    <t>春晖智控</t>
  </si>
  <si>
    <t>688671.SH</t>
  </si>
  <si>
    <t>碧兴物联</t>
  </si>
  <si>
    <t>301580.SZ</t>
  </si>
  <si>
    <t>爱迪特</t>
  </si>
  <si>
    <t>688227.SH</t>
  </si>
  <si>
    <t>品高股份</t>
  </si>
  <si>
    <t>688515.SH</t>
  </si>
  <si>
    <t>裕太微-U</t>
  </si>
  <si>
    <t>300522.SZ</t>
  </si>
  <si>
    <t>世名科技</t>
  </si>
  <si>
    <t>688729.SH</t>
  </si>
  <si>
    <t>屹唐股份</t>
  </si>
  <si>
    <t>301310.SZ</t>
  </si>
  <si>
    <t>鑫宏业</t>
  </si>
  <si>
    <t>300861.SZ</t>
  </si>
  <si>
    <t>美畅股份</t>
  </si>
  <si>
    <t>688026.SH</t>
  </si>
  <si>
    <t>洁特生物</t>
  </si>
  <si>
    <t>300420.SZ</t>
  </si>
  <si>
    <t>五洋自控</t>
  </si>
  <si>
    <t>688131.SH</t>
  </si>
  <si>
    <t>皓元医药</t>
  </si>
  <si>
    <t>688300.SH</t>
  </si>
  <si>
    <t>联瑞新材</t>
  </si>
  <si>
    <t>688256.SH</t>
  </si>
  <si>
    <t>寒武纪</t>
  </si>
  <si>
    <t>688535.SH</t>
  </si>
  <si>
    <t>华海诚科</t>
  </si>
  <si>
    <t>688400.SH</t>
  </si>
  <si>
    <t>凌云光</t>
  </si>
  <si>
    <t>300285.SZ</t>
  </si>
  <si>
    <t>国瓷材料</t>
  </si>
  <si>
    <t>301630.SZ</t>
  </si>
  <si>
    <t>同宇新材</t>
  </si>
  <si>
    <t>301669.SZ</t>
  </si>
  <si>
    <t>高特电子</t>
  </si>
  <si>
    <t>688105.SH</t>
  </si>
  <si>
    <t>诺唯赞</t>
  </si>
  <si>
    <t>300435.SZ</t>
  </si>
  <si>
    <t>中泰股份</t>
  </si>
  <si>
    <t>300730.SZ</t>
  </si>
  <si>
    <t>科创信息</t>
  </si>
  <si>
    <t>688172.SH</t>
  </si>
  <si>
    <t>燕东微</t>
  </si>
  <si>
    <t>300100.SZ</t>
  </si>
  <si>
    <t>双林股份</t>
  </si>
  <si>
    <t>301127.SZ</t>
  </si>
  <si>
    <t>武汉天源</t>
  </si>
  <si>
    <t>688306.SH</t>
  </si>
  <si>
    <t>均普智能</t>
  </si>
  <si>
    <t>688702.SH</t>
  </si>
  <si>
    <t>盛科通信-U</t>
  </si>
  <si>
    <t>688699.SH</t>
  </si>
  <si>
    <t>明微电子</t>
  </si>
  <si>
    <t>300671.SZ</t>
  </si>
  <si>
    <t>富满微</t>
  </si>
  <si>
    <t>300697.SZ</t>
  </si>
  <si>
    <t>电工合金</t>
  </si>
  <si>
    <t>300418.SZ</t>
  </si>
  <si>
    <t>昆仑万维</t>
  </si>
  <si>
    <t>300214.SZ</t>
  </si>
  <si>
    <t>日科化学</t>
  </si>
  <si>
    <t>300553.SZ</t>
  </si>
  <si>
    <t>集智股份</t>
  </si>
  <si>
    <t>301213.SZ</t>
  </si>
  <si>
    <t>观想科技</t>
  </si>
  <si>
    <t>300560.SZ</t>
  </si>
  <si>
    <t>中富通</t>
  </si>
  <si>
    <t>300842.SZ</t>
  </si>
  <si>
    <t>帝科股份</t>
  </si>
  <si>
    <t>688657.SH</t>
  </si>
  <si>
    <t>浩辰软件</t>
  </si>
  <si>
    <t>300606.SZ</t>
  </si>
  <si>
    <t>金太阳</t>
  </si>
  <si>
    <t>600162.SH</t>
  </si>
  <si>
    <t>香江控股</t>
  </si>
  <si>
    <t>300491.SZ</t>
  </si>
  <si>
    <t>通合科技</t>
  </si>
  <si>
    <t>000889.SZ</t>
  </si>
  <si>
    <t>中嘉博创</t>
  </si>
  <si>
    <t>603313.SH</t>
  </si>
  <si>
    <t>梦百合</t>
  </si>
  <si>
    <t>600399.SH</t>
  </si>
  <si>
    <t>抚顺特钢</t>
  </si>
  <si>
    <t>301217.SZ</t>
  </si>
  <si>
    <t>铜冠铜箔</t>
  </si>
  <si>
    <t>002141.SZ</t>
  </si>
  <si>
    <t>贤丰控股</t>
  </si>
  <si>
    <t>603616.SH</t>
  </si>
  <si>
    <t>韩建河山</t>
  </si>
  <si>
    <t>000839.SZ</t>
  </si>
  <si>
    <t>国安股份</t>
  </si>
  <si>
    <t>002283.SZ</t>
  </si>
  <si>
    <t>天润工业</t>
  </si>
  <si>
    <t>688001.SH</t>
  </si>
  <si>
    <t>华兴源创</t>
  </si>
  <si>
    <t>002442.SZ</t>
  </si>
  <si>
    <t>龙星科技</t>
  </si>
  <si>
    <t>300321.SZ</t>
  </si>
  <si>
    <t>同大股份</t>
  </si>
  <si>
    <t>002167.SZ</t>
  </si>
  <si>
    <t>东方锆业</t>
  </si>
  <si>
    <t>002159.SZ</t>
  </si>
  <si>
    <t>三特索道</t>
  </si>
  <si>
    <t>600226.SH</t>
  </si>
  <si>
    <t>亨通股份</t>
  </si>
  <si>
    <t>002579.SZ</t>
  </si>
  <si>
    <t>中京电子</t>
  </si>
  <si>
    <t>002674.SZ</t>
  </si>
  <si>
    <t>兴业科技</t>
  </si>
  <si>
    <t>600397.SH</t>
  </si>
  <si>
    <t>江钨装备</t>
  </si>
  <si>
    <t>600835.SH</t>
  </si>
  <si>
    <t>上海机电</t>
  </si>
  <si>
    <t>600545.SH</t>
  </si>
  <si>
    <t>卓郎智能</t>
  </si>
  <si>
    <t>603011.SH</t>
  </si>
  <si>
    <t>合锻智能</t>
  </si>
  <si>
    <t>603679.SH</t>
  </si>
  <si>
    <t>华体科技</t>
  </si>
  <si>
    <t>001296.SZ</t>
  </si>
  <si>
    <t>长江材料</t>
  </si>
  <si>
    <t>603324.SH</t>
  </si>
  <si>
    <t>盛剑科技</t>
  </si>
  <si>
    <t>603407.SH</t>
  </si>
  <si>
    <t>长裕集团</t>
  </si>
  <si>
    <t>002907.SZ</t>
  </si>
  <si>
    <t>华森制药</t>
  </si>
  <si>
    <t>002747.SZ</t>
  </si>
  <si>
    <t>埃斯顿</t>
  </si>
  <si>
    <t>002971.SZ</t>
  </si>
  <si>
    <t>和远气体</t>
  </si>
  <si>
    <t>600392.SH</t>
  </si>
  <si>
    <t>盛和资源</t>
  </si>
  <si>
    <t>603177.SH</t>
  </si>
  <si>
    <t>德创环保</t>
  </si>
  <si>
    <t>600362.SH</t>
  </si>
  <si>
    <t>江西铜业</t>
  </si>
  <si>
    <t>002297.SZ</t>
  </si>
  <si>
    <t>博云新材</t>
  </si>
  <si>
    <t>002989.SZ</t>
  </si>
  <si>
    <t>中天精装</t>
  </si>
  <si>
    <t>603124.SH</t>
  </si>
  <si>
    <t>江南新材</t>
  </si>
  <si>
    <t>605376.SH</t>
  </si>
  <si>
    <t>博迁新材</t>
  </si>
  <si>
    <t>002897.SZ</t>
  </si>
  <si>
    <t>意华股份</t>
  </si>
  <si>
    <t>002491.SZ</t>
  </si>
  <si>
    <t>通鼎互联</t>
  </si>
  <si>
    <t>002432.SZ</t>
  </si>
  <si>
    <t>九安医疗</t>
  </si>
  <si>
    <t>002203.SZ</t>
  </si>
  <si>
    <t>海亮股份</t>
  </si>
  <si>
    <t>603082.SH</t>
  </si>
  <si>
    <t>北自科技</t>
  </si>
  <si>
    <t>001365.SZ</t>
  </si>
  <si>
    <t>天海电子</t>
  </si>
  <si>
    <t>000608.SZ</t>
  </si>
  <si>
    <t>阳光股份</t>
  </si>
  <si>
    <t>002842.SZ</t>
  </si>
  <si>
    <t>翔鹭钨业</t>
  </si>
  <si>
    <t>001339.SZ</t>
  </si>
  <si>
    <t>智微智能</t>
  </si>
  <si>
    <t>603991.SH</t>
  </si>
  <si>
    <t>领先股份</t>
  </si>
  <si>
    <t>002281.SZ</t>
  </si>
  <si>
    <t>光迅科技</t>
  </si>
  <si>
    <t>603261.SH</t>
  </si>
  <si>
    <t>立航科技</t>
  </si>
  <si>
    <t>002859.SZ</t>
  </si>
  <si>
    <t>洁美科技</t>
  </si>
  <si>
    <t>600353.SH</t>
  </si>
  <si>
    <t>旭光电子</t>
  </si>
  <si>
    <t>600259.SH</t>
  </si>
  <si>
    <t>中稀有色</t>
  </si>
  <si>
    <t>000657.SZ</t>
  </si>
  <si>
    <t>中钨高新</t>
  </si>
  <si>
    <t>603496.SH</t>
  </si>
  <si>
    <t>恒为科技</t>
  </si>
  <si>
    <t>003031.SZ</t>
  </si>
  <si>
    <t>中瓷电子</t>
  </si>
  <si>
    <t>002068.SZ</t>
  </si>
  <si>
    <t>黑猫股份</t>
  </si>
  <si>
    <t>603380.SH</t>
  </si>
  <si>
    <t>易德龙</t>
  </si>
  <si>
    <t>603211.SH</t>
  </si>
  <si>
    <t>晋拓股份</t>
  </si>
  <si>
    <t>605086.SH</t>
  </si>
  <si>
    <t>龙高股份</t>
  </si>
  <si>
    <t>600667.SH</t>
  </si>
  <si>
    <t>太极实业</t>
  </si>
  <si>
    <t>600851.SH</t>
  </si>
  <si>
    <t>海欣股份</t>
  </si>
  <si>
    <t>000534.SZ</t>
  </si>
  <si>
    <t>万泽股份</t>
  </si>
  <si>
    <t>002158.SZ</t>
  </si>
  <si>
    <t>汉钟精机</t>
  </si>
  <si>
    <t>001216.SZ</t>
  </si>
  <si>
    <t>华瓷股份</t>
  </si>
  <si>
    <t>603663.SH</t>
  </si>
  <si>
    <t>三祥新材</t>
  </si>
  <si>
    <t>603127.SH</t>
  </si>
  <si>
    <t>昭衍新药</t>
  </si>
  <si>
    <t>002392.SZ</t>
  </si>
  <si>
    <t>北京利尔</t>
  </si>
  <si>
    <t>002317.SZ</t>
  </si>
  <si>
    <t>众生药业</t>
  </si>
  <si>
    <t>603358.SH</t>
  </si>
  <si>
    <t>华达科技</t>
  </si>
  <si>
    <t>002655.SZ</t>
  </si>
  <si>
    <t>共达电声</t>
  </si>
  <si>
    <t>603989.SH</t>
  </si>
  <si>
    <t>艾华集团</t>
  </si>
  <si>
    <t>000811.SZ</t>
  </si>
  <si>
    <t>冰轮环境</t>
  </si>
  <si>
    <t>600769.SH</t>
  </si>
  <si>
    <t>祥龙电业</t>
  </si>
  <si>
    <t>603001.SH</t>
  </si>
  <si>
    <t>奥康国际</t>
  </si>
  <si>
    <t>002805.SZ</t>
  </si>
  <si>
    <t>丰元股份</t>
  </si>
  <si>
    <t>600671.SH</t>
  </si>
  <si>
    <t>天目药业</t>
  </si>
  <si>
    <t>603201.SH</t>
  </si>
  <si>
    <t>常润股份</t>
  </si>
  <si>
    <t>002950.SZ</t>
  </si>
  <si>
    <t>奥美医疗</t>
  </si>
  <si>
    <t>002354.SZ</t>
  </si>
  <si>
    <t>天娱数科</t>
  </si>
  <si>
    <t>603223.SH</t>
  </si>
  <si>
    <t>恒通股份</t>
  </si>
  <si>
    <t>603956.SH</t>
  </si>
  <si>
    <t>威派格</t>
  </si>
  <si>
    <t>002734.SZ</t>
  </si>
  <si>
    <t>利民股份</t>
  </si>
  <si>
    <t>300951.SZ</t>
  </si>
  <si>
    <t>博硕科技</t>
  </si>
  <si>
    <t>600076.SH</t>
  </si>
  <si>
    <t>康欣新材</t>
  </si>
  <si>
    <t>300811.SZ</t>
  </si>
  <si>
    <t>铂科新材</t>
  </si>
  <si>
    <t>688448.SH</t>
  </si>
  <si>
    <t>磁谷科技</t>
  </si>
  <si>
    <t>688583.SH</t>
  </si>
  <si>
    <t>思看科技</t>
  </si>
  <si>
    <t>688102.SH</t>
  </si>
  <si>
    <t>斯瑞新材</t>
  </si>
  <si>
    <t>300588.SZ</t>
  </si>
  <si>
    <t>熙菱信息</t>
  </si>
  <si>
    <t>688433.SH</t>
  </si>
  <si>
    <t>华曙高科</t>
  </si>
  <si>
    <t>002636.SZ</t>
  </si>
  <si>
    <t>金安国纪</t>
  </si>
  <si>
    <t>688450.SH</t>
  </si>
  <si>
    <t>光格科技</t>
  </si>
  <si>
    <t>300147.SZ</t>
  </si>
  <si>
    <t>*ST香雪</t>
  </si>
  <si>
    <t>300503.SZ</t>
  </si>
  <si>
    <t>昊志机电</t>
  </si>
  <si>
    <t>603665.SH</t>
  </si>
  <si>
    <t>康隆达</t>
  </si>
  <si>
    <t>301232.SZ</t>
  </si>
  <si>
    <t>飞沃科技</t>
  </si>
  <si>
    <t>300066.SZ</t>
  </si>
  <si>
    <t>三川智慧</t>
  </si>
  <si>
    <t>300828.SZ</t>
  </si>
  <si>
    <t>锐新科技</t>
  </si>
  <si>
    <t>002436.SZ</t>
  </si>
  <si>
    <t>兴森科技</t>
  </si>
  <si>
    <t>300433.SZ</t>
  </si>
  <si>
    <t>蓝思科技</t>
  </si>
  <si>
    <t>001226.SZ</t>
  </si>
  <si>
    <t>拓山重工</t>
  </si>
  <si>
    <t>300679.SZ</t>
  </si>
  <si>
    <t>电连技术</t>
  </si>
  <si>
    <t>301123.SZ</t>
  </si>
  <si>
    <t>奕东电子</t>
  </si>
  <si>
    <t>003011.SZ</t>
  </si>
  <si>
    <t>海象新材</t>
  </si>
  <si>
    <t>300031.SZ</t>
  </si>
  <si>
    <t>宝通科技</t>
  </si>
  <si>
    <t>688231.SH</t>
  </si>
  <si>
    <t>隆达股份</t>
  </si>
  <si>
    <t>300716.SZ</t>
  </si>
  <si>
    <t>*ST泉为</t>
  </si>
  <si>
    <t>300223.SZ</t>
  </si>
  <si>
    <t>北京君正</t>
  </si>
  <si>
    <t>300558.SZ</t>
  </si>
  <si>
    <t>贝达药业</t>
  </si>
  <si>
    <t>301285.SZ</t>
  </si>
  <si>
    <t>鸿日达</t>
  </si>
  <si>
    <t>603813.SH</t>
  </si>
  <si>
    <t>原尚股份</t>
  </si>
  <si>
    <t>300700.SZ</t>
  </si>
  <si>
    <t>岱勒新材</t>
  </si>
  <si>
    <t>300320.SZ</t>
  </si>
  <si>
    <t>海达股份</t>
  </si>
  <si>
    <t>688655.SH</t>
  </si>
  <si>
    <t>迅捷兴</t>
  </si>
  <si>
    <t>300877.SZ</t>
  </si>
  <si>
    <t>金春股份</t>
  </si>
  <si>
    <t>688308.SH</t>
  </si>
  <si>
    <t>欧科亿</t>
  </si>
  <si>
    <t>301005.SZ</t>
  </si>
  <si>
    <t>超捷股份</t>
  </si>
  <si>
    <t>688182.SH</t>
  </si>
  <si>
    <t>灿勤科技</t>
  </si>
  <si>
    <t>688291.SH</t>
  </si>
  <si>
    <t>金橙子</t>
  </si>
  <si>
    <t>600961.SH</t>
  </si>
  <si>
    <t>株冶集团</t>
  </si>
  <si>
    <t>300373.SZ</t>
  </si>
  <si>
    <t>扬杰科技</t>
  </si>
  <si>
    <t>688750.SH</t>
  </si>
  <si>
    <t>金天钛业</t>
  </si>
  <si>
    <t>301489.SZ</t>
  </si>
  <si>
    <t>思泉新材</t>
  </si>
  <si>
    <t>002577.SZ</t>
  </si>
  <si>
    <t>雷柏科技</t>
  </si>
  <si>
    <t>603068.SH</t>
  </si>
  <si>
    <t>博通集成</t>
  </si>
  <si>
    <t>300835.SZ</t>
  </si>
  <si>
    <t>龙磁科技</t>
  </si>
  <si>
    <t>301525.SZ</t>
  </si>
  <si>
    <t>儒竞科技</t>
  </si>
  <si>
    <t>002821.SZ</t>
  </si>
  <si>
    <t>凯莱英</t>
  </si>
  <si>
    <t>301448.SZ</t>
  </si>
  <si>
    <t>开创电气</t>
  </si>
  <si>
    <t>300669.SZ</t>
  </si>
  <si>
    <t>沪宁股份</t>
  </si>
  <si>
    <t>605168.SH</t>
  </si>
  <si>
    <t>三人行</t>
  </si>
  <si>
    <t>603285.SH</t>
  </si>
  <si>
    <t>键邦股份</t>
  </si>
  <si>
    <t>688249.SH</t>
  </si>
  <si>
    <t>晶合集成</t>
  </si>
  <si>
    <t>301021.SZ</t>
  </si>
  <si>
    <t>英诺激光</t>
  </si>
  <si>
    <t>688046.SH</t>
  </si>
  <si>
    <t>药康生物</t>
  </si>
  <si>
    <t>300873.SZ</t>
  </si>
  <si>
    <t>海晨股份</t>
  </si>
  <si>
    <t>601138.SH</t>
  </si>
  <si>
    <t>工业富联</t>
  </si>
  <si>
    <t>002708.SZ</t>
  </si>
  <si>
    <t>光洋股份</t>
  </si>
  <si>
    <t>600683.SH</t>
  </si>
  <si>
    <t>京投发展</t>
  </si>
  <si>
    <t>688379.SH</t>
  </si>
  <si>
    <t>华光新材</t>
  </si>
  <si>
    <t>301205.SZ</t>
  </si>
  <si>
    <t>联特科技</t>
  </si>
  <si>
    <t>002685.SZ</t>
  </si>
  <si>
    <t>华东重机</t>
  </si>
  <si>
    <t>001287.SZ</t>
  </si>
  <si>
    <t>中电港</t>
  </si>
  <si>
    <t>000955.SZ</t>
  </si>
  <si>
    <t>欣龙控股</t>
  </si>
  <si>
    <t>603986.SH</t>
  </si>
  <si>
    <t>兆易创新</t>
  </si>
  <si>
    <t>603266.SH</t>
  </si>
  <si>
    <t>天龙股份</t>
  </si>
  <si>
    <t>301531.SZ</t>
  </si>
  <si>
    <t>春光集团</t>
  </si>
  <si>
    <t>300584.SZ</t>
  </si>
  <si>
    <t>海辰药业</t>
  </si>
  <si>
    <t>300449.SZ</t>
  </si>
  <si>
    <t>汉邦高科</t>
  </si>
  <si>
    <t>300308.SZ</t>
  </si>
  <si>
    <t>中际旭创</t>
  </si>
  <si>
    <t>688146.SH</t>
  </si>
  <si>
    <t>中船特气</t>
  </si>
  <si>
    <t>688690.SH</t>
  </si>
  <si>
    <t>纳微科技</t>
  </si>
  <si>
    <t>300364.SZ</t>
  </si>
  <si>
    <t>中文在线</t>
  </si>
  <si>
    <t>002888.SZ</t>
  </si>
  <si>
    <t>惠威科技</t>
  </si>
  <si>
    <t>603916.SH</t>
  </si>
  <si>
    <t>苏博特</t>
  </si>
  <si>
    <t>002044.SZ</t>
  </si>
  <si>
    <t>美年健康</t>
  </si>
  <si>
    <t>688003.SH</t>
  </si>
  <si>
    <t>天准科技</t>
  </si>
  <si>
    <t>603936.SH</t>
  </si>
  <si>
    <t>博敏电子</t>
  </si>
  <si>
    <t>688757.SH</t>
  </si>
  <si>
    <t>胜科纳米</t>
  </si>
  <si>
    <t>002723.SZ</t>
  </si>
  <si>
    <t>小崧股份</t>
  </si>
  <si>
    <t>600345.SH</t>
  </si>
  <si>
    <t>长江通信</t>
  </si>
  <si>
    <t>300578.SZ</t>
  </si>
  <si>
    <t>会畅科技</t>
  </si>
  <si>
    <t>688166.SH</t>
  </si>
  <si>
    <t>博瑞医药</t>
  </si>
  <si>
    <t>603629.SH</t>
  </si>
  <si>
    <t>利通电子</t>
  </si>
  <si>
    <t>002138.SZ</t>
  </si>
  <si>
    <t>顺络电子</t>
  </si>
  <si>
    <t>300632.SZ</t>
  </si>
  <si>
    <t>光莆股份</t>
  </si>
  <si>
    <t>002290.SZ</t>
  </si>
  <si>
    <t>禾盛新材</t>
  </si>
  <si>
    <t>688646.SH</t>
  </si>
  <si>
    <t>ST逸飞</t>
  </si>
  <si>
    <t>688193.SH</t>
  </si>
  <si>
    <t>仁度生物</t>
  </si>
  <si>
    <t>688017.SH</t>
  </si>
  <si>
    <t>绿的谐波</t>
  </si>
  <si>
    <t>300497.SZ</t>
  </si>
  <si>
    <t>富祥股份</t>
  </si>
  <si>
    <t>002963.SZ</t>
  </si>
  <si>
    <t>豪尔赛</t>
  </si>
  <si>
    <t>688428.SH</t>
  </si>
  <si>
    <t>诺诚健华</t>
  </si>
  <si>
    <t>301072.SZ</t>
  </si>
  <si>
    <t>中捷精工</t>
  </si>
  <si>
    <t>688368.SH</t>
  </si>
  <si>
    <t>晶丰明源</t>
  </si>
  <si>
    <t>600206.SH</t>
  </si>
  <si>
    <t>有研新材</t>
  </si>
  <si>
    <t>600888.SH</t>
  </si>
  <si>
    <t>新疆众和</t>
  </si>
  <si>
    <t>300109.SZ</t>
  </si>
  <si>
    <t>新开源</t>
  </si>
  <si>
    <t>601609.SH</t>
  </si>
  <si>
    <t>金田股份</t>
  </si>
  <si>
    <t>603282.SH</t>
  </si>
  <si>
    <t>亚光股份</t>
  </si>
  <si>
    <t>301318.SZ</t>
  </si>
  <si>
    <t>维海德</t>
  </si>
  <si>
    <t>002208.SZ</t>
  </si>
  <si>
    <t>合肥城建</t>
  </si>
  <si>
    <t>603072.SH</t>
  </si>
  <si>
    <t>天和磁材</t>
  </si>
  <si>
    <t>300749.SZ</t>
  </si>
  <si>
    <t>顶固集创</t>
  </si>
  <si>
    <t>603725.SH</t>
  </si>
  <si>
    <t>天安新材</t>
  </si>
  <si>
    <t>688559.SH</t>
  </si>
  <si>
    <t>海目星</t>
  </si>
  <si>
    <t>002486.SZ</t>
  </si>
  <si>
    <t>嘉麟杰</t>
  </si>
  <si>
    <t>688796.SH</t>
  </si>
  <si>
    <t>百奥赛图</t>
  </si>
  <si>
    <t>688557.SH</t>
  </si>
  <si>
    <t>兰剑智能</t>
  </si>
  <si>
    <t>300609.SZ</t>
  </si>
  <si>
    <t>汇纳科技</t>
  </si>
  <si>
    <t>688197.SH</t>
  </si>
  <si>
    <t>首药控股-U</t>
  </si>
  <si>
    <t>603308.SH</t>
  </si>
  <si>
    <t>应流股份</t>
  </si>
  <si>
    <t>688347.SH</t>
  </si>
  <si>
    <t>华虹宏力</t>
  </si>
  <si>
    <t>688096.SH</t>
  </si>
  <si>
    <t>京源环保</t>
  </si>
  <si>
    <t>300596.SZ</t>
  </si>
  <si>
    <t>利安隆</t>
  </si>
  <si>
    <t>300496.SZ</t>
  </si>
  <si>
    <t>中科创达</t>
  </si>
  <si>
    <t>688807.SH</t>
  </si>
  <si>
    <t>优迅股份</t>
  </si>
  <si>
    <t>688257.SH</t>
  </si>
  <si>
    <t>新锐股份</t>
  </si>
  <si>
    <t>003018.SZ</t>
  </si>
  <si>
    <t>金富科技</t>
  </si>
  <si>
    <t>688398.SH</t>
  </si>
  <si>
    <t>赛特新材</t>
  </si>
  <si>
    <t>688710.SH</t>
  </si>
  <si>
    <t>益诺思</t>
  </si>
  <si>
    <t>001212.SZ</t>
  </si>
  <si>
    <t>中旗新材</t>
  </si>
  <si>
    <t>688205.SH</t>
  </si>
  <si>
    <t>德科立</t>
  </si>
  <si>
    <t>688618.SH</t>
  </si>
  <si>
    <t>三旺通信</t>
  </si>
  <si>
    <t>301363.SZ</t>
  </si>
  <si>
    <t>美好医疗</t>
  </si>
  <si>
    <t>688521.SH</t>
  </si>
  <si>
    <t>芯原股份</t>
  </si>
  <si>
    <t>688202.SH</t>
  </si>
  <si>
    <t>美迪西</t>
  </si>
  <si>
    <t>688041.SH</t>
  </si>
  <si>
    <t>海光信息</t>
  </si>
  <si>
    <t>301361.SZ</t>
  </si>
  <si>
    <t>众智科技</t>
  </si>
  <si>
    <t>603110.SH</t>
  </si>
  <si>
    <t>东方材料</t>
  </si>
  <si>
    <t>002378.SZ</t>
  </si>
  <si>
    <t>章源钨业</t>
  </si>
  <si>
    <t>688290.SH</t>
  </si>
  <si>
    <t>景业智能</t>
  </si>
  <si>
    <t>301160.SZ</t>
  </si>
  <si>
    <t>翔楼新材</t>
  </si>
  <si>
    <t>300782.SZ</t>
  </si>
  <si>
    <t>卓胜微</t>
  </si>
  <si>
    <t>600549.SH</t>
  </si>
  <si>
    <t>厦门钨业</t>
  </si>
  <si>
    <t>002384.SZ</t>
  </si>
  <si>
    <t>东山精密</t>
  </si>
  <si>
    <t>688777.SH</t>
  </si>
  <si>
    <t>中控技术</t>
  </si>
  <si>
    <t>300624.SZ</t>
  </si>
  <si>
    <t>万兴科技</t>
  </si>
  <si>
    <t>688035.SH</t>
  </si>
  <si>
    <t>德邦科技</t>
  </si>
  <si>
    <t>300930.SZ</t>
  </si>
  <si>
    <t>屹通新材</t>
  </si>
  <si>
    <t>300814.SZ</t>
  </si>
  <si>
    <t>中富电路</t>
  </si>
  <si>
    <t>688685.SH</t>
  </si>
  <si>
    <t>迈信林</t>
  </si>
  <si>
    <t>002600.SZ</t>
  </si>
  <si>
    <t>领益智造</t>
  </si>
  <si>
    <t>688691.SH</t>
  </si>
  <si>
    <t>灿芯股份</t>
  </si>
  <si>
    <t>300653.SZ</t>
  </si>
  <si>
    <t>正海生物</t>
  </si>
  <si>
    <t>000006.SZ</t>
  </si>
  <si>
    <t>深振业A</t>
  </si>
  <si>
    <t>300990.SZ</t>
  </si>
  <si>
    <t>同飞股份</t>
  </si>
  <si>
    <t>301128.SZ</t>
  </si>
  <si>
    <t>强瑞技术</t>
  </si>
  <si>
    <t>600783.SH</t>
  </si>
  <si>
    <t>鲁信创投</t>
  </si>
  <si>
    <t>603868.SH</t>
  </si>
  <si>
    <t>飞科电器</t>
  </si>
  <si>
    <t>688785.SH</t>
  </si>
  <si>
    <t>恒运昌</t>
  </si>
  <si>
    <t>300260.SZ</t>
  </si>
  <si>
    <t>新莱应材</t>
  </si>
  <si>
    <t>301596.SZ</t>
  </si>
  <si>
    <t>瑞迪智驱</t>
  </si>
  <si>
    <t>301369.SZ</t>
  </si>
  <si>
    <t>联动科技</t>
  </si>
  <si>
    <t>000032.SZ</t>
  </si>
  <si>
    <t>深桑达A</t>
  </si>
  <si>
    <t>300467.SZ</t>
  </si>
  <si>
    <t>迅游科技</t>
  </si>
  <si>
    <t>002527.SZ</t>
  </si>
  <si>
    <t>新时达</t>
  </si>
  <si>
    <t>600246.SH</t>
  </si>
  <si>
    <t>万通发展</t>
  </si>
  <si>
    <t>600520.SH</t>
  </si>
  <si>
    <t>三佳科技</t>
  </si>
  <si>
    <t>300161.SZ</t>
  </si>
  <si>
    <t>华中数控</t>
  </si>
  <si>
    <t>600366.SH</t>
  </si>
  <si>
    <t>宁波韵升</t>
  </si>
  <si>
    <t>300909.SZ</t>
  </si>
  <si>
    <t>汇创达</t>
  </si>
  <si>
    <t>300557.SZ</t>
  </si>
  <si>
    <t>理工光科</t>
  </si>
  <si>
    <t>688486.SH</t>
  </si>
  <si>
    <t>龙迅股份</t>
  </si>
  <si>
    <t>002967.SZ</t>
  </si>
  <si>
    <t>广电计量</t>
  </si>
  <si>
    <t>688556.SH</t>
  </si>
  <si>
    <t>高测股份</t>
  </si>
  <si>
    <t>600184.SH</t>
  </si>
  <si>
    <t>光电股份</t>
  </si>
  <si>
    <t>301252.SZ</t>
  </si>
  <si>
    <t>同星科技</t>
  </si>
  <si>
    <t>300976.SZ</t>
  </si>
  <si>
    <t>达瑞电子</t>
  </si>
  <si>
    <t>301280.SZ</t>
  </si>
  <si>
    <t>珠城科技</t>
  </si>
  <si>
    <t>688809.SH</t>
  </si>
  <si>
    <t>强一股份</t>
  </si>
  <si>
    <t>000931.SZ</t>
  </si>
  <si>
    <t>中关村</t>
  </si>
  <si>
    <t>603818.SH</t>
  </si>
  <si>
    <t>曲美家居</t>
  </si>
  <si>
    <t>001267.SZ</t>
  </si>
  <si>
    <t>汇绿生态</t>
  </si>
  <si>
    <t>301070.SZ</t>
  </si>
  <si>
    <t>开勒股份</t>
  </si>
  <si>
    <t>600847.SH</t>
  </si>
  <si>
    <t>万里股份</t>
  </si>
  <si>
    <t>688090.SH</t>
  </si>
  <si>
    <t>瑞松科技</t>
  </si>
  <si>
    <t>688056.SH</t>
  </si>
  <si>
    <t>莱伯泰科</t>
  </si>
  <si>
    <t>688191.SH</t>
  </si>
  <si>
    <t>智洋创新</t>
  </si>
  <si>
    <t>688505.SH</t>
  </si>
  <si>
    <t>复旦张江</t>
  </si>
  <si>
    <t>000691.SZ</t>
  </si>
  <si>
    <t>亚太实业</t>
  </si>
  <si>
    <t>688071.SH</t>
  </si>
  <si>
    <t>华依科技</t>
  </si>
  <si>
    <t>603119.SH</t>
  </si>
  <si>
    <t>浙江荣泰</t>
  </si>
  <si>
    <t>301132.SZ</t>
  </si>
  <si>
    <t>满坤科技</t>
  </si>
  <si>
    <t>603757.SH</t>
  </si>
  <si>
    <t>大元泵业</t>
  </si>
  <si>
    <t>603995.SH</t>
  </si>
  <si>
    <t>甬金股份</t>
  </si>
  <si>
    <t>300869.SZ</t>
  </si>
  <si>
    <t>康泰医学</t>
  </si>
  <si>
    <t>688141.SH</t>
  </si>
  <si>
    <t>杰华特</t>
  </si>
  <si>
    <t>300179.SZ</t>
  </si>
  <si>
    <t>四方达</t>
  </si>
  <si>
    <t>688678.SH</t>
  </si>
  <si>
    <t>福立旺</t>
  </si>
  <si>
    <t>603262.SH</t>
  </si>
  <si>
    <t>技源集团</t>
  </si>
  <si>
    <t>603339.SH</t>
  </si>
  <si>
    <t>四方科技</t>
  </si>
  <si>
    <t>603083.SH</t>
  </si>
  <si>
    <t>剑桥科技</t>
  </si>
  <si>
    <t>300731.SZ</t>
  </si>
  <si>
    <t>科创新源</t>
  </si>
  <si>
    <t>301306.SZ</t>
  </si>
  <si>
    <t>西测测试</t>
  </si>
  <si>
    <t>603355.SH</t>
  </si>
  <si>
    <t>莱克电气</t>
  </si>
  <si>
    <t>688165.SH</t>
  </si>
  <si>
    <t>埃夫特-U</t>
  </si>
  <si>
    <t>688630.SH</t>
  </si>
  <si>
    <t>芯碁微装</t>
  </si>
  <si>
    <t>002824.SZ</t>
  </si>
  <si>
    <t>和胜股份</t>
  </si>
  <si>
    <t>301024.SZ</t>
  </si>
  <si>
    <t>霍普股份</t>
  </si>
  <si>
    <t>603966.SH</t>
  </si>
  <si>
    <t>法兰泰克</t>
  </si>
  <si>
    <t>002645.SZ</t>
  </si>
  <si>
    <t>华宏科技</t>
  </si>
  <si>
    <t>603065.SH</t>
  </si>
  <si>
    <t>宿迁联盛</t>
  </si>
  <si>
    <t>688373.SH</t>
  </si>
  <si>
    <t>盟科药业-U</t>
  </si>
  <si>
    <t>002056.SZ</t>
  </si>
  <si>
    <t>横店东磁</t>
  </si>
  <si>
    <t>002778.SZ</t>
  </si>
  <si>
    <t>中晟高科</t>
  </si>
  <si>
    <t>002803.SZ</t>
  </si>
  <si>
    <t>吉宏股份</t>
  </si>
  <si>
    <t>603687.SH</t>
  </si>
  <si>
    <t>大胜达</t>
  </si>
  <si>
    <t>300571.SZ</t>
  </si>
  <si>
    <t>平治信息</t>
  </si>
  <si>
    <t>600876.SH</t>
  </si>
  <si>
    <t>凯盛新能</t>
  </si>
  <si>
    <t>605081.SH</t>
  </si>
  <si>
    <t>退市太和</t>
  </si>
  <si>
    <t>688010.SH</t>
  </si>
  <si>
    <t>福光股份</t>
  </si>
  <si>
    <t>688511.SH</t>
  </si>
  <si>
    <t>天微电子</t>
  </si>
  <si>
    <t>301191.SZ</t>
  </si>
  <si>
    <t>菲菱科思</t>
  </si>
  <si>
    <t>688039.SH</t>
  </si>
  <si>
    <t>当虹科技</t>
  </si>
  <si>
    <t>300489.SZ</t>
  </si>
  <si>
    <t>光智科技</t>
  </si>
  <si>
    <t>301317.SZ</t>
  </si>
  <si>
    <t>鑫磊股份</t>
  </si>
  <si>
    <t>000795.SZ</t>
  </si>
  <si>
    <t>英洛华</t>
  </si>
  <si>
    <t>600172.SH</t>
  </si>
  <si>
    <t>黄河旋风</t>
  </si>
  <si>
    <t>301045.SZ</t>
  </si>
  <si>
    <t>天禄科技</t>
  </si>
  <si>
    <t>688512.SH</t>
  </si>
  <si>
    <t>慧智微-U</t>
  </si>
  <si>
    <t>603173.SH</t>
  </si>
  <si>
    <t>福斯达</t>
  </si>
  <si>
    <t>002957.SZ</t>
  </si>
  <si>
    <t>科瑞技术</t>
  </si>
  <si>
    <t>603722.SH</t>
  </si>
  <si>
    <t>阿科力</t>
  </si>
  <si>
    <t>601126.SH</t>
  </si>
  <si>
    <t>四方股份</t>
  </si>
  <si>
    <t>688669.SH</t>
  </si>
  <si>
    <t>聚石化学</t>
  </si>
  <si>
    <t>301231.SZ</t>
  </si>
  <si>
    <t>荣信文化</t>
  </si>
  <si>
    <t>301565.SZ</t>
  </si>
  <si>
    <t>中仑新材</t>
  </si>
  <si>
    <t>300983.SZ</t>
  </si>
  <si>
    <t>尤安设计</t>
  </si>
  <si>
    <t>688668.SH</t>
  </si>
  <si>
    <t>鼎通科技</t>
  </si>
  <si>
    <t>002196.SZ</t>
  </si>
  <si>
    <t>方正电机</t>
  </si>
  <si>
    <t>688048.SH</t>
  </si>
  <si>
    <t>长光华芯</t>
  </si>
  <si>
    <t>300762.SZ</t>
  </si>
  <si>
    <t>上海瀚讯</t>
  </si>
  <si>
    <t>600108.SH</t>
  </si>
  <si>
    <t>亚盛集团</t>
  </si>
  <si>
    <t>688733.SH</t>
  </si>
  <si>
    <t>壹石通</t>
  </si>
  <si>
    <t>600517.SH</t>
  </si>
  <si>
    <t>国网英大</t>
  </si>
  <si>
    <t>300738.SZ</t>
  </si>
  <si>
    <t>奥飞数据</t>
  </si>
  <si>
    <t>605589.SH</t>
  </si>
  <si>
    <t>圣泉集团</t>
  </si>
  <si>
    <t>300843.SZ</t>
  </si>
  <si>
    <t>胜蓝股份</t>
  </si>
  <si>
    <t>300013.SZ</t>
  </si>
  <si>
    <t>新宁物流</t>
  </si>
  <si>
    <t>603950.SH</t>
  </si>
  <si>
    <t>长源东谷</t>
  </si>
  <si>
    <t>605100.SH</t>
  </si>
  <si>
    <t>华丰股份</t>
  </si>
  <si>
    <t>688802.SH</t>
  </si>
  <si>
    <t>沐曦股份-U</t>
  </si>
  <si>
    <t>300902.SZ</t>
  </si>
  <si>
    <t>国安达</t>
  </si>
  <si>
    <t>001270.SZ</t>
  </si>
  <si>
    <t>铖昌科技</t>
  </si>
  <si>
    <t>301122.SZ</t>
  </si>
  <si>
    <t>采纳股份</t>
  </si>
  <si>
    <t>688662.SH</t>
  </si>
  <si>
    <t>富信科技</t>
  </si>
  <si>
    <t>301419.SZ</t>
  </si>
  <si>
    <t>阿莱德</t>
  </si>
  <si>
    <t>603270.SH</t>
  </si>
  <si>
    <t>金帝股份</t>
  </si>
  <si>
    <t>603557.SH</t>
  </si>
  <si>
    <t>*ST起步</t>
  </si>
  <si>
    <t>603186.SH</t>
  </si>
  <si>
    <t>华正新材</t>
  </si>
  <si>
    <t>300224.SZ</t>
  </si>
  <si>
    <t>正海磁材</t>
  </si>
  <si>
    <t>002179.SZ</t>
  </si>
  <si>
    <t>中航光电</t>
  </si>
  <si>
    <t>301013.SZ</t>
  </si>
  <si>
    <t>利和兴</t>
  </si>
  <si>
    <t>688591.SH</t>
  </si>
  <si>
    <t>泰凌微</t>
  </si>
  <si>
    <t>000681.SZ</t>
  </si>
  <si>
    <t>视觉中国</t>
  </si>
  <si>
    <t>002816.SZ</t>
  </si>
  <si>
    <t>*ST和科</t>
  </si>
  <si>
    <t>300616.SZ</t>
  </si>
  <si>
    <t>尚品宅配</t>
  </si>
  <si>
    <t>301678.SZ</t>
  </si>
  <si>
    <t>新恒汇</t>
  </si>
  <si>
    <t>002713.SZ</t>
  </si>
  <si>
    <t>*ST东易</t>
  </si>
  <si>
    <t>603843.SH</t>
  </si>
  <si>
    <t>*ST正平</t>
  </si>
  <si>
    <t>300382.SZ</t>
  </si>
  <si>
    <t>斯莱克</t>
  </si>
  <si>
    <t>002789.SZ</t>
  </si>
  <si>
    <t>*ST建艺</t>
  </si>
  <si>
    <t>688443.SH</t>
  </si>
  <si>
    <t>智翔金泰-U</t>
  </si>
  <si>
    <t>002881.SZ</t>
  </si>
  <si>
    <t>美格智能</t>
  </si>
  <si>
    <t>600599.SH</t>
  </si>
  <si>
    <t>退市熊猫</t>
  </si>
  <si>
    <t>603389.SH</t>
  </si>
  <si>
    <t>*ST亚振</t>
  </si>
  <si>
    <t>300739.SZ</t>
  </si>
  <si>
    <t>明阳电路</t>
  </si>
  <si>
    <t>603595.SH</t>
  </si>
  <si>
    <t>ST东尼</t>
  </si>
  <si>
    <t>600381.SH</t>
  </si>
  <si>
    <t>*ST春天</t>
  </si>
  <si>
    <t>603580.SH</t>
  </si>
  <si>
    <t>*ST艾艾</t>
  </si>
  <si>
    <t>688059.SH</t>
  </si>
  <si>
    <t>华锐精密</t>
  </si>
  <si>
    <t>002584.SZ</t>
  </si>
  <si>
    <t>西陇科学</t>
  </si>
  <si>
    <t>300103.SZ</t>
  </si>
  <si>
    <t>达刚控股</t>
  </si>
  <si>
    <t>300975.SZ</t>
  </si>
  <si>
    <t>商络电子</t>
  </si>
  <si>
    <t>300442.SZ</t>
  </si>
  <si>
    <t>润泽科技</t>
  </si>
  <si>
    <t>002145.SZ</t>
  </si>
  <si>
    <t>钛能化学</t>
  </si>
  <si>
    <t>601633.SH</t>
  </si>
  <si>
    <t>长城汽车</t>
  </si>
  <si>
    <t>002029.SZ</t>
  </si>
  <si>
    <t>七匹狼</t>
  </si>
  <si>
    <t>002485.SZ</t>
  </si>
  <si>
    <t>ST雪发</t>
  </si>
  <si>
    <t>603516.SH</t>
  </si>
  <si>
    <t>淳中科技</t>
  </si>
  <si>
    <t>301150.SZ</t>
  </si>
  <si>
    <t>中一科技</t>
  </si>
  <si>
    <t>600316.SH</t>
  </si>
  <si>
    <t>洪都航空</t>
  </si>
  <si>
    <t>688082.SH</t>
  </si>
  <si>
    <t>盛美上海</t>
  </si>
  <si>
    <t>603087.SH</t>
  </si>
  <si>
    <t>甘李药业</t>
  </si>
  <si>
    <t>002472.SZ</t>
  </si>
  <si>
    <t>双环传动</t>
  </si>
  <si>
    <t>688331.SH</t>
  </si>
  <si>
    <t>荣昌生物</t>
  </si>
  <si>
    <t>301458.SZ</t>
  </si>
  <si>
    <t>钧崴电子</t>
  </si>
  <si>
    <t>301080.SZ</t>
  </si>
  <si>
    <t>百普赛斯</t>
  </si>
  <si>
    <t>688786.SH</t>
  </si>
  <si>
    <t>悦安新材</t>
  </si>
  <si>
    <t>000668.SZ</t>
  </si>
  <si>
    <t>荣丰控股</t>
  </si>
  <si>
    <t>300868.SZ</t>
  </si>
  <si>
    <t>杰美特</t>
  </si>
  <si>
    <t>001215.SZ</t>
  </si>
  <si>
    <t>千味央厨</t>
  </si>
  <si>
    <t>000831.SZ</t>
  </si>
  <si>
    <t>中国稀土</t>
  </si>
  <si>
    <t>300365.SZ</t>
  </si>
  <si>
    <t>恒华科技</t>
  </si>
  <si>
    <t>002741.SZ</t>
  </si>
  <si>
    <t>光华科技</t>
  </si>
  <si>
    <t>688179.SH</t>
  </si>
  <si>
    <t>阿拉丁</t>
  </si>
  <si>
    <t>000970.SZ</t>
  </si>
  <si>
    <t>中科三环</t>
  </si>
  <si>
    <t>688795.SH</t>
  </si>
  <si>
    <t>摩尔线程-U</t>
  </si>
  <si>
    <t>603206.SH</t>
  </si>
  <si>
    <t>嘉环科技</t>
  </si>
  <si>
    <t>001266.SZ</t>
  </si>
  <si>
    <t>宏英智能</t>
  </si>
  <si>
    <t>002662.SZ</t>
  </si>
  <si>
    <t>峰璟股份</t>
  </si>
  <si>
    <t>301638.SZ</t>
  </si>
  <si>
    <t>南网数字</t>
  </si>
  <si>
    <t>688222.SH</t>
  </si>
  <si>
    <t>成都先导</t>
  </si>
  <si>
    <t>600976.SH</t>
  </si>
  <si>
    <t>健民集团</t>
  </si>
  <si>
    <t>002937.SZ</t>
  </si>
  <si>
    <t>兴瑞科技</t>
  </si>
  <si>
    <t>002831.SZ</t>
  </si>
  <si>
    <t>裕同科技</t>
  </si>
  <si>
    <t>002980.SZ</t>
  </si>
  <si>
    <t>华盛昌</t>
  </si>
  <si>
    <t>301209.SZ</t>
  </si>
  <si>
    <t>联合化学</t>
  </si>
  <si>
    <t>600133.SH</t>
  </si>
  <si>
    <t>东湖高新</t>
  </si>
  <si>
    <t>002902.SZ</t>
  </si>
  <si>
    <t>铭普光磁</t>
  </si>
  <si>
    <t>600885.SH</t>
  </si>
  <si>
    <t>宏发股份</t>
  </si>
  <si>
    <t>603259.SH</t>
  </si>
  <si>
    <t>药明康德</t>
  </si>
  <si>
    <t>301263.SZ</t>
  </si>
  <si>
    <t>泰恩康</t>
  </si>
  <si>
    <t>001282.SZ</t>
  </si>
  <si>
    <t>三联锻造</t>
  </si>
  <si>
    <t>002318.SZ</t>
  </si>
  <si>
    <t>久立特材</t>
  </si>
  <si>
    <t>301589.SZ</t>
  </si>
  <si>
    <t>诺瓦星云</t>
  </si>
  <si>
    <t>688018.SH</t>
  </si>
  <si>
    <t>乐鑫科技</t>
  </si>
  <si>
    <t>300384.SZ</t>
  </si>
  <si>
    <t>三联虹普</t>
  </si>
  <si>
    <t>300689.SZ</t>
  </si>
  <si>
    <t>澄天伟业</t>
  </si>
  <si>
    <t>002785.SZ</t>
  </si>
  <si>
    <t>万里石</t>
  </si>
  <si>
    <t>301626.SZ</t>
  </si>
  <si>
    <t>苏州天脉</t>
  </si>
  <si>
    <t>300548.SZ</t>
  </si>
  <si>
    <t>长芯博创</t>
  </si>
  <si>
    <t>688221.SH</t>
  </si>
  <si>
    <t>前沿生物-U</t>
  </si>
  <si>
    <t>688362.SH</t>
  </si>
  <si>
    <t>甬矽电子</t>
  </si>
  <si>
    <t>600106.SH</t>
  </si>
  <si>
    <t>重庆路桥</t>
  </si>
  <si>
    <t>688416.SH</t>
  </si>
  <si>
    <t>恒烁股份</t>
  </si>
  <si>
    <t>603790.SH</t>
  </si>
  <si>
    <t>雅运股份</t>
  </si>
  <si>
    <t>301331.SZ</t>
  </si>
  <si>
    <t>恩威医药</t>
  </si>
  <si>
    <t>603179.SH</t>
  </si>
  <si>
    <t>新泉股份</t>
  </si>
  <si>
    <t>688981.SH</t>
  </si>
  <si>
    <t>中芯国际</t>
  </si>
  <si>
    <t>300855.SZ</t>
  </si>
  <si>
    <t>图南股份</t>
  </si>
  <si>
    <t>605111.SH</t>
  </si>
  <si>
    <t>新洁能</t>
  </si>
  <si>
    <t>688150.SH</t>
  </si>
  <si>
    <t>莱特光电</t>
  </si>
  <si>
    <t>002910.SZ</t>
  </si>
  <si>
    <t>庄园牧场</t>
  </si>
  <si>
    <t>600753.SH</t>
  </si>
  <si>
    <t>ST海钦</t>
  </si>
  <si>
    <t>688525.SH</t>
  </si>
  <si>
    <t>佰维存储</t>
  </si>
  <si>
    <t>688260.SH</t>
  </si>
  <si>
    <t>昀冢科技</t>
  </si>
  <si>
    <t>688336.SH</t>
  </si>
  <si>
    <t>三生国健</t>
  </si>
  <si>
    <t>605060.SH</t>
  </si>
  <si>
    <t>联德股份</t>
  </si>
  <si>
    <t>688627.SH</t>
  </si>
  <si>
    <t>精智达</t>
  </si>
  <si>
    <t>688119.SH</t>
  </si>
  <si>
    <t>中钢洛耐</t>
  </si>
  <si>
    <t>002357.SZ</t>
  </si>
  <si>
    <t>富临运业</t>
  </si>
  <si>
    <t>003004.SZ</t>
  </si>
  <si>
    <t>声迅股份</t>
  </si>
  <si>
    <t>301125.SZ</t>
  </si>
  <si>
    <t>腾亚精工</t>
  </si>
  <si>
    <t>688507.SH</t>
  </si>
  <si>
    <t>索辰科技</t>
  </si>
  <si>
    <t>301548.SZ</t>
  </si>
  <si>
    <t>崇德科技</t>
  </si>
  <si>
    <t>603166.SH</t>
  </si>
  <si>
    <t>福达股份</t>
  </si>
  <si>
    <t>300221.SZ</t>
  </si>
  <si>
    <t>银禧科技</t>
  </si>
  <si>
    <t>300042.SZ</t>
  </si>
  <si>
    <t>朗科科技</t>
  </si>
  <si>
    <t>301316.SZ</t>
  </si>
  <si>
    <t>慧博云通</t>
  </si>
  <si>
    <t>688403.SH</t>
  </si>
  <si>
    <t>汇成股份</t>
  </si>
  <si>
    <t>301392.SZ</t>
  </si>
  <si>
    <t>汇成真空</t>
  </si>
  <si>
    <t>300860.SZ</t>
  </si>
  <si>
    <t>锋尚文化</t>
  </si>
  <si>
    <t>002601.SZ</t>
  </si>
  <si>
    <t>龙佰集团</t>
  </si>
  <si>
    <t>301297.SZ</t>
  </si>
  <si>
    <t>富乐德</t>
  </si>
  <si>
    <t>000803.SZ</t>
  </si>
  <si>
    <t>山高环能</t>
  </si>
  <si>
    <t>300502.SZ</t>
  </si>
  <si>
    <t>新易盛</t>
  </si>
  <si>
    <t>688177.SH</t>
  </si>
  <si>
    <t>百奥泰</t>
  </si>
  <si>
    <t>688489.SH</t>
  </si>
  <si>
    <t>三未信安</t>
  </si>
  <si>
    <t>605255.SH</t>
  </si>
  <si>
    <t>天普股份</t>
  </si>
  <si>
    <t>300554.SZ</t>
  </si>
  <si>
    <t>三超新材</t>
  </si>
  <si>
    <t>603859.SH</t>
  </si>
  <si>
    <t>能科科技</t>
  </si>
  <si>
    <t>688592.SH</t>
  </si>
  <si>
    <t>司南导航</t>
  </si>
  <si>
    <t>688239.SH</t>
  </si>
  <si>
    <t>航宇科技</t>
  </si>
  <si>
    <t>688818.SH</t>
  </si>
  <si>
    <t>电科蓝天</t>
  </si>
  <si>
    <t>603052.SH</t>
  </si>
  <si>
    <t>可川科技</t>
  </si>
  <si>
    <t>688500.SH</t>
  </si>
  <si>
    <t>慧辰股份</t>
  </si>
  <si>
    <t>002353.SZ</t>
  </si>
  <si>
    <t>杰瑞股份</t>
  </si>
  <si>
    <t>002364.SZ</t>
  </si>
  <si>
    <t>中恒电气</t>
  </si>
  <si>
    <t>603728.SH</t>
  </si>
  <si>
    <t>鸣志电器</t>
  </si>
  <si>
    <t>301265.SZ</t>
  </si>
  <si>
    <t>华新科技</t>
  </si>
  <si>
    <t>000988.SZ</t>
  </si>
  <si>
    <t>华工科技</t>
  </si>
  <si>
    <t>603698.SH</t>
  </si>
  <si>
    <t>航天工程</t>
  </si>
  <si>
    <t>001306.SZ</t>
  </si>
  <si>
    <t>夏厦精密</t>
  </si>
  <si>
    <t>300083.SZ</t>
  </si>
  <si>
    <t>创世纪</t>
  </si>
  <si>
    <t>688800.SH</t>
  </si>
  <si>
    <t>瑞可达</t>
  </si>
  <si>
    <t>688309.SH</t>
  </si>
  <si>
    <t>恒誉环保</t>
  </si>
  <si>
    <t>603156.SH</t>
  </si>
  <si>
    <t>养元饮品</t>
  </si>
  <si>
    <t>603912.SH</t>
  </si>
  <si>
    <t>佳力图</t>
  </si>
  <si>
    <t>688270.SH</t>
  </si>
  <si>
    <t>ST臻镭</t>
  </si>
  <si>
    <t>002860.SZ</t>
  </si>
  <si>
    <t>星帅尔</t>
  </si>
  <si>
    <t>000878.SZ</t>
  </si>
  <si>
    <t>云南铜业</t>
  </si>
  <si>
    <t>688225.SH</t>
  </si>
  <si>
    <t>亚信安全</t>
  </si>
  <si>
    <t>301283.SZ</t>
  </si>
  <si>
    <t>聚胶股份</t>
  </si>
  <si>
    <t>605378.SH</t>
  </si>
  <si>
    <t>野马电池</t>
  </si>
  <si>
    <t>002119.SZ</t>
  </si>
  <si>
    <t>康强电子</t>
  </si>
  <si>
    <t>300857.SZ</t>
  </si>
  <si>
    <t>协创数据</t>
  </si>
  <si>
    <t>603668.SH</t>
  </si>
  <si>
    <t>天马科技</t>
  </si>
  <si>
    <t>688383.SH</t>
  </si>
  <si>
    <t>新益昌</t>
  </si>
  <si>
    <t>603315.SH</t>
  </si>
  <si>
    <t>福鞍股份</t>
  </si>
  <si>
    <t>688628.SH</t>
  </si>
  <si>
    <t>优利德</t>
  </si>
  <si>
    <t>605289.SH</t>
  </si>
  <si>
    <t>罗曼股份</t>
  </si>
  <si>
    <t>688661.SH</t>
  </si>
  <si>
    <t>和林微纳</t>
  </si>
  <si>
    <t>688027.SH</t>
  </si>
  <si>
    <t>国盾量子</t>
  </si>
  <si>
    <t>301563.SZ</t>
  </si>
  <si>
    <t>云汉芯城</t>
  </si>
  <si>
    <t>300024.SZ</t>
  </si>
  <si>
    <t>机器人</t>
  </si>
  <si>
    <t>603992.SH</t>
  </si>
  <si>
    <t>松霖科技</t>
  </si>
  <si>
    <t>300900.SZ</t>
  </si>
  <si>
    <t>广联航空</t>
  </si>
  <si>
    <t>002913.SZ</t>
  </si>
  <si>
    <t>奥士康</t>
  </si>
  <si>
    <t>688238.SH</t>
  </si>
  <si>
    <t>和元生物</t>
  </si>
  <si>
    <t>600482.SH</t>
  </si>
  <si>
    <t>中国动力</t>
  </si>
  <si>
    <t>300676.SZ</t>
  </si>
  <si>
    <t>华大基因</t>
  </si>
  <si>
    <t>603220.SH</t>
  </si>
  <si>
    <t>中贝通信</t>
  </si>
  <si>
    <t>300475.SZ</t>
  </si>
  <si>
    <t>香农芯创</t>
  </si>
  <si>
    <t>300845.SZ</t>
  </si>
  <si>
    <t>捷安高科</t>
  </si>
  <si>
    <t>301095.SZ</t>
  </si>
  <si>
    <t>广立微</t>
  </si>
  <si>
    <t>301031.SZ</t>
  </si>
  <si>
    <t>中熔电气</t>
  </si>
  <si>
    <t>605389.SH</t>
  </si>
  <si>
    <t>长龄液压</t>
  </si>
  <si>
    <t>300316.SZ</t>
  </si>
  <si>
    <t>晶盛机电</t>
  </si>
  <si>
    <t>603579.SH</t>
  </si>
  <si>
    <t>荣泰健康</t>
  </si>
  <si>
    <t>301148.SZ</t>
  </si>
  <si>
    <t>嘉戎技术</t>
  </si>
  <si>
    <t>002475.SZ</t>
  </si>
  <si>
    <t>立讯精密</t>
  </si>
  <si>
    <t>301338.SZ</t>
  </si>
  <si>
    <t>凯格精机</t>
  </si>
  <si>
    <t>002150.SZ</t>
  </si>
  <si>
    <t>正泰电源</t>
  </si>
  <si>
    <t>002698.SZ</t>
  </si>
  <si>
    <t>博实股份</t>
  </si>
  <si>
    <t>600421.SH</t>
  </si>
  <si>
    <t>退市华嵘</t>
  </si>
  <si>
    <t>688091.SH</t>
  </si>
  <si>
    <t>上海谊众</t>
  </si>
  <si>
    <t>301098.SZ</t>
  </si>
  <si>
    <t>金埔园林</t>
  </si>
  <si>
    <t>002137.SZ</t>
  </si>
  <si>
    <t>实益达</t>
  </si>
  <si>
    <t>300137.SZ</t>
  </si>
  <si>
    <t>先河环保</t>
  </si>
  <si>
    <t>688158.SH</t>
  </si>
  <si>
    <t>优刻得-W</t>
  </si>
  <si>
    <t>300702.SZ</t>
  </si>
  <si>
    <t>天宇股份</t>
  </si>
  <si>
    <t>001237.SZ</t>
  </si>
  <si>
    <t>惠康科技</t>
  </si>
  <si>
    <t>688498.SH</t>
  </si>
  <si>
    <t>源杰科技</t>
  </si>
  <si>
    <t>688620.SH</t>
  </si>
  <si>
    <t>安凯微</t>
  </si>
  <si>
    <t>603036.SH</t>
  </si>
  <si>
    <t>如通股份</t>
  </si>
  <si>
    <t>688455.SH</t>
  </si>
  <si>
    <t>科捷智能</t>
  </si>
  <si>
    <t>688375.SH</t>
  </si>
  <si>
    <t>国博电子</t>
  </si>
  <si>
    <t>300852.SZ</t>
  </si>
  <si>
    <t>四会富仕</t>
  </si>
  <si>
    <t>600678.SH</t>
  </si>
  <si>
    <t>ST金顶</t>
  </si>
  <si>
    <t>300402.SZ</t>
  </si>
  <si>
    <t>宝色股份</t>
  </si>
  <si>
    <t>300508.SZ</t>
  </si>
  <si>
    <t>维宏股份</t>
  </si>
  <si>
    <t>603533.SH</t>
  </si>
  <si>
    <t>掌阅科技</t>
  </si>
  <si>
    <t>300255.SZ</t>
  </si>
  <si>
    <t>常山药业</t>
  </si>
  <si>
    <t>688789.SH</t>
  </si>
  <si>
    <t>宏华数科</t>
  </si>
  <si>
    <t>688192.SH</t>
  </si>
  <si>
    <t>迪哲医药-U</t>
  </si>
  <si>
    <t>600580.SH</t>
  </si>
  <si>
    <t>卧龙电驱</t>
  </si>
  <si>
    <t>301151.SZ</t>
  </si>
  <si>
    <t>冠龙节能</t>
  </si>
  <si>
    <t>301165.SZ</t>
  </si>
  <si>
    <t>锐捷网络</t>
  </si>
  <si>
    <t>603500.SH</t>
  </si>
  <si>
    <t>祥和实业</t>
  </si>
  <si>
    <t>300921.SZ</t>
  </si>
  <si>
    <t>南凌科技</t>
  </si>
  <si>
    <t>600518.SH</t>
  </si>
  <si>
    <t>康美药业</t>
  </si>
  <si>
    <t>003026.SZ</t>
  </si>
  <si>
    <t>中晶科技</t>
  </si>
  <si>
    <t>002326.SZ</t>
  </si>
  <si>
    <t>永太科技</t>
  </si>
  <si>
    <t>688310.SH</t>
  </si>
  <si>
    <t>迈得医疗</t>
  </si>
  <si>
    <t>601689.SH</t>
  </si>
  <si>
    <t>拓普集团</t>
  </si>
  <si>
    <t>301027.SZ</t>
  </si>
  <si>
    <t>华蓝集团</t>
  </si>
  <si>
    <t>001360.SZ</t>
  </si>
  <si>
    <t>南矿集团</t>
  </si>
  <si>
    <t>688081.SH</t>
  </si>
  <si>
    <t>兴图新科</t>
  </si>
  <si>
    <t>002367.SZ</t>
  </si>
  <si>
    <t>康力电梯</t>
  </si>
  <si>
    <t>688168.SH</t>
  </si>
  <si>
    <t>安博通</t>
  </si>
  <si>
    <t>002990.SZ</t>
  </si>
  <si>
    <t>盛视科技</t>
  </si>
  <si>
    <t>301085.SZ</t>
  </si>
  <si>
    <t>亚康股份</t>
  </si>
  <si>
    <t>300212.SZ</t>
  </si>
  <si>
    <t>*ST易录</t>
  </si>
  <si>
    <t>600777.SH</t>
  </si>
  <si>
    <t>*ST新潮</t>
  </si>
  <si>
    <t>300858.SZ</t>
  </si>
  <si>
    <t>科拓生物</t>
  </si>
  <si>
    <t>300001.SZ</t>
  </si>
  <si>
    <t>特锐德</t>
  </si>
  <si>
    <t>300142.SZ</t>
  </si>
  <si>
    <t>沃森生物</t>
  </si>
  <si>
    <t>002248.SZ</t>
  </si>
  <si>
    <t>华东数控</t>
  </si>
  <si>
    <t>002927.SZ</t>
  </si>
  <si>
    <t>泰永长征</t>
  </si>
  <si>
    <t>600623.SH</t>
  </si>
  <si>
    <t>华谊集团</t>
  </si>
  <si>
    <t>300767.SZ</t>
  </si>
  <si>
    <t>震安科技</t>
  </si>
  <si>
    <t>605287.SH</t>
  </si>
  <si>
    <t>德才股份</t>
  </si>
  <si>
    <t>300403.SZ</t>
  </si>
  <si>
    <t>汉宇集团</t>
  </si>
  <si>
    <t>002886.SZ</t>
  </si>
  <si>
    <t>沃特股份</t>
  </si>
  <si>
    <t>605598.SH</t>
  </si>
  <si>
    <t>上海港湾</t>
  </si>
  <si>
    <t>688135.SH</t>
  </si>
  <si>
    <t>利扬芯片</t>
  </si>
  <si>
    <t>300125.SZ</t>
  </si>
  <si>
    <t>*ST聆达</t>
  </si>
  <si>
    <t>002261.SZ</t>
  </si>
  <si>
    <t>拓维信息</t>
  </si>
  <si>
    <t>688307.SH</t>
  </si>
  <si>
    <t>中润光学</t>
  </si>
  <si>
    <t>300748.SZ</t>
  </si>
  <si>
    <t>金力永磁</t>
  </si>
  <si>
    <t>301319.SZ</t>
  </si>
  <si>
    <t>唯特偶</t>
  </si>
  <si>
    <t>001288.SZ</t>
  </si>
  <si>
    <t>运机集团</t>
  </si>
  <si>
    <t>603638.SH</t>
  </si>
  <si>
    <t>艾迪精密</t>
  </si>
  <si>
    <t>300802.SZ</t>
  </si>
  <si>
    <t>矩子科技</t>
  </si>
  <si>
    <t>002806.SZ</t>
  </si>
  <si>
    <t>华锋股份</t>
  </si>
  <si>
    <t>300774.SZ</t>
  </si>
  <si>
    <t>倍杰特</t>
  </si>
  <si>
    <t>688302.SH</t>
  </si>
  <si>
    <t>海创药业-U</t>
  </si>
  <si>
    <t>688313.SH</t>
  </si>
  <si>
    <t>仕佳光子</t>
  </si>
  <si>
    <t>301141.SZ</t>
  </si>
  <si>
    <t>中科磁业</t>
  </si>
  <si>
    <t>688328.SH</t>
  </si>
  <si>
    <t>深科达</t>
  </si>
  <si>
    <t>688327.SH</t>
  </si>
  <si>
    <t>云从科技-UW</t>
  </si>
  <si>
    <t>300017.SZ</t>
  </si>
  <si>
    <t>网宿科技</t>
  </si>
  <si>
    <t>300903.SZ</t>
  </si>
  <si>
    <t>科翔股份</t>
  </si>
  <si>
    <t>688077.SH</t>
  </si>
  <si>
    <t>大地熊</t>
  </si>
  <si>
    <t>000759.SZ</t>
  </si>
  <si>
    <t>中百集团</t>
  </si>
  <si>
    <t>688262.SH</t>
  </si>
  <si>
    <t>国芯科技</t>
  </si>
  <si>
    <t>000516.SZ</t>
  </si>
  <si>
    <t>国际医学</t>
  </si>
  <si>
    <t>688693.SH</t>
  </si>
  <si>
    <t>锴威特</t>
  </si>
  <si>
    <t>300603.SZ</t>
  </si>
  <si>
    <t>立昂技术</t>
  </si>
  <si>
    <t>300725.SZ</t>
  </si>
  <si>
    <t>药石科技</t>
  </si>
  <si>
    <t>603890.SH</t>
  </si>
  <si>
    <t>春秋电子</t>
  </si>
  <si>
    <t>688066.SH</t>
  </si>
  <si>
    <t>*ST航图</t>
  </si>
  <si>
    <t>688790.SH</t>
  </si>
  <si>
    <t>昂瑞微-UW</t>
  </si>
  <si>
    <t>300337.SZ</t>
  </si>
  <si>
    <t>银邦股份</t>
  </si>
  <si>
    <t>300012.SZ</t>
  </si>
  <si>
    <t>华测检测</t>
  </si>
  <si>
    <t>688377.SH</t>
  </si>
  <si>
    <t>迪威尔</t>
  </si>
  <si>
    <t>300809.SZ</t>
  </si>
  <si>
    <t>华辰装备</t>
  </si>
  <si>
    <t>301071.SZ</t>
  </si>
  <si>
    <t>力量钻石</t>
  </si>
  <si>
    <t>300913.SZ</t>
  </si>
  <si>
    <t>兆龙互连</t>
  </si>
  <si>
    <t>301396.SZ</t>
  </si>
  <si>
    <t>宏景科技</t>
  </si>
  <si>
    <t>002273.SZ</t>
  </si>
  <si>
    <t>水晶光电</t>
  </si>
  <si>
    <t>002289.SZ</t>
  </si>
  <si>
    <t>*ST宇顺</t>
  </si>
  <si>
    <t>688171.SH</t>
  </si>
  <si>
    <t>纬德信息</t>
  </si>
  <si>
    <t>300034.SZ</t>
  </si>
  <si>
    <t>钢研高纳</t>
  </si>
  <si>
    <t>688137.SH</t>
  </si>
  <si>
    <t>近岸蛋白</t>
  </si>
  <si>
    <t>300709.SZ</t>
  </si>
  <si>
    <t>精研科技</t>
  </si>
  <si>
    <t>301222.SZ</t>
  </si>
  <si>
    <t>浙江恒威</t>
  </si>
  <si>
    <t>688566.SH</t>
  </si>
  <si>
    <t>吉贝尔</t>
  </si>
  <si>
    <t>603337.SH</t>
  </si>
  <si>
    <t>杰克科技</t>
  </si>
  <si>
    <t>603922.SH</t>
  </si>
  <si>
    <t>ST金鸿顺</t>
  </si>
  <si>
    <t>002965.SZ</t>
  </si>
  <si>
    <t>祥鑫科技</t>
  </si>
  <si>
    <t>301097.SZ</t>
  </si>
  <si>
    <t>天益医疗</t>
  </si>
  <si>
    <t>300607.SZ</t>
  </si>
  <si>
    <t>拓斯达</t>
  </si>
  <si>
    <t>300654.SZ</t>
  </si>
  <si>
    <t>世纪天鸿</t>
  </si>
  <si>
    <t>301119.SZ</t>
  </si>
  <si>
    <t>正强股份</t>
  </si>
  <si>
    <t>603439.SH</t>
  </si>
  <si>
    <t>三力制药</t>
  </si>
  <si>
    <t>605158.SH</t>
  </si>
  <si>
    <t>华达新材</t>
  </si>
  <si>
    <t>600538.SH</t>
  </si>
  <si>
    <t>国发股份</t>
  </si>
  <si>
    <t>002896.SZ</t>
  </si>
  <si>
    <t>中大力德</t>
  </si>
  <si>
    <t>603306.SH</t>
  </si>
  <si>
    <t>华懋科技</t>
  </si>
  <si>
    <t>001228.SZ</t>
  </si>
  <si>
    <t>永泰运</t>
  </si>
  <si>
    <t>300740.SZ</t>
  </si>
  <si>
    <t>水羊股份</t>
  </si>
  <si>
    <t>603666.SH</t>
  </si>
  <si>
    <t>亿嘉和</t>
  </si>
  <si>
    <t>300586.SZ</t>
  </si>
  <si>
    <t>美联新材</t>
  </si>
  <si>
    <t>301053.SZ</t>
  </si>
  <si>
    <t>远信工业</t>
  </si>
  <si>
    <t>002211.SZ</t>
  </si>
  <si>
    <t>ST宏达</t>
  </si>
  <si>
    <t>688292.SH</t>
  </si>
  <si>
    <t>浩瀚深度</t>
  </si>
  <si>
    <t>301617.SZ</t>
  </si>
  <si>
    <t>博苑新材</t>
  </si>
  <si>
    <t>301321.SZ</t>
  </si>
  <si>
    <t>翰博高新</t>
  </si>
  <si>
    <t>603588.SH</t>
  </si>
  <si>
    <t>高能环境</t>
  </si>
  <si>
    <t>688665.SH</t>
  </si>
  <si>
    <t>四方光电</t>
  </si>
  <si>
    <t>605228.SH</t>
  </si>
  <si>
    <t>神通科技</t>
  </si>
  <si>
    <t>603006.SH</t>
  </si>
  <si>
    <t>联明股份</t>
  </si>
  <si>
    <t>300666.SZ</t>
  </si>
  <si>
    <t>江丰电子</t>
  </si>
  <si>
    <t>603171.SH</t>
  </si>
  <si>
    <t>税友股份</t>
  </si>
  <si>
    <t>603269.SH</t>
  </si>
  <si>
    <t>海鸥股份</t>
  </si>
  <si>
    <t>300127.SZ</t>
  </si>
  <si>
    <t>银河磁体</t>
  </si>
  <si>
    <t>300520.SZ</t>
  </si>
  <si>
    <t>科大国创</t>
  </si>
  <si>
    <t>301138.SZ</t>
  </si>
  <si>
    <t>华研精机</t>
  </si>
  <si>
    <t>603322.SH</t>
  </si>
  <si>
    <t>超讯科技</t>
  </si>
  <si>
    <t>300806.SZ</t>
  </si>
  <si>
    <t>斯迪克</t>
  </si>
  <si>
    <t>002419.SZ</t>
  </si>
  <si>
    <t>天虹股份</t>
  </si>
  <si>
    <t>605066.SH</t>
  </si>
  <si>
    <t>天正电气</t>
  </si>
  <si>
    <t>301018.SZ</t>
  </si>
  <si>
    <t>申菱环境</t>
  </si>
  <si>
    <t>301230.SZ</t>
  </si>
  <si>
    <t>泓博医药</t>
  </si>
  <si>
    <t>000679.SZ</t>
  </si>
  <si>
    <t>大连友谊</t>
  </si>
  <si>
    <t>688765.SH</t>
  </si>
  <si>
    <t>禾元生物-U</t>
  </si>
  <si>
    <t>688503.SH</t>
  </si>
  <si>
    <t>聚和材料</t>
  </si>
  <si>
    <t>301261.SZ</t>
  </si>
  <si>
    <t>恒工精密</t>
  </si>
  <si>
    <t>603897.SH</t>
  </si>
  <si>
    <t>长城科技</t>
  </si>
  <si>
    <t>605186.SH</t>
  </si>
  <si>
    <t>健麾信息</t>
  </si>
  <si>
    <t>688510.SH</t>
  </si>
  <si>
    <t>航亚科技</t>
  </si>
  <si>
    <t>603061.SH</t>
  </si>
  <si>
    <t>金海通</t>
  </si>
  <si>
    <t>688266.SH</t>
  </si>
  <si>
    <t>泽璟制药-U</t>
  </si>
  <si>
    <t>603983.SH</t>
  </si>
  <si>
    <t>丸美生物</t>
  </si>
  <si>
    <t>002611.SZ</t>
  </si>
  <si>
    <t>东方精工</t>
  </si>
  <si>
    <t>002480.SZ</t>
  </si>
  <si>
    <t>新筑股份</t>
  </si>
  <si>
    <t>301568.SZ</t>
  </si>
  <si>
    <t>思泰克</t>
  </si>
  <si>
    <t>688200.SH</t>
  </si>
  <si>
    <t>华峰测控</t>
  </si>
  <si>
    <t>688235.SH</t>
  </si>
  <si>
    <t>百济神州</t>
  </si>
  <si>
    <t>300866.SZ</t>
  </si>
  <si>
    <t>安克创新</t>
  </si>
  <si>
    <t>300438.SZ</t>
  </si>
  <si>
    <t>鹏辉能源</t>
  </si>
  <si>
    <t>605128.SH</t>
  </si>
  <si>
    <t>上海沿浦</t>
  </si>
  <si>
    <t>600276.SH</t>
  </si>
  <si>
    <t>恒瑞医药</t>
  </si>
  <si>
    <t>600370.SH</t>
  </si>
  <si>
    <t>*ST三房</t>
  </si>
  <si>
    <t>300853.SZ</t>
  </si>
  <si>
    <t>申昊科技</t>
  </si>
  <si>
    <t>688028.SH</t>
  </si>
  <si>
    <t>沃尔德</t>
  </si>
  <si>
    <t>301171.SZ</t>
  </si>
  <si>
    <t>易点天下</t>
  </si>
  <si>
    <t>600522.SH</t>
  </si>
  <si>
    <t>中天科技</t>
  </si>
  <si>
    <t>002484.SZ</t>
  </si>
  <si>
    <t>江海股份</t>
  </si>
  <si>
    <t>688378.SH</t>
  </si>
  <si>
    <t>奥来德</t>
  </si>
  <si>
    <t>300885.SZ</t>
  </si>
  <si>
    <t>海昌新材</t>
  </si>
  <si>
    <t>000799.SZ</t>
  </si>
  <si>
    <t>酒鬼酒</t>
  </si>
  <si>
    <t>603776.SH</t>
  </si>
  <si>
    <t>永安行</t>
  </si>
  <si>
    <t>688520.SH</t>
  </si>
  <si>
    <t>神州细胞</t>
  </si>
  <si>
    <t>603683.SH</t>
  </si>
  <si>
    <t>晶华新材</t>
  </si>
  <si>
    <t>002185.SZ</t>
  </si>
  <si>
    <t>华天科技</t>
  </si>
  <si>
    <t>002569.SZ</t>
  </si>
  <si>
    <t>*ST步森</t>
  </si>
  <si>
    <t>000737.SZ</t>
  </si>
  <si>
    <t>北方铜业</t>
  </si>
  <si>
    <t>300928.SZ</t>
  </si>
  <si>
    <t>华安鑫创</t>
  </si>
  <si>
    <t>600199.SH</t>
  </si>
  <si>
    <t>金种子酒</t>
  </si>
  <si>
    <t>301041.SZ</t>
  </si>
  <si>
    <t>金百泽</t>
  </si>
  <si>
    <t>688122.SH</t>
  </si>
  <si>
    <t>西部超导</t>
  </si>
  <si>
    <t>000701.SZ</t>
  </si>
  <si>
    <t>厦门信达</t>
  </si>
  <si>
    <t>301208.SZ</t>
  </si>
  <si>
    <t>中亦科技</t>
  </si>
  <si>
    <t>301362.SZ</t>
  </si>
  <si>
    <t>民爆光电</t>
  </si>
  <si>
    <t>301086.SZ</t>
  </si>
  <si>
    <t>鸿富瀚</t>
  </si>
  <si>
    <t>688281.SH</t>
  </si>
  <si>
    <t>华秦科技</t>
  </si>
  <si>
    <t>300736.SZ</t>
  </si>
  <si>
    <t>百邦科技</t>
  </si>
  <si>
    <t>301365.SZ</t>
  </si>
  <si>
    <t>矩阵股份</t>
  </si>
  <si>
    <t>002587.SZ</t>
  </si>
  <si>
    <t>奥拓电子</t>
  </si>
  <si>
    <t>002536.SZ</t>
  </si>
  <si>
    <t>飞龙股份</t>
  </si>
  <si>
    <t>688065.SH</t>
  </si>
  <si>
    <t>凯赛生物</t>
  </si>
  <si>
    <t>000733.SZ</t>
  </si>
  <si>
    <t>振华科技</t>
  </si>
  <si>
    <t>300440.SZ</t>
  </si>
  <si>
    <t>运达科技</t>
  </si>
  <si>
    <t>300474.SZ</t>
  </si>
  <si>
    <t>景嘉微</t>
  </si>
  <si>
    <t>002559.SZ</t>
  </si>
  <si>
    <t>亚威股份</t>
  </si>
  <si>
    <t>688109.SH</t>
  </si>
  <si>
    <t>品茗科技</t>
  </si>
  <si>
    <t>688008.SH</t>
  </si>
  <si>
    <t>澜起科技</t>
  </si>
  <si>
    <t>688013.SH</t>
  </si>
  <si>
    <t>天臣医疗</t>
  </si>
  <si>
    <t>300272.SZ</t>
  </si>
  <si>
    <t>开能健康</t>
  </si>
  <si>
    <t>300579.SZ</t>
  </si>
  <si>
    <t>数字认证</t>
  </si>
  <si>
    <t>002229.SZ</t>
  </si>
  <si>
    <t>鸿博股份</t>
  </si>
  <si>
    <t>002768.SZ</t>
  </si>
  <si>
    <t>国恩股份</t>
  </si>
  <si>
    <t>688382.SH</t>
  </si>
  <si>
    <t>益方生物-U</t>
  </si>
  <si>
    <t>002316.SZ</t>
  </si>
  <si>
    <t>亚联发展</t>
  </si>
  <si>
    <t>300352.SZ</t>
  </si>
  <si>
    <t>ST信源</t>
  </si>
  <si>
    <t>605208.SH</t>
  </si>
  <si>
    <t>永茂泰</t>
  </si>
  <si>
    <t>300383.SZ</t>
  </si>
  <si>
    <t>光环新网</t>
  </si>
  <si>
    <t>600141.SH</t>
  </si>
  <si>
    <t>兴发集团</t>
  </si>
  <si>
    <t>300381.SZ</t>
  </si>
  <si>
    <t>溢多利</t>
  </si>
  <si>
    <t>000609.SZ</t>
  </si>
  <si>
    <t>*ST中迪</t>
  </si>
  <si>
    <t>301584.SZ</t>
  </si>
  <si>
    <t>建发致新</t>
  </si>
  <si>
    <t>300460.SZ</t>
  </si>
  <si>
    <t>ST惠伦</t>
  </si>
  <si>
    <t>000338.SZ</t>
  </si>
  <si>
    <t>潍柴动力</t>
  </si>
  <si>
    <t>603097.SH</t>
  </si>
  <si>
    <t>江苏华辰</t>
  </si>
  <si>
    <t>002798.SZ</t>
  </si>
  <si>
    <t>帝欧水华</t>
  </si>
  <si>
    <t>688513.SH</t>
  </si>
  <si>
    <t>苑东生物</t>
  </si>
  <si>
    <t>000551.SZ</t>
  </si>
  <si>
    <t>创元科技</t>
  </si>
  <si>
    <t>002955.SZ</t>
  </si>
  <si>
    <t>鸿合科技</t>
  </si>
  <si>
    <t>301182.SZ</t>
  </si>
  <si>
    <t>凯旺科技</t>
  </si>
  <si>
    <t>002861.SZ</t>
  </si>
  <si>
    <t>瀛通通讯</t>
  </si>
  <si>
    <t>002701.SZ</t>
  </si>
  <si>
    <t>奥瑞金</t>
  </si>
  <si>
    <t>688577.SH</t>
  </si>
  <si>
    <t>浙海德曼</t>
  </si>
  <si>
    <t>001400.SZ</t>
  </si>
  <si>
    <t>江顺科技</t>
  </si>
  <si>
    <t>300478.SZ</t>
  </si>
  <si>
    <t>杭州高新</t>
  </si>
  <si>
    <t>301200.SZ</t>
  </si>
  <si>
    <t>大族数控</t>
  </si>
  <si>
    <t>688173.SH</t>
  </si>
  <si>
    <t>希荻微</t>
  </si>
  <si>
    <t>605005.SH</t>
  </si>
  <si>
    <t>合兴股份</t>
  </si>
  <si>
    <t>002046.SZ</t>
  </si>
  <si>
    <t>国机精工</t>
  </si>
  <si>
    <t>688095.SH</t>
  </si>
  <si>
    <t>福昕软件</t>
  </si>
  <si>
    <t>605069.SH</t>
  </si>
  <si>
    <t>正和生态</t>
  </si>
  <si>
    <t>600875.SH</t>
  </si>
  <si>
    <t>东方电气</t>
  </si>
  <si>
    <t>603893.SH</t>
  </si>
  <si>
    <t>瑞芯微</t>
  </si>
  <si>
    <t>688601.SH</t>
  </si>
  <si>
    <t>力芯微</t>
  </si>
  <si>
    <t>002084.SZ</t>
  </si>
  <si>
    <t>海鸥住工</t>
  </si>
  <si>
    <t>603977.SH</t>
  </si>
  <si>
    <t>国泰集团</t>
  </si>
  <si>
    <t>300695.SZ</t>
  </si>
  <si>
    <t>兆丰股份</t>
  </si>
  <si>
    <t>603007.SH</t>
  </si>
  <si>
    <t>顺景科技</t>
  </si>
  <si>
    <t>300591.SZ</t>
  </si>
  <si>
    <t>万里马</t>
  </si>
  <si>
    <t>600761.SH</t>
  </si>
  <si>
    <t>安徽合力</t>
  </si>
  <si>
    <t>001393.SZ</t>
  </si>
  <si>
    <t>维通利</t>
  </si>
  <si>
    <t>300916.SZ</t>
  </si>
  <si>
    <t>朗特智能</t>
  </si>
  <si>
    <t>000021.SZ</t>
  </si>
  <si>
    <t>深科技</t>
  </si>
  <si>
    <t>603699.SH</t>
  </si>
  <si>
    <t>纽威股份</t>
  </si>
  <si>
    <t>605080.SH</t>
  </si>
  <si>
    <t>浙江自然</t>
  </si>
  <si>
    <t>688117.SH</t>
  </si>
  <si>
    <t>圣诺生物</t>
  </si>
  <si>
    <t>688320.SH</t>
  </si>
  <si>
    <t>禾川科技</t>
  </si>
  <si>
    <t>688276.SH</t>
  </si>
  <si>
    <t>百克生物</t>
  </si>
  <si>
    <t>605178.SH</t>
  </si>
  <si>
    <t>时空科技</t>
  </si>
  <si>
    <t>002706.SZ</t>
  </si>
  <si>
    <t>良信股份</t>
  </si>
  <si>
    <t>000969.SZ</t>
  </si>
  <si>
    <t>安泰科技</t>
  </si>
  <si>
    <t>002653.SZ</t>
  </si>
  <si>
    <t>海思科</t>
  </si>
  <si>
    <t>002382.SZ</t>
  </si>
  <si>
    <t>蓝帆医疗</t>
  </si>
  <si>
    <t>603602.SH</t>
  </si>
  <si>
    <t>纵横通信</t>
  </si>
  <si>
    <t>688127.SH</t>
  </si>
  <si>
    <t>蓝特光学</t>
  </si>
  <si>
    <t>002050.SZ</t>
  </si>
  <si>
    <t>三花智控</t>
  </si>
  <si>
    <t>603182.SH</t>
  </si>
  <si>
    <t>嘉华股份</t>
  </si>
  <si>
    <t>688012.SH</t>
  </si>
  <si>
    <t>中微公司</t>
  </si>
  <si>
    <t>688160.SH</t>
  </si>
  <si>
    <t>步科股份</t>
  </si>
  <si>
    <t>300246.SZ</t>
  </si>
  <si>
    <t>宝莱特</t>
  </si>
  <si>
    <t>301322.SZ</t>
  </si>
  <si>
    <t>绿通科技</t>
  </si>
  <si>
    <t>688711.SH</t>
  </si>
  <si>
    <t>宏微科技</t>
  </si>
  <si>
    <t>002057.SZ</t>
  </si>
  <si>
    <t>中钢天源</t>
  </si>
  <si>
    <t>002171.SZ</t>
  </si>
  <si>
    <t>楚江新材</t>
  </si>
  <si>
    <t>300170.SZ</t>
  </si>
  <si>
    <t>汉得信息</t>
  </si>
  <si>
    <t>301330.SZ</t>
  </si>
  <si>
    <t>熵基科技</t>
  </si>
  <si>
    <t>300307.SZ</t>
  </si>
  <si>
    <t>慈星股份</t>
  </si>
  <si>
    <t>603019.SH</t>
  </si>
  <si>
    <t>中科曙光</t>
  </si>
  <si>
    <t>002638.SZ</t>
  </si>
  <si>
    <t>勤上股份</t>
  </si>
  <si>
    <t>300634.SZ</t>
  </si>
  <si>
    <t>彩讯股份</t>
  </si>
  <si>
    <t>002380.SZ</t>
  </si>
  <si>
    <t>科远智慧</t>
  </si>
  <si>
    <t>301183.SZ</t>
  </si>
  <si>
    <t>东田微</t>
  </si>
  <si>
    <t>300501.SZ</t>
  </si>
  <si>
    <t>海顺新材</t>
  </si>
  <si>
    <t>301683.SZ</t>
  </si>
  <si>
    <t>慧谷新材</t>
  </si>
  <si>
    <t>300416.SZ</t>
  </si>
  <si>
    <t>苏试试验</t>
  </si>
  <si>
    <t>688687.SH</t>
  </si>
  <si>
    <t>凯因科技</t>
  </si>
  <si>
    <t>300781.SZ</t>
  </si>
  <si>
    <t>因赛集团</t>
  </si>
  <si>
    <t>300174.SZ</t>
  </si>
  <si>
    <t>元力股份</t>
  </si>
  <si>
    <t>301233.SZ</t>
  </si>
  <si>
    <t>盛帮股份</t>
  </si>
  <si>
    <t>603637.SH</t>
  </si>
  <si>
    <t>镇海股份</t>
  </si>
  <si>
    <t>601882.SH</t>
  </si>
  <si>
    <t>海天精工</t>
  </si>
  <si>
    <t>688530.SH</t>
  </si>
  <si>
    <t>欧莱新材</t>
  </si>
  <si>
    <t>688808.SH</t>
  </si>
  <si>
    <t>联讯仪器</t>
  </si>
  <si>
    <t>002055.SZ</t>
  </si>
  <si>
    <t>ST得润</t>
  </si>
  <si>
    <t>600590.SH</t>
  </si>
  <si>
    <t>泰豪科技</t>
  </si>
  <si>
    <t>688698.SH</t>
  </si>
  <si>
    <t>伟创电气</t>
  </si>
  <si>
    <t>002230.SZ</t>
  </si>
  <si>
    <t>科大讯飞</t>
  </si>
  <si>
    <t>603139.SH</t>
  </si>
  <si>
    <t>康惠股份</t>
  </si>
  <si>
    <t>600460.SH</t>
  </si>
  <si>
    <t>士兰微</t>
  </si>
  <si>
    <t>688615.SH</t>
  </si>
  <si>
    <t>合合信息</t>
  </si>
  <si>
    <t>688419.SH</t>
  </si>
  <si>
    <t>耐科装备</t>
  </si>
  <si>
    <t>300759.SZ</t>
  </si>
  <si>
    <t>康龙化成</t>
  </si>
  <si>
    <t>600825.SH</t>
  </si>
  <si>
    <t>新华传媒</t>
  </si>
  <si>
    <t>688663.SH</t>
  </si>
  <si>
    <t>新风光</t>
  </si>
  <si>
    <t>003025.SZ</t>
  </si>
  <si>
    <t>思进智能</t>
  </si>
  <si>
    <t>603350.SH</t>
  </si>
  <si>
    <t>安乃达</t>
  </si>
  <si>
    <t>601869.SH</t>
  </si>
  <si>
    <t>长飞光纤</t>
  </si>
  <si>
    <t>301092.SZ</t>
  </si>
  <si>
    <t>争光股份</t>
  </si>
  <si>
    <t>688549.SH</t>
  </si>
  <si>
    <t>中巨芯-U</t>
  </si>
  <si>
    <t>002371.SZ</t>
  </si>
  <si>
    <t>北方华创</t>
  </si>
  <si>
    <t>600191.SH</t>
  </si>
  <si>
    <t>华资实业</t>
  </si>
  <si>
    <t>688180.SH</t>
  </si>
  <si>
    <t>君实生物-U</t>
  </si>
  <si>
    <t>300400.SZ</t>
  </si>
  <si>
    <t>劲拓股份</t>
  </si>
  <si>
    <t>301022.SZ</t>
  </si>
  <si>
    <t>海泰科</t>
  </si>
  <si>
    <t>001359.SZ</t>
  </si>
  <si>
    <t>平安电工</t>
  </si>
  <si>
    <t>603878.SH</t>
  </si>
  <si>
    <t>武进不锈</t>
  </si>
  <si>
    <t>600785.SH</t>
  </si>
  <si>
    <t>新华百货</t>
  </si>
  <si>
    <t>300304.SZ</t>
  </si>
  <si>
    <t>云意电气</t>
  </si>
  <si>
    <t>301536.SZ</t>
  </si>
  <si>
    <t>星宸科技</t>
  </si>
  <si>
    <t>688578.SH</t>
  </si>
  <si>
    <t>艾力斯</t>
  </si>
  <si>
    <t>688322.SH</t>
  </si>
  <si>
    <t>奥比中光-W</t>
  </si>
  <si>
    <t>002481.SZ</t>
  </si>
  <si>
    <t>双塔食品</t>
  </si>
  <si>
    <t>000917.SZ</t>
  </si>
  <si>
    <t>电广传媒</t>
  </si>
  <si>
    <t>301189.SZ</t>
  </si>
  <si>
    <t>奥尼电子</t>
  </si>
  <si>
    <t>002202.SZ</t>
  </si>
  <si>
    <t>金风科技</t>
  </si>
  <si>
    <t>688031.SH</t>
  </si>
  <si>
    <t>星环科技-U</t>
  </si>
  <si>
    <t>688255.SH</t>
  </si>
  <si>
    <t>凯尔达</t>
  </si>
  <si>
    <t>688278.SH</t>
  </si>
  <si>
    <t>特宝生物</t>
  </si>
  <si>
    <t>000029.SZ</t>
  </si>
  <si>
    <t>深深房A</t>
  </si>
  <si>
    <t>000963.SZ</t>
  </si>
  <si>
    <t>华东医药</t>
  </si>
  <si>
    <t>002893.SZ</t>
  </si>
  <si>
    <t>京能热力</t>
  </si>
  <si>
    <t>301393.SZ</t>
  </si>
  <si>
    <t>昊帆生物</t>
  </si>
  <si>
    <t>301586.SZ</t>
  </si>
  <si>
    <t>佳力奇</t>
  </si>
  <si>
    <t>300881.SZ</t>
  </si>
  <si>
    <t>盛德鑫泰</t>
  </si>
  <si>
    <t>301009.SZ</t>
  </si>
  <si>
    <t>可靠股份</t>
  </si>
  <si>
    <t>688265.SH</t>
  </si>
  <si>
    <t>南模生物</t>
  </si>
  <si>
    <t>688335.SH</t>
  </si>
  <si>
    <t>复洁科技</t>
  </si>
  <si>
    <t>600879.SH</t>
  </si>
  <si>
    <t>航天电子</t>
  </si>
  <si>
    <t>300920.SZ</t>
  </si>
  <si>
    <t>润阳科技</t>
  </si>
  <si>
    <t>002112.SZ</t>
  </si>
  <si>
    <t>三变科技</t>
  </si>
  <si>
    <t>002377.SZ</t>
  </si>
  <si>
    <t>国创高新</t>
  </si>
  <si>
    <t>301528.SZ</t>
  </si>
  <si>
    <t>多浦乐</t>
  </si>
  <si>
    <t>600117.SH</t>
  </si>
  <si>
    <t>西宁特钢</t>
  </si>
  <si>
    <t>002852.SZ</t>
  </si>
  <si>
    <t>道道全</t>
  </si>
  <si>
    <t>603108.SH</t>
  </si>
  <si>
    <t>润达医疗</t>
  </si>
  <si>
    <t>002819.SZ</t>
  </si>
  <si>
    <t>东方中科</t>
  </si>
  <si>
    <t>002729.SZ</t>
  </si>
  <si>
    <t>好利科技</t>
  </si>
  <si>
    <t>300007.SZ</t>
  </si>
  <si>
    <t>汉威科技</t>
  </si>
  <si>
    <t>300239.SZ</t>
  </si>
  <si>
    <t>东宝生物</t>
  </si>
  <si>
    <t>002775.SZ</t>
  </si>
  <si>
    <t>文科股份</t>
  </si>
  <si>
    <t>002448.SZ</t>
  </si>
  <si>
    <t>中原内配</t>
  </si>
  <si>
    <t>002960.SZ</t>
  </si>
  <si>
    <t>青鸟智控</t>
  </si>
  <si>
    <t>601208.SH</t>
  </si>
  <si>
    <t>东材科技</t>
  </si>
  <si>
    <t>603318.SH</t>
  </si>
  <si>
    <t>水发燃气</t>
  </si>
  <si>
    <t>300229.SZ</t>
  </si>
  <si>
    <t>拓尔思</t>
  </si>
  <si>
    <t>301227.SZ</t>
  </si>
  <si>
    <t>森鹰窗业</t>
  </si>
  <si>
    <t>688283.SH</t>
  </si>
  <si>
    <t>坤恒顺维</t>
  </si>
  <si>
    <t>600151.SH</t>
  </si>
  <si>
    <t>航天机电</t>
  </si>
  <si>
    <t>300394.SZ</t>
  </si>
  <si>
    <t>天孚通信</t>
  </si>
  <si>
    <t>600703.SH</t>
  </si>
  <si>
    <t>三安光电</t>
  </si>
  <si>
    <t>603196.SH</t>
  </si>
  <si>
    <t>璞源材料</t>
  </si>
  <si>
    <t>000761.SZ</t>
  </si>
  <si>
    <t>本钢板材</t>
  </si>
  <si>
    <t>603933.SH</t>
  </si>
  <si>
    <t>睿能科技</t>
  </si>
  <si>
    <t>603226.SH</t>
  </si>
  <si>
    <t>菲林格尔</t>
  </si>
  <si>
    <t>300956.SZ</t>
  </si>
  <si>
    <t>英力股份</t>
  </si>
  <si>
    <t>688720.SH</t>
  </si>
  <si>
    <t>艾森股份</t>
  </si>
  <si>
    <t>688343.SH</t>
  </si>
  <si>
    <t>云天励飞-U</t>
  </si>
  <si>
    <t>688516.SH</t>
  </si>
  <si>
    <t>奥特维</t>
  </si>
  <si>
    <t>688273.SH</t>
  </si>
  <si>
    <t>麦澜德</t>
  </si>
  <si>
    <t>002940.SZ</t>
  </si>
  <si>
    <t>昂利康</t>
  </si>
  <si>
    <t>688233.SH</t>
  </si>
  <si>
    <t>神工股份</t>
  </si>
  <si>
    <t>601921.SH</t>
  </si>
  <si>
    <t>浙版传媒</t>
  </si>
  <si>
    <t>300341.SZ</t>
  </si>
  <si>
    <t>麦克奥迪</t>
  </si>
  <si>
    <t>300378.SZ</t>
  </si>
  <si>
    <t>鼎捷数智</t>
  </si>
  <si>
    <t>688216.SH</t>
  </si>
  <si>
    <t>气派科技</t>
  </si>
  <si>
    <t>600962.SH</t>
  </si>
  <si>
    <t>国投中鲁</t>
  </si>
  <si>
    <t>600292.SH</t>
  </si>
  <si>
    <t>电投水电</t>
  </si>
  <si>
    <t>600111.SH</t>
  </si>
  <si>
    <t>北方稀土</t>
  </si>
  <si>
    <t>300155.SZ</t>
  </si>
  <si>
    <t>安居宝</t>
  </si>
  <si>
    <t>301577.SZ</t>
  </si>
  <si>
    <t>美信科技</t>
  </si>
  <si>
    <t>002916.SZ</t>
  </si>
  <si>
    <t>深南电路</t>
  </si>
  <si>
    <t>300253.SZ</t>
  </si>
  <si>
    <t>卫宁健康</t>
  </si>
  <si>
    <t>603881.SH</t>
  </si>
  <si>
    <t>数据港</t>
  </si>
  <si>
    <t>301179.SZ</t>
  </si>
  <si>
    <t>泽宇智能</t>
  </si>
  <si>
    <t>300647.SZ</t>
  </si>
  <si>
    <t>超频三</t>
  </si>
  <si>
    <t>600378.SH</t>
  </si>
  <si>
    <t>昊华科技</t>
  </si>
  <si>
    <t>688600.SH</t>
  </si>
  <si>
    <t>皖仪科技</t>
  </si>
  <si>
    <t>301060.SZ</t>
  </si>
  <si>
    <t>兰卫医学</t>
  </si>
  <si>
    <t>688353.SH</t>
  </si>
  <si>
    <t>华盛锂电</t>
  </si>
  <si>
    <t>300826.SZ</t>
  </si>
  <si>
    <t>测绘股份</t>
  </si>
  <si>
    <t>002753.SZ</t>
  </si>
  <si>
    <t>永东股份</t>
  </si>
  <si>
    <t>688133.SH</t>
  </si>
  <si>
    <t>泰坦科技</t>
  </si>
  <si>
    <t>300056.SZ</t>
  </si>
  <si>
    <t>中创环保</t>
  </si>
  <si>
    <t>300639.SZ</t>
  </si>
  <si>
    <t>凯普生物</t>
  </si>
  <si>
    <t>300559.SZ</t>
  </si>
  <si>
    <t>佳发教育</t>
  </si>
  <si>
    <t>688321.SH</t>
  </si>
  <si>
    <t>微芯生物</t>
  </si>
  <si>
    <t>000752.SZ</t>
  </si>
  <si>
    <t>*ST西发</t>
  </si>
  <si>
    <t>301042.SZ</t>
  </si>
  <si>
    <t>安联锐视</t>
  </si>
  <si>
    <t>688047.SH</t>
  </si>
  <si>
    <t>龙芯中科</t>
  </si>
  <si>
    <t>301326.SZ</t>
  </si>
  <si>
    <t>捷邦科技</t>
  </si>
  <si>
    <t>688159.SH</t>
  </si>
  <si>
    <t>有方科技</t>
  </si>
  <si>
    <t>603316.SH</t>
  </si>
  <si>
    <t>诚邦股份</t>
  </si>
  <si>
    <t>600267.SH</t>
  </si>
  <si>
    <t>海正药业</t>
  </si>
  <si>
    <t>688697.SH</t>
  </si>
  <si>
    <t>纽威数控</t>
  </si>
  <si>
    <t>600719.SH</t>
  </si>
  <si>
    <t>大连热电</t>
  </si>
  <si>
    <t>600183.SH</t>
  </si>
  <si>
    <t>生益科技</t>
  </si>
  <si>
    <t>300276.SZ</t>
  </si>
  <si>
    <t>三丰智能</t>
  </si>
  <si>
    <t>688120.SH</t>
  </si>
  <si>
    <t>华海清科</t>
  </si>
  <si>
    <t>002681.SZ</t>
  </si>
  <si>
    <t>奋达科技</t>
  </si>
  <si>
    <t>688576.SH</t>
  </si>
  <si>
    <t>西山科技</t>
  </si>
  <si>
    <t>600909.SH</t>
  </si>
  <si>
    <t>华安证券</t>
  </si>
  <si>
    <t>688820.SH</t>
  </si>
  <si>
    <t>盛合晶微</t>
  </si>
  <si>
    <t>603028.SH</t>
  </si>
  <si>
    <t>赛福天</t>
  </si>
  <si>
    <t>300124.SZ</t>
  </si>
  <si>
    <t>汇川技术</t>
  </si>
  <si>
    <t>300784.SZ</t>
  </si>
  <si>
    <t>利安科技</t>
  </si>
  <si>
    <t>603089.SH</t>
  </si>
  <si>
    <t>正裕工业</t>
  </si>
  <si>
    <t>605090.SH</t>
  </si>
  <si>
    <t>九丰能源</t>
  </si>
  <si>
    <t>600110.SH</t>
  </si>
  <si>
    <t>诺德股份</t>
  </si>
  <si>
    <t>002030.SZ</t>
  </si>
  <si>
    <t>达安基因</t>
  </si>
  <si>
    <t>300476.SZ</t>
  </si>
  <si>
    <t>胜宏科技</t>
  </si>
  <si>
    <t>688667.SH</t>
  </si>
  <si>
    <t>菱电电控</t>
  </si>
  <si>
    <t>002871.SZ</t>
  </si>
  <si>
    <t>伟隆股份</t>
  </si>
  <si>
    <t>002669.SZ</t>
  </si>
  <si>
    <t>康达新材</t>
  </si>
  <si>
    <t>300058.SZ</t>
  </si>
  <si>
    <t>蓝色光标</t>
  </si>
  <si>
    <t>688387.SH</t>
  </si>
  <si>
    <t>信科移动-U</t>
  </si>
  <si>
    <t>688037.SH</t>
  </si>
  <si>
    <t>芯源微</t>
  </si>
  <si>
    <t>000802.SZ</t>
  </si>
  <si>
    <t>北京文化</t>
  </si>
  <si>
    <t>300996.SZ</t>
  </si>
  <si>
    <t>普联软件</t>
  </si>
  <si>
    <t>688323.SH</t>
  </si>
  <si>
    <t>瑞华泰</t>
  </si>
  <si>
    <t>688621.SH</t>
  </si>
  <si>
    <t>阳光诺和</t>
  </si>
  <si>
    <t>301223.SZ</t>
  </si>
  <si>
    <t>中荣股份</t>
  </si>
  <si>
    <t>688767.SH</t>
  </si>
  <si>
    <t>博拓生物</t>
  </si>
  <si>
    <t>002595.SZ</t>
  </si>
  <si>
    <t>豪迈科技</t>
  </si>
  <si>
    <t>300327.SZ</t>
  </si>
  <si>
    <t>中颖电子</t>
  </si>
  <si>
    <t>300938.SZ</t>
  </si>
  <si>
    <t>信测标准</t>
  </si>
  <si>
    <t>001313.SZ</t>
  </si>
  <si>
    <t>粤海饲料</t>
  </si>
  <si>
    <t>603216.SH</t>
  </si>
  <si>
    <t>梦天家居</t>
  </si>
  <si>
    <t>688161.SH</t>
  </si>
  <si>
    <t>威高骨科</t>
  </si>
  <si>
    <t>600007.SH</t>
  </si>
  <si>
    <t>中国国贸</t>
  </si>
  <si>
    <t>300322.SZ</t>
  </si>
  <si>
    <t>硕贝德</t>
  </si>
  <si>
    <t>301356.SZ</t>
  </si>
  <si>
    <t>天振股份</t>
  </si>
  <si>
    <t>300723.SZ</t>
  </si>
  <si>
    <t>一品红</t>
  </si>
  <si>
    <t>605003.SH</t>
  </si>
  <si>
    <t>众望布艺</t>
  </si>
  <si>
    <t>301510.SZ</t>
  </si>
  <si>
    <t>固高科技</t>
  </si>
  <si>
    <t>300018.SZ</t>
  </si>
  <si>
    <t>中元股份</t>
  </si>
  <si>
    <t>603016.SH</t>
  </si>
  <si>
    <t>新宏泰</t>
  </si>
  <si>
    <t>301282.SZ</t>
  </si>
  <si>
    <t>金禄电子</t>
  </si>
  <si>
    <t>301599.SZ</t>
  </si>
  <si>
    <t>理奇智能</t>
  </si>
  <si>
    <t>300204.SZ</t>
  </si>
  <si>
    <t>舒泰神</t>
  </si>
  <si>
    <t>002826.SZ</t>
  </si>
  <si>
    <t>易明医药</t>
  </si>
  <si>
    <t>300626.SZ</t>
  </si>
  <si>
    <t>华瑞股份</t>
  </si>
  <si>
    <t>301168.SZ</t>
  </si>
  <si>
    <t>通灵股份</t>
  </si>
  <si>
    <t>688007.SH</t>
  </si>
  <si>
    <t>光峰科技</t>
  </si>
  <si>
    <t>300846.SZ</t>
  </si>
  <si>
    <t>首都在线</t>
  </si>
  <si>
    <t>300848.SZ</t>
  </si>
  <si>
    <t>美瑞新材</t>
  </si>
  <si>
    <t>603656.SH</t>
  </si>
  <si>
    <t>泰禾智能</t>
  </si>
  <si>
    <t>688613.SH</t>
  </si>
  <si>
    <t>奥精医疗</t>
  </si>
  <si>
    <t>301023.SZ</t>
  </si>
  <si>
    <t>奕帆传动</t>
  </si>
  <si>
    <t>603013.SH</t>
  </si>
  <si>
    <t>亚普股份</t>
  </si>
  <si>
    <t>000790.SZ</t>
  </si>
  <si>
    <t>华神科技</t>
  </si>
  <si>
    <t>688305.SH</t>
  </si>
  <si>
    <t>科德数控</t>
  </si>
  <si>
    <t>688070.SH</t>
  </si>
  <si>
    <t>纵横股份</t>
  </si>
  <si>
    <t>300959.SZ</t>
  </si>
  <si>
    <t>线上线下</t>
  </si>
  <si>
    <t>688776.SH</t>
  </si>
  <si>
    <t>国光电气</t>
  </si>
  <si>
    <t>603057.SH</t>
  </si>
  <si>
    <t>紫燕食品</t>
  </si>
  <si>
    <t>600933.SH</t>
  </si>
  <si>
    <t>爱柯迪</t>
  </si>
  <si>
    <t>688068.SH</t>
  </si>
  <si>
    <t>热景生物</t>
  </si>
  <si>
    <t>300792.SZ</t>
  </si>
  <si>
    <t>壹网壹创</t>
  </si>
  <si>
    <t>002523.SZ</t>
  </si>
  <si>
    <t>天桥起重</t>
  </si>
  <si>
    <t>001278.SZ</t>
  </si>
  <si>
    <t>一彬科技</t>
  </si>
  <si>
    <t>002628.SZ</t>
  </si>
  <si>
    <t>成都路桥</t>
  </si>
  <si>
    <t>002827.SZ</t>
  </si>
  <si>
    <t>高争民爆</t>
  </si>
  <si>
    <t>001314.SZ</t>
  </si>
  <si>
    <t>亿道信息</t>
  </si>
  <si>
    <t>002394.SZ</t>
  </si>
  <si>
    <t>联发股份</t>
  </si>
  <si>
    <t>301399.SZ</t>
  </si>
  <si>
    <t>英特科技</t>
  </si>
  <si>
    <t>688580.SH</t>
  </si>
  <si>
    <t>伟思医疗</t>
  </si>
  <si>
    <t>002933.SZ</t>
  </si>
  <si>
    <t>新兴装备</t>
  </si>
  <si>
    <t>300238.SZ</t>
  </si>
  <si>
    <t>冠昊生物</t>
  </si>
  <si>
    <t>688365.SH</t>
  </si>
  <si>
    <t>光云科技</t>
  </si>
  <si>
    <t>688523.SH</t>
  </si>
  <si>
    <t>航天环宇</t>
  </si>
  <si>
    <t>301158.SZ</t>
  </si>
  <si>
    <t>德石股份</t>
  </si>
  <si>
    <t>300797.SZ</t>
  </si>
  <si>
    <t>钢研纳克</t>
  </si>
  <si>
    <t>002373.SZ</t>
  </si>
  <si>
    <t>千方科技</t>
  </si>
  <si>
    <t>300370.SZ</t>
  </si>
  <si>
    <t>安控科技</t>
  </si>
  <si>
    <t>002755.SZ</t>
  </si>
  <si>
    <t>奥赛康</t>
  </si>
  <si>
    <t>600805.SH</t>
  </si>
  <si>
    <t>悦达投资</t>
  </si>
  <si>
    <t>603267.SH</t>
  </si>
  <si>
    <t>鸿远电子</t>
  </si>
  <si>
    <t>603208.SH</t>
  </si>
  <si>
    <t>江山欧派</t>
  </si>
  <si>
    <t>301003.SZ</t>
  </si>
  <si>
    <t>江苏博云</t>
  </si>
  <si>
    <t>003033.SZ</t>
  </si>
  <si>
    <t>征和工业</t>
  </si>
  <si>
    <t>600562.SH</t>
  </si>
  <si>
    <t>国睿科技</t>
  </si>
  <si>
    <t>003002.SZ</t>
  </si>
  <si>
    <t>壶化股份</t>
  </si>
  <si>
    <t>603667.SH</t>
  </si>
  <si>
    <t>五洲新春</t>
  </si>
  <si>
    <t>300745.SZ</t>
  </si>
  <si>
    <t>欣锐科技</t>
  </si>
  <si>
    <t>300493.SZ</t>
  </si>
  <si>
    <t>润欣科技</t>
  </si>
  <si>
    <t>600360.SH</t>
  </si>
  <si>
    <t>华微电子</t>
  </si>
  <si>
    <t>300643.SZ</t>
  </si>
  <si>
    <t>万通智控</t>
  </si>
  <si>
    <t>002134.SZ</t>
  </si>
  <si>
    <t>天津普林</t>
  </si>
  <si>
    <t>688611.SH</t>
  </si>
  <si>
    <t>杭州柯林</t>
  </si>
  <si>
    <t>301312.SZ</t>
  </si>
  <si>
    <t>智立方</t>
  </si>
  <si>
    <t>001298.SZ</t>
  </si>
  <si>
    <t>好上好</t>
  </si>
  <si>
    <t>300133.SZ</t>
  </si>
  <si>
    <t>华策影视</t>
  </si>
  <si>
    <t>300935.SZ</t>
  </si>
  <si>
    <t>盈建科</t>
  </si>
  <si>
    <t>000519.SZ</t>
  </si>
  <si>
    <t>中兵红箭</t>
  </si>
  <si>
    <t>300871.SZ</t>
  </si>
  <si>
    <t>回盛生物</t>
  </si>
  <si>
    <t>001308.SZ</t>
  </si>
  <si>
    <t>康冠科技</t>
  </si>
  <si>
    <t>000977.SZ</t>
  </si>
  <si>
    <t>浪潮信息</t>
  </si>
  <si>
    <t>688608.SH</t>
  </si>
  <si>
    <t>恒玄科技</t>
  </si>
  <si>
    <t>688209.SH</t>
  </si>
  <si>
    <t>英集芯</t>
  </si>
  <si>
    <t>603045.SH</t>
  </si>
  <si>
    <t>福达合金</t>
  </si>
  <si>
    <t>300136.SZ</t>
  </si>
  <si>
    <t>信维通信</t>
  </si>
  <si>
    <t>600497.SH</t>
  </si>
  <si>
    <t>驰宏锌锗</t>
  </si>
  <si>
    <t>688380.SH</t>
  </si>
  <si>
    <t>中微半导</t>
  </si>
  <si>
    <t>688351.SH</t>
  </si>
  <si>
    <t>微电生理</t>
  </si>
  <si>
    <t>688759.SH</t>
  </si>
  <si>
    <t>必贝特-U</t>
  </si>
  <si>
    <t>603809.SH</t>
  </si>
  <si>
    <t>豪能股份</t>
  </si>
  <si>
    <t>600748.SH</t>
  </si>
  <si>
    <t>上实发展</t>
  </si>
  <si>
    <t>301047.SZ</t>
  </si>
  <si>
    <t>义翘神州</t>
  </si>
  <si>
    <t>300649.SZ</t>
  </si>
  <si>
    <t>杭州园林</t>
  </si>
  <si>
    <t>688114.SH</t>
  </si>
  <si>
    <t>华大智造</t>
  </si>
  <si>
    <t>688593.SH</t>
  </si>
  <si>
    <t>新相微</t>
  </si>
  <si>
    <t>002028.SZ</t>
  </si>
  <si>
    <t>思源电气</t>
  </si>
  <si>
    <t>002903.SZ</t>
  </si>
  <si>
    <t>宇环数控</t>
  </si>
  <si>
    <t>688799.SH</t>
  </si>
  <si>
    <t>华纳药厂</t>
  </si>
  <si>
    <t>300684.SZ</t>
  </si>
  <si>
    <t>中石科技</t>
  </si>
  <si>
    <t>600391.SH</t>
  </si>
  <si>
    <t>航发科技</t>
  </si>
  <si>
    <t>300969.SZ</t>
  </si>
  <si>
    <t>恒帅股份</t>
  </si>
  <si>
    <t>600055.SH</t>
  </si>
  <si>
    <t>万东医疗</t>
  </si>
  <si>
    <t>688766.SH</t>
  </si>
  <si>
    <t>普冉股份</t>
  </si>
  <si>
    <t>002876.SZ</t>
  </si>
  <si>
    <t>三利谱</t>
  </si>
  <si>
    <t>002515.SZ</t>
  </si>
  <si>
    <t>金字火腿</t>
  </si>
  <si>
    <t>301377.SZ</t>
  </si>
  <si>
    <t>鼎泰高科</t>
  </si>
  <si>
    <t>002743.SZ</t>
  </si>
  <si>
    <t>富煌钢构</t>
  </si>
  <si>
    <t>688385.SH</t>
  </si>
  <si>
    <t>复旦微电</t>
  </si>
  <si>
    <t>688700.SH</t>
  </si>
  <si>
    <t>东威科技</t>
  </si>
  <si>
    <t>688737.SH</t>
  </si>
  <si>
    <t>中自科技</t>
  </si>
  <si>
    <t>688073.SH</t>
  </si>
  <si>
    <t>毕得医药</t>
  </si>
  <si>
    <t>300623.SZ</t>
  </si>
  <si>
    <t>捷捷微电</t>
  </si>
  <si>
    <t>688236.SH</t>
  </si>
  <si>
    <t>春立医疗</t>
  </si>
  <si>
    <t>301513.SZ</t>
  </si>
  <si>
    <t>尚水智能</t>
  </si>
  <si>
    <t>603838.SH</t>
  </si>
  <si>
    <t>*ST四通</t>
  </si>
  <si>
    <t>688420.SH</t>
  </si>
  <si>
    <t>美腾科技</t>
  </si>
  <si>
    <t>688692.SH</t>
  </si>
  <si>
    <t>达梦数据</t>
  </si>
  <si>
    <t>603409.SH</t>
  </si>
  <si>
    <t>汇通控股</t>
  </si>
  <si>
    <t>688805.SH</t>
  </si>
  <si>
    <t>健信超导</t>
  </si>
  <si>
    <t>688775.SH</t>
  </si>
  <si>
    <t>影石创新</t>
  </si>
  <si>
    <t>603489.SH</t>
  </si>
  <si>
    <t>八方股份</t>
  </si>
  <si>
    <t>300004.SZ</t>
  </si>
  <si>
    <t>南风股份</t>
  </si>
  <si>
    <t>688069.SH</t>
  </si>
  <si>
    <t>德林海</t>
  </si>
  <si>
    <t>300831.SZ</t>
  </si>
  <si>
    <t>ST派瑞</t>
  </si>
  <si>
    <t>605123.SH</t>
  </si>
  <si>
    <t>派克新材</t>
  </si>
  <si>
    <t>688718.SH</t>
  </si>
  <si>
    <t>唯赛勃</t>
  </si>
  <si>
    <t>301526.SZ</t>
  </si>
  <si>
    <t>国际复材</t>
  </si>
  <si>
    <t>002840.SZ</t>
  </si>
  <si>
    <t>华统股份</t>
  </si>
  <si>
    <t>603002.SH</t>
  </si>
  <si>
    <t>宏昌电子</t>
  </si>
  <si>
    <t>002079.SZ</t>
  </si>
  <si>
    <t>苏州固锝</t>
  </si>
  <si>
    <t>603387.SH</t>
  </si>
  <si>
    <t>基蛋生物</t>
  </si>
  <si>
    <t>688311.SH</t>
  </si>
  <si>
    <t>盟升电子</t>
  </si>
  <si>
    <t>601360.SH</t>
  </si>
  <si>
    <t>三六零</t>
  </si>
  <si>
    <t>603978.SH</t>
  </si>
  <si>
    <t>深圳新星</t>
  </si>
  <si>
    <t>688097.SH</t>
  </si>
  <si>
    <t>博众精工</t>
  </si>
  <si>
    <t>002072.SZ</t>
  </si>
  <si>
    <t>凯瑞德</t>
  </si>
  <si>
    <t>300145.SZ</t>
  </si>
  <si>
    <t>南方泵业</t>
  </si>
  <si>
    <t>002730.SZ</t>
  </si>
  <si>
    <t>电光科技</t>
  </si>
  <si>
    <t>300870.SZ</t>
  </si>
  <si>
    <t>欧陆通</t>
  </si>
  <si>
    <t>002023.SZ</t>
  </si>
  <si>
    <t>海特高新</t>
  </si>
  <si>
    <t>300672.SZ</t>
  </si>
  <si>
    <t>国科微</t>
  </si>
  <si>
    <t>605298.SH</t>
  </si>
  <si>
    <t>必得科技</t>
  </si>
  <si>
    <t>300966.SZ</t>
  </si>
  <si>
    <t>共同药业</t>
  </si>
  <si>
    <t>301360.SZ</t>
  </si>
  <si>
    <t>荣旗科技</t>
  </si>
  <si>
    <t>688029.SH</t>
  </si>
  <si>
    <t>南微医学</t>
  </si>
  <si>
    <t>300115.SZ</t>
  </si>
  <si>
    <t>长盈精密</t>
  </si>
  <si>
    <t>002075.SZ</t>
  </si>
  <si>
    <t>沙钢股份</t>
  </si>
  <si>
    <t>300184.SZ</t>
  </si>
  <si>
    <t>力源信息</t>
  </si>
  <si>
    <t>300894.SZ</t>
  </si>
  <si>
    <t>火星人</t>
  </si>
  <si>
    <t>688558.SH</t>
  </si>
  <si>
    <t>国盛智科</t>
  </si>
  <si>
    <t>688020.SH</t>
  </si>
  <si>
    <t>方邦股份</t>
  </si>
  <si>
    <t>688360.SH</t>
  </si>
  <si>
    <t>德马科技</t>
  </si>
  <si>
    <t>000428.SZ</t>
  </si>
  <si>
    <t>华天酒店</t>
  </si>
  <si>
    <t>600633.SH</t>
  </si>
  <si>
    <t>浙数文化</t>
  </si>
  <si>
    <t>688709.SH</t>
  </si>
  <si>
    <t>成都华微</t>
  </si>
  <si>
    <t>603042.SH</t>
  </si>
  <si>
    <t>华脉科技</t>
  </si>
  <si>
    <t>301210.SZ</t>
  </si>
  <si>
    <t>金杨精密</t>
  </si>
  <si>
    <t>605286.SH</t>
  </si>
  <si>
    <t>同力天启</t>
  </si>
  <si>
    <t>300353.SZ</t>
  </si>
  <si>
    <t>东土科技</t>
  </si>
  <si>
    <t>300408.SZ</t>
  </si>
  <si>
    <t>三环集团</t>
  </si>
  <si>
    <t>002156.SZ</t>
  </si>
  <si>
    <t>通富微电</t>
  </si>
  <si>
    <t>600343.SH</t>
  </si>
  <si>
    <t>航天动力</t>
  </si>
  <si>
    <t>688293.SH</t>
  </si>
  <si>
    <t>奥浦迈</t>
  </si>
  <si>
    <t>600584.SH</t>
  </si>
  <si>
    <t>长电科技</t>
  </si>
  <si>
    <t>600977.SH</t>
  </si>
  <si>
    <t>中国电影</t>
  </si>
  <si>
    <t>688352.SH</t>
  </si>
  <si>
    <t>颀中科技</t>
  </si>
  <si>
    <t>000417.SZ</t>
  </si>
  <si>
    <t>合百集团</t>
  </si>
  <si>
    <t>603088.SH</t>
  </si>
  <si>
    <t>宁波精达</t>
  </si>
  <si>
    <t>003021.SZ</t>
  </si>
  <si>
    <t>兆威机电</t>
  </si>
  <si>
    <t>600728.SH</t>
  </si>
  <si>
    <t>佳都科技</t>
  </si>
  <si>
    <t>300357.SZ</t>
  </si>
  <si>
    <t>我武生物</t>
  </si>
  <si>
    <t>688609.SH</t>
  </si>
  <si>
    <t>九联科技</t>
  </si>
  <si>
    <t>688411.SH</t>
  </si>
  <si>
    <t>海博思创</t>
  </si>
  <si>
    <t>603688.SH</t>
  </si>
  <si>
    <t>石英股份</t>
  </si>
  <si>
    <t>300777.SZ</t>
  </si>
  <si>
    <t>中简科技</t>
  </si>
  <si>
    <t>688253.SH</t>
  </si>
  <si>
    <t>英诺特</t>
  </si>
  <si>
    <t>003020.SZ</t>
  </si>
  <si>
    <t>立方制药</t>
  </si>
  <si>
    <t>300768.SZ</t>
  </si>
  <si>
    <t>迪普科技</t>
  </si>
  <si>
    <t>603076.SH</t>
  </si>
  <si>
    <t>乐惠国际</t>
  </si>
  <si>
    <t>603530.SH</t>
  </si>
  <si>
    <t>神马电力</t>
  </si>
  <si>
    <t>300091.SZ</t>
  </si>
  <si>
    <t>*ST金灵</t>
  </si>
  <si>
    <t>003007.SZ</t>
  </si>
  <si>
    <t>直真科技</t>
  </si>
  <si>
    <t>603610.SH</t>
  </si>
  <si>
    <t>麒盛科技</t>
  </si>
  <si>
    <t>301560.SZ</t>
  </si>
  <si>
    <t>众捷汽车</t>
  </si>
  <si>
    <t>002409.SZ</t>
  </si>
  <si>
    <t>雅克科技</t>
  </si>
  <si>
    <t>002901.SZ</t>
  </si>
  <si>
    <t>大博医疗</t>
  </si>
  <si>
    <t>688458.SH</t>
  </si>
  <si>
    <t>美芯晟</t>
  </si>
  <si>
    <t>003043.SZ</t>
  </si>
  <si>
    <t>华亚智能</t>
  </si>
  <si>
    <t>300660.SZ</t>
  </si>
  <si>
    <t>江苏雷利</t>
  </si>
  <si>
    <t>603135.SH</t>
  </si>
  <si>
    <t>中重科技</t>
  </si>
  <si>
    <t>300718.SZ</t>
  </si>
  <si>
    <t>长盛轴承</t>
  </si>
  <si>
    <t>688568.SH</t>
  </si>
  <si>
    <t>中科星图</t>
  </si>
  <si>
    <t>600998.SH</t>
  </si>
  <si>
    <t>九州通</t>
  </si>
  <si>
    <t>603917.SH</t>
  </si>
  <si>
    <t>合力科技</t>
  </si>
  <si>
    <t>600602.SH</t>
  </si>
  <si>
    <t>云赛智联</t>
  </si>
  <si>
    <t>603895.SH</t>
  </si>
  <si>
    <t>天永智能</t>
  </si>
  <si>
    <t>300016.SZ</t>
  </si>
  <si>
    <t>北陆药业</t>
  </si>
  <si>
    <t>002148.SZ</t>
  </si>
  <si>
    <t>北纬科技</t>
  </si>
  <si>
    <t>002534.SZ</t>
  </si>
  <si>
    <t>西子洁能</t>
  </si>
  <si>
    <t>002139.SZ</t>
  </si>
  <si>
    <t>拓邦股份</t>
  </si>
  <si>
    <t>603207.SH</t>
  </si>
  <si>
    <t>小方制药</t>
  </si>
  <si>
    <t>002315.SZ</t>
  </si>
  <si>
    <t>焦点科技</t>
  </si>
  <si>
    <t>688595.SH</t>
  </si>
  <si>
    <t>芯海科技</t>
  </si>
  <si>
    <t>603779.SH</t>
  </si>
  <si>
    <t>威龙股份</t>
  </si>
  <si>
    <t>688561.SH</t>
  </si>
  <si>
    <t>奇安信-U</t>
  </si>
  <si>
    <t>300687.SZ</t>
  </si>
  <si>
    <t>赛意信息</t>
  </si>
  <si>
    <t>000837.SZ</t>
  </si>
  <si>
    <t>秦川机床</t>
  </si>
  <si>
    <t>002838.SZ</t>
  </si>
  <si>
    <t>道恩股份</t>
  </si>
  <si>
    <t>605089.SH</t>
  </si>
  <si>
    <t>味知香</t>
  </si>
  <si>
    <t>300113.SZ</t>
  </si>
  <si>
    <t>顺网科技</t>
  </si>
  <si>
    <t>001380.SZ</t>
  </si>
  <si>
    <t>华纬科技</t>
  </si>
  <si>
    <t>600114.SH</t>
  </si>
  <si>
    <t>东睦股份</t>
  </si>
  <si>
    <t>688755.SH</t>
  </si>
  <si>
    <t>汉邦科技</t>
  </si>
  <si>
    <t>600892.SH</t>
  </si>
  <si>
    <t>*ST大晟</t>
  </si>
  <si>
    <t>600576.SH</t>
  </si>
  <si>
    <t>祥源文旅</t>
  </si>
  <si>
    <t>603293.SH</t>
  </si>
  <si>
    <t>埃泰克</t>
  </si>
  <si>
    <t>002331.SZ</t>
  </si>
  <si>
    <t>皖通科技</t>
  </si>
  <si>
    <t>688816.SH</t>
  </si>
  <si>
    <t>易思维</t>
  </si>
  <si>
    <t>301117.SZ</t>
  </si>
  <si>
    <t>佳缘科技</t>
  </si>
  <si>
    <t>688653.SH</t>
  </si>
  <si>
    <t>康希通信</t>
  </si>
  <si>
    <t>300458.SZ</t>
  </si>
  <si>
    <t>全志科技</t>
  </si>
  <si>
    <t>600716.SH</t>
  </si>
  <si>
    <t>凤凰股份</t>
  </si>
  <si>
    <t>000950.SZ</t>
  </si>
  <si>
    <t>重药控股</t>
  </si>
  <si>
    <t>688708.SH</t>
  </si>
  <si>
    <t>佳驰科技</t>
  </si>
  <si>
    <t>688220.SH</t>
  </si>
  <si>
    <t>翱捷科技-U</t>
  </si>
  <si>
    <t>002833.SZ</t>
  </si>
  <si>
    <t>弘亚数控</t>
  </si>
  <si>
    <t>600641.SH</t>
  </si>
  <si>
    <t>先导基电</t>
  </si>
  <si>
    <t>300550.SZ</t>
  </si>
  <si>
    <t>和仁科技</t>
  </si>
  <si>
    <t>000429.SZ</t>
  </si>
  <si>
    <t>粤高速A</t>
  </si>
  <si>
    <t>001238.SZ</t>
  </si>
  <si>
    <t>浙江正特</t>
  </si>
  <si>
    <t>002726.SZ</t>
  </si>
  <si>
    <t>ST龙大</t>
  </si>
  <si>
    <t>603690.SH</t>
  </si>
  <si>
    <t>至纯科技</t>
  </si>
  <si>
    <t>002042.SZ</t>
  </si>
  <si>
    <t>华孚时尚</t>
  </si>
  <si>
    <t>301590.SZ</t>
  </si>
  <si>
    <t>优优绿能</t>
  </si>
  <si>
    <t>688539.SH</t>
  </si>
  <si>
    <t>高华科技</t>
  </si>
  <si>
    <t>300146.SZ</t>
  </si>
  <si>
    <t>汤臣倍健</t>
  </si>
  <si>
    <t>688002.SH</t>
  </si>
  <si>
    <t>睿创微纳</t>
  </si>
  <si>
    <t>001317.SZ</t>
  </si>
  <si>
    <t>三羊马</t>
  </si>
  <si>
    <t>688211.SH</t>
  </si>
  <si>
    <t>中科微至</t>
  </si>
  <si>
    <t>688063.SH</t>
  </si>
  <si>
    <t>派能科技</t>
  </si>
  <si>
    <t>000559.SZ</t>
  </si>
  <si>
    <t>万向钱潮</t>
  </si>
  <si>
    <t>002757.SZ</t>
  </si>
  <si>
    <t>南兴股份</t>
  </si>
  <si>
    <t>300785.SZ</t>
  </si>
  <si>
    <t>值得买</t>
  </si>
  <si>
    <t>688129.SH</t>
  </si>
  <si>
    <t>东来技术</t>
  </si>
  <si>
    <t>688004.SH</t>
  </si>
  <si>
    <t>博汇科技</t>
  </si>
  <si>
    <t>300149.SZ</t>
  </si>
  <si>
    <t>睿智医药</t>
  </si>
  <si>
    <t>603301.SH</t>
  </si>
  <si>
    <t>振德医疗</t>
  </si>
  <si>
    <t>002520.SZ</t>
  </si>
  <si>
    <t>日发精机</t>
  </si>
  <si>
    <t>603098.SH</t>
  </si>
  <si>
    <t>森特股份</t>
  </si>
  <si>
    <t>001367.SZ</t>
  </si>
  <si>
    <t>海森药业</t>
  </si>
  <si>
    <t>688153.SH</t>
  </si>
  <si>
    <t>唯捷创芯</t>
  </si>
  <si>
    <t>301371.SZ</t>
  </si>
  <si>
    <t>敷尔佳</t>
  </si>
  <si>
    <t>603091.SH</t>
  </si>
  <si>
    <t>众鑫股份</t>
  </si>
  <si>
    <t>688349.SH</t>
  </si>
  <si>
    <t>三一重能</t>
  </si>
  <si>
    <t>000758.SZ</t>
  </si>
  <si>
    <t>中色股份</t>
  </si>
  <si>
    <t>688248.SH</t>
  </si>
  <si>
    <t>南网科技</t>
  </si>
  <si>
    <t>688543.SH</t>
  </si>
  <si>
    <t>国科军工</t>
  </si>
  <si>
    <t>603520.SH</t>
  </si>
  <si>
    <t>司太立</t>
  </si>
  <si>
    <t>605288.SH</t>
  </si>
  <si>
    <t>凯迪股份</t>
  </si>
  <si>
    <t>688787.SH</t>
  </si>
  <si>
    <t>海天瑞声</t>
  </si>
  <si>
    <t>603727.SH</t>
  </si>
  <si>
    <t>博迈科</t>
  </si>
  <si>
    <t>688469.SH</t>
  </si>
  <si>
    <t>芯联集成-U</t>
  </si>
  <si>
    <t>300324.SZ</t>
  </si>
  <si>
    <t>旋极信息</t>
  </si>
  <si>
    <t>688636.SH</t>
  </si>
  <si>
    <t>智明达</t>
  </si>
  <si>
    <t>600010.SH</t>
  </si>
  <si>
    <t>包钢股份</t>
  </si>
  <si>
    <t>688409.SH</t>
  </si>
  <si>
    <t>富创精密</t>
  </si>
  <si>
    <t>688023.SH</t>
  </si>
  <si>
    <t>安恒信息</t>
  </si>
  <si>
    <t>688631.SH</t>
  </si>
  <si>
    <t>莱斯信息</t>
  </si>
  <si>
    <t>002077.SZ</t>
  </si>
  <si>
    <t>大港股份</t>
  </si>
  <si>
    <t>603926.SH</t>
  </si>
  <si>
    <t>铁流股份</t>
  </si>
  <si>
    <t>002654.SZ</t>
  </si>
  <si>
    <t>万润科技</t>
  </si>
  <si>
    <t>000810.SZ</t>
  </si>
  <si>
    <t>创维数字</t>
  </si>
  <si>
    <t>688199.SH</t>
  </si>
  <si>
    <t>久日新材</t>
  </si>
  <si>
    <t>688230.SH</t>
  </si>
  <si>
    <t>芯导科技</t>
  </si>
  <si>
    <t>301337.SZ</t>
  </si>
  <si>
    <t>亚华电子</t>
  </si>
  <si>
    <t>002238.SZ</t>
  </si>
  <si>
    <t>天威视讯</t>
  </si>
  <si>
    <t>603511.SH</t>
  </si>
  <si>
    <t>爱慕股份</t>
  </si>
  <si>
    <t>600867.SH</t>
  </si>
  <si>
    <t>通化东宝</t>
  </si>
  <si>
    <t>002949.SZ</t>
  </si>
  <si>
    <t>华阳国际</t>
  </si>
  <si>
    <t>002550.SZ</t>
  </si>
  <si>
    <t>千红制药</t>
  </si>
  <si>
    <t>301608.SZ</t>
  </si>
  <si>
    <t>博实结</t>
  </si>
  <si>
    <t>688130.SH</t>
  </si>
  <si>
    <t>晶华微</t>
  </si>
  <si>
    <t>688575.SH</t>
  </si>
  <si>
    <t>亚辉龙</t>
  </si>
  <si>
    <t>601686.SH</t>
  </si>
  <si>
    <t>友发集团</t>
  </si>
  <si>
    <t>688162.SH</t>
  </si>
  <si>
    <t>巨一科技</t>
  </si>
  <si>
    <t>301219.SZ</t>
  </si>
  <si>
    <t>腾远钴业</t>
  </si>
  <si>
    <t>301381.SZ</t>
  </si>
  <si>
    <t>赛维时代</t>
  </si>
  <si>
    <t>688571.SH</t>
  </si>
  <si>
    <t>杭华股份</t>
  </si>
  <si>
    <t>000630.SZ</t>
  </si>
  <si>
    <t>铜陵有色</t>
  </si>
  <si>
    <t>000156.SZ</t>
  </si>
  <si>
    <t>华数传媒</t>
  </si>
  <si>
    <t>605050.SH</t>
  </si>
  <si>
    <t>福然德</t>
  </si>
  <si>
    <t>002428.SZ</t>
  </si>
  <si>
    <t>云南锗业</t>
  </si>
  <si>
    <t>300057.SZ</t>
  </si>
  <si>
    <t>万顺新材</t>
  </si>
  <si>
    <t>002664.SZ</t>
  </si>
  <si>
    <t>信质集团</t>
  </si>
  <si>
    <t>002041.SZ</t>
  </si>
  <si>
    <t>登海种业</t>
  </si>
  <si>
    <t>301002.SZ</t>
  </si>
  <si>
    <t>崧盛股份</t>
  </si>
  <si>
    <t>603296.SH</t>
  </si>
  <si>
    <t>华勤技术</t>
  </si>
  <si>
    <t>301257.SZ</t>
  </si>
  <si>
    <t>普蕊斯</t>
  </si>
  <si>
    <t>600626.SH</t>
  </si>
  <si>
    <t>申达股份</t>
  </si>
  <si>
    <t>300817.SZ</t>
  </si>
  <si>
    <t>双飞集团</t>
  </si>
  <si>
    <t>603429.SH</t>
  </si>
  <si>
    <t>*ST集友</t>
  </si>
  <si>
    <t>603615.SH</t>
  </si>
  <si>
    <t>茶花股份</t>
  </si>
  <si>
    <t>001388.SZ</t>
  </si>
  <si>
    <t>信通电子</t>
  </si>
  <si>
    <t>300964.SZ</t>
  </si>
  <si>
    <t>本川智能</t>
  </si>
  <si>
    <t>301029.SZ</t>
  </si>
  <si>
    <t>怡合达</t>
  </si>
  <si>
    <t>603739.SH</t>
  </si>
  <si>
    <t>蔚蓝生物</t>
  </si>
  <si>
    <t>002335.SZ</t>
  </si>
  <si>
    <t>科华数据</t>
  </si>
  <si>
    <t>301680.SZ</t>
  </si>
  <si>
    <t>固德电材</t>
  </si>
  <si>
    <t>601231.SH</t>
  </si>
  <si>
    <t>环旭电子</t>
  </si>
  <si>
    <t>600284.SH</t>
  </si>
  <si>
    <t>浦东建设</t>
  </si>
  <si>
    <t>301159.SZ</t>
  </si>
  <si>
    <t>三维天地</t>
  </si>
  <si>
    <t>688739.SH</t>
  </si>
  <si>
    <t>成大生物</t>
  </si>
  <si>
    <t>002883.SZ</t>
  </si>
  <si>
    <t>*ST中设</t>
  </si>
  <si>
    <t>603456.SH</t>
  </si>
  <si>
    <t>九洲药业</t>
  </si>
  <si>
    <t>688152.SH</t>
  </si>
  <si>
    <t>麒麟信安</t>
  </si>
  <si>
    <t>002589.SZ</t>
  </si>
  <si>
    <t>瑞康医药</t>
  </si>
  <si>
    <t>300459.SZ</t>
  </si>
  <si>
    <t>汤姆猫</t>
  </si>
  <si>
    <t>300054.SZ</t>
  </si>
  <si>
    <t>鼎龙股份</t>
  </si>
  <si>
    <t>002510.SZ</t>
  </si>
  <si>
    <t>天汽模</t>
  </si>
  <si>
    <t>603131.SH</t>
  </si>
  <si>
    <t>上海沪工</t>
  </si>
  <si>
    <t>300953.SZ</t>
  </si>
  <si>
    <t>震裕科技</t>
  </si>
  <si>
    <t>688032.SH</t>
  </si>
  <si>
    <t>禾迈股份</t>
  </si>
  <si>
    <t>600143.SH</t>
  </si>
  <si>
    <t>金发科技</t>
  </si>
  <si>
    <t>688062.SH</t>
  </si>
  <si>
    <t>迈威生物-U</t>
  </si>
  <si>
    <t>301383.SZ</t>
  </si>
  <si>
    <t>天键股份</t>
  </si>
  <si>
    <t>300265.SZ</t>
  </si>
  <si>
    <t>通光线缆</t>
  </si>
  <si>
    <t>688107.SH</t>
  </si>
  <si>
    <t>安路科技</t>
  </si>
  <si>
    <t>600521.SH</t>
  </si>
  <si>
    <t>华海药业</t>
  </si>
  <si>
    <t>603590.SH</t>
  </si>
  <si>
    <t>康辰药业</t>
  </si>
  <si>
    <t>301512.SZ</t>
  </si>
  <si>
    <t>智信精密</t>
  </si>
  <si>
    <t>603125.SH</t>
  </si>
  <si>
    <t>常青科技</t>
  </si>
  <si>
    <t>603258.SH</t>
  </si>
  <si>
    <t>电魂网络</t>
  </si>
  <si>
    <t>301557.SZ</t>
  </si>
  <si>
    <t>常友科技</t>
  </si>
  <si>
    <t>301575.SZ</t>
  </si>
  <si>
    <t>艾芬达</t>
  </si>
  <si>
    <t>688232.SH</t>
  </si>
  <si>
    <t>新点软件</t>
  </si>
  <si>
    <t>002612.SZ</t>
  </si>
  <si>
    <t>朗姿股份</t>
  </si>
  <si>
    <t>603566.SH</t>
  </si>
  <si>
    <t>普莱柯</t>
  </si>
  <si>
    <t>603587.SH</t>
  </si>
  <si>
    <t>地素时尚</t>
  </si>
  <si>
    <t>603999.SH</t>
  </si>
  <si>
    <t>读者传媒</t>
  </si>
  <si>
    <t>605277.SH</t>
  </si>
  <si>
    <t>新亚电子</t>
  </si>
  <si>
    <t>300638.SZ</t>
  </si>
  <si>
    <t>广和通</t>
  </si>
  <si>
    <t>603803.SH</t>
  </si>
  <si>
    <t>瑞斯康达</t>
  </si>
  <si>
    <t>300191.SZ</t>
  </si>
  <si>
    <t>潜能恒信</t>
  </si>
  <si>
    <t>300711.SZ</t>
  </si>
  <si>
    <t>广哈通信</t>
  </si>
  <si>
    <t>688076.SH</t>
  </si>
  <si>
    <t>ST诺泰</t>
  </si>
  <si>
    <t>301308.SZ</t>
  </si>
  <si>
    <t>江波龙</t>
  </si>
  <si>
    <t>301449.SZ</t>
  </si>
  <si>
    <t>天溯计量</t>
  </si>
  <si>
    <t>002570.SZ</t>
  </si>
  <si>
    <t>贝因美</t>
  </si>
  <si>
    <t>600757.SH</t>
  </si>
  <si>
    <t>长江传媒</t>
  </si>
  <si>
    <t>300209.SZ</t>
  </si>
  <si>
    <t>行云科技</t>
  </si>
  <si>
    <t>300816.SZ</t>
  </si>
  <si>
    <t>艾可蓝</t>
  </si>
  <si>
    <t>688038.SH</t>
  </si>
  <si>
    <t>中科通达</t>
  </si>
  <si>
    <t>301566.SZ</t>
  </si>
  <si>
    <t>达利凯普</t>
  </si>
  <si>
    <t>301096.SZ</t>
  </si>
  <si>
    <t>百诚医药</t>
  </si>
  <si>
    <t>301349.SZ</t>
  </si>
  <si>
    <t>信德新材</t>
  </si>
  <si>
    <t>688108.SH</t>
  </si>
  <si>
    <t>赛诺医疗</t>
  </si>
  <si>
    <t>002219.SZ</t>
  </si>
  <si>
    <t>新里程</t>
  </si>
  <si>
    <t>000962.SZ</t>
  </si>
  <si>
    <t>东方钽业</t>
  </si>
  <si>
    <t>603806.SH</t>
  </si>
  <si>
    <t>福斯特</t>
  </si>
  <si>
    <t>300003.SZ</t>
  </si>
  <si>
    <t>乐普医疗</t>
  </si>
  <si>
    <t>300153.SZ</t>
  </si>
  <si>
    <t>科泰电源</t>
  </si>
  <si>
    <t>600234.SH</t>
  </si>
  <si>
    <t>科新发展</t>
  </si>
  <si>
    <t>301033.SZ</t>
  </si>
  <si>
    <t>迈普医学</t>
  </si>
  <si>
    <t>600673.SH</t>
  </si>
  <si>
    <t>东阳光</t>
  </si>
  <si>
    <t>603351.SH</t>
  </si>
  <si>
    <t>威尔药业</t>
  </si>
  <si>
    <t>300211.SZ</t>
  </si>
  <si>
    <t>*ST亿通</t>
  </si>
  <si>
    <t>300201.SZ</t>
  </si>
  <si>
    <t>海伦哲</t>
  </si>
  <si>
    <t>600845.SH</t>
  </si>
  <si>
    <t>宝信软件</t>
  </si>
  <si>
    <t>603111.SH</t>
  </si>
  <si>
    <t>康尼机电</t>
  </si>
  <si>
    <t>000903.SZ</t>
  </si>
  <si>
    <t>ST云动</t>
  </si>
  <si>
    <t>600410.SH</t>
  </si>
  <si>
    <t>华胜天成</t>
  </si>
  <si>
    <t>002715.SZ</t>
  </si>
  <si>
    <t>登云股份</t>
  </si>
  <si>
    <t>300494.SZ</t>
  </si>
  <si>
    <t>盛天网络</t>
  </si>
  <si>
    <t>600082.SH</t>
  </si>
  <si>
    <t>ST海泰</t>
  </si>
  <si>
    <t>603059.SH</t>
  </si>
  <si>
    <t>倍加洁</t>
  </si>
  <si>
    <t>301696.SZ</t>
  </si>
  <si>
    <t>三瑞智能</t>
  </si>
  <si>
    <t>002241.SZ</t>
  </si>
  <si>
    <t>歌尔股份</t>
  </si>
  <si>
    <t>603232.SH</t>
  </si>
  <si>
    <t>格尔软件</t>
  </si>
  <si>
    <t>603598.SH</t>
  </si>
  <si>
    <t>引力传媒</t>
  </si>
  <si>
    <t>600789.SH</t>
  </si>
  <si>
    <t>鲁抗医药</t>
  </si>
  <si>
    <t>688251.SH</t>
  </si>
  <si>
    <t>井松智能</t>
  </si>
  <si>
    <t>002906.SZ</t>
  </si>
  <si>
    <t>华阳集团</t>
  </si>
  <si>
    <t>601022.SH</t>
  </si>
  <si>
    <t>宁波远洋</t>
  </si>
  <si>
    <t>603040.SH</t>
  </si>
  <si>
    <t>新坐标</t>
  </si>
  <si>
    <t>688289.SH</t>
  </si>
  <si>
    <t>圣湘生物</t>
  </si>
  <si>
    <t>688110.SH</t>
  </si>
  <si>
    <t>东芯股份</t>
  </si>
  <si>
    <t>300840.SZ</t>
  </si>
  <si>
    <t>酷特智能</t>
  </si>
  <si>
    <t>002038.SZ</t>
  </si>
  <si>
    <t>双鹭药业</t>
  </si>
  <si>
    <t>002426.SZ</t>
  </si>
  <si>
    <t>胜利精密</t>
  </si>
  <si>
    <t>300678.SZ</t>
  </si>
  <si>
    <t>中科信息</t>
  </si>
  <si>
    <t>000062.SZ</t>
  </si>
  <si>
    <t>深圳华强</t>
  </si>
  <si>
    <t>300570.SZ</t>
  </si>
  <si>
    <t>太辰光</t>
  </si>
  <si>
    <t>605369.SH</t>
  </si>
  <si>
    <t>拱东医疗</t>
  </si>
  <si>
    <t>002972.SZ</t>
  </si>
  <si>
    <t>科安达</t>
  </si>
  <si>
    <t>688315.SH</t>
  </si>
  <si>
    <t>诺禾致源</t>
  </si>
  <si>
    <t>300752.SZ</t>
  </si>
  <si>
    <t>隆利科技</t>
  </si>
  <si>
    <t>603459.SH</t>
  </si>
  <si>
    <t>红板科技</t>
  </si>
  <si>
    <t>688449.SH</t>
  </si>
  <si>
    <t>联芸科技</t>
  </si>
  <si>
    <t>600196.SH</t>
  </si>
  <si>
    <t>复星医药</t>
  </si>
  <si>
    <t>301509.SZ</t>
  </si>
  <si>
    <t>金凯生科</t>
  </si>
  <si>
    <t>002374.SZ</t>
  </si>
  <si>
    <t>中锐股份</t>
  </si>
  <si>
    <t>688111.SH</t>
  </si>
  <si>
    <t>金山办公</t>
  </si>
  <si>
    <t>600118.SH</t>
  </si>
  <si>
    <t>中国卫星</t>
  </si>
  <si>
    <t>600211.SH</t>
  </si>
  <si>
    <t>西藏药业</t>
  </si>
  <si>
    <t>300680.SZ</t>
  </si>
  <si>
    <t>隆盛科技</t>
  </si>
  <si>
    <t>603012.SH</t>
  </si>
  <si>
    <t>创力集团</t>
  </si>
  <si>
    <t>688103.SH</t>
  </si>
  <si>
    <t>国力电子</t>
  </si>
  <si>
    <t>603648.SH</t>
  </si>
  <si>
    <t>畅联股份</t>
  </si>
  <si>
    <t>300078.SZ</t>
  </si>
  <si>
    <t>思创智联</t>
  </si>
  <si>
    <t>600743.SH</t>
  </si>
  <si>
    <t>华远控股</t>
  </si>
  <si>
    <t>603400.SH</t>
  </si>
  <si>
    <t>华之杰</t>
  </si>
  <si>
    <t>300354.SZ</t>
  </si>
  <si>
    <t>东华测试</t>
  </si>
  <si>
    <t>688480.SH</t>
  </si>
  <si>
    <t>赛恩斯</t>
  </si>
  <si>
    <t>688136.SH</t>
  </si>
  <si>
    <t>科兴制药</t>
  </si>
  <si>
    <t>688198.SH</t>
  </si>
  <si>
    <t>佰仁医疗</t>
  </si>
  <si>
    <t>002929.SZ</t>
  </si>
  <si>
    <t>润建股份</t>
  </si>
  <si>
    <t>300661.SZ</t>
  </si>
  <si>
    <t>圣邦股份</t>
  </si>
  <si>
    <t>300231.SZ</t>
  </si>
  <si>
    <t>银信科技</t>
  </si>
  <si>
    <t>603507.SH</t>
  </si>
  <si>
    <t>振江股份</t>
  </si>
  <si>
    <t>300611.SZ</t>
  </si>
  <si>
    <t>美力科技</t>
  </si>
  <si>
    <t>688418.SH</t>
  </si>
  <si>
    <t>震有科技</t>
  </si>
  <si>
    <t>002463.SZ</t>
  </si>
  <si>
    <t>沪电股份</t>
  </si>
  <si>
    <t>002009.SZ</t>
  </si>
  <si>
    <t>天奇股份</t>
  </si>
  <si>
    <t>603398.SH</t>
  </si>
  <si>
    <t>*ST沐邦</t>
  </si>
  <si>
    <t>301499.SZ</t>
  </si>
  <si>
    <t>维科精密</t>
  </si>
  <si>
    <t>301520.SZ</t>
  </si>
  <si>
    <t>万邦医药</t>
  </si>
  <si>
    <t>688625.SH</t>
  </si>
  <si>
    <t>呈和科技</t>
  </si>
  <si>
    <t>605056.SH</t>
  </si>
  <si>
    <t>咸亨国际</t>
  </si>
  <si>
    <t>688259.SH</t>
  </si>
  <si>
    <t>创耀科技</t>
  </si>
  <si>
    <t>001390.SZ</t>
  </si>
  <si>
    <t>古麒绒材</t>
  </si>
  <si>
    <t>688025.SH</t>
  </si>
  <si>
    <t>杰普特</t>
  </si>
  <si>
    <t>002849.SZ</t>
  </si>
  <si>
    <t>威星智能</t>
  </si>
  <si>
    <t>603004.SH</t>
  </si>
  <si>
    <t>鼎龙科技</t>
  </si>
  <si>
    <t>301378.SZ</t>
  </si>
  <si>
    <t>通达海</t>
  </si>
  <si>
    <t>600456.SH</t>
  </si>
  <si>
    <t>宝钛股份</t>
  </si>
  <si>
    <t>688393.SH</t>
  </si>
  <si>
    <t>安必平</t>
  </si>
  <si>
    <t>688112.SH</t>
  </si>
  <si>
    <t>鼎阳科技</t>
  </si>
  <si>
    <t>300757.SZ</t>
  </si>
  <si>
    <t>罗博特科</t>
  </si>
  <si>
    <t>000938.SZ</t>
  </si>
  <si>
    <t>紫光股份</t>
  </si>
  <si>
    <t>300490.SZ</t>
  </si>
  <si>
    <t>华自科技</t>
  </si>
  <si>
    <t>688115.SH</t>
  </si>
  <si>
    <t>思林杰</t>
  </si>
  <si>
    <t>688639.SH</t>
  </si>
  <si>
    <t>华恒生物</t>
  </si>
  <si>
    <t>002528.SZ</t>
  </si>
  <si>
    <t>*ST英飞</t>
  </si>
  <si>
    <t>601168.SH</t>
  </si>
  <si>
    <t>西部矿业</t>
  </si>
  <si>
    <t>600382.SH</t>
  </si>
  <si>
    <t>广东明珠</t>
  </si>
  <si>
    <t>601199.SH</t>
  </si>
  <si>
    <t>江南水务</t>
  </si>
  <si>
    <t>001316.SZ</t>
  </si>
  <si>
    <t>润贝航科</t>
  </si>
  <si>
    <t>300363.SZ</t>
  </si>
  <si>
    <t>博腾股份</t>
  </si>
  <si>
    <t>301201.SZ</t>
  </si>
  <si>
    <t>诚达药业</t>
  </si>
  <si>
    <t>300452.SZ</t>
  </si>
  <si>
    <t>山河药辅</t>
  </si>
  <si>
    <t>605098.SH</t>
  </si>
  <si>
    <t>行动教育</t>
  </si>
  <si>
    <t>300608.SZ</t>
  </si>
  <si>
    <t>思特奇</t>
  </si>
  <si>
    <t>600822.SH</t>
  </si>
  <si>
    <t>上海物贸</t>
  </si>
  <si>
    <t>002422.SZ</t>
  </si>
  <si>
    <t>科伦药业</t>
  </si>
  <si>
    <t>301301.SZ</t>
  </si>
  <si>
    <t>川宁生物</t>
  </si>
  <si>
    <t>603726.SH</t>
  </si>
  <si>
    <t>朗迪集团</t>
  </si>
  <si>
    <t>300789.SZ</t>
  </si>
  <si>
    <t>唐源电气</t>
  </si>
  <si>
    <t>688656.SH</t>
  </si>
  <si>
    <t>浩欧博</t>
  </si>
  <si>
    <t>000678.SZ</t>
  </si>
  <si>
    <t>襄阳轴承</t>
  </si>
  <si>
    <t>300707.SZ</t>
  </si>
  <si>
    <t>威唐工业</t>
  </si>
  <si>
    <t>600971.SH</t>
  </si>
  <si>
    <t>恒源煤电</t>
  </si>
  <si>
    <t>688633.SH</t>
  </si>
  <si>
    <t>星球石墨</t>
  </si>
  <si>
    <t>300128.SZ</t>
  </si>
  <si>
    <t>锦富技术</t>
  </si>
  <si>
    <t>600645.SH</t>
  </si>
  <si>
    <t>中源协和</t>
  </si>
  <si>
    <t>605259.SH</t>
  </si>
  <si>
    <t>绿田机械</t>
  </si>
  <si>
    <t>601005.SH</t>
  </si>
  <si>
    <t>重庆钢铁</t>
  </si>
  <si>
    <t>300484.SZ</t>
  </si>
  <si>
    <t>蓝海华腾</t>
  </si>
  <si>
    <t>688195.SH</t>
  </si>
  <si>
    <t>腾景科技</t>
  </si>
  <si>
    <t>002978.SZ</t>
  </si>
  <si>
    <t>安宁股份</t>
  </si>
  <si>
    <t>301507.SZ</t>
  </si>
  <si>
    <t>民生健康</t>
  </si>
  <si>
    <t>002407.SZ</t>
  </si>
  <si>
    <t>多氟多</t>
  </si>
  <si>
    <t>000557.SZ</t>
  </si>
  <si>
    <t>西部创业</t>
  </si>
  <si>
    <t>002818.SZ</t>
  </si>
  <si>
    <t>富森美</t>
  </si>
  <si>
    <t>000625.SZ</t>
  </si>
  <si>
    <t>长安汽车</t>
  </si>
  <si>
    <t>300793.SZ</t>
  </si>
  <si>
    <t>佳禾智能</t>
  </si>
  <si>
    <t>301157.SZ</t>
  </si>
  <si>
    <t>华塑科技</t>
  </si>
  <si>
    <t>688426.SH</t>
  </si>
  <si>
    <t>康为世纪</t>
  </si>
  <si>
    <t>300466.SZ</t>
  </si>
  <si>
    <t>赛摩智能</t>
  </si>
  <si>
    <t>688083.SH</t>
  </si>
  <si>
    <t>中望软件</t>
  </si>
  <si>
    <t>688813.SH</t>
  </si>
  <si>
    <t>泰金新能</t>
  </si>
  <si>
    <t>603655.SH</t>
  </si>
  <si>
    <t>朗博科技</t>
  </si>
  <si>
    <t>301196.SZ</t>
  </si>
  <si>
    <t>唯科科技</t>
  </si>
  <si>
    <t>688528.SH</t>
  </si>
  <si>
    <t>秦川物联</t>
  </si>
  <si>
    <t>688518.SH</t>
  </si>
  <si>
    <t>联赢激光</t>
  </si>
  <si>
    <t>600637.SH</t>
  </si>
  <si>
    <t>东方明珠</t>
  </si>
  <si>
    <t>300659.SZ</t>
  </si>
  <si>
    <t>中孚信息</t>
  </si>
  <si>
    <t>002540.SZ</t>
  </si>
  <si>
    <t>亚太科技</t>
  </si>
  <si>
    <t>688367.SH</t>
  </si>
  <si>
    <t>工大高科</t>
  </si>
  <si>
    <t>002123.SZ</t>
  </si>
  <si>
    <t>梦网科技</t>
  </si>
  <si>
    <t>300077.SZ</t>
  </si>
  <si>
    <t>国民技术</t>
  </si>
  <si>
    <t>300250.SZ</t>
  </si>
  <si>
    <t>初灵信息</t>
  </si>
  <si>
    <t>300895.SZ</t>
  </si>
  <si>
    <t>铜牛信息</t>
  </si>
  <si>
    <t>300110.SZ</t>
  </si>
  <si>
    <t>华仁药业</t>
  </si>
  <si>
    <t>600340.SH</t>
  </si>
  <si>
    <t>*ST华幸</t>
  </si>
  <si>
    <t>000751.SZ</t>
  </si>
  <si>
    <t>锌业股份</t>
  </si>
  <si>
    <t>002969.SZ</t>
  </si>
  <si>
    <t>嘉美包装</t>
  </si>
  <si>
    <t>300636.SZ</t>
  </si>
  <si>
    <t>同和药业</t>
  </si>
  <si>
    <t>688217.SH</t>
  </si>
  <si>
    <t>睿昂基因</t>
  </si>
  <si>
    <t>603090.SH</t>
  </si>
  <si>
    <t>宏盛股份</t>
  </si>
  <si>
    <t>000407.SZ</t>
  </si>
  <si>
    <t>胜利股份</t>
  </si>
  <si>
    <t>605116.SH</t>
  </si>
  <si>
    <t>奥锐特</t>
  </si>
  <si>
    <t>301502.SZ</t>
  </si>
  <si>
    <t>华阳智能</t>
  </si>
  <si>
    <t>605303.SH</t>
  </si>
  <si>
    <t>园林股份</t>
  </si>
  <si>
    <t>688686.SH</t>
  </si>
  <si>
    <t>奥普特</t>
  </si>
  <si>
    <t>605318.SH</t>
  </si>
  <si>
    <t>法狮龙</t>
  </si>
  <si>
    <t>002938.SZ</t>
  </si>
  <si>
    <t>鹏鼎控股</t>
  </si>
  <si>
    <t>600841.SH</t>
  </si>
  <si>
    <t>动力新科</t>
  </si>
  <si>
    <t>000819.SZ</t>
  </si>
  <si>
    <t>岳阳兴长</t>
  </si>
  <si>
    <t>300414.SZ</t>
  </si>
  <si>
    <t>中光防雷</t>
  </si>
  <si>
    <t>000960.SZ</t>
  </si>
  <si>
    <t>锡业股份</t>
  </si>
  <si>
    <t>688529.SH</t>
  </si>
  <si>
    <t>豪森智能</t>
  </si>
  <si>
    <t>002594.SZ</t>
  </si>
  <si>
    <t>比亚迪</t>
  </si>
  <si>
    <t>001280.SZ</t>
  </si>
  <si>
    <t>中国铀业</t>
  </si>
  <si>
    <t>688067.SH</t>
  </si>
  <si>
    <t>爱威科技</t>
  </si>
  <si>
    <t>300602.SZ</t>
  </si>
  <si>
    <t>飞荣达</t>
  </si>
  <si>
    <t>600400.SH</t>
  </si>
  <si>
    <t>红豆股份</t>
  </si>
  <si>
    <t>301211.SZ</t>
  </si>
  <si>
    <t>亨迪药业</t>
  </si>
  <si>
    <t>002728.SZ</t>
  </si>
  <si>
    <t>特一药业</t>
  </si>
  <si>
    <t>300985.SZ</t>
  </si>
  <si>
    <t>致远新能</t>
  </si>
  <si>
    <t>002801.SZ</t>
  </si>
  <si>
    <t>微光股份</t>
  </si>
  <si>
    <t>002425.SZ</t>
  </si>
  <si>
    <t>凯撒文化</t>
  </si>
  <si>
    <t>000997.SZ</t>
  </si>
  <si>
    <t>新大陆</t>
  </si>
  <si>
    <t>301110.SZ</t>
  </si>
  <si>
    <t>青木科技</t>
  </si>
  <si>
    <t>603303.SH</t>
  </si>
  <si>
    <t>得邦照明</t>
  </si>
  <si>
    <t>301178.SZ</t>
  </si>
  <si>
    <t>天亿马</t>
  </si>
  <si>
    <t>300499.SZ</t>
  </si>
  <si>
    <t>高澜股份</t>
  </si>
  <si>
    <t>002482.SZ</t>
  </si>
  <si>
    <t>广田集团</t>
  </si>
  <si>
    <t>002294.SZ</t>
  </si>
  <si>
    <t>信立泰</t>
  </si>
  <si>
    <t>000636.SZ</t>
  </si>
  <si>
    <t>风华高科</t>
  </si>
  <si>
    <t>300183.SZ</t>
  </si>
  <si>
    <t>东软载波</t>
  </si>
  <si>
    <t>603219.SH</t>
  </si>
  <si>
    <t>富佳股份</t>
  </si>
  <si>
    <t>300043.SZ</t>
  </si>
  <si>
    <t>星辉娱乐</t>
  </si>
  <si>
    <t>301446.SZ</t>
  </si>
  <si>
    <t>福事特</t>
  </si>
  <si>
    <t>300404.SZ</t>
  </si>
  <si>
    <t>博济医药</t>
  </si>
  <si>
    <t>002767.SZ</t>
  </si>
  <si>
    <t>先锋电子</t>
  </si>
  <si>
    <t>300339.SZ</t>
  </si>
  <si>
    <t>润和软件</t>
  </si>
  <si>
    <t>300479.SZ</t>
  </si>
  <si>
    <t>神思电子</t>
  </si>
  <si>
    <t>301469.SZ</t>
  </si>
  <si>
    <t>恒达新材</t>
  </si>
  <si>
    <t>603888.SH</t>
  </si>
  <si>
    <t>新华网</t>
  </si>
  <si>
    <t>600449.SH</t>
  </si>
  <si>
    <t>宁夏建材</t>
  </si>
  <si>
    <t>002555.SZ</t>
  </si>
  <si>
    <t>三七互娱</t>
  </si>
  <si>
    <t>002293.SZ</t>
  </si>
  <si>
    <t>罗莱生活</t>
  </si>
  <si>
    <t>002885.SZ</t>
  </si>
  <si>
    <t>京泉华</t>
  </si>
  <si>
    <t>688052.SH</t>
  </si>
  <si>
    <t>纳芯微</t>
  </si>
  <si>
    <t>688337.SH</t>
  </si>
  <si>
    <t>普源精电</t>
  </si>
  <si>
    <t>300095.SZ</t>
  </si>
  <si>
    <t>华伍股份</t>
  </si>
  <si>
    <t>300434.SZ</t>
  </si>
  <si>
    <t>金石亚药</t>
  </si>
  <si>
    <t>301007.SZ</t>
  </si>
  <si>
    <t>德迈仕</t>
  </si>
  <si>
    <t>002083.SZ</t>
  </si>
  <si>
    <t>孚日股份</t>
  </si>
  <si>
    <t>300692.SZ</t>
  </si>
  <si>
    <t>中赋科技</t>
  </si>
  <si>
    <t>600120.SH</t>
  </si>
  <si>
    <t>浙江东方</t>
  </si>
  <si>
    <t>301368.SZ</t>
  </si>
  <si>
    <t>丰立智能</t>
  </si>
  <si>
    <t>000063.SZ</t>
  </si>
  <si>
    <t>中兴通讯</t>
  </si>
  <si>
    <t>603289.SH</t>
  </si>
  <si>
    <t>泰瑞机器</t>
  </si>
  <si>
    <t>688084.SH</t>
  </si>
  <si>
    <t>晶品特装</t>
  </si>
  <si>
    <t>688247.SH</t>
  </si>
  <si>
    <t>宣泰医药</t>
  </si>
  <si>
    <t>600688.SH</t>
  </si>
  <si>
    <t>上海石化</t>
  </si>
  <si>
    <t>300395.SZ</t>
  </si>
  <si>
    <t>菲利华</t>
  </si>
  <si>
    <t>002254.SZ</t>
  </si>
  <si>
    <t>泰和新材</t>
  </si>
  <si>
    <t>301206.SZ</t>
  </si>
  <si>
    <t>三元生物</t>
  </si>
  <si>
    <t>688045.SH</t>
  </si>
  <si>
    <t>必易微</t>
  </si>
  <si>
    <t>603202.SH</t>
  </si>
  <si>
    <t>天有为</t>
  </si>
  <si>
    <t>000550.SZ</t>
  </si>
  <si>
    <t>江铃汽车</t>
  </si>
  <si>
    <t>300189.SZ</t>
  </si>
  <si>
    <t>神农种业</t>
  </si>
  <si>
    <t>300950.SZ</t>
  </si>
  <si>
    <t>德固特</t>
  </si>
  <si>
    <t>603332.SH</t>
  </si>
  <si>
    <t>苏州龙杰</t>
  </si>
  <si>
    <t>002081.SZ</t>
  </si>
  <si>
    <t>金螳螂</t>
  </si>
  <si>
    <t>301556.SZ</t>
  </si>
  <si>
    <t>托普云农</t>
  </si>
  <si>
    <t>688156.SH</t>
  </si>
  <si>
    <t>路德科技</t>
  </si>
  <si>
    <t>300506.SZ</t>
  </si>
  <si>
    <t>名家汇</t>
  </si>
  <si>
    <t>002292.SZ</t>
  </si>
  <si>
    <t>奥飞娱乐</t>
  </si>
  <si>
    <t>603669.SH</t>
  </si>
  <si>
    <t>灵康药业</t>
  </si>
  <si>
    <t>301386.SZ</t>
  </si>
  <si>
    <t>未来电器</t>
  </si>
  <si>
    <t>603633.SH</t>
  </si>
  <si>
    <t>徕木股份</t>
  </si>
  <si>
    <t>301068.SZ</t>
  </si>
  <si>
    <t>大地海洋</t>
  </si>
  <si>
    <t>300517.SZ</t>
  </si>
  <si>
    <t>海波重科</t>
  </si>
  <si>
    <t>688356.SH</t>
  </si>
  <si>
    <t>键凯科技</t>
  </si>
  <si>
    <t>301581.SZ</t>
  </si>
  <si>
    <t>黄山谷捷</t>
  </si>
  <si>
    <t>603939.SH</t>
  </si>
  <si>
    <t>益丰药房</t>
  </si>
  <si>
    <t>002006.SZ</t>
  </si>
  <si>
    <t>精工科技</t>
  </si>
  <si>
    <t>002458.SZ</t>
  </si>
  <si>
    <t>益生股份</t>
  </si>
  <si>
    <t>002155.SZ</t>
  </si>
  <si>
    <t>湖南黄金</t>
  </si>
  <si>
    <t>688629.SH</t>
  </si>
  <si>
    <t>华丰科技</t>
  </si>
  <si>
    <t>688579.SH</t>
  </si>
  <si>
    <t>地纬智能</t>
  </si>
  <si>
    <t>688357.SH</t>
  </si>
  <si>
    <t>建龙微纳</t>
  </si>
  <si>
    <t>688128.SH</t>
  </si>
  <si>
    <t>中国电研</t>
  </si>
  <si>
    <t>000410.SZ</t>
  </si>
  <si>
    <t>沈阳机床</t>
  </si>
  <si>
    <t>300421.SZ</t>
  </si>
  <si>
    <t>力星股份</t>
  </si>
  <si>
    <t>600592.SH</t>
  </si>
  <si>
    <t>龙溪股份</t>
  </si>
  <si>
    <t>000615.SZ</t>
  </si>
  <si>
    <t>*ST美谷</t>
  </si>
  <si>
    <t>002117.SZ</t>
  </si>
  <si>
    <t>东港股份</t>
  </si>
  <si>
    <t>301087.SZ</t>
  </si>
  <si>
    <t>可孚医疗</t>
  </si>
  <si>
    <t>600376.SH</t>
  </si>
  <si>
    <t>首开股份</t>
  </si>
  <si>
    <t>603416.SH</t>
  </si>
  <si>
    <t>信捷电气</t>
  </si>
  <si>
    <t>002250.SZ</t>
  </si>
  <si>
    <t>联化科技</t>
  </si>
  <si>
    <t>688212.SH</t>
  </si>
  <si>
    <t>澳华内镜</t>
  </si>
  <si>
    <t>605488.SH</t>
  </si>
  <si>
    <t>福莱新材</t>
  </si>
  <si>
    <t>300696.SZ</t>
  </si>
  <si>
    <t>爱乐达</t>
  </si>
  <si>
    <t>603305.SH</t>
  </si>
  <si>
    <t>旭升集团</t>
  </si>
  <si>
    <t>301358.SZ</t>
  </si>
  <si>
    <t>湖南裕能</t>
  </si>
  <si>
    <t>300977.SZ</t>
  </si>
  <si>
    <t>深圳瑞捷</t>
  </si>
  <si>
    <t>300884.SZ</t>
  </si>
  <si>
    <t>狄耐克</t>
  </si>
  <si>
    <t>002275.SZ</t>
  </si>
  <si>
    <t>桂林三金</t>
  </si>
  <si>
    <t>300271.SZ</t>
  </si>
  <si>
    <t>华宇软件</t>
  </si>
  <si>
    <t>605167.SH</t>
  </si>
  <si>
    <t>利柏特</t>
  </si>
  <si>
    <t>603915.SH</t>
  </si>
  <si>
    <t>国茂股份</t>
  </si>
  <si>
    <t>600980.SH</t>
  </si>
  <si>
    <t>北矿科技</t>
  </si>
  <si>
    <t>301262.SZ</t>
  </si>
  <si>
    <t>海看股份</t>
  </si>
  <si>
    <t>600779.SH</t>
  </si>
  <si>
    <t>水井坊</t>
  </si>
  <si>
    <t>002012.SZ</t>
  </si>
  <si>
    <t>凯恩股份</t>
  </si>
  <si>
    <t>300841.SZ</t>
  </si>
  <si>
    <t>康华生物</t>
  </si>
  <si>
    <t>301668.SZ</t>
  </si>
  <si>
    <t>昊创瑞通</t>
  </si>
  <si>
    <t>600569.SH</t>
  </si>
  <si>
    <t>安阳钢铁</t>
  </si>
  <si>
    <t>300293.SZ</t>
  </si>
  <si>
    <t>蓝英装备</t>
  </si>
  <si>
    <t>688088.SH</t>
  </si>
  <si>
    <t>虹软科技</t>
  </si>
  <si>
    <t>002396.SZ</t>
  </si>
  <si>
    <t>星网锐捷</t>
  </si>
  <si>
    <t>300836.SZ</t>
  </si>
  <si>
    <t>佰奥智能</t>
  </si>
  <si>
    <t>000612.SZ</t>
  </si>
  <si>
    <t>焦作万方</t>
  </si>
  <si>
    <t>301207.SZ</t>
  </si>
  <si>
    <t>华兰疫苗</t>
  </si>
  <si>
    <t>301287.SZ</t>
  </si>
  <si>
    <t>康力源</t>
  </si>
  <si>
    <t>002346.SZ</t>
  </si>
  <si>
    <t>柘中股份</t>
  </si>
  <si>
    <t>300825.SZ</t>
  </si>
  <si>
    <t>阿尔特</t>
  </si>
  <si>
    <t>688268.SH</t>
  </si>
  <si>
    <t>华特气体</t>
  </si>
  <si>
    <t>300359.SZ</t>
  </si>
  <si>
    <t>全通教育</t>
  </si>
  <si>
    <t>603367.SH</t>
  </si>
  <si>
    <t>辰欣药业</t>
  </si>
  <si>
    <t>300650.SZ</t>
  </si>
  <si>
    <t>太龙股份</t>
  </si>
  <si>
    <t>000430.SZ</t>
  </si>
  <si>
    <t>张家界</t>
  </si>
  <si>
    <t>603231.SH</t>
  </si>
  <si>
    <t>索宝蛋白</t>
  </si>
  <si>
    <t>300067.SZ</t>
  </si>
  <si>
    <t>安诺其</t>
  </si>
  <si>
    <t>600558.SH</t>
  </si>
  <si>
    <t>大西洋</t>
  </si>
  <si>
    <t>002695.SZ</t>
  </si>
  <si>
    <t>煌上煌</t>
  </si>
  <si>
    <t>603712.SH</t>
  </si>
  <si>
    <t>七一二</t>
  </si>
  <si>
    <t>688370.SH</t>
  </si>
  <si>
    <t>丛麟科技</t>
  </si>
  <si>
    <t>300055.SZ</t>
  </si>
  <si>
    <t>万邦达</t>
  </si>
  <si>
    <t>300908.SZ</t>
  </si>
  <si>
    <t>仲景食品</t>
  </si>
  <si>
    <t>603334.SH</t>
  </si>
  <si>
    <t>丰倍生物</t>
  </si>
  <si>
    <t>301468.SZ</t>
  </si>
  <si>
    <t>博盈特焊</t>
  </si>
  <si>
    <t>301260.SZ</t>
  </si>
  <si>
    <t>格力博</t>
  </si>
  <si>
    <t>002154.SZ</t>
  </si>
  <si>
    <t>报喜鸟</t>
  </si>
  <si>
    <t>301181.SZ</t>
  </si>
  <si>
    <t>标榜股份</t>
  </si>
  <si>
    <t>605155.SH</t>
  </si>
  <si>
    <t>西大门</t>
  </si>
  <si>
    <t>688372.SH</t>
  </si>
  <si>
    <t>伟测科技</t>
  </si>
  <si>
    <t>603787.SH</t>
  </si>
  <si>
    <t>新日股份</t>
  </si>
  <si>
    <t>002272.SZ</t>
  </si>
  <si>
    <t>川润股份</t>
  </si>
  <si>
    <t>300686.SZ</t>
  </si>
  <si>
    <t>智动力</t>
  </si>
  <si>
    <t>603848.SH</t>
  </si>
  <si>
    <t>好太太</t>
  </si>
  <si>
    <t>000989.SZ</t>
  </si>
  <si>
    <t>九芝堂</t>
  </si>
  <si>
    <t>603062.SH</t>
  </si>
  <si>
    <t>麦加芯彩</t>
  </si>
  <si>
    <t>301631.SZ</t>
  </si>
  <si>
    <t>壹连科技</t>
  </si>
  <si>
    <t>600480.SH</t>
  </si>
  <si>
    <t>凌云股份</t>
  </si>
  <si>
    <t>300612.SZ</t>
  </si>
  <si>
    <t>宣亚国际</t>
  </si>
  <si>
    <t>600682.SH</t>
  </si>
  <si>
    <t>南京新百</t>
  </si>
  <si>
    <t>002412.SZ</t>
  </si>
  <si>
    <t>汉森制药</t>
  </si>
  <si>
    <t>688695.SH</t>
  </si>
  <si>
    <t>中创股份</t>
  </si>
  <si>
    <t>688519.SH</t>
  </si>
  <si>
    <t>南亚新材</t>
  </si>
  <si>
    <t>603020.SH</t>
  </si>
  <si>
    <t>爱普股份</t>
  </si>
  <si>
    <t>603233.SH</t>
  </si>
  <si>
    <t>大参林</t>
  </si>
  <si>
    <t>002793.SZ</t>
  </si>
  <si>
    <t>罗欣药业</t>
  </si>
  <si>
    <t>001332.SZ</t>
  </si>
  <si>
    <t>锡装股份</t>
  </si>
  <si>
    <t>600770.SH</t>
  </si>
  <si>
    <t>综艺股份</t>
  </si>
  <si>
    <t>000060.SZ</t>
  </si>
  <si>
    <t>中金岭南</t>
  </si>
  <si>
    <t>002191.SZ</t>
  </si>
  <si>
    <t>劲嘉股份</t>
  </si>
  <si>
    <t>000898.SZ</t>
  </si>
  <si>
    <t>鞍钢股份</t>
  </si>
  <si>
    <t>000739.SZ</t>
  </si>
  <si>
    <t>普洛药业</t>
  </si>
  <si>
    <t>002049.SZ</t>
  </si>
  <si>
    <t>紫光国微</t>
  </si>
  <si>
    <t>301268.SZ</t>
  </si>
  <si>
    <t>铭利达</t>
  </si>
  <si>
    <t>000661.SZ</t>
  </si>
  <si>
    <t>长春高新</t>
  </si>
  <si>
    <t>000919.SZ</t>
  </si>
  <si>
    <t>金陵药业</t>
  </si>
  <si>
    <t>301112.SZ</t>
  </si>
  <si>
    <t>信邦智能</t>
  </si>
  <si>
    <t>300942.SZ</t>
  </si>
  <si>
    <t>易瑞生物</t>
  </si>
  <si>
    <t>300150.SZ</t>
  </si>
  <si>
    <t>世纪瑞尔</t>
  </si>
  <si>
    <t>603321.SH</t>
  </si>
  <si>
    <t>梅轮电梯</t>
  </si>
  <si>
    <t>600640.SH</t>
  </si>
  <si>
    <t>国脉文化</t>
  </si>
  <si>
    <t>001259.SZ</t>
  </si>
  <si>
    <t>利仁科技</t>
  </si>
  <si>
    <t>300896.SZ</t>
  </si>
  <si>
    <t>爱美客</t>
  </si>
  <si>
    <t>301099.SZ</t>
  </si>
  <si>
    <t>雅创电子</t>
  </si>
  <si>
    <t>002197.SZ</t>
  </si>
  <si>
    <t>证通电子</t>
  </si>
  <si>
    <t>688651.SH</t>
  </si>
  <si>
    <t>盛邦安全</t>
  </si>
  <si>
    <t>601968.SH</t>
  </si>
  <si>
    <t>宝钢包装</t>
  </si>
  <si>
    <t>300652.SZ</t>
  </si>
  <si>
    <t>雷迪克</t>
  </si>
  <si>
    <t>603901.SH</t>
  </si>
  <si>
    <t>永创智能</t>
  </si>
  <si>
    <t>603066.SH</t>
  </si>
  <si>
    <t>音飞储存</t>
  </si>
  <si>
    <t>002603.SZ</t>
  </si>
  <si>
    <t>以岭药业</t>
  </si>
  <si>
    <t>002368.SZ</t>
  </si>
  <si>
    <t>太极股份</t>
  </si>
  <si>
    <t>603676.SH</t>
  </si>
  <si>
    <t>卫信康</t>
  </si>
  <si>
    <t>600463.SH</t>
  </si>
  <si>
    <t>空港股份</t>
  </si>
  <si>
    <t>300417.SZ</t>
  </si>
  <si>
    <t>南华仪器</t>
  </si>
  <si>
    <t>688338.SH</t>
  </si>
  <si>
    <t>赛科希德</t>
  </si>
  <si>
    <t>002037.SZ</t>
  </si>
  <si>
    <t>保利联合</t>
  </si>
  <si>
    <t>603150.SH</t>
  </si>
  <si>
    <t>万朗磁塑</t>
  </si>
  <si>
    <t>603194.SH</t>
  </si>
  <si>
    <t>中力股份</t>
  </si>
  <si>
    <t>300483.SZ</t>
  </si>
  <si>
    <t>首华燃气</t>
  </si>
  <si>
    <t>301408.SZ</t>
  </si>
  <si>
    <t>华人健康</t>
  </si>
  <si>
    <t>300283.SZ</t>
  </si>
  <si>
    <t>温州宏丰</t>
  </si>
  <si>
    <t>300987.SZ</t>
  </si>
  <si>
    <t>川网传媒</t>
  </si>
  <si>
    <t>002643.SZ</t>
  </si>
  <si>
    <t>万润股份</t>
  </si>
  <si>
    <t>301491.SZ</t>
  </si>
  <si>
    <t>汉桑科技</t>
  </si>
  <si>
    <t>688677.SH</t>
  </si>
  <si>
    <t>海泰新光</t>
  </si>
  <si>
    <t>600526.SH</t>
  </si>
  <si>
    <t>菲达环保</t>
  </si>
  <si>
    <t>000901.SZ</t>
  </si>
  <si>
    <t>航天科技</t>
  </si>
  <si>
    <t>002622.SZ</t>
  </si>
  <si>
    <t>皓宸医疗</t>
  </si>
  <si>
    <t>000880.SZ</t>
  </si>
  <si>
    <t>潍柴重机</t>
  </si>
  <si>
    <t>603819.SH</t>
  </si>
  <si>
    <t>神力股份</t>
  </si>
  <si>
    <t>000797.SZ</t>
  </si>
  <si>
    <t>中国武夷</t>
  </si>
  <si>
    <t>603435.SH</t>
  </si>
  <si>
    <t>嘉德利</t>
  </si>
  <si>
    <t>688316.SH</t>
  </si>
  <si>
    <t>青云科技-U</t>
  </si>
  <si>
    <t>301093.SZ</t>
  </si>
  <si>
    <t>华兰股份</t>
  </si>
  <si>
    <t>600171.SH</t>
  </si>
  <si>
    <t>上海贝岭</t>
  </si>
  <si>
    <t>300965.SZ</t>
  </si>
  <si>
    <t>恒宇信通</t>
  </si>
  <si>
    <t>301121.SZ</t>
  </si>
  <si>
    <t>紫建电子</t>
  </si>
  <si>
    <t>300143.SZ</t>
  </si>
  <si>
    <t>盈康生命</t>
  </si>
  <si>
    <t>002267.SZ</t>
  </si>
  <si>
    <t>陕天然气</t>
  </si>
  <si>
    <t>002606.SZ</t>
  </si>
  <si>
    <t>大连电瓷</t>
  </si>
  <si>
    <t>300222.SZ</t>
  </si>
  <si>
    <t>科大智能</t>
  </si>
  <si>
    <t>002800.SZ</t>
  </si>
  <si>
    <t>天顺股份</t>
  </si>
  <si>
    <t>002343.SZ</t>
  </si>
  <si>
    <t>慈文传媒</t>
  </si>
  <si>
    <t>300549.SZ</t>
  </si>
  <si>
    <t>优德精密</t>
  </si>
  <si>
    <t>000715.SZ</t>
  </si>
  <si>
    <t>中兴商业</t>
  </si>
  <si>
    <t>300158.SZ</t>
  </si>
  <si>
    <t>振东制药</t>
  </si>
  <si>
    <t>601061.SH</t>
  </si>
  <si>
    <t>中信金属</t>
  </si>
  <si>
    <t>002661.SZ</t>
  </si>
  <si>
    <t>克明食品</t>
  </si>
  <si>
    <t>301333.SZ</t>
  </si>
  <si>
    <t>诺思格</t>
  </si>
  <si>
    <t>600560.SH</t>
  </si>
  <si>
    <t>金自天正</t>
  </si>
  <si>
    <t>002022.SZ</t>
  </si>
  <si>
    <t>科华生物</t>
  </si>
  <si>
    <t>688258.SH</t>
  </si>
  <si>
    <t>卓易信息</t>
  </si>
  <si>
    <t>603856.SH</t>
  </si>
  <si>
    <t>东宏股份</t>
  </si>
  <si>
    <t>002233.SZ</t>
  </si>
  <si>
    <t>塔牌集团</t>
  </si>
  <si>
    <t>600807.SH</t>
  </si>
  <si>
    <t>济高发展</t>
  </si>
  <si>
    <t>000014.SZ</t>
  </si>
  <si>
    <t>沙河股份</t>
  </si>
  <si>
    <t>300888.SZ</t>
  </si>
  <si>
    <t>稳健医疗</t>
  </si>
  <si>
    <t>301355.SZ</t>
  </si>
  <si>
    <t>南王科技</t>
  </si>
  <si>
    <t>603768.SH</t>
  </si>
  <si>
    <t>常青股份</t>
  </si>
  <si>
    <t>301662.SZ</t>
  </si>
  <si>
    <t>宏工科技</t>
  </si>
  <si>
    <t>600197.SH</t>
  </si>
  <si>
    <t>伊力特</t>
  </si>
  <si>
    <t>300642.SZ</t>
  </si>
  <si>
    <t>透景生命</t>
  </si>
  <si>
    <t>300244.SZ</t>
  </si>
  <si>
    <t>迪安诊断</t>
  </si>
  <si>
    <t>301421.SZ</t>
  </si>
  <si>
    <t>波长光电</t>
  </si>
  <si>
    <t>603444.SH</t>
  </si>
  <si>
    <t>吉比特</t>
  </si>
  <si>
    <t>600354.SH</t>
  </si>
  <si>
    <t>敦煌种业</t>
  </si>
  <si>
    <t>301129.SZ</t>
  </si>
  <si>
    <t>瑞纳智能</t>
  </si>
  <si>
    <t>002437.SZ</t>
  </si>
  <si>
    <t>誉衡药业</t>
  </si>
  <si>
    <t>603195.SH</t>
  </si>
  <si>
    <t>公牛集团</t>
  </si>
  <si>
    <t>688244.SH</t>
  </si>
  <si>
    <t>永信至诚</t>
  </si>
  <si>
    <t>002360.SZ</t>
  </si>
  <si>
    <t>ST同德</t>
  </si>
  <si>
    <t>603370.SH</t>
  </si>
  <si>
    <t>华新精科</t>
  </si>
  <si>
    <t>600986.SH</t>
  </si>
  <si>
    <t>浙文互联</t>
  </si>
  <si>
    <t>002062.SZ</t>
  </si>
  <si>
    <t>宏润建设</t>
  </si>
  <si>
    <t>002563.SZ</t>
  </si>
  <si>
    <t>森马服饰</t>
  </si>
  <si>
    <t>001285.SZ</t>
  </si>
  <si>
    <t>瑞立科密</t>
  </si>
  <si>
    <t>688213.SH</t>
  </si>
  <si>
    <t>思特威-W</t>
  </si>
  <si>
    <t>000153.SZ</t>
  </si>
  <si>
    <t>丰原药业</t>
  </si>
  <si>
    <t>301015.SZ</t>
  </si>
  <si>
    <t>百洋医药</t>
  </si>
  <si>
    <t>300131.SZ</t>
  </si>
  <si>
    <t>英唐智控</t>
  </si>
  <si>
    <t>001696.SZ</t>
  </si>
  <si>
    <t>宗申动力</t>
  </si>
  <si>
    <t>301332.SZ</t>
  </si>
  <si>
    <t>德尔玛</t>
  </si>
  <si>
    <t>600272.SH</t>
  </si>
  <si>
    <t>开开实业</t>
  </si>
  <si>
    <t>002388.SZ</t>
  </si>
  <si>
    <t>新亚制程</t>
  </si>
  <si>
    <t>603882.SH</t>
  </si>
  <si>
    <t>金域医学</t>
  </si>
  <si>
    <t>300385.SZ</t>
  </si>
  <si>
    <t>ST雪浪</t>
  </si>
  <si>
    <t>688560.SH</t>
  </si>
  <si>
    <t>明冠新材</t>
  </si>
  <si>
    <t>600808.SH</t>
  </si>
  <si>
    <t>马钢股份</t>
  </si>
  <si>
    <t>603228.SH</t>
  </si>
  <si>
    <t>景旺电子</t>
  </si>
  <si>
    <t>300693.SZ</t>
  </si>
  <si>
    <t>盛弘股份</t>
  </si>
  <si>
    <t>002127.SZ</t>
  </si>
  <si>
    <t>南极电商</t>
  </si>
  <si>
    <t>001379.SZ</t>
  </si>
  <si>
    <t>腾达科技</t>
  </si>
  <si>
    <t>002848.SZ</t>
  </si>
  <si>
    <t>高斯贝尔</t>
  </si>
  <si>
    <t>301289.SZ</t>
  </si>
  <si>
    <t>国缆检测</t>
  </si>
  <si>
    <t>603365.SH</t>
  </si>
  <si>
    <t>水星家纺</t>
  </si>
  <si>
    <t>002912.SZ</t>
  </si>
  <si>
    <t>中新赛克</t>
  </si>
  <si>
    <t>600755.SH</t>
  </si>
  <si>
    <t>厦门国贸</t>
  </si>
  <si>
    <t>002551.SZ</t>
  </si>
  <si>
    <t>尚荣医疗</t>
  </si>
  <si>
    <t>688218.SH</t>
  </si>
  <si>
    <t>江苏北人</t>
  </si>
  <si>
    <t>000510.SZ</t>
  </si>
  <si>
    <t>新金路</t>
  </si>
  <si>
    <t>688332.SH</t>
  </si>
  <si>
    <t>中科蓝讯</t>
  </si>
  <si>
    <t>301314.SZ</t>
  </si>
  <si>
    <t>科瑞思</t>
  </si>
  <si>
    <t>300406.SZ</t>
  </si>
  <si>
    <t>九强生物</t>
  </si>
  <si>
    <t>301293.SZ</t>
  </si>
  <si>
    <t>三博脑科</t>
  </si>
  <si>
    <t>600601.SH</t>
  </si>
  <si>
    <t>方正科技</t>
  </si>
  <si>
    <t>000628.SZ</t>
  </si>
  <si>
    <t>高新发展</t>
  </si>
  <si>
    <t>300528.SZ</t>
  </si>
  <si>
    <t>幸福蓝海</t>
  </si>
  <si>
    <t>301601.SZ</t>
  </si>
  <si>
    <t>惠通科技</t>
  </si>
  <si>
    <t>000070.SZ</t>
  </si>
  <si>
    <t>特发信息</t>
  </si>
  <si>
    <t>688589.SH</t>
  </si>
  <si>
    <t>力合微</t>
  </si>
  <si>
    <t>603810.SH</t>
  </si>
  <si>
    <t>丰山集团</t>
  </si>
  <si>
    <t>603701.SH</t>
  </si>
  <si>
    <t>德宏股份</t>
  </si>
  <si>
    <t>000061.SZ</t>
  </si>
  <si>
    <t>002851.SZ</t>
  </si>
  <si>
    <t>麦格米特</t>
  </si>
  <si>
    <t>688185.SH</t>
  </si>
  <si>
    <t>康希诺</t>
  </si>
  <si>
    <t>001309.SZ</t>
  </si>
  <si>
    <t>德明利</t>
  </si>
  <si>
    <t>300342.SZ</t>
  </si>
  <si>
    <t>天银机电</t>
  </si>
  <si>
    <t>301382.SZ</t>
  </si>
  <si>
    <t>蜂助手</t>
  </si>
  <si>
    <t>300980.SZ</t>
  </si>
  <si>
    <t>祥源新材</t>
  </si>
  <si>
    <t>002943.SZ</t>
  </si>
  <si>
    <t>宇晶股份</t>
  </si>
  <si>
    <t>301517.SZ</t>
  </si>
  <si>
    <t>陕西华达</t>
  </si>
  <si>
    <t>301622.SZ</t>
  </si>
  <si>
    <t>英思特</t>
  </si>
  <si>
    <t>605028.SH</t>
  </si>
  <si>
    <t>世茂能源</t>
  </si>
  <si>
    <t>300726.SZ</t>
  </si>
  <si>
    <t>宏达电子</t>
  </si>
  <si>
    <t>600217.SH</t>
  </si>
  <si>
    <t>中再资环</t>
  </si>
  <si>
    <t>600664.SH</t>
  </si>
  <si>
    <t>哈药股份</t>
  </si>
  <si>
    <t>300456.SZ</t>
  </si>
  <si>
    <t>赛微电子</t>
  </si>
  <si>
    <t>603238.SH</t>
  </si>
  <si>
    <t>诺邦股份</t>
  </si>
  <si>
    <t>300026.SZ</t>
  </si>
  <si>
    <t>红日药业</t>
  </si>
  <si>
    <t>301277.SZ</t>
  </si>
  <si>
    <t>新天地</t>
  </si>
  <si>
    <t>688682.SH</t>
  </si>
  <si>
    <t>霍莱沃</t>
  </si>
  <si>
    <t>300063.SZ</t>
  </si>
  <si>
    <t>天龙集团</t>
  </si>
  <si>
    <t>600208.SH</t>
  </si>
  <si>
    <t>衢州发展</t>
  </si>
  <si>
    <t>301199.SZ</t>
  </si>
  <si>
    <t>迈赫股份</t>
  </si>
  <si>
    <t>002552.SZ</t>
  </si>
  <si>
    <t>宝鼎科技</t>
  </si>
  <si>
    <t>002675.SZ</t>
  </si>
  <si>
    <t>东诚药业</t>
  </si>
  <si>
    <t>688531.SH</t>
  </si>
  <si>
    <t>日联科技</t>
  </si>
  <si>
    <t>603538.SH</t>
  </si>
  <si>
    <t>美诺华</t>
  </si>
  <si>
    <t>688325.SH</t>
  </si>
  <si>
    <t>赛微微电</t>
  </si>
  <si>
    <t>000951.SZ</t>
  </si>
  <si>
    <t>中国重汽</t>
  </si>
  <si>
    <t>603998.SH</t>
  </si>
  <si>
    <t>方盛制药</t>
  </si>
  <si>
    <t>002858.SZ</t>
  </si>
  <si>
    <t>力盛体育</t>
  </si>
  <si>
    <t>688439.SH</t>
  </si>
  <si>
    <t>振华风光</t>
  </si>
  <si>
    <t>600380.SH</t>
  </si>
  <si>
    <t>健康元</t>
  </si>
  <si>
    <t>600012.SH</t>
  </si>
  <si>
    <t>皖通高速</t>
  </si>
  <si>
    <t>688080.SH</t>
  </si>
  <si>
    <t>映翰通</t>
  </si>
  <si>
    <t>600479.SH</t>
  </si>
  <si>
    <t>千金药业</t>
  </si>
  <si>
    <t>688176.SH</t>
  </si>
  <si>
    <t>亚虹医药-U</t>
  </si>
  <si>
    <t>300486.SZ</t>
  </si>
  <si>
    <t>东杰智能</t>
  </si>
  <si>
    <t>600067.SH</t>
  </si>
  <si>
    <t>冠城新材</t>
  </si>
  <si>
    <t>000007.SZ</t>
  </si>
  <si>
    <t>全新好</t>
  </si>
  <si>
    <t>603217.SH</t>
  </si>
  <si>
    <t>元利科技</t>
  </si>
  <si>
    <t>603193.SH</t>
  </si>
  <si>
    <t>润本股份</t>
  </si>
  <si>
    <t>002471.SZ</t>
  </si>
  <si>
    <t>中超控股</t>
  </si>
  <si>
    <t>600329.SH</t>
  </si>
  <si>
    <t>达仁堂</t>
  </si>
  <si>
    <t>688712.SH</t>
  </si>
  <si>
    <t>北芯生命</t>
  </si>
  <si>
    <t>300839.SZ</t>
  </si>
  <si>
    <t>博汇股份</t>
  </si>
  <si>
    <t>300436.SZ</t>
  </si>
  <si>
    <t>广生堂</t>
  </si>
  <si>
    <t>300698.SZ</t>
  </si>
  <si>
    <t>万马科技</t>
  </si>
  <si>
    <t>300613.SZ</t>
  </si>
  <si>
    <t>富瀚微</t>
  </si>
  <si>
    <t>002650.SZ</t>
  </si>
  <si>
    <t>ST加加</t>
  </si>
  <si>
    <t>000900.SZ</t>
  </si>
  <si>
    <t>现代投资</t>
  </si>
  <si>
    <t>600798.SH</t>
  </si>
  <si>
    <t>宁波海运</t>
  </si>
  <si>
    <t>688201.SH</t>
  </si>
  <si>
    <t>ST信安</t>
  </si>
  <si>
    <t>688369.SH</t>
  </si>
  <si>
    <t>致远互联</t>
  </si>
  <si>
    <t>688466.SH</t>
  </si>
  <si>
    <t>金科环境</t>
  </si>
  <si>
    <t>600523.SH</t>
  </si>
  <si>
    <t>贵航股份</t>
  </si>
  <si>
    <t>002232.SZ</t>
  </si>
  <si>
    <t>启明信息</t>
  </si>
  <si>
    <t>300563.SZ</t>
  </si>
  <si>
    <t>神宇股份</t>
  </si>
  <si>
    <t>605009.SH</t>
  </si>
  <si>
    <t>豪悦护理</t>
  </si>
  <si>
    <t>300074.SZ</t>
  </si>
  <si>
    <t>华平股份</t>
  </si>
  <si>
    <t>605058.SH</t>
  </si>
  <si>
    <t>澳弘电子</t>
  </si>
  <si>
    <t>002783.SZ</t>
  </si>
  <si>
    <t>凯龙股份</t>
  </si>
  <si>
    <t>000825.SZ</t>
  </si>
  <si>
    <t>太钢不锈</t>
  </si>
  <si>
    <t>300071.SZ</t>
  </si>
  <si>
    <t>福石控股</t>
  </si>
  <si>
    <t>600702.SH</t>
  </si>
  <si>
    <t>舍得酒业</t>
  </si>
  <si>
    <t>603556.SH</t>
  </si>
  <si>
    <t>海兴电力</t>
  </si>
  <si>
    <t>301459.SZ</t>
  </si>
  <si>
    <t>丰茂股份</t>
  </si>
  <si>
    <t>000848.SZ</t>
  </si>
  <si>
    <t>承德露露</t>
  </si>
  <si>
    <t>000710.SZ</t>
  </si>
  <si>
    <t>贝瑞基因</t>
  </si>
  <si>
    <t>301079.SZ</t>
  </si>
  <si>
    <t>邵阳液压</t>
  </si>
  <si>
    <t>300872.SZ</t>
  </si>
  <si>
    <t>天阳科技</t>
  </si>
  <si>
    <t>002887.SZ</t>
  </si>
  <si>
    <t>绿茵生态</t>
  </si>
  <si>
    <t>600094.SH</t>
  </si>
  <si>
    <t>大名城</t>
  </si>
  <si>
    <t>001382.SZ</t>
  </si>
  <si>
    <t>新亚电缆</t>
  </si>
  <si>
    <t>603055.SH</t>
  </si>
  <si>
    <t>台华新材</t>
  </si>
  <si>
    <t>688085.SH</t>
  </si>
  <si>
    <t>三友医疗</t>
  </si>
  <si>
    <t>301315.SZ</t>
  </si>
  <si>
    <t>威士顿</t>
  </si>
  <si>
    <t>600323.SH</t>
  </si>
  <si>
    <t>瀚蓝环境</t>
  </si>
  <si>
    <t>002418.SZ</t>
  </si>
  <si>
    <t>康盛股份</t>
  </si>
  <si>
    <t>002813.SZ</t>
  </si>
  <si>
    <t>路畅科技</t>
  </si>
  <si>
    <t>000948.SZ</t>
  </si>
  <si>
    <t>南天信息</t>
  </si>
  <si>
    <t>301192.SZ</t>
  </si>
  <si>
    <t>泰祥股份</t>
  </si>
  <si>
    <t>688015.SH</t>
  </si>
  <si>
    <t>交控科技</t>
  </si>
  <si>
    <t>601089.SH</t>
  </si>
  <si>
    <t>福元医药</t>
  </si>
  <si>
    <t>603418.SH</t>
  </si>
  <si>
    <t>友升股份</t>
  </si>
  <si>
    <t>600572.SH</t>
  </si>
  <si>
    <t>康恩贝</t>
  </si>
  <si>
    <t>601163.SH</t>
  </si>
  <si>
    <t>三角轮胎</t>
  </si>
  <si>
    <t>601872.SH</t>
  </si>
  <si>
    <t>招商轮船</t>
  </si>
  <si>
    <t>002164.SZ</t>
  </si>
  <si>
    <t>宁波东力</t>
  </si>
  <si>
    <t>002843.SZ</t>
  </si>
  <si>
    <t>泰嘉股份</t>
  </si>
  <si>
    <t>300830.SZ</t>
  </si>
  <si>
    <t>金现代</t>
  </si>
  <si>
    <t>600812.SH</t>
  </si>
  <si>
    <t>华北制药</t>
  </si>
  <si>
    <t>301089.SZ</t>
  </si>
  <si>
    <t>拓新药业</t>
  </si>
  <si>
    <t>002003.SZ</t>
  </si>
  <si>
    <t>伟星股份</t>
  </si>
  <si>
    <t>002649.SZ</t>
  </si>
  <si>
    <t>博彦科技</t>
  </si>
  <si>
    <t>605319.SH</t>
  </si>
  <si>
    <t>无锡振华</t>
  </si>
  <si>
    <t>300092.SZ</t>
  </si>
  <si>
    <t>科新机电</t>
  </si>
  <si>
    <t>000863.SZ</t>
  </si>
  <si>
    <t>三湘印象</t>
  </si>
  <si>
    <t>601777.SH</t>
  </si>
  <si>
    <t>千里科技</t>
  </si>
  <si>
    <t>600531.SH</t>
  </si>
  <si>
    <t>豫光金铅</t>
  </si>
  <si>
    <t>603230.SH</t>
  </si>
  <si>
    <t>内蒙新华</t>
  </si>
  <si>
    <t>605189.SH</t>
  </si>
  <si>
    <t>富春染织</t>
  </si>
  <si>
    <t>688502.SH</t>
  </si>
  <si>
    <t>茂莱光学</t>
  </si>
  <si>
    <t>300164.SZ</t>
  </si>
  <si>
    <t>通源石油</t>
  </si>
  <si>
    <t>002337.SZ</t>
  </si>
  <si>
    <t>赛象科技</t>
  </si>
  <si>
    <t>603063.SH</t>
  </si>
  <si>
    <t>禾望电气</t>
  </si>
  <si>
    <t>002025.SZ</t>
  </si>
  <si>
    <t>航天电器</t>
  </si>
  <si>
    <t>002921.SZ</t>
  </si>
  <si>
    <t>联诚精密</t>
  </si>
  <si>
    <t>600750.SH</t>
  </si>
  <si>
    <t>华润江中</t>
  </si>
  <si>
    <t>603583.SH</t>
  </si>
  <si>
    <t>捷昌驱动</t>
  </si>
  <si>
    <t>600202.SH</t>
  </si>
  <si>
    <t>哈空调</t>
  </si>
  <si>
    <t>605577.SH</t>
  </si>
  <si>
    <t>龙版传媒</t>
  </si>
  <si>
    <t>301236.SZ</t>
  </si>
  <si>
    <t>软通动力</t>
  </si>
  <si>
    <t>300242.SZ</t>
  </si>
  <si>
    <t>佳云科技</t>
  </si>
  <si>
    <t>000593.SZ</t>
  </si>
  <si>
    <t>德龙汇能</t>
  </si>
  <si>
    <t>002932.SZ</t>
  </si>
  <si>
    <t>*ST明德</t>
  </si>
  <si>
    <t>688361.SH</t>
  </si>
  <si>
    <t>中科飞测</t>
  </si>
  <si>
    <t>603168.SH</t>
  </si>
  <si>
    <t>莎普爱思</t>
  </si>
  <si>
    <t>001965.SZ</t>
  </si>
  <si>
    <t>招商公路</t>
  </si>
  <si>
    <t>300299.SZ</t>
  </si>
  <si>
    <t>富春股份</t>
  </si>
  <si>
    <t>301603.SZ</t>
  </si>
  <si>
    <t>乔锋智能</t>
  </si>
  <si>
    <t>002333.SZ</t>
  </si>
  <si>
    <t>罗普斯金</t>
  </si>
  <si>
    <t>301550.SZ</t>
  </si>
  <si>
    <t>斯菱智驱</t>
  </si>
  <si>
    <t>600713.SH</t>
  </si>
  <si>
    <t>南京医药</t>
  </si>
  <si>
    <t>301166.SZ</t>
  </si>
  <si>
    <t>优宁维</t>
  </si>
  <si>
    <t>300615.SZ</t>
  </si>
  <si>
    <t>欣天科技</t>
  </si>
  <si>
    <t>002467.SZ</t>
  </si>
  <si>
    <t>二六三</t>
  </si>
  <si>
    <t>300929.SZ</t>
  </si>
  <si>
    <t>华骐环保</t>
  </si>
  <si>
    <t>300644.SZ</t>
  </si>
  <si>
    <t>南京聚隆</t>
  </si>
  <si>
    <t>000633.SZ</t>
  </si>
  <si>
    <t>合金投资</t>
  </si>
  <si>
    <t>688317.SH</t>
  </si>
  <si>
    <t>之江生物</t>
  </si>
  <si>
    <t>603383.SH</t>
  </si>
  <si>
    <t>顶点软件</t>
  </si>
  <si>
    <t>600741.SH</t>
  </si>
  <si>
    <t>华域汽车</t>
  </si>
  <si>
    <t>600511.SH</t>
  </si>
  <si>
    <t>国药股份</t>
  </si>
  <si>
    <t>301538.SZ</t>
  </si>
  <si>
    <t>骏鼎达</t>
  </si>
  <si>
    <t>002880.SZ</t>
  </si>
  <si>
    <t>卫光生物</t>
  </si>
  <si>
    <t>002031.SZ</t>
  </si>
  <si>
    <t>巨轮智能</t>
  </si>
  <si>
    <t>300289.SZ</t>
  </si>
  <si>
    <t>利德曼</t>
  </si>
  <si>
    <t>688203.SH</t>
  </si>
  <si>
    <t>海正生材</t>
  </si>
  <si>
    <t>300084.SZ</t>
  </si>
  <si>
    <t>海默科技</t>
  </si>
  <si>
    <t>301439.SZ</t>
  </si>
  <si>
    <t>泓淋电力</t>
  </si>
  <si>
    <t>300683.SZ</t>
  </si>
  <si>
    <t>海特生物</t>
  </si>
  <si>
    <t>301389.SZ</t>
  </si>
  <si>
    <t>隆扬电子</t>
  </si>
  <si>
    <t>000066.SZ</t>
  </si>
  <si>
    <t>中国长城</t>
  </si>
  <si>
    <t>603815.SH</t>
  </si>
  <si>
    <t>交建股份</t>
  </si>
  <si>
    <t>002446.SZ</t>
  </si>
  <si>
    <t>盛路通信</t>
  </si>
  <si>
    <t>001260.SZ</t>
  </si>
  <si>
    <t>坤泰股份</t>
  </si>
  <si>
    <t>002429.SZ</t>
  </si>
  <si>
    <t>兆驰股份</t>
  </si>
  <si>
    <t>300988.SZ</t>
  </si>
  <si>
    <t>津荣天宇</t>
  </si>
  <si>
    <t>600735.SH</t>
  </si>
  <si>
    <t>ST新华锦</t>
  </si>
  <si>
    <t>002194.SZ</t>
  </si>
  <si>
    <t>武汉凡谷</t>
  </si>
  <si>
    <t>300658.SZ</t>
  </si>
  <si>
    <t>延江股份</t>
  </si>
  <si>
    <t>301062.SZ</t>
  </si>
  <si>
    <t>上海艾录</t>
  </si>
  <si>
    <t>600698.SH</t>
  </si>
  <si>
    <t>湖南天雁</t>
  </si>
  <si>
    <t>688019.SH</t>
  </si>
  <si>
    <t>安集科技</t>
  </si>
  <si>
    <t>688049.SH</t>
  </si>
  <si>
    <t>炬芯科技</t>
  </si>
  <si>
    <t>688345.SH</t>
  </si>
  <si>
    <t>博力威</t>
  </si>
  <si>
    <t>600774.SH</t>
  </si>
  <si>
    <t>汉商集团</t>
  </si>
  <si>
    <t>688187.SH</t>
  </si>
  <si>
    <t>时代电气</t>
  </si>
  <si>
    <t>300513.SZ</t>
  </si>
  <si>
    <t>恒实科技</t>
  </si>
  <si>
    <t>301616.SZ</t>
  </si>
  <si>
    <t>浙江华业</t>
  </si>
  <si>
    <t>300533.SZ</t>
  </si>
  <si>
    <t>冰川网络</t>
  </si>
  <si>
    <t>601033.SH</t>
  </si>
  <si>
    <t>永兴股份</t>
  </si>
  <si>
    <t>300963.SZ</t>
  </si>
  <si>
    <t>中洲特材</t>
  </si>
  <si>
    <t>301500.SZ</t>
  </si>
  <si>
    <t>飞南资源</t>
  </si>
  <si>
    <t>603096.SH</t>
  </si>
  <si>
    <t>新经典</t>
  </si>
  <si>
    <t>003005.SZ</t>
  </si>
  <si>
    <t>竞业达</t>
  </si>
  <si>
    <t>300009.SZ</t>
  </si>
  <si>
    <t>安科生物</t>
  </si>
  <si>
    <t>603328.SH</t>
  </si>
  <si>
    <t>依顿电子</t>
  </si>
  <si>
    <t>688681.SH</t>
  </si>
  <si>
    <t>科汇股份</t>
  </si>
  <si>
    <t>002985.SZ</t>
  </si>
  <si>
    <t>北摩高科</t>
  </si>
  <si>
    <t>688151.SH</t>
  </si>
  <si>
    <t>华强科技</t>
  </si>
  <si>
    <t>688536.SH</t>
  </si>
  <si>
    <t>思瑞浦</t>
  </si>
  <si>
    <t>002033.SZ</t>
  </si>
  <si>
    <t>丽江股份</t>
  </si>
  <si>
    <t>605567.SH</t>
  </si>
  <si>
    <t>春雪食品</t>
  </si>
  <si>
    <t>300463.SZ</t>
  </si>
  <si>
    <t>迈克生物</t>
  </si>
  <si>
    <t>605117.SH</t>
  </si>
  <si>
    <t>德业股份</t>
  </si>
  <si>
    <t>300685.SZ</t>
  </si>
  <si>
    <t>艾德生物</t>
  </si>
  <si>
    <t>600872.SH</t>
  </si>
  <si>
    <t>中炬高新</t>
  </si>
  <si>
    <t>603112.SH</t>
  </si>
  <si>
    <t>华翔股份</t>
  </si>
  <si>
    <t>603919.SH</t>
  </si>
  <si>
    <t>金徽酒</t>
  </si>
  <si>
    <t>603559.SH</t>
  </si>
  <si>
    <t>ST通脉</t>
  </si>
  <si>
    <t>300585.SZ</t>
  </si>
  <si>
    <t>奥联电子</t>
  </si>
  <si>
    <t>300795.SZ</t>
  </si>
  <si>
    <t>米奥会展</t>
  </si>
  <si>
    <t>001338.SZ</t>
  </si>
  <si>
    <t>永顺泰</t>
  </si>
  <si>
    <t>688475.SH</t>
  </si>
  <si>
    <t>萤石网络</t>
  </si>
  <si>
    <t>002088.SZ</t>
  </si>
  <si>
    <t>鲁阳节能</t>
  </si>
  <si>
    <t>688148.SH</t>
  </si>
  <si>
    <t>芳源股份</t>
  </si>
  <si>
    <t>688163.SH</t>
  </si>
  <si>
    <t>赛伦生物</t>
  </si>
  <si>
    <t>300813.SZ</t>
  </si>
  <si>
    <t>泰林生物</t>
  </si>
  <si>
    <t>300618.SZ</t>
  </si>
  <si>
    <t>寒锐钴业</t>
  </si>
  <si>
    <t>603275.SH</t>
  </si>
  <si>
    <t>众辰科技</t>
  </si>
  <si>
    <t>603565.SH</t>
  </si>
  <si>
    <t>中谷物流</t>
  </si>
  <si>
    <t>600588.SH</t>
  </si>
  <si>
    <t>用友网络</t>
  </si>
  <si>
    <t>688099.SH</t>
  </si>
  <si>
    <t>晶晨股份</t>
  </si>
  <si>
    <t>000801.SZ</t>
  </si>
  <si>
    <t>四川九洲</t>
  </si>
  <si>
    <t>003023.SZ</t>
  </si>
  <si>
    <t>彩虹集团</t>
  </si>
  <si>
    <t>603836.SH</t>
  </si>
  <si>
    <t>海程邦达</t>
  </si>
  <si>
    <t>603309.SH</t>
  </si>
  <si>
    <t>维力医疗</t>
  </si>
  <si>
    <t>600054.SH</t>
  </si>
  <si>
    <t>黄山旅游</t>
  </si>
  <si>
    <t>605122.SH</t>
  </si>
  <si>
    <t>四方新材</t>
  </si>
  <si>
    <t>688526.SH</t>
  </si>
  <si>
    <t>科前生物</t>
  </si>
  <si>
    <t>301585.SZ</t>
  </si>
  <si>
    <t>蓝宇股份</t>
  </si>
  <si>
    <t>603618.SH</t>
  </si>
  <si>
    <t>杭电股份</t>
  </si>
  <si>
    <t>002007.SZ</t>
  </si>
  <si>
    <t>华兰生物</t>
  </si>
  <si>
    <t>002020.SZ</t>
  </si>
  <si>
    <t>京新药业</t>
  </si>
  <si>
    <t>603730.SH</t>
  </si>
  <si>
    <t>岱美股份</t>
  </si>
  <si>
    <t>603985.SH</t>
  </si>
  <si>
    <t>恒润股份</t>
  </si>
  <si>
    <t>301272.SZ</t>
  </si>
  <si>
    <t>英华特</t>
  </si>
  <si>
    <t>300233.SZ</t>
  </si>
  <si>
    <t>金城医药</t>
  </si>
  <si>
    <t>300206.SZ</t>
  </si>
  <si>
    <t>理邦仪器</t>
  </si>
  <si>
    <t>000158.SZ</t>
  </si>
  <si>
    <t>常山北明</t>
  </si>
  <si>
    <t>301380.SZ</t>
  </si>
  <si>
    <t>挖金客</t>
  </si>
  <si>
    <t>002414.SZ</t>
  </si>
  <si>
    <t>高德红外</t>
  </si>
  <si>
    <t>603153.SH</t>
  </si>
  <si>
    <t>上海建科</t>
  </si>
  <si>
    <t>603025.SH</t>
  </si>
  <si>
    <t>大豪科技</t>
  </si>
  <si>
    <t>300713.SZ</t>
  </si>
  <si>
    <t>英可瑞</t>
  </si>
  <si>
    <t>603197.SH</t>
  </si>
  <si>
    <t>保隆科技</t>
  </si>
  <si>
    <t>688768.SH</t>
  </si>
  <si>
    <t>容知日新</t>
  </si>
  <si>
    <t>603767.SH</t>
  </si>
  <si>
    <t>中马传动</t>
  </si>
  <si>
    <t>301063.SZ</t>
  </si>
  <si>
    <t>海锅股份</t>
  </si>
  <si>
    <t>002214.SZ</t>
  </si>
  <si>
    <t>*ST大立</t>
  </si>
  <si>
    <t>300819.SZ</t>
  </si>
  <si>
    <t>聚杰微纤</t>
  </si>
  <si>
    <t>300226.SZ</t>
  </si>
  <si>
    <t>上海钢联</t>
  </si>
  <si>
    <t>002125.SZ</t>
  </si>
  <si>
    <t>湘潭电化</t>
  </si>
  <si>
    <t>301248.SZ</t>
  </si>
  <si>
    <t>杰创智能</t>
  </si>
  <si>
    <t>300788.SZ</t>
  </si>
  <si>
    <t>中信出版</t>
  </si>
  <si>
    <t>603344.SH</t>
  </si>
  <si>
    <t>星德胜</t>
  </si>
  <si>
    <t>001229.SZ</t>
  </si>
  <si>
    <t>魅视科技</t>
  </si>
  <si>
    <t>301255.SZ</t>
  </si>
  <si>
    <t>通力科技</t>
  </si>
  <si>
    <t>300604.SZ</t>
  </si>
  <si>
    <t>长川科技</t>
  </si>
  <si>
    <t>301172.SZ</t>
  </si>
  <si>
    <t>君逸数码</t>
  </si>
  <si>
    <t>002792.SZ</t>
  </si>
  <si>
    <t>通宇通讯</t>
  </si>
  <si>
    <t>600487.SH</t>
  </si>
  <si>
    <t>亨通光电</t>
  </si>
  <si>
    <t>000488.SZ</t>
  </si>
  <si>
    <t>ST晨鸣</t>
  </si>
  <si>
    <t>603128.SH</t>
  </si>
  <si>
    <t>华贸物流</t>
  </si>
  <si>
    <t>300891.SZ</t>
  </si>
  <si>
    <t>惠云钛业</t>
  </si>
  <si>
    <t>603159.SH</t>
  </si>
  <si>
    <t>上海亚虹</t>
  </si>
  <si>
    <t>002808.SZ</t>
  </si>
  <si>
    <t>*ST恒久</t>
  </si>
  <si>
    <t>001331.SZ</t>
  </si>
  <si>
    <t>胜通能源</t>
  </si>
  <si>
    <t>603170.SH</t>
  </si>
  <si>
    <t>宝立食品</t>
  </si>
  <si>
    <t>002777.SZ</t>
  </si>
  <si>
    <t>久远银海</t>
  </si>
  <si>
    <t>002773.SZ</t>
  </si>
  <si>
    <t>康弘药业</t>
  </si>
  <si>
    <t>300805.SZ</t>
  </si>
  <si>
    <t>电声股份</t>
  </si>
  <si>
    <t>600215.SH</t>
  </si>
  <si>
    <t>派斯林</t>
  </si>
  <si>
    <t>002762.SZ</t>
  </si>
  <si>
    <t>*ST金比</t>
  </si>
  <si>
    <t>688050.SH</t>
  </si>
  <si>
    <t>爱博医疗</t>
  </si>
  <si>
    <t>300936.SZ</t>
  </si>
  <si>
    <t>中英科技</t>
  </si>
  <si>
    <t>603215.SH</t>
  </si>
  <si>
    <t>比依股份</t>
  </si>
  <si>
    <t>002731.SZ</t>
  </si>
  <si>
    <t>ST萃华</t>
  </si>
  <si>
    <t>000555.SZ</t>
  </si>
  <si>
    <t>神州信息</t>
  </si>
  <si>
    <t>603239.SH</t>
  </si>
  <si>
    <t>浙江仙通</t>
  </si>
  <si>
    <t>002421.SZ</t>
  </si>
  <si>
    <t>达实智能</t>
  </si>
  <si>
    <t>002016.SZ</t>
  </si>
  <si>
    <t>世荣兆业</t>
  </si>
  <si>
    <t>688139.SH</t>
  </si>
  <si>
    <t>海尔生物</t>
  </si>
  <si>
    <t>002110.SZ</t>
  </si>
  <si>
    <t>三钢闽光</t>
  </si>
  <si>
    <t>002247.SZ</t>
  </si>
  <si>
    <t>聚力文化</t>
  </si>
  <si>
    <t>603611.SH</t>
  </si>
  <si>
    <t>诺力股份</t>
  </si>
  <si>
    <t>600228.SH</t>
  </si>
  <si>
    <t>返利科技</t>
  </si>
  <si>
    <t>002097.SZ</t>
  </si>
  <si>
    <t>山河智能</t>
  </si>
  <si>
    <t>301559.SZ</t>
  </si>
  <si>
    <t>中集环科</t>
  </si>
  <si>
    <t>603336.SH</t>
  </si>
  <si>
    <t>宏辉果蔬</t>
  </si>
  <si>
    <t>000607.SZ</t>
  </si>
  <si>
    <t>华媒控股</t>
  </si>
  <si>
    <t>000629.SZ</t>
  </si>
  <si>
    <t>钒钛股份</t>
  </si>
  <si>
    <t>688819.SH</t>
  </si>
  <si>
    <t>天能股份</t>
  </si>
  <si>
    <t>002541.SZ</t>
  </si>
  <si>
    <t>鸿路钢构</t>
  </si>
  <si>
    <t>002344.SZ</t>
  </si>
  <si>
    <t>海宁皮城</t>
  </si>
  <si>
    <t>000656.SZ</t>
  </si>
  <si>
    <t>*ST金科</t>
  </si>
  <si>
    <t>301629.SZ</t>
  </si>
  <si>
    <t>矽电股份</t>
  </si>
  <si>
    <t>000665.SZ</t>
  </si>
  <si>
    <t>湖北广电</t>
  </si>
  <si>
    <t>301633.SZ</t>
  </si>
  <si>
    <t>港迪技术</t>
  </si>
  <si>
    <t>600307.SH</t>
  </si>
  <si>
    <t>酒钢宏兴</t>
  </si>
  <si>
    <t>603137.SH</t>
  </si>
  <si>
    <t>恒尚节能</t>
  </si>
  <si>
    <t>002340.SZ</t>
  </si>
  <si>
    <t>格林美</t>
  </si>
  <si>
    <t>300485.SZ</t>
  </si>
  <si>
    <t>赛升药业</t>
  </si>
  <si>
    <t>603980.SH</t>
  </si>
  <si>
    <t>吉华集团</t>
  </si>
  <si>
    <t>300096.SZ</t>
  </si>
  <si>
    <t>ST易联众</t>
  </si>
  <si>
    <t>300818.SZ</t>
  </si>
  <si>
    <t>耐普矿机</t>
  </si>
  <si>
    <t>002026.SZ</t>
  </si>
  <si>
    <t>山东威达</t>
  </si>
  <si>
    <t>002633.SZ</t>
  </si>
  <si>
    <t>申科股份</t>
  </si>
  <si>
    <t>688121.SH</t>
  </si>
  <si>
    <t>卓然股份</t>
  </si>
  <si>
    <t>300111.SZ</t>
  </si>
  <si>
    <t>向日葵</t>
  </si>
  <si>
    <t>000597.SZ</t>
  </si>
  <si>
    <t>东北制药</t>
  </si>
  <si>
    <t>000717.SZ</t>
  </si>
  <si>
    <t>中南股份</t>
  </si>
  <si>
    <t>300266.SZ</t>
  </si>
  <si>
    <t>兴源环境</t>
  </si>
  <si>
    <t>000004.SZ</t>
  </si>
  <si>
    <t>*ST国华</t>
  </si>
  <si>
    <t>603721.SH</t>
  </si>
  <si>
    <t>中广天择</t>
  </si>
  <si>
    <t>002492.SZ</t>
  </si>
  <si>
    <t>恒基达鑫</t>
  </si>
  <si>
    <t>600455.SH</t>
  </si>
  <si>
    <t>博通股份</t>
  </si>
  <si>
    <t>600322.SH</t>
  </si>
  <si>
    <t>津投城开</t>
  </si>
  <si>
    <t>688689.SH</t>
  </si>
  <si>
    <t>银河微电</t>
  </si>
  <si>
    <t>002076.SZ</t>
  </si>
  <si>
    <t>*ST星光</t>
  </si>
  <si>
    <t>600620.SH</t>
  </si>
  <si>
    <t>天宸股份</t>
  </si>
  <si>
    <t>600717.SH</t>
  </si>
  <si>
    <t>天津港</t>
  </si>
  <si>
    <t>002581.SZ</t>
  </si>
  <si>
    <t>*ST未名</t>
  </si>
  <si>
    <t>605055.SH</t>
  </si>
  <si>
    <t>迎丰股份</t>
  </si>
  <si>
    <t>600649.SH</t>
  </si>
  <si>
    <t>城投控股</t>
  </si>
  <si>
    <t>002524.SZ</t>
  </si>
  <si>
    <t>光正眼科</t>
  </si>
  <si>
    <t>300665.SZ</t>
  </si>
  <si>
    <t>飞鹿股份</t>
  </si>
  <si>
    <t>300159.SZ</t>
  </si>
  <si>
    <t>*ST新研</t>
  </si>
  <si>
    <t>300264.SZ</t>
  </si>
  <si>
    <t>佳创视讯</t>
  </si>
  <si>
    <t>000778.SZ</t>
  </si>
  <si>
    <t>新兴铸管</t>
  </si>
  <si>
    <t>002268.SZ</t>
  </si>
  <si>
    <t>电科网安</t>
  </si>
  <si>
    <t>002518.SZ</t>
  </si>
  <si>
    <t>科士达</t>
  </si>
  <si>
    <t>601222.SH</t>
  </si>
  <si>
    <t>林洋能源</t>
  </si>
  <si>
    <t>600880.SH</t>
  </si>
  <si>
    <t>博瑞传播</t>
  </si>
  <si>
    <t>300176.SZ</t>
  </si>
  <si>
    <t>鸿特科技</t>
  </si>
  <si>
    <t>601801.SH</t>
  </si>
  <si>
    <t>皖新传媒</t>
  </si>
  <si>
    <t>600608.SH</t>
  </si>
  <si>
    <t>退市沪科</t>
  </si>
  <si>
    <t>000793.SZ</t>
  </si>
  <si>
    <t>*ST华闻</t>
  </si>
  <si>
    <t>688143.SH</t>
  </si>
  <si>
    <t>长盈通</t>
  </si>
  <si>
    <t>603660.SH</t>
  </si>
  <si>
    <t>苏州科达</t>
  </si>
  <si>
    <t>600848.SH</t>
  </si>
  <si>
    <t>上海临港</t>
  </si>
  <si>
    <t>600960.SH</t>
  </si>
  <si>
    <t>渤海汽车</t>
  </si>
  <si>
    <t>002183.SZ</t>
  </si>
  <si>
    <t>怡亚通</t>
  </si>
  <si>
    <t>002968.SZ</t>
  </si>
  <si>
    <t>新大正</t>
  </si>
  <si>
    <t>000812.SZ</t>
  </si>
  <si>
    <t>陕西金叶</t>
  </si>
  <si>
    <t>600232.SH</t>
  </si>
  <si>
    <t>金鹰股份</t>
  </si>
  <si>
    <t>600278.SH</t>
  </si>
  <si>
    <t>东方创业</t>
  </si>
  <si>
    <t>002898.SZ</t>
  </si>
  <si>
    <t>*ST赛隆</t>
  </si>
  <si>
    <t>002892.SZ</t>
  </si>
  <si>
    <t>科力尔</t>
  </si>
  <si>
    <t>002174.SZ</t>
  </si>
  <si>
    <t>游族网络</t>
  </si>
  <si>
    <t>688296.SH</t>
  </si>
  <si>
    <t>和达科技</t>
  </si>
  <si>
    <t>002879.SZ</t>
  </si>
  <si>
    <t>长缆科技</t>
  </si>
  <si>
    <t>688350.SH</t>
  </si>
  <si>
    <t>富淼科技</t>
  </si>
  <si>
    <t>300313.SZ</t>
  </si>
  <si>
    <t>*ST天山</t>
  </si>
  <si>
    <t>603535.SH</t>
  </si>
  <si>
    <t>嘉诚国际</t>
  </si>
  <si>
    <t>600696.SH</t>
  </si>
  <si>
    <t>退市岩石</t>
  </si>
  <si>
    <t>002878.SZ</t>
  </si>
  <si>
    <t>元隆雅图</t>
  </si>
  <si>
    <t>300829.SZ</t>
  </si>
  <si>
    <t>金丹科技</t>
  </si>
  <si>
    <t>000952.SZ</t>
  </si>
  <si>
    <t>广济药业</t>
  </si>
  <si>
    <t>300287.SZ</t>
  </si>
  <si>
    <t>飞利信</t>
  </si>
  <si>
    <t>300284.SZ</t>
  </si>
  <si>
    <t>苏交科</t>
  </si>
  <si>
    <t>300240.SZ</t>
  </si>
  <si>
    <t>飞力达</t>
  </si>
  <si>
    <t>603630.SH</t>
  </si>
  <si>
    <t>拉芳家化</t>
  </si>
  <si>
    <t>605588.SH</t>
  </si>
  <si>
    <t>冠石科技</t>
  </si>
  <si>
    <t>300281.SZ</t>
  </si>
  <si>
    <t>金明精机</t>
  </si>
  <si>
    <t>600022.SH</t>
  </si>
  <si>
    <t>山东钢铁</t>
  </si>
  <si>
    <t>603738.SH</t>
  </si>
  <si>
    <t>泰晶科技</t>
  </si>
  <si>
    <t>603341.SH</t>
  </si>
  <si>
    <t>龙旗科技</t>
  </si>
  <si>
    <t>603659.SH</t>
  </si>
  <si>
    <t>璞泰来</t>
  </si>
  <si>
    <t>002850.SZ</t>
  </si>
  <si>
    <t>科达利</t>
  </si>
  <si>
    <t>688267.SH</t>
  </si>
  <si>
    <t>中触媒</t>
  </si>
  <si>
    <t>601877.SH</t>
  </si>
  <si>
    <t>正泰电器</t>
  </si>
  <si>
    <t>688058.SH</t>
  </si>
  <si>
    <t>宝兰德</t>
  </si>
  <si>
    <t>003030.SZ</t>
  </si>
  <si>
    <t>祖名股份</t>
  </si>
  <si>
    <t>603352.SH</t>
  </si>
  <si>
    <t>至信股份</t>
  </si>
  <si>
    <t>301202.SZ</t>
  </si>
  <si>
    <t>朗威股份</t>
  </si>
  <si>
    <t>000026.SZ</t>
  </si>
  <si>
    <t>飞亚达</t>
  </si>
  <si>
    <t>600265.SH</t>
  </si>
  <si>
    <t>*ST景谷</t>
  </si>
  <si>
    <t>603290.SH</t>
  </si>
  <si>
    <t>斯达半导</t>
  </si>
  <si>
    <t>300469.SZ</t>
  </si>
  <si>
    <t>信息发展</t>
  </si>
  <si>
    <t>600535.SH</t>
  </si>
  <si>
    <t>天士力</t>
  </si>
  <si>
    <t>605299.SH</t>
  </si>
  <si>
    <t>舒华体育</t>
  </si>
  <si>
    <t>603257.SH</t>
  </si>
  <si>
    <t>中国瑞林</t>
  </si>
  <si>
    <t>002791.SZ</t>
  </si>
  <si>
    <t>坚朗五金</t>
  </si>
  <si>
    <t>600182.SH</t>
  </si>
  <si>
    <t>S佳通</t>
  </si>
  <si>
    <t>688275.SH</t>
  </si>
  <si>
    <t>万润新能</t>
  </si>
  <si>
    <t>300741.SZ</t>
  </si>
  <si>
    <t>华宝股份</t>
  </si>
  <si>
    <t>002585.SZ</t>
  </si>
  <si>
    <t>双星新材</t>
  </si>
  <si>
    <t>601100.SH</t>
  </si>
  <si>
    <t>恒立液压</t>
  </si>
  <si>
    <t>600161.SH</t>
  </si>
  <si>
    <t>天坛生物</t>
  </si>
  <si>
    <t>301056.SZ</t>
  </si>
  <si>
    <t>森赫股份</t>
  </si>
  <si>
    <t>301329.SZ</t>
  </si>
  <si>
    <t>信音电子</t>
  </si>
  <si>
    <t>000719.SZ</t>
  </si>
  <si>
    <t>中原传媒</t>
  </si>
  <si>
    <t>301226.SZ</t>
  </si>
  <si>
    <t>祥明智能</t>
  </si>
  <si>
    <t>688118.SH</t>
  </si>
  <si>
    <t>普元信息</t>
  </si>
  <si>
    <t>603811.SH</t>
  </si>
  <si>
    <t>诚意药业</t>
  </si>
  <si>
    <t>600536.SH</t>
  </si>
  <si>
    <t>中国软件</t>
  </si>
  <si>
    <t>300454.SZ</t>
  </si>
  <si>
    <t>深信服</t>
  </si>
  <si>
    <t>603918.SH</t>
  </si>
  <si>
    <t>金桥信息</t>
  </si>
  <si>
    <t>301567.SZ</t>
  </si>
  <si>
    <t>贝隆精密</t>
  </si>
  <si>
    <t>300820.SZ</t>
  </si>
  <si>
    <t>英杰电气</t>
  </si>
  <si>
    <t>600056.SH</t>
  </si>
  <si>
    <t>中国医药</t>
  </si>
  <si>
    <t>301155.SZ</t>
  </si>
  <si>
    <t>海力风电</t>
  </si>
  <si>
    <t>688060.SH</t>
  </si>
  <si>
    <t>云涌科技</t>
  </si>
  <si>
    <t>301126.SZ</t>
  </si>
  <si>
    <t>达嘉维康</t>
  </si>
  <si>
    <t>603081.SH</t>
  </si>
  <si>
    <t>大丰实业</t>
  </si>
  <si>
    <t>002262.SZ</t>
  </si>
  <si>
    <t>恩华药业</t>
  </si>
  <si>
    <t>603307.SH</t>
  </si>
  <si>
    <t>扬州金泉</t>
  </si>
  <si>
    <t>688215.SH</t>
  </si>
  <si>
    <t>瑞晟智能</t>
  </si>
  <si>
    <t>688030.SH</t>
  </si>
  <si>
    <t>山石网科</t>
  </si>
  <si>
    <t>603222.SH</t>
  </si>
  <si>
    <t>济民健康</t>
  </si>
  <si>
    <t>000576.SZ</t>
  </si>
  <si>
    <t>甘化科工</t>
  </si>
  <si>
    <t>603707.SH</t>
  </si>
  <si>
    <t>健友股份</t>
  </si>
  <si>
    <t>301373.SZ</t>
  </si>
  <si>
    <t>凌玮科技</t>
  </si>
  <si>
    <t>301131.SZ</t>
  </si>
  <si>
    <t>聚赛龙</t>
  </si>
  <si>
    <t>300277.SZ</t>
  </si>
  <si>
    <t>汽轮科技</t>
  </si>
  <si>
    <t>002905.SZ</t>
  </si>
  <si>
    <t>金逸影视</t>
  </si>
  <si>
    <t>688123.SH</t>
  </si>
  <si>
    <t>聚辰股份</t>
  </si>
  <si>
    <t>603958.SH</t>
  </si>
  <si>
    <t>哈森股份</t>
  </si>
  <si>
    <t>002439.SZ</t>
  </si>
  <si>
    <t>启明星辰</t>
  </si>
  <si>
    <t>603209.SH</t>
  </si>
  <si>
    <t>兴通股份</t>
  </si>
  <si>
    <t>603326.SH</t>
  </si>
  <si>
    <t>我乐家居</t>
  </si>
  <si>
    <t>301558.SZ</t>
  </si>
  <si>
    <t>三态股份</t>
  </si>
  <si>
    <t>301109.SZ</t>
  </si>
  <si>
    <t>军信股份</t>
  </si>
  <si>
    <t>003041.SZ</t>
  </si>
  <si>
    <t>真爱美家</t>
  </si>
  <si>
    <t>300971.SZ</t>
  </si>
  <si>
    <t>博亚精工</t>
  </si>
  <si>
    <t>300487.SZ</t>
  </si>
  <si>
    <t>蓝晓科技</t>
  </si>
  <si>
    <t>603107.SH</t>
  </si>
  <si>
    <t>上海汽配</t>
  </si>
  <si>
    <t>300030.SZ</t>
  </si>
  <si>
    <t>阳普医疗</t>
  </si>
  <si>
    <t>301298.SZ</t>
  </si>
  <si>
    <t>东利机械</t>
  </si>
  <si>
    <t>603015.SH</t>
  </si>
  <si>
    <t>弘讯科技</t>
  </si>
  <si>
    <t>603883.SH</t>
  </si>
  <si>
    <t>老百姓</t>
  </si>
  <si>
    <t>603501.SH</t>
  </si>
  <si>
    <t>豪威集团</t>
  </si>
  <si>
    <t>000721.SZ</t>
  </si>
  <si>
    <t>西安饮食</t>
  </si>
  <si>
    <t>688366.SH</t>
  </si>
  <si>
    <t>昊海生科</t>
  </si>
  <si>
    <t>300601.SZ</t>
  </si>
  <si>
    <t>康泰生物</t>
  </si>
  <si>
    <t>688011.SH</t>
  </si>
  <si>
    <t>新光光电</t>
  </si>
  <si>
    <t>301258.SZ</t>
  </si>
  <si>
    <t>富士莱</t>
  </si>
  <si>
    <t>605001.SH</t>
  </si>
  <si>
    <t>威奥股份</t>
  </si>
  <si>
    <t>300347.SZ</t>
  </si>
  <si>
    <t>泰格医药</t>
  </si>
  <si>
    <t>000159.SZ</t>
  </si>
  <si>
    <t>国际实业</t>
  </si>
  <si>
    <t>603100.SH</t>
  </si>
  <si>
    <t>川仪股份</t>
  </si>
  <si>
    <t>000762.SZ</t>
  </si>
  <si>
    <t>西藏矿业</t>
  </si>
  <si>
    <t>300251.SZ</t>
  </si>
  <si>
    <t>光线传媒</t>
  </si>
  <si>
    <t>301397.SZ</t>
  </si>
  <si>
    <t>溯联股份</t>
  </si>
  <si>
    <t>603035.SH</t>
  </si>
  <si>
    <t>常熟汽饰</t>
  </si>
  <si>
    <t>600820.SH</t>
  </si>
  <si>
    <t>隧道股份</t>
  </si>
  <si>
    <t>301251.SZ</t>
  </si>
  <si>
    <t>威尔高</t>
  </si>
  <si>
    <t>002788.SZ</t>
  </si>
  <si>
    <t>鹭燕医药</t>
  </si>
  <si>
    <t>301239.SZ</t>
  </si>
  <si>
    <t>普瑞眼科</t>
  </si>
  <si>
    <t>000726.SZ</t>
  </si>
  <si>
    <t>鲁泰A</t>
  </si>
  <si>
    <t>000017.SZ</t>
  </si>
  <si>
    <t>深中华A</t>
  </si>
  <si>
    <t>603700.SH</t>
  </si>
  <si>
    <t>宁水集团</t>
  </si>
  <si>
    <t>300729.SZ</t>
  </si>
  <si>
    <t>乐歌股份</t>
  </si>
  <si>
    <t>603281.SH</t>
  </si>
  <si>
    <t>江瀚新材</t>
  </si>
  <si>
    <t>301215.SZ</t>
  </si>
  <si>
    <t>中汽股份</t>
  </si>
  <si>
    <t>301267.SZ</t>
  </si>
  <si>
    <t>华厦眼科</t>
  </si>
  <si>
    <t>605388.SH</t>
  </si>
  <si>
    <t>均瑶健康</t>
  </si>
  <si>
    <t>603385.SH</t>
  </si>
  <si>
    <t>惠达卫浴</t>
  </si>
  <si>
    <t>002415.SZ</t>
  </si>
  <si>
    <t>海康威视</t>
  </si>
  <si>
    <t>002923.SZ</t>
  </si>
  <si>
    <t>润都股份</t>
  </si>
  <si>
    <t>603527.SH</t>
  </si>
  <si>
    <t>众源新材</t>
  </si>
  <si>
    <t>001326.SZ</t>
  </si>
  <si>
    <t>联域股份</t>
  </si>
  <si>
    <t>002830.SZ</t>
  </si>
  <si>
    <t>名雕股份</t>
  </si>
  <si>
    <t>603709.SH</t>
  </si>
  <si>
    <t>中源家居</t>
  </si>
  <si>
    <t>301571.SZ</t>
  </si>
  <si>
    <t>国科天成</t>
  </si>
  <si>
    <t>300047.SZ</t>
  </si>
  <si>
    <t>天源迪科</t>
  </si>
  <si>
    <t>000920.SZ</t>
  </si>
  <si>
    <t>沃顿科技</t>
  </si>
  <si>
    <t>002393.SZ</t>
  </si>
  <si>
    <t>力生制药</t>
  </si>
  <si>
    <t>688016.SH</t>
  </si>
  <si>
    <t>心脉医疗</t>
  </si>
  <si>
    <t>600613.SH</t>
  </si>
  <si>
    <t>神奇制药</t>
  </si>
  <si>
    <t>002035.SZ</t>
  </si>
  <si>
    <t>华帝股份</t>
  </si>
  <si>
    <t>301281.SZ</t>
  </si>
  <si>
    <t>科源制药</t>
  </si>
  <si>
    <t>002082.SZ</t>
  </si>
  <si>
    <t>ST万邦</t>
  </si>
  <si>
    <t>300989.SZ</t>
  </si>
  <si>
    <t>蕾奥规划</t>
  </si>
  <si>
    <t>688100.SH</t>
  </si>
  <si>
    <t>威胜信息</t>
  </si>
  <si>
    <t>300815.SZ</t>
  </si>
  <si>
    <t>玉禾田</t>
  </si>
  <si>
    <t>603317.SH</t>
  </si>
  <si>
    <t>天味食品</t>
  </si>
  <si>
    <t>001319.SZ</t>
  </si>
  <si>
    <t>铭科精技</t>
  </si>
  <si>
    <t>000886.SZ</t>
  </si>
  <si>
    <t>海南高速</t>
  </si>
  <si>
    <t>002186.SZ</t>
  </si>
  <si>
    <t>全聚德</t>
  </si>
  <si>
    <t>002841.SZ</t>
  </si>
  <si>
    <t>视源股份</t>
  </si>
  <si>
    <t>300779.SZ</t>
  </si>
  <si>
    <t>惠城环保</t>
  </si>
  <si>
    <t>300949.SZ</t>
  </si>
  <si>
    <t>奥雅股份</t>
  </si>
  <si>
    <t>001220.SZ</t>
  </si>
  <si>
    <t>世盟股份</t>
  </si>
  <si>
    <t>001368.SZ</t>
  </si>
  <si>
    <t>通达创智</t>
  </si>
  <si>
    <t>300899.SZ</t>
  </si>
  <si>
    <t>上海凯鑫</t>
  </si>
  <si>
    <t>002732.SZ</t>
  </si>
  <si>
    <t>燕塘乳业</t>
  </si>
  <si>
    <t>002395.SZ</t>
  </si>
  <si>
    <t>双象股份</t>
  </si>
  <si>
    <t>603278.SH</t>
  </si>
  <si>
    <t>大业股份</t>
  </si>
  <si>
    <t>688552.SH</t>
  </si>
  <si>
    <t>航天南湖</t>
  </si>
  <si>
    <t>300439.SZ</t>
  </si>
  <si>
    <t>美康生物</t>
  </si>
  <si>
    <t>603392.SH</t>
  </si>
  <si>
    <t>万泰生物</t>
  </si>
  <si>
    <t>300412.SZ</t>
  </si>
  <si>
    <t>迦南科技</t>
  </si>
  <si>
    <t>600063.SH</t>
  </si>
  <si>
    <t>皖维高新</t>
  </si>
  <si>
    <t>000573.SZ</t>
  </si>
  <si>
    <t>粤宏远A</t>
  </si>
  <si>
    <t>002236.SZ</t>
  </si>
  <si>
    <t>大华股份</t>
  </si>
  <si>
    <t>002811.SZ</t>
  </si>
  <si>
    <t>郑中设计</t>
  </si>
  <si>
    <t>600405.SH</t>
  </si>
  <si>
    <t>动力源</t>
  </si>
  <si>
    <t>688506.SH</t>
  </si>
  <si>
    <t>百利天恒</t>
  </si>
  <si>
    <t>688228.SH</t>
  </si>
  <si>
    <t>开普云</t>
  </si>
  <si>
    <t>603067.SH</t>
  </si>
  <si>
    <t>振华股份</t>
  </si>
  <si>
    <t>300302.SZ</t>
  </si>
  <si>
    <t>同有科技</t>
  </si>
  <si>
    <t>688169.SH</t>
  </si>
  <si>
    <t>石头科技</t>
  </si>
  <si>
    <t>300157.SZ</t>
  </si>
  <si>
    <t>新锦动力</t>
  </si>
  <si>
    <t>688113.SH</t>
  </si>
  <si>
    <t>联测科技</t>
  </si>
  <si>
    <t>000028.SZ</t>
  </si>
  <si>
    <t>国药一致</t>
  </si>
  <si>
    <t>000566.SZ</t>
  </si>
  <si>
    <t>海南海药</t>
  </si>
  <si>
    <t>301515.SZ</t>
  </si>
  <si>
    <t>港通医疗</t>
  </si>
  <si>
    <t>002873.SZ</t>
  </si>
  <si>
    <t>新天药业</t>
  </si>
  <si>
    <t>688396.SH</t>
  </si>
  <si>
    <t>华润微</t>
  </si>
  <si>
    <t>688301.SH</t>
  </si>
  <si>
    <t>奕瑞科技</t>
  </si>
  <si>
    <t>300917.SZ</t>
  </si>
  <si>
    <t>特发服务</t>
  </si>
  <si>
    <t>688676.SH</t>
  </si>
  <si>
    <t>金盘科技</t>
  </si>
  <si>
    <t>603969.SH</t>
  </si>
  <si>
    <t>银龙股份</t>
  </si>
  <si>
    <t>688553.SH</t>
  </si>
  <si>
    <t>汇宇制药-W</t>
  </si>
  <si>
    <t>002605.SZ</t>
  </si>
  <si>
    <t>姚记科技</t>
  </si>
  <si>
    <t>000637.SZ</t>
  </si>
  <si>
    <t>茂化实华</t>
  </si>
  <si>
    <t>688548.SH</t>
  </si>
  <si>
    <t>广钢气体</t>
  </si>
  <si>
    <t>300905.SZ</t>
  </si>
  <si>
    <t>宝丽迪</t>
  </si>
  <si>
    <t>600877.SH</t>
  </si>
  <si>
    <t>电科芯片</t>
  </si>
  <si>
    <t>002098.SZ</t>
  </si>
  <si>
    <t>浔兴股份</t>
  </si>
  <si>
    <t>300388.SZ</t>
  </si>
  <si>
    <t>节能国祯</t>
  </si>
  <si>
    <t>603408.SH</t>
  </si>
  <si>
    <t>建霖家居</t>
  </si>
  <si>
    <t>688563.SH</t>
  </si>
  <si>
    <t>航材股份</t>
  </si>
  <si>
    <t>300235.SZ</t>
  </si>
  <si>
    <t>方直科技</t>
  </si>
  <si>
    <t>002760.SZ</t>
  </si>
  <si>
    <t>凤形股份</t>
  </si>
  <si>
    <t>300451.SZ</t>
  </si>
  <si>
    <t>创业慧康</t>
  </si>
  <si>
    <t>600589.SH</t>
  </si>
  <si>
    <t>大位科技</t>
  </si>
  <si>
    <t>300249.SZ</t>
  </si>
  <si>
    <t>依米康</t>
  </si>
  <si>
    <t>603381.SH</t>
  </si>
  <si>
    <t>永臻股份</t>
  </si>
  <si>
    <t>002400.SZ</t>
  </si>
  <si>
    <t>省广集团</t>
  </si>
  <si>
    <t>601339.SH</t>
  </si>
  <si>
    <t>百隆东方</t>
  </si>
  <si>
    <t>603421.SH</t>
  </si>
  <si>
    <t>鼎信通讯</t>
  </si>
  <si>
    <t>600288.SH</t>
  </si>
  <si>
    <t>大恒科技</t>
  </si>
  <si>
    <t>600650.SH</t>
  </si>
  <si>
    <t>锦江在线</t>
  </si>
  <si>
    <t>688648.SH</t>
  </si>
  <si>
    <t>中邮科技</t>
  </si>
  <si>
    <t>600386.SH</t>
  </si>
  <si>
    <t>北巴传媒</t>
  </si>
  <si>
    <t>603279.SH</t>
  </si>
  <si>
    <t>景津装备</t>
  </si>
  <si>
    <t>688793.SH</t>
  </si>
  <si>
    <t>倍轻松</t>
  </si>
  <si>
    <t>002554.SZ</t>
  </si>
  <si>
    <t>惠博普</t>
  </si>
  <si>
    <t>002445.SZ</t>
  </si>
  <si>
    <t>中南文化</t>
  </si>
  <si>
    <t>000682.SZ</t>
  </si>
  <si>
    <t>东方电子</t>
  </si>
  <si>
    <t>301658.SZ</t>
  </si>
  <si>
    <t>首航新能</t>
  </si>
  <si>
    <t>688562.SH</t>
  </si>
  <si>
    <t>航天软件</t>
  </si>
  <si>
    <t>600684.SH</t>
  </si>
  <si>
    <t>珠江股份</t>
  </si>
  <si>
    <t>301075.SZ</t>
  </si>
  <si>
    <t>多瑞医药</t>
  </si>
  <si>
    <t>300148.SZ</t>
  </si>
  <si>
    <t>天舟文化</t>
  </si>
  <si>
    <t>300667.SZ</t>
  </si>
  <si>
    <t>必创科技</t>
  </si>
  <si>
    <t>688234.SH</t>
  </si>
  <si>
    <t>天岳先进</t>
  </si>
  <si>
    <t>600959.SH</t>
  </si>
  <si>
    <t>江苏有线</t>
  </si>
  <si>
    <t>002069.SZ</t>
  </si>
  <si>
    <t>獐子岛</t>
  </si>
  <si>
    <t>301498.SZ</t>
  </si>
  <si>
    <t>乖宝宠物</t>
  </si>
  <si>
    <t>603908.SH</t>
  </si>
  <si>
    <t>牧高笛</t>
  </si>
  <si>
    <t>601026.SH</t>
  </si>
  <si>
    <t>道生天合</t>
  </si>
  <si>
    <t>603839.SH</t>
  </si>
  <si>
    <t>安正时尚</t>
  </si>
  <si>
    <t>002722.SZ</t>
  </si>
  <si>
    <t>物产金轮</t>
  </si>
  <si>
    <t>301052.SZ</t>
  </si>
  <si>
    <t>果麦文化</t>
  </si>
  <si>
    <t>688359.SH</t>
  </si>
  <si>
    <t>三孚新科</t>
  </si>
  <si>
    <t>688488.SH</t>
  </si>
  <si>
    <t>艾迪药业</t>
  </si>
  <si>
    <t>688391.SH</t>
  </si>
  <si>
    <t>钜泉科技</t>
  </si>
  <si>
    <t>002376.SZ</t>
  </si>
  <si>
    <t>新北洋</t>
  </si>
  <si>
    <t>002172.SZ</t>
  </si>
  <si>
    <t>澳洋健康</t>
  </si>
  <si>
    <t>603662.SH</t>
  </si>
  <si>
    <t>柯力传感</t>
  </si>
  <si>
    <t>603719.SH</t>
  </si>
  <si>
    <t>良品铺子</t>
  </si>
  <si>
    <t>301606.SZ</t>
  </si>
  <si>
    <t>绿联科技</t>
  </si>
  <si>
    <t>603029.SH</t>
  </si>
  <si>
    <t>天鹅股份</t>
  </si>
  <si>
    <t>002516.SZ</t>
  </si>
  <si>
    <t>旷达科技</t>
  </si>
  <si>
    <t>300441.SZ</t>
  </si>
  <si>
    <t>鲍斯股份</t>
  </si>
  <si>
    <t>600051.SH</t>
  </si>
  <si>
    <t>宁波联合</t>
  </si>
  <si>
    <t>301025.SZ</t>
  </si>
  <si>
    <t>读客文化</t>
  </si>
  <si>
    <t>301309.SZ</t>
  </si>
  <si>
    <t>万得凯</t>
  </si>
  <si>
    <t>000532.SZ</t>
  </si>
  <si>
    <t>华金资本</t>
  </si>
  <si>
    <t>002837.SZ</t>
  </si>
  <si>
    <t>英维克</t>
  </si>
  <si>
    <t>002917.SZ</t>
  </si>
  <si>
    <t>金奥博</t>
  </si>
  <si>
    <t>603099.SH</t>
  </si>
  <si>
    <t>长白山</t>
  </si>
  <si>
    <t>002045.SZ</t>
  </si>
  <si>
    <t>国光电器</t>
  </si>
  <si>
    <t>001205.SZ</t>
  </si>
  <si>
    <t>盛航股份</t>
  </si>
  <si>
    <t>300015.SZ</t>
  </si>
  <si>
    <t>爱尔眼科</t>
  </si>
  <si>
    <t>002332.SZ</t>
  </si>
  <si>
    <t>仙琚制药</t>
  </si>
  <si>
    <t>603823.SH</t>
  </si>
  <si>
    <t>百合花</t>
  </si>
  <si>
    <t>600416.SH</t>
  </si>
  <si>
    <t>湘电股份</t>
  </si>
  <si>
    <t>605016.SH</t>
  </si>
  <si>
    <t>百龙创园</t>
  </si>
  <si>
    <t>002278.SZ</t>
  </si>
  <si>
    <t>神开股份</t>
  </si>
  <si>
    <t>300462.SZ</t>
  </si>
  <si>
    <t>ST华铭</t>
  </si>
  <si>
    <t>300185.SZ</t>
  </si>
  <si>
    <t>通裕重工</t>
  </si>
  <si>
    <t>600778.SH</t>
  </si>
  <si>
    <t>友好集团</t>
  </si>
  <si>
    <t>301323.SZ</t>
  </si>
  <si>
    <t>新莱福</t>
  </si>
  <si>
    <t>300906.SZ</t>
  </si>
  <si>
    <t>日月明</t>
  </si>
  <si>
    <t>301357.SZ</t>
  </si>
  <si>
    <t>北方长龙</t>
  </si>
  <si>
    <t>002249.SZ</t>
  </si>
  <si>
    <t>大洋电机</t>
  </si>
  <si>
    <t>000906.SZ</t>
  </si>
  <si>
    <t>浙商中拓</t>
  </si>
  <si>
    <t>688429.SH</t>
  </si>
  <si>
    <t>时创能源</t>
  </si>
  <si>
    <t>301300.SZ</t>
  </si>
  <si>
    <t>远翔新材</t>
  </si>
  <si>
    <t>301035.SZ</t>
  </si>
  <si>
    <t>润丰股份</t>
  </si>
  <si>
    <t>300970.SZ</t>
  </si>
  <si>
    <t>华绿生物</t>
  </si>
  <si>
    <t>603138.SH</t>
  </si>
  <si>
    <t>海量数据</t>
  </si>
  <si>
    <t>603569.SH</t>
  </si>
  <si>
    <t>长久物流</t>
  </si>
  <si>
    <t>688522.SH</t>
  </si>
  <si>
    <t>纳睿雷达</t>
  </si>
  <si>
    <t>688181.SH</t>
  </si>
  <si>
    <t>八亿时空</t>
  </si>
  <si>
    <t>003022.SZ</t>
  </si>
  <si>
    <t>联泓新科</t>
  </si>
  <si>
    <t>002151.SZ</t>
  </si>
  <si>
    <t>北斗星通</t>
  </si>
  <si>
    <t>600883.SH</t>
  </si>
  <si>
    <t>博闻科技</t>
  </si>
  <si>
    <t>300098.SZ</t>
  </si>
  <si>
    <t>高新兴</t>
  </si>
  <si>
    <t>300562.SZ</t>
  </si>
  <si>
    <t>乐心医疗</t>
  </si>
  <si>
    <t>002351.SZ</t>
  </si>
  <si>
    <t>漫步者</t>
  </si>
  <si>
    <t>002835.SZ</t>
  </si>
  <si>
    <t>同为股份</t>
  </si>
  <si>
    <t>600763.SH</t>
  </si>
  <si>
    <t>通策医疗</t>
  </si>
  <si>
    <t>688586.SH</t>
  </si>
  <si>
    <t>江航装备</t>
  </si>
  <si>
    <t>688484.SH</t>
  </si>
  <si>
    <t>南芯科技</t>
  </si>
  <si>
    <t>301082.SZ</t>
  </si>
  <si>
    <t>久盛电气</t>
  </si>
  <si>
    <t>002857.SZ</t>
  </si>
  <si>
    <t>三晖电气</t>
  </si>
  <si>
    <t>600185.SH</t>
  </si>
  <si>
    <t>珠免集团</t>
  </si>
  <si>
    <t>300168.SZ</t>
  </si>
  <si>
    <t>万达信息</t>
  </si>
  <si>
    <t>688348.SH</t>
  </si>
  <si>
    <t>昱能科技</t>
  </si>
  <si>
    <t>002737.SZ</t>
  </si>
  <si>
    <t>葵花药业</t>
  </si>
  <si>
    <t>000766.SZ</t>
  </si>
  <si>
    <t>通化金马</t>
  </si>
  <si>
    <t>301391.SZ</t>
  </si>
  <si>
    <t>卡莱特</t>
  </si>
  <si>
    <t>002774.SZ</t>
  </si>
  <si>
    <t>快意电梯</t>
  </si>
  <si>
    <t>301390.SZ</t>
  </si>
  <si>
    <t>经纬股份</t>
  </si>
  <si>
    <t>300515.SZ</t>
  </si>
  <si>
    <t>三德科技</t>
  </si>
  <si>
    <t>688087.SH</t>
  </si>
  <si>
    <t>英科再生</t>
  </si>
  <si>
    <t>000034.SZ</t>
  </si>
  <si>
    <t>神州数码</t>
  </si>
  <si>
    <t>600833.SH</t>
  </si>
  <si>
    <t>第一医药</t>
  </si>
  <si>
    <t>000619.SZ</t>
  </si>
  <si>
    <t>海螺新材</t>
  </si>
  <si>
    <t>600365.SH</t>
  </si>
  <si>
    <t>ST通葡</t>
  </si>
  <si>
    <t>001202.SZ</t>
  </si>
  <si>
    <t>炬申股份</t>
  </si>
  <si>
    <t>002660.SZ</t>
  </si>
  <si>
    <t>茂硕电源</t>
  </si>
  <si>
    <t>603686.SH</t>
  </si>
  <si>
    <t>福龙马</t>
  </si>
  <si>
    <t>301001.SZ</t>
  </si>
  <si>
    <t>凯淳股份</t>
  </si>
  <si>
    <t>301149.SZ</t>
  </si>
  <si>
    <t>隆华新材</t>
  </si>
  <si>
    <t>002494.SZ</t>
  </si>
  <si>
    <t>华斯股份</t>
  </si>
  <si>
    <t>300046.SZ</t>
  </si>
  <si>
    <t>台基股份</t>
  </si>
  <si>
    <t>603329.SH</t>
  </si>
  <si>
    <t>上海雅仕</t>
  </si>
  <si>
    <t>300387.SZ</t>
  </si>
  <si>
    <t>富邦科技</t>
  </si>
  <si>
    <t>301628.SZ</t>
  </si>
  <si>
    <t>强达电路</t>
  </si>
  <si>
    <t>603256.SH</t>
  </si>
  <si>
    <t>宏和科技</t>
  </si>
  <si>
    <t>600557.SH</t>
  </si>
  <si>
    <t>康缘药业</t>
  </si>
  <si>
    <t>688582.SH</t>
  </si>
  <si>
    <t>芯动联科</t>
  </si>
  <si>
    <t>002093.SZ</t>
  </si>
  <si>
    <t>国脉科技</t>
  </si>
  <si>
    <t>603000.SH</t>
  </si>
  <si>
    <t>人民网</t>
  </si>
  <si>
    <t>002951.SZ</t>
  </si>
  <si>
    <t>金时科技</t>
  </si>
  <si>
    <t>600271.SH</t>
  </si>
  <si>
    <t>航天信息</t>
  </si>
  <si>
    <t>002652.SZ</t>
  </si>
  <si>
    <t>扬子新材</t>
  </si>
  <si>
    <t>002629.SZ</t>
  </si>
  <si>
    <t>仁智股份</t>
  </si>
  <si>
    <t>002545.SZ</t>
  </si>
  <si>
    <t>东方铁塔</t>
  </si>
  <si>
    <t>600858.SH</t>
  </si>
  <si>
    <t>银座股份</t>
  </si>
  <si>
    <t>002642.SZ</t>
  </si>
  <si>
    <t>荣联科技</t>
  </si>
  <si>
    <t>300583.SZ</t>
  </si>
  <si>
    <t>赛托生物</t>
  </si>
  <si>
    <t>600444.SH</t>
  </si>
  <si>
    <t>国机通用</t>
  </si>
  <si>
    <t>301588.SZ</t>
  </si>
  <si>
    <t>美新科技</t>
  </si>
  <si>
    <t>001283.SZ</t>
  </si>
  <si>
    <t>豪鹏科技</t>
  </si>
  <si>
    <t>603037.SH</t>
  </si>
  <si>
    <t>凯众股份</t>
  </si>
  <si>
    <t>002712.SZ</t>
  </si>
  <si>
    <t>思美传媒</t>
  </si>
  <si>
    <t>601928.SH</t>
  </si>
  <si>
    <t>凤凰传媒</t>
  </si>
  <si>
    <t>688155.SH</t>
  </si>
  <si>
    <t>先惠技术</t>
  </si>
  <si>
    <t>601177.SH</t>
  </si>
  <si>
    <t>杭齿前进</t>
  </si>
  <si>
    <t>300025.SZ</t>
  </si>
  <si>
    <t>华星创业</t>
  </si>
  <si>
    <t>000590.SZ</t>
  </si>
  <si>
    <t>古汉医药</t>
  </si>
  <si>
    <t>600814.SH</t>
  </si>
  <si>
    <t>杭州解百</t>
  </si>
  <si>
    <t>002799.SZ</t>
  </si>
  <si>
    <t>环球印务</t>
  </si>
  <si>
    <t>301229.SZ</t>
  </si>
  <si>
    <t>纽泰格</t>
  </si>
  <si>
    <t>002697.SZ</t>
  </si>
  <si>
    <t>红旗连锁</t>
  </si>
  <si>
    <t>600935.SH</t>
  </si>
  <si>
    <t>华塑股份</t>
  </si>
  <si>
    <t>600655.SH</t>
  </si>
  <si>
    <t>豫园股份</t>
  </si>
  <si>
    <t>603486.SH</t>
  </si>
  <si>
    <t>科沃斯</t>
  </si>
  <si>
    <t>300413.SZ</t>
  </si>
  <si>
    <t>芒果超媒</t>
  </si>
  <si>
    <t>002889.SZ</t>
  </si>
  <si>
    <t>东方嘉盛</t>
  </si>
  <si>
    <t>002727.SZ</t>
  </si>
  <si>
    <t>一心堂</t>
  </si>
  <si>
    <t>002495.SZ</t>
  </si>
  <si>
    <t>佳隆股份</t>
  </si>
  <si>
    <t>688021.SH</t>
  </si>
  <si>
    <t>奥福科技</t>
  </si>
  <si>
    <t>603136.SH</t>
  </si>
  <si>
    <t>天目湖</t>
  </si>
  <si>
    <t>002553.SZ</t>
  </si>
  <si>
    <t>南方精工</t>
  </si>
  <si>
    <t>600363.SH</t>
  </si>
  <si>
    <t>联创光电</t>
  </si>
  <si>
    <t>000905.SZ</t>
  </si>
  <si>
    <t>厦门港务</t>
  </si>
  <si>
    <t>603801.SH</t>
  </si>
  <si>
    <t>志邦家居</t>
  </si>
  <si>
    <t>600662.SH</t>
  </si>
  <si>
    <t>外服控股</t>
  </si>
  <si>
    <t>603009.SH</t>
  </si>
  <si>
    <t>北特科技</t>
  </si>
  <si>
    <t>002347.SZ</t>
  </si>
  <si>
    <t>泰尔股份</t>
  </si>
  <si>
    <t>688389.SH</t>
  </si>
  <si>
    <t>普门科技</t>
  </si>
  <si>
    <t>300901.SZ</t>
  </si>
  <si>
    <t>中胤时尚</t>
  </si>
  <si>
    <t>000885.SZ</t>
  </si>
  <si>
    <t>城发环境</t>
  </si>
  <si>
    <t>001318.SZ</t>
  </si>
  <si>
    <t>阳光乳业</t>
  </si>
  <si>
    <t>605133.SH</t>
  </si>
  <si>
    <t>嵘泰股份</t>
  </si>
  <si>
    <t>001219.SZ</t>
  </si>
  <si>
    <t>青岛食品</t>
  </si>
  <si>
    <t>002322.SZ</t>
  </si>
  <si>
    <t>理工能科</t>
  </si>
  <si>
    <t>688326.SH</t>
  </si>
  <si>
    <t>经纬恒润-W</t>
  </si>
  <si>
    <t>603898.SH</t>
  </si>
  <si>
    <t>好莱客</t>
  </si>
  <si>
    <t>301290.SZ</t>
  </si>
  <si>
    <t>东星医疗</t>
  </si>
  <si>
    <t>300041.SZ</t>
  </si>
  <si>
    <t>回天新材</t>
  </si>
  <si>
    <t>002817.SZ</t>
  </si>
  <si>
    <t>黄山胶囊</t>
  </si>
  <si>
    <t>600058.SH</t>
  </si>
  <si>
    <t>五矿发展</t>
  </si>
  <si>
    <t>300371.SZ</t>
  </si>
  <si>
    <t>汇中股份</t>
  </si>
  <si>
    <t>002687.SZ</t>
  </si>
  <si>
    <t>乔治白</t>
  </si>
  <si>
    <t>300598.SZ</t>
  </si>
  <si>
    <t>诚迈科技</t>
  </si>
  <si>
    <t>002413.SZ</t>
  </si>
  <si>
    <t>雷科防务</t>
  </si>
  <si>
    <t>300086.SZ</t>
  </si>
  <si>
    <t>康芝药业</t>
  </si>
  <si>
    <t>300188.SZ</t>
  </si>
  <si>
    <t>国投智能</t>
  </si>
  <si>
    <t>000967.SZ</t>
  </si>
  <si>
    <t>盈峰环境</t>
  </si>
  <si>
    <t>002299.SZ</t>
  </si>
  <si>
    <t>圣农发展</t>
  </si>
  <si>
    <t>300732.SZ</t>
  </si>
  <si>
    <t>设研院</t>
  </si>
  <si>
    <t>600507.SH</t>
  </si>
  <si>
    <t>方大特钢</t>
  </si>
  <si>
    <t>002947.SZ</t>
  </si>
  <si>
    <t>恒铭达</t>
  </si>
  <si>
    <t>300428.SZ</t>
  </si>
  <si>
    <t>立中集团</t>
  </si>
  <si>
    <t>688093.SH</t>
  </si>
  <si>
    <t>世华科技</t>
  </si>
  <si>
    <t>300688.SZ</t>
  </si>
  <si>
    <t>创业黑马</t>
  </si>
  <si>
    <t>002659.SZ</t>
  </si>
  <si>
    <t>凯文教育</t>
  </si>
  <si>
    <t>300134.SZ</t>
  </si>
  <si>
    <t>大富科技</t>
  </si>
  <si>
    <t>000756.SZ</t>
  </si>
  <si>
    <t>新华制药</t>
  </si>
  <si>
    <t>300397.SZ</t>
  </si>
  <si>
    <t>天和防务</t>
  </si>
  <si>
    <t>600089.SH</t>
  </si>
  <si>
    <t>特变电工</t>
  </si>
  <si>
    <t>600252.SH</t>
  </si>
  <si>
    <t>中恒集团</t>
  </si>
  <si>
    <t>000504.SZ</t>
  </si>
  <si>
    <t>南华生物</t>
  </si>
  <si>
    <t>002920.SZ</t>
  </si>
  <si>
    <t>德赛西威</t>
  </si>
  <si>
    <t>002107.SZ</t>
  </si>
  <si>
    <t>沃华医药</t>
  </si>
  <si>
    <t>688569.SH</t>
  </si>
  <si>
    <t>铁科轨道</t>
  </si>
  <si>
    <t>688286.SH</t>
  </si>
  <si>
    <t>敏芯股份</t>
  </si>
  <si>
    <t>603997.SH</t>
  </si>
  <si>
    <t>继峰股份</t>
  </si>
  <si>
    <t>300407.SZ</t>
  </si>
  <si>
    <t>凯发电气</t>
  </si>
  <si>
    <t>603889.SH</t>
  </si>
  <si>
    <t>新澳股份</t>
  </si>
  <si>
    <t>002597.SZ</t>
  </si>
  <si>
    <t>金禾实业</t>
  </si>
  <si>
    <t>300769.SZ</t>
  </si>
  <si>
    <t>德方纳米</t>
  </si>
  <si>
    <t>603331.SH</t>
  </si>
  <si>
    <t>百达精工</t>
  </si>
  <si>
    <t>000779.SZ</t>
  </si>
  <si>
    <t>甘咨询</t>
  </si>
  <si>
    <t>603023.SH</t>
  </si>
  <si>
    <t>威帝股份</t>
  </si>
  <si>
    <t>688157.SH</t>
  </si>
  <si>
    <t>松井股份</t>
  </si>
  <si>
    <t>000605.SZ</t>
  </si>
  <si>
    <t>渤海股份</t>
  </si>
  <si>
    <t>301602.SZ</t>
  </si>
  <si>
    <t>超研股份</t>
  </si>
  <si>
    <t>688395.SH</t>
  </si>
  <si>
    <t>正弦电气</t>
  </si>
  <si>
    <t>600035.SH</t>
  </si>
  <si>
    <t>楚天高速</t>
  </si>
  <si>
    <t>600661.SH</t>
  </si>
  <si>
    <t>昂立教育</t>
  </si>
  <si>
    <t>600636.SH</t>
  </si>
  <si>
    <t>退市国化</t>
  </si>
  <si>
    <t>301050.SZ</t>
  </si>
  <si>
    <t>雷电微力</t>
  </si>
  <si>
    <t>603086.SH</t>
  </si>
  <si>
    <t>先达股份</t>
  </si>
  <si>
    <t>002209.SZ</t>
  </si>
  <si>
    <t>达意隆</t>
  </si>
  <si>
    <t>002253.SZ</t>
  </si>
  <si>
    <t>*ST智胜</t>
  </si>
  <si>
    <t>603375.SH</t>
  </si>
  <si>
    <t>盛景微</t>
  </si>
  <si>
    <t>600177.SH</t>
  </si>
  <si>
    <t>雅戈尔</t>
  </si>
  <si>
    <t>600861.SH</t>
  </si>
  <si>
    <t>北京人力</t>
  </si>
  <si>
    <t>300426.SZ</t>
  </si>
  <si>
    <t>华智数媒</t>
  </si>
  <si>
    <t>002090.SZ</t>
  </si>
  <si>
    <t>金智科技</t>
  </si>
  <si>
    <t>603519.SH</t>
  </si>
  <si>
    <t>立霸股份</t>
  </si>
  <si>
    <t>603161.SH</t>
  </si>
  <si>
    <t>科华控股</t>
  </si>
  <si>
    <t>300756.SZ</t>
  </si>
  <si>
    <t>金马游乐</t>
  </si>
  <si>
    <t>600927.SH</t>
  </si>
  <si>
    <t>永安期货</t>
  </si>
  <si>
    <t>603167.SH</t>
  </si>
  <si>
    <t>渤海轮渡</t>
  </si>
  <si>
    <t>301048.SZ</t>
  </si>
  <si>
    <t>金鹰重工</t>
  </si>
  <si>
    <t>002517.SZ</t>
  </si>
  <si>
    <t>恺英网络</t>
  </si>
  <si>
    <t>300946.SZ</t>
  </si>
  <si>
    <t>恒而达</t>
  </si>
  <si>
    <t>300044.SZ</t>
  </si>
  <si>
    <t>*ST赛为</t>
  </si>
  <si>
    <t>002237.SZ</t>
  </si>
  <si>
    <t>恒邦股份</t>
  </si>
  <si>
    <t>600732.SH</t>
  </si>
  <si>
    <t>爱旭股份</t>
  </si>
  <si>
    <t>300619.SZ</t>
  </si>
  <si>
    <t>金银河</t>
  </si>
  <si>
    <t>300101.SZ</t>
  </si>
  <si>
    <t>振芯科技</t>
  </si>
  <si>
    <t>001231.SZ</t>
  </si>
  <si>
    <t>农心科技</t>
  </si>
  <si>
    <t>002381.SZ</t>
  </si>
  <si>
    <t>双箭股份</t>
  </si>
  <si>
    <t>688279.SH</t>
  </si>
  <si>
    <t>峰岹科技</t>
  </si>
  <si>
    <t>300775.SZ</t>
  </si>
  <si>
    <t>三角防务</t>
  </si>
  <si>
    <t>002131.SZ</t>
  </si>
  <si>
    <t>利欧股份</t>
  </si>
  <si>
    <t>603949.SH</t>
  </si>
  <si>
    <t>雪龙集团</t>
  </si>
  <si>
    <t>300657.SZ</t>
  </si>
  <si>
    <t>弘信电子</t>
  </si>
  <si>
    <t>605366.SH</t>
  </si>
  <si>
    <t>宏柏新材</t>
  </si>
  <si>
    <t>600721.SH</t>
  </si>
  <si>
    <t>百花医药</t>
  </si>
  <si>
    <t>605337.SH</t>
  </si>
  <si>
    <t>李子园</t>
  </si>
  <si>
    <t>603788.SH</t>
  </si>
  <si>
    <t>宁波高发</t>
  </si>
  <si>
    <t>300258.SZ</t>
  </si>
  <si>
    <t>精锻科技</t>
  </si>
  <si>
    <t>003001.SZ</t>
  </si>
  <si>
    <t>中岩大地</t>
  </si>
  <si>
    <t>002063.SZ</t>
  </si>
  <si>
    <t>远光软件</t>
  </si>
  <si>
    <t>002321.SZ</t>
  </si>
  <si>
    <t>华英农业</t>
  </si>
  <si>
    <t>688388.SH</t>
  </si>
  <si>
    <t>嘉元科技</t>
  </si>
  <si>
    <t>601366.SH</t>
  </si>
  <si>
    <t>利群股份</t>
  </si>
  <si>
    <t>002862.SZ</t>
  </si>
  <si>
    <t>实丰文化</t>
  </si>
  <si>
    <t>600800.SH</t>
  </si>
  <si>
    <t>渤海化学</t>
  </si>
  <si>
    <t>000652.SZ</t>
  </si>
  <si>
    <t>泰达股份</t>
  </si>
  <si>
    <t>000626.SZ</t>
  </si>
  <si>
    <t>远大控股</t>
  </si>
  <si>
    <t>600834.SH</t>
  </si>
  <si>
    <t>申通地铁</t>
  </si>
  <si>
    <t>600765.SH</t>
  </si>
  <si>
    <t>中航重机</t>
  </si>
  <si>
    <t>001366.SZ</t>
  </si>
  <si>
    <t>播恩集团</t>
  </si>
  <si>
    <t>300753.SZ</t>
  </si>
  <si>
    <t>爱朋医疗</t>
  </si>
  <si>
    <t>002511.SZ</t>
  </si>
  <si>
    <t>中顺洁柔</t>
  </si>
  <si>
    <t>603360.SH</t>
  </si>
  <si>
    <t>百傲化学</t>
  </si>
  <si>
    <t>301370.SZ</t>
  </si>
  <si>
    <t>国科恒泰</t>
  </si>
  <si>
    <t>300851.SZ</t>
  </si>
  <si>
    <t>交大思诺</t>
  </si>
  <si>
    <t>605507.SH</t>
  </si>
  <si>
    <t>国邦医药</t>
  </si>
  <si>
    <t>600131.SH</t>
  </si>
  <si>
    <t>国网信通</t>
  </si>
  <si>
    <t>000035.SZ</t>
  </si>
  <si>
    <t>中国天楹</t>
  </si>
  <si>
    <t>000708.SZ</t>
  </si>
  <si>
    <t>中信特钢</t>
  </si>
  <si>
    <t>300532.SZ</t>
  </si>
  <si>
    <t>今天国际</t>
  </si>
  <si>
    <t>300568.SZ</t>
  </si>
  <si>
    <t>星源材质</t>
  </si>
  <si>
    <t>300199.SZ</t>
  </si>
  <si>
    <t>翰宇药业</t>
  </si>
  <si>
    <t>605333.SH</t>
  </si>
  <si>
    <t>沪光股份</t>
  </si>
  <si>
    <t>688798.SH</t>
  </si>
  <si>
    <t>艾为电子</t>
  </si>
  <si>
    <t>000056.SZ</t>
  </si>
  <si>
    <t>*ST皇庭</t>
  </si>
  <si>
    <t>002101.SZ</t>
  </si>
  <si>
    <t>广东鸿图</t>
  </si>
  <si>
    <t>605033.SH</t>
  </si>
  <si>
    <t>美邦股份</t>
  </si>
  <si>
    <t>300733.SZ</t>
  </si>
  <si>
    <t>西菱动力</t>
  </si>
  <si>
    <t>003016.SZ</t>
  </si>
  <si>
    <t>欣贺股份</t>
  </si>
  <si>
    <t>603960.SH</t>
  </si>
  <si>
    <t>克来机电</t>
  </si>
  <si>
    <t>002095.SZ</t>
  </si>
  <si>
    <t>生意宝</t>
  </si>
  <si>
    <t>688329.SH</t>
  </si>
  <si>
    <t>艾隆科技</t>
  </si>
  <si>
    <t>002444.SZ</t>
  </si>
  <si>
    <t>巨星科技</t>
  </si>
  <si>
    <t>002216.SZ</t>
  </si>
  <si>
    <t>三全食品</t>
  </si>
  <si>
    <t>301456.SZ</t>
  </si>
  <si>
    <t>盘古智能</t>
  </si>
  <si>
    <t>600371.SH</t>
  </si>
  <si>
    <t>万向德农</t>
  </si>
  <si>
    <t>301235.SZ</t>
  </si>
  <si>
    <t>华康洁净</t>
  </si>
  <si>
    <t>002187.SZ</t>
  </si>
  <si>
    <t>广百股份</t>
  </si>
  <si>
    <t>300535.SZ</t>
  </si>
  <si>
    <t>达威股份</t>
  </si>
  <si>
    <t>003042.SZ</t>
  </si>
  <si>
    <t>中农联合</t>
  </si>
  <si>
    <t>301336.SZ</t>
  </si>
  <si>
    <t>趣睡科技</t>
  </si>
  <si>
    <t>603048.SH</t>
  </si>
  <si>
    <t>浙江黎明</t>
  </si>
  <si>
    <t>000513.SZ</t>
  </si>
  <si>
    <t>丽珠集团</t>
  </si>
  <si>
    <t>002324.SZ</t>
  </si>
  <si>
    <t>普利特</t>
  </si>
  <si>
    <t>002010.SZ</t>
  </si>
  <si>
    <t>传化智联</t>
  </si>
  <si>
    <t>603967.SH</t>
  </si>
  <si>
    <t>中创物流</t>
  </si>
  <si>
    <t>002363.SZ</t>
  </si>
  <si>
    <t>隆基机械</t>
  </si>
  <si>
    <t>300800.SZ</t>
  </si>
  <si>
    <t>力合科技</t>
  </si>
  <si>
    <t>002266.SZ</t>
  </si>
  <si>
    <t>浙富控股</t>
  </si>
  <si>
    <t>301020.SZ</t>
  </si>
  <si>
    <t>密封科技</t>
  </si>
  <si>
    <t>601956.SH</t>
  </si>
  <si>
    <t>东贝集团</t>
  </si>
  <si>
    <t>300338.SZ</t>
  </si>
  <si>
    <t>*ST开元</t>
  </si>
  <si>
    <t>688126.SH</t>
  </si>
  <si>
    <t>沪硅产业</t>
  </si>
  <si>
    <t>300358.SZ</t>
  </si>
  <si>
    <t>楚天科技</t>
  </si>
  <si>
    <t>300500.SZ</t>
  </si>
  <si>
    <t>启迪设计</t>
  </si>
  <si>
    <t>300690.SZ</t>
  </si>
  <si>
    <t>双一科技</t>
  </si>
  <si>
    <t>300422.SZ</t>
  </si>
  <si>
    <t>博世科</t>
  </si>
  <si>
    <t>600857.SH</t>
  </si>
  <si>
    <t>宁波中百</t>
  </si>
  <si>
    <t>300314.SZ</t>
  </si>
  <si>
    <t>戴维医疗</t>
  </si>
  <si>
    <t>300849.SZ</t>
  </si>
  <si>
    <t>锦盛新材</t>
  </si>
  <si>
    <t>300529.SZ</t>
  </si>
  <si>
    <t>健帆生物</t>
  </si>
  <si>
    <t>688635.SH</t>
  </si>
  <si>
    <t>长进光子</t>
  </si>
  <si>
    <t>688670.SH</t>
  </si>
  <si>
    <t>金迪克</t>
  </si>
  <si>
    <t>301429.SZ</t>
  </si>
  <si>
    <t>森泰股份</t>
  </si>
  <si>
    <t>600990.SH</t>
  </si>
  <si>
    <t>四创电子</t>
  </si>
  <si>
    <t>300536.SZ</t>
  </si>
  <si>
    <t>农尚环境</t>
  </si>
  <si>
    <t>301311.SZ</t>
  </si>
  <si>
    <t>昆船智能</t>
  </si>
  <si>
    <t>600704.SH</t>
  </si>
  <si>
    <t>物产中大</t>
  </si>
  <si>
    <t>605180.SH</t>
  </si>
  <si>
    <t>华生科技</t>
  </si>
  <si>
    <t>300543.SZ</t>
  </si>
  <si>
    <t>朗科智能</t>
  </si>
  <si>
    <t>002772.SZ</t>
  </si>
  <si>
    <t>众兴菌业</t>
  </si>
  <si>
    <t>300887.SZ</t>
  </si>
  <si>
    <t>谱尼测试</t>
  </si>
  <si>
    <t>688170.SH</t>
  </si>
  <si>
    <t>德龙激光</t>
  </si>
  <si>
    <t>300572.SZ</t>
  </si>
  <si>
    <t>安车检测</t>
  </si>
  <si>
    <t>002111.SZ</t>
  </si>
  <si>
    <t>威海广泰</t>
  </si>
  <si>
    <t>002349.SZ</t>
  </si>
  <si>
    <t>精华制药</t>
  </si>
  <si>
    <t>600295.SH</t>
  </si>
  <si>
    <t>鄂尔多斯</t>
  </si>
  <si>
    <t>300992.SZ</t>
  </si>
  <si>
    <t>泰福泵业</t>
  </si>
  <si>
    <t>000738.SZ</t>
  </si>
  <si>
    <t>航发控制</t>
  </si>
  <si>
    <t>300540.SZ</t>
  </si>
  <si>
    <t>蜀道装备</t>
  </si>
  <si>
    <t>603909.SH</t>
  </si>
  <si>
    <t>建发合诚</t>
  </si>
  <si>
    <t>603711.SH</t>
  </si>
  <si>
    <t>香飘飘</t>
  </si>
  <si>
    <t>002614.SZ</t>
  </si>
  <si>
    <t>奥佳华</t>
  </si>
  <si>
    <t>000518.SZ</t>
  </si>
  <si>
    <t>四环生物</t>
  </si>
  <si>
    <t>300837.SZ</t>
  </si>
  <si>
    <t>浙矿股份</t>
  </si>
  <si>
    <t>600718.SH</t>
  </si>
  <si>
    <t>东软集团</t>
  </si>
  <si>
    <t>688778.SH</t>
  </si>
  <si>
    <t>厦钨新能</t>
  </si>
  <si>
    <t>300761.SZ</t>
  </si>
  <si>
    <t>立华股份</t>
  </si>
  <si>
    <t>603993.SH</t>
  </si>
  <si>
    <t>洛阳钼业</t>
  </si>
  <si>
    <t>603165.SH</t>
  </si>
  <si>
    <t>荣晟环保</t>
  </si>
  <si>
    <t>002508.SZ</t>
  </si>
  <si>
    <t>老板电器</t>
  </si>
  <si>
    <t>000529.SZ</t>
  </si>
  <si>
    <t>广弘控股</t>
  </si>
  <si>
    <t>002365.SZ</t>
  </si>
  <si>
    <t>永安药业</t>
  </si>
  <si>
    <t>301152.SZ</t>
  </si>
  <si>
    <t>天力锂能</t>
  </si>
  <si>
    <t>300691.SZ</t>
  </si>
  <si>
    <t>联合光电</t>
  </si>
  <si>
    <t>605199.SH</t>
  </si>
  <si>
    <t>ST葫芦娃</t>
  </si>
  <si>
    <t>300932.SZ</t>
  </si>
  <si>
    <t>三友联众</t>
  </si>
  <si>
    <t>603879.SH</t>
  </si>
  <si>
    <t>永悦科技</t>
  </si>
  <si>
    <t>000565.SZ</t>
  </si>
  <si>
    <t>渝三峡A</t>
  </si>
  <si>
    <t>003003.SZ</t>
  </si>
  <si>
    <t>天元股份</t>
  </si>
  <si>
    <t>300119.SZ</t>
  </si>
  <si>
    <t>瑞普生物</t>
  </si>
  <si>
    <t>688758.SH</t>
  </si>
  <si>
    <t>赛分科技</t>
  </si>
  <si>
    <t>603887.SH</t>
  </si>
  <si>
    <t>城地香江</t>
  </si>
  <si>
    <t>300346.SZ</t>
  </si>
  <si>
    <t>南大光电</t>
  </si>
  <si>
    <t>002369.SZ</t>
  </si>
  <si>
    <t>卓翼科技</t>
  </si>
  <si>
    <t>300947.SZ</t>
  </si>
  <si>
    <t>德必集团</t>
  </si>
  <si>
    <t>600281.SH</t>
  </si>
  <si>
    <t>华阳新材</t>
  </si>
  <si>
    <t>603900.SH</t>
  </si>
  <si>
    <t>莱绅通灵</t>
  </si>
  <si>
    <t>600794.SH</t>
  </si>
  <si>
    <t>保税科技</t>
  </si>
  <si>
    <t>000157.SZ</t>
  </si>
  <si>
    <t>中联重科</t>
  </si>
  <si>
    <t>603280.SH</t>
  </si>
  <si>
    <t>南方路机</t>
  </si>
  <si>
    <t>000915.SZ</t>
  </si>
  <si>
    <t>华特达因</t>
  </si>
  <si>
    <t>688781.SH</t>
  </si>
  <si>
    <t>视涯科技-UW</t>
  </si>
  <si>
    <t>603178.SH</t>
  </si>
  <si>
    <t>圣龙股份</t>
  </si>
  <si>
    <t>603828.SH</t>
  </si>
  <si>
    <t>*ST利达</t>
  </si>
  <si>
    <t>603869.SH</t>
  </si>
  <si>
    <t>ST智知</t>
  </si>
  <si>
    <t>600300.SH</t>
  </si>
  <si>
    <t>维维股份</t>
  </si>
  <si>
    <t>601333.SH</t>
  </si>
  <si>
    <t>广深铁路</t>
  </si>
  <si>
    <t>600855.SH</t>
  </si>
  <si>
    <t>航天长峰</t>
  </si>
  <si>
    <t>688468.SH</t>
  </si>
  <si>
    <t>科美诊断</t>
  </si>
  <si>
    <t>301533.SZ</t>
  </si>
  <si>
    <t>威马农机</t>
  </si>
  <si>
    <t>300541.SZ</t>
  </si>
  <si>
    <t>先进数通</t>
  </si>
  <si>
    <t>002221.SZ</t>
  </si>
  <si>
    <t>东华能源</t>
  </si>
  <si>
    <t>688679.SH</t>
  </si>
  <si>
    <t>通源环境</t>
  </si>
  <si>
    <t>000603.SZ</t>
  </si>
  <si>
    <t>盛达资源</t>
  </si>
  <si>
    <t>300875.SZ</t>
  </si>
  <si>
    <t>捷强装备</t>
  </si>
  <si>
    <t>001322.SZ</t>
  </si>
  <si>
    <t>箭牌家居</t>
  </si>
  <si>
    <t>600577.SH</t>
  </si>
  <si>
    <t>精达股份</t>
  </si>
  <si>
    <t>600699.SH</t>
  </si>
  <si>
    <t>均胜电子</t>
  </si>
  <si>
    <t>603073.SH</t>
  </si>
  <si>
    <t>彩蝶实业</t>
  </si>
  <si>
    <t>300002.SZ</t>
  </si>
  <si>
    <t>神州泰岳</t>
  </si>
  <si>
    <t>300278.SZ</t>
  </si>
  <si>
    <t>华昌达</t>
  </si>
  <si>
    <t>603903.SH</t>
  </si>
  <si>
    <t>中持股份</t>
  </si>
  <si>
    <t>603109.SH</t>
  </si>
  <si>
    <t>神驰机电</t>
  </si>
  <si>
    <t>002372.SZ</t>
  </si>
  <si>
    <t>伟星新材</t>
  </si>
  <si>
    <t>300605.SZ</t>
  </si>
  <si>
    <t>恒锋信息</t>
  </si>
  <si>
    <t>002008.SZ</t>
  </si>
  <si>
    <t>大族激光</t>
  </si>
  <si>
    <t>301169.SZ</t>
  </si>
  <si>
    <t>零点有数</t>
  </si>
  <si>
    <t>300780.SZ</t>
  </si>
  <si>
    <t>德恩精工</t>
  </si>
  <si>
    <t>605151.SH</t>
  </si>
  <si>
    <t>西上海</t>
  </si>
  <si>
    <t>000088.SZ</t>
  </si>
  <si>
    <t>盐田港</t>
  </si>
  <si>
    <t>002959.SZ</t>
  </si>
  <si>
    <t>小熊电器</t>
  </si>
  <si>
    <t>003029.SZ</t>
  </si>
  <si>
    <t>吉大正元</t>
  </si>
  <si>
    <t>000567.SZ</t>
  </si>
  <si>
    <t>海德股份</t>
  </si>
  <si>
    <t>000400.SZ</t>
  </si>
  <si>
    <t>许继电气</t>
  </si>
  <si>
    <t>600648.SH</t>
  </si>
  <si>
    <t>外高桥</t>
  </si>
  <si>
    <t>001221.SZ</t>
  </si>
  <si>
    <t>悍高集团</t>
  </si>
  <si>
    <t>600493.SH</t>
  </si>
  <si>
    <t>凤竹纺织</t>
  </si>
  <si>
    <t>002999.SZ</t>
  </si>
  <si>
    <t>天禾股份</t>
  </si>
  <si>
    <t>601200.SH</t>
  </si>
  <si>
    <t>上海环境</t>
  </si>
  <si>
    <t>603213.SH</t>
  </si>
  <si>
    <t>镇洋发展</t>
  </si>
  <si>
    <t>000030.SZ</t>
  </si>
  <si>
    <t>富奥股份</t>
  </si>
  <si>
    <t>688565.SH</t>
  </si>
  <si>
    <t>力源科技</t>
  </si>
  <si>
    <t>603987.SH</t>
  </si>
  <si>
    <t>康德莱</t>
  </si>
  <si>
    <t>603858.SH</t>
  </si>
  <si>
    <t>步长制药</t>
  </si>
  <si>
    <t>603808.SH</t>
  </si>
  <si>
    <t>歌力思</t>
  </si>
  <si>
    <t>002269.SZ</t>
  </si>
  <si>
    <t>美邦服饰</t>
  </si>
  <si>
    <t>603515.SH</t>
  </si>
  <si>
    <t>欧普照明</t>
  </si>
  <si>
    <t>600768.SH</t>
  </si>
  <si>
    <t>宁波富邦</t>
  </si>
  <si>
    <t>603786.SH</t>
  </si>
  <si>
    <t>科博达</t>
  </si>
  <si>
    <t>600469.SH</t>
  </si>
  <si>
    <t>风神股份</t>
  </si>
  <si>
    <t>300236.SZ</t>
  </si>
  <si>
    <t>上海新阳</t>
  </si>
  <si>
    <t>301339.SZ</t>
  </si>
  <si>
    <t>通行宝</t>
  </si>
  <si>
    <t>301353.SZ</t>
  </si>
  <si>
    <t>普莱得</t>
  </si>
  <si>
    <t>300617.SZ</t>
  </si>
  <si>
    <t>安靠智电</t>
  </si>
  <si>
    <t>301130.SZ</t>
  </si>
  <si>
    <t>西点药业</t>
  </si>
  <si>
    <t>300138.SZ</t>
  </si>
  <si>
    <t>晨光生物</t>
  </si>
  <si>
    <t>300409.SZ</t>
  </si>
  <si>
    <t>道氏技术</t>
  </si>
  <si>
    <t>600810.SH</t>
  </si>
  <si>
    <t>神马股份</t>
  </si>
  <si>
    <t>300087.SZ</t>
  </si>
  <si>
    <t>荃银高科</t>
  </si>
  <si>
    <t>000676.SZ</t>
  </si>
  <si>
    <t>智度股份</t>
  </si>
  <si>
    <t>605179.SH</t>
  </si>
  <si>
    <t>一鸣食品</t>
  </si>
  <si>
    <t>301090.SZ</t>
  </si>
  <si>
    <t>华润材料</t>
  </si>
  <si>
    <t>603283.SH</t>
  </si>
  <si>
    <t>赛腾股份</t>
  </si>
  <si>
    <t>600262.SH</t>
  </si>
  <si>
    <t>北方股份</t>
  </si>
  <si>
    <t>688570.SH</t>
  </si>
  <si>
    <t>天玛智控</t>
  </si>
  <si>
    <t>300516.SZ</t>
  </si>
  <si>
    <t>久之洋</t>
  </si>
  <si>
    <t>002073.SZ</t>
  </si>
  <si>
    <t>软控股份</t>
  </si>
  <si>
    <t>603180.SH</t>
  </si>
  <si>
    <t>金牌家居</t>
  </si>
  <si>
    <t>600377.SH</t>
  </si>
  <si>
    <t>宁沪高速</t>
  </si>
  <si>
    <t>600235.SH</t>
  </si>
  <si>
    <t>民丰特纸</t>
  </si>
  <si>
    <t>688459.SH</t>
  </si>
  <si>
    <t>哈铁科技</t>
  </si>
  <si>
    <t>300859.SZ</t>
  </si>
  <si>
    <t>西域旅游</t>
  </si>
  <si>
    <t>600361.SH</t>
  </si>
  <si>
    <t>创新新材</t>
  </si>
  <si>
    <t>300315.SZ</t>
  </si>
  <si>
    <t>掌趣科技</t>
  </si>
  <si>
    <t>600125.SH</t>
  </si>
  <si>
    <t>铁龙物流</t>
  </si>
  <si>
    <t>688237.SH</t>
  </si>
  <si>
    <t>超卓航科</t>
  </si>
  <si>
    <t>301246.SZ</t>
  </si>
  <si>
    <t>宏源药业</t>
  </si>
  <si>
    <t>301105.SZ</t>
  </si>
  <si>
    <t>鸿铭股份</t>
  </si>
  <si>
    <t>600223.SH</t>
  </si>
  <si>
    <t>福瑞达</t>
  </si>
  <si>
    <t>301413.SZ</t>
  </si>
  <si>
    <t>安培龙</t>
  </si>
  <si>
    <t>300415.SZ</t>
  </si>
  <si>
    <t>伊之密</t>
  </si>
  <si>
    <t>002144.SZ</t>
  </si>
  <si>
    <t>宏达高科</t>
  </si>
  <si>
    <t>600606.SH</t>
  </si>
  <si>
    <t>绿地控股</t>
  </si>
  <si>
    <t>301156.SZ</t>
  </si>
  <si>
    <t>美农生物</t>
  </si>
  <si>
    <t>600710.SH</t>
  </si>
  <si>
    <t>苏美达</t>
  </si>
  <si>
    <t>603797.SH</t>
  </si>
  <si>
    <t>联泰环保</t>
  </si>
  <si>
    <t>300112.SZ</t>
  </si>
  <si>
    <t>万讯自控</t>
  </si>
  <si>
    <t>688603.SH</t>
  </si>
  <si>
    <t>天承科技</t>
  </si>
  <si>
    <t>600071.SH</t>
  </si>
  <si>
    <t>凤凰光学</t>
  </si>
  <si>
    <t>605500.SH</t>
  </si>
  <si>
    <t>森林包装</t>
  </si>
  <si>
    <t>688339.SH</t>
  </si>
  <si>
    <t>亿华通-U</t>
  </si>
  <si>
    <t>003010.SZ</t>
  </si>
  <si>
    <t>若羽臣</t>
  </si>
  <si>
    <t>002646.SZ</t>
  </si>
  <si>
    <t>天佑德酒</t>
  </si>
  <si>
    <t>603551.SH</t>
  </si>
  <si>
    <t>奥普科技</t>
  </si>
  <si>
    <t>002105.SZ</t>
  </si>
  <si>
    <t>信隆健康</t>
  </si>
  <si>
    <t>002291.SZ</t>
  </si>
  <si>
    <t>遥望科技</t>
  </si>
  <si>
    <t>600513.SH</t>
  </si>
  <si>
    <t>联环药业</t>
  </si>
  <si>
    <t>605266.SH</t>
  </si>
  <si>
    <t>健之佳</t>
  </si>
  <si>
    <t>603199.SH</t>
  </si>
  <si>
    <t>九华旅游</t>
  </si>
  <si>
    <t>603298.SH</t>
  </si>
  <si>
    <t>杭叉集团</t>
  </si>
  <si>
    <t>002802.SZ</t>
  </si>
  <si>
    <t>洪汇新材</t>
  </si>
  <si>
    <t>002807.SZ</t>
  </si>
  <si>
    <t>江阴银行</t>
  </si>
  <si>
    <t>300867.SZ</t>
  </si>
  <si>
    <t>圣元环保</t>
  </si>
  <si>
    <t>300827.SZ</t>
  </si>
  <si>
    <t>上能电气</t>
  </si>
  <si>
    <t>300335.SZ</t>
  </si>
  <si>
    <t>迪森股份</t>
  </si>
  <si>
    <t>301320.SZ</t>
  </si>
  <si>
    <t>豪江智能</t>
  </si>
  <si>
    <t>002766.SZ</t>
  </si>
  <si>
    <t>索菱股份</t>
  </si>
  <si>
    <t>603368.SH</t>
  </si>
  <si>
    <t>柳药集团</t>
  </si>
  <si>
    <t>603970.SH</t>
  </si>
  <si>
    <t>中农立华</t>
  </si>
  <si>
    <t>300102.SZ</t>
  </si>
  <si>
    <t>乾照光电</t>
  </si>
  <si>
    <t>601007.SH</t>
  </si>
  <si>
    <t>金陵饭店</t>
  </si>
  <si>
    <t>301552.SZ</t>
  </si>
  <si>
    <t>科力装备</t>
  </si>
  <si>
    <t>301600.SZ</t>
  </si>
  <si>
    <t>慧翰股份</t>
  </si>
  <si>
    <t>600782.SH</t>
  </si>
  <si>
    <t>新钢股份</t>
  </si>
  <si>
    <t>301108.SZ</t>
  </si>
  <si>
    <t>洁雅股份</t>
  </si>
  <si>
    <t>002513.SZ</t>
  </si>
  <si>
    <t>蓝丰生化</t>
  </si>
  <si>
    <t>300915.SZ</t>
  </si>
  <si>
    <t>海融科技</t>
  </si>
  <si>
    <t>002820.SZ</t>
  </si>
  <si>
    <t>桂发祥</t>
  </si>
  <si>
    <t>300580.SZ</t>
  </si>
  <si>
    <t>贝斯特</t>
  </si>
  <si>
    <t>002153.SZ</t>
  </si>
  <si>
    <t>石基信息</t>
  </si>
  <si>
    <t>002133.SZ</t>
  </si>
  <si>
    <t>广宇集团</t>
  </si>
  <si>
    <t>688184.SH</t>
  </si>
  <si>
    <t>ST帕瓦</t>
  </si>
  <si>
    <t>002130.SZ</t>
  </si>
  <si>
    <t>沃尔核材</t>
  </si>
  <si>
    <t>603310.SH</t>
  </si>
  <si>
    <t>巍华新材</t>
  </si>
  <si>
    <t>002558.SZ</t>
  </si>
  <si>
    <t>巨人网络</t>
  </si>
  <si>
    <t>300555.SZ</t>
  </si>
  <si>
    <t>ST路通</t>
  </si>
  <si>
    <t>300291.SZ</t>
  </si>
  <si>
    <t>百纳千成</t>
  </si>
  <si>
    <t>300599.SZ</t>
  </si>
  <si>
    <t>雄塑科技</t>
  </si>
  <si>
    <t>601121.SH</t>
  </si>
  <si>
    <t>宝地矿业</t>
  </si>
  <si>
    <t>600968.SH</t>
  </si>
  <si>
    <t>海油发展</t>
  </si>
  <si>
    <t>603506.SH</t>
  </si>
  <si>
    <t>南都物业</t>
  </si>
  <si>
    <t>300986.SZ</t>
  </si>
  <si>
    <t>志特新材</t>
  </si>
  <si>
    <t>002822.SZ</t>
  </si>
  <si>
    <t>ST中装</t>
  </si>
  <si>
    <t>002410.SZ</t>
  </si>
  <si>
    <t>广联达</t>
  </si>
  <si>
    <t>000923.SZ</t>
  </si>
  <si>
    <t>河钢资源</t>
  </si>
  <si>
    <t>600736.SH</t>
  </si>
  <si>
    <t>苏州高新</t>
  </si>
  <si>
    <t>688219.SH</t>
  </si>
  <si>
    <t>会通股份</t>
  </si>
  <si>
    <t>603628.SH</t>
  </si>
  <si>
    <t>清源股份</t>
  </si>
  <si>
    <t>002021.SZ</t>
  </si>
  <si>
    <t>中捷资源</t>
  </si>
  <si>
    <t>603619.SH</t>
  </si>
  <si>
    <t>中曼石油</t>
  </si>
  <si>
    <t>300746.SZ</t>
  </si>
  <si>
    <t>汉嘉数智</t>
  </si>
  <si>
    <t>002330.SZ</t>
  </si>
  <si>
    <t>得利斯</t>
  </si>
  <si>
    <t>688072.SH</t>
  </si>
  <si>
    <t>拓荆科技</t>
  </si>
  <si>
    <t>002054.SZ</t>
  </si>
  <si>
    <t>德美化工</t>
  </si>
  <si>
    <t>300534.SZ</t>
  </si>
  <si>
    <t>陇神戎发</t>
  </si>
  <si>
    <t>001268.SZ</t>
  </si>
  <si>
    <t>联合精密</t>
  </si>
  <si>
    <t>002763.SZ</t>
  </si>
  <si>
    <t>汇洁股份</t>
  </si>
  <si>
    <t>301170.SZ</t>
  </si>
  <si>
    <t>锡南科技</t>
  </si>
  <si>
    <t>603117.SH</t>
  </si>
  <si>
    <t>万林物流</t>
  </si>
  <si>
    <t>605008.SH</t>
  </si>
  <si>
    <t>长鸿高科</t>
  </si>
  <si>
    <t>601615.SH</t>
  </si>
  <si>
    <t>明阳智能</t>
  </si>
  <si>
    <t>300021.SZ</t>
  </si>
  <si>
    <t>大禹节水</t>
  </si>
  <si>
    <t>300144.SZ</t>
  </si>
  <si>
    <t>宋城演艺</t>
  </si>
  <si>
    <t>002065.SZ</t>
  </si>
  <si>
    <t>东华软件</t>
  </si>
  <si>
    <t>301039.SZ</t>
  </si>
  <si>
    <t>中集车辆</t>
  </si>
  <si>
    <t>002128.SZ</t>
  </si>
  <si>
    <t>电投能源</t>
  </si>
  <si>
    <t>603183.SH</t>
  </si>
  <si>
    <t>建研院</t>
  </si>
  <si>
    <t>300512.SZ</t>
  </si>
  <si>
    <t>中亚股份</t>
  </si>
  <si>
    <t>600148.SH</t>
  </si>
  <si>
    <t>长春一东</t>
  </si>
  <si>
    <t>002024.SZ</t>
  </si>
  <si>
    <t>ST易购</t>
  </si>
  <si>
    <t>300656.SZ</t>
  </si>
  <si>
    <t>民德电子</t>
  </si>
  <si>
    <t>301103.SZ</t>
  </si>
  <si>
    <t>何氏眼科</t>
  </si>
  <si>
    <t>002239.SZ</t>
  </si>
  <si>
    <t>奥特佳</t>
  </si>
  <si>
    <t>600159.SH</t>
  </si>
  <si>
    <t>大龙地产</t>
  </si>
  <si>
    <t>000816.SZ</t>
  </si>
  <si>
    <t>智慧农业</t>
  </si>
  <si>
    <t>002683.SZ</t>
  </si>
  <si>
    <t>广东宏大</t>
  </si>
  <si>
    <t>688509.SH</t>
  </si>
  <si>
    <t>正元地信</t>
  </si>
  <si>
    <t>002742.SZ</t>
  </si>
  <si>
    <t>冀衡医药</t>
  </si>
  <si>
    <t>301057.SZ</t>
  </si>
  <si>
    <t>汇隆新材</t>
  </si>
  <si>
    <t>002702.SZ</t>
  </si>
  <si>
    <t>海欣食品</t>
  </si>
  <si>
    <t>000892.SZ</t>
  </si>
  <si>
    <t>欢瑞世纪</t>
  </si>
  <si>
    <t>688252.SH</t>
  </si>
  <si>
    <t>天德钰</t>
  </si>
  <si>
    <t>605580.SH</t>
  </si>
  <si>
    <t>恒盛能源</t>
  </si>
  <si>
    <t>600556.SH</t>
  </si>
  <si>
    <t>天下秀</t>
  </si>
  <si>
    <t>601001.SH</t>
  </si>
  <si>
    <t>晋控煤业</t>
  </si>
  <si>
    <t>002195.SZ</t>
  </si>
  <si>
    <t>岩山科技</t>
  </si>
  <si>
    <t>601798.SH</t>
  </si>
  <si>
    <t>蓝科高新</t>
  </si>
  <si>
    <t>688626.SH</t>
  </si>
  <si>
    <t>翔宇医疗</t>
  </si>
  <si>
    <t>002535.SZ</t>
  </si>
  <si>
    <t>林州重机</t>
  </si>
  <si>
    <t>002162.SZ</t>
  </si>
  <si>
    <t>悦心健康</t>
  </si>
  <si>
    <t>002296.SZ</t>
  </si>
  <si>
    <t>辉煌科技</t>
  </si>
  <si>
    <t>603214.SH</t>
  </si>
  <si>
    <t>爱婴室</t>
  </si>
  <si>
    <t>002115.SZ</t>
  </si>
  <si>
    <t>三维通信</t>
  </si>
  <si>
    <t>300198.SZ</t>
  </si>
  <si>
    <t>*ST纳川</t>
  </si>
  <si>
    <t>300675.SZ</t>
  </si>
  <si>
    <t>建科院</t>
  </si>
  <si>
    <t>300288.SZ</t>
  </si>
  <si>
    <t>朗玛信息</t>
  </si>
  <si>
    <t>002252.SZ</t>
  </si>
  <si>
    <t>上海莱士</t>
  </si>
  <si>
    <t>603353.SH</t>
  </si>
  <si>
    <t>和顺石油</t>
  </si>
  <si>
    <t>002282.SZ</t>
  </si>
  <si>
    <t>博深股份</t>
  </si>
  <si>
    <t>601106.SH</t>
  </si>
  <si>
    <t>中国一重</t>
  </si>
  <si>
    <t>300194.SZ</t>
  </si>
  <si>
    <t>福安药业</t>
  </si>
  <si>
    <t>002224.SZ</t>
  </si>
  <si>
    <t>三力士</t>
  </si>
  <si>
    <t>300755.SZ</t>
  </si>
  <si>
    <t>华致酒行</t>
  </si>
  <si>
    <t>002908.SZ</t>
  </si>
  <si>
    <t>德生科技</t>
  </si>
  <si>
    <t>600356.SH</t>
  </si>
  <si>
    <t>恒丰纸业</t>
  </si>
  <si>
    <t>300941.SZ</t>
  </si>
  <si>
    <t>创识科技</t>
  </si>
  <si>
    <t>000833.SZ</t>
  </si>
  <si>
    <t>粤桂股份</t>
  </si>
  <si>
    <t>301302.SZ</t>
  </si>
  <si>
    <t>华如科技</t>
  </si>
  <si>
    <t>603773.SH</t>
  </si>
  <si>
    <t>沃格光电</t>
  </si>
  <si>
    <t>300674.SZ</t>
  </si>
  <si>
    <t>宇信科技</t>
  </si>
  <si>
    <t>002745.SZ</t>
  </si>
  <si>
    <t>木林森</t>
  </si>
  <si>
    <t>002739.SZ</t>
  </si>
  <si>
    <t>儒意电影</t>
  </si>
  <si>
    <t>603221.SH</t>
  </si>
  <si>
    <t>爱丽家居</t>
  </si>
  <si>
    <t>001217.SZ</t>
  </si>
  <si>
    <t>华尔泰</t>
  </si>
  <si>
    <t>603800.SH</t>
  </si>
  <si>
    <t>洪田股份</t>
  </si>
  <si>
    <t>300045.SZ</t>
  </si>
  <si>
    <t>华力创通</t>
  </si>
  <si>
    <t>002182.SZ</t>
  </si>
  <si>
    <t>宝武镁业</t>
  </si>
  <si>
    <t>300668.SZ</t>
  </si>
  <si>
    <t>杰恩股份</t>
  </si>
  <si>
    <t>300446.SZ</t>
  </si>
  <si>
    <t>航天智造</t>
  </si>
  <si>
    <t>002651.SZ</t>
  </si>
  <si>
    <t>利君股份</t>
  </si>
  <si>
    <t>300471.SZ</t>
  </si>
  <si>
    <t>厚普股份</t>
  </si>
  <si>
    <t>002836.SZ</t>
  </si>
  <si>
    <t>新宏泽</t>
  </si>
  <si>
    <t>600313.SH</t>
  </si>
  <si>
    <t>农发种业</t>
  </si>
  <si>
    <t>300567.SZ</t>
  </si>
  <si>
    <t>精测电子</t>
  </si>
  <si>
    <t>300621.SZ</t>
  </si>
  <si>
    <t>维业股份</t>
  </si>
  <si>
    <t>688599.SH</t>
  </si>
  <si>
    <t>天合光能</t>
  </si>
  <si>
    <t>603959.SH</t>
  </si>
  <si>
    <t>ST百利</t>
  </si>
  <si>
    <t>605305.SH</t>
  </si>
  <si>
    <t>中际联合</t>
  </si>
  <si>
    <t>603325.SH</t>
  </si>
  <si>
    <t>博隆技术</t>
  </si>
  <si>
    <t>000957.SZ</t>
  </si>
  <si>
    <t>中通客车</t>
  </si>
  <si>
    <t>300910.SZ</t>
  </si>
  <si>
    <t>瑞丰新材</t>
  </si>
  <si>
    <t>000524.SZ</t>
  </si>
  <si>
    <t>岭南控股</t>
  </si>
  <si>
    <t>001211.SZ</t>
  </si>
  <si>
    <t>双枪科技</t>
  </si>
  <si>
    <t>301428.SZ</t>
  </si>
  <si>
    <t>世纪恒通</t>
  </si>
  <si>
    <t>000852.SZ</t>
  </si>
  <si>
    <t>石化机械</t>
  </si>
  <si>
    <t>300252.SZ</t>
  </si>
  <si>
    <t>金信诺</t>
  </si>
  <si>
    <t>300957.SZ</t>
  </si>
  <si>
    <t>贝泰妮</t>
  </si>
  <si>
    <t>000856.SZ</t>
  </si>
  <si>
    <t>冀东装备</t>
  </si>
  <si>
    <t>601595.SH</t>
  </si>
  <si>
    <t>上海电影</t>
  </si>
  <si>
    <t>603005.SH</t>
  </si>
  <si>
    <t>晶方科技</t>
  </si>
  <si>
    <t>688696.SH</t>
  </si>
  <si>
    <t>极米科技</t>
  </si>
  <si>
    <t>603118.SH</t>
  </si>
  <si>
    <t>共进股份</t>
  </si>
  <si>
    <t>688390.SH</t>
  </si>
  <si>
    <t>固德威</t>
  </si>
  <si>
    <t>002205.SZ</t>
  </si>
  <si>
    <t>国统股份</t>
  </si>
  <si>
    <t>603187.SH</t>
  </si>
  <si>
    <t>海容冷链</t>
  </si>
  <si>
    <t>603022.SH</t>
  </si>
  <si>
    <t>新通联</t>
  </si>
  <si>
    <t>600127.SH</t>
  </si>
  <si>
    <t>金健米业</t>
  </si>
  <si>
    <t>301505.SZ</t>
  </si>
  <si>
    <t>苏州规划</t>
  </si>
  <si>
    <t>002311.SZ</t>
  </si>
  <si>
    <t>海大集团</t>
  </si>
  <si>
    <t>002451.SZ</t>
  </si>
  <si>
    <t>摩恩电气</t>
  </si>
  <si>
    <t>603284.SH</t>
  </si>
  <si>
    <t>林平发展</t>
  </si>
  <si>
    <t>000548.SZ</t>
  </si>
  <si>
    <t>湖南投资</t>
  </si>
  <si>
    <t>001225.SZ</t>
  </si>
  <si>
    <t>和泰机电</t>
  </si>
  <si>
    <t>605258.SH</t>
  </si>
  <si>
    <t>协和电子</t>
  </si>
  <si>
    <t>600135.SH</t>
  </si>
  <si>
    <t>乐凯胶片</t>
  </si>
  <si>
    <t>002590.SZ</t>
  </si>
  <si>
    <t>万安科技</t>
  </si>
  <si>
    <t>000415.SZ</t>
  </si>
  <si>
    <t>渤海租赁</t>
  </si>
  <si>
    <t>603391.SH</t>
  </si>
  <si>
    <t>力聚热能</t>
  </si>
  <si>
    <t>300937.SZ</t>
  </si>
  <si>
    <t>药易购</t>
  </si>
  <si>
    <t>605300.SH</t>
  </si>
  <si>
    <t>佳禾食品</t>
  </si>
  <si>
    <t>001255.SZ</t>
  </si>
  <si>
    <t>博菲电气</t>
  </si>
  <si>
    <t>688078.SH</t>
  </si>
  <si>
    <t>龙软科技</t>
  </si>
  <si>
    <t>000663.SZ</t>
  </si>
  <si>
    <t>永安林业</t>
  </si>
  <si>
    <t>600853.SH</t>
  </si>
  <si>
    <t>龙建股份</t>
  </si>
  <si>
    <t>002295.SZ</t>
  </si>
  <si>
    <t>精艺股份</t>
  </si>
  <si>
    <t>001336.SZ</t>
  </si>
  <si>
    <t>楚环科技</t>
  </si>
  <si>
    <t>688297.SH</t>
  </si>
  <si>
    <t>中无人机</t>
  </si>
  <si>
    <t>002566.SZ</t>
  </si>
  <si>
    <t>益盛药业</t>
  </si>
  <si>
    <t>300945.SZ</t>
  </si>
  <si>
    <t>曼卡龙</t>
  </si>
  <si>
    <t>600583.SH</t>
  </si>
  <si>
    <t>海油工程</t>
  </si>
  <si>
    <t>002995.SZ</t>
  </si>
  <si>
    <t>天地在线</t>
  </si>
  <si>
    <t>600129.SH</t>
  </si>
  <si>
    <t>太极集团</t>
  </si>
  <si>
    <t>600429.SH</t>
  </si>
  <si>
    <t>三元股份</t>
  </si>
  <si>
    <t>603799.SH</t>
  </si>
  <si>
    <t>华友钴业</t>
  </si>
  <si>
    <t>300292.SZ</t>
  </si>
  <si>
    <t>吴通控股</t>
  </si>
  <si>
    <t>002635.SZ</t>
  </si>
  <si>
    <t>安洁科技</t>
  </si>
  <si>
    <t>300787.SZ</t>
  </si>
  <si>
    <t>海能实业</t>
  </si>
  <si>
    <t>688386.SH</t>
  </si>
  <si>
    <t>泛亚微透</t>
  </si>
  <si>
    <t>002188.SZ</t>
  </si>
  <si>
    <t>中天服务</t>
  </si>
  <si>
    <t>301296.SZ</t>
  </si>
  <si>
    <t>新巨丰</t>
  </si>
  <si>
    <t>002334.SZ</t>
  </si>
  <si>
    <t>英威腾</t>
  </si>
  <si>
    <t>300163.SZ</t>
  </si>
  <si>
    <t>先锋新材</t>
  </si>
  <si>
    <t>600622.SH</t>
  </si>
  <si>
    <t>光大嘉宝</t>
  </si>
  <si>
    <t>002228.SZ</t>
  </si>
  <si>
    <t>合兴包装</t>
  </si>
  <si>
    <t>002246.SZ</t>
  </si>
  <si>
    <t>北化股份</t>
  </si>
  <si>
    <t>301487.SZ</t>
  </si>
  <si>
    <t>盟固利</t>
  </si>
  <si>
    <t>002909.SZ</t>
  </si>
  <si>
    <t>集泰股份</t>
  </si>
  <si>
    <t>603755.SH</t>
  </si>
  <si>
    <t>日辰股份</t>
  </si>
  <si>
    <t>002707.SZ</t>
  </si>
  <si>
    <t>众信旅游</t>
  </si>
  <si>
    <t>002242.SZ</t>
  </si>
  <si>
    <t>九阳股份</t>
  </si>
  <si>
    <t>600104.SH</t>
  </si>
  <si>
    <t>上汽集团</t>
  </si>
  <si>
    <t>600367.SH</t>
  </si>
  <si>
    <t>红星发展</t>
  </si>
  <si>
    <t>301269.SZ</t>
  </si>
  <si>
    <t>华大九天</t>
  </si>
  <si>
    <t>002853.SZ</t>
  </si>
  <si>
    <t>皮阿诺</t>
  </si>
  <si>
    <t>000709.SZ</t>
  </si>
  <si>
    <t>河钢股份</t>
  </si>
  <si>
    <t>002402.SZ</t>
  </si>
  <si>
    <t>和而泰</t>
  </si>
  <si>
    <t>002103.SZ</t>
  </si>
  <si>
    <t>广博股份</t>
  </si>
  <si>
    <t>688089.SH</t>
  </si>
  <si>
    <t>嘉必优</t>
  </si>
  <si>
    <t>000019.SZ</t>
  </si>
  <si>
    <t>深粮控股</t>
  </si>
  <si>
    <t>600862.SH</t>
  </si>
  <si>
    <t>中航高科</t>
  </si>
  <si>
    <t>688269.SH</t>
  </si>
  <si>
    <t>凯立新材</t>
  </si>
  <si>
    <t>600335.SH</t>
  </si>
  <si>
    <t>国机汽车</t>
  </si>
  <si>
    <t>600039.SH</t>
  </si>
  <si>
    <t>四川路桥</t>
  </si>
  <si>
    <t>002287.SZ</t>
  </si>
  <si>
    <t>奇正藏药</t>
  </si>
  <si>
    <t>000002.SZ</t>
  </si>
  <si>
    <t>万科A</t>
  </si>
  <si>
    <t>600100.SH</t>
  </si>
  <si>
    <t>同方股份</t>
  </si>
  <si>
    <t>001396.SZ</t>
  </si>
  <si>
    <t>誉帆科技</t>
  </si>
  <si>
    <t>603713.SH</t>
  </si>
  <si>
    <t>密尔克卫</t>
  </si>
  <si>
    <t>600078.SH</t>
  </si>
  <si>
    <t>澄星股份</t>
  </si>
  <si>
    <t>301198.SZ</t>
  </si>
  <si>
    <t>喜悦智行</t>
  </si>
  <si>
    <t>601065.SH</t>
  </si>
  <si>
    <t>江盐集团</t>
  </si>
  <si>
    <t>600829.SH</t>
  </si>
  <si>
    <t>人民同泰</t>
  </si>
  <si>
    <t>002175.SZ</t>
  </si>
  <si>
    <t>*ST东智</t>
  </si>
  <si>
    <t>301046.SZ</t>
  </si>
  <si>
    <t>能辉科技</t>
  </si>
  <si>
    <t>000650.SZ</t>
  </si>
  <si>
    <t>仁和药业</t>
  </si>
  <si>
    <t>300219.SZ</t>
  </si>
  <si>
    <t>鸿利智汇</t>
  </si>
  <si>
    <t>002173.SZ</t>
  </si>
  <si>
    <t>创新医疗</t>
  </si>
  <si>
    <t>600533.SH</t>
  </si>
  <si>
    <t>栖霞建设</t>
  </si>
  <si>
    <t>002408.SZ</t>
  </si>
  <si>
    <t>齐翔腾达</t>
  </si>
  <si>
    <t>000408.SZ</t>
  </si>
  <si>
    <t>藏格矿业</t>
  </si>
  <si>
    <t>600283.SH</t>
  </si>
  <si>
    <t>钱江水利</t>
  </si>
  <si>
    <t>003039.SZ</t>
  </si>
  <si>
    <t>顺控发展</t>
  </si>
  <si>
    <t>000538.SZ</t>
  </si>
  <si>
    <t>云南白药</t>
  </si>
  <si>
    <t>003008.SZ</t>
  </si>
  <si>
    <t>开普检测</t>
  </si>
  <si>
    <t>600865.SH</t>
  </si>
  <si>
    <t>百大集团</t>
  </si>
  <si>
    <t>002401.SZ</t>
  </si>
  <si>
    <t>中远海科</t>
  </si>
  <si>
    <t>000860.SZ</t>
  </si>
  <si>
    <t>顺鑫农业</t>
  </si>
  <si>
    <t>300220.SZ</t>
  </si>
  <si>
    <t>金运激光</t>
  </si>
  <si>
    <t>300518.SZ</t>
  </si>
  <si>
    <t>新迅达</t>
  </si>
  <si>
    <t>002582.SZ</t>
  </si>
  <si>
    <t>好想你</t>
  </si>
  <si>
    <t>600712.SH</t>
  </si>
  <si>
    <t>南宁百货</t>
  </si>
  <si>
    <t>600351.SH</t>
  </si>
  <si>
    <t>亚宝药业</t>
  </si>
  <si>
    <t>601006.SH</t>
  </si>
  <si>
    <t>大秦铁路</t>
  </si>
  <si>
    <t>688009.SH</t>
  </si>
  <si>
    <t>中国通号</t>
  </si>
  <si>
    <t>601228.SH</t>
  </si>
  <si>
    <t>广州港</t>
  </si>
  <si>
    <t>300614.SZ</t>
  </si>
  <si>
    <t>百川畅银</t>
  </si>
  <si>
    <t>002658.SZ</t>
  </si>
  <si>
    <t>雪迪龙</t>
  </si>
  <si>
    <t>000655.SZ</t>
  </si>
  <si>
    <t>金岭矿业</t>
  </si>
  <si>
    <t>000813.SZ</t>
  </si>
  <si>
    <t>德展健康</t>
  </si>
  <si>
    <t>002983.SZ</t>
  </si>
  <si>
    <t>芯瑞达</t>
  </si>
  <si>
    <t>301083.SZ</t>
  </si>
  <si>
    <t>百胜智能</t>
  </si>
  <si>
    <t>688188.SH</t>
  </si>
  <si>
    <t>柏楚电子</t>
  </si>
  <si>
    <t>000926.SZ</t>
  </si>
  <si>
    <t>福星股份</t>
  </si>
  <si>
    <t>002556.SZ</t>
  </si>
  <si>
    <t>辉隆股份</t>
  </si>
  <si>
    <t>301061.SZ</t>
  </si>
  <si>
    <t>匠心家居</t>
  </si>
  <si>
    <t>300573.SZ</t>
  </si>
  <si>
    <t>兴齐眼药</t>
  </si>
  <si>
    <t>600889.SH</t>
  </si>
  <si>
    <t>*ST京化</t>
  </si>
  <si>
    <t>300006.SZ</t>
  </si>
  <si>
    <t>莱美药业</t>
  </si>
  <si>
    <t>603151.SH</t>
  </si>
  <si>
    <t>邦基科技</t>
  </si>
  <si>
    <t>001330.SZ</t>
  </si>
  <si>
    <t>博纳影业</t>
  </si>
  <si>
    <t>001209.SZ</t>
  </si>
  <si>
    <t>洪兴股份</t>
  </si>
  <si>
    <t>600337.SH</t>
  </si>
  <si>
    <t>ST美克</t>
  </si>
  <si>
    <t>603706.SH</t>
  </si>
  <si>
    <t>东方环宇</t>
  </si>
  <si>
    <t>002925.SZ</t>
  </si>
  <si>
    <t>盈趣科技</t>
  </si>
  <si>
    <t>688092.SH</t>
  </si>
  <si>
    <t>爱科科技</t>
  </si>
  <si>
    <t>002671.SZ</t>
  </si>
  <si>
    <t>龙泉股份</t>
  </si>
  <si>
    <t>300590.SZ</t>
  </si>
  <si>
    <t>移为通信</t>
  </si>
  <si>
    <t>600796.SH</t>
  </si>
  <si>
    <t>钱江生化</t>
  </si>
  <si>
    <t>000581.SZ</t>
  </si>
  <si>
    <t>威孚高科</t>
  </si>
  <si>
    <t>600738.SH</t>
  </si>
  <si>
    <t>丽尚国潮</t>
  </si>
  <si>
    <t>002416.SZ</t>
  </si>
  <si>
    <t>爱施德</t>
  </si>
  <si>
    <t>300213.SZ</t>
  </si>
  <si>
    <t>佳讯飞鸿</t>
  </si>
  <si>
    <t>603069.SH</t>
  </si>
  <si>
    <t>海汽集团</t>
  </si>
  <si>
    <t>300423.SZ</t>
  </si>
  <si>
    <t>昇辉科技</t>
  </si>
  <si>
    <t>002019.SZ</t>
  </si>
  <si>
    <t>亿帆医药</t>
  </si>
  <si>
    <t>603529.SH</t>
  </si>
  <si>
    <t>爱玛科技</t>
  </si>
  <si>
    <t>688728.SH</t>
  </si>
  <si>
    <t>格科微</t>
  </si>
  <si>
    <t>300355.SZ</t>
  </si>
  <si>
    <t>蒙草生态</t>
  </si>
  <si>
    <t>002036.SZ</t>
  </si>
  <si>
    <t>联创电子</t>
  </si>
  <si>
    <t>000935.SZ</t>
  </si>
  <si>
    <t>四川双马</t>
  </si>
  <si>
    <t>600099.SH</t>
  </si>
  <si>
    <t>林海股份</t>
  </si>
  <si>
    <t>301299.SZ</t>
  </si>
  <si>
    <t>卓创资讯</t>
  </si>
  <si>
    <t>301595.SZ</t>
  </si>
  <si>
    <t>太力科技</t>
  </si>
  <si>
    <t>600874.SH</t>
  </si>
  <si>
    <t>创业环保</t>
  </si>
  <si>
    <t>601137.SH</t>
  </si>
  <si>
    <t>博威合金</t>
  </si>
  <si>
    <t>300633.SZ</t>
  </si>
  <si>
    <t>开立医疗</t>
  </si>
  <si>
    <t>600257.SH</t>
  </si>
  <si>
    <t>大湖股份</t>
  </si>
  <si>
    <t>002561.SZ</t>
  </si>
  <si>
    <t>徐家汇</t>
  </si>
  <si>
    <t>002441.SZ</t>
  </si>
  <si>
    <t>众业达</t>
  </si>
  <si>
    <t>600866.SH</t>
  </si>
  <si>
    <t>星湖科技</t>
  </si>
  <si>
    <t>300552.SZ</t>
  </si>
  <si>
    <t>万集科技</t>
  </si>
  <si>
    <t>301012.SZ</t>
  </si>
  <si>
    <t>扬电科技</t>
  </si>
  <si>
    <t>600020.SH</t>
  </si>
  <si>
    <t>中原高速</t>
  </si>
  <si>
    <t>688208.SH</t>
  </si>
  <si>
    <t>道通科技</t>
  </si>
  <si>
    <t>603766.SH</t>
  </si>
  <si>
    <t>隆鑫通用</t>
  </si>
  <si>
    <t>600305.SH</t>
  </si>
  <si>
    <t>恒顺醋业</t>
  </si>
  <si>
    <t>300171.SZ</t>
  </si>
  <si>
    <t>东富龙</t>
  </si>
  <si>
    <t>688658.SH</t>
  </si>
  <si>
    <t>悦康药业</t>
  </si>
  <si>
    <t>688285.SH</t>
  </si>
  <si>
    <t>高铁电气</t>
  </si>
  <si>
    <t>688408.SH</t>
  </si>
  <si>
    <t>中信博</t>
  </si>
  <si>
    <t>002976.SZ</t>
  </si>
  <si>
    <t>瑞玛精密</t>
  </si>
  <si>
    <t>002017.SZ</t>
  </si>
  <si>
    <t>东信和平</t>
  </si>
  <si>
    <t>600037.SH</t>
  </si>
  <si>
    <t>歌华有线</t>
  </si>
  <si>
    <t>000404.SZ</t>
  </si>
  <si>
    <t>长虹华意</t>
  </si>
  <si>
    <t>300743.SZ</t>
  </si>
  <si>
    <t>天地数码</t>
  </si>
  <si>
    <t>605358.SH</t>
  </si>
  <si>
    <t>立昂微</t>
  </si>
  <si>
    <t>300334.SZ</t>
  </si>
  <si>
    <t>津膜科技</t>
  </si>
  <si>
    <t>603190.SH</t>
  </si>
  <si>
    <t>亚通精工</t>
  </si>
  <si>
    <t>300310.SZ</t>
  </si>
  <si>
    <t>宜通世纪</t>
  </si>
  <si>
    <t>600298.SH</t>
  </si>
  <si>
    <t>安琪酵母</t>
  </si>
  <si>
    <t>300444.SZ</t>
  </si>
  <si>
    <t>双杰电气</t>
  </si>
  <si>
    <t>300770.SZ</t>
  </si>
  <si>
    <t>新媒股份</t>
  </si>
  <si>
    <t>300542.SZ</t>
  </si>
  <si>
    <t>新晨科技</t>
  </si>
  <si>
    <t>603382.SH</t>
  </si>
  <si>
    <t>海阳科技</t>
  </si>
  <si>
    <t>688716.SH</t>
  </si>
  <si>
    <t>中研股份</t>
  </si>
  <si>
    <t>600038.SH</t>
  </si>
  <si>
    <t>中直股份</t>
  </si>
  <si>
    <t>300268.SZ</t>
  </si>
  <si>
    <t>佳沃食品</t>
  </si>
  <si>
    <t>688196.SH</t>
  </si>
  <si>
    <t>卓越新能</t>
  </si>
  <si>
    <t>300705.SZ</t>
  </si>
  <si>
    <t>九典制药</t>
  </si>
  <si>
    <t>603113.SH</t>
  </si>
  <si>
    <t>金能科技</t>
  </si>
  <si>
    <t>002602.SZ</t>
  </si>
  <si>
    <t>世纪华通</t>
  </si>
  <si>
    <t>002599.SZ</t>
  </si>
  <si>
    <t>盛通股份</t>
  </si>
  <si>
    <t>603050.SH</t>
  </si>
  <si>
    <t>科林电气</t>
  </si>
  <si>
    <t>300766.SZ</t>
  </si>
  <si>
    <t>每日互动</t>
  </si>
  <si>
    <t>603626.SH</t>
  </si>
  <si>
    <t>科森科技</t>
  </si>
  <si>
    <t>300556.SZ</t>
  </si>
  <si>
    <t>丝路视觉</t>
  </si>
  <si>
    <t>603297.SH</t>
  </si>
  <si>
    <t>永新光学</t>
  </si>
  <si>
    <t>688533.SH</t>
  </si>
  <si>
    <t>上声电子</t>
  </si>
  <si>
    <t>601808.SH</t>
  </si>
  <si>
    <t>中海油服</t>
  </si>
  <si>
    <t>603402.SH</t>
  </si>
  <si>
    <t>陕西旅游</t>
  </si>
  <si>
    <t>002716.SZ</t>
  </si>
  <si>
    <t>湖南白银</t>
  </si>
  <si>
    <t>300912.SZ</t>
  </si>
  <si>
    <t>凯龙高科</t>
  </si>
  <si>
    <t>600894.SH</t>
  </si>
  <si>
    <t>广日股份</t>
  </si>
  <si>
    <t>600448.SH</t>
  </si>
  <si>
    <t>华纺股份</t>
  </si>
  <si>
    <t>301225.SZ</t>
  </si>
  <si>
    <t>恒勃股份</t>
  </si>
  <si>
    <t>000932.SZ</t>
  </si>
  <si>
    <t>华菱钢铁</t>
  </si>
  <si>
    <t>300182.SZ</t>
  </si>
  <si>
    <t>捷成股份</t>
  </si>
  <si>
    <t>301102.SZ</t>
  </si>
  <si>
    <t>兆讯传媒</t>
  </si>
  <si>
    <t>002997.SZ</t>
  </si>
  <si>
    <t>瑞鹄模具</t>
  </si>
  <si>
    <t>301609.SZ</t>
  </si>
  <si>
    <t>山大电力</t>
  </si>
  <si>
    <t>300207.SZ</t>
  </si>
  <si>
    <t>欣旺达</t>
  </si>
  <si>
    <t>600488.SH</t>
  </si>
  <si>
    <t>津药药业</t>
  </si>
  <si>
    <t>600563.SH</t>
  </si>
  <si>
    <t>法拉电子</t>
  </si>
  <si>
    <t>688116.SH</t>
  </si>
  <si>
    <t>天奈科技</t>
  </si>
  <si>
    <t>600195.SH</t>
  </si>
  <si>
    <t>中牧股份</t>
  </si>
  <si>
    <t>600201.SH</t>
  </si>
  <si>
    <t>生物股份</t>
  </si>
  <si>
    <t>300377.SZ</t>
  </si>
  <si>
    <t>赢时胜</t>
  </si>
  <si>
    <t>000705.SZ</t>
  </si>
  <si>
    <t>浙江震元</t>
  </si>
  <si>
    <t>301077.SZ</t>
  </si>
  <si>
    <t>星华新材</t>
  </si>
  <si>
    <t>002519.SZ</t>
  </si>
  <si>
    <t>银河电子</t>
  </si>
  <si>
    <t>301004.SZ</t>
  </si>
  <si>
    <t>嘉益股份</t>
  </si>
  <si>
    <t>002942.SZ</t>
  </si>
  <si>
    <t>新农股份</t>
  </si>
  <si>
    <t>000868.SZ</t>
  </si>
  <si>
    <t>安凯客车</t>
  </si>
  <si>
    <t>600771.SH</t>
  </si>
  <si>
    <t>广誉远</t>
  </si>
  <si>
    <t>301519.SZ</t>
  </si>
  <si>
    <t>舜禹股份</t>
  </si>
  <si>
    <t>600731.SH</t>
  </si>
  <si>
    <t>湖南海利</t>
  </si>
  <si>
    <t>300699.SZ</t>
  </si>
  <si>
    <t>光威复材</t>
  </si>
  <si>
    <t>603014.SH</t>
  </si>
  <si>
    <t>威高血净</t>
  </si>
  <si>
    <t>002627.SZ</t>
  </si>
  <si>
    <t>三峡旅游</t>
  </si>
  <si>
    <t>300620.SZ</t>
  </si>
  <si>
    <t>光库科技</t>
  </si>
  <si>
    <t>300514.SZ</t>
  </si>
  <si>
    <t>友讯达</t>
  </si>
  <si>
    <t>001373.SZ</t>
  </si>
  <si>
    <t>翔腾新材</t>
  </si>
  <si>
    <t>300295.SZ</t>
  </si>
  <si>
    <t>*ST三六五</t>
  </si>
  <si>
    <t>000998.SZ</t>
  </si>
  <si>
    <t>隆平高科</t>
  </si>
  <si>
    <t>301367.SZ</t>
  </si>
  <si>
    <t>瑞迈特</t>
  </si>
  <si>
    <t>300318.SZ</t>
  </si>
  <si>
    <t>博晖创新</t>
  </si>
  <si>
    <t>600406.SH</t>
  </si>
  <si>
    <t>国电南瑞</t>
  </si>
  <si>
    <t>000069.SZ</t>
  </si>
  <si>
    <t>华侨城A</t>
  </si>
  <si>
    <t>600570.SH</t>
  </si>
  <si>
    <t>恒生电子</t>
  </si>
  <si>
    <t>600694.SH</t>
  </si>
  <si>
    <t>大商股份</t>
  </si>
  <si>
    <t>600992.SH</t>
  </si>
  <si>
    <t>贵绳股份</t>
  </si>
  <si>
    <t>000659.SZ</t>
  </si>
  <si>
    <t>珠海中富</t>
  </si>
  <si>
    <t>002758.SZ</t>
  </si>
  <si>
    <t>浙农股份</t>
  </si>
  <si>
    <t>000501.SZ</t>
  </si>
  <si>
    <t>武商集团</t>
  </si>
  <si>
    <t>301175.SZ</t>
  </si>
  <si>
    <t>中科环保</t>
  </si>
  <si>
    <t>300662.SZ</t>
  </si>
  <si>
    <t>科锐国际</t>
  </si>
  <si>
    <t>300625.SZ</t>
  </si>
  <si>
    <t>三雄极光</t>
  </si>
  <si>
    <t>000897.SZ</t>
  </si>
  <si>
    <t>津滨发展</t>
  </si>
  <si>
    <t>000895.SZ</t>
  </si>
  <si>
    <t>双汇发展</t>
  </si>
  <si>
    <t>002277.SZ</t>
  </si>
  <si>
    <t>友阿股份</t>
  </si>
  <si>
    <t>002979.SZ</t>
  </si>
  <si>
    <t>雷赛智能</t>
  </si>
  <si>
    <t>002693.SZ</t>
  </si>
  <si>
    <t>双成药业</t>
  </si>
  <si>
    <t>002483.SZ</t>
  </si>
  <si>
    <t>润邦股份</t>
  </si>
  <si>
    <t>300311.SZ</t>
  </si>
  <si>
    <t>ST任子行</t>
  </si>
  <si>
    <t>300290.SZ</t>
  </si>
  <si>
    <t>荣科科技</t>
  </si>
  <si>
    <t>601008.SH</t>
  </si>
  <si>
    <t>连云港</t>
  </si>
  <si>
    <t>301665.SZ</t>
  </si>
  <si>
    <t>泰禾股份</t>
  </si>
  <si>
    <t>603982.SH</t>
  </si>
  <si>
    <t>泉峰汽车</t>
  </si>
  <si>
    <t>300228.SZ</t>
  </si>
  <si>
    <t>富瑞特装</t>
  </si>
  <si>
    <t>300075.SZ</t>
  </si>
  <si>
    <t>数字政通</t>
  </si>
  <si>
    <t>600895.SH</t>
  </si>
  <si>
    <t>张江高科</t>
  </si>
  <si>
    <t>601083.SH</t>
  </si>
  <si>
    <t>锦江航运</t>
  </si>
  <si>
    <t>600824.SH</t>
  </si>
  <si>
    <t>益民集团</t>
  </si>
  <si>
    <t>605138.SH</t>
  </si>
  <si>
    <t>盛泰集团</t>
  </si>
  <si>
    <t>002690.SZ</t>
  </si>
  <si>
    <t>美亚光电</t>
  </si>
  <si>
    <t>300455.SZ</t>
  </si>
  <si>
    <t>航天智装</t>
  </si>
  <si>
    <t>300275.SZ</t>
  </si>
  <si>
    <t>梅安森</t>
  </si>
  <si>
    <t>600598.SH</t>
  </si>
  <si>
    <t>北大荒</t>
  </si>
  <si>
    <t>000888.SZ</t>
  </si>
  <si>
    <t>峨眉山A</t>
  </si>
  <si>
    <t>000922.SZ</t>
  </si>
  <si>
    <t>佳电股份</t>
  </si>
  <si>
    <t>603716.SH</t>
  </si>
  <si>
    <t>塞力医疗</t>
  </si>
  <si>
    <t>300682.SZ</t>
  </si>
  <si>
    <t>朗新科技</t>
  </si>
  <si>
    <t>688660.SH</t>
  </si>
  <si>
    <t>电气风电</t>
  </si>
  <si>
    <t>000651.SZ</t>
  </si>
  <si>
    <t>格力电器</t>
  </si>
  <si>
    <t>601059.SH</t>
  </si>
  <si>
    <t>信达证券</t>
  </si>
  <si>
    <t>603585.SH</t>
  </si>
  <si>
    <t>苏利股份</t>
  </si>
  <si>
    <t>300889.SZ</t>
  </si>
  <si>
    <t>爱克股份</t>
  </si>
  <si>
    <t>300132.SZ</t>
  </si>
  <si>
    <t>青松股份</t>
  </si>
  <si>
    <t>002919.SZ</t>
  </si>
  <si>
    <t>名臣健康</t>
  </si>
  <si>
    <t>600854.SH</t>
  </si>
  <si>
    <t>春兰股份</t>
  </si>
  <si>
    <t>688098.SH</t>
  </si>
  <si>
    <t>申联生物</t>
  </si>
  <si>
    <t>002866.SZ</t>
  </si>
  <si>
    <t>传艺科技</t>
  </si>
  <si>
    <t>301372.SZ</t>
  </si>
  <si>
    <t>科净源</t>
  </si>
  <si>
    <t>301539.SZ</t>
  </si>
  <si>
    <t>宏鑫科技</t>
  </si>
  <si>
    <t>600793.SH</t>
  </si>
  <si>
    <t>宜宾纸业</t>
  </si>
  <si>
    <t>300448.SZ</t>
  </si>
  <si>
    <t>浩云科技</t>
  </si>
  <si>
    <t>600372.SH</t>
  </si>
  <si>
    <t>中航机载</t>
  </si>
  <si>
    <t>603160.SH</t>
  </si>
  <si>
    <t>汇顶科技</t>
  </si>
  <si>
    <t>301043.SZ</t>
  </si>
  <si>
    <t>绿岛风</t>
  </si>
  <si>
    <t>605099.SH</t>
  </si>
  <si>
    <t>共创草坪</t>
  </si>
  <si>
    <t>002588.SZ</t>
  </si>
  <si>
    <t>史丹利</t>
  </si>
  <si>
    <t>600981.SH</t>
  </si>
  <si>
    <t>苏豪汇鸿</t>
  </si>
  <si>
    <t>301511.SZ</t>
  </si>
  <si>
    <t>德福科技</t>
  </si>
  <si>
    <t>300645.SZ</t>
  </si>
  <si>
    <t>正元智慧</t>
  </si>
  <si>
    <t>002338.SZ</t>
  </si>
  <si>
    <t>奥普光电</t>
  </si>
  <si>
    <t>301038.SZ</t>
  </si>
  <si>
    <t>深水规院</t>
  </si>
  <si>
    <t>002867.SZ</t>
  </si>
  <si>
    <t>周大生</t>
  </si>
  <si>
    <t>002666.SZ</t>
  </si>
  <si>
    <t>德联集团</t>
  </si>
  <si>
    <t>600137.SH</t>
  </si>
  <si>
    <t>浪莎股份</t>
  </si>
  <si>
    <t>002015.SZ</t>
  </si>
  <si>
    <t>协鑫能科</t>
  </si>
  <si>
    <t>300048.SZ</t>
  </si>
  <si>
    <t>合康新能</t>
  </si>
  <si>
    <t>600540.SH</t>
  </si>
  <si>
    <t>新赛股份</t>
  </si>
  <si>
    <t>300510.SZ</t>
  </si>
  <si>
    <t>金冠股份</t>
  </si>
  <si>
    <t>003017.SZ</t>
  </si>
  <si>
    <t>大洋生物</t>
  </si>
  <si>
    <t>300703.SZ</t>
  </si>
  <si>
    <t>创源股份</t>
  </si>
  <si>
    <t>600939.SH</t>
  </si>
  <si>
    <t>重庆建工</t>
  </si>
  <si>
    <t>601212.SH</t>
  </si>
  <si>
    <t>白银有色</t>
  </si>
  <si>
    <t>688501.SH</t>
  </si>
  <si>
    <t>青达环保</t>
  </si>
  <si>
    <t>603536.SH</t>
  </si>
  <si>
    <t>惠发食品</t>
  </si>
  <si>
    <t>601698.SH</t>
  </si>
  <si>
    <t>中国卫通</t>
  </si>
  <si>
    <t>300443.SZ</t>
  </si>
  <si>
    <t>金雷股份</t>
  </si>
  <si>
    <t>000887.SZ</t>
  </si>
  <si>
    <t>中鼎股份</t>
  </si>
  <si>
    <t>603079.SH</t>
  </si>
  <si>
    <t>圣达生物</t>
  </si>
  <si>
    <t>600097.SH</t>
  </si>
  <si>
    <t>开创国际</t>
  </si>
  <si>
    <t>688132.SH</t>
  </si>
  <si>
    <t>邦彦技术</t>
  </si>
  <si>
    <t>603101.SH</t>
  </si>
  <si>
    <t>汇嘉时代</t>
  </si>
  <si>
    <t>301592.SZ</t>
  </si>
  <si>
    <t>六九一二</t>
  </si>
  <si>
    <t>603043.SH</t>
  </si>
  <si>
    <t>广州酒家</t>
  </si>
  <si>
    <t>601156.SH</t>
  </si>
  <si>
    <t>东航物流</t>
  </si>
  <si>
    <t>000096.SZ</t>
  </si>
  <si>
    <t>广聚能源</t>
  </si>
  <si>
    <t>603248.SH</t>
  </si>
  <si>
    <t>锡华科技</t>
  </si>
  <si>
    <t>600925.SH</t>
  </si>
  <si>
    <t>苏能股份</t>
  </si>
  <si>
    <t>603345.SH</t>
  </si>
  <si>
    <t>安井食品</t>
  </si>
  <si>
    <t>300904.SZ</t>
  </si>
  <si>
    <t>威力传动</t>
  </si>
  <si>
    <t>002679.SZ</t>
  </si>
  <si>
    <t>福建金森</t>
  </si>
  <si>
    <t>603188.SH</t>
  </si>
  <si>
    <t>亚邦股份</t>
  </si>
  <si>
    <t>000544.SZ</t>
  </si>
  <si>
    <t>中原环保</t>
  </si>
  <si>
    <t>603696.SH</t>
  </si>
  <si>
    <t>安记食品</t>
  </si>
  <si>
    <t>002560.SZ</t>
  </si>
  <si>
    <t>通达股份</t>
  </si>
  <si>
    <t>600869.SH</t>
  </si>
  <si>
    <t>远东股份</t>
  </si>
  <si>
    <t>300022.SZ</t>
  </si>
  <si>
    <t>吉峰科技</t>
  </si>
  <si>
    <t>300369.SZ</t>
  </si>
  <si>
    <t>绿盟科技</t>
  </si>
  <si>
    <t>600212.SH</t>
  </si>
  <si>
    <t>绿能慧充</t>
  </si>
  <si>
    <t>300979.SZ</t>
  </si>
  <si>
    <t>华利集团</t>
  </si>
  <si>
    <t>605183.SH</t>
  </si>
  <si>
    <t>确成股份</t>
  </si>
  <si>
    <t>600301.SH</t>
  </si>
  <si>
    <t>华锡有色</t>
  </si>
  <si>
    <t>000789.SZ</t>
  </si>
  <si>
    <t>万年青</t>
  </si>
  <si>
    <t>600917.SH</t>
  </si>
  <si>
    <t>重庆燃气</t>
  </si>
  <si>
    <t>003028.SZ</t>
  </si>
  <si>
    <t>振邦智能</t>
  </si>
  <si>
    <t>301073.SZ</t>
  </si>
  <si>
    <t>君亭酒店</t>
  </si>
  <si>
    <t>600609.SH</t>
  </si>
  <si>
    <t>金杯汽车</t>
  </si>
  <si>
    <t>600616.SH</t>
  </si>
  <si>
    <t>金枫酒业</t>
  </si>
  <si>
    <t>001277.SZ</t>
  </si>
  <si>
    <t>速达股份</t>
  </si>
  <si>
    <t>300447.SZ</t>
  </si>
  <si>
    <t>全信股份</t>
  </si>
  <si>
    <t>301026.SZ</t>
  </si>
  <si>
    <t>浩通科技</t>
  </si>
  <si>
    <t>301081.SZ</t>
  </si>
  <si>
    <t>严牌股份</t>
  </si>
  <si>
    <t>002507.SZ</t>
  </si>
  <si>
    <t>涪陵榨菜</t>
  </si>
  <si>
    <t>600153.SH</t>
  </si>
  <si>
    <t>建发股份</t>
  </si>
  <si>
    <t>002780.SZ</t>
  </si>
  <si>
    <t>三夫户外</t>
  </si>
  <si>
    <t>601038.SH</t>
  </si>
  <si>
    <t>一拖股份</t>
  </si>
  <si>
    <t>300033.SZ</t>
  </si>
  <si>
    <t>同花顺</t>
  </si>
  <si>
    <t>000572.SZ</t>
  </si>
  <si>
    <t>海马汽车</t>
  </si>
  <si>
    <t>002626.SZ</t>
  </si>
  <si>
    <t>金达威</t>
  </si>
  <si>
    <t>688581.SH</t>
  </si>
  <si>
    <t>安杰思</t>
  </si>
  <si>
    <t>601279.SH</t>
  </si>
  <si>
    <t>英利汽车</t>
  </si>
  <si>
    <t>000959.SZ</t>
  </si>
  <si>
    <t>首钢股份</t>
  </si>
  <si>
    <t>601512.SH</t>
  </si>
  <si>
    <t>中新集团</t>
  </si>
  <si>
    <t>001300.SZ</t>
  </si>
  <si>
    <t>三柏硕</t>
  </si>
  <si>
    <t>300509.SZ</t>
  </si>
  <si>
    <t>新美星</t>
  </si>
  <si>
    <t>600993.SH</t>
  </si>
  <si>
    <t>马应龙</t>
  </si>
  <si>
    <t>002060.SZ</t>
  </si>
  <si>
    <t>广东建工</t>
  </si>
  <si>
    <t>002465.SZ</t>
  </si>
  <si>
    <t>海格通信</t>
  </si>
  <si>
    <t>000828.SZ</t>
  </si>
  <si>
    <t>东莞控股</t>
  </si>
  <si>
    <t>603333.SH</t>
  </si>
  <si>
    <t>福华尚纬</t>
  </si>
  <si>
    <t>603877.SH</t>
  </si>
  <si>
    <t>太平鸟</t>
  </si>
  <si>
    <t>002533.SZ</t>
  </si>
  <si>
    <t>金杯电工</t>
  </si>
  <si>
    <t>600398.SH</t>
  </si>
  <si>
    <t>海澜之家</t>
  </si>
  <si>
    <t>603080.SH</t>
  </si>
  <si>
    <t>新疆火炬</t>
  </si>
  <si>
    <t>002953.SZ</t>
  </si>
  <si>
    <t>日丰股份</t>
  </si>
  <si>
    <t>600587.SH</t>
  </si>
  <si>
    <t>新华医疗</t>
  </si>
  <si>
    <t>600706.SH</t>
  </si>
  <si>
    <t>曲江文旅</t>
  </si>
  <si>
    <t>688779.SH</t>
  </si>
  <si>
    <t>五矿新能</t>
  </si>
  <si>
    <t>605188.SH</t>
  </si>
  <si>
    <t>国光连锁</t>
  </si>
  <si>
    <t>002639.SZ</t>
  </si>
  <si>
    <t>雪人集团</t>
  </si>
  <si>
    <t>002756.SZ</t>
  </si>
  <si>
    <t>永兴材料</t>
  </si>
  <si>
    <t>000953.SZ</t>
  </si>
  <si>
    <t>中哲精化</t>
  </si>
  <si>
    <t>601607.SH</t>
  </si>
  <si>
    <t>上海医药</t>
  </si>
  <si>
    <t>601999.SH</t>
  </si>
  <si>
    <t>出版传媒</t>
  </si>
  <si>
    <t>002449.SZ</t>
  </si>
  <si>
    <t>国星光电</t>
  </si>
  <si>
    <t>603639.SH</t>
  </si>
  <si>
    <t>海利尔</t>
  </si>
  <si>
    <t>002573.SZ</t>
  </si>
  <si>
    <t>清新环境</t>
  </si>
  <si>
    <t>688363.SH</t>
  </si>
  <si>
    <t>华熙生物</t>
  </si>
  <si>
    <t>000965.SZ</t>
  </si>
  <si>
    <t>天保基建</t>
  </si>
  <si>
    <t>301032.SZ</t>
  </si>
  <si>
    <t>新柴股份</t>
  </si>
  <si>
    <t>001395.SZ</t>
  </si>
  <si>
    <t>亚联机械</t>
  </si>
  <si>
    <t>002383.SZ</t>
  </si>
  <si>
    <t>合众思壮</t>
  </si>
  <si>
    <t>600138.SH</t>
  </si>
  <si>
    <t>中青旅</t>
  </si>
  <si>
    <t>300999.SZ</t>
  </si>
  <si>
    <t>金龙鱼</t>
  </si>
  <si>
    <t>600428.SH</t>
  </si>
  <si>
    <t>中远海特</t>
  </si>
  <si>
    <t>603376.SH</t>
  </si>
  <si>
    <t>大明电子</t>
  </si>
  <si>
    <t>600612.SH</t>
  </si>
  <si>
    <t>老凤祥</t>
  </si>
  <si>
    <t>300073.SZ</t>
  </si>
  <si>
    <t>当升科技</t>
  </si>
  <si>
    <t>301529.SZ</t>
  </si>
  <si>
    <t>福赛科技</t>
  </si>
  <si>
    <t>300655.SZ</t>
  </si>
  <si>
    <t>晶瑞电材</t>
  </si>
  <si>
    <t>688330.SH</t>
  </si>
  <si>
    <t>宏力达</t>
  </si>
  <si>
    <t>605222.SH</t>
  </si>
  <si>
    <t>起帆电缆</t>
  </si>
  <si>
    <t>603867.SH</t>
  </si>
  <si>
    <t>新化股份</t>
  </si>
  <si>
    <t>600900.SH</t>
  </si>
  <si>
    <t>长江电力</t>
  </si>
  <si>
    <t>002996.SZ</t>
  </si>
  <si>
    <t>顺博合金</t>
  </si>
  <si>
    <t>603860.SH</t>
  </si>
  <si>
    <t>中公高科</t>
  </si>
  <si>
    <t>002930.SZ</t>
  </si>
  <si>
    <t>宏川智慧</t>
  </si>
  <si>
    <t>300597.SZ</t>
  </si>
  <si>
    <t>吉大通信</t>
  </si>
  <si>
    <t>000930.SZ</t>
  </si>
  <si>
    <t>中粮科技</t>
  </si>
  <si>
    <t>600594.SH</t>
  </si>
  <si>
    <t>益佰制药</t>
  </si>
  <si>
    <t>300519.SZ</t>
  </si>
  <si>
    <t>新光药业</t>
  </si>
  <si>
    <t>002420.SZ</t>
  </si>
  <si>
    <t>毅昌科技</t>
  </si>
  <si>
    <t>601388.SH</t>
  </si>
  <si>
    <t>怡球资源</t>
  </si>
  <si>
    <t>002721.SZ</t>
  </si>
  <si>
    <t>金一文化</t>
  </si>
  <si>
    <t>600218.SH</t>
  </si>
  <si>
    <t>全柴动力</t>
  </si>
  <si>
    <t>000815.SZ</t>
  </si>
  <si>
    <t>美利云</t>
  </si>
  <si>
    <t>603600.SH</t>
  </si>
  <si>
    <t>永艺股份</t>
  </si>
  <si>
    <t>300824.SZ</t>
  </si>
  <si>
    <t>北鼎股份</t>
  </si>
  <si>
    <t>002598.SZ</t>
  </si>
  <si>
    <t>ST章鼓</t>
  </si>
  <si>
    <t>301180.SZ</t>
  </si>
  <si>
    <t>万祥科技</t>
  </si>
  <si>
    <t>300480.SZ</t>
  </si>
  <si>
    <t>光力科技</t>
  </si>
  <si>
    <t>301187.SZ</t>
  </si>
  <si>
    <t>欧圣电气</t>
  </si>
  <si>
    <t>002863.SZ</t>
  </si>
  <si>
    <t>今飞凯达</t>
  </si>
  <si>
    <t>601096.SH</t>
  </si>
  <si>
    <t>宏盛华源</t>
  </si>
  <si>
    <t>002212.SZ</t>
  </si>
  <si>
    <t>天融信</t>
  </si>
  <si>
    <t>600287.SH</t>
  </si>
  <si>
    <t>苏豪时尚</t>
  </si>
  <si>
    <t>300919.SZ</t>
  </si>
  <si>
    <t>中伟新材</t>
  </si>
  <si>
    <t>605599.SH</t>
  </si>
  <si>
    <t>菜百股份</t>
  </si>
  <si>
    <t>600189.SH</t>
  </si>
  <si>
    <t>泉阳泉</t>
  </si>
  <si>
    <t>300195.SZ</t>
  </si>
  <si>
    <t>长荣股份</t>
  </si>
  <si>
    <t>000631.SZ</t>
  </si>
  <si>
    <t>顺发恒能</t>
  </si>
  <si>
    <t>600561.SH</t>
  </si>
  <si>
    <t>江西长运</t>
  </si>
  <si>
    <t>300504.SZ</t>
  </si>
  <si>
    <t>天邑股份</t>
  </si>
  <si>
    <t>601579.SH</t>
  </si>
  <si>
    <t>会稽山</t>
  </si>
  <si>
    <t>600635.SH</t>
  </si>
  <si>
    <t>大众公用</t>
  </si>
  <si>
    <t>603348.SH</t>
  </si>
  <si>
    <t>文灿股份</t>
  </si>
  <si>
    <t>300360.SZ</t>
  </si>
  <si>
    <t>炬华科技</t>
  </si>
  <si>
    <t>601019.SH</t>
  </si>
  <si>
    <t>山东出版</t>
  </si>
  <si>
    <t>300804.SZ</t>
  </si>
  <si>
    <t>广康生化</t>
  </si>
  <si>
    <t>000505.SZ</t>
  </si>
  <si>
    <t>京粮控股</t>
  </si>
  <si>
    <t>300994.SZ</t>
  </si>
  <si>
    <t>久祺股份</t>
  </si>
  <si>
    <t>300960.SZ</t>
  </si>
  <si>
    <t>通业科技</t>
  </si>
  <si>
    <t>300014.SZ</t>
  </si>
  <si>
    <t>亿纬锂能</t>
  </si>
  <si>
    <t>002782.SZ</t>
  </si>
  <si>
    <t>可立克</t>
  </si>
  <si>
    <t>000999.SZ</t>
  </si>
  <si>
    <t>华润三九</t>
  </si>
  <si>
    <t>600566.SH</t>
  </si>
  <si>
    <t>济川药业</t>
  </si>
  <si>
    <t>002574.SZ</t>
  </si>
  <si>
    <t>明牌珠宝</t>
  </si>
  <si>
    <t>002973.SZ</t>
  </si>
  <si>
    <t>侨银股份</t>
  </si>
  <si>
    <t>603789.SH</t>
  </si>
  <si>
    <t>ST星农</t>
  </si>
  <si>
    <t>300507.SZ</t>
  </si>
  <si>
    <t>苏奥传感</t>
  </si>
  <si>
    <t>002245.SZ</t>
  </si>
  <si>
    <t>蔚蓝锂芯</t>
  </si>
  <si>
    <t>688588.SH</t>
  </si>
  <si>
    <t>凌志软件</t>
  </si>
  <si>
    <t>300470.SZ</t>
  </si>
  <si>
    <t>中密控股</t>
  </si>
  <si>
    <t>000820.SZ</t>
  </si>
  <si>
    <t>*ST节能</t>
  </si>
  <si>
    <t>000702.SZ</t>
  </si>
  <si>
    <t>正虹科技</t>
  </si>
  <si>
    <t>300298.SZ</t>
  </si>
  <si>
    <t>三诺生物</t>
  </si>
  <si>
    <t>002320.SZ</t>
  </si>
  <si>
    <t>海峡股份</t>
  </si>
  <si>
    <t>301016.SZ</t>
  </si>
  <si>
    <t>雷尔伟</t>
  </si>
  <si>
    <t>300079.SZ</t>
  </si>
  <si>
    <t>数码视讯</t>
  </si>
  <si>
    <t>601880.SH</t>
  </si>
  <si>
    <t>辽港股份</t>
  </si>
  <si>
    <t>003038.SZ</t>
  </si>
  <si>
    <t>鑫铂股份</t>
  </si>
  <si>
    <t>601599.SH</t>
  </si>
  <si>
    <t>浙文影业</t>
  </si>
  <si>
    <t>603386.SH</t>
  </si>
  <si>
    <t>骏亚科技</t>
  </si>
  <si>
    <t>002746.SZ</t>
  </si>
  <si>
    <t>仙坛股份</t>
  </si>
  <si>
    <t>000798.SZ</t>
  </si>
  <si>
    <t>中水渔业</t>
  </si>
  <si>
    <t>601139.SH</t>
  </si>
  <si>
    <t>深圳燃气</t>
  </si>
  <si>
    <t>603129.SH</t>
  </si>
  <si>
    <t>春风动力</t>
  </si>
  <si>
    <t>301167.SZ</t>
  </si>
  <si>
    <t>建研设计</t>
  </si>
  <si>
    <t>300294.SZ</t>
  </si>
  <si>
    <t>博雅生物</t>
  </si>
  <si>
    <t>300610.SZ</t>
  </si>
  <si>
    <t>晨化股份</t>
  </si>
  <si>
    <t>600628.SH</t>
  </si>
  <si>
    <t>新世界</t>
  </si>
  <si>
    <t>002234.SZ</t>
  </si>
  <si>
    <t>民和股份</t>
  </si>
  <si>
    <t>002126.SZ</t>
  </si>
  <si>
    <t>银轮股份</t>
  </si>
  <si>
    <t>300254.SZ</t>
  </si>
  <si>
    <t>仟源医药</t>
  </si>
  <si>
    <t>603235.SH</t>
  </si>
  <si>
    <t>天新药业</t>
  </si>
  <si>
    <t>002922.SZ</t>
  </si>
  <si>
    <t>伊戈尔</t>
  </si>
  <si>
    <t>688101.SH</t>
  </si>
  <si>
    <t>三达膜</t>
  </si>
  <si>
    <t>688619.SH</t>
  </si>
  <si>
    <t>罗普特</t>
  </si>
  <si>
    <t>002184.SZ</t>
  </si>
  <si>
    <t>海得控制</t>
  </si>
  <si>
    <t>002609.SZ</t>
  </si>
  <si>
    <t>捷顺科技</t>
  </si>
  <si>
    <t>600422.SH</t>
  </si>
  <si>
    <t>昆药集团</t>
  </si>
  <si>
    <t>300763.SZ</t>
  </si>
  <si>
    <t>锦浪科技</t>
  </si>
  <si>
    <t>000809.SZ</t>
  </si>
  <si>
    <t>和展能源</t>
  </si>
  <si>
    <t>000968.SZ</t>
  </si>
  <si>
    <t>蓝焰控股</t>
  </si>
  <si>
    <t>300823.SZ</t>
  </si>
  <si>
    <t>建科智能</t>
  </si>
  <si>
    <t>605268.SH</t>
  </si>
  <si>
    <t>王力安防</t>
  </si>
  <si>
    <t>605177.SH</t>
  </si>
  <si>
    <t>东亚药业</t>
  </si>
  <si>
    <t>600057.SH</t>
  </si>
  <si>
    <t>厦门象屿</t>
  </si>
  <si>
    <t>601828.SH</t>
  </si>
  <si>
    <t>美凯龙</t>
  </si>
  <si>
    <t>002572.SZ</t>
  </si>
  <si>
    <t>索菲亚</t>
  </si>
  <si>
    <t>600967.SH</t>
  </si>
  <si>
    <t>内蒙一机</t>
  </si>
  <si>
    <t>600203.SH</t>
  </si>
  <si>
    <t>福日电子</t>
  </si>
  <si>
    <t>300717.SZ</t>
  </si>
  <si>
    <t>华信新材</t>
  </si>
  <si>
    <t>601399.SH</t>
  </si>
  <si>
    <t>国机重装</t>
  </si>
  <si>
    <t>002132.SZ</t>
  </si>
  <si>
    <t>恒星科技</t>
  </si>
  <si>
    <t>000757.SZ</t>
  </si>
  <si>
    <t>浩物股份</t>
  </si>
  <si>
    <t>600435.SH</t>
  </si>
  <si>
    <t>北方导航</t>
  </si>
  <si>
    <t>000049.SZ</t>
  </si>
  <si>
    <t>德赛电池</t>
  </si>
  <si>
    <t>688053.SH</t>
  </si>
  <si>
    <t>ST思科瑞</t>
  </si>
  <si>
    <t>603122.SH</t>
  </si>
  <si>
    <t>合富中国</t>
  </si>
  <si>
    <t>601188.SH</t>
  </si>
  <si>
    <t>龙江交通</t>
  </si>
  <si>
    <t>002074.SZ</t>
  </si>
  <si>
    <t>国轩高科</t>
  </si>
  <si>
    <t>603053.SH</t>
  </si>
  <si>
    <t>成都燃气</t>
  </si>
  <si>
    <t>603988.SH</t>
  </si>
  <si>
    <t>中电电机</t>
  </si>
  <si>
    <t>002391.SZ</t>
  </si>
  <si>
    <t>长青股份</t>
  </si>
  <si>
    <t>001324.SZ</t>
  </si>
  <si>
    <t>长青科技</t>
  </si>
  <si>
    <t>300065.SZ</t>
  </si>
  <si>
    <t>海兰信</t>
  </si>
  <si>
    <t>300978.SZ</t>
  </si>
  <si>
    <t>东箭科技</t>
  </si>
  <si>
    <t>301598.SZ</t>
  </si>
  <si>
    <t>博科测试</t>
  </si>
  <si>
    <t>002406.SZ</t>
  </si>
  <si>
    <t>远东传动</t>
  </si>
  <si>
    <t>300807.SZ</t>
  </si>
  <si>
    <t>天迈科技</t>
  </si>
  <si>
    <t>300332.SZ</t>
  </si>
  <si>
    <t>天壕能源</t>
  </si>
  <si>
    <t>600248.SH</t>
  </si>
  <si>
    <t>陕建股份</t>
  </si>
  <si>
    <t>002593.SZ</t>
  </si>
  <si>
    <t>日上集团</t>
  </si>
  <si>
    <t>002102.SZ</t>
  </si>
  <si>
    <t>ST能特</t>
  </si>
  <si>
    <t>002166.SZ</t>
  </si>
  <si>
    <t>莱茵生物</t>
  </si>
  <si>
    <t>000785.SZ</t>
  </si>
  <si>
    <t>居然智家</t>
  </si>
  <si>
    <t>603158.SH</t>
  </si>
  <si>
    <t>腾龙股份</t>
  </si>
  <si>
    <t>603406.SH</t>
  </si>
  <si>
    <t>天富龙</t>
  </si>
  <si>
    <t>603596.SH</t>
  </si>
  <si>
    <t>伯特利</t>
  </si>
  <si>
    <t>688022.SH</t>
  </si>
  <si>
    <t>ST瀚川</t>
  </si>
  <si>
    <t>300053.SZ</t>
  </si>
  <si>
    <t>航宇微</t>
  </si>
  <si>
    <t>300719.SZ</t>
  </si>
  <si>
    <t>安达维尔</t>
  </si>
  <si>
    <t>600665.SH</t>
  </si>
  <si>
    <t>天地源</t>
  </si>
  <si>
    <t>300882.SZ</t>
  </si>
  <si>
    <t>万胜智能</t>
  </si>
  <si>
    <t>301259.SZ</t>
  </si>
  <si>
    <t>艾布鲁</t>
  </si>
  <si>
    <t>300640.SZ</t>
  </si>
  <si>
    <t>德艺文创</t>
  </si>
  <si>
    <t>600733.SH</t>
  </si>
  <si>
    <t>北汽蓝谷</t>
  </si>
  <si>
    <t>600871.SH</t>
  </si>
  <si>
    <t>石化油服</t>
  </si>
  <si>
    <t>600654.SH</t>
  </si>
  <si>
    <t>中安科</t>
  </si>
  <si>
    <t>300783.SZ</t>
  </si>
  <si>
    <t>三只松鼠</t>
  </si>
  <si>
    <t>301049.SZ</t>
  </si>
  <si>
    <t>超越科技</t>
  </si>
  <si>
    <t>300129.SZ</t>
  </si>
  <si>
    <t>泰胜风能</t>
  </si>
  <si>
    <t>300631.SZ</t>
  </si>
  <si>
    <t>久吾高科</t>
  </si>
  <si>
    <t>603327.SH</t>
  </si>
  <si>
    <t>福蓉科技</t>
  </si>
  <si>
    <t>002761.SZ</t>
  </si>
  <si>
    <t>浙江建投</t>
  </si>
  <si>
    <t>603300.SH</t>
  </si>
  <si>
    <t>海南华铁</t>
  </si>
  <si>
    <t>002043.SZ</t>
  </si>
  <si>
    <t>兔宝宝</t>
  </si>
  <si>
    <t>001222.SZ</t>
  </si>
  <si>
    <t>源飞宠物</t>
  </si>
  <si>
    <t>603758.SH</t>
  </si>
  <si>
    <t>秦安股份</t>
  </si>
  <si>
    <t>301030.SZ</t>
  </si>
  <si>
    <t>*ST仕净</t>
  </si>
  <si>
    <t>002958.SZ</t>
  </si>
  <si>
    <t>青农商行</t>
  </si>
  <si>
    <t>600419.SH</t>
  </si>
  <si>
    <t>天润乳业</t>
  </si>
  <si>
    <t>300531.SZ</t>
  </si>
  <si>
    <t>优博讯</t>
  </si>
  <si>
    <t>002222.SZ</t>
  </si>
  <si>
    <t>福晶科技</t>
  </si>
  <si>
    <t>603041.SH</t>
  </si>
  <si>
    <t>美思德</t>
  </si>
  <si>
    <t>001256.SZ</t>
  </si>
  <si>
    <t>炜冈科技</t>
  </si>
  <si>
    <t>300627.SZ</t>
  </si>
  <si>
    <t>华测导航</t>
  </si>
  <si>
    <t>002531.SZ</t>
  </si>
  <si>
    <t>天顺风能</t>
  </si>
  <si>
    <t>600619.SH</t>
  </si>
  <si>
    <t>海立股份</t>
  </si>
  <si>
    <t>000048.SZ</t>
  </si>
  <si>
    <t>京基智农</t>
  </si>
  <si>
    <t>000796.SZ</t>
  </si>
  <si>
    <t>凯撒旅业</t>
  </si>
  <si>
    <t>300865.SZ</t>
  </si>
  <si>
    <t>大宏立</t>
  </si>
  <si>
    <t>605169.SH</t>
  </si>
  <si>
    <t>洪通燃气</t>
  </si>
  <si>
    <t>300886.SZ</t>
  </si>
  <si>
    <t>华业香料</t>
  </si>
  <si>
    <t>301387.SZ</t>
  </si>
  <si>
    <t>光大同创</t>
  </si>
  <si>
    <t>002592.SZ</t>
  </si>
  <si>
    <t>ST八菱</t>
  </si>
  <si>
    <t>002617.SZ</t>
  </si>
  <si>
    <t>露笑科技</t>
  </si>
  <si>
    <t>002390.SZ</t>
  </si>
  <si>
    <t>信邦制药</t>
  </si>
  <si>
    <t>600817.SH</t>
  </si>
  <si>
    <t>宇通重工</t>
  </si>
  <si>
    <t>301501.SZ</t>
  </si>
  <si>
    <t>恒鑫生活</t>
  </si>
  <si>
    <t>000972.SZ</t>
  </si>
  <si>
    <t>*ST中基</t>
  </si>
  <si>
    <t>601226.SH</t>
  </si>
  <si>
    <t>华电科工</t>
  </si>
  <si>
    <t>601088.SH</t>
  </si>
  <si>
    <t>中国神华</t>
  </si>
  <si>
    <t>600941.SH</t>
  </si>
  <si>
    <t>中国移动</t>
  </si>
  <si>
    <t>601598.SH</t>
  </si>
  <si>
    <t>中国外运</t>
  </si>
  <si>
    <t>300681.SZ</t>
  </si>
  <si>
    <t>英搏尔</t>
  </si>
  <si>
    <t>600697.SH</t>
  </si>
  <si>
    <t>欧亚集团</t>
  </si>
  <si>
    <t>301065.SZ</t>
  </si>
  <si>
    <t>本立科技</t>
  </si>
  <si>
    <t>600268.SH</t>
  </si>
  <si>
    <t>国电南自</t>
  </si>
  <si>
    <t>600604.SH</t>
  </si>
  <si>
    <t>市北高新</t>
  </si>
  <si>
    <t>600905.SH</t>
  </si>
  <si>
    <t>三峡能源</t>
  </si>
  <si>
    <t>300629.SZ</t>
  </si>
  <si>
    <t>新劲刚</t>
  </si>
  <si>
    <t>300274.SZ</t>
  </si>
  <si>
    <t>阳光电源</t>
  </si>
  <si>
    <t>000925.SZ</t>
  </si>
  <si>
    <t>众合科技</t>
  </si>
  <si>
    <t>002911.SZ</t>
  </si>
  <si>
    <t>佛燃能源</t>
  </si>
  <si>
    <t>302132.SZ</t>
  </si>
  <si>
    <t>中航成飞</t>
  </si>
  <si>
    <t>301028.SZ</t>
  </si>
  <si>
    <t>鼎熔岩</t>
  </si>
  <si>
    <t>002206.SZ</t>
  </si>
  <si>
    <t>海利得</t>
  </si>
  <si>
    <t>600660.SH</t>
  </si>
  <si>
    <t>福耀玻璃</t>
  </si>
  <si>
    <t>002067.SZ</t>
  </si>
  <si>
    <t>景兴纸业</t>
  </si>
  <si>
    <t>301091.SZ</t>
  </si>
  <si>
    <t>深城交</t>
  </si>
  <si>
    <t>600850.SH</t>
  </si>
  <si>
    <t>电科数字</t>
  </si>
  <si>
    <t>600739.SH</t>
  </si>
  <si>
    <t>辽宁成大</t>
  </si>
  <si>
    <t>688051.SH</t>
  </si>
  <si>
    <t>佳华科技</t>
  </si>
  <si>
    <t>688061.SH</t>
  </si>
  <si>
    <t>灿瑞科技</t>
  </si>
  <si>
    <t>603356.SH</t>
  </si>
  <si>
    <t>华菱精工</t>
  </si>
  <si>
    <t>600064.SH</t>
  </si>
  <si>
    <t>南京高科</t>
  </si>
  <si>
    <t>300237.SZ</t>
  </si>
  <si>
    <t>ST美晨</t>
  </si>
  <si>
    <t>002809.SZ</t>
  </si>
  <si>
    <t>红墙股份</t>
  </si>
  <si>
    <t>300380.SZ</t>
  </si>
  <si>
    <t>安硕信息</t>
  </si>
  <si>
    <t>688638.SH</t>
  </si>
  <si>
    <t>誉辰智能</t>
  </si>
  <si>
    <t>300070.SZ</t>
  </si>
  <si>
    <t>碧水源</t>
  </si>
  <si>
    <t>688680.SH</t>
  </si>
  <si>
    <t>海优新材</t>
  </si>
  <si>
    <t>603102.SH</t>
  </si>
  <si>
    <t>百合股份</t>
  </si>
  <si>
    <t>301120.SZ</t>
  </si>
  <si>
    <t>新特电气</t>
  </si>
  <si>
    <t>600689.SH</t>
  </si>
  <si>
    <t>上海三毛</t>
  </si>
  <si>
    <t>300511.SZ</t>
  </si>
  <si>
    <t>雪榕生物</t>
  </si>
  <si>
    <t>600269.SH</t>
  </si>
  <si>
    <t>赣粤高速</t>
  </si>
  <si>
    <t>001208.SZ</t>
  </si>
  <si>
    <t>华菱线缆</t>
  </si>
  <si>
    <t>688727.SH</t>
  </si>
  <si>
    <t>恒坤新材</t>
  </si>
  <si>
    <t>000869.SZ</t>
  </si>
  <si>
    <t>张裕A</t>
  </si>
  <si>
    <t>600165.SH</t>
  </si>
  <si>
    <t>ST宁科</t>
  </si>
  <si>
    <t>002255.SZ</t>
  </si>
  <si>
    <t>海陆重工</t>
  </si>
  <si>
    <t>603833.SH</t>
  </si>
  <si>
    <t>欧派家居</t>
  </si>
  <si>
    <t>600282.SH</t>
  </si>
  <si>
    <t>南钢股份</t>
  </si>
  <si>
    <t>603577.SH</t>
  </si>
  <si>
    <t>汇金通</t>
  </si>
  <si>
    <t>002276.SZ</t>
  </si>
  <si>
    <t>万马股份</t>
  </si>
  <si>
    <t>600692.SH</t>
  </si>
  <si>
    <t>亚通股份</t>
  </si>
  <si>
    <t>600567.SH</t>
  </si>
  <si>
    <t>山鹰国际</t>
  </si>
  <si>
    <t>002682.SZ</t>
  </si>
  <si>
    <t>龙洲股份</t>
  </si>
  <si>
    <t>601727.SH</t>
  </si>
  <si>
    <t>上海电气</t>
  </si>
  <si>
    <t>600025.SH</t>
  </si>
  <si>
    <t>华能水电</t>
  </si>
  <si>
    <t>002398.SZ</t>
  </si>
  <si>
    <t>垒知集团</t>
  </si>
  <si>
    <t>000011.SZ</t>
  </si>
  <si>
    <t>深物业A</t>
  </si>
  <si>
    <t>000599.SZ</t>
  </si>
  <si>
    <t>青岛双星</t>
  </si>
  <si>
    <t>000402.SZ</t>
  </si>
  <si>
    <t>金融街</t>
  </si>
  <si>
    <t>000419.SZ</t>
  </si>
  <si>
    <t>通程控股</t>
  </si>
  <si>
    <t>002956.SZ</t>
  </si>
  <si>
    <t>西麦食品</t>
  </si>
  <si>
    <t>003012.SZ</t>
  </si>
  <si>
    <t>东鹏控股</t>
  </si>
  <si>
    <t>000586.SZ</t>
  </si>
  <si>
    <t>汇源通信</t>
  </si>
  <si>
    <t>002328.SZ</t>
  </si>
  <si>
    <t>新朋股份</t>
  </si>
  <si>
    <t>600359.SH</t>
  </si>
  <si>
    <t>新农开发</t>
  </si>
  <si>
    <t>002759.SZ</t>
  </si>
  <si>
    <t>天际股份</t>
  </si>
  <si>
    <t>600339.SH</t>
  </si>
  <si>
    <t>中油工程</t>
  </si>
  <si>
    <t>600436.SH</t>
  </si>
  <si>
    <t>片仔癀</t>
  </si>
  <si>
    <t>301388.SZ</t>
  </si>
  <si>
    <t>欣灵电气</t>
  </si>
  <si>
    <t>000514.SZ</t>
  </si>
  <si>
    <t>渝开发</t>
  </si>
  <si>
    <t>000422.SZ</t>
  </si>
  <si>
    <t>湖北宜化</t>
  </si>
  <si>
    <t>000703.SZ</t>
  </si>
  <si>
    <t>恒逸石化</t>
  </si>
  <si>
    <t>688596.SH</t>
  </si>
  <si>
    <t>正帆科技</t>
  </si>
  <si>
    <t>000725.SZ</t>
  </si>
  <si>
    <t>京东方A</t>
  </si>
  <si>
    <t>301636.SZ</t>
  </si>
  <si>
    <t>泽润新能</t>
  </si>
  <si>
    <t>605118.SH</t>
  </si>
  <si>
    <t>力鼎光电</t>
  </si>
  <si>
    <t>300933.SZ</t>
  </si>
  <si>
    <t>中辰股份</t>
  </si>
  <si>
    <t>300981.SZ</t>
  </si>
  <si>
    <t>中红医疗</t>
  </si>
  <si>
    <t>300539.SZ</t>
  </si>
  <si>
    <t>横河精密</t>
  </si>
  <si>
    <t>002543.SZ</t>
  </si>
  <si>
    <t>万和电气</t>
  </si>
  <si>
    <t>300948.SZ</t>
  </si>
  <si>
    <t>冠中生态</t>
  </si>
  <si>
    <t>002121.SZ</t>
  </si>
  <si>
    <t>科陆电子</t>
  </si>
  <si>
    <t>301116.SZ</t>
  </si>
  <si>
    <t>益客食品</t>
  </si>
  <si>
    <t>600754.SH</t>
  </si>
  <si>
    <t>锦江酒店</t>
  </si>
  <si>
    <t>603708.SH</t>
  </si>
  <si>
    <t>家家悦</t>
  </si>
  <si>
    <t>600059.SH</t>
  </si>
  <si>
    <t>古越龙山</t>
  </si>
  <si>
    <t>002884.SZ</t>
  </si>
  <si>
    <t>凌霄泵业</t>
  </si>
  <si>
    <t>300595.SZ</t>
  </si>
  <si>
    <t>欧普康视</t>
  </si>
  <si>
    <t>603176.SH</t>
  </si>
  <si>
    <t>汇通集团</t>
  </si>
  <si>
    <t>002452.SZ</t>
  </si>
  <si>
    <t>长高电气</t>
  </si>
  <si>
    <t>002213.SZ</t>
  </si>
  <si>
    <t>大为股份</t>
  </si>
  <si>
    <t>600797.SH</t>
  </si>
  <si>
    <t>浙大网新</t>
  </si>
  <si>
    <t>002405.SZ</t>
  </si>
  <si>
    <t>四维图新</t>
  </si>
  <si>
    <t>301327.SZ</t>
  </si>
  <si>
    <t>华宝新能</t>
  </si>
  <si>
    <t>002718.SZ</t>
  </si>
  <si>
    <t>友邦吊顶</t>
  </si>
  <si>
    <t>300854.SZ</t>
  </si>
  <si>
    <t>中兰环保</t>
  </si>
  <si>
    <t>603106.SH</t>
  </si>
  <si>
    <t>恒银科技</t>
  </si>
  <si>
    <t>300245.SZ</t>
  </si>
  <si>
    <t>ST天玑</t>
  </si>
  <si>
    <t>603508.SH</t>
  </si>
  <si>
    <t>思维列控</t>
  </si>
  <si>
    <t>000561.SZ</t>
  </si>
  <si>
    <t>烽火电子</t>
  </si>
  <si>
    <t>300637.SZ</t>
  </si>
  <si>
    <t>扬帆新材</t>
  </si>
  <si>
    <t>300892.SZ</t>
  </si>
  <si>
    <t>品渥食品</t>
  </si>
  <si>
    <t>000333.SZ</t>
  </si>
  <si>
    <t>美的集团</t>
  </si>
  <si>
    <t>600173.SH</t>
  </si>
  <si>
    <t>卧龙新能</t>
  </si>
  <si>
    <t>605555.SH</t>
  </si>
  <si>
    <t>德昌股份</t>
  </si>
  <si>
    <t>300169.SZ</t>
  </si>
  <si>
    <t>天晟新材</t>
  </si>
  <si>
    <t>688206.SH</t>
  </si>
  <si>
    <t>概伦电子</t>
  </si>
  <si>
    <t>300248.SZ</t>
  </si>
  <si>
    <t>新开普</t>
  </si>
  <si>
    <t>600105.SH</t>
  </si>
  <si>
    <t>永鼎股份</t>
  </si>
  <si>
    <t>688223.SH</t>
  </si>
  <si>
    <t>晶科能源</t>
  </si>
  <si>
    <t>300961.SZ</t>
  </si>
  <si>
    <t>深水海纳</t>
  </si>
  <si>
    <t>301076.SZ</t>
  </si>
  <si>
    <t>新瀚新材</t>
  </si>
  <si>
    <t>600241.SH</t>
  </si>
  <si>
    <t>时代万恒</t>
  </si>
  <si>
    <t>600128.SH</t>
  </si>
  <si>
    <t>苏豪弘业</t>
  </si>
  <si>
    <t>002327.SZ</t>
  </si>
  <si>
    <t>富安娜</t>
  </si>
  <si>
    <t>601608.SH</t>
  </si>
  <si>
    <t>中信重工</t>
  </si>
  <si>
    <t>688057.SH</t>
  </si>
  <si>
    <t>金达莱</t>
  </si>
  <si>
    <t>600332.SH</t>
  </si>
  <si>
    <t>白云山</t>
  </si>
  <si>
    <t>300405.SZ</t>
  </si>
  <si>
    <t>科隆股份</t>
  </si>
  <si>
    <t>301176.SZ</t>
  </si>
  <si>
    <t>逸豪新材</t>
  </si>
  <si>
    <t>600975.SH</t>
  </si>
  <si>
    <t>新五丰</t>
  </si>
  <si>
    <t>301163.SZ</t>
  </si>
  <si>
    <t>宏德股份</t>
  </si>
  <si>
    <t>000541.SZ</t>
  </si>
  <si>
    <t>佛山照明</t>
  </si>
  <si>
    <t>600019.SH</t>
  </si>
  <si>
    <t>宝钢股份</t>
  </si>
  <si>
    <t>002122.SZ</t>
  </si>
  <si>
    <t>ST汇洲</t>
  </si>
  <si>
    <t>300771.SZ</t>
  </si>
  <si>
    <t>智莱科技</t>
  </si>
  <si>
    <t>002032.SZ</t>
  </si>
  <si>
    <t>苏泊尔</t>
  </si>
  <si>
    <t>000570.SZ</t>
  </si>
  <si>
    <t>苏常柴A</t>
  </si>
  <si>
    <t>688410.SH</t>
  </si>
  <si>
    <t>山外山</t>
  </si>
  <si>
    <t>688167.SH</t>
  </si>
  <si>
    <t>炬光科技</t>
  </si>
  <si>
    <t>002686.SZ</t>
  </si>
  <si>
    <t>亿利达</t>
  </si>
  <si>
    <t>300911.SZ</t>
  </si>
  <si>
    <t>亿田智能</t>
  </si>
  <si>
    <t>000498.SZ</t>
  </si>
  <si>
    <t>山东路桥</t>
  </si>
  <si>
    <t>300724.SZ</t>
  </si>
  <si>
    <t>捷佳伟创</t>
  </si>
  <si>
    <t>001223.SZ</t>
  </si>
  <si>
    <t>欧克科技</t>
  </si>
  <si>
    <t>300722.SZ</t>
  </si>
  <si>
    <t>新余国科</t>
  </si>
  <si>
    <t>002583.SZ</t>
  </si>
  <si>
    <t>海能达</t>
  </si>
  <si>
    <t>000735.SZ</t>
  </si>
  <si>
    <t>罗牛山</t>
  </si>
  <si>
    <t>688472.SH</t>
  </si>
  <si>
    <t>阿特斯</t>
  </si>
  <si>
    <t>300326.SZ</t>
  </si>
  <si>
    <t>ST凯利</t>
  </si>
  <si>
    <t>600330.SH</t>
  </si>
  <si>
    <t>天通股份</t>
  </si>
  <si>
    <t>601699.SH</t>
  </si>
  <si>
    <t>潞安环能</t>
  </si>
  <si>
    <t>301011.SZ</t>
  </si>
  <si>
    <t>华立科技</t>
  </si>
  <si>
    <t>600929.SH</t>
  </si>
  <si>
    <t>雪天盐业</t>
  </si>
  <si>
    <t>002677.SZ</t>
  </si>
  <si>
    <t>浙江美大</t>
  </si>
  <si>
    <t>301008.SZ</t>
  </si>
  <si>
    <t>宏昌科技</t>
  </si>
  <si>
    <t>603689.SH</t>
  </si>
  <si>
    <t>皖天然气</t>
  </si>
  <si>
    <t>002931.SZ</t>
  </si>
  <si>
    <t>锋龙股份</t>
  </si>
  <si>
    <t>301066.SZ</t>
  </si>
  <si>
    <t>万事利</t>
  </si>
  <si>
    <t>600997.SH</t>
  </si>
  <si>
    <t>开滦股份</t>
  </si>
  <si>
    <t>300523.SZ</t>
  </si>
  <si>
    <t>辰安科技</t>
  </si>
  <si>
    <t>300747.SZ</t>
  </si>
  <si>
    <t>锐科激光</t>
  </si>
  <si>
    <t>000850.SZ</t>
  </si>
  <si>
    <t>华茂股份</t>
  </si>
  <si>
    <t>000554.SZ</t>
  </si>
  <si>
    <t>泰山石油</t>
  </si>
  <si>
    <t>000718.SZ</t>
  </si>
  <si>
    <t>苏宁环球</t>
  </si>
  <si>
    <t>300126.SZ</t>
  </si>
  <si>
    <t>锐奇股份</t>
  </si>
  <si>
    <t>300822.SZ</t>
  </si>
  <si>
    <t>贝仕达克</t>
  </si>
  <si>
    <t>002688.SZ</t>
  </si>
  <si>
    <t>金河生物</t>
  </si>
  <si>
    <t>001233.SZ</t>
  </si>
  <si>
    <t>海安集团</t>
  </si>
  <si>
    <t>688707.SH</t>
  </si>
  <si>
    <t>振华新材</t>
  </si>
  <si>
    <t>001323.SZ</t>
  </si>
  <si>
    <t>慕思股份</t>
  </si>
  <si>
    <t>600018.SH</t>
  </si>
  <si>
    <t>上港集团</t>
  </si>
  <si>
    <t>605108.SH</t>
  </si>
  <si>
    <t>同庆楼</t>
  </si>
  <si>
    <t>600050.SH</t>
  </si>
  <si>
    <t>中国联通</t>
  </si>
  <si>
    <t>600571.SH</t>
  </si>
  <si>
    <t>信雅达</t>
  </si>
  <si>
    <t>300791.SZ</t>
  </si>
  <si>
    <t>仙乐健康</t>
  </si>
  <si>
    <t>300181.SZ</t>
  </si>
  <si>
    <t>佐力药业</t>
  </si>
  <si>
    <t>688517.SH</t>
  </si>
  <si>
    <t>金冠电气</t>
  </si>
  <si>
    <t>600168.SH</t>
  </si>
  <si>
    <t>武汉控股</t>
  </si>
  <si>
    <t>600285.SH</t>
  </si>
  <si>
    <t>羚锐制药</t>
  </si>
  <si>
    <t>300577.SZ</t>
  </si>
  <si>
    <t>开润股份</t>
  </si>
  <si>
    <t>600459.SH</t>
  </si>
  <si>
    <t>贵研铂业</t>
  </si>
  <si>
    <t>600358.SH</t>
  </si>
  <si>
    <t>国旅联合</t>
  </si>
  <si>
    <t>002546.SZ</t>
  </si>
  <si>
    <t>新联电子</t>
  </si>
  <si>
    <t>600000.SH</t>
  </si>
  <si>
    <t>浦发银行</t>
  </si>
  <si>
    <t>600053.SH</t>
  </si>
  <si>
    <t>*ST九鼎</t>
  </si>
  <si>
    <t>600691.SH</t>
  </si>
  <si>
    <t>潞化科技</t>
  </si>
  <si>
    <t>300876.SZ</t>
  </si>
  <si>
    <t>蒙泰高新</t>
  </si>
  <si>
    <t>601368.SH</t>
  </si>
  <si>
    <t>绿城水务</t>
  </si>
  <si>
    <t>600062.SH</t>
  </si>
  <si>
    <t>华润双鹤</t>
  </si>
  <si>
    <t>300593.SZ</t>
  </si>
  <si>
    <t>新雷能</t>
  </si>
  <si>
    <t>301195.SZ</t>
  </si>
  <si>
    <t>北路智控</t>
  </si>
  <si>
    <t>600727.SH</t>
  </si>
  <si>
    <t>鲁北化工</t>
  </si>
  <si>
    <t>601666.SH</t>
  </si>
  <si>
    <t>平煤股份</t>
  </si>
  <si>
    <t>300461.SZ</t>
  </si>
  <si>
    <t>田中精机</t>
  </si>
  <si>
    <t>300437.SZ</t>
  </si>
  <si>
    <t>清水源</t>
  </si>
  <si>
    <t>688178.SH</t>
  </si>
  <si>
    <t>万德斯</t>
  </si>
  <si>
    <t>300225.SZ</t>
  </si>
  <si>
    <t>金力泰</t>
  </si>
  <si>
    <t>002375.SZ</t>
  </si>
  <si>
    <t>亚厦股份</t>
  </si>
  <si>
    <t>000753.SZ</t>
  </si>
  <si>
    <t>漳州发展</t>
  </si>
  <si>
    <t>601916.SH</t>
  </si>
  <si>
    <t>浙商银行</t>
  </si>
  <si>
    <t>601900.SH</t>
  </si>
  <si>
    <t>南方传媒</t>
  </si>
  <si>
    <t>300464.SZ</t>
  </si>
  <si>
    <t>星徽股份</t>
  </si>
  <si>
    <t>300832.SZ</t>
  </si>
  <si>
    <t>新产业</t>
  </si>
  <si>
    <t>002397.SZ</t>
  </si>
  <si>
    <t>梦洁股份</t>
  </si>
  <si>
    <t>600231.SH</t>
  </si>
  <si>
    <t>凌钢股份</t>
  </si>
  <si>
    <t>603218.SH</t>
  </si>
  <si>
    <t>日月股份</t>
  </si>
  <si>
    <t>002459.SZ</t>
  </si>
  <si>
    <t>晶澳科技</t>
  </si>
  <si>
    <t>002832.SZ</t>
  </si>
  <si>
    <t>比音勒芬</t>
  </si>
  <si>
    <t>301107.SZ</t>
  </si>
  <si>
    <t>瑜欣电子</t>
  </si>
  <si>
    <t>600897.SH</t>
  </si>
  <si>
    <t>厦门空港</t>
  </si>
  <si>
    <t>600729.SH</t>
  </si>
  <si>
    <t>重百集团</t>
  </si>
  <si>
    <t>600668.SH</t>
  </si>
  <si>
    <t>尖峰集团</t>
  </si>
  <si>
    <t>605339.SH</t>
  </si>
  <si>
    <t>南侨食品</t>
  </si>
  <si>
    <t>000547.SZ</t>
  </si>
  <si>
    <t>航天发展</t>
  </si>
  <si>
    <t>300545.SZ</t>
  </si>
  <si>
    <t>联得装备</t>
  </si>
  <si>
    <t>600210.SH</t>
  </si>
  <si>
    <t>紫江企业</t>
  </si>
  <si>
    <t>600170.SH</t>
  </si>
  <si>
    <t>上海建工</t>
  </si>
  <si>
    <t>300350.SZ</t>
  </si>
  <si>
    <t>华鹏飞</t>
  </si>
  <si>
    <t>600639.SH</t>
  </si>
  <si>
    <t>浦东金桥</t>
  </si>
  <si>
    <t>603071.SH</t>
  </si>
  <si>
    <t>物产环能</t>
  </si>
  <si>
    <t>600984.SH</t>
  </si>
  <si>
    <t>建设机械</t>
  </si>
  <si>
    <t>000620.SZ</t>
  </si>
  <si>
    <t>盈新发展</t>
  </si>
  <si>
    <t>603589.SH</t>
  </si>
  <si>
    <t>口子窖</t>
  </si>
  <si>
    <t>600887.SH</t>
  </si>
  <si>
    <t>伊利股份</t>
  </si>
  <si>
    <t>601003.SH</t>
  </si>
  <si>
    <t>柳钢股份</t>
  </si>
  <si>
    <t>300890.SZ</t>
  </si>
  <si>
    <t>翔丰华</t>
  </si>
  <si>
    <t>600838.SH</t>
  </si>
  <si>
    <t>上海九百</t>
  </si>
  <si>
    <t>000672.SZ</t>
  </si>
  <si>
    <t>上峰材料</t>
  </si>
  <si>
    <t>301173.SZ</t>
  </si>
  <si>
    <t>毓恬冠佳</t>
  </si>
  <si>
    <t>600312.SH</t>
  </si>
  <si>
    <t>平高电气</t>
  </si>
  <si>
    <t>002399.SZ</t>
  </si>
  <si>
    <t>海普瑞</t>
  </si>
  <si>
    <t>300027.SZ</t>
  </si>
  <si>
    <t>ST华谊</t>
  </si>
  <si>
    <t>301101.SZ</t>
  </si>
  <si>
    <t>明月镜片</t>
  </si>
  <si>
    <t>300551.SZ</t>
  </si>
  <si>
    <t>古鳌科技</t>
  </si>
  <si>
    <t>000031.SZ</t>
  </si>
  <si>
    <t>大悦城</t>
  </si>
  <si>
    <t>601020.SH</t>
  </si>
  <si>
    <t>华钰矿业</t>
  </si>
  <si>
    <t>301305.SZ</t>
  </si>
  <si>
    <t>朗坤科技</t>
  </si>
  <si>
    <t>600530.SH</t>
  </si>
  <si>
    <t>交大昂立</t>
  </si>
  <si>
    <t>001213.SZ</t>
  </si>
  <si>
    <t>中铁特货</t>
  </si>
  <si>
    <t>002279.SZ</t>
  </si>
  <si>
    <t>久其软件</t>
  </si>
  <si>
    <t>301088.SZ</t>
  </si>
  <si>
    <t>戎美股份</t>
  </si>
  <si>
    <t>688683.SH</t>
  </si>
  <si>
    <t>莱尔科技</t>
  </si>
  <si>
    <t>002591.SZ</t>
  </si>
  <si>
    <t>恒大高新</t>
  </si>
  <si>
    <t>603613.SH</t>
  </si>
  <si>
    <t>国联股份</t>
  </si>
  <si>
    <t>688226.SH</t>
  </si>
  <si>
    <t>威腾电气</t>
  </si>
  <si>
    <t>000553.SZ</t>
  </si>
  <si>
    <t>安道麦A</t>
  </si>
  <si>
    <t>601117.SH</t>
  </si>
  <si>
    <t>中国化学</t>
  </si>
  <si>
    <t>002478.SZ</t>
  </si>
  <si>
    <t>常宝股份</t>
  </si>
  <si>
    <t>688456.SH</t>
  </si>
  <si>
    <t>有研粉材</t>
  </si>
  <si>
    <t>002379.SZ</t>
  </si>
  <si>
    <t>宏桥控股</t>
  </si>
  <si>
    <t>301221.SZ</t>
  </si>
  <si>
    <t>光庭信息</t>
  </si>
  <si>
    <t>000929.SZ</t>
  </si>
  <si>
    <t>兰州黄河</t>
  </si>
  <si>
    <t>601919.SH</t>
  </si>
  <si>
    <t>中远海控</t>
  </si>
  <si>
    <t>601811.SH</t>
  </si>
  <si>
    <t>新华文轩</t>
  </si>
  <si>
    <t>600379.SH</t>
  </si>
  <si>
    <t>宝光股份</t>
  </si>
  <si>
    <t>002443.SZ</t>
  </si>
  <si>
    <t>金洲管道</t>
  </si>
  <si>
    <t>605365.SH</t>
  </si>
  <si>
    <t>立达信</t>
  </si>
  <si>
    <t>300340.SZ</t>
  </si>
  <si>
    <t>科恒股份</t>
  </si>
  <si>
    <t>300628.SZ</t>
  </si>
  <si>
    <t>亿联网络</t>
  </si>
  <si>
    <t>300651.SZ</t>
  </si>
  <si>
    <t>金陵体育</t>
  </si>
  <si>
    <t>300072.SZ</t>
  </si>
  <si>
    <t>海新能科</t>
  </si>
  <si>
    <t>000912.SZ</t>
  </si>
  <si>
    <t>泸天化</t>
  </si>
  <si>
    <t>688186.SH</t>
  </si>
  <si>
    <t>广大特材</t>
  </si>
  <si>
    <t>001356.SZ</t>
  </si>
  <si>
    <t>富岭股份</t>
  </si>
  <si>
    <t>300197.SZ</t>
  </si>
  <si>
    <t>节能铁汉</t>
  </si>
  <si>
    <t>688606.SH</t>
  </si>
  <si>
    <t>奥泰生物</t>
  </si>
  <si>
    <t>600579.SH</t>
  </si>
  <si>
    <t>中化装备</t>
  </si>
  <si>
    <t>688298.SH</t>
  </si>
  <si>
    <t>东方生物</t>
  </si>
  <si>
    <t>600156.SH</t>
  </si>
  <si>
    <t>华升股份</t>
  </si>
  <si>
    <t>301578.SZ</t>
  </si>
  <si>
    <t>辰奕智能</t>
  </si>
  <si>
    <t>000598.SZ</t>
  </si>
  <si>
    <t>兴蓉环境</t>
  </si>
  <si>
    <t>603363.SH</t>
  </si>
  <si>
    <t>傲农生物</t>
  </si>
  <si>
    <t>603175.SH</t>
  </si>
  <si>
    <t>超颖电子</t>
  </si>
  <si>
    <t>002180.SZ</t>
  </si>
  <si>
    <t>奔图科技</t>
  </si>
  <si>
    <t>600107.SH</t>
  </si>
  <si>
    <t>*ST尔雅</t>
  </si>
  <si>
    <t>600079.SH</t>
  </si>
  <si>
    <t>ST人福</t>
  </si>
  <si>
    <t>002434.SZ</t>
  </si>
  <si>
    <t>万里扬</t>
  </si>
  <si>
    <t>002430.SZ</t>
  </si>
  <si>
    <t>杭氧股份</t>
  </si>
  <si>
    <t>300796.SZ</t>
  </si>
  <si>
    <t>贝斯美</t>
  </si>
  <si>
    <t>603658.SH</t>
  </si>
  <si>
    <t>安图生物</t>
  </si>
  <si>
    <t>000090.SZ</t>
  </si>
  <si>
    <t>天健集团</t>
  </si>
  <si>
    <t>600827.SH</t>
  </si>
  <si>
    <t>百联股份</t>
  </si>
  <si>
    <t>301303.SZ</t>
  </si>
  <si>
    <t>真兰仪表</t>
  </si>
  <si>
    <t>002724.SZ</t>
  </si>
  <si>
    <t>海洋王</t>
  </si>
  <si>
    <t>300306.SZ</t>
  </si>
  <si>
    <t>远方信息</t>
  </si>
  <si>
    <t>001333.SZ</t>
  </si>
  <si>
    <t>光华股份</t>
  </si>
  <si>
    <t>301551.SZ</t>
  </si>
  <si>
    <t>无线传媒</t>
  </si>
  <si>
    <t>000995.SZ</t>
  </si>
  <si>
    <t>皇台酒业</t>
  </si>
  <si>
    <t>300035.SZ</t>
  </si>
  <si>
    <t>中科电气</t>
  </si>
  <si>
    <t>002001.SZ</t>
  </si>
  <si>
    <t>新和成</t>
  </si>
  <si>
    <t>002864.SZ</t>
  </si>
  <si>
    <t>盘龙药业</t>
  </si>
  <si>
    <t>300210.SZ</t>
  </si>
  <si>
    <t>森远股份</t>
  </si>
  <si>
    <t>688605.SH</t>
  </si>
  <si>
    <t>先锋精科</t>
  </si>
  <si>
    <t>002370.SZ</t>
  </si>
  <si>
    <t>亚太药业</t>
  </si>
  <si>
    <t>601012.SH</t>
  </si>
  <si>
    <t>隆基绿能</t>
  </si>
  <si>
    <t>301177.SZ</t>
  </si>
  <si>
    <t>迪阿股份</t>
  </si>
  <si>
    <t>000042.SZ</t>
  </si>
  <si>
    <t>中洲控股</t>
  </si>
  <si>
    <t>688006.SH</t>
  </si>
  <si>
    <t>杭可科技</t>
  </si>
  <si>
    <t>600006.SH</t>
  </si>
  <si>
    <t>东风股份</t>
  </si>
  <si>
    <t>600685.SH</t>
  </si>
  <si>
    <t>中船防务</t>
  </si>
  <si>
    <t>300694.SZ</t>
  </si>
  <si>
    <t>蠡湖股份</t>
  </si>
  <si>
    <t>002530.SZ</t>
  </si>
  <si>
    <t>金财互联</t>
  </si>
  <si>
    <t>600081.SH</t>
  </si>
  <si>
    <t>东风科技</t>
  </si>
  <si>
    <t>601949.SH</t>
  </si>
  <si>
    <t>中国出版</t>
  </si>
  <si>
    <t>300389.SZ</t>
  </si>
  <si>
    <t>艾比森</t>
  </si>
  <si>
    <t>300527.SZ</t>
  </si>
  <si>
    <t>ST应急</t>
  </si>
  <si>
    <t>300398.SZ</t>
  </si>
  <si>
    <t>飞凯材料</t>
  </si>
  <si>
    <t>000980.SZ</t>
  </si>
  <si>
    <t>众泰汽车</t>
  </si>
  <si>
    <t>600675.SH</t>
  </si>
  <si>
    <t>中华企业</t>
  </si>
  <si>
    <t>002576.SZ</t>
  </si>
  <si>
    <t>通达动力</t>
  </si>
  <si>
    <t>301185.SZ</t>
  </si>
  <si>
    <t>鸥玛软件</t>
  </si>
  <si>
    <t>002992.SZ</t>
  </si>
  <si>
    <t>宝明科技</t>
  </si>
  <si>
    <t>002453.SZ</t>
  </si>
  <si>
    <t>华软科技</t>
  </si>
  <si>
    <t>002152.SZ</t>
  </si>
  <si>
    <t>广电运通</t>
  </si>
  <si>
    <t>603191.SH</t>
  </si>
  <si>
    <t>望变电气</t>
  </si>
  <si>
    <t>300925.SZ</t>
  </si>
  <si>
    <t>法本信息</t>
  </si>
  <si>
    <t>002034.SZ</t>
  </si>
  <si>
    <t>旺能环境</t>
  </si>
  <si>
    <t>601789.SH</t>
  </si>
  <si>
    <t>宁波建工</t>
  </si>
  <si>
    <t>002752.SZ</t>
  </si>
  <si>
    <t>昇兴股份</t>
  </si>
  <si>
    <t>600222.SH</t>
  </si>
  <si>
    <t>太龙药业</t>
  </si>
  <si>
    <t>301486.SZ</t>
  </si>
  <si>
    <t>致尚科技</t>
  </si>
  <si>
    <t>603948.SH</t>
  </si>
  <si>
    <t>建业股份</t>
  </si>
  <si>
    <t>002251.SZ</t>
  </si>
  <si>
    <t>步步高</t>
  </si>
  <si>
    <t>301234.SZ</t>
  </si>
  <si>
    <t>五洲医疗</t>
  </si>
  <si>
    <t>600498.SH</t>
  </si>
  <si>
    <t>烽火通信</t>
  </si>
  <si>
    <t>600327.SH</t>
  </si>
  <si>
    <t>大东方</t>
  </si>
  <si>
    <t>002900.SZ</t>
  </si>
  <si>
    <t>哈三联</t>
  </si>
  <si>
    <t>300020.SZ</t>
  </si>
  <si>
    <t>ST银江</t>
  </si>
  <si>
    <t>600157.SH</t>
  </si>
  <si>
    <t>永泰能源</t>
  </si>
  <si>
    <t>600821.SH</t>
  </si>
  <si>
    <t>金开新能</t>
  </si>
  <si>
    <t>688312.SH</t>
  </si>
  <si>
    <t>燕麦科技</t>
  </si>
  <si>
    <t>603017.SH</t>
  </si>
  <si>
    <t>中衡设计</t>
  </si>
  <si>
    <t>000822.SZ</t>
  </si>
  <si>
    <t>山东海化</t>
  </si>
  <si>
    <t>300898.SZ</t>
  </si>
  <si>
    <t>熊猫乳品</t>
  </si>
  <si>
    <t>688584.SH</t>
  </si>
  <si>
    <t>上海合晶</t>
  </si>
  <si>
    <t>301359.SZ</t>
  </si>
  <si>
    <t>东南电子</t>
  </si>
  <si>
    <t>688183.SH</t>
  </si>
  <si>
    <t>生益电子</t>
  </si>
  <si>
    <t>301006.SZ</t>
  </si>
  <si>
    <t>迈拓股份</t>
  </si>
  <si>
    <t>600326.SH</t>
  </si>
  <si>
    <t>西藏天路</t>
  </si>
  <si>
    <t>002749.SZ</t>
  </si>
  <si>
    <t>国光股份</t>
  </si>
  <si>
    <t>688435.SH</t>
  </si>
  <si>
    <t>英方软件</t>
  </si>
  <si>
    <t>601311.SH</t>
  </si>
  <si>
    <t>骆驼股份</t>
  </si>
  <si>
    <t>300427.SZ</t>
  </si>
  <si>
    <t>红相股份</t>
  </si>
  <si>
    <t>600916.SH</t>
  </si>
  <si>
    <t>中国黄金</t>
  </si>
  <si>
    <t>603357.SH</t>
  </si>
  <si>
    <t>设计总院</t>
  </si>
  <si>
    <t>301503.SZ</t>
  </si>
  <si>
    <t>智迪科技</t>
  </si>
  <si>
    <t>000595.SZ</t>
  </si>
  <si>
    <t>*ST宝实</t>
  </si>
  <si>
    <t>300141.SZ</t>
  </si>
  <si>
    <t>和顺电气</t>
  </si>
  <si>
    <t>688722.SH</t>
  </si>
  <si>
    <t>同益中</t>
  </si>
  <si>
    <t>601616.SH</t>
  </si>
  <si>
    <t>广电电气</t>
  </si>
  <si>
    <t>605398.SH</t>
  </si>
  <si>
    <t>新炬网络</t>
  </si>
  <si>
    <t>000680.SZ</t>
  </si>
  <si>
    <t>山推股份</t>
  </si>
  <si>
    <t>000692.SZ</t>
  </si>
  <si>
    <t>惠天热电</t>
  </si>
  <si>
    <t>002424.SZ</t>
  </si>
  <si>
    <t>ST百灵</t>
  </si>
  <si>
    <t>603396.SH</t>
  </si>
  <si>
    <t>金辰股份</t>
  </si>
  <si>
    <t>600467.SH</t>
  </si>
  <si>
    <t>好当家</t>
  </si>
  <si>
    <t>600085.SH</t>
  </si>
  <si>
    <t>同仁堂</t>
  </si>
  <si>
    <t>600331.SH</t>
  </si>
  <si>
    <t>宏达股份</t>
  </si>
  <si>
    <t>300135.SZ</t>
  </si>
  <si>
    <t>宝利国际</t>
  </si>
  <si>
    <t>002882.SZ</t>
  </si>
  <si>
    <t>金龙羽</t>
  </si>
  <si>
    <t>301335.SZ</t>
  </si>
  <si>
    <t>天元宠物</t>
  </si>
  <si>
    <t>002498.SZ</t>
  </si>
  <si>
    <t>汉缆股份</t>
  </si>
  <si>
    <t>000958.SZ</t>
  </si>
  <si>
    <t>电投产融</t>
  </si>
  <si>
    <t>300810.SZ</t>
  </si>
  <si>
    <t>中科海讯</t>
  </si>
  <si>
    <t>000589.SZ</t>
  </si>
  <si>
    <t>贵州轮胎</t>
  </si>
  <si>
    <t>300972.SZ</t>
  </si>
  <si>
    <t>万辰集团</t>
  </si>
  <si>
    <t>300995.SZ</t>
  </si>
  <si>
    <t>奇德新材</t>
  </si>
  <si>
    <t>002735.SZ</t>
  </si>
  <si>
    <t>王子新材</t>
  </si>
  <si>
    <t>300776.SZ</t>
  </si>
  <si>
    <t>帝尔激光</t>
  </si>
  <si>
    <t>600009.SH</t>
  </si>
  <si>
    <t>上海机场</t>
  </si>
  <si>
    <t>002845.SZ</t>
  </si>
  <si>
    <t>同兴达</t>
  </si>
  <si>
    <t>000420.SZ</t>
  </si>
  <si>
    <t>吉林化纤</t>
  </si>
  <si>
    <t>301136.SZ</t>
  </si>
  <si>
    <t>招标股份</t>
  </si>
  <si>
    <t>600149.SH</t>
  </si>
  <si>
    <t>廊坊发展</t>
  </si>
  <si>
    <t>300701.SZ</t>
  </si>
  <si>
    <t>森霸传感</t>
  </si>
  <si>
    <t>002312.SZ</t>
  </si>
  <si>
    <t>川发龙蟒</t>
  </si>
  <si>
    <t>002265.SZ</t>
  </si>
  <si>
    <t>建设工业</t>
  </si>
  <si>
    <t>003006.SZ</t>
  </si>
  <si>
    <t>百亚股份</t>
  </si>
  <si>
    <t>301516.SZ</t>
  </si>
  <si>
    <t>中远通</t>
  </si>
  <si>
    <t>300076.SZ</t>
  </si>
  <si>
    <t>*ST宁视</t>
  </si>
  <si>
    <t>300862.SZ</t>
  </si>
  <si>
    <t>蓝盾光电</t>
  </si>
  <si>
    <t>600903.SH</t>
  </si>
  <si>
    <t>贵州燃气</t>
  </si>
  <si>
    <t>002488.SZ</t>
  </si>
  <si>
    <t>金固股份</t>
  </si>
  <si>
    <t>002869.SZ</t>
  </si>
  <si>
    <t>金溢科技</t>
  </si>
  <si>
    <t>002120.SZ</t>
  </si>
  <si>
    <t>韵达股份</t>
  </si>
  <si>
    <t>600803.SH</t>
  </si>
  <si>
    <t>新奥股份</t>
  </si>
  <si>
    <t>688701.SH</t>
  </si>
  <si>
    <t>卓锦股份</t>
  </si>
  <si>
    <t>688623.SH</t>
  </si>
  <si>
    <t>双元科技</t>
  </si>
  <si>
    <t>300750.SZ</t>
  </si>
  <si>
    <t>宁德时代</t>
  </si>
  <si>
    <t>600886.SH</t>
  </si>
  <si>
    <t>国投电力</t>
  </si>
  <si>
    <t>688261.SH</t>
  </si>
  <si>
    <t>东微半导</t>
  </si>
  <si>
    <t>000592.SZ</t>
  </si>
  <si>
    <t>平潭发展</t>
  </si>
  <si>
    <t>600575.SH</t>
  </si>
  <si>
    <t>淮河能源</t>
  </si>
  <si>
    <t>001227.SZ</t>
  </si>
  <si>
    <t>兰州银行</t>
  </si>
  <si>
    <t>688602.SH</t>
  </si>
  <si>
    <t>康鹏科技</t>
  </si>
  <si>
    <t>603095.SH</t>
  </si>
  <si>
    <t>越剑智能</t>
  </si>
  <si>
    <t>002300.SZ</t>
  </si>
  <si>
    <t>太阳电缆</t>
  </si>
  <si>
    <t>002140.SZ</t>
  </si>
  <si>
    <t>东华科技</t>
  </si>
  <si>
    <t>601229.SH</t>
  </si>
  <si>
    <t>上海银行</t>
  </si>
  <si>
    <t>300088.SZ</t>
  </si>
  <si>
    <t>长信科技</t>
  </si>
  <si>
    <t>301632.SZ</t>
  </si>
  <si>
    <t>广东建科</t>
  </si>
  <si>
    <t>600017.SH</t>
  </si>
  <si>
    <t>日照港</t>
  </si>
  <si>
    <t>688355.SH</t>
  </si>
  <si>
    <t>明志科技</t>
  </si>
  <si>
    <t>002790.SZ</t>
  </si>
  <si>
    <t>瑞尔特</t>
  </si>
  <si>
    <t>600906.SH</t>
  </si>
  <si>
    <t>财达证券</t>
  </si>
  <si>
    <t>301273.SZ</t>
  </si>
  <si>
    <t>瑞晨环保</t>
  </si>
  <si>
    <t>300432.SZ</t>
  </si>
  <si>
    <t>富临精工</t>
  </si>
  <si>
    <t>600751.SH</t>
  </si>
  <si>
    <t>海航科技</t>
  </si>
  <si>
    <t>002004.SZ</t>
  </si>
  <si>
    <t>华邦健康</t>
  </si>
  <si>
    <t>000876.SZ</t>
  </si>
  <si>
    <t>新希望</t>
  </si>
  <si>
    <t>600250.SH</t>
  </si>
  <si>
    <t>南京商旅</t>
  </si>
  <si>
    <t>300005.SZ</t>
  </si>
  <si>
    <t>探路者</t>
  </si>
  <si>
    <t>601002.SH</t>
  </si>
  <si>
    <t>晋亿实业</t>
  </si>
  <si>
    <t>601728.SH</t>
  </si>
  <si>
    <t>中国电信</t>
  </si>
  <si>
    <t>002302.SZ</t>
  </si>
  <si>
    <t>西部建设</t>
  </si>
  <si>
    <t>601528.SH</t>
  </si>
  <si>
    <t>瑞丰银行</t>
  </si>
  <si>
    <t>301037.SZ</t>
  </si>
  <si>
    <t>保立佳</t>
  </si>
  <si>
    <t>600711.SH</t>
  </si>
  <si>
    <t>盛屯矿业</t>
  </si>
  <si>
    <t>600546.SH</t>
  </si>
  <si>
    <t>山煤国际</t>
  </si>
  <si>
    <t>600179.SH</t>
  </si>
  <si>
    <t>安通控股</t>
  </si>
  <si>
    <t>603680.SH</t>
  </si>
  <si>
    <t>今创集团</t>
  </si>
  <si>
    <t>600657.SH</t>
  </si>
  <si>
    <t>信达地产</t>
  </si>
  <si>
    <t>300261.SZ</t>
  </si>
  <si>
    <t>雅本化学</t>
  </si>
  <si>
    <t>002647.SZ</t>
  </si>
  <si>
    <t>仁东控股</t>
  </si>
  <si>
    <t>603737.SH</t>
  </si>
  <si>
    <t>三棵树</t>
  </si>
  <si>
    <t>603192.SH</t>
  </si>
  <si>
    <t>汇得科技</t>
  </si>
  <si>
    <t>000526.SZ</t>
  </si>
  <si>
    <t>学大教育</t>
  </si>
  <si>
    <t>003032.SZ</t>
  </si>
  <si>
    <t>传智教育</t>
  </si>
  <si>
    <t>600461.SH</t>
  </si>
  <si>
    <t>洪城环境</t>
  </si>
  <si>
    <t>300259.SZ</t>
  </si>
  <si>
    <t>新天科技</t>
  </si>
  <si>
    <t>600328.SH</t>
  </si>
  <si>
    <t>中盐化工</t>
  </si>
  <si>
    <t>300663.SZ</t>
  </si>
  <si>
    <t>科蓝软件</t>
  </si>
  <si>
    <t>603636.SH</t>
  </si>
  <si>
    <t>南威软件</t>
  </si>
  <si>
    <t>688726.SH</t>
  </si>
  <si>
    <t>拉普拉斯</t>
  </si>
  <si>
    <t>301216.SZ</t>
  </si>
  <si>
    <t>万凯新材</t>
  </si>
  <si>
    <t>002779.SZ</t>
  </si>
  <si>
    <t>中坚科技</t>
  </si>
  <si>
    <t>603103.SH</t>
  </si>
  <si>
    <t>横店影视</t>
  </si>
  <si>
    <t>000707.SZ</t>
  </si>
  <si>
    <t>双环科技</t>
  </si>
  <si>
    <t>000978.SZ</t>
  </si>
  <si>
    <t>桂林旅游</t>
  </si>
  <si>
    <t>300918.SZ</t>
  </si>
  <si>
    <t>南山智尚</t>
  </si>
  <si>
    <t>603291.SH</t>
  </si>
  <si>
    <t>联合水务</t>
  </si>
  <si>
    <t>300062.SZ</t>
  </si>
  <si>
    <t>中能电气</t>
  </si>
  <si>
    <t>300751.SZ</t>
  </si>
  <si>
    <t>迈为股份</t>
  </si>
  <si>
    <t>601857.SH</t>
  </si>
  <si>
    <t>中国石油</t>
  </si>
  <si>
    <t>601985.SH</t>
  </si>
  <si>
    <t>中国核电</t>
  </si>
  <si>
    <t>002163.SZ</t>
  </si>
  <si>
    <t>海南发展</t>
  </si>
  <si>
    <t>688210.SH</t>
  </si>
  <si>
    <t>统联精密</t>
  </si>
  <si>
    <t>300833.SZ</t>
  </si>
  <si>
    <t>浩洋股份</t>
  </si>
  <si>
    <t>002027.SZ</t>
  </si>
  <si>
    <t>分众传媒</t>
  </si>
  <si>
    <t>600084.SH</t>
  </si>
  <si>
    <t>*ST尼雅</t>
  </si>
  <si>
    <t>601158.SH</t>
  </si>
  <si>
    <t>重庆水务</t>
  </si>
  <si>
    <t>301279.SZ</t>
  </si>
  <si>
    <t>金道科技</t>
  </si>
  <si>
    <t>300175.SZ</t>
  </si>
  <si>
    <t>朗源股份</t>
  </si>
  <si>
    <t>300566.SZ</t>
  </si>
  <si>
    <t>激智科技</t>
  </si>
  <si>
    <t>600787.SH</t>
  </si>
  <si>
    <t>中储股份</t>
  </si>
  <si>
    <t>300445.SZ</t>
  </si>
  <si>
    <t>康斯特</t>
  </si>
  <si>
    <t>601216.SH</t>
  </si>
  <si>
    <t>君正集团</t>
  </si>
  <si>
    <t>600802.SH</t>
  </si>
  <si>
    <t>福建水泥</t>
  </si>
  <si>
    <t>002823.SZ</t>
  </si>
  <si>
    <t>凯中精密</t>
  </si>
  <si>
    <t>600033.SH</t>
  </si>
  <si>
    <t>福建高速</t>
  </si>
  <si>
    <t>300958.SZ</t>
  </si>
  <si>
    <t>建工修复</t>
  </si>
  <si>
    <t>600026.SH</t>
  </si>
  <si>
    <t>中远海能</t>
  </si>
  <si>
    <t>600279.SH</t>
  </si>
  <si>
    <t>重庆港</t>
  </si>
  <si>
    <t>300773.SZ</t>
  </si>
  <si>
    <t>拉卡拉</t>
  </si>
  <si>
    <t>002991.SZ</t>
  </si>
  <si>
    <t>甘源食品</t>
  </si>
  <si>
    <t>002061.SZ</t>
  </si>
  <si>
    <t>浙江交科</t>
  </si>
  <si>
    <t>002226.SZ</t>
  </si>
  <si>
    <t>江南化工</t>
  </si>
  <si>
    <t>600325.SH</t>
  </si>
  <si>
    <t>华发股份</t>
  </si>
  <si>
    <t>301113.SZ</t>
  </si>
  <si>
    <t>雅艺科技</t>
  </si>
  <si>
    <t>603928.SH</t>
  </si>
  <si>
    <t>兴业股份</t>
  </si>
  <si>
    <t>300546.SZ</t>
  </si>
  <si>
    <t>雄帝科技</t>
  </si>
  <si>
    <t>605338.SH</t>
  </si>
  <si>
    <t>巴比食品</t>
  </si>
  <si>
    <t>300778.SZ</t>
  </si>
  <si>
    <t>新城市</t>
  </si>
  <si>
    <t>001311.SZ</t>
  </si>
  <si>
    <t>多利科技</t>
  </si>
  <si>
    <t>002872.SZ</t>
  </si>
  <si>
    <t>ST天圣</t>
  </si>
  <si>
    <t>000503.SZ</t>
  </si>
  <si>
    <t>国新健康</t>
  </si>
  <si>
    <t>301010.SZ</t>
  </si>
  <si>
    <t>晶雪节能</t>
  </si>
  <si>
    <t>601969.SH</t>
  </si>
  <si>
    <t>海南矿业</t>
  </si>
  <si>
    <t>002051.SZ</t>
  </si>
  <si>
    <t>中工国际</t>
  </si>
  <si>
    <t>601992.SH</t>
  </si>
  <si>
    <t>金隅集团</t>
  </si>
  <si>
    <t>300081.SZ</t>
  </si>
  <si>
    <t>ST恒信</t>
  </si>
  <si>
    <t>603120.SH</t>
  </si>
  <si>
    <t>肯特催化</t>
  </si>
  <si>
    <t>300049.SZ</t>
  </si>
  <si>
    <t>福瑞医科</t>
  </si>
  <si>
    <t>000008.SZ</t>
  </si>
  <si>
    <t>神州高铁</t>
  </si>
  <si>
    <t>002521.SZ</t>
  </si>
  <si>
    <t>齐峰新材</t>
  </si>
  <si>
    <t>688616.SH</t>
  </si>
  <si>
    <t>西力科技</t>
  </si>
  <si>
    <t>001239.SZ</t>
  </si>
  <si>
    <t>永达股份</t>
  </si>
  <si>
    <t>600336.SH</t>
  </si>
  <si>
    <t>澳柯玛</t>
  </si>
  <si>
    <t>600893.SH</t>
  </si>
  <si>
    <t>航发动力</t>
  </si>
  <si>
    <t>000729.SZ</t>
  </si>
  <si>
    <t>燕京啤酒</t>
  </si>
  <si>
    <t>601127.SH</t>
  </si>
  <si>
    <t>赛力斯</t>
  </si>
  <si>
    <t>600176.SH</t>
  </si>
  <si>
    <t>中国巨石</t>
  </si>
  <si>
    <t>301379.SZ</t>
  </si>
  <si>
    <t>天山电子</t>
  </si>
  <si>
    <t>002544.SZ</t>
  </si>
  <si>
    <t>普天科技</t>
  </si>
  <si>
    <t>603759.SH</t>
  </si>
  <si>
    <t>海天股份</t>
  </si>
  <si>
    <t>600519.SH</t>
  </si>
  <si>
    <t>贵州茅台</t>
  </si>
  <si>
    <t>002352.SZ</t>
  </si>
  <si>
    <t>顺丰控股</t>
  </si>
  <si>
    <t>300883.SZ</t>
  </si>
  <si>
    <t>龙利得</t>
  </si>
  <si>
    <t>600839.SH</t>
  </si>
  <si>
    <t>四川长虹</t>
  </si>
  <si>
    <t>300772.SZ</t>
  </si>
  <si>
    <t>运达股份</t>
  </si>
  <si>
    <t>600221.SH</t>
  </si>
  <si>
    <t>海航控股</t>
  </si>
  <si>
    <t>601865.SH</t>
  </si>
  <si>
    <t>福莱特</t>
  </si>
  <si>
    <t>002454.SZ</t>
  </si>
  <si>
    <t>松芝股份</t>
  </si>
  <si>
    <t>002385.SZ</t>
  </si>
  <si>
    <t>大北农</t>
  </si>
  <si>
    <t>600238.SH</t>
  </si>
  <si>
    <t>*ST椰岛</t>
  </si>
  <si>
    <t>300622.SZ</t>
  </si>
  <si>
    <t>博士眼镜</t>
  </si>
  <si>
    <t>688717.SH</t>
  </si>
  <si>
    <t>艾罗能源</t>
  </si>
  <si>
    <t>002104.SZ</t>
  </si>
  <si>
    <t>恒宝股份</t>
  </si>
  <si>
    <t>601107.SH</t>
  </si>
  <si>
    <t>四川成渝</t>
  </si>
  <si>
    <t>600624.SH</t>
  </si>
  <si>
    <t>ST复华</t>
  </si>
  <si>
    <t>002345.SZ</t>
  </si>
  <si>
    <t>潮宏基</t>
  </si>
  <si>
    <t>600420.SH</t>
  </si>
  <si>
    <t>国药现代</t>
  </si>
  <si>
    <t>002298.SZ</t>
  </si>
  <si>
    <t>中电鑫龙</t>
  </si>
  <si>
    <t>600073.SH</t>
  </si>
  <si>
    <t>光明肉业</t>
  </si>
  <si>
    <t>002796.SZ</t>
  </si>
  <si>
    <t>世嘉科技</t>
  </si>
  <si>
    <t>603273.SH</t>
  </si>
  <si>
    <t>天元智能</t>
  </si>
  <si>
    <t>601677.SH</t>
  </si>
  <si>
    <t>明泰铝业</t>
  </si>
  <si>
    <t>603605.SH</t>
  </si>
  <si>
    <t>珀莱雅</t>
  </si>
  <si>
    <t>600258.SH</t>
  </si>
  <si>
    <t>首旅酒店</t>
  </si>
  <si>
    <t>300575.SZ</t>
  </si>
  <si>
    <t>中旗股份</t>
  </si>
  <si>
    <t>301488.SZ</t>
  </si>
  <si>
    <t>豪恩汽电</t>
  </si>
  <si>
    <t>600801.SH</t>
  </si>
  <si>
    <t>华新建材</t>
  </si>
  <si>
    <t>000563.SZ</t>
  </si>
  <si>
    <t>陕国投A</t>
  </si>
  <si>
    <t>600136.SH</t>
  </si>
  <si>
    <t>ST明诚</t>
  </si>
  <si>
    <t>300348.SZ</t>
  </si>
  <si>
    <t>长亮科技</t>
  </si>
  <si>
    <t>002548.SZ</t>
  </si>
  <si>
    <t>金新农</t>
  </si>
  <si>
    <t>002223.SZ</t>
  </si>
  <si>
    <t>鱼跃医疗</t>
  </si>
  <si>
    <t>688479.SH</t>
  </si>
  <si>
    <t>友车科技</t>
  </si>
  <si>
    <t>300154.SZ</t>
  </si>
  <si>
    <t>瑞凌股份</t>
  </si>
  <si>
    <t>601952.SH</t>
  </si>
  <si>
    <t>苏垦农发</t>
  </si>
  <si>
    <t>000685.SZ</t>
  </si>
  <si>
    <t>中山公用</t>
  </si>
  <si>
    <t>000893.SZ</t>
  </si>
  <si>
    <t>亚钾国际</t>
  </si>
  <si>
    <t>600760.SH</t>
  </si>
  <si>
    <t>中航沈飞</t>
  </si>
  <si>
    <t>600679.SH</t>
  </si>
  <si>
    <t>上海凤凰</t>
  </si>
  <si>
    <t>301100.SZ</t>
  </si>
  <si>
    <t>风光股份</t>
  </si>
  <si>
    <t>603162.SH</t>
  </si>
  <si>
    <t>海通发展</t>
  </si>
  <si>
    <t>601606.SH</t>
  </si>
  <si>
    <t>长城军工</t>
  </si>
  <si>
    <t>603312.SH</t>
  </si>
  <si>
    <t>西典新能</t>
  </si>
  <si>
    <t>000936.SZ</t>
  </si>
  <si>
    <t>华西股份</t>
  </si>
  <si>
    <t>000058.SZ</t>
  </si>
  <si>
    <t>深赛格</t>
  </si>
  <si>
    <t>688425.SH</t>
  </si>
  <si>
    <t>铁建重工</t>
  </si>
  <si>
    <t>601939.SH</t>
  </si>
  <si>
    <t>建设银行</t>
  </si>
  <si>
    <t>601866.SH</t>
  </si>
  <si>
    <t>中远海发</t>
  </si>
  <si>
    <t>603390.SH</t>
  </si>
  <si>
    <t>通达电气</t>
  </si>
  <si>
    <t>601198.SH</t>
  </si>
  <si>
    <t>东兴证券</t>
  </si>
  <si>
    <t>301587.SZ</t>
  </si>
  <si>
    <t>中瑞股份</t>
  </si>
  <si>
    <t>301000.SZ</t>
  </si>
  <si>
    <t>肇民科技</t>
  </si>
  <si>
    <t>301479.SZ</t>
  </si>
  <si>
    <t>弘景光电</t>
  </si>
  <si>
    <t>000695.SZ</t>
  </si>
  <si>
    <t>滨海能源</t>
  </si>
  <si>
    <t>600568.SH</t>
  </si>
  <si>
    <t>ST中珠</t>
  </si>
  <si>
    <t>603968.SH</t>
  </si>
  <si>
    <t>醋化股份</t>
  </si>
  <si>
    <t>601155.SH</t>
  </si>
  <si>
    <t>新城控股</t>
  </si>
  <si>
    <t>688550.SH</t>
  </si>
  <si>
    <t>瑞联新材</t>
  </si>
  <si>
    <t>300803.SZ</t>
  </si>
  <si>
    <t>指南针</t>
  </si>
  <si>
    <t>002998.SZ</t>
  </si>
  <si>
    <t>优彩资源</t>
  </si>
  <si>
    <t>300786.SZ</t>
  </si>
  <si>
    <t>国林科技</t>
  </si>
  <si>
    <t>600152.SH</t>
  </si>
  <si>
    <t>维科技术</t>
  </si>
  <si>
    <t>003035.SZ</t>
  </si>
  <si>
    <t>南网能源</t>
  </si>
  <si>
    <t>300547.SZ</t>
  </si>
  <si>
    <t>川环科技</t>
  </si>
  <si>
    <t>002891.SZ</t>
  </si>
  <si>
    <t>中宠股份</t>
  </si>
  <si>
    <t>002815.SZ</t>
  </si>
  <si>
    <t>崇达技术</t>
  </si>
  <si>
    <t>002668.SZ</t>
  </si>
  <si>
    <t>TCL智家</t>
  </si>
  <si>
    <t>300105.SZ</t>
  </si>
  <si>
    <t>龙源技术</t>
  </si>
  <si>
    <t>300982.SZ</t>
  </si>
  <si>
    <t>苏文电能</t>
  </si>
  <si>
    <t>300061.SZ</t>
  </si>
  <si>
    <t>旗天科技</t>
  </si>
  <si>
    <t>600776.SH</t>
  </si>
  <si>
    <t>东方通信</t>
  </si>
  <si>
    <t>002142.SZ</t>
  </si>
  <si>
    <t>宁波银行</t>
  </si>
  <si>
    <t>603181.SH</t>
  </si>
  <si>
    <t>皇马科技</t>
  </si>
  <si>
    <t>603855.SH</t>
  </si>
  <si>
    <t>华荣股份</t>
  </si>
  <si>
    <t>600973.SH</t>
  </si>
  <si>
    <t>宝胜股份</t>
  </si>
  <si>
    <t>600266.SH</t>
  </si>
  <si>
    <t>城建发展</t>
  </si>
  <si>
    <t>603817.SH</t>
  </si>
  <si>
    <t>海峡环保</t>
  </si>
  <si>
    <t>688314.SH</t>
  </si>
  <si>
    <t>康拓医疗</t>
  </si>
  <si>
    <t>601298.SH</t>
  </si>
  <si>
    <t>青岛港</t>
  </si>
  <si>
    <t>301115.SZ</t>
  </si>
  <si>
    <t>联检科技</t>
  </si>
  <si>
    <t>002961.SZ</t>
  </si>
  <si>
    <t>瑞达期货</t>
  </si>
  <si>
    <t>002562.SZ</t>
  </si>
  <si>
    <t>兄弟科技</t>
  </si>
  <si>
    <t>002632.SZ</t>
  </si>
  <si>
    <t>道明光学</t>
  </si>
  <si>
    <t>002108.SZ</t>
  </si>
  <si>
    <t>沧州明珠</t>
  </si>
  <si>
    <t>001389.SZ</t>
  </si>
  <si>
    <t>广合科技</t>
  </si>
  <si>
    <t>603528.SH</t>
  </si>
  <si>
    <t>多伦科技</t>
  </si>
  <si>
    <t>600216.SH</t>
  </si>
  <si>
    <t>浙江医药</t>
  </si>
  <si>
    <t>603205.SH</t>
  </si>
  <si>
    <t>健尔康</t>
  </si>
  <si>
    <t>300217.SZ</t>
  </si>
  <si>
    <t>东方电热</t>
  </si>
  <si>
    <t>603378.SH</t>
  </si>
  <si>
    <t>*ST亚士</t>
  </si>
  <si>
    <t>000858.SZ</t>
  </si>
  <si>
    <t>五粮液</t>
  </si>
  <si>
    <t>002941.SZ</t>
  </si>
  <si>
    <t>新疆交建</t>
  </si>
  <si>
    <t>001201.SZ</t>
  </si>
  <si>
    <t>东瑞股份</t>
  </si>
  <si>
    <t>000523.SZ</t>
  </si>
  <si>
    <t>红棉股份</t>
  </si>
  <si>
    <t>603927.SH</t>
  </si>
  <si>
    <t>中科软</t>
  </si>
  <si>
    <t>300538.SZ</t>
  </si>
  <si>
    <t>同益股份</t>
  </si>
  <si>
    <t>603130.SH</t>
  </si>
  <si>
    <t>云中马</t>
  </si>
  <si>
    <t>301203.SZ</t>
  </si>
  <si>
    <t>国泰环保</t>
  </si>
  <si>
    <t>002673.SZ</t>
  </si>
  <si>
    <t>西部证券</t>
  </si>
  <si>
    <t>601113.SH</t>
  </si>
  <si>
    <t>华鼎股份</t>
  </si>
  <si>
    <t>600597.SH</t>
  </si>
  <si>
    <t>光明乳业</t>
  </si>
  <si>
    <t>600676.SH</t>
  </si>
  <si>
    <t>交运股份</t>
  </si>
  <si>
    <t>002284.SZ</t>
  </si>
  <si>
    <t>亚太股份</t>
  </si>
  <si>
    <t>600658.SH</t>
  </si>
  <si>
    <t>电子城</t>
  </si>
  <si>
    <t>000401.SZ</t>
  </si>
  <si>
    <t>金隅冀东</t>
  </si>
  <si>
    <t>688652.SH</t>
  </si>
  <si>
    <t>京仪装备</t>
  </si>
  <si>
    <t>600593.SH</t>
  </si>
  <si>
    <t>大连圣亚</t>
  </si>
  <si>
    <t>600559.SH</t>
  </si>
  <si>
    <t>老白干酒</t>
  </si>
  <si>
    <t>002988.SZ</t>
  </si>
  <si>
    <t>豪美新材</t>
  </si>
  <si>
    <t>002689.SZ</t>
  </si>
  <si>
    <t>ST远智</t>
  </si>
  <si>
    <t>000009.SZ</t>
  </si>
  <si>
    <t>中国宝安</t>
  </si>
  <si>
    <t>301286.SZ</t>
  </si>
  <si>
    <t>侨源股份</t>
  </si>
  <si>
    <t>601567.SH</t>
  </si>
  <si>
    <t>三星电气</t>
  </si>
  <si>
    <t>600021.SH</t>
  </si>
  <si>
    <t>上海电力</t>
  </si>
  <si>
    <t>600525.SH</t>
  </si>
  <si>
    <t>ST长园</t>
  </si>
  <si>
    <t>600219.SH</t>
  </si>
  <si>
    <t>南山铝业</t>
  </si>
  <si>
    <t>600249.SH</t>
  </si>
  <si>
    <t>两面针</t>
  </si>
  <si>
    <t>603299.SH</t>
  </si>
  <si>
    <t>苏盐井神</t>
  </si>
  <si>
    <t>300230.SZ</t>
  </si>
  <si>
    <t>永利股份</t>
  </si>
  <si>
    <t>600458.SH</t>
  </si>
  <si>
    <t>时代新材</t>
  </si>
  <si>
    <t>603609.SH</t>
  </si>
  <si>
    <t>禾丰股份</t>
  </si>
  <si>
    <t>601098.SH</t>
  </si>
  <si>
    <t>中南传媒</t>
  </si>
  <si>
    <t>600166.SH</t>
  </si>
  <si>
    <t>福田汽车</t>
  </si>
  <si>
    <t>600859.SH</t>
  </si>
  <si>
    <t>王府井</t>
  </si>
  <si>
    <t>002986.SZ</t>
  </si>
  <si>
    <t>宇新股份</t>
  </si>
  <si>
    <t>603458.SH</t>
  </si>
  <si>
    <t>勘设股份</t>
  </si>
  <si>
    <t>002692.SZ</t>
  </si>
  <si>
    <t>远程股份</t>
  </si>
  <si>
    <t>603229.SH</t>
  </si>
  <si>
    <t>奥翔药业</t>
  </si>
  <si>
    <t>002170.SZ</t>
  </si>
  <si>
    <t>芭田股份</t>
  </si>
  <si>
    <t>002116.SZ</t>
  </si>
  <si>
    <t>中国海诚</t>
  </si>
  <si>
    <t>000902.SZ</t>
  </si>
  <si>
    <t>新洋丰</t>
  </si>
  <si>
    <t>603697.SH</t>
  </si>
  <si>
    <t>有友食品</t>
  </si>
  <si>
    <t>600096.SH</t>
  </si>
  <si>
    <t>云天化</t>
  </si>
  <si>
    <t>300429.SZ</t>
  </si>
  <si>
    <t>强力新材</t>
  </si>
  <si>
    <t>300863.SZ</t>
  </si>
  <si>
    <t>卡倍亿</t>
  </si>
  <si>
    <t>603049.SH</t>
  </si>
  <si>
    <t>中策橡胶</t>
  </si>
  <si>
    <t>000050.SZ</t>
  </si>
  <si>
    <t>深天马A</t>
  </si>
  <si>
    <t>002286.SZ</t>
  </si>
  <si>
    <t>保龄宝</t>
  </si>
  <si>
    <t>601702.SH</t>
  </si>
  <si>
    <t>华峰铝业</t>
  </si>
  <si>
    <t>300187.SZ</t>
  </si>
  <si>
    <t>永清环保</t>
  </si>
  <si>
    <t>600674.SH</t>
  </si>
  <si>
    <t>川投能源</t>
  </si>
  <si>
    <t>688567.SH</t>
  </si>
  <si>
    <t>孚能科技</t>
  </si>
  <si>
    <t>000985.SZ</t>
  </si>
  <si>
    <t>大庆华科</t>
  </si>
  <si>
    <t>601827.SH</t>
  </si>
  <si>
    <t>三峰环境</t>
  </si>
  <si>
    <t>002733.SZ</t>
  </si>
  <si>
    <t>雄韬股份</t>
  </si>
  <si>
    <t>603078.SH</t>
  </si>
  <si>
    <t>江化微</t>
  </si>
  <si>
    <t>603030.SH</t>
  </si>
  <si>
    <t>全筑股份</t>
  </si>
  <si>
    <t>000528.SZ</t>
  </si>
  <si>
    <t>柳工</t>
  </si>
  <si>
    <t>300537.SZ</t>
  </si>
  <si>
    <t>广信材料</t>
  </si>
  <si>
    <t>002787.SZ</t>
  </si>
  <si>
    <t>华源控股</t>
  </si>
  <si>
    <t>300708.SZ</t>
  </si>
  <si>
    <t>聚灿光电</t>
  </si>
  <si>
    <t>301212.SZ</t>
  </si>
  <si>
    <t>联盛化学</t>
  </si>
  <si>
    <t>688399.SH</t>
  </si>
  <si>
    <t>硕世生物</t>
  </si>
  <si>
    <t>002438.SZ</t>
  </si>
  <si>
    <t>江苏神通</t>
  </si>
  <si>
    <t>001914.SZ</t>
  </si>
  <si>
    <t>招商积余</t>
  </si>
  <si>
    <t>600468.SH</t>
  </si>
  <si>
    <t>百利电气</t>
  </si>
  <si>
    <t>002389.SZ</t>
  </si>
  <si>
    <t>航天彩虹</t>
  </si>
  <si>
    <t>601933.SH</t>
  </si>
  <si>
    <t>永辉超市</t>
  </si>
  <si>
    <t>688272.SH</t>
  </si>
  <si>
    <t>富吉瑞</t>
  </si>
  <si>
    <t>600603.SH</t>
  </si>
  <si>
    <t>广汇物流</t>
  </si>
  <si>
    <t>600551.SH</t>
  </si>
  <si>
    <t>时代出版</t>
  </si>
  <si>
    <t>601818.SH</t>
  </si>
  <si>
    <t>光大银行</t>
  </si>
  <si>
    <t>002244.SZ</t>
  </si>
  <si>
    <t>滨江集团</t>
  </si>
  <si>
    <t>600831.SH</t>
  </si>
  <si>
    <t>广电网络</t>
  </si>
  <si>
    <t>601588.SH</t>
  </si>
  <si>
    <t>北辰实业</t>
  </si>
  <si>
    <t>000560.SZ</t>
  </si>
  <si>
    <t>我爱我家</t>
  </si>
  <si>
    <t>300263.SZ</t>
  </si>
  <si>
    <t>隆华科技</t>
  </si>
  <si>
    <t>600693.SH</t>
  </si>
  <si>
    <t>东百集团</t>
  </si>
  <si>
    <t>688299.SH</t>
  </si>
  <si>
    <t>长阳科技</t>
  </si>
  <si>
    <t>600227.SH</t>
  </si>
  <si>
    <t>赤天化</t>
  </si>
  <si>
    <t>000421.SZ</t>
  </si>
  <si>
    <t>南京公用</t>
  </si>
  <si>
    <t>002846.SZ</t>
  </si>
  <si>
    <t>英联股份</t>
  </si>
  <si>
    <t>600938.SH</t>
  </si>
  <si>
    <t>中国海油</t>
  </si>
  <si>
    <t>600528.SH</t>
  </si>
  <si>
    <t>中铁工业</t>
  </si>
  <si>
    <t>603075.SH</t>
  </si>
  <si>
    <t>热威股份</t>
  </si>
  <si>
    <t>000698.SZ</t>
  </si>
  <si>
    <t>ST沈化</t>
  </si>
  <si>
    <t>301017.SZ</t>
  </si>
  <si>
    <t>漱玉平民</t>
  </si>
  <si>
    <t>600955.SH</t>
  </si>
  <si>
    <t>维远股份</t>
  </si>
  <si>
    <t>001325.SZ</t>
  </si>
  <si>
    <t>元创股份</t>
  </si>
  <si>
    <t>603682.SH</t>
  </si>
  <si>
    <t>锦和商管</t>
  </si>
  <si>
    <t>600425.SH</t>
  </si>
  <si>
    <t>青松建化</t>
  </si>
  <si>
    <t>600016.SH</t>
  </si>
  <si>
    <t>民生银行</t>
  </si>
  <si>
    <t>600926.SH</t>
  </si>
  <si>
    <t>杭州银行</t>
  </si>
  <si>
    <t>301618.SZ</t>
  </si>
  <si>
    <t>长联科技</t>
  </si>
  <si>
    <t>601825.SH</t>
  </si>
  <si>
    <t>沪农商行</t>
  </si>
  <si>
    <t>603172.SH</t>
  </si>
  <si>
    <t>万丰股份</t>
  </si>
  <si>
    <t>605136.SH</t>
  </si>
  <si>
    <t>丽人丽妆</t>
  </si>
  <si>
    <t>000507.SZ</t>
  </si>
  <si>
    <t>珠海港</t>
  </si>
  <si>
    <t>300758.SZ</t>
  </si>
  <si>
    <t>七彩化学</t>
  </si>
  <si>
    <t>603558.SH</t>
  </si>
  <si>
    <t>健盛集团</t>
  </si>
  <si>
    <t>002939.SZ</t>
  </si>
  <si>
    <t>长城证券</t>
  </si>
  <si>
    <t>002080.SZ</t>
  </si>
  <si>
    <t>中材科技</t>
  </si>
  <si>
    <t>600844.SH</t>
  </si>
  <si>
    <t>金煤科技</t>
  </si>
  <si>
    <t>601086.SH</t>
  </si>
  <si>
    <t>国芳集团</t>
  </si>
  <si>
    <t>301135.SZ</t>
  </si>
  <si>
    <t>瑞德智能</t>
  </si>
  <si>
    <t>300878.SZ</t>
  </si>
  <si>
    <t>维康药业</t>
  </si>
  <si>
    <t>600439.SH</t>
  </si>
  <si>
    <t>瑞贝卡</t>
  </si>
  <si>
    <t>301518.SZ</t>
  </si>
  <si>
    <t>长华化学</t>
  </si>
  <si>
    <t>603863.SH</t>
  </si>
  <si>
    <t>松炀资源</t>
  </si>
  <si>
    <t>601766.SH</t>
  </si>
  <si>
    <t>中国中车</t>
  </si>
  <si>
    <t>002100.SZ</t>
  </si>
  <si>
    <t>天康生物</t>
  </si>
  <si>
    <t>688358.SH</t>
  </si>
  <si>
    <t>祥生医疗</t>
  </si>
  <si>
    <t>605077.SH</t>
  </si>
  <si>
    <t>华康股份</t>
  </si>
  <si>
    <t>002270.SZ</t>
  </si>
  <si>
    <t>华明装备</t>
  </si>
  <si>
    <t>300962.SZ</t>
  </si>
  <si>
    <t>中金辐照</t>
  </si>
  <si>
    <t>002468.SZ</t>
  </si>
  <si>
    <t>申通快递</t>
  </si>
  <si>
    <t>603203.SH</t>
  </si>
  <si>
    <t>快克智能</t>
  </si>
  <si>
    <t>301555.SZ</t>
  </si>
  <si>
    <t>惠柏新材</t>
  </si>
  <si>
    <t>301162.SZ</t>
  </si>
  <si>
    <t>国能日新</t>
  </si>
  <si>
    <t>000713.SZ</t>
  </si>
  <si>
    <t>国投丰乐</t>
  </si>
  <si>
    <t>603703.SH</t>
  </si>
  <si>
    <t>盛洋科技</t>
  </si>
  <si>
    <t>603899.SH</t>
  </si>
  <si>
    <t>晨光股份</t>
  </si>
  <si>
    <t>002936.SZ</t>
  </si>
  <si>
    <t>郑州银行</t>
  </si>
  <si>
    <t>000881.SZ</t>
  </si>
  <si>
    <t>中广核技</t>
  </si>
  <si>
    <t>000826.SZ</t>
  </si>
  <si>
    <t>*ST启环</t>
  </si>
  <si>
    <t>002319.SZ</t>
  </si>
  <si>
    <t>乐通股份</t>
  </si>
  <si>
    <t>301656.SZ</t>
  </si>
  <si>
    <t>联合动力</t>
  </si>
  <si>
    <t>002305.SZ</t>
  </si>
  <si>
    <t>*ST南置</t>
  </si>
  <si>
    <t>603685.SH</t>
  </si>
  <si>
    <t>晨丰科技</t>
  </si>
  <si>
    <t>002386.SZ</t>
  </si>
  <si>
    <t>天原股份</t>
  </si>
  <si>
    <t>601860.SH</t>
  </si>
  <si>
    <t>紫金银行</t>
  </si>
  <si>
    <t>301197.SZ</t>
  </si>
  <si>
    <t>工大科雅</t>
  </si>
  <si>
    <t>688508.SH</t>
  </si>
  <si>
    <t>芯朋微</t>
  </si>
  <si>
    <t>603606.SH</t>
  </si>
  <si>
    <t>东方电缆</t>
  </si>
  <si>
    <t>002350.SZ</t>
  </si>
  <si>
    <t>北京科锐</t>
  </si>
  <si>
    <t>000039.SZ</t>
  </si>
  <si>
    <t>中集集团</t>
  </si>
  <si>
    <t>300059.SZ</t>
  </si>
  <si>
    <t>东方财富</t>
  </si>
  <si>
    <t>600158.SH</t>
  </si>
  <si>
    <t>中体产业</t>
  </si>
  <si>
    <t>601995.SH</t>
  </si>
  <si>
    <t>中金公司</t>
  </si>
  <si>
    <t>002703.SZ</t>
  </si>
  <si>
    <t>浙江世宝</t>
  </si>
  <si>
    <t>000823.SZ</t>
  </si>
  <si>
    <t>超声电子</t>
  </si>
  <si>
    <t>300850.SZ</t>
  </si>
  <si>
    <t>新强联</t>
  </si>
  <si>
    <t>688401.SH</t>
  </si>
  <si>
    <t>路维光电</t>
  </si>
  <si>
    <t>688659.SH</t>
  </si>
  <si>
    <t>元琛科技</t>
  </si>
  <si>
    <t>001257.SZ</t>
  </si>
  <si>
    <t>盛龙股份</t>
  </si>
  <si>
    <t>688721.SH</t>
  </si>
  <si>
    <t>龙图光罩</t>
  </si>
  <si>
    <t>300050.SZ</t>
  </si>
  <si>
    <t>世纪鼎利</t>
  </si>
  <si>
    <t>603027.SH</t>
  </si>
  <si>
    <t>千禾味业</t>
  </si>
  <si>
    <t>301055.SZ</t>
  </si>
  <si>
    <t>张小泉</t>
  </si>
  <si>
    <t>300760.SZ</t>
  </si>
  <si>
    <t>迈瑞医疗</t>
  </si>
  <si>
    <t>002192.SZ</t>
  </si>
  <si>
    <t>融捷股份</t>
  </si>
  <si>
    <t>301611.SZ</t>
  </si>
  <si>
    <t>珂玛科技</t>
  </si>
  <si>
    <t>688573.SH</t>
  </si>
  <si>
    <t>信宇人</t>
  </si>
  <si>
    <t>301069.SZ</t>
  </si>
  <si>
    <t>凯盛新材</t>
  </si>
  <si>
    <t>000100.SZ</t>
  </si>
  <si>
    <t>TCL科技</t>
  </si>
  <si>
    <t>002890.SZ</t>
  </si>
  <si>
    <t>弘宇股份</t>
  </si>
  <si>
    <t>002877.SZ</t>
  </si>
  <si>
    <t>智能自控</t>
  </si>
  <si>
    <t>301051.SZ</t>
  </si>
  <si>
    <t>信濠光电</t>
  </si>
  <si>
    <t>603277.SH</t>
  </si>
  <si>
    <t>银都股份</t>
  </si>
  <si>
    <t>000530.SZ</t>
  </si>
  <si>
    <t>冰山冷热</t>
  </si>
  <si>
    <t>601116.SH</t>
  </si>
  <si>
    <t>三江购物</t>
  </si>
  <si>
    <t>601890.SH</t>
  </si>
  <si>
    <t>亚星锚链</t>
  </si>
  <si>
    <t>002946.SZ</t>
  </si>
  <si>
    <t>新乳业</t>
  </si>
  <si>
    <t>600243.SH</t>
  </si>
  <si>
    <t>*ST海华</t>
  </si>
  <si>
    <t>603920.SH</t>
  </si>
  <si>
    <t>世运电路</t>
  </si>
  <si>
    <t>300396.SZ</t>
  </si>
  <si>
    <t>ST迪瑞</t>
  </si>
  <si>
    <t>601901.SH</t>
  </si>
  <si>
    <t>方正证券</t>
  </si>
  <si>
    <t>600433.SH</t>
  </si>
  <si>
    <t>冠豪高新</t>
  </si>
  <si>
    <t>605566.SH</t>
  </si>
  <si>
    <t>福莱蒽特</t>
  </si>
  <si>
    <t>002709.SZ</t>
  </si>
  <si>
    <t>天赐材料</t>
  </si>
  <si>
    <t>600681.SH</t>
  </si>
  <si>
    <t>百川能源</t>
  </si>
  <si>
    <t>300712.SZ</t>
  </si>
  <si>
    <t>永福股份</t>
  </si>
  <si>
    <t>600746.SH</t>
  </si>
  <si>
    <t>江苏索普</t>
  </si>
  <si>
    <t>301376.SZ</t>
  </si>
  <si>
    <t>致欧科技</t>
  </si>
  <si>
    <t>001207.SZ</t>
  </si>
  <si>
    <t>联科科技</t>
  </si>
  <si>
    <t>601326.SH</t>
  </si>
  <si>
    <t>秦港股份</t>
  </si>
  <si>
    <t>002339.SZ</t>
  </si>
  <si>
    <t>积成电子</t>
  </si>
  <si>
    <t>603518.SH</t>
  </si>
  <si>
    <t>锦泓集团</t>
  </si>
  <si>
    <t>600581.SH</t>
  </si>
  <si>
    <t>*ST八钢</t>
  </si>
  <si>
    <t>001386.SZ</t>
  </si>
  <si>
    <t>马可波罗</t>
  </si>
  <si>
    <t>688772.SH</t>
  </si>
  <si>
    <t>珠海冠宇</t>
  </si>
  <si>
    <t>688295.SH</t>
  </si>
  <si>
    <t>中复神鹰</t>
  </si>
  <si>
    <t>688175.SH</t>
  </si>
  <si>
    <t>高凌信息</t>
  </si>
  <si>
    <t>600722.SH</t>
  </si>
  <si>
    <t>金牛化工</t>
  </si>
  <si>
    <t>002839.SZ</t>
  </si>
  <si>
    <t>张家港行</t>
  </si>
  <si>
    <t>603617.SH</t>
  </si>
  <si>
    <t>君禾股份</t>
  </si>
  <si>
    <t>688318.SH</t>
  </si>
  <si>
    <t>财富趋势</t>
  </si>
  <si>
    <t>002306.SZ</t>
  </si>
  <si>
    <t>ST云网</t>
  </si>
  <si>
    <t>688288.SH</t>
  </si>
  <si>
    <t>鸿泉技术</t>
  </si>
  <si>
    <t>002855.SZ</t>
  </si>
  <si>
    <t>捷荣技术</t>
  </si>
  <si>
    <t>600126.SH</t>
  </si>
  <si>
    <t>杭钢股份</t>
  </si>
  <si>
    <t>300838.SZ</t>
  </si>
  <si>
    <t>浙江力诺</t>
  </si>
  <si>
    <t>603116.SH</t>
  </si>
  <si>
    <t>红蜻蜓</t>
  </si>
  <si>
    <t>300203.SZ</t>
  </si>
  <si>
    <t>聚光科技</t>
  </si>
  <si>
    <t>603320.SH</t>
  </si>
  <si>
    <t>迪贝电气</t>
  </si>
  <si>
    <t>688075.SH</t>
  </si>
  <si>
    <t>安旭生物</t>
  </si>
  <si>
    <t>300419.SZ</t>
  </si>
  <si>
    <t>ST浩丰</t>
  </si>
  <si>
    <t>300010.SZ</t>
  </si>
  <si>
    <t>ST豆神</t>
  </si>
  <si>
    <t>601018.SH</t>
  </si>
  <si>
    <t>宁波港</t>
  </si>
  <si>
    <t>600495.SH</t>
  </si>
  <si>
    <t>晋西车轴</t>
  </si>
  <si>
    <t>002795.SZ</t>
  </si>
  <si>
    <t>永和智控</t>
  </si>
  <si>
    <t>300939.SZ</t>
  </si>
  <si>
    <t>秋田微</t>
  </si>
  <si>
    <t>301275.SZ</t>
  </si>
  <si>
    <t>汉朔科技</t>
  </si>
  <si>
    <t>600515.SH</t>
  </si>
  <si>
    <t>海南机场</t>
  </si>
  <si>
    <t>300430.SZ</t>
  </si>
  <si>
    <t>*ST益通</t>
  </si>
  <si>
    <t>002644.SZ</t>
  </si>
  <si>
    <t>佛慈制药</t>
  </si>
  <si>
    <t>000890.SZ</t>
  </si>
  <si>
    <t>法尔胜</t>
  </si>
  <si>
    <t>601658.SH</t>
  </si>
  <si>
    <t>邮储银行</t>
  </si>
  <si>
    <t>600373.SH</t>
  </si>
  <si>
    <t>中文传媒</t>
  </si>
  <si>
    <t>000001.SZ</t>
  </si>
  <si>
    <t>平安银行</t>
  </si>
  <si>
    <t>300192.SZ</t>
  </si>
  <si>
    <t>科德教育</t>
  </si>
  <si>
    <t>002829.SZ</t>
  </si>
  <si>
    <t>星网宇达</t>
  </si>
  <si>
    <t>603227.SH</t>
  </si>
  <si>
    <t>雪峰科技</t>
  </si>
  <si>
    <t>300706.SZ</t>
  </si>
  <si>
    <t>阿石创</t>
  </si>
  <si>
    <t>688617.SH</t>
  </si>
  <si>
    <t>惠泰医疗</t>
  </si>
  <si>
    <t>000568.SZ</t>
  </si>
  <si>
    <t>泸州老窖</t>
  </si>
  <si>
    <t>000552.SZ</t>
  </si>
  <si>
    <t>甘肃能化</t>
  </si>
  <si>
    <t>301036.SZ</t>
  </si>
  <si>
    <t>双乐股份</t>
  </si>
  <si>
    <t>601568.SH</t>
  </si>
  <si>
    <t>北元化工</t>
  </si>
  <si>
    <t>002738.SZ</t>
  </si>
  <si>
    <t>中矿资源</t>
  </si>
  <si>
    <t>300173.SZ</t>
  </si>
  <si>
    <t>ST福能</t>
  </si>
  <si>
    <t>600543.SH</t>
  </si>
  <si>
    <t>*ST莫高</t>
  </si>
  <si>
    <t>300569.SZ</t>
  </si>
  <si>
    <t>天能重工</t>
  </si>
  <si>
    <t>301291.SZ</t>
  </si>
  <si>
    <t>明阳电气</t>
  </si>
  <si>
    <t>003013.SZ</t>
  </si>
  <si>
    <t>地铁设计</t>
  </si>
  <si>
    <t>603477.SH</t>
  </si>
  <si>
    <t>巨星农牧</t>
  </si>
  <si>
    <t>600320.SH</t>
  </si>
  <si>
    <t>振华重工</t>
  </si>
  <si>
    <t>601899.SH</t>
  </si>
  <si>
    <t>紫金矿业</t>
  </si>
  <si>
    <t>301345.SZ</t>
  </si>
  <si>
    <t>涛涛车业</t>
  </si>
  <si>
    <t>605068.SH</t>
  </si>
  <si>
    <t>明新旭腾</t>
  </si>
  <si>
    <t>300968.SZ</t>
  </si>
  <si>
    <t>格林精密</t>
  </si>
  <si>
    <t>600490.SH</t>
  </si>
  <si>
    <t>鹏欣资源</t>
  </si>
  <si>
    <t>002987.SZ</t>
  </si>
  <si>
    <t>京北方</t>
  </si>
  <si>
    <t>600299.SH</t>
  </si>
  <si>
    <t>安迪苏</t>
  </si>
  <si>
    <t>002146.SZ</t>
  </si>
  <si>
    <t>荣盛发展</t>
  </si>
  <si>
    <t>603931.SH</t>
  </si>
  <si>
    <t>格林达</t>
  </si>
  <si>
    <t>002440.SZ</t>
  </si>
  <si>
    <t>闰土股份</t>
  </si>
  <si>
    <t>601288.SH</t>
  </si>
  <si>
    <t>农业银行</t>
  </si>
  <si>
    <t>301667.SZ</t>
  </si>
  <si>
    <t>纳百川</t>
  </si>
  <si>
    <t>300300.SZ</t>
  </si>
  <si>
    <t>海峡创新</t>
  </si>
  <si>
    <t>600273.SH</t>
  </si>
  <si>
    <t>嘉化能源</t>
  </si>
  <si>
    <t>000525.SZ</t>
  </si>
  <si>
    <t>红太阳</t>
  </si>
  <si>
    <t>601577.SH</t>
  </si>
  <si>
    <t>长沙银行</t>
  </si>
  <si>
    <t>600846.SH</t>
  </si>
  <si>
    <t>同济科技</t>
  </si>
  <si>
    <t>600230.SH</t>
  </si>
  <si>
    <t>沧州大化</t>
  </si>
  <si>
    <t>000610.SZ</t>
  </si>
  <si>
    <t>*ST西旅</t>
  </si>
  <si>
    <t>600884.SH</t>
  </si>
  <si>
    <t>杉杉股份</t>
  </si>
  <si>
    <t>603729.SH</t>
  </si>
  <si>
    <t>ST龙韵</t>
  </si>
  <si>
    <t>600512.SH</t>
  </si>
  <si>
    <t>腾达建设</t>
  </si>
  <si>
    <t>300879.SZ</t>
  </si>
  <si>
    <t>大叶股份</t>
  </si>
  <si>
    <t>600309.SH</t>
  </si>
  <si>
    <t>万华化学</t>
  </si>
  <si>
    <t>300139.SZ</t>
  </si>
  <si>
    <t>晓程科技</t>
  </si>
  <si>
    <t>000409.SZ</t>
  </si>
  <si>
    <t>云鼎科技</t>
  </si>
  <si>
    <t>300234.SZ</t>
  </si>
  <si>
    <t>开尔新材</t>
  </si>
  <si>
    <t>300798.SZ</t>
  </si>
  <si>
    <t>锦鸡股份</t>
  </si>
  <si>
    <t>600486.SH</t>
  </si>
  <si>
    <t>扬农化工</t>
  </si>
  <si>
    <t>002663.SZ</t>
  </si>
  <si>
    <t>普邦股份</t>
  </si>
  <si>
    <t>002630.SZ</t>
  </si>
  <si>
    <t>*ST华西</t>
  </si>
  <si>
    <t>000877.SZ</t>
  </si>
  <si>
    <t>天山股份</t>
  </si>
  <si>
    <t>301237.SZ</t>
  </si>
  <si>
    <t>和顺科技</t>
  </si>
  <si>
    <t>002355.SZ</t>
  </si>
  <si>
    <t>兴民智通</t>
  </si>
  <si>
    <t>002736.SZ</t>
  </si>
  <si>
    <t>国信证券</t>
  </si>
  <si>
    <t>300366.SZ</t>
  </si>
  <si>
    <t>ST创意</t>
  </si>
  <si>
    <t>000731.SZ</t>
  </si>
  <si>
    <t>四川美丰</t>
  </si>
  <si>
    <t>002304.SZ</t>
  </si>
  <si>
    <t>洋河股份</t>
  </si>
  <si>
    <t>001230.SZ</t>
  </si>
  <si>
    <t>劲旅环境</t>
  </si>
  <si>
    <t>603499.SH</t>
  </si>
  <si>
    <t>翔港科技</t>
  </si>
  <si>
    <t>002748.SZ</t>
  </si>
  <si>
    <t>世龙实业</t>
  </si>
  <si>
    <t>603395.SH</t>
  </si>
  <si>
    <t>红四方</t>
  </si>
  <si>
    <t>600438.SH</t>
  </si>
  <si>
    <t>通威股份</t>
  </si>
  <si>
    <t>002204.SZ</t>
  </si>
  <si>
    <t>大连重工</t>
  </si>
  <si>
    <t>600969.SH</t>
  </si>
  <si>
    <t>郴电国际</t>
  </si>
  <si>
    <t>600319.SH</t>
  </si>
  <si>
    <t>亚星化学</t>
  </si>
  <si>
    <t>300349.SZ</t>
  </si>
  <si>
    <t>金卡智能</t>
  </si>
  <si>
    <t>600251.SH</t>
  </si>
  <si>
    <t>冠农股份</t>
  </si>
  <si>
    <t>688280.SH</t>
  </si>
  <si>
    <t>精进电动-W</t>
  </si>
  <si>
    <t>603077.SH</t>
  </si>
  <si>
    <t>和邦生物</t>
  </si>
  <si>
    <t>301395.SZ</t>
  </si>
  <si>
    <t>仁信新材</t>
  </si>
  <si>
    <t>000782.SZ</t>
  </si>
  <si>
    <t>恒申新材</t>
  </si>
  <si>
    <t>002847.SZ</t>
  </si>
  <si>
    <t>盐津铺子</t>
  </si>
  <si>
    <t>002537.SZ</t>
  </si>
  <si>
    <t>海联金汇</t>
  </si>
  <si>
    <t>603018.SH</t>
  </si>
  <si>
    <t>华设集团</t>
  </si>
  <si>
    <t>300303.SZ</t>
  </si>
  <si>
    <t>聚飞光电</t>
  </si>
  <si>
    <t>601169.SH</t>
  </si>
  <si>
    <t>北京银行</t>
  </si>
  <si>
    <t>600501.SH</t>
  </si>
  <si>
    <t>航天晨光</t>
  </si>
  <si>
    <t>600303.SH</t>
  </si>
  <si>
    <t>曙光股份</t>
  </si>
  <si>
    <t>300973.SZ</t>
  </si>
  <si>
    <t>立高食品</t>
  </si>
  <si>
    <t>600036.SH</t>
  </si>
  <si>
    <t>招商银行</t>
  </si>
  <si>
    <t>002423.SZ</t>
  </si>
  <si>
    <t>中粮资本</t>
  </si>
  <si>
    <t>002199.SZ</t>
  </si>
  <si>
    <t>*ST东晶</t>
  </si>
  <si>
    <t>601668.SH</t>
  </si>
  <si>
    <t>中国建筑</t>
  </si>
  <si>
    <t>601058.SH</t>
  </si>
  <si>
    <t>赛轮轮胎</t>
  </si>
  <si>
    <t>300331.SZ</t>
  </si>
  <si>
    <t>苏大维格</t>
  </si>
  <si>
    <t>603319.SH</t>
  </si>
  <si>
    <t>美湖股份</t>
  </si>
  <si>
    <t>300215.SZ</t>
  </si>
  <si>
    <t>电科院</t>
  </si>
  <si>
    <t>002014.SZ</t>
  </si>
  <si>
    <t>永新股份</t>
  </si>
  <si>
    <t>001312.SZ</t>
  </si>
  <si>
    <t>福恩股份</t>
  </si>
  <si>
    <t>000426.SZ</t>
  </si>
  <si>
    <t>兴业银锡</t>
  </si>
  <si>
    <t>600088.SH</t>
  </si>
  <si>
    <t>中视传媒</t>
  </si>
  <si>
    <t>300997.SZ</t>
  </si>
  <si>
    <t>欢乐家</t>
  </si>
  <si>
    <t>600908.SH</t>
  </si>
  <si>
    <t>无锡银行</t>
  </si>
  <si>
    <t>600060.SH</t>
  </si>
  <si>
    <t>海信视像</t>
  </si>
  <si>
    <t>300286.SZ</t>
  </si>
  <si>
    <t>安科瑞</t>
  </si>
  <si>
    <t>301270.SZ</t>
  </si>
  <si>
    <t>汉仪股份</t>
  </si>
  <si>
    <t>002274.SZ</t>
  </si>
  <si>
    <t>华昌化工</t>
  </si>
  <si>
    <t>600666.SH</t>
  </si>
  <si>
    <t>奥瑞德</t>
  </si>
  <si>
    <t>600478.SH</t>
  </si>
  <si>
    <t>科力远</t>
  </si>
  <si>
    <t>600550.SH</t>
  </si>
  <si>
    <t>保变电气</t>
  </si>
  <si>
    <t>000617.SZ</t>
  </si>
  <si>
    <t>中油资本</t>
  </si>
  <si>
    <t>301067.SZ</t>
  </si>
  <si>
    <t>显盈科技</t>
  </si>
  <si>
    <t>300080.SZ</t>
  </si>
  <si>
    <t>易成新能</t>
  </si>
  <si>
    <t>600873.SH</t>
  </si>
  <si>
    <t>梅花生物</t>
  </si>
  <si>
    <t>300641.SZ</t>
  </si>
  <si>
    <t>正丹股份</t>
  </si>
  <si>
    <t>600582.SH</t>
  </si>
  <si>
    <t>天地科技</t>
  </si>
  <si>
    <t>600186.SH</t>
  </si>
  <si>
    <t>莲花控股</t>
  </si>
  <si>
    <t>301220.SZ</t>
  </si>
  <si>
    <t>亚香股份</t>
  </si>
  <si>
    <t>603323.SH</t>
  </si>
  <si>
    <t>苏农银行</t>
  </si>
  <si>
    <t>002011.SZ</t>
  </si>
  <si>
    <t>盾安环境</t>
  </si>
  <si>
    <t>002557.SZ</t>
  </si>
  <si>
    <t>洽洽食品</t>
  </si>
  <si>
    <t>601225.SH</t>
  </si>
  <si>
    <t>陕西煤业</t>
  </si>
  <si>
    <t>002476.SZ</t>
  </si>
  <si>
    <t>新叶股份</t>
  </si>
  <si>
    <t>300498.SZ</t>
  </si>
  <si>
    <t>温氏股份</t>
  </si>
  <si>
    <t>300765.SZ</t>
  </si>
  <si>
    <t>石药创新</t>
  </si>
  <si>
    <t>002114.SZ</t>
  </si>
  <si>
    <t>罗平锌电</t>
  </si>
  <si>
    <t>601009.SH</t>
  </si>
  <si>
    <t>南京银行</t>
  </si>
  <si>
    <t>688246.SH</t>
  </si>
  <si>
    <t>嘉和美康</t>
  </si>
  <si>
    <t>301161.SZ</t>
  </si>
  <si>
    <t>唯万密封</t>
  </si>
  <si>
    <t>000788.SZ</t>
  </si>
  <si>
    <t>北大医药</t>
  </si>
  <si>
    <t>001358.SZ</t>
  </si>
  <si>
    <t>兴欣新材</t>
  </si>
  <si>
    <t>688229.SH</t>
  </si>
  <si>
    <t>博睿数据</t>
  </si>
  <si>
    <t>301682.SZ</t>
  </si>
  <si>
    <t>宏明电子</t>
  </si>
  <si>
    <t>300424.SZ</t>
  </si>
  <si>
    <t>航新科技</t>
  </si>
  <si>
    <t>600496.SH</t>
  </si>
  <si>
    <t>精工钢构</t>
  </si>
  <si>
    <t>605007.SH</t>
  </si>
  <si>
    <t>五洲特纸</t>
  </si>
  <si>
    <t>600008.SH</t>
  </si>
  <si>
    <t>首创环保</t>
  </si>
  <si>
    <t>301522.SZ</t>
  </si>
  <si>
    <t>上大股份</t>
  </si>
  <si>
    <t>002366.SZ</t>
  </si>
  <si>
    <t>融发核电</t>
  </si>
  <si>
    <t>600585.SH</t>
  </si>
  <si>
    <t>海螺水泥</t>
  </si>
  <si>
    <t>002243.SZ</t>
  </si>
  <si>
    <t>力合科创</t>
  </si>
  <si>
    <t>003816.SZ</t>
  </si>
  <si>
    <t>中国广核</t>
  </si>
  <si>
    <t>002868.SZ</t>
  </si>
  <si>
    <t>绿康生化</t>
  </si>
  <si>
    <t>603288.SH</t>
  </si>
  <si>
    <t>海天味业</t>
  </si>
  <si>
    <t>002168.SZ</t>
  </si>
  <si>
    <t>ST惠程</t>
  </si>
  <si>
    <t>300123.SZ</t>
  </si>
  <si>
    <t>ST亚光</t>
  </si>
  <si>
    <t>300677.SZ</t>
  </si>
  <si>
    <t>英科医疗</t>
  </si>
  <si>
    <t>300032.SZ</t>
  </si>
  <si>
    <t>金龙机电</t>
  </si>
  <si>
    <t>601888.SH</t>
  </si>
  <si>
    <t>中国中免</t>
  </si>
  <si>
    <t>300328.SZ</t>
  </si>
  <si>
    <t>宜安科技</t>
  </si>
  <si>
    <t>603093.SH</t>
  </si>
  <si>
    <t>南华期货</t>
  </si>
  <si>
    <t>600109.SH</t>
  </si>
  <si>
    <t>国金证券</t>
  </si>
  <si>
    <t>601128.SH</t>
  </si>
  <si>
    <t>常熟银行</t>
  </si>
  <si>
    <t>603876.SH</t>
  </si>
  <si>
    <t>鼎胜新材</t>
  </si>
  <si>
    <t>603338.SH</t>
  </si>
  <si>
    <t>浙江鼎力</t>
  </si>
  <si>
    <t>603200.SH</t>
  </si>
  <si>
    <t>上海洗霸</t>
  </si>
  <si>
    <t>600318.SH</t>
  </si>
  <si>
    <t>新力金融</t>
  </si>
  <si>
    <t>002048.SZ</t>
  </si>
  <si>
    <t>宁波华翔</t>
  </si>
  <si>
    <t>001872.SZ</t>
  </si>
  <si>
    <t>招商港口</t>
  </si>
  <si>
    <t>000059.SZ</t>
  </si>
  <si>
    <t>华锦股份</t>
  </si>
  <si>
    <t>002301.SZ</t>
  </si>
  <si>
    <t>齐心集团</t>
  </si>
  <si>
    <t>603488.SH</t>
  </si>
  <si>
    <t>展鹏科技</t>
  </si>
  <si>
    <t>000908.SZ</t>
  </si>
  <si>
    <t>景峰医药</t>
  </si>
  <si>
    <t>600617.SH</t>
  </si>
  <si>
    <t>国新能源</t>
  </si>
  <si>
    <t>603032.SH</t>
  </si>
  <si>
    <t>德新科技</t>
  </si>
  <si>
    <t>002313.SZ</t>
  </si>
  <si>
    <t>日海智能</t>
  </si>
  <si>
    <t>002771.SZ</t>
  </si>
  <si>
    <t>真视通</t>
  </si>
  <si>
    <t>603092.SH</t>
  </si>
  <si>
    <t>德力佳</t>
  </si>
  <si>
    <t>002040.SZ</t>
  </si>
  <si>
    <t>南京港</t>
  </si>
  <si>
    <t>601988.SH</t>
  </si>
  <si>
    <t>中国银行</t>
  </si>
  <si>
    <t>001210.SZ</t>
  </si>
  <si>
    <t>金房能源</t>
  </si>
  <si>
    <t>688147.SH</t>
  </si>
  <si>
    <t>微导纳米</t>
  </si>
  <si>
    <t>002091.SZ</t>
  </si>
  <si>
    <t>江苏国泰</t>
  </si>
  <si>
    <t>601990.SH</t>
  </si>
  <si>
    <t>南京证券</t>
  </si>
  <si>
    <t>600919.SH</t>
  </si>
  <si>
    <t>江苏银行</t>
  </si>
  <si>
    <t>600375.SH</t>
  </si>
  <si>
    <t>汉马科技</t>
  </si>
  <si>
    <t>601997.SH</t>
  </si>
  <si>
    <t>贵阳银行</t>
  </si>
  <si>
    <t>002085.SZ</t>
  </si>
  <si>
    <t>万丰奥威</t>
  </si>
  <si>
    <t>600198.SH</t>
  </si>
  <si>
    <t>大唐电信</t>
  </si>
  <si>
    <t>601958.SH</t>
  </si>
  <si>
    <t>金钼股份</t>
  </si>
  <si>
    <t>002329.SZ</t>
  </si>
  <si>
    <t>皇氏集团</t>
  </si>
  <si>
    <t>605018.SH</t>
  </si>
  <si>
    <t>长华集团</t>
  </si>
  <si>
    <t>002765.SZ</t>
  </si>
  <si>
    <t>蓝黛科技</t>
  </si>
  <si>
    <t>603650.SH</t>
  </si>
  <si>
    <t>彤程新材</t>
  </si>
  <si>
    <t>601118.SH</t>
  </si>
  <si>
    <t>海南橡胶</t>
  </si>
  <si>
    <t>300425.SZ</t>
  </si>
  <si>
    <t>中建环能</t>
  </si>
  <si>
    <t>600477.SH</t>
  </si>
  <si>
    <t>杭萧钢构</t>
  </si>
  <si>
    <t>301190.SZ</t>
  </si>
  <si>
    <t>善水科技</t>
  </si>
  <si>
    <t>600999.SH</t>
  </si>
  <si>
    <t>招商证券</t>
  </si>
  <si>
    <t>601518.SH</t>
  </si>
  <si>
    <t>吉林高速</t>
  </si>
  <si>
    <t>000800.SZ</t>
  </si>
  <si>
    <t>一汽解放</t>
  </si>
  <si>
    <t>601398.SH</t>
  </si>
  <si>
    <t>工商银行</t>
  </si>
  <si>
    <t>301613.SZ</t>
  </si>
  <si>
    <t>新铝时代</t>
  </si>
  <si>
    <t>301019.SZ</t>
  </si>
  <si>
    <t>宁波色母</t>
  </si>
  <si>
    <t>002161.SZ</t>
  </si>
  <si>
    <t>远望谷</t>
  </si>
  <si>
    <t>600150.SH</t>
  </si>
  <si>
    <t>中国船舶</t>
  </si>
  <si>
    <t>300492.SZ</t>
  </si>
  <si>
    <t>华图山鼎</t>
  </si>
  <si>
    <t>300039.SZ</t>
  </si>
  <si>
    <t>上海凯宝</t>
  </si>
  <si>
    <t>601218.SH</t>
  </si>
  <si>
    <t>吉鑫科技</t>
  </si>
  <si>
    <t>002970.SZ</t>
  </si>
  <si>
    <t>锐明技术</t>
  </si>
  <si>
    <t>000411.SZ</t>
  </si>
  <si>
    <t>英特集团</t>
  </si>
  <si>
    <t>600338.SH</t>
  </si>
  <si>
    <t>西藏珠峰</t>
  </si>
  <si>
    <t>301078.SZ</t>
  </si>
  <si>
    <t>孩子王</t>
  </si>
  <si>
    <t>002460.SZ</t>
  </si>
  <si>
    <t>赣锋锂业</t>
  </si>
  <si>
    <t>002086.SZ</t>
  </si>
  <si>
    <t>东方海洋</t>
  </si>
  <si>
    <t>600958.SH</t>
  </si>
  <si>
    <t>东方证券</t>
  </si>
  <si>
    <t>002215.SZ</t>
  </si>
  <si>
    <t>诺普信</t>
  </si>
  <si>
    <t>300296.SZ</t>
  </si>
  <si>
    <t>利亚德</t>
  </si>
  <si>
    <t>002427.SZ</t>
  </si>
  <si>
    <t>尤夫股份</t>
  </si>
  <si>
    <t>300218.SZ</t>
  </si>
  <si>
    <t>安利股份</t>
  </si>
  <si>
    <t>688334.SH</t>
  </si>
  <si>
    <t>西高院</t>
  </si>
  <si>
    <t>601211.SH</t>
  </si>
  <si>
    <t>国泰海通</t>
  </si>
  <si>
    <t>601021.SH</t>
  </si>
  <si>
    <t>春秋航空</t>
  </si>
  <si>
    <t>002656.SZ</t>
  </si>
  <si>
    <t>*ST摩登</t>
  </si>
  <si>
    <t>603505.SH</t>
  </si>
  <si>
    <t>金石资源</t>
  </si>
  <si>
    <t>002578.SZ</t>
  </si>
  <si>
    <t>闽发铝业</t>
  </si>
  <si>
    <t>600720.SH</t>
  </si>
  <si>
    <t>中交设计</t>
  </si>
  <si>
    <t>688207.SH</t>
  </si>
  <si>
    <t>格灵深瞳</t>
  </si>
  <si>
    <t>600989.SH</t>
  </si>
  <si>
    <t>宝丰能源</t>
  </si>
  <si>
    <t>002522.SZ</t>
  </si>
  <si>
    <t>浙江众成</t>
  </si>
  <si>
    <t>601996.SH</t>
  </si>
  <si>
    <t>丰林集团</t>
  </si>
  <si>
    <t>300847.SZ</t>
  </si>
  <si>
    <t>中船汉光</t>
  </si>
  <si>
    <t>600815.SH</t>
  </si>
  <si>
    <t>厦工股份</t>
  </si>
  <si>
    <t>000020.SZ</t>
  </si>
  <si>
    <t>深华发A</t>
  </si>
  <si>
    <t>688392.SH</t>
  </si>
  <si>
    <t>骄成超声</t>
  </si>
  <si>
    <t>600426.SH</t>
  </si>
  <si>
    <t>华鲁恒升</t>
  </si>
  <si>
    <t>300167.SZ</t>
  </si>
  <si>
    <t>ST迪威迅</t>
  </si>
  <si>
    <t>601186.SH</t>
  </si>
  <si>
    <t>中国铁建</t>
  </si>
  <si>
    <t>300140.SZ</t>
  </si>
  <si>
    <t>节能环境</t>
  </si>
  <si>
    <t>300952.SZ</t>
  </si>
  <si>
    <t>恒辉安防</t>
  </si>
  <si>
    <t>301137.SZ</t>
  </si>
  <si>
    <t>哈焊华通</t>
  </si>
  <si>
    <t>000927.SZ</t>
  </si>
  <si>
    <t>中国铁物</t>
  </si>
  <si>
    <t>603033.SH</t>
  </si>
  <si>
    <t>三维股份</t>
  </si>
  <si>
    <t>300410.SZ</t>
  </si>
  <si>
    <t>正业科技</t>
  </si>
  <si>
    <t>600015.SH</t>
  </si>
  <si>
    <t>华夏银行</t>
  </si>
  <si>
    <t>605296.SH</t>
  </si>
  <si>
    <t>神农集团</t>
  </si>
  <si>
    <t>000755.SZ</t>
  </si>
  <si>
    <t>山西高速</t>
  </si>
  <si>
    <t>300923.SZ</t>
  </si>
  <si>
    <t>研奥股份</t>
  </si>
  <si>
    <t>600476.SH</t>
  </si>
  <si>
    <t>*ST湘邮</t>
  </si>
  <si>
    <t>000596.SZ</t>
  </si>
  <si>
    <t>古井贡酒</t>
  </si>
  <si>
    <t>600502.SH</t>
  </si>
  <si>
    <t>安徽建工</t>
  </si>
  <si>
    <t>003037.SZ</t>
  </si>
  <si>
    <t>三和管桩</t>
  </si>
  <si>
    <t>601788.SH</t>
  </si>
  <si>
    <t>光大证券</t>
  </si>
  <si>
    <t>000425.SZ</t>
  </si>
  <si>
    <t>徐工机械</t>
  </si>
  <si>
    <t>603678.SH</t>
  </si>
  <si>
    <t>火炬电子</t>
  </si>
  <si>
    <t>002926.SZ</t>
  </si>
  <si>
    <t>华西证券</t>
  </si>
  <si>
    <t>002526.SZ</t>
  </si>
  <si>
    <t>山东矿机</t>
  </si>
  <si>
    <t>301325.SZ</t>
  </si>
  <si>
    <t>曼恩斯特</t>
  </si>
  <si>
    <t>002470.SZ</t>
  </si>
  <si>
    <t>金正大</t>
  </si>
  <si>
    <t>600740.SH</t>
  </si>
  <si>
    <t>山西焦化</t>
  </si>
  <si>
    <t>603255.SH</t>
  </si>
  <si>
    <t>鼎际得</t>
  </si>
  <si>
    <t>000623.SZ</t>
  </si>
  <si>
    <t>吉林敖东</t>
  </si>
  <si>
    <t>300576.SZ</t>
  </si>
  <si>
    <t>容大感光</t>
  </si>
  <si>
    <t>601015.SH</t>
  </si>
  <si>
    <t>陕西黑猫</t>
  </si>
  <si>
    <t>002342.SZ</t>
  </si>
  <si>
    <t>巨力索具</t>
  </si>
  <si>
    <t>601619.SH</t>
  </si>
  <si>
    <t>嘉泽新能</t>
  </si>
  <si>
    <t>601717.SH</t>
  </si>
  <si>
    <t>中创智领</t>
  </si>
  <si>
    <t>000818.SZ</t>
  </si>
  <si>
    <t>航锦科技</t>
  </si>
  <si>
    <t>300473.SZ</t>
  </si>
  <si>
    <t>德尔股份</t>
  </si>
  <si>
    <t>002935.SZ</t>
  </si>
  <si>
    <t>天奥电子</t>
  </si>
  <si>
    <t>600686.SH</t>
  </si>
  <si>
    <t>金龙汽车</t>
  </si>
  <si>
    <t>300670.SZ</t>
  </si>
  <si>
    <t>大烨智能</t>
  </si>
  <si>
    <t>002705.SZ</t>
  </si>
  <si>
    <t>新宝股份</t>
  </si>
  <si>
    <t>001337.SZ</t>
  </si>
  <si>
    <t>四川黄金</t>
  </si>
  <si>
    <t>000783.SZ</t>
  </si>
  <si>
    <t>长江证券</t>
  </si>
  <si>
    <t>600031.SH</t>
  </si>
  <si>
    <t>三一重工</t>
  </si>
  <si>
    <t>603126.SH</t>
  </si>
  <si>
    <t>中材节能</t>
  </si>
  <si>
    <t>600415.SH</t>
  </si>
  <si>
    <t>小商品城</t>
  </si>
  <si>
    <t>603225.SH</t>
  </si>
  <si>
    <t>新凤鸣</t>
  </si>
  <si>
    <t>300097.SZ</t>
  </si>
  <si>
    <t>智云股份</t>
  </si>
  <si>
    <t>300399.SZ</t>
  </si>
  <si>
    <t>天利科技</t>
  </si>
  <si>
    <t>688319.SH</t>
  </si>
  <si>
    <t>欧林生物</t>
  </si>
  <si>
    <t>600784.SH</t>
  </si>
  <si>
    <t>鲁银投资</t>
  </si>
  <si>
    <t>603399.SH</t>
  </si>
  <si>
    <t>永杉锂业</t>
  </si>
  <si>
    <t>000697.SZ</t>
  </si>
  <si>
    <t>炼石航空</t>
  </si>
  <si>
    <t>000509.SZ</t>
  </si>
  <si>
    <t>华塑控股</t>
  </si>
  <si>
    <t>002500.SZ</t>
  </si>
  <si>
    <t>山西证券</t>
  </si>
  <si>
    <t>600237.SH</t>
  </si>
  <si>
    <t>铜峰电子</t>
  </si>
  <si>
    <t>601929.SH</t>
  </si>
  <si>
    <t>吉视传媒</t>
  </si>
  <si>
    <t>002356.SZ</t>
  </si>
  <si>
    <t>赫美集团</t>
  </si>
  <si>
    <t>300468.SZ</t>
  </si>
  <si>
    <t>四方精创</t>
  </si>
  <si>
    <t>002981.SZ</t>
  </si>
  <si>
    <t>朝阳科技</t>
  </si>
  <si>
    <t>600595.SH</t>
  </si>
  <si>
    <t>中孚实业</t>
  </si>
  <si>
    <t>600239.SH</t>
  </si>
  <si>
    <t>ST云城</t>
  </si>
  <si>
    <t>300472.SZ</t>
  </si>
  <si>
    <t>*ST新元</t>
  </si>
  <si>
    <t>002457.SZ</t>
  </si>
  <si>
    <t>青龙管业</t>
  </si>
  <si>
    <t>002181.SZ</t>
  </si>
  <si>
    <t>粤传媒</t>
  </si>
  <si>
    <t>688106.SH</t>
  </si>
  <si>
    <t>金宏气体</t>
  </si>
  <si>
    <t>300530.SZ</t>
  </si>
  <si>
    <t>领湃科技</t>
  </si>
  <si>
    <t>000669.SZ</t>
  </si>
  <si>
    <t>ST金鸿</t>
  </si>
  <si>
    <t>603105.SH</t>
  </si>
  <si>
    <t>芯能科技</t>
  </si>
  <si>
    <t>603677.SH</t>
  </si>
  <si>
    <t>奇精机械</t>
  </si>
  <si>
    <t>603861.SH</t>
  </si>
  <si>
    <t>白云电器</t>
  </si>
  <si>
    <t>600028.SH</t>
  </si>
  <si>
    <t>中国石化</t>
  </si>
  <si>
    <t>002466.SZ</t>
  </si>
  <si>
    <t>天齐锂业</t>
  </si>
  <si>
    <t>003040.SZ</t>
  </si>
  <si>
    <t>楚天龙</t>
  </si>
  <si>
    <t>600764.SH</t>
  </si>
  <si>
    <t>中国海防</t>
  </si>
  <si>
    <t>001378.SZ</t>
  </si>
  <si>
    <t>德冠新材</t>
  </si>
  <si>
    <t>300450.SZ</t>
  </si>
  <si>
    <t>先导智能</t>
  </si>
  <si>
    <t>601618.SH</t>
  </si>
  <si>
    <t>中国中冶</t>
  </si>
  <si>
    <t>601166.SH</t>
  </si>
  <si>
    <t>兴业银行</t>
  </si>
  <si>
    <t>301278.SZ</t>
  </si>
  <si>
    <t>快可电子</t>
  </si>
  <si>
    <t>603377.SH</t>
  </si>
  <si>
    <t>ST东时</t>
  </si>
  <si>
    <t>002094.SZ</t>
  </si>
  <si>
    <t>青岛金王</t>
  </si>
  <si>
    <t>300267.SZ</t>
  </si>
  <si>
    <t>尔康制药</t>
  </si>
  <si>
    <t>603938.SH</t>
  </si>
  <si>
    <t>三孚股份</t>
  </si>
  <si>
    <t>603393.SH</t>
  </si>
  <si>
    <t>新天然气</t>
  </si>
  <si>
    <t>002725.SZ</t>
  </si>
  <si>
    <t>跃岭股份</t>
  </si>
  <si>
    <t>003009.SZ</t>
  </si>
  <si>
    <t>中天火箭</t>
  </si>
  <si>
    <t>300094.SZ</t>
  </si>
  <si>
    <t>国联水产</t>
  </si>
  <si>
    <t>001376.SZ</t>
  </si>
  <si>
    <t>百通能源</t>
  </si>
  <si>
    <t>000830.SZ</t>
  </si>
  <si>
    <t>鲁西化工</t>
  </si>
  <si>
    <t>600548.SH</t>
  </si>
  <si>
    <t>深高速</t>
  </si>
  <si>
    <t>301256.SZ</t>
  </si>
  <si>
    <t>华融化学</t>
  </si>
  <si>
    <t>600963.SH</t>
  </si>
  <si>
    <t>岳阳林纸</t>
  </si>
  <si>
    <t>000716.SZ</t>
  </si>
  <si>
    <t>黑芝麻</t>
  </si>
  <si>
    <t>300984.SZ</t>
  </si>
  <si>
    <t>金沃股份</t>
  </si>
  <si>
    <t>002005.SZ</t>
  </si>
  <si>
    <t>ST德豪</t>
  </si>
  <si>
    <t>601966.SH</t>
  </si>
  <si>
    <t>玲珑轮胎</t>
  </si>
  <si>
    <t>002361.SZ</t>
  </si>
  <si>
    <t>神剑股份</t>
  </si>
  <si>
    <t>603866.SH</t>
  </si>
  <si>
    <t>桃李面包</t>
  </si>
  <si>
    <t>600029.SH</t>
  </si>
  <si>
    <t>南方航空</t>
  </si>
  <si>
    <t>600369.SH</t>
  </si>
  <si>
    <t>西南证券</t>
  </si>
  <si>
    <t>603185.SH</t>
  </si>
  <si>
    <t>弘元绿能</t>
  </si>
  <si>
    <t>600651.SH</t>
  </si>
  <si>
    <t>飞乐音响</t>
  </si>
  <si>
    <t>001299.SZ</t>
  </si>
  <si>
    <t>美能能源</t>
  </si>
  <si>
    <t>601816.SH</t>
  </si>
  <si>
    <t>京沪高铁</t>
  </si>
  <si>
    <t>002259.SZ</t>
  </si>
  <si>
    <t>升达林业</t>
  </si>
  <si>
    <t>300801.SZ</t>
  </si>
  <si>
    <t>泰和科技</t>
  </si>
  <si>
    <t>601233.SH</t>
  </si>
  <si>
    <t>桐昆股份</t>
  </si>
  <si>
    <t>002264.SZ</t>
  </si>
  <si>
    <t>新华都</t>
  </si>
  <si>
    <t>601838.SH</t>
  </si>
  <si>
    <t>成都银行</t>
  </si>
  <si>
    <t>600030.SH</t>
  </si>
  <si>
    <t>中信证券</t>
  </si>
  <si>
    <t>600446.SH</t>
  </si>
  <si>
    <t>金证股份</t>
  </si>
  <si>
    <t>600255.SH</t>
  </si>
  <si>
    <t>鑫科材料</t>
  </si>
  <si>
    <t>600113.SH</t>
  </si>
  <si>
    <t>浙江东日</t>
  </si>
  <si>
    <t>002984.SZ</t>
  </si>
  <si>
    <t>森麒麟</t>
  </si>
  <si>
    <t>600418.SH</t>
  </si>
  <si>
    <t>江淮汽车</t>
  </si>
  <si>
    <t>600816.SH</t>
  </si>
  <si>
    <t>建元信托</t>
  </si>
  <si>
    <t>300193.SZ</t>
  </si>
  <si>
    <t>佳士科技</t>
  </si>
  <si>
    <t>002714.SZ</t>
  </si>
  <si>
    <t>牧原股份</t>
  </si>
  <si>
    <t>601136.SH</t>
  </si>
  <si>
    <t>首创证券</t>
  </si>
  <si>
    <t>601878.SH</t>
  </si>
  <si>
    <t>浙商证券</t>
  </si>
  <si>
    <t>600315.SH</t>
  </si>
  <si>
    <t>上海家化</t>
  </si>
  <si>
    <t>000987.SZ</t>
  </si>
  <si>
    <t>越秀资本</t>
  </si>
  <si>
    <t>000712.SZ</t>
  </si>
  <si>
    <t>锦龙股份</t>
  </si>
  <si>
    <t>688005.SH</t>
  </si>
  <si>
    <t>容百科技</t>
  </si>
  <si>
    <t>601778.SH</t>
  </si>
  <si>
    <t>晶科科技</t>
  </si>
  <si>
    <t>600790.SH</t>
  </si>
  <si>
    <t>轻纺城</t>
  </si>
  <si>
    <t>300856.SZ</t>
  </si>
  <si>
    <t>科思股份</t>
  </si>
  <si>
    <t>300390.SZ</t>
  </si>
  <si>
    <t>天华新能</t>
  </si>
  <si>
    <t>002567.SZ</t>
  </si>
  <si>
    <t>唐人神</t>
  </si>
  <si>
    <t>600618.SH</t>
  </si>
  <si>
    <t>氯碱化工</t>
  </si>
  <si>
    <t>600452.SH</t>
  </si>
  <si>
    <t>涪陵电力</t>
  </si>
  <si>
    <t>300587.SZ</t>
  </si>
  <si>
    <t>天铁科技</t>
  </si>
  <si>
    <t>000546.SZ</t>
  </si>
  <si>
    <t>金圆股份</t>
  </si>
  <si>
    <t>301666.SZ</t>
  </si>
  <si>
    <t>大普微-UW</t>
  </si>
  <si>
    <t>600409.SH</t>
  </si>
  <si>
    <t>三友化工</t>
  </si>
  <si>
    <t>002586.SZ</t>
  </si>
  <si>
    <t>ST围海</t>
  </si>
  <si>
    <t>001236.SZ</t>
  </si>
  <si>
    <t>弘业期货</t>
  </si>
  <si>
    <t>002403.SZ</t>
  </si>
  <si>
    <t>爱仕达</t>
  </si>
  <si>
    <t>688590.SH</t>
  </si>
  <si>
    <t>新致软件</t>
  </si>
  <si>
    <t>601000.SH</t>
  </si>
  <si>
    <t>唐山港</t>
  </si>
  <si>
    <t>002096.SZ</t>
  </si>
  <si>
    <t>易普力</t>
  </si>
  <si>
    <t>002078.SZ</t>
  </si>
  <si>
    <t>太阳纸业</t>
  </si>
  <si>
    <t>600529.SH</t>
  </si>
  <si>
    <t>山东药玻</t>
  </si>
  <si>
    <t>300790.SZ</t>
  </si>
  <si>
    <t>宇瞳光学</t>
  </si>
  <si>
    <t>600280.SH</t>
  </si>
  <si>
    <t>中央商场</t>
  </si>
  <si>
    <t>601069.SH</t>
  </si>
  <si>
    <t>西部黄金</t>
  </si>
  <si>
    <t>000728.SZ</t>
  </si>
  <si>
    <t>国元证券</t>
  </si>
  <si>
    <t>600715.SH</t>
  </si>
  <si>
    <t>文投控股</t>
  </si>
  <si>
    <t>300993.SZ</t>
  </si>
  <si>
    <t>玉马科技</t>
  </si>
  <si>
    <t>603237.SH</t>
  </si>
  <si>
    <t>五芳斋</t>
  </si>
  <si>
    <t>600985.SH</t>
  </si>
  <si>
    <t>淮北矿业</t>
  </si>
  <si>
    <t>002039.SZ</t>
  </si>
  <si>
    <t>黔源电力</t>
  </si>
  <si>
    <t>300036.SZ</t>
  </si>
  <si>
    <t>超图软件</t>
  </si>
  <si>
    <t>600621.SH</t>
  </si>
  <si>
    <t>华鑫股份</t>
  </si>
  <si>
    <t>603198.SH</t>
  </si>
  <si>
    <t>迎驾贡酒</t>
  </si>
  <si>
    <t>601696.SH</t>
  </si>
  <si>
    <t>中银证券</t>
  </si>
  <si>
    <t>300926.SZ</t>
  </si>
  <si>
    <t>博俊科技</t>
  </si>
  <si>
    <t>603210.SH</t>
  </si>
  <si>
    <t>泰鸿万立</t>
  </si>
  <si>
    <t>300812.SZ</t>
  </si>
  <si>
    <t>易天股份</t>
  </si>
  <si>
    <t>600061.SH</t>
  </si>
  <si>
    <t>国投资本</t>
  </si>
  <si>
    <t>601369.SH</t>
  </si>
  <si>
    <t>陕鼓动力</t>
  </si>
  <si>
    <t>600708.SH</t>
  </si>
  <si>
    <t>光明地产</t>
  </si>
  <si>
    <t>688610.SH</t>
  </si>
  <si>
    <t>埃科光电</t>
  </si>
  <si>
    <t>600103.SH</t>
  </si>
  <si>
    <t>青山纸业</t>
  </si>
  <si>
    <t>300301.SZ</t>
  </si>
  <si>
    <t>ST长方</t>
  </si>
  <si>
    <t>301266.SZ</t>
  </si>
  <si>
    <t>宇邦新材</t>
  </si>
  <si>
    <t>002797.SZ</t>
  </si>
  <si>
    <t>第一创业</t>
  </si>
  <si>
    <t>300107.SZ</t>
  </si>
  <si>
    <t>建新股份</t>
  </si>
  <si>
    <t>600749.SH</t>
  </si>
  <si>
    <t>西藏旅游</t>
  </si>
  <si>
    <t>603717.SH</t>
  </si>
  <si>
    <t>天域生物</t>
  </si>
  <si>
    <t>603937.SH</t>
  </si>
  <si>
    <t>丽岛新材</t>
  </si>
  <si>
    <t>300821.SZ</t>
  </si>
  <si>
    <t>东岳硅材</t>
  </si>
  <si>
    <t>603051.SH</t>
  </si>
  <si>
    <t>鹿山新材</t>
  </si>
  <si>
    <t>600653.SH</t>
  </si>
  <si>
    <t>申华控股</t>
  </si>
  <si>
    <t>001391.SZ</t>
  </si>
  <si>
    <t>国货航</t>
  </si>
  <si>
    <t>002092.SZ</t>
  </si>
  <si>
    <t>中泰化学</t>
  </si>
  <si>
    <t>600663.SH</t>
  </si>
  <si>
    <t>陆家嘴</t>
  </si>
  <si>
    <t>000520.SZ</t>
  </si>
  <si>
    <t>凤凰航运</t>
  </si>
  <si>
    <t>300564.SZ</t>
  </si>
  <si>
    <t>筑博设计</t>
  </si>
  <si>
    <t>300329.SZ</t>
  </si>
  <si>
    <t>海伦钢琴</t>
  </si>
  <si>
    <t>301218.SZ</t>
  </si>
  <si>
    <t>华是科技</t>
  </si>
  <si>
    <t>300931.SZ</t>
  </si>
  <si>
    <t>通用电梯</t>
  </si>
  <si>
    <t>600830.SH</t>
  </si>
  <si>
    <t>香溢融通</t>
  </si>
  <si>
    <t>002190.SZ</t>
  </si>
  <si>
    <t>成飞集成</t>
  </si>
  <si>
    <t>600987.SH</t>
  </si>
  <si>
    <t>航民股份</t>
  </si>
  <si>
    <t>002099.SZ</t>
  </si>
  <si>
    <t>海翔药业</t>
  </si>
  <si>
    <t>600742.SH</t>
  </si>
  <si>
    <t>富维股份</t>
  </si>
  <si>
    <t>000571.SZ</t>
  </si>
  <si>
    <t>新大洲A</t>
  </si>
  <si>
    <t>002575.SZ</t>
  </si>
  <si>
    <t>群兴玩具</t>
  </si>
  <si>
    <t>688432.SH</t>
  </si>
  <si>
    <t>有研硅</t>
  </si>
  <si>
    <t>603826.SH</t>
  </si>
  <si>
    <t>坤彩科技</t>
  </si>
  <si>
    <t>605336.SH</t>
  </si>
  <si>
    <t>*ST帅电</t>
  </si>
  <si>
    <t>000635.SZ</t>
  </si>
  <si>
    <t>英力特</t>
  </si>
  <si>
    <t>000089.SZ</t>
  </si>
  <si>
    <t>深圳机场</t>
  </si>
  <si>
    <t>300465.SZ</t>
  </si>
  <si>
    <t>高伟达</t>
  </si>
  <si>
    <t>601566.SH</t>
  </si>
  <si>
    <t>九牧王</t>
  </si>
  <si>
    <t>600390.SH</t>
  </si>
  <si>
    <t>五矿资本</t>
  </si>
  <si>
    <t>300106.SZ</t>
  </si>
  <si>
    <t>西部牧业</t>
  </si>
  <si>
    <t>600048.SH</t>
  </si>
  <si>
    <t>保利发展</t>
  </si>
  <si>
    <t>301398.SZ</t>
  </si>
  <si>
    <t>星源卓镁</t>
  </si>
  <si>
    <t>001234.SZ</t>
  </si>
  <si>
    <t>泰慕士</t>
  </si>
  <si>
    <t>600080.SH</t>
  </si>
  <si>
    <t>ST金花</t>
  </si>
  <si>
    <t>000025.SZ</t>
  </si>
  <si>
    <t>特力A</t>
  </si>
  <si>
    <t>600119.SH</t>
  </si>
  <si>
    <t>*ST长投</t>
  </si>
  <si>
    <t>603990.SH</t>
  </si>
  <si>
    <t>麦迪科技</t>
  </si>
  <si>
    <t>002358.SZ</t>
  </si>
  <si>
    <t>森源电气</t>
  </si>
  <si>
    <t>002053.SZ</t>
  </si>
  <si>
    <t>云南能投</t>
  </si>
  <si>
    <t>002512.SZ</t>
  </si>
  <si>
    <t>ST达华</t>
  </si>
  <si>
    <t>300122.SZ</t>
  </si>
  <si>
    <t>智飞生物</t>
  </si>
  <si>
    <t>300037.SZ</t>
  </si>
  <si>
    <t>新宙邦</t>
  </si>
  <si>
    <t>002307.SZ</t>
  </si>
  <si>
    <t>北新路桥</t>
  </si>
  <si>
    <t>603335.SH</t>
  </si>
  <si>
    <t>迪生力</t>
  </si>
  <si>
    <t>601328.SH</t>
  </si>
  <si>
    <t>交通银行</t>
  </si>
  <si>
    <t>601555.SH</t>
  </si>
  <si>
    <t>东吴证券</t>
  </si>
  <si>
    <t>000700.SZ</t>
  </si>
  <si>
    <t>模塑科技</t>
  </si>
  <si>
    <t>002198.SZ</t>
  </si>
  <si>
    <t>ST嘉应</t>
  </si>
  <si>
    <t>300118.SZ</t>
  </si>
  <si>
    <t>东方日升</t>
  </si>
  <si>
    <t>002059.SZ</t>
  </si>
  <si>
    <t>云南旅游</t>
  </si>
  <si>
    <t>603373.SH</t>
  </si>
  <si>
    <t>安邦护卫</t>
  </si>
  <si>
    <t>688189.SH</t>
  </si>
  <si>
    <t>ST南新</t>
  </si>
  <si>
    <t>603822.SH</t>
  </si>
  <si>
    <t>ST嘉澳</t>
  </si>
  <si>
    <t>000545.SZ</t>
  </si>
  <si>
    <t>金浦钛业</t>
  </si>
  <si>
    <t>000686.SZ</t>
  </si>
  <si>
    <t>东北证券</t>
  </si>
  <si>
    <t>601975.SH</t>
  </si>
  <si>
    <t>招商南油</t>
  </si>
  <si>
    <t>300205.SZ</t>
  </si>
  <si>
    <t>*ST天喻</t>
  </si>
  <si>
    <t>300565.SZ</t>
  </si>
  <si>
    <t>科信技术</t>
  </si>
  <si>
    <t>603612.SH</t>
  </si>
  <si>
    <t>索通发展</t>
  </si>
  <si>
    <t>000750.SZ</t>
  </si>
  <si>
    <t>国海证券</t>
  </si>
  <si>
    <t>301153.SZ</t>
  </si>
  <si>
    <t>中科江南</t>
  </si>
  <si>
    <t>003015.SZ</t>
  </si>
  <si>
    <t>日久光电</t>
  </si>
  <si>
    <t>301106.SZ</t>
  </si>
  <si>
    <t>骏成科技</t>
  </si>
  <si>
    <t>300581.SZ</t>
  </si>
  <si>
    <t>晨曦航空</t>
  </si>
  <si>
    <t>600470.SH</t>
  </si>
  <si>
    <t>六国化工</t>
  </si>
  <si>
    <t>001206.SZ</t>
  </si>
  <si>
    <t>依依股份</t>
  </si>
  <si>
    <t>000990.SZ</t>
  </si>
  <si>
    <t>诚志股份</t>
  </si>
  <si>
    <t>603586.SH</t>
  </si>
  <si>
    <t>金麒麟</t>
  </si>
  <si>
    <t>600506.SH</t>
  </si>
  <si>
    <t>统一股份</t>
  </si>
  <si>
    <t>689009.SH</t>
  </si>
  <si>
    <t>九号公司-WD</t>
  </si>
  <si>
    <t>300600.SZ</t>
  </si>
  <si>
    <t>国瑞科技</t>
  </si>
  <si>
    <t>600155.SH</t>
  </si>
  <si>
    <t>华创云信</t>
  </si>
  <si>
    <t>300200.SZ</t>
  </si>
  <si>
    <t>高盟新材</t>
  </si>
  <si>
    <t>603260.SH</t>
  </si>
  <si>
    <t>合盛硅业</t>
  </si>
  <si>
    <t>002136.SZ</t>
  </si>
  <si>
    <t>安纳达</t>
  </si>
  <si>
    <t>600130.SH</t>
  </si>
  <si>
    <t>波导股份</t>
  </si>
  <si>
    <t>301328.SZ</t>
  </si>
  <si>
    <t>维峰电子</t>
  </si>
  <si>
    <t>002696.SZ</t>
  </si>
  <si>
    <t>百洋股份</t>
  </si>
  <si>
    <t>002497.SZ</t>
  </si>
  <si>
    <t>雅化集团</t>
  </si>
  <si>
    <t>002314.SZ</t>
  </si>
  <si>
    <t>南山控股</t>
  </si>
  <si>
    <t>605162.SH</t>
  </si>
  <si>
    <t>新中港</t>
  </si>
  <si>
    <t>603276.SH</t>
  </si>
  <si>
    <t>恒兴新材</t>
  </si>
  <si>
    <t>600966.SH</t>
  </si>
  <si>
    <t>博汇纸业</t>
  </si>
  <si>
    <t>000981.SZ</t>
  </si>
  <si>
    <t>山子高科</t>
  </si>
  <si>
    <t>000973.SZ</t>
  </si>
  <si>
    <t>佛塑科技</t>
  </si>
  <si>
    <t>300393.SZ</t>
  </si>
  <si>
    <t>中来股份</t>
  </si>
  <si>
    <t>002580.SZ</t>
  </si>
  <si>
    <t>圣阳股份</t>
  </si>
  <si>
    <t>605377.SH</t>
  </si>
  <si>
    <t>华旺科技</t>
  </si>
  <si>
    <t>301348.SZ</t>
  </si>
  <si>
    <t>蓝箭电子</t>
  </si>
  <si>
    <t>000768.SZ</t>
  </si>
  <si>
    <t>中航西飞</t>
  </si>
  <si>
    <t>301118.SZ</t>
  </si>
  <si>
    <t>恒光股份</t>
  </si>
  <si>
    <t>603568.SH</t>
  </si>
  <si>
    <t>伟明环保</t>
  </si>
  <si>
    <t>300085.SZ</t>
  </si>
  <si>
    <t>银之杰</t>
  </si>
  <si>
    <t>000933.SZ</t>
  </si>
  <si>
    <t>神火股份</t>
  </si>
  <si>
    <t>600348.SH</t>
  </si>
  <si>
    <t>华阳股份</t>
  </si>
  <si>
    <t>002210.SZ</t>
  </si>
  <si>
    <t>飞马国际</t>
  </si>
  <si>
    <t>300648.SZ</t>
  </si>
  <si>
    <t>星云股份</t>
  </si>
  <si>
    <t>301040.SZ</t>
  </si>
  <si>
    <t>中环海陆</t>
  </si>
  <si>
    <t>000807.SZ</t>
  </si>
  <si>
    <t>云铝股份</t>
  </si>
  <si>
    <t>601238.SH</t>
  </si>
  <si>
    <t>广汽集团</t>
  </si>
  <si>
    <t>601011.SH</t>
  </si>
  <si>
    <t>宝泰隆</t>
  </si>
  <si>
    <t>300270.SZ</t>
  </si>
  <si>
    <t>中威电子</t>
  </si>
  <si>
    <t>688190.SH</t>
  </si>
  <si>
    <t>云路股份</t>
  </si>
  <si>
    <t>002456.SZ</t>
  </si>
  <si>
    <t>欧菲光</t>
  </si>
  <si>
    <t>603268.SH</t>
  </si>
  <si>
    <t>松发股份</t>
  </si>
  <si>
    <t>603366.SH</t>
  </si>
  <si>
    <t>日出东方</t>
  </si>
  <si>
    <t>600188.SH</t>
  </si>
  <si>
    <t>兖矿能源</t>
  </si>
  <si>
    <t>601500.SH</t>
  </si>
  <si>
    <t>通用股份</t>
  </si>
  <si>
    <t>000533.SZ</t>
  </si>
  <si>
    <t>顺钠股份</t>
  </si>
  <si>
    <t>300477.SZ</t>
  </si>
  <si>
    <t>ST合纵</t>
  </si>
  <si>
    <t>002648.SZ</t>
  </si>
  <si>
    <t>卫星化学</t>
  </si>
  <si>
    <t>002719.SZ</t>
  </si>
  <si>
    <t>ST麦趣</t>
  </si>
  <si>
    <t>601179.SH</t>
  </si>
  <si>
    <t>中国西电</t>
  </si>
  <si>
    <t>600552.SH</t>
  </si>
  <si>
    <t>凯盛科技</t>
  </si>
  <si>
    <t>600095.SH</t>
  </si>
  <si>
    <t>湘财股份</t>
  </si>
  <si>
    <t>002256.SZ</t>
  </si>
  <si>
    <t>兆新股份</t>
  </si>
  <si>
    <t>002966.SZ</t>
  </si>
  <si>
    <t>苏州银行</t>
  </si>
  <si>
    <t>000921.SZ</t>
  </si>
  <si>
    <t>海信家电</t>
  </si>
  <si>
    <t>600408.SH</t>
  </si>
  <si>
    <t>安泰集团</t>
  </si>
  <si>
    <t>600403.SH</t>
  </si>
  <si>
    <t>大有能源</t>
  </si>
  <si>
    <t>301186.SZ</t>
  </si>
  <si>
    <t>超达装备</t>
  </si>
  <si>
    <t>600423.SH</t>
  </si>
  <si>
    <t>*ST柳化</t>
  </si>
  <si>
    <t>002875.SZ</t>
  </si>
  <si>
    <t>安奈儿</t>
  </si>
  <si>
    <t>002479.SZ</t>
  </si>
  <si>
    <t>富春环保</t>
  </si>
  <si>
    <t>001328.SZ</t>
  </si>
  <si>
    <t>登康口腔</t>
  </si>
  <si>
    <t>600918.SH</t>
  </si>
  <si>
    <t>中泰证券</t>
  </si>
  <si>
    <t>002176.SZ</t>
  </si>
  <si>
    <t>江特电机</t>
  </si>
  <si>
    <t>600167.SH</t>
  </si>
  <si>
    <t>联美控股</t>
  </si>
  <si>
    <t>300589.SZ</t>
  </si>
  <si>
    <t>江龙船艇</t>
  </si>
  <si>
    <t>600333.SH</t>
  </si>
  <si>
    <t>长春燃气</t>
  </si>
  <si>
    <t>603039.SH</t>
  </si>
  <si>
    <t>泛微网络</t>
  </si>
  <si>
    <t>600725.SH</t>
  </si>
  <si>
    <t>云维股份</t>
  </si>
  <si>
    <t>600132.SH</t>
  </si>
  <si>
    <t>重庆啤酒</t>
  </si>
  <si>
    <t>002538.SZ</t>
  </si>
  <si>
    <t>ST司特</t>
  </si>
  <si>
    <t>600928.SH</t>
  </si>
  <si>
    <t>西安银行</t>
  </si>
  <si>
    <t>300160.SZ</t>
  </si>
  <si>
    <t>秀强股份</t>
  </si>
  <si>
    <t>601375.SH</t>
  </si>
  <si>
    <t>中原证券</t>
  </si>
  <si>
    <t>601718.SH</t>
  </si>
  <si>
    <t>ST际华</t>
  </si>
  <si>
    <t>300720.SZ</t>
  </si>
  <si>
    <t>海川智能</t>
  </si>
  <si>
    <t>002285.SZ</t>
  </si>
  <si>
    <t>世联行</t>
  </si>
  <si>
    <t>300151.SZ</t>
  </si>
  <si>
    <t>昌红科技</t>
  </si>
  <si>
    <t>300505.SZ</t>
  </si>
  <si>
    <t>川金诺</t>
  </si>
  <si>
    <t>600489.SH</t>
  </si>
  <si>
    <t>中金黄金</t>
  </si>
  <si>
    <t>002769.SZ</t>
  </si>
  <si>
    <t>普路通</t>
  </si>
  <si>
    <t>000065.SZ</t>
  </si>
  <si>
    <t>北方国际</t>
  </si>
  <si>
    <t>603661.SH</t>
  </si>
  <si>
    <t>恒林股份</t>
  </si>
  <si>
    <t>002109.SZ</t>
  </si>
  <si>
    <t>ST兴化</t>
  </si>
  <si>
    <t>002945.SZ</t>
  </si>
  <si>
    <t>华林证券</t>
  </si>
  <si>
    <t>603886.SH</t>
  </si>
  <si>
    <t>元祖股份</t>
  </si>
  <si>
    <t>002135.SZ</t>
  </si>
  <si>
    <t>东南网架</t>
  </si>
  <si>
    <t>300190.SZ</t>
  </si>
  <si>
    <t>维尔利</t>
  </si>
  <si>
    <t>000937.SZ</t>
  </si>
  <si>
    <t>冀中能源</t>
  </si>
  <si>
    <t>600724.SH</t>
  </si>
  <si>
    <t>宁波富达</t>
  </si>
  <si>
    <t>002899.SZ</t>
  </si>
  <si>
    <t>英派斯</t>
  </si>
  <si>
    <t>688055.SH</t>
  </si>
  <si>
    <t>龙腾光电</t>
  </si>
  <si>
    <t>000909.SZ</t>
  </si>
  <si>
    <t>*ST数源</t>
  </si>
  <si>
    <t>002895.SZ</t>
  </si>
  <si>
    <t>川恒股份</t>
  </si>
  <si>
    <t>000423.SZ</t>
  </si>
  <si>
    <t>东阿阿胶</t>
  </si>
  <si>
    <t>002501.SZ</t>
  </si>
  <si>
    <t>*ST利源</t>
  </si>
  <si>
    <t>002207.SZ</t>
  </si>
  <si>
    <t>*ST准油</t>
  </si>
  <si>
    <t>300008.SZ</t>
  </si>
  <si>
    <t>天海防务</t>
  </si>
  <si>
    <t>688811.SH</t>
  </si>
  <si>
    <t>有研复材</t>
  </si>
  <si>
    <t>600864.SH</t>
  </si>
  <si>
    <t>哈投股份</t>
  </si>
  <si>
    <t>300172.SZ</t>
  </si>
  <si>
    <t>中电环保</t>
  </si>
  <si>
    <t>300592.SZ</t>
  </si>
  <si>
    <t>华凯易佰</t>
  </si>
  <si>
    <t>002271.SZ</t>
  </si>
  <si>
    <t>东方雨虹</t>
  </si>
  <si>
    <t>000166.SZ</t>
  </si>
  <si>
    <t>申万宏源</t>
  </si>
  <si>
    <t>300897.SZ</t>
  </si>
  <si>
    <t>山科智能</t>
  </si>
  <si>
    <t>002928.SZ</t>
  </si>
  <si>
    <t>华夏航空</t>
  </si>
  <si>
    <t>301238.SZ</t>
  </si>
  <si>
    <t>瑞泰新材</t>
  </si>
  <si>
    <t>000155.SZ</t>
  </si>
  <si>
    <t>川能动力</t>
  </si>
  <si>
    <t>002178.SZ</t>
  </si>
  <si>
    <t>延华智能</t>
  </si>
  <si>
    <t>688499.SH</t>
  </si>
  <si>
    <t>利元亨</t>
  </si>
  <si>
    <t>603599.SH</t>
  </si>
  <si>
    <t>广信股份</t>
  </si>
  <si>
    <t>600737.SH</t>
  </si>
  <si>
    <t>中粮糖业</t>
  </si>
  <si>
    <t>301292.SZ</t>
  </si>
  <si>
    <t>海科新源</t>
  </si>
  <si>
    <t>603021.SH</t>
  </si>
  <si>
    <t>*ST华鹏</t>
  </si>
  <si>
    <t>600011.SH</t>
  </si>
  <si>
    <t>华能国际</t>
  </si>
  <si>
    <t>603369.SH</t>
  </si>
  <si>
    <t>今世缘</t>
  </si>
  <si>
    <t>002200.SZ</t>
  </si>
  <si>
    <t>交投生态</t>
  </si>
  <si>
    <t>601111.SH</t>
  </si>
  <si>
    <t>中国国航</t>
  </si>
  <si>
    <t>600121.SH</t>
  </si>
  <si>
    <t>郑州煤电</t>
  </si>
  <si>
    <t>002607.SZ</t>
  </si>
  <si>
    <t>中公教育</t>
  </si>
  <si>
    <t>300940.SZ</t>
  </si>
  <si>
    <t>南极光</t>
  </si>
  <si>
    <t>300162.SZ</t>
  </si>
  <si>
    <t>雷曼光电</t>
  </si>
  <si>
    <t>300635.SZ</t>
  </si>
  <si>
    <t>中达安</t>
  </si>
  <si>
    <t>603132.SH</t>
  </si>
  <si>
    <t>金徽股份</t>
  </si>
  <si>
    <t>002571.SZ</t>
  </si>
  <si>
    <t>德力股份</t>
  </si>
  <si>
    <t>600503.SH</t>
  </si>
  <si>
    <t>华丽家族</t>
  </si>
  <si>
    <t>600611.SH</t>
  </si>
  <si>
    <t>大众交通</t>
  </si>
  <si>
    <t>601898.SH</t>
  </si>
  <si>
    <t>中煤能源</t>
  </si>
  <si>
    <t>600187.SH</t>
  </si>
  <si>
    <t>*ST国中</t>
  </si>
  <si>
    <t>300232.SZ</t>
  </si>
  <si>
    <t>洲明科技</t>
  </si>
  <si>
    <t>603010.SH</t>
  </si>
  <si>
    <t>万盛股份</t>
  </si>
  <si>
    <t>601099.SH</t>
  </si>
  <si>
    <t>太平洋</t>
  </si>
  <si>
    <t>300368.SZ</t>
  </si>
  <si>
    <t>汇金股份</t>
  </si>
  <si>
    <t>300453.SZ</t>
  </si>
  <si>
    <t>三鑫医疗</t>
  </si>
  <si>
    <t>001387.SZ</t>
  </si>
  <si>
    <t>雪祺电气</t>
  </si>
  <si>
    <t>603330.SH</t>
  </si>
  <si>
    <t>天洋新材</t>
  </si>
  <si>
    <t>601236.SH</t>
  </si>
  <si>
    <t>红塔证券</t>
  </si>
  <si>
    <t>000882.SZ</t>
  </si>
  <si>
    <t>华联股份</t>
  </si>
  <si>
    <t>001335.SZ</t>
  </si>
  <si>
    <t>信凯科技</t>
  </si>
  <si>
    <t>300664.SZ</t>
  </si>
  <si>
    <t>鹏鹞环保</t>
  </si>
  <si>
    <t>603816.SH</t>
  </si>
  <si>
    <t>顾家家居</t>
  </si>
  <si>
    <t>000859.SZ</t>
  </si>
  <si>
    <t>国风新材</t>
  </si>
  <si>
    <t>601390.SH</t>
  </si>
  <si>
    <t>中国中铁</t>
  </si>
  <si>
    <t>000792.SZ</t>
  </si>
  <si>
    <t>盐湖股份</t>
  </si>
  <si>
    <t>000776.SZ</t>
  </si>
  <si>
    <t>广发证券</t>
  </si>
  <si>
    <t>600169.SH</t>
  </si>
  <si>
    <t>ST太重</t>
  </si>
  <si>
    <t>601963.SH</t>
  </si>
  <si>
    <t>重庆银行</t>
  </si>
  <si>
    <t>601068.SH</t>
  </si>
  <si>
    <t>中铝国际</t>
  </si>
  <si>
    <t>300165.SZ</t>
  </si>
  <si>
    <t>天瑞仪器</t>
  </si>
  <si>
    <t>000829.SZ</t>
  </si>
  <si>
    <t>天音控股</t>
  </si>
  <si>
    <t>000910.SZ</t>
  </si>
  <si>
    <t>大亚圣象</t>
  </si>
  <si>
    <t>300305.SZ</t>
  </si>
  <si>
    <t>裕兴股份</t>
  </si>
  <si>
    <t>603718.SH</t>
  </si>
  <si>
    <t>*ST海利</t>
  </si>
  <si>
    <t>001369.SZ</t>
  </si>
  <si>
    <t>双欣材料</t>
  </si>
  <si>
    <t>000639.SZ</t>
  </si>
  <si>
    <t>ST西王</t>
  </si>
  <si>
    <t>300177.SZ</t>
  </si>
  <si>
    <t>中海达</t>
  </si>
  <si>
    <t>002678.SZ</t>
  </si>
  <si>
    <t>珠江钢琴</t>
  </si>
  <si>
    <t>688538.SH</t>
  </si>
  <si>
    <t>和辉光电-U</t>
  </si>
  <si>
    <t>603189.SH</t>
  </si>
  <si>
    <t>*ST网达</t>
  </si>
  <si>
    <t>600308.SH</t>
  </si>
  <si>
    <t>华泰股份</t>
  </si>
  <si>
    <t>000975.SZ</t>
  </si>
  <si>
    <t>山金国际</t>
  </si>
  <si>
    <t>002870.SZ</t>
  </si>
  <si>
    <t>香山股份</t>
  </si>
  <si>
    <t>002564.SZ</t>
  </si>
  <si>
    <t>天沃科技</t>
  </si>
  <si>
    <t>002487.SZ</t>
  </si>
  <si>
    <t>大金重工</t>
  </si>
  <si>
    <t>601519.SH</t>
  </si>
  <si>
    <t>大智慧</t>
  </si>
  <si>
    <t>001979.SZ</t>
  </si>
  <si>
    <t>招商蛇口</t>
  </si>
  <si>
    <t>688545.SH</t>
  </si>
  <si>
    <t>兴福电子</t>
  </si>
  <si>
    <t>600383.SH</t>
  </si>
  <si>
    <t>金地集团</t>
  </si>
  <si>
    <t>300481.SZ</t>
  </si>
  <si>
    <t>濮阳惠成</t>
  </si>
  <si>
    <t>002310.SZ</t>
  </si>
  <si>
    <t>东方新能</t>
  </si>
  <si>
    <t>002810.SZ</t>
  </si>
  <si>
    <t>山东赫达</t>
  </si>
  <si>
    <t>600965.SH</t>
  </si>
  <si>
    <t>*ST福成</t>
  </si>
  <si>
    <t>300991.SZ</t>
  </si>
  <si>
    <t>创益通</t>
  </si>
  <si>
    <t>600756.SH</t>
  </si>
  <si>
    <t>浪潮软件</t>
  </si>
  <si>
    <t>301591.SZ</t>
  </si>
  <si>
    <t>肯特股份</t>
  </si>
  <si>
    <t>600809.SH</t>
  </si>
  <si>
    <t>山西汾酒</t>
  </si>
  <si>
    <t>601700.SH</t>
  </si>
  <si>
    <t>风范股份</t>
  </si>
  <si>
    <t>600163.SH</t>
  </si>
  <si>
    <t>中闽能源</t>
  </si>
  <si>
    <t>600773.SH</t>
  </si>
  <si>
    <t>西藏城投</t>
  </si>
  <si>
    <t>600395.SH</t>
  </si>
  <si>
    <t>盘江股份</t>
  </si>
  <si>
    <t>300561.SZ</t>
  </si>
  <si>
    <t>汇金科技</t>
  </si>
  <si>
    <t>002539.SZ</t>
  </si>
  <si>
    <t>云图控股</t>
  </si>
  <si>
    <t>000821.SZ</t>
  </si>
  <si>
    <t>ST京机</t>
  </si>
  <si>
    <t>600483.SH</t>
  </si>
  <si>
    <t>福能股份</t>
  </si>
  <si>
    <t>600388.SH</t>
  </si>
  <si>
    <t>龙净环保</t>
  </si>
  <si>
    <t>600730.SH</t>
  </si>
  <si>
    <t>*ST高科</t>
  </si>
  <si>
    <t>002812.SZ</t>
  </si>
  <si>
    <t>恩捷股份</t>
  </si>
  <si>
    <t>601965.SH</t>
  </si>
  <si>
    <t>中国汽研</t>
  </si>
  <si>
    <t>600775.SH</t>
  </si>
  <si>
    <t>南京熊猫</t>
  </si>
  <si>
    <t>600596.SH</t>
  </si>
  <si>
    <t>新安股份</t>
  </si>
  <si>
    <t>003027.SZ</t>
  </si>
  <si>
    <t>同兴科技</t>
  </si>
  <si>
    <t>605499.SH</t>
  </si>
  <si>
    <t>东鹏饮料</t>
  </si>
  <si>
    <t>000521.SZ</t>
  </si>
  <si>
    <t>长虹美菱</t>
  </si>
  <si>
    <t>600027.SH</t>
  </si>
  <si>
    <t>华电国际</t>
  </si>
  <si>
    <t>600368.SH</t>
  </si>
  <si>
    <t>五洲交通</t>
  </si>
  <si>
    <t>601998.SH</t>
  </si>
  <si>
    <t>中信银行</t>
  </si>
  <si>
    <t>002193.SZ</t>
  </si>
  <si>
    <t>ST如意</t>
  </si>
  <si>
    <t>600116.SH</t>
  </si>
  <si>
    <t>三峡水利</t>
  </si>
  <si>
    <t>002455.SZ</t>
  </si>
  <si>
    <t>百川股份</t>
  </si>
  <si>
    <t>688303.SH</t>
  </si>
  <si>
    <t>大全能源</t>
  </si>
  <si>
    <t>600072.SH</t>
  </si>
  <si>
    <t>中船科技</t>
  </si>
  <si>
    <t>002694.SZ</t>
  </si>
  <si>
    <t>*ST顾地</t>
  </si>
  <si>
    <t>301535.SZ</t>
  </si>
  <si>
    <t>浙江华远</t>
  </si>
  <si>
    <t>300673.SZ</t>
  </si>
  <si>
    <t>佩蒂股份</t>
  </si>
  <si>
    <t>001258.SZ</t>
  </si>
  <si>
    <t>立新能源</t>
  </si>
  <si>
    <t>601858.SH</t>
  </si>
  <si>
    <t>中国科传</t>
  </si>
  <si>
    <t>600115.SH</t>
  </si>
  <si>
    <t>中国东航</t>
  </si>
  <si>
    <t>600600.SH</t>
  </si>
  <si>
    <t>青岛啤酒</t>
  </si>
  <si>
    <t>603026.SH</t>
  </si>
  <si>
    <t>石大胜华</t>
  </si>
  <si>
    <t>600510.SH</t>
  </si>
  <si>
    <t>黑牡丹</t>
  </si>
  <si>
    <t>301508.SZ</t>
  </si>
  <si>
    <t>中机认检</t>
  </si>
  <si>
    <t>601066.SH</t>
  </si>
  <si>
    <t>中信建投</t>
  </si>
  <si>
    <t>600350.SH</t>
  </si>
  <si>
    <t>山东高速</t>
  </si>
  <si>
    <t>600509.SH</t>
  </si>
  <si>
    <t>天富能源</t>
  </si>
  <si>
    <t>301295.SZ</t>
  </si>
  <si>
    <t>美硕科技</t>
  </si>
  <si>
    <t>300152.SZ</t>
  </si>
  <si>
    <t>*ST动力</t>
  </si>
  <si>
    <t>000564.SZ</t>
  </si>
  <si>
    <t>供销大集</t>
  </si>
  <si>
    <t>300052.SZ</t>
  </si>
  <si>
    <t>中青宝</t>
  </si>
  <si>
    <t>002532.SZ</t>
  </si>
  <si>
    <t>天山铝业</t>
  </si>
  <si>
    <t>600605.SH</t>
  </si>
  <si>
    <t>汇通能源</t>
  </si>
  <si>
    <t>603798.SH</t>
  </si>
  <si>
    <t>康普顿</t>
  </si>
  <si>
    <t>300241.SZ</t>
  </si>
  <si>
    <t>瑞丰光电</t>
  </si>
  <si>
    <t>001279.SZ</t>
  </si>
  <si>
    <t>强邦新材</t>
  </si>
  <si>
    <t>002218.SZ</t>
  </si>
  <si>
    <t>拓日新能</t>
  </si>
  <si>
    <t>300323.SZ</t>
  </si>
  <si>
    <t>华灿光电</t>
  </si>
  <si>
    <t>600868.SH</t>
  </si>
  <si>
    <t>梅雁吉祥</t>
  </si>
  <si>
    <t>300401.SZ</t>
  </si>
  <si>
    <t>花园生物</t>
  </si>
  <si>
    <t>002977.SZ</t>
  </si>
  <si>
    <t>*ST天箭</t>
  </si>
  <si>
    <t>601799.SH</t>
  </si>
  <si>
    <t>星宇股份</t>
  </si>
  <si>
    <t>002201.SZ</t>
  </si>
  <si>
    <t>九鼎新材</t>
  </si>
  <si>
    <t>600389.SH</t>
  </si>
  <si>
    <t>江山股份</t>
  </si>
  <si>
    <t>002915.SZ</t>
  </si>
  <si>
    <t>中欣氟材</t>
  </si>
  <si>
    <t>301133.SZ</t>
  </si>
  <si>
    <t>金钟股份</t>
  </si>
  <si>
    <t>300525.SZ</t>
  </si>
  <si>
    <t>博思软件</t>
  </si>
  <si>
    <t>600500.SH</t>
  </si>
  <si>
    <t>中化国际</t>
  </si>
  <si>
    <t>605368.SH</t>
  </si>
  <si>
    <t>蓝天燃气</t>
  </si>
  <si>
    <t>300844.SZ</t>
  </si>
  <si>
    <t>山水比德</t>
  </si>
  <si>
    <t>300019.SZ</t>
  </si>
  <si>
    <t>硅宝科技</t>
  </si>
  <si>
    <t>600346.SH</t>
  </si>
  <si>
    <t>恒力石化</t>
  </si>
  <si>
    <t>600795.SH</t>
  </si>
  <si>
    <t>国电电力</t>
  </si>
  <si>
    <t>300257.SZ</t>
  </si>
  <si>
    <t>开山股份</t>
  </si>
  <si>
    <t>600066.SH</t>
  </si>
  <si>
    <t>宇通客车</t>
  </si>
  <si>
    <t>002975.SZ</t>
  </si>
  <si>
    <t>博杰股份</t>
  </si>
  <si>
    <t>000711.SZ</t>
  </si>
  <si>
    <t>ST京蓝</t>
  </si>
  <si>
    <t>600256.SH</t>
  </si>
  <si>
    <t>广汇能源</t>
  </si>
  <si>
    <t>300955.SZ</t>
  </si>
  <si>
    <t>嘉亨家化</t>
  </si>
  <si>
    <t>002309.SZ</t>
  </si>
  <si>
    <t>中利集团</t>
  </si>
  <si>
    <t>300582.SZ</t>
  </si>
  <si>
    <t>英飞特</t>
  </si>
  <si>
    <t>601456.SH</t>
  </si>
  <si>
    <t>国联民生</t>
  </si>
  <si>
    <t>688138.SH</t>
  </si>
  <si>
    <t>清溢光电</t>
  </si>
  <si>
    <t>605399.SH</t>
  </si>
  <si>
    <t>晨光新材</t>
  </si>
  <si>
    <t>300808.SZ</t>
  </si>
  <si>
    <t>久量股份</t>
  </si>
  <si>
    <t>301366.SZ</t>
  </si>
  <si>
    <t>一博科技</t>
  </si>
  <si>
    <t>603236.SH</t>
  </si>
  <si>
    <t>移远通信</t>
  </si>
  <si>
    <t>002263.SZ</t>
  </si>
  <si>
    <t>大东南</t>
  </si>
  <si>
    <t>300376.SZ</t>
  </si>
  <si>
    <t>易事特</t>
  </si>
  <si>
    <t>300093.SZ</t>
  </si>
  <si>
    <t>金刚光伏</t>
  </si>
  <si>
    <t>601886.SH</t>
  </si>
  <si>
    <t>江河集团</t>
  </si>
  <si>
    <t>300333.SZ</t>
  </si>
  <si>
    <t>兆日科技</t>
  </si>
  <si>
    <t>300927.SZ</t>
  </si>
  <si>
    <t>江天化学</t>
  </si>
  <si>
    <t>002786.SZ</t>
  </si>
  <si>
    <t>银宝山新</t>
  </si>
  <si>
    <t>002948.SZ</t>
  </si>
  <si>
    <t>青岛银行</t>
  </si>
  <si>
    <t>301288.SZ</t>
  </si>
  <si>
    <t>清研环境</t>
  </si>
  <si>
    <t>601688.SH</t>
  </si>
  <si>
    <t>华泰证券</t>
  </si>
  <si>
    <t>000099.SZ</t>
  </si>
  <si>
    <t>中信海直</t>
  </si>
  <si>
    <t>600843.SH</t>
  </si>
  <si>
    <t>上工申贝</t>
  </si>
  <si>
    <t>000786.SZ</t>
  </si>
  <si>
    <t>北新建材</t>
  </si>
  <si>
    <t>603578.SH</t>
  </si>
  <si>
    <t>三星新材</t>
  </si>
  <si>
    <t>605196.SH</t>
  </si>
  <si>
    <t>华通线缆</t>
  </si>
  <si>
    <t>002129.SZ</t>
  </si>
  <si>
    <t>TCL中环</t>
  </si>
  <si>
    <t>603359.SH</t>
  </si>
  <si>
    <t>*ST东珠</t>
  </si>
  <si>
    <t>000045.SZ</t>
  </si>
  <si>
    <t>深纺织A</t>
  </si>
  <si>
    <t>000723.SZ</t>
  </si>
  <si>
    <t>美锦能源</t>
  </si>
  <si>
    <t>601330.SH</t>
  </si>
  <si>
    <t>绿色动力</t>
  </si>
  <si>
    <t>301607.SZ</t>
  </si>
  <si>
    <t>富特科技</t>
  </si>
  <si>
    <t>601162.SH</t>
  </si>
  <si>
    <t>天风证券</t>
  </si>
  <si>
    <t>002047.SZ</t>
  </si>
  <si>
    <t>宝鹰股份</t>
  </si>
  <si>
    <t>600499.SH</t>
  </si>
  <si>
    <t>科达制造</t>
  </si>
  <si>
    <t>605218.SH</t>
  </si>
  <si>
    <t>伟时电子</t>
  </si>
  <si>
    <t>003000.SZ</t>
  </si>
  <si>
    <t>劲仔食品</t>
  </si>
  <si>
    <t>300907.SZ</t>
  </si>
  <si>
    <t>康平科技</t>
  </si>
  <si>
    <t>600261.SH</t>
  </si>
  <si>
    <t>阳光照明</t>
  </si>
  <si>
    <t>600615.SH</t>
  </si>
  <si>
    <t>鑫源智造</t>
  </si>
  <si>
    <t>000683.SZ</t>
  </si>
  <si>
    <t>博源化工</t>
  </si>
  <si>
    <t>601377.SH</t>
  </si>
  <si>
    <t>兴业证券</t>
  </si>
  <si>
    <t>600516.SH</t>
  </si>
  <si>
    <t>方大炭素</t>
  </si>
  <si>
    <t>002461.SZ</t>
  </si>
  <si>
    <t>珠江啤酒</t>
  </si>
  <si>
    <t>002157.SZ</t>
  </si>
  <si>
    <t>正邦科技</t>
  </si>
  <si>
    <t>603871.SH</t>
  </si>
  <si>
    <t>嘉友国际</t>
  </si>
  <si>
    <t>601515.SH</t>
  </si>
  <si>
    <t>衢州东峰</t>
  </si>
  <si>
    <t>300482.SZ</t>
  </si>
  <si>
    <t>万孚生物</t>
  </si>
  <si>
    <t>600101.SH</t>
  </si>
  <si>
    <t>明星电力</t>
  </si>
  <si>
    <t>600828.SH</t>
  </si>
  <si>
    <t>茂业商业</t>
  </si>
  <si>
    <t>603058.SH</t>
  </si>
  <si>
    <t>永吉股份</t>
  </si>
  <si>
    <t>688622.SH</t>
  </si>
  <si>
    <t>*ST禾信</t>
  </si>
  <si>
    <t>301307.SZ</t>
  </si>
  <si>
    <t>美利信</t>
  </si>
  <si>
    <t>688036.SH</t>
  </si>
  <si>
    <t>传音控股</t>
  </si>
  <si>
    <t>301058.SZ</t>
  </si>
  <si>
    <t>中粮科工</t>
  </si>
  <si>
    <t>600052.SH</t>
  </si>
  <si>
    <t>东望时代</t>
  </si>
  <si>
    <t>300345.SZ</t>
  </si>
  <si>
    <t>华民股份</t>
  </si>
  <si>
    <t>000582.SZ</t>
  </si>
  <si>
    <t>北部湾港</t>
  </si>
  <si>
    <t>002506.SZ</t>
  </si>
  <si>
    <t>协鑫集成</t>
  </si>
  <si>
    <t>301059.SZ</t>
  </si>
  <si>
    <t>金三江</t>
  </si>
  <si>
    <t>000558.SZ</t>
  </si>
  <si>
    <t>天府文旅</t>
  </si>
  <si>
    <t>603115.SH</t>
  </si>
  <si>
    <t>海星股份</t>
  </si>
  <si>
    <t>601800.SH</t>
  </si>
  <si>
    <t>中国交建</t>
  </si>
  <si>
    <t>603885.SH</t>
  </si>
  <si>
    <t>吉祥航空</t>
  </si>
  <si>
    <t>601678.SH</t>
  </si>
  <si>
    <t>滨化股份</t>
  </si>
  <si>
    <t>600642.SH</t>
  </si>
  <si>
    <t>申能股份</t>
  </si>
  <si>
    <t>600630.SH</t>
  </si>
  <si>
    <t>龙头股份</t>
  </si>
  <si>
    <t>603060.SH</t>
  </si>
  <si>
    <t>国检集团</t>
  </si>
  <si>
    <t>600881.SH</t>
  </si>
  <si>
    <t>亚泰集团</t>
  </si>
  <si>
    <t>002865.SZ</t>
  </si>
  <si>
    <t>钧达股份</t>
  </si>
  <si>
    <t>001301.SZ</t>
  </si>
  <si>
    <t>尚太科技</t>
  </si>
  <si>
    <t>601665.SH</t>
  </si>
  <si>
    <t>齐鲁银行</t>
  </si>
  <si>
    <t>002189.SZ</t>
  </si>
  <si>
    <t>中光学</t>
  </si>
  <si>
    <t>300893.SZ</t>
  </si>
  <si>
    <t>松原安全</t>
  </si>
  <si>
    <t>601077.SH</t>
  </si>
  <si>
    <t>渝农商行</t>
  </si>
  <si>
    <t>002676.SZ</t>
  </si>
  <si>
    <t>顺威股份</t>
  </si>
  <si>
    <t>000677.SZ</t>
  </si>
  <si>
    <t>ST海龙</t>
  </si>
  <si>
    <t>000055.SZ</t>
  </si>
  <si>
    <t>方大集团</t>
  </si>
  <si>
    <t>002670.SZ</t>
  </si>
  <si>
    <t>国盛证券</t>
  </si>
  <si>
    <t>000913.SZ</t>
  </si>
  <si>
    <t>钱江摩托</t>
  </si>
  <si>
    <t>601669.SH</t>
  </si>
  <si>
    <t>中国电建</t>
  </si>
  <si>
    <t>603880.SH</t>
  </si>
  <si>
    <t>南卫股份</t>
  </si>
  <si>
    <t>300130.SZ</t>
  </si>
  <si>
    <t>新国都</t>
  </si>
  <si>
    <t>300710.SZ</t>
  </si>
  <si>
    <t>万隆光电</t>
  </si>
  <si>
    <t>001289.SZ</t>
  </si>
  <si>
    <t>龙源电力</t>
  </si>
  <si>
    <t>688033.SH</t>
  </si>
  <si>
    <t>*ST天宜</t>
  </si>
  <si>
    <t>601868.SH</t>
  </si>
  <si>
    <t>中国能建</t>
  </si>
  <si>
    <t>002691.SZ</t>
  </si>
  <si>
    <t>*ST冀凯</t>
  </si>
  <si>
    <t>603121.SH</t>
  </si>
  <si>
    <t>华培动力</t>
  </si>
  <si>
    <t>300082.SZ</t>
  </si>
  <si>
    <t>奥克股份</t>
  </si>
  <si>
    <t>600475.SH</t>
  </si>
  <si>
    <t>华光环能</t>
  </si>
  <si>
    <t>600818.SH</t>
  </si>
  <si>
    <t>ST中路</t>
  </si>
  <si>
    <t>300594.SZ</t>
  </si>
  <si>
    <t>ST朗进</t>
  </si>
  <si>
    <t>000993.SZ</t>
  </si>
  <si>
    <t>闽东电力</t>
  </si>
  <si>
    <t>000670.SZ</t>
  </si>
  <si>
    <t>盈方微</t>
  </si>
  <si>
    <t>002608.SZ</t>
  </si>
  <si>
    <t>江苏国信</t>
  </si>
  <si>
    <t>601108.SH</t>
  </si>
  <si>
    <t>财通证券</t>
  </si>
  <si>
    <t>002149.SZ</t>
  </si>
  <si>
    <t>西部材料</t>
  </si>
  <si>
    <t>300922.SZ</t>
  </si>
  <si>
    <t>天秦装备</t>
  </si>
  <si>
    <t>600643.SH</t>
  </si>
  <si>
    <t>爱建集团</t>
  </si>
  <si>
    <t>002235.SZ</t>
  </si>
  <si>
    <t>安妮股份</t>
  </si>
  <si>
    <t>300121.SZ</t>
  </si>
  <si>
    <t>阳谷华泰</t>
  </si>
  <si>
    <t>301313.SZ</t>
  </si>
  <si>
    <t>凡拓数创</t>
  </si>
  <si>
    <t>600882.SH</t>
  </si>
  <si>
    <t>妙可蓝多</t>
  </si>
  <si>
    <t>002565.SZ</t>
  </si>
  <si>
    <t>顺灏股份</t>
  </si>
  <si>
    <t>600023.SH</t>
  </si>
  <si>
    <t>浙能电力</t>
  </si>
  <si>
    <t>600180.SH</t>
  </si>
  <si>
    <t>*ST瑞茂</t>
  </si>
  <si>
    <t>000068.SZ</t>
  </si>
  <si>
    <t>华控赛格</t>
  </si>
  <si>
    <t>002717.SZ</t>
  </si>
  <si>
    <t>*ST岭南</t>
  </si>
  <si>
    <t>000036.SZ</t>
  </si>
  <si>
    <t>华联控股</t>
  </si>
  <si>
    <t>301418.SZ</t>
  </si>
  <si>
    <t>协昌科技</t>
  </si>
  <si>
    <t>300269.SZ</t>
  </si>
  <si>
    <t>联建光电</t>
  </si>
  <si>
    <t>603906.SH</t>
  </si>
  <si>
    <t>龙蟠科技</t>
  </si>
  <si>
    <t>002303.SZ</t>
  </si>
  <si>
    <t>美盈森</t>
  </si>
  <si>
    <t>000862.SZ</t>
  </si>
  <si>
    <t>银星能源</t>
  </si>
  <si>
    <t>002431.SZ</t>
  </si>
  <si>
    <t>ST棕榈</t>
  </si>
  <si>
    <t>300247.SZ</t>
  </si>
  <si>
    <t>融捷健康</t>
  </si>
  <si>
    <t>600610.SH</t>
  </si>
  <si>
    <t>中毅达</t>
  </si>
  <si>
    <t>002258.SZ</t>
  </si>
  <si>
    <t>利尔化学</t>
  </si>
  <si>
    <t>300256.SZ</t>
  </si>
  <si>
    <t>星星科技</t>
  </si>
  <si>
    <t>600123.SH</t>
  </si>
  <si>
    <t>兰花科创</t>
  </si>
  <si>
    <t>688381.SH</t>
  </si>
  <si>
    <t>帝奥微</t>
  </si>
  <si>
    <t>600491.SH</t>
  </si>
  <si>
    <t>ST龙元</t>
  </si>
  <si>
    <t>600178.SH</t>
  </si>
  <si>
    <t>东安动力</t>
  </si>
  <si>
    <t>600995.SH</t>
  </si>
  <si>
    <t>南网储能</t>
  </si>
  <si>
    <t>002225.SZ</t>
  </si>
  <si>
    <t>濮耐股份</t>
  </si>
  <si>
    <t>002542.SZ</t>
  </si>
  <si>
    <t>*ST中岩</t>
  </si>
  <si>
    <t>000517.SZ</t>
  </si>
  <si>
    <t>荣安地产</t>
  </si>
  <si>
    <t>601016.SH</t>
  </si>
  <si>
    <t>节能风电</t>
  </si>
  <si>
    <t>600970.SH</t>
  </si>
  <si>
    <t>中材国际</t>
  </si>
  <si>
    <t>600098.SH</t>
  </si>
  <si>
    <t>广州发展</t>
  </si>
  <si>
    <t>600547.SH</t>
  </si>
  <si>
    <t>山东黄金</t>
  </si>
  <si>
    <t>300051.SZ</t>
  </si>
  <si>
    <t>琏升科技</t>
  </si>
  <si>
    <t>000928.SZ</t>
  </si>
  <si>
    <t>中钢国际</t>
  </si>
  <si>
    <t>000506.SZ</t>
  </si>
  <si>
    <t>招金黄金</t>
  </si>
  <si>
    <t>002657.SZ</t>
  </si>
  <si>
    <t>中科金财</t>
  </si>
  <si>
    <t>601881.SH</t>
  </si>
  <si>
    <t>中国银河</t>
  </si>
  <si>
    <t>300375.SZ</t>
  </si>
  <si>
    <t>鹏翎股份</t>
  </si>
  <si>
    <t>002106.SZ</t>
  </si>
  <si>
    <t>莱宝高科</t>
  </si>
  <si>
    <t>600075.SH</t>
  </si>
  <si>
    <t>新疆天业</t>
  </si>
  <si>
    <t>002227.SZ</t>
  </si>
  <si>
    <t>*ST特迅</t>
  </si>
  <si>
    <t>603607.SH</t>
  </si>
  <si>
    <t>京华激光</t>
  </si>
  <si>
    <t>600745.SH</t>
  </si>
  <si>
    <t>*ST闻泰</t>
  </si>
  <si>
    <t>600744.SH</t>
  </si>
  <si>
    <t>华银电力</t>
  </si>
  <si>
    <t>605011.SH</t>
  </si>
  <si>
    <t>杭州热电</t>
  </si>
  <si>
    <t>688788.SH</t>
  </si>
  <si>
    <t>科思科技</t>
  </si>
  <si>
    <t>000632.SZ</t>
  </si>
  <si>
    <t>ST三木</t>
  </si>
  <si>
    <t>002547.SZ</t>
  </si>
  <si>
    <t>*ST春兴</t>
  </si>
  <si>
    <t>002641.SZ</t>
  </si>
  <si>
    <t>公元股份</t>
  </si>
  <si>
    <t>002217.SZ</t>
  </si>
  <si>
    <t>合力泰</t>
  </si>
  <si>
    <t>002124.SZ</t>
  </si>
  <si>
    <t>天邦食品</t>
  </si>
  <si>
    <t>000911.SZ</t>
  </si>
  <si>
    <t>*ST广糖</t>
  </si>
  <si>
    <t>603657.SH</t>
  </si>
  <si>
    <t>春光科技</t>
  </si>
  <si>
    <t>002514.SZ</t>
  </si>
  <si>
    <t>*ST宝馨</t>
  </si>
  <si>
    <t>002620.SZ</t>
  </si>
  <si>
    <t>*ST瑞和</t>
  </si>
  <si>
    <t>002169.SZ</t>
  </si>
  <si>
    <t>智光电气</t>
  </si>
  <si>
    <t>600289.SH</t>
  </si>
  <si>
    <t>ST信通</t>
  </si>
  <si>
    <t>603466.SH</t>
  </si>
  <si>
    <t>风语筑</t>
  </si>
  <si>
    <t>600629.SH</t>
  </si>
  <si>
    <t>华建集团</t>
  </si>
  <si>
    <t>600759.SH</t>
  </si>
  <si>
    <t>ST洲际</t>
  </si>
  <si>
    <t>000016.SZ</t>
  </si>
  <si>
    <t>*ST康佳A</t>
  </si>
  <si>
    <t>603085.SH</t>
  </si>
  <si>
    <t>天成自控</t>
  </si>
  <si>
    <t>603008.SH</t>
  </si>
  <si>
    <t>ST喜临门</t>
  </si>
  <si>
    <t>603979.SH</t>
  </si>
  <si>
    <t>金诚信</t>
  </si>
  <si>
    <t>600734.SH</t>
  </si>
  <si>
    <t>*ST实达</t>
  </si>
  <si>
    <t>002634.SZ</t>
  </si>
  <si>
    <t>*ST棒杰</t>
  </si>
  <si>
    <t>603272.SH</t>
  </si>
  <si>
    <t>*ST联翔</t>
  </si>
  <si>
    <t>002856.SZ</t>
  </si>
  <si>
    <t>*ST美芝</t>
  </si>
  <si>
    <t>002596.SZ</t>
  </si>
  <si>
    <t>海南瑞泽</t>
  </si>
  <si>
    <t>601319.SH</t>
  </si>
  <si>
    <t>中国人保</t>
  </si>
  <si>
    <t>002667.SZ</t>
  </si>
  <si>
    <t>*ST威领</t>
  </si>
  <si>
    <t>000838.SZ</t>
  </si>
  <si>
    <t>*ST发展</t>
  </si>
  <si>
    <t>002631.SZ</t>
  </si>
  <si>
    <t>德尔未来</t>
  </si>
  <si>
    <t>000010.SZ</t>
  </si>
  <si>
    <t>*ST美丽</t>
  </si>
  <si>
    <t>002489.SZ</t>
  </si>
  <si>
    <t>浙江永强</t>
  </si>
  <si>
    <t>600302.SH</t>
  </si>
  <si>
    <t>ST标准</t>
  </si>
  <si>
    <t>603825.SH</t>
  </si>
  <si>
    <t>ST华扬</t>
  </si>
  <si>
    <t>000403.SZ</t>
  </si>
  <si>
    <t>派林生物</t>
  </si>
  <si>
    <t>603517.SH</t>
  </si>
  <si>
    <t>ST绝味</t>
  </si>
  <si>
    <t>000151.SZ</t>
  </si>
  <si>
    <t>中成股份</t>
  </si>
  <si>
    <t>300227.SZ</t>
  </si>
  <si>
    <t>光韵达</t>
  </si>
  <si>
    <t>600537.SH</t>
  </si>
  <si>
    <t>*ST亿晶</t>
  </si>
  <si>
    <t>600930.SH</t>
  </si>
  <si>
    <t>华电新能</t>
  </si>
  <si>
    <t>600860.SH</t>
  </si>
  <si>
    <t>京城股份</t>
  </si>
  <si>
    <t>600233.SH</t>
  </si>
  <si>
    <t>圆通速递</t>
  </si>
  <si>
    <t>600726.SH</t>
  </si>
  <si>
    <t>华电能源</t>
  </si>
  <si>
    <t>603601.SH</t>
  </si>
  <si>
    <t>再升科技</t>
  </si>
  <si>
    <t>600956.SH</t>
  </si>
  <si>
    <t>新天绿能</t>
  </si>
  <si>
    <t>603829.SH</t>
  </si>
  <si>
    <t>洛凯股份</t>
  </si>
  <si>
    <t>600690.SH</t>
  </si>
  <si>
    <t>海尔智家</t>
  </si>
  <si>
    <t>301228.SZ</t>
  </si>
  <si>
    <t>实朴检测</t>
  </si>
  <si>
    <t>601918.SH</t>
  </si>
  <si>
    <t>新集能源</t>
  </si>
  <si>
    <t>605198.SH</t>
  </si>
  <si>
    <t>安德利</t>
  </si>
  <si>
    <t>002323.SZ</t>
  </si>
  <si>
    <t>*ST雅博</t>
  </si>
  <si>
    <t>603379.SH</t>
  </si>
  <si>
    <t>三美股份</t>
  </si>
  <si>
    <t>600979.SH</t>
  </si>
  <si>
    <t>广安爱众</t>
  </si>
  <si>
    <t>600032.SH</t>
  </si>
  <si>
    <t>浙江新能</t>
  </si>
  <si>
    <t>688597.SH</t>
  </si>
  <si>
    <t>煜邦电力</t>
  </si>
  <si>
    <t>601010.SH</t>
  </si>
  <si>
    <t>ST文峰</t>
  </si>
  <si>
    <t>000078.SZ</t>
  </si>
  <si>
    <t>ST海王</t>
  </si>
  <si>
    <t>688612.SH</t>
  </si>
  <si>
    <t>威迈斯</t>
  </si>
  <si>
    <t>603681.SH</t>
  </si>
  <si>
    <t>永冠新材</t>
  </si>
  <si>
    <t>000983.SZ</t>
  </si>
  <si>
    <t>山西焦煤</t>
  </si>
  <si>
    <t>002828.SZ</t>
  </si>
  <si>
    <t>贝肯能源</t>
  </si>
  <si>
    <t>002058.SZ</t>
  </si>
  <si>
    <t>威尔泰</t>
  </si>
  <si>
    <t>002640.SZ</t>
  </si>
  <si>
    <t>跨境通</t>
  </si>
  <si>
    <t>601611.SH</t>
  </si>
  <si>
    <t>中国核建</t>
  </si>
  <si>
    <t>601133.SH</t>
  </si>
  <si>
    <t>柏诚股份</t>
  </si>
  <si>
    <t>300011.SZ</t>
  </si>
  <si>
    <t>鼎汉技术</t>
  </si>
  <si>
    <t>002825.SZ</t>
  </si>
  <si>
    <t>纳尔股份</t>
  </si>
  <si>
    <t>002490.SZ</t>
  </si>
  <si>
    <t>山东墨龙</t>
  </si>
  <si>
    <t>000949.SZ</t>
  </si>
  <si>
    <t>新乡化纤</t>
  </si>
  <si>
    <t>002549.SZ</t>
  </si>
  <si>
    <t>凯美特气</t>
  </si>
  <si>
    <t>688607.SH</t>
  </si>
  <si>
    <t>康众医疗</t>
  </si>
  <si>
    <t>002240.SZ</t>
  </si>
  <si>
    <t>盛新锂能</t>
  </si>
  <si>
    <t>600791.SH</t>
  </si>
  <si>
    <t>京能置业</t>
  </si>
  <si>
    <t>300279.SZ</t>
  </si>
  <si>
    <t>和晶科技</t>
  </si>
  <si>
    <t>000591.SZ</t>
  </si>
  <si>
    <t>太阳能</t>
  </si>
  <si>
    <t>600578.SH</t>
  </si>
  <si>
    <t>京能电力</t>
  </si>
  <si>
    <t>688282.SH</t>
  </si>
  <si>
    <t>理工导航</t>
  </si>
  <si>
    <t>300351.SZ</t>
  </si>
  <si>
    <t>永贵电器</t>
  </si>
  <si>
    <t>603031.SH</t>
  </si>
  <si>
    <t>安孚科技</t>
  </si>
  <si>
    <t>002066.SZ</t>
  </si>
  <si>
    <t>瑞泰科技</t>
  </si>
  <si>
    <t>002052.SZ</t>
  </si>
  <si>
    <t>同洲电子</t>
  </si>
  <si>
    <t>000537.SZ</t>
  </si>
  <si>
    <t>绿发电力</t>
  </si>
  <si>
    <t>600527.SH</t>
  </si>
  <si>
    <t>江南高纤</t>
  </si>
  <si>
    <t>300880.SZ</t>
  </si>
  <si>
    <t>迦南智能</t>
  </si>
  <si>
    <t>300521.SZ</t>
  </si>
  <si>
    <t>爱司凯</t>
  </si>
  <si>
    <t>688125.SH</t>
  </si>
  <si>
    <t>安达智能</t>
  </si>
  <si>
    <t>300069.SZ</t>
  </si>
  <si>
    <t>金利华电</t>
  </si>
  <si>
    <t>300068.SZ</t>
  </si>
  <si>
    <t>ST南都</t>
  </si>
  <si>
    <t>603038.SH</t>
  </si>
  <si>
    <t>华立股份</t>
  </si>
  <si>
    <t>600004.SH</t>
  </si>
  <si>
    <t>白云机场</t>
  </si>
  <si>
    <t>000690.SZ</t>
  </si>
  <si>
    <t>宝新能源</t>
  </si>
  <si>
    <t>688277.SH</t>
  </si>
  <si>
    <t>天智航-U</t>
  </si>
  <si>
    <t>002177.SZ</t>
  </si>
  <si>
    <t>御银股份</t>
  </si>
  <si>
    <t>001203.SZ</t>
  </si>
  <si>
    <t>大中矿业</t>
  </si>
  <si>
    <t>000301.SZ</t>
  </si>
  <si>
    <t>东方盛虹</t>
  </si>
  <si>
    <t>300386.SZ</t>
  </si>
  <si>
    <t>飞天诚信</t>
  </si>
  <si>
    <t>002529.SZ</t>
  </si>
  <si>
    <t>海源复材</t>
  </si>
  <si>
    <t>002624.SZ</t>
  </si>
  <si>
    <t>完美世界</t>
  </si>
  <si>
    <t>002616.SZ</t>
  </si>
  <si>
    <t>长青集团</t>
  </si>
  <si>
    <t>688719.SH</t>
  </si>
  <si>
    <t>爱科赛博</t>
  </si>
  <si>
    <t>605088.SH</t>
  </si>
  <si>
    <t>冠盛股份</t>
  </si>
  <si>
    <t>603955.SH</t>
  </si>
  <si>
    <t>大千生态</t>
  </si>
  <si>
    <t>002623.SZ</t>
  </si>
  <si>
    <t>亚玛顿</t>
  </si>
  <si>
    <t>600863.SH</t>
  </si>
  <si>
    <t>华能蒙电</t>
  </si>
  <si>
    <t>603608.SH</t>
  </si>
  <si>
    <t>天创时尚</t>
  </si>
  <si>
    <t>002993.SZ</t>
  </si>
  <si>
    <t>奥海科技</t>
  </si>
  <si>
    <t>603286.SH</t>
  </si>
  <si>
    <t>日盈电子</t>
  </si>
  <si>
    <t>003036.SZ</t>
  </si>
  <si>
    <t>泰坦股份</t>
  </si>
  <si>
    <t>002952.SZ</t>
  </si>
  <si>
    <t>亚世光电</t>
  </si>
  <si>
    <t>002700.SZ</t>
  </si>
  <si>
    <t>万憬能源</t>
  </si>
  <si>
    <t>002387.SZ</t>
  </si>
  <si>
    <t>维信诺</t>
  </si>
  <si>
    <t>002493.SZ</t>
  </si>
  <si>
    <t>荣盛石化</t>
  </si>
  <si>
    <t>600780.SH</t>
  </si>
  <si>
    <t>通宝能源</t>
  </si>
  <si>
    <t>002474.SZ</t>
  </si>
  <si>
    <t>榕基软件</t>
  </si>
  <si>
    <t>000720.SZ</t>
  </si>
  <si>
    <t>新能泰山</t>
  </si>
  <si>
    <t>600229.SH</t>
  </si>
  <si>
    <t>城市传媒</t>
  </si>
  <si>
    <t>300343.SZ</t>
  </si>
  <si>
    <t>联创股份</t>
  </si>
  <si>
    <t>600988.SH</t>
  </si>
  <si>
    <t>赤峰黄金</t>
  </si>
  <si>
    <t>300737.SZ</t>
  </si>
  <si>
    <t>科顺股份</t>
  </si>
  <si>
    <t>601628.SH</t>
  </si>
  <si>
    <t>中国人寿</t>
  </si>
  <si>
    <t>003019.SZ</t>
  </si>
  <si>
    <t>宸展光电</t>
  </si>
  <si>
    <t>601600.SH</t>
  </si>
  <si>
    <t>中国铝业</t>
  </si>
  <si>
    <t>002496.SZ</t>
  </si>
  <si>
    <t>辉丰股份</t>
  </si>
  <si>
    <t>600481.SH</t>
  </si>
  <si>
    <t>双良节能</t>
  </si>
  <si>
    <t>601908.SH</t>
  </si>
  <si>
    <t>京运通</t>
  </si>
  <si>
    <t>688376.SH</t>
  </si>
  <si>
    <t>美埃科技</t>
  </si>
  <si>
    <t>000531.SZ</t>
  </si>
  <si>
    <t>穗恒运A</t>
  </si>
  <si>
    <t>688271.SH</t>
  </si>
  <si>
    <t>联影医疗</t>
  </si>
  <si>
    <t>600901.SH</t>
  </si>
  <si>
    <t>江苏金租</t>
  </si>
  <si>
    <t>300834.SZ</t>
  </si>
  <si>
    <t>星辉环材</t>
  </si>
  <si>
    <t>600508.SH</t>
  </si>
  <si>
    <t>上海能源</t>
  </si>
  <si>
    <t>301139.SZ</t>
  </si>
  <si>
    <t>*ST元道</t>
  </si>
  <si>
    <t>000883.SZ</t>
  </si>
  <si>
    <t>湖北能源</t>
  </si>
  <si>
    <t>603163.SH</t>
  </si>
  <si>
    <t>圣晖集成</t>
  </si>
  <si>
    <t>300998.SZ</t>
  </si>
  <si>
    <t>宁波方正</t>
  </si>
  <si>
    <t>002469.SZ</t>
  </si>
  <si>
    <t>三维化学</t>
  </si>
  <si>
    <t>300457.SZ</t>
  </si>
  <si>
    <t>赢合科技</t>
  </si>
  <si>
    <t>600310.SH</t>
  </si>
  <si>
    <t>广西能源</t>
  </si>
  <si>
    <t>600236.SH</t>
  </si>
  <si>
    <t>桂冠电力</t>
  </si>
  <si>
    <t>002615.SZ</t>
  </si>
  <si>
    <t>哈尔斯</t>
  </si>
  <si>
    <t>300243.SZ</t>
  </si>
  <si>
    <t>瑞丰高材</t>
  </si>
  <si>
    <t>600193.SH</t>
  </si>
  <si>
    <t>退市创兴</t>
  </si>
  <si>
    <t>600758.SH</t>
  </si>
  <si>
    <t>辽宁能源</t>
  </si>
  <si>
    <t>601101.SH</t>
  </si>
  <si>
    <t>昊华能源</t>
  </si>
  <si>
    <t>603169.SH</t>
  </si>
  <si>
    <t>兰石重装</t>
  </si>
  <si>
    <t>300196.SZ</t>
  </si>
  <si>
    <t>长海股份</t>
  </si>
  <si>
    <t>601318.SH</t>
  </si>
  <si>
    <t>中国平安</t>
  </si>
  <si>
    <t>000543.SZ</t>
  </si>
  <si>
    <t>皖能电力</t>
  </si>
  <si>
    <t>000536.SZ</t>
  </si>
  <si>
    <t>华映科技</t>
  </si>
  <si>
    <t>002462.SZ</t>
  </si>
  <si>
    <t>嘉事堂</t>
  </si>
  <si>
    <t>002962.SZ</t>
  </si>
  <si>
    <t>五方光电</t>
  </si>
  <si>
    <t>002672.SZ</t>
  </si>
  <si>
    <t>东江环保</t>
  </si>
  <si>
    <t>300715.SZ</t>
  </si>
  <si>
    <t>凯伦股份</t>
  </si>
  <si>
    <t>000601.SZ</t>
  </si>
  <si>
    <t>韶能股份</t>
  </si>
  <si>
    <t>600644.SH</t>
  </si>
  <si>
    <t>乐山电力</t>
  </si>
  <si>
    <t>000027.SZ</t>
  </si>
  <si>
    <t>深圳能源</t>
  </si>
  <si>
    <t>600936.SH</t>
  </si>
  <si>
    <t>北投科技</t>
  </si>
  <si>
    <t>300735.SZ</t>
  </si>
  <si>
    <t>光弘科技</t>
  </si>
  <si>
    <t>301188.SZ</t>
  </si>
  <si>
    <t>力诺药包</t>
  </si>
  <si>
    <t>600586.SH</t>
  </si>
  <si>
    <t>金晶科技</t>
  </si>
  <si>
    <t>000727.SZ</t>
  </si>
  <si>
    <t>冠捷科技</t>
  </si>
  <si>
    <t>600826.SH</t>
  </si>
  <si>
    <t>兰生股份</t>
  </si>
  <si>
    <t>601336.SH</t>
  </si>
  <si>
    <t>新华保险</t>
  </si>
  <si>
    <t>000791.SZ</t>
  </si>
  <si>
    <t>甘肃能源</t>
  </si>
  <si>
    <t>000875.SZ</t>
  </si>
  <si>
    <t>电投绿能</t>
  </si>
  <si>
    <t>600996.SH</t>
  </si>
  <si>
    <t>贵广网络</t>
  </si>
  <si>
    <t>300721.SZ</t>
  </si>
  <si>
    <t>怡达股份</t>
  </si>
  <si>
    <t>601601.SH</t>
  </si>
  <si>
    <t>中国太保</t>
  </si>
  <si>
    <t>300317.SZ</t>
  </si>
  <si>
    <t>珈伟新能</t>
  </si>
  <si>
    <t>300967.SZ</t>
  </si>
  <si>
    <t>晓鸣股份</t>
  </si>
  <si>
    <t>600192.SH</t>
  </si>
  <si>
    <t>长城电工</t>
  </si>
  <si>
    <t>300864.SZ</t>
  </si>
  <si>
    <t>南大环境</t>
  </si>
  <si>
    <t>300180.SZ</t>
  </si>
  <si>
    <t>华峰超纤</t>
  </si>
  <si>
    <t>600573.SH</t>
  </si>
  <si>
    <t>惠泉啤酒</t>
  </si>
  <si>
    <t>300040.SZ</t>
  </si>
  <si>
    <t>九洲集团</t>
  </si>
  <si>
    <t>603896.SH</t>
  </si>
  <si>
    <t>寿仙谷</t>
  </si>
  <si>
    <t>000012.SZ</t>
  </si>
  <si>
    <t>南玻A</t>
  </si>
  <si>
    <t>600638.SH</t>
  </si>
  <si>
    <t>新黄浦</t>
  </si>
  <si>
    <t>603123.SH</t>
  </si>
  <si>
    <t>翠微股份</t>
  </si>
  <si>
    <t>600982.SH</t>
  </si>
  <si>
    <t>宁波能源</t>
  </si>
  <si>
    <t>603929.SH</t>
  </si>
  <si>
    <t>亚翔集成</t>
  </si>
  <si>
    <t>601112.SH</t>
  </si>
  <si>
    <t>振石股份</t>
  </si>
  <si>
    <t>000688.SZ</t>
  </si>
  <si>
    <t>国城矿业</t>
  </si>
  <si>
    <t>603155.SH</t>
  </si>
  <si>
    <t>新亚强</t>
  </si>
  <si>
    <t>000966.SZ</t>
  </si>
  <si>
    <t>长源电力</t>
  </si>
  <si>
    <t>601636.SH</t>
  </si>
  <si>
    <t>旗滨集团</t>
  </si>
  <si>
    <t>603693.SH</t>
  </si>
  <si>
    <t>江苏新能</t>
  </si>
  <si>
    <t>002982.SZ</t>
  </si>
  <si>
    <t>湘佳股份</t>
  </si>
  <si>
    <t>600714.SH</t>
  </si>
  <si>
    <t>金瑞矿业</t>
  </si>
  <si>
    <t>688079.SH</t>
  </si>
  <si>
    <t>美迪凯</t>
  </si>
  <si>
    <t>600293.SH</t>
  </si>
  <si>
    <t>三峡新材</t>
  </si>
  <si>
    <t>600707.SH</t>
  </si>
  <si>
    <t>彩虹股份</t>
  </si>
  <si>
    <t>600160.SH</t>
  </si>
  <si>
    <t>巨化股份</t>
  </si>
  <si>
    <t>000736.SZ</t>
  </si>
  <si>
    <t>中交发展</t>
  </si>
  <si>
    <t>688783.SH</t>
  </si>
  <si>
    <t>西安奕材-U</t>
  </si>
  <si>
    <t>688585.SH</t>
  </si>
  <si>
    <t>上纬新材</t>
  </si>
  <si>
    <t>600352.SH</t>
  </si>
  <si>
    <t>浙江龙盛</t>
  </si>
  <si>
    <t>002362.SZ</t>
  </si>
  <si>
    <t>汉王科技</t>
  </si>
  <si>
    <t>002613.SZ</t>
  </si>
  <si>
    <t>北玻股份</t>
  </si>
  <si>
    <t>301276.SZ</t>
  </si>
  <si>
    <t>嘉曼服饰</t>
  </si>
  <si>
    <t>603976.SH</t>
  </si>
  <si>
    <t>正川股份</t>
  </si>
  <si>
    <t>605166.SH</t>
  </si>
  <si>
    <t>聚合顺</t>
  </si>
  <si>
    <t>301111.SZ</t>
  </si>
  <si>
    <t>粤万年青</t>
  </si>
  <si>
    <t>600983.SH</t>
  </si>
  <si>
    <t>惠而浦</t>
  </si>
  <si>
    <t>603567.SH</t>
  </si>
  <si>
    <t>珍宝岛</t>
  </si>
  <si>
    <t>000600.SZ</t>
  </si>
  <si>
    <t>建投能源</t>
  </si>
  <si>
    <t>600792.SH</t>
  </si>
  <si>
    <t>云煤能源</t>
  </si>
  <si>
    <t>605020.SH</t>
  </si>
  <si>
    <t>永和股份</t>
  </si>
  <si>
    <t>601187.SH</t>
  </si>
  <si>
    <t>厦门银行</t>
  </si>
  <si>
    <t>600396.SH</t>
  </si>
  <si>
    <t>华电辽能</t>
  </si>
  <si>
    <t>002918.SZ</t>
  </si>
  <si>
    <t>蒙娜丽莎</t>
  </si>
  <si>
    <t>000767.SZ</t>
  </si>
  <si>
    <t>晋控电力</t>
  </si>
  <si>
    <t>603733.SH</t>
  </si>
  <si>
    <t>仙鹤股份</t>
  </si>
  <si>
    <t>300374.SZ</t>
  </si>
  <si>
    <t>中铁装配</t>
  </si>
  <si>
    <t>603311.SH</t>
  </si>
  <si>
    <t>金海高科</t>
  </si>
  <si>
    <t>688496.SH</t>
  </si>
  <si>
    <t>*ST清越</t>
  </si>
  <si>
    <t>001286.SZ</t>
  </si>
  <si>
    <t>陕西能源</t>
  </si>
  <si>
    <t>000899.SZ</t>
  </si>
  <si>
    <t>赣能股份</t>
  </si>
  <si>
    <t>300727.SZ</t>
  </si>
  <si>
    <t>润禾材料</t>
  </si>
  <si>
    <t>002165.SZ</t>
  </si>
  <si>
    <t>红宝丽</t>
  </si>
  <si>
    <t>001896.SZ</t>
  </si>
  <si>
    <t>豫能控股</t>
  </si>
  <si>
    <t>002160.SZ</t>
  </si>
  <si>
    <t>常铝股份</t>
  </si>
  <si>
    <t>300120.SZ</t>
  </si>
  <si>
    <t>经纬辉开</t>
  </si>
  <si>
    <t>002637.SZ</t>
  </si>
  <si>
    <t>赞宇科技</t>
  </si>
  <si>
    <t>688551.SH</t>
  </si>
  <si>
    <t>科威尔</t>
  </si>
  <si>
    <t>600207.SH</t>
  </si>
  <si>
    <t>安彩高科</t>
  </si>
  <si>
    <t>000722.SZ</t>
  </si>
  <si>
    <t>湖南发展</t>
  </si>
  <si>
    <t>600505.SH</t>
  </si>
  <si>
    <t>西昌电力</t>
  </si>
  <si>
    <t>001218.SZ</t>
  </si>
  <si>
    <t>丽臣实业</t>
  </si>
  <si>
    <t>603777.SH</t>
  </si>
  <si>
    <t>来伊份</t>
  </si>
  <si>
    <t>002348.SZ</t>
  </si>
  <si>
    <t>高乐股份</t>
  </si>
  <si>
    <t>002064.SZ</t>
  </si>
  <si>
    <t>华峰化学</t>
  </si>
  <si>
    <t>600819.SH</t>
  </si>
  <si>
    <t>耀皮玻璃</t>
  </si>
  <si>
    <t>002625.SZ</t>
  </si>
  <si>
    <t>光启技术</t>
  </si>
  <si>
    <t>002404.SZ</t>
  </si>
  <si>
    <t>嘉欣丝绸</t>
  </si>
  <si>
    <t>603070.SH</t>
  </si>
  <si>
    <t>万控智造</t>
  </si>
  <si>
    <t>601991.SH</t>
  </si>
  <si>
    <t>大唐发电</t>
  </si>
  <si>
    <t>600539.SH</t>
  </si>
  <si>
    <t>狮头股份</t>
  </si>
  <si>
    <t>000539.SZ</t>
  </si>
  <si>
    <t>粤电力A</t>
  </si>
  <si>
    <t>000037.SZ</t>
  </si>
  <si>
    <t>深南电A</t>
  </si>
  <si>
    <t>001269.SZ</t>
  </si>
  <si>
    <t>欧晶科技</t>
  </si>
  <si>
    <t>603778.SH</t>
  </si>
  <si>
    <t>国晟科技</t>
  </si>
  <si>
    <t>605006.SH</t>
  </si>
  <si>
    <t>山东玻纤</t>
  </si>
  <si>
    <t>603271.SH</t>
  </si>
  <si>
    <t>永杰新材</t>
  </si>
  <si>
    <t>002568.SZ</t>
  </si>
  <si>
    <t>百润股份</t>
  </si>
  <si>
    <t>000777.SZ</t>
  </si>
  <si>
    <t>中核科技</t>
  </si>
  <si>
    <t>603212.SH</t>
  </si>
  <si>
    <t>赛伍技术</t>
  </si>
  <si>
    <t>300099.SZ</t>
  </si>
  <si>
    <t>尤洛卡</t>
  </si>
  <si>
    <t>688371.SH</t>
  </si>
  <si>
    <t>菲沃泰</t>
  </si>
  <si>
    <t>301193.SZ</t>
  </si>
  <si>
    <t>家联科技</t>
  </si>
  <si>
    <t>300488.SZ</t>
  </si>
  <si>
    <t>恒锋工具</t>
  </si>
  <si>
    <t>300411.SZ</t>
  </si>
  <si>
    <t>金盾股份</t>
  </si>
  <si>
    <t>300029.SZ</t>
  </si>
  <si>
    <t>天龙退</t>
  </si>
  <si>
    <t>上市板块</t>
    <phoneticPr fontId="1" type="noConversion"/>
  </si>
  <si>
    <t>总市值</t>
    <phoneticPr fontId="1" type="noConversion"/>
  </si>
  <si>
    <t>流通市值</t>
    <phoneticPr fontId="1" type="noConversion"/>
  </si>
  <si>
    <t>成交额</t>
    <phoneticPr fontId="1" type="noConversion"/>
  </si>
  <si>
    <t>换手率</t>
    <phoneticPr fontId="1" type="noConversion"/>
  </si>
  <si>
    <t>首发募资</t>
    <phoneticPr fontId="1" type="noConversion"/>
  </si>
  <si>
    <t>发行市盈率</t>
    <phoneticPr fontId="1" type="noConversion"/>
  </si>
  <si>
    <t>2026年成交额</t>
    <phoneticPr fontId="1" type="noConversion"/>
  </si>
  <si>
    <t>2026年日均成交额</t>
    <phoneticPr fontId="1" type="noConversion"/>
  </si>
  <si>
    <t>市盈率</t>
    <phoneticPr fontId="1" type="noConversion"/>
  </si>
  <si>
    <r>
      <t>25</t>
    </r>
    <r>
      <rPr>
        <sz val="10"/>
        <rFont val="宋体"/>
        <family val="2"/>
        <charset val="134"/>
      </rPr>
      <t>营收增长率</t>
    </r>
    <phoneticPr fontId="1" type="noConversion"/>
  </si>
  <si>
    <r>
      <t>24</t>
    </r>
    <r>
      <rPr>
        <sz val="10"/>
        <rFont val="等线"/>
        <family val="2"/>
        <charset val="134"/>
      </rPr>
      <t>利润</t>
    </r>
    <r>
      <rPr>
        <sz val="10"/>
        <rFont val="宋体"/>
        <family val="2"/>
        <charset val="134"/>
      </rPr>
      <t>增长率</t>
    </r>
    <phoneticPr fontId="1" type="noConversion"/>
  </si>
  <si>
    <t>是否为专精特新</t>
    <phoneticPr fontId="1" type="noConversion"/>
  </si>
  <si>
    <t>研发强度</t>
    <phoneticPr fontId="1" type="noConversion"/>
  </si>
  <si>
    <t>企业性质</t>
    <phoneticPr fontId="1" type="noConversion"/>
  </si>
  <si>
    <t>最近交易日</t>
    <phoneticPr fontId="1" type="noConversion"/>
  </si>
  <si>
    <t>城市</t>
    <phoneticPr fontId="1" type="noConversion"/>
  </si>
  <si>
    <t>省份</t>
    <phoneticPr fontId="1" type="noConversion"/>
  </si>
  <si>
    <t>经度</t>
  </si>
  <si>
    <t>纬度</t>
  </si>
  <si>
    <t>大类行业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</si>
</sst>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##,###,##0.0000"/>
    <numFmt numFmtId="177" formatCode="#,##0.00_);[Red]\(#,##0.00\)"/>
    <numFmt numFmtId="178" formatCode="###,###,##0.000"/>
  </numFmts>
  <fonts count="8" x14ac:knownFonts="1">
    <font>
      <sz val="10"/>
      <name val="Arial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宋体"/>
      <family val="2"/>
      <charset val="134"/>
    </font>
    <font>
      <sz val="10"/>
      <name val="等线"/>
      <family val="3"/>
      <charset val="134"/>
    </font>
    <font>
      <sz val="10"/>
      <name val="等线"/>
      <family val="2"/>
      <charset val="134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>
      <alignment vertical="center"/>
    </xf>
    <xf numFmtId="0" fontId="3" fillId="0" borderId="0"/>
    <xf numFmtId="9" fontId="3" fillId="0" borderId="0">
      <alignment vertical="center"/>
    </xf>
  </cellStyleXfs>
  <cellXfs count="25">
    <xf numFmtId="0" fontId="0" fillId="0" borderId="0" xfId="0"/>
    <xf numFmtId="49" fontId="3" fillId="0" borderId="1" xfId="0" applyNumberFormat="1" applyFon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9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77" fontId="3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8" fontId="2" fillId="0" borderId="1" xfId="0" applyNumberFormat="1" applyFont="1" applyBorder="1" applyAlignment="1">
      <alignment horizontal="center"/>
    </xf>
    <xf numFmtId="178" fontId="3" fillId="0" borderId="1" xfId="0" applyNumberFormat="1" applyFon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3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top"/>
    </xf>
    <xf numFmtId="178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78" fontId="4" fillId="0" borderId="1" xfId="0" applyNumberFormat="1" applyFont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top"/>
    </xf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center"/>
    </xf>
    <xf numFmtId="0" fontId="3" fillId="0" borderId="1" xfId="2" applyBorder="1" applyAlignment="1">
      <alignment horizontal="center" vertical="center"/>
    </xf>
  </cellXfs>
  <cellStyles count="4">
    <cellStyle name="百分比" xfId="1" builtinId="5"/>
    <cellStyle name="百分比 2" xfId="3" xr:uid="{E3897AFE-4CB9-45F9-A50C-E4B2F122A8EB}"/>
    <cellStyle name="常规" xfId="0" builtinId="0"/>
    <cellStyle name="常规 2" xfId="2" xr:uid="{A37A7577-9F0B-4403-A6CE-11E36DD7A80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lastradeday_s"/>
      <definedName name="s_dq_amount_btin"/>
      <definedName name="s_dq_turn"/>
      <definedName name="s_fa_roe"/>
      <definedName name="s_info_city"/>
      <definedName name="s_info_industry_csrc2023"/>
      <definedName name="s_info_mkt"/>
      <definedName name="s_info_nature1"/>
      <definedName name="s_info_province"/>
      <definedName name="s_info_zjtxornot1"/>
      <definedName name="s_ipo_collection_total"/>
      <definedName name="s_ipo_dilutedpe"/>
      <definedName name="s_ipo_listeddate"/>
      <definedName name="s_is"/>
      <definedName name="s_margin_seclendingbalance"/>
      <definedName name="s_margin_tradingbalance"/>
      <definedName name="s_pq_amount"/>
      <definedName name="s_pq_avgamount"/>
      <definedName name="s_stmnote_rdexp"/>
      <definedName name="s_val_ev"/>
      <definedName name="s_val_pe_ttm"/>
      <definedName name="share_freesharesmv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30"/>
  <sheetViews>
    <sheetView tabSelected="1" zoomScale="55" zoomScaleNormal="55" workbookViewId="0">
      <selection activeCell="G1" sqref="G1:G1048576"/>
    </sheetView>
  </sheetViews>
  <sheetFormatPr defaultColWidth="9.15234375" defaultRowHeight="12.45" x14ac:dyDescent="0.3"/>
  <cols>
    <col min="1" max="1" width="10.3828125" style="1" bestFit="1" customWidth="1"/>
    <col min="2" max="2" width="8.61328125" style="1" bestFit="1" customWidth="1"/>
    <col min="3" max="3" width="9.69140625" style="3" bestFit="1" customWidth="1"/>
    <col min="4" max="4" width="10.921875" style="3" bestFit="1" customWidth="1"/>
    <col min="5" max="5" width="10.921875" style="3" customWidth="1"/>
    <col min="6" max="6" width="11.53515625" style="3" customWidth="1"/>
    <col min="7" max="7" width="31.84375" style="3" customWidth="1"/>
    <col min="8" max="9" width="15.15234375" style="3" bestFit="1" customWidth="1"/>
    <col min="10" max="10" width="15.15234375" style="3" customWidth="1"/>
    <col min="11" max="12" width="13.15234375" style="3" bestFit="1" customWidth="1"/>
    <col min="13" max="13" width="13.15234375" style="3" customWidth="1"/>
    <col min="14" max="14" width="13.69140625" style="3" bestFit="1" customWidth="1"/>
    <col min="15" max="15" width="15.15234375" style="3" bestFit="1" customWidth="1"/>
    <col min="16" max="16" width="15.15234375" style="3" customWidth="1"/>
    <col min="17" max="17" width="13.07421875" style="4" bestFit="1" customWidth="1"/>
    <col min="18" max="18" width="10.23046875" style="4" bestFit="1" customWidth="1"/>
    <col min="19" max="20" width="11.3828125" style="5" bestFit="1" customWidth="1"/>
    <col min="21" max="22" width="9.15234375" style="5"/>
    <col min="23" max="24" width="12.07421875" style="6" bestFit="1" customWidth="1"/>
    <col min="25" max="25" width="9.15234375" style="6"/>
    <col min="26" max="26" width="9.15234375" style="13"/>
    <col min="27" max="27" width="13.15234375" style="6" bestFit="1" customWidth="1"/>
    <col min="28" max="28" width="14.61328125" style="6" bestFit="1" customWidth="1"/>
    <col min="30" max="31" width="9.15234375" style="6"/>
    <col min="33" max="33" width="11.69140625" customWidth="1"/>
  </cols>
  <sheetData>
    <row r="1" spans="1:33" ht="12.9" x14ac:dyDescent="0.3">
      <c r="A1" s="14" t="s">
        <v>0</v>
      </c>
      <c r="B1" s="14" t="s">
        <v>1</v>
      </c>
      <c r="C1" s="15" t="s">
        <v>11068</v>
      </c>
      <c r="D1" s="14" t="s">
        <v>647</v>
      </c>
      <c r="E1" s="19" t="s">
        <v>11083</v>
      </c>
      <c r="F1" s="14" t="s">
        <v>648</v>
      </c>
      <c r="G1" s="19" t="s">
        <v>11088</v>
      </c>
      <c r="H1" s="14" t="s">
        <v>649</v>
      </c>
      <c r="I1" s="14" t="s">
        <v>650</v>
      </c>
      <c r="J1" s="14" t="s">
        <v>11078</v>
      </c>
      <c r="K1" s="14" t="s">
        <v>651</v>
      </c>
      <c r="L1" s="14" t="s">
        <v>652</v>
      </c>
      <c r="M1" s="14" t="s">
        <v>11079</v>
      </c>
      <c r="N1" s="14" t="s">
        <v>653</v>
      </c>
      <c r="O1" s="14" t="s">
        <v>654</v>
      </c>
      <c r="P1" s="19" t="s">
        <v>11081</v>
      </c>
      <c r="Q1" s="14" t="s">
        <v>2</v>
      </c>
      <c r="R1" s="14" t="s">
        <v>3</v>
      </c>
      <c r="S1" s="11" t="s">
        <v>11069</v>
      </c>
      <c r="T1" s="11" t="s">
        <v>11070</v>
      </c>
      <c r="U1" s="11" t="s">
        <v>11071</v>
      </c>
      <c r="V1" s="11" t="s">
        <v>11072</v>
      </c>
      <c r="W1" s="11" t="s">
        <v>11075</v>
      </c>
      <c r="X1" s="11" t="s">
        <v>11076</v>
      </c>
      <c r="Y1" s="11" t="s">
        <v>11074</v>
      </c>
      <c r="Z1" s="11" t="s">
        <v>11073</v>
      </c>
      <c r="AA1" s="18" t="s">
        <v>11077</v>
      </c>
      <c r="AB1" s="18" t="s">
        <v>11080</v>
      </c>
      <c r="AC1" s="21" t="s">
        <v>11082</v>
      </c>
      <c r="AD1" s="23" t="s">
        <v>11084</v>
      </c>
      <c r="AE1" s="23" t="s">
        <v>11085</v>
      </c>
      <c r="AF1" s="24" t="s">
        <v>11086</v>
      </c>
      <c r="AG1" s="24" t="s">
        <v>11087</v>
      </c>
    </row>
    <row r="2" spans="1:33" x14ac:dyDescent="0.3">
      <c r="A2" s="16" t="s">
        <v>4</v>
      </c>
      <c r="B2" s="16" t="s">
        <v>5</v>
      </c>
      <c r="C2" s="16" t="str">
        <f>[1]!s_info_mkt(A2)</f>
        <v>北证</v>
      </c>
      <c r="D2" s="16" t="str">
        <f>[1]!s_ipo_listeddate(A2)</f>
        <v>2026-06-11</v>
      </c>
      <c r="E2" s="16" t="str">
        <f>[1]!lastradeday_s("000002","")</f>
        <v>2026-06-22</v>
      </c>
      <c r="F2" s="16" t="str">
        <f>[1]!s_info_industry_csrc2023(A2,"",3)</f>
        <v>非金属矿物制品业</v>
      </c>
      <c r="G2" s="16" t="str">
        <f>[1]!s_info_industry_csrc2023(A2,"",1)</f>
        <v>制造业</v>
      </c>
      <c r="H2" s="16">
        <f>[1]!s_is(A2,83,"FY","YTD","20251231",1,"",100000000)</f>
        <v>5.3364737707999996</v>
      </c>
      <c r="I2" s="16">
        <f>[1]!s_is(A2,83,"FY","YTD","20241231",1,"",100000000)</f>
        <v>4.6749237986000001</v>
      </c>
      <c r="J2" s="16">
        <f>H2/I2-1</f>
        <v>0.14151032202880276</v>
      </c>
      <c r="K2" s="16">
        <f>[1]!s_is(A2,61,"FY","YTD","20251231",1,"",100000000)</f>
        <v>0.57482733060000002</v>
      </c>
      <c r="L2" s="16">
        <f>[1]!s_is(A2,61,"FY","YTD","20241231",1,"",100000000)</f>
        <v>0.47389082290000001</v>
      </c>
      <c r="M2" s="16">
        <f>(K2-L2)/ABS(L2)</f>
        <v>0.21299527828438142</v>
      </c>
      <c r="N2" s="16">
        <f>[1]!s_fa_roe(A2,"20251231")</f>
        <v>13.9422</v>
      </c>
      <c r="O2" s="16">
        <f>[1]!s_stmnote_rdexp(A2,"20251231",1,10000)</f>
        <v>2160.6709960000003</v>
      </c>
      <c r="P2" s="20">
        <f>O2/H2/10000</f>
        <v>4.0488740108172411E-2</v>
      </c>
      <c r="Q2" s="16">
        <f>[1]!s_margin_tradingbalance(A2,"",10000)</f>
        <v>1093.0583999999999</v>
      </c>
      <c r="R2" s="16">
        <f>[1]!s_margin_seclendingbalance(A2,"",10000)</f>
        <v>0</v>
      </c>
      <c r="S2" s="17">
        <f>[1]!s_val_ev(A2,"",100000000)</f>
        <v>63.381326540000003</v>
      </c>
      <c r="T2" s="17">
        <f>[1]!share_freesharesmv(A2,"",100000000)</f>
        <v>14.263468319999999</v>
      </c>
      <c r="U2" s="17">
        <f>[1]!s_dq_amount_btin(A2,E2,100000000)</f>
        <v>8.2149845199999998</v>
      </c>
      <c r="V2" s="17">
        <f>[1]!s_dq_turn(A2,E2)</f>
        <v>58.122804313838863</v>
      </c>
      <c r="W2" s="2">
        <f>[1]!s_pq_amount(A2,"20260101","",100000000)</f>
        <v>48.896819710000003</v>
      </c>
      <c r="X2" s="2">
        <f>[1]!s_pq_avgamount(A2,"20260101","",100000000)</f>
        <v>6.9852599585714277</v>
      </c>
      <c r="Y2" s="17">
        <f>[1]!s_ipo_dilutedpe(A2)</f>
        <v>14.93</v>
      </c>
      <c r="Z2" s="12">
        <f>[1]!s_ipo_collection_total(A2,100000000)</f>
        <v>2.1536261085000001</v>
      </c>
      <c r="AA2" s="2">
        <f>[1]!s_val_pe_ttm(A2,E2)</f>
        <v>100.37388610839844</v>
      </c>
      <c r="AB2" s="5">
        <f>[1]!s_info_zjtxornot1(A2,"")</f>
        <v>1</v>
      </c>
      <c r="AC2" s="22" t="str">
        <f>[1]!s_info_nature1(A2,"")</f>
        <v>民营企业</v>
      </c>
      <c r="AD2" s="6" t="str">
        <f>[1]!s_info_city(A2)</f>
        <v>佛山市</v>
      </c>
      <c r="AE2" s="6" t="str">
        <f>[1]!s_info_province(A2)</f>
        <v>广东省</v>
      </c>
      <c r="AF2">
        <v>113.12271699999999</v>
      </c>
      <c r="AG2">
        <v>23.028762</v>
      </c>
    </row>
    <row r="3" spans="1:33" x14ac:dyDescent="0.3">
      <c r="A3" s="16" t="s">
        <v>6</v>
      </c>
      <c r="B3" s="16" t="s">
        <v>7</v>
      </c>
      <c r="C3" s="16" t="str">
        <f>[1]!s_info_mkt(A3)</f>
        <v>北证</v>
      </c>
      <c r="D3" s="16" t="str">
        <f>[1]!s_ipo_listeddate(A3)</f>
        <v>2025-11-03</v>
      </c>
      <c r="E3" s="16" t="str">
        <f>[1]!lastradeday_s("000002","")</f>
        <v>2026-06-22</v>
      </c>
      <c r="F3" s="16" t="str">
        <f>[1]!s_info_industry_csrc2023(A3,"",3)</f>
        <v>医药制造业</v>
      </c>
      <c r="G3" s="16" t="str">
        <f>[1]!s_info_industry_csrc2023(A3,"",1)</f>
        <v>制造业</v>
      </c>
      <c r="H3" s="16">
        <f>[1]!s_is(A3,83,"FY","YTD","20251231",1,"",100000000)</f>
        <v>2.4228288391000001</v>
      </c>
      <c r="I3" s="16">
        <f>[1]!s_is(A3,83,"FY","YTD","20241231",1,"",100000000)</f>
        <v>2.3958778710000002</v>
      </c>
      <c r="J3" s="16">
        <f t="shared" ref="J3:J66" si="0">H3/I3-1</f>
        <v>1.1248890615927376E-2</v>
      </c>
      <c r="K3" s="16">
        <f>[1]!s_is(A3,61,"FY","YTD","20251231",1,"",100000000)</f>
        <v>0.97742993209999995</v>
      </c>
      <c r="L3" s="16">
        <f>[1]!s_is(A3,61,"FY","YTD","20241231",1,"",100000000)</f>
        <v>0.87189626170000001</v>
      </c>
      <c r="M3" s="16">
        <f t="shared" ref="M3:M66" si="1">(K3-L3)/ABS(L3)</f>
        <v>0.12103925092445426</v>
      </c>
      <c r="N3" s="16">
        <f>[1]!s_fa_roe(A3,"20251231")</f>
        <v>17.127700000000001</v>
      </c>
      <c r="O3" s="16">
        <f>[1]!s_stmnote_rdexp(A3,"20251231",1,10000)</f>
        <v>3452.7862450000002</v>
      </c>
      <c r="P3" s="20">
        <f t="shared" ref="P3:P66" si="2">O3/H3/10000</f>
        <v>0.14251053104859834</v>
      </c>
      <c r="Q3" s="16">
        <f>[1]!s_margin_tradingbalance(A3,"",10000)</f>
        <v>482.75760000000002</v>
      </c>
      <c r="R3" s="16">
        <f>[1]!s_margin_seclendingbalance(A3,"",10000)</f>
        <v>0</v>
      </c>
      <c r="S3" s="17">
        <f>[1]!s_val_ev(A3,"",100000000)</f>
        <v>29.932756000000001</v>
      </c>
      <c r="T3" s="17">
        <f>[1]!share_freesharesmv(A3,"",100000000)</f>
        <v>3.8908800000000001</v>
      </c>
      <c r="U3" s="17">
        <f>[1]!s_dq_amount_btin(A3,E3,100000000)</f>
        <v>0.63191291999999999</v>
      </c>
      <c r="V3" s="17">
        <f>[1]!s_dq_turn(A3,E3)</f>
        <v>16.254027777777782</v>
      </c>
      <c r="W3" s="2">
        <f>[1]!s_pq_amount(A3,"20260101","",100000000)</f>
        <v>31.509637959999999</v>
      </c>
      <c r="X3" s="2">
        <f>[1]!s_pq_avgamount(A3,"20260101","",100000000)</f>
        <v>0.28645125418181816</v>
      </c>
      <c r="Y3" s="17">
        <f>[1]!s_ipo_dilutedpe(A3)</f>
        <v>11.75</v>
      </c>
      <c r="Z3" s="12">
        <f>[1]!s_ipo_collection_total(A3,100000000)</f>
        <v>1.3680000000000001</v>
      </c>
      <c r="AA3" s="2">
        <f>[1]!s_val_pe_ttm(A3,E3)</f>
        <v>33.478218078613281</v>
      </c>
      <c r="AB3" s="5">
        <f>[1]!s_info_zjtxornot1(A3,"")</f>
        <v>1</v>
      </c>
      <c r="AC3" s="22" t="str">
        <f>[1]!s_info_nature1(A3,"")</f>
        <v>外资企业</v>
      </c>
      <c r="AD3" s="6" t="str">
        <f>[1]!s_info_city(A3)</f>
        <v>天津市</v>
      </c>
      <c r="AE3" s="6" t="str">
        <f>[1]!s_info_province(A3)</f>
        <v>天津</v>
      </c>
      <c r="AF3">
        <v>117.19018199999999</v>
      </c>
      <c r="AG3">
        <v>39.125596000000002</v>
      </c>
    </row>
    <row r="4" spans="1:33" x14ac:dyDescent="0.3">
      <c r="A4" s="16" t="s">
        <v>655</v>
      </c>
      <c r="B4" s="16" t="s">
        <v>656</v>
      </c>
      <c r="C4" s="16" t="str">
        <f>[1]!s_info_mkt(A4)</f>
        <v>创业板</v>
      </c>
      <c r="D4" s="16" t="str">
        <f>[1]!s_ipo_listeddate(A4)</f>
        <v>2011-01-25</v>
      </c>
      <c r="E4" s="16" t="str">
        <f>[1]!lastradeday_s("000002","")</f>
        <v>2026-06-22</v>
      </c>
      <c r="F4" s="16" t="str">
        <f>[1]!s_info_industry_csrc2023(A4,"",3)</f>
        <v>软件和信息技术服务业</v>
      </c>
      <c r="G4" s="16" t="str">
        <f>[1]!s_info_industry_csrc2023(A4,"",1)</f>
        <v>信息传输、软件和信息技术服务业</v>
      </c>
      <c r="H4" s="16">
        <f>[1]!s_is(A4,83,"FY","YTD","20251231",1,"",100000000)</f>
        <v>26.066540765700001</v>
      </c>
      <c r="I4" s="16">
        <f>[1]!s_is(A4,83,"FY","YTD","20241231",1,"",100000000)</f>
        <v>27.926640751899999</v>
      </c>
      <c r="J4" s="16">
        <f t="shared" si="0"/>
        <v>-6.6606649998655731E-2</v>
      </c>
      <c r="K4" s="16">
        <f>[1]!s_is(A4,61,"FY","YTD","20251231",1,"",100000000)</f>
        <v>-2.1936484776</v>
      </c>
      <c r="L4" s="16">
        <f>[1]!s_is(A4,61,"FY","YTD","20241231",1,"",100000000)</f>
        <v>0.29427133719999998</v>
      </c>
      <c r="M4" s="16">
        <f t="shared" si="1"/>
        <v>-8.4545094961426646</v>
      </c>
      <c r="N4" s="16">
        <f>[1]!s_fa_roe(A4,"20251231")</f>
        <v>-3.7261000000000002</v>
      </c>
      <c r="O4" s="16">
        <f>[1]!s_stmnote_rdexp(A4,"20251231",1,10000)</f>
        <v>37746.573763</v>
      </c>
      <c r="P4" s="20">
        <f t="shared" si="2"/>
        <v>0.14480852715473977</v>
      </c>
      <c r="Q4" s="16">
        <f>[1]!s_margin_tradingbalance(A4,"",10000)</f>
        <v>123633.69839999999</v>
      </c>
      <c r="R4" s="16">
        <f>[1]!s_margin_seclendingbalance(A4,"",10000)</f>
        <v>627.75900000000001</v>
      </c>
      <c r="S4" s="17">
        <f>[1]!s_val_ev(A4,"",100000000)</f>
        <v>223.42191575760003</v>
      </c>
      <c r="T4" s="17">
        <f>[1]!share_freesharesmv(A4,"",100000000)</f>
        <v>161.41178643660001</v>
      </c>
      <c r="U4" s="17">
        <f>[1]!s_dq_amount_btin(A4,E4,100000000)</f>
        <v>42.055501840000005</v>
      </c>
      <c r="V4" s="17">
        <f>[1]!s_dq_turn(A4,E4)</f>
        <v>24.168708613182115</v>
      </c>
      <c r="W4" s="2">
        <f>[1]!s_pq_amount(A4,"20260101","",100000000)</f>
        <v>2203.1032284299999</v>
      </c>
      <c r="X4" s="2">
        <f>[1]!s_pq_avgamount(A4,"20260101","",100000000)</f>
        <v>20.028211167545454</v>
      </c>
      <c r="Y4" s="17">
        <f>[1]!s_ipo_dilutedpe(A4)</f>
        <v>92.65</v>
      </c>
      <c r="Z4" s="12">
        <f>[1]!s_ipo_collection_total(A4,100000000)</f>
        <v>5.6334336</v>
      </c>
      <c r="AA4" s="2">
        <f>[1]!s_val_pe_ttm(A4,E4)</f>
        <v>-101.96110534667969</v>
      </c>
      <c r="AB4" s="5">
        <f>[1]!s_info_zjtxornot1(A4,"")</f>
        <v>0</v>
      </c>
      <c r="AC4" s="22" t="str">
        <f>[1]!s_info_nature1(A4,"")</f>
        <v>民营企业</v>
      </c>
      <c r="AD4" s="6" t="str">
        <f>[1]!s_info_city(A4)</f>
        <v>北京市</v>
      </c>
      <c r="AE4" s="6" t="str">
        <f>[1]!s_info_province(A4)</f>
        <v>北京</v>
      </c>
      <c r="AF4">
        <v>116.40528500000001</v>
      </c>
      <c r="AG4">
        <v>39.904989</v>
      </c>
    </row>
    <row r="5" spans="1:33" x14ac:dyDescent="0.3">
      <c r="A5" s="16" t="s">
        <v>657</v>
      </c>
      <c r="B5" s="16" t="s">
        <v>658</v>
      </c>
      <c r="C5" s="16" t="str">
        <f>[1]!s_info_mkt(A5)</f>
        <v>创业板</v>
      </c>
      <c r="D5" s="16" t="str">
        <f>[1]!s_ipo_listeddate(A5)</f>
        <v>2012-05-23</v>
      </c>
      <c r="E5" s="16" t="str">
        <f>[1]!lastradeday_s("000002","")</f>
        <v>2026-06-22</v>
      </c>
      <c r="F5" s="16" t="str">
        <f>[1]!s_info_industry_csrc2023(A5,"",3)</f>
        <v>计算机、通信和其他电子设备制造业</v>
      </c>
      <c r="G5" s="16" t="str">
        <f>[1]!s_info_industry_csrc2023(A5,"",1)</f>
        <v>制造业</v>
      </c>
      <c r="H5" s="16">
        <f>[1]!s_is(A5,83,"FY","YTD","20251231",1,"",100000000)</f>
        <v>37.938925704200003</v>
      </c>
      <c r="I5" s="16">
        <f>[1]!s_is(A5,83,"FY","YTD","20241231",1,"",100000000)</f>
        <v>31.499844348899998</v>
      </c>
      <c r="J5" s="16">
        <f t="shared" si="0"/>
        <v>0.20441629120382832</v>
      </c>
      <c r="K5" s="16">
        <f>[1]!s_is(A5,61,"FY","YTD","20251231",1,"",100000000)</f>
        <v>3.1632941144999998</v>
      </c>
      <c r="L5" s="16">
        <f>[1]!s_is(A5,61,"FY","YTD","20241231",1,"",100000000)</f>
        <v>3.3340087624999999</v>
      </c>
      <c r="M5" s="16">
        <f t="shared" si="1"/>
        <v>-5.1204018993636385E-2</v>
      </c>
      <c r="N5" s="16">
        <f>[1]!s_fa_roe(A5,"20251231")</f>
        <v>6.7602000000000002</v>
      </c>
      <c r="O5" s="16">
        <f>[1]!s_stmnote_rdexp(A5,"20251231",1,10000)</f>
        <v>17035.698305000002</v>
      </c>
      <c r="P5" s="20">
        <f t="shared" si="2"/>
        <v>4.4902953862802915E-2</v>
      </c>
      <c r="Q5" s="16">
        <f>[1]!s_margin_tradingbalance(A5,"",10000)</f>
        <v>112065.6275</v>
      </c>
      <c r="R5" s="16">
        <f>[1]!s_margin_seclendingbalance(A5,"",10000)</f>
        <v>720.64959999999996</v>
      </c>
      <c r="S5" s="17">
        <f>[1]!s_val_ev(A5,"",100000000)</f>
        <v>280.74418688119999</v>
      </c>
      <c r="T5" s="17">
        <f>[1]!share_freesharesmv(A5,"",100000000)</f>
        <v>209.50824462200001</v>
      </c>
      <c r="U5" s="17">
        <f>[1]!s_dq_amount_btin(A5,E5,100000000)</f>
        <v>80.41708328</v>
      </c>
      <c r="V5" s="17">
        <f>[1]!s_dq_turn(A5,E5)</f>
        <v>31.130283636610709</v>
      </c>
      <c r="W5" s="2">
        <f>[1]!s_pq_amount(A5,"20260101","",100000000)</f>
        <v>1150.4136311899999</v>
      </c>
      <c r="X5" s="2">
        <f>[1]!s_pq_avgamount(A5,"20260101","",100000000)</f>
        <v>10.458305738090909</v>
      </c>
      <c r="Y5" s="17">
        <f>[1]!s_ipo_dilutedpe(A5)</f>
        <v>27.82</v>
      </c>
      <c r="Z5" s="12">
        <f>[1]!s_ipo_collection_total(A5,100000000)</f>
        <v>2.0410200000000001</v>
      </c>
      <c r="AA5" s="2">
        <f>[1]!s_val_pe_ttm(A5,E5)</f>
        <v>93.230728149414063</v>
      </c>
      <c r="AB5" s="5">
        <f>[1]!s_info_zjtxornot1(A5,"")</f>
        <v>0</v>
      </c>
      <c r="AC5" s="22" t="str">
        <f>[1]!s_info_nature1(A5,"")</f>
        <v>地方国有企业</v>
      </c>
      <c r="AD5" s="6" t="str">
        <f>[1]!s_info_city(A5)</f>
        <v>深圳市</v>
      </c>
      <c r="AE5" s="6" t="str">
        <f>[1]!s_info_province(A5)</f>
        <v>广东省</v>
      </c>
      <c r="AF5">
        <v>114.085947</v>
      </c>
      <c r="AG5">
        <v>22.547000000000001</v>
      </c>
    </row>
    <row r="6" spans="1:33" x14ac:dyDescent="0.3">
      <c r="A6" s="16" t="s">
        <v>659</v>
      </c>
      <c r="B6" s="16" t="s">
        <v>660</v>
      </c>
      <c r="C6" s="16" t="str">
        <f>[1]!s_info_mkt(A6)</f>
        <v>科创板</v>
      </c>
      <c r="D6" s="16" t="str">
        <f>[1]!s_ipo_listeddate(A6)</f>
        <v>2023-04-24</v>
      </c>
      <c r="E6" s="16" t="str">
        <f>[1]!lastradeday_s("000002","")</f>
        <v>2026-06-22</v>
      </c>
      <c r="F6" s="16" t="str">
        <f>[1]!s_info_industry_csrc2023(A6,"",3)</f>
        <v>专用设备制造业</v>
      </c>
      <c r="G6" s="16" t="str">
        <f>[1]!s_info_industry_csrc2023(A6,"",1)</f>
        <v>制造业</v>
      </c>
      <c r="H6" s="16">
        <f>[1]!s_is(A6,83,"FY","YTD","20251231",1,"",100000000)</f>
        <v>1.1552514102</v>
      </c>
      <c r="I6" s="16">
        <f>[1]!s_is(A6,83,"FY","YTD","20241231",1,"",100000000)</f>
        <v>4.2496629562999999</v>
      </c>
      <c r="J6" s="16">
        <f t="shared" si="0"/>
        <v>-0.72815458023856361</v>
      </c>
      <c r="K6" s="16">
        <f>[1]!s_is(A6,61,"FY","YTD","20251231",1,"",100000000)</f>
        <v>-0.38330530130000001</v>
      </c>
      <c r="L6" s="16">
        <f>[1]!s_is(A6,61,"FY","YTD","20241231",1,"",100000000)</f>
        <v>0.53747098579999997</v>
      </c>
      <c r="M6" s="16">
        <f t="shared" si="1"/>
        <v>-1.7131646385143346</v>
      </c>
      <c r="N6" s="16">
        <f>[1]!s_fa_roe(A6,"20251231")</f>
        <v>-2.4860000000000002</v>
      </c>
      <c r="O6" s="16">
        <f>[1]!s_stmnote_rdexp(A6,"20251231",1,10000)</f>
        <v>4285.2284039999995</v>
      </c>
      <c r="P6" s="20">
        <f t="shared" si="2"/>
        <v>0.37093470444309001</v>
      </c>
      <c r="Q6" s="16">
        <f>[1]!s_margin_tradingbalance(A6,"",10000)</f>
        <v>36525.015399999997</v>
      </c>
      <c r="R6" s="16">
        <f>[1]!s_margin_seclendingbalance(A6,"",10000)</f>
        <v>0</v>
      </c>
      <c r="S6" s="17">
        <f>[1]!s_val_ev(A6,"",100000000)</f>
        <v>128.2376977728</v>
      </c>
      <c r="T6" s="17">
        <f>[1]!share_freesharesmv(A6,"",100000000)</f>
        <v>73.113718146000011</v>
      </c>
      <c r="U6" s="17">
        <f>[1]!s_dq_amount_btin(A6,E6,100000000)</f>
        <v>15.902368729999999</v>
      </c>
      <c r="V6" s="17">
        <f>[1]!s_dq_turn(A6,E6)</f>
        <v>13.007741433999843</v>
      </c>
      <c r="W6" s="2">
        <f>[1]!s_pq_amount(A6,"20260101","",100000000)</f>
        <v>349.99778362000001</v>
      </c>
      <c r="X6" s="2">
        <f>[1]!s_pq_avgamount(A6,"20260101","",100000000)</f>
        <v>3.1817980329090911</v>
      </c>
      <c r="Y6" s="17">
        <f>[1]!s_ipo_dilutedpe(A6)</f>
        <v>129.9</v>
      </c>
      <c r="Z6" s="12">
        <f>[1]!s_ipo_collection_total(A6,100000000)</f>
        <v>11.2491636048</v>
      </c>
      <c r="AA6" s="2">
        <f>[1]!s_val_pe_ttm(A6,E6)</f>
        <v>-287.80789184570313</v>
      </c>
      <c r="AB6" s="5">
        <f>[1]!s_info_zjtxornot1(A6,"")</f>
        <v>1</v>
      </c>
      <c r="AC6" s="22" t="str">
        <f>[1]!s_info_nature1(A6,"")</f>
        <v>民营企业</v>
      </c>
      <c r="AD6" s="6" t="str">
        <f>[1]!s_info_city(A6)</f>
        <v>南京市</v>
      </c>
      <c r="AE6" s="6" t="str">
        <f>[1]!s_info_province(A6)</f>
        <v>江苏省</v>
      </c>
      <c r="AF6">
        <v>118.767413</v>
      </c>
      <c r="AG6">
        <v>32.041544000000002</v>
      </c>
    </row>
    <row r="7" spans="1:33" x14ac:dyDescent="0.3">
      <c r="A7" s="16" t="s">
        <v>661</v>
      </c>
      <c r="B7" s="16" t="s">
        <v>662</v>
      </c>
      <c r="C7" s="16" t="str">
        <f>[1]!s_info_mkt(A7)</f>
        <v>科创板</v>
      </c>
      <c r="D7" s="16" t="str">
        <f>[1]!s_ipo_listeddate(A7)</f>
        <v>2023-01-18</v>
      </c>
      <c r="E7" s="16" t="str">
        <f>[1]!lastradeday_s("000002","")</f>
        <v>2026-06-22</v>
      </c>
      <c r="F7" s="16" t="str">
        <f>[1]!s_info_industry_csrc2023(A7,"",3)</f>
        <v>生态保护和环境治理业</v>
      </c>
      <c r="G7" s="16" t="str">
        <f>[1]!s_info_industry_csrc2023(A7,"",1)</f>
        <v>水利、环境和公共设施管理业</v>
      </c>
      <c r="H7" s="16">
        <f>[1]!s_is(A7,83,"FY","YTD","20251231",1,"",100000000)</f>
        <v>2.2740418550000001</v>
      </c>
      <c r="I7" s="16">
        <f>[1]!s_is(A7,83,"FY","YTD","20241231",1,"",100000000)</f>
        <v>3.5907316472000002</v>
      </c>
      <c r="J7" s="16">
        <f t="shared" si="0"/>
        <v>-0.36669122662695652</v>
      </c>
      <c r="K7" s="16">
        <f>[1]!s_is(A7,61,"FY","YTD","20251231",1,"",100000000)</f>
        <v>-0.14451406619999999</v>
      </c>
      <c r="L7" s="16">
        <f>[1]!s_is(A7,61,"FY","YTD","20241231",1,"",100000000)</f>
        <v>0.1115200708</v>
      </c>
      <c r="M7" s="16">
        <f t="shared" si="1"/>
        <v>-2.2958570162600722</v>
      </c>
      <c r="N7" s="16">
        <f>[1]!s_fa_roe(A7,"20251231")</f>
        <v>-1.1433</v>
      </c>
      <c r="O7" s="16">
        <f>[1]!s_stmnote_rdexp(A7,"20251231",1,10000)</f>
        <v>2431.828614</v>
      </c>
      <c r="P7" s="20">
        <f t="shared" si="2"/>
        <v>0.10693860399504387</v>
      </c>
      <c r="Q7" s="16">
        <f>[1]!s_margin_tradingbalance(A7,"",10000)</f>
        <v>46500.138700000003</v>
      </c>
      <c r="R7" s="16">
        <f>[1]!s_margin_seclendingbalance(A7,"",10000)</f>
        <v>0</v>
      </c>
      <c r="S7" s="17">
        <f>[1]!s_val_ev(A7,"",100000000)</f>
        <v>108.61607320739999</v>
      </c>
      <c r="T7" s="17">
        <f>[1]!share_freesharesmv(A7,"",100000000)</f>
        <v>64.145390700599989</v>
      </c>
      <c r="U7" s="17">
        <f>[1]!s_dq_amount_btin(A7,E7,100000000)</f>
        <v>8.3506034600000003</v>
      </c>
      <c r="V7" s="17">
        <f>[1]!s_dq_turn(A7,E7)</f>
        <v>13.377384509593043</v>
      </c>
      <c r="W7" s="2">
        <f>[1]!s_pq_amount(A7,"20260101","",100000000)</f>
        <v>357.90291413</v>
      </c>
      <c r="X7" s="2">
        <f>[1]!s_pq_avgamount(A7,"20260101","",100000000)</f>
        <v>3.2536628557272724</v>
      </c>
      <c r="Y7" s="17">
        <f>[1]!s_ipo_dilutedpe(A7)</f>
        <v>40.65</v>
      </c>
      <c r="Z7" s="12">
        <f>[1]!s_ipo_collection_total(A7,100000000)</f>
        <v>6.5640058952000002</v>
      </c>
      <c r="AA7" s="2">
        <f>[1]!s_val_pe_ttm(A7,E7)</f>
        <v>-849.93359375</v>
      </c>
      <c r="AB7" s="5">
        <f>[1]!s_info_zjtxornot1(A7,"")</f>
        <v>1</v>
      </c>
      <c r="AC7" s="22" t="str">
        <f>[1]!s_info_nature1(A7,"")</f>
        <v>公众企业</v>
      </c>
      <c r="AD7" s="6" t="str">
        <f>[1]!s_info_city(A7)</f>
        <v>北京市</v>
      </c>
      <c r="AE7" s="6" t="str">
        <f>[1]!s_info_province(A7)</f>
        <v>北京</v>
      </c>
      <c r="AF7">
        <v>116.40528500000001</v>
      </c>
      <c r="AG7">
        <v>39.904989</v>
      </c>
    </row>
    <row r="8" spans="1:33" x14ac:dyDescent="0.3">
      <c r="A8" s="16" t="s">
        <v>663</v>
      </c>
      <c r="B8" s="16" t="s">
        <v>664</v>
      </c>
      <c r="C8" s="16" t="str">
        <f>[1]!s_info_mkt(A8)</f>
        <v>创业板</v>
      </c>
      <c r="D8" s="16" t="str">
        <f>[1]!s_ipo_listeddate(A8)</f>
        <v>2025-12-31</v>
      </c>
      <c r="E8" s="16" t="str">
        <f>[1]!lastradeday_s("000002","")</f>
        <v>2026-06-22</v>
      </c>
      <c r="F8" s="16" t="str">
        <f>[1]!s_info_industry_csrc2023(A8,"",3)</f>
        <v>计算机、通信和其他电子设备制造业</v>
      </c>
      <c r="G8" s="16" t="str">
        <f>[1]!s_info_industry_csrc2023(A8,"",1)</f>
        <v>制造业</v>
      </c>
      <c r="H8" s="16">
        <f>[1]!s_is(A8,83,"FY","YTD","20251231",1,"",100000000)</f>
        <v>7.0224267896999999</v>
      </c>
      <c r="I8" s="16">
        <f>[1]!s_is(A8,83,"FY","YTD","20241231",1,"",100000000)</f>
        <v>6.5717192825000001</v>
      </c>
      <c r="J8" s="16">
        <f t="shared" si="0"/>
        <v>6.8582890994781209E-2</v>
      </c>
      <c r="K8" s="16">
        <f>[1]!s_is(A8,61,"FY","YTD","20251231",1,"",100000000)</f>
        <v>1.2328830159999999</v>
      </c>
      <c r="L8" s="16">
        <f>[1]!s_is(A8,61,"FY","YTD","20241231",1,"",100000000)</f>
        <v>1.1570193241</v>
      </c>
      <c r="M8" s="16">
        <f t="shared" si="1"/>
        <v>6.5568215084922082E-2</v>
      </c>
      <c r="N8" s="16">
        <f>[1]!s_fa_roe(A8,"20251231")</f>
        <v>11.2813</v>
      </c>
      <c r="O8" s="16">
        <f>[1]!s_stmnote_rdexp(A8,"20251231",1,10000)</f>
        <v>3203.4876319999998</v>
      </c>
      <c r="P8" s="20">
        <f t="shared" si="2"/>
        <v>4.5617956981746678E-2</v>
      </c>
      <c r="Q8" s="16">
        <f>[1]!s_margin_tradingbalance(A8,"",10000)</f>
        <v>22842.468499999999</v>
      </c>
      <c r="R8" s="16">
        <f>[1]!s_margin_seclendingbalance(A8,"",10000)</f>
        <v>0</v>
      </c>
      <c r="S8" s="17">
        <f>[1]!s_val_ev(A8,"",100000000)</f>
        <v>114.5245472</v>
      </c>
      <c r="T8" s="17">
        <f>[1]!share_freesharesmv(A8,"",100000000)</f>
        <v>23.031646434999999</v>
      </c>
      <c r="U8" s="17">
        <f>[1]!s_dq_amount_btin(A8,E8,100000000)</f>
        <v>8.0870981299999993</v>
      </c>
      <c r="V8" s="17">
        <f>[1]!s_dq_turn(A8,E8)</f>
        <v>34.851602276257331</v>
      </c>
      <c r="W8" s="2">
        <f>[1]!s_pq_amount(A8,"20260101","",100000000)</f>
        <v>321.88515766</v>
      </c>
      <c r="X8" s="2">
        <f>[1]!s_pq_avgamount(A8,"20260101","",100000000)</f>
        <v>2.9262287060000003</v>
      </c>
      <c r="Y8" s="17">
        <f>[1]!s_ipo_dilutedpe(A8)</f>
        <v>28.59</v>
      </c>
      <c r="Z8" s="12">
        <f>[1]!s_ipo_collection_total(A8,100000000)</f>
        <v>8.0518187999999995</v>
      </c>
      <c r="AA8" s="2">
        <f>[1]!s_val_pe_ttm(A8,E8)</f>
        <v>91.597579956054688</v>
      </c>
      <c r="AB8" s="5">
        <f>[1]!s_info_zjtxornot1(A8,"")</f>
        <v>1</v>
      </c>
      <c r="AC8" s="22" t="str">
        <f>[1]!s_info_nature1(A8,"")</f>
        <v>民营企业</v>
      </c>
      <c r="AD8" s="6" t="str">
        <f>[1]!s_info_city(A8)</f>
        <v>苏州市</v>
      </c>
      <c r="AE8" s="6" t="str">
        <f>[1]!s_info_province(A8)</f>
        <v>江苏省</v>
      </c>
      <c r="AF8">
        <v>120.619585</v>
      </c>
      <c r="AG8">
        <v>31.299378999999998</v>
      </c>
    </row>
    <row r="9" spans="1:33" x14ac:dyDescent="0.3">
      <c r="A9" s="16" t="s">
        <v>665</v>
      </c>
      <c r="B9" s="16" t="s">
        <v>666</v>
      </c>
      <c r="C9" s="16" t="str">
        <f>[1]!s_info_mkt(A9)</f>
        <v>科创板</v>
      </c>
      <c r="D9" s="16" t="str">
        <f>[1]!s_ipo_listeddate(A9)</f>
        <v>2019-07-22</v>
      </c>
      <c r="E9" s="16" t="str">
        <f>[1]!lastradeday_s("000002","")</f>
        <v>2026-06-22</v>
      </c>
      <c r="F9" s="16" t="str">
        <f>[1]!s_info_industry_csrc2023(A9,"",3)</f>
        <v>通用设备制造业</v>
      </c>
      <c r="G9" s="16" t="str">
        <f>[1]!s_info_industry_csrc2023(A9,"",1)</f>
        <v>制造业</v>
      </c>
      <c r="H9" s="16">
        <f>[1]!s_is(A9,83,"FY","YTD","20251231",1,"",100000000)</f>
        <v>18.516681186300001</v>
      </c>
      <c r="I9" s="16">
        <f>[1]!s_is(A9,83,"FY","YTD","20241231",1,"",100000000)</f>
        <v>13.2557066871</v>
      </c>
      <c r="J9" s="16">
        <f t="shared" si="0"/>
        <v>0.39688374398928139</v>
      </c>
      <c r="K9" s="16">
        <f>[1]!s_is(A9,61,"FY","YTD","20251231",1,"",100000000)</f>
        <v>2.0379525923999999</v>
      </c>
      <c r="L9" s="16">
        <f>[1]!s_is(A9,61,"FY","YTD","20241231",1,"",100000000)</f>
        <v>1.0443505804000002</v>
      </c>
      <c r="M9" s="16">
        <f t="shared" si="1"/>
        <v>0.95140657806637785</v>
      </c>
      <c r="N9" s="16">
        <f>[1]!s_fa_roe(A9,"20251231")</f>
        <v>4.1588000000000003</v>
      </c>
      <c r="O9" s="16">
        <f>[1]!s_stmnote_rdexp(A9,"20251231",1,10000)</f>
        <v>24155.126783</v>
      </c>
      <c r="P9" s="20">
        <f t="shared" si="2"/>
        <v>0.13045062740979596</v>
      </c>
      <c r="Q9" s="16">
        <f>[1]!s_margin_tradingbalance(A9,"",10000)</f>
        <v>159463.58540000001</v>
      </c>
      <c r="R9" s="16">
        <f>[1]!s_margin_seclendingbalance(A9,"",10000)</f>
        <v>507.26280000000003</v>
      </c>
      <c r="S9" s="17">
        <f>[1]!s_val_ev(A9,"",100000000)</f>
        <v>290.78150443999999</v>
      </c>
      <c r="T9" s="17">
        <f>[1]!share_freesharesmv(A9,"",100000000)</f>
        <v>206.35819875999999</v>
      </c>
      <c r="U9" s="17">
        <f>[1]!s_dq_amount_btin(A9,E9,100000000)</f>
        <v>28.794344429999999</v>
      </c>
      <c r="V9" s="17">
        <f>[1]!s_dq_turn(A9,E9)</f>
        <v>10.013478531268857</v>
      </c>
      <c r="W9" s="2">
        <f>[1]!s_pq_amount(A9,"20260101","",100000000)</f>
        <v>1357.65402199</v>
      </c>
      <c r="X9" s="2">
        <f>[1]!s_pq_avgamount(A9,"20260101","",100000000)</f>
        <v>12.34230929081818</v>
      </c>
      <c r="Y9" s="17">
        <f>[1]!s_ipo_dilutedpe(A9)</f>
        <v>68.400000000000006</v>
      </c>
      <c r="Z9" s="12">
        <f>[1]!s_ipo_collection_total(A9,100000000)</f>
        <v>6.6</v>
      </c>
      <c r="AA9" s="2">
        <f>[1]!s_val_pe_ttm(A9,E9)</f>
        <v>123.46298217773438</v>
      </c>
      <c r="AB9" s="5">
        <f>[1]!s_info_zjtxornot1(A9,"")</f>
        <v>0</v>
      </c>
      <c r="AC9" s="22" t="str">
        <f>[1]!s_info_nature1(A9,"")</f>
        <v>民营企业</v>
      </c>
      <c r="AD9" s="6" t="str">
        <f>[1]!s_info_city(A9)</f>
        <v>西安市</v>
      </c>
      <c r="AE9" s="6" t="str">
        <f>[1]!s_info_province(A9)</f>
        <v>陕西省</v>
      </c>
      <c r="AF9">
        <v>108.948024</v>
      </c>
      <c r="AG9">
        <v>34.263160999999997</v>
      </c>
    </row>
    <row r="10" spans="1:33" x14ac:dyDescent="0.3">
      <c r="A10" s="16" t="s">
        <v>667</v>
      </c>
      <c r="B10" s="16" t="s">
        <v>668</v>
      </c>
      <c r="C10" s="16" t="str">
        <f>[1]!s_info_mkt(A10)</f>
        <v>科创板</v>
      </c>
      <c r="D10" s="16" t="str">
        <f>[1]!s_ipo_listeddate(A10)</f>
        <v>2020-05-18</v>
      </c>
      <c r="E10" s="16" t="str">
        <f>[1]!lastradeday_s("000002","")</f>
        <v>2026-06-22</v>
      </c>
      <c r="F10" s="16" t="str">
        <f>[1]!s_info_industry_csrc2023(A10,"",3)</f>
        <v>非金属矿物制品业</v>
      </c>
      <c r="G10" s="16" t="str">
        <f>[1]!s_info_industry_csrc2023(A10,"",1)</f>
        <v>制造业</v>
      </c>
      <c r="H10" s="16">
        <f>[1]!s_is(A10,83,"FY","YTD","20251231",1,"",100000000)</f>
        <v>8.0282180829999987</v>
      </c>
      <c r="I10" s="16">
        <f>[1]!s_is(A10,83,"FY","YTD","20241231",1,"",100000000)</f>
        <v>5.3687730394000006</v>
      </c>
      <c r="J10" s="16">
        <f t="shared" si="0"/>
        <v>0.49535434336356499</v>
      </c>
      <c r="K10" s="16">
        <f>[1]!s_is(A10,61,"FY","YTD","20251231",1,"",100000000)</f>
        <v>-12.814723692000001</v>
      </c>
      <c r="L10" s="16">
        <f>[1]!s_is(A10,61,"FY","YTD","20241231",1,"",100000000)</f>
        <v>-8.1495823385000001</v>
      </c>
      <c r="M10" s="16">
        <f t="shared" si="1"/>
        <v>-0.57243931771338608</v>
      </c>
      <c r="N10" s="16">
        <f>[1]!s_fa_roe(A10,"20251231")</f>
        <v>-28.157699999999998</v>
      </c>
      <c r="O10" s="16">
        <f>[1]!s_stmnote_rdexp(A10,"20251231",1,10000)</f>
        <v>13818.280494000001</v>
      </c>
      <c r="P10" s="20">
        <f t="shared" si="2"/>
        <v>0.17212138921911749</v>
      </c>
      <c r="Q10" s="16">
        <f>[1]!s_margin_tradingbalance(A10,"",10000)</f>
        <v>69035.008799999996</v>
      </c>
      <c r="R10" s="16">
        <f>[1]!s_margin_seclendingbalance(A10,"",10000)</f>
        <v>158.33750000000001</v>
      </c>
      <c r="S10" s="17">
        <f>[1]!s_val_ev(A10,"",100000000)</f>
        <v>128.7783611664</v>
      </c>
      <c r="T10" s="17">
        <f>[1]!share_freesharesmv(A10,"",100000000)</f>
        <v>111.10970294160001</v>
      </c>
      <c r="U10" s="17">
        <f>[1]!s_dq_amount_btin(A10,E10,100000000)</f>
        <v>32.421015240000003</v>
      </c>
      <c r="V10" s="17">
        <f>[1]!s_dq_turn(A10,E10)</f>
        <v>25.388245908586615</v>
      </c>
      <c r="W10" s="2">
        <f>[1]!s_pq_amount(A10,"20260101","",100000000)</f>
        <v>323.59387855</v>
      </c>
      <c r="X10" s="2">
        <f>[1]!s_pq_avgamount(A10,"20260101","",100000000)</f>
        <v>2.9417625322727274</v>
      </c>
      <c r="Y10" s="17">
        <f>[1]!s_ipo_dilutedpe(A10)</f>
        <v>59.6</v>
      </c>
      <c r="Z10" s="12">
        <f>[1]!s_ipo_collection_total(A10,100000000)</f>
        <v>9.44</v>
      </c>
      <c r="AA10" s="2">
        <f>[1]!s_val_pe_ttm(A10,E10)</f>
        <v>-10.103620529174805</v>
      </c>
      <c r="AB10" s="5">
        <f>[1]!s_info_zjtxornot1(A10,"")</f>
        <v>1</v>
      </c>
      <c r="AC10" s="22" t="str">
        <f>[1]!s_info_nature1(A10,"")</f>
        <v>民营企业</v>
      </c>
      <c r="AD10" s="6" t="str">
        <f>[1]!s_info_city(A10)</f>
        <v>益阳市</v>
      </c>
      <c r="AE10" s="6" t="str">
        <f>[1]!s_info_province(A10)</f>
        <v>湖南省</v>
      </c>
      <c r="AF10">
        <v>112.355042</v>
      </c>
      <c r="AG10">
        <v>28.570066000000001</v>
      </c>
    </row>
    <row r="11" spans="1:33" x14ac:dyDescent="0.3">
      <c r="A11" s="16" t="s">
        <v>669</v>
      </c>
      <c r="B11" s="16" t="s">
        <v>670</v>
      </c>
      <c r="C11" s="16" t="str">
        <f>[1]!s_info_mkt(A11)</f>
        <v>创业板</v>
      </c>
      <c r="D11" s="16" t="str">
        <f>[1]!s_ipo_listeddate(A11)</f>
        <v>2021-02-10</v>
      </c>
      <c r="E11" s="16" t="str">
        <f>[1]!lastradeday_s("000002","")</f>
        <v>2026-06-22</v>
      </c>
      <c r="F11" s="16" t="str">
        <f>[1]!s_info_industry_csrc2023(A11,"",3)</f>
        <v>通用设备制造业</v>
      </c>
      <c r="G11" s="16" t="str">
        <f>[1]!s_info_industry_csrc2023(A11,"",1)</f>
        <v>制造业</v>
      </c>
      <c r="H11" s="16">
        <f>[1]!s_is(A11,83,"FY","YTD","20251231",1,"",100000000)</f>
        <v>5.5653264408000007</v>
      </c>
      <c r="I11" s="16">
        <f>[1]!s_is(A11,83,"FY","YTD","20241231",1,"",100000000)</f>
        <v>5.0989257986999998</v>
      </c>
      <c r="J11" s="16">
        <f t="shared" si="0"/>
        <v>9.1470372488831275E-2</v>
      </c>
      <c r="K11" s="16">
        <f>[1]!s_is(A11,61,"FY","YTD","20251231",1,"",100000000)</f>
        <v>0.60085001549999995</v>
      </c>
      <c r="L11" s="16">
        <f>[1]!s_is(A11,61,"FY","YTD","20241231",1,"",100000000)</f>
        <v>0.53944361569999999</v>
      </c>
      <c r="M11" s="16">
        <f t="shared" si="1"/>
        <v>0.11383284186303136</v>
      </c>
      <c r="N11" s="16">
        <f>[1]!s_fa_roe(A11,"20251231")</f>
        <v>6.0606</v>
      </c>
      <c r="O11" s="16">
        <f>[1]!s_stmnote_rdexp(A11,"20251231",1,10000)</f>
        <v>2841.3377249999999</v>
      </c>
      <c r="P11" s="20">
        <f t="shared" si="2"/>
        <v>5.1054286845958405E-2</v>
      </c>
      <c r="Q11" s="16">
        <f>[1]!s_margin_tradingbalance(A11,"",10000)</f>
        <v>33068.081899999997</v>
      </c>
      <c r="R11" s="16">
        <f>[1]!s_margin_seclendingbalance(A11,"",10000)</f>
        <v>0</v>
      </c>
      <c r="S11" s="17">
        <f>[1]!s_val_ev(A11,"",100000000)</f>
        <v>93.125358000000006</v>
      </c>
      <c r="T11" s="17">
        <f>[1]!share_freesharesmv(A11,"",100000000)</f>
        <v>50.778380618099995</v>
      </c>
      <c r="U11" s="17">
        <f>[1]!s_dq_amount_btin(A11,E11,100000000)</f>
        <v>10.458657130000001</v>
      </c>
      <c r="V11" s="17">
        <f>[1]!s_dq_turn(A11,E11)</f>
        <v>17.715184321324351</v>
      </c>
      <c r="W11" s="2">
        <f>[1]!s_pq_amount(A11,"20260101","",100000000)</f>
        <v>560.39001354000004</v>
      </c>
      <c r="X11" s="2">
        <f>[1]!s_pq_avgamount(A11,"20260101","",100000000)</f>
        <v>5.0944546685454544</v>
      </c>
      <c r="Y11" s="17">
        <f>[1]!s_ipo_dilutedpe(A11)</f>
        <v>20.88</v>
      </c>
      <c r="Z11" s="12">
        <f>[1]!s_ipo_collection_total(A11,100000000)</f>
        <v>3.3285999999999998</v>
      </c>
      <c r="AA11" s="2">
        <f>[1]!s_val_pe_ttm(A11,E11)</f>
        <v>163.56050109863281</v>
      </c>
      <c r="AB11" s="5">
        <f>[1]!s_info_zjtxornot1(A11,"")</f>
        <v>0</v>
      </c>
      <c r="AC11" s="22" t="str">
        <f>[1]!s_info_nature1(A11,"")</f>
        <v>民营企业</v>
      </c>
      <c r="AD11" s="6" t="str">
        <f>[1]!s_info_city(A11)</f>
        <v>绍兴市</v>
      </c>
      <c r="AE11" s="6" t="str">
        <f>[1]!s_info_province(A11)</f>
        <v>浙江省</v>
      </c>
      <c r="AF11">
        <v>120.582112</v>
      </c>
      <c r="AG11">
        <v>29.997116999999999</v>
      </c>
    </row>
    <row r="12" spans="1:33" x14ac:dyDescent="0.3">
      <c r="A12" s="16" t="s">
        <v>671</v>
      </c>
      <c r="B12" s="16" t="s">
        <v>672</v>
      </c>
      <c r="C12" s="16" t="str">
        <f>[1]!s_info_mkt(A12)</f>
        <v>科创板</v>
      </c>
      <c r="D12" s="16" t="str">
        <f>[1]!s_ipo_listeddate(A12)</f>
        <v>2023-08-09</v>
      </c>
      <c r="E12" s="16" t="str">
        <f>[1]!lastradeday_s("000002","")</f>
        <v>2026-06-22</v>
      </c>
      <c r="F12" s="16" t="str">
        <f>[1]!s_info_industry_csrc2023(A12,"",3)</f>
        <v>仪器仪表制造业</v>
      </c>
      <c r="G12" s="16" t="str">
        <f>[1]!s_info_industry_csrc2023(A12,"",1)</f>
        <v>制造业</v>
      </c>
      <c r="H12" s="16">
        <f>[1]!s_is(A12,83,"FY","YTD","20251231",1,"",100000000)</f>
        <v>3.2617223274000002</v>
      </c>
      <c r="I12" s="16">
        <f>[1]!s_is(A12,83,"FY","YTD","20241231",1,"",100000000)</f>
        <v>3.2935843419999999</v>
      </c>
      <c r="J12" s="16">
        <f t="shared" si="0"/>
        <v>-9.6739634670025554E-3</v>
      </c>
      <c r="K12" s="16">
        <f>[1]!s_is(A12,61,"FY","YTD","20251231",1,"",100000000)</f>
        <v>-0.85425151840000002</v>
      </c>
      <c r="L12" s="16">
        <f>[1]!s_is(A12,61,"FY","YTD","20241231",1,"",100000000)</f>
        <v>-0.38546083850000001</v>
      </c>
      <c r="M12" s="16">
        <f t="shared" si="1"/>
        <v>-1.2161823798346767</v>
      </c>
      <c r="N12" s="16">
        <f>[1]!s_fa_roe(A12,"20251231")</f>
        <v>-8.0692000000000004</v>
      </c>
      <c r="O12" s="16">
        <f>[1]!s_stmnote_rdexp(A12,"20251231",1,10000)</f>
        <v>4676.1947920000002</v>
      </c>
      <c r="P12" s="20">
        <f t="shared" si="2"/>
        <v>0.14336581482481714</v>
      </c>
      <c r="Q12" s="16">
        <f>[1]!s_margin_tradingbalance(A12,"",10000)</f>
        <v>5259.4393</v>
      </c>
      <c r="R12" s="16">
        <f>[1]!s_margin_seclendingbalance(A12,"",10000)</f>
        <v>0</v>
      </c>
      <c r="S12" s="17">
        <f>[1]!s_val_ev(A12,"",100000000)</f>
        <v>21.03521331</v>
      </c>
      <c r="T12" s="17">
        <f>[1]!share_freesharesmv(A12,"",100000000)</f>
        <v>10.36170225</v>
      </c>
      <c r="U12" s="17">
        <f>[1]!s_dq_amount_btin(A12,E12,100000000)</f>
        <v>2.82938365</v>
      </c>
      <c r="V12" s="17">
        <f>[1]!s_dq_turn(A12,E12)</f>
        <v>22.056966487717219</v>
      </c>
      <c r="W12" s="2">
        <f>[1]!s_pq_amount(A12,"20260101","",100000000)</f>
        <v>46.802041719999998</v>
      </c>
      <c r="X12" s="2">
        <f>[1]!s_pq_avgamount(A12,"20260101","",100000000)</f>
        <v>0.42547310654545456</v>
      </c>
      <c r="Y12" s="17">
        <f>[1]!s_ipo_dilutedpe(A12)</f>
        <v>52.85</v>
      </c>
      <c r="Z12" s="12">
        <f>[1]!s_ipo_collection_total(A12,100000000)</f>
        <v>7.0903559999999999</v>
      </c>
      <c r="AA12" s="2">
        <f>[1]!s_val_pe_ttm(A12,E12)</f>
        <v>-22.777978897094727</v>
      </c>
      <c r="AB12" s="5">
        <f>[1]!s_info_zjtxornot1(A12,"")</f>
        <v>1</v>
      </c>
      <c r="AC12" s="22" t="str">
        <f>[1]!s_info_nature1(A12,"")</f>
        <v>民营企业</v>
      </c>
      <c r="AD12" s="6" t="str">
        <f>[1]!s_info_city(A12)</f>
        <v>深圳市</v>
      </c>
      <c r="AE12" s="6" t="str">
        <f>[1]!s_info_province(A12)</f>
        <v>广东省</v>
      </c>
      <c r="AF12">
        <v>114.085947</v>
      </c>
      <c r="AG12">
        <v>22.547000000000001</v>
      </c>
    </row>
    <row r="13" spans="1:33" x14ac:dyDescent="0.3">
      <c r="A13" s="16" t="s">
        <v>673</v>
      </c>
      <c r="B13" s="16" t="s">
        <v>674</v>
      </c>
      <c r="C13" s="16" t="str">
        <f>[1]!s_info_mkt(A13)</f>
        <v>创业板</v>
      </c>
      <c r="D13" s="16" t="str">
        <f>[1]!s_ipo_listeddate(A13)</f>
        <v>2024-06-26</v>
      </c>
      <c r="E13" s="16" t="str">
        <f>[1]!lastradeday_s("000002","")</f>
        <v>2026-06-22</v>
      </c>
      <c r="F13" s="16" t="str">
        <f>[1]!s_info_industry_csrc2023(A13,"",3)</f>
        <v>专用设备制造业</v>
      </c>
      <c r="G13" s="16" t="str">
        <f>[1]!s_info_industry_csrc2023(A13,"",1)</f>
        <v>制造业</v>
      </c>
      <c r="H13" s="16">
        <f>[1]!s_is(A13,83,"FY","YTD","20251231",1,"",100000000)</f>
        <v>10.3478131513</v>
      </c>
      <c r="I13" s="16">
        <f>[1]!s_is(A13,83,"FY","YTD","20241231",1,"",100000000)</f>
        <v>8.8816524691000005</v>
      </c>
      <c r="J13" s="16">
        <f t="shared" si="0"/>
        <v>0.16507746585456862</v>
      </c>
      <c r="K13" s="16">
        <f>[1]!s_is(A13,61,"FY","YTD","20251231",1,"",100000000)</f>
        <v>1.9621974763999999</v>
      </c>
      <c r="L13" s="16">
        <f>[1]!s_is(A13,61,"FY","YTD","20241231",1,"",100000000)</f>
        <v>1.5049166418000002</v>
      </c>
      <c r="M13" s="16">
        <f t="shared" si="1"/>
        <v>0.30385791604580531</v>
      </c>
      <c r="N13" s="16">
        <f>[1]!s_fa_roe(A13,"20251231")</f>
        <v>9.5121000000000002</v>
      </c>
      <c r="O13" s="16">
        <f>[1]!s_stmnote_rdexp(A13,"20251231",1,10000)</f>
        <v>7358.6182459999991</v>
      </c>
      <c r="P13" s="20">
        <f t="shared" si="2"/>
        <v>7.1112786232282649E-2</v>
      </c>
      <c r="Q13" s="16">
        <f>[1]!s_margin_tradingbalance(A13,"",10000)</f>
        <v>27741.730500000001</v>
      </c>
      <c r="R13" s="16">
        <f>[1]!s_margin_seclendingbalance(A13,"",10000)</f>
        <v>43.587299999999999</v>
      </c>
      <c r="S13" s="17">
        <f>[1]!s_val_ev(A13,"",100000000)</f>
        <v>113.086286058</v>
      </c>
      <c r="T13" s="17">
        <f>[1]!share_freesharesmv(A13,"",100000000)</f>
        <v>68.491947659999994</v>
      </c>
      <c r="U13" s="17">
        <f>[1]!s_dq_amount_btin(A13,E13,100000000)</f>
        <v>7.4086059899999999</v>
      </c>
      <c r="V13" s="17">
        <f>[1]!s_dq_turn(A13,E13)</f>
        <v>9.7014392480240979</v>
      </c>
      <c r="W13" s="2">
        <f>[1]!s_pq_amount(A13,"20260101","",100000000)</f>
        <v>378.28080756000003</v>
      </c>
      <c r="X13" s="2">
        <f>[1]!s_pq_avgamount(A13,"20260101","",100000000)</f>
        <v>3.4389164323636363</v>
      </c>
      <c r="Y13" s="17">
        <f>[1]!s_ipo_dilutedpe(A13)</f>
        <v>25.49</v>
      </c>
      <c r="Z13" s="12">
        <f>[1]!s_ipo_collection_total(A13,100000000)</f>
        <v>8.5537072090000006</v>
      </c>
      <c r="AA13" s="2">
        <f>[1]!s_val_pe_ttm(A13,E13)</f>
        <v>55.651721954345703</v>
      </c>
      <c r="AB13" s="5">
        <f>[1]!s_info_zjtxornot1(A13,"")</f>
        <v>1</v>
      </c>
      <c r="AC13" s="22" t="str">
        <f>[1]!s_info_nature1(A13,"")</f>
        <v>民营企业</v>
      </c>
      <c r="AD13" s="6" t="str">
        <f>[1]!s_info_city(A13)</f>
        <v>秦皇岛市</v>
      </c>
      <c r="AE13" s="6" t="str">
        <f>[1]!s_info_province(A13)</f>
        <v>河北省</v>
      </c>
      <c r="AF13">
        <v>119.586579</v>
      </c>
      <c r="AG13">
        <v>39.942531000000002</v>
      </c>
    </row>
    <row r="14" spans="1:33" x14ac:dyDescent="0.3">
      <c r="A14" s="16" t="s">
        <v>675</v>
      </c>
      <c r="B14" s="16" t="s">
        <v>676</v>
      </c>
      <c r="C14" s="16" t="str">
        <f>[1]!s_info_mkt(A14)</f>
        <v>科创板</v>
      </c>
      <c r="D14" s="16" t="str">
        <f>[1]!s_ipo_listeddate(A14)</f>
        <v>2021-12-30</v>
      </c>
      <c r="E14" s="16" t="str">
        <f>[1]!lastradeday_s("000002","")</f>
        <v>2026-06-22</v>
      </c>
      <c r="F14" s="16" t="str">
        <f>[1]!s_info_industry_csrc2023(A14,"",3)</f>
        <v>软件和信息技术服务业</v>
      </c>
      <c r="G14" s="16" t="str">
        <f>[1]!s_info_industry_csrc2023(A14,"",1)</f>
        <v>信息传输、软件和信息技术服务业</v>
      </c>
      <c r="H14" s="16">
        <f>[1]!s_is(A14,83,"FY","YTD","20251231",1,"",100000000)</f>
        <v>4.7450361741</v>
      </c>
      <c r="I14" s="16">
        <f>[1]!s_is(A14,83,"FY","YTD","20241231",1,"",100000000)</f>
        <v>5.2000784020999999</v>
      </c>
      <c r="J14" s="16">
        <f t="shared" si="0"/>
        <v>-8.7506801400578094E-2</v>
      </c>
      <c r="K14" s="16">
        <f>[1]!s_is(A14,61,"FY","YTD","20251231",1,"",100000000)</f>
        <v>-0.52515484540000001</v>
      </c>
      <c r="L14" s="16">
        <f>[1]!s_is(A14,61,"FY","YTD","20241231",1,"",100000000)</f>
        <v>-0.64055198969999994</v>
      </c>
      <c r="M14" s="16">
        <f t="shared" si="1"/>
        <v>0.18015265919952217</v>
      </c>
      <c r="N14" s="16">
        <f>[1]!s_fa_roe(A14,"20251231")</f>
        <v>-4.0446</v>
      </c>
      <c r="O14" s="16">
        <f>[1]!s_stmnote_rdexp(A14,"20251231",1,10000)</f>
        <v>5071.7183409999998</v>
      </c>
      <c r="P14" s="20">
        <f t="shared" si="2"/>
        <v>0.10688471393923488</v>
      </c>
      <c r="Q14" s="16">
        <f>[1]!s_margin_tradingbalance(A14,"",10000)</f>
        <v>49384.029799999997</v>
      </c>
      <c r="R14" s="16">
        <f>[1]!s_margin_seclendingbalance(A14,"",10000)</f>
        <v>0</v>
      </c>
      <c r="S14" s="17">
        <f>[1]!s_val_ev(A14,"",100000000)</f>
        <v>113.4735795175</v>
      </c>
      <c r="T14" s="17">
        <f>[1]!share_freesharesmv(A14,"",100000000)</f>
        <v>66.074555629700001</v>
      </c>
      <c r="U14" s="17">
        <f>[1]!s_dq_amount_btin(A14,E14,100000000)</f>
        <v>10.248892570000001</v>
      </c>
      <c r="V14" s="17">
        <f>[1]!s_dq_turn(A14,E14)</f>
        <v>9.03725987133285</v>
      </c>
      <c r="W14" s="2">
        <f>[1]!s_pq_amount(A14,"20260101","",100000000)</f>
        <v>556.60157517000005</v>
      </c>
      <c r="X14" s="2">
        <f>[1]!s_pq_avgamount(A14,"20260101","",100000000)</f>
        <v>5.0600143197272729</v>
      </c>
      <c r="Y14" s="17">
        <f>[1]!s_ipo_dilutedpe(A14)</f>
        <v>111.34</v>
      </c>
      <c r="Z14" s="12">
        <f>[1]!s_ipo_collection_total(A14,100000000)</f>
        <v>10.4830504671</v>
      </c>
      <c r="AA14" s="2">
        <f>[1]!s_val_pe_ttm(A14,E14)</f>
        <v>-217.03376770019531</v>
      </c>
      <c r="AB14" s="5">
        <f>[1]!s_info_zjtxornot1(A14,"")</f>
        <v>0</v>
      </c>
      <c r="AC14" s="22" t="str">
        <f>[1]!s_info_nature1(A14,"")</f>
        <v>民营企业</v>
      </c>
      <c r="AD14" s="6" t="str">
        <f>[1]!s_info_city(A14)</f>
        <v>广州市</v>
      </c>
      <c r="AE14" s="6" t="str">
        <f>[1]!s_info_province(A14)</f>
        <v>广东省</v>
      </c>
      <c r="AF14">
        <v>113.280637</v>
      </c>
      <c r="AG14">
        <v>23.125177999999998</v>
      </c>
    </row>
    <row r="15" spans="1:33" x14ac:dyDescent="0.3">
      <c r="A15" s="16" t="s">
        <v>677</v>
      </c>
      <c r="B15" s="16" t="s">
        <v>678</v>
      </c>
      <c r="C15" s="16" t="str">
        <f>[1]!s_info_mkt(A15)</f>
        <v>科创板</v>
      </c>
      <c r="D15" s="16" t="str">
        <f>[1]!s_ipo_listeddate(A15)</f>
        <v>2023-02-10</v>
      </c>
      <c r="E15" s="16" t="str">
        <f>[1]!lastradeday_s("000002","")</f>
        <v>2026-06-22</v>
      </c>
      <c r="F15" s="16" t="str">
        <f>[1]!s_info_industry_csrc2023(A15,"",3)</f>
        <v>软件和信息技术服务业</v>
      </c>
      <c r="G15" s="16" t="str">
        <f>[1]!s_info_industry_csrc2023(A15,"",1)</f>
        <v>信息传输、软件和信息技术服务业</v>
      </c>
      <c r="H15" s="16">
        <f>[1]!s_is(A15,83,"FY","YTD","20251231",1,"",100000000)</f>
        <v>6.1659547858000003</v>
      </c>
      <c r="I15" s="16">
        <f>[1]!s_is(A15,83,"FY","YTD","20241231",1,"",100000000)</f>
        <v>3.9622649367</v>
      </c>
      <c r="J15" s="16">
        <f t="shared" si="0"/>
        <v>0.55616923257417472</v>
      </c>
      <c r="K15" s="16">
        <f>[1]!s_is(A15,61,"FY","YTD","20251231",1,"",100000000)</f>
        <v>-1.3373155472</v>
      </c>
      <c r="L15" s="16">
        <f>[1]!s_is(A15,61,"FY","YTD","20241231",1,"",100000000)</f>
        <v>-2.0167835441999999</v>
      </c>
      <c r="M15" s="16">
        <f t="shared" si="1"/>
        <v>0.33690675380313329</v>
      </c>
      <c r="N15" s="16">
        <f>[1]!s_fa_roe(A15,"20251231")</f>
        <v>-8.5873000000000008</v>
      </c>
      <c r="O15" s="16">
        <f>[1]!s_stmnote_rdexp(A15,"20251231",1,10000)</f>
        <v>31507.156168999998</v>
      </c>
      <c r="P15" s="20">
        <f t="shared" si="2"/>
        <v>0.51098584507236389</v>
      </c>
      <c r="Q15" s="16">
        <f>[1]!s_margin_tradingbalance(A15,"",10000)</f>
        <v>59105.962099999997</v>
      </c>
      <c r="R15" s="16">
        <f>[1]!s_margin_seclendingbalance(A15,"",10000)</f>
        <v>151.63800000000001</v>
      </c>
      <c r="S15" s="17">
        <f>[1]!s_val_ev(A15,"",100000000)</f>
        <v>217.28</v>
      </c>
      <c r="T15" s="17">
        <f>[1]!share_freesharesmv(A15,"",100000000)</f>
        <v>120.17099528000001</v>
      </c>
      <c r="U15" s="17">
        <f>[1]!s_dq_amount_btin(A15,E15,100000000)</f>
        <v>27.05791864</v>
      </c>
      <c r="V15" s="17">
        <f>[1]!s_dq_turn(A15,E15)</f>
        <v>20.605480997362477</v>
      </c>
      <c r="W15" s="2">
        <f>[1]!s_pq_amount(A15,"20260101","",100000000)</f>
        <v>662.99717133000001</v>
      </c>
      <c r="X15" s="2">
        <f>[1]!s_pq_avgamount(A15,"20260101","",100000000)</f>
        <v>6.0272470120909096</v>
      </c>
      <c r="Y15" s="17">
        <f>[1]!s_ipo_dilutedpe(A15)</f>
        <v>0</v>
      </c>
      <c r="Z15" s="12">
        <f>[1]!s_ipo_collection_total(A15,100000000)</f>
        <v>18.399999999999999</v>
      </c>
      <c r="AA15" s="2">
        <f>[1]!s_val_pe_ttm(A15,E15)</f>
        <v>-186.87721252441406</v>
      </c>
      <c r="AB15" s="5">
        <f>[1]!s_info_zjtxornot1(A15,"")</f>
        <v>1</v>
      </c>
      <c r="AC15" s="22" t="str">
        <f>[1]!s_info_nature1(A15,"")</f>
        <v>公众企业</v>
      </c>
      <c r="AD15" s="6" t="str">
        <f>[1]!s_info_city(A15)</f>
        <v>苏州市</v>
      </c>
      <c r="AE15" s="6" t="str">
        <f>[1]!s_info_province(A15)</f>
        <v>江苏省</v>
      </c>
      <c r="AF15">
        <v>120.619585</v>
      </c>
      <c r="AG15">
        <v>31.299378999999998</v>
      </c>
    </row>
    <row r="16" spans="1:33" x14ac:dyDescent="0.3">
      <c r="A16" s="16" t="s">
        <v>679</v>
      </c>
      <c r="B16" s="16" t="s">
        <v>680</v>
      </c>
      <c r="C16" s="16" t="str">
        <f>[1]!s_info_mkt(A16)</f>
        <v>创业板</v>
      </c>
      <c r="D16" s="16" t="str">
        <f>[1]!s_ipo_listeddate(A16)</f>
        <v>2016-07-05</v>
      </c>
      <c r="E16" s="16" t="str">
        <f>[1]!lastradeday_s("000002","")</f>
        <v>2026-06-22</v>
      </c>
      <c r="F16" s="16" t="str">
        <f>[1]!s_info_industry_csrc2023(A16,"",3)</f>
        <v>化学原料和化学制品制造业</v>
      </c>
      <c r="G16" s="16" t="str">
        <f>[1]!s_info_industry_csrc2023(A16,"",1)</f>
        <v>制造业</v>
      </c>
      <c r="H16" s="16">
        <f>[1]!s_is(A16,83,"FY","YTD","20251231",1,"",100000000)</f>
        <v>7.1848196835999998</v>
      </c>
      <c r="I16" s="16">
        <f>[1]!s_is(A16,83,"FY","YTD","20241231",1,"",100000000)</f>
        <v>6.9728529732000002</v>
      </c>
      <c r="J16" s="16">
        <f t="shared" si="0"/>
        <v>3.0398849827278474E-2</v>
      </c>
      <c r="K16" s="16">
        <f>[1]!s_is(A16,61,"FY","YTD","20251231",1,"",100000000)</f>
        <v>0.20411010390000001</v>
      </c>
      <c r="L16" s="16">
        <f>[1]!s_is(A16,61,"FY","YTD","20241231",1,"",100000000)</f>
        <v>0.22620590210000002</v>
      </c>
      <c r="M16" s="16">
        <f t="shared" si="1"/>
        <v>-9.768002512256295E-2</v>
      </c>
      <c r="N16" s="16">
        <f>[1]!s_fa_roe(A16,"20251231")</f>
        <v>2.5739000000000001</v>
      </c>
      <c r="O16" s="16">
        <f>[1]!s_stmnote_rdexp(A16,"20251231",1,10000)</f>
        <v>5855.9229049999994</v>
      </c>
      <c r="P16" s="20">
        <f t="shared" si="2"/>
        <v>8.1504103970301056E-2</v>
      </c>
      <c r="Q16" s="16">
        <f>[1]!s_margin_tradingbalance(A16,"",10000)</f>
        <v>0</v>
      </c>
      <c r="R16" s="16">
        <f>[1]!s_margin_seclendingbalance(A16,"",10000)</f>
        <v>0</v>
      </c>
      <c r="S16" s="17">
        <f>[1]!s_val_ev(A16,"",100000000)</f>
        <v>74.325072363499999</v>
      </c>
      <c r="T16" s="17">
        <f>[1]!share_freesharesmv(A16,"",100000000)</f>
        <v>40.310436534000004</v>
      </c>
      <c r="U16" s="17">
        <f>[1]!s_dq_amount_btin(A16,E16,100000000)</f>
        <v>14.75366848</v>
      </c>
      <c r="V16" s="17">
        <f>[1]!s_dq_turn(A16,E16)</f>
        <v>27.54471216713382</v>
      </c>
      <c r="W16" s="2">
        <f>[1]!s_pq_amount(A16,"20260101","",100000000)</f>
        <v>136.35451087999999</v>
      </c>
      <c r="X16" s="2">
        <f>[1]!s_pq_avgamount(A16,"20260101","",100000000)</f>
        <v>1.2395864625454545</v>
      </c>
      <c r="Y16" s="17">
        <f>[1]!s_ipo_dilutedpe(A16)</f>
        <v>22.98</v>
      </c>
      <c r="Z16" s="12">
        <f>[1]!s_ipo_collection_total(A16,100000000)</f>
        <v>3.092285</v>
      </c>
      <c r="AA16" s="2">
        <f>[1]!s_val_pe_ttm(A16,E16)</f>
        <v>434.524169921875</v>
      </c>
      <c r="AB16" s="5">
        <f>[1]!s_info_zjtxornot1(A16,"")</f>
        <v>1</v>
      </c>
      <c r="AC16" s="22" t="str">
        <f>[1]!s_info_nature1(A16,"")</f>
        <v>民营企业</v>
      </c>
      <c r="AD16" s="6" t="str">
        <f>[1]!s_info_city(A16)</f>
        <v>昆山市</v>
      </c>
      <c r="AE16" s="6" t="str">
        <f>[1]!s_info_province(A16)</f>
        <v>江苏省</v>
      </c>
      <c r="AF16">
        <v>120.965808</v>
      </c>
      <c r="AG16">
        <v>31.328937</v>
      </c>
    </row>
    <row r="17" spans="1:33" x14ac:dyDescent="0.3">
      <c r="A17" s="16" t="s">
        <v>681</v>
      </c>
      <c r="B17" s="16" t="s">
        <v>682</v>
      </c>
      <c r="C17" s="16" t="str">
        <f>[1]!s_info_mkt(A17)</f>
        <v>科创板</v>
      </c>
      <c r="D17" s="16" t="str">
        <f>[1]!s_ipo_listeddate(A17)</f>
        <v>2025-07-08</v>
      </c>
      <c r="E17" s="16" t="str">
        <f>[1]!lastradeday_s("000002","")</f>
        <v>2026-06-22</v>
      </c>
      <c r="F17" s="16" t="str">
        <f>[1]!s_info_industry_csrc2023(A17,"",3)</f>
        <v>专用设备制造业</v>
      </c>
      <c r="G17" s="16" t="str">
        <f>[1]!s_info_industry_csrc2023(A17,"",1)</f>
        <v>制造业</v>
      </c>
      <c r="H17" s="16">
        <f>[1]!s_is(A17,83,"FY","YTD","20251231",1,"",100000000)</f>
        <v>50.763179485800002</v>
      </c>
      <c r="I17" s="16">
        <f>[1]!s_is(A17,83,"FY","YTD","20241231",1,"",100000000)</f>
        <v>46.3297783911</v>
      </c>
      <c r="J17" s="16">
        <f t="shared" si="0"/>
        <v>9.5692257737016506E-2</v>
      </c>
      <c r="K17" s="16">
        <f>[1]!s_is(A17,61,"FY","YTD","20251231",1,"",100000000)</f>
        <v>6.7077930687</v>
      </c>
      <c r="L17" s="16">
        <f>[1]!s_is(A17,61,"FY","YTD","20241231",1,"",100000000)</f>
        <v>5.4080207180999995</v>
      </c>
      <c r="M17" s="16">
        <f t="shared" si="1"/>
        <v>0.24034159970020413</v>
      </c>
      <c r="N17" s="16">
        <f>[1]!s_fa_roe(A17,"20251231")</f>
        <v>9.0456000000000003</v>
      </c>
      <c r="O17" s="16">
        <f>[1]!s_stmnote_rdexp(A17,"20251231",1,10000)</f>
        <v>73859.745951000004</v>
      </c>
      <c r="P17" s="20">
        <f t="shared" si="2"/>
        <v>0.14549866005075748</v>
      </c>
      <c r="Q17" s="16">
        <f>[1]!s_margin_tradingbalance(A17,"",10000)</f>
        <v>62202.017599999999</v>
      </c>
      <c r="R17" s="16">
        <f>[1]!s_margin_seclendingbalance(A17,"",10000)</f>
        <v>0</v>
      </c>
      <c r="S17" s="17">
        <f>[1]!s_val_ev(A17,"",100000000)</f>
        <v>1068.4349400000001</v>
      </c>
      <c r="T17" s="17">
        <f>[1]!share_freesharesmv(A17,"",100000000)</f>
        <v>77.722836917999999</v>
      </c>
      <c r="U17" s="17">
        <f>[1]!s_dq_amount_btin(A17,E17,100000000)</f>
        <v>22.738698459999998</v>
      </c>
      <c r="V17" s="17">
        <f>[1]!s_dq_turn(A17,E17)</f>
        <v>30.26062277720731</v>
      </c>
      <c r="W17" s="2">
        <f>[1]!s_pq_amount(A17,"20260101","",100000000)</f>
        <v>375.71780049</v>
      </c>
      <c r="X17" s="2">
        <f>[1]!s_pq_avgamount(A17,"20260101","",100000000)</f>
        <v>3.4156163680909093</v>
      </c>
      <c r="Y17" s="17">
        <f>[1]!s_ipo_dilutedpe(A17)</f>
        <v>51.55</v>
      </c>
      <c r="Z17" s="12">
        <f>[1]!s_ipo_collection_total(A17,100000000)</f>
        <v>24.974820000000001</v>
      </c>
      <c r="AA17" s="2">
        <f>[1]!s_val_pe_ttm(A17,E17)</f>
        <v>174.42112731933594</v>
      </c>
      <c r="AB17" s="5">
        <f>[1]!s_info_zjtxornot1(A17,"")</f>
        <v>0</v>
      </c>
      <c r="AC17" s="22" t="str">
        <f>[1]!s_info_nature1(A17,"")</f>
        <v>地方国有企业</v>
      </c>
      <c r="AD17" s="6" t="str">
        <f>[1]!s_info_city(A17)</f>
        <v>北京市</v>
      </c>
      <c r="AE17" s="6" t="str">
        <f>[1]!s_info_province(A17)</f>
        <v>北京</v>
      </c>
      <c r="AF17">
        <v>116.40528500000001</v>
      </c>
      <c r="AG17">
        <v>39.904989</v>
      </c>
    </row>
    <row r="18" spans="1:33" x14ac:dyDescent="0.3">
      <c r="A18" s="16" t="s">
        <v>683</v>
      </c>
      <c r="B18" s="16" t="s">
        <v>684</v>
      </c>
      <c r="C18" s="16" t="str">
        <f>[1]!s_info_mkt(A18)</f>
        <v>创业板</v>
      </c>
      <c r="D18" s="16" t="str">
        <f>[1]!s_ipo_listeddate(A18)</f>
        <v>2023-06-02</v>
      </c>
      <c r="E18" s="16" t="str">
        <f>[1]!lastradeday_s("000002","")</f>
        <v>2026-06-22</v>
      </c>
      <c r="F18" s="16" t="str">
        <f>[1]!s_info_industry_csrc2023(A18,"",3)</f>
        <v>汽车制造业</v>
      </c>
      <c r="G18" s="16" t="str">
        <f>[1]!s_info_industry_csrc2023(A18,"",1)</f>
        <v>制造业</v>
      </c>
      <c r="H18" s="16">
        <f>[1]!s_is(A18,83,"FY","YTD","20251231",1,"",100000000)</f>
        <v>37.808389997399999</v>
      </c>
      <c r="I18" s="16">
        <f>[1]!s_is(A18,83,"FY","YTD","20241231",1,"",100000000)</f>
        <v>26.479871988299998</v>
      </c>
      <c r="J18" s="16">
        <f t="shared" si="0"/>
        <v>0.42781619239343205</v>
      </c>
      <c r="K18" s="16">
        <f>[1]!s_is(A18,61,"FY","YTD","20251231",1,"",100000000)</f>
        <v>1.3268208091</v>
      </c>
      <c r="L18" s="16">
        <f>[1]!s_is(A18,61,"FY","YTD","20241231",1,"",100000000)</f>
        <v>1.1625657490999999</v>
      </c>
      <c r="M18" s="16">
        <f t="shared" si="1"/>
        <v>0.14128668432487207</v>
      </c>
      <c r="N18" s="16">
        <f>[1]!s_fa_roe(A18,"20251231")</f>
        <v>5.7567000000000004</v>
      </c>
      <c r="O18" s="16">
        <f>[1]!s_stmnote_rdexp(A18,"20251231",1,10000)</f>
        <v>13524.782234</v>
      </c>
      <c r="P18" s="20">
        <f t="shared" si="2"/>
        <v>3.5771907333081547E-2</v>
      </c>
      <c r="Q18" s="16">
        <f>[1]!s_margin_tradingbalance(A18,"",10000)</f>
        <v>17835.216899999999</v>
      </c>
      <c r="R18" s="16">
        <f>[1]!s_margin_seclendingbalance(A18,"",10000)</f>
        <v>44.225499999999997</v>
      </c>
      <c r="S18" s="17">
        <f>[1]!s_val_ev(A18,"",100000000)</f>
        <v>86.122426016000006</v>
      </c>
      <c r="T18" s="17">
        <f>[1]!share_freesharesmv(A18,"",100000000)</f>
        <v>27.504651724000006</v>
      </c>
      <c r="U18" s="17">
        <f>[1]!s_dq_amount_btin(A18,E18,100000000)</f>
        <v>8.7110565999999992</v>
      </c>
      <c r="V18" s="17">
        <f>[1]!s_dq_turn(A18,E18)</f>
        <v>30.641305032944974</v>
      </c>
      <c r="W18" s="2">
        <f>[1]!s_pq_amount(A18,"20260101","",100000000)</f>
        <v>217.44715059999999</v>
      </c>
      <c r="X18" s="2">
        <f>[1]!s_pq_avgamount(A18,"20260101","",100000000)</f>
        <v>1.9767922781818181</v>
      </c>
      <c r="Y18" s="17">
        <f>[1]!s_ipo_dilutedpe(A18)</f>
        <v>46.72</v>
      </c>
      <c r="Z18" s="12">
        <f>[1]!s_ipo_collection_total(A18,100000000)</f>
        <v>16.332018160000001</v>
      </c>
      <c r="AA18" s="2">
        <f>[1]!s_val_pe_ttm(A18,E18)</f>
        <v>63.697685241699219</v>
      </c>
      <c r="AB18" s="5">
        <f>[1]!s_info_zjtxornot1(A18,"")</f>
        <v>1</v>
      </c>
      <c r="AC18" s="22" t="str">
        <f>[1]!s_info_nature1(A18,"")</f>
        <v>民营企业</v>
      </c>
      <c r="AD18" s="6" t="str">
        <f>[1]!s_info_city(A18)</f>
        <v>无锡市</v>
      </c>
      <c r="AE18" s="6" t="str">
        <f>[1]!s_info_province(A18)</f>
        <v>江苏省</v>
      </c>
      <c r="AF18">
        <v>120.301663</v>
      </c>
      <c r="AG18">
        <v>31.574729000000001</v>
      </c>
    </row>
    <row r="19" spans="1:33" x14ac:dyDescent="0.3">
      <c r="A19" s="16" t="s">
        <v>685</v>
      </c>
      <c r="B19" s="16" t="s">
        <v>686</v>
      </c>
      <c r="C19" s="16" t="str">
        <f>[1]!s_info_mkt(A19)</f>
        <v>创业板</v>
      </c>
      <c r="D19" s="16" t="str">
        <f>[1]!s_ipo_listeddate(A19)</f>
        <v>2020-08-24</v>
      </c>
      <c r="E19" s="16" t="str">
        <f>[1]!lastradeday_s("000002","")</f>
        <v>2026-06-22</v>
      </c>
      <c r="F19" s="16" t="str">
        <f>[1]!s_info_industry_csrc2023(A19,"",3)</f>
        <v>非金属矿物制品业</v>
      </c>
      <c r="G19" s="16" t="str">
        <f>[1]!s_info_industry_csrc2023(A19,"",1)</f>
        <v>制造业</v>
      </c>
      <c r="H19" s="16">
        <f>[1]!s_is(A19,83,"FY","YTD","20251231",1,"",100000000)</f>
        <v>21.603247013400001</v>
      </c>
      <c r="I19" s="16">
        <f>[1]!s_is(A19,83,"FY","YTD","20241231",1,"",100000000)</f>
        <v>22.711026144699996</v>
      </c>
      <c r="J19" s="16">
        <f t="shared" si="0"/>
        <v>-4.8777150105061007E-2</v>
      </c>
      <c r="K19" s="16">
        <f>[1]!s_is(A19,61,"FY","YTD","20251231",1,"",100000000)</f>
        <v>2.4389256341999999</v>
      </c>
      <c r="L19" s="16">
        <f>[1]!s_is(A19,61,"FY","YTD","20241231",1,"",100000000)</f>
        <v>1.4552303502999999</v>
      </c>
      <c r="M19" s="16">
        <f t="shared" si="1"/>
        <v>0.6759722154621145</v>
      </c>
      <c r="N19" s="16">
        <f>[1]!s_fa_roe(A19,"20251231")</f>
        <v>3.7934000000000001</v>
      </c>
      <c r="O19" s="16">
        <f>[1]!s_stmnote_rdexp(A19,"20251231",1,10000)</f>
        <v>3010.9385039999997</v>
      </c>
      <c r="P19" s="20">
        <f t="shared" si="2"/>
        <v>1.3937434970457834E-2</v>
      </c>
      <c r="Q19" s="16">
        <f>[1]!s_margin_tradingbalance(A19,"",10000)</f>
        <v>33193.367299999998</v>
      </c>
      <c r="R19" s="16">
        <f>[1]!s_margin_seclendingbalance(A19,"",10000)</f>
        <v>262.85059999999999</v>
      </c>
      <c r="S19" s="17">
        <f>[1]!s_val_ev(A19,"",100000000)</f>
        <v>170.64747175999997</v>
      </c>
      <c r="T19" s="17">
        <f>[1]!share_freesharesmv(A19,"",100000000)</f>
        <v>66.502030825999995</v>
      </c>
      <c r="U19" s="17">
        <f>[1]!s_dq_amount_btin(A19,E19,100000000)</f>
        <v>22.368105320000002</v>
      </c>
      <c r="V19" s="17">
        <f>[1]!s_dq_turn(A19,E19)</f>
        <v>21.003314167726344</v>
      </c>
      <c r="W19" s="2">
        <f>[1]!s_pq_amount(A19,"20260101","",100000000)</f>
        <v>378.94903775</v>
      </c>
      <c r="X19" s="2">
        <f>[1]!s_pq_avgamount(A19,"20260101","",100000000)</f>
        <v>3.4449912522727275</v>
      </c>
      <c r="Y19" s="17">
        <f>[1]!s_ipo_dilutedpe(A19)</f>
        <v>46.09</v>
      </c>
      <c r="Z19" s="12">
        <f>[1]!s_ipo_collection_total(A19,100000000)</f>
        <v>17.508375999999998</v>
      </c>
      <c r="AA19" s="2">
        <f>[1]!s_val_pe_ttm(A19,E19)</f>
        <v>41.449180603027344</v>
      </c>
      <c r="AB19" s="5">
        <f>[1]!s_info_zjtxornot1(A19,"")</f>
        <v>0</v>
      </c>
      <c r="AC19" s="22" t="str">
        <f>[1]!s_info_nature1(A19,"")</f>
        <v>民营企业</v>
      </c>
      <c r="AD19" s="6" t="str">
        <f>[1]!s_info_city(A19)</f>
        <v>咸阳市</v>
      </c>
      <c r="AE19" s="6" t="str">
        <f>[1]!s_info_province(A19)</f>
        <v>陕西省</v>
      </c>
      <c r="AF19">
        <v>108.705117</v>
      </c>
      <c r="AG19">
        <v>34.333438999999998</v>
      </c>
    </row>
    <row r="20" spans="1:33" x14ac:dyDescent="0.3">
      <c r="A20" s="16" t="s">
        <v>8</v>
      </c>
      <c r="B20" s="16" t="s">
        <v>9</v>
      </c>
      <c r="C20" s="16" t="str">
        <f>[1]!s_info_mkt(A20)</f>
        <v>北证</v>
      </c>
      <c r="D20" s="16" t="str">
        <f>[1]!s_ipo_listeddate(A20)</f>
        <v>2026-06-08</v>
      </c>
      <c r="E20" s="16" t="str">
        <f>[1]!lastradeday_s("000002","")</f>
        <v>2026-06-22</v>
      </c>
      <c r="F20" s="16" t="str">
        <f>[1]!s_info_industry_csrc2023(A20,"",3)</f>
        <v>化学原料和化学制品制造业</v>
      </c>
      <c r="G20" s="16" t="str">
        <f>[1]!s_info_industry_csrc2023(A20,"",1)</f>
        <v>制造业</v>
      </c>
      <c r="H20" s="16">
        <f>[1]!s_is(A20,83,"FY","YTD","20251231",1,"",100000000)</f>
        <v>5.0668082402999994</v>
      </c>
      <c r="I20" s="16">
        <f>[1]!s_is(A20,83,"FY","YTD","20241231",1,"",100000000)</f>
        <v>4.5445982670999996</v>
      </c>
      <c r="J20" s="16">
        <f t="shared" si="0"/>
        <v>0.11490784058526526</v>
      </c>
      <c r="K20" s="16">
        <f>[1]!s_is(A20,61,"FY","YTD","20251231",1,"",100000000)</f>
        <v>1.4635147326</v>
      </c>
      <c r="L20" s="16">
        <f>[1]!s_is(A20,61,"FY","YTD","20241231",1,"",100000000)</f>
        <v>1.1564462644</v>
      </c>
      <c r="M20" s="16">
        <f t="shared" si="1"/>
        <v>0.26552765800952854</v>
      </c>
      <c r="N20" s="16">
        <f>[1]!s_fa_roe(A20,"20251231")</f>
        <v>28.5684</v>
      </c>
      <c r="O20" s="16">
        <f>[1]!s_stmnote_rdexp(A20,"20251231",1,10000)</f>
        <v>2431.8628280000003</v>
      </c>
      <c r="P20" s="20">
        <f t="shared" si="2"/>
        <v>4.7995951547122551E-2</v>
      </c>
      <c r="Q20" s="16">
        <f>[1]!s_margin_tradingbalance(A20,"",10000)</f>
        <v>1037.7286999999999</v>
      </c>
      <c r="R20" s="16">
        <f>[1]!s_margin_seclendingbalance(A20,"",10000)</f>
        <v>0</v>
      </c>
      <c r="S20" s="17">
        <f>[1]!s_val_ev(A20,"",100000000)</f>
        <v>51.019614473699995</v>
      </c>
      <c r="T20" s="17">
        <f>[1]!share_freesharesmv(A20,"",100000000)</f>
        <v>10.165833799200001</v>
      </c>
      <c r="U20" s="17">
        <f>[1]!s_dq_amount_btin(A20,E20,100000000)</f>
        <v>3.21333095</v>
      </c>
      <c r="V20" s="17">
        <f>[1]!s_dq_turn(A20,E20)</f>
        <v>30.715457365098018</v>
      </c>
      <c r="W20" s="2">
        <f>[1]!s_pq_amount(A20,"20260101","",100000000)</f>
        <v>44.149347370000001</v>
      </c>
      <c r="X20" s="2">
        <f>[1]!s_pq_avgamount(A20,"20260101","",100000000)</f>
        <v>4.4149347370000003</v>
      </c>
      <c r="Y20" s="17">
        <f>[1]!s_ipo_dilutedpe(A20)</f>
        <v>14.98</v>
      </c>
      <c r="Z20" s="12">
        <f>[1]!s_ipo_collection_total(A20,100000000)</f>
        <v>2.4147694400000002</v>
      </c>
      <c r="AA20" s="2">
        <f>[1]!s_val_pe_ttm(A20,E20)</f>
        <v>37.326126098632813</v>
      </c>
      <c r="AB20" s="5">
        <f>[1]!s_info_zjtxornot1(A20,"")</f>
        <v>1</v>
      </c>
      <c r="AC20" s="22" t="str">
        <f>[1]!s_info_nature1(A20,"")</f>
        <v>民营企业</v>
      </c>
      <c r="AD20" s="6" t="str">
        <f>[1]!s_info_city(A20)</f>
        <v>沧州市</v>
      </c>
      <c r="AE20" s="6" t="str">
        <f>[1]!s_info_province(A20)</f>
        <v>河北省</v>
      </c>
      <c r="AF20">
        <v>116.857461</v>
      </c>
      <c r="AG20">
        <v>38.310581999999997</v>
      </c>
    </row>
    <row r="21" spans="1:33" x14ac:dyDescent="0.3">
      <c r="A21" s="16" t="s">
        <v>687</v>
      </c>
      <c r="B21" s="16" t="s">
        <v>688</v>
      </c>
      <c r="C21" s="16" t="str">
        <f>[1]!s_info_mkt(A21)</f>
        <v>科创板</v>
      </c>
      <c r="D21" s="16" t="str">
        <f>[1]!s_ipo_listeddate(A21)</f>
        <v>2020-01-22</v>
      </c>
      <c r="E21" s="16" t="str">
        <f>[1]!lastradeday_s("000002","")</f>
        <v>2026-06-22</v>
      </c>
      <c r="F21" s="16" t="str">
        <f>[1]!s_info_industry_csrc2023(A21,"",3)</f>
        <v>橡胶和塑料制品业</v>
      </c>
      <c r="G21" s="16" t="str">
        <f>[1]!s_info_industry_csrc2023(A21,"",1)</f>
        <v>制造业</v>
      </c>
      <c r="H21" s="16">
        <f>[1]!s_is(A21,83,"FY","YTD","20251231",1,"",100000000)</f>
        <v>5.6397683675000003</v>
      </c>
      <c r="I21" s="16">
        <f>[1]!s_is(A21,83,"FY","YTD","20241231",1,"",100000000)</f>
        <v>5.5865756403999995</v>
      </c>
      <c r="J21" s="16">
        <f t="shared" si="0"/>
        <v>9.521526338125863E-3</v>
      </c>
      <c r="K21" s="16">
        <f>[1]!s_is(A21,61,"FY","YTD","20251231",1,"",100000000)</f>
        <v>0.48236305479999997</v>
      </c>
      <c r="L21" s="16">
        <f>[1]!s_is(A21,61,"FY","YTD","20241231",1,"",100000000)</f>
        <v>0.72189560750000004</v>
      </c>
      <c r="M21" s="16">
        <f t="shared" si="1"/>
        <v>-0.33181051416772894</v>
      </c>
      <c r="N21" s="16">
        <f>[1]!s_fa_roe(A21,"20251231")</f>
        <v>4.0095000000000001</v>
      </c>
      <c r="O21" s="16">
        <f>[1]!s_stmnote_rdexp(A21,"20251231",1,10000)</f>
        <v>2912.2819079999999</v>
      </c>
      <c r="P21" s="20">
        <f t="shared" si="2"/>
        <v>5.1638324807494848E-2</v>
      </c>
      <c r="Q21" s="16">
        <f>[1]!s_margin_tradingbalance(A21,"",10000)</f>
        <v>9370.3492999999999</v>
      </c>
      <c r="R21" s="16">
        <f>[1]!s_margin_seclendingbalance(A21,"",10000)</f>
        <v>28.841000000000001</v>
      </c>
      <c r="S21" s="17">
        <f>[1]!s_val_ev(A21,"",100000000)</f>
        <v>22.45830832</v>
      </c>
      <c r="T21" s="17">
        <f>[1]!share_freesharesmv(A21,"",100000000)</f>
        <v>12.499399840000001</v>
      </c>
      <c r="U21" s="17">
        <f>[1]!s_dq_amount_btin(A21,E21,100000000)</f>
        <v>1.7572505</v>
      </c>
      <c r="V21" s="17">
        <f>[1]!s_dq_turn(A21,E21)</f>
        <v>7.7866132818717668</v>
      </c>
      <c r="W21" s="2">
        <f>[1]!s_pq_amount(A21,"20260101","",100000000)</f>
        <v>37.756335499999999</v>
      </c>
      <c r="X21" s="2">
        <f>[1]!s_pq_avgamount(A21,"20260101","",100000000)</f>
        <v>0.34323941363636368</v>
      </c>
      <c r="Y21" s="17">
        <f>[1]!s_ipo_dilutedpe(A21)</f>
        <v>34.93</v>
      </c>
      <c r="Z21" s="12">
        <f>[1]!s_ipo_collection_total(A21,100000000)</f>
        <v>4.1224999999999996</v>
      </c>
      <c r="AA21" s="2">
        <f>[1]!s_val_pe_ttm(A21,E21)</f>
        <v>81.516029357910156</v>
      </c>
      <c r="AB21" s="5">
        <f>[1]!s_info_zjtxornot1(A21,"")</f>
        <v>1</v>
      </c>
      <c r="AC21" s="22" t="str">
        <f>[1]!s_info_nature1(A21,"")</f>
        <v>民营企业</v>
      </c>
      <c r="AD21" s="6" t="str">
        <f>[1]!s_info_city(A21)</f>
        <v>广州市</v>
      </c>
      <c r="AE21" s="6" t="str">
        <f>[1]!s_info_province(A21)</f>
        <v>广东省</v>
      </c>
      <c r="AF21">
        <v>113.280637</v>
      </c>
      <c r="AG21">
        <v>23.125177999999998</v>
      </c>
    </row>
    <row r="22" spans="1:33" x14ac:dyDescent="0.3">
      <c r="A22" s="16" t="s">
        <v>689</v>
      </c>
      <c r="B22" s="16" t="s">
        <v>690</v>
      </c>
      <c r="C22" s="16" t="str">
        <f>[1]!s_info_mkt(A22)</f>
        <v>创业板</v>
      </c>
      <c r="D22" s="16" t="str">
        <f>[1]!s_ipo_listeddate(A22)</f>
        <v>2015-02-17</v>
      </c>
      <c r="E22" s="16" t="str">
        <f>[1]!lastradeday_s("000002","")</f>
        <v>2026-06-22</v>
      </c>
      <c r="F22" s="16" t="str">
        <f>[1]!s_info_industry_csrc2023(A22,"",3)</f>
        <v>通用设备制造业</v>
      </c>
      <c r="G22" s="16" t="str">
        <f>[1]!s_info_industry_csrc2023(A22,"",1)</f>
        <v>制造业</v>
      </c>
      <c r="H22" s="16">
        <f>[1]!s_is(A22,83,"FY","YTD","20251231",1,"",100000000)</f>
        <v>8.4932030839999992</v>
      </c>
      <c r="I22" s="16">
        <f>[1]!s_is(A22,83,"FY","YTD","20241231",1,"",100000000)</f>
        <v>10.1027872033</v>
      </c>
      <c r="J22" s="16">
        <f t="shared" si="0"/>
        <v>-0.15932079800455878</v>
      </c>
      <c r="K22" s="16">
        <f>[1]!s_is(A22,61,"FY","YTD","20251231",1,"",100000000)</f>
        <v>0.47125522329999997</v>
      </c>
      <c r="L22" s="16">
        <f>[1]!s_is(A22,61,"FY","YTD","20241231",1,"",100000000)</f>
        <v>-0.87221448889999997</v>
      </c>
      <c r="M22" s="16">
        <f t="shared" si="1"/>
        <v>1.5402974031013026</v>
      </c>
      <c r="N22" s="16">
        <f>[1]!s_fa_roe(A22,"20251231")</f>
        <v>2.0093999999999999</v>
      </c>
      <c r="O22" s="16">
        <f>[1]!s_stmnote_rdexp(A22,"20251231",1,10000)</f>
        <v>5651.9408990000002</v>
      </c>
      <c r="P22" s="20">
        <f t="shared" si="2"/>
        <v>6.654663550489523E-2</v>
      </c>
      <c r="Q22" s="16">
        <f>[1]!s_margin_tradingbalance(A22,"",10000)</f>
        <v>0</v>
      </c>
      <c r="R22" s="16">
        <f>[1]!s_margin_seclendingbalance(A22,"",10000)</f>
        <v>0</v>
      </c>
      <c r="S22" s="17">
        <f>[1]!s_val_ev(A22,"",100000000)</f>
        <v>82.724021870100003</v>
      </c>
      <c r="T22" s="17">
        <f>[1]!share_freesharesmv(A22,"",100000000)</f>
        <v>70.307334364799999</v>
      </c>
      <c r="U22" s="17">
        <f>[1]!s_dq_amount_btin(A22,E22,100000000)</f>
        <v>15.27098296</v>
      </c>
      <c r="V22" s="17">
        <f>[1]!s_dq_turn(A22,E22)</f>
        <v>18.768615364747649</v>
      </c>
      <c r="W22" s="2">
        <f>[1]!s_pq_amount(A22,"20260101","",100000000)</f>
        <v>310.78025976999999</v>
      </c>
      <c r="X22" s="2">
        <f>[1]!s_pq_avgamount(A22,"20260101","",100000000)</f>
        <v>2.8252750888181817</v>
      </c>
      <c r="Y22" s="17">
        <f>[1]!s_ipo_dilutedpe(A22)</f>
        <v>19.23</v>
      </c>
      <c r="Z22" s="12">
        <f>[1]!s_ipo_collection_total(A22,100000000)</f>
        <v>1.6539999999999999</v>
      </c>
      <c r="AA22" s="2">
        <f>[1]!s_val_pe_ttm(A22,E22)</f>
        <v>188.37744140625</v>
      </c>
      <c r="AB22" s="5">
        <f>[1]!s_info_zjtxornot1(A22,"")</f>
        <v>0</v>
      </c>
      <c r="AC22" s="22" t="str">
        <f>[1]!s_info_nature1(A22,"")</f>
        <v>民营企业</v>
      </c>
      <c r="AD22" s="6" t="str">
        <f>[1]!s_info_city(A22)</f>
        <v>徐州市</v>
      </c>
      <c r="AE22" s="6" t="str">
        <f>[1]!s_info_province(A22)</f>
        <v>江苏省</v>
      </c>
      <c r="AF22">
        <v>117.184811</v>
      </c>
      <c r="AG22">
        <v>34.261792</v>
      </c>
    </row>
    <row r="23" spans="1:33" x14ac:dyDescent="0.3">
      <c r="A23" s="16" t="s">
        <v>691</v>
      </c>
      <c r="B23" s="16" t="s">
        <v>692</v>
      </c>
      <c r="C23" s="16" t="str">
        <f>[1]!s_info_mkt(A23)</f>
        <v>科创板</v>
      </c>
      <c r="D23" s="16" t="str">
        <f>[1]!s_ipo_listeddate(A23)</f>
        <v>2021-06-08</v>
      </c>
      <c r="E23" s="16" t="str">
        <f>[1]!lastradeday_s("000002","")</f>
        <v>2026-06-22</v>
      </c>
      <c r="F23" s="16" t="str">
        <f>[1]!s_info_industry_csrc2023(A23,"",3)</f>
        <v>研究和试验发展</v>
      </c>
      <c r="G23" s="16" t="str">
        <f>[1]!s_info_industry_csrc2023(A23,"",1)</f>
        <v>科学研究和技术服务业</v>
      </c>
      <c r="H23" s="16">
        <f>[1]!s_is(A23,83,"FY","YTD","20251231",1,"",100000000)</f>
        <v>28.768962055799999</v>
      </c>
      <c r="I23" s="16">
        <f>[1]!s_is(A23,83,"FY","YTD","20241231",1,"",100000000)</f>
        <v>22.701778115</v>
      </c>
      <c r="J23" s="16">
        <f t="shared" si="0"/>
        <v>0.26725589114938808</v>
      </c>
      <c r="K23" s="16">
        <f>[1]!s_is(A23,61,"FY","YTD","20251231",1,"",100000000)</f>
        <v>2.3980680640999998</v>
      </c>
      <c r="L23" s="16">
        <f>[1]!s_is(A23,61,"FY","YTD","20241231",1,"",100000000)</f>
        <v>2.0159008566000001</v>
      </c>
      <c r="M23" s="16">
        <f t="shared" si="1"/>
        <v>0.1895763902519291</v>
      </c>
      <c r="N23" s="16">
        <f>[1]!s_fa_roe(A23,"20251231")</f>
        <v>7.9751000000000003</v>
      </c>
      <c r="O23" s="16">
        <f>[1]!s_stmnote_rdexp(A23,"20251231",1,10000)</f>
        <v>23761.734841000001</v>
      </c>
      <c r="P23" s="20">
        <f t="shared" si="2"/>
        <v>8.2595036953060627E-2</v>
      </c>
      <c r="Q23" s="16">
        <f>[1]!s_margin_tradingbalance(A23,"",10000)</f>
        <v>66890.210000000006</v>
      </c>
      <c r="R23" s="16">
        <f>[1]!s_margin_seclendingbalance(A23,"",10000)</f>
        <v>466.63119999999998</v>
      </c>
      <c r="S23" s="17">
        <f>[1]!s_val_ev(A23,"",100000000)</f>
        <v>183.59453254799999</v>
      </c>
      <c r="T23" s="17">
        <f>[1]!share_freesharesmv(A23,"",100000000)</f>
        <v>124.975168563</v>
      </c>
      <c r="U23" s="17">
        <f>[1]!s_dq_amount_btin(A23,E23,100000000)</f>
        <v>10.158739779999999</v>
      </c>
      <c r="V23" s="17">
        <f>[1]!s_dq_turn(A23,E23)</f>
        <v>5.5380794029591929</v>
      </c>
      <c r="W23" s="2">
        <f>[1]!s_pq_amount(A23,"20260101","",100000000)</f>
        <v>380.86946925000001</v>
      </c>
      <c r="X23" s="2">
        <f>[1]!s_pq_avgamount(A23,"20260101","",100000000)</f>
        <v>3.4624497204545457</v>
      </c>
      <c r="Y23" s="17">
        <f>[1]!s_ipo_dilutedpe(A23)</f>
        <v>40.729999999999997</v>
      </c>
      <c r="Z23" s="12">
        <f>[1]!s_ipo_collection_total(A23,100000000)</f>
        <v>12.088139999999999</v>
      </c>
      <c r="AA23" s="2">
        <f>[1]!s_val_pe_ttm(A23,E23)</f>
        <v>74.856208801269531</v>
      </c>
      <c r="AB23" s="5">
        <f>[1]!s_info_zjtxornot1(A23,"")</f>
        <v>1</v>
      </c>
      <c r="AC23" s="22" t="str">
        <f>[1]!s_info_nature1(A23,"")</f>
        <v>民营企业</v>
      </c>
      <c r="AD23" s="6" t="str">
        <f>[1]!s_info_city(A23)</f>
        <v>上海市</v>
      </c>
      <c r="AE23" s="6" t="str">
        <f>[1]!s_info_province(A23)</f>
        <v>上海</v>
      </c>
      <c r="AF23">
        <v>121.472644</v>
      </c>
      <c r="AG23">
        <v>31.231705999999999</v>
      </c>
    </row>
    <row r="24" spans="1:33" x14ac:dyDescent="0.3">
      <c r="A24" s="16" t="s">
        <v>693</v>
      </c>
      <c r="B24" s="16" t="s">
        <v>694</v>
      </c>
      <c r="C24" s="16" t="str">
        <f>[1]!s_info_mkt(A24)</f>
        <v>科创板</v>
      </c>
      <c r="D24" s="16" t="str">
        <f>[1]!s_ipo_listeddate(A24)</f>
        <v>2019-11-15</v>
      </c>
      <c r="E24" s="16" t="str">
        <f>[1]!lastradeday_s("000002","")</f>
        <v>2026-06-22</v>
      </c>
      <c r="F24" s="16" t="str">
        <f>[1]!s_info_industry_csrc2023(A24,"",3)</f>
        <v>计算机、通信和其他电子设备制造业</v>
      </c>
      <c r="G24" s="16" t="str">
        <f>[1]!s_info_industry_csrc2023(A24,"",1)</f>
        <v>制造业</v>
      </c>
      <c r="H24" s="16">
        <f>[1]!s_is(A24,83,"FY","YTD","20251231",1,"",100000000)</f>
        <v>11.1550353499</v>
      </c>
      <c r="I24" s="16">
        <f>[1]!s_is(A24,83,"FY","YTD","20241231",1,"",100000000)</f>
        <v>9.6036037492999995</v>
      </c>
      <c r="J24" s="16">
        <f t="shared" si="0"/>
        <v>0.16154681524767023</v>
      </c>
      <c r="K24" s="16">
        <f>[1]!s_is(A24,61,"FY","YTD","20251231",1,"",100000000)</f>
        <v>2.9264473472000003</v>
      </c>
      <c r="L24" s="16">
        <f>[1]!s_is(A24,61,"FY","YTD","20241231",1,"",100000000)</f>
        <v>2.5137441313999997</v>
      </c>
      <c r="M24" s="16">
        <f t="shared" si="1"/>
        <v>0.16417868893050402</v>
      </c>
      <c r="N24" s="16">
        <f>[1]!s_fa_roe(A24,"20251231")</f>
        <v>18.2149</v>
      </c>
      <c r="O24" s="16">
        <f>[1]!s_stmnote_rdexp(A24,"20251231",1,10000)</f>
        <v>6416.590408</v>
      </c>
      <c r="P24" s="20">
        <f t="shared" si="2"/>
        <v>5.7521919086141862E-2</v>
      </c>
      <c r="Q24" s="16">
        <f>[1]!s_margin_tradingbalance(A24,"",10000)</f>
        <v>80853.585099999997</v>
      </c>
      <c r="R24" s="16">
        <f>[1]!s_margin_seclendingbalance(A24,"",10000)</f>
        <v>948.32190000000003</v>
      </c>
      <c r="S24" s="17">
        <f>[1]!s_val_ev(A24,"",100000000)</f>
        <v>658.10013042600008</v>
      </c>
      <c r="T24" s="17">
        <f>[1]!share_freesharesmv(A24,"",100000000)</f>
        <v>257.37456620800003</v>
      </c>
      <c r="U24" s="17">
        <f>[1]!s_dq_amount_btin(A24,E24,100000000)</f>
        <v>39.733512079999997</v>
      </c>
      <c r="V24" s="17">
        <f>[1]!s_dq_turn(A24,E24)</f>
        <v>5.8409890719391573</v>
      </c>
      <c r="W24" s="2">
        <f>[1]!s_pq_amount(A24,"20260101","",100000000)</f>
        <v>1008.49927123</v>
      </c>
      <c r="X24" s="2">
        <f>[1]!s_pq_avgamount(A24,"20260101","",100000000)</f>
        <v>9.1681751929999997</v>
      </c>
      <c r="Y24" s="17">
        <f>[1]!s_ipo_dilutedpe(A24)</f>
        <v>41.7</v>
      </c>
      <c r="Z24" s="12">
        <f>[1]!s_ipo_collection_total(A24,100000000)</f>
        <v>5.8633995199999998</v>
      </c>
      <c r="AA24" s="2">
        <f>[1]!s_val_pe_ttm(A24,E24)</f>
        <v>218.46115112304688</v>
      </c>
      <c r="AB24" s="5">
        <f>[1]!s_info_zjtxornot1(A24,"")</f>
        <v>1</v>
      </c>
      <c r="AC24" s="22" t="str">
        <f>[1]!s_info_nature1(A24,"")</f>
        <v>民营企业</v>
      </c>
      <c r="AD24" s="6" t="str">
        <f>[1]!s_info_city(A24)</f>
        <v>连云港市</v>
      </c>
      <c r="AE24" s="6" t="str">
        <f>[1]!s_info_province(A24)</f>
        <v>江苏省</v>
      </c>
      <c r="AF24">
        <v>119.178821</v>
      </c>
      <c r="AG24">
        <v>34.600017999999999</v>
      </c>
    </row>
    <row r="25" spans="1:33" x14ac:dyDescent="0.3">
      <c r="A25" s="16" t="s">
        <v>695</v>
      </c>
      <c r="B25" s="16" t="s">
        <v>696</v>
      </c>
      <c r="C25" s="16" t="str">
        <f>[1]!s_info_mkt(A25)</f>
        <v>科创板</v>
      </c>
      <c r="D25" s="16" t="str">
        <f>[1]!s_ipo_listeddate(A25)</f>
        <v>2020-07-20</v>
      </c>
      <c r="E25" s="16" t="str">
        <f>[1]!lastradeday_s("000002","")</f>
        <v>2026-06-22</v>
      </c>
      <c r="F25" s="16" t="str">
        <f>[1]!s_info_industry_csrc2023(A25,"",3)</f>
        <v>软件和信息技术服务业</v>
      </c>
      <c r="G25" s="16" t="str">
        <f>[1]!s_info_industry_csrc2023(A25,"",1)</f>
        <v>信息传输、软件和信息技术服务业</v>
      </c>
      <c r="H25" s="16">
        <f>[1]!s_is(A25,83,"FY","YTD","20251231",1,"",100000000)</f>
        <v>64.971961986799997</v>
      </c>
      <c r="I25" s="16">
        <f>[1]!s_is(A25,83,"FY","YTD","20241231",1,"",100000000)</f>
        <v>11.744643773499998</v>
      </c>
      <c r="J25" s="16">
        <f t="shared" si="0"/>
        <v>4.5320504597507965</v>
      </c>
      <c r="K25" s="16">
        <f>[1]!s_is(A25,61,"FY","YTD","20251231",1,"",100000000)</f>
        <v>20.592285386700002</v>
      </c>
      <c r="L25" s="16">
        <f>[1]!s_is(A25,61,"FY","YTD","20241231",1,"",100000000)</f>
        <v>-4.5233879101000003</v>
      </c>
      <c r="M25" s="16">
        <f t="shared" si="1"/>
        <v>5.5524031535568135</v>
      </c>
      <c r="N25" s="16">
        <f>[1]!s_fa_roe(A25,"20251231")</f>
        <v>23.8629</v>
      </c>
      <c r="O25" s="16">
        <f>[1]!s_stmnote_rdexp(A25,"20251231",1,10000)</f>
        <v>116910.09621500001</v>
      </c>
      <c r="P25" s="20">
        <f t="shared" si="2"/>
        <v>0.1799393040320254</v>
      </c>
      <c r="Q25" s="16">
        <f>[1]!s_margin_tradingbalance(A25,"",10000)</f>
        <v>2708425.8498</v>
      </c>
      <c r="R25" s="16">
        <f>[1]!s_margin_seclendingbalance(A25,"",10000)</f>
        <v>8140.4346999999998</v>
      </c>
      <c r="S25" s="17">
        <f>[1]!s_val_ev(A25,"",100000000)</f>
        <v>9154.1657290331004</v>
      </c>
      <c r="T25" s="17">
        <f>[1]!share_freesharesmv(A25,"",100000000)</f>
        <v>4468.3270916929996</v>
      </c>
      <c r="U25" s="17">
        <f>[1]!s_dq_amount_btin(A25,E25,100000000)</f>
        <v>218.82369234999999</v>
      </c>
      <c r="V25" s="17">
        <f>[1]!s_dq_turn(A25,E25)</f>
        <v>2.3930990384837494</v>
      </c>
      <c r="W25" s="2">
        <f>[1]!s_pq_amount(A25,"20260101","",100000000)</f>
        <v>14430.121159189999</v>
      </c>
      <c r="X25" s="2">
        <f>[1]!s_pq_avgamount(A25,"20260101","",100000000)</f>
        <v>131.182919629</v>
      </c>
      <c r="Y25" s="17">
        <f>[1]!s_ipo_dilutedpe(A25)</f>
        <v>0</v>
      </c>
      <c r="Z25" s="12">
        <f>[1]!s_ipo_collection_total(A25,100000000)</f>
        <v>25.82039</v>
      </c>
      <c r="AA25" s="2">
        <f>[1]!s_val_pe_ttm(A25,E25)</f>
        <v>336.9246826171875</v>
      </c>
      <c r="AB25" s="5">
        <f>[1]!s_info_zjtxornot1(A25,"")</f>
        <v>0</v>
      </c>
      <c r="AC25" s="22" t="str">
        <f>[1]!s_info_nature1(A25,"")</f>
        <v>民营企业</v>
      </c>
      <c r="AD25" s="6" t="str">
        <f>[1]!s_info_city(A25)</f>
        <v>北京市</v>
      </c>
      <c r="AE25" s="6" t="str">
        <f>[1]!s_info_province(A25)</f>
        <v>北京</v>
      </c>
      <c r="AF25">
        <v>116.40528500000001</v>
      </c>
      <c r="AG25">
        <v>39.904989</v>
      </c>
    </row>
    <row r="26" spans="1:33" x14ac:dyDescent="0.3">
      <c r="A26" s="16" t="s">
        <v>697</v>
      </c>
      <c r="B26" s="16" t="s">
        <v>698</v>
      </c>
      <c r="C26" s="16" t="str">
        <f>[1]!s_info_mkt(A26)</f>
        <v>科创板</v>
      </c>
      <c r="D26" s="16" t="str">
        <f>[1]!s_ipo_listeddate(A26)</f>
        <v>2023-04-04</v>
      </c>
      <c r="E26" s="16" t="str">
        <f>[1]!lastradeday_s("000002","")</f>
        <v>2026-06-22</v>
      </c>
      <c r="F26" s="16" t="str">
        <f>[1]!s_info_industry_csrc2023(A26,"",3)</f>
        <v>计算机、通信和其他电子设备制造业</v>
      </c>
      <c r="G26" s="16" t="str">
        <f>[1]!s_info_industry_csrc2023(A26,"",1)</f>
        <v>制造业</v>
      </c>
      <c r="H26" s="16">
        <f>[1]!s_is(A26,83,"FY","YTD","20251231",1,"",100000000)</f>
        <v>4.5805590713999997</v>
      </c>
      <c r="I26" s="16">
        <f>[1]!s_is(A26,83,"FY","YTD","20241231",1,"",100000000)</f>
        <v>3.3163493075999999</v>
      </c>
      <c r="J26" s="16">
        <f t="shared" si="0"/>
        <v>0.38120524906795561</v>
      </c>
      <c r="K26" s="16">
        <f>[1]!s_is(A26,61,"FY","YTD","20251231",1,"",100000000)</f>
        <v>0.2425213296</v>
      </c>
      <c r="L26" s="16">
        <f>[1]!s_is(A26,61,"FY","YTD","20241231",1,"",100000000)</f>
        <v>0.40063058840000004</v>
      </c>
      <c r="M26" s="16">
        <f t="shared" si="1"/>
        <v>-0.39465099115731928</v>
      </c>
      <c r="N26" s="16">
        <f>[1]!s_fa_roe(A26,"20251231")</f>
        <v>1.5097</v>
      </c>
      <c r="O26" s="16">
        <f>[1]!s_stmnote_rdexp(A26,"20251231",1,10000)</f>
        <v>5005.6797319999996</v>
      </c>
      <c r="P26" s="20">
        <f t="shared" si="2"/>
        <v>0.10928097758315922</v>
      </c>
      <c r="Q26" s="16">
        <f>[1]!s_margin_tradingbalance(A26,"",10000)</f>
        <v>96669.005999999994</v>
      </c>
      <c r="R26" s="16">
        <f>[1]!s_margin_seclendingbalance(A26,"",10000)</f>
        <v>106.1126</v>
      </c>
      <c r="S26" s="17">
        <f>[1]!s_val_ev(A26,"",100000000)</f>
        <v>217.9497756104</v>
      </c>
      <c r="T26" s="17">
        <f>[1]!share_freesharesmv(A26,"",100000000)</f>
        <v>125.1204257768</v>
      </c>
      <c r="U26" s="17">
        <f>[1]!s_dq_amount_btin(A26,E26,100000000)</f>
        <v>26.388185539999998</v>
      </c>
      <c r="V26" s="17">
        <f>[1]!s_dq_turn(A26,E26)</f>
        <v>14.60311042076448</v>
      </c>
      <c r="W26" s="2">
        <f>[1]!s_pq_amount(A26,"20260101","",100000000)</f>
        <v>893.54624232000003</v>
      </c>
      <c r="X26" s="2">
        <f>[1]!s_pq_avgamount(A26,"20260101","",100000000)</f>
        <v>8.1231476574545454</v>
      </c>
      <c r="Y26" s="17">
        <f>[1]!s_ipo_dilutedpe(A26)</f>
        <v>69.08</v>
      </c>
      <c r="Z26" s="12">
        <f>[1]!s_ipo_collection_total(A26,100000000)</f>
        <v>7.0629999999999997</v>
      </c>
      <c r="AA26" s="2">
        <f>[1]!s_val_pe_ttm(A26,E26)</f>
        <v>712.94146728515625</v>
      </c>
      <c r="AB26" s="5">
        <f>[1]!s_info_zjtxornot1(A26,"")</f>
        <v>1</v>
      </c>
      <c r="AC26" s="22" t="str">
        <f>[1]!s_info_nature1(A26,"")</f>
        <v>民营企业</v>
      </c>
      <c r="AD26" s="6" t="str">
        <f>[1]!s_info_city(A26)</f>
        <v>连云港市</v>
      </c>
      <c r="AE26" s="6" t="str">
        <f>[1]!s_info_province(A26)</f>
        <v>江苏省</v>
      </c>
      <c r="AF26">
        <v>119.178821</v>
      </c>
      <c r="AG26">
        <v>34.600017999999999</v>
      </c>
    </row>
    <row r="27" spans="1:33" x14ac:dyDescent="0.3">
      <c r="A27" s="16" t="s">
        <v>699</v>
      </c>
      <c r="B27" s="16" t="s">
        <v>700</v>
      </c>
      <c r="C27" s="16" t="str">
        <f>[1]!s_info_mkt(A27)</f>
        <v>科创板</v>
      </c>
      <c r="D27" s="16" t="str">
        <f>[1]!s_ipo_listeddate(A27)</f>
        <v>2022-07-06</v>
      </c>
      <c r="E27" s="16" t="str">
        <f>[1]!lastradeday_s("000002","")</f>
        <v>2026-06-22</v>
      </c>
      <c r="F27" s="16" t="str">
        <f>[1]!s_info_industry_csrc2023(A27,"",3)</f>
        <v>计算机、通信和其他电子设备制造业</v>
      </c>
      <c r="G27" s="16" t="str">
        <f>[1]!s_info_industry_csrc2023(A27,"",1)</f>
        <v>制造业</v>
      </c>
      <c r="H27" s="16">
        <f>[1]!s_is(A27,83,"FY","YTD","20251231",1,"",100000000)</f>
        <v>29.116724254299999</v>
      </c>
      <c r="I27" s="16">
        <f>[1]!s_is(A27,83,"FY","YTD","20241231",1,"",100000000)</f>
        <v>22.337763092199999</v>
      </c>
      <c r="J27" s="16">
        <f t="shared" si="0"/>
        <v>0.30347538086600578</v>
      </c>
      <c r="K27" s="16">
        <f>[1]!s_is(A27,61,"FY","YTD","20251231",1,"",100000000)</f>
        <v>1.6135170322999999</v>
      </c>
      <c r="L27" s="16">
        <f>[1]!s_is(A27,61,"FY","YTD","20241231",1,"",100000000)</f>
        <v>1.0706500686</v>
      </c>
      <c r="M27" s="16">
        <f t="shared" si="1"/>
        <v>0.50704425247911467</v>
      </c>
      <c r="N27" s="16">
        <f>[1]!s_fa_roe(A27,"20251231")</f>
        <v>3.9521999999999999</v>
      </c>
      <c r="O27" s="16">
        <f>[1]!s_stmnote_rdexp(A27,"20251231",1,10000)</f>
        <v>51051.943637999997</v>
      </c>
      <c r="P27" s="20">
        <f t="shared" si="2"/>
        <v>0.17533546422366031</v>
      </c>
      <c r="Q27" s="16">
        <f>[1]!s_margin_tradingbalance(A27,"",10000)</f>
        <v>92350.412400000001</v>
      </c>
      <c r="R27" s="16">
        <f>[1]!s_margin_seclendingbalance(A27,"",10000)</f>
        <v>412.9717</v>
      </c>
      <c r="S27" s="17">
        <f>[1]!s_val_ev(A27,"",100000000)</f>
        <v>326.88305242949997</v>
      </c>
      <c r="T27" s="17">
        <f>[1]!share_freesharesmv(A27,"",100000000)</f>
        <v>161.79353885079999</v>
      </c>
      <c r="U27" s="17">
        <f>[1]!s_dq_amount_btin(A27,E27,100000000)</f>
        <v>20.599123800000001</v>
      </c>
      <c r="V27" s="17">
        <f>[1]!s_dq_turn(A27,E27)</f>
        <v>6.6035675601006947</v>
      </c>
      <c r="W27" s="2">
        <f>[1]!s_pq_amount(A27,"20260101","",100000000)</f>
        <v>1051.3530043600001</v>
      </c>
      <c r="X27" s="2">
        <f>[1]!s_pq_avgamount(A27,"20260101","",100000000)</f>
        <v>9.5577545850909083</v>
      </c>
      <c r="Y27" s="17">
        <f>[1]!s_ipo_dilutedpe(A27)</f>
        <v>66.37</v>
      </c>
      <c r="Z27" s="12">
        <f>[1]!s_ipo_collection_total(A27,100000000)</f>
        <v>22.69755</v>
      </c>
      <c r="AA27" s="2">
        <f>[1]!s_val_pe_ttm(A27,E27)</f>
        <v>94.437538146972656</v>
      </c>
      <c r="AB27" s="5">
        <f>[1]!s_info_zjtxornot1(A27,"")</f>
        <v>1</v>
      </c>
      <c r="AC27" s="22" t="str">
        <f>[1]!s_info_nature1(A27,"")</f>
        <v>民营企业</v>
      </c>
      <c r="AD27" s="6" t="str">
        <f>[1]!s_info_city(A27)</f>
        <v>北京市</v>
      </c>
      <c r="AE27" s="6" t="str">
        <f>[1]!s_info_province(A27)</f>
        <v>北京</v>
      </c>
      <c r="AF27">
        <v>116.40528500000001</v>
      </c>
      <c r="AG27">
        <v>39.904989</v>
      </c>
    </row>
    <row r="28" spans="1:33" x14ac:dyDescent="0.3">
      <c r="A28" s="16" t="s">
        <v>701</v>
      </c>
      <c r="B28" s="16" t="s">
        <v>702</v>
      </c>
      <c r="C28" s="16" t="str">
        <f>[1]!s_info_mkt(A28)</f>
        <v>创业板</v>
      </c>
      <c r="D28" s="16" t="str">
        <f>[1]!s_ipo_listeddate(A28)</f>
        <v>2012-01-13</v>
      </c>
      <c r="E28" s="16" t="str">
        <f>[1]!lastradeday_s("000002","")</f>
        <v>2026-06-22</v>
      </c>
      <c r="F28" s="16" t="str">
        <f>[1]!s_info_industry_csrc2023(A28,"",3)</f>
        <v>化学原料和化学制品制造业</v>
      </c>
      <c r="G28" s="16" t="str">
        <f>[1]!s_info_industry_csrc2023(A28,"",1)</f>
        <v>制造业</v>
      </c>
      <c r="H28" s="16">
        <f>[1]!s_is(A28,83,"FY","YTD","20251231",1,"",100000000)</f>
        <v>45.825544516000001</v>
      </c>
      <c r="I28" s="16">
        <f>[1]!s_is(A28,83,"FY","YTD","20241231",1,"",100000000)</f>
        <v>40.466213381399996</v>
      </c>
      <c r="J28" s="16">
        <f t="shared" si="0"/>
        <v>0.13243964993925972</v>
      </c>
      <c r="K28" s="16">
        <f>[1]!s_is(A28,61,"FY","YTD","20251231",1,"",100000000)</f>
        <v>6.1031912759000004</v>
      </c>
      <c r="L28" s="16">
        <f>[1]!s_is(A28,61,"FY","YTD","20241231",1,"",100000000)</f>
        <v>6.0481356770000003</v>
      </c>
      <c r="M28" s="16">
        <f t="shared" si="1"/>
        <v>9.1029040749477409E-3</v>
      </c>
      <c r="N28" s="16">
        <f>[1]!s_fa_roe(A28,"20251231")</f>
        <v>8.8031000000000006</v>
      </c>
      <c r="O28" s="16">
        <f>[1]!s_stmnote_rdexp(A28,"20251231",1,10000)</f>
        <v>31771.223987999998</v>
      </c>
      <c r="P28" s="20">
        <f t="shared" si="2"/>
        <v>6.933081608426292E-2</v>
      </c>
      <c r="Q28" s="16">
        <f>[1]!s_margin_tradingbalance(A28,"",10000)</f>
        <v>335372.48129999998</v>
      </c>
      <c r="R28" s="16">
        <f>[1]!s_margin_seclendingbalance(A28,"",10000)</f>
        <v>3130.6849999999999</v>
      </c>
      <c r="S28" s="17">
        <f>[1]!s_val_ev(A28,"",100000000)</f>
        <v>986.08076771100002</v>
      </c>
      <c r="T28" s="17">
        <f>[1]!share_freesharesmv(A28,"",100000000)</f>
        <v>806.45175569900005</v>
      </c>
      <c r="U28" s="17">
        <f>[1]!s_dq_amount_btin(A28,E28,100000000)</f>
        <v>139.38931921</v>
      </c>
      <c r="V28" s="17">
        <f>[1]!s_dq_turn(A28,E28)</f>
        <v>16.894936818259033</v>
      </c>
      <c r="W28" s="2">
        <f>[1]!s_pq_amount(A28,"20260101","",100000000)</f>
        <v>3201.4274870999998</v>
      </c>
      <c r="X28" s="2">
        <f>[1]!s_pq_avgamount(A28,"20260101","",100000000)</f>
        <v>29.103886246363636</v>
      </c>
      <c r="Y28" s="17">
        <f>[1]!s_ipo_dilutedpe(A28)</f>
        <v>55.32</v>
      </c>
      <c r="Z28" s="12">
        <f>[1]!s_ipo_collection_total(A28,100000000)</f>
        <v>4.056</v>
      </c>
      <c r="AA28" s="2">
        <f>[1]!s_val_pe_ttm(A28,E28)</f>
        <v>159.86309814453125</v>
      </c>
      <c r="AB28" s="5">
        <f>[1]!s_info_zjtxornot1(A28,"")</f>
        <v>1</v>
      </c>
      <c r="AC28" s="22" t="str">
        <f>[1]!s_info_nature1(A28,"")</f>
        <v>民营企业</v>
      </c>
      <c r="AD28" s="6" t="str">
        <f>[1]!s_info_city(A28)</f>
        <v>东营市</v>
      </c>
      <c r="AE28" s="6" t="str">
        <f>[1]!s_info_province(A28)</f>
        <v>山东省</v>
      </c>
      <c r="AF28">
        <v>118.66471</v>
      </c>
      <c r="AG28">
        <v>37.434564000000002</v>
      </c>
    </row>
    <row r="29" spans="1:33" x14ac:dyDescent="0.3">
      <c r="A29" s="16" t="s">
        <v>703</v>
      </c>
      <c r="B29" s="16" t="s">
        <v>704</v>
      </c>
      <c r="C29" s="16" t="str">
        <f>[1]!s_info_mkt(A29)</f>
        <v>创业板</v>
      </c>
      <c r="D29" s="16" t="str">
        <f>[1]!s_ipo_listeddate(A29)</f>
        <v>2025-07-10</v>
      </c>
      <c r="E29" s="16" t="str">
        <f>[1]!lastradeday_s("000002","")</f>
        <v>2026-06-22</v>
      </c>
      <c r="F29" s="16" t="str">
        <f>[1]!s_info_industry_csrc2023(A29,"",3)</f>
        <v>计算机、通信和其他电子设备制造业</v>
      </c>
      <c r="G29" s="16" t="str">
        <f>[1]!s_info_industry_csrc2023(A29,"",1)</f>
        <v>制造业</v>
      </c>
      <c r="H29" s="16">
        <f>[1]!s_is(A29,83,"FY","YTD","20251231",1,"",100000000)</f>
        <v>12.028105610199999</v>
      </c>
      <c r="I29" s="16">
        <f>[1]!s_is(A29,83,"FY","YTD","20241231",1,"",100000000)</f>
        <v>9.5246849554999997</v>
      </c>
      <c r="J29" s="16">
        <f t="shared" si="0"/>
        <v>0.26283500886340683</v>
      </c>
      <c r="K29" s="16">
        <f>[1]!s_is(A29,61,"FY","YTD","20251231",1,"",100000000)</f>
        <v>1.2730602257999999</v>
      </c>
      <c r="L29" s="16">
        <f>[1]!s_is(A29,61,"FY","YTD","20241231",1,"",100000000)</f>
        <v>1.4330558513999998</v>
      </c>
      <c r="M29" s="16">
        <f t="shared" si="1"/>
        <v>-0.11164646893817494</v>
      </c>
      <c r="N29" s="16">
        <f>[1]!s_fa_roe(A29,"20251231")</f>
        <v>10.181100000000001</v>
      </c>
      <c r="O29" s="16">
        <f>[1]!s_stmnote_rdexp(A29,"20251231",1,10000)</f>
        <v>2768.6830070000001</v>
      </c>
      <c r="P29" s="20">
        <f t="shared" si="2"/>
        <v>2.3018446102203483E-2</v>
      </c>
      <c r="Q29" s="16">
        <f>[1]!s_margin_tradingbalance(A29,"",10000)</f>
        <v>35459.7376</v>
      </c>
      <c r="R29" s="16">
        <f>[1]!s_margin_seclendingbalance(A29,"",10000)</f>
        <v>0</v>
      </c>
      <c r="S29" s="17">
        <f>[1]!s_val_ev(A29,"",100000000)</f>
        <v>164.8</v>
      </c>
      <c r="T29" s="17">
        <f>[1]!share_freesharesmv(A29,"",100000000)</f>
        <v>41.2</v>
      </c>
      <c r="U29" s="17">
        <f>[1]!s_dq_amount_btin(A29,E29,100000000)</f>
        <v>12.55763556</v>
      </c>
      <c r="V29" s="17">
        <f>[1]!s_dq_turn(A29,E29)</f>
        <v>30.180980000000002</v>
      </c>
      <c r="W29" s="2">
        <f>[1]!s_pq_amount(A29,"20260101","",100000000)</f>
        <v>381.18795040999998</v>
      </c>
      <c r="X29" s="2">
        <f>[1]!s_pq_avgamount(A29,"20260101","",100000000)</f>
        <v>3.4653450037272728</v>
      </c>
      <c r="Y29" s="17">
        <f>[1]!s_ipo_dilutedpe(A29)</f>
        <v>23.94</v>
      </c>
      <c r="Z29" s="12">
        <f>[1]!s_ipo_collection_total(A29,100000000)</f>
        <v>8.4</v>
      </c>
      <c r="AA29" s="2">
        <f>[1]!s_val_pe_ttm(A29,E29)</f>
        <v>118.39064788818359</v>
      </c>
      <c r="AB29" s="5">
        <f>[1]!s_info_zjtxornot1(A29,"")</f>
        <v>1</v>
      </c>
      <c r="AC29" s="22" t="str">
        <f>[1]!s_info_nature1(A29,"")</f>
        <v>民营企业</v>
      </c>
      <c r="AD29" s="6" t="str">
        <f>[1]!s_info_city(A29)</f>
        <v>四会市</v>
      </c>
      <c r="AE29" s="6" t="str">
        <f>[1]!s_info_province(A29)</f>
        <v>广东省</v>
      </c>
      <c r="AF29">
        <v>112.687558</v>
      </c>
      <c r="AG29">
        <v>23.431443999999999</v>
      </c>
    </row>
    <row r="30" spans="1:33" x14ac:dyDescent="0.3">
      <c r="A30" s="16" t="s">
        <v>705</v>
      </c>
      <c r="B30" s="16" t="s">
        <v>706</v>
      </c>
      <c r="C30" s="16" t="str">
        <f>[1]!s_info_mkt(A30)</f>
        <v>创业板</v>
      </c>
      <c r="D30" s="16" t="str">
        <f>[1]!s_ipo_listeddate(A30)</f>
        <v>2026-06-09</v>
      </c>
      <c r="E30" s="16" t="str">
        <f>[1]!lastradeday_s("000002","")</f>
        <v>2026-06-22</v>
      </c>
      <c r="F30" s="16" t="str">
        <f>[1]!s_info_industry_csrc2023(A30,"",3)</f>
        <v>电气机械和器材制造业</v>
      </c>
      <c r="G30" s="16" t="str">
        <f>[1]!s_info_industry_csrc2023(A30,"",1)</f>
        <v>制造业</v>
      </c>
      <c r="H30" s="16">
        <f>[1]!s_is(A30,83,"FY","YTD","20251231",1,"",100000000)</f>
        <v>12.5519078846</v>
      </c>
      <c r="I30" s="16">
        <f>[1]!s_is(A30,83,"FY","YTD","20241231",1,"",100000000)</f>
        <v>9.1904200496000001</v>
      </c>
      <c r="J30" s="16">
        <f t="shared" si="0"/>
        <v>0.36575997798341153</v>
      </c>
      <c r="K30" s="16">
        <f>[1]!s_is(A30,61,"FY","YTD","20251231",1,"",100000000)</f>
        <v>1.3693064763999998</v>
      </c>
      <c r="L30" s="16">
        <f>[1]!s_is(A30,61,"FY","YTD","20241231",1,"",100000000)</f>
        <v>0.98423615260000008</v>
      </c>
      <c r="M30" s="16">
        <f t="shared" si="1"/>
        <v>0.39123773576370019</v>
      </c>
      <c r="N30" s="16">
        <f>[1]!s_fa_roe(A30,"20251231")</f>
        <v>15.7644</v>
      </c>
      <c r="O30" s="16">
        <f>[1]!s_stmnote_rdexp(A30,"20251231",1,10000)</f>
        <v>6462.0058079999999</v>
      </c>
      <c r="P30" s="20">
        <f t="shared" si="2"/>
        <v>5.1482259648577153E-2</v>
      </c>
      <c r="Q30" s="16">
        <f>[1]!s_margin_tradingbalance(A30,"",10000)</f>
        <v>19640.9048</v>
      </c>
      <c r="R30" s="16">
        <f>[1]!s_margin_seclendingbalance(A30,"",10000)</f>
        <v>0</v>
      </c>
      <c r="S30" s="17">
        <f>[1]!s_val_ev(A30,"",100000000)</f>
        <v>192.48</v>
      </c>
      <c r="T30" s="17">
        <f>[1]!share_freesharesmv(A30,"",100000000)</f>
        <v>32.836905545</v>
      </c>
      <c r="U30" s="17">
        <f>[1]!s_dq_amount_btin(A30,E30,100000000)</f>
        <v>13.958682420000001</v>
      </c>
      <c r="V30" s="17">
        <f>[1]!s_dq_turn(A30,E30)</f>
        <v>41.437058590534129</v>
      </c>
      <c r="W30" s="2">
        <f>[1]!s_pq_amount(A30,"20260101","",100000000)</f>
        <v>158.30848177999999</v>
      </c>
      <c r="X30" s="2">
        <f>[1]!s_pq_avgamount(A30,"20260101","",100000000)</f>
        <v>17.58983130888889</v>
      </c>
      <c r="Y30" s="17">
        <f>[1]!s_ipo_dilutedpe(A30)</f>
        <v>29.97</v>
      </c>
      <c r="Z30" s="12">
        <f>[1]!s_ipo_collection_total(A30,100000000)</f>
        <v>8.4960000000000004</v>
      </c>
      <c r="AA30" s="2">
        <f>[1]!s_val_pe_ttm(A30,E30)</f>
        <v>137.01275634765625</v>
      </c>
      <c r="AB30" s="5">
        <f>[1]!s_info_zjtxornot1(A30,"")</f>
        <v>1</v>
      </c>
      <c r="AC30" s="22" t="str">
        <f>[1]!s_info_nature1(A30,"")</f>
        <v>民营企业</v>
      </c>
      <c r="AD30" s="6" t="str">
        <f>[1]!s_info_city(A30)</f>
        <v>杭州市</v>
      </c>
      <c r="AE30" s="6" t="str">
        <f>[1]!s_info_province(A30)</f>
        <v>浙江省</v>
      </c>
      <c r="AF30">
        <v>120.153576</v>
      </c>
      <c r="AG30">
        <v>30.287458999999998</v>
      </c>
    </row>
    <row r="31" spans="1:33" x14ac:dyDescent="0.3">
      <c r="A31" s="16" t="s">
        <v>10</v>
      </c>
      <c r="B31" s="16" t="s">
        <v>11</v>
      </c>
      <c r="C31" s="16" t="str">
        <f>[1]!s_info_mkt(A31)</f>
        <v>北证</v>
      </c>
      <c r="D31" s="16" t="str">
        <f>[1]!s_ipo_listeddate(A31)</f>
        <v>2020-11-24</v>
      </c>
      <c r="E31" s="16" t="str">
        <f>[1]!lastradeday_s("000002","")</f>
        <v>2026-06-22</v>
      </c>
      <c r="F31" s="16" t="str">
        <f>[1]!s_info_industry_csrc2023(A31,"",3)</f>
        <v>医药制造业</v>
      </c>
      <c r="G31" s="16" t="str">
        <f>[1]!s_info_industry_csrc2023(A31,"",1)</f>
        <v>制造业</v>
      </c>
      <c r="H31" s="16">
        <f>[1]!s_is(A31,83,"FY","YTD","20251231",1,"",100000000)</f>
        <v>0.66449532590000004</v>
      </c>
      <c r="I31" s="16">
        <f>[1]!s_is(A31,83,"FY","YTD","20241231",1,"",100000000)</f>
        <v>0.72110862430000011</v>
      </c>
      <c r="J31" s="16">
        <f t="shared" si="0"/>
        <v>-7.8508696876224637E-2</v>
      </c>
      <c r="K31" s="16">
        <f>[1]!s_is(A31,61,"FY","YTD","20251231",1,"",100000000)</f>
        <v>-0.53722574180000005</v>
      </c>
      <c r="L31" s="16">
        <f>[1]!s_is(A31,61,"FY","YTD","20241231",1,"",100000000)</f>
        <v>-0.45180740619999998</v>
      </c>
      <c r="M31" s="16">
        <f t="shared" si="1"/>
        <v>-0.18905917527652974</v>
      </c>
      <c r="N31" s="16">
        <f>[1]!s_fa_roe(A31,"20251231")</f>
        <v>-17.639500000000002</v>
      </c>
      <c r="O31" s="16">
        <f>[1]!s_stmnote_rdexp(A31,"20251231",1,10000)</f>
        <v>4306.3487150000001</v>
      </c>
      <c r="P31" s="20">
        <f t="shared" si="2"/>
        <v>0.64806305584880253</v>
      </c>
      <c r="Q31" s="16">
        <f>[1]!s_margin_tradingbalance(A31,"",10000)</f>
        <v>5403.9898999999996</v>
      </c>
      <c r="R31" s="16">
        <f>[1]!s_margin_seclendingbalance(A31,"",10000)</f>
        <v>8.6996000000000002</v>
      </c>
      <c r="S31" s="17">
        <f>[1]!s_val_ev(A31,"",100000000)</f>
        <v>49.944926465400002</v>
      </c>
      <c r="T31" s="17">
        <f>[1]!share_freesharesmv(A31,"",100000000)</f>
        <v>29.969001699900009</v>
      </c>
      <c r="U31" s="17">
        <f>[1]!s_dq_amount_btin(A31,E31,100000000)</f>
        <v>2.4356967900000002</v>
      </c>
      <c r="V31" s="17">
        <f>[1]!s_dq_turn(A31,E31)</f>
        <v>7.4739353970971845</v>
      </c>
      <c r="W31" s="2">
        <f>[1]!s_pq_amount(A31,"20260101","",100000000)</f>
        <v>140.01007913000001</v>
      </c>
      <c r="X31" s="2">
        <f>[1]!s_pq_avgamount(A31,"20260101","",100000000)</f>
        <v>1.2728189011818183</v>
      </c>
      <c r="Y31" s="17">
        <f>[1]!s_ipo_dilutedpe(A31)</f>
        <v>0</v>
      </c>
      <c r="Z31" s="12">
        <f>[1]!s_ipo_collection_total(A31,100000000)</f>
        <v>2.4758302897999998</v>
      </c>
      <c r="AA31" s="2">
        <f>[1]!s_val_pe_ttm(A31,E31)</f>
        <v>-86.276107788085938</v>
      </c>
      <c r="AB31" s="5">
        <f>[1]!s_info_zjtxornot1(A31,"")</f>
        <v>0</v>
      </c>
      <c r="AC31" s="22" t="str">
        <f>[1]!s_info_nature1(A31,"")</f>
        <v>民营企业</v>
      </c>
      <c r="AD31" s="6" t="str">
        <f>[1]!s_info_city(A31)</f>
        <v>北京市</v>
      </c>
      <c r="AE31" s="6" t="str">
        <f>[1]!s_info_province(A31)</f>
        <v>北京</v>
      </c>
      <c r="AF31">
        <v>116.40528500000001</v>
      </c>
      <c r="AG31">
        <v>39.904989</v>
      </c>
    </row>
    <row r="32" spans="1:33" x14ac:dyDescent="0.3">
      <c r="A32" s="16" t="s">
        <v>707</v>
      </c>
      <c r="B32" s="16" t="s">
        <v>708</v>
      </c>
      <c r="C32" s="16" t="str">
        <f>[1]!s_info_mkt(A32)</f>
        <v>科创板</v>
      </c>
      <c r="D32" s="16" t="str">
        <f>[1]!s_ipo_listeddate(A32)</f>
        <v>2021-11-15</v>
      </c>
      <c r="E32" s="16" t="str">
        <f>[1]!lastradeday_s("000002","")</f>
        <v>2026-06-22</v>
      </c>
      <c r="F32" s="16" t="str">
        <f>[1]!s_info_industry_csrc2023(A32,"",3)</f>
        <v>研究和试验发展</v>
      </c>
      <c r="G32" s="16" t="str">
        <f>[1]!s_info_industry_csrc2023(A32,"",1)</f>
        <v>科学研究和技术服务业</v>
      </c>
      <c r="H32" s="16">
        <f>[1]!s_is(A32,83,"FY","YTD","20251231",1,"",100000000)</f>
        <v>13.778812847999999</v>
      </c>
      <c r="I32" s="16">
        <f>[1]!s_is(A32,83,"FY","YTD","20241231",1,"",100000000)</f>
        <v>13.778982646500001</v>
      </c>
      <c r="J32" s="16">
        <f t="shared" si="0"/>
        <v>-1.2323007028691713E-5</v>
      </c>
      <c r="K32" s="16">
        <f>[1]!s_is(A32,61,"FY","YTD","20251231",1,"",100000000)</f>
        <v>-0.16613335930000001</v>
      </c>
      <c r="L32" s="16">
        <f>[1]!s_is(A32,61,"FY","YTD","20241231",1,"",100000000)</f>
        <v>-0.18093809989999998</v>
      </c>
      <c r="M32" s="16">
        <f t="shared" si="1"/>
        <v>8.1822129270630067E-2</v>
      </c>
      <c r="N32" s="16">
        <f>[1]!s_fa_roe(A32,"20251231")</f>
        <v>-0.42920000000000003</v>
      </c>
      <c r="O32" s="16">
        <f>[1]!s_stmnote_rdexp(A32,"20251231",1,10000)</f>
        <v>28066.746133999997</v>
      </c>
      <c r="P32" s="20">
        <f t="shared" si="2"/>
        <v>0.20369495139832672</v>
      </c>
      <c r="Q32" s="16">
        <f>[1]!s_margin_tradingbalance(A32,"",10000)</f>
        <v>13305.8765</v>
      </c>
      <c r="R32" s="16">
        <f>[1]!s_margin_seclendingbalance(A32,"",10000)</f>
        <v>17.3706</v>
      </c>
      <c r="S32" s="17">
        <f>[1]!s_val_ev(A32,"",100000000)</f>
        <v>79.460604336799989</v>
      </c>
      <c r="T32" s="17">
        <f>[1]!share_freesharesmv(A32,"",100000000)</f>
        <v>25.931299378799995</v>
      </c>
      <c r="U32" s="17">
        <f>[1]!s_dq_amount_btin(A32,E32,100000000)</f>
        <v>1.04969552</v>
      </c>
      <c r="V32" s="17">
        <f>[1]!s_dq_turn(A32,E32)</f>
        <v>1.3488900329236593</v>
      </c>
      <c r="W32" s="2">
        <f>[1]!s_pq_amount(A32,"20260101","",100000000)</f>
        <v>48.511819320000001</v>
      </c>
      <c r="X32" s="2">
        <f>[1]!s_pq_avgamount(A32,"20260101","",100000000)</f>
        <v>0.44101653927272727</v>
      </c>
      <c r="Y32" s="17">
        <f>[1]!s_ipo_dilutedpe(A32)</f>
        <v>27.02</v>
      </c>
      <c r="Z32" s="12">
        <f>[1]!s_ipo_collection_total(A32,100000000)</f>
        <v>22.005500000000001</v>
      </c>
      <c r="AA32" s="2">
        <f>[1]!s_val_pe_ttm(A32,E32)</f>
        <v>-554.05743408203125</v>
      </c>
      <c r="AB32" s="5">
        <f>[1]!s_info_zjtxornot1(A32,"")</f>
        <v>0</v>
      </c>
      <c r="AC32" s="22" t="str">
        <f>[1]!s_info_nature1(A32,"")</f>
        <v>民营企业</v>
      </c>
      <c r="AD32" s="6" t="str">
        <f>[1]!s_info_city(A32)</f>
        <v>南京市</v>
      </c>
      <c r="AE32" s="6" t="str">
        <f>[1]!s_info_province(A32)</f>
        <v>江苏省</v>
      </c>
      <c r="AF32">
        <v>118.767413</v>
      </c>
      <c r="AG32">
        <v>32.041544000000002</v>
      </c>
    </row>
    <row r="33" spans="1:33" x14ac:dyDescent="0.3">
      <c r="A33" s="16" t="s">
        <v>709</v>
      </c>
      <c r="B33" s="16" t="s">
        <v>710</v>
      </c>
      <c r="C33" s="16" t="str">
        <f>[1]!s_info_mkt(A33)</f>
        <v>创业板</v>
      </c>
      <c r="D33" s="16" t="str">
        <f>[1]!s_ipo_listeddate(A33)</f>
        <v>2015-03-26</v>
      </c>
      <c r="E33" s="16" t="str">
        <f>[1]!lastradeday_s("000002","")</f>
        <v>2026-06-22</v>
      </c>
      <c r="F33" s="16" t="str">
        <f>[1]!s_info_industry_csrc2023(A33,"",3)</f>
        <v>燃气生产和供应业</v>
      </c>
      <c r="G33" s="16" t="str">
        <f>[1]!s_info_industry_csrc2023(A33,"",1)</f>
        <v>电力、热力、燃气及水生产和供应业</v>
      </c>
      <c r="H33" s="16">
        <f>[1]!s_is(A33,83,"FY","YTD","20251231",1,"",100000000)</f>
        <v>27.5086661683</v>
      </c>
      <c r="I33" s="16">
        <f>[1]!s_is(A33,83,"FY","YTD","20241231",1,"",100000000)</f>
        <v>27.166341734499998</v>
      </c>
      <c r="J33" s="16">
        <f t="shared" si="0"/>
        <v>1.2601050120976121E-2</v>
      </c>
      <c r="K33" s="16">
        <f>[1]!s_is(A33,61,"FY","YTD","20251231",1,"",100000000)</f>
        <v>4.5035929091</v>
      </c>
      <c r="L33" s="16">
        <f>[1]!s_is(A33,61,"FY","YTD","20241231",1,"",100000000)</f>
        <v>-0.77960120769999997</v>
      </c>
      <c r="M33" s="16">
        <f t="shared" si="1"/>
        <v>6.7767905752565705</v>
      </c>
      <c r="N33" s="16">
        <f>[1]!s_fa_roe(A33,"20251231")</f>
        <v>14.072100000000001</v>
      </c>
      <c r="O33" s="16">
        <f>[1]!s_stmnote_rdexp(A33,"20251231",1,10000)</f>
        <v>7060.3688180000008</v>
      </c>
      <c r="P33" s="20">
        <f t="shared" si="2"/>
        <v>2.5665980221665989E-2</v>
      </c>
      <c r="Q33" s="16">
        <f>[1]!s_margin_tradingbalance(A33,"",10000)</f>
        <v>0</v>
      </c>
      <c r="R33" s="16">
        <f>[1]!s_margin_seclendingbalance(A33,"",10000)</f>
        <v>0</v>
      </c>
      <c r="S33" s="17">
        <f>[1]!s_val_ev(A33,"",100000000)</f>
        <v>92.339692200000002</v>
      </c>
      <c r="T33" s="17">
        <f>[1]!share_freesharesmv(A33,"",100000000)</f>
        <v>58.46150513700001</v>
      </c>
      <c r="U33" s="17">
        <f>[1]!s_dq_amount_btin(A33,E33,100000000)</f>
        <v>8.5439905700000001</v>
      </c>
      <c r="V33" s="17">
        <f>[1]!s_dq_turn(A33,E33)</f>
        <v>9.8831683018812075</v>
      </c>
      <c r="W33" s="2">
        <f>[1]!s_pq_amount(A33,"20260101","",100000000)</f>
        <v>628.75319129000002</v>
      </c>
      <c r="X33" s="2">
        <f>[1]!s_pq_avgamount(A33,"20260101","",100000000)</f>
        <v>5.7159381026363638</v>
      </c>
      <c r="Y33" s="17">
        <f>[1]!s_ipo_dilutedpe(A33)</f>
        <v>18.09</v>
      </c>
      <c r="Z33" s="12">
        <f>[1]!s_ipo_collection_total(A33,100000000)</f>
        <v>2.9460000000000002</v>
      </c>
      <c r="AA33" s="2">
        <f>[1]!s_val_pe_ttm(A33,E33)</f>
        <v>23.5152587890625</v>
      </c>
      <c r="AB33" s="5">
        <f>[1]!s_info_zjtxornot1(A33,"")</f>
        <v>1</v>
      </c>
      <c r="AC33" s="22" t="str">
        <f>[1]!s_info_nature1(A33,"")</f>
        <v>民营企业</v>
      </c>
      <c r="AD33" s="6" t="str">
        <f>[1]!s_info_city(A33)</f>
        <v>杭州市</v>
      </c>
      <c r="AE33" s="6" t="str">
        <f>[1]!s_info_province(A33)</f>
        <v>浙江省</v>
      </c>
      <c r="AF33">
        <v>120.153576</v>
      </c>
      <c r="AG33">
        <v>30.287458999999998</v>
      </c>
    </row>
    <row r="34" spans="1:33" x14ac:dyDescent="0.3">
      <c r="A34" s="16" t="s">
        <v>711</v>
      </c>
      <c r="B34" s="16" t="s">
        <v>712</v>
      </c>
      <c r="C34" s="16" t="str">
        <f>[1]!s_info_mkt(A34)</f>
        <v>创业板</v>
      </c>
      <c r="D34" s="16" t="str">
        <f>[1]!s_ipo_listeddate(A34)</f>
        <v>2017-12-05</v>
      </c>
      <c r="E34" s="16" t="str">
        <f>[1]!lastradeday_s("000002","")</f>
        <v>2026-06-22</v>
      </c>
      <c r="F34" s="16" t="str">
        <f>[1]!s_info_industry_csrc2023(A34,"",3)</f>
        <v>软件和信息技术服务业</v>
      </c>
      <c r="G34" s="16" t="str">
        <f>[1]!s_info_industry_csrc2023(A34,"",1)</f>
        <v>信息传输、软件和信息技术服务业</v>
      </c>
      <c r="H34" s="16">
        <f>[1]!s_is(A34,83,"FY","YTD","20251231",1,"",100000000)</f>
        <v>2.4524488069999997</v>
      </c>
      <c r="I34" s="16">
        <f>[1]!s_is(A34,83,"FY","YTD","20241231",1,"",100000000)</f>
        <v>3.1010160467000003</v>
      </c>
      <c r="J34" s="16">
        <f t="shared" si="0"/>
        <v>-0.20914668932145153</v>
      </c>
      <c r="K34" s="16">
        <f>[1]!s_is(A34,61,"FY","YTD","20251231",1,"",100000000)</f>
        <v>-1.3783735365000001</v>
      </c>
      <c r="L34" s="16">
        <f>[1]!s_is(A34,61,"FY","YTD","20241231",1,"",100000000)</f>
        <v>-0.63822992219999997</v>
      </c>
      <c r="M34" s="16">
        <f t="shared" si="1"/>
        <v>-1.159681783249366</v>
      </c>
      <c r="N34" s="16">
        <f>[1]!s_fa_roe(A34,"20251231")</f>
        <v>-57.290700000000001</v>
      </c>
      <c r="O34" s="16">
        <f>[1]!s_stmnote_rdexp(A34,"20251231",1,10000)</f>
        <v>2648.6762699999999</v>
      </c>
      <c r="P34" s="20">
        <f t="shared" si="2"/>
        <v>0.10800128681340504</v>
      </c>
      <c r="Q34" s="16">
        <f>[1]!s_margin_tradingbalance(A34,"",10000)</f>
        <v>0</v>
      </c>
      <c r="R34" s="16">
        <f>[1]!s_margin_seclendingbalance(A34,"",10000)</f>
        <v>0</v>
      </c>
      <c r="S34" s="17">
        <f>[1]!s_val_ev(A34,"",100000000)</f>
        <v>34.5552111051</v>
      </c>
      <c r="T34" s="17">
        <f>[1]!share_freesharesmv(A34,"",100000000)</f>
        <v>21.516487835</v>
      </c>
      <c r="U34" s="17">
        <f>[1]!s_dq_amount_btin(A34,E34,100000000)</f>
        <v>2.1649292999999998</v>
      </c>
      <c r="V34" s="17">
        <f>[1]!s_dq_turn(A34,E34)</f>
        <v>7.4539045829861648</v>
      </c>
      <c r="W34" s="2">
        <f>[1]!s_pq_amount(A34,"20260101","",100000000)</f>
        <v>190.79107880000001</v>
      </c>
      <c r="X34" s="2">
        <f>[1]!s_pq_avgamount(A34,"20260101","",100000000)</f>
        <v>1.7344643527272727</v>
      </c>
      <c r="Y34" s="17">
        <f>[1]!s_ipo_dilutedpe(A34)</f>
        <v>22.98</v>
      </c>
      <c r="Z34" s="12">
        <f>[1]!s_ipo_collection_total(A34,100000000)</f>
        <v>1.9428639999999999</v>
      </c>
      <c r="AA34" s="2">
        <f>[1]!s_val_pe_ttm(A34,E34)</f>
        <v>-27.683006286621094</v>
      </c>
      <c r="AB34" s="5">
        <f>[1]!s_info_zjtxornot1(A34,"")</f>
        <v>0</v>
      </c>
      <c r="AC34" s="22" t="str">
        <f>[1]!s_info_nature1(A34,"")</f>
        <v>公众企业</v>
      </c>
      <c r="AD34" s="6" t="str">
        <f>[1]!s_info_city(A34)</f>
        <v>长沙市</v>
      </c>
      <c r="AE34" s="6" t="str">
        <f>[1]!s_info_province(A34)</f>
        <v>湖南省</v>
      </c>
      <c r="AF34">
        <v>112.98227900000001</v>
      </c>
      <c r="AG34">
        <v>28.194089999999999</v>
      </c>
    </row>
    <row r="35" spans="1:33" x14ac:dyDescent="0.3">
      <c r="A35" s="16" t="s">
        <v>713</v>
      </c>
      <c r="B35" s="16" t="s">
        <v>714</v>
      </c>
      <c r="C35" s="16" t="str">
        <f>[1]!s_info_mkt(A35)</f>
        <v>科创板</v>
      </c>
      <c r="D35" s="16" t="str">
        <f>[1]!s_ipo_listeddate(A35)</f>
        <v>2022-12-16</v>
      </c>
      <c r="E35" s="16" t="str">
        <f>[1]!lastradeday_s("000002","")</f>
        <v>2026-06-22</v>
      </c>
      <c r="F35" s="16" t="str">
        <f>[1]!s_info_industry_csrc2023(A35,"",3)</f>
        <v>计算机、通信和其他电子设备制造业</v>
      </c>
      <c r="G35" s="16" t="str">
        <f>[1]!s_info_industry_csrc2023(A35,"",1)</f>
        <v>制造业</v>
      </c>
      <c r="H35" s="16">
        <f>[1]!s_is(A35,83,"FY","YTD","20251231",1,"",100000000)</f>
        <v>18.3326354304</v>
      </c>
      <c r="I35" s="16">
        <f>[1]!s_is(A35,83,"FY","YTD","20241231",1,"",100000000)</f>
        <v>17.043388648499999</v>
      </c>
      <c r="J35" s="16">
        <f t="shared" si="0"/>
        <v>7.5644979322434747E-2</v>
      </c>
      <c r="K35" s="16">
        <f>[1]!s_is(A35,61,"FY","YTD","20251231",1,"",100000000)</f>
        <v>-4.0780752025</v>
      </c>
      <c r="L35" s="16">
        <f>[1]!s_is(A35,61,"FY","YTD","20241231",1,"",100000000)</f>
        <v>-1.7811590978999998</v>
      </c>
      <c r="M35" s="16">
        <f t="shared" si="1"/>
        <v>-1.2895625704116391</v>
      </c>
      <c r="N35" s="16">
        <f>[1]!s_fa_roe(A35,"20251231")</f>
        <v>-2.4708999999999999</v>
      </c>
      <c r="O35" s="16">
        <f>[1]!s_stmnote_rdexp(A35,"20251231",1,10000)</f>
        <v>80181.696360000002</v>
      </c>
      <c r="P35" s="20">
        <f t="shared" si="2"/>
        <v>0.43737135702289215</v>
      </c>
      <c r="Q35" s="16">
        <f>[1]!s_margin_tradingbalance(A35,"",10000)</f>
        <v>107187.6268</v>
      </c>
      <c r="R35" s="16">
        <f>[1]!s_margin_seclendingbalance(A35,"",10000)</f>
        <v>1387.7</v>
      </c>
      <c r="S35" s="17">
        <f>[1]!s_val_ev(A35,"",100000000)</f>
        <v>1035.1658821347</v>
      </c>
      <c r="T35" s="17">
        <f>[1]!share_freesharesmv(A35,"",100000000)</f>
        <v>394.93031648459998</v>
      </c>
      <c r="U35" s="17">
        <f>[1]!s_dq_amount_btin(A35,E35,100000000)</f>
        <v>22.960175190000001</v>
      </c>
      <c r="V35" s="17">
        <f>[1]!s_dq_turn(A35,E35)</f>
        <v>2.6418766542190402</v>
      </c>
      <c r="W35" s="2">
        <f>[1]!s_pq_amount(A35,"20260101","",100000000)</f>
        <v>1119.11032798</v>
      </c>
      <c r="X35" s="2">
        <f>[1]!s_pq_avgamount(A35,"20260101","",100000000)</f>
        <v>10.173730254363635</v>
      </c>
      <c r="Y35" s="17">
        <f>[1]!s_ipo_dilutedpe(A35)</f>
        <v>68.39</v>
      </c>
      <c r="Z35" s="12">
        <f>[1]!s_ipo_collection_total(A35,100000000)</f>
        <v>39.534462616599995</v>
      </c>
      <c r="AA35" s="2">
        <f>[1]!s_val_pe_ttm(A35,E35)</f>
        <v>-226.89335632324219</v>
      </c>
      <c r="AB35" s="5">
        <f>[1]!s_info_zjtxornot1(A35,"")</f>
        <v>1</v>
      </c>
      <c r="AC35" s="22" t="str">
        <f>[1]!s_info_nature1(A35,"")</f>
        <v>地方国有企业</v>
      </c>
      <c r="AD35" s="6" t="str">
        <f>[1]!s_info_city(A35)</f>
        <v>北京市</v>
      </c>
      <c r="AE35" s="6" t="str">
        <f>[1]!s_info_province(A35)</f>
        <v>北京</v>
      </c>
      <c r="AF35">
        <v>116.40528500000001</v>
      </c>
      <c r="AG35">
        <v>39.904989</v>
      </c>
    </row>
    <row r="36" spans="1:33" x14ac:dyDescent="0.3">
      <c r="A36" s="16" t="s">
        <v>715</v>
      </c>
      <c r="B36" s="16" t="s">
        <v>716</v>
      </c>
      <c r="C36" s="16" t="str">
        <f>[1]!s_info_mkt(A36)</f>
        <v>创业板</v>
      </c>
      <c r="D36" s="16" t="str">
        <f>[1]!s_ipo_listeddate(A36)</f>
        <v>2010-08-06</v>
      </c>
      <c r="E36" s="16" t="str">
        <f>[1]!lastradeday_s("000002","")</f>
        <v>2026-06-22</v>
      </c>
      <c r="F36" s="16" t="str">
        <f>[1]!s_info_industry_csrc2023(A36,"",3)</f>
        <v>汽车制造业</v>
      </c>
      <c r="G36" s="16" t="str">
        <f>[1]!s_info_industry_csrc2023(A36,"",1)</f>
        <v>制造业</v>
      </c>
      <c r="H36" s="16">
        <f>[1]!s_is(A36,83,"FY","YTD","20251231",1,"",100000000)</f>
        <v>54.836978327299995</v>
      </c>
      <c r="I36" s="16">
        <f>[1]!s_is(A36,83,"FY","YTD","20241231",1,"",100000000)</f>
        <v>49.1049524409</v>
      </c>
      <c r="J36" s="16">
        <f t="shared" si="0"/>
        <v>0.11673009750490526</v>
      </c>
      <c r="K36" s="16">
        <f>[1]!s_is(A36,61,"FY","YTD","20251231",1,"",100000000)</f>
        <v>5.0322993467000003</v>
      </c>
      <c r="L36" s="16">
        <f>[1]!s_is(A36,61,"FY","YTD","20241231",1,"",100000000)</f>
        <v>4.9701193325999995</v>
      </c>
      <c r="M36" s="16">
        <f t="shared" si="1"/>
        <v>1.2510768844552643E-2</v>
      </c>
      <c r="N36" s="16">
        <f>[1]!s_fa_roe(A36,"20251231")</f>
        <v>17.148900000000001</v>
      </c>
      <c r="O36" s="16">
        <f>[1]!s_stmnote_rdexp(A36,"20251231",1,10000)</f>
        <v>22027.773209999999</v>
      </c>
      <c r="P36" s="20">
        <f t="shared" si="2"/>
        <v>4.0169560544574559E-2</v>
      </c>
      <c r="Q36" s="16">
        <f>[1]!s_margin_tradingbalance(A36,"",10000)</f>
        <v>81886.3609</v>
      </c>
      <c r="R36" s="16">
        <f>[1]!s_margin_seclendingbalance(A36,"",10000)</f>
        <v>414.18830000000003</v>
      </c>
      <c r="S36" s="17">
        <f>[1]!s_val_ev(A36,"",100000000)</f>
        <v>172.73884788000001</v>
      </c>
      <c r="T36" s="17">
        <f>[1]!share_freesharesmv(A36,"",100000000)</f>
        <v>87.763182931999992</v>
      </c>
      <c r="U36" s="17">
        <f>[1]!s_dq_amount_btin(A36,E36,100000000)</f>
        <v>5.3803245899999999</v>
      </c>
      <c r="V36" s="17">
        <f>[1]!s_dq_turn(A36,E36)</f>
        <v>3.2152454003891853</v>
      </c>
      <c r="W36" s="2">
        <f>[1]!s_pq_amount(A36,"20260101","",100000000)</f>
        <v>477.96268624999999</v>
      </c>
      <c r="X36" s="2">
        <f>[1]!s_pq_avgamount(A36,"20260101","",100000000)</f>
        <v>4.3451153295454548</v>
      </c>
      <c r="Y36" s="17">
        <f>[1]!s_ipo_dilutedpe(A36)</f>
        <v>40.21</v>
      </c>
      <c r="Z36" s="12">
        <f>[1]!s_ipo_collection_total(A36,100000000)</f>
        <v>4.9138500000000001</v>
      </c>
      <c r="AA36" s="2">
        <f>[1]!s_val_pe_ttm(A36,E36)</f>
        <v>40.332172393798828</v>
      </c>
      <c r="AB36" s="5">
        <f>[1]!s_info_zjtxornot1(A36,"")</f>
        <v>0</v>
      </c>
      <c r="AC36" s="22" t="str">
        <f>[1]!s_info_nature1(A36,"")</f>
        <v>民营企业</v>
      </c>
      <c r="AD36" s="6" t="str">
        <f>[1]!s_info_city(A36)</f>
        <v>宁波市</v>
      </c>
      <c r="AE36" s="6" t="str">
        <f>[1]!s_info_province(A36)</f>
        <v>浙江省</v>
      </c>
      <c r="AF36">
        <v>121.549792</v>
      </c>
      <c r="AG36">
        <v>29.868387999999999</v>
      </c>
    </row>
    <row r="37" spans="1:33" x14ac:dyDescent="0.3">
      <c r="A37" s="16" t="s">
        <v>717</v>
      </c>
      <c r="B37" s="16" t="s">
        <v>718</v>
      </c>
      <c r="C37" s="16" t="str">
        <f>[1]!s_info_mkt(A37)</f>
        <v>创业板</v>
      </c>
      <c r="D37" s="16" t="str">
        <f>[1]!s_ipo_listeddate(A37)</f>
        <v>2021-12-30</v>
      </c>
      <c r="E37" s="16" t="str">
        <f>[1]!lastradeday_s("000002","")</f>
        <v>2026-06-22</v>
      </c>
      <c r="F37" s="16" t="str">
        <f>[1]!s_info_industry_csrc2023(A37,"",3)</f>
        <v>水的生产和供应业</v>
      </c>
      <c r="G37" s="16" t="str">
        <f>[1]!s_info_industry_csrc2023(A37,"",1)</f>
        <v>电力、热力、燃气及水生产和供应业</v>
      </c>
      <c r="H37" s="16">
        <f>[1]!s_is(A37,83,"FY","YTD","20251231",1,"",100000000)</f>
        <v>17.086724473299999</v>
      </c>
      <c r="I37" s="16">
        <f>[1]!s_is(A37,83,"FY","YTD","20241231",1,"",100000000)</f>
        <v>19.853185341500001</v>
      </c>
      <c r="J37" s="16">
        <f t="shared" si="0"/>
        <v>-0.13934594477477358</v>
      </c>
      <c r="K37" s="16">
        <f>[1]!s_is(A37,61,"FY","YTD","20251231",1,"",100000000)</f>
        <v>2.1961965460999999</v>
      </c>
      <c r="L37" s="16">
        <f>[1]!s_is(A37,61,"FY","YTD","20241231",1,"",100000000)</f>
        <v>3.3324276114</v>
      </c>
      <c r="M37" s="16">
        <f t="shared" si="1"/>
        <v>-0.34096196460893363</v>
      </c>
      <c r="N37" s="16">
        <f>[1]!s_fa_roe(A37,"20251231")</f>
        <v>6.6252000000000004</v>
      </c>
      <c r="O37" s="16">
        <f>[1]!s_stmnote_rdexp(A37,"20251231",1,10000)</f>
        <v>7219.2297260000005</v>
      </c>
      <c r="P37" s="20">
        <f t="shared" si="2"/>
        <v>4.2250518742084769E-2</v>
      </c>
      <c r="Q37" s="16">
        <f>[1]!s_margin_tradingbalance(A37,"",10000)</f>
        <v>70045.332899999994</v>
      </c>
      <c r="R37" s="16">
        <f>[1]!s_margin_seclendingbalance(A37,"",10000)</f>
        <v>170.709</v>
      </c>
      <c r="S37" s="17">
        <f>[1]!s_val_ev(A37,"",100000000)</f>
        <v>114.4578869466</v>
      </c>
      <c r="T37" s="17">
        <f>[1]!share_freesharesmv(A37,"",100000000)</f>
        <v>60.805221916199997</v>
      </c>
      <c r="U37" s="17">
        <f>[1]!s_dq_amount_btin(A37,E37,100000000)</f>
        <v>10.643845390000001</v>
      </c>
      <c r="V37" s="17">
        <f>[1]!s_dq_turn(A37,E37)</f>
        <v>10.04781600422082</v>
      </c>
      <c r="W37" s="2">
        <f>[1]!s_pq_amount(A37,"20260101","",100000000)</f>
        <v>279.45445086000001</v>
      </c>
      <c r="X37" s="2">
        <f>[1]!s_pq_avgamount(A37,"20260101","",100000000)</f>
        <v>2.5404950078181816</v>
      </c>
      <c r="Y37" s="17">
        <f>[1]!s_ipo_dilutedpe(A37)</f>
        <v>34.53</v>
      </c>
      <c r="Z37" s="12">
        <f>[1]!s_ipo_collection_total(A37,100000000)</f>
        <v>12.33075</v>
      </c>
      <c r="AA37" s="2">
        <f>[1]!s_val_pe_ttm(A37,E37)</f>
        <v>53.458633422851563</v>
      </c>
      <c r="AB37" s="5">
        <f>[1]!s_info_zjtxornot1(A37,"")</f>
        <v>1</v>
      </c>
      <c r="AC37" s="22" t="str">
        <f>[1]!s_info_nature1(A37,"")</f>
        <v>民营企业</v>
      </c>
      <c r="AD37" s="6" t="str">
        <f>[1]!s_info_city(A37)</f>
        <v>武汉市</v>
      </c>
      <c r="AE37" s="6" t="str">
        <f>[1]!s_info_province(A37)</f>
        <v>湖北省</v>
      </c>
      <c r="AF37">
        <v>114.29857199999999</v>
      </c>
      <c r="AG37">
        <v>30.584354999999999</v>
      </c>
    </row>
    <row r="38" spans="1:33" x14ac:dyDescent="0.3">
      <c r="A38" s="16" t="s">
        <v>719</v>
      </c>
      <c r="B38" s="16" t="s">
        <v>720</v>
      </c>
      <c r="C38" s="16" t="str">
        <f>[1]!s_info_mkt(A38)</f>
        <v>科创板</v>
      </c>
      <c r="D38" s="16" t="str">
        <f>[1]!s_ipo_listeddate(A38)</f>
        <v>2022-03-22</v>
      </c>
      <c r="E38" s="16" t="str">
        <f>[1]!lastradeday_s("000002","")</f>
        <v>2026-06-22</v>
      </c>
      <c r="F38" s="16" t="str">
        <f>[1]!s_info_industry_csrc2023(A38,"",3)</f>
        <v>专用设备制造业</v>
      </c>
      <c r="G38" s="16" t="str">
        <f>[1]!s_info_industry_csrc2023(A38,"",1)</f>
        <v>制造业</v>
      </c>
      <c r="H38" s="16">
        <f>[1]!s_is(A38,83,"FY","YTD","20251231",1,"",100000000)</f>
        <v>25.598846743100001</v>
      </c>
      <c r="I38" s="16">
        <f>[1]!s_is(A38,83,"FY","YTD","20241231",1,"",100000000)</f>
        <v>26.617150991100001</v>
      </c>
      <c r="J38" s="16">
        <f t="shared" si="0"/>
        <v>-3.8257447175337855E-2</v>
      </c>
      <c r="K38" s="16">
        <f>[1]!s_is(A38,61,"FY","YTD","20251231",1,"",100000000)</f>
        <v>0.12223914640000001</v>
      </c>
      <c r="L38" s="16">
        <f>[1]!s_is(A38,61,"FY","YTD","20241231",1,"",100000000)</f>
        <v>8.1976652499999997E-2</v>
      </c>
      <c r="M38" s="16">
        <f t="shared" si="1"/>
        <v>0.49114586497661655</v>
      </c>
      <c r="N38" s="16">
        <f>[1]!s_fa_roe(A38,"20251231")</f>
        <v>0.6784</v>
      </c>
      <c r="O38" s="16">
        <f>[1]!s_stmnote_rdexp(A38,"20251231",1,10000)</f>
        <v>7161.2600129999992</v>
      </c>
      <c r="P38" s="20">
        <f t="shared" si="2"/>
        <v>2.7974932171232553E-2</v>
      </c>
      <c r="Q38" s="16">
        <f>[1]!s_margin_tradingbalance(A38,"",10000)</f>
        <v>26949.8858</v>
      </c>
      <c r="R38" s="16">
        <f>[1]!s_margin_seclendingbalance(A38,"",10000)</f>
        <v>174.6816</v>
      </c>
      <c r="S38" s="17">
        <f>[1]!s_val_ev(A38,"",100000000)</f>
        <v>125.65333044</v>
      </c>
      <c r="T38" s="17">
        <f>[1]!share_freesharesmv(A38,"",100000000)</f>
        <v>51.750724832399996</v>
      </c>
      <c r="U38" s="17">
        <f>[1]!s_dq_amount_btin(A38,E38,100000000)</f>
        <v>3.0885656199999998</v>
      </c>
      <c r="V38" s="17">
        <f>[1]!s_dq_turn(A38,E38)</f>
        <v>2.4152437044628483</v>
      </c>
      <c r="W38" s="2">
        <f>[1]!s_pq_amount(A38,"20260101","",100000000)</f>
        <v>165.32363262999999</v>
      </c>
      <c r="X38" s="2">
        <f>[1]!s_pq_avgamount(A38,"20260101","",100000000)</f>
        <v>1.5029421148181816</v>
      </c>
      <c r="Y38" s="17">
        <f>[1]!s_ipo_dilutedpe(A38)</f>
        <v>0</v>
      </c>
      <c r="Z38" s="12">
        <f>[1]!s_ipo_collection_total(A38,100000000)</f>
        <v>15.59919156</v>
      </c>
      <c r="AA38" s="2">
        <f>[1]!s_val_pe_ttm(A38,E38)</f>
        <v>1554.8284912109375</v>
      </c>
      <c r="AB38" s="5">
        <f>[1]!s_info_zjtxornot1(A38,"")</f>
        <v>1</v>
      </c>
      <c r="AC38" s="22" t="str">
        <f>[1]!s_info_nature1(A38,"")</f>
        <v>民营企业</v>
      </c>
      <c r="AD38" s="6" t="str">
        <f>[1]!s_info_city(A38)</f>
        <v>宁波市</v>
      </c>
      <c r="AE38" s="6" t="str">
        <f>[1]!s_info_province(A38)</f>
        <v>浙江省</v>
      </c>
      <c r="AF38">
        <v>121.549792</v>
      </c>
      <c r="AG38">
        <v>29.868387999999999</v>
      </c>
    </row>
    <row r="39" spans="1:33" x14ac:dyDescent="0.3">
      <c r="A39" s="16" t="s">
        <v>721</v>
      </c>
      <c r="B39" s="16" t="s">
        <v>722</v>
      </c>
      <c r="C39" s="16" t="str">
        <f>[1]!s_info_mkt(A39)</f>
        <v>科创板</v>
      </c>
      <c r="D39" s="16" t="str">
        <f>[1]!s_ipo_listeddate(A39)</f>
        <v>2023-09-14</v>
      </c>
      <c r="E39" s="16" t="str">
        <f>[1]!lastradeday_s("000002","")</f>
        <v>2026-06-22</v>
      </c>
      <c r="F39" s="16" t="str">
        <f>[1]!s_info_industry_csrc2023(A39,"",3)</f>
        <v>软件和信息技术服务业</v>
      </c>
      <c r="G39" s="16" t="str">
        <f>[1]!s_info_industry_csrc2023(A39,"",1)</f>
        <v>信息传输、软件和信息技术服务业</v>
      </c>
      <c r="H39" s="16">
        <f>[1]!s_is(A39,83,"FY","YTD","20251231",1,"",100000000)</f>
        <v>11.5053139525</v>
      </c>
      <c r="I39" s="16">
        <f>[1]!s_is(A39,83,"FY","YTD","20241231",1,"",100000000)</f>
        <v>10.818267092499999</v>
      </c>
      <c r="J39" s="16">
        <f t="shared" si="0"/>
        <v>6.350803267524352E-2</v>
      </c>
      <c r="K39" s="16">
        <f>[1]!s_is(A39,61,"FY","YTD","20251231",1,"",100000000)</f>
        <v>-1.4994439461000002</v>
      </c>
      <c r="L39" s="16">
        <f>[1]!s_is(A39,61,"FY","YTD","20241231",1,"",100000000)</f>
        <v>-0.68264740430000004</v>
      </c>
      <c r="M39" s="16">
        <f t="shared" si="1"/>
        <v>-1.1965130705178015</v>
      </c>
      <c r="N39" s="16">
        <f>[1]!s_fa_roe(A39,"20251231")</f>
        <v>-6.5697000000000001</v>
      </c>
      <c r="O39" s="16">
        <f>[1]!s_stmnote_rdexp(A39,"20251231",1,10000)</f>
        <v>67865.27</v>
      </c>
      <c r="P39" s="20">
        <f t="shared" si="2"/>
        <v>0.58986021833201252</v>
      </c>
      <c r="Q39" s="16">
        <f>[1]!s_margin_tradingbalance(A39,"",10000)</f>
        <v>121580.2286</v>
      </c>
      <c r="R39" s="16">
        <f>[1]!s_margin_seclendingbalance(A39,"",10000)</f>
        <v>2214.2248</v>
      </c>
      <c r="S39" s="17">
        <f>[1]!s_val_ev(A39,"",100000000)</f>
        <v>1310.729</v>
      </c>
      <c r="T39" s="17">
        <f>[1]!share_freesharesmv(A39,"",100000000)</f>
        <v>346.7391882892</v>
      </c>
      <c r="U39" s="17">
        <f>[1]!s_dq_amount_btin(A39,E39,100000000)</f>
        <v>38.273533059999998</v>
      </c>
      <c r="V39" s="17">
        <f>[1]!s_dq_turn(A39,E39)</f>
        <v>5.89824022581249</v>
      </c>
      <c r="W39" s="2">
        <f>[1]!s_pq_amount(A39,"20260101","",100000000)</f>
        <v>1958.63129415</v>
      </c>
      <c r="X39" s="2">
        <f>[1]!s_pq_avgamount(A39,"20260101","",100000000)</f>
        <v>17.805739037727271</v>
      </c>
      <c r="Y39" s="17">
        <f>[1]!s_ipo_dilutedpe(A39)</f>
        <v>0</v>
      </c>
      <c r="Z39" s="12">
        <f>[1]!s_ipo_collection_total(A39,100000000)</f>
        <v>21.33</v>
      </c>
      <c r="AA39" s="2">
        <f>[1]!s_val_pe_ttm(A39,E39)</f>
        <v>-863.5926513671875</v>
      </c>
      <c r="AB39" s="5">
        <f>[1]!s_info_zjtxornot1(A39,"")</f>
        <v>0</v>
      </c>
      <c r="AC39" s="22" t="str">
        <f>[1]!s_info_nature1(A39,"")</f>
        <v>公众企业</v>
      </c>
      <c r="AD39" s="6" t="str">
        <f>[1]!s_info_city(A39)</f>
        <v>苏州市</v>
      </c>
      <c r="AE39" s="6" t="str">
        <f>[1]!s_info_province(A39)</f>
        <v>江苏省</v>
      </c>
      <c r="AF39">
        <v>120.619585</v>
      </c>
      <c r="AG39">
        <v>31.299378999999998</v>
      </c>
    </row>
    <row r="40" spans="1:33" x14ac:dyDescent="0.3">
      <c r="A40" s="16" t="s">
        <v>723</v>
      </c>
      <c r="B40" s="16" t="s">
        <v>724</v>
      </c>
      <c r="C40" s="16" t="str">
        <f>[1]!s_info_mkt(A40)</f>
        <v>科创板</v>
      </c>
      <c r="D40" s="16" t="str">
        <f>[1]!s_ipo_listeddate(A40)</f>
        <v>2020-12-18</v>
      </c>
      <c r="E40" s="16" t="str">
        <f>[1]!lastradeday_s("000002","")</f>
        <v>2026-06-22</v>
      </c>
      <c r="F40" s="16" t="str">
        <f>[1]!s_info_industry_csrc2023(A40,"",3)</f>
        <v>软件和信息技术服务业</v>
      </c>
      <c r="G40" s="16" t="str">
        <f>[1]!s_info_industry_csrc2023(A40,"",1)</f>
        <v>信息传输、软件和信息技术服务业</v>
      </c>
      <c r="H40" s="16">
        <f>[1]!s_is(A40,83,"FY","YTD","20251231",1,"",100000000)</f>
        <v>6.6497536233000005</v>
      </c>
      <c r="I40" s="16">
        <f>[1]!s_is(A40,83,"FY","YTD","20241231",1,"",100000000)</f>
        <v>6.0740265877999997</v>
      </c>
      <c r="J40" s="16">
        <f t="shared" si="0"/>
        <v>9.4785070031859764E-2</v>
      </c>
      <c r="K40" s="16">
        <f>[1]!s_is(A40,61,"FY","YTD","20251231",1,"",100000000)</f>
        <v>-0.46455053399999996</v>
      </c>
      <c r="L40" s="16">
        <f>[1]!s_is(A40,61,"FY","YTD","20241231",1,"",100000000)</f>
        <v>7.0889092699999989E-2</v>
      </c>
      <c r="M40" s="16">
        <f t="shared" si="1"/>
        <v>-7.5532018580906453</v>
      </c>
      <c r="N40" s="16">
        <f>[1]!s_fa_roe(A40,"20251231")</f>
        <v>-3.8243</v>
      </c>
      <c r="O40" s="16">
        <f>[1]!s_stmnote_rdexp(A40,"20251231",1,10000)</f>
        <v>12518.828411</v>
      </c>
      <c r="P40" s="20">
        <f t="shared" si="2"/>
        <v>0.18826003368208125</v>
      </c>
      <c r="Q40" s="16">
        <f>[1]!s_margin_tradingbalance(A40,"",10000)</f>
        <v>25842.080300000001</v>
      </c>
      <c r="R40" s="16">
        <f>[1]!s_margin_seclendingbalance(A40,"",10000)</f>
        <v>7.9947999999999997</v>
      </c>
      <c r="S40" s="17">
        <f>[1]!s_val_ev(A40,"",100000000)</f>
        <v>78.762256384000011</v>
      </c>
      <c r="T40" s="17">
        <f>[1]!share_freesharesmv(A40,"",100000000)</f>
        <v>40.659389444400006</v>
      </c>
      <c r="U40" s="17">
        <f>[1]!s_dq_amount_btin(A40,E40,100000000)</f>
        <v>5.3494643200000001</v>
      </c>
      <c r="V40" s="17">
        <f>[1]!s_dq_turn(A40,E40)</f>
        <v>6.9016134518770063</v>
      </c>
      <c r="W40" s="2">
        <f>[1]!s_pq_amount(A40,"20260101","",100000000)</f>
        <v>300.60713441000001</v>
      </c>
      <c r="X40" s="2">
        <f>[1]!s_pq_avgamount(A40,"20260101","",100000000)</f>
        <v>2.7327921310000001</v>
      </c>
      <c r="Y40" s="17">
        <f>[1]!s_ipo_dilutedpe(A40)</f>
        <v>39.130000000000003</v>
      </c>
      <c r="Z40" s="12">
        <f>[1]!s_ipo_collection_total(A40,100000000)</f>
        <v>7.1449056000000004</v>
      </c>
      <c r="AA40" s="2">
        <f>[1]!s_val_pe_ttm(A40,E40)</f>
        <v>749.56561279296875</v>
      </c>
      <c r="AB40" s="5">
        <f>[1]!s_info_zjtxornot1(A40,"")</f>
        <v>1</v>
      </c>
      <c r="AC40" s="22" t="str">
        <f>[1]!s_info_nature1(A40,"")</f>
        <v>民营企业</v>
      </c>
      <c r="AD40" s="6" t="str">
        <f>[1]!s_info_city(A40)</f>
        <v>深圳市</v>
      </c>
      <c r="AE40" s="6" t="str">
        <f>[1]!s_info_province(A40)</f>
        <v>广东省</v>
      </c>
      <c r="AF40">
        <v>114.085947</v>
      </c>
      <c r="AG40">
        <v>22.547000000000001</v>
      </c>
    </row>
    <row r="41" spans="1:33" x14ac:dyDescent="0.3">
      <c r="A41" s="16" t="s">
        <v>725</v>
      </c>
      <c r="B41" s="16" t="s">
        <v>726</v>
      </c>
      <c r="C41" s="16" t="str">
        <f>[1]!s_info_mkt(A41)</f>
        <v>创业板</v>
      </c>
      <c r="D41" s="16" t="str">
        <f>[1]!s_ipo_listeddate(A41)</f>
        <v>2017-07-05</v>
      </c>
      <c r="E41" s="16" t="str">
        <f>[1]!lastradeday_s("000002","")</f>
        <v>2026-06-22</v>
      </c>
      <c r="F41" s="16" t="str">
        <f>[1]!s_info_industry_csrc2023(A41,"",3)</f>
        <v>软件和信息技术服务业</v>
      </c>
      <c r="G41" s="16" t="str">
        <f>[1]!s_info_industry_csrc2023(A41,"",1)</f>
        <v>信息传输、软件和信息技术服务业</v>
      </c>
      <c r="H41" s="16">
        <f>[1]!s_is(A41,83,"FY","YTD","20251231",1,"",100000000)</f>
        <v>8.5241617038999991</v>
      </c>
      <c r="I41" s="16">
        <f>[1]!s_is(A41,83,"FY","YTD","20241231",1,"",100000000)</f>
        <v>6.8167549680999997</v>
      </c>
      <c r="J41" s="16">
        <f t="shared" si="0"/>
        <v>0.25047207121131065</v>
      </c>
      <c r="K41" s="16">
        <f>[1]!s_is(A41,61,"FY","YTD","20251231",1,"",100000000)</f>
        <v>-1.8326588575999998</v>
      </c>
      <c r="L41" s="16">
        <f>[1]!s_is(A41,61,"FY","YTD","20241231",1,"",100000000)</f>
        <v>-2.4150918540999999</v>
      </c>
      <c r="M41" s="16">
        <f t="shared" si="1"/>
        <v>0.24116391080994626</v>
      </c>
      <c r="N41" s="16">
        <f>[1]!s_fa_roe(A41,"20251231")</f>
        <v>-11.446899999999999</v>
      </c>
      <c r="O41" s="16">
        <f>[1]!s_stmnote_rdexp(A41,"20251231",1,10000)</f>
        <v>15256.039000999999</v>
      </c>
      <c r="P41" s="20">
        <f t="shared" si="2"/>
        <v>0.17897406842974381</v>
      </c>
      <c r="Q41" s="16">
        <f>[1]!s_margin_tradingbalance(A41,"",10000)</f>
        <v>52892.010300000002</v>
      </c>
      <c r="R41" s="16">
        <f>[1]!s_margin_seclendingbalance(A41,"",10000)</f>
        <v>79.820400000000006</v>
      </c>
      <c r="S41" s="17">
        <f>[1]!s_val_ev(A41,"",100000000)</f>
        <v>148.06326444799998</v>
      </c>
      <c r="T41" s="17">
        <f>[1]!share_freesharesmv(A41,"",100000000)</f>
        <v>101.54606422399999</v>
      </c>
      <c r="U41" s="17">
        <f>[1]!s_dq_amount_btin(A41,E41,100000000)</f>
        <v>20.29080884</v>
      </c>
      <c r="V41" s="17">
        <f>[1]!s_dq_turn(A41,E41)</f>
        <v>14.064170372249574</v>
      </c>
      <c r="W41" s="2">
        <f>[1]!s_pq_amount(A41,"20260101","",100000000)</f>
        <v>782.43285827</v>
      </c>
      <c r="X41" s="2">
        <f>[1]!s_pq_avgamount(A41,"20260101","",100000000)</f>
        <v>7.1130259842727268</v>
      </c>
      <c r="Y41" s="17">
        <f>[1]!s_ipo_dilutedpe(A41)</f>
        <v>22.97</v>
      </c>
      <c r="Z41" s="12">
        <f>[1]!s_ipo_collection_total(A41,100000000)</f>
        <v>2.055885</v>
      </c>
      <c r="AA41" s="2">
        <f>[1]!s_val_pe_ttm(A41,E41)</f>
        <v>-107.53197479248047</v>
      </c>
      <c r="AB41" s="5">
        <f>[1]!s_info_zjtxornot1(A41,"")</f>
        <v>1</v>
      </c>
      <c r="AC41" s="22" t="str">
        <f>[1]!s_info_nature1(A41,"")</f>
        <v>外资企业</v>
      </c>
      <c r="AD41" s="6" t="str">
        <f>[1]!s_info_city(A41)</f>
        <v>深圳市</v>
      </c>
      <c r="AE41" s="6" t="str">
        <f>[1]!s_info_province(A41)</f>
        <v>广东省</v>
      </c>
      <c r="AF41">
        <v>114.085947</v>
      </c>
      <c r="AG41">
        <v>22.547000000000001</v>
      </c>
    </row>
    <row r="42" spans="1:33" x14ac:dyDescent="0.3">
      <c r="A42" s="16" t="s">
        <v>727</v>
      </c>
      <c r="B42" s="16" t="s">
        <v>728</v>
      </c>
      <c r="C42" s="16" t="str">
        <f>[1]!s_info_mkt(A42)</f>
        <v>创业板</v>
      </c>
      <c r="D42" s="16" t="str">
        <f>[1]!s_ipo_listeddate(A42)</f>
        <v>2017-09-07</v>
      </c>
      <c r="E42" s="16" t="str">
        <f>[1]!lastradeday_s("000002","")</f>
        <v>2026-06-22</v>
      </c>
      <c r="F42" s="16" t="str">
        <f>[1]!s_info_industry_csrc2023(A42,"",3)</f>
        <v>有色金属冶炼和压延加工业</v>
      </c>
      <c r="G42" s="16" t="str">
        <f>[1]!s_info_industry_csrc2023(A42,"",1)</f>
        <v>制造业</v>
      </c>
      <c r="H42" s="16">
        <f>[1]!s_is(A42,83,"FY","YTD","20251231",1,"",100000000)</f>
        <v>31.979334758099998</v>
      </c>
      <c r="I42" s="16">
        <f>[1]!s_is(A42,83,"FY","YTD","20241231",1,"",100000000)</f>
        <v>25.927429872499999</v>
      </c>
      <c r="J42" s="16">
        <f t="shared" si="0"/>
        <v>0.23341707663893718</v>
      </c>
      <c r="K42" s="16">
        <f>[1]!s_is(A42,61,"FY","YTD","20251231",1,"",100000000)</f>
        <v>1.6591690347999999</v>
      </c>
      <c r="L42" s="16">
        <f>[1]!s_is(A42,61,"FY","YTD","20241231",1,"",100000000)</f>
        <v>1.3068210989</v>
      </c>
      <c r="M42" s="16">
        <f t="shared" si="1"/>
        <v>0.26962216648980053</v>
      </c>
      <c r="N42" s="16">
        <f>[1]!s_fa_roe(A42,"20251231")</f>
        <v>13.477</v>
      </c>
      <c r="O42" s="16">
        <f>[1]!s_stmnote_rdexp(A42,"20251231",1,10000)</f>
        <v>6148.5286719999995</v>
      </c>
      <c r="P42" s="20">
        <f t="shared" si="2"/>
        <v>1.9226568402717158E-2</v>
      </c>
      <c r="Q42" s="16">
        <f>[1]!s_margin_tradingbalance(A42,"",10000)</f>
        <v>0</v>
      </c>
      <c r="R42" s="16">
        <f>[1]!s_margin_seclendingbalance(A42,"",10000)</f>
        <v>0</v>
      </c>
      <c r="S42" s="17">
        <f>[1]!s_val_ev(A42,"",100000000)</f>
        <v>80.644096000000005</v>
      </c>
      <c r="T42" s="17">
        <f>[1]!share_freesharesmv(A42,"",100000000)</f>
        <v>29.192120775999999</v>
      </c>
      <c r="U42" s="17">
        <f>[1]!s_dq_amount_btin(A42,E42,100000000)</f>
        <v>5.0975665000000001</v>
      </c>
      <c r="V42" s="17">
        <f>[1]!s_dq_turn(A42,E42)</f>
        <v>8.2509705953387282</v>
      </c>
      <c r="W42" s="2">
        <f>[1]!s_pq_amount(A42,"20260101","",100000000)</f>
        <v>259.24220042000002</v>
      </c>
      <c r="X42" s="2">
        <f>[1]!s_pq_avgamount(A42,"20260101","",100000000)</f>
        <v>2.3567472765454545</v>
      </c>
      <c r="Y42" s="17">
        <f>[1]!s_ipo_dilutedpe(A42)</f>
        <v>22.97</v>
      </c>
      <c r="Z42" s="12">
        <f>[1]!s_ipo_collection_total(A42,100000000)</f>
        <v>3.052</v>
      </c>
      <c r="AA42" s="2">
        <f>[1]!s_val_pe_ttm(A42,E42)</f>
        <v>43.529335021972656</v>
      </c>
      <c r="AB42" s="5">
        <f>[1]!s_info_zjtxornot1(A42,"")</f>
        <v>1</v>
      </c>
      <c r="AC42" s="22" t="str">
        <f>[1]!s_info_nature1(A42,"")</f>
        <v>地方国有企业</v>
      </c>
      <c r="AD42" s="6" t="str">
        <f>[1]!s_info_city(A42)</f>
        <v>江阴市</v>
      </c>
      <c r="AE42" s="6" t="str">
        <f>[1]!s_info_province(A42)</f>
        <v>江苏省</v>
      </c>
      <c r="AF42">
        <v>120.31067899999999</v>
      </c>
      <c r="AG42">
        <v>31.837425</v>
      </c>
    </row>
    <row r="43" spans="1:33" x14ac:dyDescent="0.3">
      <c r="A43" s="16" t="s">
        <v>729</v>
      </c>
      <c r="B43" s="16" t="s">
        <v>730</v>
      </c>
      <c r="C43" s="16" t="str">
        <f>[1]!s_info_mkt(A43)</f>
        <v>创业板</v>
      </c>
      <c r="D43" s="16" t="str">
        <f>[1]!s_ipo_listeddate(A43)</f>
        <v>2015-01-21</v>
      </c>
      <c r="E43" s="16" t="str">
        <f>[1]!lastradeday_s("000002","")</f>
        <v>2026-06-22</v>
      </c>
      <c r="F43" s="16" t="str">
        <f>[1]!s_info_industry_csrc2023(A43,"",3)</f>
        <v>互联网和相关服务</v>
      </c>
      <c r="G43" s="16" t="str">
        <f>[1]!s_info_industry_csrc2023(A43,"",1)</f>
        <v>信息传输、软件和信息技术服务业</v>
      </c>
      <c r="H43" s="16">
        <f>[1]!s_is(A43,83,"FY","YTD","20251231",1,"",100000000)</f>
        <v>81.981426477699998</v>
      </c>
      <c r="I43" s="16">
        <f>[1]!s_is(A43,83,"FY","YTD","20241231",1,"",100000000)</f>
        <v>56.624967071199997</v>
      </c>
      <c r="J43" s="16">
        <f t="shared" si="0"/>
        <v>0.44779645301368376</v>
      </c>
      <c r="K43" s="16">
        <f>[1]!s_is(A43,61,"FY","YTD","20251231",1,"",100000000)</f>
        <v>-15.9272855853</v>
      </c>
      <c r="L43" s="16">
        <f>[1]!s_is(A43,61,"FY","YTD","20241231",1,"",100000000)</f>
        <v>-15.9479684547</v>
      </c>
      <c r="M43" s="16">
        <f t="shared" si="1"/>
        <v>1.2968968090668906E-3</v>
      </c>
      <c r="N43" s="16">
        <f>[1]!s_fa_roe(A43,"20251231")</f>
        <v>-11.603</v>
      </c>
      <c r="O43" s="16">
        <f>[1]!s_stmnote_rdexp(A43,"20251231",1,10000)</f>
        <v>174821.44907</v>
      </c>
      <c r="P43" s="20">
        <f t="shared" si="2"/>
        <v>0.21324519050367302</v>
      </c>
      <c r="Q43" s="16">
        <f>[1]!s_margin_tradingbalance(A43,"",10000)</f>
        <v>368597.92129999999</v>
      </c>
      <c r="R43" s="16">
        <f>[1]!s_margin_seclendingbalance(A43,"",10000)</f>
        <v>974.16070000000002</v>
      </c>
      <c r="S43" s="17">
        <f>[1]!s_val_ev(A43,"",100000000)</f>
        <v>570.81242040300003</v>
      </c>
      <c r="T43" s="17">
        <f>[1]!share_freesharesmv(A43,"",100000000)</f>
        <v>378.88308274040003</v>
      </c>
      <c r="U43" s="17">
        <f>[1]!s_dq_amount_btin(A43,E43,100000000)</f>
        <v>44.7673439</v>
      </c>
      <c r="V43" s="17">
        <f>[1]!s_dq_turn(A43,E43)</f>
        <v>8.6235241150923301</v>
      </c>
      <c r="W43" s="2">
        <f>[1]!s_pq_amount(A43,"20260101","",100000000)</f>
        <v>4703.5844222100004</v>
      </c>
      <c r="X43" s="2">
        <f>[1]!s_pq_avgamount(A43,"20260101","",100000000)</f>
        <v>42.759858383727277</v>
      </c>
      <c r="Y43" s="17">
        <f>[1]!s_ipo_dilutedpe(A43)</f>
        <v>22.99</v>
      </c>
      <c r="Z43" s="12">
        <f>[1]!s_ipo_collection_total(A43,100000000)</f>
        <v>14.21</v>
      </c>
      <c r="AA43" s="2">
        <f>[1]!s_val_pe_ttm(A43,E43)</f>
        <v>-33.366867065429688</v>
      </c>
      <c r="AB43" s="5">
        <f>[1]!s_info_zjtxornot1(A43,"")</f>
        <v>0</v>
      </c>
      <c r="AC43" s="22" t="str">
        <f>[1]!s_info_nature1(A43,"")</f>
        <v>民营企业</v>
      </c>
      <c r="AD43" s="6" t="str">
        <f>[1]!s_info_city(A43)</f>
        <v>北京市</v>
      </c>
      <c r="AE43" s="6" t="str">
        <f>[1]!s_info_province(A43)</f>
        <v>北京</v>
      </c>
      <c r="AF43">
        <v>116.40528500000001</v>
      </c>
      <c r="AG43">
        <v>39.904989</v>
      </c>
    </row>
    <row r="44" spans="1:33" x14ac:dyDescent="0.3">
      <c r="A44" s="16" t="s">
        <v>12</v>
      </c>
      <c r="B44" s="16" t="s">
        <v>13</v>
      </c>
      <c r="C44" s="16" t="str">
        <f>[1]!s_info_mkt(A44)</f>
        <v>北证</v>
      </c>
      <c r="D44" s="16" t="str">
        <f>[1]!s_ipo_listeddate(A44)</f>
        <v>2022-09-27</v>
      </c>
      <c r="E44" s="16" t="str">
        <f>[1]!lastradeday_s("000002","")</f>
        <v>2026-06-22</v>
      </c>
      <c r="F44" s="16" t="str">
        <f>[1]!s_info_industry_csrc2023(A44,"",3)</f>
        <v>计算机、通信和其他电子设备制造业</v>
      </c>
      <c r="G44" s="16" t="str">
        <f>[1]!s_info_industry_csrc2023(A44,"",1)</f>
        <v>制造业</v>
      </c>
      <c r="H44" s="16">
        <f>[1]!s_is(A44,83,"FY","YTD","20251231",1,"",100000000)</f>
        <v>2.7365968727999999</v>
      </c>
      <c r="I44" s="16">
        <f>[1]!s_is(A44,83,"FY","YTD","20241231",1,"",100000000)</f>
        <v>2.5484901181999997</v>
      </c>
      <c r="J44" s="16">
        <f t="shared" si="0"/>
        <v>7.3811059048900729E-2</v>
      </c>
      <c r="K44" s="16">
        <f>[1]!s_is(A44,61,"FY","YTD","20251231",1,"",100000000)</f>
        <v>0.38164172880000002</v>
      </c>
      <c r="L44" s="16">
        <f>[1]!s_is(A44,61,"FY","YTD","20241231",1,"",100000000)</f>
        <v>0.39379873710000002</v>
      </c>
      <c r="M44" s="16">
        <f t="shared" si="1"/>
        <v>-3.0871120586943076E-2</v>
      </c>
      <c r="N44" s="16">
        <f>[1]!s_fa_roe(A44,"20251231")</f>
        <v>8.3018000000000001</v>
      </c>
      <c r="O44" s="16">
        <f>[1]!s_stmnote_rdexp(A44,"20251231",1,10000)</f>
        <v>1144.398582</v>
      </c>
      <c r="P44" s="20">
        <f t="shared" si="2"/>
        <v>4.1818310668062977E-2</v>
      </c>
      <c r="Q44" s="16">
        <f>[1]!s_margin_tradingbalance(A44,"",10000)</f>
        <v>6620.0574999999999</v>
      </c>
      <c r="R44" s="16">
        <f>[1]!s_margin_seclendingbalance(A44,"",10000)</f>
        <v>0</v>
      </c>
      <c r="S44" s="17">
        <f>[1]!s_val_ev(A44,"",100000000)</f>
        <v>50.074432952999999</v>
      </c>
      <c r="T44" s="17">
        <f>[1]!share_freesharesmv(A44,"",100000000)</f>
        <v>21.027326503000001</v>
      </c>
      <c r="U44" s="17">
        <f>[1]!s_dq_amount_btin(A44,E44,100000000)</f>
        <v>6.96325751</v>
      </c>
      <c r="V44" s="17">
        <f>[1]!s_dq_turn(A44,E44)</f>
        <v>17.550848570855365</v>
      </c>
      <c r="W44" s="2">
        <f>[1]!s_pq_amount(A44,"20260101","",100000000)</f>
        <v>178.85054378999999</v>
      </c>
      <c r="X44" s="2">
        <f>[1]!s_pq_avgamount(A44,"20260101","",100000000)</f>
        <v>1.6259140344545453</v>
      </c>
      <c r="Y44" s="17">
        <f>[1]!s_ipo_dilutedpe(A44)</f>
        <v>25.93</v>
      </c>
      <c r="Z44" s="12">
        <f>[1]!s_ipo_collection_total(A44,100000000)</f>
        <v>3.0801456183999996</v>
      </c>
      <c r="AA44" s="2">
        <f>[1]!s_val_pe_ttm(A44,E44)</f>
        <v>117.89688110351563</v>
      </c>
      <c r="AB44" s="5">
        <f>[1]!s_info_zjtxornot1(A44,"")</f>
        <v>1</v>
      </c>
      <c r="AC44" s="22" t="str">
        <f>[1]!s_info_nature1(A44,"")</f>
        <v>民营企业</v>
      </c>
      <c r="AD44" s="6" t="str">
        <f>[1]!s_info_city(A44)</f>
        <v>郑州市</v>
      </c>
      <c r="AE44" s="6" t="str">
        <f>[1]!s_info_province(A44)</f>
        <v>河南省</v>
      </c>
      <c r="AF44">
        <v>113.665412</v>
      </c>
      <c r="AG44">
        <v>34.757975000000002</v>
      </c>
    </row>
    <row r="45" spans="1:33" x14ac:dyDescent="0.3">
      <c r="A45" s="16" t="s">
        <v>731</v>
      </c>
      <c r="B45" s="16" t="s">
        <v>732</v>
      </c>
      <c r="C45" s="16" t="str">
        <f>[1]!s_info_mkt(A45)</f>
        <v>创业板</v>
      </c>
      <c r="D45" s="16" t="str">
        <f>[1]!s_ipo_listeddate(A45)</f>
        <v>2011-05-11</v>
      </c>
      <c r="E45" s="16" t="str">
        <f>[1]!lastradeday_s("000002","")</f>
        <v>2026-06-22</v>
      </c>
      <c r="F45" s="16" t="str">
        <f>[1]!s_info_industry_csrc2023(A45,"",3)</f>
        <v>化学原料和化学制品制造业</v>
      </c>
      <c r="G45" s="16" t="str">
        <f>[1]!s_info_industry_csrc2023(A45,"",1)</f>
        <v>制造业</v>
      </c>
      <c r="H45" s="16">
        <f>[1]!s_is(A45,83,"FY","YTD","20251231",1,"",100000000)</f>
        <v>37.4184946353</v>
      </c>
      <c r="I45" s="16">
        <f>[1]!s_is(A45,83,"FY","YTD","20241231",1,"",100000000)</f>
        <v>35.183935130199998</v>
      </c>
      <c r="J45" s="16">
        <f t="shared" si="0"/>
        <v>6.3510789706463955E-2</v>
      </c>
      <c r="K45" s="16">
        <f>[1]!s_is(A45,61,"FY","YTD","20251231",1,"",100000000)</f>
        <v>-0.29707578340000002</v>
      </c>
      <c r="L45" s="16">
        <f>[1]!s_is(A45,61,"FY","YTD","20241231",1,"",100000000)</f>
        <v>-0.68161215829999999</v>
      </c>
      <c r="M45" s="16">
        <f t="shared" si="1"/>
        <v>0.56415715332758609</v>
      </c>
      <c r="N45" s="16">
        <f>[1]!s_fa_roe(A45,"20251231")</f>
        <v>-1.2282999999999999</v>
      </c>
      <c r="O45" s="16">
        <f>[1]!s_stmnote_rdexp(A45,"20251231",1,10000)</f>
        <v>4945.6980039999999</v>
      </c>
      <c r="P45" s="20">
        <f t="shared" si="2"/>
        <v>1.321725540325267E-2</v>
      </c>
      <c r="Q45" s="16">
        <f>[1]!s_margin_tradingbalance(A45,"",10000)</f>
        <v>0</v>
      </c>
      <c r="R45" s="16">
        <f>[1]!s_margin_seclendingbalance(A45,"",10000)</f>
        <v>0</v>
      </c>
      <c r="S45" s="17">
        <f>[1]!s_val_ev(A45,"",100000000)</f>
        <v>47.466556889400003</v>
      </c>
      <c r="T45" s="17">
        <f>[1]!share_freesharesmv(A45,"",100000000)</f>
        <v>28.824776740700003</v>
      </c>
      <c r="U45" s="17">
        <f>[1]!s_dq_amount_btin(A45,E45,100000000)</f>
        <v>3.7647809900000002</v>
      </c>
      <c r="V45" s="17">
        <f>[1]!s_dq_turn(A45,E45)</f>
        <v>8.0496303683936681</v>
      </c>
      <c r="W45" s="2">
        <f>[1]!s_pq_amount(A45,"20260101","",100000000)</f>
        <v>149.57398459000001</v>
      </c>
      <c r="X45" s="2">
        <f>[1]!s_pq_avgamount(A45,"20260101","",100000000)</f>
        <v>1.3597634962727272</v>
      </c>
      <c r="Y45" s="17">
        <f>[1]!s_ipo_dilutedpe(A45)</f>
        <v>37.29</v>
      </c>
      <c r="Z45" s="12">
        <f>[1]!s_ipo_collection_total(A45,100000000)</f>
        <v>7.7</v>
      </c>
      <c r="AA45" s="2">
        <f>[1]!s_val_pe_ttm(A45,E45)</f>
        <v>-249.88055419921875</v>
      </c>
      <c r="AB45" s="5">
        <f>[1]!s_info_zjtxornot1(A45,"")</f>
        <v>1</v>
      </c>
      <c r="AC45" s="22" t="str">
        <f>[1]!s_info_nature1(A45,"")</f>
        <v>公众企业</v>
      </c>
      <c r="AD45" s="6" t="str">
        <f>[1]!s_info_city(A45)</f>
        <v>潍坊市</v>
      </c>
      <c r="AE45" s="6" t="str">
        <f>[1]!s_info_province(A45)</f>
        <v>山东省</v>
      </c>
      <c r="AF45">
        <v>119.107078</v>
      </c>
      <c r="AG45">
        <v>36.709249999999997</v>
      </c>
    </row>
    <row r="46" spans="1:33" x14ac:dyDescent="0.3">
      <c r="A46" s="16" t="s">
        <v>733</v>
      </c>
      <c r="B46" s="16" t="s">
        <v>734</v>
      </c>
      <c r="C46" s="16" t="str">
        <f>[1]!s_info_mkt(A46)</f>
        <v>创业板</v>
      </c>
      <c r="D46" s="16" t="str">
        <f>[1]!s_ipo_listeddate(A46)</f>
        <v>2016-10-21</v>
      </c>
      <c r="E46" s="16" t="str">
        <f>[1]!lastradeday_s("000002","")</f>
        <v>2026-06-22</v>
      </c>
      <c r="F46" s="16" t="str">
        <f>[1]!s_info_industry_csrc2023(A46,"",3)</f>
        <v>仪器仪表制造业</v>
      </c>
      <c r="G46" s="16" t="str">
        <f>[1]!s_info_industry_csrc2023(A46,"",1)</f>
        <v>制造业</v>
      </c>
      <c r="H46" s="16">
        <f>[1]!s_is(A46,83,"FY","YTD","20251231",1,"",100000000)</f>
        <v>3.0886039386999999</v>
      </c>
      <c r="I46" s="16">
        <f>[1]!s_is(A46,83,"FY","YTD","20241231",1,"",100000000)</f>
        <v>2.6862671010000003</v>
      </c>
      <c r="J46" s="16">
        <f t="shared" si="0"/>
        <v>0.14977544025693645</v>
      </c>
      <c r="K46" s="16">
        <f>[1]!s_is(A46,61,"FY","YTD","20251231",1,"",100000000)</f>
        <v>0.18945855070000001</v>
      </c>
      <c r="L46" s="16">
        <f>[1]!s_is(A46,61,"FY","YTD","20241231",1,"",100000000)</f>
        <v>0.1910019536</v>
      </c>
      <c r="M46" s="16">
        <f t="shared" si="1"/>
        <v>-8.0805608053214732E-3</v>
      </c>
      <c r="N46" s="16">
        <f>[1]!s_fa_roe(A46,"20251231")</f>
        <v>2.4335</v>
      </c>
      <c r="O46" s="16">
        <f>[1]!s_stmnote_rdexp(A46,"20251231",1,10000)</f>
        <v>4293.4673350000003</v>
      </c>
      <c r="P46" s="20">
        <f t="shared" si="2"/>
        <v>0.13900996761686218</v>
      </c>
      <c r="Q46" s="16">
        <f>[1]!s_margin_tradingbalance(A46,"",10000)</f>
        <v>0</v>
      </c>
      <c r="R46" s="16">
        <f>[1]!s_margin_seclendingbalance(A46,"",10000)</f>
        <v>0</v>
      </c>
      <c r="S46" s="17">
        <f>[1]!s_val_ev(A46,"",100000000)</f>
        <v>87.996784621800003</v>
      </c>
      <c r="T46" s="17">
        <f>[1]!share_freesharesmv(A46,"",100000000)</f>
        <v>57.525414741600009</v>
      </c>
      <c r="U46" s="17">
        <f>[1]!s_dq_amount_btin(A46,E46,100000000)</f>
        <v>5.7340879100000004</v>
      </c>
      <c r="V46" s="17">
        <f>[1]!s_dq_turn(A46,E46)</f>
        <v>8.657040978837431</v>
      </c>
      <c r="W46" s="2">
        <f>[1]!s_pq_amount(A46,"20260101","",100000000)</f>
        <v>258.26704617000001</v>
      </c>
      <c r="X46" s="2">
        <f>[1]!s_pq_avgamount(A46,"20260101","",100000000)</f>
        <v>2.3478822379090909</v>
      </c>
      <c r="Y46" s="17">
        <f>[1]!s_ipo_dilutedpe(A46)</f>
        <v>22.99</v>
      </c>
      <c r="Z46" s="12">
        <f>[1]!s_ipo_collection_total(A46,100000000)</f>
        <v>1.6896</v>
      </c>
      <c r="AA46" s="2">
        <f>[1]!s_val_pe_ttm(A46,E46)</f>
        <v>513.89935302734375</v>
      </c>
      <c r="AB46" s="5">
        <f>[1]!s_info_zjtxornot1(A46,"")</f>
        <v>1</v>
      </c>
      <c r="AC46" s="22" t="str">
        <f>[1]!s_info_nature1(A46,"")</f>
        <v>民营企业</v>
      </c>
      <c r="AD46" s="6" t="str">
        <f>[1]!s_info_city(A46)</f>
        <v>杭州市</v>
      </c>
      <c r="AE46" s="6" t="str">
        <f>[1]!s_info_province(A46)</f>
        <v>浙江省</v>
      </c>
      <c r="AF46">
        <v>120.153576</v>
      </c>
      <c r="AG46">
        <v>30.287458999999998</v>
      </c>
    </row>
    <row r="47" spans="1:33" x14ac:dyDescent="0.3">
      <c r="A47" s="16" t="s">
        <v>735</v>
      </c>
      <c r="B47" s="16" t="s">
        <v>736</v>
      </c>
      <c r="C47" s="16" t="str">
        <f>[1]!s_info_mkt(A47)</f>
        <v>创业板</v>
      </c>
      <c r="D47" s="16" t="str">
        <f>[1]!s_ipo_listeddate(A47)</f>
        <v>2021-12-06</v>
      </c>
      <c r="E47" s="16" t="str">
        <f>[1]!lastradeday_s("000002","")</f>
        <v>2026-06-22</v>
      </c>
      <c r="F47" s="16" t="str">
        <f>[1]!s_info_industry_csrc2023(A47,"",3)</f>
        <v>软件和信息技术服务业</v>
      </c>
      <c r="G47" s="16" t="str">
        <f>[1]!s_info_industry_csrc2023(A47,"",1)</f>
        <v>信息传输、软件和信息技术服务业</v>
      </c>
      <c r="H47" s="16">
        <f>[1]!s_is(A47,83,"FY","YTD","20251231",1,"",100000000)</f>
        <v>2.0090361312999998</v>
      </c>
      <c r="I47" s="16">
        <f>[1]!s_is(A47,83,"FY","YTD","20241231",1,"",100000000)</f>
        <v>1.5236601372999998</v>
      </c>
      <c r="J47" s="16">
        <f t="shared" si="0"/>
        <v>0.31855922598336783</v>
      </c>
      <c r="K47" s="16">
        <f>[1]!s_is(A47,61,"FY","YTD","20251231",1,"",100000000)</f>
        <v>0.13311417589999999</v>
      </c>
      <c r="L47" s="16">
        <f>[1]!s_is(A47,61,"FY","YTD","20241231",1,"",100000000)</f>
        <v>-8.7114538699999994E-2</v>
      </c>
      <c r="M47" s="16">
        <f t="shared" si="1"/>
        <v>2.528036282880529</v>
      </c>
      <c r="N47" s="16">
        <f>[1]!s_fa_roe(A47,"20251231")</f>
        <v>1.6839</v>
      </c>
      <c r="O47" s="16">
        <f>[1]!s_stmnote_rdexp(A47,"20251231",1,10000)</f>
        <v>3418.2166270000002</v>
      </c>
      <c r="P47" s="20">
        <f t="shared" si="2"/>
        <v>0.17014211809063648</v>
      </c>
      <c r="Q47" s="16">
        <f>[1]!s_margin_tradingbalance(A47,"",10000)</f>
        <v>9619.5594999999994</v>
      </c>
      <c r="R47" s="16">
        <f>[1]!s_margin_seclendingbalance(A47,"",10000)</f>
        <v>0</v>
      </c>
      <c r="S47" s="17">
        <f>[1]!s_val_ev(A47,"",100000000)</f>
        <v>57.511998973000004</v>
      </c>
      <c r="T47" s="17">
        <f>[1]!share_freesharesmv(A47,"",100000000)</f>
        <v>19.520434453</v>
      </c>
      <c r="U47" s="17">
        <f>[1]!s_dq_amount_btin(A47,E47,100000000)</f>
        <v>1.3996605</v>
      </c>
      <c r="V47" s="17">
        <f>[1]!s_dq_turn(A47,E47)</f>
        <v>3.7626706135803971</v>
      </c>
      <c r="W47" s="2">
        <f>[1]!s_pq_amount(A47,"20260101","",100000000)</f>
        <v>224.53593240999999</v>
      </c>
      <c r="X47" s="2">
        <f>[1]!s_pq_avgamount(A47,"20260101","",100000000)</f>
        <v>2.0790364112037034</v>
      </c>
      <c r="Y47" s="17">
        <f>[1]!s_ipo_dilutedpe(A47)</f>
        <v>44.56</v>
      </c>
      <c r="Z47" s="12">
        <f>[1]!s_ipo_collection_total(A47,100000000)</f>
        <v>6.3</v>
      </c>
      <c r="AA47" s="2">
        <f>[1]!s_val_pe_ttm(A47,E47)</f>
        <v>300.13406372070313</v>
      </c>
      <c r="AB47" s="5">
        <f>[1]!s_info_zjtxornot1(A47,"")</f>
        <v>1</v>
      </c>
      <c r="AC47" s="22" t="str">
        <f>[1]!s_info_nature1(A47,"")</f>
        <v>民营企业</v>
      </c>
      <c r="AD47" s="6" t="str">
        <f>[1]!s_info_city(A47)</f>
        <v>成都市</v>
      </c>
      <c r="AE47" s="6" t="str">
        <f>[1]!s_info_province(A47)</f>
        <v>四川省</v>
      </c>
      <c r="AF47">
        <v>104.065735</v>
      </c>
      <c r="AG47">
        <v>30.659462000000001</v>
      </c>
    </row>
    <row r="48" spans="1:33" x14ac:dyDescent="0.3">
      <c r="A48" s="16" t="s">
        <v>14</v>
      </c>
      <c r="B48" s="16" t="s">
        <v>15</v>
      </c>
      <c r="C48" s="16" t="str">
        <f>[1]!s_info_mkt(A48)</f>
        <v>北证</v>
      </c>
      <c r="D48" s="16" t="str">
        <f>[1]!s_ipo_listeddate(A48)</f>
        <v>2024-11-11</v>
      </c>
      <c r="E48" s="16" t="str">
        <f>[1]!lastradeday_s("000002","")</f>
        <v>2026-06-22</v>
      </c>
      <c r="F48" s="16" t="str">
        <f>[1]!s_info_industry_csrc2023(A48,"",3)</f>
        <v>电气机械和器材制造业</v>
      </c>
      <c r="G48" s="16" t="str">
        <f>[1]!s_info_industry_csrc2023(A48,"",1)</f>
        <v>制造业</v>
      </c>
      <c r="H48" s="16">
        <f>[1]!s_is(A48,83,"FY","YTD","20251231",1,"",100000000)</f>
        <v>12.3452808522</v>
      </c>
      <c r="I48" s="16">
        <f>[1]!s_is(A48,83,"FY","YTD","20241231",1,"",100000000)</f>
        <v>10.0159207153</v>
      </c>
      <c r="J48" s="16">
        <f t="shared" si="0"/>
        <v>0.23256575237678789</v>
      </c>
      <c r="K48" s="16">
        <f>[1]!s_is(A48,61,"FY","YTD","20251231",1,"",100000000)</f>
        <v>1.1996370301000001</v>
      </c>
      <c r="L48" s="16">
        <f>[1]!s_is(A48,61,"FY","YTD","20241231",1,"",100000000)</f>
        <v>1.1599596234</v>
      </c>
      <c r="M48" s="16">
        <f t="shared" si="1"/>
        <v>3.420585156550552E-2</v>
      </c>
      <c r="N48" s="16">
        <f>[1]!s_fa_roe(A48,"20251231")</f>
        <v>13.4864</v>
      </c>
      <c r="O48" s="16">
        <f>[1]!s_stmnote_rdexp(A48,"20251231",1,10000)</f>
        <v>4719.1437169999999</v>
      </c>
      <c r="P48" s="20">
        <f t="shared" si="2"/>
        <v>3.8226296942924724E-2</v>
      </c>
      <c r="Q48" s="16">
        <f>[1]!s_margin_tradingbalance(A48,"",10000)</f>
        <v>5150.3849</v>
      </c>
      <c r="R48" s="16">
        <f>[1]!s_margin_seclendingbalance(A48,"",10000)</f>
        <v>0</v>
      </c>
      <c r="S48" s="17">
        <f>[1]!s_val_ev(A48,"",100000000)</f>
        <v>54.335105900000009</v>
      </c>
      <c r="T48" s="17">
        <f>[1]!share_freesharesmv(A48,"",100000000)</f>
        <v>16.592519775000003</v>
      </c>
      <c r="U48" s="17">
        <f>[1]!s_dq_amount_btin(A48,E48,100000000)</f>
        <v>1.9931059200000001</v>
      </c>
      <c r="V48" s="17">
        <f>[1]!s_dq_turn(A48,E48)</f>
        <v>7.5790637633756983</v>
      </c>
      <c r="W48" s="2">
        <f>[1]!s_pq_amount(A48,"20260101","",100000000)</f>
        <v>146.13214182999999</v>
      </c>
      <c r="X48" s="2">
        <f>[1]!s_pq_avgamount(A48,"20260101","",100000000)</f>
        <v>1.3284740166363636</v>
      </c>
      <c r="Y48" s="17">
        <f>[1]!s_ipo_dilutedpe(A48)</f>
        <v>13.23</v>
      </c>
      <c r="Z48" s="12">
        <f>[1]!s_ipo_collection_total(A48,100000000)</f>
        <v>2.7909062499999999</v>
      </c>
      <c r="AA48" s="2">
        <f>[1]!s_val_pe_ttm(A48,E48)</f>
        <v>28.884424209594727</v>
      </c>
      <c r="AB48" s="5">
        <f>[1]!s_info_zjtxornot1(A48,"")</f>
        <v>1</v>
      </c>
      <c r="AC48" s="22" t="str">
        <f>[1]!s_info_nature1(A48,"")</f>
        <v>民营企业</v>
      </c>
      <c r="AD48" s="6" t="str">
        <f>[1]!s_info_city(A48)</f>
        <v>温州市</v>
      </c>
      <c r="AE48" s="6" t="str">
        <f>[1]!s_info_province(A48)</f>
        <v>浙江省</v>
      </c>
      <c r="AF48">
        <v>120.672111</v>
      </c>
      <c r="AG48">
        <v>28.000575000000001</v>
      </c>
    </row>
    <row r="49" spans="1:33" x14ac:dyDescent="0.3">
      <c r="A49" s="16" t="s">
        <v>737</v>
      </c>
      <c r="B49" s="16" t="s">
        <v>738</v>
      </c>
      <c r="C49" s="16" t="str">
        <f>[1]!s_info_mkt(A49)</f>
        <v>创业板</v>
      </c>
      <c r="D49" s="16" t="str">
        <f>[1]!s_ipo_listeddate(A49)</f>
        <v>2016-11-01</v>
      </c>
      <c r="E49" s="16" t="str">
        <f>[1]!lastradeday_s("000002","")</f>
        <v>2026-06-22</v>
      </c>
      <c r="F49" s="16" t="str">
        <f>[1]!s_info_industry_csrc2023(A49,"",3)</f>
        <v>软件和信息技术服务业</v>
      </c>
      <c r="G49" s="16" t="str">
        <f>[1]!s_info_industry_csrc2023(A49,"",1)</f>
        <v>信息传输、软件和信息技术服务业</v>
      </c>
      <c r="H49" s="16">
        <f>[1]!s_is(A49,83,"FY","YTD","20251231",1,"",100000000)</f>
        <v>11.3956246502</v>
      </c>
      <c r="I49" s="16">
        <f>[1]!s_is(A49,83,"FY","YTD","20241231",1,"",100000000)</f>
        <v>12.0700767954</v>
      </c>
      <c r="J49" s="16">
        <f t="shared" si="0"/>
        <v>-5.5878032644915643E-2</v>
      </c>
      <c r="K49" s="16">
        <f>[1]!s_is(A49,61,"FY","YTD","20251231",1,"",100000000)</f>
        <v>-0.76209307500000001</v>
      </c>
      <c r="L49" s="16">
        <f>[1]!s_is(A49,61,"FY","YTD","20241231",1,"",100000000)</f>
        <v>-1.2270855058000001</v>
      </c>
      <c r="M49" s="16">
        <f t="shared" si="1"/>
        <v>0.37894052908468479</v>
      </c>
      <c r="N49" s="16">
        <f>[1]!s_fa_roe(A49,"20251231")</f>
        <v>-8.3236000000000008</v>
      </c>
      <c r="O49" s="16">
        <f>[1]!s_stmnote_rdexp(A49,"20251231",1,10000)</f>
        <v>8124.2390139999998</v>
      </c>
      <c r="P49" s="20">
        <f t="shared" si="2"/>
        <v>7.129261680146172E-2</v>
      </c>
      <c r="Q49" s="16">
        <f>[1]!s_margin_tradingbalance(A49,"",10000)</f>
        <v>0</v>
      </c>
      <c r="R49" s="16">
        <f>[1]!s_margin_seclendingbalance(A49,"",10000)</f>
        <v>0</v>
      </c>
      <c r="S49" s="17">
        <f>[1]!s_val_ev(A49,"",100000000)</f>
        <v>47.212314321000001</v>
      </c>
      <c r="T49" s="17">
        <f>[1]!share_freesharesmv(A49,"",100000000)</f>
        <v>30.651647598</v>
      </c>
      <c r="U49" s="17">
        <f>[1]!s_dq_amount_btin(A49,E49,100000000)</f>
        <v>7.8885351799999999</v>
      </c>
      <c r="V49" s="17">
        <f>[1]!s_dq_turn(A49,E49)</f>
        <v>20.379707333656441</v>
      </c>
      <c r="W49" s="2">
        <f>[1]!s_pq_amount(A49,"20260101","",100000000)</f>
        <v>264.02517822999999</v>
      </c>
      <c r="X49" s="2">
        <f>[1]!s_pq_avgamount(A49,"20260101","",100000000)</f>
        <v>2.400228893</v>
      </c>
      <c r="Y49" s="17">
        <f>[1]!s_ipo_dilutedpe(A49)</f>
        <v>22.99</v>
      </c>
      <c r="Z49" s="12">
        <f>[1]!s_ipo_collection_total(A49,100000000)</f>
        <v>1.798578</v>
      </c>
      <c r="AA49" s="2">
        <f>[1]!s_val_pe_ttm(A49,E49)</f>
        <v>-62.288158416748047</v>
      </c>
      <c r="AB49" s="5">
        <f>[1]!s_info_zjtxornot1(A49,"")</f>
        <v>0</v>
      </c>
      <c r="AC49" s="22" t="str">
        <f>[1]!s_info_nature1(A49,"")</f>
        <v>民营企业</v>
      </c>
      <c r="AD49" s="6" t="str">
        <f>[1]!s_info_city(A49)</f>
        <v>福州市</v>
      </c>
      <c r="AE49" s="6" t="str">
        <f>[1]!s_info_province(A49)</f>
        <v>福建省</v>
      </c>
      <c r="AF49">
        <v>119.30623900000001</v>
      </c>
      <c r="AG49">
        <v>26.075302000000001</v>
      </c>
    </row>
    <row r="50" spans="1:33" x14ac:dyDescent="0.3">
      <c r="A50" s="16" t="s">
        <v>739</v>
      </c>
      <c r="B50" s="16" t="s">
        <v>740</v>
      </c>
      <c r="C50" s="16" t="str">
        <f>[1]!s_info_mkt(A50)</f>
        <v>创业板</v>
      </c>
      <c r="D50" s="16" t="str">
        <f>[1]!s_ipo_listeddate(A50)</f>
        <v>2020-06-18</v>
      </c>
      <c r="E50" s="16" t="str">
        <f>[1]!lastradeday_s("000002","")</f>
        <v>2026-06-22</v>
      </c>
      <c r="F50" s="16" t="str">
        <f>[1]!s_info_industry_csrc2023(A50,"",3)</f>
        <v>计算机、通信和其他电子设备制造业</v>
      </c>
      <c r="G50" s="16" t="str">
        <f>[1]!s_info_industry_csrc2023(A50,"",1)</f>
        <v>制造业</v>
      </c>
      <c r="H50" s="16">
        <f>[1]!s_is(A50,83,"FY","YTD","20251231",1,"",100000000)</f>
        <v>180.46129376569999</v>
      </c>
      <c r="I50" s="16">
        <f>[1]!s_is(A50,83,"FY","YTD","20241231",1,"",100000000)</f>
        <v>153.50571546730001</v>
      </c>
      <c r="J50" s="16">
        <f t="shared" si="0"/>
        <v>0.17559983493997078</v>
      </c>
      <c r="K50" s="16">
        <f>[1]!s_is(A50,61,"FY","YTD","20251231",1,"",100000000)</f>
        <v>-2.7645203018999998</v>
      </c>
      <c r="L50" s="16">
        <f>[1]!s_is(A50,61,"FY","YTD","20241231",1,"",100000000)</f>
        <v>3.5996169345999998</v>
      </c>
      <c r="M50" s="16">
        <f t="shared" si="1"/>
        <v>-1.7680040271305151</v>
      </c>
      <c r="N50" s="16">
        <f>[1]!s_fa_roe(A50,"20251231")</f>
        <v>-17.0138</v>
      </c>
      <c r="O50" s="16">
        <f>[1]!s_stmnote_rdexp(A50,"20251231",1,10000)</f>
        <v>60124.510234000001</v>
      </c>
      <c r="P50" s="20">
        <f t="shared" si="2"/>
        <v>3.3317122458438111E-2</v>
      </c>
      <c r="Q50" s="16">
        <f>[1]!s_margin_tradingbalance(A50,"",10000)</f>
        <v>87125.333599999998</v>
      </c>
      <c r="R50" s="16">
        <f>[1]!s_margin_seclendingbalance(A50,"",10000)</f>
        <v>12.93</v>
      </c>
      <c r="S50" s="17">
        <f>[1]!s_val_ev(A50,"",100000000)</f>
        <v>134.22395455770001</v>
      </c>
      <c r="T50" s="17">
        <f>[1]!share_freesharesmv(A50,"",100000000)</f>
        <v>105.2176918354</v>
      </c>
      <c r="U50" s="17">
        <f>[1]!s_dq_amount_btin(A50,E50,100000000)</f>
        <v>11.92244707</v>
      </c>
      <c r="V50" s="17">
        <f>[1]!s_dq_turn(A50,E50)</f>
        <v>10.53512491806163</v>
      </c>
      <c r="W50" s="2">
        <f>[1]!s_pq_amount(A50,"20260101","",100000000)</f>
        <v>1017.46233166</v>
      </c>
      <c r="X50" s="2">
        <f>[1]!s_pq_avgamount(A50,"20260101","",100000000)</f>
        <v>9.2496575605454545</v>
      </c>
      <c r="Y50" s="17">
        <f>[1]!s_ipo_dilutedpe(A50)</f>
        <v>22.99</v>
      </c>
      <c r="Z50" s="12">
        <f>[1]!s_ipo_collection_total(A50,100000000)</f>
        <v>3.99</v>
      </c>
      <c r="AA50" s="2">
        <f>[1]!s_val_pe_ttm(A50,E50)</f>
        <v>-45.25762939453125</v>
      </c>
      <c r="AB50" s="5">
        <f>[1]!s_info_zjtxornot1(A50,"")</f>
        <v>0</v>
      </c>
      <c r="AC50" s="22" t="str">
        <f>[1]!s_info_nature1(A50,"")</f>
        <v>民营企业</v>
      </c>
      <c r="AD50" s="6" t="str">
        <f>[1]!s_info_city(A50)</f>
        <v>宜兴市</v>
      </c>
      <c r="AE50" s="6" t="str">
        <f>[1]!s_info_province(A50)</f>
        <v>江苏省</v>
      </c>
      <c r="AF50">
        <v>119.79026500000001</v>
      </c>
      <c r="AG50">
        <v>31.362245000000001</v>
      </c>
    </row>
    <row r="51" spans="1:33" x14ac:dyDescent="0.3">
      <c r="A51" s="16" t="s">
        <v>741</v>
      </c>
      <c r="B51" s="16" t="s">
        <v>742</v>
      </c>
      <c r="C51" s="16" t="str">
        <f>[1]!s_info_mkt(A51)</f>
        <v>科创板</v>
      </c>
      <c r="D51" s="16" t="str">
        <f>[1]!s_ipo_listeddate(A51)</f>
        <v>2023-10-10</v>
      </c>
      <c r="E51" s="16" t="str">
        <f>[1]!lastradeday_s("000002","")</f>
        <v>2026-06-22</v>
      </c>
      <c r="F51" s="16" t="str">
        <f>[1]!s_info_industry_csrc2023(A51,"",3)</f>
        <v>软件和信息技术服务业</v>
      </c>
      <c r="G51" s="16" t="str">
        <f>[1]!s_info_industry_csrc2023(A51,"",1)</f>
        <v>信息传输、软件和信息技术服务业</v>
      </c>
      <c r="H51" s="16">
        <f>[1]!s_is(A51,83,"FY","YTD","20251231",1,"",100000000)</f>
        <v>3.3209351199000001</v>
      </c>
      <c r="I51" s="16">
        <f>[1]!s_is(A51,83,"FY","YTD","20241231",1,"",100000000)</f>
        <v>2.8904347141000004</v>
      </c>
      <c r="J51" s="16">
        <f t="shared" si="0"/>
        <v>0.1489396746101721</v>
      </c>
      <c r="K51" s="16">
        <f>[1]!s_is(A51,61,"FY","YTD","20251231",1,"",100000000)</f>
        <v>0.50801584729999993</v>
      </c>
      <c r="L51" s="16">
        <f>[1]!s_is(A51,61,"FY","YTD","20241231",1,"",100000000)</f>
        <v>0.62999129190000003</v>
      </c>
      <c r="M51" s="16">
        <f t="shared" si="1"/>
        <v>-0.19361449303867764</v>
      </c>
      <c r="N51" s="16">
        <f>[1]!s_fa_roe(A51,"20251231")</f>
        <v>3.5857999999999999</v>
      </c>
      <c r="O51" s="16">
        <f>[1]!s_stmnote_rdexp(A51,"20251231",1,10000)</f>
        <v>9268.51</v>
      </c>
      <c r="P51" s="20">
        <f t="shared" si="2"/>
        <v>0.27909337777966264</v>
      </c>
      <c r="Q51" s="16">
        <f>[1]!s_margin_tradingbalance(A51,"",10000)</f>
        <v>10185.7613</v>
      </c>
      <c r="R51" s="16">
        <f>[1]!s_margin_seclendingbalance(A51,"",10000)</f>
        <v>6.4871999999999996</v>
      </c>
      <c r="S51" s="17">
        <f>[1]!s_val_ev(A51,"",100000000)</f>
        <v>35.754013388399997</v>
      </c>
      <c r="T51" s="17">
        <f>[1]!share_freesharesmv(A51,"",100000000)</f>
        <v>19.172703182100001</v>
      </c>
      <c r="U51" s="17">
        <f>[1]!s_dq_amount_btin(A51,E51,100000000)</f>
        <v>1.66919098</v>
      </c>
      <c r="V51" s="17">
        <f>[1]!s_dq_turn(A51,E51)</f>
        <v>7.4683409503612417</v>
      </c>
      <c r="W51" s="2">
        <f>[1]!s_pq_amount(A51,"20260101","",100000000)</f>
        <v>69.017353400000005</v>
      </c>
      <c r="X51" s="2">
        <f>[1]!s_pq_avgamount(A51,"20260101","",100000000)</f>
        <v>0.62743048545454549</v>
      </c>
      <c r="Y51" s="17">
        <f>[1]!s_ipo_dilutedpe(A51)</f>
        <v>77.77</v>
      </c>
      <c r="Z51" s="12">
        <f>[1]!s_ipo_collection_total(A51,100000000)</f>
        <v>11.5996188</v>
      </c>
      <c r="AA51" s="2">
        <f>[1]!s_val_pe_ttm(A51,E51)</f>
        <v>74.18927001953125</v>
      </c>
      <c r="AB51" s="5">
        <f>[1]!s_info_zjtxornot1(A51,"")</f>
        <v>0</v>
      </c>
      <c r="AC51" s="22" t="str">
        <f>[1]!s_info_nature1(A51,"")</f>
        <v>民营企业</v>
      </c>
      <c r="AD51" s="6" t="str">
        <f>[1]!s_info_city(A51)</f>
        <v>苏州市</v>
      </c>
      <c r="AE51" s="6" t="str">
        <f>[1]!s_info_province(A51)</f>
        <v>江苏省</v>
      </c>
      <c r="AF51">
        <v>120.619585</v>
      </c>
      <c r="AG51">
        <v>31.299378999999998</v>
      </c>
    </row>
    <row r="52" spans="1:33" x14ac:dyDescent="0.3">
      <c r="A52" s="16" t="s">
        <v>743</v>
      </c>
      <c r="B52" s="16" t="s">
        <v>744</v>
      </c>
      <c r="C52" s="16" t="str">
        <f>[1]!s_info_mkt(A52)</f>
        <v>创业板</v>
      </c>
      <c r="D52" s="16" t="str">
        <f>[1]!s_ipo_listeddate(A52)</f>
        <v>2017-02-08</v>
      </c>
      <c r="E52" s="16" t="str">
        <f>[1]!lastradeday_s("000002","")</f>
        <v>2026-06-22</v>
      </c>
      <c r="F52" s="16" t="str">
        <f>[1]!s_info_industry_csrc2023(A52,"",3)</f>
        <v>非金属矿物制品业</v>
      </c>
      <c r="G52" s="16" t="str">
        <f>[1]!s_info_industry_csrc2023(A52,"",1)</f>
        <v>制造业</v>
      </c>
      <c r="H52" s="16">
        <f>[1]!s_is(A52,83,"FY","YTD","20251231",1,"",100000000)</f>
        <v>5.4486728800000002</v>
      </c>
      <c r="I52" s="16">
        <f>[1]!s_is(A52,83,"FY","YTD","20241231",1,"",100000000)</f>
        <v>4.9254506943000003</v>
      </c>
      <c r="J52" s="16">
        <f t="shared" si="0"/>
        <v>0.10622828613541935</v>
      </c>
      <c r="K52" s="16">
        <f>[1]!s_is(A52,61,"FY","YTD","20251231",1,"",100000000)</f>
        <v>0.19913937309999999</v>
      </c>
      <c r="L52" s="16">
        <f>[1]!s_is(A52,61,"FY","YTD","20241231",1,"",100000000)</f>
        <v>-0.1639781152</v>
      </c>
      <c r="M52" s="16">
        <f t="shared" si="1"/>
        <v>2.2144265279370647</v>
      </c>
      <c r="N52" s="16">
        <f>[1]!s_fa_roe(A52,"20251231")</f>
        <v>2.9733999999999998</v>
      </c>
      <c r="O52" s="16">
        <f>[1]!s_stmnote_rdexp(A52,"20251231",1,10000)</f>
        <v>2822.099487</v>
      </c>
      <c r="P52" s="20">
        <f t="shared" si="2"/>
        <v>5.1794254291881808E-2</v>
      </c>
      <c r="Q52" s="16">
        <f>[1]!s_margin_tradingbalance(A52,"",10000)</f>
        <v>0</v>
      </c>
      <c r="R52" s="16">
        <f>[1]!s_margin_seclendingbalance(A52,"",10000)</f>
        <v>0</v>
      </c>
      <c r="S52" s="17">
        <f>[1]!s_val_ev(A52,"",100000000)</f>
        <v>67.541408653199994</v>
      </c>
      <c r="T52" s="17">
        <f>[1]!share_freesharesmv(A52,"",100000000)</f>
        <v>39.278460046799999</v>
      </c>
      <c r="U52" s="17">
        <f>[1]!s_dq_amount_btin(A52,E52,100000000)</f>
        <v>6.9338011499999999</v>
      </c>
      <c r="V52" s="17">
        <f>[1]!s_dq_turn(A52,E52)</f>
        <v>11.931736842258227</v>
      </c>
      <c r="W52" s="2">
        <f>[1]!s_pq_amount(A52,"20260101","",100000000)</f>
        <v>608.96572239</v>
      </c>
      <c r="X52" s="2">
        <f>[1]!s_pq_avgamount(A52,"20260101","",100000000)</f>
        <v>5.5360520217272722</v>
      </c>
      <c r="Y52" s="17">
        <f>[1]!s_ipo_dilutedpe(A52)</f>
        <v>22.97</v>
      </c>
      <c r="Z52" s="12">
        <f>[1]!s_ipo_collection_total(A52,100000000)</f>
        <v>1.8642799999999999</v>
      </c>
      <c r="AA52" s="2">
        <f>[1]!s_val_pe_ttm(A52,E52)</f>
        <v>337.216552734375</v>
      </c>
      <c r="AB52" s="5">
        <f>[1]!s_info_zjtxornot1(A52,"")</f>
        <v>1</v>
      </c>
      <c r="AC52" s="22" t="str">
        <f>[1]!s_info_nature1(A52,"")</f>
        <v>民营企业</v>
      </c>
      <c r="AD52" s="6" t="str">
        <f>[1]!s_info_city(A52)</f>
        <v>东莞市</v>
      </c>
      <c r="AE52" s="6" t="str">
        <f>[1]!s_info_province(A52)</f>
        <v>广东省</v>
      </c>
      <c r="AF52">
        <v>113.746262</v>
      </c>
      <c r="AG52">
        <v>23.046237000000001</v>
      </c>
    </row>
    <row r="53" spans="1:33" x14ac:dyDescent="0.3">
      <c r="A53" s="16" t="s">
        <v>745</v>
      </c>
      <c r="B53" s="16" t="s">
        <v>746</v>
      </c>
      <c r="C53" s="16" t="str">
        <f>[1]!s_info_mkt(A53)</f>
        <v>主板</v>
      </c>
      <c r="D53" s="16" t="str">
        <f>[1]!s_ipo_listeddate(A53)</f>
        <v>1998-06-09</v>
      </c>
      <c r="E53" s="16" t="str">
        <f>[1]!lastradeday_s("000002","")</f>
        <v>2026-06-22</v>
      </c>
      <c r="F53" s="16" t="str">
        <f>[1]!s_info_industry_csrc2023(A53,"",3)</f>
        <v>房地产业</v>
      </c>
      <c r="G53" s="16" t="str">
        <f>[1]!s_info_industry_csrc2023(A53,"",1)</f>
        <v>房地产业</v>
      </c>
      <c r="H53" s="16">
        <f>[1]!s_is(A53,83,"FY","YTD","20251231",1,"",100000000)</f>
        <v>14.4407248223</v>
      </c>
      <c r="I53" s="16">
        <f>[1]!s_is(A53,83,"FY","YTD","20241231",1,"",100000000)</f>
        <v>37.602617743400003</v>
      </c>
      <c r="J53" s="16">
        <f t="shared" si="0"/>
        <v>-0.61596490646360302</v>
      </c>
      <c r="K53" s="16">
        <f>[1]!s_is(A53,61,"FY","YTD","20251231",1,"",100000000)</f>
        <v>-0.88301828579999997</v>
      </c>
      <c r="L53" s="16">
        <f>[1]!s_is(A53,61,"FY","YTD","20241231",1,"",100000000)</f>
        <v>0.61796925850000006</v>
      </c>
      <c r="M53" s="16">
        <f t="shared" si="1"/>
        <v>-2.4289032563583417</v>
      </c>
      <c r="N53" s="16">
        <f>[1]!s_fa_roe(A53,"20251231")</f>
        <v>-1.5163</v>
      </c>
      <c r="O53" s="16">
        <f>[1]!s_stmnote_rdexp(A53,"20251231",1,10000)</f>
        <v>0</v>
      </c>
      <c r="P53" s="20">
        <f t="shared" si="2"/>
        <v>0</v>
      </c>
      <c r="Q53" s="16">
        <f>[1]!s_margin_tradingbalance(A53,"",10000)</f>
        <v>25770.944599999999</v>
      </c>
      <c r="R53" s="16">
        <f>[1]!s_margin_seclendingbalance(A53,"",10000)</f>
        <v>57.494799999999998</v>
      </c>
      <c r="S53" s="17">
        <f>[1]!s_val_ev(A53,"",100000000)</f>
        <v>128.77646200680002</v>
      </c>
      <c r="T53" s="17">
        <f>[1]!share_freesharesmv(A53,"",100000000)</f>
        <v>41.374422334800002</v>
      </c>
      <c r="U53" s="17">
        <f>[1]!s_dq_amount_btin(A53,E53,100000000)</f>
        <v>9.6383749200000004</v>
      </c>
      <c r="V53" s="17">
        <f>[1]!s_dq_turn(A53,E53)</f>
        <v>7.6933054448078044</v>
      </c>
      <c r="W53" s="2">
        <f>[1]!s_pq_amount(A53,"20260101","",100000000)</f>
        <v>279.41999850000002</v>
      </c>
      <c r="X53" s="2">
        <f>[1]!s_pq_avgamount(A53,"20260101","",100000000)</f>
        <v>2.5401818045454547</v>
      </c>
      <c r="Y53" s="17">
        <f>[1]!s_ipo_dilutedpe(A53)</f>
        <v>0</v>
      </c>
      <c r="Z53" s="12">
        <f>[1]!s_ipo_collection_total(A53,100000000)</f>
        <v>1.4</v>
      </c>
      <c r="AA53" s="2">
        <f>[1]!s_val_pe_ttm(A53,E53)</f>
        <v>-146.95896911621094</v>
      </c>
      <c r="AB53" s="5">
        <f>[1]!s_info_zjtxornot1(A53,"")</f>
        <v>0</v>
      </c>
      <c r="AC53" s="22" t="str">
        <f>[1]!s_info_nature1(A53,"")</f>
        <v>民营企业</v>
      </c>
      <c r="AD53" s="6" t="str">
        <f>[1]!s_info_city(A53)</f>
        <v>深圳市</v>
      </c>
      <c r="AE53" s="6" t="str">
        <f>[1]!s_info_province(A53)</f>
        <v>广东省</v>
      </c>
      <c r="AF53">
        <v>114.085947</v>
      </c>
      <c r="AG53">
        <v>22.547000000000001</v>
      </c>
    </row>
    <row r="54" spans="1:33" x14ac:dyDescent="0.3">
      <c r="A54" s="16" t="s">
        <v>747</v>
      </c>
      <c r="B54" s="16" t="s">
        <v>748</v>
      </c>
      <c r="C54" s="16" t="str">
        <f>[1]!s_info_mkt(A54)</f>
        <v>创业板</v>
      </c>
      <c r="D54" s="16" t="str">
        <f>[1]!s_ipo_listeddate(A54)</f>
        <v>2015-12-31</v>
      </c>
      <c r="E54" s="16" t="str">
        <f>[1]!lastradeday_s("000002","")</f>
        <v>2026-06-22</v>
      </c>
      <c r="F54" s="16" t="str">
        <f>[1]!s_info_industry_csrc2023(A54,"",3)</f>
        <v>电气机械和器材制造业</v>
      </c>
      <c r="G54" s="16" t="str">
        <f>[1]!s_info_industry_csrc2023(A54,"",1)</f>
        <v>制造业</v>
      </c>
      <c r="H54" s="16">
        <f>[1]!s_is(A54,83,"FY","YTD","20251231",1,"",100000000)</f>
        <v>15.5715505775</v>
      </c>
      <c r="I54" s="16">
        <f>[1]!s_is(A54,83,"FY","YTD","20241231",1,"",100000000)</f>
        <v>12.091362775599999</v>
      </c>
      <c r="J54" s="16">
        <f t="shared" si="0"/>
        <v>0.28782428138893601</v>
      </c>
      <c r="K54" s="16">
        <f>[1]!s_is(A54,61,"FY","YTD","20251231",1,"",100000000)</f>
        <v>0.40153273049999999</v>
      </c>
      <c r="L54" s="16">
        <f>[1]!s_is(A54,61,"FY","YTD","20241231",1,"",100000000)</f>
        <v>0.23940677559999998</v>
      </c>
      <c r="M54" s="16">
        <f t="shared" si="1"/>
        <v>0.6771986903615439</v>
      </c>
      <c r="N54" s="16">
        <f>[1]!s_fa_roe(A54,"20251231")</f>
        <v>3.4245000000000001</v>
      </c>
      <c r="O54" s="16">
        <f>[1]!s_stmnote_rdexp(A54,"20251231",1,10000)</f>
        <v>13837.668924000001</v>
      </c>
      <c r="P54" s="20">
        <f t="shared" si="2"/>
        <v>8.8865067451886534E-2</v>
      </c>
      <c r="Q54" s="16">
        <f>[1]!s_margin_tradingbalance(A54,"",10000)</f>
        <v>0</v>
      </c>
      <c r="R54" s="16">
        <f>[1]!s_margin_seclendingbalance(A54,"",10000)</f>
        <v>0</v>
      </c>
      <c r="S54" s="17">
        <f>[1]!s_val_ev(A54,"",100000000)</f>
        <v>75.366234925800001</v>
      </c>
      <c r="T54" s="17">
        <f>[1]!share_freesharesmv(A54,"",100000000)</f>
        <v>52.275913279799994</v>
      </c>
      <c r="U54" s="17">
        <f>[1]!s_dq_amount_btin(A54,E54,100000000)</f>
        <v>7.02533867</v>
      </c>
      <c r="V54" s="17">
        <f>[1]!s_dq_turn(A54,E54)</f>
        <v>10.94262419150863</v>
      </c>
      <c r="W54" s="2">
        <f>[1]!s_pq_amount(A54,"20260101","",100000000)</f>
        <v>331.79609843999998</v>
      </c>
      <c r="X54" s="2">
        <f>[1]!s_pq_avgamount(A54,"20260101","",100000000)</f>
        <v>3.0163281676363636</v>
      </c>
      <c r="Y54" s="17">
        <f>[1]!s_ipo_dilutedpe(A54)</f>
        <v>22.98</v>
      </c>
      <c r="Z54" s="12">
        <f>[1]!s_ipo_collection_total(A54,100000000)</f>
        <v>2.0960000000000001</v>
      </c>
      <c r="AA54" s="2">
        <f>[1]!s_val_pe_ttm(A54,E54)</f>
        <v>162.548583984375</v>
      </c>
      <c r="AB54" s="5">
        <f>[1]!s_info_zjtxornot1(A54,"")</f>
        <v>1</v>
      </c>
      <c r="AC54" s="22" t="str">
        <f>[1]!s_info_nature1(A54,"")</f>
        <v>民营企业</v>
      </c>
      <c r="AD54" s="6" t="str">
        <f>[1]!s_info_city(A54)</f>
        <v>石家庄市</v>
      </c>
      <c r="AE54" s="6" t="str">
        <f>[1]!s_info_province(A54)</f>
        <v>河北省</v>
      </c>
      <c r="AF54">
        <v>114.502461</v>
      </c>
      <c r="AG54">
        <v>38.045473999999999</v>
      </c>
    </row>
    <row r="55" spans="1:33" x14ac:dyDescent="0.3">
      <c r="A55" s="16" t="s">
        <v>749</v>
      </c>
      <c r="B55" s="16" t="s">
        <v>750</v>
      </c>
      <c r="C55" s="16" t="str">
        <f>[1]!s_info_mkt(A55)</f>
        <v>主板</v>
      </c>
      <c r="D55" s="16" t="str">
        <f>[1]!s_ipo_listeddate(A55)</f>
        <v>1997-12-18</v>
      </c>
      <c r="E55" s="16" t="str">
        <f>[1]!lastradeday_s("000002","")</f>
        <v>2026-06-22</v>
      </c>
      <c r="F55" s="16" t="str">
        <f>[1]!s_info_industry_csrc2023(A55,"",3)</f>
        <v>软件和信息技术服务业</v>
      </c>
      <c r="G55" s="16" t="str">
        <f>[1]!s_info_industry_csrc2023(A55,"",1)</f>
        <v>信息传输、软件和信息技术服务业</v>
      </c>
      <c r="H55" s="16">
        <f>[1]!s_is(A55,83,"FY","YTD","20251231",1,"",100000000)</f>
        <v>15.9273099754</v>
      </c>
      <c r="I55" s="16">
        <f>[1]!s_is(A55,83,"FY","YTD","20241231",1,"",100000000)</f>
        <v>14.6319502348</v>
      </c>
      <c r="J55" s="16">
        <f t="shared" si="0"/>
        <v>8.8529534328183557E-2</v>
      </c>
      <c r="K55" s="16">
        <f>[1]!s_is(A55,61,"FY","YTD","20251231",1,"",100000000)</f>
        <v>-0.2646611915</v>
      </c>
      <c r="L55" s="16">
        <f>[1]!s_is(A55,61,"FY","YTD","20241231",1,"",100000000)</f>
        <v>-0.3543342994</v>
      </c>
      <c r="M55" s="16">
        <f t="shared" si="1"/>
        <v>0.25307487322521394</v>
      </c>
      <c r="N55" s="16">
        <f>[1]!s_fa_roe(A55,"20251231")</f>
        <v>-30.391999999999999</v>
      </c>
      <c r="O55" s="16">
        <f>[1]!s_stmnote_rdexp(A55,"20251231",1,10000)</f>
        <v>5196.0317320000004</v>
      </c>
      <c r="P55" s="20">
        <f t="shared" si="2"/>
        <v>3.2623410607474583E-2</v>
      </c>
      <c r="Q55" s="16">
        <f>[1]!s_margin_tradingbalance(A55,"",10000)</f>
        <v>13543.212100000001</v>
      </c>
      <c r="R55" s="16">
        <f>[1]!s_margin_seclendingbalance(A55,"",10000)</f>
        <v>0</v>
      </c>
      <c r="S55" s="17">
        <f>[1]!s_val_ev(A55,"",100000000)</f>
        <v>39.886001541599995</v>
      </c>
      <c r="T55" s="17">
        <f>[1]!share_freesharesmv(A55,"",100000000)</f>
        <v>27.423883252799996</v>
      </c>
      <c r="U55" s="17">
        <f>[1]!s_dq_amount_btin(A55,E55,100000000)</f>
        <v>6.1658047900000001</v>
      </c>
      <c r="V55" s="17">
        <f>[1]!s_dq_turn(A55,E55)</f>
        <v>17.286053579932261</v>
      </c>
      <c r="W55" s="2">
        <f>[1]!s_pq_amount(A55,"20260101","",100000000)</f>
        <v>354.73162256000001</v>
      </c>
      <c r="X55" s="2">
        <f>[1]!s_pq_avgamount(A55,"20260101","",100000000)</f>
        <v>3.2248329323636367</v>
      </c>
      <c r="Y55" s="17">
        <f>[1]!s_ipo_dilutedpe(A55)</f>
        <v>14.5</v>
      </c>
      <c r="Z55" s="12">
        <f>[1]!s_ipo_collection_total(A55,100000000)</f>
        <v>1.1339999999999999</v>
      </c>
      <c r="AA55" s="2">
        <f>[1]!s_val_pe_ttm(A55,E55)</f>
        <v>-158.14425659179688</v>
      </c>
      <c r="AB55" s="5">
        <f>[1]!s_info_zjtxornot1(A55,"")</f>
        <v>0</v>
      </c>
      <c r="AC55" s="22" t="str">
        <f>[1]!s_info_nature1(A55,"")</f>
        <v>民营企业</v>
      </c>
      <c r="AD55" s="6" t="str">
        <f>[1]!s_info_city(A55)</f>
        <v>秦皇岛市</v>
      </c>
      <c r="AE55" s="6" t="str">
        <f>[1]!s_info_province(A55)</f>
        <v>河北省</v>
      </c>
      <c r="AF55">
        <v>119.586579</v>
      </c>
      <c r="AG55">
        <v>39.942531000000002</v>
      </c>
    </row>
    <row r="56" spans="1:33" x14ac:dyDescent="0.3">
      <c r="A56" s="16" t="s">
        <v>751</v>
      </c>
      <c r="B56" s="16" t="s">
        <v>752</v>
      </c>
      <c r="C56" s="16" t="str">
        <f>[1]!s_info_mkt(A56)</f>
        <v>主板</v>
      </c>
      <c r="D56" s="16" t="str">
        <f>[1]!s_ipo_listeddate(A56)</f>
        <v>2016-10-13</v>
      </c>
      <c r="E56" s="16" t="str">
        <f>[1]!lastradeday_s("000002","")</f>
        <v>2026-06-22</v>
      </c>
      <c r="F56" s="16" t="str">
        <f>[1]!s_info_industry_csrc2023(A56,"",3)</f>
        <v>家具制造业</v>
      </c>
      <c r="G56" s="16" t="str">
        <f>[1]!s_info_industry_csrc2023(A56,"",1)</f>
        <v>制造业</v>
      </c>
      <c r="H56" s="16">
        <f>[1]!s_is(A56,83,"FY","YTD","20251231",1,"",100000000)</f>
        <v>89.120753959699996</v>
      </c>
      <c r="I56" s="16">
        <f>[1]!s_is(A56,83,"FY","YTD","20241231",1,"",100000000)</f>
        <v>84.493862118300001</v>
      </c>
      <c r="J56" s="16">
        <f t="shared" si="0"/>
        <v>5.4760094111000246E-2</v>
      </c>
      <c r="K56" s="16">
        <f>[1]!s_is(A56,61,"FY","YTD","20251231",1,"",100000000)</f>
        <v>-9.822497949999999E-2</v>
      </c>
      <c r="L56" s="16">
        <f>[1]!s_is(A56,61,"FY","YTD","20241231",1,"",100000000)</f>
        <v>-1.5142032440000002</v>
      </c>
      <c r="M56" s="16">
        <f t="shared" si="1"/>
        <v>0.93513091463169518</v>
      </c>
      <c r="N56" s="16">
        <f>[1]!s_fa_roe(A56,"20251231")</f>
        <v>-0.27560000000000001</v>
      </c>
      <c r="O56" s="16">
        <f>[1]!s_stmnote_rdexp(A56,"20251231",1,10000)</f>
        <v>13681.245780000001</v>
      </c>
      <c r="P56" s="20">
        <f t="shared" si="2"/>
        <v>1.5351357761388105E-2</v>
      </c>
      <c r="Q56" s="16">
        <f>[1]!s_margin_tradingbalance(A56,"",10000)</f>
        <v>0</v>
      </c>
      <c r="R56" s="16">
        <f>[1]!s_margin_seclendingbalance(A56,"",10000)</f>
        <v>0</v>
      </c>
      <c r="S56" s="17">
        <f>[1]!s_val_ev(A56,"",100000000)</f>
        <v>30.811691790000001</v>
      </c>
      <c r="T56" s="17">
        <f>[1]!share_freesharesmv(A56,"",100000000)</f>
        <v>16.615645074</v>
      </c>
      <c r="U56" s="17">
        <f>[1]!s_dq_amount_btin(A56,E56,100000000)</f>
        <v>1.33184999</v>
      </c>
      <c r="V56" s="17">
        <f>[1]!s_dq_turn(A56,E56)</f>
        <v>4.3359936322406005</v>
      </c>
      <c r="W56" s="2">
        <f>[1]!s_pq_amount(A56,"20260101","",100000000)</f>
        <v>95.962266040000003</v>
      </c>
      <c r="X56" s="2">
        <f>[1]!s_pq_avgamount(A56,"20260101","",100000000)</f>
        <v>0.87238423672727272</v>
      </c>
      <c r="Y56" s="17">
        <f>[1]!s_ipo_dilutedpe(A56)</f>
        <v>22.66</v>
      </c>
      <c r="Z56" s="12">
        <f>[1]!s_ipo_collection_total(A56,100000000)</f>
        <v>9.2460000000000004</v>
      </c>
      <c r="AA56" s="2">
        <f>[1]!s_val_pe_ttm(A56,E56)</f>
        <v>-28.889175415039063</v>
      </c>
      <c r="AB56" s="5">
        <f>[1]!s_info_zjtxornot1(A56,"")</f>
        <v>0</v>
      </c>
      <c r="AC56" s="22" t="str">
        <f>[1]!s_info_nature1(A56,"")</f>
        <v>民营企业</v>
      </c>
      <c r="AD56" s="6" t="str">
        <f>[1]!s_info_city(A56)</f>
        <v>如皋市</v>
      </c>
      <c r="AE56" s="6" t="str">
        <f>[1]!s_info_province(A56)</f>
        <v>江苏省</v>
      </c>
      <c r="AF56">
        <v>120.580144</v>
      </c>
      <c r="AG56">
        <v>32.273615999999997</v>
      </c>
    </row>
    <row r="57" spans="1:33" x14ac:dyDescent="0.3">
      <c r="A57" s="16" t="s">
        <v>753</v>
      </c>
      <c r="B57" s="16" t="s">
        <v>754</v>
      </c>
      <c r="C57" s="16" t="str">
        <f>[1]!s_info_mkt(A57)</f>
        <v>主板</v>
      </c>
      <c r="D57" s="16" t="str">
        <f>[1]!s_ipo_listeddate(A57)</f>
        <v>2000-12-29</v>
      </c>
      <c r="E57" s="16" t="str">
        <f>[1]!lastradeday_s("000002","")</f>
        <v>2026-06-22</v>
      </c>
      <c r="F57" s="16" t="str">
        <f>[1]!s_info_industry_csrc2023(A57,"",3)</f>
        <v>黑色金属冶炼和压延加工业</v>
      </c>
      <c r="G57" s="16" t="str">
        <f>[1]!s_info_industry_csrc2023(A57,"",1)</f>
        <v>制造业</v>
      </c>
      <c r="H57" s="16">
        <f>[1]!s_is(A57,83,"FY","YTD","20251231",1,"",100000000)</f>
        <v>77.834306626599997</v>
      </c>
      <c r="I57" s="16">
        <f>[1]!s_is(A57,83,"FY","YTD","20241231",1,"",100000000)</f>
        <v>84.839188063500004</v>
      </c>
      <c r="J57" s="16">
        <f t="shared" si="0"/>
        <v>-8.25665779787641E-2</v>
      </c>
      <c r="K57" s="16">
        <f>[1]!s_is(A57,61,"FY","YTD","20251231",1,"",100000000)</f>
        <v>-8.0496973978999993</v>
      </c>
      <c r="L57" s="16">
        <f>[1]!s_is(A57,61,"FY","YTD","20241231",1,"",100000000)</f>
        <v>1.1168323856</v>
      </c>
      <c r="M57" s="16">
        <f t="shared" si="1"/>
        <v>-8.2076145907744529</v>
      </c>
      <c r="N57" s="16">
        <f>[1]!s_fa_roe(A57,"20251231")</f>
        <v>-13.572100000000001</v>
      </c>
      <c r="O57" s="16">
        <f>[1]!s_stmnote_rdexp(A57,"20251231",1,10000)</f>
        <v>29454.327937999999</v>
      </c>
      <c r="P57" s="20">
        <f t="shared" si="2"/>
        <v>3.784234640812479E-2</v>
      </c>
      <c r="Q57" s="16">
        <f>[1]!s_margin_tradingbalance(A57,"",10000)</f>
        <v>50313.698299999996</v>
      </c>
      <c r="R57" s="16">
        <f>[1]!s_margin_seclendingbalance(A57,"",10000)</f>
        <v>250.68049999999999</v>
      </c>
      <c r="S57" s="17">
        <f>[1]!s_val_ev(A57,"",100000000)</f>
        <v>89.138919999999999</v>
      </c>
      <c r="T57" s="17">
        <f>[1]!share_freesharesmv(A57,"",100000000)</f>
        <v>61.50343587679999</v>
      </c>
      <c r="U57" s="17">
        <f>[1]!s_dq_amount_btin(A57,E57,100000000)</f>
        <v>4.9392579799999998</v>
      </c>
      <c r="V57" s="17">
        <f>[1]!s_dq_turn(A57,E57)</f>
        <v>5.5672101313320823</v>
      </c>
      <c r="W57" s="2">
        <f>[1]!s_pq_amount(A57,"20260101","",100000000)</f>
        <v>528.67135881000002</v>
      </c>
      <c r="X57" s="2">
        <f>[1]!s_pq_avgamount(A57,"20260101","",100000000)</f>
        <v>4.8061032619090911</v>
      </c>
      <c r="Y57" s="17">
        <f>[1]!s_ipo_dilutedpe(A57)</f>
        <v>28.95</v>
      </c>
      <c r="Z57" s="12">
        <f>[1]!s_ipo_collection_total(A57,100000000)</f>
        <v>6.6</v>
      </c>
      <c r="AA57" s="2">
        <f>[1]!s_val_pe_ttm(A57,E57)</f>
        <v>-10.789408683776855</v>
      </c>
      <c r="AB57" s="5">
        <f>[1]!s_info_zjtxornot1(A57,"")</f>
        <v>0</v>
      </c>
      <c r="AC57" s="22" t="str">
        <f>[1]!s_info_nature1(A57,"")</f>
        <v>民营企业</v>
      </c>
      <c r="AD57" s="6" t="str">
        <f>[1]!s_info_city(A57)</f>
        <v>抚顺市</v>
      </c>
      <c r="AE57" s="6" t="str">
        <f>[1]!s_info_province(A57)</f>
        <v>辽宁省</v>
      </c>
      <c r="AF57">
        <v>123.921109</v>
      </c>
      <c r="AG57">
        <v>41.875956000000002</v>
      </c>
    </row>
    <row r="58" spans="1:33" x14ac:dyDescent="0.3">
      <c r="A58" s="16" t="s">
        <v>755</v>
      </c>
      <c r="B58" s="16" t="s">
        <v>756</v>
      </c>
      <c r="C58" s="16" t="str">
        <f>[1]!s_info_mkt(A58)</f>
        <v>创业板</v>
      </c>
      <c r="D58" s="16" t="str">
        <f>[1]!s_ipo_listeddate(A58)</f>
        <v>2022-01-27</v>
      </c>
      <c r="E58" s="16" t="str">
        <f>[1]!lastradeday_s("000002","")</f>
        <v>2026-06-22</v>
      </c>
      <c r="F58" s="16" t="str">
        <f>[1]!s_info_industry_csrc2023(A58,"",3)</f>
        <v>计算机、通信和其他电子设备制造业</v>
      </c>
      <c r="G58" s="16" t="str">
        <f>[1]!s_info_industry_csrc2023(A58,"",1)</f>
        <v>制造业</v>
      </c>
      <c r="H58" s="16">
        <f>[1]!s_is(A58,83,"FY","YTD","20251231",1,"",100000000)</f>
        <v>66.892059916700006</v>
      </c>
      <c r="I58" s="16">
        <f>[1]!s_is(A58,83,"FY","YTD","20241231",1,"",100000000)</f>
        <v>47.189103842600005</v>
      </c>
      <c r="J58" s="16">
        <f t="shared" si="0"/>
        <v>0.41753189761389664</v>
      </c>
      <c r="K58" s="16">
        <f>[1]!s_is(A58,61,"FY","YTD","20251231",1,"",100000000)</f>
        <v>0.62649871759999998</v>
      </c>
      <c r="L58" s="16">
        <f>[1]!s_is(A58,61,"FY","YTD","20241231",1,"",100000000)</f>
        <v>-1.5634488300999998</v>
      </c>
      <c r="M58" s="16">
        <f t="shared" si="1"/>
        <v>1.4007158440611889</v>
      </c>
      <c r="N58" s="16">
        <f>[1]!s_fa_roe(A58,"20251231")</f>
        <v>1.1631</v>
      </c>
      <c r="O58" s="16">
        <f>[1]!s_stmnote_rdexp(A58,"20251231",1,10000)</f>
        <v>9366.3566580000006</v>
      </c>
      <c r="P58" s="20">
        <f t="shared" si="2"/>
        <v>1.4002194983476107E-2</v>
      </c>
      <c r="Q58" s="16">
        <f>[1]!s_margin_tradingbalance(A58,"",10000)</f>
        <v>144516.97630000001</v>
      </c>
      <c r="R58" s="16">
        <f>[1]!s_margin_seclendingbalance(A58,"",10000)</f>
        <v>2204</v>
      </c>
      <c r="S58" s="17">
        <f>[1]!s_val_ev(A58,"",100000000)</f>
        <v>1629.0155439600001</v>
      </c>
      <c r="T58" s="17">
        <f>[1]!share_freesharesmv(A58,"",100000000)</f>
        <v>450.01554396</v>
      </c>
      <c r="U58" s="17">
        <f>[1]!s_dq_amount_btin(A58,E58,100000000)</f>
        <v>117.30090385</v>
      </c>
      <c r="V58" s="17">
        <f>[1]!s_dq_turn(A58,E58)</f>
        <v>7.3939336172446977</v>
      </c>
      <c r="W58" s="2">
        <f>[1]!s_pq_amount(A58,"20260101","",100000000)</f>
        <v>2793.3717038300001</v>
      </c>
      <c r="X58" s="2">
        <f>[1]!s_pq_avgamount(A58,"20260101","",100000000)</f>
        <v>25.394288216636362</v>
      </c>
      <c r="Y58" s="17">
        <f>[1]!s_ipo_dilutedpe(A58)</f>
        <v>249.03</v>
      </c>
      <c r="Z58" s="12">
        <f>[1]!s_ipo_collection_total(A58,100000000)</f>
        <v>35.7927461122</v>
      </c>
      <c r="AA58" s="2">
        <f>[1]!s_val_pe_ttm(A58,E58)</f>
        <v>991.81793212890625</v>
      </c>
      <c r="AB58" s="5">
        <f>[1]!s_info_zjtxornot1(A58,"")</f>
        <v>0</v>
      </c>
      <c r="AC58" s="22" t="str">
        <f>[1]!s_info_nature1(A58,"")</f>
        <v>地方国有企业</v>
      </c>
      <c r="AD58" s="6" t="str">
        <f>[1]!s_info_city(A58)</f>
        <v>池州市</v>
      </c>
      <c r="AE58" s="6" t="str">
        <f>[1]!s_info_province(A58)</f>
        <v>安徽省</v>
      </c>
      <c r="AF58">
        <v>117.48915700000001</v>
      </c>
      <c r="AG58">
        <v>30.656037000000001</v>
      </c>
    </row>
    <row r="59" spans="1:33" x14ac:dyDescent="0.3">
      <c r="A59" s="16" t="s">
        <v>757</v>
      </c>
      <c r="B59" s="16" t="s">
        <v>758</v>
      </c>
      <c r="C59" s="16" t="str">
        <f>[1]!s_info_mkt(A59)</f>
        <v>主板</v>
      </c>
      <c r="D59" s="16" t="str">
        <f>[1]!s_ipo_listeddate(A59)</f>
        <v>2007-07-20</v>
      </c>
      <c r="E59" s="16" t="str">
        <f>[1]!lastradeday_s("000002","")</f>
        <v>2026-06-22</v>
      </c>
      <c r="F59" s="16" t="str">
        <f>[1]!s_info_industry_csrc2023(A59,"",3)</f>
        <v>电气机械和器材制造业</v>
      </c>
      <c r="G59" s="16" t="str">
        <f>[1]!s_info_industry_csrc2023(A59,"",1)</f>
        <v>制造业</v>
      </c>
      <c r="H59" s="16">
        <f>[1]!s_is(A59,83,"FY","YTD","20251231",1,"",100000000)</f>
        <v>11.556180529800001</v>
      </c>
      <c r="I59" s="16">
        <f>[1]!s_is(A59,83,"FY","YTD","20241231",1,"",100000000)</f>
        <v>4.4047860049000001</v>
      </c>
      <c r="J59" s="16">
        <f t="shared" si="0"/>
        <v>1.6235509550167935</v>
      </c>
      <c r="K59" s="16">
        <f>[1]!s_is(A59,61,"FY","YTD","20251231",1,"",100000000)</f>
        <v>0.15697171400000001</v>
      </c>
      <c r="L59" s="16">
        <f>[1]!s_is(A59,61,"FY","YTD","20241231",1,"",100000000)</f>
        <v>-1.1300616629</v>
      </c>
      <c r="M59" s="16">
        <f t="shared" si="1"/>
        <v>1.1389054413165156</v>
      </c>
      <c r="N59" s="16">
        <f>[1]!s_fa_roe(A59,"20251231")</f>
        <v>1.9359999999999999</v>
      </c>
      <c r="O59" s="16">
        <f>[1]!s_stmnote_rdexp(A59,"20251231",1,10000)</f>
        <v>1390.7338550000002</v>
      </c>
      <c r="P59" s="20">
        <f t="shared" si="2"/>
        <v>1.2034545942006578E-2</v>
      </c>
      <c r="Q59" s="16">
        <f>[1]!s_margin_tradingbalance(A59,"",10000)</f>
        <v>0</v>
      </c>
      <c r="R59" s="16">
        <f>[1]!s_margin_seclendingbalance(A59,"",10000)</f>
        <v>0</v>
      </c>
      <c r="S59" s="17">
        <f>[1]!s_val_ev(A59,"",100000000)</f>
        <v>46.482110910000003</v>
      </c>
      <c r="T59" s="17">
        <f>[1]!share_freesharesmv(A59,"",100000000)</f>
        <v>32.428970909999997</v>
      </c>
      <c r="U59" s="17">
        <f>[1]!s_dq_amount_btin(A59,E59,100000000)</f>
        <v>11.319215829999999</v>
      </c>
      <c r="V59" s="17">
        <f>[1]!s_dq_turn(A59,E59)</f>
        <v>23.449929266562215</v>
      </c>
      <c r="W59" s="2">
        <f>[1]!s_pq_amount(A59,"20260101","",100000000)</f>
        <v>148.46268606000001</v>
      </c>
      <c r="X59" s="2">
        <f>[1]!s_pq_avgamount(A59,"20260101","",100000000)</f>
        <v>1.3496607823636364</v>
      </c>
      <c r="Y59" s="17">
        <f>[1]!s_ipo_dilutedpe(A59)</f>
        <v>29.96</v>
      </c>
      <c r="Z59" s="12">
        <f>[1]!s_ipo_collection_total(A59,100000000)</f>
        <v>1.72753</v>
      </c>
      <c r="AA59" s="2">
        <f>[1]!s_val_pe_ttm(A59,E59)</f>
        <v>406.60491943359375</v>
      </c>
      <c r="AB59" s="5">
        <f>[1]!s_info_zjtxornot1(A59,"")</f>
        <v>0</v>
      </c>
      <c r="AC59" s="22" t="str">
        <f>[1]!s_info_nature1(A59,"")</f>
        <v>民营企业</v>
      </c>
      <c r="AD59" s="6" t="str">
        <f>[1]!s_info_city(A59)</f>
        <v>珠海市</v>
      </c>
      <c r="AE59" s="6" t="str">
        <f>[1]!s_info_province(A59)</f>
        <v>广东省</v>
      </c>
      <c r="AF59">
        <v>113.552724</v>
      </c>
      <c r="AG59">
        <v>22.255898999999999</v>
      </c>
    </row>
    <row r="60" spans="1:33" x14ac:dyDescent="0.3">
      <c r="A60" s="16" t="s">
        <v>759</v>
      </c>
      <c r="B60" s="16" t="s">
        <v>760</v>
      </c>
      <c r="C60" s="16" t="str">
        <f>[1]!s_info_mkt(A60)</f>
        <v>主板</v>
      </c>
      <c r="D60" s="16" t="str">
        <f>[1]!s_ipo_listeddate(A60)</f>
        <v>2015-06-11</v>
      </c>
      <c r="E60" s="16" t="str">
        <f>[1]!lastradeday_s("000002","")</f>
        <v>2026-06-22</v>
      </c>
      <c r="F60" s="16" t="str">
        <f>[1]!s_info_industry_csrc2023(A60,"",3)</f>
        <v>非金属矿物制品业</v>
      </c>
      <c r="G60" s="16" t="str">
        <f>[1]!s_info_industry_csrc2023(A60,"",1)</f>
        <v>制造业</v>
      </c>
      <c r="H60" s="16">
        <f>[1]!s_is(A60,83,"FY","YTD","20251231",1,"",100000000)</f>
        <v>8.843822727300001</v>
      </c>
      <c r="I60" s="16">
        <f>[1]!s_is(A60,83,"FY","YTD","20241231",1,"",100000000)</f>
        <v>7.8668644444000009</v>
      </c>
      <c r="J60" s="16">
        <f t="shared" si="0"/>
        <v>0.12418649003103699</v>
      </c>
      <c r="K60" s="16">
        <f>[1]!s_is(A60,61,"FY","YTD","20251231",1,"",100000000)</f>
        <v>-0.1010592832</v>
      </c>
      <c r="L60" s="16">
        <f>[1]!s_is(A60,61,"FY","YTD","20241231",1,"",100000000)</f>
        <v>-2.3115622775000002</v>
      </c>
      <c r="M60" s="16">
        <f t="shared" si="1"/>
        <v>0.956280960204413</v>
      </c>
      <c r="N60" s="16">
        <f>[1]!s_fa_roe(A60,"20251231")</f>
        <v>-4.4332000000000003</v>
      </c>
      <c r="O60" s="16">
        <f>[1]!s_stmnote_rdexp(A60,"20251231",1,10000)</f>
        <v>3381.8397219999997</v>
      </c>
      <c r="P60" s="20">
        <f t="shared" si="2"/>
        <v>3.8239569316112554E-2</v>
      </c>
      <c r="Q60" s="16">
        <f>[1]!s_margin_tradingbalance(A60,"",10000)</f>
        <v>0</v>
      </c>
      <c r="R60" s="16">
        <f>[1]!s_margin_seclendingbalance(A60,"",10000)</f>
        <v>0</v>
      </c>
      <c r="S60" s="17">
        <f>[1]!s_val_ev(A60,"",100000000)</f>
        <v>25.4789444</v>
      </c>
      <c r="T60" s="17">
        <f>[1]!share_freesharesmv(A60,"",100000000)</f>
        <v>16.281933640000002</v>
      </c>
      <c r="U60" s="17">
        <f>[1]!s_dq_amount_btin(A60,E60,100000000)</f>
        <v>4.4111929200000004</v>
      </c>
      <c r="V60" s="17">
        <f>[1]!s_dq_turn(A60,E60)</f>
        <v>17.32625887018499</v>
      </c>
      <c r="W60" s="2">
        <f>[1]!s_pq_amount(A60,"20260101","",100000000)</f>
        <v>238.65511862</v>
      </c>
      <c r="X60" s="2">
        <f>[1]!s_pq_avgamount(A60,"20260101","",100000000)</f>
        <v>2.3865511862000002</v>
      </c>
      <c r="Y60" s="17">
        <f>[1]!s_ipo_dilutedpe(A60)</f>
        <v>20.64</v>
      </c>
      <c r="Z60" s="12">
        <f>[1]!s_ipo_collection_total(A60,100000000)</f>
        <v>4.1631799999999997</v>
      </c>
      <c r="AA60" s="2">
        <f>[1]!s_val_pe_ttm(A60,E60)</f>
        <v>-107.18531036376953</v>
      </c>
      <c r="AB60" s="5">
        <f>[1]!s_info_zjtxornot1(A60,"")</f>
        <v>0</v>
      </c>
      <c r="AC60" s="22" t="str">
        <f>[1]!s_info_nature1(A60,"")</f>
        <v>集体企业</v>
      </c>
      <c r="AD60" s="6" t="str">
        <f>[1]!s_info_city(A60)</f>
        <v>北京市</v>
      </c>
      <c r="AE60" s="6" t="str">
        <f>[1]!s_info_province(A60)</f>
        <v>北京</v>
      </c>
      <c r="AF60">
        <v>116.40528500000001</v>
      </c>
      <c r="AG60">
        <v>39.904989</v>
      </c>
    </row>
    <row r="61" spans="1:33" x14ac:dyDescent="0.3">
      <c r="A61" s="16" t="s">
        <v>761</v>
      </c>
      <c r="B61" s="16" t="s">
        <v>762</v>
      </c>
      <c r="C61" s="16" t="str">
        <f>[1]!s_info_mkt(A61)</f>
        <v>主板</v>
      </c>
      <c r="D61" s="16" t="str">
        <f>[1]!s_ipo_listeddate(A61)</f>
        <v>1997-10-31</v>
      </c>
      <c r="E61" s="16" t="str">
        <f>[1]!lastradeday_s("000002","")</f>
        <v>2026-06-22</v>
      </c>
      <c r="F61" s="16" t="str">
        <f>[1]!s_info_industry_csrc2023(A61,"",3)</f>
        <v>软件和信息技术服务业</v>
      </c>
      <c r="G61" s="16" t="str">
        <f>[1]!s_info_industry_csrc2023(A61,"",1)</f>
        <v>信息传输、软件和信息技术服务业</v>
      </c>
      <c r="H61" s="16">
        <f>[1]!s_is(A61,83,"FY","YTD","20251231",1,"",100000000)</f>
        <v>33.228069032500002</v>
      </c>
      <c r="I61" s="16">
        <f>[1]!s_is(A61,83,"FY","YTD","20241231",1,"",100000000)</f>
        <v>33.953680882199997</v>
      </c>
      <c r="J61" s="16">
        <f t="shared" si="0"/>
        <v>-2.1370638789280472E-2</v>
      </c>
      <c r="K61" s="16">
        <f>[1]!s_is(A61,61,"FY","YTD","20251231",1,"",100000000)</f>
        <v>0.94203364249999999</v>
      </c>
      <c r="L61" s="16">
        <f>[1]!s_is(A61,61,"FY","YTD","20241231",1,"",100000000)</f>
        <v>-0.77790866599999997</v>
      </c>
      <c r="M61" s="16">
        <f t="shared" si="1"/>
        <v>2.2109823217986877</v>
      </c>
      <c r="N61" s="16">
        <f>[1]!s_fa_roe(A61,"20251231")</f>
        <v>6.2076000000000002</v>
      </c>
      <c r="O61" s="16">
        <f>[1]!s_stmnote_rdexp(A61,"20251231",1,10000)</f>
        <v>8413.2943940000005</v>
      </c>
      <c r="P61" s="20">
        <f t="shared" si="2"/>
        <v>2.5319841444205054E-2</v>
      </c>
      <c r="Q61" s="16">
        <f>[1]!s_margin_tradingbalance(A61,"",10000)</f>
        <v>35804.392099999997</v>
      </c>
      <c r="R61" s="16">
        <f>[1]!s_margin_seclendingbalance(A61,"",10000)</f>
        <v>12.741</v>
      </c>
      <c r="S61" s="17">
        <f>[1]!s_val_ev(A61,"",100000000)</f>
        <v>115.2428947488</v>
      </c>
      <c r="T61" s="17">
        <f>[1]!share_freesharesmv(A61,"",100000000)</f>
        <v>73.245337405800001</v>
      </c>
      <c r="U61" s="17">
        <f>[1]!s_dq_amount_btin(A61,E61,100000000)</f>
        <v>5.3080896699999993</v>
      </c>
      <c r="V61" s="17">
        <f>[1]!s_dq_turn(A61,E61)</f>
        <v>4.6652690598575779</v>
      </c>
      <c r="W61" s="2">
        <f>[1]!s_pq_amount(A61,"20260101","",100000000)</f>
        <v>454.07255447</v>
      </c>
      <c r="X61" s="2">
        <f>[1]!s_pq_avgamount(A61,"20260101","",100000000)</f>
        <v>4.1279323133636359</v>
      </c>
      <c r="Y61" s="17">
        <f>[1]!s_ipo_dilutedpe(A61)</f>
        <v>0</v>
      </c>
      <c r="Z61" s="12">
        <f>[1]!s_ipo_collection_total(A61,100000000)</f>
        <v>3.5449999999999999</v>
      </c>
      <c r="AA61" s="2">
        <f>[1]!s_val_pe_ttm(A61,E61)</f>
        <v>131.66879272460938</v>
      </c>
      <c r="AB61" s="5">
        <f>[1]!s_info_zjtxornot1(A61,"")</f>
        <v>0</v>
      </c>
      <c r="AC61" s="22" t="str">
        <f>[1]!s_info_nature1(A61,"")</f>
        <v>中央国有企业</v>
      </c>
      <c r="AD61" s="6" t="str">
        <f>[1]!s_info_city(A61)</f>
        <v>北京市</v>
      </c>
      <c r="AE61" s="6" t="str">
        <f>[1]!s_info_province(A61)</f>
        <v>北京</v>
      </c>
      <c r="AF61">
        <v>116.40528500000001</v>
      </c>
      <c r="AG61">
        <v>39.904989</v>
      </c>
    </row>
    <row r="62" spans="1:33" x14ac:dyDescent="0.3">
      <c r="A62" s="16" t="s">
        <v>763</v>
      </c>
      <c r="B62" s="16" t="s">
        <v>764</v>
      </c>
      <c r="C62" s="16" t="str">
        <f>[1]!s_info_mkt(A62)</f>
        <v>主板</v>
      </c>
      <c r="D62" s="16" t="str">
        <f>[1]!s_ipo_listeddate(A62)</f>
        <v>2009-08-21</v>
      </c>
      <c r="E62" s="16" t="str">
        <f>[1]!lastradeday_s("000002","")</f>
        <v>2026-06-22</v>
      </c>
      <c r="F62" s="16" t="str">
        <f>[1]!s_info_industry_csrc2023(A62,"",3)</f>
        <v>汽车制造业</v>
      </c>
      <c r="G62" s="16" t="str">
        <f>[1]!s_info_industry_csrc2023(A62,"",1)</f>
        <v>制造业</v>
      </c>
      <c r="H62" s="16">
        <f>[1]!s_is(A62,83,"FY","YTD","20251231",1,"",100000000)</f>
        <v>40.705788941900003</v>
      </c>
      <c r="I62" s="16">
        <f>[1]!s_is(A62,83,"FY","YTD","20241231",1,"",100000000)</f>
        <v>36.165299035499999</v>
      </c>
      <c r="J62" s="16">
        <f t="shared" si="0"/>
        <v>0.12554824728375791</v>
      </c>
      <c r="K62" s="16">
        <f>[1]!s_is(A62,61,"FY","YTD","20251231",1,"",100000000)</f>
        <v>3.6781376408999997</v>
      </c>
      <c r="L62" s="16">
        <f>[1]!s_is(A62,61,"FY","YTD","20241231",1,"",100000000)</f>
        <v>3.3250202093999999</v>
      </c>
      <c r="M62" s="16">
        <f t="shared" si="1"/>
        <v>0.10620008579247701</v>
      </c>
      <c r="N62" s="16">
        <f>[1]!s_fa_roe(A62,"20251231")</f>
        <v>6.0563000000000002</v>
      </c>
      <c r="O62" s="16">
        <f>[1]!s_stmnote_rdexp(A62,"20251231",1,10000)</f>
        <v>25822.820795</v>
      </c>
      <c r="P62" s="20">
        <f t="shared" si="2"/>
        <v>6.3437711112434902E-2</v>
      </c>
      <c r="Q62" s="16">
        <f>[1]!s_margin_tradingbalance(A62,"",10000)</f>
        <v>41053.017699999997</v>
      </c>
      <c r="R62" s="16">
        <f>[1]!s_margin_seclendingbalance(A62,"",10000)</f>
        <v>18.486899999999999</v>
      </c>
      <c r="S62" s="17">
        <f>[1]!s_val_ev(A62,"",100000000)</f>
        <v>128.8726068318</v>
      </c>
      <c r="T62" s="17">
        <f>[1]!share_freesharesmv(A62,"",100000000)</f>
        <v>87.806472869700016</v>
      </c>
      <c r="U62" s="17">
        <f>[1]!s_dq_amount_btin(A62,E62,100000000)</f>
        <v>9.9389603700000002</v>
      </c>
      <c r="V62" s="17">
        <f>[1]!s_dq_turn(A62,E62)</f>
        <v>9.0988548229760688</v>
      </c>
      <c r="W62" s="2">
        <f>[1]!s_pq_amount(A62,"20260101","",100000000)</f>
        <v>526.53765199999998</v>
      </c>
      <c r="X62" s="2">
        <f>[1]!s_pq_avgamount(A62,"20260101","",100000000)</f>
        <v>4.7867059272727275</v>
      </c>
      <c r="Y62" s="17">
        <f>[1]!s_ipo_dilutedpe(A62)</f>
        <v>33.33</v>
      </c>
      <c r="Z62" s="12">
        <f>[1]!s_ipo_collection_total(A62,100000000)</f>
        <v>8.4</v>
      </c>
      <c r="AA62" s="2">
        <f>[1]!s_val_pe_ttm(A62,E62)</f>
        <v>31.069858551025391</v>
      </c>
      <c r="AB62" s="5">
        <f>[1]!s_info_zjtxornot1(A62,"")</f>
        <v>0</v>
      </c>
      <c r="AC62" s="22" t="str">
        <f>[1]!s_info_nature1(A62,"")</f>
        <v>民营企业</v>
      </c>
      <c r="AD62" s="6" t="str">
        <f>[1]!s_info_city(A62)</f>
        <v>威海市</v>
      </c>
      <c r="AE62" s="6" t="str">
        <f>[1]!s_info_province(A62)</f>
        <v>山东省</v>
      </c>
      <c r="AF62">
        <v>122.116394</v>
      </c>
      <c r="AG62">
        <v>37.509690999999997</v>
      </c>
    </row>
    <row r="63" spans="1:33" x14ac:dyDescent="0.3">
      <c r="A63" s="16" t="s">
        <v>765</v>
      </c>
      <c r="B63" s="16" t="s">
        <v>766</v>
      </c>
      <c r="C63" s="16" t="str">
        <f>[1]!s_info_mkt(A63)</f>
        <v>科创板</v>
      </c>
      <c r="D63" s="16" t="str">
        <f>[1]!s_ipo_listeddate(A63)</f>
        <v>2019-07-22</v>
      </c>
      <c r="E63" s="16" t="str">
        <f>[1]!lastradeday_s("000002","")</f>
        <v>2026-06-22</v>
      </c>
      <c r="F63" s="16" t="str">
        <f>[1]!s_info_industry_csrc2023(A63,"",3)</f>
        <v>专用设备制造业</v>
      </c>
      <c r="G63" s="16" t="str">
        <f>[1]!s_info_industry_csrc2023(A63,"",1)</f>
        <v>制造业</v>
      </c>
      <c r="H63" s="16">
        <f>[1]!s_is(A63,83,"FY","YTD","20251231",1,"",100000000)</f>
        <v>22.395301178899999</v>
      </c>
      <c r="I63" s="16">
        <f>[1]!s_is(A63,83,"FY","YTD","20241231",1,"",100000000)</f>
        <v>18.225742168099998</v>
      </c>
      <c r="J63" s="16">
        <f t="shared" si="0"/>
        <v>0.22877307120572921</v>
      </c>
      <c r="K63" s="16">
        <f>[1]!s_is(A63,61,"FY","YTD","20251231",1,"",100000000)</f>
        <v>0.80084409779999999</v>
      </c>
      <c r="L63" s="16">
        <f>[1]!s_is(A63,61,"FY","YTD","20241231",1,"",100000000)</f>
        <v>-4.9703738832999997</v>
      </c>
      <c r="M63" s="16">
        <f t="shared" si="1"/>
        <v>1.1611235123560346</v>
      </c>
      <c r="N63" s="16">
        <f>[1]!s_fa_roe(A63,"20251231")</f>
        <v>2.3294999999999999</v>
      </c>
      <c r="O63" s="16">
        <f>[1]!s_stmnote_rdexp(A63,"20251231",1,10000)</f>
        <v>35160.223343999998</v>
      </c>
      <c r="P63" s="20">
        <f t="shared" si="2"/>
        <v>0.15699821611297027</v>
      </c>
      <c r="Q63" s="16">
        <f>[1]!s_margin_tradingbalance(A63,"",10000)</f>
        <v>64922.748099999997</v>
      </c>
      <c r="R63" s="16">
        <f>[1]!s_margin_seclendingbalance(A63,"",10000)</f>
        <v>256.26060000000001</v>
      </c>
      <c r="S63" s="17">
        <f>[1]!s_val_ev(A63,"",100000000)</f>
        <v>374.894667105</v>
      </c>
      <c r="T63" s="17">
        <f>[1]!share_freesharesmv(A63,"",100000000)</f>
        <v>91.335793844999998</v>
      </c>
      <c r="U63" s="17">
        <f>[1]!s_dq_amount_btin(A63,E63,100000000)</f>
        <v>13.41060568</v>
      </c>
      <c r="V63" s="17">
        <f>[1]!s_dq_turn(A63,E63)</f>
        <v>3.6052874329669908</v>
      </c>
      <c r="W63" s="2">
        <f>[1]!s_pq_amount(A63,"20260101","",100000000)</f>
        <v>571.10631125999998</v>
      </c>
      <c r="X63" s="2">
        <f>[1]!s_pq_avgamount(A63,"20260101","",100000000)</f>
        <v>5.1918755569090909</v>
      </c>
      <c r="Y63" s="17">
        <f>[1]!s_ipo_dilutedpe(A63)</f>
        <v>41.08</v>
      </c>
      <c r="Z63" s="12">
        <f>[1]!s_ipo_collection_total(A63,100000000)</f>
        <v>9.7282600000000006</v>
      </c>
      <c r="AA63" s="2">
        <f>[1]!s_val_pe_ttm(A63,E63)</f>
        <v>330.70721435546875</v>
      </c>
      <c r="AB63" s="5">
        <f>[1]!s_info_zjtxornot1(A63,"")</f>
        <v>0</v>
      </c>
      <c r="AC63" s="22" t="str">
        <f>[1]!s_info_nature1(A63,"")</f>
        <v>民营企业</v>
      </c>
      <c r="AD63" s="6" t="str">
        <f>[1]!s_info_city(A63)</f>
        <v>苏州市</v>
      </c>
      <c r="AE63" s="6" t="str">
        <f>[1]!s_info_province(A63)</f>
        <v>江苏省</v>
      </c>
      <c r="AF63">
        <v>120.619585</v>
      </c>
      <c r="AG63">
        <v>31.299378999999998</v>
      </c>
    </row>
    <row r="64" spans="1:33" x14ac:dyDescent="0.3">
      <c r="A64" s="16" t="s">
        <v>767</v>
      </c>
      <c r="B64" s="16" t="s">
        <v>768</v>
      </c>
      <c r="C64" s="16" t="str">
        <f>[1]!s_info_mkt(A64)</f>
        <v>主板</v>
      </c>
      <c r="D64" s="16" t="str">
        <f>[1]!s_ipo_listeddate(A64)</f>
        <v>2010-07-06</v>
      </c>
      <c r="E64" s="16" t="str">
        <f>[1]!lastradeday_s("000002","")</f>
        <v>2026-06-22</v>
      </c>
      <c r="F64" s="16" t="str">
        <f>[1]!s_info_industry_csrc2023(A64,"",3)</f>
        <v>化学原料和化学制品制造业</v>
      </c>
      <c r="G64" s="16" t="str">
        <f>[1]!s_info_industry_csrc2023(A64,"",1)</f>
        <v>制造业</v>
      </c>
      <c r="H64" s="16">
        <f>[1]!s_is(A64,83,"FY","YTD","20251231",1,"",100000000)</f>
        <v>42.958707596899998</v>
      </c>
      <c r="I64" s="16">
        <f>[1]!s_is(A64,83,"FY","YTD","20241231",1,"",100000000)</f>
        <v>43.554288932399999</v>
      </c>
      <c r="J64" s="16">
        <f t="shared" si="0"/>
        <v>-1.3674458936165701E-2</v>
      </c>
      <c r="K64" s="16">
        <f>[1]!s_is(A64,61,"FY","YTD","20251231",1,"",100000000)</f>
        <v>0.39566736920000001</v>
      </c>
      <c r="L64" s="16">
        <f>[1]!s_is(A64,61,"FY","YTD","20241231",1,"",100000000)</f>
        <v>1.4208651556999998</v>
      </c>
      <c r="M64" s="16">
        <f t="shared" si="1"/>
        <v>-0.72153066910485841</v>
      </c>
      <c r="N64" s="16">
        <f>[1]!s_fa_roe(A64,"20251231")</f>
        <v>2.1533000000000002</v>
      </c>
      <c r="O64" s="16">
        <f>[1]!s_stmnote_rdexp(A64,"20251231",1,10000)</f>
        <v>26249.923839999999</v>
      </c>
      <c r="P64" s="20">
        <f t="shared" si="2"/>
        <v>6.1105012949445099E-2</v>
      </c>
      <c r="Q64" s="16">
        <f>[1]!s_margin_tradingbalance(A64,"",10000)</f>
        <v>0</v>
      </c>
      <c r="R64" s="16">
        <f>[1]!s_margin_seclendingbalance(A64,"",10000)</f>
        <v>0</v>
      </c>
      <c r="S64" s="17">
        <f>[1]!s_val_ev(A64,"",100000000)</f>
        <v>28.385550472799999</v>
      </c>
      <c r="T64" s="17">
        <f>[1]!share_freesharesmv(A64,"",100000000)</f>
        <v>17.603111723999998</v>
      </c>
      <c r="U64" s="17">
        <f>[1]!s_dq_amount_btin(A64,E64,100000000)</f>
        <v>2.70001391</v>
      </c>
      <c r="V64" s="17">
        <f>[1]!s_dq_turn(A64,E64)</f>
        <v>10.13366192638466</v>
      </c>
      <c r="W64" s="2">
        <f>[1]!s_pq_amount(A64,"20260101","",100000000)</f>
        <v>155.64739653000001</v>
      </c>
      <c r="X64" s="2">
        <f>[1]!s_pq_avgamount(A64,"20260101","",100000000)</f>
        <v>1.4149763320909092</v>
      </c>
      <c r="Y64" s="17">
        <f>[1]!s_ipo_dilutedpe(A64)</f>
        <v>36.76</v>
      </c>
      <c r="Z64" s="12">
        <f>[1]!s_ipo_collection_total(A64,100000000)</f>
        <v>6.25</v>
      </c>
      <c r="AA64" s="2">
        <f>[1]!s_val_pe_ttm(A64,E64)</f>
        <v>143.22758483886719</v>
      </c>
      <c r="AB64" s="5">
        <f>[1]!s_info_zjtxornot1(A64,"")</f>
        <v>1</v>
      </c>
      <c r="AC64" s="22" t="str">
        <f>[1]!s_info_nature1(A64,"")</f>
        <v>民营企业</v>
      </c>
      <c r="AD64" s="6" t="str">
        <f>[1]!s_info_city(A64)</f>
        <v>沙河市</v>
      </c>
      <c r="AE64" s="6" t="str">
        <f>[1]!s_info_province(A64)</f>
        <v>河北省</v>
      </c>
      <c r="AF64">
        <v>114.28309299999999</v>
      </c>
      <c r="AG64">
        <v>36.938634999999998</v>
      </c>
    </row>
    <row r="65" spans="1:33" x14ac:dyDescent="0.3">
      <c r="A65" s="16" t="s">
        <v>769</v>
      </c>
      <c r="B65" s="16" t="s">
        <v>770</v>
      </c>
      <c r="C65" s="16" t="str">
        <f>[1]!s_info_mkt(A65)</f>
        <v>创业板</v>
      </c>
      <c r="D65" s="16" t="str">
        <f>[1]!s_ipo_listeddate(A65)</f>
        <v>2012-05-23</v>
      </c>
      <c r="E65" s="16" t="str">
        <f>[1]!lastradeday_s("000002","")</f>
        <v>2026-06-22</v>
      </c>
      <c r="F65" s="16" t="str">
        <f>[1]!s_info_industry_csrc2023(A65,"",3)</f>
        <v>橡胶和塑料制品业</v>
      </c>
      <c r="G65" s="16" t="str">
        <f>[1]!s_info_industry_csrc2023(A65,"",1)</f>
        <v>制造业</v>
      </c>
      <c r="H65" s="16">
        <f>[1]!s_is(A65,83,"FY","YTD","20251231",1,"",100000000)</f>
        <v>3.979410449</v>
      </c>
      <c r="I65" s="16">
        <f>[1]!s_is(A65,83,"FY","YTD","20241231",1,"",100000000)</f>
        <v>3.7340522627999997</v>
      </c>
      <c r="J65" s="16">
        <f t="shared" si="0"/>
        <v>6.5708289261065866E-2</v>
      </c>
      <c r="K65" s="16">
        <f>[1]!s_is(A65,61,"FY","YTD","20251231",1,"",100000000)</f>
        <v>0.11220917080000001</v>
      </c>
      <c r="L65" s="16">
        <f>[1]!s_is(A65,61,"FY","YTD","20241231",1,"",100000000)</f>
        <v>8.4000850099999996E-2</v>
      </c>
      <c r="M65" s="16">
        <f t="shared" si="1"/>
        <v>0.335809943190087</v>
      </c>
      <c r="N65" s="16">
        <f>[1]!s_fa_roe(A65,"20251231")</f>
        <v>1.7804</v>
      </c>
      <c r="O65" s="16">
        <f>[1]!s_stmnote_rdexp(A65,"20251231",1,10000)</f>
        <v>1625.567556</v>
      </c>
      <c r="P65" s="20">
        <f t="shared" si="2"/>
        <v>4.0849456894010379E-2</v>
      </c>
      <c r="Q65" s="16">
        <f>[1]!s_margin_tradingbalance(A65,"",10000)</f>
        <v>0</v>
      </c>
      <c r="R65" s="16">
        <f>[1]!s_margin_seclendingbalance(A65,"",10000)</f>
        <v>0</v>
      </c>
      <c r="S65" s="17">
        <f>[1]!s_val_ev(A65,"",100000000)</f>
        <v>48.218400000000003</v>
      </c>
      <c r="T65" s="17">
        <f>[1]!share_freesharesmv(A65,"",100000000)</f>
        <v>22.984560120000001</v>
      </c>
      <c r="U65" s="17">
        <f>[1]!s_dq_amount_btin(A65,E65,100000000)</f>
        <v>4.7401167199999996</v>
      </c>
      <c r="V65" s="17">
        <f>[1]!s_dq_turn(A65,E65)</f>
        <v>10.246545781710315</v>
      </c>
      <c r="W65" s="2">
        <f>[1]!s_pq_amount(A65,"20260101","",100000000)</f>
        <v>108.11375377</v>
      </c>
      <c r="X65" s="2">
        <f>[1]!s_pq_avgamount(A65,"20260101","",100000000)</f>
        <v>0.98285230700000004</v>
      </c>
      <c r="Y65" s="17">
        <f>[1]!s_ipo_dilutedpe(A65)</f>
        <v>21.1</v>
      </c>
      <c r="Z65" s="12">
        <f>[1]!s_ipo_collection_total(A65,100000000)</f>
        <v>2.5529999999999999</v>
      </c>
      <c r="AA65" s="2">
        <f>[1]!s_val_pe_ttm(A65,E65)</f>
        <v>547.86639404296875</v>
      </c>
      <c r="AB65" s="5">
        <f>[1]!s_info_zjtxornot1(A65,"")</f>
        <v>0</v>
      </c>
      <c r="AC65" s="22" t="str">
        <f>[1]!s_info_nature1(A65,"")</f>
        <v>地方国有企业</v>
      </c>
      <c r="AD65" s="6" t="str">
        <f>[1]!s_info_city(A65)</f>
        <v>昌邑市</v>
      </c>
      <c r="AE65" s="6" t="str">
        <f>[1]!s_info_province(A65)</f>
        <v>山东省</v>
      </c>
      <c r="AF65">
        <v>119.449917</v>
      </c>
      <c r="AG65">
        <v>36.834234000000002</v>
      </c>
    </row>
    <row r="66" spans="1:33" x14ac:dyDescent="0.3">
      <c r="A66" s="16" t="s">
        <v>771</v>
      </c>
      <c r="B66" s="16" t="s">
        <v>772</v>
      </c>
      <c r="C66" s="16" t="str">
        <f>[1]!s_info_mkt(A66)</f>
        <v>主板</v>
      </c>
      <c r="D66" s="16" t="str">
        <f>[1]!s_ipo_listeddate(A66)</f>
        <v>2007-09-13</v>
      </c>
      <c r="E66" s="16" t="str">
        <f>[1]!lastradeday_s("000002","")</f>
        <v>2026-06-22</v>
      </c>
      <c r="F66" s="16" t="str">
        <f>[1]!s_info_industry_csrc2023(A66,"",3)</f>
        <v>有色金属冶炼和压延加工业</v>
      </c>
      <c r="G66" s="16" t="str">
        <f>[1]!s_info_industry_csrc2023(A66,"",1)</f>
        <v>制造业</v>
      </c>
      <c r="H66" s="16">
        <f>[1]!s_is(A66,83,"FY","YTD","20251231",1,"",100000000)</f>
        <v>12.448800159300001</v>
      </c>
      <c r="I66" s="16">
        <f>[1]!s_is(A66,83,"FY","YTD","20241231",1,"",100000000)</f>
        <v>15.429423207999999</v>
      </c>
      <c r="J66" s="16">
        <f t="shared" si="0"/>
        <v>-0.19317786598494335</v>
      </c>
      <c r="K66" s="16">
        <f>[1]!s_is(A66,61,"FY","YTD","20251231",1,"",100000000)</f>
        <v>0.52782673560000004</v>
      </c>
      <c r="L66" s="16">
        <f>[1]!s_is(A66,61,"FY","YTD","20241231",1,"",100000000)</f>
        <v>1.7685677943</v>
      </c>
      <c r="M66" s="16">
        <f t="shared" si="1"/>
        <v>-0.70155131327102205</v>
      </c>
      <c r="N66" s="16">
        <f>[1]!s_fa_roe(A66,"20251231")</f>
        <v>3.0413999999999999</v>
      </c>
      <c r="O66" s="16">
        <f>[1]!s_stmnote_rdexp(A66,"20251231",1,10000)</f>
        <v>5605.2725740000005</v>
      </c>
      <c r="P66" s="20">
        <f t="shared" si="2"/>
        <v>4.5026609008680454E-2</v>
      </c>
      <c r="Q66" s="16">
        <f>[1]!s_margin_tradingbalance(A66,"",10000)</f>
        <v>66785.205700000006</v>
      </c>
      <c r="R66" s="16">
        <f>[1]!s_margin_seclendingbalance(A66,"",10000)</f>
        <v>39.357199999999999</v>
      </c>
      <c r="S66" s="17">
        <f>[1]!s_val_ev(A66,"",100000000)</f>
        <v>137.42704341999999</v>
      </c>
      <c r="T66" s="17">
        <f>[1]!share_freesharesmv(A66,"",100000000)</f>
        <v>100.24911963599999</v>
      </c>
      <c r="U66" s="17">
        <f>[1]!s_dq_amount_btin(A66,E66,100000000)</f>
        <v>1.03129805</v>
      </c>
      <c r="V66" s="17">
        <f>[1]!s_dq_turn(A66,E66)</f>
        <v>0.76621927968825276</v>
      </c>
      <c r="W66" s="2">
        <f>[1]!s_pq_amount(A66,"20260101","",100000000)</f>
        <v>706.03422337999996</v>
      </c>
      <c r="X66" s="2">
        <f>[1]!s_pq_avgamount(A66,"20260101","",100000000)</f>
        <v>6.418492939818182</v>
      </c>
      <c r="Y66" s="17">
        <f>[1]!s_ipo_dilutedpe(A66)</f>
        <v>29.98</v>
      </c>
      <c r="Z66" s="12">
        <f>[1]!s_ipo_collection_total(A66,100000000)</f>
        <v>1.11375</v>
      </c>
      <c r="AA66" s="2">
        <f>[1]!s_val_pe_ttm(A66,E66)</f>
        <v>253.64985656738281</v>
      </c>
      <c r="AB66" s="5">
        <f>[1]!s_info_zjtxornot1(A66,"")</f>
        <v>1</v>
      </c>
      <c r="AC66" s="22" t="str">
        <f>[1]!s_info_nature1(A66,"")</f>
        <v>民营企业</v>
      </c>
      <c r="AD66" s="6" t="str">
        <f>[1]!s_info_city(A66)</f>
        <v>汕头市</v>
      </c>
      <c r="AE66" s="6" t="str">
        <f>[1]!s_info_province(A66)</f>
        <v>广东省</v>
      </c>
      <c r="AF66">
        <v>116.70846299999999</v>
      </c>
      <c r="AG66">
        <v>23.371020000000001</v>
      </c>
    </row>
    <row r="67" spans="1:33" x14ac:dyDescent="0.3">
      <c r="A67" s="16" t="s">
        <v>773</v>
      </c>
      <c r="B67" s="16" t="s">
        <v>774</v>
      </c>
      <c r="C67" s="16" t="str">
        <f>[1]!s_info_mkt(A67)</f>
        <v>主板</v>
      </c>
      <c r="D67" s="16" t="str">
        <f>[1]!s_ipo_listeddate(A67)</f>
        <v>2007-08-17</v>
      </c>
      <c r="E67" s="16" t="str">
        <f>[1]!lastradeday_s("000002","")</f>
        <v>2026-06-22</v>
      </c>
      <c r="F67" s="16" t="str">
        <f>[1]!s_info_industry_csrc2023(A67,"",3)</f>
        <v>公共设施管理业</v>
      </c>
      <c r="G67" s="16" t="str">
        <f>[1]!s_info_industry_csrc2023(A67,"",1)</f>
        <v>水利、环境和公共设施管理业</v>
      </c>
      <c r="H67" s="16">
        <f>[1]!s_is(A67,83,"FY","YTD","20251231",1,"",100000000)</f>
        <v>6.3839988491999993</v>
      </c>
      <c r="I67" s="16">
        <f>[1]!s_is(A67,83,"FY","YTD","20241231",1,"",100000000)</f>
        <v>6.9246738392999996</v>
      </c>
      <c r="J67" s="16">
        <f t="shared" ref="J67:J130" si="3">H67/I67-1</f>
        <v>-7.8079488311994738E-2</v>
      </c>
      <c r="K67" s="16">
        <f>[1]!s_is(A67,61,"FY","YTD","20251231",1,"",100000000)</f>
        <v>1.4334619949</v>
      </c>
      <c r="L67" s="16">
        <f>[1]!s_is(A67,61,"FY","YTD","20241231",1,"",100000000)</f>
        <v>1.4197762731000001</v>
      </c>
      <c r="M67" s="16">
        <f t="shared" ref="M67:M130" si="4">(K67-L67)/ABS(L67)</f>
        <v>9.6393509733177542E-3</v>
      </c>
      <c r="N67" s="16">
        <f>[1]!s_fa_roe(A67,"20251231")</f>
        <v>10.1418</v>
      </c>
      <c r="O67" s="16">
        <f>[1]!s_stmnote_rdexp(A67,"20251231",1,10000)</f>
        <v>0</v>
      </c>
      <c r="P67" s="20">
        <f t="shared" ref="P67:P130" si="5">O67/H67/10000</f>
        <v>0</v>
      </c>
      <c r="Q67" s="16">
        <f>[1]!s_margin_tradingbalance(A67,"",10000)</f>
        <v>0</v>
      </c>
      <c r="R67" s="16">
        <f>[1]!s_margin_seclendingbalance(A67,"",10000)</f>
        <v>0</v>
      </c>
      <c r="S67" s="17">
        <f>[1]!s_val_ev(A67,"",100000000)</f>
        <v>24.166170597499999</v>
      </c>
      <c r="T67" s="17">
        <f>[1]!share_freesharesmv(A67,"",100000000)</f>
        <v>12.952488546899998</v>
      </c>
      <c r="U67" s="17">
        <f>[1]!s_dq_amount_btin(A67,E67,100000000)</f>
        <v>1.5422035599999999</v>
      </c>
      <c r="V67" s="17">
        <f>[1]!s_dq_turn(A67,E67)</f>
        <v>8.2452796082065731</v>
      </c>
      <c r="W67" s="2">
        <f>[1]!s_pq_amount(A67,"20260101","",100000000)</f>
        <v>110.83357040999999</v>
      </c>
      <c r="X67" s="2">
        <f>[1]!s_pq_avgamount(A67,"20260101","",100000000)</f>
        <v>1.0075779128181819</v>
      </c>
      <c r="Y67" s="17">
        <f>[1]!s_ipo_dilutedpe(A67)</f>
        <v>29.89</v>
      </c>
      <c r="Z67" s="12">
        <f>[1]!s_ipo_collection_total(A67,100000000)</f>
        <v>1.704</v>
      </c>
      <c r="AA67" s="2">
        <f>[1]!s_val_pe_ttm(A67,E67)</f>
        <v>18.053789138793945</v>
      </c>
      <c r="AB67" s="5">
        <f>[1]!s_info_zjtxornot1(A67,"")</f>
        <v>0</v>
      </c>
      <c r="AC67" s="22" t="str">
        <f>[1]!s_info_nature1(A67,"")</f>
        <v>地方国有企业</v>
      </c>
      <c r="AD67" s="6" t="str">
        <f>[1]!s_info_city(A67)</f>
        <v>武汉市</v>
      </c>
      <c r="AE67" s="6" t="str">
        <f>[1]!s_info_province(A67)</f>
        <v>湖北省</v>
      </c>
      <c r="AF67">
        <v>114.29857199999999</v>
      </c>
      <c r="AG67">
        <v>30.584354999999999</v>
      </c>
    </row>
    <row r="68" spans="1:33" x14ac:dyDescent="0.3">
      <c r="A68" s="16" t="s">
        <v>775</v>
      </c>
      <c r="B68" s="16" t="s">
        <v>776</v>
      </c>
      <c r="C68" s="16" t="str">
        <f>[1]!s_info_mkt(A68)</f>
        <v>主板</v>
      </c>
      <c r="D68" s="16" t="str">
        <f>[1]!s_ipo_listeddate(A68)</f>
        <v>1999-11-16</v>
      </c>
      <c r="E68" s="16" t="str">
        <f>[1]!lastradeday_s("000002","")</f>
        <v>2026-06-22</v>
      </c>
      <c r="F68" s="16" t="str">
        <f>[1]!s_info_industry_csrc2023(A68,"",3)</f>
        <v>电力、热力生产和供应业</v>
      </c>
      <c r="G68" s="16" t="str">
        <f>[1]!s_info_industry_csrc2023(A68,"",1)</f>
        <v>电力、热力、燃气及水生产和供应业</v>
      </c>
      <c r="H68" s="16">
        <f>[1]!s_is(A68,83,"FY","YTD","20251231",1,"",100000000)</f>
        <v>18.498412365699998</v>
      </c>
      <c r="I68" s="16">
        <f>[1]!s_is(A68,83,"FY","YTD","20241231",1,"",100000000)</f>
        <v>13.346173740499999</v>
      </c>
      <c r="J68" s="16">
        <f t="shared" si="3"/>
        <v>0.38604612268497074</v>
      </c>
      <c r="K68" s="16">
        <f>[1]!s_is(A68,61,"FY","YTD","20251231",1,"",100000000)</f>
        <v>2.0092020041</v>
      </c>
      <c r="L68" s="16">
        <f>[1]!s_is(A68,61,"FY","YTD","20241231",1,"",100000000)</f>
        <v>1.8945347226</v>
      </c>
      <c r="M68" s="16">
        <f t="shared" si="4"/>
        <v>6.0525299500784169E-2</v>
      </c>
      <c r="N68" s="16">
        <f>[1]!s_fa_roe(A68,"20251231")</f>
        <v>5.7031000000000001</v>
      </c>
      <c r="O68" s="16">
        <f>[1]!s_stmnote_rdexp(A68,"20251231",1,10000)</f>
        <v>8642.3680620000014</v>
      </c>
      <c r="P68" s="20">
        <f t="shared" si="5"/>
        <v>4.6719512416237383E-2</v>
      </c>
      <c r="Q68" s="16">
        <f>[1]!s_margin_tradingbalance(A68,"",10000)</f>
        <v>62720.8871</v>
      </c>
      <c r="R68" s="16">
        <f>[1]!s_margin_seclendingbalance(A68,"",10000)</f>
        <v>35.721600000000002</v>
      </c>
      <c r="S68" s="17">
        <f>[1]!s_val_ev(A68,"",100000000)</f>
        <v>314.68953349920002</v>
      </c>
      <c r="T68" s="17">
        <f>[1]!share_freesharesmv(A68,"",100000000)</f>
        <v>194.288112635</v>
      </c>
      <c r="U68" s="17">
        <f>[1]!s_dq_amount_btin(A68,E68,100000000)</f>
        <v>45.643347050000003</v>
      </c>
      <c r="V68" s="17">
        <f>[1]!s_dq_turn(A68,E68)</f>
        <v>14.667409122940322</v>
      </c>
      <c r="W68" s="2">
        <f>[1]!s_pq_amount(A68,"20260101","",100000000)</f>
        <v>779.73210826000002</v>
      </c>
      <c r="X68" s="2">
        <f>[1]!s_pq_avgamount(A68,"20260101","",100000000)</f>
        <v>7.0884737114545455</v>
      </c>
      <c r="Y68" s="17">
        <f>[1]!s_ipo_dilutedpe(A68)</f>
        <v>24.6</v>
      </c>
      <c r="Z68" s="12">
        <f>[1]!s_ipo_collection_total(A68,100000000)</f>
        <v>3.1360000000000001</v>
      </c>
      <c r="AA68" s="2">
        <f>[1]!s_val_pe_ttm(A68,E68)</f>
        <v>155.29566955566406</v>
      </c>
      <c r="AB68" s="5">
        <f>[1]!s_info_zjtxornot1(A68,"")</f>
        <v>0</v>
      </c>
      <c r="AC68" s="22" t="str">
        <f>[1]!s_info_nature1(A68,"")</f>
        <v>民营企业</v>
      </c>
      <c r="AD68" s="6" t="str">
        <f>[1]!s_info_city(A68)</f>
        <v>湖州市</v>
      </c>
      <c r="AE68" s="6" t="str">
        <f>[1]!s_info_province(A68)</f>
        <v>浙江省</v>
      </c>
      <c r="AF68">
        <v>120.10239799999999</v>
      </c>
      <c r="AG68">
        <v>30.867197999999998</v>
      </c>
    </row>
    <row r="69" spans="1:33" x14ac:dyDescent="0.3">
      <c r="A69" s="16" t="s">
        <v>777</v>
      </c>
      <c r="B69" s="16" t="s">
        <v>778</v>
      </c>
      <c r="C69" s="16" t="str">
        <f>[1]!s_info_mkt(A69)</f>
        <v>主板</v>
      </c>
      <c r="D69" s="16" t="str">
        <f>[1]!s_ipo_listeddate(A69)</f>
        <v>2011-05-06</v>
      </c>
      <c r="E69" s="16" t="str">
        <f>[1]!lastradeday_s("000002","")</f>
        <v>2026-06-22</v>
      </c>
      <c r="F69" s="16" t="str">
        <f>[1]!s_info_industry_csrc2023(A69,"",3)</f>
        <v>计算机、通信和其他电子设备制造业</v>
      </c>
      <c r="G69" s="16" t="str">
        <f>[1]!s_info_industry_csrc2023(A69,"",1)</f>
        <v>制造业</v>
      </c>
      <c r="H69" s="16">
        <f>[1]!s_is(A69,83,"FY","YTD","20251231",1,"",100000000)</f>
        <v>31.406500932100002</v>
      </c>
      <c r="I69" s="16">
        <f>[1]!s_is(A69,83,"FY","YTD","20241231",1,"",100000000)</f>
        <v>29.320910954799999</v>
      </c>
      <c r="J69" s="16">
        <f t="shared" si="3"/>
        <v>7.1129781080644827E-2</v>
      </c>
      <c r="K69" s="16">
        <f>[1]!s_is(A69,61,"FY","YTD","20251231",1,"",100000000)</f>
        <v>0.27368948110000002</v>
      </c>
      <c r="L69" s="16">
        <f>[1]!s_is(A69,61,"FY","YTD","20241231",1,"",100000000)</f>
        <v>-0.87433652400000006</v>
      </c>
      <c r="M69" s="16">
        <f t="shared" si="4"/>
        <v>1.3130253324519703</v>
      </c>
      <c r="N69" s="16">
        <f>[1]!s_fa_roe(A69,"20251231")</f>
        <v>1.1377999999999999</v>
      </c>
      <c r="O69" s="16">
        <f>[1]!s_stmnote_rdexp(A69,"20251231",1,10000)</f>
        <v>16607.736218000002</v>
      </c>
      <c r="P69" s="20">
        <f t="shared" si="5"/>
        <v>5.2879931622772859E-2</v>
      </c>
      <c r="Q69" s="16">
        <f>[1]!s_margin_tradingbalance(A69,"",10000)</f>
        <v>39479.490899999997</v>
      </c>
      <c r="R69" s="16">
        <f>[1]!s_margin_seclendingbalance(A69,"",10000)</f>
        <v>50.8</v>
      </c>
      <c r="S69" s="17">
        <f>[1]!s_val_ev(A69,"",100000000)</f>
        <v>129.50757626800001</v>
      </c>
      <c r="T69" s="17">
        <f>[1]!share_freesharesmv(A69,"",100000000)</f>
        <v>87.997655309199985</v>
      </c>
      <c r="U69" s="17">
        <f>[1]!s_dq_amount_btin(A69,E69,100000000)</f>
        <v>46.576968430000001</v>
      </c>
      <c r="V69" s="17">
        <f>[1]!s_dq_turn(A69,E69)</f>
        <v>38.369952395931101</v>
      </c>
      <c r="W69" s="2">
        <f>[1]!s_pq_amount(A69,"20260101","",100000000)</f>
        <v>1053.2274758999999</v>
      </c>
      <c r="X69" s="2">
        <f>[1]!s_pq_avgamount(A69,"20260101","",100000000)</f>
        <v>9.5747952354545447</v>
      </c>
      <c r="Y69" s="17">
        <f>[1]!s_ipo_dilutedpe(A69)</f>
        <v>42.5</v>
      </c>
      <c r="Z69" s="12">
        <f>[1]!s_ipo_collection_total(A69,100000000)</f>
        <v>4.1395</v>
      </c>
      <c r="AA69" s="2">
        <f>[1]!s_val_pe_ttm(A69,E69)</f>
        <v>493.77288818359375</v>
      </c>
      <c r="AB69" s="5">
        <f>[1]!s_info_zjtxornot1(A69,"")</f>
        <v>0</v>
      </c>
      <c r="AC69" s="22" t="str">
        <f>[1]!s_info_nature1(A69,"")</f>
        <v>民营企业</v>
      </c>
      <c r="AD69" s="6" t="str">
        <f>[1]!s_info_city(A69)</f>
        <v>惠州市</v>
      </c>
      <c r="AE69" s="6" t="str">
        <f>[1]!s_info_province(A69)</f>
        <v>广东省</v>
      </c>
      <c r="AF69">
        <v>114.412599</v>
      </c>
      <c r="AG69">
        <v>23.079404</v>
      </c>
    </row>
    <row r="70" spans="1:33" x14ac:dyDescent="0.3">
      <c r="A70" s="16" t="s">
        <v>779</v>
      </c>
      <c r="B70" s="16" t="s">
        <v>780</v>
      </c>
      <c r="C70" s="16" t="str">
        <f>[1]!s_info_mkt(A70)</f>
        <v>主板</v>
      </c>
      <c r="D70" s="16" t="str">
        <f>[1]!s_ipo_listeddate(A70)</f>
        <v>2012-05-07</v>
      </c>
      <c r="E70" s="16" t="str">
        <f>[1]!lastradeday_s("000002","")</f>
        <v>2026-06-22</v>
      </c>
      <c r="F70" s="16" t="str">
        <f>[1]!s_info_industry_csrc2023(A70,"",3)</f>
        <v>皮革、毛皮、羽毛及其制品和制鞋业</v>
      </c>
      <c r="G70" s="16" t="str">
        <f>[1]!s_info_industry_csrc2023(A70,"",1)</f>
        <v>制造业</v>
      </c>
      <c r="H70" s="16">
        <f>[1]!s_is(A70,83,"FY","YTD","20251231",1,"",100000000)</f>
        <v>29.8611780086</v>
      </c>
      <c r="I70" s="16">
        <f>[1]!s_is(A70,83,"FY","YTD","20241231",1,"",100000000)</f>
        <v>29.510851769400002</v>
      </c>
      <c r="J70" s="16">
        <f t="shared" si="3"/>
        <v>1.1871098873643904E-2</v>
      </c>
      <c r="K70" s="16">
        <f>[1]!s_is(A70,61,"FY","YTD","20251231",1,"",100000000)</f>
        <v>1.0140845874</v>
      </c>
      <c r="L70" s="16">
        <f>[1]!s_is(A70,61,"FY","YTD","20241231",1,"",100000000)</f>
        <v>1.4164404591999999</v>
      </c>
      <c r="M70" s="16">
        <f t="shared" si="4"/>
        <v>-0.28406126723268621</v>
      </c>
      <c r="N70" s="16">
        <f>[1]!s_fa_roe(A70,"20251231")</f>
        <v>4.1898999999999997</v>
      </c>
      <c r="O70" s="16">
        <f>[1]!s_stmnote_rdexp(A70,"20251231",1,10000)</f>
        <v>7917.3130920000003</v>
      </c>
      <c r="P70" s="20">
        <f t="shared" si="5"/>
        <v>2.6513733281787539E-2</v>
      </c>
      <c r="Q70" s="16">
        <f>[1]!s_margin_tradingbalance(A70,"",10000)</f>
        <v>0</v>
      </c>
      <c r="R70" s="16">
        <f>[1]!s_margin_seclendingbalance(A70,"",10000)</f>
        <v>0</v>
      </c>
      <c r="S70" s="17">
        <f>[1]!s_val_ev(A70,"",100000000)</f>
        <v>58.193980873600005</v>
      </c>
      <c r="T70" s="17">
        <f>[1]!share_freesharesmv(A70,"",100000000)</f>
        <v>28.473039933800003</v>
      </c>
      <c r="U70" s="17">
        <f>[1]!s_dq_amount_btin(A70,E70,100000000)</f>
        <v>0.26002672999999998</v>
      </c>
      <c r="V70" s="17">
        <f>[1]!s_dq_turn(A70,E70)</f>
        <v>0.45138997649646512</v>
      </c>
      <c r="W70" s="2">
        <f>[1]!s_pq_amount(A70,"20260101","",100000000)</f>
        <v>102.66595396</v>
      </c>
      <c r="X70" s="2">
        <f>[1]!s_pq_avgamount(A70,"20260101","",100000000)</f>
        <v>0.93332685418181827</v>
      </c>
      <c r="Y70" s="17">
        <f>[1]!s_ipo_dilutedpe(A70)</f>
        <v>23.53</v>
      </c>
      <c r="Z70" s="12">
        <f>[1]!s_ipo_collection_total(A70,100000000)</f>
        <v>7.2</v>
      </c>
      <c r="AA70" s="2">
        <f>[1]!s_val_pe_ttm(A70,E70)</f>
        <v>55.388435363769531</v>
      </c>
      <c r="AB70" s="5">
        <f>[1]!s_info_zjtxornot1(A70,"")</f>
        <v>0</v>
      </c>
      <c r="AC70" s="22" t="str">
        <f>[1]!s_info_nature1(A70,"")</f>
        <v>民营企业</v>
      </c>
      <c r="AD70" s="6" t="str">
        <f>[1]!s_info_city(A70)</f>
        <v>晋江市</v>
      </c>
      <c r="AE70" s="6" t="str">
        <f>[1]!s_info_province(A70)</f>
        <v>福建省</v>
      </c>
      <c r="AF70">
        <v>118.558651</v>
      </c>
      <c r="AG70">
        <v>24.729638000000001</v>
      </c>
    </row>
    <row r="71" spans="1:33" x14ac:dyDescent="0.3">
      <c r="A71" s="16" t="s">
        <v>781</v>
      </c>
      <c r="B71" s="16" t="s">
        <v>782</v>
      </c>
      <c r="C71" s="16" t="str">
        <f>[1]!s_info_mkt(A71)</f>
        <v>主板</v>
      </c>
      <c r="D71" s="16" t="str">
        <f>[1]!s_ipo_listeddate(A71)</f>
        <v>2002-07-02</v>
      </c>
      <c r="E71" s="16" t="str">
        <f>[1]!lastradeday_s("000002","")</f>
        <v>2026-06-22</v>
      </c>
      <c r="F71" s="16" t="str">
        <f>[1]!s_info_industry_csrc2023(A71,"",3)</f>
        <v>批发业</v>
      </c>
      <c r="G71" s="16" t="str">
        <f>[1]!s_info_industry_csrc2023(A71,"",1)</f>
        <v>批发和零售业</v>
      </c>
      <c r="H71" s="16">
        <f>[1]!s_is(A71,83,"FY","YTD","20251231",1,"",100000000)</f>
        <v>25.7515617822</v>
      </c>
      <c r="I71" s="16">
        <f>[1]!s_is(A71,83,"FY","YTD","20241231",1,"",100000000)</f>
        <v>54.043312565200004</v>
      </c>
      <c r="J71" s="16">
        <f t="shared" si="3"/>
        <v>-0.52350141840154063</v>
      </c>
      <c r="K71" s="16">
        <f>[1]!s_is(A71,61,"FY","YTD","20251231",1,"",100000000)</f>
        <v>-2.9133686977999997</v>
      </c>
      <c r="L71" s="16">
        <f>[1]!s_is(A71,61,"FY","YTD","20241231",1,"",100000000)</f>
        <v>-2.7266168911999999</v>
      </c>
      <c r="M71" s="16">
        <f t="shared" si="4"/>
        <v>-6.8492132944210304E-2</v>
      </c>
      <c r="N71" s="16">
        <f>[1]!s_fa_roe(A71,"20251231")</f>
        <v>-136.03049999999999</v>
      </c>
      <c r="O71" s="16">
        <f>[1]!s_stmnote_rdexp(A71,"20251231",1,10000)</f>
        <v>1361.2248079999999</v>
      </c>
      <c r="P71" s="20">
        <f t="shared" si="5"/>
        <v>5.2859893295516781E-3</v>
      </c>
      <c r="Q71" s="16">
        <f>[1]!s_margin_tradingbalance(A71,"",10000)</f>
        <v>0</v>
      </c>
      <c r="R71" s="16">
        <f>[1]!s_margin_seclendingbalance(A71,"",10000)</f>
        <v>0</v>
      </c>
      <c r="S71" s="17">
        <f>[1]!s_val_ev(A71,"",100000000)</f>
        <v>219.96908578039998</v>
      </c>
      <c r="T71" s="17">
        <f>[1]!share_freesharesmv(A71,"",100000000)</f>
        <v>133.42527658239999</v>
      </c>
      <c r="U71" s="17">
        <f>[1]!s_dq_amount_btin(A71,E71,100000000)</f>
        <v>5.5668379799999999</v>
      </c>
      <c r="V71" s="17">
        <f>[1]!s_dq_turn(A71,E71)</f>
        <v>2.5377190992068908</v>
      </c>
      <c r="W71" s="2">
        <f>[1]!s_pq_amount(A71,"20260101","",100000000)</f>
        <v>994.15405925000005</v>
      </c>
      <c r="X71" s="2">
        <f>[1]!s_pq_avgamount(A71,"20260101","",100000000)</f>
        <v>9.0377641749999995</v>
      </c>
      <c r="Y71" s="17">
        <f>[1]!s_ipo_dilutedpe(A71)</f>
        <v>16.64</v>
      </c>
      <c r="Z71" s="12">
        <f>[1]!s_ipo_collection_total(A71,100000000)</f>
        <v>4.7919999999999998</v>
      </c>
      <c r="AA71" s="2">
        <f>[1]!s_val_pe_ttm(A71,E71)</f>
        <v>-129.66886901855469</v>
      </c>
      <c r="AB71" s="5">
        <f>[1]!s_info_zjtxornot1(A71,"")</f>
        <v>1</v>
      </c>
      <c r="AC71" s="22" t="str">
        <f>[1]!s_info_nature1(A71,"")</f>
        <v>地方国有企业</v>
      </c>
      <c r="AD71" s="6" t="str">
        <f>[1]!s_info_city(A71)</f>
        <v>萍乡市</v>
      </c>
      <c r="AE71" s="6" t="str">
        <f>[1]!s_info_province(A71)</f>
        <v>江西省</v>
      </c>
      <c r="AF71">
        <v>113.852186</v>
      </c>
      <c r="AG71">
        <v>27.622945999999999</v>
      </c>
    </row>
    <row r="72" spans="1:33" x14ac:dyDescent="0.3">
      <c r="A72" s="16" t="s">
        <v>783</v>
      </c>
      <c r="B72" s="16" t="s">
        <v>784</v>
      </c>
      <c r="C72" s="16" t="str">
        <f>[1]!s_info_mkt(A72)</f>
        <v>主板</v>
      </c>
      <c r="D72" s="16" t="str">
        <f>[1]!s_ipo_listeddate(A72)</f>
        <v>1994-02-24</v>
      </c>
      <c r="E72" s="16" t="str">
        <f>[1]!lastradeday_s("000002","")</f>
        <v>2026-06-22</v>
      </c>
      <c r="F72" s="16" t="str">
        <f>[1]!s_info_industry_csrc2023(A72,"",3)</f>
        <v>通用设备制造业</v>
      </c>
      <c r="G72" s="16" t="str">
        <f>[1]!s_info_industry_csrc2023(A72,"",1)</f>
        <v>制造业</v>
      </c>
      <c r="H72" s="16">
        <f>[1]!s_is(A72,83,"FY","YTD","20251231",1,"",100000000)</f>
        <v>192.94378577099999</v>
      </c>
      <c r="I72" s="16">
        <f>[1]!s_is(A72,83,"FY","YTD","20241231",1,"",100000000)</f>
        <v>206.82465815730001</v>
      </c>
      <c r="J72" s="16">
        <f t="shared" si="3"/>
        <v>-6.7114204418232126E-2</v>
      </c>
      <c r="K72" s="16">
        <f>[1]!s_is(A72,61,"FY","YTD","20251231",1,"",100000000)</f>
        <v>7.9246934861999998</v>
      </c>
      <c r="L72" s="16">
        <f>[1]!s_is(A72,61,"FY","YTD","20241231",1,"",100000000)</f>
        <v>9.3733412877999989</v>
      </c>
      <c r="M72" s="16">
        <f t="shared" si="4"/>
        <v>-0.15454977655465363</v>
      </c>
      <c r="N72" s="16">
        <f>[1]!s_fa_roe(A72,"20251231")</f>
        <v>5.7057000000000002</v>
      </c>
      <c r="O72" s="16">
        <f>[1]!s_stmnote_rdexp(A72,"20251231",1,10000)</f>
        <v>72921.006305999996</v>
      </c>
      <c r="P72" s="20">
        <f t="shared" si="5"/>
        <v>3.7793912882246469E-2</v>
      </c>
      <c r="Q72" s="16">
        <f>[1]!s_margin_tradingbalance(A72,"",10000)</f>
        <v>93887.746299999999</v>
      </c>
      <c r="R72" s="16">
        <f>[1]!s_margin_seclendingbalance(A72,"",10000)</f>
        <v>340.70400000000001</v>
      </c>
      <c r="S72" s="17">
        <f>[1]!s_val_ev(A72,"",100000000)</f>
        <v>201.11931426705502</v>
      </c>
      <c r="T72" s="17">
        <f>[1]!share_freesharesmv(A72,"",100000000)</f>
        <v>70.845738364400006</v>
      </c>
      <c r="U72" s="17">
        <f>[1]!s_dq_amount_btin(A72,E72,100000000)</f>
        <v>4.3780478</v>
      </c>
      <c r="V72" s="17">
        <f>[1]!s_dq_turn(A72,E72)</f>
        <v>2.388983542927174</v>
      </c>
      <c r="W72" s="2">
        <f>[1]!s_pq_amount(A72,"20260101","",100000000)</f>
        <v>314.51295720000002</v>
      </c>
      <c r="X72" s="2">
        <f>[1]!s_pq_avgamount(A72,"20260101","",100000000)</f>
        <v>2.859208701818182</v>
      </c>
      <c r="Y72" s="17">
        <f>[1]!s_ipo_dilutedpe(A72)</f>
        <v>15.28</v>
      </c>
      <c r="Z72" s="12">
        <f>[1]!s_ipo_collection_total(A72,100000000)</f>
        <v>0.79200000000000004</v>
      </c>
      <c r="AA72" s="2">
        <f>[1]!s_val_pe_ttm(A72,E72)</f>
        <v>29.481420516967773</v>
      </c>
      <c r="AB72" s="5">
        <f>[1]!s_info_zjtxornot1(A72,"")</f>
        <v>1</v>
      </c>
      <c r="AC72" s="22" t="str">
        <f>[1]!s_info_nature1(A72,"")</f>
        <v>地方国有企业</v>
      </c>
      <c r="AD72" s="6" t="str">
        <f>[1]!s_info_city(A72)</f>
        <v>上海市</v>
      </c>
      <c r="AE72" s="6" t="str">
        <f>[1]!s_info_province(A72)</f>
        <v>上海</v>
      </c>
      <c r="AF72">
        <v>121.472644</v>
      </c>
      <c r="AG72">
        <v>31.231705999999999</v>
      </c>
    </row>
    <row r="73" spans="1:33" x14ac:dyDescent="0.3">
      <c r="A73" s="16" t="s">
        <v>785</v>
      </c>
      <c r="B73" s="16" t="s">
        <v>786</v>
      </c>
      <c r="C73" s="16" t="str">
        <f>[1]!s_info_mkt(A73)</f>
        <v>主板</v>
      </c>
      <c r="D73" s="16" t="str">
        <f>[1]!s_ipo_listeddate(A73)</f>
        <v>2003-12-03</v>
      </c>
      <c r="E73" s="16" t="str">
        <f>[1]!lastradeday_s("000002","")</f>
        <v>2026-06-22</v>
      </c>
      <c r="F73" s="16" t="str">
        <f>[1]!s_info_industry_csrc2023(A73,"",3)</f>
        <v>专用设备制造业</v>
      </c>
      <c r="G73" s="16" t="str">
        <f>[1]!s_info_industry_csrc2023(A73,"",1)</f>
        <v>制造业</v>
      </c>
      <c r="H73" s="16">
        <f>[1]!s_is(A73,83,"FY","YTD","20251231",1,"",100000000)</f>
        <v>35.560139999999997</v>
      </c>
      <c r="I73" s="16">
        <f>[1]!s_is(A73,83,"FY","YTD","20241231",1,"",100000000)</f>
        <v>40.26314</v>
      </c>
      <c r="J73" s="16">
        <f t="shared" si="3"/>
        <v>-0.11680658786175158</v>
      </c>
      <c r="K73" s="16">
        <f>[1]!s_is(A73,61,"FY","YTD","20251231",1,"",100000000)</f>
        <v>-6.1385800000000001</v>
      </c>
      <c r="L73" s="16">
        <f>[1]!s_is(A73,61,"FY","YTD","20241231",1,"",100000000)</f>
        <v>-1.2670600000000001</v>
      </c>
      <c r="M73" s="16">
        <f t="shared" si="4"/>
        <v>-3.8447429482423878</v>
      </c>
      <c r="N73" s="16">
        <f>[1]!s_fa_roe(A73,"20251231")</f>
        <v>-20.844000000000001</v>
      </c>
      <c r="O73" s="16">
        <f>[1]!s_stmnote_rdexp(A73,"20251231",1,10000)</f>
        <v>25131.9</v>
      </c>
      <c r="P73" s="20">
        <f t="shared" si="5"/>
        <v>7.0674356175200667E-2</v>
      </c>
      <c r="Q73" s="16">
        <f>[1]!s_margin_tradingbalance(A73,"",10000)</f>
        <v>26184.165199999999</v>
      </c>
      <c r="R73" s="16">
        <f>[1]!s_margin_seclendingbalance(A73,"",10000)</f>
        <v>1.8125</v>
      </c>
      <c r="S73" s="17">
        <f>[1]!s_val_ev(A73,"",100000000)</f>
        <v>131.23275709480001</v>
      </c>
      <c r="T73" s="17">
        <f>[1]!share_freesharesmv(A73,"",100000000)</f>
        <v>70.829278696599999</v>
      </c>
      <c r="U73" s="17">
        <f>[1]!s_dq_amount_btin(A73,E73,100000000)</f>
        <v>19.548915869999998</v>
      </c>
      <c r="V73" s="17">
        <f>[1]!s_dq_turn(A73,E73)</f>
        <v>15.067351276264166</v>
      </c>
      <c r="W73" s="2">
        <f>[1]!s_pq_amount(A73,"20260101","",100000000)</f>
        <v>727.62073944999997</v>
      </c>
      <c r="X73" s="2">
        <f>[1]!s_pq_avgamount(A73,"20260101","",100000000)</f>
        <v>6.6147339949999999</v>
      </c>
      <c r="Y73" s="17">
        <f>[1]!s_ipo_dilutedpe(A73)</f>
        <v>19.75</v>
      </c>
      <c r="Z73" s="12">
        <f>[1]!s_ipo_collection_total(A73,100000000)</f>
        <v>3.5760000000000001</v>
      </c>
      <c r="AA73" s="2">
        <f>[1]!s_val_pe_ttm(A73,E73)</f>
        <v>-23.935747146606445</v>
      </c>
      <c r="AB73" s="5">
        <f>[1]!s_info_zjtxornot1(A73,"")</f>
        <v>0</v>
      </c>
      <c r="AC73" s="22" t="str">
        <f>[1]!s_info_nature1(A73,"")</f>
        <v>民营企业</v>
      </c>
      <c r="AD73" s="6" t="str">
        <f>[1]!s_info_city(A73)</f>
        <v>乌鲁木齐市</v>
      </c>
      <c r="AE73" s="6" t="str">
        <f>[1]!s_info_province(A73)</f>
        <v>新疆维吾尔自治区</v>
      </c>
      <c r="AF73">
        <v>87.617733000000001</v>
      </c>
      <c r="AG73">
        <v>43.792817999999997</v>
      </c>
    </row>
    <row r="74" spans="1:33" x14ac:dyDescent="0.3">
      <c r="A74" s="16" t="s">
        <v>787</v>
      </c>
      <c r="B74" s="16" t="s">
        <v>788</v>
      </c>
      <c r="C74" s="16" t="str">
        <f>[1]!s_info_mkt(A74)</f>
        <v>主板</v>
      </c>
      <c r="D74" s="16" t="str">
        <f>[1]!s_ipo_listeddate(A74)</f>
        <v>2014-11-07</v>
      </c>
      <c r="E74" s="16" t="str">
        <f>[1]!lastradeday_s("000002","")</f>
        <v>2026-06-22</v>
      </c>
      <c r="F74" s="16" t="str">
        <f>[1]!s_info_industry_csrc2023(A74,"",3)</f>
        <v>通用设备制造业</v>
      </c>
      <c r="G74" s="16" t="str">
        <f>[1]!s_info_industry_csrc2023(A74,"",1)</f>
        <v>制造业</v>
      </c>
      <c r="H74" s="16">
        <f>[1]!s_is(A74,83,"FY","YTD","20251231",1,"",100000000)</f>
        <v>21.2186876056</v>
      </c>
      <c r="I74" s="16">
        <f>[1]!s_is(A74,83,"FY","YTD","20241231",1,"",100000000)</f>
        <v>20.742760706600002</v>
      </c>
      <c r="J74" s="16">
        <f t="shared" si="3"/>
        <v>2.2944240920089509E-2</v>
      </c>
      <c r="K74" s="16">
        <f>[1]!s_is(A74,61,"FY","YTD","20251231",1,"",100000000)</f>
        <v>-2.4866173679000001</v>
      </c>
      <c r="L74" s="16">
        <f>[1]!s_is(A74,61,"FY","YTD","20241231",1,"",100000000)</f>
        <v>-0.88987920930000008</v>
      </c>
      <c r="M74" s="16">
        <f t="shared" si="4"/>
        <v>-1.7943313451002321</v>
      </c>
      <c r="N74" s="16">
        <f>[1]!s_fa_roe(A74,"20251231")</f>
        <v>-12.3285</v>
      </c>
      <c r="O74" s="16">
        <f>[1]!s_stmnote_rdexp(A74,"20251231",1,10000)</f>
        <v>14664.21939</v>
      </c>
      <c r="P74" s="20">
        <f t="shared" si="5"/>
        <v>6.910992641283735E-2</v>
      </c>
      <c r="Q74" s="16">
        <f>[1]!s_margin_tradingbalance(A74,"",10000)</f>
        <v>58846.1054</v>
      </c>
      <c r="R74" s="16">
        <f>[1]!s_margin_seclendingbalance(A74,"",10000)</f>
        <v>49.042000000000002</v>
      </c>
      <c r="S74" s="17">
        <f>[1]!s_val_ev(A74,"",100000000)</f>
        <v>183.6255219018</v>
      </c>
      <c r="T74" s="17">
        <f>[1]!share_freesharesmv(A74,"",100000000)</f>
        <v>128.49549197100001</v>
      </c>
      <c r="U74" s="17">
        <f>[1]!s_dq_amount_btin(A74,E74,100000000)</f>
        <v>32.458059929999997</v>
      </c>
      <c r="V74" s="17">
        <f>[1]!s_dq_turn(A74,E74)</f>
        <v>17.340736350706521</v>
      </c>
      <c r="W74" s="2">
        <f>[1]!s_pq_amount(A74,"20260101","",100000000)</f>
        <v>1247.06509278</v>
      </c>
      <c r="X74" s="2">
        <f>[1]!s_pq_avgamount(A74,"20260101","",100000000)</f>
        <v>11.336955388909091</v>
      </c>
      <c r="Y74" s="17">
        <f>[1]!s_ipo_dilutedpe(A74)</f>
        <v>22.42</v>
      </c>
      <c r="Z74" s="12">
        <f>[1]!s_ipo_collection_total(A74,100000000)</f>
        <v>1.917</v>
      </c>
      <c r="AA74" s="2">
        <f>[1]!s_val_pe_ttm(A74,E74)</f>
        <v>-64.489105224609375</v>
      </c>
      <c r="AB74" s="5">
        <f>[1]!s_info_zjtxornot1(A74,"")</f>
        <v>1</v>
      </c>
      <c r="AC74" s="22" t="str">
        <f>[1]!s_info_nature1(A74,"")</f>
        <v>民营企业</v>
      </c>
      <c r="AD74" s="6" t="str">
        <f>[1]!s_info_city(A74)</f>
        <v>合肥市</v>
      </c>
      <c r="AE74" s="6" t="str">
        <f>[1]!s_info_province(A74)</f>
        <v>安徽省</v>
      </c>
      <c r="AF74">
        <v>117.28304199999999</v>
      </c>
      <c r="AG74">
        <v>31.861190000000001</v>
      </c>
    </row>
    <row r="75" spans="1:33" x14ac:dyDescent="0.3">
      <c r="A75" s="16" t="s">
        <v>789</v>
      </c>
      <c r="B75" s="16" t="s">
        <v>790</v>
      </c>
      <c r="C75" s="16" t="str">
        <f>[1]!s_info_mkt(A75)</f>
        <v>主板</v>
      </c>
      <c r="D75" s="16" t="str">
        <f>[1]!s_ipo_listeddate(A75)</f>
        <v>2017-06-21</v>
      </c>
      <c r="E75" s="16" t="str">
        <f>[1]!lastradeday_s("000002","")</f>
        <v>2026-06-22</v>
      </c>
      <c r="F75" s="16" t="str">
        <f>[1]!s_info_industry_csrc2023(A75,"",3)</f>
        <v>电气机械和器材制造业</v>
      </c>
      <c r="G75" s="16" t="str">
        <f>[1]!s_info_industry_csrc2023(A75,"",1)</f>
        <v>制造业</v>
      </c>
      <c r="H75" s="16">
        <f>[1]!s_is(A75,83,"FY","YTD","20251231",1,"",100000000)</f>
        <v>4.6925466638</v>
      </c>
      <c r="I75" s="16">
        <f>[1]!s_is(A75,83,"FY","YTD","20241231",1,"",100000000)</f>
        <v>3.6721845561999999</v>
      </c>
      <c r="J75" s="16">
        <f t="shared" si="3"/>
        <v>0.2778624254811084</v>
      </c>
      <c r="K75" s="16">
        <f>[1]!s_is(A75,61,"FY","YTD","20251231",1,"",100000000)</f>
        <v>-1.2572813682999999</v>
      </c>
      <c r="L75" s="16">
        <f>[1]!s_is(A75,61,"FY","YTD","20241231",1,"",100000000)</f>
        <v>-0.66938935519999998</v>
      </c>
      <c r="M75" s="16">
        <f t="shared" si="4"/>
        <v>-0.8782512128899177</v>
      </c>
      <c r="N75" s="16">
        <f>[1]!s_fa_roe(A75,"20251231")</f>
        <v>-16.063400000000001</v>
      </c>
      <c r="O75" s="16">
        <f>[1]!s_stmnote_rdexp(A75,"20251231",1,10000)</f>
        <v>2172.1095649999997</v>
      </c>
      <c r="P75" s="20">
        <f t="shared" si="5"/>
        <v>4.6288502184889016E-2</v>
      </c>
      <c r="Q75" s="16">
        <f>[1]!s_margin_tradingbalance(A75,"",10000)</f>
        <v>0</v>
      </c>
      <c r="R75" s="16">
        <f>[1]!s_margin_seclendingbalance(A75,"",10000)</f>
        <v>0</v>
      </c>
      <c r="S75" s="17">
        <f>[1]!s_val_ev(A75,"",100000000)</f>
        <v>36.887658649199999</v>
      </c>
      <c r="T75" s="17">
        <f>[1]!share_freesharesmv(A75,"",100000000)</f>
        <v>25.575290926800005</v>
      </c>
      <c r="U75" s="17">
        <f>[1]!s_dq_amount_btin(A75,E75,100000000)</f>
        <v>4.2561984600000002</v>
      </c>
      <c r="V75" s="17">
        <f>[1]!s_dq_turn(A75,E75)</f>
        <v>11.416263648631791</v>
      </c>
      <c r="W75" s="2">
        <f>[1]!s_pq_amount(A75,"20260101","",100000000)</f>
        <v>163.07800079</v>
      </c>
      <c r="X75" s="2">
        <f>[1]!s_pq_avgamount(A75,"20260101","",100000000)</f>
        <v>1.4825272799090909</v>
      </c>
      <c r="Y75" s="17">
        <f>[1]!s_ipo_dilutedpe(A75)</f>
        <v>22.99</v>
      </c>
      <c r="Z75" s="12">
        <f>[1]!s_ipo_collection_total(A75,100000000)</f>
        <v>2.36</v>
      </c>
      <c r="AA75" s="2">
        <f>[1]!s_val_pe_ttm(A75,E75)</f>
        <v>-26.814313888549805</v>
      </c>
      <c r="AB75" s="5">
        <f>[1]!s_info_zjtxornot1(A75,"")</f>
        <v>0</v>
      </c>
      <c r="AC75" s="22" t="str">
        <f>[1]!s_info_nature1(A75,"")</f>
        <v>民营企业</v>
      </c>
      <c r="AD75" s="6" t="str">
        <f>[1]!s_info_city(A75)</f>
        <v>成都市</v>
      </c>
      <c r="AE75" s="6" t="str">
        <f>[1]!s_info_province(A75)</f>
        <v>四川省</v>
      </c>
      <c r="AF75">
        <v>104.065735</v>
      </c>
      <c r="AG75">
        <v>30.659462000000001</v>
      </c>
    </row>
    <row r="76" spans="1:33" x14ac:dyDescent="0.3">
      <c r="A76" s="16" t="s">
        <v>791</v>
      </c>
      <c r="B76" s="16" t="s">
        <v>792</v>
      </c>
      <c r="C76" s="16" t="str">
        <f>[1]!s_info_mkt(A76)</f>
        <v>主板</v>
      </c>
      <c r="D76" s="16" t="str">
        <f>[1]!s_ipo_listeddate(A76)</f>
        <v>2021-12-24</v>
      </c>
      <c r="E76" s="16" t="str">
        <f>[1]!lastradeday_s("000002","")</f>
        <v>2026-06-22</v>
      </c>
      <c r="F76" s="16" t="str">
        <f>[1]!s_info_industry_csrc2023(A76,"",3)</f>
        <v>非金属矿物制品业</v>
      </c>
      <c r="G76" s="16" t="str">
        <f>[1]!s_info_industry_csrc2023(A76,"",1)</f>
        <v>制造业</v>
      </c>
      <c r="H76" s="16">
        <f>[1]!s_is(A76,83,"FY","YTD","20251231",1,"",100000000)</f>
        <v>11.626449641900001</v>
      </c>
      <c r="I76" s="16">
        <f>[1]!s_is(A76,83,"FY","YTD","20241231",1,"",100000000)</f>
        <v>10.461052799500001</v>
      </c>
      <c r="J76" s="16">
        <f t="shared" si="3"/>
        <v>0.11140339932666254</v>
      </c>
      <c r="K76" s="16">
        <f>[1]!s_is(A76,61,"FY","YTD","20251231",1,"",100000000)</f>
        <v>1.2394876004000002</v>
      </c>
      <c r="L76" s="16">
        <f>[1]!s_is(A76,61,"FY","YTD","20241231",1,"",100000000)</f>
        <v>1.212352315</v>
      </c>
      <c r="M76" s="16">
        <f t="shared" si="4"/>
        <v>2.2382343040273908E-2</v>
      </c>
      <c r="N76" s="16">
        <f>[1]!s_fa_roe(A76,"20251231")</f>
        <v>7.1261000000000001</v>
      </c>
      <c r="O76" s="16">
        <f>[1]!s_stmnote_rdexp(A76,"20251231",1,10000)</f>
        <v>1298.2845960000002</v>
      </c>
      <c r="P76" s="20">
        <f t="shared" si="5"/>
        <v>1.1166647050370175E-2</v>
      </c>
      <c r="Q76" s="16">
        <f>[1]!s_margin_tradingbalance(A76,"",10000)</f>
        <v>0</v>
      </c>
      <c r="R76" s="16">
        <f>[1]!s_margin_seclendingbalance(A76,"",10000)</f>
        <v>0</v>
      </c>
      <c r="S76" s="17">
        <f>[1]!s_val_ev(A76,"",100000000)</f>
        <v>33.837503653200002</v>
      </c>
      <c r="T76" s="17">
        <f>[1]!share_freesharesmv(A76,"",100000000)</f>
        <v>12.277819093800002</v>
      </c>
      <c r="U76" s="17">
        <f>[1]!s_dq_amount_btin(A76,E76,100000000)</f>
        <v>2.8524831100000001</v>
      </c>
      <c r="V76" s="17">
        <f>[1]!s_dq_turn(A76,E76)</f>
        <v>17.084966185958486</v>
      </c>
      <c r="W76" s="2">
        <f>[1]!s_pq_amount(A76,"20260101","",100000000)</f>
        <v>102.84057430999999</v>
      </c>
      <c r="X76" s="2">
        <f>[1]!s_pq_avgamount(A76,"20260101","",100000000)</f>
        <v>0.93491431190909091</v>
      </c>
      <c r="Y76" s="17">
        <f>[1]!s_ipo_dilutedpe(A76)</f>
        <v>22.99</v>
      </c>
      <c r="Z76" s="12">
        <f>[1]!s_ipo_collection_total(A76,100000000)</f>
        <v>5.25258</v>
      </c>
      <c r="AA76" s="2">
        <f>[1]!s_val_pe_ttm(A76,E76)</f>
        <v>30.057422637939453</v>
      </c>
      <c r="AB76" s="5">
        <f>[1]!s_info_zjtxornot1(A76,"")</f>
        <v>0</v>
      </c>
      <c r="AC76" s="22" t="str">
        <f>[1]!s_info_nature1(A76,"")</f>
        <v>民营企业</v>
      </c>
      <c r="AD76" s="6" t="str">
        <f>[1]!s_info_city(A76)</f>
        <v>重庆市</v>
      </c>
      <c r="AE76" s="6" t="str">
        <f>[1]!s_info_province(A76)</f>
        <v>重庆</v>
      </c>
      <c r="AF76">
        <v>106.50496200000001</v>
      </c>
      <c r="AG76">
        <v>29.533155000000001</v>
      </c>
    </row>
    <row r="77" spans="1:33" x14ac:dyDescent="0.3">
      <c r="A77" s="16" t="s">
        <v>793</v>
      </c>
      <c r="B77" s="16" t="s">
        <v>794</v>
      </c>
      <c r="C77" s="16" t="str">
        <f>[1]!s_info_mkt(A77)</f>
        <v>主板</v>
      </c>
      <c r="D77" s="16" t="str">
        <f>[1]!s_ipo_listeddate(A77)</f>
        <v>2021-04-07</v>
      </c>
      <c r="E77" s="16" t="str">
        <f>[1]!lastradeday_s("000002","")</f>
        <v>2026-06-22</v>
      </c>
      <c r="F77" s="16" t="str">
        <f>[1]!s_info_industry_csrc2023(A77,"",3)</f>
        <v>专用设备制造业</v>
      </c>
      <c r="G77" s="16" t="str">
        <f>[1]!s_info_industry_csrc2023(A77,"",1)</f>
        <v>制造业</v>
      </c>
      <c r="H77" s="16">
        <f>[1]!s_is(A77,83,"FY","YTD","20251231",1,"",100000000)</f>
        <v>11.256281427899999</v>
      </c>
      <c r="I77" s="16">
        <f>[1]!s_is(A77,83,"FY","YTD","20241231",1,"",100000000)</f>
        <v>14.509974102399999</v>
      </c>
      <c r="J77" s="16">
        <f t="shared" si="3"/>
        <v>-0.22423835160131866</v>
      </c>
      <c r="K77" s="16">
        <f>[1]!s_is(A77,61,"FY","YTD","20251231",1,"",100000000)</f>
        <v>-0.17109635679999999</v>
      </c>
      <c r="L77" s="16">
        <f>[1]!s_is(A77,61,"FY","YTD","20241231",1,"",100000000)</f>
        <v>1.1989522776999999</v>
      </c>
      <c r="M77" s="16">
        <f t="shared" si="4"/>
        <v>-1.1427048932491468</v>
      </c>
      <c r="N77" s="16">
        <f>[1]!s_fa_roe(A77,"20251231")</f>
        <v>-1.0236000000000001</v>
      </c>
      <c r="O77" s="16">
        <f>[1]!s_stmnote_rdexp(A77,"20251231",1,10000)</f>
        <v>9748.9035540000004</v>
      </c>
      <c r="P77" s="20">
        <f t="shared" si="5"/>
        <v>8.6608562662943131E-2</v>
      </c>
      <c r="Q77" s="16">
        <f>[1]!s_margin_tradingbalance(A77,"",10000)</f>
        <v>0</v>
      </c>
      <c r="R77" s="16">
        <f>[1]!s_margin_seclendingbalance(A77,"",10000)</f>
        <v>0</v>
      </c>
      <c r="S77" s="17">
        <f>[1]!s_val_ev(A77,"",100000000)</f>
        <v>61.73006444</v>
      </c>
      <c r="T77" s="17">
        <f>[1]!share_freesharesmv(A77,"",100000000)</f>
        <v>22.22491788</v>
      </c>
      <c r="U77" s="17">
        <f>[1]!s_dq_amount_btin(A77,E77,100000000)</f>
        <v>8.3731674799999993</v>
      </c>
      <c r="V77" s="17">
        <f>[1]!s_dq_turn(A77,E77)</f>
        <v>13.498089580157256</v>
      </c>
      <c r="W77" s="2">
        <f>[1]!s_pq_amount(A77,"20260101","",100000000)</f>
        <v>165.90454348</v>
      </c>
      <c r="X77" s="2">
        <f>[1]!s_pq_avgamount(A77,"20260101","",100000000)</f>
        <v>1.5082231225454545</v>
      </c>
      <c r="Y77" s="17">
        <f>[1]!s_ipo_dilutedpe(A77)</f>
        <v>22.99</v>
      </c>
      <c r="Z77" s="12">
        <f>[1]!s_ipo_collection_total(A77,100000000)</f>
        <v>6.1571176948000002</v>
      </c>
      <c r="AA77" s="2">
        <f>[1]!s_val_pe_ttm(A77,E77)</f>
        <v>-96.688865661621094</v>
      </c>
      <c r="AB77" s="5">
        <f>[1]!s_info_zjtxornot1(A77,"")</f>
        <v>1</v>
      </c>
      <c r="AC77" s="22" t="str">
        <f>[1]!s_info_nature1(A77,"")</f>
        <v>民营企业</v>
      </c>
      <c r="AD77" s="6" t="str">
        <f>[1]!s_info_city(A77)</f>
        <v>上海市</v>
      </c>
      <c r="AE77" s="6" t="str">
        <f>[1]!s_info_province(A77)</f>
        <v>上海</v>
      </c>
      <c r="AF77">
        <v>121.472644</v>
      </c>
      <c r="AG77">
        <v>31.231705999999999</v>
      </c>
    </row>
    <row r="78" spans="1:33" x14ac:dyDescent="0.3">
      <c r="A78" s="16" t="s">
        <v>795</v>
      </c>
      <c r="B78" s="16" t="s">
        <v>796</v>
      </c>
      <c r="C78" s="16" t="str">
        <f>[1]!s_info_mkt(A78)</f>
        <v>主板</v>
      </c>
      <c r="D78" s="16" t="str">
        <f>[1]!s_ipo_listeddate(A78)</f>
        <v>2026-05-11</v>
      </c>
      <c r="E78" s="16" t="str">
        <f>[1]!lastradeday_s("000002","")</f>
        <v>2026-06-22</v>
      </c>
      <c r="F78" s="16" t="str">
        <f>[1]!s_info_industry_csrc2023(A78,"",3)</f>
        <v>化学原料和化学制品制造业</v>
      </c>
      <c r="G78" s="16" t="str">
        <f>[1]!s_info_industry_csrc2023(A78,"",1)</f>
        <v>制造业</v>
      </c>
      <c r="H78" s="16">
        <f>[1]!s_is(A78,83,"FY","YTD","20251231",1,"",100000000)</f>
        <v>17.811901989799999</v>
      </c>
      <c r="I78" s="16">
        <f>[1]!s_is(A78,83,"FY","YTD","20241231",1,"",100000000)</f>
        <v>16.376778153699998</v>
      </c>
      <c r="J78" s="16">
        <f t="shared" si="3"/>
        <v>8.7631634417406179E-2</v>
      </c>
      <c r="K78" s="16">
        <f>[1]!s_is(A78,61,"FY","YTD","20251231",1,"",100000000)</f>
        <v>2.4930379649000001</v>
      </c>
      <c r="L78" s="16">
        <f>[1]!s_is(A78,61,"FY","YTD","20241231",1,"",100000000)</f>
        <v>2.1212454959000002</v>
      </c>
      <c r="M78" s="16">
        <f t="shared" si="4"/>
        <v>0.17527083485556491</v>
      </c>
      <c r="N78" s="16">
        <f>[1]!s_fa_roe(A78,"20251231")</f>
        <v>17.9376</v>
      </c>
      <c r="O78" s="16">
        <f>[1]!s_stmnote_rdexp(A78,"20251231",1,10000)</f>
        <v>5607.616368</v>
      </c>
      <c r="P78" s="20">
        <f t="shared" si="5"/>
        <v>3.148241199177497E-2</v>
      </c>
      <c r="Q78" s="16">
        <f>[1]!s_margin_tradingbalance(A78,"",10000)</f>
        <v>15806.515799999999</v>
      </c>
      <c r="R78" s="16">
        <f>[1]!s_margin_seclendingbalance(A78,"",10000)</f>
        <v>0</v>
      </c>
      <c r="S78" s="17">
        <f>[1]!s_val_ev(A78,"",100000000)</f>
        <v>305.25382288040004</v>
      </c>
      <c r="T78" s="17">
        <f>[1]!share_freesharesmv(A78,"",100000000)</f>
        <v>26.876534812800003</v>
      </c>
      <c r="U78" s="17">
        <f>[1]!s_dq_amount_btin(A78,E78,100000000)</f>
        <v>0.37346955999999998</v>
      </c>
      <c r="V78" s="17">
        <f>[1]!s_dq_turn(A78,E78)</f>
        <v>1.3895748250333761</v>
      </c>
      <c r="W78" s="2">
        <f>[1]!s_pq_amount(A78,"20260101","",100000000)</f>
        <v>177.71529061999999</v>
      </c>
      <c r="X78" s="2">
        <f>[1]!s_pq_avgamount(A78,"20260101","",100000000)</f>
        <v>5.9238430206666672</v>
      </c>
      <c r="Y78" s="17">
        <f>[1]!s_ipo_dilutedpe(A78)</f>
        <v>23</v>
      </c>
      <c r="Z78" s="12">
        <f>[1]!s_ipo_collection_total(A78,100000000)</f>
        <v>5.6825999999999999</v>
      </c>
      <c r="AA78" s="2">
        <f>[1]!s_val_pe_ttm(A78,E78)</f>
        <v>120.61414337158203</v>
      </c>
      <c r="AB78" s="5">
        <f>[1]!s_info_zjtxornot1(A78,"")</f>
        <v>0</v>
      </c>
      <c r="AC78" s="22" t="str">
        <f>[1]!s_info_nature1(A78,"")</f>
        <v>民营企业</v>
      </c>
      <c r="AD78" s="6" t="str">
        <f>[1]!s_info_city(A78)</f>
        <v>淄博市</v>
      </c>
      <c r="AE78" s="6" t="str">
        <f>[1]!s_info_province(A78)</f>
        <v>山东省</v>
      </c>
      <c r="AF78">
        <v>118.047648</v>
      </c>
      <c r="AG78">
        <v>36.814939000000003</v>
      </c>
    </row>
    <row r="79" spans="1:33" x14ac:dyDescent="0.3">
      <c r="A79" s="16" t="s">
        <v>797</v>
      </c>
      <c r="B79" s="16" t="s">
        <v>798</v>
      </c>
      <c r="C79" s="16" t="str">
        <f>[1]!s_info_mkt(A79)</f>
        <v>主板</v>
      </c>
      <c r="D79" s="16" t="str">
        <f>[1]!s_ipo_listeddate(A79)</f>
        <v>2017-10-20</v>
      </c>
      <c r="E79" s="16" t="str">
        <f>[1]!lastradeday_s("000002","")</f>
        <v>2026-06-22</v>
      </c>
      <c r="F79" s="16" t="str">
        <f>[1]!s_info_industry_csrc2023(A79,"",3)</f>
        <v>医药制造业</v>
      </c>
      <c r="G79" s="16" t="str">
        <f>[1]!s_info_industry_csrc2023(A79,"",1)</f>
        <v>制造业</v>
      </c>
      <c r="H79" s="16">
        <f>[1]!s_is(A79,83,"FY","YTD","20251231",1,"",100000000)</f>
        <v>8.2714456324000007</v>
      </c>
      <c r="I79" s="16">
        <f>[1]!s_is(A79,83,"FY","YTD","20241231",1,"",100000000)</f>
        <v>7.7481986688999998</v>
      </c>
      <c r="J79" s="16">
        <f t="shared" si="3"/>
        <v>6.7531433544706143E-2</v>
      </c>
      <c r="K79" s="16">
        <f>[1]!s_is(A79,61,"FY","YTD","20251231",1,"",100000000)</f>
        <v>0.65086781360000001</v>
      </c>
      <c r="L79" s="16">
        <f>[1]!s_is(A79,61,"FY","YTD","20241231",1,"",100000000)</f>
        <v>0.76730225120000006</v>
      </c>
      <c r="M79" s="16">
        <f t="shared" si="4"/>
        <v>-0.15174520525373905</v>
      </c>
      <c r="N79" s="16">
        <f>[1]!s_fa_roe(A79,"20251231")</f>
        <v>3.8841999999999999</v>
      </c>
      <c r="O79" s="16">
        <f>[1]!s_stmnote_rdexp(A79,"20251231",1,10000)</f>
        <v>9797.437684999999</v>
      </c>
      <c r="P79" s="20">
        <f t="shared" si="5"/>
        <v>0.11844891595034548</v>
      </c>
      <c r="Q79" s="16">
        <f>[1]!s_margin_tradingbalance(A79,"",10000)</f>
        <v>0</v>
      </c>
      <c r="R79" s="16">
        <f>[1]!s_margin_seclendingbalance(A79,"",10000)</f>
        <v>0</v>
      </c>
      <c r="S79" s="17">
        <f>[1]!s_val_ev(A79,"",100000000)</f>
        <v>54.6633575026</v>
      </c>
      <c r="T79" s="17">
        <f>[1]!share_freesharesmv(A79,"",100000000)</f>
        <v>15.543816318799999</v>
      </c>
      <c r="U79" s="17">
        <f>[1]!s_dq_amount_btin(A79,E79,100000000)</f>
        <v>1.83419343</v>
      </c>
      <c r="V79" s="17">
        <f>[1]!s_dq_turn(A79,E79)</f>
        <v>4.1048498932701953</v>
      </c>
      <c r="W79" s="2">
        <f>[1]!s_pq_amount(A79,"20260101","",100000000)</f>
        <v>52.409810020000002</v>
      </c>
      <c r="X79" s="2">
        <f>[1]!s_pq_avgamount(A79,"20260101","",100000000)</f>
        <v>0.47645281836363634</v>
      </c>
      <c r="Y79" s="17">
        <f>[1]!s_ipo_dilutedpe(A79)</f>
        <v>22.96</v>
      </c>
      <c r="Z79" s="12">
        <f>[1]!s_ipo_collection_total(A79,100000000)</f>
        <v>1.8147180000000001</v>
      </c>
      <c r="AA79" s="2">
        <f>[1]!s_val_pe_ttm(A79,E79)</f>
        <v>95.029754638671875</v>
      </c>
      <c r="AB79" s="5">
        <f>[1]!s_info_zjtxornot1(A79,"")</f>
        <v>0</v>
      </c>
      <c r="AC79" s="22" t="str">
        <f>[1]!s_info_nature1(A79,"")</f>
        <v>民营企业</v>
      </c>
      <c r="AD79" s="6" t="str">
        <f>[1]!s_info_city(A79)</f>
        <v>重庆市</v>
      </c>
      <c r="AE79" s="6" t="str">
        <f>[1]!s_info_province(A79)</f>
        <v>重庆</v>
      </c>
      <c r="AF79">
        <v>106.50496200000001</v>
      </c>
      <c r="AG79">
        <v>29.533155000000001</v>
      </c>
    </row>
    <row r="80" spans="1:33" x14ac:dyDescent="0.3">
      <c r="A80" s="16" t="s">
        <v>799</v>
      </c>
      <c r="B80" s="16" t="s">
        <v>800</v>
      </c>
      <c r="C80" s="16" t="str">
        <f>[1]!s_info_mkt(A80)</f>
        <v>主板</v>
      </c>
      <c r="D80" s="16" t="str">
        <f>[1]!s_ipo_listeddate(A80)</f>
        <v>2015-03-20</v>
      </c>
      <c r="E80" s="16" t="str">
        <f>[1]!lastradeday_s("000002","")</f>
        <v>2026-06-22</v>
      </c>
      <c r="F80" s="16" t="str">
        <f>[1]!s_info_industry_csrc2023(A80,"",3)</f>
        <v>通用设备制造业</v>
      </c>
      <c r="G80" s="16" t="str">
        <f>[1]!s_info_industry_csrc2023(A80,"",1)</f>
        <v>制造业</v>
      </c>
      <c r="H80" s="16">
        <f>[1]!s_is(A80,83,"FY","YTD","20251231",1,"",100000000)</f>
        <v>48.8801096364</v>
      </c>
      <c r="I80" s="16">
        <f>[1]!s_is(A80,83,"FY","YTD","20241231",1,"",100000000)</f>
        <v>40.087716761199999</v>
      </c>
      <c r="J80" s="16">
        <f t="shared" si="3"/>
        <v>0.21932885146778824</v>
      </c>
      <c r="K80" s="16">
        <f>[1]!s_is(A80,61,"FY","YTD","20251231",1,"",100000000)</f>
        <v>0.44972202090000002</v>
      </c>
      <c r="L80" s="16">
        <f>[1]!s_is(A80,61,"FY","YTD","20241231",1,"",100000000)</f>
        <v>-8.1044451294000002</v>
      </c>
      <c r="M80" s="16">
        <f t="shared" si="4"/>
        <v>1.0554907848371471</v>
      </c>
      <c r="N80" s="16">
        <f>[1]!s_fa_roe(A80,"20251231")</f>
        <v>2.3986000000000001</v>
      </c>
      <c r="O80" s="16">
        <f>[1]!s_stmnote_rdexp(A80,"20251231",1,10000)</f>
        <v>47606.974751999995</v>
      </c>
      <c r="P80" s="20">
        <f t="shared" si="5"/>
        <v>9.7395392739766024E-2</v>
      </c>
      <c r="Q80" s="16">
        <f>[1]!s_margin_tradingbalance(A80,"",10000)</f>
        <v>90738.300499999998</v>
      </c>
      <c r="R80" s="16">
        <f>[1]!s_margin_seclendingbalance(A80,"",10000)</f>
        <v>417.92500000000001</v>
      </c>
      <c r="S80" s="17">
        <f>[1]!s_val_ev(A80,"",100000000)</f>
        <v>341.60290029470002</v>
      </c>
      <c r="T80" s="17">
        <f>[1]!share_freesharesmv(A80,"",100000000)</f>
        <v>185.86100842089999</v>
      </c>
      <c r="U80" s="17">
        <f>[1]!s_dq_amount_btin(A80,E80,100000000)</f>
        <v>50.634489180000003</v>
      </c>
      <c r="V80" s="17">
        <f>[1]!s_dq_turn(A80,E80)</f>
        <v>17.562584765283368</v>
      </c>
      <c r="W80" s="2">
        <f>[1]!s_pq_amount(A80,"20260101","",100000000)</f>
        <v>1144.3410904100001</v>
      </c>
      <c r="X80" s="2">
        <f>[1]!s_pq_avgamount(A80,"20260101","",100000000)</f>
        <v>10.403100821909092</v>
      </c>
      <c r="Y80" s="17">
        <f>[1]!s_ipo_dilutedpe(A80)</f>
        <v>18.89</v>
      </c>
      <c r="Z80" s="12">
        <f>[1]!s_ipo_collection_total(A80,100000000)</f>
        <v>2.04</v>
      </c>
      <c r="AA80" s="2">
        <f>[1]!s_val_pe_ttm(A80,E80)</f>
        <v>276.48428344726563</v>
      </c>
      <c r="AB80" s="5">
        <f>[1]!s_info_zjtxornot1(A80,"")</f>
        <v>1</v>
      </c>
      <c r="AC80" s="22" t="str">
        <f>[1]!s_info_nature1(A80,"")</f>
        <v>民营企业</v>
      </c>
      <c r="AD80" s="6" t="str">
        <f>[1]!s_info_city(A80)</f>
        <v>南京市</v>
      </c>
      <c r="AE80" s="6" t="str">
        <f>[1]!s_info_province(A80)</f>
        <v>江苏省</v>
      </c>
      <c r="AF80">
        <v>118.767413</v>
      </c>
      <c r="AG80">
        <v>32.041544000000002</v>
      </c>
    </row>
    <row r="81" spans="1:33" x14ac:dyDescent="0.3">
      <c r="A81" s="16" t="s">
        <v>801</v>
      </c>
      <c r="B81" s="16" t="s">
        <v>802</v>
      </c>
      <c r="C81" s="16" t="str">
        <f>[1]!s_info_mkt(A81)</f>
        <v>主板</v>
      </c>
      <c r="D81" s="16" t="str">
        <f>[1]!s_ipo_listeddate(A81)</f>
        <v>2020-01-13</v>
      </c>
      <c r="E81" s="16" t="str">
        <f>[1]!lastradeday_s("000002","")</f>
        <v>2026-06-22</v>
      </c>
      <c r="F81" s="16" t="str">
        <f>[1]!s_info_industry_csrc2023(A81,"",3)</f>
        <v>化学原料和化学制品制造业</v>
      </c>
      <c r="G81" s="16" t="str">
        <f>[1]!s_info_industry_csrc2023(A81,"",1)</f>
        <v>制造业</v>
      </c>
      <c r="H81" s="16">
        <f>[1]!s_is(A81,83,"FY","YTD","20251231",1,"",100000000)</f>
        <v>16.640348945899998</v>
      </c>
      <c r="I81" s="16">
        <f>[1]!s_is(A81,83,"FY","YTD","20241231",1,"",100000000)</f>
        <v>15.3299280296</v>
      </c>
      <c r="J81" s="16">
        <f t="shared" si="3"/>
        <v>8.5481217770217555E-2</v>
      </c>
      <c r="K81" s="16">
        <f>[1]!s_is(A81,61,"FY","YTD","20251231",1,"",100000000)</f>
        <v>0.60330708570000002</v>
      </c>
      <c r="L81" s="16">
        <f>[1]!s_is(A81,61,"FY","YTD","20241231",1,"",100000000)</f>
        <v>0.73172120060000001</v>
      </c>
      <c r="M81" s="16">
        <f t="shared" si="4"/>
        <v>-0.17549596047606986</v>
      </c>
      <c r="N81" s="16">
        <f>[1]!s_fa_roe(A81,"20251231")</f>
        <v>3.8235000000000001</v>
      </c>
      <c r="O81" s="16">
        <f>[1]!s_stmnote_rdexp(A81,"20251231",1,10000)</f>
        <v>4669.2603989999998</v>
      </c>
      <c r="P81" s="20">
        <f t="shared" si="5"/>
        <v>2.8059870704517015E-2</v>
      </c>
      <c r="Q81" s="16">
        <f>[1]!s_margin_tradingbalance(A81,"",10000)</f>
        <v>0</v>
      </c>
      <c r="R81" s="16">
        <f>[1]!s_margin_seclendingbalance(A81,"",10000)</f>
        <v>0</v>
      </c>
      <c r="S81" s="17">
        <f>[1]!s_val_ev(A81,"",100000000)</f>
        <v>153.29287500000001</v>
      </c>
      <c r="T81" s="17">
        <f>[1]!share_freesharesmv(A81,"",100000000)</f>
        <v>84.886338008999985</v>
      </c>
      <c r="U81" s="17">
        <f>[1]!s_dq_amount_btin(A81,E81,100000000)</f>
        <v>20.935490949999998</v>
      </c>
      <c r="V81" s="17">
        <f>[1]!s_dq_turn(A81,E81)</f>
        <v>18.754023542635665</v>
      </c>
      <c r="W81" s="2">
        <f>[1]!s_pq_amount(A81,"20260101","",100000000)</f>
        <v>471.05666036999997</v>
      </c>
      <c r="X81" s="2">
        <f>[1]!s_pq_avgamount(A81,"20260101","",100000000)</f>
        <v>4.2823332760909096</v>
      </c>
      <c r="Y81" s="17">
        <f>[1]!s_ipo_dilutedpe(A81)</f>
        <v>22.97</v>
      </c>
      <c r="Z81" s="12">
        <f>[1]!s_ipo_collection_total(A81,100000000)</f>
        <v>4.3280000000000003</v>
      </c>
      <c r="AA81" s="2">
        <f>[1]!s_val_pe_ttm(A81,E81)</f>
        <v>288.26519775390625</v>
      </c>
      <c r="AB81" s="5">
        <f>[1]!s_info_zjtxornot1(A81,"")</f>
        <v>1</v>
      </c>
      <c r="AC81" s="22" t="str">
        <f>[1]!s_info_nature1(A81,"")</f>
        <v>民营企业</v>
      </c>
      <c r="AD81" s="6" t="str">
        <f>[1]!s_info_city(A81)</f>
        <v>宜昌市</v>
      </c>
      <c r="AE81" s="6" t="str">
        <f>[1]!s_info_province(A81)</f>
        <v>湖北省</v>
      </c>
      <c r="AF81">
        <v>111.290843</v>
      </c>
      <c r="AG81">
        <v>30.702635999999998</v>
      </c>
    </row>
    <row r="82" spans="1:33" x14ac:dyDescent="0.3">
      <c r="A82" s="16" t="s">
        <v>803</v>
      </c>
      <c r="B82" s="16" t="s">
        <v>804</v>
      </c>
      <c r="C82" s="16" t="str">
        <f>[1]!s_info_mkt(A82)</f>
        <v>主板</v>
      </c>
      <c r="D82" s="16" t="str">
        <f>[1]!s_ipo_listeddate(A82)</f>
        <v>2003-05-29</v>
      </c>
      <c r="E82" s="16" t="str">
        <f>[1]!lastradeday_s("000002","")</f>
        <v>2026-06-22</v>
      </c>
      <c r="F82" s="16" t="str">
        <f>[1]!s_info_industry_csrc2023(A82,"",3)</f>
        <v>有色金属冶炼和压延加工业</v>
      </c>
      <c r="G82" s="16" t="str">
        <f>[1]!s_info_industry_csrc2023(A82,"",1)</f>
        <v>制造业</v>
      </c>
      <c r="H82" s="16">
        <f>[1]!s_is(A82,83,"FY","YTD","20251231",1,"",100000000)</f>
        <v>149.90898214290002</v>
      </c>
      <c r="I82" s="16">
        <f>[1]!s_is(A82,83,"FY","YTD","20241231",1,"",100000000)</f>
        <v>113.71025717399999</v>
      </c>
      <c r="J82" s="16">
        <f t="shared" si="3"/>
        <v>0.31834177380769235</v>
      </c>
      <c r="K82" s="16">
        <f>[1]!s_is(A82,61,"FY","YTD","20251231",1,"",100000000)</f>
        <v>8.3901410485000003</v>
      </c>
      <c r="L82" s="16">
        <f>[1]!s_is(A82,61,"FY","YTD","20241231",1,"",100000000)</f>
        <v>2.0719645193000003</v>
      </c>
      <c r="M82" s="16">
        <f t="shared" si="4"/>
        <v>3.0493652137125182</v>
      </c>
      <c r="N82" s="16">
        <f>[1]!s_fa_roe(A82,"20251231")</f>
        <v>7.8350999999999997</v>
      </c>
      <c r="O82" s="16">
        <f>[1]!s_stmnote_rdexp(A82,"20251231",1,10000)</f>
        <v>54989.131833000007</v>
      </c>
      <c r="P82" s="20">
        <f t="shared" si="5"/>
        <v>3.6681679140868208E-2</v>
      </c>
      <c r="Q82" s="16">
        <f>[1]!s_margin_tradingbalance(A82,"",10000)</f>
        <v>282397.1544</v>
      </c>
      <c r="R82" s="16">
        <f>[1]!s_margin_seclendingbalance(A82,"",10000)</f>
        <v>2554.962</v>
      </c>
      <c r="S82" s="17">
        <f>[1]!s_val_ev(A82,"",100000000)</f>
        <v>604.37460133599996</v>
      </c>
      <c r="T82" s="17">
        <f>[1]!share_freesharesmv(A82,"",100000000)</f>
        <v>450.44112044799994</v>
      </c>
      <c r="U82" s="17">
        <f>[1]!s_dq_amount_btin(A82,E82,100000000)</f>
        <v>99.005108460000002</v>
      </c>
      <c r="V82" s="17">
        <f>[1]!s_dq_turn(A82,E82)</f>
        <v>16.821913875940389</v>
      </c>
      <c r="W82" s="2">
        <f>[1]!s_pq_amount(A82,"20260101","",100000000)</f>
        <v>2691.8940386899999</v>
      </c>
      <c r="X82" s="2">
        <f>[1]!s_pq_avgamount(A82,"20260101","",100000000)</f>
        <v>24.47176398809091</v>
      </c>
      <c r="Y82" s="17">
        <f>[1]!s_ipo_dilutedpe(A82)</f>
        <v>17.690000000000001</v>
      </c>
      <c r="Z82" s="12">
        <f>[1]!s_ipo_collection_total(A82,100000000)</f>
        <v>2.3060100000000001</v>
      </c>
      <c r="AA82" s="2">
        <f>[1]!s_val_pe_ttm(A82,E82)</f>
        <v>60.557537078857422</v>
      </c>
      <c r="AB82" s="5">
        <f>[1]!s_info_zjtxornot1(A82,"")</f>
        <v>1</v>
      </c>
      <c r="AC82" s="22" t="str">
        <f>[1]!s_info_nature1(A82,"")</f>
        <v>中央国有企业</v>
      </c>
      <c r="AD82" s="6" t="str">
        <f>[1]!s_info_city(A82)</f>
        <v>成都市</v>
      </c>
      <c r="AE82" s="6" t="str">
        <f>[1]!s_info_province(A82)</f>
        <v>四川省</v>
      </c>
      <c r="AF82">
        <v>104.065735</v>
      </c>
      <c r="AG82">
        <v>30.659462000000001</v>
      </c>
    </row>
    <row r="83" spans="1:33" x14ac:dyDescent="0.3">
      <c r="A83" s="16" t="s">
        <v>805</v>
      </c>
      <c r="B83" s="16" t="s">
        <v>806</v>
      </c>
      <c r="C83" s="16" t="str">
        <f>[1]!s_info_mkt(A83)</f>
        <v>主板</v>
      </c>
      <c r="D83" s="16" t="str">
        <f>[1]!s_ipo_listeddate(A83)</f>
        <v>2017-02-07</v>
      </c>
      <c r="E83" s="16" t="str">
        <f>[1]!lastradeday_s("000002","")</f>
        <v>2026-06-22</v>
      </c>
      <c r="F83" s="16" t="str">
        <f>[1]!s_info_industry_csrc2023(A83,"",3)</f>
        <v>生态保护和环境治理业</v>
      </c>
      <c r="G83" s="16" t="str">
        <f>[1]!s_info_industry_csrc2023(A83,"",1)</f>
        <v>水利、环境和公共设施管理业</v>
      </c>
      <c r="H83" s="16">
        <f>[1]!s_is(A83,83,"FY","YTD","20251231",1,"",100000000)</f>
        <v>10.743887305199999</v>
      </c>
      <c r="I83" s="16">
        <f>[1]!s_is(A83,83,"FY","YTD","20241231",1,"",100000000)</f>
        <v>9.1864276984000011</v>
      </c>
      <c r="J83" s="16">
        <f t="shared" si="3"/>
        <v>0.16953920043057225</v>
      </c>
      <c r="K83" s="16">
        <f>[1]!s_is(A83,61,"FY","YTD","20251231",1,"",100000000)</f>
        <v>-0.30430404729999999</v>
      </c>
      <c r="L83" s="16">
        <f>[1]!s_is(A83,61,"FY","YTD","20241231",1,"",100000000)</f>
        <v>0.22865543559999998</v>
      </c>
      <c r="M83" s="16">
        <f t="shared" si="4"/>
        <v>-2.3308410819165322</v>
      </c>
      <c r="N83" s="16">
        <f>[1]!s_fa_roe(A83,"20251231")</f>
        <v>-8.5347000000000008</v>
      </c>
      <c r="O83" s="16">
        <f>[1]!s_stmnote_rdexp(A83,"20251231",1,10000)</f>
        <v>5665.6742509999995</v>
      </c>
      <c r="P83" s="20">
        <f t="shared" si="5"/>
        <v>5.2733932235661439E-2</v>
      </c>
      <c r="Q83" s="16">
        <f>[1]!s_margin_tradingbalance(A83,"",10000)</f>
        <v>0</v>
      </c>
      <c r="R83" s="16">
        <f>[1]!s_margin_seclendingbalance(A83,"",10000)</f>
        <v>0</v>
      </c>
      <c r="S83" s="17">
        <f>[1]!s_val_ev(A83,"",100000000)</f>
        <v>22.869503999999999</v>
      </c>
      <c r="T83" s="17">
        <f>[1]!share_freesharesmv(A83,"",100000000)</f>
        <v>9.5040959999999988</v>
      </c>
      <c r="U83" s="17">
        <f>[1]!s_dq_amount_btin(A83,E83,100000000)</f>
        <v>2.3363976200000001</v>
      </c>
      <c r="V83" s="17">
        <f>[1]!s_dq_turn(A83,E83)</f>
        <v>11.017108897508228</v>
      </c>
      <c r="W83" s="2">
        <f>[1]!s_pq_amount(A83,"20260101","",100000000)</f>
        <v>71.375547909999995</v>
      </c>
      <c r="X83" s="2">
        <f>[1]!s_pq_avgamount(A83,"20260101","",100000000)</f>
        <v>0.64886861736363632</v>
      </c>
      <c r="Y83" s="17">
        <f>[1]!s_ipo_dilutedpe(A83)</f>
        <v>22.97</v>
      </c>
      <c r="Z83" s="12">
        <f>[1]!s_ipo_collection_total(A83,100000000)</f>
        <v>1.8180000000000001</v>
      </c>
      <c r="AA83" s="2">
        <f>[1]!s_val_pe_ttm(A83,E83)</f>
        <v>-43.187747955322266</v>
      </c>
      <c r="AB83" s="5">
        <f>[1]!s_info_zjtxornot1(A83,"")</f>
        <v>1</v>
      </c>
      <c r="AC83" s="22" t="str">
        <f>[1]!s_info_nature1(A83,"")</f>
        <v>民营企业</v>
      </c>
      <c r="AD83" s="6" t="str">
        <f>[1]!s_info_city(A83)</f>
        <v>绍兴市</v>
      </c>
      <c r="AE83" s="6" t="str">
        <f>[1]!s_info_province(A83)</f>
        <v>浙江省</v>
      </c>
      <c r="AF83">
        <v>120.582112</v>
      </c>
      <c r="AG83">
        <v>29.997116999999999</v>
      </c>
    </row>
    <row r="84" spans="1:33" x14ac:dyDescent="0.3">
      <c r="A84" s="16" t="s">
        <v>807</v>
      </c>
      <c r="B84" s="16" t="s">
        <v>808</v>
      </c>
      <c r="C84" s="16" t="str">
        <f>[1]!s_info_mkt(A84)</f>
        <v>主板</v>
      </c>
      <c r="D84" s="16" t="str">
        <f>[1]!s_ipo_listeddate(A84)</f>
        <v>2002-01-11</v>
      </c>
      <c r="E84" s="16" t="str">
        <f>[1]!lastradeday_s("000002","")</f>
        <v>2026-06-22</v>
      </c>
      <c r="F84" s="16" t="str">
        <f>[1]!s_info_industry_csrc2023(A84,"",3)</f>
        <v>有色金属冶炼和压延加工业</v>
      </c>
      <c r="G84" s="16" t="str">
        <f>[1]!s_info_industry_csrc2023(A84,"",1)</f>
        <v>制造业</v>
      </c>
      <c r="H84" s="16">
        <f>[1]!s_is(A84,83,"FY","YTD","20251231",1,"",100000000)</f>
        <v>5446.2348406000001</v>
      </c>
      <c r="I84" s="16">
        <f>[1]!s_is(A84,83,"FY","YTD","20241231",1,"",100000000)</f>
        <v>5209.28245943</v>
      </c>
      <c r="J84" s="16">
        <f t="shared" si="3"/>
        <v>4.5486568066790412E-2</v>
      </c>
      <c r="K84" s="16">
        <f>[1]!s_is(A84,61,"FY","YTD","20251231",1,"",100000000)</f>
        <v>71.301918639999997</v>
      </c>
      <c r="L84" s="16">
        <f>[1]!s_is(A84,61,"FY","YTD","20241231",1,"",100000000)</f>
        <v>69.621979800000005</v>
      </c>
      <c r="M84" s="16">
        <f t="shared" si="4"/>
        <v>2.4129432182564723E-2</v>
      </c>
      <c r="N84" s="16">
        <f>[1]!s_fa_roe(A84,"20251231")</f>
        <v>8.9563000000000006</v>
      </c>
      <c r="O84" s="16">
        <f>[1]!s_stmnote_rdexp(A84,"20251231",1,10000)</f>
        <v>573012.01899999997</v>
      </c>
      <c r="P84" s="20">
        <f t="shared" si="5"/>
        <v>1.0521250657947618E-2</v>
      </c>
      <c r="Q84" s="16">
        <f>[1]!s_margin_tradingbalance(A84,"",10000)</f>
        <v>269799.01179999998</v>
      </c>
      <c r="R84" s="16">
        <f>[1]!s_margin_seclendingbalance(A84,"",10000)</f>
        <v>1734.7074</v>
      </c>
      <c r="S84" s="17">
        <f>[1]!s_val_ev(A84,"",100000000)</f>
        <v>1633.823577330216</v>
      </c>
      <c r="T84" s="17">
        <f>[1]!share_freesharesmv(A84,"",100000000)</f>
        <v>477.15488663700006</v>
      </c>
      <c r="U84" s="17">
        <f>[1]!s_dq_amount_btin(A84,E84,100000000)</f>
        <v>84.630570600000013</v>
      </c>
      <c r="V84" s="17">
        <f>[1]!s_dq_turn(A84,E84)</f>
        <v>7.7294231335275407</v>
      </c>
      <c r="W84" s="2">
        <f>[1]!s_pq_amount(A84,"20260101","",100000000)</f>
        <v>3279.9180365799998</v>
      </c>
      <c r="X84" s="2">
        <f>[1]!s_pq_avgamount(A84,"20260101","",100000000)</f>
        <v>29.817436696181819</v>
      </c>
      <c r="Y84" s="17">
        <f>[1]!s_ipo_dilutedpe(A84)</f>
        <v>19.989999999999998</v>
      </c>
      <c r="Z84" s="12">
        <f>[1]!s_ipo_collection_total(A84,100000000)</f>
        <v>5.2210000000000001</v>
      </c>
      <c r="AA84" s="2">
        <f>[1]!s_val_pe_ttm(A84,E84)</f>
        <v>23.759555816650391</v>
      </c>
      <c r="AB84" s="5">
        <f>[1]!s_info_zjtxornot1(A84,"")</f>
        <v>1</v>
      </c>
      <c r="AC84" s="22" t="str">
        <f>[1]!s_info_nature1(A84,"")</f>
        <v>地方国有企业</v>
      </c>
      <c r="AD84" s="6" t="str">
        <f>[1]!s_info_city(A84)</f>
        <v>贵溪市</v>
      </c>
      <c r="AE84" s="6" t="str">
        <f>[1]!s_info_province(A84)</f>
        <v>江西省</v>
      </c>
      <c r="AF84">
        <v>117.19786999999999</v>
      </c>
      <c r="AG84">
        <v>28.190604</v>
      </c>
    </row>
    <row r="85" spans="1:33" x14ac:dyDescent="0.3">
      <c r="A85" s="16" t="s">
        <v>809</v>
      </c>
      <c r="B85" s="16" t="s">
        <v>810</v>
      </c>
      <c r="C85" s="16" t="str">
        <f>[1]!s_info_mkt(A85)</f>
        <v>主板</v>
      </c>
      <c r="D85" s="16" t="str">
        <f>[1]!s_ipo_listeddate(A85)</f>
        <v>2009-09-29</v>
      </c>
      <c r="E85" s="16" t="str">
        <f>[1]!lastradeday_s("000002","")</f>
        <v>2026-06-22</v>
      </c>
      <c r="F85" s="16" t="str">
        <f>[1]!s_info_industry_csrc2023(A85,"",3)</f>
        <v>金属制品业</v>
      </c>
      <c r="G85" s="16" t="str">
        <f>[1]!s_info_industry_csrc2023(A85,"",1)</f>
        <v>制造业</v>
      </c>
      <c r="H85" s="16">
        <f>[1]!s_is(A85,83,"FY","YTD","20251231",1,"",100000000)</f>
        <v>9.1044196836999998</v>
      </c>
      <c r="I85" s="16">
        <f>[1]!s_is(A85,83,"FY","YTD","20241231",1,"",100000000)</f>
        <v>7.1256938727999994</v>
      </c>
      <c r="J85" s="16">
        <f t="shared" si="3"/>
        <v>0.27768886037234042</v>
      </c>
      <c r="K85" s="16">
        <f>[1]!s_is(A85,61,"FY","YTD","20251231",1,"",100000000)</f>
        <v>0.6185356233</v>
      </c>
      <c r="L85" s="16">
        <f>[1]!s_is(A85,61,"FY","YTD","20241231",1,"",100000000)</f>
        <v>-0.67229786159999994</v>
      </c>
      <c r="M85" s="16">
        <f t="shared" si="4"/>
        <v>1.9200321146759989</v>
      </c>
      <c r="N85" s="16">
        <f>[1]!s_fa_roe(A85,"20251231")</f>
        <v>2.9603000000000002</v>
      </c>
      <c r="O85" s="16">
        <f>[1]!s_stmnote_rdexp(A85,"20251231",1,10000)</f>
        <v>8368.3108510000002</v>
      </c>
      <c r="P85" s="20">
        <f t="shared" si="5"/>
        <v>9.1914818755358077E-2</v>
      </c>
      <c r="Q85" s="16">
        <f>[1]!s_margin_tradingbalance(A85,"",10000)</f>
        <v>85437.860499999995</v>
      </c>
      <c r="R85" s="16">
        <f>[1]!s_margin_seclendingbalance(A85,"",10000)</f>
        <v>61.257599999999996</v>
      </c>
      <c r="S85" s="17">
        <f>[1]!s_val_ev(A85,"",100000000)</f>
        <v>178.808703528</v>
      </c>
      <c r="T85" s="17">
        <f>[1]!share_freesharesmv(A85,"",100000000)</f>
        <v>148.649012304</v>
      </c>
      <c r="U85" s="17">
        <f>[1]!s_dq_amount_btin(A85,E85,100000000)</f>
        <v>12.32730875</v>
      </c>
      <c r="V85" s="17">
        <f>[1]!s_dq_turn(A85,E85)</f>
        <v>6.9068189077642357</v>
      </c>
      <c r="W85" s="2">
        <f>[1]!s_pq_amount(A85,"20260101","",100000000)</f>
        <v>1762.3590957700001</v>
      </c>
      <c r="X85" s="2">
        <f>[1]!s_pq_avgamount(A85,"20260101","",100000000)</f>
        <v>16.021446325181817</v>
      </c>
      <c r="Y85" s="17">
        <f>[1]!s_ipo_dilutedpe(A85)</f>
        <v>49.09</v>
      </c>
      <c r="Z85" s="12">
        <f>[1]!s_ipo_collection_total(A85,100000000)</f>
        <v>2.9159999999999999</v>
      </c>
      <c r="AA85" s="2">
        <f>[1]!s_val_pe_ttm(A85,E85)</f>
        <v>92.56170654296875</v>
      </c>
      <c r="AB85" s="5">
        <f>[1]!s_info_zjtxornot1(A85,"")</f>
        <v>1</v>
      </c>
      <c r="AC85" s="22" t="str">
        <f>[1]!s_info_nature1(A85,"")</f>
        <v>地方国有企业</v>
      </c>
      <c r="AD85" s="6" t="str">
        <f>[1]!s_info_city(A85)</f>
        <v>长沙市</v>
      </c>
      <c r="AE85" s="6" t="str">
        <f>[1]!s_info_province(A85)</f>
        <v>湖南省</v>
      </c>
      <c r="AF85">
        <v>112.98227900000001</v>
      </c>
      <c r="AG85">
        <v>28.194089999999999</v>
      </c>
    </row>
    <row r="86" spans="1:33" x14ac:dyDescent="0.3">
      <c r="A86" s="16" t="s">
        <v>811</v>
      </c>
      <c r="B86" s="16" t="s">
        <v>812</v>
      </c>
      <c r="C86" s="16" t="str">
        <f>[1]!s_info_mkt(A86)</f>
        <v>主板</v>
      </c>
      <c r="D86" s="16" t="str">
        <f>[1]!s_ipo_listeddate(A86)</f>
        <v>2020-06-10</v>
      </c>
      <c r="E86" s="16" t="str">
        <f>[1]!lastradeday_s("000002","")</f>
        <v>2026-06-22</v>
      </c>
      <c r="F86" s="16" t="str">
        <f>[1]!s_info_industry_csrc2023(A86,"",3)</f>
        <v>建筑装饰、装修和其他建筑业</v>
      </c>
      <c r="G86" s="16" t="str">
        <f>[1]!s_info_industry_csrc2023(A86,"",1)</f>
        <v>建筑业</v>
      </c>
      <c r="H86" s="16">
        <f>[1]!s_is(A86,83,"FY","YTD","20251231",1,"",100000000)</f>
        <v>3.5241312414999997</v>
      </c>
      <c r="I86" s="16">
        <f>[1]!s_is(A86,83,"FY","YTD","20241231",1,"",100000000)</f>
        <v>3.6167379350999997</v>
      </c>
      <c r="J86" s="16">
        <f t="shared" si="3"/>
        <v>-2.560503283947213E-2</v>
      </c>
      <c r="K86" s="16">
        <f>[1]!s_is(A86,61,"FY","YTD","20251231",1,"",100000000)</f>
        <v>-1.6584247087999999</v>
      </c>
      <c r="L86" s="16">
        <f>[1]!s_is(A86,61,"FY","YTD","20241231",1,"",100000000)</f>
        <v>-4.2836426478999998</v>
      </c>
      <c r="M86" s="16">
        <f t="shared" si="4"/>
        <v>0.61284709180561048</v>
      </c>
      <c r="N86" s="16">
        <f>[1]!s_fa_roe(A86,"20251231")</f>
        <v>-11.355499999999999</v>
      </c>
      <c r="O86" s="16">
        <f>[1]!s_stmnote_rdexp(A86,"20251231",1,10000)</f>
        <v>406.40207000000004</v>
      </c>
      <c r="P86" s="20">
        <f t="shared" si="5"/>
        <v>1.1531978866570826E-2</v>
      </c>
      <c r="Q86" s="16">
        <f>[1]!s_margin_tradingbalance(A86,"",10000)</f>
        <v>0</v>
      </c>
      <c r="R86" s="16">
        <f>[1]!s_margin_seclendingbalance(A86,"",10000)</f>
        <v>0</v>
      </c>
      <c r="S86" s="17">
        <f>[1]!s_val_ev(A86,"",100000000)</f>
        <v>77.964876650700006</v>
      </c>
      <c r="T86" s="17">
        <f>[1]!share_freesharesmv(A86,"",100000000)</f>
        <v>37.640040791400011</v>
      </c>
      <c r="U86" s="17">
        <f>[1]!s_dq_amount_btin(A86,E86,100000000)</f>
        <v>8.6969302000000006</v>
      </c>
      <c r="V86" s="17">
        <f>[1]!s_dq_turn(A86,E86)</f>
        <v>12.839725121194542</v>
      </c>
      <c r="W86" s="2">
        <f>[1]!s_pq_amount(A86,"20260101","",100000000)</f>
        <v>221.44778686000001</v>
      </c>
      <c r="X86" s="2">
        <f>[1]!s_pq_avgamount(A86,"20260101","",100000000)</f>
        <v>2.0131616987272727</v>
      </c>
      <c r="Y86" s="17">
        <f>[1]!s_ipo_dilutedpe(A86)</f>
        <v>20.85</v>
      </c>
      <c r="Z86" s="12">
        <f>[1]!s_ipo_collection_total(A86,100000000)</f>
        <v>9.2808200000000003</v>
      </c>
      <c r="AA86" s="2">
        <f>[1]!s_val_pe_ttm(A86,E86)</f>
        <v>-43.652355194091797</v>
      </c>
      <c r="AB86" s="5">
        <f>[1]!s_info_zjtxornot1(A86,"")</f>
        <v>0</v>
      </c>
      <c r="AC86" s="22" t="str">
        <f>[1]!s_info_nature1(A86,"")</f>
        <v>地方国有企业</v>
      </c>
      <c r="AD86" s="6" t="str">
        <f>[1]!s_info_city(A86)</f>
        <v>深圳市</v>
      </c>
      <c r="AE86" s="6" t="str">
        <f>[1]!s_info_province(A86)</f>
        <v>广东省</v>
      </c>
      <c r="AF86">
        <v>114.085947</v>
      </c>
      <c r="AG86">
        <v>22.547000000000001</v>
      </c>
    </row>
    <row r="87" spans="1:33" x14ac:dyDescent="0.3">
      <c r="A87" s="16" t="s">
        <v>813</v>
      </c>
      <c r="B87" s="16" t="s">
        <v>814</v>
      </c>
      <c r="C87" s="16" t="str">
        <f>[1]!s_info_mkt(A87)</f>
        <v>主板</v>
      </c>
      <c r="D87" s="16" t="str">
        <f>[1]!s_ipo_listeddate(A87)</f>
        <v>2025-03-20</v>
      </c>
      <c r="E87" s="16" t="str">
        <f>[1]!lastradeday_s("000002","")</f>
        <v>2026-06-22</v>
      </c>
      <c r="F87" s="16" t="str">
        <f>[1]!s_info_industry_csrc2023(A87,"",3)</f>
        <v>计算机、通信和其他电子设备制造业</v>
      </c>
      <c r="G87" s="16" t="str">
        <f>[1]!s_info_industry_csrc2023(A87,"",1)</f>
        <v>制造业</v>
      </c>
      <c r="H87" s="16">
        <f>[1]!s_is(A87,83,"FY","YTD","20251231",1,"",100000000)</f>
        <v>103.29016332819999</v>
      </c>
      <c r="I87" s="16">
        <f>[1]!s_is(A87,83,"FY","YTD","20241231",1,"",100000000)</f>
        <v>86.987085361799998</v>
      </c>
      <c r="J87" s="16">
        <f t="shared" si="3"/>
        <v>0.1874195220887287</v>
      </c>
      <c r="K87" s="16">
        <f>[1]!s_is(A87,61,"FY","YTD","20251231",1,"",100000000)</f>
        <v>2.1911540024999998</v>
      </c>
      <c r="L87" s="16">
        <f>[1]!s_is(A87,61,"FY","YTD","20241231",1,"",100000000)</f>
        <v>1.7630838606999999</v>
      </c>
      <c r="M87" s="16">
        <f t="shared" si="4"/>
        <v>0.24279624545484896</v>
      </c>
      <c r="N87" s="16">
        <f>[1]!s_fa_roe(A87,"20251231")</f>
        <v>13.6707</v>
      </c>
      <c r="O87" s="16">
        <f>[1]!s_stmnote_rdexp(A87,"20251231",1,10000)</f>
        <v>4909.6698619999997</v>
      </c>
      <c r="P87" s="20">
        <f t="shared" si="5"/>
        <v>4.7532792124645382E-3</v>
      </c>
      <c r="Q87" s="16">
        <f>[1]!s_margin_tradingbalance(A87,"",10000)</f>
        <v>26815.5484</v>
      </c>
      <c r="R87" s="16">
        <f>[1]!s_margin_seclendingbalance(A87,"",10000)</f>
        <v>128.8991</v>
      </c>
      <c r="S87" s="17">
        <f>[1]!s_val_ev(A87,"",100000000)</f>
        <v>292.94784999000001</v>
      </c>
      <c r="T87" s="17">
        <f>[1]!share_freesharesmv(A87,"",100000000)</f>
        <v>155.99370809999999</v>
      </c>
      <c r="U87" s="17">
        <f>[1]!s_dq_amount_btin(A87,E87,100000000)</f>
        <v>13.693231150000001</v>
      </c>
      <c r="V87" s="17">
        <f>[1]!s_dq_turn(A87,E87)</f>
        <v>8.58189295777116</v>
      </c>
      <c r="W87" s="2">
        <f>[1]!s_pq_amount(A87,"20260101","",100000000)</f>
        <v>407.07956476999999</v>
      </c>
      <c r="X87" s="2">
        <f>[1]!s_pq_avgamount(A87,"20260101","",100000000)</f>
        <v>3.7007233160909094</v>
      </c>
      <c r="Y87" s="17">
        <f>[1]!s_ipo_dilutedpe(A87)</f>
        <v>12.4</v>
      </c>
      <c r="Z87" s="12">
        <f>[1]!s_ipo_collection_total(A87,100000000)</f>
        <v>3.84038602</v>
      </c>
      <c r="AA87" s="2">
        <f>[1]!s_val_pe_ttm(A87,E87)</f>
        <v>112.35368347167969</v>
      </c>
      <c r="AB87" s="5">
        <f>[1]!s_info_zjtxornot1(A87,"")</f>
        <v>1</v>
      </c>
      <c r="AC87" s="22" t="str">
        <f>[1]!s_info_nature1(A87,"")</f>
        <v>民营企业</v>
      </c>
      <c r="AD87" s="6" t="str">
        <f>[1]!s_info_city(A87)</f>
        <v>鹰潭市</v>
      </c>
      <c r="AE87" s="6" t="str">
        <f>[1]!s_info_province(A87)</f>
        <v>江西省</v>
      </c>
      <c r="AF87">
        <v>117.033838</v>
      </c>
      <c r="AG87">
        <v>28.238638000000002</v>
      </c>
    </row>
    <row r="88" spans="1:33" x14ac:dyDescent="0.3">
      <c r="A88" s="16" t="s">
        <v>815</v>
      </c>
      <c r="B88" s="16" t="s">
        <v>816</v>
      </c>
      <c r="C88" s="16" t="str">
        <f>[1]!s_info_mkt(A88)</f>
        <v>主板</v>
      </c>
      <c r="D88" s="16" t="str">
        <f>[1]!s_ipo_listeddate(A88)</f>
        <v>2020-12-08</v>
      </c>
      <c r="E88" s="16" t="str">
        <f>[1]!lastradeday_s("000002","")</f>
        <v>2026-06-22</v>
      </c>
      <c r="F88" s="16" t="str">
        <f>[1]!s_info_industry_csrc2023(A88,"",3)</f>
        <v>计算机、通信和其他电子设备制造业</v>
      </c>
      <c r="G88" s="16" t="str">
        <f>[1]!s_info_industry_csrc2023(A88,"",1)</f>
        <v>制造业</v>
      </c>
      <c r="H88" s="16">
        <f>[1]!s_is(A88,83,"FY","YTD","20251231",1,"",100000000)</f>
        <v>11.517631270399999</v>
      </c>
      <c r="I88" s="16">
        <f>[1]!s_is(A88,83,"FY","YTD","20241231",1,"",100000000)</f>
        <v>9.4531049589999991</v>
      </c>
      <c r="J88" s="16">
        <f t="shared" si="3"/>
        <v>0.21839663479399229</v>
      </c>
      <c r="K88" s="16">
        <f>[1]!s_is(A88,61,"FY","YTD","20251231",1,"",100000000)</f>
        <v>2.1918763169999997</v>
      </c>
      <c r="L88" s="16">
        <f>[1]!s_is(A88,61,"FY","YTD","20241231",1,"",100000000)</f>
        <v>0.87475904700000007</v>
      </c>
      <c r="M88" s="16">
        <f t="shared" si="4"/>
        <v>1.5056915095843526</v>
      </c>
      <c r="N88" s="16">
        <f>[1]!s_fa_roe(A88,"20251231")</f>
        <v>13.489599999999999</v>
      </c>
      <c r="O88" s="16">
        <f>[1]!s_stmnote_rdexp(A88,"20251231",1,10000)</f>
        <v>4799.39887</v>
      </c>
      <c r="P88" s="20">
        <f t="shared" si="5"/>
        <v>4.1670016666832572E-2</v>
      </c>
      <c r="Q88" s="16">
        <f>[1]!s_margin_tradingbalance(A88,"",10000)</f>
        <v>108230.86840000001</v>
      </c>
      <c r="R88" s="16">
        <f>[1]!s_margin_seclendingbalance(A88,"",10000)</f>
        <v>936.80550000000005</v>
      </c>
      <c r="S88" s="17">
        <f>[1]!s_val_ev(A88,"",100000000)</f>
        <v>643.24824000000001</v>
      </c>
      <c r="T88" s="17">
        <f>[1]!share_freesharesmv(A88,"",100000000)</f>
        <v>416.25537828</v>
      </c>
      <c r="U88" s="17">
        <f>[1]!s_dq_amount_btin(A88,E88,100000000)</f>
        <v>42.429180199999998</v>
      </c>
      <c r="V88" s="17">
        <f>[1]!s_dq_turn(A88,E88)</f>
        <v>6.7449816513761469</v>
      </c>
      <c r="W88" s="2">
        <f>[1]!s_pq_amount(A88,"20260101","",100000000)</f>
        <v>1660.63888157</v>
      </c>
      <c r="X88" s="2">
        <f>[1]!s_pq_avgamount(A88,"20260101","",100000000)</f>
        <v>15.096717105181819</v>
      </c>
      <c r="Y88" s="17">
        <f>[1]!s_ipo_dilutedpe(A88)</f>
        <v>22.98</v>
      </c>
      <c r="Z88" s="12">
        <f>[1]!s_ipo_collection_total(A88,100000000)</f>
        <v>7.6452600000000004</v>
      </c>
      <c r="AA88" s="2">
        <f>[1]!s_val_pe_ttm(A88,E88)</f>
        <v>264.76812744140625</v>
      </c>
      <c r="AB88" s="5">
        <f>[1]!s_info_zjtxornot1(A88,"")</f>
        <v>1</v>
      </c>
      <c r="AC88" s="22" t="str">
        <f>[1]!s_info_nature1(A88,"")</f>
        <v>民营企业</v>
      </c>
      <c r="AD88" s="6" t="str">
        <f>[1]!s_info_city(A88)</f>
        <v>宿迁市</v>
      </c>
      <c r="AE88" s="6" t="str">
        <f>[1]!s_info_province(A88)</f>
        <v>江苏省</v>
      </c>
      <c r="AF88">
        <v>118.27516199999999</v>
      </c>
      <c r="AG88">
        <v>33.963008000000002</v>
      </c>
    </row>
    <row r="89" spans="1:33" x14ac:dyDescent="0.3">
      <c r="A89" s="16" t="s">
        <v>817</v>
      </c>
      <c r="B89" s="16" t="s">
        <v>818</v>
      </c>
      <c r="C89" s="16" t="str">
        <f>[1]!s_info_mkt(A89)</f>
        <v>主板</v>
      </c>
      <c r="D89" s="16" t="str">
        <f>[1]!s_ipo_listeddate(A89)</f>
        <v>2017-09-07</v>
      </c>
      <c r="E89" s="16" t="str">
        <f>[1]!lastradeday_s("000002","")</f>
        <v>2026-06-22</v>
      </c>
      <c r="F89" s="16" t="str">
        <f>[1]!s_info_industry_csrc2023(A89,"",3)</f>
        <v>电气机械和器材制造业</v>
      </c>
      <c r="G89" s="16" t="str">
        <f>[1]!s_info_industry_csrc2023(A89,"",1)</f>
        <v>制造业</v>
      </c>
      <c r="H89" s="16">
        <f>[1]!s_is(A89,83,"FY","YTD","20251231",1,"",100000000)</f>
        <v>64.00557642359999</v>
      </c>
      <c r="I89" s="16">
        <f>[1]!s_is(A89,83,"FY","YTD","20241231",1,"",100000000)</f>
        <v>60.965716088800001</v>
      </c>
      <c r="J89" s="16">
        <f t="shared" si="3"/>
        <v>4.9861799874084234E-2</v>
      </c>
      <c r="K89" s="16">
        <f>[1]!s_is(A89,61,"FY","YTD","20251231",1,"",100000000)</f>
        <v>3.1829503132999997</v>
      </c>
      <c r="L89" s="16">
        <f>[1]!s_is(A89,61,"FY","YTD","20241231",1,"",100000000)</f>
        <v>1.2416900554999999</v>
      </c>
      <c r="M89" s="16">
        <f t="shared" si="4"/>
        <v>1.5634016308669711</v>
      </c>
      <c r="N89" s="16">
        <f>[1]!s_fa_roe(A89,"20251231")</f>
        <v>12.201700000000001</v>
      </c>
      <c r="O89" s="16">
        <f>[1]!s_stmnote_rdexp(A89,"20251231",1,10000)</f>
        <v>21500.442891999999</v>
      </c>
      <c r="P89" s="20">
        <f t="shared" si="5"/>
        <v>3.3591515135659965E-2</v>
      </c>
      <c r="Q89" s="16">
        <f>[1]!s_margin_tradingbalance(A89,"",10000)</f>
        <v>89776.823499999999</v>
      </c>
      <c r="R89" s="16">
        <f>[1]!s_margin_seclendingbalance(A89,"",10000)</f>
        <v>332.024</v>
      </c>
      <c r="S89" s="17">
        <f>[1]!s_val_ev(A89,"",100000000)</f>
        <v>182.44173493599999</v>
      </c>
      <c r="T89" s="17">
        <f>[1]!share_freesharesmv(A89,"",100000000)</f>
        <v>101.847647279</v>
      </c>
      <c r="U89" s="17">
        <f>[1]!s_dq_amount_btin(A89,E89,100000000)</f>
        <v>22.4848812</v>
      </c>
      <c r="V89" s="17">
        <f>[1]!s_dq_turn(A89,E89)</f>
        <v>12.722122379984448</v>
      </c>
      <c r="W89" s="2">
        <f>[1]!s_pq_amount(A89,"20260101","",100000000)</f>
        <v>1199.8260855999999</v>
      </c>
      <c r="X89" s="2">
        <f>[1]!s_pq_avgamount(A89,"20260101","",100000000)</f>
        <v>10.90750986909091</v>
      </c>
      <c r="Y89" s="17">
        <f>[1]!s_ipo_dilutedpe(A89)</f>
        <v>22.99</v>
      </c>
      <c r="Z89" s="12">
        <f>[1]!s_ipo_collection_total(A89,100000000)</f>
        <v>5.5153559999999997</v>
      </c>
      <c r="AA89" s="2">
        <f>[1]!s_val_pe_ttm(A89,E89)</f>
        <v>62.067649841308594</v>
      </c>
      <c r="AB89" s="5">
        <f>[1]!s_info_zjtxornot1(A89,"")</f>
        <v>0</v>
      </c>
      <c r="AC89" s="22" t="str">
        <f>[1]!s_info_nature1(A89,"")</f>
        <v>公众企业</v>
      </c>
      <c r="AD89" s="6" t="str">
        <f>[1]!s_info_city(A89)</f>
        <v>乐清市</v>
      </c>
      <c r="AE89" s="6" t="str">
        <f>[1]!s_info_province(A89)</f>
        <v>浙江省</v>
      </c>
      <c r="AF89">
        <v>121.016175</v>
      </c>
      <c r="AG89">
        <v>28.261838999999998</v>
      </c>
    </row>
    <row r="90" spans="1:33" x14ac:dyDescent="0.3">
      <c r="A90" s="16" t="s">
        <v>819</v>
      </c>
      <c r="B90" s="16" t="s">
        <v>820</v>
      </c>
      <c r="C90" s="16" t="str">
        <f>[1]!s_info_mkt(A90)</f>
        <v>主板</v>
      </c>
      <c r="D90" s="16" t="str">
        <f>[1]!s_ipo_listeddate(A90)</f>
        <v>2010-10-21</v>
      </c>
      <c r="E90" s="16" t="str">
        <f>[1]!lastradeday_s("000002","")</f>
        <v>2026-06-22</v>
      </c>
      <c r="F90" s="16" t="str">
        <f>[1]!s_info_industry_csrc2023(A90,"",3)</f>
        <v>电气机械和器材制造业</v>
      </c>
      <c r="G90" s="16" t="str">
        <f>[1]!s_info_industry_csrc2023(A90,"",1)</f>
        <v>制造业</v>
      </c>
      <c r="H90" s="16">
        <f>[1]!s_is(A90,83,"FY","YTD","20251231",1,"",100000000)</f>
        <v>34.129950475699999</v>
      </c>
      <c r="I90" s="16">
        <f>[1]!s_is(A90,83,"FY","YTD","20241231",1,"",100000000)</f>
        <v>29.150917328600002</v>
      </c>
      <c r="J90" s="16">
        <f t="shared" si="3"/>
        <v>0.17080193707026381</v>
      </c>
      <c r="K90" s="16">
        <f>[1]!s_is(A90,61,"FY","YTD","20251231",1,"",100000000)</f>
        <v>-0.76392111010000008</v>
      </c>
      <c r="L90" s="16">
        <f>[1]!s_is(A90,61,"FY","YTD","20241231",1,"",100000000)</f>
        <v>0.77326799189999995</v>
      </c>
      <c r="M90" s="16">
        <f t="shared" si="4"/>
        <v>-1.9879124936013017</v>
      </c>
      <c r="N90" s="16">
        <f>[1]!s_fa_roe(A90,"20251231")</f>
        <v>-3.0470000000000002</v>
      </c>
      <c r="O90" s="16">
        <f>[1]!s_stmnote_rdexp(A90,"20251231",1,10000)</f>
        <v>16779.428216999997</v>
      </c>
      <c r="P90" s="20">
        <f t="shared" si="5"/>
        <v>4.9163353544701721E-2</v>
      </c>
      <c r="Q90" s="16">
        <f>[1]!s_margin_tradingbalance(A90,"",10000)</f>
        <v>141193.93979999999</v>
      </c>
      <c r="R90" s="16">
        <f>[1]!s_margin_seclendingbalance(A90,"",10000)</f>
        <v>150.63659999999999</v>
      </c>
      <c r="S90" s="17">
        <f>[1]!s_val_ev(A90,"",100000000)</f>
        <v>418.19812999999999</v>
      </c>
      <c r="T90" s="17">
        <f>[1]!share_freesharesmv(A90,"",100000000)</f>
        <v>263.48330837999998</v>
      </c>
      <c r="U90" s="17">
        <f>[1]!s_dq_amount_btin(A90,E90,100000000)</f>
        <v>93.824683960000002</v>
      </c>
      <c r="V90" s="17">
        <f>[1]!s_dq_turn(A90,E90)</f>
        <v>23.72602632169432</v>
      </c>
      <c r="W90" s="2">
        <f>[1]!s_pq_amount(A90,"20260101","",100000000)</f>
        <v>2984.9059815300002</v>
      </c>
      <c r="X90" s="2">
        <f>[1]!s_pq_avgamount(A90,"20260101","",100000000)</f>
        <v>27.135508923000003</v>
      </c>
      <c r="Y90" s="17">
        <f>[1]!s_ipo_dilutedpe(A90)</f>
        <v>46.77</v>
      </c>
      <c r="Z90" s="12">
        <f>[1]!s_ipo_collection_total(A90,100000000)</f>
        <v>9.7149999999999999</v>
      </c>
      <c r="AA90" s="2">
        <f>[1]!s_val_pe_ttm(A90,E90)</f>
        <v>-266.77001953125</v>
      </c>
      <c r="AB90" s="5">
        <f>[1]!s_info_zjtxornot1(A90,"")</f>
        <v>1</v>
      </c>
      <c r="AC90" s="22" t="str">
        <f>[1]!s_info_nature1(A90,"")</f>
        <v>民营企业</v>
      </c>
      <c r="AD90" s="6" t="str">
        <f>[1]!s_info_city(A90)</f>
        <v>苏州市</v>
      </c>
      <c r="AE90" s="6" t="str">
        <f>[1]!s_info_province(A90)</f>
        <v>江苏省</v>
      </c>
      <c r="AF90">
        <v>120.619585</v>
      </c>
      <c r="AG90">
        <v>31.299378999999998</v>
      </c>
    </row>
    <row r="91" spans="1:33" x14ac:dyDescent="0.3">
      <c r="A91" s="16" t="s">
        <v>821</v>
      </c>
      <c r="B91" s="16" t="s">
        <v>822</v>
      </c>
      <c r="C91" s="16" t="str">
        <f>[1]!s_info_mkt(A91)</f>
        <v>主板</v>
      </c>
      <c r="D91" s="16" t="str">
        <f>[1]!s_ipo_listeddate(A91)</f>
        <v>2010-06-10</v>
      </c>
      <c r="E91" s="16" t="str">
        <f>[1]!lastradeday_s("000002","")</f>
        <v>2026-06-22</v>
      </c>
      <c r="F91" s="16" t="str">
        <f>[1]!s_info_industry_csrc2023(A91,"",3)</f>
        <v>专用设备制造业</v>
      </c>
      <c r="G91" s="16" t="str">
        <f>[1]!s_info_industry_csrc2023(A91,"",1)</f>
        <v>制造业</v>
      </c>
      <c r="H91" s="16">
        <f>[1]!s_is(A91,83,"FY","YTD","20251231",1,"",100000000)</f>
        <v>13.6558893668</v>
      </c>
      <c r="I91" s="16">
        <f>[1]!s_is(A91,83,"FY","YTD","20241231",1,"",100000000)</f>
        <v>25.921962253899999</v>
      </c>
      <c r="J91" s="16">
        <f t="shared" si="3"/>
        <v>-0.47319229798101214</v>
      </c>
      <c r="K91" s="16">
        <f>[1]!s_is(A91,61,"FY","YTD","20251231",1,"",100000000)</f>
        <v>22.667482713800002</v>
      </c>
      <c r="L91" s="16">
        <f>[1]!s_is(A91,61,"FY","YTD","20241231",1,"",100000000)</f>
        <v>16.6872733463</v>
      </c>
      <c r="M91" s="16">
        <f t="shared" si="4"/>
        <v>0.35836947375383943</v>
      </c>
      <c r="N91" s="16">
        <f>[1]!s_fa_roe(A91,"20251231")</f>
        <v>10.649800000000001</v>
      </c>
      <c r="O91" s="16">
        <f>[1]!s_stmnote_rdexp(A91,"20251231",1,10000)</f>
        <v>32471.421777999996</v>
      </c>
      <c r="P91" s="20">
        <f t="shared" si="5"/>
        <v>0.23778328094063245</v>
      </c>
      <c r="Q91" s="16">
        <f>[1]!s_margin_tradingbalance(A91,"",10000)</f>
        <v>111615.5802</v>
      </c>
      <c r="R91" s="16">
        <f>[1]!s_margin_seclendingbalance(A91,"",10000)</f>
        <v>798.31859999999995</v>
      </c>
      <c r="S91" s="17">
        <f>[1]!s_val_ev(A91,"",100000000)</f>
        <v>339.54346047280001</v>
      </c>
      <c r="T91" s="17">
        <f>[1]!share_freesharesmv(A91,"",100000000)</f>
        <v>254.15282136880001</v>
      </c>
      <c r="U91" s="17">
        <f>[1]!s_dq_amount_btin(A91,E91,100000000)</f>
        <v>22.343335939999999</v>
      </c>
      <c r="V91" s="17">
        <f>[1]!s_dq_turn(A91,E91)</f>
        <v>6.650463754216025</v>
      </c>
      <c r="W91" s="2">
        <f>[1]!s_pq_amount(A91,"20260101","",100000000)</f>
        <v>2063.2052843900001</v>
      </c>
      <c r="X91" s="2">
        <f>[1]!s_pq_avgamount(A91,"20260101","",100000000)</f>
        <v>18.75641167627273</v>
      </c>
      <c r="Y91" s="17">
        <f>[1]!s_ipo_dilutedpe(A91)</f>
        <v>62.52</v>
      </c>
      <c r="Z91" s="12">
        <f>[1]!s_ipo_collection_total(A91,100000000)</f>
        <v>6.0077999999999996</v>
      </c>
      <c r="AA91" s="2">
        <f>[1]!s_val_pe_ttm(A91,E91)</f>
        <v>14.801376342773438</v>
      </c>
      <c r="AB91" s="5">
        <f>[1]!s_info_zjtxornot1(A91,"")</f>
        <v>0</v>
      </c>
      <c r="AC91" s="22" t="str">
        <f>[1]!s_info_nature1(A91,"")</f>
        <v>民营企业</v>
      </c>
      <c r="AD91" s="6" t="str">
        <f>[1]!s_info_city(A91)</f>
        <v>天津市</v>
      </c>
      <c r="AE91" s="6" t="str">
        <f>[1]!s_info_province(A91)</f>
        <v>天津</v>
      </c>
      <c r="AF91">
        <v>117.19018199999999</v>
      </c>
      <c r="AG91">
        <v>39.125596000000002</v>
      </c>
    </row>
    <row r="92" spans="1:33" x14ac:dyDescent="0.3">
      <c r="A92" s="16" t="s">
        <v>823</v>
      </c>
      <c r="B92" s="16" t="s">
        <v>824</v>
      </c>
      <c r="C92" s="16" t="str">
        <f>[1]!s_info_mkt(A92)</f>
        <v>主板</v>
      </c>
      <c r="D92" s="16" t="str">
        <f>[1]!s_ipo_listeddate(A92)</f>
        <v>2008-01-16</v>
      </c>
      <c r="E92" s="16" t="str">
        <f>[1]!lastradeday_s("000002","")</f>
        <v>2026-06-22</v>
      </c>
      <c r="F92" s="16" t="str">
        <f>[1]!s_info_industry_csrc2023(A92,"",3)</f>
        <v>有色金属冶炼和压延加工业</v>
      </c>
      <c r="G92" s="16" t="str">
        <f>[1]!s_info_industry_csrc2023(A92,"",1)</f>
        <v>制造业</v>
      </c>
      <c r="H92" s="16">
        <f>[1]!s_is(A92,83,"FY","YTD","20251231",1,"",100000000)</f>
        <v>833.10334567309997</v>
      </c>
      <c r="I92" s="16">
        <f>[1]!s_is(A92,83,"FY","YTD","20241231",1,"",100000000)</f>
        <v>875.45421413320003</v>
      </c>
      <c r="J92" s="16">
        <f t="shared" si="3"/>
        <v>-4.8375880515958536E-2</v>
      </c>
      <c r="K92" s="16">
        <f>[1]!s_is(A92,61,"FY","YTD","20251231",1,"",100000000)</f>
        <v>9.4316092219000005</v>
      </c>
      <c r="L92" s="16">
        <f>[1]!s_is(A92,61,"FY","YTD","20241231",1,"",100000000)</f>
        <v>7.0330104853999993</v>
      </c>
      <c r="M92" s="16">
        <f t="shared" si="4"/>
        <v>0.34104865071356166</v>
      </c>
      <c r="N92" s="16">
        <f>[1]!s_fa_roe(A92,"20251231")</f>
        <v>6.0495000000000001</v>
      </c>
      <c r="O92" s="16">
        <f>[1]!s_stmnote_rdexp(A92,"20251231",1,10000)</f>
        <v>89872.614600000001</v>
      </c>
      <c r="P92" s="20">
        <f t="shared" si="5"/>
        <v>1.0787690994973505E-2</v>
      </c>
      <c r="Q92" s="16">
        <f>[1]!s_margin_tradingbalance(A92,"",10000)</f>
        <v>120444.1798</v>
      </c>
      <c r="R92" s="16">
        <f>[1]!s_margin_seclendingbalance(A92,"",10000)</f>
        <v>1462.8855000000001</v>
      </c>
      <c r="S92" s="17">
        <f>[1]!s_val_ev(A92,"",100000000)</f>
        <v>602.731637062</v>
      </c>
      <c r="T92" s="17">
        <f>[1]!share_freesharesmv(A92,"",100000000)</f>
        <v>349.07082781500009</v>
      </c>
      <c r="U92" s="17">
        <f>[1]!s_dq_amount_btin(A92,E92,100000000)</f>
        <v>35.705148219999998</v>
      </c>
      <c r="V92" s="17">
        <f>[1]!s_dq_turn(A92,E92)</f>
        <v>6.1792854694941273</v>
      </c>
      <c r="W92" s="2">
        <f>[1]!s_pq_amount(A92,"20260101","",100000000)</f>
        <v>963.01266542999997</v>
      </c>
      <c r="X92" s="2">
        <f>[1]!s_pq_avgamount(A92,"20260101","",100000000)</f>
        <v>8.7546605948181817</v>
      </c>
      <c r="Y92" s="17">
        <f>[1]!s_ipo_dilutedpe(A92)</f>
        <v>29.99</v>
      </c>
      <c r="Z92" s="12">
        <f>[1]!s_ipo_collection_total(A92,100000000)</f>
        <v>6.1435000000000004</v>
      </c>
      <c r="AA92" s="2">
        <f>[1]!s_val_pe_ttm(A92,E92)</f>
        <v>58.276477813720703</v>
      </c>
      <c r="AB92" s="5">
        <f>[1]!s_info_zjtxornot1(A92,"")</f>
        <v>1</v>
      </c>
      <c r="AC92" s="22" t="str">
        <f>[1]!s_info_nature1(A92,"")</f>
        <v>民营企业</v>
      </c>
      <c r="AD92" s="6" t="str">
        <f>[1]!s_info_city(A92)</f>
        <v>诸暨市</v>
      </c>
      <c r="AE92" s="6" t="str">
        <f>[1]!s_info_province(A92)</f>
        <v>浙江省</v>
      </c>
      <c r="AF92">
        <v>120.281434</v>
      </c>
      <c r="AG92">
        <v>29.699400000000001</v>
      </c>
    </row>
    <row r="93" spans="1:33" x14ac:dyDescent="0.3">
      <c r="A93" s="16" t="s">
        <v>825</v>
      </c>
      <c r="B93" s="16" t="s">
        <v>826</v>
      </c>
      <c r="C93" s="16" t="str">
        <f>[1]!s_info_mkt(A93)</f>
        <v>主板</v>
      </c>
      <c r="D93" s="16" t="str">
        <f>[1]!s_ipo_listeddate(A93)</f>
        <v>2024-01-30</v>
      </c>
      <c r="E93" s="16" t="str">
        <f>[1]!lastradeday_s("000002","")</f>
        <v>2026-06-22</v>
      </c>
      <c r="F93" s="16" t="str">
        <f>[1]!s_info_industry_csrc2023(A93,"",3)</f>
        <v>通用设备制造业</v>
      </c>
      <c r="G93" s="16" t="str">
        <f>[1]!s_info_industry_csrc2023(A93,"",1)</f>
        <v>制造业</v>
      </c>
      <c r="H93" s="16">
        <f>[1]!s_is(A93,83,"FY","YTD","20251231",1,"",100000000)</f>
        <v>21.056670121099998</v>
      </c>
      <c r="I93" s="16">
        <f>[1]!s_is(A93,83,"FY","YTD","20241231",1,"",100000000)</f>
        <v>20.617740814299999</v>
      </c>
      <c r="J93" s="16">
        <f t="shared" si="3"/>
        <v>2.1288913792900432E-2</v>
      </c>
      <c r="K93" s="16">
        <f>[1]!s_is(A93,61,"FY","YTD","20251231",1,"",100000000)</f>
        <v>1.7232493637999999</v>
      </c>
      <c r="L93" s="16">
        <f>[1]!s_is(A93,61,"FY","YTD","20241231",1,"",100000000)</f>
        <v>1.7011251913000001</v>
      </c>
      <c r="M93" s="16">
        <f t="shared" si="4"/>
        <v>1.3005610999795128E-2</v>
      </c>
      <c r="N93" s="16">
        <f>[1]!s_fa_roe(A93,"20251231")</f>
        <v>10.7171</v>
      </c>
      <c r="O93" s="16">
        <f>[1]!s_stmnote_rdexp(A93,"20251231",1,10000)</f>
        <v>7830.7446010000003</v>
      </c>
      <c r="P93" s="20">
        <f t="shared" si="5"/>
        <v>3.7188902879535274E-2</v>
      </c>
      <c r="Q93" s="16">
        <f>[1]!s_margin_tradingbalance(A93,"",10000)</f>
        <v>13188.3824</v>
      </c>
      <c r="R93" s="16">
        <f>[1]!s_margin_seclendingbalance(A93,"",10000)</f>
        <v>0</v>
      </c>
      <c r="S93" s="17">
        <f>[1]!s_val_ev(A93,"",100000000)</f>
        <v>74.7709349565</v>
      </c>
      <c r="T93" s="17">
        <f>[1]!share_freesharesmv(A93,"",100000000)</f>
        <v>18.303328969999999</v>
      </c>
      <c r="U93" s="17">
        <f>[1]!s_dq_amount_btin(A93,E93,100000000)</f>
        <v>2.69640404</v>
      </c>
      <c r="V93" s="17">
        <f>[1]!s_dq_turn(A93,E93)</f>
        <v>14.828497740211899</v>
      </c>
      <c r="W93" s="2">
        <f>[1]!s_pq_amount(A93,"20260101","",100000000)</f>
        <v>143.88663352</v>
      </c>
      <c r="X93" s="2">
        <f>[1]!s_pq_avgamount(A93,"20260101","",100000000)</f>
        <v>1.3080603047272727</v>
      </c>
      <c r="Y93" s="17">
        <f>[1]!s_ipo_dilutedpe(A93)</f>
        <v>28.19</v>
      </c>
      <c r="Z93" s="12">
        <f>[1]!s_ipo_collection_total(A93,100000000)</f>
        <v>8.6305083200000006</v>
      </c>
      <c r="AA93" s="2">
        <f>[1]!s_val_pe_ttm(A93,E93)</f>
        <v>50.141456604003906</v>
      </c>
      <c r="AB93" s="5">
        <f>[1]!s_info_zjtxornot1(A93,"")</f>
        <v>1</v>
      </c>
      <c r="AC93" s="22" t="str">
        <f>[1]!s_info_nature1(A93,"")</f>
        <v>中央国有企业</v>
      </c>
      <c r="AD93" s="6" t="str">
        <f>[1]!s_info_city(A93)</f>
        <v>北京市</v>
      </c>
      <c r="AE93" s="6" t="str">
        <f>[1]!s_info_province(A93)</f>
        <v>北京</v>
      </c>
      <c r="AF93">
        <v>116.40528500000001</v>
      </c>
      <c r="AG93">
        <v>39.904989</v>
      </c>
    </row>
    <row r="94" spans="1:33" x14ac:dyDescent="0.3">
      <c r="A94" s="16" t="s">
        <v>827</v>
      </c>
      <c r="B94" s="16" t="s">
        <v>828</v>
      </c>
      <c r="C94" s="16" t="str">
        <f>[1]!s_info_mkt(A94)</f>
        <v>主板</v>
      </c>
      <c r="D94" s="16" t="str">
        <f>[1]!s_ipo_listeddate(A94)</f>
        <v>2026-05-18</v>
      </c>
      <c r="E94" s="16" t="str">
        <f>[1]!lastradeday_s("000002","")</f>
        <v>2026-06-22</v>
      </c>
      <c r="F94" s="16" t="str">
        <f>[1]!s_info_industry_csrc2023(A94,"",3)</f>
        <v>汽车制造业</v>
      </c>
      <c r="G94" s="16" t="str">
        <f>[1]!s_info_industry_csrc2023(A94,"",1)</f>
        <v>制造业</v>
      </c>
      <c r="H94" s="16">
        <f>[1]!s_is(A94,83,"FY","YTD","20251231",1,"",100000000)</f>
        <v>159.68831113440001</v>
      </c>
      <c r="I94" s="16">
        <f>[1]!s_is(A94,83,"FY","YTD","20241231",1,"",100000000)</f>
        <v>125.2344679423</v>
      </c>
      <c r="J94" s="16">
        <f t="shared" si="3"/>
        <v>0.27511470091424139</v>
      </c>
      <c r="K94" s="16">
        <f>[1]!s_is(A94,61,"FY","YTD","20251231",1,"",100000000)</f>
        <v>6.4128705109000004</v>
      </c>
      <c r="L94" s="16">
        <f>[1]!s_is(A94,61,"FY","YTD","20241231",1,"",100000000)</f>
        <v>6.1440884576999997</v>
      </c>
      <c r="M94" s="16">
        <f t="shared" si="4"/>
        <v>4.3746449135697758E-2</v>
      </c>
      <c r="N94" s="16">
        <f>[1]!s_fa_roe(A94,"20251231")</f>
        <v>13.033799999999999</v>
      </c>
      <c r="O94" s="16">
        <f>[1]!s_stmnote_rdexp(A94,"20251231",1,10000)</f>
        <v>70931.132561000006</v>
      </c>
      <c r="P94" s="20">
        <f t="shared" si="5"/>
        <v>4.441848752555317E-2</v>
      </c>
      <c r="Q94" s="16">
        <f>[1]!s_margin_tradingbalance(A94,"",10000)</f>
        <v>12163.6036</v>
      </c>
      <c r="R94" s="16">
        <f>[1]!s_margin_seclendingbalance(A94,"",10000)</f>
        <v>0</v>
      </c>
      <c r="S94" s="17">
        <f>[1]!s_val_ev(A94,"",100000000)</f>
        <v>230.05500000000001</v>
      </c>
      <c r="T94" s="17">
        <f>[1]!share_freesharesmv(A94,"",100000000)</f>
        <v>25.198974077199999</v>
      </c>
      <c r="U94" s="17">
        <f>[1]!s_dq_amount_btin(A94,E94,100000000)</f>
        <v>5.4071221400000002</v>
      </c>
      <c r="V94" s="17">
        <f>[1]!s_dq_turn(A94,E94)</f>
        <v>21.526181968288817</v>
      </c>
      <c r="W94" s="2">
        <f>[1]!s_pq_amount(A94,"20260101","",100000000)</f>
        <v>174.99795417999999</v>
      </c>
      <c r="X94" s="2">
        <f>[1]!s_pq_avgamount(A94,"20260101","",100000000)</f>
        <v>6.9999181672000006</v>
      </c>
      <c r="Y94" s="17">
        <f>[1]!s_ipo_dilutedpe(A94)</f>
        <v>23.4</v>
      </c>
      <c r="Z94" s="12">
        <f>[1]!s_ipo_collection_total(A94,100000000)</f>
        <v>21.4801</v>
      </c>
      <c r="AA94" s="2">
        <f>[1]!s_val_pe_ttm(A94,E94)</f>
        <v>35.093677520751953</v>
      </c>
      <c r="AB94" s="5">
        <f>[1]!s_info_zjtxornot1(A94,"")</f>
        <v>0</v>
      </c>
      <c r="AC94" s="22" t="str">
        <f>[1]!s_info_nature1(A94,"")</f>
        <v>地方国有企业</v>
      </c>
      <c r="AD94" s="6" t="str">
        <f>[1]!s_info_city(A94)</f>
        <v>鹤壁市</v>
      </c>
      <c r="AE94" s="6" t="str">
        <f>[1]!s_info_province(A94)</f>
        <v>河南省</v>
      </c>
      <c r="AF94">
        <v>114.295444</v>
      </c>
      <c r="AG94">
        <v>35.748235999999999</v>
      </c>
    </row>
    <row r="95" spans="1:33" x14ac:dyDescent="0.3">
      <c r="A95" s="16" t="s">
        <v>829</v>
      </c>
      <c r="B95" s="16" t="s">
        <v>830</v>
      </c>
      <c r="C95" s="16" t="str">
        <f>[1]!s_info_mkt(A95)</f>
        <v>主板</v>
      </c>
      <c r="D95" s="16" t="str">
        <f>[1]!s_ipo_listeddate(A95)</f>
        <v>1996-09-19</v>
      </c>
      <c r="E95" s="16" t="str">
        <f>[1]!lastradeday_s("000002","")</f>
        <v>2026-06-22</v>
      </c>
      <c r="F95" s="16" t="str">
        <f>[1]!s_info_industry_csrc2023(A95,"",3)</f>
        <v>房地产业</v>
      </c>
      <c r="G95" s="16" t="str">
        <f>[1]!s_info_industry_csrc2023(A95,"",1)</f>
        <v>房地产业</v>
      </c>
      <c r="H95" s="16">
        <f>[1]!s_is(A95,83,"FY","YTD","20251231",1,"",100000000)</f>
        <v>3.4153786504000001</v>
      </c>
      <c r="I95" s="16">
        <f>[1]!s_is(A95,83,"FY","YTD","20241231",1,"",100000000)</f>
        <v>3.6767484601999998</v>
      </c>
      <c r="J95" s="16">
        <f t="shared" si="3"/>
        <v>-7.1087215410374327E-2</v>
      </c>
      <c r="K95" s="16">
        <f>[1]!s_is(A95,61,"FY","YTD","20251231",1,"",100000000)</f>
        <v>-2.1820990977000001</v>
      </c>
      <c r="L95" s="16">
        <f>[1]!s_is(A95,61,"FY","YTD","20241231",1,"",100000000)</f>
        <v>-1.2910829245</v>
      </c>
      <c r="M95" s="16">
        <f t="shared" si="4"/>
        <v>-0.69013086324030315</v>
      </c>
      <c r="N95" s="16">
        <f>[1]!s_fa_roe(A95,"20251231")</f>
        <v>-9.9474</v>
      </c>
      <c r="O95" s="16">
        <f>[1]!s_stmnote_rdexp(A95,"20251231",1,10000)</f>
        <v>0</v>
      </c>
      <c r="P95" s="20">
        <f t="shared" si="5"/>
        <v>0</v>
      </c>
      <c r="Q95" s="16">
        <f>[1]!s_margin_tradingbalance(A95,"",10000)</f>
        <v>0</v>
      </c>
      <c r="R95" s="16">
        <f>[1]!s_margin_seclendingbalance(A95,"",10000)</f>
        <v>0</v>
      </c>
      <c r="S95" s="17">
        <f>[1]!s_val_ev(A95,"",100000000)</f>
        <v>57.293376807600005</v>
      </c>
      <c r="T95" s="17">
        <f>[1]!share_freesharesmv(A95,"",100000000)</f>
        <v>52.657539407600005</v>
      </c>
      <c r="U95" s="17">
        <f>[1]!s_dq_amount_btin(A95,E95,100000000)</f>
        <v>5.4453371800000001</v>
      </c>
      <c r="V95" s="17">
        <f>[1]!s_dq_turn(A95,E95)</f>
        <v>9.5338785294360164</v>
      </c>
      <c r="W95" s="2">
        <f>[1]!s_pq_amount(A95,"20260101","",100000000)</f>
        <v>147.09376868999999</v>
      </c>
      <c r="X95" s="2">
        <f>[1]!s_pq_avgamount(A95,"20260101","",100000000)</f>
        <v>1.4143631604807694</v>
      </c>
      <c r="Y95" s="17">
        <f>[1]!s_ipo_dilutedpe(A95)</f>
        <v>0</v>
      </c>
      <c r="Z95" s="12">
        <f>[1]!s_ipo_collection_total(A95,100000000)</f>
        <v>0.63549999999999995</v>
      </c>
      <c r="AA95" s="2">
        <f>[1]!s_val_pe_ttm(A95,E95)</f>
        <v>-25.411983489990234</v>
      </c>
      <c r="AB95" s="5">
        <f>[1]!s_info_zjtxornot1(A95,"")</f>
        <v>0</v>
      </c>
      <c r="AC95" s="22" t="str">
        <f>[1]!s_info_nature1(A95,"")</f>
        <v>民营企业</v>
      </c>
      <c r="AD95" s="6" t="str">
        <f>[1]!s_info_city(A95)</f>
        <v>南宁市</v>
      </c>
      <c r="AE95" s="6" t="str">
        <f>[1]!s_info_province(A95)</f>
        <v>广西壮族自治区</v>
      </c>
      <c r="AF95">
        <v>108.320004</v>
      </c>
      <c r="AG95">
        <v>22.824020000000001</v>
      </c>
    </row>
    <row r="96" spans="1:33" x14ac:dyDescent="0.3">
      <c r="A96" s="16" t="s">
        <v>831</v>
      </c>
      <c r="B96" s="16" t="s">
        <v>832</v>
      </c>
      <c r="C96" s="16" t="str">
        <f>[1]!s_info_mkt(A96)</f>
        <v>主板</v>
      </c>
      <c r="D96" s="16" t="str">
        <f>[1]!s_ipo_listeddate(A96)</f>
        <v>2017-01-19</v>
      </c>
      <c r="E96" s="16" t="str">
        <f>[1]!lastradeday_s("000002","")</f>
        <v>2026-06-22</v>
      </c>
      <c r="F96" s="16" t="str">
        <f>[1]!s_info_industry_csrc2023(A96,"",3)</f>
        <v>有色金属冶炼和压延加工业</v>
      </c>
      <c r="G96" s="16" t="str">
        <f>[1]!s_info_industry_csrc2023(A96,"",1)</f>
        <v>制造业</v>
      </c>
      <c r="H96" s="16">
        <f>[1]!s_is(A96,83,"FY","YTD","20251231",1,"",100000000)</f>
        <v>24.085479362399997</v>
      </c>
      <c r="I96" s="16">
        <f>[1]!s_is(A96,83,"FY","YTD","20241231",1,"",100000000)</f>
        <v>17.490181741199997</v>
      </c>
      <c r="J96" s="16">
        <f t="shared" si="3"/>
        <v>0.37708571121728651</v>
      </c>
      <c r="K96" s="16">
        <f>[1]!s_is(A96,61,"FY","YTD","20251231",1,"",100000000)</f>
        <v>1.4370407181</v>
      </c>
      <c r="L96" s="16">
        <f>[1]!s_is(A96,61,"FY","YTD","20241231",1,"",100000000)</f>
        <v>-0.89502661250000004</v>
      </c>
      <c r="M96" s="16">
        <f t="shared" si="4"/>
        <v>2.6055843457950809</v>
      </c>
      <c r="N96" s="16">
        <f>[1]!s_fa_roe(A96,"20251231")</f>
        <v>14.577199999999999</v>
      </c>
      <c r="O96" s="16">
        <f>[1]!s_stmnote_rdexp(A96,"20251231",1,10000)</f>
        <v>8556.9482870000011</v>
      </c>
      <c r="P96" s="20">
        <f t="shared" si="5"/>
        <v>3.5527415328749111E-2</v>
      </c>
      <c r="Q96" s="16">
        <f>[1]!s_margin_tradingbalance(A96,"",10000)</f>
        <v>0</v>
      </c>
      <c r="R96" s="16">
        <f>[1]!s_margin_seclendingbalance(A96,"",10000)</f>
        <v>0</v>
      </c>
      <c r="S96" s="17">
        <f>[1]!s_val_ev(A96,"",100000000)</f>
        <v>171.7328043078</v>
      </c>
      <c r="T96" s="17">
        <f>[1]!share_freesharesmv(A96,"",100000000)</f>
        <v>116.84042361630001</v>
      </c>
      <c r="U96" s="17">
        <f>[1]!s_dq_amount_btin(A96,E96,100000000)</f>
        <v>38.73967081</v>
      </c>
      <c r="V96" s="17">
        <f>[1]!s_dq_turn(A96,E96)</f>
        <v>28.434796700866357</v>
      </c>
      <c r="W96" s="2">
        <f>[1]!s_pq_amount(A96,"20260101","",100000000)</f>
        <v>1853.0500282800001</v>
      </c>
      <c r="X96" s="2">
        <f>[1]!s_pq_avgamount(A96,"20260101","",100000000)</f>
        <v>16.845909347999999</v>
      </c>
      <c r="Y96" s="17">
        <f>[1]!s_ipo_dilutedpe(A96)</f>
        <v>22.98</v>
      </c>
      <c r="Z96" s="12">
        <f>[1]!s_ipo_collection_total(A96,100000000)</f>
        <v>2.855</v>
      </c>
      <c r="AA96" s="2">
        <f>[1]!s_val_pe_ttm(A96,E96)</f>
        <v>44.500415802001953</v>
      </c>
      <c r="AB96" s="5">
        <f>[1]!s_info_zjtxornot1(A96,"")</f>
        <v>1</v>
      </c>
      <c r="AC96" s="22" t="str">
        <f>[1]!s_info_nature1(A96,"")</f>
        <v>民营企业</v>
      </c>
      <c r="AD96" s="6" t="str">
        <f>[1]!s_info_city(A96)</f>
        <v>潮州市</v>
      </c>
      <c r="AE96" s="6" t="str">
        <f>[1]!s_info_province(A96)</f>
        <v>广东省</v>
      </c>
      <c r="AF96">
        <v>116.632301</v>
      </c>
      <c r="AG96">
        <v>23.661701000000001</v>
      </c>
    </row>
    <row r="97" spans="1:33" x14ac:dyDescent="0.3">
      <c r="A97" s="16" t="s">
        <v>833</v>
      </c>
      <c r="B97" s="16" t="s">
        <v>834</v>
      </c>
      <c r="C97" s="16" t="str">
        <f>[1]!s_info_mkt(A97)</f>
        <v>主板</v>
      </c>
      <c r="D97" s="16" t="str">
        <f>[1]!s_ipo_listeddate(A97)</f>
        <v>2022-08-15</v>
      </c>
      <c r="E97" s="16" t="str">
        <f>[1]!lastradeday_s("000002","")</f>
        <v>2026-06-22</v>
      </c>
      <c r="F97" s="16" t="str">
        <f>[1]!s_info_industry_csrc2023(A97,"",3)</f>
        <v>计算机、通信和其他电子设备制造业</v>
      </c>
      <c r="G97" s="16" t="str">
        <f>[1]!s_info_industry_csrc2023(A97,"",1)</f>
        <v>制造业</v>
      </c>
      <c r="H97" s="16">
        <f>[1]!s_is(A97,83,"FY","YTD","20251231",1,"",100000000)</f>
        <v>40.8675792043</v>
      </c>
      <c r="I97" s="16">
        <f>[1]!s_is(A97,83,"FY","YTD","20241231",1,"",100000000)</f>
        <v>40.341419121500003</v>
      </c>
      <c r="J97" s="16">
        <f t="shared" si="3"/>
        <v>1.3042676590412139E-2</v>
      </c>
      <c r="K97" s="16">
        <f>[1]!s_is(A97,61,"FY","YTD","20251231",1,"",100000000)</f>
        <v>1.7094482309999999</v>
      </c>
      <c r="L97" s="16">
        <f>[1]!s_is(A97,61,"FY","YTD","20241231",1,"",100000000)</f>
        <v>1.2492255408999999</v>
      </c>
      <c r="M97" s="16">
        <f t="shared" si="4"/>
        <v>0.36840640463405366</v>
      </c>
      <c r="N97" s="16">
        <f>[1]!s_fa_roe(A97,"20251231")</f>
        <v>7.8661000000000003</v>
      </c>
      <c r="O97" s="16">
        <f>[1]!s_stmnote_rdexp(A97,"20251231",1,10000)</f>
        <v>17123.555708</v>
      </c>
      <c r="P97" s="20">
        <f t="shared" si="5"/>
        <v>4.1900097929456745E-2</v>
      </c>
      <c r="Q97" s="16">
        <f>[1]!s_margin_tradingbalance(A97,"",10000)</f>
        <v>0</v>
      </c>
      <c r="R97" s="16">
        <f>[1]!s_margin_seclendingbalance(A97,"",10000)</f>
        <v>0</v>
      </c>
      <c r="S97" s="17">
        <f>[1]!s_val_ev(A97,"",100000000)</f>
        <v>330.98005125899999</v>
      </c>
      <c r="T97" s="17">
        <f>[1]!share_freesharesmv(A97,"",100000000)</f>
        <v>114.6651934647</v>
      </c>
      <c r="U97" s="17">
        <f>[1]!s_dq_amount_btin(A97,E97,100000000)</f>
        <v>23.768197099999998</v>
      </c>
      <c r="V97" s="17">
        <f>[1]!s_dq_turn(A97,E97)</f>
        <v>14.868799942710796</v>
      </c>
      <c r="W97" s="2">
        <f>[1]!s_pq_amount(A97,"20260101","",100000000)</f>
        <v>882.91966188000004</v>
      </c>
      <c r="X97" s="2">
        <f>[1]!s_pq_avgamount(A97,"20260101","",100000000)</f>
        <v>8.0265423807272729</v>
      </c>
      <c r="Y97" s="17">
        <f>[1]!s_ipo_dilutedpe(A97)</f>
        <v>22.99</v>
      </c>
      <c r="Z97" s="12">
        <f>[1]!s_ipo_collection_total(A97,100000000)</f>
        <v>10.411049999999999</v>
      </c>
      <c r="AA97" s="2">
        <f>[1]!s_val_pe_ttm(A97,E97)</f>
        <v>139.08743286132813</v>
      </c>
      <c r="AB97" s="5">
        <f>[1]!s_info_zjtxornot1(A97,"")</f>
        <v>1</v>
      </c>
      <c r="AC97" s="22" t="str">
        <f>[1]!s_info_nature1(A97,"")</f>
        <v>民营企业</v>
      </c>
      <c r="AD97" s="6" t="str">
        <f>[1]!s_info_city(A97)</f>
        <v>深圳市</v>
      </c>
      <c r="AE97" s="6" t="str">
        <f>[1]!s_info_province(A97)</f>
        <v>广东省</v>
      </c>
      <c r="AF97">
        <v>114.085947</v>
      </c>
      <c r="AG97">
        <v>22.547000000000001</v>
      </c>
    </row>
    <row r="98" spans="1:33" x14ac:dyDescent="0.3">
      <c r="A98" s="16" t="s">
        <v>835</v>
      </c>
      <c r="B98" s="16" t="s">
        <v>836</v>
      </c>
      <c r="C98" s="16" t="str">
        <f>[1]!s_info_mkt(A98)</f>
        <v>主板</v>
      </c>
      <c r="D98" s="16" t="str">
        <f>[1]!s_ipo_listeddate(A98)</f>
        <v>2017-03-08</v>
      </c>
      <c r="E98" s="16" t="str">
        <f>[1]!lastradeday_s("000002","")</f>
        <v>2026-06-22</v>
      </c>
      <c r="F98" s="16" t="str">
        <f>[1]!s_info_industry_csrc2023(A98,"",3)</f>
        <v>橡胶和塑料制品业</v>
      </c>
      <c r="G98" s="16" t="str">
        <f>[1]!s_info_industry_csrc2023(A98,"",1)</f>
        <v>制造业</v>
      </c>
      <c r="H98" s="16">
        <f>[1]!s_is(A98,83,"FY","YTD","20251231",1,"",100000000)</f>
        <v>5.5029075451000002</v>
      </c>
      <c r="I98" s="16">
        <f>[1]!s_is(A98,83,"FY","YTD","20241231",1,"",100000000)</f>
        <v>3.6456271036000003</v>
      </c>
      <c r="J98" s="16">
        <f t="shared" si="3"/>
        <v>0.50945431025185339</v>
      </c>
      <c r="K98" s="16">
        <f>[1]!s_is(A98,61,"FY","YTD","20251231",1,"",100000000)</f>
        <v>-0.46599844899999998</v>
      </c>
      <c r="L98" s="16">
        <f>[1]!s_is(A98,61,"FY","YTD","20241231",1,"",100000000)</f>
        <v>-0.30533780620000001</v>
      </c>
      <c r="M98" s="16">
        <f t="shared" si="4"/>
        <v>-0.52617343656017912</v>
      </c>
      <c r="N98" s="16">
        <f>[1]!s_fa_roe(A98,"20251231")</f>
        <v>-2.5032000000000001</v>
      </c>
      <c r="O98" s="16">
        <f>[1]!s_stmnote_rdexp(A98,"20251231",1,10000)</f>
        <v>1632.704348</v>
      </c>
      <c r="P98" s="20">
        <f t="shared" si="5"/>
        <v>2.9669848795730223E-2</v>
      </c>
      <c r="Q98" s="16">
        <f>[1]!s_margin_tradingbalance(A98,"",10000)</f>
        <v>0</v>
      </c>
      <c r="R98" s="16">
        <f>[1]!s_margin_seclendingbalance(A98,"",10000)</f>
        <v>0</v>
      </c>
      <c r="S98" s="17">
        <f>[1]!s_val_ev(A98,"",100000000)</f>
        <v>209.30392852599999</v>
      </c>
      <c r="T98" s="17">
        <f>[1]!share_freesharesmv(A98,"",100000000)</f>
        <v>74.575097088800007</v>
      </c>
      <c r="U98" s="17">
        <f>[1]!s_dq_amount_btin(A98,E98,100000000)</f>
        <v>12.882027190000001</v>
      </c>
      <c r="V98" s="17">
        <f>[1]!s_dq_turn(A98,E98)</f>
        <v>12.689872212782511</v>
      </c>
      <c r="W98" s="2">
        <f>[1]!s_pq_amount(A98,"20260101","",100000000)</f>
        <v>324.93581229</v>
      </c>
      <c r="X98" s="2">
        <f>[1]!s_pq_avgamount(A98,"20260101","",100000000)</f>
        <v>2.9539619299090911</v>
      </c>
      <c r="Y98" s="17">
        <f>[1]!s_ipo_dilutedpe(A98)</f>
        <v>22.99</v>
      </c>
      <c r="Z98" s="12">
        <f>[1]!s_ipo_collection_total(A98,100000000)</f>
        <v>1.98407</v>
      </c>
      <c r="AA98" s="2">
        <f>[1]!s_val_pe_ttm(A98,E98)</f>
        <v>1125.57763671875</v>
      </c>
      <c r="AB98" s="5">
        <f>[1]!s_info_zjtxornot1(A98,"")</f>
        <v>0</v>
      </c>
      <c r="AC98" s="22" t="str">
        <f>[1]!s_info_nature1(A98,"")</f>
        <v>民营企业</v>
      </c>
      <c r="AD98" s="6" t="str">
        <f>[1]!s_info_city(A98)</f>
        <v>深圳市</v>
      </c>
      <c r="AE98" s="6" t="str">
        <f>[1]!s_info_province(A98)</f>
        <v>广东省</v>
      </c>
      <c r="AF98">
        <v>114.085947</v>
      </c>
      <c r="AG98">
        <v>22.547000000000001</v>
      </c>
    </row>
    <row r="99" spans="1:33" x14ac:dyDescent="0.3">
      <c r="A99" s="16" t="s">
        <v>837</v>
      </c>
      <c r="B99" s="16" t="s">
        <v>838</v>
      </c>
      <c r="C99" s="16" t="str">
        <f>[1]!s_info_mkt(A99)</f>
        <v>主板</v>
      </c>
      <c r="D99" s="16" t="str">
        <f>[1]!s_ipo_listeddate(A99)</f>
        <v>2009-08-21</v>
      </c>
      <c r="E99" s="16" t="str">
        <f>[1]!lastradeday_s("000002","")</f>
        <v>2026-06-22</v>
      </c>
      <c r="F99" s="16" t="str">
        <f>[1]!s_info_industry_csrc2023(A99,"",3)</f>
        <v>计算机、通信和其他电子设备制造业</v>
      </c>
      <c r="G99" s="16" t="str">
        <f>[1]!s_info_industry_csrc2023(A99,"",1)</f>
        <v>制造业</v>
      </c>
      <c r="H99" s="16">
        <f>[1]!s_is(A99,83,"FY","YTD","20251231",1,"",100000000)</f>
        <v>119.28697127379999</v>
      </c>
      <c r="I99" s="16">
        <f>[1]!s_is(A99,83,"FY","YTD","20241231",1,"",100000000)</f>
        <v>82.723101847500004</v>
      </c>
      <c r="J99" s="16">
        <f t="shared" si="3"/>
        <v>0.44200312379128937</v>
      </c>
      <c r="K99" s="16">
        <f>[1]!s_is(A99,61,"FY","YTD","20251231",1,"",100000000)</f>
        <v>9.4632078121000003</v>
      </c>
      <c r="L99" s="16">
        <f>[1]!s_is(A99,61,"FY","YTD","20241231",1,"",100000000)</f>
        <v>6.6131543094000005</v>
      </c>
      <c r="M99" s="16">
        <f t="shared" si="4"/>
        <v>0.43096733712215163</v>
      </c>
      <c r="N99" s="16">
        <f>[1]!s_fa_roe(A99,"20251231")</f>
        <v>9.8592999999999993</v>
      </c>
      <c r="O99" s="16">
        <f>[1]!s_stmnote_rdexp(A99,"20251231",1,10000)</f>
        <v>113561.33326500001</v>
      </c>
      <c r="P99" s="20">
        <f t="shared" si="5"/>
        <v>9.5200114524110188E-2</v>
      </c>
      <c r="Q99" s="16">
        <f>[1]!s_margin_tradingbalance(A99,"",10000)</f>
        <v>637898.21349999995</v>
      </c>
      <c r="R99" s="16">
        <f>[1]!s_margin_seclendingbalance(A99,"",10000)</f>
        <v>4431.1917999999996</v>
      </c>
      <c r="S99" s="17">
        <f>[1]!s_val_ev(A99,"",100000000)</f>
        <v>2284.7415569103996</v>
      </c>
      <c r="T99" s="17">
        <f>[1]!share_freesharesmv(A99,"",100000000)</f>
        <v>1301.7739675696</v>
      </c>
      <c r="U99" s="17">
        <f>[1]!s_dq_amount_btin(A99,E99,100000000)</f>
        <v>184.98454863000001</v>
      </c>
      <c r="V99" s="17">
        <f>[1]!s_dq_turn(A99,E99)</f>
        <v>8.7800273929891741</v>
      </c>
      <c r="W99" s="2">
        <f>[1]!s_pq_amount(A99,"20260101","",100000000)</f>
        <v>8549.0819377099997</v>
      </c>
      <c r="X99" s="2">
        <f>[1]!s_pq_avgamount(A99,"20260101","",100000000)</f>
        <v>77.718926706454539</v>
      </c>
      <c r="Y99" s="17">
        <f>[1]!s_ipo_dilutedpe(A99)</f>
        <v>35.369999999999997</v>
      </c>
      <c r="Z99" s="12">
        <f>[1]!s_ipo_collection_total(A99,100000000)</f>
        <v>6.4</v>
      </c>
      <c r="AA99" s="2">
        <f>[1]!s_val_pe_ttm(A99,E99)</f>
        <v>220.52084350585938</v>
      </c>
      <c r="AB99" s="5">
        <f>[1]!s_info_zjtxornot1(A99,"")</f>
        <v>0</v>
      </c>
      <c r="AC99" s="22" t="str">
        <f>[1]!s_info_nature1(A99,"")</f>
        <v>中央国有企业</v>
      </c>
      <c r="AD99" s="6" t="str">
        <f>[1]!s_info_city(A99)</f>
        <v>武汉市</v>
      </c>
      <c r="AE99" s="6" t="str">
        <f>[1]!s_info_province(A99)</f>
        <v>湖北省</v>
      </c>
      <c r="AF99">
        <v>114.29857199999999</v>
      </c>
      <c r="AG99">
        <v>30.584354999999999</v>
      </c>
    </row>
    <row r="100" spans="1:33" x14ac:dyDescent="0.3">
      <c r="A100" s="16" t="s">
        <v>839</v>
      </c>
      <c r="B100" s="16" t="s">
        <v>840</v>
      </c>
      <c r="C100" s="16" t="str">
        <f>[1]!s_info_mkt(A100)</f>
        <v>主板</v>
      </c>
      <c r="D100" s="16" t="str">
        <f>[1]!s_ipo_listeddate(A100)</f>
        <v>2022-03-15</v>
      </c>
      <c r="E100" s="16" t="str">
        <f>[1]!lastradeday_s("000002","")</f>
        <v>2026-06-22</v>
      </c>
      <c r="F100" s="16" t="str">
        <f>[1]!s_info_industry_csrc2023(A100,"",3)</f>
        <v>铁路、船舶、航空航天和其他运输设备制造业</v>
      </c>
      <c r="G100" s="16" t="str">
        <f>[1]!s_info_industry_csrc2023(A100,"",1)</f>
        <v>制造业</v>
      </c>
      <c r="H100" s="16">
        <f>[1]!s_is(A100,83,"FY","YTD","20251231",1,"",100000000)</f>
        <v>3.4459338980999998</v>
      </c>
      <c r="I100" s="16">
        <f>[1]!s_is(A100,83,"FY","YTD","20241231",1,"",100000000)</f>
        <v>2.8985368502999997</v>
      </c>
      <c r="J100" s="16">
        <f t="shared" si="3"/>
        <v>0.18885288546300316</v>
      </c>
      <c r="K100" s="16">
        <f>[1]!s_is(A100,61,"FY","YTD","20251231",1,"",100000000)</f>
        <v>-2.0810615491000002</v>
      </c>
      <c r="L100" s="16">
        <f>[1]!s_is(A100,61,"FY","YTD","20241231",1,"",100000000)</f>
        <v>-0.93935583769999997</v>
      </c>
      <c r="M100" s="16">
        <f t="shared" si="4"/>
        <v>-1.2154134414019837</v>
      </c>
      <c r="N100" s="16">
        <f>[1]!s_fa_roe(A100,"20251231")</f>
        <v>-33.769799999999996</v>
      </c>
      <c r="O100" s="16">
        <f>[1]!s_stmnote_rdexp(A100,"20251231",1,10000)</f>
        <v>2058.53087</v>
      </c>
      <c r="P100" s="20">
        <f t="shared" si="5"/>
        <v>5.9737967438522881E-2</v>
      </c>
      <c r="Q100" s="16">
        <f>[1]!s_margin_tradingbalance(A100,"",10000)</f>
        <v>0</v>
      </c>
      <c r="R100" s="16">
        <f>[1]!s_margin_seclendingbalance(A100,"",10000)</f>
        <v>0</v>
      </c>
      <c r="S100" s="17">
        <f>[1]!s_val_ev(A100,"",100000000)</f>
        <v>36.187094771799998</v>
      </c>
      <c r="T100" s="17">
        <f>[1]!share_freesharesmv(A100,"",100000000)</f>
        <v>12.3027487002</v>
      </c>
      <c r="U100" s="17">
        <f>[1]!s_dq_amount_btin(A100,E100,100000000)</f>
        <v>2.1214378200000001</v>
      </c>
      <c r="V100" s="17">
        <f>[1]!s_dq_turn(A100,E100)</f>
        <v>5.9950424889886493</v>
      </c>
      <c r="W100" s="2">
        <f>[1]!s_pq_amount(A100,"20260101","",100000000)</f>
        <v>34.695484899999997</v>
      </c>
      <c r="X100" s="2">
        <f>[1]!s_pq_avgamount(A100,"20260101","",100000000)</f>
        <v>0.3183072009174312</v>
      </c>
      <c r="Y100" s="17">
        <f>[1]!s_ipo_dilutedpe(A100)</f>
        <v>22.59</v>
      </c>
      <c r="Z100" s="12">
        <f>[1]!s_ipo_collection_total(A100,100000000)</f>
        <v>3.7922500000000001</v>
      </c>
      <c r="AA100" s="2">
        <f>[1]!s_val_pe_ttm(A100,E100)</f>
        <v>-16.806692123413086</v>
      </c>
      <c r="AB100" s="5">
        <f>[1]!s_info_zjtxornot1(A100,"")</f>
        <v>1</v>
      </c>
      <c r="AC100" s="22" t="str">
        <f>[1]!s_info_nature1(A100,"")</f>
        <v>民营企业</v>
      </c>
      <c r="AD100" s="6" t="str">
        <f>[1]!s_info_city(A100)</f>
        <v>成都市</v>
      </c>
      <c r="AE100" s="6" t="str">
        <f>[1]!s_info_province(A100)</f>
        <v>四川省</v>
      </c>
      <c r="AF100">
        <v>104.065735</v>
      </c>
      <c r="AG100">
        <v>30.659462000000001</v>
      </c>
    </row>
    <row r="101" spans="1:33" x14ac:dyDescent="0.3">
      <c r="A101" s="16" t="s">
        <v>841</v>
      </c>
      <c r="B101" s="16" t="s">
        <v>842</v>
      </c>
      <c r="C101" s="16" t="str">
        <f>[1]!s_info_mkt(A101)</f>
        <v>主板</v>
      </c>
      <c r="D101" s="16" t="str">
        <f>[1]!s_ipo_listeddate(A101)</f>
        <v>2017-04-07</v>
      </c>
      <c r="E101" s="16" t="str">
        <f>[1]!lastradeday_s("000002","")</f>
        <v>2026-06-22</v>
      </c>
      <c r="F101" s="16" t="str">
        <f>[1]!s_info_industry_csrc2023(A101,"",3)</f>
        <v>计算机、通信和其他电子设备制造业</v>
      </c>
      <c r="G101" s="16" t="str">
        <f>[1]!s_info_industry_csrc2023(A101,"",1)</f>
        <v>制造业</v>
      </c>
      <c r="H101" s="16">
        <f>[1]!s_is(A101,83,"FY","YTD","20251231",1,"",100000000)</f>
        <v>21.004119657</v>
      </c>
      <c r="I101" s="16">
        <f>[1]!s_is(A101,83,"FY","YTD","20241231",1,"",100000000)</f>
        <v>18.170168116300001</v>
      </c>
      <c r="J101" s="16">
        <f t="shared" si="3"/>
        <v>0.15596727132963251</v>
      </c>
      <c r="K101" s="16">
        <f>[1]!s_is(A101,61,"FY","YTD","20251231",1,"",100000000)</f>
        <v>2.1982095914999999</v>
      </c>
      <c r="L101" s="16">
        <f>[1]!s_is(A101,61,"FY","YTD","20241231",1,"",100000000)</f>
        <v>2.0217141304999999</v>
      </c>
      <c r="M101" s="16">
        <f t="shared" si="4"/>
        <v>8.7299909684239119E-2</v>
      </c>
      <c r="N101" s="16">
        <f>[1]!s_fa_roe(A101,"20251231")</f>
        <v>7.2454999999999998</v>
      </c>
      <c r="O101" s="16">
        <f>[1]!s_stmnote_rdexp(A101,"20251231",1,10000)</f>
        <v>16477.783907000001</v>
      </c>
      <c r="P101" s="20">
        <f t="shared" si="5"/>
        <v>7.8450247742273188E-2</v>
      </c>
      <c r="Q101" s="16">
        <f>[1]!s_margin_tradingbalance(A101,"",10000)</f>
        <v>82785.808600000004</v>
      </c>
      <c r="R101" s="16">
        <f>[1]!s_margin_seclendingbalance(A101,"",10000)</f>
        <v>198.46270000000001</v>
      </c>
      <c r="S101" s="17">
        <f>[1]!s_val_ev(A101,"",100000000)</f>
        <v>442.00723219999998</v>
      </c>
      <c r="T101" s="17">
        <f>[1]!share_freesharesmv(A101,"",100000000)</f>
        <v>193.90397730000004</v>
      </c>
      <c r="U101" s="17">
        <f>[1]!s_dq_amount_btin(A101,E101,100000000)</f>
        <v>37.24562281</v>
      </c>
      <c r="V101" s="17">
        <f>[1]!s_dq_turn(A101,E101)</f>
        <v>9.1810376021615525</v>
      </c>
      <c r="W101" s="2">
        <f>[1]!s_pq_amount(A101,"20260101","",100000000)</f>
        <v>859.43460515000004</v>
      </c>
      <c r="X101" s="2">
        <f>[1]!s_pq_avgamount(A101,"20260101","",100000000)</f>
        <v>8.5943460515000005</v>
      </c>
      <c r="Y101" s="17">
        <f>[1]!s_ipo_dilutedpe(A101)</f>
        <v>22.98</v>
      </c>
      <c r="Z101" s="12">
        <f>[1]!s_ipo_collection_total(A101,100000000)</f>
        <v>7.6249739999999999</v>
      </c>
      <c r="AA101" s="2">
        <f>[1]!s_val_pe_ttm(A101,E101)</f>
        <v>189.01583862304688</v>
      </c>
      <c r="AB101" s="5">
        <f>[1]!s_info_zjtxornot1(A101,"")</f>
        <v>1</v>
      </c>
      <c r="AC101" s="22" t="str">
        <f>[1]!s_info_nature1(A101,"")</f>
        <v>民营企业</v>
      </c>
      <c r="AD101" s="6" t="str">
        <f>[1]!s_info_city(A101)</f>
        <v>湖州市</v>
      </c>
      <c r="AE101" s="6" t="str">
        <f>[1]!s_info_province(A101)</f>
        <v>浙江省</v>
      </c>
      <c r="AF101">
        <v>120.10239799999999</v>
      </c>
      <c r="AG101">
        <v>30.867197999999998</v>
      </c>
    </row>
    <row r="102" spans="1:33" x14ac:dyDescent="0.3">
      <c r="A102" s="16" t="s">
        <v>843</v>
      </c>
      <c r="B102" s="16" t="s">
        <v>844</v>
      </c>
      <c r="C102" s="16" t="str">
        <f>[1]!s_info_mkt(A102)</f>
        <v>主板</v>
      </c>
      <c r="D102" s="16" t="str">
        <f>[1]!s_ipo_listeddate(A102)</f>
        <v>2002-11-20</v>
      </c>
      <c r="E102" s="16" t="str">
        <f>[1]!lastradeday_s("000002","")</f>
        <v>2026-06-22</v>
      </c>
      <c r="F102" s="16" t="str">
        <f>[1]!s_info_industry_csrc2023(A102,"",3)</f>
        <v>计算机、通信和其他电子设备制造业</v>
      </c>
      <c r="G102" s="16" t="str">
        <f>[1]!s_info_industry_csrc2023(A102,"",1)</f>
        <v>制造业</v>
      </c>
      <c r="H102" s="16">
        <f>[1]!s_is(A102,83,"FY","YTD","20251231",1,"",100000000)</f>
        <v>16.349386454600001</v>
      </c>
      <c r="I102" s="16">
        <f>[1]!s_is(A102,83,"FY","YTD","20241231",1,"",100000000)</f>
        <v>15.864641277999999</v>
      </c>
      <c r="J102" s="16">
        <f t="shared" si="3"/>
        <v>3.0555066963424693E-2</v>
      </c>
      <c r="K102" s="16">
        <f>[1]!s_is(A102,61,"FY","YTD","20251231",1,"",100000000)</f>
        <v>1.6157016259000001</v>
      </c>
      <c r="L102" s="16">
        <f>[1]!s_is(A102,61,"FY","YTD","20241231",1,"",100000000)</f>
        <v>1.0247622611</v>
      </c>
      <c r="M102" s="16">
        <f t="shared" si="4"/>
        <v>0.57665996029720501</v>
      </c>
      <c r="N102" s="16">
        <f>[1]!s_fa_roe(A102,"20251231")</f>
        <v>8.7036999999999995</v>
      </c>
      <c r="O102" s="16">
        <f>[1]!s_stmnote_rdexp(A102,"20251231",1,10000)</f>
        <v>9971.2563389999996</v>
      </c>
      <c r="P102" s="20">
        <f t="shared" si="5"/>
        <v>6.0988565942145953E-2</v>
      </c>
      <c r="Q102" s="16">
        <f>[1]!s_margin_tradingbalance(A102,"",10000)</f>
        <v>119251.0604</v>
      </c>
      <c r="R102" s="16">
        <f>[1]!s_margin_seclendingbalance(A102,"",10000)</f>
        <v>803.65129999999999</v>
      </c>
      <c r="S102" s="17">
        <f>[1]!s_val_ev(A102,"",100000000)</f>
        <v>382.99363657390001</v>
      </c>
      <c r="T102" s="17">
        <f>[1]!share_freesharesmv(A102,"",100000000)</f>
        <v>222.3343305137</v>
      </c>
      <c r="U102" s="17">
        <f>[1]!s_dq_amount_btin(A102,E102,100000000)</f>
        <v>3.2332120400000002</v>
      </c>
      <c r="V102" s="17">
        <f>[1]!s_dq_turn(A102,E102)</f>
        <v>0.84419471480595742</v>
      </c>
      <c r="W102" s="2">
        <f>[1]!s_pq_amount(A102,"20260101","",100000000)</f>
        <v>925.81433721999997</v>
      </c>
      <c r="X102" s="2">
        <f>[1]!s_pq_avgamount(A102,"20260101","",100000000)</f>
        <v>8.4164939747272722</v>
      </c>
      <c r="Y102" s="17">
        <f>[1]!s_ipo_dilutedpe(A102)</f>
        <v>19.02</v>
      </c>
      <c r="Z102" s="12">
        <f>[1]!s_ipo_collection_total(A102,100000000)</f>
        <v>2.34</v>
      </c>
      <c r="AA102" s="2">
        <f>[1]!s_val_pe_ttm(A102,E102)</f>
        <v>232.398193359375</v>
      </c>
      <c r="AB102" s="5">
        <f>[1]!s_info_zjtxornot1(A102,"")</f>
        <v>1</v>
      </c>
      <c r="AC102" s="22" t="str">
        <f>[1]!s_info_nature1(A102,"")</f>
        <v>民营企业</v>
      </c>
      <c r="AD102" s="6" t="str">
        <f>[1]!s_info_city(A102)</f>
        <v>成都市</v>
      </c>
      <c r="AE102" s="6" t="str">
        <f>[1]!s_info_province(A102)</f>
        <v>四川省</v>
      </c>
      <c r="AF102">
        <v>104.065735</v>
      </c>
      <c r="AG102">
        <v>30.659462000000001</v>
      </c>
    </row>
    <row r="103" spans="1:33" x14ac:dyDescent="0.3">
      <c r="A103" s="16" t="s">
        <v>845</v>
      </c>
      <c r="B103" s="16" t="s">
        <v>846</v>
      </c>
      <c r="C103" s="16" t="str">
        <f>[1]!s_info_mkt(A103)</f>
        <v>主板</v>
      </c>
      <c r="D103" s="16" t="str">
        <f>[1]!s_ipo_listeddate(A103)</f>
        <v>2000-05-25</v>
      </c>
      <c r="E103" s="16" t="str">
        <f>[1]!lastradeday_s("000002","")</f>
        <v>2026-06-22</v>
      </c>
      <c r="F103" s="16" t="str">
        <f>[1]!s_info_industry_csrc2023(A103,"",3)</f>
        <v>有色金属矿采选业</v>
      </c>
      <c r="G103" s="16" t="str">
        <f>[1]!s_info_industry_csrc2023(A103,"",1)</f>
        <v>采矿业</v>
      </c>
      <c r="H103" s="16">
        <f>[1]!s_is(A103,83,"FY","YTD","20251231",1,"",100000000)</f>
        <v>58.200171311600002</v>
      </c>
      <c r="I103" s="16">
        <f>[1]!s_is(A103,83,"FY","YTD","20241231",1,"",100000000)</f>
        <v>125.9613671294</v>
      </c>
      <c r="J103" s="16">
        <f t="shared" si="3"/>
        <v>-0.53795220996759263</v>
      </c>
      <c r="K103" s="16">
        <f>[1]!s_is(A103,61,"FY","YTD","20251231",1,"",100000000)</f>
        <v>1.2755592267</v>
      </c>
      <c r="L103" s="16">
        <f>[1]!s_is(A103,61,"FY","YTD","20241231",1,"",100000000)</f>
        <v>-2.9850370783999995</v>
      </c>
      <c r="M103" s="16">
        <f t="shared" si="4"/>
        <v>1.4273177160612387</v>
      </c>
      <c r="N103" s="16">
        <f>[1]!s_fa_roe(A103,"20251231")</f>
        <v>3.7239</v>
      </c>
      <c r="O103" s="16">
        <f>[1]!s_stmnote_rdexp(A103,"20251231",1,10000)</f>
        <v>3055.5733010000004</v>
      </c>
      <c r="P103" s="20">
        <f t="shared" si="5"/>
        <v>5.2501104930441807E-3</v>
      </c>
      <c r="Q103" s="16">
        <f>[1]!s_margin_tradingbalance(A103,"",10000)</f>
        <v>150904.63260000001</v>
      </c>
      <c r="R103" s="16">
        <f>[1]!s_margin_seclendingbalance(A103,"",10000)</f>
        <v>1189.5444</v>
      </c>
      <c r="S103" s="17">
        <f>[1]!s_val_ev(A103,"",100000000)</f>
        <v>399.21485080599996</v>
      </c>
      <c r="T103" s="17">
        <f>[1]!share_freesharesmv(A103,"",100000000)</f>
        <v>245.70142213380001</v>
      </c>
      <c r="U103" s="17">
        <f>[1]!s_dq_amount_btin(A103,E103,100000000)</f>
        <v>47.854509350000001</v>
      </c>
      <c r="V103" s="17">
        <f>[1]!s_dq_turn(A103,E103)</f>
        <v>12.221238214434363</v>
      </c>
      <c r="W103" s="2">
        <f>[1]!s_pq_amount(A103,"20260101","",100000000)</f>
        <v>1689.2128933199999</v>
      </c>
      <c r="X103" s="2">
        <f>[1]!s_pq_avgamount(A103,"20260101","",100000000)</f>
        <v>15.356480848363635</v>
      </c>
      <c r="Y103" s="17">
        <f>[1]!s_ipo_dilutedpe(A103)</f>
        <v>20.18</v>
      </c>
      <c r="Z103" s="12">
        <f>[1]!s_ipo_collection_total(A103,100000000)</f>
        <v>3.08</v>
      </c>
      <c r="AA103" s="2">
        <f>[1]!s_val_pe_ttm(A103,E103)</f>
        <v>158.92759704589844</v>
      </c>
      <c r="AB103" s="5">
        <f>[1]!s_info_zjtxornot1(A103,"")</f>
        <v>1</v>
      </c>
      <c r="AC103" s="22" t="str">
        <f>[1]!s_info_nature1(A103,"")</f>
        <v>中央国有企业</v>
      </c>
      <c r="AD103" s="6" t="str">
        <f>[1]!s_info_city(A103)</f>
        <v>海口市</v>
      </c>
      <c r="AE103" s="6" t="str">
        <f>[1]!s_info_province(A103)</f>
        <v>海南省</v>
      </c>
      <c r="AF103">
        <v>110.33119000000001</v>
      </c>
      <c r="AG103">
        <v>20.031970999999999</v>
      </c>
    </row>
    <row r="104" spans="1:33" x14ac:dyDescent="0.3">
      <c r="A104" s="16" t="s">
        <v>847</v>
      </c>
      <c r="B104" s="16" t="s">
        <v>848</v>
      </c>
      <c r="C104" s="16" t="str">
        <f>[1]!s_info_mkt(A104)</f>
        <v>主板</v>
      </c>
      <c r="D104" s="16" t="str">
        <f>[1]!s_ipo_listeddate(A104)</f>
        <v>1996-12-05</v>
      </c>
      <c r="E104" s="16" t="str">
        <f>[1]!lastradeday_s("000002","")</f>
        <v>2026-06-22</v>
      </c>
      <c r="F104" s="16" t="str">
        <f>[1]!s_info_industry_csrc2023(A104,"",3)</f>
        <v>金属制品业</v>
      </c>
      <c r="G104" s="16" t="str">
        <f>[1]!s_info_industry_csrc2023(A104,"",1)</f>
        <v>制造业</v>
      </c>
      <c r="H104" s="16">
        <f>[1]!s_is(A104,83,"FY","YTD","20251231",1,"",100000000)</f>
        <v>176.38510948369998</v>
      </c>
      <c r="I104" s="16">
        <f>[1]!s_is(A104,83,"FY","YTD","20241231",1,"",100000000)</f>
        <v>147.4276879972</v>
      </c>
      <c r="J104" s="16">
        <f t="shared" si="3"/>
        <v>0.19641779559786587</v>
      </c>
      <c r="K104" s="16">
        <f>[1]!s_is(A104,61,"FY","YTD","20251231",1,"",100000000)</f>
        <v>12.8066729804</v>
      </c>
      <c r="L104" s="16">
        <f>[1]!s_is(A104,61,"FY","YTD","20241231",1,"",100000000)</f>
        <v>9.3945254848000008</v>
      </c>
      <c r="M104" s="16">
        <f t="shared" si="4"/>
        <v>0.36320594383619792</v>
      </c>
      <c r="N104" s="16">
        <f>[1]!s_fa_roe(A104,"20251231")</f>
        <v>14.832599999999999</v>
      </c>
      <c r="O104" s="16">
        <f>[1]!s_stmnote_rdexp(A104,"20251231",1,10000)</f>
        <v>76509.672691999993</v>
      </c>
      <c r="P104" s="20">
        <f t="shared" si="5"/>
        <v>4.3376491879588266E-2</v>
      </c>
      <c r="Q104" s="16">
        <f>[1]!s_margin_tradingbalance(A104,"",10000)</f>
        <v>291341.44020000001</v>
      </c>
      <c r="R104" s="16">
        <f>[1]!s_margin_seclendingbalance(A104,"",10000)</f>
        <v>3833.8263999999999</v>
      </c>
      <c r="S104" s="17">
        <f>[1]!s_val_ev(A104,"",100000000)</f>
        <v>2468.4121465200001</v>
      </c>
      <c r="T104" s="17">
        <f>[1]!share_freesharesmv(A104,"",100000000)</f>
        <v>968.7814808385001</v>
      </c>
      <c r="U104" s="17">
        <f>[1]!s_dq_amount_btin(A104,E104,100000000)</f>
        <v>88.83732612</v>
      </c>
      <c r="V104" s="17">
        <f>[1]!s_dq_turn(A104,E104)</f>
        <v>5.7216919270997204</v>
      </c>
      <c r="W104" s="2">
        <f>[1]!s_pq_amount(A104,"20260101","",100000000)</f>
        <v>5746.4183668899996</v>
      </c>
      <c r="X104" s="2">
        <f>[1]!s_pq_avgamount(A104,"20260101","",100000000)</f>
        <v>52.240166971727277</v>
      </c>
      <c r="Y104" s="17">
        <f>[1]!s_ipo_dilutedpe(A104)</f>
        <v>0</v>
      </c>
      <c r="Z104" s="12">
        <f>[1]!s_ipo_collection_total(A104,100000000)</f>
        <v>1.0427500000000001</v>
      </c>
      <c r="AA104" s="2">
        <f>[1]!s_val_pe_ttm(A104,E104)</f>
        <v>124.61782836914063</v>
      </c>
      <c r="AB104" s="5">
        <f>[1]!s_info_zjtxornot1(A104,"")</f>
        <v>1</v>
      </c>
      <c r="AC104" s="22" t="str">
        <f>[1]!s_info_nature1(A104,"")</f>
        <v>中央国有企业</v>
      </c>
      <c r="AD104" s="6" t="str">
        <f>[1]!s_info_city(A104)</f>
        <v>海口市</v>
      </c>
      <c r="AE104" s="6" t="str">
        <f>[1]!s_info_province(A104)</f>
        <v>海南省</v>
      </c>
      <c r="AF104">
        <v>110.33119000000001</v>
      </c>
      <c r="AG104">
        <v>20.031970999999999</v>
      </c>
    </row>
    <row r="105" spans="1:33" x14ac:dyDescent="0.3">
      <c r="A105" s="16" t="s">
        <v>849</v>
      </c>
      <c r="B105" s="16" t="s">
        <v>850</v>
      </c>
      <c r="C105" s="16" t="str">
        <f>[1]!s_info_mkt(A105)</f>
        <v>主板</v>
      </c>
      <c r="D105" s="16" t="str">
        <f>[1]!s_ipo_listeddate(A105)</f>
        <v>2017-06-07</v>
      </c>
      <c r="E105" s="16" t="str">
        <f>[1]!lastradeday_s("000002","")</f>
        <v>2026-06-22</v>
      </c>
      <c r="F105" s="16" t="str">
        <f>[1]!s_info_industry_csrc2023(A105,"",3)</f>
        <v>计算机、通信和其他电子设备制造业</v>
      </c>
      <c r="G105" s="16" t="str">
        <f>[1]!s_info_industry_csrc2023(A105,"",1)</f>
        <v>制造业</v>
      </c>
      <c r="H105" s="16">
        <f>[1]!s_is(A105,83,"FY","YTD","20251231",1,"",100000000)</f>
        <v>10.4668737161</v>
      </c>
      <c r="I105" s="16">
        <f>[1]!s_is(A105,83,"FY","YTD","20241231",1,"",100000000)</f>
        <v>11.172124350699999</v>
      </c>
      <c r="J105" s="16">
        <f t="shared" si="3"/>
        <v>-6.3125920591441509E-2</v>
      </c>
      <c r="K105" s="16">
        <f>[1]!s_is(A105,61,"FY","YTD","20251231",1,"",100000000)</f>
        <v>0.34938035450000005</v>
      </c>
      <c r="L105" s="16">
        <f>[1]!s_is(A105,61,"FY","YTD","20241231",1,"",100000000)</f>
        <v>0.26849070469999997</v>
      </c>
      <c r="M105" s="16">
        <f t="shared" si="4"/>
        <v>0.30127541990841994</v>
      </c>
      <c r="N105" s="16">
        <f>[1]!s_fa_roe(A105,"20251231")</f>
        <v>2.5413999999999999</v>
      </c>
      <c r="O105" s="16">
        <f>[1]!s_stmnote_rdexp(A105,"20251231",1,10000)</f>
        <v>13246.705156999999</v>
      </c>
      <c r="P105" s="20">
        <f t="shared" si="5"/>
        <v>0.12655837374462731</v>
      </c>
      <c r="Q105" s="16">
        <f>[1]!s_margin_tradingbalance(A105,"",10000)</f>
        <v>54578.527000000002</v>
      </c>
      <c r="R105" s="16">
        <f>[1]!s_margin_seclendingbalance(A105,"",10000)</f>
        <v>220.8724</v>
      </c>
      <c r="S105" s="17">
        <f>[1]!s_val_ev(A105,"",100000000)</f>
        <v>87.032872247399993</v>
      </c>
      <c r="T105" s="17">
        <f>[1]!share_freesharesmv(A105,"",100000000)</f>
        <v>64.317382128000006</v>
      </c>
      <c r="U105" s="17">
        <f>[1]!s_dq_amount_btin(A105,E105,100000000)</f>
        <v>6.3738477700000002</v>
      </c>
      <c r="V105" s="17">
        <f>[1]!s_dq_turn(A105,E105)</f>
        <v>7.3745522704977011</v>
      </c>
      <c r="W105" s="2">
        <f>[1]!s_pq_amount(A105,"20260101","",100000000)</f>
        <v>673.87202419000005</v>
      </c>
      <c r="X105" s="2">
        <f>[1]!s_pq_avgamount(A105,"20260101","",100000000)</f>
        <v>6.1261093108181823</v>
      </c>
      <c r="Y105" s="17">
        <f>[1]!s_ipo_dilutedpe(A105)</f>
        <v>22.98</v>
      </c>
      <c r="Z105" s="12">
        <f>[1]!s_ipo_collection_total(A105,100000000)</f>
        <v>3.5350000000000001</v>
      </c>
      <c r="AA105" s="2">
        <f>[1]!s_val_pe_ttm(A105,E105)</f>
        <v>178.88284301757813</v>
      </c>
      <c r="AB105" s="5">
        <f>[1]!s_info_zjtxornot1(A105,"")</f>
        <v>1</v>
      </c>
      <c r="AC105" s="22" t="str">
        <f>[1]!s_info_nature1(A105,"")</f>
        <v>民营企业</v>
      </c>
      <c r="AD105" s="6" t="str">
        <f>[1]!s_info_city(A105)</f>
        <v>上海市</v>
      </c>
      <c r="AE105" s="6" t="str">
        <f>[1]!s_info_province(A105)</f>
        <v>上海</v>
      </c>
      <c r="AF105">
        <v>121.472644</v>
      </c>
      <c r="AG105">
        <v>31.231705999999999</v>
      </c>
    </row>
    <row r="106" spans="1:33" x14ac:dyDescent="0.3">
      <c r="A106" s="16" t="s">
        <v>851</v>
      </c>
      <c r="B106" s="16" t="s">
        <v>852</v>
      </c>
      <c r="C106" s="16" t="str">
        <f>[1]!s_info_mkt(A106)</f>
        <v>主板</v>
      </c>
      <c r="D106" s="16" t="str">
        <f>[1]!s_ipo_listeddate(A106)</f>
        <v>2021-01-04</v>
      </c>
      <c r="E106" s="16" t="str">
        <f>[1]!lastradeday_s("000002","")</f>
        <v>2026-06-22</v>
      </c>
      <c r="F106" s="16" t="str">
        <f>[1]!s_info_industry_csrc2023(A106,"",3)</f>
        <v>计算机、通信和其他电子设备制造业</v>
      </c>
      <c r="G106" s="16" t="str">
        <f>[1]!s_info_industry_csrc2023(A106,"",1)</f>
        <v>制造业</v>
      </c>
      <c r="H106" s="16">
        <f>[1]!s_is(A106,83,"FY","YTD","20251231",1,"",100000000)</f>
        <v>28.780697593100001</v>
      </c>
      <c r="I106" s="16">
        <f>[1]!s_is(A106,83,"FY","YTD","20241231",1,"",100000000)</f>
        <v>26.4849563864</v>
      </c>
      <c r="J106" s="16">
        <f t="shared" si="3"/>
        <v>8.6680950997482631E-2</v>
      </c>
      <c r="K106" s="16">
        <f>[1]!s_is(A106,61,"FY","YTD","20251231",1,"",100000000)</f>
        <v>5.6267469041</v>
      </c>
      <c r="L106" s="16">
        <f>[1]!s_is(A106,61,"FY","YTD","20241231",1,"",100000000)</f>
        <v>5.3915845102999995</v>
      </c>
      <c r="M106" s="16">
        <f t="shared" si="4"/>
        <v>4.3616564546238662E-2</v>
      </c>
      <c r="N106" s="16">
        <f>[1]!s_fa_roe(A106,"20251231")</f>
        <v>9.0408000000000008</v>
      </c>
      <c r="O106" s="16">
        <f>[1]!s_stmnote_rdexp(A106,"20251231",1,10000)</f>
        <v>32826.835385000006</v>
      </c>
      <c r="P106" s="20">
        <f t="shared" si="5"/>
        <v>0.11405851188565369</v>
      </c>
      <c r="Q106" s="16">
        <f>[1]!s_margin_tradingbalance(A106,"",10000)</f>
        <v>118162.8172</v>
      </c>
      <c r="R106" s="16">
        <f>[1]!s_margin_seclendingbalance(A106,"",10000)</f>
        <v>1341.5669</v>
      </c>
      <c r="S106" s="17">
        <f>[1]!s_val_ev(A106,"",100000000)</f>
        <v>874.68170417279998</v>
      </c>
      <c r="T106" s="17">
        <f>[1]!share_freesharesmv(A106,"",100000000)</f>
        <v>298.63107935999994</v>
      </c>
      <c r="U106" s="17">
        <f>[1]!s_dq_amount_btin(A106,E106,100000000)</f>
        <v>16.47924356</v>
      </c>
      <c r="V106" s="17">
        <f>[1]!s_dq_turn(A106,E106)</f>
        <v>2.5052889154356084</v>
      </c>
      <c r="W106" s="2">
        <f>[1]!s_pq_amount(A106,"20260101","",100000000)</f>
        <v>1555.67665691</v>
      </c>
      <c r="X106" s="2">
        <f>[1]!s_pq_avgamount(A106,"20260101","",100000000)</f>
        <v>14.142515062818182</v>
      </c>
      <c r="Y106" s="17">
        <f>[1]!s_ipo_dilutedpe(A106)</f>
        <v>22.98</v>
      </c>
      <c r="Z106" s="12">
        <f>[1]!s_ipo_collection_total(A106,100000000)</f>
        <v>4.0720000508999998</v>
      </c>
      <c r="AA106" s="2">
        <f>[1]!s_val_pe_ttm(A106,E106)</f>
        <v>138.15768432617188</v>
      </c>
      <c r="AB106" s="5">
        <f>[1]!s_info_zjtxornot1(A106,"")</f>
        <v>1</v>
      </c>
      <c r="AC106" s="22" t="str">
        <f>[1]!s_info_nature1(A106,"")</f>
        <v>中央国有企业</v>
      </c>
      <c r="AD106" s="6" t="str">
        <f>[1]!s_info_city(A106)</f>
        <v>石家庄市</v>
      </c>
      <c r="AE106" s="6" t="str">
        <f>[1]!s_info_province(A106)</f>
        <v>河北省</v>
      </c>
      <c r="AF106">
        <v>114.502461</v>
      </c>
      <c r="AG106">
        <v>38.045473999999999</v>
      </c>
    </row>
    <row r="107" spans="1:33" x14ac:dyDescent="0.3">
      <c r="A107" s="16" t="s">
        <v>853</v>
      </c>
      <c r="B107" s="16" t="s">
        <v>854</v>
      </c>
      <c r="C107" s="16" t="str">
        <f>[1]!s_info_mkt(A107)</f>
        <v>主板</v>
      </c>
      <c r="D107" s="16" t="str">
        <f>[1]!s_ipo_listeddate(A107)</f>
        <v>2006-09-15</v>
      </c>
      <c r="E107" s="16" t="str">
        <f>[1]!lastradeday_s("000002","")</f>
        <v>2026-06-22</v>
      </c>
      <c r="F107" s="16" t="str">
        <f>[1]!s_info_industry_csrc2023(A107,"",3)</f>
        <v>化学原料和化学制品制造业</v>
      </c>
      <c r="G107" s="16" t="str">
        <f>[1]!s_info_industry_csrc2023(A107,"",1)</f>
        <v>制造业</v>
      </c>
      <c r="H107" s="16">
        <f>[1]!s_is(A107,83,"FY","YTD","20251231",1,"",100000000)</f>
        <v>86.850635586100012</v>
      </c>
      <c r="I107" s="16">
        <f>[1]!s_is(A107,83,"FY","YTD","20241231",1,"",100000000)</f>
        <v>101.31697631620001</v>
      </c>
      <c r="J107" s="16">
        <f t="shared" si="3"/>
        <v>-0.14278298915032772</v>
      </c>
      <c r="K107" s="16">
        <f>[1]!s_is(A107,61,"FY","YTD","20251231",1,"",100000000)</f>
        <v>-4.6334184562000003</v>
      </c>
      <c r="L107" s="16">
        <f>[1]!s_is(A107,61,"FY","YTD","20241231",1,"",100000000)</f>
        <v>0.2513471216</v>
      </c>
      <c r="M107" s="16">
        <f t="shared" si="4"/>
        <v>-19.434340631016802</v>
      </c>
      <c r="N107" s="16">
        <f>[1]!s_fa_roe(A107,"20251231")</f>
        <v>-17.154199999999999</v>
      </c>
      <c r="O107" s="16">
        <f>[1]!s_stmnote_rdexp(A107,"20251231",1,10000)</f>
        <v>50337.876704000002</v>
      </c>
      <c r="P107" s="20">
        <f t="shared" si="5"/>
        <v>5.7959134512144336E-2</v>
      </c>
      <c r="Q107" s="16">
        <f>[1]!s_margin_tradingbalance(A107,"",10000)</f>
        <v>39399.895100000002</v>
      </c>
      <c r="R107" s="16">
        <f>[1]!s_margin_seclendingbalance(A107,"",10000)</f>
        <v>71.164500000000004</v>
      </c>
      <c r="S107" s="17">
        <f>[1]!s_val_ev(A107,"",100000000)</f>
        <v>84.564697539999997</v>
      </c>
      <c r="T107" s="17">
        <f>[1]!share_freesharesmv(A107,"",100000000)</f>
        <v>44.475167159999998</v>
      </c>
      <c r="U107" s="17">
        <f>[1]!s_dq_amount_btin(A107,E107,100000000)</f>
        <v>10.237102500000001</v>
      </c>
      <c r="V107" s="17">
        <f>[1]!s_dq_turn(A107,E107)</f>
        <v>12.408427882830189</v>
      </c>
      <c r="W107" s="2">
        <f>[1]!s_pq_amount(A107,"20260101","",100000000)</f>
        <v>289.44369024000002</v>
      </c>
      <c r="X107" s="2">
        <f>[1]!s_pq_avgamount(A107,"20260101","",100000000)</f>
        <v>2.631306274909091</v>
      </c>
      <c r="Y107" s="17">
        <f>[1]!s_ipo_dilutedpe(A107)</f>
        <v>21.14</v>
      </c>
      <c r="Z107" s="12">
        <f>[1]!s_ipo_collection_total(A107,100000000)</f>
        <v>2.59</v>
      </c>
      <c r="AA107" s="2">
        <f>[1]!s_val_pe_ttm(A107,E107)</f>
        <v>-16.172224044799805</v>
      </c>
      <c r="AB107" s="5">
        <f>[1]!s_info_zjtxornot1(A107,"")</f>
        <v>0</v>
      </c>
      <c r="AC107" s="22" t="str">
        <f>[1]!s_info_nature1(A107,"")</f>
        <v>地方国有企业</v>
      </c>
      <c r="AD107" s="6" t="str">
        <f>[1]!s_info_city(A107)</f>
        <v>景德镇市</v>
      </c>
      <c r="AE107" s="6" t="str">
        <f>[1]!s_info_province(A107)</f>
        <v>江西省</v>
      </c>
      <c r="AF107">
        <v>117.214664</v>
      </c>
      <c r="AG107">
        <v>29.292560000000002</v>
      </c>
    </row>
    <row r="108" spans="1:33" x14ac:dyDescent="0.3">
      <c r="A108" s="16" t="s">
        <v>855</v>
      </c>
      <c r="B108" s="16" t="s">
        <v>856</v>
      </c>
      <c r="C108" s="16" t="str">
        <f>[1]!s_info_mkt(A108)</f>
        <v>主板</v>
      </c>
      <c r="D108" s="16" t="str">
        <f>[1]!s_ipo_listeddate(A108)</f>
        <v>2017-06-22</v>
      </c>
      <c r="E108" s="16" t="str">
        <f>[1]!lastradeday_s("000002","")</f>
        <v>2026-06-22</v>
      </c>
      <c r="F108" s="16" t="str">
        <f>[1]!s_info_industry_csrc2023(A108,"",3)</f>
        <v>计算机、通信和其他电子设备制造业</v>
      </c>
      <c r="G108" s="16" t="str">
        <f>[1]!s_info_industry_csrc2023(A108,"",1)</f>
        <v>制造业</v>
      </c>
      <c r="H108" s="16">
        <f>[1]!s_is(A108,83,"FY","YTD","20251231",1,"",100000000)</f>
        <v>22.895820157300001</v>
      </c>
      <c r="I108" s="16">
        <f>[1]!s_is(A108,83,"FY","YTD","20241231",1,"",100000000)</f>
        <v>21.6105163589</v>
      </c>
      <c r="J108" s="16">
        <f t="shared" si="3"/>
        <v>5.9475848566231226E-2</v>
      </c>
      <c r="K108" s="16">
        <f>[1]!s_is(A108,61,"FY","YTD","20251231",1,"",100000000)</f>
        <v>2.2219217033000001</v>
      </c>
      <c r="L108" s="16">
        <f>[1]!s_is(A108,61,"FY","YTD","20241231",1,"",100000000)</f>
        <v>1.8414887734999998</v>
      </c>
      <c r="M108" s="16">
        <f t="shared" si="4"/>
        <v>0.20658987188769862</v>
      </c>
      <c r="N108" s="16">
        <f>[1]!s_fa_roe(A108,"20251231")</f>
        <v>14.357699999999999</v>
      </c>
      <c r="O108" s="16">
        <f>[1]!s_stmnote_rdexp(A108,"20251231",1,10000)</f>
        <v>14455.893381999998</v>
      </c>
      <c r="P108" s="20">
        <f t="shared" si="5"/>
        <v>6.3137696237498375E-2</v>
      </c>
      <c r="Q108" s="16">
        <f>[1]!s_margin_tradingbalance(A108,"",10000)</f>
        <v>0</v>
      </c>
      <c r="R108" s="16">
        <f>[1]!s_margin_seclendingbalance(A108,"",10000)</f>
        <v>0</v>
      </c>
      <c r="S108" s="17">
        <f>[1]!s_val_ev(A108,"",100000000)</f>
        <v>72.407113559999999</v>
      </c>
      <c r="T108" s="17">
        <f>[1]!share_freesharesmv(A108,"",100000000)</f>
        <v>32.240195049999997</v>
      </c>
      <c r="U108" s="17">
        <f>[1]!s_dq_amount_btin(A108,E108,100000000)</f>
        <v>6.8301095600000004</v>
      </c>
      <c r="V108" s="17">
        <f>[1]!s_dq_turn(A108,E108)</f>
        <v>9.6238260496680397</v>
      </c>
      <c r="W108" s="2">
        <f>[1]!s_pq_amount(A108,"20260101","",100000000)</f>
        <v>129.94911873999999</v>
      </c>
      <c r="X108" s="2">
        <f>[1]!s_pq_avgamount(A108,"20260101","",100000000)</f>
        <v>1.1813556249090909</v>
      </c>
      <c r="Y108" s="17">
        <f>[1]!s_ipo_dilutedpe(A108)</f>
        <v>22.99</v>
      </c>
      <c r="Z108" s="12">
        <f>[1]!s_ipo_collection_total(A108,100000000)</f>
        <v>4.2720000000000002</v>
      </c>
      <c r="AA108" s="2">
        <f>[1]!s_val_pe_ttm(A108,E108)</f>
        <v>34.324466705322266</v>
      </c>
      <c r="AB108" s="5">
        <f>[1]!s_info_zjtxornot1(A108,"")</f>
        <v>0</v>
      </c>
      <c r="AC108" s="22" t="str">
        <f>[1]!s_info_nature1(A108,"")</f>
        <v>民营企业</v>
      </c>
      <c r="AD108" s="6" t="str">
        <f>[1]!s_info_city(A108)</f>
        <v>苏州市</v>
      </c>
      <c r="AE108" s="6" t="str">
        <f>[1]!s_info_province(A108)</f>
        <v>江苏省</v>
      </c>
      <c r="AF108">
        <v>120.619585</v>
      </c>
      <c r="AG108">
        <v>31.299378999999998</v>
      </c>
    </row>
    <row r="109" spans="1:33" x14ac:dyDescent="0.3">
      <c r="A109" s="16" t="s">
        <v>857</v>
      </c>
      <c r="B109" s="16" t="s">
        <v>858</v>
      </c>
      <c r="C109" s="16" t="str">
        <f>[1]!s_info_mkt(A109)</f>
        <v>主板</v>
      </c>
      <c r="D109" s="16" t="str">
        <f>[1]!s_ipo_listeddate(A109)</f>
        <v>2022-07-25</v>
      </c>
      <c r="E109" s="16" t="str">
        <f>[1]!lastradeday_s("000002","")</f>
        <v>2026-06-22</v>
      </c>
      <c r="F109" s="16" t="str">
        <f>[1]!s_info_industry_csrc2023(A109,"",3)</f>
        <v>汽车制造业</v>
      </c>
      <c r="G109" s="16" t="str">
        <f>[1]!s_info_industry_csrc2023(A109,"",1)</f>
        <v>制造业</v>
      </c>
      <c r="H109" s="16">
        <f>[1]!s_is(A109,83,"FY","YTD","20251231",1,"",100000000)</f>
        <v>12.8349285242</v>
      </c>
      <c r="I109" s="16">
        <f>[1]!s_is(A109,83,"FY","YTD","20241231",1,"",100000000)</f>
        <v>11.7569493782</v>
      </c>
      <c r="J109" s="16">
        <f t="shared" si="3"/>
        <v>9.1688678017004532E-2</v>
      </c>
      <c r="K109" s="16">
        <f>[1]!s_is(A109,61,"FY","YTD","20251231",1,"",100000000)</f>
        <v>0.68826758049999992</v>
      </c>
      <c r="L109" s="16">
        <f>[1]!s_is(A109,61,"FY","YTD","20241231",1,"",100000000)</f>
        <v>0.50071290239999999</v>
      </c>
      <c r="M109" s="16">
        <f t="shared" si="4"/>
        <v>0.37457528496074149</v>
      </c>
      <c r="N109" s="16">
        <f>[1]!s_fa_roe(A109,"20251231")</f>
        <v>5.6638000000000002</v>
      </c>
      <c r="O109" s="16">
        <f>[1]!s_stmnote_rdexp(A109,"20251231",1,10000)</f>
        <v>5819.0720280000005</v>
      </c>
      <c r="P109" s="20">
        <f t="shared" si="5"/>
        <v>4.5337782886973287E-2</v>
      </c>
      <c r="Q109" s="16">
        <f>[1]!s_margin_tradingbalance(A109,"",10000)</f>
        <v>0</v>
      </c>
      <c r="R109" s="16">
        <f>[1]!s_margin_seclendingbalance(A109,"",10000)</f>
        <v>0</v>
      </c>
      <c r="S109" s="17">
        <f>[1]!s_val_ev(A109,"",100000000)</f>
        <v>100.3786944</v>
      </c>
      <c r="T109" s="17">
        <f>[1]!share_freesharesmv(A109,"",100000000)</f>
        <v>29.5262736</v>
      </c>
      <c r="U109" s="17">
        <f>[1]!s_dq_amount_btin(A109,E109,100000000)</f>
        <v>6.22649689</v>
      </c>
      <c r="V109" s="17">
        <f>[1]!s_dq_turn(A109,E109)</f>
        <v>6.3971634388980458</v>
      </c>
      <c r="W109" s="2">
        <f>[1]!s_pq_amount(A109,"20260101","",100000000)</f>
        <v>287.49587453999999</v>
      </c>
      <c r="X109" s="2">
        <f>[1]!s_pq_avgamount(A109,"20260101","",100000000)</f>
        <v>2.6135988594545454</v>
      </c>
      <c r="Y109" s="17">
        <f>[1]!s_ipo_dilutedpe(A109)</f>
        <v>22.99</v>
      </c>
      <c r="Z109" s="12">
        <f>[1]!s_ipo_collection_total(A109,100000000)</f>
        <v>4.4508559999999999</v>
      </c>
      <c r="AA109" s="2">
        <f>[1]!s_val_pe_ttm(A109,E109)</f>
        <v>160.49801635742188</v>
      </c>
      <c r="AB109" s="5">
        <f>[1]!s_info_zjtxornot1(A109,"")</f>
        <v>1</v>
      </c>
      <c r="AC109" s="22" t="str">
        <f>[1]!s_info_nature1(A109,"")</f>
        <v>民营企业</v>
      </c>
      <c r="AD109" s="6" t="str">
        <f>[1]!s_info_city(A109)</f>
        <v>上海市</v>
      </c>
      <c r="AE109" s="6" t="str">
        <f>[1]!s_info_province(A109)</f>
        <v>上海</v>
      </c>
      <c r="AF109">
        <v>121.472644</v>
      </c>
      <c r="AG109">
        <v>31.231705999999999</v>
      </c>
    </row>
    <row r="110" spans="1:33" x14ac:dyDescent="0.3">
      <c r="A110" s="16" t="s">
        <v>859</v>
      </c>
      <c r="B110" s="16" t="s">
        <v>860</v>
      </c>
      <c r="C110" s="16" t="str">
        <f>[1]!s_info_mkt(A110)</f>
        <v>主板</v>
      </c>
      <c r="D110" s="16" t="str">
        <f>[1]!s_ipo_listeddate(A110)</f>
        <v>2021-04-16</v>
      </c>
      <c r="E110" s="16" t="str">
        <f>[1]!lastradeday_s("000002","")</f>
        <v>2026-06-22</v>
      </c>
      <c r="F110" s="16" t="str">
        <f>[1]!s_info_industry_csrc2023(A110,"",3)</f>
        <v>非金属矿采选业</v>
      </c>
      <c r="G110" s="16" t="str">
        <f>[1]!s_info_industry_csrc2023(A110,"",1)</f>
        <v>采矿业</v>
      </c>
      <c r="H110" s="16">
        <f>[1]!s_is(A110,83,"FY","YTD","20251231",1,"",100000000)</f>
        <v>2.8907352260000003</v>
      </c>
      <c r="I110" s="16">
        <f>[1]!s_is(A110,83,"FY","YTD","20241231",1,"",100000000)</f>
        <v>3.2139109968000001</v>
      </c>
      <c r="J110" s="16">
        <f t="shared" si="3"/>
        <v>-0.10055529575080857</v>
      </c>
      <c r="K110" s="16">
        <f>[1]!s_is(A110,61,"FY","YTD","20251231",1,"",100000000)</f>
        <v>1.2128225075000001</v>
      </c>
      <c r="L110" s="16">
        <f>[1]!s_is(A110,61,"FY","YTD","20241231",1,"",100000000)</f>
        <v>1.2796147459</v>
      </c>
      <c r="M110" s="16">
        <f t="shared" si="4"/>
        <v>-5.2197146534930315E-2</v>
      </c>
      <c r="N110" s="16">
        <f>[1]!s_fa_roe(A110,"20251231")</f>
        <v>9.5107999999999997</v>
      </c>
      <c r="O110" s="16">
        <f>[1]!s_stmnote_rdexp(A110,"20251231",1,10000)</f>
        <v>750.85319600000003</v>
      </c>
      <c r="P110" s="20">
        <f t="shared" si="5"/>
        <v>2.5974471450952594E-2</v>
      </c>
      <c r="Q110" s="16">
        <f>[1]!s_margin_tradingbalance(A110,"",10000)</f>
        <v>0</v>
      </c>
      <c r="R110" s="16">
        <f>[1]!s_margin_seclendingbalance(A110,"",10000)</f>
        <v>0</v>
      </c>
      <c r="S110" s="17">
        <f>[1]!s_val_ev(A110,"",100000000)</f>
        <v>52.631039999999999</v>
      </c>
      <c r="T110" s="17">
        <f>[1]!share_freesharesmv(A110,"",100000000)</f>
        <v>14.26550829</v>
      </c>
      <c r="U110" s="17">
        <f>[1]!s_dq_amount_btin(A110,E110,100000000)</f>
        <v>1.72501167</v>
      </c>
      <c r="V110" s="17">
        <f>[1]!s_dq_turn(A110,E110)</f>
        <v>3.2949330357142856</v>
      </c>
      <c r="W110" s="2">
        <f>[1]!s_pq_amount(A110,"20260101","",100000000)</f>
        <v>122.82724639</v>
      </c>
      <c r="X110" s="2">
        <f>[1]!s_pq_avgamount(A110,"20260101","",100000000)</f>
        <v>1.1166113308181818</v>
      </c>
      <c r="Y110" s="17">
        <f>[1]!s_ipo_dilutedpe(A110)</f>
        <v>21.82</v>
      </c>
      <c r="Z110" s="12">
        <f>[1]!s_ipo_collection_total(A110,100000000)</f>
        <v>4.1151999999999997</v>
      </c>
      <c r="AA110" s="2">
        <f>[1]!s_val_pe_ttm(A110,E110)</f>
        <v>45.902099609375</v>
      </c>
      <c r="AB110" s="5">
        <f>[1]!s_info_zjtxornot1(A110,"")</f>
        <v>0</v>
      </c>
      <c r="AC110" s="22" t="str">
        <f>[1]!s_info_nature1(A110,"")</f>
        <v>地方国有企业</v>
      </c>
      <c r="AD110" s="6" t="str">
        <f>[1]!s_info_city(A110)</f>
        <v>龙岩市</v>
      </c>
      <c r="AE110" s="6" t="str">
        <f>[1]!s_info_province(A110)</f>
        <v>福建省</v>
      </c>
      <c r="AF110">
        <v>117.02978</v>
      </c>
      <c r="AG110">
        <v>25.091602999999999</v>
      </c>
    </row>
    <row r="111" spans="1:33" x14ac:dyDescent="0.3">
      <c r="A111" s="16" t="s">
        <v>861</v>
      </c>
      <c r="B111" s="16" t="s">
        <v>862</v>
      </c>
      <c r="C111" s="16" t="str">
        <f>[1]!s_info_mkt(A111)</f>
        <v>主板</v>
      </c>
      <c r="D111" s="16" t="str">
        <f>[1]!s_ipo_listeddate(A111)</f>
        <v>1993-07-28</v>
      </c>
      <c r="E111" s="16" t="str">
        <f>[1]!lastradeday_s("000002","")</f>
        <v>2026-06-22</v>
      </c>
      <c r="F111" s="16" t="str">
        <f>[1]!s_info_industry_csrc2023(A111,"",3)</f>
        <v>土木工程建筑业</v>
      </c>
      <c r="G111" s="16" t="str">
        <f>[1]!s_info_industry_csrc2023(A111,"",1)</f>
        <v>建筑业</v>
      </c>
      <c r="H111" s="16">
        <f>[1]!s_is(A111,83,"FY","YTD","20251231",1,"",100000000)</f>
        <v>306.81707450409999</v>
      </c>
      <c r="I111" s="16">
        <f>[1]!s_is(A111,83,"FY","YTD","20241231",1,"",100000000)</f>
        <v>351.72143340809998</v>
      </c>
      <c r="J111" s="16">
        <f t="shared" si="3"/>
        <v>-0.12767023740602634</v>
      </c>
      <c r="K111" s="16">
        <f>[1]!s_is(A111,61,"FY","YTD","20251231",1,"",100000000)</f>
        <v>4.4811199897999998</v>
      </c>
      <c r="L111" s="16">
        <f>[1]!s_is(A111,61,"FY","YTD","20241231",1,"",100000000)</f>
        <v>6.574308360599999</v>
      </c>
      <c r="M111" s="16">
        <f t="shared" si="4"/>
        <v>-0.31838913783608502</v>
      </c>
      <c r="N111" s="16">
        <f>[1]!s_fa_roe(A111,"20251231")</f>
        <v>5.2286000000000001</v>
      </c>
      <c r="O111" s="16">
        <f>[1]!s_stmnote_rdexp(A111,"20251231",1,10000)</f>
        <v>76111.866479999997</v>
      </c>
      <c r="P111" s="20">
        <f t="shared" si="5"/>
        <v>2.480692008520631E-2</v>
      </c>
      <c r="Q111" s="16">
        <f>[1]!s_margin_tradingbalance(A111,"",10000)</f>
        <v>170172.65549999999</v>
      </c>
      <c r="R111" s="16">
        <f>[1]!s_margin_seclendingbalance(A111,"",10000)</f>
        <v>2403.0803999999998</v>
      </c>
      <c r="S111" s="17">
        <f>[1]!s_val_ev(A111,"",100000000)</f>
        <v>472.06106957459997</v>
      </c>
      <c r="T111" s="17">
        <f>[1]!share_freesharesmv(A111,"",100000000)</f>
        <v>313.83939574700003</v>
      </c>
      <c r="U111" s="17">
        <f>[1]!s_dq_amount_btin(A111,E111,100000000)</f>
        <v>92.499677439999999</v>
      </c>
      <c r="V111" s="17">
        <f>[1]!s_dq_turn(A111,E111)</f>
        <v>19.878434122594104</v>
      </c>
      <c r="W111" s="2">
        <f>[1]!s_pq_amount(A111,"20260101","",100000000)</f>
        <v>2802.9794070799999</v>
      </c>
      <c r="X111" s="2">
        <f>[1]!s_pq_avgamount(A111,"20260101","",100000000)</f>
        <v>25.481630973454546</v>
      </c>
      <c r="Y111" s="17">
        <f>[1]!s_ipo_dilutedpe(A111)</f>
        <v>10.5</v>
      </c>
      <c r="Z111" s="12">
        <f>[1]!s_ipo_collection_total(A111,100000000)</f>
        <v>0</v>
      </c>
      <c r="AA111" s="2">
        <f>[1]!s_val_pe_ttm(A111,E111)</f>
        <v>102.77954864501953</v>
      </c>
      <c r="AB111" s="5">
        <f>[1]!s_info_zjtxornot1(A111,"")</f>
        <v>1</v>
      </c>
      <c r="AC111" s="22" t="str">
        <f>[1]!s_info_nature1(A111,"")</f>
        <v>地方国有企业</v>
      </c>
      <c r="AD111" s="6" t="str">
        <f>[1]!s_info_city(A111)</f>
        <v>无锡市</v>
      </c>
      <c r="AE111" s="6" t="str">
        <f>[1]!s_info_province(A111)</f>
        <v>江苏省</v>
      </c>
      <c r="AF111">
        <v>120.301663</v>
      </c>
      <c r="AG111">
        <v>31.574729000000001</v>
      </c>
    </row>
    <row r="112" spans="1:33" x14ac:dyDescent="0.3">
      <c r="A112" s="16" t="s">
        <v>863</v>
      </c>
      <c r="B112" s="16" t="s">
        <v>864</v>
      </c>
      <c r="C112" s="16" t="str">
        <f>[1]!s_info_mkt(A112)</f>
        <v>主板</v>
      </c>
      <c r="D112" s="16" t="str">
        <f>[1]!s_ipo_listeddate(A112)</f>
        <v>1994-04-04</v>
      </c>
      <c r="E112" s="16" t="str">
        <f>[1]!lastradeday_s("000002","")</f>
        <v>2026-06-22</v>
      </c>
      <c r="F112" s="16" t="str">
        <f>[1]!s_info_industry_csrc2023(A112,"",3)</f>
        <v>医药制造业</v>
      </c>
      <c r="G112" s="16" t="str">
        <f>[1]!s_info_industry_csrc2023(A112,"",1)</f>
        <v>制造业</v>
      </c>
      <c r="H112" s="16">
        <f>[1]!s_is(A112,83,"FY","YTD","20251231",1,"",100000000)</f>
        <v>7.5752492457000002</v>
      </c>
      <c r="I112" s="16">
        <f>[1]!s_is(A112,83,"FY","YTD","20241231",1,"",100000000)</f>
        <v>7.9587996510000005</v>
      </c>
      <c r="J112" s="16">
        <f t="shared" si="3"/>
        <v>-4.8191991521209898E-2</v>
      </c>
      <c r="K112" s="16">
        <f>[1]!s_is(A112,61,"FY","YTD","20251231",1,"",100000000)</f>
        <v>1.7599578784000001</v>
      </c>
      <c r="L112" s="16">
        <f>[1]!s_is(A112,61,"FY","YTD","20241231",1,"",100000000)</f>
        <v>1.5094080649999999</v>
      </c>
      <c r="M112" s="16">
        <f t="shared" si="4"/>
        <v>0.1659920992935732</v>
      </c>
      <c r="N112" s="16">
        <f>[1]!s_fa_roe(A112,"20251231")</f>
        <v>3.8885999999999998</v>
      </c>
      <c r="O112" s="16">
        <f>[1]!s_stmnote_rdexp(A112,"20251231",1,10000)</f>
        <v>2360.29</v>
      </c>
      <c r="P112" s="20">
        <f t="shared" si="5"/>
        <v>3.1157918682870933E-2</v>
      </c>
      <c r="Q112" s="16">
        <f>[1]!s_margin_tradingbalance(A112,"",10000)</f>
        <v>32468.704099999999</v>
      </c>
      <c r="R112" s="16">
        <f>[1]!s_margin_seclendingbalance(A112,"",10000)</f>
        <v>34.089599999999997</v>
      </c>
      <c r="S112" s="17">
        <f>[1]!s_val_ev(A112,"",100000000)</f>
        <v>73.628887920784592</v>
      </c>
      <c r="T112" s="17">
        <f>[1]!share_freesharesmv(A112,"",100000000)</f>
        <v>31.278904649200005</v>
      </c>
      <c r="U112" s="17">
        <f>[1]!s_dq_amount_btin(A112,E112,100000000)</f>
        <v>4.1650966399999998</v>
      </c>
      <c r="V112" s="17">
        <f>[1]!s_dq_turn(A112,E112)</f>
        <v>6.4145678772558519</v>
      </c>
      <c r="W112" s="2">
        <f>[1]!s_pq_amount(A112,"20260101","",100000000)</f>
        <v>134.16452902</v>
      </c>
      <c r="X112" s="2">
        <f>[1]!s_pq_avgamount(A112,"20260101","",100000000)</f>
        <v>1.2196775365454546</v>
      </c>
      <c r="Y112" s="17">
        <f>[1]!s_ipo_dilutedpe(A112)</f>
        <v>13.17</v>
      </c>
      <c r="Z112" s="12">
        <f>[1]!s_ipo_collection_total(A112,100000000)</f>
        <v>0.7</v>
      </c>
      <c r="AA112" s="2">
        <f>[1]!s_val_pe_ttm(A112,E112)</f>
        <v>62.069568634033203</v>
      </c>
      <c r="AB112" s="5">
        <f>[1]!s_info_zjtxornot1(A112,"")</f>
        <v>0</v>
      </c>
      <c r="AC112" s="22" t="str">
        <f>[1]!s_info_nature1(A112,"")</f>
        <v>公众企业</v>
      </c>
      <c r="AD112" s="6" t="str">
        <f>[1]!s_info_city(A112)</f>
        <v>上海市</v>
      </c>
      <c r="AE112" s="6" t="str">
        <f>[1]!s_info_province(A112)</f>
        <v>上海</v>
      </c>
      <c r="AF112">
        <v>121.472644</v>
      </c>
      <c r="AG112">
        <v>31.231705999999999</v>
      </c>
    </row>
    <row r="113" spans="1:33" x14ac:dyDescent="0.3">
      <c r="A113" s="16" t="s">
        <v>865</v>
      </c>
      <c r="B113" s="16" t="s">
        <v>866</v>
      </c>
      <c r="C113" s="16" t="str">
        <f>[1]!s_info_mkt(A113)</f>
        <v>主板</v>
      </c>
      <c r="D113" s="16" t="str">
        <f>[1]!s_ipo_listeddate(A113)</f>
        <v>1994-01-10</v>
      </c>
      <c r="E113" s="16" t="str">
        <f>[1]!lastradeday_s("000002","")</f>
        <v>2026-06-22</v>
      </c>
      <c r="F113" s="16" t="str">
        <f>[1]!s_info_industry_csrc2023(A113,"",3)</f>
        <v>医药制造业</v>
      </c>
      <c r="G113" s="16" t="str">
        <f>[1]!s_info_industry_csrc2023(A113,"",1)</f>
        <v>制造业</v>
      </c>
      <c r="H113" s="16">
        <f>[1]!s_is(A113,83,"FY","YTD","20251231",1,"",100000000)</f>
        <v>12.9050114698</v>
      </c>
      <c r="I113" s="16">
        <f>[1]!s_is(A113,83,"FY","YTD","20241231",1,"",100000000)</f>
        <v>10.788650647500001</v>
      </c>
      <c r="J113" s="16">
        <f t="shared" si="3"/>
        <v>0.19616547902498005</v>
      </c>
      <c r="K113" s="16">
        <f>[1]!s_is(A113,61,"FY","YTD","20251231",1,"",100000000)</f>
        <v>1.9701849661000002</v>
      </c>
      <c r="L113" s="16">
        <f>[1]!s_is(A113,61,"FY","YTD","20241231",1,"",100000000)</f>
        <v>1.9274065065000001</v>
      </c>
      <c r="M113" s="16">
        <f t="shared" si="4"/>
        <v>2.2194829920794416E-2</v>
      </c>
      <c r="N113" s="16">
        <f>[1]!s_fa_roe(A113,"20251231")</f>
        <v>13.2927</v>
      </c>
      <c r="O113" s="16">
        <f>[1]!s_stmnote_rdexp(A113,"20251231",1,10000)</f>
        <v>23634.458031000002</v>
      </c>
      <c r="P113" s="20">
        <f t="shared" si="5"/>
        <v>0.1831417049594167</v>
      </c>
      <c r="Q113" s="16">
        <f>[1]!s_margin_tradingbalance(A113,"",10000)</f>
        <v>23997.573799999998</v>
      </c>
      <c r="R113" s="16">
        <f>[1]!s_margin_seclendingbalance(A113,"",10000)</f>
        <v>22.328399999999998</v>
      </c>
      <c r="S113" s="17">
        <f>[1]!s_val_ev(A113,"",100000000)</f>
        <v>160.71160194639998</v>
      </c>
      <c r="T113" s="17">
        <f>[1]!share_freesharesmv(A113,"",100000000)</f>
        <v>123.9761704</v>
      </c>
      <c r="U113" s="17">
        <f>[1]!s_dq_amount_btin(A113,E113,100000000)</f>
        <v>9.9189246799999999</v>
      </c>
      <c r="V113" s="17">
        <f>[1]!s_dq_turn(A113,E113)</f>
        <v>6.2719762170067819</v>
      </c>
      <c r="W113" s="2">
        <f>[1]!s_pq_amount(A113,"20260101","",100000000)</f>
        <v>997.95966800999997</v>
      </c>
      <c r="X113" s="2">
        <f>[1]!s_pq_avgamount(A113,"20260101","",100000000)</f>
        <v>9.072360618272727</v>
      </c>
      <c r="Y113" s="17">
        <f>[1]!s_ipo_dilutedpe(A113)</f>
        <v>0</v>
      </c>
      <c r="Z113" s="12">
        <f>[1]!s_ipo_collection_total(A113,100000000)</f>
        <v>1.664706</v>
      </c>
      <c r="AA113" s="2">
        <f>[1]!s_val_pe_ttm(A113,E113)</f>
        <v>79.639892578125</v>
      </c>
      <c r="AB113" s="5">
        <f>[1]!s_info_zjtxornot1(A113,"")</f>
        <v>1</v>
      </c>
      <c r="AC113" s="22" t="str">
        <f>[1]!s_info_nature1(A113,"")</f>
        <v>民营企业</v>
      </c>
      <c r="AD113" s="6" t="str">
        <f>[1]!s_info_city(A113)</f>
        <v>汕头市</v>
      </c>
      <c r="AE113" s="6" t="str">
        <f>[1]!s_info_province(A113)</f>
        <v>广东省</v>
      </c>
      <c r="AF113">
        <v>116.70846299999999</v>
      </c>
      <c r="AG113">
        <v>23.371020000000001</v>
      </c>
    </row>
    <row r="114" spans="1:33" x14ac:dyDescent="0.3">
      <c r="A114" s="16" t="s">
        <v>867</v>
      </c>
      <c r="B114" s="16" t="s">
        <v>868</v>
      </c>
      <c r="C114" s="16" t="str">
        <f>[1]!s_info_mkt(A114)</f>
        <v>主板</v>
      </c>
      <c r="D114" s="16" t="str">
        <f>[1]!s_ipo_listeddate(A114)</f>
        <v>2007-08-17</v>
      </c>
      <c r="E114" s="16" t="str">
        <f>[1]!lastradeday_s("000002","")</f>
        <v>2026-06-22</v>
      </c>
      <c r="F114" s="16" t="str">
        <f>[1]!s_info_industry_csrc2023(A114,"",3)</f>
        <v>通用设备制造业</v>
      </c>
      <c r="G114" s="16" t="str">
        <f>[1]!s_info_industry_csrc2023(A114,"",1)</f>
        <v>制造业</v>
      </c>
      <c r="H114" s="16">
        <f>[1]!s_is(A114,83,"FY","YTD","20251231",1,"",100000000)</f>
        <v>29.267270782600001</v>
      </c>
      <c r="I114" s="16">
        <f>[1]!s_is(A114,83,"FY","YTD","20241231",1,"",100000000)</f>
        <v>36.742887725799996</v>
      </c>
      <c r="J114" s="16">
        <f t="shared" si="3"/>
        <v>-0.20345752350735324</v>
      </c>
      <c r="K114" s="16">
        <f>[1]!s_is(A114,61,"FY","YTD","20251231",1,"",100000000)</f>
        <v>4.6874003647000002</v>
      </c>
      <c r="L114" s="16">
        <f>[1]!s_is(A114,61,"FY","YTD","20241231",1,"",100000000)</f>
        <v>8.6259397514999989</v>
      </c>
      <c r="M114" s="16">
        <f t="shared" si="4"/>
        <v>-0.45659249893498394</v>
      </c>
      <c r="N114" s="16">
        <f>[1]!s_fa_roe(A114,"20251231")</f>
        <v>10.91</v>
      </c>
      <c r="O114" s="16">
        <f>[1]!s_stmnote_rdexp(A114,"20251231",1,10000)</f>
        <v>17797.435072</v>
      </c>
      <c r="P114" s="20">
        <f t="shared" si="5"/>
        <v>6.0810026340347885E-2</v>
      </c>
      <c r="Q114" s="16">
        <f>[1]!s_margin_tradingbalance(A114,"",10000)</f>
        <v>53996.584000000003</v>
      </c>
      <c r="R114" s="16">
        <f>[1]!s_margin_seclendingbalance(A114,"",10000)</f>
        <v>556.12649999999996</v>
      </c>
      <c r="S114" s="17">
        <f>[1]!s_val_ev(A114,"",100000000)</f>
        <v>183.62426933260002</v>
      </c>
      <c r="T114" s="17">
        <f>[1]!share_freesharesmv(A114,"",100000000)</f>
        <v>70.599377295600007</v>
      </c>
      <c r="U114" s="17">
        <f>[1]!s_dq_amount_btin(A114,E114,100000000)</f>
        <v>10.2683263</v>
      </c>
      <c r="V114" s="17">
        <f>[1]!s_dq_turn(A114,E114)</f>
        <v>5.5409764382202296</v>
      </c>
      <c r="W114" s="2">
        <f>[1]!s_pq_amount(A114,"20260101","",100000000)</f>
        <v>335.17858052999998</v>
      </c>
      <c r="X114" s="2">
        <f>[1]!s_pq_avgamount(A114,"20260101","",100000000)</f>
        <v>3.0470780048181818</v>
      </c>
      <c r="Y114" s="17">
        <f>[1]!s_ipo_dilutedpe(A114)</f>
        <v>29.97</v>
      </c>
      <c r="Z114" s="12">
        <f>[1]!s_ipo_collection_total(A114,100000000)</f>
        <v>3.4504000000000001</v>
      </c>
      <c r="AA114" s="2">
        <f>[1]!s_val_pe_ttm(A114,E114)</f>
        <v>38.852195739746094</v>
      </c>
      <c r="AB114" s="5">
        <f>[1]!s_info_zjtxornot1(A114,"")</f>
        <v>1</v>
      </c>
      <c r="AC114" s="22" t="str">
        <f>[1]!s_info_nature1(A114,"")</f>
        <v>外资企业</v>
      </c>
      <c r="AD114" s="6" t="str">
        <f>[1]!s_info_city(A114)</f>
        <v>上海市</v>
      </c>
      <c r="AE114" s="6" t="str">
        <f>[1]!s_info_province(A114)</f>
        <v>上海</v>
      </c>
      <c r="AF114">
        <v>121.472644</v>
      </c>
      <c r="AG114">
        <v>31.231705999999999</v>
      </c>
    </row>
    <row r="115" spans="1:33" x14ac:dyDescent="0.3">
      <c r="A115" s="16" t="s">
        <v>869</v>
      </c>
      <c r="B115" s="16" t="s">
        <v>870</v>
      </c>
      <c r="C115" s="16" t="str">
        <f>[1]!s_info_mkt(A115)</f>
        <v>主板</v>
      </c>
      <c r="D115" s="16" t="str">
        <f>[1]!s_ipo_listeddate(A115)</f>
        <v>2021-10-19</v>
      </c>
      <c r="E115" s="16" t="str">
        <f>[1]!lastradeday_s("000002","")</f>
        <v>2026-06-22</v>
      </c>
      <c r="F115" s="16" t="str">
        <f>[1]!s_info_industry_csrc2023(A115,"",3)</f>
        <v>非金属矿物制品业</v>
      </c>
      <c r="G115" s="16" t="str">
        <f>[1]!s_info_industry_csrc2023(A115,"",1)</f>
        <v>制造业</v>
      </c>
      <c r="H115" s="16">
        <f>[1]!s_is(A115,83,"FY","YTD","20251231",1,"",100000000)</f>
        <v>14.7154348329</v>
      </c>
      <c r="I115" s="16">
        <f>[1]!s_is(A115,83,"FY","YTD","20241231",1,"",100000000)</f>
        <v>13.397808140899999</v>
      </c>
      <c r="J115" s="16">
        <f t="shared" si="3"/>
        <v>9.8346436830785144E-2</v>
      </c>
      <c r="K115" s="16">
        <f>[1]!s_is(A115,61,"FY","YTD","20251231",1,"",100000000)</f>
        <v>2.2045549901000001</v>
      </c>
      <c r="L115" s="16">
        <f>[1]!s_is(A115,61,"FY","YTD","20241231",1,"",100000000)</f>
        <v>2.0502314599</v>
      </c>
      <c r="M115" s="16">
        <f t="shared" si="4"/>
        <v>7.5271272155548352E-2</v>
      </c>
      <c r="N115" s="16">
        <f>[1]!s_fa_roe(A115,"20251231")</f>
        <v>12.3743</v>
      </c>
      <c r="O115" s="16">
        <f>[1]!s_stmnote_rdexp(A115,"20251231",1,10000)</f>
        <v>6568.0259850000002</v>
      </c>
      <c r="P115" s="20">
        <f t="shared" si="5"/>
        <v>4.4633584121588792E-2</v>
      </c>
      <c r="Q115" s="16">
        <f>[1]!s_margin_tradingbalance(A115,"",10000)</f>
        <v>0</v>
      </c>
      <c r="R115" s="16">
        <f>[1]!s_margin_seclendingbalance(A115,"",10000)</f>
        <v>0</v>
      </c>
      <c r="S115" s="17">
        <f>[1]!s_val_ev(A115,"",100000000)</f>
        <v>52.406521670999993</v>
      </c>
      <c r="T115" s="17">
        <f>[1]!share_freesharesmv(A115,"",100000000)</f>
        <v>33.812929267499996</v>
      </c>
      <c r="U115" s="17">
        <f>[1]!s_dq_amount_btin(A115,E115,100000000)</f>
        <v>3.2490483800000001</v>
      </c>
      <c r="V115" s="17">
        <f>[1]!s_dq_turn(A115,E115)</f>
        <v>7.2971319750552306</v>
      </c>
      <c r="W115" s="2">
        <f>[1]!s_pq_amount(A115,"20260101","",100000000)</f>
        <v>143.07048742000001</v>
      </c>
      <c r="X115" s="2">
        <f>[1]!s_pq_avgamount(A115,"20260101","",100000000)</f>
        <v>1.3006407947272727</v>
      </c>
      <c r="Y115" s="17">
        <f>[1]!s_ipo_dilutedpe(A115)</f>
        <v>22.99</v>
      </c>
      <c r="Z115" s="12">
        <f>[1]!s_ipo_collection_total(A115,100000000)</f>
        <v>5.8999797899999997</v>
      </c>
      <c r="AA115" s="2">
        <f>[1]!s_val_pe_ttm(A115,E115)</f>
        <v>24.505975723266602</v>
      </c>
      <c r="AB115" s="5">
        <f>[1]!s_info_zjtxornot1(A115,"")</f>
        <v>0</v>
      </c>
      <c r="AC115" s="22" t="str">
        <f>[1]!s_info_nature1(A115,"")</f>
        <v>民营企业</v>
      </c>
      <c r="AD115" s="6" t="str">
        <f>[1]!s_info_city(A115)</f>
        <v>醴陵市</v>
      </c>
      <c r="AE115" s="6" t="str">
        <f>[1]!s_info_province(A115)</f>
        <v>湖南省</v>
      </c>
      <c r="AF115">
        <v>113.470625</v>
      </c>
      <c r="AG115">
        <v>27.662279000000002</v>
      </c>
    </row>
    <row r="116" spans="1:33" x14ac:dyDescent="0.3">
      <c r="A116" s="16" t="s">
        <v>871</v>
      </c>
      <c r="B116" s="16" t="s">
        <v>872</v>
      </c>
      <c r="C116" s="16" t="str">
        <f>[1]!s_info_mkt(A116)</f>
        <v>主板</v>
      </c>
      <c r="D116" s="16" t="str">
        <f>[1]!s_ipo_listeddate(A116)</f>
        <v>2016-08-01</v>
      </c>
      <c r="E116" s="16" t="str">
        <f>[1]!lastradeday_s("000002","")</f>
        <v>2026-06-22</v>
      </c>
      <c r="F116" s="16" t="str">
        <f>[1]!s_info_industry_csrc2023(A116,"",3)</f>
        <v>非金属矿物制品业</v>
      </c>
      <c r="G116" s="16" t="str">
        <f>[1]!s_info_industry_csrc2023(A116,"",1)</f>
        <v>制造业</v>
      </c>
      <c r="H116" s="16">
        <f>[1]!s_is(A116,83,"FY","YTD","20251231",1,"",100000000)</f>
        <v>11.655402601400001</v>
      </c>
      <c r="I116" s="16">
        <f>[1]!s_is(A116,83,"FY","YTD","20241231",1,"",100000000)</f>
        <v>10.538982129500001</v>
      </c>
      <c r="J116" s="16">
        <f t="shared" si="3"/>
        <v>0.10593247603817368</v>
      </c>
      <c r="K116" s="16">
        <f>[1]!s_is(A116,61,"FY","YTD","20251231",1,"",100000000)</f>
        <v>1.175503795</v>
      </c>
      <c r="L116" s="16">
        <f>[1]!s_is(A116,61,"FY","YTD","20241231",1,"",100000000)</f>
        <v>0.7576494359999999</v>
      </c>
      <c r="M116" s="16">
        <f t="shared" si="4"/>
        <v>0.55151411608785272</v>
      </c>
      <c r="N116" s="16">
        <f>[1]!s_fa_roe(A116,"20251231")</f>
        <v>8.8236000000000008</v>
      </c>
      <c r="O116" s="16">
        <f>[1]!s_stmnote_rdexp(A116,"20251231",1,10000)</f>
        <v>4100.2721689999998</v>
      </c>
      <c r="P116" s="20">
        <f t="shared" si="5"/>
        <v>3.5179155188577456E-2</v>
      </c>
      <c r="Q116" s="16">
        <f>[1]!s_margin_tradingbalance(A116,"",10000)</f>
        <v>67081.629700000005</v>
      </c>
      <c r="R116" s="16">
        <f>[1]!s_margin_seclendingbalance(A116,"",10000)</f>
        <v>639.55190000000005</v>
      </c>
      <c r="S116" s="17">
        <f>[1]!s_val_ev(A116,"",100000000)</f>
        <v>407.38367940000001</v>
      </c>
      <c r="T116" s="17">
        <f>[1]!share_freesharesmv(A116,"",100000000)</f>
        <v>174.55431161519999</v>
      </c>
      <c r="U116" s="17">
        <f>[1]!s_dq_amount_btin(A116,E116,100000000)</f>
        <v>25.470066710000001</v>
      </c>
      <c r="V116" s="17">
        <f>[1]!s_dq_turn(A116,E116)</f>
        <v>6.3400759059863336</v>
      </c>
      <c r="W116" s="2">
        <f>[1]!s_pq_amount(A116,"20260101","",100000000)</f>
        <v>802.64678599000001</v>
      </c>
      <c r="X116" s="2">
        <f>[1]!s_pq_avgamount(A116,"20260101","",100000000)</f>
        <v>7.2967889635454544</v>
      </c>
      <c r="Y116" s="17">
        <f>[1]!s_ipo_dilutedpe(A116)</f>
        <v>22.98</v>
      </c>
      <c r="Z116" s="12">
        <f>[1]!s_ipo_collection_total(A116,100000000)</f>
        <v>1.7714399999999999</v>
      </c>
      <c r="AA116" s="2">
        <f>[1]!s_val_pe_ttm(A116,E116)</f>
        <v>289.06585693359375</v>
      </c>
      <c r="AB116" s="5">
        <f>[1]!s_info_zjtxornot1(A116,"")</f>
        <v>1</v>
      </c>
      <c r="AC116" s="22" t="str">
        <f>[1]!s_info_nature1(A116,"")</f>
        <v>民营企业</v>
      </c>
      <c r="AD116" s="6" t="str">
        <f>[1]!s_info_city(A116)</f>
        <v>宁德市</v>
      </c>
      <c r="AE116" s="6" t="str">
        <f>[1]!s_info_province(A116)</f>
        <v>福建省</v>
      </c>
      <c r="AF116">
        <v>119.52708199999999</v>
      </c>
      <c r="AG116">
        <v>26.65924</v>
      </c>
    </row>
    <row r="117" spans="1:33" x14ac:dyDescent="0.3">
      <c r="A117" s="16" t="s">
        <v>873</v>
      </c>
      <c r="B117" s="16" t="s">
        <v>874</v>
      </c>
      <c r="C117" s="16" t="str">
        <f>[1]!s_info_mkt(A117)</f>
        <v>主板</v>
      </c>
      <c r="D117" s="16" t="str">
        <f>[1]!s_ipo_listeddate(A117)</f>
        <v>2017-08-25</v>
      </c>
      <c r="E117" s="16" t="str">
        <f>[1]!lastradeday_s("000002","")</f>
        <v>2026-06-22</v>
      </c>
      <c r="F117" s="16" t="str">
        <f>[1]!s_info_industry_csrc2023(A117,"",3)</f>
        <v>研究和试验发展</v>
      </c>
      <c r="G117" s="16" t="str">
        <f>[1]!s_info_industry_csrc2023(A117,"",1)</f>
        <v>科学研究和技术服务业</v>
      </c>
      <c r="H117" s="16">
        <f>[1]!s_is(A117,83,"FY","YTD","20251231",1,"",100000000)</f>
        <v>16.5762430272</v>
      </c>
      <c r="I117" s="16">
        <f>[1]!s_is(A117,83,"FY","YTD","20241231",1,"",100000000)</f>
        <v>20.183337718099999</v>
      </c>
      <c r="J117" s="16">
        <f t="shared" si="3"/>
        <v>-0.17871646113641704</v>
      </c>
      <c r="K117" s="16">
        <f>[1]!s_is(A117,61,"FY","YTD","20251231",1,"",100000000)</f>
        <v>2.9784104752</v>
      </c>
      <c r="L117" s="16">
        <f>[1]!s_is(A117,61,"FY","YTD","20241231",1,"",100000000)</f>
        <v>0.74075384590000004</v>
      </c>
      <c r="M117" s="16">
        <f t="shared" si="4"/>
        <v>3.0207830059677856</v>
      </c>
      <c r="N117" s="16">
        <f>[1]!s_fa_roe(A117,"20251231")</f>
        <v>3.6314000000000002</v>
      </c>
      <c r="O117" s="16">
        <f>[1]!s_stmnote_rdexp(A117,"20251231",1,10000)</f>
        <v>8742.8942370000004</v>
      </c>
      <c r="P117" s="20">
        <f t="shared" si="5"/>
        <v>5.2743521090115313E-2</v>
      </c>
      <c r="Q117" s="16">
        <f>[1]!s_margin_tradingbalance(A117,"",10000)</f>
        <v>45995.952599999997</v>
      </c>
      <c r="R117" s="16">
        <f>[1]!s_margin_seclendingbalance(A117,"",10000)</f>
        <v>407.9504</v>
      </c>
      <c r="S117" s="17">
        <f>[1]!s_val_ev(A117,"",100000000)</f>
        <v>249.19456341252629</v>
      </c>
      <c r="T117" s="17">
        <f>[1]!share_freesharesmv(A117,"",100000000)</f>
        <v>147.94342818000001</v>
      </c>
      <c r="U117" s="17">
        <f>[1]!s_dq_amount_btin(A117,E117,100000000)</f>
        <v>12.68125644</v>
      </c>
      <c r="V117" s="17">
        <f>[1]!s_dq_turn(A117,E117)</f>
        <v>5.6961196666856901</v>
      </c>
      <c r="W117" s="2">
        <f>[1]!s_pq_amount(A117,"20260101","",100000000)</f>
        <v>1064.9814045600001</v>
      </c>
      <c r="X117" s="2">
        <f>[1]!s_pq_avgamount(A117,"20260101","",100000000)</f>
        <v>9.6816491323636367</v>
      </c>
      <c r="Y117" s="17">
        <f>[1]!s_ipo_dilutedpe(A117)</f>
        <v>22.98</v>
      </c>
      <c r="Z117" s="12">
        <f>[1]!s_ipo_collection_total(A117,100000000)</f>
        <v>2.5645500000000001</v>
      </c>
      <c r="AA117" s="2">
        <f>[1]!s_val_pe_ttm(A117,E117)</f>
        <v>55.503551483154297</v>
      </c>
      <c r="AB117" s="5">
        <f>[1]!s_info_zjtxornot1(A117,"")</f>
        <v>0</v>
      </c>
      <c r="AC117" s="22" t="str">
        <f>[1]!s_info_nature1(A117,"")</f>
        <v>民营企业</v>
      </c>
      <c r="AD117" s="6" t="str">
        <f>[1]!s_info_city(A117)</f>
        <v>北京市</v>
      </c>
      <c r="AE117" s="6" t="str">
        <f>[1]!s_info_province(A117)</f>
        <v>北京</v>
      </c>
      <c r="AF117">
        <v>116.40528500000001</v>
      </c>
      <c r="AG117">
        <v>39.904989</v>
      </c>
    </row>
    <row r="118" spans="1:33" x14ac:dyDescent="0.3">
      <c r="A118" s="16" t="s">
        <v>875</v>
      </c>
      <c r="B118" s="16" t="s">
        <v>876</v>
      </c>
      <c r="C118" s="16" t="str">
        <f>[1]!s_info_mkt(A118)</f>
        <v>主板</v>
      </c>
      <c r="D118" s="16" t="str">
        <f>[1]!s_ipo_listeddate(A118)</f>
        <v>2010-04-23</v>
      </c>
      <c r="E118" s="16" t="str">
        <f>[1]!lastradeday_s("000002","")</f>
        <v>2026-06-22</v>
      </c>
      <c r="F118" s="16" t="str">
        <f>[1]!s_info_industry_csrc2023(A118,"",3)</f>
        <v>非金属矿物制品业</v>
      </c>
      <c r="G118" s="16" t="str">
        <f>[1]!s_info_industry_csrc2023(A118,"",1)</f>
        <v>制造业</v>
      </c>
      <c r="H118" s="16">
        <f>[1]!s_is(A118,83,"FY","YTD","20251231",1,"",100000000)</f>
        <v>69.702928872399994</v>
      </c>
      <c r="I118" s="16">
        <f>[1]!s_is(A118,83,"FY","YTD","20241231",1,"",100000000)</f>
        <v>63.2660311936</v>
      </c>
      <c r="J118" s="16">
        <f t="shared" si="3"/>
        <v>0.10174334563681553</v>
      </c>
      <c r="K118" s="16">
        <f>[1]!s_is(A118,61,"FY","YTD","20251231",1,"",100000000)</f>
        <v>4.0097394895999994</v>
      </c>
      <c r="L118" s="16">
        <f>[1]!s_is(A118,61,"FY","YTD","20241231",1,"",100000000)</f>
        <v>3.1859006381000001</v>
      </c>
      <c r="M118" s="16">
        <f t="shared" si="4"/>
        <v>0.2585889972988355</v>
      </c>
      <c r="N118" s="16">
        <f>[1]!s_fa_roe(A118,"20251231")</f>
        <v>7.1700999999999997</v>
      </c>
      <c r="O118" s="16">
        <f>[1]!s_stmnote_rdexp(A118,"20251231",1,10000)</f>
        <v>26944.594936000001</v>
      </c>
      <c r="P118" s="20">
        <f t="shared" si="5"/>
        <v>3.865633104933866E-2</v>
      </c>
      <c r="Q118" s="16">
        <f>[1]!s_margin_tradingbalance(A118,"",10000)</f>
        <v>0</v>
      </c>
      <c r="R118" s="16">
        <f>[1]!s_margin_seclendingbalance(A118,"",10000)</f>
        <v>0</v>
      </c>
      <c r="S118" s="17">
        <f>[1]!s_val_ev(A118,"",100000000)</f>
        <v>99.286935972600006</v>
      </c>
      <c r="T118" s="17">
        <f>[1]!share_freesharesmv(A118,"",100000000)</f>
        <v>72.588249096599995</v>
      </c>
      <c r="U118" s="17">
        <f>[1]!s_dq_amount_btin(A118,E118,100000000)</f>
        <v>6.8369706199999998</v>
      </c>
      <c r="V118" s="17">
        <f>[1]!s_dq_turn(A118,E118)</f>
        <v>7.0492964209212801</v>
      </c>
      <c r="W118" s="2">
        <f>[1]!s_pq_amount(A118,"20260101","",100000000)</f>
        <v>248.61424162</v>
      </c>
      <c r="X118" s="2">
        <f>[1]!s_pq_avgamount(A118,"20260101","",100000000)</f>
        <v>2.2601294692727274</v>
      </c>
      <c r="Y118" s="17">
        <f>[1]!s_ipo_dilutedpe(A118)</f>
        <v>59.15</v>
      </c>
      <c r="Z118" s="12">
        <f>[1]!s_ipo_collection_total(A118,100000000)</f>
        <v>14.175000000000001</v>
      </c>
      <c r="AA118" s="2">
        <f>[1]!s_val_pe_ttm(A118,E118)</f>
        <v>24.520969390869141</v>
      </c>
      <c r="AB118" s="5">
        <f>[1]!s_info_zjtxornot1(A118,"")</f>
        <v>1</v>
      </c>
      <c r="AC118" s="22" t="str">
        <f>[1]!s_info_nature1(A118,"")</f>
        <v>民营企业</v>
      </c>
      <c r="AD118" s="6" t="str">
        <f>[1]!s_info_city(A118)</f>
        <v>北京市</v>
      </c>
      <c r="AE118" s="6" t="str">
        <f>[1]!s_info_province(A118)</f>
        <v>北京</v>
      </c>
      <c r="AF118">
        <v>116.40528500000001</v>
      </c>
      <c r="AG118">
        <v>39.904989</v>
      </c>
    </row>
    <row r="119" spans="1:33" x14ac:dyDescent="0.3">
      <c r="A119" s="16" t="s">
        <v>877</v>
      </c>
      <c r="B119" s="16" t="s">
        <v>878</v>
      </c>
      <c r="C119" s="16" t="str">
        <f>[1]!s_info_mkt(A119)</f>
        <v>主板</v>
      </c>
      <c r="D119" s="16" t="str">
        <f>[1]!s_ipo_listeddate(A119)</f>
        <v>2009-12-11</v>
      </c>
      <c r="E119" s="16" t="str">
        <f>[1]!lastradeday_s("000002","")</f>
        <v>2026-06-22</v>
      </c>
      <c r="F119" s="16" t="str">
        <f>[1]!s_info_industry_csrc2023(A119,"",3)</f>
        <v>医药制造业</v>
      </c>
      <c r="G119" s="16" t="str">
        <f>[1]!s_info_industry_csrc2023(A119,"",1)</f>
        <v>制造业</v>
      </c>
      <c r="H119" s="16">
        <f>[1]!s_is(A119,83,"FY","YTD","20251231",1,"",100000000)</f>
        <v>25.227376196999998</v>
      </c>
      <c r="I119" s="16">
        <f>[1]!s_is(A119,83,"FY","YTD","20241231",1,"",100000000)</f>
        <v>24.674183946399999</v>
      </c>
      <c r="J119" s="16">
        <f t="shared" si="3"/>
        <v>2.2419880300872608E-2</v>
      </c>
      <c r="K119" s="16">
        <f>[1]!s_is(A119,61,"FY","YTD","20251231",1,"",100000000)</f>
        <v>2.7575491887000001</v>
      </c>
      <c r="L119" s="16">
        <f>[1]!s_is(A119,61,"FY","YTD","20241231",1,"",100000000)</f>
        <v>-2.9915711672000005</v>
      </c>
      <c r="M119" s="16">
        <f t="shared" si="4"/>
        <v>1.9217728860787771</v>
      </c>
      <c r="N119" s="16">
        <f>[1]!s_fa_roe(A119,"20251231")</f>
        <v>6.9173</v>
      </c>
      <c r="O119" s="16">
        <f>[1]!s_stmnote_rdexp(A119,"20251231",1,10000)</f>
        <v>27264.923780000001</v>
      </c>
      <c r="P119" s="20">
        <f t="shared" si="5"/>
        <v>0.10807673206713549</v>
      </c>
      <c r="Q119" s="16">
        <f>[1]!s_margin_tradingbalance(A119,"",10000)</f>
        <v>53202.765599999999</v>
      </c>
      <c r="R119" s="16">
        <f>[1]!s_margin_seclendingbalance(A119,"",10000)</f>
        <v>571.35500000000002</v>
      </c>
      <c r="S119" s="17">
        <f>[1]!s_val_ev(A119,"",100000000)</f>
        <v>188.00462151240001</v>
      </c>
      <c r="T119" s="17">
        <f>[1]!share_freesharesmv(A119,"",100000000)</f>
        <v>142.85467195720003</v>
      </c>
      <c r="U119" s="17">
        <f>[1]!s_dq_amount_btin(A119,E119,100000000)</f>
        <v>11.069761120000001</v>
      </c>
      <c r="V119" s="17">
        <f>[1]!s_dq_turn(A119,E119)</f>
        <v>6.7329820190585297</v>
      </c>
      <c r="W119" s="2">
        <f>[1]!s_pq_amount(A119,"20260101","",100000000)</f>
        <v>958.48301752999998</v>
      </c>
      <c r="X119" s="2">
        <f>[1]!s_pq_avgamount(A119,"20260101","",100000000)</f>
        <v>8.7134819775454542</v>
      </c>
      <c r="Y119" s="17">
        <f>[1]!s_ipo_dilutedpe(A119)</f>
        <v>63.44</v>
      </c>
      <c r="Z119" s="12">
        <f>[1]!s_ipo_collection_total(A119,100000000)</f>
        <v>11</v>
      </c>
      <c r="AA119" s="2">
        <f>[1]!s_val_pe_ttm(A119,E119)</f>
        <v>64.172828674316406</v>
      </c>
      <c r="AB119" s="5">
        <f>[1]!s_info_zjtxornot1(A119,"")</f>
        <v>1</v>
      </c>
      <c r="AC119" s="22" t="str">
        <f>[1]!s_info_nature1(A119,"")</f>
        <v>民营企业</v>
      </c>
      <c r="AD119" s="6" t="str">
        <f>[1]!s_info_city(A119)</f>
        <v>东莞市</v>
      </c>
      <c r="AE119" s="6" t="str">
        <f>[1]!s_info_province(A119)</f>
        <v>广东省</v>
      </c>
      <c r="AF119">
        <v>113.746262</v>
      </c>
      <c r="AG119">
        <v>23.046237000000001</v>
      </c>
    </row>
    <row r="120" spans="1:33" x14ac:dyDescent="0.3">
      <c r="A120" s="16" t="s">
        <v>879</v>
      </c>
      <c r="B120" s="16" t="s">
        <v>880</v>
      </c>
      <c r="C120" s="16" t="str">
        <f>[1]!s_info_mkt(A120)</f>
        <v>主板</v>
      </c>
      <c r="D120" s="16" t="str">
        <f>[1]!s_ipo_listeddate(A120)</f>
        <v>2017-01-25</v>
      </c>
      <c r="E120" s="16" t="str">
        <f>[1]!lastradeday_s("000002","")</f>
        <v>2026-06-22</v>
      </c>
      <c r="F120" s="16" t="str">
        <f>[1]!s_info_industry_csrc2023(A120,"",3)</f>
        <v>汽车制造业</v>
      </c>
      <c r="G120" s="16" t="str">
        <f>[1]!s_info_industry_csrc2023(A120,"",1)</f>
        <v>制造业</v>
      </c>
      <c r="H120" s="16">
        <f>[1]!s_is(A120,83,"FY","YTD","20251231",1,"",100000000)</f>
        <v>49.9422495118</v>
      </c>
      <c r="I120" s="16">
        <f>[1]!s_is(A120,83,"FY","YTD","20241231",1,"",100000000)</f>
        <v>51.061120370200001</v>
      </c>
      <c r="J120" s="16">
        <f t="shared" si="3"/>
        <v>-2.1912383635299015E-2</v>
      </c>
      <c r="K120" s="16">
        <f>[1]!s_is(A120,61,"FY","YTD","20251231",1,"",100000000)</f>
        <v>2.5354089825999999</v>
      </c>
      <c r="L120" s="16">
        <f>[1]!s_is(A120,61,"FY","YTD","20241231",1,"",100000000)</f>
        <v>2.2496175208000002</v>
      </c>
      <c r="M120" s="16">
        <f t="shared" si="4"/>
        <v>0.12704002309617843</v>
      </c>
      <c r="N120" s="16">
        <f>[1]!s_fa_roe(A120,"20251231")</f>
        <v>7.1948999999999996</v>
      </c>
      <c r="O120" s="16">
        <f>[1]!s_stmnote_rdexp(A120,"20251231",1,10000)</f>
        <v>21854.604764</v>
      </c>
      <c r="P120" s="20">
        <f t="shared" si="5"/>
        <v>4.3759752469372346E-2</v>
      </c>
      <c r="Q120" s="16">
        <f>[1]!s_margin_tradingbalance(A120,"",10000)</f>
        <v>96966.223599999998</v>
      </c>
      <c r="R120" s="16">
        <f>[1]!s_margin_seclendingbalance(A120,"",10000)</f>
        <v>414.49590000000001</v>
      </c>
      <c r="S120" s="17">
        <f>[1]!s_val_ev(A120,"",100000000)</f>
        <v>178.97211195600002</v>
      </c>
      <c r="T120" s="17">
        <f>[1]!share_freesharesmv(A120,"",100000000)</f>
        <v>82.785508800000002</v>
      </c>
      <c r="U120" s="17">
        <f>[1]!s_dq_amount_btin(A120,E120,100000000)</f>
        <v>9.6702440799999998</v>
      </c>
      <c r="V120" s="17">
        <f>[1]!s_dq_turn(A120,E120)</f>
        <v>5.4158148377570203</v>
      </c>
      <c r="W120" s="2">
        <f>[1]!s_pq_amount(A120,"20260101","",100000000)</f>
        <v>506.54638727000003</v>
      </c>
      <c r="X120" s="2">
        <f>[1]!s_pq_avgamount(A120,"20260101","",100000000)</f>
        <v>4.6049671569999999</v>
      </c>
      <c r="Y120" s="17">
        <f>[1]!s_ipo_dilutedpe(A120)</f>
        <v>19.829999999999998</v>
      </c>
      <c r="Z120" s="12">
        <f>[1]!s_ipo_collection_total(A120,100000000)</f>
        <v>12.472</v>
      </c>
      <c r="AA120" s="2">
        <f>[1]!s_val_pe_ttm(A120,E120)</f>
        <v>136.82058715820313</v>
      </c>
      <c r="AB120" s="5">
        <f>[1]!s_info_zjtxornot1(A120,"")</f>
        <v>1</v>
      </c>
      <c r="AC120" s="22" t="str">
        <f>[1]!s_info_nature1(A120,"")</f>
        <v>民营企业</v>
      </c>
      <c r="AD120" s="6" t="str">
        <f>[1]!s_info_city(A120)</f>
        <v>靖江市</v>
      </c>
      <c r="AE120" s="6" t="str">
        <f>[1]!s_info_province(A120)</f>
        <v>江苏省</v>
      </c>
      <c r="AF120">
        <v>120.276899</v>
      </c>
      <c r="AG120">
        <v>32.039442999999999</v>
      </c>
    </row>
    <row r="121" spans="1:33" x14ac:dyDescent="0.3">
      <c r="A121" s="16" t="s">
        <v>881</v>
      </c>
      <c r="B121" s="16" t="s">
        <v>882</v>
      </c>
      <c r="C121" s="16" t="str">
        <f>[1]!s_info_mkt(A121)</f>
        <v>主板</v>
      </c>
      <c r="D121" s="16" t="str">
        <f>[1]!s_ipo_listeddate(A121)</f>
        <v>2012-02-17</v>
      </c>
      <c r="E121" s="16" t="str">
        <f>[1]!lastradeday_s("000002","")</f>
        <v>2026-06-22</v>
      </c>
      <c r="F121" s="16" t="str">
        <f>[1]!s_info_industry_csrc2023(A121,"",3)</f>
        <v>计算机、通信和其他电子设备制造业</v>
      </c>
      <c r="G121" s="16" t="str">
        <f>[1]!s_info_industry_csrc2023(A121,"",1)</f>
        <v>制造业</v>
      </c>
      <c r="H121" s="16">
        <f>[1]!s_is(A121,83,"FY","YTD","20251231",1,"",100000000)</f>
        <v>14.400920051400002</v>
      </c>
      <c r="I121" s="16">
        <f>[1]!s_is(A121,83,"FY","YTD","20241231",1,"",100000000)</f>
        <v>12.076840208</v>
      </c>
      <c r="J121" s="16">
        <f t="shared" si="3"/>
        <v>0.19244105273997691</v>
      </c>
      <c r="K121" s="16">
        <f>[1]!s_is(A121,61,"FY","YTD","20251231",1,"",100000000)</f>
        <v>0.74209165030000002</v>
      </c>
      <c r="L121" s="16">
        <f>[1]!s_is(A121,61,"FY","YTD","20241231",1,"",100000000)</f>
        <v>0.78890485230000007</v>
      </c>
      <c r="M121" s="16">
        <f t="shared" si="4"/>
        <v>-5.9339477838828411E-2</v>
      </c>
      <c r="N121" s="16">
        <f>[1]!s_fa_roe(A121,"20251231")</f>
        <v>10.0618</v>
      </c>
      <c r="O121" s="16">
        <f>[1]!s_stmnote_rdexp(A121,"20251231",1,10000)</f>
        <v>8725.9046519999993</v>
      </c>
      <c r="P121" s="20">
        <f t="shared" si="5"/>
        <v>6.0592688667497327E-2</v>
      </c>
      <c r="Q121" s="16">
        <f>[1]!s_margin_tradingbalance(A121,"",10000)</f>
        <v>0</v>
      </c>
      <c r="R121" s="16">
        <f>[1]!s_margin_seclendingbalance(A121,"",10000)</f>
        <v>0</v>
      </c>
      <c r="S121" s="17">
        <f>[1]!s_val_ev(A121,"",100000000)</f>
        <v>170.84302479999999</v>
      </c>
      <c r="T121" s="17">
        <f>[1]!share_freesharesmv(A121,"",100000000)</f>
        <v>146.17707095949999</v>
      </c>
      <c r="U121" s="17">
        <f>[1]!s_dq_amount_btin(A121,E121,100000000)</f>
        <v>13.064421279999999</v>
      </c>
      <c r="V121" s="17">
        <f>[1]!s_dq_turn(A121,E121)</f>
        <v>7.66894265783246</v>
      </c>
      <c r="W121" s="2">
        <f>[1]!s_pq_amount(A121,"20260101","",100000000)</f>
        <v>1005.79260742</v>
      </c>
      <c r="X121" s="2">
        <f>[1]!s_pq_avgamount(A121,"20260101","",100000000)</f>
        <v>9.1435691583636363</v>
      </c>
      <c r="Y121" s="17">
        <f>[1]!s_ipo_dilutedpe(A121)</f>
        <v>29.73</v>
      </c>
      <c r="Z121" s="12">
        <f>[1]!s_ipo_collection_total(A121,100000000)</f>
        <v>3.3</v>
      </c>
      <c r="AA121" s="2">
        <f>[1]!s_val_pe_ttm(A121,E121)</f>
        <v>296.67550659179688</v>
      </c>
      <c r="AB121" s="5">
        <f>[1]!s_info_zjtxornot1(A121,"")</f>
        <v>0</v>
      </c>
      <c r="AC121" s="22" t="str">
        <f>[1]!s_info_nature1(A121,"")</f>
        <v>民营企业</v>
      </c>
      <c r="AD121" s="6" t="str">
        <f>[1]!s_info_city(A121)</f>
        <v>潍坊市</v>
      </c>
      <c r="AE121" s="6" t="str">
        <f>[1]!s_info_province(A121)</f>
        <v>山东省</v>
      </c>
      <c r="AF121">
        <v>119.107078</v>
      </c>
      <c r="AG121">
        <v>36.709249999999997</v>
      </c>
    </row>
    <row r="122" spans="1:33" x14ac:dyDescent="0.3">
      <c r="A122" s="16" t="s">
        <v>883</v>
      </c>
      <c r="B122" s="16" t="s">
        <v>884</v>
      </c>
      <c r="C122" s="16" t="str">
        <f>[1]!s_info_mkt(A122)</f>
        <v>主板</v>
      </c>
      <c r="D122" s="16" t="str">
        <f>[1]!s_ipo_listeddate(A122)</f>
        <v>2015-05-15</v>
      </c>
      <c r="E122" s="16" t="str">
        <f>[1]!lastradeday_s("000002","")</f>
        <v>2026-06-22</v>
      </c>
      <c r="F122" s="16" t="str">
        <f>[1]!s_info_industry_csrc2023(A122,"",3)</f>
        <v>计算机、通信和其他电子设备制造业</v>
      </c>
      <c r="G122" s="16" t="str">
        <f>[1]!s_info_industry_csrc2023(A122,"",1)</f>
        <v>制造业</v>
      </c>
      <c r="H122" s="16">
        <f>[1]!s_is(A122,83,"FY","YTD","20251231",1,"",100000000)</f>
        <v>39.715314485</v>
      </c>
      <c r="I122" s="16">
        <f>[1]!s_is(A122,83,"FY","YTD","20241231",1,"",100000000)</f>
        <v>39.116184210300005</v>
      </c>
      <c r="J122" s="16">
        <f t="shared" si="3"/>
        <v>1.5316685070274172E-2</v>
      </c>
      <c r="K122" s="16">
        <f>[1]!s_is(A122,61,"FY","YTD","20251231",1,"",100000000)</f>
        <v>2.6502182628000002</v>
      </c>
      <c r="L122" s="16">
        <f>[1]!s_is(A122,61,"FY","YTD","20241231",1,"",100000000)</f>
        <v>1.9820499681999999</v>
      </c>
      <c r="M122" s="16">
        <f t="shared" si="4"/>
        <v>0.33710971232819009</v>
      </c>
      <c r="N122" s="16">
        <f>[1]!s_fa_roe(A122,"20251231")</f>
        <v>7.0064000000000002</v>
      </c>
      <c r="O122" s="16">
        <f>[1]!s_stmnote_rdexp(A122,"20251231",1,10000)</f>
        <v>20842.553054</v>
      </c>
      <c r="P122" s="20">
        <f t="shared" si="5"/>
        <v>5.2479889242402905E-2</v>
      </c>
      <c r="Q122" s="16">
        <f>[1]!s_margin_tradingbalance(A122,"",10000)</f>
        <v>15775.291300000001</v>
      </c>
      <c r="R122" s="16">
        <f>[1]!s_margin_seclendingbalance(A122,"",10000)</f>
        <v>101.26</v>
      </c>
      <c r="S122" s="17">
        <f>[1]!s_val_ev(A122,"",100000000)</f>
        <v>182.04300609000001</v>
      </c>
      <c r="T122" s="17">
        <f>[1]!share_freesharesmv(A122,"",100000000)</f>
        <v>62.212440383499995</v>
      </c>
      <c r="U122" s="17">
        <f>[1]!s_dq_amount_btin(A122,E122,100000000)</f>
        <v>14.74790567</v>
      </c>
      <c r="V122" s="17">
        <f>[1]!s_dq_turn(A122,E122)</f>
        <v>8.2291146799640291</v>
      </c>
      <c r="W122" s="2">
        <f>[1]!s_pq_amount(A122,"20260101","",100000000)</f>
        <v>350.82592273</v>
      </c>
      <c r="X122" s="2">
        <f>[1]!s_pq_avgamount(A122,"20260101","",100000000)</f>
        <v>3.1893265702727271</v>
      </c>
      <c r="Y122" s="17">
        <f>[1]!s_ipo_dilutedpe(A122)</f>
        <v>22.99</v>
      </c>
      <c r="Z122" s="12">
        <f>[1]!s_ipo_collection_total(A122,100000000)</f>
        <v>10.37</v>
      </c>
      <c r="AA122" s="2">
        <f>[1]!s_val_pe_ttm(A122,E122)</f>
        <v>69.403343200683594</v>
      </c>
      <c r="AB122" s="5">
        <f>[1]!s_info_zjtxornot1(A122,"")</f>
        <v>1</v>
      </c>
      <c r="AC122" s="22" t="str">
        <f>[1]!s_info_nature1(A122,"")</f>
        <v>民营企业</v>
      </c>
      <c r="AD122" s="6" t="str">
        <f>[1]!s_info_city(A122)</f>
        <v>益阳市</v>
      </c>
      <c r="AE122" s="6" t="str">
        <f>[1]!s_info_province(A122)</f>
        <v>湖南省</v>
      </c>
      <c r="AF122">
        <v>112.355042</v>
      </c>
      <c r="AG122">
        <v>28.570066000000001</v>
      </c>
    </row>
    <row r="123" spans="1:33" x14ac:dyDescent="0.3">
      <c r="A123" s="16" t="s">
        <v>885</v>
      </c>
      <c r="B123" s="16" t="s">
        <v>886</v>
      </c>
      <c r="C123" s="16" t="str">
        <f>[1]!s_info_mkt(A123)</f>
        <v>主板</v>
      </c>
      <c r="D123" s="16" t="str">
        <f>[1]!s_ipo_listeddate(A123)</f>
        <v>1998-05-28</v>
      </c>
      <c r="E123" s="16" t="str">
        <f>[1]!lastradeday_s("000002","")</f>
        <v>2026-06-22</v>
      </c>
      <c r="F123" s="16" t="str">
        <f>[1]!s_info_industry_csrc2023(A123,"",3)</f>
        <v>通用设备制造业</v>
      </c>
      <c r="G123" s="16" t="str">
        <f>[1]!s_info_industry_csrc2023(A123,"",1)</f>
        <v>制造业</v>
      </c>
      <c r="H123" s="16">
        <f>[1]!s_is(A123,83,"FY","YTD","20251231",1,"",100000000)</f>
        <v>70.518346383199997</v>
      </c>
      <c r="I123" s="16">
        <f>[1]!s_is(A123,83,"FY","YTD","20241231",1,"",100000000)</f>
        <v>66.349394636599996</v>
      </c>
      <c r="J123" s="16">
        <f t="shared" si="3"/>
        <v>6.2833304952270019E-2</v>
      </c>
      <c r="K123" s="16">
        <f>[1]!s_is(A123,61,"FY","YTD","20251231",1,"",100000000)</f>
        <v>5.6438503400000002</v>
      </c>
      <c r="L123" s="16">
        <f>[1]!s_is(A123,61,"FY","YTD","20241231",1,"",100000000)</f>
        <v>6.2809185546000004</v>
      </c>
      <c r="M123" s="16">
        <f t="shared" si="4"/>
        <v>-0.10142914751432751</v>
      </c>
      <c r="N123" s="16">
        <f>[1]!s_fa_roe(A123,"20251231")</f>
        <v>9.2599</v>
      </c>
      <c r="O123" s="16">
        <f>[1]!s_stmnote_rdexp(A123,"20251231",1,10000)</f>
        <v>27846.529236000002</v>
      </c>
      <c r="P123" s="20">
        <f t="shared" si="5"/>
        <v>3.9488346883065947E-2</v>
      </c>
      <c r="Q123" s="16">
        <f>[1]!s_margin_tradingbalance(A123,"",10000)</f>
        <v>78624.737399999998</v>
      </c>
      <c r="R123" s="16">
        <f>[1]!s_margin_seclendingbalance(A123,"",10000)</f>
        <v>1441.7012999999999</v>
      </c>
      <c r="S123" s="17">
        <f>[1]!s_val_ev(A123,"",100000000)</f>
        <v>438.57602157150001</v>
      </c>
      <c r="T123" s="17">
        <f>[1]!share_freesharesmv(A123,"",100000000)</f>
        <v>273.76422071129997</v>
      </c>
      <c r="U123" s="17">
        <f>[1]!s_dq_amount_btin(A123,E123,100000000)</f>
        <v>30.801446420000001</v>
      </c>
      <c r="V123" s="17">
        <f>[1]!s_dq_turn(A123,E123)</f>
        <v>7.4011868006191657</v>
      </c>
      <c r="W123" s="2">
        <f>[1]!s_pq_amount(A123,"20260101","",100000000)</f>
        <v>997.73250704999998</v>
      </c>
      <c r="X123" s="2">
        <f>[1]!s_pq_avgamount(A123,"20260101","",100000000)</f>
        <v>9.0702955186363639</v>
      </c>
      <c r="Y123" s="17">
        <f>[1]!s_ipo_dilutedpe(A123)</f>
        <v>0</v>
      </c>
      <c r="Z123" s="12">
        <f>[1]!s_ipo_collection_total(A123,100000000)</f>
        <v>0</v>
      </c>
      <c r="AA123" s="2">
        <f>[1]!s_val_pe_ttm(A123,E123)</f>
        <v>74.603675842285156</v>
      </c>
      <c r="AB123" s="5">
        <f>[1]!s_info_zjtxornot1(A123,"")</f>
        <v>1</v>
      </c>
      <c r="AC123" s="22" t="str">
        <f>[1]!s_info_nature1(A123,"")</f>
        <v>地方国有企业</v>
      </c>
      <c r="AD123" s="6" t="str">
        <f>[1]!s_info_city(A123)</f>
        <v>烟台市</v>
      </c>
      <c r="AE123" s="6" t="str">
        <f>[1]!s_info_province(A123)</f>
        <v>山东省</v>
      </c>
      <c r="AF123">
        <v>121.39138199999999</v>
      </c>
      <c r="AG123">
        <v>37.539296999999998</v>
      </c>
    </row>
    <row r="124" spans="1:33" x14ac:dyDescent="0.3">
      <c r="A124" s="16" t="s">
        <v>887</v>
      </c>
      <c r="B124" s="16" t="s">
        <v>888</v>
      </c>
      <c r="C124" s="16" t="str">
        <f>[1]!s_info_mkt(A124)</f>
        <v>主板</v>
      </c>
      <c r="D124" s="16" t="str">
        <f>[1]!s_ipo_listeddate(A124)</f>
        <v>1996-11-01</v>
      </c>
      <c r="E124" s="16" t="str">
        <f>[1]!lastradeday_s("000002","")</f>
        <v>2026-06-22</v>
      </c>
      <c r="F124" s="16" t="str">
        <f>[1]!s_info_industry_csrc2023(A124,"",3)</f>
        <v>水的生产和供应业</v>
      </c>
      <c r="G124" s="16" t="str">
        <f>[1]!s_info_industry_csrc2023(A124,"",1)</f>
        <v>电力、热力、燃气及水生产和供应业</v>
      </c>
      <c r="H124" s="16">
        <f>[1]!s_is(A124,83,"FY","YTD","20251231",1,"",100000000)</f>
        <v>0.81563977340000005</v>
      </c>
      <c r="I124" s="16">
        <f>[1]!s_is(A124,83,"FY","YTD","20241231",1,"",100000000)</f>
        <v>0.75729998389999997</v>
      </c>
      <c r="J124" s="16">
        <f t="shared" si="3"/>
        <v>7.7036565086872733E-2</v>
      </c>
      <c r="K124" s="16">
        <f>[1]!s_is(A124,61,"FY","YTD","20251231",1,"",100000000)</f>
        <v>0.19025284579999999</v>
      </c>
      <c r="L124" s="16">
        <f>[1]!s_is(A124,61,"FY","YTD","20241231",1,"",100000000)</f>
        <v>0.12813052529999999</v>
      </c>
      <c r="M124" s="16">
        <f t="shared" si="4"/>
        <v>0.48483622739038279</v>
      </c>
      <c r="N124" s="16">
        <f>[1]!s_fa_roe(A124,"20251231")</f>
        <v>16.9148</v>
      </c>
      <c r="O124" s="16">
        <f>[1]!s_stmnote_rdexp(A124,"20251231",1,10000)</f>
        <v>44.018633000000001</v>
      </c>
      <c r="P124" s="20">
        <f t="shared" si="5"/>
        <v>5.3968227685253778E-3</v>
      </c>
      <c r="Q124" s="16">
        <f>[1]!s_margin_tradingbalance(A124,"",10000)</f>
        <v>0</v>
      </c>
      <c r="R124" s="16">
        <f>[1]!s_margin_seclendingbalance(A124,"",10000)</f>
        <v>0</v>
      </c>
      <c r="S124" s="17">
        <f>[1]!s_val_ev(A124,"",100000000)</f>
        <v>79.045193759999989</v>
      </c>
      <c r="T124" s="17">
        <f>[1]!share_freesharesmv(A124,"",100000000)</f>
        <v>63.173813648399992</v>
      </c>
      <c r="U124" s="17">
        <f>[1]!s_dq_amount_btin(A124,E124,100000000)</f>
        <v>9.6364208900000001</v>
      </c>
      <c r="V124" s="17">
        <f>[1]!s_dq_turn(A124,E124)</f>
        <v>12.328588244831952</v>
      </c>
      <c r="W124" s="2">
        <f>[1]!s_pq_amount(A124,"20260101","",100000000)</f>
        <v>296.62293218000002</v>
      </c>
      <c r="X124" s="2">
        <f>[1]!s_pq_avgamount(A124,"20260101","",100000000)</f>
        <v>2.6965721107272724</v>
      </c>
      <c r="Y124" s="17">
        <f>[1]!s_ipo_dilutedpe(A124)</f>
        <v>12.3</v>
      </c>
      <c r="Z124" s="12">
        <f>[1]!s_ipo_collection_total(A124,100000000)</f>
        <v>0.81437999999999999</v>
      </c>
      <c r="AA124" s="2">
        <f>[1]!s_val_pe_ttm(A124,E124)</f>
        <v>410.87307739257813</v>
      </c>
      <c r="AB124" s="5">
        <f>[1]!s_info_zjtxornot1(A124,"")</f>
        <v>0</v>
      </c>
      <c r="AC124" s="22" t="str">
        <f>[1]!s_info_nature1(A124,"")</f>
        <v>地方国有企业</v>
      </c>
      <c r="AD124" s="6" t="str">
        <f>[1]!s_info_city(A124)</f>
        <v>武汉市</v>
      </c>
      <c r="AE124" s="6" t="str">
        <f>[1]!s_info_province(A124)</f>
        <v>湖北省</v>
      </c>
      <c r="AF124">
        <v>114.29857199999999</v>
      </c>
      <c r="AG124">
        <v>30.584354999999999</v>
      </c>
    </row>
    <row r="125" spans="1:33" x14ac:dyDescent="0.3">
      <c r="A125" s="16" t="s">
        <v>889</v>
      </c>
      <c r="B125" s="16" t="s">
        <v>890</v>
      </c>
      <c r="C125" s="16" t="str">
        <f>[1]!s_info_mkt(A125)</f>
        <v>主板</v>
      </c>
      <c r="D125" s="16" t="str">
        <f>[1]!s_ipo_listeddate(A125)</f>
        <v>2012-04-26</v>
      </c>
      <c r="E125" s="16" t="str">
        <f>[1]!lastradeday_s("000002","")</f>
        <v>2026-06-22</v>
      </c>
      <c r="F125" s="16" t="str">
        <f>[1]!s_info_industry_csrc2023(A125,"",3)</f>
        <v>皮革、毛皮、羽毛及其制品和制鞋业</v>
      </c>
      <c r="G125" s="16" t="str">
        <f>[1]!s_info_industry_csrc2023(A125,"",1)</f>
        <v>制造业</v>
      </c>
      <c r="H125" s="16">
        <f>[1]!s_is(A125,83,"FY","YTD","20251231",1,"",100000000)</f>
        <v>19.235062380500001</v>
      </c>
      <c r="I125" s="16">
        <f>[1]!s_is(A125,83,"FY","YTD","20241231",1,"",100000000)</f>
        <v>25.385878314899998</v>
      </c>
      <c r="J125" s="16">
        <f t="shared" si="3"/>
        <v>-0.2422928156395453</v>
      </c>
      <c r="K125" s="16">
        <f>[1]!s_is(A125,61,"FY","YTD","20251231",1,"",100000000)</f>
        <v>-2.4102439144000001</v>
      </c>
      <c r="L125" s="16">
        <f>[1]!s_is(A125,61,"FY","YTD","20241231",1,"",100000000)</f>
        <v>-2.1574305823</v>
      </c>
      <c r="M125" s="16">
        <f t="shared" si="4"/>
        <v>-0.11718260331253863</v>
      </c>
      <c r="N125" s="16">
        <f>[1]!s_fa_roe(A125,"20251231")</f>
        <v>-9.6516999999999999</v>
      </c>
      <c r="O125" s="16">
        <f>[1]!s_stmnote_rdexp(A125,"20251231",1,10000)</f>
        <v>2990.2945359999999</v>
      </c>
      <c r="P125" s="20">
        <f t="shared" si="5"/>
        <v>1.554606102567924E-2</v>
      </c>
      <c r="Q125" s="16">
        <f>[1]!s_margin_tradingbalance(A125,"",10000)</f>
        <v>10834.4946</v>
      </c>
      <c r="R125" s="16">
        <f>[1]!s_margin_seclendingbalance(A125,"",10000)</f>
        <v>0</v>
      </c>
      <c r="S125" s="17">
        <f>[1]!s_val_ev(A125,"",100000000)</f>
        <v>51.004655999999997</v>
      </c>
      <c r="T125" s="17">
        <f>[1]!share_freesharesmv(A125,"",100000000)</f>
        <v>26.621978397600003</v>
      </c>
      <c r="U125" s="17">
        <f>[1]!s_dq_amount_btin(A125,E125,100000000)</f>
        <v>5.5264278999999998</v>
      </c>
      <c r="V125" s="17">
        <f>[1]!s_dq_turn(A125,E125)</f>
        <v>11.064302708364506</v>
      </c>
      <c r="W125" s="2">
        <f>[1]!s_pq_amount(A125,"20260101","",100000000)</f>
        <v>142.22730877999999</v>
      </c>
      <c r="X125" s="2">
        <f>[1]!s_pq_avgamount(A125,"20260101","",100000000)</f>
        <v>1.2929755343636364</v>
      </c>
      <c r="Y125" s="17">
        <f>[1]!s_ipo_dilutedpe(A125)</f>
        <v>25.25</v>
      </c>
      <c r="Z125" s="12">
        <f>[1]!s_ipo_collection_total(A125,100000000)</f>
        <v>20.655000000000001</v>
      </c>
      <c r="AA125" s="2">
        <f>[1]!s_val_pe_ttm(A125,E125)</f>
        <v>-29.727977752685547</v>
      </c>
      <c r="AB125" s="5">
        <f>[1]!s_info_zjtxornot1(A125,"")</f>
        <v>0</v>
      </c>
      <c r="AC125" s="22" t="str">
        <f>[1]!s_info_nature1(A125,"")</f>
        <v>民营企业</v>
      </c>
      <c r="AD125" s="6" t="str">
        <f>[1]!s_info_city(A125)</f>
        <v>温州市</v>
      </c>
      <c r="AE125" s="6" t="str">
        <f>[1]!s_info_province(A125)</f>
        <v>浙江省</v>
      </c>
      <c r="AF125">
        <v>120.672111</v>
      </c>
      <c r="AG125">
        <v>28.000575000000001</v>
      </c>
    </row>
    <row r="126" spans="1:33" x14ac:dyDescent="0.3">
      <c r="A126" s="16" t="s">
        <v>891</v>
      </c>
      <c r="B126" s="16" t="s">
        <v>892</v>
      </c>
      <c r="C126" s="16" t="str">
        <f>[1]!s_info_mkt(A126)</f>
        <v>主板</v>
      </c>
      <c r="D126" s="16" t="str">
        <f>[1]!s_ipo_listeddate(A126)</f>
        <v>2016-07-07</v>
      </c>
      <c r="E126" s="16" t="str">
        <f>[1]!lastradeday_s("000002","")</f>
        <v>2026-06-22</v>
      </c>
      <c r="F126" s="16" t="str">
        <f>[1]!s_info_industry_csrc2023(A126,"",3)</f>
        <v>计算机、通信和其他电子设备制造业</v>
      </c>
      <c r="G126" s="16" t="str">
        <f>[1]!s_info_industry_csrc2023(A126,"",1)</f>
        <v>制造业</v>
      </c>
      <c r="H126" s="16">
        <f>[1]!s_is(A126,83,"FY","YTD","20251231",1,"",100000000)</f>
        <v>23.266013480500003</v>
      </c>
      <c r="I126" s="16">
        <f>[1]!s_is(A126,83,"FY","YTD","20241231",1,"",100000000)</f>
        <v>14.8965006922</v>
      </c>
      <c r="J126" s="16">
        <f t="shared" si="3"/>
        <v>0.56184421839972032</v>
      </c>
      <c r="K126" s="16">
        <f>[1]!s_is(A126,61,"FY","YTD","20251231",1,"",100000000)</f>
        <v>-4.8519838892000005</v>
      </c>
      <c r="L126" s="16">
        <f>[1]!s_is(A126,61,"FY","YTD","20241231",1,"",100000000)</f>
        <v>-3.6222763152999997</v>
      </c>
      <c r="M126" s="16">
        <f t="shared" si="4"/>
        <v>-0.3394847512614883</v>
      </c>
      <c r="N126" s="16">
        <f>[1]!s_fa_roe(A126,"20251231")</f>
        <v>-37.796100000000003</v>
      </c>
      <c r="O126" s="16">
        <f>[1]!s_stmnote_rdexp(A126,"20251231",1,10000)</f>
        <v>23868.193747000001</v>
      </c>
      <c r="P126" s="20">
        <f t="shared" si="5"/>
        <v>0.10258823999652843</v>
      </c>
      <c r="Q126" s="16">
        <f>[1]!s_margin_tradingbalance(A126,"",10000)</f>
        <v>30311.8524</v>
      </c>
      <c r="R126" s="16">
        <f>[1]!s_margin_seclendingbalance(A126,"",10000)</f>
        <v>0</v>
      </c>
      <c r="S126" s="17">
        <f>[1]!s_val_ev(A126,"",100000000)</f>
        <v>82.814483615600011</v>
      </c>
      <c r="T126" s="17">
        <f>[1]!share_freesharesmv(A126,"",100000000)</f>
        <v>57.424552928699995</v>
      </c>
      <c r="U126" s="17">
        <f>[1]!s_dq_amount_btin(A126,E126,100000000)</f>
        <v>10.498888899999999</v>
      </c>
      <c r="V126" s="17">
        <f>[1]!s_dq_turn(A126,E126)</f>
        <v>13.467423264025975</v>
      </c>
      <c r="W126" s="2">
        <f>[1]!s_pq_amount(A126,"20260101","",100000000)</f>
        <v>454.95978337999998</v>
      </c>
      <c r="X126" s="2">
        <f>[1]!s_pq_avgamount(A126,"20260101","",100000000)</f>
        <v>4.135998030727273</v>
      </c>
      <c r="Y126" s="17">
        <f>[1]!s_ipo_dilutedpe(A126)</f>
        <v>22.97</v>
      </c>
      <c r="Z126" s="12">
        <f>[1]!s_ipo_collection_total(A126,100000000)</f>
        <v>1.4052819999999999</v>
      </c>
      <c r="AA126" s="2">
        <f>[1]!s_val_pe_ttm(A126,E126)</f>
        <v>-26.011180877685547</v>
      </c>
      <c r="AB126" s="5">
        <f>[1]!s_info_zjtxornot1(A126,"")</f>
        <v>1</v>
      </c>
      <c r="AC126" s="22" t="str">
        <f>[1]!s_info_nature1(A126,"")</f>
        <v>民营企业</v>
      </c>
      <c r="AD126" s="6" t="str">
        <f>[1]!s_info_city(A126)</f>
        <v>枣庄市</v>
      </c>
      <c r="AE126" s="6" t="str">
        <f>[1]!s_info_province(A126)</f>
        <v>山东省</v>
      </c>
      <c r="AF126">
        <v>117.557964</v>
      </c>
      <c r="AG126">
        <v>34.856423999999997</v>
      </c>
    </row>
    <row r="127" spans="1:33" x14ac:dyDescent="0.3">
      <c r="A127" s="16" t="s">
        <v>893</v>
      </c>
      <c r="B127" s="16" t="s">
        <v>894</v>
      </c>
      <c r="C127" s="16" t="str">
        <f>[1]!s_info_mkt(A127)</f>
        <v>主板</v>
      </c>
      <c r="D127" s="16" t="str">
        <f>[1]!s_ipo_listeddate(A127)</f>
        <v>1993-08-23</v>
      </c>
      <c r="E127" s="16" t="str">
        <f>[1]!lastradeday_s("000002","")</f>
        <v>2026-06-22</v>
      </c>
      <c r="F127" s="16" t="str">
        <f>[1]!s_info_industry_csrc2023(A127,"",3)</f>
        <v>医药制造业</v>
      </c>
      <c r="G127" s="16" t="str">
        <f>[1]!s_info_industry_csrc2023(A127,"",1)</f>
        <v>制造业</v>
      </c>
      <c r="H127" s="16">
        <f>[1]!s_is(A127,83,"FY","YTD","20251231",1,"",100000000)</f>
        <v>2.1175375663999998</v>
      </c>
      <c r="I127" s="16">
        <f>[1]!s_is(A127,83,"FY","YTD","20241231",1,"",100000000)</f>
        <v>2.1729593369</v>
      </c>
      <c r="J127" s="16">
        <f t="shared" si="3"/>
        <v>-2.5505203691048473E-2</v>
      </c>
      <c r="K127" s="16">
        <f>[1]!s_is(A127,61,"FY","YTD","20251231",1,"",100000000)</f>
        <v>0.1762261759</v>
      </c>
      <c r="L127" s="16">
        <f>[1]!s_is(A127,61,"FY","YTD","20241231",1,"",100000000)</f>
        <v>0.1524582773</v>
      </c>
      <c r="M127" s="16">
        <f t="shared" si="4"/>
        <v>0.1558977250755017</v>
      </c>
      <c r="N127" s="16">
        <f>[1]!s_fa_roe(A127,"20251231")</f>
        <v>28.7974</v>
      </c>
      <c r="O127" s="16">
        <f>[1]!s_stmnote_rdexp(A127,"20251231",1,10000)</f>
        <v>0</v>
      </c>
      <c r="P127" s="20">
        <f t="shared" si="5"/>
        <v>0</v>
      </c>
      <c r="Q127" s="16">
        <f>[1]!s_margin_tradingbalance(A127,"",10000)</f>
        <v>0</v>
      </c>
      <c r="R127" s="16">
        <f>[1]!s_margin_seclendingbalance(A127,"",10000)</f>
        <v>0</v>
      </c>
      <c r="S127" s="17">
        <f>[1]!s_val_ev(A127,"",100000000)</f>
        <v>22.334247509000001</v>
      </c>
      <c r="T127" s="17">
        <f>[1]!share_freesharesmv(A127,"",100000000)</f>
        <v>12.671302788199998</v>
      </c>
      <c r="U127" s="17">
        <f>[1]!s_dq_amount_btin(A127,E127,100000000)</f>
        <v>1.5604670199999999</v>
      </c>
      <c r="V127" s="17">
        <f>[1]!s_dq_turn(A127,E127)</f>
        <v>6.8265283851553811</v>
      </c>
      <c r="W127" s="2">
        <f>[1]!s_pq_amount(A127,"20260101","",100000000)</f>
        <v>73.748626400000006</v>
      </c>
      <c r="X127" s="2">
        <f>[1]!s_pq_avgamount(A127,"20260101","",100000000)</f>
        <v>0.67044205818181823</v>
      </c>
      <c r="Y127" s="17">
        <f>[1]!s_ipo_dilutedpe(A127)</f>
        <v>0</v>
      </c>
      <c r="Z127" s="12">
        <f>[1]!s_ipo_collection_total(A127,100000000)</f>
        <v>0.126</v>
      </c>
      <c r="AA127" s="2">
        <f>[1]!s_val_pe_ttm(A127,E127)</f>
        <v>136.6475830078125</v>
      </c>
      <c r="AB127" s="5">
        <f>[1]!s_info_zjtxornot1(A127,"")</f>
        <v>0</v>
      </c>
      <c r="AC127" s="22" t="str">
        <f>[1]!s_info_nature1(A127,"")</f>
        <v>地方国有企业</v>
      </c>
      <c r="AD127" s="6" t="str">
        <f>[1]!s_info_city(A127)</f>
        <v>杭州市</v>
      </c>
      <c r="AE127" s="6" t="str">
        <f>[1]!s_info_province(A127)</f>
        <v>浙江省</v>
      </c>
      <c r="AF127">
        <v>120.153576</v>
      </c>
      <c r="AG127">
        <v>30.287458999999998</v>
      </c>
    </row>
    <row r="128" spans="1:33" x14ac:dyDescent="0.3">
      <c r="A128" s="16" t="s">
        <v>895</v>
      </c>
      <c r="B128" s="16" t="s">
        <v>896</v>
      </c>
      <c r="C128" s="16" t="str">
        <f>[1]!s_info_mkt(A128)</f>
        <v>主板</v>
      </c>
      <c r="D128" s="16" t="str">
        <f>[1]!s_ipo_listeddate(A128)</f>
        <v>2022-07-29</v>
      </c>
      <c r="E128" s="16" t="str">
        <f>[1]!lastradeday_s("000002","")</f>
        <v>2026-06-22</v>
      </c>
      <c r="F128" s="16" t="str">
        <f>[1]!s_info_industry_csrc2023(A128,"",3)</f>
        <v>通用设备制造业</v>
      </c>
      <c r="G128" s="16" t="str">
        <f>[1]!s_info_industry_csrc2023(A128,"",1)</f>
        <v>制造业</v>
      </c>
      <c r="H128" s="16">
        <f>[1]!s_is(A128,83,"FY","YTD","20251231",1,"",100000000)</f>
        <v>30.5302015169</v>
      </c>
      <c r="I128" s="16">
        <f>[1]!s_is(A128,83,"FY","YTD","20241231",1,"",100000000)</f>
        <v>30.121203455500002</v>
      </c>
      <c r="J128" s="16">
        <f t="shared" si="3"/>
        <v>1.3578410371426042E-2</v>
      </c>
      <c r="K128" s="16">
        <f>[1]!s_is(A128,61,"FY","YTD","20251231",1,"",100000000)</f>
        <v>2.1572020897000002</v>
      </c>
      <c r="L128" s="16">
        <f>[1]!s_is(A128,61,"FY","YTD","20241231",1,"",100000000)</f>
        <v>2.4526810362</v>
      </c>
      <c r="M128" s="16">
        <f t="shared" si="4"/>
        <v>-0.12047181926182818</v>
      </c>
      <c r="N128" s="16">
        <f>[1]!s_fa_roe(A128,"20251231")</f>
        <v>12.632</v>
      </c>
      <c r="O128" s="16">
        <f>[1]!s_stmnote_rdexp(A128,"20251231",1,10000)</f>
        <v>3321.4207000000001</v>
      </c>
      <c r="P128" s="20">
        <f t="shared" si="5"/>
        <v>1.0879131269937496E-2</v>
      </c>
      <c r="Q128" s="16">
        <f>[1]!s_margin_tradingbalance(A128,"",10000)</f>
        <v>0</v>
      </c>
      <c r="R128" s="16">
        <f>[1]!s_margin_seclendingbalance(A128,"",10000)</f>
        <v>0</v>
      </c>
      <c r="S128" s="17">
        <f>[1]!s_val_ev(A128,"",100000000)</f>
        <v>38.736865315799996</v>
      </c>
      <c r="T128" s="17">
        <f>[1]!share_freesharesmv(A128,"",100000000)</f>
        <v>12.163513808999999</v>
      </c>
      <c r="U128" s="17">
        <f>[1]!s_dq_amount_btin(A128,E128,100000000)</f>
        <v>3.2294605700000001</v>
      </c>
      <c r="V128" s="17">
        <f>[1]!s_dq_turn(A128,E128)</f>
        <v>8.6844986360895557</v>
      </c>
      <c r="W128" s="2">
        <f>[1]!s_pq_amount(A128,"20260101","",100000000)</f>
        <v>50.664855789999997</v>
      </c>
      <c r="X128" s="2">
        <f>[1]!s_pq_avgamount(A128,"20260101","",100000000)</f>
        <v>0.4605895980909091</v>
      </c>
      <c r="Y128" s="17">
        <f>[1]!s_ipo_dilutedpe(A128)</f>
        <v>18.71</v>
      </c>
      <c r="Z128" s="12">
        <f>[1]!s_ipo_collection_total(A128,100000000)</f>
        <v>6.0732908703999993</v>
      </c>
      <c r="AA128" s="2">
        <f>[1]!s_val_pe_ttm(A128,E128)</f>
        <v>19.700471878051758</v>
      </c>
      <c r="AB128" s="5">
        <f>[1]!s_info_zjtxornot1(A128,"")</f>
        <v>1</v>
      </c>
      <c r="AC128" s="22" t="str">
        <f>[1]!s_info_nature1(A128,"")</f>
        <v>外资企业</v>
      </c>
      <c r="AD128" s="6" t="str">
        <f>[1]!s_info_city(A128)</f>
        <v>常熟市</v>
      </c>
      <c r="AE128" s="6" t="str">
        <f>[1]!s_info_province(A128)</f>
        <v>江苏省</v>
      </c>
      <c r="AF128">
        <v>120.831486</v>
      </c>
      <c r="AG128">
        <v>31.669446000000001</v>
      </c>
    </row>
    <row r="129" spans="1:33" x14ac:dyDescent="0.3">
      <c r="A129" s="16" t="s">
        <v>897</v>
      </c>
      <c r="B129" s="16" t="s">
        <v>898</v>
      </c>
      <c r="C129" s="16" t="str">
        <f>[1]!s_info_mkt(A129)</f>
        <v>主板</v>
      </c>
      <c r="D129" s="16" t="str">
        <f>[1]!s_ipo_listeddate(A129)</f>
        <v>2019-03-11</v>
      </c>
      <c r="E129" s="16" t="str">
        <f>[1]!lastradeday_s("000002","")</f>
        <v>2026-06-22</v>
      </c>
      <c r="F129" s="16" t="str">
        <f>[1]!s_info_industry_csrc2023(A129,"",3)</f>
        <v>医药制造业</v>
      </c>
      <c r="G129" s="16" t="str">
        <f>[1]!s_info_industry_csrc2023(A129,"",1)</f>
        <v>制造业</v>
      </c>
      <c r="H129" s="16">
        <f>[1]!s_is(A129,83,"FY","YTD","20251231",1,"",100000000)</f>
        <v>36.715730759899998</v>
      </c>
      <c r="I129" s="16">
        <f>[1]!s_is(A129,83,"FY","YTD","20241231",1,"",100000000)</f>
        <v>33.262920899299999</v>
      </c>
      <c r="J129" s="16">
        <f t="shared" si="3"/>
        <v>0.1038035676738378</v>
      </c>
      <c r="K129" s="16">
        <f>[1]!s_is(A129,61,"FY","YTD","20251231",1,"",100000000)</f>
        <v>2.4888407674000002</v>
      </c>
      <c r="L129" s="16">
        <f>[1]!s_is(A129,61,"FY","YTD","20241231",1,"",100000000)</f>
        <v>3.6867914708999998</v>
      </c>
      <c r="M129" s="16">
        <f t="shared" si="4"/>
        <v>-0.32493042065315464</v>
      </c>
      <c r="N129" s="16">
        <f>[1]!s_fa_roe(A129,"20251231")</f>
        <v>7.0789999999999997</v>
      </c>
      <c r="O129" s="16">
        <f>[1]!s_stmnote_rdexp(A129,"20251231",1,10000)</f>
        <v>10405.131981999999</v>
      </c>
      <c r="P129" s="20">
        <f t="shared" si="5"/>
        <v>2.8339710981223946E-2</v>
      </c>
      <c r="Q129" s="16">
        <f>[1]!s_margin_tradingbalance(A129,"",10000)</f>
        <v>0</v>
      </c>
      <c r="R129" s="16">
        <f>[1]!s_margin_seclendingbalance(A129,"",10000)</f>
        <v>0</v>
      </c>
      <c r="S129" s="17">
        <f>[1]!s_val_ev(A129,"",100000000)</f>
        <v>61.996683345299999</v>
      </c>
      <c r="T129" s="17">
        <f>[1]!share_freesharesmv(A129,"",100000000)</f>
        <v>23.291219926699995</v>
      </c>
      <c r="U129" s="17">
        <f>[1]!s_dq_amount_btin(A129,E129,100000000)</f>
        <v>2.55495823</v>
      </c>
      <c r="V129" s="17">
        <f>[1]!s_dq_turn(A129,E129)</f>
        <v>6.201826752479902</v>
      </c>
      <c r="W129" s="2">
        <f>[1]!s_pq_amount(A129,"20260101","",100000000)</f>
        <v>202.47732827999999</v>
      </c>
      <c r="X129" s="2">
        <f>[1]!s_pq_avgamount(A129,"20260101","",100000000)</f>
        <v>1.8407029843636364</v>
      </c>
      <c r="Y129" s="17">
        <f>[1]!s_ipo_dilutedpe(A129)</f>
        <v>22.03</v>
      </c>
      <c r="Z129" s="12">
        <f>[1]!s_ipo_collection_total(A129,100000000)</f>
        <v>5.2944000000000004</v>
      </c>
      <c r="AA129" s="2">
        <f>[1]!s_val_pe_ttm(A129,E129)</f>
        <v>22.848981857299805</v>
      </c>
      <c r="AB129" s="5">
        <f>[1]!s_info_zjtxornot1(A129,"")</f>
        <v>0</v>
      </c>
      <c r="AC129" s="22" t="str">
        <f>[1]!s_info_nature1(A129,"")</f>
        <v>民营企业</v>
      </c>
      <c r="AD129" s="6" t="str">
        <f>[1]!s_info_city(A129)</f>
        <v>枝江市</v>
      </c>
      <c r="AE129" s="6" t="str">
        <f>[1]!s_info_province(A129)</f>
        <v>湖北省</v>
      </c>
      <c r="AF129">
        <v>111.728567</v>
      </c>
      <c r="AG129">
        <v>30.451767</v>
      </c>
    </row>
    <row r="130" spans="1:33" x14ac:dyDescent="0.3">
      <c r="A130" s="16" t="s">
        <v>899</v>
      </c>
      <c r="B130" s="16" t="s">
        <v>900</v>
      </c>
      <c r="C130" s="16" t="str">
        <f>[1]!s_info_mkt(A130)</f>
        <v>主板</v>
      </c>
      <c r="D130" s="16" t="str">
        <f>[1]!s_ipo_listeddate(A130)</f>
        <v>2010-02-09</v>
      </c>
      <c r="E130" s="16" t="str">
        <f>[1]!lastradeday_s("000002","")</f>
        <v>2026-06-22</v>
      </c>
      <c r="F130" s="16" t="str">
        <f>[1]!s_info_industry_csrc2023(A130,"",3)</f>
        <v>互联网和相关服务</v>
      </c>
      <c r="G130" s="16" t="str">
        <f>[1]!s_info_industry_csrc2023(A130,"",1)</f>
        <v>信息传输、软件和信息技术服务业</v>
      </c>
      <c r="H130" s="16">
        <f>[1]!s_is(A130,83,"FY","YTD","20251231",1,"",100000000)</f>
        <v>20.7697852451</v>
      </c>
      <c r="I130" s="16">
        <f>[1]!s_is(A130,83,"FY","YTD","20241231",1,"",100000000)</f>
        <v>15.785752764200002</v>
      </c>
      <c r="J130" s="16">
        <f t="shared" si="3"/>
        <v>0.31572979479338636</v>
      </c>
      <c r="K130" s="16">
        <f>[1]!s_is(A130,61,"FY","YTD","20251231",1,"",100000000)</f>
        <v>-0.4885128701</v>
      </c>
      <c r="L130" s="16">
        <f>[1]!s_is(A130,61,"FY","YTD","20241231",1,"",100000000)</f>
        <v>-1.1794798232999999</v>
      </c>
      <c r="M130" s="16">
        <f t="shared" si="4"/>
        <v>0.58582346179248967</v>
      </c>
      <c r="N130" s="16">
        <f>[1]!s_fa_roe(A130,"20251231")</f>
        <v>-4.0571999999999999</v>
      </c>
      <c r="O130" s="16">
        <f>[1]!s_stmnote_rdexp(A130,"20251231",1,10000)</f>
        <v>3676.6895380000001</v>
      </c>
      <c r="P130" s="20">
        <f t="shared" si="5"/>
        <v>1.7702106664138007E-2</v>
      </c>
      <c r="Q130" s="16">
        <f>[1]!s_margin_tradingbalance(A130,"",10000)</f>
        <v>65862.918999999994</v>
      </c>
      <c r="R130" s="16">
        <f>[1]!s_margin_seclendingbalance(A130,"",10000)</f>
        <v>495.80220000000003</v>
      </c>
      <c r="S130" s="17">
        <f>[1]!s_val_ev(A130,"",100000000)</f>
        <v>140.63979470000001</v>
      </c>
      <c r="T130" s="17">
        <f>[1]!share_freesharesmv(A130,"",100000000)</f>
        <v>138.18397121500001</v>
      </c>
      <c r="U130" s="17">
        <f>[1]!s_dq_amount_btin(A130,E130,100000000)</f>
        <v>24.265374090000002</v>
      </c>
      <c r="V130" s="17">
        <f>[1]!s_dq_turn(A130,E130)</f>
        <v>17.759656691163361</v>
      </c>
      <c r="W130" s="2">
        <f>[1]!s_pq_amount(A130,"20260101","",100000000)</f>
        <v>1182.5802432</v>
      </c>
      <c r="X130" s="2">
        <f>[1]!s_pq_avgamount(A130,"20260101","",100000000)</f>
        <v>10.750729483636363</v>
      </c>
      <c r="Y130" s="17">
        <f>[1]!s_ipo_dilutedpe(A130)</f>
        <v>56.05</v>
      </c>
      <c r="Z130" s="12">
        <f>[1]!s_ipo_collection_total(A130,100000000)</f>
        <v>2.8975499999999998</v>
      </c>
      <c r="AA130" s="2">
        <f>[1]!s_val_pe_ttm(A130,E130)</f>
        <v>-589.64251708984375</v>
      </c>
      <c r="AB130" s="5">
        <f>[1]!s_info_zjtxornot1(A130,"")</f>
        <v>0</v>
      </c>
      <c r="AC130" s="22" t="str">
        <f>[1]!s_info_nature1(A130,"")</f>
        <v>公众企业</v>
      </c>
      <c r="AD130" s="6" t="str">
        <f>[1]!s_info_city(A130)</f>
        <v>大连市</v>
      </c>
      <c r="AE130" s="6" t="str">
        <f>[1]!s_info_province(A130)</f>
        <v>辽宁省</v>
      </c>
      <c r="AF130">
        <v>121.618622</v>
      </c>
      <c r="AG130">
        <v>38.914589999999997</v>
      </c>
    </row>
    <row r="131" spans="1:33" x14ac:dyDescent="0.3">
      <c r="A131" s="16" t="s">
        <v>901</v>
      </c>
      <c r="B131" s="16" t="s">
        <v>902</v>
      </c>
      <c r="C131" s="16" t="str">
        <f>[1]!s_info_mkt(A131)</f>
        <v>主板</v>
      </c>
      <c r="D131" s="16" t="str">
        <f>[1]!s_ipo_listeddate(A131)</f>
        <v>2015-06-30</v>
      </c>
      <c r="E131" s="16" t="str">
        <f>[1]!lastradeday_s("000002","")</f>
        <v>2026-06-22</v>
      </c>
      <c r="F131" s="16" t="str">
        <f>[1]!s_info_industry_csrc2023(A131,"",3)</f>
        <v>燃气生产和供应业</v>
      </c>
      <c r="G131" s="16" t="str">
        <f>[1]!s_info_industry_csrc2023(A131,"",1)</f>
        <v>电力、热力、燃气及水生产和供应业</v>
      </c>
      <c r="H131" s="16">
        <f>[1]!s_is(A131,83,"FY","YTD","20251231",1,"",100000000)</f>
        <v>13.6052147066</v>
      </c>
      <c r="I131" s="16">
        <f>[1]!s_is(A131,83,"FY","YTD","20241231",1,"",100000000)</f>
        <v>20.0223048579</v>
      </c>
      <c r="J131" s="16">
        <f t="shared" ref="J131:J194" si="6">H131/I131-1</f>
        <v>-0.3204970754787041</v>
      </c>
      <c r="K131" s="16">
        <f>[1]!s_is(A131,61,"FY","YTD","20251231",1,"",100000000)</f>
        <v>2.6620295027999998</v>
      </c>
      <c r="L131" s="16">
        <f>[1]!s_is(A131,61,"FY","YTD","20241231",1,"",100000000)</f>
        <v>1.5506817284999999</v>
      </c>
      <c r="M131" s="16">
        <f t="shared" ref="M131:M194" si="7">(K131-L131)/ABS(L131)</f>
        <v>0.71668334892616881</v>
      </c>
      <c r="N131" s="16">
        <f>[1]!s_fa_roe(A131,"20251231")</f>
        <v>6.8384</v>
      </c>
      <c r="O131" s="16">
        <f>[1]!s_stmnote_rdexp(A131,"20251231",1,10000)</f>
        <v>0</v>
      </c>
      <c r="P131" s="20">
        <f t="shared" ref="P131:P194" si="8">O131/H131/10000</f>
        <v>0</v>
      </c>
      <c r="Q131" s="16">
        <f>[1]!s_margin_tradingbalance(A131,"",10000)</f>
        <v>16150.938</v>
      </c>
      <c r="R131" s="16">
        <f>[1]!s_margin_seclendingbalance(A131,"",10000)</f>
        <v>22.6568</v>
      </c>
      <c r="S131" s="17">
        <f>[1]!s_val_ev(A131,"",100000000)</f>
        <v>73.193761414099995</v>
      </c>
      <c r="T131" s="17">
        <f>[1]!share_freesharesmv(A131,"",100000000)</f>
        <v>29.580631155599999</v>
      </c>
      <c r="U131" s="17">
        <f>[1]!s_dq_amount_btin(A131,E131,100000000)</f>
        <v>3.4838239799999999</v>
      </c>
      <c r="V131" s="17">
        <f>[1]!s_dq_turn(A131,E131)</f>
        <v>4.6869961483344866</v>
      </c>
      <c r="W131" s="2">
        <f>[1]!s_pq_amount(A131,"20260101","",100000000)</f>
        <v>127.26469899</v>
      </c>
      <c r="X131" s="2">
        <f>[1]!s_pq_avgamount(A131,"20260101","",100000000)</f>
        <v>1.1569518090000002</v>
      </c>
      <c r="Y131" s="17">
        <f>[1]!s_ipo_dilutedpe(A131)</f>
        <v>22.97</v>
      </c>
      <c r="Z131" s="12">
        <f>[1]!s_ipo_collection_total(A131,100000000)</f>
        <v>2.4929999999999999</v>
      </c>
      <c r="AA131" s="2">
        <f>[1]!s_val_pe_ttm(A131,E131)</f>
        <v>23.102914810180664</v>
      </c>
      <c r="AB131" s="5">
        <f>[1]!s_info_zjtxornot1(A131,"")</f>
        <v>0</v>
      </c>
      <c r="AC131" s="22" t="str">
        <f>[1]!s_info_nature1(A131,"")</f>
        <v>集体企业</v>
      </c>
      <c r="AD131" s="6" t="str">
        <f>[1]!s_info_city(A131)</f>
        <v>龙口市</v>
      </c>
      <c r="AE131" s="6" t="str">
        <f>[1]!s_info_province(A131)</f>
        <v>山东省</v>
      </c>
      <c r="AF131">
        <v>120.5228</v>
      </c>
      <c r="AG131">
        <v>37.610401000000003</v>
      </c>
    </row>
    <row r="132" spans="1:33" x14ac:dyDescent="0.3">
      <c r="A132" s="16" t="s">
        <v>903</v>
      </c>
      <c r="B132" s="16" t="s">
        <v>904</v>
      </c>
      <c r="C132" s="16" t="str">
        <f>[1]!s_info_mkt(A132)</f>
        <v>主板</v>
      </c>
      <c r="D132" s="16" t="str">
        <f>[1]!s_ipo_listeddate(A132)</f>
        <v>2019-02-22</v>
      </c>
      <c r="E132" s="16" t="str">
        <f>[1]!lastradeday_s("000002","")</f>
        <v>2026-06-22</v>
      </c>
      <c r="F132" s="16" t="str">
        <f>[1]!s_info_industry_csrc2023(A132,"",3)</f>
        <v>专用设备制造业</v>
      </c>
      <c r="G132" s="16" t="str">
        <f>[1]!s_info_industry_csrc2023(A132,"",1)</f>
        <v>制造业</v>
      </c>
      <c r="H132" s="16">
        <f>[1]!s_is(A132,83,"FY","YTD","20251231",1,"",100000000)</f>
        <v>11.603874272899999</v>
      </c>
      <c r="I132" s="16">
        <f>[1]!s_is(A132,83,"FY","YTD","20241231",1,"",100000000)</f>
        <v>12.399781965399999</v>
      </c>
      <c r="J132" s="16">
        <f t="shared" si="6"/>
        <v>-6.418723286593897E-2</v>
      </c>
      <c r="K132" s="16">
        <f>[1]!s_is(A132,61,"FY","YTD","20251231",1,"",100000000)</f>
        <v>-1.5262070903</v>
      </c>
      <c r="L132" s="16">
        <f>[1]!s_is(A132,61,"FY","YTD","20241231",1,"",100000000)</f>
        <v>-2.1194903673000001</v>
      </c>
      <c r="M132" s="16">
        <f t="shared" si="7"/>
        <v>0.27991789259970939</v>
      </c>
      <c r="N132" s="16">
        <f>[1]!s_fa_roe(A132,"20251231")</f>
        <v>-8.5283999999999995</v>
      </c>
      <c r="O132" s="16">
        <f>[1]!s_stmnote_rdexp(A132,"20251231",1,10000)</f>
        <v>6810.330825</v>
      </c>
      <c r="P132" s="20">
        <f t="shared" si="8"/>
        <v>5.8690146625468273E-2</v>
      </c>
      <c r="Q132" s="16">
        <f>[1]!s_margin_tradingbalance(A132,"",10000)</f>
        <v>0</v>
      </c>
      <c r="R132" s="16">
        <f>[1]!s_margin_seclendingbalance(A132,"",10000)</f>
        <v>0</v>
      </c>
      <c r="S132" s="17">
        <f>[1]!s_val_ev(A132,"",100000000)</f>
        <v>29.464154986200001</v>
      </c>
      <c r="T132" s="17">
        <f>[1]!share_freesharesmv(A132,"",100000000)</f>
        <v>16.547837277399999</v>
      </c>
      <c r="U132" s="17">
        <f>[1]!s_dq_amount_btin(A132,E132,100000000)</f>
        <v>2.3160429800000002</v>
      </c>
      <c r="V132" s="17">
        <f>[1]!s_dq_turn(A132,E132)</f>
        <v>8.0383510632132253</v>
      </c>
      <c r="W132" s="2">
        <f>[1]!s_pq_amount(A132,"20260101","",100000000)</f>
        <v>89.976809810000006</v>
      </c>
      <c r="X132" s="2">
        <f>[1]!s_pq_avgamount(A132,"20260101","",100000000)</f>
        <v>0.81797099827272723</v>
      </c>
      <c r="Y132" s="17">
        <f>[1]!s_ipo_dilutedpe(A132)</f>
        <v>22.97</v>
      </c>
      <c r="Z132" s="12">
        <f>[1]!s_ipo_collection_total(A132,100000000)</f>
        <v>2.4279777</v>
      </c>
      <c r="AA132" s="2">
        <f>[1]!s_val_pe_ttm(A132,E132)</f>
        <v>-20.339046478271484</v>
      </c>
      <c r="AB132" s="5">
        <f>[1]!s_info_zjtxornot1(A132,"")</f>
        <v>1</v>
      </c>
      <c r="AC132" s="22" t="str">
        <f>[1]!s_info_nature1(A132,"")</f>
        <v>民营企业</v>
      </c>
      <c r="AD132" s="6" t="str">
        <f>[1]!s_info_city(A132)</f>
        <v>上海市</v>
      </c>
      <c r="AE132" s="6" t="str">
        <f>[1]!s_info_province(A132)</f>
        <v>上海</v>
      </c>
      <c r="AF132">
        <v>121.472644</v>
      </c>
      <c r="AG132">
        <v>31.231705999999999</v>
      </c>
    </row>
    <row r="133" spans="1:33" x14ac:dyDescent="0.3">
      <c r="A133" s="16" t="s">
        <v>905</v>
      </c>
      <c r="B133" s="16" t="s">
        <v>906</v>
      </c>
      <c r="C133" s="16" t="str">
        <f>[1]!s_info_mkt(A133)</f>
        <v>主板</v>
      </c>
      <c r="D133" s="16" t="str">
        <f>[1]!s_ipo_listeddate(A133)</f>
        <v>2015-01-27</v>
      </c>
      <c r="E133" s="16" t="str">
        <f>[1]!lastradeday_s("000002","")</f>
        <v>2026-06-22</v>
      </c>
      <c r="F133" s="16" t="str">
        <f>[1]!s_info_industry_csrc2023(A133,"",3)</f>
        <v>化学原料和化学制品制造业</v>
      </c>
      <c r="G133" s="16" t="str">
        <f>[1]!s_info_industry_csrc2023(A133,"",1)</f>
        <v>制造业</v>
      </c>
      <c r="H133" s="16">
        <f>[1]!s_is(A133,83,"FY","YTD","20251231",1,"",100000000)</f>
        <v>45.269635744300004</v>
      </c>
      <c r="I133" s="16">
        <f>[1]!s_is(A133,83,"FY","YTD","20241231",1,"",100000000)</f>
        <v>42.374028512700001</v>
      </c>
      <c r="J133" s="16">
        <f t="shared" si="6"/>
        <v>6.833448065321801E-2</v>
      </c>
      <c r="K133" s="16">
        <f>[1]!s_is(A133,61,"FY","YTD","20251231",1,"",100000000)</f>
        <v>4.7976348507999997</v>
      </c>
      <c r="L133" s="16">
        <f>[1]!s_is(A133,61,"FY","YTD","20241231",1,"",100000000)</f>
        <v>0.81357608849999996</v>
      </c>
      <c r="M133" s="16">
        <f t="shared" si="7"/>
        <v>4.8969713080499417</v>
      </c>
      <c r="N133" s="16">
        <f>[1]!s_fa_roe(A133,"20251231")</f>
        <v>14.530200000000001</v>
      </c>
      <c r="O133" s="16">
        <f>[1]!s_stmnote_rdexp(A133,"20251231",1,10000)</f>
        <v>17329.927033</v>
      </c>
      <c r="P133" s="20">
        <f t="shared" si="8"/>
        <v>3.8281569418596541E-2</v>
      </c>
      <c r="Q133" s="16">
        <f>[1]!s_margin_tradingbalance(A133,"",10000)</f>
        <v>57100.708599999998</v>
      </c>
      <c r="R133" s="16">
        <f>[1]!s_margin_seclendingbalance(A133,"",10000)</f>
        <v>32.761000000000003</v>
      </c>
      <c r="S133" s="17">
        <f>[1]!s_val_ev(A133,"",100000000)</f>
        <v>90.124024785600014</v>
      </c>
      <c r="T133" s="17">
        <f>[1]!share_freesharesmv(A133,"",100000000)</f>
        <v>68.384090114800003</v>
      </c>
      <c r="U133" s="17">
        <f>[1]!s_dq_amount_btin(A133,E133,100000000)</f>
        <v>7.6287321700000001</v>
      </c>
      <c r="V133" s="17">
        <f>[1]!s_dq_turn(A133,E133)</f>
        <v>9.406487519926376</v>
      </c>
      <c r="W133" s="2">
        <f>[1]!s_pq_amount(A133,"20260101","",100000000)</f>
        <v>633.04717743000003</v>
      </c>
      <c r="X133" s="2">
        <f>[1]!s_pq_avgamount(A133,"20260101","",100000000)</f>
        <v>5.7549743402727271</v>
      </c>
      <c r="Y133" s="17">
        <f>[1]!s_ipo_dilutedpe(A133)</f>
        <v>22.98</v>
      </c>
      <c r="Z133" s="12">
        <f>[1]!s_ipo_collection_total(A133,100000000)</f>
        <v>2.6724999999999999</v>
      </c>
      <c r="AA133" s="2">
        <f>[1]!s_val_pe_ttm(A133,E133)</f>
        <v>17.88902473449707</v>
      </c>
      <c r="AB133" s="5">
        <f>[1]!s_info_zjtxornot1(A133,"")</f>
        <v>0</v>
      </c>
      <c r="AC133" s="22" t="str">
        <f>[1]!s_info_nature1(A133,"")</f>
        <v>民营企业</v>
      </c>
      <c r="AD133" s="6" t="str">
        <f>[1]!s_info_city(A133)</f>
        <v>新沂市</v>
      </c>
      <c r="AE133" s="6" t="str">
        <f>[1]!s_info_province(A133)</f>
        <v>江苏省</v>
      </c>
      <c r="AF133">
        <v>118.344121</v>
      </c>
      <c r="AG133">
        <v>34.284443000000003</v>
      </c>
    </row>
    <row r="134" spans="1:33" x14ac:dyDescent="0.3">
      <c r="A134" s="16" t="s">
        <v>907</v>
      </c>
      <c r="B134" s="16" t="s">
        <v>908</v>
      </c>
      <c r="C134" s="16" t="str">
        <f>[1]!s_info_mkt(A134)</f>
        <v>创业板</v>
      </c>
      <c r="D134" s="16" t="str">
        <f>[1]!s_ipo_listeddate(A134)</f>
        <v>2021-02-26</v>
      </c>
      <c r="E134" s="16" t="str">
        <f>[1]!lastradeday_s("000002","")</f>
        <v>2026-06-22</v>
      </c>
      <c r="F134" s="16" t="str">
        <f>[1]!s_info_industry_csrc2023(A134,"",3)</f>
        <v>计算机、通信和其他电子设备制造业</v>
      </c>
      <c r="G134" s="16" t="str">
        <f>[1]!s_info_industry_csrc2023(A134,"",1)</f>
        <v>制造业</v>
      </c>
      <c r="H134" s="16">
        <f>[1]!s_is(A134,83,"FY","YTD","20251231",1,"",100000000)</f>
        <v>14.0164026898</v>
      </c>
      <c r="I134" s="16">
        <f>[1]!s_is(A134,83,"FY","YTD","20241231",1,"",100000000)</f>
        <v>13.074541550699999</v>
      </c>
      <c r="J134" s="16">
        <f t="shared" si="6"/>
        <v>7.2037794629179475E-2</v>
      </c>
      <c r="K134" s="16">
        <f>[1]!s_is(A134,61,"FY","YTD","20251231",1,"",100000000)</f>
        <v>1.4395016730000001</v>
      </c>
      <c r="L134" s="16">
        <f>[1]!s_is(A134,61,"FY","YTD","20241231",1,"",100000000)</f>
        <v>2.1140195365999999</v>
      </c>
      <c r="M134" s="16">
        <f t="shared" si="7"/>
        <v>-0.3190688884005462</v>
      </c>
      <c r="N134" s="16">
        <f>[1]!s_fa_roe(A134,"20251231")</f>
        <v>6.1890999999999998</v>
      </c>
      <c r="O134" s="16">
        <f>[1]!s_stmnote_rdexp(A134,"20251231",1,10000)</f>
        <v>10475.997292</v>
      </c>
      <c r="P134" s="20">
        <f t="shared" si="8"/>
        <v>7.474098400171951E-2</v>
      </c>
      <c r="Q134" s="16">
        <f>[1]!s_margin_tradingbalance(A134,"",10000)</f>
        <v>13941.0317</v>
      </c>
      <c r="R134" s="16">
        <f>[1]!s_margin_seclendingbalance(A134,"",10000)</f>
        <v>43.56</v>
      </c>
      <c r="S134" s="17">
        <f>[1]!s_val_ev(A134,"",100000000)</f>
        <v>98.726667931600005</v>
      </c>
      <c r="T134" s="17">
        <f>[1]!share_freesharesmv(A134,"",100000000)</f>
        <v>31.158333727600002</v>
      </c>
      <c r="U134" s="17">
        <f>[1]!s_dq_amount_btin(A134,E134,100000000)</f>
        <v>6.4323764800000003</v>
      </c>
      <c r="V134" s="17">
        <f>[1]!s_dq_turn(A134,E134)</f>
        <v>7.8304332043234606</v>
      </c>
      <c r="W134" s="2">
        <f>[1]!s_pq_amount(A134,"20260101","",100000000)</f>
        <v>121.0912857</v>
      </c>
      <c r="X134" s="2">
        <f>[1]!s_pq_avgamount(A134,"20260101","",100000000)</f>
        <v>1.1008298700000001</v>
      </c>
      <c r="Y134" s="17">
        <f>[1]!s_ipo_dilutedpe(A134)</f>
        <v>54.04</v>
      </c>
      <c r="Z134" s="12">
        <f>[1]!s_ipo_collection_total(A134,100000000)</f>
        <v>15.036</v>
      </c>
      <c r="AA134" s="2">
        <f>[1]!s_val_pe_ttm(A134,E134)</f>
        <v>137.24134826660156</v>
      </c>
      <c r="AB134" s="5">
        <f>[1]!s_info_zjtxornot1(A134,"")</f>
        <v>1</v>
      </c>
      <c r="AC134" s="22" t="str">
        <f>[1]!s_info_nature1(A134,"")</f>
        <v>民营企业</v>
      </c>
      <c r="AD134" s="6" t="str">
        <f>[1]!s_info_city(A134)</f>
        <v>深圳市</v>
      </c>
      <c r="AE134" s="6" t="str">
        <f>[1]!s_info_province(A134)</f>
        <v>广东省</v>
      </c>
      <c r="AF134">
        <v>114.085947</v>
      </c>
      <c r="AG134">
        <v>22.547000000000001</v>
      </c>
    </row>
    <row r="135" spans="1:33" x14ac:dyDescent="0.3">
      <c r="A135" s="16" t="s">
        <v>909</v>
      </c>
      <c r="B135" s="16" t="s">
        <v>910</v>
      </c>
      <c r="C135" s="16" t="str">
        <f>[1]!s_info_mkt(A135)</f>
        <v>主板</v>
      </c>
      <c r="D135" s="16" t="str">
        <f>[1]!s_ipo_listeddate(A135)</f>
        <v>1997-05-26</v>
      </c>
      <c r="E135" s="16" t="str">
        <f>[1]!lastradeday_s("000002","")</f>
        <v>2026-06-22</v>
      </c>
      <c r="F135" s="16" t="str">
        <f>[1]!s_info_industry_csrc2023(A135,"",3)</f>
        <v>木材加工和木、竹、藤、棕、草制品业</v>
      </c>
      <c r="G135" s="16" t="str">
        <f>[1]!s_info_industry_csrc2023(A135,"",1)</f>
        <v>制造业</v>
      </c>
      <c r="H135" s="16">
        <f>[1]!s_is(A135,83,"FY","YTD","20251231",1,"",100000000)</f>
        <v>3.7673811654000002</v>
      </c>
      <c r="I135" s="16">
        <f>[1]!s_is(A135,83,"FY","YTD","20241231",1,"",100000000)</f>
        <v>6.0025987575999995</v>
      </c>
      <c r="J135" s="16">
        <f t="shared" si="6"/>
        <v>-0.37237497998178704</v>
      </c>
      <c r="K135" s="16">
        <f>[1]!s_is(A135,61,"FY","YTD","20251231",1,"",100000000)</f>
        <v>-3.8460408306999998</v>
      </c>
      <c r="L135" s="16">
        <f>[1]!s_is(A135,61,"FY","YTD","20241231",1,"",100000000)</f>
        <v>-3.3706581667000002</v>
      </c>
      <c r="M135" s="16">
        <f t="shared" si="7"/>
        <v>-0.1410355605609859</v>
      </c>
      <c r="N135" s="16">
        <f>[1]!s_fa_roe(A135,"20251231")</f>
        <v>-10.1006</v>
      </c>
      <c r="O135" s="16">
        <f>[1]!s_stmnote_rdexp(A135,"20251231",1,10000)</f>
        <v>861.56564900000001</v>
      </c>
      <c r="P135" s="20">
        <f t="shared" si="8"/>
        <v>2.2869086274378177E-2</v>
      </c>
      <c r="Q135" s="16">
        <f>[1]!s_margin_tradingbalance(A135,"",10000)</f>
        <v>23604.863300000001</v>
      </c>
      <c r="R135" s="16">
        <f>[1]!s_margin_seclendingbalance(A135,"",10000)</f>
        <v>0</v>
      </c>
      <c r="S135" s="17">
        <f>[1]!s_val_ev(A135,"",100000000)</f>
        <v>50.554830599200002</v>
      </c>
      <c r="T135" s="17">
        <f>[1]!share_freesharesmv(A135,"",100000000)</f>
        <v>30.758871083199995</v>
      </c>
      <c r="U135" s="17">
        <f>[1]!s_dq_amount_btin(A135,E135,100000000)</f>
        <v>3.27865662</v>
      </c>
      <c r="V135" s="17">
        <f>[1]!s_dq_turn(A135,E135)</f>
        <v>6.4225204719633249</v>
      </c>
      <c r="W135" s="2">
        <f>[1]!s_pq_amount(A135,"20260101","",100000000)</f>
        <v>215.78392233</v>
      </c>
      <c r="X135" s="2">
        <f>[1]!s_pq_avgamount(A135,"20260101","",100000000)</f>
        <v>1.9616720211818182</v>
      </c>
      <c r="Y135" s="17">
        <f>[1]!s_ipo_dilutedpe(A135)</f>
        <v>14</v>
      </c>
      <c r="Z135" s="12">
        <f>[1]!s_ipo_collection_total(A135,100000000)</f>
        <v>2.8</v>
      </c>
      <c r="AA135" s="2">
        <f>[1]!s_val_pe_ttm(A135,E135)</f>
        <v>-12.930092811584473</v>
      </c>
      <c r="AB135" s="5">
        <f>[1]!s_info_zjtxornot1(A135,"")</f>
        <v>0</v>
      </c>
      <c r="AC135" s="22" t="str">
        <f>[1]!s_info_nature1(A135,"")</f>
        <v>地方国有企业</v>
      </c>
      <c r="AD135" s="6" t="str">
        <f>[1]!s_info_city(A135)</f>
        <v>潍坊市</v>
      </c>
      <c r="AE135" s="6" t="str">
        <f>[1]!s_info_province(A135)</f>
        <v>山东省</v>
      </c>
      <c r="AF135">
        <v>119.107078</v>
      </c>
      <c r="AG135">
        <v>36.709249999999997</v>
      </c>
    </row>
    <row r="136" spans="1:33" x14ac:dyDescent="0.3">
      <c r="A136" s="16" t="s">
        <v>911</v>
      </c>
      <c r="B136" s="16" t="s">
        <v>912</v>
      </c>
      <c r="C136" s="16" t="str">
        <f>[1]!s_info_mkt(A136)</f>
        <v>创业板</v>
      </c>
      <c r="D136" s="16" t="str">
        <f>[1]!s_ipo_listeddate(A136)</f>
        <v>2019-12-30</v>
      </c>
      <c r="E136" s="16" t="str">
        <f>[1]!lastradeday_s("000002","")</f>
        <v>2026-06-22</v>
      </c>
      <c r="F136" s="16" t="str">
        <f>[1]!s_info_industry_csrc2023(A136,"",3)</f>
        <v>计算机、通信和其他电子设备制造业</v>
      </c>
      <c r="G136" s="16" t="str">
        <f>[1]!s_info_industry_csrc2023(A136,"",1)</f>
        <v>制造业</v>
      </c>
      <c r="H136" s="16">
        <f>[1]!s_is(A136,83,"FY","YTD","20251231",1,"",100000000)</f>
        <v>18.0223700634</v>
      </c>
      <c r="I136" s="16">
        <f>[1]!s_is(A136,83,"FY","YTD","20241231",1,"",100000000)</f>
        <v>16.6294144686</v>
      </c>
      <c r="J136" s="16">
        <f t="shared" si="6"/>
        <v>8.376456052798531E-2</v>
      </c>
      <c r="K136" s="16">
        <f>[1]!s_is(A136,61,"FY","YTD","20251231",1,"",100000000)</f>
        <v>4.1813895263000003</v>
      </c>
      <c r="L136" s="16">
        <f>[1]!s_is(A136,61,"FY","YTD","20241231",1,"",100000000)</f>
        <v>3.7572171048</v>
      </c>
      <c r="M136" s="16">
        <f t="shared" si="7"/>
        <v>0.11289537167232164</v>
      </c>
      <c r="N136" s="16">
        <f>[1]!s_fa_roe(A136,"20251231")</f>
        <v>15.6546</v>
      </c>
      <c r="O136" s="16">
        <f>[1]!s_stmnote_rdexp(A136,"20251231",1,10000)</f>
        <v>15155.626466999998</v>
      </c>
      <c r="P136" s="20">
        <f t="shared" si="8"/>
        <v>8.4093415092936011E-2</v>
      </c>
      <c r="Q136" s="16">
        <f>[1]!s_margin_tradingbalance(A136,"",10000)</f>
        <v>116628.6327</v>
      </c>
      <c r="R136" s="16">
        <f>[1]!s_margin_seclendingbalance(A136,"",10000)</f>
        <v>403.21109999999999</v>
      </c>
      <c r="S136" s="17">
        <f>[1]!s_val_ev(A136,"",100000000)</f>
        <v>409.57724001599996</v>
      </c>
      <c r="T136" s="17">
        <f>[1]!share_freesharesmv(A136,"",100000000)</f>
        <v>219.2190416304</v>
      </c>
      <c r="U136" s="17">
        <f>[1]!s_dq_amount_btin(A136,E136,100000000)</f>
        <v>41.326734080000001</v>
      </c>
      <c r="V136" s="17">
        <f>[1]!s_dq_turn(A136,E136)</f>
        <v>12.003228121475749</v>
      </c>
      <c r="W136" s="2">
        <f>[1]!s_pq_amount(A136,"20260101","",100000000)</f>
        <v>1246.88368904</v>
      </c>
      <c r="X136" s="2">
        <f>[1]!s_pq_avgamount(A136,"20260101","",100000000)</f>
        <v>11.335306264000002</v>
      </c>
      <c r="Y136" s="17">
        <f>[1]!s_ipo_dilutedpe(A136)</f>
        <v>22.99</v>
      </c>
      <c r="Z136" s="12">
        <f>[1]!s_ipo_collection_total(A136,100000000)</f>
        <v>3.7756799999999999</v>
      </c>
      <c r="AA136" s="2">
        <f>[1]!s_val_pe_ttm(A136,E136)</f>
        <v>94.61376953125</v>
      </c>
      <c r="AB136" s="5">
        <f>[1]!s_info_zjtxornot1(A136,"")</f>
        <v>0</v>
      </c>
      <c r="AC136" s="22" t="str">
        <f>[1]!s_info_nature1(A136,"")</f>
        <v>民营企业</v>
      </c>
      <c r="AD136" s="6" t="str">
        <f>[1]!s_info_city(A136)</f>
        <v>深圳市</v>
      </c>
      <c r="AE136" s="6" t="str">
        <f>[1]!s_info_province(A136)</f>
        <v>广东省</v>
      </c>
      <c r="AF136">
        <v>114.085947</v>
      </c>
      <c r="AG136">
        <v>22.547000000000001</v>
      </c>
    </row>
    <row r="137" spans="1:33" x14ac:dyDescent="0.3">
      <c r="A137" s="16" t="s">
        <v>913</v>
      </c>
      <c r="B137" s="16" t="s">
        <v>914</v>
      </c>
      <c r="C137" s="16" t="str">
        <f>[1]!s_info_mkt(A137)</f>
        <v>科创板</v>
      </c>
      <c r="D137" s="16" t="str">
        <f>[1]!s_ipo_listeddate(A137)</f>
        <v>2022-09-21</v>
      </c>
      <c r="E137" s="16" t="str">
        <f>[1]!lastradeday_s("000002","")</f>
        <v>2026-06-22</v>
      </c>
      <c r="F137" s="16" t="str">
        <f>[1]!s_info_industry_csrc2023(A137,"",3)</f>
        <v>通用设备制造业</v>
      </c>
      <c r="G137" s="16" t="str">
        <f>[1]!s_info_industry_csrc2023(A137,"",1)</f>
        <v>制造业</v>
      </c>
      <c r="H137" s="16">
        <f>[1]!s_is(A137,83,"FY","YTD","20251231",1,"",100000000)</f>
        <v>3.6820723814999998</v>
      </c>
      <c r="I137" s="16">
        <f>[1]!s_is(A137,83,"FY","YTD","20241231",1,"",100000000)</f>
        <v>4.7848785567999998</v>
      </c>
      <c r="J137" s="16">
        <f t="shared" si="6"/>
        <v>-0.23047735950011816</v>
      </c>
      <c r="K137" s="16">
        <f>[1]!s_is(A137,61,"FY","YTD","20251231",1,"",100000000)</f>
        <v>9.9523750500000008E-2</v>
      </c>
      <c r="L137" s="16">
        <f>[1]!s_is(A137,61,"FY","YTD","20241231",1,"",100000000)</f>
        <v>0.51503848139999997</v>
      </c>
      <c r="M137" s="16">
        <f t="shared" si="7"/>
        <v>-0.80676443781546148</v>
      </c>
      <c r="N137" s="16">
        <f>[1]!s_fa_roe(A137,"20251231")</f>
        <v>0.97650000000000003</v>
      </c>
      <c r="O137" s="16">
        <f>[1]!s_stmnote_rdexp(A137,"20251231",1,10000)</f>
        <v>4997.9906020000008</v>
      </c>
      <c r="P137" s="20">
        <f t="shared" si="8"/>
        <v>0.13573852124992511</v>
      </c>
      <c r="Q137" s="16">
        <f>[1]!s_margin_tradingbalance(A137,"",10000)</f>
        <v>21396.778399999999</v>
      </c>
      <c r="R137" s="16">
        <f>[1]!s_margin_seclendingbalance(A137,"",10000)</f>
        <v>46.076700000000002</v>
      </c>
      <c r="S137" s="17">
        <f>[1]!s_val_ev(A137,"",100000000)</f>
        <v>58.316326119999999</v>
      </c>
      <c r="T137" s="17">
        <f>[1]!share_freesharesmv(A137,"",100000000)</f>
        <v>30.309143227999996</v>
      </c>
      <c r="U137" s="17">
        <f>[1]!s_dq_amount_btin(A137,E137,100000000)</f>
        <v>2.6497787699999997</v>
      </c>
      <c r="V137" s="17">
        <f>[1]!s_dq_turn(A137,E137)</f>
        <v>4.6021398509868954</v>
      </c>
      <c r="W137" s="2">
        <f>[1]!s_pq_amount(A137,"20260101","",100000000)</f>
        <v>151.43124116999999</v>
      </c>
      <c r="X137" s="2">
        <f>[1]!s_pq_avgamount(A137,"20260101","",100000000)</f>
        <v>1.376647647</v>
      </c>
      <c r="Y137" s="17">
        <f>[1]!s_ipo_dilutedpe(A137)</f>
        <v>50.65</v>
      </c>
      <c r="Z137" s="12">
        <f>[1]!s_ipo_collection_total(A137,100000000)</f>
        <v>5.8612336999999997</v>
      </c>
      <c r="AA137" s="2">
        <f>[1]!s_val_pe_ttm(A137,E137)</f>
        <v>613.87310791015625</v>
      </c>
      <c r="AB137" s="5">
        <f>[1]!s_info_zjtxornot1(A137,"")</f>
        <v>1</v>
      </c>
      <c r="AC137" s="22" t="str">
        <f>[1]!s_info_nature1(A137,"")</f>
        <v>民营企业</v>
      </c>
      <c r="AD137" s="6" t="str">
        <f>[1]!s_info_city(A137)</f>
        <v>南京市</v>
      </c>
      <c r="AE137" s="6" t="str">
        <f>[1]!s_info_province(A137)</f>
        <v>江苏省</v>
      </c>
      <c r="AF137">
        <v>118.767413</v>
      </c>
      <c r="AG137">
        <v>32.041544000000002</v>
      </c>
    </row>
    <row r="138" spans="1:33" x14ac:dyDescent="0.3">
      <c r="A138" s="16" t="s">
        <v>915</v>
      </c>
      <c r="B138" s="16" t="s">
        <v>916</v>
      </c>
      <c r="C138" s="16" t="str">
        <f>[1]!s_info_mkt(A138)</f>
        <v>科创板</v>
      </c>
      <c r="D138" s="16" t="str">
        <f>[1]!s_ipo_listeddate(A138)</f>
        <v>2025-01-15</v>
      </c>
      <c r="E138" s="16" t="str">
        <f>[1]!lastradeday_s("000002","")</f>
        <v>2026-06-22</v>
      </c>
      <c r="F138" s="16" t="str">
        <f>[1]!s_info_industry_csrc2023(A138,"",3)</f>
        <v>仪器仪表制造业</v>
      </c>
      <c r="G138" s="16" t="str">
        <f>[1]!s_info_industry_csrc2023(A138,"",1)</f>
        <v>制造业</v>
      </c>
      <c r="H138" s="16">
        <f>[1]!s_is(A138,83,"FY","YTD","20251231",1,"",100000000)</f>
        <v>3.7131949354000002</v>
      </c>
      <c r="I138" s="16">
        <f>[1]!s_is(A138,83,"FY","YTD","20241231",1,"",100000000)</f>
        <v>3.3258388361</v>
      </c>
      <c r="J138" s="16">
        <f t="shared" si="6"/>
        <v>0.11646869207716271</v>
      </c>
      <c r="K138" s="16">
        <f>[1]!s_is(A138,61,"FY","YTD","20251231",1,"",100000000)</f>
        <v>0.95894633299999998</v>
      </c>
      <c r="L138" s="16">
        <f>[1]!s_is(A138,61,"FY","YTD","20241231",1,"",100000000)</f>
        <v>1.2052757892000001</v>
      </c>
      <c r="M138" s="16">
        <f t="shared" si="7"/>
        <v>-0.20437600954674523</v>
      </c>
      <c r="N138" s="16">
        <f>[1]!s_fa_roe(A138,"20251231")</f>
        <v>10.648899999999999</v>
      </c>
      <c r="O138" s="16">
        <f>[1]!s_stmnote_rdexp(A138,"20251231",1,10000)</f>
        <v>9242.8879500000003</v>
      </c>
      <c r="P138" s="20">
        <f t="shared" si="8"/>
        <v>0.24892008393855894</v>
      </c>
      <c r="Q138" s="16">
        <f>[1]!s_margin_tradingbalance(A138,"",10000)</f>
        <v>28928.306499999999</v>
      </c>
      <c r="R138" s="16">
        <f>[1]!s_margin_seclendingbalance(A138,"",10000)</f>
        <v>47.341799999999999</v>
      </c>
      <c r="S138" s="17">
        <f>[1]!s_val_ev(A138,"",100000000)</f>
        <v>125.34236</v>
      </c>
      <c r="T138" s="17">
        <f>[1]!share_freesharesmv(A138,"",100000000)</f>
        <v>43.676200411799996</v>
      </c>
      <c r="U138" s="17">
        <f>[1]!s_dq_amount_btin(A138,E138,100000000)</f>
        <v>3.77985558</v>
      </c>
      <c r="V138" s="17">
        <f>[1]!s_dq_turn(A138,E138)</f>
        <v>8.6908274731116091</v>
      </c>
      <c r="W138" s="2">
        <f>[1]!s_pq_amount(A138,"20260101","",100000000)</f>
        <v>313.82354965000002</v>
      </c>
      <c r="X138" s="2">
        <f>[1]!s_pq_avgamount(A138,"20260101","",100000000)</f>
        <v>2.8529413604545457</v>
      </c>
      <c r="Y138" s="17">
        <f>[1]!s_ipo_dilutedpe(A138)</f>
        <v>23</v>
      </c>
      <c r="Z138" s="12">
        <f>[1]!s_ipo_collection_total(A138,100000000)</f>
        <v>5.6882000000000001</v>
      </c>
      <c r="AA138" s="2">
        <f>[1]!s_val_pe_ttm(A138,E138)</f>
        <v>164.49578857421875</v>
      </c>
      <c r="AB138" s="5">
        <f>[1]!s_info_zjtxornot1(A138,"")</f>
        <v>1</v>
      </c>
      <c r="AC138" s="22" t="str">
        <f>[1]!s_info_nature1(A138,"")</f>
        <v>民营企业</v>
      </c>
      <c r="AD138" s="6" t="str">
        <f>[1]!s_info_city(A138)</f>
        <v>杭州市</v>
      </c>
      <c r="AE138" s="6" t="str">
        <f>[1]!s_info_province(A138)</f>
        <v>浙江省</v>
      </c>
      <c r="AF138">
        <v>120.153576</v>
      </c>
      <c r="AG138">
        <v>30.287458999999998</v>
      </c>
    </row>
    <row r="139" spans="1:33" x14ac:dyDescent="0.3">
      <c r="A139" s="16" t="s">
        <v>917</v>
      </c>
      <c r="B139" s="16" t="s">
        <v>918</v>
      </c>
      <c r="C139" s="16" t="str">
        <f>[1]!s_info_mkt(A139)</f>
        <v>科创板</v>
      </c>
      <c r="D139" s="16" t="str">
        <f>[1]!s_ipo_listeddate(A139)</f>
        <v>2022-03-16</v>
      </c>
      <c r="E139" s="16" t="str">
        <f>[1]!lastradeday_s("000002","")</f>
        <v>2026-06-22</v>
      </c>
      <c r="F139" s="16" t="str">
        <f>[1]!s_info_industry_csrc2023(A139,"",3)</f>
        <v>有色金属冶炼和压延加工业</v>
      </c>
      <c r="G139" s="16" t="str">
        <f>[1]!s_info_industry_csrc2023(A139,"",1)</f>
        <v>制造业</v>
      </c>
      <c r="H139" s="16">
        <f>[1]!s_is(A139,83,"FY","YTD","20251231",1,"",100000000)</f>
        <v>15.715948254700001</v>
      </c>
      <c r="I139" s="16">
        <f>[1]!s_is(A139,83,"FY","YTD","20241231",1,"",100000000)</f>
        <v>13.296813347999999</v>
      </c>
      <c r="J139" s="16">
        <f t="shared" si="6"/>
        <v>0.18193343347666602</v>
      </c>
      <c r="K139" s="16">
        <f>[1]!s_is(A139,61,"FY","YTD","20251231",1,"",100000000)</f>
        <v>1.4759802875999999</v>
      </c>
      <c r="L139" s="16">
        <f>[1]!s_is(A139,61,"FY","YTD","20241231",1,"",100000000)</f>
        <v>1.1424091458000001</v>
      </c>
      <c r="M139" s="16">
        <f t="shared" si="7"/>
        <v>0.29198920809269996</v>
      </c>
      <c r="N139" s="16">
        <f>[1]!s_fa_roe(A139,"20251231")</f>
        <v>9.6858000000000004</v>
      </c>
      <c r="O139" s="16">
        <f>[1]!s_stmnote_rdexp(A139,"20251231",1,10000)</f>
        <v>9366.4027079999996</v>
      </c>
      <c r="P139" s="20">
        <f t="shared" si="8"/>
        <v>5.9598075510326837E-2</v>
      </c>
      <c r="Q139" s="16">
        <f>[1]!s_margin_tradingbalance(A139,"",10000)</f>
        <v>99008.184399999998</v>
      </c>
      <c r="R139" s="16">
        <f>[1]!s_margin_seclendingbalance(A139,"",10000)</f>
        <v>54.575200000000002</v>
      </c>
      <c r="S139" s="17">
        <f>[1]!s_val_ev(A139,"",100000000)</f>
        <v>340.31438054990002</v>
      </c>
      <c r="T139" s="17">
        <f>[1]!share_freesharesmv(A139,"",100000000)</f>
        <v>165.86089918799999</v>
      </c>
      <c r="U139" s="17">
        <f>[1]!s_dq_amount_btin(A139,E139,100000000)</f>
        <v>20.62225531</v>
      </c>
      <c r="V139" s="17">
        <f>[1]!s_dq_turn(A139,E139)</f>
        <v>6.0682816087085474</v>
      </c>
      <c r="W139" s="2">
        <f>[1]!s_pq_amount(A139,"20260101","",100000000)</f>
        <v>1205.6551310100001</v>
      </c>
      <c r="X139" s="2">
        <f>[1]!s_pq_avgamount(A139,"20260101","",100000000)</f>
        <v>10.960501190999999</v>
      </c>
      <c r="Y139" s="17">
        <f>[1]!s_ipo_dilutedpe(A139)</f>
        <v>101.03</v>
      </c>
      <c r="Z139" s="12">
        <f>[1]!s_ipo_collection_total(A139,100000000)</f>
        <v>4.1930480000000001</v>
      </c>
      <c r="AA139" s="2">
        <f>[1]!s_val_pe_ttm(A139,E139)</f>
        <v>214.91986083984375</v>
      </c>
      <c r="AB139" s="5">
        <f>[1]!s_info_zjtxornot1(A139,"")</f>
        <v>0</v>
      </c>
      <c r="AC139" s="22" t="str">
        <f>[1]!s_info_nature1(A139,"")</f>
        <v>民营企业</v>
      </c>
      <c r="AD139" s="6" t="str">
        <f>[1]!s_info_city(A139)</f>
        <v>西安市</v>
      </c>
      <c r="AE139" s="6" t="str">
        <f>[1]!s_info_province(A139)</f>
        <v>陕西省</v>
      </c>
      <c r="AF139">
        <v>108.948024</v>
      </c>
      <c r="AG139">
        <v>34.263160999999997</v>
      </c>
    </row>
    <row r="140" spans="1:33" x14ac:dyDescent="0.3">
      <c r="A140" s="16" t="s">
        <v>919</v>
      </c>
      <c r="B140" s="16" t="s">
        <v>920</v>
      </c>
      <c r="C140" s="16" t="str">
        <f>[1]!s_info_mkt(A140)</f>
        <v>创业板</v>
      </c>
      <c r="D140" s="16" t="str">
        <f>[1]!s_ipo_listeddate(A140)</f>
        <v>2017-01-05</v>
      </c>
      <c r="E140" s="16" t="str">
        <f>[1]!lastradeday_s("000002","")</f>
        <v>2026-06-22</v>
      </c>
      <c r="F140" s="16" t="str">
        <f>[1]!s_info_industry_csrc2023(A140,"",3)</f>
        <v>软件和信息技术服务业</v>
      </c>
      <c r="G140" s="16" t="str">
        <f>[1]!s_info_industry_csrc2023(A140,"",1)</f>
        <v>信息传输、软件和信息技术服务业</v>
      </c>
      <c r="H140" s="16">
        <f>[1]!s_is(A140,83,"FY","YTD","20251231",1,"",100000000)</f>
        <v>2.2450328906000001</v>
      </c>
      <c r="I140" s="16">
        <f>[1]!s_is(A140,83,"FY","YTD","20241231",1,"",100000000)</f>
        <v>1.6274289005000002</v>
      </c>
      <c r="J140" s="16">
        <f t="shared" si="6"/>
        <v>0.37949675706892716</v>
      </c>
      <c r="K140" s="16">
        <f>[1]!s_is(A140,61,"FY","YTD","20251231",1,"",100000000)</f>
        <v>-0.38553407670000001</v>
      </c>
      <c r="L140" s="16">
        <f>[1]!s_is(A140,61,"FY","YTD","20241231",1,"",100000000)</f>
        <v>-0.60552546210000002</v>
      </c>
      <c r="M140" s="16">
        <f t="shared" si="7"/>
        <v>0.36330658109248815</v>
      </c>
      <c r="N140" s="16">
        <f>[1]!s_fa_roe(A140,"20251231")</f>
        <v>-12.8985</v>
      </c>
      <c r="O140" s="16">
        <f>[1]!s_stmnote_rdexp(A140,"20251231",1,10000)</f>
        <v>1918.067096</v>
      </c>
      <c r="P140" s="20">
        <f t="shared" si="8"/>
        <v>8.5436035437653823E-2</v>
      </c>
      <c r="Q140" s="16">
        <f>[1]!s_margin_tradingbalance(A140,"",10000)</f>
        <v>0</v>
      </c>
      <c r="R140" s="16">
        <f>[1]!s_margin_seclendingbalance(A140,"",10000)</f>
        <v>0</v>
      </c>
      <c r="S140" s="17">
        <f>[1]!s_val_ev(A140,"",100000000)</f>
        <v>43.693689046000003</v>
      </c>
      <c r="T140" s="17">
        <f>[1]!share_freesharesmv(A140,"",100000000)</f>
        <v>29.401979445999999</v>
      </c>
      <c r="U140" s="17">
        <f>[1]!s_dq_amount_btin(A140,E140,100000000)</f>
        <v>2.5252618999999998</v>
      </c>
      <c r="V140" s="17">
        <f>[1]!s_dq_turn(A140,E140)</f>
        <v>6.0747385379525394</v>
      </c>
      <c r="W140" s="2">
        <f>[1]!s_pq_amount(A140,"20260101","",100000000)</f>
        <v>133.27024256999999</v>
      </c>
      <c r="X140" s="2">
        <f>[1]!s_pq_avgamount(A140,"20260101","",100000000)</f>
        <v>1.2115476597272727</v>
      </c>
      <c r="Y140" s="17">
        <f>[1]!s_ipo_dilutedpe(A140)</f>
        <v>22.98</v>
      </c>
      <c r="Z140" s="12">
        <f>[1]!s_ipo_collection_total(A140,100000000)</f>
        <v>1.2350000000000001</v>
      </c>
      <c r="AA140" s="2">
        <f>[1]!s_val_pe_ttm(A140,E140)</f>
        <v>-96.83880615234375</v>
      </c>
      <c r="AB140" s="5">
        <f>[1]!s_info_zjtxornot1(A140,"")</f>
        <v>1</v>
      </c>
      <c r="AC140" s="22" t="str">
        <f>[1]!s_info_nature1(A140,"")</f>
        <v>民营企业</v>
      </c>
      <c r="AD140" s="6" t="str">
        <f>[1]!s_info_city(A140)</f>
        <v>乌鲁木齐市</v>
      </c>
      <c r="AE140" s="6" t="str">
        <f>[1]!s_info_province(A140)</f>
        <v>新疆维吾尔自治区</v>
      </c>
      <c r="AF140">
        <v>87.617733000000001</v>
      </c>
      <c r="AG140">
        <v>43.792817999999997</v>
      </c>
    </row>
    <row r="141" spans="1:33" x14ac:dyDescent="0.3">
      <c r="A141" s="16" t="s">
        <v>921</v>
      </c>
      <c r="B141" s="16" t="s">
        <v>922</v>
      </c>
      <c r="C141" s="16" t="str">
        <f>[1]!s_info_mkt(A141)</f>
        <v>科创板</v>
      </c>
      <c r="D141" s="16" t="str">
        <f>[1]!s_ipo_listeddate(A141)</f>
        <v>2023-04-17</v>
      </c>
      <c r="E141" s="16" t="str">
        <f>[1]!lastradeday_s("000002","")</f>
        <v>2026-06-22</v>
      </c>
      <c r="F141" s="16" t="str">
        <f>[1]!s_info_industry_csrc2023(A141,"",3)</f>
        <v>通用设备制造业</v>
      </c>
      <c r="G141" s="16" t="str">
        <f>[1]!s_info_industry_csrc2023(A141,"",1)</f>
        <v>制造业</v>
      </c>
      <c r="H141" s="16">
        <f>[1]!s_is(A141,83,"FY","YTD","20251231",1,"",100000000)</f>
        <v>7.1546651867</v>
      </c>
      <c r="I141" s="16">
        <f>[1]!s_is(A141,83,"FY","YTD","20241231",1,"",100000000)</f>
        <v>4.9196680987999999</v>
      </c>
      <c r="J141" s="16">
        <f t="shared" si="6"/>
        <v>0.45429834757453613</v>
      </c>
      <c r="K141" s="16">
        <f>[1]!s_is(A141,61,"FY","YTD","20251231",1,"",100000000)</f>
        <v>0.69005423690000001</v>
      </c>
      <c r="L141" s="16">
        <f>[1]!s_is(A141,61,"FY","YTD","20241231",1,"",100000000)</f>
        <v>0.67206949390000004</v>
      </c>
      <c r="M141" s="16">
        <f t="shared" si="7"/>
        <v>2.6760243045157461E-2</v>
      </c>
      <c r="N141" s="16">
        <f>[1]!s_fa_roe(A141,"20251231")</f>
        <v>3.4398</v>
      </c>
      <c r="O141" s="16">
        <f>[1]!s_stmnote_rdexp(A141,"20251231",1,10000)</f>
        <v>12906.897854999999</v>
      </c>
      <c r="P141" s="20">
        <f t="shared" si="8"/>
        <v>0.18039834874443852</v>
      </c>
      <c r="Q141" s="16">
        <f>[1]!s_margin_tradingbalance(A141,"",10000)</f>
        <v>66241.047900000005</v>
      </c>
      <c r="R141" s="16">
        <f>[1]!s_margin_seclendingbalance(A141,"",10000)</f>
        <v>850.76110000000006</v>
      </c>
      <c r="S141" s="17">
        <f>[1]!s_val_ev(A141,"",100000000)</f>
        <v>463.36896490499998</v>
      </c>
      <c r="T141" s="17">
        <f>[1]!share_freesharesmv(A141,"",100000000)</f>
        <v>141.15290987</v>
      </c>
      <c r="U141" s="17">
        <f>[1]!s_dq_amount_btin(A141,E141,100000000)</f>
        <v>14.223319679999999</v>
      </c>
      <c r="V141" s="17">
        <f>[1]!s_dq_turn(A141,E141)</f>
        <v>2.9796003391877184</v>
      </c>
      <c r="W141" s="2">
        <f>[1]!s_pq_amount(A141,"20260101","",100000000)</f>
        <v>538.13233885</v>
      </c>
      <c r="X141" s="2">
        <f>[1]!s_pq_avgamount(A141,"20260101","",100000000)</f>
        <v>4.8921121713636362</v>
      </c>
      <c r="Y141" s="17">
        <f>[1]!s_ipo_dilutedpe(A141)</f>
        <v>154.83000000000001</v>
      </c>
      <c r="Z141" s="12">
        <f>[1]!s_ipo_collection_total(A141,100000000)</f>
        <v>11.0458386498</v>
      </c>
      <c r="AA141" s="2">
        <f>[1]!s_val_pe_ttm(A141,E141)</f>
        <v>724.560302734375</v>
      </c>
      <c r="AB141" s="5">
        <f>[1]!s_info_zjtxornot1(A141,"")</f>
        <v>1</v>
      </c>
      <c r="AC141" s="22" t="str">
        <f>[1]!s_info_nature1(A141,"")</f>
        <v>外资企业</v>
      </c>
      <c r="AD141" s="6" t="str">
        <f>[1]!s_info_city(A141)</f>
        <v>长沙市</v>
      </c>
      <c r="AE141" s="6" t="str">
        <f>[1]!s_info_province(A141)</f>
        <v>湖南省</v>
      </c>
      <c r="AF141">
        <v>112.98227900000001</v>
      </c>
      <c r="AG141">
        <v>28.194089999999999</v>
      </c>
    </row>
    <row r="142" spans="1:33" x14ac:dyDescent="0.3">
      <c r="A142" s="16" t="s">
        <v>16</v>
      </c>
      <c r="B142" s="16" t="s">
        <v>17</v>
      </c>
      <c r="C142" s="16" t="str">
        <f>[1]!s_info_mkt(A142)</f>
        <v>北证</v>
      </c>
      <c r="D142" s="16" t="str">
        <f>[1]!s_ipo_listeddate(A142)</f>
        <v>2026-04-24</v>
      </c>
      <c r="E142" s="16" t="str">
        <f>[1]!lastradeday_s("000002","")</f>
        <v>2026-06-22</v>
      </c>
      <c r="F142" s="16" t="str">
        <f>[1]!s_info_industry_csrc2023(A142,"",3)</f>
        <v>专用设备制造业</v>
      </c>
      <c r="G142" s="16" t="str">
        <f>[1]!s_info_industry_csrc2023(A142,"",1)</f>
        <v>制造业</v>
      </c>
      <c r="H142" s="16">
        <f>[1]!s_is(A142,83,"FY","YTD","20251231",1,"",100000000)</f>
        <v>6.6430368603999996</v>
      </c>
      <c r="I142" s="16">
        <f>[1]!s_is(A142,83,"FY","YTD","20241231",1,"",100000000)</f>
        <v>6.4857801733000002</v>
      </c>
      <c r="J142" s="16">
        <f t="shared" si="6"/>
        <v>2.4246379448285671E-2</v>
      </c>
      <c r="K142" s="16">
        <f>[1]!s_is(A142,61,"FY","YTD","20251231",1,"",100000000)</f>
        <v>0.69751365160000001</v>
      </c>
      <c r="L142" s="16">
        <f>[1]!s_is(A142,61,"FY","YTD","20241231",1,"",100000000)</f>
        <v>0.52495780710000006</v>
      </c>
      <c r="M142" s="16">
        <f t="shared" si="7"/>
        <v>0.32870421616023227</v>
      </c>
      <c r="N142" s="16">
        <f>[1]!s_fa_roe(A142,"20251231")</f>
        <v>15.484999999999999</v>
      </c>
      <c r="O142" s="16">
        <f>[1]!s_stmnote_rdexp(A142,"20251231",1,10000)</f>
        <v>5801.4063700000006</v>
      </c>
      <c r="P142" s="20">
        <f t="shared" si="8"/>
        <v>8.733063645307966E-2</v>
      </c>
      <c r="Q142" s="16">
        <f>[1]!s_margin_tradingbalance(A142,"",10000)</f>
        <v>18287.184399999998</v>
      </c>
      <c r="R142" s="16">
        <f>[1]!s_margin_seclendingbalance(A142,"",10000)</f>
        <v>0</v>
      </c>
      <c r="S142" s="17">
        <f>[1]!s_val_ev(A142,"",100000000)</f>
        <v>133.43616</v>
      </c>
      <c r="T142" s="17">
        <f>[1]!share_freesharesmv(A142,"",100000000)</f>
        <v>39.160136663999999</v>
      </c>
      <c r="U142" s="17">
        <f>[1]!s_dq_amount_btin(A142,E142,100000000)</f>
        <v>3.8843527</v>
      </c>
      <c r="V142" s="17">
        <f>[1]!s_dq_turn(A142,E142)</f>
        <v>10.106234618017165</v>
      </c>
      <c r="W142" s="2">
        <f>[1]!s_pq_amount(A142,"20260101","",100000000)</f>
        <v>194.27793424000001</v>
      </c>
      <c r="X142" s="2">
        <f>[1]!s_pq_avgamount(A142,"20260101","",100000000)</f>
        <v>5.1125772168421051</v>
      </c>
      <c r="Y142" s="17">
        <f>[1]!s_ipo_dilutedpe(A142)</f>
        <v>14.99</v>
      </c>
      <c r="Z142" s="12">
        <f>[1]!s_ipo_collection_total(A142,100000000)</f>
        <v>2.2369500000000002</v>
      </c>
      <c r="AA142" s="2">
        <f>[1]!s_val_pe_ttm(A142,E142)</f>
        <v>183.68148803710938</v>
      </c>
      <c r="AB142" s="5">
        <f>[1]!s_info_zjtxornot1(A142,"")</f>
        <v>1</v>
      </c>
      <c r="AC142" s="22" t="str">
        <f>[1]!s_info_nature1(A142,"")</f>
        <v>民营企业</v>
      </c>
      <c r="AD142" s="6" t="str">
        <f>[1]!s_info_city(A142)</f>
        <v>昆山市</v>
      </c>
      <c r="AE142" s="6" t="str">
        <f>[1]!s_info_province(A142)</f>
        <v>江苏省</v>
      </c>
      <c r="AF142">
        <v>120.965808</v>
      </c>
      <c r="AG142">
        <v>31.328937</v>
      </c>
    </row>
    <row r="143" spans="1:33" x14ac:dyDescent="0.3">
      <c r="A143" s="16" t="s">
        <v>923</v>
      </c>
      <c r="B143" s="16" t="s">
        <v>924</v>
      </c>
      <c r="C143" s="16" t="str">
        <f>[1]!s_info_mkt(A143)</f>
        <v>主板</v>
      </c>
      <c r="D143" s="16" t="str">
        <f>[1]!s_ipo_listeddate(A143)</f>
        <v>2011-11-25</v>
      </c>
      <c r="E143" s="16" t="str">
        <f>[1]!lastradeday_s("000002","")</f>
        <v>2026-06-22</v>
      </c>
      <c r="F143" s="16" t="str">
        <f>[1]!s_info_industry_csrc2023(A143,"",3)</f>
        <v>计算机、通信和其他电子设备制造业</v>
      </c>
      <c r="G143" s="16" t="str">
        <f>[1]!s_info_industry_csrc2023(A143,"",1)</f>
        <v>制造业</v>
      </c>
      <c r="H143" s="16">
        <f>[1]!s_is(A143,83,"FY","YTD","20251231",1,"",100000000)</f>
        <v>44.802365101400007</v>
      </c>
      <c r="I143" s="16">
        <f>[1]!s_is(A143,83,"FY","YTD","20241231",1,"",100000000)</f>
        <v>40.4838023836</v>
      </c>
      <c r="J143" s="16">
        <f t="shared" si="6"/>
        <v>0.10667384147565784</v>
      </c>
      <c r="K143" s="16">
        <f>[1]!s_is(A143,61,"FY","YTD","20251231",1,"",100000000)</f>
        <v>3.0074932658</v>
      </c>
      <c r="L143" s="16">
        <f>[1]!s_is(A143,61,"FY","YTD","20241231",1,"",100000000)</f>
        <v>0.37058862020000005</v>
      </c>
      <c r="M143" s="16">
        <f t="shared" si="7"/>
        <v>7.1154495898360555</v>
      </c>
      <c r="N143" s="16">
        <f>[1]!s_fa_roe(A143,"20251231")</f>
        <v>8.6072000000000006</v>
      </c>
      <c r="O143" s="16">
        <f>[1]!s_stmnote_rdexp(A143,"20251231",1,10000)</f>
        <v>18174.998178000002</v>
      </c>
      <c r="P143" s="20">
        <f t="shared" si="8"/>
        <v>4.0567050727935927E-2</v>
      </c>
      <c r="Q143" s="16">
        <f>[1]!s_margin_tradingbalance(A143,"",10000)</f>
        <v>191580.576</v>
      </c>
      <c r="R143" s="16">
        <f>[1]!s_margin_seclendingbalance(A143,"",10000)</f>
        <v>169.14420000000001</v>
      </c>
      <c r="S143" s="17">
        <f>[1]!s_val_ev(A143,"",100000000)</f>
        <v>831.52160000000003</v>
      </c>
      <c r="T143" s="17">
        <f>[1]!share_freesharesmv(A143,"",100000000)</f>
        <v>281.82645198620003</v>
      </c>
      <c r="U143" s="17">
        <f>[1]!s_dq_amount_btin(A143,E143,100000000)</f>
        <v>32.664185289999999</v>
      </c>
      <c r="V143" s="17">
        <f>[1]!s_dq_turn(A143,E143)</f>
        <v>4.0787904422031653</v>
      </c>
      <c r="W143" s="2">
        <f>[1]!s_pq_amount(A143,"20260101","",100000000)</f>
        <v>2028.4640142000001</v>
      </c>
      <c r="X143" s="2">
        <f>[1]!s_pq_avgamount(A143,"20260101","",100000000)</f>
        <v>18.440581947272726</v>
      </c>
      <c r="Y143" s="17">
        <f>[1]!s_ipo_dilutedpe(A143)</f>
        <v>32</v>
      </c>
      <c r="Z143" s="12">
        <f>[1]!s_ipo_collection_total(A143,100000000)</f>
        <v>7.84</v>
      </c>
      <c r="AA143" s="2">
        <f>[1]!s_val_pe_ttm(A143,E143)</f>
        <v>173.51344299316406</v>
      </c>
      <c r="AB143" s="5">
        <f>[1]!s_info_zjtxornot1(A143,"")</f>
        <v>0</v>
      </c>
      <c r="AC143" s="22" t="str">
        <f>[1]!s_info_nature1(A143,"")</f>
        <v>民营企业</v>
      </c>
      <c r="AD143" s="6" t="str">
        <f>[1]!s_info_city(A143)</f>
        <v>上海市</v>
      </c>
      <c r="AE143" s="6" t="str">
        <f>[1]!s_info_province(A143)</f>
        <v>上海</v>
      </c>
      <c r="AF143">
        <v>121.472644</v>
      </c>
      <c r="AG143">
        <v>31.231705999999999</v>
      </c>
    </row>
    <row r="144" spans="1:33" x14ac:dyDescent="0.3">
      <c r="A144" s="16" t="s">
        <v>925</v>
      </c>
      <c r="B144" s="16" t="s">
        <v>926</v>
      </c>
      <c r="C144" s="16" t="str">
        <f>[1]!s_info_mkt(A144)</f>
        <v>科创板</v>
      </c>
      <c r="D144" s="16" t="str">
        <f>[1]!s_ipo_listeddate(A144)</f>
        <v>2023-07-24</v>
      </c>
      <c r="E144" s="16" t="str">
        <f>[1]!lastradeday_s("000002","")</f>
        <v>2026-06-22</v>
      </c>
      <c r="F144" s="16" t="str">
        <f>[1]!s_info_industry_csrc2023(A144,"",3)</f>
        <v>计算机、通信和其他电子设备制造业</v>
      </c>
      <c r="G144" s="16" t="str">
        <f>[1]!s_info_industry_csrc2023(A144,"",1)</f>
        <v>制造业</v>
      </c>
      <c r="H144" s="16">
        <f>[1]!s_is(A144,83,"FY","YTD","20251231",1,"",100000000)</f>
        <v>2.1564745312000002</v>
      </c>
      <c r="I144" s="16">
        <f>[1]!s_is(A144,83,"FY","YTD","20241231",1,"",100000000)</f>
        <v>1.8247293684000001</v>
      </c>
      <c r="J144" s="16">
        <f t="shared" si="6"/>
        <v>0.18180513151431787</v>
      </c>
      <c r="K144" s="16">
        <f>[1]!s_is(A144,61,"FY","YTD","20251231",1,"",100000000)</f>
        <v>-0.66783810160000001</v>
      </c>
      <c r="L144" s="16">
        <f>[1]!s_is(A144,61,"FY","YTD","20241231",1,"",100000000)</f>
        <v>-0.67566475010000004</v>
      </c>
      <c r="M144" s="16">
        <f t="shared" si="7"/>
        <v>1.1583627085535644E-2</v>
      </c>
      <c r="N144" s="16">
        <f>[1]!s_fa_roe(A144,"20251231")</f>
        <v>-6.835</v>
      </c>
      <c r="O144" s="16">
        <f>[1]!s_stmnote_rdexp(A144,"20251231",1,10000)</f>
        <v>6507.2349100000001</v>
      </c>
      <c r="P144" s="20">
        <f t="shared" si="8"/>
        <v>0.30175338571603527</v>
      </c>
      <c r="Q144" s="16">
        <f>[1]!s_margin_tradingbalance(A144,"",10000)</f>
        <v>12890.4195</v>
      </c>
      <c r="R144" s="16">
        <f>[1]!s_margin_seclendingbalance(A144,"",10000)</f>
        <v>0</v>
      </c>
      <c r="S144" s="17">
        <f>[1]!s_val_ev(A144,"",100000000)</f>
        <v>34.940399999999997</v>
      </c>
      <c r="T144" s="17">
        <f>[1]!share_freesharesmv(A144,"",100000000)</f>
        <v>17.757070213199999</v>
      </c>
      <c r="U144" s="17">
        <f>[1]!s_dq_amount_btin(A144,E144,100000000)</f>
        <v>1.7284500300000001</v>
      </c>
      <c r="V144" s="17">
        <f>[1]!s_dq_turn(A144,E144)</f>
        <v>6.9426861744306301</v>
      </c>
      <c r="W144" s="2">
        <f>[1]!s_pq_amount(A144,"20260101","",100000000)</f>
        <v>75.257750540000004</v>
      </c>
      <c r="X144" s="2">
        <f>[1]!s_pq_avgamount(A144,"20260101","",100000000)</f>
        <v>0.68416136854545462</v>
      </c>
      <c r="Y144" s="17">
        <f>[1]!s_ipo_dilutedpe(A144)</f>
        <v>52.21</v>
      </c>
      <c r="Z144" s="12">
        <f>[1]!s_ipo_collection_total(A144,100000000)</f>
        <v>8.7598500000000001</v>
      </c>
      <c r="AA144" s="2">
        <f>[1]!s_val_pe_ttm(A144,E144)</f>
        <v>-60.703449249267578</v>
      </c>
      <c r="AB144" s="5">
        <f>[1]!s_info_zjtxornot1(A144,"")</f>
        <v>1</v>
      </c>
      <c r="AC144" s="22" t="str">
        <f>[1]!s_info_nature1(A144,"")</f>
        <v>民营企业</v>
      </c>
      <c r="AD144" s="6" t="str">
        <f>[1]!s_info_city(A144)</f>
        <v>苏州市</v>
      </c>
      <c r="AE144" s="6" t="str">
        <f>[1]!s_info_province(A144)</f>
        <v>江苏省</v>
      </c>
      <c r="AF144">
        <v>120.619585</v>
      </c>
      <c r="AG144">
        <v>31.299378999999998</v>
      </c>
    </row>
    <row r="145" spans="1:33" x14ac:dyDescent="0.3">
      <c r="A145" s="16" t="s">
        <v>927</v>
      </c>
      <c r="B145" s="16" t="s">
        <v>928</v>
      </c>
      <c r="C145" s="16" t="str">
        <f>[1]!s_info_mkt(A145)</f>
        <v>创业板</v>
      </c>
      <c r="D145" s="16" t="str">
        <f>[1]!s_ipo_listeddate(A145)</f>
        <v>2010-12-15</v>
      </c>
      <c r="E145" s="16" t="str">
        <f>[1]!lastradeday_s("000002","")</f>
        <v>2026-06-22</v>
      </c>
      <c r="F145" s="16" t="str">
        <f>[1]!s_info_industry_csrc2023(A145,"",3)</f>
        <v>医药制造业</v>
      </c>
      <c r="G145" s="16" t="str">
        <f>[1]!s_info_industry_csrc2023(A145,"",1)</f>
        <v>制造业</v>
      </c>
      <c r="H145" s="16">
        <f>[1]!s_is(A145,83,"FY","YTD","20251231",1,"",100000000)</f>
        <v>15.954073055599999</v>
      </c>
      <c r="I145" s="16">
        <f>[1]!s_is(A145,83,"FY","YTD","20241231",1,"",100000000)</f>
        <v>18.586621324199999</v>
      </c>
      <c r="J145" s="16">
        <f t="shared" si="6"/>
        <v>-0.14163673013407729</v>
      </c>
      <c r="K145" s="16">
        <f>[1]!s_is(A145,61,"FY","YTD","20251231",1,"",100000000)</f>
        <v>-13.921707941400001</v>
      </c>
      <c r="L145" s="16">
        <f>[1]!s_is(A145,61,"FY","YTD","20241231",1,"",100000000)</f>
        <v>-8.5855997329000004</v>
      </c>
      <c r="M145" s="16">
        <f t="shared" si="7"/>
        <v>-0.62151839993798508</v>
      </c>
      <c r="N145" s="16">
        <f>[1]!s_fa_roe(A145,"20251231")</f>
        <v>-400.8698</v>
      </c>
      <c r="O145" s="16">
        <f>[1]!s_stmnote_rdexp(A145,"20251231",1,10000)</f>
        <v>9324.7351180000005</v>
      </c>
      <c r="P145" s="20">
        <f t="shared" si="8"/>
        <v>5.8447363789192061E-2</v>
      </c>
      <c r="Q145" s="16">
        <f>[1]!s_margin_tradingbalance(A145,"",10000)</f>
        <v>20934.078300000001</v>
      </c>
      <c r="R145" s="16">
        <f>[1]!s_margin_seclendingbalance(A145,"",10000)</f>
        <v>0</v>
      </c>
      <c r="S145" s="17">
        <f>[1]!s_val_ev(A145,"",100000000)</f>
        <v>62.490869752499997</v>
      </c>
      <c r="T145" s="17">
        <f>[1]!share_freesharesmv(A145,"",100000000)</f>
        <v>48.001930451999996</v>
      </c>
      <c r="U145" s="17">
        <f>[1]!s_dq_amount_btin(A145,E145,100000000)</f>
        <v>0.87302829000000004</v>
      </c>
      <c r="V145" s="17">
        <f>[1]!s_dq_turn(A145,E145)</f>
        <v>1.4001922825871946</v>
      </c>
      <c r="W145" s="2">
        <f>[1]!s_pq_amount(A145,"20260101","",100000000)</f>
        <v>127.3154128</v>
      </c>
      <c r="X145" s="2">
        <f>[1]!s_pq_avgamount(A145,"20260101","",100000000)</f>
        <v>1.1680313100917432</v>
      </c>
      <c r="Y145" s="17">
        <f>[1]!s_ipo_dilutedpe(A145)</f>
        <v>82.9</v>
      </c>
      <c r="Z145" s="12">
        <f>[1]!s_ipo_collection_total(A145,100000000)</f>
        <v>10.536899999999999</v>
      </c>
      <c r="AA145" s="2">
        <f>[1]!s_val_pe_ttm(A145,E145)</f>
        <v>-4.4135737419128418</v>
      </c>
      <c r="AB145" s="5">
        <f>[1]!s_info_zjtxornot1(A145,"")</f>
        <v>0</v>
      </c>
      <c r="AC145" s="22" t="str">
        <f>[1]!s_info_nature1(A145,"")</f>
        <v>民营企业</v>
      </c>
      <c r="AD145" s="6" t="str">
        <f>[1]!s_info_city(A145)</f>
        <v>广州市</v>
      </c>
      <c r="AE145" s="6" t="str">
        <f>[1]!s_info_province(A145)</f>
        <v>广东省</v>
      </c>
      <c r="AF145">
        <v>113.280637</v>
      </c>
      <c r="AG145">
        <v>23.125177999999998</v>
      </c>
    </row>
    <row r="146" spans="1:33" x14ac:dyDescent="0.3">
      <c r="A146" s="16" t="s">
        <v>929</v>
      </c>
      <c r="B146" s="16" t="s">
        <v>930</v>
      </c>
      <c r="C146" s="16" t="str">
        <f>[1]!s_info_mkt(A146)</f>
        <v>创业板</v>
      </c>
      <c r="D146" s="16" t="str">
        <f>[1]!s_ipo_listeddate(A146)</f>
        <v>2016-03-09</v>
      </c>
      <c r="E146" s="16" t="str">
        <f>[1]!lastradeday_s("000002","")</f>
        <v>2026-06-22</v>
      </c>
      <c r="F146" s="16" t="str">
        <f>[1]!s_info_industry_csrc2023(A146,"",3)</f>
        <v>通用设备制造业</v>
      </c>
      <c r="G146" s="16" t="str">
        <f>[1]!s_info_industry_csrc2023(A146,"",1)</f>
        <v>制造业</v>
      </c>
      <c r="H146" s="16">
        <f>[1]!s_is(A146,83,"FY","YTD","20251231",1,"",100000000)</f>
        <v>15.947352283699999</v>
      </c>
      <c r="I146" s="16">
        <f>[1]!s_is(A146,83,"FY","YTD","20241231",1,"",100000000)</f>
        <v>13.066919904200001</v>
      </c>
      <c r="J146" s="16">
        <f t="shared" si="6"/>
        <v>0.22043698137111578</v>
      </c>
      <c r="K146" s="16">
        <f>[1]!s_is(A146,61,"FY","YTD","20251231",1,"",100000000)</f>
        <v>1.1925294659000001</v>
      </c>
      <c r="L146" s="16">
        <f>[1]!s_is(A146,61,"FY","YTD","20241231",1,"",100000000)</f>
        <v>0.82900404059999999</v>
      </c>
      <c r="M146" s="16">
        <f t="shared" si="7"/>
        <v>0.4385086290253723</v>
      </c>
      <c r="N146" s="16">
        <f>[1]!s_fa_roe(A146,"20251231")</f>
        <v>9.2759999999999998</v>
      </c>
      <c r="O146" s="16">
        <f>[1]!s_stmnote_rdexp(A146,"20251231",1,10000)</f>
        <v>14101.268768</v>
      </c>
      <c r="P146" s="20">
        <f t="shared" si="8"/>
        <v>8.842388703241412E-2</v>
      </c>
      <c r="Q146" s="16">
        <f>[1]!s_margin_tradingbalance(A146,"",10000)</f>
        <v>104264.29580000001</v>
      </c>
      <c r="R146" s="16">
        <f>[1]!s_margin_seclendingbalance(A146,"",10000)</f>
        <v>34.429200000000002</v>
      </c>
      <c r="S146" s="17">
        <f>[1]!s_val_ev(A146,"",100000000)</f>
        <v>272.16425115499999</v>
      </c>
      <c r="T146" s="17">
        <f>[1]!share_freesharesmv(A146,"",100000000)</f>
        <v>159.02376049699998</v>
      </c>
      <c r="U146" s="17">
        <f>[1]!s_dq_amount_btin(A146,E146,100000000)</f>
        <v>28.70579171</v>
      </c>
      <c r="V146" s="17">
        <f>[1]!s_dq_turn(A146,E146)</f>
        <v>13.759266885911726</v>
      </c>
      <c r="W146" s="2">
        <f>[1]!s_pq_amount(A146,"20260101","",100000000)</f>
        <v>1898.32313505</v>
      </c>
      <c r="X146" s="2">
        <f>[1]!s_pq_avgamount(A146,"20260101","",100000000)</f>
        <v>17.25748304590909</v>
      </c>
      <c r="Y146" s="17">
        <f>[1]!s_ipo_dilutedpe(A146)</f>
        <v>22.98</v>
      </c>
      <c r="Z146" s="12">
        <f>[1]!s_ipo_collection_total(A146,100000000)</f>
        <v>1.93</v>
      </c>
      <c r="AA146" s="2">
        <f>[1]!s_val_pe_ttm(A146,E146)</f>
        <v>139.85581970214844</v>
      </c>
      <c r="AB146" s="5">
        <f>[1]!s_info_zjtxornot1(A146,"")</f>
        <v>0</v>
      </c>
      <c r="AC146" s="22" t="str">
        <f>[1]!s_info_nature1(A146,"")</f>
        <v>民营企业</v>
      </c>
      <c r="AD146" s="6" t="str">
        <f>[1]!s_info_city(A146)</f>
        <v>广州市</v>
      </c>
      <c r="AE146" s="6" t="str">
        <f>[1]!s_info_province(A146)</f>
        <v>广东省</v>
      </c>
      <c r="AF146">
        <v>113.280637</v>
      </c>
      <c r="AG146">
        <v>23.125177999999998</v>
      </c>
    </row>
    <row r="147" spans="1:33" x14ac:dyDescent="0.3">
      <c r="A147" s="16" t="s">
        <v>931</v>
      </c>
      <c r="B147" s="16" t="s">
        <v>932</v>
      </c>
      <c r="C147" s="16" t="str">
        <f>[1]!s_info_mkt(A147)</f>
        <v>主板</v>
      </c>
      <c r="D147" s="16" t="str">
        <f>[1]!s_ipo_listeddate(A147)</f>
        <v>2017-03-13</v>
      </c>
      <c r="E147" s="16" t="str">
        <f>[1]!lastradeday_s("000002","")</f>
        <v>2026-06-22</v>
      </c>
      <c r="F147" s="16" t="str">
        <f>[1]!s_info_industry_csrc2023(A147,"",3)</f>
        <v>纺织业</v>
      </c>
      <c r="G147" s="16" t="str">
        <f>[1]!s_info_industry_csrc2023(A147,"",1)</f>
        <v>制造业</v>
      </c>
      <c r="H147" s="16">
        <f>[1]!s_is(A147,83,"FY","YTD","20251231",1,"",100000000)</f>
        <v>14.062351660899999</v>
      </c>
      <c r="I147" s="16">
        <f>[1]!s_is(A147,83,"FY","YTD","20241231",1,"",100000000)</f>
        <v>15.201756718599999</v>
      </c>
      <c r="J147" s="16">
        <f t="shared" si="6"/>
        <v>-7.4952196564617379E-2</v>
      </c>
      <c r="K147" s="16">
        <f>[1]!s_is(A147,61,"FY","YTD","20251231",1,"",100000000)</f>
        <v>0.79539905170000003</v>
      </c>
      <c r="L147" s="16">
        <f>[1]!s_is(A147,61,"FY","YTD","20241231",1,"",100000000)</f>
        <v>-4.8552761078</v>
      </c>
      <c r="M147" s="16">
        <f t="shared" si="7"/>
        <v>1.1638215899652322</v>
      </c>
      <c r="N147" s="16">
        <f>[1]!s_fa_roe(A147,"20251231")</f>
        <v>12.51</v>
      </c>
      <c r="O147" s="16">
        <f>[1]!s_stmnote_rdexp(A147,"20251231",1,10000)</f>
        <v>3666.7092259999999</v>
      </c>
      <c r="P147" s="20">
        <f t="shared" si="8"/>
        <v>2.6074651768204525E-2</v>
      </c>
      <c r="Q147" s="16">
        <f>[1]!s_margin_tradingbalance(A147,"",10000)</f>
        <v>0</v>
      </c>
      <c r="R147" s="16">
        <f>[1]!s_margin_seclendingbalance(A147,"",10000)</f>
        <v>0</v>
      </c>
      <c r="S147" s="17">
        <f>[1]!s_val_ev(A147,"",100000000)</f>
        <v>41.5955535079</v>
      </c>
      <c r="T147" s="17">
        <f>[1]!share_freesharesmv(A147,"",100000000)</f>
        <v>24.092743227700002</v>
      </c>
      <c r="U147" s="17">
        <f>[1]!s_dq_amount_btin(A147,E147,100000000)</f>
        <v>1.638498</v>
      </c>
      <c r="V147" s="17">
        <f>[1]!s_dq_turn(A147,E147)</f>
        <v>3.8456266343377195</v>
      </c>
      <c r="W147" s="2">
        <f>[1]!s_pq_amount(A147,"20260101","",100000000)</f>
        <v>134.76551932000001</v>
      </c>
      <c r="X147" s="2">
        <f>[1]!s_pq_avgamount(A147,"20260101","",100000000)</f>
        <v>1.2251410847272728</v>
      </c>
      <c r="Y147" s="17">
        <f>[1]!s_ipo_dilutedpe(A147)</f>
        <v>22.99</v>
      </c>
      <c r="Z147" s="12">
        <f>[1]!s_ipo_collection_total(A147,100000000)</f>
        <v>5.35</v>
      </c>
      <c r="AA147" s="2">
        <f>[1]!s_val_pe_ttm(A147,E147)</f>
        <v>-224.27583312988281</v>
      </c>
      <c r="AB147" s="5">
        <f>[1]!s_info_zjtxornot1(A147,"")</f>
        <v>0</v>
      </c>
      <c r="AC147" s="22" t="str">
        <f>[1]!s_info_nature1(A147,"")</f>
        <v>民营企业</v>
      </c>
      <c r="AD147" s="6" t="str">
        <f>[1]!s_info_city(A147)</f>
        <v>绍兴市</v>
      </c>
      <c r="AE147" s="6" t="str">
        <f>[1]!s_info_province(A147)</f>
        <v>浙江省</v>
      </c>
      <c r="AF147">
        <v>120.582112</v>
      </c>
      <c r="AG147">
        <v>29.997116999999999</v>
      </c>
    </row>
    <row r="148" spans="1:33" x14ac:dyDescent="0.3">
      <c r="A148" s="16" t="s">
        <v>933</v>
      </c>
      <c r="B148" s="16" t="s">
        <v>934</v>
      </c>
      <c r="C148" s="16" t="str">
        <f>[1]!s_info_mkt(A148)</f>
        <v>创业板</v>
      </c>
      <c r="D148" s="16" t="str">
        <f>[1]!s_ipo_listeddate(A148)</f>
        <v>2023-06-15</v>
      </c>
      <c r="E148" s="16" t="str">
        <f>[1]!lastradeday_s("000002","")</f>
        <v>2026-06-22</v>
      </c>
      <c r="F148" s="16" t="str">
        <f>[1]!s_info_industry_csrc2023(A148,"",3)</f>
        <v>通用设备制造业</v>
      </c>
      <c r="G148" s="16" t="str">
        <f>[1]!s_info_industry_csrc2023(A148,"",1)</f>
        <v>制造业</v>
      </c>
      <c r="H148" s="16">
        <f>[1]!s_is(A148,83,"FY","YTD","20251231",1,"",100000000)</f>
        <v>25.676066410300002</v>
      </c>
      <c r="I148" s="16">
        <f>[1]!s_is(A148,83,"FY","YTD","20241231",1,"",100000000)</f>
        <v>17.9487047537</v>
      </c>
      <c r="J148" s="16">
        <f t="shared" si="6"/>
        <v>0.4305247516541304</v>
      </c>
      <c r="K148" s="16">
        <f>[1]!s_is(A148,61,"FY","YTD","20251231",1,"",100000000)</f>
        <v>0.37789812909999998</v>
      </c>
      <c r="L148" s="16">
        <f>[1]!s_is(A148,61,"FY","YTD","20241231",1,"",100000000)</f>
        <v>-1.5734227506</v>
      </c>
      <c r="M148" s="16">
        <f t="shared" si="7"/>
        <v>1.240175838919257</v>
      </c>
      <c r="N148" s="16">
        <f>[1]!s_fa_roe(A148,"20251231")</f>
        <v>2.7157</v>
      </c>
      <c r="O148" s="16">
        <f>[1]!s_stmnote_rdexp(A148,"20251231",1,10000)</f>
        <v>7828.1877060000006</v>
      </c>
      <c r="P148" s="20">
        <f t="shared" si="8"/>
        <v>3.0488267092422337E-2</v>
      </c>
      <c r="Q148" s="16">
        <f>[1]!s_margin_tradingbalance(A148,"",10000)</f>
        <v>65020.852099999996</v>
      </c>
      <c r="R148" s="16">
        <f>[1]!s_margin_seclendingbalance(A148,"",10000)</f>
        <v>0</v>
      </c>
      <c r="S148" s="17">
        <f>[1]!s_val_ev(A148,"",100000000)</f>
        <v>147.14040287</v>
      </c>
      <c r="T148" s="17">
        <f>[1]!share_freesharesmv(A148,"",100000000)</f>
        <v>81.360843201200012</v>
      </c>
      <c r="U148" s="17">
        <f>[1]!s_dq_amount_btin(A148,E148,100000000)</f>
        <v>12.30394907</v>
      </c>
      <c r="V148" s="17">
        <f>[1]!s_dq_turn(A148,E148)</f>
        <v>14.357590379877795</v>
      </c>
      <c r="W148" s="2">
        <f>[1]!s_pq_amount(A148,"20260101","",100000000)</f>
        <v>1367.0679505799999</v>
      </c>
      <c r="X148" s="2">
        <f>[1]!s_pq_avgamount(A148,"20260101","",100000000)</f>
        <v>12.427890459818181</v>
      </c>
      <c r="Y148" s="17">
        <f>[1]!s_ipo_dilutedpe(A148)</f>
        <v>46.43</v>
      </c>
      <c r="Z148" s="12">
        <f>[1]!s_ipo_collection_total(A148,100000000)</f>
        <v>9.7657500000000006</v>
      </c>
      <c r="AA148" s="2">
        <f>[1]!s_val_pe_ttm(A148,E148)</f>
        <v>327.22897338867188</v>
      </c>
      <c r="AB148" s="5">
        <f>[1]!s_info_zjtxornot1(A148,"")</f>
        <v>0</v>
      </c>
      <c r="AC148" s="22" t="str">
        <f>[1]!s_info_nature1(A148,"")</f>
        <v>民营企业</v>
      </c>
      <c r="AD148" s="6" t="str">
        <f>[1]!s_info_city(A148)</f>
        <v>常德市</v>
      </c>
      <c r="AE148" s="6" t="str">
        <f>[1]!s_info_province(A148)</f>
        <v>湖南省</v>
      </c>
      <c r="AF148">
        <v>111.69134699999999</v>
      </c>
      <c r="AG148">
        <v>29.040225</v>
      </c>
    </row>
    <row r="149" spans="1:33" x14ac:dyDescent="0.3">
      <c r="A149" s="16" t="s">
        <v>935</v>
      </c>
      <c r="B149" s="16" t="s">
        <v>936</v>
      </c>
      <c r="C149" s="16" t="str">
        <f>[1]!s_info_mkt(A149)</f>
        <v>创业板</v>
      </c>
      <c r="D149" s="16" t="str">
        <f>[1]!s_ipo_listeddate(A149)</f>
        <v>2010-03-26</v>
      </c>
      <c r="E149" s="16" t="str">
        <f>[1]!lastradeday_s("000002","")</f>
        <v>2026-06-22</v>
      </c>
      <c r="F149" s="16" t="str">
        <f>[1]!s_info_industry_csrc2023(A149,"",3)</f>
        <v>仪器仪表制造业</v>
      </c>
      <c r="G149" s="16" t="str">
        <f>[1]!s_info_industry_csrc2023(A149,"",1)</f>
        <v>制造业</v>
      </c>
      <c r="H149" s="16">
        <f>[1]!s_is(A149,83,"FY","YTD","20251231",1,"",100000000)</f>
        <v>11.505558818199999</v>
      </c>
      <c r="I149" s="16">
        <f>[1]!s_is(A149,83,"FY","YTD","20241231",1,"",100000000)</f>
        <v>14.732939406099998</v>
      </c>
      <c r="J149" s="16">
        <f t="shared" si="6"/>
        <v>-0.21905883808656268</v>
      </c>
      <c r="K149" s="16">
        <f>[1]!s_is(A149,61,"FY","YTD","20251231",1,"",100000000)</f>
        <v>1.4207577155000002</v>
      </c>
      <c r="L149" s="16">
        <f>[1]!s_is(A149,61,"FY","YTD","20241231",1,"",100000000)</f>
        <v>0.63767759869999996</v>
      </c>
      <c r="M149" s="16">
        <f t="shared" si="7"/>
        <v>1.2280188584269305</v>
      </c>
      <c r="N149" s="16">
        <f>[1]!s_fa_roe(A149,"20251231")</f>
        <v>5.5541</v>
      </c>
      <c r="O149" s="16">
        <f>[1]!s_stmnote_rdexp(A149,"20251231",1,10000)</f>
        <v>5122.9633359999998</v>
      </c>
      <c r="P149" s="20">
        <f t="shared" si="8"/>
        <v>4.4525984499738255E-2</v>
      </c>
      <c r="Q149" s="16">
        <f>[1]!s_margin_tradingbalance(A149,"",10000)</f>
        <v>31044.9643</v>
      </c>
      <c r="R149" s="16">
        <f>[1]!s_margin_seclendingbalance(A149,"",10000)</f>
        <v>70.125500000000002</v>
      </c>
      <c r="S149" s="17">
        <f>[1]!s_val_ev(A149,"",100000000)</f>
        <v>72.178308382800012</v>
      </c>
      <c r="T149" s="17">
        <f>[1]!share_freesharesmv(A149,"",100000000)</f>
        <v>44.2822111658</v>
      </c>
      <c r="U149" s="17">
        <f>[1]!s_dq_amount_btin(A149,E149,100000000)</f>
        <v>7.9425101900000001</v>
      </c>
      <c r="V149" s="17">
        <f>[1]!s_dq_turn(A149,E149)</f>
        <v>11.432108737595916</v>
      </c>
      <c r="W149" s="2">
        <f>[1]!s_pq_amount(A149,"20260101","",100000000)</f>
        <v>322.16089270999998</v>
      </c>
      <c r="X149" s="2">
        <f>[1]!s_pq_avgamount(A149,"20260101","",100000000)</f>
        <v>2.9287353882727269</v>
      </c>
      <c r="Y149" s="17">
        <f>[1]!s_ipo_dilutedpe(A149)</f>
        <v>46.67</v>
      </c>
      <c r="Z149" s="12">
        <f>[1]!s_ipo_collection_total(A149,100000000)</f>
        <v>6.37</v>
      </c>
      <c r="AA149" s="2">
        <f>[1]!s_val_pe_ttm(A149,E149)</f>
        <v>51.279163360595703</v>
      </c>
      <c r="AB149" s="5">
        <f>[1]!s_info_zjtxornot1(A149,"")</f>
        <v>1</v>
      </c>
      <c r="AC149" s="22" t="str">
        <f>[1]!s_info_nature1(A149,"")</f>
        <v>民营企业</v>
      </c>
      <c r="AD149" s="6" t="str">
        <f>[1]!s_info_city(A149)</f>
        <v>鹰潭市</v>
      </c>
      <c r="AE149" s="6" t="str">
        <f>[1]!s_info_province(A149)</f>
        <v>江西省</v>
      </c>
      <c r="AF149">
        <v>117.033838</v>
      </c>
      <c r="AG149">
        <v>28.238638000000002</v>
      </c>
    </row>
    <row r="150" spans="1:33" x14ac:dyDescent="0.3">
      <c r="A150" s="16" t="s">
        <v>937</v>
      </c>
      <c r="B150" s="16" t="s">
        <v>938</v>
      </c>
      <c r="C150" s="16" t="str">
        <f>[1]!s_info_mkt(A150)</f>
        <v>创业板</v>
      </c>
      <c r="D150" s="16" t="str">
        <f>[1]!s_ipo_listeddate(A150)</f>
        <v>2020-04-21</v>
      </c>
      <c r="E150" s="16" t="str">
        <f>[1]!lastradeday_s("000002","")</f>
        <v>2026-06-22</v>
      </c>
      <c r="F150" s="16" t="str">
        <f>[1]!s_info_industry_csrc2023(A150,"",3)</f>
        <v>计算机、通信和其他电子设备制造业</v>
      </c>
      <c r="G150" s="16" t="str">
        <f>[1]!s_info_industry_csrc2023(A150,"",1)</f>
        <v>制造业</v>
      </c>
      <c r="H150" s="16">
        <f>[1]!s_is(A150,83,"FY","YTD","20251231",1,"",100000000)</f>
        <v>5.9430025496000001</v>
      </c>
      <c r="I150" s="16">
        <f>[1]!s_is(A150,83,"FY","YTD","20241231",1,"",100000000)</f>
        <v>6.2202135959000007</v>
      </c>
      <c r="J150" s="16">
        <f t="shared" si="6"/>
        <v>-4.4566161921307912E-2</v>
      </c>
      <c r="K150" s="16">
        <f>[1]!s_is(A150,61,"FY","YTD","20251231",1,"",100000000)</f>
        <v>0.32597743149999997</v>
      </c>
      <c r="L150" s="16">
        <f>[1]!s_is(A150,61,"FY","YTD","20241231",1,"",100000000)</f>
        <v>0.5530318608</v>
      </c>
      <c r="M150" s="16">
        <f t="shared" si="7"/>
        <v>-0.41056301705936005</v>
      </c>
      <c r="N150" s="16">
        <f>[1]!s_fa_roe(A150,"20251231")</f>
        <v>4.1173999999999999</v>
      </c>
      <c r="O150" s="16">
        <f>[1]!s_stmnote_rdexp(A150,"20251231",1,10000)</f>
        <v>2624.175013</v>
      </c>
      <c r="P150" s="20">
        <f t="shared" si="8"/>
        <v>4.4155710705132085E-2</v>
      </c>
      <c r="Q150" s="16">
        <f>[1]!s_margin_tradingbalance(A150,"",10000)</f>
        <v>0</v>
      </c>
      <c r="R150" s="16">
        <f>[1]!s_margin_seclendingbalance(A150,"",10000)</f>
        <v>0</v>
      </c>
      <c r="S150" s="17">
        <f>[1]!s_val_ev(A150,"",100000000)</f>
        <v>34.715629200000002</v>
      </c>
      <c r="T150" s="17">
        <f>[1]!share_freesharesmv(A150,"",100000000)</f>
        <v>17.599439108999999</v>
      </c>
      <c r="U150" s="17">
        <f>[1]!s_dq_amount_btin(A150,E150,100000000)</f>
        <v>2.2395238399999999</v>
      </c>
      <c r="V150" s="17">
        <f>[1]!s_dq_turn(A150,E150)</f>
        <v>12.633069262207474</v>
      </c>
      <c r="W150" s="2">
        <f>[1]!s_pq_amount(A150,"20260101","",100000000)</f>
        <v>214.79704251000001</v>
      </c>
      <c r="X150" s="2">
        <f>[1]!s_pq_avgamount(A150,"20260101","",100000000)</f>
        <v>2.1479704251</v>
      </c>
      <c r="Y150" s="17">
        <f>[1]!s_ipo_dilutedpe(A150)</f>
        <v>22.05</v>
      </c>
      <c r="Z150" s="12">
        <f>[1]!s_ipo_collection_total(A150,100000000)</f>
        <v>3.3800819999999998</v>
      </c>
      <c r="AA150" s="2">
        <f>[1]!s_val_pe_ttm(A150,E150)</f>
        <v>126.52960968017578</v>
      </c>
      <c r="AB150" s="5">
        <f>[1]!s_info_zjtxornot1(A150,"")</f>
        <v>0</v>
      </c>
      <c r="AC150" s="22" t="str">
        <f>[1]!s_info_nature1(A150,"")</f>
        <v>地方国有企业</v>
      </c>
      <c r="AD150" s="6" t="str">
        <f>[1]!s_info_city(A150)</f>
        <v>天津市</v>
      </c>
      <c r="AE150" s="6" t="str">
        <f>[1]!s_info_province(A150)</f>
        <v>天津</v>
      </c>
      <c r="AF150">
        <v>117.19018199999999</v>
      </c>
      <c r="AG150">
        <v>39.125596000000002</v>
      </c>
    </row>
    <row r="151" spans="1:33" x14ac:dyDescent="0.3">
      <c r="A151" s="16" t="s">
        <v>939</v>
      </c>
      <c r="B151" s="16" t="s">
        <v>940</v>
      </c>
      <c r="C151" s="16" t="str">
        <f>[1]!s_info_mkt(A151)</f>
        <v>主板</v>
      </c>
      <c r="D151" s="16" t="str">
        <f>[1]!s_ipo_listeddate(A151)</f>
        <v>2010-06-18</v>
      </c>
      <c r="E151" s="16" t="str">
        <f>[1]!lastradeday_s("000002","")</f>
        <v>2026-06-22</v>
      </c>
      <c r="F151" s="16" t="str">
        <f>[1]!s_info_industry_csrc2023(A151,"",3)</f>
        <v>计算机、通信和其他电子设备制造业</v>
      </c>
      <c r="G151" s="16" t="str">
        <f>[1]!s_info_industry_csrc2023(A151,"",1)</f>
        <v>制造业</v>
      </c>
      <c r="H151" s="16">
        <f>[1]!s_is(A151,83,"FY","YTD","20251231",1,"",100000000)</f>
        <v>71.946248046700006</v>
      </c>
      <c r="I151" s="16">
        <f>[1]!s_is(A151,83,"FY","YTD","20241231",1,"",100000000)</f>
        <v>58.173241972200003</v>
      </c>
      <c r="J151" s="16">
        <f t="shared" si="6"/>
        <v>0.23675844095266152</v>
      </c>
      <c r="K151" s="16">
        <f>[1]!s_is(A151,61,"FY","YTD","20251231",1,"",100000000)</f>
        <v>1.3494602266</v>
      </c>
      <c r="L151" s="16">
        <f>[1]!s_is(A151,61,"FY","YTD","20241231",1,"",100000000)</f>
        <v>-1.9828978525999998</v>
      </c>
      <c r="M151" s="16">
        <f t="shared" si="7"/>
        <v>1.680549542595233</v>
      </c>
      <c r="N151" s="16">
        <f>[1]!s_fa_roe(A151,"20251231")</f>
        <v>2.6244999999999998</v>
      </c>
      <c r="O151" s="16">
        <f>[1]!s_stmnote_rdexp(A151,"20251231",1,10000)</f>
        <v>48149.492549000002</v>
      </c>
      <c r="P151" s="20">
        <f t="shared" si="8"/>
        <v>6.6924257840028534E-2</v>
      </c>
      <c r="Q151" s="16">
        <f>[1]!s_margin_tradingbalance(A151,"",10000)</f>
        <v>380600.39939999999</v>
      </c>
      <c r="R151" s="16">
        <f>[1]!s_margin_seclendingbalance(A151,"",10000)</f>
        <v>3153.9926</v>
      </c>
      <c r="S151" s="17">
        <f>[1]!s_val_ev(A151,"",100000000)</f>
        <v>905.92600907899998</v>
      </c>
      <c r="T151" s="17">
        <f>[1]!share_freesharesmv(A151,"",100000000)</f>
        <v>777.81477134399995</v>
      </c>
      <c r="U151" s="17">
        <f>[1]!s_dq_amount_btin(A151,E151,100000000)</f>
        <v>113.83069897999999</v>
      </c>
      <c r="V151" s="17">
        <f>[1]!s_dq_turn(A151,E151)</f>
        <v>14.071724608570022</v>
      </c>
      <c r="W151" s="2">
        <f>[1]!s_pq_amount(A151,"20260101","",100000000)</f>
        <v>4141.0343063500004</v>
      </c>
      <c r="X151" s="2">
        <f>[1]!s_pq_avgamount(A151,"20260101","",100000000)</f>
        <v>37.645766421363632</v>
      </c>
      <c r="Y151" s="17">
        <f>[1]!s_ipo_dilutedpe(A151)</f>
        <v>53.68</v>
      </c>
      <c r="Z151" s="12">
        <f>[1]!s_ipo_collection_total(A151,100000000)</f>
        <v>10.19445</v>
      </c>
      <c r="AA151" s="2">
        <f>[1]!s_val_pe_ttm(A151,E151)</f>
        <v>627.72784423828125</v>
      </c>
      <c r="AB151" s="5">
        <f>[1]!s_info_zjtxornot1(A151,"")</f>
        <v>0</v>
      </c>
      <c r="AC151" s="22" t="str">
        <f>[1]!s_info_nature1(A151,"")</f>
        <v>民营企业</v>
      </c>
      <c r="AD151" s="6" t="str">
        <f>[1]!s_info_city(A151)</f>
        <v>深圳市</v>
      </c>
      <c r="AE151" s="6" t="str">
        <f>[1]!s_info_province(A151)</f>
        <v>广东省</v>
      </c>
      <c r="AF151">
        <v>114.085947</v>
      </c>
      <c r="AG151">
        <v>22.547000000000001</v>
      </c>
    </row>
    <row r="152" spans="1:33" x14ac:dyDescent="0.3">
      <c r="A152" s="16" t="s">
        <v>941</v>
      </c>
      <c r="B152" s="16" t="s">
        <v>942</v>
      </c>
      <c r="C152" s="16" t="str">
        <f>[1]!s_info_mkt(A152)</f>
        <v>创业板</v>
      </c>
      <c r="D152" s="16" t="str">
        <f>[1]!s_ipo_listeddate(A152)</f>
        <v>2015-03-18</v>
      </c>
      <c r="E152" s="16" t="str">
        <f>[1]!lastradeday_s("000002","")</f>
        <v>2026-06-22</v>
      </c>
      <c r="F152" s="16" t="str">
        <f>[1]!s_info_industry_csrc2023(A152,"",3)</f>
        <v>计算机、通信和其他电子设备制造业</v>
      </c>
      <c r="G152" s="16" t="str">
        <f>[1]!s_info_industry_csrc2023(A152,"",1)</f>
        <v>制造业</v>
      </c>
      <c r="H152" s="16">
        <f>[1]!s_is(A152,83,"FY","YTD","20251231",1,"",100000000)</f>
        <v>744.0973169921001</v>
      </c>
      <c r="I152" s="16">
        <f>[1]!s_is(A152,83,"FY","YTD","20241231",1,"",100000000)</f>
        <v>698.96776437829999</v>
      </c>
      <c r="J152" s="16">
        <f t="shared" si="6"/>
        <v>6.456599991265799E-2</v>
      </c>
      <c r="K152" s="16">
        <f>[1]!s_is(A152,61,"FY","YTD","20251231",1,"",100000000)</f>
        <v>40.178274088000002</v>
      </c>
      <c r="L152" s="16">
        <f>[1]!s_is(A152,61,"FY","YTD","20241231",1,"",100000000)</f>
        <v>36.239009673000005</v>
      </c>
      <c r="M152" s="16">
        <f t="shared" si="7"/>
        <v>0.10870231969763122</v>
      </c>
      <c r="N152" s="16">
        <f>[1]!s_fa_roe(A152,"20251231")</f>
        <v>7.7504999999999997</v>
      </c>
      <c r="O152" s="16">
        <f>[1]!s_stmnote_rdexp(A152,"20251231",1,10000)</f>
        <v>287060.49680999998</v>
      </c>
      <c r="P152" s="20">
        <f t="shared" si="8"/>
        <v>3.8578353967246952E-2</v>
      </c>
      <c r="Q152" s="16">
        <f>[1]!s_margin_tradingbalance(A152,"",10000)</f>
        <v>910747.83160000003</v>
      </c>
      <c r="R152" s="16">
        <f>[1]!s_margin_seclendingbalance(A152,"",10000)</f>
        <v>1899.5262</v>
      </c>
      <c r="S152" s="17">
        <f>[1]!s_val_ev(A152,"",100000000)</f>
        <v>2756.7664909780019</v>
      </c>
      <c r="T152" s="17">
        <f>[1]!share_freesharesmv(A152,"",100000000)</f>
        <v>1012.2009559656001</v>
      </c>
      <c r="U152" s="17">
        <f>[1]!s_dq_amount_btin(A152,E152,100000000)</f>
        <v>137.13073237</v>
      </c>
      <c r="V152" s="17">
        <f>[1]!s_dq_turn(A152,E152)</f>
        <v>5.0231514084938</v>
      </c>
      <c r="W152" s="2">
        <f>[1]!s_pq_amount(A152,"20260101","",100000000)</f>
        <v>5215.3113897499998</v>
      </c>
      <c r="X152" s="2">
        <f>[1]!s_pq_avgamount(A152,"20260101","",100000000)</f>
        <v>47.411921724999999</v>
      </c>
      <c r="Y152" s="17">
        <f>[1]!s_ipo_dilutedpe(A152)</f>
        <v>22.98</v>
      </c>
      <c r="Z152" s="12">
        <f>[1]!s_ipo_collection_total(A152,100000000)</f>
        <v>15.486064000000001</v>
      </c>
      <c r="AA152" s="2">
        <f>[1]!s_val_pe_ttm(A152,E152)</f>
        <v>82.58819580078125</v>
      </c>
      <c r="AB152" s="5">
        <f>[1]!s_info_zjtxornot1(A152,"")</f>
        <v>0</v>
      </c>
      <c r="AC152" s="22" t="str">
        <f>[1]!s_info_nature1(A152,"")</f>
        <v>民营企业</v>
      </c>
      <c r="AD152" s="6" t="str">
        <f>[1]!s_info_city(A152)</f>
        <v>浏阳市</v>
      </c>
      <c r="AE152" s="6" t="str">
        <f>[1]!s_info_province(A152)</f>
        <v>湖南省</v>
      </c>
      <c r="AF152">
        <v>113.721985</v>
      </c>
      <c r="AG152">
        <v>28.234472</v>
      </c>
    </row>
    <row r="153" spans="1:33" x14ac:dyDescent="0.3">
      <c r="A153" s="16" t="s">
        <v>943</v>
      </c>
      <c r="B153" s="16" t="s">
        <v>944</v>
      </c>
      <c r="C153" s="16" t="str">
        <f>[1]!s_info_mkt(A153)</f>
        <v>主板</v>
      </c>
      <c r="D153" s="16" t="str">
        <f>[1]!s_ipo_listeddate(A153)</f>
        <v>2022-06-22</v>
      </c>
      <c r="E153" s="16" t="str">
        <f>[1]!lastradeday_s("000002","")</f>
        <v>2026-06-22</v>
      </c>
      <c r="F153" s="16" t="str">
        <f>[1]!s_info_industry_csrc2023(A153,"",3)</f>
        <v>通用设备制造业</v>
      </c>
      <c r="G153" s="16" t="str">
        <f>[1]!s_info_industry_csrc2023(A153,"",1)</f>
        <v>制造业</v>
      </c>
      <c r="H153" s="16">
        <f>[1]!s_is(A153,83,"FY","YTD","20251231",1,"",100000000)</f>
        <v>6.7632291846000001</v>
      </c>
      <c r="I153" s="16">
        <f>[1]!s_is(A153,83,"FY","YTD","20241231",1,"",100000000)</f>
        <v>6.0126935583000005</v>
      </c>
      <c r="J153" s="16">
        <f t="shared" si="6"/>
        <v>0.12482519174188589</v>
      </c>
      <c r="K153" s="16">
        <f>[1]!s_is(A153,61,"FY","YTD","20251231",1,"",100000000)</f>
        <v>0.20509558989999999</v>
      </c>
      <c r="L153" s="16">
        <f>[1]!s_is(A153,61,"FY","YTD","20241231",1,"",100000000)</f>
        <v>0.2025648984</v>
      </c>
      <c r="M153" s="16">
        <f t="shared" si="7"/>
        <v>1.2493238068338436E-2</v>
      </c>
      <c r="N153" s="16">
        <f>[1]!s_fa_roe(A153,"20251231")</f>
        <v>2.7814000000000001</v>
      </c>
      <c r="O153" s="16">
        <f>[1]!s_stmnote_rdexp(A153,"20251231",1,10000)</f>
        <v>2154.4901559999998</v>
      </c>
      <c r="P153" s="20">
        <f t="shared" si="8"/>
        <v>3.1855938889455565E-2</v>
      </c>
      <c r="Q153" s="16">
        <f>[1]!s_margin_tradingbalance(A153,"",10000)</f>
        <v>0</v>
      </c>
      <c r="R153" s="16">
        <f>[1]!s_margin_seclendingbalance(A153,"",10000)</f>
        <v>0</v>
      </c>
      <c r="S153" s="17">
        <f>[1]!s_val_ev(A153,"",100000000)</f>
        <v>39.595751010000001</v>
      </c>
      <c r="T153" s="17">
        <f>[1]!share_freesharesmv(A153,"",100000000)</f>
        <v>10.177199420000001</v>
      </c>
      <c r="U153" s="17">
        <f>[1]!s_dq_amount_btin(A153,E153,100000000)</f>
        <v>1.9142827499999999</v>
      </c>
      <c r="V153" s="17">
        <f>[1]!s_dq_turn(A153,E153)</f>
        <v>10.677525466893039</v>
      </c>
      <c r="W153" s="2">
        <f>[1]!s_pq_amount(A153,"20260101","",100000000)</f>
        <v>86.581489300000001</v>
      </c>
      <c r="X153" s="2">
        <f>[1]!s_pq_avgamount(A153,"20260101","",100000000)</f>
        <v>0.78710444818181813</v>
      </c>
      <c r="Y153" s="17">
        <f>[1]!s_ipo_dilutedpe(A153)</f>
        <v>22.99</v>
      </c>
      <c r="Z153" s="12">
        <f>[1]!s_ipo_collection_total(A153,100000000)</f>
        <v>4.60320822</v>
      </c>
      <c r="AA153" s="2">
        <f>[1]!s_val_pe_ttm(A153,E153)</f>
        <v>172.80888366699219</v>
      </c>
      <c r="AB153" s="5">
        <f>[1]!s_info_zjtxornot1(A153,"")</f>
        <v>1</v>
      </c>
      <c r="AC153" s="22" t="str">
        <f>[1]!s_info_nature1(A153,"")</f>
        <v>民营企业</v>
      </c>
      <c r="AD153" s="6" t="str">
        <f>[1]!s_info_city(A153)</f>
        <v>广德市</v>
      </c>
      <c r="AE153" s="6" t="str">
        <f>[1]!s_info_province(A153)</f>
        <v>安徽省</v>
      </c>
      <c r="AF153">
        <v>119.36471299999999</v>
      </c>
      <c r="AG153">
        <v>30.89395</v>
      </c>
    </row>
    <row r="154" spans="1:33" x14ac:dyDescent="0.3">
      <c r="A154" s="16" t="s">
        <v>945</v>
      </c>
      <c r="B154" s="16" t="s">
        <v>946</v>
      </c>
      <c r="C154" s="16" t="str">
        <f>[1]!s_info_mkt(A154)</f>
        <v>创业板</v>
      </c>
      <c r="D154" s="16" t="str">
        <f>[1]!s_ipo_listeddate(A154)</f>
        <v>2017-07-31</v>
      </c>
      <c r="E154" s="16" t="str">
        <f>[1]!lastradeday_s("000002","")</f>
        <v>2026-06-22</v>
      </c>
      <c r="F154" s="16" t="str">
        <f>[1]!s_info_industry_csrc2023(A154,"",3)</f>
        <v>计算机、通信和其他电子设备制造业</v>
      </c>
      <c r="G154" s="16" t="str">
        <f>[1]!s_info_industry_csrc2023(A154,"",1)</f>
        <v>制造业</v>
      </c>
      <c r="H154" s="16">
        <f>[1]!s_is(A154,83,"FY","YTD","20251231",1,"",100000000)</f>
        <v>54.067776465400001</v>
      </c>
      <c r="I154" s="16">
        <f>[1]!s_is(A154,83,"FY","YTD","20241231",1,"",100000000)</f>
        <v>46.612199375200007</v>
      </c>
      <c r="J154" s="16">
        <f t="shared" si="6"/>
        <v>0.1599490517533213</v>
      </c>
      <c r="K154" s="16">
        <f>[1]!s_is(A154,61,"FY","YTD","20251231",1,"",100000000)</f>
        <v>2.6961329325999999</v>
      </c>
      <c r="L154" s="16">
        <f>[1]!s_is(A154,61,"FY","YTD","20241231",1,"",100000000)</f>
        <v>6.2230888615</v>
      </c>
      <c r="M154" s="16">
        <f t="shared" si="7"/>
        <v>-0.5667532647203547</v>
      </c>
      <c r="N154" s="16">
        <f>[1]!s_fa_roe(A154,"20251231")</f>
        <v>5.4466999999999999</v>
      </c>
      <c r="O154" s="16">
        <f>[1]!s_stmnote_rdexp(A154,"20251231",1,10000)</f>
        <v>42308.804852999994</v>
      </c>
      <c r="P154" s="20">
        <f t="shared" si="8"/>
        <v>7.825142371089551E-2</v>
      </c>
      <c r="Q154" s="16">
        <f>[1]!s_margin_tradingbalance(A154,"",10000)</f>
        <v>192759.61489999999</v>
      </c>
      <c r="R154" s="16">
        <f>[1]!s_margin_seclendingbalance(A154,"",10000)</f>
        <v>1500.1081999999999</v>
      </c>
      <c r="S154" s="17">
        <f>[1]!s_val_ev(A154,"",100000000)</f>
        <v>291.25659200000001</v>
      </c>
      <c r="T154" s="17">
        <f>[1]!share_freesharesmv(A154,"",100000000)</f>
        <v>199.29788672000001</v>
      </c>
      <c r="U154" s="17">
        <f>[1]!s_dq_amount_btin(A154,E154,100000000)</f>
        <v>23.563814669999999</v>
      </c>
      <c r="V154" s="17">
        <f>[1]!s_dq_turn(A154,E154)</f>
        <v>9.4873604481977445</v>
      </c>
      <c r="W154" s="2">
        <f>[1]!s_pq_amount(A154,"20260101","",100000000)</f>
        <v>966.64280227999996</v>
      </c>
      <c r="X154" s="2">
        <f>[1]!s_pq_avgamount(A154,"20260101","",100000000)</f>
        <v>8.7876618389090915</v>
      </c>
      <c r="Y154" s="17">
        <f>[1]!s_ipo_dilutedpe(A154)</f>
        <v>22.99</v>
      </c>
      <c r="Z154" s="12">
        <f>[1]!s_ipo_collection_total(A154,100000000)</f>
        <v>20.315999999999999</v>
      </c>
      <c r="AA154" s="2">
        <f>[1]!s_val_pe_ttm(A154,E154)</f>
        <v>124.75052642822266</v>
      </c>
      <c r="AB154" s="5">
        <f>[1]!s_info_zjtxornot1(A154,"")</f>
        <v>0</v>
      </c>
      <c r="AC154" s="22" t="str">
        <f>[1]!s_info_nature1(A154,"")</f>
        <v>民营企业</v>
      </c>
      <c r="AD154" s="6" t="str">
        <f>[1]!s_info_city(A154)</f>
        <v>深圳市</v>
      </c>
      <c r="AE154" s="6" t="str">
        <f>[1]!s_info_province(A154)</f>
        <v>广东省</v>
      </c>
      <c r="AF154">
        <v>114.085947</v>
      </c>
      <c r="AG154">
        <v>22.547000000000001</v>
      </c>
    </row>
    <row r="155" spans="1:33" x14ac:dyDescent="0.3">
      <c r="A155" s="16" t="s">
        <v>947</v>
      </c>
      <c r="B155" s="16" t="s">
        <v>948</v>
      </c>
      <c r="C155" s="16" t="str">
        <f>[1]!s_info_mkt(A155)</f>
        <v>创业板</v>
      </c>
      <c r="D155" s="16" t="str">
        <f>[1]!s_ipo_listeddate(A155)</f>
        <v>2022-01-25</v>
      </c>
      <c r="E155" s="16" t="str">
        <f>[1]!lastradeday_s("000002","")</f>
        <v>2026-06-22</v>
      </c>
      <c r="F155" s="16" t="str">
        <f>[1]!s_info_industry_csrc2023(A155,"",3)</f>
        <v>计算机、通信和其他电子设备制造业</v>
      </c>
      <c r="G155" s="16" t="str">
        <f>[1]!s_info_industry_csrc2023(A155,"",1)</f>
        <v>制造业</v>
      </c>
      <c r="H155" s="16">
        <f>[1]!s_is(A155,83,"FY","YTD","20251231",1,"",100000000)</f>
        <v>22.667724272600001</v>
      </c>
      <c r="I155" s="16">
        <f>[1]!s_is(A155,83,"FY","YTD","20241231",1,"",100000000)</f>
        <v>17.070688519299999</v>
      </c>
      <c r="J155" s="16">
        <f t="shared" si="6"/>
        <v>0.32787404837081024</v>
      </c>
      <c r="K155" s="16">
        <f>[1]!s_is(A155,61,"FY","YTD","20251231",1,"",100000000)</f>
        <v>-0.66850002929999996</v>
      </c>
      <c r="L155" s="16">
        <f>[1]!s_is(A155,61,"FY","YTD","20241231",1,"",100000000)</f>
        <v>-0.60393801749999998</v>
      </c>
      <c r="M155" s="16">
        <f t="shared" si="7"/>
        <v>-0.10690171827111379</v>
      </c>
      <c r="N155" s="16">
        <f>[1]!s_fa_roe(A155,"20251231")</f>
        <v>-2.3996</v>
      </c>
      <c r="O155" s="16">
        <f>[1]!s_stmnote_rdexp(A155,"20251231",1,10000)</f>
        <v>15617.827119</v>
      </c>
      <c r="P155" s="20">
        <f t="shared" si="8"/>
        <v>6.8898963703552335E-2</v>
      </c>
      <c r="Q155" s="16">
        <f>[1]!s_margin_tradingbalance(A155,"",10000)</f>
        <v>74549.224600000001</v>
      </c>
      <c r="R155" s="16">
        <f>[1]!s_margin_seclendingbalance(A155,"",10000)</f>
        <v>0</v>
      </c>
      <c r="S155" s="17">
        <f>[1]!s_val_ev(A155,"",100000000)</f>
        <v>280.51211999999998</v>
      </c>
      <c r="T155" s="17">
        <f>[1]!share_freesharesmv(A155,"",100000000)</f>
        <v>103.0450405725</v>
      </c>
      <c r="U155" s="17">
        <f>[1]!s_dq_amount_btin(A155,E155,100000000)</f>
        <v>17.41076649</v>
      </c>
      <c r="V155" s="17">
        <f>[1]!s_dq_turn(A155,E155)</f>
        <v>8.8856178085874031</v>
      </c>
      <c r="W155" s="2">
        <f>[1]!s_pq_amount(A155,"20260101","",100000000)</f>
        <v>1027.2346650699999</v>
      </c>
      <c r="X155" s="2">
        <f>[1]!s_pq_avgamount(A155,"20260101","",100000000)</f>
        <v>9.3384969551818173</v>
      </c>
      <c r="Y155" s="17">
        <f>[1]!s_ipo_dilutedpe(A155)</f>
        <v>50.74</v>
      </c>
      <c r="Z155" s="12">
        <f>[1]!s_ipo_collection_total(A155,100000000)</f>
        <v>21.742319999999999</v>
      </c>
      <c r="AA155" s="2">
        <f>[1]!s_val_pe_ttm(A155,E155)</f>
        <v>-537.53619384765625</v>
      </c>
      <c r="AB155" s="5">
        <f>[1]!s_info_zjtxornot1(A155,"")</f>
        <v>1</v>
      </c>
      <c r="AC155" s="22" t="str">
        <f>[1]!s_info_nature1(A155,"")</f>
        <v>民营企业</v>
      </c>
      <c r="AD155" s="6" t="str">
        <f>[1]!s_info_city(A155)</f>
        <v>东莞市</v>
      </c>
      <c r="AE155" s="6" t="str">
        <f>[1]!s_info_province(A155)</f>
        <v>广东省</v>
      </c>
      <c r="AF155">
        <v>113.746262</v>
      </c>
      <c r="AG155">
        <v>23.046237000000001</v>
      </c>
    </row>
    <row r="156" spans="1:33" x14ac:dyDescent="0.3">
      <c r="A156" s="16" t="s">
        <v>949</v>
      </c>
      <c r="B156" s="16" t="s">
        <v>950</v>
      </c>
      <c r="C156" s="16" t="str">
        <f>[1]!s_info_mkt(A156)</f>
        <v>主板</v>
      </c>
      <c r="D156" s="16" t="str">
        <f>[1]!s_ipo_listeddate(A156)</f>
        <v>2020-09-30</v>
      </c>
      <c r="E156" s="16" t="str">
        <f>[1]!lastradeday_s("000002","")</f>
        <v>2026-06-22</v>
      </c>
      <c r="F156" s="16" t="str">
        <f>[1]!s_info_industry_csrc2023(A156,"",3)</f>
        <v>橡胶和塑料制品业</v>
      </c>
      <c r="G156" s="16" t="str">
        <f>[1]!s_info_industry_csrc2023(A156,"",1)</f>
        <v>制造业</v>
      </c>
      <c r="H156" s="16">
        <f>[1]!s_is(A156,83,"FY","YTD","20251231",1,"",100000000)</f>
        <v>12.0631464935</v>
      </c>
      <c r="I156" s="16">
        <f>[1]!s_is(A156,83,"FY","YTD","20241231",1,"",100000000)</f>
        <v>13.683562694200001</v>
      </c>
      <c r="J156" s="16">
        <f t="shared" si="6"/>
        <v>-0.11842063627090627</v>
      </c>
      <c r="K156" s="16">
        <f>[1]!s_is(A156,61,"FY","YTD","20251231",1,"",100000000)</f>
        <v>0.9946101423999999</v>
      </c>
      <c r="L156" s="16">
        <f>[1]!s_is(A156,61,"FY","YTD","20241231",1,"",100000000)</f>
        <v>0.50100156760000003</v>
      </c>
      <c r="M156" s="16">
        <f t="shared" si="7"/>
        <v>0.9852435735173134</v>
      </c>
      <c r="N156" s="16">
        <f>[1]!s_fa_roe(A156,"20251231")</f>
        <v>7.0361000000000002</v>
      </c>
      <c r="O156" s="16">
        <f>[1]!s_stmnote_rdexp(A156,"20251231",1,10000)</f>
        <v>4252.0069049999993</v>
      </c>
      <c r="P156" s="20">
        <f t="shared" si="8"/>
        <v>3.5247909053339556E-2</v>
      </c>
      <c r="Q156" s="16">
        <f>[1]!s_margin_tradingbalance(A156,"",10000)</f>
        <v>0</v>
      </c>
      <c r="R156" s="16">
        <f>[1]!s_margin_seclendingbalance(A156,"",10000)</f>
        <v>0</v>
      </c>
      <c r="S156" s="17">
        <f>[1]!s_val_ev(A156,"",100000000)</f>
        <v>19.611116000000003</v>
      </c>
      <c r="T156" s="17">
        <f>[1]!share_freesharesmv(A156,"",100000000)</f>
        <v>11.14346334</v>
      </c>
      <c r="U156" s="17">
        <f>[1]!s_dq_amount_btin(A156,E156,100000000)</f>
        <v>1.1121173099999999</v>
      </c>
      <c r="V156" s="17">
        <f>[1]!s_dq_turn(A156,E156)</f>
        <v>7.5941115572683513</v>
      </c>
      <c r="W156" s="2">
        <f>[1]!s_pq_amount(A156,"20260101","",100000000)</f>
        <v>98.347488600000005</v>
      </c>
      <c r="X156" s="2">
        <f>[1]!s_pq_avgamount(A156,"20260101","",100000000)</f>
        <v>0.8940680781818181</v>
      </c>
      <c r="Y156" s="17">
        <f>[1]!s_ipo_dilutedpe(A156)</f>
        <v>21.93</v>
      </c>
      <c r="Z156" s="12">
        <f>[1]!s_ipo_collection_total(A156,100000000)</f>
        <v>7.0920779999999999</v>
      </c>
      <c r="AA156" s="2">
        <f>[1]!s_val_pe_ttm(A156,E156)</f>
        <v>22.773712158203125</v>
      </c>
      <c r="AB156" s="5">
        <f>[1]!s_info_zjtxornot1(A156,"")</f>
        <v>0</v>
      </c>
      <c r="AC156" s="22" t="str">
        <f>[1]!s_info_nature1(A156,"")</f>
        <v>民营企业</v>
      </c>
      <c r="AD156" s="6" t="str">
        <f>[1]!s_info_city(A156)</f>
        <v>海宁市</v>
      </c>
      <c r="AE156" s="6" t="str">
        <f>[1]!s_info_province(A156)</f>
        <v>浙江省</v>
      </c>
      <c r="AF156">
        <v>120.61872700000001</v>
      </c>
      <c r="AG156">
        <v>30.442177000000001</v>
      </c>
    </row>
    <row r="157" spans="1:33" x14ac:dyDescent="0.3">
      <c r="A157" s="16" t="s">
        <v>951</v>
      </c>
      <c r="B157" s="16" t="s">
        <v>952</v>
      </c>
      <c r="C157" s="16" t="str">
        <f>[1]!s_info_mkt(A157)</f>
        <v>创业板</v>
      </c>
      <c r="D157" s="16" t="str">
        <f>[1]!s_ipo_listeddate(A157)</f>
        <v>2009-12-25</v>
      </c>
      <c r="E157" s="16" t="str">
        <f>[1]!lastradeday_s("000002","")</f>
        <v>2026-06-22</v>
      </c>
      <c r="F157" s="16" t="str">
        <f>[1]!s_info_industry_csrc2023(A157,"",3)</f>
        <v>互联网和相关服务</v>
      </c>
      <c r="G157" s="16" t="str">
        <f>[1]!s_info_industry_csrc2023(A157,"",1)</f>
        <v>信息传输、软件和信息技术服务业</v>
      </c>
      <c r="H157" s="16">
        <f>[1]!s_is(A157,83,"FY","YTD","20251231",1,"",100000000)</f>
        <v>34.581119536300001</v>
      </c>
      <c r="I157" s="16">
        <f>[1]!s_is(A157,83,"FY","YTD","20241231",1,"",100000000)</f>
        <v>33.020229447800006</v>
      </c>
      <c r="J157" s="16">
        <f t="shared" si="6"/>
        <v>4.7270722057444425E-2</v>
      </c>
      <c r="K157" s="16">
        <f>[1]!s_is(A157,61,"FY","YTD","20251231",1,"",100000000)</f>
        <v>2.0689693611000002</v>
      </c>
      <c r="L157" s="16">
        <f>[1]!s_is(A157,61,"FY","YTD","20241231",1,"",100000000)</f>
        <v>2.0993037995999999</v>
      </c>
      <c r="M157" s="16">
        <f t="shared" si="7"/>
        <v>-1.4449761156903366E-2</v>
      </c>
      <c r="N157" s="16">
        <f>[1]!s_fa_roe(A157,"20251231")</f>
        <v>5.2717999999999998</v>
      </c>
      <c r="O157" s="16">
        <f>[1]!s_stmnote_rdexp(A157,"20251231",1,10000)</f>
        <v>14264.210582</v>
      </c>
      <c r="P157" s="20">
        <f t="shared" si="8"/>
        <v>4.1248550576931942E-2</v>
      </c>
      <c r="Q157" s="16">
        <f>[1]!s_margin_tradingbalance(A157,"",10000)</f>
        <v>88001.101999999999</v>
      </c>
      <c r="R157" s="16">
        <f>[1]!s_margin_seclendingbalance(A157,"",10000)</f>
        <v>183.72</v>
      </c>
      <c r="S157" s="17">
        <f>[1]!s_val_ev(A157,"",100000000)</f>
        <v>131.86333425549998</v>
      </c>
      <c r="T157" s="17">
        <f>[1]!share_freesharesmv(A157,"",100000000)</f>
        <v>104.9428972799</v>
      </c>
      <c r="U157" s="17">
        <f>[1]!s_dq_amount_btin(A157,E157,100000000)</f>
        <v>13.262458929999999</v>
      </c>
      <c r="V157" s="17">
        <f>[1]!s_dq_turn(A157,E157)</f>
        <v>12.013391789322917</v>
      </c>
      <c r="W157" s="2">
        <f>[1]!s_pq_amount(A157,"20260101","",100000000)</f>
        <v>426.90619494999999</v>
      </c>
      <c r="X157" s="2">
        <f>[1]!s_pq_avgamount(A157,"20260101","",100000000)</f>
        <v>3.8809654086363636</v>
      </c>
      <c r="Y157" s="17">
        <f>[1]!s_ipo_dilutedpe(A157)</f>
        <v>62.3</v>
      </c>
      <c r="Z157" s="12">
        <f>[1]!s_ipo_collection_total(A157,100000000)</f>
        <v>4.75</v>
      </c>
      <c r="AA157" s="2">
        <f>[1]!s_val_pe_ttm(A157,E157)</f>
        <v>50.137973785400391</v>
      </c>
      <c r="AB157" s="5">
        <f>[1]!s_info_zjtxornot1(A157,"")</f>
        <v>1</v>
      </c>
      <c r="AC157" s="22" t="str">
        <f>[1]!s_info_nature1(A157,"")</f>
        <v>民营企业</v>
      </c>
      <c r="AD157" s="6" t="str">
        <f>[1]!s_info_city(A157)</f>
        <v>无锡市</v>
      </c>
      <c r="AE157" s="6" t="str">
        <f>[1]!s_info_province(A157)</f>
        <v>江苏省</v>
      </c>
      <c r="AF157">
        <v>120.301663</v>
      </c>
      <c r="AG157">
        <v>31.574729000000001</v>
      </c>
    </row>
    <row r="158" spans="1:33" x14ac:dyDescent="0.3">
      <c r="A158" s="16" t="s">
        <v>18</v>
      </c>
      <c r="B158" s="16" t="s">
        <v>19</v>
      </c>
      <c r="C158" s="16" t="str">
        <f>[1]!s_info_mkt(A158)</f>
        <v>北证</v>
      </c>
      <c r="D158" s="16" t="str">
        <f>[1]!s_ipo_listeddate(A158)</f>
        <v>2020-07-27</v>
      </c>
      <c r="E158" s="16" t="str">
        <f>[1]!lastradeday_s("000002","")</f>
        <v>2026-06-22</v>
      </c>
      <c r="F158" s="16" t="str">
        <f>[1]!s_info_industry_csrc2023(A158,"",3)</f>
        <v>生态保护和环境治理业</v>
      </c>
      <c r="G158" s="16" t="str">
        <f>[1]!s_info_industry_csrc2023(A158,"",1)</f>
        <v>水利、环境和公共设施管理业</v>
      </c>
      <c r="H158" s="16">
        <f>[1]!s_is(A158,83,"FY","YTD","20251231",1,"",100000000)</f>
        <v>3.1456234676000001</v>
      </c>
      <c r="I158" s="16">
        <f>[1]!s_is(A158,83,"FY","YTD","20241231",1,"",100000000)</f>
        <v>3.3606995679000002</v>
      </c>
      <c r="J158" s="16">
        <f t="shared" si="6"/>
        <v>-6.3997419571305114E-2</v>
      </c>
      <c r="K158" s="16">
        <f>[1]!s_is(A158,61,"FY","YTD","20251231",1,"",100000000)</f>
        <v>-4.0640007499999999E-2</v>
      </c>
      <c r="L158" s="16">
        <f>[1]!s_is(A158,61,"FY","YTD","20241231",1,"",100000000)</f>
        <v>0.54070385219999995</v>
      </c>
      <c r="M158" s="16">
        <f t="shared" si="7"/>
        <v>-1.075161305647528</v>
      </c>
      <c r="N158" s="16">
        <f>[1]!s_fa_roe(A158,"20251231")</f>
        <v>-0.72989999999999999</v>
      </c>
      <c r="O158" s="16">
        <f>[1]!s_stmnote_rdexp(A158,"20251231",1,10000)</f>
        <v>1139.357174</v>
      </c>
      <c r="P158" s="20">
        <f t="shared" si="8"/>
        <v>3.6220392737255656E-2</v>
      </c>
      <c r="Q158" s="16">
        <f>[1]!s_margin_tradingbalance(A158,"",10000)</f>
        <v>960.87660000000005</v>
      </c>
      <c r="R158" s="16">
        <f>[1]!s_margin_seclendingbalance(A158,"",10000)</f>
        <v>0</v>
      </c>
      <c r="S158" s="17">
        <f>[1]!s_val_ev(A158,"",100000000)</f>
        <v>12.415250558399999</v>
      </c>
      <c r="T158" s="17">
        <f>[1]!share_freesharesmv(A158,"",100000000)</f>
        <v>5.7641988740999999</v>
      </c>
      <c r="U158" s="17">
        <f>[1]!s_dq_amount_btin(A158,E158,100000000)</f>
        <v>0.36114980000000002</v>
      </c>
      <c r="V158" s="17">
        <f>[1]!s_dq_turn(A158,E158)</f>
        <v>4.1019104275341345</v>
      </c>
      <c r="W158" s="2">
        <f>[1]!s_pq_amount(A158,"20260101","",100000000)</f>
        <v>20.817820609999998</v>
      </c>
      <c r="X158" s="2">
        <f>[1]!s_pq_avgamount(A158,"20260101","",100000000)</f>
        <v>0.18925291463636365</v>
      </c>
      <c r="Y158" s="17">
        <f>[1]!s_ipo_dilutedpe(A158)</f>
        <v>24.57</v>
      </c>
      <c r="Z158" s="12">
        <f>[1]!s_ipo_collection_total(A158,100000000)</f>
        <v>2.4108109999999998</v>
      </c>
      <c r="AA158" s="2">
        <f>[1]!s_val_pe_ttm(A158,E158)</f>
        <v>-32.787635803222656</v>
      </c>
      <c r="AB158" s="5">
        <f>[1]!s_info_zjtxornot1(A158,"")</f>
        <v>1</v>
      </c>
      <c r="AC158" s="22" t="str">
        <f>[1]!s_info_nature1(A158,"")</f>
        <v>民营企业</v>
      </c>
      <c r="AD158" s="6" t="str">
        <f>[1]!s_info_city(A158)</f>
        <v>北京市</v>
      </c>
      <c r="AE158" s="6" t="str">
        <f>[1]!s_info_province(A158)</f>
        <v>北京</v>
      </c>
      <c r="AF158">
        <v>116.40528500000001</v>
      </c>
      <c r="AG158">
        <v>39.904989</v>
      </c>
    </row>
    <row r="159" spans="1:33" x14ac:dyDescent="0.3">
      <c r="A159" s="16" t="s">
        <v>953</v>
      </c>
      <c r="B159" s="16" t="s">
        <v>954</v>
      </c>
      <c r="C159" s="16" t="str">
        <f>[1]!s_info_mkt(A159)</f>
        <v>科创板</v>
      </c>
      <c r="D159" s="16" t="str">
        <f>[1]!s_ipo_listeddate(A159)</f>
        <v>2022-07-22</v>
      </c>
      <c r="E159" s="16" t="str">
        <f>[1]!lastradeday_s("000002","")</f>
        <v>2026-06-22</v>
      </c>
      <c r="F159" s="16" t="str">
        <f>[1]!s_info_industry_csrc2023(A159,"",3)</f>
        <v>有色金属冶炼和压延加工业</v>
      </c>
      <c r="G159" s="16" t="str">
        <f>[1]!s_info_industry_csrc2023(A159,"",1)</f>
        <v>制造业</v>
      </c>
      <c r="H159" s="16">
        <f>[1]!s_is(A159,83,"FY","YTD","20251231",1,"",100000000)</f>
        <v>18.505007603800003</v>
      </c>
      <c r="I159" s="16">
        <f>[1]!s_is(A159,83,"FY","YTD","20241231",1,"",100000000)</f>
        <v>13.914733757</v>
      </c>
      <c r="J159" s="16">
        <f t="shared" si="6"/>
        <v>0.32988585530720638</v>
      </c>
      <c r="K159" s="16">
        <f>[1]!s_is(A159,61,"FY","YTD","20251231",1,"",100000000)</f>
        <v>0.74030376440000001</v>
      </c>
      <c r="L159" s="16">
        <f>[1]!s_is(A159,61,"FY","YTD","20241231",1,"",100000000)</f>
        <v>0.66114023479999995</v>
      </c>
      <c r="M159" s="16">
        <f t="shared" si="7"/>
        <v>0.11973787924727897</v>
      </c>
      <c r="N159" s="16">
        <f>[1]!s_fa_roe(A159,"20251231")</f>
        <v>2.7103000000000002</v>
      </c>
      <c r="O159" s="16">
        <f>[1]!s_stmnote_rdexp(A159,"20251231",1,10000)</f>
        <v>6172.0627030000005</v>
      </c>
      <c r="P159" s="20">
        <f t="shared" si="8"/>
        <v>3.3353472936334096E-2</v>
      </c>
      <c r="Q159" s="16">
        <f>[1]!s_margin_tradingbalance(A159,"",10000)</f>
        <v>12481.085300000001</v>
      </c>
      <c r="R159" s="16">
        <f>[1]!s_margin_seclendingbalance(A159,"",10000)</f>
        <v>48.180700000000002</v>
      </c>
      <c r="S159" s="17">
        <f>[1]!s_val_ev(A159,"",100000000)</f>
        <v>116.39314292449998</v>
      </c>
      <c r="T159" s="17">
        <f>[1]!share_freesharesmv(A159,"",100000000)</f>
        <v>45.644393940999997</v>
      </c>
      <c r="U159" s="17">
        <f>[1]!s_dq_amount_btin(A159,E159,100000000)</f>
        <v>2.5111554599999999</v>
      </c>
      <c r="V159" s="17">
        <f>[1]!s_dq_turn(A159,E159)</f>
        <v>2.1579132510660224</v>
      </c>
      <c r="W159" s="2">
        <f>[1]!s_pq_amount(A159,"20260101","",100000000)</f>
        <v>219.96462722999999</v>
      </c>
      <c r="X159" s="2">
        <f>[1]!s_pq_avgamount(A159,"20260101","",100000000)</f>
        <v>1.9996784293636363</v>
      </c>
      <c r="Y159" s="17">
        <f>[1]!s_ipo_dilutedpe(A159)</f>
        <v>343.5</v>
      </c>
      <c r="Z159" s="12">
        <f>[1]!s_ipo_collection_total(A159,100000000)</f>
        <v>24.117942968800001</v>
      </c>
      <c r="AA159" s="2">
        <f>[1]!s_val_pe_ttm(A159,E159)</f>
        <v>125.06686401367188</v>
      </c>
      <c r="AB159" s="5">
        <f>[1]!s_info_zjtxornot1(A159,"")</f>
        <v>1</v>
      </c>
      <c r="AC159" s="22" t="str">
        <f>[1]!s_info_nature1(A159,"")</f>
        <v>民营企业</v>
      </c>
      <c r="AD159" s="6" t="str">
        <f>[1]!s_info_city(A159)</f>
        <v>无锡市</v>
      </c>
      <c r="AE159" s="6" t="str">
        <f>[1]!s_info_province(A159)</f>
        <v>江苏省</v>
      </c>
      <c r="AF159">
        <v>120.301663</v>
      </c>
      <c r="AG159">
        <v>31.574729000000001</v>
      </c>
    </row>
    <row r="160" spans="1:33" x14ac:dyDescent="0.3">
      <c r="A160" s="16" t="s">
        <v>955</v>
      </c>
      <c r="B160" s="16" t="s">
        <v>956</v>
      </c>
      <c r="C160" s="16" t="str">
        <f>[1]!s_info_mkt(A160)</f>
        <v>创业板</v>
      </c>
      <c r="D160" s="16" t="str">
        <f>[1]!s_ipo_listeddate(A160)</f>
        <v>2017-11-09</v>
      </c>
      <c r="E160" s="16" t="str">
        <f>[1]!lastradeday_s("000002","")</f>
        <v>2026-06-22</v>
      </c>
      <c r="F160" s="16" t="str">
        <f>[1]!s_info_industry_csrc2023(A160,"",3)</f>
        <v>橡胶和塑料制品业</v>
      </c>
      <c r="G160" s="16" t="str">
        <f>[1]!s_info_industry_csrc2023(A160,"",1)</f>
        <v>制造业</v>
      </c>
      <c r="H160" s="16">
        <f>[1]!s_is(A160,83,"FY","YTD","20251231",1,"",100000000)</f>
        <v>0.48085303049999994</v>
      </c>
      <c r="I160" s="16">
        <f>[1]!s_is(A160,83,"FY","YTD","20241231",1,"",100000000)</f>
        <v>2.2235523783</v>
      </c>
      <c r="J160" s="16">
        <f t="shared" si="6"/>
        <v>-0.78374557973415837</v>
      </c>
      <c r="K160" s="16">
        <f>[1]!s_is(A160,61,"FY","YTD","20251231",1,"",100000000)</f>
        <v>-2.2142084408000002</v>
      </c>
      <c r="L160" s="16">
        <f>[1]!s_is(A160,61,"FY","YTD","20241231",1,"",100000000)</f>
        <v>-1.1863891649</v>
      </c>
      <c r="M160" s="16">
        <f t="shared" si="7"/>
        <v>-0.86634243324924032</v>
      </c>
      <c r="N160" s="16">
        <f>[1]!s_fa_roe(A160,"20251231")</f>
        <v>0</v>
      </c>
      <c r="O160" s="16">
        <f>[1]!s_stmnote_rdexp(A160,"20251231",1,10000)</f>
        <v>369.40371099999999</v>
      </c>
      <c r="P160" s="20">
        <f t="shared" si="8"/>
        <v>7.6822581447783977E-2</v>
      </c>
      <c r="Q160" s="16">
        <f>[1]!s_margin_tradingbalance(A160,"",10000)</f>
        <v>0</v>
      </c>
      <c r="R160" s="16">
        <f>[1]!s_margin_seclendingbalance(A160,"",10000)</f>
        <v>0</v>
      </c>
      <c r="S160" s="17">
        <f>[1]!s_val_ev(A160,"",100000000)</f>
        <v>33.764220000000002</v>
      </c>
      <c r="T160" s="17">
        <f>[1]!share_freesharesmv(A160,"",100000000)</f>
        <v>27.545121600000002</v>
      </c>
      <c r="U160" s="17">
        <f>[1]!s_dq_amount_btin(A160,E160,100000000)</f>
        <v>1.5354836700000001</v>
      </c>
      <c r="V160" s="17">
        <f>[1]!s_dq_turn(A160,E160)</f>
        <v>4.6097050368703911</v>
      </c>
      <c r="W160" s="2">
        <f>[1]!s_pq_amount(A160,"20260101","",100000000)</f>
        <v>85.856512660000007</v>
      </c>
      <c r="X160" s="2">
        <f>[1]!s_pq_avgamount(A160,"20260101","",100000000)</f>
        <v>0.78767442807339449</v>
      </c>
      <c r="Y160" s="17">
        <f>[1]!s_ipo_dilutedpe(A160)</f>
        <v>22.98</v>
      </c>
      <c r="Z160" s="12">
        <f>[1]!s_ipo_collection_total(A160,100000000)</f>
        <v>3.2389519999999998</v>
      </c>
      <c r="AA160" s="2">
        <f>[1]!s_val_pe_ttm(A160,E160)</f>
        <v>-15.358519554138184</v>
      </c>
      <c r="AB160" s="5">
        <f>[1]!s_info_zjtxornot1(A160,"")</f>
        <v>0</v>
      </c>
      <c r="AC160" s="22" t="str">
        <f>[1]!s_info_nature1(A160,"")</f>
        <v>外资企业</v>
      </c>
      <c r="AD160" s="6" t="str">
        <f>[1]!s_info_city(A160)</f>
        <v>东莞市</v>
      </c>
      <c r="AE160" s="6" t="str">
        <f>[1]!s_info_province(A160)</f>
        <v>广东省</v>
      </c>
      <c r="AF160">
        <v>113.746262</v>
      </c>
      <c r="AG160">
        <v>23.046237000000001</v>
      </c>
    </row>
    <row r="161" spans="1:33" x14ac:dyDescent="0.3">
      <c r="A161" s="16" t="s">
        <v>957</v>
      </c>
      <c r="B161" s="16" t="s">
        <v>958</v>
      </c>
      <c r="C161" s="16" t="str">
        <f>[1]!s_info_mkt(A161)</f>
        <v>创业板</v>
      </c>
      <c r="D161" s="16" t="str">
        <f>[1]!s_ipo_listeddate(A161)</f>
        <v>2011-05-31</v>
      </c>
      <c r="E161" s="16" t="str">
        <f>[1]!lastradeday_s("000002","")</f>
        <v>2026-06-22</v>
      </c>
      <c r="F161" s="16" t="str">
        <f>[1]!s_info_industry_csrc2023(A161,"",3)</f>
        <v>计算机、通信和其他电子设备制造业</v>
      </c>
      <c r="G161" s="16" t="str">
        <f>[1]!s_info_industry_csrc2023(A161,"",1)</f>
        <v>制造业</v>
      </c>
      <c r="H161" s="16">
        <f>[1]!s_is(A161,83,"FY","YTD","20251231",1,"",100000000)</f>
        <v>47.410075979600002</v>
      </c>
      <c r="I161" s="16">
        <f>[1]!s_is(A161,83,"FY","YTD","20241231",1,"",100000000)</f>
        <v>42.126258813500002</v>
      </c>
      <c r="J161" s="16">
        <f t="shared" si="6"/>
        <v>0.12542811336492865</v>
      </c>
      <c r="K161" s="16">
        <f>[1]!s_is(A161,61,"FY","YTD","20251231",1,"",100000000)</f>
        <v>3.7622602305999999</v>
      </c>
      <c r="L161" s="16">
        <f>[1]!s_is(A161,61,"FY","YTD","20241231",1,"",100000000)</f>
        <v>3.6620209674000002</v>
      </c>
      <c r="M161" s="16">
        <f t="shared" si="7"/>
        <v>2.7372662279202809E-2</v>
      </c>
      <c r="N161" s="16">
        <f>[1]!s_fa_roe(A161,"20251231")</f>
        <v>3.0709</v>
      </c>
      <c r="O161" s="16">
        <f>[1]!s_stmnote_rdexp(A161,"20251231",1,10000)</f>
        <v>71999.59752000001</v>
      </c>
      <c r="P161" s="20">
        <f t="shared" si="8"/>
        <v>0.15186560247442038</v>
      </c>
      <c r="Q161" s="16">
        <f>[1]!s_margin_tradingbalance(A161,"",10000)</f>
        <v>377920.34009999997</v>
      </c>
      <c r="R161" s="16">
        <f>[1]!s_margin_seclendingbalance(A161,"",10000)</f>
        <v>811.178</v>
      </c>
      <c r="S161" s="17">
        <f>[1]!s_val_ev(A161,"",100000000)</f>
        <v>932.26306739250003</v>
      </c>
      <c r="T161" s="17">
        <f>[1]!share_freesharesmv(A161,"",100000000)</f>
        <v>778.6647962699999</v>
      </c>
      <c r="U161" s="17">
        <f>[1]!s_dq_amount_btin(A161,E161,100000000)</f>
        <v>101.82897903999999</v>
      </c>
      <c r="V161" s="17">
        <f>[1]!s_dq_turn(A161,E161)</f>
        <v>12.925500102113089</v>
      </c>
      <c r="W161" s="2">
        <f>[1]!s_pq_amount(A161,"20260101","",100000000)</f>
        <v>4781.2628937600002</v>
      </c>
      <c r="X161" s="2">
        <f>[1]!s_pq_avgamount(A161,"20260101","",100000000)</f>
        <v>43.466026306909093</v>
      </c>
      <c r="Y161" s="17">
        <f>[1]!s_ipo_dilutedpe(A161)</f>
        <v>42.86</v>
      </c>
      <c r="Z161" s="12">
        <f>[1]!s_ipo_collection_total(A161,100000000)</f>
        <v>8.76</v>
      </c>
      <c r="AA161" s="2">
        <f>[1]!s_val_pe_ttm(A161,E161)</f>
        <v>150.05030822753906</v>
      </c>
      <c r="AB161" s="5">
        <f>[1]!s_info_zjtxornot1(A161,"")</f>
        <v>1</v>
      </c>
      <c r="AC161" s="22" t="str">
        <f>[1]!s_info_nature1(A161,"")</f>
        <v>民营企业</v>
      </c>
      <c r="AD161" s="6" t="str">
        <f>[1]!s_info_city(A161)</f>
        <v>北京市</v>
      </c>
      <c r="AE161" s="6" t="str">
        <f>[1]!s_info_province(A161)</f>
        <v>北京</v>
      </c>
      <c r="AF161">
        <v>116.40528500000001</v>
      </c>
      <c r="AG161">
        <v>39.904989</v>
      </c>
    </row>
    <row r="162" spans="1:33" x14ac:dyDescent="0.3">
      <c r="A162" s="16" t="s">
        <v>959</v>
      </c>
      <c r="B162" s="16" t="s">
        <v>960</v>
      </c>
      <c r="C162" s="16" t="str">
        <f>[1]!s_info_mkt(A162)</f>
        <v>创业板</v>
      </c>
      <c r="D162" s="16" t="str">
        <f>[1]!s_ipo_listeddate(A162)</f>
        <v>2016-11-07</v>
      </c>
      <c r="E162" s="16" t="str">
        <f>[1]!lastradeday_s("000002","")</f>
        <v>2026-06-22</v>
      </c>
      <c r="F162" s="16" t="str">
        <f>[1]!s_info_industry_csrc2023(A162,"",3)</f>
        <v>医药制造业</v>
      </c>
      <c r="G162" s="16" t="str">
        <f>[1]!s_info_industry_csrc2023(A162,"",1)</f>
        <v>制造业</v>
      </c>
      <c r="H162" s="16">
        <f>[1]!s_is(A162,83,"FY","YTD","20251231",1,"",100000000)</f>
        <v>36.093385765500003</v>
      </c>
      <c r="I162" s="16">
        <f>[1]!s_is(A162,83,"FY","YTD","20241231",1,"",100000000)</f>
        <v>28.919501120300001</v>
      </c>
      <c r="J162" s="16">
        <f t="shared" si="6"/>
        <v>0.24806391422030116</v>
      </c>
      <c r="K162" s="16">
        <f>[1]!s_is(A162,61,"FY","YTD","20251231",1,"",100000000)</f>
        <v>3.0532916126999998</v>
      </c>
      <c r="L162" s="16">
        <f>[1]!s_is(A162,61,"FY","YTD","20241231",1,"",100000000)</f>
        <v>4.0256933568999997</v>
      </c>
      <c r="M162" s="16">
        <f t="shared" si="7"/>
        <v>-0.24154888561825322</v>
      </c>
      <c r="N162" s="16">
        <f>[1]!s_fa_roe(A162,"20251231")</f>
        <v>5.0182000000000002</v>
      </c>
      <c r="O162" s="16">
        <f>[1]!s_stmnote_rdexp(A162,"20251231",1,10000)</f>
        <v>57350.022712999998</v>
      </c>
      <c r="P162" s="20">
        <f t="shared" si="8"/>
        <v>0.1588934412681734</v>
      </c>
      <c r="Q162" s="16">
        <f>[1]!s_margin_tradingbalance(A162,"",10000)</f>
        <v>80653.486999999994</v>
      </c>
      <c r="R162" s="16">
        <f>[1]!s_margin_seclendingbalance(A162,"",10000)</f>
        <v>911.01859999999999</v>
      </c>
      <c r="S162" s="17">
        <f>[1]!s_val_ev(A162,"",100000000)</f>
        <v>246.33966507649998</v>
      </c>
      <c r="T162" s="17">
        <f>[1]!share_freesharesmv(A162,"",100000000)</f>
        <v>144.19871757799999</v>
      </c>
      <c r="U162" s="17">
        <f>[1]!s_dq_amount_btin(A162,E162,100000000)</f>
        <v>16.02004166</v>
      </c>
      <c r="V162" s="17">
        <f>[1]!s_dq_turn(A162,E162)</f>
        <v>6.7777488046643439</v>
      </c>
      <c r="W162" s="2">
        <f>[1]!s_pq_amount(A162,"20260101","",100000000)</f>
        <v>530.02743917999999</v>
      </c>
      <c r="X162" s="2">
        <f>[1]!s_pq_avgamount(A162,"20260101","",100000000)</f>
        <v>4.8184312652727268</v>
      </c>
      <c r="Y162" s="17">
        <f>[1]!s_ipo_dilutedpe(A162)</f>
        <v>22.99</v>
      </c>
      <c r="Z162" s="12">
        <f>[1]!s_ipo_collection_total(A162,100000000)</f>
        <v>7.2037000000000004</v>
      </c>
      <c r="AA162" s="2">
        <f>[1]!s_val_pe_ttm(A162,E162)</f>
        <v>55.8394775390625</v>
      </c>
      <c r="AB162" s="5">
        <f>[1]!s_info_zjtxornot1(A162,"")</f>
        <v>0</v>
      </c>
      <c r="AC162" s="22" t="str">
        <f>[1]!s_info_nature1(A162,"")</f>
        <v>民营企业</v>
      </c>
      <c r="AD162" s="6" t="str">
        <f>[1]!s_info_city(A162)</f>
        <v>杭州市</v>
      </c>
      <c r="AE162" s="6" t="str">
        <f>[1]!s_info_province(A162)</f>
        <v>浙江省</v>
      </c>
      <c r="AF162">
        <v>120.153576</v>
      </c>
      <c r="AG162">
        <v>30.287458999999998</v>
      </c>
    </row>
    <row r="163" spans="1:33" x14ac:dyDescent="0.3">
      <c r="A163" s="16" t="s">
        <v>961</v>
      </c>
      <c r="B163" s="16" t="s">
        <v>962</v>
      </c>
      <c r="C163" s="16" t="str">
        <f>[1]!s_info_mkt(A163)</f>
        <v>创业板</v>
      </c>
      <c r="D163" s="16" t="str">
        <f>[1]!s_ipo_listeddate(A163)</f>
        <v>2022-09-28</v>
      </c>
      <c r="E163" s="16" t="str">
        <f>[1]!lastradeday_s("000002","")</f>
        <v>2026-06-22</v>
      </c>
      <c r="F163" s="16" t="str">
        <f>[1]!s_info_industry_csrc2023(A163,"",3)</f>
        <v>计算机、通信和其他电子设备制造业</v>
      </c>
      <c r="G163" s="16" t="str">
        <f>[1]!s_info_industry_csrc2023(A163,"",1)</f>
        <v>制造业</v>
      </c>
      <c r="H163" s="16">
        <f>[1]!s_is(A163,83,"FY","YTD","20251231",1,"",100000000)</f>
        <v>10.189610013200001</v>
      </c>
      <c r="I163" s="16">
        <f>[1]!s_is(A163,83,"FY","YTD","20241231",1,"",100000000)</f>
        <v>8.3033128964999996</v>
      </c>
      <c r="J163" s="16">
        <f t="shared" si="6"/>
        <v>0.22717403766575028</v>
      </c>
      <c r="K163" s="16">
        <f>[1]!s_is(A163,61,"FY","YTD","20251231",1,"",100000000)</f>
        <v>-0.67226702260000004</v>
      </c>
      <c r="L163" s="16">
        <f>[1]!s_is(A163,61,"FY","YTD","20241231",1,"",100000000)</f>
        <v>-7.5728348000000001E-2</v>
      </c>
      <c r="M163" s="16">
        <f t="shared" si="7"/>
        <v>-7.8773496366248486</v>
      </c>
      <c r="N163" s="16">
        <f>[1]!s_fa_roe(A163,"20251231")</f>
        <v>-6.7659000000000002</v>
      </c>
      <c r="O163" s="16">
        <f>[1]!s_stmnote_rdexp(A163,"20251231",1,10000)</f>
        <v>6533.8915590000006</v>
      </c>
      <c r="P163" s="20">
        <f t="shared" si="8"/>
        <v>6.4123077826685748E-2</v>
      </c>
      <c r="Q163" s="16">
        <f>[1]!s_margin_tradingbalance(A163,"",10000)</f>
        <v>97633.751399999994</v>
      </c>
      <c r="R163" s="16">
        <f>[1]!s_margin_seclendingbalance(A163,"",10000)</f>
        <v>0</v>
      </c>
      <c r="S163" s="17">
        <f>[1]!s_val_ev(A163,"",100000000)</f>
        <v>264.02092499999998</v>
      </c>
      <c r="T163" s="17">
        <f>[1]!share_freesharesmv(A163,"",100000000)</f>
        <v>196.62544159999999</v>
      </c>
      <c r="U163" s="17">
        <f>[1]!s_dq_amount_btin(A163,E163,100000000)</f>
        <v>7.9789090500000004</v>
      </c>
      <c r="V163" s="17">
        <f>[1]!s_dq_turn(A163,E163)</f>
        <v>3.0056524894759762</v>
      </c>
      <c r="W163" s="2">
        <f>[1]!s_pq_amount(A163,"20260101","",100000000)</f>
        <v>401.70209628999999</v>
      </c>
      <c r="X163" s="2">
        <f>[1]!s_pq_avgamount(A163,"20260101","",100000000)</f>
        <v>3.6518372389999998</v>
      </c>
      <c r="Y163" s="17">
        <f>[1]!s_ipo_dilutedpe(A163)</f>
        <v>52.86</v>
      </c>
      <c r="Z163" s="12">
        <f>[1]!s_ipo_collection_total(A163,100000000)</f>
        <v>7.5438200000000002</v>
      </c>
      <c r="AA163" s="2">
        <f>[1]!s_val_pe_ttm(A163,E163)</f>
        <v>-364.86190795898438</v>
      </c>
      <c r="AB163" s="5">
        <f>[1]!s_info_zjtxornot1(A163,"")</f>
        <v>1</v>
      </c>
      <c r="AC163" s="22" t="str">
        <f>[1]!s_info_nature1(A163,"")</f>
        <v>民营企业</v>
      </c>
      <c r="AD163" s="6" t="str">
        <f>[1]!s_info_city(A163)</f>
        <v>昆山市</v>
      </c>
      <c r="AE163" s="6" t="str">
        <f>[1]!s_info_province(A163)</f>
        <v>江苏省</v>
      </c>
      <c r="AF163">
        <v>120.965808</v>
      </c>
      <c r="AG163">
        <v>31.328937</v>
      </c>
    </row>
    <row r="164" spans="1:33" x14ac:dyDescent="0.3">
      <c r="A164" s="16" t="s">
        <v>963</v>
      </c>
      <c r="B164" s="16" t="s">
        <v>964</v>
      </c>
      <c r="C164" s="16" t="str">
        <f>[1]!s_info_mkt(A164)</f>
        <v>主板</v>
      </c>
      <c r="D164" s="16" t="str">
        <f>[1]!s_ipo_listeddate(A164)</f>
        <v>2017-09-18</v>
      </c>
      <c r="E164" s="16" t="str">
        <f>[1]!lastradeday_s("000002","")</f>
        <v>2026-06-22</v>
      </c>
      <c r="F164" s="16" t="str">
        <f>[1]!s_info_industry_csrc2023(A164,"",3)</f>
        <v>道路运输业</v>
      </c>
      <c r="G164" s="16" t="str">
        <f>[1]!s_info_industry_csrc2023(A164,"",1)</f>
        <v>交通运输、仓储和邮政业</v>
      </c>
      <c r="H164" s="16">
        <f>[1]!s_is(A164,83,"FY","YTD","20251231",1,"",100000000)</f>
        <v>3.4207472842</v>
      </c>
      <c r="I164" s="16">
        <f>[1]!s_is(A164,83,"FY","YTD","20241231",1,"",100000000)</f>
        <v>2.9804103054000004</v>
      </c>
      <c r="J164" s="16">
        <f t="shared" si="6"/>
        <v>0.14774374454489814</v>
      </c>
      <c r="K164" s="16">
        <f>[1]!s_is(A164,61,"FY","YTD","20251231",1,"",100000000)</f>
        <v>-0.69979636090000008</v>
      </c>
      <c r="L164" s="16">
        <f>[1]!s_is(A164,61,"FY","YTD","20241231",1,"",100000000)</f>
        <v>-0.53358869619999993</v>
      </c>
      <c r="M164" s="16">
        <f t="shared" si="7"/>
        <v>-0.31149022811701793</v>
      </c>
      <c r="N164" s="16">
        <f>[1]!s_fa_roe(A164,"20251231")</f>
        <v>-12.692500000000001</v>
      </c>
      <c r="O164" s="16">
        <f>[1]!s_stmnote_rdexp(A164,"20251231",1,10000)</f>
        <v>519.95593700000006</v>
      </c>
      <c r="P164" s="20">
        <f t="shared" si="8"/>
        <v>1.5200068692639498E-2</v>
      </c>
      <c r="Q164" s="16">
        <f>[1]!s_margin_tradingbalance(A164,"",10000)</f>
        <v>0</v>
      </c>
      <c r="R164" s="16">
        <f>[1]!s_margin_seclendingbalance(A164,"",10000)</f>
        <v>0</v>
      </c>
      <c r="S164" s="17">
        <f>[1]!s_val_ev(A164,"",100000000)</f>
        <v>41.900984999999999</v>
      </c>
      <c r="T164" s="17">
        <f>[1]!share_freesharesmv(A164,"",100000000)</f>
        <v>14.687988000000001</v>
      </c>
      <c r="U164" s="17">
        <f>[1]!s_dq_amount_btin(A164,E164,100000000)</f>
        <v>0.78502245999999998</v>
      </c>
      <c r="V164" s="17">
        <f>[1]!s_dq_turn(A164,E164)</f>
        <v>1.8633528543541398</v>
      </c>
      <c r="W164" s="2">
        <f>[1]!s_pq_amount(A164,"20260101","",100000000)</f>
        <v>34.452935740000001</v>
      </c>
      <c r="X164" s="2">
        <f>[1]!s_pq_avgamount(A164,"20260101","",100000000)</f>
        <v>0.31608197926605502</v>
      </c>
      <c r="Y164" s="17">
        <f>[1]!s_ipo_dilutedpe(A164)</f>
        <v>22.99</v>
      </c>
      <c r="Z164" s="12">
        <f>[1]!s_ipo_collection_total(A164,100000000)</f>
        <v>2.2445189999999999</v>
      </c>
      <c r="AA164" s="2">
        <f>[1]!s_val_pe_ttm(A164,E164)</f>
        <v>-55.706295013427734</v>
      </c>
      <c r="AB164" s="5">
        <f>[1]!s_info_zjtxornot1(A164,"")</f>
        <v>0</v>
      </c>
      <c r="AC164" s="22" t="str">
        <f>[1]!s_info_nature1(A164,"")</f>
        <v>民营企业</v>
      </c>
      <c r="AD164" s="6" t="str">
        <f>[1]!s_info_city(A164)</f>
        <v>广州市</v>
      </c>
      <c r="AE164" s="6" t="str">
        <f>[1]!s_info_province(A164)</f>
        <v>广东省</v>
      </c>
      <c r="AF164">
        <v>113.280637</v>
      </c>
      <c r="AG164">
        <v>23.125177999999998</v>
      </c>
    </row>
    <row r="165" spans="1:33" x14ac:dyDescent="0.3">
      <c r="A165" s="16" t="s">
        <v>965</v>
      </c>
      <c r="B165" s="16" t="s">
        <v>966</v>
      </c>
      <c r="C165" s="16" t="str">
        <f>[1]!s_info_mkt(A165)</f>
        <v>创业板</v>
      </c>
      <c r="D165" s="16" t="str">
        <f>[1]!s_ipo_listeddate(A165)</f>
        <v>2017-09-12</v>
      </c>
      <c r="E165" s="16" t="str">
        <f>[1]!lastradeday_s("000002","")</f>
        <v>2026-06-22</v>
      </c>
      <c r="F165" s="16" t="str">
        <f>[1]!s_info_industry_csrc2023(A165,"",3)</f>
        <v>非金属矿物制品业</v>
      </c>
      <c r="G165" s="16" t="str">
        <f>[1]!s_info_industry_csrc2023(A165,"",1)</f>
        <v>制造业</v>
      </c>
      <c r="H165" s="16">
        <f>[1]!s_is(A165,83,"FY","YTD","20251231",1,"",100000000)</f>
        <v>4.4973389208999999</v>
      </c>
      <c r="I165" s="16">
        <f>[1]!s_is(A165,83,"FY","YTD","20241231",1,"",100000000)</f>
        <v>3.5930196248000001</v>
      </c>
      <c r="J165" s="16">
        <f t="shared" si="6"/>
        <v>0.25168782543188506</v>
      </c>
      <c r="K165" s="16">
        <f>[1]!s_is(A165,61,"FY","YTD","20251231",1,"",100000000)</f>
        <v>-1.9275452197999998</v>
      </c>
      <c r="L165" s="16">
        <f>[1]!s_is(A165,61,"FY","YTD","20241231",1,"",100000000)</f>
        <v>-2.4361564321000002</v>
      </c>
      <c r="M165" s="16">
        <f t="shared" si="7"/>
        <v>0.20877608908783027</v>
      </c>
      <c r="N165" s="16">
        <f>[1]!s_fa_roe(A165,"20251231")</f>
        <v>-22.558199999999999</v>
      </c>
      <c r="O165" s="16">
        <f>[1]!s_stmnote_rdexp(A165,"20251231",1,10000)</f>
        <v>3072.7717859999998</v>
      </c>
      <c r="P165" s="20">
        <f t="shared" si="8"/>
        <v>6.8324221057039697E-2</v>
      </c>
      <c r="Q165" s="16">
        <f>[1]!s_margin_tradingbalance(A165,"",10000)</f>
        <v>41369.931299999997</v>
      </c>
      <c r="R165" s="16">
        <f>[1]!s_margin_seclendingbalance(A165,"",10000)</f>
        <v>0</v>
      </c>
      <c r="S165" s="17">
        <f>[1]!s_val_ev(A165,"",100000000)</f>
        <v>93.857613757199999</v>
      </c>
      <c r="T165" s="17">
        <f>[1]!share_freesharesmv(A165,"",100000000)</f>
        <v>61.191498174000003</v>
      </c>
      <c r="U165" s="17">
        <f>[1]!s_dq_amount_btin(A165,E165,100000000)</f>
        <v>6.06957155</v>
      </c>
      <c r="V165" s="17">
        <f>[1]!s_dq_turn(A165,E165)</f>
        <v>9.4886858890973169</v>
      </c>
      <c r="W165" s="2">
        <f>[1]!s_pq_amount(A165,"20260101","",100000000)</f>
        <v>222.64408562</v>
      </c>
      <c r="X165" s="2">
        <f>[1]!s_pq_avgamount(A165,"20260101","",100000000)</f>
        <v>2.0240371420000001</v>
      </c>
      <c r="Y165" s="17">
        <f>[1]!s_ipo_dilutedpe(A165)</f>
        <v>22.98</v>
      </c>
      <c r="Z165" s="12">
        <f>[1]!s_ipo_collection_total(A165,100000000)</f>
        <v>2.1609400000000001</v>
      </c>
      <c r="AA165" s="2">
        <f>[1]!s_val_pe_ttm(A165,E165)</f>
        <v>-59.2960205078125</v>
      </c>
      <c r="AB165" s="5">
        <f>[1]!s_info_zjtxornot1(A165,"")</f>
        <v>1</v>
      </c>
      <c r="AC165" s="22" t="str">
        <f>[1]!s_info_nature1(A165,"")</f>
        <v>民营企业</v>
      </c>
      <c r="AD165" s="6" t="str">
        <f>[1]!s_info_city(A165)</f>
        <v>长沙市</v>
      </c>
      <c r="AE165" s="6" t="str">
        <f>[1]!s_info_province(A165)</f>
        <v>湖南省</v>
      </c>
      <c r="AF165">
        <v>112.98227900000001</v>
      </c>
      <c r="AG165">
        <v>28.194089999999999</v>
      </c>
    </row>
    <row r="166" spans="1:33" x14ac:dyDescent="0.3">
      <c r="A166" s="16" t="s">
        <v>967</v>
      </c>
      <c r="B166" s="16" t="s">
        <v>968</v>
      </c>
      <c r="C166" s="16" t="str">
        <f>[1]!s_info_mkt(A166)</f>
        <v>创业板</v>
      </c>
      <c r="D166" s="16" t="str">
        <f>[1]!s_ipo_listeddate(A166)</f>
        <v>2012-06-01</v>
      </c>
      <c r="E166" s="16" t="str">
        <f>[1]!lastradeday_s("000002","")</f>
        <v>2026-06-22</v>
      </c>
      <c r="F166" s="16" t="str">
        <f>[1]!s_info_industry_csrc2023(A166,"",3)</f>
        <v>橡胶和塑料制品业</v>
      </c>
      <c r="G166" s="16" t="str">
        <f>[1]!s_info_industry_csrc2023(A166,"",1)</f>
        <v>制造业</v>
      </c>
      <c r="H166" s="16">
        <f>[1]!s_is(A166,83,"FY","YTD","20251231",1,"",100000000)</f>
        <v>35.983530576699998</v>
      </c>
      <c r="I166" s="16">
        <f>[1]!s_is(A166,83,"FY","YTD","20241231",1,"",100000000)</f>
        <v>33.063519335900004</v>
      </c>
      <c r="J166" s="16">
        <f t="shared" si="6"/>
        <v>8.8315197518295641E-2</v>
      </c>
      <c r="K166" s="16">
        <f>[1]!s_is(A166,61,"FY","YTD","20251231",1,"",100000000)</f>
        <v>2.3236605754999999</v>
      </c>
      <c r="L166" s="16">
        <f>[1]!s_is(A166,61,"FY","YTD","20241231",1,"",100000000)</f>
        <v>1.6173392724000002</v>
      </c>
      <c r="M166" s="16">
        <f t="shared" si="7"/>
        <v>0.43671808083400848</v>
      </c>
      <c r="N166" s="16">
        <f>[1]!s_fa_roe(A166,"20251231")</f>
        <v>9.5710999999999995</v>
      </c>
      <c r="O166" s="16">
        <f>[1]!s_stmnote_rdexp(A166,"20251231",1,10000)</f>
        <v>14326.174166999999</v>
      </c>
      <c r="P166" s="20">
        <f t="shared" si="8"/>
        <v>3.9813142116400503E-2</v>
      </c>
      <c r="Q166" s="16">
        <f>[1]!s_margin_tradingbalance(A166,"",10000)</f>
        <v>38164.282800000001</v>
      </c>
      <c r="R166" s="16">
        <f>[1]!s_margin_seclendingbalance(A166,"",10000)</f>
        <v>22.086400000000001</v>
      </c>
      <c r="S166" s="17">
        <f>[1]!s_val_ev(A166,"",100000000)</f>
        <v>57.83872917419999</v>
      </c>
      <c r="T166" s="17">
        <f>[1]!share_freesharesmv(A166,"",100000000)</f>
        <v>38.6159819708</v>
      </c>
      <c r="U166" s="17">
        <f>[1]!s_dq_amount_btin(A166,E166,100000000)</f>
        <v>1.85696836</v>
      </c>
      <c r="V166" s="17">
        <f>[1]!s_dq_turn(A166,E166)</f>
        <v>3.9884925543620411</v>
      </c>
      <c r="W166" s="2">
        <f>[1]!s_pq_amount(A166,"20260101","",100000000)</f>
        <v>137.17926686000001</v>
      </c>
      <c r="X166" s="2">
        <f>[1]!s_pq_avgamount(A166,"20260101","",100000000)</f>
        <v>1.2470842441818182</v>
      </c>
      <c r="Y166" s="17">
        <f>[1]!s_ipo_dilutedpe(A166)</f>
        <v>26.4</v>
      </c>
      <c r="Z166" s="12">
        <f>[1]!s_ipo_collection_total(A166,100000000)</f>
        <v>3.3006600000000001</v>
      </c>
      <c r="AA166" s="2">
        <f>[1]!s_val_pe_ttm(A166,E166)</f>
        <v>23.879871368408203</v>
      </c>
      <c r="AB166" s="5">
        <f>[1]!s_info_zjtxornot1(A166,"")</f>
        <v>0</v>
      </c>
      <c r="AC166" s="22" t="str">
        <f>[1]!s_info_nature1(A166,"")</f>
        <v>民营企业</v>
      </c>
      <c r="AD166" s="6" t="str">
        <f>[1]!s_info_city(A166)</f>
        <v>江阴市</v>
      </c>
      <c r="AE166" s="6" t="str">
        <f>[1]!s_info_province(A166)</f>
        <v>江苏省</v>
      </c>
      <c r="AF166">
        <v>120.31067899999999</v>
      </c>
      <c r="AG166">
        <v>31.837425</v>
      </c>
    </row>
    <row r="167" spans="1:33" x14ac:dyDescent="0.3">
      <c r="A167" s="16" t="s">
        <v>969</v>
      </c>
      <c r="B167" s="16" t="s">
        <v>970</v>
      </c>
      <c r="C167" s="16" t="str">
        <f>[1]!s_info_mkt(A167)</f>
        <v>科创板</v>
      </c>
      <c r="D167" s="16" t="str">
        <f>[1]!s_ipo_listeddate(A167)</f>
        <v>2021-05-11</v>
      </c>
      <c r="E167" s="16" t="str">
        <f>[1]!lastradeday_s("000002","")</f>
        <v>2026-06-22</v>
      </c>
      <c r="F167" s="16" t="str">
        <f>[1]!s_info_industry_csrc2023(A167,"",3)</f>
        <v>计算机、通信和其他电子设备制造业</v>
      </c>
      <c r="G167" s="16" t="str">
        <f>[1]!s_info_industry_csrc2023(A167,"",1)</f>
        <v>制造业</v>
      </c>
      <c r="H167" s="16">
        <f>[1]!s_is(A167,83,"FY","YTD","20251231",1,"",100000000)</f>
        <v>6.8913222685000006</v>
      </c>
      <c r="I167" s="16">
        <f>[1]!s_is(A167,83,"FY","YTD","20241231",1,"",100000000)</f>
        <v>4.7458501051999997</v>
      </c>
      <c r="J167" s="16">
        <f t="shared" si="6"/>
        <v>0.45207330946867019</v>
      </c>
      <c r="K167" s="16">
        <f>[1]!s_is(A167,61,"FY","YTD","20251231",1,"",100000000)</f>
        <v>-0.22379011510000002</v>
      </c>
      <c r="L167" s="16">
        <f>[1]!s_is(A167,61,"FY","YTD","20241231",1,"",100000000)</f>
        <v>-1.9739622500000002E-2</v>
      </c>
      <c r="M167" s="16">
        <f t="shared" si="7"/>
        <v>-10.337102069707766</v>
      </c>
      <c r="N167" s="16">
        <f>[1]!s_fa_roe(A167,"20251231")</f>
        <v>-3.347</v>
      </c>
      <c r="O167" s="16">
        <f>[1]!s_stmnote_rdexp(A167,"20251231",1,10000)</f>
        <v>3892.9846390000002</v>
      </c>
      <c r="P167" s="20">
        <f t="shared" si="8"/>
        <v>5.6491112841938924E-2</v>
      </c>
      <c r="Q167" s="16">
        <f>[1]!s_margin_tradingbalance(A167,"",10000)</f>
        <v>42505.053999999996</v>
      </c>
      <c r="R167" s="16">
        <f>[1]!s_margin_seclendingbalance(A167,"",10000)</f>
        <v>0</v>
      </c>
      <c r="S167" s="17">
        <f>[1]!s_val_ev(A167,"",100000000)</f>
        <v>73.711314000000002</v>
      </c>
      <c r="T167" s="17">
        <f>[1]!share_freesharesmv(A167,"",100000000)</f>
        <v>40.650582792599998</v>
      </c>
      <c r="U167" s="17">
        <f>[1]!s_dq_amount_btin(A167,E167,100000000)</f>
        <v>7.4444036499999999</v>
      </c>
      <c r="V167" s="17">
        <f>[1]!s_dq_turn(A167,E167)</f>
        <v>10.156097158707549</v>
      </c>
      <c r="W167" s="2">
        <f>[1]!s_pq_amount(A167,"20260101","",100000000)</f>
        <v>436.15360520000002</v>
      </c>
      <c r="X167" s="2">
        <f>[1]!s_pq_avgamount(A167,"20260101","",100000000)</f>
        <v>3.9650327745454543</v>
      </c>
      <c r="Y167" s="17">
        <f>[1]!s_ipo_dilutedpe(A167)</f>
        <v>20.350000000000001</v>
      </c>
      <c r="Z167" s="12">
        <f>[1]!s_ipo_collection_total(A167,100000000)</f>
        <v>2.5343010000000001</v>
      </c>
      <c r="AA167" s="2">
        <f>[1]!s_val_pe_ttm(A167,E167)</f>
        <v>-322.23458862304688</v>
      </c>
      <c r="AB167" s="5">
        <f>[1]!s_info_zjtxornot1(A167,"")</f>
        <v>1</v>
      </c>
      <c r="AC167" s="22" t="str">
        <f>[1]!s_info_nature1(A167,"")</f>
        <v>民营企业</v>
      </c>
      <c r="AD167" s="6" t="str">
        <f>[1]!s_info_city(A167)</f>
        <v>深圳市</v>
      </c>
      <c r="AE167" s="6" t="str">
        <f>[1]!s_info_province(A167)</f>
        <v>广东省</v>
      </c>
      <c r="AF167">
        <v>114.085947</v>
      </c>
      <c r="AG167">
        <v>22.547000000000001</v>
      </c>
    </row>
    <row r="168" spans="1:33" x14ac:dyDescent="0.3">
      <c r="A168" s="16" t="s">
        <v>971</v>
      </c>
      <c r="B168" s="16" t="s">
        <v>972</v>
      </c>
      <c r="C168" s="16" t="str">
        <f>[1]!s_info_mkt(A168)</f>
        <v>创业板</v>
      </c>
      <c r="D168" s="16" t="str">
        <f>[1]!s_ipo_listeddate(A168)</f>
        <v>2020-08-24</v>
      </c>
      <c r="E168" s="16" t="str">
        <f>[1]!lastradeday_s("000002","")</f>
        <v>2026-06-22</v>
      </c>
      <c r="F168" s="16" t="str">
        <f>[1]!s_info_industry_csrc2023(A168,"",3)</f>
        <v>纺织业</v>
      </c>
      <c r="G168" s="16" t="str">
        <f>[1]!s_info_industry_csrc2023(A168,"",1)</f>
        <v>制造业</v>
      </c>
      <c r="H168" s="16">
        <f>[1]!s_is(A168,83,"FY","YTD","20251231",1,"",100000000)</f>
        <v>10.871483603699998</v>
      </c>
      <c r="I168" s="16">
        <f>[1]!s_is(A168,83,"FY","YTD","20241231",1,"",100000000)</f>
        <v>10.3240761055</v>
      </c>
      <c r="J168" s="16">
        <f t="shared" si="6"/>
        <v>5.3022419885918382E-2</v>
      </c>
      <c r="K168" s="16">
        <f>[1]!s_is(A168,61,"FY","YTD","20251231",1,"",100000000)</f>
        <v>0.86693715090000001</v>
      </c>
      <c r="L168" s="16">
        <f>[1]!s_is(A168,61,"FY","YTD","20241231",1,"",100000000)</f>
        <v>0.30938800129999999</v>
      </c>
      <c r="M168" s="16">
        <f t="shared" si="7"/>
        <v>1.802103337095381</v>
      </c>
      <c r="N168" s="16">
        <f>[1]!s_fa_roe(A168,"20251231")</f>
        <v>5.3193000000000001</v>
      </c>
      <c r="O168" s="16">
        <f>[1]!s_stmnote_rdexp(A168,"20251231",1,10000)</f>
        <v>3729.6449939999998</v>
      </c>
      <c r="P168" s="20">
        <f t="shared" si="8"/>
        <v>3.4306679106158547E-2</v>
      </c>
      <c r="Q168" s="16">
        <f>[1]!s_margin_tradingbalance(A168,"",10000)</f>
        <v>12870.928900000001</v>
      </c>
      <c r="R168" s="16">
        <f>[1]!s_margin_seclendingbalance(A168,"",10000)</f>
        <v>32.1937</v>
      </c>
      <c r="S168" s="17">
        <f>[1]!s_val_ev(A168,"",100000000)</f>
        <v>35.927999999999997</v>
      </c>
      <c r="T168" s="17">
        <f>[1]!share_freesharesmv(A168,"",100000000)</f>
        <v>17.807070986999999</v>
      </c>
      <c r="U168" s="17">
        <f>[1]!s_dq_amount_btin(A168,E168,100000000)</f>
        <v>1.3122973999999998</v>
      </c>
      <c r="V168" s="17">
        <f>[1]!s_dq_turn(A168,E168)</f>
        <v>3.8238684588490148</v>
      </c>
      <c r="W168" s="2">
        <f>[1]!s_pq_amount(A168,"20260101","",100000000)</f>
        <v>123.64156946999999</v>
      </c>
      <c r="X168" s="2">
        <f>[1]!s_pq_avgamount(A168,"20260101","",100000000)</f>
        <v>1.124014267909091</v>
      </c>
      <c r="Y168" s="17">
        <f>[1]!s_ipo_dilutedpe(A168)</f>
        <v>45.69</v>
      </c>
      <c r="Z168" s="12">
        <f>[1]!s_ipo_collection_total(A168,100000000)</f>
        <v>9.1620000000000008</v>
      </c>
      <c r="AA168" s="2">
        <f>[1]!s_val_pe_ttm(A168,E168)</f>
        <v>41.706962585449219</v>
      </c>
      <c r="AB168" s="5">
        <f>[1]!s_info_zjtxornot1(A168,"")</f>
        <v>0</v>
      </c>
      <c r="AC168" s="22" t="str">
        <f>[1]!s_info_nature1(A168,"")</f>
        <v>民营企业</v>
      </c>
      <c r="AD168" s="6" t="str">
        <f>[1]!s_info_city(A168)</f>
        <v>滁州市</v>
      </c>
      <c r="AE168" s="6" t="str">
        <f>[1]!s_info_province(A168)</f>
        <v>安徽省</v>
      </c>
      <c r="AF168">
        <v>118.316264</v>
      </c>
      <c r="AG168">
        <v>32.303626999999999</v>
      </c>
    </row>
    <row r="169" spans="1:33" x14ac:dyDescent="0.3">
      <c r="A169" s="16" t="s">
        <v>973</v>
      </c>
      <c r="B169" s="16" t="s">
        <v>974</v>
      </c>
      <c r="C169" s="16" t="str">
        <f>[1]!s_info_mkt(A169)</f>
        <v>科创板</v>
      </c>
      <c r="D169" s="16" t="str">
        <f>[1]!s_ipo_listeddate(A169)</f>
        <v>2020-12-10</v>
      </c>
      <c r="E169" s="16" t="str">
        <f>[1]!lastradeday_s("000002","")</f>
        <v>2026-06-22</v>
      </c>
      <c r="F169" s="16" t="str">
        <f>[1]!s_info_industry_csrc2023(A169,"",3)</f>
        <v>金属制品业</v>
      </c>
      <c r="G169" s="16" t="str">
        <f>[1]!s_info_industry_csrc2023(A169,"",1)</f>
        <v>制造业</v>
      </c>
      <c r="H169" s="16">
        <f>[1]!s_is(A169,83,"FY","YTD","20251231",1,"",100000000)</f>
        <v>14.574151626800001</v>
      </c>
      <c r="I169" s="16">
        <f>[1]!s_is(A169,83,"FY","YTD","20241231",1,"",100000000)</f>
        <v>11.271861703099999</v>
      </c>
      <c r="J169" s="16">
        <f t="shared" si="6"/>
        <v>0.29296756921634359</v>
      </c>
      <c r="K169" s="16">
        <f>[1]!s_is(A169,61,"FY","YTD","20251231",1,"",100000000)</f>
        <v>1.0361056400999999</v>
      </c>
      <c r="L169" s="16">
        <f>[1]!s_is(A169,61,"FY","YTD","20241231",1,"",100000000)</f>
        <v>0.57302404169999999</v>
      </c>
      <c r="M169" s="16">
        <f t="shared" si="7"/>
        <v>0.80813642133786923</v>
      </c>
      <c r="N169" s="16">
        <f>[1]!s_fa_roe(A169,"20251231")</f>
        <v>4.0034999999999998</v>
      </c>
      <c r="O169" s="16">
        <f>[1]!s_stmnote_rdexp(A169,"20251231",1,10000)</f>
        <v>8936.1904749999994</v>
      </c>
      <c r="P169" s="20">
        <f t="shared" si="8"/>
        <v>6.1315338990761484E-2</v>
      </c>
      <c r="Q169" s="16">
        <f>[1]!s_margin_tradingbalance(A169,"",10000)</f>
        <v>105102.1961</v>
      </c>
      <c r="R169" s="16">
        <f>[1]!s_margin_seclendingbalance(A169,"",10000)</f>
        <v>186.67439999999999</v>
      </c>
      <c r="S169" s="17">
        <f>[1]!s_val_ev(A169,"",100000000)</f>
        <v>318.72252246840003</v>
      </c>
      <c r="T169" s="17">
        <f>[1]!share_freesharesmv(A169,"",100000000)</f>
        <v>241.40848048559997</v>
      </c>
      <c r="U169" s="17">
        <f>[1]!s_dq_amount_btin(A169,E169,100000000)</f>
        <v>28.467146830000001</v>
      </c>
      <c r="V169" s="17">
        <f>[1]!s_dq_turn(A169,E169)</f>
        <v>9.0768415213168012</v>
      </c>
      <c r="W169" s="2">
        <f>[1]!s_pq_amount(A169,"20260101","",100000000)</f>
        <v>1263.1813186100001</v>
      </c>
      <c r="X169" s="2">
        <f>[1]!s_pq_avgamount(A169,"20260101","",100000000)</f>
        <v>11.483466532818181</v>
      </c>
      <c r="Y169" s="17">
        <f>[1]!s_ipo_dilutedpe(A169)</f>
        <v>28.93</v>
      </c>
      <c r="Z169" s="12">
        <f>[1]!s_ipo_collection_total(A169,100000000)</f>
        <v>5.9974999999999996</v>
      </c>
      <c r="AA169" s="2">
        <f>[1]!s_val_pe_ttm(A169,E169)</f>
        <v>106.29678344726563</v>
      </c>
      <c r="AB169" s="5">
        <f>[1]!s_info_zjtxornot1(A169,"")</f>
        <v>1</v>
      </c>
      <c r="AC169" s="22" t="str">
        <f>[1]!s_info_nature1(A169,"")</f>
        <v>民营企业</v>
      </c>
      <c r="AD169" s="6" t="str">
        <f>[1]!s_info_city(A169)</f>
        <v>株洲市</v>
      </c>
      <c r="AE169" s="6" t="str">
        <f>[1]!s_info_province(A169)</f>
        <v>湖南省</v>
      </c>
      <c r="AF169">
        <v>113.151737</v>
      </c>
      <c r="AG169">
        <v>27.835806000000002</v>
      </c>
    </row>
    <row r="170" spans="1:33" x14ac:dyDescent="0.3">
      <c r="A170" s="16" t="s">
        <v>975</v>
      </c>
      <c r="B170" s="16" t="s">
        <v>976</v>
      </c>
      <c r="C170" s="16" t="str">
        <f>[1]!s_info_mkt(A170)</f>
        <v>创业板</v>
      </c>
      <c r="D170" s="16" t="str">
        <f>[1]!s_ipo_listeddate(A170)</f>
        <v>2021-06-01</v>
      </c>
      <c r="E170" s="16" t="str">
        <f>[1]!lastradeday_s("000002","")</f>
        <v>2026-06-22</v>
      </c>
      <c r="F170" s="16" t="str">
        <f>[1]!s_info_industry_csrc2023(A170,"",3)</f>
        <v>汽车制造业</v>
      </c>
      <c r="G170" s="16" t="str">
        <f>[1]!s_info_industry_csrc2023(A170,"",1)</f>
        <v>制造业</v>
      </c>
      <c r="H170" s="16">
        <f>[1]!s_is(A170,83,"FY","YTD","20251231",1,"",100000000)</f>
        <v>8.7915858864</v>
      </c>
      <c r="I170" s="16">
        <f>[1]!s_is(A170,83,"FY","YTD","20241231",1,"",100000000)</f>
        <v>6.3020572764000002</v>
      </c>
      <c r="J170" s="16">
        <f t="shared" si="6"/>
        <v>0.39503427227213694</v>
      </c>
      <c r="K170" s="16">
        <f>[1]!s_is(A170,61,"FY","YTD","20251231",1,"",100000000)</f>
        <v>0.1626776711</v>
      </c>
      <c r="L170" s="16">
        <f>[1]!s_is(A170,61,"FY","YTD","20241231",1,"",100000000)</f>
        <v>0.10615648039999999</v>
      </c>
      <c r="M170" s="16">
        <f t="shared" si="7"/>
        <v>0.53243278683531059</v>
      </c>
      <c r="N170" s="16">
        <f>[1]!s_fa_roe(A170,"20251231")</f>
        <v>2.1476999999999999</v>
      </c>
      <c r="O170" s="16">
        <f>[1]!s_stmnote_rdexp(A170,"20251231",1,10000)</f>
        <v>4637.3552970000001</v>
      </c>
      <c r="P170" s="20">
        <f t="shared" si="8"/>
        <v>5.2747653915019829E-2</v>
      </c>
      <c r="Q170" s="16">
        <f>[1]!s_margin_tradingbalance(A170,"",10000)</f>
        <v>76282.136299999998</v>
      </c>
      <c r="R170" s="16">
        <f>[1]!s_margin_seclendingbalance(A170,"",10000)</f>
        <v>67.002600000000001</v>
      </c>
      <c r="S170" s="17">
        <f>[1]!s_val_ev(A170,"",100000000)</f>
        <v>186.76243634400001</v>
      </c>
      <c r="T170" s="17">
        <f>[1]!share_freesharesmv(A170,"",100000000)</f>
        <v>99.121504204800019</v>
      </c>
      <c r="U170" s="17">
        <f>[1]!s_dq_amount_btin(A170,E170,100000000)</f>
        <v>15.2282908</v>
      </c>
      <c r="V170" s="17">
        <f>[1]!s_dq_turn(A170,E170)</f>
        <v>8.3684470345575903</v>
      </c>
      <c r="W170" s="2">
        <f>[1]!s_pq_amount(A170,"20260101","",100000000)</f>
        <v>2038.57364968</v>
      </c>
      <c r="X170" s="2">
        <f>[1]!s_pq_avgamount(A170,"20260101","",100000000)</f>
        <v>18.532487724363637</v>
      </c>
      <c r="Y170" s="17">
        <f>[1]!s_ipo_dilutedpe(A170)</f>
        <v>26.64</v>
      </c>
      <c r="Z170" s="12">
        <f>[1]!s_ipo_collection_total(A170,100000000)</f>
        <v>5.2056891270000003</v>
      </c>
      <c r="AA170" s="2">
        <f>[1]!s_val_pe_ttm(A170,E170)</f>
        <v>1287.160400390625</v>
      </c>
      <c r="AB170" s="5">
        <f>[1]!s_info_zjtxornot1(A170,"")</f>
        <v>1</v>
      </c>
      <c r="AC170" s="22" t="str">
        <f>[1]!s_info_nature1(A170,"")</f>
        <v>民营企业</v>
      </c>
      <c r="AD170" s="6" t="str">
        <f>[1]!s_info_city(A170)</f>
        <v>上海市</v>
      </c>
      <c r="AE170" s="6" t="str">
        <f>[1]!s_info_province(A170)</f>
        <v>上海</v>
      </c>
      <c r="AF170">
        <v>121.472644</v>
      </c>
      <c r="AG170">
        <v>31.231705999999999</v>
      </c>
    </row>
    <row r="171" spans="1:33" x14ac:dyDescent="0.3">
      <c r="A171" s="16" t="s">
        <v>977</v>
      </c>
      <c r="B171" s="16" t="s">
        <v>978</v>
      </c>
      <c r="C171" s="16" t="str">
        <f>[1]!s_info_mkt(A171)</f>
        <v>科创板</v>
      </c>
      <c r="D171" s="16" t="str">
        <f>[1]!s_ipo_listeddate(A171)</f>
        <v>2021-11-16</v>
      </c>
      <c r="E171" s="16" t="str">
        <f>[1]!lastradeday_s("000002","")</f>
        <v>2026-06-22</v>
      </c>
      <c r="F171" s="16" t="str">
        <f>[1]!s_info_industry_csrc2023(A171,"",3)</f>
        <v>计算机、通信和其他电子设备制造业</v>
      </c>
      <c r="G171" s="16" t="str">
        <f>[1]!s_info_industry_csrc2023(A171,"",1)</f>
        <v>制造业</v>
      </c>
      <c r="H171" s="16">
        <f>[1]!s_is(A171,83,"FY","YTD","20251231",1,"",100000000)</f>
        <v>7.2371597749000003</v>
      </c>
      <c r="I171" s="16">
        <f>[1]!s_is(A171,83,"FY","YTD","20241231",1,"",100000000)</f>
        <v>4.1089658352000002</v>
      </c>
      <c r="J171" s="16">
        <f t="shared" si="6"/>
        <v>0.76130930875645442</v>
      </c>
      <c r="K171" s="16">
        <f>[1]!s_is(A171,61,"FY","YTD","20251231",1,"",100000000)</f>
        <v>1.2036281278000001</v>
      </c>
      <c r="L171" s="16">
        <f>[1]!s_is(A171,61,"FY","YTD","20241231",1,"",100000000)</f>
        <v>0.57794318460000005</v>
      </c>
      <c r="M171" s="16">
        <f t="shared" si="7"/>
        <v>1.0826063181851386</v>
      </c>
      <c r="N171" s="16">
        <f>[1]!s_fa_roe(A171,"20251231")</f>
        <v>5.4043999999999999</v>
      </c>
      <c r="O171" s="16">
        <f>[1]!s_stmnote_rdexp(A171,"20251231",1,10000)</f>
        <v>4409.7809829999997</v>
      </c>
      <c r="P171" s="20">
        <f t="shared" si="8"/>
        <v>6.0932480699045118E-2</v>
      </c>
      <c r="Q171" s="16">
        <f>[1]!s_margin_tradingbalance(A171,"",10000)</f>
        <v>38538.993499999997</v>
      </c>
      <c r="R171" s="16">
        <f>[1]!s_margin_seclendingbalance(A171,"",10000)</f>
        <v>61.704099999999997</v>
      </c>
      <c r="S171" s="17">
        <f>[1]!s_val_ev(A171,"",100000000)</f>
        <v>177.72</v>
      </c>
      <c r="T171" s="17">
        <f>[1]!share_freesharesmv(A171,"",100000000)</f>
        <v>56.536122009000003</v>
      </c>
      <c r="U171" s="17">
        <f>[1]!s_dq_amount_btin(A171,E171,100000000)</f>
        <v>6.12720734</v>
      </c>
      <c r="V171" s="17">
        <f>[1]!s_dq_turn(A171,E171)</f>
        <v>3.4752890000000001</v>
      </c>
      <c r="W171" s="2">
        <f>[1]!s_pq_amount(A171,"20260101","",100000000)</f>
        <v>303.03014538999997</v>
      </c>
      <c r="X171" s="2">
        <f>[1]!s_pq_avgamount(A171,"20260101","",100000000)</f>
        <v>2.7548195035454546</v>
      </c>
      <c r="Y171" s="17">
        <f>[1]!s_ipo_dilutedpe(A171)</f>
        <v>15.77</v>
      </c>
      <c r="Z171" s="12">
        <f>[1]!s_ipo_collection_total(A171,100000000)</f>
        <v>10.5</v>
      </c>
      <c r="AA171" s="2">
        <f>[1]!s_val_pe_ttm(A171,E171)</f>
        <v>178.90814208984375</v>
      </c>
      <c r="AB171" s="5">
        <f>[1]!s_info_zjtxornot1(A171,"")</f>
        <v>0</v>
      </c>
      <c r="AC171" s="22" t="str">
        <f>[1]!s_info_nature1(A171,"")</f>
        <v>民营企业</v>
      </c>
      <c r="AD171" s="6" t="str">
        <f>[1]!s_info_city(A171)</f>
        <v>张家港市</v>
      </c>
      <c r="AE171" s="6" t="str">
        <f>[1]!s_info_province(A171)</f>
        <v>江苏省</v>
      </c>
      <c r="AF171">
        <v>120.627279</v>
      </c>
      <c r="AG171">
        <v>31.907812</v>
      </c>
    </row>
    <row r="172" spans="1:33" x14ac:dyDescent="0.3">
      <c r="A172" s="16" t="s">
        <v>979</v>
      </c>
      <c r="B172" s="16" t="s">
        <v>980</v>
      </c>
      <c r="C172" s="16" t="str">
        <f>[1]!s_info_mkt(A172)</f>
        <v>科创板</v>
      </c>
      <c r="D172" s="16" t="str">
        <f>[1]!s_ipo_listeddate(A172)</f>
        <v>2022-10-26</v>
      </c>
      <c r="E172" s="16" t="str">
        <f>[1]!lastradeday_s("000002","")</f>
        <v>2026-06-22</v>
      </c>
      <c r="F172" s="16" t="str">
        <f>[1]!s_info_industry_csrc2023(A172,"",3)</f>
        <v>软件和信息技术服务业</v>
      </c>
      <c r="G172" s="16" t="str">
        <f>[1]!s_info_industry_csrc2023(A172,"",1)</f>
        <v>信息传输、软件和信息技术服务业</v>
      </c>
      <c r="H172" s="16">
        <f>[1]!s_is(A172,83,"FY","YTD","20251231",1,"",100000000)</f>
        <v>2.5339824202000001</v>
      </c>
      <c r="I172" s="16">
        <f>[1]!s_is(A172,83,"FY","YTD","20241231",1,"",100000000)</f>
        <v>2.1212377827000002</v>
      </c>
      <c r="J172" s="16">
        <f t="shared" si="6"/>
        <v>0.19457726091161787</v>
      </c>
      <c r="K172" s="16">
        <f>[1]!s_is(A172,61,"FY","YTD","20251231",1,"",100000000)</f>
        <v>0.36877148659999998</v>
      </c>
      <c r="L172" s="16">
        <f>[1]!s_is(A172,61,"FY","YTD","20241231",1,"",100000000)</f>
        <v>0.30495020480000001</v>
      </c>
      <c r="M172" s="16">
        <f t="shared" si="7"/>
        <v>0.20928427263020472</v>
      </c>
      <c r="N172" s="16">
        <f>[1]!s_fa_roe(A172,"20251231")</f>
        <v>3.92</v>
      </c>
      <c r="O172" s="16">
        <f>[1]!s_stmnote_rdexp(A172,"20251231",1,10000)</f>
        <v>6085.9871039999998</v>
      </c>
      <c r="P172" s="20">
        <f t="shared" si="8"/>
        <v>0.24017479582670703</v>
      </c>
      <c r="Q172" s="16">
        <f>[1]!s_margin_tradingbalance(A172,"",10000)</f>
        <v>9088.1687999999995</v>
      </c>
      <c r="R172" s="16">
        <f>[1]!s_margin_seclendingbalance(A172,"",10000)</f>
        <v>47.336500000000001</v>
      </c>
      <c r="S172" s="17">
        <f>[1]!s_val_ev(A172,"",100000000)</f>
        <v>54.567351049999999</v>
      </c>
      <c r="T172" s="17">
        <f>[1]!share_freesharesmv(A172,"",100000000)</f>
        <v>17.893851049999999</v>
      </c>
      <c r="U172" s="17">
        <f>[1]!s_dq_amount_btin(A172,E172,100000000)</f>
        <v>2.0626655399999998</v>
      </c>
      <c r="V172" s="17">
        <f>[1]!s_dq_turn(A172,E172)</f>
        <v>3.8040932454242715</v>
      </c>
      <c r="W172" s="2">
        <f>[1]!s_pq_amount(A172,"20260101","",100000000)</f>
        <v>173.37840037000001</v>
      </c>
      <c r="X172" s="2">
        <f>[1]!s_pq_avgamount(A172,"20260101","",100000000)</f>
        <v>1.5761672760909089</v>
      </c>
      <c r="Y172" s="17">
        <f>[1]!s_ipo_dilutedpe(A172)</f>
        <v>53.18</v>
      </c>
      <c r="Z172" s="12">
        <f>[1]!s_ipo_collection_total(A172,100000000)</f>
        <v>6.8709755899999996</v>
      </c>
      <c r="AA172" s="2">
        <f>[1]!s_val_pe_ttm(A172,E172)</f>
        <v>70.047950744628906</v>
      </c>
      <c r="AB172" s="5">
        <f>[1]!s_info_zjtxornot1(A172,"")</f>
        <v>1</v>
      </c>
      <c r="AC172" s="22" t="str">
        <f>[1]!s_info_nature1(A172,"")</f>
        <v>民营企业</v>
      </c>
      <c r="AD172" s="6" t="str">
        <f>[1]!s_info_city(A172)</f>
        <v>北京市</v>
      </c>
      <c r="AE172" s="6" t="str">
        <f>[1]!s_info_province(A172)</f>
        <v>北京</v>
      </c>
      <c r="AF172">
        <v>116.40528500000001</v>
      </c>
      <c r="AG172">
        <v>39.904989</v>
      </c>
    </row>
    <row r="173" spans="1:33" x14ac:dyDescent="0.3">
      <c r="A173" s="16" t="s">
        <v>981</v>
      </c>
      <c r="B173" s="16" t="s">
        <v>982</v>
      </c>
      <c r="C173" s="16" t="str">
        <f>[1]!s_info_mkt(A173)</f>
        <v>主板</v>
      </c>
      <c r="D173" s="16" t="str">
        <f>[1]!s_ipo_listeddate(A173)</f>
        <v>2004-08-30</v>
      </c>
      <c r="E173" s="16" t="str">
        <f>[1]!lastradeday_s("000002","")</f>
        <v>2026-06-22</v>
      </c>
      <c r="F173" s="16" t="str">
        <f>[1]!s_info_industry_csrc2023(A173,"",3)</f>
        <v>有色金属冶炼和压延加工业</v>
      </c>
      <c r="G173" s="16" t="str">
        <f>[1]!s_info_industry_csrc2023(A173,"",1)</f>
        <v>制造业</v>
      </c>
      <c r="H173" s="16">
        <f>[1]!s_is(A173,83,"FY","YTD","20251231",1,"",100000000)</f>
        <v>222.4642322405</v>
      </c>
      <c r="I173" s="16">
        <f>[1]!s_is(A173,83,"FY","YTD","20241231",1,"",100000000)</f>
        <v>197.59215060689999</v>
      </c>
      <c r="J173" s="16">
        <f t="shared" si="6"/>
        <v>0.1258758587181017</v>
      </c>
      <c r="K173" s="16">
        <f>[1]!s_is(A173,61,"FY","YTD","20251231",1,"",100000000)</f>
        <v>11.2522898031</v>
      </c>
      <c r="L173" s="16">
        <f>[1]!s_is(A173,61,"FY","YTD","20241231",1,"",100000000)</f>
        <v>7.8653541866999994</v>
      </c>
      <c r="M173" s="16">
        <f t="shared" si="7"/>
        <v>0.43061450711617971</v>
      </c>
      <c r="N173" s="16">
        <f>[1]!s_fa_roe(A173,"20251231")</f>
        <v>24.815799999999999</v>
      </c>
      <c r="O173" s="16">
        <f>[1]!s_stmnote_rdexp(A173,"20251231",1,10000)</f>
        <v>15468.726759000001</v>
      </c>
      <c r="P173" s="20">
        <f t="shared" si="8"/>
        <v>6.9533545249994095E-3</v>
      </c>
      <c r="Q173" s="16">
        <f>[1]!s_margin_tradingbalance(A173,"",10000)</f>
        <v>104518.9145</v>
      </c>
      <c r="R173" s="16">
        <f>[1]!s_margin_seclendingbalance(A173,"",10000)</f>
        <v>492.29750000000001</v>
      </c>
      <c r="S173" s="17">
        <f>[1]!s_val_ev(A173,"",100000000)</f>
        <v>340.10064685099996</v>
      </c>
      <c r="T173" s="17">
        <f>[1]!share_freesharesmv(A173,"",100000000)</f>
        <v>166.491120811</v>
      </c>
      <c r="U173" s="17">
        <f>[1]!s_dq_amount_btin(A173,E173,100000000)</f>
        <v>6.8623441999999999</v>
      </c>
      <c r="V173" s="17">
        <f>[1]!s_dq_turn(A173,E173)</f>
        <v>2.9005184083170708</v>
      </c>
      <c r="W173" s="2">
        <f>[1]!s_pq_amount(A173,"20260101","",100000000)</f>
        <v>1123.7515351500001</v>
      </c>
      <c r="X173" s="2">
        <f>[1]!s_pq_avgamount(A173,"20260101","",100000000)</f>
        <v>10.215923046818181</v>
      </c>
      <c r="Y173" s="17">
        <f>[1]!s_ipo_dilutedpe(A173)</f>
        <v>19.89</v>
      </c>
      <c r="Z173" s="12">
        <f>[1]!s_ipo_collection_total(A173,100000000)</f>
        <v>4.2</v>
      </c>
      <c r="AA173" s="2">
        <f>[1]!s_val_pe_ttm(A173,E173)</f>
        <v>17.073417663574219</v>
      </c>
      <c r="AB173" s="5">
        <f>[1]!s_info_zjtxornot1(A173,"")</f>
        <v>1</v>
      </c>
      <c r="AC173" s="22" t="str">
        <f>[1]!s_info_nature1(A173,"")</f>
        <v>中央国有企业</v>
      </c>
      <c r="AD173" s="6" t="str">
        <f>[1]!s_info_city(A173)</f>
        <v>株洲市</v>
      </c>
      <c r="AE173" s="6" t="str">
        <f>[1]!s_info_province(A173)</f>
        <v>湖南省</v>
      </c>
      <c r="AF173">
        <v>113.151737</v>
      </c>
      <c r="AG173">
        <v>27.835806000000002</v>
      </c>
    </row>
    <row r="174" spans="1:33" x14ac:dyDescent="0.3">
      <c r="A174" s="16" t="s">
        <v>983</v>
      </c>
      <c r="B174" s="16" t="s">
        <v>984</v>
      </c>
      <c r="C174" s="16" t="str">
        <f>[1]!s_info_mkt(A174)</f>
        <v>创业板</v>
      </c>
      <c r="D174" s="16" t="str">
        <f>[1]!s_ipo_listeddate(A174)</f>
        <v>2014-01-23</v>
      </c>
      <c r="E174" s="16" t="str">
        <f>[1]!lastradeday_s("000002","")</f>
        <v>2026-06-22</v>
      </c>
      <c r="F174" s="16" t="str">
        <f>[1]!s_info_industry_csrc2023(A174,"",3)</f>
        <v>计算机、通信和其他电子设备制造业</v>
      </c>
      <c r="G174" s="16" t="str">
        <f>[1]!s_info_industry_csrc2023(A174,"",1)</f>
        <v>制造业</v>
      </c>
      <c r="H174" s="16">
        <f>[1]!s_is(A174,83,"FY","YTD","20251231",1,"",100000000)</f>
        <v>71.301992362899995</v>
      </c>
      <c r="I174" s="16">
        <f>[1]!s_is(A174,83,"FY","YTD","20241231",1,"",100000000)</f>
        <v>60.333780670000003</v>
      </c>
      <c r="J174" s="16">
        <f t="shared" si="6"/>
        <v>0.18179221608689544</v>
      </c>
      <c r="K174" s="16">
        <f>[1]!s_is(A174,61,"FY","YTD","20251231",1,"",100000000)</f>
        <v>12.585832976400001</v>
      </c>
      <c r="L174" s="16">
        <f>[1]!s_is(A174,61,"FY","YTD","20241231",1,"",100000000)</f>
        <v>10.0245186419</v>
      </c>
      <c r="M174" s="16">
        <f t="shared" si="7"/>
        <v>0.25550496996377881</v>
      </c>
      <c r="N174" s="16">
        <f>[1]!s_fa_roe(A174,"20251231")</f>
        <v>13.748699999999999</v>
      </c>
      <c r="O174" s="16">
        <f>[1]!s_stmnote_rdexp(A174,"20251231",1,10000)</f>
        <v>47105.647014999995</v>
      </c>
      <c r="P174" s="20">
        <f t="shared" si="8"/>
        <v>6.6064980029239842E-2</v>
      </c>
      <c r="Q174" s="16">
        <f>[1]!s_margin_tradingbalance(A174,"",10000)</f>
        <v>176492.8953</v>
      </c>
      <c r="R174" s="16">
        <f>[1]!s_margin_seclendingbalance(A174,"",10000)</f>
        <v>885.30470000000003</v>
      </c>
      <c r="S174" s="17">
        <f>[1]!s_val_ev(A174,"",100000000)</f>
        <v>696.08284992570009</v>
      </c>
      <c r="T174" s="17">
        <f>[1]!share_freesharesmv(A174,"",100000000)</f>
        <v>356.78345471400002</v>
      </c>
      <c r="U174" s="17">
        <f>[1]!s_dq_amount_btin(A174,E174,100000000)</f>
        <v>51.192913400000002</v>
      </c>
      <c r="V174" s="17">
        <f>[1]!s_dq_turn(A174,E174)</f>
        <v>7.3846122971265125</v>
      </c>
      <c r="W174" s="2">
        <f>[1]!s_pq_amount(A174,"20260101","",100000000)</f>
        <v>1919.6094973300001</v>
      </c>
      <c r="X174" s="2">
        <f>[1]!s_pq_avgamount(A174,"20260101","",100000000)</f>
        <v>17.450995430272727</v>
      </c>
      <c r="Y174" s="17">
        <f>[1]!s_ipo_dilutedpe(A174)</f>
        <v>26.53</v>
      </c>
      <c r="Z174" s="12">
        <f>[1]!s_ipo_collection_total(A174,100000000)</f>
        <v>4.0170000000000003</v>
      </c>
      <c r="AA174" s="2">
        <f>[1]!s_val_pe_ttm(A174,E174)</f>
        <v>50.789272308349609</v>
      </c>
      <c r="AB174" s="5">
        <f>[1]!s_info_zjtxornot1(A174,"")</f>
        <v>1</v>
      </c>
      <c r="AC174" s="22" t="str">
        <f>[1]!s_info_nature1(A174,"")</f>
        <v>民营企业</v>
      </c>
      <c r="AD174" s="6" t="str">
        <f>[1]!s_info_city(A174)</f>
        <v>扬州市</v>
      </c>
      <c r="AE174" s="6" t="str">
        <f>[1]!s_info_province(A174)</f>
        <v>江苏省</v>
      </c>
      <c r="AF174">
        <v>119.421003</v>
      </c>
      <c r="AG174">
        <v>32.393158999999997</v>
      </c>
    </row>
    <row r="175" spans="1:33" x14ac:dyDescent="0.3">
      <c r="A175" s="16" t="s">
        <v>985</v>
      </c>
      <c r="B175" s="16" t="s">
        <v>986</v>
      </c>
      <c r="C175" s="16" t="str">
        <f>[1]!s_info_mkt(A175)</f>
        <v>科创板</v>
      </c>
      <c r="D175" s="16" t="str">
        <f>[1]!s_ipo_listeddate(A175)</f>
        <v>2024-11-20</v>
      </c>
      <c r="E175" s="16" t="str">
        <f>[1]!lastradeday_s("000002","")</f>
        <v>2026-06-22</v>
      </c>
      <c r="F175" s="16" t="str">
        <f>[1]!s_info_industry_csrc2023(A175,"",3)</f>
        <v>有色金属冶炼和压延加工业</v>
      </c>
      <c r="G175" s="16" t="str">
        <f>[1]!s_info_industry_csrc2023(A175,"",1)</f>
        <v>制造业</v>
      </c>
      <c r="H175" s="16">
        <f>[1]!s_is(A175,83,"FY","YTD","20251231",1,"",100000000)</f>
        <v>6.1408365447</v>
      </c>
      <c r="I175" s="16">
        <f>[1]!s_is(A175,83,"FY","YTD","20241231",1,"",100000000)</f>
        <v>8.0841079900999997</v>
      </c>
      <c r="J175" s="16">
        <f t="shared" si="6"/>
        <v>-0.24038167819872991</v>
      </c>
      <c r="K175" s="16">
        <f>[1]!s_is(A175,61,"FY","YTD","20251231",1,"",100000000)</f>
        <v>0.59272737619999993</v>
      </c>
      <c r="L175" s="16">
        <f>[1]!s_is(A175,61,"FY","YTD","20241231",1,"",100000000)</f>
        <v>1.5171459591999998</v>
      </c>
      <c r="M175" s="16">
        <f t="shared" si="7"/>
        <v>-0.60931420434158579</v>
      </c>
      <c r="N175" s="16">
        <f>[1]!s_fa_roe(A175,"20251231")</f>
        <v>2.4167000000000001</v>
      </c>
      <c r="O175" s="16">
        <f>[1]!s_stmnote_rdexp(A175,"20251231",1,10000)</f>
        <v>5445.6072090000007</v>
      </c>
      <c r="P175" s="20">
        <f t="shared" si="8"/>
        <v>8.8678589136197833E-2</v>
      </c>
      <c r="Q175" s="16">
        <f>[1]!s_margin_tradingbalance(A175,"",10000)</f>
        <v>25024.769499999999</v>
      </c>
      <c r="R175" s="16">
        <f>[1]!s_margin_seclendingbalance(A175,"",10000)</f>
        <v>18.616499999999998</v>
      </c>
      <c r="S175" s="17">
        <f>[1]!s_val_ev(A175,"",100000000)</f>
        <v>87.597499999999997</v>
      </c>
      <c r="T175" s="17">
        <f>[1]!share_freesharesmv(A175,"",100000000)</f>
        <v>30.598036681600004</v>
      </c>
      <c r="U175" s="17">
        <f>[1]!s_dq_amount_btin(A175,E175,100000000)</f>
        <v>3.7048274399999999</v>
      </c>
      <c r="V175" s="17">
        <f>[1]!s_dq_turn(A175,E175)</f>
        <v>8.5207219804593635</v>
      </c>
      <c r="W175" s="2">
        <f>[1]!s_pq_amount(A175,"20260101","",100000000)</f>
        <v>141.79513937999999</v>
      </c>
      <c r="X175" s="2">
        <f>[1]!s_pq_avgamount(A175,"20260101","",100000000)</f>
        <v>1.2890467216363635</v>
      </c>
      <c r="Y175" s="17">
        <f>[1]!s_ipo_dilutedpe(A175)</f>
        <v>24.72</v>
      </c>
      <c r="Z175" s="12">
        <f>[1]!s_ipo_collection_total(A175,100000000)</f>
        <v>6.6230000000000002</v>
      </c>
      <c r="AA175" s="2">
        <f>[1]!s_val_pe_ttm(A175,E175)</f>
        <v>147.20339965820313</v>
      </c>
      <c r="AB175" s="5">
        <f>[1]!s_info_zjtxornot1(A175,"")</f>
        <v>1</v>
      </c>
      <c r="AC175" s="22" t="str">
        <f>[1]!s_info_nature1(A175,"")</f>
        <v>地方国有企业</v>
      </c>
      <c r="AD175" s="6" t="str">
        <f>[1]!s_info_city(A175)</f>
        <v>常德市</v>
      </c>
      <c r="AE175" s="6" t="str">
        <f>[1]!s_info_province(A175)</f>
        <v>湖南省</v>
      </c>
      <c r="AF175">
        <v>111.69134699999999</v>
      </c>
      <c r="AG175">
        <v>29.040225</v>
      </c>
    </row>
    <row r="176" spans="1:33" x14ac:dyDescent="0.3">
      <c r="A176" s="16" t="s">
        <v>987</v>
      </c>
      <c r="B176" s="16" t="s">
        <v>988</v>
      </c>
      <c r="C176" s="16" t="str">
        <f>[1]!s_info_mkt(A176)</f>
        <v>创业板</v>
      </c>
      <c r="D176" s="16" t="str">
        <f>[1]!s_ipo_listeddate(A176)</f>
        <v>2023-10-24</v>
      </c>
      <c r="E176" s="16" t="str">
        <f>[1]!lastradeday_s("000002","")</f>
        <v>2026-06-22</v>
      </c>
      <c r="F176" s="16" t="str">
        <f>[1]!s_info_industry_csrc2023(A176,"",3)</f>
        <v>计算机、通信和其他电子设备制造业</v>
      </c>
      <c r="G176" s="16" t="str">
        <f>[1]!s_info_industry_csrc2023(A176,"",1)</f>
        <v>制造业</v>
      </c>
      <c r="H176" s="16">
        <f>[1]!s_is(A176,83,"FY","YTD","20251231",1,"",100000000)</f>
        <v>9.2809975014999999</v>
      </c>
      <c r="I176" s="16">
        <f>[1]!s_is(A176,83,"FY","YTD","20241231",1,"",100000000)</f>
        <v>6.5613915684000004</v>
      </c>
      <c r="J176" s="16">
        <f t="shared" si="6"/>
        <v>0.41448615049858661</v>
      </c>
      <c r="K176" s="16">
        <f>[1]!s_is(A176,61,"FY","YTD","20251231",1,"",100000000)</f>
        <v>0.60259898960000002</v>
      </c>
      <c r="L176" s="16">
        <f>[1]!s_is(A176,61,"FY","YTD","20241231",1,"",100000000)</f>
        <v>0.52455918060000006</v>
      </c>
      <c r="M176" s="16">
        <f t="shared" si="7"/>
        <v>0.14877217268552359</v>
      </c>
      <c r="N176" s="16">
        <f>[1]!s_fa_roe(A176,"20251231")</f>
        <v>5.7224000000000004</v>
      </c>
      <c r="O176" s="16">
        <f>[1]!s_stmnote_rdexp(A176,"20251231",1,10000)</f>
        <v>5641.9807879999998</v>
      </c>
      <c r="P176" s="20">
        <f t="shared" si="8"/>
        <v>6.0790672415202564E-2</v>
      </c>
      <c r="Q176" s="16">
        <f>[1]!s_margin_tradingbalance(A176,"",10000)</f>
        <v>86954.070099999997</v>
      </c>
      <c r="R176" s="16">
        <f>[1]!s_margin_seclendingbalance(A176,"",10000)</f>
        <v>41.162399999999998</v>
      </c>
      <c r="S176" s="17">
        <f>[1]!s_val_ev(A176,"",100000000)</f>
        <v>178.79713565950001</v>
      </c>
      <c r="T176" s="17">
        <f>[1]!share_freesharesmv(A176,"",100000000)</f>
        <v>104.5663144415</v>
      </c>
      <c r="U176" s="17">
        <f>[1]!s_dq_amount_btin(A176,E176,100000000)</f>
        <v>20.773913159999999</v>
      </c>
      <c r="V176" s="17">
        <f>[1]!s_dq_turn(A176,E176)</f>
        <v>18.519993276877596</v>
      </c>
      <c r="W176" s="2">
        <f>[1]!s_pq_amount(A176,"20260101","",100000000)</f>
        <v>961.32962083999996</v>
      </c>
      <c r="X176" s="2">
        <f>[1]!s_pq_avgamount(A176,"20260101","",100000000)</f>
        <v>8.7393601894545458</v>
      </c>
      <c r="Y176" s="17">
        <f>[1]!s_ipo_dilutedpe(A176)</f>
        <v>46.6</v>
      </c>
      <c r="Z176" s="12">
        <f>[1]!s_ipo_collection_total(A176,100000000)</f>
        <v>6.0075111444000004</v>
      </c>
      <c r="AA176" s="2">
        <f>[1]!s_val_pe_ttm(A176,E176)</f>
        <v>258.89312744140625</v>
      </c>
      <c r="AB176" s="5">
        <f>[1]!s_info_zjtxornot1(A176,"")</f>
        <v>1</v>
      </c>
      <c r="AC176" s="22" t="str">
        <f>[1]!s_info_nature1(A176,"")</f>
        <v>民营企业</v>
      </c>
      <c r="AD176" s="6" t="str">
        <f>[1]!s_info_city(A176)</f>
        <v>东莞市</v>
      </c>
      <c r="AE176" s="6" t="str">
        <f>[1]!s_info_province(A176)</f>
        <v>广东省</v>
      </c>
      <c r="AF176">
        <v>113.746262</v>
      </c>
      <c r="AG176">
        <v>23.046237000000001</v>
      </c>
    </row>
    <row r="177" spans="1:33" x14ac:dyDescent="0.3">
      <c r="A177" s="16" t="s">
        <v>20</v>
      </c>
      <c r="B177" s="16" t="s">
        <v>21</v>
      </c>
      <c r="C177" s="16" t="str">
        <f>[1]!s_info_mkt(A177)</f>
        <v>北证</v>
      </c>
      <c r="D177" s="16" t="str">
        <f>[1]!s_ipo_listeddate(A177)</f>
        <v>2020-12-28</v>
      </c>
      <c r="E177" s="16" t="str">
        <f>[1]!lastradeday_s("000002","")</f>
        <v>2026-06-22</v>
      </c>
      <c r="F177" s="16" t="str">
        <f>[1]!s_info_industry_csrc2023(A177,"",3)</f>
        <v>通用设备制造业</v>
      </c>
      <c r="G177" s="16" t="str">
        <f>[1]!s_info_industry_csrc2023(A177,"",1)</f>
        <v>制造业</v>
      </c>
      <c r="H177" s="16">
        <f>[1]!s_is(A177,83,"FY","YTD","20251231",1,"",100000000)</f>
        <v>2.0963522015999998</v>
      </c>
      <c r="I177" s="16">
        <f>[1]!s_is(A177,83,"FY","YTD","20241231",1,"",100000000)</f>
        <v>2.3238944813</v>
      </c>
      <c r="J177" s="16">
        <f t="shared" si="6"/>
        <v>-9.7914204595344501E-2</v>
      </c>
      <c r="K177" s="16">
        <f>[1]!s_is(A177,61,"FY","YTD","20251231",1,"",100000000)</f>
        <v>-0.1554915113</v>
      </c>
      <c r="L177" s="16">
        <f>[1]!s_is(A177,61,"FY","YTD","20241231",1,"",100000000)</f>
        <v>0.21056781159999999</v>
      </c>
      <c r="M177" s="16">
        <f t="shared" si="7"/>
        <v>-1.738439128556722</v>
      </c>
      <c r="N177" s="16">
        <f>[1]!s_fa_roe(A177,"20251231")</f>
        <v>-3.9388000000000001</v>
      </c>
      <c r="O177" s="16">
        <f>[1]!s_stmnote_rdexp(A177,"20251231",1,10000)</f>
        <v>1657.8908060000001</v>
      </c>
      <c r="P177" s="20">
        <f t="shared" si="8"/>
        <v>7.9084554815486041E-2</v>
      </c>
      <c r="Q177" s="16">
        <f>[1]!s_margin_tradingbalance(A177,"",10000)</f>
        <v>2250.2804000000001</v>
      </c>
      <c r="R177" s="16">
        <f>[1]!s_margin_seclendingbalance(A177,"",10000)</f>
        <v>0</v>
      </c>
      <c r="S177" s="17">
        <f>[1]!s_val_ev(A177,"",100000000)</f>
        <v>36.3410129775</v>
      </c>
      <c r="T177" s="17">
        <f>[1]!share_freesharesmv(A177,"",100000000)</f>
        <v>12.668060405</v>
      </c>
      <c r="U177" s="17">
        <f>[1]!s_dq_amount_btin(A177,E177,100000000)</f>
        <v>2.3047976999999999</v>
      </c>
      <c r="V177" s="17">
        <f>[1]!s_dq_turn(A177,E177)</f>
        <v>12.355683620237462</v>
      </c>
      <c r="W177" s="2">
        <f>[1]!s_pq_amount(A177,"20260101","",100000000)</f>
        <v>85.320102250000005</v>
      </c>
      <c r="X177" s="2">
        <f>[1]!s_pq_avgamount(A177,"20260101","",100000000)</f>
        <v>0.77563729318181818</v>
      </c>
      <c r="Y177" s="17">
        <f>[1]!s_ipo_dilutedpe(A177)</f>
        <v>34.56</v>
      </c>
      <c r="Z177" s="12">
        <f>[1]!s_ipo_collection_total(A177,100000000)</f>
        <v>0.44729999999999998</v>
      </c>
      <c r="AA177" s="2">
        <f>[1]!s_val_pe_ttm(A177,E177)</f>
        <v>-256.6268310546875</v>
      </c>
      <c r="AB177" s="5">
        <f>[1]!s_info_zjtxornot1(A177,"")</f>
        <v>1</v>
      </c>
      <c r="AC177" s="22" t="str">
        <f>[1]!s_info_nature1(A177,"")</f>
        <v>民营企业</v>
      </c>
      <c r="AD177" s="6" t="str">
        <f>[1]!s_info_city(A177)</f>
        <v>胶州市</v>
      </c>
      <c r="AE177" s="6" t="str">
        <f>[1]!s_info_province(A177)</f>
        <v>山东省</v>
      </c>
      <c r="AF177">
        <v>119.95942100000001</v>
      </c>
      <c r="AG177">
        <v>36.248030999999997</v>
      </c>
    </row>
    <row r="178" spans="1:33" x14ac:dyDescent="0.3">
      <c r="A178" s="16" t="s">
        <v>989</v>
      </c>
      <c r="B178" s="16" t="s">
        <v>990</v>
      </c>
      <c r="C178" s="16" t="str">
        <f>[1]!s_info_mkt(A178)</f>
        <v>主板</v>
      </c>
      <c r="D178" s="16" t="str">
        <f>[1]!s_ipo_listeddate(A178)</f>
        <v>2011-04-28</v>
      </c>
      <c r="E178" s="16" t="str">
        <f>[1]!lastradeday_s("000002","")</f>
        <v>2026-06-22</v>
      </c>
      <c r="F178" s="16" t="str">
        <f>[1]!s_info_industry_csrc2023(A178,"",3)</f>
        <v>计算机、通信和其他电子设备制造业</v>
      </c>
      <c r="G178" s="16" t="str">
        <f>[1]!s_info_industry_csrc2023(A178,"",1)</f>
        <v>制造业</v>
      </c>
      <c r="H178" s="16">
        <f>[1]!s_is(A178,83,"FY","YTD","20251231",1,"",100000000)</f>
        <v>4.5715505354000001</v>
      </c>
      <c r="I178" s="16">
        <f>[1]!s_is(A178,83,"FY","YTD","20241231",1,"",100000000)</f>
        <v>4.3758802894999995</v>
      </c>
      <c r="J178" s="16">
        <f t="shared" si="6"/>
        <v>4.471563044572191E-2</v>
      </c>
      <c r="K178" s="16">
        <f>[1]!s_is(A178,61,"FY","YTD","20251231",1,"",100000000)</f>
        <v>-4.7146756599999999E-2</v>
      </c>
      <c r="L178" s="16">
        <f>[1]!s_is(A178,61,"FY","YTD","20241231",1,"",100000000)</f>
        <v>0.36753347920000001</v>
      </c>
      <c r="M178" s="16">
        <f t="shared" si="7"/>
        <v>-1.1282788079677069</v>
      </c>
      <c r="N178" s="16">
        <f>[1]!s_fa_roe(A178,"20251231")</f>
        <v>-0.40300000000000002</v>
      </c>
      <c r="O178" s="16">
        <f>[1]!s_stmnote_rdexp(A178,"20251231",1,10000)</f>
        <v>2687.5775629999998</v>
      </c>
      <c r="P178" s="20">
        <f t="shared" si="8"/>
        <v>5.878919071743003E-2</v>
      </c>
      <c r="Q178" s="16">
        <f>[1]!s_margin_tradingbalance(A178,"",10000)</f>
        <v>19591.7219</v>
      </c>
      <c r="R178" s="16">
        <f>[1]!s_margin_seclendingbalance(A178,"",10000)</f>
        <v>42.358400000000003</v>
      </c>
      <c r="S178" s="17">
        <f>[1]!s_val_ev(A178,"",100000000)</f>
        <v>54.425403199999998</v>
      </c>
      <c r="T178" s="17">
        <f>[1]!share_freesharesmv(A178,"",100000000)</f>
        <v>22.670811655799998</v>
      </c>
      <c r="U178" s="17">
        <f>[1]!s_dq_amount_btin(A178,E178,100000000)</f>
        <v>2.15391639</v>
      </c>
      <c r="V178" s="17">
        <f>[1]!s_dq_turn(A178,E178)</f>
        <v>3.9720728392114668</v>
      </c>
      <c r="W178" s="2">
        <f>[1]!s_pq_amount(A178,"20260101","",100000000)</f>
        <v>62.518631059999997</v>
      </c>
      <c r="X178" s="2">
        <f>[1]!s_pq_avgamount(A178,"20260101","",100000000)</f>
        <v>0.56835119145454549</v>
      </c>
      <c r="Y178" s="17">
        <f>[1]!s_ipo_dilutedpe(A178)</f>
        <v>44.92</v>
      </c>
      <c r="Z178" s="12">
        <f>[1]!s_ipo_collection_total(A178,100000000)</f>
        <v>12.16</v>
      </c>
      <c r="AA178" s="2">
        <f>[1]!s_val_pe_ttm(A178,E178)</f>
        <v>-689.64990234375</v>
      </c>
      <c r="AB178" s="5">
        <f>[1]!s_info_zjtxornot1(A178,"")</f>
        <v>0</v>
      </c>
      <c r="AC178" s="22" t="str">
        <f>[1]!s_info_nature1(A178,"")</f>
        <v>外资企业</v>
      </c>
      <c r="AD178" s="6" t="str">
        <f>[1]!s_info_city(A178)</f>
        <v>深圳市</v>
      </c>
      <c r="AE178" s="6" t="str">
        <f>[1]!s_info_province(A178)</f>
        <v>广东省</v>
      </c>
      <c r="AF178">
        <v>114.085947</v>
      </c>
      <c r="AG178">
        <v>22.547000000000001</v>
      </c>
    </row>
    <row r="179" spans="1:33" x14ac:dyDescent="0.3">
      <c r="A179" s="16" t="s">
        <v>991</v>
      </c>
      <c r="B179" s="16" t="s">
        <v>992</v>
      </c>
      <c r="C179" s="16" t="str">
        <f>[1]!s_info_mkt(A179)</f>
        <v>主板</v>
      </c>
      <c r="D179" s="16" t="str">
        <f>[1]!s_ipo_listeddate(A179)</f>
        <v>2019-04-15</v>
      </c>
      <c r="E179" s="16" t="str">
        <f>[1]!lastradeday_s("000002","")</f>
        <v>2026-06-22</v>
      </c>
      <c r="F179" s="16" t="str">
        <f>[1]!s_info_industry_csrc2023(A179,"",3)</f>
        <v>计算机、通信和其他电子设备制造业</v>
      </c>
      <c r="G179" s="16" t="str">
        <f>[1]!s_info_industry_csrc2023(A179,"",1)</f>
        <v>制造业</v>
      </c>
      <c r="H179" s="16">
        <f>[1]!s_is(A179,83,"FY","YTD","20251231",1,"",100000000)</f>
        <v>9.1784712373000001</v>
      </c>
      <c r="I179" s="16">
        <f>[1]!s_is(A179,83,"FY","YTD","20241231",1,"",100000000)</f>
        <v>8.2783558414999998</v>
      </c>
      <c r="J179" s="16">
        <f t="shared" si="6"/>
        <v>0.10873117960062273</v>
      </c>
      <c r="K179" s="16">
        <f>[1]!s_is(A179,61,"FY","YTD","20251231",1,"",100000000)</f>
        <v>0.22237836019999999</v>
      </c>
      <c r="L179" s="16">
        <f>[1]!s_is(A179,61,"FY","YTD","20241231",1,"",100000000)</f>
        <v>-0.24724855969999998</v>
      </c>
      <c r="M179" s="16">
        <f t="shared" si="7"/>
        <v>1.8994121562116424</v>
      </c>
      <c r="N179" s="16">
        <f>[1]!s_fa_roe(A179,"20251231")</f>
        <v>1.3202</v>
      </c>
      <c r="O179" s="16">
        <f>[1]!s_stmnote_rdexp(A179,"20251231",1,10000)</f>
        <v>24455.541007</v>
      </c>
      <c r="P179" s="20">
        <f t="shared" si="8"/>
        <v>0.26644460035584316</v>
      </c>
      <c r="Q179" s="16">
        <f>[1]!s_margin_tradingbalance(A179,"",10000)</f>
        <v>0</v>
      </c>
      <c r="R179" s="16">
        <f>[1]!s_margin_seclendingbalance(A179,"",10000)</f>
        <v>0</v>
      </c>
      <c r="S179" s="17">
        <f>[1]!s_val_ev(A179,"",100000000)</f>
        <v>56.859529697399999</v>
      </c>
      <c r="T179" s="17">
        <f>[1]!share_freesharesmv(A179,"",100000000)</f>
        <v>34.765204767600004</v>
      </c>
      <c r="U179" s="17">
        <f>[1]!s_dq_amount_btin(A179,E179,100000000)</f>
        <v>5.5240977999999998</v>
      </c>
      <c r="V179" s="17">
        <f>[1]!s_dq_turn(A179,E179)</f>
        <v>9.5893636542852434</v>
      </c>
      <c r="W179" s="2">
        <f>[1]!s_pq_amount(A179,"20260101","",100000000)</f>
        <v>168.64808853</v>
      </c>
      <c r="X179" s="2">
        <f>[1]!s_pq_avgamount(A179,"20260101","",100000000)</f>
        <v>1.5331644411818182</v>
      </c>
      <c r="Y179" s="17">
        <f>[1]!s_ipo_dilutedpe(A179)</f>
        <v>22.99</v>
      </c>
      <c r="Z179" s="12">
        <f>[1]!s_ipo_collection_total(A179,100000000)</f>
        <v>6.4605829391999992</v>
      </c>
      <c r="AA179" s="2">
        <f>[1]!s_val_pe_ttm(A179,E179)</f>
        <v>258.706787109375</v>
      </c>
      <c r="AB179" s="5">
        <f>[1]!s_info_zjtxornot1(A179,"")</f>
        <v>0</v>
      </c>
      <c r="AC179" s="22" t="str">
        <f>[1]!s_info_nature1(A179,"")</f>
        <v>外资企业</v>
      </c>
      <c r="AD179" s="6" t="str">
        <f>[1]!s_info_city(A179)</f>
        <v>上海市</v>
      </c>
      <c r="AE179" s="6" t="str">
        <f>[1]!s_info_province(A179)</f>
        <v>上海</v>
      </c>
      <c r="AF179">
        <v>121.472644</v>
      </c>
      <c r="AG179">
        <v>31.231705999999999</v>
      </c>
    </row>
    <row r="180" spans="1:33" x14ac:dyDescent="0.3">
      <c r="A180" s="16" t="s">
        <v>993</v>
      </c>
      <c r="B180" s="16" t="s">
        <v>994</v>
      </c>
      <c r="C180" s="16" t="str">
        <f>[1]!s_info_mkt(A180)</f>
        <v>创业板</v>
      </c>
      <c r="D180" s="16" t="str">
        <f>[1]!s_ipo_listeddate(A180)</f>
        <v>2020-05-25</v>
      </c>
      <c r="E180" s="16" t="str">
        <f>[1]!lastradeday_s("000002","")</f>
        <v>2026-06-22</v>
      </c>
      <c r="F180" s="16" t="str">
        <f>[1]!s_info_industry_csrc2023(A180,"",3)</f>
        <v>计算机、通信和其他电子设备制造业</v>
      </c>
      <c r="G180" s="16" t="str">
        <f>[1]!s_info_industry_csrc2023(A180,"",1)</f>
        <v>制造业</v>
      </c>
      <c r="H180" s="16">
        <f>[1]!s_is(A180,83,"FY","YTD","20251231",1,"",100000000)</f>
        <v>12.8918842183</v>
      </c>
      <c r="I180" s="16">
        <f>[1]!s_is(A180,83,"FY","YTD","20241231",1,"",100000000)</f>
        <v>11.701163816700001</v>
      </c>
      <c r="J180" s="16">
        <f t="shared" si="6"/>
        <v>0.10176085218981301</v>
      </c>
      <c r="K180" s="16">
        <f>[1]!s_is(A180,61,"FY","YTD","20251231",1,"",100000000)</f>
        <v>1.6848640791999998</v>
      </c>
      <c r="L180" s="16">
        <f>[1]!s_is(A180,61,"FY","YTD","20241231",1,"",100000000)</f>
        <v>1.1105785290000001</v>
      </c>
      <c r="M180" s="16">
        <f t="shared" si="7"/>
        <v>0.51710485589623678</v>
      </c>
      <c r="N180" s="16">
        <f>[1]!s_fa_roe(A180,"20251231")</f>
        <v>14.740399999999999</v>
      </c>
      <c r="O180" s="16">
        <f>[1]!s_stmnote_rdexp(A180,"20251231",1,10000)</f>
        <v>6521.9193060000007</v>
      </c>
      <c r="P180" s="20">
        <f t="shared" si="8"/>
        <v>5.0589341290718008E-2</v>
      </c>
      <c r="Q180" s="16">
        <f>[1]!s_margin_tradingbalance(A180,"",10000)</f>
        <v>0</v>
      </c>
      <c r="R180" s="16">
        <f>[1]!s_margin_seclendingbalance(A180,"",10000)</f>
        <v>0</v>
      </c>
      <c r="S180" s="17">
        <f>[1]!s_val_ev(A180,"",100000000)</f>
        <v>232.84274660399998</v>
      </c>
      <c r="T180" s="17">
        <f>[1]!share_freesharesmv(A180,"",100000000)</f>
        <v>139.52199812199999</v>
      </c>
      <c r="U180" s="17">
        <f>[1]!s_dq_amount_btin(A180,E180,100000000)</f>
        <v>16.754717880000001</v>
      </c>
      <c r="V180" s="17">
        <f>[1]!s_dq_turn(A180,E180)</f>
        <v>10.272855456372456</v>
      </c>
      <c r="W180" s="2">
        <f>[1]!s_pq_amount(A180,"20260101","",100000000)</f>
        <v>681.68688546999999</v>
      </c>
      <c r="X180" s="2">
        <f>[1]!s_pq_avgamount(A180,"20260101","",100000000)</f>
        <v>6.1971535042727268</v>
      </c>
      <c r="Y180" s="17">
        <f>[1]!s_ipo_dilutedpe(A180)</f>
        <v>20.56</v>
      </c>
      <c r="Z180" s="12">
        <f>[1]!s_ipo_collection_total(A180,100000000)</f>
        <v>3.5339999999999998</v>
      </c>
      <c r="AA180" s="2">
        <f>[1]!s_val_pe_ttm(A180,E180)</f>
        <v>138.92608642578125</v>
      </c>
      <c r="AB180" s="5">
        <f>[1]!s_info_zjtxornot1(A180,"")</f>
        <v>1</v>
      </c>
      <c r="AC180" s="22" t="str">
        <f>[1]!s_info_nature1(A180,"")</f>
        <v>民营企业</v>
      </c>
      <c r="AD180" s="6" t="str">
        <f>[1]!s_info_city(A180)</f>
        <v>合肥市</v>
      </c>
      <c r="AE180" s="6" t="str">
        <f>[1]!s_info_province(A180)</f>
        <v>安徽省</v>
      </c>
      <c r="AF180">
        <v>117.28304199999999</v>
      </c>
      <c r="AG180">
        <v>31.861190000000001</v>
      </c>
    </row>
    <row r="181" spans="1:33" x14ac:dyDescent="0.3">
      <c r="A181" s="16" t="s">
        <v>995</v>
      </c>
      <c r="B181" s="16" t="s">
        <v>996</v>
      </c>
      <c r="C181" s="16" t="str">
        <f>[1]!s_info_mkt(A181)</f>
        <v>创业板</v>
      </c>
      <c r="D181" s="16" t="str">
        <f>[1]!s_ipo_listeddate(A181)</f>
        <v>2023-08-30</v>
      </c>
      <c r="E181" s="16" t="str">
        <f>[1]!lastradeday_s("000002","")</f>
        <v>2026-06-22</v>
      </c>
      <c r="F181" s="16" t="str">
        <f>[1]!s_info_industry_csrc2023(A181,"",3)</f>
        <v>电气机械和器材制造业</v>
      </c>
      <c r="G181" s="16" t="str">
        <f>[1]!s_info_industry_csrc2023(A181,"",1)</f>
        <v>制造业</v>
      </c>
      <c r="H181" s="16">
        <f>[1]!s_is(A181,83,"FY","YTD","20251231",1,"",100000000)</f>
        <v>12.856704711199999</v>
      </c>
      <c r="I181" s="16">
        <f>[1]!s_is(A181,83,"FY","YTD","20241231",1,"",100000000)</f>
        <v>12.9715666277</v>
      </c>
      <c r="J181" s="16">
        <f t="shared" si="6"/>
        <v>-8.854899319155507E-3</v>
      </c>
      <c r="K181" s="16">
        <f>[1]!s_is(A181,61,"FY","YTD","20251231",1,"",100000000)</f>
        <v>1.2543606392</v>
      </c>
      <c r="L181" s="16">
        <f>[1]!s_is(A181,61,"FY","YTD","20241231",1,"",100000000)</f>
        <v>1.6825544074000001</v>
      </c>
      <c r="M181" s="16">
        <f t="shared" si="7"/>
        <v>-0.25449029542032753</v>
      </c>
      <c r="N181" s="16">
        <f>[1]!s_fa_roe(A181,"20251231")</f>
        <v>3.9098000000000002</v>
      </c>
      <c r="O181" s="16">
        <f>[1]!s_stmnote_rdexp(A181,"20251231",1,10000)</f>
        <v>15139.986063</v>
      </c>
      <c r="P181" s="20">
        <f t="shared" si="8"/>
        <v>0.11775946016564372</v>
      </c>
      <c r="Q181" s="16">
        <f>[1]!s_margin_tradingbalance(A181,"",10000)</f>
        <v>17050.263800000001</v>
      </c>
      <c r="R181" s="16">
        <f>[1]!s_margin_seclendingbalance(A181,"",10000)</f>
        <v>0</v>
      </c>
      <c r="S181" s="17">
        <f>[1]!s_val_ev(A181,"",100000000)</f>
        <v>67.378213192499999</v>
      </c>
      <c r="T181" s="17">
        <f>[1]!share_freesharesmv(A181,"",100000000)</f>
        <v>31.4690574177</v>
      </c>
      <c r="U181" s="17">
        <f>[1]!s_dq_amount_btin(A181,E181,100000000)</f>
        <v>1.56820687</v>
      </c>
      <c r="V181" s="17">
        <f>[1]!s_dq_turn(A181,E181)</f>
        <v>4.4401570025573118</v>
      </c>
      <c r="W181" s="2">
        <f>[1]!s_pq_amount(A181,"20260101","",100000000)</f>
        <v>173.31386336</v>
      </c>
      <c r="X181" s="2">
        <f>[1]!s_pq_avgamount(A181,"20260101","",100000000)</f>
        <v>1.5755805759999999</v>
      </c>
      <c r="Y181" s="17">
        <f>[1]!s_ipo_dilutedpe(A181)</f>
        <v>44.44</v>
      </c>
      <c r="Z181" s="12">
        <f>[1]!s_ipo_collection_total(A181,100000000)</f>
        <v>23.488562999999999</v>
      </c>
      <c r="AA181" s="2">
        <f>[1]!s_val_pe_ttm(A181,E181)</f>
        <v>81.128883361816406</v>
      </c>
      <c r="AB181" s="5">
        <f>[1]!s_info_zjtxornot1(A181,"")</f>
        <v>1</v>
      </c>
      <c r="AC181" s="22" t="str">
        <f>[1]!s_info_nature1(A181,"")</f>
        <v>民营企业</v>
      </c>
      <c r="AD181" s="6" t="str">
        <f>[1]!s_info_city(A181)</f>
        <v>上海市</v>
      </c>
      <c r="AE181" s="6" t="str">
        <f>[1]!s_info_province(A181)</f>
        <v>上海</v>
      </c>
      <c r="AF181">
        <v>121.472644</v>
      </c>
      <c r="AG181">
        <v>31.231705999999999</v>
      </c>
    </row>
    <row r="182" spans="1:33" x14ac:dyDescent="0.3">
      <c r="A182" s="16" t="s">
        <v>997</v>
      </c>
      <c r="B182" s="16" t="s">
        <v>998</v>
      </c>
      <c r="C182" s="16" t="str">
        <f>[1]!s_info_mkt(A182)</f>
        <v>主板</v>
      </c>
      <c r="D182" s="16" t="str">
        <f>[1]!s_ipo_listeddate(A182)</f>
        <v>2016-11-18</v>
      </c>
      <c r="E182" s="16" t="str">
        <f>[1]!lastradeday_s("000002","")</f>
        <v>2026-06-22</v>
      </c>
      <c r="F182" s="16" t="str">
        <f>[1]!s_info_industry_csrc2023(A182,"",3)</f>
        <v>医药制造业</v>
      </c>
      <c r="G182" s="16" t="str">
        <f>[1]!s_info_industry_csrc2023(A182,"",1)</f>
        <v>制造业</v>
      </c>
      <c r="H182" s="16">
        <f>[1]!s_is(A182,83,"FY","YTD","20251231",1,"",100000000)</f>
        <v>66.7018101325</v>
      </c>
      <c r="I182" s="16">
        <f>[1]!s_is(A182,83,"FY","YTD","20241231",1,"",100000000)</f>
        <v>58.046573369199997</v>
      </c>
      <c r="J182" s="16">
        <f t="shared" si="6"/>
        <v>0.14910848756306683</v>
      </c>
      <c r="K182" s="16">
        <f>[1]!s_is(A182,61,"FY","YTD","20251231",1,"",100000000)</f>
        <v>11.3256977563</v>
      </c>
      <c r="L182" s="16">
        <f>[1]!s_is(A182,61,"FY","YTD","20241231",1,"",100000000)</f>
        <v>9.4895003599999992</v>
      </c>
      <c r="M182" s="16">
        <f t="shared" si="7"/>
        <v>0.19349779510414616</v>
      </c>
      <c r="N182" s="16">
        <f>[1]!s_fa_roe(A182,"20251231")</f>
        <v>6.5693000000000001</v>
      </c>
      <c r="O182" s="16">
        <f>[1]!s_stmnote_rdexp(A182,"20251231",1,10000)</f>
        <v>59326.118253000001</v>
      </c>
      <c r="P182" s="20">
        <f t="shared" si="8"/>
        <v>8.894229127388216E-2</v>
      </c>
      <c r="Q182" s="16">
        <f>[1]!s_margin_tradingbalance(A182,"",10000)</f>
        <v>61829.377099999998</v>
      </c>
      <c r="R182" s="16">
        <f>[1]!s_margin_seclendingbalance(A182,"",10000)</f>
        <v>261.40879999999999</v>
      </c>
      <c r="S182" s="17">
        <f>[1]!s_val_ev(A182,"",100000000)</f>
        <v>441.66570042014422</v>
      </c>
      <c r="T182" s="17">
        <f>[1]!share_freesharesmv(A182,"",100000000)</f>
        <v>249.53597622150002</v>
      </c>
      <c r="U182" s="17">
        <f>[1]!s_dq_amount_btin(A182,E182,100000000)</f>
        <v>8.0007297000000008</v>
      </c>
      <c r="V182" s="17">
        <f>[1]!s_dq_turn(A182,E182)</f>
        <v>2.0511843506522052</v>
      </c>
      <c r="W182" s="2">
        <f>[1]!s_pq_amount(A182,"20260101","",100000000)</f>
        <v>821.15880193999999</v>
      </c>
      <c r="X182" s="2">
        <f>[1]!s_pq_avgamount(A182,"20260101","",100000000)</f>
        <v>7.4650800176363639</v>
      </c>
      <c r="Y182" s="17">
        <f>[1]!s_ipo_dilutedpe(A182)</f>
        <v>22.95</v>
      </c>
      <c r="Z182" s="12">
        <f>[1]!s_ipo_collection_total(A182,100000000)</f>
        <v>8.6143066375000004</v>
      </c>
      <c r="AA182" s="2">
        <f>[1]!s_val_pe_ttm(A182,E182)</f>
        <v>40.881328582763672</v>
      </c>
      <c r="AB182" s="5">
        <f>[1]!s_info_zjtxornot1(A182,"")</f>
        <v>1</v>
      </c>
      <c r="AC182" s="22" t="str">
        <f>[1]!s_info_nature1(A182,"")</f>
        <v>外资企业</v>
      </c>
      <c r="AD182" s="6" t="str">
        <f>[1]!s_info_city(A182)</f>
        <v>天津市</v>
      </c>
      <c r="AE182" s="6" t="str">
        <f>[1]!s_info_province(A182)</f>
        <v>天津</v>
      </c>
      <c r="AF182">
        <v>117.19018199999999</v>
      </c>
      <c r="AG182">
        <v>39.125596000000002</v>
      </c>
    </row>
    <row r="183" spans="1:33" x14ac:dyDescent="0.3">
      <c r="A183" s="16" t="s">
        <v>999</v>
      </c>
      <c r="B183" s="16" t="s">
        <v>1000</v>
      </c>
      <c r="C183" s="16" t="str">
        <f>[1]!s_info_mkt(A183)</f>
        <v>创业板</v>
      </c>
      <c r="D183" s="16" t="str">
        <f>[1]!s_ipo_listeddate(A183)</f>
        <v>2023-06-19</v>
      </c>
      <c r="E183" s="16" t="str">
        <f>[1]!lastradeday_s("000002","")</f>
        <v>2026-06-22</v>
      </c>
      <c r="F183" s="16" t="str">
        <f>[1]!s_info_industry_csrc2023(A183,"",3)</f>
        <v>通用设备制造业</v>
      </c>
      <c r="G183" s="16" t="str">
        <f>[1]!s_info_industry_csrc2023(A183,"",1)</f>
        <v>制造业</v>
      </c>
      <c r="H183" s="16">
        <f>[1]!s_is(A183,83,"FY","YTD","20251231",1,"",100000000)</f>
        <v>7.3848335464999995</v>
      </c>
      <c r="I183" s="16">
        <f>[1]!s_is(A183,83,"FY","YTD","20241231",1,"",100000000)</f>
        <v>8.3703819701000004</v>
      </c>
      <c r="J183" s="16">
        <f t="shared" si="6"/>
        <v>-0.11774234761573565</v>
      </c>
      <c r="K183" s="16">
        <f>[1]!s_is(A183,61,"FY","YTD","20251231",1,"",100000000)</f>
        <v>-2.19897784E-2</v>
      </c>
      <c r="L183" s="16">
        <f>[1]!s_is(A183,61,"FY","YTD","20241231",1,"",100000000)</f>
        <v>0.70387899300000001</v>
      </c>
      <c r="M183" s="16">
        <f t="shared" si="7"/>
        <v>-1.0312408505136337</v>
      </c>
      <c r="N183" s="16">
        <f>[1]!s_fa_roe(A183,"20251231")</f>
        <v>-0.31480000000000002</v>
      </c>
      <c r="O183" s="16">
        <f>[1]!s_stmnote_rdexp(A183,"20251231",1,10000)</f>
        <v>2951.0901269999999</v>
      </c>
      <c r="P183" s="20">
        <f t="shared" si="8"/>
        <v>3.9961498230365024E-2</v>
      </c>
      <c r="Q183" s="16">
        <f>[1]!s_margin_tradingbalance(A183,"",10000)</f>
        <v>10632.227800000001</v>
      </c>
      <c r="R183" s="16">
        <f>[1]!s_margin_seclendingbalance(A183,"",10000)</f>
        <v>0</v>
      </c>
      <c r="S183" s="17">
        <f>[1]!s_val_ev(A183,"",100000000)</f>
        <v>45.00938</v>
      </c>
      <c r="T183" s="17">
        <f>[1]!share_freesharesmv(A183,"",100000000)</f>
        <v>14.76742267</v>
      </c>
      <c r="U183" s="17">
        <f>[1]!s_dq_amount_btin(A183,E183,100000000)</f>
        <v>1.21708718</v>
      </c>
      <c r="V183" s="17">
        <f>[1]!s_dq_turn(A183,E183)</f>
        <v>5.812741676590897</v>
      </c>
      <c r="W183" s="2">
        <f>[1]!s_pq_amount(A183,"20260101","",100000000)</f>
        <v>57.84308231</v>
      </c>
      <c r="X183" s="2">
        <f>[1]!s_pq_avgamount(A183,"20260101","",100000000)</f>
        <v>0.52584620281818184</v>
      </c>
      <c r="Y183" s="17">
        <f>[1]!s_ipo_dilutedpe(A183)</f>
        <v>30.51</v>
      </c>
      <c r="Z183" s="12">
        <f>[1]!s_ipo_collection_total(A183,100000000)</f>
        <v>3.63</v>
      </c>
      <c r="AA183" s="2">
        <f>[1]!s_val_pe_ttm(A183,E183)</f>
        <v>-784.4681396484375</v>
      </c>
      <c r="AB183" s="5">
        <f>[1]!s_info_zjtxornot1(A183,"")</f>
        <v>1</v>
      </c>
      <c r="AC183" s="22" t="str">
        <f>[1]!s_info_nature1(A183,"")</f>
        <v>民营企业</v>
      </c>
      <c r="AD183" s="6" t="str">
        <f>[1]!s_info_city(A183)</f>
        <v>金华市</v>
      </c>
      <c r="AE183" s="6" t="str">
        <f>[1]!s_info_province(A183)</f>
        <v>浙江省</v>
      </c>
      <c r="AF183">
        <v>119.649506</v>
      </c>
      <c r="AG183">
        <v>29.089524000000001</v>
      </c>
    </row>
    <row r="184" spans="1:33" x14ac:dyDescent="0.3">
      <c r="A184" s="16" t="s">
        <v>1001</v>
      </c>
      <c r="B184" s="16" t="s">
        <v>1002</v>
      </c>
      <c r="C184" s="16" t="str">
        <f>[1]!s_info_mkt(A184)</f>
        <v>创业板</v>
      </c>
      <c r="D184" s="16" t="str">
        <f>[1]!s_ipo_listeddate(A184)</f>
        <v>2017-06-29</v>
      </c>
      <c r="E184" s="16" t="str">
        <f>[1]!lastradeday_s("000002","")</f>
        <v>2026-06-22</v>
      </c>
      <c r="F184" s="16" t="str">
        <f>[1]!s_info_industry_csrc2023(A184,"",3)</f>
        <v>通用设备制造业</v>
      </c>
      <c r="G184" s="16" t="str">
        <f>[1]!s_info_industry_csrc2023(A184,"",1)</f>
        <v>制造业</v>
      </c>
      <c r="H184" s="16">
        <f>[1]!s_is(A184,83,"FY","YTD","20251231",1,"",100000000)</f>
        <v>3.2665144260000001</v>
      </c>
      <c r="I184" s="16">
        <f>[1]!s_is(A184,83,"FY","YTD","20241231",1,"",100000000)</f>
        <v>3.2359920297000002</v>
      </c>
      <c r="J184" s="16">
        <f t="shared" si="6"/>
        <v>9.432160530639333E-3</v>
      </c>
      <c r="K184" s="16">
        <f>[1]!s_is(A184,61,"FY","YTD","20251231",1,"",100000000)</f>
        <v>0.19185430840000001</v>
      </c>
      <c r="L184" s="16">
        <f>[1]!s_is(A184,61,"FY","YTD","20241231",1,"",100000000)</f>
        <v>0.2770760907</v>
      </c>
      <c r="M184" s="16">
        <f t="shared" si="7"/>
        <v>-0.3075753742760598</v>
      </c>
      <c r="N184" s="16">
        <f>[1]!s_fa_roe(A184,"20251231")</f>
        <v>2.1840000000000002</v>
      </c>
      <c r="O184" s="16">
        <f>[1]!s_stmnote_rdexp(A184,"20251231",1,10000)</f>
        <v>1745.0964789999998</v>
      </c>
      <c r="P184" s="20">
        <f t="shared" si="8"/>
        <v>5.3423810564245763E-2</v>
      </c>
      <c r="Q184" s="16">
        <f>[1]!s_margin_tradingbalance(A184,"",10000)</f>
        <v>0</v>
      </c>
      <c r="R184" s="16">
        <f>[1]!s_margin_seclendingbalance(A184,"",10000)</f>
        <v>0</v>
      </c>
      <c r="S184" s="17">
        <f>[1]!s_val_ev(A184,"",100000000)</f>
        <v>59.488195876199995</v>
      </c>
      <c r="T184" s="17">
        <f>[1]!share_freesharesmv(A184,"",100000000)</f>
        <v>33.262977881700003</v>
      </c>
      <c r="U184" s="17">
        <f>[1]!s_dq_amount_btin(A184,E184,100000000)</f>
        <v>0.95471028000000002</v>
      </c>
      <c r="V184" s="17">
        <f>[1]!s_dq_turn(A184,E184)</f>
        <v>1.6620981080119497</v>
      </c>
      <c r="W184" s="2">
        <f>[1]!s_pq_amount(A184,"20260101","",100000000)</f>
        <v>92.140338159999999</v>
      </c>
      <c r="X184" s="2">
        <f>[1]!s_pq_avgamount(A184,"20260101","",100000000)</f>
        <v>0.83763943781818184</v>
      </c>
      <c r="Y184" s="17">
        <f>[1]!s_ipo_dilutedpe(A184)</f>
        <v>22.96</v>
      </c>
      <c r="Z184" s="12">
        <f>[1]!s_ipo_collection_total(A184,100000000)</f>
        <v>2.3155000000000001</v>
      </c>
      <c r="AA184" s="2">
        <f>[1]!s_val_pe_ttm(A184,E184)</f>
        <v>336.82455444335938</v>
      </c>
      <c r="AB184" s="5">
        <f>[1]!s_info_zjtxornot1(A184,"")</f>
        <v>1</v>
      </c>
      <c r="AC184" s="22" t="str">
        <f>[1]!s_info_nature1(A184,"")</f>
        <v>民营企业</v>
      </c>
      <c r="AD184" s="6" t="str">
        <f>[1]!s_info_city(A184)</f>
        <v>杭州市</v>
      </c>
      <c r="AE184" s="6" t="str">
        <f>[1]!s_info_province(A184)</f>
        <v>浙江省</v>
      </c>
      <c r="AF184">
        <v>120.153576</v>
      </c>
      <c r="AG184">
        <v>30.287458999999998</v>
      </c>
    </row>
    <row r="185" spans="1:33" x14ac:dyDescent="0.3">
      <c r="A185" s="16" t="s">
        <v>1003</v>
      </c>
      <c r="B185" s="16" t="s">
        <v>1004</v>
      </c>
      <c r="C185" s="16" t="str">
        <f>[1]!s_info_mkt(A185)</f>
        <v>主板</v>
      </c>
      <c r="D185" s="16" t="str">
        <f>[1]!s_ipo_listeddate(A185)</f>
        <v>2020-05-28</v>
      </c>
      <c r="E185" s="16" t="str">
        <f>[1]!lastradeday_s("000002","")</f>
        <v>2026-06-22</v>
      </c>
      <c r="F185" s="16" t="str">
        <f>[1]!s_info_industry_csrc2023(A185,"",3)</f>
        <v>商务服务业</v>
      </c>
      <c r="G185" s="16" t="str">
        <f>[1]!s_info_industry_csrc2023(A185,"",1)</f>
        <v>租赁和商务服务业</v>
      </c>
      <c r="H185" s="16">
        <f>[1]!s_is(A185,83,"FY","YTD","20251231",1,"",100000000)</f>
        <v>36.646855475300001</v>
      </c>
      <c r="I185" s="16">
        <f>[1]!s_is(A185,83,"FY","YTD","20241231",1,"",100000000)</f>
        <v>42.083960097100004</v>
      </c>
      <c r="J185" s="16">
        <f t="shared" si="6"/>
        <v>-0.12919660149033063</v>
      </c>
      <c r="K185" s="16">
        <f>[1]!s_is(A185,61,"FY","YTD","20251231",1,"",100000000)</f>
        <v>1.8993627883999999</v>
      </c>
      <c r="L185" s="16">
        <f>[1]!s_is(A185,61,"FY","YTD","20241231",1,"",100000000)</f>
        <v>1.2330488249</v>
      </c>
      <c r="M185" s="16">
        <f t="shared" si="7"/>
        <v>0.54037922103695923</v>
      </c>
      <c r="N185" s="16">
        <f>[1]!s_fa_roe(A185,"20251231")</f>
        <v>7.0206</v>
      </c>
      <c r="O185" s="16">
        <f>[1]!s_stmnote_rdexp(A185,"20251231",1,10000)</f>
        <v>4576.2709690000002</v>
      </c>
      <c r="P185" s="20">
        <f t="shared" si="8"/>
        <v>1.2487486060255317E-2</v>
      </c>
      <c r="Q185" s="16">
        <f>[1]!s_margin_tradingbalance(A185,"",10000)</f>
        <v>45608.940399999999</v>
      </c>
      <c r="R185" s="16">
        <f>[1]!s_margin_seclendingbalance(A185,"",10000)</f>
        <v>43.869599999999998</v>
      </c>
      <c r="S185" s="17">
        <f>[1]!s_val_ev(A185,"",100000000)</f>
        <v>125.60476025879998</v>
      </c>
      <c r="T185" s="17">
        <f>[1]!share_freesharesmv(A185,"",100000000)</f>
        <v>57.924687668400004</v>
      </c>
      <c r="U185" s="17">
        <f>[1]!s_dq_amount_btin(A185,E185,100000000)</f>
        <v>10.014591859999999</v>
      </c>
      <c r="V185" s="17">
        <f>[1]!s_dq_turn(A185,E185)</f>
        <v>8.1302424084556453</v>
      </c>
      <c r="W185" s="2">
        <f>[1]!s_pq_amount(A185,"20260101","",100000000)</f>
        <v>423.64455633</v>
      </c>
      <c r="X185" s="2">
        <f>[1]!s_pq_avgamount(A185,"20260101","",100000000)</f>
        <v>3.8513141484545459</v>
      </c>
      <c r="Y185" s="17">
        <f>[1]!s_ipo_dilutedpe(A185)</f>
        <v>22.992599999999999</v>
      </c>
      <c r="Z185" s="12">
        <f>[1]!s_ipo_collection_total(A185,100000000)</f>
        <v>10.467073539999999</v>
      </c>
      <c r="AA185" s="2">
        <f>[1]!s_val_pe_ttm(A185,E185)</f>
        <v>98.534378051757813</v>
      </c>
      <c r="AB185" s="5">
        <f>[1]!s_info_zjtxornot1(A185,"")</f>
        <v>0</v>
      </c>
      <c r="AC185" s="22" t="str">
        <f>[1]!s_info_nature1(A185,"")</f>
        <v>民营企业</v>
      </c>
      <c r="AD185" s="6" t="str">
        <f>[1]!s_info_city(A185)</f>
        <v>西安市</v>
      </c>
      <c r="AE185" s="6" t="str">
        <f>[1]!s_info_province(A185)</f>
        <v>陕西省</v>
      </c>
      <c r="AF185">
        <v>108.948024</v>
      </c>
      <c r="AG185">
        <v>34.263160999999997</v>
      </c>
    </row>
    <row r="186" spans="1:33" x14ac:dyDescent="0.3">
      <c r="A186" s="16" t="s">
        <v>1005</v>
      </c>
      <c r="B186" s="16" t="s">
        <v>1006</v>
      </c>
      <c r="C186" s="16" t="str">
        <f>[1]!s_info_mkt(A186)</f>
        <v>主板</v>
      </c>
      <c r="D186" s="16" t="str">
        <f>[1]!s_ipo_listeddate(A186)</f>
        <v>2024-07-05</v>
      </c>
      <c r="E186" s="16" t="str">
        <f>[1]!lastradeday_s("000002","")</f>
        <v>2026-06-22</v>
      </c>
      <c r="F186" s="16" t="str">
        <f>[1]!s_info_industry_csrc2023(A186,"",3)</f>
        <v>化学原料和化学制品制造业</v>
      </c>
      <c r="G186" s="16" t="str">
        <f>[1]!s_info_industry_csrc2023(A186,"",1)</f>
        <v>制造业</v>
      </c>
      <c r="H186" s="16">
        <f>[1]!s_is(A186,83,"FY","YTD","20251231",1,"",100000000)</f>
        <v>6.1879269598000004</v>
      </c>
      <c r="I186" s="16">
        <f>[1]!s_is(A186,83,"FY","YTD","20241231",1,"",100000000)</f>
        <v>6.7269211563999995</v>
      </c>
      <c r="J186" s="16">
        <f t="shared" si="6"/>
        <v>-8.0124946326626589E-2</v>
      </c>
      <c r="K186" s="16">
        <f>[1]!s_is(A186,61,"FY","YTD","20251231",1,"",100000000)</f>
        <v>1.3584297602000002</v>
      </c>
      <c r="L186" s="16">
        <f>[1]!s_is(A186,61,"FY","YTD","20241231",1,"",100000000)</f>
        <v>1.5766805112</v>
      </c>
      <c r="M186" s="16">
        <f t="shared" si="7"/>
        <v>-0.13842420797977059</v>
      </c>
      <c r="N186" s="16">
        <f>[1]!s_fa_roe(A186,"20251231")</f>
        <v>8.2174999999999994</v>
      </c>
      <c r="O186" s="16">
        <f>[1]!s_stmnote_rdexp(A186,"20251231",1,10000)</f>
        <v>2739.9987899999996</v>
      </c>
      <c r="P186" s="20">
        <f t="shared" si="8"/>
        <v>4.4279753264711431E-2</v>
      </c>
      <c r="Q186" s="16">
        <f>[1]!s_margin_tradingbalance(A186,"",10000)</f>
        <v>12369.6001</v>
      </c>
      <c r="R186" s="16">
        <f>[1]!s_margin_seclendingbalance(A186,"",10000)</f>
        <v>19.0505</v>
      </c>
      <c r="S186" s="17">
        <f>[1]!s_val_ev(A186,"",100000000)</f>
        <v>83.04</v>
      </c>
      <c r="T186" s="17">
        <f>[1]!share_freesharesmv(A186,"",100000000)</f>
        <v>32.332028819999998</v>
      </c>
      <c r="U186" s="17">
        <f>[1]!s_dq_amount_btin(A186,E186,100000000)</f>
        <v>7.4619192400000003</v>
      </c>
      <c r="V186" s="17">
        <f>[1]!s_dq_turn(A186,E186)</f>
        <v>23.444916414620465</v>
      </c>
      <c r="W186" s="2">
        <f>[1]!s_pq_amount(A186,"20260101","",100000000)</f>
        <v>209.45866018999999</v>
      </c>
      <c r="X186" s="2">
        <f>[1]!s_pq_avgamount(A186,"20260101","",100000000)</f>
        <v>1.9041696380909092</v>
      </c>
      <c r="Y186" s="17">
        <f>[1]!s_ipo_dilutedpe(A186)</f>
        <v>16.43</v>
      </c>
      <c r="Z186" s="12">
        <f>[1]!s_ipo_collection_total(A186,100000000)</f>
        <v>7.46</v>
      </c>
      <c r="AA186" s="2">
        <f>[1]!s_val_pe_ttm(A186,E186)</f>
        <v>63.394733428955078</v>
      </c>
      <c r="AB186" s="5">
        <f>[1]!s_info_zjtxornot1(A186,"")</f>
        <v>0</v>
      </c>
      <c r="AC186" s="22" t="str">
        <f>[1]!s_info_nature1(A186,"")</f>
        <v>民营企业</v>
      </c>
      <c r="AD186" s="6" t="str">
        <f>[1]!s_info_city(A186)</f>
        <v>济宁市</v>
      </c>
      <c r="AE186" s="6" t="str">
        <f>[1]!s_info_province(A186)</f>
        <v>山东省</v>
      </c>
      <c r="AF186">
        <v>116.587245</v>
      </c>
      <c r="AG186">
        <v>35.415393000000002</v>
      </c>
    </row>
    <row r="187" spans="1:33" x14ac:dyDescent="0.3">
      <c r="A187" s="16" t="s">
        <v>1007</v>
      </c>
      <c r="B187" s="16" t="s">
        <v>1008</v>
      </c>
      <c r="C187" s="16" t="str">
        <f>[1]!s_info_mkt(A187)</f>
        <v>科创板</v>
      </c>
      <c r="D187" s="16" t="str">
        <f>[1]!s_ipo_listeddate(A187)</f>
        <v>2023-05-05</v>
      </c>
      <c r="E187" s="16" t="str">
        <f>[1]!lastradeday_s("000002","")</f>
        <v>2026-06-22</v>
      </c>
      <c r="F187" s="16" t="str">
        <f>[1]!s_info_industry_csrc2023(A187,"",3)</f>
        <v>计算机、通信和其他电子设备制造业</v>
      </c>
      <c r="G187" s="16" t="str">
        <f>[1]!s_info_industry_csrc2023(A187,"",1)</f>
        <v>制造业</v>
      </c>
      <c r="H187" s="16">
        <f>[1]!s_is(A187,83,"FY","YTD","20251231",1,"",100000000)</f>
        <v>108.85449273299999</v>
      </c>
      <c r="I187" s="16">
        <f>[1]!s_is(A187,83,"FY","YTD","20241231",1,"",100000000)</f>
        <v>92.49252348200001</v>
      </c>
      <c r="J187" s="16">
        <f t="shared" si="6"/>
        <v>0.17690045243693864</v>
      </c>
      <c r="K187" s="16">
        <f>[1]!s_is(A187,61,"FY","YTD","20251231",1,"",100000000)</f>
        <v>7.0420444625999998</v>
      </c>
      <c r="L187" s="16">
        <f>[1]!s_is(A187,61,"FY","YTD","20241231",1,"",100000000)</f>
        <v>5.3284061124999997</v>
      </c>
      <c r="M187" s="16">
        <f t="shared" si="7"/>
        <v>0.32160430603815021</v>
      </c>
      <c r="N187" s="16">
        <f>[1]!s_fa_roe(A187,"20251231")</f>
        <v>3.3031000000000001</v>
      </c>
      <c r="O187" s="16">
        <f>[1]!s_stmnote_rdexp(A187,"20251231",1,10000)</f>
        <v>145340.02153</v>
      </c>
      <c r="P187" s="20">
        <f t="shared" si="8"/>
        <v>0.13351770595862525</v>
      </c>
      <c r="Q187" s="16">
        <f>[1]!s_margin_tradingbalance(A187,"",10000)</f>
        <v>136213.52840000001</v>
      </c>
      <c r="R187" s="16">
        <f>[1]!s_margin_seclendingbalance(A187,"",10000)</f>
        <v>504.48610000000002</v>
      </c>
      <c r="S187" s="17">
        <f>[1]!s_val_ev(A187,"",100000000)</f>
        <v>1060.008416016</v>
      </c>
      <c r="T187" s="17">
        <f>[1]!share_freesharesmv(A187,"",100000000)</f>
        <v>436.99820999999997</v>
      </c>
      <c r="U187" s="17">
        <f>[1]!s_dq_amount_btin(A187,E187,100000000)</f>
        <v>28.059330930000002</v>
      </c>
      <c r="V187" s="17">
        <f>[1]!s_dq_turn(A187,E187)</f>
        <v>4.5029246369776939</v>
      </c>
      <c r="W187" s="2">
        <f>[1]!s_pq_amount(A187,"20260101","",100000000)</f>
        <v>1684.98469178</v>
      </c>
      <c r="X187" s="2">
        <f>[1]!s_pq_avgamount(A187,"20260101","",100000000)</f>
        <v>15.318042652545454</v>
      </c>
      <c r="Y187" s="17">
        <f>[1]!s_ipo_dilutedpe(A187)</f>
        <v>14.36</v>
      </c>
      <c r="Z187" s="12">
        <f>[1]!s_ipo_collection_total(A187,100000000)</f>
        <v>99.60461049540001</v>
      </c>
      <c r="AA187" s="2">
        <f>[1]!s_val_pe_ttm(A187,E187)</f>
        <v>171.13722229003906</v>
      </c>
      <c r="AB187" s="5">
        <f>[1]!s_info_zjtxornot1(A187,"")</f>
        <v>0</v>
      </c>
      <c r="AC187" s="22" t="str">
        <f>[1]!s_info_nature1(A187,"")</f>
        <v>地方国有企业</v>
      </c>
      <c r="AD187" s="6" t="str">
        <f>[1]!s_info_city(A187)</f>
        <v>合肥市</v>
      </c>
      <c r="AE187" s="6" t="str">
        <f>[1]!s_info_province(A187)</f>
        <v>安徽省</v>
      </c>
      <c r="AF187">
        <v>117.28304199999999</v>
      </c>
      <c r="AG187">
        <v>31.861190000000001</v>
      </c>
    </row>
    <row r="188" spans="1:33" x14ac:dyDescent="0.3">
      <c r="A188" s="16" t="s">
        <v>1009</v>
      </c>
      <c r="B188" s="16" t="s">
        <v>1010</v>
      </c>
      <c r="C188" s="16" t="str">
        <f>[1]!s_info_mkt(A188)</f>
        <v>创业板</v>
      </c>
      <c r="D188" s="16" t="str">
        <f>[1]!s_ipo_listeddate(A188)</f>
        <v>2021-07-06</v>
      </c>
      <c r="E188" s="16" t="str">
        <f>[1]!lastradeday_s("000002","")</f>
        <v>2026-06-22</v>
      </c>
      <c r="F188" s="16" t="str">
        <f>[1]!s_info_industry_csrc2023(A188,"",3)</f>
        <v>计算机、通信和其他电子设备制造业</v>
      </c>
      <c r="G188" s="16" t="str">
        <f>[1]!s_info_industry_csrc2023(A188,"",1)</f>
        <v>制造业</v>
      </c>
      <c r="H188" s="16">
        <f>[1]!s_is(A188,83,"FY","YTD","20251231",1,"",100000000)</f>
        <v>5.1330982510999998</v>
      </c>
      <c r="I188" s="16">
        <f>[1]!s_is(A188,83,"FY","YTD","20241231",1,"",100000000)</f>
        <v>4.4667986510000004</v>
      </c>
      <c r="J188" s="16">
        <f t="shared" si="6"/>
        <v>0.14916714456131408</v>
      </c>
      <c r="K188" s="16">
        <f>[1]!s_is(A188,61,"FY","YTD","20251231",1,"",100000000)</f>
        <v>0.48323704490000002</v>
      </c>
      <c r="L188" s="16">
        <f>[1]!s_is(A188,61,"FY","YTD","20241231",1,"",100000000)</f>
        <v>0.21831755729999999</v>
      </c>
      <c r="M188" s="16">
        <f t="shared" si="7"/>
        <v>1.2134593794303141</v>
      </c>
      <c r="N188" s="16">
        <f>[1]!s_fa_roe(A188,"20251231")</f>
        <v>4.8079000000000001</v>
      </c>
      <c r="O188" s="16">
        <f>[1]!s_stmnote_rdexp(A188,"20251231",1,10000)</f>
        <v>9889.3930440000004</v>
      </c>
      <c r="P188" s="20">
        <f t="shared" si="8"/>
        <v>0.19265933672476945</v>
      </c>
      <c r="Q188" s="16">
        <f>[1]!s_margin_tradingbalance(A188,"",10000)</f>
        <v>69392.068499999994</v>
      </c>
      <c r="R188" s="16">
        <f>[1]!s_margin_seclendingbalance(A188,"",10000)</f>
        <v>90.768199999999993</v>
      </c>
      <c r="S188" s="17">
        <f>[1]!s_val_ev(A188,"",100000000)</f>
        <v>202.8278377188</v>
      </c>
      <c r="T188" s="17">
        <f>[1]!share_freesharesmv(A188,"",100000000)</f>
        <v>119.89836640280001</v>
      </c>
      <c r="U188" s="17">
        <f>[1]!s_dq_amount_btin(A188,E188,100000000)</f>
        <v>16.738225280000002</v>
      </c>
      <c r="V188" s="17">
        <f>[1]!s_dq_turn(A188,E188)</f>
        <v>8.6245330334061272</v>
      </c>
      <c r="W188" s="2">
        <f>[1]!s_pq_amount(A188,"20260101","",100000000)</f>
        <v>655.62633126000003</v>
      </c>
      <c r="X188" s="2">
        <f>[1]!s_pq_avgamount(A188,"20260101","",100000000)</f>
        <v>5.9602393750909091</v>
      </c>
      <c r="Y188" s="17">
        <f>[1]!s_ipo_dilutedpe(A188)</f>
        <v>26.48</v>
      </c>
      <c r="Z188" s="12">
        <f>[1]!s_ipo_collection_total(A188,100000000)</f>
        <v>3.5948000000000002</v>
      </c>
      <c r="AA188" s="2">
        <f>[1]!s_val_pe_ttm(A188,E188)</f>
        <v>303.96359252929688</v>
      </c>
      <c r="AB188" s="5">
        <f>[1]!s_info_zjtxornot1(A188,"")</f>
        <v>1</v>
      </c>
      <c r="AC188" s="22" t="str">
        <f>[1]!s_info_nature1(A188,"")</f>
        <v>外资企业</v>
      </c>
      <c r="AD188" s="6" t="str">
        <f>[1]!s_info_city(A188)</f>
        <v>深圳市</v>
      </c>
      <c r="AE188" s="6" t="str">
        <f>[1]!s_info_province(A188)</f>
        <v>广东省</v>
      </c>
      <c r="AF188">
        <v>114.085947</v>
      </c>
      <c r="AG188">
        <v>22.547000000000001</v>
      </c>
    </row>
    <row r="189" spans="1:33" x14ac:dyDescent="0.3">
      <c r="A189" s="16" t="s">
        <v>22</v>
      </c>
      <c r="B189" s="16" t="s">
        <v>23</v>
      </c>
      <c r="C189" s="16" t="str">
        <f>[1]!s_info_mkt(A189)</f>
        <v>北证</v>
      </c>
      <c r="D189" s="16" t="str">
        <f>[1]!s_ipo_listeddate(A189)</f>
        <v>2026-01-22</v>
      </c>
      <c r="E189" s="16" t="str">
        <f>[1]!lastradeday_s("000002","")</f>
        <v>2026-06-22</v>
      </c>
      <c r="F189" s="16" t="str">
        <f>[1]!s_info_industry_csrc2023(A189,"",3)</f>
        <v>非金属矿物制品业</v>
      </c>
      <c r="G189" s="16" t="str">
        <f>[1]!s_info_industry_csrc2023(A189,"",1)</f>
        <v>制造业</v>
      </c>
      <c r="H189" s="16">
        <f>[1]!s_is(A189,83,"FY","YTD","20251231",1,"",100000000)</f>
        <v>10.6203309966</v>
      </c>
      <c r="I189" s="16">
        <f>[1]!s_is(A189,83,"FY","YTD","20241231",1,"",100000000)</f>
        <v>9.0468930173000004</v>
      </c>
      <c r="J189" s="16">
        <f t="shared" si="6"/>
        <v>0.17392025928583199</v>
      </c>
      <c r="K189" s="16">
        <f>[1]!s_is(A189,61,"FY","YTD","20251231",1,"",100000000)</f>
        <v>0.79328918390000003</v>
      </c>
      <c r="L189" s="16">
        <f>[1]!s_is(A189,61,"FY","YTD","20241231",1,"",100000000)</f>
        <v>0.70964927060000005</v>
      </c>
      <c r="M189" s="16">
        <f t="shared" si="7"/>
        <v>0.11786091632178164</v>
      </c>
      <c r="N189" s="16">
        <f>[1]!s_fa_roe(A189,"20251231")</f>
        <v>10.4186</v>
      </c>
      <c r="O189" s="16">
        <f>[1]!s_stmnote_rdexp(A189,"20251231",1,10000)</f>
        <v>5094.5157630000003</v>
      </c>
      <c r="P189" s="20">
        <f t="shared" si="8"/>
        <v>4.7969463142259521E-2</v>
      </c>
      <c r="Q189" s="16">
        <f>[1]!s_margin_tradingbalance(A189,"",10000)</f>
        <v>498.25020000000001</v>
      </c>
      <c r="R189" s="16">
        <f>[1]!s_margin_seclendingbalance(A189,"",10000)</f>
        <v>0</v>
      </c>
      <c r="S189" s="17">
        <f>[1]!s_val_ev(A189,"",100000000)</f>
        <v>16.134765948599998</v>
      </c>
      <c r="T189" s="17">
        <f>[1]!share_freesharesmv(A189,"",100000000)</f>
        <v>5.0754406429999994</v>
      </c>
      <c r="U189" s="17">
        <f>[1]!s_dq_amount_btin(A189,E189,100000000)</f>
        <v>0.39238939</v>
      </c>
      <c r="V189" s="17">
        <f>[1]!s_dq_turn(A189,E189)</f>
        <v>7.9190571985968159</v>
      </c>
      <c r="W189" s="2">
        <f>[1]!s_pq_amount(A189,"20260101","",100000000)</f>
        <v>39.92782081</v>
      </c>
      <c r="X189" s="2">
        <f>[1]!s_pq_avgamount(A189,"20260101","",100000000)</f>
        <v>0.41162701865979379</v>
      </c>
      <c r="Y189" s="17">
        <f>[1]!s_ipo_dilutedpe(A189)</f>
        <v>14.97</v>
      </c>
      <c r="Z189" s="12">
        <f>[1]!s_ipo_collection_total(A189,100000000)</f>
        <v>1.9416261828000001</v>
      </c>
      <c r="AA189" s="2">
        <f>[1]!s_val_pe_ttm(A189,E189)</f>
        <v>19.848917007446289</v>
      </c>
      <c r="AB189" s="5">
        <f>[1]!s_info_zjtxornot1(A189,"")</f>
        <v>1</v>
      </c>
      <c r="AC189" s="22" t="str">
        <f>[1]!s_info_nature1(A189,"")</f>
        <v>民营企业</v>
      </c>
      <c r="AD189" s="6" t="str">
        <f>[1]!s_info_city(A189)</f>
        <v>唐山市</v>
      </c>
      <c r="AE189" s="6" t="str">
        <f>[1]!s_info_province(A189)</f>
        <v>河北省</v>
      </c>
      <c r="AF189">
        <v>118.175393</v>
      </c>
      <c r="AG189">
        <v>39.635112999999997</v>
      </c>
    </row>
    <row r="190" spans="1:33" x14ac:dyDescent="0.3">
      <c r="A190" s="16" t="s">
        <v>1011</v>
      </c>
      <c r="B190" s="16" t="s">
        <v>1012</v>
      </c>
      <c r="C190" s="16" t="str">
        <f>[1]!s_info_mkt(A190)</f>
        <v>科创板</v>
      </c>
      <c r="D190" s="16" t="str">
        <f>[1]!s_ipo_listeddate(A190)</f>
        <v>2022-04-25</v>
      </c>
      <c r="E190" s="16" t="str">
        <f>[1]!lastradeday_s("000002","")</f>
        <v>2026-06-22</v>
      </c>
      <c r="F190" s="16" t="str">
        <f>[1]!s_info_industry_csrc2023(A190,"",3)</f>
        <v>研究和试验发展</v>
      </c>
      <c r="G190" s="16" t="str">
        <f>[1]!s_info_industry_csrc2023(A190,"",1)</f>
        <v>科学研究和技术服务业</v>
      </c>
      <c r="H190" s="16">
        <f>[1]!s_is(A190,83,"FY","YTD","20251231",1,"",100000000)</f>
        <v>7.9338902491999992</v>
      </c>
      <c r="I190" s="16">
        <f>[1]!s_is(A190,83,"FY","YTD","20241231",1,"",100000000)</f>
        <v>6.8683700960000005</v>
      </c>
      <c r="J190" s="16">
        <f t="shared" si="6"/>
        <v>0.15513435331921555</v>
      </c>
      <c r="K190" s="16">
        <f>[1]!s_is(A190,61,"FY","YTD","20251231",1,"",100000000)</f>
        <v>1.4263680631</v>
      </c>
      <c r="L190" s="16">
        <f>[1]!s_is(A190,61,"FY","YTD","20241231",1,"",100000000)</f>
        <v>1.098198193</v>
      </c>
      <c r="M190" s="16">
        <f t="shared" si="7"/>
        <v>0.29882572398295687</v>
      </c>
      <c r="N190" s="16">
        <f>[1]!s_fa_roe(A190,"20251231")</f>
        <v>6.5400999999999998</v>
      </c>
      <c r="O190" s="16">
        <f>[1]!s_stmnote_rdexp(A190,"20251231",1,10000)</f>
        <v>9342.428758</v>
      </c>
      <c r="P190" s="20">
        <f t="shared" si="8"/>
        <v>0.11775344080341958</v>
      </c>
      <c r="Q190" s="16">
        <f>[1]!s_margin_tradingbalance(A190,"",10000)</f>
        <v>7804.9287999999997</v>
      </c>
      <c r="R190" s="16">
        <f>[1]!s_margin_seclendingbalance(A190,"",10000)</f>
        <v>62.555100000000003</v>
      </c>
      <c r="S190" s="17">
        <f>[1]!s_val_ev(A190,"",100000000)</f>
        <v>79.867999999999995</v>
      </c>
      <c r="T190" s="17">
        <f>[1]!share_freesharesmv(A190,"",100000000)</f>
        <v>39.1850444532</v>
      </c>
      <c r="U190" s="17">
        <f>[1]!s_dq_amount_btin(A190,E190,100000000)</f>
        <v>1.0725875600000001</v>
      </c>
      <c r="V190" s="17">
        <f>[1]!s_dq_turn(A190,E190)</f>
        <v>1.3896931707317073</v>
      </c>
      <c r="W190" s="2">
        <f>[1]!s_pq_amount(A190,"20260101","",100000000)</f>
        <v>107.57345076999999</v>
      </c>
      <c r="X190" s="2">
        <f>[1]!s_pq_avgamount(A190,"20260101","",100000000)</f>
        <v>0.97794046154545455</v>
      </c>
      <c r="Y190" s="17">
        <f>[1]!s_ipo_dilutedpe(A190)</f>
        <v>138.99</v>
      </c>
      <c r="Z190" s="12">
        <f>[1]!s_ipo_collection_total(A190,100000000)</f>
        <v>11.265000000000001</v>
      </c>
      <c r="AA190" s="2">
        <f>[1]!s_val_pe_ttm(A190,E190)</f>
        <v>49.992382049560547</v>
      </c>
      <c r="AB190" s="5">
        <f>[1]!s_info_zjtxornot1(A190,"")</f>
        <v>1</v>
      </c>
      <c r="AC190" s="22" t="str">
        <f>[1]!s_info_nature1(A190,"")</f>
        <v>民营企业</v>
      </c>
      <c r="AD190" s="6" t="str">
        <f>[1]!s_info_city(A190)</f>
        <v>南京市</v>
      </c>
      <c r="AE190" s="6" t="str">
        <f>[1]!s_info_province(A190)</f>
        <v>江苏省</v>
      </c>
      <c r="AF190">
        <v>118.767413</v>
      </c>
      <c r="AG190">
        <v>32.041544000000002</v>
      </c>
    </row>
    <row r="191" spans="1:33" x14ac:dyDescent="0.3">
      <c r="A191" s="16" t="s">
        <v>1013</v>
      </c>
      <c r="B191" s="16" t="s">
        <v>1014</v>
      </c>
      <c r="C191" s="16" t="str">
        <f>[1]!s_info_mkt(A191)</f>
        <v>创业板</v>
      </c>
      <c r="D191" s="16" t="str">
        <f>[1]!s_ipo_listeddate(A191)</f>
        <v>2020-08-24</v>
      </c>
      <c r="E191" s="16" t="str">
        <f>[1]!lastradeday_s("000002","")</f>
        <v>2026-06-22</v>
      </c>
      <c r="F191" s="16" t="str">
        <f>[1]!s_info_industry_csrc2023(A191,"",3)</f>
        <v>多式联运和运输代理业</v>
      </c>
      <c r="G191" s="16" t="str">
        <f>[1]!s_info_industry_csrc2023(A191,"",1)</f>
        <v>交通运输、仓储和邮政业</v>
      </c>
      <c r="H191" s="16">
        <f>[1]!s_is(A191,83,"FY","YTD","20251231",1,"",100000000)</f>
        <v>18.975262325700001</v>
      </c>
      <c r="I191" s="16">
        <f>[1]!s_is(A191,83,"FY","YTD","20241231",1,"",100000000)</f>
        <v>16.501767859699999</v>
      </c>
      <c r="J191" s="16">
        <f t="shared" si="6"/>
        <v>0.14989269556025442</v>
      </c>
      <c r="K191" s="16">
        <f>[1]!s_is(A191,61,"FY","YTD","20251231",1,"",100000000)</f>
        <v>2.6467240605</v>
      </c>
      <c r="L191" s="16">
        <f>[1]!s_is(A191,61,"FY","YTD","20241231",1,"",100000000)</f>
        <v>2.9342961483999996</v>
      </c>
      <c r="M191" s="16">
        <f t="shared" si="7"/>
        <v>-9.8003771042948662E-2</v>
      </c>
      <c r="N191" s="16">
        <f>[1]!s_fa_roe(A191,"20251231")</f>
        <v>8.4946999999999999</v>
      </c>
      <c r="O191" s="16">
        <f>[1]!s_stmnote_rdexp(A191,"20251231",1,10000)</f>
        <v>4184.2677439999998</v>
      </c>
      <c r="P191" s="20">
        <f t="shared" si="8"/>
        <v>2.2051172058543022E-2</v>
      </c>
      <c r="Q191" s="16">
        <f>[1]!s_margin_tradingbalance(A191,"",10000)</f>
        <v>23520.2834</v>
      </c>
      <c r="R191" s="16">
        <f>[1]!s_margin_seclendingbalance(A191,"",10000)</f>
        <v>37.6188</v>
      </c>
      <c r="S191" s="17">
        <f>[1]!s_val_ev(A191,"",100000000)</f>
        <v>60.347177064300006</v>
      </c>
      <c r="T191" s="17">
        <f>[1]!share_freesharesmv(A191,"",100000000)</f>
        <v>27.678871651800002</v>
      </c>
      <c r="U191" s="17">
        <f>[1]!s_dq_amount_btin(A191,E191,100000000)</f>
        <v>4.2710359999999996</v>
      </c>
      <c r="V191" s="17">
        <f>[1]!s_dq_turn(A191,E191)</f>
        <v>9.2508065929848424</v>
      </c>
      <c r="W191" s="2">
        <f>[1]!s_pq_amount(A191,"20260101","",100000000)</f>
        <v>113.96344202</v>
      </c>
      <c r="X191" s="2">
        <f>[1]!s_pq_avgamount(A191,"20260101","",100000000)</f>
        <v>1.0360312910909091</v>
      </c>
      <c r="Y191" s="17">
        <f>[1]!s_ipo_dilutedpe(A191)</f>
        <v>35.06</v>
      </c>
      <c r="Z191" s="12">
        <f>[1]!s_ipo_collection_total(A191,100000000)</f>
        <v>10.240000204799999</v>
      </c>
      <c r="AA191" s="2">
        <f>[1]!s_val_pe_ttm(A191,E191)</f>
        <v>28.987264633178711</v>
      </c>
      <c r="AB191" s="5">
        <f>[1]!s_info_zjtxornot1(A191,"")</f>
        <v>0</v>
      </c>
      <c r="AC191" s="22" t="str">
        <f>[1]!s_info_nature1(A191,"")</f>
        <v>民营企业</v>
      </c>
      <c r="AD191" s="6" t="str">
        <f>[1]!s_info_city(A191)</f>
        <v>苏州市</v>
      </c>
      <c r="AE191" s="6" t="str">
        <f>[1]!s_info_province(A191)</f>
        <v>江苏省</v>
      </c>
      <c r="AF191">
        <v>120.619585</v>
      </c>
      <c r="AG191">
        <v>31.299378999999998</v>
      </c>
    </row>
    <row r="192" spans="1:33" x14ac:dyDescent="0.3">
      <c r="A192" s="16" t="s">
        <v>1015</v>
      </c>
      <c r="B192" s="16" t="s">
        <v>1016</v>
      </c>
      <c r="C192" s="16" t="str">
        <f>[1]!s_info_mkt(A192)</f>
        <v>主板</v>
      </c>
      <c r="D192" s="16" t="str">
        <f>[1]!s_ipo_listeddate(A192)</f>
        <v>2018-06-08</v>
      </c>
      <c r="E192" s="16" t="str">
        <f>[1]!lastradeday_s("000002","")</f>
        <v>2026-06-22</v>
      </c>
      <c r="F192" s="16" t="str">
        <f>[1]!s_info_industry_csrc2023(A192,"",3)</f>
        <v>计算机、通信和其他电子设备制造业</v>
      </c>
      <c r="G192" s="16" t="str">
        <f>[1]!s_info_industry_csrc2023(A192,"",1)</f>
        <v>制造业</v>
      </c>
      <c r="H192" s="16">
        <f>[1]!s_is(A192,83,"FY","YTD","20251231",1,"",100000000)</f>
        <v>9028.8718800000006</v>
      </c>
      <c r="I192" s="16">
        <f>[1]!s_is(A192,83,"FY","YTD","20241231",1,"",100000000)</f>
        <v>6091.3542799999996</v>
      </c>
      <c r="J192" s="16">
        <f t="shared" si="6"/>
        <v>0.48224376139881997</v>
      </c>
      <c r="K192" s="16">
        <f>[1]!s_is(A192,61,"FY","YTD","20251231",1,"",100000000)</f>
        <v>352.85561000000001</v>
      </c>
      <c r="L192" s="16">
        <f>[1]!s_is(A192,61,"FY","YTD","20241231",1,"",100000000)</f>
        <v>232.16469000000001</v>
      </c>
      <c r="M192" s="16">
        <f t="shared" si="7"/>
        <v>0.51985045615679115</v>
      </c>
      <c r="N192" s="16">
        <f>[1]!s_fa_roe(A192,"20251231")</f>
        <v>22.0901</v>
      </c>
      <c r="O192" s="16">
        <f>[1]!s_stmnote_rdexp(A192,"20251231",1,10000)</f>
        <v>1115107.6000000001</v>
      </c>
      <c r="P192" s="20">
        <f t="shared" si="8"/>
        <v>1.235046431958009E-2</v>
      </c>
      <c r="Q192" s="16">
        <f>[1]!s_margin_tradingbalance(A192,"",10000)</f>
        <v>1050743.6078999999</v>
      </c>
      <c r="R192" s="16">
        <f>[1]!s_margin_seclendingbalance(A192,"",10000)</f>
        <v>4418.0787</v>
      </c>
      <c r="S192" s="17">
        <f>[1]!s_val_ev(A192,"",100000000)</f>
        <v>15653.019993619198</v>
      </c>
      <c r="T192" s="17">
        <f>[1]!share_freesharesmv(A192,"",100000000)</f>
        <v>2537.4976117455999</v>
      </c>
      <c r="U192" s="17">
        <f>[1]!s_dq_amount_btin(A192,E192,100000000)</f>
        <v>233.1772824</v>
      </c>
      <c r="V192" s="17">
        <f>[1]!s_dq_turn(A192,E192)</f>
        <v>1.5065040150062226</v>
      </c>
      <c r="W192" s="2">
        <f>[1]!s_pq_amount(A192,"20260101","",100000000)</f>
        <v>13533.51093545</v>
      </c>
      <c r="X192" s="2">
        <f>[1]!s_pq_avgamount(A192,"20260101","",100000000)</f>
        <v>123.031917595</v>
      </c>
      <c r="Y192" s="17">
        <f>[1]!s_ipo_dilutedpe(A192)</f>
        <v>17.09</v>
      </c>
      <c r="Z192" s="12">
        <f>[1]!s_ipo_collection_total(A192,100000000)</f>
        <v>271.20428416710001</v>
      </c>
      <c r="AA192" s="2">
        <f>[1]!s_val_pe_ttm(A192,E192)</f>
        <v>38.507152557373047</v>
      </c>
      <c r="AB192" s="5">
        <f>[1]!s_info_zjtxornot1(A192,"")</f>
        <v>0</v>
      </c>
      <c r="AC192" s="22" t="str">
        <f>[1]!s_info_nature1(A192,"")</f>
        <v>公众企业</v>
      </c>
      <c r="AD192" s="6" t="str">
        <f>[1]!s_info_city(A192)</f>
        <v>深圳市</v>
      </c>
      <c r="AE192" s="6" t="str">
        <f>[1]!s_info_province(A192)</f>
        <v>广东省</v>
      </c>
      <c r="AF192">
        <v>114.085947</v>
      </c>
      <c r="AG192">
        <v>22.547000000000001</v>
      </c>
    </row>
    <row r="193" spans="1:33" x14ac:dyDescent="0.3">
      <c r="A193" s="16" t="s">
        <v>1017</v>
      </c>
      <c r="B193" s="16" t="s">
        <v>1018</v>
      </c>
      <c r="C193" s="16" t="str">
        <f>[1]!s_info_mkt(A193)</f>
        <v>主板</v>
      </c>
      <c r="D193" s="16" t="str">
        <f>[1]!s_ipo_listeddate(A193)</f>
        <v>2014-01-21</v>
      </c>
      <c r="E193" s="16" t="str">
        <f>[1]!lastradeday_s("000002","")</f>
        <v>2026-06-22</v>
      </c>
      <c r="F193" s="16" t="str">
        <f>[1]!s_info_industry_csrc2023(A193,"",3)</f>
        <v>汽车制造业</v>
      </c>
      <c r="G193" s="16" t="str">
        <f>[1]!s_info_industry_csrc2023(A193,"",1)</f>
        <v>制造业</v>
      </c>
      <c r="H193" s="16">
        <f>[1]!s_is(A193,83,"FY","YTD","20251231",1,"",100000000)</f>
        <v>27.163729185000001</v>
      </c>
      <c r="I193" s="16">
        <f>[1]!s_is(A193,83,"FY","YTD","20241231",1,"",100000000)</f>
        <v>23.095757394699998</v>
      </c>
      <c r="J193" s="16">
        <f t="shared" si="6"/>
        <v>0.176135024315484</v>
      </c>
      <c r="K193" s="16">
        <f>[1]!s_is(A193,61,"FY","YTD","20251231",1,"",100000000)</f>
        <v>1.0097803301000001</v>
      </c>
      <c r="L193" s="16">
        <f>[1]!s_is(A193,61,"FY","YTD","20241231",1,"",100000000)</f>
        <v>0.51011186600000002</v>
      </c>
      <c r="M193" s="16">
        <f t="shared" si="7"/>
        <v>0.97952723197385905</v>
      </c>
      <c r="N193" s="16">
        <f>[1]!s_fa_roe(A193,"20251231")</f>
        <v>5.8955000000000002</v>
      </c>
      <c r="O193" s="16">
        <f>[1]!s_stmnote_rdexp(A193,"20251231",1,10000)</f>
        <v>10596.415947</v>
      </c>
      <c r="P193" s="20">
        <f t="shared" si="8"/>
        <v>3.9009430092726054E-2</v>
      </c>
      <c r="Q193" s="16">
        <f>[1]!s_margin_tradingbalance(A193,"",10000)</f>
        <v>0</v>
      </c>
      <c r="R193" s="16">
        <f>[1]!s_margin_seclendingbalance(A193,"",10000)</f>
        <v>0</v>
      </c>
      <c r="S193" s="17">
        <f>[1]!s_val_ev(A193,"",100000000)</f>
        <v>84.202275456599992</v>
      </c>
      <c r="T193" s="17">
        <f>[1]!share_freesharesmv(A193,"",100000000)</f>
        <v>54.065139653000003</v>
      </c>
      <c r="U193" s="17">
        <f>[1]!s_dq_amount_btin(A193,E193,100000000)</f>
        <v>6.1409172500000002</v>
      </c>
      <c r="V193" s="17">
        <f>[1]!s_dq_turn(A193,E193)</f>
        <v>7.9930274609060357</v>
      </c>
      <c r="W193" s="2">
        <f>[1]!s_pq_amount(A193,"20260101","",100000000)</f>
        <v>327.19437522999999</v>
      </c>
      <c r="X193" s="2">
        <f>[1]!s_pq_avgamount(A193,"20260101","",100000000)</f>
        <v>2.974494320272727</v>
      </c>
      <c r="Y193" s="17">
        <f>[1]!s_ipo_dilutedpe(A193)</f>
        <v>28.29</v>
      </c>
      <c r="Z193" s="12">
        <f>[1]!s_ipo_collection_total(A193,100000000)</f>
        <v>3.9441600000000001</v>
      </c>
      <c r="AA193" s="2">
        <f>[1]!s_val_pe_ttm(A193,E193)</f>
        <v>78.260208129882813</v>
      </c>
      <c r="AB193" s="5">
        <f>[1]!s_info_zjtxornot1(A193,"")</f>
        <v>1</v>
      </c>
      <c r="AC193" s="22" t="str">
        <f>[1]!s_info_nature1(A193,"")</f>
        <v>地方国有企业</v>
      </c>
      <c r="AD193" s="6" t="str">
        <f>[1]!s_info_city(A193)</f>
        <v>常州市</v>
      </c>
      <c r="AE193" s="6" t="str">
        <f>[1]!s_info_province(A193)</f>
        <v>江苏省</v>
      </c>
      <c r="AF193">
        <v>119.946973</v>
      </c>
      <c r="AG193">
        <v>31.772752000000001</v>
      </c>
    </row>
    <row r="194" spans="1:33" x14ac:dyDescent="0.3">
      <c r="A194" s="16" t="s">
        <v>1019</v>
      </c>
      <c r="B194" s="16" t="s">
        <v>1020</v>
      </c>
      <c r="C194" s="16" t="str">
        <f>[1]!s_info_mkt(A194)</f>
        <v>主板</v>
      </c>
      <c r="D194" s="16" t="str">
        <f>[1]!s_ipo_listeddate(A194)</f>
        <v>1993-10-25</v>
      </c>
      <c r="E194" s="16" t="str">
        <f>[1]!lastradeday_s("000002","")</f>
        <v>2026-06-22</v>
      </c>
      <c r="F194" s="16" t="str">
        <f>[1]!s_info_industry_csrc2023(A194,"",3)</f>
        <v>房地产业</v>
      </c>
      <c r="G194" s="16" t="str">
        <f>[1]!s_info_industry_csrc2023(A194,"",1)</f>
        <v>房地产业</v>
      </c>
      <c r="H194" s="16">
        <f>[1]!s_is(A194,83,"FY","YTD","20251231",1,"",100000000)</f>
        <v>57.157825750500002</v>
      </c>
      <c r="I194" s="16">
        <f>[1]!s_is(A194,83,"FY","YTD","20241231",1,"",100000000)</f>
        <v>14.166125646199999</v>
      </c>
      <c r="J194" s="16">
        <f t="shared" si="6"/>
        <v>3.0348241416192954</v>
      </c>
      <c r="K194" s="16">
        <f>[1]!s_is(A194,61,"FY","YTD","20251231",1,"",100000000)</f>
        <v>-12.164512224300001</v>
      </c>
      <c r="L194" s="16">
        <f>[1]!s_is(A194,61,"FY","YTD","20241231",1,"",100000000)</f>
        <v>-10.546315467000001</v>
      </c>
      <c r="M194" s="16">
        <f t="shared" si="7"/>
        <v>-0.15343716602859322</v>
      </c>
      <c r="N194" s="16">
        <f>[1]!s_fa_roe(A194,"20251231")</f>
        <v>-26.598299999999998</v>
      </c>
      <c r="O194" s="16">
        <f>[1]!s_stmnote_rdexp(A194,"20251231",1,10000)</f>
        <v>0</v>
      </c>
      <c r="P194" s="20">
        <f t="shared" si="8"/>
        <v>0</v>
      </c>
      <c r="Q194" s="16">
        <f>[1]!s_margin_tradingbalance(A194,"",10000)</f>
        <v>0</v>
      </c>
      <c r="R194" s="16">
        <f>[1]!s_margin_seclendingbalance(A194,"",10000)</f>
        <v>0</v>
      </c>
      <c r="S194" s="17">
        <f>[1]!s_val_ev(A194,"",100000000)</f>
        <v>94.671376896599995</v>
      </c>
      <c r="T194" s="17">
        <f>[1]!share_freesharesmv(A194,"",100000000)</f>
        <v>41.861474045999998</v>
      </c>
      <c r="U194" s="17">
        <f>[1]!s_dq_amount_btin(A194,E194,100000000)</f>
        <v>4.9291616100000004</v>
      </c>
      <c r="V194" s="17">
        <f>[1]!s_dq_turn(A194,E194)</f>
        <v>5.0727800290105156</v>
      </c>
      <c r="W194" s="2">
        <f>[1]!s_pq_amount(A194,"20260101","",100000000)</f>
        <v>432.05511381000002</v>
      </c>
      <c r="X194" s="2">
        <f>[1]!s_pq_avgamount(A194,"20260101","",100000000)</f>
        <v>3.9277737619090907</v>
      </c>
      <c r="Y194" s="17">
        <f>[1]!s_ipo_dilutedpe(A194)</f>
        <v>0</v>
      </c>
      <c r="Z194" s="12">
        <f>[1]!s_ipo_collection_total(A194,100000000)</f>
        <v>1.56</v>
      </c>
      <c r="AA194" s="2">
        <f>[1]!s_val_pe_ttm(A194,E194)</f>
        <v>-7.9156045913696289</v>
      </c>
      <c r="AB194" s="5">
        <f>[1]!s_info_zjtxornot1(A194,"")</f>
        <v>0</v>
      </c>
      <c r="AC194" s="22" t="str">
        <f>[1]!s_info_nature1(A194,"")</f>
        <v>地方国有企业</v>
      </c>
      <c r="AD194" s="6" t="str">
        <f>[1]!s_info_city(A194)</f>
        <v>北京市</v>
      </c>
      <c r="AE194" s="6" t="str">
        <f>[1]!s_info_province(A194)</f>
        <v>北京</v>
      </c>
      <c r="AF194">
        <v>116.40528500000001</v>
      </c>
      <c r="AG194">
        <v>39.904989</v>
      </c>
    </row>
    <row r="195" spans="1:33" x14ac:dyDescent="0.3">
      <c r="A195" s="16" t="s">
        <v>1021</v>
      </c>
      <c r="B195" s="16" t="s">
        <v>1022</v>
      </c>
      <c r="C195" s="16" t="str">
        <f>[1]!s_info_mkt(A195)</f>
        <v>科创板</v>
      </c>
      <c r="D195" s="16" t="str">
        <f>[1]!s_ipo_listeddate(A195)</f>
        <v>2020-08-19</v>
      </c>
      <c r="E195" s="16" t="str">
        <f>[1]!lastradeday_s("000002","")</f>
        <v>2026-06-22</v>
      </c>
      <c r="F195" s="16" t="str">
        <f>[1]!s_info_industry_csrc2023(A195,"",3)</f>
        <v>金属制品业</v>
      </c>
      <c r="G195" s="16" t="str">
        <f>[1]!s_info_industry_csrc2023(A195,"",1)</f>
        <v>制造业</v>
      </c>
      <c r="H195" s="16">
        <f>[1]!s_is(A195,83,"FY","YTD","20251231",1,"",100000000)</f>
        <v>25.558851013800002</v>
      </c>
      <c r="I195" s="16">
        <f>[1]!s_is(A195,83,"FY","YTD","20241231",1,"",100000000)</f>
        <v>19.178281673200001</v>
      </c>
      <c r="J195" s="16">
        <f t="shared" ref="J195:J258" si="9">H195/I195-1</f>
        <v>0.33269765505197979</v>
      </c>
      <c r="K195" s="16">
        <f>[1]!s_is(A195,61,"FY","YTD","20251231",1,"",100000000)</f>
        <v>1.8807533465999999</v>
      </c>
      <c r="L195" s="16">
        <f>[1]!s_is(A195,61,"FY","YTD","20241231",1,"",100000000)</f>
        <v>0.80617367049999999</v>
      </c>
      <c r="M195" s="16">
        <f t="shared" ref="M195:M258" si="10">(K195-L195)/ABS(L195)</f>
        <v>1.3329381936196587</v>
      </c>
      <c r="N195" s="16">
        <f>[1]!s_fa_roe(A195,"20251231")</f>
        <v>17.344999999999999</v>
      </c>
      <c r="O195" s="16">
        <f>[1]!s_stmnote_rdexp(A195,"20251231",1,10000)</f>
        <v>8529.5186610000001</v>
      </c>
      <c r="P195" s="20">
        <f t="shared" ref="P195:P258" si="11">O195/H195/10000</f>
        <v>3.337207394962572E-2</v>
      </c>
      <c r="Q195" s="16">
        <f>[1]!s_margin_tradingbalance(A195,"",10000)</f>
        <v>36356.784</v>
      </c>
      <c r="R195" s="16">
        <f>[1]!s_margin_seclendingbalance(A195,"",10000)</f>
        <v>54.7941</v>
      </c>
      <c r="S195" s="17">
        <f>[1]!s_val_ev(A195,"",100000000)</f>
        <v>87.617722522500003</v>
      </c>
      <c r="T195" s="17">
        <f>[1]!share_freesharesmv(A195,"",100000000)</f>
        <v>51.452981774999998</v>
      </c>
      <c r="U195" s="17">
        <f>[1]!s_dq_amount_btin(A195,E195,100000000)</f>
        <v>9.12174497</v>
      </c>
      <c r="V195" s="17">
        <f>[1]!s_dq_turn(A195,E195)</f>
        <v>11.12807030475042</v>
      </c>
      <c r="W195" s="2">
        <f>[1]!s_pq_amount(A195,"20260101","",100000000)</f>
        <v>310.92913902999999</v>
      </c>
      <c r="X195" s="2">
        <f>[1]!s_pq_avgamount(A195,"20260101","",100000000)</f>
        <v>2.8266285366363637</v>
      </c>
      <c r="Y195" s="17">
        <f>[1]!s_ipo_dilutedpe(A195)</f>
        <v>26.71</v>
      </c>
      <c r="Z195" s="12">
        <f>[1]!s_ipo_collection_total(A195,100000000)</f>
        <v>3.6916000000000002</v>
      </c>
      <c r="AA195" s="2">
        <f>[1]!s_val_pe_ttm(A195,E195)</f>
        <v>67.556564331054688</v>
      </c>
      <c r="AB195" s="5">
        <f>[1]!s_info_zjtxornot1(A195,"")</f>
        <v>0</v>
      </c>
      <c r="AC195" s="22" t="str">
        <f>[1]!s_info_nature1(A195,"")</f>
        <v>民营企业</v>
      </c>
      <c r="AD195" s="6" t="str">
        <f>[1]!s_info_city(A195)</f>
        <v>杭州市</v>
      </c>
      <c r="AE195" s="6" t="str">
        <f>[1]!s_info_province(A195)</f>
        <v>浙江省</v>
      </c>
      <c r="AF195">
        <v>120.153576</v>
      </c>
      <c r="AG195">
        <v>30.287458999999998</v>
      </c>
    </row>
    <row r="196" spans="1:33" x14ac:dyDescent="0.3">
      <c r="A196" s="16" t="s">
        <v>1023</v>
      </c>
      <c r="B196" s="16" t="s">
        <v>1024</v>
      </c>
      <c r="C196" s="16" t="str">
        <f>[1]!s_info_mkt(A196)</f>
        <v>创业板</v>
      </c>
      <c r="D196" s="16" t="str">
        <f>[1]!s_ipo_listeddate(A196)</f>
        <v>2022-09-13</v>
      </c>
      <c r="E196" s="16" t="str">
        <f>[1]!lastradeday_s("000002","")</f>
        <v>2026-06-22</v>
      </c>
      <c r="F196" s="16" t="str">
        <f>[1]!s_info_industry_csrc2023(A196,"",3)</f>
        <v>计算机、通信和其他电子设备制造业</v>
      </c>
      <c r="G196" s="16" t="str">
        <f>[1]!s_info_industry_csrc2023(A196,"",1)</f>
        <v>制造业</v>
      </c>
      <c r="H196" s="16">
        <f>[1]!s_is(A196,83,"FY","YTD","20251231",1,"",100000000)</f>
        <v>12.575252624500001</v>
      </c>
      <c r="I196" s="16">
        <f>[1]!s_is(A196,83,"FY","YTD","20241231",1,"",100000000)</f>
        <v>8.9105273269000005</v>
      </c>
      <c r="J196" s="16">
        <f t="shared" si="9"/>
        <v>0.41128040610307726</v>
      </c>
      <c r="K196" s="16">
        <f>[1]!s_is(A196,61,"FY","YTD","20251231",1,"",100000000)</f>
        <v>1.0308653128</v>
      </c>
      <c r="L196" s="16">
        <f>[1]!s_is(A196,61,"FY","YTD","20241231",1,"",100000000)</f>
        <v>0.92952620780000006</v>
      </c>
      <c r="M196" s="16">
        <f t="shared" si="10"/>
        <v>0.10902232142528728</v>
      </c>
      <c r="N196" s="16">
        <f>[1]!s_fa_roe(A196,"20251231")</f>
        <v>6.5862999999999996</v>
      </c>
      <c r="O196" s="16">
        <f>[1]!s_stmnote_rdexp(A196,"20251231",1,10000)</f>
        <v>10222.942970999999</v>
      </c>
      <c r="P196" s="20">
        <f t="shared" si="11"/>
        <v>8.1294136000758618E-2</v>
      </c>
      <c r="Q196" s="16">
        <f>[1]!s_margin_tradingbalance(A196,"",10000)</f>
        <v>184484.8389</v>
      </c>
      <c r="R196" s="16">
        <f>[1]!s_margin_seclendingbalance(A196,"",10000)</f>
        <v>823.12559999999996</v>
      </c>
      <c r="S196" s="17">
        <f>[1]!s_val_ev(A196,"",100000000)</f>
        <v>454.50223455000003</v>
      </c>
      <c r="T196" s="17">
        <f>[1]!share_freesharesmv(A196,"",100000000)</f>
        <v>215.91102893519999</v>
      </c>
      <c r="U196" s="17">
        <f>[1]!s_dq_amount_btin(A196,E196,100000000)</f>
        <v>49.00104932</v>
      </c>
      <c r="V196" s="17">
        <f>[1]!s_dq_turn(A196,E196)</f>
        <v>16.469915115145092</v>
      </c>
      <c r="W196" s="2">
        <f>[1]!s_pq_amount(A196,"20260101","",100000000)</f>
        <v>2914.8231835900001</v>
      </c>
      <c r="X196" s="2">
        <f>[1]!s_pq_avgamount(A196,"20260101","",100000000)</f>
        <v>26.498392578090911</v>
      </c>
      <c r="Y196" s="17">
        <f>[1]!s_ipo_dilutedpe(A196)</f>
        <v>28.93</v>
      </c>
      <c r="Z196" s="12">
        <f>[1]!s_ipo_collection_total(A196,100000000)</f>
        <v>7.2746740000000001</v>
      </c>
      <c r="AA196" s="2">
        <f>[1]!s_val_pe_ttm(A196,E196)</f>
        <v>519.84942626953125</v>
      </c>
      <c r="AB196" s="5">
        <f>[1]!s_info_zjtxornot1(A196,"")</f>
        <v>1</v>
      </c>
      <c r="AC196" s="22" t="str">
        <f>[1]!s_info_nature1(A196,"")</f>
        <v>民营企业</v>
      </c>
      <c r="AD196" s="6" t="str">
        <f>[1]!s_info_city(A196)</f>
        <v>武汉市</v>
      </c>
      <c r="AE196" s="6" t="str">
        <f>[1]!s_info_province(A196)</f>
        <v>湖北省</v>
      </c>
      <c r="AF196">
        <v>114.29857199999999</v>
      </c>
      <c r="AG196">
        <v>30.584354999999999</v>
      </c>
    </row>
    <row r="197" spans="1:33" x14ac:dyDescent="0.3">
      <c r="A197" s="16" t="s">
        <v>24</v>
      </c>
      <c r="B197" s="16" t="s">
        <v>25</v>
      </c>
      <c r="C197" s="16" t="str">
        <f>[1]!s_info_mkt(A197)</f>
        <v>北证</v>
      </c>
      <c r="D197" s="16" t="str">
        <f>[1]!s_ipo_listeddate(A197)</f>
        <v>2026-04-10</v>
      </c>
      <c r="E197" s="16" t="str">
        <f>[1]!lastradeday_s("000002","")</f>
        <v>2026-06-22</v>
      </c>
      <c r="F197" s="16" t="str">
        <f>[1]!s_info_industry_csrc2023(A197,"",3)</f>
        <v>电气机械和器材制造业</v>
      </c>
      <c r="G197" s="16" t="str">
        <f>[1]!s_info_industry_csrc2023(A197,"",1)</f>
        <v>制造业</v>
      </c>
      <c r="H197" s="16">
        <f>[1]!s_is(A197,83,"FY","YTD","20251231",1,"",100000000)</f>
        <v>6.0001979634000007</v>
      </c>
      <c r="I197" s="16">
        <f>[1]!s_is(A197,83,"FY","YTD","20241231",1,"",100000000)</f>
        <v>4.5726220978000001</v>
      </c>
      <c r="J197" s="16">
        <f t="shared" si="9"/>
        <v>0.31220071002299576</v>
      </c>
      <c r="K197" s="16">
        <f>[1]!s_is(A197,61,"FY","YTD","20251231",1,"",100000000)</f>
        <v>0.88077936730000006</v>
      </c>
      <c r="L197" s="16">
        <f>[1]!s_is(A197,61,"FY","YTD","20241231",1,"",100000000)</f>
        <v>0.73901546799999995</v>
      </c>
      <c r="M197" s="16">
        <f t="shared" si="10"/>
        <v>0.1918280542674651</v>
      </c>
      <c r="N197" s="16">
        <f>[1]!s_fa_roe(A197,"20251231")</f>
        <v>20.822700000000001</v>
      </c>
      <c r="O197" s="16">
        <f>[1]!s_stmnote_rdexp(A197,"20251231",1,10000)</f>
        <v>2205.5844620000003</v>
      </c>
      <c r="P197" s="20">
        <f t="shared" si="11"/>
        <v>3.6758528226128892E-2</v>
      </c>
      <c r="Q197" s="16">
        <f>[1]!s_margin_tradingbalance(A197,"",10000)</f>
        <v>2379.23</v>
      </c>
      <c r="R197" s="16">
        <f>[1]!s_margin_seclendingbalance(A197,"",10000)</f>
        <v>0</v>
      </c>
      <c r="S197" s="17">
        <f>[1]!s_val_ev(A197,"",100000000)</f>
        <v>44.681759999999997</v>
      </c>
      <c r="T197" s="17">
        <f>[1]!share_freesharesmv(A197,"",100000000)</f>
        <v>10.363686000000001</v>
      </c>
      <c r="U197" s="17">
        <f>[1]!s_dq_amount_btin(A197,E197,100000000)</f>
        <v>2.0992935199999998</v>
      </c>
      <c r="V197" s="17">
        <f>[1]!s_dq_turn(A197,E197)</f>
        <v>20.031996007984034</v>
      </c>
      <c r="W197" s="2">
        <f>[1]!s_pq_amount(A197,"20260101","",100000000)</f>
        <v>125.86596724</v>
      </c>
      <c r="X197" s="2">
        <f>[1]!s_pq_avgamount(A197,"20260101","",100000000)</f>
        <v>2.6222076508333334</v>
      </c>
      <c r="Y197" s="17">
        <f>[1]!s_ipo_dilutedpe(A197)</f>
        <v>13.79</v>
      </c>
      <c r="Z197" s="12">
        <f>[1]!s_ipo_collection_total(A197,100000000)</f>
        <v>3.024</v>
      </c>
      <c r="AA197" s="2">
        <f>[1]!s_val_pe_ttm(A197,E197)</f>
        <v>48.810256958007813</v>
      </c>
      <c r="AB197" s="5">
        <f>[1]!s_info_zjtxornot1(A197,"")</f>
        <v>1</v>
      </c>
      <c r="AC197" s="22" t="str">
        <f>[1]!s_info_nature1(A197,"")</f>
        <v>民营企业</v>
      </c>
      <c r="AD197" s="6" t="str">
        <f>[1]!s_info_city(A197)</f>
        <v>江阴市</v>
      </c>
      <c r="AE197" s="6" t="str">
        <f>[1]!s_info_province(A197)</f>
        <v>江苏省</v>
      </c>
      <c r="AF197">
        <v>120.31067899999999</v>
      </c>
      <c r="AG197">
        <v>31.837425</v>
      </c>
    </row>
    <row r="198" spans="1:33" x14ac:dyDescent="0.3">
      <c r="A198" s="16" t="s">
        <v>1025</v>
      </c>
      <c r="B198" s="16" t="s">
        <v>1026</v>
      </c>
      <c r="C198" s="16" t="str">
        <f>[1]!s_info_mkt(A198)</f>
        <v>主板</v>
      </c>
      <c r="D198" s="16" t="str">
        <f>[1]!s_ipo_listeddate(A198)</f>
        <v>2012-06-12</v>
      </c>
      <c r="E198" s="16" t="str">
        <f>[1]!lastradeday_s("000002","")</f>
        <v>2026-06-22</v>
      </c>
      <c r="F198" s="16" t="str">
        <f>[1]!s_info_industry_csrc2023(A198,"",3)</f>
        <v>通用设备制造业</v>
      </c>
      <c r="G198" s="16" t="str">
        <f>[1]!s_info_industry_csrc2023(A198,"",1)</f>
        <v>制造业</v>
      </c>
      <c r="H198" s="16">
        <f>[1]!s_is(A198,83,"FY","YTD","20251231",1,"",100000000)</f>
        <v>8.0432718059999999</v>
      </c>
      <c r="I198" s="16">
        <f>[1]!s_is(A198,83,"FY","YTD","20241231",1,"",100000000)</f>
        <v>11.842563428499998</v>
      </c>
      <c r="J198" s="16">
        <f t="shared" si="9"/>
        <v>-0.32081665810264726</v>
      </c>
      <c r="K198" s="16">
        <f>[1]!s_is(A198,61,"FY","YTD","20251231",1,"",100000000)</f>
        <v>0.66724680950000004</v>
      </c>
      <c r="L198" s="16">
        <f>[1]!s_is(A198,61,"FY","YTD","20241231",1,"",100000000)</f>
        <v>1.2304493404999999</v>
      </c>
      <c r="M198" s="16">
        <f t="shared" si="10"/>
        <v>-0.45772102309481461</v>
      </c>
      <c r="N198" s="16">
        <f>[1]!s_fa_roe(A198,"20251231")</f>
        <v>4.2686999999999999</v>
      </c>
      <c r="O198" s="16">
        <f>[1]!s_stmnote_rdexp(A198,"20251231",1,10000)</f>
        <v>3927.9473069999999</v>
      </c>
      <c r="P198" s="20">
        <f t="shared" si="11"/>
        <v>4.8835192963016472E-2</v>
      </c>
      <c r="Q198" s="16">
        <f>[1]!s_margin_tradingbalance(A198,"",10000)</f>
        <v>54865.454899999997</v>
      </c>
      <c r="R198" s="16">
        <f>[1]!s_margin_seclendingbalance(A198,"",10000)</f>
        <v>12.280799999999999</v>
      </c>
      <c r="S198" s="17">
        <f>[1]!s_val_ev(A198,"",100000000)</f>
        <v>68.019118267500005</v>
      </c>
      <c r="T198" s="17">
        <f>[1]!share_freesharesmv(A198,"",100000000)</f>
        <v>59.690651422499997</v>
      </c>
      <c r="U198" s="17">
        <f>[1]!s_dq_amount_btin(A198,E198,100000000)</f>
        <v>6.0927140700000004</v>
      </c>
      <c r="V198" s="17">
        <f>[1]!s_dq_turn(A198,E198)</f>
        <v>8.8933223162800736</v>
      </c>
      <c r="W198" s="2">
        <f>[1]!s_pq_amount(A198,"20260101","",100000000)</f>
        <v>427.00995324000002</v>
      </c>
      <c r="X198" s="2">
        <f>[1]!s_pq_avgamount(A198,"20260101","",100000000)</f>
        <v>3.8819086658181816</v>
      </c>
      <c r="Y198" s="17">
        <f>[1]!s_ipo_dilutedpe(A198)</f>
        <v>27</v>
      </c>
      <c r="Z198" s="12">
        <f>[1]!s_ipo_collection_total(A198,100000000)</f>
        <v>4.9950000000000001</v>
      </c>
      <c r="AA198" s="2">
        <f>[1]!s_val_pe_ttm(A198,E198)</f>
        <v>78.641578674316406</v>
      </c>
      <c r="AB198" s="5">
        <f>[1]!s_info_zjtxornot1(A198,"")</f>
        <v>1</v>
      </c>
      <c r="AC198" s="22" t="str">
        <f>[1]!s_info_nature1(A198,"")</f>
        <v>民营企业</v>
      </c>
      <c r="AD198" s="6" t="str">
        <f>[1]!s_info_city(A198)</f>
        <v>无锡市</v>
      </c>
      <c r="AE198" s="6" t="str">
        <f>[1]!s_info_province(A198)</f>
        <v>江苏省</v>
      </c>
      <c r="AF198">
        <v>120.301663</v>
      </c>
      <c r="AG198">
        <v>31.574729000000001</v>
      </c>
    </row>
    <row r="199" spans="1:33" x14ac:dyDescent="0.3">
      <c r="A199" s="16" t="s">
        <v>26</v>
      </c>
      <c r="B199" s="16" t="s">
        <v>27</v>
      </c>
      <c r="C199" s="16" t="str">
        <f>[1]!s_info_mkt(A199)</f>
        <v>北证</v>
      </c>
      <c r="D199" s="16" t="str">
        <f>[1]!s_ipo_listeddate(A199)</f>
        <v>2022-07-18</v>
      </c>
      <c r="E199" s="16" t="str">
        <f>[1]!lastradeday_s("000002","")</f>
        <v>2026-06-22</v>
      </c>
      <c r="F199" s="16" t="str">
        <f>[1]!s_info_industry_csrc2023(A199,"",3)</f>
        <v>非金属矿物制品业</v>
      </c>
      <c r="G199" s="16" t="str">
        <f>[1]!s_info_industry_csrc2023(A199,"",1)</f>
        <v>制造业</v>
      </c>
      <c r="H199" s="16">
        <f>[1]!s_is(A199,83,"FY","YTD","20251231",1,"",100000000)</f>
        <v>1.6954938035</v>
      </c>
      <c r="I199" s="16">
        <f>[1]!s_is(A199,83,"FY","YTD","20241231",1,"",100000000)</f>
        <v>2.1629452544999999</v>
      </c>
      <c r="J199" s="16">
        <f t="shared" si="9"/>
        <v>-0.21611802241756639</v>
      </c>
      <c r="K199" s="16">
        <f>[1]!s_is(A199,61,"FY","YTD","20251231",1,"",100000000)</f>
        <v>-0.1874900246</v>
      </c>
      <c r="L199" s="16">
        <f>[1]!s_is(A199,61,"FY","YTD","20241231",1,"",100000000)</f>
        <v>3.9393310799999998E-2</v>
      </c>
      <c r="M199" s="16">
        <f t="shared" si="10"/>
        <v>-5.7594381074464049</v>
      </c>
      <c r="N199" s="16">
        <f>[1]!s_fa_roe(A199,"20251231")</f>
        <v>-3.0573000000000001</v>
      </c>
      <c r="O199" s="16">
        <f>[1]!s_stmnote_rdexp(A199,"20251231",1,10000)</f>
        <v>1479.3976500000001</v>
      </c>
      <c r="P199" s="20">
        <f t="shared" si="11"/>
        <v>8.725467748369746E-2</v>
      </c>
      <c r="Q199" s="16">
        <f>[1]!s_margin_tradingbalance(A199,"",10000)</f>
        <v>4196.1445999999996</v>
      </c>
      <c r="R199" s="16">
        <f>[1]!s_margin_seclendingbalance(A199,"",10000)</f>
        <v>0</v>
      </c>
      <c r="S199" s="17">
        <f>[1]!s_val_ev(A199,"",100000000)</f>
        <v>100.7949825</v>
      </c>
      <c r="T199" s="17">
        <f>[1]!share_freesharesmv(A199,"",100000000)</f>
        <v>29.544607845000002</v>
      </c>
      <c r="U199" s="17">
        <f>[1]!s_dq_amount_btin(A199,E199,100000000)</f>
        <v>11.156800369999999</v>
      </c>
      <c r="V199" s="17">
        <f>[1]!s_dq_turn(A199,E199)</f>
        <v>24.522766000572421</v>
      </c>
      <c r="W199" s="2">
        <f>[1]!s_pq_amount(A199,"20260101","",100000000)</f>
        <v>262.07132187000002</v>
      </c>
      <c r="X199" s="2">
        <f>[1]!s_pq_avgamount(A199,"20260101","",100000000)</f>
        <v>2.3824665624545456</v>
      </c>
      <c r="Y199" s="17">
        <f>[1]!s_ipo_dilutedpe(A199)</f>
        <v>26.98</v>
      </c>
      <c r="Z199" s="12">
        <f>[1]!s_ipo_collection_total(A199,100000000)</f>
        <v>3.5647700000000002</v>
      </c>
      <c r="AA199" s="2">
        <f>[1]!s_val_pe_ttm(A199,E199)</f>
        <v>-715.25848388671875</v>
      </c>
      <c r="AB199" s="5">
        <f>[1]!s_info_zjtxornot1(A199,"")</f>
        <v>1</v>
      </c>
      <c r="AC199" s="22" t="str">
        <f>[1]!s_info_nature1(A199,"")</f>
        <v>民营企业</v>
      </c>
      <c r="AD199" s="6" t="str">
        <f>[1]!s_info_city(A199)</f>
        <v>商丘市</v>
      </c>
      <c r="AE199" s="6" t="str">
        <f>[1]!s_info_province(A199)</f>
        <v>河南省</v>
      </c>
      <c r="AF199">
        <v>115.650497</v>
      </c>
      <c r="AG199">
        <v>34.437054000000003</v>
      </c>
    </row>
    <row r="200" spans="1:33" x14ac:dyDescent="0.3">
      <c r="A200" s="16" t="s">
        <v>1027</v>
      </c>
      <c r="B200" s="16" t="s">
        <v>1028</v>
      </c>
      <c r="C200" s="16" t="str">
        <f>[1]!s_info_mkt(A200)</f>
        <v>主板</v>
      </c>
      <c r="D200" s="16" t="str">
        <f>[1]!s_ipo_listeddate(A200)</f>
        <v>2023-04-10</v>
      </c>
      <c r="E200" s="16" t="str">
        <f>[1]!lastradeday_s("000002","")</f>
        <v>2026-06-22</v>
      </c>
      <c r="F200" s="16" t="str">
        <f>[1]!s_info_industry_csrc2023(A200,"",3)</f>
        <v>批发业</v>
      </c>
      <c r="G200" s="16" t="str">
        <f>[1]!s_info_industry_csrc2023(A200,"",1)</f>
        <v>批发和零售业</v>
      </c>
      <c r="H200" s="16">
        <f>[1]!s_is(A200,83,"FY","YTD","20251231",1,"",100000000)</f>
        <v>655.24757553799998</v>
      </c>
      <c r="I200" s="16">
        <f>[1]!s_is(A200,83,"FY","YTD","20241231",1,"",100000000)</f>
        <v>486.38905604569999</v>
      </c>
      <c r="J200" s="16">
        <f t="shared" si="9"/>
        <v>0.34716759637871952</v>
      </c>
      <c r="K200" s="16">
        <f>[1]!s_is(A200,61,"FY","YTD","20251231",1,"",100000000)</f>
        <v>2.8420688610000004</v>
      </c>
      <c r="L200" s="16">
        <f>[1]!s_is(A200,61,"FY","YTD","20241231",1,"",100000000)</f>
        <v>2.3704631330999999</v>
      </c>
      <c r="M200" s="16">
        <f t="shared" si="10"/>
        <v>0.19895088065902666</v>
      </c>
      <c r="N200" s="16">
        <f>[1]!s_fa_roe(A200,"20251231")</f>
        <v>5.3468</v>
      </c>
      <c r="O200" s="16">
        <f>[1]!s_stmnote_rdexp(A200,"20251231",1,10000)</f>
        <v>9229.5041060000003</v>
      </c>
      <c r="P200" s="20">
        <f t="shared" si="11"/>
        <v>1.4085521947062511E-3</v>
      </c>
      <c r="Q200" s="16">
        <f>[1]!s_margin_tradingbalance(A200,"",10000)</f>
        <v>80996.558799999999</v>
      </c>
      <c r="R200" s="16">
        <f>[1]!s_margin_seclendingbalance(A200,"",10000)</f>
        <v>233.80950000000001</v>
      </c>
      <c r="S200" s="17">
        <f>[1]!s_val_ev(A200,"",100000000)</f>
        <v>228.12200911939999</v>
      </c>
      <c r="T200" s="17">
        <f>[1]!share_freesharesmv(A200,"",100000000)</f>
        <v>113.44442272900001</v>
      </c>
      <c r="U200" s="17">
        <f>[1]!s_dq_amount_btin(A200,E200,100000000)</f>
        <v>19.183531980000001</v>
      </c>
      <c r="V200" s="17">
        <f>[1]!s_dq_turn(A200,E200)</f>
        <v>8.463174863892668</v>
      </c>
      <c r="W200" s="2">
        <f>[1]!s_pq_amount(A200,"20260101","",100000000)</f>
        <v>1043.2390143099999</v>
      </c>
      <c r="X200" s="2">
        <f>[1]!s_pq_avgamount(A200,"20260101","",100000000)</f>
        <v>9.4839910391818183</v>
      </c>
      <c r="Y200" s="17">
        <f>[1]!s_ipo_dilutedpe(A200)</f>
        <v>26.81</v>
      </c>
      <c r="Z200" s="12">
        <f>[1]!s_ipo_collection_total(A200,100000000)</f>
        <v>22.569032851199999</v>
      </c>
      <c r="AA200" s="2">
        <f>[1]!s_val_pe_ttm(A200,E200)</f>
        <v>63.704357147216797</v>
      </c>
      <c r="AB200" s="5">
        <f>[1]!s_info_zjtxornot1(A200,"")</f>
        <v>0</v>
      </c>
      <c r="AC200" s="22" t="str">
        <f>[1]!s_info_nature1(A200,"")</f>
        <v>中央国有企业</v>
      </c>
      <c r="AD200" s="6" t="str">
        <f>[1]!s_info_city(A200)</f>
        <v>深圳市</v>
      </c>
      <c r="AE200" s="6" t="str">
        <f>[1]!s_info_province(A200)</f>
        <v>广东省</v>
      </c>
      <c r="AF200">
        <v>114.085947</v>
      </c>
      <c r="AG200">
        <v>22.547000000000001</v>
      </c>
    </row>
    <row r="201" spans="1:33" x14ac:dyDescent="0.3">
      <c r="A201" s="16" t="s">
        <v>1029</v>
      </c>
      <c r="B201" s="16" t="s">
        <v>1030</v>
      </c>
      <c r="C201" s="16" t="str">
        <f>[1]!s_info_mkt(A201)</f>
        <v>主板</v>
      </c>
      <c r="D201" s="16" t="str">
        <f>[1]!s_ipo_listeddate(A201)</f>
        <v>1999-12-09</v>
      </c>
      <c r="E201" s="16" t="str">
        <f>[1]!lastradeday_s("000002","")</f>
        <v>2026-06-22</v>
      </c>
      <c r="F201" s="16" t="str">
        <f>[1]!s_info_industry_csrc2023(A201,"",3)</f>
        <v>纺织业</v>
      </c>
      <c r="G201" s="16" t="str">
        <f>[1]!s_info_industry_csrc2023(A201,"",1)</f>
        <v>制造业</v>
      </c>
      <c r="H201" s="16">
        <f>[1]!s_is(A201,83,"FY","YTD","20251231",1,"",100000000)</f>
        <v>5.0633122067</v>
      </c>
      <c r="I201" s="16">
        <f>[1]!s_is(A201,83,"FY","YTD","20241231",1,"",100000000)</f>
        <v>5.2297774883999999</v>
      </c>
      <c r="J201" s="16">
        <f t="shared" si="9"/>
        <v>-3.1830279982127507E-2</v>
      </c>
      <c r="K201" s="16">
        <f>[1]!s_is(A201,61,"FY","YTD","20251231",1,"",100000000)</f>
        <v>7.1809274999999999E-3</v>
      </c>
      <c r="L201" s="16">
        <f>[1]!s_is(A201,61,"FY","YTD","20241231",1,"",100000000)</f>
        <v>-0.16612654590000001</v>
      </c>
      <c r="M201" s="16">
        <f t="shared" si="10"/>
        <v>1.0432256474189414</v>
      </c>
      <c r="N201" s="16">
        <f>[1]!s_fa_roe(A201,"20251231")</f>
        <v>0.11070000000000001</v>
      </c>
      <c r="O201" s="16">
        <f>[1]!s_stmnote_rdexp(A201,"20251231",1,10000)</f>
        <v>1793.1756989999999</v>
      </c>
      <c r="P201" s="20">
        <f t="shared" si="11"/>
        <v>3.5415072699392106E-2</v>
      </c>
      <c r="Q201" s="16">
        <f>[1]!s_margin_tradingbalance(A201,"",10000)</f>
        <v>0</v>
      </c>
      <c r="R201" s="16">
        <f>[1]!s_margin_seclendingbalance(A201,"",10000)</f>
        <v>0</v>
      </c>
      <c r="S201" s="17">
        <f>[1]!s_val_ev(A201,"",100000000)</f>
        <v>26.058318</v>
      </c>
      <c r="T201" s="17">
        <f>[1]!share_freesharesmv(A201,"",100000000)</f>
        <v>19.679312901599999</v>
      </c>
      <c r="U201" s="17">
        <f>[1]!s_dq_amount_btin(A201,E201,100000000)</f>
        <v>1.38702803</v>
      </c>
      <c r="V201" s="17">
        <f>[1]!s_dq_turn(A201,E201)</f>
        <v>5.3147957867439084</v>
      </c>
      <c r="W201" s="2">
        <f>[1]!s_pq_amount(A201,"20260101","",100000000)</f>
        <v>95.189377640000004</v>
      </c>
      <c r="X201" s="2">
        <f>[1]!s_pq_avgamount(A201,"20260101","",100000000)</f>
        <v>0.8653579785454546</v>
      </c>
      <c r="Y201" s="17">
        <f>[1]!s_ipo_dilutedpe(A201)</f>
        <v>23.67</v>
      </c>
      <c r="Z201" s="12">
        <f>[1]!s_ipo_collection_total(A201,100000000)</f>
        <v>3.19</v>
      </c>
      <c r="AA201" s="2">
        <f>[1]!s_val_pe_ttm(A201,E201)</f>
        <v>2910.287109375</v>
      </c>
      <c r="AB201" s="5">
        <f>[1]!s_info_zjtxornot1(A201,"")</f>
        <v>0</v>
      </c>
      <c r="AC201" s="22" t="str">
        <f>[1]!s_info_nature1(A201,"")</f>
        <v>民营企业</v>
      </c>
      <c r="AD201" s="6" t="str">
        <f>[1]!s_info_city(A201)</f>
        <v>澄迈县</v>
      </c>
      <c r="AE201" s="6" t="str">
        <f>[1]!s_info_province(A201)</f>
        <v>海南省</v>
      </c>
      <c r="AF201">
        <v>110.007147</v>
      </c>
      <c r="AG201">
        <v>19.737095</v>
      </c>
    </row>
    <row r="202" spans="1:33" x14ac:dyDescent="0.3">
      <c r="A202" s="16" t="s">
        <v>1031</v>
      </c>
      <c r="B202" s="16" t="s">
        <v>1032</v>
      </c>
      <c r="C202" s="16" t="str">
        <f>[1]!s_info_mkt(A202)</f>
        <v>主板</v>
      </c>
      <c r="D202" s="16" t="str">
        <f>[1]!s_ipo_listeddate(A202)</f>
        <v>2016-08-18</v>
      </c>
      <c r="E202" s="16" t="str">
        <f>[1]!lastradeday_s("000002","")</f>
        <v>2026-06-22</v>
      </c>
      <c r="F202" s="16" t="str">
        <f>[1]!s_info_industry_csrc2023(A202,"",3)</f>
        <v>计算机、通信和其他电子设备制造业</v>
      </c>
      <c r="G202" s="16" t="str">
        <f>[1]!s_info_industry_csrc2023(A202,"",1)</f>
        <v>制造业</v>
      </c>
      <c r="H202" s="16">
        <f>[1]!s_is(A202,83,"FY","YTD","20251231",1,"",100000000)</f>
        <v>92.0346312458</v>
      </c>
      <c r="I202" s="16">
        <f>[1]!s_is(A202,83,"FY","YTD","20241231",1,"",100000000)</f>
        <v>73.55977677109999</v>
      </c>
      <c r="J202" s="16">
        <f t="shared" si="9"/>
        <v>0.25115430314843445</v>
      </c>
      <c r="K202" s="16">
        <f>[1]!s_is(A202,61,"FY","YTD","20251231",1,"",100000000)</f>
        <v>16.480226517000002</v>
      </c>
      <c r="L202" s="16">
        <f>[1]!s_is(A202,61,"FY","YTD","20241231",1,"",100000000)</f>
        <v>11.025428016800001</v>
      </c>
      <c r="M202" s="16">
        <f t="shared" si="10"/>
        <v>0.49474709661051242</v>
      </c>
      <c r="N202" s="16">
        <f>[1]!s_fa_roe(A202,"20251231")</f>
        <v>9.2829999999999995</v>
      </c>
      <c r="O202" s="16">
        <f>[1]!s_stmnote_rdexp(A202,"20251231",1,10000)</f>
        <v>140415.668007</v>
      </c>
      <c r="P202" s="20">
        <f t="shared" si="11"/>
        <v>0.1525682953322072</v>
      </c>
      <c r="Q202" s="16">
        <f>[1]!s_margin_tradingbalance(A202,"",10000)</f>
        <v>2102089.8676999998</v>
      </c>
      <c r="R202" s="16">
        <f>[1]!s_margin_seclendingbalance(A202,"",10000)</f>
        <v>5767.93</v>
      </c>
      <c r="S202" s="17">
        <f>[1]!s_val_ev(A202,"",100000000)</f>
        <v>4882.1125351963201</v>
      </c>
      <c r="T202" s="17">
        <f>[1]!share_freesharesmv(A202,"",100000000)</f>
        <v>4272.3406013310005</v>
      </c>
      <c r="U202" s="17">
        <f>[1]!s_dq_amount_btin(A202,E202,100000000)</f>
        <v>346.99907688000002</v>
      </c>
      <c r="V202" s="17">
        <f>[1]!s_dq_turn(A202,E202)</f>
        <v>7.8659281175410545</v>
      </c>
      <c r="W202" s="2">
        <f>[1]!s_pq_amount(A202,"20260101","",100000000)</f>
        <v>15585.53726046</v>
      </c>
      <c r="X202" s="2">
        <f>[1]!s_pq_avgamount(A202,"20260101","",100000000)</f>
        <v>141.68670236781819</v>
      </c>
      <c r="Y202" s="17">
        <f>[1]!s_ipo_dilutedpe(A202)</f>
        <v>16.41</v>
      </c>
      <c r="Z202" s="12">
        <f>[1]!s_ipo_collection_total(A202,100000000)</f>
        <v>5.8150000000000004</v>
      </c>
      <c r="AA202" s="2">
        <f>[1]!s_val_pe_ttm(A202,E202)</f>
        <v>168.36770629882813</v>
      </c>
      <c r="AB202" s="5">
        <f>[1]!s_info_zjtxornot1(A202,"")</f>
        <v>1</v>
      </c>
      <c r="AC202" s="22" t="str">
        <f>[1]!s_info_nature1(A202,"")</f>
        <v>民营企业</v>
      </c>
      <c r="AD202" s="6" t="str">
        <f>[1]!s_info_city(A202)</f>
        <v>北京市</v>
      </c>
      <c r="AE202" s="6" t="str">
        <f>[1]!s_info_province(A202)</f>
        <v>北京</v>
      </c>
      <c r="AF202">
        <v>116.40528500000001</v>
      </c>
      <c r="AG202">
        <v>39.904989</v>
      </c>
    </row>
    <row r="203" spans="1:33" x14ac:dyDescent="0.3">
      <c r="A203" s="16" t="s">
        <v>1033</v>
      </c>
      <c r="B203" s="16" t="s">
        <v>1034</v>
      </c>
      <c r="C203" s="16" t="str">
        <f>[1]!s_info_mkt(A203)</f>
        <v>主板</v>
      </c>
      <c r="D203" s="16" t="str">
        <f>[1]!s_ipo_listeddate(A203)</f>
        <v>2017-01-10</v>
      </c>
      <c r="E203" s="16" t="str">
        <f>[1]!lastradeday_s("000002","")</f>
        <v>2026-06-22</v>
      </c>
      <c r="F203" s="16" t="str">
        <f>[1]!s_info_industry_csrc2023(A203,"",3)</f>
        <v>橡胶和塑料制品业</v>
      </c>
      <c r="G203" s="16" t="str">
        <f>[1]!s_info_industry_csrc2023(A203,"",1)</f>
        <v>制造业</v>
      </c>
      <c r="H203" s="16">
        <f>[1]!s_is(A203,83,"FY","YTD","20251231",1,"",100000000)</f>
        <v>13.239050562000001</v>
      </c>
      <c r="I203" s="16">
        <f>[1]!s_is(A203,83,"FY","YTD","20241231",1,"",100000000)</f>
        <v>13.6653866002</v>
      </c>
      <c r="J203" s="16">
        <f t="shared" si="9"/>
        <v>-3.1198242001712506E-2</v>
      </c>
      <c r="K203" s="16">
        <f>[1]!s_is(A203,61,"FY","YTD","20251231",1,"",100000000)</f>
        <v>1.0609146058000001</v>
      </c>
      <c r="L203" s="16">
        <f>[1]!s_is(A203,61,"FY","YTD","20241231",1,"",100000000)</f>
        <v>1.1018019249</v>
      </c>
      <c r="M203" s="16">
        <f t="shared" si="10"/>
        <v>-3.7109500515449569E-2</v>
      </c>
      <c r="N203" s="16">
        <f>[1]!s_fa_roe(A203,"20251231")</f>
        <v>6.8478000000000003</v>
      </c>
      <c r="O203" s="16">
        <f>[1]!s_stmnote_rdexp(A203,"20251231",1,10000)</f>
        <v>6316.9589749999996</v>
      </c>
      <c r="P203" s="20">
        <f t="shared" si="11"/>
        <v>4.7714592110793382E-2</v>
      </c>
      <c r="Q203" s="16">
        <f>[1]!s_margin_tradingbalance(A203,"",10000)</f>
        <v>0</v>
      </c>
      <c r="R203" s="16">
        <f>[1]!s_margin_seclendingbalance(A203,"",10000)</f>
        <v>0</v>
      </c>
      <c r="S203" s="17">
        <f>[1]!s_val_ev(A203,"",100000000)</f>
        <v>34.984179324999999</v>
      </c>
      <c r="T203" s="17">
        <f>[1]!share_freesharesmv(A203,"",100000000)</f>
        <v>15.677729534999999</v>
      </c>
      <c r="U203" s="17">
        <f>[1]!s_dq_amount_btin(A203,E203,100000000)</f>
        <v>1.0899964600000001</v>
      </c>
      <c r="V203" s="17">
        <f>[1]!s_dq_turn(A203,E203)</f>
        <v>3.1236520281014197</v>
      </c>
      <c r="W203" s="2">
        <f>[1]!s_pq_amount(A203,"20260101","",100000000)</f>
        <v>91.537484559999996</v>
      </c>
      <c r="X203" s="2">
        <f>[1]!s_pq_avgamount(A203,"20260101","",100000000)</f>
        <v>0.83215895054545452</v>
      </c>
      <c r="Y203" s="17">
        <f>[1]!s_ipo_dilutedpe(A203)</f>
        <v>22.99</v>
      </c>
      <c r="Z203" s="12">
        <f>[1]!s_ipo_collection_total(A203,100000000)</f>
        <v>3.6575000000000002</v>
      </c>
      <c r="AA203" s="2">
        <f>[1]!s_val_pe_ttm(A203,E203)</f>
        <v>31.711812973022461</v>
      </c>
      <c r="AB203" s="5">
        <f>[1]!s_info_zjtxornot1(A203,"")</f>
        <v>1</v>
      </c>
      <c r="AC203" s="22" t="str">
        <f>[1]!s_info_nature1(A203,"")</f>
        <v>民营企业</v>
      </c>
      <c r="AD203" s="6" t="str">
        <f>[1]!s_info_city(A203)</f>
        <v>慈溪市</v>
      </c>
      <c r="AE203" s="6" t="str">
        <f>[1]!s_info_province(A203)</f>
        <v>浙江省</v>
      </c>
      <c r="AF203">
        <v>121.338408</v>
      </c>
      <c r="AG203">
        <v>30.189257000000001</v>
      </c>
    </row>
    <row r="204" spans="1:33" x14ac:dyDescent="0.3">
      <c r="A204" s="16" t="s">
        <v>1035</v>
      </c>
      <c r="B204" s="16" t="s">
        <v>1036</v>
      </c>
      <c r="C204" s="16" t="str">
        <f>[1]!s_info_mkt(A204)</f>
        <v>创业板</v>
      </c>
      <c r="D204" s="16" t="str">
        <f>[1]!s_ipo_listeddate(A204)</f>
        <v>2026-05-11</v>
      </c>
      <c r="E204" s="16" t="str">
        <f>[1]!lastradeday_s("000002","")</f>
        <v>2026-06-22</v>
      </c>
      <c r="F204" s="16" t="str">
        <f>[1]!s_info_industry_csrc2023(A204,"",3)</f>
        <v>计算机、通信和其他电子设备制造业</v>
      </c>
      <c r="G204" s="16" t="str">
        <f>[1]!s_info_industry_csrc2023(A204,"",1)</f>
        <v>制造业</v>
      </c>
      <c r="H204" s="16">
        <f>[1]!s_is(A204,83,"FY","YTD","20251231",1,"",100000000)</f>
        <v>11.5444017256</v>
      </c>
      <c r="I204" s="16">
        <f>[1]!s_is(A204,83,"FY","YTD","20241231",1,"",100000000)</f>
        <v>10.765517021300001</v>
      </c>
      <c r="J204" s="16">
        <f t="shared" si="9"/>
        <v>7.2349957996345582E-2</v>
      </c>
      <c r="K204" s="16">
        <f>[1]!s_is(A204,61,"FY","YTD","20251231",1,"",100000000)</f>
        <v>1.2422173953</v>
      </c>
      <c r="L204" s="16">
        <f>[1]!s_is(A204,61,"FY","YTD","20241231",1,"",100000000)</f>
        <v>0.98889702180000005</v>
      </c>
      <c r="M204" s="16">
        <f t="shared" si="10"/>
        <v>0.25616456305925939</v>
      </c>
      <c r="N204" s="16">
        <f>[1]!s_fa_roe(A204,"20251231")</f>
        <v>17.104900000000001</v>
      </c>
      <c r="O204" s="16">
        <f>[1]!s_stmnote_rdexp(A204,"20251231",1,10000)</f>
        <v>5336.8069740000001</v>
      </c>
      <c r="P204" s="20">
        <f t="shared" si="11"/>
        <v>4.6228527912065782E-2</v>
      </c>
      <c r="Q204" s="16">
        <f>[1]!s_margin_tradingbalance(A204,"",10000)</f>
        <v>25849.5072</v>
      </c>
      <c r="R204" s="16">
        <f>[1]!s_margin_seclendingbalance(A204,"",10000)</f>
        <v>0</v>
      </c>
      <c r="S204" s="17">
        <f>[1]!s_val_ev(A204,"",100000000)</f>
        <v>163.92107163999998</v>
      </c>
      <c r="T204" s="17">
        <f>[1]!share_freesharesmv(A204,"",100000000)</f>
        <v>34.975205138</v>
      </c>
      <c r="U204" s="17">
        <f>[1]!s_dq_amount_btin(A204,E204,100000000)</f>
        <v>6.3433419899999999</v>
      </c>
      <c r="V204" s="17">
        <f>[1]!s_dq_turn(A204,E204)</f>
        <v>17.97760724830891</v>
      </c>
      <c r="W204" s="2">
        <f>[1]!s_pq_amount(A204,"20260101","",100000000)</f>
        <v>385.35884699000002</v>
      </c>
      <c r="X204" s="2">
        <f>[1]!s_pq_avgamount(A204,"20260101","",100000000)</f>
        <v>12.845294899666667</v>
      </c>
      <c r="Y204" s="17">
        <f>[1]!s_ipo_dilutedpe(A204)</f>
        <v>26.02</v>
      </c>
      <c r="Z204" s="12">
        <f>[1]!s_ipo_collection_total(A204,100000000)</f>
        <v>7.3061342199999997</v>
      </c>
      <c r="AA204" s="2">
        <f>[1]!s_val_pe_ttm(A204,E204)</f>
        <v>122.77175140380859</v>
      </c>
      <c r="AB204" s="5">
        <f>[1]!s_info_zjtxornot1(A204,"")</f>
        <v>1</v>
      </c>
      <c r="AC204" s="22" t="str">
        <f>[1]!s_info_nature1(A204,"")</f>
        <v>民营企业</v>
      </c>
      <c r="AD204" s="6" t="str">
        <f>[1]!s_info_city(A204)</f>
        <v>临沂市</v>
      </c>
      <c r="AE204" s="6" t="str">
        <f>[1]!s_info_province(A204)</f>
        <v>山东省</v>
      </c>
      <c r="AF204">
        <v>118.326443</v>
      </c>
      <c r="AG204">
        <v>35.065282000000003</v>
      </c>
    </row>
    <row r="205" spans="1:33" x14ac:dyDescent="0.3">
      <c r="A205" s="16" t="s">
        <v>1037</v>
      </c>
      <c r="B205" s="16" t="s">
        <v>1038</v>
      </c>
      <c r="C205" s="16" t="str">
        <f>[1]!s_info_mkt(A205)</f>
        <v>创业板</v>
      </c>
      <c r="D205" s="16" t="str">
        <f>[1]!s_ipo_listeddate(A205)</f>
        <v>2017-01-12</v>
      </c>
      <c r="E205" s="16" t="str">
        <f>[1]!lastradeday_s("000002","")</f>
        <v>2026-06-22</v>
      </c>
      <c r="F205" s="16" t="str">
        <f>[1]!s_info_industry_csrc2023(A205,"",3)</f>
        <v>医药制造业</v>
      </c>
      <c r="G205" s="16" t="str">
        <f>[1]!s_info_industry_csrc2023(A205,"",1)</f>
        <v>制造业</v>
      </c>
      <c r="H205" s="16">
        <f>[1]!s_is(A205,83,"FY","YTD","20251231",1,"",100000000)</f>
        <v>6.7104895377</v>
      </c>
      <c r="I205" s="16">
        <f>[1]!s_is(A205,83,"FY","YTD","20241231",1,"",100000000)</f>
        <v>5.0436039459000002</v>
      </c>
      <c r="J205" s="16">
        <f t="shared" si="9"/>
        <v>0.33049494164882409</v>
      </c>
      <c r="K205" s="16">
        <f>[1]!s_is(A205,61,"FY","YTD","20251231",1,"",100000000)</f>
        <v>0.42058385110000002</v>
      </c>
      <c r="L205" s="16">
        <f>[1]!s_is(A205,61,"FY","YTD","20241231",1,"",100000000)</f>
        <v>0.40217910880000002</v>
      </c>
      <c r="M205" s="16">
        <f t="shared" si="10"/>
        <v>4.5762551801646435E-2</v>
      </c>
      <c r="N205" s="16">
        <f>[1]!s_fa_roe(A205,"20251231")</f>
        <v>4.0514999999999999</v>
      </c>
      <c r="O205" s="16">
        <f>[1]!s_stmnote_rdexp(A205,"20251231",1,10000)</f>
        <v>4269.6670380000005</v>
      </c>
      <c r="P205" s="20">
        <f t="shared" si="11"/>
        <v>6.3626759478763978E-2</v>
      </c>
      <c r="Q205" s="16">
        <f>[1]!s_margin_tradingbalance(A205,"",10000)</f>
        <v>0</v>
      </c>
      <c r="R205" s="16">
        <f>[1]!s_margin_seclendingbalance(A205,"",10000)</f>
        <v>0</v>
      </c>
      <c r="S205" s="17">
        <f>[1]!s_val_ev(A205,"",100000000)</f>
        <v>48.744</v>
      </c>
      <c r="T205" s="17">
        <f>[1]!share_freesharesmv(A205,"",100000000)</f>
        <v>23.361864277199999</v>
      </c>
      <c r="U205" s="17">
        <f>[1]!s_dq_amount_btin(A205,E205,100000000)</f>
        <v>4.4773595000000004</v>
      </c>
      <c r="V205" s="17">
        <f>[1]!s_dq_turn(A205,E205)</f>
        <v>13.524238586151306</v>
      </c>
      <c r="W205" s="2">
        <f>[1]!s_pq_amount(A205,"20260101","",100000000)</f>
        <v>221.01864076999999</v>
      </c>
      <c r="X205" s="2">
        <f>[1]!s_pq_avgamount(A205,"20260101","",100000000)</f>
        <v>2.0092603706363636</v>
      </c>
      <c r="Y205" s="17">
        <f>[1]!s_ipo_dilutedpe(A205)</f>
        <v>22.99</v>
      </c>
      <c r="Z205" s="12">
        <f>[1]!s_ipo_collection_total(A205,100000000)</f>
        <v>2.222</v>
      </c>
      <c r="AA205" s="2">
        <f>[1]!s_val_pe_ttm(A205,E205)</f>
        <v>109.82238006591797</v>
      </c>
      <c r="AB205" s="5">
        <f>[1]!s_info_zjtxornot1(A205,"")</f>
        <v>0</v>
      </c>
      <c r="AC205" s="22" t="str">
        <f>[1]!s_info_nature1(A205,"")</f>
        <v>民营企业</v>
      </c>
      <c r="AD205" s="6" t="str">
        <f>[1]!s_info_city(A205)</f>
        <v>南京市</v>
      </c>
      <c r="AE205" s="6" t="str">
        <f>[1]!s_info_province(A205)</f>
        <v>江苏省</v>
      </c>
      <c r="AF205">
        <v>118.767413</v>
      </c>
      <c r="AG205">
        <v>32.041544000000002</v>
      </c>
    </row>
    <row r="206" spans="1:33" x14ac:dyDescent="0.3">
      <c r="A206" s="16" t="s">
        <v>1039</v>
      </c>
      <c r="B206" s="16" t="s">
        <v>1040</v>
      </c>
      <c r="C206" s="16" t="str">
        <f>[1]!s_info_mkt(A206)</f>
        <v>创业板</v>
      </c>
      <c r="D206" s="16" t="str">
        <f>[1]!s_ipo_listeddate(A206)</f>
        <v>2015-04-22</v>
      </c>
      <c r="E206" s="16" t="str">
        <f>[1]!lastradeday_s("000002","")</f>
        <v>2026-06-22</v>
      </c>
      <c r="F206" s="16" t="str">
        <f>[1]!s_info_industry_csrc2023(A206,"",3)</f>
        <v>计算机、通信和其他电子设备制造业</v>
      </c>
      <c r="G206" s="16" t="str">
        <f>[1]!s_info_industry_csrc2023(A206,"",1)</f>
        <v>制造业</v>
      </c>
      <c r="H206" s="16">
        <f>[1]!s_is(A206,83,"FY","YTD","20251231",1,"",100000000)</f>
        <v>1.6257186952</v>
      </c>
      <c r="I206" s="16">
        <f>[1]!s_is(A206,83,"FY","YTD","20241231",1,"",100000000)</f>
        <v>1.4781885646999999</v>
      </c>
      <c r="J206" s="16">
        <f t="shared" si="9"/>
        <v>9.9804675819516575E-2</v>
      </c>
      <c r="K206" s="16">
        <f>[1]!s_is(A206,61,"FY","YTD","20251231",1,"",100000000)</f>
        <v>-0.78628716870000004</v>
      </c>
      <c r="L206" s="16">
        <f>[1]!s_is(A206,61,"FY","YTD","20241231",1,"",100000000)</f>
        <v>-0.62151158640000004</v>
      </c>
      <c r="M206" s="16">
        <f t="shared" si="10"/>
        <v>-0.26512069268802291</v>
      </c>
      <c r="N206" s="16">
        <f>[1]!s_fa_roe(A206,"20251231")</f>
        <v>-24.195699999999999</v>
      </c>
      <c r="O206" s="16">
        <f>[1]!s_stmnote_rdexp(A206,"20251231",1,10000)</f>
        <v>3030.2646249999998</v>
      </c>
      <c r="P206" s="20">
        <f t="shared" si="11"/>
        <v>0.18639538525004223</v>
      </c>
      <c r="Q206" s="16">
        <f>[1]!s_margin_tradingbalance(A206,"",10000)</f>
        <v>0</v>
      </c>
      <c r="R206" s="16">
        <f>[1]!s_margin_seclendingbalance(A206,"",10000)</f>
        <v>0</v>
      </c>
      <c r="S206" s="17">
        <f>[1]!s_val_ev(A206,"",100000000)</f>
        <v>35.553914586900007</v>
      </c>
      <c r="T206" s="17">
        <f>[1]!share_freesharesmv(A206,"",100000000)</f>
        <v>27.3366227259</v>
      </c>
      <c r="U206" s="17">
        <f>[1]!s_dq_amount_btin(A206,E206,100000000)</f>
        <v>4.1286635499999997</v>
      </c>
      <c r="V206" s="17">
        <f>[1]!s_dq_turn(A206,E206)</f>
        <v>11.65977947201187</v>
      </c>
      <c r="W206" s="2">
        <f>[1]!s_pq_amount(A206,"20260101","",100000000)</f>
        <v>194.85832689</v>
      </c>
      <c r="X206" s="2">
        <f>[1]!s_pq_avgamount(A206,"20260101","",100000000)</f>
        <v>1.7714393353636364</v>
      </c>
      <c r="Y206" s="17">
        <f>[1]!s_ipo_dilutedpe(A206)</f>
        <v>22.98</v>
      </c>
      <c r="Z206" s="12">
        <f>[1]!s_ipo_collection_total(A206,100000000)</f>
        <v>3.1435200000000001</v>
      </c>
      <c r="AA206" s="2">
        <f>[1]!s_val_pe_ttm(A206,E206)</f>
        <v>-45.807342529296875</v>
      </c>
      <c r="AB206" s="5">
        <f>[1]!s_info_zjtxornot1(A206,"")</f>
        <v>0</v>
      </c>
      <c r="AC206" s="22" t="str">
        <f>[1]!s_info_nature1(A206,"")</f>
        <v>民营企业</v>
      </c>
      <c r="AD206" s="6" t="str">
        <f>[1]!s_info_city(A206)</f>
        <v>北京市</v>
      </c>
      <c r="AE206" s="6" t="str">
        <f>[1]!s_info_province(A206)</f>
        <v>北京</v>
      </c>
      <c r="AF206">
        <v>116.40528500000001</v>
      </c>
      <c r="AG206">
        <v>39.904989</v>
      </c>
    </row>
    <row r="207" spans="1:33" x14ac:dyDescent="0.3">
      <c r="A207" s="16" t="s">
        <v>1041</v>
      </c>
      <c r="B207" s="16" t="s">
        <v>1042</v>
      </c>
      <c r="C207" s="16" t="str">
        <f>[1]!s_info_mkt(A207)</f>
        <v>创业板</v>
      </c>
      <c r="D207" s="16" t="str">
        <f>[1]!s_ipo_listeddate(A207)</f>
        <v>2012-04-10</v>
      </c>
      <c r="E207" s="16" t="str">
        <f>[1]!lastradeday_s("000002","")</f>
        <v>2026-06-22</v>
      </c>
      <c r="F207" s="16" t="str">
        <f>[1]!s_info_industry_csrc2023(A207,"",3)</f>
        <v>计算机、通信和其他电子设备制造业</v>
      </c>
      <c r="G207" s="16" t="str">
        <f>[1]!s_info_industry_csrc2023(A207,"",1)</f>
        <v>制造业</v>
      </c>
      <c r="H207" s="16">
        <f>[1]!s_is(A207,83,"FY","YTD","20251231",1,"",100000000)</f>
        <v>382.39935640670001</v>
      </c>
      <c r="I207" s="16">
        <f>[1]!s_is(A207,83,"FY","YTD","20241231",1,"",100000000)</f>
        <v>238.62159738369999</v>
      </c>
      <c r="J207" s="16">
        <f t="shared" si="9"/>
        <v>0.60253455931655475</v>
      </c>
      <c r="K207" s="16">
        <f>[1]!s_is(A207,61,"FY","YTD","20251231",1,"",100000000)</f>
        <v>107.97254300450001</v>
      </c>
      <c r="L207" s="16">
        <f>[1]!s_is(A207,61,"FY","YTD","20241231",1,"",100000000)</f>
        <v>51.714859678500005</v>
      </c>
      <c r="M207" s="16">
        <f t="shared" si="10"/>
        <v>1.0878436812115848</v>
      </c>
      <c r="N207" s="16">
        <f>[1]!s_fa_roe(A207,"20251231")</f>
        <v>44.1614</v>
      </c>
      <c r="O207" s="16">
        <f>[1]!s_stmnote_rdexp(A207,"20251231",1,10000)</f>
        <v>167593.109818</v>
      </c>
      <c r="P207" s="20">
        <f t="shared" si="11"/>
        <v>4.3826723819000553E-2</v>
      </c>
      <c r="Q207" s="16">
        <f>[1]!s_margin_tradingbalance(A207,"",10000)</f>
        <v>4377284.7440999998</v>
      </c>
      <c r="R207" s="16">
        <f>[1]!s_margin_seclendingbalance(A207,"",10000)</f>
        <v>15899.279699999999</v>
      </c>
      <c r="S207" s="17">
        <f>[1]!s_val_ev(A207,"",100000000)</f>
        <v>15416.223012935301</v>
      </c>
      <c r="T207" s="17">
        <f>[1]!share_freesharesmv(A207,"",100000000)</f>
        <v>11613.318103962798</v>
      </c>
      <c r="U207" s="17">
        <f>[1]!s_dq_amount_btin(A207,E207,100000000)</f>
        <v>386.43675145999998</v>
      </c>
      <c r="V207" s="17">
        <f>[1]!s_dq_turn(A207,E207)</f>
        <v>2.5256571172278504</v>
      </c>
      <c r="W207" s="2">
        <f>[1]!s_pq_amount(A207,"20260101","",100000000)</f>
        <v>25851.141090140001</v>
      </c>
      <c r="X207" s="2">
        <f>[1]!s_pq_avgamount(A207,"20260101","",100000000)</f>
        <v>235.01037354672727</v>
      </c>
      <c r="Y207" s="17">
        <f>[1]!s_ipo_dilutedpe(A207)</f>
        <v>26.73</v>
      </c>
      <c r="Z207" s="12">
        <f>[1]!s_ipo_collection_total(A207,100000000)</f>
        <v>3.3340000000000001</v>
      </c>
      <c r="AA207" s="2">
        <f>[1]!s_val_pe_ttm(A207,E207)</f>
        <v>103.12627410888672</v>
      </c>
      <c r="AB207" s="5">
        <f>[1]!s_info_zjtxornot1(A207,"")</f>
        <v>0</v>
      </c>
      <c r="AC207" s="22" t="str">
        <f>[1]!s_info_nature1(A207,"")</f>
        <v>民营企业</v>
      </c>
      <c r="AD207" s="6" t="str">
        <f>[1]!s_info_city(A207)</f>
        <v>龙口市</v>
      </c>
      <c r="AE207" s="6" t="str">
        <f>[1]!s_info_province(A207)</f>
        <v>山东省</v>
      </c>
      <c r="AF207">
        <v>120.5228</v>
      </c>
      <c r="AG207">
        <v>37.610401000000003</v>
      </c>
    </row>
    <row r="208" spans="1:33" x14ac:dyDescent="0.3">
      <c r="A208" s="16" t="s">
        <v>1043</v>
      </c>
      <c r="B208" s="16" t="s">
        <v>1044</v>
      </c>
      <c r="C208" s="16" t="str">
        <f>[1]!s_info_mkt(A208)</f>
        <v>科创板</v>
      </c>
      <c r="D208" s="16" t="str">
        <f>[1]!s_ipo_listeddate(A208)</f>
        <v>2023-04-21</v>
      </c>
      <c r="E208" s="16" t="str">
        <f>[1]!lastradeday_s("000002","")</f>
        <v>2026-06-22</v>
      </c>
      <c r="F208" s="16" t="str">
        <f>[1]!s_info_industry_csrc2023(A208,"",3)</f>
        <v>计算机、通信和其他电子设备制造业</v>
      </c>
      <c r="G208" s="16" t="str">
        <f>[1]!s_info_industry_csrc2023(A208,"",1)</f>
        <v>制造业</v>
      </c>
      <c r="H208" s="16">
        <f>[1]!s_is(A208,83,"FY","YTD","20251231",1,"",100000000)</f>
        <v>22.599751969899998</v>
      </c>
      <c r="I208" s="16">
        <f>[1]!s_is(A208,83,"FY","YTD","20241231",1,"",100000000)</f>
        <v>19.2865992089</v>
      </c>
      <c r="J208" s="16">
        <f t="shared" si="9"/>
        <v>0.17178522377709338</v>
      </c>
      <c r="K208" s="16">
        <f>[1]!s_is(A208,61,"FY","YTD","20251231",1,"",100000000)</f>
        <v>3.4552008537000001</v>
      </c>
      <c r="L208" s="16">
        <f>[1]!s_is(A208,61,"FY","YTD","20241231",1,"",100000000)</f>
        <v>3.0392838024</v>
      </c>
      <c r="M208" s="16">
        <f t="shared" si="10"/>
        <v>0.13684705948538506</v>
      </c>
      <c r="N208" s="16">
        <f>[1]!s_fa_roe(A208,"20251231")</f>
        <v>6.1271000000000004</v>
      </c>
      <c r="O208" s="16">
        <f>[1]!s_stmnote_rdexp(A208,"20251231",1,10000)</f>
        <v>16413.749981999998</v>
      </c>
      <c r="P208" s="20">
        <f t="shared" si="11"/>
        <v>7.2628009386390732E-2</v>
      </c>
      <c r="Q208" s="16">
        <f>[1]!s_margin_tradingbalance(A208,"",10000)</f>
        <v>305971.5159</v>
      </c>
      <c r="R208" s="16">
        <f>[1]!s_margin_seclendingbalance(A208,"",10000)</f>
        <v>1895.7483999999999</v>
      </c>
      <c r="S208" s="17">
        <f>[1]!s_val_ev(A208,"",100000000)</f>
        <v>2064.6529423235002</v>
      </c>
      <c r="T208" s="17">
        <f>[1]!share_freesharesmv(A208,"",100000000)</f>
        <v>565.3717867158</v>
      </c>
      <c r="U208" s="17">
        <f>[1]!s_dq_amount_btin(A208,E208,100000000)</f>
        <v>67.280364789999993</v>
      </c>
      <c r="V208" s="17">
        <f>[1]!s_dq_turn(A208,E208)</f>
        <v>12.101811480131984</v>
      </c>
      <c r="W208" s="2">
        <f>[1]!s_pq_amount(A208,"20260101","",100000000)</f>
        <v>1833.58533549</v>
      </c>
      <c r="X208" s="2">
        <f>[1]!s_pq_avgamount(A208,"20260101","",100000000)</f>
        <v>16.668957595363636</v>
      </c>
      <c r="Y208" s="17">
        <f>[1]!s_ipo_dilutedpe(A208)</f>
        <v>59.43</v>
      </c>
      <c r="Z208" s="12">
        <f>[1]!s_ipo_collection_total(A208,100000000)</f>
        <v>28.7073530475</v>
      </c>
      <c r="AA208" s="2">
        <f>[1]!s_val_pe_ttm(A208,E208)</f>
        <v>573.30224609375</v>
      </c>
      <c r="AB208" s="5">
        <f>[1]!s_info_zjtxornot1(A208,"")</f>
        <v>0</v>
      </c>
      <c r="AC208" s="22" t="str">
        <f>[1]!s_info_nature1(A208,"")</f>
        <v>中央国有企业</v>
      </c>
      <c r="AD208" s="6" t="str">
        <f>[1]!s_info_city(A208)</f>
        <v>邯郸市</v>
      </c>
      <c r="AE208" s="6" t="str">
        <f>[1]!s_info_province(A208)</f>
        <v>河北省</v>
      </c>
      <c r="AF208">
        <v>114.490686</v>
      </c>
      <c r="AG208">
        <v>36.612273000000002</v>
      </c>
    </row>
    <row r="209" spans="1:33" x14ac:dyDescent="0.3">
      <c r="A209" s="16" t="s">
        <v>1045</v>
      </c>
      <c r="B209" s="16" t="s">
        <v>1046</v>
      </c>
      <c r="C209" s="16" t="str">
        <f>[1]!s_info_mkt(A209)</f>
        <v>科创板</v>
      </c>
      <c r="D209" s="16" t="str">
        <f>[1]!s_ipo_listeddate(A209)</f>
        <v>2021-06-23</v>
      </c>
      <c r="E209" s="16" t="str">
        <f>[1]!lastradeday_s("000002","")</f>
        <v>2026-06-22</v>
      </c>
      <c r="F209" s="16" t="str">
        <f>[1]!s_info_industry_csrc2023(A209,"",3)</f>
        <v>化学原料和化学制品制造业</v>
      </c>
      <c r="G209" s="16" t="str">
        <f>[1]!s_info_industry_csrc2023(A209,"",1)</f>
        <v>制造业</v>
      </c>
      <c r="H209" s="16">
        <f>[1]!s_is(A209,83,"FY","YTD","20251231",1,"",100000000)</f>
        <v>9.2468958808000004</v>
      </c>
      <c r="I209" s="16">
        <f>[1]!s_is(A209,83,"FY","YTD","20241231",1,"",100000000)</f>
        <v>7.8245671972000004</v>
      </c>
      <c r="J209" s="16">
        <f t="shared" si="9"/>
        <v>0.18177729806052101</v>
      </c>
      <c r="K209" s="16">
        <f>[1]!s_is(A209,61,"FY","YTD","20251231",1,"",100000000)</f>
        <v>1.3600913999000002</v>
      </c>
      <c r="L209" s="16">
        <f>[1]!s_is(A209,61,"FY","YTD","20241231",1,"",100000000)</f>
        <v>0.82843363489999999</v>
      </c>
      <c r="M209" s="16">
        <f t="shared" si="10"/>
        <v>0.64176265014176592</v>
      </c>
      <c r="N209" s="16">
        <f>[1]!s_fa_roe(A209,"20251231")</f>
        <v>7.4413999999999998</v>
      </c>
      <c r="O209" s="16">
        <f>[1]!s_stmnote_rdexp(A209,"20251231",1,10000)</f>
        <v>19686.71</v>
      </c>
      <c r="P209" s="20">
        <f t="shared" si="11"/>
        <v>0.21290074262517586</v>
      </c>
      <c r="Q209" s="16">
        <f>[1]!s_margin_tradingbalance(A209,"",10000)</f>
        <v>46711.651100000003</v>
      </c>
      <c r="R209" s="16">
        <f>[1]!s_margin_seclendingbalance(A209,"",10000)</f>
        <v>357.06</v>
      </c>
      <c r="S209" s="17">
        <f>[1]!s_val_ev(A209,"",100000000)</f>
        <v>172.38852317849998</v>
      </c>
      <c r="T209" s="17">
        <f>[1]!share_freesharesmv(A209,"",100000000)</f>
        <v>100.9171655232</v>
      </c>
      <c r="U209" s="17">
        <f>[1]!s_dq_amount_btin(A209,E209,100000000)</f>
        <v>6.2955168300000004</v>
      </c>
      <c r="V209" s="17">
        <f>[1]!s_dq_turn(A209,E209)</f>
        <v>3.7096404833042693</v>
      </c>
      <c r="W209" s="2">
        <f>[1]!s_pq_amount(A209,"20260101","",100000000)</f>
        <v>378.57947483999999</v>
      </c>
      <c r="X209" s="2">
        <f>[1]!s_pq_avgamount(A209,"20260101","",100000000)</f>
        <v>3.4416315894545453</v>
      </c>
      <c r="Y209" s="17">
        <f>[1]!s_ipo_dilutedpe(A209)</f>
        <v>51.04</v>
      </c>
      <c r="Z209" s="12">
        <f>[1]!s_ipo_collection_total(A209,100000000)</f>
        <v>3.5508000000000002</v>
      </c>
      <c r="AA209" s="2">
        <f>[1]!s_val_pe_ttm(A209,E209)</f>
        <v>98.54803466796875</v>
      </c>
      <c r="AB209" s="5">
        <f>[1]!s_info_zjtxornot1(A209,"")</f>
        <v>1</v>
      </c>
      <c r="AC209" s="22" t="str">
        <f>[1]!s_info_nature1(A209,"")</f>
        <v>外资企业</v>
      </c>
      <c r="AD209" s="6" t="str">
        <f>[1]!s_info_city(A209)</f>
        <v>苏州市</v>
      </c>
      <c r="AE209" s="6" t="str">
        <f>[1]!s_info_province(A209)</f>
        <v>江苏省</v>
      </c>
      <c r="AF209">
        <v>120.619585</v>
      </c>
      <c r="AG209">
        <v>31.299378999999998</v>
      </c>
    </row>
    <row r="210" spans="1:33" x14ac:dyDescent="0.3">
      <c r="A210" s="16" t="s">
        <v>1047</v>
      </c>
      <c r="B210" s="16" t="s">
        <v>1048</v>
      </c>
      <c r="C210" s="16" t="str">
        <f>[1]!s_info_mkt(A210)</f>
        <v>创业板</v>
      </c>
      <c r="D210" s="16" t="str">
        <f>[1]!s_ipo_listeddate(A210)</f>
        <v>2015-01-21</v>
      </c>
      <c r="E210" s="16" t="str">
        <f>[1]!lastradeday_s("000002","")</f>
        <v>2026-06-22</v>
      </c>
      <c r="F210" s="16" t="str">
        <f>[1]!s_info_industry_csrc2023(A210,"",3)</f>
        <v>新闻和出版业</v>
      </c>
      <c r="G210" s="16" t="str">
        <f>[1]!s_info_industry_csrc2023(A210,"",1)</f>
        <v>文化、体育和娱乐业</v>
      </c>
      <c r="H210" s="16">
        <f>[1]!s_is(A210,83,"FY","YTD","20251231",1,"",100000000)</f>
        <v>16.565565898699997</v>
      </c>
      <c r="I210" s="16">
        <f>[1]!s_is(A210,83,"FY","YTD","20241231",1,"",100000000)</f>
        <v>11.5911921532</v>
      </c>
      <c r="J210" s="16">
        <f t="shared" si="9"/>
        <v>0.42915117614771958</v>
      </c>
      <c r="K210" s="16">
        <f>[1]!s_is(A210,61,"FY","YTD","20251231",1,"",100000000)</f>
        <v>-6.7095219654999996</v>
      </c>
      <c r="L210" s="16">
        <f>[1]!s_is(A210,61,"FY","YTD","20241231",1,"",100000000)</f>
        <v>-2.4288952001999999</v>
      </c>
      <c r="M210" s="16">
        <f t="shared" si="10"/>
        <v>-1.7623760650305225</v>
      </c>
      <c r="N210" s="16">
        <f>[1]!s_fa_roe(A210,"20251231")</f>
        <v>-104.7461</v>
      </c>
      <c r="O210" s="16">
        <f>[1]!s_stmnote_rdexp(A210,"20251231",1,10000)</f>
        <v>9048.4074700000001</v>
      </c>
      <c r="P210" s="20">
        <f t="shared" si="11"/>
        <v>5.4621783072983252E-2</v>
      </c>
      <c r="Q210" s="16">
        <f>[1]!s_margin_tradingbalance(A210,"",10000)</f>
        <v>112689.611</v>
      </c>
      <c r="R210" s="16">
        <f>[1]!s_margin_seclendingbalance(A210,"",10000)</f>
        <v>36.54</v>
      </c>
      <c r="S210" s="17">
        <f>[1]!s_val_ev(A210,"",100000000)</f>
        <v>191.595531034</v>
      </c>
      <c r="T210" s="17">
        <f>[1]!share_freesharesmv(A210,"",100000000)</f>
        <v>151.27268610800002</v>
      </c>
      <c r="U210" s="17">
        <f>[1]!s_dq_amount_btin(A210,E210,100000000)</f>
        <v>17.924123470000001</v>
      </c>
      <c r="V210" s="17">
        <f>[1]!s_dq_turn(A210,E210)</f>
        <v>10.591293167760657</v>
      </c>
      <c r="W210" s="2">
        <f>[1]!s_pq_amount(A210,"20260101","",100000000)</f>
        <v>2413.6238603000002</v>
      </c>
      <c r="X210" s="2">
        <f>[1]!s_pq_avgamount(A210,"20260101","",100000000)</f>
        <v>21.942035093636363</v>
      </c>
      <c r="Y210" s="17">
        <f>[1]!s_ipo_dilutedpe(A210)</f>
        <v>22.87</v>
      </c>
      <c r="Z210" s="12">
        <f>[1]!s_ipo_collection_total(A210,100000000)</f>
        <v>2.0430000000000001</v>
      </c>
      <c r="AA210" s="2">
        <f>[1]!s_val_pe_ttm(A210,E210)</f>
        <v>-30.467899322509766</v>
      </c>
      <c r="AB210" s="5">
        <f>[1]!s_info_zjtxornot1(A210,"")</f>
        <v>0</v>
      </c>
      <c r="AC210" s="22" t="str">
        <f>[1]!s_info_nature1(A210,"")</f>
        <v>民营企业</v>
      </c>
      <c r="AD210" s="6" t="str">
        <f>[1]!s_info_city(A210)</f>
        <v>北京市</v>
      </c>
      <c r="AE210" s="6" t="str">
        <f>[1]!s_info_province(A210)</f>
        <v>北京</v>
      </c>
      <c r="AF210">
        <v>116.40528500000001</v>
      </c>
      <c r="AG210">
        <v>39.904989</v>
      </c>
    </row>
    <row r="211" spans="1:33" x14ac:dyDescent="0.3">
      <c r="A211" s="16" t="s">
        <v>1049</v>
      </c>
      <c r="B211" s="16" t="s">
        <v>1050</v>
      </c>
      <c r="C211" s="16" t="str">
        <f>[1]!s_info_mkt(A211)</f>
        <v>主板</v>
      </c>
      <c r="D211" s="16" t="str">
        <f>[1]!s_ipo_listeddate(A211)</f>
        <v>2017-07-21</v>
      </c>
      <c r="E211" s="16" t="str">
        <f>[1]!lastradeday_s("000002","")</f>
        <v>2026-06-22</v>
      </c>
      <c r="F211" s="16" t="str">
        <f>[1]!s_info_industry_csrc2023(A211,"",3)</f>
        <v>计算机、通信和其他电子设备制造业</v>
      </c>
      <c r="G211" s="16" t="str">
        <f>[1]!s_info_industry_csrc2023(A211,"",1)</f>
        <v>制造业</v>
      </c>
      <c r="H211" s="16">
        <f>[1]!s_is(A211,83,"FY","YTD","20251231",1,"",100000000)</f>
        <v>2.7438194594</v>
      </c>
      <c r="I211" s="16">
        <f>[1]!s_is(A211,83,"FY","YTD","20241231",1,"",100000000)</f>
        <v>2.7116224732999998</v>
      </c>
      <c r="J211" s="16">
        <f t="shared" si="9"/>
        <v>1.1873697912238024E-2</v>
      </c>
      <c r="K211" s="16">
        <f>[1]!s_is(A211,61,"FY","YTD","20251231",1,"",100000000)</f>
        <v>0.2115239468</v>
      </c>
      <c r="L211" s="16">
        <f>[1]!s_is(A211,61,"FY","YTD","20241231",1,"",100000000)</f>
        <v>9.8938306999999989E-2</v>
      </c>
      <c r="M211" s="16">
        <f t="shared" si="10"/>
        <v>1.1379378040095232</v>
      </c>
      <c r="N211" s="16">
        <f>[1]!s_fa_roe(A211,"20251231")</f>
        <v>5.45</v>
      </c>
      <c r="O211" s="16">
        <f>[1]!s_stmnote_rdexp(A211,"20251231",1,10000)</f>
        <v>1384.303676</v>
      </c>
      <c r="P211" s="20">
        <f t="shared" si="11"/>
        <v>5.0451704147572093E-2</v>
      </c>
      <c r="Q211" s="16">
        <f>[1]!s_margin_tradingbalance(A211,"",10000)</f>
        <v>0</v>
      </c>
      <c r="R211" s="16">
        <f>[1]!s_margin_seclendingbalance(A211,"",10000)</f>
        <v>0</v>
      </c>
      <c r="S211" s="17">
        <f>[1]!s_val_ev(A211,"",100000000)</f>
        <v>33.1902390176</v>
      </c>
      <c r="T211" s="17">
        <f>[1]!share_freesharesmv(A211,"",100000000)</f>
        <v>11.393513447199998</v>
      </c>
      <c r="U211" s="17">
        <f>[1]!s_dq_amount_btin(A211,E211,100000000)</f>
        <v>1.34709944</v>
      </c>
      <c r="V211" s="17">
        <f>[1]!s_dq_turn(A211,E211)</f>
        <v>8.1333614154901923</v>
      </c>
      <c r="W211" s="2">
        <f>[1]!s_pq_amount(A211,"20260101","",100000000)</f>
        <v>100.48280200000001</v>
      </c>
      <c r="X211" s="2">
        <f>[1]!s_pq_avgamount(A211,"20260101","",100000000)</f>
        <v>0.91348001818181812</v>
      </c>
      <c r="Y211" s="17">
        <f>[1]!s_ipo_dilutedpe(A211)</f>
        <v>22.97</v>
      </c>
      <c r="Z211" s="12">
        <f>[1]!s_ipo_collection_total(A211,100000000)</f>
        <v>1.863966</v>
      </c>
      <c r="AA211" s="2">
        <f>[1]!s_val_pe_ttm(A211,E211)</f>
        <v>179.8331298828125</v>
      </c>
      <c r="AB211" s="5">
        <f>[1]!s_info_zjtxornot1(A211,"")</f>
        <v>0</v>
      </c>
      <c r="AC211" s="22" t="str">
        <f>[1]!s_info_nature1(A211,"")</f>
        <v>外资企业</v>
      </c>
      <c r="AD211" s="6" t="str">
        <f>[1]!s_info_city(A211)</f>
        <v>中山市</v>
      </c>
      <c r="AE211" s="6" t="str">
        <f>[1]!s_info_province(A211)</f>
        <v>广东省</v>
      </c>
      <c r="AF211">
        <v>113.382391</v>
      </c>
      <c r="AG211">
        <v>22.521113</v>
      </c>
    </row>
    <row r="212" spans="1:33" x14ac:dyDescent="0.3">
      <c r="A212" s="16" t="s">
        <v>1051</v>
      </c>
      <c r="B212" s="16" t="s">
        <v>1052</v>
      </c>
      <c r="C212" s="16" t="str">
        <f>[1]!s_info_mkt(A212)</f>
        <v>主板</v>
      </c>
      <c r="D212" s="16" t="str">
        <f>[1]!s_ipo_listeddate(A212)</f>
        <v>2017-11-10</v>
      </c>
      <c r="E212" s="16" t="str">
        <f>[1]!lastradeday_s("000002","")</f>
        <v>2026-06-22</v>
      </c>
      <c r="F212" s="16" t="str">
        <f>[1]!s_info_industry_csrc2023(A212,"",3)</f>
        <v>化学原料和化学制品制造业</v>
      </c>
      <c r="G212" s="16" t="str">
        <f>[1]!s_info_industry_csrc2023(A212,"",1)</f>
        <v>制造业</v>
      </c>
      <c r="H212" s="16">
        <f>[1]!s_is(A212,83,"FY","YTD","20251231",1,"",100000000)</f>
        <v>35.559324482299999</v>
      </c>
      <c r="I212" s="16">
        <f>[1]!s_is(A212,83,"FY","YTD","20241231",1,"",100000000)</f>
        <v>35.553914857999999</v>
      </c>
      <c r="J212" s="16">
        <f t="shared" si="9"/>
        <v>1.5215270446611306E-4</v>
      </c>
      <c r="K212" s="16">
        <f>[1]!s_is(A212,61,"FY","YTD","20251231",1,"",100000000)</f>
        <v>1.2099350848999999</v>
      </c>
      <c r="L212" s="16">
        <f>[1]!s_is(A212,61,"FY","YTD","20241231",1,"",100000000)</f>
        <v>0.95881061349999996</v>
      </c>
      <c r="M212" s="16">
        <f t="shared" si="10"/>
        <v>0.26191248601567546</v>
      </c>
      <c r="N212" s="16">
        <f>[1]!s_fa_roe(A212,"20251231")</f>
        <v>2.8115000000000001</v>
      </c>
      <c r="O212" s="16">
        <f>[1]!s_stmnote_rdexp(A212,"20251231",1,10000)</f>
        <v>18510.732454000001</v>
      </c>
      <c r="P212" s="20">
        <f t="shared" si="11"/>
        <v>5.2055917044245031E-2</v>
      </c>
      <c r="Q212" s="16">
        <f>[1]!s_margin_tradingbalance(A212,"",10000)</f>
        <v>24226.127499999999</v>
      </c>
      <c r="R212" s="16">
        <f>[1]!s_margin_seclendingbalance(A212,"",10000)</f>
        <v>43.828400000000002</v>
      </c>
      <c r="S212" s="17">
        <f>[1]!s_val_ev(A212,"",100000000)</f>
        <v>57.891240017799994</v>
      </c>
      <c r="T212" s="17">
        <f>[1]!share_freesharesmv(A212,"",100000000)</f>
        <v>29.792726217800002</v>
      </c>
      <c r="U212" s="17">
        <f>[1]!s_dq_amount_btin(A212,E212,100000000)</f>
        <v>3.51142895</v>
      </c>
      <c r="V212" s="17">
        <f>[1]!s_dq_turn(A212,E212)</f>
        <v>6.1138517486225412</v>
      </c>
      <c r="W212" s="2">
        <f>[1]!s_pq_amount(A212,"20260101","",100000000)</f>
        <v>293.43587812999999</v>
      </c>
      <c r="X212" s="2">
        <f>[1]!s_pq_avgamount(A212,"20260101","",100000000)</f>
        <v>2.6675988920909091</v>
      </c>
      <c r="Y212" s="17">
        <f>[1]!s_ipo_dilutedpe(A212)</f>
        <v>22.98</v>
      </c>
      <c r="Z212" s="12">
        <f>[1]!s_ipo_collection_total(A212,100000000)</f>
        <v>6.8552</v>
      </c>
      <c r="AA212" s="2">
        <f>[1]!s_val_pe_ttm(A212,E212)</f>
        <v>45.636764526367188</v>
      </c>
      <c r="AB212" s="5">
        <f>[1]!s_info_zjtxornot1(A212,"")</f>
        <v>0</v>
      </c>
      <c r="AC212" s="22" t="str">
        <f>[1]!s_info_nature1(A212,"")</f>
        <v>民营企业</v>
      </c>
      <c r="AD212" s="6" t="str">
        <f>[1]!s_info_city(A212)</f>
        <v>南京市</v>
      </c>
      <c r="AE212" s="6" t="str">
        <f>[1]!s_info_province(A212)</f>
        <v>江苏省</v>
      </c>
      <c r="AF212">
        <v>118.767413</v>
      </c>
      <c r="AG212">
        <v>32.041544000000002</v>
      </c>
    </row>
    <row r="213" spans="1:33" x14ac:dyDescent="0.3">
      <c r="A213" s="16" t="s">
        <v>1053</v>
      </c>
      <c r="B213" s="16" t="s">
        <v>1054</v>
      </c>
      <c r="C213" s="16" t="str">
        <f>[1]!s_info_mkt(A213)</f>
        <v>主板</v>
      </c>
      <c r="D213" s="16" t="str">
        <f>[1]!s_ipo_listeddate(A213)</f>
        <v>2005-05-18</v>
      </c>
      <c r="E213" s="16" t="str">
        <f>[1]!lastradeday_s("000002","")</f>
        <v>2026-06-22</v>
      </c>
      <c r="F213" s="16" t="str">
        <f>[1]!s_info_industry_csrc2023(A213,"",3)</f>
        <v>卫生</v>
      </c>
      <c r="G213" s="16" t="str">
        <f>[1]!s_info_industry_csrc2023(A213,"",1)</f>
        <v>卫生和社会工作</v>
      </c>
      <c r="H213" s="16">
        <f>[1]!s_is(A213,83,"FY","YTD","20251231",1,"",100000000)</f>
        <v>103.595306713</v>
      </c>
      <c r="I213" s="16">
        <f>[1]!s_is(A213,83,"FY","YTD","20241231",1,"",100000000)</f>
        <v>107.01990901100001</v>
      </c>
      <c r="J213" s="16">
        <f t="shared" si="9"/>
        <v>-3.1999674917010168E-2</v>
      </c>
      <c r="K213" s="16">
        <f>[1]!s_is(A213,61,"FY","YTD","20251231",1,"",100000000)</f>
        <v>2.8532702106999999</v>
      </c>
      <c r="L213" s="16">
        <f>[1]!s_is(A213,61,"FY","YTD","20241231",1,"",100000000)</f>
        <v>2.8223772836999999</v>
      </c>
      <c r="M213" s="16">
        <f t="shared" si="10"/>
        <v>1.0945711325844036E-2</v>
      </c>
      <c r="N213" s="16">
        <f>[1]!s_fa_roe(A213,"20251231")</f>
        <v>3.5562999999999998</v>
      </c>
      <c r="O213" s="16">
        <f>[1]!s_stmnote_rdexp(A213,"20251231",1,10000)</f>
        <v>11189.434638999999</v>
      </c>
      <c r="P213" s="20">
        <f t="shared" si="11"/>
        <v>1.0801101897404639E-2</v>
      </c>
      <c r="Q213" s="16">
        <f>[1]!s_margin_tradingbalance(A213,"",10000)</f>
        <v>89576.212400000004</v>
      </c>
      <c r="R213" s="16">
        <f>[1]!s_margin_seclendingbalance(A213,"",10000)</f>
        <v>915.48800000000006</v>
      </c>
      <c r="S213" s="17">
        <f>[1]!s_val_ev(A213,"",100000000)</f>
        <v>218.02394351110001</v>
      </c>
      <c r="T213" s="17">
        <f>[1]!share_freesharesmv(A213,"",100000000)</f>
        <v>168.36297388320003</v>
      </c>
      <c r="U213" s="17">
        <f>[1]!s_dq_amount_btin(A213,E213,100000000)</f>
        <v>10.43831438</v>
      </c>
      <c r="V213" s="17">
        <f>[1]!s_dq_turn(A213,E213)</f>
        <v>4.9306403596094119</v>
      </c>
      <c r="W213" s="2">
        <f>[1]!s_pq_amount(A213,"20260101","",100000000)</f>
        <v>1371.8523225599999</v>
      </c>
      <c r="X213" s="2">
        <f>[1]!s_pq_avgamount(A213,"20260101","",100000000)</f>
        <v>12.471384750545454</v>
      </c>
      <c r="Y213" s="17">
        <f>[1]!s_ipo_dilutedpe(A213)</f>
        <v>21.65</v>
      </c>
      <c r="Z213" s="12">
        <f>[1]!s_ipo_collection_total(A213,100000000)</f>
        <v>1.5974999999999999</v>
      </c>
      <c r="AA213" s="2">
        <f>[1]!s_val_pe_ttm(A213,E213)</f>
        <v>71.336868286132813</v>
      </c>
      <c r="AB213" s="5">
        <f>[1]!s_info_zjtxornot1(A213,"")</f>
        <v>0</v>
      </c>
      <c r="AC213" s="22" t="str">
        <f>[1]!s_info_nature1(A213,"")</f>
        <v>民营企业</v>
      </c>
      <c r="AD213" s="6" t="str">
        <f>[1]!s_info_city(A213)</f>
        <v>绍兴市</v>
      </c>
      <c r="AE213" s="6" t="str">
        <f>[1]!s_info_province(A213)</f>
        <v>浙江省</v>
      </c>
      <c r="AF213">
        <v>120.582112</v>
      </c>
      <c r="AG213">
        <v>29.997116999999999</v>
      </c>
    </row>
    <row r="214" spans="1:33" x14ac:dyDescent="0.3">
      <c r="A214" s="16" t="s">
        <v>1055</v>
      </c>
      <c r="B214" s="16" t="s">
        <v>1056</v>
      </c>
      <c r="C214" s="16" t="str">
        <f>[1]!s_info_mkt(A214)</f>
        <v>科创板</v>
      </c>
      <c r="D214" s="16" t="str">
        <f>[1]!s_ipo_listeddate(A214)</f>
        <v>2019-07-22</v>
      </c>
      <c r="E214" s="16" t="str">
        <f>[1]!lastradeday_s("000002","")</f>
        <v>2026-06-22</v>
      </c>
      <c r="F214" s="16" t="str">
        <f>[1]!s_info_industry_csrc2023(A214,"",3)</f>
        <v>专用设备制造业</v>
      </c>
      <c r="G214" s="16" t="str">
        <f>[1]!s_info_industry_csrc2023(A214,"",1)</f>
        <v>制造业</v>
      </c>
      <c r="H214" s="16">
        <f>[1]!s_is(A214,83,"FY","YTD","20251231",1,"",100000000)</f>
        <v>17.8980345666</v>
      </c>
      <c r="I214" s="16">
        <f>[1]!s_is(A214,83,"FY","YTD","20241231",1,"",100000000)</f>
        <v>16.087411486099999</v>
      </c>
      <c r="J214" s="16">
        <f t="shared" si="9"/>
        <v>0.11254906248058827</v>
      </c>
      <c r="K214" s="16">
        <f>[1]!s_is(A214,61,"FY","YTD","20251231",1,"",100000000)</f>
        <v>0.76128306459999995</v>
      </c>
      <c r="L214" s="16">
        <f>[1]!s_is(A214,61,"FY","YTD","20241231",1,"",100000000)</f>
        <v>1.2469060251000001</v>
      </c>
      <c r="M214" s="16">
        <f t="shared" si="10"/>
        <v>-0.38946235780764143</v>
      </c>
      <c r="N214" s="16">
        <f>[1]!s_fa_roe(A214,"20251231")</f>
        <v>3.8683999999999998</v>
      </c>
      <c r="O214" s="16">
        <f>[1]!s_stmnote_rdexp(A214,"20251231",1,10000)</f>
        <v>34911.980222999999</v>
      </c>
      <c r="P214" s="20">
        <f t="shared" si="11"/>
        <v>0.19506041343863631</v>
      </c>
      <c r="Q214" s="16">
        <f>[1]!s_margin_tradingbalance(A214,"",10000)</f>
        <v>64242.855100000001</v>
      </c>
      <c r="R214" s="16">
        <f>[1]!s_margin_seclendingbalance(A214,"",10000)</f>
        <v>445.72219999999999</v>
      </c>
      <c r="S214" s="17">
        <f>[1]!s_val_ev(A214,"",100000000)</f>
        <v>223.46857499999999</v>
      </c>
      <c r="T214" s="17">
        <f>[1]!share_freesharesmv(A214,"",100000000)</f>
        <v>94.323575000000005</v>
      </c>
      <c r="U214" s="17">
        <f>[1]!s_dq_amount_btin(A214,E214,100000000)</f>
        <v>15.605169630000001</v>
      </c>
      <c r="V214" s="17">
        <f>[1]!s_dq_turn(A214,E214)</f>
        <v>6.8789278537261911</v>
      </c>
      <c r="W214" s="2">
        <f>[1]!s_pq_amount(A214,"20260101","",100000000)</f>
        <v>531.67307111000002</v>
      </c>
      <c r="X214" s="2">
        <f>[1]!s_pq_avgamount(A214,"20260101","",100000000)</f>
        <v>4.8333915555454547</v>
      </c>
      <c r="Y214" s="17">
        <f>[1]!s_ipo_dilutedpe(A214)</f>
        <v>57.48</v>
      </c>
      <c r="Z214" s="12">
        <f>[1]!s_ipo_collection_total(A214,100000000)</f>
        <v>12.342000000000001</v>
      </c>
      <c r="AA214" s="2">
        <f>[1]!s_val_pe_ttm(A214,E214)</f>
        <v>197.54849243164063</v>
      </c>
      <c r="AB214" s="5">
        <f>[1]!s_info_zjtxornot1(A214,"")</f>
        <v>0</v>
      </c>
      <c r="AC214" s="22" t="str">
        <f>[1]!s_info_nature1(A214,"")</f>
        <v>民营企业</v>
      </c>
      <c r="AD214" s="6" t="str">
        <f>[1]!s_info_city(A214)</f>
        <v>苏州市</v>
      </c>
      <c r="AE214" s="6" t="str">
        <f>[1]!s_info_province(A214)</f>
        <v>江苏省</v>
      </c>
      <c r="AF214">
        <v>120.619585</v>
      </c>
      <c r="AG214">
        <v>31.299378999999998</v>
      </c>
    </row>
    <row r="215" spans="1:33" x14ac:dyDescent="0.3">
      <c r="A215" s="16" t="s">
        <v>1057</v>
      </c>
      <c r="B215" s="16" t="s">
        <v>1058</v>
      </c>
      <c r="C215" s="16" t="str">
        <f>[1]!s_info_mkt(A215)</f>
        <v>主板</v>
      </c>
      <c r="D215" s="16" t="str">
        <f>[1]!s_ipo_listeddate(A215)</f>
        <v>2015-12-09</v>
      </c>
      <c r="E215" s="16" t="str">
        <f>[1]!lastradeday_s("000002","")</f>
        <v>2026-06-22</v>
      </c>
      <c r="F215" s="16" t="str">
        <f>[1]!s_info_industry_csrc2023(A215,"",3)</f>
        <v>计算机、通信和其他电子设备制造业</v>
      </c>
      <c r="G215" s="16" t="str">
        <f>[1]!s_info_industry_csrc2023(A215,"",1)</f>
        <v>制造业</v>
      </c>
      <c r="H215" s="16">
        <f>[1]!s_is(A215,83,"FY","YTD","20251231",1,"",100000000)</f>
        <v>36.120471561199999</v>
      </c>
      <c r="I215" s="16">
        <f>[1]!s_is(A215,83,"FY","YTD","20241231",1,"",100000000)</f>
        <v>32.662456697899998</v>
      </c>
      <c r="J215" s="16">
        <f t="shared" si="9"/>
        <v>0.10587124218131239</v>
      </c>
      <c r="K215" s="16">
        <f>[1]!s_is(A215,61,"FY","YTD","20251231",1,"",100000000)</f>
        <v>6.6117221300000001E-2</v>
      </c>
      <c r="L215" s="16">
        <f>[1]!s_is(A215,61,"FY","YTD","20241231",1,"",100000000)</f>
        <v>-2.3596894321000002</v>
      </c>
      <c r="M215" s="16">
        <f t="shared" si="10"/>
        <v>1.0280194590019243</v>
      </c>
      <c r="N215" s="16">
        <f>[1]!s_fa_roe(A215,"20251231")</f>
        <v>0.1542</v>
      </c>
      <c r="O215" s="16">
        <f>[1]!s_stmnote_rdexp(A215,"20251231",1,10000)</f>
        <v>15445.720246000001</v>
      </c>
      <c r="P215" s="20">
        <f t="shared" si="11"/>
        <v>4.276167939787235E-2</v>
      </c>
      <c r="Q215" s="16">
        <f>[1]!s_margin_tradingbalance(A215,"",10000)</f>
        <v>108709.992</v>
      </c>
      <c r="R215" s="16">
        <f>[1]!s_margin_seclendingbalance(A215,"",10000)</f>
        <v>181.64099999999999</v>
      </c>
      <c r="S215" s="17">
        <f>[1]!s_val_ev(A215,"",100000000)</f>
        <v>183.4079027368</v>
      </c>
      <c r="T215" s="17">
        <f>[1]!share_freesharesmv(A215,"",100000000)</f>
        <v>140.13097515060002</v>
      </c>
      <c r="U215" s="17">
        <f>[1]!s_dq_amount_btin(A215,E215,100000000)</f>
        <v>21.221862609999999</v>
      </c>
      <c r="V215" s="17">
        <f>[1]!s_dq_turn(A215,E215)</f>
        <v>11.871823122079554</v>
      </c>
      <c r="W215" s="2">
        <f>[1]!s_pq_amount(A215,"20260101","",100000000)</f>
        <v>982.59114865000004</v>
      </c>
      <c r="X215" s="2">
        <f>[1]!s_pq_avgamount(A215,"20260101","",100000000)</f>
        <v>8.9326468059090907</v>
      </c>
      <c r="Y215" s="17">
        <f>[1]!s_ipo_dilutedpe(A215)</f>
        <v>22.98</v>
      </c>
      <c r="Z215" s="12">
        <f>[1]!s_ipo_collection_total(A215,100000000)</f>
        <v>3.3731100000000001</v>
      </c>
      <c r="AA215" s="2">
        <f>[1]!s_val_pe_ttm(A215,E215)</f>
        <v>-580.964111328125</v>
      </c>
      <c r="AB215" s="5">
        <f>[1]!s_info_zjtxornot1(A215,"")</f>
        <v>1</v>
      </c>
      <c r="AC215" s="22" t="str">
        <f>[1]!s_info_nature1(A215,"")</f>
        <v>民营企业</v>
      </c>
      <c r="AD215" s="6" t="str">
        <f>[1]!s_info_city(A215)</f>
        <v>梅州市</v>
      </c>
      <c r="AE215" s="6" t="str">
        <f>[1]!s_info_province(A215)</f>
        <v>广东省</v>
      </c>
      <c r="AF215">
        <v>116.117582</v>
      </c>
      <c r="AG215">
        <v>24.299112000000001</v>
      </c>
    </row>
    <row r="216" spans="1:33" x14ac:dyDescent="0.3">
      <c r="A216" s="16" t="s">
        <v>1059</v>
      </c>
      <c r="B216" s="16" t="s">
        <v>1060</v>
      </c>
      <c r="C216" s="16" t="str">
        <f>[1]!s_info_mkt(A216)</f>
        <v>科创板</v>
      </c>
      <c r="D216" s="16" t="str">
        <f>[1]!s_ipo_listeddate(A216)</f>
        <v>2025-03-25</v>
      </c>
      <c r="E216" s="16" t="str">
        <f>[1]!lastradeday_s("000002","")</f>
        <v>2026-06-22</v>
      </c>
      <c r="F216" s="16" t="str">
        <f>[1]!s_info_industry_csrc2023(A216,"",3)</f>
        <v>专业技术服务业</v>
      </c>
      <c r="G216" s="16" t="str">
        <f>[1]!s_info_industry_csrc2023(A216,"",1)</f>
        <v>科学研究和技术服务业</v>
      </c>
      <c r="H216" s="16">
        <f>[1]!s_is(A216,83,"FY","YTD","20251231",1,"",100000000)</f>
        <v>5.2952726832000003</v>
      </c>
      <c r="I216" s="16">
        <f>[1]!s_is(A216,83,"FY","YTD","20241231",1,"",100000000)</f>
        <v>4.1527193775000004</v>
      </c>
      <c r="J216" s="16">
        <f t="shared" si="9"/>
        <v>0.27513376220182595</v>
      </c>
      <c r="K216" s="16">
        <f>[1]!s_is(A216,61,"FY","YTD","20251231",1,"",100000000)</f>
        <v>0.61878956380000005</v>
      </c>
      <c r="L216" s="16">
        <f>[1]!s_is(A216,61,"FY","YTD","20241231",1,"",100000000)</f>
        <v>0.81181245549999992</v>
      </c>
      <c r="M216" s="16">
        <f t="shared" si="10"/>
        <v>-0.23776783713070276</v>
      </c>
      <c r="N216" s="16">
        <f>[1]!s_fa_roe(A216,"20251231")</f>
        <v>8.2835999999999999</v>
      </c>
      <c r="O216" s="16">
        <f>[1]!s_stmnote_rdexp(A216,"20251231",1,10000)</f>
        <v>5735.8545359999998</v>
      </c>
      <c r="P216" s="20">
        <f t="shared" si="11"/>
        <v>0.10832028639805098</v>
      </c>
      <c r="Q216" s="16">
        <f>[1]!s_margin_tradingbalance(A216,"",10000)</f>
        <v>30094.666300000001</v>
      </c>
      <c r="R216" s="16">
        <f>[1]!s_margin_seclendingbalance(A216,"",10000)</f>
        <v>59.0244</v>
      </c>
      <c r="S216" s="17">
        <f>[1]!s_val_ev(A216,"",100000000)</f>
        <v>297.24056518200001</v>
      </c>
      <c r="T216" s="17">
        <f>[1]!share_freesharesmv(A216,"",100000000)</f>
        <v>117.55106148500001</v>
      </c>
      <c r="U216" s="17">
        <f>[1]!s_dq_amount_btin(A216,E216,100000000)</f>
        <v>12.674331840000001</v>
      </c>
      <c r="V216" s="17">
        <f>[1]!s_dq_turn(A216,E216)</f>
        <v>9.6482571021674506</v>
      </c>
      <c r="W216" s="2">
        <f>[1]!s_pq_amount(A216,"20260101","",100000000)</f>
        <v>228.39811134000001</v>
      </c>
      <c r="X216" s="2">
        <f>[1]!s_pq_avgamount(A216,"20260101","",100000000)</f>
        <v>2.0763464667272729</v>
      </c>
      <c r="Y216" s="17">
        <f>[1]!s_ipo_dilutedpe(A216)</f>
        <v>42.64</v>
      </c>
      <c r="Z216" s="12">
        <f>[1]!s_ipo_collection_total(A216,100000000)</f>
        <v>3.6620683292000002</v>
      </c>
      <c r="AA216" s="2">
        <f>[1]!s_val_pe_ttm(A216,E216)</f>
        <v>514.49468994140625</v>
      </c>
      <c r="AB216" s="5">
        <f>[1]!s_info_zjtxornot1(A216,"")</f>
        <v>1</v>
      </c>
      <c r="AC216" s="22" t="str">
        <f>[1]!s_info_nature1(A216,"")</f>
        <v>民营企业</v>
      </c>
      <c r="AD216" s="6" t="str">
        <f>[1]!s_info_city(A216)</f>
        <v>苏州市</v>
      </c>
      <c r="AE216" s="6" t="str">
        <f>[1]!s_info_province(A216)</f>
        <v>江苏省</v>
      </c>
      <c r="AF216">
        <v>120.619585</v>
      </c>
      <c r="AG216">
        <v>31.299378999999998</v>
      </c>
    </row>
    <row r="217" spans="1:33" x14ac:dyDescent="0.3">
      <c r="A217" s="16" t="s">
        <v>1061</v>
      </c>
      <c r="B217" s="16" t="s">
        <v>1062</v>
      </c>
      <c r="C217" s="16" t="str">
        <f>[1]!s_info_mkt(A217)</f>
        <v>主板</v>
      </c>
      <c r="D217" s="16" t="str">
        <f>[1]!s_ipo_listeddate(A217)</f>
        <v>2014-01-29</v>
      </c>
      <c r="E217" s="16" t="str">
        <f>[1]!lastradeday_s("000002","")</f>
        <v>2026-06-22</v>
      </c>
      <c r="F217" s="16" t="str">
        <f>[1]!s_info_industry_csrc2023(A217,"",3)</f>
        <v>电气机械和器材制造业</v>
      </c>
      <c r="G217" s="16" t="str">
        <f>[1]!s_info_industry_csrc2023(A217,"",1)</f>
        <v>制造业</v>
      </c>
      <c r="H217" s="16">
        <f>[1]!s_is(A217,83,"FY","YTD","20251231",1,"",100000000)</f>
        <v>10.047450862</v>
      </c>
      <c r="I217" s="16">
        <f>[1]!s_is(A217,83,"FY","YTD","20241231",1,"",100000000)</f>
        <v>15.2857168517</v>
      </c>
      <c r="J217" s="16">
        <f t="shared" si="9"/>
        <v>-0.34269024086478661</v>
      </c>
      <c r="K217" s="16">
        <f>[1]!s_is(A217,61,"FY","YTD","20251231",1,"",100000000)</f>
        <v>-2.520471659</v>
      </c>
      <c r="L217" s="16">
        <f>[1]!s_is(A217,61,"FY","YTD","20241231",1,"",100000000)</f>
        <v>-2.2461057829</v>
      </c>
      <c r="M217" s="16">
        <f t="shared" si="10"/>
        <v>-0.12215180522164003</v>
      </c>
      <c r="N217" s="16">
        <f>[1]!s_fa_roe(A217,"20251231")</f>
        <v>-28.517900000000001</v>
      </c>
      <c r="O217" s="16">
        <f>[1]!s_stmnote_rdexp(A217,"20251231",1,10000)</f>
        <v>2966.7522450000001</v>
      </c>
      <c r="P217" s="20">
        <f t="shared" si="11"/>
        <v>2.9527412333215951E-2</v>
      </c>
      <c r="Q217" s="16">
        <f>[1]!s_margin_tradingbalance(A217,"",10000)</f>
        <v>0</v>
      </c>
      <c r="R217" s="16">
        <f>[1]!s_margin_seclendingbalance(A217,"",10000)</f>
        <v>0</v>
      </c>
      <c r="S217" s="17">
        <f>[1]!s_val_ev(A217,"",100000000)</f>
        <v>30.144133753200002</v>
      </c>
      <c r="T217" s="17">
        <f>[1]!share_freesharesmv(A217,"",100000000)</f>
        <v>19.916358048799999</v>
      </c>
      <c r="U217" s="17">
        <f>[1]!s_dq_amount_btin(A217,E217,100000000)</f>
        <v>2.1978321200000002</v>
      </c>
      <c r="V217" s="17">
        <f>[1]!s_dq_turn(A217,E217)</f>
        <v>7.8398227700690821</v>
      </c>
      <c r="W217" s="2">
        <f>[1]!s_pq_amount(A217,"20260101","",100000000)</f>
        <v>184.84522643</v>
      </c>
      <c r="X217" s="2">
        <f>[1]!s_pq_avgamount(A217,"20260101","",100000000)</f>
        <v>1.6804111493636364</v>
      </c>
      <c r="Y217" s="17">
        <f>[1]!s_ipo_dilutedpe(A217)</f>
        <v>22.3</v>
      </c>
      <c r="Z217" s="12">
        <f>[1]!s_ipo_collection_total(A217,100000000)</f>
        <v>3.1242299999999998</v>
      </c>
      <c r="AA217" s="2">
        <f>[1]!s_val_pe_ttm(A217,E217)</f>
        <v>-11.034406661987305</v>
      </c>
      <c r="AB217" s="5">
        <f>[1]!s_info_zjtxornot1(A217,"")</f>
        <v>0</v>
      </c>
      <c r="AC217" s="22" t="str">
        <f>[1]!s_info_nature1(A217,"")</f>
        <v>民营企业</v>
      </c>
      <c r="AD217" s="6" t="str">
        <f>[1]!s_info_city(A217)</f>
        <v>江门市</v>
      </c>
      <c r="AE217" s="6" t="str">
        <f>[1]!s_info_province(A217)</f>
        <v>广东省</v>
      </c>
      <c r="AF217">
        <v>113.094942</v>
      </c>
      <c r="AG217">
        <v>22.590430999999999</v>
      </c>
    </row>
    <row r="218" spans="1:33" x14ac:dyDescent="0.3">
      <c r="A218" s="16" t="s">
        <v>1063</v>
      </c>
      <c r="B218" s="16" t="s">
        <v>1064</v>
      </c>
      <c r="C218" s="16" t="str">
        <f>[1]!s_info_mkt(A218)</f>
        <v>主板</v>
      </c>
      <c r="D218" s="16" t="str">
        <f>[1]!s_ipo_listeddate(A218)</f>
        <v>2000-12-22</v>
      </c>
      <c r="E218" s="16" t="str">
        <f>[1]!lastradeday_s("000002","")</f>
        <v>2026-06-22</v>
      </c>
      <c r="F218" s="16" t="str">
        <f>[1]!s_info_industry_csrc2023(A218,"",3)</f>
        <v>计算机、通信和其他电子设备制造业</v>
      </c>
      <c r="G218" s="16" t="str">
        <f>[1]!s_info_industry_csrc2023(A218,"",1)</f>
        <v>制造业</v>
      </c>
      <c r="H218" s="16">
        <f>[1]!s_is(A218,83,"FY","YTD","20251231",1,"",100000000)</f>
        <v>10.215108602599999</v>
      </c>
      <c r="I218" s="16">
        <f>[1]!s_is(A218,83,"FY","YTD","20241231",1,"",100000000)</f>
        <v>9.2362549884000007</v>
      </c>
      <c r="J218" s="16">
        <f t="shared" si="9"/>
        <v>0.10597949227575043</v>
      </c>
      <c r="K218" s="16">
        <f>[1]!s_is(A218,61,"FY","YTD","20251231",1,"",100000000)</f>
        <v>2.1917154955</v>
      </c>
      <c r="L218" s="16">
        <f>[1]!s_is(A218,61,"FY","YTD","20241231",1,"",100000000)</f>
        <v>1.7067564477000001</v>
      </c>
      <c r="M218" s="16">
        <f t="shared" si="10"/>
        <v>0.28414074454121652</v>
      </c>
      <c r="N218" s="16">
        <f>[1]!s_fa_roe(A218,"20251231")</f>
        <v>5.9770000000000003</v>
      </c>
      <c r="O218" s="16">
        <f>[1]!s_stmnote_rdexp(A218,"20251231",1,10000)</f>
        <v>11770.193649999999</v>
      </c>
      <c r="P218" s="20">
        <f t="shared" si="11"/>
        <v>0.11522338242203507</v>
      </c>
      <c r="Q218" s="16">
        <f>[1]!s_margin_tradingbalance(A218,"",10000)</f>
        <v>81677.125799999994</v>
      </c>
      <c r="R218" s="16">
        <f>[1]!s_margin_seclendingbalance(A218,"",10000)</f>
        <v>104.2958</v>
      </c>
      <c r="S218" s="17">
        <f>[1]!s_val_ev(A218,"",100000000)</f>
        <v>234.88160526320004</v>
      </c>
      <c r="T218" s="17">
        <f>[1]!share_freesharesmv(A218,"",100000000)</f>
        <v>98.217787693200023</v>
      </c>
      <c r="U218" s="17">
        <f>[1]!s_dq_amount_btin(A218,E218,100000000)</f>
        <v>14.9292909</v>
      </c>
      <c r="V218" s="17">
        <f>[1]!s_dq_turn(A218,E218)</f>
        <v>10.315088161783786</v>
      </c>
      <c r="W218" s="2">
        <f>[1]!s_pq_amount(A218,"20260101","",100000000)</f>
        <v>1092.8241805</v>
      </c>
      <c r="X218" s="2">
        <f>[1]!s_pq_avgamount(A218,"20260101","",100000000)</f>
        <v>9.934765277272728</v>
      </c>
      <c r="Y218" s="17">
        <f>[1]!s_ipo_dilutedpe(A218)</f>
        <v>29.2</v>
      </c>
      <c r="Z218" s="12">
        <f>[1]!s_ipo_collection_total(A218,100000000)</f>
        <v>3.681</v>
      </c>
      <c r="AA218" s="2">
        <f>[1]!s_val_pe_ttm(A218,E218)</f>
        <v>93.616661071777344</v>
      </c>
      <c r="AB218" s="5">
        <f>[1]!s_info_zjtxornot1(A218,"")</f>
        <v>1</v>
      </c>
      <c r="AC218" s="22" t="str">
        <f>[1]!s_info_nature1(A218,"")</f>
        <v>中央国有企业</v>
      </c>
      <c r="AD218" s="6" t="str">
        <f>[1]!s_info_city(A218)</f>
        <v>武汉市</v>
      </c>
      <c r="AE218" s="6" t="str">
        <f>[1]!s_info_province(A218)</f>
        <v>湖北省</v>
      </c>
      <c r="AF218">
        <v>114.29857199999999</v>
      </c>
      <c r="AG218">
        <v>30.584354999999999</v>
      </c>
    </row>
    <row r="219" spans="1:33" x14ac:dyDescent="0.3">
      <c r="A219" s="16" t="s">
        <v>1065</v>
      </c>
      <c r="B219" s="16" t="s">
        <v>1066</v>
      </c>
      <c r="C219" s="16" t="str">
        <f>[1]!s_info_mkt(A219)</f>
        <v>创业板</v>
      </c>
      <c r="D219" s="16" t="str">
        <f>[1]!s_ipo_listeddate(A219)</f>
        <v>2017-01-25</v>
      </c>
      <c r="E219" s="16" t="str">
        <f>[1]!lastradeday_s("000002","")</f>
        <v>2026-06-22</v>
      </c>
      <c r="F219" s="16" t="str">
        <f>[1]!s_info_industry_csrc2023(A219,"",3)</f>
        <v>软件和信息技术服务业</v>
      </c>
      <c r="G219" s="16" t="str">
        <f>[1]!s_info_industry_csrc2023(A219,"",1)</f>
        <v>信息传输、软件和信息技术服务业</v>
      </c>
      <c r="H219" s="16">
        <f>[1]!s_is(A219,83,"FY","YTD","20251231",1,"",100000000)</f>
        <v>4.5971564786000005</v>
      </c>
      <c r="I219" s="16">
        <f>[1]!s_is(A219,83,"FY","YTD","20241231",1,"",100000000)</f>
        <v>4.5300277943000005</v>
      </c>
      <c r="J219" s="16">
        <f t="shared" si="9"/>
        <v>1.4818603184833856E-2</v>
      </c>
      <c r="K219" s="16">
        <f>[1]!s_is(A219,61,"FY","YTD","20251231",1,"",100000000)</f>
        <v>-0.13874812919999999</v>
      </c>
      <c r="L219" s="16">
        <f>[1]!s_is(A219,61,"FY","YTD","20241231",1,"",100000000)</f>
        <v>0.29481506690000003</v>
      </c>
      <c r="M219" s="16">
        <f t="shared" si="10"/>
        <v>-1.4706276740159374</v>
      </c>
      <c r="N219" s="16">
        <f>[1]!s_fa_roe(A219,"20251231")</f>
        <v>-1.1839999999999999</v>
      </c>
      <c r="O219" s="16">
        <f>[1]!s_stmnote_rdexp(A219,"20251231",1,10000)</f>
        <v>7214.7927349999991</v>
      </c>
      <c r="P219" s="20">
        <f t="shared" si="11"/>
        <v>0.15694033406487748</v>
      </c>
      <c r="Q219" s="16">
        <f>[1]!s_margin_tradingbalance(A219,"",10000)</f>
        <v>0</v>
      </c>
      <c r="R219" s="16">
        <f>[1]!s_margin_seclendingbalance(A219,"",10000)</f>
        <v>0</v>
      </c>
      <c r="S219" s="17">
        <f>[1]!s_val_ev(A219,"",100000000)</f>
        <v>40.288411168000003</v>
      </c>
      <c r="T219" s="17">
        <f>[1]!share_freesharesmv(A219,"",100000000)</f>
        <v>29.286426568000003</v>
      </c>
      <c r="U219" s="17">
        <f>[1]!s_dq_amount_btin(A219,E219,100000000)</f>
        <v>2.27664132</v>
      </c>
      <c r="V219" s="17">
        <f>[1]!s_dq_turn(A219,E219)</f>
        <v>5.5940961207921971</v>
      </c>
      <c r="W219" s="2">
        <f>[1]!s_pq_amount(A219,"20260101","",100000000)</f>
        <v>320.73492456000002</v>
      </c>
      <c r="X219" s="2">
        <f>[1]!s_pq_avgamount(A219,"20260101","",100000000)</f>
        <v>2.9157720414545452</v>
      </c>
      <c r="Y219" s="17">
        <f>[1]!s_ipo_dilutedpe(A219)</f>
        <v>22.97</v>
      </c>
      <c r="Z219" s="12">
        <f>[1]!s_ipo_collection_total(A219,100000000)</f>
        <v>1.746</v>
      </c>
      <c r="AA219" s="2">
        <f>[1]!s_val_pe_ttm(A219,E219)</f>
        <v>-124.22653961181641</v>
      </c>
      <c r="AB219" s="5">
        <f>[1]!s_info_zjtxornot1(A219,"")</f>
        <v>0</v>
      </c>
      <c r="AC219" s="22" t="str">
        <f>[1]!s_info_nature1(A219,"")</f>
        <v>民营企业</v>
      </c>
      <c r="AD219" s="6" t="str">
        <f>[1]!s_info_city(A219)</f>
        <v>上海市</v>
      </c>
      <c r="AE219" s="6" t="str">
        <f>[1]!s_info_province(A219)</f>
        <v>上海</v>
      </c>
      <c r="AF219">
        <v>121.472644</v>
      </c>
      <c r="AG219">
        <v>31.231705999999999</v>
      </c>
    </row>
    <row r="220" spans="1:33" x14ac:dyDescent="0.3">
      <c r="A220" s="16" t="s">
        <v>1067</v>
      </c>
      <c r="B220" s="16" t="s">
        <v>1068</v>
      </c>
      <c r="C220" s="16" t="str">
        <f>[1]!s_info_mkt(A220)</f>
        <v>科创板</v>
      </c>
      <c r="D220" s="16" t="str">
        <f>[1]!s_ipo_listeddate(A220)</f>
        <v>2019-11-08</v>
      </c>
      <c r="E220" s="16" t="str">
        <f>[1]!lastradeday_s("000002","")</f>
        <v>2026-06-22</v>
      </c>
      <c r="F220" s="16" t="str">
        <f>[1]!s_info_industry_csrc2023(A220,"",3)</f>
        <v>医药制造业</v>
      </c>
      <c r="G220" s="16" t="str">
        <f>[1]!s_info_industry_csrc2023(A220,"",1)</f>
        <v>制造业</v>
      </c>
      <c r="H220" s="16">
        <f>[1]!s_is(A220,83,"FY","YTD","20251231",1,"",100000000)</f>
        <v>12.236401299800001</v>
      </c>
      <c r="I220" s="16">
        <f>[1]!s_is(A220,83,"FY","YTD","20241231",1,"",100000000)</f>
        <v>12.825516145</v>
      </c>
      <c r="J220" s="16">
        <f t="shared" si="9"/>
        <v>-4.5933032132173812E-2</v>
      </c>
      <c r="K220" s="16">
        <f>[1]!s_is(A220,61,"FY","YTD","20251231",1,"",100000000)</f>
        <v>0.54514680920000003</v>
      </c>
      <c r="L220" s="16">
        <f>[1]!s_is(A220,61,"FY","YTD","20241231",1,"",100000000)</f>
        <v>1.8916693736000001</v>
      </c>
      <c r="M220" s="16">
        <f t="shared" si="10"/>
        <v>-0.71181707712350306</v>
      </c>
      <c r="N220" s="16">
        <f>[1]!s_fa_roe(A220,"20251231")</f>
        <v>2.2179000000000002</v>
      </c>
      <c r="O220" s="16">
        <f>[1]!s_stmnote_rdexp(A220,"20251231",1,10000)</f>
        <v>59338.370596000001</v>
      </c>
      <c r="P220" s="20">
        <f t="shared" si="11"/>
        <v>0.48493318535548408</v>
      </c>
      <c r="Q220" s="16">
        <f>[1]!s_margin_tradingbalance(A220,"",10000)</f>
        <v>145810.47089999999</v>
      </c>
      <c r="R220" s="16">
        <f>[1]!s_margin_seclendingbalance(A220,"",10000)</f>
        <v>175.1301</v>
      </c>
      <c r="S220" s="17">
        <f>[1]!s_val_ev(A220,"",100000000)</f>
        <v>157.58346874559999</v>
      </c>
      <c r="T220" s="17">
        <f>[1]!share_freesharesmv(A220,"",100000000)</f>
        <v>98.685830767999988</v>
      </c>
      <c r="U220" s="17">
        <f>[1]!s_dq_amount_btin(A220,E220,100000000)</f>
        <v>12.21167601</v>
      </c>
      <c r="V220" s="17">
        <f>[1]!s_dq_turn(A220,E220)</f>
        <v>7.8172002211012108</v>
      </c>
      <c r="W220" s="2">
        <f>[1]!s_pq_amount(A220,"20260101","",100000000)</f>
        <v>681.68308449000006</v>
      </c>
      <c r="X220" s="2">
        <f>[1]!s_pq_avgamount(A220,"20260101","",100000000)</f>
        <v>6.1971189499090906</v>
      </c>
      <c r="Y220" s="17">
        <f>[1]!s_ipo_dilutedpe(A220)</f>
        <v>72.459999999999994</v>
      </c>
      <c r="Z220" s="12">
        <f>[1]!s_ipo_collection_total(A220,100000000)</f>
        <v>5.2111000000000001</v>
      </c>
      <c r="AA220" s="2">
        <f>[1]!s_val_pe_ttm(A220,E220)</f>
        <v>309.90707397460938</v>
      </c>
      <c r="AB220" s="5">
        <f>[1]!s_info_zjtxornot1(A220,"")</f>
        <v>0</v>
      </c>
      <c r="AC220" s="22" t="str">
        <f>[1]!s_info_nature1(A220,"")</f>
        <v>民营企业</v>
      </c>
      <c r="AD220" s="6" t="str">
        <f>[1]!s_info_city(A220)</f>
        <v>苏州市</v>
      </c>
      <c r="AE220" s="6" t="str">
        <f>[1]!s_info_province(A220)</f>
        <v>江苏省</v>
      </c>
      <c r="AF220">
        <v>120.619585</v>
      </c>
      <c r="AG220">
        <v>31.299378999999998</v>
      </c>
    </row>
    <row r="221" spans="1:33" x14ac:dyDescent="0.3">
      <c r="A221" s="16" t="s">
        <v>1069</v>
      </c>
      <c r="B221" s="16" t="s">
        <v>1070</v>
      </c>
      <c r="C221" s="16" t="str">
        <f>[1]!s_info_mkt(A221)</f>
        <v>主板</v>
      </c>
      <c r="D221" s="16" t="str">
        <f>[1]!s_ipo_listeddate(A221)</f>
        <v>2018-12-24</v>
      </c>
      <c r="E221" s="16" t="str">
        <f>[1]!lastradeday_s("000002","")</f>
        <v>2026-06-22</v>
      </c>
      <c r="F221" s="16" t="str">
        <f>[1]!s_info_industry_csrc2023(A221,"",3)</f>
        <v>金属制品业</v>
      </c>
      <c r="G221" s="16" t="str">
        <f>[1]!s_info_industry_csrc2023(A221,"",1)</f>
        <v>制造业</v>
      </c>
      <c r="H221" s="16">
        <f>[1]!s_is(A221,83,"FY","YTD","20251231",1,"",100000000)</f>
        <v>33.073997708</v>
      </c>
      <c r="I221" s="16">
        <f>[1]!s_is(A221,83,"FY","YTD","20241231",1,"",100000000)</f>
        <v>22.475597906999997</v>
      </c>
      <c r="J221" s="16">
        <f t="shared" si="9"/>
        <v>0.4715514063231725</v>
      </c>
      <c r="K221" s="16">
        <f>[1]!s_is(A221,61,"FY","YTD","20251231",1,"",100000000)</f>
        <v>2.9258909599000003</v>
      </c>
      <c r="L221" s="16">
        <f>[1]!s_is(A221,61,"FY","YTD","20241231",1,"",100000000)</f>
        <v>0.246164044</v>
      </c>
      <c r="M221" s="16">
        <f t="shared" si="10"/>
        <v>10.885939604973341</v>
      </c>
      <c r="N221" s="16">
        <f>[1]!s_fa_roe(A221,"20251231")</f>
        <v>16.2379</v>
      </c>
      <c r="O221" s="16">
        <f>[1]!s_stmnote_rdexp(A221,"20251231",1,10000)</f>
        <v>9523.5835349999998</v>
      </c>
      <c r="P221" s="20">
        <f t="shared" si="11"/>
        <v>2.8794775941755654E-2</v>
      </c>
      <c r="Q221" s="16">
        <f>[1]!s_margin_tradingbalance(A221,"",10000)</f>
        <v>0</v>
      </c>
      <c r="R221" s="16">
        <f>[1]!s_margin_seclendingbalance(A221,"",10000)</f>
        <v>0</v>
      </c>
      <c r="S221" s="17">
        <f>[1]!s_val_ev(A221,"",100000000)</f>
        <v>509.53036800000001</v>
      </c>
      <c r="T221" s="17">
        <f>[1]!share_freesharesmv(A221,"",100000000)</f>
        <v>277.90270316800002</v>
      </c>
      <c r="U221" s="17">
        <f>[1]!s_dq_amount_btin(A221,E221,100000000)</f>
        <v>67.498787620000002</v>
      </c>
      <c r="V221" s="17">
        <f>[1]!s_dq_turn(A221,E221)</f>
        <v>13.826736709930202</v>
      </c>
      <c r="W221" s="2">
        <f>[1]!s_pq_amount(A221,"20260101","",100000000)</f>
        <v>3487.7442484899998</v>
      </c>
      <c r="X221" s="2">
        <f>[1]!s_pq_avgamount(A221,"20260101","",100000000)</f>
        <v>31.706765895363635</v>
      </c>
      <c r="Y221" s="17">
        <f>[1]!s_ipo_dilutedpe(A221)</f>
        <v>22.63</v>
      </c>
      <c r="Z221" s="12">
        <f>[1]!s_ipo_collection_total(A221,100000000)</f>
        <v>4.8224999999999998</v>
      </c>
      <c r="AA221" s="2">
        <f>[1]!s_val_pe_ttm(A221,E221)</f>
        <v>95.344367980957031</v>
      </c>
      <c r="AB221" s="5">
        <f>[1]!s_info_zjtxornot1(A221,"")</f>
        <v>0</v>
      </c>
      <c r="AC221" s="22" t="str">
        <f>[1]!s_info_nature1(A221,"")</f>
        <v>民营企业</v>
      </c>
      <c r="AD221" s="6" t="str">
        <f>[1]!s_info_city(A221)</f>
        <v>宜兴市</v>
      </c>
      <c r="AE221" s="6" t="str">
        <f>[1]!s_info_province(A221)</f>
        <v>江苏省</v>
      </c>
      <c r="AF221">
        <v>119.79026500000001</v>
      </c>
      <c r="AG221">
        <v>31.362245000000001</v>
      </c>
    </row>
    <row r="222" spans="1:33" x14ac:dyDescent="0.3">
      <c r="A222" s="16" t="s">
        <v>1071</v>
      </c>
      <c r="B222" s="16" t="s">
        <v>1072</v>
      </c>
      <c r="C222" s="16" t="str">
        <f>[1]!s_info_mkt(A222)</f>
        <v>主板</v>
      </c>
      <c r="D222" s="16" t="str">
        <f>[1]!s_ipo_listeddate(A222)</f>
        <v>2007-06-13</v>
      </c>
      <c r="E222" s="16" t="str">
        <f>[1]!lastradeday_s("000002","")</f>
        <v>2026-06-22</v>
      </c>
      <c r="F222" s="16" t="str">
        <f>[1]!s_info_industry_csrc2023(A222,"",3)</f>
        <v>计算机、通信和其他电子设备制造业</v>
      </c>
      <c r="G222" s="16" t="str">
        <f>[1]!s_info_industry_csrc2023(A222,"",1)</f>
        <v>制造业</v>
      </c>
      <c r="H222" s="16">
        <f>[1]!s_is(A222,83,"FY","YTD","20251231",1,"",100000000)</f>
        <v>67.452913819900004</v>
      </c>
      <c r="I222" s="16">
        <f>[1]!s_is(A222,83,"FY","YTD","20241231",1,"",100000000)</f>
        <v>58.9691016254</v>
      </c>
      <c r="J222" s="16">
        <f t="shared" si="9"/>
        <v>0.14386877128285325</v>
      </c>
      <c r="K222" s="16">
        <f>[1]!s_is(A222,61,"FY","YTD","20251231",1,"",100000000)</f>
        <v>10.210162929800001</v>
      </c>
      <c r="L222" s="16">
        <f>[1]!s_is(A222,61,"FY","YTD","20241231",1,"",100000000)</f>
        <v>8.3208415170999999</v>
      </c>
      <c r="M222" s="16">
        <f t="shared" si="10"/>
        <v>0.22705893494273305</v>
      </c>
      <c r="N222" s="16">
        <f>[1]!s_fa_roe(A222,"20251231")</f>
        <v>15.6568</v>
      </c>
      <c r="O222" s="16">
        <f>[1]!s_stmnote_rdexp(A222,"20251231",1,10000)</f>
        <v>61948.205824999997</v>
      </c>
      <c r="P222" s="20">
        <f t="shared" si="11"/>
        <v>9.1839184279573688E-2</v>
      </c>
      <c r="Q222" s="16">
        <f>[1]!s_margin_tradingbalance(A222,"",10000)</f>
        <v>177578.76579999999</v>
      </c>
      <c r="R222" s="16">
        <f>[1]!s_margin_seclendingbalance(A222,"",10000)</f>
        <v>3713.8404</v>
      </c>
      <c r="S222" s="17">
        <f>[1]!s_val_ev(A222,"",100000000)</f>
        <v>592.16019917759991</v>
      </c>
      <c r="T222" s="17">
        <f>[1]!share_freesharesmv(A222,"",100000000)</f>
        <v>507.40282271519999</v>
      </c>
      <c r="U222" s="17">
        <f>[1]!s_dq_amount_btin(A222,E222,100000000)</f>
        <v>42.433849719999998</v>
      </c>
      <c r="V222" s="17">
        <f>[1]!s_dq_turn(A222,E222)</f>
        <v>7.6628494893601058</v>
      </c>
      <c r="W222" s="2">
        <f>[1]!s_pq_amount(A222,"20260101","",100000000)</f>
        <v>1629.01107288</v>
      </c>
      <c r="X222" s="2">
        <f>[1]!s_pq_avgamount(A222,"20260101","",100000000)</f>
        <v>14.809191571636365</v>
      </c>
      <c r="Y222" s="17">
        <f>[1]!s_ipo_dilutedpe(A222)</f>
        <v>29.89</v>
      </c>
      <c r="Z222" s="12">
        <f>[1]!s_ipo_collection_total(A222,100000000)</f>
        <v>3.2639999999999998</v>
      </c>
      <c r="AA222" s="2">
        <f>[1]!s_val_pe_ttm(A222,E222)</f>
        <v>61.316265106201172</v>
      </c>
      <c r="AB222" s="5">
        <f>[1]!s_info_zjtxornot1(A222,"")</f>
        <v>1</v>
      </c>
      <c r="AC222" s="22" t="str">
        <f>[1]!s_info_nature1(A222,"")</f>
        <v>公众企业</v>
      </c>
      <c r="AD222" s="6" t="str">
        <f>[1]!s_info_city(A222)</f>
        <v>深圳市</v>
      </c>
      <c r="AE222" s="6" t="str">
        <f>[1]!s_info_province(A222)</f>
        <v>广东省</v>
      </c>
      <c r="AF222">
        <v>114.085947</v>
      </c>
      <c r="AG222">
        <v>22.547000000000001</v>
      </c>
    </row>
    <row r="223" spans="1:33" x14ac:dyDescent="0.3">
      <c r="A223" s="16" t="s">
        <v>1073</v>
      </c>
      <c r="B223" s="16" t="s">
        <v>1074</v>
      </c>
      <c r="C223" s="16" t="str">
        <f>[1]!s_info_mkt(A223)</f>
        <v>创业板</v>
      </c>
      <c r="D223" s="16" t="str">
        <f>[1]!s_ipo_listeddate(A223)</f>
        <v>2017-04-06</v>
      </c>
      <c r="E223" s="16" t="str">
        <f>[1]!lastradeday_s("000002","")</f>
        <v>2026-06-22</v>
      </c>
      <c r="F223" s="16" t="str">
        <f>[1]!s_info_industry_csrc2023(A223,"",3)</f>
        <v>电气机械和器材制造业</v>
      </c>
      <c r="G223" s="16" t="str">
        <f>[1]!s_info_industry_csrc2023(A223,"",1)</f>
        <v>制造业</v>
      </c>
      <c r="H223" s="16">
        <f>[1]!s_is(A223,83,"FY","YTD","20251231",1,"",100000000)</f>
        <v>8.0485333500999996</v>
      </c>
      <c r="I223" s="16">
        <f>[1]!s_is(A223,83,"FY","YTD","20241231",1,"",100000000)</f>
        <v>8.0205059961000007</v>
      </c>
      <c r="J223" s="16">
        <f t="shared" si="9"/>
        <v>3.4944620717978214E-3</v>
      </c>
      <c r="K223" s="16">
        <f>[1]!s_is(A223,61,"FY","YTD","20251231",1,"",100000000)</f>
        <v>-0.127488297</v>
      </c>
      <c r="L223" s="16">
        <f>[1]!s_is(A223,61,"FY","YTD","20241231",1,"",100000000)</f>
        <v>0.52198123100000005</v>
      </c>
      <c r="M223" s="16">
        <f t="shared" si="10"/>
        <v>-1.2442392358739809</v>
      </c>
      <c r="N223" s="16">
        <f>[1]!s_fa_roe(A223,"20251231")</f>
        <v>-0.72889999999999999</v>
      </c>
      <c r="O223" s="16">
        <f>[1]!s_stmnote_rdexp(A223,"20251231",1,10000)</f>
        <v>5743.8014939999994</v>
      </c>
      <c r="P223" s="20">
        <f t="shared" si="11"/>
        <v>7.1364573446522847E-2</v>
      </c>
      <c r="Q223" s="16">
        <f>[1]!s_margin_tradingbalance(A223,"",10000)</f>
        <v>0</v>
      </c>
      <c r="R223" s="16">
        <f>[1]!s_margin_seclendingbalance(A223,"",10000)</f>
        <v>0</v>
      </c>
      <c r="S223" s="17">
        <f>[1]!s_val_ev(A223,"",100000000)</f>
        <v>105.074031766</v>
      </c>
      <c r="T223" s="17">
        <f>[1]!share_freesharesmv(A223,"",100000000)</f>
        <v>64.602615848100001</v>
      </c>
      <c r="U223" s="17">
        <f>[1]!s_dq_amount_btin(A223,E223,100000000)</f>
        <v>17.89051615</v>
      </c>
      <c r="V223" s="17">
        <f>[1]!s_dq_turn(A223,E223)</f>
        <v>24.145918879618733</v>
      </c>
      <c r="W223" s="2">
        <f>[1]!s_pq_amount(A223,"20260101","",100000000)</f>
        <v>746.28193657999998</v>
      </c>
      <c r="X223" s="2">
        <f>[1]!s_pq_avgamount(A223,"20260101","",100000000)</f>
        <v>6.7843812416363631</v>
      </c>
      <c r="Y223" s="17">
        <f>[1]!s_ipo_dilutedpe(A223)</f>
        <v>22.96</v>
      </c>
      <c r="Z223" s="12">
        <f>[1]!s_ipo_collection_total(A223,100000000)</f>
        <v>2.139405</v>
      </c>
      <c r="AA223" s="2">
        <f>[1]!s_val_pe_ttm(A223,E223)</f>
        <v>-333.84603881835938</v>
      </c>
      <c r="AB223" s="5">
        <f>[1]!s_info_zjtxornot1(A223,"")</f>
        <v>1</v>
      </c>
      <c r="AC223" s="22" t="str">
        <f>[1]!s_info_nature1(A223,"")</f>
        <v>民营企业</v>
      </c>
      <c r="AD223" s="6" t="str">
        <f>[1]!s_info_city(A223)</f>
        <v>厦门市</v>
      </c>
      <c r="AE223" s="6" t="str">
        <f>[1]!s_info_province(A223)</f>
        <v>福建省</v>
      </c>
      <c r="AF223">
        <v>118.11022</v>
      </c>
      <c r="AG223">
        <v>24.490473999999999</v>
      </c>
    </row>
    <row r="224" spans="1:33" x14ac:dyDescent="0.3">
      <c r="A224" s="16" t="s">
        <v>1075</v>
      </c>
      <c r="B224" s="16" t="s">
        <v>1076</v>
      </c>
      <c r="C224" s="16" t="str">
        <f>[1]!s_info_mkt(A224)</f>
        <v>主板</v>
      </c>
      <c r="D224" s="16" t="str">
        <f>[1]!s_ipo_listeddate(A224)</f>
        <v>2009-09-03</v>
      </c>
      <c r="E224" s="16" t="str">
        <f>[1]!lastradeday_s("000002","")</f>
        <v>2026-06-22</v>
      </c>
      <c r="F224" s="16" t="str">
        <f>[1]!s_info_industry_csrc2023(A224,"",3)</f>
        <v>电气机械和器材制造业</v>
      </c>
      <c r="G224" s="16" t="str">
        <f>[1]!s_info_industry_csrc2023(A224,"",1)</f>
        <v>制造业</v>
      </c>
      <c r="H224" s="16">
        <f>[1]!s_is(A224,83,"FY","YTD","20251231",1,"",100000000)</f>
        <v>25.547372208100001</v>
      </c>
      <c r="I224" s="16">
        <f>[1]!s_is(A224,83,"FY","YTD","20241231",1,"",100000000)</f>
        <v>25.259318830200002</v>
      </c>
      <c r="J224" s="16">
        <f t="shared" si="9"/>
        <v>1.1403845837505422E-2</v>
      </c>
      <c r="K224" s="16">
        <f>[1]!s_is(A224,61,"FY","YTD","20251231",1,"",100000000)</f>
        <v>1.6337286697</v>
      </c>
      <c r="L224" s="16">
        <f>[1]!s_is(A224,61,"FY","YTD","20241231",1,"",100000000)</f>
        <v>0.97909785449999998</v>
      </c>
      <c r="M224" s="16">
        <f t="shared" si="10"/>
        <v>0.66860611755124622</v>
      </c>
      <c r="N224" s="16">
        <f>[1]!s_fa_roe(A224,"20251231")</f>
        <v>18.432500000000001</v>
      </c>
      <c r="O224" s="16">
        <f>[1]!s_stmnote_rdexp(A224,"20251231",1,10000)</f>
        <v>9260.1058689999991</v>
      </c>
      <c r="P224" s="20">
        <f t="shared" si="11"/>
        <v>3.624680375566771E-2</v>
      </c>
      <c r="Q224" s="16">
        <f>[1]!s_margin_tradingbalance(A224,"",10000)</f>
        <v>0</v>
      </c>
      <c r="R224" s="16">
        <f>[1]!s_margin_seclendingbalance(A224,"",10000)</f>
        <v>0</v>
      </c>
      <c r="S224" s="17">
        <f>[1]!s_val_ev(A224,"",100000000)</f>
        <v>216.18027312899997</v>
      </c>
      <c r="T224" s="17">
        <f>[1]!share_freesharesmv(A224,"",100000000)</f>
        <v>120.65925507359999</v>
      </c>
      <c r="U224" s="17">
        <f>[1]!s_dq_amount_btin(A224,E224,100000000)</f>
        <v>10.69034817</v>
      </c>
      <c r="V224" s="17">
        <f>[1]!s_dq_turn(A224,E224)</f>
        <v>4.9095059385150783</v>
      </c>
      <c r="W224" s="2">
        <f>[1]!s_pq_amount(A224,"20260101","",100000000)</f>
        <v>782.05152771999997</v>
      </c>
      <c r="X224" s="2">
        <f>[1]!s_pq_avgamount(A224,"20260101","",100000000)</f>
        <v>7.1095593429090904</v>
      </c>
      <c r="Y224" s="17">
        <f>[1]!s_ipo_dilutedpe(A224)</f>
        <v>36.39</v>
      </c>
      <c r="Z224" s="12">
        <f>[1]!s_ipo_collection_total(A224,100000000)</f>
        <v>5.8380000000000001</v>
      </c>
      <c r="AA224" s="2">
        <f>[1]!s_val_pe_ttm(A224,E224)</f>
        <v>138.99949645996094</v>
      </c>
      <c r="AB224" s="5">
        <f>[1]!s_info_zjtxornot1(A224,"")</f>
        <v>0</v>
      </c>
      <c r="AC224" s="22" t="str">
        <f>[1]!s_info_nature1(A224,"")</f>
        <v>民营企业</v>
      </c>
      <c r="AD224" s="6" t="str">
        <f>[1]!s_info_city(A224)</f>
        <v>苏州市</v>
      </c>
      <c r="AE224" s="6" t="str">
        <f>[1]!s_info_province(A224)</f>
        <v>江苏省</v>
      </c>
      <c r="AF224">
        <v>120.619585</v>
      </c>
      <c r="AG224">
        <v>31.299378999999998</v>
      </c>
    </row>
    <row r="225" spans="1:33" x14ac:dyDescent="0.3">
      <c r="A225" s="16" t="s">
        <v>1077</v>
      </c>
      <c r="B225" s="16" t="s">
        <v>1078</v>
      </c>
      <c r="C225" s="16" t="str">
        <f>[1]!s_info_mkt(A225)</f>
        <v>科创板</v>
      </c>
      <c r="D225" s="16" t="str">
        <f>[1]!s_ipo_listeddate(A225)</f>
        <v>2023-07-28</v>
      </c>
      <c r="E225" s="16" t="str">
        <f>[1]!lastradeday_s("000002","")</f>
        <v>2026-06-22</v>
      </c>
      <c r="F225" s="16" t="str">
        <f>[1]!s_info_industry_csrc2023(A225,"",3)</f>
        <v>专用设备制造业</v>
      </c>
      <c r="G225" s="16" t="str">
        <f>[1]!s_info_industry_csrc2023(A225,"",1)</f>
        <v>制造业</v>
      </c>
      <c r="H225" s="16">
        <f>[1]!s_is(A225,83,"FY","YTD","20251231",1,"",100000000)</f>
        <v>8.0301214730999995</v>
      </c>
      <c r="I225" s="16">
        <f>[1]!s_is(A225,83,"FY","YTD","20241231",1,"",100000000)</f>
        <v>6.9206874540999994</v>
      </c>
      <c r="J225" s="16">
        <f t="shared" si="9"/>
        <v>0.16030690973376371</v>
      </c>
      <c r="K225" s="16">
        <f>[1]!s_is(A225,61,"FY","YTD","20251231",1,"",100000000)</f>
        <v>-0.48948441770000001</v>
      </c>
      <c r="L225" s="16">
        <f>[1]!s_is(A225,61,"FY","YTD","20241231",1,"",100000000)</f>
        <v>0.2542932182</v>
      </c>
      <c r="M225" s="16">
        <f t="shared" si="10"/>
        <v>-2.9248819184592789</v>
      </c>
      <c r="N225" s="16">
        <f>[1]!s_fa_roe(A225,"20251231")</f>
        <v>-3.262</v>
      </c>
      <c r="O225" s="16">
        <f>[1]!s_stmnote_rdexp(A225,"20251231",1,10000)</f>
        <v>11136.002725</v>
      </c>
      <c r="P225" s="20">
        <f t="shared" si="11"/>
        <v>0.13867788628483832</v>
      </c>
      <c r="Q225" s="16">
        <f>[1]!s_margin_tradingbalance(A225,"",10000)</f>
        <v>10047.363300000001</v>
      </c>
      <c r="R225" s="16">
        <f>[1]!s_margin_seclendingbalance(A225,"",10000)</f>
        <v>0</v>
      </c>
      <c r="S225" s="17">
        <f>[1]!s_val_ev(A225,"",100000000)</f>
        <v>68.314972103999992</v>
      </c>
      <c r="T225" s="17">
        <f>[1]!share_freesharesmv(A225,"",100000000)</f>
        <v>41.848998362499998</v>
      </c>
      <c r="U225" s="17">
        <f>[1]!s_dq_amount_btin(A225,E225,100000000)</f>
        <v>1.68236553</v>
      </c>
      <c r="V225" s="17">
        <f>[1]!s_dq_turn(A225,E225)</f>
        <v>3.9176674486851666</v>
      </c>
      <c r="W225" s="2">
        <f>[1]!s_pq_amount(A225,"20260101","",100000000)</f>
        <v>68.071861179999999</v>
      </c>
      <c r="X225" s="2">
        <f>[1]!s_pq_avgamount(A225,"20260101","",100000000)</f>
        <v>0.61883510163636368</v>
      </c>
      <c r="Y225" s="17">
        <f>[1]!s_ipo_dilutedpe(A225)</f>
        <v>65.400000000000006</v>
      </c>
      <c r="Z225" s="12">
        <f>[1]!s_ipo_collection_total(A225,100000000)</f>
        <v>11.134025135999998</v>
      </c>
      <c r="AA225" s="2">
        <f>[1]!s_val_pe_ttm(A225,E225)</f>
        <v>-83.302764892578125</v>
      </c>
      <c r="AB225" s="5">
        <f>[1]!s_info_zjtxornot1(A225,"")</f>
        <v>1</v>
      </c>
      <c r="AC225" s="22" t="str">
        <f>[1]!s_info_nature1(A225,"")</f>
        <v>民营企业</v>
      </c>
      <c r="AD225" s="6" t="str">
        <f>[1]!s_info_city(A225)</f>
        <v>武汉市</v>
      </c>
      <c r="AE225" s="6" t="str">
        <f>[1]!s_info_province(A225)</f>
        <v>湖北省</v>
      </c>
      <c r="AF225">
        <v>114.29857199999999</v>
      </c>
      <c r="AG225">
        <v>30.584354999999999</v>
      </c>
    </row>
    <row r="226" spans="1:33" x14ac:dyDescent="0.3">
      <c r="A226" s="16" t="s">
        <v>1079</v>
      </c>
      <c r="B226" s="16" t="s">
        <v>1080</v>
      </c>
      <c r="C226" s="16" t="str">
        <f>[1]!s_info_mkt(A226)</f>
        <v>科创板</v>
      </c>
      <c r="D226" s="16" t="str">
        <f>[1]!s_ipo_listeddate(A226)</f>
        <v>2022-03-30</v>
      </c>
      <c r="E226" s="16" t="str">
        <f>[1]!lastradeday_s("000002","")</f>
        <v>2026-06-22</v>
      </c>
      <c r="F226" s="16" t="str">
        <f>[1]!s_info_industry_csrc2023(A226,"",3)</f>
        <v>医药制造业</v>
      </c>
      <c r="G226" s="16" t="str">
        <f>[1]!s_info_industry_csrc2023(A226,"",1)</f>
        <v>制造业</v>
      </c>
      <c r="H226" s="16">
        <f>[1]!s_is(A226,83,"FY","YTD","20251231",1,"",100000000)</f>
        <v>1.6194256909</v>
      </c>
      <c r="I226" s="16">
        <f>[1]!s_is(A226,83,"FY","YTD","20241231",1,"",100000000)</f>
        <v>1.7735152734999999</v>
      </c>
      <c r="J226" s="16">
        <f t="shared" si="9"/>
        <v>-8.6883707686321143E-2</v>
      </c>
      <c r="K226" s="16">
        <f>[1]!s_is(A226,61,"FY","YTD","20251231",1,"",100000000)</f>
        <v>0.10087386199999999</v>
      </c>
      <c r="L226" s="16">
        <f>[1]!s_is(A226,61,"FY","YTD","20241231",1,"",100000000)</f>
        <v>-7.8121878200000008E-2</v>
      </c>
      <c r="M226" s="16">
        <f t="shared" si="10"/>
        <v>2.2912370301921388</v>
      </c>
      <c r="N226" s="16">
        <f>[1]!s_fa_roe(A226,"20251231")</f>
        <v>1.105</v>
      </c>
      <c r="O226" s="16">
        <f>[1]!s_stmnote_rdexp(A226,"20251231",1,10000)</f>
        <v>3459.06684</v>
      </c>
      <c r="P226" s="20">
        <f t="shared" si="11"/>
        <v>0.21359836758410417</v>
      </c>
      <c r="Q226" s="16">
        <f>[1]!s_margin_tradingbalance(A226,"",10000)</f>
        <v>7182.4588999999996</v>
      </c>
      <c r="R226" s="16">
        <f>[1]!s_margin_seclendingbalance(A226,"",10000)</f>
        <v>0</v>
      </c>
      <c r="S226" s="17">
        <f>[1]!s_val_ev(A226,"",100000000)</f>
        <v>22.395050343000001</v>
      </c>
      <c r="T226" s="17">
        <f>[1]!share_freesharesmv(A226,"",100000000)</f>
        <v>12.228872283900001</v>
      </c>
      <c r="U226" s="17">
        <f>[1]!s_dq_amount_btin(A226,E226,100000000)</f>
        <v>0.50256164999999997</v>
      </c>
      <c r="V226" s="17">
        <f>[1]!s_dq_turn(A226,E226)</f>
        <v>2.2965784515896859</v>
      </c>
      <c r="W226" s="2">
        <f>[1]!s_pq_amount(A226,"20260101","",100000000)</f>
        <v>39.03938952</v>
      </c>
      <c r="X226" s="2">
        <f>[1]!s_pq_avgamount(A226,"20260101","",100000000)</f>
        <v>0.37180370971428572</v>
      </c>
      <c r="Y226" s="17">
        <f>[1]!s_ipo_dilutedpe(A226)</f>
        <v>54.54</v>
      </c>
      <c r="Z226" s="12">
        <f>[1]!s_ipo_collection_total(A226,100000000)</f>
        <v>7.2649999999999997</v>
      </c>
      <c r="AA226" s="2">
        <f>[1]!s_val_pe_ttm(A226,E226)</f>
        <v>161.55877685546875</v>
      </c>
      <c r="AB226" s="5">
        <f>[1]!s_info_zjtxornot1(A226,"")</f>
        <v>1</v>
      </c>
      <c r="AC226" s="22" t="str">
        <f>[1]!s_info_nature1(A226,"")</f>
        <v>外资企业</v>
      </c>
      <c r="AD226" s="6" t="str">
        <f>[1]!s_info_city(A226)</f>
        <v>上海市</v>
      </c>
      <c r="AE226" s="6" t="str">
        <f>[1]!s_info_province(A226)</f>
        <v>上海</v>
      </c>
      <c r="AF226">
        <v>121.472644</v>
      </c>
      <c r="AG226">
        <v>31.231705999999999</v>
      </c>
    </row>
    <row r="227" spans="1:33" x14ac:dyDescent="0.3">
      <c r="A227" s="16" t="s">
        <v>1081</v>
      </c>
      <c r="B227" s="16" t="s">
        <v>1082</v>
      </c>
      <c r="C227" s="16" t="str">
        <f>[1]!s_info_mkt(A227)</f>
        <v>科创板</v>
      </c>
      <c r="D227" s="16" t="str">
        <f>[1]!s_ipo_listeddate(A227)</f>
        <v>2020-08-28</v>
      </c>
      <c r="E227" s="16" t="str">
        <f>[1]!lastradeday_s("000002","")</f>
        <v>2026-06-22</v>
      </c>
      <c r="F227" s="16" t="str">
        <f>[1]!s_info_industry_csrc2023(A227,"",3)</f>
        <v>通用设备制造业</v>
      </c>
      <c r="G227" s="16" t="str">
        <f>[1]!s_info_industry_csrc2023(A227,"",1)</f>
        <v>制造业</v>
      </c>
      <c r="H227" s="16">
        <f>[1]!s_is(A227,83,"FY","YTD","20251231",1,"",100000000)</f>
        <v>5.7071402525999995</v>
      </c>
      <c r="I227" s="16">
        <f>[1]!s_is(A227,83,"FY","YTD","20241231",1,"",100000000)</f>
        <v>3.8741130383999995</v>
      </c>
      <c r="J227" s="16">
        <f t="shared" si="9"/>
        <v>0.47314758140279678</v>
      </c>
      <c r="K227" s="16">
        <f>[1]!s_is(A227,61,"FY","YTD","20251231",1,"",100000000)</f>
        <v>1.2436691357</v>
      </c>
      <c r="L227" s="16">
        <f>[1]!s_is(A227,61,"FY","YTD","20241231",1,"",100000000)</f>
        <v>0.56168149880000007</v>
      </c>
      <c r="M227" s="16">
        <f t="shared" si="10"/>
        <v>1.2141892484566912</v>
      </c>
      <c r="N227" s="16">
        <f>[1]!s_fa_roe(A227,"20251231")</f>
        <v>3.5727000000000002</v>
      </c>
      <c r="O227" s="16">
        <f>[1]!s_stmnote_rdexp(A227,"20251231",1,10000)</f>
        <v>5390.7488939999994</v>
      </c>
      <c r="P227" s="20">
        <f t="shared" si="11"/>
        <v>9.4456218971386563E-2</v>
      </c>
      <c r="Q227" s="16">
        <f>[1]!s_margin_tradingbalance(A227,"",10000)</f>
        <v>301414.4375</v>
      </c>
      <c r="R227" s="16">
        <f>[1]!s_margin_seclendingbalance(A227,"",10000)</f>
        <v>2898.1765999999998</v>
      </c>
      <c r="S227" s="17">
        <f>[1]!s_val_ev(A227,"",100000000)</f>
        <v>721.05571463750005</v>
      </c>
      <c r="T227" s="17">
        <f>[1]!share_freesharesmv(A227,"",100000000)</f>
        <v>471.62120287790009</v>
      </c>
      <c r="U227" s="17">
        <f>[1]!s_dq_amount_btin(A227,E227,100000000)</f>
        <v>76.813482530000002</v>
      </c>
      <c r="V227" s="17">
        <f>[1]!s_dq_turn(A227,E227)</f>
        <v>10.601464980182607</v>
      </c>
      <c r="W227" s="2">
        <f>[1]!s_pq_amount(A227,"20260101","",100000000)</f>
        <v>2968.2979607399998</v>
      </c>
      <c r="X227" s="2">
        <f>[1]!s_pq_avgamount(A227,"20260101","",100000000)</f>
        <v>26.984526915818179</v>
      </c>
      <c r="Y227" s="17">
        <f>[1]!s_ipo_dilutedpe(A227)</f>
        <v>106.24</v>
      </c>
      <c r="Z227" s="12">
        <f>[1]!s_ipo_collection_total(A227,100000000)</f>
        <v>10.55453252</v>
      </c>
      <c r="AA227" s="2">
        <f>[1]!s_val_pe_ttm(A227,E227)</f>
        <v>527.27008056640625</v>
      </c>
      <c r="AB227" s="5">
        <f>[1]!s_info_zjtxornot1(A227,"")</f>
        <v>1</v>
      </c>
      <c r="AC227" s="22" t="str">
        <f>[1]!s_info_nature1(A227,"")</f>
        <v>民营企业</v>
      </c>
      <c r="AD227" s="6" t="str">
        <f>[1]!s_info_city(A227)</f>
        <v>苏州市</v>
      </c>
      <c r="AE227" s="6" t="str">
        <f>[1]!s_info_province(A227)</f>
        <v>江苏省</v>
      </c>
      <c r="AF227">
        <v>120.619585</v>
      </c>
      <c r="AG227">
        <v>31.299378999999998</v>
      </c>
    </row>
    <row r="228" spans="1:33" x14ac:dyDescent="0.3">
      <c r="A228" s="16" t="s">
        <v>1083</v>
      </c>
      <c r="B228" s="16" t="s">
        <v>1084</v>
      </c>
      <c r="C228" s="16" t="str">
        <f>[1]!s_info_mkt(A228)</f>
        <v>创业板</v>
      </c>
      <c r="D228" s="16" t="str">
        <f>[1]!s_ipo_listeddate(A228)</f>
        <v>2015-12-22</v>
      </c>
      <c r="E228" s="16" t="str">
        <f>[1]!lastradeday_s("000002","")</f>
        <v>2026-06-22</v>
      </c>
      <c r="F228" s="16" t="str">
        <f>[1]!s_info_industry_csrc2023(A228,"",3)</f>
        <v>医药制造业</v>
      </c>
      <c r="G228" s="16" t="str">
        <f>[1]!s_info_industry_csrc2023(A228,"",1)</f>
        <v>制造业</v>
      </c>
      <c r="H228" s="16">
        <f>[1]!s_is(A228,83,"FY","YTD","20251231",1,"",100000000)</f>
        <v>11.8498659696</v>
      </c>
      <c r="I228" s="16">
        <f>[1]!s_is(A228,83,"FY","YTD","20241231",1,"",100000000)</f>
        <v>11.7784660265</v>
      </c>
      <c r="J228" s="16">
        <f t="shared" si="9"/>
        <v>6.0619050850390099E-3</v>
      </c>
      <c r="K228" s="16">
        <f>[1]!s_is(A228,61,"FY","YTD","20251231",1,"",100000000)</f>
        <v>-0.55025545799999998</v>
      </c>
      <c r="L228" s="16">
        <f>[1]!s_is(A228,61,"FY","YTD","20241231",1,"",100000000)</f>
        <v>-2.7210055052999995</v>
      </c>
      <c r="M228" s="16">
        <f t="shared" si="10"/>
        <v>0.79777495601232429</v>
      </c>
      <c r="N228" s="16">
        <f>[1]!s_fa_roe(A228,"20251231")</f>
        <v>-2.5215999999999998</v>
      </c>
      <c r="O228" s="16">
        <f>[1]!s_stmnote_rdexp(A228,"20251231",1,10000)</f>
        <v>5950.0040680000002</v>
      </c>
      <c r="P228" s="20">
        <f t="shared" si="11"/>
        <v>5.0211572715373479E-2</v>
      </c>
      <c r="Q228" s="16">
        <f>[1]!s_margin_tradingbalance(A228,"",10000)</f>
        <v>50521.749900000003</v>
      </c>
      <c r="R228" s="16">
        <f>[1]!s_margin_seclendingbalance(A228,"",10000)</f>
        <v>117.4644</v>
      </c>
      <c r="S228" s="17">
        <f>[1]!s_val_ev(A228,"",100000000)</f>
        <v>111.2848697644</v>
      </c>
      <c r="T228" s="17">
        <f>[1]!share_freesharesmv(A228,"",100000000)</f>
        <v>85.607187960399997</v>
      </c>
      <c r="U228" s="17">
        <f>[1]!s_dq_amount_btin(A228,E228,100000000)</f>
        <v>22.99686998</v>
      </c>
      <c r="V228" s="17">
        <f>[1]!s_dq_turn(A228,E228)</f>
        <v>25.3742101494013</v>
      </c>
      <c r="W228" s="2">
        <f>[1]!s_pq_amount(A228,"20260101","",100000000)</f>
        <v>796.81645237999999</v>
      </c>
      <c r="X228" s="2">
        <f>[1]!s_pq_avgamount(A228,"20260101","",100000000)</f>
        <v>7.2437859307272729</v>
      </c>
      <c r="Y228" s="17">
        <f>[1]!s_ipo_dilutedpe(A228)</f>
        <v>21.79</v>
      </c>
      <c r="Z228" s="12">
        <f>[1]!s_ipo_collection_total(A228,100000000)</f>
        <v>2.7593999999999999</v>
      </c>
      <c r="AA228" s="2">
        <f>[1]!s_val_pe_ttm(A228,E228)</f>
        <v>2830.8466796875</v>
      </c>
      <c r="AB228" s="5">
        <f>[1]!s_info_zjtxornot1(A228,"")</f>
        <v>1</v>
      </c>
      <c r="AC228" s="22" t="str">
        <f>[1]!s_info_nature1(A228,"")</f>
        <v>民营企业</v>
      </c>
      <c r="AD228" s="6" t="str">
        <f>[1]!s_info_city(A228)</f>
        <v>景德镇市</v>
      </c>
      <c r="AE228" s="6" t="str">
        <f>[1]!s_info_province(A228)</f>
        <v>江西省</v>
      </c>
      <c r="AF228">
        <v>117.214664</v>
      </c>
      <c r="AG228">
        <v>29.292560000000002</v>
      </c>
    </row>
    <row r="229" spans="1:33" x14ac:dyDescent="0.3">
      <c r="A229" s="16" t="s">
        <v>1085</v>
      </c>
      <c r="B229" s="16" t="s">
        <v>1086</v>
      </c>
      <c r="C229" s="16" t="str">
        <f>[1]!s_info_mkt(A229)</f>
        <v>主板</v>
      </c>
      <c r="D229" s="16" t="str">
        <f>[1]!s_ipo_listeddate(A229)</f>
        <v>2019-10-28</v>
      </c>
      <c r="E229" s="16" t="str">
        <f>[1]!lastradeday_s("000002","")</f>
        <v>2026-06-22</v>
      </c>
      <c r="F229" s="16" t="str">
        <f>[1]!s_info_industry_csrc2023(A229,"",3)</f>
        <v>建筑装饰、装修和其他建筑业</v>
      </c>
      <c r="G229" s="16" t="str">
        <f>[1]!s_info_industry_csrc2023(A229,"",1)</f>
        <v>建筑业</v>
      </c>
      <c r="H229" s="16">
        <f>[1]!s_is(A229,83,"FY","YTD","20251231",1,"",100000000)</f>
        <v>3.464709058</v>
      </c>
      <c r="I229" s="16">
        <f>[1]!s_is(A229,83,"FY","YTD","20241231",1,"",100000000)</f>
        <v>4.5895586545999993</v>
      </c>
      <c r="J229" s="16">
        <f t="shared" si="9"/>
        <v>-0.2450888377845637</v>
      </c>
      <c r="K229" s="16">
        <f>[1]!s_is(A229,61,"FY","YTD","20251231",1,"",100000000)</f>
        <v>-1.2747076884999999</v>
      </c>
      <c r="L229" s="16">
        <f>[1]!s_is(A229,61,"FY","YTD","20241231",1,"",100000000)</f>
        <v>-1.7937649086</v>
      </c>
      <c r="M229" s="16">
        <f t="shared" si="10"/>
        <v>0.28936747374833782</v>
      </c>
      <c r="N229" s="16">
        <f>[1]!s_fa_roe(A229,"20251231")</f>
        <v>-10.042299999999999</v>
      </c>
      <c r="O229" s="16">
        <f>[1]!s_stmnote_rdexp(A229,"20251231",1,10000)</f>
        <v>1900.937831</v>
      </c>
      <c r="P229" s="20">
        <f t="shared" si="11"/>
        <v>5.4865727516448796E-2</v>
      </c>
      <c r="Q229" s="16">
        <f>[1]!s_margin_tradingbalance(A229,"",10000)</f>
        <v>0</v>
      </c>
      <c r="R229" s="16">
        <f>[1]!s_margin_seclendingbalance(A229,"",10000)</f>
        <v>0</v>
      </c>
      <c r="S229" s="17">
        <f>[1]!s_val_ev(A229,"",100000000)</f>
        <v>32.237168992000001</v>
      </c>
      <c r="T229" s="17">
        <f>[1]!share_freesharesmv(A229,"",100000000)</f>
        <v>14.792427232</v>
      </c>
      <c r="U229" s="17">
        <f>[1]!s_dq_amount_btin(A229,E229,100000000)</f>
        <v>1.4526011400000001</v>
      </c>
      <c r="V229" s="17">
        <f>[1]!s_dq_turn(A229,E229)</f>
        <v>5.6688109005079657</v>
      </c>
      <c r="W229" s="2">
        <f>[1]!s_pq_amount(A229,"20260101","",100000000)</f>
        <v>85.164900549999999</v>
      </c>
      <c r="X229" s="2">
        <f>[1]!s_pq_avgamount(A229,"20260101","",100000000)</f>
        <v>0.77422636863636363</v>
      </c>
      <c r="Y229" s="17">
        <f>[1]!s_ipo_dilutedpe(A229)</f>
        <v>20.83</v>
      </c>
      <c r="Z229" s="12">
        <f>[1]!s_ipo_collection_total(A229,100000000)</f>
        <v>8.8937939999999998</v>
      </c>
      <c r="AA229" s="2">
        <f>[1]!s_val_pe_ttm(A229,E229)</f>
        <v>-29.368490219116211</v>
      </c>
      <c r="AB229" s="5">
        <f>[1]!s_info_zjtxornot1(A229,"")</f>
        <v>0</v>
      </c>
      <c r="AC229" s="22" t="str">
        <f>[1]!s_info_nature1(A229,"")</f>
        <v>民营企业</v>
      </c>
      <c r="AD229" s="6" t="str">
        <f>[1]!s_info_city(A229)</f>
        <v>北京市</v>
      </c>
      <c r="AE229" s="6" t="str">
        <f>[1]!s_info_province(A229)</f>
        <v>北京</v>
      </c>
      <c r="AF229">
        <v>116.40528500000001</v>
      </c>
      <c r="AG229">
        <v>39.904989</v>
      </c>
    </row>
    <row r="230" spans="1:33" x14ac:dyDescent="0.3">
      <c r="A230" s="16" t="s">
        <v>1087</v>
      </c>
      <c r="B230" s="16" t="s">
        <v>1088</v>
      </c>
      <c r="C230" s="16" t="str">
        <f>[1]!s_info_mkt(A230)</f>
        <v>科创板</v>
      </c>
      <c r="D230" s="16" t="str">
        <f>[1]!s_ipo_listeddate(A230)</f>
        <v>2022-09-21</v>
      </c>
      <c r="E230" s="16" t="str">
        <f>[1]!lastradeday_s("000002","")</f>
        <v>2026-06-22</v>
      </c>
      <c r="F230" s="16" t="str">
        <f>[1]!s_info_industry_csrc2023(A230,"",3)</f>
        <v>医药制造业</v>
      </c>
      <c r="G230" s="16" t="str">
        <f>[1]!s_info_industry_csrc2023(A230,"",1)</f>
        <v>制造业</v>
      </c>
      <c r="H230" s="16">
        <f>[1]!s_is(A230,83,"FY","YTD","20251231",1,"",100000000)</f>
        <v>23.749060120599999</v>
      </c>
      <c r="I230" s="16">
        <f>[1]!s_is(A230,83,"FY","YTD","20241231",1,"",100000000)</f>
        <v>10.094480134400001</v>
      </c>
      <c r="J230" s="16">
        <f t="shared" si="9"/>
        <v>1.3526778798313623</v>
      </c>
      <c r="K230" s="16">
        <f>[1]!s_is(A230,61,"FY","YTD","20251231",1,"",100000000)</f>
        <v>6.4246728467999992</v>
      </c>
      <c r="L230" s="16">
        <f>[1]!s_is(A230,61,"FY","YTD","20241231",1,"",100000000)</f>
        <v>-4.4063296649000003</v>
      </c>
      <c r="M230" s="16">
        <f t="shared" si="10"/>
        <v>2.4580554192251531</v>
      </c>
      <c r="N230" s="16">
        <f>[1]!s_fa_roe(A230,"20251231")</f>
        <v>8.891</v>
      </c>
      <c r="O230" s="16">
        <f>[1]!s_stmnote_rdexp(A230,"20251231",1,10000)</f>
        <v>95161.832830999992</v>
      </c>
      <c r="P230" s="20">
        <f t="shared" si="11"/>
        <v>0.4006972585346919</v>
      </c>
      <c r="Q230" s="16">
        <f>[1]!s_margin_tradingbalance(A230,"",10000)</f>
        <v>43289.854099999997</v>
      </c>
      <c r="R230" s="16">
        <f>[1]!s_margin_seclendingbalance(A230,"",10000)</f>
        <v>30.063600000000001</v>
      </c>
      <c r="S230" s="17">
        <f>[1]!s_val_ev(A230,"",100000000)</f>
        <v>205.40672719292152</v>
      </c>
      <c r="T230" s="17">
        <f>[1]!share_freesharesmv(A230,"",100000000)</f>
        <v>64.379496108299989</v>
      </c>
      <c r="U230" s="17">
        <f>[1]!s_dq_amount_btin(A230,E230,100000000)</f>
        <v>2.7317034100000002</v>
      </c>
      <c r="V230" s="17">
        <f>[1]!s_dq_turn(A230,E230)</f>
        <v>4.3448465851527196</v>
      </c>
      <c r="W230" s="2">
        <f>[1]!s_pq_amount(A230,"20260101","",100000000)</f>
        <v>299.83851324</v>
      </c>
      <c r="X230" s="2">
        <f>[1]!s_pq_avgamount(A230,"20260101","",100000000)</f>
        <v>2.7258046658181816</v>
      </c>
      <c r="Y230" s="17">
        <f>[1]!s_ipo_dilutedpe(A230)</f>
        <v>0</v>
      </c>
      <c r="Z230" s="12">
        <f>[1]!s_ipo_collection_total(A230,100000000)</f>
        <v>29.190698335100002</v>
      </c>
      <c r="AA230" s="2">
        <f>[1]!s_val_pe_ttm(A230,E230)</f>
        <v>57.966342926025391</v>
      </c>
      <c r="AB230" s="5">
        <f>[1]!s_info_zjtxornot1(A230,"")</f>
        <v>1</v>
      </c>
      <c r="AC230" s="22" t="str">
        <f>[1]!s_info_nature1(A230,"")</f>
        <v>公众企业</v>
      </c>
      <c r="AD230" s="6" t="str">
        <f>[1]!s_info_city(A230)</f>
        <v>北京市</v>
      </c>
      <c r="AE230" s="6" t="str">
        <f>[1]!s_info_province(A230)</f>
        <v>北京</v>
      </c>
      <c r="AF230">
        <v>116.40528500000001</v>
      </c>
      <c r="AG230">
        <v>39.904989</v>
      </c>
    </row>
    <row r="231" spans="1:33" x14ac:dyDescent="0.3">
      <c r="A231" s="16" t="s">
        <v>1089</v>
      </c>
      <c r="B231" s="16" t="s">
        <v>1090</v>
      </c>
      <c r="C231" s="16" t="str">
        <f>[1]!s_info_mkt(A231)</f>
        <v>创业板</v>
      </c>
      <c r="D231" s="16" t="str">
        <f>[1]!s_ipo_listeddate(A231)</f>
        <v>2021-09-29</v>
      </c>
      <c r="E231" s="16" t="str">
        <f>[1]!lastradeday_s("000002","")</f>
        <v>2026-06-22</v>
      </c>
      <c r="F231" s="16" t="str">
        <f>[1]!s_info_industry_csrc2023(A231,"",3)</f>
        <v>汽车制造业</v>
      </c>
      <c r="G231" s="16" t="str">
        <f>[1]!s_info_industry_csrc2023(A231,"",1)</f>
        <v>制造业</v>
      </c>
      <c r="H231" s="16">
        <f>[1]!s_is(A231,83,"FY","YTD","20251231",1,"",100000000)</f>
        <v>8.0853959567999993</v>
      </c>
      <c r="I231" s="16">
        <f>[1]!s_is(A231,83,"FY","YTD","20241231",1,"",100000000)</f>
        <v>7.4618977158000002</v>
      </c>
      <c r="J231" s="16">
        <f t="shared" si="9"/>
        <v>8.3557596840249992E-2</v>
      </c>
      <c r="K231" s="16">
        <f>[1]!s_is(A231,61,"FY","YTD","20251231",1,"",100000000)</f>
        <v>-0.54467378979999992</v>
      </c>
      <c r="L231" s="16">
        <f>[1]!s_is(A231,61,"FY","YTD","20241231",1,"",100000000)</f>
        <v>-0.29509228700000001</v>
      </c>
      <c r="M231" s="16">
        <f t="shared" si="10"/>
        <v>-0.84577440277183491</v>
      </c>
      <c r="N231" s="16">
        <f>[1]!s_fa_roe(A231,"20251231")</f>
        <v>-7.2611999999999997</v>
      </c>
      <c r="O231" s="16">
        <f>[1]!s_stmnote_rdexp(A231,"20251231",1,10000)</f>
        <v>4212.2550170000004</v>
      </c>
      <c r="P231" s="20">
        <f t="shared" si="11"/>
        <v>5.2097077737515124E-2</v>
      </c>
      <c r="Q231" s="16">
        <f>[1]!s_margin_tradingbalance(A231,"",10000)</f>
        <v>4957.7260999999999</v>
      </c>
      <c r="R231" s="16">
        <f>[1]!s_margin_seclendingbalance(A231,"",10000)</f>
        <v>0</v>
      </c>
      <c r="S231" s="17">
        <f>[1]!s_val_ev(A231,"",100000000)</f>
        <v>41.860825022500002</v>
      </c>
      <c r="T231" s="17">
        <f>[1]!share_freesharesmv(A231,"",100000000)</f>
        <v>13.2304681905</v>
      </c>
      <c r="U231" s="17">
        <f>[1]!s_dq_amount_btin(A231,E231,100000000)</f>
        <v>1.8494796600000001</v>
      </c>
      <c r="V231" s="17">
        <f>[1]!s_dq_turn(A231,E231)</f>
        <v>6.9417759087987037</v>
      </c>
      <c r="W231" s="2">
        <f>[1]!s_pq_amount(A231,"20260101","",100000000)</f>
        <v>69.68545598</v>
      </c>
      <c r="X231" s="2">
        <f>[1]!s_pq_avgamount(A231,"20260101","",100000000)</f>
        <v>0.63350414527272725</v>
      </c>
      <c r="Y231" s="17">
        <f>[1]!s_ipo_dilutedpe(A231)</f>
        <v>15.44</v>
      </c>
      <c r="Z231" s="12">
        <f>[1]!s_ipo_collection_total(A231,100000000)</f>
        <v>1.95927202</v>
      </c>
      <c r="AA231" s="2">
        <f>[1]!s_val_pe_ttm(A231,E231)</f>
        <v>-76.9713134765625</v>
      </c>
      <c r="AB231" s="5">
        <f>[1]!s_info_zjtxornot1(A231,"")</f>
        <v>1</v>
      </c>
      <c r="AC231" s="22" t="str">
        <f>[1]!s_info_nature1(A231,"")</f>
        <v>民营企业</v>
      </c>
      <c r="AD231" s="6" t="str">
        <f>[1]!s_info_city(A231)</f>
        <v>无锡市</v>
      </c>
      <c r="AE231" s="6" t="str">
        <f>[1]!s_info_province(A231)</f>
        <v>江苏省</v>
      </c>
      <c r="AF231">
        <v>120.301663</v>
      </c>
      <c r="AG231">
        <v>31.574729000000001</v>
      </c>
    </row>
    <row r="232" spans="1:33" x14ac:dyDescent="0.3">
      <c r="A232" s="16" t="s">
        <v>1091</v>
      </c>
      <c r="B232" s="16" t="s">
        <v>1092</v>
      </c>
      <c r="C232" s="16" t="str">
        <f>[1]!s_info_mkt(A232)</f>
        <v>科创板</v>
      </c>
      <c r="D232" s="16" t="str">
        <f>[1]!s_ipo_listeddate(A232)</f>
        <v>2019-10-14</v>
      </c>
      <c r="E232" s="16" t="str">
        <f>[1]!lastradeday_s("000002","")</f>
        <v>2026-06-22</v>
      </c>
      <c r="F232" s="16" t="str">
        <f>[1]!s_info_industry_csrc2023(A232,"",3)</f>
        <v>软件和信息技术服务业</v>
      </c>
      <c r="G232" s="16" t="str">
        <f>[1]!s_info_industry_csrc2023(A232,"",1)</f>
        <v>信息传输、软件和信息技术服务业</v>
      </c>
      <c r="H232" s="16">
        <f>[1]!s_is(A232,83,"FY","YTD","20251231",1,"",100000000)</f>
        <v>15.698113705899999</v>
      </c>
      <c r="I232" s="16">
        <f>[1]!s_is(A232,83,"FY","YTD","20241231",1,"",100000000)</f>
        <v>15.0361772327</v>
      </c>
      <c r="J232" s="16">
        <f t="shared" si="9"/>
        <v>4.4022923044592099E-2</v>
      </c>
      <c r="K232" s="16">
        <f>[1]!s_is(A232,61,"FY","YTD","20251231",1,"",100000000)</f>
        <v>0.35602585149999999</v>
      </c>
      <c r="L232" s="16">
        <f>[1]!s_is(A232,61,"FY","YTD","20241231",1,"",100000000)</f>
        <v>-0.33051313249999997</v>
      </c>
      <c r="M232" s="16">
        <f t="shared" si="10"/>
        <v>2.0771912414100524</v>
      </c>
      <c r="N232" s="16">
        <f>[1]!s_fa_roe(A232,"20251231")</f>
        <v>2.9007000000000001</v>
      </c>
      <c r="O232" s="16">
        <f>[1]!s_stmnote_rdexp(A232,"20251231",1,10000)</f>
        <v>38580.425887999998</v>
      </c>
      <c r="P232" s="20">
        <f t="shared" si="11"/>
        <v>0.24576472441717556</v>
      </c>
      <c r="Q232" s="16">
        <f>[1]!s_margin_tradingbalance(A232,"",10000)</f>
        <v>35428.077899999997</v>
      </c>
      <c r="R232" s="16">
        <f>[1]!s_margin_seclendingbalance(A232,"",10000)</f>
        <v>152.97970000000001</v>
      </c>
      <c r="S232" s="17">
        <f>[1]!s_val_ev(A232,"",100000000)</f>
        <v>424.96616949220004</v>
      </c>
      <c r="T232" s="17">
        <f>[1]!share_freesharesmv(A232,"",100000000)</f>
        <v>104.9514802697</v>
      </c>
      <c r="U232" s="17">
        <f>[1]!s_dq_amount_btin(A232,E232,100000000)</f>
        <v>10.300286590000001</v>
      </c>
      <c r="V232" s="17">
        <f>[1]!s_dq_turn(A232,E232)</f>
        <v>3.9515711957853386</v>
      </c>
      <c r="W232" s="2">
        <f>[1]!s_pq_amount(A232,"20260101","",100000000)</f>
        <v>555.83657968</v>
      </c>
      <c r="X232" s="2">
        <f>[1]!s_pq_avgamount(A232,"20260101","",100000000)</f>
        <v>5.0530598152727269</v>
      </c>
      <c r="Y232" s="17">
        <f>[1]!s_ipo_dilutedpe(A232)</f>
        <v>46.9</v>
      </c>
      <c r="Z232" s="12">
        <f>[1]!s_ipo_collection_total(A232,100000000)</f>
        <v>8.7287199999999991</v>
      </c>
      <c r="AA232" s="2">
        <f>[1]!s_val_pe_ttm(A232,E232)</f>
        <v>537.65362548828125</v>
      </c>
      <c r="AB232" s="5">
        <f>[1]!s_info_zjtxornot1(A232,"")</f>
        <v>1</v>
      </c>
      <c r="AC232" s="22" t="str">
        <f>[1]!s_info_nature1(A232,"")</f>
        <v>民营企业</v>
      </c>
      <c r="AD232" s="6" t="str">
        <f>[1]!s_info_city(A232)</f>
        <v>上海市</v>
      </c>
      <c r="AE232" s="6" t="str">
        <f>[1]!s_info_province(A232)</f>
        <v>上海</v>
      </c>
      <c r="AF232">
        <v>121.472644</v>
      </c>
      <c r="AG232">
        <v>31.231705999999999</v>
      </c>
    </row>
    <row r="233" spans="1:33" x14ac:dyDescent="0.3">
      <c r="A233" s="16" t="s">
        <v>1093</v>
      </c>
      <c r="B233" s="16" t="s">
        <v>1094</v>
      </c>
      <c r="C233" s="16" t="str">
        <f>[1]!s_info_mkt(A233)</f>
        <v>主板</v>
      </c>
      <c r="D233" s="16" t="str">
        <f>[1]!s_ipo_listeddate(A233)</f>
        <v>1999-03-19</v>
      </c>
      <c r="E233" s="16" t="str">
        <f>[1]!lastradeday_s("000002","")</f>
        <v>2026-06-22</v>
      </c>
      <c r="F233" s="16" t="str">
        <f>[1]!s_info_industry_csrc2023(A233,"",3)</f>
        <v>有色金属冶炼和压延加工业</v>
      </c>
      <c r="G233" s="16" t="str">
        <f>[1]!s_info_industry_csrc2023(A233,"",1)</f>
        <v>制造业</v>
      </c>
      <c r="H233" s="16">
        <f>[1]!s_is(A233,83,"FY","YTD","20251231",1,"",100000000)</f>
        <v>95.421267539799999</v>
      </c>
      <c r="I233" s="16">
        <f>[1]!s_is(A233,83,"FY","YTD","20241231",1,"",100000000)</f>
        <v>91.457848102900016</v>
      </c>
      <c r="J233" s="16">
        <f t="shared" si="9"/>
        <v>4.3336023305957427E-2</v>
      </c>
      <c r="K233" s="16">
        <f>[1]!s_is(A233,61,"FY","YTD","20251231",1,"",100000000)</f>
        <v>2.6478958215000001</v>
      </c>
      <c r="L233" s="16">
        <f>[1]!s_is(A233,61,"FY","YTD","20241231",1,"",100000000)</f>
        <v>1.4768968578999999</v>
      </c>
      <c r="M233" s="16">
        <f t="shared" si="10"/>
        <v>0.79287795714119402</v>
      </c>
      <c r="N233" s="16">
        <f>[1]!s_fa_roe(A233,"20251231")</f>
        <v>6.4794999999999998</v>
      </c>
      <c r="O233" s="16">
        <f>[1]!s_stmnote_rdexp(A233,"20251231",1,10000)</f>
        <v>28501.449462</v>
      </c>
      <c r="P233" s="20">
        <f t="shared" si="11"/>
        <v>2.9869074470334517E-2</v>
      </c>
      <c r="Q233" s="16">
        <f>[1]!s_margin_tradingbalance(A233,"",10000)</f>
        <v>137082.67970000001</v>
      </c>
      <c r="R233" s="16">
        <f>[1]!s_margin_seclendingbalance(A233,"",10000)</f>
        <v>1604.7525000000001</v>
      </c>
      <c r="S233" s="17">
        <f>[1]!s_val_ev(A233,"",100000000)</f>
        <v>395.84833804319999</v>
      </c>
      <c r="T233" s="17">
        <f>[1]!share_freesharesmv(A233,"",100000000)</f>
        <v>264.87434116639997</v>
      </c>
      <c r="U233" s="17">
        <f>[1]!s_dq_amount_btin(A233,E233,100000000)</f>
        <v>35.886682229999998</v>
      </c>
      <c r="V233" s="17">
        <f>[1]!s_dq_turn(A233,E233)</f>
        <v>9.1441272597814329</v>
      </c>
      <c r="W233" s="2">
        <f>[1]!s_pq_amount(A233,"20260101","",100000000)</f>
        <v>1801.4787898899999</v>
      </c>
      <c r="X233" s="2">
        <f>[1]!s_pq_avgamount(A233,"20260101","",100000000)</f>
        <v>16.377079908090909</v>
      </c>
      <c r="Y233" s="17">
        <f>[1]!s_ipo_dilutedpe(A233)</f>
        <v>0</v>
      </c>
      <c r="Z233" s="12">
        <f>[1]!s_ipo_collection_total(A233,100000000)</f>
        <v>5.5510000000000002</v>
      </c>
      <c r="AA233" s="2">
        <f>[1]!s_val_pe_ttm(A233,E233)</f>
        <v>138.56552124023438</v>
      </c>
      <c r="AB233" s="5">
        <f>[1]!s_info_zjtxornot1(A233,"")</f>
        <v>1</v>
      </c>
      <c r="AC233" s="22" t="str">
        <f>[1]!s_info_nature1(A233,"")</f>
        <v>中央国有企业</v>
      </c>
      <c r="AD233" s="6" t="str">
        <f>[1]!s_info_city(A233)</f>
        <v>北京市</v>
      </c>
      <c r="AE233" s="6" t="str">
        <f>[1]!s_info_province(A233)</f>
        <v>北京</v>
      </c>
      <c r="AF233">
        <v>116.40528500000001</v>
      </c>
      <c r="AG233">
        <v>39.904989</v>
      </c>
    </row>
    <row r="234" spans="1:33" x14ac:dyDescent="0.3">
      <c r="A234" s="16" t="s">
        <v>1095</v>
      </c>
      <c r="B234" s="16" t="s">
        <v>1096</v>
      </c>
      <c r="C234" s="16" t="str">
        <f>[1]!s_info_mkt(A234)</f>
        <v>主板</v>
      </c>
      <c r="D234" s="16" t="str">
        <f>[1]!s_ipo_listeddate(A234)</f>
        <v>1996-02-15</v>
      </c>
      <c r="E234" s="16" t="str">
        <f>[1]!lastradeday_s("000002","")</f>
        <v>2026-06-22</v>
      </c>
      <c r="F234" s="16" t="str">
        <f>[1]!s_info_industry_csrc2023(A234,"",3)</f>
        <v>计算机、通信和其他电子设备制造业</v>
      </c>
      <c r="G234" s="16" t="str">
        <f>[1]!s_info_industry_csrc2023(A234,"",1)</f>
        <v>制造业</v>
      </c>
      <c r="H234" s="16">
        <f>[1]!s_is(A234,83,"FY","YTD","20251231",1,"",100000000)</f>
        <v>78.943851116999994</v>
      </c>
      <c r="I234" s="16">
        <f>[1]!s_is(A234,83,"FY","YTD","20241231",1,"",100000000)</f>
        <v>73.209489722900003</v>
      </c>
      <c r="J234" s="16">
        <f t="shared" si="9"/>
        <v>7.8328115874112925E-2</v>
      </c>
      <c r="K234" s="16">
        <f>[1]!s_is(A234,61,"FY","YTD","20251231",1,"",100000000)</f>
        <v>6.6194508447000002</v>
      </c>
      <c r="L234" s="16">
        <f>[1]!s_is(A234,61,"FY","YTD","20241231",1,"",100000000)</f>
        <v>12.032480793</v>
      </c>
      <c r="M234" s="16">
        <f t="shared" si="10"/>
        <v>-0.44986815615355702</v>
      </c>
      <c r="N234" s="16">
        <f>[1]!s_fa_roe(A234,"20251231")</f>
        <v>5.8590999999999998</v>
      </c>
      <c r="O234" s="16">
        <f>[1]!s_stmnote_rdexp(A234,"20251231",1,10000)</f>
        <v>61781.825744000009</v>
      </c>
      <c r="P234" s="20">
        <f t="shared" si="11"/>
        <v>7.8260465976552465E-2</v>
      </c>
      <c r="Q234" s="16">
        <f>[1]!s_margin_tradingbalance(A234,"",10000)</f>
        <v>122678.28079999999</v>
      </c>
      <c r="R234" s="16">
        <f>[1]!s_margin_seclendingbalance(A234,"",10000)</f>
        <v>587.48940000000005</v>
      </c>
      <c r="S234" s="17">
        <f>[1]!s_val_ev(A234,"",100000000)</f>
        <v>221.93598211209999</v>
      </c>
      <c r="T234" s="17">
        <f>[1]!share_freesharesmv(A234,"",100000000)</f>
        <v>131.24472503759998</v>
      </c>
      <c r="U234" s="17">
        <f>[1]!s_dq_amount_btin(A234,E234,100000000)</f>
        <v>21.364702340000001</v>
      </c>
      <c r="V234" s="17">
        <f>[1]!s_dq_turn(A234,E234)</f>
        <v>9.8490575552815081</v>
      </c>
      <c r="W234" s="2">
        <f>[1]!s_pq_amount(A234,"20260101","",100000000)</f>
        <v>670.80476581000005</v>
      </c>
      <c r="X234" s="2">
        <f>[1]!s_pq_avgamount(A234,"20260101","",100000000)</f>
        <v>6.098225143727273</v>
      </c>
      <c r="Y234" s="17">
        <f>[1]!s_ipo_dilutedpe(A234)</f>
        <v>0</v>
      </c>
      <c r="Z234" s="12">
        <f>[1]!s_ipo_collection_total(A234,100000000)</f>
        <v>0.94499999999999995</v>
      </c>
      <c r="AA234" s="2">
        <f>[1]!s_val_pe_ttm(A234,E234)</f>
        <v>31.472829818725586</v>
      </c>
      <c r="AB234" s="5">
        <f>[1]!s_info_zjtxornot1(A234,"")</f>
        <v>1</v>
      </c>
      <c r="AC234" s="22" t="str">
        <f>[1]!s_info_nature1(A234,"")</f>
        <v>民营企业</v>
      </c>
      <c r="AD234" s="6" t="str">
        <f>[1]!s_info_city(A234)</f>
        <v>乌鲁木齐市</v>
      </c>
      <c r="AE234" s="6" t="str">
        <f>[1]!s_info_province(A234)</f>
        <v>新疆维吾尔自治区</v>
      </c>
      <c r="AF234">
        <v>87.617733000000001</v>
      </c>
      <c r="AG234">
        <v>43.792817999999997</v>
      </c>
    </row>
    <row r="235" spans="1:33" x14ac:dyDescent="0.3">
      <c r="A235" s="16" t="s">
        <v>1097</v>
      </c>
      <c r="B235" s="16" t="s">
        <v>1098</v>
      </c>
      <c r="C235" s="16" t="str">
        <f>[1]!s_info_mkt(A235)</f>
        <v>创业板</v>
      </c>
      <c r="D235" s="16" t="str">
        <f>[1]!s_ipo_listeddate(A235)</f>
        <v>2010-08-25</v>
      </c>
      <c r="E235" s="16" t="str">
        <f>[1]!lastradeday_s("000002","")</f>
        <v>2026-06-22</v>
      </c>
      <c r="F235" s="16" t="str">
        <f>[1]!s_info_industry_csrc2023(A235,"",3)</f>
        <v>化学原料和化学制品制造业</v>
      </c>
      <c r="G235" s="16" t="str">
        <f>[1]!s_info_industry_csrc2023(A235,"",1)</f>
        <v>制造业</v>
      </c>
      <c r="H235" s="16">
        <f>[1]!s_is(A235,83,"FY","YTD","20251231",1,"",100000000)</f>
        <v>11.7809196534</v>
      </c>
      <c r="I235" s="16">
        <f>[1]!s_is(A235,83,"FY","YTD","20241231",1,"",100000000)</f>
        <v>16.063200283099999</v>
      </c>
      <c r="J235" s="16">
        <f t="shared" si="9"/>
        <v>-0.26658950609022547</v>
      </c>
      <c r="K235" s="16">
        <f>[1]!s_is(A235,61,"FY","YTD","20251231",1,"",100000000)</f>
        <v>1.9008538786000002</v>
      </c>
      <c r="L235" s="16">
        <f>[1]!s_is(A235,61,"FY","YTD","20241231",1,"",100000000)</f>
        <v>3.4968018751000001</v>
      </c>
      <c r="M235" s="16">
        <f t="shared" si="10"/>
        <v>-0.4564021793354705</v>
      </c>
      <c r="N235" s="16">
        <f>[1]!s_fa_roe(A235,"20251231")</f>
        <v>5.1917</v>
      </c>
      <c r="O235" s="16">
        <f>[1]!s_stmnote_rdexp(A235,"20251231",1,10000)</f>
        <v>7472.7687430000005</v>
      </c>
      <c r="P235" s="20">
        <f t="shared" si="11"/>
        <v>6.3431115420970907E-2</v>
      </c>
      <c r="Q235" s="16">
        <f>[1]!s_margin_tradingbalance(A235,"",10000)</f>
        <v>78734.534400000004</v>
      </c>
      <c r="R235" s="16">
        <f>[1]!s_margin_seclendingbalance(A235,"",10000)</f>
        <v>91.796599999999998</v>
      </c>
      <c r="S235" s="17">
        <f>[1]!s_val_ev(A235,"",100000000)</f>
        <v>89.957130590499986</v>
      </c>
      <c r="T235" s="17">
        <f>[1]!share_freesharesmv(A235,"",100000000)</f>
        <v>75.560613804799999</v>
      </c>
      <c r="U235" s="17">
        <f>[1]!s_dq_amount_btin(A235,E235,100000000)</f>
        <v>2.1671934899999998</v>
      </c>
      <c r="V235" s="17">
        <f>[1]!s_dq_turn(A235,E235)</f>
        <v>2.7294863910719807</v>
      </c>
      <c r="W235" s="2">
        <f>[1]!s_pq_amount(A235,"20260101","",100000000)</f>
        <v>239.62836877999999</v>
      </c>
      <c r="X235" s="2">
        <f>[1]!s_pq_avgamount(A235,"20260101","",100000000)</f>
        <v>2.1784397161818183</v>
      </c>
      <c r="Y235" s="17">
        <f>[1]!s_ipo_dilutedpe(A235)</f>
        <v>61.22</v>
      </c>
      <c r="Z235" s="12">
        <f>[1]!s_ipo_collection_total(A235,100000000)</f>
        <v>2.7</v>
      </c>
      <c r="AA235" s="2">
        <f>[1]!s_val_pe_ttm(A235,E235)</f>
        <v>51.576408386230469</v>
      </c>
      <c r="AB235" s="5">
        <f>[1]!s_info_zjtxornot1(A235,"")</f>
        <v>0</v>
      </c>
      <c r="AC235" s="22" t="str">
        <f>[1]!s_info_nature1(A235,"")</f>
        <v>民营企业</v>
      </c>
      <c r="AD235" s="6" t="str">
        <f>[1]!s_info_city(A235)</f>
        <v>焦作市</v>
      </c>
      <c r="AE235" s="6" t="str">
        <f>[1]!s_info_province(A235)</f>
        <v>河南省</v>
      </c>
      <c r="AF235">
        <v>113.238266</v>
      </c>
      <c r="AG235">
        <v>35.239040000000003</v>
      </c>
    </row>
    <row r="236" spans="1:33" x14ac:dyDescent="0.3">
      <c r="A236" s="16" t="s">
        <v>1099</v>
      </c>
      <c r="B236" s="16" t="s">
        <v>1100</v>
      </c>
      <c r="C236" s="16" t="str">
        <f>[1]!s_info_mkt(A236)</f>
        <v>主板</v>
      </c>
      <c r="D236" s="16" t="str">
        <f>[1]!s_ipo_listeddate(A236)</f>
        <v>2020-04-22</v>
      </c>
      <c r="E236" s="16" t="str">
        <f>[1]!lastradeday_s("000002","")</f>
        <v>2026-06-22</v>
      </c>
      <c r="F236" s="16" t="str">
        <f>[1]!s_info_industry_csrc2023(A236,"",3)</f>
        <v>有色金属冶炼和压延加工业</v>
      </c>
      <c r="G236" s="16" t="str">
        <f>[1]!s_info_industry_csrc2023(A236,"",1)</f>
        <v>制造业</v>
      </c>
      <c r="H236" s="16">
        <f>[1]!s_is(A236,83,"FY","YTD","20251231",1,"",100000000)</f>
        <v>1250.6419338887999</v>
      </c>
      <c r="I236" s="16">
        <f>[1]!s_is(A236,83,"FY","YTD","20241231",1,"",100000000)</f>
        <v>1241.6080498254</v>
      </c>
      <c r="J236" s="16">
        <f t="shared" si="9"/>
        <v>7.275954810916696E-3</v>
      </c>
      <c r="K236" s="16">
        <f>[1]!s_is(A236,61,"FY","YTD","20251231",1,"",100000000)</f>
        <v>7.5245242653999993</v>
      </c>
      <c r="L236" s="16">
        <f>[1]!s_is(A236,61,"FY","YTD","20241231",1,"",100000000)</f>
        <v>4.6204262155000002</v>
      </c>
      <c r="M236" s="16">
        <f t="shared" si="10"/>
        <v>0.62853466638158006</v>
      </c>
      <c r="N236" s="16">
        <f>[1]!s_fa_roe(A236,"20251231")</f>
        <v>8.0373000000000001</v>
      </c>
      <c r="O236" s="16">
        <f>[1]!s_stmnote_rdexp(A236,"20251231",1,10000)</f>
        <v>62853.885580999995</v>
      </c>
      <c r="P236" s="20">
        <f t="shared" si="11"/>
        <v>5.0257298974103175E-3</v>
      </c>
      <c r="Q236" s="16">
        <f>[1]!s_margin_tradingbalance(A236,"",10000)</f>
        <v>34795.834799999997</v>
      </c>
      <c r="R236" s="16">
        <f>[1]!s_margin_seclendingbalance(A236,"",10000)</f>
        <v>9.49</v>
      </c>
      <c r="S236" s="17">
        <f>[1]!s_val_ev(A236,"",100000000)</f>
        <v>219.88277814960003</v>
      </c>
      <c r="T236" s="17">
        <f>[1]!share_freesharesmv(A236,"",100000000)</f>
        <v>109.350978</v>
      </c>
      <c r="U236" s="17">
        <f>[1]!s_dq_amount_btin(A236,E236,100000000)</f>
        <v>14.84083721</v>
      </c>
      <c r="V236" s="17">
        <f>[1]!s_dq_turn(A236,E236)</f>
        <v>6.8041052474883053</v>
      </c>
      <c r="W236" s="2">
        <f>[1]!s_pq_amount(A236,"20260101","",100000000)</f>
        <v>770.02255290000005</v>
      </c>
      <c r="X236" s="2">
        <f>[1]!s_pq_avgamount(A236,"20260101","",100000000)</f>
        <v>7.000205026363636</v>
      </c>
      <c r="Y236" s="17">
        <f>[1]!s_ipo_dilutedpe(A236)</f>
        <v>22.97</v>
      </c>
      <c r="Z236" s="12">
        <f>[1]!s_ipo_collection_total(A236,100000000)</f>
        <v>15.851000000000001</v>
      </c>
      <c r="AA236" s="2">
        <f>[1]!s_val_pe_ttm(A236,E236)</f>
        <v>28.485343933105469</v>
      </c>
      <c r="AB236" s="5">
        <f>[1]!s_info_zjtxornot1(A236,"")</f>
        <v>1</v>
      </c>
      <c r="AC236" s="22" t="str">
        <f>[1]!s_info_nature1(A236,"")</f>
        <v>民营企业</v>
      </c>
      <c r="AD236" s="6" t="str">
        <f>[1]!s_info_city(A236)</f>
        <v>宁波市</v>
      </c>
      <c r="AE236" s="6" t="str">
        <f>[1]!s_info_province(A236)</f>
        <v>浙江省</v>
      </c>
      <c r="AF236">
        <v>121.549792</v>
      </c>
      <c r="AG236">
        <v>29.868387999999999</v>
      </c>
    </row>
    <row r="237" spans="1:33" x14ac:dyDescent="0.3">
      <c r="A237" s="16" t="s">
        <v>1101</v>
      </c>
      <c r="B237" s="16" t="s">
        <v>1102</v>
      </c>
      <c r="C237" s="16" t="str">
        <f>[1]!s_info_mkt(A237)</f>
        <v>主板</v>
      </c>
      <c r="D237" s="16" t="str">
        <f>[1]!s_ipo_listeddate(A237)</f>
        <v>2023-03-15</v>
      </c>
      <c r="E237" s="16" t="str">
        <f>[1]!lastradeday_s("000002","")</f>
        <v>2026-06-22</v>
      </c>
      <c r="F237" s="16" t="str">
        <f>[1]!s_info_industry_csrc2023(A237,"",3)</f>
        <v>专用设备制造业</v>
      </c>
      <c r="G237" s="16" t="str">
        <f>[1]!s_info_industry_csrc2023(A237,"",1)</f>
        <v>制造业</v>
      </c>
      <c r="H237" s="16">
        <f>[1]!s_is(A237,83,"FY","YTD","20251231",1,"",100000000)</f>
        <v>8.7256682944000001</v>
      </c>
      <c r="I237" s="16">
        <f>[1]!s_is(A237,83,"FY","YTD","20241231",1,"",100000000)</f>
        <v>8.0148423932000004</v>
      </c>
      <c r="J237" s="16">
        <f t="shared" si="9"/>
        <v>8.8688693592163803E-2</v>
      </c>
      <c r="K237" s="16">
        <f>[1]!s_is(A237,61,"FY","YTD","20251231",1,"",100000000)</f>
        <v>0.95919635959999994</v>
      </c>
      <c r="L237" s="16">
        <f>[1]!s_is(A237,61,"FY","YTD","20241231",1,"",100000000)</f>
        <v>1.0203848306000001</v>
      </c>
      <c r="M237" s="16">
        <f t="shared" si="10"/>
        <v>-5.9966072764939565E-2</v>
      </c>
      <c r="N237" s="16">
        <f>[1]!s_fa_roe(A237,"20251231")</f>
        <v>7.4604999999999997</v>
      </c>
      <c r="O237" s="16">
        <f>[1]!s_stmnote_rdexp(A237,"20251231",1,10000)</f>
        <v>3806.2231770000003</v>
      </c>
      <c r="P237" s="20">
        <f t="shared" si="11"/>
        <v>4.3620993241775832E-2</v>
      </c>
      <c r="Q237" s="16">
        <f>[1]!s_margin_tradingbalance(A237,"",10000)</f>
        <v>0</v>
      </c>
      <c r="R237" s="16">
        <f>[1]!s_margin_seclendingbalance(A237,"",10000)</f>
        <v>0</v>
      </c>
      <c r="S237" s="17">
        <f>[1]!s_val_ev(A237,"",100000000)</f>
        <v>21.250616000000001</v>
      </c>
      <c r="T237" s="17">
        <f>[1]!share_freesharesmv(A237,"",100000000)</f>
        <v>10.1924920892</v>
      </c>
      <c r="U237" s="17">
        <f>[1]!s_dq_amount_btin(A237,E237,100000000)</f>
        <v>0.68218646000000005</v>
      </c>
      <c r="V237" s="17">
        <f>[1]!s_dq_turn(A237,E237)</f>
        <v>3.3077260499177998</v>
      </c>
      <c r="W237" s="2">
        <f>[1]!s_pq_amount(A237,"20260101","",100000000)</f>
        <v>55.444544010000001</v>
      </c>
      <c r="X237" s="2">
        <f>[1]!s_pq_avgamount(A237,"20260101","",100000000)</f>
        <v>0.50404130918181822</v>
      </c>
      <c r="Y237" s="17">
        <f>[1]!s_ipo_dilutedpe(A237)</f>
        <v>14.75</v>
      </c>
      <c r="Z237" s="12">
        <f>[1]!s_ipo_collection_total(A237,100000000)</f>
        <v>6.03</v>
      </c>
      <c r="AA237" s="2">
        <f>[1]!s_val_pe_ttm(A237,E237)</f>
        <v>32.127880096435547</v>
      </c>
      <c r="AB237" s="5">
        <f>[1]!s_info_zjtxornot1(A237,"")</f>
        <v>1</v>
      </c>
      <c r="AC237" s="22" t="str">
        <f>[1]!s_info_nature1(A237,"")</f>
        <v>民营企业</v>
      </c>
      <c r="AD237" s="6" t="str">
        <f>[1]!s_info_city(A237)</f>
        <v>温州市</v>
      </c>
      <c r="AE237" s="6" t="str">
        <f>[1]!s_info_province(A237)</f>
        <v>浙江省</v>
      </c>
      <c r="AF237">
        <v>120.672111</v>
      </c>
      <c r="AG237">
        <v>28.000575000000001</v>
      </c>
    </row>
    <row r="238" spans="1:33" x14ac:dyDescent="0.3">
      <c r="A238" s="16" t="s">
        <v>1103</v>
      </c>
      <c r="B238" s="16" t="s">
        <v>1104</v>
      </c>
      <c r="C238" s="16" t="str">
        <f>[1]!s_info_mkt(A238)</f>
        <v>创业板</v>
      </c>
      <c r="D238" s="16" t="str">
        <f>[1]!s_ipo_listeddate(A238)</f>
        <v>2022-08-10</v>
      </c>
      <c r="E238" s="16" t="str">
        <f>[1]!lastradeday_s("000002","")</f>
        <v>2026-06-22</v>
      </c>
      <c r="F238" s="16" t="str">
        <f>[1]!s_info_industry_csrc2023(A238,"",3)</f>
        <v>计算机、通信和其他电子设备制造业</v>
      </c>
      <c r="G238" s="16" t="str">
        <f>[1]!s_info_industry_csrc2023(A238,"",1)</f>
        <v>制造业</v>
      </c>
      <c r="H238" s="16">
        <f>[1]!s_is(A238,83,"FY","YTD","20251231",1,"",100000000)</f>
        <v>7.1811942778999995</v>
      </c>
      <c r="I238" s="16">
        <f>[1]!s_is(A238,83,"FY","YTD","20241231",1,"",100000000)</f>
        <v>6.7083978991999995</v>
      </c>
      <c r="J238" s="16">
        <f t="shared" si="9"/>
        <v>7.0478284950328041E-2</v>
      </c>
      <c r="K238" s="16">
        <f>[1]!s_is(A238,61,"FY","YTD","20251231",1,"",100000000)</f>
        <v>0.85402429499999999</v>
      </c>
      <c r="L238" s="16">
        <f>[1]!s_is(A238,61,"FY","YTD","20241231",1,"",100000000)</f>
        <v>1.2430647314000001</v>
      </c>
      <c r="M238" s="16">
        <f t="shared" si="10"/>
        <v>-0.31296876709054705</v>
      </c>
      <c r="N238" s="16">
        <f>[1]!s_fa_roe(A238,"20251231")</f>
        <v>4.5951000000000004</v>
      </c>
      <c r="O238" s="16">
        <f>[1]!s_stmnote_rdexp(A238,"20251231",1,10000)</f>
        <v>10301.070405</v>
      </c>
      <c r="P238" s="20">
        <f t="shared" si="11"/>
        <v>0.1434450873540821</v>
      </c>
      <c r="Q238" s="16">
        <f>[1]!s_margin_tradingbalance(A238,"",10000)</f>
        <v>6806.4848000000002</v>
      </c>
      <c r="R238" s="16">
        <f>[1]!s_margin_seclendingbalance(A238,"",10000)</f>
        <v>19.174800000000001</v>
      </c>
      <c r="S238" s="17">
        <f>[1]!s_val_ev(A238,"",100000000)</f>
        <v>28.656303843000003</v>
      </c>
      <c r="T238" s="17">
        <f>[1]!share_freesharesmv(A238,"",100000000)</f>
        <v>9.7870640819999988</v>
      </c>
      <c r="U238" s="17">
        <f>[1]!s_dq_amount_btin(A238,E238,100000000)</f>
        <v>0.59374399</v>
      </c>
      <c r="V238" s="17">
        <f>[1]!s_dq_turn(A238,E238)</f>
        <v>3.019853952291554</v>
      </c>
      <c r="W238" s="2">
        <f>[1]!s_pq_amount(A238,"20260101","",100000000)</f>
        <v>44.446423680000002</v>
      </c>
      <c r="X238" s="2">
        <f>[1]!s_pq_avgamount(A238,"20260101","",100000000)</f>
        <v>0.40405839709090913</v>
      </c>
      <c r="Y238" s="17">
        <f>[1]!s_ipo_dilutedpe(A238)</f>
        <v>32.380000000000003</v>
      </c>
      <c r="Z238" s="12">
        <f>[1]!s_ipo_collection_total(A238,100000000)</f>
        <v>11.228448</v>
      </c>
      <c r="AA238" s="2">
        <f>[1]!s_val_pe_ttm(A238,E238)</f>
        <v>60.952594757080078</v>
      </c>
      <c r="AB238" s="5">
        <f>[1]!s_info_zjtxornot1(A238,"")</f>
        <v>0</v>
      </c>
      <c r="AC238" s="22" t="str">
        <f>[1]!s_info_nature1(A238,"")</f>
        <v>民营企业</v>
      </c>
      <c r="AD238" s="6" t="str">
        <f>[1]!s_info_city(A238)</f>
        <v>深圳市</v>
      </c>
      <c r="AE238" s="6" t="str">
        <f>[1]!s_info_province(A238)</f>
        <v>广东省</v>
      </c>
      <c r="AF238">
        <v>114.085947</v>
      </c>
      <c r="AG238">
        <v>22.547000000000001</v>
      </c>
    </row>
    <row r="239" spans="1:33" x14ac:dyDescent="0.3">
      <c r="A239" s="16" t="s">
        <v>1105</v>
      </c>
      <c r="B239" s="16" t="s">
        <v>1106</v>
      </c>
      <c r="C239" s="16" t="str">
        <f>[1]!s_info_mkt(A239)</f>
        <v>主板</v>
      </c>
      <c r="D239" s="16" t="str">
        <f>[1]!s_ipo_listeddate(A239)</f>
        <v>2008-01-28</v>
      </c>
      <c r="E239" s="16" t="str">
        <f>[1]!lastradeday_s("000002","")</f>
        <v>2026-06-22</v>
      </c>
      <c r="F239" s="16" t="str">
        <f>[1]!s_info_industry_csrc2023(A239,"",3)</f>
        <v>房地产业</v>
      </c>
      <c r="G239" s="16" t="str">
        <f>[1]!s_info_industry_csrc2023(A239,"",1)</f>
        <v>房地产业</v>
      </c>
      <c r="H239" s="16">
        <f>[1]!s_is(A239,83,"FY","YTD","20251231",1,"",100000000)</f>
        <v>101.0191824584</v>
      </c>
      <c r="I239" s="16">
        <f>[1]!s_is(A239,83,"FY","YTD","20241231",1,"",100000000)</f>
        <v>76.959038984799989</v>
      </c>
      <c r="J239" s="16">
        <f t="shared" si="9"/>
        <v>0.31263570583764788</v>
      </c>
      <c r="K239" s="16">
        <f>[1]!s_is(A239,61,"FY","YTD","20251231",1,"",100000000)</f>
        <v>-5.2054630079000006</v>
      </c>
      <c r="L239" s="16">
        <f>[1]!s_is(A239,61,"FY","YTD","20241231",1,"",100000000)</f>
        <v>-0.56572549959999996</v>
      </c>
      <c r="M239" s="16">
        <f t="shared" si="10"/>
        <v>-8.2013936292080842</v>
      </c>
      <c r="N239" s="16">
        <f>[1]!s_fa_roe(A239,"20251231")</f>
        <v>-8.3853000000000009</v>
      </c>
      <c r="O239" s="16">
        <f>[1]!s_stmnote_rdexp(A239,"20251231",1,10000)</f>
        <v>0</v>
      </c>
      <c r="P239" s="20">
        <f t="shared" si="11"/>
        <v>0</v>
      </c>
      <c r="Q239" s="16">
        <f>[1]!s_margin_tradingbalance(A239,"",10000)</f>
        <v>0</v>
      </c>
      <c r="R239" s="16">
        <f>[1]!s_margin_seclendingbalance(A239,"",10000)</f>
        <v>0</v>
      </c>
      <c r="S239" s="17">
        <f>[1]!s_val_ev(A239,"",100000000)</f>
        <v>146.03846632919999</v>
      </c>
      <c r="T239" s="17">
        <f>[1]!share_freesharesmv(A239,"",100000000)</f>
        <v>59.334267434399997</v>
      </c>
      <c r="U239" s="17">
        <f>[1]!s_dq_amount_btin(A239,E239,100000000)</f>
        <v>20.38989578</v>
      </c>
      <c r="V239" s="17">
        <f>[1]!s_dq_turn(A239,E239)</f>
        <v>13.608727942786748</v>
      </c>
      <c r="W239" s="2">
        <f>[1]!s_pq_amount(A239,"20260101","",100000000)</f>
        <v>1143.5300491800001</v>
      </c>
      <c r="X239" s="2">
        <f>[1]!s_pq_avgamount(A239,"20260101","",100000000)</f>
        <v>10.395727719818183</v>
      </c>
      <c r="Y239" s="17">
        <f>[1]!s_ipo_dilutedpe(A239)</f>
        <v>26.55</v>
      </c>
      <c r="Z239" s="12">
        <f>[1]!s_ipo_collection_total(A239,100000000)</f>
        <v>4.1651999999999996</v>
      </c>
      <c r="AA239" s="2">
        <f>[1]!s_val_pe_ttm(A239,E239)</f>
        <v>-26.328330993652344</v>
      </c>
      <c r="AB239" s="5">
        <f>[1]!s_info_zjtxornot1(A239,"")</f>
        <v>0</v>
      </c>
      <c r="AC239" s="22" t="str">
        <f>[1]!s_info_nature1(A239,"")</f>
        <v>地方国有企业</v>
      </c>
      <c r="AD239" s="6" t="str">
        <f>[1]!s_info_city(A239)</f>
        <v>合肥市</v>
      </c>
      <c r="AE239" s="6" t="str">
        <f>[1]!s_info_province(A239)</f>
        <v>安徽省</v>
      </c>
      <c r="AF239">
        <v>117.28304199999999</v>
      </c>
      <c r="AG239">
        <v>31.861190000000001</v>
      </c>
    </row>
    <row r="240" spans="1:33" x14ac:dyDescent="0.3">
      <c r="A240" s="16" t="s">
        <v>1107</v>
      </c>
      <c r="B240" s="16" t="s">
        <v>1108</v>
      </c>
      <c r="C240" s="16" t="str">
        <f>[1]!s_info_mkt(A240)</f>
        <v>主板</v>
      </c>
      <c r="D240" s="16" t="str">
        <f>[1]!s_ipo_listeddate(A240)</f>
        <v>2025-01-03</v>
      </c>
      <c r="E240" s="16" t="str">
        <f>[1]!lastradeday_s("000002","")</f>
        <v>2026-06-22</v>
      </c>
      <c r="F240" s="16" t="str">
        <f>[1]!s_info_industry_csrc2023(A240,"",3)</f>
        <v>计算机、通信和其他电子设备制造业</v>
      </c>
      <c r="G240" s="16" t="str">
        <f>[1]!s_info_industry_csrc2023(A240,"",1)</f>
        <v>制造业</v>
      </c>
      <c r="H240" s="16">
        <f>[1]!s_is(A240,83,"FY","YTD","20251231",1,"",100000000)</f>
        <v>23.4455948204</v>
      </c>
      <c r="I240" s="16">
        <f>[1]!s_is(A240,83,"FY","YTD","20241231",1,"",100000000)</f>
        <v>25.897050761300001</v>
      </c>
      <c r="J240" s="16">
        <f t="shared" si="9"/>
        <v>-9.4661587664777835E-2</v>
      </c>
      <c r="K240" s="16">
        <f>[1]!s_is(A240,61,"FY","YTD","20251231",1,"",100000000)</f>
        <v>1.6116055015000001</v>
      </c>
      <c r="L240" s="16">
        <f>[1]!s_is(A240,61,"FY","YTD","20241231",1,"",100000000)</f>
        <v>1.3608541634</v>
      </c>
      <c r="M240" s="16">
        <f t="shared" si="10"/>
        <v>0.18426025715607564</v>
      </c>
      <c r="N240" s="16">
        <f>[1]!s_fa_roe(A240,"20251231")</f>
        <v>7.5983999999999998</v>
      </c>
      <c r="O240" s="16">
        <f>[1]!s_stmnote_rdexp(A240,"20251231",1,10000)</f>
        <v>11232.166478000001</v>
      </c>
      <c r="P240" s="20">
        <f t="shared" si="11"/>
        <v>4.7907364108446072E-2</v>
      </c>
      <c r="Q240" s="16">
        <f>[1]!s_margin_tradingbalance(A240,"",10000)</f>
        <v>17491.753100000002</v>
      </c>
      <c r="R240" s="16">
        <f>[1]!s_margin_seclendingbalance(A240,"",10000)</f>
        <v>120.34699999999999</v>
      </c>
      <c r="S240" s="17">
        <f>[1]!s_val_ev(A240,"",100000000)</f>
        <v>111.552588</v>
      </c>
      <c r="T240" s="17">
        <f>[1]!share_freesharesmv(A240,"",100000000)</f>
        <v>42.970820476499995</v>
      </c>
      <c r="U240" s="17">
        <f>[1]!s_dq_amount_btin(A240,E240,100000000)</f>
        <v>6.0333051400000004</v>
      </c>
      <c r="V240" s="17">
        <f>[1]!s_dq_turn(A240,E240)</f>
        <v>11.672775885288761</v>
      </c>
      <c r="W240" s="2">
        <f>[1]!s_pq_amount(A240,"20260101","",100000000)</f>
        <v>176.38539467999999</v>
      </c>
      <c r="X240" s="2">
        <f>[1]!s_pq_avgamount(A240,"20260101","",100000000)</f>
        <v>1.6035035880000001</v>
      </c>
      <c r="Y240" s="17">
        <f>[1]!s_ipo_dilutedpe(A240)</f>
        <v>20.13</v>
      </c>
      <c r="Z240" s="12">
        <f>[1]!s_ipo_collection_total(A240,100000000)</f>
        <v>8.1266099999999994</v>
      </c>
      <c r="AA240" s="2">
        <f>[1]!s_val_pe_ttm(A240,E240)</f>
        <v>64.425331115722656</v>
      </c>
      <c r="AB240" s="5">
        <f>[1]!s_info_zjtxornot1(A240,"")</f>
        <v>0</v>
      </c>
      <c r="AC240" s="22" t="str">
        <f>[1]!s_info_nature1(A240,"")</f>
        <v>民营企业</v>
      </c>
      <c r="AD240" s="6" t="str">
        <f>[1]!s_info_city(A240)</f>
        <v>包头市</v>
      </c>
      <c r="AE240" s="6" t="str">
        <f>[1]!s_info_province(A240)</f>
        <v>内蒙古自治区</v>
      </c>
      <c r="AF240">
        <v>109.840405</v>
      </c>
      <c r="AG240">
        <v>40.658168000000003</v>
      </c>
    </row>
    <row r="241" spans="1:33" x14ac:dyDescent="0.3">
      <c r="A241" s="16" t="s">
        <v>1109</v>
      </c>
      <c r="B241" s="16" t="s">
        <v>1110</v>
      </c>
      <c r="C241" s="16" t="str">
        <f>[1]!s_info_mkt(A241)</f>
        <v>创业板</v>
      </c>
      <c r="D241" s="16" t="str">
        <f>[1]!s_ipo_listeddate(A241)</f>
        <v>2018-09-25</v>
      </c>
      <c r="E241" s="16" t="str">
        <f>[1]!lastradeday_s("000002","")</f>
        <v>2026-06-22</v>
      </c>
      <c r="F241" s="16" t="str">
        <f>[1]!s_info_industry_csrc2023(A241,"",3)</f>
        <v>家具制造业</v>
      </c>
      <c r="G241" s="16" t="str">
        <f>[1]!s_info_industry_csrc2023(A241,"",1)</f>
        <v>制造业</v>
      </c>
      <c r="H241" s="16">
        <f>[1]!s_is(A241,83,"FY","YTD","20251231",1,"",100000000)</f>
        <v>8.4688998886999993</v>
      </c>
      <c r="I241" s="16">
        <f>[1]!s_is(A241,83,"FY","YTD","20241231",1,"",100000000)</f>
        <v>10.266533796499999</v>
      </c>
      <c r="J241" s="16">
        <f t="shared" si="9"/>
        <v>-0.17509647787969462</v>
      </c>
      <c r="K241" s="16">
        <f>[1]!s_is(A241,61,"FY","YTD","20251231",1,"",100000000)</f>
        <v>8.9105848200000004E-2</v>
      </c>
      <c r="L241" s="16">
        <f>[1]!s_is(A241,61,"FY","YTD","20241231",1,"",100000000)</f>
        <v>-1.7521341988999999</v>
      </c>
      <c r="M241" s="16">
        <f t="shared" si="10"/>
        <v>1.0508556069825823</v>
      </c>
      <c r="N241" s="16">
        <f>[1]!s_fa_roe(A241,"20251231")</f>
        <v>1.5959000000000001</v>
      </c>
      <c r="O241" s="16">
        <f>[1]!s_stmnote_rdexp(A241,"20251231",1,10000)</f>
        <v>3026.4397120000003</v>
      </c>
      <c r="P241" s="20">
        <f t="shared" si="11"/>
        <v>3.5735924993494851E-2</v>
      </c>
      <c r="Q241" s="16">
        <f>[1]!s_margin_tradingbalance(A241,"",10000)</f>
        <v>0</v>
      </c>
      <c r="R241" s="16">
        <f>[1]!s_margin_seclendingbalance(A241,"",10000)</f>
        <v>0</v>
      </c>
      <c r="S241" s="17">
        <f>[1]!s_val_ev(A241,"",100000000)</f>
        <v>46.040013360000003</v>
      </c>
      <c r="T241" s="17">
        <f>[1]!share_freesharesmv(A241,"",100000000)</f>
        <v>28.15638804</v>
      </c>
      <c r="U241" s="17">
        <f>[1]!s_dq_amount_btin(A241,E241,100000000)</f>
        <v>2.7313473300000002</v>
      </c>
      <c r="V241" s="17">
        <f>[1]!s_dq_turn(A241,E241)</f>
        <v>7.617880042390003</v>
      </c>
      <c r="W241" s="2">
        <f>[1]!s_pq_amount(A241,"20260101","",100000000)</f>
        <v>368.26764464000001</v>
      </c>
      <c r="X241" s="2">
        <f>[1]!s_pq_avgamount(A241,"20260101","",100000000)</f>
        <v>3.3478876785454545</v>
      </c>
      <c r="Y241" s="17">
        <f>[1]!s_ipo_dilutedpe(A241)</f>
        <v>22.99</v>
      </c>
      <c r="Z241" s="12">
        <f>[1]!s_ipo_collection_total(A241,100000000)</f>
        <v>3.4826999999999999</v>
      </c>
      <c r="AA241" s="2">
        <f>[1]!s_val_pe_ttm(A241,E241)</f>
        <v>-433.17343139648438</v>
      </c>
      <c r="AB241" s="5">
        <f>[1]!s_info_zjtxornot1(A241,"")</f>
        <v>0</v>
      </c>
      <c r="AC241" s="22" t="str">
        <f>[1]!s_info_nature1(A241,"")</f>
        <v>民营企业</v>
      </c>
      <c r="AD241" s="6" t="str">
        <f>[1]!s_info_city(A241)</f>
        <v>中山市</v>
      </c>
      <c r="AE241" s="6" t="str">
        <f>[1]!s_info_province(A241)</f>
        <v>广东省</v>
      </c>
      <c r="AF241">
        <v>113.382391</v>
      </c>
      <c r="AG241">
        <v>22.521113</v>
      </c>
    </row>
    <row r="242" spans="1:33" x14ac:dyDescent="0.3">
      <c r="A242" s="16" t="s">
        <v>1111</v>
      </c>
      <c r="B242" s="16" t="s">
        <v>1112</v>
      </c>
      <c r="C242" s="16" t="str">
        <f>[1]!s_info_mkt(A242)</f>
        <v>主板</v>
      </c>
      <c r="D242" s="16" t="str">
        <f>[1]!s_ipo_listeddate(A242)</f>
        <v>2017-09-06</v>
      </c>
      <c r="E242" s="16" t="str">
        <f>[1]!lastradeday_s("000002","")</f>
        <v>2026-06-22</v>
      </c>
      <c r="F242" s="16" t="str">
        <f>[1]!s_info_industry_csrc2023(A242,"",3)</f>
        <v>非金属矿物制品业</v>
      </c>
      <c r="G242" s="16" t="str">
        <f>[1]!s_info_industry_csrc2023(A242,"",1)</f>
        <v>制造业</v>
      </c>
      <c r="H242" s="16">
        <f>[1]!s_is(A242,83,"FY","YTD","20251231",1,"",100000000)</f>
        <v>30.856269316199999</v>
      </c>
      <c r="I242" s="16">
        <f>[1]!s_is(A242,83,"FY","YTD","20241231",1,"",100000000)</f>
        <v>31.003037433899998</v>
      </c>
      <c r="J242" s="16">
        <f t="shared" si="9"/>
        <v>-4.7339915649527997E-3</v>
      </c>
      <c r="K242" s="16">
        <f>[1]!s_is(A242,61,"FY","YTD","20251231",1,"",100000000)</f>
        <v>1.1157138627000001</v>
      </c>
      <c r="L242" s="16">
        <f>[1]!s_is(A242,61,"FY","YTD","20241231",1,"",100000000)</f>
        <v>1.0100489931999999</v>
      </c>
      <c r="M242" s="16">
        <f t="shared" si="10"/>
        <v>0.10461360806393824</v>
      </c>
      <c r="N242" s="16">
        <f>[1]!s_fa_roe(A242,"20251231")</f>
        <v>13.9345</v>
      </c>
      <c r="O242" s="16">
        <f>[1]!s_stmnote_rdexp(A242,"20251231",1,10000)</f>
        <v>10404.663543999999</v>
      </c>
      <c r="P242" s="20">
        <f t="shared" si="11"/>
        <v>3.3719771620405826E-2</v>
      </c>
      <c r="Q242" s="16">
        <f>[1]!s_margin_tradingbalance(A242,"",10000)</f>
        <v>0</v>
      </c>
      <c r="R242" s="16">
        <f>[1]!s_margin_seclendingbalance(A242,"",10000)</f>
        <v>0</v>
      </c>
      <c r="S242" s="17">
        <f>[1]!s_val_ev(A242,"",100000000)</f>
        <v>33.930659783999999</v>
      </c>
      <c r="T242" s="17">
        <f>[1]!share_freesharesmv(A242,"",100000000)</f>
        <v>19.2329964939</v>
      </c>
      <c r="U242" s="17">
        <f>[1]!s_dq_amount_btin(A242,E242,100000000)</f>
        <v>2.54934583</v>
      </c>
      <c r="V242" s="17">
        <f>[1]!s_dq_turn(A242,E242)</f>
        <v>7.3286111735810628</v>
      </c>
      <c r="W242" s="2">
        <f>[1]!s_pq_amount(A242,"20260101","",100000000)</f>
        <v>111.66309622999999</v>
      </c>
      <c r="X242" s="2">
        <f>[1]!s_pq_avgamount(A242,"20260101","",100000000)</f>
        <v>1.0151190566363635</v>
      </c>
      <c r="Y242" s="17">
        <f>[1]!s_ipo_dilutedpe(A242)</f>
        <v>22.99</v>
      </c>
      <c r="Z242" s="12">
        <f>[1]!s_ipo_collection_total(A242,100000000)</f>
        <v>3.535952</v>
      </c>
      <c r="AA242" s="2">
        <f>[1]!s_val_pe_ttm(A242,E242)</f>
        <v>29.309469223022461</v>
      </c>
      <c r="AB242" s="5">
        <f>[1]!s_info_zjtxornot1(A242,"")</f>
        <v>1</v>
      </c>
      <c r="AC242" s="22" t="str">
        <f>[1]!s_info_nature1(A242,"")</f>
        <v>民营企业</v>
      </c>
      <c r="AD242" s="6" t="str">
        <f>[1]!s_info_city(A242)</f>
        <v>佛山市</v>
      </c>
      <c r="AE242" s="6" t="str">
        <f>[1]!s_info_province(A242)</f>
        <v>广东省</v>
      </c>
      <c r="AF242">
        <v>113.12271699999999</v>
      </c>
      <c r="AG242">
        <v>23.028762</v>
      </c>
    </row>
    <row r="243" spans="1:33" x14ac:dyDescent="0.3">
      <c r="A243" s="16" t="s">
        <v>1113</v>
      </c>
      <c r="B243" s="16" t="s">
        <v>1114</v>
      </c>
      <c r="C243" s="16" t="str">
        <f>[1]!s_info_mkt(A243)</f>
        <v>科创板</v>
      </c>
      <c r="D243" s="16" t="str">
        <f>[1]!s_ipo_listeddate(A243)</f>
        <v>2020-09-09</v>
      </c>
      <c r="E243" s="16" t="str">
        <f>[1]!lastradeday_s("000002","")</f>
        <v>2026-06-22</v>
      </c>
      <c r="F243" s="16" t="str">
        <f>[1]!s_info_industry_csrc2023(A243,"",3)</f>
        <v>专用设备制造业</v>
      </c>
      <c r="G243" s="16" t="str">
        <f>[1]!s_info_industry_csrc2023(A243,"",1)</f>
        <v>制造业</v>
      </c>
      <c r="H243" s="16">
        <f>[1]!s_is(A243,83,"FY","YTD","20251231",1,"",100000000)</f>
        <v>42.170039571899999</v>
      </c>
      <c r="I243" s="16">
        <f>[1]!s_is(A243,83,"FY","YTD","20241231",1,"",100000000)</f>
        <v>45.247172316800004</v>
      </c>
      <c r="J243" s="16">
        <f t="shared" si="9"/>
        <v>-6.8007183373920643E-2</v>
      </c>
      <c r="K243" s="16">
        <f>[1]!s_is(A243,61,"FY","YTD","20251231",1,"",100000000)</f>
        <v>-8.7955613821000007</v>
      </c>
      <c r="L243" s="16">
        <f>[1]!s_is(A243,61,"FY","YTD","20241231",1,"",100000000)</f>
        <v>-1.6306819477000001</v>
      </c>
      <c r="M243" s="16">
        <f t="shared" si="10"/>
        <v>-4.3937933111393823</v>
      </c>
      <c r="N243" s="16">
        <f>[1]!s_fa_roe(A243,"20251231")</f>
        <v>-31.431100000000001</v>
      </c>
      <c r="O243" s="16">
        <f>[1]!s_stmnote_rdexp(A243,"20251231",1,10000)</f>
        <v>61306.049785000003</v>
      </c>
      <c r="P243" s="20">
        <f t="shared" si="11"/>
        <v>0.14537821260630565</v>
      </c>
      <c r="Q243" s="16">
        <f>[1]!s_margin_tradingbalance(A243,"",10000)</f>
        <v>73455.123600000006</v>
      </c>
      <c r="R243" s="16">
        <f>[1]!s_margin_seclendingbalance(A243,"",10000)</f>
        <v>223.33150000000001</v>
      </c>
      <c r="S243" s="17">
        <f>[1]!s_val_ev(A243,"",100000000)</f>
        <v>189.8825313216</v>
      </c>
      <c r="T243" s="17">
        <f>[1]!share_freesharesmv(A243,"",100000000)</f>
        <v>141.73754313120003</v>
      </c>
      <c r="U243" s="17">
        <f>[1]!s_dq_amount_btin(A243,E243,100000000)</f>
        <v>14.64227498</v>
      </c>
      <c r="V243" s="17">
        <f>[1]!s_dq_turn(A243,E243)</f>
        <v>7.6640645255315079</v>
      </c>
      <c r="W243" s="2">
        <f>[1]!s_pq_amount(A243,"20260101","",100000000)</f>
        <v>735.06059697000001</v>
      </c>
      <c r="X243" s="2">
        <f>[1]!s_pq_avgamount(A243,"20260101","",100000000)</f>
        <v>6.6823690633636366</v>
      </c>
      <c r="Y243" s="17">
        <f>[1]!s_ipo_dilutedpe(A243)</f>
        <v>37.6</v>
      </c>
      <c r="Z243" s="12">
        <f>[1]!s_ipo_collection_total(A243,100000000)</f>
        <v>7.28</v>
      </c>
      <c r="AA243" s="2">
        <f>[1]!s_val_pe_ttm(A243,E243)</f>
        <v>-28.530422210693359</v>
      </c>
      <c r="AB243" s="5">
        <f>[1]!s_info_zjtxornot1(A243,"")</f>
        <v>0</v>
      </c>
      <c r="AC243" s="22" t="str">
        <f>[1]!s_info_nature1(A243,"")</f>
        <v>民营企业</v>
      </c>
      <c r="AD243" s="6" t="str">
        <f>[1]!s_info_city(A243)</f>
        <v>深圳市</v>
      </c>
      <c r="AE243" s="6" t="str">
        <f>[1]!s_info_province(A243)</f>
        <v>广东省</v>
      </c>
      <c r="AF243">
        <v>114.085947</v>
      </c>
      <c r="AG243">
        <v>22.547000000000001</v>
      </c>
    </row>
    <row r="244" spans="1:33" x14ac:dyDescent="0.3">
      <c r="A244" s="16" t="s">
        <v>1115</v>
      </c>
      <c r="B244" s="16" t="s">
        <v>1116</v>
      </c>
      <c r="C244" s="16" t="str">
        <f>[1]!s_info_mkt(A244)</f>
        <v>主板</v>
      </c>
      <c r="D244" s="16" t="str">
        <f>[1]!s_ipo_listeddate(A244)</f>
        <v>2010-10-15</v>
      </c>
      <c r="E244" s="16" t="str">
        <f>[1]!lastradeday_s("000002","")</f>
        <v>2026-06-22</v>
      </c>
      <c r="F244" s="16" t="str">
        <f>[1]!s_info_industry_csrc2023(A244,"",3)</f>
        <v>纺织服装、服饰业</v>
      </c>
      <c r="G244" s="16" t="str">
        <f>[1]!s_info_industry_csrc2023(A244,"",1)</f>
        <v>制造业</v>
      </c>
      <c r="H244" s="16">
        <f>[1]!s_is(A244,83,"FY","YTD","20251231",1,"",100000000)</f>
        <v>12.650188955399999</v>
      </c>
      <c r="I244" s="16">
        <f>[1]!s_is(A244,83,"FY","YTD","20241231",1,"",100000000)</f>
        <v>11.824667572300001</v>
      </c>
      <c r="J244" s="16">
        <f t="shared" si="9"/>
        <v>6.9813496071029713E-2</v>
      </c>
      <c r="K244" s="16">
        <f>[1]!s_is(A244,61,"FY","YTD","20251231",1,"",100000000)</f>
        <v>0.46348191109999998</v>
      </c>
      <c r="L244" s="16">
        <f>[1]!s_is(A244,61,"FY","YTD","20241231",1,"",100000000)</f>
        <v>0.19114974370000001</v>
      </c>
      <c r="M244" s="16">
        <f t="shared" si="10"/>
        <v>1.4247058987816994</v>
      </c>
      <c r="N244" s="16">
        <f>[1]!s_fa_roe(A244,"20251231")</f>
        <v>4.383</v>
      </c>
      <c r="O244" s="16">
        <f>[1]!s_stmnote_rdexp(A244,"20251231",1,10000)</f>
        <v>5259.3952330000002</v>
      </c>
      <c r="P244" s="20">
        <f t="shared" si="11"/>
        <v>4.1575625878338497E-2</v>
      </c>
      <c r="Q244" s="16">
        <f>[1]!s_margin_tradingbalance(A244,"",10000)</f>
        <v>0</v>
      </c>
      <c r="R244" s="16">
        <f>[1]!s_margin_seclendingbalance(A244,"",10000)</f>
        <v>0</v>
      </c>
      <c r="S244" s="17">
        <f>[1]!s_val_ev(A244,"",100000000)</f>
        <v>19.7827944</v>
      </c>
      <c r="T244" s="17">
        <f>[1]!share_freesharesmv(A244,"",100000000)</f>
        <v>15.475776455999998</v>
      </c>
      <c r="U244" s="17">
        <f>[1]!s_dq_amount_btin(A244,E244,100000000)</f>
        <v>2.02233946</v>
      </c>
      <c r="V244" s="17">
        <f>[1]!s_dq_turn(A244,E244)</f>
        <v>10.079920969043364</v>
      </c>
      <c r="W244" s="2">
        <f>[1]!s_pq_amount(A244,"20260101","",100000000)</f>
        <v>91.687069170000001</v>
      </c>
      <c r="X244" s="2">
        <f>[1]!s_pq_avgamount(A244,"20260101","",100000000)</f>
        <v>0.83351881063636357</v>
      </c>
      <c r="Y244" s="17">
        <f>[1]!s_ipo_dilutedpe(A244)</f>
        <v>54.5</v>
      </c>
      <c r="Z244" s="12">
        <f>[1]!s_ipo_collection_total(A244,100000000)</f>
        <v>5.6680000000000001</v>
      </c>
      <c r="AA244" s="2">
        <f>[1]!s_val_pe_ttm(A244,E244)</f>
        <v>51.595985412597656</v>
      </c>
      <c r="AB244" s="5">
        <f>[1]!s_info_zjtxornot1(A244,"")</f>
        <v>0</v>
      </c>
      <c r="AC244" s="22" t="str">
        <f>[1]!s_info_nature1(A244,"")</f>
        <v>民营企业</v>
      </c>
      <c r="AD244" s="6" t="str">
        <f>[1]!s_info_city(A244)</f>
        <v>上海市</v>
      </c>
      <c r="AE244" s="6" t="str">
        <f>[1]!s_info_province(A244)</f>
        <v>上海</v>
      </c>
      <c r="AF244">
        <v>121.472644</v>
      </c>
      <c r="AG244">
        <v>31.231705999999999</v>
      </c>
    </row>
    <row r="245" spans="1:33" x14ac:dyDescent="0.3">
      <c r="A245" s="16" t="s">
        <v>1117</v>
      </c>
      <c r="B245" s="16" t="s">
        <v>1118</v>
      </c>
      <c r="C245" s="16" t="str">
        <f>[1]!s_info_mkt(A245)</f>
        <v>科创板</v>
      </c>
      <c r="D245" s="16" t="str">
        <f>[1]!s_ipo_listeddate(A245)</f>
        <v>2025-12-10</v>
      </c>
      <c r="E245" s="16" t="str">
        <f>[1]!lastradeday_s("000002","")</f>
        <v>2026-06-22</v>
      </c>
      <c r="F245" s="16" t="str">
        <f>[1]!s_info_industry_csrc2023(A245,"",3)</f>
        <v>研究和试验发展</v>
      </c>
      <c r="G245" s="16" t="str">
        <f>[1]!s_info_industry_csrc2023(A245,"",1)</f>
        <v>科学研究和技术服务业</v>
      </c>
      <c r="H245" s="16">
        <f>[1]!s_is(A245,83,"FY","YTD","20251231",1,"",100000000)</f>
        <v>13.788084481099999</v>
      </c>
      <c r="I245" s="16">
        <f>[1]!s_is(A245,83,"FY","YTD","20241231",1,"",100000000)</f>
        <v>9.8045385240999998</v>
      </c>
      <c r="J245" s="16">
        <f t="shared" si="9"/>
        <v>0.40629611961932355</v>
      </c>
      <c r="K245" s="16">
        <f>[1]!s_is(A245,61,"FY","YTD","20251231",1,"",100000000)</f>
        <v>1.7319981555999999</v>
      </c>
      <c r="L245" s="16">
        <f>[1]!s_is(A245,61,"FY","YTD","20241231",1,"",100000000)</f>
        <v>0.33541813009999999</v>
      </c>
      <c r="M245" s="16">
        <f t="shared" si="10"/>
        <v>4.1636986798645328</v>
      </c>
      <c r="N245" s="16">
        <f>[1]!s_fa_roe(A245,"20251231")</f>
        <v>11.5122</v>
      </c>
      <c r="O245" s="16">
        <f>[1]!s_stmnote_rdexp(A245,"20251231",1,10000)</f>
        <v>43805.438547000005</v>
      </c>
      <c r="P245" s="20">
        <f t="shared" si="11"/>
        <v>0.3177050344233549</v>
      </c>
      <c r="Q245" s="16">
        <f>[1]!s_margin_tradingbalance(A245,"",10000)</f>
        <v>5276.0661</v>
      </c>
      <c r="R245" s="16">
        <f>[1]!s_margin_seclendingbalance(A245,"",10000)</f>
        <v>0</v>
      </c>
      <c r="S245" s="17">
        <f>[1]!s_val_ev(A245,"",100000000)</f>
        <v>353.90509596037504</v>
      </c>
      <c r="T245" s="17">
        <f>[1]!share_freesharesmv(A245,"",100000000)</f>
        <v>36.121175128800004</v>
      </c>
      <c r="U245" s="17">
        <f>[1]!s_dq_amount_btin(A245,E245,100000000)</f>
        <v>1.6011343</v>
      </c>
      <c r="V245" s="17">
        <f>[1]!s_dq_turn(A245,E245)</f>
        <v>4.5105590629053456</v>
      </c>
      <c r="W245" s="2">
        <f>[1]!s_pq_amount(A245,"20260101","",100000000)</f>
        <v>223.56216451</v>
      </c>
      <c r="X245" s="2">
        <f>[1]!s_pq_avgamount(A245,"20260101","",100000000)</f>
        <v>2.0323833137272729</v>
      </c>
      <c r="Y245" s="17">
        <f>[1]!s_ipo_dilutedpe(A245)</f>
        <v>519.12</v>
      </c>
      <c r="Z245" s="12">
        <f>[1]!s_ipo_collection_total(A245,100000000)</f>
        <v>12.673</v>
      </c>
      <c r="AA245" s="2">
        <f>[1]!s_val_pe_ttm(A245,E245)</f>
        <v>143.94035339355469</v>
      </c>
      <c r="AB245" s="5">
        <f>[1]!s_info_zjtxornot1(A245,"")</f>
        <v>0</v>
      </c>
      <c r="AC245" s="22" t="str">
        <f>[1]!s_info_nature1(A245,"")</f>
        <v>民营企业</v>
      </c>
      <c r="AD245" s="6" t="str">
        <f>[1]!s_info_city(A245)</f>
        <v>北京市</v>
      </c>
      <c r="AE245" s="6" t="str">
        <f>[1]!s_info_province(A245)</f>
        <v>北京</v>
      </c>
      <c r="AF245">
        <v>116.40528500000001</v>
      </c>
      <c r="AG245">
        <v>39.904989</v>
      </c>
    </row>
    <row r="246" spans="1:33" x14ac:dyDescent="0.3">
      <c r="A246" s="16" t="s">
        <v>1119</v>
      </c>
      <c r="B246" s="16" t="s">
        <v>1120</v>
      </c>
      <c r="C246" s="16" t="str">
        <f>[1]!s_info_mkt(A246)</f>
        <v>科创板</v>
      </c>
      <c r="D246" s="16" t="str">
        <f>[1]!s_ipo_listeddate(A246)</f>
        <v>2020-12-02</v>
      </c>
      <c r="E246" s="16" t="str">
        <f>[1]!lastradeday_s("000002","")</f>
        <v>2026-06-22</v>
      </c>
      <c r="F246" s="16" t="str">
        <f>[1]!s_info_industry_csrc2023(A246,"",3)</f>
        <v>通用设备制造业</v>
      </c>
      <c r="G246" s="16" t="str">
        <f>[1]!s_info_industry_csrc2023(A246,"",1)</f>
        <v>制造业</v>
      </c>
      <c r="H246" s="16">
        <f>[1]!s_is(A246,83,"FY","YTD","20251231",1,"",100000000)</f>
        <v>15.022453453499999</v>
      </c>
      <c r="I246" s="16">
        <f>[1]!s_is(A246,83,"FY","YTD","20241231",1,"",100000000)</f>
        <v>12.076830984700001</v>
      </c>
      <c r="J246" s="16">
        <f t="shared" si="9"/>
        <v>0.24390690509221935</v>
      </c>
      <c r="K246" s="16">
        <f>[1]!s_is(A246,61,"FY","YTD","20251231",1,"",100000000)</f>
        <v>1.0946701196999999</v>
      </c>
      <c r="L246" s="16">
        <f>[1]!s_is(A246,61,"FY","YTD","20241231",1,"",100000000)</f>
        <v>1.1206611729</v>
      </c>
      <c r="M246" s="16">
        <f t="shared" si="10"/>
        <v>-2.3192606140481783E-2</v>
      </c>
      <c r="N246" s="16">
        <f>[1]!s_fa_roe(A246,"20251231")</f>
        <v>9.1097999999999999</v>
      </c>
      <c r="O246" s="16">
        <f>[1]!s_stmnote_rdexp(A246,"20251231",1,10000)</f>
        <v>14466.027391</v>
      </c>
      <c r="P246" s="20">
        <f t="shared" si="11"/>
        <v>9.6296037366849954E-2</v>
      </c>
      <c r="Q246" s="16">
        <f>[1]!s_margin_tradingbalance(A246,"",10000)</f>
        <v>9340.7072000000007</v>
      </c>
      <c r="R246" s="16">
        <f>[1]!s_margin_seclendingbalance(A246,"",10000)</f>
        <v>26.182600000000001</v>
      </c>
      <c r="S246" s="17">
        <f>[1]!s_val_ev(A246,"",100000000)</f>
        <v>32.241406959999999</v>
      </c>
      <c r="T246" s="17">
        <f>[1]!share_freesharesmv(A246,"",100000000)</f>
        <v>17.735578161999999</v>
      </c>
      <c r="U246" s="17">
        <f>[1]!s_dq_amount_btin(A246,E246,100000000)</f>
        <v>0.73268977000000002</v>
      </c>
      <c r="V246" s="17">
        <f>[1]!s_dq_turn(A246,E246)</f>
        <v>2.2453896410232836</v>
      </c>
      <c r="W246" s="2">
        <f>[1]!s_pq_amount(A246,"20260101","",100000000)</f>
        <v>65.630704190000003</v>
      </c>
      <c r="X246" s="2">
        <f>[1]!s_pq_avgamount(A246,"20260101","",100000000)</f>
        <v>0.59664276536363636</v>
      </c>
      <c r="Y246" s="17">
        <f>[1]!s_ipo_dilutedpe(A246)</f>
        <v>31.69</v>
      </c>
      <c r="Z246" s="12">
        <f>[1]!s_ipo_collection_total(A246,100000000)</f>
        <v>5.0330899999999996</v>
      </c>
      <c r="AA246" s="2">
        <f>[1]!s_val_pe_ttm(A246,E246)</f>
        <v>29.038537979125977</v>
      </c>
      <c r="AB246" s="5">
        <f>[1]!s_info_zjtxornot1(A246,"")</f>
        <v>1</v>
      </c>
      <c r="AC246" s="22" t="str">
        <f>[1]!s_info_nature1(A246,"")</f>
        <v>民营企业</v>
      </c>
      <c r="AD246" s="6" t="str">
        <f>[1]!s_info_city(A246)</f>
        <v>济南市</v>
      </c>
      <c r="AE246" s="6" t="str">
        <f>[1]!s_info_province(A246)</f>
        <v>山东省</v>
      </c>
      <c r="AF246">
        <v>117.000923</v>
      </c>
      <c r="AG246">
        <v>36.675806999999999</v>
      </c>
    </row>
    <row r="247" spans="1:33" x14ac:dyDescent="0.3">
      <c r="A247" s="16" t="s">
        <v>1121</v>
      </c>
      <c r="B247" s="16" t="s">
        <v>1122</v>
      </c>
      <c r="C247" s="16" t="str">
        <f>[1]!s_info_mkt(A247)</f>
        <v>创业板</v>
      </c>
      <c r="D247" s="16" t="str">
        <f>[1]!s_ipo_listeddate(A247)</f>
        <v>2017-02-15</v>
      </c>
      <c r="E247" s="16" t="str">
        <f>[1]!lastradeday_s("000002","")</f>
        <v>2026-06-22</v>
      </c>
      <c r="F247" s="16" t="str">
        <f>[1]!s_info_industry_csrc2023(A247,"",3)</f>
        <v>软件和信息技术服务业</v>
      </c>
      <c r="G247" s="16" t="str">
        <f>[1]!s_info_industry_csrc2023(A247,"",1)</f>
        <v>信息传输、软件和信息技术服务业</v>
      </c>
      <c r="H247" s="16">
        <f>[1]!s_is(A247,83,"FY","YTD","20251231",1,"",100000000)</f>
        <v>3.0715415185000001</v>
      </c>
      <c r="I247" s="16">
        <f>[1]!s_is(A247,83,"FY","YTD","20241231",1,"",100000000)</f>
        <v>3.6334738012000001</v>
      </c>
      <c r="J247" s="16">
        <f t="shared" si="9"/>
        <v>-0.15465428222281796</v>
      </c>
      <c r="K247" s="16">
        <f>[1]!s_is(A247,61,"FY","YTD","20251231",1,"",100000000)</f>
        <v>-0.83457219569999996</v>
      </c>
      <c r="L247" s="16">
        <f>[1]!s_is(A247,61,"FY","YTD","20241231",1,"",100000000)</f>
        <v>-0.23861491440000002</v>
      </c>
      <c r="M247" s="16">
        <f t="shared" si="10"/>
        <v>-2.4975692856355667</v>
      </c>
      <c r="N247" s="16">
        <f>[1]!s_fa_roe(A247,"20251231")</f>
        <v>-8.4883000000000006</v>
      </c>
      <c r="O247" s="16">
        <f>[1]!s_stmnote_rdexp(A247,"20251231",1,10000)</f>
        <v>5600.9118209999997</v>
      </c>
      <c r="P247" s="20">
        <f t="shared" si="11"/>
        <v>0.18234856300217708</v>
      </c>
      <c r="Q247" s="16">
        <f>[1]!s_margin_tradingbalance(A247,"",10000)</f>
        <v>0</v>
      </c>
      <c r="R247" s="16">
        <f>[1]!s_margin_seclendingbalance(A247,"",10000)</f>
        <v>0</v>
      </c>
      <c r="S247" s="17">
        <f>[1]!s_val_ev(A247,"",100000000)</f>
        <v>39.6737820261</v>
      </c>
      <c r="T247" s="17">
        <f>[1]!share_freesharesmv(A247,"",100000000)</f>
        <v>33.661558372499996</v>
      </c>
      <c r="U247" s="17">
        <f>[1]!s_dq_amount_btin(A247,E247,100000000)</f>
        <v>1.8168987700000001</v>
      </c>
      <c r="V247" s="17">
        <f>[1]!s_dq_turn(A247,E247)</f>
        <v>4.6472416014557654</v>
      </c>
      <c r="W247" s="2">
        <f>[1]!s_pq_amount(A247,"20260101","",100000000)</f>
        <v>212.54420193999999</v>
      </c>
      <c r="X247" s="2">
        <f>[1]!s_pq_avgamount(A247,"20260101","",100000000)</f>
        <v>1.9322200176363635</v>
      </c>
      <c r="Y247" s="17">
        <f>[1]!s_ipo_dilutedpe(A247)</f>
        <v>22.97</v>
      </c>
      <c r="Z247" s="12">
        <f>[1]!s_ipo_collection_total(A247,100000000)</f>
        <v>2.0299999999999998</v>
      </c>
      <c r="AA247" s="2">
        <f>[1]!s_val_pe_ttm(A247,E247)</f>
        <v>-39.264934539794922</v>
      </c>
      <c r="AB247" s="5">
        <f>[1]!s_info_zjtxornot1(A247,"")</f>
        <v>0</v>
      </c>
      <c r="AC247" s="22" t="str">
        <f>[1]!s_info_nature1(A247,"")</f>
        <v>民营企业</v>
      </c>
      <c r="AD247" s="6" t="str">
        <f>[1]!s_info_city(A247)</f>
        <v>上海市</v>
      </c>
      <c r="AE247" s="6" t="str">
        <f>[1]!s_info_province(A247)</f>
        <v>上海</v>
      </c>
      <c r="AF247">
        <v>121.472644</v>
      </c>
      <c r="AG247">
        <v>31.231705999999999</v>
      </c>
    </row>
    <row r="248" spans="1:33" x14ac:dyDescent="0.3">
      <c r="A248" s="16" t="s">
        <v>1123</v>
      </c>
      <c r="B248" s="16" t="s">
        <v>1124</v>
      </c>
      <c r="C248" s="16" t="str">
        <f>[1]!s_info_mkt(A248)</f>
        <v>科创板</v>
      </c>
      <c r="D248" s="16" t="str">
        <f>[1]!s_ipo_listeddate(A248)</f>
        <v>2022-03-23</v>
      </c>
      <c r="E248" s="16" t="str">
        <f>[1]!lastradeday_s("000002","")</f>
        <v>2026-06-22</v>
      </c>
      <c r="F248" s="16" t="str">
        <f>[1]!s_info_industry_csrc2023(A248,"",3)</f>
        <v>医药制造业</v>
      </c>
      <c r="G248" s="16" t="str">
        <f>[1]!s_info_industry_csrc2023(A248,"",1)</f>
        <v>制造业</v>
      </c>
      <c r="H248" s="16">
        <f>[1]!s_is(A248,83,"FY","YTD","20251231",1,"",100000000)</f>
        <v>8.6675746400000003E-2</v>
      </c>
      <c r="I248" s="16">
        <f>[1]!s_is(A248,83,"FY","YTD","20241231",1,"",100000000)</f>
        <v>3.94202554E-2</v>
      </c>
      <c r="J248" s="16">
        <f t="shared" si="9"/>
        <v>1.1987616650499935</v>
      </c>
      <c r="K248" s="16">
        <f>[1]!s_is(A248,61,"FY","YTD","20251231",1,"",100000000)</f>
        <v>-1.2883424341</v>
      </c>
      <c r="L248" s="16">
        <f>[1]!s_is(A248,61,"FY","YTD","20241231",1,"",100000000)</f>
        <v>-2.1193904524999998</v>
      </c>
      <c r="M248" s="16">
        <f t="shared" si="10"/>
        <v>0.39211652455058882</v>
      </c>
      <c r="N248" s="16">
        <f>[1]!s_fa_roe(A248,"20251231")</f>
        <v>-17.302600000000002</v>
      </c>
      <c r="O248" s="16">
        <f>[1]!s_stmnote_rdexp(A248,"20251231",1,10000)</f>
        <v>19670.024771</v>
      </c>
      <c r="P248" s="20">
        <f t="shared" si="11"/>
        <v>22.693804885422942</v>
      </c>
      <c r="Q248" s="16">
        <f>[1]!s_margin_tradingbalance(A248,"",10000)</f>
        <v>21638.5707</v>
      </c>
      <c r="R248" s="16">
        <f>[1]!s_margin_seclendingbalance(A248,"",10000)</f>
        <v>0</v>
      </c>
      <c r="S248" s="17">
        <f>[1]!s_val_ev(A248,"",100000000)</f>
        <v>47.099415928100001</v>
      </c>
      <c r="T248" s="17">
        <f>[1]!share_freesharesmv(A248,"",100000000)</f>
        <v>17.661168841400002</v>
      </c>
      <c r="U248" s="17">
        <f>[1]!s_dq_amount_btin(A248,E248,100000000)</f>
        <v>0.47846401</v>
      </c>
      <c r="V248" s="17">
        <f>[1]!s_dq_turn(A248,E248)</f>
        <v>2.3968406035027141</v>
      </c>
      <c r="W248" s="2">
        <f>[1]!s_pq_amount(A248,"20260101","",100000000)</f>
        <v>66.750567369999999</v>
      </c>
      <c r="X248" s="2">
        <f>[1]!s_pq_avgamount(A248,"20260101","",100000000)</f>
        <v>0.60682333972727276</v>
      </c>
      <c r="Y248" s="17">
        <f>[1]!s_ipo_dilutedpe(A248)</f>
        <v>0</v>
      </c>
      <c r="Z248" s="12">
        <f>[1]!s_ipo_collection_total(A248,100000000)</f>
        <v>14.834820000000001</v>
      </c>
      <c r="AA248" s="2">
        <f>[1]!s_val_pe_ttm(A248,E248)</f>
        <v>-50.549964904785156</v>
      </c>
      <c r="AB248" s="5">
        <f>[1]!s_info_zjtxornot1(A248,"")</f>
        <v>0</v>
      </c>
      <c r="AC248" s="22" t="str">
        <f>[1]!s_info_nature1(A248,"")</f>
        <v>民营企业</v>
      </c>
      <c r="AD248" s="6" t="str">
        <f>[1]!s_info_city(A248)</f>
        <v>北京市</v>
      </c>
      <c r="AE248" s="6" t="str">
        <f>[1]!s_info_province(A248)</f>
        <v>北京</v>
      </c>
      <c r="AF248">
        <v>116.40528500000001</v>
      </c>
      <c r="AG248">
        <v>39.904989</v>
      </c>
    </row>
    <row r="249" spans="1:33" x14ac:dyDescent="0.3">
      <c r="A249" s="16" t="s">
        <v>1125</v>
      </c>
      <c r="B249" s="16" t="s">
        <v>1126</v>
      </c>
      <c r="C249" s="16" t="str">
        <f>[1]!s_info_mkt(A249)</f>
        <v>主板</v>
      </c>
      <c r="D249" s="16" t="str">
        <f>[1]!s_ipo_listeddate(A249)</f>
        <v>2014-01-22</v>
      </c>
      <c r="E249" s="16" t="str">
        <f>[1]!lastradeday_s("000002","")</f>
        <v>2026-06-22</v>
      </c>
      <c r="F249" s="16" t="str">
        <f>[1]!s_info_industry_csrc2023(A249,"",3)</f>
        <v>通用设备制造业</v>
      </c>
      <c r="G249" s="16" t="str">
        <f>[1]!s_info_industry_csrc2023(A249,"",1)</f>
        <v>制造业</v>
      </c>
      <c r="H249" s="16">
        <f>[1]!s_is(A249,83,"FY","YTD","20251231",1,"",100000000)</f>
        <v>29.188264046799997</v>
      </c>
      <c r="I249" s="16">
        <f>[1]!s_is(A249,83,"FY","YTD","20241231",1,"",100000000)</f>
        <v>25.134614642199999</v>
      </c>
      <c r="J249" s="16">
        <f t="shared" si="9"/>
        <v>0.16127756332472609</v>
      </c>
      <c r="K249" s="16">
        <f>[1]!s_is(A249,61,"FY","YTD","20251231",1,"",100000000)</f>
        <v>3.4864149458</v>
      </c>
      <c r="L249" s="16">
        <f>[1]!s_is(A249,61,"FY","YTD","20241231",1,"",100000000)</f>
        <v>2.8638077561999999</v>
      </c>
      <c r="M249" s="16">
        <f t="shared" si="10"/>
        <v>0.2174053716601915</v>
      </c>
      <c r="N249" s="16">
        <f>[1]!s_fa_roe(A249,"20251231")</f>
        <v>7.2030000000000003</v>
      </c>
      <c r="O249" s="16">
        <f>[1]!s_stmnote_rdexp(A249,"20251231",1,10000)</f>
        <v>39439.212041999999</v>
      </c>
      <c r="P249" s="20">
        <f t="shared" si="11"/>
        <v>0.13512010162291185</v>
      </c>
      <c r="Q249" s="16">
        <f>[1]!s_margin_tradingbalance(A249,"",10000)</f>
        <v>89071.813699999999</v>
      </c>
      <c r="R249" s="16">
        <f>[1]!s_margin_seclendingbalance(A249,"",10000)</f>
        <v>840.6662</v>
      </c>
      <c r="S249" s="17">
        <f>[1]!s_val_ev(A249,"",100000000)</f>
        <v>470.30849589100006</v>
      </c>
      <c r="T249" s="17">
        <f>[1]!share_freesharesmv(A249,"",100000000)</f>
        <v>308.22405943059999</v>
      </c>
      <c r="U249" s="17">
        <f>[1]!s_dq_amount_btin(A249,E249,100000000)</f>
        <v>22.33546866</v>
      </c>
      <c r="V249" s="17">
        <f>[1]!s_dq_turn(A249,E249)</f>
        <v>4.7503599470543891</v>
      </c>
      <c r="W249" s="2">
        <f>[1]!s_pq_amount(A249,"20260101","",100000000)</f>
        <v>1645.6802217899999</v>
      </c>
      <c r="X249" s="2">
        <f>[1]!s_pq_avgamount(A249,"20260101","",100000000)</f>
        <v>14.960729289000001</v>
      </c>
      <c r="Y249" s="17">
        <f>[1]!s_ipo_dilutedpe(A249)</f>
        <v>19.600000000000001</v>
      </c>
      <c r="Z249" s="12">
        <f>[1]!s_ipo_collection_total(A249,100000000)</f>
        <v>6.6248279999999999</v>
      </c>
      <c r="AA249" s="2">
        <f>[1]!s_val_pe_ttm(A249,E249)</f>
        <v>124.82853698730469</v>
      </c>
      <c r="AB249" s="5">
        <f>[1]!s_info_zjtxornot1(A249,"")</f>
        <v>0</v>
      </c>
      <c r="AC249" s="22" t="str">
        <f>[1]!s_info_nature1(A249,"")</f>
        <v>民营企业</v>
      </c>
      <c r="AD249" s="6" t="str">
        <f>[1]!s_info_city(A249)</f>
        <v>合肥市</v>
      </c>
      <c r="AE249" s="6" t="str">
        <f>[1]!s_info_province(A249)</f>
        <v>安徽省</v>
      </c>
      <c r="AF249">
        <v>117.28304199999999</v>
      </c>
      <c r="AG249">
        <v>31.861190000000001</v>
      </c>
    </row>
    <row r="250" spans="1:33" x14ac:dyDescent="0.3">
      <c r="A250" s="16" t="s">
        <v>1127</v>
      </c>
      <c r="B250" s="16" t="s">
        <v>1128</v>
      </c>
      <c r="C250" s="16" t="str">
        <f>[1]!s_info_mkt(A250)</f>
        <v>科创板</v>
      </c>
      <c r="D250" s="16" t="str">
        <f>[1]!s_ipo_listeddate(A250)</f>
        <v>2023-08-07</v>
      </c>
      <c r="E250" s="16" t="str">
        <f>[1]!lastradeday_s("000002","")</f>
        <v>2026-06-22</v>
      </c>
      <c r="F250" s="16" t="str">
        <f>[1]!s_info_industry_csrc2023(A250,"",3)</f>
        <v>计算机、通信和其他电子设备制造业</v>
      </c>
      <c r="G250" s="16" t="str">
        <f>[1]!s_info_industry_csrc2023(A250,"",1)</f>
        <v>制造业</v>
      </c>
      <c r="H250" s="16">
        <f>[1]!s_is(A250,83,"FY","YTD","20251231",1,"",100000000)</f>
        <v>172.91450660779998</v>
      </c>
      <c r="I250" s="16">
        <f>[1]!s_is(A250,83,"FY","YTD","20241231",1,"",100000000)</f>
        <v>143.8830771289</v>
      </c>
      <c r="J250" s="16">
        <f t="shared" si="9"/>
        <v>0.20177098000824456</v>
      </c>
      <c r="K250" s="16">
        <f>[1]!s_is(A250,61,"FY","YTD","20251231",1,"",100000000)</f>
        <v>3.7661142256</v>
      </c>
      <c r="L250" s="16">
        <f>[1]!s_is(A250,61,"FY","YTD","20241231",1,"",100000000)</f>
        <v>3.8057619736000001</v>
      </c>
      <c r="M250" s="16">
        <f t="shared" si="10"/>
        <v>-1.04178212602445E-2</v>
      </c>
      <c r="N250" s="16">
        <f>[1]!s_fa_roe(A250,"20251231")</f>
        <v>0.84860000000000002</v>
      </c>
      <c r="O250" s="16">
        <f>[1]!s_stmnote_rdexp(A250,"20251231",1,10000)</f>
        <v>199430.51033200001</v>
      </c>
      <c r="P250" s="20">
        <f t="shared" si="11"/>
        <v>0.11533474793086211</v>
      </c>
      <c r="Q250" s="16">
        <f>[1]!s_margin_tradingbalance(A250,"",10000)</f>
        <v>276323.94540000003</v>
      </c>
      <c r="R250" s="16">
        <f>[1]!s_margin_seclendingbalance(A250,"",10000)</f>
        <v>2600.8017</v>
      </c>
      <c r="S250" s="17">
        <f>[1]!s_val_ev(A250,"",100000000)</f>
        <v>3085.5181156830995</v>
      </c>
      <c r="T250" s="17">
        <f>[1]!share_freesharesmv(A250,"",100000000)</f>
        <v>1006.3641028</v>
      </c>
      <c r="U250" s="17">
        <f>[1]!s_dq_amount_btin(A250,E250,100000000)</f>
        <v>70.87314404</v>
      </c>
      <c r="V250" s="17">
        <f>[1]!s_dq_turn(A250,E250)</f>
        <v>6.2978248927038623</v>
      </c>
      <c r="W250" s="2">
        <f>[1]!s_pq_amount(A250,"20260101","",100000000)</f>
        <v>4130.2688027300001</v>
      </c>
      <c r="X250" s="2">
        <f>[1]!s_pq_avgamount(A250,"20260101","",100000000)</f>
        <v>37.547898206636361</v>
      </c>
      <c r="Y250" s="17">
        <f>[1]!s_ipo_dilutedpe(A250)</f>
        <v>34.71</v>
      </c>
      <c r="Z250" s="12">
        <f>[1]!s_ipo_collection_total(A250,100000000)</f>
        <v>212.03</v>
      </c>
      <c r="AA250" s="2">
        <f>[1]!s_val_pe_ttm(A250,E250)</f>
        <v>986.095458984375</v>
      </c>
      <c r="AB250" s="5">
        <f>[1]!s_info_zjtxornot1(A250,"")</f>
        <v>0</v>
      </c>
      <c r="AC250" s="22" t="str">
        <f>[1]!s_info_nature1(A250,"")</f>
        <v>地方国有企业</v>
      </c>
      <c r="AD250" s="6" t="str">
        <f>[1]!s_info_city(A250)</f>
        <v>上海市</v>
      </c>
      <c r="AE250" s="6" t="str">
        <f>[1]!s_info_province(A250)</f>
        <v>上海</v>
      </c>
      <c r="AF250">
        <v>121.472644</v>
      </c>
      <c r="AG250">
        <v>31.231705999999999</v>
      </c>
    </row>
    <row r="251" spans="1:33" x14ac:dyDescent="0.3">
      <c r="A251" s="16" t="s">
        <v>1129</v>
      </c>
      <c r="B251" s="16" t="s">
        <v>1130</v>
      </c>
      <c r="C251" s="16" t="str">
        <f>[1]!s_info_mkt(A251)</f>
        <v>科创板</v>
      </c>
      <c r="D251" s="16" t="str">
        <f>[1]!s_ipo_listeddate(A251)</f>
        <v>2020-04-09</v>
      </c>
      <c r="E251" s="16" t="str">
        <f>[1]!lastradeday_s("000002","")</f>
        <v>2026-06-22</v>
      </c>
      <c r="F251" s="16" t="str">
        <f>[1]!s_info_industry_csrc2023(A251,"",3)</f>
        <v>专用设备制造业</v>
      </c>
      <c r="G251" s="16" t="str">
        <f>[1]!s_info_industry_csrc2023(A251,"",1)</f>
        <v>制造业</v>
      </c>
      <c r="H251" s="16">
        <f>[1]!s_is(A251,83,"FY","YTD","20251231",1,"",100000000)</f>
        <v>4.7337312651000003</v>
      </c>
      <c r="I251" s="16">
        <f>[1]!s_is(A251,83,"FY","YTD","20241231",1,"",100000000)</f>
        <v>4.7609123086</v>
      </c>
      <c r="J251" s="16">
        <f t="shared" si="9"/>
        <v>-5.709209020905659E-3</v>
      </c>
      <c r="K251" s="16">
        <f>[1]!s_is(A251,61,"FY","YTD","20251231",1,"",100000000)</f>
        <v>-0.68831610590000003</v>
      </c>
      <c r="L251" s="16">
        <f>[1]!s_is(A251,61,"FY","YTD","20241231",1,"",100000000)</f>
        <v>-0.24733393200000001</v>
      </c>
      <c r="M251" s="16">
        <f t="shared" si="10"/>
        <v>-1.7829424791580963</v>
      </c>
      <c r="N251" s="16">
        <f>[1]!s_fa_roe(A251,"20251231")</f>
        <v>-8.4393999999999991</v>
      </c>
      <c r="O251" s="16">
        <f>[1]!s_stmnote_rdexp(A251,"20251231",1,10000)</f>
        <v>3019.8348339999998</v>
      </c>
      <c r="P251" s="20">
        <f t="shared" si="11"/>
        <v>6.3793964314453028E-2</v>
      </c>
      <c r="Q251" s="16">
        <f>[1]!s_margin_tradingbalance(A251,"",10000)</f>
        <v>15883.848599999999</v>
      </c>
      <c r="R251" s="16">
        <f>[1]!s_margin_seclendingbalance(A251,"",10000)</f>
        <v>0</v>
      </c>
      <c r="S251" s="17">
        <f>[1]!s_val_ev(A251,"",100000000)</f>
        <v>34.415316239399999</v>
      </c>
      <c r="T251" s="17">
        <f>[1]!share_freesharesmv(A251,"",100000000)</f>
        <v>28.151996099400002</v>
      </c>
      <c r="U251" s="17">
        <f>[1]!s_dq_amount_btin(A251,E251,100000000)</f>
        <v>2.4710310299999998</v>
      </c>
      <c r="V251" s="17">
        <f>[1]!s_dq_turn(A251,E251)</f>
        <v>7.1939380564679754</v>
      </c>
      <c r="W251" s="2">
        <f>[1]!s_pq_amount(A251,"20260101","",100000000)</f>
        <v>139.64570595999999</v>
      </c>
      <c r="X251" s="2">
        <f>[1]!s_pq_avgamount(A251,"20260101","",100000000)</f>
        <v>1.2695064178181819</v>
      </c>
      <c r="Y251" s="17">
        <f>[1]!s_ipo_dilutedpe(A251)</f>
        <v>25.56</v>
      </c>
      <c r="Z251" s="12">
        <f>[1]!s_ipo_collection_total(A251,100000000)</f>
        <v>3.8474219999999999</v>
      </c>
      <c r="AA251" s="2">
        <f>[1]!s_val_pe_ttm(A251,E251)</f>
        <v>-45.620841979980469</v>
      </c>
      <c r="AB251" s="5">
        <f>[1]!s_info_zjtxornot1(A251,"")</f>
        <v>1</v>
      </c>
      <c r="AC251" s="22" t="str">
        <f>[1]!s_info_nature1(A251,"")</f>
        <v>民营企业</v>
      </c>
      <c r="AD251" s="6" t="str">
        <f>[1]!s_info_city(A251)</f>
        <v>南通市</v>
      </c>
      <c r="AE251" s="6" t="str">
        <f>[1]!s_info_province(A251)</f>
        <v>江苏省</v>
      </c>
      <c r="AF251">
        <v>120.864608</v>
      </c>
      <c r="AG251">
        <v>32.016212000000003</v>
      </c>
    </row>
    <row r="252" spans="1:33" x14ac:dyDescent="0.3">
      <c r="A252" s="16" t="s">
        <v>1131</v>
      </c>
      <c r="B252" s="16" t="s">
        <v>1132</v>
      </c>
      <c r="C252" s="16" t="str">
        <f>[1]!s_info_mkt(A252)</f>
        <v>创业板</v>
      </c>
      <c r="D252" s="16" t="str">
        <f>[1]!s_ipo_listeddate(A252)</f>
        <v>2017-01-19</v>
      </c>
      <c r="E252" s="16" t="str">
        <f>[1]!lastradeday_s("000002","")</f>
        <v>2026-06-22</v>
      </c>
      <c r="F252" s="16" t="str">
        <f>[1]!s_info_industry_csrc2023(A252,"",3)</f>
        <v>化学原料和化学制品制造业</v>
      </c>
      <c r="G252" s="16" t="str">
        <f>[1]!s_info_industry_csrc2023(A252,"",1)</f>
        <v>制造业</v>
      </c>
      <c r="H252" s="16">
        <f>[1]!s_is(A252,83,"FY","YTD","20251231",1,"",100000000)</f>
        <v>60.228093129599998</v>
      </c>
      <c r="I252" s="16">
        <f>[1]!s_is(A252,83,"FY","YTD","20241231",1,"",100000000)</f>
        <v>56.869164603900003</v>
      </c>
      <c r="J252" s="16">
        <f t="shared" si="9"/>
        <v>5.9064143971435223E-2</v>
      </c>
      <c r="K252" s="16">
        <f>[1]!s_is(A252,61,"FY","YTD","20251231",1,"",100000000)</f>
        <v>4.9656247185</v>
      </c>
      <c r="L252" s="16">
        <f>[1]!s_is(A252,61,"FY","YTD","20241231",1,"",100000000)</f>
        <v>4.2632004732999995</v>
      </c>
      <c r="M252" s="16">
        <f t="shared" si="10"/>
        <v>0.16476453537646507</v>
      </c>
      <c r="N252" s="16">
        <f>[1]!s_fa_roe(A252,"20251231")</f>
        <v>10.695</v>
      </c>
      <c r="O252" s="16">
        <f>[1]!s_stmnote_rdexp(A252,"20251231",1,10000)</f>
        <v>25322.356248</v>
      </c>
      <c r="P252" s="20">
        <f t="shared" si="11"/>
        <v>4.2044094262640622E-2</v>
      </c>
      <c r="Q252" s="16">
        <f>[1]!s_margin_tradingbalance(A252,"",10000)</f>
        <v>25440.988000000001</v>
      </c>
      <c r="R252" s="16">
        <f>[1]!s_margin_seclendingbalance(A252,"",10000)</f>
        <v>48.55</v>
      </c>
      <c r="S252" s="17">
        <f>[1]!s_val_ev(A252,"",100000000)</f>
        <v>115.68238823460001</v>
      </c>
      <c r="T252" s="17">
        <f>[1]!share_freesharesmv(A252,"",100000000)</f>
        <v>78.751359966400003</v>
      </c>
      <c r="U252" s="17">
        <f>[1]!s_dq_amount_btin(A252,E252,100000000)</f>
        <v>4.80930079</v>
      </c>
      <c r="V252" s="17">
        <f>[1]!s_dq_turn(A252,E252)</f>
        <v>4.2613122507489747</v>
      </c>
      <c r="W252" s="2">
        <f>[1]!s_pq_amount(A252,"20260101","",100000000)</f>
        <v>299.69037422999997</v>
      </c>
      <c r="X252" s="2">
        <f>[1]!s_pq_avgamount(A252,"20260101","",100000000)</f>
        <v>2.7244579475454547</v>
      </c>
      <c r="Y252" s="17">
        <f>[1]!s_ipo_dilutedpe(A252)</f>
        <v>19.170000000000002</v>
      </c>
      <c r="Z252" s="12">
        <f>[1]!s_ipo_collection_total(A252,100000000)</f>
        <v>3.387</v>
      </c>
      <c r="AA252" s="2">
        <f>[1]!s_val_pe_ttm(A252,E252)</f>
        <v>22.218286514282227</v>
      </c>
      <c r="AB252" s="5">
        <f>[1]!s_info_zjtxornot1(A252,"")</f>
        <v>1</v>
      </c>
      <c r="AC252" s="22" t="str">
        <f>[1]!s_info_nature1(A252,"")</f>
        <v>民营企业</v>
      </c>
      <c r="AD252" s="6" t="str">
        <f>[1]!s_info_city(A252)</f>
        <v>天津市</v>
      </c>
      <c r="AE252" s="6" t="str">
        <f>[1]!s_info_province(A252)</f>
        <v>天津</v>
      </c>
      <c r="AF252">
        <v>117.19018199999999</v>
      </c>
      <c r="AG252">
        <v>39.125596000000002</v>
      </c>
    </row>
    <row r="253" spans="1:33" x14ac:dyDescent="0.3">
      <c r="A253" s="16" t="s">
        <v>1133</v>
      </c>
      <c r="B253" s="16" t="s">
        <v>1134</v>
      </c>
      <c r="C253" s="16" t="str">
        <f>[1]!s_info_mkt(A253)</f>
        <v>创业板</v>
      </c>
      <c r="D253" s="16" t="str">
        <f>[1]!s_ipo_listeddate(A253)</f>
        <v>2015-12-10</v>
      </c>
      <c r="E253" s="16" t="str">
        <f>[1]!lastradeday_s("000002","")</f>
        <v>2026-06-22</v>
      </c>
      <c r="F253" s="16" t="str">
        <f>[1]!s_info_industry_csrc2023(A253,"",3)</f>
        <v>软件和信息技术服务业</v>
      </c>
      <c r="G253" s="16" t="str">
        <f>[1]!s_info_industry_csrc2023(A253,"",1)</f>
        <v>信息传输、软件和信息技术服务业</v>
      </c>
      <c r="H253" s="16">
        <f>[1]!s_is(A253,83,"FY","YTD","20251231",1,"",100000000)</f>
        <v>77.780439203200004</v>
      </c>
      <c r="I253" s="16">
        <f>[1]!s_is(A253,83,"FY","YTD","20241231",1,"",100000000)</f>
        <v>53.846364921499998</v>
      </c>
      <c r="J253" s="16">
        <f t="shared" si="9"/>
        <v>0.44448820856509696</v>
      </c>
      <c r="K253" s="16">
        <f>[1]!s_is(A253,61,"FY","YTD","20251231",1,"",100000000)</f>
        <v>4.5013837751999999</v>
      </c>
      <c r="L253" s="16">
        <f>[1]!s_is(A253,61,"FY","YTD","20241231",1,"",100000000)</f>
        <v>4.0745724479000005</v>
      </c>
      <c r="M253" s="16">
        <f t="shared" si="10"/>
        <v>0.1047499664707089</v>
      </c>
      <c r="N253" s="16">
        <f>[1]!s_fa_roe(A253,"20251231")</f>
        <v>4.4763000000000002</v>
      </c>
      <c r="O253" s="16">
        <f>[1]!s_stmnote_rdexp(A253,"20251231",1,10000)</f>
        <v>176793.74377999999</v>
      </c>
      <c r="P253" s="20">
        <f t="shared" si="11"/>
        <v>0.227298464229714</v>
      </c>
      <c r="Q253" s="16">
        <f>[1]!s_margin_tradingbalance(A253,"",10000)</f>
        <v>190483.99160000001</v>
      </c>
      <c r="R253" s="16">
        <f>[1]!s_margin_seclendingbalance(A253,"",10000)</f>
        <v>460.03210000000001</v>
      </c>
      <c r="S253" s="17">
        <f>[1]!s_val_ev(A253,"",100000000)</f>
        <v>299.19265099199998</v>
      </c>
      <c r="T253" s="17">
        <f>[1]!share_freesharesmv(A253,"",100000000)</f>
        <v>219.65847883200001</v>
      </c>
      <c r="U253" s="17">
        <f>[1]!s_dq_amount_btin(A253,E253,100000000)</f>
        <v>14.182087599999999</v>
      </c>
      <c r="V253" s="17">
        <f>[1]!s_dq_turn(A253,E253)</f>
        <v>5.9697269966547326</v>
      </c>
      <c r="W253" s="2">
        <f>[1]!s_pq_amount(A253,"20260101","",100000000)</f>
        <v>1418.6117532799999</v>
      </c>
      <c r="X253" s="2">
        <f>[1]!s_pq_avgamount(A253,"20260101","",100000000)</f>
        <v>12.896470484363636</v>
      </c>
      <c r="Y253" s="17">
        <f>[1]!s_ipo_dilutedpe(A253)</f>
        <v>22.99</v>
      </c>
      <c r="Z253" s="12">
        <f>[1]!s_ipo_collection_total(A253,100000000)</f>
        <v>5.8174999999999999</v>
      </c>
      <c r="AA253" s="2">
        <f>[1]!s_val_pe_ttm(A253,E253)</f>
        <v>65.04913330078125</v>
      </c>
      <c r="AB253" s="5">
        <f>[1]!s_info_zjtxornot1(A253,"")</f>
        <v>1</v>
      </c>
      <c r="AC253" s="22" t="str">
        <f>[1]!s_info_nature1(A253,"")</f>
        <v>民营企业</v>
      </c>
      <c r="AD253" s="6" t="str">
        <f>[1]!s_info_city(A253)</f>
        <v>北京市</v>
      </c>
      <c r="AE253" s="6" t="str">
        <f>[1]!s_info_province(A253)</f>
        <v>北京</v>
      </c>
      <c r="AF253">
        <v>116.40528500000001</v>
      </c>
      <c r="AG253">
        <v>39.904989</v>
      </c>
    </row>
    <row r="254" spans="1:33" x14ac:dyDescent="0.3">
      <c r="A254" s="16" t="s">
        <v>1135</v>
      </c>
      <c r="B254" s="16" t="s">
        <v>1136</v>
      </c>
      <c r="C254" s="16" t="str">
        <f>[1]!s_info_mkt(A254)</f>
        <v>科创板</v>
      </c>
      <c r="D254" s="16" t="str">
        <f>[1]!s_ipo_listeddate(A254)</f>
        <v>2025-12-19</v>
      </c>
      <c r="E254" s="16" t="str">
        <f>[1]!lastradeday_s("000002","")</f>
        <v>2026-06-22</v>
      </c>
      <c r="F254" s="16" t="str">
        <f>[1]!s_info_industry_csrc2023(A254,"",3)</f>
        <v>计算机、通信和其他电子设备制造业</v>
      </c>
      <c r="G254" s="16" t="str">
        <f>[1]!s_info_industry_csrc2023(A254,"",1)</f>
        <v>制造业</v>
      </c>
      <c r="H254" s="16">
        <f>[1]!s_is(A254,83,"FY","YTD","20251231",1,"",100000000)</f>
        <v>4.8612940763000001</v>
      </c>
      <c r="I254" s="16">
        <f>[1]!s_is(A254,83,"FY","YTD","20241231",1,"",100000000)</f>
        <v>4.1055911738999997</v>
      </c>
      <c r="J254" s="16">
        <f t="shared" si="9"/>
        <v>0.18406676904513608</v>
      </c>
      <c r="K254" s="16">
        <f>[1]!s_is(A254,61,"FY","YTD","20251231",1,"",100000000)</f>
        <v>0.88126059109999999</v>
      </c>
      <c r="L254" s="16">
        <f>[1]!s_is(A254,61,"FY","YTD","20241231",1,"",100000000)</f>
        <v>0.77866366079999993</v>
      </c>
      <c r="M254" s="16">
        <f t="shared" si="10"/>
        <v>0.13176026500914637</v>
      </c>
      <c r="N254" s="16">
        <f>[1]!s_fa_roe(A254,"20251231")</f>
        <v>7.0754999999999999</v>
      </c>
      <c r="O254" s="16">
        <f>[1]!s_stmnote_rdexp(A254,"20251231",1,10000)</f>
        <v>8779.6540889999997</v>
      </c>
      <c r="P254" s="20">
        <f t="shared" si="11"/>
        <v>0.18060322932946937</v>
      </c>
      <c r="Q254" s="16">
        <f>[1]!s_margin_tradingbalance(A254,"",10000)</f>
        <v>69103.7307</v>
      </c>
      <c r="R254" s="16">
        <f>[1]!s_margin_seclendingbalance(A254,"",10000)</f>
        <v>0</v>
      </c>
      <c r="S254" s="17">
        <f>[1]!s_val_ev(A254,"",100000000)</f>
        <v>362</v>
      </c>
      <c r="T254" s="17">
        <f>[1]!share_freesharesmv(A254,"",100000000)</f>
        <v>72.400000000000006</v>
      </c>
      <c r="U254" s="17">
        <f>[1]!s_dq_amount_btin(A254,E254,100000000)</f>
        <v>12.007479760000001</v>
      </c>
      <c r="V254" s="17">
        <f>[1]!s_dq_turn(A254,E254)</f>
        <v>16.907881249999999</v>
      </c>
      <c r="W254" s="2">
        <f>[1]!s_pq_amount(A254,"20260101","",100000000)</f>
        <v>768.86808865</v>
      </c>
      <c r="X254" s="2">
        <f>[1]!s_pq_avgamount(A254,"20260101","",100000000)</f>
        <v>6.989709896818181</v>
      </c>
      <c r="Y254" s="17">
        <f>[1]!s_ipo_dilutedpe(A254)</f>
        <v>60.27</v>
      </c>
      <c r="Z254" s="12">
        <f>[1]!s_ipo_collection_total(A254,100000000)</f>
        <v>10.332000000000001</v>
      </c>
      <c r="AA254" s="2">
        <f>[1]!s_val_pe_ttm(A254,E254)</f>
        <v>391.0887451171875</v>
      </c>
      <c r="AB254" s="5">
        <f>[1]!s_info_zjtxornot1(A254,"")</f>
        <v>1</v>
      </c>
      <c r="AC254" s="22" t="str">
        <f>[1]!s_info_nature1(A254,"")</f>
        <v>民营企业</v>
      </c>
      <c r="AD254" s="6" t="str">
        <f>[1]!s_info_city(A254)</f>
        <v>厦门市</v>
      </c>
      <c r="AE254" s="6" t="str">
        <f>[1]!s_info_province(A254)</f>
        <v>福建省</v>
      </c>
      <c r="AF254">
        <v>118.11022</v>
      </c>
      <c r="AG254">
        <v>24.490473999999999</v>
      </c>
    </row>
    <row r="255" spans="1:33" x14ac:dyDescent="0.3">
      <c r="A255" s="16" t="s">
        <v>1137</v>
      </c>
      <c r="B255" s="16" t="s">
        <v>1138</v>
      </c>
      <c r="C255" s="16" t="str">
        <f>[1]!s_info_mkt(A255)</f>
        <v>科创板</v>
      </c>
      <c r="D255" s="16" t="str">
        <f>[1]!s_ipo_listeddate(A255)</f>
        <v>2021-10-27</v>
      </c>
      <c r="E255" s="16" t="str">
        <f>[1]!lastradeday_s("000002","")</f>
        <v>2026-06-22</v>
      </c>
      <c r="F255" s="16" t="str">
        <f>[1]!s_info_industry_csrc2023(A255,"",3)</f>
        <v>有色金属冶炼和压延加工业</v>
      </c>
      <c r="G255" s="16" t="str">
        <f>[1]!s_info_industry_csrc2023(A255,"",1)</f>
        <v>制造业</v>
      </c>
      <c r="H255" s="16">
        <f>[1]!s_is(A255,83,"FY","YTD","20251231",1,"",100000000)</f>
        <v>24.928639737099999</v>
      </c>
      <c r="I255" s="16">
        <f>[1]!s_is(A255,83,"FY","YTD","20241231",1,"",100000000)</f>
        <v>18.6183308723</v>
      </c>
      <c r="J255" s="16">
        <f t="shared" si="9"/>
        <v>0.33892989162569664</v>
      </c>
      <c r="K255" s="16">
        <f>[1]!s_is(A255,61,"FY","YTD","20251231",1,"",100000000)</f>
        <v>2.2615828198000001</v>
      </c>
      <c r="L255" s="16">
        <f>[1]!s_is(A255,61,"FY","YTD","20241231",1,"",100000000)</f>
        <v>1.8073380413</v>
      </c>
      <c r="M255" s="16">
        <f t="shared" si="10"/>
        <v>0.25133360119685549</v>
      </c>
      <c r="N255" s="16">
        <f>[1]!s_fa_roe(A255,"20251231")</f>
        <v>9.9213000000000005</v>
      </c>
      <c r="O255" s="16">
        <f>[1]!s_stmnote_rdexp(A255,"20251231",1,10000)</f>
        <v>11842.05197</v>
      </c>
      <c r="P255" s="20">
        <f t="shared" si="11"/>
        <v>4.7503803235505425E-2</v>
      </c>
      <c r="Q255" s="16">
        <f>[1]!s_margin_tradingbalance(A255,"",10000)</f>
        <v>149523.35920000001</v>
      </c>
      <c r="R255" s="16">
        <f>[1]!s_margin_seclendingbalance(A255,"",10000)</f>
        <v>92.016499999999994</v>
      </c>
      <c r="S255" s="17">
        <f>[1]!s_val_ev(A255,"",100000000)</f>
        <v>396.204433456</v>
      </c>
      <c r="T255" s="17">
        <f>[1]!share_freesharesmv(A255,"",100000000)</f>
        <v>292.07199944000001</v>
      </c>
      <c r="U255" s="17">
        <f>[1]!s_dq_amount_btin(A255,E255,100000000)</f>
        <v>27.231768840000001</v>
      </c>
      <c r="V255" s="17">
        <f>[1]!s_dq_turn(A255,E255)</f>
        <v>6.8696671404164524</v>
      </c>
      <c r="W255" s="2">
        <f>[1]!s_pq_amount(A255,"20260101","",100000000)</f>
        <v>958.48405719000004</v>
      </c>
      <c r="X255" s="2">
        <f>[1]!s_pq_avgamount(A255,"20260101","",100000000)</f>
        <v>8.7134914289999994</v>
      </c>
      <c r="Y255" s="17">
        <f>[1]!s_ipo_dilutedpe(A255)</f>
        <v>52.52</v>
      </c>
      <c r="Z255" s="12">
        <f>[1]!s_ipo_collection_total(A255,100000000)</f>
        <v>14.4536</v>
      </c>
      <c r="AA255" s="2">
        <f>[1]!s_val_pe_ttm(A255,E255)</f>
        <v>80.484649658203125</v>
      </c>
      <c r="AB255" s="5">
        <f>[1]!s_info_zjtxornot1(A255,"")</f>
        <v>1</v>
      </c>
      <c r="AC255" s="22" t="str">
        <f>[1]!s_info_nature1(A255,"")</f>
        <v>民营企业</v>
      </c>
      <c r="AD255" s="6" t="str">
        <f>[1]!s_info_city(A255)</f>
        <v>苏州市</v>
      </c>
      <c r="AE255" s="6" t="str">
        <f>[1]!s_info_province(A255)</f>
        <v>江苏省</v>
      </c>
      <c r="AF255">
        <v>120.619585</v>
      </c>
      <c r="AG255">
        <v>31.299378999999998</v>
      </c>
    </row>
    <row r="256" spans="1:33" x14ac:dyDescent="0.3">
      <c r="A256" s="16" t="s">
        <v>1139</v>
      </c>
      <c r="B256" s="16" t="s">
        <v>1140</v>
      </c>
      <c r="C256" s="16" t="str">
        <f>[1]!s_info_mkt(A256)</f>
        <v>主板</v>
      </c>
      <c r="D256" s="16" t="str">
        <f>[1]!s_ipo_listeddate(A256)</f>
        <v>2020-11-06</v>
      </c>
      <c r="E256" s="16" t="str">
        <f>[1]!lastradeday_s("000002","")</f>
        <v>2026-06-22</v>
      </c>
      <c r="F256" s="16" t="str">
        <f>[1]!s_info_industry_csrc2023(A256,"",3)</f>
        <v>橡胶和塑料制品业</v>
      </c>
      <c r="G256" s="16" t="str">
        <f>[1]!s_info_industry_csrc2023(A256,"",1)</f>
        <v>制造业</v>
      </c>
      <c r="H256" s="16">
        <f>[1]!s_is(A256,83,"FY","YTD","20251231",1,"",100000000)</f>
        <v>7.6016128600999995</v>
      </c>
      <c r="I256" s="16">
        <f>[1]!s_is(A256,83,"FY","YTD","20241231",1,"",100000000)</f>
        <v>8.9225228526000002</v>
      </c>
      <c r="J256" s="16">
        <f t="shared" si="9"/>
        <v>-0.1480422089493546</v>
      </c>
      <c r="K256" s="16">
        <f>[1]!s_is(A256,61,"FY","YTD","20251231",1,"",100000000)</f>
        <v>1.0088320322</v>
      </c>
      <c r="L256" s="16">
        <f>[1]!s_is(A256,61,"FY","YTD","20241231",1,"",100000000)</f>
        <v>1.4120567711000001</v>
      </c>
      <c r="M256" s="16">
        <f t="shared" si="10"/>
        <v>-0.28555844719039575</v>
      </c>
      <c r="N256" s="16">
        <f>[1]!s_fa_roe(A256,"20251231")</f>
        <v>6.3475999999999999</v>
      </c>
      <c r="O256" s="16">
        <f>[1]!s_stmnote_rdexp(A256,"20251231",1,10000)</f>
        <v>2777.309608</v>
      </c>
      <c r="P256" s="20">
        <f t="shared" si="11"/>
        <v>3.6535793904709117E-2</v>
      </c>
      <c r="Q256" s="16">
        <f>[1]!s_margin_tradingbalance(A256,"",10000)</f>
        <v>0</v>
      </c>
      <c r="R256" s="16">
        <f>[1]!s_margin_seclendingbalance(A256,"",10000)</f>
        <v>0</v>
      </c>
      <c r="S256" s="17">
        <f>[1]!s_val_ev(A256,"",100000000)</f>
        <v>170.79400000000001</v>
      </c>
      <c r="T256" s="17">
        <f>[1]!share_freesharesmv(A256,"",100000000)</f>
        <v>50.965060979999997</v>
      </c>
      <c r="U256" s="17">
        <f>[1]!s_dq_amount_btin(A256,E256,100000000)</f>
        <v>8.7411987300000007</v>
      </c>
      <c r="V256" s="17">
        <f>[1]!s_dq_turn(A256,E256)</f>
        <v>5.6733147280290668</v>
      </c>
      <c r="W256" s="2">
        <f>[1]!s_pq_amount(A256,"20260101","",100000000)</f>
        <v>615.09963446999996</v>
      </c>
      <c r="X256" s="2">
        <f>[1]!s_pq_avgamount(A256,"20260101","",100000000)</f>
        <v>5.5918148588181822</v>
      </c>
      <c r="Y256" s="17">
        <f>[1]!s_ipo_dilutedpe(A256)</f>
        <v>22.98</v>
      </c>
      <c r="Z256" s="12">
        <f>[1]!s_ipo_collection_total(A256,100000000)</f>
        <v>5.8045</v>
      </c>
      <c r="AA256" s="2">
        <f>[1]!s_val_pe_ttm(A256,E256)</f>
        <v>178.00028991699219</v>
      </c>
      <c r="AB256" s="5">
        <f>[1]!s_info_zjtxornot1(A256,"")</f>
        <v>0</v>
      </c>
      <c r="AC256" s="22" t="str">
        <f>[1]!s_info_nature1(A256,"")</f>
        <v>民营企业</v>
      </c>
      <c r="AD256" s="6" t="str">
        <f>[1]!s_info_city(A256)</f>
        <v>东莞市</v>
      </c>
      <c r="AE256" s="6" t="str">
        <f>[1]!s_info_province(A256)</f>
        <v>广东省</v>
      </c>
      <c r="AF256">
        <v>113.746262</v>
      </c>
      <c r="AG256">
        <v>23.046237000000001</v>
      </c>
    </row>
    <row r="257" spans="1:33" x14ac:dyDescent="0.3">
      <c r="A257" s="16" t="s">
        <v>1141</v>
      </c>
      <c r="B257" s="16" t="s">
        <v>1142</v>
      </c>
      <c r="C257" s="16" t="str">
        <f>[1]!s_info_mkt(A257)</f>
        <v>科创板</v>
      </c>
      <c r="D257" s="16" t="str">
        <f>[1]!s_ipo_listeddate(A257)</f>
        <v>2020-02-11</v>
      </c>
      <c r="E257" s="16" t="str">
        <f>[1]!lastradeday_s("000002","")</f>
        <v>2026-06-22</v>
      </c>
      <c r="F257" s="16" t="str">
        <f>[1]!s_info_industry_csrc2023(A257,"",3)</f>
        <v>非金属矿物制品业</v>
      </c>
      <c r="G257" s="16" t="str">
        <f>[1]!s_info_industry_csrc2023(A257,"",1)</f>
        <v>制造业</v>
      </c>
      <c r="H257" s="16">
        <f>[1]!s_is(A257,83,"FY","YTD","20251231",1,"",100000000)</f>
        <v>9.9491076646999996</v>
      </c>
      <c r="I257" s="16">
        <f>[1]!s_is(A257,83,"FY","YTD","20241231",1,"",100000000)</f>
        <v>9.3353563813000005</v>
      </c>
      <c r="J257" s="16">
        <f t="shared" si="9"/>
        <v>6.5744815551919134E-2</v>
      </c>
      <c r="K257" s="16">
        <f>[1]!s_is(A257,61,"FY","YTD","20251231",1,"",100000000)</f>
        <v>0.24185926230000002</v>
      </c>
      <c r="L257" s="16">
        <f>[1]!s_is(A257,61,"FY","YTD","20241231",1,"",100000000)</f>
        <v>0.77163524569999997</v>
      </c>
      <c r="M257" s="16">
        <f t="shared" si="10"/>
        <v>-0.68656270738307978</v>
      </c>
      <c r="N257" s="16">
        <f>[1]!s_fa_roe(A257,"20251231")</f>
        <v>2.1191</v>
      </c>
      <c r="O257" s="16">
        <f>[1]!s_stmnote_rdexp(A257,"20251231",1,10000)</f>
        <v>5028.8931090000005</v>
      </c>
      <c r="P257" s="20">
        <f t="shared" si="11"/>
        <v>5.0546172365214213E-2</v>
      </c>
      <c r="Q257" s="16">
        <f>[1]!s_margin_tradingbalance(A257,"",10000)</f>
        <v>41786.732499999998</v>
      </c>
      <c r="R257" s="16">
        <f>[1]!s_margin_seclendingbalance(A257,"",10000)</f>
        <v>45.927700000000002</v>
      </c>
      <c r="S257" s="17">
        <f>[1]!s_val_ev(A257,"",100000000)</f>
        <v>45.628682339499996</v>
      </c>
      <c r="T257" s="17">
        <f>[1]!share_freesharesmv(A257,"",100000000)</f>
        <v>25.239760543500005</v>
      </c>
      <c r="U257" s="17">
        <f>[1]!s_dq_amount_btin(A257,E257,100000000)</f>
        <v>1.6835827299999999</v>
      </c>
      <c r="V257" s="17">
        <f>[1]!s_dq_turn(A257,E257)</f>
        <v>3.8577211029304701</v>
      </c>
      <c r="W257" s="2">
        <f>[1]!s_pq_amount(A257,"20260101","",100000000)</f>
        <v>99.108494449999995</v>
      </c>
      <c r="X257" s="2">
        <f>[1]!s_pq_avgamount(A257,"20260101","",100000000)</f>
        <v>0.9009863131818181</v>
      </c>
      <c r="Y257" s="17">
        <f>[1]!s_ipo_dilutedpe(A257)</f>
        <v>47.45</v>
      </c>
      <c r="Z257" s="12">
        <f>[1]!s_ipo_collection_total(A257,100000000)</f>
        <v>4.8239999999999998</v>
      </c>
      <c r="AA257" s="2">
        <f>[1]!s_val_pe_ttm(A257,E257)</f>
        <v>308.1220703125</v>
      </c>
      <c r="AB257" s="5">
        <f>[1]!s_info_zjtxornot1(A257,"")</f>
        <v>1</v>
      </c>
      <c r="AC257" s="22" t="str">
        <f>[1]!s_info_nature1(A257,"")</f>
        <v>民营企业</v>
      </c>
      <c r="AD257" s="6" t="str">
        <f>[1]!s_info_city(A257)</f>
        <v>龙岩市</v>
      </c>
      <c r="AE257" s="6" t="str">
        <f>[1]!s_info_province(A257)</f>
        <v>福建省</v>
      </c>
      <c r="AF257">
        <v>117.02978</v>
      </c>
      <c r="AG257">
        <v>25.091602999999999</v>
      </c>
    </row>
    <row r="258" spans="1:33" x14ac:dyDescent="0.3">
      <c r="A258" s="16" t="s">
        <v>1143</v>
      </c>
      <c r="B258" s="16" t="s">
        <v>1144</v>
      </c>
      <c r="C258" s="16" t="str">
        <f>[1]!s_info_mkt(A258)</f>
        <v>科创板</v>
      </c>
      <c r="D258" s="16" t="str">
        <f>[1]!s_ipo_listeddate(A258)</f>
        <v>2024-09-03</v>
      </c>
      <c r="E258" s="16" t="str">
        <f>[1]!lastradeday_s("000002","")</f>
        <v>2026-06-22</v>
      </c>
      <c r="F258" s="16" t="str">
        <f>[1]!s_info_industry_csrc2023(A258,"",3)</f>
        <v>研究和试验发展</v>
      </c>
      <c r="G258" s="16" t="str">
        <f>[1]!s_info_industry_csrc2023(A258,"",1)</f>
        <v>科学研究和技术服务业</v>
      </c>
      <c r="H258" s="16">
        <f>[1]!s_is(A258,83,"FY","YTD","20251231",1,"",100000000)</f>
        <v>8.1132522836999996</v>
      </c>
      <c r="I258" s="16">
        <f>[1]!s_is(A258,83,"FY","YTD","20241231",1,"",100000000)</f>
        <v>11.4166940229</v>
      </c>
      <c r="J258" s="16">
        <f t="shared" si="9"/>
        <v>-0.28935186776258015</v>
      </c>
      <c r="K258" s="16">
        <f>[1]!s_is(A258,61,"FY","YTD","20251231",1,"",100000000)</f>
        <v>-0.30515861649999998</v>
      </c>
      <c r="L258" s="16">
        <f>[1]!s_is(A258,61,"FY","YTD","20241231",1,"",100000000)</f>
        <v>1.4777583646000001</v>
      </c>
      <c r="M258" s="16">
        <f t="shared" si="10"/>
        <v>-1.2065010246669119</v>
      </c>
      <c r="N258" s="16">
        <f>[1]!s_fa_roe(A258,"20251231")</f>
        <v>-1.2943</v>
      </c>
      <c r="O258" s="16">
        <f>[1]!s_stmnote_rdexp(A258,"20251231",1,10000)</f>
        <v>4578.4168499999996</v>
      </c>
      <c r="P258" s="20">
        <f t="shared" si="11"/>
        <v>5.6431338381998895E-2</v>
      </c>
      <c r="Q258" s="16">
        <f>[1]!s_margin_tradingbalance(A258,"",10000)</f>
        <v>3398.1583000000001</v>
      </c>
      <c r="R258" s="16">
        <f>[1]!s_margin_seclendingbalance(A258,"",10000)</f>
        <v>0</v>
      </c>
      <c r="S258" s="17">
        <f>[1]!s_val_ev(A258,"",100000000)</f>
        <v>84.728748615000001</v>
      </c>
      <c r="T258" s="17">
        <f>[1]!share_freesharesmv(A258,"",100000000)</f>
        <v>44.889509764000003</v>
      </c>
      <c r="U258" s="17">
        <f>[1]!s_dq_amount_btin(A258,E258,100000000)</f>
        <v>1.7703013999999999</v>
      </c>
      <c r="V258" s="17">
        <f>[1]!s_dq_turn(A258,E258)</f>
        <v>3.3604055502524952</v>
      </c>
      <c r="W258" s="2">
        <f>[1]!s_pq_amount(A258,"20260101","",100000000)</f>
        <v>130.49170094999999</v>
      </c>
      <c r="X258" s="2">
        <f>[1]!s_pq_avgamount(A258,"20260101","",100000000)</f>
        <v>1.1862881904545455</v>
      </c>
      <c r="Y258" s="17">
        <f>[1]!s_ipo_dilutedpe(A258)</f>
        <v>15.4</v>
      </c>
      <c r="Z258" s="12">
        <f>[1]!s_ipo_collection_total(A258,100000000)</f>
        <v>6.7176787023999998</v>
      </c>
      <c r="AA258" s="2">
        <f>[1]!s_val_pe_ttm(A258,E258)</f>
        <v>-355.6180419921875</v>
      </c>
      <c r="AB258" s="5">
        <f>[1]!s_info_zjtxornot1(A258,"")</f>
        <v>0</v>
      </c>
      <c r="AC258" s="22" t="str">
        <f>[1]!s_info_nature1(A258,"")</f>
        <v>中央国有企业</v>
      </c>
      <c r="AD258" s="6" t="str">
        <f>[1]!s_info_city(A258)</f>
        <v>上海市</v>
      </c>
      <c r="AE258" s="6" t="str">
        <f>[1]!s_info_province(A258)</f>
        <v>上海</v>
      </c>
      <c r="AF258">
        <v>121.472644</v>
      </c>
      <c r="AG258">
        <v>31.231705999999999</v>
      </c>
    </row>
    <row r="259" spans="1:33" x14ac:dyDescent="0.3">
      <c r="A259" s="16" t="s">
        <v>1145</v>
      </c>
      <c r="B259" s="16" t="s">
        <v>1146</v>
      </c>
      <c r="C259" s="16" t="str">
        <f>[1]!s_info_mkt(A259)</f>
        <v>主板</v>
      </c>
      <c r="D259" s="16" t="str">
        <f>[1]!s_ipo_listeddate(A259)</f>
        <v>2021-08-23</v>
      </c>
      <c r="E259" s="16" t="str">
        <f>[1]!lastradeday_s("000002","")</f>
        <v>2026-06-22</v>
      </c>
      <c r="F259" s="16" t="str">
        <f>[1]!s_info_industry_csrc2023(A259,"",3)</f>
        <v>非金属矿物制品业</v>
      </c>
      <c r="G259" s="16" t="str">
        <f>[1]!s_info_industry_csrc2023(A259,"",1)</f>
        <v>制造业</v>
      </c>
      <c r="H259" s="16">
        <f>[1]!s_is(A259,83,"FY","YTD","20251231",1,"",100000000)</f>
        <v>4.1750752916999998</v>
      </c>
      <c r="I259" s="16">
        <f>[1]!s_is(A259,83,"FY","YTD","20241231",1,"",100000000)</f>
        <v>5.3230696917999998</v>
      </c>
      <c r="J259" s="16">
        <f t="shared" ref="J259:J322" si="12">H259/I259-1</f>
        <v>-0.21566398085458938</v>
      </c>
      <c r="K259" s="16">
        <f>[1]!s_is(A259,61,"FY","YTD","20251231",1,"",100000000)</f>
        <v>-0.31791395789999999</v>
      </c>
      <c r="L259" s="16">
        <f>[1]!s_is(A259,61,"FY","YTD","20241231",1,"",100000000)</f>
        <v>0.30511471550000002</v>
      </c>
      <c r="M259" s="16">
        <f t="shared" ref="M259:M322" si="13">(K259-L259)/ABS(L259)</f>
        <v>-2.041948951491984</v>
      </c>
      <c r="N259" s="16">
        <f>[1]!s_fa_roe(A259,"20251231")</f>
        <v>-1.7438</v>
      </c>
      <c r="O259" s="16">
        <f>[1]!s_stmnote_rdexp(A259,"20251231",1,10000)</f>
        <v>1805.5883570000001</v>
      </c>
      <c r="P259" s="20">
        <f t="shared" ref="P259:P322" si="14">O259/H259/10000</f>
        <v>4.3246845406344846E-2</v>
      </c>
      <c r="Q259" s="16">
        <f>[1]!s_margin_tradingbalance(A259,"",10000)</f>
        <v>0</v>
      </c>
      <c r="R259" s="16">
        <f>[1]!s_margin_seclendingbalance(A259,"",10000)</f>
        <v>0</v>
      </c>
      <c r="S259" s="17">
        <f>[1]!s_val_ev(A259,"",100000000)</f>
        <v>100.8214433608</v>
      </c>
      <c r="T259" s="17">
        <f>[1]!share_freesharesmv(A259,"",100000000)</f>
        <v>58.773631726899993</v>
      </c>
      <c r="U259" s="17">
        <f>[1]!s_dq_amount_btin(A259,E259,100000000)</f>
        <v>6.3719931699999997</v>
      </c>
      <c r="V259" s="17">
        <f>[1]!s_dq_turn(A259,E259)</f>
        <v>7.4701227027700243</v>
      </c>
      <c r="W259" s="2">
        <f>[1]!s_pq_amount(A259,"20260101","",100000000)</f>
        <v>394.77543491</v>
      </c>
      <c r="X259" s="2">
        <f>[1]!s_pq_avgamount(A259,"20260101","",100000000)</f>
        <v>3.5888675900909091</v>
      </c>
      <c r="Y259" s="17">
        <f>[1]!s_ipo_dilutedpe(A259)</f>
        <v>22.99</v>
      </c>
      <c r="Z259" s="12">
        <f>[1]!s_ipo_collection_total(A259,100000000)</f>
        <v>7.179589</v>
      </c>
      <c r="AA259" s="2">
        <f>[1]!s_val_pe_ttm(A259,E259)</f>
        <v>-422.078125</v>
      </c>
      <c r="AB259" s="5">
        <f>[1]!s_info_zjtxornot1(A259,"")</f>
        <v>0</v>
      </c>
      <c r="AC259" s="22" t="str">
        <f>[1]!s_info_nature1(A259,"")</f>
        <v>民营企业</v>
      </c>
      <c r="AD259" s="6" t="str">
        <f>[1]!s_info_city(A259)</f>
        <v>佛山市</v>
      </c>
      <c r="AE259" s="6" t="str">
        <f>[1]!s_info_province(A259)</f>
        <v>广东省</v>
      </c>
      <c r="AF259">
        <v>113.12271699999999</v>
      </c>
      <c r="AG259">
        <v>23.028762</v>
      </c>
    </row>
    <row r="260" spans="1:33" x14ac:dyDescent="0.3">
      <c r="A260" s="16" t="s">
        <v>1147</v>
      </c>
      <c r="B260" s="16" t="s">
        <v>1148</v>
      </c>
      <c r="C260" s="16" t="str">
        <f>[1]!s_info_mkt(A260)</f>
        <v>科创板</v>
      </c>
      <c r="D260" s="16" t="str">
        <f>[1]!s_ipo_listeddate(A260)</f>
        <v>2022-08-09</v>
      </c>
      <c r="E260" s="16" t="str">
        <f>[1]!lastradeday_s("000002","")</f>
        <v>2026-06-22</v>
      </c>
      <c r="F260" s="16" t="str">
        <f>[1]!s_info_industry_csrc2023(A260,"",3)</f>
        <v>计算机、通信和其他电子设备制造业</v>
      </c>
      <c r="G260" s="16" t="str">
        <f>[1]!s_info_industry_csrc2023(A260,"",1)</f>
        <v>制造业</v>
      </c>
      <c r="H260" s="16">
        <f>[1]!s_is(A260,83,"FY","YTD","20251231",1,"",100000000)</f>
        <v>9.3379145000000001</v>
      </c>
      <c r="I260" s="16">
        <f>[1]!s_is(A260,83,"FY","YTD","20241231",1,"",100000000)</f>
        <v>8.4130470402000004</v>
      </c>
      <c r="J260" s="16">
        <f t="shared" si="12"/>
        <v>0.10993251973758289</v>
      </c>
      <c r="K260" s="16">
        <f>[1]!s_is(A260,61,"FY","YTD","20251231",1,"",100000000)</f>
        <v>0.7155591</v>
      </c>
      <c r="L260" s="16">
        <f>[1]!s_is(A260,61,"FY","YTD","20241231",1,"",100000000)</f>
        <v>1.0045511301000001</v>
      </c>
      <c r="M260" s="16">
        <f t="shared" si="13"/>
        <v>-0.28768274848412323</v>
      </c>
      <c r="N260" s="16">
        <f>[1]!s_fa_roe(A260,"20251231")</f>
        <v>3.1383999999999999</v>
      </c>
      <c r="O260" s="16">
        <f>[1]!s_stmnote_rdexp(A260,"20251231",1,10000)</f>
        <v>11028.891</v>
      </c>
      <c r="P260" s="20">
        <f t="shared" si="14"/>
        <v>0.11810871688748059</v>
      </c>
      <c r="Q260" s="16">
        <f>[1]!s_margin_tradingbalance(A260,"",10000)</f>
        <v>186541.35260000001</v>
      </c>
      <c r="R260" s="16">
        <f>[1]!s_margin_seclendingbalance(A260,"",10000)</f>
        <v>666.8913</v>
      </c>
      <c r="S260" s="17">
        <f>[1]!s_val_ev(A260,"",100000000)</f>
        <v>391.35797425760001</v>
      </c>
      <c r="T260" s="17">
        <f>[1]!share_freesharesmv(A260,"",100000000)</f>
        <v>261.50885519920001</v>
      </c>
      <c r="U260" s="17">
        <f>[1]!s_dq_amount_btin(A260,E260,100000000)</f>
        <v>29.07932551</v>
      </c>
      <c r="V260" s="17">
        <f>[1]!s_dq_turn(A260,E260)</f>
        <v>7.4477606680155617</v>
      </c>
      <c r="W260" s="2">
        <f>[1]!s_pq_amount(A260,"20260101","",100000000)</f>
        <v>2809.7654426200002</v>
      </c>
      <c r="X260" s="2">
        <f>[1]!s_pq_avgamount(A260,"20260101","",100000000)</f>
        <v>25.543322205636365</v>
      </c>
      <c r="Y260" s="17">
        <f>[1]!s_ipo_dilutedpe(A260)</f>
        <v>44.02</v>
      </c>
      <c r="Z260" s="12">
        <f>[1]!s_ipo_collection_total(A260,100000000)</f>
        <v>11.797632</v>
      </c>
      <c r="AA260" s="2">
        <f>[1]!s_val_pe_ttm(A260,E260)</f>
        <v>510.5355224609375</v>
      </c>
      <c r="AB260" s="5">
        <f>[1]!s_info_zjtxornot1(A260,"")</f>
        <v>1</v>
      </c>
      <c r="AC260" s="22" t="str">
        <f>[1]!s_info_nature1(A260,"")</f>
        <v>民营企业</v>
      </c>
      <c r="AD260" s="6" t="str">
        <f>[1]!s_info_city(A260)</f>
        <v>无锡市</v>
      </c>
      <c r="AE260" s="6" t="str">
        <f>[1]!s_info_province(A260)</f>
        <v>江苏省</v>
      </c>
      <c r="AF260">
        <v>120.301663</v>
      </c>
      <c r="AG260">
        <v>31.574729000000001</v>
      </c>
    </row>
    <row r="261" spans="1:33" x14ac:dyDescent="0.3">
      <c r="A261" s="16" t="s">
        <v>1149</v>
      </c>
      <c r="B261" s="16" t="s">
        <v>1150</v>
      </c>
      <c r="C261" s="16" t="str">
        <f>[1]!s_info_mkt(A261)</f>
        <v>科创板</v>
      </c>
      <c r="D261" s="16" t="str">
        <f>[1]!s_ipo_listeddate(A261)</f>
        <v>2020-12-30</v>
      </c>
      <c r="E261" s="16" t="str">
        <f>[1]!lastradeday_s("000002","")</f>
        <v>2026-06-22</v>
      </c>
      <c r="F261" s="16" t="str">
        <f>[1]!s_info_industry_csrc2023(A261,"",3)</f>
        <v>计算机、通信和其他电子设备制造业</v>
      </c>
      <c r="G261" s="16" t="str">
        <f>[1]!s_info_industry_csrc2023(A261,"",1)</f>
        <v>制造业</v>
      </c>
      <c r="H261" s="16">
        <f>[1]!s_is(A261,83,"FY","YTD","20251231",1,"",100000000)</f>
        <v>3.5769015463999998</v>
      </c>
      <c r="I261" s="16">
        <f>[1]!s_is(A261,83,"FY","YTD","20241231",1,"",100000000)</f>
        <v>3.5683959479</v>
      </c>
      <c r="J261" s="16">
        <f t="shared" si="12"/>
        <v>2.38359157004564E-3</v>
      </c>
      <c r="K261" s="16">
        <f>[1]!s_is(A261,61,"FY","YTD","20251231",1,"",100000000)</f>
        <v>0.35971024680000002</v>
      </c>
      <c r="L261" s="16">
        <f>[1]!s_is(A261,61,"FY","YTD","20241231",1,"",100000000)</f>
        <v>0.3282421123</v>
      </c>
      <c r="M261" s="16">
        <f t="shared" si="13"/>
        <v>9.5868669256062494E-2</v>
      </c>
      <c r="N261" s="16">
        <f>[1]!s_fa_roe(A261,"20251231")</f>
        <v>4.1860999999999997</v>
      </c>
      <c r="O261" s="16">
        <f>[1]!s_stmnote_rdexp(A261,"20251231",1,10000)</f>
        <v>7630.4630360000001</v>
      </c>
      <c r="P261" s="20">
        <f t="shared" si="14"/>
        <v>0.21332605712001604</v>
      </c>
      <c r="Q261" s="16">
        <f>[1]!s_margin_tradingbalance(A261,"",10000)</f>
        <v>11551.813099999999</v>
      </c>
      <c r="R261" s="16">
        <f>[1]!s_margin_seclendingbalance(A261,"",10000)</f>
        <v>0</v>
      </c>
      <c r="S261" s="17">
        <f>[1]!s_val_ev(A261,"",100000000)</f>
        <v>38.333580677</v>
      </c>
      <c r="T261" s="17">
        <f>[1]!share_freesharesmv(A261,"",100000000)</f>
        <v>14.303934244600002</v>
      </c>
      <c r="U261" s="17">
        <f>[1]!s_dq_amount_btin(A261,E261,100000000)</f>
        <v>1.24144524</v>
      </c>
      <c r="V261" s="17">
        <f>[1]!s_dq_turn(A261,E261)</f>
        <v>3.259572145381707</v>
      </c>
      <c r="W261" s="2">
        <f>[1]!s_pq_amount(A261,"20260101","",100000000)</f>
        <v>131.01921748000001</v>
      </c>
      <c r="X261" s="2">
        <f>[1]!s_pq_avgamount(A261,"20260101","",100000000)</f>
        <v>1.1910837952727273</v>
      </c>
      <c r="Y261" s="17">
        <f>[1]!s_ipo_dilutedpe(A261)</f>
        <v>31.79</v>
      </c>
      <c r="Z261" s="12">
        <f>[1]!s_ipo_collection_total(A261,100000000)</f>
        <v>4.3049856000000002</v>
      </c>
      <c r="AA261" s="2">
        <f>[1]!s_val_pe_ttm(A261,E261)</f>
        <v>141.22169494628906</v>
      </c>
      <c r="AB261" s="5">
        <f>[1]!s_info_zjtxornot1(A261,"")</f>
        <v>1</v>
      </c>
      <c r="AC261" s="22" t="str">
        <f>[1]!s_info_nature1(A261,"")</f>
        <v>民营企业</v>
      </c>
      <c r="AD261" s="6" t="str">
        <f>[1]!s_info_city(A261)</f>
        <v>深圳市</v>
      </c>
      <c r="AE261" s="6" t="str">
        <f>[1]!s_info_province(A261)</f>
        <v>广东省</v>
      </c>
      <c r="AF261">
        <v>114.085947</v>
      </c>
      <c r="AG261">
        <v>22.547000000000001</v>
      </c>
    </row>
    <row r="262" spans="1:33" x14ac:dyDescent="0.3">
      <c r="A262" s="16" t="s">
        <v>1151</v>
      </c>
      <c r="B262" s="16" t="s">
        <v>1152</v>
      </c>
      <c r="C262" s="16" t="str">
        <f>[1]!s_info_mkt(A262)</f>
        <v>创业板</v>
      </c>
      <c r="D262" s="16" t="str">
        <f>[1]!s_ipo_listeddate(A262)</f>
        <v>2022-10-12</v>
      </c>
      <c r="E262" s="16" t="str">
        <f>[1]!lastradeday_s("000002","")</f>
        <v>2026-06-22</v>
      </c>
      <c r="F262" s="16" t="str">
        <f>[1]!s_info_industry_csrc2023(A262,"",3)</f>
        <v>专用设备制造业</v>
      </c>
      <c r="G262" s="16" t="str">
        <f>[1]!s_info_industry_csrc2023(A262,"",1)</f>
        <v>制造业</v>
      </c>
      <c r="H262" s="16">
        <f>[1]!s_is(A262,83,"FY","YTD","20251231",1,"",100000000)</f>
        <v>16.2548654042</v>
      </c>
      <c r="I262" s="16">
        <f>[1]!s_is(A262,83,"FY","YTD","20241231",1,"",100000000)</f>
        <v>15.942081097000001</v>
      </c>
      <c r="J262" s="16">
        <f t="shared" si="12"/>
        <v>1.9620042408318827E-2</v>
      </c>
      <c r="K262" s="16">
        <f>[1]!s_is(A262,61,"FY","YTD","20251231",1,"",100000000)</f>
        <v>2.8308097189999999</v>
      </c>
      <c r="L262" s="16">
        <f>[1]!s_is(A262,61,"FY","YTD","20241231",1,"",100000000)</f>
        <v>3.6377647742000003</v>
      </c>
      <c r="M262" s="16">
        <f t="shared" si="13"/>
        <v>-0.22182716730975605</v>
      </c>
      <c r="N262" s="16">
        <f>[1]!s_fa_roe(A262,"20251231")</f>
        <v>7.8491</v>
      </c>
      <c r="O262" s="16">
        <f>[1]!s_stmnote_rdexp(A262,"20251231",1,10000)</f>
        <v>13382.384376</v>
      </c>
      <c r="P262" s="20">
        <f t="shared" si="14"/>
        <v>8.2328484691987697E-2</v>
      </c>
      <c r="Q262" s="16">
        <f>[1]!s_margin_tradingbalance(A262,"",10000)</f>
        <v>26835.4005</v>
      </c>
      <c r="R262" s="16">
        <f>[1]!s_margin_seclendingbalance(A262,"",10000)</f>
        <v>131.9743</v>
      </c>
      <c r="S262" s="17">
        <f>[1]!s_val_ev(A262,"",100000000)</f>
        <v>158.23820620160001</v>
      </c>
      <c r="T262" s="17">
        <f>[1]!share_freesharesmv(A262,"",100000000)</f>
        <v>47.305776453599997</v>
      </c>
      <c r="U262" s="17">
        <f>[1]!s_dq_amount_btin(A262,E262,100000000)</f>
        <v>5.0607087000000002</v>
      </c>
      <c r="V262" s="17">
        <f>[1]!s_dq_turn(A262,E262)</f>
        <v>4.8798523668955625</v>
      </c>
      <c r="W262" s="2">
        <f>[1]!s_pq_amount(A262,"20260101","",100000000)</f>
        <v>530.88724104999994</v>
      </c>
      <c r="X262" s="2">
        <f>[1]!s_pq_avgamount(A262,"20260101","",100000000)</f>
        <v>4.8262476459090911</v>
      </c>
      <c r="Y262" s="17">
        <f>[1]!s_ipo_dilutedpe(A262)</f>
        <v>41.18</v>
      </c>
      <c r="Z262" s="12">
        <f>[1]!s_ipo_collection_total(A262,100000000)</f>
        <v>13.573181999999999</v>
      </c>
      <c r="AA262" s="2">
        <f>[1]!s_val_pe_ttm(A262,E262)</f>
        <v>54.964897155761719</v>
      </c>
      <c r="AB262" s="5">
        <f>[1]!s_info_zjtxornot1(A262,"")</f>
        <v>0</v>
      </c>
      <c r="AC262" s="22" t="str">
        <f>[1]!s_info_nature1(A262,"")</f>
        <v>民营企业</v>
      </c>
      <c r="AD262" s="6" t="str">
        <f>[1]!s_info_city(A262)</f>
        <v>深圳市</v>
      </c>
      <c r="AE262" s="6" t="str">
        <f>[1]!s_info_province(A262)</f>
        <v>广东省</v>
      </c>
      <c r="AF262">
        <v>114.085947</v>
      </c>
      <c r="AG262">
        <v>22.547000000000001</v>
      </c>
    </row>
    <row r="263" spans="1:33" x14ac:dyDescent="0.3">
      <c r="A263" s="16" t="s">
        <v>1153</v>
      </c>
      <c r="B263" s="16" t="s">
        <v>1154</v>
      </c>
      <c r="C263" s="16" t="str">
        <f>[1]!s_info_mkt(A263)</f>
        <v>科创板</v>
      </c>
      <c r="D263" s="16" t="str">
        <f>[1]!s_ipo_listeddate(A263)</f>
        <v>2020-08-18</v>
      </c>
      <c r="E263" s="16" t="str">
        <f>[1]!lastradeday_s("000002","")</f>
        <v>2026-06-22</v>
      </c>
      <c r="F263" s="16" t="str">
        <f>[1]!s_info_industry_csrc2023(A263,"",3)</f>
        <v>软件和信息技术服务业</v>
      </c>
      <c r="G263" s="16" t="str">
        <f>[1]!s_info_industry_csrc2023(A263,"",1)</f>
        <v>信息传输、软件和信息技术服务业</v>
      </c>
      <c r="H263" s="16">
        <f>[1]!s_is(A263,83,"FY","YTD","20251231",1,"",100000000)</f>
        <v>31.524447097100001</v>
      </c>
      <c r="I263" s="16">
        <f>[1]!s_is(A263,83,"FY","YTD","20241231",1,"",100000000)</f>
        <v>23.218855727199998</v>
      </c>
      <c r="J263" s="16">
        <f t="shared" si="12"/>
        <v>0.3577089012259258</v>
      </c>
      <c r="K263" s="16">
        <f>[1]!s_is(A263,61,"FY","YTD","20251231",1,"",100000000)</f>
        <v>-5.2781332728999999</v>
      </c>
      <c r="L263" s="16">
        <f>[1]!s_is(A263,61,"FY","YTD","20241231",1,"",100000000)</f>
        <v>-6.0087935850000003</v>
      </c>
      <c r="M263" s="16">
        <f t="shared" si="13"/>
        <v>0.12159850421954549</v>
      </c>
      <c r="N263" s="16">
        <f>[1]!s_fa_roe(A263,"20251231")</f>
        <v>-19.055199999999999</v>
      </c>
      <c r="O263" s="16">
        <f>[1]!s_stmnote_rdexp(A263,"20251231",1,10000)</f>
        <v>134872.78625199999</v>
      </c>
      <c r="P263" s="20">
        <f t="shared" si="14"/>
        <v>0.42783553296453281</v>
      </c>
      <c r="Q263" s="16">
        <f>[1]!s_margin_tradingbalance(A263,"",10000)</f>
        <v>461235.29670000001</v>
      </c>
      <c r="R263" s="16">
        <f>[1]!s_margin_seclendingbalance(A263,"",10000)</f>
        <v>2697.4204</v>
      </c>
      <c r="S263" s="17">
        <f>[1]!s_val_ev(A263,"",100000000)</f>
        <v>1493.59937532</v>
      </c>
      <c r="T263" s="17">
        <f>[1]!share_freesharesmv(A263,"",100000000)</f>
        <v>1124.6996882799999</v>
      </c>
      <c r="U263" s="17">
        <f>[1]!s_dq_amount_btin(A263,E263,100000000)</f>
        <v>78.348779710000002</v>
      </c>
      <c r="V263" s="17">
        <f>[1]!s_dq_turn(A263,E263)</f>
        <v>5.3328320054321763</v>
      </c>
      <c r="W263" s="2">
        <f>[1]!s_pq_amount(A263,"20260101","",100000000)</f>
        <v>5992.39919603</v>
      </c>
      <c r="X263" s="2">
        <f>[1]!s_pq_avgamount(A263,"20260101","",100000000)</f>
        <v>54.476356327545453</v>
      </c>
      <c r="Y263" s="17">
        <f>[1]!s_ipo_dilutedpe(A263)</f>
        <v>0</v>
      </c>
      <c r="Z263" s="12">
        <f>[1]!s_ipo_collection_total(A263,100000000)</f>
        <v>18.6174220517</v>
      </c>
      <c r="AA263" s="2">
        <f>[1]!s_val_pe_ttm(A263,E263)</f>
        <v>-230.38250732421875</v>
      </c>
      <c r="AB263" s="5">
        <f>[1]!s_info_zjtxornot1(A263,"")</f>
        <v>1</v>
      </c>
      <c r="AC263" s="22" t="str">
        <f>[1]!s_info_nature1(A263,"")</f>
        <v>公众企业</v>
      </c>
      <c r="AD263" s="6" t="str">
        <f>[1]!s_info_city(A263)</f>
        <v>上海市</v>
      </c>
      <c r="AE263" s="6" t="str">
        <f>[1]!s_info_province(A263)</f>
        <v>上海</v>
      </c>
      <c r="AF263">
        <v>121.472644</v>
      </c>
      <c r="AG263">
        <v>31.231705999999999</v>
      </c>
    </row>
    <row r="264" spans="1:33" x14ac:dyDescent="0.3">
      <c r="A264" s="16" t="s">
        <v>1155</v>
      </c>
      <c r="B264" s="16" t="s">
        <v>1156</v>
      </c>
      <c r="C264" s="16" t="str">
        <f>[1]!s_info_mkt(A264)</f>
        <v>科创板</v>
      </c>
      <c r="D264" s="16" t="str">
        <f>[1]!s_ipo_listeddate(A264)</f>
        <v>2019-11-05</v>
      </c>
      <c r="E264" s="16" t="str">
        <f>[1]!lastradeday_s("000002","")</f>
        <v>2026-06-22</v>
      </c>
      <c r="F264" s="16" t="str">
        <f>[1]!s_info_industry_csrc2023(A264,"",3)</f>
        <v>研究和试验发展</v>
      </c>
      <c r="G264" s="16" t="str">
        <f>[1]!s_info_industry_csrc2023(A264,"",1)</f>
        <v>科学研究和技术服务业</v>
      </c>
      <c r="H264" s="16">
        <f>[1]!s_is(A264,83,"FY","YTD","20251231",1,"",100000000)</f>
        <v>11.6306246378</v>
      </c>
      <c r="I264" s="16">
        <f>[1]!s_is(A264,83,"FY","YTD","20241231",1,"",100000000)</f>
        <v>10.3774573063</v>
      </c>
      <c r="J264" s="16">
        <f t="shared" si="12"/>
        <v>0.12075861114256004</v>
      </c>
      <c r="K264" s="16">
        <f>[1]!s_is(A264,61,"FY","YTD","20251231",1,"",100000000)</f>
        <v>-1.6782822144</v>
      </c>
      <c r="L264" s="16">
        <f>[1]!s_is(A264,61,"FY","YTD","20241231",1,"",100000000)</f>
        <v>-3.3084582197000003</v>
      </c>
      <c r="M264" s="16">
        <f t="shared" si="13"/>
        <v>0.49272981462882703</v>
      </c>
      <c r="N264" s="16">
        <f>[1]!s_fa_roe(A264,"20251231")</f>
        <v>-8.2382000000000009</v>
      </c>
      <c r="O264" s="16">
        <f>[1]!s_stmnote_rdexp(A264,"20251231",1,10000)</f>
        <v>10441.278309000001</v>
      </c>
      <c r="P264" s="20">
        <f t="shared" si="14"/>
        <v>8.9774011578582155E-2</v>
      </c>
      <c r="Q264" s="16">
        <f>[1]!s_margin_tradingbalance(A264,"",10000)</f>
        <v>29964.448799999998</v>
      </c>
      <c r="R264" s="16">
        <f>[1]!s_margin_seclendingbalance(A264,"",10000)</f>
        <v>48.777700000000003</v>
      </c>
      <c r="S264" s="17">
        <f>[1]!s_val_ev(A264,"",100000000)</f>
        <v>85.783869484000007</v>
      </c>
      <c r="T264" s="17">
        <f>[1]!share_freesharesmv(A264,"",100000000)</f>
        <v>51.169663916500006</v>
      </c>
      <c r="U264" s="17">
        <f>[1]!s_dq_amount_btin(A264,E264,100000000)</f>
        <v>5.3671748600000004</v>
      </c>
      <c r="V264" s="17">
        <f>[1]!s_dq_turn(A264,E264)</f>
        <v>6.7353039828515184</v>
      </c>
      <c r="W264" s="2">
        <f>[1]!s_pq_amount(A264,"20260101","",100000000)</f>
        <v>309.19439305999998</v>
      </c>
      <c r="X264" s="2">
        <f>[1]!s_pq_avgamount(A264,"20260101","",100000000)</f>
        <v>2.8108581187272725</v>
      </c>
      <c r="Y264" s="17">
        <f>[1]!s_ipo_dilutedpe(A264)</f>
        <v>48.61</v>
      </c>
      <c r="Z264" s="12">
        <f>[1]!s_ipo_collection_total(A264,100000000)</f>
        <v>6.4325000000000001</v>
      </c>
      <c r="AA264" s="2">
        <f>[1]!s_val_pe_ttm(A264,E264)</f>
        <v>-62.313022613525391</v>
      </c>
      <c r="AB264" s="5">
        <f>[1]!s_info_zjtxornot1(A264,"")</f>
        <v>0</v>
      </c>
      <c r="AC264" s="22" t="str">
        <f>[1]!s_info_nature1(A264,"")</f>
        <v>民营企业</v>
      </c>
      <c r="AD264" s="6" t="str">
        <f>[1]!s_info_city(A264)</f>
        <v>上海市</v>
      </c>
      <c r="AE264" s="6" t="str">
        <f>[1]!s_info_province(A264)</f>
        <v>上海</v>
      </c>
      <c r="AF264">
        <v>121.472644</v>
      </c>
      <c r="AG264">
        <v>31.231705999999999</v>
      </c>
    </row>
    <row r="265" spans="1:33" x14ac:dyDescent="0.3">
      <c r="A265" s="16" t="s">
        <v>1157</v>
      </c>
      <c r="B265" s="16" t="s">
        <v>1158</v>
      </c>
      <c r="C265" s="16" t="str">
        <f>[1]!s_info_mkt(A265)</f>
        <v>科创板</v>
      </c>
      <c r="D265" s="16" t="str">
        <f>[1]!s_ipo_listeddate(A265)</f>
        <v>2022-08-12</v>
      </c>
      <c r="E265" s="16" t="str">
        <f>[1]!lastradeday_s("000002","")</f>
        <v>2026-06-22</v>
      </c>
      <c r="F265" s="16" t="str">
        <f>[1]!s_info_industry_csrc2023(A265,"",3)</f>
        <v>计算机、通信和其他电子设备制造业</v>
      </c>
      <c r="G265" s="16" t="str">
        <f>[1]!s_info_industry_csrc2023(A265,"",1)</f>
        <v>制造业</v>
      </c>
      <c r="H265" s="16">
        <f>[1]!s_is(A265,83,"FY","YTD","20251231",1,"",100000000)</f>
        <v>143.76889476950001</v>
      </c>
      <c r="I265" s="16">
        <f>[1]!s_is(A265,83,"FY","YTD","20241231",1,"",100000000)</f>
        <v>91.621481359200004</v>
      </c>
      <c r="J265" s="16">
        <f t="shared" si="12"/>
        <v>0.56916143066774061</v>
      </c>
      <c r="K265" s="16">
        <f>[1]!s_is(A265,61,"FY","YTD","20251231",1,"",100000000)</f>
        <v>25.448909056199998</v>
      </c>
      <c r="L265" s="16">
        <f>[1]!s_is(A265,61,"FY","YTD","20241231",1,"",100000000)</f>
        <v>19.3099051051</v>
      </c>
      <c r="M265" s="16">
        <f t="shared" si="13"/>
        <v>0.31791994407464003</v>
      </c>
      <c r="N265" s="16">
        <f>[1]!s_fa_roe(A265,"20251231")</f>
        <v>11.907500000000001</v>
      </c>
      <c r="O265" s="16">
        <f>[1]!s_stmnote_rdexp(A265,"20251231",1,10000)</f>
        <v>456855.27212799998</v>
      </c>
      <c r="P265" s="20">
        <f t="shared" si="14"/>
        <v>0.31777059485673947</v>
      </c>
      <c r="Q265" s="16">
        <f>[1]!s_margin_tradingbalance(A265,"",10000)</f>
        <v>1191840.4519</v>
      </c>
      <c r="R265" s="16">
        <f>[1]!s_margin_seclendingbalance(A265,"",10000)</f>
        <v>4506.3591999999999</v>
      </c>
      <c r="S265" s="17">
        <f>[1]!s_val_ev(A265,"",100000000)</f>
        <v>7607.5585718430002</v>
      </c>
      <c r="T265" s="17">
        <f>[1]!share_freesharesmv(A265,"",100000000)</f>
        <v>2939.7339134129998</v>
      </c>
      <c r="U265" s="17">
        <f>[1]!s_dq_amount_btin(A265,E265,100000000)</f>
        <v>141.34609284999999</v>
      </c>
      <c r="V265" s="17">
        <f>[1]!s_dq_turn(A265,E265)</f>
        <v>1.868120527221528</v>
      </c>
      <c r="W265" s="2">
        <f>[1]!s_pq_amount(A265,"20260101","",100000000)</f>
        <v>9618.5566463399991</v>
      </c>
      <c r="X265" s="2">
        <f>[1]!s_pq_avgamount(A265,"20260101","",100000000)</f>
        <v>87.441424057636354</v>
      </c>
      <c r="Y265" s="17">
        <f>[1]!s_ipo_dilutedpe(A265)</f>
        <v>315.18</v>
      </c>
      <c r="Z265" s="12">
        <f>[1]!s_ipo_collection_total(A265,100000000)</f>
        <v>108</v>
      </c>
      <c r="AA265" s="2">
        <f>[1]!s_val_pe_ttm(A265,E265)</f>
        <v>279.06472778320313</v>
      </c>
      <c r="AB265" s="5">
        <f>[1]!s_info_zjtxornot1(A265,"")</f>
        <v>1</v>
      </c>
      <c r="AC265" s="22" t="str">
        <f>[1]!s_info_nature1(A265,"")</f>
        <v>公众企业</v>
      </c>
      <c r="AD265" s="6" t="str">
        <f>[1]!s_info_city(A265)</f>
        <v>天津市</v>
      </c>
      <c r="AE265" s="6" t="str">
        <f>[1]!s_info_province(A265)</f>
        <v>天津</v>
      </c>
      <c r="AF265">
        <v>117.19018199999999</v>
      </c>
      <c r="AG265">
        <v>39.125596000000002</v>
      </c>
    </row>
    <row r="266" spans="1:33" x14ac:dyDescent="0.3">
      <c r="A266" s="16" t="s">
        <v>1159</v>
      </c>
      <c r="B266" s="16" t="s">
        <v>1160</v>
      </c>
      <c r="C266" s="16" t="str">
        <f>[1]!s_info_mkt(A266)</f>
        <v>创业板</v>
      </c>
      <c r="D266" s="16" t="str">
        <f>[1]!s_ipo_listeddate(A266)</f>
        <v>2022-11-16</v>
      </c>
      <c r="E266" s="16" t="str">
        <f>[1]!lastradeday_s("000002","")</f>
        <v>2026-06-22</v>
      </c>
      <c r="F266" s="16" t="str">
        <f>[1]!s_info_industry_csrc2023(A266,"",3)</f>
        <v>电气机械和器材制造业</v>
      </c>
      <c r="G266" s="16" t="str">
        <f>[1]!s_info_industry_csrc2023(A266,"",1)</f>
        <v>制造业</v>
      </c>
      <c r="H266" s="16">
        <f>[1]!s_is(A266,83,"FY","YTD","20251231",1,"",100000000)</f>
        <v>2.8993996436000002</v>
      </c>
      <c r="I266" s="16">
        <f>[1]!s_is(A266,83,"FY","YTD","20241231",1,"",100000000)</f>
        <v>2.3876537246999998</v>
      </c>
      <c r="J266" s="16">
        <f t="shared" si="12"/>
        <v>0.21433004024245572</v>
      </c>
      <c r="K266" s="16">
        <f>[1]!s_is(A266,61,"FY","YTD","20251231",1,"",100000000)</f>
        <v>0.96474808620000008</v>
      </c>
      <c r="L266" s="16">
        <f>[1]!s_is(A266,61,"FY","YTD","20241231",1,"",100000000)</f>
        <v>0.79719320890000001</v>
      </c>
      <c r="M266" s="16">
        <f t="shared" si="13"/>
        <v>0.21018101437567335</v>
      </c>
      <c r="N266" s="16">
        <f>[1]!s_fa_roe(A266,"20251231")</f>
        <v>8.1288999999999998</v>
      </c>
      <c r="O266" s="16">
        <f>[1]!s_stmnote_rdexp(A266,"20251231",1,10000)</f>
        <v>2827.1226780000002</v>
      </c>
      <c r="P266" s="20">
        <f t="shared" si="14"/>
        <v>9.7507174778077216E-2</v>
      </c>
      <c r="Q266" s="16">
        <f>[1]!s_margin_tradingbalance(A266,"",10000)</f>
        <v>9967.3086999999996</v>
      </c>
      <c r="R266" s="16">
        <f>[1]!s_margin_seclendingbalance(A266,"",10000)</f>
        <v>31.463999999999999</v>
      </c>
      <c r="S266" s="17">
        <f>[1]!s_val_ev(A266,"",100000000)</f>
        <v>39.728743999999999</v>
      </c>
      <c r="T266" s="17">
        <f>[1]!share_freesharesmv(A266,"",100000000)</f>
        <v>10.235813650000001</v>
      </c>
      <c r="U266" s="17">
        <f>[1]!s_dq_amount_btin(A266,E266,100000000)</f>
        <v>1.1634049399999999</v>
      </c>
      <c r="V266" s="17">
        <f>[1]!s_dq_turn(A266,E266)</f>
        <v>6.1379739420619144</v>
      </c>
      <c r="W266" s="2">
        <f>[1]!s_pq_amount(A266,"20260101","",100000000)</f>
        <v>174.66830912</v>
      </c>
      <c r="X266" s="2">
        <f>[1]!s_pq_avgamount(A266,"20260101","",100000000)</f>
        <v>1.5878937192727274</v>
      </c>
      <c r="Y266" s="17">
        <f>[1]!s_ipo_dilutedpe(A266)</f>
        <v>46.94</v>
      </c>
      <c r="Z266" s="12">
        <f>[1]!s_ipo_collection_total(A266,100000000)</f>
        <v>7.6898096000000002</v>
      </c>
      <c r="AA266" s="2">
        <f>[1]!s_val_pe_ttm(A266,E266)</f>
        <v>40.470256805419922</v>
      </c>
      <c r="AB266" s="5">
        <f>[1]!s_info_zjtxornot1(A266,"")</f>
        <v>1</v>
      </c>
      <c r="AC266" s="22" t="str">
        <f>[1]!s_info_nature1(A266,"")</f>
        <v>民营企业</v>
      </c>
      <c r="AD266" s="6" t="str">
        <f>[1]!s_info_city(A266)</f>
        <v>郑州市</v>
      </c>
      <c r="AE266" s="6" t="str">
        <f>[1]!s_info_province(A266)</f>
        <v>河南省</v>
      </c>
      <c r="AF266">
        <v>113.665412</v>
      </c>
      <c r="AG266">
        <v>34.757975000000002</v>
      </c>
    </row>
    <row r="267" spans="1:33" x14ac:dyDescent="0.3">
      <c r="A267" s="16" t="s">
        <v>1161</v>
      </c>
      <c r="B267" s="16" t="s">
        <v>1162</v>
      </c>
      <c r="C267" s="16" t="str">
        <f>[1]!s_info_mkt(A267)</f>
        <v>主板</v>
      </c>
      <c r="D267" s="16" t="str">
        <f>[1]!s_ipo_listeddate(A267)</f>
        <v>2017-10-13</v>
      </c>
      <c r="E267" s="16" t="str">
        <f>[1]!lastradeday_s("000002","")</f>
        <v>2026-06-22</v>
      </c>
      <c r="F267" s="16" t="str">
        <f>[1]!s_info_industry_csrc2023(A267,"",3)</f>
        <v>化学原料和化学制品制造业</v>
      </c>
      <c r="G267" s="16" t="str">
        <f>[1]!s_info_industry_csrc2023(A267,"",1)</f>
        <v>制造业</v>
      </c>
      <c r="H267" s="16">
        <f>[1]!s_is(A267,83,"FY","YTD","20251231",1,"",100000000)</f>
        <v>3.8044560250999999</v>
      </c>
      <c r="I267" s="16">
        <f>[1]!s_is(A267,83,"FY","YTD","20241231",1,"",100000000)</f>
        <v>4.3614722476000001</v>
      </c>
      <c r="J267" s="16">
        <f t="shared" si="12"/>
        <v>-0.12771288933605185</v>
      </c>
      <c r="K267" s="16">
        <f>[1]!s_is(A267,61,"FY","YTD","20251231",1,"",100000000)</f>
        <v>-6.3648237600000004E-2</v>
      </c>
      <c r="L267" s="16">
        <f>[1]!s_is(A267,61,"FY","YTD","20241231",1,"",100000000)</f>
        <v>0.1395736715</v>
      </c>
      <c r="M267" s="16">
        <f t="shared" si="13"/>
        <v>-1.4560189390733338</v>
      </c>
      <c r="N267" s="16">
        <f>[1]!s_fa_roe(A267,"20251231")</f>
        <v>-0.91620000000000001</v>
      </c>
      <c r="O267" s="16">
        <f>[1]!s_stmnote_rdexp(A267,"20251231",1,10000)</f>
        <v>1656.9065380000002</v>
      </c>
      <c r="P267" s="20">
        <f t="shared" si="14"/>
        <v>4.3551733206232776E-2</v>
      </c>
      <c r="Q267" s="16">
        <f>[1]!s_margin_tradingbalance(A267,"",10000)</f>
        <v>0</v>
      </c>
      <c r="R267" s="16">
        <f>[1]!s_margin_seclendingbalance(A267,"",10000)</f>
        <v>0</v>
      </c>
      <c r="S267" s="17">
        <f>[1]!s_val_ev(A267,"",100000000)</f>
        <v>50.749381810400003</v>
      </c>
      <c r="T267" s="17">
        <f>[1]!share_freesharesmv(A267,"",100000000)</f>
        <v>41.186602685799997</v>
      </c>
      <c r="U267" s="17">
        <f>[1]!s_dq_amount_btin(A267,E267,100000000)</f>
        <v>5.365826750000001</v>
      </c>
      <c r="V267" s="17">
        <f>[1]!s_dq_turn(A267,E267)</f>
        <v>10.670578300700127</v>
      </c>
      <c r="W267" s="2">
        <f>[1]!s_pq_amount(A267,"20260101","",100000000)</f>
        <v>278.62745967000001</v>
      </c>
      <c r="X267" s="2">
        <f>[1]!s_pq_avgamount(A267,"20260101","",100000000)</f>
        <v>2.5329769060909091</v>
      </c>
      <c r="Y267" s="17">
        <f>[1]!s_ipo_dilutedpe(A267)</f>
        <v>22.98</v>
      </c>
      <c r="Z267" s="12">
        <f>[1]!s_ipo_collection_total(A267,100000000)</f>
        <v>3.3469376799999999</v>
      </c>
      <c r="AA267" s="2">
        <f>[1]!s_val_pe_ttm(A267,E267)</f>
        <v>4565.55517578125</v>
      </c>
      <c r="AB267" s="5">
        <f>[1]!s_info_zjtxornot1(A267,"")</f>
        <v>0</v>
      </c>
      <c r="AC267" s="22" t="str">
        <f>[1]!s_info_nature1(A267,"")</f>
        <v>公众企业</v>
      </c>
      <c r="AD267" s="6" t="str">
        <f>[1]!s_info_city(A267)</f>
        <v>合肥市</v>
      </c>
      <c r="AE267" s="6" t="str">
        <f>[1]!s_info_province(A267)</f>
        <v>安徽省</v>
      </c>
      <c r="AF267">
        <v>117.28304199999999</v>
      </c>
      <c r="AG267">
        <v>31.861190000000001</v>
      </c>
    </row>
    <row r="268" spans="1:33" x14ac:dyDescent="0.3">
      <c r="A268" s="16" t="s">
        <v>1163</v>
      </c>
      <c r="B268" s="16" t="s">
        <v>1164</v>
      </c>
      <c r="C268" s="16" t="str">
        <f>[1]!s_info_mkt(A268)</f>
        <v>主板</v>
      </c>
      <c r="D268" s="16" t="str">
        <f>[1]!s_ipo_listeddate(A268)</f>
        <v>2010-03-31</v>
      </c>
      <c r="E268" s="16" t="str">
        <f>[1]!lastradeday_s("000002","")</f>
        <v>2026-06-22</v>
      </c>
      <c r="F268" s="16" t="str">
        <f>[1]!s_info_industry_csrc2023(A268,"",3)</f>
        <v>有色金属冶炼和压延加工业</v>
      </c>
      <c r="G268" s="16" t="str">
        <f>[1]!s_info_industry_csrc2023(A268,"",1)</f>
        <v>制造业</v>
      </c>
      <c r="H268" s="16">
        <f>[1]!s_is(A268,83,"FY","YTD","20251231",1,"",100000000)</f>
        <v>52.019439937500003</v>
      </c>
      <c r="I268" s="16">
        <f>[1]!s_is(A268,83,"FY","YTD","20241231",1,"",100000000)</f>
        <v>36.732517458800004</v>
      </c>
      <c r="J268" s="16">
        <f t="shared" si="12"/>
        <v>0.41616865753473453</v>
      </c>
      <c r="K268" s="16">
        <f>[1]!s_is(A268,61,"FY","YTD","20251231",1,"",100000000)</f>
        <v>2.9042562345</v>
      </c>
      <c r="L268" s="16">
        <f>[1]!s_is(A268,61,"FY","YTD","20241231",1,"",100000000)</f>
        <v>1.7202856380000002</v>
      </c>
      <c r="M268" s="16">
        <f t="shared" si="13"/>
        <v>0.68824070279193927</v>
      </c>
      <c r="N268" s="16">
        <f>[1]!s_fa_roe(A268,"20251231")</f>
        <v>13.001899999999999</v>
      </c>
      <c r="O268" s="16">
        <f>[1]!s_stmnote_rdexp(A268,"20251231",1,10000)</f>
        <v>21094.926485</v>
      </c>
      <c r="P268" s="20">
        <f t="shared" si="14"/>
        <v>4.0552006154516471E-2</v>
      </c>
      <c r="Q268" s="16">
        <f>[1]!s_margin_tradingbalance(A268,"",10000)</f>
        <v>139950.87</v>
      </c>
      <c r="R268" s="16">
        <f>[1]!s_margin_seclendingbalance(A268,"",10000)</f>
        <v>1661.7858000000001</v>
      </c>
      <c r="S268" s="17">
        <f>[1]!s_val_ev(A268,"",100000000)</f>
        <v>486.81443826320009</v>
      </c>
      <c r="T268" s="17">
        <f>[1]!share_freesharesmv(A268,"",100000000)</f>
        <v>208.10551966320003</v>
      </c>
      <c r="U268" s="17">
        <f>[1]!s_dq_amount_btin(A268,E268,100000000)</f>
        <v>59.87924589</v>
      </c>
      <c r="V268" s="17">
        <f>[1]!s_dq_turn(A268,E268)</f>
        <v>12.826569918021439</v>
      </c>
      <c r="W268" s="2">
        <f>[1]!s_pq_amount(A268,"20260101","",100000000)</f>
        <v>2934.7028879200002</v>
      </c>
      <c r="X268" s="2">
        <f>[1]!s_pq_avgamount(A268,"20260101","",100000000)</f>
        <v>26.679117162909094</v>
      </c>
      <c r="Y268" s="17">
        <f>[1]!s_ipo_dilutedpe(A268)</f>
        <v>52</v>
      </c>
      <c r="Z268" s="12">
        <f>[1]!s_ipo_collection_total(A268,100000000)</f>
        <v>5.59</v>
      </c>
      <c r="AA268" s="2">
        <f>[1]!s_val_pe_ttm(A268,E268)</f>
        <v>77.373977661132813</v>
      </c>
      <c r="AB268" s="5">
        <f>[1]!s_info_zjtxornot1(A268,"")</f>
        <v>1</v>
      </c>
      <c r="AC268" s="22" t="str">
        <f>[1]!s_info_nature1(A268,"")</f>
        <v>民营企业</v>
      </c>
      <c r="AD268" s="6" t="str">
        <f>[1]!s_info_city(A268)</f>
        <v>赣州市</v>
      </c>
      <c r="AE268" s="6" t="str">
        <f>[1]!s_info_province(A268)</f>
        <v>江西省</v>
      </c>
      <c r="AF268">
        <v>114.94027800000001</v>
      </c>
      <c r="AG268">
        <v>25.85097</v>
      </c>
    </row>
    <row r="269" spans="1:33" x14ac:dyDescent="0.3">
      <c r="A269" s="16" t="s">
        <v>1165</v>
      </c>
      <c r="B269" s="16" t="s">
        <v>1166</v>
      </c>
      <c r="C269" s="16" t="str">
        <f>[1]!s_info_mkt(A269)</f>
        <v>科创板</v>
      </c>
      <c r="D269" s="16" t="str">
        <f>[1]!s_ipo_listeddate(A269)</f>
        <v>2022-04-29</v>
      </c>
      <c r="E269" s="16" t="str">
        <f>[1]!lastradeday_s("000002","")</f>
        <v>2026-06-22</v>
      </c>
      <c r="F269" s="16" t="str">
        <f>[1]!s_info_industry_csrc2023(A269,"",3)</f>
        <v>专用设备制造业</v>
      </c>
      <c r="G269" s="16" t="str">
        <f>[1]!s_info_industry_csrc2023(A269,"",1)</f>
        <v>制造业</v>
      </c>
      <c r="H269" s="16">
        <f>[1]!s_is(A269,83,"FY","YTD","20251231",1,"",100000000)</f>
        <v>1.9970827249000001</v>
      </c>
      <c r="I269" s="16">
        <f>[1]!s_is(A269,83,"FY","YTD","20241231",1,"",100000000)</f>
        <v>2.7572567320999997</v>
      </c>
      <c r="J269" s="16">
        <f t="shared" si="12"/>
        <v>-0.27569939293285572</v>
      </c>
      <c r="K269" s="16">
        <f>[1]!s_is(A269,61,"FY","YTD","20251231",1,"",100000000)</f>
        <v>-0.31977018600000001</v>
      </c>
      <c r="L269" s="16">
        <f>[1]!s_is(A269,61,"FY","YTD","20241231",1,"",100000000)</f>
        <v>0.37600037130000002</v>
      </c>
      <c r="M269" s="16">
        <f t="shared" si="13"/>
        <v>-1.8504517825192903</v>
      </c>
      <c r="N269" s="16">
        <f>[1]!s_fa_roe(A269,"20251231")</f>
        <v>-2.5303</v>
      </c>
      <c r="O269" s="16">
        <f>[1]!s_stmnote_rdexp(A269,"20251231",1,10000)</f>
        <v>4495.8942930000003</v>
      </c>
      <c r="P269" s="20">
        <f t="shared" si="14"/>
        <v>0.22512308763900218</v>
      </c>
      <c r="Q269" s="16">
        <f>[1]!s_margin_tradingbalance(A269,"",10000)</f>
        <v>28159.210200000001</v>
      </c>
      <c r="R269" s="16">
        <f>[1]!s_margin_seclendingbalance(A269,"",10000)</f>
        <v>29.526</v>
      </c>
      <c r="S269" s="17">
        <f>[1]!s_val_ev(A269,"",100000000)</f>
        <v>69.489005520000006</v>
      </c>
      <c r="T269" s="17">
        <f>[1]!share_freesharesmv(A269,"",100000000)</f>
        <v>31.630412159999999</v>
      </c>
      <c r="U269" s="17">
        <f>[1]!s_dq_amount_btin(A269,E269,100000000)</f>
        <v>1.7363604699999999</v>
      </c>
      <c r="V269" s="17">
        <f>[1]!s_dq_turn(A269,E269)</f>
        <v>2.5167484077702773</v>
      </c>
      <c r="W269" s="2">
        <f>[1]!s_pq_amount(A269,"20260101","",100000000)</f>
        <v>110.29923487000001</v>
      </c>
      <c r="X269" s="2">
        <f>[1]!s_pq_avgamount(A269,"20260101","",100000000)</f>
        <v>1.0027203170000001</v>
      </c>
      <c r="Y269" s="17">
        <f>[1]!s_ipo_dilutedpe(A269)</f>
        <v>41.94</v>
      </c>
      <c r="Z269" s="12">
        <f>[1]!s_ipo_collection_total(A269,100000000)</f>
        <v>6.9813400000000003</v>
      </c>
      <c r="AA269" s="2">
        <f>[1]!s_val_pe_ttm(A269,E269)</f>
        <v>-233.02450561523438</v>
      </c>
      <c r="AB269" s="5">
        <f>[1]!s_info_zjtxornot1(A269,"")</f>
        <v>1</v>
      </c>
      <c r="AC269" s="22" t="str">
        <f>[1]!s_info_nature1(A269,"")</f>
        <v>民营企业</v>
      </c>
      <c r="AD269" s="6" t="str">
        <f>[1]!s_info_city(A269)</f>
        <v>杭州市</v>
      </c>
      <c r="AE269" s="6" t="str">
        <f>[1]!s_info_province(A269)</f>
        <v>浙江省</v>
      </c>
      <c r="AF269">
        <v>120.153576</v>
      </c>
      <c r="AG269">
        <v>30.287458999999998</v>
      </c>
    </row>
    <row r="270" spans="1:33" x14ac:dyDescent="0.3">
      <c r="A270" s="16" t="s">
        <v>1167</v>
      </c>
      <c r="B270" s="16" t="s">
        <v>1168</v>
      </c>
      <c r="C270" s="16" t="str">
        <f>[1]!s_info_mkt(A270)</f>
        <v>创业板</v>
      </c>
      <c r="D270" s="16" t="str">
        <f>[1]!s_ipo_listeddate(A270)</f>
        <v>2022-06-06</v>
      </c>
      <c r="E270" s="16" t="str">
        <f>[1]!lastradeday_s("000002","")</f>
        <v>2026-06-22</v>
      </c>
      <c r="F270" s="16" t="str">
        <f>[1]!s_info_industry_csrc2023(A270,"",3)</f>
        <v>金属制品业</v>
      </c>
      <c r="G270" s="16" t="str">
        <f>[1]!s_info_industry_csrc2023(A270,"",1)</f>
        <v>制造业</v>
      </c>
      <c r="H270" s="16">
        <f>[1]!s_is(A270,83,"FY","YTD","20251231",1,"",100000000)</f>
        <v>15.1125353096</v>
      </c>
      <c r="I270" s="16">
        <f>[1]!s_is(A270,83,"FY","YTD","20241231",1,"",100000000)</f>
        <v>14.8534368924</v>
      </c>
      <c r="J270" s="16">
        <f t="shared" si="12"/>
        <v>1.7443667689635678E-2</v>
      </c>
      <c r="K270" s="16">
        <f>[1]!s_is(A270,61,"FY","YTD","20251231",1,"",100000000)</f>
        <v>2.0821887878999998</v>
      </c>
      <c r="L270" s="16">
        <f>[1]!s_is(A270,61,"FY","YTD","20241231",1,"",100000000)</f>
        <v>2.0694295282000001</v>
      </c>
      <c r="M270" s="16">
        <f t="shared" si="13"/>
        <v>6.1655927520748955E-3</v>
      </c>
      <c r="N270" s="16">
        <f>[1]!s_fa_roe(A270,"20251231")</f>
        <v>12.035399999999999</v>
      </c>
      <c r="O270" s="16">
        <f>[1]!s_stmnote_rdexp(A270,"20251231",1,10000)</f>
        <v>6362.4815979999994</v>
      </c>
      <c r="P270" s="20">
        <f t="shared" si="14"/>
        <v>4.2100689709941214E-2</v>
      </c>
      <c r="Q270" s="16">
        <f>[1]!s_margin_tradingbalance(A270,"",10000)</f>
        <v>43231.3341</v>
      </c>
      <c r="R270" s="16">
        <f>[1]!s_margin_seclendingbalance(A270,"",10000)</f>
        <v>31.718299999999999</v>
      </c>
      <c r="S270" s="17">
        <f>[1]!s_val_ev(A270,"",100000000)</f>
        <v>90.95593904639999</v>
      </c>
      <c r="T270" s="17">
        <f>[1]!share_freesharesmv(A270,"",100000000)</f>
        <v>53.298109059600002</v>
      </c>
      <c r="U270" s="17">
        <f>[1]!s_dq_amount_btin(A270,E270,100000000)</f>
        <v>10.966009250000001</v>
      </c>
      <c r="V270" s="17">
        <f>[1]!s_dq_turn(A270,E270)</f>
        <v>18.568907952018606</v>
      </c>
      <c r="W270" s="2">
        <f>[1]!s_pq_amount(A270,"20260101","",100000000)</f>
        <v>211.98416437</v>
      </c>
      <c r="X270" s="2">
        <f>[1]!s_pq_avgamount(A270,"20260101","",100000000)</f>
        <v>1.9271287669999999</v>
      </c>
      <c r="Y270" s="17">
        <f>[1]!s_ipo_dilutedpe(A270)</f>
        <v>20.03</v>
      </c>
      <c r="Z270" s="12">
        <f>[1]!s_ipo_collection_total(A270,100000000)</f>
        <v>5.8912001051999994</v>
      </c>
      <c r="AA270" s="2">
        <f>[1]!s_val_pe_ttm(A270,E270)</f>
        <v>44.656150817871094</v>
      </c>
      <c r="AB270" s="5">
        <f>[1]!s_info_zjtxornot1(A270,"")</f>
        <v>1</v>
      </c>
      <c r="AC270" s="22" t="str">
        <f>[1]!s_info_nature1(A270,"")</f>
        <v>民营企业</v>
      </c>
      <c r="AD270" s="6" t="str">
        <f>[1]!s_info_city(A270)</f>
        <v>苏州市</v>
      </c>
      <c r="AE270" s="6" t="str">
        <f>[1]!s_info_province(A270)</f>
        <v>江苏省</v>
      </c>
      <c r="AF270">
        <v>120.619585</v>
      </c>
      <c r="AG270">
        <v>31.299378999999998</v>
      </c>
    </row>
    <row r="271" spans="1:33" x14ac:dyDescent="0.3">
      <c r="A271" s="16" t="s">
        <v>1169</v>
      </c>
      <c r="B271" s="16" t="s">
        <v>1170</v>
      </c>
      <c r="C271" s="16" t="str">
        <f>[1]!s_info_mkt(A271)</f>
        <v>创业板</v>
      </c>
      <c r="D271" s="16" t="str">
        <f>[1]!s_ipo_listeddate(A271)</f>
        <v>2019-06-18</v>
      </c>
      <c r="E271" s="16" t="str">
        <f>[1]!lastradeday_s("000002","")</f>
        <v>2026-06-22</v>
      </c>
      <c r="F271" s="16" t="str">
        <f>[1]!s_info_industry_csrc2023(A271,"",3)</f>
        <v>计算机、通信和其他电子设备制造业</v>
      </c>
      <c r="G271" s="16" t="str">
        <f>[1]!s_info_industry_csrc2023(A271,"",1)</f>
        <v>制造业</v>
      </c>
      <c r="H271" s="16">
        <f>[1]!s_is(A271,83,"FY","YTD","20251231",1,"",100000000)</f>
        <v>37.260945786100002</v>
      </c>
      <c r="I271" s="16">
        <f>[1]!s_is(A271,83,"FY","YTD","20241231",1,"",100000000)</f>
        <v>44.869318117900001</v>
      </c>
      <c r="J271" s="16">
        <f t="shared" si="12"/>
        <v>-0.16956737144540523</v>
      </c>
      <c r="K271" s="16">
        <f>[1]!s_is(A271,61,"FY","YTD","20251231",1,"",100000000)</f>
        <v>-2.9287897129</v>
      </c>
      <c r="L271" s="16">
        <f>[1]!s_is(A271,61,"FY","YTD","20241231",1,"",100000000)</f>
        <v>4.0182664857999999</v>
      </c>
      <c r="M271" s="16">
        <f t="shared" si="13"/>
        <v>-1.7288689595998523</v>
      </c>
      <c r="N271" s="16">
        <f>[1]!s_fa_roe(A271,"20251231")</f>
        <v>-2.9184000000000001</v>
      </c>
      <c r="O271" s="16">
        <f>[1]!s_stmnote_rdexp(A271,"20251231",1,10000)</f>
        <v>86686.392225999996</v>
      </c>
      <c r="P271" s="20">
        <f t="shared" si="14"/>
        <v>0.23264678444726405</v>
      </c>
      <c r="Q271" s="16">
        <f>[1]!s_margin_tradingbalance(A271,"",10000)</f>
        <v>239607.05739999999</v>
      </c>
      <c r="R271" s="16">
        <f>[1]!s_margin_seclendingbalance(A271,"",10000)</f>
        <v>407.42399999999998</v>
      </c>
      <c r="S271" s="17">
        <f>[1]!s_val_ev(A271,"",100000000)</f>
        <v>646.17037486679999</v>
      </c>
      <c r="T271" s="17">
        <f>[1]!share_freesharesmv(A271,"",100000000)</f>
        <v>364.22392725419996</v>
      </c>
      <c r="U271" s="17">
        <f>[1]!s_dq_amount_btin(A271,E271,100000000)</f>
        <v>50.026725640000002</v>
      </c>
      <c r="V271" s="17">
        <f>[1]!s_dq_turn(A271,E271)</f>
        <v>10.276382120307101</v>
      </c>
      <c r="W271" s="2">
        <f>[1]!s_pq_amount(A271,"20260101","",100000000)</f>
        <v>2377.9111149300002</v>
      </c>
      <c r="X271" s="2">
        <f>[1]!s_pq_avgamount(A271,"20260101","",100000000)</f>
        <v>21.617373772090907</v>
      </c>
      <c r="Y271" s="17">
        <f>[1]!s_ipo_dilutedpe(A271)</f>
        <v>22.99</v>
      </c>
      <c r="Z271" s="12">
        <f>[1]!s_ipo_collection_total(A271,100000000)</f>
        <v>8.8224999999999998</v>
      </c>
      <c r="AA271" s="2">
        <f>[1]!s_val_pe_ttm(A271,E271)</f>
        <v>-165.44412231445313</v>
      </c>
      <c r="AB271" s="5">
        <f>[1]!s_info_zjtxornot1(A271,"")</f>
        <v>0</v>
      </c>
      <c r="AC271" s="22" t="str">
        <f>[1]!s_info_nature1(A271,"")</f>
        <v>民营企业</v>
      </c>
      <c r="AD271" s="6" t="str">
        <f>[1]!s_info_city(A271)</f>
        <v>无锡市</v>
      </c>
      <c r="AE271" s="6" t="str">
        <f>[1]!s_info_province(A271)</f>
        <v>江苏省</v>
      </c>
      <c r="AF271">
        <v>120.301663</v>
      </c>
      <c r="AG271">
        <v>31.574729000000001</v>
      </c>
    </row>
    <row r="272" spans="1:33" x14ac:dyDescent="0.3">
      <c r="A272" s="16" t="s">
        <v>1171</v>
      </c>
      <c r="B272" s="16" t="s">
        <v>1172</v>
      </c>
      <c r="C272" s="16" t="str">
        <f>[1]!s_info_mkt(A272)</f>
        <v>主板</v>
      </c>
      <c r="D272" s="16" t="str">
        <f>[1]!s_ipo_listeddate(A272)</f>
        <v>2002-11-07</v>
      </c>
      <c r="E272" s="16" t="str">
        <f>[1]!lastradeday_s("000002","")</f>
        <v>2026-06-22</v>
      </c>
      <c r="F272" s="16" t="str">
        <f>[1]!s_info_industry_csrc2023(A272,"",3)</f>
        <v>有色金属冶炼和压延加工业</v>
      </c>
      <c r="G272" s="16" t="str">
        <f>[1]!s_info_industry_csrc2023(A272,"",1)</f>
        <v>制造业</v>
      </c>
      <c r="H272" s="16">
        <f>[1]!s_is(A272,83,"FY","YTD","20251231",1,"",100000000)</f>
        <v>462.64582688140001</v>
      </c>
      <c r="I272" s="16">
        <f>[1]!s_is(A272,83,"FY","YTD","20241231",1,"",100000000)</f>
        <v>351.96461168620004</v>
      </c>
      <c r="J272" s="16">
        <f t="shared" si="12"/>
        <v>0.31446688536369005</v>
      </c>
      <c r="K272" s="16">
        <f>[1]!s_is(A272,61,"FY","YTD","20251231",1,"",100000000)</f>
        <v>23.093742139699998</v>
      </c>
      <c r="L272" s="16">
        <f>[1]!s_is(A272,61,"FY","YTD","20241231",1,"",100000000)</f>
        <v>17.279337067100002</v>
      </c>
      <c r="M272" s="16">
        <f t="shared" si="13"/>
        <v>0.33649468437482305</v>
      </c>
      <c r="N272" s="16">
        <f>[1]!s_fa_roe(A272,"20251231")</f>
        <v>13.952</v>
      </c>
      <c r="O272" s="16">
        <f>[1]!s_stmnote_rdexp(A272,"20251231",1,10000)</f>
        <v>173966.62647799999</v>
      </c>
      <c r="P272" s="20">
        <f t="shared" si="14"/>
        <v>3.7602549589752725E-2</v>
      </c>
      <c r="Q272" s="16">
        <f>[1]!s_margin_tradingbalance(A272,"",10000)</f>
        <v>341601.35029999999</v>
      </c>
      <c r="R272" s="16">
        <f>[1]!s_margin_seclendingbalance(A272,"",10000)</f>
        <v>3570.7460999999998</v>
      </c>
      <c r="S272" s="17">
        <f>[1]!s_val_ev(A272,"",100000000)</f>
        <v>1500.2686055700001</v>
      </c>
      <c r="T272" s="17">
        <f>[1]!share_freesharesmv(A272,"",100000000)</f>
        <v>924.65946468000004</v>
      </c>
      <c r="U272" s="17">
        <f>[1]!s_dq_amount_btin(A272,E272,100000000)</f>
        <v>100.49398008</v>
      </c>
      <c r="V272" s="17">
        <f>[1]!s_dq_turn(A272,E272)</f>
        <v>6.9799754040714186</v>
      </c>
      <c r="W272" s="2">
        <f>[1]!s_pq_amount(A272,"20260101","",100000000)</f>
        <v>4984.8782718900002</v>
      </c>
      <c r="X272" s="2">
        <f>[1]!s_pq_avgamount(A272,"20260101","",100000000)</f>
        <v>45.317075198999994</v>
      </c>
      <c r="Y272" s="17">
        <f>[1]!s_ipo_dilutedpe(A272)</f>
        <v>17.059999999999999</v>
      </c>
      <c r="Z272" s="12">
        <f>[1]!s_ipo_collection_total(A272,100000000)</f>
        <v>3.48</v>
      </c>
      <c r="AA272" s="2">
        <f>[1]!s_val_pe_ttm(A272,E272)</f>
        <v>49.592460632324219</v>
      </c>
      <c r="AB272" s="5">
        <f>[1]!s_info_zjtxornot1(A272,"")</f>
        <v>1</v>
      </c>
      <c r="AC272" s="22" t="str">
        <f>[1]!s_info_nature1(A272,"")</f>
        <v>地方国有企业</v>
      </c>
      <c r="AD272" s="6" t="str">
        <f>[1]!s_info_city(A272)</f>
        <v>厦门市</v>
      </c>
      <c r="AE272" s="6" t="str">
        <f>[1]!s_info_province(A272)</f>
        <v>福建省</v>
      </c>
      <c r="AF272">
        <v>118.11022</v>
      </c>
      <c r="AG272">
        <v>24.490473999999999</v>
      </c>
    </row>
    <row r="273" spans="1:33" x14ac:dyDescent="0.3">
      <c r="A273" s="16" t="s">
        <v>1173</v>
      </c>
      <c r="B273" s="16" t="s">
        <v>1174</v>
      </c>
      <c r="C273" s="16" t="str">
        <f>[1]!s_info_mkt(A273)</f>
        <v>主板</v>
      </c>
      <c r="D273" s="16" t="str">
        <f>[1]!s_ipo_listeddate(A273)</f>
        <v>2010-04-09</v>
      </c>
      <c r="E273" s="16" t="str">
        <f>[1]!lastradeday_s("000002","")</f>
        <v>2026-06-22</v>
      </c>
      <c r="F273" s="16" t="str">
        <f>[1]!s_info_industry_csrc2023(A273,"",3)</f>
        <v>计算机、通信和其他电子设备制造业</v>
      </c>
      <c r="G273" s="16" t="str">
        <f>[1]!s_info_industry_csrc2023(A273,"",1)</f>
        <v>制造业</v>
      </c>
      <c r="H273" s="16">
        <f>[1]!s_is(A273,83,"FY","YTD","20251231",1,"",100000000)</f>
        <v>401.24858839519999</v>
      </c>
      <c r="I273" s="16">
        <f>[1]!s_is(A273,83,"FY","YTD","20241231",1,"",100000000)</f>
        <v>367.70374347580002</v>
      </c>
      <c r="J273" s="16">
        <f t="shared" si="12"/>
        <v>9.1227912455581706E-2</v>
      </c>
      <c r="K273" s="16">
        <f>[1]!s_is(A273,61,"FY","YTD","20251231",1,"",100000000)</f>
        <v>13.860667055599999</v>
      </c>
      <c r="L273" s="16">
        <f>[1]!s_is(A273,61,"FY","YTD","20241231",1,"",100000000)</f>
        <v>10.8564184789</v>
      </c>
      <c r="M273" s="16">
        <f t="shared" si="13"/>
        <v>0.27672556861536868</v>
      </c>
      <c r="N273" s="16">
        <f>[1]!s_fa_roe(A273,"20251231")</f>
        <v>6.8808999999999996</v>
      </c>
      <c r="O273" s="16">
        <f>[1]!s_stmnote_rdexp(A273,"20251231",1,10000)</f>
        <v>143177.50548200001</v>
      </c>
      <c r="P273" s="20">
        <f t="shared" si="14"/>
        <v>3.5682992943262597E-2</v>
      </c>
      <c r="Q273" s="16">
        <f>[1]!s_margin_tradingbalance(A273,"",10000)</f>
        <v>1426255.4698999999</v>
      </c>
      <c r="R273" s="16">
        <f>[1]!s_margin_seclendingbalance(A273,"",10000)</f>
        <v>3938.7620999999999</v>
      </c>
      <c r="S273" s="17">
        <f>[1]!s_val_ev(A273,"",100000000)</f>
        <v>4955.414177826</v>
      </c>
      <c r="T273" s="17">
        <f>[1]!share_freesharesmv(A273,"",100000000)</f>
        <v>3304.4221732620003</v>
      </c>
      <c r="U273" s="17">
        <f>[1]!s_dq_amount_btin(A273,E273,100000000)</f>
        <v>243.35658470999999</v>
      </c>
      <c r="V273" s="17">
        <f>[1]!s_dq_turn(A273,E273)</f>
        <v>6.5245424275877122</v>
      </c>
      <c r="W273" s="2">
        <f>[1]!s_pq_amount(A273,"20260101","",100000000)</f>
        <v>12609.07622135</v>
      </c>
      <c r="X273" s="2">
        <f>[1]!s_pq_avgamount(A273,"20260101","",100000000)</f>
        <v>114.62796564863636</v>
      </c>
      <c r="Y273" s="17">
        <f>[1]!s_ipo_dilutedpe(A273)</f>
        <v>57.78</v>
      </c>
      <c r="Z273" s="12">
        <f>[1]!s_ipo_collection_total(A273,100000000)</f>
        <v>10.4</v>
      </c>
      <c r="AA273" s="2">
        <f>[1]!s_val_pe_ttm(A273,E273)</f>
        <v>242.90087890625</v>
      </c>
      <c r="AB273" s="5">
        <f>[1]!s_info_zjtxornot1(A273,"")</f>
        <v>0</v>
      </c>
      <c r="AC273" s="22" t="str">
        <f>[1]!s_info_nature1(A273,"")</f>
        <v>民营企业</v>
      </c>
      <c r="AD273" s="6" t="str">
        <f>[1]!s_info_city(A273)</f>
        <v>苏州市</v>
      </c>
      <c r="AE273" s="6" t="str">
        <f>[1]!s_info_province(A273)</f>
        <v>江苏省</v>
      </c>
      <c r="AF273">
        <v>120.619585</v>
      </c>
      <c r="AG273">
        <v>31.299378999999998</v>
      </c>
    </row>
    <row r="274" spans="1:33" x14ac:dyDescent="0.3">
      <c r="A274" s="16" t="s">
        <v>1175</v>
      </c>
      <c r="B274" s="16" t="s">
        <v>1176</v>
      </c>
      <c r="C274" s="16" t="str">
        <f>[1]!s_info_mkt(A274)</f>
        <v>科创板</v>
      </c>
      <c r="D274" s="16" t="str">
        <f>[1]!s_ipo_listeddate(A274)</f>
        <v>2020-11-24</v>
      </c>
      <c r="E274" s="16" t="str">
        <f>[1]!lastradeday_s("000002","")</f>
        <v>2026-06-22</v>
      </c>
      <c r="F274" s="16" t="str">
        <f>[1]!s_info_industry_csrc2023(A274,"",3)</f>
        <v>软件和信息技术服务业</v>
      </c>
      <c r="G274" s="16" t="str">
        <f>[1]!s_info_industry_csrc2023(A274,"",1)</f>
        <v>信息传输、软件和信息技术服务业</v>
      </c>
      <c r="H274" s="16">
        <f>[1]!s_is(A274,83,"FY","YTD","20251231",1,"",100000000)</f>
        <v>80.725776752599998</v>
      </c>
      <c r="I274" s="16">
        <f>[1]!s_is(A274,83,"FY","YTD","20241231",1,"",100000000)</f>
        <v>91.385140492099993</v>
      </c>
      <c r="J274" s="16">
        <f t="shared" si="12"/>
        <v>-0.11664219896254868</v>
      </c>
      <c r="K274" s="16">
        <f>[1]!s_is(A274,61,"FY","YTD","20251231",1,"",100000000)</f>
        <v>4.4147891102000001</v>
      </c>
      <c r="L274" s="16">
        <f>[1]!s_is(A274,61,"FY","YTD","20241231",1,"",100000000)</f>
        <v>11.169867221300001</v>
      </c>
      <c r="M274" s="16">
        <f t="shared" si="13"/>
        <v>-0.6047590340392438</v>
      </c>
      <c r="N274" s="16">
        <f>[1]!s_fa_roe(A274,"20251231")</f>
        <v>4.3464999999999998</v>
      </c>
      <c r="O274" s="16">
        <f>[1]!s_stmnote_rdexp(A274,"20251231",1,10000)</f>
        <v>95139.778055999996</v>
      </c>
      <c r="P274" s="20">
        <f t="shared" si="14"/>
        <v>0.1178555126791465</v>
      </c>
      <c r="Q274" s="16">
        <f>[1]!s_margin_tradingbalance(A274,"",10000)</f>
        <v>313807.04090000002</v>
      </c>
      <c r="R274" s="16">
        <f>[1]!s_margin_seclendingbalance(A274,"",10000)</f>
        <v>3680.7678000000001</v>
      </c>
      <c r="S274" s="17">
        <f>[1]!s_val_ev(A274,"",100000000)</f>
        <v>981.46303816462193</v>
      </c>
      <c r="T274" s="17">
        <f>[1]!share_freesharesmv(A274,"",100000000)</f>
        <v>774.80404616160001</v>
      </c>
      <c r="U274" s="17">
        <f>[1]!s_dq_amount_btin(A274,E274,100000000)</f>
        <v>28.331227470000002</v>
      </c>
      <c r="V274" s="17">
        <f>[1]!s_dq_turn(A274,E274)</f>
        <v>2.936330536906155</v>
      </c>
      <c r="W274" s="2">
        <f>[1]!s_pq_amount(A274,"20260101","",100000000)</f>
        <v>2359.8507804400001</v>
      </c>
      <c r="X274" s="2">
        <f>[1]!s_pq_avgamount(A274,"20260101","",100000000)</f>
        <v>21.453188913090909</v>
      </c>
      <c r="Y274" s="17">
        <f>[1]!s_ipo_dilutedpe(A274)</f>
        <v>64.040000000000006</v>
      </c>
      <c r="Z274" s="12">
        <f>[1]!s_ipo_collection_total(A274,100000000)</f>
        <v>17.554148999999999</v>
      </c>
      <c r="AA274" s="2">
        <f>[1]!s_val_pe_ttm(A274,E274)</f>
        <v>247.7430419921875</v>
      </c>
      <c r="AB274" s="5">
        <f>[1]!s_info_zjtxornot1(A274,"")</f>
        <v>1</v>
      </c>
      <c r="AC274" s="22" t="str">
        <f>[1]!s_info_nature1(A274,"")</f>
        <v>民营企业</v>
      </c>
      <c r="AD274" s="6" t="str">
        <f>[1]!s_info_city(A274)</f>
        <v>杭州市</v>
      </c>
      <c r="AE274" s="6" t="str">
        <f>[1]!s_info_province(A274)</f>
        <v>浙江省</v>
      </c>
      <c r="AF274">
        <v>120.153576</v>
      </c>
      <c r="AG274">
        <v>30.287458999999998</v>
      </c>
    </row>
    <row r="275" spans="1:33" x14ac:dyDescent="0.3">
      <c r="A275" s="16" t="s">
        <v>1177</v>
      </c>
      <c r="B275" s="16" t="s">
        <v>1178</v>
      </c>
      <c r="C275" s="16" t="str">
        <f>[1]!s_info_mkt(A275)</f>
        <v>创业板</v>
      </c>
      <c r="D275" s="16" t="str">
        <f>[1]!s_ipo_listeddate(A275)</f>
        <v>2018-01-18</v>
      </c>
      <c r="E275" s="16" t="str">
        <f>[1]!lastradeday_s("000002","")</f>
        <v>2026-06-22</v>
      </c>
      <c r="F275" s="16" t="str">
        <f>[1]!s_info_industry_csrc2023(A275,"",3)</f>
        <v>软件和信息技术服务业</v>
      </c>
      <c r="G275" s="16" t="str">
        <f>[1]!s_info_industry_csrc2023(A275,"",1)</f>
        <v>信息传输、软件和信息技术服务业</v>
      </c>
      <c r="H275" s="16">
        <f>[1]!s_is(A275,83,"FY","YTD","20251231",1,"",100000000)</f>
        <v>15.327763018399999</v>
      </c>
      <c r="I275" s="16">
        <f>[1]!s_is(A275,83,"FY","YTD","20241231",1,"",100000000)</f>
        <v>14.397433905</v>
      </c>
      <c r="J275" s="16">
        <f t="shared" si="12"/>
        <v>6.4617703372606528E-2</v>
      </c>
      <c r="K275" s="16">
        <f>[1]!s_is(A275,61,"FY","YTD","20251231",1,"",100000000)</f>
        <v>-0.91232191620000003</v>
      </c>
      <c r="L275" s="16">
        <f>[1]!s_is(A275,61,"FY","YTD","20241231",1,"",100000000)</f>
        <v>-1.6345586813999999</v>
      </c>
      <c r="M275" s="16">
        <f t="shared" si="13"/>
        <v>0.44185428973489282</v>
      </c>
      <c r="N275" s="16">
        <f>[1]!s_fa_roe(A275,"20251231")</f>
        <v>-8.4817999999999998</v>
      </c>
      <c r="O275" s="16">
        <f>[1]!s_stmnote_rdexp(A275,"20251231",1,10000)</f>
        <v>48517.107394999999</v>
      </c>
      <c r="P275" s="20">
        <f t="shared" si="14"/>
        <v>0.31653090758748237</v>
      </c>
      <c r="Q275" s="16">
        <f>[1]!s_margin_tradingbalance(A275,"",10000)</f>
        <v>62017.100700000003</v>
      </c>
      <c r="R275" s="16">
        <f>[1]!s_margin_seclendingbalance(A275,"",10000)</f>
        <v>374.12599999999998</v>
      </c>
      <c r="S275" s="17">
        <f>[1]!s_val_ev(A275,"",100000000)</f>
        <v>112.71507689199998</v>
      </c>
      <c r="T275" s="17">
        <f>[1]!share_freesharesmv(A275,"",100000000)</f>
        <v>79.792601657999995</v>
      </c>
      <c r="U275" s="17">
        <f>[1]!s_dq_amount_btin(A275,E275,100000000)</f>
        <v>7.1650990800000001</v>
      </c>
      <c r="V275" s="17">
        <f>[1]!s_dq_turn(A275,E275)</f>
        <v>7.3203922070820653</v>
      </c>
      <c r="W275" s="2">
        <f>[1]!s_pq_amount(A275,"20260101","",100000000)</f>
        <v>1124.83560283</v>
      </c>
      <c r="X275" s="2">
        <f>[1]!s_pq_avgamount(A275,"20260101","",100000000)</f>
        <v>10.225778207545455</v>
      </c>
      <c r="Y275" s="17">
        <f>[1]!s_ipo_dilutedpe(A275)</f>
        <v>22.96</v>
      </c>
      <c r="Z275" s="12">
        <f>[1]!s_ipo_collection_total(A275,100000000)</f>
        <v>3.31</v>
      </c>
      <c r="AA275" s="2">
        <f>[1]!s_val_pe_ttm(A275,E275)</f>
        <v>-105.93379211425781</v>
      </c>
      <c r="AB275" s="5">
        <f>[1]!s_info_zjtxornot1(A275,"")</f>
        <v>0</v>
      </c>
      <c r="AC275" s="22" t="str">
        <f>[1]!s_info_nature1(A275,"")</f>
        <v>民营企业</v>
      </c>
      <c r="AD275" s="6" t="str">
        <f>[1]!s_info_city(A275)</f>
        <v>拉萨市</v>
      </c>
      <c r="AE275" s="6" t="str">
        <f>[1]!s_info_province(A275)</f>
        <v>西藏自治区</v>
      </c>
      <c r="AF275">
        <v>91.132211999999996</v>
      </c>
      <c r="AG275">
        <v>29.660361000000002</v>
      </c>
    </row>
    <row r="276" spans="1:33" x14ac:dyDescent="0.3">
      <c r="A276" s="16" t="s">
        <v>1179</v>
      </c>
      <c r="B276" s="16" t="s">
        <v>1180</v>
      </c>
      <c r="C276" s="16" t="str">
        <f>[1]!s_info_mkt(A276)</f>
        <v>科创板</v>
      </c>
      <c r="D276" s="16" t="str">
        <f>[1]!s_ipo_listeddate(A276)</f>
        <v>2022-09-19</v>
      </c>
      <c r="E276" s="16" t="str">
        <f>[1]!lastradeday_s("000002","")</f>
        <v>2026-06-22</v>
      </c>
      <c r="F276" s="16" t="str">
        <f>[1]!s_info_industry_csrc2023(A276,"",3)</f>
        <v>计算机、通信和其他电子设备制造业</v>
      </c>
      <c r="G276" s="16" t="str">
        <f>[1]!s_info_industry_csrc2023(A276,"",1)</f>
        <v>制造业</v>
      </c>
      <c r="H276" s="16">
        <f>[1]!s_is(A276,83,"FY","YTD","20251231",1,"",100000000)</f>
        <v>15.472308567100001</v>
      </c>
      <c r="I276" s="16">
        <f>[1]!s_is(A276,83,"FY","YTD","20241231",1,"",100000000)</f>
        <v>11.6675209517</v>
      </c>
      <c r="J276" s="16">
        <f t="shared" si="12"/>
        <v>0.32610077420479189</v>
      </c>
      <c r="K276" s="16">
        <f>[1]!s_is(A276,61,"FY","YTD","20251231",1,"",100000000)</f>
        <v>1.0760766895</v>
      </c>
      <c r="L276" s="16">
        <f>[1]!s_is(A276,61,"FY","YTD","20241231",1,"",100000000)</f>
        <v>0.97429117040000002</v>
      </c>
      <c r="M276" s="16">
        <f t="shared" si="13"/>
        <v>0.10447135537337514</v>
      </c>
      <c r="N276" s="16">
        <f>[1]!s_fa_roe(A276,"20251231")</f>
        <v>4.6600999999999999</v>
      </c>
      <c r="O276" s="16">
        <f>[1]!s_stmnote_rdexp(A276,"20251231",1,10000)</f>
        <v>7267.3675720000001</v>
      </c>
      <c r="P276" s="20">
        <f t="shared" si="14"/>
        <v>4.6970156654277062E-2</v>
      </c>
      <c r="Q276" s="16">
        <f>[1]!s_margin_tradingbalance(A276,"",10000)</f>
        <v>64246.755799999999</v>
      </c>
      <c r="R276" s="16">
        <f>[1]!s_margin_seclendingbalance(A276,"",10000)</f>
        <v>44.1967</v>
      </c>
      <c r="S276" s="17">
        <f>[1]!s_val_ev(A276,"",100000000)</f>
        <v>143.107664</v>
      </c>
      <c r="T276" s="17">
        <f>[1]!share_freesharesmv(A276,"",100000000)</f>
        <v>72.234325844799997</v>
      </c>
      <c r="U276" s="17">
        <f>[1]!s_dq_amount_btin(A276,E276,100000000)</f>
        <v>9.3300944599999998</v>
      </c>
      <c r="V276" s="17">
        <f>[1]!s_dq_turn(A276,E276)</f>
        <v>6.4877214566929133</v>
      </c>
      <c r="W276" s="2">
        <f>[1]!s_pq_amount(A276,"20260101","",100000000)</f>
        <v>600.71512813000004</v>
      </c>
      <c r="X276" s="2">
        <f>[1]!s_pq_avgamount(A276,"20260101","",100000000)</f>
        <v>5.4610466193636356</v>
      </c>
      <c r="Y276" s="17">
        <f>[1]!s_ipo_dilutedpe(A276)</f>
        <v>103.48</v>
      </c>
      <c r="Z276" s="12">
        <f>[1]!s_ipo_collection_total(A276,100000000)</f>
        <v>16.400272000000001</v>
      </c>
      <c r="AA276" s="2">
        <f>[1]!s_val_pe_ttm(A276,E276)</f>
        <v>124.57386016845703</v>
      </c>
      <c r="AB276" s="5">
        <f>[1]!s_info_zjtxornot1(A276,"")</f>
        <v>1</v>
      </c>
      <c r="AC276" s="22" t="str">
        <f>[1]!s_info_nature1(A276,"")</f>
        <v>民营企业</v>
      </c>
      <c r="AD276" s="6" t="str">
        <f>[1]!s_info_city(A276)</f>
        <v>烟台市</v>
      </c>
      <c r="AE276" s="6" t="str">
        <f>[1]!s_info_province(A276)</f>
        <v>山东省</v>
      </c>
      <c r="AF276">
        <v>121.39138199999999</v>
      </c>
      <c r="AG276">
        <v>37.539296999999998</v>
      </c>
    </row>
    <row r="277" spans="1:33" x14ac:dyDescent="0.3">
      <c r="A277" s="16" t="s">
        <v>1181</v>
      </c>
      <c r="B277" s="16" t="s">
        <v>1182</v>
      </c>
      <c r="C277" s="16" t="str">
        <f>[1]!s_info_mkt(A277)</f>
        <v>创业板</v>
      </c>
      <c r="D277" s="16" t="str">
        <f>[1]!s_ipo_listeddate(A277)</f>
        <v>2021-01-21</v>
      </c>
      <c r="E277" s="16" t="str">
        <f>[1]!lastradeday_s("000002","")</f>
        <v>2026-06-22</v>
      </c>
      <c r="F277" s="16" t="str">
        <f>[1]!s_info_industry_csrc2023(A277,"",3)</f>
        <v>废弃资源综合利用业</v>
      </c>
      <c r="G277" s="16" t="str">
        <f>[1]!s_info_industry_csrc2023(A277,"",1)</f>
        <v>制造业</v>
      </c>
      <c r="H277" s="16">
        <f>[1]!s_is(A277,83,"FY","YTD","20251231",1,"",100000000)</f>
        <v>7.7706123985</v>
      </c>
      <c r="I277" s="16">
        <f>[1]!s_is(A277,83,"FY","YTD","20241231",1,"",100000000)</f>
        <v>5.0249349117</v>
      </c>
      <c r="J277" s="16">
        <f t="shared" si="12"/>
        <v>0.54641055755906343</v>
      </c>
      <c r="K277" s="16">
        <f>[1]!s_is(A277,61,"FY","YTD","20251231",1,"",100000000)</f>
        <v>0.56317779200000007</v>
      </c>
      <c r="L277" s="16">
        <f>[1]!s_is(A277,61,"FY","YTD","20241231",1,"",100000000)</f>
        <v>0.50946286900000004</v>
      </c>
      <c r="M277" s="16">
        <f t="shared" si="13"/>
        <v>0.10543442175763357</v>
      </c>
      <c r="N277" s="16">
        <f>[1]!s_fa_roe(A277,"20251231")</f>
        <v>6.2260999999999997</v>
      </c>
      <c r="O277" s="16">
        <f>[1]!s_stmnote_rdexp(A277,"20251231",1,10000)</f>
        <v>2905.7276179999999</v>
      </c>
      <c r="P277" s="20">
        <f t="shared" si="14"/>
        <v>3.7393804619065892E-2</v>
      </c>
      <c r="Q277" s="16">
        <f>[1]!s_margin_tradingbalance(A277,"",10000)</f>
        <v>5548.6175000000003</v>
      </c>
      <c r="R277" s="16">
        <f>[1]!s_margin_seclendingbalance(A277,"",10000)</f>
        <v>14.513999999999999</v>
      </c>
      <c r="S277" s="17">
        <f>[1]!s_val_ev(A277,"",100000000)</f>
        <v>36.99</v>
      </c>
      <c r="T277" s="17">
        <f>[1]!share_freesharesmv(A277,"",100000000)</f>
        <v>10.912050000000001</v>
      </c>
      <c r="U277" s="17">
        <f>[1]!s_dq_amount_btin(A277,E277,100000000)</f>
        <v>2.6227391100000004</v>
      </c>
      <c r="V277" s="17">
        <f>[1]!s_dq_turn(A277,E277)</f>
        <v>15.313043706885015</v>
      </c>
      <c r="W277" s="2">
        <f>[1]!s_pq_amount(A277,"20260101","",100000000)</f>
        <v>88.488153409999995</v>
      </c>
      <c r="X277" s="2">
        <f>[1]!s_pq_avgamount(A277,"20260101","",100000000)</f>
        <v>0.80443775827272723</v>
      </c>
      <c r="Y277" s="17">
        <f>[1]!s_ipo_dilutedpe(A277)</f>
        <v>25.22</v>
      </c>
      <c r="Z277" s="12">
        <f>[1]!s_ipo_collection_total(A277,100000000)</f>
        <v>3.2774999999999999</v>
      </c>
      <c r="AA277" s="2">
        <f>[1]!s_val_pe_ttm(A277,E277)</f>
        <v>60.706035614013672</v>
      </c>
      <c r="AB277" s="5">
        <f>[1]!s_info_zjtxornot1(A277,"")</f>
        <v>1</v>
      </c>
      <c r="AC277" s="22" t="str">
        <f>[1]!s_info_nature1(A277,"")</f>
        <v>民营企业</v>
      </c>
      <c r="AD277" s="6" t="str">
        <f>[1]!s_info_city(A277)</f>
        <v>建德市</v>
      </c>
      <c r="AE277" s="6" t="str">
        <f>[1]!s_info_province(A277)</f>
        <v>浙江省</v>
      </c>
      <c r="AF277">
        <v>119.379533</v>
      </c>
      <c r="AG277">
        <v>29.487114999999999</v>
      </c>
    </row>
    <row r="278" spans="1:33" x14ac:dyDescent="0.3">
      <c r="A278" s="16" t="s">
        <v>1183</v>
      </c>
      <c r="B278" s="16" t="s">
        <v>1184</v>
      </c>
      <c r="C278" s="16" t="str">
        <f>[1]!s_info_mkt(A278)</f>
        <v>创业板</v>
      </c>
      <c r="D278" s="16" t="str">
        <f>[1]!s_ipo_listeddate(A278)</f>
        <v>2021-08-12</v>
      </c>
      <c r="E278" s="16" t="str">
        <f>[1]!lastradeday_s("000002","")</f>
        <v>2026-06-22</v>
      </c>
      <c r="F278" s="16" t="str">
        <f>[1]!s_info_industry_csrc2023(A278,"",3)</f>
        <v>计算机、通信和其他电子设备制造业</v>
      </c>
      <c r="G278" s="16" t="str">
        <f>[1]!s_info_industry_csrc2023(A278,"",1)</f>
        <v>制造业</v>
      </c>
      <c r="H278" s="16">
        <f>[1]!s_is(A278,83,"FY","YTD","20251231",1,"",100000000)</f>
        <v>18.791298585899998</v>
      </c>
      <c r="I278" s="16">
        <f>[1]!s_is(A278,83,"FY","YTD","20241231",1,"",100000000)</f>
        <v>14.5398479041</v>
      </c>
      <c r="J278" s="16">
        <f t="shared" si="12"/>
        <v>0.29239994185916873</v>
      </c>
      <c r="K278" s="16">
        <f>[1]!s_is(A278,61,"FY","YTD","20251231",1,"",100000000)</f>
        <v>0.29144416400000001</v>
      </c>
      <c r="L278" s="16">
        <f>[1]!s_is(A278,61,"FY","YTD","20241231",1,"",100000000)</f>
        <v>0.38094259350000004</v>
      </c>
      <c r="M278" s="16">
        <f t="shared" si="13"/>
        <v>-0.23493941351559583</v>
      </c>
      <c r="N278" s="16">
        <f>[1]!s_fa_roe(A278,"20251231")</f>
        <v>2.0489000000000002</v>
      </c>
      <c r="O278" s="16">
        <f>[1]!s_stmnote_rdexp(A278,"20251231",1,10000)</f>
        <v>10473.920273</v>
      </c>
      <c r="P278" s="20">
        <f t="shared" si="14"/>
        <v>5.573813978379908E-2</v>
      </c>
      <c r="Q278" s="16">
        <f>[1]!s_margin_tradingbalance(A278,"",10000)</f>
        <v>81461.4179</v>
      </c>
      <c r="R278" s="16">
        <f>[1]!s_margin_seclendingbalance(A278,"",10000)</f>
        <v>51.651000000000003</v>
      </c>
      <c r="S278" s="17">
        <f>[1]!s_val_ev(A278,"",100000000)</f>
        <v>377.11736003999999</v>
      </c>
      <c r="T278" s="17">
        <f>[1]!share_freesharesmv(A278,"",100000000)</f>
        <v>143.16371391999999</v>
      </c>
      <c r="U278" s="17">
        <f>[1]!s_dq_amount_btin(A278,E278,100000000)</f>
        <v>19.045434570000001</v>
      </c>
      <c r="V278" s="17">
        <f>[1]!s_dq_turn(A278,E278)</f>
        <v>5.1101511020219119</v>
      </c>
      <c r="W278" s="2">
        <f>[1]!s_pq_amount(A278,"20260101","",100000000)</f>
        <v>1145.9235827</v>
      </c>
      <c r="X278" s="2">
        <f>[1]!s_pq_avgamount(A278,"20260101","",100000000)</f>
        <v>10.417487115454545</v>
      </c>
      <c r="Y278" s="17">
        <f>[1]!s_ipo_dilutedpe(A278)</f>
        <v>15.87</v>
      </c>
      <c r="Z278" s="12">
        <f>[1]!s_ipo_collection_total(A278,100000000)</f>
        <v>3.6926399999999999</v>
      </c>
      <c r="AA278" s="2">
        <f>[1]!s_val_pe_ttm(A278,E278)</f>
        <v>990.8153076171875</v>
      </c>
      <c r="AB278" s="5">
        <f>[1]!s_info_zjtxornot1(A278,"")</f>
        <v>0</v>
      </c>
      <c r="AC278" s="22" t="str">
        <f>[1]!s_info_nature1(A278,"")</f>
        <v>民营企业</v>
      </c>
      <c r="AD278" s="6" t="str">
        <f>[1]!s_info_city(A278)</f>
        <v>深圳市</v>
      </c>
      <c r="AE278" s="6" t="str">
        <f>[1]!s_info_province(A278)</f>
        <v>广东省</v>
      </c>
      <c r="AF278">
        <v>114.085947</v>
      </c>
      <c r="AG278">
        <v>22.547000000000001</v>
      </c>
    </row>
    <row r="279" spans="1:33" x14ac:dyDescent="0.3">
      <c r="A279" s="16" t="s">
        <v>1185</v>
      </c>
      <c r="B279" s="16" t="s">
        <v>1186</v>
      </c>
      <c r="C279" s="16" t="str">
        <f>[1]!s_info_mkt(A279)</f>
        <v>科创板</v>
      </c>
      <c r="D279" s="16" t="str">
        <f>[1]!s_ipo_listeddate(A279)</f>
        <v>2021-05-13</v>
      </c>
      <c r="E279" s="16" t="str">
        <f>[1]!lastradeday_s("000002","")</f>
        <v>2026-06-22</v>
      </c>
      <c r="F279" s="16" t="str">
        <f>[1]!s_info_industry_csrc2023(A279,"",3)</f>
        <v>铁路、船舶、航空航天和其他运输设备制造业</v>
      </c>
      <c r="G279" s="16" t="str">
        <f>[1]!s_info_industry_csrc2023(A279,"",1)</f>
        <v>制造业</v>
      </c>
      <c r="H279" s="16">
        <f>[1]!s_is(A279,83,"FY","YTD","20251231",1,"",100000000)</f>
        <v>4.5997571313999996</v>
      </c>
      <c r="I279" s="16">
        <f>[1]!s_is(A279,83,"FY","YTD","20241231",1,"",100000000)</f>
        <v>4.7676544167000001</v>
      </c>
      <c r="J279" s="16">
        <f t="shared" si="12"/>
        <v>-3.5215909255481015E-2</v>
      </c>
      <c r="K279" s="16">
        <f>[1]!s_is(A279,61,"FY","YTD","20251231",1,"",100000000)</f>
        <v>0.17577442140000002</v>
      </c>
      <c r="L279" s="16">
        <f>[1]!s_is(A279,61,"FY","YTD","20241231",1,"",100000000)</f>
        <v>0.45542946829999997</v>
      </c>
      <c r="M279" s="16">
        <f t="shared" si="13"/>
        <v>-0.61404688621463099</v>
      </c>
      <c r="N279" s="16">
        <f>[1]!s_fa_roe(A279,"20251231")</f>
        <v>2.2896000000000001</v>
      </c>
      <c r="O279" s="16">
        <f>[1]!s_stmnote_rdexp(A279,"20251231",1,10000)</f>
        <v>3665.4255399999997</v>
      </c>
      <c r="P279" s="20">
        <f t="shared" si="14"/>
        <v>7.9687371208757199E-2</v>
      </c>
      <c r="Q279" s="16">
        <f>[1]!s_margin_tradingbalance(A279,"",10000)</f>
        <v>45662.729700000004</v>
      </c>
      <c r="R279" s="16">
        <f>[1]!s_margin_seclendingbalance(A279,"",10000)</f>
        <v>67.185199999999995</v>
      </c>
      <c r="S279" s="17">
        <f>[1]!s_val_ev(A279,"",100000000)</f>
        <v>63.410549810600003</v>
      </c>
      <c r="T279" s="17">
        <f>[1]!share_freesharesmv(A279,"",100000000)</f>
        <v>40.314313529200007</v>
      </c>
      <c r="U279" s="17">
        <f>[1]!s_dq_amount_btin(A279,E279,100000000)</f>
        <v>2.79356779</v>
      </c>
      <c r="V279" s="17">
        <f>[1]!s_dq_turn(A279,E279)</f>
        <v>4.3543768556607532</v>
      </c>
      <c r="W279" s="2">
        <f>[1]!s_pq_amount(A279,"20260101","",100000000)</f>
        <v>212.08122517999999</v>
      </c>
      <c r="X279" s="2">
        <f>[1]!s_pq_avgamount(A279,"20260101","",100000000)</f>
        <v>1.928011138</v>
      </c>
      <c r="Y279" s="17">
        <f>[1]!s_ipo_dilutedpe(A279)</f>
        <v>22.83</v>
      </c>
      <c r="Z279" s="12">
        <f>[1]!s_ipo_collection_total(A279,100000000)</f>
        <v>2.5225933634</v>
      </c>
      <c r="AA279" s="2">
        <f>[1]!s_val_pe_ttm(A279,E279)</f>
        <v>-312.441162109375</v>
      </c>
      <c r="AB279" s="5">
        <f>[1]!s_info_zjtxornot1(A279,"")</f>
        <v>1</v>
      </c>
      <c r="AC279" s="22" t="str">
        <f>[1]!s_info_nature1(A279,"")</f>
        <v>民营企业</v>
      </c>
      <c r="AD279" s="6" t="str">
        <f>[1]!s_info_city(A279)</f>
        <v>苏州市</v>
      </c>
      <c r="AE279" s="6" t="str">
        <f>[1]!s_info_province(A279)</f>
        <v>江苏省</v>
      </c>
      <c r="AF279">
        <v>120.619585</v>
      </c>
      <c r="AG279">
        <v>31.299378999999998</v>
      </c>
    </row>
    <row r="280" spans="1:33" x14ac:dyDescent="0.3">
      <c r="A280" s="16" t="s">
        <v>1187</v>
      </c>
      <c r="B280" s="16" t="s">
        <v>1188</v>
      </c>
      <c r="C280" s="16" t="str">
        <f>[1]!s_info_mkt(A280)</f>
        <v>主板</v>
      </c>
      <c r="D280" s="16" t="str">
        <f>[1]!s_ipo_listeddate(A280)</f>
        <v>2011-07-15</v>
      </c>
      <c r="E280" s="16" t="str">
        <f>[1]!lastradeday_s("000002","")</f>
        <v>2026-06-22</v>
      </c>
      <c r="F280" s="16" t="str">
        <f>[1]!s_info_industry_csrc2023(A280,"",3)</f>
        <v>计算机、通信和其他电子设备制造业</v>
      </c>
      <c r="G280" s="16" t="str">
        <f>[1]!s_info_industry_csrc2023(A280,"",1)</f>
        <v>制造业</v>
      </c>
      <c r="H280" s="16">
        <f>[1]!s_is(A280,83,"FY","YTD","20251231",1,"",100000000)</f>
        <v>514.28944353940005</v>
      </c>
      <c r="I280" s="16">
        <f>[1]!s_is(A280,83,"FY","YTD","20241231",1,"",100000000)</f>
        <v>442.1122442793</v>
      </c>
      <c r="J280" s="16">
        <f t="shared" si="12"/>
        <v>0.16325537280189595</v>
      </c>
      <c r="K280" s="16">
        <f>[1]!s_is(A280,61,"FY","YTD","20251231",1,"",100000000)</f>
        <v>22.877235842800001</v>
      </c>
      <c r="L280" s="16">
        <f>[1]!s_is(A280,61,"FY","YTD","20241231",1,"",100000000)</f>
        <v>17.534920601900001</v>
      </c>
      <c r="M280" s="16">
        <f t="shared" si="13"/>
        <v>0.30466720449941082</v>
      </c>
      <c r="N280" s="16">
        <f>[1]!s_fa_roe(A280,"20251231")</f>
        <v>10.434799999999999</v>
      </c>
      <c r="O280" s="16">
        <f>[1]!s_stmnote_rdexp(A280,"20251231",1,10000)</f>
        <v>237366.93664999999</v>
      </c>
      <c r="P280" s="20">
        <f t="shared" si="14"/>
        <v>4.6154347446141025E-2</v>
      </c>
      <c r="Q280" s="16">
        <f>[1]!s_margin_tradingbalance(A280,"",10000)</f>
        <v>240294.633</v>
      </c>
      <c r="R280" s="16">
        <f>[1]!s_margin_seclendingbalance(A280,"",10000)</f>
        <v>590.88660000000004</v>
      </c>
      <c r="S280" s="17">
        <f>[1]!s_val_ev(A280,"",100000000)</f>
        <v>1219.0075398239999</v>
      </c>
      <c r="T280" s="17">
        <f>[1]!share_freesharesmv(A280,"",100000000)</f>
        <v>510.41576704199997</v>
      </c>
      <c r="U280" s="17">
        <f>[1]!s_dq_amount_btin(A280,E280,100000000)</f>
        <v>42.616703129999998</v>
      </c>
      <c r="V280" s="17">
        <f>[1]!s_dq_turn(A280,E280)</f>
        <v>3.5655123814425038</v>
      </c>
      <c r="W280" s="2">
        <f>[1]!s_pq_amount(A280,"20260101","",100000000)</f>
        <v>3006.0146688300001</v>
      </c>
      <c r="X280" s="2">
        <f>[1]!s_pq_avgamount(A280,"20260101","",100000000)</f>
        <v>27.327406080272727</v>
      </c>
      <c r="Y280" s="17">
        <f>[1]!s_ipo_dilutedpe(A280)</f>
        <v>32</v>
      </c>
      <c r="Z280" s="12">
        <f>[1]!s_ipo_collection_total(A280,100000000)</f>
        <v>6.36</v>
      </c>
      <c r="AA280" s="2">
        <f>[1]!s_val_pe_ttm(A280,E280)</f>
        <v>57.658504486083984</v>
      </c>
      <c r="AB280" s="5">
        <f>[1]!s_info_zjtxornot1(A280,"")</f>
        <v>1</v>
      </c>
      <c r="AC280" s="22" t="str">
        <f>[1]!s_info_nature1(A280,"")</f>
        <v>民营企业</v>
      </c>
      <c r="AD280" s="6" t="str">
        <f>[1]!s_info_city(A280)</f>
        <v>江门市</v>
      </c>
      <c r="AE280" s="6" t="str">
        <f>[1]!s_info_province(A280)</f>
        <v>广东省</v>
      </c>
      <c r="AF280">
        <v>113.094942</v>
      </c>
      <c r="AG280">
        <v>22.590430999999999</v>
      </c>
    </row>
    <row r="281" spans="1:33" x14ac:dyDescent="0.3">
      <c r="A281" s="16" t="s">
        <v>1189</v>
      </c>
      <c r="B281" s="16" t="s">
        <v>1190</v>
      </c>
      <c r="C281" s="16" t="str">
        <f>[1]!s_info_mkt(A281)</f>
        <v>科创板</v>
      </c>
      <c r="D281" s="16" t="str">
        <f>[1]!s_ipo_listeddate(A281)</f>
        <v>2024-04-11</v>
      </c>
      <c r="E281" s="16" t="str">
        <f>[1]!lastradeday_s("000002","")</f>
        <v>2026-06-22</v>
      </c>
      <c r="F281" s="16" t="str">
        <f>[1]!s_info_industry_csrc2023(A281,"",3)</f>
        <v>软件和信息技术服务业</v>
      </c>
      <c r="G281" s="16" t="str">
        <f>[1]!s_info_industry_csrc2023(A281,"",1)</f>
        <v>信息传输、软件和信息技术服务业</v>
      </c>
      <c r="H281" s="16">
        <f>[1]!s_is(A281,83,"FY","YTD","20251231",1,"",100000000)</f>
        <v>7.2444620533000004</v>
      </c>
      <c r="I281" s="16">
        <f>[1]!s_is(A281,83,"FY","YTD","20241231",1,"",100000000)</f>
        <v>10.8966117943</v>
      </c>
      <c r="J281" s="16">
        <f t="shared" si="12"/>
        <v>-0.33516379310772848</v>
      </c>
      <c r="K281" s="16">
        <f>[1]!s_is(A281,61,"FY","YTD","20251231",1,"",100000000)</f>
        <v>-1.1032084719999999</v>
      </c>
      <c r="L281" s="16">
        <f>[1]!s_is(A281,61,"FY","YTD","20241231",1,"",100000000)</f>
        <v>0.61047210890000003</v>
      </c>
      <c r="M281" s="16">
        <f t="shared" si="13"/>
        <v>-2.8071398445833236</v>
      </c>
      <c r="N281" s="16">
        <f>[1]!s_fa_roe(A281,"20251231")</f>
        <v>-8.4750999999999994</v>
      </c>
      <c r="O281" s="16">
        <f>[1]!s_stmnote_rdexp(A281,"20251231",1,10000)</f>
        <v>17916.897237999998</v>
      </c>
      <c r="P281" s="20">
        <f t="shared" si="14"/>
        <v>0.24731853250357608</v>
      </c>
      <c r="Q281" s="16">
        <f>[1]!s_margin_tradingbalance(A281,"",10000)</f>
        <v>82248.3076</v>
      </c>
      <c r="R281" s="16">
        <f>[1]!s_margin_seclendingbalance(A281,"",10000)</f>
        <v>26.645</v>
      </c>
      <c r="S281" s="17">
        <f>[1]!s_val_ev(A281,"",100000000)</f>
        <v>121.8</v>
      </c>
      <c r="T281" s="17">
        <f>[1]!share_freesharesmv(A281,"",100000000)</f>
        <v>74.05948515</v>
      </c>
      <c r="U281" s="17">
        <f>[1]!s_dq_amount_btin(A281,E281,100000000)</f>
        <v>8.0813893599999993</v>
      </c>
      <c r="V281" s="17">
        <f>[1]!s_dq_turn(A281,E281)</f>
        <v>10.839935470439874</v>
      </c>
      <c r="W281" s="2">
        <f>[1]!s_pq_amount(A281,"20260101","",100000000)</f>
        <v>993.58699245000003</v>
      </c>
      <c r="X281" s="2">
        <f>[1]!s_pq_avgamount(A281,"20260101","",100000000)</f>
        <v>9.0326090222727267</v>
      </c>
      <c r="Y281" s="17">
        <f>[1]!s_ipo_dilutedpe(A281)</f>
        <v>25.12</v>
      </c>
      <c r="Z281" s="12">
        <f>[1]!s_ipo_collection_total(A281,100000000)</f>
        <v>5.9580000000000002</v>
      </c>
      <c r="AA281" s="2">
        <f>[1]!s_val_pe_ttm(A281,E281)</f>
        <v>-107.75215911865234</v>
      </c>
      <c r="AB281" s="5">
        <f>[1]!s_info_zjtxornot1(A281,"")</f>
        <v>1</v>
      </c>
      <c r="AC281" s="22" t="str">
        <f>[1]!s_info_nature1(A281,"")</f>
        <v>公众企业</v>
      </c>
      <c r="AD281" s="6" t="str">
        <f>[1]!s_info_city(A281)</f>
        <v>上海市</v>
      </c>
      <c r="AE281" s="6" t="str">
        <f>[1]!s_info_province(A281)</f>
        <v>上海</v>
      </c>
      <c r="AF281">
        <v>121.472644</v>
      </c>
      <c r="AG281">
        <v>31.231705999999999</v>
      </c>
    </row>
    <row r="282" spans="1:33" x14ac:dyDescent="0.3">
      <c r="A282" s="16" t="s">
        <v>1191</v>
      </c>
      <c r="B282" s="16" t="s">
        <v>1192</v>
      </c>
      <c r="C282" s="16" t="str">
        <f>[1]!s_info_mkt(A282)</f>
        <v>创业板</v>
      </c>
      <c r="D282" s="16" t="str">
        <f>[1]!s_ipo_listeddate(A282)</f>
        <v>2017-05-16</v>
      </c>
      <c r="E282" s="16" t="str">
        <f>[1]!lastradeday_s("000002","")</f>
        <v>2026-06-22</v>
      </c>
      <c r="F282" s="16" t="str">
        <f>[1]!s_info_industry_csrc2023(A282,"",3)</f>
        <v>专用设备制造业</v>
      </c>
      <c r="G282" s="16" t="str">
        <f>[1]!s_info_industry_csrc2023(A282,"",1)</f>
        <v>制造业</v>
      </c>
      <c r="H282" s="16">
        <f>[1]!s_is(A282,83,"FY","YTD","20251231",1,"",100000000)</f>
        <v>3.6413850982999998</v>
      </c>
      <c r="I282" s="16">
        <f>[1]!s_is(A282,83,"FY","YTD","20241231",1,"",100000000)</f>
        <v>3.6322535148999999</v>
      </c>
      <c r="J282" s="16">
        <f t="shared" si="12"/>
        <v>2.5140269979893048E-3</v>
      </c>
      <c r="K282" s="16">
        <f>[1]!s_is(A282,61,"FY","YTD","20251231",1,"",100000000)</f>
        <v>0.824101317</v>
      </c>
      <c r="L282" s="16">
        <f>[1]!s_is(A282,61,"FY","YTD","20241231",1,"",100000000)</f>
        <v>1.34639109</v>
      </c>
      <c r="M282" s="16">
        <f t="shared" si="13"/>
        <v>-0.38791832245413926</v>
      </c>
      <c r="N282" s="16">
        <f>[1]!s_fa_roe(A282,"20251231")</f>
        <v>9.2685999999999993</v>
      </c>
      <c r="O282" s="16">
        <f>[1]!s_stmnote_rdexp(A282,"20251231",1,10000)</f>
        <v>5732.6389630000003</v>
      </c>
      <c r="P282" s="20">
        <f t="shared" si="14"/>
        <v>0.15743017583271579</v>
      </c>
      <c r="Q282" s="16">
        <f>[1]!s_margin_tradingbalance(A282,"",10000)</f>
        <v>13740.399799999999</v>
      </c>
      <c r="R282" s="16">
        <f>[1]!s_margin_seclendingbalance(A282,"",10000)</f>
        <v>24.9665</v>
      </c>
      <c r="S282" s="17">
        <f>[1]!s_val_ev(A282,"",100000000)</f>
        <v>26.585999999999999</v>
      </c>
      <c r="T282" s="17">
        <f>[1]!share_freesharesmv(A282,"",100000000)</f>
        <v>15.2502651602</v>
      </c>
      <c r="U282" s="17">
        <f>[1]!s_dq_amount_btin(A282,E282,100000000)</f>
        <v>0.67454307000000002</v>
      </c>
      <c r="V282" s="17">
        <f>[1]!s_dq_turn(A282,E282)</f>
        <v>2.5493055555555557</v>
      </c>
      <c r="W282" s="2">
        <f>[1]!s_pq_amount(A282,"20260101","",100000000)</f>
        <v>49.699225230000003</v>
      </c>
      <c r="X282" s="2">
        <f>[1]!s_pq_avgamount(A282,"20260101","",100000000)</f>
        <v>0.45181113845454546</v>
      </c>
      <c r="Y282" s="17">
        <f>[1]!s_ipo_dilutedpe(A282)</f>
        <v>22.98</v>
      </c>
      <c r="Z282" s="12">
        <f>[1]!s_ipo_collection_total(A282,100000000)</f>
        <v>2.3439999999999999</v>
      </c>
      <c r="AA282" s="2">
        <f>[1]!s_val_pe_ttm(A282,E282)</f>
        <v>37.693168640136719</v>
      </c>
      <c r="AB282" s="5">
        <f>[1]!s_info_zjtxornot1(A282,"")</f>
        <v>1</v>
      </c>
      <c r="AC282" s="22" t="str">
        <f>[1]!s_info_nature1(A282,"")</f>
        <v>民营企业</v>
      </c>
      <c r="AD282" s="6" t="str">
        <f>[1]!s_info_city(A282)</f>
        <v>烟台市</v>
      </c>
      <c r="AE282" s="6" t="str">
        <f>[1]!s_info_province(A282)</f>
        <v>山东省</v>
      </c>
      <c r="AF282">
        <v>121.39138199999999</v>
      </c>
      <c r="AG282">
        <v>37.539296999999998</v>
      </c>
    </row>
    <row r="283" spans="1:33" x14ac:dyDescent="0.3">
      <c r="A283" s="16" t="s">
        <v>1193</v>
      </c>
      <c r="B283" s="16" t="s">
        <v>1194</v>
      </c>
      <c r="C283" s="16" t="str">
        <f>[1]!s_info_mkt(A283)</f>
        <v>主板</v>
      </c>
      <c r="D283" s="16" t="str">
        <f>[1]!s_ipo_listeddate(A283)</f>
        <v>1992-04-27</v>
      </c>
      <c r="E283" s="16" t="str">
        <f>[1]!lastradeday_s("000002","")</f>
        <v>2026-06-22</v>
      </c>
      <c r="F283" s="16" t="str">
        <f>[1]!s_info_industry_csrc2023(A283,"",3)</f>
        <v>房地产业</v>
      </c>
      <c r="G283" s="16" t="str">
        <f>[1]!s_info_industry_csrc2023(A283,"",1)</f>
        <v>房地产业</v>
      </c>
      <c r="H283" s="16">
        <f>[1]!s_is(A283,83,"FY","YTD","20251231",1,"",100000000)</f>
        <v>26.180163813099998</v>
      </c>
      <c r="I283" s="16">
        <f>[1]!s_is(A283,83,"FY","YTD","20241231",1,"",100000000)</f>
        <v>60.6494815784</v>
      </c>
      <c r="J283" s="16">
        <f t="shared" si="12"/>
        <v>-0.56833656064714111</v>
      </c>
      <c r="K283" s="16">
        <f>[1]!s_is(A283,61,"FY","YTD","20251231",1,"",100000000)</f>
        <v>-0.422575005</v>
      </c>
      <c r="L283" s="16">
        <f>[1]!s_is(A283,61,"FY","YTD","20241231",1,"",100000000)</f>
        <v>-15.683653783199999</v>
      </c>
      <c r="M283" s="16">
        <f t="shared" si="13"/>
        <v>0.97305634191870172</v>
      </c>
      <c r="N283" s="16">
        <f>[1]!s_fa_roe(A283,"20251231")</f>
        <v>-0.78510000000000002</v>
      </c>
      <c r="O283" s="16">
        <f>[1]!s_stmnote_rdexp(A283,"20251231",1,10000)</f>
        <v>111.58793700000001</v>
      </c>
      <c r="P283" s="20">
        <f t="shared" si="14"/>
        <v>4.2623085858677393E-4</v>
      </c>
      <c r="Q283" s="16">
        <f>[1]!s_margin_tradingbalance(A283,"",10000)</f>
        <v>83480.227100000004</v>
      </c>
      <c r="R283" s="16">
        <f>[1]!s_margin_seclendingbalance(A283,"",10000)</f>
        <v>104.4312</v>
      </c>
      <c r="S283" s="17">
        <f>[1]!s_val_ev(A283,"",100000000)</f>
        <v>105.1646140834</v>
      </c>
      <c r="T283" s="17">
        <f>[1]!share_freesharesmv(A283,"",100000000)</f>
        <v>66.261482774200005</v>
      </c>
      <c r="U283" s="17">
        <f>[1]!s_dq_amount_btin(A283,E283,100000000)</f>
        <v>3.3264691200000001</v>
      </c>
      <c r="V283" s="17">
        <f>[1]!s_dq_turn(A283,E283)</f>
        <v>3.1751280117702891</v>
      </c>
      <c r="W283" s="2">
        <f>[1]!s_pq_amount(A283,"20260101","",100000000)</f>
        <v>359.92449398999997</v>
      </c>
      <c r="X283" s="2">
        <f>[1]!s_pq_avgamount(A283,"20260101","",100000000)</f>
        <v>3.2720408544545454</v>
      </c>
      <c r="Y283" s="17">
        <f>[1]!s_ipo_dilutedpe(A283)</f>
        <v>0</v>
      </c>
      <c r="Z283" s="12">
        <f>[1]!s_ipo_collection_total(A283,100000000)</f>
        <v>0</v>
      </c>
      <c r="AA283" s="2">
        <f>[1]!s_val_pe_ttm(A283,E283)</f>
        <v>-1195.86328125</v>
      </c>
      <c r="AB283" s="5">
        <f>[1]!s_info_zjtxornot1(A283,"")</f>
        <v>0</v>
      </c>
      <c r="AC283" s="22" t="str">
        <f>[1]!s_info_nature1(A283,"")</f>
        <v>地方国有企业</v>
      </c>
      <c r="AD283" s="6" t="str">
        <f>[1]!s_info_city(A283)</f>
        <v>深圳市</v>
      </c>
      <c r="AE283" s="6" t="str">
        <f>[1]!s_info_province(A283)</f>
        <v>广东省</v>
      </c>
      <c r="AF283">
        <v>114.085947</v>
      </c>
      <c r="AG283">
        <v>22.547000000000001</v>
      </c>
    </row>
    <row r="284" spans="1:33" x14ac:dyDescent="0.3">
      <c r="A284" s="16" t="s">
        <v>1195</v>
      </c>
      <c r="B284" s="16" t="s">
        <v>1196</v>
      </c>
      <c r="C284" s="16" t="str">
        <f>[1]!s_info_mkt(A284)</f>
        <v>创业板</v>
      </c>
      <c r="D284" s="16" t="str">
        <f>[1]!s_ipo_listeddate(A284)</f>
        <v>2021-05-12</v>
      </c>
      <c r="E284" s="16" t="str">
        <f>[1]!lastradeday_s("000002","")</f>
        <v>2026-06-22</v>
      </c>
      <c r="F284" s="16" t="str">
        <f>[1]!s_info_industry_csrc2023(A284,"",3)</f>
        <v>通用设备制造业</v>
      </c>
      <c r="G284" s="16" t="str">
        <f>[1]!s_info_industry_csrc2023(A284,"",1)</f>
        <v>制造业</v>
      </c>
      <c r="H284" s="16">
        <f>[1]!s_is(A284,83,"FY","YTD","20251231",1,"",100000000)</f>
        <v>28.6748334802</v>
      </c>
      <c r="I284" s="16">
        <f>[1]!s_is(A284,83,"FY","YTD","20241231",1,"",100000000)</f>
        <v>21.600744243800001</v>
      </c>
      <c r="J284" s="16">
        <f t="shared" si="12"/>
        <v>0.3274928473092058</v>
      </c>
      <c r="K284" s="16">
        <f>[1]!s_is(A284,61,"FY","YTD","20251231",1,"",100000000)</f>
        <v>2.5290318427000003</v>
      </c>
      <c r="L284" s="16">
        <f>[1]!s_is(A284,61,"FY","YTD","20241231",1,"",100000000)</f>
        <v>1.5342772702</v>
      </c>
      <c r="M284" s="16">
        <f t="shared" si="13"/>
        <v>0.64835384830430909</v>
      </c>
      <c r="N284" s="16">
        <f>[1]!s_fa_roe(A284,"20251231")</f>
        <v>12.718500000000001</v>
      </c>
      <c r="O284" s="16">
        <f>[1]!s_stmnote_rdexp(A284,"20251231",1,10000)</f>
        <v>12238.717703</v>
      </c>
      <c r="P284" s="20">
        <f t="shared" si="14"/>
        <v>4.268104193682884E-2</v>
      </c>
      <c r="Q284" s="16">
        <f>[1]!s_margin_tradingbalance(A284,"",10000)</f>
        <v>31867.170399999999</v>
      </c>
      <c r="R284" s="16">
        <f>[1]!s_margin_seclendingbalance(A284,"",10000)</f>
        <v>54.582000000000001</v>
      </c>
      <c r="S284" s="17">
        <f>[1]!s_val_ev(A284,"",100000000)</f>
        <v>171.57614483899999</v>
      </c>
      <c r="T284" s="17">
        <f>[1]!share_freesharesmv(A284,"",100000000)</f>
        <v>45.390540381999998</v>
      </c>
      <c r="U284" s="17">
        <f>[1]!s_dq_amount_btin(A284,E284,100000000)</f>
        <v>9.5220938999999998</v>
      </c>
      <c r="V284" s="17">
        <f>[1]!s_dq_turn(A284,E284)</f>
        <v>12.213144604850166</v>
      </c>
      <c r="W284" s="2">
        <f>[1]!s_pq_amount(A284,"20260101","",100000000)</f>
        <v>509.01383156999998</v>
      </c>
      <c r="X284" s="2">
        <f>[1]!s_pq_avgamount(A284,"20260101","",100000000)</f>
        <v>4.627398468818182</v>
      </c>
      <c r="Y284" s="17">
        <f>[1]!s_ipo_dilutedpe(A284)</f>
        <v>36.270000000000003</v>
      </c>
      <c r="Z284" s="12">
        <f>[1]!s_ipo_collection_total(A284,100000000)</f>
        <v>11.115</v>
      </c>
      <c r="AA284" s="2">
        <f>[1]!s_val_pe_ttm(A284,E284)</f>
        <v>68.419517517089844</v>
      </c>
      <c r="AB284" s="5">
        <f>[1]!s_info_zjtxornot1(A284,"")</f>
        <v>0</v>
      </c>
      <c r="AC284" s="22" t="str">
        <f>[1]!s_info_nature1(A284,"")</f>
        <v>民营企业</v>
      </c>
      <c r="AD284" s="6" t="str">
        <f>[1]!s_info_city(A284)</f>
        <v>三河市</v>
      </c>
      <c r="AE284" s="6" t="str">
        <f>[1]!s_info_province(A284)</f>
        <v>河北省</v>
      </c>
      <c r="AF284">
        <v>117.02128399999999</v>
      </c>
      <c r="AG284">
        <v>39.967427999999998</v>
      </c>
    </row>
    <row r="285" spans="1:33" x14ac:dyDescent="0.3">
      <c r="A285" s="16" t="s">
        <v>1197</v>
      </c>
      <c r="B285" s="16" t="s">
        <v>1198</v>
      </c>
      <c r="C285" s="16" t="str">
        <f>[1]!s_info_mkt(A285)</f>
        <v>创业板</v>
      </c>
      <c r="D285" s="16" t="str">
        <f>[1]!s_ipo_listeddate(A285)</f>
        <v>2021-11-10</v>
      </c>
      <c r="E285" s="16" t="str">
        <f>[1]!lastradeday_s("000002","")</f>
        <v>2026-06-22</v>
      </c>
      <c r="F285" s="16" t="str">
        <f>[1]!s_info_industry_csrc2023(A285,"",3)</f>
        <v>专用设备制造业</v>
      </c>
      <c r="G285" s="16" t="str">
        <f>[1]!s_info_industry_csrc2023(A285,"",1)</f>
        <v>制造业</v>
      </c>
      <c r="H285" s="16">
        <f>[1]!s_is(A285,83,"FY","YTD","20251231",1,"",100000000)</f>
        <v>18.1894178565</v>
      </c>
      <c r="I285" s="16">
        <f>[1]!s_is(A285,83,"FY","YTD","20241231",1,"",100000000)</f>
        <v>11.265299898199999</v>
      </c>
      <c r="J285" s="16">
        <f t="shared" si="12"/>
        <v>0.6146412453170782</v>
      </c>
      <c r="K285" s="16">
        <f>[1]!s_is(A285,61,"FY","YTD","20251231",1,"",100000000)</f>
        <v>1.4165074074999999</v>
      </c>
      <c r="L285" s="16">
        <f>[1]!s_is(A285,61,"FY","YTD","20241231",1,"",100000000)</f>
        <v>0.97547736739999991</v>
      </c>
      <c r="M285" s="16">
        <f t="shared" si="13"/>
        <v>0.45211714268215636</v>
      </c>
      <c r="N285" s="16">
        <f>[1]!s_fa_roe(A285,"20251231")</f>
        <v>15.837400000000001</v>
      </c>
      <c r="O285" s="16">
        <f>[1]!s_stmnote_rdexp(A285,"20251231",1,10000)</f>
        <v>13347.173198</v>
      </c>
      <c r="P285" s="20">
        <f t="shared" si="14"/>
        <v>7.3378781571233065E-2</v>
      </c>
      <c r="Q285" s="16">
        <f>[1]!s_margin_tradingbalance(A285,"",10000)</f>
        <v>78308.244300000006</v>
      </c>
      <c r="R285" s="16">
        <f>[1]!s_margin_seclendingbalance(A285,"",10000)</f>
        <v>79.796800000000005</v>
      </c>
      <c r="S285" s="17">
        <f>[1]!s_val_ev(A285,"",100000000)</f>
        <v>256.0957586152</v>
      </c>
      <c r="T285" s="17">
        <f>[1]!share_freesharesmv(A285,"",100000000)</f>
        <v>128.04782095040002</v>
      </c>
      <c r="U285" s="17">
        <f>[1]!s_dq_amount_btin(A285,E285,100000000)</f>
        <v>20.59756045</v>
      </c>
      <c r="V285" s="17">
        <f>[1]!s_dq_turn(A285,E285)</f>
        <v>9.1350555553357573</v>
      </c>
      <c r="W285" s="2">
        <f>[1]!s_pq_amount(A285,"20260101","",100000000)</f>
        <v>1144.20076432</v>
      </c>
      <c r="X285" s="2">
        <f>[1]!s_pq_avgamount(A285,"20260101","",100000000)</f>
        <v>10.401825130181818</v>
      </c>
      <c r="Y285" s="17">
        <f>[1]!s_ipo_dilutedpe(A285)</f>
        <v>38</v>
      </c>
      <c r="Z285" s="12">
        <f>[1]!s_ipo_collection_total(A285,100000000)</f>
        <v>5.5082609400000004</v>
      </c>
      <c r="AA285" s="2">
        <f>[1]!s_val_pe_ttm(A285,E285)</f>
        <v>177.37306213378906</v>
      </c>
      <c r="AB285" s="5">
        <f>[1]!s_info_zjtxornot1(A285,"")</f>
        <v>1</v>
      </c>
      <c r="AC285" s="22" t="str">
        <f>[1]!s_info_nature1(A285,"")</f>
        <v>民营企业</v>
      </c>
      <c r="AD285" s="6" t="str">
        <f>[1]!s_info_city(A285)</f>
        <v>深圳市</v>
      </c>
      <c r="AE285" s="6" t="str">
        <f>[1]!s_info_province(A285)</f>
        <v>广东省</v>
      </c>
      <c r="AF285">
        <v>114.085947</v>
      </c>
      <c r="AG285">
        <v>22.547000000000001</v>
      </c>
    </row>
    <row r="286" spans="1:33" x14ac:dyDescent="0.3">
      <c r="A286" s="16" t="s">
        <v>1199</v>
      </c>
      <c r="B286" s="16" t="s">
        <v>1200</v>
      </c>
      <c r="C286" s="16" t="str">
        <f>[1]!s_info_mkt(A286)</f>
        <v>主板</v>
      </c>
      <c r="D286" s="16" t="str">
        <f>[1]!s_ipo_listeddate(A286)</f>
        <v>1996-12-25</v>
      </c>
      <c r="E286" s="16" t="str">
        <f>[1]!lastradeday_s("000002","")</f>
        <v>2026-06-22</v>
      </c>
      <c r="F286" s="16" t="str">
        <f>[1]!s_info_industry_csrc2023(A286,"",3)</f>
        <v>资本市场服务</v>
      </c>
      <c r="G286" s="16" t="str">
        <f>[1]!s_info_industry_csrc2023(A286,"",1)</f>
        <v>金融业</v>
      </c>
      <c r="H286" s="16">
        <f>[1]!s_is(A286,83,"FY","YTD","20251231",1,"",100000000)</f>
        <v>0.86680660849999991</v>
      </c>
      <c r="I286" s="16">
        <f>[1]!s_is(A286,83,"FY","YTD","20241231",1,"",100000000)</f>
        <v>0.83964171470000004</v>
      </c>
      <c r="J286" s="16">
        <f t="shared" si="12"/>
        <v>3.2352958797081444E-2</v>
      </c>
      <c r="K286" s="16">
        <f>[1]!s_is(A286,61,"FY","YTD","20251231",1,"",100000000)</f>
        <v>1.4426336881999999</v>
      </c>
      <c r="L286" s="16">
        <f>[1]!s_is(A286,61,"FY","YTD","20241231",1,"",100000000)</f>
        <v>1.6193315761000002</v>
      </c>
      <c r="M286" s="16">
        <f t="shared" si="13"/>
        <v>-0.10911779311162428</v>
      </c>
      <c r="N286" s="16">
        <f>[1]!s_fa_roe(A286,"20251231")</f>
        <v>3.1374</v>
      </c>
      <c r="O286" s="16">
        <f>[1]!s_stmnote_rdexp(A286,"20251231",1,10000)</f>
        <v>329.18100899999996</v>
      </c>
      <c r="P286" s="20">
        <f t="shared" si="14"/>
        <v>3.7976292032388219E-2</v>
      </c>
      <c r="Q286" s="16">
        <f>[1]!s_margin_tradingbalance(A286,"",10000)</f>
        <v>54200.290999999997</v>
      </c>
      <c r="R286" s="16">
        <f>[1]!s_margin_seclendingbalance(A286,"",10000)</f>
        <v>562.90319999999997</v>
      </c>
      <c r="S286" s="17">
        <f>[1]!s_val_ev(A286,"",100000000)</f>
        <v>159.2184529866</v>
      </c>
      <c r="T286" s="17">
        <f>[1]!share_freesharesmv(A286,"",100000000)</f>
        <v>52.542080925299999</v>
      </c>
      <c r="U286" s="17">
        <f>[1]!s_dq_amount_btin(A286,E286,100000000)</f>
        <v>8.8257001099999997</v>
      </c>
      <c r="V286" s="17">
        <f>[1]!s_dq_turn(A286,E286)</f>
        <v>5.6459054570493485</v>
      </c>
      <c r="W286" s="2">
        <f>[1]!s_pq_amount(A286,"20260101","",100000000)</f>
        <v>846.77258897000002</v>
      </c>
      <c r="X286" s="2">
        <f>[1]!s_pq_avgamount(A286,"20260101","",100000000)</f>
        <v>7.6979326270000001</v>
      </c>
      <c r="Y286" s="17">
        <f>[1]!s_ipo_dilutedpe(A286)</f>
        <v>0</v>
      </c>
      <c r="Z286" s="12">
        <f>[1]!s_ipo_collection_total(A286,100000000)</f>
        <v>0</v>
      </c>
      <c r="AA286" s="2">
        <f>[1]!s_val_pe_ttm(A286,E286)</f>
        <v>95.358673095703125</v>
      </c>
      <c r="AB286" s="5">
        <f>[1]!s_info_zjtxornot1(A286,"")</f>
        <v>0</v>
      </c>
      <c r="AC286" s="22" t="str">
        <f>[1]!s_info_nature1(A286,"")</f>
        <v>地方国有企业</v>
      </c>
      <c r="AD286" s="6" t="str">
        <f>[1]!s_info_city(A286)</f>
        <v>淄博市</v>
      </c>
      <c r="AE286" s="6" t="str">
        <f>[1]!s_info_province(A286)</f>
        <v>山东省</v>
      </c>
      <c r="AF286">
        <v>118.047648</v>
      </c>
      <c r="AG286">
        <v>36.814939000000003</v>
      </c>
    </row>
    <row r="287" spans="1:33" x14ac:dyDescent="0.3">
      <c r="A287" s="16" t="s">
        <v>1201</v>
      </c>
      <c r="B287" s="16" t="s">
        <v>1202</v>
      </c>
      <c r="C287" s="16" t="str">
        <f>[1]!s_info_mkt(A287)</f>
        <v>主板</v>
      </c>
      <c r="D287" s="16" t="str">
        <f>[1]!s_ipo_listeddate(A287)</f>
        <v>2016-04-18</v>
      </c>
      <c r="E287" s="16" t="str">
        <f>[1]!lastradeday_s("000002","")</f>
        <v>2026-06-22</v>
      </c>
      <c r="F287" s="16" t="str">
        <f>[1]!s_info_industry_csrc2023(A287,"",3)</f>
        <v>电气机械和器材制造业</v>
      </c>
      <c r="G287" s="16" t="str">
        <f>[1]!s_info_industry_csrc2023(A287,"",1)</f>
        <v>制造业</v>
      </c>
      <c r="H287" s="16">
        <f>[1]!s_is(A287,83,"FY","YTD","20251231",1,"",100000000)</f>
        <v>38.610806992299999</v>
      </c>
      <c r="I287" s="16">
        <f>[1]!s_is(A287,83,"FY","YTD","20241231",1,"",100000000)</f>
        <v>41.472098537600004</v>
      </c>
      <c r="J287" s="16">
        <f t="shared" si="12"/>
        <v>-6.899317001539873E-2</v>
      </c>
      <c r="K287" s="16">
        <f>[1]!s_is(A287,61,"FY","YTD","20251231",1,"",100000000)</f>
        <v>5.1208467367999999</v>
      </c>
      <c r="L287" s="16">
        <f>[1]!s_is(A287,61,"FY","YTD","20241231",1,"",100000000)</f>
        <v>4.5786139082000004</v>
      </c>
      <c r="M287" s="16">
        <f t="shared" si="13"/>
        <v>0.11842728814257428</v>
      </c>
      <c r="N287" s="16">
        <f>[1]!s_fa_roe(A287,"20251231")</f>
        <v>16.105499999999999</v>
      </c>
      <c r="O287" s="16">
        <f>[1]!s_stmnote_rdexp(A287,"20251231",1,10000)</f>
        <v>11525.762578</v>
      </c>
      <c r="P287" s="20">
        <f t="shared" si="14"/>
        <v>2.985113100665971E-2</v>
      </c>
      <c r="Q287" s="16">
        <f>[1]!s_margin_tradingbalance(A287,"",10000)</f>
        <v>13276.4933</v>
      </c>
      <c r="R287" s="16">
        <f>[1]!s_margin_seclendingbalance(A287,"",10000)</f>
        <v>84.722399999999993</v>
      </c>
      <c r="S287" s="17">
        <f>[1]!s_val_ev(A287,"",100000000)</f>
        <v>146.10024000000001</v>
      </c>
      <c r="T287" s="17">
        <f>[1]!share_freesharesmv(A287,"",100000000)</f>
        <v>14.62344</v>
      </c>
      <c r="U287" s="17">
        <f>[1]!s_dq_amount_btin(A287,E287,100000000)</f>
        <v>0.68592810999999998</v>
      </c>
      <c r="V287" s="17">
        <f>[1]!s_dq_turn(A287,E287)</f>
        <v>0.47015610651974288</v>
      </c>
      <c r="W287" s="2">
        <f>[1]!s_pq_amount(A287,"20260101","",100000000)</f>
        <v>79.732151079999994</v>
      </c>
      <c r="X287" s="2">
        <f>[1]!s_pq_avgamount(A287,"20260101","",100000000)</f>
        <v>0.72483773709090904</v>
      </c>
      <c r="Y287" s="17">
        <f>[1]!s_ipo_dilutedpe(A287)</f>
        <v>16.52</v>
      </c>
      <c r="Z287" s="12">
        <f>[1]!s_ipo_collection_total(A287,100000000)</f>
        <v>7.8610800000000003</v>
      </c>
      <c r="AA287" s="2">
        <f>[1]!s_val_pe_ttm(A287,E287)</f>
        <v>28.111440658569336</v>
      </c>
      <c r="AB287" s="5">
        <f>[1]!s_info_zjtxornot1(A287,"")</f>
        <v>0</v>
      </c>
      <c r="AC287" s="22" t="str">
        <f>[1]!s_info_nature1(A287,"")</f>
        <v>民营企业</v>
      </c>
      <c r="AD287" s="6" t="str">
        <f>[1]!s_info_city(A287)</f>
        <v>上海市</v>
      </c>
      <c r="AE287" s="6" t="str">
        <f>[1]!s_info_province(A287)</f>
        <v>上海</v>
      </c>
      <c r="AF287">
        <v>121.472644</v>
      </c>
      <c r="AG287">
        <v>31.231705999999999</v>
      </c>
    </row>
    <row r="288" spans="1:33" x14ac:dyDescent="0.3">
      <c r="A288" s="16" t="s">
        <v>1203</v>
      </c>
      <c r="B288" s="16" t="s">
        <v>1204</v>
      </c>
      <c r="C288" s="16" t="str">
        <f>[1]!s_info_mkt(A288)</f>
        <v>科创板</v>
      </c>
      <c r="D288" s="16" t="str">
        <f>[1]!s_ipo_listeddate(A288)</f>
        <v>2026-01-28</v>
      </c>
      <c r="E288" s="16" t="str">
        <f>[1]!lastradeday_s("000002","")</f>
        <v>2026-06-22</v>
      </c>
      <c r="F288" s="16" t="str">
        <f>[1]!s_info_industry_csrc2023(A288,"",3)</f>
        <v>专用设备制造业</v>
      </c>
      <c r="G288" s="16" t="str">
        <f>[1]!s_info_industry_csrc2023(A288,"",1)</f>
        <v>制造业</v>
      </c>
      <c r="H288" s="16">
        <f>[1]!s_is(A288,83,"FY","YTD","20251231",1,"",100000000)</f>
        <v>5.2947011460000004</v>
      </c>
      <c r="I288" s="16">
        <f>[1]!s_is(A288,83,"FY","YTD","20241231",1,"",100000000)</f>
        <v>5.4079033875000002</v>
      </c>
      <c r="J288" s="16">
        <f t="shared" si="12"/>
        <v>-2.0932741099195518E-2</v>
      </c>
      <c r="K288" s="16">
        <f>[1]!s_is(A288,61,"FY","YTD","20251231",1,"",100000000)</f>
        <v>1.1384033945999998</v>
      </c>
      <c r="L288" s="16">
        <f>[1]!s_is(A288,61,"FY","YTD","20241231",1,"",100000000)</f>
        <v>1.4154022259999999</v>
      </c>
      <c r="M288" s="16">
        <f t="shared" si="13"/>
        <v>-0.19570326110254405</v>
      </c>
      <c r="N288" s="16">
        <f>[1]!s_fa_roe(A288,"20251231")</f>
        <v>15.381500000000001</v>
      </c>
      <c r="O288" s="16">
        <f>[1]!s_stmnote_rdexp(A288,"20251231",1,10000)</f>
        <v>8015.92</v>
      </c>
      <c r="P288" s="20">
        <f t="shared" si="14"/>
        <v>0.15139513598526338</v>
      </c>
      <c r="Q288" s="16">
        <f>[1]!s_margin_tradingbalance(A288,"",10000)</f>
        <v>20229.107</v>
      </c>
      <c r="R288" s="16">
        <f>[1]!s_margin_seclendingbalance(A288,"",10000)</f>
        <v>0</v>
      </c>
      <c r="S288" s="17">
        <f>[1]!s_val_ev(A288,"",100000000)</f>
        <v>276.35829041599999</v>
      </c>
      <c r="T288" s="17">
        <f>[1]!share_freesharesmv(A288,"",100000000)</f>
        <v>51.954328529999998</v>
      </c>
      <c r="U288" s="17">
        <f>[1]!s_dq_amount_btin(A288,E288,100000000)</f>
        <v>4.1846543</v>
      </c>
      <c r="V288" s="17">
        <f>[1]!s_dq_turn(A288,E288)</f>
        <v>8.2054406680251244</v>
      </c>
      <c r="W288" s="2">
        <f>[1]!s_pq_amount(A288,"20260101","",100000000)</f>
        <v>437.79677507000002</v>
      </c>
      <c r="X288" s="2">
        <f>[1]!s_pq_avgamount(A288,"20260101","",100000000)</f>
        <v>4.7074922050537635</v>
      </c>
      <c r="Y288" s="17">
        <f>[1]!s_ipo_dilutedpe(A288)</f>
        <v>48.39</v>
      </c>
      <c r="Z288" s="12">
        <f>[1]!s_ipo_collection_total(A288,100000000)</f>
        <v>15.606589286199998</v>
      </c>
      <c r="AA288" s="2">
        <f>[1]!s_val_pe_ttm(A288,E288)</f>
        <v>286.6962890625</v>
      </c>
      <c r="AB288" s="5">
        <f>[1]!s_info_zjtxornot1(A288,"")</f>
        <v>1</v>
      </c>
      <c r="AC288" s="22" t="str">
        <f>[1]!s_info_nature1(A288,"")</f>
        <v>民营企业</v>
      </c>
      <c r="AD288" s="6" t="str">
        <f>[1]!s_info_city(A288)</f>
        <v>深圳市</v>
      </c>
      <c r="AE288" s="6" t="str">
        <f>[1]!s_info_province(A288)</f>
        <v>广东省</v>
      </c>
      <c r="AF288">
        <v>114.085947</v>
      </c>
      <c r="AG288">
        <v>22.547000000000001</v>
      </c>
    </row>
    <row r="289" spans="1:33" x14ac:dyDescent="0.3">
      <c r="A289" s="16" t="s">
        <v>1205</v>
      </c>
      <c r="B289" s="16" t="s">
        <v>1206</v>
      </c>
      <c r="C289" s="16" t="str">
        <f>[1]!s_info_mkt(A289)</f>
        <v>创业板</v>
      </c>
      <c r="D289" s="16" t="str">
        <f>[1]!s_ipo_listeddate(A289)</f>
        <v>2011-09-06</v>
      </c>
      <c r="E289" s="16" t="str">
        <f>[1]!lastradeday_s("000002","")</f>
        <v>2026-06-22</v>
      </c>
      <c r="F289" s="16" t="str">
        <f>[1]!s_info_industry_csrc2023(A289,"",3)</f>
        <v>通用设备制造业</v>
      </c>
      <c r="G289" s="16" t="str">
        <f>[1]!s_info_industry_csrc2023(A289,"",1)</f>
        <v>制造业</v>
      </c>
      <c r="H289" s="16">
        <f>[1]!s_is(A289,83,"FY","YTD","20251231",1,"",100000000)</f>
        <v>29.9771301396</v>
      </c>
      <c r="I289" s="16">
        <f>[1]!s_is(A289,83,"FY","YTD","20241231",1,"",100000000)</f>
        <v>28.490106996599998</v>
      </c>
      <c r="J289" s="16">
        <f t="shared" si="12"/>
        <v>5.2194368493507781E-2</v>
      </c>
      <c r="K289" s="16">
        <f>[1]!s_is(A289,61,"FY","YTD","20251231",1,"",100000000)</f>
        <v>1.7506284287</v>
      </c>
      <c r="L289" s="16">
        <f>[1]!s_is(A289,61,"FY","YTD","20241231",1,"",100000000)</f>
        <v>2.2634309757</v>
      </c>
      <c r="M289" s="16">
        <f t="shared" si="13"/>
        <v>-0.22655983438655913</v>
      </c>
      <c r="N289" s="16">
        <f>[1]!s_fa_roe(A289,"20251231")</f>
        <v>8.657</v>
      </c>
      <c r="O289" s="16">
        <f>[1]!s_stmnote_rdexp(A289,"20251231",1,10000)</f>
        <v>13228.810148999999</v>
      </c>
      <c r="P289" s="20">
        <f t="shared" si="14"/>
        <v>4.4129675147003639E-2</v>
      </c>
      <c r="Q289" s="16">
        <f>[1]!s_margin_tradingbalance(A289,"",10000)</f>
        <v>81639.164399999994</v>
      </c>
      <c r="R289" s="16">
        <f>[1]!s_margin_seclendingbalance(A289,"",10000)</f>
        <v>388.2996</v>
      </c>
      <c r="S289" s="17">
        <f>[1]!s_val_ev(A289,"",100000000)</f>
        <v>335.2579308192</v>
      </c>
      <c r="T289" s="17">
        <f>[1]!share_freesharesmv(A289,"",100000000)</f>
        <v>147.88957163560002</v>
      </c>
      <c r="U289" s="17">
        <f>[1]!s_dq_amount_btin(A289,E289,100000000)</f>
        <v>24.33890199</v>
      </c>
      <c r="V289" s="17">
        <f>[1]!s_dq_turn(A289,E289)</f>
        <v>10.48718898053934</v>
      </c>
      <c r="W289" s="2">
        <f>[1]!s_pq_amount(A289,"20260101","",100000000)</f>
        <v>1292.57149744</v>
      </c>
      <c r="X289" s="2">
        <f>[1]!s_pq_avgamount(A289,"20260101","",100000000)</f>
        <v>11.750649976727274</v>
      </c>
      <c r="Y289" s="17">
        <f>[1]!s_ipo_dilutedpe(A289)</f>
        <v>46.63</v>
      </c>
      <c r="Z289" s="12">
        <f>[1]!s_ipo_collection_total(A289,100000000)</f>
        <v>4.5090000000000003</v>
      </c>
      <c r="AA289" s="2">
        <f>[1]!s_val_pe_ttm(A289,E289)</f>
        <v>189.49398803710938</v>
      </c>
      <c r="AB289" s="5">
        <f>[1]!s_info_zjtxornot1(A289,"")</f>
        <v>1</v>
      </c>
      <c r="AC289" s="22" t="str">
        <f>[1]!s_info_nature1(A289,"")</f>
        <v>外资企业</v>
      </c>
      <c r="AD289" s="6" t="str">
        <f>[1]!s_info_city(A289)</f>
        <v>昆山市</v>
      </c>
      <c r="AE289" s="6" t="str">
        <f>[1]!s_info_province(A289)</f>
        <v>江苏省</v>
      </c>
      <c r="AF289">
        <v>120.965808</v>
      </c>
      <c r="AG289">
        <v>31.328937</v>
      </c>
    </row>
    <row r="290" spans="1:33" x14ac:dyDescent="0.3">
      <c r="A290" s="16" t="s">
        <v>1207</v>
      </c>
      <c r="B290" s="16" t="s">
        <v>1208</v>
      </c>
      <c r="C290" s="16" t="str">
        <f>[1]!s_info_mkt(A290)</f>
        <v>创业板</v>
      </c>
      <c r="D290" s="16" t="str">
        <f>[1]!s_ipo_listeddate(A290)</f>
        <v>2024-05-13</v>
      </c>
      <c r="E290" s="16" t="str">
        <f>[1]!lastradeday_s("000002","")</f>
        <v>2026-06-22</v>
      </c>
      <c r="F290" s="16" t="str">
        <f>[1]!s_info_industry_csrc2023(A290,"",3)</f>
        <v>通用设备制造业</v>
      </c>
      <c r="G290" s="16" t="str">
        <f>[1]!s_info_industry_csrc2023(A290,"",1)</f>
        <v>制造业</v>
      </c>
      <c r="H290" s="16">
        <f>[1]!s_is(A290,83,"FY","YTD","20251231",1,"",100000000)</f>
        <v>6.4607724290999995</v>
      </c>
      <c r="I290" s="16">
        <f>[1]!s_is(A290,83,"FY","YTD","20241231",1,"",100000000)</f>
        <v>6.1585105677999996</v>
      </c>
      <c r="J290" s="16">
        <f t="shared" si="12"/>
        <v>4.908035116159204E-2</v>
      </c>
      <c r="K290" s="16">
        <f>[1]!s_is(A290,61,"FY","YTD","20251231",1,"",100000000)</f>
        <v>1.0493509393</v>
      </c>
      <c r="L290" s="16">
        <f>[1]!s_is(A290,61,"FY","YTD","20241231",1,"",100000000)</f>
        <v>1.0088972790999999</v>
      </c>
      <c r="M290" s="16">
        <f t="shared" si="13"/>
        <v>4.0096906828896689E-2</v>
      </c>
      <c r="N290" s="16">
        <f>[1]!s_fa_roe(A290,"20251231")</f>
        <v>12.3064</v>
      </c>
      <c r="O290" s="16">
        <f>[1]!s_stmnote_rdexp(A290,"20251231",1,10000)</f>
        <v>3221.6036810000001</v>
      </c>
      <c r="P290" s="20">
        <f t="shared" si="14"/>
        <v>4.9864063722312175E-2</v>
      </c>
      <c r="Q290" s="16">
        <f>[1]!s_margin_tradingbalance(A290,"",10000)</f>
        <v>14952.8449</v>
      </c>
      <c r="R290" s="16">
        <f>[1]!s_margin_seclendingbalance(A290,"",10000)</f>
        <v>27.599900000000002</v>
      </c>
      <c r="S290" s="17">
        <f>[1]!s_val_ev(A290,"",100000000)</f>
        <v>61.145783719999997</v>
      </c>
      <c r="T290" s="17">
        <f>[1]!share_freesharesmv(A290,"",100000000)</f>
        <v>20.878115579999999</v>
      </c>
      <c r="U290" s="17">
        <f>[1]!s_dq_amount_btin(A290,E290,100000000)</f>
        <v>2.1505670700000001</v>
      </c>
      <c r="V290" s="17">
        <f>[1]!s_dq_turn(A290,E290)</f>
        <v>8.6353505024649415</v>
      </c>
      <c r="W290" s="2">
        <f>[1]!s_pq_amount(A290,"20260101","",100000000)</f>
        <v>117.68373567</v>
      </c>
      <c r="X290" s="2">
        <f>[1]!s_pq_avgamount(A290,"20260101","",100000000)</f>
        <v>1.0698521424545455</v>
      </c>
      <c r="Y290" s="17">
        <f>[1]!s_ipo_dilutedpe(A290)</f>
        <v>15.65</v>
      </c>
      <c r="Z290" s="12">
        <f>[1]!s_ipo_collection_total(A290,100000000)</f>
        <v>3.5716510656000002</v>
      </c>
      <c r="AA290" s="2">
        <f>[1]!s_val_pe_ttm(A290,E290)</f>
        <v>60.139736175537109</v>
      </c>
      <c r="AB290" s="5">
        <f>[1]!s_info_zjtxornot1(A290,"")</f>
        <v>1</v>
      </c>
      <c r="AC290" s="22" t="str">
        <f>[1]!s_info_nature1(A290,"")</f>
        <v>民营企业</v>
      </c>
      <c r="AD290" s="6" t="str">
        <f>[1]!s_info_city(A290)</f>
        <v>成都市</v>
      </c>
      <c r="AE290" s="6" t="str">
        <f>[1]!s_info_province(A290)</f>
        <v>四川省</v>
      </c>
      <c r="AF290">
        <v>104.065735</v>
      </c>
      <c r="AG290">
        <v>30.659462000000001</v>
      </c>
    </row>
    <row r="291" spans="1:33" x14ac:dyDescent="0.3">
      <c r="A291" s="16" t="s">
        <v>1209</v>
      </c>
      <c r="B291" s="16" t="s">
        <v>1210</v>
      </c>
      <c r="C291" s="16" t="str">
        <f>[1]!s_info_mkt(A291)</f>
        <v>创业板</v>
      </c>
      <c r="D291" s="16" t="str">
        <f>[1]!s_ipo_listeddate(A291)</f>
        <v>2022-09-22</v>
      </c>
      <c r="E291" s="16" t="str">
        <f>[1]!lastradeday_s("000002","")</f>
        <v>2026-06-22</v>
      </c>
      <c r="F291" s="16" t="str">
        <f>[1]!s_info_industry_csrc2023(A291,"",3)</f>
        <v>专用设备制造业</v>
      </c>
      <c r="G291" s="16" t="str">
        <f>[1]!s_info_industry_csrc2023(A291,"",1)</f>
        <v>制造业</v>
      </c>
      <c r="H291" s="16">
        <f>[1]!s_is(A291,83,"FY","YTD","20251231",1,"",100000000)</f>
        <v>3.5434447017000004</v>
      </c>
      <c r="I291" s="16">
        <f>[1]!s_is(A291,83,"FY","YTD","20241231",1,"",100000000)</f>
        <v>3.1125273914999996</v>
      </c>
      <c r="J291" s="16">
        <f t="shared" si="12"/>
        <v>0.13844611018582298</v>
      </c>
      <c r="K291" s="16">
        <f>[1]!s_is(A291,61,"FY","YTD","20251231",1,"",100000000)</f>
        <v>0.33552437610000002</v>
      </c>
      <c r="L291" s="16">
        <f>[1]!s_is(A291,61,"FY","YTD","20241231",1,"",100000000)</f>
        <v>0.2030367223</v>
      </c>
      <c r="M291" s="16">
        <f t="shared" si="13"/>
        <v>0.65253049940513164</v>
      </c>
      <c r="N291" s="16">
        <f>[1]!s_fa_roe(A291,"20251231")</f>
        <v>2.2351000000000001</v>
      </c>
      <c r="O291" s="16">
        <f>[1]!s_stmnote_rdexp(A291,"20251231",1,10000)</f>
        <v>11383.508664000001</v>
      </c>
      <c r="P291" s="20">
        <f t="shared" si="14"/>
        <v>0.32125543425409342</v>
      </c>
      <c r="Q291" s="16">
        <f>[1]!s_margin_tradingbalance(A291,"",10000)</f>
        <v>36398.661500000002</v>
      </c>
      <c r="R291" s="16">
        <f>[1]!s_margin_seclendingbalance(A291,"",10000)</f>
        <v>2.2120000000000002</v>
      </c>
      <c r="S291" s="17">
        <f>[1]!s_val_ev(A291,"",100000000)</f>
        <v>219.76734006990003</v>
      </c>
      <c r="T291" s="17">
        <f>[1]!share_freesharesmv(A291,"",100000000)</f>
        <v>84.403916367899996</v>
      </c>
      <c r="U291" s="17">
        <f>[1]!s_dq_amount_btin(A291,E291,100000000)</f>
        <v>6.6945708100000001</v>
      </c>
      <c r="V291" s="17">
        <f>[1]!s_dq_turn(A291,E291)</f>
        <v>5.7848366579949575</v>
      </c>
      <c r="W291" s="2">
        <f>[1]!s_pq_amount(A291,"20260101","",100000000)</f>
        <v>299.05324561999998</v>
      </c>
      <c r="X291" s="2">
        <f>[1]!s_pq_avgamount(A291,"20260101","",100000000)</f>
        <v>2.7186658692727272</v>
      </c>
      <c r="Y291" s="17">
        <f>[1]!s_ipo_dilutedpe(A291)</f>
        <v>35.76</v>
      </c>
      <c r="Z291" s="12">
        <f>[1]!s_ipo_collection_total(A291,100000000)</f>
        <v>11.203323460999998</v>
      </c>
      <c r="AA291" s="2">
        <f>[1]!s_val_pe_ttm(A291,E291)</f>
        <v>554.93402099609375</v>
      </c>
      <c r="AB291" s="5">
        <f>[1]!s_info_zjtxornot1(A291,"")</f>
        <v>1</v>
      </c>
      <c r="AC291" s="22" t="str">
        <f>[1]!s_info_nature1(A291,"")</f>
        <v>民营企业</v>
      </c>
      <c r="AD291" s="6" t="str">
        <f>[1]!s_info_city(A291)</f>
        <v>佛山市</v>
      </c>
      <c r="AE291" s="6" t="str">
        <f>[1]!s_info_province(A291)</f>
        <v>广东省</v>
      </c>
      <c r="AF291">
        <v>113.12271699999999</v>
      </c>
      <c r="AG291">
        <v>23.028762</v>
      </c>
    </row>
    <row r="292" spans="1:33" x14ac:dyDescent="0.3">
      <c r="A292" s="16" t="s">
        <v>1211</v>
      </c>
      <c r="B292" s="16" t="s">
        <v>1212</v>
      </c>
      <c r="C292" s="16" t="str">
        <f>[1]!s_info_mkt(A292)</f>
        <v>主板</v>
      </c>
      <c r="D292" s="16" t="str">
        <f>[1]!s_ipo_listeddate(A292)</f>
        <v>1993-10-28</v>
      </c>
      <c r="E292" s="16" t="str">
        <f>[1]!lastradeday_s("000002","")</f>
        <v>2026-06-22</v>
      </c>
      <c r="F292" s="16" t="str">
        <f>[1]!s_info_industry_csrc2023(A292,"",3)</f>
        <v>建筑安装业</v>
      </c>
      <c r="G292" s="16" t="str">
        <f>[1]!s_info_industry_csrc2023(A292,"",1)</f>
        <v>建筑业</v>
      </c>
      <c r="H292" s="16">
        <f>[1]!s_is(A292,83,"FY","YTD","20251231",1,"",100000000)</f>
        <v>491.70356917150002</v>
      </c>
      <c r="I292" s="16">
        <f>[1]!s_is(A292,83,"FY","YTD","20241231",1,"",100000000)</f>
        <v>673.89424494269997</v>
      </c>
      <c r="J292" s="16">
        <f t="shared" si="12"/>
        <v>-0.27035499581494615</v>
      </c>
      <c r="K292" s="16">
        <f>[1]!s_is(A292,61,"FY","YTD","20251231",1,"",100000000)</f>
        <v>-1.270694314</v>
      </c>
      <c r="L292" s="16">
        <f>[1]!s_is(A292,61,"FY","YTD","20241231",1,"",100000000)</f>
        <v>3.2972627370999996</v>
      </c>
      <c r="M292" s="16">
        <f t="shared" si="13"/>
        <v>-1.3853785443611928</v>
      </c>
      <c r="N292" s="16">
        <f>[1]!s_fa_roe(A292,"20251231")</f>
        <v>-1.8209</v>
      </c>
      <c r="O292" s="16">
        <f>[1]!s_stmnote_rdexp(A292,"20251231",1,10000)</f>
        <v>150222.756823</v>
      </c>
      <c r="P292" s="20">
        <f t="shared" si="14"/>
        <v>3.0551487978035034E-2</v>
      </c>
      <c r="Q292" s="16">
        <f>[1]!s_margin_tradingbalance(A292,"",10000)</f>
        <v>133595.0356</v>
      </c>
      <c r="R292" s="16">
        <f>[1]!s_margin_seclendingbalance(A292,"",10000)</f>
        <v>661.49400000000003</v>
      </c>
      <c r="S292" s="17">
        <f>[1]!s_val_ev(A292,"",100000000)</f>
        <v>298.81259257490001</v>
      </c>
      <c r="T292" s="17">
        <f>[1]!share_freesharesmv(A292,"",100000000)</f>
        <v>156.0820860032</v>
      </c>
      <c r="U292" s="17">
        <f>[1]!s_dq_amount_btin(A292,E292,100000000)</f>
        <v>22.313227220000002</v>
      </c>
      <c r="V292" s="17">
        <f>[1]!s_dq_turn(A292,E292)</f>
        <v>7.9919204733128426</v>
      </c>
      <c r="W292" s="2">
        <f>[1]!s_pq_amount(A292,"20260101","",100000000)</f>
        <v>722.56164009999998</v>
      </c>
      <c r="X292" s="2">
        <f>[1]!s_pq_avgamount(A292,"20260101","",100000000)</f>
        <v>6.5687421827272727</v>
      </c>
      <c r="Y292" s="17">
        <f>[1]!s_ipo_dilutedpe(A292)</f>
        <v>0</v>
      </c>
      <c r="Z292" s="12">
        <f>[1]!s_ipo_collection_total(A292,100000000)</f>
        <v>0.92400000000000004</v>
      </c>
      <c r="AA292" s="2">
        <f>[1]!s_val_pe_ttm(A292,E292)</f>
        <v>-170.34201049804688</v>
      </c>
      <c r="AB292" s="5">
        <f>[1]!s_info_zjtxornot1(A292,"")</f>
        <v>1</v>
      </c>
      <c r="AC292" s="22" t="str">
        <f>[1]!s_info_nature1(A292,"")</f>
        <v>中央国有企业</v>
      </c>
      <c r="AD292" s="6" t="str">
        <f>[1]!s_info_city(A292)</f>
        <v>深圳市</v>
      </c>
      <c r="AE292" s="6" t="str">
        <f>[1]!s_info_province(A292)</f>
        <v>广东省</v>
      </c>
      <c r="AF292">
        <v>114.085947</v>
      </c>
      <c r="AG292">
        <v>22.547000000000001</v>
      </c>
    </row>
    <row r="293" spans="1:33" x14ac:dyDescent="0.3">
      <c r="A293" s="16" t="s">
        <v>1213</v>
      </c>
      <c r="B293" s="16" t="s">
        <v>1214</v>
      </c>
      <c r="C293" s="16" t="str">
        <f>[1]!s_info_mkt(A293)</f>
        <v>创业板</v>
      </c>
      <c r="D293" s="16" t="str">
        <f>[1]!s_ipo_listeddate(A293)</f>
        <v>2015-05-27</v>
      </c>
      <c r="E293" s="16" t="str">
        <f>[1]!lastradeday_s("000002","")</f>
        <v>2026-06-22</v>
      </c>
      <c r="F293" s="16" t="str">
        <f>[1]!s_info_industry_csrc2023(A293,"",3)</f>
        <v>互联网和相关服务</v>
      </c>
      <c r="G293" s="16" t="str">
        <f>[1]!s_info_industry_csrc2023(A293,"",1)</f>
        <v>信息传输、软件和信息技术服务业</v>
      </c>
      <c r="H293" s="16">
        <f>[1]!s_is(A293,83,"FY","YTD","20251231",1,"",100000000)</f>
        <v>2.8691560791000001</v>
      </c>
      <c r="I293" s="16">
        <f>[1]!s_is(A293,83,"FY","YTD","20241231",1,"",100000000)</f>
        <v>2.9742439854000002</v>
      </c>
      <c r="J293" s="16">
        <f t="shared" si="12"/>
        <v>-3.5332644805152746E-2</v>
      </c>
      <c r="K293" s="16">
        <f>[1]!s_is(A293,61,"FY","YTD","20251231",1,"",100000000)</f>
        <v>0.25583350649999997</v>
      </c>
      <c r="L293" s="16">
        <f>[1]!s_is(A293,61,"FY","YTD","20241231",1,"",100000000)</f>
        <v>0.2053546037</v>
      </c>
      <c r="M293" s="16">
        <f t="shared" si="13"/>
        <v>0.24581334866854984</v>
      </c>
      <c r="N293" s="16">
        <f>[1]!s_fa_roe(A293,"20251231")</f>
        <v>4.0374999999999996</v>
      </c>
      <c r="O293" s="16">
        <f>[1]!s_stmnote_rdexp(A293,"20251231",1,10000)</f>
        <v>5516.8399799999997</v>
      </c>
      <c r="P293" s="20">
        <f t="shared" si="14"/>
        <v>0.19228092958018958</v>
      </c>
      <c r="Q293" s="16">
        <f>[1]!s_margin_tradingbalance(A293,"",10000)</f>
        <v>0</v>
      </c>
      <c r="R293" s="16">
        <f>[1]!s_margin_seclendingbalance(A293,"",10000)</f>
        <v>0</v>
      </c>
      <c r="S293" s="17">
        <f>[1]!s_val_ev(A293,"",100000000)</f>
        <v>74.068184956500005</v>
      </c>
      <c r="T293" s="17">
        <f>[1]!share_freesharesmv(A293,"",100000000)</f>
        <v>58.930620970500001</v>
      </c>
      <c r="U293" s="17">
        <f>[1]!s_dq_amount_btin(A293,E293,100000000)</f>
        <v>2.8637544199999998</v>
      </c>
      <c r="V293" s="17">
        <f>[1]!s_dq_turn(A293,E293)</f>
        <v>4.5978826840122835</v>
      </c>
      <c r="W293" s="2">
        <f>[1]!s_pq_amount(A293,"20260101","",100000000)</f>
        <v>244.84253154000001</v>
      </c>
      <c r="X293" s="2">
        <f>[1]!s_pq_avgamount(A293,"20260101","",100000000)</f>
        <v>2.2258411958181821</v>
      </c>
      <c r="Y293" s="17">
        <f>[1]!s_ipo_dilutedpe(A293)</f>
        <v>22.99</v>
      </c>
      <c r="Z293" s="12">
        <f>[1]!s_ipo_collection_total(A293,100000000)</f>
        <v>3.375</v>
      </c>
      <c r="AA293" s="2">
        <f>[1]!s_val_pe_ttm(A293,E293)</f>
        <v>294.3787841796875</v>
      </c>
      <c r="AB293" s="5">
        <f>[1]!s_info_zjtxornot1(A293,"")</f>
        <v>0</v>
      </c>
      <c r="AC293" s="22" t="str">
        <f>[1]!s_info_nature1(A293,"")</f>
        <v>公众企业</v>
      </c>
      <c r="AD293" s="6" t="str">
        <f>[1]!s_info_city(A293)</f>
        <v>成都市</v>
      </c>
      <c r="AE293" s="6" t="str">
        <f>[1]!s_info_province(A293)</f>
        <v>四川省</v>
      </c>
      <c r="AF293">
        <v>104.065735</v>
      </c>
      <c r="AG293">
        <v>30.659462000000001</v>
      </c>
    </row>
    <row r="294" spans="1:33" x14ac:dyDescent="0.3">
      <c r="A294" s="16" t="s">
        <v>1215</v>
      </c>
      <c r="B294" s="16" t="s">
        <v>1216</v>
      </c>
      <c r="C294" s="16" t="str">
        <f>[1]!s_info_mkt(A294)</f>
        <v>主板</v>
      </c>
      <c r="D294" s="16" t="str">
        <f>[1]!s_ipo_listeddate(A294)</f>
        <v>2010-12-24</v>
      </c>
      <c r="E294" s="16" t="str">
        <f>[1]!lastradeday_s("000002","")</f>
        <v>2026-06-22</v>
      </c>
      <c r="F294" s="16" t="str">
        <f>[1]!s_info_industry_csrc2023(A294,"",3)</f>
        <v>通用设备制造业</v>
      </c>
      <c r="G294" s="16" t="str">
        <f>[1]!s_info_industry_csrc2023(A294,"",1)</f>
        <v>制造业</v>
      </c>
      <c r="H294" s="16">
        <f>[1]!s_is(A294,83,"FY","YTD","20251231",1,"",100000000)</f>
        <v>35.348541685599997</v>
      </c>
      <c r="I294" s="16">
        <f>[1]!s_is(A294,83,"FY","YTD","20241231",1,"",100000000)</f>
        <v>33.573987141399996</v>
      </c>
      <c r="J294" s="16">
        <f t="shared" si="12"/>
        <v>5.2855043302610927E-2</v>
      </c>
      <c r="K294" s="16">
        <f>[1]!s_is(A294,61,"FY","YTD","20251231",1,"",100000000)</f>
        <v>5.50772899E-2</v>
      </c>
      <c r="L294" s="16">
        <f>[1]!s_is(A294,61,"FY","YTD","20241231",1,"",100000000)</f>
        <v>-2.8807977225000001</v>
      </c>
      <c r="M294" s="16">
        <f t="shared" si="13"/>
        <v>1.0191187633445513</v>
      </c>
      <c r="N294" s="16">
        <f>[1]!s_fa_roe(A294,"20251231")</f>
        <v>0.44040000000000001</v>
      </c>
      <c r="O294" s="16">
        <f>[1]!s_stmnote_rdexp(A294,"20251231",1,10000)</f>
        <v>23507.283716999998</v>
      </c>
      <c r="P294" s="20">
        <f t="shared" si="14"/>
        <v>6.6501424375807291E-2</v>
      </c>
      <c r="Q294" s="16">
        <f>[1]!s_margin_tradingbalance(A294,"",10000)</f>
        <v>48350.3194</v>
      </c>
      <c r="R294" s="16">
        <f>[1]!s_margin_seclendingbalance(A294,"",10000)</f>
        <v>44.536000000000001</v>
      </c>
      <c r="S294" s="17">
        <f>[1]!s_val_ev(A294,"",100000000)</f>
        <v>93.823172676499993</v>
      </c>
      <c r="T294" s="17">
        <f>[1]!share_freesharesmv(A294,"",100000000)</f>
        <v>59.698087456500005</v>
      </c>
      <c r="U294" s="17">
        <f>[1]!s_dq_amount_btin(A294,E294,100000000)</f>
        <v>4.3669971700000003</v>
      </c>
      <c r="V294" s="17">
        <f>[1]!s_dq_turn(A294,E294)</f>
        <v>5.8157315322751506</v>
      </c>
      <c r="W294" s="2">
        <f>[1]!s_pq_amount(A294,"20260101","",100000000)</f>
        <v>345.63781388000001</v>
      </c>
      <c r="X294" s="2">
        <f>[1]!s_pq_avgamount(A294,"20260101","",100000000)</f>
        <v>3.1421619443636364</v>
      </c>
      <c r="Y294" s="17">
        <f>[1]!s_ipo_dilutedpe(A294)</f>
        <v>59.26</v>
      </c>
      <c r="Z294" s="12">
        <f>[1]!s_ipo_collection_total(A294,100000000)</f>
        <v>8</v>
      </c>
      <c r="AA294" s="2">
        <f>[1]!s_val_pe_ttm(A294,E294)</f>
        <v>1531.3245849609375</v>
      </c>
      <c r="AB294" s="5">
        <f>[1]!s_info_zjtxornot1(A294,"")</f>
        <v>1</v>
      </c>
      <c r="AC294" s="22" t="str">
        <f>[1]!s_info_nature1(A294,"")</f>
        <v>集体企业</v>
      </c>
      <c r="AD294" s="6" t="str">
        <f>[1]!s_info_city(A294)</f>
        <v>上海市</v>
      </c>
      <c r="AE294" s="6" t="str">
        <f>[1]!s_info_province(A294)</f>
        <v>上海</v>
      </c>
      <c r="AF294">
        <v>121.472644</v>
      </c>
      <c r="AG294">
        <v>31.231705999999999</v>
      </c>
    </row>
    <row r="295" spans="1:33" x14ac:dyDescent="0.3">
      <c r="A295" s="16" t="s">
        <v>1217</v>
      </c>
      <c r="B295" s="16" t="s">
        <v>1218</v>
      </c>
      <c r="C295" s="16" t="str">
        <f>[1]!s_info_mkt(A295)</f>
        <v>主板</v>
      </c>
      <c r="D295" s="16" t="str">
        <f>[1]!s_ipo_listeddate(A295)</f>
        <v>2000-09-22</v>
      </c>
      <c r="E295" s="16" t="str">
        <f>[1]!lastradeday_s("000002","")</f>
        <v>2026-06-22</v>
      </c>
      <c r="F295" s="16" t="str">
        <f>[1]!s_info_industry_csrc2023(A295,"",3)</f>
        <v>房地产业</v>
      </c>
      <c r="G295" s="16" t="str">
        <f>[1]!s_info_industry_csrc2023(A295,"",1)</f>
        <v>房地产业</v>
      </c>
      <c r="H295" s="16">
        <f>[1]!s_is(A295,83,"FY","YTD","20251231",1,"",100000000)</f>
        <v>4.6326379787</v>
      </c>
      <c r="I295" s="16">
        <f>[1]!s_is(A295,83,"FY","YTD","20241231",1,"",100000000)</f>
        <v>4.9491082833999993</v>
      </c>
      <c r="J295" s="16">
        <f t="shared" si="12"/>
        <v>-6.3944914230606886E-2</v>
      </c>
      <c r="K295" s="16">
        <f>[1]!s_is(A295,61,"FY","YTD","20251231",1,"",100000000)</f>
        <v>-6.5481551859999998</v>
      </c>
      <c r="L295" s="16">
        <f>[1]!s_is(A295,61,"FY","YTD","20241231",1,"",100000000)</f>
        <v>-4.5704179027</v>
      </c>
      <c r="M295" s="16">
        <f t="shared" si="13"/>
        <v>-0.4327256993570851</v>
      </c>
      <c r="N295" s="16">
        <f>[1]!s_fa_roe(A295,"20251231")</f>
        <v>-13.3291</v>
      </c>
      <c r="O295" s="16">
        <f>[1]!s_stmnote_rdexp(A295,"20251231",1,10000)</f>
        <v>6284.709108</v>
      </c>
      <c r="P295" s="20">
        <f t="shared" si="14"/>
        <v>0.13566156338776983</v>
      </c>
      <c r="Q295" s="16">
        <f>[1]!s_margin_tradingbalance(A295,"",10000)</f>
        <v>203507.45610000001</v>
      </c>
      <c r="R295" s="16">
        <f>[1]!s_margin_seclendingbalance(A295,"",10000)</f>
        <v>913.85</v>
      </c>
      <c r="S295" s="17">
        <f>[1]!s_val_ev(A295,"",100000000)</f>
        <v>341.77149702840001</v>
      </c>
      <c r="T295" s="17">
        <f>[1]!share_freesharesmv(A295,"",100000000)</f>
        <v>271.22518568330008</v>
      </c>
      <c r="U295" s="17">
        <f>[1]!s_dq_amount_btin(A295,E295,100000000)</f>
        <v>39.524056520000002</v>
      </c>
      <c r="V295" s="17">
        <f>[1]!s_dq_turn(A295,E295)</f>
        <v>11.902697684058236</v>
      </c>
      <c r="W295" s="2">
        <f>[1]!s_pq_amount(A295,"20260101","",100000000)</f>
        <v>1566.29759558</v>
      </c>
      <c r="X295" s="2">
        <f>[1]!s_pq_avgamount(A295,"20260101","",100000000)</f>
        <v>14.239069050727272</v>
      </c>
      <c r="Y295" s="17">
        <f>[1]!s_ipo_dilutedpe(A295)</f>
        <v>35.020000000000003</v>
      </c>
      <c r="Z295" s="12">
        <f>[1]!s_ipo_collection_total(A295,100000000)</f>
        <v>2.04</v>
      </c>
      <c r="AA295" s="2">
        <f>[1]!s_val_pe_ttm(A295,E295)</f>
        <v>-46.700778961181641</v>
      </c>
      <c r="AB295" s="5">
        <f>[1]!s_info_zjtxornot1(A295,"")</f>
        <v>1</v>
      </c>
      <c r="AC295" s="22" t="str">
        <f>[1]!s_info_nature1(A295,"")</f>
        <v>民营企业</v>
      </c>
      <c r="AD295" s="6" t="str">
        <f>[1]!s_info_city(A295)</f>
        <v>北京市</v>
      </c>
      <c r="AE295" s="6" t="str">
        <f>[1]!s_info_province(A295)</f>
        <v>北京</v>
      </c>
      <c r="AF295">
        <v>116.40528500000001</v>
      </c>
      <c r="AG295">
        <v>39.904989</v>
      </c>
    </row>
    <row r="296" spans="1:33" x14ac:dyDescent="0.3">
      <c r="A296" s="16" t="s">
        <v>1219</v>
      </c>
      <c r="B296" s="16" t="s">
        <v>1220</v>
      </c>
      <c r="C296" s="16" t="str">
        <f>[1]!s_info_mkt(A296)</f>
        <v>主板</v>
      </c>
      <c r="D296" s="16" t="str">
        <f>[1]!s_ipo_listeddate(A296)</f>
        <v>2002-01-08</v>
      </c>
      <c r="E296" s="16" t="str">
        <f>[1]!lastradeday_s("000002","")</f>
        <v>2026-06-22</v>
      </c>
      <c r="F296" s="16" t="str">
        <f>[1]!s_info_industry_csrc2023(A296,"",3)</f>
        <v>专用设备制造业</v>
      </c>
      <c r="G296" s="16" t="str">
        <f>[1]!s_info_industry_csrc2023(A296,"",1)</f>
        <v>制造业</v>
      </c>
      <c r="H296" s="16">
        <f>[1]!s_is(A296,83,"FY","YTD","20251231",1,"",100000000)</f>
        <v>3.7851636442000003</v>
      </c>
      <c r="I296" s="16">
        <f>[1]!s_is(A296,83,"FY","YTD","20241231",1,"",100000000)</f>
        <v>3.1437531883999998</v>
      </c>
      <c r="J296" s="16">
        <f t="shared" si="12"/>
        <v>0.20402697583471663</v>
      </c>
      <c r="K296" s="16">
        <f>[1]!s_is(A296,61,"FY","YTD","20251231",1,"",100000000)</f>
        <v>7.6413672400000007E-2</v>
      </c>
      <c r="L296" s="16">
        <f>[1]!s_is(A296,61,"FY","YTD","20241231",1,"",100000000)</f>
        <v>0.21871212600000001</v>
      </c>
      <c r="M296" s="16">
        <f t="shared" si="13"/>
        <v>-0.65061986366498936</v>
      </c>
      <c r="N296" s="16">
        <f>[1]!s_fa_roe(A296,"20251231")</f>
        <v>1.9817</v>
      </c>
      <c r="O296" s="16">
        <f>[1]!s_stmnote_rdexp(A296,"20251231",1,10000)</f>
        <v>1866.0581100000002</v>
      </c>
      <c r="P296" s="20">
        <f t="shared" si="14"/>
        <v>4.9299271719978548E-2</v>
      </c>
      <c r="Q296" s="16">
        <f>[1]!s_margin_tradingbalance(A296,"",10000)</f>
        <v>0</v>
      </c>
      <c r="R296" s="16">
        <f>[1]!s_margin_seclendingbalance(A296,"",10000)</f>
        <v>0</v>
      </c>
      <c r="S296" s="17">
        <f>[1]!s_val_ev(A296,"",100000000)</f>
        <v>52.519545000000001</v>
      </c>
      <c r="T296" s="17">
        <f>[1]!share_freesharesmv(A296,"",100000000)</f>
        <v>40.892735110499999</v>
      </c>
      <c r="U296" s="17">
        <f>[1]!s_dq_amount_btin(A296,E296,100000000)</f>
        <v>6.49183558</v>
      </c>
      <c r="V296" s="17">
        <f>[1]!s_dq_turn(A296,E296)</f>
        <v>12.502293757495424</v>
      </c>
      <c r="W296" s="2">
        <f>[1]!s_pq_amount(A296,"20260101","",100000000)</f>
        <v>298.41419997999998</v>
      </c>
      <c r="X296" s="2">
        <f>[1]!s_pq_avgamount(A296,"20260101","",100000000)</f>
        <v>2.7128563634545459</v>
      </c>
      <c r="Y296" s="17">
        <f>[1]!s_ipo_dilutedpe(A296)</f>
        <v>20</v>
      </c>
      <c r="Z296" s="12">
        <f>[1]!s_ipo_collection_total(A296,100000000)</f>
        <v>1.7</v>
      </c>
      <c r="AA296" s="2">
        <f>[1]!s_val_pe_ttm(A296,E296)</f>
        <v>391.9793701171875</v>
      </c>
      <c r="AB296" s="5">
        <f>[1]!s_info_zjtxornot1(A296,"")</f>
        <v>0</v>
      </c>
      <c r="AC296" s="22" t="str">
        <f>[1]!s_info_nature1(A296,"")</f>
        <v>地方国有企业</v>
      </c>
      <c r="AD296" s="6" t="str">
        <f>[1]!s_info_city(A296)</f>
        <v>铜陵市</v>
      </c>
      <c r="AE296" s="6" t="str">
        <f>[1]!s_info_province(A296)</f>
        <v>安徽省</v>
      </c>
      <c r="AF296">
        <v>117.816576</v>
      </c>
      <c r="AG296">
        <v>30.929935</v>
      </c>
    </row>
    <row r="297" spans="1:33" x14ac:dyDescent="0.3">
      <c r="A297" s="16" t="s">
        <v>1221</v>
      </c>
      <c r="B297" s="16" t="s">
        <v>1222</v>
      </c>
      <c r="C297" s="16" t="str">
        <f>[1]!s_info_mkt(A297)</f>
        <v>创业板</v>
      </c>
      <c r="D297" s="16" t="str">
        <f>[1]!s_ipo_listeddate(A297)</f>
        <v>2011-01-13</v>
      </c>
      <c r="E297" s="16" t="str">
        <f>[1]!lastradeday_s("000002","")</f>
        <v>2026-06-22</v>
      </c>
      <c r="F297" s="16" t="str">
        <f>[1]!s_info_industry_csrc2023(A297,"",3)</f>
        <v>通用设备制造业</v>
      </c>
      <c r="G297" s="16" t="str">
        <f>[1]!s_info_industry_csrc2023(A297,"",1)</f>
        <v>制造业</v>
      </c>
      <c r="H297" s="16">
        <f>[1]!s_is(A297,83,"FY","YTD","20251231",1,"",100000000)</f>
        <v>15.6428053297</v>
      </c>
      <c r="I297" s="16">
        <f>[1]!s_is(A297,83,"FY","YTD","20241231",1,"",100000000)</f>
        <v>17.8243534498</v>
      </c>
      <c r="J297" s="16">
        <f t="shared" si="12"/>
        <v>-0.1223914307042917</v>
      </c>
      <c r="K297" s="16">
        <f>[1]!s_is(A297,61,"FY","YTD","20251231",1,"",100000000)</f>
        <v>0.16320051320000001</v>
      </c>
      <c r="L297" s="16">
        <f>[1]!s_is(A297,61,"FY","YTD","20241231",1,"",100000000)</f>
        <v>-0.55366181850000007</v>
      </c>
      <c r="M297" s="16">
        <f t="shared" si="13"/>
        <v>1.2947656994700276</v>
      </c>
      <c r="N297" s="16">
        <f>[1]!s_fa_roe(A297,"20251231")</f>
        <v>1.0152000000000001</v>
      </c>
      <c r="O297" s="16">
        <f>[1]!s_stmnote_rdexp(A297,"20251231",1,10000)</f>
        <v>42953.375716000002</v>
      </c>
      <c r="P297" s="20">
        <f t="shared" si="14"/>
        <v>0.2745886994735347</v>
      </c>
      <c r="Q297" s="16">
        <f>[1]!s_margin_tradingbalance(A297,"",10000)</f>
        <v>0</v>
      </c>
      <c r="R297" s="16">
        <f>[1]!s_margin_seclendingbalance(A297,"",10000)</f>
        <v>0</v>
      </c>
      <c r="S297" s="17">
        <f>[1]!s_val_ev(A297,"",100000000)</f>
        <v>64.63610352180001</v>
      </c>
      <c r="T297" s="17">
        <f>[1]!share_freesharesmv(A297,"",100000000)</f>
        <v>42.632060729400003</v>
      </c>
      <c r="U297" s="17">
        <f>[1]!s_dq_amount_btin(A297,E297,100000000)</f>
        <v>2.6852496299999999</v>
      </c>
      <c r="V297" s="17">
        <f>[1]!s_dq_turn(A297,E297)</f>
        <v>4.2572105298891723</v>
      </c>
      <c r="W297" s="2">
        <f>[1]!s_pq_amount(A297,"20260101","",100000000)</f>
        <v>234.89726837000001</v>
      </c>
      <c r="X297" s="2">
        <f>[1]!s_pq_avgamount(A297,"20260101","",100000000)</f>
        <v>2.1354297124545454</v>
      </c>
      <c r="Y297" s="17">
        <f>[1]!s_ipo_dilutedpe(A297)</f>
        <v>89.66</v>
      </c>
      <c r="Z297" s="12">
        <f>[1]!s_ipo_collection_total(A297,100000000)</f>
        <v>7.02</v>
      </c>
      <c r="AA297" s="2">
        <f>[1]!s_val_pe_ttm(A297,E297)</f>
        <v>-1419.9010009765625</v>
      </c>
      <c r="AB297" s="5">
        <f>[1]!s_info_zjtxornot1(A297,"")</f>
        <v>1</v>
      </c>
      <c r="AC297" s="22" t="str">
        <f>[1]!s_info_nature1(A297,"")</f>
        <v>民营企业</v>
      </c>
      <c r="AD297" s="6" t="str">
        <f>[1]!s_info_city(A297)</f>
        <v>武汉市</v>
      </c>
      <c r="AE297" s="6" t="str">
        <f>[1]!s_info_province(A297)</f>
        <v>湖北省</v>
      </c>
      <c r="AF297">
        <v>114.29857199999999</v>
      </c>
      <c r="AG297">
        <v>30.584354999999999</v>
      </c>
    </row>
    <row r="298" spans="1:33" x14ac:dyDescent="0.3">
      <c r="A298" s="16" t="s">
        <v>1223</v>
      </c>
      <c r="B298" s="16" t="s">
        <v>1224</v>
      </c>
      <c r="C298" s="16" t="str">
        <f>[1]!s_info_mkt(A298)</f>
        <v>主板</v>
      </c>
      <c r="D298" s="16" t="str">
        <f>[1]!s_ipo_listeddate(A298)</f>
        <v>2000-10-30</v>
      </c>
      <c r="E298" s="16" t="str">
        <f>[1]!lastradeday_s("000002","")</f>
        <v>2026-06-22</v>
      </c>
      <c r="F298" s="16" t="str">
        <f>[1]!s_info_industry_csrc2023(A298,"",3)</f>
        <v>非金属矿物制品业</v>
      </c>
      <c r="G298" s="16" t="str">
        <f>[1]!s_info_industry_csrc2023(A298,"",1)</f>
        <v>制造业</v>
      </c>
      <c r="H298" s="16">
        <f>[1]!s_is(A298,83,"FY","YTD","20251231",1,"",100000000)</f>
        <v>54.643518514100002</v>
      </c>
      <c r="I298" s="16">
        <f>[1]!s_is(A298,83,"FY","YTD","20241231",1,"",100000000)</f>
        <v>50.414547419599998</v>
      </c>
      <c r="J298" s="16">
        <f t="shared" si="12"/>
        <v>8.3883944435765745E-2</v>
      </c>
      <c r="K298" s="16">
        <f>[1]!s_is(A298,61,"FY","YTD","20251231",1,"",100000000)</f>
        <v>3.3082558993999998</v>
      </c>
      <c r="L298" s="16">
        <f>[1]!s_is(A298,61,"FY","YTD","20241231",1,"",100000000)</f>
        <v>0.95079560939999996</v>
      </c>
      <c r="M298" s="16">
        <f t="shared" si="13"/>
        <v>2.4794606397979435</v>
      </c>
      <c r="N298" s="16">
        <f>[1]!s_fa_roe(A298,"20251231")</f>
        <v>5.4627999999999997</v>
      </c>
      <c r="O298" s="16">
        <f>[1]!s_stmnote_rdexp(A298,"20251231",1,10000)</f>
        <v>27588.786668000001</v>
      </c>
      <c r="P298" s="20">
        <f t="shared" si="14"/>
        <v>5.0488671700159825E-2</v>
      </c>
      <c r="Q298" s="16">
        <f>[1]!s_margin_tradingbalance(A298,"",10000)</f>
        <v>55891.216999999997</v>
      </c>
      <c r="R298" s="16">
        <f>[1]!s_margin_seclendingbalance(A298,"",10000)</f>
        <v>645.75210000000004</v>
      </c>
      <c r="S298" s="17">
        <f>[1]!s_val_ev(A298,"",100000000)</f>
        <v>166.28491101630001</v>
      </c>
      <c r="T298" s="17">
        <f>[1]!share_freesharesmv(A298,"",100000000)</f>
        <v>109.8758324795</v>
      </c>
      <c r="U298" s="17">
        <f>[1]!s_dq_amount_btin(A298,E298,100000000)</f>
        <v>15.521752149999999</v>
      </c>
      <c r="V298" s="17">
        <f>[1]!s_dq_turn(A298,E298)</f>
        <v>9.3884151011571273</v>
      </c>
      <c r="W298" s="2">
        <f>[1]!s_pq_amount(A298,"20260101","",100000000)</f>
        <v>600.15411122</v>
      </c>
      <c r="X298" s="2">
        <f>[1]!s_pq_avgamount(A298,"20260101","",100000000)</f>
        <v>5.4559464656363641</v>
      </c>
      <c r="Y298" s="17">
        <f>[1]!s_ipo_dilutedpe(A298)</f>
        <v>37.81</v>
      </c>
      <c r="Z298" s="12">
        <f>[1]!s_ipo_collection_total(A298,100000000)</f>
        <v>3.6295000000000002</v>
      </c>
      <c r="AA298" s="2">
        <f>[1]!s_val_pe_ttm(A298,E298)</f>
        <v>40.543369293212891</v>
      </c>
      <c r="AB298" s="5">
        <f>[1]!s_info_zjtxornot1(A298,"")</f>
        <v>1</v>
      </c>
      <c r="AC298" s="22" t="str">
        <f>[1]!s_info_nature1(A298,"")</f>
        <v>民营企业</v>
      </c>
      <c r="AD298" s="6" t="str">
        <f>[1]!s_info_city(A298)</f>
        <v>宁波市</v>
      </c>
      <c r="AE298" s="6" t="str">
        <f>[1]!s_info_province(A298)</f>
        <v>浙江省</v>
      </c>
      <c r="AF298">
        <v>121.549792</v>
      </c>
      <c r="AG298">
        <v>29.868387999999999</v>
      </c>
    </row>
    <row r="299" spans="1:33" x14ac:dyDescent="0.3">
      <c r="A299" s="16" t="s">
        <v>1225</v>
      </c>
      <c r="B299" s="16" t="s">
        <v>1226</v>
      </c>
      <c r="C299" s="16" t="str">
        <f>[1]!s_info_mkt(A299)</f>
        <v>创业板</v>
      </c>
      <c r="D299" s="16" t="str">
        <f>[1]!s_ipo_listeddate(A299)</f>
        <v>2020-11-18</v>
      </c>
      <c r="E299" s="16" t="str">
        <f>[1]!lastradeday_s("000002","")</f>
        <v>2026-06-22</v>
      </c>
      <c r="F299" s="16" t="str">
        <f>[1]!s_info_industry_csrc2023(A299,"",3)</f>
        <v>计算机、通信和其他电子设备制造业</v>
      </c>
      <c r="G299" s="16" t="str">
        <f>[1]!s_info_industry_csrc2023(A299,"",1)</f>
        <v>制造业</v>
      </c>
      <c r="H299" s="16">
        <f>[1]!s_is(A299,83,"FY","YTD","20251231",1,"",100000000)</f>
        <v>14.876271149100001</v>
      </c>
      <c r="I299" s="16">
        <f>[1]!s_is(A299,83,"FY","YTD","20241231",1,"",100000000)</f>
        <v>14.7359511975</v>
      </c>
      <c r="J299" s="16">
        <f t="shared" si="12"/>
        <v>9.5222866660826799E-3</v>
      </c>
      <c r="K299" s="16">
        <f>[1]!s_is(A299,61,"FY","YTD","20251231",1,"",100000000)</f>
        <v>0.1470173327</v>
      </c>
      <c r="L299" s="16">
        <f>[1]!s_is(A299,61,"FY","YTD","20241231",1,"",100000000)</f>
        <v>1.0074811188999999</v>
      </c>
      <c r="M299" s="16">
        <f t="shared" si="13"/>
        <v>-0.85407435440525359</v>
      </c>
      <c r="N299" s="16">
        <f>[1]!s_fa_roe(A299,"20251231")</f>
        <v>0.73960000000000004</v>
      </c>
      <c r="O299" s="16">
        <f>[1]!s_stmnote_rdexp(A299,"20251231",1,10000)</f>
        <v>10070.254628000001</v>
      </c>
      <c r="P299" s="20">
        <f t="shared" si="14"/>
        <v>6.7693406009268944E-2</v>
      </c>
      <c r="Q299" s="16">
        <f>[1]!s_margin_tradingbalance(A299,"",10000)</f>
        <v>47918.484700000001</v>
      </c>
      <c r="R299" s="16">
        <f>[1]!s_margin_seclendingbalance(A299,"",10000)</f>
        <v>0</v>
      </c>
      <c r="S299" s="17">
        <f>[1]!s_val_ev(A299,"",100000000)</f>
        <v>93.647570830599989</v>
      </c>
      <c r="T299" s="17">
        <f>[1]!share_freesharesmv(A299,"",100000000)</f>
        <v>48.843733926800006</v>
      </c>
      <c r="U299" s="17">
        <f>[1]!s_dq_amount_btin(A299,E299,100000000)</f>
        <v>4.0070020800000004</v>
      </c>
      <c r="V299" s="17">
        <f>[1]!s_dq_turn(A299,E299)</f>
        <v>5.8555533749640469</v>
      </c>
      <c r="W299" s="2">
        <f>[1]!s_pq_amount(A299,"20260101","",100000000)</f>
        <v>227.48473021999999</v>
      </c>
      <c r="X299" s="2">
        <f>[1]!s_pq_avgamount(A299,"20260101","",100000000)</f>
        <v>2.068043002</v>
      </c>
      <c r="Y299" s="17">
        <f>[1]!s_ipo_dilutedpe(A299)</f>
        <v>38.200000000000003</v>
      </c>
      <c r="Z299" s="12">
        <f>[1]!s_ipo_collection_total(A299,100000000)</f>
        <v>7.4595251361999999</v>
      </c>
      <c r="AA299" s="2">
        <f>[1]!s_val_pe_ttm(A299,E299)</f>
        <v>469.00094604492188</v>
      </c>
      <c r="AB299" s="5">
        <f>[1]!s_info_zjtxornot1(A299,"")</f>
        <v>1</v>
      </c>
      <c r="AC299" s="22" t="str">
        <f>[1]!s_info_nature1(A299,"")</f>
        <v>民营企业</v>
      </c>
      <c r="AD299" s="6" t="str">
        <f>[1]!s_info_city(A299)</f>
        <v>深圳市</v>
      </c>
      <c r="AE299" s="6" t="str">
        <f>[1]!s_info_province(A299)</f>
        <v>广东省</v>
      </c>
      <c r="AF299">
        <v>114.085947</v>
      </c>
      <c r="AG299">
        <v>22.547000000000001</v>
      </c>
    </row>
    <row r="300" spans="1:33" x14ac:dyDescent="0.3">
      <c r="A300" s="16" t="s">
        <v>1227</v>
      </c>
      <c r="B300" s="16" t="s">
        <v>1228</v>
      </c>
      <c r="C300" s="16" t="str">
        <f>[1]!s_info_mkt(A300)</f>
        <v>创业板</v>
      </c>
      <c r="D300" s="16" t="str">
        <f>[1]!s_ipo_listeddate(A300)</f>
        <v>2016-11-01</v>
      </c>
      <c r="E300" s="16" t="str">
        <f>[1]!lastradeday_s("000002","")</f>
        <v>2026-06-22</v>
      </c>
      <c r="F300" s="16" t="str">
        <f>[1]!s_info_industry_csrc2023(A300,"",3)</f>
        <v>专用设备制造业</v>
      </c>
      <c r="G300" s="16" t="str">
        <f>[1]!s_info_industry_csrc2023(A300,"",1)</f>
        <v>制造业</v>
      </c>
      <c r="H300" s="16">
        <f>[1]!s_is(A300,83,"FY","YTD","20251231",1,"",100000000)</f>
        <v>7.2364487358000007</v>
      </c>
      <c r="I300" s="16">
        <f>[1]!s_is(A300,83,"FY","YTD","20241231",1,"",100000000)</f>
        <v>6.4643867177000001</v>
      </c>
      <c r="J300" s="16">
        <f t="shared" si="12"/>
        <v>0.11943314220141477</v>
      </c>
      <c r="K300" s="16">
        <f>[1]!s_is(A300,61,"FY","YTD","20251231",1,"",100000000)</f>
        <v>0.4648466638</v>
      </c>
      <c r="L300" s="16">
        <f>[1]!s_is(A300,61,"FY","YTD","20241231",1,"",100000000)</f>
        <v>0.34338006259999998</v>
      </c>
      <c r="M300" s="16">
        <f t="shared" si="13"/>
        <v>0.35373807168733401</v>
      </c>
      <c r="N300" s="16">
        <f>[1]!s_fa_roe(A300,"20251231")</f>
        <v>4.6649000000000003</v>
      </c>
      <c r="O300" s="16">
        <f>[1]!s_stmnote_rdexp(A300,"20251231",1,10000)</f>
        <v>6489.1178639999998</v>
      </c>
      <c r="P300" s="20">
        <f t="shared" si="14"/>
        <v>8.9672684778338549E-2</v>
      </c>
      <c r="Q300" s="16">
        <f>[1]!s_margin_tradingbalance(A300,"",10000)</f>
        <v>0</v>
      </c>
      <c r="R300" s="16">
        <f>[1]!s_margin_seclendingbalance(A300,"",10000)</f>
        <v>0</v>
      </c>
      <c r="S300" s="17">
        <f>[1]!s_val_ev(A300,"",100000000)</f>
        <v>53.533591708700001</v>
      </c>
      <c r="T300" s="17">
        <f>[1]!share_freesharesmv(A300,"",100000000)</f>
        <v>27.729485099400002</v>
      </c>
      <c r="U300" s="17">
        <f>[1]!s_dq_amount_btin(A300,E300,100000000)</f>
        <v>5.4436821000000002</v>
      </c>
      <c r="V300" s="17">
        <f>[1]!s_dq_turn(A300,E300)</f>
        <v>10.64683039537022</v>
      </c>
      <c r="W300" s="2">
        <f>[1]!s_pq_amount(A300,"20260101","",100000000)</f>
        <v>254.59072173999999</v>
      </c>
      <c r="X300" s="2">
        <f>[1]!s_pq_avgamount(A300,"20260101","",100000000)</f>
        <v>2.3144611067272729</v>
      </c>
      <c r="Y300" s="17">
        <f>[1]!s_ipo_dilutedpe(A300)</f>
        <v>22.99</v>
      </c>
      <c r="Z300" s="12">
        <f>[1]!s_ipo_collection_total(A300,100000000)</f>
        <v>1.9474</v>
      </c>
      <c r="AA300" s="2">
        <f>[1]!s_val_pe_ttm(A300,E300)</f>
        <v>113.53395080566406</v>
      </c>
      <c r="AB300" s="5">
        <f>[1]!s_info_zjtxornot1(A300,"")</f>
        <v>1</v>
      </c>
      <c r="AC300" s="22" t="str">
        <f>[1]!s_info_nature1(A300,"")</f>
        <v>中央国有企业</v>
      </c>
      <c r="AD300" s="6" t="str">
        <f>[1]!s_info_city(A300)</f>
        <v>武汉市</v>
      </c>
      <c r="AE300" s="6" t="str">
        <f>[1]!s_info_province(A300)</f>
        <v>湖北省</v>
      </c>
      <c r="AF300">
        <v>114.29857199999999</v>
      </c>
      <c r="AG300">
        <v>30.584354999999999</v>
      </c>
    </row>
    <row r="301" spans="1:33" x14ac:dyDescent="0.3">
      <c r="A301" s="16" t="s">
        <v>1229</v>
      </c>
      <c r="B301" s="16" t="s">
        <v>1230</v>
      </c>
      <c r="C301" s="16" t="str">
        <f>[1]!s_info_mkt(A301)</f>
        <v>科创板</v>
      </c>
      <c r="D301" s="16" t="str">
        <f>[1]!s_ipo_listeddate(A301)</f>
        <v>2023-02-21</v>
      </c>
      <c r="E301" s="16" t="str">
        <f>[1]!lastradeday_s("000002","")</f>
        <v>2026-06-22</v>
      </c>
      <c r="F301" s="16" t="str">
        <f>[1]!s_info_industry_csrc2023(A301,"",3)</f>
        <v>软件和信息技术服务业</v>
      </c>
      <c r="G301" s="16" t="str">
        <f>[1]!s_info_industry_csrc2023(A301,"",1)</f>
        <v>信息传输、软件和信息技术服务业</v>
      </c>
      <c r="H301" s="16">
        <f>[1]!s_is(A301,83,"FY","YTD","20251231",1,"",100000000)</f>
        <v>5.6820373971000002</v>
      </c>
      <c r="I301" s="16">
        <f>[1]!s_is(A301,83,"FY","YTD","20241231",1,"",100000000)</f>
        <v>4.6600273323000003</v>
      </c>
      <c r="J301" s="16">
        <f t="shared" si="12"/>
        <v>0.21931417820581256</v>
      </c>
      <c r="K301" s="16">
        <f>[1]!s_is(A301,61,"FY","YTD","20251231",1,"",100000000)</f>
        <v>1.7191559375000001</v>
      </c>
      <c r="L301" s="16">
        <f>[1]!s_is(A301,61,"FY","YTD","20241231",1,"",100000000)</f>
        <v>1.4441141758000002</v>
      </c>
      <c r="M301" s="16">
        <f t="shared" si="13"/>
        <v>0.19045707486919039</v>
      </c>
      <c r="N301" s="16">
        <f>[1]!s_fa_roe(A301,"20251231")</f>
        <v>11.494400000000001</v>
      </c>
      <c r="O301" s="16">
        <f>[1]!s_stmnote_rdexp(A301,"20251231",1,10000)</f>
        <v>11324.809073</v>
      </c>
      <c r="P301" s="20">
        <f t="shared" si="14"/>
        <v>0.199308949968896</v>
      </c>
      <c r="Q301" s="16">
        <f>[1]!s_margin_tradingbalance(A301,"",10000)</f>
        <v>26819.414799999999</v>
      </c>
      <c r="R301" s="16">
        <f>[1]!s_margin_seclendingbalance(A301,"",10000)</f>
        <v>53.950499999999998</v>
      </c>
      <c r="S301" s="17">
        <f>[1]!s_val_ev(A301,"",100000000)</f>
        <v>101.8261217841</v>
      </c>
      <c r="T301" s="17">
        <f>[1]!share_freesharesmv(A301,"",100000000)</f>
        <v>48.907781758200009</v>
      </c>
      <c r="U301" s="17">
        <f>[1]!s_dq_amount_btin(A301,E301,100000000)</f>
        <v>5.1596867199999998</v>
      </c>
      <c r="V301" s="17">
        <f>[1]!s_dq_turn(A301,E301)</f>
        <v>5.0331666672874524</v>
      </c>
      <c r="W301" s="2">
        <f>[1]!s_pq_amount(A301,"20260101","",100000000)</f>
        <v>241.66717356999999</v>
      </c>
      <c r="X301" s="2">
        <f>[1]!s_pq_avgamount(A301,"20260101","",100000000)</f>
        <v>2.1969743051818185</v>
      </c>
      <c r="Y301" s="17">
        <f>[1]!s_ipo_dilutedpe(A301)</f>
        <v>63.14</v>
      </c>
      <c r="Z301" s="12">
        <f>[1]!s_ipo_collection_total(A301,100000000)</f>
        <v>11.2130100816</v>
      </c>
      <c r="AA301" s="2">
        <f>[1]!s_val_pe_ttm(A301,E301)</f>
        <v>56.10687255859375</v>
      </c>
      <c r="AB301" s="5">
        <f>[1]!s_info_zjtxornot1(A301,"")</f>
        <v>1</v>
      </c>
      <c r="AC301" s="22" t="str">
        <f>[1]!s_info_nature1(A301,"")</f>
        <v>外资企业</v>
      </c>
      <c r="AD301" s="6" t="str">
        <f>[1]!s_info_city(A301)</f>
        <v>合肥市</v>
      </c>
      <c r="AE301" s="6" t="str">
        <f>[1]!s_info_province(A301)</f>
        <v>安徽省</v>
      </c>
      <c r="AF301">
        <v>117.28304199999999</v>
      </c>
      <c r="AG301">
        <v>31.861190000000001</v>
      </c>
    </row>
    <row r="302" spans="1:33" x14ac:dyDescent="0.3">
      <c r="A302" s="16" t="s">
        <v>1231</v>
      </c>
      <c r="B302" s="16" t="s">
        <v>1232</v>
      </c>
      <c r="C302" s="16" t="str">
        <f>[1]!s_info_mkt(A302)</f>
        <v>主板</v>
      </c>
      <c r="D302" s="16" t="str">
        <f>[1]!s_ipo_listeddate(A302)</f>
        <v>2019-11-08</v>
      </c>
      <c r="E302" s="16" t="str">
        <f>[1]!lastradeday_s("000002","")</f>
        <v>2026-06-22</v>
      </c>
      <c r="F302" s="16" t="str">
        <f>[1]!s_info_industry_csrc2023(A302,"",3)</f>
        <v>专业技术服务业</v>
      </c>
      <c r="G302" s="16" t="str">
        <f>[1]!s_info_industry_csrc2023(A302,"",1)</f>
        <v>科学研究和技术服务业</v>
      </c>
      <c r="H302" s="16">
        <f>[1]!s_is(A302,83,"FY","YTD","20251231",1,"",100000000)</f>
        <v>36.0340745309</v>
      </c>
      <c r="I302" s="16">
        <f>[1]!s_is(A302,83,"FY","YTD","20241231",1,"",100000000)</f>
        <v>32.068430164600002</v>
      </c>
      <c r="J302" s="16">
        <f t="shared" si="12"/>
        <v>0.12366194247567597</v>
      </c>
      <c r="K302" s="16">
        <f>[1]!s_is(A302,61,"FY","YTD","20251231",1,"",100000000)</f>
        <v>4.2453708939999997</v>
      </c>
      <c r="L302" s="16">
        <f>[1]!s_is(A302,61,"FY","YTD","20241231",1,"",100000000)</f>
        <v>3.5210992329000002</v>
      </c>
      <c r="M302" s="16">
        <f t="shared" si="13"/>
        <v>0.20569475984449456</v>
      </c>
      <c r="N302" s="16">
        <f>[1]!s_fa_roe(A302,"20251231")</f>
        <v>12.222799999999999</v>
      </c>
      <c r="O302" s="16">
        <f>[1]!s_stmnote_rdexp(A302,"20251231",1,10000)</f>
        <v>40920.449305000002</v>
      </c>
      <c r="P302" s="20">
        <f t="shared" si="14"/>
        <v>0.11356042811619828</v>
      </c>
      <c r="Q302" s="16">
        <f>[1]!s_margin_tradingbalance(A302,"",10000)</f>
        <v>0</v>
      </c>
      <c r="R302" s="16">
        <f>[1]!s_margin_seclendingbalance(A302,"",10000)</f>
        <v>0</v>
      </c>
      <c r="S302" s="17">
        <f>[1]!s_val_ev(A302,"",100000000)</f>
        <v>121.8479268224</v>
      </c>
      <c r="T302" s="17">
        <f>[1]!share_freesharesmv(A302,"",100000000)</f>
        <v>54.888862941599996</v>
      </c>
      <c r="U302" s="17">
        <f>[1]!s_dq_amount_btin(A302,E302,100000000)</f>
        <v>2.4852323599999999</v>
      </c>
      <c r="V302" s="17">
        <f>[1]!s_dq_turn(A302,E302)</f>
        <v>2.3955775943684734</v>
      </c>
      <c r="W302" s="2">
        <f>[1]!s_pq_amount(A302,"20260101","",100000000)</f>
        <v>270.65684567</v>
      </c>
      <c r="X302" s="2">
        <f>[1]!s_pq_avgamount(A302,"20260101","",100000000)</f>
        <v>2.4605167788181816</v>
      </c>
      <c r="Y302" s="17">
        <f>[1]!s_ipo_dilutedpe(A302)</f>
        <v>22.99</v>
      </c>
      <c r="Z302" s="12">
        <f>[1]!s_ipo_collection_total(A302,100000000)</f>
        <v>6.1423810000000003</v>
      </c>
      <c r="AA302" s="2">
        <f>[1]!s_val_pe_ttm(A302,E302)</f>
        <v>27.905517578125</v>
      </c>
      <c r="AB302" s="5">
        <f>[1]!s_info_zjtxornot1(A302,"")</f>
        <v>1</v>
      </c>
      <c r="AC302" s="22" t="str">
        <f>[1]!s_info_nature1(A302,"")</f>
        <v>地方国有企业</v>
      </c>
      <c r="AD302" s="6" t="str">
        <f>[1]!s_info_city(A302)</f>
        <v>广州市</v>
      </c>
      <c r="AE302" s="6" t="str">
        <f>[1]!s_info_province(A302)</f>
        <v>广东省</v>
      </c>
      <c r="AF302">
        <v>113.280637</v>
      </c>
      <c r="AG302">
        <v>23.125177999999998</v>
      </c>
    </row>
    <row r="303" spans="1:33" x14ac:dyDescent="0.3">
      <c r="A303" s="16" t="s">
        <v>1233</v>
      </c>
      <c r="B303" s="16" t="s">
        <v>1234</v>
      </c>
      <c r="C303" s="16" t="str">
        <f>[1]!s_info_mkt(A303)</f>
        <v>科创板</v>
      </c>
      <c r="D303" s="16" t="str">
        <f>[1]!s_ipo_listeddate(A303)</f>
        <v>2020-08-07</v>
      </c>
      <c r="E303" s="16" t="str">
        <f>[1]!lastradeday_s("000002","")</f>
        <v>2026-06-22</v>
      </c>
      <c r="F303" s="16" t="str">
        <f>[1]!s_info_industry_csrc2023(A303,"",3)</f>
        <v>专用设备制造业</v>
      </c>
      <c r="G303" s="16" t="str">
        <f>[1]!s_info_industry_csrc2023(A303,"",1)</f>
        <v>制造业</v>
      </c>
      <c r="H303" s="16">
        <f>[1]!s_is(A303,83,"FY","YTD","20251231",1,"",100000000)</f>
        <v>36.498415294600001</v>
      </c>
      <c r="I303" s="16">
        <f>[1]!s_is(A303,83,"FY","YTD","20241231",1,"",100000000)</f>
        <v>44.742367598500003</v>
      </c>
      <c r="J303" s="16">
        <f t="shared" si="12"/>
        <v>-0.18425382353204711</v>
      </c>
      <c r="K303" s="16">
        <f>[1]!s_is(A303,61,"FY","YTD","20251231",1,"",100000000)</f>
        <v>-0.40584716299999996</v>
      </c>
      <c r="L303" s="16">
        <f>[1]!s_is(A303,61,"FY","YTD","20241231",1,"",100000000)</f>
        <v>-0.44227926569999998</v>
      </c>
      <c r="M303" s="16">
        <f t="shared" si="13"/>
        <v>8.2373526243285575E-2</v>
      </c>
      <c r="N303" s="16">
        <f>[1]!s_fa_roe(A303,"20251231")</f>
        <v>-1.0648</v>
      </c>
      <c r="O303" s="16">
        <f>[1]!s_stmnote_rdexp(A303,"20251231",1,10000)</f>
        <v>18869.846006</v>
      </c>
      <c r="P303" s="20">
        <f t="shared" si="14"/>
        <v>5.1700452892791279E-2</v>
      </c>
      <c r="Q303" s="16">
        <f>[1]!s_margin_tradingbalance(A303,"",10000)</f>
        <v>71173.945300000007</v>
      </c>
      <c r="R303" s="16">
        <f>[1]!s_margin_seclendingbalance(A303,"",10000)</f>
        <v>80.033199999999994</v>
      </c>
      <c r="S303" s="17">
        <f>[1]!s_val_ev(A303,"",100000000)</f>
        <v>103.18212260280001</v>
      </c>
      <c r="T303" s="17">
        <f>[1]!share_freesharesmv(A303,"",100000000)</f>
        <v>83.064795931800006</v>
      </c>
      <c r="U303" s="17">
        <f>[1]!s_dq_amount_btin(A303,E303,100000000)</f>
        <v>6.9952549700000004</v>
      </c>
      <c r="V303" s="17">
        <f>[1]!s_dq_turn(A303,E303)</f>
        <v>6.9161244291037178</v>
      </c>
      <c r="W303" s="2">
        <f>[1]!s_pq_amount(A303,"20260101","",100000000)</f>
        <v>881.47021127000005</v>
      </c>
      <c r="X303" s="2">
        <f>[1]!s_pq_avgamount(A303,"20260101","",100000000)</f>
        <v>8.0133655570000002</v>
      </c>
      <c r="Y303" s="17">
        <f>[1]!s_ipo_dilutedpe(A303)</f>
        <v>80.67</v>
      </c>
      <c r="Z303" s="12">
        <f>[1]!s_ipo_collection_total(A303,100000000)</f>
        <v>5.8307038899999997</v>
      </c>
      <c r="AA303" s="2">
        <f>[1]!s_val_pe_ttm(A303,E303)</f>
        <v>-618.8624267578125</v>
      </c>
      <c r="AB303" s="5">
        <f>[1]!s_info_zjtxornot1(A303,"")</f>
        <v>1</v>
      </c>
      <c r="AC303" s="22" t="str">
        <f>[1]!s_info_nature1(A303,"")</f>
        <v>民营企业</v>
      </c>
      <c r="AD303" s="6" t="str">
        <f>[1]!s_info_city(A303)</f>
        <v>青岛市</v>
      </c>
      <c r="AE303" s="6" t="str">
        <f>[1]!s_info_province(A303)</f>
        <v>山东省</v>
      </c>
      <c r="AF303">
        <v>120.35517299999999</v>
      </c>
      <c r="AG303">
        <v>36.082982000000001</v>
      </c>
    </row>
    <row r="304" spans="1:33" x14ac:dyDescent="0.3">
      <c r="A304" s="16" t="s">
        <v>1235</v>
      </c>
      <c r="B304" s="16" t="s">
        <v>1236</v>
      </c>
      <c r="C304" s="16" t="str">
        <f>[1]!s_info_mkt(A304)</f>
        <v>主板</v>
      </c>
      <c r="D304" s="16" t="str">
        <f>[1]!s_ipo_listeddate(A304)</f>
        <v>2003-11-06</v>
      </c>
      <c r="E304" s="16" t="str">
        <f>[1]!lastradeday_s("000002","")</f>
        <v>2026-06-22</v>
      </c>
      <c r="F304" s="16" t="str">
        <f>[1]!s_info_industry_csrc2023(A304,"",3)</f>
        <v>专用设备制造业</v>
      </c>
      <c r="G304" s="16" t="str">
        <f>[1]!s_info_industry_csrc2023(A304,"",1)</f>
        <v>制造业</v>
      </c>
      <c r="H304" s="16">
        <f>[1]!s_is(A304,83,"FY","YTD","20251231",1,"",100000000)</f>
        <v>24.410177646100003</v>
      </c>
      <c r="I304" s="16">
        <f>[1]!s_is(A304,83,"FY","YTD","20241231",1,"",100000000)</f>
        <v>12.9702046777</v>
      </c>
      <c r="J304" s="16">
        <f t="shared" si="12"/>
        <v>0.88201946327562863</v>
      </c>
      <c r="K304" s="16">
        <f>[1]!s_is(A304,61,"FY","YTD","20251231",1,"",100000000)</f>
        <v>0.51080235289999998</v>
      </c>
      <c r="L304" s="16">
        <f>[1]!s_is(A304,61,"FY","YTD","20241231",1,"",100000000)</f>
        <v>-2.0609458749000003</v>
      </c>
      <c r="M304" s="16">
        <f t="shared" si="13"/>
        <v>1.2478485044760259</v>
      </c>
      <c r="N304" s="16">
        <f>[1]!s_fa_roe(A304,"20251231")</f>
        <v>1.7726</v>
      </c>
      <c r="O304" s="16">
        <f>[1]!s_stmnote_rdexp(A304,"20251231",1,10000)</f>
        <v>21835.275392</v>
      </c>
      <c r="P304" s="20">
        <f t="shared" si="14"/>
        <v>8.9451521855223398E-2</v>
      </c>
      <c r="Q304" s="16">
        <f>[1]!s_margin_tradingbalance(A304,"",10000)</f>
        <v>52885.238899999997</v>
      </c>
      <c r="R304" s="16">
        <f>[1]!s_margin_seclendingbalance(A304,"",10000)</f>
        <v>112.3156</v>
      </c>
      <c r="S304" s="17">
        <f>[1]!s_val_ev(A304,"",100000000)</f>
        <v>161.70687237000001</v>
      </c>
      <c r="T304" s="17">
        <f>[1]!share_freesharesmv(A304,"",100000000)</f>
        <v>79.523110619999997</v>
      </c>
      <c r="U304" s="17">
        <f>[1]!s_dq_amount_btin(A304,E304,100000000)</f>
        <v>16.733595359999999</v>
      </c>
      <c r="V304" s="17">
        <f>[1]!s_dq_turn(A304,E304)</f>
        <v>10.472910983492545</v>
      </c>
      <c r="W304" s="2">
        <f>[1]!s_pq_amount(A304,"20260101","",100000000)</f>
        <v>800.86957849999999</v>
      </c>
      <c r="X304" s="2">
        <f>[1]!s_pq_avgamount(A304,"20260101","",100000000)</f>
        <v>7.2806325318181813</v>
      </c>
      <c r="Y304" s="17">
        <f>[1]!s_ipo_dilutedpe(A304)</f>
        <v>19.37</v>
      </c>
      <c r="Z304" s="12">
        <f>[1]!s_ipo_collection_total(A304,100000000)</f>
        <v>1.8420000000000001</v>
      </c>
      <c r="AA304" s="2">
        <f>[1]!s_val_pe_ttm(A304,E304)</f>
        <v>315.5657958984375</v>
      </c>
      <c r="AB304" s="5">
        <f>[1]!s_info_zjtxornot1(A304,"")</f>
        <v>1</v>
      </c>
      <c r="AC304" s="22" t="str">
        <f>[1]!s_info_nature1(A304,"")</f>
        <v>中央国有企业</v>
      </c>
      <c r="AD304" s="6" t="str">
        <f>[1]!s_info_city(A304)</f>
        <v>襄阳市</v>
      </c>
      <c r="AE304" s="6" t="str">
        <f>[1]!s_info_province(A304)</f>
        <v>湖北省</v>
      </c>
      <c r="AF304">
        <v>112.14414600000001</v>
      </c>
      <c r="AG304">
        <v>32.042425999999999</v>
      </c>
    </row>
    <row r="305" spans="1:33" x14ac:dyDescent="0.3">
      <c r="A305" s="16" t="s">
        <v>1237</v>
      </c>
      <c r="B305" s="16" t="s">
        <v>1238</v>
      </c>
      <c r="C305" s="16" t="str">
        <f>[1]!s_info_mkt(A305)</f>
        <v>创业板</v>
      </c>
      <c r="D305" s="16" t="str">
        <f>[1]!s_ipo_listeddate(A305)</f>
        <v>2023-05-25</v>
      </c>
      <c r="E305" s="16" t="str">
        <f>[1]!lastradeday_s("000002","")</f>
        <v>2026-06-22</v>
      </c>
      <c r="F305" s="16" t="str">
        <f>[1]!s_info_industry_csrc2023(A305,"",3)</f>
        <v>通用设备制造业</v>
      </c>
      <c r="G305" s="16" t="str">
        <f>[1]!s_info_industry_csrc2023(A305,"",1)</f>
        <v>制造业</v>
      </c>
      <c r="H305" s="16">
        <f>[1]!s_is(A305,83,"FY","YTD","20251231",1,"",100000000)</f>
        <v>12.8602315907</v>
      </c>
      <c r="I305" s="16">
        <f>[1]!s_is(A305,83,"FY","YTD","20241231",1,"",100000000)</f>
        <v>11.3353326686</v>
      </c>
      <c r="J305" s="16">
        <f t="shared" si="12"/>
        <v>0.13452617286867308</v>
      </c>
      <c r="K305" s="16">
        <f>[1]!s_is(A305,61,"FY","YTD","20251231",1,"",100000000)</f>
        <v>1.0858205440000002</v>
      </c>
      <c r="L305" s="16">
        <f>[1]!s_is(A305,61,"FY","YTD","20241231",1,"",100000000)</f>
        <v>1.2680106394999999</v>
      </c>
      <c r="M305" s="16">
        <f t="shared" si="13"/>
        <v>-0.14368183501349854</v>
      </c>
      <c r="N305" s="16">
        <f>[1]!s_fa_roe(A305,"20251231")</f>
        <v>8.5167999999999999</v>
      </c>
      <c r="O305" s="16">
        <f>[1]!s_stmnote_rdexp(A305,"20251231",1,10000)</f>
        <v>4582.8764579999997</v>
      </c>
      <c r="P305" s="20">
        <f t="shared" si="14"/>
        <v>3.5636033656766736E-2</v>
      </c>
      <c r="Q305" s="16">
        <f>[1]!s_margin_tradingbalance(A305,"",10000)</f>
        <v>16901.404699999999</v>
      </c>
      <c r="R305" s="16">
        <f>[1]!s_margin_seclendingbalance(A305,"",10000)</f>
        <v>18.072800000000001</v>
      </c>
      <c r="S305" s="17">
        <f>[1]!s_val_ev(A305,"",100000000)</f>
        <v>77.894470032000001</v>
      </c>
      <c r="T305" s="17">
        <f>[1]!share_freesharesmv(A305,"",100000000)</f>
        <v>22.207030807000002</v>
      </c>
      <c r="U305" s="17">
        <f>[1]!s_dq_amount_btin(A305,E305,100000000)</f>
        <v>2.6896915400000001</v>
      </c>
      <c r="V305" s="17">
        <f>[1]!s_dq_turn(A305,E305)</f>
        <v>4.3571417570975006</v>
      </c>
      <c r="W305" s="2">
        <f>[1]!s_pq_amount(A305,"20260101","",100000000)</f>
        <v>197.05621785</v>
      </c>
      <c r="X305" s="2">
        <f>[1]!s_pq_avgamount(A305,"20260101","",100000000)</f>
        <v>1.7914201622727273</v>
      </c>
      <c r="Y305" s="17">
        <f>[1]!s_ipo_dilutedpe(A305)</f>
        <v>30.33</v>
      </c>
      <c r="Z305" s="12">
        <f>[1]!s_ipo_collection_total(A305,100000000)</f>
        <v>6.2960000000000003</v>
      </c>
      <c r="AA305" s="2">
        <f>[1]!s_val_pe_ttm(A305,E305)</f>
        <v>82.213882446289063</v>
      </c>
      <c r="AB305" s="5">
        <f>[1]!s_info_zjtxornot1(A305,"")</f>
        <v>1</v>
      </c>
      <c r="AC305" s="22" t="str">
        <f>[1]!s_info_nature1(A305,"")</f>
        <v>民营企业</v>
      </c>
      <c r="AD305" s="6" t="str">
        <f>[1]!s_info_city(A305)</f>
        <v>绍兴市</v>
      </c>
      <c r="AE305" s="6" t="str">
        <f>[1]!s_info_province(A305)</f>
        <v>浙江省</v>
      </c>
      <c r="AF305">
        <v>120.582112</v>
      </c>
      <c r="AG305">
        <v>29.997116999999999</v>
      </c>
    </row>
    <row r="306" spans="1:33" x14ac:dyDescent="0.3">
      <c r="A306" s="16" t="s">
        <v>1239</v>
      </c>
      <c r="B306" s="16" t="s">
        <v>1240</v>
      </c>
      <c r="C306" s="16" t="str">
        <f>[1]!s_info_mkt(A306)</f>
        <v>创业板</v>
      </c>
      <c r="D306" s="16" t="str">
        <f>[1]!s_ipo_listeddate(A306)</f>
        <v>2021-04-19</v>
      </c>
      <c r="E306" s="16" t="str">
        <f>[1]!lastradeday_s("000002","")</f>
        <v>2026-06-22</v>
      </c>
      <c r="F306" s="16" t="str">
        <f>[1]!s_info_industry_csrc2023(A306,"",3)</f>
        <v>计算机、通信和其他电子设备制造业</v>
      </c>
      <c r="G306" s="16" t="str">
        <f>[1]!s_info_industry_csrc2023(A306,"",1)</f>
        <v>制造业</v>
      </c>
      <c r="H306" s="16">
        <f>[1]!s_is(A306,83,"FY","YTD","20251231",1,"",100000000)</f>
        <v>31.877206153600003</v>
      </c>
      <c r="I306" s="16">
        <f>[1]!s_is(A306,83,"FY","YTD","20241231",1,"",100000000)</f>
        <v>25.657540505300002</v>
      </c>
      <c r="J306" s="16">
        <f t="shared" si="12"/>
        <v>0.24241082838845074</v>
      </c>
      <c r="K306" s="16">
        <f>[1]!s_is(A306,61,"FY","YTD","20251231",1,"",100000000)</f>
        <v>2.8215408423000001</v>
      </c>
      <c r="L306" s="16">
        <f>[1]!s_is(A306,61,"FY","YTD","20241231",1,"",100000000)</f>
        <v>2.4172757831</v>
      </c>
      <c r="M306" s="16">
        <f t="shared" si="13"/>
        <v>0.16723994093944725</v>
      </c>
      <c r="N306" s="16">
        <f>[1]!s_fa_roe(A306,"20251231")</f>
        <v>8.0594999999999999</v>
      </c>
      <c r="O306" s="16">
        <f>[1]!s_stmnote_rdexp(A306,"20251231",1,10000)</f>
        <v>12739.04722</v>
      </c>
      <c r="P306" s="20">
        <f t="shared" si="14"/>
        <v>3.9962872400476468E-2</v>
      </c>
      <c r="Q306" s="16">
        <f>[1]!s_margin_tradingbalance(A306,"",10000)</f>
        <v>32735.106299999999</v>
      </c>
      <c r="R306" s="16">
        <f>[1]!s_margin_seclendingbalance(A306,"",10000)</f>
        <v>26.752800000000001</v>
      </c>
      <c r="S306" s="17">
        <f>[1]!s_val_ev(A306,"",100000000)</f>
        <v>169.54154216999999</v>
      </c>
      <c r="T306" s="17">
        <f>[1]!share_freesharesmv(A306,"",100000000)</f>
        <v>59.567798531999998</v>
      </c>
      <c r="U306" s="17">
        <f>[1]!s_dq_amount_btin(A306,E306,100000000)</f>
        <v>8.4666001299999998</v>
      </c>
      <c r="V306" s="17">
        <f>[1]!s_dq_turn(A306,E306)</f>
        <v>7.8795276232884035</v>
      </c>
      <c r="W306" s="2">
        <f>[1]!s_pq_amount(A306,"20260101","",100000000)</f>
        <v>270.82513501</v>
      </c>
      <c r="X306" s="2">
        <f>[1]!s_pq_avgamount(A306,"20260101","",100000000)</f>
        <v>2.4620466819090909</v>
      </c>
      <c r="Y306" s="17">
        <f>[1]!s_ipo_dilutedpe(A306)</f>
        <v>38.71</v>
      </c>
      <c r="Z306" s="12">
        <f>[1]!s_ipo_collection_total(A306,100000000)</f>
        <v>21.930160560000001</v>
      </c>
      <c r="AA306" s="2">
        <f>[1]!s_val_pe_ttm(A306,E306)</f>
        <v>57.100517272949219</v>
      </c>
      <c r="AB306" s="5">
        <f>[1]!s_info_zjtxornot1(A306,"")</f>
        <v>1</v>
      </c>
      <c r="AC306" s="22" t="str">
        <f>[1]!s_info_nature1(A306,"")</f>
        <v>民营企业</v>
      </c>
      <c r="AD306" s="6" t="str">
        <f>[1]!s_info_city(A306)</f>
        <v>东莞市</v>
      </c>
      <c r="AE306" s="6" t="str">
        <f>[1]!s_info_province(A306)</f>
        <v>广东省</v>
      </c>
      <c r="AF306">
        <v>113.746262</v>
      </c>
      <c r="AG306">
        <v>23.046237000000001</v>
      </c>
    </row>
    <row r="307" spans="1:33" x14ac:dyDescent="0.3">
      <c r="A307" s="16" t="s">
        <v>1241</v>
      </c>
      <c r="B307" s="16" t="s">
        <v>1242</v>
      </c>
      <c r="C307" s="16" t="str">
        <f>[1]!s_info_mkt(A307)</f>
        <v>创业板</v>
      </c>
      <c r="D307" s="16" t="str">
        <f>[1]!s_ipo_listeddate(A307)</f>
        <v>2022-12-26</v>
      </c>
      <c r="E307" s="16" t="str">
        <f>[1]!lastradeday_s("000002","")</f>
        <v>2026-06-22</v>
      </c>
      <c r="F307" s="16" t="str">
        <f>[1]!s_info_industry_csrc2023(A307,"",3)</f>
        <v>计算机、通信和其他电子设备制造业</v>
      </c>
      <c r="G307" s="16" t="str">
        <f>[1]!s_info_industry_csrc2023(A307,"",1)</f>
        <v>制造业</v>
      </c>
      <c r="H307" s="16">
        <f>[1]!s_is(A307,83,"FY","YTD","20251231",1,"",100000000)</f>
        <v>17.588351507500001</v>
      </c>
      <c r="I307" s="16">
        <f>[1]!s_is(A307,83,"FY","YTD","20241231",1,"",100000000)</f>
        <v>16.0290946328</v>
      </c>
      <c r="J307" s="16">
        <f t="shared" si="12"/>
        <v>9.7276665365074733E-2</v>
      </c>
      <c r="K307" s="16">
        <f>[1]!s_is(A307,61,"FY","YTD","20251231",1,"",100000000)</f>
        <v>2.0897772118</v>
      </c>
      <c r="L307" s="16">
        <f>[1]!s_is(A307,61,"FY","YTD","20241231",1,"",100000000)</f>
        <v>1.8570438963</v>
      </c>
      <c r="M307" s="16">
        <f t="shared" si="13"/>
        <v>0.1253246172390976</v>
      </c>
      <c r="N307" s="16">
        <f>[1]!s_fa_roe(A307,"20251231")</f>
        <v>11.221299999999999</v>
      </c>
      <c r="O307" s="16">
        <f>[1]!s_stmnote_rdexp(A307,"20251231",1,10000)</f>
        <v>7052.9205950000005</v>
      </c>
      <c r="P307" s="20">
        <f t="shared" si="14"/>
        <v>4.0099952471341634E-2</v>
      </c>
      <c r="Q307" s="16">
        <f>[1]!s_margin_tradingbalance(A307,"",10000)</f>
        <v>32293.428</v>
      </c>
      <c r="R307" s="16">
        <f>[1]!s_margin_seclendingbalance(A307,"",10000)</f>
        <v>41.164200000000001</v>
      </c>
      <c r="S307" s="17">
        <f>[1]!s_val_ev(A307,"",100000000)</f>
        <v>98.024855132399992</v>
      </c>
      <c r="T307" s="17">
        <f>[1]!share_freesharesmv(A307,"",100000000)</f>
        <v>28.512723012899993</v>
      </c>
      <c r="U307" s="17">
        <f>[1]!s_dq_amount_btin(A307,E307,100000000)</f>
        <v>3.0559625499999998</v>
      </c>
      <c r="V307" s="17">
        <f>[1]!s_dq_turn(A307,E307)</f>
        <v>10.647356245843749</v>
      </c>
      <c r="W307" s="2">
        <f>[1]!s_pq_amount(A307,"20260101","",100000000)</f>
        <v>146.34389286999999</v>
      </c>
      <c r="X307" s="2">
        <f>[1]!s_pq_avgamount(A307,"20260101","",100000000)</f>
        <v>1.3303990260909091</v>
      </c>
      <c r="Y307" s="17">
        <f>[1]!s_ipo_dilutedpe(A307)</f>
        <v>33.39</v>
      </c>
      <c r="Z307" s="12">
        <f>[1]!s_ipo_collection_total(A307,100000000)</f>
        <v>10.9750116</v>
      </c>
      <c r="AA307" s="2">
        <f>[1]!s_val_pe_ttm(A307,E307)</f>
        <v>46.359161376953125</v>
      </c>
      <c r="AB307" s="5">
        <f>[1]!s_info_zjtxornot1(A307,"")</f>
        <v>1</v>
      </c>
      <c r="AC307" s="22" t="str">
        <f>[1]!s_info_nature1(A307,"")</f>
        <v>民营企业</v>
      </c>
      <c r="AD307" s="6" t="str">
        <f>[1]!s_info_city(A307)</f>
        <v>乐清市</v>
      </c>
      <c r="AE307" s="6" t="str">
        <f>[1]!s_info_province(A307)</f>
        <v>浙江省</v>
      </c>
      <c r="AF307">
        <v>121.016175</v>
      </c>
      <c r="AG307">
        <v>28.261838999999998</v>
      </c>
    </row>
    <row r="308" spans="1:33" x14ac:dyDescent="0.3">
      <c r="A308" s="16" t="s">
        <v>1243</v>
      </c>
      <c r="B308" s="16" t="s">
        <v>1244</v>
      </c>
      <c r="C308" s="16" t="str">
        <f>[1]!s_info_mkt(A308)</f>
        <v>科创板</v>
      </c>
      <c r="D308" s="16" t="str">
        <f>[1]!s_ipo_listeddate(A308)</f>
        <v>2025-12-30</v>
      </c>
      <c r="E308" s="16" t="str">
        <f>[1]!lastradeday_s("000002","")</f>
        <v>2026-06-22</v>
      </c>
      <c r="F308" s="16" t="str">
        <f>[1]!s_info_industry_csrc2023(A308,"",3)</f>
        <v>计算机、通信和其他电子设备制造业</v>
      </c>
      <c r="G308" s="16" t="str">
        <f>[1]!s_info_industry_csrc2023(A308,"",1)</f>
        <v>制造业</v>
      </c>
      <c r="H308" s="16">
        <f>[1]!s_is(A308,83,"FY","YTD","20251231",1,"",100000000)</f>
        <v>10.121044771699999</v>
      </c>
      <c r="I308" s="16">
        <f>[1]!s_is(A308,83,"FY","YTD","20241231",1,"",100000000)</f>
        <v>6.4136044297000003</v>
      </c>
      <c r="J308" s="16">
        <f t="shared" si="12"/>
        <v>0.57805877843536058</v>
      </c>
      <c r="K308" s="16">
        <f>[1]!s_is(A308,61,"FY","YTD","20251231",1,"",100000000)</f>
        <v>3.9492492175999998</v>
      </c>
      <c r="L308" s="16">
        <f>[1]!s_is(A308,61,"FY","YTD","20241231",1,"",100000000)</f>
        <v>2.3309701338999997</v>
      </c>
      <c r="M308" s="16">
        <f t="shared" si="13"/>
        <v>0.69425131629310932</v>
      </c>
      <c r="N308" s="16">
        <f>[1]!s_fa_roe(A308,"20251231")</f>
        <v>15.2227</v>
      </c>
      <c r="O308" s="16">
        <f>[1]!s_stmnote_rdexp(A308,"20251231",1,10000)</f>
        <v>13218.955183</v>
      </c>
      <c r="P308" s="20">
        <f t="shared" si="14"/>
        <v>0.13060860297705859</v>
      </c>
      <c r="Q308" s="16">
        <f>[1]!s_margin_tradingbalance(A308,"",10000)</f>
        <v>118760.24460000001</v>
      </c>
      <c r="R308" s="16">
        <f>[1]!s_margin_seclendingbalance(A308,"",10000)</f>
        <v>0</v>
      </c>
      <c r="S308" s="17">
        <f>[1]!s_val_ev(A308,"",100000000)</f>
        <v>764.25735477000001</v>
      </c>
      <c r="T308" s="17">
        <f>[1]!share_freesharesmv(A308,"",100000000)</f>
        <v>143.6559647901</v>
      </c>
      <c r="U308" s="17">
        <f>[1]!s_dq_amount_btin(A308,E308,100000000)</f>
        <v>20.678144140000001</v>
      </c>
      <c r="V308" s="17">
        <f>[1]!s_dq_turn(A308,E308)</f>
        <v>14.339304026044582</v>
      </c>
      <c r="W308" s="2">
        <f>[1]!s_pq_amount(A308,"20260101","",100000000)</f>
        <v>1333.1787174000001</v>
      </c>
      <c r="X308" s="2">
        <f>[1]!s_pq_avgamount(A308,"20260101","",100000000)</f>
        <v>12.119806521818182</v>
      </c>
      <c r="Y308" s="17">
        <f>[1]!s_ipo_dilutedpe(A308)</f>
        <v>48.55</v>
      </c>
      <c r="Z308" s="12">
        <f>[1]!s_ipo_collection_total(A308,100000000)</f>
        <v>27.560550593800002</v>
      </c>
      <c r="AA308" s="2">
        <f>[1]!s_val_pe_ttm(A308,E308)</f>
        <v>155.05531311035156</v>
      </c>
      <c r="AB308" s="5">
        <f>[1]!s_info_zjtxornot1(A308,"")</f>
        <v>1</v>
      </c>
      <c r="AC308" s="22" t="str">
        <f>[1]!s_info_nature1(A308,"")</f>
        <v>民营企业</v>
      </c>
      <c r="AD308" s="6" t="str">
        <f>[1]!s_info_city(A308)</f>
        <v>苏州市</v>
      </c>
      <c r="AE308" s="6" t="str">
        <f>[1]!s_info_province(A308)</f>
        <v>江苏省</v>
      </c>
      <c r="AF308">
        <v>120.619585</v>
      </c>
      <c r="AG308">
        <v>31.299378999999998</v>
      </c>
    </row>
    <row r="309" spans="1:33" x14ac:dyDescent="0.3">
      <c r="A309" s="16" t="s">
        <v>1245</v>
      </c>
      <c r="B309" s="16" t="s">
        <v>1246</v>
      </c>
      <c r="C309" s="16" t="str">
        <f>[1]!s_info_mkt(A309)</f>
        <v>主板</v>
      </c>
      <c r="D309" s="16" t="str">
        <f>[1]!s_ipo_listeddate(A309)</f>
        <v>1999-07-12</v>
      </c>
      <c r="E309" s="16" t="str">
        <f>[1]!lastradeday_s("000002","")</f>
        <v>2026-06-22</v>
      </c>
      <c r="F309" s="16" t="str">
        <f>[1]!s_info_industry_csrc2023(A309,"",3)</f>
        <v>医药制造业</v>
      </c>
      <c r="G309" s="16" t="str">
        <f>[1]!s_info_industry_csrc2023(A309,"",1)</f>
        <v>制造业</v>
      </c>
      <c r="H309" s="16">
        <f>[1]!s_is(A309,83,"FY","YTD","20251231",1,"",100000000)</f>
        <v>24.430052138600001</v>
      </c>
      <c r="I309" s="16">
        <f>[1]!s_is(A309,83,"FY","YTD","20241231",1,"",100000000)</f>
        <v>25.321421977499998</v>
      </c>
      <c r="J309" s="16">
        <f t="shared" si="12"/>
        <v>-3.5202203086858508E-2</v>
      </c>
      <c r="K309" s="16">
        <f>[1]!s_is(A309,61,"FY","YTD","20251231",1,"",100000000)</f>
        <v>0.4788545407</v>
      </c>
      <c r="L309" s="16">
        <f>[1]!s_is(A309,61,"FY","YTD","20241231",1,"",100000000)</f>
        <v>0.53592190229999992</v>
      </c>
      <c r="M309" s="16">
        <f t="shared" si="13"/>
        <v>-0.10648447349340574</v>
      </c>
      <c r="N309" s="16">
        <f>[1]!s_fa_roe(A309,"20251231")</f>
        <v>2.9706999999999999</v>
      </c>
      <c r="O309" s="16">
        <f>[1]!s_stmnote_rdexp(A309,"20251231",1,10000)</f>
        <v>10743.589064</v>
      </c>
      <c r="P309" s="20">
        <f t="shared" si="14"/>
        <v>4.3976938743511322E-2</v>
      </c>
      <c r="Q309" s="16">
        <f>[1]!s_margin_tradingbalance(A309,"",10000)</f>
        <v>15828.094800000001</v>
      </c>
      <c r="R309" s="16">
        <f>[1]!s_margin_seclendingbalance(A309,"",10000)</f>
        <v>36.760800000000003</v>
      </c>
      <c r="S309" s="17">
        <f>[1]!s_val_ev(A309,"",100000000)</f>
        <v>31.480707847599998</v>
      </c>
      <c r="T309" s="17">
        <f>[1]!share_freesharesmv(A309,"",100000000)</f>
        <v>21.523502385</v>
      </c>
      <c r="U309" s="17">
        <f>[1]!s_dq_amount_btin(A309,E309,100000000)</f>
        <v>0.54675375999999998</v>
      </c>
      <c r="V309" s="17">
        <f>[1]!s_dq_turn(A309,E309)</f>
        <v>1.7724823635830076</v>
      </c>
      <c r="W309" s="2">
        <f>[1]!s_pq_amount(A309,"20260101","",100000000)</f>
        <v>66.768472380000006</v>
      </c>
      <c r="X309" s="2">
        <f>[1]!s_pq_avgamount(A309,"20260101","",100000000)</f>
        <v>0.60698611254545454</v>
      </c>
      <c r="Y309" s="17">
        <f>[1]!s_ipo_dilutedpe(A309)</f>
        <v>0</v>
      </c>
      <c r="Z309" s="12">
        <f>[1]!s_ipo_collection_total(A309,100000000)</f>
        <v>10.833076565999999</v>
      </c>
      <c r="AA309" s="2">
        <f>[1]!s_val_pe_ttm(A309,E309)</f>
        <v>198.3096923828125</v>
      </c>
      <c r="AB309" s="5">
        <f>[1]!s_info_zjtxornot1(A309,"")</f>
        <v>0</v>
      </c>
      <c r="AC309" s="22" t="str">
        <f>[1]!s_info_nature1(A309,"")</f>
        <v>外资企业</v>
      </c>
      <c r="AD309" s="6" t="str">
        <f>[1]!s_info_city(A309)</f>
        <v>北京市</v>
      </c>
      <c r="AE309" s="6" t="str">
        <f>[1]!s_info_province(A309)</f>
        <v>北京</v>
      </c>
      <c r="AF309">
        <v>116.40528500000001</v>
      </c>
      <c r="AG309">
        <v>39.904989</v>
      </c>
    </row>
    <row r="310" spans="1:33" x14ac:dyDescent="0.3">
      <c r="A310" s="16" t="s">
        <v>1247</v>
      </c>
      <c r="B310" s="16" t="s">
        <v>1248</v>
      </c>
      <c r="C310" s="16" t="str">
        <f>[1]!s_info_mkt(A310)</f>
        <v>主板</v>
      </c>
      <c r="D310" s="16" t="str">
        <f>[1]!s_ipo_listeddate(A310)</f>
        <v>2015-04-22</v>
      </c>
      <c r="E310" s="16" t="str">
        <f>[1]!lastradeday_s("000002","")</f>
        <v>2026-06-22</v>
      </c>
      <c r="F310" s="16" t="str">
        <f>[1]!s_info_industry_csrc2023(A310,"",3)</f>
        <v>家具制造业</v>
      </c>
      <c r="G310" s="16" t="str">
        <f>[1]!s_info_industry_csrc2023(A310,"",1)</f>
        <v>制造业</v>
      </c>
      <c r="H310" s="16">
        <f>[1]!s_is(A310,83,"FY","YTD","20251231",1,"",100000000)</f>
        <v>34.1065034891</v>
      </c>
      <c r="I310" s="16">
        <f>[1]!s_is(A310,83,"FY","YTD","20241231",1,"",100000000)</f>
        <v>35.520418006900002</v>
      </c>
      <c r="J310" s="16">
        <f t="shared" si="12"/>
        <v>-3.9805683523356672E-2</v>
      </c>
      <c r="K310" s="16">
        <f>[1]!s_is(A310,61,"FY","YTD","20251231",1,"",100000000)</f>
        <v>-1.4866644863999998</v>
      </c>
      <c r="L310" s="16">
        <f>[1]!s_is(A310,61,"FY","YTD","20241231",1,"",100000000)</f>
        <v>-1.6277495738999999</v>
      </c>
      <c r="M310" s="16">
        <f t="shared" si="13"/>
        <v>8.6674934377017107E-2</v>
      </c>
      <c r="N310" s="16">
        <f>[1]!s_fa_roe(A310,"20251231")</f>
        <v>-7.1531000000000002</v>
      </c>
      <c r="O310" s="16">
        <f>[1]!s_stmnote_rdexp(A310,"20251231",1,10000)</f>
        <v>6489.439805</v>
      </c>
      <c r="P310" s="20">
        <f t="shared" si="14"/>
        <v>1.9026986472166347E-2</v>
      </c>
      <c r="Q310" s="16">
        <f>[1]!s_margin_tradingbalance(A310,"",10000)</f>
        <v>0</v>
      </c>
      <c r="R310" s="16">
        <f>[1]!s_margin_seclendingbalance(A310,"",10000)</f>
        <v>0</v>
      </c>
      <c r="S310" s="17">
        <f>[1]!s_val_ev(A310,"",100000000)</f>
        <v>20.802278806499999</v>
      </c>
      <c r="T310" s="17">
        <f>[1]!share_freesharesmv(A310,"",100000000)</f>
        <v>12.0579844749</v>
      </c>
      <c r="U310" s="17">
        <f>[1]!s_dq_amount_btin(A310,E310,100000000)</f>
        <v>1.1038550499999999</v>
      </c>
      <c r="V310" s="17">
        <f>[1]!s_dq_turn(A310,E310)</f>
        <v>5.3668966274557945</v>
      </c>
      <c r="W310" s="2">
        <f>[1]!s_pq_amount(A310,"20260101","",100000000)</f>
        <v>57.862623290000002</v>
      </c>
      <c r="X310" s="2">
        <f>[1]!s_pq_avgamount(A310,"20260101","",100000000)</f>
        <v>0.52602384809090907</v>
      </c>
      <c r="Y310" s="17">
        <f>[1]!s_ipo_dilutedpe(A310)</f>
        <v>22.99</v>
      </c>
      <c r="Z310" s="12">
        <f>[1]!s_ipo_collection_total(A310,100000000)</f>
        <v>5.4346959999999997</v>
      </c>
      <c r="AA310" s="2">
        <f>[1]!s_val_pe_ttm(A310,E310)</f>
        <v>-14.529209136962891</v>
      </c>
      <c r="AB310" s="5">
        <f>[1]!s_info_zjtxornot1(A310,"")</f>
        <v>0</v>
      </c>
      <c r="AC310" s="22" t="str">
        <f>[1]!s_info_nature1(A310,"")</f>
        <v>民营企业</v>
      </c>
      <c r="AD310" s="6" t="str">
        <f>[1]!s_info_city(A310)</f>
        <v>北京市</v>
      </c>
      <c r="AE310" s="6" t="str">
        <f>[1]!s_info_province(A310)</f>
        <v>北京</v>
      </c>
      <c r="AF310">
        <v>116.40528500000001</v>
      </c>
      <c r="AG310">
        <v>39.904989</v>
      </c>
    </row>
    <row r="311" spans="1:33" x14ac:dyDescent="0.3">
      <c r="A311" s="16" t="s">
        <v>1249</v>
      </c>
      <c r="B311" s="16" t="s">
        <v>1250</v>
      </c>
      <c r="C311" s="16" t="str">
        <f>[1]!s_info_mkt(A311)</f>
        <v>主板</v>
      </c>
      <c r="D311" s="16" t="str">
        <f>[1]!s_ipo_listeddate(A311)</f>
        <v>2021-11-17</v>
      </c>
      <c r="E311" s="16" t="str">
        <f>[1]!lastradeday_s("000002","")</f>
        <v>2026-06-22</v>
      </c>
      <c r="F311" s="16" t="str">
        <f>[1]!s_info_industry_csrc2023(A311,"",3)</f>
        <v>计算机、通信和其他电子设备制造业</v>
      </c>
      <c r="G311" s="16" t="str">
        <f>[1]!s_info_industry_csrc2023(A311,"",1)</f>
        <v>制造业</v>
      </c>
      <c r="H311" s="16">
        <f>[1]!s_is(A311,83,"FY","YTD","20251231",1,"",100000000)</f>
        <v>15.716978466099999</v>
      </c>
      <c r="I311" s="16">
        <f>[1]!s_is(A311,83,"FY","YTD","20241231",1,"",100000000)</f>
        <v>5.8702986021000001</v>
      </c>
      <c r="J311" s="16">
        <f t="shared" si="12"/>
        <v>1.6773729125938357</v>
      </c>
      <c r="K311" s="16">
        <f>[1]!s_is(A311,61,"FY","YTD","20251231",1,"",100000000)</f>
        <v>0.88082483340000006</v>
      </c>
      <c r="L311" s="16">
        <f>[1]!s_is(A311,61,"FY","YTD","20241231",1,"",100000000)</f>
        <v>0.65301356499999996</v>
      </c>
      <c r="M311" s="16">
        <f t="shared" si="13"/>
        <v>0.34886146415656788</v>
      </c>
      <c r="N311" s="16">
        <f>[1]!s_fa_roe(A311,"20251231")</f>
        <v>5.5232000000000001</v>
      </c>
      <c r="O311" s="16">
        <f>[1]!s_stmnote_rdexp(A311,"20251231",1,10000)</f>
        <v>4291.173667</v>
      </c>
      <c r="P311" s="20">
        <f t="shared" si="14"/>
        <v>2.7302790267580031E-2</v>
      </c>
      <c r="Q311" s="16">
        <f>[1]!s_margin_tradingbalance(A311,"",10000)</f>
        <v>0</v>
      </c>
      <c r="R311" s="16">
        <f>[1]!s_margin_seclendingbalance(A311,"",10000)</f>
        <v>0</v>
      </c>
      <c r="S311" s="17">
        <f>[1]!s_val_ev(A311,"",100000000)</f>
        <v>442.7543619242</v>
      </c>
      <c r="T311" s="17">
        <f>[1]!share_freesharesmv(A311,"",100000000)</f>
        <v>240.22179529389999</v>
      </c>
      <c r="U311" s="17">
        <f>[1]!s_dq_amount_btin(A311,E311,100000000)</f>
        <v>33.722254620000001</v>
      </c>
      <c r="V311" s="17">
        <f>[1]!s_dq_turn(A311,E311)</f>
        <v>9.7176607864276772</v>
      </c>
      <c r="W311" s="2">
        <f>[1]!s_pq_amount(A311,"20260101","",100000000)</f>
        <v>2485.0010556900002</v>
      </c>
      <c r="X311" s="2">
        <f>[1]!s_pq_avgamount(A311,"20260101","",100000000)</f>
        <v>22.590918688090913</v>
      </c>
      <c r="Y311" s="17">
        <f>[1]!s_ipo_dilutedpe(A311)</f>
        <v>0</v>
      </c>
      <c r="Z311" s="12">
        <f>[1]!s_ipo_collection_total(A311,100000000)</f>
        <v>0</v>
      </c>
      <c r="AA311" s="2">
        <f>[1]!s_val_pe_ttm(A311,E311)</f>
        <v>532.68511962890625</v>
      </c>
      <c r="AB311" s="5">
        <f>[1]!s_info_zjtxornot1(A311,"")</f>
        <v>1</v>
      </c>
      <c r="AC311" s="22" t="str">
        <f>[1]!s_info_nature1(A311,"")</f>
        <v>民营企业</v>
      </c>
      <c r="AD311" s="6" t="str">
        <f>[1]!s_info_city(A311)</f>
        <v>武汉市</v>
      </c>
      <c r="AE311" s="6" t="str">
        <f>[1]!s_info_province(A311)</f>
        <v>湖北省</v>
      </c>
      <c r="AF311">
        <v>114.29857199999999</v>
      </c>
      <c r="AG311">
        <v>30.584354999999999</v>
      </c>
    </row>
    <row r="312" spans="1:33" x14ac:dyDescent="0.3">
      <c r="A312" s="16" t="s">
        <v>1251</v>
      </c>
      <c r="B312" s="16" t="s">
        <v>1252</v>
      </c>
      <c r="C312" s="16" t="str">
        <f>[1]!s_info_mkt(A312)</f>
        <v>创业板</v>
      </c>
      <c r="D312" s="16" t="str">
        <f>[1]!s_ipo_listeddate(A312)</f>
        <v>2021-09-23</v>
      </c>
      <c r="E312" s="16" t="str">
        <f>[1]!lastradeday_s("000002","")</f>
        <v>2026-06-22</v>
      </c>
      <c r="F312" s="16" t="str">
        <f>[1]!s_info_industry_csrc2023(A312,"",3)</f>
        <v>通用设备制造业</v>
      </c>
      <c r="G312" s="16" t="str">
        <f>[1]!s_info_industry_csrc2023(A312,"",1)</f>
        <v>制造业</v>
      </c>
      <c r="H312" s="16">
        <f>[1]!s_is(A312,83,"FY","YTD","20251231",1,"",100000000)</f>
        <v>2.7668067393999998</v>
      </c>
      <c r="I312" s="16">
        <f>[1]!s_is(A312,83,"FY","YTD","20241231",1,"",100000000)</f>
        <v>3.3119115288000001</v>
      </c>
      <c r="J312" s="16">
        <f t="shared" si="12"/>
        <v>-0.16458917596675882</v>
      </c>
      <c r="K312" s="16">
        <f>[1]!s_is(A312,61,"FY","YTD","20251231",1,"",100000000)</f>
        <v>-1.22639519E-2</v>
      </c>
      <c r="L312" s="16">
        <f>[1]!s_is(A312,61,"FY","YTD","20241231",1,"",100000000)</f>
        <v>-0.1053056616</v>
      </c>
      <c r="M312" s="16">
        <f t="shared" si="13"/>
        <v>0.88353948198355936</v>
      </c>
      <c r="N312" s="16">
        <f>[1]!s_fa_roe(A312,"20251231")</f>
        <v>-0.1623</v>
      </c>
      <c r="O312" s="16">
        <f>[1]!s_stmnote_rdexp(A312,"20251231",1,10000)</f>
        <v>1593.254324</v>
      </c>
      <c r="P312" s="20">
        <f t="shared" si="14"/>
        <v>5.7584590253871783E-2</v>
      </c>
      <c r="Q312" s="16">
        <f>[1]!s_margin_tradingbalance(A312,"",10000)</f>
        <v>46742.423900000002</v>
      </c>
      <c r="R312" s="16">
        <f>[1]!s_margin_seclendingbalance(A312,"",10000)</f>
        <v>57.351300000000002</v>
      </c>
      <c r="S312" s="17">
        <f>[1]!s_val_ev(A312,"",100000000)</f>
        <v>107.0841589632</v>
      </c>
      <c r="T312" s="17">
        <f>[1]!share_freesharesmv(A312,"",100000000)</f>
        <v>60.252398171100005</v>
      </c>
      <c r="U312" s="17">
        <f>[1]!s_dq_amount_btin(A312,E312,100000000)</f>
        <v>4.62342282</v>
      </c>
      <c r="V312" s="17">
        <f>[1]!s_dq_turn(A312,E312)</f>
        <v>6.4334783921544911</v>
      </c>
      <c r="W312" s="2">
        <f>[1]!s_pq_amount(A312,"20260101","",100000000)</f>
        <v>373.84362069000002</v>
      </c>
      <c r="X312" s="2">
        <f>[1]!s_pq_avgamount(A312,"20260101","",100000000)</f>
        <v>3.398578369909091</v>
      </c>
      <c r="Y312" s="17">
        <f>[1]!s_ipo_dilutedpe(A312)</f>
        <v>33.75</v>
      </c>
      <c r="Z312" s="12">
        <f>[1]!s_ipo_collection_total(A312,100000000)</f>
        <v>4.4575899999999997</v>
      </c>
      <c r="AA312" s="2">
        <f>[1]!s_val_pe_ttm(A312,E312)</f>
        <v>-3414.518798828125</v>
      </c>
      <c r="AB312" s="5">
        <f>[1]!s_info_zjtxornot1(A312,"")</f>
        <v>0</v>
      </c>
      <c r="AC312" s="22" t="str">
        <f>[1]!s_info_nature1(A312,"")</f>
        <v>民营企业</v>
      </c>
      <c r="AD312" s="6" t="str">
        <f>[1]!s_info_city(A312)</f>
        <v>上海市</v>
      </c>
      <c r="AE312" s="6" t="str">
        <f>[1]!s_info_province(A312)</f>
        <v>上海</v>
      </c>
      <c r="AF312">
        <v>121.472644</v>
      </c>
      <c r="AG312">
        <v>31.231705999999999</v>
      </c>
    </row>
    <row r="313" spans="1:33" x14ac:dyDescent="0.3">
      <c r="A313" s="16" t="s">
        <v>1253</v>
      </c>
      <c r="B313" s="16" t="s">
        <v>1254</v>
      </c>
      <c r="C313" s="16" t="str">
        <f>[1]!s_info_mkt(A313)</f>
        <v>主板</v>
      </c>
      <c r="D313" s="16" t="str">
        <f>[1]!s_ipo_listeddate(A313)</f>
        <v>1994-03-24</v>
      </c>
      <c r="E313" s="16" t="str">
        <f>[1]!lastradeday_s("000002","")</f>
        <v>2026-06-22</v>
      </c>
      <c r="F313" s="16" t="str">
        <f>[1]!s_info_industry_csrc2023(A313,"",3)</f>
        <v>电气机械和器材制造业</v>
      </c>
      <c r="G313" s="16" t="str">
        <f>[1]!s_info_industry_csrc2023(A313,"",1)</f>
        <v>制造业</v>
      </c>
      <c r="H313" s="16">
        <f>[1]!s_is(A313,83,"FY","YTD","20251231",1,"",100000000)</f>
        <v>5.0628451601000002</v>
      </c>
      <c r="I313" s="16">
        <f>[1]!s_is(A313,83,"FY","YTD","20241231",1,"",100000000)</f>
        <v>5.7786202265000002</v>
      </c>
      <c r="J313" s="16">
        <f t="shared" si="12"/>
        <v>-0.12386608538791821</v>
      </c>
      <c r="K313" s="16">
        <f>[1]!s_is(A313,61,"FY","YTD","20251231",1,"",100000000)</f>
        <v>-0.52913027749999997</v>
      </c>
      <c r="L313" s="16">
        <f>[1]!s_is(A313,61,"FY","YTD","20241231",1,"",100000000)</f>
        <v>-0.39406999409999999</v>
      </c>
      <c r="M313" s="16">
        <f t="shared" si="13"/>
        <v>-0.34273171117343892</v>
      </c>
      <c r="N313" s="16">
        <f>[1]!s_fa_roe(A313,"20251231")</f>
        <v>-10.152699999999999</v>
      </c>
      <c r="O313" s="16">
        <f>[1]!s_stmnote_rdexp(A313,"20251231",1,10000)</f>
        <v>401.07637</v>
      </c>
      <c r="P313" s="20">
        <f t="shared" si="14"/>
        <v>7.9219560803648597E-3</v>
      </c>
      <c r="Q313" s="16">
        <f>[1]!s_margin_tradingbalance(A313,"",10000)</f>
        <v>0</v>
      </c>
      <c r="R313" s="16">
        <f>[1]!s_margin_seclendingbalance(A313,"",10000)</f>
        <v>0</v>
      </c>
      <c r="S313" s="17">
        <f>[1]!s_val_ev(A313,"",100000000)</f>
        <v>23.146397400000001</v>
      </c>
      <c r="T313" s="17">
        <f>[1]!share_freesharesmv(A313,"",100000000)</f>
        <v>12.284164382</v>
      </c>
      <c r="U313" s="17">
        <f>[1]!s_dq_amount_btin(A313,E313,100000000)</f>
        <v>0.82633500000000004</v>
      </c>
      <c r="V313" s="17">
        <f>[1]!s_dq_turn(A313,E313)</f>
        <v>3.687352646075281</v>
      </c>
      <c r="W313" s="2">
        <f>[1]!s_pq_amount(A313,"20260101","",100000000)</f>
        <v>71.438399660000002</v>
      </c>
      <c r="X313" s="2">
        <f>[1]!s_pq_avgamount(A313,"20260101","",100000000)</f>
        <v>0.64943999690909082</v>
      </c>
      <c r="Y313" s="17">
        <f>[1]!s_ipo_dilutedpe(A313)</f>
        <v>0</v>
      </c>
      <c r="Z313" s="12">
        <f>[1]!s_ipo_collection_total(A313,100000000)</f>
        <v>0.62</v>
      </c>
      <c r="AA313" s="2">
        <f>[1]!s_val_pe_ttm(A313,E313)</f>
        <v>-39.747196197509766</v>
      </c>
      <c r="AB313" s="5">
        <f>[1]!s_info_zjtxornot1(A313,"")</f>
        <v>0</v>
      </c>
      <c r="AC313" s="22" t="str">
        <f>[1]!s_info_nature1(A313,"")</f>
        <v>民营企业</v>
      </c>
      <c r="AD313" s="6" t="str">
        <f>[1]!s_info_city(A313)</f>
        <v>重庆市</v>
      </c>
      <c r="AE313" s="6" t="str">
        <f>[1]!s_info_province(A313)</f>
        <v>重庆</v>
      </c>
      <c r="AF313">
        <v>106.50496200000001</v>
      </c>
      <c r="AG313">
        <v>29.533155000000001</v>
      </c>
    </row>
    <row r="314" spans="1:33" x14ac:dyDescent="0.3">
      <c r="A314" s="16" t="s">
        <v>1255</v>
      </c>
      <c r="B314" s="16" t="s">
        <v>1256</v>
      </c>
      <c r="C314" s="16" t="str">
        <f>[1]!s_info_mkt(A314)</f>
        <v>科创板</v>
      </c>
      <c r="D314" s="16" t="str">
        <f>[1]!s_ipo_listeddate(A314)</f>
        <v>2020-02-17</v>
      </c>
      <c r="E314" s="16" t="str">
        <f>[1]!lastradeday_s("000002","")</f>
        <v>2026-06-22</v>
      </c>
      <c r="F314" s="16" t="str">
        <f>[1]!s_info_industry_csrc2023(A314,"",3)</f>
        <v>通用设备制造业</v>
      </c>
      <c r="G314" s="16" t="str">
        <f>[1]!s_info_industry_csrc2023(A314,"",1)</f>
        <v>制造业</v>
      </c>
      <c r="H314" s="16">
        <f>[1]!s_is(A314,83,"FY","YTD","20251231",1,"",100000000)</f>
        <v>9.4489561939999991</v>
      </c>
      <c r="I314" s="16">
        <f>[1]!s_is(A314,83,"FY","YTD","20241231",1,"",100000000)</f>
        <v>8.8678232460000004</v>
      </c>
      <c r="J314" s="16">
        <f t="shared" si="12"/>
        <v>6.5532761747605806E-2</v>
      </c>
      <c r="K314" s="16">
        <f>[1]!s_is(A314,61,"FY","YTD","20251231",1,"",100000000)</f>
        <v>0.11547468820000001</v>
      </c>
      <c r="L314" s="16">
        <f>[1]!s_is(A314,61,"FY","YTD","20241231",1,"",100000000)</f>
        <v>0.1124873732</v>
      </c>
      <c r="M314" s="16">
        <f t="shared" si="13"/>
        <v>2.6556891809435587E-2</v>
      </c>
      <c r="N314" s="16">
        <f>[1]!s_fa_roe(A314,"20251231")</f>
        <v>1.2810999999999999</v>
      </c>
      <c r="O314" s="16">
        <f>[1]!s_stmnote_rdexp(A314,"20251231",1,10000)</f>
        <v>5090.5920429999996</v>
      </c>
      <c r="P314" s="20">
        <f t="shared" si="14"/>
        <v>5.3874649627780886E-2</v>
      </c>
      <c r="Q314" s="16">
        <f>[1]!s_margin_tradingbalance(A314,"",10000)</f>
        <v>59143.775800000003</v>
      </c>
      <c r="R314" s="16">
        <f>[1]!s_margin_seclendingbalance(A314,"",10000)</f>
        <v>50.459400000000002</v>
      </c>
      <c r="S314" s="17">
        <f>[1]!s_val_ev(A314,"",100000000)</f>
        <v>160.78202708959998</v>
      </c>
      <c r="T314" s="17">
        <f>[1]!share_freesharesmv(A314,"",100000000)</f>
        <v>107.68941456279998</v>
      </c>
      <c r="U314" s="17">
        <f>[1]!s_dq_amount_btin(A314,E314,100000000)</f>
        <v>9.1905758100000003</v>
      </c>
      <c r="V314" s="17">
        <f>[1]!s_dq_turn(A314,E314)</f>
        <v>5.7962313397172043</v>
      </c>
      <c r="W314" s="2">
        <f>[1]!s_pq_amount(A314,"20260101","",100000000)</f>
        <v>451.30747460999999</v>
      </c>
      <c r="X314" s="2">
        <f>[1]!s_pq_avgamount(A314,"20260101","",100000000)</f>
        <v>4.1027952237272727</v>
      </c>
      <c r="Y314" s="17">
        <f>[1]!s_ipo_dilutedpe(A314)</f>
        <v>43.3</v>
      </c>
      <c r="Z314" s="12">
        <f>[1]!s_ipo_collection_total(A314,100000000)</f>
        <v>4.6394604985000001</v>
      </c>
      <c r="AA314" s="2">
        <f>[1]!s_val_pe_ttm(A314,E314)</f>
        <v>535.46136474609375</v>
      </c>
      <c r="AB314" s="5">
        <f>[1]!s_info_zjtxornot1(A314,"")</f>
        <v>1</v>
      </c>
      <c r="AC314" s="22" t="str">
        <f>[1]!s_info_nature1(A314,"")</f>
        <v>民营企业</v>
      </c>
      <c r="AD314" s="6" t="str">
        <f>[1]!s_info_city(A314)</f>
        <v>广州市</v>
      </c>
      <c r="AE314" s="6" t="str">
        <f>[1]!s_info_province(A314)</f>
        <v>广东省</v>
      </c>
      <c r="AF314">
        <v>113.280637</v>
      </c>
      <c r="AG314">
        <v>23.125177999999998</v>
      </c>
    </row>
    <row r="315" spans="1:33" x14ac:dyDescent="0.3">
      <c r="A315" s="16" t="s">
        <v>1257</v>
      </c>
      <c r="B315" s="16" t="s">
        <v>1258</v>
      </c>
      <c r="C315" s="16" t="str">
        <f>[1]!s_info_mkt(A315)</f>
        <v>科创板</v>
      </c>
      <c r="D315" s="16" t="str">
        <f>[1]!s_ipo_listeddate(A315)</f>
        <v>2020-09-02</v>
      </c>
      <c r="E315" s="16" t="str">
        <f>[1]!lastradeday_s("000002","")</f>
        <v>2026-06-22</v>
      </c>
      <c r="F315" s="16" t="str">
        <f>[1]!s_info_industry_csrc2023(A315,"",3)</f>
        <v>仪器仪表制造业</v>
      </c>
      <c r="G315" s="16" t="str">
        <f>[1]!s_info_industry_csrc2023(A315,"",1)</f>
        <v>制造业</v>
      </c>
      <c r="H315" s="16">
        <f>[1]!s_is(A315,83,"FY","YTD","20251231",1,"",100000000)</f>
        <v>4.0108003950000004</v>
      </c>
      <c r="I315" s="16">
        <f>[1]!s_is(A315,83,"FY","YTD","20241231",1,"",100000000)</f>
        <v>4.2401012063000003</v>
      </c>
      <c r="J315" s="16">
        <f t="shared" si="12"/>
        <v>-5.4079089187612173E-2</v>
      </c>
      <c r="K315" s="16">
        <f>[1]!s_is(A315,61,"FY","YTD","20251231",1,"",100000000)</f>
        <v>0.40396456380000001</v>
      </c>
      <c r="L315" s="16">
        <f>[1]!s_is(A315,61,"FY","YTD","20241231",1,"",100000000)</f>
        <v>0.3914808018</v>
      </c>
      <c r="M315" s="16">
        <f t="shared" si="13"/>
        <v>3.1888567568577025E-2</v>
      </c>
      <c r="N315" s="16">
        <f>[1]!s_fa_roe(A315,"20251231")</f>
        <v>4.9630999999999998</v>
      </c>
      <c r="O315" s="16">
        <f>[1]!s_stmnote_rdexp(A315,"20251231",1,10000)</f>
        <v>4854.0200000000004</v>
      </c>
      <c r="P315" s="20">
        <f t="shared" si="14"/>
        <v>0.12102372399412312</v>
      </c>
      <c r="Q315" s="16">
        <f>[1]!s_margin_tradingbalance(A315,"",10000)</f>
        <v>19255.737499999999</v>
      </c>
      <c r="R315" s="16">
        <f>[1]!s_margin_seclendingbalance(A315,"",10000)</f>
        <v>0</v>
      </c>
      <c r="S315" s="17">
        <f>[1]!s_val_ev(A315,"",100000000)</f>
        <v>52.471268634000005</v>
      </c>
      <c r="T315" s="17">
        <f>[1]!share_freesharesmv(A315,"",100000000)</f>
        <v>22.310975570700005</v>
      </c>
      <c r="U315" s="17">
        <f>[1]!s_dq_amount_btin(A315,E315,100000000)</f>
        <v>2.79967115</v>
      </c>
      <c r="V315" s="17">
        <f>[1]!s_dq_turn(A315,E315)</f>
        <v>5.5958329762917458</v>
      </c>
      <c r="W315" s="2">
        <f>[1]!s_pq_amount(A315,"20260101","",100000000)</f>
        <v>67.361590629999995</v>
      </c>
      <c r="X315" s="2">
        <f>[1]!s_pq_avgamount(A315,"20260101","",100000000)</f>
        <v>0.61237809663636367</v>
      </c>
      <c r="Y315" s="17">
        <f>[1]!s_ipo_dilutedpe(A315)</f>
        <v>27.15</v>
      </c>
      <c r="Z315" s="12">
        <f>[1]!s_ipo_collection_total(A315,100000000)</f>
        <v>4.2160000000000002</v>
      </c>
      <c r="AA315" s="2">
        <f>[1]!s_val_pe_ttm(A315,E315)</f>
        <v>153.23599243164063</v>
      </c>
      <c r="AB315" s="5">
        <f>[1]!s_info_zjtxornot1(A315,"")</f>
        <v>1</v>
      </c>
      <c r="AC315" s="22" t="str">
        <f>[1]!s_info_nature1(A315,"")</f>
        <v>民营企业</v>
      </c>
      <c r="AD315" s="6" t="str">
        <f>[1]!s_info_city(A315)</f>
        <v>北京市</v>
      </c>
      <c r="AE315" s="6" t="str">
        <f>[1]!s_info_province(A315)</f>
        <v>北京</v>
      </c>
      <c r="AF315">
        <v>116.40528500000001</v>
      </c>
      <c r="AG315">
        <v>39.904989</v>
      </c>
    </row>
    <row r="316" spans="1:33" x14ac:dyDescent="0.3">
      <c r="A316" s="16" t="s">
        <v>1259</v>
      </c>
      <c r="B316" s="16" t="s">
        <v>1260</v>
      </c>
      <c r="C316" s="16" t="str">
        <f>[1]!s_info_mkt(A316)</f>
        <v>科创板</v>
      </c>
      <c r="D316" s="16" t="str">
        <f>[1]!s_ipo_listeddate(A316)</f>
        <v>2021-04-08</v>
      </c>
      <c r="E316" s="16" t="str">
        <f>[1]!lastradeday_s("000002","")</f>
        <v>2026-06-22</v>
      </c>
      <c r="F316" s="16" t="str">
        <f>[1]!s_info_industry_csrc2023(A316,"",3)</f>
        <v>软件和信息技术服务业</v>
      </c>
      <c r="G316" s="16" t="str">
        <f>[1]!s_info_industry_csrc2023(A316,"",1)</f>
        <v>信息传输、软件和信息技术服务业</v>
      </c>
      <c r="H316" s="16">
        <f>[1]!s_is(A316,83,"FY","YTD","20251231",1,"",100000000)</f>
        <v>11.812910409600001</v>
      </c>
      <c r="I316" s="16">
        <f>[1]!s_is(A316,83,"FY","YTD","20241231",1,"",100000000)</f>
        <v>9.7072179739000006</v>
      </c>
      <c r="J316" s="16">
        <f t="shared" si="12"/>
        <v>0.21692027946231551</v>
      </c>
      <c r="K316" s="16">
        <f>[1]!s_is(A316,61,"FY","YTD","20251231",1,"",100000000)</f>
        <v>0.62262621500000004</v>
      </c>
      <c r="L316" s="16">
        <f>[1]!s_is(A316,61,"FY","YTD","20241231",1,"",100000000)</f>
        <v>0.51336898359999994</v>
      </c>
      <c r="M316" s="16">
        <f t="shared" si="13"/>
        <v>0.2128239821460069</v>
      </c>
      <c r="N316" s="16">
        <f>[1]!s_fa_roe(A316,"20251231")</f>
        <v>7.0919999999999996</v>
      </c>
      <c r="O316" s="16">
        <f>[1]!s_stmnote_rdexp(A316,"20251231",1,10000)</f>
        <v>11645.942809</v>
      </c>
      <c r="P316" s="20">
        <f t="shared" si="14"/>
        <v>9.8586566774735623E-2</v>
      </c>
      <c r="Q316" s="16">
        <f>[1]!s_margin_tradingbalance(A316,"",10000)</f>
        <v>49075.535100000001</v>
      </c>
      <c r="R316" s="16">
        <f>[1]!s_margin_seclendingbalance(A316,"",10000)</f>
        <v>0</v>
      </c>
      <c r="S316" s="17">
        <f>[1]!s_val_ev(A316,"",100000000)</f>
        <v>127.52746453440001</v>
      </c>
      <c r="T316" s="17">
        <f>[1]!share_freesharesmv(A316,"",100000000)</f>
        <v>66.974417784000011</v>
      </c>
      <c r="U316" s="17">
        <f>[1]!s_dq_amount_btin(A316,E316,100000000)</f>
        <v>3.7994565200000001</v>
      </c>
      <c r="V316" s="17">
        <f>[1]!s_dq_turn(A316,E316)</f>
        <v>3.0246884707407533</v>
      </c>
      <c r="W316" s="2">
        <f>[1]!s_pq_amount(A316,"20260101","",100000000)</f>
        <v>320.00286283000003</v>
      </c>
      <c r="X316" s="2">
        <f>[1]!s_pq_avgamount(A316,"20260101","",100000000)</f>
        <v>3.2000286282999997</v>
      </c>
      <c r="Y316" s="17">
        <f>[1]!s_ipo_dilutedpe(A316)</f>
        <v>22.61</v>
      </c>
      <c r="Z316" s="12">
        <f>[1]!s_ipo_collection_total(A316,100000000)</f>
        <v>4.3541600656000004</v>
      </c>
      <c r="AA316" s="2">
        <f>[1]!s_val_pe_ttm(A316,E316)</f>
        <v>205.01679992675781</v>
      </c>
      <c r="AB316" s="5">
        <f>[1]!s_info_zjtxornot1(A316,"")</f>
        <v>1</v>
      </c>
      <c r="AC316" s="22" t="str">
        <f>[1]!s_info_nature1(A316,"")</f>
        <v>民营企业</v>
      </c>
      <c r="AD316" s="6" t="str">
        <f>[1]!s_info_city(A316)</f>
        <v>淄博市</v>
      </c>
      <c r="AE316" s="6" t="str">
        <f>[1]!s_info_province(A316)</f>
        <v>山东省</v>
      </c>
      <c r="AF316">
        <v>118.047648</v>
      </c>
      <c r="AG316">
        <v>36.814939000000003</v>
      </c>
    </row>
    <row r="317" spans="1:33" x14ac:dyDescent="0.3">
      <c r="A317" s="16" t="s">
        <v>1261</v>
      </c>
      <c r="B317" s="16" t="s">
        <v>1262</v>
      </c>
      <c r="C317" s="16" t="str">
        <f>[1]!s_info_mkt(A317)</f>
        <v>科创板</v>
      </c>
      <c r="D317" s="16" t="str">
        <f>[1]!s_ipo_listeddate(A317)</f>
        <v>2020-06-19</v>
      </c>
      <c r="E317" s="16" t="str">
        <f>[1]!lastradeday_s("000002","")</f>
        <v>2026-06-22</v>
      </c>
      <c r="F317" s="16" t="str">
        <f>[1]!s_info_industry_csrc2023(A317,"",3)</f>
        <v>医药制造业</v>
      </c>
      <c r="G317" s="16" t="str">
        <f>[1]!s_info_industry_csrc2023(A317,"",1)</f>
        <v>制造业</v>
      </c>
      <c r="H317" s="16">
        <f>[1]!s_is(A317,83,"FY","YTD","20251231",1,"",100000000)</f>
        <v>6.8579731600000002</v>
      </c>
      <c r="I317" s="16">
        <f>[1]!s_is(A317,83,"FY","YTD","20241231",1,"",100000000)</f>
        <v>7.0940496599999996</v>
      </c>
      <c r="J317" s="16">
        <f t="shared" si="12"/>
        <v>-3.3278100847125902E-2</v>
      </c>
      <c r="K317" s="16">
        <f>[1]!s_is(A317,61,"FY","YTD","20251231",1,"",100000000)</f>
        <v>-1.5743949800000001</v>
      </c>
      <c r="L317" s="16">
        <f>[1]!s_is(A317,61,"FY","YTD","20241231",1,"",100000000)</f>
        <v>0.39733896000000002</v>
      </c>
      <c r="M317" s="16">
        <f t="shared" si="13"/>
        <v>-4.9623473620608456</v>
      </c>
      <c r="N317" s="16">
        <f>[1]!s_fa_roe(A317,"20251231")</f>
        <v>-7.1226000000000003</v>
      </c>
      <c r="O317" s="16">
        <f>[1]!s_stmnote_rdexp(A317,"20251231",1,10000)</f>
        <v>35793.927100000001</v>
      </c>
      <c r="P317" s="20">
        <f t="shared" si="14"/>
        <v>0.52193157168903237</v>
      </c>
      <c r="Q317" s="16">
        <f>[1]!s_margin_tradingbalance(A317,"",10000)</f>
        <v>12743.744000000001</v>
      </c>
      <c r="R317" s="16">
        <f>[1]!s_margin_seclendingbalance(A317,"",10000)</f>
        <v>33.274500000000003</v>
      </c>
      <c r="S317" s="17">
        <f>[1]!s_val_ev(A317,"",100000000)</f>
        <v>57.879356756000007</v>
      </c>
      <c r="T317" s="17">
        <f>[1]!share_freesharesmv(A317,"",100000000)</f>
        <v>23.038564562399998</v>
      </c>
      <c r="U317" s="17">
        <f>[1]!s_dq_amount_btin(A317,E317,100000000)</f>
        <v>0.90737188000000002</v>
      </c>
      <c r="V317" s="17">
        <f>[1]!s_dq_turn(A317,E317)</f>
        <v>1.7844152620121163</v>
      </c>
      <c r="W317" s="2">
        <f>[1]!s_pq_amount(A317,"20260101","",100000000)</f>
        <v>47.509793479999999</v>
      </c>
      <c r="X317" s="2">
        <f>[1]!s_pq_avgamount(A317,"20260101","",100000000)</f>
        <v>0.43190721345454541</v>
      </c>
      <c r="Y317" s="17">
        <f>[1]!s_ipo_dilutedpe(A317)</f>
        <v>46.93</v>
      </c>
      <c r="Z317" s="12">
        <f>[1]!s_ipo_collection_total(A317,100000000)</f>
        <v>10.74</v>
      </c>
      <c r="AA317" s="2">
        <f>[1]!s_val_pe_ttm(A317,E317)</f>
        <v>-49.110210418701172</v>
      </c>
      <c r="AB317" s="5">
        <f>[1]!s_info_zjtxornot1(A317,"")</f>
        <v>0</v>
      </c>
      <c r="AC317" s="22" t="str">
        <f>[1]!s_info_nature1(A317,"")</f>
        <v>公众企业</v>
      </c>
      <c r="AD317" s="6" t="str">
        <f>[1]!s_info_city(A317)</f>
        <v>上海市</v>
      </c>
      <c r="AE317" s="6" t="str">
        <f>[1]!s_info_province(A317)</f>
        <v>上海</v>
      </c>
      <c r="AF317">
        <v>121.472644</v>
      </c>
      <c r="AG317">
        <v>31.231705999999999</v>
      </c>
    </row>
    <row r="318" spans="1:33" x14ac:dyDescent="0.3">
      <c r="A318" s="16" t="s">
        <v>1263</v>
      </c>
      <c r="B318" s="16" t="s">
        <v>1264</v>
      </c>
      <c r="C318" s="16" t="str">
        <f>[1]!s_info_mkt(A318)</f>
        <v>主板</v>
      </c>
      <c r="D318" s="16" t="str">
        <f>[1]!s_ipo_listeddate(A318)</f>
        <v>1997-02-28</v>
      </c>
      <c r="E318" s="16" t="str">
        <f>[1]!lastradeday_s("000002","")</f>
        <v>2026-06-22</v>
      </c>
      <c r="F318" s="16" t="str">
        <f>[1]!s_info_industry_csrc2023(A318,"",3)</f>
        <v>化学原料和化学制品制造业</v>
      </c>
      <c r="G318" s="16" t="str">
        <f>[1]!s_info_industry_csrc2023(A318,"",1)</f>
        <v>制造业</v>
      </c>
      <c r="H318" s="16">
        <f>[1]!s_is(A318,83,"FY","YTD","20251231",1,"",100000000)</f>
        <v>5.2099951001999996</v>
      </c>
      <c r="I318" s="16">
        <f>[1]!s_is(A318,83,"FY","YTD","20241231",1,"",100000000)</f>
        <v>4.4300795649999998</v>
      </c>
      <c r="J318" s="16">
        <f t="shared" si="12"/>
        <v>0.17605000627116274</v>
      </c>
      <c r="K318" s="16">
        <f>[1]!s_is(A318,61,"FY","YTD","20251231",1,"",100000000)</f>
        <v>-0.3580314382</v>
      </c>
      <c r="L318" s="16">
        <f>[1]!s_is(A318,61,"FY","YTD","20241231",1,"",100000000)</f>
        <v>-1.0503480941000001</v>
      </c>
      <c r="M318" s="16">
        <f t="shared" si="13"/>
        <v>0.65913068228415994</v>
      </c>
      <c r="N318" s="16">
        <f>[1]!s_fa_roe(A318,"20251231")</f>
        <v>-18.534099999999999</v>
      </c>
      <c r="O318" s="16">
        <f>[1]!s_stmnote_rdexp(A318,"20251231",1,10000)</f>
        <v>1438.3723689999999</v>
      </c>
      <c r="P318" s="20">
        <f t="shared" si="14"/>
        <v>2.7607940916197487E-2</v>
      </c>
      <c r="Q318" s="16">
        <f>[1]!s_margin_tradingbalance(A318,"",10000)</f>
        <v>0</v>
      </c>
      <c r="R318" s="16">
        <f>[1]!s_margin_seclendingbalance(A318,"",10000)</f>
        <v>0</v>
      </c>
      <c r="S318" s="17">
        <f>[1]!s_val_ev(A318,"",100000000)</f>
        <v>56.297470500000003</v>
      </c>
      <c r="T318" s="17">
        <f>[1]!share_freesharesmv(A318,"",100000000)</f>
        <v>32.464834600499998</v>
      </c>
      <c r="U318" s="17">
        <f>[1]!s_dq_amount_btin(A318,E318,100000000)</f>
        <v>3.64151873</v>
      </c>
      <c r="V318" s="17">
        <f>[1]!s_dq_turn(A318,E318)</f>
        <v>9.6211278497850099</v>
      </c>
      <c r="W318" s="2">
        <f>[1]!s_pq_amount(A318,"20260101","",100000000)</f>
        <v>86.139782100000005</v>
      </c>
      <c r="X318" s="2">
        <f>[1]!s_pq_avgamount(A318,"20260101","",100000000)</f>
        <v>0.79027323027522933</v>
      </c>
      <c r="Y318" s="17">
        <f>[1]!s_ipo_dilutedpe(A318)</f>
        <v>0</v>
      </c>
      <c r="Z318" s="12">
        <f>[1]!s_ipo_collection_total(A318,100000000)</f>
        <v>1.9065000000000001</v>
      </c>
      <c r="AA318" s="2">
        <f>[1]!s_val_pe_ttm(A318,E318)</f>
        <v>-243.13233947753906</v>
      </c>
      <c r="AB318" s="5">
        <f>[1]!s_info_zjtxornot1(A318,"")</f>
        <v>1</v>
      </c>
      <c r="AC318" s="22" t="str">
        <f>[1]!s_info_nature1(A318,"")</f>
        <v>民营企业</v>
      </c>
      <c r="AD318" s="6" t="str">
        <f>[1]!s_info_city(A318)</f>
        <v>兰州市</v>
      </c>
      <c r="AE318" s="6" t="str">
        <f>[1]!s_info_province(A318)</f>
        <v>甘肃省</v>
      </c>
      <c r="AF318">
        <v>103.82355699999999</v>
      </c>
      <c r="AG318">
        <v>36.058039000000001</v>
      </c>
    </row>
    <row r="319" spans="1:33" x14ac:dyDescent="0.3">
      <c r="A319" s="16" t="s">
        <v>1265</v>
      </c>
      <c r="B319" s="16" t="s">
        <v>1266</v>
      </c>
      <c r="C319" s="16" t="str">
        <f>[1]!s_info_mkt(A319)</f>
        <v>科创板</v>
      </c>
      <c r="D319" s="16" t="str">
        <f>[1]!s_ipo_listeddate(A319)</f>
        <v>2021-07-29</v>
      </c>
      <c r="E319" s="16" t="str">
        <f>[1]!lastradeday_s("000002","")</f>
        <v>2026-06-22</v>
      </c>
      <c r="F319" s="16" t="str">
        <f>[1]!s_info_industry_csrc2023(A319,"",3)</f>
        <v>专用设备制造业</v>
      </c>
      <c r="G319" s="16" t="str">
        <f>[1]!s_info_industry_csrc2023(A319,"",1)</f>
        <v>制造业</v>
      </c>
      <c r="H319" s="16">
        <f>[1]!s_is(A319,83,"FY","YTD","20251231",1,"",100000000)</f>
        <v>5.1003243207999995</v>
      </c>
      <c r="I319" s="16">
        <f>[1]!s_is(A319,83,"FY","YTD","20241231",1,"",100000000)</f>
        <v>4.2343521801000001</v>
      </c>
      <c r="J319" s="16">
        <f t="shared" si="12"/>
        <v>0.20451112799964322</v>
      </c>
      <c r="K319" s="16">
        <f>[1]!s_is(A319,61,"FY","YTD","20251231",1,"",100000000)</f>
        <v>-0.61653125869999992</v>
      </c>
      <c r="L319" s="16">
        <f>[1]!s_is(A319,61,"FY","YTD","20241231",1,"",100000000)</f>
        <v>-0.46736996520000001</v>
      </c>
      <c r="M319" s="16">
        <f t="shared" si="13"/>
        <v>-0.31915036182560391</v>
      </c>
      <c r="N319" s="16">
        <f>[1]!s_fa_roe(A319,"20251231")</f>
        <v>-6.1757</v>
      </c>
      <c r="O319" s="16">
        <f>[1]!s_stmnote_rdexp(A319,"20251231",1,10000)</f>
        <v>4631.3240930000002</v>
      </c>
      <c r="P319" s="20">
        <f t="shared" si="14"/>
        <v>9.0804501864963055E-2</v>
      </c>
      <c r="Q319" s="16">
        <f>[1]!s_margin_tradingbalance(A319,"",10000)</f>
        <v>16941.361700000001</v>
      </c>
      <c r="R319" s="16">
        <f>[1]!s_margin_seclendingbalance(A319,"",10000)</f>
        <v>32.5745</v>
      </c>
      <c r="S319" s="17">
        <f>[1]!s_val_ev(A319,"",100000000)</f>
        <v>28.947211773600003</v>
      </c>
      <c r="T319" s="17">
        <f>[1]!share_freesharesmv(A319,"",100000000)</f>
        <v>21.1161355572</v>
      </c>
      <c r="U319" s="17">
        <f>[1]!s_dq_amount_btin(A319,E319,100000000)</f>
        <v>1.44956314</v>
      </c>
      <c r="V319" s="17">
        <f>[1]!s_dq_turn(A319,E319)</f>
        <v>5.1396499415424444</v>
      </c>
      <c r="W319" s="2">
        <f>[1]!s_pq_amount(A319,"20260101","",100000000)</f>
        <v>128.00590941999999</v>
      </c>
      <c r="X319" s="2">
        <f>[1]!s_pq_avgamount(A319,"20260101","",100000000)</f>
        <v>1.1636900856363637</v>
      </c>
      <c r="Y319" s="17">
        <f>[1]!s_ipo_dilutedpe(A319)</f>
        <v>24.98</v>
      </c>
      <c r="Z319" s="12">
        <f>[1]!s_ipo_collection_total(A319,100000000)</f>
        <v>2.5003977599999998</v>
      </c>
      <c r="AA319" s="2">
        <f>[1]!s_val_pe_ttm(A319,E319)</f>
        <v>-45.759613037109375</v>
      </c>
      <c r="AB319" s="5">
        <f>[1]!s_info_zjtxornot1(A319,"")</f>
        <v>1</v>
      </c>
      <c r="AC319" s="22" t="str">
        <f>[1]!s_info_nature1(A319,"")</f>
        <v>民营企业</v>
      </c>
      <c r="AD319" s="6" t="str">
        <f>[1]!s_info_city(A319)</f>
        <v>上海市</v>
      </c>
      <c r="AE319" s="6" t="str">
        <f>[1]!s_info_province(A319)</f>
        <v>上海</v>
      </c>
      <c r="AF319">
        <v>121.472644</v>
      </c>
      <c r="AG319">
        <v>31.231705999999999</v>
      </c>
    </row>
    <row r="320" spans="1:33" x14ac:dyDescent="0.3">
      <c r="A320" s="16" t="s">
        <v>1267</v>
      </c>
      <c r="B320" s="16" t="s">
        <v>1268</v>
      </c>
      <c r="C320" s="16" t="str">
        <f>[1]!s_info_mkt(A320)</f>
        <v>主板</v>
      </c>
      <c r="D320" s="16" t="str">
        <f>[1]!s_ipo_listeddate(A320)</f>
        <v>2023-08-01</v>
      </c>
      <c r="E320" s="16" t="str">
        <f>[1]!lastradeday_s("000002","")</f>
        <v>2026-06-22</v>
      </c>
      <c r="F320" s="16" t="str">
        <f>[1]!s_info_industry_csrc2023(A320,"",3)</f>
        <v>非金属矿物制品业</v>
      </c>
      <c r="G320" s="16" t="str">
        <f>[1]!s_info_industry_csrc2023(A320,"",1)</f>
        <v>制造业</v>
      </c>
      <c r="H320" s="16">
        <f>[1]!s_is(A320,83,"FY","YTD","20251231",1,"",100000000)</f>
        <v>13.7575414723</v>
      </c>
      <c r="I320" s="16">
        <f>[1]!s_is(A320,83,"FY","YTD","20241231",1,"",100000000)</f>
        <v>11.3476359578</v>
      </c>
      <c r="J320" s="16">
        <f t="shared" si="12"/>
        <v>0.21237071082135905</v>
      </c>
      <c r="K320" s="16">
        <f>[1]!s_is(A320,61,"FY","YTD","20251231",1,"",100000000)</f>
        <v>2.7838006324000002</v>
      </c>
      <c r="L320" s="16">
        <f>[1]!s_is(A320,61,"FY","YTD","20241231",1,"",100000000)</f>
        <v>2.3024941419</v>
      </c>
      <c r="M320" s="16">
        <f t="shared" si="13"/>
        <v>0.20903700979791848</v>
      </c>
      <c r="N320" s="16">
        <f>[1]!s_fa_roe(A320,"20251231")</f>
        <v>14.395899999999999</v>
      </c>
      <c r="O320" s="16">
        <f>[1]!s_stmnote_rdexp(A320,"20251231",1,10000)</f>
        <v>6547.1072780000004</v>
      </c>
      <c r="P320" s="20">
        <f t="shared" si="14"/>
        <v>4.7589224362377648E-2</v>
      </c>
      <c r="Q320" s="16">
        <f>[1]!s_margin_tradingbalance(A320,"",10000)</f>
        <v>86255.458299999998</v>
      </c>
      <c r="R320" s="16">
        <f>[1]!s_margin_seclendingbalance(A320,"",10000)</f>
        <v>690.05330000000004</v>
      </c>
      <c r="S320" s="17">
        <f>[1]!s_val_ev(A320,"",100000000)</f>
        <v>332.9407034688</v>
      </c>
      <c r="T320" s="17">
        <f>[1]!share_freesharesmv(A320,"",100000000)</f>
        <v>186.61360855410001</v>
      </c>
      <c r="U320" s="17">
        <f>[1]!s_dq_amount_btin(A320,E320,100000000)</f>
        <v>18.78260938</v>
      </c>
      <c r="V320" s="17">
        <f>[1]!s_dq_turn(A320,E320)</f>
        <v>9.9464462334851493</v>
      </c>
      <c r="W320" s="2">
        <f>[1]!s_pq_amount(A320,"20260101","",100000000)</f>
        <v>1538.3979641000001</v>
      </c>
      <c r="X320" s="2">
        <f>[1]!s_pq_avgamount(A320,"20260101","",100000000)</f>
        <v>13.985436037272727</v>
      </c>
      <c r="Y320" s="17">
        <f>[1]!s_ipo_dilutedpe(A320)</f>
        <v>35.58</v>
      </c>
      <c r="Z320" s="12">
        <f>[1]!s_ipo_collection_total(A320,100000000)</f>
        <v>10.724</v>
      </c>
      <c r="AA320" s="2">
        <f>[1]!s_val_pe_ttm(A320,E320)</f>
        <v>114.54816436767578</v>
      </c>
      <c r="AB320" s="5">
        <f>[1]!s_info_zjtxornot1(A320,"")</f>
        <v>1</v>
      </c>
      <c r="AC320" s="22" t="str">
        <f>[1]!s_info_nature1(A320,"")</f>
        <v>民营企业</v>
      </c>
      <c r="AD320" s="6" t="str">
        <f>[1]!s_info_city(A320)</f>
        <v>嘉兴市</v>
      </c>
      <c r="AE320" s="6" t="str">
        <f>[1]!s_info_province(A320)</f>
        <v>浙江省</v>
      </c>
      <c r="AF320">
        <v>120.750865</v>
      </c>
      <c r="AG320">
        <v>30.762653</v>
      </c>
    </row>
    <row r="321" spans="1:33" x14ac:dyDescent="0.3">
      <c r="A321" s="16" t="s">
        <v>1269</v>
      </c>
      <c r="B321" s="16" t="s">
        <v>1270</v>
      </c>
      <c r="C321" s="16" t="str">
        <f>[1]!s_info_mkt(A321)</f>
        <v>创业板</v>
      </c>
      <c r="D321" s="16" t="str">
        <f>[1]!s_ipo_listeddate(A321)</f>
        <v>2022-08-10</v>
      </c>
      <c r="E321" s="16" t="str">
        <f>[1]!lastradeday_s("000002","")</f>
        <v>2026-06-22</v>
      </c>
      <c r="F321" s="16" t="str">
        <f>[1]!s_info_industry_csrc2023(A321,"",3)</f>
        <v>计算机、通信和其他电子设备制造业</v>
      </c>
      <c r="G321" s="16" t="str">
        <f>[1]!s_info_industry_csrc2023(A321,"",1)</f>
        <v>制造业</v>
      </c>
      <c r="H321" s="16">
        <f>[1]!s_is(A321,83,"FY","YTD","20251231",1,"",100000000)</f>
        <v>16.4715464485</v>
      </c>
      <c r="I321" s="16">
        <f>[1]!s_is(A321,83,"FY","YTD","20241231",1,"",100000000)</f>
        <v>12.6773204326</v>
      </c>
      <c r="J321" s="16">
        <f t="shared" si="12"/>
        <v>0.29929242824398972</v>
      </c>
      <c r="K321" s="16">
        <f>[1]!s_is(A321,61,"FY","YTD","20251231",1,"",100000000)</f>
        <v>1.1947812337999999</v>
      </c>
      <c r="L321" s="16">
        <f>[1]!s_is(A321,61,"FY","YTD","20241231",1,"",100000000)</f>
        <v>1.0649803634000001</v>
      </c>
      <c r="M321" s="16">
        <f t="shared" si="13"/>
        <v>0.12188099880602903</v>
      </c>
      <c r="N321" s="16">
        <f>[1]!s_fa_roe(A321,"20251231")</f>
        <v>6.657</v>
      </c>
      <c r="O321" s="16">
        <f>[1]!s_stmnote_rdexp(A321,"20251231",1,10000)</f>
        <v>6320.7888080000002</v>
      </c>
      <c r="P321" s="20">
        <f t="shared" si="14"/>
        <v>3.8373985270676335E-2</v>
      </c>
      <c r="Q321" s="16">
        <f>[1]!s_margin_tradingbalance(A321,"",10000)</f>
        <v>14252.6612</v>
      </c>
      <c r="R321" s="16">
        <f>[1]!s_margin_seclendingbalance(A321,"",10000)</f>
        <v>40.394199999999998</v>
      </c>
      <c r="S321" s="17">
        <f>[1]!s_val_ev(A321,"",100000000)</f>
        <v>71.807022140100003</v>
      </c>
      <c r="T321" s="17">
        <f>[1]!share_freesharesmv(A321,"",100000000)</f>
        <v>23.235557000500002</v>
      </c>
      <c r="U321" s="17">
        <f>[1]!s_dq_amount_btin(A321,E321,100000000)</f>
        <v>5.8921397500000001</v>
      </c>
      <c r="V321" s="17">
        <f>[1]!s_dq_turn(A321,E321)</f>
        <v>12.756416644713193</v>
      </c>
      <c r="W321" s="2">
        <f>[1]!s_pq_amount(A321,"20260101","",100000000)</f>
        <v>267.24510599000001</v>
      </c>
      <c r="X321" s="2">
        <f>[1]!s_pq_avgamount(A321,"20260101","",100000000)</f>
        <v>2.4295009635454545</v>
      </c>
      <c r="Y321" s="17">
        <f>[1]!s_ipo_dilutedpe(A321)</f>
        <v>45.71</v>
      </c>
      <c r="Z321" s="12">
        <f>[1]!s_ipo_collection_total(A321,100000000)</f>
        <v>9.8811599999999995</v>
      </c>
      <c r="AA321" s="2">
        <f>[1]!s_val_pe_ttm(A321,E321)</f>
        <v>65.629852294921875</v>
      </c>
      <c r="AB321" s="5">
        <f>[1]!s_info_zjtxornot1(A321,"")</f>
        <v>0</v>
      </c>
      <c r="AC321" s="22" t="str">
        <f>[1]!s_info_nature1(A321,"")</f>
        <v>民营企业</v>
      </c>
      <c r="AD321" s="6" t="str">
        <f>[1]!s_info_city(A321)</f>
        <v>吉安市</v>
      </c>
      <c r="AE321" s="6" t="str">
        <f>[1]!s_info_province(A321)</f>
        <v>江西省</v>
      </c>
      <c r="AF321">
        <v>114.986373</v>
      </c>
      <c r="AG321">
        <v>27.111699000000002</v>
      </c>
    </row>
    <row r="322" spans="1:33" x14ac:dyDescent="0.3">
      <c r="A322" s="16" t="s">
        <v>1271</v>
      </c>
      <c r="B322" s="16" t="s">
        <v>1272</v>
      </c>
      <c r="C322" s="16" t="str">
        <f>[1]!s_info_mkt(A322)</f>
        <v>主板</v>
      </c>
      <c r="D322" s="16" t="str">
        <f>[1]!s_ipo_listeddate(A322)</f>
        <v>2017-07-11</v>
      </c>
      <c r="E322" s="16" t="str">
        <f>[1]!lastradeday_s("000002","")</f>
        <v>2026-06-22</v>
      </c>
      <c r="F322" s="16" t="str">
        <f>[1]!s_info_industry_csrc2023(A322,"",3)</f>
        <v>通用设备制造业</v>
      </c>
      <c r="G322" s="16" t="str">
        <f>[1]!s_info_industry_csrc2023(A322,"",1)</f>
        <v>制造业</v>
      </c>
      <c r="H322" s="16">
        <f>[1]!s_is(A322,83,"FY","YTD","20251231",1,"",100000000)</f>
        <v>19.279286497200001</v>
      </c>
      <c r="I322" s="16">
        <f>[1]!s_is(A322,83,"FY","YTD","20241231",1,"",100000000)</f>
        <v>19.085932220899998</v>
      </c>
      <c r="J322" s="16">
        <f t="shared" si="12"/>
        <v>1.0130722149807925E-2</v>
      </c>
      <c r="K322" s="16">
        <f>[1]!s_is(A322,61,"FY","YTD","20251231",1,"",100000000)</f>
        <v>1.4471250402000002</v>
      </c>
      <c r="L322" s="16">
        <f>[1]!s_is(A322,61,"FY","YTD","20241231",1,"",100000000)</f>
        <v>2.5529465150999999</v>
      </c>
      <c r="M322" s="16">
        <f t="shared" si="13"/>
        <v>-0.43315497146507365</v>
      </c>
      <c r="N322" s="16">
        <f>[1]!s_fa_roe(A322,"20251231")</f>
        <v>7.6889000000000003</v>
      </c>
      <c r="O322" s="16">
        <f>[1]!s_stmnote_rdexp(A322,"20251231",1,10000)</f>
        <v>11577.386467</v>
      </c>
      <c r="P322" s="20">
        <f t="shared" si="14"/>
        <v>6.0050907323159632E-2</v>
      </c>
      <c r="Q322" s="16">
        <f>[1]!s_margin_tradingbalance(A322,"",10000)</f>
        <v>0</v>
      </c>
      <c r="R322" s="16">
        <f>[1]!s_margin_seclendingbalance(A322,"",10000)</f>
        <v>0</v>
      </c>
      <c r="S322" s="17">
        <f>[1]!s_val_ev(A322,"",100000000)</f>
        <v>115.04369462530001</v>
      </c>
      <c r="T322" s="17">
        <f>[1]!share_freesharesmv(A322,"",100000000)</f>
        <v>51.70854295529999</v>
      </c>
      <c r="U322" s="17">
        <f>[1]!s_dq_amount_btin(A322,E322,100000000)</f>
        <v>16.101622259999999</v>
      </c>
      <c r="V322" s="17">
        <f>[1]!s_dq_turn(A322,E322)</f>
        <v>14.98689509021411</v>
      </c>
      <c r="W322" s="2">
        <f>[1]!s_pq_amount(A322,"20260101","",100000000)</f>
        <v>751.48337147999996</v>
      </c>
      <c r="X322" s="2">
        <f>[1]!s_pq_avgamount(A322,"20260101","",100000000)</f>
        <v>6.8316670134545454</v>
      </c>
      <c r="Y322" s="17">
        <f>[1]!s_ipo_dilutedpe(A322)</f>
        <v>16.3</v>
      </c>
      <c r="Z322" s="12">
        <f>[1]!s_ipo_collection_total(A322,100000000)</f>
        <v>4.7081999999999997</v>
      </c>
      <c r="AA322" s="2">
        <f>[1]!s_val_pe_ttm(A322,E322)</f>
        <v>98.363052368164063</v>
      </c>
      <c r="AB322" s="5">
        <f>[1]!s_info_zjtxornot1(A322,"")</f>
        <v>1</v>
      </c>
      <c r="AC322" s="22" t="str">
        <f>[1]!s_info_nature1(A322,"")</f>
        <v>民营企业</v>
      </c>
      <c r="AD322" s="6" t="str">
        <f>[1]!s_info_city(A322)</f>
        <v>温岭市</v>
      </c>
      <c r="AE322" s="6" t="str">
        <f>[1]!s_info_province(A322)</f>
        <v>浙江省</v>
      </c>
      <c r="AF322">
        <v>121.421046</v>
      </c>
      <c r="AG322">
        <v>28.400554</v>
      </c>
    </row>
    <row r="323" spans="1:33" x14ac:dyDescent="0.3">
      <c r="A323" s="12" t="s">
        <v>1273</v>
      </c>
      <c r="B323" s="12" t="s">
        <v>1274</v>
      </c>
      <c r="C323" s="16" t="str">
        <f>[1]!s_info_mkt(A323)</f>
        <v>主板</v>
      </c>
      <c r="D323" s="16" t="str">
        <f>[1]!s_ipo_listeddate(A323)</f>
        <v>2019-12-24</v>
      </c>
      <c r="E323" s="16" t="str">
        <f>[1]!lastradeday_s("000002","")</f>
        <v>2026-06-22</v>
      </c>
      <c r="F323" s="16" t="str">
        <f>[1]!s_info_industry_csrc2023(A323,"",3)</f>
        <v>黑色金属冶炼和压延加工业</v>
      </c>
      <c r="G323" s="16" t="str">
        <f>[1]!s_info_industry_csrc2023(A323,"",1)</f>
        <v>制造业</v>
      </c>
      <c r="H323" s="16">
        <f>[1]!s_is(A323,83,"FY","YTD","20251231",1,"",100000000)</f>
        <v>426.46287627830003</v>
      </c>
      <c r="I323" s="16">
        <f>[1]!s_is(A323,83,"FY","YTD","20241231",1,"",100000000)</f>
        <v>418.6084330818</v>
      </c>
      <c r="J323" s="16">
        <f t="shared" ref="J323:J386" si="15">H323/I323-1</f>
        <v>1.8763222562611759E-2</v>
      </c>
      <c r="K323" s="16">
        <f>[1]!s_is(A323,61,"FY","YTD","20251231",1,"",100000000)</f>
        <v>5.4869258724000005</v>
      </c>
      <c r="L323" s="16">
        <f>[1]!s_is(A323,61,"FY","YTD","20241231",1,"",100000000)</f>
        <v>8.0523302342999994</v>
      </c>
      <c r="M323" s="16">
        <f t="shared" ref="M323:M386" si="16">(K323-L323)/ABS(L323)</f>
        <v>-0.31859154893726399</v>
      </c>
      <c r="N323" s="16">
        <f>[1]!s_fa_roe(A323,"20251231")</f>
        <v>9.4053000000000004</v>
      </c>
      <c r="O323" s="16">
        <f>[1]!s_stmnote_rdexp(A323,"20251231",1,10000)</f>
        <v>81580.639999999999</v>
      </c>
      <c r="P323" s="20">
        <f t="shared" ref="P323:P386" si="17">O323/H323/10000</f>
        <v>1.9129599441795802E-2</v>
      </c>
      <c r="Q323" s="16">
        <f>[1]!s_margin_tradingbalance(A323,"",10000)</f>
        <v>27804.673599999998</v>
      </c>
      <c r="R323" s="16">
        <f>[1]!s_margin_seclendingbalance(A323,"",10000)</f>
        <v>68.387100000000004</v>
      </c>
      <c r="S323" s="17">
        <f>[1]!s_val_ev(A323,"",100000000)</f>
        <v>88.662420775000001</v>
      </c>
      <c r="T323" s="17">
        <f>[1]!share_freesharesmv(A323,"",100000000)</f>
        <v>45.8398557525</v>
      </c>
      <c r="U323" s="17">
        <f>[1]!s_dq_amount_btin(A323,E323,100000000)</f>
        <v>4.8436571099999997</v>
      </c>
      <c r="V323" s="17">
        <f>[1]!s_dq_turn(A323,E323)</f>
        <v>5.624275627612989</v>
      </c>
      <c r="W323" s="2">
        <f>[1]!s_pq_amount(A323,"20260101","",100000000)</f>
        <v>148.73984342</v>
      </c>
      <c r="X323" s="2">
        <f>[1]!s_pq_avgamount(A323,"20260101","",100000000)</f>
        <v>1.3521803947272726</v>
      </c>
      <c r="Y323" s="17">
        <f>[1]!s_ipo_dilutedpe(A323)</f>
        <v>16.239999999999998</v>
      </c>
      <c r="Z323" s="12">
        <f>[1]!s_ipo_collection_total(A323,100000000)</f>
        <v>12.987284000000001</v>
      </c>
      <c r="AA323" s="2">
        <f>[1]!s_val_pe_ttm(A323,E323)</f>
        <v>15.520225524902344</v>
      </c>
      <c r="AB323" s="5">
        <f>[1]!s_info_zjtxornot1(A323,"")</f>
        <v>1</v>
      </c>
      <c r="AC323" s="22" t="str">
        <f>[1]!s_info_nature1(A323,"")</f>
        <v>民营企业</v>
      </c>
      <c r="AD323" s="6" t="str">
        <f>[1]!s_info_city(A323)</f>
        <v>兰溪市</v>
      </c>
      <c r="AE323" s="6" t="str">
        <f>[1]!s_info_province(A323)</f>
        <v>浙江省</v>
      </c>
      <c r="AF323">
        <v>119.533338</v>
      </c>
      <c r="AG323">
        <v>29.284103000000002</v>
      </c>
    </row>
    <row r="324" spans="1:33" x14ac:dyDescent="0.3">
      <c r="A324" s="12" t="s">
        <v>1275</v>
      </c>
      <c r="B324" s="12" t="s">
        <v>1276</v>
      </c>
      <c r="C324" s="16" t="str">
        <f>[1]!s_info_mkt(A324)</f>
        <v>创业板</v>
      </c>
      <c r="D324" s="16" t="str">
        <f>[1]!s_ipo_listeddate(A324)</f>
        <v>2020-08-24</v>
      </c>
      <c r="E324" s="16" t="str">
        <f>[1]!lastradeday_s("000002","")</f>
        <v>2026-06-22</v>
      </c>
      <c r="F324" s="16" t="str">
        <f>[1]!s_info_industry_csrc2023(A324,"",3)</f>
        <v>专用设备制造业</v>
      </c>
      <c r="G324" s="16" t="str">
        <f>[1]!s_info_industry_csrc2023(A324,"",1)</f>
        <v>制造业</v>
      </c>
      <c r="H324" s="16">
        <f>[1]!s_is(A324,83,"FY","YTD","20251231",1,"",100000000)</f>
        <v>4.6800488440999999</v>
      </c>
      <c r="I324" s="16">
        <f>[1]!s_is(A324,83,"FY","YTD","20241231",1,"",100000000)</f>
        <v>4.7980517409000001</v>
      </c>
      <c r="J324" s="16">
        <f t="shared" si="15"/>
        <v>-2.4593919193098501E-2</v>
      </c>
      <c r="K324" s="16">
        <f>[1]!s_is(A324,61,"FY","YTD","20251231",1,"",100000000)</f>
        <v>-0.24423861050000001</v>
      </c>
      <c r="L324" s="16">
        <f>[1]!s_is(A324,61,"FY","YTD","20241231",1,"",100000000)</f>
        <v>-0.77902564680000008</v>
      </c>
      <c r="M324" s="16">
        <f t="shared" si="16"/>
        <v>0.68648193868422969</v>
      </c>
      <c r="N324" s="16">
        <f>[1]!s_fa_roe(A324,"20251231")</f>
        <v>-1.3604000000000001</v>
      </c>
      <c r="O324" s="16">
        <f>[1]!s_stmnote_rdexp(A324,"20251231",1,10000)</f>
        <v>9165.894604000001</v>
      </c>
      <c r="P324" s="20">
        <f t="shared" si="17"/>
        <v>0.19585040475710366</v>
      </c>
      <c r="Q324" s="16">
        <f>[1]!s_margin_tradingbalance(A324,"",10000)</f>
        <v>12674.7099</v>
      </c>
      <c r="R324" s="16">
        <f>[1]!s_margin_seclendingbalance(A324,"",10000)</f>
        <v>24.396000000000001</v>
      </c>
      <c r="S324" s="17">
        <f>[1]!s_val_ev(A324,"",100000000)</f>
        <v>46.327923603099997</v>
      </c>
      <c r="T324" s="17">
        <f>[1]!share_freesharesmv(A324,"",100000000)</f>
        <v>26.414236459899996</v>
      </c>
      <c r="U324" s="17">
        <f>[1]!s_dq_amount_btin(A324,E324,100000000)</f>
        <v>1.0434506400000001</v>
      </c>
      <c r="V324" s="17">
        <f>[1]!s_dq_turn(A324,E324)</f>
        <v>3.471764289982362</v>
      </c>
      <c r="W324" s="2">
        <f>[1]!s_pq_amount(A324,"20260101","",100000000)</f>
        <v>59.17973971</v>
      </c>
      <c r="X324" s="2">
        <f>[1]!s_pq_avgamount(A324,"20260101","",100000000)</f>
        <v>0.53799763372727272</v>
      </c>
      <c r="Y324" s="17">
        <f>[1]!s_ipo_dilutedpe(A324)</f>
        <v>59.74</v>
      </c>
      <c r="Z324" s="12">
        <f>[1]!s_ipo_collection_total(A324,100000000)</f>
        <v>4.1656000000000004</v>
      </c>
      <c r="AA324" s="2">
        <f>[1]!s_val_pe_ttm(A324,E324)</f>
        <v>-94.351531982421875</v>
      </c>
      <c r="AB324" s="5">
        <f>[1]!s_info_zjtxornot1(A324,"")</f>
        <v>0</v>
      </c>
      <c r="AC324" s="22" t="str">
        <f>[1]!s_info_nature1(A324,"")</f>
        <v>民营企业</v>
      </c>
      <c r="AD324" s="6" t="str">
        <f>[1]!s_info_city(A324)</f>
        <v>秦皇岛市</v>
      </c>
      <c r="AE324" s="6" t="str">
        <f>[1]!s_info_province(A324)</f>
        <v>河北省</v>
      </c>
      <c r="AF324">
        <v>119.586579</v>
      </c>
      <c r="AG324">
        <v>39.942531000000002</v>
      </c>
    </row>
    <row r="325" spans="1:33" x14ac:dyDescent="0.3">
      <c r="A325" s="12" t="s">
        <v>1277</v>
      </c>
      <c r="B325" s="12" t="s">
        <v>1278</v>
      </c>
      <c r="C325" s="16" t="str">
        <f>[1]!s_info_mkt(A325)</f>
        <v>科创板</v>
      </c>
      <c r="D325" s="16" t="str">
        <f>[1]!s_ipo_listeddate(A325)</f>
        <v>2022-12-23</v>
      </c>
      <c r="E325" s="16" t="str">
        <f>[1]!lastradeday_s("000002","")</f>
        <v>2026-06-22</v>
      </c>
      <c r="F325" s="16" t="str">
        <f>[1]!s_info_industry_csrc2023(A325,"",3)</f>
        <v>软件和信息技术服务业</v>
      </c>
      <c r="G325" s="16" t="str">
        <f>[1]!s_info_industry_csrc2023(A325,"",1)</f>
        <v>信息传输、软件和信息技术服务业</v>
      </c>
      <c r="H325" s="16">
        <f>[1]!s_is(A325,83,"FY","YTD","20251231",1,"",100000000)</f>
        <v>26.5502475475</v>
      </c>
      <c r="I325" s="16">
        <f>[1]!s_is(A325,83,"FY","YTD","20241231",1,"",100000000)</f>
        <v>16.787506832799998</v>
      </c>
      <c r="J325" s="16">
        <f t="shared" si="15"/>
        <v>0.58154798159934207</v>
      </c>
      <c r="K325" s="16">
        <f>[1]!s_is(A325,61,"FY","YTD","20251231",1,"",100000000)</f>
        <v>-7.1712421021999999</v>
      </c>
      <c r="L325" s="16">
        <f>[1]!s_is(A325,61,"FY","YTD","20241231",1,"",100000000)</f>
        <v>-6.0337291533000004</v>
      </c>
      <c r="M325" s="16">
        <f t="shared" si="16"/>
        <v>-0.18852568950296097</v>
      </c>
      <c r="N325" s="16">
        <f>[1]!s_fa_roe(A325,"20251231")</f>
        <v>-39.9208</v>
      </c>
      <c r="O325" s="16">
        <f>[1]!s_stmnote_rdexp(A325,"20251231",1,10000)</f>
        <v>95727.799971</v>
      </c>
      <c r="P325" s="20">
        <f t="shared" si="17"/>
        <v>0.36055332365446752</v>
      </c>
      <c r="Q325" s="16">
        <f>[1]!s_margin_tradingbalance(A325,"",10000)</f>
        <v>193011.40489999999</v>
      </c>
      <c r="R325" s="16">
        <f>[1]!s_margin_seclendingbalance(A325,"",10000)</f>
        <v>1520.7895000000001</v>
      </c>
      <c r="S325" s="17">
        <f>[1]!s_val_ev(A325,"",100000000)</f>
        <v>635.49385462079999</v>
      </c>
      <c r="T325" s="17">
        <f>[1]!share_freesharesmv(A325,"",100000000)</f>
        <v>377.33769863999999</v>
      </c>
      <c r="U325" s="17">
        <f>[1]!s_dq_amount_btin(A325,E325,100000000)</f>
        <v>21.315810339999999</v>
      </c>
      <c r="V325" s="17">
        <f>[1]!s_dq_turn(A325,E325)</f>
        <v>3.3573179029923033</v>
      </c>
      <c r="W325" s="2">
        <f>[1]!s_pq_amount(A325,"20260101","",100000000)</f>
        <v>1323.9819533499999</v>
      </c>
      <c r="X325" s="2">
        <f>[1]!s_pq_avgamount(A325,"20260101","",100000000)</f>
        <v>12.036199575909089</v>
      </c>
      <c r="Y325" s="17">
        <f>[1]!s_ipo_dilutedpe(A325)</f>
        <v>125.6</v>
      </c>
      <c r="Z325" s="12">
        <f>[1]!s_ipo_collection_total(A325,100000000)</f>
        <v>22.221408</v>
      </c>
      <c r="AA325" s="2">
        <f>[1]!s_val_pe_ttm(A325,E325)</f>
        <v>-72.2225341796875</v>
      </c>
      <c r="AB325" s="5">
        <f>[1]!s_info_zjtxornot1(A325,"")</f>
        <v>1</v>
      </c>
      <c r="AC325" s="22" t="str">
        <f>[1]!s_info_nature1(A325,"")</f>
        <v>外资企业</v>
      </c>
      <c r="AD325" s="6" t="str">
        <f>[1]!s_info_city(A325)</f>
        <v>杭州市</v>
      </c>
      <c r="AE325" s="6" t="str">
        <f>[1]!s_info_province(A325)</f>
        <v>浙江省</v>
      </c>
      <c r="AF325">
        <v>120.153576</v>
      </c>
      <c r="AG325">
        <v>30.287458999999998</v>
      </c>
    </row>
    <row r="326" spans="1:33" x14ac:dyDescent="0.3">
      <c r="A326" s="12" t="s">
        <v>1279</v>
      </c>
      <c r="B326" s="12" t="s">
        <v>1280</v>
      </c>
      <c r="C326" s="16" t="str">
        <f>[1]!s_info_mkt(A326)</f>
        <v>创业板</v>
      </c>
      <c r="D326" s="16" t="str">
        <f>[1]!s_ipo_listeddate(A326)</f>
        <v>2011-02-15</v>
      </c>
      <c r="E326" s="16" t="str">
        <f>[1]!lastradeday_s("000002","")</f>
        <v>2026-06-22</v>
      </c>
      <c r="F326" s="16" t="str">
        <f>[1]!s_info_industry_csrc2023(A326,"",3)</f>
        <v>非金属矿物制品业</v>
      </c>
      <c r="G326" s="16" t="str">
        <f>[1]!s_info_industry_csrc2023(A326,"",1)</f>
        <v>制造业</v>
      </c>
      <c r="H326" s="16">
        <f>[1]!s_is(A326,83,"FY","YTD","20251231",1,"",100000000)</f>
        <v>5.6689818607000007</v>
      </c>
      <c r="I326" s="16">
        <f>[1]!s_is(A326,83,"FY","YTD","20241231",1,"",100000000)</f>
        <v>5.2498965421000001</v>
      </c>
      <c r="J326" s="16">
        <f t="shared" si="15"/>
        <v>7.982734807043701E-2</v>
      </c>
      <c r="K326" s="16">
        <f>[1]!s_is(A326,61,"FY","YTD","20251231",1,"",100000000)</f>
        <v>0.93183893689999997</v>
      </c>
      <c r="L326" s="16">
        <f>[1]!s_is(A326,61,"FY","YTD","20241231",1,"",100000000)</f>
        <v>1.1760802801000001</v>
      </c>
      <c r="M326" s="16">
        <f t="shared" si="16"/>
        <v>-0.20767404005722526</v>
      </c>
      <c r="N326" s="16">
        <f>[1]!s_fa_roe(A326,"20251231")</f>
        <v>7.5979000000000001</v>
      </c>
      <c r="O326" s="16">
        <f>[1]!s_stmnote_rdexp(A326,"20251231",1,10000)</f>
        <v>5743.2807490000005</v>
      </c>
      <c r="P326" s="20">
        <f t="shared" si="17"/>
        <v>0.10131062138009427</v>
      </c>
      <c r="Q326" s="16">
        <f>[1]!s_margin_tradingbalance(A326,"",10000)</f>
        <v>123864.9519</v>
      </c>
      <c r="R326" s="16">
        <f>[1]!s_margin_seclendingbalance(A326,"",10000)</f>
        <v>87.177999999999997</v>
      </c>
      <c r="S326" s="17">
        <f>[1]!s_val_ev(A326,"",100000000)</f>
        <v>279.19411496399999</v>
      </c>
      <c r="T326" s="17">
        <f>[1]!share_freesharesmv(A326,"",100000000)</f>
        <v>173.64644254680002</v>
      </c>
      <c r="U326" s="17">
        <f>[1]!s_dq_amount_btin(A326,E326,100000000)</f>
        <v>61.430413100000003</v>
      </c>
      <c r="V326" s="17">
        <f>[1]!s_dq_turn(A326,E326)</f>
        <v>29.003320315964618</v>
      </c>
      <c r="W326" s="2">
        <f>[1]!s_pq_amount(A326,"20260101","",100000000)</f>
        <v>1793.5226971</v>
      </c>
      <c r="X326" s="2">
        <f>[1]!s_pq_avgamount(A326,"20260101","",100000000)</f>
        <v>16.304751791818184</v>
      </c>
      <c r="Y326" s="17">
        <f>[1]!s_ipo_dilutedpe(A326)</f>
        <v>68.75</v>
      </c>
      <c r="Z326" s="12">
        <f>[1]!s_ipo_collection_total(A326,100000000)</f>
        <v>4.95</v>
      </c>
      <c r="AA326" s="2">
        <f>[1]!s_val_pe_ttm(A326,E326)</f>
        <v>273.8511962890625</v>
      </c>
      <c r="AB326" s="5">
        <f>[1]!s_info_zjtxornot1(A326,"")</f>
        <v>1</v>
      </c>
      <c r="AC326" s="22" t="str">
        <f>[1]!s_info_nature1(A326,"")</f>
        <v>民营企业</v>
      </c>
      <c r="AD326" s="6" t="str">
        <f>[1]!s_info_city(A326)</f>
        <v>郑州市</v>
      </c>
      <c r="AE326" s="6" t="str">
        <f>[1]!s_info_province(A326)</f>
        <v>河南省</v>
      </c>
      <c r="AF326">
        <v>113.665412</v>
      </c>
      <c r="AG326">
        <v>34.757975000000002</v>
      </c>
    </row>
    <row r="327" spans="1:33" x14ac:dyDescent="0.3">
      <c r="A327" s="12" t="s">
        <v>1281</v>
      </c>
      <c r="B327" s="12" t="s">
        <v>1282</v>
      </c>
      <c r="C327" s="16" t="str">
        <f>[1]!s_info_mkt(A327)</f>
        <v>科创板</v>
      </c>
      <c r="D327" s="16" t="str">
        <f>[1]!s_ipo_listeddate(A327)</f>
        <v>2020-12-23</v>
      </c>
      <c r="E327" s="16" t="str">
        <f>[1]!lastradeday_s("000002","")</f>
        <v>2026-06-22</v>
      </c>
      <c r="F327" s="16" t="str">
        <f>[1]!s_info_industry_csrc2023(A327,"",3)</f>
        <v>通用设备制造业</v>
      </c>
      <c r="G327" s="16" t="str">
        <f>[1]!s_info_industry_csrc2023(A327,"",1)</f>
        <v>制造业</v>
      </c>
      <c r="H327" s="16">
        <f>[1]!s_is(A327,83,"FY","YTD","20251231",1,"",100000000)</f>
        <v>19.721875904699999</v>
      </c>
      <c r="I327" s="16">
        <f>[1]!s_is(A327,83,"FY","YTD","20241231",1,"",100000000)</f>
        <v>12.851813673199999</v>
      </c>
      <c r="J327" s="16">
        <f t="shared" si="15"/>
        <v>0.53455974434380438</v>
      </c>
      <c r="K327" s="16">
        <f>[1]!s_is(A327,61,"FY","YTD","20251231",1,"",100000000)</f>
        <v>0.55211671330000001</v>
      </c>
      <c r="L327" s="16">
        <f>[1]!s_is(A327,61,"FY","YTD","20241231",1,"",100000000)</f>
        <v>0.54526001940000002</v>
      </c>
      <c r="M327" s="16">
        <f t="shared" si="16"/>
        <v>1.2575090151566664E-2</v>
      </c>
      <c r="N327" s="16">
        <f>[1]!s_fa_roe(A327,"20251231")</f>
        <v>3.2317999999999998</v>
      </c>
      <c r="O327" s="16">
        <f>[1]!s_stmnote_rdexp(A327,"20251231",1,10000)</f>
        <v>15051.595096999999</v>
      </c>
      <c r="P327" s="20">
        <f t="shared" si="17"/>
        <v>7.6319287119198401E-2</v>
      </c>
      <c r="Q327" s="16">
        <f>[1]!s_margin_tradingbalance(A327,"",10000)</f>
        <v>68473.121400000004</v>
      </c>
      <c r="R327" s="16">
        <f>[1]!s_margin_seclendingbalance(A327,"",10000)</f>
        <v>41.389000000000003</v>
      </c>
      <c r="S327" s="17">
        <f>[1]!s_val_ev(A327,"",100000000)</f>
        <v>94.004436033199994</v>
      </c>
      <c r="T327" s="17">
        <f>[1]!share_freesharesmv(A327,"",100000000)</f>
        <v>62.6752823092</v>
      </c>
      <c r="U327" s="17">
        <f>[1]!s_dq_amount_btin(A327,E327,100000000)</f>
        <v>5.5421373699999998</v>
      </c>
      <c r="V327" s="17">
        <f>[1]!s_dq_turn(A327,E327)</f>
        <v>5.919292529593811</v>
      </c>
      <c r="W327" s="2">
        <f>[1]!s_pq_amount(A327,"20260101","",100000000)</f>
        <v>451.31244566999999</v>
      </c>
      <c r="X327" s="2">
        <f>[1]!s_pq_avgamount(A327,"20260101","",100000000)</f>
        <v>4.1028404151818183</v>
      </c>
      <c r="Y327" s="17">
        <f>[1]!s_ipo_dilutedpe(A327)</f>
        <v>30.04</v>
      </c>
      <c r="Z327" s="12">
        <f>[1]!s_ipo_collection_total(A327,100000000)</f>
        <v>7.824675</v>
      </c>
      <c r="AA327" s="2">
        <f>[1]!s_val_pe_ttm(A327,E327)</f>
        <v>108.49787139892578</v>
      </c>
      <c r="AB327" s="5">
        <f>[1]!s_info_zjtxornot1(A327,"")</f>
        <v>0</v>
      </c>
      <c r="AC327" s="22" t="str">
        <f>[1]!s_info_nature1(A327,"")</f>
        <v>外资企业</v>
      </c>
      <c r="AD327" s="6" t="str">
        <f>[1]!s_info_city(A327)</f>
        <v>昆山市</v>
      </c>
      <c r="AE327" s="6" t="str">
        <f>[1]!s_info_province(A327)</f>
        <v>江苏省</v>
      </c>
      <c r="AF327">
        <v>120.965808</v>
      </c>
      <c r="AG327">
        <v>31.328937</v>
      </c>
    </row>
    <row r="328" spans="1:33" x14ac:dyDescent="0.3">
      <c r="A328" s="12" t="s">
        <v>1283</v>
      </c>
      <c r="B328" s="12" t="s">
        <v>1284</v>
      </c>
      <c r="C328" s="16" t="str">
        <f>[1]!s_info_mkt(A328)</f>
        <v>主板</v>
      </c>
      <c r="D328" s="16" t="str">
        <f>[1]!s_ipo_listeddate(A328)</f>
        <v>2025-07-23</v>
      </c>
      <c r="E328" s="16" t="str">
        <f>[1]!lastradeday_s("000002","")</f>
        <v>2026-06-22</v>
      </c>
      <c r="F328" s="16" t="str">
        <f>[1]!s_info_industry_csrc2023(A328,"",3)</f>
        <v>食品制造业</v>
      </c>
      <c r="G328" s="16" t="str">
        <f>[1]!s_info_industry_csrc2023(A328,"",1)</f>
        <v>制造业</v>
      </c>
      <c r="H328" s="16">
        <f>[1]!s_is(A328,83,"FY","YTD","20251231",1,"",100000000)</f>
        <v>10.930469154000001</v>
      </c>
      <c r="I328" s="16">
        <f>[1]!s_is(A328,83,"FY","YTD","20241231",1,"",100000000)</f>
        <v>10.018574127799999</v>
      </c>
      <c r="J328" s="16">
        <f t="shared" si="15"/>
        <v>9.1020440091333255E-2</v>
      </c>
      <c r="K328" s="16">
        <f>[1]!s_is(A328,61,"FY","YTD","20251231",1,"",100000000)</f>
        <v>1.3369062093999999</v>
      </c>
      <c r="L328" s="16">
        <f>[1]!s_is(A328,61,"FY","YTD","20241231",1,"",100000000)</f>
        <v>1.7444449793000001</v>
      </c>
      <c r="M328" s="16">
        <f t="shared" si="16"/>
        <v>-0.23362087926873723</v>
      </c>
      <c r="N328" s="16">
        <f>[1]!s_fa_roe(A328,"20251231")</f>
        <v>10.753</v>
      </c>
      <c r="O328" s="16">
        <f>[1]!s_stmnote_rdexp(A328,"20251231",1,10000)</f>
        <v>5249.0391229999996</v>
      </c>
      <c r="P328" s="20">
        <f t="shared" si="17"/>
        <v>4.8022084405033208E-2</v>
      </c>
      <c r="Q328" s="16">
        <f>[1]!s_margin_tradingbalance(A328,"",10000)</f>
        <v>7740.1158999999998</v>
      </c>
      <c r="R328" s="16">
        <f>[1]!s_margin_seclendingbalance(A328,"",10000)</f>
        <v>28.51</v>
      </c>
      <c r="S328" s="17">
        <f>[1]!s_val_ev(A328,"",100000000)</f>
        <v>121.76304399999999</v>
      </c>
      <c r="T328" s="17">
        <f>[1]!share_freesharesmv(A328,"",100000000)</f>
        <v>12.178435199999999</v>
      </c>
      <c r="U328" s="17">
        <f>[1]!s_dq_amount_btin(A328,E328,100000000)</f>
        <v>2.52004896</v>
      </c>
      <c r="V328" s="17">
        <f>[1]!s_dq_turn(A328,E328)</f>
        <v>21.299172665466905</v>
      </c>
      <c r="W328" s="2">
        <f>[1]!s_pq_amount(A328,"20260101","",100000000)</f>
        <v>48.84577127</v>
      </c>
      <c r="X328" s="2">
        <f>[1]!s_pq_avgamount(A328,"20260101","",100000000)</f>
        <v>0.44405246609090909</v>
      </c>
      <c r="Y328" s="17">
        <f>[1]!s_ipo_dilutedpe(A328)</f>
        <v>25.51</v>
      </c>
      <c r="Z328" s="12">
        <f>[1]!s_ipo_collection_total(A328,100000000)</f>
        <v>5.4410879999999997</v>
      </c>
      <c r="AA328" s="2">
        <f>[1]!s_val_pe_ttm(A328,E328)</f>
        <v>106.79437255859375</v>
      </c>
      <c r="AB328" s="5">
        <f>[1]!s_info_zjtxornot1(A328,"")</f>
        <v>0</v>
      </c>
      <c r="AC328" s="22" t="str">
        <f>[1]!s_info_nature1(A328,"")</f>
        <v>民营企业</v>
      </c>
      <c r="AD328" s="6" t="str">
        <f>[1]!s_info_city(A328)</f>
        <v>江阴市</v>
      </c>
      <c r="AE328" s="6" t="str">
        <f>[1]!s_info_province(A328)</f>
        <v>江苏省</v>
      </c>
      <c r="AF328">
        <v>120.31067899999999</v>
      </c>
      <c r="AG328">
        <v>31.837425</v>
      </c>
    </row>
    <row r="329" spans="1:33" x14ac:dyDescent="0.3">
      <c r="A329" s="12" t="s">
        <v>1285</v>
      </c>
      <c r="B329" s="12" t="s">
        <v>1286</v>
      </c>
      <c r="C329" s="16" t="str">
        <f>[1]!s_info_mkt(A329)</f>
        <v>主板</v>
      </c>
      <c r="D329" s="16" t="str">
        <f>[1]!s_ipo_listeddate(A329)</f>
        <v>2016-05-19</v>
      </c>
      <c r="E329" s="16" t="str">
        <f>[1]!lastradeday_s("000002","")</f>
        <v>2026-06-22</v>
      </c>
      <c r="F329" s="16" t="str">
        <f>[1]!s_info_industry_csrc2023(A329,"",3)</f>
        <v>金属制品业</v>
      </c>
      <c r="G329" s="16" t="str">
        <f>[1]!s_info_industry_csrc2023(A329,"",1)</f>
        <v>制造业</v>
      </c>
      <c r="H329" s="16">
        <f>[1]!s_is(A329,83,"FY","YTD","20251231",1,"",100000000)</f>
        <v>16.908685872700001</v>
      </c>
      <c r="I329" s="16">
        <f>[1]!s_is(A329,83,"FY","YTD","20241231",1,"",100000000)</f>
        <v>18.629801521300003</v>
      </c>
      <c r="J329" s="16">
        <f t="shared" si="15"/>
        <v>-9.2385077030058493E-2</v>
      </c>
      <c r="K329" s="16">
        <f>[1]!s_is(A329,61,"FY","YTD","20251231",1,"",100000000)</f>
        <v>1.5440933912999999</v>
      </c>
      <c r="L329" s="16">
        <f>[1]!s_is(A329,61,"FY","YTD","20241231",1,"",100000000)</f>
        <v>2.3714606346</v>
      </c>
      <c r="M329" s="16">
        <f t="shared" si="16"/>
        <v>-0.34888508425085207</v>
      </c>
      <c r="N329" s="16">
        <f>[1]!s_fa_roe(A329,"20251231")</f>
        <v>5.9114000000000004</v>
      </c>
      <c r="O329" s="16">
        <f>[1]!s_stmnote_rdexp(A329,"20251231",1,10000)</f>
        <v>7598.4860390000003</v>
      </c>
      <c r="P329" s="20">
        <f t="shared" si="17"/>
        <v>4.4938359469248713E-2</v>
      </c>
      <c r="Q329" s="16">
        <f>[1]!s_margin_tradingbalance(A329,"",10000)</f>
        <v>0</v>
      </c>
      <c r="R329" s="16">
        <f>[1]!s_margin_seclendingbalance(A329,"",10000)</f>
        <v>0</v>
      </c>
      <c r="S329" s="17">
        <f>[1]!s_val_ev(A329,"",100000000)</f>
        <v>42.795714502499997</v>
      </c>
      <c r="T329" s="17">
        <f>[1]!share_freesharesmv(A329,"",100000000)</f>
        <v>23.895382583699998</v>
      </c>
      <c r="U329" s="17">
        <f>[1]!s_dq_amount_btin(A329,E329,100000000)</f>
        <v>1.55159746</v>
      </c>
      <c r="V329" s="17">
        <f>[1]!s_dq_turn(A329,E329)</f>
        <v>3.6525355748148254</v>
      </c>
      <c r="W329" s="2">
        <f>[1]!s_pq_amount(A329,"20260101","",100000000)</f>
        <v>77.021261409999994</v>
      </c>
      <c r="X329" s="2">
        <f>[1]!s_pq_avgamount(A329,"20260101","",100000000)</f>
        <v>0.70019328554545446</v>
      </c>
      <c r="Y329" s="17">
        <f>[1]!s_ipo_dilutedpe(A329)</f>
        <v>18.989999999999998</v>
      </c>
      <c r="Z329" s="12">
        <f>[1]!s_ipo_collection_total(A329,100000000)</f>
        <v>5.26823</v>
      </c>
      <c r="AA329" s="2">
        <f>[1]!s_val_pe_ttm(A329,E329)</f>
        <v>28.946722030639648</v>
      </c>
      <c r="AB329" s="5">
        <f>[1]!s_info_zjtxornot1(A329,"")</f>
        <v>1</v>
      </c>
      <c r="AC329" s="22" t="str">
        <f>[1]!s_info_nature1(A329,"")</f>
        <v>民营企业</v>
      </c>
      <c r="AD329" s="6" t="str">
        <f>[1]!s_info_city(A329)</f>
        <v>南通市</v>
      </c>
      <c r="AE329" s="6" t="str">
        <f>[1]!s_info_province(A329)</f>
        <v>江苏省</v>
      </c>
      <c r="AF329">
        <v>120.864608</v>
      </c>
      <c r="AG329">
        <v>32.016212000000003</v>
      </c>
    </row>
    <row r="330" spans="1:33" x14ac:dyDescent="0.3">
      <c r="A330" s="12" t="s">
        <v>1287</v>
      </c>
      <c r="B330" s="12" t="s">
        <v>1288</v>
      </c>
      <c r="C330" s="16" t="str">
        <f>[1]!s_info_mkt(A330)</f>
        <v>主板</v>
      </c>
      <c r="D330" s="16" t="str">
        <f>[1]!s_ipo_listeddate(A330)</f>
        <v>2017-11-10</v>
      </c>
      <c r="E330" s="16" t="str">
        <f>[1]!lastradeday_s("000002","")</f>
        <v>2026-06-22</v>
      </c>
      <c r="F330" s="16" t="str">
        <f>[1]!s_info_industry_csrc2023(A330,"",3)</f>
        <v>计算机、通信和其他电子设备制造业</v>
      </c>
      <c r="G330" s="16" t="str">
        <f>[1]!s_info_industry_csrc2023(A330,"",1)</f>
        <v>制造业</v>
      </c>
      <c r="H330" s="16">
        <f>[1]!s_is(A330,83,"FY","YTD","20251231",1,"",100000000)</f>
        <v>48.234056976400005</v>
      </c>
      <c r="I330" s="16">
        <f>[1]!s_is(A330,83,"FY","YTD","20241231",1,"",100000000)</f>
        <v>36.520508377600002</v>
      </c>
      <c r="J330" s="16">
        <f t="shared" si="15"/>
        <v>0.32073892503600954</v>
      </c>
      <c r="K330" s="16">
        <f>[1]!s_is(A330,61,"FY","YTD","20251231",1,"",100000000)</f>
        <v>2.6348520958999999</v>
      </c>
      <c r="L330" s="16">
        <f>[1]!s_is(A330,61,"FY","YTD","20241231",1,"",100000000)</f>
        <v>1.6668120469999999</v>
      </c>
      <c r="M330" s="16">
        <f t="shared" si="16"/>
        <v>0.58077336952436853</v>
      </c>
      <c r="N330" s="16">
        <f>[1]!s_fa_roe(A330,"20251231")</f>
        <v>5.3992000000000004</v>
      </c>
      <c r="O330" s="16">
        <f>[1]!s_stmnote_rdexp(A330,"20251231",1,10000)</f>
        <v>45616.094325999999</v>
      </c>
      <c r="P330" s="20">
        <f t="shared" si="17"/>
        <v>9.4572377248546752E-2</v>
      </c>
      <c r="Q330" s="16">
        <f>[1]!s_margin_tradingbalance(A330,"",10000)</f>
        <v>387107.98629999999</v>
      </c>
      <c r="R330" s="16">
        <f>[1]!s_margin_seclendingbalance(A330,"",10000)</f>
        <v>1971.6225999999999</v>
      </c>
      <c r="S330" s="17">
        <f>[1]!s_val_ev(A330,"",100000000)</f>
        <v>762.26961419333998</v>
      </c>
      <c r="T330" s="17">
        <f>[1]!share_freesharesmv(A330,"",100000000)</f>
        <v>574.78346941619998</v>
      </c>
      <c r="U330" s="17">
        <f>[1]!s_dq_amount_btin(A330,E330,100000000)</f>
        <v>81.469415310000002</v>
      </c>
      <c r="V330" s="17">
        <f>[1]!s_dq_turn(A330,E330)</f>
        <v>13.016900752921096</v>
      </c>
      <c r="W330" s="2">
        <f>[1]!s_pq_amount(A330,"20260101","",100000000)</f>
        <v>4651.6383715499996</v>
      </c>
      <c r="X330" s="2">
        <f>[1]!s_pq_avgamount(A330,"20260101","",100000000)</f>
        <v>42.287621559545457</v>
      </c>
      <c r="Y330" s="17">
        <f>[1]!s_ipo_dilutedpe(A330)</f>
        <v>22.99</v>
      </c>
      <c r="Z330" s="12">
        <f>[1]!s_ipo_collection_total(A330,100000000)</f>
        <v>3.6824172945</v>
      </c>
      <c r="AA330" s="2">
        <f>[1]!s_val_pe_ttm(A330,E330)</f>
        <v>248.02577209472656</v>
      </c>
      <c r="AB330" s="5">
        <f>[1]!s_info_zjtxornot1(A330,"")</f>
        <v>0</v>
      </c>
      <c r="AC330" s="22" t="str">
        <f>[1]!s_info_nature1(A330,"")</f>
        <v>外资企业</v>
      </c>
      <c r="AD330" s="6" t="str">
        <f>[1]!s_info_city(A330)</f>
        <v>上海市</v>
      </c>
      <c r="AE330" s="6" t="str">
        <f>[1]!s_info_province(A330)</f>
        <v>上海</v>
      </c>
      <c r="AF330">
        <v>121.472644</v>
      </c>
      <c r="AG330">
        <v>31.231705999999999</v>
      </c>
    </row>
    <row r="331" spans="1:33" x14ac:dyDescent="0.3">
      <c r="A331" s="12" t="s">
        <v>1289</v>
      </c>
      <c r="B331" s="12" t="s">
        <v>1290</v>
      </c>
      <c r="C331" s="16" t="str">
        <f>[1]!s_info_mkt(A331)</f>
        <v>创业板</v>
      </c>
      <c r="D331" s="16" t="str">
        <f>[1]!s_ipo_listeddate(A331)</f>
        <v>2017-12-08</v>
      </c>
      <c r="E331" s="16" t="str">
        <f>[1]!lastradeday_s("000002","")</f>
        <v>2026-06-22</v>
      </c>
      <c r="F331" s="16" t="str">
        <f>[1]!s_info_industry_csrc2023(A331,"",3)</f>
        <v>橡胶和塑料制品业</v>
      </c>
      <c r="G331" s="16" t="str">
        <f>[1]!s_info_industry_csrc2023(A331,"",1)</f>
        <v>制造业</v>
      </c>
      <c r="H331" s="16">
        <f>[1]!s_is(A331,83,"FY","YTD","20251231",1,"",100000000)</f>
        <v>11.5690121787</v>
      </c>
      <c r="I331" s="16">
        <f>[1]!s_is(A331,83,"FY","YTD","20241231",1,"",100000000)</f>
        <v>9.5812613661999997</v>
      </c>
      <c r="J331" s="16">
        <f t="shared" si="15"/>
        <v>0.20746233053533292</v>
      </c>
      <c r="K331" s="16">
        <f>[1]!s_is(A331,61,"FY","YTD","20251231",1,"",100000000)</f>
        <v>0.35609646009999996</v>
      </c>
      <c r="L331" s="16">
        <f>[1]!s_is(A331,61,"FY","YTD","20241231",1,"",100000000)</f>
        <v>0.17279483780000002</v>
      </c>
      <c r="M331" s="16">
        <f t="shared" si="16"/>
        <v>1.0608049675196947</v>
      </c>
      <c r="N331" s="16">
        <f>[1]!s_fa_roe(A331,"20251231")</f>
        <v>5.8350999999999997</v>
      </c>
      <c r="O331" s="16">
        <f>[1]!s_stmnote_rdexp(A331,"20251231",1,10000)</f>
        <v>5398.391028</v>
      </c>
      <c r="P331" s="20">
        <f t="shared" si="17"/>
        <v>4.6662506224508203E-2</v>
      </c>
      <c r="Q331" s="16">
        <f>[1]!s_margin_tradingbalance(A331,"",10000)</f>
        <v>0</v>
      </c>
      <c r="R331" s="16">
        <f>[1]!s_margin_seclendingbalance(A331,"",10000)</f>
        <v>0</v>
      </c>
      <c r="S331" s="17">
        <f>[1]!s_val_ev(A331,"",100000000)</f>
        <v>109.27818121</v>
      </c>
      <c r="T331" s="17">
        <f>[1]!share_freesharesmv(A331,"",100000000)</f>
        <v>82.842247310800005</v>
      </c>
      <c r="U331" s="17">
        <f>[1]!s_dq_amount_btin(A331,E331,100000000)</f>
        <v>7.2543954599999996</v>
      </c>
      <c r="V331" s="17">
        <f>[1]!s_dq_turn(A331,E331)</f>
        <v>7.0211788035751184</v>
      </c>
      <c r="W331" s="2">
        <f>[1]!s_pq_amount(A331,"20260101","",100000000)</f>
        <v>808.32985925000003</v>
      </c>
      <c r="X331" s="2">
        <f>[1]!s_pq_avgamount(A331,"20260101","",100000000)</f>
        <v>7.3484532659090913</v>
      </c>
      <c r="Y331" s="17">
        <f>[1]!s_ipo_dilutedpe(A331)</f>
        <v>22.98</v>
      </c>
      <c r="Z331" s="12">
        <f>[1]!s_ipo_collection_total(A331,100000000)</f>
        <v>2.9127999999999998</v>
      </c>
      <c r="AA331" s="2">
        <f>[1]!s_val_pe_ttm(A331,E331)</f>
        <v>484.93408203125</v>
      </c>
      <c r="AB331" s="5">
        <f>[1]!s_info_zjtxornot1(A331,"")</f>
        <v>0</v>
      </c>
      <c r="AC331" s="22" t="str">
        <f>[1]!s_info_nature1(A331,"")</f>
        <v>民营企业</v>
      </c>
      <c r="AD331" s="6" t="str">
        <f>[1]!s_info_city(A331)</f>
        <v>深圳市</v>
      </c>
      <c r="AE331" s="6" t="str">
        <f>[1]!s_info_province(A331)</f>
        <v>广东省</v>
      </c>
      <c r="AF331">
        <v>114.085947</v>
      </c>
      <c r="AG331">
        <v>22.547000000000001</v>
      </c>
    </row>
    <row r="332" spans="1:33" x14ac:dyDescent="0.3">
      <c r="A332" s="12" t="s">
        <v>1291</v>
      </c>
      <c r="B332" s="12" t="s">
        <v>1292</v>
      </c>
      <c r="C332" s="16" t="str">
        <f>[1]!s_info_mkt(A332)</f>
        <v>创业板</v>
      </c>
      <c r="D332" s="16" t="str">
        <f>[1]!s_ipo_listeddate(A332)</f>
        <v>2022-07-26</v>
      </c>
      <c r="E332" s="16" t="str">
        <f>[1]!lastradeday_s("000002","")</f>
        <v>2026-06-22</v>
      </c>
      <c r="F332" s="16" t="str">
        <f>[1]!s_info_industry_csrc2023(A332,"",3)</f>
        <v>专业技术服务业</v>
      </c>
      <c r="G332" s="16" t="str">
        <f>[1]!s_info_industry_csrc2023(A332,"",1)</f>
        <v>科学研究和技术服务业</v>
      </c>
      <c r="H332" s="16">
        <f>[1]!s_is(A332,83,"FY","YTD","20251231",1,"",100000000)</f>
        <v>3.2383722939999999</v>
      </c>
      <c r="I332" s="16">
        <f>[1]!s_is(A332,83,"FY","YTD","20241231",1,"",100000000)</f>
        <v>3.8880821269000001</v>
      </c>
      <c r="J332" s="16">
        <f t="shared" si="15"/>
        <v>-0.16710290875929079</v>
      </c>
      <c r="K332" s="16">
        <f>[1]!s_is(A332,61,"FY","YTD","20251231",1,"",100000000)</f>
        <v>-1.3024468701</v>
      </c>
      <c r="L332" s="16">
        <f>[1]!s_is(A332,61,"FY","YTD","20241231",1,"",100000000)</f>
        <v>-1.5826873844</v>
      </c>
      <c r="M332" s="16">
        <f t="shared" si="16"/>
        <v>0.17706624634923701</v>
      </c>
      <c r="N332" s="16">
        <f>[1]!s_fa_roe(A332,"20251231")</f>
        <v>-13.7319</v>
      </c>
      <c r="O332" s="16">
        <f>[1]!s_stmnote_rdexp(A332,"20251231",1,10000)</f>
        <v>2104.1105870000001</v>
      </c>
      <c r="P332" s="20">
        <f t="shared" si="17"/>
        <v>6.4974326481808772E-2</v>
      </c>
      <c r="Q332" s="16">
        <f>[1]!s_margin_tradingbalance(A332,"",10000)</f>
        <v>44889.2736</v>
      </c>
      <c r="R332" s="16">
        <f>[1]!s_margin_seclendingbalance(A332,"",10000)</f>
        <v>74.819999999999993</v>
      </c>
      <c r="S332" s="17">
        <f>[1]!s_val_ev(A332,"",100000000)</f>
        <v>141.41220000000001</v>
      </c>
      <c r="T332" s="17">
        <f>[1]!share_freesharesmv(A332,"",100000000)</f>
        <v>65.729865000000004</v>
      </c>
      <c r="U332" s="17">
        <f>[1]!s_dq_amount_btin(A332,E332,100000000)</f>
        <v>7.9032414400000004</v>
      </c>
      <c r="V332" s="17">
        <f>[1]!s_dq_turn(A332,E332)</f>
        <v>8.0985196309804763</v>
      </c>
      <c r="W332" s="2">
        <f>[1]!s_pq_amount(A332,"20260101","",100000000)</f>
        <v>1093.7759198700001</v>
      </c>
      <c r="X332" s="2">
        <f>[1]!s_pq_avgamount(A332,"20260101","",100000000)</f>
        <v>9.9434174533636366</v>
      </c>
      <c r="Y332" s="17">
        <f>[1]!s_ipo_dilutedpe(A332)</f>
        <v>59.88</v>
      </c>
      <c r="Z332" s="12">
        <f>[1]!s_ipo_collection_total(A332,100000000)</f>
        <v>9.1215299999999999</v>
      </c>
      <c r="AA332" s="2">
        <f>[1]!s_val_pe_ttm(A332,E332)</f>
        <v>-94.787879943847656</v>
      </c>
      <c r="AB332" s="5">
        <f>[1]!s_info_zjtxornot1(A332,"")</f>
        <v>0</v>
      </c>
      <c r="AC332" s="22" t="str">
        <f>[1]!s_info_nature1(A332,"")</f>
        <v>民营企业</v>
      </c>
      <c r="AD332" s="6" t="str">
        <f>[1]!s_info_city(A332)</f>
        <v>西安市</v>
      </c>
      <c r="AE332" s="6" t="str">
        <f>[1]!s_info_province(A332)</f>
        <v>陕西省</v>
      </c>
      <c r="AF332">
        <v>108.948024</v>
      </c>
      <c r="AG332">
        <v>34.263160999999997</v>
      </c>
    </row>
    <row r="333" spans="1:33" x14ac:dyDescent="0.3">
      <c r="A333" s="12" t="s">
        <v>1293</v>
      </c>
      <c r="B333" s="12" t="s">
        <v>1294</v>
      </c>
      <c r="C333" s="16" t="str">
        <f>[1]!s_info_mkt(A333)</f>
        <v>主板</v>
      </c>
      <c r="D333" s="16" t="str">
        <f>[1]!s_ipo_listeddate(A333)</f>
        <v>2015-05-13</v>
      </c>
      <c r="E333" s="16" t="str">
        <f>[1]!lastradeday_s("000002","")</f>
        <v>2026-06-22</v>
      </c>
      <c r="F333" s="16" t="str">
        <f>[1]!s_info_industry_csrc2023(A333,"",3)</f>
        <v>电气机械和器材制造业</v>
      </c>
      <c r="G333" s="16" t="str">
        <f>[1]!s_info_industry_csrc2023(A333,"",1)</f>
        <v>制造业</v>
      </c>
      <c r="H333" s="16">
        <f>[1]!s_is(A333,83,"FY","YTD","20251231",1,"",100000000)</f>
        <v>98.671126437500007</v>
      </c>
      <c r="I333" s="16">
        <f>[1]!s_is(A333,83,"FY","YTD","20241231",1,"",100000000)</f>
        <v>97.649260678499999</v>
      </c>
      <c r="J333" s="16">
        <f t="shared" si="15"/>
        <v>1.0464654334295442E-2</v>
      </c>
      <c r="K333" s="16">
        <f>[1]!s_is(A333,61,"FY","YTD","20251231",1,"",100000000)</f>
        <v>7.9933823094000003</v>
      </c>
      <c r="L333" s="16">
        <f>[1]!s_is(A333,61,"FY","YTD","20241231",1,"",100000000)</f>
        <v>12.304433041800001</v>
      </c>
      <c r="M333" s="16">
        <f t="shared" si="16"/>
        <v>-0.35036565421216209</v>
      </c>
      <c r="N333" s="16">
        <f>[1]!s_fa_roe(A333,"20251231")</f>
        <v>14.965299999999999</v>
      </c>
      <c r="O333" s="16">
        <f>[1]!s_stmnote_rdexp(A333,"20251231",1,10000)</f>
        <v>54289.894760000003</v>
      </c>
      <c r="P333" s="20">
        <f t="shared" si="17"/>
        <v>5.5021055013888147E-2</v>
      </c>
      <c r="Q333" s="16">
        <f>[1]!s_margin_tradingbalance(A333,"",10000)</f>
        <v>34839.945599999999</v>
      </c>
      <c r="R333" s="16">
        <f>[1]!s_margin_seclendingbalance(A333,"",10000)</f>
        <v>169.328</v>
      </c>
      <c r="S333" s="17">
        <f>[1]!s_val_ev(A333,"",100000000)</f>
        <v>181.30805487959998</v>
      </c>
      <c r="T333" s="17">
        <f>[1]!share_freesharesmv(A333,"",100000000)</f>
        <v>34.750009729799999</v>
      </c>
      <c r="U333" s="17">
        <f>[1]!s_dq_amount_btin(A333,E333,100000000)</f>
        <v>1.3207939799999999</v>
      </c>
      <c r="V333" s="17">
        <f>[1]!s_dq_turn(A333,E333)</f>
        <v>0.7637458598954967</v>
      </c>
      <c r="W333" s="2">
        <f>[1]!s_pq_amount(A333,"20260101","",100000000)</f>
        <v>117.12062582999999</v>
      </c>
      <c r="X333" s="2">
        <f>[1]!s_pq_avgamount(A333,"20260101","",100000000)</f>
        <v>1.064732962090909</v>
      </c>
      <c r="Y333" s="17">
        <f>[1]!s_ipo_dilutedpe(A333)</f>
        <v>22.99</v>
      </c>
      <c r="Z333" s="12">
        <f>[1]!s_ipo_collection_total(A333,100000000)</f>
        <v>7.8228</v>
      </c>
      <c r="AA333" s="2">
        <f>[1]!s_val_pe_ttm(A333,E333)</f>
        <v>30.795032501220703</v>
      </c>
      <c r="AB333" s="5">
        <f>[1]!s_info_zjtxornot1(A333,"")</f>
        <v>0</v>
      </c>
      <c r="AC333" s="22" t="str">
        <f>[1]!s_info_nature1(A333,"")</f>
        <v>民营企业</v>
      </c>
      <c r="AD333" s="6" t="str">
        <f>[1]!s_info_city(A333)</f>
        <v>苏州市</v>
      </c>
      <c r="AE333" s="6" t="str">
        <f>[1]!s_info_province(A333)</f>
        <v>江苏省</v>
      </c>
      <c r="AF333">
        <v>120.619585</v>
      </c>
      <c r="AG333">
        <v>31.299378999999998</v>
      </c>
    </row>
    <row r="334" spans="1:33" x14ac:dyDescent="0.3">
      <c r="A334" s="12" t="s">
        <v>1295</v>
      </c>
      <c r="B334" s="12" t="s">
        <v>1296</v>
      </c>
      <c r="C334" s="16" t="str">
        <f>[1]!s_info_mkt(A334)</f>
        <v>科创板</v>
      </c>
      <c r="D334" s="16" t="str">
        <f>[1]!s_ipo_listeddate(A334)</f>
        <v>2020-07-15</v>
      </c>
      <c r="E334" s="16" t="str">
        <f>[1]!lastradeday_s("000002","")</f>
        <v>2026-06-22</v>
      </c>
      <c r="F334" s="16" t="str">
        <f>[1]!s_info_industry_csrc2023(A334,"",3)</f>
        <v>通用设备制造业</v>
      </c>
      <c r="G334" s="16" t="str">
        <f>[1]!s_info_industry_csrc2023(A334,"",1)</f>
        <v>制造业</v>
      </c>
      <c r="H334" s="16">
        <f>[1]!s_is(A334,83,"FY","YTD","20251231",1,"",100000000)</f>
        <v>9.3212935870999996</v>
      </c>
      <c r="I334" s="16">
        <f>[1]!s_is(A334,83,"FY","YTD","20241231",1,"",100000000)</f>
        <v>13.7319301718</v>
      </c>
      <c r="J334" s="16">
        <f t="shared" si="15"/>
        <v>-0.32119567529972726</v>
      </c>
      <c r="K334" s="16">
        <f>[1]!s_is(A334,61,"FY","YTD","20251231",1,"",100000000)</f>
        <v>-4.9708896238999998</v>
      </c>
      <c r="L334" s="16">
        <f>[1]!s_is(A334,61,"FY","YTD","20241231",1,"",100000000)</f>
        <v>-1.5715529049000001</v>
      </c>
      <c r="M334" s="16">
        <f t="shared" si="16"/>
        <v>-2.1630431329426378</v>
      </c>
      <c r="N334" s="16">
        <f>[1]!s_fa_roe(A334,"20251231")</f>
        <v>-35.128599999999999</v>
      </c>
      <c r="O334" s="16">
        <f>[1]!s_stmnote_rdexp(A334,"20251231",1,10000)</f>
        <v>19419.650000000001</v>
      </c>
      <c r="P334" s="20">
        <f t="shared" si="17"/>
        <v>0.20833642689760787</v>
      </c>
      <c r="Q334" s="16">
        <f>[1]!s_margin_tradingbalance(A334,"",10000)</f>
        <v>34829.163099999998</v>
      </c>
      <c r="R334" s="16">
        <f>[1]!s_margin_seclendingbalance(A334,"",10000)</f>
        <v>82.401799999999994</v>
      </c>
      <c r="S334" s="17">
        <f>[1]!s_val_ev(A334,"",100000000)</f>
        <v>104.61689</v>
      </c>
      <c r="T334" s="17">
        <f>[1]!share_freesharesmv(A334,"",100000000)</f>
        <v>52.294264436999995</v>
      </c>
      <c r="U334" s="17">
        <f>[1]!s_dq_amount_btin(A334,E334,100000000)</f>
        <v>3.7248939700000001</v>
      </c>
      <c r="V334" s="17">
        <f>[1]!s_dq_turn(A334,E334)</f>
        <v>3.5553380735175746</v>
      </c>
      <c r="W334" s="2">
        <f>[1]!s_pq_amount(A334,"20260101","",100000000)</f>
        <v>245.28951581999999</v>
      </c>
      <c r="X334" s="2">
        <f>[1]!s_pq_avgamount(A334,"20260101","",100000000)</f>
        <v>2.4528951582</v>
      </c>
      <c r="Y334" s="17">
        <f>[1]!s_ipo_dilutedpe(A334)</f>
        <v>0</v>
      </c>
      <c r="Z334" s="12">
        <f>[1]!s_ipo_collection_total(A334,100000000)</f>
        <v>8.2833742130000001</v>
      </c>
      <c r="AA334" s="2">
        <f>[1]!s_val_pe_ttm(A334,E334)</f>
        <v>-23.802669525146484</v>
      </c>
      <c r="AB334" s="5">
        <f>[1]!s_info_zjtxornot1(A334,"")</f>
        <v>1</v>
      </c>
      <c r="AC334" s="22" t="str">
        <f>[1]!s_info_nature1(A334,"")</f>
        <v>地方国有企业</v>
      </c>
      <c r="AD334" s="6" t="str">
        <f>[1]!s_info_city(A334)</f>
        <v>芜湖市</v>
      </c>
      <c r="AE334" s="6" t="str">
        <f>[1]!s_info_province(A334)</f>
        <v>安徽省</v>
      </c>
      <c r="AF334">
        <v>118.376451</v>
      </c>
      <c r="AG334">
        <v>31.326319000000002</v>
      </c>
    </row>
    <row r="335" spans="1:33" x14ac:dyDescent="0.3">
      <c r="A335" s="12" t="s">
        <v>1297</v>
      </c>
      <c r="B335" s="12" t="s">
        <v>1298</v>
      </c>
      <c r="C335" s="16" t="str">
        <f>[1]!s_info_mkt(A335)</f>
        <v>科创板</v>
      </c>
      <c r="D335" s="16" t="str">
        <f>[1]!s_ipo_listeddate(A335)</f>
        <v>2021-04-01</v>
      </c>
      <c r="E335" s="16" t="str">
        <f>[1]!lastradeday_s("000002","")</f>
        <v>2026-06-22</v>
      </c>
      <c r="F335" s="16" t="str">
        <f>[1]!s_info_industry_csrc2023(A335,"",3)</f>
        <v>专用设备制造业</v>
      </c>
      <c r="G335" s="16" t="str">
        <f>[1]!s_info_industry_csrc2023(A335,"",1)</f>
        <v>制造业</v>
      </c>
      <c r="H335" s="16">
        <f>[1]!s_is(A335,83,"FY","YTD","20251231",1,"",100000000)</f>
        <v>14.081212603199999</v>
      </c>
      <c r="I335" s="16">
        <f>[1]!s_is(A335,83,"FY","YTD","20241231",1,"",100000000)</f>
        <v>9.5394279524000005</v>
      </c>
      <c r="J335" s="16">
        <f t="shared" si="15"/>
        <v>0.47610660444868103</v>
      </c>
      <c r="K335" s="16">
        <f>[1]!s_is(A335,61,"FY","YTD","20251231",1,"",100000000)</f>
        <v>2.899330183</v>
      </c>
      <c r="L335" s="16">
        <f>[1]!s_is(A335,61,"FY","YTD","20241231",1,"",100000000)</f>
        <v>1.6069525836</v>
      </c>
      <c r="M335" s="16">
        <f t="shared" si="16"/>
        <v>0.80424127792540789</v>
      </c>
      <c r="N335" s="16">
        <f>[1]!s_fa_roe(A335,"20251231")</f>
        <v>13.266299999999999</v>
      </c>
      <c r="O335" s="16">
        <f>[1]!s_stmnote_rdexp(A335,"20251231",1,10000)</f>
        <v>13123.391506999998</v>
      </c>
      <c r="P335" s="20">
        <f t="shared" si="17"/>
        <v>9.3197879165730857E-2</v>
      </c>
      <c r="Q335" s="16">
        <f>[1]!s_margin_tradingbalance(A335,"",10000)</f>
        <v>109359.3184</v>
      </c>
      <c r="R335" s="16">
        <f>[1]!s_margin_seclendingbalance(A335,"",10000)</f>
        <v>1361.3738000000001</v>
      </c>
      <c r="S335" s="17">
        <f>[1]!s_val_ev(A335,"",100000000)</f>
        <v>642.89469408000002</v>
      </c>
      <c r="T335" s="17">
        <f>[1]!share_freesharesmv(A335,"",100000000)</f>
        <v>411.77883104</v>
      </c>
      <c r="U335" s="17">
        <f>[1]!s_dq_amount_btin(A335,E335,100000000)</f>
        <v>33.494991239999997</v>
      </c>
      <c r="V335" s="17">
        <f>[1]!s_dq_turn(A335,E335)</f>
        <v>5.249652658635922</v>
      </c>
      <c r="W335" s="2">
        <f>[1]!s_pq_amount(A335,"20260101","",100000000)</f>
        <v>1752.01045092</v>
      </c>
      <c r="X335" s="2">
        <f>[1]!s_pq_avgamount(A335,"20260101","",100000000)</f>
        <v>15.927367735636363</v>
      </c>
      <c r="Y335" s="17">
        <f>[1]!s_ipo_dilutedpe(A335)</f>
        <v>39.76</v>
      </c>
      <c r="Z335" s="12">
        <f>[1]!s_ipo_collection_total(A335,100000000)</f>
        <v>4.5998328304000005</v>
      </c>
      <c r="AA335" s="2">
        <f>[1]!s_val_pe_ttm(A335,E335)</f>
        <v>185.5616455078125</v>
      </c>
      <c r="AB335" s="5">
        <f>[1]!s_info_zjtxornot1(A335,"")</f>
        <v>1</v>
      </c>
      <c r="AC335" s="22" t="str">
        <f>[1]!s_info_nature1(A335,"")</f>
        <v>民营企业</v>
      </c>
      <c r="AD335" s="6" t="str">
        <f>[1]!s_info_city(A335)</f>
        <v>合肥市</v>
      </c>
      <c r="AE335" s="6" t="str">
        <f>[1]!s_info_province(A335)</f>
        <v>安徽省</v>
      </c>
      <c r="AF335">
        <v>117.28304199999999</v>
      </c>
      <c r="AG335">
        <v>31.861190000000001</v>
      </c>
    </row>
    <row r="336" spans="1:33" x14ac:dyDescent="0.3">
      <c r="A336" s="12" t="s">
        <v>1299</v>
      </c>
      <c r="B336" s="12" t="s">
        <v>1300</v>
      </c>
      <c r="C336" s="16" t="str">
        <f>[1]!s_info_mkt(A336)</f>
        <v>主板</v>
      </c>
      <c r="D336" s="16" t="str">
        <f>[1]!s_ipo_listeddate(A336)</f>
        <v>2017-01-12</v>
      </c>
      <c r="E336" s="16" t="str">
        <f>[1]!lastradeday_s("000002","")</f>
        <v>2026-06-22</v>
      </c>
      <c r="F336" s="16" t="str">
        <f>[1]!s_info_industry_csrc2023(A336,"",3)</f>
        <v>汽车制造业</v>
      </c>
      <c r="G336" s="16" t="str">
        <f>[1]!s_info_industry_csrc2023(A336,"",1)</f>
        <v>制造业</v>
      </c>
      <c r="H336" s="16">
        <f>[1]!s_is(A336,83,"FY","YTD","20251231",1,"",100000000)</f>
        <v>40.110076170700005</v>
      </c>
      <c r="I336" s="16">
        <f>[1]!s_is(A336,83,"FY","YTD","20241231",1,"",100000000)</f>
        <v>33.330748677399995</v>
      </c>
      <c r="J336" s="16">
        <f t="shared" si="15"/>
        <v>0.20339559602802293</v>
      </c>
      <c r="K336" s="16">
        <f>[1]!s_is(A336,61,"FY","YTD","20251231",1,"",100000000)</f>
        <v>1.5486901606999999</v>
      </c>
      <c r="L336" s="16">
        <f>[1]!s_is(A336,61,"FY","YTD","20241231",1,"",100000000)</f>
        <v>0.80465597510000009</v>
      </c>
      <c r="M336" s="16">
        <f t="shared" si="16"/>
        <v>0.924661232407469</v>
      </c>
      <c r="N336" s="16">
        <f>[1]!s_fa_roe(A336,"20251231")</f>
        <v>7.7240000000000002</v>
      </c>
      <c r="O336" s="16">
        <f>[1]!s_stmnote_rdexp(A336,"20251231",1,10000)</f>
        <v>19685.796025</v>
      </c>
      <c r="P336" s="20">
        <f t="shared" si="17"/>
        <v>4.9079428174659691E-2</v>
      </c>
      <c r="Q336" s="16">
        <f>[1]!s_margin_tradingbalance(A336,"",10000)</f>
        <v>51963.564100000003</v>
      </c>
      <c r="R336" s="16">
        <f>[1]!s_margin_seclendingbalance(A336,"",10000)</f>
        <v>58.396799999999999</v>
      </c>
      <c r="S336" s="17">
        <f>[1]!s_val_ev(A336,"",100000000)</f>
        <v>123.53799868600001</v>
      </c>
      <c r="T336" s="17">
        <f>[1]!share_freesharesmv(A336,"",100000000)</f>
        <v>65.386952447000013</v>
      </c>
      <c r="U336" s="17">
        <f>[1]!s_dq_amount_btin(A336,E336,100000000)</f>
        <v>13.799097509999999</v>
      </c>
      <c r="V336" s="17">
        <f>[1]!s_dq_turn(A336,E336)</f>
        <v>15.442413839161542</v>
      </c>
      <c r="W336" s="2">
        <f>[1]!s_pq_amount(A336,"20260101","",100000000)</f>
        <v>497.44972045999998</v>
      </c>
      <c r="X336" s="2">
        <f>[1]!s_pq_avgamount(A336,"20260101","",100000000)</f>
        <v>4.5222701860000001</v>
      </c>
      <c r="Y336" s="17">
        <f>[1]!s_ipo_dilutedpe(A336)</f>
        <v>22.98</v>
      </c>
      <c r="Z336" s="12">
        <f>[1]!s_ipo_collection_total(A336,100000000)</f>
        <v>2.94</v>
      </c>
      <c r="AA336" s="2">
        <f>[1]!s_val_pe_ttm(A336,E336)</f>
        <v>73.778884887695313</v>
      </c>
      <c r="AB336" s="5">
        <f>[1]!s_info_zjtxornot1(A336,"")</f>
        <v>0</v>
      </c>
      <c r="AC336" s="22" t="str">
        <f>[1]!s_info_nature1(A336,"")</f>
        <v>民营企业</v>
      </c>
      <c r="AD336" s="6" t="str">
        <f>[1]!s_info_city(A336)</f>
        <v>中山市</v>
      </c>
      <c r="AE336" s="6" t="str">
        <f>[1]!s_info_province(A336)</f>
        <v>广东省</v>
      </c>
      <c r="AF336">
        <v>113.382391</v>
      </c>
      <c r="AG336">
        <v>22.521113</v>
      </c>
    </row>
    <row r="337" spans="1:33" x14ac:dyDescent="0.3">
      <c r="A337" s="12" t="s">
        <v>1301</v>
      </c>
      <c r="B337" s="12" t="s">
        <v>1302</v>
      </c>
      <c r="C337" s="16" t="str">
        <f>[1]!s_info_mkt(A337)</f>
        <v>创业板</v>
      </c>
      <c r="D337" s="16" t="str">
        <f>[1]!s_ipo_listeddate(A337)</f>
        <v>2021-07-28</v>
      </c>
      <c r="E337" s="16" t="str">
        <f>[1]!lastradeday_s("000002","")</f>
        <v>2026-06-22</v>
      </c>
      <c r="F337" s="16" t="str">
        <f>[1]!s_info_industry_csrc2023(A337,"",3)</f>
        <v>专业技术服务业</v>
      </c>
      <c r="G337" s="16" t="str">
        <f>[1]!s_info_industry_csrc2023(A337,"",1)</f>
        <v>科学研究和技术服务业</v>
      </c>
      <c r="H337" s="16">
        <f>[1]!s_is(A337,83,"FY","YTD","20251231",1,"",100000000)</f>
        <v>1.5114818813999999</v>
      </c>
      <c r="I337" s="16">
        <f>[1]!s_is(A337,83,"FY","YTD","20241231",1,"",100000000)</f>
        <v>1.3862022218000001</v>
      </c>
      <c r="J337" s="16">
        <f t="shared" si="15"/>
        <v>9.0376178619395509E-2</v>
      </c>
      <c r="K337" s="16">
        <f>[1]!s_is(A337,61,"FY","YTD","20251231",1,"",100000000)</f>
        <v>-0.8340634616</v>
      </c>
      <c r="L337" s="16">
        <f>[1]!s_is(A337,61,"FY","YTD","20241231",1,"",100000000)</f>
        <v>-1.1319780822000001</v>
      </c>
      <c r="M337" s="16">
        <f t="shared" si="16"/>
        <v>0.26318055559963038</v>
      </c>
      <c r="N337" s="16">
        <f>[1]!s_fa_roe(A337,"20251231")</f>
        <v>-21.1555</v>
      </c>
      <c r="O337" s="16">
        <f>[1]!s_stmnote_rdexp(A337,"20251231",1,10000)</f>
        <v>1352.3131210000001</v>
      </c>
      <c r="P337" s="20">
        <f t="shared" si="17"/>
        <v>8.9469357035721078E-2</v>
      </c>
      <c r="Q337" s="16">
        <f>[1]!s_margin_tradingbalance(A337,"",10000)</f>
        <v>3416.3287</v>
      </c>
      <c r="R337" s="16">
        <f>[1]!s_margin_seclendingbalance(A337,"",10000)</f>
        <v>0</v>
      </c>
      <c r="S337" s="17">
        <f>[1]!s_val_ev(A337,"",100000000)</f>
        <v>28.231739999999999</v>
      </c>
      <c r="T337" s="17">
        <f>[1]!share_freesharesmv(A337,"",100000000)</f>
        <v>8.3249999999999993</v>
      </c>
      <c r="U337" s="17">
        <f>[1]!s_dq_amount_btin(A337,E337,100000000)</f>
        <v>0.42514678</v>
      </c>
      <c r="V337" s="17">
        <f>[1]!s_dq_turn(A337,E337)</f>
        <v>1.5607179987004551</v>
      </c>
      <c r="W337" s="2">
        <f>[1]!s_pq_amount(A337,"20260101","",100000000)</f>
        <v>61.664332139999999</v>
      </c>
      <c r="X337" s="2">
        <f>[1]!s_pq_avgamount(A337,"20260101","",100000000)</f>
        <v>0.56058483763636369</v>
      </c>
      <c r="Y337" s="17">
        <f>[1]!s_ipo_dilutedpe(A337)</f>
        <v>29.98</v>
      </c>
      <c r="Z337" s="12">
        <f>[1]!s_ipo_collection_total(A337,100000000)</f>
        <v>5.1431199999999997</v>
      </c>
      <c r="AA337" s="2">
        <f>[1]!s_val_pe_ttm(A337,E337)</f>
        <v>-30.119157791137695</v>
      </c>
      <c r="AB337" s="5">
        <f>[1]!s_info_zjtxornot1(A337,"")</f>
        <v>0</v>
      </c>
      <c r="AC337" s="22" t="str">
        <f>[1]!s_info_nature1(A337,"")</f>
        <v>民营企业</v>
      </c>
      <c r="AD337" s="6" t="str">
        <f>[1]!s_info_city(A337)</f>
        <v>上海市</v>
      </c>
      <c r="AE337" s="6" t="str">
        <f>[1]!s_info_province(A337)</f>
        <v>上海</v>
      </c>
      <c r="AF337">
        <v>121.472644</v>
      </c>
      <c r="AG337">
        <v>31.231705999999999</v>
      </c>
    </row>
    <row r="338" spans="1:33" x14ac:dyDescent="0.3">
      <c r="A338" s="12" t="s">
        <v>1303</v>
      </c>
      <c r="B338" s="12" t="s">
        <v>1304</v>
      </c>
      <c r="C338" s="16" t="str">
        <f>[1]!s_info_mkt(A338)</f>
        <v>主板</v>
      </c>
      <c r="D338" s="16" t="str">
        <f>[1]!s_ipo_listeddate(A338)</f>
        <v>2017-01-25</v>
      </c>
      <c r="E338" s="16" t="str">
        <f>[1]!lastradeday_s("000002","")</f>
        <v>2026-06-22</v>
      </c>
      <c r="F338" s="16" t="str">
        <f>[1]!s_info_industry_csrc2023(A338,"",3)</f>
        <v>通用设备制造业</v>
      </c>
      <c r="G338" s="16" t="str">
        <f>[1]!s_info_industry_csrc2023(A338,"",1)</f>
        <v>制造业</v>
      </c>
      <c r="H338" s="16">
        <f>[1]!s_is(A338,83,"FY","YTD","20251231",1,"",100000000)</f>
        <v>24.276318796399998</v>
      </c>
      <c r="I338" s="16">
        <f>[1]!s_is(A338,83,"FY","YTD","20241231",1,"",100000000)</f>
        <v>21.291933845799999</v>
      </c>
      <c r="J338" s="16">
        <f t="shared" si="15"/>
        <v>0.14016504899054505</v>
      </c>
      <c r="K338" s="16">
        <f>[1]!s_is(A338,61,"FY","YTD","20251231",1,"",100000000)</f>
        <v>2.346177687</v>
      </c>
      <c r="L338" s="16">
        <f>[1]!s_is(A338,61,"FY","YTD","20241231",1,"",100000000)</f>
        <v>1.669535486</v>
      </c>
      <c r="M338" s="16">
        <f t="shared" si="16"/>
        <v>0.40528770228247785</v>
      </c>
      <c r="N338" s="16">
        <f>[1]!s_fa_roe(A338,"20251231")</f>
        <v>12.6884</v>
      </c>
      <c r="O338" s="16">
        <f>[1]!s_stmnote_rdexp(A338,"20251231",1,10000)</f>
        <v>13545.310194</v>
      </c>
      <c r="P338" s="20">
        <f t="shared" si="17"/>
        <v>5.57963928040386E-2</v>
      </c>
      <c r="Q338" s="16">
        <f>[1]!s_margin_tradingbalance(A338,"",10000)</f>
        <v>0</v>
      </c>
      <c r="R338" s="16">
        <f>[1]!s_margin_seclendingbalance(A338,"",10000)</f>
        <v>0</v>
      </c>
      <c r="S338" s="17">
        <f>[1]!s_val_ev(A338,"",100000000)</f>
        <v>47.981542088200008</v>
      </c>
      <c r="T338" s="17">
        <f>[1]!share_freesharesmv(A338,"",100000000)</f>
        <v>30.778391442600004</v>
      </c>
      <c r="U338" s="17">
        <f>[1]!s_dq_amount_btin(A338,E338,100000000)</f>
        <v>2.1525356599999999</v>
      </c>
      <c r="V338" s="17">
        <f>[1]!s_dq_turn(A338,E338)</f>
        <v>4.4743759333514488</v>
      </c>
      <c r="W338" s="2">
        <f>[1]!s_pq_amount(A338,"20260101","",100000000)</f>
        <v>197.01032628999999</v>
      </c>
      <c r="X338" s="2">
        <f>[1]!s_pq_avgamount(A338,"20260101","",100000000)</f>
        <v>1.8412180027102805</v>
      </c>
      <c r="Y338" s="17">
        <f>[1]!s_ipo_dilutedpe(A338)</f>
        <v>22.88</v>
      </c>
      <c r="Z338" s="12">
        <f>[1]!s_ipo_collection_total(A338,100000000)</f>
        <v>2.9279999999999999</v>
      </c>
      <c r="AA338" s="2">
        <f>[1]!s_val_pe_ttm(A338,E338)</f>
        <v>18.854709625244141</v>
      </c>
      <c r="AB338" s="5">
        <f>[1]!s_info_zjtxornot1(A338,"")</f>
        <v>1</v>
      </c>
      <c r="AC338" s="22" t="str">
        <f>[1]!s_info_nature1(A338,"")</f>
        <v>民营企业</v>
      </c>
      <c r="AD338" s="6" t="str">
        <f>[1]!s_info_city(A338)</f>
        <v>苏州市</v>
      </c>
      <c r="AE338" s="6" t="str">
        <f>[1]!s_info_province(A338)</f>
        <v>江苏省</v>
      </c>
      <c r="AF338">
        <v>120.619585</v>
      </c>
      <c r="AG338">
        <v>31.299378999999998</v>
      </c>
    </row>
    <row r="339" spans="1:33" x14ac:dyDescent="0.3">
      <c r="A339" s="12" t="s">
        <v>1305</v>
      </c>
      <c r="B339" s="12" t="s">
        <v>1306</v>
      </c>
      <c r="C339" s="16" t="str">
        <f>[1]!s_info_mkt(A339)</f>
        <v>主板</v>
      </c>
      <c r="D339" s="16" t="str">
        <f>[1]!s_ipo_listeddate(A339)</f>
        <v>2011-12-20</v>
      </c>
      <c r="E339" s="16" t="str">
        <f>[1]!lastradeday_s("000002","")</f>
        <v>2026-06-22</v>
      </c>
      <c r="F339" s="16" t="str">
        <f>[1]!s_info_industry_csrc2023(A339,"",3)</f>
        <v>废弃资源综合利用业</v>
      </c>
      <c r="G339" s="16" t="str">
        <f>[1]!s_info_industry_csrc2023(A339,"",1)</f>
        <v>制造业</v>
      </c>
      <c r="H339" s="16">
        <f>[1]!s_is(A339,83,"FY","YTD","20251231",1,"",100000000)</f>
        <v>78.35053004529999</v>
      </c>
      <c r="I339" s="16">
        <f>[1]!s_is(A339,83,"FY","YTD","20241231",1,"",100000000)</f>
        <v>55.762206873000004</v>
      </c>
      <c r="J339" s="16">
        <f t="shared" si="15"/>
        <v>0.40508302018507858</v>
      </c>
      <c r="K339" s="16">
        <f>[1]!s_is(A339,61,"FY","YTD","20251231",1,"",100000000)</f>
        <v>2.0430852549000003</v>
      </c>
      <c r="L339" s="16">
        <f>[1]!s_is(A339,61,"FY","YTD","20241231",1,"",100000000)</f>
        <v>-3.5555613631999998</v>
      </c>
      <c r="M339" s="16">
        <f t="shared" si="16"/>
        <v>1.5746167893615615</v>
      </c>
      <c r="N339" s="16">
        <f>[1]!s_fa_roe(A339,"20251231")</f>
        <v>5.5433000000000003</v>
      </c>
      <c r="O339" s="16">
        <f>[1]!s_stmnote_rdexp(A339,"20251231",1,10000)</f>
        <v>26587.896388000001</v>
      </c>
      <c r="P339" s="20">
        <f t="shared" si="17"/>
        <v>3.3934545653523537E-2</v>
      </c>
      <c r="Q339" s="16">
        <f>[1]!s_margin_tradingbalance(A339,"",10000)</f>
        <v>84632.593800000002</v>
      </c>
      <c r="R339" s="16">
        <f>[1]!s_margin_seclendingbalance(A339,"",10000)</f>
        <v>25.486599999999999</v>
      </c>
      <c r="S339" s="17">
        <f>[1]!s_val_ev(A339,"",100000000)</f>
        <v>270.89741939039999</v>
      </c>
      <c r="T339" s="17">
        <f>[1]!share_freesharesmv(A339,"",100000000)</f>
        <v>153.56219993069999</v>
      </c>
      <c r="U339" s="17">
        <f>[1]!s_dq_amount_btin(A339,E339,100000000)</f>
        <v>27.253435450000001</v>
      </c>
      <c r="V339" s="17">
        <f>[1]!s_dq_turn(A339,E339)</f>
        <v>11.305919477168379</v>
      </c>
      <c r="W339" s="2">
        <f>[1]!s_pq_amount(A339,"20260101","",100000000)</f>
        <v>1052.81173678</v>
      </c>
      <c r="X339" s="2">
        <f>[1]!s_pq_avgamount(A339,"20260101","",100000000)</f>
        <v>9.5710157889090901</v>
      </c>
      <c r="Y339" s="17">
        <f>[1]!s_ipo_dilutedpe(A339)</f>
        <v>40.6</v>
      </c>
      <c r="Z339" s="12">
        <f>[1]!s_ipo_collection_total(A339,100000000)</f>
        <v>4.5008999999999997</v>
      </c>
      <c r="AA339" s="2">
        <f>[1]!s_val_pe_ttm(A339,E339)</f>
        <v>69.529258728027344</v>
      </c>
      <c r="AB339" s="5">
        <f>[1]!s_info_zjtxornot1(A339,"")</f>
        <v>0</v>
      </c>
      <c r="AC339" s="22" t="str">
        <f>[1]!s_info_nature1(A339,"")</f>
        <v>民营企业</v>
      </c>
      <c r="AD339" s="6" t="str">
        <f>[1]!s_info_city(A339)</f>
        <v>江阴市</v>
      </c>
      <c r="AE339" s="6" t="str">
        <f>[1]!s_info_province(A339)</f>
        <v>江苏省</v>
      </c>
      <c r="AF339">
        <v>120.31067899999999</v>
      </c>
      <c r="AG339">
        <v>31.837425</v>
      </c>
    </row>
    <row r="340" spans="1:33" x14ac:dyDescent="0.3">
      <c r="A340" s="12" t="s">
        <v>1307</v>
      </c>
      <c r="B340" s="12" t="s">
        <v>1308</v>
      </c>
      <c r="C340" s="16" t="str">
        <f>[1]!s_info_mkt(A340)</f>
        <v>主板</v>
      </c>
      <c r="D340" s="16" t="str">
        <f>[1]!s_ipo_listeddate(A340)</f>
        <v>2023-03-21</v>
      </c>
      <c r="E340" s="16" t="str">
        <f>[1]!lastradeday_s("000002","")</f>
        <v>2026-06-22</v>
      </c>
      <c r="F340" s="16" t="str">
        <f>[1]!s_info_industry_csrc2023(A340,"",3)</f>
        <v>化学原料和化学制品制造业</v>
      </c>
      <c r="G340" s="16" t="str">
        <f>[1]!s_info_industry_csrc2023(A340,"",1)</f>
        <v>制造业</v>
      </c>
      <c r="H340" s="16">
        <f>[1]!s_is(A340,83,"FY","YTD","20251231",1,"",100000000)</f>
        <v>12.960576251099999</v>
      </c>
      <c r="I340" s="16">
        <f>[1]!s_is(A340,83,"FY","YTD","20241231",1,"",100000000)</f>
        <v>15.0401288858</v>
      </c>
      <c r="J340" s="16">
        <f t="shared" si="15"/>
        <v>-0.1382669424238373</v>
      </c>
      <c r="K340" s="16">
        <f>[1]!s_is(A340,61,"FY","YTD","20251231",1,"",100000000)</f>
        <v>-0.12920619720000001</v>
      </c>
      <c r="L340" s="16">
        <f>[1]!s_is(A340,61,"FY","YTD","20241231",1,"",100000000)</f>
        <v>0.39358903319999999</v>
      </c>
      <c r="M340" s="16">
        <f t="shared" si="16"/>
        <v>-1.3282769241549079</v>
      </c>
      <c r="N340" s="16">
        <f>[1]!s_fa_roe(A340,"20251231")</f>
        <v>-0.63880000000000003</v>
      </c>
      <c r="O340" s="16">
        <f>[1]!s_stmnote_rdexp(A340,"20251231",1,10000)</f>
        <v>3208.64</v>
      </c>
      <c r="P340" s="20">
        <f t="shared" si="17"/>
        <v>2.475692390396356E-2</v>
      </c>
      <c r="Q340" s="16">
        <f>[1]!s_margin_tradingbalance(A340,"",10000)</f>
        <v>0</v>
      </c>
      <c r="R340" s="16">
        <f>[1]!s_margin_seclendingbalance(A340,"",10000)</f>
        <v>0</v>
      </c>
      <c r="S340" s="17">
        <f>[1]!s_val_ev(A340,"",100000000)</f>
        <v>71.978628869600001</v>
      </c>
      <c r="T340" s="17">
        <f>[1]!share_freesharesmv(A340,"",100000000)</f>
        <v>32.022395569000004</v>
      </c>
      <c r="U340" s="17">
        <f>[1]!s_dq_amount_btin(A340,E340,100000000)</f>
        <v>5.4252324500000002</v>
      </c>
      <c r="V340" s="17">
        <f>[1]!s_dq_turn(A340,E340)</f>
        <v>7.6351035588023981</v>
      </c>
      <c r="W340" s="2">
        <f>[1]!s_pq_amount(A340,"20260101","",100000000)</f>
        <v>116.49862562</v>
      </c>
      <c r="X340" s="2">
        <f>[1]!s_pq_avgamount(A340,"20260101","",100000000)</f>
        <v>1.0590784147272727</v>
      </c>
      <c r="Y340" s="17">
        <f>[1]!s_ipo_dilutedpe(A340)</f>
        <v>22.99</v>
      </c>
      <c r="Z340" s="12">
        <f>[1]!s_ipo_collection_total(A340,100000000)</f>
        <v>5.38415</v>
      </c>
      <c r="AA340" s="2">
        <f>[1]!s_val_pe_ttm(A340,E340)</f>
        <v>-471.58255004882813</v>
      </c>
      <c r="AB340" s="5">
        <f>[1]!s_info_zjtxornot1(A340,"")</f>
        <v>1</v>
      </c>
      <c r="AC340" s="22" t="str">
        <f>[1]!s_info_nature1(A340,"")</f>
        <v>民营企业</v>
      </c>
      <c r="AD340" s="6" t="str">
        <f>[1]!s_info_city(A340)</f>
        <v>宿迁市</v>
      </c>
      <c r="AE340" s="6" t="str">
        <f>[1]!s_info_province(A340)</f>
        <v>江苏省</v>
      </c>
      <c r="AF340">
        <v>118.27516199999999</v>
      </c>
      <c r="AG340">
        <v>33.963008000000002</v>
      </c>
    </row>
    <row r="341" spans="1:33" x14ac:dyDescent="0.3">
      <c r="A341" s="12" t="s">
        <v>1309</v>
      </c>
      <c r="B341" s="12" t="s">
        <v>1310</v>
      </c>
      <c r="C341" s="16" t="str">
        <f>[1]!s_info_mkt(A341)</f>
        <v>科创板</v>
      </c>
      <c r="D341" s="16" t="str">
        <f>[1]!s_ipo_listeddate(A341)</f>
        <v>2022-08-05</v>
      </c>
      <c r="E341" s="16" t="str">
        <f>[1]!lastradeday_s("000002","")</f>
        <v>2026-06-22</v>
      </c>
      <c r="F341" s="16" t="str">
        <f>[1]!s_info_industry_csrc2023(A341,"",3)</f>
        <v>医药制造业</v>
      </c>
      <c r="G341" s="16" t="str">
        <f>[1]!s_info_industry_csrc2023(A341,"",1)</f>
        <v>制造业</v>
      </c>
      <c r="H341" s="16">
        <f>[1]!s_is(A341,83,"FY","YTD","20251231",1,"",100000000)</f>
        <v>1.4177269205</v>
      </c>
      <c r="I341" s="16">
        <f>[1]!s_is(A341,83,"FY","YTD","20241231",1,"",100000000)</f>
        <v>1.3027276201</v>
      </c>
      <c r="J341" s="16">
        <f t="shared" si="15"/>
        <v>8.8275782769672517E-2</v>
      </c>
      <c r="K341" s="16">
        <f>[1]!s_is(A341,61,"FY","YTD","20251231",1,"",100000000)</f>
        <v>-2.4161235949000002</v>
      </c>
      <c r="L341" s="16">
        <f>[1]!s_is(A341,61,"FY","YTD","20241231",1,"",100000000)</f>
        <v>-4.4072121708999994</v>
      </c>
      <c r="M341" s="16">
        <f t="shared" si="16"/>
        <v>0.45177960551724422</v>
      </c>
      <c r="N341" s="16">
        <f>[1]!s_fa_roe(A341,"20251231")</f>
        <v>-74.976299999999995</v>
      </c>
      <c r="O341" s="16">
        <f>[1]!s_stmnote_rdexp(A341,"20251231",1,10000)</f>
        <v>21393.091016999999</v>
      </c>
      <c r="P341" s="20">
        <f t="shared" si="17"/>
        <v>1.5089712064898326</v>
      </c>
      <c r="Q341" s="16">
        <f>[1]!s_margin_tradingbalance(A341,"",10000)</f>
        <v>6697.1373000000003</v>
      </c>
      <c r="R341" s="16">
        <f>[1]!s_margin_seclendingbalance(A341,"",10000)</f>
        <v>0</v>
      </c>
      <c r="S341" s="17">
        <f>[1]!s_val_ev(A341,"",100000000)</f>
        <v>29.333408585999997</v>
      </c>
      <c r="T341" s="17">
        <f>[1]!share_freesharesmv(A341,"",100000000)</f>
        <v>18.3020071125</v>
      </c>
      <c r="U341" s="17">
        <f>[1]!s_dq_amount_btin(A341,E341,100000000)</f>
        <v>0.84517374000000001</v>
      </c>
      <c r="V341" s="17">
        <f>[1]!s_dq_turn(A341,E341)</f>
        <v>3.1678665021448169</v>
      </c>
      <c r="W341" s="2">
        <f>[1]!s_pq_amount(A341,"20260101","",100000000)</f>
        <v>69.70001603</v>
      </c>
      <c r="X341" s="2">
        <f>[1]!s_pq_avgamount(A341,"20260101","",100000000)</f>
        <v>0.63363650936363636</v>
      </c>
      <c r="Y341" s="17">
        <f>[1]!s_ipo_dilutedpe(A341)</f>
        <v>0</v>
      </c>
      <c r="Z341" s="12">
        <f>[1]!s_ipo_collection_total(A341,100000000)</f>
        <v>10.608000000000001</v>
      </c>
      <c r="AA341" s="2">
        <f>[1]!s_val_pe_ttm(A341,E341)</f>
        <v>-14.562326431274414</v>
      </c>
      <c r="AB341" s="5">
        <f>[1]!s_info_zjtxornot1(A341,"")</f>
        <v>0</v>
      </c>
      <c r="AC341" s="22" t="str">
        <f>[1]!s_info_nature1(A341,"")</f>
        <v>公众企业</v>
      </c>
      <c r="AD341" s="6" t="str">
        <f>[1]!s_info_city(A341)</f>
        <v>上海市</v>
      </c>
      <c r="AE341" s="6" t="str">
        <f>[1]!s_info_province(A341)</f>
        <v>上海</v>
      </c>
      <c r="AF341">
        <v>121.472644</v>
      </c>
      <c r="AG341">
        <v>31.231705999999999</v>
      </c>
    </row>
    <row r="342" spans="1:33" x14ac:dyDescent="0.3">
      <c r="A342" s="12" t="s">
        <v>1311</v>
      </c>
      <c r="B342" s="12" t="s">
        <v>1312</v>
      </c>
      <c r="C342" s="16" t="str">
        <f>[1]!s_info_mkt(A342)</f>
        <v>主板</v>
      </c>
      <c r="D342" s="16" t="str">
        <f>[1]!s_ipo_listeddate(A342)</f>
        <v>2006-08-02</v>
      </c>
      <c r="E342" s="16" t="str">
        <f>[1]!lastradeday_s("000002","")</f>
        <v>2026-06-22</v>
      </c>
      <c r="F342" s="16" t="str">
        <f>[1]!s_info_industry_csrc2023(A342,"",3)</f>
        <v>电气机械和器材制造业</v>
      </c>
      <c r="G342" s="16" t="str">
        <f>[1]!s_info_industry_csrc2023(A342,"",1)</f>
        <v>制造业</v>
      </c>
      <c r="H342" s="16">
        <f>[1]!s_is(A342,83,"FY","YTD","20251231",1,"",100000000)</f>
        <v>225.86366921569999</v>
      </c>
      <c r="I342" s="16">
        <f>[1]!s_is(A342,83,"FY","YTD","20241231",1,"",100000000)</f>
        <v>185.58576657650002</v>
      </c>
      <c r="J342" s="16">
        <f t="shared" si="15"/>
        <v>0.21703120547553989</v>
      </c>
      <c r="K342" s="16">
        <f>[1]!s_is(A342,61,"FY","YTD","20251231",1,"",100000000)</f>
        <v>18.511794631600001</v>
      </c>
      <c r="L342" s="16">
        <f>[1]!s_is(A342,61,"FY","YTD","20241231",1,"",100000000)</f>
        <v>18.267736028399998</v>
      </c>
      <c r="M342" s="16">
        <f t="shared" si="16"/>
        <v>1.3360090315547378E-2</v>
      </c>
      <c r="N342" s="16">
        <f>[1]!s_fa_roe(A342,"20251231")</f>
        <v>17.877300000000002</v>
      </c>
      <c r="O342" s="16">
        <f>[1]!s_stmnote_rdexp(A342,"20251231",1,10000)</f>
        <v>73607.91</v>
      </c>
      <c r="P342" s="20">
        <f t="shared" si="17"/>
        <v>3.2589530780049621E-2</v>
      </c>
      <c r="Q342" s="16">
        <f>[1]!s_margin_tradingbalance(A342,"",10000)</f>
        <v>122079.7216</v>
      </c>
      <c r="R342" s="16">
        <f>[1]!s_margin_seclendingbalance(A342,"",10000)</f>
        <v>761.53909999999996</v>
      </c>
      <c r="S342" s="17">
        <f>[1]!s_val_ev(A342,"",100000000)</f>
        <v>475.65061043759994</v>
      </c>
      <c r="T342" s="17">
        <f>[1]!share_freesharesmv(A342,"",100000000)</f>
        <v>237.33394807159999</v>
      </c>
      <c r="U342" s="17">
        <f>[1]!s_dq_amount_btin(A342,E342,100000000)</f>
        <v>35.041820350000002</v>
      </c>
      <c r="V342" s="17">
        <f>[1]!s_dq_turn(A342,E342)</f>
        <v>7.6397396402890543</v>
      </c>
      <c r="W342" s="2">
        <f>[1]!s_pq_amount(A342,"20260101","",100000000)</f>
        <v>1167.01186628</v>
      </c>
      <c r="X342" s="2">
        <f>[1]!s_pq_avgamount(A342,"20260101","",100000000)</f>
        <v>10.609198784363636</v>
      </c>
      <c r="Y342" s="17">
        <f>[1]!s_ipo_dilutedpe(A342)</f>
        <v>24.09</v>
      </c>
      <c r="Z342" s="12">
        <f>[1]!s_ipo_collection_total(A342,100000000)</f>
        <v>6.36</v>
      </c>
      <c r="AA342" s="2">
        <f>[1]!s_val_pe_ttm(A342,E342)</f>
        <v>26.73680305480957</v>
      </c>
      <c r="AB342" s="5">
        <f>[1]!s_info_zjtxornot1(A342,"")</f>
        <v>0</v>
      </c>
      <c r="AC342" s="22" t="str">
        <f>[1]!s_info_nature1(A342,"")</f>
        <v>其他企业</v>
      </c>
      <c r="AD342" s="6" t="str">
        <f>[1]!s_info_city(A342)</f>
        <v>东阳市</v>
      </c>
      <c r="AE342" s="6" t="str">
        <f>[1]!s_info_province(A342)</f>
        <v>浙江省</v>
      </c>
      <c r="AF342">
        <v>120.380818</v>
      </c>
      <c r="AG342">
        <v>29.237427</v>
      </c>
    </row>
    <row r="343" spans="1:33" x14ac:dyDescent="0.3">
      <c r="A343" s="12" t="s">
        <v>1313</v>
      </c>
      <c r="B343" s="12" t="s">
        <v>1314</v>
      </c>
      <c r="C343" s="16" t="str">
        <f>[1]!s_info_mkt(A343)</f>
        <v>主板</v>
      </c>
      <c r="D343" s="16" t="str">
        <f>[1]!s_ipo_listeddate(A343)</f>
        <v>2016-01-06</v>
      </c>
      <c r="E343" s="16" t="str">
        <f>[1]!lastradeday_s("000002","")</f>
        <v>2026-06-22</v>
      </c>
      <c r="F343" s="16" t="str">
        <f>[1]!s_info_industry_csrc2023(A343,"",3)</f>
        <v>石油、煤炭及其他燃料加工业</v>
      </c>
      <c r="G343" s="16" t="str">
        <f>[1]!s_info_industry_csrc2023(A343,"",1)</f>
        <v>制造业</v>
      </c>
      <c r="H343" s="16">
        <f>[1]!s_is(A343,83,"FY","YTD","20251231",1,"",100000000)</f>
        <v>1.9407784756999999</v>
      </c>
      <c r="I343" s="16">
        <f>[1]!s_is(A343,83,"FY","YTD","20241231",1,"",100000000)</f>
        <v>4.9298769669000002</v>
      </c>
      <c r="J343" s="16">
        <f t="shared" si="15"/>
        <v>-0.60632314178818181</v>
      </c>
      <c r="K343" s="16">
        <f>[1]!s_is(A343,61,"FY","YTD","20251231",1,"",100000000)</f>
        <v>0.73733079879999996</v>
      </c>
      <c r="L343" s="16">
        <f>[1]!s_is(A343,61,"FY","YTD","20241231",1,"",100000000)</f>
        <v>-1.7027998480000002</v>
      </c>
      <c r="M343" s="16">
        <f t="shared" si="16"/>
        <v>1.4330108436796147</v>
      </c>
      <c r="N343" s="16">
        <f>[1]!s_fa_roe(A343,"20251231")</f>
        <v>25.452300000000001</v>
      </c>
      <c r="O343" s="16">
        <f>[1]!s_stmnote_rdexp(A343,"20251231",1,10000)</f>
        <v>652.44654500000001</v>
      </c>
      <c r="P343" s="20">
        <f t="shared" si="17"/>
        <v>3.3617775195320818E-2</v>
      </c>
      <c r="Q343" s="16">
        <f>[1]!s_margin_tradingbalance(A343,"",10000)</f>
        <v>0</v>
      </c>
      <c r="R343" s="16">
        <f>[1]!s_margin_seclendingbalance(A343,"",10000)</f>
        <v>0</v>
      </c>
      <c r="S343" s="17">
        <f>[1]!s_val_ev(A343,"",100000000)</f>
        <v>21.307863639999997</v>
      </c>
      <c r="T343" s="17">
        <f>[1]!share_freesharesmv(A343,"",100000000)</f>
        <v>14.813910999999997</v>
      </c>
      <c r="U343" s="17">
        <f>[1]!s_dq_amount_btin(A343,E343,100000000)</f>
        <v>0.64076918000000005</v>
      </c>
      <c r="V343" s="17">
        <f>[1]!s_dq_turn(A343,E343)</f>
        <v>3.053856824593689</v>
      </c>
      <c r="W343" s="2">
        <f>[1]!s_pq_amount(A343,"20260101","",100000000)</f>
        <v>71.031786449999998</v>
      </c>
      <c r="X343" s="2">
        <f>[1]!s_pq_avgamount(A343,"20260101","",100000000)</f>
        <v>0.64574351318181822</v>
      </c>
      <c r="Y343" s="17">
        <f>[1]!s_ipo_dilutedpe(A343)</f>
        <v>22.97</v>
      </c>
      <c r="Z343" s="12">
        <f>[1]!s_ipo_collection_total(A343,100000000)</f>
        <v>1.8955</v>
      </c>
      <c r="AA343" s="2">
        <f>[1]!s_val_pe_ttm(A343,E343)</f>
        <v>146.25831604003906</v>
      </c>
      <c r="AB343" s="5">
        <f>[1]!s_info_zjtxornot1(A343,"")</f>
        <v>0</v>
      </c>
      <c r="AC343" s="22" t="str">
        <f>[1]!s_info_nature1(A343,"")</f>
        <v>外资企业</v>
      </c>
      <c r="AD343" s="6" t="str">
        <f>[1]!s_info_city(A343)</f>
        <v>宜兴市</v>
      </c>
      <c r="AE343" s="6" t="str">
        <f>[1]!s_info_province(A343)</f>
        <v>江苏省</v>
      </c>
      <c r="AF343">
        <v>119.79026500000001</v>
      </c>
      <c r="AG343">
        <v>31.362245000000001</v>
      </c>
    </row>
    <row r="344" spans="1:33" x14ac:dyDescent="0.3">
      <c r="A344" s="12" t="s">
        <v>1315</v>
      </c>
      <c r="B344" s="12" t="s">
        <v>1316</v>
      </c>
      <c r="C344" s="16" t="str">
        <f>[1]!s_info_mkt(A344)</f>
        <v>主板</v>
      </c>
      <c r="D344" s="16" t="str">
        <f>[1]!s_ipo_listeddate(A344)</f>
        <v>2016-07-12</v>
      </c>
      <c r="E344" s="16" t="str">
        <f>[1]!lastradeday_s("000002","")</f>
        <v>2026-06-22</v>
      </c>
      <c r="F344" s="16" t="str">
        <f>[1]!s_info_industry_csrc2023(A344,"",3)</f>
        <v>零售业</v>
      </c>
      <c r="G344" s="16" t="str">
        <f>[1]!s_info_industry_csrc2023(A344,"",1)</f>
        <v>批发和零售业</v>
      </c>
      <c r="H344" s="16">
        <f>[1]!s_is(A344,83,"FY","YTD","20251231",1,"",100000000)</f>
        <v>67.216121301699999</v>
      </c>
      <c r="I344" s="16">
        <f>[1]!s_is(A344,83,"FY","YTD","20241231",1,"",100000000)</f>
        <v>55.292585725500004</v>
      </c>
      <c r="J344" s="16">
        <f t="shared" si="15"/>
        <v>0.21564438377677586</v>
      </c>
      <c r="K344" s="16">
        <f>[1]!s_is(A344,61,"FY","YTD","20251231",1,"",100000000)</f>
        <v>2.7683196960000003</v>
      </c>
      <c r="L344" s="16">
        <f>[1]!s_is(A344,61,"FY","YTD","20241231",1,"",100000000)</f>
        <v>1.8193112457</v>
      </c>
      <c r="M344" s="16">
        <f t="shared" si="16"/>
        <v>0.52163061847884018</v>
      </c>
      <c r="N344" s="16">
        <f>[1]!s_fa_roe(A344,"20251231")</f>
        <v>11.298500000000001</v>
      </c>
      <c r="O344" s="16">
        <f>[1]!s_stmnote_rdexp(A344,"20251231",1,10000)</f>
        <v>13610.479121</v>
      </c>
      <c r="P344" s="20">
        <f t="shared" si="17"/>
        <v>2.0248831466947156E-2</v>
      </c>
      <c r="Q344" s="16">
        <f>[1]!s_margin_tradingbalance(A344,"",10000)</f>
        <v>70631.554600000003</v>
      </c>
      <c r="R344" s="16">
        <f>[1]!s_margin_seclendingbalance(A344,"",10000)</f>
        <v>23.183</v>
      </c>
      <c r="S344" s="17">
        <f>[1]!s_val_ev(A344,"",100000000)</f>
        <v>97.596119420639994</v>
      </c>
      <c r="T344" s="17">
        <f>[1]!share_freesharesmv(A344,"",100000000)</f>
        <v>62.306051893800003</v>
      </c>
      <c r="U344" s="17">
        <f>[1]!s_dq_amount_btin(A344,E344,100000000)</f>
        <v>3.0586382799999998</v>
      </c>
      <c r="V344" s="17">
        <f>[1]!s_dq_turn(A344,E344)</f>
        <v>4.4001435844884771</v>
      </c>
      <c r="W344" s="2">
        <f>[1]!s_pq_amount(A344,"20260101","",100000000)</f>
        <v>264.91965126000002</v>
      </c>
      <c r="X344" s="2">
        <f>[1]!s_pq_avgamount(A344,"20260101","",100000000)</f>
        <v>2.408360466</v>
      </c>
      <c r="Y344" s="17">
        <f>[1]!s_ipo_dilutedpe(A344)</f>
        <v>22.84</v>
      </c>
      <c r="Z344" s="12">
        <f>[1]!s_ipo_collection_total(A344,100000000)</f>
        <v>1.8472999999999999</v>
      </c>
      <c r="AA344" s="2">
        <f>[1]!s_val_pe_ttm(A344,E344)</f>
        <v>35.987590789794922</v>
      </c>
      <c r="AB344" s="5">
        <f>[1]!s_info_zjtxornot1(A344,"")</f>
        <v>0</v>
      </c>
      <c r="AC344" s="22" t="str">
        <f>[1]!s_info_nature1(A344,"")</f>
        <v>民营企业</v>
      </c>
      <c r="AD344" s="6" t="str">
        <f>[1]!s_info_city(A344)</f>
        <v>厦门市</v>
      </c>
      <c r="AE344" s="6" t="str">
        <f>[1]!s_info_province(A344)</f>
        <v>福建省</v>
      </c>
      <c r="AF344">
        <v>118.11022</v>
      </c>
      <c r="AG344">
        <v>24.490473999999999</v>
      </c>
    </row>
    <row r="345" spans="1:33" x14ac:dyDescent="0.3">
      <c r="A345" s="12" t="s">
        <v>1317</v>
      </c>
      <c r="B345" s="12" t="s">
        <v>1318</v>
      </c>
      <c r="C345" s="16" t="str">
        <f>[1]!s_info_mkt(A345)</f>
        <v>主板</v>
      </c>
      <c r="D345" s="16" t="str">
        <f>[1]!s_ipo_listeddate(A345)</f>
        <v>2019-07-26</v>
      </c>
      <c r="E345" s="16" t="str">
        <f>[1]!lastradeday_s("000002","")</f>
        <v>2026-06-22</v>
      </c>
      <c r="F345" s="16" t="str">
        <f>[1]!s_info_industry_csrc2023(A345,"",3)</f>
        <v>造纸和纸制品业</v>
      </c>
      <c r="G345" s="16" t="str">
        <f>[1]!s_info_industry_csrc2023(A345,"",1)</f>
        <v>制造业</v>
      </c>
      <c r="H345" s="16">
        <f>[1]!s_is(A345,83,"FY","YTD","20251231",1,"",100000000)</f>
        <v>22.0424891764</v>
      </c>
      <c r="I345" s="16">
        <f>[1]!s_is(A345,83,"FY","YTD","20241231",1,"",100000000)</f>
        <v>21.313235362299999</v>
      </c>
      <c r="J345" s="16">
        <f t="shared" si="15"/>
        <v>3.421600717598916E-2</v>
      </c>
      <c r="K345" s="16">
        <f>[1]!s_is(A345,61,"FY","YTD","20251231",1,"",100000000)</f>
        <v>0.77116579640000005</v>
      </c>
      <c r="L345" s="16">
        <f>[1]!s_is(A345,61,"FY","YTD","20241231",1,"",100000000)</f>
        <v>1.0625729189999999</v>
      </c>
      <c r="M345" s="16">
        <f t="shared" si="16"/>
        <v>-0.27424670569832199</v>
      </c>
      <c r="N345" s="16">
        <f>[1]!s_fa_roe(A345,"20251231")</f>
        <v>2.3691</v>
      </c>
      <c r="O345" s="16">
        <f>[1]!s_stmnote_rdexp(A345,"20251231",1,10000)</f>
        <v>9264.4777890000005</v>
      </c>
      <c r="P345" s="20">
        <f t="shared" si="17"/>
        <v>4.2030088865458545E-2</v>
      </c>
      <c r="Q345" s="16">
        <f>[1]!s_margin_tradingbalance(A345,"",10000)</f>
        <v>0</v>
      </c>
      <c r="R345" s="16">
        <f>[1]!s_margin_seclendingbalance(A345,"",10000)</f>
        <v>0</v>
      </c>
      <c r="S345" s="17">
        <f>[1]!s_val_ev(A345,"",100000000)</f>
        <v>107.7512421576</v>
      </c>
      <c r="T345" s="17">
        <f>[1]!share_freesharesmv(A345,"",100000000)</f>
        <v>54.354365612699993</v>
      </c>
      <c r="U345" s="17">
        <f>[1]!s_dq_amount_btin(A345,E345,100000000)</f>
        <v>13.136951079999999</v>
      </c>
      <c r="V345" s="17">
        <f>[1]!s_dq_turn(A345,E345)</f>
        <v>12.738498364523842</v>
      </c>
      <c r="W345" s="2">
        <f>[1]!s_pq_amount(A345,"20260101","",100000000)</f>
        <v>816.64861395000003</v>
      </c>
      <c r="X345" s="2">
        <f>[1]!s_pq_avgamount(A345,"20260101","",100000000)</f>
        <v>7.4240783086363633</v>
      </c>
      <c r="Y345" s="17">
        <f>[1]!s_ipo_dilutedpe(A345)</f>
        <v>22.97</v>
      </c>
      <c r="Z345" s="12">
        <f>[1]!s_ipo_collection_total(A345,100000000)</f>
        <v>3.6749999999999998</v>
      </c>
      <c r="AA345" s="2">
        <f>[1]!s_val_pe_ttm(A345,E345)</f>
        <v>155.28773498535156</v>
      </c>
      <c r="AB345" s="5">
        <f>[1]!s_info_zjtxornot1(A345,"")</f>
        <v>0</v>
      </c>
      <c r="AC345" s="22" t="str">
        <f>[1]!s_info_nature1(A345,"")</f>
        <v>民营企业</v>
      </c>
      <c r="AD345" s="6" t="str">
        <f>[1]!s_info_city(A345)</f>
        <v>杭州市</v>
      </c>
      <c r="AE345" s="6" t="str">
        <f>[1]!s_info_province(A345)</f>
        <v>浙江省</v>
      </c>
      <c r="AF345">
        <v>120.153576</v>
      </c>
      <c r="AG345">
        <v>30.287458999999998</v>
      </c>
    </row>
    <row r="346" spans="1:33" x14ac:dyDescent="0.3">
      <c r="A346" s="12" t="s">
        <v>1319</v>
      </c>
      <c r="B346" s="12" t="s">
        <v>1320</v>
      </c>
      <c r="C346" s="16" t="str">
        <f>[1]!s_info_mkt(A346)</f>
        <v>创业板</v>
      </c>
      <c r="D346" s="16" t="str">
        <f>[1]!s_ipo_listeddate(A346)</f>
        <v>2016-12-13</v>
      </c>
      <c r="E346" s="16" t="str">
        <f>[1]!lastradeday_s("000002","")</f>
        <v>2026-06-22</v>
      </c>
      <c r="F346" s="16" t="str">
        <f>[1]!s_info_industry_csrc2023(A346,"",3)</f>
        <v>计算机、通信和其他电子设备制造业</v>
      </c>
      <c r="G346" s="16" t="str">
        <f>[1]!s_info_industry_csrc2023(A346,"",1)</f>
        <v>制造业</v>
      </c>
      <c r="H346" s="16">
        <f>[1]!s_is(A346,83,"FY","YTD","20251231",1,"",100000000)</f>
        <v>10.0841964031</v>
      </c>
      <c r="I346" s="16">
        <f>[1]!s_is(A346,83,"FY","YTD","20241231",1,"",100000000)</f>
        <v>14.4294733429</v>
      </c>
      <c r="J346" s="16">
        <f t="shared" si="15"/>
        <v>-0.30113898383810989</v>
      </c>
      <c r="K346" s="16">
        <f>[1]!s_is(A346,61,"FY","YTD","20251231",1,"",100000000)</f>
        <v>-2.0042642321000002</v>
      </c>
      <c r="L346" s="16">
        <f>[1]!s_is(A346,61,"FY","YTD","20241231",1,"",100000000)</f>
        <v>-1.1604905526</v>
      </c>
      <c r="M346" s="16">
        <f t="shared" si="16"/>
        <v>-0.72708362649707292</v>
      </c>
      <c r="N346" s="16">
        <f>[1]!s_fa_roe(A346,"20251231")</f>
        <v>-14.9856</v>
      </c>
      <c r="O346" s="16">
        <f>[1]!s_stmnote_rdexp(A346,"20251231",1,10000)</f>
        <v>4649.7882710000003</v>
      </c>
      <c r="P346" s="20">
        <f t="shared" si="17"/>
        <v>4.6109655991731786E-2</v>
      </c>
      <c r="Q346" s="16">
        <f>[1]!s_margin_tradingbalance(A346,"",10000)</f>
        <v>0</v>
      </c>
      <c r="R346" s="16">
        <f>[1]!s_margin_seclendingbalance(A346,"",10000)</f>
        <v>0</v>
      </c>
      <c r="S346" s="17">
        <f>[1]!s_val_ev(A346,"",100000000)</f>
        <v>68.606062159800004</v>
      </c>
      <c r="T346" s="17">
        <f>[1]!share_freesharesmv(A346,"",100000000)</f>
        <v>44.520816697500003</v>
      </c>
      <c r="U346" s="17">
        <f>[1]!s_dq_amount_btin(A346,E346,100000000)</f>
        <v>13.351233049999999</v>
      </c>
      <c r="V346" s="17">
        <f>[1]!s_dq_turn(A346,E346)</f>
        <v>24.094002642316365</v>
      </c>
      <c r="W346" s="2">
        <f>[1]!s_pq_amount(A346,"20260101","",100000000)</f>
        <v>668.55256118</v>
      </c>
      <c r="X346" s="2">
        <f>[1]!s_pq_avgamount(A346,"20260101","",100000000)</f>
        <v>6.0777505561818179</v>
      </c>
      <c r="Y346" s="17">
        <f>[1]!s_ipo_dilutedpe(A346)</f>
        <v>22.97</v>
      </c>
      <c r="Z346" s="12">
        <f>[1]!s_ipo_collection_total(A346,100000000)</f>
        <v>1.204</v>
      </c>
      <c r="AA346" s="2">
        <f>[1]!s_val_pe_ttm(A346,E346)</f>
        <v>-33.293094635009766</v>
      </c>
      <c r="AB346" s="5">
        <f>[1]!s_info_zjtxornot1(A346,"")</f>
        <v>0</v>
      </c>
      <c r="AC346" s="22" t="str">
        <f>[1]!s_info_nature1(A346,"")</f>
        <v>民营企业</v>
      </c>
      <c r="AD346" s="6" t="str">
        <f>[1]!s_info_city(A346)</f>
        <v>杭州市</v>
      </c>
      <c r="AE346" s="6" t="str">
        <f>[1]!s_info_province(A346)</f>
        <v>浙江省</v>
      </c>
      <c r="AF346">
        <v>120.153576</v>
      </c>
      <c r="AG346">
        <v>30.287458999999998</v>
      </c>
    </row>
    <row r="347" spans="1:33" x14ac:dyDescent="0.3">
      <c r="A347" s="12" t="s">
        <v>1321</v>
      </c>
      <c r="B347" s="12" t="s">
        <v>1322</v>
      </c>
      <c r="C347" s="16" t="str">
        <f>[1]!s_info_mkt(A347)</f>
        <v>主板</v>
      </c>
      <c r="D347" s="16" t="str">
        <f>[1]!s_ipo_listeddate(A347)</f>
        <v>1995-10-31</v>
      </c>
      <c r="E347" s="16" t="str">
        <f>[1]!lastradeday_s("000002","")</f>
        <v>2026-06-22</v>
      </c>
      <c r="F347" s="16" t="str">
        <f>[1]!s_info_industry_csrc2023(A347,"",3)</f>
        <v>非金属矿物制品业</v>
      </c>
      <c r="G347" s="16" t="str">
        <f>[1]!s_info_industry_csrc2023(A347,"",1)</f>
        <v>制造业</v>
      </c>
      <c r="H347" s="16">
        <f>[1]!s_is(A347,83,"FY","YTD","20251231",1,"",100000000)</f>
        <v>32.435350785799997</v>
      </c>
      <c r="I347" s="16">
        <f>[1]!s_is(A347,83,"FY","YTD","20241231",1,"",100000000)</f>
        <v>45.944473037100003</v>
      </c>
      <c r="J347" s="16">
        <f t="shared" si="15"/>
        <v>-0.29403149842183274</v>
      </c>
      <c r="K347" s="16">
        <f>[1]!s_is(A347,61,"FY","YTD","20251231",1,"",100000000)</f>
        <v>-9.1434028526999995</v>
      </c>
      <c r="L347" s="16">
        <f>[1]!s_is(A347,61,"FY","YTD","20241231",1,"",100000000)</f>
        <v>-6.0993031965999993</v>
      </c>
      <c r="M347" s="16">
        <f t="shared" si="16"/>
        <v>-0.49908974156210267</v>
      </c>
      <c r="N347" s="16">
        <f>[1]!s_fa_roe(A347,"20251231")</f>
        <v>-25.683299999999999</v>
      </c>
      <c r="O347" s="16">
        <f>[1]!s_stmnote_rdexp(A347,"20251231",1,10000)</f>
        <v>17180.393949000001</v>
      </c>
      <c r="P347" s="20">
        <f t="shared" si="17"/>
        <v>5.2968115136036928E-2</v>
      </c>
      <c r="Q347" s="16">
        <f>[1]!s_margin_tradingbalance(A347,"",10000)</f>
        <v>6824.7873</v>
      </c>
      <c r="R347" s="16">
        <f>[1]!s_margin_seclendingbalance(A347,"",10000)</f>
        <v>35.052900000000001</v>
      </c>
      <c r="S347" s="17">
        <f>[1]!s_val_ev(A347,"",100000000)</f>
        <v>42.454497625599991</v>
      </c>
      <c r="T347" s="17">
        <f>[1]!share_freesharesmv(A347,"",100000000)</f>
        <v>13.887456287999999</v>
      </c>
      <c r="U347" s="17">
        <f>[1]!s_dq_amount_btin(A347,E347,100000000)</f>
        <v>2.1422254299999999</v>
      </c>
      <c r="V347" s="17">
        <f>[1]!s_dq_turn(A347,E347)</f>
        <v>5.8818002593709728</v>
      </c>
      <c r="W347" s="2">
        <f>[1]!s_pq_amount(A347,"20260101","",100000000)</f>
        <v>81.576287780000001</v>
      </c>
      <c r="X347" s="2">
        <f>[1]!s_pq_avgamount(A347,"20260101","",100000000)</f>
        <v>0.74160261618181822</v>
      </c>
      <c r="Y347" s="17">
        <f>[1]!s_ipo_dilutedpe(A347)</f>
        <v>14.5</v>
      </c>
      <c r="Z347" s="12">
        <f>[1]!s_ipo_collection_total(A347,100000000)</f>
        <v>2.5150000000000001</v>
      </c>
      <c r="AA347" s="2">
        <f>[1]!s_val_pe_ttm(A347,E347)</f>
        <v>-5.1541004180908203</v>
      </c>
      <c r="AB347" s="5">
        <f>[1]!s_info_zjtxornot1(A347,"")</f>
        <v>1</v>
      </c>
      <c r="AC347" s="22" t="str">
        <f>[1]!s_info_nature1(A347,"")</f>
        <v>中央国有企业</v>
      </c>
      <c r="AD347" s="6" t="str">
        <f>[1]!s_info_city(A347)</f>
        <v>洛阳市</v>
      </c>
      <c r="AE347" s="6" t="str">
        <f>[1]!s_info_province(A347)</f>
        <v>河南省</v>
      </c>
      <c r="AF347">
        <v>112.434468</v>
      </c>
      <c r="AG347">
        <v>34.663041</v>
      </c>
    </row>
    <row r="348" spans="1:33" x14ac:dyDescent="0.3">
      <c r="A348" s="12" t="s">
        <v>1323</v>
      </c>
      <c r="B348" s="12" t="s">
        <v>1324</v>
      </c>
      <c r="C348" s="16" t="str">
        <f>[1]!s_info_mkt(A348)</f>
        <v>主板</v>
      </c>
      <c r="D348" s="16" t="str">
        <f>[1]!s_ipo_listeddate(A348)</f>
        <v>2021-02-09</v>
      </c>
      <c r="E348" s="16" t="str">
        <f>[1]!lastradeday_s("000002","")</f>
        <v>2026-06-22</v>
      </c>
      <c r="F348" s="16" t="str">
        <f>[1]!s_info_industry_csrc2023(A348,"",3)</f>
        <v>生态保护和环境治理业</v>
      </c>
      <c r="G348" s="16" t="str">
        <f>[1]!s_info_industry_csrc2023(A348,"",1)</f>
        <v>水利、环境和公共设施管理业</v>
      </c>
      <c r="H348" s="16">
        <f>[1]!s_is(A348,83,"FY","YTD","20251231",1,"",100000000)</f>
        <v>1.0478943981</v>
      </c>
      <c r="I348" s="16">
        <f>[1]!s_is(A348,83,"FY","YTD","20241231",1,"",100000000)</f>
        <v>1.0335825456000001</v>
      </c>
      <c r="J348" s="16">
        <f t="shared" si="15"/>
        <v>1.3846840352447876E-2</v>
      </c>
      <c r="K348" s="16">
        <f>[1]!s_is(A348,61,"FY","YTD","20251231",1,"",100000000)</f>
        <v>-3.0400989557</v>
      </c>
      <c r="L348" s="16">
        <f>[1]!s_is(A348,61,"FY","YTD","20241231",1,"",100000000)</f>
        <v>-3.3448879300000001</v>
      </c>
      <c r="M348" s="16">
        <f t="shared" si="16"/>
        <v>9.1120832948205846E-2</v>
      </c>
      <c r="N348" s="16">
        <f>[1]!s_fa_roe(A348,"20251231")</f>
        <v>-36.958799999999997</v>
      </c>
      <c r="O348" s="16">
        <f>[1]!s_stmnote_rdexp(A348,"20251231",1,10000)</f>
        <v>947.68176600000004</v>
      </c>
      <c r="P348" s="20">
        <f t="shared" si="17"/>
        <v>9.043676230336746E-2</v>
      </c>
      <c r="Q348" s="16">
        <f>[1]!s_margin_tradingbalance(A348,"",10000)</f>
        <v>0</v>
      </c>
      <c r="R348" s="16">
        <f>[1]!s_margin_seclendingbalance(A348,"",10000)</f>
        <v>0</v>
      </c>
      <c r="S348" s="17">
        <f>[1]!s_val_ev(A348,"",100000000)</f>
        <v>0.4303388736</v>
      </c>
      <c r="T348" s="17">
        <f>[1]!share_freesharesmv(A348,"",100000000)</f>
        <v>0.309988439</v>
      </c>
      <c r="U348" s="17">
        <f>[1]!s_dq_amount_btin(A348,E348,100000000)</f>
        <v>1.2749129999999999E-2</v>
      </c>
      <c r="V348" s="17">
        <f>[1]!s_dq_turn(A348,E348)</f>
        <v>2.9766862316758176</v>
      </c>
      <c r="W348" s="2">
        <f>[1]!s_pq_amount(A348,"20260101","",100000000)</f>
        <v>19.30646162</v>
      </c>
      <c r="X348" s="2">
        <f>[1]!s_pq_avgamount(A348,"20260101","",100000000)</f>
        <v>0.22449373976744186</v>
      </c>
      <c r="Y348" s="17">
        <f>[1]!s_ipo_dilutedpe(A348)</f>
        <v>22.99</v>
      </c>
      <c r="Z348" s="12">
        <f>[1]!s_ipo_collection_total(A348,100000000)</f>
        <v>8.4564900000000005</v>
      </c>
      <c r="AA348" s="2">
        <f>[1]!s_val_pe_ttm(A348,E348)</f>
        <v>-0.13898448646068573</v>
      </c>
      <c r="AB348" s="5">
        <f>[1]!s_info_zjtxornot1(A348,"")</f>
        <v>0</v>
      </c>
      <c r="AC348" s="22" t="str">
        <f>[1]!s_info_nature1(A348,"")</f>
        <v>民营企业</v>
      </c>
      <c r="AD348" s="6" t="str">
        <f>[1]!s_info_city(A348)</f>
        <v>上海市</v>
      </c>
      <c r="AE348" s="6" t="str">
        <f>[1]!s_info_province(A348)</f>
        <v>上海</v>
      </c>
      <c r="AF348">
        <v>121.472644</v>
      </c>
      <c r="AG348">
        <v>31.231705999999999</v>
      </c>
    </row>
    <row r="349" spans="1:33" x14ac:dyDescent="0.3">
      <c r="A349" s="12" t="s">
        <v>1325</v>
      </c>
      <c r="B349" s="12" t="s">
        <v>1326</v>
      </c>
      <c r="C349" s="16" t="str">
        <f>[1]!s_info_mkt(A349)</f>
        <v>科创板</v>
      </c>
      <c r="D349" s="16" t="str">
        <f>[1]!s_ipo_listeddate(A349)</f>
        <v>2019-07-22</v>
      </c>
      <c r="E349" s="16" t="str">
        <f>[1]!lastradeday_s("000002","")</f>
        <v>2026-06-22</v>
      </c>
      <c r="F349" s="16" t="str">
        <f>[1]!s_info_industry_csrc2023(A349,"",3)</f>
        <v>仪器仪表制造业</v>
      </c>
      <c r="G349" s="16" t="str">
        <f>[1]!s_info_industry_csrc2023(A349,"",1)</f>
        <v>制造业</v>
      </c>
      <c r="H349" s="16">
        <f>[1]!s_is(A349,83,"FY","YTD","20251231",1,"",100000000)</f>
        <v>6.7615618095000007</v>
      </c>
      <c r="I349" s="16">
        <f>[1]!s_is(A349,83,"FY","YTD","20241231",1,"",100000000)</f>
        <v>6.2138981699000002</v>
      </c>
      <c r="J349" s="16">
        <f t="shared" si="15"/>
        <v>8.8135277506295795E-2</v>
      </c>
      <c r="K349" s="16">
        <f>[1]!s_is(A349,61,"FY","YTD","20251231",1,"",100000000)</f>
        <v>0.1264657823</v>
      </c>
      <c r="L349" s="16">
        <f>[1]!s_is(A349,61,"FY","YTD","20241231",1,"",100000000)</f>
        <v>9.4940157599999991E-2</v>
      </c>
      <c r="M349" s="16">
        <f t="shared" si="16"/>
        <v>0.33205785093409207</v>
      </c>
      <c r="N349" s="16">
        <f>[1]!s_fa_roe(A349,"20251231")</f>
        <v>0.73699999999999999</v>
      </c>
      <c r="O349" s="16">
        <f>[1]!s_stmnote_rdexp(A349,"20251231",1,10000)</f>
        <v>6981.1526040000008</v>
      </c>
      <c r="P349" s="20">
        <f t="shared" si="17"/>
        <v>0.1032476342106564</v>
      </c>
      <c r="Q349" s="16">
        <f>[1]!s_margin_tradingbalance(A349,"",10000)</f>
        <v>40637.819100000001</v>
      </c>
      <c r="R349" s="16">
        <f>[1]!s_margin_seclendingbalance(A349,"",10000)</f>
        <v>42.394799999999996</v>
      </c>
      <c r="S349" s="17">
        <f>[1]!s_val_ev(A349,"",100000000)</f>
        <v>73.055517989999998</v>
      </c>
      <c r="T349" s="17">
        <f>[1]!share_freesharesmv(A349,"",100000000)</f>
        <v>41.066696579999999</v>
      </c>
      <c r="U349" s="17">
        <f>[1]!s_dq_amount_btin(A349,E349,100000000)</f>
        <v>7.8711511999999999</v>
      </c>
      <c r="V349" s="17">
        <f>[1]!s_dq_turn(A349,E349)</f>
        <v>10.525721788808029</v>
      </c>
      <c r="W349" s="2">
        <f>[1]!s_pq_amount(A349,"20260101","",100000000)</f>
        <v>252.48917587</v>
      </c>
      <c r="X349" s="2">
        <f>[1]!s_pq_avgamount(A349,"20260101","",100000000)</f>
        <v>2.2953561442727275</v>
      </c>
      <c r="Y349" s="17">
        <f>[1]!s_ipo_dilutedpe(A349)</f>
        <v>49.39</v>
      </c>
      <c r="Z349" s="12">
        <f>[1]!s_ipo_collection_total(A349,100000000)</f>
        <v>9.7853600000000007</v>
      </c>
      <c r="AA349" s="2">
        <f>[1]!s_val_pe_ttm(A349,E349)</f>
        <v>504.8914794921875</v>
      </c>
      <c r="AB349" s="5">
        <f>[1]!s_info_zjtxornot1(A349,"")</f>
        <v>1</v>
      </c>
      <c r="AC349" s="22" t="str">
        <f>[1]!s_info_nature1(A349,"")</f>
        <v>民营企业</v>
      </c>
      <c r="AD349" s="6" t="str">
        <f>[1]!s_info_city(A349)</f>
        <v>福州市</v>
      </c>
      <c r="AE349" s="6" t="str">
        <f>[1]!s_info_province(A349)</f>
        <v>福建省</v>
      </c>
      <c r="AF349">
        <v>119.30623900000001</v>
      </c>
      <c r="AG349">
        <v>26.075302000000001</v>
      </c>
    </row>
    <row r="350" spans="1:33" x14ac:dyDescent="0.3">
      <c r="A350" s="12" t="s">
        <v>1327</v>
      </c>
      <c r="B350" s="12" t="s">
        <v>1328</v>
      </c>
      <c r="C350" s="16" t="str">
        <f>[1]!s_info_mkt(A350)</f>
        <v>科创板</v>
      </c>
      <c r="D350" s="16" t="str">
        <f>[1]!s_ipo_listeddate(A350)</f>
        <v>2021-07-30</v>
      </c>
      <c r="E350" s="16" t="str">
        <f>[1]!lastradeday_s("000002","")</f>
        <v>2026-06-22</v>
      </c>
      <c r="F350" s="16" t="str">
        <f>[1]!s_info_industry_csrc2023(A350,"",3)</f>
        <v>计算机、通信和其他电子设备制造业</v>
      </c>
      <c r="G350" s="16" t="str">
        <f>[1]!s_info_industry_csrc2023(A350,"",1)</f>
        <v>制造业</v>
      </c>
      <c r="H350" s="16">
        <f>[1]!s_is(A350,83,"FY","YTD","20251231",1,"",100000000)</f>
        <v>1.5019715294</v>
      </c>
      <c r="I350" s="16">
        <f>[1]!s_is(A350,83,"FY","YTD","20241231",1,"",100000000)</f>
        <v>0.77756471169999997</v>
      </c>
      <c r="J350" s="16">
        <f t="shared" si="15"/>
        <v>0.93163540834591108</v>
      </c>
      <c r="K350" s="16">
        <f>[1]!s_is(A350,61,"FY","YTD","20251231",1,"",100000000)</f>
        <v>0.34133444310000005</v>
      </c>
      <c r="L350" s="16">
        <f>[1]!s_is(A350,61,"FY","YTD","20241231",1,"",100000000)</f>
        <v>-0.26112405850000003</v>
      </c>
      <c r="M350" s="16">
        <f t="shared" si="16"/>
        <v>2.3071734755531921</v>
      </c>
      <c r="N350" s="16">
        <f>[1]!s_fa_roe(A350,"20251231")</f>
        <v>4.1173999999999999</v>
      </c>
      <c r="O350" s="16">
        <f>[1]!s_stmnote_rdexp(A350,"20251231",1,10000)</f>
        <v>2092.2876260000003</v>
      </c>
      <c r="P350" s="20">
        <f t="shared" si="17"/>
        <v>0.13930274875688337</v>
      </c>
      <c r="Q350" s="16">
        <f>[1]!s_margin_tradingbalance(A350,"",10000)</f>
        <v>9385.3536999999997</v>
      </c>
      <c r="R350" s="16">
        <f>[1]!s_margin_seclendingbalance(A350,"",10000)</f>
        <v>0</v>
      </c>
      <c r="S350" s="17">
        <f>[1]!s_val_ev(A350,"",100000000)</f>
        <v>42.242211660000002</v>
      </c>
      <c r="T350" s="17">
        <f>[1]!share_freesharesmv(A350,"",100000000)</f>
        <v>19.041740352000001</v>
      </c>
      <c r="U350" s="17">
        <f>[1]!s_dq_amount_btin(A350,E350,100000000)</f>
        <v>1.6756494500000001</v>
      </c>
      <c r="V350" s="17">
        <f>[1]!s_dq_turn(A350,E350)</f>
        <v>4.0223429627121945</v>
      </c>
      <c r="W350" s="2">
        <f>[1]!s_pq_amount(A350,"20260101","",100000000)</f>
        <v>85.858621600000006</v>
      </c>
      <c r="X350" s="2">
        <f>[1]!s_pq_avgamount(A350,"20260101","",100000000)</f>
        <v>0.78769377614678904</v>
      </c>
      <c r="Y350" s="17">
        <f>[1]!s_ipo_dilutedpe(A350)</f>
        <v>20.59</v>
      </c>
      <c r="Z350" s="12">
        <f>[1]!s_ipo_collection_total(A350,100000000)</f>
        <v>5.6180000000000003</v>
      </c>
      <c r="AA350" s="2">
        <f>[1]!s_val_pe_ttm(A350,E350)</f>
        <v>178.5162353515625</v>
      </c>
      <c r="AB350" s="5">
        <f>[1]!s_info_zjtxornot1(A350,"")</f>
        <v>1</v>
      </c>
      <c r="AC350" s="22" t="str">
        <f>[1]!s_info_nature1(A350,"")</f>
        <v>民营企业</v>
      </c>
      <c r="AD350" s="6" t="str">
        <f>[1]!s_info_city(A350)</f>
        <v>成都市</v>
      </c>
      <c r="AE350" s="6" t="str">
        <f>[1]!s_info_province(A350)</f>
        <v>四川省</v>
      </c>
      <c r="AF350">
        <v>104.065735</v>
      </c>
      <c r="AG350">
        <v>30.659462000000001</v>
      </c>
    </row>
    <row r="351" spans="1:33" x14ac:dyDescent="0.3">
      <c r="A351" s="12" t="s">
        <v>1329</v>
      </c>
      <c r="B351" s="12" t="s">
        <v>1330</v>
      </c>
      <c r="C351" s="16" t="str">
        <f>[1]!s_info_mkt(A351)</f>
        <v>创业板</v>
      </c>
      <c r="D351" s="16" t="str">
        <f>[1]!s_ipo_listeddate(A351)</f>
        <v>2022-05-26</v>
      </c>
      <c r="E351" s="16" t="str">
        <f>[1]!lastradeday_s("000002","")</f>
        <v>2026-06-22</v>
      </c>
      <c r="F351" s="16" t="str">
        <f>[1]!s_info_industry_csrc2023(A351,"",3)</f>
        <v>计算机、通信和其他电子设备制造业</v>
      </c>
      <c r="G351" s="16" t="str">
        <f>[1]!s_info_industry_csrc2023(A351,"",1)</f>
        <v>制造业</v>
      </c>
      <c r="H351" s="16">
        <f>[1]!s_is(A351,83,"FY","YTD","20251231",1,"",100000000)</f>
        <v>17.736104638299999</v>
      </c>
      <c r="I351" s="16">
        <f>[1]!s_is(A351,83,"FY","YTD","20241231",1,"",100000000)</f>
        <v>16.787340049400001</v>
      </c>
      <c r="J351" s="16">
        <f t="shared" si="15"/>
        <v>5.6516671855581402E-2</v>
      </c>
      <c r="K351" s="16">
        <f>[1]!s_is(A351,61,"FY","YTD","20251231",1,"",100000000)</f>
        <v>0.64929336540000004</v>
      </c>
      <c r="L351" s="16">
        <f>[1]!s_is(A351,61,"FY","YTD","20241231",1,"",100000000)</f>
        <v>1.1749665594000001</v>
      </c>
      <c r="M351" s="16">
        <f t="shared" si="16"/>
        <v>-0.44739417457841224</v>
      </c>
      <c r="N351" s="16">
        <f>[1]!s_fa_roe(A351,"20251231")</f>
        <v>3.819</v>
      </c>
      <c r="O351" s="16">
        <f>[1]!s_stmnote_rdexp(A351,"20251231",1,10000)</f>
        <v>16124.992138999998</v>
      </c>
      <c r="P351" s="20">
        <f t="shared" si="17"/>
        <v>9.0916198724826508E-2</v>
      </c>
      <c r="Q351" s="16">
        <f>[1]!s_margin_tradingbalance(A351,"",10000)</f>
        <v>36240.459699999999</v>
      </c>
      <c r="R351" s="16">
        <f>[1]!s_margin_seclendingbalance(A351,"",10000)</f>
        <v>25.3034</v>
      </c>
      <c r="S351" s="17">
        <f>[1]!s_val_ev(A351,"",100000000)</f>
        <v>107.720483836</v>
      </c>
      <c r="T351" s="17">
        <f>[1]!share_freesharesmv(A351,"",100000000)</f>
        <v>51.391642030900002</v>
      </c>
      <c r="U351" s="17">
        <f>[1]!s_dq_amount_btin(A351,E351,100000000)</f>
        <v>6.6479517000000001</v>
      </c>
      <c r="V351" s="17">
        <f>[1]!s_dq_turn(A351,E351)</f>
        <v>8.2979455672687568</v>
      </c>
      <c r="W351" s="2">
        <f>[1]!s_pq_amount(A351,"20260101","",100000000)</f>
        <v>684.61133805999998</v>
      </c>
      <c r="X351" s="2">
        <f>[1]!s_pq_avgamount(A351,"20260101","",100000000)</f>
        <v>6.2237394369090913</v>
      </c>
      <c r="Y351" s="17">
        <f>[1]!s_ipo_dilutedpe(A351)</f>
        <v>24.07</v>
      </c>
      <c r="Z351" s="12">
        <f>[1]!s_ipo_collection_total(A351,100000000)</f>
        <v>9.6047999999999991</v>
      </c>
      <c r="AA351" s="2">
        <f>[1]!s_val_pe_ttm(A351,E351)</f>
        <v>146.78291320800781</v>
      </c>
      <c r="AB351" s="5">
        <f>[1]!s_info_zjtxornot1(A351,"")</f>
        <v>0</v>
      </c>
      <c r="AC351" s="22" t="str">
        <f>[1]!s_info_nature1(A351,"")</f>
        <v>民营企业</v>
      </c>
      <c r="AD351" s="6" t="str">
        <f>[1]!s_info_city(A351)</f>
        <v>深圳市</v>
      </c>
      <c r="AE351" s="6" t="str">
        <f>[1]!s_info_province(A351)</f>
        <v>广东省</v>
      </c>
      <c r="AF351">
        <v>114.085947</v>
      </c>
      <c r="AG351">
        <v>22.547000000000001</v>
      </c>
    </row>
    <row r="352" spans="1:33" x14ac:dyDescent="0.3">
      <c r="A352" s="12" t="s">
        <v>1331</v>
      </c>
      <c r="B352" s="12" t="s">
        <v>1332</v>
      </c>
      <c r="C352" s="16" t="str">
        <f>[1]!s_info_mkt(A352)</f>
        <v>科创板</v>
      </c>
      <c r="D352" s="16" t="str">
        <f>[1]!s_ipo_listeddate(A352)</f>
        <v>2019-12-11</v>
      </c>
      <c r="E352" s="16" t="str">
        <f>[1]!lastradeday_s("000002","")</f>
        <v>2026-06-22</v>
      </c>
      <c r="F352" s="16" t="str">
        <f>[1]!s_info_industry_csrc2023(A352,"",3)</f>
        <v>软件和信息技术服务业</v>
      </c>
      <c r="G352" s="16" t="str">
        <f>[1]!s_info_industry_csrc2023(A352,"",1)</f>
        <v>信息传输、软件和信息技术服务业</v>
      </c>
      <c r="H352" s="16">
        <f>[1]!s_is(A352,83,"FY","YTD","20251231",1,"",100000000)</f>
        <v>3.2183834956999999</v>
      </c>
      <c r="I352" s="16">
        <f>[1]!s_is(A352,83,"FY","YTD","20241231",1,"",100000000)</f>
        <v>3.0662326120999999</v>
      </c>
      <c r="J352" s="16">
        <f t="shared" si="15"/>
        <v>4.9621441960919999E-2</v>
      </c>
      <c r="K352" s="16">
        <f>[1]!s_is(A352,61,"FY","YTD","20251231",1,"",100000000)</f>
        <v>-0.91311666569999994</v>
      </c>
      <c r="L352" s="16">
        <f>[1]!s_is(A352,61,"FY","YTD","20241231",1,"",100000000)</f>
        <v>-1.0219474752</v>
      </c>
      <c r="M352" s="16">
        <f t="shared" si="16"/>
        <v>0.10649354506081764</v>
      </c>
      <c r="N352" s="16">
        <f>[1]!s_fa_roe(A352,"20251231")</f>
        <v>-8.2621000000000002</v>
      </c>
      <c r="O352" s="16">
        <f>[1]!s_stmnote_rdexp(A352,"20251231",1,10000)</f>
        <v>9362.4877290000004</v>
      </c>
      <c r="P352" s="20">
        <f t="shared" si="17"/>
        <v>0.29090652936509842</v>
      </c>
      <c r="Q352" s="16">
        <f>[1]!s_margin_tradingbalance(A352,"",10000)</f>
        <v>20849.853599999999</v>
      </c>
      <c r="R352" s="16">
        <f>[1]!s_margin_seclendingbalance(A352,"",10000)</f>
        <v>29.92</v>
      </c>
      <c r="S352" s="17">
        <f>[1]!s_val_ev(A352,"",100000000)</f>
        <v>48.609325848000005</v>
      </c>
      <c r="T352" s="17">
        <f>[1]!share_freesharesmv(A352,"",100000000)</f>
        <v>25.581707526000002</v>
      </c>
      <c r="U352" s="17">
        <f>[1]!s_dq_amount_btin(A352,E352,100000000)</f>
        <v>1.4736270600000001</v>
      </c>
      <c r="V352" s="17">
        <f>[1]!s_dq_turn(A352,E352)</f>
        <v>3.0903336289775076</v>
      </c>
      <c r="W352" s="2">
        <f>[1]!s_pq_amount(A352,"20260101","",100000000)</f>
        <v>222.47446769999999</v>
      </c>
      <c r="X352" s="2">
        <f>[1]!s_pq_avgamount(A352,"20260101","",100000000)</f>
        <v>2.0224951609090911</v>
      </c>
      <c r="Y352" s="17">
        <f>[1]!s_ipo_dilutedpe(A352)</f>
        <v>65.849999999999994</v>
      </c>
      <c r="Z352" s="12">
        <f>[1]!s_ipo_collection_total(A352,100000000)</f>
        <v>10.096</v>
      </c>
      <c r="AA352" s="2">
        <f>[1]!s_val_pe_ttm(A352,E352)</f>
        <v>-51.364364624023438</v>
      </c>
      <c r="AB352" s="5">
        <f>[1]!s_info_zjtxornot1(A352,"")</f>
        <v>1</v>
      </c>
      <c r="AC352" s="22" t="str">
        <f>[1]!s_info_nature1(A352,"")</f>
        <v>民营企业</v>
      </c>
      <c r="AD352" s="6" t="str">
        <f>[1]!s_info_city(A352)</f>
        <v>杭州市</v>
      </c>
      <c r="AE352" s="6" t="str">
        <f>[1]!s_info_province(A352)</f>
        <v>浙江省</v>
      </c>
      <c r="AF352">
        <v>120.153576</v>
      </c>
      <c r="AG352">
        <v>30.287458999999998</v>
      </c>
    </row>
    <row r="353" spans="1:33" x14ac:dyDescent="0.3">
      <c r="A353" s="12" t="s">
        <v>1333</v>
      </c>
      <c r="B353" s="12" t="s">
        <v>1334</v>
      </c>
      <c r="C353" s="16" t="str">
        <f>[1]!s_info_mkt(A353)</f>
        <v>创业板</v>
      </c>
      <c r="D353" s="16" t="str">
        <f>[1]!s_ipo_listeddate(A353)</f>
        <v>2015-07-01</v>
      </c>
      <c r="E353" s="16" t="str">
        <f>[1]!lastradeday_s("000002","")</f>
        <v>2026-06-22</v>
      </c>
      <c r="F353" s="16" t="str">
        <f>[1]!s_info_industry_csrc2023(A353,"",3)</f>
        <v>计算机、通信和其他电子设备制造业</v>
      </c>
      <c r="G353" s="16" t="str">
        <f>[1]!s_info_industry_csrc2023(A353,"",1)</f>
        <v>制造业</v>
      </c>
      <c r="H353" s="16">
        <f>[1]!s_is(A353,83,"FY","YTD","20251231",1,"",100000000)</f>
        <v>20.795204476199999</v>
      </c>
      <c r="I353" s="16">
        <f>[1]!s_is(A353,83,"FY","YTD","20241231",1,"",100000000)</f>
        <v>14.545914243099999</v>
      </c>
      <c r="J353" s="16">
        <f t="shared" si="15"/>
        <v>0.42962512556159305</v>
      </c>
      <c r="K353" s="16">
        <f>[1]!s_is(A353,61,"FY","YTD","20251231",1,"",100000000)</f>
        <v>-0.331996921</v>
      </c>
      <c r="L353" s="16">
        <f>[1]!s_is(A353,61,"FY","YTD","20241231",1,"",100000000)</f>
        <v>0.12257095179999999</v>
      </c>
      <c r="M353" s="16">
        <f t="shared" si="16"/>
        <v>-3.7086101243769569</v>
      </c>
      <c r="N353" s="16">
        <f>[1]!s_fa_roe(A353,"20251231")</f>
        <v>-5.3155000000000001</v>
      </c>
      <c r="O353" s="16">
        <f>[1]!s_stmnote_rdexp(A353,"20251231",1,10000)</f>
        <v>19819.096606999999</v>
      </c>
      <c r="P353" s="20">
        <f t="shared" si="17"/>
        <v>9.5306091506254964E-2</v>
      </c>
      <c r="Q353" s="16">
        <f>[1]!s_margin_tradingbalance(A353,"",10000)</f>
        <v>0</v>
      </c>
      <c r="R353" s="16">
        <f>[1]!s_margin_seclendingbalance(A353,"",10000)</f>
        <v>0</v>
      </c>
      <c r="S353" s="17">
        <f>[1]!s_val_ev(A353,"",100000000)</f>
        <v>339.54511739999998</v>
      </c>
      <c r="T353" s="17">
        <f>[1]!share_freesharesmv(A353,"",100000000)</f>
        <v>191.05890764</v>
      </c>
      <c r="U353" s="17">
        <f>[1]!s_dq_amount_btin(A353,E353,100000000)</f>
        <v>23.635582490000001</v>
      </c>
      <c r="V353" s="17">
        <f>[1]!s_dq_turn(A353,E353)</f>
        <v>7.0685452391056911</v>
      </c>
      <c r="W353" s="2">
        <f>[1]!s_pq_amount(A353,"20260101","",100000000)</f>
        <v>925.58111589999999</v>
      </c>
      <c r="X353" s="2">
        <f>[1]!s_pq_avgamount(A353,"20260101","",100000000)</f>
        <v>8.4143737809090915</v>
      </c>
      <c r="Y353" s="17">
        <f>[1]!s_ipo_dilutedpe(A353)</f>
        <v>22.97</v>
      </c>
      <c r="Z353" s="12">
        <f>[1]!s_ipo_collection_total(A353,100000000)</f>
        <v>1.9930600000000001</v>
      </c>
      <c r="AA353" s="2">
        <f>[1]!s_val_pe_ttm(A353,E353)</f>
        <v>-1240.009521484375</v>
      </c>
      <c r="AB353" s="5">
        <f>[1]!s_info_zjtxornot1(A353,"")</f>
        <v>1</v>
      </c>
      <c r="AC353" s="22" t="str">
        <f>[1]!s_info_nature1(A353,"")</f>
        <v>民营企业</v>
      </c>
      <c r="AD353" s="6" t="str">
        <f>[1]!s_info_city(A353)</f>
        <v>衢州市</v>
      </c>
      <c r="AE353" s="6" t="str">
        <f>[1]!s_info_province(A353)</f>
        <v>浙江省</v>
      </c>
      <c r="AF353">
        <v>118.87263</v>
      </c>
      <c r="AG353">
        <v>28.941707999999998</v>
      </c>
    </row>
    <row r="354" spans="1:33" x14ac:dyDescent="0.3">
      <c r="A354" s="12" t="s">
        <v>1335</v>
      </c>
      <c r="B354" s="12" t="s">
        <v>1336</v>
      </c>
      <c r="C354" s="16" t="str">
        <f>[1]!s_info_mkt(A354)</f>
        <v>创业板</v>
      </c>
      <c r="D354" s="16" t="str">
        <f>[1]!s_ipo_listeddate(A354)</f>
        <v>2023-01-19</v>
      </c>
      <c r="E354" s="16" t="str">
        <f>[1]!lastradeday_s("000002","")</f>
        <v>2026-06-22</v>
      </c>
      <c r="F354" s="16" t="str">
        <f>[1]!s_info_industry_csrc2023(A354,"",3)</f>
        <v>通用设备制造业</v>
      </c>
      <c r="G354" s="16" t="str">
        <f>[1]!s_info_industry_csrc2023(A354,"",1)</f>
        <v>制造业</v>
      </c>
      <c r="H354" s="16">
        <f>[1]!s_is(A354,83,"FY","YTD","20251231",1,"",100000000)</f>
        <v>8.8822436371000002</v>
      </c>
      <c r="I354" s="16">
        <f>[1]!s_is(A354,83,"FY","YTD","20241231",1,"",100000000)</f>
        <v>9.2719547672000004</v>
      </c>
      <c r="J354" s="16">
        <f t="shared" si="15"/>
        <v>-4.2031172485722523E-2</v>
      </c>
      <c r="K354" s="16">
        <f>[1]!s_is(A354,61,"FY","YTD","20251231",1,"",100000000)</f>
        <v>2.8117209958</v>
      </c>
      <c r="L354" s="16">
        <f>[1]!s_is(A354,61,"FY","YTD","20241231",1,"",100000000)</f>
        <v>0.52356234700000004</v>
      </c>
      <c r="M354" s="16">
        <f t="shared" si="16"/>
        <v>4.3703651760121698</v>
      </c>
      <c r="N354" s="16">
        <f>[1]!s_fa_roe(A354,"20251231")</f>
        <v>24.569099999999999</v>
      </c>
      <c r="O354" s="16">
        <f>[1]!s_stmnote_rdexp(A354,"20251231",1,10000)</f>
        <v>5566.5234729999993</v>
      </c>
      <c r="P354" s="20">
        <f t="shared" si="17"/>
        <v>6.2670240768327265E-2</v>
      </c>
      <c r="Q354" s="16">
        <f>[1]!s_margin_tradingbalance(A354,"",10000)</f>
        <v>24760.9234</v>
      </c>
      <c r="R354" s="16">
        <f>[1]!s_margin_seclendingbalance(A354,"",10000)</f>
        <v>58.725000000000001</v>
      </c>
      <c r="S354" s="17">
        <f>[1]!s_val_ev(A354,"",100000000)</f>
        <v>101.85912</v>
      </c>
      <c r="T354" s="17">
        <f>[1]!share_freesharesmv(A354,"",100000000)</f>
        <v>29.283443999999999</v>
      </c>
      <c r="U354" s="17">
        <f>[1]!s_dq_amount_btin(A354,E354,100000000)</f>
        <v>2.7608144399999999</v>
      </c>
      <c r="V354" s="17">
        <f>[1]!s_dq_turn(A354,E354)</f>
        <v>8.0408097571930401</v>
      </c>
      <c r="W354" s="2">
        <f>[1]!s_pq_amount(A354,"20260101","",100000000)</f>
        <v>393.81309794999999</v>
      </c>
      <c r="X354" s="2">
        <f>[1]!s_pq_avgamount(A354,"20260101","",100000000)</f>
        <v>3.5801190722727276</v>
      </c>
      <c r="Y354" s="17">
        <f>[1]!s_ipo_dilutedpe(A354)</f>
        <v>58.65</v>
      </c>
      <c r="Z354" s="12">
        <f>[1]!s_ipo_collection_total(A354,100000000)</f>
        <v>8.12331</v>
      </c>
      <c r="AA354" s="2">
        <f>[1]!s_val_pe_ttm(A354,E354)</f>
        <v>-77.219894409179688</v>
      </c>
      <c r="AB354" s="5">
        <f>[1]!s_info_zjtxornot1(A354,"")</f>
        <v>1</v>
      </c>
      <c r="AC354" s="22" t="str">
        <f>[1]!s_info_nature1(A354,"")</f>
        <v>民营企业</v>
      </c>
      <c r="AD354" s="6" t="str">
        <f>[1]!s_info_city(A354)</f>
        <v>温岭市</v>
      </c>
      <c r="AE354" s="6" t="str">
        <f>[1]!s_info_province(A354)</f>
        <v>浙江省</v>
      </c>
      <c r="AF354">
        <v>121.421046</v>
      </c>
      <c r="AG354">
        <v>28.400554</v>
      </c>
    </row>
    <row r="355" spans="1:33" x14ac:dyDescent="0.3">
      <c r="A355" s="12" t="s">
        <v>1337</v>
      </c>
      <c r="B355" s="12" t="s">
        <v>1338</v>
      </c>
      <c r="C355" s="16" t="str">
        <f>[1]!s_info_mkt(A355)</f>
        <v>主板</v>
      </c>
      <c r="D355" s="16" t="str">
        <f>[1]!s_ipo_listeddate(A355)</f>
        <v>1997-08-08</v>
      </c>
      <c r="E355" s="16" t="str">
        <f>[1]!lastradeday_s("000002","")</f>
        <v>2026-06-22</v>
      </c>
      <c r="F355" s="16" t="str">
        <f>[1]!s_info_industry_csrc2023(A355,"",3)</f>
        <v>非金属矿物制品业</v>
      </c>
      <c r="G355" s="16" t="str">
        <f>[1]!s_info_industry_csrc2023(A355,"",1)</f>
        <v>制造业</v>
      </c>
      <c r="H355" s="16">
        <f>[1]!s_is(A355,83,"FY","YTD","20251231",1,"",100000000)</f>
        <v>38.843055081100005</v>
      </c>
      <c r="I355" s="16">
        <f>[1]!s_is(A355,83,"FY","YTD","20241231",1,"",100000000)</f>
        <v>40.087816232500003</v>
      </c>
      <c r="J355" s="16">
        <f t="shared" si="15"/>
        <v>-3.1050859547466336E-2</v>
      </c>
      <c r="K355" s="16">
        <f>[1]!s_is(A355,61,"FY","YTD","20251231",1,"",100000000)</f>
        <v>2.4996178472000001</v>
      </c>
      <c r="L355" s="16">
        <f>[1]!s_is(A355,61,"FY","YTD","20241231",1,"",100000000)</f>
        <v>2.4764821036</v>
      </c>
      <c r="M355" s="16">
        <f t="shared" si="16"/>
        <v>9.3421808162345681E-3</v>
      </c>
      <c r="N355" s="16">
        <f>[1]!s_fa_roe(A355,"20251231")</f>
        <v>9.3656000000000006</v>
      </c>
      <c r="O355" s="16">
        <f>[1]!s_stmnote_rdexp(A355,"20251231",1,10000)</f>
        <v>17015.549965999999</v>
      </c>
      <c r="P355" s="20">
        <f t="shared" si="17"/>
        <v>4.3805900258034318E-2</v>
      </c>
      <c r="Q355" s="16">
        <f>[1]!s_margin_tradingbalance(A355,"",10000)</f>
        <v>29352.7425</v>
      </c>
      <c r="R355" s="16">
        <f>[1]!s_margin_seclendingbalance(A355,"",10000)</f>
        <v>329.0496</v>
      </c>
      <c r="S355" s="17">
        <f>[1]!s_val_ev(A355,"",100000000)</f>
        <v>113.6343226852</v>
      </c>
      <c r="T355" s="17">
        <f>[1]!share_freesharesmv(A355,"",100000000)</f>
        <v>56.851855495199992</v>
      </c>
      <c r="U355" s="17">
        <f>[1]!s_dq_amount_btin(A355,E355,100000000)</f>
        <v>7.5795313000000002</v>
      </c>
      <c r="V355" s="17">
        <f>[1]!s_dq_turn(A355,E355)</f>
        <v>6.8151732418038646</v>
      </c>
      <c r="W355" s="2">
        <f>[1]!s_pq_amount(A355,"20260101","",100000000)</f>
        <v>253.43684934999999</v>
      </c>
      <c r="X355" s="2">
        <f>[1]!s_pq_avgamount(A355,"20260101","",100000000)</f>
        <v>2.3039713577272729</v>
      </c>
      <c r="Y355" s="17">
        <f>[1]!s_ipo_dilutedpe(A355)</f>
        <v>0</v>
      </c>
      <c r="Z355" s="12">
        <f>[1]!s_ipo_collection_total(A355,100000000)</f>
        <v>2.9205000000000001</v>
      </c>
      <c r="AA355" s="2">
        <f>[1]!s_val_pe_ttm(A355,E355)</f>
        <v>45.367366790771484</v>
      </c>
      <c r="AB355" s="5">
        <f>[1]!s_info_zjtxornot1(A355,"")</f>
        <v>1</v>
      </c>
      <c r="AC355" s="22" t="str">
        <f>[1]!s_info_nature1(A355,"")</f>
        <v>其他企业</v>
      </c>
      <c r="AD355" s="6" t="str">
        <f>[1]!s_info_city(A355)</f>
        <v>东阳市</v>
      </c>
      <c r="AE355" s="6" t="str">
        <f>[1]!s_info_province(A355)</f>
        <v>浙江省</v>
      </c>
      <c r="AF355">
        <v>120.380818</v>
      </c>
      <c r="AG355">
        <v>29.237427</v>
      </c>
    </row>
    <row r="356" spans="1:33" x14ac:dyDescent="0.3">
      <c r="A356" s="12" t="s">
        <v>1339</v>
      </c>
      <c r="B356" s="12" t="s">
        <v>1340</v>
      </c>
      <c r="C356" s="16" t="str">
        <f>[1]!s_info_mkt(A356)</f>
        <v>主板</v>
      </c>
      <c r="D356" s="16" t="str">
        <f>[1]!s_ipo_listeddate(A356)</f>
        <v>1998-11-26</v>
      </c>
      <c r="E356" s="16" t="str">
        <f>[1]!lastradeday_s("000002","")</f>
        <v>2026-06-22</v>
      </c>
      <c r="F356" s="16" t="str">
        <f>[1]!s_info_industry_csrc2023(A356,"",3)</f>
        <v>非金属矿物制品业</v>
      </c>
      <c r="G356" s="16" t="str">
        <f>[1]!s_info_industry_csrc2023(A356,"",1)</f>
        <v>制造业</v>
      </c>
      <c r="H356" s="16">
        <f>[1]!s_is(A356,83,"FY","YTD","20251231",1,"",100000000)</f>
        <v>13.564124120599999</v>
      </c>
      <c r="I356" s="16">
        <f>[1]!s_is(A356,83,"FY","YTD","20241231",1,"",100000000)</f>
        <v>13.012858995</v>
      </c>
      <c r="J356" s="16">
        <f t="shared" si="15"/>
        <v>4.2363106048548982E-2</v>
      </c>
      <c r="K356" s="16">
        <f>[1]!s_is(A356,61,"FY","YTD","20251231",1,"",100000000)</f>
        <v>-9.5004476905999997</v>
      </c>
      <c r="L356" s="16">
        <f>[1]!s_is(A356,61,"FY","YTD","20241231",1,"",100000000)</f>
        <v>-9.8324122190000001</v>
      </c>
      <c r="M356" s="16">
        <f t="shared" si="16"/>
        <v>3.3762267183887723E-2</v>
      </c>
      <c r="N356" s="16">
        <f>[1]!s_fa_roe(A356,"20251231")</f>
        <v>-91.781899999999993</v>
      </c>
      <c r="O356" s="16">
        <f>[1]!s_stmnote_rdexp(A356,"20251231",1,10000)</f>
        <v>6687.3021090000002</v>
      </c>
      <c r="P356" s="20">
        <f t="shared" si="17"/>
        <v>4.9301392773632276E-2</v>
      </c>
      <c r="Q356" s="16">
        <f>[1]!s_margin_tradingbalance(A356,"",10000)</f>
        <v>88966.935299999997</v>
      </c>
      <c r="R356" s="16">
        <f>[1]!s_margin_seclendingbalance(A356,"",10000)</f>
        <v>54.218699999999998</v>
      </c>
      <c r="S356" s="17">
        <f>[1]!s_val_ev(A356,"",100000000)</f>
        <v>222.24062775159999</v>
      </c>
      <c r="T356" s="17">
        <f>[1]!share_freesharesmv(A356,"",100000000)</f>
        <v>144.9463774024</v>
      </c>
      <c r="U356" s="17">
        <f>[1]!s_dq_amount_btin(A356,E356,100000000)</f>
        <v>23.783390900000001</v>
      </c>
      <c r="V356" s="17">
        <f>[1]!s_dq_turn(A356,E356)</f>
        <v>12.129250269783309</v>
      </c>
      <c r="W356" s="2">
        <f>[1]!s_pq_amount(A356,"20260101","",100000000)</f>
        <v>1944.2094051500001</v>
      </c>
      <c r="X356" s="2">
        <f>[1]!s_pq_avgamount(A356,"20260101","",100000000)</f>
        <v>17.674630955909091</v>
      </c>
      <c r="Y356" s="17">
        <f>[1]!s_ipo_dilutedpe(A356)</f>
        <v>0</v>
      </c>
      <c r="Z356" s="12">
        <f>[1]!s_ipo_collection_total(A356,100000000)</f>
        <v>2.56</v>
      </c>
      <c r="AA356" s="2">
        <f>[1]!s_val_pe_ttm(A356,E356)</f>
        <v>-25.278745651245117</v>
      </c>
      <c r="AB356" s="5">
        <f>[1]!s_info_zjtxornot1(A356,"")</f>
        <v>0</v>
      </c>
      <c r="AC356" s="22" t="str">
        <f>[1]!s_info_nature1(A356,"")</f>
        <v>地方国有企业</v>
      </c>
      <c r="AD356" s="6" t="str">
        <f>[1]!s_info_city(A356)</f>
        <v>长葛市</v>
      </c>
      <c r="AE356" s="6" t="str">
        <f>[1]!s_info_province(A356)</f>
        <v>河南省</v>
      </c>
      <c r="AF356">
        <v>113.85556800000001</v>
      </c>
      <c r="AG356">
        <v>34.236601</v>
      </c>
    </row>
    <row r="357" spans="1:33" x14ac:dyDescent="0.3">
      <c r="A357" s="12" t="s">
        <v>1341</v>
      </c>
      <c r="B357" s="12" t="s">
        <v>1342</v>
      </c>
      <c r="C357" s="16" t="str">
        <f>[1]!s_info_mkt(A357)</f>
        <v>创业板</v>
      </c>
      <c r="D357" s="16" t="str">
        <f>[1]!s_ipo_listeddate(A357)</f>
        <v>2021-08-13</v>
      </c>
      <c r="E357" s="16" t="str">
        <f>[1]!lastradeday_s("000002","")</f>
        <v>2026-06-22</v>
      </c>
      <c r="F357" s="16" t="str">
        <f>[1]!s_info_industry_csrc2023(A357,"",3)</f>
        <v>计算机、通信和其他电子设备制造业</v>
      </c>
      <c r="G357" s="16" t="str">
        <f>[1]!s_info_industry_csrc2023(A357,"",1)</f>
        <v>制造业</v>
      </c>
      <c r="H357" s="16">
        <f>[1]!s_is(A357,83,"FY","YTD","20251231",1,"",100000000)</f>
        <v>5.8121366570000008</v>
      </c>
      <c r="I357" s="16">
        <f>[1]!s_is(A357,83,"FY","YTD","20241231",1,"",100000000)</f>
        <v>6.5408504994000003</v>
      </c>
      <c r="J357" s="16">
        <f t="shared" si="15"/>
        <v>-0.11140964656918018</v>
      </c>
      <c r="K357" s="16">
        <f>[1]!s_is(A357,61,"FY","YTD","20251231",1,"",100000000)</f>
        <v>0.32450452410000002</v>
      </c>
      <c r="L357" s="16">
        <f>[1]!s_is(A357,61,"FY","YTD","20241231",1,"",100000000)</f>
        <v>0.27115969829999997</v>
      </c>
      <c r="M357" s="16">
        <f t="shared" si="16"/>
        <v>0.19672844502497389</v>
      </c>
      <c r="N357" s="16">
        <f>[1]!s_fa_roe(A357,"20251231")</f>
        <v>3.2075</v>
      </c>
      <c r="O357" s="16">
        <f>[1]!s_stmnote_rdexp(A357,"20251231",1,10000)</f>
        <v>3651.3189750000001</v>
      </c>
      <c r="P357" s="20">
        <f t="shared" si="17"/>
        <v>6.2822318030021501E-2</v>
      </c>
      <c r="Q357" s="16">
        <f>[1]!s_margin_tradingbalance(A357,"",10000)</f>
        <v>22547.647799999999</v>
      </c>
      <c r="R357" s="16">
        <f>[1]!s_margin_seclendingbalance(A357,"",10000)</f>
        <v>0</v>
      </c>
      <c r="S357" s="17">
        <f>[1]!s_val_ev(A357,"",100000000)</f>
        <v>70.669940134800001</v>
      </c>
      <c r="T357" s="17">
        <f>[1]!share_freesharesmv(A357,"",100000000)</f>
        <v>36.782915044399999</v>
      </c>
      <c r="U357" s="17">
        <f>[1]!s_dq_amount_btin(A357,E357,100000000)</f>
        <v>3.0601828700000002</v>
      </c>
      <c r="V357" s="17">
        <f>[1]!s_dq_turn(A357,E357)</f>
        <v>6.8243987265368169</v>
      </c>
      <c r="W357" s="2">
        <f>[1]!s_pq_amount(A357,"20260101","",100000000)</f>
        <v>227.46470115</v>
      </c>
      <c r="X357" s="2">
        <f>[1]!s_pq_avgamount(A357,"20260101","",100000000)</f>
        <v>2.0678609195454545</v>
      </c>
      <c r="Y357" s="17">
        <f>[1]!s_ipo_dilutedpe(A357)</f>
        <v>15.64</v>
      </c>
      <c r="Z357" s="12">
        <f>[1]!s_ipo_collection_total(A357,100000000)</f>
        <v>4.0773989999999998</v>
      </c>
      <c r="AA357" s="2">
        <f>[1]!s_val_pe_ttm(A357,E357)</f>
        <v>192.92469787597656</v>
      </c>
      <c r="AB357" s="5">
        <f>[1]!s_info_zjtxornot1(A357,"")</f>
        <v>0</v>
      </c>
      <c r="AC357" s="22" t="str">
        <f>[1]!s_info_nature1(A357,"")</f>
        <v>民营企业</v>
      </c>
      <c r="AD357" s="6" t="str">
        <f>[1]!s_info_city(A357)</f>
        <v>苏州市</v>
      </c>
      <c r="AE357" s="6" t="str">
        <f>[1]!s_info_province(A357)</f>
        <v>江苏省</v>
      </c>
      <c r="AF357">
        <v>120.619585</v>
      </c>
      <c r="AG357">
        <v>31.299378999999998</v>
      </c>
    </row>
    <row r="358" spans="1:33" x14ac:dyDescent="0.3">
      <c r="A358" s="12" t="s">
        <v>1343</v>
      </c>
      <c r="B358" s="12" t="s">
        <v>1344</v>
      </c>
      <c r="C358" s="16" t="str">
        <f>[1]!s_info_mkt(A358)</f>
        <v>科创板</v>
      </c>
      <c r="D358" s="16" t="str">
        <f>[1]!s_ipo_listeddate(A358)</f>
        <v>2023-05-16</v>
      </c>
      <c r="E358" s="16" t="str">
        <f>[1]!lastradeday_s("000002","")</f>
        <v>2026-06-22</v>
      </c>
      <c r="F358" s="16" t="str">
        <f>[1]!s_info_industry_csrc2023(A358,"",3)</f>
        <v>计算机、通信和其他电子设备制造业</v>
      </c>
      <c r="G358" s="16" t="str">
        <f>[1]!s_info_industry_csrc2023(A358,"",1)</f>
        <v>制造业</v>
      </c>
      <c r="H358" s="16">
        <f>[1]!s_is(A358,83,"FY","YTD","20251231",1,"",100000000)</f>
        <v>8.0727368937000001</v>
      </c>
      <c r="I358" s="16">
        <f>[1]!s_is(A358,83,"FY","YTD","20241231",1,"",100000000)</f>
        <v>5.2398694827999996</v>
      </c>
      <c r="J358" s="16">
        <f t="shared" si="15"/>
        <v>0.54063701781102713</v>
      </c>
      <c r="K358" s="16">
        <f>[1]!s_is(A358,61,"FY","YTD","20251231",1,"",100000000)</f>
        <v>-2.2901494668</v>
      </c>
      <c r="L358" s="16">
        <f>[1]!s_is(A358,61,"FY","YTD","20241231",1,"",100000000)</f>
        <v>-4.3841695282000002</v>
      </c>
      <c r="M358" s="16">
        <f t="shared" si="16"/>
        <v>0.47763209153541514</v>
      </c>
      <c r="N358" s="16">
        <f>[1]!s_fa_roe(A358,"20251231")</f>
        <v>-13.2883</v>
      </c>
      <c r="O358" s="16">
        <f>[1]!s_stmnote_rdexp(A358,"20251231",1,10000)</f>
        <v>22421.935836000001</v>
      </c>
      <c r="P358" s="20">
        <f t="shared" si="17"/>
        <v>0.27774887415813315</v>
      </c>
      <c r="Q358" s="16">
        <f>[1]!s_margin_tradingbalance(A358,"",10000)</f>
        <v>22356.695800000001</v>
      </c>
      <c r="R358" s="16">
        <f>[1]!s_margin_seclendingbalance(A358,"",10000)</f>
        <v>33.757300000000001</v>
      </c>
      <c r="S358" s="17">
        <f>[1]!s_val_ev(A358,"",100000000)</f>
        <v>69.513004297199998</v>
      </c>
      <c r="T358" s="17">
        <f>[1]!share_freesharesmv(A358,"",100000000)</f>
        <v>48.328517074400004</v>
      </c>
      <c r="U358" s="17">
        <f>[1]!s_dq_amount_btin(A358,E358,100000000)</f>
        <v>3.6572988500000001</v>
      </c>
      <c r="V358" s="17">
        <f>[1]!s_dq_turn(A358,E358)</f>
        <v>7.6449602153365257</v>
      </c>
      <c r="W358" s="2">
        <f>[1]!s_pq_amount(A358,"20260101","",100000000)</f>
        <v>228.94727552000001</v>
      </c>
      <c r="X358" s="2">
        <f>[1]!s_pq_avgamount(A358,"20260101","",100000000)</f>
        <v>2.0813388683636362</v>
      </c>
      <c r="Y358" s="17">
        <f>[1]!s_ipo_dilutedpe(A358)</f>
        <v>0</v>
      </c>
      <c r="Z358" s="12">
        <f>[1]!s_ipo_collection_total(A358,100000000)</f>
        <v>11.3596646</v>
      </c>
      <c r="AA358" s="2">
        <f>[1]!s_val_pe_ttm(A358,E358)</f>
        <v>-23.246438980102539</v>
      </c>
      <c r="AB358" s="5">
        <f>[1]!s_info_zjtxornot1(A358,"")</f>
        <v>1</v>
      </c>
      <c r="AC358" s="22" t="str">
        <f>[1]!s_info_nature1(A358,"")</f>
        <v>民营企业</v>
      </c>
      <c r="AD358" s="6" t="str">
        <f>[1]!s_info_city(A358)</f>
        <v>广州市</v>
      </c>
      <c r="AE358" s="6" t="str">
        <f>[1]!s_info_province(A358)</f>
        <v>广东省</v>
      </c>
      <c r="AF358">
        <v>113.280637</v>
      </c>
      <c r="AG358">
        <v>23.125177999999998</v>
      </c>
    </row>
    <row r="359" spans="1:33" x14ac:dyDescent="0.3">
      <c r="A359" s="12" t="s">
        <v>1345</v>
      </c>
      <c r="B359" s="12" t="s">
        <v>1346</v>
      </c>
      <c r="C359" s="16" t="str">
        <f>[1]!s_info_mkt(A359)</f>
        <v>主板</v>
      </c>
      <c r="D359" s="16" t="str">
        <f>[1]!s_ipo_listeddate(A359)</f>
        <v>2023-01-30</v>
      </c>
      <c r="E359" s="16" t="str">
        <f>[1]!lastradeday_s("000002","")</f>
        <v>2026-06-22</v>
      </c>
      <c r="F359" s="16" t="str">
        <f>[1]!s_info_industry_csrc2023(A359,"",3)</f>
        <v>通用设备制造业</v>
      </c>
      <c r="G359" s="16" t="str">
        <f>[1]!s_info_industry_csrc2023(A359,"",1)</f>
        <v>制造业</v>
      </c>
      <c r="H359" s="16">
        <f>[1]!s_is(A359,83,"FY","YTD","20251231",1,"",100000000)</f>
        <v>30.029021944099998</v>
      </c>
      <c r="I359" s="16">
        <f>[1]!s_is(A359,83,"FY","YTD","20241231",1,"",100000000)</f>
        <v>24.188750538099999</v>
      </c>
      <c r="J359" s="16">
        <f t="shared" si="15"/>
        <v>0.24144576615484614</v>
      </c>
      <c r="K359" s="16">
        <f>[1]!s_is(A359,61,"FY","YTD","20251231",1,"",100000000)</f>
        <v>4.2134883537999999</v>
      </c>
      <c r="L359" s="16">
        <f>[1]!s_is(A359,61,"FY","YTD","20241231",1,"",100000000)</f>
        <v>2.6116296194999999</v>
      </c>
      <c r="M359" s="16">
        <f t="shared" si="16"/>
        <v>0.61335601432131026</v>
      </c>
      <c r="N359" s="16">
        <f>[1]!s_fa_roe(A359,"20251231")</f>
        <v>23.3901</v>
      </c>
      <c r="O359" s="16">
        <f>[1]!s_stmnote_rdexp(A359,"20251231",1,10000)</f>
        <v>11535.000235</v>
      </c>
      <c r="P359" s="20">
        <f t="shared" si="17"/>
        <v>3.8412840273228936E-2</v>
      </c>
      <c r="Q359" s="16">
        <f>[1]!s_margin_tradingbalance(A359,"",10000)</f>
        <v>0</v>
      </c>
      <c r="R359" s="16">
        <f>[1]!s_margin_seclendingbalance(A359,"",10000)</f>
        <v>0</v>
      </c>
      <c r="S359" s="17">
        <f>[1]!s_val_ev(A359,"",100000000)</f>
        <v>57.12</v>
      </c>
      <c r="T359" s="17">
        <f>[1]!share_freesharesmv(A359,"",100000000)</f>
        <v>17.864251440000004</v>
      </c>
      <c r="U359" s="17">
        <f>[1]!s_dq_amount_btin(A359,E359,100000000)</f>
        <v>0.72461222000000003</v>
      </c>
      <c r="V359" s="17">
        <f>[1]!s_dq_turn(A359,E359)</f>
        <v>1.2770625</v>
      </c>
      <c r="W359" s="2">
        <f>[1]!s_pq_amount(A359,"20260101","",100000000)</f>
        <v>95.556393900000003</v>
      </c>
      <c r="X359" s="2">
        <f>[1]!s_pq_avgamount(A359,"20260101","",100000000)</f>
        <v>0.86869448999999999</v>
      </c>
      <c r="Y359" s="17">
        <f>[1]!s_ipo_dilutedpe(A359)</f>
        <v>22.99</v>
      </c>
      <c r="Z359" s="12">
        <f>[1]!s_ipo_collection_total(A359,100000000)</f>
        <v>7.46</v>
      </c>
      <c r="AA359" s="2">
        <f>[1]!s_val_pe_ttm(A359,E359)</f>
        <v>14.34962272644043</v>
      </c>
      <c r="AB359" s="5">
        <f>[1]!s_info_zjtxornot1(A359,"")</f>
        <v>1</v>
      </c>
      <c r="AC359" s="22" t="str">
        <f>[1]!s_info_nature1(A359,"")</f>
        <v>民营企业</v>
      </c>
      <c r="AD359" s="6" t="str">
        <f>[1]!s_info_city(A359)</f>
        <v>杭州市</v>
      </c>
      <c r="AE359" s="6" t="str">
        <f>[1]!s_info_province(A359)</f>
        <v>浙江省</v>
      </c>
      <c r="AF359">
        <v>120.153576</v>
      </c>
      <c r="AG359">
        <v>30.287458999999998</v>
      </c>
    </row>
    <row r="360" spans="1:33" x14ac:dyDescent="0.3">
      <c r="A360" s="12" t="s">
        <v>1347</v>
      </c>
      <c r="B360" s="12" t="s">
        <v>1348</v>
      </c>
      <c r="C360" s="16" t="str">
        <f>[1]!s_info_mkt(A360)</f>
        <v>主板</v>
      </c>
      <c r="D360" s="16" t="str">
        <f>[1]!s_ipo_listeddate(A360)</f>
        <v>2019-07-26</v>
      </c>
      <c r="E360" s="16" t="str">
        <f>[1]!lastradeday_s("000002","")</f>
        <v>2026-06-22</v>
      </c>
      <c r="F360" s="16" t="str">
        <f>[1]!s_info_industry_csrc2023(A360,"",3)</f>
        <v>专用设备制造业</v>
      </c>
      <c r="G360" s="16" t="str">
        <f>[1]!s_info_industry_csrc2023(A360,"",1)</f>
        <v>制造业</v>
      </c>
      <c r="H360" s="16">
        <f>[1]!s_is(A360,83,"FY","YTD","20251231",1,"",100000000)</f>
        <v>26.324739863200001</v>
      </c>
      <c r="I360" s="16">
        <f>[1]!s_is(A360,83,"FY","YTD","20241231",1,"",100000000)</f>
        <v>24.477012873000003</v>
      </c>
      <c r="J360" s="16">
        <f t="shared" si="15"/>
        <v>7.5488255032875484E-2</v>
      </c>
      <c r="K360" s="16">
        <f>[1]!s_is(A360,61,"FY","YTD","20251231",1,"",100000000)</f>
        <v>2.7308422764999998</v>
      </c>
      <c r="L360" s="16">
        <f>[1]!s_is(A360,61,"FY","YTD","20241231",1,"",100000000)</f>
        <v>1.3937571344999999</v>
      </c>
      <c r="M360" s="16">
        <f t="shared" si="16"/>
        <v>0.95933868885964069</v>
      </c>
      <c r="N360" s="16">
        <f>[1]!s_fa_roe(A360,"20251231")</f>
        <v>8.8938000000000006</v>
      </c>
      <c r="O360" s="16">
        <f>[1]!s_stmnote_rdexp(A360,"20251231",1,10000)</f>
        <v>30251.402926999999</v>
      </c>
      <c r="P360" s="20">
        <f t="shared" si="17"/>
        <v>0.11491624640625291</v>
      </c>
      <c r="Q360" s="16">
        <f>[1]!s_margin_tradingbalance(A360,"",10000)</f>
        <v>60842.507299999997</v>
      </c>
      <c r="R360" s="16">
        <f>[1]!s_margin_seclendingbalance(A360,"",10000)</f>
        <v>61.353000000000002</v>
      </c>
      <c r="S360" s="17">
        <f>[1]!s_val_ev(A360,"",100000000)</f>
        <v>241.279926717</v>
      </c>
      <c r="T360" s="17">
        <f>[1]!share_freesharesmv(A360,"",100000000)</f>
        <v>110.73727583550001</v>
      </c>
      <c r="U360" s="17">
        <f>[1]!s_dq_amount_btin(A360,E360,100000000)</f>
        <v>27.062308460000001</v>
      </c>
      <c r="V360" s="17">
        <f>[1]!s_dq_turn(A360,E360)</f>
        <v>11.145638226960802</v>
      </c>
      <c r="W360" s="2">
        <f>[1]!s_pq_amount(A360,"20260101","",100000000)</f>
        <v>1278.69516802</v>
      </c>
      <c r="X360" s="2">
        <f>[1]!s_pq_avgamount(A360,"20260101","",100000000)</f>
        <v>11.624501527454546</v>
      </c>
      <c r="Y360" s="17">
        <f>[1]!s_ipo_dilutedpe(A360)</f>
        <v>22.99</v>
      </c>
      <c r="Z360" s="12">
        <f>[1]!s_ipo_collection_total(A360,100000000)</f>
        <v>6.1909999999999998</v>
      </c>
      <c r="AA360" s="2">
        <f>[1]!s_val_pe_ttm(A360,E360)</f>
        <v>80.898284912109375</v>
      </c>
      <c r="AB360" s="5">
        <f>[1]!s_info_zjtxornot1(A360,"")</f>
        <v>1</v>
      </c>
      <c r="AC360" s="22" t="str">
        <f>[1]!s_info_nature1(A360,"")</f>
        <v>外资企业</v>
      </c>
      <c r="AD360" s="6" t="str">
        <f>[1]!s_info_city(A360)</f>
        <v>深圳市</v>
      </c>
      <c r="AE360" s="6" t="str">
        <f>[1]!s_info_province(A360)</f>
        <v>广东省</v>
      </c>
      <c r="AF360">
        <v>114.085947</v>
      </c>
      <c r="AG360">
        <v>22.547000000000001</v>
      </c>
    </row>
    <row r="361" spans="1:33" x14ac:dyDescent="0.3">
      <c r="A361" s="12" t="s">
        <v>1349</v>
      </c>
      <c r="B361" s="12" t="s">
        <v>1350</v>
      </c>
      <c r="C361" s="16" t="str">
        <f>[1]!s_info_mkt(A361)</f>
        <v>主板</v>
      </c>
      <c r="D361" s="16" t="str">
        <f>[1]!s_ipo_listeddate(A361)</f>
        <v>2017-10-25</v>
      </c>
      <c r="E361" s="16" t="str">
        <f>[1]!lastradeday_s("000002","")</f>
        <v>2026-06-22</v>
      </c>
      <c r="F361" s="16" t="str">
        <f>[1]!s_info_industry_csrc2023(A361,"",3)</f>
        <v>化学原料和化学制品制造业</v>
      </c>
      <c r="G361" s="16" t="str">
        <f>[1]!s_info_industry_csrc2023(A361,"",1)</f>
        <v>制造业</v>
      </c>
      <c r="H361" s="16">
        <f>[1]!s_is(A361,83,"FY","YTD","20251231",1,"",100000000)</f>
        <v>4.8640211692999999</v>
      </c>
      <c r="I361" s="16">
        <f>[1]!s_is(A361,83,"FY","YTD","20241231",1,"",100000000)</f>
        <v>4.6625006083000002</v>
      </c>
      <c r="J361" s="16">
        <f t="shared" si="15"/>
        <v>4.3221562403929825E-2</v>
      </c>
      <c r="K361" s="16">
        <f>[1]!s_is(A361,61,"FY","YTD","20251231",1,"",100000000)</f>
        <v>-0.35202351139999999</v>
      </c>
      <c r="L361" s="16">
        <f>[1]!s_is(A361,61,"FY","YTD","20241231",1,"",100000000)</f>
        <v>-0.1965106754</v>
      </c>
      <c r="M361" s="16">
        <f t="shared" si="16"/>
        <v>-0.79137093027364347</v>
      </c>
      <c r="N361" s="16">
        <f>[1]!s_fa_roe(A361,"20251231")</f>
        <v>-3.8531</v>
      </c>
      <c r="O361" s="16">
        <f>[1]!s_stmnote_rdexp(A361,"20251231",1,10000)</f>
        <v>2608.7058280000001</v>
      </c>
      <c r="P361" s="20">
        <f t="shared" si="17"/>
        <v>5.3632698896650344E-2</v>
      </c>
      <c r="Q361" s="16">
        <f>[1]!s_margin_tradingbalance(A361,"",10000)</f>
        <v>0</v>
      </c>
      <c r="R361" s="16">
        <f>[1]!s_margin_seclendingbalance(A361,"",10000)</f>
        <v>0</v>
      </c>
      <c r="S361" s="17">
        <f>[1]!s_val_ev(A361,"",100000000)</f>
        <v>37.407262318800001</v>
      </c>
      <c r="T361" s="17">
        <f>[1]!share_freesharesmv(A361,"",100000000)</f>
        <v>21.3042826788</v>
      </c>
      <c r="U361" s="17">
        <f>[1]!s_dq_amount_btin(A361,E361,100000000)</f>
        <v>1.0210120600000001</v>
      </c>
      <c r="V361" s="17">
        <f>[1]!s_dq_turn(A361,E361)</f>
        <v>2.758408215596718</v>
      </c>
      <c r="W361" s="2">
        <f>[1]!s_pq_amount(A361,"20260101","",100000000)</f>
        <v>71.461605770000006</v>
      </c>
      <c r="X361" s="2">
        <f>[1]!s_pq_avgamount(A361,"20260101","",100000000)</f>
        <v>0.64965096154545454</v>
      </c>
      <c r="Y361" s="17">
        <f>[1]!s_ipo_dilutedpe(A361)</f>
        <v>22.98</v>
      </c>
      <c r="Z361" s="12">
        <f>[1]!s_ipo_collection_total(A361,100000000)</f>
        <v>2.4390800000000001</v>
      </c>
      <c r="AA361" s="2">
        <f>[1]!s_val_pe_ttm(A361,E361)</f>
        <v>-86.248245239257813</v>
      </c>
      <c r="AB361" s="5">
        <f>[1]!s_info_zjtxornot1(A361,"")</f>
        <v>1</v>
      </c>
      <c r="AC361" s="22" t="str">
        <f>[1]!s_info_nature1(A361,"")</f>
        <v>民营企业</v>
      </c>
      <c r="AD361" s="6" t="str">
        <f>[1]!s_info_city(A361)</f>
        <v>无锡市</v>
      </c>
      <c r="AE361" s="6" t="str">
        <f>[1]!s_info_province(A361)</f>
        <v>江苏省</v>
      </c>
      <c r="AF361">
        <v>120.301663</v>
      </c>
      <c r="AG361">
        <v>31.574729000000001</v>
      </c>
    </row>
    <row r="362" spans="1:33" x14ac:dyDescent="0.3">
      <c r="A362" s="12" t="s">
        <v>1351</v>
      </c>
      <c r="B362" s="12" t="s">
        <v>1352</v>
      </c>
      <c r="C362" s="16" t="str">
        <f>[1]!s_info_mkt(A362)</f>
        <v>主板</v>
      </c>
      <c r="D362" s="16" t="str">
        <f>[1]!s_ipo_listeddate(A362)</f>
        <v>2010-12-31</v>
      </c>
      <c r="E362" s="16" t="str">
        <f>[1]!lastradeday_s("000002","")</f>
        <v>2026-06-22</v>
      </c>
      <c r="F362" s="16" t="str">
        <f>[1]!s_info_industry_csrc2023(A362,"",3)</f>
        <v>电气机械和器材制造业</v>
      </c>
      <c r="G362" s="16" t="str">
        <f>[1]!s_info_industry_csrc2023(A362,"",1)</f>
        <v>制造业</v>
      </c>
      <c r="H362" s="16">
        <f>[1]!s_is(A362,83,"FY","YTD","20251231",1,"",100000000)</f>
        <v>81.933101139499996</v>
      </c>
      <c r="I362" s="16">
        <f>[1]!s_is(A362,83,"FY","YTD","20241231",1,"",100000000)</f>
        <v>69.509345968700003</v>
      </c>
      <c r="J362" s="16">
        <f t="shared" si="15"/>
        <v>0.17873503192497875</v>
      </c>
      <c r="K362" s="16">
        <f>[1]!s_is(A362,61,"FY","YTD","20251231",1,"",100000000)</f>
        <v>8.2897042217999992</v>
      </c>
      <c r="L362" s="16">
        <f>[1]!s_is(A362,61,"FY","YTD","20241231",1,"",100000000)</f>
        <v>7.1558764414000002</v>
      </c>
      <c r="M362" s="16">
        <f t="shared" si="16"/>
        <v>0.15844708746510625</v>
      </c>
      <c r="N362" s="16">
        <f>[1]!s_fa_roe(A362,"20251231")</f>
        <v>17.507100000000001</v>
      </c>
      <c r="O362" s="16">
        <f>[1]!s_stmnote_rdexp(A362,"20251231",1,10000)</f>
        <v>73179.109138</v>
      </c>
      <c r="P362" s="20">
        <f t="shared" si="17"/>
        <v>8.9315683307781335E-2</v>
      </c>
      <c r="Q362" s="16">
        <f>[1]!s_margin_tradingbalance(A362,"",10000)</f>
        <v>238880.57430000001</v>
      </c>
      <c r="R362" s="16">
        <f>[1]!s_margin_seclendingbalance(A362,"",10000)</f>
        <v>268.66800000000001</v>
      </c>
      <c r="S362" s="17">
        <f>[1]!s_val_ev(A362,"",100000000)</f>
        <v>648.23938955000006</v>
      </c>
      <c r="T362" s="17">
        <f>[1]!share_freesharesmv(A362,"",100000000)</f>
        <v>383.69747655539999</v>
      </c>
      <c r="U362" s="17">
        <f>[1]!s_dq_amount_btin(A362,E362,100000000)</f>
        <v>42.719485199999994</v>
      </c>
      <c r="V362" s="17">
        <f>[1]!s_dq_turn(A362,E362)</f>
        <v>6.7777694284737082</v>
      </c>
      <c r="W362" s="2">
        <f>[1]!s_pq_amount(A362,"20260101","",100000000)</f>
        <v>1838.1143980300001</v>
      </c>
      <c r="X362" s="2">
        <f>[1]!s_pq_avgamount(A362,"20260101","",100000000)</f>
        <v>16.710130891181816</v>
      </c>
      <c r="Y362" s="17">
        <f>[1]!s_ipo_dilutedpe(A362)</f>
        <v>77.489999999999995</v>
      </c>
      <c r="Z362" s="12">
        <f>[1]!s_ipo_collection_total(A362,100000000)</f>
        <v>18.86</v>
      </c>
      <c r="AA362" s="2">
        <f>[1]!s_val_pe_ttm(A362,E362)</f>
        <v>75.53997802734375</v>
      </c>
      <c r="AB362" s="5">
        <f>[1]!s_info_zjtxornot1(A362,"")</f>
        <v>0</v>
      </c>
      <c r="AC362" s="22" t="str">
        <f>[1]!s_info_nature1(A362,"")</f>
        <v>民营企业</v>
      </c>
      <c r="AD362" s="6" t="str">
        <f>[1]!s_info_city(A362)</f>
        <v>北京市</v>
      </c>
      <c r="AE362" s="6" t="str">
        <f>[1]!s_info_province(A362)</f>
        <v>北京</v>
      </c>
      <c r="AF362">
        <v>116.40528500000001</v>
      </c>
      <c r="AG362">
        <v>39.904989</v>
      </c>
    </row>
    <row r="363" spans="1:33" x14ac:dyDescent="0.3">
      <c r="A363" s="12" t="s">
        <v>1353</v>
      </c>
      <c r="B363" s="12" t="s">
        <v>1354</v>
      </c>
      <c r="C363" s="16" t="str">
        <f>[1]!s_info_mkt(A363)</f>
        <v>科创板</v>
      </c>
      <c r="D363" s="16" t="str">
        <f>[1]!s_ipo_listeddate(A363)</f>
        <v>2021-01-25</v>
      </c>
      <c r="E363" s="16" t="str">
        <f>[1]!lastradeday_s("000002","")</f>
        <v>2026-06-22</v>
      </c>
      <c r="F363" s="16" t="str">
        <f>[1]!s_info_industry_csrc2023(A363,"",3)</f>
        <v>橡胶和塑料制品业</v>
      </c>
      <c r="G363" s="16" t="str">
        <f>[1]!s_info_industry_csrc2023(A363,"",1)</f>
        <v>制造业</v>
      </c>
      <c r="H363" s="16">
        <f>[1]!s_is(A363,83,"FY","YTD","20251231",1,"",100000000)</f>
        <v>39.308191577399995</v>
      </c>
      <c r="I363" s="16">
        <f>[1]!s_is(A363,83,"FY","YTD","20241231",1,"",100000000)</f>
        <v>40.802063982900002</v>
      </c>
      <c r="J363" s="16">
        <f t="shared" si="15"/>
        <v>-3.6612667587749503E-2</v>
      </c>
      <c r="K363" s="16">
        <f>[1]!s_is(A363,61,"FY","YTD","20251231",1,"",100000000)</f>
        <v>-1.5488036596000001</v>
      </c>
      <c r="L363" s="16">
        <f>[1]!s_is(A363,61,"FY","YTD","20241231",1,"",100000000)</f>
        <v>-2.3614683705999999</v>
      </c>
      <c r="M363" s="16">
        <f t="shared" si="16"/>
        <v>0.34413533592809403</v>
      </c>
      <c r="N363" s="16">
        <f>[1]!s_fa_roe(A363,"20251231")</f>
        <v>-12.6371</v>
      </c>
      <c r="O363" s="16">
        <f>[1]!s_stmnote_rdexp(A363,"20251231",1,10000)</f>
        <v>14430.961612999999</v>
      </c>
      <c r="P363" s="20">
        <f t="shared" si="17"/>
        <v>3.6712351888752354E-2</v>
      </c>
      <c r="Q363" s="16">
        <f>[1]!s_margin_tradingbalance(A363,"",10000)</f>
        <v>35601.4398</v>
      </c>
      <c r="R363" s="16">
        <f>[1]!s_margin_seclendingbalance(A363,"",10000)</f>
        <v>0</v>
      </c>
      <c r="S363" s="17">
        <f>[1]!s_val_ev(A363,"",100000000)</f>
        <v>81.693733782199999</v>
      </c>
      <c r="T363" s="17">
        <f>[1]!share_freesharesmv(A363,"",100000000)</f>
        <v>42.508707297699999</v>
      </c>
      <c r="U363" s="17">
        <f>[1]!s_dq_amount_btin(A363,E363,100000000)</f>
        <v>4.0030537500000003</v>
      </c>
      <c r="V363" s="17">
        <f>[1]!s_dq_turn(A363,E363)</f>
        <v>4.9899782692858334</v>
      </c>
      <c r="W363" s="2">
        <f>[1]!s_pq_amount(A363,"20260101","",100000000)</f>
        <v>144.73609203000001</v>
      </c>
      <c r="X363" s="2">
        <f>[1]!s_pq_avgamount(A363,"20260101","",100000000)</f>
        <v>1.3157826548181819</v>
      </c>
      <c r="Y363" s="17">
        <f>[1]!s_ipo_dilutedpe(A363)</f>
        <v>36.340000000000003</v>
      </c>
      <c r="Z363" s="12">
        <f>[1]!s_ipo_collection_total(A363,100000000)</f>
        <v>8.5516669109999999</v>
      </c>
      <c r="AA363" s="2">
        <f>[1]!s_val_pe_ttm(A363,E363)</f>
        <v>-36.633491516113281</v>
      </c>
      <c r="AB363" s="5">
        <f>[1]!s_info_zjtxornot1(A363,"")</f>
        <v>1</v>
      </c>
      <c r="AC363" s="22" t="str">
        <f>[1]!s_info_nature1(A363,"")</f>
        <v>民营企业</v>
      </c>
      <c r="AD363" s="6" t="str">
        <f>[1]!s_info_city(A363)</f>
        <v>清远市</v>
      </c>
      <c r="AE363" s="6" t="str">
        <f>[1]!s_info_province(A363)</f>
        <v>广东省</v>
      </c>
      <c r="AF363">
        <v>113.051227</v>
      </c>
      <c r="AG363">
        <v>23.685022</v>
      </c>
    </row>
    <row r="364" spans="1:33" x14ac:dyDescent="0.3">
      <c r="A364" s="12" t="s">
        <v>1355</v>
      </c>
      <c r="B364" s="12" t="s">
        <v>1356</v>
      </c>
      <c r="C364" s="16" t="str">
        <f>[1]!s_info_mkt(A364)</f>
        <v>创业板</v>
      </c>
      <c r="D364" s="16" t="str">
        <f>[1]!s_ipo_listeddate(A364)</f>
        <v>2022-09-08</v>
      </c>
      <c r="E364" s="16" t="str">
        <f>[1]!lastradeday_s("000002","")</f>
        <v>2026-06-22</v>
      </c>
      <c r="F364" s="16" t="str">
        <f>[1]!s_info_industry_csrc2023(A364,"",3)</f>
        <v>新闻和出版业</v>
      </c>
      <c r="G364" s="16" t="str">
        <f>[1]!s_info_industry_csrc2023(A364,"",1)</f>
        <v>文化、体育和娱乐业</v>
      </c>
      <c r="H364" s="16">
        <f>[1]!s_is(A364,83,"FY","YTD","20251231",1,"",100000000)</f>
        <v>3.4496752062000002</v>
      </c>
      <c r="I364" s="16">
        <f>[1]!s_is(A364,83,"FY","YTD","20241231",1,"",100000000)</f>
        <v>2.6583588371000002</v>
      </c>
      <c r="J364" s="16">
        <f t="shared" si="15"/>
        <v>0.29767101342994229</v>
      </c>
      <c r="K364" s="16">
        <f>[1]!s_is(A364,61,"FY","YTD","20251231",1,"",100000000)</f>
        <v>-0.18136057210000001</v>
      </c>
      <c r="L364" s="16">
        <f>[1]!s_is(A364,61,"FY","YTD","20241231",1,"",100000000)</f>
        <v>-0.44352080290000001</v>
      </c>
      <c r="M364" s="16">
        <f t="shared" si="16"/>
        <v>0.59108891642926809</v>
      </c>
      <c r="N364" s="16">
        <f>[1]!s_fa_roe(A364,"20251231")</f>
        <v>-2.1438999999999999</v>
      </c>
      <c r="O364" s="16">
        <f>[1]!s_stmnote_rdexp(A364,"20251231",1,10000)</f>
        <v>211.390513</v>
      </c>
      <c r="P364" s="20">
        <f t="shared" si="17"/>
        <v>6.1278381402421313E-3</v>
      </c>
      <c r="Q364" s="16">
        <f>[1]!s_margin_tradingbalance(A364,"",10000)</f>
        <v>11826.9972</v>
      </c>
      <c r="R364" s="16">
        <f>[1]!s_margin_seclendingbalance(A364,"",10000)</f>
        <v>0</v>
      </c>
      <c r="S364" s="17">
        <f>[1]!s_val_ev(A364,"",100000000)</f>
        <v>30.046399999999998</v>
      </c>
      <c r="T364" s="17">
        <f>[1]!share_freesharesmv(A364,"",100000000)</f>
        <v>19.188400000000001</v>
      </c>
      <c r="U364" s="17">
        <f>[1]!s_dq_amount_btin(A364,E364,100000000)</f>
        <v>3.1608293299999999</v>
      </c>
      <c r="V364" s="17">
        <f>[1]!s_dq_turn(A364,E364)</f>
        <v>13.82947991013434</v>
      </c>
      <c r="W364" s="2">
        <f>[1]!s_pq_amount(A364,"20260101","",100000000)</f>
        <v>316.90660303999999</v>
      </c>
      <c r="X364" s="2">
        <f>[1]!s_pq_avgamount(A364,"20260101","",100000000)</f>
        <v>2.8809691185454547</v>
      </c>
      <c r="Y364" s="17">
        <f>[1]!s_ipo_dilutedpe(A364)</f>
        <v>59.29</v>
      </c>
      <c r="Z364" s="12">
        <f>[1]!s_ipo_collection_total(A364,100000000)</f>
        <v>5.3783899999999996</v>
      </c>
      <c r="AA364" s="2">
        <f>[1]!s_val_pe_ttm(A364,E364)</f>
        <v>-99.127197265625</v>
      </c>
      <c r="AB364" s="5">
        <f>[1]!s_info_zjtxornot1(A364,"")</f>
        <v>0</v>
      </c>
      <c r="AC364" s="22" t="str">
        <f>[1]!s_info_nature1(A364,"")</f>
        <v>民营企业</v>
      </c>
      <c r="AD364" s="6" t="str">
        <f>[1]!s_info_city(A364)</f>
        <v>西安市</v>
      </c>
      <c r="AE364" s="6" t="str">
        <f>[1]!s_info_province(A364)</f>
        <v>陕西省</v>
      </c>
      <c r="AF364">
        <v>108.948024</v>
      </c>
      <c r="AG364">
        <v>34.263160999999997</v>
      </c>
    </row>
    <row r="365" spans="1:33" x14ac:dyDescent="0.3">
      <c r="A365" s="12" t="s">
        <v>1357</v>
      </c>
      <c r="B365" s="12" t="s">
        <v>1358</v>
      </c>
      <c r="C365" s="16" t="str">
        <f>[1]!s_info_mkt(A365)</f>
        <v>创业板</v>
      </c>
      <c r="D365" s="16" t="str">
        <f>[1]!s_ipo_listeddate(A365)</f>
        <v>2024-06-20</v>
      </c>
      <c r="E365" s="16" t="str">
        <f>[1]!lastradeday_s("000002","")</f>
        <v>2026-06-22</v>
      </c>
      <c r="F365" s="16" t="str">
        <f>[1]!s_info_industry_csrc2023(A365,"",3)</f>
        <v>橡胶和塑料制品业</v>
      </c>
      <c r="G365" s="16" t="str">
        <f>[1]!s_info_industry_csrc2023(A365,"",1)</f>
        <v>制造业</v>
      </c>
      <c r="H365" s="16">
        <f>[1]!s_is(A365,83,"FY","YTD","20251231",1,"",100000000)</f>
        <v>21.264560341599999</v>
      </c>
      <c r="I365" s="16">
        <f>[1]!s_is(A365,83,"FY","YTD","20241231",1,"",100000000)</f>
        <v>24.732612255100001</v>
      </c>
      <c r="J365" s="16">
        <f t="shared" si="15"/>
        <v>-0.14022182039363318</v>
      </c>
      <c r="K365" s="16">
        <f>[1]!s_is(A365,61,"FY","YTD","20251231",1,"",100000000)</f>
        <v>0.78233126870000003</v>
      </c>
      <c r="L365" s="16">
        <f>[1]!s_is(A365,61,"FY","YTD","20241231",1,"",100000000)</f>
        <v>1.1315085181</v>
      </c>
      <c r="M365" s="16">
        <f t="shared" si="16"/>
        <v>-0.30859445051843659</v>
      </c>
      <c r="N365" s="16">
        <f>[1]!s_fa_roe(A365,"20251231")</f>
        <v>3.2852000000000001</v>
      </c>
      <c r="O365" s="16">
        <f>[1]!s_stmnote_rdexp(A365,"20251231",1,10000)</f>
        <v>8345.1584010000006</v>
      </c>
      <c r="P365" s="20">
        <f t="shared" si="17"/>
        <v>3.9244443651507394E-2</v>
      </c>
      <c r="Q365" s="16">
        <f>[1]!s_margin_tradingbalance(A365,"",10000)</f>
        <v>19748.7611</v>
      </c>
      <c r="R365" s="16">
        <f>[1]!s_margin_seclendingbalance(A365,"",10000)</f>
        <v>128.68340000000001</v>
      </c>
      <c r="S365" s="17">
        <f>[1]!s_val_ev(A365,"",100000000)</f>
        <v>118.80297</v>
      </c>
      <c r="T365" s="17">
        <f>[1]!share_freesharesmv(A365,"",100000000)</f>
        <v>30.44547</v>
      </c>
      <c r="U365" s="17">
        <f>[1]!s_dq_amount_btin(A365,E365,100000000)</f>
        <v>5.34631787</v>
      </c>
      <c r="V365" s="17">
        <f>[1]!s_dq_turn(A365,E365)</f>
        <v>14.361908444652762</v>
      </c>
      <c r="W365" s="2">
        <f>[1]!s_pq_amount(A365,"20260101","",100000000)</f>
        <v>184.10331965</v>
      </c>
      <c r="X365" s="2">
        <f>[1]!s_pq_avgamount(A365,"20260101","",100000000)</f>
        <v>1.6736665422727273</v>
      </c>
      <c r="Y365" s="17">
        <f>[1]!s_ipo_dilutedpe(A365)</f>
        <v>23.63</v>
      </c>
      <c r="Z365" s="12">
        <f>[1]!s_ipo_collection_total(A365,100000000)</f>
        <v>7.1291880000000001</v>
      </c>
      <c r="AA365" s="2">
        <f>[1]!s_val_pe_ttm(A365,E365)</f>
        <v>148.92381286621094</v>
      </c>
      <c r="AB365" s="5">
        <f>[1]!s_info_zjtxornot1(A365,"")</f>
        <v>1</v>
      </c>
      <c r="AC365" s="22" t="str">
        <f>[1]!s_info_nature1(A365,"")</f>
        <v>民营企业</v>
      </c>
      <c r="AD365" s="6" t="str">
        <f>[1]!s_info_city(A365)</f>
        <v>厦门市</v>
      </c>
      <c r="AE365" s="6" t="str">
        <f>[1]!s_info_province(A365)</f>
        <v>福建省</v>
      </c>
      <c r="AF365">
        <v>118.11022</v>
      </c>
      <c r="AG365">
        <v>24.490473999999999</v>
      </c>
    </row>
    <row r="366" spans="1:33" x14ac:dyDescent="0.3">
      <c r="A366" s="12" t="s">
        <v>1359</v>
      </c>
      <c r="B366" s="12" t="s">
        <v>1360</v>
      </c>
      <c r="C366" s="16" t="str">
        <f>[1]!s_info_mkt(A366)</f>
        <v>创业板</v>
      </c>
      <c r="D366" s="16" t="str">
        <f>[1]!s_ipo_listeddate(A366)</f>
        <v>2021-04-20</v>
      </c>
      <c r="E366" s="16" t="str">
        <f>[1]!lastradeday_s("000002","")</f>
        <v>2026-06-22</v>
      </c>
      <c r="F366" s="16" t="str">
        <f>[1]!s_info_industry_csrc2023(A366,"",3)</f>
        <v>专业技术服务业</v>
      </c>
      <c r="G366" s="16" t="str">
        <f>[1]!s_info_industry_csrc2023(A366,"",1)</f>
        <v>科学研究和技术服务业</v>
      </c>
      <c r="H366" s="16">
        <f>[1]!s_is(A366,83,"FY","YTD","20251231",1,"",100000000)</f>
        <v>1.6969024013999998</v>
      </c>
      <c r="I366" s="16">
        <f>[1]!s_is(A366,83,"FY","YTD","20241231",1,"",100000000)</f>
        <v>2.1398158125000002</v>
      </c>
      <c r="J366" s="16">
        <f t="shared" si="15"/>
        <v>-0.20698669881429355</v>
      </c>
      <c r="K366" s="16">
        <f>[1]!s_is(A366,61,"FY","YTD","20251231",1,"",100000000)</f>
        <v>-0.85565875180000006</v>
      </c>
      <c r="L366" s="16">
        <f>[1]!s_is(A366,61,"FY","YTD","20241231",1,"",100000000)</f>
        <v>-2.2028753700000001</v>
      </c>
      <c r="M366" s="16">
        <f t="shared" si="16"/>
        <v>0.61157187399121904</v>
      </c>
      <c r="N366" s="16">
        <f>[1]!s_fa_roe(A366,"20251231")</f>
        <v>-3.0455999999999999</v>
      </c>
      <c r="O366" s="16">
        <f>[1]!s_stmnote_rdexp(A366,"20251231",1,10000)</f>
        <v>621.56403499999999</v>
      </c>
      <c r="P366" s="20">
        <f t="shared" si="17"/>
        <v>3.6629333218409582E-2</v>
      </c>
      <c r="Q366" s="16">
        <f>[1]!s_margin_tradingbalance(A366,"",10000)</f>
        <v>11542.5993</v>
      </c>
      <c r="R366" s="16">
        <f>[1]!s_margin_seclendingbalance(A366,"",10000)</f>
        <v>0</v>
      </c>
      <c r="S366" s="17">
        <f>[1]!s_val_ev(A366,"",100000000)</f>
        <v>72.33408</v>
      </c>
      <c r="T366" s="17">
        <f>[1]!share_freesharesmv(A366,"",100000000)</f>
        <v>21.126325493</v>
      </c>
      <c r="U366" s="17">
        <f>[1]!s_dq_amount_btin(A366,E366,100000000)</f>
        <v>2.4517498</v>
      </c>
      <c r="V366" s="17">
        <f>[1]!s_dq_turn(A366,E366)</f>
        <v>3.9902424600634414</v>
      </c>
      <c r="W366" s="2">
        <f>[1]!s_pq_amount(A366,"20260101","",100000000)</f>
        <v>70.130923659999993</v>
      </c>
      <c r="X366" s="2">
        <f>[1]!s_pq_avgamount(A366,"20260101","",100000000)</f>
        <v>0.63755385145454546</v>
      </c>
      <c r="Y366" s="17">
        <f>[1]!s_ipo_dilutedpe(A366)</f>
        <v>35.6</v>
      </c>
      <c r="Z366" s="12">
        <f>[1]!s_ipo_collection_total(A366,100000000)</f>
        <v>24.16</v>
      </c>
      <c r="AA366" s="2">
        <f>[1]!s_val_pe_ttm(A366,E366)</f>
        <v>-83.99591064453125</v>
      </c>
      <c r="AB366" s="5">
        <f>[1]!s_info_zjtxornot1(A366,"")</f>
        <v>0</v>
      </c>
      <c r="AC366" s="22" t="str">
        <f>[1]!s_info_nature1(A366,"")</f>
        <v>民营企业</v>
      </c>
      <c r="AD366" s="6" t="str">
        <f>[1]!s_info_city(A366)</f>
        <v>上海市</v>
      </c>
      <c r="AE366" s="6" t="str">
        <f>[1]!s_info_province(A366)</f>
        <v>上海</v>
      </c>
      <c r="AF366">
        <v>121.472644</v>
      </c>
      <c r="AG366">
        <v>31.231705999999999</v>
      </c>
    </row>
    <row r="367" spans="1:33" x14ac:dyDescent="0.3">
      <c r="A367" s="12" t="s">
        <v>1361</v>
      </c>
      <c r="B367" s="12" t="s">
        <v>1362</v>
      </c>
      <c r="C367" s="16" t="str">
        <f>[1]!s_info_mkt(A367)</f>
        <v>科创板</v>
      </c>
      <c r="D367" s="16" t="str">
        <f>[1]!s_ipo_listeddate(A367)</f>
        <v>2020-12-21</v>
      </c>
      <c r="E367" s="16" t="str">
        <f>[1]!lastradeday_s("000002","")</f>
        <v>2026-06-22</v>
      </c>
      <c r="F367" s="16" t="str">
        <f>[1]!s_info_industry_csrc2023(A367,"",3)</f>
        <v>计算机、通信和其他电子设备制造业</v>
      </c>
      <c r="G367" s="16" t="str">
        <f>[1]!s_info_industry_csrc2023(A367,"",1)</f>
        <v>制造业</v>
      </c>
      <c r="H367" s="16">
        <f>[1]!s_is(A367,83,"FY","YTD","20251231",1,"",100000000)</f>
        <v>15.8767513579</v>
      </c>
      <c r="I367" s="16">
        <f>[1]!s_is(A367,83,"FY","YTD","20241231",1,"",100000000)</f>
        <v>10.316664364299999</v>
      </c>
      <c r="J367" s="16">
        <f t="shared" si="15"/>
        <v>0.53894231674728532</v>
      </c>
      <c r="K367" s="16">
        <f>[1]!s_is(A367,61,"FY","YTD","20251231",1,"",100000000)</f>
        <v>2.4052494041999997</v>
      </c>
      <c r="L367" s="16">
        <f>[1]!s_is(A367,61,"FY","YTD","20241231",1,"",100000000)</f>
        <v>1.1033643306999998</v>
      </c>
      <c r="M367" s="16">
        <f t="shared" si="16"/>
        <v>1.1799231108676984</v>
      </c>
      <c r="N367" s="16">
        <f>[1]!s_fa_roe(A367,"20251231")</f>
        <v>12.7157</v>
      </c>
      <c r="O367" s="16">
        <f>[1]!s_stmnote_rdexp(A367,"20251231",1,10000)</f>
        <v>11567.61256</v>
      </c>
      <c r="P367" s="20">
        <f t="shared" si="17"/>
        <v>7.2858812859370972E-2</v>
      </c>
      <c r="Q367" s="16">
        <f>[1]!s_margin_tradingbalance(A367,"",10000)</f>
        <v>79417.027799999996</v>
      </c>
      <c r="R367" s="16">
        <f>[1]!s_margin_seclendingbalance(A367,"",10000)</f>
        <v>49.433900000000001</v>
      </c>
      <c r="S367" s="17">
        <f>[1]!s_val_ev(A367,"",100000000)</f>
        <v>565.53614978420001</v>
      </c>
      <c r="T367" s="17">
        <f>[1]!share_freesharesmv(A367,"",100000000)</f>
        <v>306.11715674189998</v>
      </c>
      <c r="U367" s="17">
        <f>[1]!s_dq_amount_btin(A367,E367,100000000)</f>
        <v>27.44456954</v>
      </c>
      <c r="V367" s="17">
        <f>[1]!s_dq_turn(A367,E367)</f>
        <v>4.8309691421892715</v>
      </c>
      <c r="W367" s="2">
        <f>[1]!s_pq_amount(A367,"20260101","",100000000)</f>
        <v>1514.12442087</v>
      </c>
      <c r="X367" s="2">
        <f>[1]!s_pq_avgamount(A367,"20260101","",100000000)</f>
        <v>13.764767462454545</v>
      </c>
      <c r="Y367" s="17">
        <f>[1]!s_ipo_dilutedpe(A367)</f>
        <v>33.25</v>
      </c>
      <c r="Z367" s="12">
        <f>[1]!s_ipo_collection_total(A367,100000000)</f>
        <v>4.2729030000000003</v>
      </c>
      <c r="AA367" s="2">
        <f>[1]!s_val_pe_ttm(A367,E367)</f>
        <v>211.05552673339844</v>
      </c>
      <c r="AB367" s="5">
        <f>[1]!s_info_zjtxornot1(A367,"")</f>
        <v>1</v>
      </c>
      <c r="AC367" s="22" t="str">
        <f>[1]!s_info_nature1(A367,"")</f>
        <v>民营企业</v>
      </c>
      <c r="AD367" s="6" t="str">
        <f>[1]!s_info_city(A367)</f>
        <v>东莞市</v>
      </c>
      <c r="AE367" s="6" t="str">
        <f>[1]!s_info_province(A367)</f>
        <v>广东省</v>
      </c>
      <c r="AF367">
        <v>113.746262</v>
      </c>
      <c r="AG367">
        <v>23.046237000000001</v>
      </c>
    </row>
    <row r="368" spans="1:33" x14ac:dyDescent="0.3">
      <c r="A368" s="12" t="s">
        <v>1363</v>
      </c>
      <c r="B368" s="12" t="s">
        <v>1364</v>
      </c>
      <c r="C368" s="16" t="str">
        <f>[1]!s_info_mkt(A368)</f>
        <v>主板</v>
      </c>
      <c r="D368" s="16" t="str">
        <f>[1]!s_ipo_listeddate(A368)</f>
        <v>2007-12-12</v>
      </c>
      <c r="E368" s="16" t="str">
        <f>[1]!lastradeday_s("000002","")</f>
        <v>2026-06-22</v>
      </c>
      <c r="F368" s="16" t="str">
        <f>[1]!s_info_industry_csrc2023(A368,"",3)</f>
        <v>电气机械和器材制造业</v>
      </c>
      <c r="G368" s="16" t="str">
        <f>[1]!s_info_industry_csrc2023(A368,"",1)</f>
        <v>制造业</v>
      </c>
      <c r="H368" s="16">
        <f>[1]!s_is(A368,83,"FY","YTD","20251231",1,"",100000000)</f>
        <v>29.1462176257</v>
      </c>
      <c r="I368" s="16">
        <f>[1]!s_is(A368,83,"FY","YTD","20241231",1,"",100000000)</f>
        <v>24.737898605000002</v>
      </c>
      <c r="J368" s="16">
        <f t="shared" si="15"/>
        <v>0.1782010303740591</v>
      </c>
      <c r="K368" s="16">
        <f>[1]!s_is(A368,61,"FY","YTD","20251231",1,"",100000000)</f>
        <v>0.21009749850000001</v>
      </c>
      <c r="L368" s="16">
        <f>[1]!s_is(A368,61,"FY","YTD","20241231",1,"",100000000)</f>
        <v>-0.28345279239999999</v>
      </c>
      <c r="M368" s="16">
        <f t="shared" si="16"/>
        <v>1.741208074618354</v>
      </c>
      <c r="N368" s="16">
        <f>[1]!s_fa_roe(A368,"20251231")</f>
        <v>1.4902</v>
      </c>
      <c r="O368" s="16">
        <f>[1]!s_stmnote_rdexp(A368,"20251231",1,10000)</f>
        <v>19511.346694</v>
      </c>
      <c r="P368" s="20">
        <f t="shared" si="17"/>
        <v>6.6942980199240859E-2</v>
      </c>
      <c r="Q368" s="16">
        <f>[1]!s_margin_tradingbalance(A368,"",10000)</f>
        <v>0</v>
      </c>
      <c r="R368" s="16">
        <f>[1]!s_margin_seclendingbalance(A368,"",10000)</f>
        <v>0</v>
      </c>
      <c r="S368" s="17">
        <f>[1]!s_val_ev(A368,"",100000000)</f>
        <v>62.876560723999994</v>
      </c>
      <c r="T368" s="17">
        <f>[1]!share_freesharesmv(A368,"",100000000)</f>
        <v>54.322439607600003</v>
      </c>
      <c r="U368" s="17">
        <f>[1]!s_dq_amount_btin(A368,E368,100000000)</f>
        <v>4.5471914800000004</v>
      </c>
      <c r="V368" s="17">
        <f>[1]!s_dq_turn(A368,E368)</f>
        <v>7.4419523988562348</v>
      </c>
      <c r="W368" s="2">
        <f>[1]!s_pq_amount(A368,"20260101","",100000000)</f>
        <v>971.59701775999997</v>
      </c>
      <c r="X368" s="2">
        <f>[1]!s_pq_avgamount(A368,"20260101","",100000000)</f>
        <v>8.8327001614545448</v>
      </c>
      <c r="Y368" s="17">
        <f>[1]!s_ipo_dilutedpe(A368)</f>
        <v>29.92</v>
      </c>
      <c r="Z368" s="12">
        <f>[1]!s_ipo_collection_total(A368,100000000)</f>
        <v>1.496</v>
      </c>
      <c r="AA368" s="2">
        <f>[1]!s_val_pe_ttm(A368,E368)</f>
        <v>131.88662719726563</v>
      </c>
      <c r="AB368" s="5">
        <f>[1]!s_info_zjtxornot1(A368,"")</f>
        <v>1</v>
      </c>
      <c r="AC368" s="22" t="str">
        <f>[1]!s_info_nature1(A368,"")</f>
        <v>地方国有企业</v>
      </c>
      <c r="AD368" s="6" t="str">
        <f>[1]!s_info_city(A368)</f>
        <v>丽水市</v>
      </c>
      <c r="AE368" s="6" t="str">
        <f>[1]!s_info_province(A368)</f>
        <v>浙江省</v>
      </c>
      <c r="AF368">
        <v>119.921786</v>
      </c>
      <c r="AG368">
        <v>28.451993000000002</v>
      </c>
    </row>
    <row r="369" spans="1:33" x14ac:dyDescent="0.3">
      <c r="A369" s="12" t="s">
        <v>1365</v>
      </c>
      <c r="B369" s="12" t="s">
        <v>1366</v>
      </c>
      <c r="C369" s="16" t="str">
        <f>[1]!s_info_mkt(A369)</f>
        <v>科创板</v>
      </c>
      <c r="D369" s="16" t="str">
        <f>[1]!s_ipo_listeddate(A369)</f>
        <v>2022-04-01</v>
      </c>
      <c r="E369" s="16" t="str">
        <f>[1]!lastradeday_s("000002","")</f>
        <v>2026-06-22</v>
      </c>
      <c r="F369" s="16" t="str">
        <f>[1]!s_info_industry_csrc2023(A369,"",3)</f>
        <v>计算机、通信和其他电子设备制造业</v>
      </c>
      <c r="G369" s="16" t="str">
        <f>[1]!s_info_industry_csrc2023(A369,"",1)</f>
        <v>制造业</v>
      </c>
      <c r="H369" s="16">
        <f>[1]!s_is(A369,83,"FY","YTD","20251231",1,"",100000000)</f>
        <v>4.7737755944</v>
      </c>
      <c r="I369" s="16">
        <f>[1]!s_is(A369,83,"FY","YTD","20241231",1,"",100000000)</f>
        <v>2.7263960416000002</v>
      </c>
      <c r="J369" s="16">
        <f t="shared" si="15"/>
        <v>0.75094722907479139</v>
      </c>
      <c r="K369" s="16">
        <f>[1]!s_is(A369,61,"FY","YTD","20251231",1,"",100000000)</f>
        <v>0.2176407648</v>
      </c>
      <c r="L369" s="16">
        <f>[1]!s_is(A369,61,"FY","YTD","20241231",1,"",100000000)</f>
        <v>-0.99735915069999992</v>
      </c>
      <c r="M369" s="16">
        <f t="shared" si="16"/>
        <v>1.2182170431255863</v>
      </c>
      <c r="N369" s="16">
        <f>[1]!s_fa_roe(A369,"20251231")</f>
        <v>0.72609999999999997</v>
      </c>
      <c r="O369" s="16">
        <f>[1]!s_stmnote_rdexp(A369,"20251231",1,10000)</f>
        <v>11543.982996999999</v>
      </c>
      <c r="P369" s="20">
        <f t="shared" si="17"/>
        <v>0.24182081391806445</v>
      </c>
      <c r="Q369" s="16">
        <f>[1]!s_margin_tradingbalance(A369,"",10000)</f>
        <v>395612.9645</v>
      </c>
      <c r="R369" s="16">
        <f>[1]!s_margin_seclendingbalance(A369,"",10000)</f>
        <v>1198.9815000000001</v>
      </c>
      <c r="S369" s="17">
        <f>[1]!s_val_ev(A369,"",100000000)</f>
        <v>726.92560094910004</v>
      </c>
      <c r="T369" s="17">
        <f>[1]!share_freesharesmv(A369,"",100000000)</f>
        <v>477.72628624910004</v>
      </c>
      <c r="U369" s="17">
        <f>[1]!s_dq_amount_btin(A369,E369,100000000)</f>
        <v>72.352391539999999</v>
      </c>
      <c r="V369" s="17">
        <f>[1]!s_dq_turn(A369,E369)</f>
        <v>10.273374095656477</v>
      </c>
      <c r="W369" s="2">
        <f>[1]!s_pq_amount(A369,"20260101","",100000000)</f>
        <v>4074.4845300699999</v>
      </c>
      <c r="X369" s="2">
        <f>[1]!s_pq_avgamount(A369,"20260101","",100000000)</f>
        <v>37.040768455181819</v>
      </c>
      <c r="Y369" s="17">
        <f>[1]!s_ipo_dilutedpe(A369)</f>
        <v>0</v>
      </c>
      <c r="Z369" s="12">
        <f>[1]!s_ipo_collection_total(A369,100000000)</f>
        <v>27.391200000000001</v>
      </c>
      <c r="AA369" s="2">
        <f>[1]!s_val_pe_ttm(A369,E369)</f>
        <v>2154.30078125</v>
      </c>
      <c r="AB369" s="5">
        <f>[1]!s_info_zjtxornot1(A369,"")</f>
        <v>1</v>
      </c>
      <c r="AC369" s="22" t="str">
        <f>[1]!s_info_nature1(A369,"")</f>
        <v>公众企业</v>
      </c>
      <c r="AD369" s="6" t="str">
        <f>[1]!s_info_city(A369)</f>
        <v>苏州市</v>
      </c>
      <c r="AE369" s="6" t="str">
        <f>[1]!s_info_province(A369)</f>
        <v>江苏省</v>
      </c>
      <c r="AF369">
        <v>120.619585</v>
      </c>
      <c r="AG369">
        <v>31.299378999999998</v>
      </c>
    </row>
    <row r="370" spans="1:33" x14ac:dyDescent="0.3">
      <c r="A370" s="12" t="s">
        <v>1367</v>
      </c>
      <c r="B370" s="12" t="s">
        <v>1368</v>
      </c>
      <c r="C370" s="16" t="str">
        <f>[1]!s_info_mkt(A370)</f>
        <v>创业板</v>
      </c>
      <c r="D370" s="16" t="str">
        <f>[1]!s_ipo_listeddate(A370)</f>
        <v>2019-03-14</v>
      </c>
      <c r="E370" s="16" t="str">
        <f>[1]!lastradeday_s("000002","")</f>
        <v>2026-06-22</v>
      </c>
      <c r="F370" s="16" t="str">
        <f>[1]!s_info_industry_csrc2023(A370,"",3)</f>
        <v>计算机、通信和其他电子设备制造业</v>
      </c>
      <c r="G370" s="16" t="str">
        <f>[1]!s_info_industry_csrc2023(A370,"",1)</f>
        <v>制造业</v>
      </c>
      <c r="H370" s="16">
        <f>[1]!s_is(A370,83,"FY","YTD","20251231",1,"",100000000)</f>
        <v>5.0254579570999995</v>
      </c>
      <c r="I370" s="16">
        <f>[1]!s_is(A370,83,"FY","YTD","20241231",1,"",100000000)</f>
        <v>3.5332586607999996</v>
      </c>
      <c r="J370" s="16">
        <f t="shared" si="15"/>
        <v>0.42232948095629563</v>
      </c>
      <c r="K370" s="16">
        <f>[1]!s_is(A370,61,"FY","YTD","20251231",1,"",100000000)</f>
        <v>-1.2192991862</v>
      </c>
      <c r="L370" s="16">
        <f>[1]!s_is(A370,61,"FY","YTD","20241231",1,"",100000000)</f>
        <v>-1.2388720329</v>
      </c>
      <c r="M370" s="16">
        <f t="shared" si="16"/>
        <v>1.5798925296733959E-2</v>
      </c>
      <c r="N370" s="16">
        <f>[1]!s_fa_roe(A370,"20251231")</f>
        <v>-5.2083000000000004</v>
      </c>
      <c r="O370" s="16">
        <f>[1]!s_stmnote_rdexp(A370,"20251231",1,10000)</f>
        <v>26977.534360000001</v>
      </c>
      <c r="P370" s="20">
        <f t="shared" si="17"/>
        <v>0.53681743216826572</v>
      </c>
      <c r="Q370" s="16">
        <f>[1]!s_margin_tradingbalance(A370,"",10000)</f>
        <v>192540.69440000001</v>
      </c>
      <c r="R370" s="16">
        <f>[1]!s_margin_seclendingbalance(A370,"",10000)</f>
        <v>633.95000000000005</v>
      </c>
      <c r="S370" s="17">
        <f>[1]!s_val_ev(A370,"",100000000)</f>
        <v>249.93037725599999</v>
      </c>
      <c r="T370" s="17">
        <f>[1]!share_freesharesmv(A370,"",100000000)</f>
        <v>205.54386784199997</v>
      </c>
      <c r="U370" s="17">
        <f>[1]!s_dq_amount_btin(A370,E370,100000000)</f>
        <v>18.338374429999998</v>
      </c>
      <c r="V370" s="17">
        <f>[1]!s_dq_turn(A370,E370)</f>
        <v>7.3788063085705886</v>
      </c>
      <c r="W370" s="2">
        <f>[1]!s_pq_amount(A370,"20260101","",100000000)</f>
        <v>2325.6346638199998</v>
      </c>
      <c r="X370" s="2">
        <f>[1]!s_pq_avgamount(A370,"20260101","",100000000)</f>
        <v>21.142133307454547</v>
      </c>
      <c r="Y370" s="17">
        <f>[1]!s_ipo_dilutedpe(A370)</f>
        <v>22.99</v>
      </c>
      <c r="Z370" s="12">
        <f>[1]!s_ipo_collection_total(A370,100000000)</f>
        <v>5.4310080000000003</v>
      </c>
      <c r="AA370" s="2">
        <f>[1]!s_val_pe_ttm(A370,E370)</f>
        <v>-139.33192443847656</v>
      </c>
      <c r="AB370" s="5">
        <f>[1]!s_info_zjtxornot1(A370,"")</f>
        <v>1</v>
      </c>
      <c r="AC370" s="22" t="str">
        <f>[1]!s_info_nature1(A370,"")</f>
        <v>民营企业</v>
      </c>
      <c r="AD370" s="6" t="str">
        <f>[1]!s_info_city(A370)</f>
        <v>上海市</v>
      </c>
      <c r="AE370" s="6" t="str">
        <f>[1]!s_info_province(A370)</f>
        <v>上海</v>
      </c>
      <c r="AF370">
        <v>121.472644</v>
      </c>
      <c r="AG370">
        <v>31.231705999999999</v>
      </c>
    </row>
    <row r="371" spans="1:33" x14ac:dyDescent="0.3">
      <c r="A371" s="12" t="s">
        <v>1369</v>
      </c>
      <c r="B371" s="12" t="s">
        <v>1370</v>
      </c>
      <c r="C371" s="16" t="str">
        <f>[1]!s_info_mkt(A371)</f>
        <v>主板</v>
      </c>
      <c r="D371" s="16" t="str">
        <f>[1]!s_ipo_listeddate(A371)</f>
        <v>1997-08-18</v>
      </c>
      <c r="E371" s="16" t="str">
        <f>[1]!lastradeday_s("000002","")</f>
        <v>2026-06-22</v>
      </c>
      <c r="F371" s="16" t="str">
        <f>[1]!s_info_industry_csrc2023(A371,"",3)</f>
        <v>农业</v>
      </c>
      <c r="G371" s="16" t="str">
        <f>[1]!s_info_industry_csrc2023(A371,"",1)</f>
        <v>农、林、牧、渔业</v>
      </c>
      <c r="H371" s="16">
        <f>[1]!s_is(A371,83,"FY","YTD","20251231",1,"",100000000)</f>
        <v>42.415484596599995</v>
      </c>
      <c r="I371" s="16">
        <f>[1]!s_is(A371,83,"FY","YTD","20241231",1,"",100000000)</f>
        <v>41.917876624099996</v>
      </c>
      <c r="J371" s="16">
        <f t="shared" si="15"/>
        <v>1.1871020494723883E-2</v>
      </c>
      <c r="K371" s="16">
        <f>[1]!s_is(A371,61,"FY","YTD","20251231",1,"",100000000)</f>
        <v>0.56933641970000004</v>
      </c>
      <c r="L371" s="16">
        <f>[1]!s_is(A371,61,"FY","YTD","20241231",1,"",100000000)</f>
        <v>0.96077590019999992</v>
      </c>
      <c r="M371" s="16">
        <f t="shared" si="16"/>
        <v>-0.40742016990488195</v>
      </c>
      <c r="N371" s="16">
        <f>[1]!s_fa_roe(A371,"20251231")</f>
        <v>1.3227</v>
      </c>
      <c r="O371" s="16">
        <f>[1]!s_stmnote_rdexp(A371,"20251231",1,10000)</f>
        <v>7082.9025299999994</v>
      </c>
      <c r="P371" s="20">
        <f t="shared" si="17"/>
        <v>1.669886032745636E-2</v>
      </c>
      <c r="Q371" s="16">
        <f>[1]!s_margin_tradingbalance(A371,"",10000)</f>
        <v>37389.159099999997</v>
      </c>
      <c r="R371" s="16">
        <f>[1]!s_margin_seclendingbalance(A371,"",10000)</f>
        <v>450.31139999999999</v>
      </c>
      <c r="S371" s="17">
        <f>[1]!s_val_ev(A371,"",100000000)</f>
        <v>75.345615182700001</v>
      </c>
      <c r="T371" s="17">
        <f>[1]!share_freesharesmv(A371,"",100000000)</f>
        <v>54.185911347600012</v>
      </c>
      <c r="U371" s="17">
        <f>[1]!s_dq_amount_btin(A371,E371,100000000)</f>
        <v>12.25906677</v>
      </c>
      <c r="V371" s="17">
        <f>[1]!s_dq_turn(A371,E371)</f>
        <v>16.423387930531153</v>
      </c>
      <c r="W371" s="2">
        <f>[1]!s_pq_amount(A371,"20260101","",100000000)</f>
        <v>651.42241992000004</v>
      </c>
      <c r="X371" s="2">
        <f>[1]!s_pq_avgamount(A371,"20260101","",100000000)</f>
        <v>5.9220219992727268</v>
      </c>
      <c r="Y371" s="17">
        <f>[1]!s_ipo_dilutedpe(A371)</f>
        <v>0</v>
      </c>
      <c r="Z371" s="12">
        <f>[1]!s_ipo_collection_total(A371,100000000)</f>
        <v>4.242</v>
      </c>
      <c r="AA371" s="2">
        <f>[1]!s_val_pe_ttm(A371,E371)</f>
        <v>141.31454467773438</v>
      </c>
      <c r="AB371" s="5">
        <f>[1]!s_info_zjtxornot1(A371,"")</f>
        <v>0</v>
      </c>
      <c r="AC371" s="22" t="str">
        <f>[1]!s_info_nature1(A371,"")</f>
        <v>地方国有企业</v>
      </c>
      <c r="AD371" s="6" t="str">
        <f>[1]!s_info_city(A371)</f>
        <v>兰州市</v>
      </c>
      <c r="AE371" s="6" t="str">
        <f>[1]!s_info_province(A371)</f>
        <v>甘肃省</v>
      </c>
      <c r="AF371">
        <v>103.82355699999999</v>
      </c>
      <c r="AG371">
        <v>36.058039000000001</v>
      </c>
    </row>
    <row r="372" spans="1:33" x14ac:dyDescent="0.3">
      <c r="A372" s="12" t="s">
        <v>1371</v>
      </c>
      <c r="B372" s="12" t="s">
        <v>1372</v>
      </c>
      <c r="C372" s="16" t="str">
        <f>[1]!s_info_mkt(A372)</f>
        <v>科创板</v>
      </c>
      <c r="D372" s="16" t="str">
        <f>[1]!s_ipo_listeddate(A372)</f>
        <v>2021-08-17</v>
      </c>
      <c r="E372" s="16" t="str">
        <f>[1]!lastradeday_s("000002","")</f>
        <v>2026-06-22</v>
      </c>
      <c r="F372" s="16" t="str">
        <f>[1]!s_info_industry_csrc2023(A372,"",3)</f>
        <v>计算机、通信和其他电子设备制造业</v>
      </c>
      <c r="G372" s="16" t="str">
        <f>[1]!s_info_industry_csrc2023(A372,"",1)</f>
        <v>制造业</v>
      </c>
      <c r="H372" s="16">
        <f>[1]!s_is(A372,83,"FY","YTD","20251231",1,"",100000000)</f>
        <v>6.3006646128999995</v>
      </c>
      <c r="I372" s="16">
        <f>[1]!s_is(A372,83,"FY","YTD","20241231",1,"",100000000)</f>
        <v>5.0451049882000003</v>
      </c>
      <c r="J372" s="16">
        <f t="shared" si="15"/>
        <v>0.24886689724725808</v>
      </c>
      <c r="K372" s="16">
        <f>[1]!s_is(A372,61,"FY","YTD","20251231",1,"",100000000)</f>
        <v>-0.22122421719999999</v>
      </c>
      <c r="L372" s="16">
        <f>[1]!s_is(A372,61,"FY","YTD","20241231",1,"",100000000)</f>
        <v>0.12004117910000001</v>
      </c>
      <c r="M372" s="16">
        <f t="shared" si="16"/>
        <v>-2.8429027343667599</v>
      </c>
      <c r="N372" s="16">
        <f>[1]!s_fa_roe(A372,"20251231")</f>
        <v>-1.0265</v>
      </c>
      <c r="O372" s="16">
        <f>[1]!s_stmnote_rdexp(A372,"20251231",1,10000)</f>
        <v>6759.16</v>
      </c>
      <c r="P372" s="20">
        <f t="shared" si="17"/>
        <v>0.10727693688315476</v>
      </c>
      <c r="Q372" s="16">
        <f>[1]!s_margin_tradingbalance(A372,"",10000)</f>
        <v>40198.328099999999</v>
      </c>
      <c r="R372" s="16">
        <f>[1]!s_margin_seclendingbalance(A372,"",10000)</f>
        <v>60.165999999999997</v>
      </c>
      <c r="S372" s="17">
        <f>[1]!s_val_ev(A372,"",100000000)</f>
        <v>92.296137779999995</v>
      </c>
      <c r="T372" s="17">
        <f>[1]!share_freesharesmv(A372,"",100000000)</f>
        <v>67.221946176000003</v>
      </c>
      <c r="U372" s="17">
        <f>[1]!s_dq_amount_btin(A372,E372,100000000)</f>
        <v>11.953124649999999</v>
      </c>
      <c r="V372" s="17">
        <f>[1]!s_dq_turn(A372,E372)</f>
        <v>12.985513366299388</v>
      </c>
      <c r="W372" s="2">
        <f>[1]!s_pq_amount(A372,"20260101","",100000000)</f>
        <v>296.20153212000002</v>
      </c>
      <c r="X372" s="2">
        <f>[1]!s_pq_avgamount(A372,"20260101","",100000000)</f>
        <v>2.6927412010909091</v>
      </c>
      <c r="Y372" s="17">
        <f>[1]!s_ipo_dilutedpe(A372)</f>
        <v>91.93</v>
      </c>
      <c r="Z372" s="12">
        <f>[1]!s_ipo_collection_total(A372,100000000)</f>
        <v>7.0543140664999999</v>
      </c>
      <c r="AA372" s="2">
        <f>[1]!s_val_pe_ttm(A372,E372)</f>
        <v>-1882.813232421875</v>
      </c>
      <c r="AB372" s="5">
        <f>[1]!s_info_zjtxornot1(A372,"")</f>
        <v>1</v>
      </c>
      <c r="AC372" s="22" t="str">
        <f>[1]!s_info_nature1(A372,"")</f>
        <v>民营企业</v>
      </c>
      <c r="AD372" s="6" t="str">
        <f>[1]!s_info_city(A372)</f>
        <v>蚌埠市</v>
      </c>
      <c r="AE372" s="6" t="str">
        <f>[1]!s_info_province(A372)</f>
        <v>安徽省</v>
      </c>
      <c r="AF372">
        <v>117.36322800000001</v>
      </c>
      <c r="AG372">
        <v>32.939667</v>
      </c>
    </row>
    <row r="373" spans="1:33" x14ac:dyDescent="0.3">
      <c r="A373" s="12" t="s">
        <v>28</v>
      </c>
      <c r="B373" s="12" t="s">
        <v>29</v>
      </c>
      <c r="C373" s="16" t="str">
        <f>[1]!s_info_mkt(A373)</f>
        <v>北证</v>
      </c>
      <c r="D373" s="16" t="str">
        <f>[1]!s_ipo_listeddate(A373)</f>
        <v>2023-12-05</v>
      </c>
      <c r="E373" s="16" t="str">
        <f>[1]!lastradeday_s("000002","")</f>
        <v>2026-06-22</v>
      </c>
      <c r="F373" s="16" t="str">
        <f>[1]!s_info_industry_csrc2023(A373,"",3)</f>
        <v>专用设备制造业</v>
      </c>
      <c r="G373" s="16" t="str">
        <f>[1]!s_info_industry_csrc2023(A373,"",1)</f>
        <v>制造业</v>
      </c>
      <c r="H373" s="16">
        <f>[1]!s_is(A373,83,"FY","YTD","20251231",1,"",100000000)</f>
        <v>3.683613067</v>
      </c>
      <c r="I373" s="16">
        <f>[1]!s_is(A373,83,"FY","YTD","20241231",1,"",100000000)</f>
        <v>5.4097573051999994</v>
      </c>
      <c r="J373" s="16">
        <f t="shared" si="15"/>
        <v>-0.31907979245959606</v>
      </c>
      <c r="K373" s="16">
        <f>[1]!s_is(A373,61,"FY","YTD","20251231",1,"",100000000)</f>
        <v>0.90620264700000008</v>
      </c>
      <c r="L373" s="16">
        <f>[1]!s_is(A373,61,"FY","YTD","20241231",1,"",100000000)</f>
        <v>1.5416936578</v>
      </c>
      <c r="M373" s="16">
        <f t="shared" si="16"/>
        <v>-0.4122031686287449</v>
      </c>
      <c r="N373" s="16">
        <f>[1]!s_fa_roe(A373,"20251231")</f>
        <v>8.2022999999999993</v>
      </c>
      <c r="O373" s="16">
        <f>[1]!s_stmnote_rdexp(A373,"20251231",1,10000)</f>
        <v>2637.127653</v>
      </c>
      <c r="P373" s="20">
        <f t="shared" si="17"/>
        <v>7.1590788854154097E-2</v>
      </c>
      <c r="Q373" s="16">
        <f>[1]!s_margin_tradingbalance(A373,"",10000)</f>
        <v>2127.1810999999998</v>
      </c>
      <c r="R373" s="16">
        <f>[1]!s_margin_seclendingbalance(A373,"",10000)</f>
        <v>0</v>
      </c>
      <c r="S373" s="17">
        <f>[1]!s_val_ev(A373,"",100000000)</f>
        <v>16.202829999999999</v>
      </c>
      <c r="T373" s="17">
        <f>[1]!share_freesharesmv(A373,"",100000000)</f>
        <v>5.3037623299999996</v>
      </c>
      <c r="U373" s="17">
        <f>[1]!s_dq_amount_btin(A373,E373,100000000)</f>
        <v>0.20069604999999999</v>
      </c>
      <c r="V373" s="17">
        <f>[1]!s_dq_turn(A373,E373)</f>
        <v>2.4880460795545312</v>
      </c>
      <c r="W373" s="2">
        <f>[1]!s_pq_amount(A373,"20260101","",100000000)</f>
        <v>17.988651229999999</v>
      </c>
      <c r="X373" s="2">
        <f>[1]!s_pq_avgamount(A373,"20260101","",100000000)</f>
        <v>0.16353319300000002</v>
      </c>
      <c r="Y373" s="17">
        <f>[1]!s_ipo_dilutedpe(A373)</f>
        <v>14.42</v>
      </c>
      <c r="Z373" s="12">
        <f>[1]!s_ipo_collection_total(A373,100000000)</f>
        <v>4.0451249999999996</v>
      </c>
      <c r="AA373" s="2">
        <f>[1]!s_val_pe_ttm(A373,E373)</f>
        <v>20.854835510253906</v>
      </c>
      <c r="AB373" s="5">
        <f>[1]!s_info_zjtxornot1(A373,"")</f>
        <v>1</v>
      </c>
      <c r="AC373" s="22" t="str">
        <f>[1]!s_info_nature1(A373,"")</f>
        <v>民营企业</v>
      </c>
      <c r="AD373" s="6" t="str">
        <f>[1]!s_info_city(A373)</f>
        <v>北京市</v>
      </c>
      <c r="AE373" s="6" t="str">
        <f>[1]!s_info_province(A373)</f>
        <v>北京</v>
      </c>
      <c r="AF373">
        <v>116.40528500000001</v>
      </c>
      <c r="AG373">
        <v>39.904989</v>
      </c>
    </row>
    <row r="374" spans="1:33" x14ac:dyDescent="0.3">
      <c r="A374" s="12" t="s">
        <v>1373</v>
      </c>
      <c r="B374" s="12" t="s">
        <v>1374</v>
      </c>
      <c r="C374" s="16" t="str">
        <f>[1]!s_info_mkt(A374)</f>
        <v>主板</v>
      </c>
      <c r="D374" s="16" t="str">
        <f>[1]!s_ipo_listeddate(A374)</f>
        <v>2003-10-10</v>
      </c>
      <c r="E374" s="16" t="str">
        <f>[1]!lastradeday_s("000002","")</f>
        <v>2026-06-22</v>
      </c>
      <c r="F374" s="16" t="str">
        <f>[1]!s_info_industry_csrc2023(A374,"",3)</f>
        <v>其他金融业</v>
      </c>
      <c r="G374" s="16" t="str">
        <f>[1]!s_info_industry_csrc2023(A374,"",1)</f>
        <v>金融业</v>
      </c>
      <c r="H374" s="16">
        <f>[1]!s_is(A374,83,"FY","YTD","20251231",1,"",100000000)</f>
        <v>119.5486646058</v>
      </c>
      <c r="I374" s="16">
        <f>[1]!s_is(A374,83,"FY","YTD","20241231",1,"",100000000)</f>
        <v>112.8785032218</v>
      </c>
      <c r="J374" s="16">
        <f t="shared" si="15"/>
        <v>5.9091511613097003E-2</v>
      </c>
      <c r="K374" s="16">
        <f>[1]!s_is(A374,61,"FY","YTD","20251231",1,"",100000000)</f>
        <v>25.305162915300002</v>
      </c>
      <c r="L374" s="16">
        <f>[1]!s_is(A374,61,"FY","YTD","20241231",1,"",100000000)</f>
        <v>15.742504049600001</v>
      </c>
      <c r="M374" s="16">
        <f t="shared" si="16"/>
        <v>0.60744204578705363</v>
      </c>
      <c r="N374" s="16">
        <f>[1]!s_fa_roe(A374,"20251231")</f>
        <v>11.254200000000001</v>
      </c>
      <c r="O374" s="16">
        <f>[1]!s_stmnote_rdexp(A374,"20251231",1,10000)</f>
        <v>41571.133513000001</v>
      </c>
      <c r="P374" s="20">
        <f t="shared" si="17"/>
        <v>3.47733984733972E-2</v>
      </c>
      <c r="Q374" s="16">
        <f>[1]!s_margin_tradingbalance(A374,"",10000)</f>
        <v>49443.805399999997</v>
      </c>
      <c r="R374" s="16">
        <f>[1]!s_margin_seclendingbalance(A374,"",10000)</f>
        <v>588.05640000000005</v>
      </c>
      <c r="S374" s="17">
        <f>[1]!s_val_ev(A374,"",100000000)</f>
        <v>297.35865868799999</v>
      </c>
      <c r="T374" s="17">
        <f>[1]!share_freesharesmv(A374,"",100000000)</f>
        <v>60.661826836000003</v>
      </c>
      <c r="U374" s="17">
        <f>[1]!s_dq_amount_btin(A374,E374,100000000)</f>
        <v>4.5197579799999996</v>
      </c>
      <c r="V374" s="17">
        <f>[1]!s_dq_turn(A374,E374)</f>
        <v>1.570430149437734</v>
      </c>
      <c r="W374" s="2">
        <f>[1]!s_pq_amount(A374,"20260101","",100000000)</f>
        <v>297.36647027999999</v>
      </c>
      <c r="X374" s="2">
        <f>[1]!s_pq_avgamount(A374,"20260101","",100000000)</f>
        <v>2.703331548</v>
      </c>
      <c r="Y374" s="17">
        <f>[1]!s_ipo_dilutedpe(A374)</f>
        <v>20</v>
      </c>
      <c r="Z374" s="12">
        <f>[1]!s_ipo_collection_total(A374,100000000)</f>
        <v>1.575</v>
      </c>
      <c r="AA374" s="2">
        <f>[1]!s_val_pe_ttm(A374,E374)</f>
        <v>12.836211204528809</v>
      </c>
      <c r="AB374" s="5">
        <f>[1]!s_info_zjtxornot1(A374,"")</f>
        <v>1</v>
      </c>
      <c r="AC374" s="22" t="str">
        <f>[1]!s_info_nature1(A374,"")</f>
        <v>中央国有企业</v>
      </c>
      <c r="AD374" s="6" t="str">
        <f>[1]!s_info_city(A374)</f>
        <v>上海市</v>
      </c>
      <c r="AE374" s="6" t="str">
        <f>[1]!s_info_province(A374)</f>
        <v>上海</v>
      </c>
      <c r="AF374">
        <v>121.472644</v>
      </c>
      <c r="AG374">
        <v>31.231705999999999</v>
      </c>
    </row>
    <row r="375" spans="1:33" x14ac:dyDescent="0.3">
      <c r="A375" s="12" t="s">
        <v>1375</v>
      </c>
      <c r="B375" s="12" t="s">
        <v>1376</v>
      </c>
      <c r="C375" s="16" t="str">
        <f>[1]!s_info_mkt(A375)</f>
        <v>创业板</v>
      </c>
      <c r="D375" s="16" t="str">
        <f>[1]!s_ipo_listeddate(A375)</f>
        <v>2018-01-19</v>
      </c>
      <c r="E375" s="16" t="str">
        <f>[1]!lastradeday_s("000002","")</f>
        <v>2026-06-22</v>
      </c>
      <c r="F375" s="16" t="str">
        <f>[1]!s_info_industry_csrc2023(A375,"",3)</f>
        <v>软件和信息技术服务业</v>
      </c>
      <c r="G375" s="16" t="str">
        <f>[1]!s_info_industry_csrc2023(A375,"",1)</f>
        <v>信息传输、软件和信息技术服务业</v>
      </c>
      <c r="H375" s="16">
        <f>[1]!s_is(A375,83,"FY","YTD","20251231",1,"",100000000)</f>
        <v>25.213610456799998</v>
      </c>
      <c r="I375" s="16">
        <f>[1]!s_is(A375,83,"FY","YTD","20241231",1,"",100000000)</f>
        <v>21.648197670999998</v>
      </c>
      <c r="J375" s="16">
        <f t="shared" si="15"/>
        <v>0.16469790418517105</v>
      </c>
      <c r="K375" s="16">
        <f>[1]!s_is(A375,61,"FY","YTD","20251231",1,"",100000000)</f>
        <v>1.3234027740000001</v>
      </c>
      <c r="L375" s="16">
        <f>[1]!s_is(A375,61,"FY","YTD","20241231",1,"",100000000)</f>
        <v>1.2408594207999999</v>
      </c>
      <c r="M375" s="16">
        <f t="shared" si="16"/>
        <v>6.652111578182103E-2</v>
      </c>
      <c r="N375" s="16">
        <f>[1]!s_fa_roe(A375,"20251231")</f>
        <v>3.7052</v>
      </c>
      <c r="O375" s="16">
        <f>[1]!s_stmnote_rdexp(A375,"20251231",1,10000)</f>
        <v>7824.6943569999994</v>
      </c>
      <c r="P375" s="20">
        <f t="shared" si="17"/>
        <v>3.103361325585053E-2</v>
      </c>
      <c r="Q375" s="16">
        <f>[1]!s_margin_tradingbalance(A375,"",10000)</f>
        <v>140521.45800000001</v>
      </c>
      <c r="R375" s="16">
        <f>[1]!s_margin_seclendingbalance(A375,"",10000)</f>
        <v>705.40800000000002</v>
      </c>
      <c r="S375" s="17">
        <f>[1]!s_val_ev(A375,"",100000000)</f>
        <v>216.74191858</v>
      </c>
      <c r="T375" s="17">
        <f>[1]!share_freesharesmv(A375,"",100000000)</f>
        <v>156.85011583999997</v>
      </c>
      <c r="U375" s="17">
        <f>[1]!s_dq_amount_btin(A375,E375,100000000)</f>
        <v>19.79815219</v>
      </c>
      <c r="V375" s="17">
        <f>[1]!s_dq_turn(A375,E375)</f>
        <v>9.2746709548021258</v>
      </c>
      <c r="W375" s="2">
        <f>[1]!s_pq_amount(A375,"20260101","",100000000)</f>
        <v>2250.0593457700002</v>
      </c>
      <c r="X375" s="2">
        <f>[1]!s_pq_avgamount(A375,"20260101","",100000000)</f>
        <v>20.455084961545456</v>
      </c>
      <c r="Y375" s="17">
        <f>[1]!s_ipo_dilutedpe(A375)</f>
        <v>22.99</v>
      </c>
      <c r="Z375" s="12">
        <f>[1]!s_ipo_collection_total(A375,100000000)</f>
        <v>2.9620799999999998</v>
      </c>
      <c r="AA375" s="2">
        <f>[1]!s_val_pe_ttm(A375,E375)</f>
        <v>125.05296325683594</v>
      </c>
      <c r="AB375" s="5">
        <f>[1]!s_info_zjtxornot1(A375,"")</f>
        <v>0</v>
      </c>
      <c r="AC375" s="22" t="str">
        <f>[1]!s_info_nature1(A375,"")</f>
        <v>民营企业</v>
      </c>
      <c r="AD375" s="6" t="str">
        <f>[1]!s_info_city(A375)</f>
        <v>广州市</v>
      </c>
      <c r="AE375" s="6" t="str">
        <f>[1]!s_info_province(A375)</f>
        <v>广东省</v>
      </c>
      <c r="AF375">
        <v>113.280637</v>
      </c>
      <c r="AG375">
        <v>23.125177999999998</v>
      </c>
    </row>
    <row r="376" spans="1:33" x14ac:dyDescent="0.3">
      <c r="A376" s="12" t="s">
        <v>1377</v>
      </c>
      <c r="B376" s="12" t="s">
        <v>1378</v>
      </c>
      <c r="C376" s="16" t="str">
        <f>[1]!s_info_mkt(A376)</f>
        <v>主板</v>
      </c>
      <c r="D376" s="16" t="str">
        <f>[1]!s_ipo_listeddate(A376)</f>
        <v>2021-08-10</v>
      </c>
      <c r="E376" s="16" t="str">
        <f>[1]!lastradeday_s("000002","")</f>
        <v>2026-06-22</v>
      </c>
      <c r="F376" s="16" t="str">
        <f>[1]!s_info_industry_csrc2023(A376,"",3)</f>
        <v>化学原料和化学制品制造业</v>
      </c>
      <c r="G376" s="16" t="str">
        <f>[1]!s_info_industry_csrc2023(A376,"",1)</f>
        <v>制造业</v>
      </c>
      <c r="H376" s="16">
        <f>[1]!s_is(A376,83,"FY","YTD","20251231",1,"",100000000)</f>
        <v>109.3580289496</v>
      </c>
      <c r="I376" s="16">
        <f>[1]!s_is(A376,83,"FY","YTD","20241231",1,"",100000000)</f>
        <v>100.19550624200001</v>
      </c>
      <c r="J376" s="16">
        <f t="shared" si="15"/>
        <v>9.1446443570732061E-2</v>
      </c>
      <c r="K376" s="16">
        <f>[1]!s_is(A376,61,"FY","YTD","20251231",1,"",100000000)</f>
        <v>10.0654374569</v>
      </c>
      <c r="L376" s="16">
        <f>[1]!s_is(A376,61,"FY","YTD","20241231",1,"",100000000)</f>
        <v>8.6785262119000013</v>
      </c>
      <c r="M376" s="16">
        <f t="shared" si="16"/>
        <v>0.15980953575945472</v>
      </c>
      <c r="N376" s="16">
        <f>[1]!s_fa_roe(A376,"20251231")</f>
        <v>9.7178000000000004</v>
      </c>
      <c r="O376" s="16">
        <f>[1]!s_stmnote_rdexp(A376,"20251231",1,10000)</f>
        <v>66850.033202999999</v>
      </c>
      <c r="P376" s="20">
        <f t="shared" si="17"/>
        <v>6.1129515450401246E-2</v>
      </c>
      <c r="Q376" s="16">
        <f>[1]!s_margin_tradingbalance(A376,"",10000)</f>
        <v>188277.51250000001</v>
      </c>
      <c r="R376" s="16">
        <f>[1]!s_margin_seclendingbalance(A376,"",10000)</f>
        <v>3192.8685999999998</v>
      </c>
      <c r="S376" s="17">
        <f>[1]!s_val_ev(A376,"",100000000)</f>
        <v>622.26482372960004</v>
      </c>
      <c r="T376" s="17">
        <f>[1]!share_freesharesmv(A376,"",100000000)</f>
        <v>464.09941340559999</v>
      </c>
      <c r="U376" s="17">
        <f>[1]!s_dq_amount_btin(A376,E376,100000000)</f>
        <v>60.486389000000003</v>
      </c>
      <c r="V376" s="17">
        <f>[1]!s_dq_turn(A376,E376)</f>
        <v>10.100615449234773</v>
      </c>
      <c r="W376" s="2">
        <f>[1]!s_pq_amount(A376,"20260101","",100000000)</f>
        <v>1766.23165571</v>
      </c>
      <c r="X376" s="2">
        <f>[1]!s_pq_avgamount(A376,"20260101","",100000000)</f>
        <v>16.056651415545453</v>
      </c>
      <c r="Y376" s="17">
        <f>[1]!s_ipo_dilutedpe(A376)</f>
        <v>22.99</v>
      </c>
      <c r="Z376" s="12">
        <f>[1]!s_ipo_collection_total(A376,100000000)</f>
        <v>19.462506000000001</v>
      </c>
      <c r="AA376" s="2">
        <f>[1]!s_val_pe_ttm(A376,E376)</f>
        <v>63.679775238037109</v>
      </c>
      <c r="AB376" s="5">
        <f>[1]!s_info_zjtxornot1(A376,"")</f>
        <v>1</v>
      </c>
      <c r="AC376" s="22" t="str">
        <f>[1]!s_info_nature1(A376,"")</f>
        <v>民营企业</v>
      </c>
      <c r="AD376" s="6" t="str">
        <f>[1]!s_info_city(A376)</f>
        <v>济南市</v>
      </c>
      <c r="AE376" s="6" t="str">
        <f>[1]!s_info_province(A376)</f>
        <v>山东省</v>
      </c>
      <c r="AF376">
        <v>117.000923</v>
      </c>
      <c r="AG376">
        <v>36.675806999999999</v>
      </c>
    </row>
    <row r="377" spans="1:33" x14ac:dyDescent="0.3">
      <c r="A377" s="12" t="s">
        <v>1379</v>
      </c>
      <c r="B377" s="12" t="s">
        <v>1380</v>
      </c>
      <c r="C377" s="16" t="str">
        <f>[1]!s_info_mkt(A377)</f>
        <v>创业板</v>
      </c>
      <c r="D377" s="16" t="str">
        <f>[1]!s_ipo_listeddate(A377)</f>
        <v>2020-07-02</v>
      </c>
      <c r="E377" s="16" t="str">
        <f>[1]!lastradeday_s("000002","")</f>
        <v>2026-06-22</v>
      </c>
      <c r="F377" s="16" t="str">
        <f>[1]!s_info_industry_csrc2023(A377,"",3)</f>
        <v>计算机、通信和其他电子设备制造业</v>
      </c>
      <c r="G377" s="16" t="str">
        <f>[1]!s_info_industry_csrc2023(A377,"",1)</f>
        <v>制造业</v>
      </c>
      <c r="H377" s="16">
        <f>[1]!s_is(A377,83,"FY","YTD","20251231",1,"",100000000)</f>
        <v>17.4132255886</v>
      </c>
      <c r="I377" s="16">
        <f>[1]!s_is(A377,83,"FY","YTD","20241231",1,"",100000000)</f>
        <v>12.873516725</v>
      </c>
      <c r="J377" s="16">
        <f t="shared" si="15"/>
        <v>0.3526393727973347</v>
      </c>
      <c r="K377" s="16">
        <f>[1]!s_is(A377,61,"FY","YTD","20251231",1,"",100000000)</f>
        <v>1.1189290751000001</v>
      </c>
      <c r="L377" s="16">
        <f>[1]!s_is(A377,61,"FY","YTD","20241231",1,"",100000000)</f>
        <v>1.0279736368999999</v>
      </c>
      <c r="M377" s="16">
        <f t="shared" si="16"/>
        <v>8.8480321805031098E-2</v>
      </c>
      <c r="N377" s="16">
        <f>[1]!s_fa_roe(A377,"20251231")</f>
        <v>7.1475999999999997</v>
      </c>
      <c r="O377" s="16">
        <f>[1]!s_stmnote_rdexp(A377,"20251231",1,10000)</f>
        <v>9552.7075769999992</v>
      </c>
      <c r="P377" s="20">
        <f t="shared" si="17"/>
        <v>5.4858920470506722E-2</v>
      </c>
      <c r="Q377" s="16">
        <f>[1]!s_margin_tradingbalance(A377,"",10000)</f>
        <v>0</v>
      </c>
      <c r="R377" s="16">
        <f>[1]!s_margin_seclendingbalance(A377,"",10000)</f>
        <v>0</v>
      </c>
      <c r="S377" s="17">
        <f>[1]!s_val_ev(A377,"",100000000)</f>
        <v>219.18817660169998</v>
      </c>
      <c r="T377" s="17">
        <f>[1]!share_freesharesmv(A377,"",100000000)</f>
        <v>99.157406315099976</v>
      </c>
      <c r="U377" s="17">
        <f>[1]!s_dq_amount_btin(A377,E377,100000000)</f>
        <v>12.97774252</v>
      </c>
      <c r="V377" s="17">
        <f>[1]!s_dq_turn(A377,E377)</f>
        <v>6.0597648051495332</v>
      </c>
      <c r="W377" s="2">
        <f>[1]!s_pq_amount(A377,"20260101","",100000000)</f>
        <v>632.90235352000002</v>
      </c>
      <c r="X377" s="2">
        <f>[1]!s_pq_avgamount(A377,"20260101","",100000000)</f>
        <v>5.7536577592727269</v>
      </c>
      <c r="Y377" s="17">
        <f>[1]!s_ipo_dilutedpe(A377)</f>
        <v>19.739999999999998</v>
      </c>
      <c r="Z377" s="12">
        <f>[1]!s_ipo_collection_total(A377,100000000)</f>
        <v>3.7267229999999998</v>
      </c>
      <c r="AA377" s="2">
        <f>[1]!s_val_pe_ttm(A377,E377)</f>
        <v>186.05091857910156</v>
      </c>
      <c r="AB377" s="5">
        <f>[1]!s_info_zjtxornot1(A377,"")</f>
        <v>0</v>
      </c>
      <c r="AC377" s="22" t="str">
        <f>[1]!s_info_nature1(A377,"")</f>
        <v>民营企业</v>
      </c>
      <c r="AD377" s="6" t="str">
        <f>[1]!s_info_city(A377)</f>
        <v>东莞市</v>
      </c>
      <c r="AE377" s="6" t="str">
        <f>[1]!s_info_province(A377)</f>
        <v>广东省</v>
      </c>
      <c r="AF377">
        <v>113.746262</v>
      </c>
      <c r="AG377">
        <v>23.046237000000001</v>
      </c>
    </row>
    <row r="378" spans="1:33" x14ac:dyDescent="0.3">
      <c r="A378" s="12" t="s">
        <v>30</v>
      </c>
      <c r="B378" s="12" t="s">
        <v>31</v>
      </c>
      <c r="C378" s="16" t="str">
        <f>[1]!s_info_mkt(A378)</f>
        <v>北证</v>
      </c>
      <c r="D378" s="16" t="str">
        <f>[1]!s_ipo_listeddate(A378)</f>
        <v>2022-12-20</v>
      </c>
      <c r="E378" s="16" t="str">
        <f>[1]!lastradeday_s("000002","")</f>
        <v>2026-06-22</v>
      </c>
      <c r="F378" s="16" t="str">
        <f>[1]!s_info_industry_csrc2023(A378,"",3)</f>
        <v>非金属矿物制品业</v>
      </c>
      <c r="G378" s="16" t="str">
        <f>[1]!s_info_industry_csrc2023(A378,"",1)</f>
        <v>制造业</v>
      </c>
      <c r="H378" s="16">
        <f>[1]!s_is(A378,83,"FY","YTD","20251231",1,"",100000000)</f>
        <v>5.9613490125999995</v>
      </c>
      <c r="I378" s="16">
        <f>[1]!s_is(A378,83,"FY","YTD","20241231",1,"",100000000)</f>
        <v>5.7256307942999998</v>
      </c>
      <c r="J378" s="16">
        <f t="shared" si="15"/>
        <v>4.1168951818315369E-2</v>
      </c>
      <c r="K378" s="16">
        <f>[1]!s_is(A378,61,"FY","YTD","20251231",1,"",100000000)</f>
        <v>0.21958462109999999</v>
      </c>
      <c r="L378" s="16">
        <f>[1]!s_is(A378,61,"FY","YTD","20241231",1,"",100000000)</f>
        <v>0.24392136449999999</v>
      </c>
      <c r="M378" s="16">
        <f t="shared" si="16"/>
        <v>-9.977290611622501E-2</v>
      </c>
      <c r="N378" s="16">
        <f>[1]!s_fa_roe(A378,"20251231")</f>
        <v>2.3464</v>
      </c>
      <c r="O378" s="16">
        <f>[1]!s_stmnote_rdexp(A378,"20251231",1,10000)</f>
        <v>2951.2107219999998</v>
      </c>
      <c r="P378" s="20">
        <f t="shared" si="17"/>
        <v>4.950575307304228E-2</v>
      </c>
      <c r="Q378" s="16">
        <f>[1]!s_margin_tradingbalance(A378,"",10000)</f>
        <v>2543.2446</v>
      </c>
      <c r="R378" s="16">
        <f>[1]!s_margin_seclendingbalance(A378,"",10000)</f>
        <v>0</v>
      </c>
      <c r="S378" s="17">
        <f>[1]!s_val_ev(A378,"",100000000)</f>
        <v>25.135815999999998</v>
      </c>
      <c r="T378" s="17">
        <f>[1]!share_freesharesmv(A378,"",100000000)</f>
        <v>11.905190353600002</v>
      </c>
      <c r="U378" s="17">
        <f>[1]!s_dq_amount_btin(A378,E378,100000000)</f>
        <v>2.36774073</v>
      </c>
      <c r="V378" s="17">
        <f>[1]!s_dq_turn(A378,E378)</f>
        <v>13.869541985287656</v>
      </c>
      <c r="W378" s="2">
        <f>[1]!s_pq_amount(A378,"20260101","",100000000)</f>
        <v>77.93284912</v>
      </c>
      <c r="X378" s="2">
        <f>[1]!s_pq_avgamount(A378,"20260101","",100000000)</f>
        <v>0.70848044654545461</v>
      </c>
      <c r="Y378" s="17">
        <f>[1]!s_ipo_dilutedpe(A378)</f>
        <v>15.36</v>
      </c>
      <c r="Z378" s="12">
        <f>[1]!s_ipo_collection_total(A378,100000000)</f>
        <v>3.1829000000000001</v>
      </c>
      <c r="AA378" s="2">
        <f>[1]!s_val_pe_ttm(A378,E378)</f>
        <v>182.16058349609375</v>
      </c>
      <c r="AB378" s="5">
        <f>[1]!s_info_zjtxornot1(A378,"")</f>
        <v>0</v>
      </c>
      <c r="AC378" s="22" t="str">
        <f>[1]!s_info_nature1(A378,"")</f>
        <v>民营企业</v>
      </c>
      <c r="AD378" s="6" t="str">
        <f>[1]!s_info_city(A378)</f>
        <v>佛山市</v>
      </c>
      <c r="AE378" s="6" t="str">
        <f>[1]!s_info_province(A378)</f>
        <v>广东省</v>
      </c>
      <c r="AF378">
        <v>113.12271699999999</v>
      </c>
      <c r="AG378">
        <v>23.028762</v>
      </c>
    </row>
    <row r="379" spans="1:33" x14ac:dyDescent="0.3">
      <c r="A379" s="12" t="s">
        <v>1381</v>
      </c>
      <c r="B379" s="12" t="s">
        <v>1382</v>
      </c>
      <c r="C379" s="16" t="str">
        <f>[1]!s_info_mkt(A379)</f>
        <v>创业板</v>
      </c>
      <c r="D379" s="16" t="str">
        <f>[1]!s_ipo_listeddate(A379)</f>
        <v>2009-10-30</v>
      </c>
      <c r="E379" s="16" t="str">
        <f>[1]!lastradeday_s("000002","")</f>
        <v>2026-06-22</v>
      </c>
      <c r="F379" s="16" t="str">
        <f>[1]!s_info_industry_csrc2023(A379,"",3)</f>
        <v>装卸搬运和仓储业</v>
      </c>
      <c r="G379" s="16" t="str">
        <f>[1]!s_info_industry_csrc2023(A379,"",1)</f>
        <v>交通运输、仓储和邮政业</v>
      </c>
      <c r="H379" s="16">
        <f>[1]!s_is(A379,83,"FY","YTD","20251231",1,"",100000000)</f>
        <v>7.2352166137000005</v>
      </c>
      <c r="I379" s="16">
        <f>[1]!s_is(A379,83,"FY","YTD","20241231",1,"",100000000)</f>
        <v>4.8074850243</v>
      </c>
      <c r="J379" s="16">
        <f t="shared" si="15"/>
        <v>0.50498994320913004</v>
      </c>
      <c r="K379" s="16">
        <f>[1]!s_is(A379,61,"FY","YTD","20251231",1,"",100000000)</f>
        <v>-0.26952207920000004</v>
      </c>
      <c r="L379" s="16">
        <f>[1]!s_is(A379,61,"FY","YTD","20241231",1,"",100000000)</f>
        <v>-0.72756088060000002</v>
      </c>
      <c r="M379" s="16">
        <f t="shared" si="16"/>
        <v>0.62955391584861964</v>
      </c>
      <c r="N379" s="16">
        <f>[1]!s_fa_roe(A379,"20251231")</f>
        <v>-14.384600000000001</v>
      </c>
      <c r="O379" s="16">
        <f>[1]!s_stmnote_rdexp(A379,"20251231",1,10000)</f>
        <v>1130.912957</v>
      </c>
      <c r="P379" s="20">
        <f t="shared" si="17"/>
        <v>1.5630671718364283E-2</v>
      </c>
      <c r="Q379" s="16">
        <f>[1]!s_margin_tradingbalance(A379,"",10000)</f>
        <v>0</v>
      </c>
      <c r="R379" s="16">
        <f>[1]!s_margin_seclendingbalance(A379,"",10000)</f>
        <v>0</v>
      </c>
      <c r="S379" s="17">
        <f>[1]!s_val_ev(A379,"",100000000)</f>
        <v>22.334355760000001</v>
      </c>
      <c r="T379" s="17">
        <f>[1]!share_freesharesmv(A379,"",100000000)</f>
        <v>16.271834599999998</v>
      </c>
      <c r="U379" s="17">
        <f>[1]!s_dq_amount_btin(A379,E379,100000000)</f>
        <v>1.2225276300000001</v>
      </c>
      <c r="V379" s="17">
        <f>[1]!s_dq_turn(A379,E379)</f>
        <v>6.9959999754735192</v>
      </c>
      <c r="W379" s="2">
        <f>[1]!s_pq_amount(A379,"20260101","",100000000)</f>
        <v>96.167814579999998</v>
      </c>
      <c r="X379" s="2">
        <f>[1]!s_pq_avgamount(A379,"20260101","",100000000)</f>
        <v>0.87425285981818179</v>
      </c>
      <c r="Y379" s="17">
        <f>[1]!s_ipo_dilutedpe(A379)</f>
        <v>45.48</v>
      </c>
      <c r="Z379" s="12">
        <f>[1]!s_ipo_collection_total(A379,100000000)</f>
        <v>2.34</v>
      </c>
      <c r="AA379" s="2">
        <f>[1]!s_val_pe_ttm(A379,E379)</f>
        <v>-83.32806396484375</v>
      </c>
      <c r="AB379" s="5">
        <f>[1]!s_info_zjtxornot1(A379,"")</f>
        <v>0</v>
      </c>
      <c r="AC379" s="22" t="str">
        <f>[1]!s_info_nature1(A379,"")</f>
        <v>地方国有企业</v>
      </c>
      <c r="AD379" s="6" t="str">
        <f>[1]!s_info_city(A379)</f>
        <v>郑州市</v>
      </c>
      <c r="AE379" s="6" t="str">
        <f>[1]!s_info_province(A379)</f>
        <v>河南省</v>
      </c>
      <c r="AF379">
        <v>113.665412</v>
      </c>
      <c r="AG379">
        <v>34.757975000000002</v>
      </c>
    </row>
    <row r="380" spans="1:33" x14ac:dyDescent="0.3">
      <c r="A380" s="12" t="s">
        <v>1383</v>
      </c>
      <c r="B380" s="12" t="s">
        <v>1384</v>
      </c>
      <c r="C380" s="16" t="str">
        <f>[1]!s_info_mkt(A380)</f>
        <v>主板</v>
      </c>
      <c r="D380" s="16" t="str">
        <f>[1]!s_ipo_listeddate(A380)</f>
        <v>2020-05-26</v>
      </c>
      <c r="E380" s="16" t="str">
        <f>[1]!lastradeday_s("000002","")</f>
        <v>2026-06-22</v>
      </c>
      <c r="F380" s="16" t="str">
        <f>[1]!s_info_industry_csrc2023(A380,"",3)</f>
        <v>汽车制造业</v>
      </c>
      <c r="G380" s="16" t="str">
        <f>[1]!s_info_industry_csrc2023(A380,"",1)</f>
        <v>制造业</v>
      </c>
      <c r="H380" s="16">
        <f>[1]!s_is(A380,83,"FY","YTD","20251231",1,"",100000000)</f>
        <v>22.554557775999999</v>
      </c>
      <c r="I380" s="16">
        <f>[1]!s_is(A380,83,"FY","YTD","20241231",1,"",100000000)</f>
        <v>19.1968618163</v>
      </c>
      <c r="J380" s="16">
        <f t="shared" si="15"/>
        <v>0.17490858619657246</v>
      </c>
      <c r="K380" s="16">
        <f>[1]!s_is(A380,61,"FY","YTD","20251231",1,"",100000000)</f>
        <v>3.8898723288999997</v>
      </c>
      <c r="L380" s="16">
        <f>[1]!s_is(A380,61,"FY","YTD","20241231",1,"",100000000)</f>
        <v>2.3036723169999997</v>
      </c>
      <c r="M380" s="16">
        <f t="shared" si="16"/>
        <v>0.6885527946811717</v>
      </c>
      <c r="N380" s="16">
        <f>[1]!s_fa_roe(A380,"20251231")</f>
        <v>13.6585</v>
      </c>
      <c r="O380" s="16">
        <f>[1]!s_stmnote_rdexp(A380,"20251231",1,10000)</f>
        <v>13500.943995</v>
      </c>
      <c r="P380" s="20">
        <f t="shared" si="17"/>
        <v>5.9859049905053655E-2</v>
      </c>
      <c r="Q380" s="16">
        <f>[1]!s_margin_tradingbalance(A380,"",10000)</f>
        <v>0</v>
      </c>
      <c r="R380" s="16">
        <f>[1]!s_margin_seclendingbalance(A380,"",10000)</f>
        <v>0</v>
      </c>
      <c r="S380" s="17">
        <f>[1]!s_val_ev(A380,"",100000000)</f>
        <v>234.60587304000001</v>
      </c>
      <c r="T380" s="17">
        <f>[1]!share_freesharesmv(A380,"",100000000)</f>
        <v>86.254881928599985</v>
      </c>
      <c r="U380" s="17">
        <f>[1]!s_dq_amount_btin(A380,E380,100000000)</f>
        <v>13.271895900000001</v>
      </c>
      <c r="V380" s="17">
        <f>[1]!s_dq_turn(A380,E380)</f>
        <v>6.1027431478425829</v>
      </c>
      <c r="W380" s="2">
        <f>[1]!s_pq_amount(A380,"20260101","",100000000)</f>
        <v>540.53602663000004</v>
      </c>
      <c r="X380" s="2">
        <f>[1]!s_pq_avgamount(A380,"20260101","",100000000)</f>
        <v>5.4053602662999998</v>
      </c>
      <c r="Y380" s="17">
        <f>[1]!s_ipo_dilutedpe(A380)</f>
        <v>22.99</v>
      </c>
      <c r="Z380" s="12">
        <f>[1]!s_ipo_collection_total(A380,100000000)</f>
        <v>9.1509070500000007</v>
      </c>
      <c r="AA380" s="2">
        <f>[1]!s_val_pe_ttm(A380,E380)</f>
        <v>59.521514892578125</v>
      </c>
      <c r="AB380" s="5">
        <f>[1]!s_info_zjtxornot1(A380,"")</f>
        <v>1</v>
      </c>
      <c r="AC380" s="22" t="str">
        <f>[1]!s_info_nature1(A380,"")</f>
        <v>民营企业</v>
      </c>
      <c r="AD380" s="6" t="str">
        <f>[1]!s_info_city(A380)</f>
        <v>襄阳市</v>
      </c>
      <c r="AE380" s="6" t="str">
        <f>[1]!s_info_province(A380)</f>
        <v>湖北省</v>
      </c>
      <c r="AF380">
        <v>112.14414600000001</v>
      </c>
      <c r="AG380">
        <v>32.042425999999999</v>
      </c>
    </row>
    <row r="381" spans="1:33" x14ac:dyDescent="0.3">
      <c r="A381" s="12" t="s">
        <v>1385</v>
      </c>
      <c r="B381" s="12" t="s">
        <v>1386</v>
      </c>
      <c r="C381" s="16" t="str">
        <f>[1]!s_info_mkt(A381)</f>
        <v>主板</v>
      </c>
      <c r="D381" s="16" t="str">
        <f>[1]!s_ipo_listeddate(A381)</f>
        <v>2020-08-11</v>
      </c>
      <c r="E381" s="16" t="str">
        <f>[1]!lastradeday_s("000002","")</f>
        <v>2026-06-22</v>
      </c>
      <c r="F381" s="16" t="str">
        <f>[1]!s_info_industry_csrc2023(A381,"",3)</f>
        <v>通用设备制造业</v>
      </c>
      <c r="G381" s="16" t="str">
        <f>[1]!s_info_industry_csrc2023(A381,"",1)</f>
        <v>制造业</v>
      </c>
      <c r="H381" s="16">
        <f>[1]!s_is(A381,83,"FY","YTD","20251231",1,"",100000000)</f>
        <v>7.9342775171</v>
      </c>
      <c r="I381" s="16">
        <f>[1]!s_is(A381,83,"FY","YTD","20241231",1,"",100000000)</f>
        <v>9.1637899179999991</v>
      </c>
      <c r="J381" s="16">
        <f t="shared" si="15"/>
        <v>-0.13417073196810481</v>
      </c>
      <c r="K381" s="16">
        <f>[1]!s_is(A381,61,"FY","YTD","20251231",1,"",100000000)</f>
        <v>0.22786068469999998</v>
      </c>
      <c r="L381" s="16">
        <f>[1]!s_is(A381,61,"FY","YTD","20241231",1,"",100000000)</f>
        <v>0.73587982909999994</v>
      </c>
      <c r="M381" s="16">
        <f t="shared" si="16"/>
        <v>-0.69035612108205291</v>
      </c>
      <c r="N381" s="16">
        <f>[1]!s_fa_roe(A381,"20251231")</f>
        <v>1.252</v>
      </c>
      <c r="O381" s="16">
        <f>[1]!s_stmnote_rdexp(A381,"20251231",1,10000)</f>
        <v>2782.7840019999999</v>
      </c>
      <c r="P381" s="20">
        <f t="shared" si="17"/>
        <v>3.5072935071939794E-2</v>
      </c>
      <c r="Q381" s="16">
        <f>[1]!s_margin_tradingbalance(A381,"",10000)</f>
        <v>0</v>
      </c>
      <c r="R381" s="16">
        <f>[1]!s_margin_seclendingbalance(A381,"",10000)</f>
        <v>0</v>
      </c>
      <c r="S381" s="17">
        <f>[1]!s_val_ev(A381,"",100000000)</f>
        <v>97.305856199999994</v>
      </c>
      <c r="T381" s="17">
        <f>[1]!share_freesharesmv(A381,"",100000000)</f>
        <v>43.789630080000002</v>
      </c>
      <c r="U381" s="17">
        <f>[1]!s_dq_amount_btin(A381,E381,100000000)</f>
        <v>4.6252406500000003</v>
      </c>
      <c r="V381" s="17">
        <f>[1]!s_dq_turn(A381,E381)</f>
        <v>4.8971130468994319</v>
      </c>
      <c r="W381" s="2">
        <f>[1]!s_pq_amount(A381,"20260101","",100000000)</f>
        <v>183.23183502000001</v>
      </c>
      <c r="X381" s="2">
        <f>[1]!s_pq_avgamount(A381,"20260101","",100000000)</f>
        <v>1.6657439547272728</v>
      </c>
      <c r="Y381" s="17">
        <f>[1]!s_ipo_dilutedpe(A381)</f>
        <v>22.99</v>
      </c>
      <c r="Z381" s="12">
        <f>[1]!s_ipo_collection_total(A381,100000000)</f>
        <v>8.5563099999999999</v>
      </c>
      <c r="AA381" s="2">
        <f>[1]!s_val_pe_ttm(A381,E381)</f>
        <v>404.83389282226563</v>
      </c>
      <c r="AB381" s="5">
        <f>[1]!s_info_zjtxornot1(A381,"")</f>
        <v>0</v>
      </c>
      <c r="AC381" s="22" t="str">
        <f>[1]!s_info_nature1(A381,"")</f>
        <v>民营企业</v>
      </c>
      <c r="AD381" s="6" t="str">
        <f>[1]!s_info_city(A381)</f>
        <v>潍坊市</v>
      </c>
      <c r="AE381" s="6" t="str">
        <f>[1]!s_info_province(A381)</f>
        <v>山东省</v>
      </c>
      <c r="AF381">
        <v>119.107078</v>
      </c>
      <c r="AG381">
        <v>36.709249999999997</v>
      </c>
    </row>
    <row r="382" spans="1:33" x14ac:dyDescent="0.3">
      <c r="A382" s="12" t="s">
        <v>1387</v>
      </c>
      <c r="B382" s="12" t="s">
        <v>1388</v>
      </c>
      <c r="C382" s="16" t="str">
        <f>[1]!s_info_mkt(A382)</f>
        <v>科创板</v>
      </c>
      <c r="D382" s="16" t="str">
        <f>[1]!s_ipo_listeddate(A382)</f>
        <v>2025-12-17</v>
      </c>
      <c r="E382" s="16" t="str">
        <f>[1]!lastradeday_s("000002","")</f>
        <v>2026-06-22</v>
      </c>
      <c r="F382" s="16" t="str">
        <f>[1]!s_info_industry_csrc2023(A382,"",3)</f>
        <v>计算机、通信和其他电子设备制造业</v>
      </c>
      <c r="G382" s="16" t="str">
        <f>[1]!s_info_industry_csrc2023(A382,"",1)</f>
        <v>制造业</v>
      </c>
      <c r="H382" s="16">
        <f>[1]!s_is(A382,83,"FY","YTD","20251231",1,"",100000000)</f>
        <v>16.440854658599999</v>
      </c>
      <c r="I382" s="16">
        <f>[1]!s_is(A382,83,"FY","YTD","20241231",1,"",100000000)</f>
        <v>7.430715823099999</v>
      </c>
      <c r="J382" s="16">
        <f t="shared" si="15"/>
        <v>1.2125532788496662</v>
      </c>
      <c r="K382" s="16">
        <f>[1]!s_is(A382,61,"FY","YTD","20251231",1,"",100000000)</f>
        <v>-7.8944629682000009</v>
      </c>
      <c r="L382" s="16">
        <f>[1]!s_is(A382,61,"FY","YTD","20241231",1,"",100000000)</f>
        <v>-14.088793905399999</v>
      </c>
      <c r="M382" s="16">
        <f t="shared" si="16"/>
        <v>0.4396636773021298</v>
      </c>
      <c r="N382" s="16">
        <f>[1]!s_fa_roe(A382,"20251231")</f>
        <v>-11.0075</v>
      </c>
      <c r="O382" s="16">
        <f>[1]!s_stmnote_rdexp(A382,"20251231",1,10000)</f>
        <v>102739.290589</v>
      </c>
      <c r="P382" s="20">
        <f t="shared" si="17"/>
        <v>0.62490237108968294</v>
      </c>
      <c r="Q382" s="16">
        <f>[1]!s_margin_tradingbalance(A382,"",10000)</f>
        <v>92781.925099999993</v>
      </c>
      <c r="R382" s="16">
        <f>[1]!s_margin_seclendingbalance(A382,"",10000)</f>
        <v>0</v>
      </c>
      <c r="S382" s="17">
        <f>[1]!s_val_ev(A382,"",100000000)</f>
        <v>3032.7579999999998</v>
      </c>
      <c r="T382" s="17">
        <f>[1]!share_freesharesmv(A382,"",100000000)</f>
        <v>140.4467501</v>
      </c>
      <c r="U382" s="17">
        <f>[1]!s_dq_amount_btin(A382,E382,100000000)</f>
        <v>23.69390817</v>
      </c>
      <c r="V382" s="17">
        <f>[1]!s_dq_turn(A382,E382)</f>
        <v>17.150820124245794</v>
      </c>
      <c r="W382" s="2">
        <f>[1]!s_pq_amount(A382,"20260101","",100000000)</f>
        <v>1502.7245144000001</v>
      </c>
      <c r="X382" s="2">
        <f>[1]!s_pq_avgamount(A382,"20260101","",100000000)</f>
        <v>13.66113194909091</v>
      </c>
      <c r="Y382" s="17">
        <f>[1]!s_ipo_dilutedpe(A382)</f>
        <v>0</v>
      </c>
      <c r="Z382" s="12">
        <f>[1]!s_ipo_collection_total(A382,100000000)</f>
        <v>41.96866</v>
      </c>
      <c r="AA382" s="2">
        <f>[1]!s_val_pe_ttm(A382,E382)</f>
        <v>-462.46823120117188</v>
      </c>
      <c r="AB382" s="5">
        <f>[1]!s_info_zjtxornot1(A382,"")</f>
        <v>1</v>
      </c>
      <c r="AC382" s="22" t="str">
        <f>[1]!s_info_nature1(A382,"")</f>
        <v>民营企业</v>
      </c>
      <c r="AD382" s="6" t="str">
        <f>[1]!s_info_city(A382)</f>
        <v>上海市</v>
      </c>
      <c r="AE382" s="6" t="str">
        <f>[1]!s_info_province(A382)</f>
        <v>上海</v>
      </c>
      <c r="AF382">
        <v>121.472644</v>
      </c>
      <c r="AG382">
        <v>31.231705999999999</v>
      </c>
    </row>
    <row r="383" spans="1:33" x14ac:dyDescent="0.3">
      <c r="A383" s="12" t="s">
        <v>1389</v>
      </c>
      <c r="B383" s="12" t="s">
        <v>1390</v>
      </c>
      <c r="C383" s="16" t="str">
        <f>[1]!s_info_mkt(A383)</f>
        <v>创业板</v>
      </c>
      <c r="D383" s="16" t="str">
        <f>[1]!s_ipo_listeddate(A383)</f>
        <v>2020-10-29</v>
      </c>
      <c r="E383" s="16" t="str">
        <f>[1]!lastradeday_s("000002","")</f>
        <v>2026-06-22</v>
      </c>
      <c r="F383" s="16" t="str">
        <f>[1]!s_info_industry_csrc2023(A383,"",3)</f>
        <v>专用设备制造业</v>
      </c>
      <c r="G383" s="16" t="str">
        <f>[1]!s_info_industry_csrc2023(A383,"",1)</f>
        <v>制造业</v>
      </c>
      <c r="H383" s="16">
        <f>[1]!s_is(A383,83,"FY","YTD","20251231",1,"",100000000)</f>
        <v>3.1470700613</v>
      </c>
      <c r="I383" s="16">
        <f>[1]!s_is(A383,83,"FY","YTD","20241231",1,"",100000000)</f>
        <v>3.0745863513999998</v>
      </c>
      <c r="J383" s="16">
        <f t="shared" si="15"/>
        <v>2.3575109499525126E-2</v>
      </c>
      <c r="K383" s="16">
        <f>[1]!s_is(A383,61,"FY","YTD","20251231",1,"",100000000)</f>
        <v>-6.7790013000000003E-3</v>
      </c>
      <c r="L383" s="16">
        <f>[1]!s_is(A383,61,"FY","YTD","20241231",1,"",100000000)</f>
        <v>-0.22191414620000002</v>
      </c>
      <c r="M383" s="16">
        <f t="shared" si="16"/>
        <v>0.9694521443716777</v>
      </c>
      <c r="N383" s="16">
        <f>[1]!s_fa_roe(A383,"20251231")</f>
        <v>-8.2799999999999999E-2</v>
      </c>
      <c r="O383" s="16">
        <f>[1]!s_stmnote_rdexp(A383,"20251231",1,10000)</f>
        <v>2028.0702249999999</v>
      </c>
      <c r="P383" s="20">
        <f t="shared" si="17"/>
        <v>6.4443122825242713E-2</v>
      </c>
      <c r="Q383" s="16">
        <f>[1]!s_margin_tradingbalance(A383,"",10000)</f>
        <v>11496.3048</v>
      </c>
      <c r="R383" s="16">
        <f>[1]!s_margin_seclendingbalance(A383,"",10000)</f>
        <v>18.1295</v>
      </c>
      <c r="S383" s="17">
        <f>[1]!s_val_ev(A383,"",100000000)</f>
        <v>31.451982837000003</v>
      </c>
      <c r="T383" s="17">
        <f>[1]!share_freesharesmv(A383,"",100000000)</f>
        <v>14.181201153</v>
      </c>
      <c r="U383" s="17">
        <f>[1]!s_dq_amount_btin(A383,E383,100000000)</f>
        <v>0.98583991000000004</v>
      </c>
      <c r="V383" s="17">
        <f>[1]!s_dq_turn(A383,E383)</f>
        <v>4.5040005229678517</v>
      </c>
      <c r="W383" s="2">
        <f>[1]!s_pq_amount(A383,"20260101","",100000000)</f>
        <v>93.878210550000006</v>
      </c>
      <c r="X383" s="2">
        <f>[1]!s_pq_avgamount(A383,"20260101","",100000000)</f>
        <v>0.85343827772727265</v>
      </c>
      <c r="Y383" s="17">
        <f>[1]!s_ipo_dilutedpe(A383)</f>
        <v>27.25</v>
      </c>
      <c r="Z383" s="12">
        <f>[1]!s_ipo_collection_total(A383,100000000)</f>
        <v>4.9208309999999997</v>
      </c>
      <c r="AA383" s="2">
        <f>[1]!s_val_pe_ttm(A383,E383)</f>
        <v>-308.83782958984375</v>
      </c>
      <c r="AB383" s="5">
        <f>[1]!s_info_zjtxornot1(A383,"")</f>
        <v>1</v>
      </c>
      <c r="AC383" s="22" t="str">
        <f>[1]!s_info_nature1(A383,"")</f>
        <v>民营企业</v>
      </c>
      <c r="AD383" s="6" t="str">
        <f>[1]!s_info_city(A383)</f>
        <v>厦门市</v>
      </c>
      <c r="AE383" s="6" t="str">
        <f>[1]!s_info_province(A383)</f>
        <v>福建省</v>
      </c>
      <c r="AF383">
        <v>118.11022</v>
      </c>
      <c r="AG383">
        <v>24.490473999999999</v>
      </c>
    </row>
    <row r="384" spans="1:33" x14ac:dyDescent="0.3">
      <c r="A384" s="12" t="s">
        <v>1391</v>
      </c>
      <c r="B384" s="12" t="s">
        <v>1392</v>
      </c>
      <c r="C384" s="16" t="str">
        <f>[1]!s_info_mkt(A384)</f>
        <v>主板</v>
      </c>
      <c r="D384" s="16" t="str">
        <f>[1]!s_ipo_listeddate(A384)</f>
        <v>2022-06-06</v>
      </c>
      <c r="E384" s="16" t="str">
        <f>[1]!lastradeday_s("000002","")</f>
        <v>2026-06-22</v>
      </c>
      <c r="F384" s="16" t="str">
        <f>[1]!s_info_industry_csrc2023(A384,"",3)</f>
        <v>计算机、通信和其他电子设备制造业</v>
      </c>
      <c r="G384" s="16" t="str">
        <f>[1]!s_info_industry_csrc2023(A384,"",1)</f>
        <v>制造业</v>
      </c>
      <c r="H384" s="16">
        <f>[1]!s_is(A384,83,"FY","YTD","20251231",1,"",100000000)</f>
        <v>4.0462296022000004</v>
      </c>
      <c r="I384" s="16">
        <f>[1]!s_is(A384,83,"FY","YTD","20241231",1,"",100000000)</f>
        <v>2.1153900902</v>
      </c>
      <c r="J384" s="16">
        <f t="shared" si="15"/>
        <v>0.91275813427746977</v>
      </c>
      <c r="K384" s="16">
        <f>[1]!s_is(A384,61,"FY","YTD","20251231",1,"",100000000)</f>
        <v>1.1710984725</v>
      </c>
      <c r="L384" s="16">
        <f>[1]!s_is(A384,61,"FY","YTD","20241231",1,"",100000000)</f>
        <v>-0.31117893520000001</v>
      </c>
      <c r="M384" s="16">
        <f t="shared" si="16"/>
        <v>4.7634246410262797</v>
      </c>
      <c r="N384" s="16">
        <f>[1]!s_fa_roe(A384,"20251231")</f>
        <v>8.1425000000000001</v>
      </c>
      <c r="O384" s="16">
        <f>[1]!s_stmnote_rdexp(A384,"20251231",1,10000)</f>
        <v>14597.190644</v>
      </c>
      <c r="P384" s="20">
        <f t="shared" si="17"/>
        <v>0.36076031464114816</v>
      </c>
      <c r="Q384" s="16">
        <f>[1]!s_margin_tradingbalance(A384,"",10000)</f>
        <v>20587.176599999999</v>
      </c>
      <c r="R384" s="16">
        <f>[1]!s_margin_seclendingbalance(A384,"",10000)</f>
        <v>30.466799999999999</v>
      </c>
      <c r="S384" s="17">
        <f>[1]!s_val_ev(A384,"",100000000)</f>
        <v>264.40419500280001</v>
      </c>
      <c r="T384" s="17">
        <f>[1]!share_freesharesmv(A384,"",100000000)</f>
        <v>139.4429076408</v>
      </c>
      <c r="U384" s="17">
        <f>[1]!s_dq_amount_btin(A384,E384,100000000)</f>
        <v>13.25153454</v>
      </c>
      <c r="V384" s="17">
        <f>[1]!s_dq_turn(A384,E384)</f>
        <v>4.9948668784836112</v>
      </c>
      <c r="W384" s="2">
        <f>[1]!s_pq_amount(A384,"20260101","",100000000)</f>
        <v>1219.0413267199999</v>
      </c>
      <c r="X384" s="2">
        <f>[1]!s_pq_avgamount(A384,"20260101","",100000000)</f>
        <v>11.50038987471698</v>
      </c>
      <c r="Y384" s="17">
        <f>[1]!s_ipo_dilutedpe(A384)</f>
        <v>22.99</v>
      </c>
      <c r="Z384" s="12">
        <f>[1]!s_ipo_collection_total(A384,100000000)</f>
        <v>6.0603188000000001</v>
      </c>
      <c r="AA384" s="2">
        <f>[1]!s_val_pe_ttm(A384,E384)</f>
        <v>200.27873229980469</v>
      </c>
      <c r="AB384" s="5">
        <f>[1]!s_info_zjtxornot1(A384,"")</f>
        <v>1</v>
      </c>
      <c r="AC384" s="22" t="str">
        <f>[1]!s_info_nature1(A384,"")</f>
        <v>民营企业</v>
      </c>
      <c r="AD384" s="6" t="str">
        <f>[1]!s_info_city(A384)</f>
        <v>杭州市</v>
      </c>
      <c r="AE384" s="6" t="str">
        <f>[1]!s_info_province(A384)</f>
        <v>浙江省</v>
      </c>
      <c r="AF384">
        <v>120.153576</v>
      </c>
      <c r="AG384">
        <v>30.287458999999998</v>
      </c>
    </row>
    <row r="385" spans="1:33" x14ac:dyDescent="0.3">
      <c r="A385" s="12" t="s">
        <v>1393</v>
      </c>
      <c r="B385" s="12" t="s">
        <v>1394</v>
      </c>
      <c r="C385" s="16" t="str">
        <f>[1]!s_info_mkt(A385)</f>
        <v>创业板</v>
      </c>
      <c r="D385" s="16" t="str">
        <f>[1]!s_ipo_listeddate(A385)</f>
        <v>2022-01-26</v>
      </c>
      <c r="E385" s="16" t="str">
        <f>[1]!lastradeday_s("000002","")</f>
        <v>2026-06-22</v>
      </c>
      <c r="F385" s="16" t="str">
        <f>[1]!s_info_industry_csrc2023(A385,"",3)</f>
        <v>专用设备制造业</v>
      </c>
      <c r="G385" s="16" t="str">
        <f>[1]!s_info_industry_csrc2023(A385,"",1)</f>
        <v>制造业</v>
      </c>
      <c r="H385" s="16">
        <f>[1]!s_is(A385,83,"FY","YTD","20251231",1,"",100000000)</f>
        <v>3.5669067030999999</v>
      </c>
      <c r="I385" s="16">
        <f>[1]!s_is(A385,83,"FY","YTD","20241231",1,"",100000000)</f>
        <v>3.8789305145999999</v>
      </c>
      <c r="J385" s="16">
        <f t="shared" si="15"/>
        <v>-8.0440680833432365E-2</v>
      </c>
      <c r="K385" s="16">
        <f>[1]!s_is(A385,61,"FY","YTD","20251231",1,"",100000000)</f>
        <v>5.6207129199999997E-2</v>
      </c>
      <c r="L385" s="16">
        <f>[1]!s_is(A385,61,"FY","YTD","20241231",1,"",100000000)</f>
        <v>0.53093764340000005</v>
      </c>
      <c r="M385" s="16">
        <f t="shared" si="16"/>
        <v>-0.89413610072915017</v>
      </c>
      <c r="N385" s="16">
        <f>[1]!s_fa_roe(A385,"20251231")</f>
        <v>0.308</v>
      </c>
      <c r="O385" s="16">
        <f>[1]!s_stmnote_rdexp(A385,"20251231",1,10000)</f>
        <v>2195.8612829999997</v>
      </c>
      <c r="P385" s="20">
        <f t="shared" si="17"/>
        <v>6.1562061073578853E-2</v>
      </c>
      <c r="Q385" s="16">
        <f>[1]!s_margin_tradingbalance(A385,"",10000)</f>
        <v>6035.5263999999997</v>
      </c>
      <c r="R385" s="16">
        <f>[1]!s_margin_seclendingbalance(A385,"",10000)</f>
        <v>27.8521</v>
      </c>
      <c r="S385" s="17">
        <f>[1]!s_val_ev(A385,"",100000000)</f>
        <v>33.079675054799999</v>
      </c>
      <c r="T385" s="17">
        <f>[1]!share_freesharesmv(A385,"",100000000)</f>
        <v>11.972875054799999</v>
      </c>
      <c r="U385" s="17">
        <f>[1]!s_dq_amount_btin(A385,E385,100000000)</f>
        <v>1.42982656</v>
      </c>
      <c r="V385" s="17">
        <f>[1]!s_dq_turn(A385,E385)</f>
        <v>7.1433408207527753</v>
      </c>
      <c r="W385" s="2">
        <f>[1]!s_pq_amount(A385,"20260101","",100000000)</f>
        <v>82.827986910000007</v>
      </c>
      <c r="X385" s="2">
        <f>[1]!s_pq_avgamount(A385,"20260101","",100000000)</f>
        <v>0.75298169918181823</v>
      </c>
      <c r="Y385" s="17">
        <f>[1]!s_ipo_dilutedpe(A385)</f>
        <v>83.85</v>
      </c>
      <c r="Z385" s="12">
        <f>[1]!s_ipo_collection_total(A385,100000000)</f>
        <v>11.827277280000001</v>
      </c>
      <c r="AA385" s="2">
        <f>[1]!s_val_pe_ttm(A385,E385)</f>
        <v>299.3682861328125</v>
      </c>
      <c r="AB385" s="5">
        <f>[1]!s_info_zjtxornot1(A385,"")</f>
        <v>0</v>
      </c>
      <c r="AC385" s="22" t="str">
        <f>[1]!s_info_nature1(A385,"")</f>
        <v>民营企业</v>
      </c>
      <c r="AD385" s="6" t="str">
        <f>[1]!s_info_city(A385)</f>
        <v>江阴市</v>
      </c>
      <c r="AE385" s="6" t="str">
        <f>[1]!s_info_province(A385)</f>
        <v>江苏省</v>
      </c>
      <c r="AF385">
        <v>120.31067899999999</v>
      </c>
      <c r="AG385">
        <v>31.837425</v>
      </c>
    </row>
    <row r="386" spans="1:33" x14ac:dyDescent="0.3">
      <c r="A386" s="12" t="s">
        <v>1395</v>
      </c>
      <c r="B386" s="12" t="s">
        <v>1396</v>
      </c>
      <c r="C386" s="16" t="str">
        <f>[1]!s_info_mkt(A386)</f>
        <v>科创板</v>
      </c>
      <c r="D386" s="16" t="str">
        <f>[1]!s_ipo_listeddate(A386)</f>
        <v>2021-04-01</v>
      </c>
      <c r="E386" s="16" t="str">
        <f>[1]!lastradeday_s("000002","")</f>
        <v>2026-06-22</v>
      </c>
      <c r="F386" s="16" t="str">
        <f>[1]!s_info_industry_csrc2023(A386,"",3)</f>
        <v>计算机、通信和其他电子设备制造业</v>
      </c>
      <c r="G386" s="16" t="str">
        <f>[1]!s_info_industry_csrc2023(A386,"",1)</f>
        <v>制造业</v>
      </c>
      <c r="H386" s="16">
        <f>[1]!s_is(A386,83,"FY","YTD","20251231",1,"",100000000)</f>
        <v>5.3458521908999996</v>
      </c>
      <c r="I386" s="16">
        <f>[1]!s_is(A386,83,"FY","YTD","20241231",1,"",100000000)</f>
        <v>5.1562651738999996</v>
      </c>
      <c r="J386" s="16">
        <f t="shared" si="15"/>
        <v>3.6768282973430599E-2</v>
      </c>
      <c r="K386" s="16">
        <f>[1]!s_is(A386,61,"FY","YTD","20251231",1,"",100000000)</f>
        <v>0.39406026920000004</v>
      </c>
      <c r="L386" s="16">
        <f>[1]!s_is(A386,61,"FY","YTD","20241231",1,"",100000000)</f>
        <v>0.4447921111</v>
      </c>
      <c r="M386" s="16">
        <f t="shared" si="16"/>
        <v>-0.11405742285882003</v>
      </c>
      <c r="N386" s="16">
        <f>[1]!s_fa_roe(A386,"20251231")</f>
        <v>5.5137</v>
      </c>
      <c r="O386" s="16">
        <f>[1]!s_stmnote_rdexp(A386,"20251231",1,10000)</f>
        <v>3306.0377719999997</v>
      </c>
      <c r="P386" s="20">
        <f t="shared" si="17"/>
        <v>6.1843044924207162E-2</v>
      </c>
      <c r="Q386" s="16">
        <f>[1]!s_margin_tradingbalance(A386,"",10000)</f>
        <v>94665.593200000003</v>
      </c>
      <c r="R386" s="16">
        <f>[1]!s_margin_seclendingbalance(A386,"",10000)</f>
        <v>87.760999999999996</v>
      </c>
      <c r="S386" s="17">
        <f>[1]!s_val_ev(A386,"",100000000)</f>
        <v>196.70870889560001</v>
      </c>
      <c r="T386" s="17">
        <f>[1]!share_freesharesmv(A386,"",100000000)</f>
        <v>126.7234221033</v>
      </c>
      <c r="U386" s="17">
        <f>[1]!s_dq_amount_btin(A386,E386,100000000)</f>
        <v>19.500800630000001</v>
      </c>
      <c r="V386" s="17">
        <f>[1]!s_dq_turn(A386,E386)</f>
        <v>10.401734896322974</v>
      </c>
      <c r="W386" s="2">
        <f>[1]!s_pq_amount(A386,"20260101","",100000000)</f>
        <v>623.94150463000005</v>
      </c>
      <c r="X386" s="2">
        <f>[1]!s_pq_avgamount(A386,"20260101","",100000000)</f>
        <v>5.6721954966363635</v>
      </c>
      <c r="Y386" s="17">
        <f>[1]!s_ipo_dilutedpe(A386)</f>
        <v>19.11</v>
      </c>
      <c r="Z386" s="12">
        <f>[1]!s_ipo_collection_total(A386,100000000)</f>
        <v>3.4435660000000001</v>
      </c>
      <c r="AA386" s="2">
        <f>[1]!s_val_pe_ttm(A386,E386)</f>
        <v>494.720947265625</v>
      </c>
      <c r="AB386" s="5">
        <f>[1]!s_info_zjtxornot1(A386,"")</f>
        <v>0</v>
      </c>
      <c r="AC386" s="22" t="str">
        <f>[1]!s_info_nature1(A386,"")</f>
        <v>民营企业</v>
      </c>
      <c r="AD386" s="6" t="str">
        <f>[1]!s_info_city(A386)</f>
        <v>佛山市</v>
      </c>
      <c r="AE386" s="6" t="str">
        <f>[1]!s_info_province(A386)</f>
        <v>广东省</v>
      </c>
      <c r="AF386">
        <v>113.12271699999999</v>
      </c>
      <c r="AG386">
        <v>23.028762</v>
      </c>
    </row>
    <row r="387" spans="1:33" x14ac:dyDescent="0.3">
      <c r="A387" s="12" t="s">
        <v>1397</v>
      </c>
      <c r="B387" s="12" t="s">
        <v>1398</v>
      </c>
      <c r="C387" s="16" t="str">
        <f>[1]!s_info_mkt(A387)</f>
        <v>创业板</v>
      </c>
      <c r="D387" s="16" t="str">
        <f>[1]!s_ipo_listeddate(A387)</f>
        <v>2023-02-09</v>
      </c>
      <c r="E387" s="16" t="str">
        <f>[1]!lastradeday_s("000002","")</f>
        <v>2026-06-22</v>
      </c>
      <c r="F387" s="16" t="str">
        <f>[1]!s_info_industry_csrc2023(A387,"",3)</f>
        <v>计算机、通信和其他电子设备制造业</v>
      </c>
      <c r="G387" s="16" t="str">
        <f>[1]!s_info_industry_csrc2023(A387,"",1)</f>
        <v>制造业</v>
      </c>
      <c r="H387" s="16">
        <f>[1]!s_is(A387,83,"FY","YTD","20251231",1,"",100000000)</f>
        <v>4.3693551170999996</v>
      </c>
      <c r="I387" s="16">
        <f>[1]!s_is(A387,83,"FY","YTD","20241231",1,"",100000000)</f>
        <v>3.5119957399000001</v>
      </c>
      <c r="J387" s="16">
        <f t="shared" ref="J387:J450" si="18">H387/I387-1</f>
        <v>0.24412312562327076</v>
      </c>
      <c r="K387" s="16">
        <f>[1]!s_is(A387,61,"FY","YTD","20251231",1,"",100000000)</f>
        <v>0.63595980559999998</v>
      </c>
      <c r="L387" s="16">
        <f>[1]!s_is(A387,61,"FY","YTD","20241231",1,"",100000000)</f>
        <v>0.45781166429999998</v>
      </c>
      <c r="M387" s="16">
        <f t="shared" ref="M387:M450" si="19">(K387-L387)/ABS(L387)</f>
        <v>0.38912975616816325</v>
      </c>
      <c r="N387" s="16">
        <f>[1]!s_fa_roe(A387,"20251231")</f>
        <v>6.6654999999999998</v>
      </c>
      <c r="O387" s="16">
        <f>[1]!s_stmnote_rdexp(A387,"20251231",1,10000)</f>
        <v>3520.5001659999998</v>
      </c>
      <c r="P387" s="20">
        <f t="shared" ref="P387:P450" si="20">O387/H387/10000</f>
        <v>8.0572534656707051E-2</v>
      </c>
      <c r="Q387" s="16">
        <f>[1]!s_margin_tradingbalance(A387,"",10000)</f>
        <v>15887.2461</v>
      </c>
      <c r="R387" s="16">
        <f>[1]!s_margin_seclendingbalance(A387,"",10000)</f>
        <v>47.31</v>
      </c>
      <c r="S387" s="17">
        <f>[1]!s_val_ev(A387,"",100000000)</f>
        <v>71.685000000000002</v>
      </c>
      <c r="T387" s="17">
        <f>[1]!share_freesharesmv(A387,"",100000000)</f>
        <v>35.971891425000003</v>
      </c>
      <c r="U387" s="17">
        <f>[1]!s_dq_amount_btin(A387,E387,100000000)</f>
        <v>5.5780652000000002</v>
      </c>
      <c r="V387" s="17">
        <f>[1]!s_dq_turn(A387,E387)</f>
        <v>12.196770314119098</v>
      </c>
      <c r="W387" s="2">
        <f>[1]!s_pq_amount(A387,"20260101","",100000000)</f>
        <v>289.82844775000001</v>
      </c>
      <c r="X387" s="2">
        <f>[1]!s_pq_avgamount(A387,"20260101","",100000000)</f>
        <v>2.6348040704545452</v>
      </c>
      <c r="Y387" s="17">
        <f>[1]!s_ipo_dilutedpe(A387)</f>
        <v>35.44</v>
      </c>
      <c r="Z387" s="12">
        <f>[1]!s_ipo_collection_total(A387,100000000)</f>
        <v>6.2</v>
      </c>
      <c r="AA387" s="2">
        <f>[1]!s_val_pe_ttm(A387,E387)</f>
        <v>109.19557952880859</v>
      </c>
      <c r="AB387" s="5">
        <f>[1]!s_info_zjtxornot1(A387,"")</f>
        <v>0</v>
      </c>
      <c r="AC387" s="22" t="str">
        <f>[1]!s_info_nature1(A387,"")</f>
        <v>民营企业</v>
      </c>
      <c r="AD387" s="6" t="str">
        <f>[1]!s_info_city(A387)</f>
        <v>上海市</v>
      </c>
      <c r="AE387" s="6" t="str">
        <f>[1]!s_info_province(A387)</f>
        <v>上海</v>
      </c>
      <c r="AF387">
        <v>121.472644</v>
      </c>
      <c r="AG387">
        <v>31.231705999999999</v>
      </c>
    </row>
    <row r="388" spans="1:33" x14ac:dyDescent="0.3">
      <c r="A388" s="12" t="s">
        <v>1399</v>
      </c>
      <c r="B388" s="12" t="s">
        <v>1400</v>
      </c>
      <c r="C388" s="16" t="str">
        <f>[1]!s_info_mkt(A388)</f>
        <v>主板</v>
      </c>
      <c r="D388" s="16" t="str">
        <f>[1]!s_ipo_listeddate(A388)</f>
        <v>2023-09-01</v>
      </c>
      <c r="E388" s="16" t="str">
        <f>[1]!lastradeday_s("000002","")</f>
        <v>2026-06-22</v>
      </c>
      <c r="F388" s="16" t="str">
        <f>[1]!s_info_industry_csrc2023(A388,"",3)</f>
        <v>通用设备制造业</v>
      </c>
      <c r="G388" s="16" t="str">
        <f>[1]!s_info_industry_csrc2023(A388,"",1)</f>
        <v>制造业</v>
      </c>
      <c r="H388" s="16">
        <f>[1]!s_is(A388,83,"FY","YTD","20251231",1,"",100000000)</f>
        <v>20.2046718183</v>
      </c>
      <c r="I388" s="16">
        <f>[1]!s_is(A388,83,"FY","YTD","20241231",1,"",100000000)</f>
        <v>13.5534165341</v>
      </c>
      <c r="J388" s="16">
        <f t="shared" si="18"/>
        <v>0.49074381116124011</v>
      </c>
      <c r="K388" s="16">
        <f>[1]!s_is(A388,61,"FY","YTD","20251231",1,"",100000000)</f>
        <v>1.4718132683</v>
      </c>
      <c r="L388" s="16">
        <f>[1]!s_is(A388,61,"FY","YTD","20241231",1,"",100000000)</f>
        <v>0.99542611310000007</v>
      </c>
      <c r="M388" s="16">
        <f t="shared" si="19"/>
        <v>0.47857610819191193</v>
      </c>
      <c r="N388" s="16">
        <f>[1]!s_fa_roe(A388,"20251231")</f>
        <v>6.6707000000000001</v>
      </c>
      <c r="O388" s="16">
        <f>[1]!s_stmnote_rdexp(A388,"20251231",1,10000)</f>
        <v>13058.100131000001</v>
      </c>
      <c r="P388" s="20">
        <f t="shared" si="20"/>
        <v>6.4629112753877421E-2</v>
      </c>
      <c r="Q388" s="16">
        <f>[1]!s_margin_tradingbalance(A388,"",10000)</f>
        <v>18384.166300000001</v>
      </c>
      <c r="R388" s="16">
        <f>[1]!s_margin_seclendingbalance(A388,"",10000)</f>
        <v>39.979799999999997</v>
      </c>
      <c r="S388" s="17">
        <f>[1]!s_val_ev(A388,"",100000000)</f>
        <v>68.054530770199989</v>
      </c>
      <c r="T388" s="17">
        <f>[1]!share_freesharesmv(A388,"",100000000)</f>
        <v>21.9645967702</v>
      </c>
      <c r="U388" s="17">
        <f>[1]!s_dq_amount_btin(A388,E388,100000000)</f>
        <v>2.7786439199999999</v>
      </c>
      <c r="V388" s="17">
        <f>[1]!s_dq_turn(A388,E388)</f>
        <v>12.899677525808732</v>
      </c>
      <c r="W388" s="2">
        <f>[1]!s_pq_amount(A388,"20260101","",100000000)</f>
        <v>135.21129981999999</v>
      </c>
      <c r="X388" s="2">
        <f>[1]!s_pq_avgamount(A388,"20260101","",100000000)</f>
        <v>1.2291936347272727</v>
      </c>
      <c r="Y388" s="17">
        <f>[1]!s_ipo_dilutedpe(A388)</f>
        <v>41.68</v>
      </c>
      <c r="Z388" s="12">
        <f>[1]!s_ipo_collection_total(A388,100000000)</f>
        <v>11.9248804059</v>
      </c>
      <c r="AA388" s="2">
        <f>[1]!s_val_pe_ttm(A388,E388)</f>
        <v>45.264904022216797</v>
      </c>
      <c r="AB388" s="5">
        <f>[1]!s_info_zjtxornot1(A388,"")</f>
        <v>1</v>
      </c>
      <c r="AC388" s="22" t="str">
        <f>[1]!s_info_nature1(A388,"")</f>
        <v>民营企业</v>
      </c>
      <c r="AD388" s="6" t="str">
        <f>[1]!s_info_city(A388)</f>
        <v>聊城市</v>
      </c>
      <c r="AE388" s="6" t="str">
        <f>[1]!s_info_province(A388)</f>
        <v>山东省</v>
      </c>
      <c r="AF388">
        <v>115.980367</v>
      </c>
      <c r="AG388">
        <v>36.456012999999999</v>
      </c>
    </row>
    <row r="389" spans="1:33" x14ac:dyDescent="0.3">
      <c r="A389" s="12" t="s">
        <v>1401</v>
      </c>
      <c r="B389" s="12" t="s">
        <v>1402</v>
      </c>
      <c r="C389" s="16" t="str">
        <f>[1]!s_info_mkt(A389)</f>
        <v>主板</v>
      </c>
      <c r="D389" s="16" t="str">
        <f>[1]!s_ipo_listeddate(A389)</f>
        <v>2017-08-18</v>
      </c>
      <c r="E389" s="16" t="str">
        <f>[1]!lastradeday_s("000002","")</f>
        <v>2026-06-22</v>
      </c>
      <c r="F389" s="16" t="str">
        <f>[1]!s_info_industry_csrc2023(A389,"",3)</f>
        <v>皮革、毛皮、羽毛及其制品和制鞋业</v>
      </c>
      <c r="G389" s="16" t="str">
        <f>[1]!s_info_industry_csrc2023(A389,"",1)</f>
        <v>制造业</v>
      </c>
      <c r="H389" s="16">
        <f>[1]!s_is(A389,83,"FY","YTD","20251231",1,"",100000000)</f>
        <v>1.5831763999999999</v>
      </c>
      <c r="I389" s="16">
        <f>[1]!s_is(A389,83,"FY","YTD","20241231",1,"",100000000)</f>
        <v>3.0847691400000001</v>
      </c>
      <c r="J389" s="16">
        <f t="shared" si="18"/>
        <v>-0.48677637510338945</v>
      </c>
      <c r="K389" s="16">
        <f>[1]!s_is(A389,61,"FY","YTD","20251231",1,"",100000000)</f>
        <v>-1.3677523109</v>
      </c>
      <c r="L389" s="16">
        <f>[1]!s_is(A389,61,"FY","YTD","20241231",1,"",100000000)</f>
        <v>-1.1644169815000001</v>
      </c>
      <c r="M389" s="16">
        <f t="shared" si="19"/>
        <v>-0.17462415322908101</v>
      </c>
      <c r="N389" s="16">
        <f>[1]!s_fa_roe(A389,"20251231")</f>
        <v>-188.63800000000001</v>
      </c>
      <c r="O389" s="16">
        <f>[1]!s_stmnote_rdexp(A389,"20251231",1,10000)</f>
        <v>1472.9684869999999</v>
      </c>
      <c r="P389" s="20">
        <f t="shared" si="20"/>
        <v>9.3038810267762964E-2</v>
      </c>
      <c r="Q389" s="16">
        <f>[1]!s_margin_tradingbalance(A389,"",10000)</f>
        <v>0</v>
      </c>
      <c r="R389" s="16">
        <f>[1]!s_margin_seclendingbalance(A389,"",10000)</f>
        <v>0</v>
      </c>
      <c r="S389" s="17">
        <f>[1]!s_val_ev(A389,"",100000000)</f>
        <v>28.553409470399998</v>
      </c>
      <c r="T389" s="17">
        <f>[1]!share_freesharesmv(A389,"",100000000)</f>
        <v>19.202408081600002</v>
      </c>
      <c r="U389" s="17">
        <f>[1]!s_dq_amount_btin(A389,E389,100000000)</f>
        <v>0.13398763999999999</v>
      </c>
      <c r="V389" s="17">
        <f>[1]!s_dq_turn(A389,E389)</f>
        <v>0.47132276844035575</v>
      </c>
      <c r="W389" s="2">
        <f>[1]!s_pq_amount(A389,"20260101","",100000000)</f>
        <v>55.508097839999998</v>
      </c>
      <c r="X389" s="2">
        <f>[1]!s_pq_avgamount(A389,"20260101","",100000000)</f>
        <v>0.50924860403669725</v>
      </c>
      <c r="Y389" s="17">
        <f>[1]!s_ipo_dilutedpe(A389)</f>
        <v>22.98</v>
      </c>
      <c r="Z389" s="12">
        <f>[1]!s_ipo_collection_total(A389,100000000)</f>
        <v>3.6331000000000002</v>
      </c>
      <c r="AA389" s="2">
        <f>[1]!s_val_pe_ttm(A389,E389)</f>
        <v>-17.410484313964844</v>
      </c>
      <c r="AB389" s="5">
        <f>[1]!s_info_zjtxornot1(A389,"")</f>
        <v>0</v>
      </c>
      <c r="AC389" s="22" t="str">
        <f>[1]!s_info_nature1(A389,"")</f>
        <v>民营企业</v>
      </c>
      <c r="AD389" s="6" t="str">
        <f>[1]!s_info_city(A389)</f>
        <v>湖州市</v>
      </c>
      <c r="AE389" s="6" t="str">
        <f>[1]!s_info_province(A389)</f>
        <v>浙江省</v>
      </c>
      <c r="AF389">
        <v>120.10239799999999</v>
      </c>
      <c r="AG389">
        <v>30.867197999999998</v>
      </c>
    </row>
    <row r="390" spans="1:33" x14ac:dyDescent="0.3">
      <c r="A390" s="12" t="s">
        <v>1403</v>
      </c>
      <c r="B390" s="12" t="s">
        <v>1404</v>
      </c>
      <c r="C390" s="16" t="str">
        <f>[1]!s_info_mkt(A390)</f>
        <v>主板</v>
      </c>
      <c r="D390" s="16" t="str">
        <f>[1]!s_ipo_listeddate(A390)</f>
        <v>2017-01-03</v>
      </c>
      <c r="E390" s="16" t="str">
        <f>[1]!lastradeday_s("000002","")</f>
        <v>2026-06-22</v>
      </c>
      <c r="F390" s="16" t="str">
        <f>[1]!s_info_industry_csrc2023(A390,"",3)</f>
        <v>计算机、通信和其他电子设备制造业</v>
      </c>
      <c r="G390" s="16" t="str">
        <f>[1]!s_info_industry_csrc2023(A390,"",1)</f>
        <v>制造业</v>
      </c>
      <c r="H390" s="16">
        <f>[1]!s_is(A390,83,"FY","YTD","20251231",1,"",100000000)</f>
        <v>43.692077310200006</v>
      </c>
      <c r="I390" s="16">
        <f>[1]!s_is(A390,83,"FY","YTD","20241231",1,"",100000000)</f>
        <v>38.647463610400003</v>
      </c>
      <c r="J390" s="16">
        <f t="shared" si="18"/>
        <v>0.1305289721119629</v>
      </c>
      <c r="K390" s="16">
        <f>[1]!s_is(A390,61,"FY","YTD","20251231",1,"",100000000)</f>
        <v>2.7671342006999997</v>
      </c>
      <c r="L390" s="16">
        <f>[1]!s_is(A390,61,"FY","YTD","20241231",1,"",100000000)</f>
        <v>-0.97430334610000002</v>
      </c>
      <c r="M390" s="16">
        <f t="shared" si="19"/>
        <v>3.8401156701108037</v>
      </c>
      <c r="N390" s="16">
        <f>[1]!s_fa_roe(A390,"20251231")</f>
        <v>17.370100000000001</v>
      </c>
      <c r="O390" s="16">
        <f>[1]!s_stmnote_rdexp(A390,"20251231",1,10000)</f>
        <v>21917.137522000001</v>
      </c>
      <c r="P390" s="20">
        <f t="shared" si="20"/>
        <v>5.0162727137909278E-2</v>
      </c>
      <c r="Q390" s="16">
        <f>[1]!s_margin_tradingbalance(A390,"",10000)</f>
        <v>0</v>
      </c>
      <c r="R390" s="16">
        <f>[1]!s_margin_seclendingbalance(A390,"",10000)</f>
        <v>0</v>
      </c>
      <c r="S390" s="17">
        <f>[1]!s_val_ev(A390,"",100000000)</f>
        <v>390.70629180419996</v>
      </c>
      <c r="T390" s="17">
        <f>[1]!share_freesharesmv(A390,"",100000000)</f>
        <v>247.38204930110004</v>
      </c>
      <c r="U390" s="17">
        <f>[1]!s_dq_amount_btin(A390,E390,100000000)</f>
        <v>47.408446380000001</v>
      </c>
      <c r="V390" s="17">
        <f>[1]!s_dq_turn(A390,E390)</f>
        <v>12.44367723818605</v>
      </c>
      <c r="W390" s="2">
        <f>[1]!s_pq_amount(A390,"20260101","",100000000)</f>
        <v>1416.7278471899999</v>
      </c>
      <c r="X390" s="2">
        <f>[1]!s_pq_avgamount(A390,"20260101","",100000000)</f>
        <v>12.879344065363636</v>
      </c>
      <c r="Y390" s="17">
        <f>[1]!s_ipo_dilutedpe(A390)</f>
        <v>22.97</v>
      </c>
      <c r="Z390" s="12">
        <f>[1]!s_ipo_collection_total(A390,100000000)</f>
        <v>1.737195</v>
      </c>
      <c r="AA390" s="2">
        <f>[1]!s_val_pe_ttm(A390,E390)</f>
        <v>135.08319091796875</v>
      </c>
      <c r="AB390" s="5">
        <f>[1]!s_info_zjtxornot1(A390,"")</f>
        <v>0</v>
      </c>
      <c r="AC390" s="22" t="str">
        <f>[1]!s_info_nature1(A390,"")</f>
        <v>民营企业</v>
      </c>
      <c r="AD390" s="6" t="str">
        <f>[1]!s_info_city(A390)</f>
        <v>杭州市</v>
      </c>
      <c r="AE390" s="6" t="str">
        <f>[1]!s_info_province(A390)</f>
        <v>浙江省</v>
      </c>
      <c r="AF390">
        <v>120.153576</v>
      </c>
      <c r="AG390">
        <v>30.287458999999998</v>
      </c>
    </row>
    <row r="391" spans="1:33" x14ac:dyDescent="0.3">
      <c r="A391" s="12" t="s">
        <v>1405</v>
      </c>
      <c r="B391" s="12" t="s">
        <v>1406</v>
      </c>
      <c r="C391" s="16" t="str">
        <f>[1]!s_info_mkt(A391)</f>
        <v>创业板</v>
      </c>
      <c r="D391" s="16" t="str">
        <f>[1]!s_ipo_listeddate(A391)</f>
        <v>2011-05-31</v>
      </c>
      <c r="E391" s="16" t="str">
        <f>[1]!lastradeday_s("000002","")</f>
        <v>2026-06-22</v>
      </c>
      <c r="F391" s="16" t="str">
        <f>[1]!s_info_industry_csrc2023(A391,"",3)</f>
        <v>非金属矿物制品业</v>
      </c>
      <c r="G391" s="16" t="str">
        <f>[1]!s_info_industry_csrc2023(A391,"",1)</f>
        <v>制造业</v>
      </c>
      <c r="H391" s="16">
        <f>[1]!s_is(A391,83,"FY","YTD","20251231",1,"",100000000)</f>
        <v>70.310911541699994</v>
      </c>
      <c r="I391" s="16">
        <f>[1]!s_is(A391,83,"FY","YTD","20241231",1,"",100000000)</f>
        <v>55.391497178199998</v>
      </c>
      <c r="J391" s="16">
        <f t="shared" si="18"/>
        <v>0.2693448475585114</v>
      </c>
      <c r="K391" s="16">
        <f>[1]!s_is(A391,61,"FY","YTD","20251231",1,"",100000000)</f>
        <v>3.0735781795999997</v>
      </c>
      <c r="L391" s="16">
        <f>[1]!s_is(A391,61,"FY","YTD","20241231",1,"",100000000)</f>
        <v>0.92340223379999997</v>
      </c>
      <c r="M391" s="16">
        <f t="shared" si="19"/>
        <v>2.3285366518462496</v>
      </c>
      <c r="N391" s="16">
        <f>[1]!s_fa_roe(A391,"20251231")</f>
        <v>6.7591999999999999</v>
      </c>
      <c r="O391" s="16">
        <f>[1]!s_stmnote_rdexp(A391,"20251231",1,10000)</f>
        <v>40151.101788</v>
      </c>
      <c r="P391" s="20">
        <f t="shared" si="20"/>
        <v>5.7105079293684288E-2</v>
      </c>
      <c r="Q391" s="16">
        <f>[1]!s_margin_tradingbalance(A391,"",10000)</f>
        <v>51370.071000000004</v>
      </c>
      <c r="R391" s="16">
        <f>[1]!s_margin_seclendingbalance(A391,"",10000)</f>
        <v>337.86660000000001</v>
      </c>
      <c r="S391" s="17">
        <f>[1]!s_val_ev(A391,"",100000000)</f>
        <v>130.29805837999999</v>
      </c>
      <c r="T391" s="17">
        <f>[1]!share_freesharesmv(A391,"",100000000)</f>
        <v>77.873067719999995</v>
      </c>
      <c r="U391" s="17">
        <f>[1]!s_dq_amount_btin(A391,E391,100000000)</f>
        <v>7.3697048499999998</v>
      </c>
      <c r="V391" s="17">
        <f>[1]!s_dq_turn(A391,E391)</f>
        <v>5.7644202690949768</v>
      </c>
      <c r="W391" s="2">
        <f>[1]!s_pq_amount(A391,"20260101","",100000000)</f>
        <v>524.37165598000001</v>
      </c>
      <c r="X391" s="2">
        <f>[1]!s_pq_avgamount(A391,"20260101","",100000000)</f>
        <v>4.767015054363636</v>
      </c>
      <c r="Y391" s="17">
        <f>[1]!s_ipo_dilutedpe(A391)</f>
        <v>32.450000000000003</v>
      </c>
      <c r="Z391" s="12">
        <f>[1]!s_ipo_collection_total(A391,100000000)</f>
        <v>8.4359999999999999</v>
      </c>
      <c r="AA391" s="2">
        <f>[1]!s_val_pe_ttm(A391,E391)</f>
        <v>45.731437683105469</v>
      </c>
      <c r="AB391" s="5">
        <f>[1]!s_info_zjtxornot1(A391,"")</f>
        <v>0</v>
      </c>
      <c r="AC391" s="22" t="str">
        <f>[1]!s_info_nature1(A391,"")</f>
        <v>民营企业</v>
      </c>
      <c r="AD391" s="6" t="str">
        <f>[1]!s_info_city(A391)</f>
        <v>烟台市</v>
      </c>
      <c r="AE391" s="6" t="str">
        <f>[1]!s_info_province(A391)</f>
        <v>山东省</v>
      </c>
      <c r="AF391">
        <v>121.39138199999999</v>
      </c>
      <c r="AG391">
        <v>37.539296999999998</v>
      </c>
    </row>
    <row r="392" spans="1:33" x14ac:dyDescent="0.3">
      <c r="A392" s="12" t="s">
        <v>1407</v>
      </c>
      <c r="B392" s="12" t="s">
        <v>1408</v>
      </c>
      <c r="C392" s="16" t="str">
        <f>[1]!s_info_mkt(A392)</f>
        <v>主板</v>
      </c>
      <c r="D392" s="16" t="str">
        <f>[1]!s_ipo_listeddate(A392)</f>
        <v>2007-11-01</v>
      </c>
      <c r="E392" s="16" t="str">
        <f>[1]!lastradeday_s("000002","")</f>
        <v>2026-06-22</v>
      </c>
      <c r="F392" s="16" t="str">
        <f>[1]!s_info_industry_csrc2023(A392,"",3)</f>
        <v>计算机、通信和其他电子设备制造业</v>
      </c>
      <c r="G392" s="16" t="str">
        <f>[1]!s_info_industry_csrc2023(A392,"",1)</f>
        <v>制造业</v>
      </c>
      <c r="H392" s="16">
        <f>[1]!s_is(A392,83,"FY","YTD","20251231",1,"",100000000)</f>
        <v>213.86059440130001</v>
      </c>
      <c r="I392" s="16">
        <f>[1]!s_is(A392,83,"FY","YTD","20241231",1,"",100000000)</f>
        <v>206.8552850312</v>
      </c>
      <c r="J392" s="16">
        <f t="shared" si="18"/>
        <v>3.3865750005098505E-2</v>
      </c>
      <c r="K392" s="16">
        <f>[1]!s_is(A392,61,"FY","YTD","20251231",1,"",100000000)</f>
        <v>21.6152195025</v>
      </c>
      <c r="L392" s="16">
        <f>[1]!s_is(A392,61,"FY","YTD","20241231",1,"",100000000)</f>
        <v>33.542886830599997</v>
      </c>
      <c r="M392" s="16">
        <f t="shared" si="19"/>
        <v>-0.35559453747489633</v>
      </c>
      <c r="N392" s="16">
        <f>[1]!s_fa_roe(A392,"20251231")</f>
        <v>9.0315999999999992</v>
      </c>
      <c r="O392" s="16">
        <f>[1]!s_stmnote_rdexp(A392,"20251231",1,10000)</f>
        <v>209163.87840699998</v>
      </c>
      <c r="P392" s="20">
        <f t="shared" si="20"/>
        <v>9.7803842261147536E-2</v>
      </c>
      <c r="Q392" s="16">
        <f>[1]!s_margin_tradingbalance(A392,"",10000)</f>
        <v>209067.09770000001</v>
      </c>
      <c r="R392" s="16">
        <f>[1]!s_margin_seclendingbalance(A392,"",10000)</f>
        <v>562.87</v>
      </c>
      <c r="S392" s="17">
        <f>[1]!s_val_ev(A392,"",100000000)</f>
        <v>904.77679681530003</v>
      </c>
      <c r="T392" s="17">
        <f>[1]!share_freesharesmv(A392,"",100000000)</f>
        <v>470.65573256509992</v>
      </c>
      <c r="U392" s="17">
        <f>[1]!s_dq_amount_btin(A392,E392,100000000)</f>
        <v>34.073114289999999</v>
      </c>
      <c r="V392" s="17">
        <f>[1]!s_dq_turn(A392,E392)</f>
        <v>3.82415538067883</v>
      </c>
      <c r="W392" s="2">
        <f>[1]!s_pq_amount(A392,"20260101","",100000000)</f>
        <v>1902.5951775799999</v>
      </c>
      <c r="X392" s="2">
        <f>[1]!s_pq_avgamount(A392,"20260101","",100000000)</f>
        <v>17.296319796181816</v>
      </c>
      <c r="Y392" s="17">
        <f>[1]!s_ipo_dilutedpe(A392)</f>
        <v>29.98</v>
      </c>
      <c r="Z392" s="12">
        <f>[1]!s_ipo_collection_total(A392,100000000)</f>
        <v>4.8570000000000002</v>
      </c>
      <c r="AA392" s="2">
        <f>[1]!s_val_pe_ttm(A392,E392)</f>
        <v>47.125156402587891</v>
      </c>
      <c r="AB392" s="5">
        <f>[1]!s_info_zjtxornot1(A392,"")</f>
        <v>1</v>
      </c>
      <c r="AC392" s="22" t="str">
        <f>[1]!s_info_nature1(A392,"")</f>
        <v>中央国有企业</v>
      </c>
      <c r="AD392" s="6" t="str">
        <f>[1]!s_info_city(A392)</f>
        <v>洛阳市</v>
      </c>
      <c r="AE392" s="6" t="str">
        <f>[1]!s_info_province(A392)</f>
        <v>河南省</v>
      </c>
      <c r="AF392">
        <v>112.434468</v>
      </c>
      <c r="AG392">
        <v>34.663041</v>
      </c>
    </row>
    <row r="393" spans="1:33" x14ac:dyDescent="0.3">
      <c r="A393" s="12" t="s">
        <v>1409</v>
      </c>
      <c r="B393" s="12" t="s">
        <v>1410</v>
      </c>
      <c r="C393" s="16" t="str">
        <f>[1]!s_info_mkt(A393)</f>
        <v>创业板</v>
      </c>
      <c r="D393" s="16" t="str">
        <f>[1]!s_ipo_listeddate(A393)</f>
        <v>2021-06-29</v>
      </c>
      <c r="E393" s="16" t="str">
        <f>[1]!lastradeday_s("000002","")</f>
        <v>2026-06-22</v>
      </c>
      <c r="F393" s="16" t="str">
        <f>[1]!s_info_industry_csrc2023(A393,"",3)</f>
        <v>专用设备制造业</v>
      </c>
      <c r="G393" s="16" t="str">
        <f>[1]!s_info_industry_csrc2023(A393,"",1)</f>
        <v>制造业</v>
      </c>
      <c r="H393" s="16">
        <f>[1]!s_is(A393,83,"FY","YTD","20251231",1,"",100000000)</f>
        <v>4.7005578262999999</v>
      </c>
      <c r="I393" s="16">
        <f>[1]!s_is(A393,83,"FY","YTD","20241231",1,"",100000000)</f>
        <v>5.7700972677999998</v>
      </c>
      <c r="J393" s="16">
        <f t="shared" si="18"/>
        <v>-0.18535899688702995</v>
      </c>
      <c r="K393" s="16">
        <f>[1]!s_is(A393,61,"FY","YTD","20251231",1,"",100000000)</f>
        <v>-1.6798601746000001</v>
      </c>
      <c r="L393" s="16">
        <f>[1]!s_is(A393,61,"FY","YTD","20241231",1,"",100000000)</f>
        <v>7.0802134099999997E-2</v>
      </c>
      <c r="M393" s="16">
        <f t="shared" si="19"/>
        <v>-24.726123455931255</v>
      </c>
      <c r="N393" s="16">
        <f>[1]!s_fa_roe(A393,"20251231")</f>
        <v>-22.252600000000001</v>
      </c>
      <c r="O393" s="16">
        <f>[1]!s_stmnote_rdexp(A393,"20251231",1,10000)</f>
        <v>4278.6671219999998</v>
      </c>
      <c r="P393" s="20">
        <f t="shared" si="20"/>
        <v>9.1024667286518895E-2</v>
      </c>
      <c r="Q393" s="16">
        <f>[1]!s_margin_tradingbalance(A393,"",10000)</f>
        <v>59686.805</v>
      </c>
      <c r="R393" s="16">
        <f>[1]!s_margin_seclendingbalance(A393,"",10000)</f>
        <v>50.092599999999997</v>
      </c>
      <c r="S393" s="17">
        <f>[1]!s_val_ev(A393,"",100000000)</f>
        <v>158.6647864128</v>
      </c>
      <c r="T393" s="17">
        <f>[1]!share_freesharesmv(A393,"",100000000)</f>
        <v>116.71393567959998</v>
      </c>
      <c r="U393" s="17">
        <f>[1]!s_dq_amount_btin(A393,E393,100000000)</f>
        <v>30.424004780000001</v>
      </c>
      <c r="V393" s="17">
        <f>[1]!s_dq_turn(A393,E393)</f>
        <v>24.150500113510965</v>
      </c>
      <c r="W393" s="2">
        <f>[1]!s_pq_amount(A393,"20260101","",100000000)</f>
        <v>1020.03387405</v>
      </c>
      <c r="X393" s="2">
        <f>[1]!s_pq_avgamount(A393,"20260101","",100000000)</f>
        <v>9.2730352186363643</v>
      </c>
      <c r="Y393" s="17">
        <f>[1]!s_ipo_dilutedpe(A393)</f>
        <v>17.149999999999999</v>
      </c>
      <c r="Z393" s="12">
        <f>[1]!s_ipo_collection_total(A393,100000000)</f>
        <v>3.3970657472000001</v>
      </c>
      <c r="AA393" s="2">
        <f>[1]!s_val_pe_ttm(A393,E393)</f>
        <v>-99.235099792480469</v>
      </c>
      <c r="AB393" s="5">
        <f>[1]!s_info_zjtxornot1(A393,"")</f>
        <v>1</v>
      </c>
      <c r="AC393" s="22" t="str">
        <f>[1]!s_info_nature1(A393,"")</f>
        <v>民营企业</v>
      </c>
      <c r="AD393" s="6" t="str">
        <f>[1]!s_info_city(A393)</f>
        <v>深圳市</v>
      </c>
      <c r="AE393" s="6" t="str">
        <f>[1]!s_info_province(A393)</f>
        <v>广东省</v>
      </c>
      <c r="AF393">
        <v>114.085947</v>
      </c>
      <c r="AG393">
        <v>22.547000000000001</v>
      </c>
    </row>
    <row r="394" spans="1:33" x14ac:dyDescent="0.3">
      <c r="A394" s="12" t="s">
        <v>1411</v>
      </c>
      <c r="B394" s="12" t="s">
        <v>1412</v>
      </c>
      <c r="C394" s="16" t="str">
        <f>[1]!s_info_mkt(A394)</f>
        <v>科创板</v>
      </c>
      <c r="D394" s="16" t="str">
        <f>[1]!s_ipo_listeddate(A394)</f>
        <v>2023-08-25</v>
      </c>
      <c r="E394" s="16" t="str">
        <f>[1]!lastradeday_s("000002","")</f>
        <v>2026-06-22</v>
      </c>
      <c r="F394" s="16" t="str">
        <f>[1]!s_info_industry_csrc2023(A394,"",3)</f>
        <v>计算机、通信和其他电子设备制造业</v>
      </c>
      <c r="G394" s="16" t="str">
        <f>[1]!s_info_industry_csrc2023(A394,"",1)</f>
        <v>制造业</v>
      </c>
      <c r="H394" s="16">
        <f>[1]!s_is(A394,83,"FY","YTD","20251231",1,"",100000000)</f>
        <v>10.1502703549</v>
      </c>
      <c r="I394" s="16">
        <f>[1]!s_is(A394,83,"FY","YTD","20241231",1,"",100000000)</f>
        <v>8.4403302114999992</v>
      </c>
      <c r="J394" s="16">
        <f t="shared" si="18"/>
        <v>0.20259161674388015</v>
      </c>
      <c r="K394" s="16">
        <f>[1]!s_is(A394,61,"FY","YTD","20251231",1,"",100000000)</f>
        <v>1.2728047740999999</v>
      </c>
      <c r="L394" s="16">
        <f>[1]!s_is(A394,61,"FY","YTD","20241231",1,"",100000000)</f>
        <v>0.97410270819999989</v>
      </c>
      <c r="M394" s="16">
        <f t="shared" si="19"/>
        <v>0.30664329683669395</v>
      </c>
      <c r="N394" s="16">
        <f>[1]!s_fa_roe(A394,"20251231")</f>
        <v>5.3281999999999998</v>
      </c>
      <c r="O394" s="16">
        <f>[1]!s_stmnote_rdexp(A394,"20251231",1,10000)</f>
        <v>27579.837447000002</v>
      </c>
      <c r="P394" s="20">
        <f t="shared" si="20"/>
        <v>0.27171529902832542</v>
      </c>
      <c r="Q394" s="16">
        <f>[1]!s_margin_tradingbalance(A394,"",10000)</f>
        <v>41415.829700000002</v>
      </c>
      <c r="R394" s="16">
        <f>[1]!s_margin_seclendingbalance(A394,"",10000)</f>
        <v>222.88630000000001</v>
      </c>
      <c r="S394" s="17">
        <f>[1]!s_val_ev(A394,"",100000000)</f>
        <v>81.213792929799993</v>
      </c>
      <c r="T394" s="17">
        <f>[1]!share_freesharesmv(A394,"",100000000)</f>
        <v>56.893948963799993</v>
      </c>
      <c r="U394" s="17">
        <f>[1]!s_dq_amount_btin(A394,E394,100000000)</f>
        <v>2.8434639000000002</v>
      </c>
      <c r="V394" s="17">
        <f>[1]!s_dq_turn(A394,E394)</f>
        <v>4.9597865087996649</v>
      </c>
      <c r="W394" s="2">
        <f>[1]!s_pq_amount(A394,"20260101","",100000000)</f>
        <v>282.25595148999997</v>
      </c>
      <c r="X394" s="2">
        <f>[1]!s_pq_avgamount(A394,"20260101","",100000000)</f>
        <v>2.5659631953636364</v>
      </c>
      <c r="Y394" s="17">
        <f>[1]!s_ipo_dilutedpe(A394)</f>
        <v>172.25</v>
      </c>
      <c r="Z394" s="12">
        <f>[1]!s_ipo_collection_total(A394,100000000)</f>
        <v>14.988</v>
      </c>
      <c r="AA394" s="2">
        <f>[1]!s_val_pe_ttm(A394,E394)</f>
        <v>81.330711364746094</v>
      </c>
      <c r="AB394" s="5">
        <f>[1]!s_info_zjtxornot1(A394,"")</f>
        <v>1</v>
      </c>
      <c r="AC394" s="22" t="str">
        <f>[1]!s_info_nature1(A394,"")</f>
        <v>民营企业</v>
      </c>
      <c r="AD394" s="6" t="str">
        <f>[1]!s_info_city(A394)</f>
        <v>上海市</v>
      </c>
      <c r="AE394" s="6" t="str">
        <f>[1]!s_info_province(A394)</f>
        <v>上海</v>
      </c>
      <c r="AF394">
        <v>121.472644</v>
      </c>
      <c r="AG394">
        <v>31.231705999999999</v>
      </c>
    </row>
    <row r="395" spans="1:33" x14ac:dyDescent="0.3">
      <c r="A395" s="12" t="s">
        <v>1413</v>
      </c>
      <c r="B395" s="12" t="s">
        <v>1414</v>
      </c>
      <c r="C395" s="16" t="str">
        <f>[1]!s_info_mkt(A395)</f>
        <v>主板</v>
      </c>
      <c r="D395" s="16" t="str">
        <f>[1]!s_ipo_listeddate(A395)</f>
        <v>1997-01-21</v>
      </c>
      <c r="E395" s="16" t="str">
        <f>[1]!lastradeday_s("000002","")</f>
        <v>2026-06-22</v>
      </c>
      <c r="F395" s="16" t="str">
        <f>[1]!s_info_industry_csrc2023(A395,"",3)</f>
        <v>互联网和相关服务</v>
      </c>
      <c r="G395" s="16" t="str">
        <f>[1]!s_info_industry_csrc2023(A395,"",1)</f>
        <v>信息传输、软件和信息技术服务业</v>
      </c>
      <c r="H395" s="16">
        <f>[1]!s_is(A395,83,"FY","YTD","20251231",1,"",100000000)</f>
        <v>7.7847013573000003</v>
      </c>
      <c r="I395" s="16">
        <f>[1]!s_is(A395,83,"FY","YTD","20241231",1,"",100000000)</f>
        <v>8.1118351624000002</v>
      </c>
      <c r="J395" s="16">
        <f t="shared" si="18"/>
        <v>-4.0327965072112337E-2</v>
      </c>
      <c r="K395" s="16">
        <f>[1]!s_is(A395,61,"FY","YTD","20251231",1,"",100000000)</f>
        <v>0.83027487680000012</v>
      </c>
      <c r="L395" s="16">
        <f>[1]!s_is(A395,61,"FY","YTD","20241231",1,"",100000000)</f>
        <v>1.191466414</v>
      </c>
      <c r="M395" s="16">
        <f t="shared" si="19"/>
        <v>-0.30314873584006863</v>
      </c>
      <c r="N395" s="16">
        <f>[1]!s_fa_roe(A395,"20251231")</f>
        <v>2.3115999999999999</v>
      </c>
      <c r="O395" s="16">
        <f>[1]!s_stmnote_rdexp(A395,"20251231",1,10000)</f>
        <v>7174.9098000000004</v>
      </c>
      <c r="P395" s="20">
        <f t="shared" si="20"/>
        <v>9.2166795753466174E-2</v>
      </c>
      <c r="Q395" s="16">
        <f>[1]!s_margin_tradingbalance(A395,"",10000)</f>
        <v>93446.2693</v>
      </c>
      <c r="R395" s="16">
        <f>[1]!s_margin_seclendingbalance(A395,"",10000)</f>
        <v>262.5136</v>
      </c>
      <c r="S395" s="17">
        <f>[1]!s_val_ev(A395,"",100000000)</f>
        <v>161.27292576719998</v>
      </c>
      <c r="T395" s="17">
        <f>[1]!share_freesharesmv(A395,"",100000000)</f>
        <v>116.81935159940001</v>
      </c>
      <c r="U395" s="17">
        <f>[1]!s_dq_amount_btin(A395,E395,100000000)</f>
        <v>17.48104335</v>
      </c>
      <c r="V395" s="17">
        <f>[1]!s_dq_turn(A395,E395)</f>
        <v>11.511426719528869</v>
      </c>
      <c r="W395" s="2">
        <f>[1]!s_pq_amount(A395,"20260101","",100000000)</f>
        <v>1650.60001111</v>
      </c>
      <c r="X395" s="2">
        <f>[1]!s_pq_avgamount(A395,"20260101","",100000000)</f>
        <v>15.005454646454547</v>
      </c>
      <c r="Y395" s="17">
        <f>[1]!s_ipo_dilutedpe(A395)</f>
        <v>0</v>
      </c>
      <c r="Z395" s="12">
        <f>[1]!s_ipo_collection_total(A395,100000000)</f>
        <v>0.66249999999999998</v>
      </c>
      <c r="AA395" s="2">
        <f>[1]!s_val_pe_ttm(A395,E395)</f>
        <v>53.042625427246094</v>
      </c>
      <c r="AB395" s="5">
        <f>[1]!s_info_zjtxornot1(A395,"")</f>
        <v>0</v>
      </c>
      <c r="AC395" s="22" t="str">
        <f>[1]!s_info_nature1(A395,"")</f>
        <v>民营企业</v>
      </c>
      <c r="AD395" s="6" t="str">
        <f>[1]!s_info_city(A395)</f>
        <v>常州市</v>
      </c>
      <c r="AE395" s="6" t="str">
        <f>[1]!s_info_province(A395)</f>
        <v>江苏省</v>
      </c>
      <c r="AF395">
        <v>119.946973</v>
      </c>
      <c r="AG395">
        <v>31.772752000000001</v>
      </c>
    </row>
    <row r="396" spans="1:33" x14ac:dyDescent="0.3">
      <c r="A396" s="12" t="s">
        <v>1415</v>
      </c>
      <c r="B396" s="12" t="s">
        <v>1416</v>
      </c>
      <c r="C396" s="16" t="str">
        <f>[1]!s_info_mkt(A396)</f>
        <v>主板</v>
      </c>
      <c r="D396" s="16" t="str">
        <f>[1]!s_ipo_listeddate(A396)</f>
        <v>2016-10-25</v>
      </c>
      <c r="E396" s="16" t="str">
        <f>[1]!lastradeday_s("000002","")</f>
        <v>2026-06-22</v>
      </c>
      <c r="F396" s="16" t="str">
        <f>[1]!s_info_industry_csrc2023(A396,"",3)</f>
        <v>通用设备制造业</v>
      </c>
      <c r="G396" s="16" t="str">
        <f>[1]!s_info_industry_csrc2023(A396,"",1)</f>
        <v>制造业</v>
      </c>
      <c r="H396" s="16">
        <f>[1]!s_is(A396,83,"FY","YTD","20251231",1,"",100000000)</f>
        <v>2.6735479800999999</v>
      </c>
      <c r="I396" s="16">
        <f>[1]!s_is(A396,83,"FY","YTD","20241231",1,"",100000000)</f>
        <v>0.24594583589999999</v>
      </c>
      <c r="J396" s="16">
        <f t="shared" si="18"/>
        <v>9.8704746730782116</v>
      </c>
      <c r="K396" s="16">
        <f>[1]!s_is(A396,61,"FY","YTD","20251231",1,"",100000000)</f>
        <v>0.1770194705</v>
      </c>
      <c r="L396" s="16">
        <f>[1]!s_is(A396,61,"FY","YTD","20241231",1,"",100000000)</f>
        <v>-0.52784096150000004</v>
      </c>
      <c r="M396" s="16">
        <f t="shared" si="19"/>
        <v>1.3353651637738615</v>
      </c>
      <c r="N396" s="16">
        <f>[1]!s_fa_roe(A396,"20251231")</f>
        <v>7.5857999999999999</v>
      </c>
      <c r="O396" s="16">
        <f>[1]!s_stmnote_rdexp(A396,"20251231",1,10000)</f>
        <v>916.31405399999994</v>
      </c>
      <c r="P396" s="20">
        <f t="shared" si="20"/>
        <v>3.4273334939952216E-2</v>
      </c>
      <c r="Q396" s="16">
        <f>[1]!s_margin_tradingbalance(A396,"",10000)</f>
        <v>0</v>
      </c>
      <c r="R396" s="16">
        <f>[1]!s_margin_seclendingbalance(A396,"",10000)</f>
        <v>0</v>
      </c>
      <c r="S396" s="17">
        <f>[1]!s_val_ev(A396,"",100000000)</f>
        <v>27.04</v>
      </c>
      <c r="T396" s="17">
        <f>[1]!share_freesharesmv(A396,"",100000000)</f>
        <v>22.7136</v>
      </c>
      <c r="U396" s="17">
        <f>[1]!s_dq_amount_btin(A396,E396,100000000)</f>
        <v>1.7472588899999999</v>
      </c>
      <c r="V396" s="17">
        <f>[1]!s_dq_turn(A396,E396)</f>
        <v>6.3937999999999997</v>
      </c>
      <c r="W396" s="2">
        <f>[1]!s_pq_amount(A396,"20260101","",100000000)</f>
        <v>89.110956020000003</v>
      </c>
      <c r="X396" s="2">
        <f>[1]!s_pq_avgamount(A396,"20260101","",100000000)</f>
        <v>0.81009960018181815</v>
      </c>
      <c r="Y396" s="17">
        <f>[1]!s_ipo_dilutedpe(A396)</f>
        <v>22.98</v>
      </c>
      <c r="Z396" s="12">
        <f>[1]!s_ipo_collection_total(A396,100000000)</f>
        <v>2.0724999999999998</v>
      </c>
      <c r="AA396" s="2">
        <f>[1]!s_val_pe_ttm(A396,E396)</f>
        <v>113.018310546875</v>
      </c>
      <c r="AB396" s="5">
        <f>[1]!s_info_zjtxornot1(A396,"")</f>
        <v>0</v>
      </c>
      <c r="AC396" s="22" t="str">
        <f>[1]!s_info_nature1(A396,"")</f>
        <v>地方国有企业</v>
      </c>
      <c r="AD396" s="6" t="str">
        <f>[1]!s_info_city(A396)</f>
        <v>深圳市</v>
      </c>
      <c r="AE396" s="6" t="str">
        <f>[1]!s_info_province(A396)</f>
        <v>广东省</v>
      </c>
      <c r="AF396">
        <v>114.085947</v>
      </c>
      <c r="AG396">
        <v>22.547000000000001</v>
      </c>
    </row>
    <row r="397" spans="1:33" x14ac:dyDescent="0.3">
      <c r="A397" s="12" t="s">
        <v>1417</v>
      </c>
      <c r="B397" s="12" t="s">
        <v>1418</v>
      </c>
      <c r="C397" s="16" t="str">
        <f>[1]!s_info_mkt(A397)</f>
        <v>创业板</v>
      </c>
      <c r="D397" s="16" t="str">
        <f>[1]!s_ipo_listeddate(A397)</f>
        <v>2017-03-07</v>
      </c>
      <c r="E397" s="16" t="str">
        <f>[1]!lastradeday_s("000002","")</f>
        <v>2026-06-22</v>
      </c>
      <c r="F397" s="16" t="str">
        <f>[1]!s_info_industry_csrc2023(A397,"",3)</f>
        <v>家具制造业</v>
      </c>
      <c r="G397" s="16" t="str">
        <f>[1]!s_info_industry_csrc2023(A397,"",1)</f>
        <v>制造业</v>
      </c>
      <c r="H397" s="16">
        <f>[1]!s_is(A397,83,"FY","YTD","20251231",1,"",100000000)</f>
        <v>35.523716461299998</v>
      </c>
      <c r="I397" s="16">
        <f>[1]!s_is(A397,83,"FY","YTD","20241231",1,"",100000000)</f>
        <v>37.887955359499998</v>
      </c>
      <c r="J397" s="16">
        <f t="shared" si="18"/>
        <v>-6.2400804576729252E-2</v>
      </c>
      <c r="K397" s="16">
        <f>[1]!s_is(A397,61,"FY","YTD","20251231",1,"",100000000)</f>
        <v>-2.4840825084999998</v>
      </c>
      <c r="L397" s="16">
        <f>[1]!s_is(A397,61,"FY","YTD","20241231",1,"",100000000)</f>
        <v>-2.1536686556000002</v>
      </c>
      <c r="M397" s="16">
        <f t="shared" si="19"/>
        <v>-0.15341907495419629</v>
      </c>
      <c r="N397" s="16">
        <f>[1]!s_fa_roe(A397,"20251231")</f>
        <v>-7.7758000000000003</v>
      </c>
      <c r="O397" s="16">
        <f>[1]!s_stmnote_rdexp(A397,"20251231",1,10000)</f>
        <v>17488.915295999999</v>
      </c>
      <c r="P397" s="20">
        <f t="shared" si="20"/>
        <v>4.9231659967370396E-2</v>
      </c>
      <c r="Q397" s="16">
        <f>[1]!s_margin_tradingbalance(A397,"",10000)</f>
        <v>0</v>
      </c>
      <c r="R397" s="16">
        <f>[1]!s_margin_seclendingbalance(A397,"",10000)</f>
        <v>0</v>
      </c>
      <c r="S397" s="17">
        <f>[1]!s_val_ev(A397,"",100000000)</f>
        <v>29.636109359999999</v>
      </c>
      <c r="T397" s="17">
        <f>[1]!share_freesharesmv(A397,"",100000000)</f>
        <v>18.063898116000001</v>
      </c>
      <c r="U397" s="17">
        <f>[1]!s_dq_amount_btin(A397,E397,100000000)</f>
        <v>1.9796438000000001</v>
      </c>
      <c r="V397" s="17">
        <f>[1]!s_dq_turn(A397,E397)</f>
        <v>9.3473645625307693</v>
      </c>
      <c r="W397" s="2">
        <f>[1]!s_pq_amount(A397,"20260101","",100000000)</f>
        <v>117.88235761</v>
      </c>
      <c r="X397" s="2">
        <f>[1]!s_pq_avgamount(A397,"20260101","",100000000)</f>
        <v>1.0716577964545455</v>
      </c>
      <c r="Y397" s="17">
        <f>[1]!s_ipo_dilutedpe(A397)</f>
        <v>22.99</v>
      </c>
      <c r="Z397" s="12">
        <f>[1]!s_ipo_collection_total(A397,100000000)</f>
        <v>14.6745</v>
      </c>
      <c r="AA397" s="2">
        <f>[1]!s_val_pe_ttm(A397,E397)</f>
        <v>-9.6661691665649414</v>
      </c>
      <c r="AB397" s="5">
        <f>[1]!s_info_zjtxornot1(A397,"")</f>
        <v>0</v>
      </c>
      <c r="AC397" s="22" t="str">
        <f>[1]!s_info_nature1(A397,"")</f>
        <v>民营企业</v>
      </c>
      <c r="AD397" s="6" t="str">
        <f>[1]!s_info_city(A397)</f>
        <v>广州市</v>
      </c>
      <c r="AE397" s="6" t="str">
        <f>[1]!s_info_province(A397)</f>
        <v>广东省</v>
      </c>
      <c r="AF397">
        <v>113.280637</v>
      </c>
      <c r="AG397">
        <v>23.125177999999998</v>
      </c>
    </row>
    <row r="398" spans="1:33" x14ac:dyDescent="0.3">
      <c r="A398" s="12" t="s">
        <v>1419</v>
      </c>
      <c r="B398" s="12" t="s">
        <v>1420</v>
      </c>
      <c r="C398" s="16" t="str">
        <f>[1]!s_info_mkt(A398)</f>
        <v>创业板</v>
      </c>
      <c r="D398" s="16" t="str">
        <f>[1]!s_ipo_listeddate(A398)</f>
        <v>2025-06-20</v>
      </c>
      <c r="E398" s="16" t="str">
        <f>[1]!lastradeday_s("000002","")</f>
        <v>2026-06-22</v>
      </c>
      <c r="F398" s="16" t="str">
        <f>[1]!s_info_industry_csrc2023(A398,"",3)</f>
        <v>计算机、通信和其他电子设备制造业</v>
      </c>
      <c r="G398" s="16" t="str">
        <f>[1]!s_info_industry_csrc2023(A398,"",1)</f>
        <v>制造业</v>
      </c>
      <c r="H398" s="16">
        <f>[1]!s_is(A398,83,"FY","YTD","20251231",1,"",100000000)</f>
        <v>9.2311222007999998</v>
      </c>
      <c r="I398" s="16">
        <f>[1]!s_is(A398,83,"FY","YTD","20241231",1,"",100000000)</f>
        <v>8.4207236688999991</v>
      </c>
      <c r="J398" s="16">
        <f t="shared" si="18"/>
        <v>9.6238585157831569E-2</v>
      </c>
      <c r="K398" s="16">
        <f>[1]!s_is(A398,61,"FY","YTD","20251231",1,"",100000000)</f>
        <v>1.2612418858000001</v>
      </c>
      <c r="L398" s="16">
        <f>[1]!s_is(A398,61,"FY","YTD","20241231",1,"",100000000)</f>
        <v>1.859701552</v>
      </c>
      <c r="M398" s="16">
        <f t="shared" si="19"/>
        <v>-0.32180414408773905</v>
      </c>
      <c r="N398" s="16">
        <f>[1]!s_fa_roe(A398,"20251231")</f>
        <v>8.0282</v>
      </c>
      <c r="O398" s="16">
        <f>[1]!s_stmnote_rdexp(A398,"20251231",1,10000)</f>
        <v>5277.8344560000005</v>
      </c>
      <c r="P398" s="20">
        <f t="shared" si="20"/>
        <v>5.7174353683050641E-2</v>
      </c>
      <c r="Q398" s="16">
        <f>[1]!s_margin_tradingbalance(A398,"",10000)</f>
        <v>25183.8613</v>
      </c>
      <c r="R398" s="16">
        <f>[1]!s_margin_seclendingbalance(A398,"",10000)</f>
        <v>121.0545</v>
      </c>
      <c r="S398" s="17">
        <f>[1]!s_val_ev(A398,"",100000000)</f>
        <v>145.31434628220001</v>
      </c>
      <c r="T398" s="17">
        <f>[1]!share_freesharesmv(A398,"",100000000)</f>
        <v>67.183962982199986</v>
      </c>
      <c r="U398" s="17">
        <f>[1]!s_dq_amount_btin(A398,E398,100000000)</f>
        <v>5.4494307800000001</v>
      </c>
      <c r="V398" s="17">
        <f>[1]!s_dq_turn(A398,E398)</f>
        <v>6.3929194649699745</v>
      </c>
      <c r="W398" s="2">
        <f>[1]!s_pq_amount(A398,"20260101","",100000000)</f>
        <v>269.37147758999998</v>
      </c>
      <c r="X398" s="2">
        <f>[1]!s_pq_avgamount(A398,"20260101","",100000000)</f>
        <v>2.4488316144545452</v>
      </c>
      <c r="Y398" s="17">
        <f>[1]!s_ipo_dilutedpe(A398)</f>
        <v>17.760000000000002</v>
      </c>
      <c r="Z398" s="12">
        <f>[1]!s_ipo_collection_total(A398,100000000)</f>
        <v>7.6657749759999998</v>
      </c>
      <c r="AA398" s="2">
        <f>[1]!s_val_pe_ttm(A398,E398)</f>
        <v>171.56240844726563</v>
      </c>
      <c r="AB398" s="5">
        <f>[1]!s_info_zjtxornot1(A398,"")</f>
        <v>1</v>
      </c>
      <c r="AC398" s="22" t="str">
        <f>[1]!s_info_nature1(A398,"")</f>
        <v>民营企业</v>
      </c>
      <c r="AD398" s="6" t="str">
        <f>[1]!s_info_city(A398)</f>
        <v>淄博市</v>
      </c>
      <c r="AE398" s="6" t="str">
        <f>[1]!s_info_province(A398)</f>
        <v>山东省</v>
      </c>
      <c r="AF398">
        <v>118.047648</v>
      </c>
      <c r="AG398">
        <v>36.814939000000003</v>
      </c>
    </row>
    <row r="399" spans="1:33" x14ac:dyDescent="0.3">
      <c r="A399" s="12" t="s">
        <v>1421</v>
      </c>
      <c r="B399" s="12" t="s">
        <v>1422</v>
      </c>
      <c r="C399" s="16" t="str">
        <f>[1]!s_info_mkt(A399)</f>
        <v>主板</v>
      </c>
      <c r="D399" s="16" t="str">
        <f>[1]!s_ipo_listeddate(A399)</f>
        <v>2014-02-19</v>
      </c>
      <c r="E399" s="16" t="str">
        <f>[1]!lastradeday_s("000002","")</f>
        <v>2026-06-22</v>
      </c>
      <c r="F399" s="16" t="str">
        <f>[1]!s_info_industry_csrc2023(A399,"",3)</f>
        <v>建筑装饰、装修和其他建筑业</v>
      </c>
      <c r="G399" s="16" t="str">
        <f>[1]!s_info_industry_csrc2023(A399,"",1)</f>
        <v>建筑业</v>
      </c>
      <c r="H399" s="16">
        <f>[1]!s_is(A399,83,"FY","YTD","20251231",1,"",100000000)</f>
        <v>6.9134772940999998</v>
      </c>
      <c r="I399" s="16">
        <f>[1]!s_is(A399,83,"FY","YTD","20241231",1,"",100000000)</f>
        <v>12.959515641099999</v>
      </c>
      <c r="J399" s="16">
        <f t="shared" si="18"/>
        <v>-0.46653274045408799</v>
      </c>
      <c r="K399" s="16">
        <f>[1]!s_is(A399,61,"FY","YTD","20251231",1,"",100000000)</f>
        <v>0.36445243829999996</v>
      </c>
      <c r="L399" s="16">
        <f>[1]!s_is(A399,61,"FY","YTD","20241231",1,"",100000000)</f>
        <v>-11.713451577999999</v>
      </c>
      <c r="M399" s="16">
        <f t="shared" si="19"/>
        <v>1.0311140090410678</v>
      </c>
      <c r="N399" s="16">
        <f>[1]!s_fa_roe(A399,"20251231")</f>
        <v>0</v>
      </c>
      <c r="O399" s="16">
        <f>[1]!s_stmnote_rdexp(A399,"20251231",1,10000)</f>
        <v>733.37669500000004</v>
      </c>
      <c r="P399" s="20">
        <f t="shared" si="20"/>
        <v>1.060792801946233E-2</v>
      </c>
      <c r="Q399" s="16">
        <f>[1]!s_margin_tradingbalance(A399,"",10000)</f>
        <v>0</v>
      </c>
      <c r="R399" s="16">
        <f>[1]!s_margin_seclendingbalance(A399,"",10000)</f>
        <v>0</v>
      </c>
      <c r="S399" s="17">
        <f>[1]!s_val_ev(A399,"",100000000)</f>
        <v>104.93999179519999</v>
      </c>
      <c r="T399" s="17">
        <f>[1]!share_freesharesmv(A399,"",100000000)</f>
        <v>43.257907222699998</v>
      </c>
      <c r="U399" s="17">
        <f>[1]!s_dq_amount_btin(A399,E399,100000000)</f>
        <v>1.7070919099999999</v>
      </c>
      <c r="V399" s="17">
        <f>[1]!s_dq_turn(A399,E399)</f>
        <v>2.920074023586869</v>
      </c>
      <c r="W399" s="2">
        <f>[1]!s_pq_amount(A399,"20260101","",100000000)</f>
        <v>269.20530481999998</v>
      </c>
      <c r="X399" s="2">
        <f>[1]!s_pq_avgamount(A399,"20260101","",100000000)</f>
        <v>2.4473209529090907</v>
      </c>
      <c r="Y399" s="17">
        <f>[1]!s_ipo_dilutedpe(A399)</f>
        <v>38.32</v>
      </c>
      <c r="Z399" s="12">
        <f>[1]!s_ipo_collection_total(A399,100000000)</f>
        <v>6.55412499</v>
      </c>
      <c r="AA399" s="2">
        <f>[1]!s_val_pe_ttm(A399,E399)</f>
        <v>273.89117431640625</v>
      </c>
      <c r="AB399" s="5">
        <f>[1]!s_info_zjtxornot1(A399,"")</f>
        <v>0</v>
      </c>
      <c r="AC399" s="22" t="str">
        <f>[1]!s_info_nature1(A399,"")</f>
        <v>民营企业</v>
      </c>
      <c r="AD399" s="6" t="str">
        <f>[1]!s_info_city(A399)</f>
        <v>北京市</v>
      </c>
      <c r="AE399" s="6" t="str">
        <f>[1]!s_info_province(A399)</f>
        <v>北京</v>
      </c>
      <c r="AF399">
        <v>116.40528500000001</v>
      </c>
      <c r="AG399">
        <v>39.904989</v>
      </c>
    </row>
    <row r="400" spans="1:33" x14ac:dyDescent="0.3">
      <c r="A400" s="12" t="s">
        <v>1423</v>
      </c>
      <c r="B400" s="12" t="s">
        <v>1424</v>
      </c>
      <c r="C400" s="16" t="str">
        <f>[1]!s_info_mkt(A400)</f>
        <v>主板</v>
      </c>
      <c r="D400" s="16" t="str">
        <f>[1]!s_ipo_listeddate(A400)</f>
        <v>2016-09-05</v>
      </c>
      <c r="E400" s="16" t="str">
        <f>[1]!lastradeday_s("000002","")</f>
        <v>2026-06-22</v>
      </c>
      <c r="F400" s="16" t="str">
        <f>[1]!s_info_industry_csrc2023(A400,"",3)</f>
        <v>土木工程建筑业</v>
      </c>
      <c r="G400" s="16" t="str">
        <f>[1]!s_info_industry_csrc2023(A400,"",1)</f>
        <v>建筑业</v>
      </c>
      <c r="H400" s="16">
        <f>[1]!s_is(A400,83,"FY","YTD","20251231",1,"",100000000)</f>
        <v>13.748173256600001</v>
      </c>
      <c r="I400" s="16">
        <f>[1]!s_is(A400,83,"FY","YTD","20241231",1,"",100000000)</f>
        <v>13.6193908852</v>
      </c>
      <c r="J400" s="16">
        <f t="shared" si="18"/>
        <v>9.4558099173105425E-3</v>
      </c>
      <c r="K400" s="16">
        <f>[1]!s_is(A400,61,"FY","YTD","20251231",1,"",100000000)</f>
        <v>-1.4165925615999999</v>
      </c>
      <c r="L400" s="16">
        <f>[1]!s_is(A400,61,"FY","YTD","20241231",1,"",100000000)</f>
        <v>-4.8393011510999999</v>
      </c>
      <c r="M400" s="16">
        <f t="shared" si="19"/>
        <v>0.70727331956226769</v>
      </c>
      <c r="N400" s="16">
        <f>[1]!s_fa_roe(A400,"20251231")</f>
        <v>-66.633899999999997</v>
      </c>
      <c r="O400" s="16">
        <f>[1]!s_stmnote_rdexp(A400,"20251231",1,10000)</f>
        <v>147.051332</v>
      </c>
      <c r="P400" s="20">
        <f t="shared" si="20"/>
        <v>1.0696063342772173E-3</v>
      </c>
      <c r="Q400" s="16">
        <f>[1]!s_margin_tradingbalance(A400,"",10000)</f>
        <v>0</v>
      </c>
      <c r="R400" s="16">
        <f>[1]!s_margin_seclendingbalance(A400,"",10000)</f>
        <v>0</v>
      </c>
      <c r="S400" s="17">
        <f>[1]!s_val_ev(A400,"",100000000)</f>
        <v>61.286995561200001</v>
      </c>
      <c r="T400" s="17">
        <f>[1]!share_freesharesmv(A400,"",100000000)</f>
        <v>43.639830583199995</v>
      </c>
      <c r="U400" s="17">
        <f>[1]!s_dq_amount_btin(A400,E400,100000000)</f>
        <v>1.5470392900000001</v>
      </c>
      <c r="V400" s="17">
        <f>[1]!s_dq_turn(A400,E400)</f>
        <v>2.5460695211299855</v>
      </c>
      <c r="W400" s="2">
        <f>[1]!s_pq_amount(A400,"20260101","",100000000)</f>
        <v>189.07320607</v>
      </c>
      <c r="X400" s="2">
        <f>[1]!s_pq_avgamount(A400,"20260101","",100000000)</f>
        <v>1.8006972006666666</v>
      </c>
      <c r="Y400" s="17">
        <f>[1]!s_ipo_dilutedpe(A400)</f>
        <v>22.97</v>
      </c>
      <c r="Z400" s="12">
        <f>[1]!s_ipo_collection_total(A400,100000000)</f>
        <v>5.0149100000000004</v>
      </c>
      <c r="AA400" s="2">
        <f>[1]!s_val_pe_ttm(A400,E400)</f>
        <v>-33.610240936279297</v>
      </c>
      <c r="AB400" s="5">
        <f>[1]!s_info_zjtxornot1(A400,"")</f>
        <v>0</v>
      </c>
      <c r="AC400" s="22" t="str">
        <f>[1]!s_info_nature1(A400,"")</f>
        <v>民营企业</v>
      </c>
      <c r="AD400" s="6" t="str">
        <f>[1]!s_info_city(A400)</f>
        <v>西宁市</v>
      </c>
      <c r="AE400" s="6" t="str">
        <f>[1]!s_info_province(A400)</f>
        <v>青海省</v>
      </c>
      <c r="AF400">
        <v>101.778916</v>
      </c>
      <c r="AG400">
        <v>36.623178000000003</v>
      </c>
    </row>
    <row r="401" spans="1:33" x14ac:dyDescent="0.3">
      <c r="A401" s="12" t="s">
        <v>1425</v>
      </c>
      <c r="B401" s="12" t="s">
        <v>1426</v>
      </c>
      <c r="C401" s="16" t="str">
        <f>[1]!s_info_mkt(A401)</f>
        <v>创业板</v>
      </c>
      <c r="D401" s="16" t="str">
        <f>[1]!s_ipo_listeddate(A401)</f>
        <v>2014-01-29</v>
      </c>
      <c r="E401" s="16" t="str">
        <f>[1]!lastradeday_s("000002","")</f>
        <v>2026-06-22</v>
      </c>
      <c r="F401" s="16" t="str">
        <f>[1]!s_info_industry_csrc2023(A401,"",3)</f>
        <v>专用设备制造业</v>
      </c>
      <c r="G401" s="16" t="str">
        <f>[1]!s_info_industry_csrc2023(A401,"",1)</f>
        <v>制造业</v>
      </c>
      <c r="H401" s="16">
        <f>[1]!s_is(A401,83,"FY","YTD","20251231",1,"",100000000)</f>
        <v>21.012708838199998</v>
      </c>
      <c r="I401" s="16">
        <f>[1]!s_is(A401,83,"FY","YTD","20241231",1,"",100000000)</f>
        <v>15.118590429600001</v>
      </c>
      <c r="J401" s="16">
        <f t="shared" si="18"/>
        <v>0.38985899089244258</v>
      </c>
      <c r="K401" s="16">
        <f>[1]!s_is(A401,61,"FY","YTD","20251231",1,"",100000000)</f>
        <v>-0.61560106250000002</v>
      </c>
      <c r="L401" s="16">
        <f>[1]!s_is(A401,61,"FY","YTD","20241231",1,"",100000000)</f>
        <v>-1.3732069355000001</v>
      </c>
      <c r="M401" s="16">
        <f t="shared" si="19"/>
        <v>0.55170553935787348</v>
      </c>
      <c r="N401" s="16">
        <f>[1]!s_fa_roe(A401,"20251231")</f>
        <v>-2.8443000000000001</v>
      </c>
      <c r="O401" s="16">
        <f>[1]!s_stmnote_rdexp(A401,"20251231",1,10000)</f>
        <v>7292.7072079999998</v>
      </c>
      <c r="P401" s="20">
        <f t="shared" si="20"/>
        <v>3.4706173602625866E-2</v>
      </c>
      <c r="Q401" s="16">
        <f>[1]!s_margin_tradingbalance(A401,"",10000)</f>
        <v>62800.071799999998</v>
      </c>
      <c r="R401" s="16">
        <f>[1]!s_margin_seclendingbalance(A401,"",10000)</f>
        <v>61.616599999999998</v>
      </c>
      <c r="S401" s="17">
        <f>[1]!s_val_ev(A401,"",100000000)</f>
        <v>115.9339189272</v>
      </c>
      <c r="T401" s="17">
        <f>[1]!share_freesharesmv(A401,"",100000000)</f>
        <v>76.344281829600007</v>
      </c>
      <c r="U401" s="17">
        <f>[1]!s_dq_amount_btin(A401,E401,100000000)</f>
        <v>12.258488440000001</v>
      </c>
      <c r="V401" s="17">
        <f>[1]!s_dq_turn(A401,E401)</f>
        <v>10.988611897695582</v>
      </c>
      <c r="W401" s="2">
        <f>[1]!s_pq_amount(A401,"20260101","",100000000)</f>
        <v>371.57106304000001</v>
      </c>
      <c r="X401" s="2">
        <f>[1]!s_pq_avgamount(A401,"20260101","",100000000)</f>
        <v>3.377918754909091</v>
      </c>
      <c r="Y401" s="17">
        <f>[1]!s_ipo_dilutedpe(A401)</f>
        <v>22.29</v>
      </c>
      <c r="Z401" s="12">
        <f>[1]!s_ipo_collection_total(A401,100000000)</f>
        <v>4.6782003205000002</v>
      </c>
      <c r="AA401" s="2">
        <f>[1]!s_val_pe_ttm(A401,E401)</f>
        <v>-122.046142578125</v>
      </c>
      <c r="AB401" s="5">
        <f>[1]!s_info_zjtxornot1(A401,"")</f>
        <v>1</v>
      </c>
      <c r="AC401" s="22" t="str">
        <f>[1]!s_info_nature1(A401,"")</f>
        <v>外资企业</v>
      </c>
      <c r="AD401" s="6" t="str">
        <f>[1]!s_info_city(A401)</f>
        <v>苏州市</v>
      </c>
      <c r="AE401" s="6" t="str">
        <f>[1]!s_info_province(A401)</f>
        <v>江苏省</v>
      </c>
      <c r="AF401">
        <v>120.619585</v>
      </c>
      <c r="AG401">
        <v>31.299378999999998</v>
      </c>
    </row>
    <row r="402" spans="1:33" x14ac:dyDescent="0.3">
      <c r="A402" s="12" t="s">
        <v>1427</v>
      </c>
      <c r="B402" s="12" t="s">
        <v>1428</v>
      </c>
      <c r="C402" s="16" t="str">
        <f>[1]!s_info_mkt(A402)</f>
        <v>主板</v>
      </c>
      <c r="D402" s="16" t="str">
        <f>[1]!s_ipo_listeddate(A402)</f>
        <v>2016-03-11</v>
      </c>
      <c r="E402" s="16" t="str">
        <f>[1]!lastradeday_s("000002","")</f>
        <v>2026-06-22</v>
      </c>
      <c r="F402" s="16" t="str">
        <f>[1]!s_info_industry_csrc2023(A402,"",3)</f>
        <v>建筑装饰、装修和其他建筑业</v>
      </c>
      <c r="G402" s="16" t="str">
        <f>[1]!s_info_industry_csrc2023(A402,"",1)</f>
        <v>建筑业</v>
      </c>
      <c r="H402" s="16">
        <f>[1]!s_is(A402,83,"FY","YTD","20251231",1,"",100000000)</f>
        <v>35.925247549200002</v>
      </c>
      <c r="I402" s="16">
        <f>[1]!s_is(A402,83,"FY","YTD","20241231",1,"",100000000)</f>
        <v>62.4937761929</v>
      </c>
      <c r="J402" s="16">
        <f t="shared" si="18"/>
        <v>-0.42513879400871413</v>
      </c>
      <c r="K402" s="16">
        <f>[1]!s_is(A402,61,"FY","YTD","20251231",1,"",100000000)</f>
        <v>-7.5229010998000003</v>
      </c>
      <c r="L402" s="16">
        <f>[1]!s_is(A402,61,"FY","YTD","20241231",1,"",100000000)</f>
        <v>-8.2917847017999993</v>
      </c>
      <c r="M402" s="16">
        <f t="shared" si="19"/>
        <v>9.2728360618563571E-2</v>
      </c>
      <c r="N402" s="16">
        <f>[1]!s_fa_roe(A402,"20251231")</f>
        <v>0</v>
      </c>
      <c r="O402" s="16">
        <f>[1]!s_stmnote_rdexp(A402,"20251231",1,10000)</f>
        <v>11321.301140000001</v>
      </c>
      <c r="P402" s="20">
        <f t="shared" si="20"/>
        <v>3.1513495138747093E-2</v>
      </c>
      <c r="Q402" s="16">
        <f>[1]!s_margin_tradingbalance(A402,"",10000)</f>
        <v>0</v>
      </c>
      <c r="R402" s="16">
        <f>[1]!s_margin_seclendingbalance(A402,"",10000)</f>
        <v>0</v>
      </c>
      <c r="S402" s="17">
        <f>[1]!s_val_ev(A402,"",100000000)</f>
        <v>22.554802528200003</v>
      </c>
      <c r="T402" s="17">
        <f>[1]!share_freesharesmv(A402,"",100000000)</f>
        <v>10.529611708500001</v>
      </c>
      <c r="U402" s="17">
        <f>[1]!s_dq_amount_btin(A402,E402,100000000)</f>
        <v>0.89763862999999999</v>
      </c>
      <c r="V402" s="17">
        <f>[1]!s_dq_turn(A402,E402)</f>
        <v>3.8211053201883987</v>
      </c>
      <c r="W402" s="2">
        <f>[1]!s_pq_amount(A402,"20260101","",100000000)</f>
        <v>50.59087933</v>
      </c>
      <c r="X402" s="2">
        <f>[1]!s_pq_avgamount(A402,"20260101","",100000000)</f>
        <v>0.45991708481818183</v>
      </c>
      <c r="Y402" s="17">
        <f>[1]!s_ipo_dilutedpe(A402)</f>
        <v>21.33</v>
      </c>
      <c r="Z402" s="12">
        <f>[1]!s_ipo_collection_total(A402,100000000)</f>
        <v>4.5735900000000003</v>
      </c>
      <c r="AA402" s="2">
        <f>[1]!s_val_pe_ttm(A402,E402)</f>
        <v>-2.9141731262207031</v>
      </c>
      <c r="AB402" s="5">
        <f>[1]!s_info_zjtxornot1(A402,"")</f>
        <v>0</v>
      </c>
      <c r="AC402" s="22" t="str">
        <f>[1]!s_info_nature1(A402,"")</f>
        <v>地方国有企业</v>
      </c>
      <c r="AD402" s="6" t="str">
        <f>[1]!s_info_city(A402)</f>
        <v>深圳市</v>
      </c>
      <c r="AE402" s="6" t="str">
        <f>[1]!s_info_province(A402)</f>
        <v>广东省</v>
      </c>
      <c r="AF402">
        <v>114.085947</v>
      </c>
      <c r="AG402">
        <v>22.547000000000001</v>
      </c>
    </row>
    <row r="403" spans="1:33" x14ac:dyDescent="0.3">
      <c r="A403" s="12" t="s">
        <v>1429</v>
      </c>
      <c r="B403" s="12" t="s">
        <v>1430</v>
      </c>
      <c r="C403" s="16" t="str">
        <f>[1]!s_info_mkt(A403)</f>
        <v>科创板</v>
      </c>
      <c r="D403" s="16" t="str">
        <f>[1]!s_ipo_listeddate(A403)</f>
        <v>2023-06-20</v>
      </c>
      <c r="E403" s="16" t="str">
        <f>[1]!lastradeday_s("000002","")</f>
        <v>2026-06-22</v>
      </c>
      <c r="F403" s="16" t="str">
        <f>[1]!s_info_industry_csrc2023(A403,"",3)</f>
        <v>医药制造业</v>
      </c>
      <c r="G403" s="16" t="str">
        <f>[1]!s_info_industry_csrc2023(A403,"",1)</f>
        <v>制造业</v>
      </c>
      <c r="H403" s="16">
        <f>[1]!s_is(A403,83,"FY","YTD","20251231",1,"",100000000)</f>
        <v>2.3072682959000002</v>
      </c>
      <c r="I403" s="16">
        <f>[1]!s_is(A403,83,"FY","YTD","20241231",1,"",100000000)</f>
        <v>0.30094960640000001</v>
      </c>
      <c r="J403" s="16">
        <f t="shared" si="18"/>
        <v>6.6666267269788326</v>
      </c>
      <c r="K403" s="16">
        <f>[1]!s_is(A403,61,"FY","YTD","20251231",1,"",100000000)</f>
        <v>-5.3564961486999998</v>
      </c>
      <c r="L403" s="16">
        <f>[1]!s_is(A403,61,"FY","YTD","20241231",1,"",100000000)</f>
        <v>-7.9727362991999993</v>
      </c>
      <c r="M403" s="16">
        <f t="shared" si="19"/>
        <v>0.32814833606907562</v>
      </c>
      <c r="N403" s="16">
        <f>[1]!s_fa_roe(A403,"20251231")</f>
        <v>-28.869700000000002</v>
      </c>
      <c r="O403" s="16">
        <f>[1]!s_stmnote_rdexp(A403,"20251231",1,10000)</f>
        <v>47283.244435000001</v>
      </c>
      <c r="P403" s="20">
        <f t="shared" si="20"/>
        <v>2.049317130522792</v>
      </c>
      <c r="Q403" s="16">
        <f>[1]!s_margin_tradingbalance(A403,"",10000)</f>
        <v>14013.632600000001</v>
      </c>
      <c r="R403" s="16">
        <f>[1]!s_margin_seclendingbalance(A403,"",10000)</f>
        <v>53.239699999999999</v>
      </c>
      <c r="S403" s="17">
        <f>[1]!s_val_ev(A403,"",100000000)</f>
        <v>78.066171999999995</v>
      </c>
      <c r="T403" s="17">
        <f>[1]!share_freesharesmv(A403,"",100000000)</f>
        <v>24.841172</v>
      </c>
      <c r="U403" s="17">
        <f>[1]!s_dq_amount_btin(A403,E403,100000000)</f>
        <v>1.4167094499999999</v>
      </c>
      <c r="V403" s="17">
        <f>[1]!s_dq_turn(A403,E403)</f>
        <v>5.8848080219403496</v>
      </c>
      <c r="W403" s="2">
        <f>[1]!s_pq_amount(A403,"20260101","",100000000)</f>
        <v>128.86468002999999</v>
      </c>
      <c r="X403" s="2">
        <f>[1]!s_pq_avgamount(A403,"20260101","",100000000)</f>
        <v>1.1714970911818183</v>
      </c>
      <c r="Y403" s="17">
        <f>[1]!s_ipo_dilutedpe(A403)</f>
        <v>0</v>
      </c>
      <c r="Z403" s="12">
        <f>[1]!s_ipo_collection_total(A403,100000000)</f>
        <v>34.728383999999998</v>
      </c>
      <c r="AA403" s="2">
        <f>[1]!s_val_pe_ttm(A403,E403)</f>
        <v>-13.83342170715332</v>
      </c>
      <c r="AB403" s="5">
        <f>[1]!s_info_zjtxornot1(A403,"")</f>
        <v>0</v>
      </c>
      <c r="AC403" s="22" t="str">
        <f>[1]!s_info_nature1(A403,"")</f>
        <v>民营企业</v>
      </c>
      <c r="AD403" s="6" t="str">
        <f>[1]!s_info_city(A403)</f>
        <v>重庆市</v>
      </c>
      <c r="AE403" s="6" t="str">
        <f>[1]!s_info_province(A403)</f>
        <v>重庆</v>
      </c>
      <c r="AF403">
        <v>106.50496200000001</v>
      </c>
      <c r="AG403">
        <v>29.533155000000001</v>
      </c>
    </row>
    <row r="404" spans="1:33" x14ac:dyDescent="0.3">
      <c r="A404" s="12" t="s">
        <v>1431</v>
      </c>
      <c r="B404" s="12" t="s">
        <v>1432</v>
      </c>
      <c r="C404" s="16" t="str">
        <f>[1]!s_info_mkt(A404)</f>
        <v>主板</v>
      </c>
      <c r="D404" s="16" t="str">
        <f>[1]!s_ipo_listeddate(A404)</f>
        <v>2017-06-22</v>
      </c>
      <c r="E404" s="16" t="str">
        <f>[1]!lastradeday_s("000002","")</f>
        <v>2026-06-22</v>
      </c>
      <c r="F404" s="16" t="str">
        <f>[1]!s_info_industry_csrc2023(A404,"",3)</f>
        <v>计算机、通信和其他电子设备制造业</v>
      </c>
      <c r="G404" s="16" t="str">
        <f>[1]!s_info_industry_csrc2023(A404,"",1)</f>
        <v>制造业</v>
      </c>
      <c r="H404" s="16">
        <f>[1]!s_is(A404,83,"FY","YTD","20251231",1,"",100000000)</f>
        <v>37.471324524899998</v>
      </c>
      <c r="I404" s="16">
        <f>[1]!s_is(A404,83,"FY","YTD","20241231",1,"",100000000)</f>
        <v>29.413740310300003</v>
      </c>
      <c r="J404" s="16">
        <f t="shared" si="18"/>
        <v>0.27393946263197333</v>
      </c>
      <c r="K404" s="16">
        <f>[1]!s_is(A404,61,"FY","YTD","20251231",1,"",100000000)</f>
        <v>1.4272041152999999</v>
      </c>
      <c r="L404" s="16">
        <f>[1]!s_is(A404,61,"FY","YTD","20241231",1,"",100000000)</f>
        <v>1.3557154</v>
      </c>
      <c r="M404" s="16">
        <f t="shared" si="19"/>
        <v>5.2731358882550053E-2</v>
      </c>
      <c r="N404" s="16">
        <f>[1]!s_fa_roe(A404,"20251231")</f>
        <v>8.7302</v>
      </c>
      <c r="O404" s="16">
        <f>[1]!s_stmnote_rdexp(A404,"20251231",1,10000)</f>
        <v>27547.575707</v>
      </c>
      <c r="P404" s="20">
        <f t="shared" si="20"/>
        <v>7.3516418371318615E-2</v>
      </c>
      <c r="Q404" s="16">
        <f>[1]!s_margin_tradingbalance(A404,"",10000)</f>
        <v>35710.712200000002</v>
      </c>
      <c r="R404" s="16">
        <f>[1]!s_margin_seclendingbalance(A404,"",10000)</f>
        <v>111.384</v>
      </c>
      <c r="S404" s="17">
        <f>[1]!s_val_ev(A404,"",100000000)</f>
        <v>114.9715192</v>
      </c>
      <c r="T404" s="17">
        <f>[1]!share_freesharesmv(A404,"",100000000)</f>
        <v>53.456471483999998</v>
      </c>
      <c r="U404" s="17">
        <f>[1]!s_dq_amount_btin(A404,E404,100000000)</f>
        <v>5.4140657399999998</v>
      </c>
      <c r="V404" s="17">
        <f>[1]!s_dq_turn(A404,E404)</f>
        <v>7.1680400016793024</v>
      </c>
      <c r="W404" s="2">
        <f>[1]!s_pq_amount(A404,"20260101","",100000000)</f>
        <v>441.49274458999997</v>
      </c>
      <c r="X404" s="2">
        <f>[1]!s_pq_avgamount(A404,"20260101","",100000000)</f>
        <v>4.0135704053636365</v>
      </c>
      <c r="Y404" s="17">
        <f>[1]!s_ipo_dilutedpe(A404)</f>
        <v>22.98</v>
      </c>
      <c r="Z404" s="12">
        <f>[1]!s_ipo_collection_total(A404,100000000)</f>
        <v>2.3896320000000002</v>
      </c>
      <c r="AA404" s="2">
        <f>[1]!s_val_pe_ttm(A404,E404)</f>
        <v>86.731040954589844</v>
      </c>
      <c r="AB404" s="5">
        <f>[1]!s_info_zjtxornot1(A404,"")</f>
        <v>1</v>
      </c>
      <c r="AC404" s="22" t="str">
        <f>[1]!s_info_nature1(A404,"")</f>
        <v>民营企业</v>
      </c>
      <c r="AD404" s="6" t="str">
        <f>[1]!s_info_city(A404)</f>
        <v>深圳市</v>
      </c>
      <c r="AE404" s="6" t="str">
        <f>[1]!s_info_province(A404)</f>
        <v>广东省</v>
      </c>
      <c r="AF404">
        <v>114.085947</v>
      </c>
      <c r="AG404">
        <v>22.547000000000001</v>
      </c>
    </row>
    <row r="405" spans="1:33" x14ac:dyDescent="0.3">
      <c r="A405" s="12" t="s">
        <v>1433</v>
      </c>
      <c r="B405" s="12" t="s">
        <v>1434</v>
      </c>
      <c r="C405" s="16" t="str">
        <f>[1]!s_info_mkt(A405)</f>
        <v>主板</v>
      </c>
      <c r="D405" s="16" t="str">
        <f>[1]!s_ipo_listeddate(A405)</f>
        <v>2001-08-28</v>
      </c>
      <c r="E405" s="16" t="str">
        <f>[1]!lastradeday_s("000002","")</f>
        <v>2026-06-22</v>
      </c>
      <c r="F405" s="16" t="str">
        <f>[1]!s_info_industry_csrc2023(A405,"",3)</f>
        <v>批发业</v>
      </c>
      <c r="G405" s="16" t="str">
        <f>[1]!s_info_industry_csrc2023(A405,"",1)</f>
        <v>批发和零售业</v>
      </c>
      <c r="H405" s="16">
        <f>[1]!s_is(A405,83,"FY","YTD","20251231",1,"",100000000)</f>
        <v>2.4648667143000003</v>
      </c>
      <c r="I405" s="16">
        <f>[1]!s_is(A405,83,"FY","YTD","20241231",1,"",100000000)</f>
        <v>3.2385983031999999</v>
      </c>
      <c r="J405" s="16">
        <f t="shared" si="18"/>
        <v>-0.23890940353284618</v>
      </c>
      <c r="K405" s="16">
        <f>[1]!s_is(A405,61,"FY","YTD","20251231",1,"",100000000)</f>
        <v>0.1438450342</v>
      </c>
      <c r="L405" s="16">
        <f>[1]!s_is(A405,61,"FY","YTD","20241231",1,"",100000000)</f>
        <v>-4.7446212497000007</v>
      </c>
      <c r="M405" s="16">
        <f t="shared" si="19"/>
        <v>1.0303174956713552</v>
      </c>
      <c r="N405" s="16">
        <f>[1]!s_fa_roe(A405,"20251231")</f>
        <v>13.1662</v>
      </c>
      <c r="O405" s="16">
        <f>[1]!s_stmnote_rdexp(A405,"20251231",1,10000)</f>
        <v>0</v>
      </c>
      <c r="P405" s="20">
        <f t="shared" si="20"/>
        <v>0</v>
      </c>
      <c r="Q405" s="16">
        <f>[1]!s_margin_tradingbalance(A405,"",10000)</f>
        <v>2393.8926000000001</v>
      </c>
      <c r="R405" s="16">
        <f>[1]!s_margin_seclendingbalance(A405,"",10000)</f>
        <v>0</v>
      </c>
      <c r="S405" s="17">
        <f>[1]!s_val_ev(A405,"",100000000)</f>
        <v>0.71379999999999999</v>
      </c>
      <c r="T405" s="17">
        <f>[1]!share_freesharesmv(A405,"",100000000)</f>
        <v>0.28565560480000002</v>
      </c>
      <c r="U405" s="17">
        <f>[1]!s_dq_amount_btin(A405,E405,100000000)</f>
        <v>2.8536229999999999E-2</v>
      </c>
      <c r="V405" s="17">
        <f>[1]!s_dq_turn(A405,E405)</f>
        <v>4.1573078313253014</v>
      </c>
      <c r="W405" s="2">
        <f>[1]!s_pq_amount(A405,"20260101","",100000000)</f>
        <v>20.207289939999999</v>
      </c>
      <c r="X405" s="2">
        <f>[1]!s_pq_avgamount(A405,"20260101","",100000000)</f>
        <v>0.23496848767441861</v>
      </c>
      <c r="Y405" s="17">
        <f>[1]!s_ipo_dilutedpe(A405)</f>
        <v>45.45</v>
      </c>
      <c r="Z405" s="12">
        <f>[1]!s_ipo_collection_total(A405,100000000)</f>
        <v>2</v>
      </c>
      <c r="AA405" s="2">
        <f>[1]!s_val_pe_ttm(A405,E405)</f>
        <v>4.5731964111328125</v>
      </c>
      <c r="AB405" s="5">
        <f>[1]!s_info_zjtxornot1(A405,"")</f>
        <v>0</v>
      </c>
      <c r="AC405" s="22" t="str">
        <f>[1]!s_info_nature1(A405,"")</f>
        <v>民营企业</v>
      </c>
      <c r="AD405" s="6" t="str">
        <f>[1]!s_info_city(A405)</f>
        <v>浏阳市</v>
      </c>
      <c r="AE405" s="6" t="str">
        <f>[1]!s_info_province(A405)</f>
        <v>湖南省</v>
      </c>
      <c r="AF405">
        <v>113.721985</v>
      </c>
      <c r="AG405">
        <v>28.234472</v>
      </c>
    </row>
    <row r="406" spans="1:33" x14ac:dyDescent="0.3">
      <c r="A406" s="12" t="s">
        <v>1435</v>
      </c>
      <c r="B406" s="12" t="s">
        <v>1436</v>
      </c>
      <c r="C406" s="16" t="str">
        <f>[1]!s_info_mkt(A406)</f>
        <v>主板</v>
      </c>
      <c r="D406" s="16" t="str">
        <f>[1]!s_ipo_listeddate(A406)</f>
        <v>2016-12-15</v>
      </c>
      <c r="E406" s="16" t="str">
        <f>[1]!lastradeday_s("000002","")</f>
        <v>2026-06-22</v>
      </c>
      <c r="F406" s="16" t="str">
        <f>[1]!s_info_industry_csrc2023(A406,"",3)</f>
        <v>家具制造业</v>
      </c>
      <c r="G406" s="16" t="str">
        <f>[1]!s_info_industry_csrc2023(A406,"",1)</f>
        <v>制造业</v>
      </c>
      <c r="H406" s="16">
        <f>[1]!s_is(A406,83,"FY","YTD","20251231",1,"",100000000)</f>
        <v>5.5570693983000004</v>
      </c>
      <c r="I406" s="16">
        <f>[1]!s_is(A406,83,"FY","YTD","20241231",1,"",100000000)</f>
        <v>1.8111795113</v>
      </c>
      <c r="J406" s="16">
        <f t="shared" si="18"/>
        <v>2.0682046498589939</v>
      </c>
      <c r="K406" s="16">
        <f>[1]!s_is(A406,61,"FY","YTD","20251231",1,"",100000000)</f>
        <v>-0.59328373540000001</v>
      </c>
      <c r="L406" s="16">
        <f>[1]!s_is(A406,61,"FY","YTD","20241231",1,"",100000000)</f>
        <v>-1.2247936411</v>
      </c>
      <c r="M406" s="16">
        <f t="shared" si="19"/>
        <v>0.51560514727430684</v>
      </c>
      <c r="N406" s="16">
        <f>[1]!s_fa_roe(A406,"20251231")</f>
        <v>-25.2455</v>
      </c>
      <c r="O406" s="16">
        <f>[1]!s_stmnote_rdexp(A406,"20251231",1,10000)</f>
        <v>637.79331200000001</v>
      </c>
      <c r="P406" s="20">
        <f t="shared" si="20"/>
        <v>1.147715218735817E-2</v>
      </c>
      <c r="Q406" s="16">
        <f>[1]!s_margin_tradingbalance(A406,"",10000)</f>
        <v>0</v>
      </c>
      <c r="R406" s="16">
        <f>[1]!s_margin_seclendingbalance(A406,"",10000)</f>
        <v>0</v>
      </c>
      <c r="S406" s="17">
        <f>[1]!s_val_ev(A406,"",100000000)</f>
        <v>160.41009600000001</v>
      </c>
      <c r="T406" s="17">
        <f>[1]!share_freesharesmv(A406,"",100000000)</f>
        <v>63.417205813499997</v>
      </c>
      <c r="U406" s="17">
        <f>[1]!s_dq_amount_btin(A406,E406,100000000)</f>
        <v>0.73870480000000005</v>
      </c>
      <c r="V406" s="17">
        <f>[1]!s_dq_turn(A406,E406)</f>
        <v>0.46027775240530994</v>
      </c>
      <c r="W406" s="2">
        <f>[1]!s_pq_amount(A406,"20260101","",100000000)</f>
        <v>97.342441489999999</v>
      </c>
      <c r="X406" s="2">
        <f>[1]!s_pq_avgamount(A406,"20260101","",100000000)</f>
        <v>0.88493128627272721</v>
      </c>
      <c r="Y406" s="17">
        <f>[1]!s_ipo_dilutedpe(A406)</f>
        <v>22.97</v>
      </c>
      <c r="Z406" s="12">
        <f>[1]!s_ipo_collection_total(A406,100000000)</f>
        <v>4.2649860500000001</v>
      </c>
      <c r="AA406" s="2">
        <f>[1]!s_val_pe_ttm(A406,E406)</f>
        <v>-303.80810546875</v>
      </c>
      <c r="AB406" s="5">
        <f>[1]!s_info_zjtxornot1(A406,"")</f>
        <v>0</v>
      </c>
      <c r="AC406" s="22" t="str">
        <f>[1]!s_info_nature1(A406,"")</f>
        <v>民营企业</v>
      </c>
      <c r="AD406" s="6" t="str">
        <f>[1]!s_info_city(A406)</f>
        <v>南通市</v>
      </c>
      <c r="AE406" s="6" t="str">
        <f>[1]!s_info_province(A406)</f>
        <v>江苏省</v>
      </c>
      <c r="AF406">
        <v>120.864608</v>
      </c>
      <c r="AG406">
        <v>32.016212000000003</v>
      </c>
    </row>
    <row r="407" spans="1:33" x14ac:dyDescent="0.3">
      <c r="A407" s="12" t="s">
        <v>1437</v>
      </c>
      <c r="B407" s="12" t="s">
        <v>1438</v>
      </c>
      <c r="C407" s="16" t="str">
        <f>[1]!s_info_mkt(A407)</f>
        <v>创业板</v>
      </c>
      <c r="D407" s="16" t="str">
        <f>[1]!s_ipo_listeddate(A407)</f>
        <v>2018-02-01</v>
      </c>
      <c r="E407" s="16" t="str">
        <f>[1]!lastradeday_s("000002","")</f>
        <v>2026-06-22</v>
      </c>
      <c r="F407" s="16" t="str">
        <f>[1]!s_info_industry_csrc2023(A407,"",3)</f>
        <v>计算机、通信和其他电子设备制造业</v>
      </c>
      <c r="G407" s="16" t="str">
        <f>[1]!s_info_industry_csrc2023(A407,"",1)</f>
        <v>制造业</v>
      </c>
      <c r="H407" s="16">
        <f>[1]!s_is(A407,83,"FY","YTD","20251231",1,"",100000000)</f>
        <v>18.602442801700001</v>
      </c>
      <c r="I407" s="16">
        <f>[1]!s_is(A407,83,"FY","YTD","20241231",1,"",100000000)</f>
        <v>15.586790219300001</v>
      </c>
      <c r="J407" s="16">
        <f t="shared" si="18"/>
        <v>0.19347489380244132</v>
      </c>
      <c r="K407" s="16">
        <f>[1]!s_is(A407,61,"FY","YTD","20251231",1,"",100000000)</f>
        <v>0.82939209380000001</v>
      </c>
      <c r="L407" s="16">
        <f>[1]!s_is(A407,61,"FY","YTD","20241231",1,"",100000000)</f>
        <v>0.11383724960000001</v>
      </c>
      <c r="M407" s="16">
        <f t="shared" si="19"/>
        <v>6.2857706657030823</v>
      </c>
      <c r="N407" s="16">
        <f>[1]!s_fa_roe(A407,"20251231")</f>
        <v>3.2124999999999999</v>
      </c>
      <c r="O407" s="16">
        <f>[1]!s_stmnote_rdexp(A407,"20251231",1,10000)</f>
        <v>8559.1928470000003</v>
      </c>
      <c r="P407" s="20">
        <f t="shared" si="20"/>
        <v>4.6011123045720699E-2</v>
      </c>
      <c r="Q407" s="16">
        <f>[1]!s_margin_tradingbalance(A407,"",10000)</f>
        <v>52360.082699999999</v>
      </c>
      <c r="R407" s="16">
        <f>[1]!s_margin_seclendingbalance(A407,"",10000)</f>
        <v>107.7483</v>
      </c>
      <c r="S407" s="17">
        <f>[1]!s_val_ev(A407,"",100000000)</f>
        <v>122.9787832001</v>
      </c>
      <c r="T407" s="17">
        <f>[1]!share_freesharesmv(A407,"",100000000)</f>
        <v>77.700269308199992</v>
      </c>
      <c r="U407" s="17">
        <f>[1]!s_dq_amount_btin(A407,E407,100000000)</f>
        <v>9.7208346799999994</v>
      </c>
      <c r="V407" s="17">
        <f>[1]!s_dq_turn(A407,E407)</f>
        <v>8.6405065405453865</v>
      </c>
      <c r="W407" s="2">
        <f>[1]!s_pq_amount(A407,"20260101","",100000000)</f>
        <v>908.55230914000003</v>
      </c>
      <c r="X407" s="2">
        <f>[1]!s_pq_avgamount(A407,"20260101","",100000000)</f>
        <v>8.2595664467272716</v>
      </c>
      <c r="Y407" s="17">
        <f>[1]!s_ipo_dilutedpe(A407)</f>
        <v>22.99</v>
      </c>
      <c r="Z407" s="12">
        <f>[1]!s_ipo_collection_total(A407,100000000)</f>
        <v>6.8684000000000003</v>
      </c>
      <c r="AA407" s="2">
        <f>[1]!s_val_pe_ttm(A407,E407)</f>
        <v>143.74853515625</v>
      </c>
      <c r="AB407" s="5">
        <f>[1]!s_info_zjtxornot1(A407,"")</f>
        <v>0</v>
      </c>
      <c r="AC407" s="22" t="str">
        <f>[1]!s_info_nature1(A407,"")</f>
        <v>民营企业</v>
      </c>
      <c r="AD407" s="6" t="str">
        <f>[1]!s_info_city(A407)</f>
        <v>深圳市</v>
      </c>
      <c r="AE407" s="6" t="str">
        <f>[1]!s_info_province(A407)</f>
        <v>广东省</v>
      </c>
      <c r="AF407">
        <v>114.085947</v>
      </c>
      <c r="AG407">
        <v>22.547000000000001</v>
      </c>
    </row>
    <row r="408" spans="1:33" x14ac:dyDescent="0.3">
      <c r="A408" s="12" t="s">
        <v>1439</v>
      </c>
      <c r="B408" s="12" t="s">
        <v>1440</v>
      </c>
      <c r="C408" s="16" t="str">
        <f>[1]!s_info_mkt(A408)</f>
        <v>主板</v>
      </c>
      <c r="D408" s="16" t="str">
        <f>[1]!s_ipo_listeddate(A408)</f>
        <v>2017-07-12</v>
      </c>
      <c r="E408" s="16" t="str">
        <f>[1]!lastradeday_s("000002","")</f>
        <v>2026-06-22</v>
      </c>
      <c r="F408" s="16" t="str">
        <f>[1]!s_info_industry_csrc2023(A408,"",3)</f>
        <v>计算机、通信和其他电子设备制造业</v>
      </c>
      <c r="G408" s="16" t="str">
        <f>[1]!s_info_industry_csrc2023(A408,"",1)</f>
        <v>制造业</v>
      </c>
      <c r="H408" s="16">
        <f>[1]!s_is(A408,83,"FY","YTD","20251231",1,"",100000000)</f>
        <v>21.0779534405</v>
      </c>
      <c r="I408" s="16">
        <f>[1]!s_is(A408,83,"FY","YTD","20241231",1,"",100000000)</f>
        <v>19.8075270981</v>
      </c>
      <c r="J408" s="16">
        <f t="shared" si="18"/>
        <v>6.4138563895836498E-2</v>
      </c>
      <c r="K408" s="16">
        <f>[1]!s_is(A408,61,"FY","YTD","20251231",1,"",100000000)</f>
        <v>-0.6379361965</v>
      </c>
      <c r="L408" s="16">
        <f>[1]!s_is(A408,61,"FY","YTD","20241231",1,"",100000000)</f>
        <v>0.1151792542</v>
      </c>
      <c r="M408" s="16">
        <f t="shared" si="19"/>
        <v>-6.5386380206306285</v>
      </c>
      <c r="N408" s="16">
        <f>[1]!s_fa_roe(A408,"20251231")</f>
        <v>-4.1687000000000003</v>
      </c>
      <c r="O408" s="16">
        <f>[1]!s_stmnote_rdexp(A408,"20251231",1,10000)</f>
        <v>21361.505842999999</v>
      </c>
      <c r="P408" s="20">
        <f t="shared" si="20"/>
        <v>0.10134525585370717</v>
      </c>
      <c r="Q408" s="16">
        <f>[1]!s_margin_tradingbalance(A408,"",10000)</f>
        <v>0</v>
      </c>
      <c r="R408" s="16">
        <f>[1]!s_margin_seclendingbalance(A408,"",10000)</f>
        <v>0</v>
      </c>
      <c r="S408" s="17">
        <f>[1]!s_val_ev(A408,"",100000000)</f>
        <v>70.7089555692</v>
      </c>
      <c r="T408" s="17">
        <f>[1]!share_freesharesmv(A408,"",100000000)</f>
        <v>37.850711347800008</v>
      </c>
      <c r="U408" s="17">
        <f>[1]!s_dq_amount_btin(A408,E408,100000000)</f>
        <v>0.12189294000000001</v>
      </c>
      <c r="V408" s="17">
        <f>[1]!s_dq_turn(A408,E408)</f>
        <v>0.17238684834017709</v>
      </c>
      <c r="W408" s="2">
        <f>[1]!s_pq_amount(A408,"20260101","",100000000)</f>
        <v>79.774298169999994</v>
      </c>
      <c r="X408" s="2">
        <f>[1]!s_pq_avgamount(A408,"20260101","",100000000)</f>
        <v>0.72522089245454546</v>
      </c>
      <c r="Y408" s="17">
        <f>[1]!s_ipo_dilutedpe(A408)</f>
        <v>22.99</v>
      </c>
      <c r="Z408" s="12">
        <f>[1]!s_ipo_collection_total(A408,100000000)</f>
        <v>3.2524999999999999</v>
      </c>
      <c r="AA408" s="2">
        <f>[1]!s_val_pe_ttm(A408,E408)</f>
        <v>-138.96243286132813</v>
      </c>
      <c r="AB408" s="5">
        <f>[1]!s_info_zjtxornot1(A408,"")</f>
        <v>0</v>
      </c>
      <c r="AC408" s="22" t="str">
        <f>[1]!s_info_nature1(A408,"")</f>
        <v>民营企业</v>
      </c>
      <c r="AD408" s="6" t="str">
        <f>[1]!s_info_city(A408)</f>
        <v>湖州市</v>
      </c>
      <c r="AE408" s="6" t="str">
        <f>[1]!s_info_province(A408)</f>
        <v>浙江省</v>
      </c>
      <c r="AF408">
        <v>120.10239799999999</v>
      </c>
      <c r="AG408">
        <v>30.867197999999998</v>
      </c>
    </row>
    <row r="409" spans="1:33" x14ac:dyDescent="0.3">
      <c r="A409" s="12" t="s">
        <v>1441</v>
      </c>
      <c r="B409" s="12" t="s">
        <v>1442</v>
      </c>
      <c r="C409" s="16" t="str">
        <f>[1]!s_info_mkt(A409)</f>
        <v>主板</v>
      </c>
      <c r="D409" s="16" t="str">
        <f>[1]!s_ipo_listeddate(A409)</f>
        <v>2001-05-08</v>
      </c>
      <c r="E409" s="16" t="str">
        <f>[1]!lastradeday_s("000002","")</f>
        <v>2026-06-22</v>
      </c>
      <c r="F409" s="16" t="str">
        <f>[1]!s_info_industry_csrc2023(A409,"",3)</f>
        <v>食品制造业</v>
      </c>
      <c r="G409" s="16" t="str">
        <f>[1]!s_info_industry_csrc2023(A409,"",1)</f>
        <v>制造业</v>
      </c>
      <c r="H409" s="16">
        <f>[1]!s_is(A409,83,"FY","YTD","20251231",1,"",100000000)</f>
        <v>3.4342344645999998</v>
      </c>
      <c r="I409" s="16">
        <f>[1]!s_is(A409,83,"FY","YTD","20241231",1,"",100000000)</f>
        <v>2.7026442662000001</v>
      </c>
      <c r="J409" s="16">
        <f t="shared" si="18"/>
        <v>0.27069422622483641</v>
      </c>
      <c r="K409" s="16">
        <f>[1]!s_is(A409,61,"FY","YTD","20251231",1,"",100000000)</f>
        <v>-0.37320362700000004</v>
      </c>
      <c r="L409" s="16">
        <f>[1]!s_is(A409,61,"FY","YTD","20241231",1,"",100000000)</f>
        <v>-1.9876623398</v>
      </c>
      <c r="M409" s="16">
        <f t="shared" si="19"/>
        <v>0.81223992650705845</v>
      </c>
      <c r="N409" s="16">
        <f>[1]!s_fa_roe(A409,"20251231")</f>
        <v>-3.6808999999999998</v>
      </c>
      <c r="O409" s="16">
        <f>[1]!s_stmnote_rdexp(A409,"20251231",1,10000)</f>
        <v>1056.997384</v>
      </c>
      <c r="P409" s="20">
        <f t="shared" si="20"/>
        <v>3.0778253345701983E-2</v>
      </c>
      <c r="Q409" s="16">
        <f>[1]!s_margin_tradingbalance(A409,"",10000)</f>
        <v>3105.6871999999998</v>
      </c>
      <c r="R409" s="16">
        <f>[1]!s_margin_seclendingbalance(A409,"",10000)</f>
        <v>0</v>
      </c>
      <c r="S409" s="17">
        <f>[1]!s_val_ev(A409,"",100000000)</f>
        <v>31.055513198899998</v>
      </c>
      <c r="T409" s="17">
        <f>[1]!share_freesharesmv(A409,"",100000000)</f>
        <v>18.075017898200006</v>
      </c>
      <c r="U409" s="17">
        <f>[1]!s_dq_amount_btin(A409,E409,100000000)</f>
        <v>0.22842033</v>
      </c>
      <c r="V409" s="17">
        <f>[1]!s_dq_turn(A409,E409)</f>
        <v>0.73919029104349532</v>
      </c>
      <c r="W409" s="2">
        <f>[1]!s_pq_amount(A409,"20260101","",100000000)</f>
        <v>39.736876520000003</v>
      </c>
      <c r="X409" s="2">
        <f>[1]!s_pq_avgamount(A409,"20260101","",100000000)</f>
        <v>0.36124433200000006</v>
      </c>
      <c r="Y409" s="17">
        <f>[1]!s_ipo_dilutedpe(A409)</f>
        <v>0</v>
      </c>
      <c r="Z409" s="12">
        <f>[1]!s_ipo_collection_total(A409,100000000)</f>
        <v>1.988</v>
      </c>
      <c r="AA409" s="2">
        <f>[1]!s_val_pe_ttm(A409,E409)</f>
        <v>-49.677471160888672</v>
      </c>
      <c r="AB409" s="5">
        <f>[1]!s_info_zjtxornot1(A409,"")</f>
        <v>0</v>
      </c>
      <c r="AC409" s="22" t="str">
        <f>[1]!s_info_nature1(A409,"")</f>
        <v>民营企业</v>
      </c>
      <c r="AD409" s="6" t="str">
        <f>[1]!s_info_city(A409)</f>
        <v>西宁市</v>
      </c>
      <c r="AE409" s="6" t="str">
        <f>[1]!s_info_province(A409)</f>
        <v>青海省</v>
      </c>
      <c r="AF409">
        <v>101.778916</v>
      </c>
      <c r="AG409">
        <v>36.623178000000003</v>
      </c>
    </row>
    <row r="410" spans="1:33" x14ac:dyDescent="0.3">
      <c r="A410" s="12" t="s">
        <v>1443</v>
      </c>
      <c r="B410" s="12" t="s">
        <v>1444</v>
      </c>
      <c r="C410" s="16" t="str">
        <f>[1]!s_info_mkt(A410)</f>
        <v>主板</v>
      </c>
      <c r="D410" s="16" t="str">
        <f>[1]!s_ipo_listeddate(A410)</f>
        <v>2017-05-25</v>
      </c>
      <c r="E410" s="16" t="str">
        <f>[1]!lastradeday_s("000002","")</f>
        <v>2026-06-22</v>
      </c>
      <c r="F410" s="16" t="str">
        <f>[1]!s_info_industry_csrc2023(A410,"",3)</f>
        <v>橡胶和塑料制品业</v>
      </c>
      <c r="G410" s="16" t="str">
        <f>[1]!s_info_industry_csrc2023(A410,"",1)</f>
        <v>制造业</v>
      </c>
      <c r="H410" s="16">
        <f>[1]!s_is(A410,83,"FY","YTD","20251231",1,"",100000000)</f>
        <v>3.2979454223000002</v>
      </c>
      <c r="I410" s="16">
        <f>[1]!s_is(A410,83,"FY","YTD","20241231",1,"",100000000)</f>
        <v>1.6753254606999999</v>
      </c>
      <c r="J410" s="16">
        <f t="shared" si="18"/>
        <v>0.96854014319225024</v>
      </c>
      <c r="K410" s="16">
        <f>[1]!s_is(A410,61,"FY","YTD","20251231",1,"",100000000)</f>
        <v>0.43839858970000001</v>
      </c>
      <c r="L410" s="16">
        <f>[1]!s_is(A410,61,"FY","YTD","20241231",1,"",100000000)</f>
        <v>-8.8460906400000011E-2</v>
      </c>
      <c r="M410" s="16">
        <f t="shared" si="19"/>
        <v>5.9558455541667383</v>
      </c>
      <c r="N410" s="16">
        <f>[1]!s_fa_roe(A410,"20251231")</f>
        <v>10.063499999999999</v>
      </c>
      <c r="O410" s="16">
        <f>[1]!s_stmnote_rdexp(A410,"20251231",1,10000)</f>
        <v>1348.46064</v>
      </c>
      <c r="P410" s="20">
        <f t="shared" si="20"/>
        <v>4.0887900414664176E-2</v>
      </c>
      <c r="Q410" s="16">
        <f>[1]!s_margin_tradingbalance(A410,"",10000)</f>
        <v>0</v>
      </c>
      <c r="R410" s="16">
        <f>[1]!s_margin_seclendingbalance(A410,"",10000)</f>
        <v>0</v>
      </c>
      <c r="S410" s="17">
        <f>[1]!s_val_ev(A410,"",100000000)</f>
        <v>33.948897359999997</v>
      </c>
      <c r="T410" s="17">
        <f>[1]!share_freesharesmv(A410,"",100000000)</f>
        <v>11.22549036</v>
      </c>
      <c r="U410" s="17">
        <f>[1]!s_dq_amount_btin(A410,E410,100000000)</f>
        <v>0.60668317000000005</v>
      </c>
      <c r="V410" s="17">
        <f>[1]!s_dq_turn(A410,E410)</f>
        <v>1.7825384240992033</v>
      </c>
      <c r="W410" s="2">
        <f>[1]!s_pq_amount(A410,"20260101","",100000000)</f>
        <v>37.51844337</v>
      </c>
      <c r="X410" s="2">
        <f>[1]!s_pq_avgamount(A410,"20260101","",100000000)</f>
        <v>0.34107675790909087</v>
      </c>
      <c r="Y410" s="17">
        <f>[1]!s_ipo_dilutedpe(A410)</f>
        <v>22.98</v>
      </c>
      <c r="Z410" s="12">
        <f>[1]!s_ipo_collection_total(A410,100000000)</f>
        <v>1.635327</v>
      </c>
      <c r="AA410" s="2">
        <f>[1]!s_val_pe_ttm(A410,E410)</f>
        <v>82.361007690429688</v>
      </c>
      <c r="AB410" s="5">
        <f>[1]!s_info_zjtxornot1(A410,"")</f>
        <v>0</v>
      </c>
      <c r="AC410" s="22" t="str">
        <f>[1]!s_info_nature1(A410,"")</f>
        <v>外资企业</v>
      </c>
      <c r="AD410" s="6" t="str">
        <f>[1]!s_info_city(A410)</f>
        <v>上海市</v>
      </c>
      <c r="AE410" s="6" t="str">
        <f>[1]!s_info_province(A410)</f>
        <v>上海</v>
      </c>
      <c r="AF410">
        <v>121.472644</v>
      </c>
      <c r="AG410">
        <v>31.231705999999999</v>
      </c>
    </row>
    <row r="411" spans="1:33" x14ac:dyDescent="0.3">
      <c r="A411" s="12" t="s">
        <v>1445</v>
      </c>
      <c r="B411" s="12" t="s">
        <v>1446</v>
      </c>
      <c r="C411" s="16" t="str">
        <f>[1]!s_info_mkt(A411)</f>
        <v>科创板</v>
      </c>
      <c r="D411" s="16" t="str">
        <f>[1]!s_ipo_listeddate(A411)</f>
        <v>2021-02-08</v>
      </c>
      <c r="E411" s="16" t="str">
        <f>[1]!lastradeday_s("000002","")</f>
        <v>2026-06-22</v>
      </c>
      <c r="F411" s="16" t="str">
        <f>[1]!s_info_industry_csrc2023(A411,"",3)</f>
        <v>金属制品业</v>
      </c>
      <c r="G411" s="16" t="str">
        <f>[1]!s_info_industry_csrc2023(A411,"",1)</f>
        <v>制造业</v>
      </c>
      <c r="H411" s="16">
        <f>[1]!s_is(A411,83,"FY","YTD","20251231",1,"",100000000)</f>
        <v>10.004282337999999</v>
      </c>
      <c r="I411" s="16">
        <f>[1]!s_is(A411,83,"FY","YTD","20241231",1,"",100000000)</f>
        <v>7.5905728046000007</v>
      </c>
      <c r="J411" s="16">
        <f t="shared" si="18"/>
        <v>0.31798779822482626</v>
      </c>
      <c r="K411" s="16">
        <f>[1]!s_is(A411,61,"FY","YTD","20251231",1,"",100000000)</f>
        <v>1.8664518369999998</v>
      </c>
      <c r="L411" s="16">
        <f>[1]!s_is(A411,61,"FY","YTD","20241231",1,"",100000000)</f>
        <v>1.0695910094000001</v>
      </c>
      <c r="M411" s="16">
        <f t="shared" si="19"/>
        <v>0.74501451545204034</v>
      </c>
      <c r="N411" s="16">
        <f>[1]!s_fa_roe(A411,"20251231")</f>
        <v>12.6686</v>
      </c>
      <c r="O411" s="16">
        <f>[1]!s_stmnote_rdexp(A411,"20251231",1,10000)</f>
        <v>5268.7779469999996</v>
      </c>
      <c r="P411" s="20">
        <f t="shared" si="20"/>
        <v>5.2665226439953756E-2</v>
      </c>
      <c r="Q411" s="16">
        <f>[1]!s_margin_tradingbalance(A411,"",10000)</f>
        <v>69971.577600000004</v>
      </c>
      <c r="R411" s="16">
        <f>[1]!s_margin_seclendingbalance(A411,"",10000)</f>
        <v>107.56740000000001</v>
      </c>
      <c r="S411" s="17">
        <f>[1]!s_val_ev(A411,"",100000000)</f>
        <v>211.67198785599999</v>
      </c>
      <c r="T411" s="17">
        <f>[1]!share_freesharesmv(A411,"",100000000)</f>
        <v>127.07776446199999</v>
      </c>
      <c r="U411" s="17">
        <f>[1]!s_dq_amount_btin(A411,E411,100000000)</f>
        <v>11.950459840000001</v>
      </c>
      <c r="V411" s="17">
        <f>[1]!s_dq_turn(A411,E411)</f>
        <v>5.9524795453693971</v>
      </c>
      <c r="W411" s="2">
        <f>[1]!s_pq_amount(A411,"20260101","",100000000)</f>
        <v>503.95461619999998</v>
      </c>
      <c r="X411" s="2">
        <f>[1]!s_pq_avgamount(A411,"20260101","",100000000)</f>
        <v>4.5814056018181821</v>
      </c>
      <c r="Y411" s="17">
        <f>[1]!s_ipo_dilutedpe(A411)</f>
        <v>23.95</v>
      </c>
      <c r="Z411" s="12">
        <f>[1]!s_ipo_collection_total(A411,100000000)</f>
        <v>4.0806418000000004</v>
      </c>
      <c r="AA411" s="2">
        <f>[1]!s_val_pe_ttm(A411,E411)</f>
        <v>63.639633178710938</v>
      </c>
      <c r="AB411" s="5">
        <f>[1]!s_info_zjtxornot1(A411,"")</f>
        <v>0</v>
      </c>
      <c r="AC411" s="22" t="str">
        <f>[1]!s_info_nature1(A411,"")</f>
        <v>民营企业</v>
      </c>
      <c r="AD411" s="6" t="str">
        <f>[1]!s_info_city(A411)</f>
        <v>株洲市</v>
      </c>
      <c r="AE411" s="6" t="str">
        <f>[1]!s_info_province(A411)</f>
        <v>湖南省</v>
      </c>
      <c r="AF411">
        <v>113.151737</v>
      </c>
      <c r="AG411">
        <v>27.835806000000002</v>
      </c>
    </row>
    <row r="412" spans="1:33" x14ac:dyDescent="0.3">
      <c r="A412" s="12" t="s">
        <v>1447</v>
      </c>
      <c r="B412" s="12" t="s">
        <v>1448</v>
      </c>
      <c r="C412" s="16" t="str">
        <f>[1]!s_info_mkt(A412)</f>
        <v>主板</v>
      </c>
      <c r="D412" s="16" t="str">
        <f>[1]!s_ipo_listeddate(A412)</f>
        <v>2011-06-02</v>
      </c>
      <c r="E412" s="16" t="str">
        <f>[1]!lastradeday_s("000002","")</f>
        <v>2026-06-22</v>
      </c>
      <c r="F412" s="16" t="str">
        <f>[1]!s_info_industry_csrc2023(A412,"",3)</f>
        <v>化学原料和化学制品制造业</v>
      </c>
      <c r="G412" s="16" t="str">
        <f>[1]!s_info_industry_csrc2023(A412,"",1)</f>
        <v>制造业</v>
      </c>
      <c r="H412" s="16">
        <f>[1]!s_is(A412,83,"FY","YTD","20251231",1,"",100000000)</f>
        <v>73.308547262399998</v>
      </c>
      <c r="I412" s="16">
        <f>[1]!s_is(A412,83,"FY","YTD","20241231",1,"",100000000)</f>
        <v>78.164657946600002</v>
      </c>
      <c r="J412" s="16">
        <f t="shared" si="18"/>
        <v>-6.2126679905867066E-2</v>
      </c>
      <c r="K412" s="16">
        <f>[1]!s_is(A412,61,"FY","YTD","20251231",1,"",100000000)</f>
        <v>-0.7548954576000001</v>
      </c>
      <c r="L412" s="16">
        <f>[1]!s_is(A412,61,"FY","YTD","20241231",1,"",100000000)</f>
        <v>0.61773364980000001</v>
      </c>
      <c r="M412" s="16">
        <f t="shared" si="19"/>
        <v>-2.2220403694122997</v>
      </c>
      <c r="N412" s="16">
        <f>[1]!s_fa_roe(A412,"20251231")</f>
        <v>-3.3782000000000001</v>
      </c>
      <c r="O412" s="16">
        <f>[1]!s_stmnote_rdexp(A412,"20251231",1,10000)</f>
        <v>8830.7916789999999</v>
      </c>
      <c r="P412" s="20">
        <f t="shared" si="20"/>
        <v>1.2046060123645799E-2</v>
      </c>
      <c r="Q412" s="16">
        <f>[1]!s_margin_tradingbalance(A412,"",10000)</f>
        <v>0</v>
      </c>
      <c r="R412" s="16">
        <f>[1]!s_margin_seclendingbalance(A412,"",10000)</f>
        <v>0</v>
      </c>
      <c r="S412" s="17">
        <f>[1]!s_val_ev(A412,"",100000000)</f>
        <v>53.313216044200004</v>
      </c>
      <c r="T412" s="17">
        <f>[1]!share_freesharesmv(A412,"",100000000)</f>
        <v>39.646988744999994</v>
      </c>
      <c r="U412" s="17">
        <f>[1]!s_dq_amount_btin(A412,E412,100000000)</f>
        <v>9.1703168000000002</v>
      </c>
      <c r="V412" s="17">
        <f>[1]!s_dq_turn(A412,E412)</f>
        <v>21.536299330887381</v>
      </c>
      <c r="W412" s="2">
        <f>[1]!s_pq_amount(A412,"20260101","",100000000)</f>
        <v>279.93136592000002</v>
      </c>
      <c r="X412" s="2">
        <f>[1]!s_pq_avgamount(A412,"20260101","",100000000)</f>
        <v>2.5448305992727276</v>
      </c>
      <c r="Y412" s="17">
        <f>[1]!s_ipo_dilutedpe(A412)</f>
        <v>35.71</v>
      </c>
      <c r="Z412" s="12">
        <f>[1]!s_ipo_collection_total(A412,100000000)</f>
        <v>6.25</v>
      </c>
      <c r="AA412" s="2">
        <f>[1]!s_val_pe_ttm(A412,E412)</f>
        <v>-73.894241333007813</v>
      </c>
      <c r="AB412" s="5">
        <f>[1]!s_info_zjtxornot1(A412,"")</f>
        <v>1</v>
      </c>
      <c r="AC412" s="22" t="str">
        <f>[1]!s_info_nature1(A412,"")</f>
        <v>民营企业</v>
      </c>
      <c r="AD412" s="6" t="str">
        <f>[1]!s_info_city(A412)</f>
        <v>汕头市</v>
      </c>
      <c r="AE412" s="6" t="str">
        <f>[1]!s_info_province(A412)</f>
        <v>广东省</v>
      </c>
      <c r="AF412">
        <v>116.70846299999999</v>
      </c>
      <c r="AG412">
        <v>23.371020000000001</v>
      </c>
    </row>
    <row r="413" spans="1:33" x14ac:dyDescent="0.3">
      <c r="A413" s="12" t="s">
        <v>1449</v>
      </c>
      <c r="B413" s="12" t="s">
        <v>1450</v>
      </c>
      <c r="C413" s="16" t="str">
        <f>[1]!s_info_mkt(A413)</f>
        <v>创业板</v>
      </c>
      <c r="D413" s="16" t="str">
        <f>[1]!s_ipo_listeddate(A413)</f>
        <v>2010-08-12</v>
      </c>
      <c r="E413" s="16" t="str">
        <f>[1]!lastradeday_s("000002","")</f>
        <v>2026-06-22</v>
      </c>
      <c r="F413" s="16" t="str">
        <f>[1]!s_info_industry_csrc2023(A413,"",3)</f>
        <v>废弃资源综合利用业</v>
      </c>
      <c r="G413" s="16" t="str">
        <f>[1]!s_info_industry_csrc2023(A413,"",1)</f>
        <v>制造业</v>
      </c>
      <c r="H413" s="16">
        <f>[1]!s_is(A413,83,"FY","YTD","20251231",1,"",100000000)</f>
        <v>1.538664295</v>
      </c>
      <c r="I413" s="16">
        <f>[1]!s_is(A413,83,"FY","YTD","20241231",1,"",100000000)</f>
        <v>1.5512041628</v>
      </c>
      <c r="J413" s="16">
        <f t="shared" si="18"/>
        <v>-8.0839570320420107E-3</v>
      </c>
      <c r="K413" s="16">
        <f>[1]!s_is(A413,61,"FY","YTD","20251231",1,"",100000000)</f>
        <v>-0.60615203659999994</v>
      </c>
      <c r="L413" s="16">
        <f>[1]!s_is(A413,61,"FY","YTD","20241231",1,"",100000000)</f>
        <v>-1.1538980915000001</v>
      </c>
      <c r="M413" s="16">
        <f t="shared" si="19"/>
        <v>0.47469188044843919</v>
      </c>
      <c r="N413" s="16">
        <f>[1]!s_fa_roe(A413,"20251231")</f>
        <v>-12.5801</v>
      </c>
      <c r="O413" s="16">
        <f>[1]!s_stmnote_rdexp(A413,"20251231",1,10000)</f>
        <v>901.26233100000002</v>
      </c>
      <c r="P413" s="20">
        <f t="shared" si="20"/>
        <v>5.8574331901293644E-2</v>
      </c>
      <c r="Q413" s="16">
        <f>[1]!s_margin_tradingbalance(A413,"",10000)</f>
        <v>0</v>
      </c>
      <c r="R413" s="16">
        <f>[1]!s_margin_seclendingbalance(A413,"",10000)</f>
        <v>0</v>
      </c>
      <c r="S413" s="17">
        <f>[1]!s_val_ev(A413,"",100000000)</f>
        <v>26.519683499999999</v>
      </c>
      <c r="T413" s="17">
        <f>[1]!share_freesharesmv(A413,"",100000000)</f>
        <v>19.254441185000001</v>
      </c>
      <c r="U413" s="17">
        <f>[1]!s_dq_amount_btin(A413,E413,100000000)</f>
        <v>1.1626631000000001</v>
      </c>
      <c r="V413" s="17">
        <f>[1]!s_dq_turn(A413,E413)</f>
        <v>4.4013856278904866</v>
      </c>
      <c r="W413" s="2">
        <f>[1]!s_pq_amount(A413,"20260101","",100000000)</f>
        <v>91.416235299999997</v>
      </c>
      <c r="X413" s="2">
        <f>[1]!s_pq_avgamount(A413,"20260101","",100000000)</f>
        <v>0.83105668454545456</v>
      </c>
      <c r="Y413" s="17">
        <f>[1]!s_ipo_dilutedpe(A413)</f>
        <v>43.43</v>
      </c>
      <c r="Z413" s="12">
        <f>[1]!s_ipo_collection_total(A413,100000000)</f>
        <v>4.7578500000000004</v>
      </c>
      <c r="AA413" s="2">
        <f>[1]!s_val_pe_ttm(A413,E413)</f>
        <v>-46.628684997558594</v>
      </c>
      <c r="AB413" s="5">
        <f>[1]!s_info_zjtxornot1(A413,"")</f>
        <v>0</v>
      </c>
      <c r="AC413" s="22" t="str">
        <f>[1]!s_info_nature1(A413,"")</f>
        <v>民营企业</v>
      </c>
      <c r="AD413" s="6" t="str">
        <f>[1]!s_info_city(A413)</f>
        <v>西安市</v>
      </c>
      <c r="AE413" s="6" t="str">
        <f>[1]!s_info_province(A413)</f>
        <v>陕西省</v>
      </c>
      <c r="AF413">
        <v>108.948024</v>
      </c>
      <c r="AG413">
        <v>34.263160999999997</v>
      </c>
    </row>
    <row r="414" spans="1:33" x14ac:dyDescent="0.3">
      <c r="A414" s="12" t="s">
        <v>1451</v>
      </c>
      <c r="B414" s="12" t="s">
        <v>1452</v>
      </c>
      <c r="C414" s="16" t="str">
        <f>[1]!s_info_mkt(A414)</f>
        <v>创业板</v>
      </c>
      <c r="D414" s="16" t="str">
        <f>[1]!s_ipo_listeddate(A414)</f>
        <v>2021-04-21</v>
      </c>
      <c r="E414" s="16" t="str">
        <f>[1]!lastradeday_s("000002","")</f>
        <v>2026-06-22</v>
      </c>
      <c r="F414" s="16" t="str">
        <f>[1]!s_info_industry_csrc2023(A414,"",3)</f>
        <v>批发业</v>
      </c>
      <c r="G414" s="16" t="str">
        <f>[1]!s_info_industry_csrc2023(A414,"",1)</f>
        <v>批发和零售业</v>
      </c>
      <c r="H414" s="16">
        <f>[1]!s_is(A414,83,"FY","YTD","20251231",1,"",100000000)</f>
        <v>85.480714431099997</v>
      </c>
      <c r="I414" s="16">
        <f>[1]!s_is(A414,83,"FY","YTD","20241231",1,"",100000000)</f>
        <v>65.455949905099999</v>
      </c>
      <c r="J414" s="16">
        <f t="shared" si="18"/>
        <v>0.30592733823330809</v>
      </c>
      <c r="K414" s="16">
        <f>[1]!s_is(A414,61,"FY","YTD","20251231",1,"",100000000)</f>
        <v>3.0286622011</v>
      </c>
      <c r="L414" s="16">
        <f>[1]!s_is(A414,61,"FY","YTD","20241231",1,"",100000000)</f>
        <v>0.70798752959999989</v>
      </c>
      <c r="M414" s="16">
        <f t="shared" si="19"/>
        <v>3.2778468185889365</v>
      </c>
      <c r="N414" s="16">
        <f>[1]!s_fa_roe(A414,"20251231")</f>
        <v>13.195399999999999</v>
      </c>
      <c r="O414" s="16">
        <f>[1]!s_stmnote_rdexp(A414,"20251231",1,10000)</f>
        <v>2138.0340230000002</v>
      </c>
      <c r="P414" s="20">
        <f t="shared" si="20"/>
        <v>2.5011887619672615E-3</v>
      </c>
      <c r="Q414" s="16">
        <f>[1]!s_margin_tradingbalance(A414,"",10000)</f>
        <v>102563.0099</v>
      </c>
      <c r="R414" s="16">
        <f>[1]!s_margin_seclendingbalance(A414,"",10000)</f>
        <v>104.35299999999999</v>
      </c>
      <c r="S414" s="17">
        <f>[1]!s_val_ev(A414,"",100000000)</f>
        <v>292.93918954560002</v>
      </c>
      <c r="T414" s="17">
        <f>[1]!share_freesharesmv(A414,"",100000000)</f>
        <v>164.98785085120002</v>
      </c>
      <c r="U414" s="17">
        <f>[1]!s_dq_amount_btin(A414,E414,100000000)</f>
        <v>45.998836740000002</v>
      </c>
      <c r="V414" s="17">
        <f>[1]!s_dq_turn(A414,E414)</f>
        <v>22.173113728999827</v>
      </c>
      <c r="W414" s="2">
        <f>[1]!s_pq_amount(A414,"20260101","",100000000)</f>
        <v>1678.0969901399999</v>
      </c>
      <c r="X414" s="2">
        <f>[1]!s_pq_avgamount(A414,"20260101","",100000000)</f>
        <v>15.255427183090909</v>
      </c>
      <c r="Y414" s="17">
        <f>[1]!s_ipo_dilutedpe(A414)</f>
        <v>26.49</v>
      </c>
      <c r="Z414" s="12">
        <f>[1]!s_ipo_collection_total(A414,100000000)</f>
        <v>2.7619199999999999</v>
      </c>
      <c r="AA414" s="2">
        <f>[1]!s_val_pe_ttm(A414,E414)</f>
        <v>56.027393341064453</v>
      </c>
      <c r="AB414" s="5">
        <f>[1]!s_info_zjtxornot1(A414,"")</f>
        <v>0</v>
      </c>
      <c r="AC414" s="22" t="str">
        <f>[1]!s_info_nature1(A414,"")</f>
        <v>民营企业</v>
      </c>
      <c r="AD414" s="6" t="str">
        <f>[1]!s_info_city(A414)</f>
        <v>南京市</v>
      </c>
      <c r="AE414" s="6" t="str">
        <f>[1]!s_info_province(A414)</f>
        <v>江苏省</v>
      </c>
      <c r="AF414">
        <v>118.767413</v>
      </c>
      <c r="AG414">
        <v>32.041544000000002</v>
      </c>
    </row>
    <row r="415" spans="1:33" x14ac:dyDescent="0.3">
      <c r="A415" s="12" t="s">
        <v>32</v>
      </c>
      <c r="B415" s="12" t="s">
        <v>33</v>
      </c>
      <c r="C415" s="16" t="str">
        <f>[1]!s_info_mkt(A415)</f>
        <v>北证</v>
      </c>
      <c r="D415" s="16" t="str">
        <f>[1]!s_ipo_listeddate(A415)</f>
        <v>2023-12-21</v>
      </c>
      <c r="E415" s="16" t="str">
        <f>[1]!lastradeday_s("000002","")</f>
        <v>2026-06-22</v>
      </c>
      <c r="F415" s="16" t="str">
        <f>[1]!s_info_industry_csrc2023(A415,"",3)</f>
        <v>专用设备制造业</v>
      </c>
      <c r="G415" s="16" t="str">
        <f>[1]!s_info_industry_csrc2023(A415,"",1)</f>
        <v>制造业</v>
      </c>
      <c r="H415" s="16">
        <f>[1]!s_is(A415,83,"FY","YTD","20251231",1,"",100000000)</f>
        <v>0.96424523290000008</v>
      </c>
      <c r="I415" s="16">
        <f>[1]!s_is(A415,83,"FY","YTD","20241231",1,"",100000000)</f>
        <v>1.2486531223999999</v>
      </c>
      <c r="J415" s="16">
        <f t="shared" si="18"/>
        <v>-0.2277717361194338</v>
      </c>
      <c r="K415" s="16">
        <f>[1]!s_is(A415,61,"FY","YTD","20251231",1,"",100000000)</f>
        <v>4.4355296199999998E-2</v>
      </c>
      <c r="L415" s="16">
        <f>[1]!s_is(A415,61,"FY","YTD","20241231",1,"",100000000)</f>
        <v>0.20080348780000001</v>
      </c>
      <c r="M415" s="16">
        <f t="shared" si="19"/>
        <v>-0.7791109273750374</v>
      </c>
      <c r="N415" s="16">
        <f>[1]!s_fa_roe(A415,"20251231")</f>
        <v>1.5752999999999999</v>
      </c>
      <c r="O415" s="16">
        <f>[1]!s_stmnote_rdexp(A415,"20251231",1,10000)</f>
        <v>710.25772599999993</v>
      </c>
      <c r="P415" s="20">
        <f t="shared" si="20"/>
        <v>7.3659449045330089E-2</v>
      </c>
      <c r="Q415" s="16">
        <f>[1]!s_margin_tradingbalance(A415,"",10000)</f>
        <v>1268.9482</v>
      </c>
      <c r="R415" s="16">
        <f>[1]!s_margin_seclendingbalance(A415,"",10000)</f>
        <v>0</v>
      </c>
      <c r="S415" s="17">
        <f>[1]!s_val_ev(A415,"",100000000)</f>
        <v>17.902791000000001</v>
      </c>
      <c r="T415" s="17">
        <f>[1]!share_freesharesmv(A415,"",100000000)</f>
        <v>5.2846489800000001</v>
      </c>
      <c r="U415" s="17">
        <f>[1]!s_dq_amount_btin(A415,E415,100000000)</f>
        <v>0.85360689000000001</v>
      </c>
      <c r="V415" s="17">
        <f>[1]!s_dq_turn(A415,E415)</f>
        <v>8.8901367733281855</v>
      </c>
      <c r="W415" s="2">
        <f>[1]!s_pq_amount(A415,"20260101","",100000000)</f>
        <v>43.057119989999997</v>
      </c>
      <c r="X415" s="2">
        <f>[1]!s_pq_avgamount(A415,"20260101","",100000000)</f>
        <v>0.39142836354545452</v>
      </c>
      <c r="Y415" s="17">
        <f>[1]!s_ipo_dilutedpe(A415)</f>
        <v>18.61</v>
      </c>
      <c r="Z415" s="12">
        <f>[1]!s_ipo_collection_total(A415,100000000)</f>
        <v>1.4319299999999999</v>
      </c>
      <c r="AA415" s="2">
        <f>[1]!s_val_pe_ttm(A415,E415)</f>
        <v>386.36077880859375</v>
      </c>
      <c r="AB415" s="5">
        <f>[1]!s_info_zjtxornot1(A415,"")</f>
        <v>1</v>
      </c>
      <c r="AC415" s="22" t="str">
        <f>[1]!s_info_nature1(A415,"")</f>
        <v>民营企业</v>
      </c>
      <c r="AD415" s="6" t="str">
        <f>[1]!s_info_city(A415)</f>
        <v>宁波市</v>
      </c>
      <c r="AE415" s="6" t="str">
        <f>[1]!s_info_province(A415)</f>
        <v>浙江省</v>
      </c>
      <c r="AF415">
        <v>121.549792</v>
      </c>
      <c r="AG415">
        <v>29.868387999999999</v>
      </c>
    </row>
    <row r="416" spans="1:33" x14ac:dyDescent="0.3">
      <c r="A416" s="12" t="s">
        <v>1453</v>
      </c>
      <c r="B416" s="12" t="s">
        <v>1454</v>
      </c>
      <c r="C416" s="16" t="str">
        <f>[1]!s_info_mkt(A416)</f>
        <v>创业板</v>
      </c>
      <c r="D416" s="16" t="str">
        <f>[1]!s_ipo_listeddate(A416)</f>
        <v>2015-04-24</v>
      </c>
      <c r="E416" s="16" t="str">
        <f>[1]!lastradeday_s("000002","")</f>
        <v>2026-06-22</v>
      </c>
      <c r="F416" s="16" t="str">
        <f>[1]!s_info_industry_csrc2023(A416,"",3)</f>
        <v>软件和信息技术服务业</v>
      </c>
      <c r="G416" s="16" t="str">
        <f>[1]!s_info_industry_csrc2023(A416,"",1)</f>
        <v>信息传输、软件和信息技术服务业</v>
      </c>
      <c r="H416" s="16">
        <f>[1]!s_is(A416,83,"FY","YTD","20251231",1,"",100000000)</f>
        <v>56.736796838000004</v>
      </c>
      <c r="I416" s="16">
        <f>[1]!s_is(A416,83,"FY","YTD","20241231",1,"",100000000)</f>
        <v>43.648294774700005</v>
      </c>
      <c r="J416" s="16">
        <f t="shared" si="18"/>
        <v>0.29986284987441314</v>
      </c>
      <c r="K416" s="16">
        <f>[1]!s_is(A416,61,"FY","YTD","20251231",1,"",100000000)</f>
        <v>50.499386639199997</v>
      </c>
      <c r="L416" s="16">
        <f>[1]!s_is(A416,61,"FY","YTD","20241231",1,"",100000000)</f>
        <v>17.903361742600001</v>
      </c>
      <c r="M416" s="16">
        <f t="shared" si="19"/>
        <v>1.8206650440983754</v>
      </c>
      <c r="N416" s="16">
        <f>[1]!s_fa_roe(A416,"20251231")</f>
        <v>42.7562</v>
      </c>
      <c r="O416" s="16">
        <f>[1]!s_stmnote_rdexp(A416,"20251231",1,10000)</f>
        <v>20637.799224999999</v>
      </c>
      <c r="P416" s="20">
        <f t="shared" si="20"/>
        <v>3.6374628768569534E-2</v>
      </c>
      <c r="Q416" s="16">
        <f>[1]!s_margin_tradingbalance(A416,"",10000)</f>
        <v>430156.72120000003</v>
      </c>
      <c r="R416" s="16">
        <f>[1]!s_margin_seclendingbalance(A416,"",10000)</f>
        <v>782.80420000000004</v>
      </c>
      <c r="S416" s="17">
        <f>[1]!s_val_ev(A416,"",100000000)</f>
        <v>1411.47208718</v>
      </c>
      <c r="T416" s="17">
        <f>[1]!share_freesharesmv(A416,"",100000000)</f>
        <v>577.33284876000005</v>
      </c>
      <c r="U416" s="17">
        <f>[1]!s_dq_amount_btin(A416,E416,100000000)</f>
        <v>47.990785729999999</v>
      </c>
      <c r="V416" s="17">
        <f>[1]!s_dq_turn(A416,E416)</f>
        <v>3.3669199000879351</v>
      </c>
      <c r="W416" s="2">
        <f>[1]!s_pq_amount(A416,"20260101","",100000000)</f>
        <v>5805.8948215700002</v>
      </c>
      <c r="X416" s="2">
        <f>[1]!s_pq_avgamount(A416,"20260101","",100000000)</f>
        <v>55.825911745865383</v>
      </c>
      <c r="Y416" s="17">
        <f>[1]!s_ipo_dilutedpe(A416)</f>
        <v>22.55</v>
      </c>
      <c r="Z416" s="12">
        <f>[1]!s_ipo_collection_total(A416,100000000)</f>
        <v>4.7925000000000004</v>
      </c>
      <c r="AA416" s="2">
        <f>[1]!s_val_pe_ttm(A416,E416)</f>
        <v>27.133274078369141</v>
      </c>
      <c r="AB416" s="5">
        <f>[1]!s_info_zjtxornot1(A416,"")</f>
        <v>0</v>
      </c>
      <c r="AC416" s="22" t="str">
        <f>[1]!s_info_nature1(A416,"")</f>
        <v>民营企业</v>
      </c>
      <c r="AD416" s="6" t="str">
        <f>[1]!s_info_city(A416)</f>
        <v>廊坊市</v>
      </c>
      <c r="AE416" s="6" t="str">
        <f>[1]!s_info_province(A416)</f>
        <v>河北省</v>
      </c>
      <c r="AF416">
        <v>116.71387300000001</v>
      </c>
      <c r="AG416">
        <v>39.529243999999998</v>
      </c>
    </row>
    <row r="417" spans="1:33" x14ac:dyDescent="0.3">
      <c r="A417" s="12" t="s">
        <v>1455</v>
      </c>
      <c r="B417" s="12" t="s">
        <v>1456</v>
      </c>
      <c r="C417" s="16" t="str">
        <f>[1]!s_info_mkt(A417)</f>
        <v>主板</v>
      </c>
      <c r="D417" s="16" t="str">
        <f>[1]!s_ipo_listeddate(A417)</f>
        <v>2007-08-03</v>
      </c>
      <c r="E417" s="16" t="str">
        <f>[1]!lastradeday_s("000002","")</f>
        <v>2026-06-22</v>
      </c>
      <c r="F417" s="16" t="str">
        <f>[1]!s_info_industry_csrc2023(A417,"",3)</f>
        <v>化学原料和化学制品制造业</v>
      </c>
      <c r="G417" s="16" t="str">
        <f>[1]!s_info_industry_csrc2023(A417,"",1)</f>
        <v>制造业</v>
      </c>
      <c r="H417" s="16">
        <f>[1]!s_is(A417,83,"FY","YTD","20251231",1,"",100000000)</f>
        <v>77.835796547900003</v>
      </c>
      <c r="I417" s="16">
        <f>[1]!s_is(A417,83,"FY","YTD","20241231",1,"",100000000)</f>
        <v>68.745982753999996</v>
      </c>
      <c r="J417" s="16">
        <f t="shared" si="18"/>
        <v>0.13222319952028205</v>
      </c>
      <c r="K417" s="16">
        <f>[1]!s_is(A417,61,"FY","YTD","20251231",1,"",100000000)</f>
        <v>3.568170716</v>
      </c>
      <c r="L417" s="16">
        <f>[1]!s_is(A417,61,"FY","YTD","20241231",1,"",100000000)</f>
        <v>5.6507490703999999</v>
      </c>
      <c r="M417" s="16">
        <f t="shared" si="19"/>
        <v>-0.3685490770257438</v>
      </c>
      <c r="N417" s="16">
        <f>[1]!s_fa_roe(A417,"20251231")</f>
        <v>2.9643999999999999</v>
      </c>
      <c r="O417" s="16">
        <f>[1]!s_stmnote_rdexp(A417,"20251231",1,10000)</f>
        <v>14735.880719999999</v>
      </c>
      <c r="P417" s="20">
        <f t="shared" si="20"/>
        <v>1.8932009915170026E-2</v>
      </c>
      <c r="Q417" s="16">
        <f>[1]!s_margin_tradingbalance(A417,"",10000)</f>
        <v>68961.497499999998</v>
      </c>
      <c r="R417" s="16">
        <f>[1]!s_margin_seclendingbalance(A417,"",10000)</f>
        <v>94.442400000000006</v>
      </c>
      <c r="S417" s="17">
        <f>[1]!s_val_ev(A417,"",100000000)</f>
        <v>189.19160749509999</v>
      </c>
      <c r="T417" s="17">
        <f>[1]!share_freesharesmv(A417,"",100000000)</f>
        <v>124.83293269159999</v>
      </c>
      <c r="U417" s="17">
        <f>[1]!s_dq_amount_btin(A417,E417,100000000)</f>
        <v>8.8208123399999998</v>
      </c>
      <c r="V417" s="17">
        <f>[1]!s_dq_turn(A417,E417)</f>
        <v>4.7639231926732757</v>
      </c>
      <c r="W417" s="2">
        <f>[1]!s_pq_amount(A417,"20260101","",100000000)</f>
        <v>401.30188138</v>
      </c>
      <c r="X417" s="2">
        <f>[1]!s_pq_avgamount(A417,"20260101","",100000000)</f>
        <v>3.6481989216363639</v>
      </c>
      <c r="Y417" s="17">
        <f>[1]!s_ipo_dilutedpe(A417)</f>
        <v>25.36</v>
      </c>
      <c r="Z417" s="12">
        <f>[1]!s_ipo_collection_total(A417,100000000)</f>
        <v>3.3479999999999999</v>
      </c>
      <c r="AA417" s="2">
        <f>[1]!s_val_pe_ttm(A417,E417)</f>
        <v>57.925884246826172</v>
      </c>
      <c r="AB417" s="5">
        <f>[1]!s_info_zjtxornot1(A417,"")</f>
        <v>0</v>
      </c>
      <c r="AC417" s="22" t="str">
        <f>[1]!s_info_nature1(A417,"")</f>
        <v>民营企业</v>
      </c>
      <c r="AD417" s="6" t="str">
        <f>[1]!s_info_city(A417)</f>
        <v>白银市</v>
      </c>
      <c r="AE417" s="6" t="str">
        <f>[1]!s_info_province(A417)</f>
        <v>甘肃省</v>
      </c>
      <c r="AF417">
        <v>104.17360600000001</v>
      </c>
      <c r="AG417">
        <v>36.545679999999997</v>
      </c>
    </row>
    <row r="418" spans="1:33" x14ac:dyDescent="0.3">
      <c r="A418" s="12" t="s">
        <v>1457</v>
      </c>
      <c r="B418" s="12" t="s">
        <v>1458</v>
      </c>
      <c r="C418" s="16" t="str">
        <f>[1]!s_info_mkt(A418)</f>
        <v>主板</v>
      </c>
      <c r="D418" s="16" t="str">
        <f>[1]!s_ipo_listeddate(A418)</f>
        <v>2011-09-28</v>
      </c>
      <c r="E418" s="16" t="str">
        <f>[1]!lastradeday_s("000002","")</f>
        <v>2026-06-22</v>
      </c>
      <c r="F418" s="16" t="str">
        <f>[1]!s_info_industry_csrc2023(A418,"",3)</f>
        <v>汽车制造业</v>
      </c>
      <c r="G418" s="16" t="str">
        <f>[1]!s_info_industry_csrc2023(A418,"",1)</f>
        <v>制造业</v>
      </c>
      <c r="H418" s="16">
        <f>[1]!s_is(A418,83,"FY","YTD","20251231",1,"",100000000)</f>
        <v>2228.2423851624999</v>
      </c>
      <c r="I418" s="16">
        <f>[1]!s_is(A418,83,"FY","YTD","20241231",1,"",100000000)</f>
        <v>2021.9547233488001</v>
      </c>
      <c r="J418" s="16">
        <f t="shared" si="18"/>
        <v>0.10202387789971978</v>
      </c>
      <c r="K418" s="16">
        <f>[1]!s_is(A418,61,"FY","YTD","20251231",1,"",100000000)</f>
        <v>98.6528019016</v>
      </c>
      <c r="L418" s="16">
        <f>[1]!s_is(A418,61,"FY","YTD","20241231",1,"",100000000)</f>
        <v>126.9220417258</v>
      </c>
      <c r="M418" s="16">
        <f t="shared" si="19"/>
        <v>-0.22272916067070789</v>
      </c>
      <c r="N418" s="16">
        <f>[1]!s_fa_roe(A418,"20251231")</f>
        <v>11.8232</v>
      </c>
      <c r="O418" s="16">
        <f>[1]!s_stmnote_rdexp(A418,"20251231",1,10000)</f>
        <v>1037813.037991</v>
      </c>
      <c r="P418" s="20">
        <f t="shared" si="20"/>
        <v>4.6575410507475601E-2</v>
      </c>
      <c r="Q418" s="16">
        <f>[1]!s_margin_tradingbalance(A418,"",10000)</f>
        <v>56351.768600000003</v>
      </c>
      <c r="R418" s="16">
        <f>[1]!s_margin_seclendingbalance(A418,"",10000)</f>
        <v>686.72969999999998</v>
      </c>
      <c r="S418" s="17">
        <f>[1]!s_val_ev(A418,"",100000000)</f>
        <v>1264.7649072086799</v>
      </c>
      <c r="T418" s="17">
        <f>[1]!share_freesharesmv(A418,"",100000000)</f>
        <v>188.09885799560001</v>
      </c>
      <c r="U418" s="17">
        <f>[1]!s_dq_amount_btin(A418,E418,100000000)</f>
        <v>4.6259569300000001</v>
      </c>
      <c r="V418" s="17">
        <f>[1]!s_dq_turn(A418,E418)</f>
        <v>0.43579501124504011</v>
      </c>
      <c r="W418" s="2">
        <f>[1]!s_pq_amount(A418,"20260101","",100000000)</f>
        <v>400.56541063999998</v>
      </c>
      <c r="X418" s="2">
        <f>[1]!s_pq_avgamount(A418,"20260101","",100000000)</f>
        <v>3.641503733090909</v>
      </c>
      <c r="Y418" s="17">
        <f>[1]!s_ipo_dilutedpe(A418)</f>
        <v>14.94</v>
      </c>
      <c r="Z418" s="12">
        <f>[1]!s_ipo_collection_total(A418,100000000)</f>
        <v>39.551589999999997</v>
      </c>
      <c r="AA418" s="2">
        <f>[1]!s_val_pe_ttm(A418,E418)</f>
        <v>16.069120407104492</v>
      </c>
      <c r="AB418" s="5">
        <f>[1]!s_info_zjtxornot1(A418,"")</f>
        <v>0</v>
      </c>
      <c r="AC418" s="22" t="str">
        <f>[1]!s_info_nature1(A418,"")</f>
        <v>民营企业</v>
      </c>
      <c r="AD418" s="6" t="str">
        <f>[1]!s_info_city(A418)</f>
        <v>保定市</v>
      </c>
      <c r="AE418" s="6" t="str">
        <f>[1]!s_info_province(A418)</f>
        <v>河北省</v>
      </c>
      <c r="AF418">
        <v>115.482331</v>
      </c>
      <c r="AG418">
        <v>38.867657000000001</v>
      </c>
    </row>
    <row r="419" spans="1:33" x14ac:dyDescent="0.3">
      <c r="A419" s="12" t="s">
        <v>1459</v>
      </c>
      <c r="B419" s="12" t="s">
        <v>1460</v>
      </c>
      <c r="C419" s="16" t="str">
        <f>[1]!s_info_mkt(A419)</f>
        <v>主板</v>
      </c>
      <c r="D419" s="16" t="str">
        <f>[1]!s_ipo_listeddate(A419)</f>
        <v>2004-08-06</v>
      </c>
      <c r="E419" s="16" t="str">
        <f>[1]!lastradeday_s("000002","")</f>
        <v>2026-06-22</v>
      </c>
      <c r="F419" s="16" t="str">
        <f>[1]!s_info_industry_csrc2023(A419,"",3)</f>
        <v>纺织服装、服饰业</v>
      </c>
      <c r="G419" s="16" t="str">
        <f>[1]!s_info_industry_csrc2023(A419,"",1)</f>
        <v>制造业</v>
      </c>
      <c r="H419" s="16">
        <f>[1]!s_is(A419,83,"FY","YTD","20251231",1,"",100000000)</f>
        <v>30.035226553899999</v>
      </c>
      <c r="I419" s="16">
        <f>[1]!s_is(A419,83,"FY","YTD","20241231",1,"",100000000)</f>
        <v>31.400817208200003</v>
      </c>
      <c r="J419" s="16">
        <f t="shared" si="18"/>
        <v>-4.3489016392331159E-2</v>
      </c>
      <c r="K419" s="16">
        <f>[1]!s_is(A419,61,"FY","YTD","20251231",1,"",100000000)</f>
        <v>3.3265387473999999</v>
      </c>
      <c r="L419" s="16">
        <f>[1]!s_is(A419,61,"FY","YTD","20241231",1,"",100000000)</f>
        <v>2.845487968</v>
      </c>
      <c r="M419" s="16">
        <f t="shared" si="19"/>
        <v>0.16905739360342986</v>
      </c>
      <c r="N419" s="16">
        <f>[1]!s_fa_roe(A419,"20251231")</f>
        <v>4.9962</v>
      </c>
      <c r="O419" s="16">
        <f>[1]!s_stmnote_rdexp(A419,"20251231",1,10000)</f>
        <v>3241.319164</v>
      </c>
      <c r="P419" s="20">
        <f t="shared" si="20"/>
        <v>1.0791725370152477E-2</v>
      </c>
      <c r="Q419" s="16">
        <f>[1]!s_margin_tradingbalance(A419,"",10000)</f>
        <v>41515.647599999997</v>
      </c>
      <c r="R419" s="16">
        <f>[1]!s_margin_seclendingbalance(A419,"",10000)</f>
        <v>21.875</v>
      </c>
      <c r="S419" s="17">
        <f>[1]!s_val_ev(A419,"",100000000)</f>
        <v>59.151474754300004</v>
      </c>
      <c r="T419" s="17">
        <f>[1]!share_freesharesmv(A419,"",100000000)</f>
        <v>32.982152090100001</v>
      </c>
      <c r="U419" s="17">
        <f>[1]!s_dq_amount_btin(A419,E419,100000000)</f>
        <v>2.6384304799999998</v>
      </c>
      <c r="V419" s="17">
        <f>[1]!s_dq_turn(A419,E419)</f>
        <v>4.7463150236080169</v>
      </c>
      <c r="W419" s="2">
        <f>[1]!s_pq_amount(A419,"20260101","",100000000)</f>
        <v>268.25539529000002</v>
      </c>
      <c r="X419" s="2">
        <f>[1]!s_pq_avgamount(A419,"20260101","",100000000)</f>
        <v>2.4386854117272727</v>
      </c>
      <c r="Y419" s="17">
        <f>[1]!s_ipo_dilutedpe(A419)</f>
        <v>17.91</v>
      </c>
      <c r="Z419" s="12">
        <f>[1]!s_ipo_collection_total(A419,100000000)</f>
        <v>1.8625</v>
      </c>
      <c r="AA419" s="2">
        <f>[1]!s_val_pe_ttm(A419,E419)</f>
        <v>25.390230178833008</v>
      </c>
      <c r="AB419" s="5">
        <f>[1]!s_info_zjtxornot1(A419,"")</f>
        <v>0</v>
      </c>
      <c r="AC419" s="22" t="str">
        <f>[1]!s_info_nature1(A419,"")</f>
        <v>民营企业</v>
      </c>
      <c r="AD419" s="6" t="str">
        <f>[1]!s_info_city(A419)</f>
        <v>晋江市</v>
      </c>
      <c r="AE419" s="6" t="str">
        <f>[1]!s_info_province(A419)</f>
        <v>福建省</v>
      </c>
      <c r="AF419">
        <v>118.558651</v>
      </c>
      <c r="AG419">
        <v>24.729638000000001</v>
      </c>
    </row>
    <row r="420" spans="1:33" x14ac:dyDescent="0.3">
      <c r="A420" s="12" t="s">
        <v>1461</v>
      </c>
      <c r="B420" s="12" t="s">
        <v>1462</v>
      </c>
      <c r="C420" s="16" t="str">
        <f>[1]!s_info_mkt(A420)</f>
        <v>主板</v>
      </c>
      <c r="D420" s="16" t="str">
        <f>[1]!s_ipo_listeddate(A420)</f>
        <v>2010-10-15</v>
      </c>
      <c r="E420" s="16" t="str">
        <f>[1]!lastradeday_s("000002","")</f>
        <v>2026-06-22</v>
      </c>
      <c r="F420" s="16" t="str">
        <f>[1]!s_info_industry_csrc2023(A420,"",3)</f>
        <v>商务服务业</v>
      </c>
      <c r="G420" s="16" t="str">
        <f>[1]!s_info_industry_csrc2023(A420,"",1)</f>
        <v>租赁和商务服务业</v>
      </c>
      <c r="H420" s="16">
        <f>[1]!s_is(A420,83,"FY","YTD","20251231",1,"",100000000)</f>
        <v>6.5512261213</v>
      </c>
      <c r="I420" s="16">
        <f>[1]!s_is(A420,83,"FY","YTD","20241231",1,"",100000000)</f>
        <v>8.2336453198000008</v>
      </c>
      <c r="J420" s="16">
        <f t="shared" si="18"/>
        <v>-0.20433466990060578</v>
      </c>
      <c r="K420" s="16">
        <f>[1]!s_is(A420,61,"FY","YTD","20251231",1,"",100000000)</f>
        <v>-1.9119534009999999</v>
      </c>
      <c r="L420" s="16">
        <f>[1]!s_is(A420,61,"FY","YTD","20241231",1,"",100000000)</f>
        <v>-1.5166519005000001</v>
      </c>
      <c r="M420" s="16">
        <f t="shared" si="19"/>
        <v>-0.26064088956053749</v>
      </c>
      <c r="N420" s="16">
        <f>[1]!s_fa_roe(A420,"20251231")</f>
        <v>-16.911000000000001</v>
      </c>
      <c r="O420" s="16">
        <f>[1]!s_stmnote_rdexp(A420,"20251231",1,10000)</f>
        <v>0</v>
      </c>
      <c r="P420" s="20">
        <f t="shared" si="20"/>
        <v>0</v>
      </c>
      <c r="Q420" s="16">
        <f>[1]!s_margin_tradingbalance(A420,"",10000)</f>
        <v>0</v>
      </c>
      <c r="R420" s="16">
        <f>[1]!s_margin_seclendingbalance(A420,"",10000)</f>
        <v>0</v>
      </c>
      <c r="S420" s="17">
        <f>[1]!s_val_ev(A420,"",100000000)</f>
        <v>28.070399999999999</v>
      </c>
      <c r="T420" s="17">
        <f>[1]!share_freesharesmv(A420,"",100000000)</f>
        <v>6.9029103828</v>
      </c>
      <c r="U420" s="17">
        <f>[1]!s_dq_amount_btin(A420,E420,100000000)</f>
        <v>0.45876288999999998</v>
      </c>
      <c r="V420" s="17">
        <f>[1]!s_dq_turn(A420,E420)</f>
        <v>1.6789522058823529</v>
      </c>
      <c r="W420" s="2">
        <f>[1]!s_pq_amount(A420,"20260101","",100000000)</f>
        <v>29.283282490000001</v>
      </c>
      <c r="X420" s="2">
        <f>[1]!s_pq_avgamount(A420,"20260101","",100000000)</f>
        <v>0.26621165899999999</v>
      </c>
      <c r="Y420" s="17">
        <f>[1]!s_ipo_dilutedpe(A420)</f>
        <v>48.36</v>
      </c>
      <c r="Z420" s="12">
        <f>[1]!s_ipo_collection_total(A420,100000000)</f>
        <v>13.3</v>
      </c>
      <c r="AA420" s="2">
        <f>[1]!s_val_pe_ttm(A420,E420)</f>
        <v>-14.157384872436523</v>
      </c>
      <c r="AB420" s="5">
        <f>[1]!s_info_zjtxornot1(A420,"")</f>
        <v>0</v>
      </c>
      <c r="AC420" s="22" t="str">
        <f>[1]!s_info_nature1(A420,"")</f>
        <v>民营企业</v>
      </c>
      <c r="AD420" s="6" t="str">
        <f>[1]!s_info_city(A420)</f>
        <v>诸城市</v>
      </c>
      <c r="AE420" s="6" t="str">
        <f>[1]!s_info_province(A420)</f>
        <v>山东省</v>
      </c>
      <c r="AF420">
        <v>119.41616999999999</v>
      </c>
      <c r="AG420">
        <v>36.016658</v>
      </c>
    </row>
    <row r="421" spans="1:33" x14ac:dyDescent="0.3">
      <c r="A421" s="12" t="s">
        <v>1463</v>
      </c>
      <c r="B421" s="12" t="s">
        <v>1464</v>
      </c>
      <c r="C421" s="16" t="str">
        <f>[1]!s_info_mkt(A421)</f>
        <v>主板</v>
      </c>
      <c r="D421" s="16" t="str">
        <f>[1]!s_ipo_listeddate(A421)</f>
        <v>2018-02-02</v>
      </c>
      <c r="E421" s="16" t="str">
        <f>[1]!lastradeday_s("000002","")</f>
        <v>2026-06-22</v>
      </c>
      <c r="F421" s="16" t="str">
        <f>[1]!s_info_industry_csrc2023(A421,"",3)</f>
        <v>计算机、通信和其他电子设备制造业</v>
      </c>
      <c r="G421" s="16" t="str">
        <f>[1]!s_info_industry_csrc2023(A421,"",1)</f>
        <v>制造业</v>
      </c>
      <c r="H421" s="16">
        <f>[1]!s_is(A421,83,"FY","YTD","20251231",1,"",100000000)</f>
        <v>3.2920763644999997</v>
      </c>
      <c r="I421" s="16">
        <f>[1]!s_is(A421,83,"FY","YTD","20241231",1,"",100000000)</f>
        <v>4.9489012205999998</v>
      </c>
      <c r="J421" s="16">
        <f t="shared" si="18"/>
        <v>-0.33478640656705783</v>
      </c>
      <c r="K421" s="16">
        <f>[1]!s_is(A421,61,"FY","YTD","20251231",1,"",100000000)</f>
        <v>2.7961891272000003</v>
      </c>
      <c r="L421" s="16">
        <f>[1]!s_is(A421,61,"FY","YTD","20241231",1,"",100000000)</f>
        <v>0.85799953879999991</v>
      </c>
      <c r="M421" s="16">
        <f t="shared" si="19"/>
        <v>2.2589634385010937</v>
      </c>
      <c r="N421" s="16">
        <f>[1]!s_fa_roe(A421,"20251231")</f>
        <v>17.770499999999998</v>
      </c>
      <c r="O421" s="16">
        <f>[1]!s_stmnote_rdexp(A421,"20251231",1,10000)</f>
        <v>7560.4434970000002</v>
      </c>
      <c r="P421" s="20">
        <f t="shared" si="20"/>
        <v>0.22965577525867265</v>
      </c>
      <c r="Q421" s="16">
        <f>[1]!s_margin_tradingbalance(A421,"",10000)</f>
        <v>241459.44270000001</v>
      </c>
      <c r="R421" s="16">
        <f>[1]!s_margin_seclendingbalance(A421,"",10000)</f>
        <v>580.05359999999996</v>
      </c>
      <c r="S421" s="17">
        <f>[1]!s_val_ev(A421,"",100000000)</f>
        <v>287.19775139910001</v>
      </c>
      <c r="T421" s="17">
        <f>[1]!share_freesharesmv(A421,"",100000000)</f>
        <v>198.61917905309997</v>
      </c>
      <c r="U421" s="17">
        <f>[1]!s_dq_amount_btin(A421,E421,100000000)</f>
        <v>11.49212737</v>
      </c>
      <c r="V421" s="17">
        <f>[1]!s_dq_turn(A421,E421)</f>
        <v>4.025948879116549</v>
      </c>
      <c r="W421" s="2">
        <f>[1]!s_pq_amount(A421,"20260101","",100000000)</f>
        <v>1294.2397385500001</v>
      </c>
      <c r="X421" s="2">
        <f>[1]!s_pq_avgamount(A421,"20260101","",100000000)</f>
        <v>11.765815805000001</v>
      </c>
      <c r="Y421" s="17">
        <f>[1]!s_ipo_dilutedpe(A421)</f>
        <v>22.99</v>
      </c>
      <c r="Z421" s="12">
        <f>[1]!s_ipo_collection_total(A421,100000000)</f>
        <v>4.5931478800000001</v>
      </c>
      <c r="AA421" s="2">
        <f>[1]!s_val_pe_ttm(A421,E421)</f>
        <v>97.077095031738281</v>
      </c>
      <c r="AB421" s="5">
        <f>[1]!s_info_zjtxornot1(A421,"")</f>
        <v>1</v>
      </c>
      <c r="AC421" s="22" t="str">
        <f>[1]!s_info_nature1(A421,"")</f>
        <v>民营企业</v>
      </c>
      <c r="AD421" s="6" t="str">
        <f>[1]!s_info_city(A421)</f>
        <v>北京市</v>
      </c>
      <c r="AE421" s="6" t="str">
        <f>[1]!s_info_province(A421)</f>
        <v>北京</v>
      </c>
      <c r="AF421">
        <v>116.40528500000001</v>
      </c>
      <c r="AG421">
        <v>39.904989</v>
      </c>
    </row>
    <row r="422" spans="1:33" x14ac:dyDescent="0.3">
      <c r="A422" s="12" t="s">
        <v>1465</v>
      </c>
      <c r="B422" s="12" t="s">
        <v>1466</v>
      </c>
      <c r="C422" s="16" t="str">
        <f>[1]!s_info_mkt(A422)</f>
        <v>创业板</v>
      </c>
      <c r="D422" s="16" t="str">
        <f>[1]!s_ipo_listeddate(A422)</f>
        <v>2022-04-21</v>
      </c>
      <c r="E422" s="16" t="str">
        <f>[1]!lastradeday_s("000002","")</f>
        <v>2026-06-22</v>
      </c>
      <c r="F422" s="16" t="str">
        <f>[1]!s_info_industry_csrc2023(A422,"",3)</f>
        <v>计算机、通信和其他电子设备制造业</v>
      </c>
      <c r="G422" s="16" t="str">
        <f>[1]!s_info_industry_csrc2023(A422,"",1)</f>
        <v>制造业</v>
      </c>
      <c r="H422" s="16">
        <f>[1]!s_is(A422,83,"FY","YTD","20251231",1,"",100000000)</f>
        <v>58.736945014799993</v>
      </c>
      <c r="I422" s="16">
        <f>[1]!s_is(A422,83,"FY","YTD","20241231",1,"",100000000)</f>
        <v>47.858693596400002</v>
      </c>
      <c r="J422" s="16">
        <f t="shared" si="18"/>
        <v>0.22729938075907419</v>
      </c>
      <c r="K422" s="16">
        <f>[1]!s_is(A422,61,"FY","YTD","20251231",1,"",100000000)</f>
        <v>0.65322932450000004</v>
      </c>
      <c r="L422" s="16">
        <f>[1]!s_is(A422,61,"FY","YTD","20241231",1,"",100000000)</f>
        <v>-0.84195938989999997</v>
      </c>
      <c r="M422" s="16">
        <f t="shared" si="19"/>
        <v>1.7758442180656533</v>
      </c>
      <c r="N422" s="16">
        <f>[1]!s_fa_roe(A422,"20251231")</f>
        <v>1.839</v>
      </c>
      <c r="O422" s="16">
        <f>[1]!s_stmnote_rdexp(A422,"20251231",1,10000)</f>
        <v>20523.503250000002</v>
      </c>
      <c r="P422" s="20">
        <f t="shared" si="20"/>
        <v>3.4941386966633486E-2</v>
      </c>
      <c r="Q422" s="16">
        <f>[1]!s_margin_tradingbalance(A422,"",10000)</f>
        <v>51222.499300000003</v>
      </c>
      <c r="R422" s="16">
        <f>[1]!s_margin_seclendingbalance(A422,"",10000)</f>
        <v>0.89570000000000005</v>
      </c>
      <c r="S422" s="17">
        <f>[1]!s_val_ev(A422,"",100000000)</f>
        <v>200.82041613999999</v>
      </c>
      <c r="T422" s="17">
        <f>[1]!share_freesharesmv(A422,"",100000000)</f>
        <v>97.566100359999993</v>
      </c>
      <c r="U422" s="17">
        <f>[1]!s_dq_amount_btin(A422,E422,100000000)</f>
        <v>21.152069300000001</v>
      </c>
      <c r="V422" s="17">
        <f>[1]!s_dq_turn(A422,E422)</f>
        <v>11.31188041077254</v>
      </c>
      <c r="W422" s="2">
        <f>[1]!s_pq_amount(A422,"20260101","",100000000)</f>
        <v>873.08485598000004</v>
      </c>
      <c r="X422" s="2">
        <f>[1]!s_pq_avgamount(A422,"20260101","",100000000)</f>
        <v>7.9371350543636359</v>
      </c>
      <c r="Y422" s="17">
        <f>[1]!s_ipo_dilutedpe(A422)</f>
        <v>91.57</v>
      </c>
      <c r="Z422" s="12">
        <f>[1]!s_ipo_collection_total(A422,100000000)</f>
        <v>27.538597200000002</v>
      </c>
      <c r="AA422" s="2">
        <f>[1]!s_val_pe_ttm(A422,E422)</f>
        <v>144.07345581054688</v>
      </c>
      <c r="AB422" s="5">
        <f>[1]!s_info_zjtxornot1(A422,"")</f>
        <v>1</v>
      </c>
      <c r="AC422" s="22" t="str">
        <f>[1]!s_info_nature1(A422,"")</f>
        <v>民营企业</v>
      </c>
      <c r="AD422" s="6" t="str">
        <f>[1]!s_info_city(A422)</f>
        <v>孝感市</v>
      </c>
      <c r="AE422" s="6" t="str">
        <f>[1]!s_info_province(A422)</f>
        <v>湖北省</v>
      </c>
      <c r="AF422">
        <v>113.926655</v>
      </c>
      <c r="AG422">
        <v>30.926423</v>
      </c>
    </row>
    <row r="423" spans="1:33" x14ac:dyDescent="0.3">
      <c r="A423" s="12" t="s">
        <v>1467</v>
      </c>
      <c r="B423" s="12" t="s">
        <v>1468</v>
      </c>
      <c r="C423" s="16" t="str">
        <f>[1]!s_info_mkt(A423)</f>
        <v>主板</v>
      </c>
      <c r="D423" s="16" t="str">
        <f>[1]!s_ipo_listeddate(A423)</f>
        <v>2000-12-15</v>
      </c>
      <c r="E423" s="16" t="str">
        <f>[1]!lastradeday_s("000002","")</f>
        <v>2026-06-22</v>
      </c>
      <c r="F423" s="16" t="str">
        <f>[1]!s_info_industry_csrc2023(A423,"",3)</f>
        <v>铁路、船舶、航空航天和其他运输设备制造业</v>
      </c>
      <c r="G423" s="16" t="str">
        <f>[1]!s_info_industry_csrc2023(A423,"",1)</f>
        <v>制造业</v>
      </c>
      <c r="H423" s="16">
        <f>[1]!s_is(A423,83,"FY","YTD","20251231",1,"",100000000)</f>
        <v>74.491267749599999</v>
      </c>
      <c r="I423" s="16">
        <f>[1]!s_is(A423,83,"FY","YTD","20241231",1,"",100000000)</f>
        <v>52.5205562716</v>
      </c>
      <c r="J423" s="16">
        <f t="shared" si="18"/>
        <v>0.4183259477371617</v>
      </c>
      <c r="K423" s="16">
        <f>[1]!s_is(A423,61,"FY","YTD","20251231",1,"",100000000)</f>
        <v>0.39759841299999998</v>
      </c>
      <c r="L423" s="16">
        <f>[1]!s_is(A423,61,"FY","YTD","20241231",1,"",100000000)</f>
        <v>0.39236110020000003</v>
      </c>
      <c r="M423" s="16">
        <f t="shared" si="19"/>
        <v>1.3348195826065095E-2</v>
      </c>
      <c r="N423" s="16">
        <f>[1]!s_fa_roe(A423,"20251231")</f>
        <v>0.74239999999999995</v>
      </c>
      <c r="O423" s="16">
        <f>[1]!s_stmnote_rdexp(A423,"20251231",1,10000)</f>
        <v>8370.4981189999999</v>
      </c>
      <c r="P423" s="20">
        <f t="shared" si="20"/>
        <v>1.1236885036159085E-2</v>
      </c>
      <c r="Q423" s="16">
        <f>[1]!s_margin_tradingbalance(A423,"",10000)</f>
        <v>77003.853499999997</v>
      </c>
      <c r="R423" s="16">
        <f>[1]!s_margin_seclendingbalance(A423,"",10000)</f>
        <v>420.01979999999998</v>
      </c>
      <c r="S423" s="17">
        <f>[1]!s_val_ev(A423,"",100000000)</f>
        <v>198.85585417760001</v>
      </c>
      <c r="T423" s="17">
        <f>[1]!share_freesharesmv(A423,"",100000000)</f>
        <v>103.1007755716</v>
      </c>
      <c r="U423" s="17">
        <f>[1]!s_dq_amount_btin(A423,E423,100000000)</f>
        <v>3.6498618700000001</v>
      </c>
      <c r="V423" s="17">
        <f>[1]!s_dq_turn(A423,E423)</f>
        <v>1.8557935695491825</v>
      </c>
      <c r="W423" s="2">
        <f>[1]!s_pq_amount(A423,"20260101","",100000000)</f>
        <v>636.36561056000005</v>
      </c>
      <c r="X423" s="2">
        <f>[1]!s_pq_avgamount(A423,"20260101","",100000000)</f>
        <v>5.7851419141818177</v>
      </c>
      <c r="Y423" s="17">
        <f>[1]!s_ipo_dilutedpe(A423)</f>
        <v>52.12</v>
      </c>
      <c r="Z423" s="12">
        <f>[1]!s_ipo_collection_total(A423,100000000)</f>
        <v>8.9879999999999995</v>
      </c>
      <c r="AA423" s="2">
        <f>[1]!s_val_pe_ttm(A423,E423)</f>
        <v>367.7110595703125</v>
      </c>
      <c r="AB423" s="5">
        <f>[1]!s_info_zjtxornot1(A423,"")</f>
        <v>0</v>
      </c>
      <c r="AC423" s="22" t="str">
        <f>[1]!s_info_nature1(A423,"")</f>
        <v>中央国有企业</v>
      </c>
      <c r="AD423" s="6" t="str">
        <f>[1]!s_info_city(A423)</f>
        <v>南昌市</v>
      </c>
      <c r="AE423" s="6" t="str">
        <f>[1]!s_info_province(A423)</f>
        <v>江西省</v>
      </c>
      <c r="AF423">
        <v>115.892151</v>
      </c>
      <c r="AG423">
        <v>28.676493000000001</v>
      </c>
    </row>
    <row r="424" spans="1:33" x14ac:dyDescent="0.3">
      <c r="A424" s="12" t="s">
        <v>1469</v>
      </c>
      <c r="B424" s="12" t="s">
        <v>1470</v>
      </c>
      <c r="C424" s="16" t="str">
        <f>[1]!s_info_mkt(A424)</f>
        <v>科创板</v>
      </c>
      <c r="D424" s="16" t="str">
        <f>[1]!s_ipo_listeddate(A424)</f>
        <v>2021-11-18</v>
      </c>
      <c r="E424" s="16" t="str">
        <f>[1]!lastradeday_s("000002","")</f>
        <v>2026-06-22</v>
      </c>
      <c r="F424" s="16" t="str">
        <f>[1]!s_info_industry_csrc2023(A424,"",3)</f>
        <v>专用设备制造业</v>
      </c>
      <c r="G424" s="16" t="str">
        <f>[1]!s_info_industry_csrc2023(A424,"",1)</f>
        <v>制造业</v>
      </c>
      <c r="H424" s="16">
        <f>[1]!s_is(A424,83,"FY","YTD","20251231",1,"",100000000)</f>
        <v>67.861702477600005</v>
      </c>
      <c r="I424" s="16">
        <f>[1]!s_is(A424,83,"FY","YTD","20241231",1,"",100000000)</f>
        <v>56.1774037566</v>
      </c>
      <c r="J424" s="16">
        <f t="shared" si="18"/>
        <v>0.20798929711356196</v>
      </c>
      <c r="K424" s="16">
        <f>[1]!s_is(A424,61,"FY","YTD","20251231",1,"",100000000)</f>
        <v>13.9592946713</v>
      </c>
      <c r="L424" s="16">
        <f>[1]!s_is(A424,61,"FY","YTD","20241231",1,"",100000000)</f>
        <v>11.531880900000001</v>
      </c>
      <c r="M424" s="16">
        <f t="shared" si="19"/>
        <v>0.21049591062807449</v>
      </c>
      <c r="N424" s="16">
        <f>[1]!s_fa_roe(A424,"20251231")</f>
        <v>13.2095</v>
      </c>
      <c r="O424" s="16">
        <f>[1]!s_stmnote_rdexp(A424,"20251231",1,10000)</f>
        <v>125471.341671</v>
      </c>
      <c r="P424" s="20">
        <f t="shared" si="20"/>
        <v>0.1848927113380569</v>
      </c>
      <c r="Q424" s="16">
        <f>[1]!s_margin_tradingbalance(A424,"",10000)</f>
        <v>111847.2133</v>
      </c>
      <c r="R424" s="16">
        <f>[1]!s_margin_seclendingbalance(A424,"",10000)</f>
        <v>696.97580000000005</v>
      </c>
      <c r="S424" s="17">
        <f>[1]!s_val_ev(A424,"",100000000)</f>
        <v>1815.2391860046</v>
      </c>
      <c r="T424" s="17">
        <f>[1]!share_freesharesmv(A424,"",100000000)</f>
        <v>468.37846508640001</v>
      </c>
      <c r="U424" s="17">
        <f>[1]!s_dq_amount_btin(A424,E424,100000000)</f>
        <v>31.006602440000002</v>
      </c>
      <c r="V424" s="17">
        <f>[1]!s_dq_turn(A424,E424)</f>
        <v>1.7385164153749666</v>
      </c>
      <c r="W424" s="2">
        <f>[1]!s_pq_amount(A424,"20260101","",100000000)</f>
        <v>1424.54729436</v>
      </c>
      <c r="X424" s="2">
        <f>[1]!s_pq_avgamount(A424,"20260101","",100000000)</f>
        <v>12.950429948727271</v>
      </c>
      <c r="Y424" s="17">
        <f>[1]!s_ipo_dilutedpe(A424)</f>
        <v>398.67</v>
      </c>
      <c r="Z424" s="12">
        <f>[1]!s_ipo_collection_total(A424,100000000)</f>
        <v>36.852390049999997</v>
      </c>
      <c r="AA424" s="2">
        <f>[1]!s_val_pe_ttm(A424,E424)</f>
        <v>144.76927185058594</v>
      </c>
      <c r="AB424" s="5">
        <f>[1]!s_info_zjtxornot1(A424,"")</f>
        <v>1</v>
      </c>
      <c r="AC424" s="22" t="str">
        <f>[1]!s_info_nature1(A424,"")</f>
        <v>外资企业</v>
      </c>
      <c r="AD424" s="6" t="str">
        <f>[1]!s_info_city(A424)</f>
        <v>上海市</v>
      </c>
      <c r="AE424" s="6" t="str">
        <f>[1]!s_info_province(A424)</f>
        <v>上海</v>
      </c>
      <c r="AF424">
        <v>121.472644</v>
      </c>
      <c r="AG424">
        <v>31.231705999999999</v>
      </c>
    </row>
    <row r="425" spans="1:33" x14ac:dyDescent="0.3">
      <c r="A425" s="12" t="s">
        <v>1471</v>
      </c>
      <c r="B425" s="12" t="s">
        <v>1472</v>
      </c>
      <c r="C425" s="16" t="str">
        <f>[1]!s_info_mkt(A425)</f>
        <v>主板</v>
      </c>
      <c r="D425" s="16" t="str">
        <f>[1]!s_ipo_listeddate(A425)</f>
        <v>2020-06-29</v>
      </c>
      <c r="E425" s="16" t="str">
        <f>[1]!lastradeday_s("000002","")</f>
        <v>2026-06-22</v>
      </c>
      <c r="F425" s="16" t="str">
        <f>[1]!s_info_industry_csrc2023(A425,"",3)</f>
        <v>医药制造业</v>
      </c>
      <c r="G425" s="16" t="str">
        <f>[1]!s_info_industry_csrc2023(A425,"",1)</f>
        <v>制造业</v>
      </c>
      <c r="H425" s="16">
        <f>[1]!s_is(A425,83,"FY","YTD","20251231",1,"",100000000)</f>
        <v>40.521469595300005</v>
      </c>
      <c r="I425" s="16">
        <f>[1]!s_is(A425,83,"FY","YTD","20241231",1,"",100000000)</f>
        <v>30.453478051100003</v>
      </c>
      <c r="J425" s="16">
        <f t="shared" si="18"/>
        <v>0.33060235442750474</v>
      </c>
      <c r="K425" s="16">
        <f>[1]!s_is(A425,61,"FY","YTD","20251231",1,"",100000000)</f>
        <v>11.435836032799999</v>
      </c>
      <c r="L425" s="16">
        <f>[1]!s_is(A425,61,"FY","YTD","20241231",1,"",100000000)</f>
        <v>6.1466384687</v>
      </c>
      <c r="M425" s="16">
        <f t="shared" si="19"/>
        <v>0.86050246667893782</v>
      </c>
      <c r="N425" s="16">
        <f>[1]!s_fa_roe(A425,"20251231")</f>
        <v>10.0832</v>
      </c>
      <c r="O425" s="16">
        <f>[1]!s_stmnote_rdexp(A425,"20251231",1,10000)</f>
        <v>134065.03339200001</v>
      </c>
      <c r="P425" s="20">
        <f t="shared" si="20"/>
        <v>0.3308493860932179</v>
      </c>
      <c r="Q425" s="16">
        <f>[1]!s_margin_tradingbalance(A425,"",10000)</f>
        <v>136341.03959999999</v>
      </c>
      <c r="R425" s="16">
        <f>[1]!s_margin_seclendingbalance(A425,"",10000)</f>
        <v>958.33770000000004</v>
      </c>
      <c r="S425" s="17">
        <f>[1]!s_val_ev(A425,"",100000000)</f>
        <v>340.34437133619997</v>
      </c>
      <c r="T425" s="17">
        <f>[1]!share_freesharesmv(A425,"",100000000)</f>
        <v>197.11623764140001</v>
      </c>
      <c r="U425" s="17">
        <f>[1]!s_dq_amount_btin(A425,E425,100000000)</f>
        <v>4.0807536100000004</v>
      </c>
      <c r="V425" s="17">
        <f>[1]!s_dq_turn(A425,E425)</f>
        <v>1.3021554777710618</v>
      </c>
      <c r="W425" s="2">
        <f>[1]!s_pq_amount(A425,"20260101","",100000000)</f>
        <v>484.46042297000002</v>
      </c>
      <c r="X425" s="2">
        <f>[1]!s_pq_avgamount(A425,"20260101","",100000000)</f>
        <v>4.404185663363636</v>
      </c>
      <c r="Y425" s="17">
        <f>[1]!s_ipo_dilutedpe(A425)</f>
        <v>22.99</v>
      </c>
      <c r="Z425" s="12">
        <f>[1]!s_ipo_collection_total(A425,100000000)</f>
        <v>25.454640000000001</v>
      </c>
      <c r="AA425" s="2">
        <f>[1]!s_val_pe_ttm(A425,E425)</f>
        <v>33.231861114501953</v>
      </c>
      <c r="AB425" s="5">
        <f>[1]!s_info_zjtxornot1(A425,"")</f>
        <v>0</v>
      </c>
      <c r="AC425" s="22" t="str">
        <f>[1]!s_info_nature1(A425,"")</f>
        <v>民营企业</v>
      </c>
      <c r="AD425" s="6" t="str">
        <f>[1]!s_info_city(A425)</f>
        <v>北京市</v>
      </c>
      <c r="AE425" s="6" t="str">
        <f>[1]!s_info_province(A425)</f>
        <v>北京</v>
      </c>
      <c r="AF425">
        <v>116.40528500000001</v>
      </c>
      <c r="AG425">
        <v>39.904989</v>
      </c>
    </row>
    <row r="426" spans="1:33" x14ac:dyDescent="0.3">
      <c r="A426" s="12" t="s">
        <v>1473</v>
      </c>
      <c r="B426" s="12" t="s">
        <v>1474</v>
      </c>
      <c r="C426" s="16" t="str">
        <f>[1]!s_info_mkt(A426)</f>
        <v>主板</v>
      </c>
      <c r="D426" s="16" t="str">
        <f>[1]!s_ipo_listeddate(A426)</f>
        <v>2010-09-10</v>
      </c>
      <c r="E426" s="16" t="str">
        <f>[1]!lastradeday_s("000002","")</f>
        <v>2026-06-22</v>
      </c>
      <c r="F426" s="16" t="str">
        <f>[1]!s_info_industry_csrc2023(A426,"",3)</f>
        <v>汽车制造业</v>
      </c>
      <c r="G426" s="16" t="str">
        <f>[1]!s_info_industry_csrc2023(A426,"",1)</f>
        <v>制造业</v>
      </c>
      <c r="H426" s="16">
        <f>[1]!s_is(A426,83,"FY","YTD","20251231",1,"",100000000)</f>
        <v>91.121717203899991</v>
      </c>
      <c r="I426" s="16">
        <f>[1]!s_is(A426,83,"FY","YTD","20241231",1,"",100000000)</f>
        <v>87.813981164799998</v>
      </c>
      <c r="J426" s="16">
        <f t="shared" si="18"/>
        <v>3.7667533065063763E-2</v>
      </c>
      <c r="K426" s="16">
        <f>[1]!s_is(A426,61,"FY","YTD","20251231",1,"",100000000)</f>
        <v>12.615179183099999</v>
      </c>
      <c r="L426" s="16">
        <f>[1]!s_is(A426,61,"FY","YTD","20241231",1,"",100000000)</f>
        <v>10.2391109196</v>
      </c>
      <c r="M426" s="16">
        <f t="shared" si="19"/>
        <v>0.23205806462665238</v>
      </c>
      <c r="N426" s="16">
        <f>[1]!s_fa_roe(A426,"20251231")</f>
        <v>13.3973</v>
      </c>
      <c r="O426" s="16">
        <f>[1]!s_stmnote_rdexp(A426,"20251231",1,10000)</f>
        <v>49051.160035000001</v>
      </c>
      <c r="P426" s="20">
        <f t="shared" si="20"/>
        <v>5.383037275871335E-2</v>
      </c>
      <c r="Q426" s="16">
        <f>[1]!s_margin_tradingbalance(A426,"",10000)</f>
        <v>111871.0475</v>
      </c>
      <c r="R426" s="16">
        <f>[1]!s_margin_seclendingbalance(A426,"",10000)</f>
        <v>1294.1368</v>
      </c>
      <c r="S426" s="17">
        <f>[1]!s_val_ev(A426,"",100000000)</f>
        <v>357.90741458120004</v>
      </c>
      <c r="T426" s="17">
        <f>[1]!share_freesharesmv(A426,"",100000000)</f>
        <v>269.56795961569998</v>
      </c>
      <c r="U426" s="17">
        <f>[1]!s_dq_amount_btin(A426,E426,100000000)</f>
        <v>19.197108979999999</v>
      </c>
      <c r="V426" s="17">
        <f>[1]!s_dq_turn(A426,E426)</f>
        <v>6.0849100504787126</v>
      </c>
      <c r="W426" s="2">
        <f>[1]!s_pq_amount(A426,"20260101","",100000000)</f>
        <v>1140.22715952</v>
      </c>
      <c r="X426" s="2">
        <f>[1]!s_pq_avgamount(A426,"20260101","",100000000)</f>
        <v>10.365701450181819</v>
      </c>
      <c r="Y426" s="17">
        <f>[1]!s_ipo_dilutedpe(A426)</f>
        <v>51.85</v>
      </c>
      <c r="Z426" s="12">
        <f>[1]!s_ipo_collection_total(A426,100000000)</f>
        <v>8.4</v>
      </c>
      <c r="AA426" s="2">
        <f>[1]!s_val_pe_ttm(A426,E426)</f>
        <v>28.190526962280273</v>
      </c>
      <c r="AB426" s="5">
        <f>[1]!s_info_zjtxornot1(A426,"")</f>
        <v>1</v>
      </c>
      <c r="AC426" s="22" t="str">
        <f>[1]!s_info_nature1(A426,"")</f>
        <v>民营企业</v>
      </c>
      <c r="AD426" s="6" t="str">
        <f>[1]!s_info_city(A426)</f>
        <v>玉环市</v>
      </c>
      <c r="AE426" s="6" t="str">
        <f>[1]!s_info_province(A426)</f>
        <v>浙江省</v>
      </c>
      <c r="AF426">
        <v>121.284426</v>
      </c>
      <c r="AG426">
        <v>28.179738</v>
      </c>
    </row>
    <row r="427" spans="1:33" x14ac:dyDescent="0.3">
      <c r="A427" s="12" t="s">
        <v>1475</v>
      </c>
      <c r="B427" s="12" t="s">
        <v>1476</v>
      </c>
      <c r="C427" s="16" t="str">
        <f>[1]!s_info_mkt(A427)</f>
        <v>科创板</v>
      </c>
      <c r="D427" s="16" t="str">
        <f>[1]!s_ipo_listeddate(A427)</f>
        <v>2022-03-31</v>
      </c>
      <c r="E427" s="16" t="str">
        <f>[1]!lastradeday_s("000002","")</f>
        <v>2026-06-22</v>
      </c>
      <c r="F427" s="16" t="str">
        <f>[1]!s_info_industry_csrc2023(A427,"",3)</f>
        <v>医药制造业</v>
      </c>
      <c r="G427" s="16" t="str">
        <f>[1]!s_info_industry_csrc2023(A427,"",1)</f>
        <v>制造业</v>
      </c>
      <c r="H427" s="16">
        <f>[1]!s_is(A427,83,"FY","YTD","20251231",1,"",100000000)</f>
        <v>32.5105106193</v>
      </c>
      <c r="I427" s="16">
        <f>[1]!s_is(A427,83,"FY","YTD","20241231",1,"",100000000)</f>
        <v>17.1686168803</v>
      </c>
      <c r="J427" s="16">
        <f t="shared" si="18"/>
        <v>0.89360103064586061</v>
      </c>
      <c r="K427" s="16">
        <f>[1]!s_is(A427,61,"FY","YTD","20251231",1,"",100000000)</f>
        <v>7.0964979713999998</v>
      </c>
      <c r="L427" s="16">
        <f>[1]!s_is(A427,61,"FY","YTD","20241231",1,"",100000000)</f>
        <v>-14.6836080255</v>
      </c>
      <c r="M427" s="16">
        <f t="shared" si="19"/>
        <v>1.48329388520015</v>
      </c>
      <c r="N427" s="16">
        <f>[1]!s_fa_roe(A427,"20251231")</f>
        <v>25.3672</v>
      </c>
      <c r="O427" s="16">
        <f>[1]!s_stmnote_rdexp(A427,"20251231",1,10000)</f>
        <v>121874.867923</v>
      </c>
      <c r="P427" s="20">
        <f t="shared" si="20"/>
        <v>0.37487835657262325</v>
      </c>
      <c r="Q427" s="16">
        <f>[1]!s_margin_tradingbalance(A427,"",10000)</f>
        <v>98982.832200000004</v>
      </c>
      <c r="R427" s="16">
        <f>[1]!s_margin_seclendingbalance(A427,"",10000)</f>
        <v>552.83540000000005</v>
      </c>
      <c r="S427" s="17">
        <f>[1]!s_val_ev(A427,"",100000000)</f>
        <v>529.95141090471816</v>
      </c>
      <c r="T427" s="17">
        <f>[1]!share_freesharesmv(A427,"",100000000)</f>
        <v>185.92614768000001</v>
      </c>
      <c r="U427" s="17">
        <f>[1]!s_dq_amount_btin(A427,E427,100000000)</f>
        <v>9.9511140600000001</v>
      </c>
      <c r="V427" s="17">
        <f>[1]!s_dq_turn(A427,E427)</f>
        <v>5.4294193613768309</v>
      </c>
      <c r="W427" s="2">
        <f>[1]!s_pq_amount(A427,"20260101","",100000000)</f>
        <v>1139.9235480899999</v>
      </c>
      <c r="X427" s="2">
        <f>[1]!s_pq_avgamount(A427,"20260101","",100000000)</f>
        <v>10.362941346272727</v>
      </c>
      <c r="Y427" s="17">
        <f>[1]!s_ipo_dilutedpe(A427)</f>
        <v>0</v>
      </c>
      <c r="Z427" s="12">
        <f>[1]!s_ipo_collection_total(A427,100000000)</f>
        <v>26.124624480000001</v>
      </c>
      <c r="AA427" s="2">
        <f>[1]!s_val_pe_ttm(A427,E427)</f>
        <v>49.814495086669922</v>
      </c>
      <c r="AB427" s="5">
        <f>[1]!s_info_zjtxornot1(A427,"")</f>
        <v>0</v>
      </c>
      <c r="AC427" s="22" t="str">
        <f>[1]!s_info_nature1(A427,"")</f>
        <v>民营企业</v>
      </c>
      <c r="AD427" s="6" t="str">
        <f>[1]!s_info_city(A427)</f>
        <v>烟台市</v>
      </c>
      <c r="AE427" s="6" t="str">
        <f>[1]!s_info_province(A427)</f>
        <v>山东省</v>
      </c>
      <c r="AF427">
        <v>121.39138199999999</v>
      </c>
      <c r="AG427">
        <v>37.539296999999998</v>
      </c>
    </row>
    <row r="428" spans="1:33" x14ac:dyDescent="0.3">
      <c r="A428" s="12" t="s">
        <v>1477</v>
      </c>
      <c r="B428" s="12" t="s">
        <v>1478</v>
      </c>
      <c r="C428" s="16" t="str">
        <f>[1]!s_info_mkt(A428)</f>
        <v>创业板</v>
      </c>
      <c r="D428" s="16" t="str">
        <f>[1]!s_ipo_listeddate(A428)</f>
        <v>2025-01-10</v>
      </c>
      <c r="E428" s="16" t="str">
        <f>[1]!lastradeday_s("000002","")</f>
        <v>2026-06-22</v>
      </c>
      <c r="F428" s="16" t="str">
        <f>[1]!s_info_industry_csrc2023(A428,"",3)</f>
        <v>计算机、通信和其他电子设备制造业</v>
      </c>
      <c r="G428" s="16" t="str">
        <f>[1]!s_info_industry_csrc2023(A428,"",1)</f>
        <v>制造业</v>
      </c>
      <c r="H428" s="16">
        <f>[1]!s_is(A428,83,"FY","YTD","20251231",1,"",100000000)</f>
        <v>7.7898559009000001</v>
      </c>
      <c r="I428" s="16">
        <f>[1]!s_is(A428,83,"FY","YTD","20241231",1,"",100000000)</f>
        <v>6.5949987142999991</v>
      </c>
      <c r="J428" s="16">
        <f t="shared" si="18"/>
        <v>0.18117625770103341</v>
      </c>
      <c r="K428" s="16">
        <f>[1]!s_is(A428,61,"FY","YTD","20251231",1,"",100000000)</f>
        <v>1.311895625</v>
      </c>
      <c r="L428" s="16">
        <f>[1]!s_is(A428,61,"FY","YTD","20241231",1,"",100000000)</f>
        <v>1.0555227183</v>
      </c>
      <c r="M428" s="16">
        <f t="shared" si="19"/>
        <v>0.24288715179234435</v>
      </c>
      <c r="N428" s="16">
        <f>[1]!s_fa_roe(A428,"20251231")</f>
        <v>9.9803999999999995</v>
      </c>
      <c r="O428" s="16">
        <f>[1]!s_stmnote_rdexp(A428,"20251231",1,10000)</f>
        <v>3079.4799459999999</v>
      </c>
      <c r="P428" s="20">
        <f t="shared" si="20"/>
        <v>3.9531924404971504E-2</v>
      </c>
      <c r="Q428" s="16">
        <f>[1]!s_margin_tradingbalance(A428,"",10000)</f>
        <v>41434.190799999997</v>
      </c>
      <c r="R428" s="16">
        <f>[1]!s_margin_seclendingbalance(A428,"",10000)</f>
        <v>144.78620000000001</v>
      </c>
      <c r="S428" s="17">
        <f>[1]!s_val_ev(A428,"",100000000)</f>
        <v>166.00002075</v>
      </c>
      <c r="T428" s="17">
        <f>[1]!share_freesharesmv(A428,"",100000000)</f>
        <v>73.132536907500011</v>
      </c>
      <c r="U428" s="17">
        <f>[1]!s_dq_amount_btin(A428,E428,100000000)</f>
        <v>15.153964</v>
      </c>
      <c r="V428" s="17">
        <f>[1]!s_dq_turn(A428,E428)</f>
        <v>20.386086081434762</v>
      </c>
      <c r="W428" s="2">
        <f>[1]!s_pq_amount(A428,"20260101","",100000000)</f>
        <v>444.95782995000002</v>
      </c>
      <c r="X428" s="2">
        <f>[1]!s_pq_avgamount(A428,"20260101","",100000000)</f>
        <v>4.0450711813636362</v>
      </c>
      <c r="Y428" s="17">
        <f>[1]!s_ipo_dilutedpe(A428)</f>
        <v>32.82</v>
      </c>
      <c r="Z428" s="12">
        <f>[1]!s_ipo_collection_total(A428,100000000)</f>
        <v>6.9333368000000002</v>
      </c>
      <c r="AA428" s="2">
        <f>[1]!s_val_pe_ttm(A428,E428)</f>
        <v>124.13153076171875</v>
      </c>
      <c r="AB428" s="5">
        <f>[1]!s_info_zjtxornot1(A428,"")</f>
        <v>0</v>
      </c>
      <c r="AC428" s="22" t="str">
        <f>[1]!s_info_nature1(A428,"")</f>
        <v>民营企业</v>
      </c>
      <c r="AD428" s="6" t="str">
        <f>[1]!s_info_city(A428)</f>
        <v>江门市</v>
      </c>
      <c r="AE428" s="6" t="str">
        <f>[1]!s_info_province(A428)</f>
        <v>广东省</v>
      </c>
      <c r="AF428">
        <v>113.094942</v>
      </c>
      <c r="AG428">
        <v>22.590430999999999</v>
      </c>
    </row>
    <row r="429" spans="1:33" x14ac:dyDescent="0.3">
      <c r="A429" s="12" t="s">
        <v>1479</v>
      </c>
      <c r="B429" s="12" t="s">
        <v>1480</v>
      </c>
      <c r="C429" s="16" t="str">
        <f>[1]!s_info_mkt(A429)</f>
        <v>创业板</v>
      </c>
      <c r="D429" s="16" t="str">
        <f>[1]!s_ipo_listeddate(A429)</f>
        <v>2021-10-18</v>
      </c>
      <c r="E429" s="16" t="str">
        <f>[1]!lastradeday_s("000002","")</f>
        <v>2026-06-22</v>
      </c>
      <c r="F429" s="16" t="str">
        <f>[1]!s_info_industry_csrc2023(A429,"",3)</f>
        <v>研究和试验发展</v>
      </c>
      <c r="G429" s="16" t="str">
        <f>[1]!s_info_industry_csrc2023(A429,"",1)</f>
        <v>科学研究和技术服务业</v>
      </c>
      <c r="H429" s="16">
        <f>[1]!s_is(A429,83,"FY","YTD","20251231",1,"",100000000)</f>
        <v>8.3811761938</v>
      </c>
      <c r="I429" s="16">
        <f>[1]!s_is(A429,83,"FY","YTD","20241231",1,"",100000000)</f>
        <v>6.4502189105999994</v>
      </c>
      <c r="J429" s="16">
        <f t="shared" si="18"/>
        <v>0.29936306193061957</v>
      </c>
      <c r="K429" s="16">
        <f>[1]!s_is(A429,61,"FY","YTD","20251231",1,"",100000000)</f>
        <v>1.6556756471</v>
      </c>
      <c r="L429" s="16">
        <f>[1]!s_is(A429,61,"FY","YTD","20241231",1,"",100000000)</f>
        <v>1.238324803</v>
      </c>
      <c r="M429" s="16">
        <f t="shared" si="19"/>
        <v>0.33702857528890179</v>
      </c>
      <c r="N429" s="16">
        <f>[1]!s_fa_roe(A429,"20251231")</f>
        <v>6.2793999999999999</v>
      </c>
      <c r="O429" s="16">
        <f>[1]!s_stmnote_rdexp(A429,"20251231",1,10000)</f>
        <v>18417.347171000001</v>
      </c>
      <c r="P429" s="20">
        <f t="shared" si="20"/>
        <v>0.21974656951639185</v>
      </c>
      <c r="Q429" s="16">
        <f>[1]!s_margin_tradingbalance(A429,"",10000)</f>
        <v>14792.882900000001</v>
      </c>
      <c r="R429" s="16">
        <f>[1]!s_margin_seclendingbalance(A429,"",10000)</f>
        <v>40.7575</v>
      </c>
      <c r="S429" s="17">
        <f>[1]!s_val_ev(A429,"",100000000)</f>
        <v>67.088409003500004</v>
      </c>
      <c r="T429" s="17">
        <f>[1]!share_freesharesmv(A429,"",100000000)</f>
        <v>39.037172616600003</v>
      </c>
      <c r="U429" s="17">
        <f>[1]!s_dq_amount_btin(A429,E429,100000000)</f>
        <v>1.71070718</v>
      </c>
      <c r="V429" s="17">
        <f>[1]!s_dq_turn(A429,E429)</f>
        <v>3.473814703469436</v>
      </c>
      <c r="W429" s="2">
        <f>[1]!s_pq_amount(A429,"20260101","",100000000)</f>
        <v>185.39371287</v>
      </c>
      <c r="X429" s="2">
        <f>[1]!s_pq_avgamount(A429,"20260101","",100000000)</f>
        <v>1.6853973897272727</v>
      </c>
      <c r="Y429" s="17">
        <f>[1]!s_ipo_dilutedpe(A429)</f>
        <v>77.66</v>
      </c>
      <c r="Z429" s="12">
        <f>[1]!s_ipo_collection_total(A429,100000000)</f>
        <v>22.5</v>
      </c>
      <c r="AA429" s="2">
        <f>[1]!s_val_pe_ttm(A429,E429)</f>
        <v>39.176609039306641</v>
      </c>
      <c r="AB429" s="5">
        <f>[1]!s_info_zjtxornot1(A429,"")</f>
        <v>1</v>
      </c>
      <c r="AC429" s="22" t="str">
        <f>[1]!s_info_nature1(A429,"")</f>
        <v>民营企业</v>
      </c>
      <c r="AD429" s="6" t="str">
        <f>[1]!s_info_city(A429)</f>
        <v>北京市</v>
      </c>
      <c r="AE429" s="6" t="str">
        <f>[1]!s_info_province(A429)</f>
        <v>北京</v>
      </c>
      <c r="AF429">
        <v>116.40528500000001</v>
      </c>
      <c r="AG429">
        <v>39.904989</v>
      </c>
    </row>
    <row r="430" spans="1:33" x14ac:dyDescent="0.3">
      <c r="A430" s="12" t="s">
        <v>1481</v>
      </c>
      <c r="B430" s="12" t="s">
        <v>1482</v>
      </c>
      <c r="C430" s="16" t="str">
        <f>[1]!s_info_mkt(A430)</f>
        <v>科创板</v>
      </c>
      <c r="D430" s="16" t="str">
        <f>[1]!s_ipo_listeddate(A430)</f>
        <v>2021-08-26</v>
      </c>
      <c r="E430" s="16" t="str">
        <f>[1]!lastradeday_s("000002","")</f>
        <v>2026-06-22</v>
      </c>
      <c r="F430" s="16" t="str">
        <f>[1]!s_info_industry_csrc2023(A430,"",3)</f>
        <v>金属制品业</v>
      </c>
      <c r="G430" s="16" t="str">
        <f>[1]!s_info_industry_csrc2023(A430,"",1)</f>
        <v>制造业</v>
      </c>
      <c r="H430" s="16">
        <f>[1]!s_is(A430,83,"FY","YTD","20251231",1,"",100000000)</f>
        <v>4.3753147980999998</v>
      </c>
      <c r="I430" s="16">
        <f>[1]!s_is(A430,83,"FY","YTD","20241231",1,"",100000000)</f>
        <v>4.1777727260999997</v>
      </c>
      <c r="J430" s="16">
        <f t="shared" si="18"/>
        <v>4.7284063770603346E-2</v>
      </c>
      <c r="K430" s="16">
        <f>[1]!s_is(A430,61,"FY","YTD","20251231",1,"",100000000)</f>
        <v>0.82822793290000007</v>
      </c>
      <c r="L430" s="16">
        <f>[1]!s_is(A430,61,"FY","YTD","20241231",1,"",100000000)</f>
        <v>0.70293741400000009</v>
      </c>
      <c r="M430" s="16">
        <f t="shared" si="19"/>
        <v>0.17823851228382612</v>
      </c>
      <c r="N430" s="16">
        <f>[1]!s_fa_roe(A430,"20251231")</f>
        <v>11.174300000000001</v>
      </c>
      <c r="O430" s="16">
        <f>[1]!s_stmnote_rdexp(A430,"20251231",1,10000)</f>
        <v>2084.1594370000003</v>
      </c>
      <c r="P430" s="20">
        <f t="shared" si="20"/>
        <v>4.7634502502655489E-2</v>
      </c>
      <c r="Q430" s="16">
        <f>[1]!s_margin_tradingbalance(A430,"",10000)</f>
        <v>35183.4594</v>
      </c>
      <c r="R430" s="16">
        <f>[1]!s_margin_seclendingbalance(A430,"",10000)</f>
        <v>47.662199999999999</v>
      </c>
      <c r="S430" s="17">
        <f>[1]!s_val_ev(A430,"",100000000)</f>
        <v>84.157513950800009</v>
      </c>
      <c r="T430" s="17">
        <f>[1]!share_freesharesmv(A430,"",100000000)</f>
        <v>51.848703790000002</v>
      </c>
      <c r="U430" s="17">
        <f>[1]!s_dq_amount_btin(A430,E430,100000000)</f>
        <v>9.0097097099999992</v>
      </c>
      <c r="V430" s="17">
        <f>[1]!s_dq_turn(A430,E430)</f>
        <v>10.368236315061745</v>
      </c>
      <c r="W430" s="2">
        <f>[1]!s_pq_amount(A430,"20260101","",100000000)</f>
        <v>219.25967639000001</v>
      </c>
      <c r="X430" s="2">
        <f>[1]!s_pq_avgamount(A430,"20260101","",100000000)</f>
        <v>1.9932697853636363</v>
      </c>
      <c r="Y430" s="17">
        <f>[1]!s_ipo_dilutedpe(A430)</f>
        <v>24.94</v>
      </c>
      <c r="Z430" s="12">
        <f>[1]!s_ipo_collection_total(A430,100000000)</f>
        <v>2.51195952</v>
      </c>
      <c r="AA430" s="2">
        <f>[1]!s_val_pe_ttm(A430,E430)</f>
        <v>98.790908813476563</v>
      </c>
      <c r="AB430" s="5">
        <f>[1]!s_info_zjtxornot1(A430,"")</f>
        <v>0</v>
      </c>
      <c r="AC430" s="22" t="str">
        <f>[1]!s_info_nature1(A430,"")</f>
        <v>民营企业</v>
      </c>
      <c r="AD430" s="6" t="str">
        <f>[1]!s_info_city(A430)</f>
        <v>赣州市</v>
      </c>
      <c r="AE430" s="6" t="str">
        <f>[1]!s_info_province(A430)</f>
        <v>江西省</v>
      </c>
      <c r="AF430">
        <v>114.94027800000001</v>
      </c>
      <c r="AG430">
        <v>25.85097</v>
      </c>
    </row>
    <row r="431" spans="1:33" x14ac:dyDescent="0.3">
      <c r="A431" s="12" t="s">
        <v>1483</v>
      </c>
      <c r="B431" s="12" t="s">
        <v>1484</v>
      </c>
      <c r="C431" s="16" t="str">
        <f>[1]!s_info_mkt(A431)</f>
        <v>主板</v>
      </c>
      <c r="D431" s="16" t="str">
        <f>[1]!s_ipo_listeddate(A431)</f>
        <v>1996-12-10</v>
      </c>
      <c r="E431" s="16" t="str">
        <f>[1]!lastradeday_s("000002","")</f>
        <v>2026-06-22</v>
      </c>
      <c r="F431" s="16" t="str">
        <f>[1]!s_info_industry_csrc2023(A431,"",3)</f>
        <v>房地产业</v>
      </c>
      <c r="G431" s="16" t="str">
        <f>[1]!s_info_industry_csrc2023(A431,"",1)</f>
        <v>房地产业</v>
      </c>
      <c r="H431" s="16">
        <f>[1]!s_is(A431,83,"FY","YTD","20251231",1,"",100000000)</f>
        <v>4.0622847389999999</v>
      </c>
      <c r="I431" s="16">
        <f>[1]!s_is(A431,83,"FY","YTD","20241231",1,"",100000000)</f>
        <v>1.3346037340000001</v>
      </c>
      <c r="J431" s="16">
        <f t="shared" si="18"/>
        <v>2.0438134073136047</v>
      </c>
      <c r="K431" s="16">
        <f>[1]!s_is(A431,61,"FY","YTD","20251231",1,"",100000000)</f>
        <v>0.26146847579999999</v>
      </c>
      <c r="L431" s="16">
        <f>[1]!s_is(A431,61,"FY","YTD","20241231",1,"",100000000)</f>
        <v>-3.6777521389999999</v>
      </c>
      <c r="M431" s="16">
        <f t="shared" si="19"/>
        <v>1.0710946431183628</v>
      </c>
      <c r="N431" s="16">
        <f>[1]!s_fa_roe(A431,"20251231")</f>
        <v>3.5009999999999999</v>
      </c>
      <c r="O431" s="16">
        <f>[1]!s_stmnote_rdexp(A431,"20251231",1,10000)</f>
        <v>0</v>
      </c>
      <c r="P431" s="20">
        <f t="shared" si="20"/>
        <v>0</v>
      </c>
      <c r="Q431" s="16">
        <f>[1]!s_margin_tradingbalance(A431,"",10000)</f>
        <v>0</v>
      </c>
      <c r="R431" s="16">
        <f>[1]!s_margin_seclendingbalance(A431,"",10000)</f>
        <v>0</v>
      </c>
      <c r="S431" s="17">
        <f>[1]!s_val_ev(A431,"",100000000)</f>
        <v>34.405054827000001</v>
      </c>
      <c r="T431" s="17">
        <f>[1]!share_freesharesmv(A431,"",100000000)</f>
        <v>20.330703967200002</v>
      </c>
      <c r="U431" s="17">
        <f>[1]!s_dq_amount_btin(A431,E431,100000000)</f>
        <v>1.8808133499999999</v>
      </c>
      <c r="V431" s="17">
        <f>[1]!s_dq_turn(A431,E431)</f>
        <v>5.5140471155744457</v>
      </c>
      <c r="W431" s="2">
        <f>[1]!s_pq_amount(A431,"20260101","",100000000)</f>
        <v>55.521322499999997</v>
      </c>
      <c r="X431" s="2">
        <f>[1]!s_pq_avgamount(A431,"20260101","",100000000)</f>
        <v>0.50936993119266061</v>
      </c>
      <c r="Y431" s="17">
        <f>[1]!s_ipo_dilutedpe(A431)</f>
        <v>0</v>
      </c>
      <c r="Z431" s="12">
        <f>[1]!s_ipo_collection_total(A431,100000000)</f>
        <v>0</v>
      </c>
      <c r="AA431" s="2">
        <f>[1]!s_val_pe_ttm(A431,E431)</f>
        <v>122.59239196777344</v>
      </c>
      <c r="AB431" s="5">
        <f>[1]!s_info_zjtxornot1(A431,"")</f>
        <v>0</v>
      </c>
      <c r="AC431" s="22" t="str">
        <f>[1]!s_info_nature1(A431,"")</f>
        <v>民营企业</v>
      </c>
      <c r="AD431" s="6" t="str">
        <f>[1]!s_info_city(A431)</f>
        <v>青岛市</v>
      </c>
      <c r="AE431" s="6" t="str">
        <f>[1]!s_info_province(A431)</f>
        <v>山东省</v>
      </c>
      <c r="AF431">
        <v>120.35517299999999</v>
      </c>
      <c r="AG431">
        <v>36.082982000000001</v>
      </c>
    </row>
    <row r="432" spans="1:33" x14ac:dyDescent="0.3">
      <c r="A432" s="12" t="s">
        <v>1485</v>
      </c>
      <c r="B432" s="12" t="s">
        <v>1486</v>
      </c>
      <c r="C432" s="16" t="str">
        <f>[1]!s_info_mkt(A432)</f>
        <v>创业板</v>
      </c>
      <c r="D432" s="16" t="str">
        <f>[1]!s_ipo_listeddate(A432)</f>
        <v>2020-08-24</v>
      </c>
      <c r="E432" s="16" t="str">
        <f>[1]!lastradeday_s("000002","")</f>
        <v>2026-06-22</v>
      </c>
      <c r="F432" s="16" t="str">
        <f>[1]!s_info_industry_csrc2023(A432,"",3)</f>
        <v>橡胶和塑料制品业</v>
      </c>
      <c r="G432" s="16" t="str">
        <f>[1]!s_info_industry_csrc2023(A432,"",1)</f>
        <v>制造业</v>
      </c>
      <c r="H432" s="16">
        <f>[1]!s_is(A432,83,"FY","YTD","20251231",1,"",100000000)</f>
        <v>6.2964594711000004</v>
      </c>
      <c r="I432" s="16">
        <f>[1]!s_is(A432,83,"FY","YTD","20241231",1,"",100000000)</f>
        <v>7.6163726170000006</v>
      </c>
      <c r="J432" s="16">
        <f t="shared" si="18"/>
        <v>-0.17329944479789627</v>
      </c>
      <c r="K432" s="16">
        <f>[1]!s_is(A432,61,"FY","YTD","20251231",1,"",100000000)</f>
        <v>-0.56173735010000003</v>
      </c>
      <c r="L432" s="16">
        <f>[1]!s_is(A432,61,"FY","YTD","20241231",1,"",100000000)</f>
        <v>7.0741738299999996E-2</v>
      </c>
      <c r="M432" s="16">
        <f t="shared" si="19"/>
        <v>-8.9406777893666778</v>
      </c>
      <c r="N432" s="16">
        <f>[1]!s_fa_roe(A432,"20251231")</f>
        <v>-3.7397999999999998</v>
      </c>
      <c r="O432" s="16">
        <f>[1]!s_stmnote_rdexp(A432,"20251231",1,10000)</f>
        <v>4298.9250869999996</v>
      </c>
      <c r="P432" s="20">
        <f t="shared" si="20"/>
        <v>6.8275276077477423E-2</v>
      </c>
      <c r="Q432" s="16">
        <f>[1]!s_margin_tradingbalance(A432,"",10000)</f>
        <v>52191.951399999998</v>
      </c>
      <c r="R432" s="16">
        <f>[1]!s_margin_seclendingbalance(A432,"",10000)</f>
        <v>0</v>
      </c>
      <c r="S432" s="17">
        <f>[1]!s_val_ev(A432,"",100000000)</f>
        <v>204.45450080000001</v>
      </c>
      <c r="T432" s="17">
        <f>[1]!share_freesharesmv(A432,"",100000000)</f>
        <v>94.112201799099992</v>
      </c>
      <c r="U432" s="17">
        <f>[1]!s_dq_amount_btin(A432,E432,100000000)</f>
        <v>7.1943196399999998</v>
      </c>
      <c r="V432" s="17">
        <f>[1]!s_dq_turn(A432,E432)</f>
        <v>5.7172372950994284</v>
      </c>
      <c r="W432" s="2">
        <f>[1]!s_pq_amount(A432,"20260101","",100000000)</f>
        <v>337.24217291999997</v>
      </c>
      <c r="X432" s="2">
        <f>[1]!s_pq_avgamount(A432,"20260101","",100000000)</f>
        <v>3.0658379356363636</v>
      </c>
      <c r="Y432" s="17">
        <f>[1]!s_ipo_dilutedpe(A432)</f>
        <v>40.270000000000003</v>
      </c>
      <c r="Z432" s="12">
        <f>[1]!s_ipo_collection_total(A432,100000000)</f>
        <v>13.203200000000001</v>
      </c>
      <c r="AA432" s="2">
        <f>[1]!s_val_pe_ttm(A432,E432)</f>
        <v>-337.51602172851563</v>
      </c>
      <c r="AB432" s="5">
        <f>[1]!s_info_zjtxornot1(A432,"")</f>
        <v>0</v>
      </c>
      <c r="AC432" s="22" t="str">
        <f>[1]!s_info_nature1(A432,"")</f>
        <v>民营企业</v>
      </c>
      <c r="AD432" s="6" t="str">
        <f>[1]!s_info_city(A432)</f>
        <v>深圳市</v>
      </c>
      <c r="AE432" s="6" t="str">
        <f>[1]!s_info_province(A432)</f>
        <v>广东省</v>
      </c>
      <c r="AF432">
        <v>114.085947</v>
      </c>
      <c r="AG432">
        <v>22.547000000000001</v>
      </c>
    </row>
    <row r="433" spans="1:33" x14ac:dyDescent="0.3">
      <c r="A433" s="12" t="s">
        <v>1487</v>
      </c>
      <c r="B433" s="12" t="s">
        <v>1488</v>
      </c>
      <c r="C433" s="16" t="str">
        <f>[1]!s_info_mkt(A433)</f>
        <v>主板</v>
      </c>
      <c r="D433" s="16" t="str">
        <f>[1]!s_ipo_listeddate(A433)</f>
        <v>2021-09-06</v>
      </c>
      <c r="E433" s="16" t="str">
        <f>[1]!lastradeday_s("000002","")</f>
        <v>2026-06-22</v>
      </c>
      <c r="F433" s="16" t="str">
        <f>[1]!s_info_industry_csrc2023(A433,"",3)</f>
        <v>食品制造业</v>
      </c>
      <c r="G433" s="16" t="str">
        <f>[1]!s_info_industry_csrc2023(A433,"",1)</f>
        <v>制造业</v>
      </c>
      <c r="H433" s="16">
        <f>[1]!s_is(A433,83,"FY","YTD","20251231",1,"",100000000)</f>
        <v>18.989853288599999</v>
      </c>
      <c r="I433" s="16">
        <f>[1]!s_is(A433,83,"FY","YTD","20241231",1,"",100000000)</f>
        <v>18.683356123399999</v>
      </c>
      <c r="J433" s="16">
        <f t="shared" si="18"/>
        <v>1.6404823800159063E-2</v>
      </c>
      <c r="K433" s="16">
        <f>[1]!s_is(A433,61,"FY","YTD","20251231",1,"",100000000)</f>
        <v>0.63570665939999993</v>
      </c>
      <c r="L433" s="16">
        <f>[1]!s_is(A433,61,"FY","YTD","20241231",1,"",100000000)</f>
        <v>0.83692913760000009</v>
      </c>
      <c r="M433" s="16">
        <f t="shared" si="19"/>
        <v>-0.24042952880936971</v>
      </c>
      <c r="N433" s="16">
        <f>[1]!s_fa_roe(A433,"20251231")</f>
        <v>3.4756</v>
      </c>
      <c r="O433" s="16">
        <f>[1]!s_stmnote_rdexp(A433,"20251231",1,10000)</f>
        <v>2240.3343170000003</v>
      </c>
      <c r="P433" s="20">
        <f t="shared" si="20"/>
        <v>1.1797533572020376E-2</v>
      </c>
      <c r="Q433" s="16">
        <f>[1]!s_margin_tradingbalance(A433,"",10000)</f>
        <v>0</v>
      </c>
      <c r="R433" s="16">
        <f>[1]!s_margin_seclendingbalance(A433,"",10000)</f>
        <v>0</v>
      </c>
      <c r="S433" s="17">
        <f>[1]!s_val_ev(A433,"",100000000)</f>
        <v>42.060757073400005</v>
      </c>
      <c r="T433" s="17">
        <f>[1]!share_freesharesmv(A433,"",100000000)</f>
        <v>24.683803021799999</v>
      </c>
      <c r="U433" s="17">
        <f>[1]!s_dq_amount_btin(A433,E433,100000000)</f>
        <v>2.6304326699999998</v>
      </c>
      <c r="V433" s="17">
        <f>[1]!s_dq_turn(A433,E433)</f>
        <v>6.4423469728201299</v>
      </c>
      <c r="W433" s="2">
        <f>[1]!s_pq_amount(A433,"20260101","",100000000)</f>
        <v>203.68508901000001</v>
      </c>
      <c r="X433" s="2">
        <f>[1]!s_pq_avgamount(A433,"20260101","",100000000)</f>
        <v>1.8516826273636364</v>
      </c>
      <c r="Y433" s="17">
        <f>[1]!s_ipo_dilutedpe(A433)</f>
        <v>22.99</v>
      </c>
      <c r="Z433" s="12">
        <f>[1]!s_ipo_collection_total(A433,100000000)</f>
        <v>3.3430879999999998</v>
      </c>
      <c r="AA433" s="2">
        <f>[1]!s_val_pe_ttm(A433,E433)</f>
        <v>64.979705810546875</v>
      </c>
      <c r="AB433" s="5">
        <f>[1]!s_info_zjtxornot1(A433,"")</f>
        <v>0</v>
      </c>
      <c r="AC433" s="22" t="str">
        <f>[1]!s_info_nature1(A433,"")</f>
        <v>民营企业</v>
      </c>
      <c r="AD433" s="6" t="str">
        <f>[1]!s_info_city(A433)</f>
        <v>郑州市</v>
      </c>
      <c r="AE433" s="6" t="str">
        <f>[1]!s_info_province(A433)</f>
        <v>河南省</v>
      </c>
      <c r="AF433">
        <v>113.665412</v>
      </c>
      <c r="AG433">
        <v>34.757975000000002</v>
      </c>
    </row>
    <row r="434" spans="1:33" x14ac:dyDescent="0.3">
      <c r="A434" s="12" t="s">
        <v>1489</v>
      </c>
      <c r="B434" s="12" t="s">
        <v>1490</v>
      </c>
      <c r="C434" s="16" t="str">
        <f>[1]!s_info_mkt(A434)</f>
        <v>主板</v>
      </c>
      <c r="D434" s="16" t="str">
        <f>[1]!s_ipo_listeddate(A434)</f>
        <v>1998-09-11</v>
      </c>
      <c r="E434" s="16" t="str">
        <f>[1]!lastradeday_s("000002","")</f>
        <v>2026-06-22</v>
      </c>
      <c r="F434" s="16" t="str">
        <f>[1]!s_info_industry_csrc2023(A434,"",3)</f>
        <v>有色金属冶炼和压延加工业</v>
      </c>
      <c r="G434" s="16" t="str">
        <f>[1]!s_info_industry_csrc2023(A434,"",1)</f>
        <v>制造业</v>
      </c>
      <c r="H434" s="16">
        <f>[1]!s_is(A434,83,"FY","YTD","20251231",1,"",100000000)</f>
        <v>31.820902188400002</v>
      </c>
      <c r="I434" s="16">
        <f>[1]!s_is(A434,83,"FY","YTD","20241231",1,"",100000000)</f>
        <v>30.273482073499999</v>
      </c>
      <c r="J434" s="16">
        <f t="shared" si="18"/>
        <v>5.111470531018103E-2</v>
      </c>
      <c r="K434" s="16">
        <f>[1]!s_is(A434,61,"FY","YTD","20251231",1,"",100000000)</f>
        <v>1.7257634802000001</v>
      </c>
      <c r="L434" s="16">
        <f>[1]!s_is(A434,61,"FY","YTD","20241231",1,"",100000000)</f>
        <v>-2.8690714906000001</v>
      </c>
      <c r="M434" s="16">
        <f t="shared" si="19"/>
        <v>1.6015059178044728</v>
      </c>
      <c r="N434" s="16">
        <f>[1]!s_fa_roe(A434,"20251231")</f>
        <v>3.6528</v>
      </c>
      <c r="O434" s="16">
        <f>[1]!s_stmnote_rdexp(A434,"20251231",1,10000)</f>
        <v>6343.4300670000002</v>
      </c>
      <c r="P434" s="20">
        <f t="shared" si="20"/>
        <v>1.9934790124562955E-2</v>
      </c>
      <c r="Q434" s="16">
        <f>[1]!s_margin_tradingbalance(A434,"",10000)</f>
        <v>313185.4522</v>
      </c>
      <c r="R434" s="16">
        <f>[1]!s_margin_seclendingbalance(A434,"",10000)</f>
        <v>1228.096</v>
      </c>
      <c r="S434" s="17">
        <f>[1]!s_val_ev(A434,"",100000000)</f>
        <v>703.58939504099988</v>
      </c>
      <c r="T434" s="17">
        <f>[1]!share_freesharesmv(A434,"",100000000)</f>
        <v>435.97116154800005</v>
      </c>
      <c r="U434" s="17">
        <f>[1]!s_dq_amount_btin(A434,E434,100000000)</f>
        <v>63.687139960000003</v>
      </c>
      <c r="V434" s="17">
        <f>[1]!s_dq_turn(A434,E434)</f>
        <v>9.4332559576359678</v>
      </c>
      <c r="W434" s="2">
        <f>[1]!s_pq_amount(A434,"20260101","",100000000)</f>
        <v>2743.5503413800002</v>
      </c>
      <c r="X434" s="2">
        <f>[1]!s_pq_avgamount(A434,"20260101","",100000000)</f>
        <v>24.941366739818182</v>
      </c>
      <c r="Y434" s="17">
        <f>[1]!s_ipo_dilutedpe(A434)</f>
        <v>0</v>
      </c>
      <c r="Z434" s="12">
        <f>[1]!s_ipo_collection_total(A434,100000000)</f>
        <v>3.0225</v>
      </c>
      <c r="AA434" s="2">
        <f>[1]!s_val_pe_ttm(A434,E434)</f>
        <v>294.99078369140625</v>
      </c>
      <c r="AB434" s="5">
        <f>[1]!s_info_zjtxornot1(A434,"")</f>
        <v>1</v>
      </c>
      <c r="AC434" s="22" t="str">
        <f>[1]!s_info_nature1(A434,"")</f>
        <v>中央国有企业</v>
      </c>
      <c r="AD434" s="6" t="str">
        <f>[1]!s_info_city(A434)</f>
        <v>赣州市</v>
      </c>
      <c r="AE434" s="6" t="str">
        <f>[1]!s_info_province(A434)</f>
        <v>江西省</v>
      </c>
      <c r="AF434">
        <v>114.94027800000001</v>
      </c>
      <c r="AG434">
        <v>25.85097</v>
      </c>
    </row>
    <row r="435" spans="1:33" x14ac:dyDescent="0.3">
      <c r="A435" s="12" t="s">
        <v>1491</v>
      </c>
      <c r="B435" s="12" t="s">
        <v>1492</v>
      </c>
      <c r="C435" s="16" t="str">
        <f>[1]!s_info_mkt(A435)</f>
        <v>创业板</v>
      </c>
      <c r="D435" s="16" t="str">
        <f>[1]!s_ipo_listeddate(A435)</f>
        <v>2014-01-23</v>
      </c>
      <c r="E435" s="16" t="str">
        <f>[1]!lastradeday_s("000002","")</f>
        <v>2026-06-22</v>
      </c>
      <c r="F435" s="16" t="str">
        <f>[1]!s_info_industry_csrc2023(A435,"",3)</f>
        <v>软件和信息技术服务业</v>
      </c>
      <c r="G435" s="16" t="str">
        <f>[1]!s_info_industry_csrc2023(A435,"",1)</f>
        <v>信息传输、软件和信息技术服务业</v>
      </c>
      <c r="H435" s="16">
        <f>[1]!s_is(A435,83,"FY","YTD","20251231",1,"",100000000)</f>
        <v>8.9515228951000001</v>
      </c>
      <c r="I435" s="16">
        <f>[1]!s_is(A435,83,"FY","YTD","20241231",1,"",100000000)</f>
        <v>9.5656733285000008</v>
      </c>
      <c r="J435" s="16">
        <f t="shared" si="18"/>
        <v>-6.4203575881082942E-2</v>
      </c>
      <c r="K435" s="16">
        <f>[1]!s_is(A435,61,"FY","YTD","20251231",1,"",100000000)</f>
        <v>-2.2846204387000002</v>
      </c>
      <c r="L435" s="16">
        <f>[1]!s_is(A435,61,"FY","YTD","20241231",1,"",100000000)</f>
        <v>-1.5774156546</v>
      </c>
      <c r="M435" s="16">
        <f t="shared" si="19"/>
        <v>-0.44833128290420871</v>
      </c>
      <c r="N435" s="16">
        <f>[1]!s_fa_roe(A435,"20251231")</f>
        <v>-13.1221</v>
      </c>
      <c r="O435" s="16">
        <f>[1]!s_stmnote_rdexp(A435,"20251231",1,10000)</f>
        <v>8078.9797500000004</v>
      </c>
      <c r="P435" s="20">
        <f t="shared" si="20"/>
        <v>9.0252573161851327E-2</v>
      </c>
      <c r="Q435" s="16">
        <f>[1]!s_margin_tradingbalance(A435,"",10000)</f>
        <v>0</v>
      </c>
      <c r="R435" s="16">
        <f>[1]!s_margin_seclendingbalance(A435,"",10000)</f>
        <v>0</v>
      </c>
      <c r="S435" s="17">
        <f>[1]!s_val_ev(A435,"",100000000)</f>
        <v>30.1727300907</v>
      </c>
      <c r="T435" s="17">
        <f>[1]!share_freesharesmv(A435,"",100000000)</f>
        <v>24.2667560937</v>
      </c>
      <c r="U435" s="17">
        <f>[1]!s_dq_amount_btin(A435,E435,100000000)</f>
        <v>0.97466659</v>
      </c>
      <c r="V435" s="17">
        <f>[1]!s_dq_turn(A435,E435)</f>
        <v>3.8734114681060965</v>
      </c>
      <c r="W435" s="2">
        <f>[1]!s_pq_amount(A435,"20260101","",100000000)</f>
        <v>163.49619835999999</v>
      </c>
      <c r="X435" s="2">
        <f>[1]!s_pq_avgamount(A435,"20260101","",100000000)</f>
        <v>1.4863290759999999</v>
      </c>
      <c r="Y435" s="17">
        <f>[1]!s_ipo_dilutedpe(A435)</f>
        <v>42.16</v>
      </c>
      <c r="Z435" s="12">
        <f>[1]!s_ipo_collection_total(A435,100000000)</f>
        <v>5.2197680000000002</v>
      </c>
      <c r="AA435" s="2">
        <f>[1]!s_val_pe_ttm(A435,E435)</f>
        <v>-12.290604591369629</v>
      </c>
      <c r="AB435" s="5">
        <f>[1]!s_info_zjtxornot1(A435,"")</f>
        <v>1</v>
      </c>
      <c r="AC435" s="22" t="str">
        <f>[1]!s_info_nature1(A435,"")</f>
        <v>民营企业</v>
      </c>
      <c r="AD435" s="6" t="str">
        <f>[1]!s_info_city(A435)</f>
        <v>北京市</v>
      </c>
      <c r="AE435" s="6" t="str">
        <f>[1]!s_info_province(A435)</f>
        <v>北京</v>
      </c>
      <c r="AF435">
        <v>116.40528500000001</v>
      </c>
      <c r="AG435">
        <v>39.904989</v>
      </c>
    </row>
    <row r="436" spans="1:33" x14ac:dyDescent="0.3">
      <c r="A436" s="12" t="s">
        <v>1493</v>
      </c>
      <c r="B436" s="12" t="s">
        <v>1494</v>
      </c>
      <c r="C436" s="16" t="str">
        <f>[1]!s_info_mkt(A436)</f>
        <v>主板</v>
      </c>
      <c r="D436" s="16" t="str">
        <f>[1]!s_ipo_listeddate(A436)</f>
        <v>2015-02-16</v>
      </c>
      <c r="E436" s="16" t="str">
        <f>[1]!lastradeday_s("000002","")</f>
        <v>2026-06-22</v>
      </c>
      <c r="F436" s="16" t="str">
        <f>[1]!s_info_industry_csrc2023(A436,"",3)</f>
        <v>计算机、通信和其他电子设备制造业</v>
      </c>
      <c r="G436" s="16" t="str">
        <f>[1]!s_info_industry_csrc2023(A436,"",1)</f>
        <v>制造业</v>
      </c>
      <c r="H436" s="16">
        <f>[1]!s_is(A436,83,"FY","YTD","20251231",1,"",100000000)</f>
        <v>29.643158076500001</v>
      </c>
      <c r="I436" s="16">
        <f>[1]!s_is(A436,83,"FY","YTD","20241231",1,"",100000000)</f>
        <v>25.890078256500001</v>
      </c>
      <c r="J436" s="16">
        <f t="shared" si="18"/>
        <v>0.14496208867417182</v>
      </c>
      <c r="K436" s="16">
        <f>[1]!s_is(A436,61,"FY","YTD","20251231",1,"",100000000)</f>
        <v>1.0390571918</v>
      </c>
      <c r="L436" s="16">
        <f>[1]!s_is(A436,61,"FY","YTD","20241231",1,"",100000000)</f>
        <v>-2.0494717380000003</v>
      </c>
      <c r="M436" s="16">
        <f t="shared" si="19"/>
        <v>1.506987811802653</v>
      </c>
      <c r="N436" s="16">
        <f>[1]!s_fa_roe(A436,"20251231")</f>
        <v>5.5140000000000002</v>
      </c>
      <c r="O436" s="16">
        <f>[1]!s_stmnote_rdexp(A436,"20251231",1,10000)</f>
        <v>10417.856458</v>
      </c>
      <c r="P436" s="20">
        <f t="shared" si="20"/>
        <v>3.514421921954021E-2</v>
      </c>
      <c r="Q436" s="16">
        <f>[1]!s_margin_tradingbalance(A436,"",10000)</f>
        <v>98700.589600000007</v>
      </c>
      <c r="R436" s="16">
        <f>[1]!s_margin_seclendingbalance(A436,"",10000)</f>
        <v>75.165999999999997</v>
      </c>
      <c r="S436" s="17">
        <f>[1]!s_val_ev(A436,"",100000000)</f>
        <v>193.26327203600002</v>
      </c>
      <c r="T436" s="17">
        <f>[1]!share_freesharesmv(A436,"",100000000)</f>
        <v>122.06932340200001</v>
      </c>
      <c r="U436" s="17">
        <f>[1]!s_dq_amount_btin(A436,E436,100000000)</f>
        <v>35.569745500000003</v>
      </c>
      <c r="V436" s="17">
        <f>[1]!s_dq_turn(A436,E436)</f>
        <v>20.503850031363886</v>
      </c>
      <c r="W436" s="2">
        <f>[1]!s_pq_amount(A436,"20260101","",100000000)</f>
        <v>743.04851758999996</v>
      </c>
      <c r="X436" s="2">
        <f>[1]!s_pq_avgamount(A436,"20260101","",100000000)</f>
        <v>6.7549865235454547</v>
      </c>
      <c r="Y436" s="17">
        <f>[1]!s_ipo_dilutedpe(A436)</f>
        <v>22.8</v>
      </c>
      <c r="Z436" s="12">
        <f>[1]!s_ipo_collection_total(A436,100000000)</f>
        <v>3.6930000000000001</v>
      </c>
      <c r="AA436" s="2">
        <f>[1]!s_val_pe_ttm(A436,E436)</f>
        <v>161.27102661132813</v>
      </c>
      <c r="AB436" s="5">
        <f>[1]!s_info_zjtxornot1(A436,"")</f>
        <v>1</v>
      </c>
      <c r="AC436" s="22" t="str">
        <f>[1]!s_info_nature1(A436,"")</f>
        <v>民营企业</v>
      </c>
      <c r="AD436" s="6" t="str">
        <f>[1]!s_info_city(A436)</f>
        <v>汕头市</v>
      </c>
      <c r="AE436" s="6" t="str">
        <f>[1]!s_info_province(A436)</f>
        <v>广东省</v>
      </c>
      <c r="AF436">
        <v>116.70846299999999</v>
      </c>
      <c r="AG436">
        <v>23.371020000000001</v>
      </c>
    </row>
    <row r="437" spans="1:33" x14ac:dyDescent="0.3">
      <c r="A437" s="12" t="s">
        <v>1495</v>
      </c>
      <c r="B437" s="12" t="s">
        <v>1496</v>
      </c>
      <c r="C437" s="16" t="str">
        <f>[1]!s_info_mkt(A437)</f>
        <v>科创板</v>
      </c>
      <c r="D437" s="16" t="str">
        <f>[1]!s_ipo_listeddate(A437)</f>
        <v>2020-10-26</v>
      </c>
      <c r="E437" s="16" t="str">
        <f>[1]!lastradeday_s("000002","")</f>
        <v>2026-06-22</v>
      </c>
      <c r="F437" s="16" t="str">
        <f>[1]!s_info_industry_csrc2023(A437,"",3)</f>
        <v>研究和试验发展</v>
      </c>
      <c r="G437" s="16" t="str">
        <f>[1]!s_info_industry_csrc2023(A437,"",1)</f>
        <v>科学研究和技术服务业</v>
      </c>
      <c r="H437" s="16">
        <f>[1]!s_is(A437,83,"FY","YTD","20251231",1,"",100000000)</f>
        <v>6.9572391965999998</v>
      </c>
      <c r="I437" s="16">
        <f>[1]!s_is(A437,83,"FY","YTD","20241231",1,"",100000000)</f>
        <v>5.3355551104000005</v>
      </c>
      <c r="J437" s="16">
        <f t="shared" si="18"/>
        <v>0.30393915021869655</v>
      </c>
      <c r="K437" s="16">
        <f>[1]!s_is(A437,61,"FY","YTD","20251231",1,"",100000000)</f>
        <v>1.0205989441000001</v>
      </c>
      <c r="L437" s="16">
        <f>[1]!s_is(A437,61,"FY","YTD","20241231",1,"",100000000)</f>
        <v>0.987618687</v>
      </c>
      <c r="M437" s="16">
        <f t="shared" si="19"/>
        <v>3.3393715139373496E-2</v>
      </c>
      <c r="N437" s="16">
        <f>[1]!s_fa_roe(A437,"20251231")</f>
        <v>10.028600000000001</v>
      </c>
      <c r="O437" s="16">
        <f>[1]!s_stmnote_rdexp(A437,"20251231",1,10000)</f>
        <v>7691.2717900000007</v>
      </c>
      <c r="P437" s="20">
        <f t="shared" si="20"/>
        <v>0.11055063039601573</v>
      </c>
      <c r="Q437" s="16">
        <f>[1]!s_margin_tradingbalance(A437,"",10000)</f>
        <v>44403.184999999998</v>
      </c>
      <c r="R437" s="16">
        <f>[1]!s_margin_seclendingbalance(A437,"",10000)</f>
        <v>52.826700000000002</v>
      </c>
      <c r="S437" s="17">
        <f>[1]!s_val_ev(A437,"",100000000)</f>
        <v>82.464979784600004</v>
      </c>
      <c r="T437" s="17">
        <f>[1]!share_freesharesmv(A437,"",100000000)</f>
        <v>49.232504808200005</v>
      </c>
      <c r="U437" s="17">
        <f>[1]!s_dq_amount_btin(A437,E437,100000000)</f>
        <v>3.6208390800000001</v>
      </c>
      <c r="V437" s="17">
        <f>[1]!s_dq_turn(A437,E437)</f>
        <v>4.58337275831824</v>
      </c>
      <c r="W437" s="2">
        <f>[1]!s_pq_amount(A437,"20260101","",100000000)</f>
        <v>277.41075460000002</v>
      </c>
      <c r="X437" s="2">
        <f>[1]!s_pq_avgamount(A437,"20260101","",100000000)</f>
        <v>2.5219159509090909</v>
      </c>
      <c r="Y437" s="17">
        <f>[1]!s_ipo_dilutedpe(A437)</f>
        <v>30.79</v>
      </c>
      <c r="Z437" s="12">
        <f>[1]!s_ipo_collection_total(A437,100000000)</f>
        <v>4.9028496199999996</v>
      </c>
      <c r="AA437" s="2">
        <f>[1]!s_val_pe_ttm(A437,E437)</f>
        <v>77.091201782226563</v>
      </c>
      <c r="AB437" s="5">
        <f>[1]!s_info_zjtxornot1(A437,"")</f>
        <v>1</v>
      </c>
      <c r="AC437" s="22" t="str">
        <f>[1]!s_info_nature1(A437,"")</f>
        <v>民营企业</v>
      </c>
      <c r="AD437" s="6" t="str">
        <f>[1]!s_info_city(A437)</f>
        <v>上海市</v>
      </c>
      <c r="AE437" s="6" t="str">
        <f>[1]!s_info_province(A437)</f>
        <v>上海</v>
      </c>
      <c r="AF437">
        <v>121.472644</v>
      </c>
      <c r="AG437">
        <v>31.231705999999999</v>
      </c>
    </row>
    <row r="438" spans="1:33" x14ac:dyDescent="0.3">
      <c r="A438" s="12" t="s">
        <v>1497</v>
      </c>
      <c r="B438" s="12" t="s">
        <v>1498</v>
      </c>
      <c r="C438" s="16" t="str">
        <f>[1]!s_info_mkt(A438)</f>
        <v>主板</v>
      </c>
      <c r="D438" s="16" t="str">
        <f>[1]!s_ipo_listeddate(A438)</f>
        <v>2000-04-20</v>
      </c>
      <c r="E438" s="16" t="str">
        <f>[1]!lastradeday_s("000002","")</f>
        <v>2026-06-22</v>
      </c>
      <c r="F438" s="16" t="str">
        <f>[1]!s_info_industry_csrc2023(A438,"",3)</f>
        <v>计算机、通信和其他电子设备制造业</v>
      </c>
      <c r="G438" s="16" t="str">
        <f>[1]!s_info_industry_csrc2023(A438,"",1)</f>
        <v>制造业</v>
      </c>
      <c r="H438" s="16">
        <f>[1]!s_is(A438,83,"FY","YTD","20251231",1,"",100000000)</f>
        <v>66.406571579399994</v>
      </c>
      <c r="I438" s="16">
        <f>[1]!s_is(A438,83,"FY","YTD","20241231",1,"",100000000)</f>
        <v>67.5088289328</v>
      </c>
      <c r="J438" s="16">
        <f t="shared" si="18"/>
        <v>-1.6327602934680163E-2</v>
      </c>
      <c r="K438" s="16">
        <f>[1]!s_is(A438,61,"FY","YTD","20251231",1,"",100000000)</f>
        <v>0.91318606810000003</v>
      </c>
      <c r="L438" s="16">
        <f>[1]!s_is(A438,61,"FY","YTD","20241231",1,"",100000000)</f>
        <v>0.1200777957</v>
      </c>
      <c r="M438" s="16">
        <f t="shared" si="19"/>
        <v>6.6049536284084205</v>
      </c>
      <c r="N438" s="16">
        <f>[1]!s_fa_roe(A438,"20251231")</f>
        <v>1.4096</v>
      </c>
      <c r="O438" s="16">
        <f>[1]!s_stmnote_rdexp(A438,"20251231",1,10000)</f>
        <v>14506.523737000001</v>
      </c>
      <c r="P438" s="20">
        <f t="shared" si="20"/>
        <v>2.1845012311251549E-2</v>
      </c>
      <c r="Q438" s="16">
        <f>[1]!s_margin_tradingbalance(A438,"",10000)</f>
        <v>115205.27439999999</v>
      </c>
      <c r="R438" s="16">
        <f>[1]!s_margin_seclendingbalance(A438,"",10000)</f>
        <v>1020.7008</v>
      </c>
      <c r="S438" s="17">
        <f>[1]!s_val_ev(A438,"",100000000)</f>
        <v>182.11572079540002</v>
      </c>
      <c r="T438" s="17">
        <f>[1]!share_freesharesmv(A438,"",100000000)</f>
        <v>137.38826467519999</v>
      </c>
      <c r="U438" s="17">
        <f>[1]!s_dq_amount_btin(A438,E438,100000000)</f>
        <v>18.107166620000001</v>
      </c>
      <c r="V438" s="17">
        <f>[1]!s_dq_turn(A438,E438)</f>
        <v>10.047801215776316</v>
      </c>
      <c r="W438" s="2">
        <f>[1]!s_pq_amount(A438,"20260101","",100000000)</f>
        <v>576.78851810000003</v>
      </c>
      <c r="X438" s="2">
        <f>[1]!s_pq_avgamount(A438,"20260101","",100000000)</f>
        <v>5.2435319827272728</v>
      </c>
      <c r="Y438" s="17">
        <f>[1]!s_ipo_dilutedpe(A438)</f>
        <v>23.44</v>
      </c>
      <c r="Z438" s="12">
        <f>[1]!s_ipo_collection_total(A438,100000000)</f>
        <v>2.625</v>
      </c>
      <c r="AA438" s="2">
        <f>[1]!s_val_pe_ttm(A438,E438)</f>
        <v>193.27870178222656</v>
      </c>
      <c r="AB438" s="5">
        <f>[1]!s_info_zjtxornot1(A438,"")</f>
        <v>1</v>
      </c>
      <c r="AC438" s="22" t="str">
        <f>[1]!s_info_nature1(A438,"")</f>
        <v>中央国有企业</v>
      </c>
      <c r="AD438" s="6" t="str">
        <f>[1]!s_info_city(A438)</f>
        <v>北京市</v>
      </c>
      <c r="AE438" s="6" t="str">
        <f>[1]!s_info_province(A438)</f>
        <v>北京</v>
      </c>
      <c r="AF438">
        <v>116.40528500000001</v>
      </c>
      <c r="AG438">
        <v>39.904989</v>
      </c>
    </row>
    <row r="439" spans="1:33" x14ac:dyDescent="0.3">
      <c r="A439" s="12" t="s">
        <v>34</v>
      </c>
      <c r="B439" s="12" t="s">
        <v>35</v>
      </c>
      <c r="C439" s="16" t="str">
        <f>[1]!s_info_mkt(A439)</f>
        <v>北证</v>
      </c>
      <c r="D439" s="16" t="str">
        <f>[1]!s_ipo_listeddate(A439)</f>
        <v>2022-06-14</v>
      </c>
      <c r="E439" s="16" t="str">
        <f>[1]!lastradeday_s("000002","")</f>
        <v>2026-06-22</v>
      </c>
      <c r="F439" s="16" t="str">
        <f>[1]!s_info_industry_csrc2023(A439,"",3)</f>
        <v>计算机、通信和其他电子设备制造业</v>
      </c>
      <c r="G439" s="16" t="str">
        <f>[1]!s_info_industry_csrc2023(A439,"",1)</f>
        <v>制造业</v>
      </c>
      <c r="H439" s="16">
        <f>[1]!s_is(A439,83,"FY","YTD","20251231",1,"",100000000)</f>
        <v>6.8331591614999994</v>
      </c>
      <c r="I439" s="16">
        <f>[1]!s_is(A439,83,"FY","YTD","20241231",1,"",100000000)</f>
        <v>6.1716435845000008</v>
      </c>
      <c r="J439" s="16">
        <f t="shared" si="18"/>
        <v>0.10718628967190935</v>
      </c>
      <c r="K439" s="16">
        <f>[1]!s_is(A439,61,"FY","YTD","20251231",1,"",100000000)</f>
        <v>0.94029098180000004</v>
      </c>
      <c r="L439" s="16">
        <f>[1]!s_is(A439,61,"FY","YTD","20241231",1,"",100000000)</f>
        <v>0.87655305540000006</v>
      </c>
      <c r="M439" s="16">
        <f t="shared" si="19"/>
        <v>7.2714282389802709E-2</v>
      </c>
      <c r="N439" s="16">
        <f>[1]!s_fa_roe(A439,"20251231")</f>
        <v>9.0442999999999998</v>
      </c>
      <c r="O439" s="16">
        <f>[1]!s_stmnote_rdexp(A439,"20251231",1,10000)</f>
        <v>5465.6513359999999</v>
      </c>
      <c r="P439" s="20">
        <f t="shared" si="20"/>
        <v>7.998718026056037E-2</v>
      </c>
      <c r="Q439" s="16">
        <f>[1]!s_margin_tradingbalance(A439,"",10000)</f>
        <v>14128.900600000001</v>
      </c>
      <c r="R439" s="16">
        <f>[1]!s_margin_seclendingbalance(A439,"",10000)</f>
        <v>0</v>
      </c>
      <c r="S439" s="17">
        <f>[1]!s_val_ev(A439,"",100000000)</f>
        <v>44.530673290000003</v>
      </c>
      <c r="T439" s="17">
        <f>[1]!share_freesharesmv(A439,"",100000000)</f>
        <v>33.953918807000001</v>
      </c>
      <c r="U439" s="17">
        <f>[1]!s_dq_amount_btin(A439,E439,100000000)</f>
        <v>2.1317026800000001</v>
      </c>
      <c r="V439" s="17">
        <f>[1]!s_dq_turn(A439,E439)</f>
        <v>5.8665396060638981</v>
      </c>
      <c r="W439" s="2">
        <f>[1]!s_pq_amount(A439,"20260101","",100000000)</f>
        <v>111.5829629</v>
      </c>
      <c r="X439" s="2">
        <f>[1]!s_pq_avgamount(A439,"20260101","",100000000)</f>
        <v>1.0143905718181818</v>
      </c>
      <c r="Y439" s="17">
        <f>[1]!s_ipo_dilutedpe(A439)</f>
        <v>29.48</v>
      </c>
      <c r="Z439" s="12">
        <f>[1]!s_ipo_collection_total(A439,100000000)</f>
        <v>3.4434782799999999</v>
      </c>
      <c r="AA439" s="2">
        <f>[1]!s_val_pe_ttm(A439,E439)</f>
        <v>52.879173278808594</v>
      </c>
      <c r="AB439" s="5">
        <f>[1]!s_info_zjtxornot1(A439,"")</f>
        <v>1</v>
      </c>
      <c r="AC439" s="22" t="str">
        <f>[1]!s_info_nature1(A439,"")</f>
        <v>民营企业</v>
      </c>
      <c r="AD439" s="6" t="str">
        <f>[1]!s_info_city(A439)</f>
        <v>广州市</v>
      </c>
      <c r="AE439" s="6" t="str">
        <f>[1]!s_info_province(A439)</f>
        <v>广东省</v>
      </c>
      <c r="AF439">
        <v>113.280637</v>
      </c>
      <c r="AG439">
        <v>23.125177999999998</v>
      </c>
    </row>
    <row r="440" spans="1:33" x14ac:dyDescent="0.3">
      <c r="A440" s="12" t="s">
        <v>1499</v>
      </c>
      <c r="B440" s="12" t="s">
        <v>1500</v>
      </c>
      <c r="C440" s="16" t="str">
        <f>[1]!s_info_mkt(A440)</f>
        <v>科创板</v>
      </c>
      <c r="D440" s="16" t="str">
        <f>[1]!s_ipo_listeddate(A440)</f>
        <v>2025-12-05</v>
      </c>
      <c r="E440" s="16" t="str">
        <f>[1]!lastradeday_s("000002","")</f>
        <v>2026-06-22</v>
      </c>
      <c r="F440" s="16" t="str">
        <f>[1]!s_info_industry_csrc2023(A440,"",3)</f>
        <v>计算机、通信和其他电子设备制造业</v>
      </c>
      <c r="G440" s="16" t="str">
        <f>[1]!s_info_industry_csrc2023(A440,"",1)</f>
        <v>制造业</v>
      </c>
      <c r="H440" s="16">
        <f>[1]!s_is(A440,83,"FY","YTD","20251231",1,"",100000000)</f>
        <v>15.055250605199999</v>
      </c>
      <c r="I440" s="16">
        <f>[1]!s_is(A440,83,"FY","YTD","20241231",1,"",100000000)</f>
        <v>4.3845951872000004</v>
      </c>
      <c r="J440" s="16">
        <f t="shared" si="18"/>
        <v>2.4336694637514009</v>
      </c>
      <c r="K440" s="16">
        <f>[1]!s_is(A440,61,"FY","YTD","20251231",1,"",100000000)</f>
        <v>-10.007864996</v>
      </c>
      <c r="L440" s="16">
        <f>[1]!s_is(A440,61,"FY","YTD","20241231",1,"",100000000)</f>
        <v>-16.1828829952</v>
      </c>
      <c r="M440" s="16">
        <f t="shared" si="19"/>
        <v>0.38157712695763601</v>
      </c>
      <c r="N440" s="16">
        <f>[1]!s_fa_roe(A440,"20251231")</f>
        <v>-12.549799999999999</v>
      </c>
      <c r="O440" s="16">
        <f>[1]!s_stmnote_rdexp(A440,"20251231",1,10000)</f>
        <v>130502.619116</v>
      </c>
      <c r="P440" s="20">
        <f t="shared" si="20"/>
        <v>0.86682462177630659</v>
      </c>
      <c r="Q440" s="16">
        <f>[1]!s_margin_tradingbalance(A440,"",10000)</f>
        <v>130502.5042</v>
      </c>
      <c r="R440" s="16">
        <f>[1]!s_margin_seclendingbalance(A440,"",10000)</f>
        <v>0</v>
      </c>
      <c r="S440" s="17">
        <f>[1]!s_val_ev(A440,"",100000000)</f>
        <v>3151.539194985</v>
      </c>
      <c r="T440" s="17">
        <f>[1]!share_freesharesmv(A440,"",100000000)</f>
        <v>202.66191044999999</v>
      </c>
      <c r="U440" s="17">
        <f>[1]!s_dq_amount_btin(A440,E440,100000000)</f>
        <v>23.249482919999998</v>
      </c>
      <c r="V440" s="17">
        <f>[1]!s_dq_turn(A440,E440)</f>
        <v>11.660561995851847</v>
      </c>
      <c r="W440" s="2">
        <f>[1]!s_pq_amount(A440,"20260101","",100000000)</f>
        <v>1969.3038434800001</v>
      </c>
      <c r="X440" s="2">
        <f>[1]!s_pq_avgamount(A440,"20260101","",100000000)</f>
        <v>17.902762213454544</v>
      </c>
      <c r="Y440" s="17">
        <f>[1]!s_ipo_dilutedpe(A440)</f>
        <v>0</v>
      </c>
      <c r="Z440" s="12">
        <f>[1]!s_ipo_collection_total(A440,100000000)</f>
        <v>79.995999999999995</v>
      </c>
      <c r="AA440" s="2">
        <f>[1]!s_val_pe_ttm(A440,E440)</f>
        <v>-366.91055297851563</v>
      </c>
      <c r="AB440" s="5">
        <f>[1]!s_info_zjtxornot1(A440,"")</f>
        <v>1</v>
      </c>
      <c r="AC440" s="22" t="str">
        <f>[1]!s_info_nature1(A440,"")</f>
        <v>民营企业</v>
      </c>
      <c r="AD440" s="6" t="str">
        <f>[1]!s_info_city(A440)</f>
        <v>北京市</v>
      </c>
      <c r="AE440" s="6" t="str">
        <f>[1]!s_info_province(A440)</f>
        <v>北京</v>
      </c>
      <c r="AF440">
        <v>116.40528500000001</v>
      </c>
      <c r="AG440">
        <v>39.904989</v>
      </c>
    </row>
    <row r="441" spans="1:33" x14ac:dyDescent="0.3">
      <c r="A441" s="12" t="s">
        <v>1501</v>
      </c>
      <c r="B441" s="12" t="s">
        <v>1502</v>
      </c>
      <c r="C441" s="16" t="str">
        <f>[1]!s_info_mkt(A441)</f>
        <v>主板</v>
      </c>
      <c r="D441" s="16" t="str">
        <f>[1]!s_ipo_listeddate(A441)</f>
        <v>2022-05-06</v>
      </c>
      <c r="E441" s="16" t="str">
        <f>[1]!lastradeday_s("000002","")</f>
        <v>2026-06-22</v>
      </c>
      <c r="F441" s="16" t="str">
        <f>[1]!s_info_industry_csrc2023(A441,"",3)</f>
        <v>软件和信息技术服务业</v>
      </c>
      <c r="G441" s="16" t="str">
        <f>[1]!s_info_industry_csrc2023(A441,"",1)</f>
        <v>信息传输、软件和信息技术服务业</v>
      </c>
      <c r="H441" s="16">
        <f>[1]!s_is(A441,83,"FY","YTD","20251231",1,"",100000000)</f>
        <v>46.851605528100002</v>
      </c>
      <c r="I441" s="16">
        <f>[1]!s_is(A441,83,"FY","YTD","20241231",1,"",100000000)</f>
        <v>44.7998839499</v>
      </c>
      <c r="J441" s="16">
        <f t="shared" si="18"/>
        <v>4.579747529021394E-2</v>
      </c>
      <c r="K441" s="16">
        <f>[1]!s_is(A441,61,"FY","YTD","20251231",1,"",100000000)</f>
        <v>0.53233207240000002</v>
      </c>
      <c r="L441" s="16">
        <f>[1]!s_is(A441,61,"FY","YTD","20241231",1,"",100000000)</f>
        <v>0.69405959610000001</v>
      </c>
      <c r="M441" s="16">
        <f t="shared" si="19"/>
        <v>-0.2330167677368995</v>
      </c>
      <c r="N441" s="16">
        <f>[1]!s_fa_roe(A441,"20251231")</f>
        <v>2.3767</v>
      </c>
      <c r="O441" s="16">
        <f>[1]!s_stmnote_rdexp(A441,"20251231",1,10000)</f>
        <v>14411.173069999999</v>
      </c>
      <c r="P441" s="20">
        <f t="shared" si="20"/>
        <v>3.0759187241420505E-2</v>
      </c>
      <c r="Q441" s="16">
        <f>[1]!s_margin_tradingbalance(A441,"",10000)</f>
        <v>0</v>
      </c>
      <c r="R441" s="16">
        <f>[1]!s_margin_seclendingbalance(A441,"",10000)</f>
        <v>0</v>
      </c>
      <c r="S441" s="17">
        <f>[1]!s_val_ev(A441,"",100000000)</f>
        <v>56.309397785999991</v>
      </c>
      <c r="T441" s="17">
        <f>[1]!share_freesharesmv(A441,"",100000000)</f>
        <v>17.772882786</v>
      </c>
      <c r="U441" s="17">
        <f>[1]!s_dq_amount_btin(A441,E441,100000000)</f>
        <v>2.8307130100000002</v>
      </c>
      <c r="V441" s="17">
        <f>[1]!s_dq_turn(A441,E441)</f>
        <v>5.0433314564874756</v>
      </c>
      <c r="W441" s="2">
        <f>[1]!s_pq_amount(A441,"20260101","",100000000)</f>
        <v>151.79737566</v>
      </c>
      <c r="X441" s="2">
        <f>[1]!s_pq_avgamount(A441,"20260101","",100000000)</f>
        <v>1.3799761423636365</v>
      </c>
      <c r="Y441" s="17">
        <f>[1]!s_ipo_dilutedpe(A441)</f>
        <v>22.99</v>
      </c>
      <c r="Z441" s="12">
        <f>[1]!s_ipo_collection_total(A441,100000000)</f>
        <v>11.08639</v>
      </c>
      <c r="AA441" s="2">
        <f>[1]!s_val_pe_ttm(A441,E441)</f>
        <v>118.46107482910156</v>
      </c>
      <c r="AB441" s="5">
        <f>[1]!s_info_zjtxornot1(A441,"")</f>
        <v>0</v>
      </c>
      <c r="AC441" s="22" t="str">
        <f>[1]!s_info_nature1(A441,"")</f>
        <v>民营企业</v>
      </c>
      <c r="AD441" s="6" t="str">
        <f>[1]!s_info_city(A441)</f>
        <v>南京市</v>
      </c>
      <c r="AE441" s="6" t="str">
        <f>[1]!s_info_province(A441)</f>
        <v>江苏省</v>
      </c>
      <c r="AF441">
        <v>118.767413</v>
      </c>
      <c r="AG441">
        <v>32.041544000000002</v>
      </c>
    </row>
    <row r="442" spans="1:33" x14ac:dyDescent="0.3">
      <c r="A442" s="12" t="s">
        <v>1503</v>
      </c>
      <c r="B442" s="12" t="s">
        <v>1504</v>
      </c>
      <c r="C442" s="16" t="str">
        <f>[1]!s_info_mkt(A442)</f>
        <v>主板</v>
      </c>
      <c r="D442" s="16" t="str">
        <f>[1]!s_ipo_listeddate(A442)</f>
        <v>2022-02-28</v>
      </c>
      <c r="E442" s="16" t="str">
        <f>[1]!lastradeday_s("000002","")</f>
        <v>2026-06-22</v>
      </c>
      <c r="F442" s="16" t="str">
        <f>[1]!s_info_industry_csrc2023(A442,"",3)</f>
        <v>仪器仪表制造业</v>
      </c>
      <c r="G442" s="16" t="str">
        <f>[1]!s_info_industry_csrc2023(A442,"",1)</f>
        <v>制造业</v>
      </c>
      <c r="H442" s="16">
        <f>[1]!s_is(A442,83,"FY","YTD","20251231",1,"",100000000)</f>
        <v>5.3629151845999994</v>
      </c>
      <c r="I442" s="16">
        <f>[1]!s_is(A442,83,"FY","YTD","20241231",1,"",100000000)</f>
        <v>7.6967478546000008</v>
      </c>
      <c r="J442" s="16">
        <f t="shared" si="18"/>
        <v>-0.3032232202598627</v>
      </c>
      <c r="K442" s="16">
        <f>[1]!s_is(A442,61,"FY","YTD","20251231",1,"",100000000)</f>
        <v>0.15289391259999999</v>
      </c>
      <c r="L442" s="16">
        <f>[1]!s_is(A442,61,"FY","YTD","20241231",1,"",100000000)</f>
        <v>0.17068711219999999</v>
      </c>
      <c r="M442" s="16">
        <f t="shared" si="19"/>
        <v>-0.1042445406138871</v>
      </c>
      <c r="N442" s="16">
        <f>[1]!s_fa_roe(A442,"20251231")</f>
        <v>1.5748</v>
      </c>
      <c r="O442" s="16">
        <f>[1]!s_stmnote_rdexp(A442,"20251231",1,10000)</f>
        <v>3981.2056770000004</v>
      </c>
      <c r="P442" s="20">
        <f t="shared" si="20"/>
        <v>7.4235850091985828E-2</v>
      </c>
      <c r="Q442" s="16">
        <f>[1]!s_margin_tradingbalance(A442,"",10000)</f>
        <v>0</v>
      </c>
      <c r="R442" s="16">
        <f>[1]!s_margin_seclendingbalance(A442,"",10000)</f>
        <v>0</v>
      </c>
      <c r="S442" s="17">
        <f>[1]!s_val_ev(A442,"",100000000)</f>
        <v>53.007459946800005</v>
      </c>
      <c r="T442" s="17">
        <f>[1]!share_freesharesmv(A442,"",100000000)</f>
        <v>18.365254630799999</v>
      </c>
      <c r="U442" s="17">
        <f>[1]!s_dq_amount_btin(A442,E442,100000000)</f>
        <v>2.89128848</v>
      </c>
      <c r="V442" s="17">
        <f>[1]!s_dq_turn(A442,E442)</f>
        <v>9.7580492310416158</v>
      </c>
      <c r="W442" s="2">
        <f>[1]!s_pq_amount(A442,"20260101","",100000000)</f>
        <v>213.90696137</v>
      </c>
      <c r="X442" s="2">
        <f>[1]!s_pq_avgamount(A442,"20260101","",100000000)</f>
        <v>1.9446087397272727</v>
      </c>
      <c r="Y442" s="17">
        <f>[1]!s_ipo_dilutedpe(A442)</f>
        <v>22.99</v>
      </c>
      <c r="Z442" s="12">
        <f>[1]!s_ipo_collection_total(A442,100000000)</f>
        <v>7.0887960000000003</v>
      </c>
      <c r="AA442" s="2">
        <f>[1]!s_val_pe_ttm(A442,E442)</f>
        <v>108.12485504150391</v>
      </c>
      <c r="AB442" s="5">
        <f>[1]!s_info_zjtxornot1(A442,"")</f>
        <v>1</v>
      </c>
      <c r="AC442" s="22" t="str">
        <f>[1]!s_info_nature1(A442,"")</f>
        <v>民营企业</v>
      </c>
      <c r="AD442" s="6" t="str">
        <f>[1]!s_info_city(A442)</f>
        <v>上海市</v>
      </c>
      <c r="AE442" s="6" t="str">
        <f>[1]!s_info_province(A442)</f>
        <v>上海</v>
      </c>
      <c r="AF442">
        <v>121.472644</v>
      </c>
      <c r="AG442">
        <v>31.231705999999999</v>
      </c>
    </row>
    <row r="443" spans="1:33" x14ac:dyDescent="0.3">
      <c r="A443" s="12" t="s">
        <v>1505</v>
      </c>
      <c r="B443" s="12" t="s">
        <v>1506</v>
      </c>
      <c r="C443" s="16" t="str">
        <f>[1]!s_info_mkt(A443)</f>
        <v>主板</v>
      </c>
      <c r="D443" s="16" t="str">
        <f>[1]!s_ipo_listeddate(A443)</f>
        <v>2012-03-09</v>
      </c>
      <c r="E443" s="16" t="str">
        <f>[1]!lastradeday_s("000002","")</f>
        <v>2026-06-22</v>
      </c>
      <c r="F443" s="16" t="str">
        <f>[1]!s_info_industry_csrc2023(A443,"",3)</f>
        <v>汽车制造业</v>
      </c>
      <c r="G443" s="16" t="str">
        <f>[1]!s_info_industry_csrc2023(A443,"",1)</f>
        <v>制造业</v>
      </c>
      <c r="H443" s="16">
        <f>[1]!s_is(A443,83,"FY","YTD","20251231",1,"",100000000)</f>
        <v>29.111539792199999</v>
      </c>
      <c r="I443" s="16">
        <f>[1]!s_is(A443,83,"FY","YTD","20241231",1,"",100000000)</f>
        <v>30.948015008000002</v>
      </c>
      <c r="J443" s="16">
        <f t="shared" si="18"/>
        <v>-5.9340646413841958E-2</v>
      </c>
      <c r="K443" s="16">
        <f>[1]!s_is(A443,61,"FY","YTD","20251231",1,"",100000000)</f>
        <v>2.4884844665000001</v>
      </c>
      <c r="L443" s="16">
        <f>[1]!s_is(A443,61,"FY","YTD","20241231",1,"",100000000)</f>
        <v>3.5392229139999998</v>
      </c>
      <c r="M443" s="16">
        <f t="shared" si="19"/>
        <v>-0.29688394120178885</v>
      </c>
      <c r="N443" s="16">
        <f>[1]!s_fa_roe(A443,"20251231")</f>
        <v>5.6840999999999999</v>
      </c>
      <c r="O443" s="16">
        <f>[1]!s_stmnote_rdexp(A443,"20251231",1,10000)</f>
        <v>23551.835972999997</v>
      </c>
      <c r="P443" s="20">
        <f t="shared" si="20"/>
        <v>8.0902062003983588E-2</v>
      </c>
      <c r="Q443" s="16">
        <f>[1]!s_margin_tradingbalance(A443,"",10000)</f>
        <v>34115.648000000001</v>
      </c>
      <c r="R443" s="16">
        <f>[1]!s_margin_seclendingbalance(A443,"",10000)</f>
        <v>19.634799999999998</v>
      </c>
      <c r="S443" s="17">
        <f>[1]!s_val_ev(A443,"",100000000)</f>
        <v>59.4</v>
      </c>
      <c r="T443" s="17">
        <f>[1]!share_freesharesmv(A443,"",100000000)</f>
        <v>34.4366877888</v>
      </c>
      <c r="U443" s="17">
        <f>[1]!s_dq_amount_btin(A443,E443,100000000)</f>
        <v>3.12355998</v>
      </c>
      <c r="V443" s="17">
        <f>[1]!s_dq_turn(A443,E443)</f>
        <v>5.2302932350280953</v>
      </c>
      <c r="W443" s="2">
        <f>[1]!s_pq_amount(A443,"20260101","",100000000)</f>
        <v>134.78854113</v>
      </c>
      <c r="X443" s="2">
        <f>[1]!s_pq_avgamount(A443,"20260101","",100000000)</f>
        <v>1.225350373909091</v>
      </c>
      <c r="Y443" s="17">
        <f>[1]!s_ipo_dilutedpe(A443)</f>
        <v>19.61</v>
      </c>
      <c r="Z443" s="12">
        <f>[1]!s_ipo_collection_total(A443,100000000)</f>
        <v>15</v>
      </c>
      <c r="AA443" s="2">
        <f>[1]!s_val_pe_ttm(A443,E443)</f>
        <v>26.193122863769531</v>
      </c>
      <c r="AB443" s="5">
        <f>[1]!s_info_zjtxornot1(A443,"")</f>
        <v>0</v>
      </c>
      <c r="AC443" s="22" t="str">
        <f>[1]!s_info_nature1(A443,"")</f>
        <v>民营企业</v>
      </c>
      <c r="AD443" s="6" t="str">
        <f>[1]!s_info_city(A443)</f>
        <v>北京市</v>
      </c>
      <c r="AE443" s="6" t="str">
        <f>[1]!s_info_province(A443)</f>
        <v>北京</v>
      </c>
      <c r="AF443">
        <v>116.40528500000001</v>
      </c>
      <c r="AG443">
        <v>39.904989</v>
      </c>
    </row>
    <row r="444" spans="1:33" x14ac:dyDescent="0.3">
      <c r="A444" s="12" t="s">
        <v>1507</v>
      </c>
      <c r="B444" s="12" t="s">
        <v>1508</v>
      </c>
      <c r="C444" s="16" t="str">
        <f>[1]!s_info_mkt(A444)</f>
        <v>创业板</v>
      </c>
      <c r="D444" s="16" t="str">
        <f>[1]!s_ipo_listeddate(A444)</f>
        <v>2025-11-18</v>
      </c>
      <c r="E444" s="16" t="str">
        <f>[1]!lastradeday_s("000002","")</f>
        <v>2026-06-22</v>
      </c>
      <c r="F444" s="16" t="str">
        <f>[1]!s_info_industry_csrc2023(A444,"",3)</f>
        <v>软件和信息技术服务业</v>
      </c>
      <c r="G444" s="16" t="str">
        <f>[1]!s_info_industry_csrc2023(A444,"",1)</f>
        <v>信息传输、软件和信息技术服务业</v>
      </c>
      <c r="H444" s="16">
        <f>[1]!s_is(A444,83,"FY","YTD","20251231",1,"",100000000)</f>
        <v>72.173314902399994</v>
      </c>
      <c r="I444" s="16">
        <f>[1]!s_is(A444,83,"FY","YTD","20241231",1,"",100000000)</f>
        <v>60.897225871800003</v>
      </c>
      <c r="J444" s="16">
        <f t="shared" si="18"/>
        <v>0.18516589005775486</v>
      </c>
      <c r="K444" s="16">
        <f>[1]!s_is(A444,61,"FY","YTD","20251231",1,"",100000000)</f>
        <v>6.2979997012000002</v>
      </c>
      <c r="L444" s="16">
        <f>[1]!s_is(A444,61,"FY","YTD","20241231",1,"",100000000)</f>
        <v>5.7030825477999993</v>
      </c>
      <c r="M444" s="16">
        <f t="shared" si="19"/>
        <v>0.10431501708308499</v>
      </c>
      <c r="N444" s="16">
        <f>[1]!s_fa_roe(A444,"20251231")</f>
        <v>6.6007999999999996</v>
      </c>
      <c r="O444" s="16">
        <f>[1]!s_stmnote_rdexp(A444,"20251231",1,10000)</f>
        <v>51319.869022000006</v>
      </c>
      <c r="P444" s="20">
        <f t="shared" si="20"/>
        <v>7.1106431915175142E-2</v>
      </c>
      <c r="Q444" s="16">
        <f>[1]!s_margin_tradingbalance(A444,"",10000)</f>
        <v>47109.896500000003</v>
      </c>
      <c r="R444" s="16">
        <f>[1]!s_margin_seclendingbalance(A444,"",10000)</f>
        <v>0</v>
      </c>
      <c r="S444" s="17">
        <f>[1]!s_val_ev(A444,"",100000000)</f>
        <v>828.61684993800009</v>
      </c>
      <c r="T444" s="17">
        <f>[1]!share_freesharesmv(A444,"",100000000)</f>
        <v>65.210981702999987</v>
      </c>
      <c r="U444" s="17">
        <f>[1]!s_dq_amount_btin(A444,E444,100000000)</f>
        <v>5.251388050000001</v>
      </c>
      <c r="V444" s="17">
        <f>[1]!s_dq_turn(A444,E444)</f>
        <v>8.0455220304690407</v>
      </c>
      <c r="W444" s="2">
        <f>[1]!s_pq_amount(A444,"20260101","",100000000)</f>
        <v>1131.0128096399999</v>
      </c>
      <c r="X444" s="2">
        <f>[1]!s_pq_avgamount(A444,"20260101","",100000000)</f>
        <v>10.281934633090909</v>
      </c>
      <c r="Y444" s="17">
        <f>[1]!s_ipo_dilutedpe(A444)</f>
        <v>32.22</v>
      </c>
      <c r="Z444" s="12">
        <f>[1]!s_ipo_collection_total(A444,100000000)</f>
        <v>27.138314684600001</v>
      </c>
      <c r="AA444" s="2">
        <f>[1]!s_val_pe_ttm(A444,E444)</f>
        <v>118.92498779296875</v>
      </c>
      <c r="AB444" s="5">
        <f>[1]!s_info_zjtxornot1(A444,"")</f>
        <v>1</v>
      </c>
      <c r="AC444" s="22" t="str">
        <f>[1]!s_info_nature1(A444,"")</f>
        <v>中央国有企业</v>
      </c>
      <c r="AD444" s="6" t="str">
        <f>[1]!s_info_city(A444)</f>
        <v>广州市</v>
      </c>
      <c r="AE444" s="6" t="str">
        <f>[1]!s_info_province(A444)</f>
        <v>广东省</v>
      </c>
      <c r="AF444">
        <v>113.280637</v>
      </c>
      <c r="AG444">
        <v>23.125177999999998</v>
      </c>
    </row>
    <row r="445" spans="1:33" x14ac:dyDescent="0.3">
      <c r="A445" s="12" t="s">
        <v>1509</v>
      </c>
      <c r="B445" s="12" t="s">
        <v>1510</v>
      </c>
      <c r="C445" s="16" t="str">
        <f>[1]!s_info_mkt(A445)</f>
        <v>科创板</v>
      </c>
      <c r="D445" s="16" t="str">
        <f>[1]!s_ipo_listeddate(A445)</f>
        <v>2020-04-16</v>
      </c>
      <c r="E445" s="16" t="str">
        <f>[1]!lastradeday_s("000002","")</f>
        <v>2026-06-22</v>
      </c>
      <c r="F445" s="16" t="str">
        <f>[1]!s_info_industry_csrc2023(A445,"",3)</f>
        <v>研究和试验发展</v>
      </c>
      <c r="G445" s="16" t="str">
        <f>[1]!s_info_industry_csrc2023(A445,"",1)</f>
        <v>科学研究和技术服务业</v>
      </c>
      <c r="H445" s="16">
        <f>[1]!s_is(A445,83,"FY","YTD","20251231",1,"",100000000)</f>
        <v>5.2557176867999997</v>
      </c>
      <c r="I445" s="16">
        <f>[1]!s_is(A445,83,"FY","YTD","20241231",1,"",100000000)</f>
        <v>4.2698693769</v>
      </c>
      <c r="J445" s="16">
        <f t="shared" si="18"/>
        <v>0.23088488730672663</v>
      </c>
      <c r="K445" s="16">
        <f>[1]!s_is(A445,61,"FY","YTD","20251231",1,"",100000000)</f>
        <v>1.0950544381</v>
      </c>
      <c r="L445" s="16">
        <f>[1]!s_is(A445,61,"FY","YTD","20241231",1,"",100000000)</f>
        <v>0.51357102960000001</v>
      </c>
      <c r="M445" s="16">
        <f t="shared" si="19"/>
        <v>1.1322356110174172</v>
      </c>
      <c r="N445" s="16">
        <f>[1]!s_fa_roe(A445,"20251231")</f>
        <v>7.5674999999999999</v>
      </c>
      <c r="O445" s="16">
        <f>[1]!s_stmnote_rdexp(A445,"20251231",1,10000)</f>
        <v>7159.4062249999997</v>
      </c>
      <c r="P445" s="20">
        <f t="shared" si="20"/>
        <v>0.13622128606681463</v>
      </c>
      <c r="Q445" s="16">
        <f>[1]!s_margin_tradingbalance(A445,"",10000)</f>
        <v>57413.338000000003</v>
      </c>
      <c r="R445" s="16">
        <f>[1]!s_margin_seclendingbalance(A445,"",10000)</f>
        <v>46.5092</v>
      </c>
      <c r="S445" s="17">
        <f>[1]!s_val_ev(A445,"",100000000)</f>
        <v>114.79482</v>
      </c>
      <c r="T445" s="17">
        <f>[1]!share_freesharesmv(A445,"",100000000)</f>
        <v>62.285591633999999</v>
      </c>
      <c r="U445" s="17">
        <f>[1]!s_dq_amount_btin(A445,E445,100000000)</f>
        <v>5.4857590199999997</v>
      </c>
      <c r="V445" s="17">
        <f>[1]!s_dq_turn(A445,E445)</f>
        <v>5.0417060996306278</v>
      </c>
      <c r="W445" s="2">
        <f>[1]!s_pq_amount(A445,"20260101","",100000000)</f>
        <v>605.37215105999996</v>
      </c>
      <c r="X445" s="2">
        <f>[1]!s_pq_avgamount(A445,"20260101","",100000000)</f>
        <v>5.503383191454545</v>
      </c>
      <c r="Y445" s="17">
        <f>[1]!s_ipo_dilutedpe(A445)</f>
        <v>110.77</v>
      </c>
      <c r="Z445" s="12">
        <f>[1]!s_ipo_collection_total(A445,100000000)</f>
        <v>8.3475359999999998</v>
      </c>
      <c r="AA445" s="2">
        <f>[1]!s_val_pe_ttm(A445,E445)</f>
        <v>93.541107177734375</v>
      </c>
      <c r="AB445" s="5">
        <f>[1]!s_info_zjtxornot1(A445,"")</f>
        <v>0</v>
      </c>
      <c r="AC445" s="22" t="str">
        <f>[1]!s_info_nature1(A445,"")</f>
        <v>外资企业</v>
      </c>
      <c r="AD445" s="6" t="str">
        <f>[1]!s_info_city(A445)</f>
        <v>成都市</v>
      </c>
      <c r="AE445" s="6" t="str">
        <f>[1]!s_info_province(A445)</f>
        <v>四川省</v>
      </c>
      <c r="AF445">
        <v>104.065735</v>
      </c>
      <c r="AG445">
        <v>30.659462000000001</v>
      </c>
    </row>
    <row r="446" spans="1:33" x14ac:dyDescent="0.3">
      <c r="A446" s="12" t="s">
        <v>1511</v>
      </c>
      <c r="B446" s="12" t="s">
        <v>1512</v>
      </c>
      <c r="C446" s="16" t="str">
        <f>[1]!s_info_mkt(A446)</f>
        <v>主板</v>
      </c>
      <c r="D446" s="16" t="str">
        <f>[1]!s_ipo_listeddate(A446)</f>
        <v>2004-04-19</v>
      </c>
      <c r="E446" s="16" t="str">
        <f>[1]!lastradeday_s("000002","")</f>
        <v>2026-06-22</v>
      </c>
      <c r="F446" s="16" t="str">
        <f>[1]!s_info_industry_csrc2023(A446,"",3)</f>
        <v>批发业</v>
      </c>
      <c r="G446" s="16" t="str">
        <f>[1]!s_info_industry_csrc2023(A446,"",1)</f>
        <v>批发和零售业</v>
      </c>
      <c r="H446" s="16">
        <f>[1]!s_is(A446,83,"FY","YTD","20251231",1,"",100000000)</f>
        <v>33.699083691300004</v>
      </c>
      <c r="I446" s="16">
        <f>[1]!s_is(A446,83,"FY","YTD","20241231",1,"",100000000)</f>
        <v>35.049860685100001</v>
      </c>
      <c r="J446" s="16">
        <f t="shared" si="18"/>
        <v>-3.8538726471293083E-2</v>
      </c>
      <c r="K446" s="16">
        <f>[1]!s_is(A446,61,"FY","YTD","20251231",1,"",100000000)</f>
        <v>3.5984114167000003</v>
      </c>
      <c r="L446" s="16">
        <f>[1]!s_is(A446,61,"FY","YTD","20241231",1,"",100000000)</f>
        <v>3.6217865698000002</v>
      </c>
      <c r="M446" s="16">
        <f t="shared" si="19"/>
        <v>-6.4540393669002809E-3</v>
      </c>
      <c r="N446" s="16">
        <f>[1]!s_fa_roe(A446,"20251231")</f>
        <v>14.134399999999999</v>
      </c>
      <c r="O446" s="16">
        <f>[1]!s_stmnote_rdexp(A446,"20251231",1,10000)</f>
        <v>11565.643631999999</v>
      </c>
      <c r="P446" s="20">
        <f t="shared" si="20"/>
        <v>3.4320350481772496E-2</v>
      </c>
      <c r="Q446" s="16">
        <f>[1]!s_margin_tradingbalance(A446,"",10000)</f>
        <v>18883.625700000001</v>
      </c>
      <c r="R446" s="16">
        <f>[1]!s_margin_seclendingbalance(A446,"",10000)</f>
        <v>0</v>
      </c>
      <c r="S446" s="17">
        <f>[1]!s_val_ev(A446,"",100000000)</f>
        <v>41.770438779999999</v>
      </c>
      <c r="T446" s="17">
        <f>[1]!share_freesharesmv(A446,"",100000000)</f>
        <v>30.275943987800002</v>
      </c>
      <c r="U446" s="17">
        <f>[1]!s_dq_amount_btin(A446,E446,100000000)</f>
        <v>1.3352938299999999</v>
      </c>
      <c r="V446" s="17">
        <f>[1]!s_dq_turn(A446,E446)</f>
        <v>3.2670748460847001</v>
      </c>
      <c r="W446" s="2">
        <f>[1]!s_pq_amount(A446,"20260101","",100000000)</f>
        <v>72.651768799999999</v>
      </c>
      <c r="X446" s="2">
        <f>[1]!s_pq_avgamount(A446,"20260101","",100000000)</f>
        <v>0.66047062545454549</v>
      </c>
      <c r="Y446" s="17">
        <f>[1]!s_ipo_dilutedpe(A446)</f>
        <v>20</v>
      </c>
      <c r="Z446" s="12">
        <f>[1]!s_ipo_collection_total(A446,100000000)</f>
        <v>4.0599999999999996</v>
      </c>
      <c r="AA446" s="2">
        <f>[1]!s_val_pe_ttm(A446,E446)</f>
        <v>12.380222320556641</v>
      </c>
      <c r="AB446" s="5">
        <f>[1]!s_info_zjtxornot1(A446,"")</f>
        <v>0</v>
      </c>
      <c r="AC446" s="22" t="str">
        <f>[1]!s_info_nature1(A446,"")</f>
        <v>民营企业</v>
      </c>
      <c r="AD446" s="6" t="str">
        <f>[1]!s_info_city(A446)</f>
        <v>武汉市</v>
      </c>
      <c r="AE446" s="6" t="str">
        <f>[1]!s_info_province(A446)</f>
        <v>湖北省</v>
      </c>
      <c r="AF446">
        <v>114.29857199999999</v>
      </c>
      <c r="AG446">
        <v>30.584354999999999</v>
      </c>
    </row>
    <row r="447" spans="1:33" x14ac:dyDescent="0.3">
      <c r="A447" s="12" t="s">
        <v>1513</v>
      </c>
      <c r="B447" s="12" t="s">
        <v>1514</v>
      </c>
      <c r="C447" s="16" t="str">
        <f>[1]!s_info_mkt(A447)</f>
        <v>主板</v>
      </c>
      <c r="D447" s="16" t="str">
        <f>[1]!s_ipo_listeddate(A447)</f>
        <v>2018-09-26</v>
      </c>
      <c r="E447" s="16" t="str">
        <f>[1]!lastradeday_s("000002","")</f>
        <v>2026-06-22</v>
      </c>
      <c r="F447" s="16" t="str">
        <f>[1]!s_info_industry_csrc2023(A447,"",3)</f>
        <v>计算机、通信和其他电子设备制造业</v>
      </c>
      <c r="G447" s="16" t="str">
        <f>[1]!s_info_industry_csrc2023(A447,"",1)</f>
        <v>制造业</v>
      </c>
      <c r="H447" s="16">
        <f>[1]!s_is(A447,83,"FY","YTD","20251231",1,"",100000000)</f>
        <v>17.603891162300002</v>
      </c>
      <c r="I447" s="16">
        <f>[1]!s_is(A447,83,"FY","YTD","20241231",1,"",100000000)</f>
        <v>19.0215423792</v>
      </c>
      <c r="J447" s="16">
        <f t="shared" si="18"/>
        <v>-7.4528720575792851E-2</v>
      </c>
      <c r="K447" s="16">
        <f>[1]!s_is(A447,61,"FY","YTD","20251231",1,"",100000000)</f>
        <v>1.4460760874</v>
      </c>
      <c r="L447" s="16">
        <f>[1]!s_is(A447,61,"FY","YTD","20241231",1,"",100000000)</f>
        <v>2.2853856656999998</v>
      </c>
      <c r="M447" s="16">
        <f t="shared" si="19"/>
        <v>-0.36725074060658569</v>
      </c>
      <c r="N447" s="16">
        <f>[1]!s_fa_roe(A447,"20251231")</f>
        <v>9.1379000000000001</v>
      </c>
      <c r="O447" s="16">
        <f>[1]!s_stmnote_rdexp(A447,"20251231",1,10000)</f>
        <v>7664.0233859999998</v>
      </c>
      <c r="P447" s="20">
        <f t="shared" si="20"/>
        <v>4.3535962108269884E-2</v>
      </c>
      <c r="Q447" s="16">
        <f>[1]!s_margin_tradingbalance(A447,"",10000)</f>
        <v>70434.155599999998</v>
      </c>
      <c r="R447" s="16">
        <f>[1]!s_margin_seclendingbalance(A447,"",10000)</f>
        <v>49.415999999999997</v>
      </c>
      <c r="S447" s="17">
        <f>[1]!s_val_ev(A447,"",100000000)</f>
        <v>129.44726911999999</v>
      </c>
      <c r="T447" s="17">
        <f>[1]!share_freesharesmv(A447,"",100000000)</f>
        <v>64.170280095999999</v>
      </c>
      <c r="U447" s="17">
        <f>[1]!s_dq_amount_btin(A447,E447,100000000)</f>
        <v>6.4789725499999999</v>
      </c>
      <c r="V447" s="17">
        <f>[1]!s_dq_turn(A447,E447)</f>
        <v>4.9662158047316831</v>
      </c>
      <c r="W447" s="2">
        <f>[1]!s_pq_amount(A447,"20260101","",100000000)</f>
        <v>331.45093051999999</v>
      </c>
      <c r="X447" s="2">
        <f>[1]!s_pq_avgamount(A447,"20260101","",100000000)</f>
        <v>3.0131902774545454</v>
      </c>
      <c r="Y447" s="17">
        <f>[1]!s_ipo_dilutedpe(A447)</f>
        <v>22.99</v>
      </c>
      <c r="Z447" s="12">
        <f>[1]!s_ipo_collection_total(A447,100000000)</f>
        <v>4.5724</v>
      </c>
      <c r="AA447" s="2">
        <f>[1]!s_val_pe_ttm(A447,E447)</f>
        <v>92.061698913574219</v>
      </c>
      <c r="AB447" s="5">
        <f>[1]!s_info_zjtxornot1(A447,"")</f>
        <v>0</v>
      </c>
      <c r="AC447" s="22" t="str">
        <f>[1]!s_info_nature1(A447,"")</f>
        <v>民营企业</v>
      </c>
      <c r="AD447" s="6" t="str">
        <f>[1]!s_info_city(A447)</f>
        <v>慈溪市</v>
      </c>
      <c r="AE447" s="6" t="str">
        <f>[1]!s_info_province(A447)</f>
        <v>浙江省</v>
      </c>
      <c r="AF447">
        <v>121.338408</v>
      </c>
      <c r="AG447">
        <v>30.189257000000001</v>
      </c>
    </row>
    <row r="448" spans="1:33" x14ac:dyDescent="0.3">
      <c r="A448" s="12" t="s">
        <v>1515</v>
      </c>
      <c r="B448" s="12" t="s">
        <v>1516</v>
      </c>
      <c r="C448" s="16" t="str">
        <f>[1]!s_info_mkt(A448)</f>
        <v>主板</v>
      </c>
      <c r="D448" s="16" t="str">
        <f>[1]!s_ipo_listeddate(A448)</f>
        <v>2016-12-16</v>
      </c>
      <c r="E448" s="16" t="str">
        <f>[1]!lastradeday_s("000002","")</f>
        <v>2026-06-22</v>
      </c>
      <c r="F448" s="16" t="str">
        <f>[1]!s_info_industry_csrc2023(A448,"",3)</f>
        <v>造纸和纸制品业</v>
      </c>
      <c r="G448" s="16" t="str">
        <f>[1]!s_info_industry_csrc2023(A448,"",1)</f>
        <v>制造业</v>
      </c>
      <c r="H448" s="16">
        <f>[1]!s_is(A448,83,"FY","YTD","20251231",1,"",100000000)</f>
        <v>172.3803266907</v>
      </c>
      <c r="I448" s="16">
        <f>[1]!s_is(A448,83,"FY","YTD","20241231",1,"",100000000)</f>
        <v>171.56939849440002</v>
      </c>
      <c r="J448" s="16">
        <f t="shared" si="18"/>
        <v>4.7265316741578189E-3</v>
      </c>
      <c r="K448" s="16">
        <f>[1]!s_is(A448,61,"FY","YTD","20251231",1,"",100000000)</f>
        <v>15.9235396025</v>
      </c>
      <c r="L448" s="16">
        <f>[1]!s_is(A448,61,"FY","YTD","20241231",1,"",100000000)</f>
        <v>14.0855794783</v>
      </c>
      <c r="M448" s="16">
        <f t="shared" si="19"/>
        <v>0.13048523328639264</v>
      </c>
      <c r="N448" s="16">
        <f>[1]!s_fa_roe(A448,"20251231")</f>
        <v>13.491899999999999</v>
      </c>
      <c r="O448" s="16">
        <f>[1]!s_stmnote_rdexp(A448,"20251231",1,10000)</f>
        <v>73719.516726000002</v>
      </c>
      <c r="P448" s="20">
        <f t="shared" si="20"/>
        <v>4.2765620730185798E-2</v>
      </c>
      <c r="Q448" s="16">
        <f>[1]!s_margin_tradingbalance(A448,"",10000)</f>
        <v>40724.445599999999</v>
      </c>
      <c r="R448" s="16">
        <f>[1]!s_margin_seclendingbalance(A448,"",10000)</f>
        <v>990.4588</v>
      </c>
      <c r="S448" s="17">
        <f>[1]!s_val_ev(A448,"",100000000)</f>
        <v>432.49272643529997</v>
      </c>
      <c r="T448" s="17">
        <f>[1]!share_freesharesmv(A448,"",100000000)</f>
        <v>167.0999669748</v>
      </c>
      <c r="U448" s="17">
        <f>[1]!s_dq_amount_btin(A448,E448,100000000)</f>
        <v>8.8980796800000004</v>
      </c>
      <c r="V448" s="17">
        <f>[1]!s_dq_turn(A448,E448)</f>
        <v>3.8389092280607495</v>
      </c>
      <c r="W448" s="2">
        <f>[1]!s_pq_amount(A448,"20260101","",100000000)</f>
        <v>502.16929893999998</v>
      </c>
      <c r="X448" s="2">
        <f>[1]!s_pq_avgamount(A448,"20260101","",100000000)</f>
        <v>4.5651754449090909</v>
      </c>
      <c r="Y448" s="17">
        <f>[1]!s_ipo_dilutedpe(A448)</f>
        <v>22.99</v>
      </c>
      <c r="Z448" s="12">
        <f>[1]!s_ipo_collection_total(A448,100000000)</f>
        <v>14.711677</v>
      </c>
      <c r="AA448" s="2">
        <f>[1]!s_val_pe_ttm(A448,E448)</f>
        <v>27.080759048461914</v>
      </c>
      <c r="AB448" s="5">
        <f>[1]!s_info_zjtxornot1(A448,"")</f>
        <v>0</v>
      </c>
      <c r="AC448" s="22" t="str">
        <f>[1]!s_info_nature1(A448,"")</f>
        <v>民营企业</v>
      </c>
      <c r="AD448" s="6" t="str">
        <f>[1]!s_info_city(A448)</f>
        <v>深圳市</v>
      </c>
      <c r="AE448" s="6" t="str">
        <f>[1]!s_info_province(A448)</f>
        <v>广东省</v>
      </c>
      <c r="AF448">
        <v>114.085947</v>
      </c>
      <c r="AG448">
        <v>22.547000000000001</v>
      </c>
    </row>
    <row r="449" spans="1:33" x14ac:dyDescent="0.3">
      <c r="A449" s="12" t="s">
        <v>1517</v>
      </c>
      <c r="B449" s="12" t="s">
        <v>1518</v>
      </c>
      <c r="C449" s="16" t="str">
        <f>[1]!s_info_mkt(A449)</f>
        <v>主板</v>
      </c>
      <c r="D449" s="16" t="str">
        <f>[1]!s_ipo_listeddate(A449)</f>
        <v>2020-04-15</v>
      </c>
      <c r="E449" s="16" t="str">
        <f>[1]!lastradeday_s("000002","")</f>
        <v>2026-06-22</v>
      </c>
      <c r="F449" s="16" t="str">
        <f>[1]!s_info_industry_csrc2023(A449,"",3)</f>
        <v>仪器仪表制造业</v>
      </c>
      <c r="G449" s="16" t="str">
        <f>[1]!s_info_industry_csrc2023(A449,"",1)</f>
        <v>制造业</v>
      </c>
      <c r="H449" s="16">
        <f>[1]!s_is(A449,83,"FY","YTD","20251231",1,"",100000000)</f>
        <v>8.0329830953000005</v>
      </c>
      <c r="I449" s="16">
        <f>[1]!s_is(A449,83,"FY","YTD","20241231",1,"",100000000)</f>
        <v>8.0749779588999999</v>
      </c>
      <c r="J449" s="16">
        <f t="shared" si="18"/>
        <v>-5.2006164987378201E-3</v>
      </c>
      <c r="K449" s="16">
        <f>[1]!s_is(A449,61,"FY","YTD","20251231",1,"",100000000)</f>
        <v>0.89054414439999996</v>
      </c>
      <c r="L449" s="16">
        <f>[1]!s_is(A449,61,"FY","YTD","20241231",1,"",100000000)</f>
        <v>1.3842486719</v>
      </c>
      <c r="M449" s="16">
        <f t="shared" si="19"/>
        <v>-0.35665884137880244</v>
      </c>
      <c r="N449" s="16">
        <f>[1]!s_fa_roe(A449,"20251231")</f>
        <v>8.0473999999999997</v>
      </c>
      <c r="O449" s="16">
        <f>[1]!s_stmnote_rdexp(A449,"20251231",1,10000)</f>
        <v>8245.830331000001</v>
      </c>
      <c r="P449" s="20">
        <f t="shared" si="20"/>
        <v>0.10264966617226587</v>
      </c>
      <c r="Q449" s="16">
        <f>[1]!s_margin_tradingbalance(A449,"",10000)</f>
        <v>0</v>
      </c>
      <c r="R449" s="16">
        <f>[1]!s_margin_seclendingbalance(A449,"",10000)</f>
        <v>0</v>
      </c>
      <c r="S449" s="17">
        <f>[1]!s_val_ev(A449,"",100000000)</f>
        <v>223.92899146799999</v>
      </c>
      <c r="T449" s="17">
        <f>[1]!share_freesharesmv(A449,"",100000000)</f>
        <v>74.698292144700005</v>
      </c>
      <c r="U449" s="17">
        <f>[1]!s_dq_amount_btin(A449,E449,100000000)</f>
        <v>19.466244240000002</v>
      </c>
      <c r="V449" s="17">
        <f>[1]!s_dq_turn(A449,E449)</f>
        <v>15.754460165704902</v>
      </c>
      <c r="W449" s="2">
        <f>[1]!s_pq_amount(A449,"20260101","",100000000)</f>
        <v>981.23791703999996</v>
      </c>
      <c r="X449" s="2">
        <f>[1]!s_pq_avgamount(A449,"20260101","",100000000)</f>
        <v>8.9203447003636356</v>
      </c>
      <c r="Y449" s="17">
        <f>[1]!s_ipo_dilutedpe(A449)</f>
        <v>22.98</v>
      </c>
      <c r="Z449" s="12">
        <f>[1]!s_ipo_collection_total(A449,100000000)</f>
        <v>4.9633432600000003</v>
      </c>
      <c r="AA449" s="2">
        <f>[1]!s_val_pe_ttm(A449,E449)</f>
        <v>288.36331176757813</v>
      </c>
      <c r="AB449" s="5">
        <f>[1]!s_info_zjtxornot1(A449,"")</f>
        <v>0</v>
      </c>
      <c r="AC449" s="22" t="str">
        <f>[1]!s_info_nature1(A449,"")</f>
        <v>民营企业</v>
      </c>
      <c r="AD449" s="6" t="str">
        <f>[1]!s_info_city(A449)</f>
        <v>深圳市</v>
      </c>
      <c r="AE449" s="6" t="str">
        <f>[1]!s_info_province(A449)</f>
        <v>广东省</v>
      </c>
      <c r="AF449">
        <v>114.085947</v>
      </c>
      <c r="AG449">
        <v>22.547000000000001</v>
      </c>
    </row>
    <row r="450" spans="1:33" x14ac:dyDescent="0.3">
      <c r="A450" s="12" t="s">
        <v>1519</v>
      </c>
      <c r="B450" s="12" t="s">
        <v>1520</v>
      </c>
      <c r="C450" s="16" t="str">
        <f>[1]!s_info_mkt(A450)</f>
        <v>创业板</v>
      </c>
      <c r="D450" s="16" t="str">
        <f>[1]!s_ipo_listeddate(A450)</f>
        <v>2022-08-25</v>
      </c>
      <c r="E450" s="16" t="str">
        <f>[1]!lastradeday_s("000002","")</f>
        <v>2026-06-22</v>
      </c>
      <c r="F450" s="16" t="str">
        <f>[1]!s_info_industry_csrc2023(A450,"",3)</f>
        <v>化学原料和化学制品制造业</v>
      </c>
      <c r="G450" s="16" t="str">
        <f>[1]!s_info_industry_csrc2023(A450,"",1)</f>
        <v>制造业</v>
      </c>
      <c r="H450" s="16">
        <f>[1]!s_is(A450,83,"FY","YTD","20251231",1,"",100000000)</f>
        <v>5.1212420490000001</v>
      </c>
      <c r="I450" s="16">
        <f>[1]!s_is(A450,83,"FY","YTD","20241231",1,"",100000000)</f>
        <v>5.3461727066</v>
      </c>
      <c r="J450" s="16">
        <f t="shared" si="18"/>
        <v>-4.2073211986271342E-2</v>
      </c>
      <c r="K450" s="16">
        <f>[1]!s_is(A450,61,"FY","YTD","20251231",1,"",100000000)</f>
        <v>0.52642653740000001</v>
      </c>
      <c r="L450" s="16">
        <f>[1]!s_is(A450,61,"FY","YTD","20241231",1,"",100000000)</f>
        <v>0.56432141920000001</v>
      </c>
      <c r="M450" s="16">
        <f t="shared" si="19"/>
        <v>-6.7151237771057831E-2</v>
      </c>
      <c r="N450" s="16">
        <f>[1]!s_fa_roe(A450,"20251231")</f>
        <v>7.0301</v>
      </c>
      <c r="O450" s="16">
        <f>[1]!s_stmnote_rdexp(A450,"20251231",1,10000)</f>
        <v>2256.6605170000003</v>
      </c>
      <c r="P450" s="20">
        <f t="shared" si="20"/>
        <v>4.4064711165929901E-2</v>
      </c>
      <c r="Q450" s="16">
        <f>[1]!s_margin_tradingbalance(A450,"",10000)</f>
        <v>45991.750500000002</v>
      </c>
      <c r="R450" s="16">
        <f>[1]!s_margin_seclendingbalance(A450,"",10000)</f>
        <v>0</v>
      </c>
      <c r="S450" s="17">
        <f>[1]!s_val_ev(A450,"",100000000)</f>
        <v>93.045119999999997</v>
      </c>
      <c r="T450" s="17">
        <f>[1]!share_freesharesmv(A450,"",100000000)</f>
        <v>28.495068</v>
      </c>
      <c r="U450" s="17">
        <f>[1]!s_dq_amount_btin(A450,E450,100000000)</f>
        <v>1.22409225</v>
      </c>
      <c r="V450" s="17">
        <f>[1]!s_dq_turn(A450,E450)</f>
        <v>1.5502933048265028</v>
      </c>
      <c r="W450" s="2">
        <f>[1]!s_pq_amount(A450,"20260101","",100000000)</f>
        <v>135.49213509</v>
      </c>
      <c r="X450" s="2">
        <f>[1]!s_pq_avgamount(A450,"20260101","",100000000)</f>
        <v>1.2317466826363637</v>
      </c>
      <c r="Y450" s="17">
        <f>[1]!s_ipo_dilutedpe(A450)</f>
        <v>18.93</v>
      </c>
      <c r="Z450" s="12">
        <f>[1]!s_ipo_collection_total(A450,100000000)</f>
        <v>2.99</v>
      </c>
      <c r="AA450" s="2">
        <f>[1]!s_val_pe_ttm(A450,E450)</f>
        <v>229.25894165039063</v>
      </c>
      <c r="AB450" s="5">
        <f>[1]!s_info_zjtxornot1(A450,"")</f>
        <v>1</v>
      </c>
      <c r="AC450" s="22" t="str">
        <f>[1]!s_info_nature1(A450,"")</f>
        <v>民营企业</v>
      </c>
      <c r="AD450" s="6" t="str">
        <f>[1]!s_info_city(A450)</f>
        <v>龙口市</v>
      </c>
      <c r="AE450" s="6" t="str">
        <f>[1]!s_info_province(A450)</f>
        <v>山东省</v>
      </c>
      <c r="AF450">
        <v>120.5228</v>
      </c>
      <c r="AG450">
        <v>37.610401000000003</v>
      </c>
    </row>
    <row r="451" spans="1:33" x14ac:dyDescent="0.3">
      <c r="A451" s="12" t="s">
        <v>1521</v>
      </c>
      <c r="B451" s="12" t="s">
        <v>1522</v>
      </c>
      <c r="C451" s="16" t="str">
        <f>[1]!s_info_mkt(A451)</f>
        <v>主板</v>
      </c>
      <c r="D451" s="16" t="str">
        <f>[1]!s_ipo_listeddate(A451)</f>
        <v>1998-02-12</v>
      </c>
      <c r="E451" s="16" t="str">
        <f>[1]!lastradeday_s("000002","")</f>
        <v>2026-06-22</v>
      </c>
      <c r="F451" s="16" t="str">
        <f>[1]!s_info_industry_csrc2023(A451,"",3)</f>
        <v>生态保护和环境治理业</v>
      </c>
      <c r="G451" s="16" t="str">
        <f>[1]!s_info_industry_csrc2023(A451,"",1)</f>
        <v>水利、环境和公共设施管理业</v>
      </c>
      <c r="H451" s="16">
        <f>[1]!s_is(A451,83,"FY","YTD","20251231",1,"",100000000)</f>
        <v>37.498911509700001</v>
      </c>
      <c r="I451" s="16">
        <f>[1]!s_is(A451,83,"FY","YTD","20241231",1,"",100000000)</f>
        <v>33.6714900865</v>
      </c>
      <c r="J451" s="16">
        <f t="shared" ref="J451:J514" si="21">H451/I451-1</f>
        <v>0.11366949943015858</v>
      </c>
      <c r="K451" s="16">
        <f>[1]!s_is(A451,61,"FY","YTD","20251231",1,"",100000000)</f>
        <v>2.7619636999999999</v>
      </c>
      <c r="L451" s="16">
        <f>[1]!s_is(A451,61,"FY","YTD","20241231",1,"",100000000)</f>
        <v>5.2810532427999997</v>
      </c>
      <c r="M451" s="16">
        <f t="shared" ref="M451:M514" si="22">(K451-L451)/ABS(L451)</f>
        <v>-0.47700514025955654</v>
      </c>
      <c r="N451" s="16">
        <f>[1]!s_fa_roe(A451,"20251231")</f>
        <v>3.0739000000000001</v>
      </c>
      <c r="O451" s="16">
        <f>[1]!s_stmnote_rdexp(A451,"20251231",1,10000)</f>
        <v>10477.335391000001</v>
      </c>
      <c r="P451" s="20">
        <f t="shared" ref="P451:P514" si="23">O451/H451/10000</f>
        <v>2.7940372051305503E-2</v>
      </c>
      <c r="Q451" s="16">
        <f>[1]!s_margin_tradingbalance(A451,"",10000)</f>
        <v>86339.145799999998</v>
      </c>
      <c r="R451" s="16">
        <f>[1]!s_margin_seclendingbalance(A451,"",10000)</f>
        <v>447.21600000000001</v>
      </c>
      <c r="S451" s="17">
        <f>[1]!s_val_ev(A451,"",100000000)</f>
        <v>91.056885324999996</v>
      </c>
      <c r="T451" s="17">
        <f>[1]!share_freesharesmv(A451,"",100000000)</f>
        <v>75.5035587502</v>
      </c>
      <c r="U451" s="17">
        <f>[1]!s_dq_amount_btin(A451,E451,100000000)</f>
        <v>2.0850960700000001</v>
      </c>
      <c r="V451" s="17">
        <f>[1]!s_dq_turn(A451,E451)</f>
        <v>2.3155619648908741</v>
      </c>
      <c r="W451" s="2">
        <f>[1]!s_pq_amount(A451,"20260101","",100000000)</f>
        <v>412.04604769999997</v>
      </c>
      <c r="X451" s="2">
        <f>[1]!s_pq_avgamount(A451,"20260101","",100000000)</f>
        <v>3.7458731609090905</v>
      </c>
      <c r="Y451" s="17">
        <f>[1]!s_ipo_dilutedpe(A451)</f>
        <v>0</v>
      </c>
      <c r="Z451" s="12">
        <f>[1]!s_ipo_collection_total(A451,100000000)</f>
        <v>1.8</v>
      </c>
      <c r="AA451" s="2">
        <f>[1]!s_val_pe_ttm(A451,E451)</f>
        <v>32.852451324462891</v>
      </c>
      <c r="AB451" s="5">
        <f>[1]!s_info_zjtxornot1(A451,"")</f>
        <v>0</v>
      </c>
      <c r="AC451" s="22" t="str">
        <f>[1]!s_info_nature1(A451,"")</f>
        <v>地方国有企业</v>
      </c>
      <c r="AD451" s="6" t="str">
        <f>[1]!s_info_city(A451)</f>
        <v>武汉市</v>
      </c>
      <c r="AE451" s="6" t="str">
        <f>[1]!s_info_province(A451)</f>
        <v>湖北省</v>
      </c>
      <c r="AF451">
        <v>114.29857199999999</v>
      </c>
      <c r="AG451">
        <v>30.584354999999999</v>
      </c>
    </row>
    <row r="452" spans="1:33" x14ac:dyDescent="0.3">
      <c r="A452" s="12" t="s">
        <v>1523</v>
      </c>
      <c r="B452" s="12" t="s">
        <v>1524</v>
      </c>
      <c r="C452" s="16" t="str">
        <f>[1]!s_info_mkt(A452)</f>
        <v>主板</v>
      </c>
      <c r="D452" s="16" t="str">
        <f>[1]!s_ipo_listeddate(A452)</f>
        <v>2017-09-29</v>
      </c>
      <c r="E452" s="16" t="str">
        <f>[1]!lastradeday_s("000002","")</f>
        <v>2026-06-22</v>
      </c>
      <c r="F452" s="16" t="str">
        <f>[1]!s_info_industry_csrc2023(A452,"",3)</f>
        <v>计算机、通信和其他电子设备制造业</v>
      </c>
      <c r="G452" s="16" t="str">
        <f>[1]!s_info_industry_csrc2023(A452,"",1)</f>
        <v>制造业</v>
      </c>
      <c r="H452" s="16">
        <f>[1]!s_is(A452,83,"FY","YTD","20251231",1,"",100000000)</f>
        <v>15.911765173099999</v>
      </c>
      <c r="I452" s="16">
        <f>[1]!s_is(A452,83,"FY","YTD","20241231",1,"",100000000)</f>
        <v>16.328285360799999</v>
      </c>
      <c r="J452" s="16">
        <f t="shared" si="21"/>
        <v>-2.5509119818542425E-2</v>
      </c>
      <c r="K452" s="16">
        <f>[1]!s_is(A452,61,"FY","YTD","20251231",1,"",100000000)</f>
        <v>-2.4779249186999999</v>
      </c>
      <c r="L452" s="16">
        <f>[1]!s_is(A452,61,"FY","YTD","20241231",1,"",100000000)</f>
        <v>-2.9055857643</v>
      </c>
      <c r="M452" s="16">
        <f t="shared" si="22"/>
        <v>0.14718575884234145</v>
      </c>
      <c r="N452" s="16">
        <f>[1]!s_fa_roe(A452,"20251231")</f>
        <v>-31.360399999999998</v>
      </c>
      <c r="O452" s="16">
        <f>[1]!s_stmnote_rdexp(A452,"20251231",1,10000)</f>
        <v>11865.296270999999</v>
      </c>
      <c r="P452" s="20">
        <f t="shared" si="23"/>
        <v>7.456932742483624E-2</v>
      </c>
      <c r="Q452" s="16">
        <f>[1]!s_margin_tradingbalance(A452,"",10000)</f>
        <v>49850.472199999997</v>
      </c>
      <c r="R452" s="16">
        <f>[1]!s_margin_seclendingbalance(A452,"",10000)</f>
        <v>36.034599999999998</v>
      </c>
      <c r="S452" s="17">
        <f>[1]!s_val_ev(A452,"",100000000)</f>
        <v>84.932275006799998</v>
      </c>
      <c r="T452" s="17">
        <f>[1]!share_freesharesmv(A452,"",100000000)</f>
        <v>52.588137269200004</v>
      </c>
      <c r="U452" s="17">
        <f>[1]!s_dq_amount_btin(A452,E452,100000000)</f>
        <v>14.663493559999999</v>
      </c>
      <c r="V452" s="17">
        <f>[1]!s_dq_turn(A452,E452)</f>
        <v>22.513048687172134</v>
      </c>
      <c r="W452" s="2">
        <f>[1]!s_pq_amount(A452,"20260101","",100000000)</f>
        <v>900.76342475000001</v>
      </c>
      <c r="X452" s="2">
        <f>[1]!s_pq_avgamount(A452,"20260101","",100000000)</f>
        <v>8.1887584068181809</v>
      </c>
      <c r="Y452" s="17">
        <f>[1]!s_ipo_dilutedpe(A452)</f>
        <v>22.9</v>
      </c>
      <c r="Z452" s="12">
        <f>[1]!s_ipo_collection_total(A452,100000000)</f>
        <v>4.9455</v>
      </c>
      <c r="AA452" s="2">
        <f>[1]!s_val_pe_ttm(A452,E452)</f>
        <v>-37.969886779785156</v>
      </c>
      <c r="AB452" s="5">
        <f>[1]!s_info_zjtxornot1(A452,"")</f>
        <v>0</v>
      </c>
      <c r="AC452" s="22" t="str">
        <f>[1]!s_info_nature1(A452,"")</f>
        <v>民营企业</v>
      </c>
      <c r="AD452" s="6" t="str">
        <f>[1]!s_info_city(A452)</f>
        <v>东莞市</v>
      </c>
      <c r="AE452" s="6" t="str">
        <f>[1]!s_info_province(A452)</f>
        <v>广东省</v>
      </c>
      <c r="AF452">
        <v>113.746262</v>
      </c>
      <c r="AG452">
        <v>23.046237000000001</v>
      </c>
    </row>
    <row r="453" spans="1:33" x14ac:dyDescent="0.3">
      <c r="A453" s="12" t="s">
        <v>1525</v>
      </c>
      <c r="B453" s="12" t="s">
        <v>1526</v>
      </c>
      <c r="C453" s="16" t="str">
        <f>[1]!s_info_mkt(A453)</f>
        <v>主板</v>
      </c>
      <c r="D453" s="16" t="str">
        <f>[1]!s_ipo_listeddate(A453)</f>
        <v>1996-02-05</v>
      </c>
      <c r="E453" s="16" t="str">
        <f>[1]!lastradeday_s("000002","")</f>
        <v>2026-06-22</v>
      </c>
      <c r="F453" s="16" t="str">
        <f>[1]!s_info_industry_csrc2023(A453,"",3)</f>
        <v>电气机械和器材制造业</v>
      </c>
      <c r="G453" s="16" t="str">
        <f>[1]!s_info_industry_csrc2023(A453,"",1)</f>
        <v>制造业</v>
      </c>
      <c r="H453" s="16">
        <f>[1]!s_is(A453,83,"FY","YTD","20251231",1,"",100000000)</f>
        <v>172.02480686909999</v>
      </c>
      <c r="I453" s="16">
        <f>[1]!s_is(A453,83,"FY","YTD","20241231",1,"",100000000)</f>
        <v>141.02498333629998</v>
      </c>
      <c r="J453" s="16">
        <f t="shared" si="21"/>
        <v>0.21981795565169637</v>
      </c>
      <c r="K453" s="16">
        <f>[1]!s_is(A453,61,"FY","YTD","20251231",1,"",100000000)</f>
        <v>17.5752771475</v>
      </c>
      <c r="L453" s="16">
        <f>[1]!s_is(A453,61,"FY","YTD","20241231",1,"",100000000)</f>
        <v>16.3101644843</v>
      </c>
      <c r="M453" s="16">
        <f t="shared" si="22"/>
        <v>7.7565904649078476E-2</v>
      </c>
      <c r="N453" s="16">
        <f>[1]!s_fa_roe(A453,"20251231")</f>
        <v>15.8803</v>
      </c>
      <c r="O453" s="16">
        <f>[1]!s_stmnote_rdexp(A453,"20251231",1,10000)</f>
        <v>91361.765327000001</v>
      </c>
      <c r="P453" s="20">
        <f t="shared" si="23"/>
        <v>5.3109645631818976E-2</v>
      </c>
      <c r="Q453" s="16">
        <f>[1]!s_margin_tradingbalance(A453,"",10000)</f>
        <v>41762.940399999999</v>
      </c>
      <c r="R453" s="16">
        <f>[1]!s_margin_seclendingbalance(A453,"",10000)</f>
        <v>458.589</v>
      </c>
      <c r="S453" s="17">
        <f>[1]!s_val_ev(A453,"",100000000)</f>
        <v>545.21747646990002</v>
      </c>
      <c r="T453" s="17">
        <f>[1]!share_freesharesmv(A453,"",100000000)</f>
        <v>404.57357679829994</v>
      </c>
      <c r="U453" s="17">
        <f>[1]!s_dq_amount_btin(A453,E453,100000000)</f>
        <v>6.1108717800000001</v>
      </c>
      <c r="V453" s="17">
        <f>[1]!s_dq_turn(A453,E453)</f>
        <v>1.1254140606292082</v>
      </c>
      <c r="W453" s="2">
        <f>[1]!s_pq_amount(A453,"20260101","",100000000)</f>
        <v>781.59869053</v>
      </c>
      <c r="X453" s="2">
        <f>[1]!s_pq_avgamount(A453,"20260101","",100000000)</f>
        <v>7.1054426411818179</v>
      </c>
      <c r="Y453" s="17">
        <f>[1]!s_ipo_dilutedpe(A453)</f>
        <v>0</v>
      </c>
      <c r="Z453" s="12">
        <f>[1]!s_ipo_collection_total(A453,100000000)</f>
        <v>0.72</v>
      </c>
      <c r="AA453" s="2">
        <f>[1]!s_val_pe_ttm(A453,E453)</f>
        <v>29.781686782836914</v>
      </c>
      <c r="AB453" s="5">
        <f>[1]!s_info_zjtxornot1(A453,"")</f>
        <v>1</v>
      </c>
      <c r="AC453" s="22" t="str">
        <f>[1]!s_info_nature1(A453,"")</f>
        <v>民营企业</v>
      </c>
      <c r="AD453" s="6" t="str">
        <f>[1]!s_info_city(A453)</f>
        <v>武汉市</v>
      </c>
      <c r="AE453" s="6" t="str">
        <f>[1]!s_info_province(A453)</f>
        <v>湖北省</v>
      </c>
      <c r="AF453">
        <v>114.29857199999999</v>
      </c>
      <c r="AG453">
        <v>30.584354999999999</v>
      </c>
    </row>
    <row r="454" spans="1:33" x14ac:dyDescent="0.3">
      <c r="A454" s="12" t="s">
        <v>1527</v>
      </c>
      <c r="B454" s="12" t="s">
        <v>1528</v>
      </c>
      <c r="C454" s="16" t="str">
        <f>[1]!s_info_mkt(A454)</f>
        <v>主板</v>
      </c>
      <c r="D454" s="16" t="str">
        <f>[1]!s_ipo_listeddate(A454)</f>
        <v>2018-05-08</v>
      </c>
      <c r="E454" s="16" t="str">
        <f>[1]!lastradeday_s("000002","")</f>
        <v>2026-06-22</v>
      </c>
      <c r="F454" s="16" t="str">
        <f>[1]!s_info_industry_csrc2023(A454,"",3)</f>
        <v>研究和试验发展</v>
      </c>
      <c r="G454" s="16" t="str">
        <f>[1]!s_info_industry_csrc2023(A454,"",1)</f>
        <v>科学研究和技术服务业</v>
      </c>
      <c r="H454" s="16">
        <f>[1]!s_is(A454,83,"FY","YTD","20251231",1,"",100000000)</f>
        <v>454.56165774179999</v>
      </c>
      <c r="I454" s="16">
        <f>[1]!s_is(A454,83,"FY","YTD","20241231",1,"",100000000)</f>
        <v>392.41431359879999</v>
      </c>
      <c r="J454" s="16">
        <f t="shared" si="21"/>
        <v>0.15837175655763347</v>
      </c>
      <c r="K454" s="16">
        <f>[1]!s_is(A454,61,"FY","YTD","20251231",1,"",100000000)</f>
        <v>191.50582400689999</v>
      </c>
      <c r="L454" s="16">
        <f>[1]!s_is(A454,61,"FY","YTD","20241231",1,"",100000000)</f>
        <v>94.503084277800014</v>
      </c>
      <c r="M454" s="16">
        <f t="shared" si="22"/>
        <v>1.0264505171487526</v>
      </c>
      <c r="N454" s="16">
        <f>[1]!s_fa_roe(A454,"20251231")</f>
        <v>27.685300000000002</v>
      </c>
      <c r="O454" s="16">
        <f>[1]!s_stmnote_rdexp(A454,"20251231",1,10000)</f>
        <v>111945.29927600001</v>
      </c>
      <c r="P454" s="20">
        <f t="shared" si="23"/>
        <v>2.4627087958128475E-2</v>
      </c>
      <c r="Q454" s="16">
        <f>[1]!s_margin_tradingbalance(A454,"",10000)</f>
        <v>531185.40879999998</v>
      </c>
      <c r="R454" s="16">
        <f>[1]!s_margin_seclendingbalance(A454,"",10000)</f>
        <v>2906.5342999999998</v>
      </c>
      <c r="S454" s="17">
        <f>[1]!s_val_ev(A454,"",100000000)</f>
        <v>3213.4395454734308</v>
      </c>
      <c r="T454" s="17">
        <f>[1]!share_freesharesmv(A454,"",100000000)</f>
        <v>2218.379582862</v>
      </c>
      <c r="U454" s="17">
        <f>[1]!s_dq_amount_btin(A454,E454,100000000)</f>
        <v>59.706284109999999</v>
      </c>
      <c r="V454" s="17">
        <f>[1]!s_dq_turn(A454,E454)</f>
        <v>2.3125655935069478</v>
      </c>
      <c r="W454" s="2">
        <f>[1]!s_pq_amount(A454,"20260101","",100000000)</f>
        <v>4627.9883933199999</v>
      </c>
      <c r="X454" s="2">
        <f>[1]!s_pq_avgamount(A454,"20260101","",100000000)</f>
        <v>42.072621757454542</v>
      </c>
      <c r="Y454" s="17">
        <f>[1]!s_ipo_dilutedpe(A454)</f>
        <v>22.99</v>
      </c>
      <c r="Z454" s="12">
        <f>[1]!s_ipo_collection_total(A454,100000000)</f>
        <v>22.506888095999997</v>
      </c>
      <c r="AA454" s="2">
        <f>[1]!s_val_pe_ttm(A454,E454)</f>
        <v>15.834702491760254</v>
      </c>
      <c r="AB454" s="5">
        <f>[1]!s_info_zjtxornot1(A454,"")</f>
        <v>0</v>
      </c>
      <c r="AC454" s="22" t="str">
        <f>[1]!s_info_nature1(A454,"")</f>
        <v>民营企业</v>
      </c>
      <c r="AD454" s="6" t="str">
        <f>[1]!s_info_city(A454)</f>
        <v>无锡市</v>
      </c>
      <c r="AE454" s="6" t="str">
        <f>[1]!s_info_province(A454)</f>
        <v>江苏省</v>
      </c>
      <c r="AF454">
        <v>120.301663</v>
      </c>
      <c r="AG454">
        <v>31.574729000000001</v>
      </c>
    </row>
    <row r="455" spans="1:33" x14ac:dyDescent="0.3">
      <c r="A455" s="12" t="s">
        <v>1529</v>
      </c>
      <c r="B455" s="12" t="s">
        <v>1530</v>
      </c>
      <c r="C455" s="16" t="str">
        <f>[1]!s_info_mkt(A455)</f>
        <v>创业板</v>
      </c>
      <c r="D455" s="16" t="str">
        <f>[1]!s_ipo_listeddate(A455)</f>
        <v>2022-03-29</v>
      </c>
      <c r="E455" s="16" t="str">
        <f>[1]!lastradeday_s("000002","")</f>
        <v>2026-06-22</v>
      </c>
      <c r="F455" s="16" t="str">
        <f>[1]!s_info_industry_csrc2023(A455,"",3)</f>
        <v>批发业</v>
      </c>
      <c r="G455" s="16" t="str">
        <f>[1]!s_info_industry_csrc2023(A455,"",1)</f>
        <v>批发和零售业</v>
      </c>
      <c r="H455" s="16">
        <f>[1]!s_is(A455,83,"FY","YTD","20251231",1,"",100000000)</f>
        <v>6.7489676162999999</v>
      </c>
      <c r="I455" s="16">
        <f>[1]!s_is(A455,83,"FY","YTD","20241231",1,"",100000000)</f>
        <v>7.2103143569000006</v>
      </c>
      <c r="J455" s="16">
        <f t="shared" si="21"/>
        <v>-6.3984275548056968E-2</v>
      </c>
      <c r="K455" s="16">
        <f>[1]!s_is(A455,61,"FY","YTD","20251231",1,"",100000000)</f>
        <v>0.28632895660000002</v>
      </c>
      <c r="L455" s="16">
        <f>[1]!s_is(A455,61,"FY","YTD","20241231",1,"",100000000)</f>
        <v>1.0822002576</v>
      </c>
      <c r="M455" s="16">
        <f t="shared" si="22"/>
        <v>-0.73541961888366858</v>
      </c>
      <c r="N455" s="16">
        <f>[1]!s_fa_roe(A455,"20251231")</f>
        <v>1.6655</v>
      </c>
      <c r="O455" s="16">
        <f>[1]!s_stmnote_rdexp(A455,"20251231",1,10000)</f>
        <v>16945.837190999999</v>
      </c>
      <c r="P455" s="20">
        <f t="shared" si="23"/>
        <v>0.25108784268089657</v>
      </c>
      <c r="Q455" s="16">
        <f>[1]!s_margin_tradingbalance(A455,"",10000)</f>
        <v>86587.675700000007</v>
      </c>
      <c r="R455" s="16">
        <f>[1]!s_margin_seclendingbalance(A455,"",10000)</f>
        <v>132.6874</v>
      </c>
      <c r="S455" s="17">
        <f>[1]!s_val_ev(A455,"",100000000)</f>
        <v>98.851579200000003</v>
      </c>
      <c r="T455" s="17">
        <f>[1]!share_freesharesmv(A455,"",100000000)</f>
        <v>66.68323629439999</v>
      </c>
      <c r="U455" s="17">
        <f>[1]!s_dq_amount_btin(A455,E455,100000000)</f>
        <v>1.8596401199999999</v>
      </c>
      <c r="V455" s="17">
        <f>[1]!s_dq_turn(A455,E455)</f>
        <v>2.6511475194954746</v>
      </c>
      <c r="W455" s="2">
        <f>[1]!s_pq_amount(A455,"20260101","",100000000)</f>
        <v>155.31620896999999</v>
      </c>
      <c r="X455" s="2">
        <f>[1]!s_pq_avgamount(A455,"20260101","",100000000)</f>
        <v>1.4119655360909089</v>
      </c>
      <c r="Y455" s="17">
        <f>[1]!s_ipo_dilutedpe(A455)</f>
        <v>30.84</v>
      </c>
      <c r="Z455" s="12">
        <f>[1]!s_ipo_collection_total(A455,100000000)</f>
        <v>11.77863</v>
      </c>
      <c r="AA455" s="2">
        <f>[1]!s_val_pe_ttm(A455,E455)</f>
        <v>385.0887451171875</v>
      </c>
      <c r="AB455" s="5">
        <f>[1]!s_info_zjtxornot1(A455,"")</f>
        <v>0</v>
      </c>
      <c r="AC455" s="22" t="str">
        <f>[1]!s_info_nature1(A455,"")</f>
        <v>民营企业</v>
      </c>
      <c r="AD455" s="6" t="str">
        <f>[1]!s_info_city(A455)</f>
        <v>汕头市</v>
      </c>
      <c r="AE455" s="6" t="str">
        <f>[1]!s_info_province(A455)</f>
        <v>广东省</v>
      </c>
      <c r="AF455">
        <v>116.70846299999999</v>
      </c>
      <c r="AG455">
        <v>23.371020000000001</v>
      </c>
    </row>
    <row r="456" spans="1:33" x14ac:dyDescent="0.3">
      <c r="A456" s="12" t="s">
        <v>1531</v>
      </c>
      <c r="B456" s="12" t="s">
        <v>1532</v>
      </c>
      <c r="C456" s="16" t="str">
        <f>[1]!s_info_mkt(A456)</f>
        <v>主板</v>
      </c>
      <c r="D456" s="16" t="str">
        <f>[1]!s_ipo_listeddate(A456)</f>
        <v>2023-05-24</v>
      </c>
      <c r="E456" s="16" t="str">
        <f>[1]!lastradeday_s("000002","")</f>
        <v>2026-06-22</v>
      </c>
      <c r="F456" s="16" t="str">
        <f>[1]!s_info_industry_csrc2023(A456,"",3)</f>
        <v>汽车制造业</v>
      </c>
      <c r="G456" s="16" t="str">
        <f>[1]!s_info_industry_csrc2023(A456,"",1)</f>
        <v>制造业</v>
      </c>
      <c r="H456" s="16">
        <f>[1]!s_is(A456,83,"FY","YTD","20251231",1,"",100000000)</f>
        <v>16.418179092500001</v>
      </c>
      <c r="I456" s="16">
        <f>[1]!s_is(A456,83,"FY","YTD","20241231",1,"",100000000)</f>
        <v>15.623218270200001</v>
      </c>
      <c r="J456" s="16">
        <f t="shared" si="21"/>
        <v>5.0883294885300412E-2</v>
      </c>
      <c r="K456" s="16">
        <f>[1]!s_is(A456,61,"FY","YTD","20251231",1,"",100000000)</f>
        <v>1.0976480973</v>
      </c>
      <c r="L456" s="16">
        <f>[1]!s_is(A456,61,"FY","YTD","20241231",1,"",100000000)</f>
        <v>1.463002055</v>
      </c>
      <c r="M456" s="16">
        <f t="shared" si="22"/>
        <v>-0.2497289436138215</v>
      </c>
      <c r="N456" s="16">
        <f>[1]!s_fa_roe(A456,"20251231")</f>
        <v>6.9387999999999996</v>
      </c>
      <c r="O456" s="16">
        <f>[1]!s_stmnote_rdexp(A456,"20251231",1,10000)</f>
        <v>10530.004865000001</v>
      </c>
      <c r="P456" s="20">
        <f t="shared" si="23"/>
        <v>6.413625290401552E-2</v>
      </c>
      <c r="Q456" s="16">
        <f>[1]!s_margin_tradingbalance(A456,"",10000)</f>
        <v>9515.2412999999997</v>
      </c>
      <c r="R456" s="16">
        <f>[1]!s_margin_seclendingbalance(A456,"",10000)</f>
        <v>9.9674999999999994</v>
      </c>
      <c r="S456" s="17">
        <f>[1]!s_val_ev(A456,"",100000000)</f>
        <v>49.169673279999998</v>
      </c>
      <c r="T456" s="17">
        <f>[1]!share_freesharesmv(A456,"",100000000)</f>
        <v>14.053559128</v>
      </c>
      <c r="U456" s="17">
        <f>[1]!s_dq_amount_btin(A456,E456,100000000)</f>
        <v>2.4161726799999999</v>
      </c>
      <c r="V456" s="17">
        <f>[1]!s_dq_turn(A456,E456)</f>
        <v>7.3457098670046985</v>
      </c>
      <c r="W456" s="2">
        <f>[1]!s_pq_amount(A456,"20260101","",100000000)</f>
        <v>118.64293877</v>
      </c>
      <c r="X456" s="2">
        <f>[1]!s_pq_avgamount(A456,"20260101","",100000000)</f>
        <v>1.0785721706363636</v>
      </c>
      <c r="Y456" s="17">
        <f>[1]!s_ipo_dilutedpe(A456)</f>
        <v>37.729999999999997</v>
      </c>
      <c r="Z456" s="12">
        <f>[1]!s_ipo_collection_total(A456,100000000)</f>
        <v>7.9265340000000002</v>
      </c>
      <c r="AA456" s="2">
        <f>[1]!s_val_pe_ttm(A456,E456)</f>
        <v>45.885326385498047</v>
      </c>
      <c r="AB456" s="5">
        <f>[1]!s_info_zjtxornot1(A456,"")</f>
        <v>1</v>
      </c>
      <c r="AC456" s="22" t="str">
        <f>[1]!s_info_nature1(A456,"")</f>
        <v>民营企业</v>
      </c>
      <c r="AD456" s="6" t="str">
        <f>[1]!s_info_city(A456)</f>
        <v>芜湖市</v>
      </c>
      <c r="AE456" s="6" t="str">
        <f>[1]!s_info_province(A456)</f>
        <v>安徽省</v>
      </c>
      <c r="AF456">
        <v>118.376451</v>
      </c>
      <c r="AG456">
        <v>31.326319000000002</v>
      </c>
    </row>
    <row r="457" spans="1:33" x14ac:dyDescent="0.3">
      <c r="A457" s="12" t="s">
        <v>1533</v>
      </c>
      <c r="B457" s="12" t="s">
        <v>1534</v>
      </c>
      <c r="C457" s="16" t="str">
        <f>[1]!s_info_mkt(A457)</f>
        <v>主板</v>
      </c>
      <c r="D457" s="16" t="str">
        <f>[1]!s_ipo_listeddate(A457)</f>
        <v>2009-12-11</v>
      </c>
      <c r="E457" s="16" t="str">
        <f>[1]!lastradeday_s("000002","")</f>
        <v>2026-06-22</v>
      </c>
      <c r="F457" s="16" t="str">
        <f>[1]!s_info_industry_csrc2023(A457,"",3)</f>
        <v>金属制品业</v>
      </c>
      <c r="G457" s="16" t="str">
        <f>[1]!s_info_industry_csrc2023(A457,"",1)</f>
        <v>制造业</v>
      </c>
      <c r="H457" s="16">
        <f>[1]!s_is(A457,83,"FY","YTD","20251231",1,"",100000000)</f>
        <v>120.5850912053</v>
      </c>
      <c r="I457" s="16">
        <f>[1]!s_is(A457,83,"FY","YTD","20241231",1,"",100000000)</f>
        <v>109.18288424290002</v>
      </c>
      <c r="J457" s="16">
        <f t="shared" si="21"/>
        <v>0.1044321831344317</v>
      </c>
      <c r="K457" s="16">
        <f>[1]!s_is(A457,61,"FY","YTD","20251231",1,"",100000000)</f>
        <v>15.093729365</v>
      </c>
      <c r="L457" s="16">
        <f>[1]!s_is(A457,61,"FY","YTD","20241231",1,"",100000000)</f>
        <v>14.9037592527</v>
      </c>
      <c r="M457" s="16">
        <f t="shared" si="22"/>
        <v>1.274645605038097E-2</v>
      </c>
      <c r="N457" s="16">
        <f>[1]!s_fa_roe(A457,"20251231")</f>
        <v>18.305800000000001</v>
      </c>
      <c r="O457" s="16">
        <f>[1]!s_stmnote_rdexp(A457,"20251231",1,10000)</f>
        <v>39647.281959</v>
      </c>
      <c r="P457" s="20">
        <f t="shared" si="23"/>
        <v>3.28790910739531E-2</v>
      </c>
      <c r="Q457" s="16">
        <f>[1]!s_margin_tradingbalance(A457,"",10000)</f>
        <v>29969.397199999999</v>
      </c>
      <c r="R457" s="16">
        <f>[1]!s_margin_seclendingbalance(A457,"",10000)</f>
        <v>922.78819999999996</v>
      </c>
      <c r="S457" s="17">
        <f>[1]!s_val_ev(A457,"",100000000)</f>
        <v>241.55660198399997</v>
      </c>
      <c r="T457" s="17">
        <f>[1]!share_freesharesmv(A457,"",100000000)</f>
        <v>146.26669821359999</v>
      </c>
      <c r="U457" s="17">
        <f>[1]!s_dq_amount_btin(A457,E457,100000000)</f>
        <v>3.1042216100000002</v>
      </c>
      <c r="V457" s="17">
        <f>[1]!s_dq_turn(A457,E457)</f>
        <v>1.3224687827059767</v>
      </c>
      <c r="W457" s="2">
        <f>[1]!s_pq_amount(A457,"20260101","",100000000)</f>
        <v>370.74642581000001</v>
      </c>
      <c r="X457" s="2">
        <f>[1]!s_pq_avgamount(A457,"20260101","",100000000)</f>
        <v>3.3704220528181823</v>
      </c>
      <c r="Y457" s="17">
        <f>[1]!s_ipo_dilutedpe(A457)</f>
        <v>46</v>
      </c>
      <c r="Z457" s="12">
        <f>[1]!s_ipo_collection_total(A457,100000000)</f>
        <v>9.1999999999999993</v>
      </c>
      <c r="AA457" s="2">
        <f>[1]!s_val_pe_ttm(A457,E457)</f>
        <v>15.945189476013184</v>
      </c>
      <c r="AB457" s="5">
        <f>[1]!s_info_zjtxornot1(A457,"")</f>
        <v>1</v>
      </c>
      <c r="AC457" s="22" t="str">
        <f>[1]!s_info_nature1(A457,"")</f>
        <v>民营企业</v>
      </c>
      <c r="AD457" s="6" t="str">
        <f>[1]!s_info_city(A457)</f>
        <v>湖州市</v>
      </c>
      <c r="AE457" s="6" t="str">
        <f>[1]!s_info_province(A457)</f>
        <v>浙江省</v>
      </c>
      <c r="AF457">
        <v>120.10239799999999</v>
      </c>
      <c r="AG457">
        <v>30.867197999999998</v>
      </c>
    </row>
    <row r="458" spans="1:33" x14ac:dyDescent="0.3">
      <c r="A458" s="12" t="s">
        <v>1535</v>
      </c>
      <c r="B458" s="12" t="s">
        <v>1536</v>
      </c>
      <c r="C458" s="16" t="str">
        <f>[1]!s_info_mkt(A458)</f>
        <v>创业板</v>
      </c>
      <c r="D458" s="16" t="str">
        <f>[1]!s_ipo_listeddate(A458)</f>
        <v>2024-02-08</v>
      </c>
      <c r="E458" s="16" t="str">
        <f>[1]!lastradeday_s("000002","")</f>
        <v>2026-06-22</v>
      </c>
      <c r="F458" s="16" t="str">
        <f>[1]!s_info_industry_csrc2023(A458,"",3)</f>
        <v>计算机、通信和其他电子设备制造业</v>
      </c>
      <c r="G458" s="16" t="str">
        <f>[1]!s_info_industry_csrc2023(A458,"",1)</f>
        <v>制造业</v>
      </c>
      <c r="H458" s="16">
        <f>[1]!s_is(A458,83,"FY","YTD","20251231",1,"",100000000)</f>
        <v>35.103285653500002</v>
      </c>
      <c r="I458" s="16">
        <f>[1]!s_is(A458,83,"FY","YTD","20241231",1,"",100000000)</f>
        <v>32.796025674799999</v>
      </c>
      <c r="J458" s="16">
        <f t="shared" si="21"/>
        <v>7.0351816454176985E-2</v>
      </c>
      <c r="K458" s="16">
        <f>[1]!s_is(A458,61,"FY","YTD","20251231",1,"",100000000)</f>
        <v>5.8784384327999994</v>
      </c>
      <c r="L458" s="16">
        <f>[1]!s_is(A458,61,"FY","YTD","20241231",1,"",100000000)</f>
        <v>5.9310425701999998</v>
      </c>
      <c r="M458" s="16">
        <f t="shared" si="22"/>
        <v>-8.8692901420578587E-3</v>
      </c>
      <c r="N458" s="16">
        <f>[1]!s_fa_roe(A458,"20251231")</f>
        <v>15.8118</v>
      </c>
      <c r="O458" s="16">
        <f>[1]!s_stmnote_rdexp(A458,"20251231",1,10000)</f>
        <v>55503.302170000003</v>
      </c>
      <c r="P458" s="20">
        <f t="shared" si="23"/>
        <v>0.15811426519405028</v>
      </c>
      <c r="Q458" s="16">
        <f>[1]!s_margin_tradingbalance(A458,"",10000)</f>
        <v>25217.379499999999</v>
      </c>
      <c r="R458" s="16">
        <f>[1]!s_margin_seclendingbalance(A458,"",10000)</f>
        <v>177.10489999999999</v>
      </c>
      <c r="S458" s="17">
        <f>[1]!s_val_ev(A458,"",100000000)</f>
        <v>141.32525759999999</v>
      </c>
      <c r="T458" s="17">
        <f>[1]!share_freesharesmv(A458,"",100000000)</f>
        <v>49.157288420300006</v>
      </c>
      <c r="U458" s="17">
        <f>[1]!s_dq_amount_btin(A458,E458,100000000)</f>
        <v>1.5121629400000001</v>
      </c>
      <c r="V458" s="17">
        <f>[1]!s_dq_turn(A458,E458)</f>
        <v>2.875520528676081</v>
      </c>
      <c r="W458" s="2">
        <f>[1]!s_pq_amount(A458,"20260101","",100000000)</f>
        <v>186.33371628</v>
      </c>
      <c r="X458" s="2">
        <f>[1]!s_pq_avgamount(A458,"20260101","",100000000)</f>
        <v>1.6939428752727272</v>
      </c>
      <c r="Y458" s="17">
        <f>[1]!s_ipo_dilutedpe(A458)</f>
        <v>21.93</v>
      </c>
      <c r="Z458" s="12">
        <f>[1]!s_ipo_collection_total(A458,100000000)</f>
        <v>16.292676</v>
      </c>
      <c r="AA458" s="2">
        <f>[1]!s_val_pe_ttm(A458,E458)</f>
        <v>24.329660415649414</v>
      </c>
      <c r="AB458" s="5">
        <f>[1]!s_info_zjtxornot1(A458,"")</f>
        <v>1</v>
      </c>
      <c r="AC458" s="22" t="str">
        <f>[1]!s_info_nature1(A458,"")</f>
        <v>民营企业</v>
      </c>
      <c r="AD458" s="6" t="str">
        <f>[1]!s_info_city(A458)</f>
        <v>西安市</v>
      </c>
      <c r="AE458" s="6" t="str">
        <f>[1]!s_info_province(A458)</f>
        <v>陕西省</v>
      </c>
      <c r="AF458">
        <v>108.948024</v>
      </c>
      <c r="AG458">
        <v>34.263160999999997</v>
      </c>
    </row>
    <row r="459" spans="1:33" x14ac:dyDescent="0.3">
      <c r="A459" s="12" t="s">
        <v>1537</v>
      </c>
      <c r="B459" s="12" t="s">
        <v>1538</v>
      </c>
      <c r="C459" s="16" t="str">
        <f>[1]!s_info_mkt(A459)</f>
        <v>科创板</v>
      </c>
      <c r="D459" s="16" t="str">
        <f>[1]!s_ipo_listeddate(A459)</f>
        <v>2019-07-22</v>
      </c>
      <c r="E459" s="16" t="str">
        <f>[1]!lastradeday_s("000002","")</f>
        <v>2026-06-22</v>
      </c>
      <c r="F459" s="16" t="str">
        <f>[1]!s_info_industry_csrc2023(A459,"",3)</f>
        <v>软件和信息技术服务业</v>
      </c>
      <c r="G459" s="16" t="str">
        <f>[1]!s_info_industry_csrc2023(A459,"",1)</f>
        <v>信息传输、软件和信息技术服务业</v>
      </c>
      <c r="H459" s="16">
        <f>[1]!s_is(A459,83,"FY","YTD","20251231",1,"",100000000)</f>
        <v>25.652754318099998</v>
      </c>
      <c r="I459" s="16">
        <f>[1]!s_is(A459,83,"FY","YTD","20241231",1,"",100000000)</f>
        <v>20.0691968657</v>
      </c>
      <c r="J459" s="16">
        <f t="shared" si="21"/>
        <v>0.27821529131256773</v>
      </c>
      <c r="K459" s="16">
        <f>[1]!s_is(A459,61,"FY","YTD","20251231",1,"",100000000)</f>
        <v>4.9784014233000002</v>
      </c>
      <c r="L459" s="16">
        <f>[1]!s_is(A459,61,"FY","YTD","20241231",1,"",100000000)</f>
        <v>3.3932392737999999</v>
      </c>
      <c r="M459" s="16">
        <f t="shared" si="22"/>
        <v>0.46715307162079928</v>
      </c>
      <c r="N459" s="16">
        <f>[1]!s_fa_roe(A459,"20251231")</f>
        <v>15.066700000000001</v>
      </c>
      <c r="O459" s="16">
        <f>[1]!s_stmnote_rdexp(A459,"20251231",1,10000)</f>
        <v>60342.721253999996</v>
      </c>
      <c r="P459" s="20">
        <f t="shared" si="23"/>
        <v>0.23522901480962438</v>
      </c>
      <c r="Q459" s="16">
        <f>[1]!s_margin_tradingbalance(A459,"",10000)</f>
        <v>78202.084300000002</v>
      </c>
      <c r="R459" s="16">
        <f>[1]!s_margin_seclendingbalance(A459,"",10000)</f>
        <v>766.53160000000003</v>
      </c>
      <c r="S459" s="17">
        <f>[1]!s_val_ev(A459,"",100000000)</f>
        <v>288.5505252721</v>
      </c>
      <c r="T459" s="17">
        <f>[1]!share_freesharesmv(A459,"",100000000)</f>
        <v>183.05165576099998</v>
      </c>
      <c r="U459" s="17">
        <f>[1]!s_dq_amount_btin(A459,E459,100000000)</f>
        <v>10.80875696</v>
      </c>
      <c r="V459" s="17">
        <f>[1]!s_dq_turn(A459,E459)</f>
        <v>3.7408715466454572</v>
      </c>
      <c r="W459" s="2">
        <f>[1]!s_pq_amount(A459,"20260101","",100000000)</f>
        <v>809.10010177000004</v>
      </c>
      <c r="X459" s="2">
        <f>[1]!s_pq_avgamount(A459,"20260101","",100000000)</f>
        <v>7.3554554706363646</v>
      </c>
      <c r="Y459" s="17">
        <f>[1]!s_ipo_dilutedpe(A459)</f>
        <v>56.67</v>
      </c>
      <c r="Z459" s="12">
        <f>[1]!s_ipo_collection_total(A459,100000000)</f>
        <v>12.52</v>
      </c>
      <c r="AA459" s="2">
        <f>[1]!s_val_pe_ttm(A459,E459)</f>
        <v>53.457263946533203</v>
      </c>
      <c r="AB459" s="5">
        <f>[1]!s_info_zjtxornot1(A459,"")</f>
        <v>0</v>
      </c>
      <c r="AC459" s="22" t="str">
        <f>[1]!s_info_nature1(A459,"")</f>
        <v>外资企业</v>
      </c>
      <c r="AD459" s="6" t="str">
        <f>[1]!s_info_city(A459)</f>
        <v>上海市</v>
      </c>
      <c r="AE459" s="6" t="str">
        <f>[1]!s_info_province(A459)</f>
        <v>上海</v>
      </c>
      <c r="AF459">
        <v>121.472644</v>
      </c>
      <c r="AG459">
        <v>31.231705999999999</v>
      </c>
    </row>
    <row r="460" spans="1:33" x14ac:dyDescent="0.3">
      <c r="A460" s="12" t="s">
        <v>36</v>
      </c>
      <c r="B460" s="12" t="s">
        <v>37</v>
      </c>
      <c r="C460" s="16" t="str">
        <f>[1]!s_info_mkt(A460)</f>
        <v>北证</v>
      </c>
      <c r="D460" s="16" t="str">
        <f>[1]!s_ipo_listeddate(A460)</f>
        <v>2025-12-31</v>
      </c>
      <c r="E460" s="16" t="str">
        <f>[1]!lastradeday_s("000002","")</f>
        <v>2026-06-22</v>
      </c>
      <c r="F460" s="16" t="str">
        <f>[1]!s_info_industry_csrc2023(A460,"",3)</f>
        <v>计算机、通信和其他电子设备制造业</v>
      </c>
      <c r="G460" s="16" t="str">
        <f>[1]!s_info_industry_csrc2023(A460,"",1)</f>
        <v>制造业</v>
      </c>
      <c r="H460" s="16">
        <f>[1]!s_is(A460,83,"FY","YTD","20251231",1,"",100000000)</f>
        <v>22.1576948262</v>
      </c>
      <c r="I460" s="16">
        <f>[1]!s_is(A460,83,"FY","YTD","20241231",1,"",100000000)</f>
        <v>13.150329078499999</v>
      </c>
      <c r="J460" s="16">
        <f t="shared" si="21"/>
        <v>0.68495363834099821</v>
      </c>
      <c r="K460" s="16">
        <f>[1]!s_is(A460,61,"FY","YTD","20251231",1,"",100000000)</f>
        <v>3.0471437444</v>
      </c>
      <c r="L460" s="16">
        <f>[1]!s_is(A460,61,"FY","YTD","20241231",1,"",100000000)</f>
        <v>1.4758183177999999</v>
      </c>
      <c r="M460" s="16">
        <f t="shared" si="22"/>
        <v>1.0647146790686082</v>
      </c>
      <c r="N460" s="16">
        <f>[1]!s_fa_roe(A460,"20251231")</f>
        <v>38.394300000000001</v>
      </c>
      <c r="O460" s="16">
        <f>[1]!s_stmnote_rdexp(A460,"20251231",1,10000)</f>
        <v>7697.4009749999996</v>
      </c>
      <c r="P460" s="20">
        <f t="shared" si="23"/>
        <v>3.4739177677897859E-2</v>
      </c>
      <c r="Q460" s="16">
        <f>[1]!s_margin_tradingbalance(A460,"",10000)</f>
        <v>36904.283799999997</v>
      </c>
      <c r="R460" s="16">
        <f>[1]!s_margin_seclendingbalance(A460,"",10000)</f>
        <v>0</v>
      </c>
      <c r="S460" s="17">
        <f>[1]!s_val_ev(A460,"",100000000)</f>
        <v>494.53979622000003</v>
      </c>
      <c r="T460" s="17">
        <f>[1]!share_freesharesmv(A460,"",100000000)</f>
        <v>111.608758655</v>
      </c>
      <c r="U460" s="17">
        <f>[1]!s_dq_amount_btin(A460,E460,100000000)</f>
        <v>8.8399829400000005</v>
      </c>
      <c r="V460" s="17">
        <f>[1]!s_dq_turn(A460,E460)</f>
        <v>6.0475413407553384</v>
      </c>
      <c r="W460" s="2">
        <f>[1]!s_pq_amount(A460,"20260101","",100000000)</f>
        <v>765.21000131000005</v>
      </c>
      <c r="X460" s="2">
        <f>[1]!s_pq_avgamount(A460,"20260101","",100000000)</f>
        <v>6.9564545573636369</v>
      </c>
      <c r="Y460" s="17">
        <f>[1]!s_ipo_dilutedpe(A460)</f>
        <v>14.99</v>
      </c>
      <c r="Z460" s="12">
        <f>[1]!s_ipo_collection_total(A460,100000000)</f>
        <v>3.237975</v>
      </c>
      <c r="AA460" s="2">
        <f>[1]!s_val_pe_ttm(A460,E460)</f>
        <v>150.19572448730469</v>
      </c>
      <c r="AB460" s="5">
        <f>[1]!s_info_zjtxornot1(A460,"")</f>
        <v>1</v>
      </c>
      <c r="AC460" s="22" t="str">
        <f>[1]!s_info_nature1(A460,"")</f>
        <v>外资企业</v>
      </c>
      <c r="AD460" s="6" t="str">
        <f>[1]!s_info_city(A460)</f>
        <v>深圳市</v>
      </c>
      <c r="AE460" s="6" t="str">
        <f>[1]!s_info_province(A460)</f>
        <v>广东省</v>
      </c>
      <c r="AF460">
        <v>114.085947</v>
      </c>
      <c r="AG460">
        <v>22.547000000000001</v>
      </c>
    </row>
    <row r="461" spans="1:33" x14ac:dyDescent="0.3">
      <c r="A461" s="12" t="s">
        <v>1539</v>
      </c>
      <c r="B461" s="12" t="s">
        <v>1540</v>
      </c>
      <c r="C461" s="16" t="str">
        <f>[1]!s_info_mkt(A461)</f>
        <v>创业板</v>
      </c>
      <c r="D461" s="16" t="str">
        <f>[1]!s_ipo_listeddate(A461)</f>
        <v>2014-08-01</v>
      </c>
      <c r="E461" s="16" t="str">
        <f>[1]!lastradeday_s("000002","")</f>
        <v>2026-06-22</v>
      </c>
      <c r="F461" s="16" t="str">
        <f>[1]!s_info_industry_csrc2023(A461,"",3)</f>
        <v>专业技术服务业</v>
      </c>
      <c r="G461" s="16" t="str">
        <f>[1]!s_info_industry_csrc2023(A461,"",1)</f>
        <v>科学研究和技术服务业</v>
      </c>
      <c r="H461" s="16">
        <f>[1]!s_is(A461,83,"FY","YTD","20251231",1,"",100000000)</f>
        <v>8.2272329379000002</v>
      </c>
      <c r="I461" s="16">
        <f>[1]!s_is(A461,83,"FY","YTD","20241231",1,"",100000000)</f>
        <v>10.7398221253</v>
      </c>
      <c r="J461" s="16">
        <f t="shared" si="21"/>
        <v>-0.2339507263794478</v>
      </c>
      <c r="K461" s="16">
        <f>[1]!s_is(A461,61,"FY","YTD","20251231",1,"",100000000)</f>
        <v>2.2375742068000002</v>
      </c>
      <c r="L461" s="16">
        <f>[1]!s_is(A461,61,"FY","YTD","20241231",1,"",100000000)</f>
        <v>3.1830322669000002</v>
      </c>
      <c r="M461" s="16">
        <f t="shared" si="22"/>
        <v>-0.29703062389021739</v>
      </c>
      <c r="N461" s="16">
        <f>[1]!s_fa_roe(A461,"20251231")</f>
        <v>8.2969000000000008</v>
      </c>
      <c r="O461" s="16">
        <f>[1]!s_stmnote_rdexp(A461,"20251231",1,10000)</f>
        <v>5526.1328279999998</v>
      </c>
      <c r="P461" s="20">
        <f t="shared" si="23"/>
        <v>6.7168790159605515E-2</v>
      </c>
      <c r="Q461" s="16">
        <f>[1]!s_margin_tradingbalance(A461,"",10000)</f>
        <v>0</v>
      </c>
      <c r="R461" s="16">
        <f>[1]!s_margin_seclendingbalance(A461,"",10000)</f>
        <v>0</v>
      </c>
      <c r="S461" s="17">
        <f>[1]!s_val_ev(A461,"",100000000)</f>
        <v>40.0354117575</v>
      </c>
      <c r="T461" s="17">
        <f>[1]!share_freesharesmv(A461,"",100000000)</f>
        <v>19.302220778000002</v>
      </c>
      <c r="U461" s="17">
        <f>[1]!s_dq_amount_btin(A461,E461,100000000)</f>
        <v>0.75948081999999995</v>
      </c>
      <c r="V461" s="17">
        <f>[1]!s_dq_turn(A461,E461)</f>
        <v>2.8159918904379366</v>
      </c>
      <c r="W461" s="2">
        <f>[1]!s_pq_amount(A461,"20260101","",100000000)</f>
        <v>97.719847990000005</v>
      </c>
      <c r="X461" s="2">
        <f>[1]!s_pq_avgamount(A461,"20260101","",100000000)</f>
        <v>0.88836225445454553</v>
      </c>
      <c r="Y461" s="17">
        <f>[1]!s_ipo_dilutedpe(A461)</f>
        <v>20.97</v>
      </c>
      <c r="Z461" s="12">
        <f>[1]!s_ipo_collection_total(A461,100000000)</f>
        <v>4.0900439999999998</v>
      </c>
      <c r="AA461" s="2">
        <f>[1]!s_val_pe_ttm(A461,E461)</f>
        <v>21.20671272277832</v>
      </c>
      <c r="AB461" s="5">
        <f>[1]!s_info_zjtxornot1(A461,"")</f>
        <v>0</v>
      </c>
      <c r="AC461" s="22" t="str">
        <f>[1]!s_info_nature1(A461,"")</f>
        <v>民营企业</v>
      </c>
      <c r="AD461" s="6" t="str">
        <f>[1]!s_info_city(A461)</f>
        <v>北京市</v>
      </c>
      <c r="AE461" s="6" t="str">
        <f>[1]!s_info_province(A461)</f>
        <v>北京</v>
      </c>
      <c r="AF461">
        <v>116.40528500000001</v>
      </c>
      <c r="AG461">
        <v>39.904989</v>
      </c>
    </row>
    <row r="462" spans="1:33" x14ac:dyDescent="0.3">
      <c r="A462" s="12" t="s">
        <v>1541</v>
      </c>
      <c r="B462" s="12" t="s">
        <v>1542</v>
      </c>
      <c r="C462" s="16" t="str">
        <f>[1]!s_info_mkt(A462)</f>
        <v>创业板</v>
      </c>
      <c r="D462" s="16" t="str">
        <f>[1]!s_ipo_listeddate(A462)</f>
        <v>2017-08-09</v>
      </c>
      <c r="E462" s="16" t="str">
        <f>[1]!lastradeday_s("000002","")</f>
        <v>2026-06-22</v>
      </c>
      <c r="F462" s="16" t="str">
        <f>[1]!s_info_industry_csrc2023(A462,"",3)</f>
        <v>计算机、通信和其他电子设备制造业</v>
      </c>
      <c r="G462" s="16" t="str">
        <f>[1]!s_info_industry_csrc2023(A462,"",1)</f>
        <v>制造业</v>
      </c>
      <c r="H462" s="16">
        <f>[1]!s_is(A462,83,"FY","YTD","20251231",1,"",100000000)</f>
        <v>4.1424288816999999</v>
      </c>
      <c r="I462" s="16">
        <f>[1]!s_is(A462,83,"FY","YTD","20241231",1,"",100000000)</f>
        <v>3.6018900468999999</v>
      </c>
      <c r="J462" s="16">
        <f t="shared" si="21"/>
        <v>0.15007088716248296</v>
      </c>
      <c r="K462" s="16">
        <f>[1]!s_is(A462,61,"FY","YTD","20251231",1,"",100000000)</f>
        <v>0.15371626560000001</v>
      </c>
      <c r="L462" s="16">
        <f>[1]!s_is(A462,61,"FY","YTD","20241231",1,"",100000000)</f>
        <v>0.1157283974</v>
      </c>
      <c r="M462" s="16">
        <f t="shared" si="22"/>
        <v>0.32825018796985439</v>
      </c>
      <c r="N462" s="16">
        <f>[1]!s_fa_roe(A462,"20251231")</f>
        <v>2.2404999999999999</v>
      </c>
      <c r="O462" s="16">
        <f>[1]!s_stmnote_rdexp(A462,"20251231",1,10000)</f>
        <v>1556.3230939999999</v>
      </c>
      <c r="P462" s="20">
        <f t="shared" si="23"/>
        <v>3.7570303279686114E-2</v>
      </c>
      <c r="Q462" s="16">
        <f>[1]!s_margin_tradingbalance(A462,"",10000)</f>
        <v>0</v>
      </c>
      <c r="R462" s="16">
        <f>[1]!s_margin_seclendingbalance(A462,"",10000)</f>
        <v>0</v>
      </c>
      <c r="S462" s="17">
        <f>[1]!s_val_ev(A462,"",100000000)</f>
        <v>70.458200000000005</v>
      </c>
      <c r="T462" s="17">
        <f>[1]!share_freesharesmv(A462,"",100000000)</f>
        <v>29.799948884500004</v>
      </c>
      <c r="U462" s="17">
        <f>[1]!s_dq_amount_btin(A462,E462,100000000)</f>
        <v>3.2698398700000002</v>
      </c>
      <c r="V462" s="17">
        <f>[1]!s_dq_turn(A462,E462)</f>
        <v>5.3986683464618972</v>
      </c>
      <c r="W462" s="2">
        <f>[1]!s_pq_amount(A462,"20260101","",100000000)</f>
        <v>192.82465483999999</v>
      </c>
      <c r="X462" s="2">
        <f>[1]!s_pq_avgamount(A462,"20260101","",100000000)</f>
        <v>1.7529514076363635</v>
      </c>
      <c r="Y462" s="17">
        <f>[1]!s_ipo_dilutedpe(A462)</f>
        <v>22.98</v>
      </c>
      <c r="Z462" s="12">
        <f>[1]!s_ipo_collection_total(A462,100000000)</f>
        <v>2.4462999999999999</v>
      </c>
      <c r="AA462" s="2">
        <f>[1]!s_val_pe_ttm(A462,E462)</f>
        <v>1013.0321655273438</v>
      </c>
      <c r="AB462" s="5">
        <f>[1]!s_info_zjtxornot1(A462,"")</f>
        <v>1</v>
      </c>
      <c r="AC462" s="22" t="str">
        <f>[1]!s_info_nature1(A462,"")</f>
        <v>民营企业</v>
      </c>
      <c r="AD462" s="6" t="str">
        <f>[1]!s_info_city(A462)</f>
        <v>深圳市</v>
      </c>
      <c r="AE462" s="6" t="str">
        <f>[1]!s_info_province(A462)</f>
        <v>广东省</v>
      </c>
      <c r="AF462">
        <v>114.085947</v>
      </c>
      <c r="AG462">
        <v>22.547000000000001</v>
      </c>
    </row>
    <row r="463" spans="1:33" x14ac:dyDescent="0.3">
      <c r="A463" s="12" t="s">
        <v>1543</v>
      </c>
      <c r="B463" s="12" t="s">
        <v>1544</v>
      </c>
      <c r="C463" s="16" t="str">
        <f>[1]!s_info_mkt(A463)</f>
        <v>主板</v>
      </c>
      <c r="D463" s="16" t="str">
        <f>[1]!s_ipo_listeddate(A463)</f>
        <v>2015-12-23</v>
      </c>
      <c r="E463" s="16" t="str">
        <f>[1]!lastradeday_s("000002","")</f>
        <v>2026-06-22</v>
      </c>
      <c r="F463" s="16" t="str">
        <f>[1]!s_info_industry_csrc2023(A463,"",3)</f>
        <v>非金属矿物制品业</v>
      </c>
      <c r="G463" s="16" t="str">
        <f>[1]!s_info_industry_csrc2023(A463,"",1)</f>
        <v>制造业</v>
      </c>
      <c r="H463" s="16">
        <f>[1]!s_is(A463,83,"FY","YTD","20251231",1,"",100000000)</f>
        <v>11.0795718809</v>
      </c>
      <c r="I463" s="16">
        <f>[1]!s_is(A463,83,"FY","YTD","20241231",1,"",100000000)</f>
        <v>11.125424087999999</v>
      </c>
      <c r="J463" s="16">
        <f t="shared" si="21"/>
        <v>-4.1213895971350389E-3</v>
      </c>
      <c r="K463" s="16">
        <f>[1]!s_is(A463,61,"FY","YTD","20251231",1,"",100000000)</f>
        <v>-0.81979267690000002</v>
      </c>
      <c r="L463" s="16">
        <f>[1]!s_is(A463,61,"FY","YTD","20241231",1,"",100000000)</f>
        <v>-0.5788751137</v>
      </c>
      <c r="M463" s="16">
        <f t="shared" si="22"/>
        <v>-0.41618227748663367</v>
      </c>
      <c r="N463" s="16">
        <f>[1]!s_fa_roe(A463,"20251231")</f>
        <v>-9.7540999999999993</v>
      </c>
      <c r="O463" s="16">
        <f>[1]!s_stmnote_rdexp(A463,"20251231",1,10000)</f>
        <v>0</v>
      </c>
      <c r="P463" s="20">
        <f t="shared" si="23"/>
        <v>0</v>
      </c>
      <c r="Q463" s="16">
        <f>[1]!s_margin_tradingbalance(A463,"",10000)</f>
        <v>0</v>
      </c>
      <c r="R463" s="16">
        <f>[1]!s_margin_seclendingbalance(A463,"",10000)</f>
        <v>0</v>
      </c>
      <c r="S463" s="17">
        <f>[1]!s_val_ev(A463,"",100000000)</f>
        <v>93.503286156999991</v>
      </c>
      <c r="T463" s="17">
        <f>[1]!share_freesharesmv(A463,"",100000000)</f>
        <v>65.927976741199998</v>
      </c>
      <c r="U463" s="17">
        <f>[1]!s_dq_amount_btin(A463,E463,100000000)</f>
        <v>3.7446935699999999</v>
      </c>
      <c r="V463" s="17">
        <f>[1]!s_dq_turn(A463,E463)</f>
        <v>4.7140747387595594</v>
      </c>
      <c r="W463" s="2">
        <f>[1]!s_pq_amount(A463,"20260101","",100000000)</f>
        <v>474.57186458000001</v>
      </c>
      <c r="X463" s="2">
        <f>[1]!s_pq_avgamount(A463,"20260101","",100000000)</f>
        <v>4.3142896779999997</v>
      </c>
      <c r="Y463" s="17">
        <f>[1]!s_ipo_dilutedpe(A463)</f>
        <v>22.9</v>
      </c>
      <c r="Z463" s="12">
        <f>[1]!s_ipo_collection_total(A463,100000000)</f>
        <v>1.145</v>
      </c>
      <c r="AA463" s="2">
        <f>[1]!s_val_pe_ttm(A463,E463)</f>
        <v>-111.9244384765625</v>
      </c>
      <c r="AB463" s="5">
        <f>[1]!s_info_zjtxornot1(A463,"")</f>
        <v>0</v>
      </c>
      <c r="AC463" s="22" t="str">
        <f>[1]!s_info_nature1(A463,"")</f>
        <v>民营企业</v>
      </c>
      <c r="AD463" s="6" t="str">
        <f>[1]!s_info_city(A463)</f>
        <v>厦门市</v>
      </c>
      <c r="AE463" s="6" t="str">
        <f>[1]!s_info_province(A463)</f>
        <v>福建省</v>
      </c>
      <c r="AF463">
        <v>118.11022</v>
      </c>
      <c r="AG463">
        <v>24.490473999999999</v>
      </c>
    </row>
    <row r="464" spans="1:33" x14ac:dyDescent="0.3">
      <c r="A464" s="12" t="s">
        <v>1545</v>
      </c>
      <c r="B464" s="12" t="s">
        <v>1546</v>
      </c>
      <c r="C464" s="16" t="str">
        <f>[1]!s_info_mkt(A464)</f>
        <v>创业板</v>
      </c>
      <c r="D464" s="16" t="str">
        <f>[1]!s_ipo_listeddate(A464)</f>
        <v>2024-10-24</v>
      </c>
      <c r="E464" s="16" t="str">
        <f>[1]!lastradeday_s("000002","")</f>
        <v>2026-06-22</v>
      </c>
      <c r="F464" s="16" t="str">
        <f>[1]!s_info_industry_csrc2023(A464,"",3)</f>
        <v>计算机、通信和其他电子设备制造业</v>
      </c>
      <c r="G464" s="16" t="str">
        <f>[1]!s_info_industry_csrc2023(A464,"",1)</f>
        <v>制造业</v>
      </c>
      <c r="H464" s="16">
        <f>[1]!s_is(A464,83,"FY","YTD","20251231",1,"",100000000)</f>
        <v>11.173106416900001</v>
      </c>
      <c r="I464" s="16">
        <f>[1]!s_is(A464,83,"FY","YTD","20241231",1,"",100000000)</f>
        <v>9.4291359250000006</v>
      </c>
      <c r="J464" s="16">
        <f t="shared" si="21"/>
        <v>0.184955493883179</v>
      </c>
      <c r="K464" s="16">
        <f>[1]!s_is(A464,61,"FY","YTD","20251231",1,"",100000000)</f>
        <v>1.5469725881</v>
      </c>
      <c r="L464" s="16">
        <f>[1]!s_is(A464,61,"FY","YTD","20241231",1,"",100000000)</f>
        <v>1.8542532283000002</v>
      </c>
      <c r="M464" s="16">
        <f t="shared" si="22"/>
        <v>-0.16571665375053352</v>
      </c>
      <c r="N464" s="16">
        <f>[1]!s_fa_roe(A464,"20251231")</f>
        <v>10.009</v>
      </c>
      <c r="O464" s="16">
        <f>[1]!s_stmnote_rdexp(A464,"20251231",1,10000)</f>
        <v>9781.9254309999997</v>
      </c>
      <c r="P464" s="20">
        <f t="shared" si="23"/>
        <v>8.754884332081761E-2</v>
      </c>
      <c r="Q464" s="16">
        <f>[1]!s_margin_tradingbalance(A464,"",10000)</f>
        <v>179120.1251</v>
      </c>
      <c r="R464" s="16">
        <f>[1]!s_margin_seclendingbalance(A464,"",10000)</f>
        <v>128.10560000000001</v>
      </c>
      <c r="S464" s="17">
        <f>[1]!s_val_ev(A464,"",100000000)</f>
        <v>390.96369600000003</v>
      </c>
      <c r="T464" s="17">
        <f>[1]!share_freesharesmv(A464,"",100000000)</f>
        <v>177.83642754060003</v>
      </c>
      <c r="U464" s="17">
        <f>[1]!s_dq_amount_btin(A464,E464,100000000)</f>
        <v>7.3262379800000001</v>
      </c>
      <c r="V464" s="17">
        <f>[1]!s_dq_turn(A464,E464)</f>
        <v>4.1764212233763933</v>
      </c>
      <c r="W464" s="2">
        <f>[1]!s_pq_amount(A464,"20260101","",100000000)</f>
        <v>663.65175432000001</v>
      </c>
      <c r="X464" s="2">
        <f>[1]!s_pq_avgamount(A464,"20260101","",100000000)</f>
        <v>6.0331977665454541</v>
      </c>
      <c r="Y464" s="17">
        <f>[1]!s_ipo_dilutedpe(A464)</f>
        <v>16.309999999999999</v>
      </c>
      <c r="Z464" s="12">
        <f>[1]!s_ipo_collection_total(A464,100000000)</f>
        <v>6.139716</v>
      </c>
      <c r="AA464" s="2">
        <f>[1]!s_val_pe_ttm(A464,E464)</f>
        <v>346.7296142578125</v>
      </c>
      <c r="AB464" s="5">
        <f>[1]!s_info_zjtxornot1(A464,"")</f>
        <v>0</v>
      </c>
      <c r="AC464" s="22" t="str">
        <f>[1]!s_info_nature1(A464,"")</f>
        <v>民营企业</v>
      </c>
      <c r="AD464" s="6" t="str">
        <f>[1]!s_info_city(A464)</f>
        <v>苏州市</v>
      </c>
      <c r="AE464" s="6" t="str">
        <f>[1]!s_info_province(A464)</f>
        <v>江苏省</v>
      </c>
      <c r="AF464">
        <v>120.619585</v>
      </c>
      <c r="AG464">
        <v>31.299378999999998</v>
      </c>
    </row>
    <row r="465" spans="1:33" x14ac:dyDescent="0.3">
      <c r="A465" s="12" t="s">
        <v>1547</v>
      </c>
      <c r="B465" s="12" t="s">
        <v>1548</v>
      </c>
      <c r="C465" s="16" t="str">
        <f>[1]!s_info_mkt(A465)</f>
        <v>创业板</v>
      </c>
      <c r="D465" s="16" t="str">
        <f>[1]!s_ipo_listeddate(A465)</f>
        <v>2016-10-12</v>
      </c>
      <c r="E465" s="16" t="str">
        <f>[1]!lastradeday_s("000002","")</f>
        <v>2026-06-22</v>
      </c>
      <c r="F465" s="16" t="str">
        <f>[1]!s_info_industry_csrc2023(A465,"",3)</f>
        <v>计算机、通信和其他电子设备制造业</v>
      </c>
      <c r="G465" s="16" t="str">
        <f>[1]!s_info_industry_csrc2023(A465,"",1)</f>
        <v>制造业</v>
      </c>
      <c r="H465" s="16">
        <f>[1]!s_is(A465,83,"FY","YTD","20251231",1,"",100000000)</f>
        <v>25.326393696700002</v>
      </c>
      <c r="I465" s="16">
        <f>[1]!s_is(A465,83,"FY","YTD","20241231",1,"",100000000)</f>
        <v>17.474534588499999</v>
      </c>
      <c r="J465" s="16">
        <f t="shared" si="21"/>
        <v>0.44933151543660088</v>
      </c>
      <c r="K465" s="16">
        <f>[1]!s_is(A465,61,"FY","YTD","20251231",1,"",100000000)</f>
        <v>3.3485102195999996</v>
      </c>
      <c r="L465" s="16">
        <f>[1]!s_is(A465,61,"FY","YTD","20241231",1,"",100000000)</f>
        <v>0.72070022200000006</v>
      </c>
      <c r="M465" s="16">
        <f t="shared" si="22"/>
        <v>3.6461900765170006</v>
      </c>
      <c r="N465" s="16">
        <f>[1]!s_fa_roe(A465,"20251231")</f>
        <v>18.021000000000001</v>
      </c>
      <c r="O465" s="16">
        <f>[1]!s_stmnote_rdexp(A465,"20251231",1,10000)</f>
        <v>12731.718959</v>
      </c>
      <c r="P465" s="20">
        <f t="shared" si="23"/>
        <v>5.0270556129982796E-2</v>
      </c>
      <c r="Q465" s="16">
        <f>[1]!s_margin_tradingbalance(A465,"",10000)</f>
        <v>292374.99080000003</v>
      </c>
      <c r="R465" s="16">
        <f>[1]!s_margin_seclendingbalance(A465,"",10000)</f>
        <v>2413.8344000000002</v>
      </c>
      <c r="S465" s="17">
        <f>[1]!s_val_ev(A465,"",100000000)</f>
        <v>878.33598060519989</v>
      </c>
      <c r="T465" s="17">
        <f>[1]!share_freesharesmv(A465,"",100000000)</f>
        <v>661.09348240389988</v>
      </c>
      <c r="U465" s="17">
        <f>[1]!s_dq_amount_btin(A465,E465,100000000)</f>
        <v>83.146955149999997</v>
      </c>
      <c r="V465" s="17">
        <f>[1]!s_dq_turn(A465,E465)</f>
        <v>10.181868236835044</v>
      </c>
      <c r="W465" s="2">
        <f>[1]!s_pq_amount(A465,"20260101","",100000000)</f>
        <v>4862.0815161399996</v>
      </c>
      <c r="X465" s="2">
        <f>[1]!s_pq_avgamount(A465,"20260101","",100000000)</f>
        <v>44.200741055818185</v>
      </c>
      <c r="Y465" s="17">
        <f>[1]!s_ipo_dilutedpe(A465)</f>
        <v>22.97</v>
      </c>
      <c r="Z465" s="12">
        <f>[1]!s_ipo_collection_total(A465,100000000)</f>
        <v>2.428725</v>
      </c>
      <c r="AA465" s="2">
        <f>[1]!s_val_pe_ttm(A465,E465)</f>
        <v>234.08787536621094</v>
      </c>
      <c r="AB465" s="5">
        <f>[1]!s_info_zjtxornot1(A465,"")</f>
        <v>1</v>
      </c>
      <c r="AC465" s="22" t="str">
        <f>[1]!s_info_nature1(A465,"")</f>
        <v>中央国有企业</v>
      </c>
      <c r="AD465" s="6" t="str">
        <f>[1]!s_info_city(A465)</f>
        <v>嘉兴市</v>
      </c>
      <c r="AE465" s="6" t="str">
        <f>[1]!s_info_province(A465)</f>
        <v>浙江省</v>
      </c>
      <c r="AF465">
        <v>120.750865</v>
      </c>
      <c r="AG465">
        <v>30.762653</v>
      </c>
    </row>
    <row r="466" spans="1:33" x14ac:dyDescent="0.3">
      <c r="A466" s="12" t="s">
        <v>1549</v>
      </c>
      <c r="B466" s="12" t="s">
        <v>1550</v>
      </c>
      <c r="C466" s="16" t="str">
        <f>[1]!s_info_mkt(A466)</f>
        <v>科创板</v>
      </c>
      <c r="D466" s="16" t="str">
        <f>[1]!s_ipo_listeddate(A466)</f>
        <v>2020-10-28</v>
      </c>
      <c r="E466" s="16" t="str">
        <f>[1]!lastradeday_s("000002","")</f>
        <v>2026-06-22</v>
      </c>
      <c r="F466" s="16" t="str">
        <f>[1]!s_info_industry_csrc2023(A466,"",3)</f>
        <v>医药制造业</v>
      </c>
      <c r="G466" s="16" t="str">
        <f>[1]!s_info_industry_csrc2023(A466,"",1)</f>
        <v>制造业</v>
      </c>
      <c r="H466" s="16">
        <f>[1]!s_is(A466,83,"FY","YTD","20251231",1,"",100000000)</f>
        <v>1.2338665686000001</v>
      </c>
      <c r="I466" s="16">
        <f>[1]!s_is(A466,83,"FY","YTD","20241231",1,"",100000000)</f>
        <v>1.2947293598</v>
      </c>
      <c r="J466" s="16">
        <f t="shared" si="21"/>
        <v>-4.7008118522469888E-2</v>
      </c>
      <c r="K466" s="16">
        <f>[1]!s_is(A466,61,"FY","YTD","20251231",1,"",100000000)</f>
        <v>-2.6805303202999999</v>
      </c>
      <c r="L466" s="16">
        <f>[1]!s_is(A466,61,"FY","YTD","20241231",1,"",100000000)</f>
        <v>-2.0138261039000001</v>
      </c>
      <c r="M466" s="16">
        <f t="shared" si="22"/>
        <v>-0.33106344937571941</v>
      </c>
      <c r="N466" s="16">
        <f>[1]!s_fa_roe(A466,"20251231")</f>
        <v>-26.563800000000001</v>
      </c>
      <c r="O466" s="16">
        <f>[1]!s_stmnote_rdexp(A466,"20251231",1,10000)</f>
        <v>14153.609624000001</v>
      </c>
      <c r="P466" s="20">
        <f t="shared" si="23"/>
        <v>1.1470940200656636</v>
      </c>
      <c r="Q466" s="16">
        <f>[1]!s_margin_tradingbalance(A466,"",10000)</f>
        <v>19072.175999999999</v>
      </c>
      <c r="R466" s="16">
        <f>[1]!s_margin_seclendingbalance(A466,"",10000)</f>
        <v>0</v>
      </c>
      <c r="S466" s="17">
        <f>[1]!s_val_ev(A466,"",100000000)</f>
        <v>68.248230576599994</v>
      </c>
      <c r="T466" s="17">
        <f>[1]!share_freesharesmv(A466,"",100000000)</f>
        <v>40.215940676599999</v>
      </c>
      <c r="U466" s="17">
        <f>[1]!s_dq_amount_btin(A466,E466,100000000)</f>
        <v>2.56073577</v>
      </c>
      <c r="V466" s="17">
        <f>[1]!s_dq_turn(A466,E466)</f>
        <v>3.8192387327528778</v>
      </c>
      <c r="W466" s="2">
        <f>[1]!s_pq_amount(A466,"20260101","",100000000)</f>
        <v>379.56855192</v>
      </c>
      <c r="X466" s="2">
        <f>[1]!s_pq_avgamount(A466,"20260101","",100000000)</f>
        <v>3.4506231992727274</v>
      </c>
      <c r="Y466" s="17">
        <f>[1]!s_ipo_dilutedpe(A466)</f>
        <v>0</v>
      </c>
      <c r="Z466" s="12">
        <f>[1]!s_ipo_collection_total(A466,100000000)</f>
        <v>18.441800000000001</v>
      </c>
      <c r="AA466" s="2">
        <f>[1]!s_val_pe_ttm(A466,E466)</f>
        <v>1971.21630859375</v>
      </c>
      <c r="AB466" s="5">
        <f>[1]!s_info_zjtxornot1(A466,"")</f>
        <v>1</v>
      </c>
      <c r="AC466" s="22" t="str">
        <f>[1]!s_info_nature1(A466,"")</f>
        <v>外资企业</v>
      </c>
      <c r="AD466" s="6" t="str">
        <f>[1]!s_info_city(A466)</f>
        <v>南京市</v>
      </c>
      <c r="AE466" s="6" t="str">
        <f>[1]!s_info_province(A466)</f>
        <v>江苏省</v>
      </c>
      <c r="AF466">
        <v>118.767413</v>
      </c>
      <c r="AG466">
        <v>32.041544000000002</v>
      </c>
    </row>
    <row r="467" spans="1:33" x14ac:dyDescent="0.3">
      <c r="A467" s="12" t="s">
        <v>1551</v>
      </c>
      <c r="B467" s="12" t="s">
        <v>1552</v>
      </c>
      <c r="C467" s="16" t="str">
        <f>[1]!s_info_mkt(A467)</f>
        <v>科创板</v>
      </c>
      <c r="D467" s="16" t="str">
        <f>[1]!s_ipo_listeddate(A467)</f>
        <v>2022-11-16</v>
      </c>
      <c r="E467" s="16" t="str">
        <f>[1]!lastradeday_s("000002","")</f>
        <v>2026-06-22</v>
      </c>
      <c r="F467" s="16" t="str">
        <f>[1]!s_info_industry_csrc2023(A467,"",3)</f>
        <v>计算机、通信和其他电子设备制造业</v>
      </c>
      <c r="G467" s="16" t="str">
        <f>[1]!s_info_industry_csrc2023(A467,"",1)</f>
        <v>制造业</v>
      </c>
      <c r="H467" s="16">
        <f>[1]!s_is(A467,83,"FY","YTD","20251231",1,"",100000000)</f>
        <v>43.9836624832</v>
      </c>
      <c r="I467" s="16">
        <f>[1]!s_is(A467,83,"FY","YTD","20241231",1,"",100000000)</f>
        <v>36.091794472499998</v>
      </c>
      <c r="J467" s="16">
        <f t="shared" si="21"/>
        <v>0.21866100386649334</v>
      </c>
      <c r="K467" s="16">
        <f>[1]!s_is(A467,61,"FY","YTD","20251231",1,"",100000000)</f>
        <v>0.81728642559999998</v>
      </c>
      <c r="L467" s="16">
        <f>[1]!s_is(A467,61,"FY","YTD","20241231",1,"",100000000)</f>
        <v>0.66327532770000008</v>
      </c>
      <c r="M467" s="16">
        <f t="shared" si="22"/>
        <v>0.23219783922018464</v>
      </c>
      <c r="N467" s="16">
        <f>[1]!s_fa_roe(A467,"20251231")</f>
        <v>3.1926999999999999</v>
      </c>
      <c r="O467" s="16">
        <f>[1]!s_stmnote_rdexp(A467,"20251231",1,10000)</f>
        <v>29150.405999999999</v>
      </c>
      <c r="P467" s="20">
        <f t="shared" si="23"/>
        <v>6.6275531309231667E-2</v>
      </c>
      <c r="Q467" s="16">
        <f>[1]!s_margin_tradingbalance(A467,"",10000)</f>
        <v>139252.0062</v>
      </c>
      <c r="R467" s="16">
        <f>[1]!s_margin_seclendingbalance(A467,"",10000)</f>
        <v>558.89530000000002</v>
      </c>
      <c r="S467" s="17">
        <f>[1]!s_val_ev(A467,"",100000000)</f>
        <v>324.48044441999997</v>
      </c>
      <c r="T467" s="17">
        <f>[1]!share_freesharesmv(A467,"",100000000)</f>
        <v>208.85068242</v>
      </c>
      <c r="U467" s="17">
        <f>[1]!s_dq_amount_btin(A467,E467,100000000)</f>
        <v>32.284956039999997</v>
      </c>
      <c r="V467" s="17">
        <f>[1]!s_dq_turn(A467,E467)</f>
        <v>10.108322710364957</v>
      </c>
      <c r="W467" s="2">
        <f>[1]!s_pq_amount(A467,"20260101","",100000000)</f>
        <v>1346.15770681</v>
      </c>
      <c r="X467" s="2">
        <f>[1]!s_pq_avgamount(A467,"20260101","",100000000)</f>
        <v>12.237797334636364</v>
      </c>
      <c r="Y467" s="17">
        <f>[1]!s_ipo_dilutedpe(A467)</f>
        <v>25.83</v>
      </c>
      <c r="Z467" s="12">
        <f>[1]!s_ipo_collection_total(A467,100000000)</f>
        <v>11.124000000000001</v>
      </c>
      <c r="AA467" s="2">
        <f>[1]!s_val_pe_ttm(A467,E467)</f>
        <v>387.51388549804688</v>
      </c>
      <c r="AB467" s="5">
        <f>[1]!s_info_zjtxornot1(A467,"")</f>
        <v>0</v>
      </c>
      <c r="AC467" s="22" t="str">
        <f>[1]!s_info_nature1(A467,"")</f>
        <v>民营企业</v>
      </c>
      <c r="AD467" s="6" t="str">
        <f>[1]!s_info_city(A467)</f>
        <v>余姚市</v>
      </c>
      <c r="AE467" s="6" t="str">
        <f>[1]!s_info_province(A467)</f>
        <v>浙江省</v>
      </c>
      <c r="AF467">
        <v>121.152779</v>
      </c>
      <c r="AG467">
        <v>29.996456999999999</v>
      </c>
    </row>
    <row r="468" spans="1:33" x14ac:dyDescent="0.3">
      <c r="A468" s="12" t="s">
        <v>1553</v>
      </c>
      <c r="B468" s="12" t="s">
        <v>1554</v>
      </c>
      <c r="C468" s="16" t="str">
        <f>[1]!s_info_mkt(A468)</f>
        <v>主板</v>
      </c>
      <c r="D468" s="16" t="str">
        <f>[1]!s_ipo_listeddate(A468)</f>
        <v>1997-06-18</v>
      </c>
      <c r="E468" s="16" t="str">
        <f>[1]!lastradeday_s("000002","")</f>
        <v>2026-06-22</v>
      </c>
      <c r="F468" s="16" t="str">
        <f>[1]!s_info_industry_csrc2023(A468,"",3)</f>
        <v>道路运输业</v>
      </c>
      <c r="G468" s="16" t="str">
        <f>[1]!s_info_industry_csrc2023(A468,"",1)</f>
        <v>交通运输、仓储和邮政业</v>
      </c>
      <c r="H468" s="16">
        <f>[1]!s_is(A468,83,"FY","YTD","20251231",1,"",100000000)</f>
        <v>1.1289396035999999</v>
      </c>
      <c r="I468" s="16">
        <f>[1]!s_is(A468,83,"FY","YTD","20241231",1,"",100000000)</f>
        <v>1.1303914227</v>
      </c>
      <c r="J468" s="16">
        <f t="shared" si="21"/>
        <v>-1.2843507751787442E-3</v>
      </c>
      <c r="K468" s="16">
        <f>[1]!s_is(A468,61,"FY","YTD","20251231",1,"",100000000)</f>
        <v>1.1400711063</v>
      </c>
      <c r="L468" s="16">
        <f>[1]!s_is(A468,61,"FY","YTD","20241231",1,"",100000000)</f>
        <v>1.5745114399000002</v>
      </c>
      <c r="M468" s="16">
        <f t="shared" si="22"/>
        <v>-0.27592072219404912</v>
      </c>
      <c r="N468" s="16">
        <f>[1]!s_fa_roe(A468,"20251231")</f>
        <v>2.1995</v>
      </c>
      <c r="O468" s="16">
        <f>[1]!s_stmnote_rdexp(A468,"20251231",1,10000)</f>
        <v>0</v>
      </c>
      <c r="P468" s="20">
        <f t="shared" si="23"/>
        <v>0</v>
      </c>
      <c r="Q468" s="16">
        <f>[1]!s_margin_tradingbalance(A468,"",10000)</f>
        <v>50089.108699999997</v>
      </c>
      <c r="R468" s="16">
        <f>[1]!s_margin_seclendingbalance(A468,"",10000)</f>
        <v>24.414999999999999</v>
      </c>
      <c r="S468" s="17">
        <f>[1]!s_val_ev(A468,"",100000000)</f>
        <v>66.451253100000002</v>
      </c>
      <c r="T468" s="17">
        <f>[1]!share_freesharesmv(A468,"",100000000)</f>
        <v>48.451536500000003</v>
      </c>
      <c r="U468" s="17">
        <f>[1]!s_dq_amount_btin(A468,E468,100000000)</f>
        <v>1.0990257299999999</v>
      </c>
      <c r="V468" s="17">
        <f>[1]!s_dq_turn(A468,E468)</f>
        <v>1.6687919313292829</v>
      </c>
      <c r="W468" s="2">
        <f>[1]!s_pq_amount(A468,"20260101","",100000000)</f>
        <v>117.48984984000001</v>
      </c>
      <c r="X468" s="2">
        <f>[1]!s_pq_avgamount(A468,"20260101","",100000000)</f>
        <v>1.068089544</v>
      </c>
      <c r="Y468" s="17">
        <f>[1]!s_ipo_dilutedpe(A468)</f>
        <v>0</v>
      </c>
      <c r="Z468" s="12">
        <f>[1]!s_ipo_collection_total(A468,100000000)</f>
        <v>4.8600000000000003</v>
      </c>
      <c r="AA468" s="2">
        <f>[1]!s_val_pe_ttm(A468,E468)</f>
        <v>78.045631408691406</v>
      </c>
      <c r="AB468" s="5">
        <f>[1]!s_info_zjtxornot1(A468,"")</f>
        <v>0</v>
      </c>
      <c r="AC468" s="22" t="str">
        <f>[1]!s_info_nature1(A468,"")</f>
        <v>公众企业</v>
      </c>
      <c r="AD468" s="6" t="str">
        <f>[1]!s_info_city(A468)</f>
        <v>重庆市</v>
      </c>
      <c r="AE468" s="6" t="str">
        <f>[1]!s_info_province(A468)</f>
        <v>重庆</v>
      </c>
      <c r="AF468">
        <v>106.50496200000001</v>
      </c>
      <c r="AG468">
        <v>29.533155000000001</v>
      </c>
    </row>
    <row r="469" spans="1:33" x14ac:dyDescent="0.3">
      <c r="A469" s="12" t="s">
        <v>1555</v>
      </c>
      <c r="B469" s="12" t="s">
        <v>1556</v>
      </c>
      <c r="C469" s="16" t="str">
        <f>[1]!s_info_mkt(A469)</f>
        <v>科创板</v>
      </c>
      <c r="D469" s="16" t="str">
        <f>[1]!s_ipo_listeddate(A469)</f>
        <v>2022-08-29</v>
      </c>
      <c r="E469" s="16" t="str">
        <f>[1]!lastradeday_s("000002","")</f>
        <v>2026-06-22</v>
      </c>
      <c r="F469" s="16" t="str">
        <f>[1]!s_info_industry_csrc2023(A469,"",3)</f>
        <v>计算机、通信和其他电子设备制造业</v>
      </c>
      <c r="G469" s="16" t="str">
        <f>[1]!s_info_industry_csrc2023(A469,"",1)</f>
        <v>制造业</v>
      </c>
      <c r="H469" s="16">
        <f>[1]!s_is(A469,83,"FY","YTD","20251231",1,"",100000000)</f>
        <v>4.7464955892000003</v>
      </c>
      <c r="I469" s="16">
        <f>[1]!s_is(A469,83,"FY","YTD","20241231",1,"",100000000)</f>
        <v>3.7229014186000002</v>
      </c>
      <c r="J469" s="16">
        <f t="shared" si="21"/>
        <v>0.27494527936893998</v>
      </c>
      <c r="K469" s="16">
        <f>[1]!s_is(A469,61,"FY","YTD","20251231",1,"",100000000)</f>
        <v>-0.99493886890000005</v>
      </c>
      <c r="L469" s="16">
        <f>[1]!s_is(A469,61,"FY","YTD","20241231",1,"",100000000)</f>
        <v>-1.6099893974999999</v>
      </c>
      <c r="M469" s="16">
        <f t="shared" si="22"/>
        <v>0.38202147762901645</v>
      </c>
      <c r="N469" s="16">
        <f>[1]!s_fa_roe(A469,"20251231")</f>
        <v>-7.5585000000000004</v>
      </c>
      <c r="O469" s="16">
        <f>[1]!s_stmnote_rdexp(A469,"20251231",1,10000)</f>
        <v>11488.457593000001</v>
      </c>
      <c r="P469" s="20">
        <f t="shared" si="23"/>
        <v>0.24204083575133645</v>
      </c>
      <c r="Q469" s="16">
        <f>[1]!s_margin_tradingbalance(A469,"",10000)</f>
        <v>65949.340100000001</v>
      </c>
      <c r="R469" s="16">
        <f>[1]!s_margin_seclendingbalance(A469,"",10000)</f>
        <v>0</v>
      </c>
      <c r="S469" s="17">
        <f>[1]!s_val_ev(A469,"",100000000)</f>
        <v>125.62898508799999</v>
      </c>
      <c r="T469" s="17">
        <f>[1]!share_freesharesmv(A469,"",100000000)</f>
        <v>88.637543065599999</v>
      </c>
      <c r="U469" s="17">
        <f>[1]!s_dq_amount_btin(A469,E469,100000000)</f>
        <v>12.273290940000001</v>
      </c>
      <c r="V469" s="17">
        <f>[1]!s_dq_turn(A469,E469)</f>
        <v>10.027572867500073</v>
      </c>
      <c r="W469" s="2">
        <f>[1]!s_pq_amount(A469,"20260101","",100000000)</f>
        <v>644.89480691000006</v>
      </c>
      <c r="X469" s="2">
        <f>[1]!s_pq_avgamount(A469,"20260101","",100000000)</f>
        <v>5.8626800628181819</v>
      </c>
      <c r="Y469" s="17">
        <f>[1]!s_ipo_dilutedpe(A469)</f>
        <v>40.700000000000003</v>
      </c>
      <c r="Z469" s="12">
        <f>[1]!s_ipo_collection_total(A469,100000000)</f>
        <v>13.451726000000001</v>
      </c>
      <c r="AA469" s="2">
        <f>[1]!s_val_pe_ttm(A469,E469)</f>
        <v>-512.23187255859375</v>
      </c>
      <c r="AB469" s="5">
        <f>[1]!s_info_zjtxornot1(A469,"")</f>
        <v>1</v>
      </c>
      <c r="AC469" s="22" t="str">
        <f>[1]!s_info_nature1(A469,"")</f>
        <v>民营企业</v>
      </c>
      <c r="AD469" s="6" t="str">
        <f>[1]!s_info_city(A469)</f>
        <v>合肥市</v>
      </c>
      <c r="AE469" s="6" t="str">
        <f>[1]!s_info_province(A469)</f>
        <v>安徽省</v>
      </c>
      <c r="AF469">
        <v>117.28304199999999</v>
      </c>
      <c r="AG469">
        <v>31.861190000000001</v>
      </c>
    </row>
    <row r="470" spans="1:33" x14ac:dyDescent="0.3">
      <c r="A470" s="12" t="s">
        <v>1557</v>
      </c>
      <c r="B470" s="12" t="s">
        <v>1558</v>
      </c>
      <c r="C470" s="16" t="str">
        <f>[1]!s_info_mkt(A470)</f>
        <v>主板</v>
      </c>
      <c r="D470" s="16" t="str">
        <f>[1]!s_ipo_listeddate(A470)</f>
        <v>2018-09-12</v>
      </c>
      <c r="E470" s="16" t="str">
        <f>[1]!lastradeday_s("000002","")</f>
        <v>2026-06-22</v>
      </c>
      <c r="F470" s="16" t="str">
        <f>[1]!s_info_industry_csrc2023(A470,"",3)</f>
        <v>化学原料和化学制品制造业</v>
      </c>
      <c r="G470" s="16" t="str">
        <f>[1]!s_info_industry_csrc2023(A470,"",1)</f>
        <v>制造业</v>
      </c>
      <c r="H470" s="16">
        <f>[1]!s_is(A470,83,"FY","YTD","20251231",1,"",100000000)</f>
        <v>8.2835575015999989</v>
      </c>
      <c r="I470" s="16">
        <f>[1]!s_is(A470,83,"FY","YTD","20241231",1,"",100000000)</f>
        <v>8.5724707368999997</v>
      </c>
      <c r="J470" s="16">
        <f t="shared" si="21"/>
        <v>-3.3702446373643502E-2</v>
      </c>
      <c r="K470" s="16">
        <f>[1]!s_is(A470,61,"FY","YTD","20251231",1,"",100000000)</f>
        <v>0.71997154809999997</v>
      </c>
      <c r="L470" s="16">
        <f>[1]!s_is(A470,61,"FY","YTD","20241231",1,"",100000000)</f>
        <v>0.56940617939999993</v>
      </c>
      <c r="M470" s="16">
        <f t="shared" si="22"/>
        <v>0.26442524536466255</v>
      </c>
      <c r="N470" s="16">
        <f>[1]!s_fa_roe(A470,"20251231")</f>
        <v>5.8075000000000001</v>
      </c>
      <c r="O470" s="16">
        <f>[1]!s_stmnote_rdexp(A470,"20251231",1,10000)</f>
        <v>4088.1375659999994</v>
      </c>
      <c r="P470" s="20">
        <f t="shared" si="23"/>
        <v>4.9352437828920258E-2</v>
      </c>
      <c r="Q470" s="16">
        <f>[1]!s_margin_tradingbalance(A470,"",10000)</f>
        <v>0</v>
      </c>
      <c r="R470" s="16">
        <f>[1]!s_margin_seclendingbalance(A470,"",10000)</f>
        <v>0</v>
      </c>
      <c r="S470" s="17">
        <f>[1]!s_val_ev(A470,"",100000000)</f>
        <v>50.327680000000001</v>
      </c>
      <c r="T470" s="17">
        <f>[1]!share_freesharesmv(A470,"",100000000)</f>
        <v>19.601532020000001</v>
      </c>
      <c r="U470" s="17">
        <f>[1]!s_dq_amount_btin(A470,E470,100000000)</f>
        <v>1.69220225</v>
      </c>
      <c r="V470" s="17">
        <f>[1]!s_dq_turn(A470,E470)</f>
        <v>3.3547240802675584</v>
      </c>
      <c r="W470" s="2">
        <f>[1]!s_pq_amount(A470,"20260101","",100000000)</f>
        <v>110.76801675</v>
      </c>
      <c r="X470" s="2">
        <f>[1]!s_pq_avgamount(A470,"20260101","",100000000)</f>
        <v>1.0069819704545455</v>
      </c>
      <c r="Y470" s="17">
        <f>[1]!s_ipo_dilutedpe(A470)</f>
        <v>15.83</v>
      </c>
      <c r="Z470" s="12">
        <f>[1]!s_ipo_collection_total(A470,100000000)</f>
        <v>4.0406399999999998</v>
      </c>
      <c r="AA470" s="2">
        <f>[1]!s_val_pe_ttm(A470,E470)</f>
        <v>62.066925048828125</v>
      </c>
      <c r="AB470" s="5">
        <f>[1]!s_info_zjtxornot1(A470,"")</f>
        <v>0</v>
      </c>
      <c r="AC470" s="22" t="str">
        <f>[1]!s_info_nature1(A470,"")</f>
        <v>民营企业</v>
      </c>
      <c r="AD470" s="6" t="str">
        <f>[1]!s_info_city(A470)</f>
        <v>上海市</v>
      </c>
      <c r="AE470" s="6" t="str">
        <f>[1]!s_info_province(A470)</f>
        <v>上海</v>
      </c>
      <c r="AF470">
        <v>121.472644</v>
      </c>
      <c r="AG470">
        <v>31.231705999999999</v>
      </c>
    </row>
    <row r="471" spans="1:33" x14ac:dyDescent="0.3">
      <c r="A471" s="12" t="s">
        <v>1559</v>
      </c>
      <c r="B471" s="12" t="s">
        <v>1560</v>
      </c>
      <c r="C471" s="16" t="str">
        <f>[1]!s_info_mkt(A471)</f>
        <v>创业板</v>
      </c>
      <c r="D471" s="16" t="str">
        <f>[1]!s_ipo_listeddate(A471)</f>
        <v>2022-09-21</v>
      </c>
      <c r="E471" s="16" t="str">
        <f>[1]!lastradeday_s("000002","")</f>
        <v>2026-06-22</v>
      </c>
      <c r="F471" s="16" t="str">
        <f>[1]!s_info_industry_csrc2023(A471,"",3)</f>
        <v>医药制造业</v>
      </c>
      <c r="G471" s="16" t="str">
        <f>[1]!s_info_industry_csrc2023(A471,"",1)</f>
        <v>制造业</v>
      </c>
      <c r="H471" s="16">
        <f>[1]!s_is(A471,83,"FY","YTD","20251231",1,"",100000000)</f>
        <v>9.0077108712000005</v>
      </c>
      <c r="I471" s="16">
        <f>[1]!s_is(A471,83,"FY","YTD","20241231",1,"",100000000)</f>
        <v>8.1212743113000005</v>
      </c>
      <c r="J471" s="16">
        <f t="shared" si="21"/>
        <v>0.10914993459420597</v>
      </c>
      <c r="K471" s="16">
        <f>[1]!s_is(A471,61,"FY","YTD","20251231",1,"",100000000)</f>
        <v>0.51944936649999995</v>
      </c>
      <c r="L471" s="16">
        <f>[1]!s_is(A471,61,"FY","YTD","20241231",1,"",100000000)</f>
        <v>0.37497544350000001</v>
      </c>
      <c r="M471" s="16">
        <f t="shared" si="22"/>
        <v>0.38528902493317524</v>
      </c>
      <c r="N471" s="16">
        <f>[1]!s_fa_roe(A471,"20251231")</f>
        <v>4.8764000000000003</v>
      </c>
      <c r="O471" s="16">
        <f>[1]!s_stmnote_rdexp(A471,"20251231",1,10000)</f>
        <v>552.25600599999996</v>
      </c>
      <c r="P471" s="20">
        <f t="shared" si="23"/>
        <v>6.1309250918089118E-3</v>
      </c>
      <c r="Q471" s="16">
        <f>[1]!s_margin_tradingbalance(A471,"",10000)</f>
        <v>5680.7367000000004</v>
      </c>
      <c r="R471" s="16">
        <f>[1]!s_margin_seclendingbalance(A471,"",10000)</f>
        <v>0</v>
      </c>
      <c r="S471" s="17">
        <f>[1]!s_val_ev(A471,"",100000000)</f>
        <v>25.2393798811</v>
      </c>
      <c r="T471" s="17">
        <f>[1]!share_freesharesmv(A471,"",100000000)</f>
        <v>9.0841198382000012</v>
      </c>
      <c r="U471" s="17">
        <f>[1]!s_dq_amount_btin(A471,E471,100000000)</f>
        <v>1.4022924699999999</v>
      </c>
      <c r="V471" s="17">
        <f>[1]!s_dq_turn(A471,E471)</f>
        <v>5.5976346200369242</v>
      </c>
      <c r="W471" s="2">
        <f>[1]!s_pq_amount(A471,"20260101","",100000000)</f>
        <v>51.892165589999998</v>
      </c>
      <c r="X471" s="2">
        <f>[1]!s_pq_avgamount(A471,"20260101","",100000000)</f>
        <v>0.47174695990909093</v>
      </c>
      <c r="Y471" s="17">
        <f>[1]!s_ipo_dilutedpe(A471)</f>
        <v>24.72</v>
      </c>
      <c r="Z471" s="12">
        <f>[1]!s_ipo_collection_total(A471,100000000)</f>
        <v>5.2269199999999998</v>
      </c>
      <c r="AA471" s="2">
        <f>[1]!s_val_pe_ttm(A471,E471)</f>
        <v>52.424175262451172</v>
      </c>
      <c r="AB471" s="5">
        <f>[1]!s_info_zjtxornot1(A471,"")</f>
        <v>0</v>
      </c>
      <c r="AC471" s="22" t="str">
        <f>[1]!s_info_nature1(A471,"")</f>
        <v>民营企业</v>
      </c>
      <c r="AD471" s="6" t="str">
        <f>[1]!s_info_city(A471)</f>
        <v>昌都市</v>
      </c>
      <c r="AE471" s="6" t="str">
        <f>[1]!s_info_province(A471)</f>
        <v>西藏自治区</v>
      </c>
      <c r="AF471">
        <v>97.178451999999993</v>
      </c>
      <c r="AG471">
        <v>31.136875</v>
      </c>
    </row>
    <row r="472" spans="1:33" x14ac:dyDescent="0.3">
      <c r="A472" s="12" t="s">
        <v>1561</v>
      </c>
      <c r="B472" s="12" t="s">
        <v>1562</v>
      </c>
      <c r="C472" s="16" t="str">
        <f>[1]!s_info_mkt(A472)</f>
        <v>主板</v>
      </c>
      <c r="D472" s="16" t="str">
        <f>[1]!s_ipo_listeddate(A472)</f>
        <v>2017-03-17</v>
      </c>
      <c r="E472" s="16" t="str">
        <f>[1]!lastradeday_s("000002","")</f>
        <v>2026-06-22</v>
      </c>
      <c r="F472" s="16" t="str">
        <f>[1]!s_info_industry_csrc2023(A472,"",3)</f>
        <v>汽车制造业</v>
      </c>
      <c r="G472" s="16" t="str">
        <f>[1]!s_info_industry_csrc2023(A472,"",1)</f>
        <v>制造业</v>
      </c>
      <c r="H472" s="16">
        <f>[1]!s_is(A472,83,"FY","YTD","20251231",1,"",100000000)</f>
        <v>155.24321623379998</v>
      </c>
      <c r="I472" s="16">
        <f>[1]!s_is(A472,83,"FY","YTD","20241231",1,"",100000000)</f>
        <v>132.63789037590001</v>
      </c>
      <c r="J472" s="16">
        <f t="shared" si="21"/>
        <v>0.1704288706178585</v>
      </c>
      <c r="K472" s="16">
        <f>[1]!s_is(A472,61,"FY","YTD","20251231",1,"",100000000)</f>
        <v>8.1507081865999993</v>
      </c>
      <c r="L472" s="16">
        <f>[1]!s_is(A472,61,"FY","YTD","20241231",1,"",100000000)</f>
        <v>9.7663555552000005</v>
      </c>
      <c r="M472" s="16">
        <f t="shared" si="22"/>
        <v>-0.16542991492253889</v>
      </c>
      <c r="N472" s="16">
        <f>[1]!s_fa_roe(A472,"20251231")</f>
        <v>12.5221</v>
      </c>
      <c r="O472" s="16">
        <f>[1]!s_stmnote_rdexp(A472,"20251231",1,10000)</f>
        <v>69018.685891000001</v>
      </c>
      <c r="P472" s="20">
        <f t="shared" si="23"/>
        <v>4.4458423089519229E-2</v>
      </c>
      <c r="Q472" s="16">
        <f>[1]!s_margin_tradingbalance(A472,"",10000)</f>
        <v>312505.34399999998</v>
      </c>
      <c r="R472" s="16">
        <f>[1]!s_margin_seclendingbalance(A472,"",10000)</f>
        <v>921.76239999999996</v>
      </c>
      <c r="S472" s="17">
        <f>[1]!s_val_ev(A472,"",100000000)</f>
        <v>350.67153715000001</v>
      </c>
      <c r="T472" s="17">
        <f>[1]!share_freesharesmv(A472,"",100000000)</f>
        <v>226.57428568700001</v>
      </c>
      <c r="U472" s="17">
        <f>[1]!s_dq_amount_btin(A472,E472,100000000)</f>
        <v>18.9730329</v>
      </c>
      <c r="V472" s="17">
        <f>[1]!s_dq_turn(A472,E472)</f>
        <v>5.3628422568426863</v>
      </c>
      <c r="W472" s="2">
        <f>[1]!s_pq_amount(A472,"20260101","",100000000)</f>
        <v>1552.7305679000001</v>
      </c>
      <c r="X472" s="2">
        <f>[1]!s_pq_avgamount(A472,"20260101","",100000000)</f>
        <v>14.115732435454545</v>
      </c>
      <c r="Y472" s="17">
        <f>[1]!s_ipo_dilutedpe(A472)</f>
        <v>20.260000000000002</v>
      </c>
      <c r="Z472" s="12">
        <f>[1]!s_ipo_collection_total(A472,100000000)</f>
        <v>5.5829849999999999</v>
      </c>
      <c r="AA472" s="2">
        <f>[1]!s_val_pe_ttm(A472,E472)</f>
        <v>43.543838500976563</v>
      </c>
      <c r="AB472" s="5">
        <f>[1]!s_info_zjtxornot1(A472,"")</f>
        <v>0</v>
      </c>
      <c r="AC472" s="22" t="str">
        <f>[1]!s_info_nature1(A472,"")</f>
        <v>民营企业</v>
      </c>
      <c r="AD472" s="6" t="str">
        <f>[1]!s_info_city(A472)</f>
        <v>丹阳市</v>
      </c>
      <c r="AE472" s="6" t="str">
        <f>[1]!s_info_province(A472)</f>
        <v>江苏省</v>
      </c>
      <c r="AF472">
        <v>119.64430400000001</v>
      </c>
      <c r="AG472">
        <v>31.960263000000001</v>
      </c>
    </row>
    <row r="473" spans="1:33" x14ac:dyDescent="0.3">
      <c r="A473" s="12" t="s">
        <v>1563</v>
      </c>
      <c r="B473" s="12" t="s">
        <v>1564</v>
      </c>
      <c r="C473" s="16" t="str">
        <f>[1]!s_info_mkt(A473)</f>
        <v>科创板</v>
      </c>
      <c r="D473" s="16" t="str">
        <f>[1]!s_ipo_listeddate(A473)</f>
        <v>2020-07-16</v>
      </c>
      <c r="E473" s="16" t="str">
        <f>[1]!lastradeday_s("000002","")</f>
        <v>2026-06-22</v>
      </c>
      <c r="F473" s="16" t="str">
        <f>[1]!s_info_industry_csrc2023(A473,"",3)</f>
        <v>计算机、通信和其他电子设备制造业</v>
      </c>
      <c r="G473" s="16" t="str">
        <f>[1]!s_info_industry_csrc2023(A473,"",1)</f>
        <v>制造业</v>
      </c>
      <c r="H473" s="16">
        <f>[1]!s_is(A473,83,"FY","YTD","20251231",1,"",100000000)</f>
        <v>673.23191999999995</v>
      </c>
      <c r="I473" s="16">
        <f>[1]!s_is(A473,83,"FY","YTD","20241231",1,"",100000000)</f>
        <v>577.95569999999998</v>
      </c>
      <c r="J473" s="16">
        <f t="shared" si="21"/>
        <v>0.16485038559183685</v>
      </c>
      <c r="K473" s="16">
        <f>[1]!s_is(A473,61,"FY","YTD","20251231",1,"",100000000)</f>
        <v>50.407339999999998</v>
      </c>
      <c r="L473" s="16">
        <f>[1]!s_is(A473,61,"FY","YTD","20241231",1,"",100000000)</f>
        <v>36.986649999999997</v>
      </c>
      <c r="M473" s="16">
        <f t="shared" si="22"/>
        <v>0.36285227237395118</v>
      </c>
      <c r="N473" s="16">
        <f>[1]!s_fa_roe(A473,"20251231")</f>
        <v>3.3715999999999999</v>
      </c>
      <c r="O473" s="16">
        <f>[1]!s_stmnote_rdexp(A473,"20251231",1,10000)</f>
        <v>551859.6</v>
      </c>
      <c r="P473" s="20">
        <f t="shared" si="23"/>
        <v>8.1971692607801488E-2</v>
      </c>
      <c r="Q473" s="16">
        <f>[1]!s_margin_tradingbalance(A473,"",10000)</f>
        <v>1366287.7009999999</v>
      </c>
      <c r="R473" s="16">
        <f>[1]!s_margin_seclendingbalance(A473,"",10000)</f>
        <v>4134.0474000000004</v>
      </c>
      <c r="S473" s="17">
        <f>[1]!s_val_ev(A473,"",100000000)</f>
        <v>6911.3434337094213</v>
      </c>
      <c r="T473" s="17">
        <f>[1]!share_freesharesmv(A473,"",100000000)</f>
        <v>2620.0865203866001</v>
      </c>
      <c r="U473" s="17">
        <f>[1]!s_dq_amount_btin(A473,E473,100000000)</f>
        <v>152.51149626</v>
      </c>
      <c r="V473" s="17">
        <f>[1]!s_dq_turn(A473,E473)</f>
        <v>5.3059634495084751</v>
      </c>
      <c r="W473" s="2">
        <f>[1]!s_pq_amount(A473,"20260101","",100000000)</f>
        <v>8967.48808594</v>
      </c>
      <c r="X473" s="2">
        <f>[1]!s_pq_avgamount(A473,"20260101","",100000000)</f>
        <v>81.522618963090906</v>
      </c>
      <c r="Y473" s="17">
        <f>[1]!s_ipo_dilutedpe(A473)</f>
        <v>113.12</v>
      </c>
      <c r="Z473" s="12">
        <f>[1]!s_ipo_collection_total(A473,100000000)</f>
        <v>532.30193980000001</v>
      </c>
      <c r="AA473" s="2">
        <f>[1]!s_val_pe_ttm(A473,E473)</f>
        <v>231.22956848144531</v>
      </c>
      <c r="AB473" s="5">
        <f>[1]!s_info_zjtxornot1(A473,"")</f>
        <v>0</v>
      </c>
      <c r="AC473" s="22" t="str">
        <f>[1]!s_info_nature1(A473,"")</f>
        <v>公众企业</v>
      </c>
      <c r="AD473" s="6" t="str">
        <f>[1]!s_info_city(A473)</f>
        <v>上海市</v>
      </c>
      <c r="AE473" s="6" t="str">
        <f>[1]!s_info_province(A473)</f>
        <v>上海</v>
      </c>
      <c r="AF473">
        <v>121.472644</v>
      </c>
      <c r="AG473">
        <v>31.231705999999999</v>
      </c>
    </row>
    <row r="474" spans="1:33" x14ac:dyDescent="0.3">
      <c r="A474" s="12" t="s">
        <v>1565</v>
      </c>
      <c r="B474" s="12" t="s">
        <v>1566</v>
      </c>
      <c r="C474" s="16" t="str">
        <f>[1]!s_info_mkt(A474)</f>
        <v>创业板</v>
      </c>
      <c r="D474" s="16" t="str">
        <f>[1]!s_ipo_listeddate(A474)</f>
        <v>2020-07-23</v>
      </c>
      <c r="E474" s="16" t="str">
        <f>[1]!lastradeday_s("000002","")</f>
        <v>2026-06-22</v>
      </c>
      <c r="F474" s="16" t="str">
        <f>[1]!s_info_industry_csrc2023(A474,"",3)</f>
        <v>有色金属冶炼和压延加工业</v>
      </c>
      <c r="G474" s="16" t="str">
        <f>[1]!s_info_industry_csrc2023(A474,"",1)</f>
        <v>制造业</v>
      </c>
      <c r="H474" s="16">
        <f>[1]!s_is(A474,83,"FY","YTD","20251231",1,"",100000000)</f>
        <v>11.2572721505</v>
      </c>
      <c r="I474" s="16">
        <f>[1]!s_is(A474,83,"FY","YTD","20241231",1,"",100000000)</f>
        <v>12.577473055599999</v>
      </c>
      <c r="J474" s="16">
        <f t="shared" si="21"/>
        <v>-0.10496551248918728</v>
      </c>
      <c r="K474" s="16">
        <f>[1]!s_is(A474,61,"FY","YTD","20251231",1,"",100000000)</f>
        <v>1.5528613300999998</v>
      </c>
      <c r="L474" s="16">
        <f>[1]!s_is(A474,61,"FY","YTD","20241231",1,"",100000000)</f>
        <v>2.6700436318</v>
      </c>
      <c r="M474" s="16">
        <f t="shared" si="22"/>
        <v>-0.41841350021192569</v>
      </c>
      <c r="N474" s="16">
        <f>[1]!s_fa_roe(A474,"20251231")</f>
        <v>7.8589000000000002</v>
      </c>
      <c r="O474" s="16">
        <f>[1]!s_stmnote_rdexp(A474,"20251231",1,10000)</f>
        <v>5415.8612460000004</v>
      </c>
      <c r="P474" s="20">
        <f t="shared" si="23"/>
        <v>4.8109889976848882E-2</v>
      </c>
      <c r="Q474" s="16">
        <f>[1]!s_margin_tradingbalance(A474,"",10000)</f>
        <v>31690.144100000001</v>
      </c>
      <c r="R474" s="16">
        <f>[1]!s_margin_seclendingbalance(A474,"",10000)</f>
        <v>186.86420000000001</v>
      </c>
      <c r="S474" s="17">
        <f>[1]!s_val_ev(A474,"",100000000)</f>
        <v>135.19266669999999</v>
      </c>
      <c r="T474" s="17">
        <f>[1]!share_freesharesmv(A474,"",100000000)</f>
        <v>77.325755799999996</v>
      </c>
      <c r="U474" s="17">
        <f>[1]!s_dq_amount_btin(A474,E474,100000000)</f>
        <v>2.76063203</v>
      </c>
      <c r="V474" s="17">
        <f>[1]!s_dq_turn(A474,E474)</f>
        <v>2.8355374482715225</v>
      </c>
      <c r="W474" s="2">
        <f>[1]!s_pq_amount(A474,"20260101","",100000000)</f>
        <v>355.70066775999999</v>
      </c>
      <c r="X474" s="2">
        <f>[1]!s_pq_avgamount(A474,"20260101","",100000000)</f>
        <v>3.2336424341818182</v>
      </c>
      <c r="Y474" s="17">
        <f>[1]!s_ipo_dilutedpe(A474)</f>
        <v>22.99</v>
      </c>
      <c r="Z474" s="12">
        <f>[1]!s_ipo_collection_total(A474,100000000)</f>
        <v>5.2549999999999999</v>
      </c>
      <c r="AA474" s="2">
        <f>[1]!s_val_pe_ttm(A474,E474)</f>
        <v>64.636756896972656</v>
      </c>
      <c r="AB474" s="5">
        <f>[1]!s_info_zjtxornot1(A474,"")</f>
        <v>1</v>
      </c>
      <c r="AC474" s="22" t="str">
        <f>[1]!s_info_nature1(A474,"")</f>
        <v>民营企业</v>
      </c>
      <c r="AD474" s="6" t="str">
        <f>[1]!s_info_city(A474)</f>
        <v>丹阳市</v>
      </c>
      <c r="AE474" s="6" t="str">
        <f>[1]!s_info_province(A474)</f>
        <v>江苏省</v>
      </c>
      <c r="AF474">
        <v>119.64430400000001</v>
      </c>
      <c r="AG474">
        <v>31.960263000000001</v>
      </c>
    </row>
    <row r="475" spans="1:33" x14ac:dyDescent="0.3">
      <c r="A475" s="12" t="s">
        <v>1567</v>
      </c>
      <c r="B475" s="12" t="s">
        <v>1568</v>
      </c>
      <c r="C475" s="16" t="str">
        <f>[1]!s_info_mkt(A475)</f>
        <v>主板</v>
      </c>
      <c r="D475" s="16" t="str">
        <f>[1]!s_ipo_listeddate(A475)</f>
        <v>2020-09-28</v>
      </c>
      <c r="E475" s="16" t="str">
        <f>[1]!lastradeday_s("000002","")</f>
        <v>2026-06-22</v>
      </c>
      <c r="F475" s="16" t="str">
        <f>[1]!s_info_industry_csrc2023(A475,"",3)</f>
        <v>计算机、通信和其他电子设备制造业</v>
      </c>
      <c r="G475" s="16" t="str">
        <f>[1]!s_info_industry_csrc2023(A475,"",1)</f>
        <v>制造业</v>
      </c>
      <c r="H475" s="16">
        <f>[1]!s_is(A475,83,"FY","YTD","20251231",1,"",100000000)</f>
        <v>18.770695340899998</v>
      </c>
      <c r="I475" s="16">
        <f>[1]!s_is(A475,83,"FY","YTD","20241231",1,"",100000000)</f>
        <v>18.284239710399998</v>
      </c>
      <c r="J475" s="16">
        <f t="shared" si="21"/>
        <v>2.6605187757591464E-2</v>
      </c>
      <c r="K475" s="16">
        <f>[1]!s_is(A475,61,"FY","YTD","20251231",1,"",100000000)</f>
        <v>3.9363188329000001</v>
      </c>
      <c r="L475" s="16">
        <f>[1]!s_is(A475,61,"FY","YTD","20241231",1,"",100000000)</f>
        <v>4.3457599742999999</v>
      </c>
      <c r="M475" s="16">
        <f t="shared" si="22"/>
        <v>-9.4216234633610021E-2</v>
      </c>
      <c r="N475" s="16">
        <f>[1]!s_fa_roe(A475,"20251231")</f>
        <v>9.5103000000000009</v>
      </c>
      <c r="O475" s="16">
        <f>[1]!s_stmnote_rdexp(A475,"20251231",1,10000)</f>
        <v>11794.619290000001</v>
      </c>
      <c r="P475" s="20">
        <f t="shared" si="23"/>
        <v>6.283528167600895E-2</v>
      </c>
      <c r="Q475" s="16">
        <f>[1]!s_margin_tradingbalance(A475,"",10000)</f>
        <v>82793.919899999994</v>
      </c>
      <c r="R475" s="16">
        <f>[1]!s_margin_seclendingbalance(A475,"",10000)</f>
        <v>328.40600000000001</v>
      </c>
      <c r="S475" s="17">
        <f>[1]!s_val_ev(A475,"",100000000)</f>
        <v>309.71349521190001</v>
      </c>
      <c r="T475" s="17">
        <f>[1]!share_freesharesmv(A475,"",100000000)</f>
        <v>239.3547121757</v>
      </c>
      <c r="U475" s="17">
        <f>[1]!s_dq_amount_btin(A475,E475,100000000)</f>
        <v>24.588831949999999</v>
      </c>
      <c r="V475" s="17">
        <f>[1]!s_dq_turn(A475,E475)</f>
        <v>7.8478594239396582</v>
      </c>
      <c r="W475" s="2">
        <f>[1]!s_pq_amount(A475,"20260101","",100000000)</f>
        <v>1242.0412248</v>
      </c>
      <c r="X475" s="2">
        <f>[1]!s_pq_avgamount(A475,"20260101","",100000000)</f>
        <v>11.291283861818183</v>
      </c>
      <c r="Y475" s="17">
        <f>[1]!s_ipo_dilutedpe(A475)</f>
        <v>22.99</v>
      </c>
      <c r="Z475" s="12">
        <f>[1]!s_ipo_collection_total(A475,100000000)</f>
        <v>5.0372300000000001</v>
      </c>
      <c r="AA475" s="2">
        <f>[1]!s_val_pe_ttm(A475,E475)</f>
        <v>81.52392578125</v>
      </c>
      <c r="AB475" s="5">
        <f>[1]!s_info_zjtxornot1(A475,"")</f>
        <v>1</v>
      </c>
      <c r="AC475" s="22" t="str">
        <f>[1]!s_info_nature1(A475,"")</f>
        <v>民营企业</v>
      </c>
      <c r="AD475" s="6" t="str">
        <f>[1]!s_info_city(A475)</f>
        <v>无锡市</v>
      </c>
      <c r="AE475" s="6" t="str">
        <f>[1]!s_info_province(A475)</f>
        <v>江苏省</v>
      </c>
      <c r="AF475">
        <v>120.301663</v>
      </c>
      <c r="AG475">
        <v>31.574729000000001</v>
      </c>
    </row>
    <row r="476" spans="1:33" x14ac:dyDescent="0.3">
      <c r="A476" s="12" t="s">
        <v>1569</v>
      </c>
      <c r="B476" s="12" t="s">
        <v>1570</v>
      </c>
      <c r="C476" s="16" t="str">
        <f>[1]!s_info_mkt(A476)</f>
        <v>科创板</v>
      </c>
      <c r="D476" s="16" t="str">
        <f>[1]!s_ipo_listeddate(A476)</f>
        <v>2022-03-18</v>
      </c>
      <c r="E476" s="16" t="str">
        <f>[1]!lastradeday_s("000002","")</f>
        <v>2026-06-22</v>
      </c>
      <c r="F476" s="16" t="str">
        <f>[1]!s_info_industry_csrc2023(A476,"",3)</f>
        <v>计算机、通信和其他电子设备制造业</v>
      </c>
      <c r="G476" s="16" t="str">
        <f>[1]!s_info_industry_csrc2023(A476,"",1)</f>
        <v>制造业</v>
      </c>
      <c r="H476" s="16">
        <f>[1]!s_is(A476,83,"FY","YTD","20251231",1,"",100000000)</f>
        <v>5.5218664720000001</v>
      </c>
      <c r="I476" s="16">
        <f>[1]!s_is(A476,83,"FY","YTD","20241231",1,"",100000000)</f>
        <v>4.7176666931</v>
      </c>
      <c r="J476" s="16">
        <f t="shared" si="21"/>
        <v>0.17046557784088745</v>
      </c>
      <c r="K476" s="16">
        <f>[1]!s_is(A476,61,"FY","YTD","20251231",1,"",100000000)</f>
        <v>2.1915741544</v>
      </c>
      <c r="L476" s="16">
        <f>[1]!s_is(A476,61,"FY","YTD","20241231",1,"",100000000)</f>
        <v>1.6731892931000001</v>
      </c>
      <c r="M476" s="16">
        <f t="shared" si="22"/>
        <v>0.30981841889482975</v>
      </c>
      <c r="N476" s="16">
        <f>[1]!s_fa_roe(A476,"20251231")</f>
        <v>11.847899999999999</v>
      </c>
      <c r="O476" s="16">
        <f>[1]!s_stmnote_rdexp(A476,"20251231",1,10000)</f>
        <v>7126.3727250000002</v>
      </c>
      <c r="P476" s="20">
        <f t="shared" si="23"/>
        <v>0.1290573171433255</v>
      </c>
      <c r="Q476" s="16">
        <f>[1]!s_margin_tradingbalance(A476,"",10000)</f>
        <v>82486.444900000002</v>
      </c>
      <c r="R476" s="16">
        <f>[1]!s_margin_seclendingbalance(A476,"",10000)</f>
        <v>273.11369999999999</v>
      </c>
      <c r="S476" s="17">
        <f>[1]!s_val_ev(A476,"",100000000)</f>
        <v>244.48083288749999</v>
      </c>
      <c r="T476" s="17">
        <f>[1]!share_freesharesmv(A476,"",100000000)</f>
        <v>108.5704456725</v>
      </c>
      <c r="U476" s="17">
        <f>[1]!s_dq_amount_btin(A476,E476,100000000)</f>
        <v>11.055966</v>
      </c>
      <c r="V476" s="17">
        <f>[1]!s_dq_turn(A476,E476)</f>
        <v>4.6085655742119602</v>
      </c>
      <c r="W476" s="2">
        <f>[1]!s_pq_amount(A476,"20260101","",100000000)</f>
        <v>687.19865040000002</v>
      </c>
      <c r="X476" s="2">
        <f>[1]!s_pq_avgamount(A476,"20260101","",100000000)</f>
        <v>6.2472604581818185</v>
      </c>
      <c r="Y476" s="17">
        <f>[1]!s_ipo_dilutedpe(A476)</f>
        <v>133.71</v>
      </c>
      <c r="Z476" s="12">
        <f>[1]!s_ipo_collection_total(A476,100000000)</f>
        <v>8.8737488595000009</v>
      </c>
      <c r="AA476" s="2">
        <f>[1]!s_val_pe_ttm(A476,E476)</f>
        <v>119.68954467773438</v>
      </c>
      <c r="AB476" s="5">
        <f>[1]!s_info_zjtxornot1(A476,"")</f>
        <v>1</v>
      </c>
      <c r="AC476" s="22" t="str">
        <f>[1]!s_info_nature1(A476,"")</f>
        <v>民营企业</v>
      </c>
      <c r="AD476" s="6" t="str">
        <f>[1]!s_info_city(A476)</f>
        <v>西安市</v>
      </c>
      <c r="AE476" s="6" t="str">
        <f>[1]!s_info_province(A476)</f>
        <v>陕西省</v>
      </c>
      <c r="AF476">
        <v>108.948024</v>
      </c>
      <c r="AG476">
        <v>34.263160999999997</v>
      </c>
    </row>
    <row r="477" spans="1:33" x14ac:dyDescent="0.3">
      <c r="A477" s="12" t="s">
        <v>1571</v>
      </c>
      <c r="B477" s="12" t="s">
        <v>1572</v>
      </c>
      <c r="C477" s="16" t="str">
        <f>[1]!s_info_mkt(A477)</f>
        <v>主板</v>
      </c>
      <c r="D477" s="16" t="str">
        <f>[1]!s_ipo_listeddate(A477)</f>
        <v>2017-10-31</v>
      </c>
      <c r="E477" s="16" t="str">
        <f>[1]!lastradeday_s("000002","")</f>
        <v>2026-06-22</v>
      </c>
      <c r="F477" s="16" t="str">
        <f>[1]!s_info_industry_csrc2023(A477,"",3)</f>
        <v>食品制造业</v>
      </c>
      <c r="G477" s="16" t="str">
        <f>[1]!s_info_industry_csrc2023(A477,"",1)</f>
        <v>制造业</v>
      </c>
      <c r="H477" s="16">
        <f>[1]!s_is(A477,83,"FY","YTD","20251231",1,"",100000000)</f>
        <v>9.2061634554999987</v>
      </c>
      <c r="I477" s="16">
        <f>[1]!s_is(A477,83,"FY","YTD","20241231",1,"",100000000)</f>
        <v>8.9001574608000009</v>
      </c>
      <c r="J477" s="16">
        <f t="shared" si="21"/>
        <v>3.4382087738084932E-2</v>
      </c>
      <c r="K477" s="16">
        <f>[1]!s_is(A477,61,"FY","YTD","20251231",1,"",100000000)</f>
        <v>-0.74388659879999997</v>
      </c>
      <c r="L477" s="16">
        <f>[1]!s_is(A477,61,"FY","YTD","20241231",1,"",100000000)</f>
        <v>-1.6620834747</v>
      </c>
      <c r="M477" s="16">
        <f t="shared" si="22"/>
        <v>0.55243728120558522</v>
      </c>
      <c r="N477" s="16">
        <f>[1]!s_fa_roe(A477,"20251231")</f>
        <v>-7.0536000000000003</v>
      </c>
      <c r="O477" s="16">
        <f>[1]!s_stmnote_rdexp(A477,"20251231",1,10000)</f>
        <v>3126.4468109999998</v>
      </c>
      <c r="P477" s="20">
        <f t="shared" si="23"/>
        <v>3.396036607553584E-2</v>
      </c>
      <c r="Q477" s="16">
        <f>[1]!s_margin_tradingbalance(A477,"",10000)</f>
        <v>0</v>
      </c>
      <c r="R477" s="16">
        <f>[1]!s_margin_seclendingbalance(A477,"",10000)</f>
        <v>0</v>
      </c>
      <c r="S477" s="17">
        <f>[1]!s_val_ev(A477,"",100000000)</f>
        <v>25.025922000000001</v>
      </c>
      <c r="T477" s="17">
        <f>[1]!share_freesharesmv(A477,"",100000000)</f>
        <v>12.324857627</v>
      </c>
      <c r="U477" s="17">
        <f>[1]!s_dq_amount_btin(A477,E477,100000000)</f>
        <v>4.7458325600000002</v>
      </c>
      <c r="V477" s="17">
        <f>[1]!s_dq_turn(A477,E477)</f>
        <v>23.207042828636059</v>
      </c>
      <c r="W477" s="2">
        <f>[1]!s_pq_amount(A477,"20260101","",100000000)</f>
        <v>116.38625196</v>
      </c>
      <c r="X477" s="2">
        <f>[1]!s_pq_avgamount(A477,"20260101","",100000000)</f>
        <v>1.058056836</v>
      </c>
      <c r="Y477" s="17">
        <f>[1]!s_ipo_dilutedpe(A477)</f>
        <v>22.94</v>
      </c>
      <c r="Z477" s="12">
        <f>[1]!s_ipo_collection_total(A477,100000000)</f>
        <v>3.4942639999999998</v>
      </c>
      <c r="AA477" s="2">
        <f>[1]!s_val_pe_ttm(A477,E477)</f>
        <v>-31.356241226196289</v>
      </c>
      <c r="AB477" s="5">
        <f>[1]!s_info_zjtxornot1(A477,"")</f>
        <v>0</v>
      </c>
      <c r="AC477" s="22" t="str">
        <f>[1]!s_info_nature1(A477,"")</f>
        <v>地方国有企业</v>
      </c>
      <c r="AD477" s="6" t="str">
        <f>[1]!s_info_city(A477)</f>
        <v>兰州市</v>
      </c>
      <c r="AE477" s="6" t="str">
        <f>[1]!s_info_province(A477)</f>
        <v>甘肃省</v>
      </c>
      <c r="AF477">
        <v>103.82355699999999</v>
      </c>
      <c r="AG477">
        <v>36.058039000000001</v>
      </c>
    </row>
    <row r="478" spans="1:33" x14ac:dyDescent="0.3">
      <c r="A478" s="12" t="s">
        <v>1573</v>
      </c>
      <c r="B478" s="12" t="s">
        <v>1574</v>
      </c>
      <c r="C478" s="16" t="str">
        <f>[1]!s_info_mkt(A478)</f>
        <v>主板</v>
      </c>
      <c r="D478" s="16" t="str">
        <f>[1]!s_ipo_listeddate(A478)</f>
        <v>1996-09-27</v>
      </c>
      <c r="E478" s="16" t="str">
        <f>[1]!lastradeday_s("000002","")</f>
        <v>2026-06-22</v>
      </c>
      <c r="F478" s="16" t="str">
        <f>[1]!s_info_industry_csrc2023(A478,"",3)</f>
        <v>批发业</v>
      </c>
      <c r="G478" s="16" t="str">
        <f>[1]!s_info_industry_csrc2023(A478,"",1)</f>
        <v>批发和零售业</v>
      </c>
      <c r="H478" s="16">
        <f>[1]!s_is(A478,83,"FY","YTD","20251231",1,"",100000000)</f>
        <v>17.428475752099999</v>
      </c>
      <c r="I478" s="16">
        <f>[1]!s_is(A478,83,"FY","YTD","20241231",1,"",100000000)</f>
        <v>4.1009085345000003</v>
      </c>
      <c r="J478" s="16">
        <f t="shared" si="21"/>
        <v>3.2499059916792197</v>
      </c>
      <c r="K478" s="16">
        <f>[1]!s_is(A478,61,"FY","YTD","20251231",1,"",100000000)</f>
        <v>0.36310582320000001</v>
      </c>
      <c r="L478" s="16">
        <f>[1]!s_is(A478,61,"FY","YTD","20241231",1,"",100000000)</f>
        <v>-2.3541628143</v>
      </c>
      <c r="M478" s="16">
        <f t="shared" si="22"/>
        <v>1.1542398941119831</v>
      </c>
      <c r="N478" s="16">
        <f>[1]!s_fa_roe(A478,"20251231")</f>
        <v>121.6183</v>
      </c>
      <c r="O478" s="16">
        <f>[1]!s_stmnote_rdexp(A478,"20251231",1,10000)</f>
        <v>0</v>
      </c>
      <c r="P478" s="20">
        <f t="shared" si="23"/>
        <v>0</v>
      </c>
      <c r="Q478" s="16">
        <f>[1]!s_margin_tradingbalance(A478,"",10000)</f>
        <v>0</v>
      </c>
      <c r="R478" s="16">
        <f>[1]!s_margin_seclendingbalance(A478,"",10000)</f>
        <v>0</v>
      </c>
      <c r="S478" s="17">
        <f>[1]!s_val_ev(A478,"",100000000)</f>
        <v>27.7520145875</v>
      </c>
      <c r="T478" s="17">
        <f>[1]!share_freesharesmv(A478,"",100000000)</f>
        <v>17.568342687499999</v>
      </c>
      <c r="U478" s="17">
        <f>[1]!s_dq_amount_btin(A478,E478,100000000)</f>
        <v>0.42315612000000002</v>
      </c>
      <c r="V478" s="17">
        <f>[1]!s_dq_turn(A478,E478)</f>
        <v>1.5103741340233972</v>
      </c>
      <c r="W478" s="2">
        <f>[1]!s_pq_amount(A478,"20260101","",100000000)</f>
        <v>51.544624659999997</v>
      </c>
      <c r="X478" s="2">
        <f>[1]!s_pq_avgamount(A478,"20260101","",100000000)</f>
        <v>0.47288646477064222</v>
      </c>
      <c r="Y478" s="17">
        <f>[1]!s_ipo_dilutedpe(A478)</f>
        <v>0</v>
      </c>
      <c r="Z478" s="12">
        <f>[1]!s_ipo_collection_total(A478,100000000)</f>
        <v>1.036</v>
      </c>
      <c r="AA478" s="2">
        <f>[1]!s_val_pe_ttm(A478,E478)</f>
        <v>46.107528686523438</v>
      </c>
      <c r="AB478" s="5">
        <f>[1]!s_info_zjtxornot1(A478,"")</f>
        <v>0</v>
      </c>
      <c r="AC478" s="22" t="str">
        <f>[1]!s_info_nature1(A478,"")</f>
        <v>民营企业</v>
      </c>
      <c r="AD478" s="6" t="str">
        <f>[1]!s_info_city(A478)</f>
        <v>福州市</v>
      </c>
      <c r="AE478" s="6" t="str">
        <f>[1]!s_info_province(A478)</f>
        <v>福建省</v>
      </c>
      <c r="AF478">
        <v>119.30623900000001</v>
      </c>
      <c r="AG478">
        <v>26.075302000000001</v>
      </c>
    </row>
    <row r="479" spans="1:33" x14ac:dyDescent="0.3">
      <c r="A479" s="12" t="s">
        <v>1575</v>
      </c>
      <c r="B479" s="12" t="s">
        <v>1576</v>
      </c>
      <c r="C479" s="16" t="str">
        <f>[1]!s_info_mkt(A479)</f>
        <v>科创板</v>
      </c>
      <c r="D479" s="16" t="str">
        <f>[1]!s_ipo_listeddate(A479)</f>
        <v>2022-12-30</v>
      </c>
      <c r="E479" s="16" t="str">
        <f>[1]!lastradeday_s("000002","")</f>
        <v>2026-06-22</v>
      </c>
      <c r="F479" s="16" t="str">
        <f>[1]!s_info_industry_csrc2023(A479,"",3)</f>
        <v>计算机、通信和其他电子设备制造业</v>
      </c>
      <c r="G479" s="16" t="str">
        <f>[1]!s_info_industry_csrc2023(A479,"",1)</f>
        <v>制造业</v>
      </c>
      <c r="H479" s="16">
        <f>[1]!s_is(A479,83,"FY","YTD","20251231",1,"",100000000)</f>
        <v>113.02479960229999</v>
      </c>
      <c r="I479" s="16">
        <f>[1]!s_is(A479,83,"FY","YTD","20241231",1,"",100000000)</f>
        <v>66.95185057350001</v>
      </c>
      <c r="J479" s="16">
        <f t="shared" si="21"/>
        <v>0.68815049373759907</v>
      </c>
      <c r="K479" s="16">
        <f>[1]!s_is(A479,61,"FY","YTD","20251231",1,"",100000000)</f>
        <v>8.5303523509000012</v>
      </c>
      <c r="L479" s="16">
        <f>[1]!s_is(A479,61,"FY","YTD","20241231",1,"",100000000)</f>
        <v>1.6123337029</v>
      </c>
      <c r="M479" s="16">
        <f t="shared" si="22"/>
        <v>4.290686621235424</v>
      </c>
      <c r="N479" s="16">
        <f>[1]!s_fa_roe(A479,"20251231")</f>
        <v>21.727499999999999</v>
      </c>
      <c r="O479" s="16">
        <f>[1]!s_stmnote_rdexp(A479,"20251231",1,10000)</f>
        <v>63238.080000000002</v>
      </c>
      <c r="P479" s="20">
        <f t="shared" si="23"/>
        <v>5.5950623422926324E-2</v>
      </c>
      <c r="Q479" s="16">
        <f>[1]!s_margin_tradingbalance(A479,"",10000)</f>
        <v>1237259.1753</v>
      </c>
      <c r="R479" s="16">
        <f>[1]!s_margin_seclendingbalance(A479,"",10000)</f>
        <v>5457.5466999999999</v>
      </c>
      <c r="S479" s="17">
        <f>[1]!s_val_ev(A479,"",100000000)</f>
        <v>1916.0224799936002</v>
      </c>
      <c r="T479" s="17">
        <f>[1]!share_freesharesmv(A479,"",100000000)</f>
        <v>1480.4562137686999</v>
      </c>
      <c r="U479" s="17">
        <f>[1]!s_dq_amount_btin(A479,E479,100000000)</f>
        <v>170.90297175000001</v>
      </c>
      <c r="V479" s="17">
        <f>[1]!s_dq_turn(A479,E479)</f>
        <v>9.1098650537327224</v>
      </c>
      <c r="W479" s="2">
        <f>[1]!s_pq_amount(A479,"20260101","",100000000)</f>
        <v>10045.197993260001</v>
      </c>
      <c r="X479" s="2">
        <f>[1]!s_pq_avgamount(A479,"20260101","",100000000)</f>
        <v>91.319981756909087</v>
      </c>
      <c r="Y479" s="17">
        <f>[1]!s_ipo_dilutedpe(A479)</f>
        <v>51.64</v>
      </c>
      <c r="Z479" s="12">
        <f>[1]!s_ipo_collection_total(A479,100000000)</f>
        <v>6.0203046686000006</v>
      </c>
      <c r="AA479" s="2">
        <f>[1]!s_val_pe_ttm(A479,E479)</f>
        <v>48.512950897216797</v>
      </c>
      <c r="AB479" s="5">
        <f>[1]!s_info_zjtxornot1(A479,"")</f>
        <v>1</v>
      </c>
      <c r="AC479" s="22" t="str">
        <f>[1]!s_info_nature1(A479,"")</f>
        <v>民营企业</v>
      </c>
      <c r="AD479" s="6" t="str">
        <f>[1]!s_info_city(A479)</f>
        <v>深圳市</v>
      </c>
      <c r="AE479" s="6" t="str">
        <f>[1]!s_info_province(A479)</f>
        <v>广东省</v>
      </c>
      <c r="AF479">
        <v>114.085947</v>
      </c>
      <c r="AG479">
        <v>22.547000000000001</v>
      </c>
    </row>
    <row r="480" spans="1:33" x14ac:dyDescent="0.3">
      <c r="A480" s="12" t="s">
        <v>1577</v>
      </c>
      <c r="B480" s="12" t="s">
        <v>1578</v>
      </c>
      <c r="C480" s="16" t="str">
        <f>[1]!s_info_mkt(A480)</f>
        <v>科创板</v>
      </c>
      <c r="D480" s="16" t="str">
        <f>[1]!s_ipo_listeddate(A480)</f>
        <v>2021-04-06</v>
      </c>
      <c r="E480" s="16" t="str">
        <f>[1]!lastradeday_s("000002","")</f>
        <v>2026-06-22</v>
      </c>
      <c r="F480" s="16" t="str">
        <f>[1]!s_info_industry_csrc2023(A480,"",3)</f>
        <v>计算机、通信和其他电子设备制造业</v>
      </c>
      <c r="G480" s="16" t="str">
        <f>[1]!s_info_industry_csrc2023(A480,"",1)</f>
        <v>制造业</v>
      </c>
      <c r="H480" s="16">
        <f>[1]!s_is(A480,83,"FY","YTD","20251231",1,"",100000000)</f>
        <v>5.6320699814999999</v>
      </c>
      <c r="I480" s="16">
        <f>[1]!s_is(A480,83,"FY","YTD","20241231",1,"",100000000)</f>
        <v>5.6076835905999998</v>
      </c>
      <c r="J480" s="16">
        <f t="shared" si="21"/>
        <v>4.3487458780446797E-3</v>
      </c>
      <c r="K480" s="16">
        <f>[1]!s_is(A480,61,"FY","YTD","20251231",1,"",100000000)</f>
        <v>-1.9006261468999999</v>
      </c>
      <c r="L480" s="16">
        <f>[1]!s_is(A480,61,"FY","YTD","20241231",1,"",100000000)</f>
        <v>-1.2394929302</v>
      </c>
      <c r="M480" s="16">
        <f t="shared" si="22"/>
        <v>-0.53339006668906286</v>
      </c>
      <c r="N480" s="16">
        <f>[1]!s_fa_roe(A480,"20251231")</f>
        <v>-109.4376</v>
      </c>
      <c r="O480" s="16">
        <f>[1]!s_stmnote_rdexp(A480,"20251231",1,10000)</f>
        <v>9539.7426579999992</v>
      </c>
      <c r="P480" s="20">
        <f t="shared" si="23"/>
        <v>0.16938253056754918</v>
      </c>
      <c r="Q480" s="16">
        <f>[1]!s_margin_tradingbalance(A480,"",10000)</f>
        <v>35352.192199999998</v>
      </c>
      <c r="R480" s="16">
        <f>[1]!s_margin_seclendingbalance(A480,"",10000)</f>
        <v>0</v>
      </c>
      <c r="S480" s="17">
        <f>[1]!s_val_ev(A480,"",100000000)</f>
        <v>158.83200000000002</v>
      </c>
      <c r="T480" s="17">
        <f>[1]!share_freesharesmv(A480,"",100000000)</f>
        <v>96.064214328000006</v>
      </c>
      <c r="U480" s="17">
        <f>[1]!s_dq_amount_btin(A480,E480,100000000)</f>
        <v>6.8506614900000002</v>
      </c>
      <c r="V480" s="17">
        <f>[1]!s_dq_turn(A480,E480)</f>
        <v>4.4454858333333336</v>
      </c>
      <c r="W480" s="2">
        <f>[1]!s_pq_amount(A480,"20260101","",100000000)</f>
        <v>378.20220590999998</v>
      </c>
      <c r="X480" s="2">
        <f>[1]!s_pq_avgamount(A480,"20260101","",100000000)</f>
        <v>3.438201871909091</v>
      </c>
      <c r="Y480" s="17">
        <f>[1]!s_ipo_dilutedpe(A480)</f>
        <v>22.28</v>
      </c>
      <c r="Z480" s="12">
        <f>[1]!s_ipo_collection_total(A480,100000000)</f>
        <v>2.8889999999999998</v>
      </c>
      <c r="AA480" s="2">
        <f>[1]!s_val_pe_ttm(A480,E480)</f>
        <v>-83.267868041992188</v>
      </c>
      <c r="AB480" s="5">
        <f>[1]!s_info_zjtxornot1(A480,"")</f>
        <v>1</v>
      </c>
      <c r="AC480" s="22" t="str">
        <f>[1]!s_info_nature1(A480,"")</f>
        <v>民营企业</v>
      </c>
      <c r="AD480" s="6" t="str">
        <f>[1]!s_info_city(A480)</f>
        <v>昆山市</v>
      </c>
      <c r="AE480" s="6" t="str">
        <f>[1]!s_info_province(A480)</f>
        <v>江苏省</v>
      </c>
      <c r="AF480">
        <v>120.965808</v>
      </c>
      <c r="AG480">
        <v>31.328937</v>
      </c>
    </row>
    <row r="481" spans="1:33" x14ac:dyDescent="0.3">
      <c r="A481" s="12" t="s">
        <v>1579</v>
      </c>
      <c r="B481" s="12" t="s">
        <v>1580</v>
      </c>
      <c r="C481" s="16" t="str">
        <f>[1]!s_info_mkt(A481)</f>
        <v>科创板</v>
      </c>
      <c r="D481" s="16" t="str">
        <f>[1]!s_ipo_listeddate(A481)</f>
        <v>2020-07-22</v>
      </c>
      <c r="E481" s="16" t="str">
        <f>[1]!lastradeday_s("000002","")</f>
        <v>2026-06-22</v>
      </c>
      <c r="F481" s="16" t="str">
        <f>[1]!s_info_industry_csrc2023(A481,"",3)</f>
        <v>医药制造业</v>
      </c>
      <c r="G481" s="16" t="str">
        <f>[1]!s_info_industry_csrc2023(A481,"",1)</f>
        <v>制造业</v>
      </c>
      <c r="H481" s="16">
        <f>[1]!s_is(A481,83,"FY","YTD","20251231",1,"",100000000)</f>
        <v>41.991183656499999</v>
      </c>
      <c r="I481" s="16">
        <f>[1]!s_is(A481,83,"FY","YTD","20241231",1,"",100000000)</f>
        <v>11.9356834808</v>
      </c>
      <c r="J481" s="16">
        <f t="shared" si="21"/>
        <v>2.5181214150029976</v>
      </c>
      <c r="K481" s="16">
        <f>[1]!s_is(A481,61,"FY","YTD","20251231",1,"",100000000)</f>
        <v>28.993045867600003</v>
      </c>
      <c r="L481" s="16">
        <f>[1]!s_is(A481,61,"FY","YTD","20241231",1,"",100000000)</f>
        <v>7.0457905502999996</v>
      </c>
      <c r="M481" s="16">
        <f t="shared" si="22"/>
        <v>3.1149457481908147</v>
      </c>
      <c r="N481" s="16">
        <f>[1]!s_fa_roe(A481,"20251231")</f>
        <v>41.357799999999997</v>
      </c>
      <c r="O481" s="16">
        <f>[1]!s_stmnote_rdexp(A481,"20251231",1,10000)</f>
        <v>54834.74</v>
      </c>
      <c r="P481" s="20">
        <f t="shared" si="23"/>
        <v>0.13058631651959132</v>
      </c>
      <c r="Q481" s="16">
        <f>[1]!s_margin_tradingbalance(A481,"",10000)</f>
        <v>35732.294999999998</v>
      </c>
      <c r="R481" s="16">
        <f>[1]!s_margin_seclendingbalance(A481,"",10000)</f>
        <v>344.495</v>
      </c>
      <c r="S481" s="17">
        <f>[1]!s_val_ev(A481,"",100000000)</f>
        <v>369.5137443767</v>
      </c>
      <c r="T481" s="17">
        <f>[1]!share_freesharesmv(A481,"",100000000)</f>
        <v>58.968240656499994</v>
      </c>
      <c r="U481" s="17">
        <f>[1]!s_dq_amount_btin(A481,E481,100000000)</f>
        <v>4.6782600700000003</v>
      </c>
      <c r="V481" s="17">
        <f>[1]!s_dq_turn(A481,E481)</f>
        <v>1.3154653591242877</v>
      </c>
      <c r="W481" s="2">
        <f>[1]!s_pq_amount(A481,"20260101","",100000000)</f>
        <v>540.97095996999997</v>
      </c>
      <c r="X481" s="2">
        <f>[1]!s_pq_avgamount(A481,"20260101","",100000000)</f>
        <v>4.9179178179090908</v>
      </c>
      <c r="Y481" s="17">
        <f>[1]!s_ipo_dilutedpe(A481)</f>
        <v>75.73</v>
      </c>
      <c r="Z481" s="12">
        <f>[1]!s_ipo_collection_total(A481,100000000)</f>
        <v>17.364837815599998</v>
      </c>
      <c r="AA481" s="2">
        <f>[1]!s_val_pe_ttm(A481,E481)</f>
        <v>12.422857284545898</v>
      </c>
      <c r="AB481" s="5">
        <f>[1]!s_info_zjtxornot1(A481,"")</f>
        <v>1</v>
      </c>
      <c r="AC481" s="22" t="str">
        <f>[1]!s_info_nature1(A481,"")</f>
        <v>外资企业</v>
      </c>
      <c r="AD481" s="6" t="str">
        <f>[1]!s_info_city(A481)</f>
        <v>上海市</v>
      </c>
      <c r="AE481" s="6" t="str">
        <f>[1]!s_info_province(A481)</f>
        <v>上海</v>
      </c>
      <c r="AF481">
        <v>121.472644</v>
      </c>
      <c r="AG481">
        <v>31.231705999999999</v>
      </c>
    </row>
    <row r="482" spans="1:33" x14ac:dyDescent="0.3">
      <c r="A482" s="12" t="s">
        <v>1581</v>
      </c>
      <c r="B482" s="12" t="s">
        <v>1582</v>
      </c>
      <c r="C482" s="16" t="str">
        <f>[1]!s_info_mkt(A482)</f>
        <v>主板</v>
      </c>
      <c r="D482" s="16" t="str">
        <f>[1]!s_ipo_listeddate(A482)</f>
        <v>2021-03-01</v>
      </c>
      <c r="E482" s="16" t="str">
        <f>[1]!lastradeday_s("000002","")</f>
        <v>2026-06-22</v>
      </c>
      <c r="F482" s="16" t="str">
        <f>[1]!s_info_industry_csrc2023(A482,"",3)</f>
        <v>通用设备制造业</v>
      </c>
      <c r="G482" s="16" t="str">
        <f>[1]!s_info_industry_csrc2023(A482,"",1)</f>
        <v>制造业</v>
      </c>
      <c r="H482" s="16">
        <f>[1]!s_is(A482,83,"FY","YTD","20251231",1,"",100000000)</f>
        <v>12.5427444448</v>
      </c>
      <c r="I482" s="16">
        <f>[1]!s_is(A482,83,"FY","YTD","20241231",1,"",100000000)</f>
        <v>10.984395107599999</v>
      </c>
      <c r="J482" s="16">
        <f t="shared" si="21"/>
        <v>0.14186938123900816</v>
      </c>
      <c r="K482" s="16">
        <f>[1]!s_is(A482,61,"FY","YTD","20251231",1,"",100000000)</f>
        <v>2.2769534013000001</v>
      </c>
      <c r="L482" s="16">
        <f>[1]!s_is(A482,61,"FY","YTD","20241231",1,"",100000000)</f>
        <v>1.8747191472</v>
      </c>
      <c r="M482" s="16">
        <f t="shared" si="22"/>
        <v>0.21455707362927398</v>
      </c>
      <c r="N482" s="16">
        <f>[1]!s_fa_roe(A482,"20251231")</f>
        <v>9.4979999999999993</v>
      </c>
      <c r="O482" s="16">
        <f>[1]!s_stmnote_rdexp(A482,"20251231",1,10000)</f>
        <v>7052.8869370000002</v>
      </c>
      <c r="P482" s="20">
        <f t="shared" si="23"/>
        <v>5.6230811111869561E-2</v>
      </c>
      <c r="Q482" s="16">
        <f>[1]!s_margin_tradingbalance(A482,"",10000)</f>
        <v>0</v>
      </c>
      <c r="R482" s="16">
        <f>[1]!s_margin_seclendingbalance(A482,"",10000)</f>
        <v>0</v>
      </c>
      <c r="S482" s="17">
        <f>[1]!s_val_ev(A482,"",100000000)</f>
        <v>128.71672000000001</v>
      </c>
      <c r="T482" s="17">
        <f>[1]!share_freesharesmv(A482,"",100000000)</f>
        <v>47.328418689999999</v>
      </c>
      <c r="U482" s="17">
        <f>[1]!s_dq_amount_btin(A482,E482,100000000)</f>
        <v>3.28514251</v>
      </c>
      <c r="V482" s="17">
        <f>[1]!s_dq_turn(A482,E482)</f>
        <v>2.5705544144062702</v>
      </c>
      <c r="W482" s="2">
        <f>[1]!s_pq_amount(A482,"20260101","",100000000)</f>
        <v>470.94500785999998</v>
      </c>
      <c r="X482" s="2">
        <f>[1]!s_pq_avgamount(A482,"20260101","",100000000)</f>
        <v>4.281318253272727</v>
      </c>
      <c r="Y482" s="17">
        <f>[1]!s_ipo_dilutedpe(A482)</f>
        <v>22.99</v>
      </c>
      <c r="Z482" s="12">
        <f>[1]!s_ipo_collection_total(A482,100000000)</f>
        <v>9.3539999999999992</v>
      </c>
      <c r="AA482" s="2">
        <f>[1]!s_val_pe_ttm(A482,E482)</f>
        <v>52.77813720703125</v>
      </c>
      <c r="AB482" s="5">
        <f>[1]!s_info_zjtxornot1(A482,"")</f>
        <v>1</v>
      </c>
      <c r="AC482" s="22" t="str">
        <f>[1]!s_info_nature1(A482,"")</f>
        <v>民营企业</v>
      </c>
      <c r="AD482" s="6" t="str">
        <f>[1]!s_info_city(A482)</f>
        <v>杭州市</v>
      </c>
      <c r="AE482" s="6" t="str">
        <f>[1]!s_info_province(A482)</f>
        <v>浙江省</v>
      </c>
      <c r="AF482">
        <v>120.153576</v>
      </c>
      <c r="AG482">
        <v>30.287458999999998</v>
      </c>
    </row>
    <row r="483" spans="1:33" x14ac:dyDescent="0.3">
      <c r="A483" s="12" t="s">
        <v>1583</v>
      </c>
      <c r="B483" s="12" t="s">
        <v>1584</v>
      </c>
      <c r="C483" s="16" t="str">
        <f>[1]!s_info_mkt(A483)</f>
        <v>科创板</v>
      </c>
      <c r="D483" s="16" t="str">
        <f>[1]!s_ipo_listeddate(A483)</f>
        <v>2023-07-18</v>
      </c>
      <c r="E483" s="16" t="str">
        <f>[1]!lastradeday_s("000002","")</f>
        <v>2026-06-22</v>
      </c>
      <c r="F483" s="16" t="str">
        <f>[1]!s_info_industry_csrc2023(A483,"",3)</f>
        <v>专用设备制造业</v>
      </c>
      <c r="G483" s="16" t="str">
        <f>[1]!s_info_industry_csrc2023(A483,"",1)</f>
        <v>制造业</v>
      </c>
      <c r="H483" s="16">
        <f>[1]!s_is(A483,83,"FY","YTD","20251231",1,"",100000000)</f>
        <v>11.280611200699999</v>
      </c>
      <c r="I483" s="16">
        <f>[1]!s_is(A483,83,"FY","YTD","20241231",1,"",100000000)</f>
        <v>8.0312970763999996</v>
      </c>
      <c r="J483" s="16">
        <f t="shared" si="21"/>
        <v>0.40458148831875773</v>
      </c>
      <c r="K483" s="16">
        <f>[1]!s_is(A483,61,"FY","YTD","20251231",1,"",100000000)</f>
        <v>0.65421196820000005</v>
      </c>
      <c r="L483" s="16">
        <f>[1]!s_is(A483,61,"FY","YTD","20241231",1,"",100000000)</f>
        <v>0.80160244510000001</v>
      </c>
      <c r="M483" s="16">
        <f t="shared" si="22"/>
        <v>-0.18386979456083491</v>
      </c>
      <c r="N483" s="16">
        <f>[1]!s_fa_roe(A483,"20251231")</f>
        <v>3.7978999999999998</v>
      </c>
      <c r="O483" s="16">
        <f>[1]!s_stmnote_rdexp(A483,"20251231",1,10000)</f>
        <v>18311.813363999998</v>
      </c>
      <c r="P483" s="20">
        <f t="shared" si="23"/>
        <v>0.16232997519552567</v>
      </c>
      <c r="Q483" s="16">
        <f>[1]!s_margin_tradingbalance(A483,"",10000)</f>
        <v>182780.8651</v>
      </c>
      <c r="R483" s="16">
        <f>[1]!s_margin_seclendingbalance(A483,"",10000)</f>
        <v>128.25559999999999</v>
      </c>
      <c r="S483" s="17">
        <f>[1]!s_val_ev(A483,"",100000000)</f>
        <v>532.95360794800001</v>
      </c>
      <c r="T483" s="17">
        <f>[1]!share_freesharesmv(A483,"",100000000)</f>
        <v>410.31431425600005</v>
      </c>
      <c r="U483" s="17">
        <f>[1]!s_dq_amount_btin(A483,E483,100000000)</f>
        <v>34.289640839999997</v>
      </c>
      <c r="V483" s="17">
        <f>[1]!s_dq_turn(A483,E483)</f>
        <v>8.6143282819880671</v>
      </c>
      <c r="W483" s="2">
        <f>[1]!s_pq_amount(A483,"20260101","",100000000)</f>
        <v>1778.7055683599999</v>
      </c>
      <c r="X483" s="2">
        <f>[1]!s_pq_avgamount(A483,"20260101","",100000000)</f>
        <v>16.170050621454546</v>
      </c>
      <c r="Y483" s="17">
        <f>[1]!s_ipo_dilutedpe(A483)</f>
        <v>83.35</v>
      </c>
      <c r="Z483" s="12">
        <f>[1]!s_ipo_collection_total(A483,100000000)</f>
        <v>10.992324570299999</v>
      </c>
      <c r="AA483" s="2">
        <f>[1]!s_val_pe_ttm(A483,E483)</f>
        <v>554.07708740234375</v>
      </c>
      <c r="AB483" s="5">
        <f>[1]!s_info_zjtxornot1(A483,"")</f>
        <v>1</v>
      </c>
      <c r="AC483" s="22" t="str">
        <f>[1]!s_info_nature1(A483,"")</f>
        <v>民营企业</v>
      </c>
      <c r="AD483" s="6" t="str">
        <f>[1]!s_info_city(A483)</f>
        <v>深圳市</v>
      </c>
      <c r="AE483" s="6" t="str">
        <f>[1]!s_info_province(A483)</f>
        <v>广东省</v>
      </c>
      <c r="AF483">
        <v>114.085947</v>
      </c>
      <c r="AG483">
        <v>22.547000000000001</v>
      </c>
    </row>
    <row r="484" spans="1:33" x14ac:dyDescent="0.3">
      <c r="A484" s="12" t="s">
        <v>1585</v>
      </c>
      <c r="B484" s="12" t="s">
        <v>1586</v>
      </c>
      <c r="C484" s="16" t="str">
        <f>[1]!s_info_mkt(A484)</f>
        <v>科创板</v>
      </c>
      <c r="D484" s="16" t="str">
        <f>[1]!s_ipo_listeddate(A484)</f>
        <v>2022-06-06</v>
      </c>
      <c r="E484" s="16" t="str">
        <f>[1]!lastradeday_s("000002","")</f>
        <v>2026-06-22</v>
      </c>
      <c r="F484" s="16" t="str">
        <f>[1]!s_info_industry_csrc2023(A484,"",3)</f>
        <v>非金属矿物制品业</v>
      </c>
      <c r="G484" s="16" t="str">
        <f>[1]!s_info_industry_csrc2023(A484,"",1)</f>
        <v>制造业</v>
      </c>
      <c r="H484" s="16">
        <f>[1]!s_is(A484,83,"FY","YTD","20251231",1,"",100000000)</f>
        <v>19.9693812171</v>
      </c>
      <c r="I484" s="16">
        <f>[1]!s_is(A484,83,"FY","YTD","20241231",1,"",100000000)</f>
        <v>21.878127943300001</v>
      </c>
      <c r="J484" s="16">
        <f t="shared" si="21"/>
        <v>-8.7244517956324485E-2</v>
      </c>
      <c r="K484" s="16">
        <f>[1]!s_is(A484,61,"FY","YTD","20251231",1,"",100000000)</f>
        <v>-1.4969079643000001</v>
      </c>
      <c r="L484" s="16">
        <f>[1]!s_is(A484,61,"FY","YTD","20241231",1,"",100000000)</f>
        <v>-0.59096852389999999</v>
      </c>
      <c r="M484" s="16">
        <f t="shared" si="22"/>
        <v>-1.532974098893459</v>
      </c>
      <c r="N484" s="16">
        <f>[1]!s_fa_roe(A484,"20251231")</f>
        <v>-5.1871</v>
      </c>
      <c r="O484" s="16">
        <f>[1]!s_stmnote_rdexp(A484,"20251231",1,10000)</f>
        <v>10475.402223999999</v>
      </c>
      <c r="P484" s="20">
        <f t="shared" si="23"/>
        <v>5.2457320084759541E-2</v>
      </c>
      <c r="Q484" s="16">
        <f>[1]!s_margin_tradingbalance(A484,"",10000)</f>
        <v>12976.1762</v>
      </c>
      <c r="R484" s="16">
        <f>[1]!s_margin_seclendingbalance(A484,"",10000)</f>
        <v>0</v>
      </c>
      <c r="S484" s="17">
        <f>[1]!s_val_ev(A484,"",100000000)</f>
        <v>61.875</v>
      </c>
      <c r="T484" s="17">
        <f>[1]!share_freesharesmv(A484,"",100000000)</f>
        <v>26.88345</v>
      </c>
      <c r="U484" s="17">
        <f>[1]!s_dq_amount_btin(A484,E484,100000000)</f>
        <v>2.8672418099999999</v>
      </c>
      <c r="V484" s="17">
        <f>[1]!s_dq_turn(A484,E484)</f>
        <v>4.9612862222222214</v>
      </c>
      <c r="W484" s="2">
        <f>[1]!s_pq_amount(A484,"20260101","",100000000)</f>
        <v>189.58273004</v>
      </c>
      <c r="X484" s="2">
        <f>[1]!s_pq_avgamount(A484,"20260101","",100000000)</f>
        <v>1.7234793640000001</v>
      </c>
      <c r="Y484" s="17">
        <f>[1]!s_ipo_dilutedpe(A484)</f>
        <v>32.82</v>
      </c>
      <c r="Z484" s="12">
        <f>[1]!s_ipo_collection_total(A484,100000000)</f>
        <v>11.385</v>
      </c>
      <c r="AA484" s="2">
        <f>[1]!s_val_pe_ttm(A484,E484)</f>
        <v>-37.175880432128906</v>
      </c>
      <c r="AB484" s="5">
        <f>[1]!s_info_zjtxornot1(A484,"")</f>
        <v>0</v>
      </c>
      <c r="AC484" s="22" t="str">
        <f>[1]!s_info_nature1(A484,"")</f>
        <v>中央国有企业</v>
      </c>
      <c r="AD484" s="6" t="str">
        <f>[1]!s_info_city(A484)</f>
        <v>洛阳市</v>
      </c>
      <c r="AE484" s="6" t="str">
        <f>[1]!s_info_province(A484)</f>
        <v>河南省</v>
      </c>
      <c r="AF484">
        <v>112.434468</v>
      </c>
      <c r="AG484">
        <v>34.663041</v>
      </c>
    </row>
    <row r="485" spans="1:33" x14ac:dyDescent="0.3">
      <c r="A485" s="12" t="s">
        <v>1587</v>
      </c>
      <c r="B485" s="12" t="s">
        <v>1588</v>
      </c>
      <c r="C485" s="16" t="str">
        <f>[1]!s_info_mkt(A485)</f>
        <v>主板</v>
      </c>
      <c r="D485" s="16" t="str">
        <f>[1]!s_ipo_listeddate(A485)</f>
        <v>2010-02-10</v>
      </c>
      <c r="E485" s="16" t="str">
        <f>[1]!lastradeday_s("000002","")</f>
        <v>2026-06-22</v>
      </c>
      <c r="F485" s="16" t="str">
        <f>[1]!s_info_industry_csrc2023(A485,"",3)</f>
        <v>道路运输业</v>
      </c>
      <c r="G485" s="16" t="str">
        <f>[1]!s_info_industry_csrc2023(A485,"",1)</f>
        <v>交通运输、仓储和邮政业</v>
      </c>
      <c r="H485" s="16">
        <f>[1]!s_is(A485,83,"FY","YTD","20251231",1,"",100000000)</f>
        <v>8.1627023207000011</v>
      </c>
      <c r="I485" s="16">
        <f>[1]!s_is(A485,83,"FY","YTD","20241231",1,"",100000000)</f>
        <v>8.5583936503999993</v>
      </c>
      <c r="J485" s="16">
        <f t="shared" si="21"/>
        <v>-4.6234298849002431E-2</v>
      </c>
      <c r="K485" s="16">
        <f>[1]!s_is(A485,61,"FY","YTD","20251231",1,"",100000000)</f>
        <v>1.7134535790000001</v>
      </c>
      <c r="L485" s="16">
        <f>[1]!s_is(A485,61,"FY","YTD","20241231",1,"",100000000)</f>
        <v>1.2223127378</v>
      </c>
      <c r="M485" s="16">
        <f t="shared" si="22"/>
        <v>0.40181274890744251</v>
      </c>
      <c r="N485" s="16">
        <f>[1]!s_fa_roe(A485,"20251231")</f>
        <v>10.386699999999999</v>
      </c>
      <c r="O485" s="16">
        <f>[1]!s_stmnote_rdexp(A485,"20251231",1,10000)</f>
        <v>412.32686200000001</v>
      </c>
      <c r="P485" s="20">
        <f t="shared" si="23"/>
        <v>5.0513524296282369E-3</v>
      </c>
      <c r="Q485" s="16">
        <f>[1]!s_margin_tradingbalance(A485,"",10000)</f>
        <v>0</v>
      </c>
      <c r="R485" s="16">
        <f>[1]!s_margin_seclendingbalance(A485,"",10000)</f>
        <v>0</v>
      </c>
      <c r="S485" s="17">
        <f>[1]!s_val_ev(A485,"",100000000)</f>
        <v>30.847321142399998</v>
      </c>
      <c r="T485" s="17">
        <f>[1]!share_freesharesmv(A485,"",100000000)</f>
        <v>21.622865195999999</v>
      </c>
      <c r="U485" s="17">
        <f>[1]!s_dq_amount_btin(A485,E485,100000000)</f>
        <v>1.0485989499999999</v>
      </c>
      <c r="V485" s="17">
        <f>[1]!s_dq_turn(A485,E485)</f>
        <v>3.4010269550646886</v>
      </c>
      <c r="W485" s="2">
        <f>[1]!s_pq_amount(A485,"20260101","",100000000)</f>
        <v>189.86764278000001</v>
      </c>
      <c r="X485" s="2">
        <f>[1]!s_pq_avgamount(A485,"20260101","",100000000)</f>
        <v>1.8082632645714285</v>
      </c>
      <c r="Y485" s="17">
        <f>[1]!s_ipo_dilutedpe(A485)</f>
        <v>42.29</v>
      </c>
      <c r="Z485" s="12">
        <f>[1]!s_ipo_collection_total(A485,100000000)</f>
        <v>3.1436999999999999</v>
      </c>
      <c r="AA485" s="2">
        <f>[1]!s_val_pe_ttm(A485,E485)</f>
        <v>18.067689895629883</v>
      </c>
      <c r="AB485" s="5">
        <f>[1]!s_info_zjtxornot1(A485,"")</f>
        <v>0</v>
      </c>
      <c r="AC485" s="22" t="str">
        <f>[1]!s_info_nature1(A485,"")</f>
        <v>民营企业</v>
      </c>
      <c r="AD485" s="6" t="str">
        <f>[1]!s_info_city(A485)</f>
        <v>绵阳市</v>
      </c>
      <c r="AE485" s="6" t="str">
        <f>[1]!s_info_province(A485)</f>
        <v>四川省</v>
      </c>
      <c r="AF485">
        <v>104.741722</v>
      </c>
      <c r="AG485">
        <v>31.464020000000001</v>
      </c>
    </row>
    <row r="486" spans="1:33" x14ac:dyDescent="0.3">
      <c r="A486" s="12" t="s">
        <v>1589</v>
      </c>
      <c r="B486" s="12" t="s">
        <v>1590</v>
      </c>
      <c r="C486" s="16" t="str">
        <f>[1]!s_info_mkt(A486)</f>
        <v>主板</v>
      </c>
      <c r="D486" s="16" t="str">
        <f>[1]!s_ipo_listeddate(A486)</f>
        <v>2020-11-26</v>
      </c>
      <c r="E486" s="16" t="str">
        <f>[1]!lastradeday_s("000002","")</f>
        <v>2026-06-22</v>
      </c>
      <c r="F486" s="16" t="str">
        <f>[1]!s_info_industry_csrc2023(A486,"",3)</f>
        <v>软件和信息技术服务业</v>
      </c>
      <c r="G486" s="16" t="str">
        <f>[1]!s_info_industry_csrc2023(A486,"",1)</f>
        <v>信息传输、软件和信息技术服务业</v>
      </c>
      <c r="H486" s="16">
        <f>[1]!s_is(A486,83,"FY","YTD","20251231",1,"",100000000)</f>
        <v>3.7592202901999996</v>
      </c>
      <c r="I486" s="16">
        <f>[1]!s_is(A486,83,"FY","YTD","20241231",1,"",100000000)</f>
        <v>3.0173912807000001</v>
      </c>
      <c r="J486" s="16">
        <f t="shared" si="21"/>
        <v>0.24585111458527975</v>
      </c>
      <c r="K486" s="16">
        <f>[1]!s_is(A486,61,"FY","YTD","20251231",1,"",100000000)</f>
        <v>-0.1162040225</v>
      </c>
      <c r="L486" s="16">
        <f>[1]!s_is(A486,61,"FY","YTD","20241231",1,"",100000000)</f>
        <v>-0.51195661240000001</v>
      </c>
      <c r="M486" s="16">
        <f t="shared" si="22"/>
        <v>0.773019783931987</v>
      </c>
      <c r="N486" s="16">
        <f>[1]!s_fa_roe(A486,"20251231")</f>
        <v>-1.6167</v>
      </c>
      <c r="O486" s="16">
        <f>[1]!s_stmnote_rdexp(A486,"20251231",1,10000)</f>
        <v>2372.9867329999997</v>
      </c>
      <c r="P486" s="20">
        <f t="shared" si="23"/>
        <v>6.3124439373403965E-2</v>
      </c>
      <c r="Q486" s="16">
        <f>[1]!s_margin_tradingbalance(A486,"",10000)</f>
        <v>0</v>
      </c>
      <c r="R486" s="16">
        <f>[1]!s_margin_seclendingbalance(A486,"",10000)</f>
        <v>0</v>
      </c>
      <c r="S486" s="17">
        <f>[1]!s_val_ev(A486,"",100000000)</f>
        <v>58.614043323999994</v>
      </c>
      <c r="T486" s="17">
        <f>[1]!share_freesharesmv(A486,"",100000000)</f>
        <v>24.407729727999996</v>
      </c>
      <c r="U486" s="17">
        <f>[1]!s_dq_amount_btin(A486,E486,100000000)</f>
        <v>3.8296292900000002</v>
      </c>
      <c r="V486" s="17">
        <f>[1]!s_dq_turn(A486,E486)</f>
        <v>8.2087901684328699</v>
      </c>
      <c r="W486" s="2">
        <f>[1]!s_pq_amount(A486,"20260101","",100000000)</f>
        <v>105.34565483999999</v>
      </c>
      <c r="X486" s="2">
        <f>[1]!s_pq_avgamount(A486,"20260101","",100000000)</f>
        <v>0.96647389761467883</v>
      </c>
      <c r="Y486" s="17">
        <f>[1]!s_ipo_dilutedpe(A486)</f>
        <v>22.99</v>
      </c>
      <c r="Z486" s="12">
        <f>[1]!s_ipo_collection_total(A486,100000000)</f>
        <v>4.1451960000000003</v>
      </c>
      <c r="AA486" s="2">
        <f>[1]!s_val_pe_ttm(A486,E486)</f>
        <v>-6449.59521484375</v>
      </c>
      <c r="AB486" s="5">
        <f>[1]!s_info_zjtxornot1(A486,"")</f>
        <v>0</v>
      </c>
      <c r="AC486" s="22" t="str">
        <f>[1]!s_info_nature1(A486,"")</f>
        <v>民营企业</v>
      </c>
      <c r="AD486" s="6" t="str">
        <f>[1]!s_info_city(A486)</f>
        <v>北京市</v>
      </c>
      <c r="AE486" s="6" t="str">
        <f>[1]!s_info_province(A486)</f>
        <v>北京</v>
      </c>
      <c r="AF486">
        <v>116.40528500000001</v>
      </c>
      <c r="AG486">
        <v>39.904989</v>
      </c>
    </row>
    <row r="487" spans="1:33" x14ac:dyDescent="0.3">
      <c r="A487" s="12" t="s">
        <v>1591</v>
      </c>
      <c r="B487" s="12" t="s">
        <v>1592</v>
      </c>
      <c r="C487" s="16" t="str">
        <f>[1]!s_info_mkt(A487)</f>
        <v>创业板</v>
      </c>
      <c r="D487" s="16" t="str">
        <f>[1]!s_ipo_listeddate(A487)</f>
        <v>2022-06-08</v>
      </c>
      <c r="E487" s="16" t="str">
        <f>[1]!lastradeday_s("000002","")</f>
        <v>2026-06-22</v>
      </c>
      <c r="F487" s="16" t="str">
        <f>[1]!s_info_industry_csrc2023(A487,"",3)</f>
        <v>通用设备制造业</v>
      </c>
      <c r="G487" s="16" t="str">
        <f>[1]!s_info_industry_csrc2023(A487,"",1)</f>
        <v>制造业</v>
      </c>
      <c r="H487" s="16">
        <f>[1]!s_is(A487,83,"FY","YTD","20251231",1,"",100000000)</f>
        <v>6.2108702011999997</v>
      </c>
      <c r="I487" s="16">
        <f>[1]!s_is(A487,83,"FY","YTD","20241231",1,"",100000000)</f>
        <v>6.0663421434</v>
      </c>
      <c r="J487" s="16">
        <f t="shared" si="21"/>
        <v>2.3824580675397833E-2</v>
      </c>
      <c r="K487" s="16">
        <f>[1]!s_is(A487,61,"FY","YTD","20251231",1,"",100000000)</f>
        <v>4.8844269800000006E-2</v>
      </c>
      <c r="L487" s="16">
        <f>[1]!s_is(A487,61,"FY","YTD","20241231",1,"",100000000)</f>
        <v>0.10393725390000001</v>
      </c>
      <c r="M487" s="16">
        <f t="shared" si="22"/>
        <v>-0.53006003172843108</v>
      </c>
      <c r="N487" s="16">
        <f>[1]!s_fa_roe(A487,"20251231")</f>
        <v>0.81079999999999997</v>
      </c>
      <c r="O487" s="16">
        <f>[1]!s_stmnote_rdexp(A487,"20251231",1,10000)</f>
        <v>4693.0924139999997</v>
      </c>
      <c r="P487" s="20">
        <f t="shared" si="23"/>
        <v>7.5562558256220672E-2</v>
      </c>
      <c r="Q487" s="16">
        <f>[1]!s_margin_tradingbalance(A487,"",10000)</f>
        <v>9905.2260000000006</v>
      </c>
      <c r="R487" s="16">
        <f>[1]!s_margin_seclendingbalance(A487,"",10000)</f>
        <v>36.420299999999997</v>
      </c>
      <c r="S487" s="17">
        <f>[1]!s_val_ev(A487,"",100000000)</f>
        <v>29.9852292096</v>
      </c>
      <c r="T487" s="17">
        <f>[1]!share_freesharesmv(A487,"",100000000)</f>
        <v>13.7264059296</v>
      </c>
      <c r="U487" s="17">
        <f>[1]!s_dq_amount_btin(A487,E487,100000000)</f>
        <v>1.0945420100000001</v>
      </c>
      <c r="V487" s="17">
        <f>[1]!s_dq_turn(A487,E487)</f>
        <v>4.045360519815496</v>
      </c>
      <c r="W487" s="2">
        <f>[1]!s_pq_amount(A487,"20260101","",100000000)</f>
        <v>103.52643651</v>
      </c>
      <c r="X487" s="2">
        <f>[1]!s_pq_avgamount(A487,"20260101","",100000000)</f>
        <v>0.94114942281818181</v>
      </c>
      <c r="Y487" s="17">
        <f>[1]!s_ipo_dilutedpe(A487)</f>
        <v>29.91</v>
      </c>
      <c r="Z487" s="12">
        <f>[1]!s_ipo_collection_total(A487,100000000)</f>
        <v>4.0706899999999999</v>
      </c>
      <c r="AA487" s="2">
        <f>[1]!s_val_pe_ttm(A487,E487)</f>
        <v>-178.4346923828125</v>
      </c>
      <c r="AB487" s="5">
        <f>[1]!s_info_zjtxornot1(A487,"")</f>
        <v>1</v>
      </c>
      <c r="AC487" s="22" t="str">
        <f>[1]!s_info_nature1(A487,"")</f>
        <v>民营企业</v>
      </c>
      <c r="AD487" s="6" t="str">
        <f>[1]!s_info_city(A487)</f>
        <v>南京市</v>
      </c>
      <c r="AE487" s="6" t="str">
        <f>[1]!s_info_province(A487)</f>
        <v>江苏省</v>
      </c>
      <c r="AF487">
        <v>118.767413</v>
      </c>
      <c r="AG487">
        <v>32.041544000000002</v>
      </c>
    </row>
    <row r="488" spans="1:33" x14ac:dyDescent="0.3">
      <c r="A488" s="12" t="s">
        <v>1593</v>
      </c>
      <c r="B488" s="12" t="s">
        <v>1594</v>
      </c>
      <c r="C488" s="16" t="str">
        <f>[1]!s_info_mkt(A488)</f>
        <v>科创板</v>
      </c>
      <c r="D488" s="16" t="str">
        <f>[1]!s_ipo_listeddate(A488)</f>
        <v>2023-04-18</v>
      </c>
      <c r="E488" s="16" t="str">
        <f>[1]!lastradeday_s("000002","")</f>
        <v>2026-06-22</v>
      </c>
      <c r="F488" s="16" t="str">
        <f>[1]!s_info_industry_csrc2023(A488,"",3)</f>
        <v>软件和信息技术服务业</v>
      </c>
      <c r="G488" s="16" t="str">
        <f>[1]!s_info_industry_csrc2023(A488,"",1)</f>
        <v>信息传输、软件和信息技术服务业</v>
      </c>
      <c r="H488" s="16">
        <f>[1]!s_is(A488,83,"FY","YTD","20251231",1,"",100000000)</f>
        <v>4.6580881531999996</v>
      </c>
      <c r="I488" s="16">
        <f>[1]!s_is(A488,83,"FY","YTD","20241231",1,"",100000000)</f>
        <v>3.7881334742000004</v>
      </c>
      <c r="J488" s="16">
        <f t="shared" si="21"/>
        <v>0.22965259406117444</v>
      </c>
      <c r="K488" s="16">
        <f>[1]!s_is(A488,61,"FY","YTD","20251231",1,"",100000000)</f>
        <v>0.31502214899999997</v>
      </c>
      <c r="L488" s="16">
        <f>[1]!s_is(A488,61,"FY","YTD","20241231",1,"",100000000)</f>
        <v>0.41448977299999995</v>
      </c>
      <c r="M488" s="16">
        <f t="shared" si="22"/>
        <v>-0.23997606329360505</v>
      </c>
      <c r="N488" s="16">
        <f>[1]!s_fa_roe(A488,"20251231")</f>
        <v>1.1034999999999999</v>
      </c>
      <c r="O488" s="16">
        <f>[1]!s_stmnote_rdexp(A488,"20251231",1,10000)</f>
        <v>10903.701696</v>
      </c>
      <c r="P488" s="20">
        <f t="shared" si="23"/>
        <v>0.23408105079568767</v>
      </c>
      <c r="Q488" s="16">
        <f>[1]!s_margin_tradingbalance(A488,"",10000)</f>
        <v>90857.615900000004</v>
      </c>
      <c r="R488" s="16">
        <f>[1]!s_margin_seclendingbalance(A488,"",10000)</f>
        <v>0</v>
      </c>
      <c r="S488" s="17">
        <f>[1]!s_val_ev(A488,"",100000000)</f>
        <v>234.24917137919999</v>
      </c>
      <c r="T488" s="17">
        <f>[1]!share_freesharesmv(A488,"",100000000)</f>
        <v>129.43088702399999</v>
      </c>
      <c r="U488" s="17">
        <f>[1]!s_dq_amount_btin(A488,E488,100000000)</f>
        <v>26.094339739999999</v>
      </c>
      <c r="V488" s="17">
        <f>[1]!s_dq_turn(A488,E488)</f>
        <v>20.126461007077584</v>
      </c>
      <c r="W488" s="2">
        <f>[1]!s_pq_amount(A488,"20260101","",100000000)</f>
        <v>761.80223706000004</v>
      </c>
      <c r="X488" s="2">
        <f>[1]!s_pq_avgamount(A488,"20260101","",100000000)</f>
        <v>6.9254748823636367</v>
      </c>
      <c r="Y488" s="17">
        <f>[1]!s_ipo_dilutedpe(A488)</f>
        <v>368.92</v>
      </c>
      <c r="Z488" s="12">
        <f>[1]!s_ipo_collection_total(A488,100000000)</f>
        <v>25.374697040000001</v>
      </c>
      <c r="AA488" s="2">
        <f>[1]!s_val_pe_ttm(A488,E488)</f>
        <v>1775.6387939453125</v>
      </c>
      <c r="AB488" s="5">
        <f>[1]!s_info_zjtxornot1(A488,"")</f>
        <v>1</v>
      </c>
      <c r="AC488" s="22" t="str">
        <f>[1]!s_info_nature1(A488,"")</f>
        <v>民营企业</v>
      </c>
      <c r="AD488" s="6" t="str">
        <f>[1]!s_info_city(A488)</f>
        <v>上海市</v>
      </c>
      <c r="AE488" s="6" t="str">
        <f>[1]!s_info_province(A488)</f>
        <v>上海</v>
      </c>
      <c r="AF488">
        <v>121.472644</v>
      </c>
      <c r="AG488">
        <v>31.231705999999999</v>
      </c>
    </row>
    <row r="489" spans="1:33" x14ac:dyDescent="0.3">
      <c r="A489" s="12" t="s">
        <v>1595</v>
      </c>
      <c r="B489" s="12" t="s">
        <v>1596</v>
      </c>
      <c r="C489" s="16" t="str">
        <f>[1]!s_info_mkt(A489)</f>
        <v>创业板</v>
      </c>
      <c r="D489" s="16" t="str">
        <f>[1]!s_ipo_listeddate(A489)</f>
        <v>2023-09-20</v>
      </c>
      <c r="E489" s="16" t="str">
        <f>[1]!lastradeday_s("000002","")</f>
        <v>2026-06-22</v>
      </c>
      <c r="F489" s="16" t="str">
        <f>[1]!s_info_industry_csrc2023(A489,"",3)</f>
        <v>通用设备制造业</v>
      </c>
      <c r="G489" s="16" t="str">
        <f>[1]!s_info_industry_csrc2023(A489,"",1)</f>
        <v>制造业</v>
      </c>
      <c r="H489" s="16">
        <f>[1]!s_is(A489,83,"FY","YTD","20251231",1,"",100000000)</f>
        <v>6.1864348005999998</v>
      </c>
      <c r="I489" s="16">
        <f>[1]!s_is(A489,83,"FY","YTD","20241231",1,"",100000000)</f>
        <v>5.1752747829999999</v>
      </c>
      <c r="J489" s="16">
        <f t="shared" si="21"/>
        <v>0.19538286564445007</v>
      </c>
      <c r="K489" s="16">
        <f>[1]!s_is(A489,61,"FY","YTD","20251231",1,"",100000000)</f>
        <v>1.3454234121999999</v>
      </c>
      <c r="L489" s="16">
        <f>[1]!s_is(A489,61,"FY","YTD","20241231",1,"",100000000)</f>
        <v>1.1543747777</v>
      </c>
      <c r="M489" s="16">
        <f t="shared" si="22"/>
        <v>0.16549966110715725</v>
      </c>
      <c r="N489" s="16">
        <f>[1]!s_fa_roe(A489,"20251231")</f>
        <v>8.8770000000000007</v>
      </c>
      <c r="O489" s="16">
        <f>[1]!s_stmnote_rdexp(A489,"20251231",1,10000)</f>
        <v>2656.314069</v>
      </c>
      <c r="P489" s="20">
        <f t="shared" si="23"/>
        <v>4.2937720264058614E-2</v>
      </c>
      <c r="Q489" s="16">
        <f>[1]!s_margin_tradingbalance(A489,"",10000)</f>
        <v>10116.1564</v>
      </c>
      <c r="R489" s="16">
        <f>[1]!s_margin_seclendingbalance(A489,"",10000)</f>
        <v>46.53</v>
      </c>
      <c r="S489" s="17">
        <f>[1]!s_val_ev(A489,"",100000000)</f>
        <v>80.962199999999996</v>
      </c>
      <c r="T489" s="17">
        <f>[1]!share_freesharesmv(A489,"",100000000)</f>
        <v>23.450064699599999</v>
      </c>
      <c r="U489" s="17">
        <f>[1]!s_dq_amount_btin(A489,E489,100000000)</f>
        <v>4.0770951699999998</v>
      </c>
      <c r="V489" s="17">
        <f>[1]!s_dq_turn(A489,E489)</f>
        <v>17.929945597065782</v>
      </c>
      <c r="W489" s="2">
        <f>[1]!s_pq_amount(A489,"20260101","",100000000)</f>
        <v>201.05792435000001</v>
      </c>
      <c r="X489" s="2">
        <f>[1]!s_pq_avgamount(A489,"20260101","",100000000)</f>
        <v>1.8277993122727272</v>
      </c>
      <c r="Y489" s="17">
        <f>[1]!s_ipo_dilutedpe(A489)</f>
        <v>51.06</v>
      </c>
      <c r="Z489" s="12">
        <f>[1]!s_ipo_collection_total(A489,100000000)</f>
        <v>10.02</v>
      </c>
      <c r="AA489" s="2">
        <f>[1]!s_val_pe_ttm(A489,E489)</f>
        <v>55.521259307861328</v>
      </c>
      <c r="AB489" s="5">
        <f>[1]!s_info_zjtxornot1(A489,"")</f>
        <v>1</v>
      </c>
      <c r="AC489" s="22" t="str">
        <f>[1]!s_info_nature1(A489,"")</f>
        <v>民营企业</v>
      </c>
      <c r="AD489" s="6" t="str">
        <f>[1]!s_info_city(A489)</f>
        <v>湘潭市</v>
      </c>
      <c r="AE489" s="6" t="str">
        <f>[1]!s_info_province(A489)</f>
        <v>湖南省</v>
      </c>
      <c r="AF489">
        <v>112.944052</v>
      </c>
      <c r="AG489">
        <v>27.829730000000001</v>
      </c>
    </row>
    <row r="490" spans="1:33" x14ac:dyDescent="0.3">
      <c r="A490" s="12" t="s">
        <v>1597</v>
      </c>
      <c r="B490" s="12" t="s">
        <v>1598</v>
      </c>
      <c r="C490" s="16" t="str">
        <f>[1]!s_info_mkt(A490)</f>
        <v>主板</v>
      </c>
      <c r="D490" s="16" t="str">
        <f>[1]!s_ipo_listeddate(A490)</f>
        <v>2014-11-27</v>
      </c>
      <c r="E490" s="16" t="str">
        <f>[1]!lastradeday_s("000002","")</f>
        <v>2026-06-22</v>
      </c>
      <c r="F490" s="16" t="str">
        <f>[1]!s_info_industry_csrc2023(A490,"",3)</f>
        <v>汽车制造业</v>
      </c>
      <c r="G490" s="16" t="str">
        <f>[1]!s_info_industry_csrc2023(A490,"",1)</f>
        <v>制造业</v>
      </c>
      <c r="H490" s="16">
        <f>[1]!s_is(A490,83,"FY","YTD","20251231",1,"",100000000)</f>
        <v>19.879866541199998</v>
      </c>
      <c r="I490" s="16">
        <f>[1]!s_is(A490,83,"FY","YTD","20241231",1,"",100000000)</f>
        <v>16.4756744574</v>
      </c>
      <c r="J490" s="16">
        <f t="shared" si="21"/>
        <v>0.20661928545638486</v>
      </c>
      <c r="K490" s="16">
        <f>[1]!s_is(A490,61,"FY","YTD","20251231",1,"",100000000)</f>
        <v>3.1658982102999995</v>
      </c>
      <c r="L490" s="16">
        <f>[1]!s_is(A490,61,"FY","YTD","20241231",1,"",100000000)</f>
        <v>1.8528097788</v>
      </c>
      <c r="M490" s="16">
        <f t="shared" si="22"/>
        <v>0.70870115568498404</v>
      </c>
      <c r="N490" s="16">
        <f>[1]!s_fa_roe(A490,"20251231")</f>
        <v>12.5375</v>
      </c>
      <c r="O490" s="16">
        <f>[1]!s_stmnote_rdexp(A490,"20251231",1,10000)</f>
        <v>10774.038741</v>
      </c>
      <c r="P490" s="20">
        <f t="shared" si="23"/>
        <v>5.4195729728222071E-2</v>
      </c>
      <c r="Q490" s="16">
        <f>[1]!s_margin_tradingbalance(A490,"",10000)</f>
        <v>27513.231800000001</v>
      </c>
      <c r="R490" s="16">
        <f>[1]!s_margin_seclendingbalance(A490,"",10000)</f>
        <v>38.7515</v>
      </c>
      <c r="S490" s="17">
        <f>[1]!s_val_ev(A490,"",100000000)</f>
        <v>106.9197478056</v>
      </c>
      <c r="T490" s="17">
        <f>[1]!share_freesharesmv(A490,"",100000000)</f>
        <v>43.321094301599999</v>
      </c>
      <c r="U490" s="17">
        <f>[1]!s_dq_amount_btin(A490,E490,100000000)</f>
        <v>5.0938906700000004</v>
      </c>
      <c r="V490" s="17">
        <f>[1]!s_dq_turn(A490,E490)</f>
        <v>4.7798849539887396</v>
      </c>
      <c r="W490" s="2">
        <f>[1]!s_pq_amount(A490,"20260101","",100000000)</f>
        <v>198.76352753</v>
      </c>
      <c r="X490" s="2">
        <f>[1]!s_pq_avgamount(A490,"20260101","",100000000)</f>
        <v>1.8069411593636364</v>
      </c>
      <c r="Y490" s="17">
        <f>[1]!s_ipo_dilutedpe(A490)</f>
        <v>20</v>
      </c>
      <c r="Z490" s="12">
        <f>[1]!s_ipo_collection_total(A490,100000000)</f>
        <v>2.5230000000000001</v>
      </c>
      <c r="AA490" s="2">
        <f>[1]!s_val_pe_ttm(A490,E490)</f>
        <v>32.738498687744141</v>
      </c>
      <c r="AB490" s="5">
        <f>[1]!s_info_zjtxornot1(A490,"")</f>
        <v>1</v>
      </c>
      <c r="AC490" s="22" t="str">
        <f>[1]!s_info_nature1(A490,"")</f>
        <v>民营企业</v>
      </c>
      <c r="AD490" s="6" t="str">
        <f>[1]!s_info_city(A490)</f>
        <v>桂林市</v>
      </c>
      <c r="AE490" s="6" t="str">
        <f>[1]!s_info_province(A490)</f>
        <v>广西壮族自治区</v>
      </c>
      <c r="AF490">
        <v>110.299121</v>
      </c>
      <c r="AG490">
        <v>25.274215000000002</v>
      </c>
    </row>
    <row r="491" spans="1:33" x14ac:dyDescent="0.3">
      <c r="A491" s="12" t="s">
        <v>1599</v>
      </c>
      <c r="B491" s="12" t="s">
        <v>1600</v>
      </c>
      <c r="C491" s="16" t="str">
        <f>[1]!s_info_mkt(A491)</f>
        <v>创业板</v>
      </c>
      <c r="D491" s="16" t="str">
        <f>[1]!s_ipo_listeddate(A491)</f>
        <v>2011-05-25</v>
      </c>
      <c r="E491" s="16" t="str">
        <f>[1]!lastradeday_s("000002","")</f>
        <v>2026-06-22</v>
      </c>
      <c r="F491" s="16" t="str">
        <f>[1]!s_info_industry_csrc2023(A491,"",3)</f>
        <v>橡胶和塑料制品业</v>
      </c>
      <c r="G491" s="16" t="str">
        <f>[1]!s_info_industry_csrc2023(A491,"",1)</f>
        <v>制造业</v>
      </c>
      <c r="H491" s="16">
        <f>[1]!s_is(A491,83,"FY","YTD","20251231",1,"",100000000)</f>
        <v>21.9680707457</v>
      </c>
      <c r="I491" s="16">
        <f>[1]!s_is(A491,83,"FY","YTD","20241231",1,"",100000000)</f>
        <v>20.2150522303</v>
      </c>
      <c r="J491" s="16">
        <f t="shared" si="21"/>
        <v>8.6718475689735453E-2</v>
      </c>
      <c r="K491" s="16">
        <f>[1]!s_is(A491,61,"FY","YTD","20251231",1,"",100000000)</f>
        <v>1.1072486522</v>
      </c>
      <c r="L491" s="16">
        <f>[1]!s_is(A491,61,"FY","YTD","20241231",1,"",100000000)</f>
        <v>0.51445015049999998</v>
      </c>
      <c r="M491" s="16">
        <f t="shared" si="22"/>
        <v>1.1522953217602374</v>
      </c>
      <c r="N491" s="16">
        <f>[1]!s_fa_roe(A491,"20251231")</f>
        <v>7.8855000000000004</v>
      </c>
      <c r="O491" s="16">
        <f>[1]!s_stmnote_rdexp(A491,"20251231",1,10000)</f>
        <v>11215.602542000001</v>
      </c>
      <c r="P491" s="20">
        <f t="shared" si="23"/>
        <v>5.1054107899735926E-2</v>
      </c>
      <c r="Q491" s="16">
        <f>[1]!s_margin_tradingbalance(A491,"",10000)</f>
        <v>0</v>
      </c>
      <c r="R491" s="16">
        <f>[1]!s_margin_seclendingbalance(A491,"",10000)</f>
        <v>0</v>
      </c>
      <c r="S491" s="17">
        <f>[1]!s_val_ev(A491,"",100000000)</f>
        <v>83.475575497000008</v>
      </c>
      <c r="T491" s="17">
        <f>[1]!share_freesharesmv(A491,"",100000000)</f>
        <v>80.552310719800005</v>
      </c>
      <c r="U491" s="17">
        <f>[1]!s_dq_amount_btin(A491,E491,100000000)</f>
        <v>13.825000559999999</v>
      </c>
      <c r="V491" s="17">
        <f>[1]!s_dq_turn(A491,E491)</f>
        <v>16.999074198915789</v>
      </c>
      <c r="W491" s="2">
        <f>[1]!s_pq_amount(A491,"20260101","",100000000)</f>
        <v>509.16325883000002</v>
      </c>
      <c r="X491" s="2">
        <f>[1]!s_pq_avgamount(A491,"20260101","",100000000)</f>
        <v>4.6287568984545455</v>
      </c>
      <c r="Y491" s="17">
        <f>[1]!s_ipo_dilutedpe(A491)</f>
        <v>43.61</v>
      </c>
      <c r="Z491" s="12">
        <f>[1]!s_ipo_collection_total(A491,100000000)</f>
        <v>4.5</v>
      </c>
      <c r="AA491" s="2">
        <f>[1]!s_val_pe_ttm(A491,E491)</f>
        <v>63.609943389892578</v>
      </c>
      <c r="AB491" s="5">
        <f>[1]!s_info_zjtxornot1(A491,"")</f>
        <v>1</v>
      </c>
      <c r="AC491" s="22" t="str">
        <f>[1]!s_info_nature1(A491,"")</f>
        <v>公众企业</v>
      </c>
      <c r="AD491" s="6" t="str">
        <f>[1]!s_info_city(A491)</f>
        <v>东莞市</v>
      </c>
      <c r="AE491" s="6" t="str">
        <f>[1]!s_info_province(A491)</f>
        <v>广东省</v>
      </c>
      <c r="AF491">
        <v>113.746262</v>
      </c>
      <c r="AG491">
        <v>23.046237000000001</v>
      </c>
    </row>
    <row r="492" spans="1:33" x14ac:dyDescent="0.3">
      <c r="A492" s="12" t="s">
        <v>1601</v>
      </c>
      <c r="B492" s="12" t="s">
        <v>1602</v>
      </c>
      <c r="C492" s="16" t="str">
        <f>[1]!s_info_mkt(A492)</f>
        <v>创业板</v>
      </c>
      <c r="D492" s="16" t="str">
        <f>[1]!s_ipo_listeddate(A492)</f>
        <v>2010-01-08</v>
      </c>
      <c r="E492" s="16" t="str">
        <f>[1]!lastradeday_s("000002","")</f>
        <v>2026-06-22</v>
      </c>
      <c r="F492" s="16" t="str">
        <f>[1]!s_info_industry_csrc2023(A492,"",3)</f>
        <v>计算机、通信和其他电子设备制造业</v>
      </c>
      <c r="G492" s="16" t="str">
        <f>[1]!s_info_industry_csrc2023(A492,"",1)</f>
        <v>制造业</v>
      </c>
      <c r="H492" s="16">
        <f>[1]!s_is(A492,83,"FY","YTD","20251231",1,"",100000000)</f>
        <v>12.397897094500001</v>
      </c>
      <c r="I492" s="16">
        <f>[1]!s_is(A492,83,"FY","YTD","20241231",1,"",100000000)</f>
        <v>8.294986892999999</v>
      </c>
      <c r="J492" s="16">
        <f t="shared" si="21"/>
        <v>0.49462527842718829</v>
      </c>
      <c r="K492" s="16">
        <f>[1]!s_is(A492,61,"FY","YTD","20251231",1,"",100000000)</f>
        <v>0.27147597870000001</v>
      </c>
      <c r="L492" s="16">
        <f>[1]!s_is(A492,61,"FY","YTD","20241231",1,"",100000000)</f>
        <v>-0.99248761849999989</v>
      </c>
      <c r="M492" s="16">
        <f t="shared" si="22"/>
        <v>1.2735308467729767</v>
      </c>
      <c r="N492" s="16">
        <f>[1]!s_fa_roe(A492,"20251231")</f>
        <v>2.6002000000000001</v>
      </c>
      <c r="O492" s="16">
        <f>[1]!s_stmnote_rdexp(A492,"20251231",1,10000)</f>
        <v>4672.4117799999995</v>
      </c>
      <c r="P492" s="20">
        <f t="shared" si="23"/>
        <v>3.7687131490007214E-2</v>
      </c>
      <c r="Q492" s="16">
        <f>[1]!s_margin_tradingbalance(A492,"",10000)</f>
        <v>84847.137499999997</v>
      </c>
      <c r="R492" s="16">
        <f>[1]!s_margin_seclendingbalance(A492,"",10000)</f>
        <v>83.716499999999996</v>
      </c>
      <c r="S492" s="17">
        <f>[1]!s_val_ev(A492,"",100000000)</f>
        <v>147.73488</v>
      </c>
      <c r="T492" s="17">
        <f>[1]!share_freesharesmv(A492,"",100000000)</f>
        <v>110.95342866</v>
      </c>
      <c r="U492" s="17">
        <f>[1]!s_dq_amount_btin(A492,E492,100000000)</f>
        <v>26.09580789</v>
      </c>
      <c r="V492" s="17">
        <f>[1]!s_dq_turn(A492,E492)</f>
        <v>18.257878532230137</v>
      </c>
      <c r="W492" s="2">
        <f>[1]!s_pq_amount(A492,"20260101","",100000000)</f>
        <v>1575.55945296</v>
      </c>
      <c r="X492" s="2">
        <f>[1]!s_pq_avgamount(A492,"20260101","",100000000)</f>
        <v>14.323267754181819</v>
      </c>
      <c r="Y492" s="17">
        <f>[1]!s_ipo_dilutedpe(A492)</f>
        <v>76.47</v>
      </c>
      <c r="Z492" s="12">
        <f>[1]!s_ipo_collection_total(A492,100000000)</f>
        <v>6.5519999999999996</v>
      </c>
      <c r="AA492" s="2">
        <f>[1]!s_val_pe_ttm(A492,E492)</f>
        <v>121.34568023681641</v>
      </c>
      <c r="AB492" s="5">
        <f>[1]!s_info_zjtxornot1(A492,"")</f>
        <v>0</v>
      </c>
      <c r="AC492" s="22" t="str">
        <f>[1]!s_info_nature1(A492,"")</f>
        <v>地方国有企业</v>
      </c>
      <c r="AD492" s="6" t="str">
        <f>[1]!s_info_city(A492)</f>
        <v>深圳市</v>
      </c>
      <c r="AE492" s="6" t="str">
        <f>[1]!s_info_province(A492)</f>
        <v>广东省</v>
      </c>
      <c r="AF492">
        <v>114.085947</v>
      </c>
      <c r="AG492">
        <v>22.547000000000001</v>
      </c>
    </row>
    <row r="493" spans="1:33" x14ac:dyDescent="0.3">
      <c r="A493" s="12" t="s">
        <v>1603</v>
      </c>
      <c r="B493" s="12" t="s">
        <v>1604</v>
      </c>
      <c r="C493" s="16" t="str">
        <f>[1]!s_info_mkt(A493)</f>
        <v>创业板</v>
      </c>
      <c r="D493" s="16" t="str">
        <f>[1]!s_ipo_listeddate(A493)</f>
        <v>2022-10-13</v>
      </c>
      <c r="E493" s="16" t="str">
        <f>[1]!lastradeday_s("000002","")</f>
        <v>2026-06-22</v>
      </c>
      <c r="F493" s="16" t="str">
        <f>[1]!s_info_industry_csrc2023(A493,"",3)</f>
        <v>软件和信息技术服务业</v>
      </c>
      <c r="G493" s="16" t="str">
        <f>[1]!s_info_industry_csrc2023(A493,"",1)</f>
        <v>信息传输、软件和信息技术服务业</v>
      </c>
      <c r="H493" s="16">
        <f>[1]!s_is(A493,83,"FY","YTD","20251231",1,"",100000000)</f>
        <v>22.450835309899997</v>
      </c>
      <c r="I493" s="16">
        <f>[1]!s_is(A493,83,"FY","YTD","20241231",1,"",100000000)</f>
        <v>17.430103535200001</v>
      </c>
      <c r="J493" s="16">
        <f t="shared" si="21"/>
        <v>0.28804945217684197</v>
      </c>
      <c r="K493" s="16">
        <f>[1]!s_is(A493,61,"FY","YTD","20251231",1,"",100000000)</f>
        <v>0.97792255790000004</v>
      </c>
      <c r="L493" s="16">
        <f>[1]!s_is(A493,61,"FY","YTD","20241231",1,"",100000000)</f>
        <v>0.6558759166</v>
      </c>
      <c r="M493" s="16">
        <f t="shared" si="22"/>
        <v>0.49101763481339583</v>
      </c>
      <c r="N493" s="16">
        <f>[1]!s_fa_roe(A493,"20251231")</f>
        <v>9.3265999999999991</v>
      </c>
      <c r="O493" s="16">
        <f>[1]!s_stmnote_rdexp(A493,"20251231",1,10000)</f>
        <v>13547.175062</v>
      </c>
      <c r="P493" s="20">
        <f t="shared" si="23"/>
        <v>6.034151903482269E-2</v>
      </c>
      <c r="Q493" s="16">
        <f>[1]!s_margin_tradingbalance(A493,"",10000)</f>
        <v>133488.8541</v>
      </c>
      <c r="R493" s="16">
        <f>[1]!s_margin_seclendingbalance(A493,"",10000)</f>
        <v>337.5342</v>
      </c>
      <c r="S493" s="17">
        <f>[1]!s_val_ev(A493,"",100000000)</f>
        <v>169.96279999999999</v>
      </c>
      <c r="T493" s="17">
        <f>[1]!share_freesharesmv(A493,"",100000000)</f>
        <v>39.716448120300008</v>
      </c>
      <c r="U493" s="17">
        <f>[1]!s_dq_amount_btin(A493,E493,100000000)</f>
        <v>6.5626815399999998</v>
      </c>
      <c r="V493" s="17">
        <f>[1]!s_dq_turn(A493,E493)</f>
        <v>6.4018790403615871</v>
      </c>
      <c r="W493" s="2">
        <f>[1]!s_pq_amount(A493,"20260101","",100000000)</f>
        <v>745.74791299000003</v>
      </c>
      <c r="X493" s="2">
        <f>[1]!s_pq_avgamount(A493,"20260101","",100000000)</f>
        <v>6.779526481727272</v>
      </c>
      <c r="Y493" s="17">
        <f>[1]!s_ipo_dilutedpe(A493)</f>
        <v>50.5</v>
      </c>
      <c r="Z493" s="12">
        <f>[1]!s_ipo_collection_total(A493,100000000)</f>
        <v>3.0407600000000001</v>
      </c>
      <c r="AA493" s="2">
        <f>[1]!s_val_pe_ttm(A493,E493)</f>
        <v>167.79244995117188</v>
      </c>
      <c r="AB493" s="5">
        <f>[1]!s_info_zjtxornot1(A493,"")</f>
        <v>0</v>
      </c>
      <c r="AC493" s="22" t="str">
        <f>[1]!s_info_nature1(A493,"")</f>
        <v>民营企业</v>
      </c>
      <c r="AD493" s="6" t="str">
        <f>[1]!s_info_city(A493)</f>
        <v>杭州市</v>
      </c>
      <c r="AE493" s="6" t="str">
        <f>[1]!s_info_province(A493)</f>
        <v>浙江省</v>
      </c>
      <c r="AF493">
        <v>120.153576</v>
      </c>
      <c r="AG493">
        <v>30.287458999999998</v>
      </c>
    </row>
    <row r="494" spans="1:33" x14ac:dyDescent="0.3">
      <c r="A494" s="12" t="s">
        <v>1605</v>
      </c>
      <c r="B494" s="12" t="s">
        <v>1606</v>
      </c>
      <c r="C494" s="16" t="str">
        <f>[1]!s_info_mkt(A494)</f>
        <v>科创板</v>
      </c>
      <c r="D494" s="16" t="str">
        <f>[1]!s_ipo_listeddate(A494)</f>
        <v>2022-08-18</v>
      </c>
      <c r="E494" s="16" t="str">
        <f>[1]!lastradeday_s("000002","")</f>
        <v>2026-06-22</v>
      </c>
      <c r="F494" s="16" t="str">
        <f>[1]!s_info_industry_csrc2023(A494,"",3)</f>
        <v>计算机、通信和其他电子设备制造业</v>
      </c>
      <c r="G494" s="16" t="str">
        <f>[1]!s_info_industry_csrc2023(A494,"",1)</f>
        <v>制造业</v>
      </c>
      <c r="H494" s="16">
        <f>[1]!s_is(A494,83,"FY","YTD","20251231",1,"",100000000)</f>
        <v>17.831354679699999</v>
      </c>
      <c r="I494" s="16">
        <f>[1]!s_is(A494,83,"FY","YTD","20241231",1,"",100000000)</f>
        <v>15.010197181500001</v>
      </c>
      <c r="J494" s="16">
        <f t="shared" si="21"/>
        <v>0.18794939627289242</v>
      </c>
      <c r="K494" s="16">
        <f>[1]!s_is(A494,61,"FY","YTD","20251231",1,"",100000000)</f>
        <v>1.5473058880999999</v>
      </c>
      <c r="L494" s="16">
        <f>[1]!s_is(A494,61,"FY","YTD","20241231",1,"",100000000)</f>
        <v>1.5976419329</v>
      </c>
      <c r="M494" s="16">
        <f t="shared" si="22"/>
        <v>-3.1506461969630049E-2</v>
      </c>
      <c r="N494" s="16">
        <f>[1]!s_fa_roe(A494,"20251231")</f>
        <v>4.5846</v>
      </c>
      <c r="O494" s="16">
        <f>[1]!s_stmnote_rdexp(A494,"20251231",1,10000)</f>
        <v>11768.816695</v>
      </c>
      <c r="P494" s="20">
        <f t="shared" si="23"/>
        <v>6.6000687588801871E-2</v>
      </c>
      <c r="Q494" s="16">
        <f>[1]!s_margin_tradingbalance(A494,"",10000)</f>
        <v>176444.36060000001</v>
      </c>
      <c r="R494" s="16">
        <f>[1]!s_margin_seclendingbalance(A494,"",10000)</f>
        <v>667.12199999999996</v>
      </c>
      <c r="S494" s="17">
        <f>[1]!s_val_ev(A494,"",100000000)</f>
        <v>296.68688839740003</v>
      </c>
      <c r="T494" s="17">
        <f>[1]!share_freesharesmv(A494,"",100000000)</f>
        <v>222.46137003120003</v>
      </c>
      <c r="U494" s="17">
        <f>[1]!s_dq_amount_btin(A494,E494,100000000)</f>
        <v>25.43765058</v>
      </c>
      <c r="V494" s="17">
        <f>[1]!s_dq_turn(A494,E494)</f>
        <v>8.527024033672026</v>
      </c>
      <c r="W494" s="2">
        <f>[1]!s_pq_amount(A494,"20260101","",100000000)</f>
        <v>1231.33149527</v>
      </c>
      <c r="X494" s="2">
        <f>[1]!s_pq_avgamount(A494,"20260101","",100000000)</f>
        <v>11.193922684272728</v>
      </c>
      <c r="Y494" s="17">
        <f>[1]!s_ipo_dilutedpe(A494)</f>
        <v>78.92</v>
      </c>
      <c r="Z494" s="12">
        <f>[1]!s_ipo_collection_total(A494,100000000)</f>
        <v>14.8269942528</v>
      </c>
      <c r="AA494" s="2">
        <f>[1]!s_val_pe_ttm(A494,E494)</f>
        <v>292.78533935546875</v>
      </c>
      <c r="AB494" s="5">
        <f>[1]!s_info_zjtxornot1(A494,"")</f>
        <v>1</v>
      </c>
      <c r="AC494" s="22" t="str">
        <f>[1]!s_info_nature1(A494,"")</f>
        <v>民营企业</v>
      </c>
      <c r="AD494" s="6" t="str">
        <f>[1]!s_info_city(A494)</f>
        <v>合肥市</v>
      </c>
      <c r="AE494" s="6" t="str">
        <f>[1]!s_info_province(A494)</f>
        <v>安徽省</v>
      </c>
      <c r="AF494">
        <v>117.28304199999999</v>
      </c>
      <c r="AG494">
        <v>31.861190000000001</v>
      </c>
    </row>
    <row r="495" spans="1:33" x14ac:dyDescent="0.3">
      <c r="A495" s="12" t="s">
        <v>1607</v>
      </c>
      <c r="B495" s="12" t="s">
        <v>1608</v>
      </c>
      <c r="C495" s="16" t="str">
        <f>[1]!s_info_mkt(A495)</f>
        <v>创业板</v>
      </c>
      <c r="D495" s="16" t="str">
        <f>[1]!s_ipo_listeddate(A495)</f>
        <v>2024-06-05</v>
      </c>
      <c r="E495" s="16" t="str">
        <f>[1]!lastradeday_s("000002","")</f>
        <v>2026-06-22</v>
      </c>
      <c r="F495" s="16" t="str">
        <f>[1]!s_info_industry_csrc2023(A495,"",3)</f>
        <v>通用设备制造业</v>
      </c>
      <c r="G495" s="16" t="str">
        <f>[1]!s_info_industry_csrc2023(A495,"",1)</f>
        <v>制造业</v>
      </c>
      <c r="H495" s="16">
        <f>[1]!s_is(A495,83,"FY","YTD","20251231",1,"",100000000)</f>
        <v>4.696728663</v>
      </c>
      <c r="I495" s="16">
        <f>[1]!s_is(A495,83,"FY","YTD","20241231",1,"",100000000)</f>
        <v>5.2030051026999997</v>
      </c>
      <c r="J495" s="16">
        <f t="shared" si="21"/>
        <v>-9.7304621023200033E-2</v>
      </c>
      <c r="K495" s="16">
        <f>[1]!s_is(A495,61,"FY","YTD","20251231",1,"",100000000)</f>
        <v>0.22253231409999999</v>
      </c>
      <c r="L495" s="16">
        <f>[1]!s_is(A495,61,"FY","YTD","20241231",1,"",100000000)</f>
        <v>0.68090947269999991</v>
      </c>
      <c r="M495" s="16">
        <f t="shared" si="22"/>
        <v>-0.67318370059151034</v>
      </c>
      <c r="N495" s="16">
        <f>[1]!s_fa_roe(A495,"20251231")</f>
        <v>3.0333000000000001</v>
      </c>
      <c r="O495" s="16">
        <f>[1]!s_stmnote_rdexp(A495,"20251231",1,10000)</f>
        <v>3460.1435409999995</v>
      </c>
      <c r="P495" s="20">
        <f t="shared" si="23"/>
        <v>7.367135274938065E-2</v>
      </c>
      <c r="Q495" s="16">
        <f>[1]!s_margin_tradingbalance(A495,"",10000)</f>
        <v>78092.280400000003</v>
      </c>
      <c r="R495" s="16">
        <f>[1]!s_margin_seclendingbalance(A495,"",10000)</f>
        <v>404.37119999999999</v>
      </c>
      <c r="S495" s="17">
        <f>[1]!s_val_ev(A495,"",100000000)</f>
        <v>206.58</v>
      </c>
      <c r="T495" s="17">
        <f>[1]!share_freesharesmv(A495,"",100000000)</f>
        <v>84.276192943799998</v>
      </c>
      <c r="U495" s="17">
        <f>[1]!s_dq_amount_btin(A495,E495,100000000)</f>
        <v>11.976492840000001</v>
      </c>
      <c r="V495" s="17">
        <f>[1]!s_dq_turn(A495,E495)</f>
        <v>14.313284976035956</v>
      </c>
      <c r="W495" s="2">
        <f>[1]!s_pq_amount(A495,"20260101","",100000000)</f>
        <v>763.28893674999995</v>
      </c>
      <c r="X495" s="2">
        <f>[1]!s_pq_avgamount(A495,"20260101","",100000000)</f>
        <v>6.9389903340909092</v>
      </c>
      <c r="Y495" s="17">
        <f>[1]!s_ipo_dilutedpe(A495)</f>
        <v>16.309999999999999</v>
      </c>
      <c r="Z495" s="12">
        <f>[1]!s_ipo_collection_total(A495,100000000)</f>
        <v>3.05</v>
      </c>
      <c r="AA495" s="2">
        <f>[1]!s_val_pe_ttm(A495,E495)</f>
        <v>498.68814086914063</v>
      </c>
      <c r="AB495" s="5">
        <f>[1]!s_info_zjtxornot1(A495,"")</f>
        <v>1</v>
      </c>
      <c r="AC495" s="22" t="str">
        <f>[1]!s_info_nature1(A495,"")</f>
        <v>民营企业</v>
      </c>
      <c r="AD495" s="6" t="str">
        <f>[1]!s_info_city(A495)</f>
        <v>东莞市</v>
      </c>
      <c r="AE495" s="6" t="str">
        <f>[1]!s_info_province(A495)</f>
        <v>广东省</v>
      </c>
      <c r="AF495">
        <v>113.746262</v>
      </c>
      <c r="AG495">
        <v>23.046237000000001</v>
      </c>
    </row>
    <row r="496" spans="1:33" x14ac:dyDescent="0.3">
      <c r="A496" s="12" t="s">
        <v>1609</v>
      </c>
      <c r="B496" s="12" t="s">
        <v>1610</v>
      </c>
      <c r="C496" s="16" t="str">
        <f>[1]!s_info_mkt(A496)</f>
        <v>创业板</v>
      </c>
      <c r="D496" s="16" t="str">
        <f>[1]!s_ipo_listeddate(A496)</f>
        <v>2020-08-24</v>
      </c>
      <c r="E496" s="16" t="str">
        <f>[1]!lastradeday_s("000002","")</f>
        <v>2026-06-22</v>
      </c>
      <c r="F496" s="16" t="str">
        <f>[1]!s_info_industry_csrc2023(A496,"",3)</f>
        <v>文化艺术业</v>
      </c>
      <c r="G496" s="16" t="str">
        <f>[1]!s_info_industry_csrc2023(A496,"",1)</f>
        <v>文化、体育和娱乐业</v>
      </c>
      <c r="H496" s="16">
        <f>[1]!s_is(A496,83,"FY","YTD","20251231",1,"",100000000)</f>
        <v>2.3881029052000002</v>
      </c>
      <c r="I496" s="16">
        <f>[1]!s_is(A496,83,"FY","YTD","20241231",1,"",100000000)</f>
        <v>5.7918767654999996</v>
      </c>
      <c r="J496" s="16">
        <f t="shared" si="21"/>
        <v>-0.58768064275382748</v>
      </c>
      <c r="K496" s="16">
        <f>[1]!s_is(A496,61,"FY","YTD","20251231",1,"",100000000)</f>
        <v>-0.16592410529999999</v>
      </c>
      <c r="L496" s="16">
        <f>[1]!s_is(A496,61,"FY","YTD","20241231",1,"",100000000)</f>
        <v>0.41772464619999999</v>
      </c>
      <c r="M496" s="16">
        <f t="shared" si="22"/>
        <v>-1.3972092784311274</v>
      </c>
      <c r="N496" s="16">
        <f>[1]!s_fa_roe(A496,"20251231")</f>
        <v>-0.52610000000000001</v>
      </c>
      <c r="O496" s="16">
        <f>[1]!s_stmnote_rdexp(A496,"20251231",1,10000)</f>
        <v>3026.5966359999998</v>
      </c>
      <c r="P496" s="20">
        <f t="shared" si="23"/>
        <v>0.12673644127351902</v>
      </c>
      <c r="Q496" s="16">
        <f>[1]!s_margin_tradingbalance(A496,"",10000)</f>
        <v>18684.9467</v>
      </c>
      <c r="R496" s="16">
        <f>[1]!s_margin_seclendingbalance(A496,"",10000)</f>
        <v>45.05</v>
      </c>
      <c r="S496" s="17">
        <f>[1]!s_val_ev(A496,"",100000000)</f>
        <v>49.185638703000002</v>
      </c>
      <c r="T496" s="17">
        <f>[1]!share_freesharesmv(A496,"",100000000)</f>
        <v>17.287205544000003</v>
      </c>
      <c r="U496" s="17">
        <f>[1]!s_dq_amount_btin(A496,E496,100000000)</f>
        <v>0.80247762</v>
      </c>
      <c r="V496" s="17">
        <f>[1]!s_dq_turn(A496,E496)</f>
        <v>2.8386179324440612</v>
      </c>
      <c r="W496" s="2">
        <f>[1]!s_pq_amount(A496,"20260101","",100000000)</f>
        <v>95.683080489999995</v>
      </c>
      <c r="X496" s="2">
        <f>[1]!s_pq_avgamount(A496,"20260101","",100000000)</f>
        <v>0.86984618627272725</v>
      </c>
      <c r="Y496" s="17">
        <f>[1]!s_ipo_dilutedpe(A496)</f>
        <v>41.2</v>
      </c>
      <c r="Z496" s="12">
        <f>[1]!s_ipo_collection_total(A496,100000000)</f>
        <v>24.871203999999999</v>
      </c>
      <c r="AA496" s="2">
        <f>[1]!s_val_pe_ttm(A496,E496)</f>
        <v>-471.7652587890625</v>
      </c>
      <c r="AB496" s="5">
        <f>[1]!s_info_zjtxornot1(A496,"")</f>
        <v>0</v>
      </c>
      <c r="AC496" s="22" t="str">
        <f>[1]!s_info_nature1(A496,"")</f>
        <v>民营企业</v>
      </c>
      <c r="AD496" s="6" t="str">
        <f>[1]!s_info_city(A496)</f>
        <v>北京市</v>
      </c>
      <c r="AE496" s="6" t="str">
        <f>[1]!s_info_province(A496)</f>
        <v>北京</v>
      </c>
      <c r="AF496">
        <v>116.40528500000001</v>
      </c>
      <c r="AG496">
        <v>39.904989</v>
      </c>
    </row>
    <row r="497" spans="1:33" x14ac:dyDescent="0.3">
      <c r="A497" s="12" t="s">
        <v>1611</v>
      </c>
      <c r="B497" s="12" t="s">
        <v>1612</v>
      </c>
      <c r="C497" s="16" t="str">
        <f>[1]!s_info_mkt(A497)</f>
        <v>主板</v>
      </c>
      <c r="D497" s="16" t="str">
        <f>[1]!s_ipo_listeddate(A497)</f>
        <v>2011-07-15</v>
      </c>
      <c r="E497" s="16" t="str">
        <f>[1]!lastradeday_s("000002","")</f>
        <v>2026-06-22</v>
      </c>
      <c r="F497" s="16" t="str">
        <f>[1]!s_info_industry_csrc2023(A497,"",3)</f>
        <v>化学原料和化学制品制造业</v>
      </c>
      <c r="G497" s="16" t="str">
        <f>[1]!s_info_industry_csrc2023(A497,"",1)</f>
        <v>制造业</v>
      </c>
      <c r="H497" s="16">
        <f>[1]!s_is(A497,83,"FY","YTD","20251231",1,"",100000000)</f>
        <v>259.87541896570002</v>
      </c>
      <c r="I497" s="16">
        <f>[1]!s_is(A497,83,"FY","YTD","20241231",1,"",100000000)</f>
        <v>275.38748479669999</v>
      </c>
      <c r="J497" s="16">
        <f t="shared" si="21"/>
        <v>-5.6328143751526949E-2</v>
      </c>
      <c r="K497" s="16">
        <f>[1]!s_is(A497,61,"FY","YTD","20251231",1,"",100000000)</f>
        <v>12.4456589088</v>
      </c>
      <c r="L497" s="16">
        <f>[1]!s_is(A497,61,"FY","YTD","20241231",1,"",100000000)</f>
        <v>21.685853260100004</v>
      </c>
      <c r="M497" s="16">
        <f t="shared" si="22"/>
        <v>-0.42609318805551083</v>
      </c>
      <c r="N497" s="16">
        <f>[1]!s_fa_roe(A497,"20251231")</f>
        <v>5.4246999999999996</v>
      </c>
      <c r="O497" s="16">
        <f>[1]!s_stmnote_rdexp(A497,"20251231",1,10000)</f>
        <v>113400.62043</v>
      </c>
      <c r="P497" s="20">
        <f t="shared" si="23"/>
        <v>4.3636532028051227E-2</v>
      </c>
      <c r="Q497" s="16">
        <f>[1]!s_margin_tradingbalance(A497,"",10000)</f>
        <v>67591.233300000007</v>
      </c>
      <c r="R497" s="16">
        <f>[1]!s_margin_seclendingbalance(A497,"",10000)</f>
        <v>213.93360000000001</v>
      </c>
      <c r="S497" s="17">
        <f>[1]!s_val_ev(A497,"",100000000)</f>
        <v>406.0374439368</v>
      </c>
      <c r="T497" s="17">
        <f>[1]!share_freesharesmv(A497,"",100000000)</f>
        <v>267.99356605059995</v>
      </c>
      <c r="U497" s="17">
        <f>[1]!s_dq_amount_btin(A497,E497,100000000)</f>
        <v>17.728984749999999</v>
      </c>
      <c r="V497" s="17">
        <f>[1]!s_dq_turn(A497,E497)</f>
        <v>5.3286907598448092</v>
      </c>
      <c r="W497" s="2">
        <f>[1]!s_pq_amount(A497,"20260101","",100000000)</f>
        <v>665.72449854000001</v>
      </c>
      <c r="X497" s="2">
        <f>[1]!s_pq_avgamount(A497,"20260101","",100000000)</f>
        <v>6.0520408958181822</v>
      </c>
      <c r="Y497" s="17">
        <f>[1]!s_ipo_dilutedpe(A497)</f>
        <v>33.479999999999997</v>
      </c>
      <c r="Z497" s="12">
        <f>[1]!s_ipo_collection_total(A497,100000000)</f>
        <v>13.2</v>
      </c>
      <c r="AA497" s="2">
        <f>[1]!s_val_pe_ttm(A497,E497)</f>
        <v>54.468799591064453</v>
      </c>
      <c r="AB497" s="5">
        <f>[1]!s_info_zjtxornot1(A497,"")</f>
        <v>1</v>
      </c>
      <c r="AC497" s="22" t="str">
        <f>[1]!s_info_nature1(A497,"")</f>
        <v>民营企业</v>
      </c>
      <c r="AD497" s="6" t="str">
        <f>[1]!s_info_city(A497)</f>
        <v>焦作市</v>
      </c>
      <c r="AE497" s="6" t="str">
        <f>[1]!s_info_province(A497)</f>
        <v>河南省</v>
      </c>
      <c r="AF497">
        <v>113.238266</v>
      </c>
      <c r="AG497">
        <v>35.239040000000003</v>
      </c>
    </row>
    <row r="498" spans="1:33" x14ac:dyDescent="0.3">
      <c r="A498" s="12" t="s">
        <v>1613</v>
      </c>
      <c r="B498" s="12" t="s">
        <v>1614</v>
      </c>
      <c r="C498" s="16" t="str">
        <f>[1]!s_info_mkt(A498)</f>
        <v>创业板</v>
      </c>
      <c r="D498" s="16" t="str">
        <f>[1]!s_ipo_listeddate(A498)</f>
        <v>2022-12-30</v>
      </c>
      <c r="E498" s="16" t="str">
        <f>[1]!lastradeday_s("000002","")</f>
        <v>2026-06-22</v>
      </c>
      <c r="F498" s="16" t="str">
        <f>[1]!s_info_industry_csrc2023(A498,"",3)</f>
        <v>专业技术服务业</v>
      </c>
      <c r="G498" s="16" t="str">
        <f>[1]!s_info_industry_csrc2023(A498,"",1)</f>
        <v>科学研究和技术服务业</v>
      </c>
      <c r="H498" s="16">
        <f>[1]!s_is(A498,83,"FY","YTD","20251231",1,"",100000000)</f>
        <v>28.6652643756</v>
      </c>
      <c r="I498" s="16">
        <f>[1]!s_is(A498,83,"FY","YTD","20241231",1,"",100000000)</f>
        <v>7.8045840525000001</v>
      </c>
      <c r="J498" s="16">
        <f t="shared" si="21"/>
        <v>2.6728753489966977</v>
      </c>
      <c r="K498" s="16">
        <f>[1]!s_is(A498,61,"FY","YTD","20251231",1,"",100000000)</f>
        <v>4.0275345998000001</v>
      </c>
      <c r="L498" s="16">
        <f>[1]!s_is(A498,61,"FY","YTD","20241231",1,"",100000000)</f>
        <v>1.0887557422</v>
      </c>
      <c r="M498" s="16">
        <f t="shared" si="22"/>
        <v>2.6992085953656977</v>
      </c>
      <c r="N498" s="16">
        <f>[1]!s_fa_roe(A498,"20251231")</f>
        <v>11.7247</v>
      </c>
      <c r="O498" s="16">
        <f>[1]!s_stmnote_rdexp(A498,"20251231",1,10000)</f>
        <v>17814.699188999999</v>
      </c>
      <c r="P498" s="20">
        <f t="shared" si="23"/>
        <v>6.2147339566014786E-2</v>
      </c>
      <c r="Q498" s="16">
        <f>[1]!s_margin_tradingbalance(A498,"",10000)</f>
        <v>70176.620500000005</v>
      </c>
      <c r="R498" s="16">
        <f>[1]!s_margin_seclendingbalance(A498,"",10000)</f>
        <v>330.75599999999997</v>
      </c>
      <c r="S498" s="17">
        <f>[1]!s_val_ev(A498,"",100000000)</f>
        <v>379.45591562199996</v>
      </c>
      <c r="T498" s="17">
        <f>[1]!share_freesharesmv(A498,"",100000000)</f>
        <v>84.129118769000002</v>
      </c>
      <c r="U498" s="17">
        <f>[1]!s_dq_amount_btin(A498,E498,100000000)</f>
        <v>20.516017569999999</v>
      </c>
      <c r="V498" s="17">
        <f>[1]!s_dq_turn(A498,E498)</f>
        <v>10.650773231278142</v>
      </c>
      <c r="W498" s="2">
        <f>[1]!s_pq_amount(A498,"20260101","",100000000)</f>
        <v>612.48350616000005</v>
      </c>
      <c r="X498" s="2">
        <f>[1]!s_pq_avgamount(A498,"20260101","",100000000)</f>
        <v>5.568031874181818</v>
      </c>
      <c r="Y498" s="17">
        <f>[1]!s_ipo_dilutedpe(A498)</f>
        <v>35.9</v>
      </c>
      <c r="Z498" s="12">
        <f>[1]!s_ipo_collection_total(A498,100000000)</f>
        <v>7.17408</v>
      </c>
      <c r="AA498" s="2">
        <f>[1]!s_val_pe_ttm(A498,E498)</f>
        <v>80.604438781738281</v>
      </c>
      <c r="AB498" s="5">
        <f>[1]!s_info_zjtxornot1(A498,"")</f>
        <v>1</v>
      </c>
      <c r="AC498" s="22" t="str">
        <f>[1]!s_info_nature1(A498,"")</f>
        <v>公众企业</v>
      </c>
      <c r="AD498" s="6" t="str">
        <f>[1]!s_info_city(A498)</f>
        <v>铜陵市</v>
      </c>
      <c r="AE498" s="6" t="str">
        <f>[1]!s_info_province(A498)</f>
        <v>安徽省</v>
      </c>
      <c r="AF498">
        <v>117.816576</v>
      </c>
      <c r="AG498">
        <v>30.929935</v>
      </c>
    </row>
    <row r="499" spans="1:33" x14ac:dyDescent="0.3">
      <c r="A499" s="12" t="s">
        <v>1615</v>
      </c>
      <c r="B499" s="12" t="s">
        <v>1616</v>
      </c>
      <c r="C499" s="16" t="str">
        <f>[1]!s_info_mkt(A499)</f>
        <v>主板</v>
      </c>
      <c r="D499" s="16" t="str">
        <f>[1]!s_ipo_listeddate(A499)</f>
        <v>1998-03-03</v>
      </c>
      <c r="E499" s="16" t="str">
        <f>[1]!lastradeday_s("000002","")</f>
        <v>2026-06-22</v>
      </c>
      <c r="F499" s="16" t="str">
        <f>[1]!s_info_industry_csrc2023(A499,"",3)</f>
        <v>生态保护和环境治理业</v>
      </c>
      <c r="G499" s="16" t="str">
        <f>[1]!s_info_industry_csrc2023(A499,"",1)</f>
        <v>水利、环境和公共设施管理业</v>
      </c>
      <c r="H499" s="16">
        <f>[1]!s_is(A499,83,"FY","YTD","20251231",1,"",100000000)</f>
        <v>14.465698623699998</v>
      </c>
      <c r="I499" s="16">
        <f>[1]!s_is(A499,83,"FY","YTD","20241231",1,"",100000000)</f>
        <v>14.490721562999999</v>
      </c>
      <c r="J499" s="16">
        <f t="shared" si="21"/>
        <v>-1.7268249335418151E-3</v>
      </c>
      <c r="K499" s="16">
        <f>[1]!s_is(A499,61,"FY","YTD","20251231",1,"",100000000)</f>
        <v>0.3029860815</v>
      </c>
      <c r="L499" s="16">
        <f>[1]!s_is(A499,61,"FY","YTD","20241231",1,"",100000000)</f>
        <v>0.1303764449</v>
      </c>
      <c r="M499" s="16">
        <f t="shared" si="22"/>
        <v>1.3239326837941721</v>
      </c>
      <c r="N499" s="16">
        <f>[1]!s_fa_roe(A499,"20251231")</f>
        <v>2.1080000000000001</v>
      </c>
      <c r="O499" s="16">
        <f>[1]!s_stmnote_rdexp(A499,"20251231",1,10000)</f>
        <v>362.617999</v>
      </c>
      <c r="P499" s="20">
        <f t="shared" si="23"/>
        <v>2.5067437697471576E-3</v>
      </c>
      <c r="Q499" s="16">
        <f>[1]!s_margin_tradingbalance(A499,"",10000)</f>
        <v>0</v>
      </c>
      <c r="R499" s="16">
        <f>[1]!s_margin_seclendingbalance(A499,"",10000)</f>
        <v>0</v>
      </c>
      <c r="S499" s="17">
        <f>[1]!s_val_ev(A499,"",100000000)</f>
        <v>34.412656091399995</v>
      </c>
      <c r="T499" s="17">
        <f>[1]!share_freesharesmv(A499,"",100000000)</f>
        <v>23.368434726599997</v>
      </c>
      <c r="U499" s="17">
        <f>[1]!s_dq_amount_btin(A499,E499,100000000)</f>
        <v>1.51451867</v>
      </c>
      <c r="V499" s="17">
        <f>[1]!s_dq_turn(A499,E499)</f>
        <v>4.5645132195553346</v>
      </c>
      <c r="W499" s="2">
        <f>[1]!s_pq_amount(A499,"20260101","",100000000)</f>
        <v>204.21013787999999</v>
      </c>
      <c r="X499" s="2">
        <f>[1]!s_pq_avgamount(A499,"20260101","",100000000)</f>
        <v>1.8564557989090911</v>
      </c>
      <c r="Y499" s="17">
        <f>[1]!s_ipo_dilutedpe(A499)</f>
        <v>0</v>
      </c>
      <c r="Z499" s="12">
        <f>[1]!s_ipo_collection_total(A499,100000000)</f>
        <v>0</v>
      </c>
      <c r="AA499" s="2">
        <f>[1]!s_val_pe_ttm(A499,E499)</f>
        <v>75.181800842285156</v>
      </c>
      <c r="AB499" s="5">
        <f>[1]!s_info_zjtxornot1(A499,"")</f>
        <v>0</v>
      </c>
      <c r="AC499" s="22" t="str">
        <f>[1]!s_info_nature1(A499,"")</f>
        <v>地方国有企业</v>
      </c>
      <c r="AD499" s="6" t="str">
        <f>[1]!s_info_city(A499)</f>
        <v>南充市</v>
      </c>
      <c r="AE499" s="6" t="str">
        <f>[1]!s_info_province(A499)</f>
        <v>四川省</v>
      </c>
      <c r="AF499">
        <v>106.08297399999999</v>
      </c>
      <c r="AG499">
        <v>30.795280999999999</v>
      </c>
    </row>
    <row r="500" spans="1:33" x14ac:dyDescent="0.3">
      <c r="A500" s="12" t="s">
        <v>1617</v>
      </c>
      <c r="B500" s="12" t="s">
        <v>1618</v>
      </c>
      <c r="C500" s="16" t="str">
        <f>[1]!s_info_mkt(A500)</f>
        <v>创业板</v>
      </c>
      <c r="D500" s="16" t="str">
        <f>[1]!s_ipo_listeddate(A500)</f>
        <v>2016-03-03</v>
      </c>
      <c r="E500" s="16" t="str">
        <f>[1]!lastradeday_s("000002","")</f>
        <v>2026-06-22</v>
      </c>
      <c r="F500" s="16" t="str">
        <f>[1]!s_info_industry_csrc2023(A500,"",3)</f>
        <v>计算机、通信和其他电子设备制造业</v>
      </c>
      <c r="G500" s="16" t="str">
        <f>[1]!s_info_industry_csrc2023(A500,"",1)</f>
        <v>制造业</v>
      </c>
      <c r="H500" s="16">
        <f>[1]!s_is(A500,83,"FY","YTD","20251231",1,"",100000000)</f>
        <v>248.4185484022</v>
      </c>
      <c r="I500" s="16">
        <f>[1]!s_is(A500,83,"FY","YTD","20241231",1,"",100000000)</f>
        <v>86.4683113432</v>
      </c>
      <c r="J500" s="16">
        <f t="shared" si="21"/>
        <v>1.8729432151878842</v>
      </c>
      <c r="K500" s="16">
        <f>[1]!s_is(A500,61,"FY","YTD","20251231",1,"",100000000)</f>
        <v>95.319227301699996</v>
      </c>
      <c r="L500" s="16">
        <f>[1]!s_is(A500,61,"FY","YTD","20241231",1,"",100000000)</f>
        <v>28.378136243699998</v>
      </c>
      <c r="M500" s="16">
        <f t="shared" si="22"/>
        <v>2.3588966690108499</v>
      </c>
      <c r="N500" s="16">
        <f>[1]!s_fa_roe(A500,"20251231")</f>
        <v>72.621300000000005</v>
      </c>
      <c r="O500" s="16">
        <f>[1]!s_stmnote_rdexp(A500,"20251231",1,10000)</f>
        <v>70214.384824000008</v>
      </c>
      <c r="P500" s="20">
        <f t="shared" si="23"/>
        <v>2.8264550000638433E-2</v>
      </c>
      <c r="Q500" s="16">
        <f>[1]!s_margin_tradingbalance(A500,"",10000)</f>
        <v>2476046.6984000001</v>
      </c>
      <c r="R500" s="16">
        <f>[1]!s_margin_seclendingbalance(A500,"",10000)</f>
        <v>13098.651099999999</v>
      </c>
      <c r="S500" s="17">
        <f>[1]!s_val_ev(A500,"",100000000)</f>
        <v>8086.2704901948</v>
      </c>
      <c r="T500" s="17">
        <f>[1]!share_freesharesmv(A500,"",100000000)</f>
        <v>7004.6457589955007</v>
      </c>
      <c r="U500" s="17">
        <f>[1]!s_dq_amount_btin(A500,E500,100000000)</f>
        <v>263.06289047000001</v>
      </c>
      <c r="V500" s="17">
        <f>[1]!s_dq_turn(A500,E500)</f>
        <v>3.6285963937464829</v>
      </c>
      <c r="W500" s="2">
        <f>[1]!s_pq_amount(A500,"20260101","",100000000)</f>
        <v>22626.508762019999</v>
      </c>
      <c r="X500" s="2">
        <f>[1]!s_pq_avgamount(A500,"20260101","",100000000)</f>
        <v>205.69553420018181</v>
      </c>
      <c r="Y500" s="17">
        <f>[1]!s_ipo_dilutedpe(A500)</f>
        <v>18.579999999999998</v>
      </c>
      <c r="Z500" s="12">
        <f>[1]!s_ipo_collection_total(A500,100000000)</f>
        <v>4.1651800000000003</v>
      </c>
      <c r="AA500" s="2">
        <f>[1]!s_val_pe_ttm(A500,E500)</f>
        <v>75.2938232421875</v>
      </c>
      <c r="AB500" s="5">
        <f>[1]!s_info_zjtxornot1(A500,"")</f>
        <v>0</v>
      </c>
      <c r="AC500" s="22" t="str">
        <f>[1]!s_info_nature1(A500,"")</f>
        <v>民营企业</v>
      </c>
      <c r="AD500" s="6" t="str">
        <f>[1]!s_info_city(A500)</f>
        <v>成都市</v>
      </c>
      <c r="AE500" s="6" t="str">
        <f>[1]!s_info_province(A500)</f>
        <v>四川省</v>
      </c>
      <c r="AF500">
        <v>104.065735</v>
      </c>
      <c r="AG500">
        <v>30.659462000000001</v>
      </c>
    </row>
    <row r="501" spans="1:33" x14ac:dyDescent="0.3">
      <c r="A501" s="12" t="s">
        <v>1619</v>
      </c>
      <c r="B501" s="12" t="s">
        <v>1620</v>
      </c>
      <c r="C501" s="16" t="str">
        <f>[1]!s_info_mkt(A501)</f>
        <v>科创板</v>
      </c>
      <c r="D501" s="16" t="str">
        <f>[1]!s_ipo_listeddate(A501)</f>
        <v>2020-02-21</v>
      </c>
      <c r="E501" s="16" t="str">
        <f>[1]!lastradeday_s("000002","")</f>
        <v>2026-06-22</v>
      </c>
      <c r="F501" s="16" t="str">
        <f>[1]!s_info_industry_csrc2023(A501,"",3)</f>
        <v>医药制造业</v>
      </c>
      <c r="G501" s="16" t="str">
        <f>[1]!s_info_industry_csrc2023(A501,"",1)</f>
        <v>制造业</v>
      </c>
      <c r="H501" s="16">
        <f>[1]!s_is(A501,83,"FY","YTD","20251231",1,"",100000000)</f>
        <v>9.352171117100001</v>
      </c>
      <c r="I501" s="16">
        <f>[1]!s_is(A501,83,"FY","YTD","20241231",1,"",100000000)</f>
        <v>7.4316606008999999</v>
      </c>
      <c r="J501" s="16">
        <f t="shared" si="21"/>
        <v>0.25842279664486023</v>
      </c>
      <c r="K501" s="16">
        <f>[1]!s_is(A501,61,"FY","YTD","20251231",1,"",100000000)</f>
        <v>-3.3194082374999998</v>
      </c>
      <c r="L501" s="16">
        <f>[1]!s_is(A501,61,"FY","YTD","20241231",1,"",100000000)</f>
        <v>-5.1030380736999996</v>
      </c>
      <c r="M501" s="16">
        <f t="shared" si="22"/>
        <v>0.34952312924970291</v>
      </c>
      <c r="N501" s="16">
        <f>[1]!s_fa_roe(A501,"20251231")</f>
        <v>-61.236899999999999</v>
      </c>
      <c r="O501" s="16">
        <f>[1]!s_stmnote_rdexp(A501,"20251231",1,10000)</f>
        <v>80015.378191999989</v>
      </c>
      <c r="P501" s="20">
        <f t="shared" si="23"/>
        <v>0.85558077573768587</v>
      </c>
      <c r="Q501" s="16">
        <f>[1]!s_margin_tradingbalance(A501,"",10000)</f>
        <v>18926.096600000001</v>
      </c>
      <c r="R501" s="16">
        <f>[1]!s_margin_seclendingbalance(A501,"",10000)</f>
        <v>86.402100000000004</v>
      </c>
      <c r="S501" s="17">
        <f>[1]!s_val_ev(A501,"",100000000)</f>
        <v>69.606847999999985</v>
      </c>
      <c r="T501" s="17">
        <f>[1]!share_freesharesmv(A501,"",100000000)</f>
        <v>27.300338158300001</v>
      </c>
      <c r="U501" s="17">
        <f>[1]!s_dq_amount_btin(A501,E501,100000000)</f>
        <v>0.72291026000000003</v>
      </c>
      <c r="V501" s="17">
        <f>[1]!s_dq_turn(A501,E501)</f>
        <v>1.0631716093508501</v>
      </c>
      <c r="W501" s="2">
        <f>[1]!s_pq_amount(A501,"20260101","",100000000)</f>
        <v>64.310562289999993</v>
      </c>
      <c r="X501" s="2">
        <f>[1]!s_pq_avgamount(A501,"20260101","",100000000)</f>
        <v>0.58464147536363642</v>
      </c>
      <c r="Y501" s="17">
        <f>[1]!s_ipo_dilutedpe(A501)</f>
        <v>0</v>
      </c>
      <c r="Z501" s="12">
        <f>[1]!s_ipo_collection_total(A501,100000000)</f>
        <v>19.655999999999999</v>
      </c>
      <c r="AA501" s="2">
        <f>[1]!s_val_pe_ttm(A501,E501)</f>
        <v>-17.82758903503418</v>
      </c>
      <c r="AB501" s="5">
        <f>[1]!s_info_zjtxornot1(A501,"")</f>
        <v>0</v>
      </c>
      <c r="AC501" s="22" t="str">
        <f>[1]!s_info_nature1(A501,"")</f>
        <v>民营企业</v>
      </c>
      <c r="AD501" s="6" t="str">
        <f>[1]!s_info_city(A501)</f>
        <v>广州市</v>
      </c>
      <c r="AE501" s="6" t="str">
        <f>[1]!s_info_province(A501)</f>
        <v>广东省</v>
      </c>
      <c r="AF501">
        <v>113.280637</v>
      </c>
      <c r="AG501">
        <v>23.125177999999998</v>
      </c>
    </row>
    <row r="502" spans="1:33" x14ac:dyDescent="0.3">
      <c r="A502" s="12" t="s">
        <v>1621</v>
      </c>
      <c r="B502" s="12" t="s">
        <v>1622</v>
      </c>
      <c r="C502" s="16" t="str">
        <f>[1]!s_info_mkt(A502)</f>
        <v>科创板</v>
      </c>
      <c r="D502" s="16" t="str">
        <f>[1]!s_ipo_listeddate(A502)</f>
        <v>2022-12-02</v>
      </c>
      <c r="E502" s="16" t="str">
        <f>[1]!lastradeday_s("000002","")</f>
        <v>2026-06-22</v>
      </c>
      <c r="F502" s="16" t="str">
        <f>[1]!s_info_industry_csrc2023(A502,"",3)</f>
        <v>计算机、通信和其他电子设备制造业</v>
      </c>
      <c r="G502" s="16" t="str">
        <f>[1]!s_info_industry_csrc2023(A502,"",1)</f>
        <v>制造业</v>
      </c>
      <c r="H502" s="16">
        <f>[1]!s_is(A502,83,"FY","YTD","20251231",1,"",100000000)</f>
        <v>5.5399037586000004</v>
      </c>
      <c r="I502" s="16">
        <f>[1]!s_is(A502,83,"FY","YTD","20241231",1,"",100000000)</f>
        <v>4.7320734176999997</v>
      </c>
      <c r="J502" s="16">
        <f t="shared" si="21"/>
        <v>0.17071382237612087</v>
      </c>
      <c r="K502" s="16">
        <f>[1]!s_is(A502,61,"FY","YTD","20251231",1,"",100000000)</f>
        <v>-0.43646658399999999</v>
      </c>
      <c r="L502" s="16">
        <f>[1]!s_is(A502,61,"FY","YTD","20241231",1,"",100000000)</f>
        <v>0.42119864030000004</v>
      </c>
      <c r="M502" s="16">
        <f t="shared" si="22"/>
        <v>-2.0362487962665914</v>
      </c>
      <c r="N502" s="16">
        <f>[1]!s_fa_roe(A502,"20251231")</f>
        <v>-2.3683000000000001</v>
      </c>
      <c r="O502" s="16">
        <f>[1]!s_stmnote_rdexp(A502,"20251231",1,10000)</f>
        <v>16822.802199999998</v>
      </c>
      <c r="P502" s="20">
        <f t="shared" si="23"/>
        <v>0.30366596484433006</v>
      </c>
      <c r="Q502" s="16">
        <f>[1]!s_margin_tradingbalance(A502,"",10000)</f>
        <v>8002.9447</v>
      </c>
      <c r="R502" s="16">
        <f>[1]!s_margin_seclendingbalance(A502,"",10000)</f>
        <v>0</v>
      </c>
      <c r="S502" s="17">
        <f>[1]!s_val_ev(A502,"",100000000)</f>
        <v>41.156712871499998</v>
      </c>
      <c r="T502" s="17">
        <f>[1]!share_freesharesmv(A502,"",100000000)</f>
        <v>19.084710616799999</v>
      </c>
      <c r="U502" s="17">
        <f>[1]!s_dq_amount_btin(A502,E502,100000000)</f>
        <v>0.37497045000000001</v>
      </c>
      <c r="V502" s="17">
        <f>[1]!s_dq_turn(A502,E502)</f>
        <v>0.92356998974437732</v>
      </c>
      <c r="W502" s="2">
        <f>[1]!s_pq_amount(A502,"20260101","",100000000)</f>
        <v>41.50030186</v>
      </c>
      <c r="X502" s="2">
        <f>[1]!s_pq_avgamount(A502,"20260101","",100000000)</f>
        <v>0.37727547145454549</v>
      </c>
      <c r="Y502" s="17">
        <f>[1]!s_ipo_dilutedpe(A502)</f>
        <v>83.82</v>
      </c>
      <c r="Z502" s="12">
        <f>[1]!s_ipo_collection_total(A502,100000000)</f>
        <v>15.099546</v>
      </c>
      <c r="AA502" s="2">
        <f>[1]!s_val_pe_ttm(A502,E502)</f>
        <v>-127.61761474609375</v>
      </c>
      <c r="AB502" s="5">
        <f>[1]!s_info_zjtxornot1(A502,"")</f>
        <v>1</v>
      </c>
      <c r="AC502" s="22" t="str">
        <f>[1]!s_info_nature1(A502,"")</f>
        <v>民营企业</v>
      </c>
      <c r="AD502" s="6" t="str">
        <f>[1]!s_info_city(A502)</f>
        <v>北京市</v>
      </c>
      <c r="AE502" s="6" t="str">
        <f>[1]!s_info_province(A502)</f>
        <v>北京</v>
      </c>
      <c r="AF502">
        <v>116.40528500000001</v>
      </c>
      <c r="AG502">
        <v>39.904989</v>
      </c>
    </row>
    <row r="503" spans="1:33" x14ac:dyDescent="0.3">
      <c r="A503" s="12" t="s">
        <v>1623</v>
      </c>
      <c r="B503" s="12" t="s">
        <v>1624</v>
      </c>
      <c r="C503" s="16" t="str">
        <f>[1]!s_info_mkt(A503)</f>
        <v>主板</v>
      </c>
      <c r="D503" s="16" t="str">
        <f>[1]!s_ipo_listeddate(A503)</f>
        <v>2020-08-25</v>
      </c>
      <c r="E503" s="16" t="str">
        <f>[1]!lastradeday_s("000002","")</f>
        <v>2026-06-22</v>
      </c>
      <c r="F503" s="16" t="str">
        <f>[1]!s_info_industry_csrc2023(A503,"",3)</f>
        <v>橡胶和塑料制品业</v>
      </c>
      <c r="G503" s="16" t="str">
        <f>[1]!s_info_industry_csrc2023(A503,"",1)</f>
        <v>制造业</v>
      </c>
      <c r="H503" s="16">
        <f>[1]!s_is(A503,83,"FY","YTD","20251231",1,"",100000000)</f>
        <v>3.1838685274</v>
      </c>
      <c r="I503" s="16">
        <f>[1]!s_is(A503,83,"FY","YTD","20241231",1,"",100000000)</f>
        <v>3.4230220494000001</v>
      </c>
      <c r="J503" s="16">
        <f t="shared" si="21"/>
        <v>-6.9866193833580392E-2</v>
      </c>
      <c r="K503" s="16">
        <f>[1]!s_is(A503,61,"FY","YTD","20251231",1,"",100000000)</f>
        <v>0.26146610059999997</v>
      </c>
      <c r="L503" s="16">
        <f>[1]!s_is(A503,61,"FY","YTD","20241231",1,"",100000000)</f>
        <v>0.33066025600000004</v>
      </c>
      <c r="M503" s="16">
        <f t="shared" si="22"/>
        <v>-0.20926057530179878</v>
      </c>
      <c r="N503" s="16">
        <f>[1]!s_fa_roe(A503,"20251231")</f>
        <v>3.2035</v>
      </c>
      <c r="O503" s="16">
        <f>[1]!s_stmnote_rdexp(A503,"20251231",1,10000)</f>
        <v>2175.9833629999998</v>
      </c>
      <c r="P503" s="20">
        <f t="shared" si="23"/>
        <v>6.8344008060437847E-2</v>
      </c>
      <c r="Q503" s="16">
        <f>[1]!s_margin_tradingbalance(A503,"",10000)</f>
        <v>0</v>
      </c>
      <c r="R503" s="16">
        <f>[1]!s_margin_seclendingbalance(A503,"",10000)</f>
        <v>0</v>
      </c>
      <c r="S503" s="17">
        <f>[1]!s_val_ev(A503,"",100000000)</f>
        <v>105.065088</v>
      </c>
      <c r="T503" s="17">
        <f>[1]!share_freesharesmv(A503,"",100000000)</f>
        <v>26.2661144964</v>
      </c>
      <c r="U503" s="17">
        <f>[1]!s_dq_amount_btin(A503,E503,100000000)</f>
        <v>1.11285539</v>
      </c>
      <c r="V503" s="17">
        <f>[1]!s_dq_turn(A503,E503)</f>
        <v>1.0554146778042959</v>
      </c>
      <c r="W503" s="2">
        <f>[1]!s_pq_amount(A503,"20260101","",100000000)</f>
        <v>281.23502661999999</v>
      </c>
      <c r="X503" s="2">
        <f>[1]!s_pq_avgamount(A503,"20260101","",100000000)</f>
        <v>2.6784288249523809</v>
      </c>
      <c r="Y503" s="17">
        <f>[1]!s_ipo_dilutedpe(A503)</f>
        <v>22.99</v>
      </c>
      <c r="Z503" s="12">
        <f>[1]!s_ipo_collection_total(A503,100000000)</f>
        <v>4.2436319999999998</v>
      </c>
      <c r="AA503" s="2">
        <f>[1]!s_val_pe_ttm(A503,E503)</f>
        <v>698.51129150390625</v>
      </c>
      <c r="AB503" s="5">
        <f>[1]!s_info_zjtxornot1(A503,"")</f>
        <v>0</v>
      </c>
      <c r="AC503" s="22" t="str">
        <f>[1]!s_info_nature1(A503,"")</f>
        <v>民营企业</v>
      </c>
      <c r="AD503" s="6" t="str">
        <f>[1]!s_info_city(A503)</f>
        <v>宁波市</v>
      </c>
      <c r="AE503" s="6" t="str">
        <f>[1]!s_info_province(A503)</f>
        <v>浙江省</v>
      </c>
      <c r="AF503">
        <v>121.549792</v>
      </c>
      <c r="AG503">
        <v>29.868387999999999</v>
      </c>
    </row>
    <row r="504" spans="1:33" x14ac:dyDescent="0.3">
      <c r="A504" s="12" t="s">
        <v>1625</v>
      </c>
      <c r="B504" s="12" t="s">
        <v>1626</v>
      </c>
      <c r="C504" s="16" t="str">
        <f>[1]!s_info_mkt(A504)</f>
        <v>创业板</v>
      </c>
      <c r="D504" s="16" t="str">
        <f>[1]!s_ipo_listeddate(A504)</f>
        <v>2017-04-21</v>
      </c>
      <c r="E504" s="16" t="str">
        <f>[1]!lastradeday_s("000002","")</f>
        <v>2026-06-22</v>
      </c>
      <c r="F504" s="16" t="str">
        <f>[1]!s_info_industry_csrc2023(A504,"",3)</f>
        <v>非金属矿物制品业</v>
      </c>
      <c r="G504" s="16" t="str">
        <f>[1]!s_info_industry_csrc2023(A504,"",1)</f>
        <v>制造业</v>
      </c>
      <c r="H504" s="16">
        <f>[1]!s_is(A504,83,"FY","YTD","20251231",1,"",100000000)</f>
        <v>2.2821493589999999</v>
      </c>
      <c r="I504" s="16">
        <f>[1]!s_is(A504,83,"FY","YTD","20241231",1,"",100000000)</f>
        <v>3.4882832611999999</v>
      </c>
      <c r="J504" s="16">
        <f t="shared" si="21"/>
        <v>-0.34576719030124847</v>
      </c>
      <c r="K504" s="16">
        <f>[1]!s_is(A504,61,"FY","YTD","20251231",1,"",100000000)</f>
        <v>-1.5906528569</v>
      </c>
      <c r="L504" s="16">
        <f>[1]!s_is(A504,61,"FY","YTD","20241231",1,"",100000000)</f>
        <v>-1.4093841877000002</v>
      </c>
      <c r="M504" s="16">
        <f t="shared" si="22"/>
        <v>-0.12861551220878636</v>
      </c>
      <c r="N504" s="16">
        <f>[1]!s_fa_roe(A504,"20251231")</f>
        <v>-27.487400000000001</v>
      </c>
      <c r="O504" s="16">
        <f>[1]!s_stmnote_rdexp(A504,"20251231",1,10000)</f>
        <v>2314.0666660000002</v>
      </c>
      <c r="P504" s="20">
        <f t="shared" si="23"/>
        <v>0.10139856345835252</v>
      </c>
      <c r="Q504" s="16">
        <f>[1]!s_margin_tradingbalance(A504,"",10000)</f>
        <v>0</v>
      </c>
      <c r="R504" s="16">
        <f>[1]!s_margin_seclendingbalance(A504,"",10000)</f>
        <v>0</v>
      </c>
      <c r="S504" s="17">
        <f>[1]!s_val_ev(A504,"",100000000)</f>
        <v>35.953804439599999</v>
      </c>
      <c r="T504" s="17">
        <f>[1]!share_freesharesmv(A504,"",100000000)</f>
        <v>21.672389000799999</v>
      </c>
      <c r="U504" s="17">
        <f>[1]!s_dq_amount_btin(A504,E504,100000000)</f>
        <v>5.8438214799999999</v>
      </c>
      <c r="V504" s="17">
        <f>[1]!s_dq_turn(A504,E504)</f>
        <v>23.102046241993769</v>
      </c>
      <c r="W504" s="2">
        <f>[1]!s_pq_amount(A504,"20260101","",100000000)</f>
        <v>162.48377066</v>
      </c>
      <c r="X504" s="2">
        <f>[1]!s_pq_avgamount(A504,"20260101","",100000000)</f>
        <v>1.4771251878181819</v>
      </c>
      <c r="Y504" s="17">
        <f>[1]!s_ipo_dilutedpe(A504)</f>
        <v>22.99</v>
      </c>
      <c r="Z504" s="12">
        <f>[1]!s_ipo_collection_total(A504,100000000)</f>
        <v>1.9487000000000001</v>
      </c>
      <c r="AA504" s="2">
        <f>[1]!s_val_pe_ttm(A504,E504)</f>
        <v>-22.954328536987305</v>
      </c>
      <c r="AB504" s="5">
        <f>[1]!s_info_zjtxornot1(A504,"")</f>
        <v>1</v>
      </c>
      <c r="AC504" s="22" t="str">
        <f>[1]!s_info_nature1(A504,"")</f>
        <v>民营企业</v>
      </c>
      <c r="AD504" s="6" t="str">
        <f>[1]!s_info_city(A504)</f>
        <v>南京市</v>
      </c>
      <c r="AE504" s="6" t="str">
        <f>[1]!s_info_province(A504)</f>
        <v>江苏省</v>
      </c>
      <c r="AF504">
        <v>118.767413</v>
      </c>
      <c r="AG504">
        <v>32.041544000000002</v>
      </c>
    </row>
    <row r="505" spans="1:33" x14ac:dyDescent="0.3">
      <c r="A505" s="12" t="s">
        <v>1627</v>
      </c>
      <c r="B505" s="12" t="s">
        <v>1628</v>
      </c>
      <c r="C505" s="16" t="str">
        <f>[1]!s_info_mkt(A505)</f>
        <v>主板</v>
      </c>
      <c r="D505" s="16" t="str">
        <f>[1]!s_ipo_listeddate(A505)</f>
        <v>2016-10-21</v>
      </c>
      <c r="E505" s="16" t="str">
        <f>[1]!lastradeday_s("000002","")</f>
        <v>2026-06-22</v>
      </c>
      <c r="F505" s="16" t="str">
        <f>[1]!s_info_industry_csrc2023(A505,"",3)</f>
        <v>软件和信息技术服务业</v>
      </c>
      <c r="G505" s="16" t="str">
        <f>[1]!s_info_industry_csrc2023(A505,"",1)</f>
        <v>信息传输、软件和信息技术服务业</v>
      </c>
      <c r="H505" s="16">
        <f>[1]!s_is(A505,83,"FY","YTD","20251231",1,"",100000000)</f>
        <v>15.247992583</v>
      </c>
      <c r="I505" s="16">
        <f>[1]!s_is(A505,83,"FY","YTD","20241231",1,"",100000000)</f>
        <v>15.098224995799999</v>
      </c>
      <c r="J505" s="16">
        <f t="shared" si="21"/>
        <v>9.9195493007731006E-3</v>
      </c>
      <c r="K505" s="16">
        <f>[1]!s_is(A505,61,"FY","YTD","20251231",1,"",100000000)</f>
        <v>2.2560653876000001</v>
      </c>
      <c r="L505" s="16">
        <f>[1]!s_is(A505,61,"FY","YTD","20241231",1,"",100000000)</f>
        <v>1.9173434334000001</v>
      </c>
      <c r="M505" s="16">
        <f t="shared" si="22"/>
        <v>0.17666211921113617</v>
      </c>
      <c r="N505" s="16">
        <f>[1]!s_fa_roe(A505,"20251231")</f>
        <v>7.5045999999999999</v>
      </c>
      <c r="O505" s="16">
        <f>[1]!s_stmnote_rdexp(A505,"20251231",1,10000)</f>
        <v>39056.244406999998</v>
      </c>
      <c r="P505" s="20">
        <f t="shared" si="23"/>
        <v>0.25614023744046044</v>
      </c>
      <c r="Q505" s="16">
        <f>[1]!s_margin_tradingbalance(A505,"",10000)</f>
        <v>0</v>
      </c>
      <c r="R505" s="16">
        <f>[1]!s_margin_seclendingbalance(A505,"",10000)</f>
        <v>0</v>
      </c>
      <c r="S505" s="17">
        <f>[1]!s_val_ev(A505,"",100000000)</f>
        <v>128.6375814157</v>
      </c>
      <c r="T505" s="17">
        <f>[1]!share_freesharesmv(A505,"",100000000)</f>
        <v>94.223493063700005</v>
      </c>
      <c r="U505" s="17">
        <f>[1]!s_dq_amount_btin(A505,E505,100000000)</f>
        <v>18.906922049999999</v>
      </c>
      <c r="V505" s="17">
        <f>[1]!s_dq_turn(A505,E505)</f>
        <v>14.501178742173796</v>
      </c>
      <c r="W505" s="2">
        <f>[1]!s_pq_amount(A505,"20260101","",100000000)</f>
        <v>671.78541796000002</v>
      </c>
      <c r="X505" s="2">
        <f>[1]!s_pq_avgamount(A505,"20260101","",100000000)</f>
        <v>6.107140163272728</v>
      </c>
      <c r="Y505" s="17">
        <f>[1]!s_ipo_dilutedpe(A505)</f>
        <v>22.97</v>
      </c>
      <c r="Z505" s="12">
        <f>[1]!s_ipo_collection_total(A505,100000000)</f>
        <v>2.140606</v>
      </c>
      <c r="AA505" s="2">
        <f>[1]!s_val_pe_ttm(A505,E505)</f>
        <v>56.996620178222656</v>
      </c>
      <c r="AB505" s="5">
        <f>[1]!s_info_zjtxornot1(A505,"")</f>
        <v>1</v>
      </c>
      <c r="AC505" s="22" t="str">
        <f>[1]!s_info_nature1(A505,"")</f>
        <v>民营企业</v>
      </c>
      <c r="AD505" s="6" t="str">
        <f>[1]!s_info_city(A505)</f>
        <v>北京市</v>
      </c>
      <c r="AE505" s="6" t="str">
        <f>[1]!s_info_province(A505)</f>
        <v>北京</v>
      </c>
      <c r="AF505">
        <v>116.40528500000001</v>
      </c>
      <c r="AG505">
        <v>39.904989</v>
      </c>
    </row>
    <row r="506" spans="1:33" x14ac:dyDescent="0.3">
      <c r="A506" s="12" t="s">
        <v>1629</v>
      </c>
      <c r="B506" s="12" t="s">
        <v>1630</v>
      </c>
      <c r="C506" s="16" t="str">
        <f>[1]!s_info_mkt(A506)</f>
        <v>科创板</v>
      </c>
      <c r="D506" s="16" t="str">
        <f>[1]!s_ipo_listeddate(A506)</f>
        <v>2023-08-16</v>
      </c>
      <c r="E506" s="16" t="str">
        <f>[1]!lastradeday_s("000002","")</f>
        <v>2026-06-22</v>
      </c>
      <c r="F506" s="16" t="str">
        <f>[1]!s_info_industry_csrc2023(A506,"",3)</f>
        <v>计算机、通信和其他电子设备制造业</v>
      </c>
      <c r="G506" s="16" t="str">
        <f>[1]!s_info_industry_csrc2023(A506,"",1)</f>
        <v>制造业</v>
      </c>
      <c r="H506" s="16">
        <f>[1]!s_is(A506,83,"FY","YTD","20251231",1,"",100000000)</f>
        <v>5.3040711674000001</v>
      </c>
      <c r="I506" s="16">
        <f>[1]!s_is(A506,83,"FY","YTD","20241231",1,"",100000000)</f>
        <v>4.1286142962000003</v>
      </c>
      <c r="J506" s="16">
        <f t="shared" si="21"/>
        <v>0.28470978078090181</v>
      </c>
      <c r="K506" s="16">
        <f>[1]!s_is(A506,61,"FY","YTD","20251231",1,"",100000000)</f>
        <v>0.1575276967</v>
      </c>
      <c r="L506" s="16">
        <f>[1]!s_is(A506,61,"FY","YTD","20241231",1,"",100000000)</f>
        <v>-0.3305188771</v>
      </c>
      <c r="M506" s="16">
        <f t="shared" si="22"/>
        <v>1.4766072609291216</v>
      </c>
      <c r="N506" s="16">
        <f>[1]!s_fa_roe(A506,"20251231")</f>
        <v>1.6563000000000001</v>
      </c>
      <c r="O506" s="16">
        <f>[1]!s_stmnote_rdexp(A506,"20251231",1,10000)</f>
        <v>10903.458248000001</v>
      </c>
      <c r="P506" s="20">
        <f t="shared" si="23"/>
        <v>0.20556772154595282</v>
      </c>
      <c r="Q506" s="16">
        <f>[1]!s_margin_tradingbalance(A506,"",10000)</f>
        <v>17098.2608</v>
      </c>
      <c r="R506" s="16">
        <f>[1]!s_margin_seclendingbalance(A506,"",10000)</f>
        <v>0</v>
      </c>
      <c r="S506" s="17">
        <f>[1]!s_val_ev(A506,"",100000000)</f>
        <v>31.596883117800001</v>
      </c>
      <c r="T506" s="17">
        <f>[1]!share_freesharesmv(A506,"",100000000)</f>
        <v>15.127500257100001</v>
      </c>
      <c r="U506" s="17">
        <f>[1]!s_dq_amount_btin(A506,E506,100000000)</f>
        <v>0.50588169999999999</v>
      </c>
      <c r="V506" s="17">
        <f>[1]!s_dq_turn(A506,E506)</f>
        <v>3.3417075584760858</v>
      </c>
      <c r="W506" s="2">
        <f>[1]!s_pq_amount(A506,"20260101","",100000000)</f>
        <v>92.280450529999996</v>
      </c>
      <c r="X506" s="2">
        <f>[1]!s_pq_avgamount(A506,"20260101","",100000000)</f>
        <v>0.83891318663636361</v>
      </c>
      <c r="Y506" s="17">
        <f>[1]!s_ipo_dilutedpe(A506)</f>
        <v>143.58000000000001</v>
      </c>
      <c r="Z506" s="12">
        <f>[1]!s_ipo_collection_total(A506,100000000)</f>
        <v>7.8476999999999997</v>
      </c>
      <c r="AA506" s="2">
        <f>[1]!s_val_pe_ttm(A506,E506)</f>
        <v>167.14370727539063</v>
      </c>
      <c r="AB506" s="5">
        <f>[1]!s_info_zjtxornot1(A506,"")</f>
        <v>1</v>
      </c>
      <c r="AC506" s="22" t="str">
        <f>[1]!s_info_nature1(A506,"")</f>
        <v>民营企业</v>
      </c>
      <c r="AD506" s="6" t="str">
        <f>[1]!s_info_city(A506)</f>
        <v>上海市</v>
      </c>
      <c r="AE506" s="6" t="str">
        <f>[1]!s_info_province(A506)</f>
        <v>上海</v>
      </c>
      <c r="AF506">
        <v>121.472644</v>
      </c>
      <c r="AG506">
        <v>31.231705999999999</v>
      </c>
    </row>
    <row r="507" spans="1:33" x14ac:dyDescent="0.3">
      <c r="A507" s="12" t="s">
        <v>1631</v>
      </c>
      <c r="B507" s="12" t="s">
        <v>1632</v>
      </c>
      <c r="C507" s="16" t="str">
        <f>[1]!s_info_mkt(A507)</f>
        <v>科创板</v>
      </c>
      <c r="D507" s="16" t="str">
        <f>[1]!s_ipo_listeddate(A507)</f>
        <v>2021-07-05</v>
      </c>
      <c r="E507" s="16" t="str">
        <f>[1]!lastradeday_s("000002","")</f>
        <v>2026-06-22</v>
      </c>
      <c r="F507" s="16" t="str">
        <f>[1]!s_info_industry_csrc2023(A507,"",3)</f>
        <v>铁路、船舶、航空航天和其他运输设备制造业</v>
      </c>
      <c r="G507" s="16" t="str">
        <f>[1]!s_info_industry_csrc2023(A507,"",1)</f>
        <v>制造业</v>
      </c>
      <c r="H507" s="16">
        <f>[1]!s_is(A507,83,"FY","YTD","20251231",1,"",100000000)</f>
        <v>20.336439771600002</v>
      </c>
      <c r="I507" s="16">
        <f>[1]!s_is(A507,83,"FY","YTD","20241231",1,"",100000000)</f>
        <v>18.053719657000002</v>
      </c>
      <c r="J507" s="16">
        <f t="shared" si="21"/>
        <v>0.12644043210867717</v>
      </c>
      <c r="K507" s="16">
        <f>[1]!s_is(A507,61,"FY","YTD","20251231",1,"",100000000)</f>
        <v>1.8597106218999999</v>
      </c>
      <c r="L507" s="16">
        <f>[1]!s_is(A507,61,"FY","YTD","20241231",1,"",100000000)</f>
        <v>1.8860911281999999</v>
      </c>
      <c r="M507" s="16">
        <f t="shared" si="22"/>
        <v>-1.398686728629934E-2</v>
      </c>
      <c r="N507" s="16">
        <f>[1]!s_fa_roe(A507,"20251231")</f>
        <v>9.7121999999999993</v>
      </c>
      <c r="O507" s="16">
        <f>[1]!s_stmnote_rdexp(A507,"20251231",1,10000)</f>
        <v>9866.994557</v>
      </c>
      <c r="P507" s="20">
        <f t="shared" si="23"/>
        <v>4.8518790249507365E-2</v>
      </c>
      <c r="Q507" s="16">
        <f>[1]!s_margin_tradingbalance(A507,"",10000)</f>
        <v>41796.991900000001</v>
      </c>
      <c r="R507" s="16">
        <f>[1]!s_margin_seclendingbalance(A507,"",10000)</f>
        <v>15.6433</v>
      </c>
      <c r="S507" s="17">
        <f>[1]!s_val_ev(A507,"",100000000)</f>
        <v>111.66469200500001</v>
      </c>
      <c r="T507" s="17">
        <f>[1]!share_freesharesmv(A507,"",100000000)</f>
        <v>86.084312182100007</v>
      </c>
      <c r="U507" s="17">
        <f>[1]!s_dq_amount_btin(A507,E507,100000000)</f>
        <v>4.5824437500000004</v>
      </c>
      <c r="V507" s="17">
        <f>[1]!s_dq_turn(A507,E507)</f>
        <v>4.1025972900143497</v>
      </c>
      <c r="W507" s="2">
        <f>[1]!s_pq_amount(A507,"20260101","",100000000)</f>
        <v>531.08068565999997</v>
      </c>
      <c r="X507" s="2">
        <f>[1]!s_pq_avgamount(A507,"20260101","",100000000)</f>
        <v>4.8280062332727267</v>
      </c>
      <c r="Y507" s="17">
        <f>[1]!s_ipo_dilutedpe(A507)</f>
        <v>22.86</v>
      </c>
      <c r="Z507" s="12">
        <f>[1]!s_ipo_collection_total(A507,100000000)</f>
        <v>4.0179999999999998</v>
      </c>
      <c r="AA507" s="2">
        <f>[1]!s_val_pe_ttm(A507,E507)</f>
        <v>55.964195251464844</v>
      </c>
      <c r="AB507" s="5">
        <f>[1]!s_info_zjtxornot1(A507,"")</f>
        <v>1</v>
      </c>
      <c r="AC507" s="22" t="str">
        <f>[1]!s_info_nature1(A507,"")</f>
        <v>民营企业</v>
      </c>
      <c r="AD507" s="6" t="str">
        <f>[1]!s_info_city(A507)</f>
        <v>贵阳市</v>
      </c>
      <c r="AE507" s="6" t="str">
        <f>[1]!s_info_province(A507)</f>
        <v>贵州省</v>
      </c>
      <c r="AF507">
        <v>106.71347799999999</v>
      </c>
      <c r="AG507">
        <v>26.578343</v>
      </c>
    </row>
    <row r="508" spans="1:33" x14ac:dyDescent="0.3">
      <c r="A508" s="12" t="s">
        <v>1633</v>
      </c>
      <c r="B508" s="12" t="s">
        <v>1634</v>
      </c>
      <c r="C508" s="16" t="str">
        <f>[1]!s_info_mkt(A508)</f>
        <v>科创板</v>
      </c>
      <c r="D508" s="16" t="str">
        <f>[1]!s_ipo_listeddate(A508)</f>
        <v>2026-02-10</v>
      </c>
      <c r="E508" s="16" t="str">
        <f>[1]!lastradeday_s("000002","")</f>
        <v>2026-06-22</v>
      </c>
      <c r="F508" s="16" t="str">
        <f>[1]!s_info_industry_csrc2023(A508,"",3)</f>
        <v>铁路、船舶、航空航天和其他运输设备制造业</v>
      </c>
      <c r="G508" s="16" t="str">
        <f>[1]!s_info_industry_csrc2023(A508,"",1)</f>
        <v>制造业</v>
      </c>
      <c r="H508" s="16">
        <f>[1]!s_is(A508,83,"FY","YTD","20251231",1,"",100000000)</f>
        <v>32.864693224299998</v>
      </c>
      <c r="I508" s="16">
        <f>[1]!s_is(A508,83,"FY","YTD","20241231",1,"",100000000)</f>
        <v>31.270227465000001</v>
      </c>
      <c r="J508" s="16">
        <f t="shared" si="21"/>
        <v>5.0989899612487344E-2</v>
      </c>
      <c r="K508" s="16">
        <f>[1]!s_is(A508,61,"FY","YTD","20251231",1,"",100000000)</f>
        <v>3.2705531642000003</v>
      </c>
      <c r="L508" s="16">
        <f>[1]!s_is(A508,61,"FY","YTD","20241231",1,"",100000000)</f>
        <v>3.3722258262999998</v>
      </c>
      <c r="M508" s="16">
        <f t="shared" si="22"/>
        <v>-3.015001584622657E-2</v>
      </c>
      <c r="N508" s="16">
        <f>[1]!s_fa_roe(A508,"20251231")</f>
        <v>8.8810000000000002</v>
      </c>
      <c r="O508" s="16">
        <f>[1]!s_stmnote_rdexp(A508,"20251231",1,10000)</f>
        <v>21702.544112</v>
      </c>
      <c r="P508" s="20">
        <f t="shared" si="23"/>
        <v>6.6036046537483697E-2</v>
      </c>
      <c r="Q508" s="16">
        <f>[1]!s_margin_tradingbalance(A508,"",10000)</f>
        <v>77612.566699999996</v>
      </c>
      <c r="R508" s="16">
        <f>[1]!s_margin_seclendingbalance(A508,"",10000)</f>
        <v>0</v>
      </c>
      <c r="S508" s="17">
        <f>[1]!s_val_ev(A508,"",100000000)</f>
        <v>1138.206225117</v>
      </c>
      <c r="T508" s="17">
        <f>[1]!share_freesharesmv(A508,"",100000000)</f>
        <v>86.510306946699998</v>
      </c>
      <c r="U508" s="17">
        <f>[1]!s_dq_amount_btin(A508,E508,100000000)</f>
        <v>12.051555889999999</v>
      </c>
      <c r="V508" s="17">
        <f>[1]!s_dq_turn(A508,E508)</f>
        <v>13.833711901373057</v>
      </c>
      <c r="W508" s="2">
        <f>[1]!s_pq_amount(A508,"20260101","",100000000)</f>
        <v>1473.54151316</v>
      </c>
      <c r="X508" s="2">
        <f>[1]!s_pq_avgamount(A508,"20260101","",100000000)</f>
        <v>17.542160870952383</v>
      </c>
      <c r="Y508" s="17">
        <f>[1]!s_ipo_dilutedpe(A508)</f>
        <v>56.79</v>
      </c>
      <c r="Z508" s="12">
        <f>[1]!s_ipo_collection_total(A508,100000000)</f>
        <v>16.449390000000001</v>
      </c>
      <c r="AA508" s="2">
        <f>[1]!s_val_pe_ttm(A508,E508)</f>
        <v>304.11843872070313</v>
      </c>
      <c r="AB508" s="5">
        <f>[1]!s_info_zjtxornot1(A508,"")</f>
        <v>1</v>
      </c>
      <c r="AC508" s="22" t="str">
        <f>[1]!s_info_nature1(A508,"")</f>
        <v>中央国有企业</v>
      </c>
      <c r="AD508" s="6" t="str">
        <f>[1]!s_info_city(A508)</f>
        <v>天津市</v>
      </c>
      <c r="AE508" s="6" t="str">
        <f>[1]!s_info_province(A508)</f>
        <v>天津</v>
      </c>
      <c r="AF508">
        <v>117.19018199999999</v>
      </c>
      <c r="AG508">
        <v>39.125596000000002</v>
      </c>
    </row>
    <row r="509" spans="1:33" x14ac:dyDescent="0.3">
      <c r="A509" s="12" t="s">
        <v>1635</v>
      </c>
      <c r="B509" s="12" t="s">
        <v>1636</v>
      </c>
      <c r="C509" s="16" t="str">
        <f>[1]!s_info_mkt(A509)</f>
        <v>主板</v>
      </c>
      <c r="D509" s="16" t="str">
        <f>[1]!s_ipo_listeddate(A509)</f>
        <v>2022-10-11</v>
      </c>
      <c r="E509" s="16" t="str">
        <f>[1]!lastradeday_s("000002","")</f>
        <v>2026-06-22</v>
      </c>
      <c r="F509" s="16" t="str">
        <f>[1]!s_info_industry_csrc2023(A509,"",3)</f>
        <v>计算机、通信和其他电子设备制造业</v>
      </c>
      <c r="G509" s="16" t="str">
        <f>[1]!s_info_industry_csrc2023(A509,"",1)</f>
        <v>制造业</v>
      </c>
      <c r="H509" s="16">
        <f>[1]!s_is(A509,83,"FY","YTD","20251231",1,"",100000000)</f>
        <v>9.2405277975000004</v>
      </c>
      <c r="I509" s="16">
        <f>[1]!s_is(A509,83,"FY","YTD","20241231",1,"",100000000)</f>
        <v>7.8264516888999998</v>
      </c>
      <c r="J509" s="16">
        <f t="shared" si="21"/>
        <v>0.1806790822724349</v>
      </c>
      <c r="K509" s="16">
        <f>[1]!s_is(A509,61,"FY","YTD","20251231",1,"",100000000)</f>
        <v>0.15759846650000001</v>
      </c>
      <c r="L509" s="16">
        <f>[1]!s_is(A509,61,"FY","YTD","20241231",1,"",100000000)</f>
        <v>0.66409314880000003</v>
      </c>
      <c r="M509" s="16">
        <f t="shared" si="22"/>
        <v>-0.76268620330630343</v>
      </c>
      <c r="N509" s="16">
        <f>[1]!s_fa_roe(A509,"20251231")</f>
        <v>1.4369000000000001</v>
      </c>
      <c r="O509" s="16">
        <f>[1]!s_stmnote_rdexp(A509,"20251231",1,10000)</f>
        <v>5475.56131</v>
      </c>
      <c r="P509" s="20">
        <f t="shared" si="23"/>
        <v>5.9255936781894628E-2</v>
      </c>
      <c r="Q509" s="16">
        <f>[1]!s_margin_tradingbalance(A509,"",10000)</f>
        <v>0</v>
      </c>
      <c r="R509" s="16">
        <f>[1]!s_margin_seclendingbalance(A509,"",10000)</f>
        <v>0</v>
      </c>
      <c r="S509" s="17">
        <f>[1]!s_val_ev(A509,"",100000000)</f>
        <v>171.174423902</v>
      </c>
      <c r="T509" s="17">
        <f>[1]!share_freesharesmv(A509,"",100000000)</f>
        <v>56.569895101999997</v>
      </c>
      <c r="U509" s="17">
        <f>[1]!s_dq_amount_btin(A509,E509,100000000)</f>
        <v>7.7905688399999997</v>
      </c>
      <c r="V509" s="17">
        <f>[1]!s_dq_turn(A509,E509)</f>
        <v>4.5118811244965213</v>
      </c>
      <c r="W509" s="2">
        <f>[1]!s_pq_amount(A509,"20260101","",100000000)</f>
        <v>772.06910692999998</v>
      </c>
      <c r="X509" s="2">
        <f>[1]!s_pq_avgamount(A509,"20260101","",100000000)</f>
        <v>7.0188100629999992</v>
      </c>
      <c r="Y509" s="17">
        <f>[1]!s_ipo_dilutedpe(A509)</f>
        <v>22.99</v>
      </c>
      <c r="Z509" s="12">
        <f>[1]!s_ipo_collection_total(A509,100000000)</f>
        <v>5.9649599999999996</v>
      </c>
      <c r="AA509" s="2">
        <f>[1]!s_val_pe_ttm(A509,E509)</f>
        <v>-2594.228271484375</v>
      </c>
      <c r="AB509" s="5">
        <f>[1]!s_info_zjtxornot1(A509,"")</f>
        <v>1</v>
      </c>
      <c r="AC509" s="22" t="str">
        <f>[1]!s_info_nature1(A509,"")</f>
        <v>民营企业</v>
      </c>
      <c r="AD509" s="6" t="str">
        <f>[1]!s_info_city(A509)</f>
        <v>昆山市</v>
      </c>
      <c r="AE509" s="6" t="str">
        <f>[1]!s_info_province(A509)</f>
        <v>江苏省</v>
      </c>
      <c r="AF509">
        <v>120.965808</v>
      </c>
      <c r="AG509">
        <v>31.328937</v>
      </c>
    </row>
    <row r="510" spans="1:33" x14ac:dyDescent="0.3">
      <c r="A510" s="12" t="s">
        <v>1637</v>
      </c>
      <c r="B510" s="12" t="s">
        <v>1638</v>
      </c>
      <c r="C510" s="16" t="str">
        <f>[1]!s_info_mkt(A510)</f>
        <v>科创板</v>
      </c>
      <c r="D510" s="16" t="str">
        <f>[1]!s_ipo_listeddate(A510)</f>
        <v>2020-07-16</v>
      </c>
      <c r="E510" s="16" t="str">
        <f>[1]!lastradeday_s("000002","")</f>
        <v>2026-06-22</v>
      </c>
      <c r="F510" s="16" t="str">
        <f>[1]!s_info_industry_csrc2023(A510,"",3)</f>
        <v>软件和信息技术服务业</v>
      </c>
      <c r="G510" s="16" t="str">
        <f>[1]!s_info_industry_csrc2023(A510,"",1)</f>
        <v>信息传输、软件和信息技术服务业</v>
      </c>
      <c r="H510" s="16">
        <f>[1]!s_is(A510,83,"FY","YTD","20251231",1,"",100000000)</f>
        <v>5.0504088132999998</v>
      </c>
      <c r="I510" s="16">
        <f>[1]!s_is(A510,83,"FY","YTD","20241231",1,"",100000000)</f>
        <v>4.4403952539999993</v>
      </c>
      <c r="J510" s="16">
        <f t="shared" si="21"/>
        <v>0.13737821171448372</v>
      </c>
      <c r="K510" s="16">
        <f>[1]!s_is(A510,61,"FY","YTD","20251231",1,"",100000000)</f>
        <v>-0.39805646770000003</v>
      </c>
      <c r="L510" s="16">
        <f>[1]!s_is(A510,61,"FY","YTD","20241231",1,"",100000000)</f>
        <v>-0.53397196020000004</v>
      </c>
      <c r="M510" s="16">
        <f t="shared" si="22"/>
        <v>0.25453675966260975</v>
      </c>
      <c r="N510" s="16">
        <f>[1]!s_fa_roe(A510,"20251231")</f>
        <v>-5.4039999999999999</v>
      </c>
      <c r="O510" s="16">
        <f>[1]!s_stmnote_rdexp(A510,"20251231",1,10000)</f>
        <v>3382.041119</v>
      </c>
      <c r="P510" s="20">
        <f t="shared" si="23"/>
        <v>6.696569018518983E-2</v>
      </c>
      <c r="Q510" s="16">
        <f>[1]!s_margin_tradingbalance(A510,"",10000)</f>
        <v>26622.782800000001</v>
      </c>
      <c r="R510" s="16">
        <f>[1]!s_margin_seclendingbalance(A510,"",10000)</f>
        <v>0</v>
      </c>
      <c r="S510" s="17">
        <f>[1]!s_val_ev(A510,"",100000000)</f>
        <v>37.368084320400001</v>
      </c>
      <c r="T510" s="17">
        <f>[1]!share_freesharesmv(A510,"",100000000)</f>
        <v>24.194427063400003</v>
      </c>
      <c r="U510" s="17">
        <f>[1]!s_dq_amount_btin(A510,E510,100000000)</f>
        <v>2.0919925199999998</v>
      </c>
      <c r="V510" s="17">
        <f>[1]!s_dq_turn(A510,E510)</f>
        <v>5.76354299301968</v>
      </c>
      <c r="W510" s="2">
        <f>[1]!s_pq_amount(A510,"20260101","",100000000)</f>
        <v>189.05881711999999</v>
      </c>
      <c r="X510" s="2">
        <f>[1]!s_pq_avgamount(A510,"20260101","",100000000)</f>
        <v>1.7187165192727274</v>
      </c>
      <c r="Y510" s="17">
        <f>[1]!s_ipo_dilutedpe(A510)</f>
        <v>41.8</v>
      </c>
      <c r="Z510" s="12">
        <f>[1]!s_ipo_collection_total(A510,100000000)</f>
        <v>6.3523276388000003</v>
      </c>
      <c r="AA510" s="2">
        <f>[1]!s_val_pe_ttm(A510,E510)</f>
        <v>-75.176200866699219</v>
      </c>
      <c r="AB510" s="5">
        <f>[1]!s_info_zjtxornot1(A510,"")</f>
        <v>0</v>
      </c>
      <c r="AC510" s="22" t="str">
        <f>[1]!s_info_nature1(A510,"")</f>
        <v>民营企业</v>
      </c>
      <c r="AD510" s="6" t="str">
        <f>[1]!s_info_city(A510)</f>
        <v>北京市</v>
      </c>
      <c r="AE510" s="6" t="str">
        <f>[1]!s_info_province(A510)</f>
        <v>北京</v>
      </c>
      <c r="AF510">
        <v>116.40528500000001</v>
      </c>
      <c r="AG510">
        <v>39.904989</v>
      </c>
    </row>
    <row r="511" spans="1:33" x14ac:dyDescent="0.3">
      <c r="A511" s="12" t="s">
        <v>1639</v>
      </c>
      <c r="B511" s="12" t="s">
        <v>1640</v>
      </c>
      <c r="C511" s="16" t="str">
        <f>[1]!s_info_mkt(A511)</f>
        <v>主板</v>
      </c>
      <c r="D511" s="16" t="str">
        <f>[1]!s_ipo_listeddate(A511)</f>
        <v>2010-02-05</v>
      </c>
      <c r="E511" s="16" t="str">
        <f>[1]!lastradeday_s("000002","")</f>
        <v>2026-06-22</v>
      </c>
      <c r="F511" s="16" t="str">
        <f>[1]!s_info_industry_csrc2023(A511,"",3)</f>
        <v>专用设备制造业</v>
      </c>
      <c r="G511" s="16" t="str">
        <f>[1]!s_info_industry_csrc2023(A511,"",1)</f>
        <v>制造业</v>
      </c>
      <c r="H511" s="16">
        <f>[1]!s_is(A511,83,"FY","YTD","20251231",1,"",100000000)</f>
        <v>162.22988113759999</v>
      </c>
      <c r="I511" s="16">
        <f>[1]!s_is(A511,83,"FY","YTD","20241231",1,"",100000000)</f>
        <v>133.54918639620001</v>
      </c>
      <c r="J511" s="16">
        <f t="shared" si="21"/>
        <v>0.21475754001460579</v>
      </c>
      <c r="K511" s="16">
        <f>[1]!s_is(A511,61,"FY","YTD","20251231",1,"",100000000)</f>
        <v>26.804746796999996</v>
      </c>
      <c r="L511" s="16">
        <f>[1]!s_is(A511,61,"FY","YTD","20241231",1,"",100000000)</f>
        <v>26.270349309499998</v>
      </c>
      <c r="M511" s="16">
        <f t="shared" si="22"/>
        <v>2.0342229987278731E-2</v>
      </c>
      <c r="N511" s="16">
        <f>[1]!s_fa_roe(A511,"20251231")</f>
        <v>12.1341</v>
      </c>
      <c r="O511" s="16">
        <f>[1]!s_stmnote_rdexp(A511,"20251231",1,10000)</f>
        <v>55109.987739999997</v>
      </c>
      <c r="P511" s="20">
        <f t="shared" si="23"/>
        <v>3.3970306427862605E-2</v>
      </c>
      <c r="Q511" s="16">
        <f>[1]!s_margin_tradingbalance(A511,"",10000)</f>
        <v>99417.839099999997</v>
      </c>
      <c r="R511" s="16">
        <f>[1]!s_margin_seclendingbalance(A511,"",10000)</f>
        <v>1729.3843999999999</v>
      </c>
      <c r="S511" s="17">
        <f>[1]!s_val_ev(A511,"",100000000)</f>
        <v>1778.0280395878001</v>
      </c>
      <c r="T511" s="17">
        <f>[1]!share_freesharesmv(A511,"",100000000)</f>
        <v>997.68507909499999</v>
      </c>
      <c r="U511" s="17">
        <f>[1]!s_dq_amount_btin(A511,E511,100000000)</f>
        <v>29.429673350000002</v>
      </c>
      <c r="V511" s="17">
        <f>[1]!s_dq_turn(A511,E511)</f>
        <v>2.4801767409191742</v>
      </c>
      <c r="W511" s="2">
        <f>[1]!s_pq_amount(A511,"20260101","",100000000)</f>
        <v>2744.0389108300001</v>
      </c>
      <c r="X511" s="2">
        <f>[1]!s_pq_avgamount(A511,"20260101","",100000000)</f>
        <v>24.945808280272725</v>
      </c>
      <c r="Y511" s="17">
        <f>[1]!s_ipo_dilutedpe(A511)</f>
        <v>81.78</v>
      </c>
      <c r="Z511" s="12">
        <f>[1]!s_ipo_collection_total(A511,100000000)</f>
        <v>17.254999999999999</v>
      </c>
      <c r="AA511" s="2">
        <f>[1]!s_val_pe_ttm(A511,E511)</f>
        <v>63.431907653808594</v>
      </c>
      <c r="AB511" s="5">
        <f>[1]!s_info_zjtxornot1(A511,"")</f>
        <v>1</v>
      </c>
      <c r="AC511" s="22" t="str">
        <f>[1]!s_info_nature1(A511,"")</f>
        <v>民营企业</v>
      </c>
      <c r="AD511" s="6" t="str">
        <f>[1]!s_info_city(A511)</f>
        <v>烟台市</v>
      </c>
      <c r="AE511" s="6" t="str">
        <f>[1]!s_info_province(A511)</f>
        <v>山东省</v>
      </c>
      <c r="AF511">
        <v>121.39138199999999</v>
      </c>
      <c r="AG511">
        <v>37.539296999999998</v>
      </c>
    </row>
    <row r="512" spans="1:33" x14ac:dyDescent="0.3">
      <c r="A512" s="12" t="s">
        <v>1641</v>
      </c>
      <c r="B512" s="12" t="s">
        <v>1642</v>
      </c>
      <c r="C512" s="16" t="str">
        <f>[1]!s_info_mkt(A512)</f>
        <v>主板</v>
      </c>
      <c r="D512" s="16" t="str">
        <f>[1]!s_ipo_listeddate(A512)</f>
        <v>2010-03-05</v>
      </c>
      <c r="E512" s="16" t="str">
        <f>[1]!lastradeday_s("000002","")</f>
        <v>2026-06-22</v>
      </c>
      <c r="F512" s="16" t="str">
        <f>[1]!s_info_industry_csrc2023(A512,"",3)</f>
        <v>电气机械和器材制造业</v>
      </c>
      <c r="G512" s="16" t="str">
        <f>[1]!s_info_industry_csrc2023(A512,"",1)</f>
        <v>制造业</v>
      </c>
      <c r="H512" s="16">
        <f>[1]!s_is(A512,83,"FY","YTD","20251231",1,"",100000000)</f>
        <v>21.372278297699999</v>
      </c>
      <c r="I512" s="16">
        <f>[1]!s_is(A512,83,"FY","YTD","20241231",1,"",100000000)</f>
        <v>19.619250080099999</v>
      </c>
      <c r="J512" s="16">
        <f t="shared" si="21"/>
        <v>8.9352457940179653E-2</v>
      </c>
      <c r="K512" s="16">
        <f>[1]!s_is(A512,61,"FY","YTD","20251231",1,"",100000000)</f>
        <v>1.2637458115</v>
      </c>
      <c r="L512" s="16">
        <f>[1]!s_is(A512,61,"FY","YTD","20241231",1,"",100000000)</f>
        <v>1.0962975786</v>
      </c>
      <c r="M512" s="16">
        <f t="shared" si="22"/>
        <v>0.15273976351734322</v>
      </c>
      <c r="N512" s="16">
        <f>[1]!s_fa_roe(A512,"20251231")</f>
        <v>5.1515000000000004</v>
      </c>
      <c r="O512" s="16">
        <f>[1]!s_stmnote_rdexp(A512,"20251231",1,10000)</f>
        <v>17119.494584</v>
      </c>
      <c r="P512" s="20">
        <f t="shared" si="23"/>
        <v>8.0101402131949287E-2</v>
      </c>
      <c r="Q512" s="16">
        <f>[1]!s_margin_tradingbalance(A512,"",10000)</f>
        <v>102038.3855</v>
      </c>
      <c r="R512" s="16">
        <f>[1]!s_margin_seclendingbalance(A512,"",10000)</f>
        <v>273.50799999999998</v>
      </c>
      <c r="S512" s="17">
        <f>[1]!s_val_ev(A512,"",100000000)</f>
        <v>299.42206324800003</v>
      </c>
      <c r="T512" s="17">
        <f>[1]!share_freesharesmv(A512,"",100000000)</f>
        <v>175.44325925279998</v>
      </c>
      <c r="U512" s="17">
        <f>[1]!s_dq_amount_btin(A512,E512,100000000)</f>
        <v>27.016782939999999</v>
      </c>
      <c r="V512" s="17">
        <f>[1]!s_dq_turn(A512,E512)</f>
        <v>9.1519370878275392</v>
      </c>
      <c r="W512" s="2">
        <f>[1]!s_pq_amount(A512,"20260101","",100000000)</f>
        <v>2236.53955124</v>
      </c>
      <c r="X512" s="2">
        <f>[1]!s_pq_avgamount(A512,"20260101","",100000000)</f>
        <v>20.332177738545454</v>
      </c>
      <c r="Y512" s="17">
        <f>[1]!s_ipo_dilutedpe(A512)</f>
        <v>37.25</v>
      </c>
      <c r="Z512" s="12">
        <f>[1]!s_ipo_collection_total(A512,100000000)</f>
        <v>3.7547999999999999</v>
      </c>
      <c r="AA512" s="2">
        <f>[1]!s_val_pe_ttm(A512,E512)</f>
        <v>228.53324890136719</v>
      </c>
      <c r="AB512" s="5">
        <f>[1]!s_info_zjtxornot1(A512,"")</f>
        <v>0</v>
      </c>
      <c r="AC512" s="22" t="str">
        <f>[1]!s_info_nature1(A512,"")</f>
        <v>民营企业</v>
      </c>
      <c r="AD512" s="6" t="str">
        <f>[1]!s_info_city(A512)</f>
        <v>杭州市</v>
      </c>
      <c r="AE512" s="6" t="str">
        <f>[1]!s_info_province(A512)</f>
        <v>浙江省</v>
      </c>
      <c r="AF512">
        <v>120.153576</v>
      </c>
      <c r="AG512">
        <v>30.287458999999998</v>
      </c>
    </row>
    <row r="513" spans="1:33" x14ac:dyDescent="0.3">
      <c r="A513" s="12" t="s">
        <v>1643</v>
      </c>
      <c r="B513" s="12" t="s">
        <v>1644</v>
      </c>
      <c r="C513" s="16" t="str">
        <f>[1]!s_info_mkt(A513)</f>
        <v>主板</v>
      </c>
      <c r="D513" s="16" t="str">
        <f>[1]!s_ipo_listeddate(A513)</f>
        <v>2017-05-09</v>
      </c>
      <c r="E513" s="16" t="str">
        <f>[1]!lastradeday_s("000002","")</f>
        <v>2026-06-22</v>
      </c>
      <c r="F513" s="16" t="str">
        <f>[1]!s_info_industry_csrc2023(A513,"",3)</f>
        <v>电气机械和器材制造业</v>
      </c>
      <c r="G513" s="16" t="str">
        <f>[1]!s_info_industry_csrc2023(A513,"",1)</f>
        <v>制造业</v>
      </c>
      <c r="H513" s="16">
        <f>[1]!s_is(A513,83,"FY","YTD","20251231",1,"",100000000)</f>
        <v>27.619778332500001</v>
      </c>
      <c r="I513" s="16">
        <f>[1]!s_is(A513,83,"FY","YTD","20241231",1,"",100000000)</f>
        <v>24.159252263499997</v>
      </c>
      <c r="J513" s="16">
        <f t="shared" si="21"/>
        <v>0.143238128037108</v>
      </c>
      <c r="K513" s="16">
        <f>[1]!s_is(A513,61,"FY","YTD","20251231",1,"",100000000)</f>
        <v>0.61127989429999996</v>
      </c>
      <c r="L513" s="16">
        <f>[1]!s_is(A513,61,"FY","YTD","20241231",1,"",100000000)</f>
        <v>0.77906961879999992</v>
      </c>
      <c r="M513" s="16">
        <f t="shared" si="22"/>
        <v>-0.21537192627078217</v>
      </c>
      <c r="N513" s="16">
        <f>[1]!s_fa_roe(A513,"20251231")</f>
        <v>2.0756999999999999</v>
      </c>
      <c r="O513" s="16">
        <f>[1]!s_stmnote_rdexp(A513,"20251231",1,10000)</f>
        <v>26886.727245999999</v>
      </c>
      <c r="P513" s="20">
        <f t="shared" si="23"/>
        <v>9.7345919733043518E-2</v>
      </c>
      <c r="Q513" s="16">
        <f>[1]!s_margin_tradingbalance(A513,"",10000)</f>
        <v>41586.167800000003</v>
      </c>
      <c r="R513" s="16">
        <f>[1]!s_margin_seclendingbalance(A513,"",10000)</f>
        <v>588.78920000000005</v>
      </c>
      <c r="S513" s="17">
        <f>[1]!s_val_ev(A513,"",100000000)</f>
        <v>252.58614750000001</v>
      </c>
      <c r="T513" s="17">
        <f>[1]!share_freesharesmv(A513,"",100000000)</f>
        <v>110.54346750000001</v>
      </c>
      <c r="U513" s="17">
        <f>[1]!s_dq_amount_btin(A513,E513,100000000)</f>
        <v>8.14662197</v>
      </c>
      <c r="V513" s="17">
        <f>[1]!s_dq_turn(A513,E513)</f>
        <v>3.2080323241004334</v>
      </c>
      <c r="W513" s="2">
        <f>[1]!s_pq_amount(A513,"20260101","",100000000)</f>
        <v>601.69940067000005</v>
      </c>
      <c r="X513" s="2">
        <f>[1]!s_pq_avgamount(A513,"20260101","",100000000)</f>
        <v>5.4699945515454544</v>
      </c>
      <c r="Y513" s="17">
        <f>[1]!s_ipo_dilutedpe(A513)</f>
        <v>22.98</v>
      </c>
      <c r="Z513" s="12">
        <f>[1]!s_ipo_collection_total(A513,100000000)</f>
        <v>8.984</v>
      </c>
      <c r="AA513" s="2">
        <f>[1]!s_val_pe_ttm(A513,E513)</f>
        <v>372.78875732421875</v>
      </c>
      <c r="AB513" s="5">
        <f>[1]!s_info_zjtxornot1(A513,"")</f>
        <v>1</v>
      </c>
      <c r="AC513" s="22" t="str">
        <f>[1]!s_info_nature1(A513,"")</f>
        <v>民营企业</v>
      </c>
      <c r="AD513" s="6" t="str">
        <f>[1]!s_info_city(A513)</f>
        <v>上海市</v>
      </c>
      <c r="AE513" s="6" t="str">
        <f>[1]!s_info_province(A513)</f>
        <v>上海</v>
      </c>
      <c r="AF513">
        <v>121.472644</v>
      </c>
      <c r="AG513">
        <v>31.231705999999999</v>
      </c>
    </row>
    <row r="514" spans="1:33" x14ac:dyDescent="0.3">
      <c r="A514" s="12" t="s">
        <v>1645</v>
      </c>
      <c r="B514" s="12" t="s">
        <v>1646</v>
      </c>
      <c r="C514" s="16" t="str">
        <f>[1]!s_info_mkt(A514)</f>
        <v>创业板</v>
      </c>
      <c r="D514" s="16" t="str">
        <f>[1]!s_ipo_listeddate(A514)</f>
        <v>2022-12-16</v>
      </c>
      <c r="E514" s="16" t="str">
        <f>[1]!lastradeday_s("000002","")</f>
        <v>2026-06-22</v>
      </c>
      <c r="F514" s="16" t="str">
        <f>[1]!s_info_industry_csrc2023(A514,"",3)</f>
        <v>废弃资源综合利用业</v>
      </c>
      <c r="G514" s="16" t="str">
        <f>[1]!s_info_industry_csrc2023(A514,"",1)</f>
        <v>制造业</v>
      </c>
      <c r="H514" s="16">
        <f>[1]!s_is(A514,83,"FY","YTD","20251231",1,"",100000000)</f>
        <v>8.6260202118000002</v>
      </c>
      <c r="I514" s="16">
        <f>[1]!s_is(A514,83,"FY","YTD","20241231",1,"",100000000)</f>
        <v>6.4116812997000006</v>
      </c>
      <c r="J514" s="16">
        <f t="shared" si="21"/>
        <v>0.34536010269312789</v>
      </c>
      <c r="K514" s="16">
        <f>[1]!s_is(A514,61,"FY","YTD","20251231",1,"",100000000)</f>
        <v>0.60144479539999995</v>
      </c>
      <c r="L514" s="16">
        <f>[1]!s_is(A514,61,"FY","YTD","20241231",1,"",100000000)</f>
        <v>0.47243489869999999</v>
      </c>
      <c r="M514" s="16">
        <f t="shared" si="22"/>
        <v>0.2730744427539048</v>
      </c>
      <c r="N514" s="16">
        <f>[1]!s_fa_roe(A514,"20251231")</f>
        <v>2.8917000000000002</v>
      </c>
      <c r="O514" s="16">
        <f>[1]!s_stmnote_rdexp(A514,"20251231",1,10000)</f>
        <v>1806.7184730000001</v>
      </c>
      <c r="P514" s="20">
        <f t="shared" si="23"/>
        <v>2.094498307027489E-2</v>
      </c>
      <c r="Q514" s="16">
        <f>[1]!s_margin_tradingbalance(A514,"",10000)</f>
        <v>16801.218199999999</v>
      </c>
      <c r="R514" s="16">
        <f>[1]!s_margin_seclendingbalance(A514,"",10000)</f>
        <v>9.5608000000000004</v>
      </c>
      <c r="S514" s="17">
        <f>[1]!s_val_ev(A514,"",100000000)</f>
        <v>82.772273322399997</v>
      </c>
      <c r="T514" s="17">
        <f>[1]!share_freesharesmv(A514,"",100000000)</f>
        <v>35.845618805199997</v>
      </c>
      <c r="U514" s="17">
        <f>[1]!s_dq_amount_btin(A514,E514,100000000)</f>
        <v>2.5678585200000001</v>
      </c>
      <c r="V514" s="17">
        <f>[1]!s_dq_turn(A514,E514)</f>
        <v>5.6158485675585297</v>
      </c>
      <c r="W514" s="2">
        <f>[1]!s_pq_amount(A514,"20260101","",100000000)</f>
        <v>301.06461505999999</v>
      </c>
      <c r="X514" s="2">
        <f>[1]!s_pq_avgamount(A514,"20260101","",100000000)</f>
        <v>2.7369510460000002</v>
      </c>
      <c r="Y514" s="17">
        <f>[1]!s_ipo_dilutedpe(A514)</f>
        <v>26.88</v>
      </c>
      <c r="Z514" s="12">
        <f>[1]!s_ipo_collection_total(A514,100000000)</f>
        <v>10.0596</v>
      </c>
      <c r="AA514" s="2">
        <f>[1]!s_val_pe_ttm(A514,E514)</f>
        <v>101.48806762695313</v>
      </c>
      <c r="AB514" s="5">
        <f>[1]!s_info_zjtxornot1(A514,"")</f>
        <v>0</v>
      </c>
      <c r="AC514" s="22" t="str">
        <f>[1]!s_info_nature1(A514,"")</f>
        <v>民营企业</v>
      </c>
      <c r="AD514" s="6" t="str">
        <f>[1]!s_info_city(A514)</f>
        <v>北京市</v>
      </c>
      <c r="AE514" s="6" t="str">
        <f>[1]!s_info_province(A514)</f>
        <v>北京</v>
      </c>
      <c r="AF514">
        <v>116.40528500000001</v>
      </c>
      <c r="AG514">
        <v>39.904989</v>
      </c>
    </row>
    <row r="515" spans="1:33" x14ac:dyDescent="0.3">
      <c r="A515" s="12" t="s">
        <v>1647</v>
      </c>
      <c r="B515" s="12" t="s">
        <v>1648</v>
      </c>
      <c r="C515" s="16" t="str">
        <f>[1]!s_info_mkt(A515)</f>
        <v>主板</v>
      </c>
      <c r="D515" s="16" t="str">
        <f>[1]!s_ipo_listeddate(A515)</f>
        <v>2000-06-08</v>
      </c>
      <c r="E515" s="16" t="str">
        <f>[1]!lastradeday_s("000002","")</f>
        <v>2026-06-22</v>
      </c>
      <c r="F515" s="16" t="str">
        <f>[1]!s_info_industry_csrc2023(A515,"",3)</f>
        <v>计算机、通信和其他电子设备制造业</v>
      </c>
      <c r="G515" s="16" t="str">
        <f>[1]!s_info_industry_csrc2023(A515,"",1)</f>
        <v>制造业</v>
      </c>
      <c r="H515" s="16">
        <f>[1]!s_is(A515,83,"FY","YTD","20251231",1,"",100000000)</f>
        <v>143.54760508180001</v>
      </c>
      <c r="I515" s="16">
        <f>[1]!s_is(A515,83,"FY","YTD","20241231",1,"",100000000)</f>
        <v>117.0917546684</v>
      </c>
      <c r="J515" s="16">
        <f t="shared" ref="J515:J578" si="24">H515/I515-1</f>
        <v>0.22594119020867098</v>
      </c>
      <c r="K515" s="16">
        <f>[1]!s_is(A515,61,"FY","YTD","20251231",1,"",100000000)</f>
        <v>14.707947041600001</v>
      </c>
      <c r="L515" s="16">
        <f>[1]!s_is(A515,61,"FY","YTD","20241231",1,"",100000000)</f>
        <v>12.2074989579</v>
      </c>
      <c r="M515" s="16">
        <f t="shared" ref="M515:M578" si="25">(K515-L515)/ABS(L515)</f>
        <v>0.20482885907451601</v>
      </c>
      <c r="N515" s="16">
        <f>[1]!s_fa_roe(A515,"20251231")</f>
        <v>13.8528</v>
      </c>
      <c r="O515" s="16">
        <f>[1]!s_stmnote_rdexp(A515,"20251231",1,10000)</f>
        <v>109156.11148699999</v>
      </c>
      <c r="P515" s="20">
        <f t="shared" ref="P515:P578" si="26">O515/H515/10000</f>
        <v>7.6041750348114709E-2</v>
      </c>
      <c r="Q515" s="16">
        <f>[1]!s_margin_tradingbalance(A515,"",10000)</f>
        <v>1147625.7598000001</v>
      </c>
      <c r="R515" s="16">
        <f>[1]!s_margin_seclendingbalance(A515,"",10000)</f>
        <v>4958.4744000000001</v>
      </c>
      <c r="S515" s="17">
        <f>[1]!s_val_ev(A515,"",100000000)</f>
        <v>1756.3115783169001</v>
      </c>
      <c r="T515" s="17">
        <f>[1]!share_freesharesmv(A515,"",100000000)</f>
        <v>1421.7092477781</v>
      </c>
      <c r="U515" s="17">
        <f>[1]!s_dq_amount_btin(A515,E515,100000000)</f>
        <v>158.97953729</v>
      </c>
      <c r="V515" s="17">
        <f>[1]!s_dq_turn(A515,E515)</f>
        <v>9.0147161174858432</v>
      </c>
      <c r="W515" s="2">
        <f>[1]!s_pq_amount(A515,"20260101","",100000000)</f>
        <v>11298.96021005</v>
      </c>
      <c r="X515" s="2">
        <f>[1]!s_pq_avgamount(A515,"20260101","",100000000)</f>
        <v>102.71782009136363</v>
      </c>
      <c r="Y515" s="17">
        <f>[1]!s_ipo_dilutedpe(A515)</f>
        <v>0</v>
      </c>
      <c r="Z515" s="12">
        <f>[1]!s_ipo_collection_total(A515,100000000)</f>
        <v>4.194</v>
      </c>
      <c r="AA515" s="2">
        <f>[1]!s_val_pe_ttm(A515,E515)</f>
        <v>103.35182952880859</v>
      </c>
      <c r="AB515" s="5">
        <f>[1]!s_info_zjtxornot1(A515,"")</f>
        <v>1</v>
      </c>
      <c r="AC515" s="22" t="str">
        <f>[1]!s_info_nature1(A515,"")</f>
        <v>地方国有企业</v>
      </c>
      <c r="AD515" s="6" t="str">
        <f>[1]!s_info_city(A515)</f>
        <v>武汉市</v>
      </c>
      <c r="AE515" s="6" t="str">
        <f>[1]!s_info_province(A515)</f>
        <v>湖北省</v>
      </c>
      <c r="AF515">
        <v>114.29857199999999</v>
      </c>
      <c r="AG515">
        <v>30.584354999999999</v>
      </c>
    </row>
    <row r="516" spans="1:33" x14ac:dyDescent="0.3">
      <c r="A516" s="12" t="s">
        <v>1649</v>
      </c>
      <c r="B516" s="12" t="s">
        <v>1650</v>
      </c>
      <c r="C516" s="16" t="str">
        <f>[1]!s_info_mkt(A516)</f>
        <v>主板</v>
      </c>
      <c r="D516" s="16" t="str">
        <f>[1]!s_ipo_listeddate(A516)</f>
        <v>2015-01-28</v>
      </c>
      <c r="E516" s="16" t="str">
        <f>[1]!lastradeday_s("000002","")</f>
        <v>2026-06-22</v>
      </c>
      <c r="F516" s="16" t="str">
        <f>[1]!s_info_industry_csrc2023(A516,"",3)</f>
        <v>专用设备制造业</v>
      </c>
      <c r="G516" s="16" t="str">
        <f>[1]!s_info_industry_csrc2023(A516,"",1)</f>
        <v>制造业</v>
      </c>
      <c r="H516" s="16">
        <f>[1]!s_is(A516,83,"FY","YTD","20251231",1,"",100000000)</f>
        <v>42.169674984099998</v>
      </c>
      <c r="I516" s="16">
        <f>[1]!s_is(A516,83,"FY","YTD","20241231",1,"",100000000)</f>
        <v>34.097211094899997</v>
      </c>
      <c r="J516" s="16">
        <f t="shared" si="24"/>
        <v>0.23674850904176803</v>
      </c>
      <c r="K516" s="16">
        <f>[1]!s_is(A516,61,"FY","YTD","20251231",1,"",100000000)</f>
        <v>2.1650540068000002</v>
      </c>
      <c r="L516" s="16">
        <f>[1]!s_is(A516,61,"FY","YTD","20241231",1,"",100000000)</f>
        <v>1.8920636311000001</v>
      </c>
      <c r="M516" s="16">
        <f t="shared" si="25"/>
        <v>0.14428181548064006</v>
      </c>
      <c r="N516" s="16">
        <f>[1]!s_fa_roe(A516,"20251231")</f>
        <v>6.3003999999999998</v>
      </c>
      <c r="O516" s="16">
        <f>[1]!s_stmnote_rdexp(A516,"20251231",1,10000)</f>
        <v>29436.358023000001</v>
      </c>
      <c r="P516" s="20">
        <f t="shared" si="26"/>
        <v>6.9804564616869652E-2</v>
      </c>
      <c r="Q516" s="16">
        <f>[1]!s_margin_tradingbalance(A516,"",10000)</f>
        <v>43406.251700000001</v>
      </c>
      <c r="R516" s="16">
        <f>[1]!s_margin_seclendingbalance(A516,"",10000)</f>
        <v>305.19720000000001</v>
      </c>
      <c r="S516" s="17">
        <f>[1]!s_val_ev(A516,"",100000000)</f>
        <v>185.72053500000001</v>
      </c>
      <c r="T516" s="17">
        <f>[1]!share_freesharesmv(A516,"",100000000)</f>
        <v>57.235433755500004</v>
      </c>
      <c r="U516" s="17">
        <f>[1]!s_dq_amount_btin(A516,E516,100000000)</f>
        <v>10.41979503</v>
      </c>
      <c r="V516" s="17">
        <f>[1]!s_dq_turn(A516,E516)</f>
        <v>5.7373094647288196</v>
      </c>
      <c r="W516" s="2">
        <f>[1]!s_pq_amount(A516,"20260101","",100000000)</f>
        <v>1269.2183905300001</v>
      </c>
      <c r="X516" s="2">
        <f>[1]!s_pq_avgamount(A516,"20260101","",100000000)</f>
        <v>11.538349004818182</v>
      </c>
      <c r="Y516" s="17">
        <f>[1]!s_ipo_dilutedpe(A516)</f>
        <v>22.97</v>
      </c>
      <c r="Z516" s="12">
        <f>[1]!s_ipo_collection_total(A516,100000000)</f>
        <v>10.30396</v>
      </c>
      <c r="AA516" s="2">
        <f>[1]!s_val_pe_ttm(A516,E516)</f>
        <v>83.056106567382813</v>
      </c>
      <c r="AB516" s="5">
        <f>[1]!s_info_zjtxornot1(A516,"")</f>
        <v>1</v>
      </c>
      <c r="AC516" s="22" t="str">
        <f>[1]!s_info_nature1(A516,"")</f>
        <v>中央国有企业</v>
      </c>
      <c r="AD516" s="6" t="str">
        <f>[1]!s_info_city(A516)</f>
        <v>北京市</v>
      </c>
      <c r="AE516" s="6" t="str">
        <f>[1]!s_info_province(A516)</f>
        <v>北京</v>
      </c>
      <c r="AF516">
        <v>116.40528500000001</v>
      </c>
      <c r="AG516">
        <v>39.904989</v>
      </c>
    </row>
    <row r="517" spans="1:33" x14ac:dyDescent="0.3">
      <c r="A517" s="12" t="s">
        <v>1651</v>
      </c>
      <c r="B517" s="12" t="s">
        <v>1652</v>
      </c>
      <c r="C517" s="16" t="str">
        <f>[1]!s_info_mkt(A517)</f>
        <v>主板</v>
      </c>
      <c r="D517" s="16" t="str">
        <f>[1]!s_ipo_listeddate(A517)</f>
        <v>2023-11-16</v>
      </c>
      <c r="E517" s="16" t="str">
        <f>[1]!lastradeday_s("000002","")</f>
        <v>2026-06-22</v>
      </c>
      <c r="F517" s="16" t="str">
        <f>[1]!s_info_industry_csrc2023(A517,"",3)</f>
        <v>通用设备制造业</v>
      </c>
      <c r="G517" s="16" t="str">
        <f>[1]!s_info_industry_csrc2023(A517,"",1)</f>
        <v>制造业</v>
      </c>
      <c r="H517" s="16">
        <f>[1]!s_is(A517,83,"FY","YTD","20251231",1,"",100000000)</f>
        <v>7.7116109390999998</v>
      </c>
      <c r="I517" s="16">
        <f>[1]!s_is(A517,83,"FY","YTD","20241231",1,"",100000000)</f>
        <v>6.6551242150999999</v>
      </c>
      <c r="J517" s="16">
        <f t="shared" si="24"/>
        <v>0.15874785952197668</v>
      </c>
      <c r="K517" s="16">
        <f>[1]!s_is(A517,61,"FY","YTD","20251231",1,"",100000000)</f>
        <v>-0.16735359460000002</v>
      </c>
      <c r="L517" s="16">
        <f>[1]!s_is(A517,61,"FY","YTD","20241231",1,"",100000000)</f>
        <v>0.62075260490000006</v>
      </c>
      <c r="M517" s="16">
        <f t="shared" si="25"/>
        <v>-1.2695978933941965</v>
      </c>
      <c r="N517" s="16">
        <f>[1]!s_fa_roe(A517,"20251231")</f>
        <v>-1.2763</v>
      </c>
      <c r="O517" s="16">
        <f>[1]!s_stmnote_rdexp(A517,"20251231",1,10000)</f>
        <v>4915.5868220000002</v>
      </c>
      <c r="P517" s="20">
        <f t="shared" si="26"/>
        <v>6.3742671418712468E-2</v>
      </c>
      <c r="Q517" s="16">
        <f>[1]!s_margin_tradingbalance(A517,"",10000)</f>
        <v>8055.9170999999997</v>
      </c>
      <c r="R517" s="16">
        <f>[1]!s_margin_seclendingbalance(A517,"",10000)</f>
        <v>22.643999999999998</v>
      </c>
      <c r="S517" s="17">
        <f>[1]!s_val_ev(A517,"",100000000)</f>
        <v>37.540663379999998</v>
      </c>
      <c r="T517" s="17">
        <f>[1]!share_freesharesmv(A517,"",100000000)</f>
        <v>9.2580156075000009</v>
      </c>
      <c r="U517" s="17">
        <f>[1]!s_dq_amount_btin(A517,E517,100000000)</f>
        <v>0.79333578999999999</v>
      </c>
      <c r="V517" s="17">
        <f>[1]!s_dq_turn(A517,E517)</f>
        <v>8.6104798295459126</v>
      </c>
      <c r="W517" s="2">
        <f>[1]!s_pq_amount(A517,"20260101","",100000000)</f>
        <v>80.197772929999999</v>
      </c>
      <c r="X517" s="2">
        <f>[1]!s_pq_avgamount(A517,"20260101","",100000000)</f>
        <v>0.72907066300000001</v>
      </c>
      <c r="Y517" s="17">
        <f>[1]!s_ipo_dilutedpe(A517)</f>
        <v>44.89</v>
      </c>
      <c r="Z517" s="12">
        <f>[1]!s_ipo_collection_total(A517,100000000)</f>
        <v>8.3126499999999997</v>
      </c>
      <c r="AA517" s="2">
        <f>[1]!s_val_pe_ttm(A517,E517)</f>
        <v>-72.6949462890625</v>
      </c>
      <c r="AB517" s="5">
        <f>[1]!s_info_zjtxornot1(A517,"")</f>
        <v>1</v>
      </c>
      <c r="AC517" s="22" t="str">
        <f>[1]!s_info_nature1(A517,"")</f>
        <v>民营企业</v>
      </c>
      <c r="AD517" s="6" t="str">
        <f>[1]!s_info_city(A517)</f>
        <v>宁波市</v>
      </c>
      <c r="AE517" s="6" t="str">
        <f>[1]!s_info_province(A517)</f>
        <v>浙江省</v>
      </c>
      <c r="AF517">
        <v>121.549792</v>
      </c>
      <c r="AG517">
        <v>29.868387999999999</v>
      </c>
    </row>
    <row r="518" spans="1:33" x14ac:dyDescent="0.3">
      <c r="A518" s="12" t="s">
        <v>1653</v>
      </c>
      <c r="B518" s="12" t="s">
        <v>1654</v>
      </c>
      <c r="C518" s="16" t="str">
        <f>[1]!s_info_mkt(A518)</f>
        <v>创业板</v>
      </c>
      <c r="D518" s="16" t="str">
        <f>[1]!s_ipo_listeddate(A518)</f>
        <v>2010-05-20</v>
      </c>
      <c r="E518" s="16" t="str">
        <f>[1]!lastradeday_s("000002","")</f>
        <v>2026-06-22</v>
      </c>
      <c r="F518" s="16" t="str">
        <f>[1]!s_info_industry_csrc2023(A518,"",3)</f>
        <v>通用设备制造业</v>
      </c>
      <c r="G518" s="16" t="str">
        <f>[1]!s_info_industry_csrc2023(A518,"",1)</f>
        <v>制造业</v>
      </c>
      <c r="H518" s="16">
        <f>[1]!s_is(A518,83,"FY","YTD","20251231",1,"",100000000)</f>
        <v>53.202966249799992</v>
      </c>
      <c r="I518" s="16">
        <f>[1]!s_is(A518,83,"FY","YTD","20241231",1,"",100000000)</f>
        <v>46.053073948599994</v>
      </c>
      <c r="J518" s="16">
        <f t="shared" si="24"/>
        <v>0.15525331293151079</v>
      </c>
      <c r="K518" s="16">
        <f>[1]!s_is(A518,61,"FY","YTD","20251231",1,"",100000000)</f>
        <v>1.4325261246000001</v>
      </c>
      <c r="L518" s="16">
        <f>[1]!s_is(A518,61,"FY","YTD","20241231",1,"",100000000)</f>
        <v>2.3728741448999999</v>
      </c>
      <c r="M518" s="16">
        <f t="shared" si="25"/>
        <v>-0.39629072714247515</v>
      </c>
      <c r="N518" s="16">
        <f>[1]!s_fa_roe(A518,"20251231")</f>
        <v>2.7837999999999998</v>
      </c>
      <c r="O518" s="16">
        <f>[1]!s_stmnote_rdexp(A518,"20251231",1,10000)</f>
        <v>15776.722309000001</v>
      </c>
      <c r="P518" s="20">
        <f t="shared" si="26"/>
        <v>2.9653839665489158E-2</v>
      </c>
      <c r="Q518" s="16">
        <f>[1]!s_margin_tradingbalance(A518,"",10000)</f>
        <v>124398.66899999999</v>
      </c>
      <c r="R518" s="16">
        <f>[1]!s_margin_seclendingbalance(A518,"",10000)</f>
        <v>914.94</v>
      </c>
      <c r="S518" s="17">
        <f>[1]!s_val_ev(A518,"",100000000)</f>
        <v>187.29704126249999</v>
      </c>
      <c r="T518" s="17">
        <f>[1]!share_freesharesmv(A518,"",100000000)</f>
        <v>158.75291182500001</v>
      </c>
      <c r="U518" s="17">
        <f>[1]!s_dq_amount_btin(A518,E518,100000000)</f>
        <v>11.65732963</v>
      </c>
      <c r="V518" s="17">
        <f>[1]!s_dq_turn(A518,E518)</f>
        <v>6.9185480942112694</v>
      </c>
      <c r="W518" s="2">
        <f>[1]!s_pq_amount(A518,"20260101","",100000000)</f>
        <v>829.08102922</v>
      </c>
      <c r="X518" s="2">
        <f>[1]!s_pq_avgamount(A518,"20260101","",100000000)</f>
        <v>7.5371002656363641</v>
      </c>
      <c r="Y518" s="17">
        <f>[1]!s_ipo_dilutedpe(A518)</f>
        <v>53.73</v>
      </c>
      <c r="Z518" s="12">
        <f>[1]!s_ipo_collection_total(A518,100000000)</f>
        <v>9</v>
      </c>
      <c r="AA518" s="2">
        <f>[1]!s_val_pe_ttm(A518,E518)</f>
        <v>159.88267517089844</v>
      </c>
      <c r="AB518" s="5">
        <f>[1]!s_info_zjtxornot1(A518,"")</f>
        <v>0</v>
      </c>
      <c r="AC518" s="22" t="str">
        <f>[1]!s_info_nature1(A518,"")</f>
        <v>民营企业</v>
      </c>
      <c r="AD518" s="6" t="str">
        <f>[1]!s_info_city(A518)</f>
        <v>东莞市</v>
      </c>
      <c r="AE518" s="6" t="str">
        <f>[1]!s_info_province(A518)</f>
        <v>广东省</v>
      </c>
      <c r="AF518">
        <v>113.746262</v>
      </c>
      <c r="AG518">
        <v>23.046237000000001</v>
      </c>
    </row>
    <row r="519" spans="1:33" x14ac:dyDescent="0.3">
      <c r="A519" s="12" t="s">
        <v>1655</v>
      </c>
      <c r="B519" s="12" t="s">
        <v>1656</v>
      </c>
      <c r="C519" s="16" t="str">
        <f>[1]!s_info_mkt(A519)</f>
        <v>科创板</v>
      </c>
      <c r="D519" s="16" t="str">
        <f>[1]!s_ipo_listeddate(A519)</f>
        <v>2021-07-22</v>
      </c>
      <c r="E519" s="16" t="str">
        <f>[1]!lastradeday_s("000002","")</f>
        <v>2026-06-22</v>
      </c>
      <c r="F519" s="16" t="str">
        <f>[1]!s_info_industry_csrc2023(A519,"",3)</f>
        <v>计算机、通信和其他电子设备制造业</v>
      </c>
      <c r="G519" s="16" t="str">
        <f>[1]!s_info_industry_csrc2023(A519,"",1)</f>
        <v>制造业</v>
      </c>
      <c r="H519" s="16">
        <f>[1]!s_is(A519,83,"FY","YTD","20251231",1,"",100000000)</f>
        <v>31.510697297600004</v>
      </c>
      <c r="I519" s="16">
        <f>[1]!s_is(A519,83,"FY","YTD","20241231",1,"",100000000)</f>
        <v>24.146697032600002</v>
      </c>
      <c r="J519" s="16">
        <f t="shared" si="24"/>
        <v>0.30496925749546633</v>
      </c>
      <c r="K519" s="16">
        <f>[1]!s_is(A519,61,"FY","YTD","20251231",1,"",100000000)</f>
        <v>2.9906771152</v>
      </c>
      <c r="L519" s="16">
        <f>[1]!s_is(A519,61,"FY","YTD","20241231",1,"",100000000)</f>
        <v>1.7526947821000001</v>
      </c>
      <c r="M519" s="16">
        <f t="shared" si="25"/>
        <v>0.7063308145510111</v>
      </c>
      <c r="N519" s="16">
        <f>[1]!s_fa_roe(A519,"20251231")</f>
        <v>13.079499999999999</v>
      </c>
      <c r="O519" s="16">
        <f>[1]!s_stmnote_rdexp(A519,"20251231",1,10000)</f>
        <v>15066.776519999999</v>
      </c>
      <c r="P519" s="20">
        <f t="shared" si="26"/>
        <v>4.7814798821184931E-2</v>
      </c>
      <c r="Q519" s="16">
        <f>[1]!s_margin_tradingbalance(A519,"",10000)</f>
        <v>117237.27529999999</v>
      </c>
      <c r="R519" s="16">
        <f>[1]!s_margin_seclendingbalance(A519,"",10000)</f>
        <v>728.53750000000002</v>
      </c>
      <c r="S519" s="17">
        <f>[1]!s_val_ev(A519,"",100000000)</f>
        <v>281.57329074719996</v>
      </c>
      <c r="T519" s="17">
        <f>[1]!share_freesharesmv(A519,"",100000000)</f>
        <v>168.38662843119999</v>
      </c>
      <c r="U519" s="17">
        <f>[1]!s_dq_amount_btin(A519,E519,100000000)</f>
        <v>17.971721070000001</v>
      </c>
      <c r="V519" s="17">
        <f>[1]!s_dq_turn(A519,E519)</f>
        <v>6.2839264599445857</v>
      </c>
      <c r="W519" s="2">
        <f>[1]!s_pq_amount(A519,"20260101","",100000000)</f>
        <v>1154.51490033</v>
      </c>
      <c r="X519" s="2">
        <f>[1]!s_pq_avgamount(A519,"20260101","",100000000)</f>
        <v>10.495590003</v>
      </c>
      <c r="Y519" s="17">
        <f>[1]!s_ipo_dilutedpe(A519)</f>
        <v>24.49</v>
      </c>
      <c r="Z519" s="12">
        <f>[1]!s_ipo_collection_total(A519,100000000)</f>
        <v>4.0553999999999997</v>
      </c>
      <c r="AA519" s="2">
        <f>[1]!s_val_pe_ttm(A519,E519)</f>
        <v>99.719764709472656</v>
      </c>
      <c r="AB519" s="5">
        <f>[1]!s_info_zjtxornot1(A519,"")</f>
        <v>1</v>
      </c>
      <c r="AC519" s="22" t="str">
        <f>[1]!s_info_nature1(A519,"")</f>
        <v>民营企业</v>
      </c>
      <c r="AD519" s="6" t="str">
        <f>[1]!s_info_city(A519)</f>
        <v>苏州市</v>
      </c>
      <c r="AE519" s="6" t="str">
        <f>[1]!s_info_province(A519)</f>
        <v>江苏省</v>
      </c>
      <c r="AF519">
        <v>120.619585</v>
      </c>
      <c r="AG519">
        <v>31.299378999999998</v>
      </c>
    </row>
    <row r="520" spans="1:33" x14ac:dyDescent="0.3">
      <c r="A520" s="12" t="s">
        <v>1657</v>
      </c>
      <c r="B520" s="12" t="s">
        <v>1658</v>
      </c>
      <c r="C520" s="16" t="str">
        <f>[1]!s_info_mkt(A520)</f>
        <v>科创板</v>
      </c>
      <c r="D520" s="16" t="str">
        <f>[1]!s_ipo_listeddate(A520)</f>
        <v>2020-07-14</v>
      </c>
      <c r="E520" s="16" t="str">
        <f>[1]!lastradeday_s("000002","")</f>
        <v>2026-06-22</v>
      </c>
      <c r="F520" s="16" t="str">
        <f>[1]!s_info_industry_csrc2023(A520,"",3)</f>
        <v>专用设备制造业</v>
      </c>
      <c r="G520" s="16" t="str">
        <f>[1]!s_info_industry_csrc2023(A520,"",1)</f>
        <v>制造业</v>
      </c>
      <c r="H520" s="16">
        <f>[1]!s_is(A520,83,"FY","YTD","20251231",1,"",100000000)</f>
        <v>2.9541806311999999</v>
      </c>
      <c r="I520" s="16">
        <f>[1]!s_is(A520,83,"FY","YTD","20241231",1,"",100000000)</f>
        <v>1.5493946605000002</v>
      </c>
      <c r="J520" s="16">
        <f t="shared" si="24"/>
        <v>0.90666762091891151</v>
      </c>
      <c r="K520" s="16">
        <f>[1]!s_is(A520,61,"FY","YTD","20251231",1,"",100000000)</f>
        <v>0.33434367269999998</v>
      </c>
      <c r="L520" s="16">
        <f>[1]!s_is(A520,61,"FY","YTD","20241231",1,"",100000000)</f>
        <v>0.1742158198</v>
      </c>
      <c r="M520" s="16">
        <f t="shared" si="25"/>
        <v>0.91913497341301709</v>
      </c>
      <c r="N520" s="16">
        <f>[1]!s_fa_roe(A520,"20251231")</f>
        <v>4.4374000000000002</v>
      </c>
      <c r="O520" s="16">
        <f>[1]!s_stmnote_rdexp(A520,"20251231",1,10000)</f>
        <v>1496.8116130000001</v>
      </c>
      <c r="P520" s="20">
        <f t="shared" si="26"/>
        <v>5.0667572496810712E-2</v>
      </c>
      <c r="Q520" s="16">
        <f>[1]!s_margin_tradingbalance(A520,"",10000)</f>
        <v>21134.524300000001</v>
      </c>
      <c r="R520" s="16">
        <f>[1]!s_margin_seclendingbalance(A520,"",10000)</f>
        <v>0</v>
      </c>
      <c r="S520" s="17">
        <f>[1]!s_val_ev(A520,"",100000000)</f>
        <v>50.419805814999997</v>
      </c>
      <c r="T520" s="17">
        <f>[1]!share_freesharesmv(A520,"",100000000)</f>
        <v>28.666552395</v>
      </c>
      <c r="U520" s="17">
        <f>[1]!s_dq_amount_btin(A520,E520,100000000)</f>
        <v>1.5201422600000001</v>
      </c>
      <c r="V520" s="17">
        <f>[1]!s_dq_turn(A520,E520)</f>
        <v>3.0777782657352741</v>
      </c>
      <c r="W520" s="2">
        <f>[1]!s_pq_amount(A520,"20260101","",100000000)</f>
        <v>170.66726004</v>
      </c>
      <c r="X520" s="2">
        <f>[1]!s_pq_avgamount(A520,"20260101","",100000000)</f>
        <v>1.551520545818182</v>
      </c>
      <c r="Y520" s="17">
        <f>[1]!s_ipo_dilutedpe(A520)</f>
        <v>31.44</v>
      </c>
      <c r="Z520" s="12">
        <f>[1]!s_ipo_collection_total(A520,100000000)</f>
        <v>4.9586693300000002</v>
      </c>
      <c r="AA520" s="2">
        <f>[1]!s_val_pe_ttm(A520,E520)</f>
        <v>74.497222900390625</v>
      </c>
      <c r="AB520" s="5">
        <f>[1]!s_info_zjtxornot1(A520,"")</f>
        <v>1</v>
      </c>
      <c r="AC520" s="22" t="str">
        <f>[1]!s_info_nature1(A520,"")</f>
        <v>民营企业</v>
      </c>
      <c r="AD520" s="6" t="str">
        <f>[1]!s_info_city(A520)</f>
        <v>济南市</v>
      </c>
      <c r="AE520" s="6" t="str">
        <f>[1]!s_info_province(A520)</f>
        <v>山东省</v>
      </c>
      <c r="AF520">
        <v>117.000923</v>
      </c>
      <c r="AG520">
        <v>36.675806999999999</v>
      </c>
    </row>
    <row r="521" spans="1:33" x14ac:dyDescent="0.3">
      <c r="A521" s="12" t="s">
        <v>1659</v>
      </c>
      <c r="B521" s="12" t="s">
        <v>1660</v>
      </c>
      <c r="C521" s="16" t="str">
        <f>[1]!s_info_mkt(A521)</f>
        <v>主板</v>
      </c>
      <c r="D521" s="16" t="str">
        <f>[1]!s_ipo_listeddate(A521)</f>
        <v>2018-02-12</v>
      </c>
      <c r="E521" s="16" t="str">
        <f>[1]!lastradeday_s("000002","")</f>
        <v>2026-06-22</v>
      </c>
      <c r="F521" s="16" t="str">
        <f>[1]!s_info_industry_csrc2023(A521,"",3)</f>
        <v>酒、饮料和精制茶制造业</v>
      </c>
      <c r="G521" s="16" t="str">
        <f>[1]!s_info_industry_csrc2023(A521,"",1)</f>
        <v>制造业</v>
      </c>
      <c r="H521" s="16">
        <f>[1]!s_is(A521,83,"FY","YTD","20251231",1,"",100000000)</f>
        <v>53.359807916499996</v>
      </c>
      <c r="I521" s="16">
        <f>[1]!s_is(A521,83,"FY","YTD","20241231",1,"",100000000)</f>
        <v>60.575448922600003</v>
      </c>
      <c r="J521" s="16">
        <f t="shared" si="24"/>
        <v>-0.11911824236448931</v>
      </c>
      <c r="K521" s="16">
        <f>[1]!s_is(A521,61,"FY","YTD","20251231",1,"",100000000)</f>
        <v>12.598489139200002</v>
      </c>
      <c r="L521" s="16">
        <f>[1]!s_is(A521,61,"FY","YTD","20241231",1,"",100000000)</f>
        <v>17.2198780029</v>
      </c>
      <c r="M521" s="16">
        <f t="shared" si="25"/>
        <v>-0.26837523836822247</v>
      </c>
      <c r="N521" s="16">
        <f>[1]!s_fa_roe(A521,"20251231")</f>
        <v>13.2401</v>
      </c>
      <c r="O521" s="16">
        <f>[1]!s_stmnote_rdexp(A521,"20251231",1,10000)</f>
        <v>4219.152846</v>
      </c>
      <c r="P521" s="20">
        <f t="shared" si="26"/>
        <v>7.9069865704957821E-3</v>
      </c>
      <c r="Q521" s="16">
        <f>[1]!s_margin_tradingbalance(A521,"",10000)</f>
        <v>55455.755799999999</v>
      </c>
      <c r="R521" s="16">
        <f>[1]!s_margin_seclendingbalance(A521,"",10000)</f>
        <v>1253.0024000000001</v>
      </c>
      <c r="S521" s="17">
        <f>[1]!s_val_ev(A521,"",100000000)</f>
        <v>584.13865184099996</v>
      </c>
      <c r="T521" s="17">
        <f>[1]!share_freesharesmv(A521,"",100000000)</f>
        <v>236.34443077200001</v>
      </c>
      <c r="U521" s="17">
        <f>[1]!s_dq_amount_btin(A521,E521,100000000)</f>
        <v>6.6462500100000002</v>
      </c>
      <c r="V521" s="17">
        <f>[1]!s_dq_turn(A521,E521)</f>
        <v>1.1580467980813045</v>
      </c>
      <c r="W521" s="2">
        <f>[1]!s_pq_amount(A521,"20260101","",100000000)</f>
        <v>436.96170095000002</v>
      </c>
      <c r="X521" s="2">
        <f>[1]!s_pq_avgamount(A521,"20260101","",100000000)</f>
        <v>3.9723790995454542</v>
      </c>
      <c r="Y521" s="17">
        <f>[1]!s_ipo_dilutedpe(A521)</f>
        <v>17.739999999999998</v>
      </c>
      <c r="Z521" s="12">
        <f>[1]!s_ipo_collection_total(A521,100000000)</f>
        <v>42.360676499999997</v>
      </c>
      <c r="AA521" s="2">
        <f>[1]!s_val_pe_ttm(A521,E521)</f>
        <v>40.978561401367188</v>
      </c>
      <c r="AB521" s="5">
        <f>[1]!s_info_zjtxornot1(A521,"")</f>
        <v>0</v>
      </c>
      <c r="AC521" s="22" t="str">
        <f>[1]!s_info_nature1(A521,"")</f>
        <v>民营企业</v>
      </c>
      <c r="AD521" s="6" t="str">
        <f>[1]!s_info_city(A521)</f>
        <v>衡水市</v>
      </c>
      <c r="AE521" s="6" t="str">
        <f>[1]!s_info_province(A521)</f>
        <v>河北省</v>
      </c>
      <c r="AF521">
        <v>115.665993</v>
      </c>
      <c r="AG521">
        <v>37.735097000000003</v>
      </c>
    </row>
    <row r="522" spans="1:33" x14ac:dyDescent="0.3">
      <c r="A522" s="12" t="s">
        <v>1661</v>
      </c>
      <c r="B522" s="12" t="s">
        <v>1662</v>
      </c>
      <c r="C522" s="16" t="str">
        <f>[1]!s_info_mkt(A522)</f>
        <v>主板</v>
      </c>
      <c r="D522" s="16" t="str">
        <f>[1]!s_ipo_listeddate(A522)</f>
        <v>2017-11-01</v>
      </c>
      <c r="E522" s="16" t="str">
        <f>[1]!lastradeday_s("000002","")</f>
        <v>2026-06-22</v>
      </c>
      <c r="F522" s="16" t="str">
        <f>[1]!s_info_industry_csrc2023(A522,"",3)</f>
        <v>通用设备制造业</v>
      </c>
      <c r="G522" s="16" t="str">
        <f>[1]!s_info_industry_csrc2023(A522,"",1)</f>
        <v>制造业</v>
      </c>
      <c r="H522" s="16">
        <f>[1]!s_is(A522,83,"FY","YTD","20251231",1,"",100000000)</f>
        <v>7.3856964095000004</v>
      </c>
      <c r="I522" s="16">
        <f>[1]!s_is(A522,83,"FY","YTD","20241231",1,"",100000000)</f>
        <v>8.0573216263000003</v>
      </c>
      <c r="J522" s="16">
        <f t="shared" si="24"/>
        <v>-8.3355890201495697E-2</v>
      </c>
      <c r="K522" s="16">
        <f>[1]!s_is(A522,61,"FY","YTD","20251231",1,"",100000000)</f>
        <v>-0.54487971759999998</v>
      </c>
      <c r="L522" s="16">
        <f>[1]!s_is(A522,61,"FY","YTD","20241231",1,"",100000000)</f>
        <v>0.35859241799999997</v>
      </c>
      <c r="M522" s="16">
        <f t="shared" si="25"/>
        <v>-2.5194959241999366</v>
      </c>
      <c r="N522" s="16">
        <f>[1]!s_fa_roe(A522,"20251231")</f>
        <v>-2.9670999999999998</v>
      </c>
      <c r="O522" s="16">
        <f>[1]!s_stmnote_rdexp(A522,"20251231",1,10000)</f>
        <v>5975.3184389999997</v>
      </c>
      <c r="P522" s="20">
        <f t="shared" si="26"/>
        <v>8.090392710041705E-2</v>
      </c>
      <c r="Q522" s="16">
        <f>[1]!s_margin_tradingbalance(A522,"",10000)</f>
        <v>0</v>
      </c>
      <c r="R522" s="16">
        <f>[1]!s_margin_seclendingbalance(A522,"",10000)</f>
        <v>0</v>
      </c>
      <c r="S522" s="17">
        <f>[1]!s_val_ev(A522,"",100000000)</f>
        <v>47.142798749999997</v>
      </c>
      <c r="T522" s="17">
        <f>[1]!share_freesharesmv(A522,"",100000000)</f>
        <v>27.999040958999995</v>
      </c>
      <c r="U522" s="17">
        <f>[1]!s_dq_amount_btin(A522,E522,100000000)</f>
        <v>1.8358249</v>
      </c>
      <c r="V522" s="17">
        <f>[1]!s_dq_turn(A522,E522)</f>
        <v>3.9447665843131556</v>
      </c>
      <c r="W522" s="2">
        <f>[1]!s_pq_amount(A522,"20260101","",100000000)</f>
        <v>334.45725936999997</v>
      </c>
      <c r="X522" s="2">
        <f>[1]!s_pq_avgamount(A522,"20260101","",100000000)</f>
        <v>3.040520539727273</v>
      </c>
      <c r="Y522" s="17">
        <f>[1]!s_ipo_dilutedpe(A522)</f>
        <v>22.99</v>
      </c>
      <c r="Z522" s="12">
        <f>[1]!s_ipo_collection_total(A522,100000000)</f>
        <v>3.1968000000000001</v>
      </c>
      <c r="AA522" s="2">
        <f>[1]!s_val_pe_ttm(A522,E522)</f>
        <v>-76.148414611816406</v>
      </c>
      <c r="AB522" s="5">
        <f>[1]!s_info_zjtxornot1(A522,"")</f>
        <v>1</v>
      </c>
      <c r="AC522" s="22" t="str">
        <f>[1]!s_info_nature1(A522,"")</f>
        <v>民营企业</v>
      </c>
      <c r="AD522" s="6" t="str">
        <f>[1]!s_info_city(A522)</f>
        <v>南京市</v>
      </c>
      <c r="AE522" s="6" t="str">
        <f>[1]!s_info_province(A522)</f>
        <v>江苏省</v>
      </c>
      <c r="AF522">
        <v>118.767413</v>
      </c>
      <c r="AG522">
        <v>32.041544000000002</v>
      </c>
    </row>
    <row r="523" spans="1:33" x14ac:dyDescent="0.3">
      <c r="A523" s="12" t="s">
        <v>1663</v>
      </c>
      <c r="B523" s="12" t="s">
        <v>1664</v>
      </c>
      <c r="C523" s="16" t="str">
        <f>[1]!s_info_mkt(A523)</f>
        <v>科创板</v>
      </c>
      <c r="D523" s="16" t="str">
        <f>[1]!s_ipo_listeddate(A523)</f>
        <v>2022-01-27</v>
      </c>
      <c r="E523" s="16" t="str">
        <f>[1]!lastradeday_s("000002","")</f>
        <v>2026-06-22</v>
      </c>
      <c r="F523" s="16" t="str">
        <f>[1]!s_info_industry_csrc2023(A523,"",3)</f>
        <v>计算机、通信和其他电子设备制造业</v>
      </c>
      <c r="G523" s="16" t="str">
        <f>[1]!s_info_industry_csrc2023(A523,"",1)</f>
        <v>制造业</v>
      </c>
      <c r="H523" s="16">
        <f>[1]!s_is(A523,83,"FY","YTD","20251231",1,"",100000000)</f>
        <v>4.3170302947000003</v>
      </c>
      <c r="I523" s="16">
        <f>[1]!s_is(A523,83,"FY","YTD","20241231",1,"",100000000)</f>
        <v>3.0337828074000002</v>
      </c>
      <c r="J523" s="16">
        <f t="shared" si="24"/>
        <v>0.42298594486391838</v>
      </c>
      <c r="K523" s="16">
        <f>[1]!s_is(A523,61,"FY","YTD","20251231",1,"",100000000)</f>
        <v>1.3298604273000001</v>
      </c>
      <c r="L523" s="16">
        <f>[1]!s_is(A523,61,"FY","YTD","20241231",1,"",100000000)</f>
        <v>0.19534934510000002</v>
      </c>
      <c r="M523" s="16">
        <f t="shared" si="25"/>
        <v>5.807601154840011</v>
      </c>
      <c r="N523" s="16">
        <f>[1]!s_fa_roe(A523,"20251231")</f>
        <v>6.0570000000000004</v>
      </c>
      <c r="O523" s="16">
        <f>[1]!s_stmnote_rdexp(A523,"20251231",1,10000)</f>
        <v>12398.176134000001</v>
      </c>
      <c r="P523" s="20">
        <f t="shared" si="26"/>
        <v>0.28719224299216034</v>
      </c>
      <c r="Q523" s="16">
        <f>[1]!s_margin_tradingbalance(A523,"",10000)</f>
        <v>176931.7458</v>
      </c>
      <c r="R523" s="16">
        <f>[1]!s_margin_seclendingbalance(A523,"",10000)</f>
        <v>359.4984</v>
      </c>
      <c r="S523" s="17">
        <f>[1]!s_val_ev(A523,"",100000000)</f>
        <v>240.21074368600003</v>
      </c>
      <c r="T523" s="17">
        <f>[1]!share_freesharesmv(A523,"",100000000)</f>
        <v>189.63651300999999</v>
      </c>
      <c r="U523" s="17">
        <f>[1]!s_dq_amount_btin(A523,E523,100000000)</f>
        <v>10.082996959999999</v>
      </c>
      <c r="V523" s="17">
        <f>[1]!s_dq_turn(A523,E523)</f>
        <v>4.147827924392999</v>
      </c>
      <c r="W523" s="2">
        <f>[1]!s_pq_amount(A523,"20260101","",100000000)</f>
        <v>2680.0219181100001</v>
      </c>
      <c r="X523" s="2">
        <f>[1]!s_pq_avgamount(A523,"20260101","",100000000)</f>
        <v>24.587357046880733</v>
      </c>
      <c r="Y523" s="17">
        <f>[1]!s_ipo_dilutedpe(A523)</f>
        <v>92.63</v>
      </c>
      <c r="Z523" s="12">
        <f>[1]!s_ipo_collection_total(A523,100000000)</f>
        <v>16.899428</v>
      </c>
      <c r="AA523" s="2">
        <f>[1]!s_val_pe_ttm(A523,E523)</f>
        <v>160.03363037109375</v>
      </c>
      <c r="AB523" s="5">
        <f>[1]!s_info_zjtxornot1(A523,"")</f>
        <v>1</v>
      </c>
      <c r="AC523" s="22" t="str">
        <f>[1]!s_info_nature1(A523,"")</f>
        <v>民营企业</v>
      </c>
      <c r="AD523" s="6" t="str">
        <f>[1]!s_info_city(A523)</f>
        <v>杭州市</v>
      </c>
      <c r="AE523" s="6" t="str">
        <f>[1]!s_info_province(A523)</f>
        <v>浙江省</v>
      </c>
      <c r="AF523">
        <v>120.153576</v>
      </c>
      <c r="AG523">
        <v>30.287458999999998</v>
      </c>
    </row>
    <row r="524" spans="1:33" x14ac:dyDescent="0.3">
      <c r="A524" s="12" t="s">
        <v>38</v>
      </c>
      <c r="B524" s="12" t="s">
        <v>39</v>
      </c>
      <c r="C524" s="16" t="str">
        <f>[1]!s_info_mkt(A524)</f>
        <v>北证</v>
      </c>
      <c r="D524" s="16" t="str">
        <f>[1]!s_ipo_listeddate(A524)</f>
        <v>2026-04-13</v>
      </c>
      <c r="E524" s="16" t="str">
        <f>[1]!lastradeday_s("000002","")</f>
        <v>2026-06-22</v>
      </c>
      <c r="F524" s="16" t="str">
        <f>[1]!s_info_industry_csrc2023(A524,"",3)</f>
        <v>计算机、通信和其他电子设备制造业</v>
      </c>
      <c r="G524" s="16" t="str">
        <f>[1]!s_info_industry_csrc2023(A524,"",1)</f>
        <v>制造业</v>
      </c>
      <c r="H524" s="16">
        <f>[1]!s_is(A524,83,"FY","YTD","20251231",1,"",100000000)</f>
        <v>4.3151179006999998</v>
      </c>
      <c r="I524" s="16">
        <f>[1]!s_is(A524,83,"FY","YTD","20241231",1,"",100000000)</f>
        <v>4.1904610542</v>
      </c>
      <c r="J524" s="16">
        <f t="shared" si="24"/>
        <v>2.9747764002020505E-2</v>
      </c>
      <c r="K524" s="16">
        <f>[1]!s_is(A524,61,"FY","YTD","20251231",1,"",100000000)</f>
        <v>0.65597229550000002</v>
      </c>
      <c r="L524" s="16">
        <f>[1]!s_is(A524,61,"FY","YTD","20241231",1,"",100000000)</f>
        <v>0.61220146369999995</v>
      </c>
      <c r="M524" s="16">
        <f t="shared" si="25"/>
        <v>7.1497430821970895E-2</v>
      </c>
      <c r="N524" s="16">
        <f>[1]!s_fa_roe(A524,"20251231")</f>
        <v>11.484400000000001</v>
      </c>
      <c r="O524" s="16">
        <f>[1]!s_stmnote_rdexp(A524,"20251231",1,10000)</f>
        <v>2526.2780640000001</v>
      </c>
      <c r="P524" s="20">
        <f t="shared" si="26"/>
        <v>5.8544821303496392E-2</v>
      </c>
      <c r="Q524" s="16">
        <f>[1]!s_margin_tradingbalance(A524,"",10000)</f>
        <v>2751.1554999999998</v>
      </c>
      <c r="R524" s="16">
        <f>[1]!s_margin_seclendingbalance(A524,"",10000)</f>
        <v>0</v>
      </c>
      <c r="S524" s="17">
        <f>[1]!s_val_ev(A524,"",100000000)</f>
        <v>35.163291940000001</v>
      </c>
      <c r="T524" s="17">
        <f>[1]!share_freesharesmv(A524,"",100000000)</f>
        <v>13.759124630000001</v>
      </c>
      <c r="U524" s="17">
        <f>[1]!s_dq_amount_btin(A524,E524,100000000)</f>
        <v>2.0887843199999998</v>
      </c>
      <c r="V524" s="17">
        <f>[1]!s_dq_turn(A524,E524)</f>
        <v>15.290594486024363</v>
      </c>
      <c r="W524" s="2">
        <f>[1]!s_pq_amount(A524,"20260101","",100000000)</f>
        <v>142.15744186000001</v>
      </c>
      <c r="X524" s="2">
        <f>[1]!s_pq_avgamount(A524,"20260101","",100000000)</f>
        <v>3.0246264225531916</v>
      </c>
      <c r="Y524" s="17">
        <f>[1]!s_ipo_dilutedpe(A524)</f>
        <v>14.99</v>
      </c>
      <c r="Z524" s="12">
        <f>[1]!s_ipo_collection_total(A524,100000000)</f>
        <v>2.414085751</v>
      </c>
      <c r="AA524" s="2">
        <f>[1]!s_val_pe_ttm(A524,E524)</f>
        <v>53.255302429199219</v>
      </c>
      <c r="AB524" s="5">
        <f>[1]!s_info_zjtxornot1(A524,"")</f>
        <v>1</v>
      </c>
      <c r="AC524" s="22" t="str">
        <f>[1]!s_info_nature1(A524,"")</f>
        <v>民营企业</v>
      </c>
      <c r="AD524" s="6" t="str">
        <f>[1]!s_info_city(A524)</f>
        <v>无锡市</v>
      </c>
      <c r="AE524" s="6" t="str">
        <f>[1]!s_info_province(A524)</f>
        <v>江苏省</v>
      </c>
      <c r="AF524">
        <v>120.301663</v>
      </c>
      <c r="AG524">
        <v>31.574729000000001</v>
      </c>
    </row>
    <row r="525" spans="1:33" x14ac:dyDescent="0.3">
      <c r="A525" s="12" t="s">
        <v>1665</v>
      </c>
      <c r="B525" s="12" t="s">
        <v>1666</v>
      </c>
      <c r="C525" s="16" t="str">
        <f>[1]!s_info_mkt(A525)</f>
        <v>主板</v>
      </c>
      <c r="D525" s="16" t="str">
        <f>[1]!s_ipo_listeddate(A525)</f>
        <v>2017-04-12</v>
      </c>
      <c r="E525" s="16" t="str">
        <f>[1]!lastradeday_s("000002","")</f>
        <v>2026-06-22</v>
      </c>
      <c r="F525" s="16" t="str">
        <f>[1]!s_info_industry_csrc2023(A525,"",3)</f>
        <v>电气机械和器材制造业</v>
      </c>
      <c r="G525" s="16" t="str">
        <f>[1]!s_info_industry_csrc2023(A525,"",1)</f>
        <v>制造业</v>
      </c>
      <c r="H525" s="16">
        <f>[1]!s_is(A525,83,"FY","YTD","20251231",1,"",100000000)</f>
        <v>21.546756605599999</v>
      </c>
      <c r="I525" s="16">
        <f>[1]!s_is(A525,83,"FY","YTD","20241231",1,"",100000000)</f>
        <v>20.771861068699998</v>
      </c>
      <c r="J525" s="16">
        <f t="shared" si="24"/>
        <v>3.7305060646089627E-2</v>
      </c>
      <c r="K525" s="16">
        <f>[1]!s_is(A525,61,"FY","YTD","20251231",1,"",100000000)</f>
        <v>1.9953015218999999</v>
      </c>
      <c r="L525" s="16">
        <f>[1]!s_is(A525,61,"FY","YTD","20241231",1,"",100000000)</f>
        <v>1.4369399375</v>
      </c>
      <c r="M525" s="16">
        <f t="shared" si="25"/>
        <v>0.38857684293432748</v>
      </c>
      <c r="N525" s="16">
        <f>[1]!s_fa_roe(A525,"20251231")</f>
        <v>9.6960999999999995</v>
      </c>
      <c r="O525" s="16">
        <f>[1]!s_stmnote_rdexp(A525,"20251231",1,10000)</f>
        <v>5847.8261270000003</v>
      </c>
      <c r="P525" s="20">
        <f t="shared" si="26"/>
        <v>2.7140168861795894E-2</v>
      </c>
      <c r="Q525" s="16">
        <f>[1]!s_margin_tradingbalance(A525,"",10000)</f>
        <v>50477.419000000002</v>
      </c>
      <c r="R525" s="16">
        <f>[1]!s_margin_seclendingbalance(A525,"",10000)</f>
        <v>21.84</v>
      </c>
      <c r="S525" s="17">
        <f>[1]!s_val_ev(A525,"",100000000)</f>
        <v>49.863748425600001</v>
      </c>
      <c r="T525" s="17">
        <f>[1]!share_freesharesmv(A525,"",100000000)</f>
        <v>30.379625524799994</v>
      </c>
      <c r="U525" s="17">
        <f>[1]!s_dq_amount_btin(A525,E525,100000000)</f>
        <v>2.8288936200000001</v>
      </c>
      <c r="V525" s="17">
        <f>[1]!s_dq_turn(A525,E525)</f>
        <v>5.7872996776447838</v>
      </c>
      <c r="W525" s="2">
        <f>[1]!s_pq_amount(A525,"20260101","",100000000)</f>
        <v>213.03036109999999</v>
      </c>
      <c r="X525" s="2">
        <f>[1]!s_pq_avgamount(A525,"20260101","",100000000)</f>
        <v>1.9366396463636362</v>
      </c>
      <c r="Y525" s="17">
        <f>[1]!s_ipo_dilutedpe(A525)</f>
        <v>20.74</v>
      </c>
      <c r="Z525" s="12">
        <f>[1]!s_ipo_collection_total(A525,100000000)</f>
        <v>3.7628441269999997</v>
      </c>
      <c r="AA525" s="2">
        <f>[1]!s_val_pe_ttm(A525,E525)</f>
        <v>25.915872573852539</v>
      </c>
      <c r="AB525" s="5">
        <f>[1]!s_info_zjtxornot1(A525,"")</f>
        <v>1</v>
      </c>
      <c r="AC525" s="22" t="str">
        <f>[1]!s_info_nature1(A525,"")</f>
        <v>民营企业</v>
      </c>
      <c r="AD525" s="6" t="str">
        <f>[1]!s_info_city(A525)</f>
        <v>杭州市</v>
      </c>
      <c r="AE525" s="6" t="str">
        <f>[1]!s_info_province(A525)</f>
        <v>浙江省</v>
      </c>
      <c r="AF525">
        <v>120.153576</v>
      </c>
      <c r="AG525">
        <v>30.287458999999998</v>
      </c>
    </row>
    <row r="526" spans="1:33" x14ac:dyDescent="0.3">
      <c r="A526" s="12" t="s">
        <v>1667</v>
      </c>
      <c r="B526" s="12" t="s">
        <v>1668</v>
      </c>
      <c r="C526" s="16" t="str">
        <f>[1]!s_info_mkt(A526)</f>
        <v>主板</v>
      </c>
      <c r="D526" s="16" t="str">
        <f>[1]!s_ipo_listeddate(A526)</f>
        <v>1998-06-02</v>
      </c>
      <c r="E526" s="16" t="str">
        <f>[1]!lastradeday_s("000002","")</f>
        <v>2026-06-22</v>
      </c>
      <c r="F526" s="16" t="str">
        <f>[1]!s_info_industry_csrc2023(A526,"",3)</f>
        <v>有色金属冶炼和压延加工业</v>
      </c>
      <c r="G526" s="16" t="str">
        <f>[1]!s_info_industry_csrc2023(A526,"",1)</f>
        <v>制造业</v>
      </c>
      <c r="H526" s="16">
        <f>[1]!s_is(A526,83,"FY","YTD","20251231",1,"",100000000)</f>
        <v>1795.4202592573001</v>
      </c>
      <c r="I526" s="16">
        <f>[1]!s_is(A526,83,"FY","YTD","20241231",1,"",100000000)</f>
        <v>1780.1227387027</v>
      </c>
      <c r="J526" s="16">
        <f t="shared" si="24"/>
        <v>8.5935201107247838E-3</v>
      </c>
      <c r="K526" s="16">
        <f>[1]!s_is(A526,61,"FY","YTD","20251231",1,"",100000000)</f>
        <v>13.0145781451</v>
      </c>
      <c r="L526" s="16">
        <f>[1]!s_is(A526,61,"FY","YTD","20241231",1,"",100000000)</f>
        <v>12.646902044800001</v>
      </c>
      <c r="M526" s="16">
        <f t="shared" si="25"/>
        <v>2.907242413972641E-2</v>
      </c>
      <c r="N526" s="16">
        <f>[1]!s_fa_roe(A526,"20251231")</f>
        <v>8.6300000000000008</v>
      </c>
      <c r="O526" s="16">
        <f>[1]!s_stmnote_rdexp(A526,"20251231",1,10000)</f>
        <v>398914.64973800001</v>
      </c>
      <c r="P526" s="20">
        <f t="shared" si="26"/>
        <v>2.2218455410713503E-2</v>
      </c>
      <c r="Q526" s="16">
        <f>[1]!s_margin_tradingbalance(A526,"",10000)</f>
        <v>210832.15900000001</v>
      </c>
      <c r="R526" s="16">
        <f>[1]!s_margin_seclendingbalance(A526,"",10000)</f>
        <v>609.43560000000002</v>
      </c>
      <c r="S526" s="17">
        <f>[1]!s_val_ev(A526,"",100000000)</f>
        <v>476.06362705199996</v>
      </c>
      <c r="T526" s="17">
        <f>[1]!share_freesharesmv(A526,"",100000000)</f>
        <v>260.3752501701</v>
      </c>
      <c r="U526" s="17">
        <f>[1]!s_dq_amount_btin(A526,E526,100000000)</f>
        <v>19.948739060000001</v>
      </c>
      <c r="V526" s="17">
        <f>[1]!s_dq_turn(A526,E526)</f>
        <v>5.2469437567879922</v>
      </c>
      <c r="W526" s="2">
        <f>[1]!s_pq_amount(A526,"20260101","",100000000)</f>
        <v>1806.5234419000001</v>
      </c>
      <c r="X526" s="2">
        <f>[1]!s_pq_avgamount(A526,"20260101","",100000000)</f>
        <v>16.42294038090909</v>
      </c>
      <c r="Y526" s="17">
        <f>[1]!s_ipo_dilutedpe(A526)</f>
        <v>0</v>
      </c>
      <c r="Z526" s="12">
        <f>[1]!s_ipo_collection_total(A526,100000000)</f>
        <v>7.5119999999999996</v>
      </c>
      <c r="AA526" s="2">
        <f>[1]!s_val_pe_ttm(A526,E526)</f>
        <v>33.591720581054688</v>
      </c>
      <c r="AB526" s="5">
        <f>[1]!s_info_zjtxornot1(A526,"")</f>
        <v>1</v>
      </c>
      <c r="AC526" s="22" t="str">
        <f>[1]!s_info_nature1(A526,"")</f>
        <v>中央国有企业</v>
      </c>
      <c r="AD526" s="6" t="str">
        <f>[1]!s_info_city(A526)</f>
        <v>安宁市</v>
      </c>
      <c r="AE526" s="6" t="str">
        <f>[1]!s_info_province(A526)</f>
        <v>云南省</v>
      </c>
      <c r="AF526">
        <v>102.391127</v>
      </c>
      <c r="AG526">
        <v>24.852354999999999</v>
      </c>
    </row>
    <row r="527" spans="1:33" x14ac:dyDescent="0.3">
      <c r="A527" s="12" t="s">
        <v>1669</v>
      </c>
      <c r="B527" s="12" t="s">
        <v>1670</v>
      </c>
      <c r="C527" s="16" t="str">
        <f>[1]!s_info_mkt(A527)</f>
        <v>科创板</v>
      </c>
      <c r="D527" s="16" t="str">
        <f>[1]!s_ipo_listeddate(A527)</f>
        <v>2022-02-09</v>
      </c>
      <c r="E527" s="16" t="str">
        <f>[1]!lastradeday_s("000002","")</f>
        <v>2026-06-22</v>
      </c>
      <c r="F527" s="16" t="str">
        <f>[1]!s_info_industry_csrc2023(A527,"",3)</f>
        <v>软件和信息技术服务业</v>
      </c>
      <c r="G527" s="16" t="str">
        <f>[1]!s_info_industry_csrc2023(A527,"",1)</f>
        <v>信息传输、软件和信息技术服务业</v>
      </c>
      <c r="H527" s="16">
        <f>[1]!s_is(A527,83,"FY","YTD","20251231",1,"",100000000)</f>
        <v>77.4058243817</v>
      </c>
      <c r="I527" s="16">
        <f>[1]!s_is(A527,83,"FY","YTD","20241231",1,"",100000000)</f>
        <v>35.950823440299999</v>
      </c>
      <c r="J527" s="16">
        <f t="shared" si="24"/>
        <v>1.1531029604993681</v>
      </c>
      <c r="K527" s="16">
        <f>[1]!s_is(A527,61,"FY","YTD","20251231",1,"",100000000)</f>
        <v>-4.4578109642000001</v>
      </c>
      <c r="L527" s="16">
        <f>[1]!s_is(A527,61,"FY","YTD","20241231",1,"",100000000)</f>
        <v>9.5906397699999993E-2</v>
      </c>
      <c r="M527" s="16">
        <f t="shared" si="25"/>
        <v>-47.480850820236789</v>
      </c>
      <c r="N527" s="16">
        <f>[1]!s_fa_roe(A527,"20251231")</f>
        <v>-22.9163</v>
      </c>
      <c r="O527" s="16">
        <f>[1]!s_stmnote_rdexp(A527,"20251231",1,10000)</f>
        <v>125077.78698800001</v>
      </c>
      <c r="P527" s="20">
        <f t="shared" si="26"/>
        <v>0.16158704850325248</v>
      </c>
      <c r="Q527" s="16">
        <f>[1]!s_margin_tradingbalance(A527,"",10000)</f>
        <v>18375.143199999999</v>
      </c>
      <c r="R527" s="16">
        <f>[1]!s_margin_seclendingbalance(A527,"",10000)</f>
        <v>22.950199999999999</v>
      </c>
      <c r="S527" s="17">
        <f>[1]!s_val_ev(A527,"",100000000)</f>
        <v>53.841346000000001</v>
      </c>
      <c r="T527" s="17">
        <f>[1]!share_freesharesmv(A527,"",100000000)</f>
        <v>28.145904899800001</v>
      </c>
      <c r="U527" s="17">
        <f>[1]!s_dq_amount_btin(A527,E527,100000000)</f>
        <v>0.90718401999999998</v>
      </c>
      <c r="V527" s="17">
        <f>[1]!s_dq_turn(A527,E527)</f>
        <v>1.7158256043598914</v>
      </c>
      <c r="W527" s="2">
        <f>[1]!s_pq_amount(A527,"20260101","",100000000)</f>
        <v>120.2963218</v>
      </c>
      <c r="X527" s="2">
        <f>[1]!s_pq_avgamount(A527,"20260101","",100000000)</f>
        <v>1.0936029254545454</v>
      </c>
      <c r="Y527" s="17">
        <f>[1]!s_ipo_dilutedpe(A527)</f>
        <v>87.17</v>
      </c>
      <c r="Z527" s="12">
        <f>[1]!s_ipo_collection_total(A527,100000000)</f>
        <v>12.207051</v>
      </c>
      <c r="AA527" s="2">
        <f>[1]!s_val_pe_ttm(A527,E527)</f>
        <v>-13.307025909423828</v>
      </c>
      <c r="AB527" s="5">
        <f>[1]!s_info_zjtxornot1(A527,"")</f>
        <v>0</v>
      </c>
      <c r="AC527" s="22" t="str">
        <f>[1]!s_info_nature1(A527,"")</f>
        <v>民营企业</v>
      </c>
      <c r="AD527" s="6" t="str">
        <f>[1]!s_info_city(A527)</f>
        <v>南京市</v>
      </c>
      <c r="AE527" s="6" t="str">
        <f>[1]!s_info_province(A527)</f>
        <v>江苏省</v>
      </c>
      <c r="AF527">
        <v>118.767413</v>
      </c>
      <c r="AG527">
        <v>32.041544000000002</v>
      </c>
    </row>
    <row r="528" spans="1:33" x14ac:dyDescent="0.3">
      <c r="A528" s="12" t="s">
        <v>1671</v>
      </c>
      <c r="B528" s="12" t="s">
        <v>1672</v>
      </c>
      <c r="C528" s="16" t="str">
        <f>[1]!s_info_mkt(A528)</f>
        <v>创业板</v>
      </c>
      <c r="D528" s="16" t="str">
        <f>[1]!s_ipo_listeddate(A528)</f>
        <v>2022-09-02</v>
      </c>
      <c r="E528" s="16" t="str">
        <f>[1]!lastradeday_s("000002","")</f>
        <v>2026-06-22</v>
      </c>
      <c r="F528" s="16" t="str">
        <f>[1]!s_info_industry_csrc2023(A528,"",3)</f>
        <v>化学原料和化学制品制造业</v>
      </c>
      <c r="G528" s="16" t="str">
        <f>[1]!s_info_industry_csrc2023(A528,"",1)</f>
        <v>制造业</v>
      </c>
      <c r="H528" s="16">
        <f>[1]!s_is(A528,83,"FY","YTD","20251231",1,"",100000000)</f>
        <v>21.517385557499999</v>
      </c>
      <c r="I528" s="16">
        <f>[1]!s_is(A528,83,"FY","YTD","20241231",1,"",100000000)</f>
        <v>20.0641168537</v>
      </c>
      <c r="J528" s="16">
        <f t="shared" si="24"/>
        <v>7.2431232054552375E-2</v>
      </c>
      <c r="K528" s="16">
        <f>[1]!s_is(A528,61,"FY","YTD","20251231",1,"",100000000)</f>
        <v>1.9119759759999999</v>
      </c>
      <c r="L528" s="16">
        <f>[1]!s_is(A528,61,"FY","YTD","20241231",1,"",100000000)</f>
        <v>0.78156940559999999</v>
      </c>
      <c r="M528" s="16">
        <f t="shared" si="25"/>
        <v>1.4463290941285023</v>
      </c>
      <c r="N528" s="16">
        <f>[1]!s_fa_roe(A528,"20251231")</f>
        <v>11.9803</v>
      </c>
      <c r="O528" s="16">
        <f>[1]!s_stmnote_rdexp(A528,"20251231",1,10000)</f>
        <v>5799.0647490000001</v>
      </c>
      <c r="P528" s="20">
        <f t="shared" si="26"/>
        <v>2.6950601101157969E-2</v>
      </c>
      <c r="Q528" s="16">
        <f>[1]!s_margin_tradingbalance(A528,"",10000)</f>
        <v>8278.7918000000009</v>
      </c>
      <c r="R528" s="16">
        <f>[1]!s_margin_seclendingbalance(A528,"",10000)</f>
        <v>25.9788</v>
      </c>
      <c r="S528" s="17">
        <f>[1]!s_val_ev(A528,"",100000000)</f>
        <v>30.287650213599996</v>
      </c>
      <c r="T528" s="17">
        <f>[1]!share_freesharesmv(A528,"",100000000)</f>
        <v>14.1643310802</v>
      </c>
      <c r="U528" s="17">
        <f>[1]!s_dq_amount_btin(A528,E528,100000000)</f>
        <v>0.93461254999999999</v>
      </c>
      <c r="V528" s="17">
        <f>[1]!s_dq_turn(A528,E528)</f>
        <v>3.9341245536530671</v>
      </c>
      <c r="W528" s="2">
        <f>[1]!s_pq_amount(A528,"20260101","",100000000)</f>
        <v>73.822189620000003</v>
      </c>
      <c r="X528" s="2">
        <f>[1]!s_pq_avgamount(A528,"20260101","",100000000)</f>
        <v>0.67111081472727274</v>
      </c>
      <c r="Y528" s="17">
        <f>[1]!s_ipo_dilutedpe(A528)</f>
        <v>80.650000000000006</v>
      </c>
      <c r="Z528" s="12">
        <f>[1]!s_ipo_collection_total(A528,100000000)</f>
        <v>10.538</v>
      </c>
      <c r="AA528" s="2">
        <f>[1]!s_val_pe_ttm(A528,E528)</f>
        <v>15.498130798339844</v>
      </c>
      <c r="AB528" s="5">
        <f>[1]!s_info_zjtxornot1(A528,"")</f>
        <v>1</v>
      </c>
      <c r="AC528" s="22" t="str">
        <f>[1]!s_info_nature1(A528,"")</f>
        <v>民营企业</v>
      </c>
      <c r="AD528" s="6" t="str">
        <f>[1]!s_info_city(A528)</f>
        <v>广州市</v>
      </c>
      <c r="AE528" s="6" t="str">
        <f>[1]!s_info_province(A528)</f>
        <v>广东省</v>
      </c>
      <c r="AF528">
        <v>113.280637</v>
      </c>
      <c r="AG528">
        <v>23.125177999999998</v>
      </c>
    </row>
    <row r="529" spans="1:33" x14ac:dyDescent="0.3">
      <c r="A529" s="12" t="s">
        <v>1673</v>
      </c>
      <c r="B529" s="12" t="s">
        <v>1674</v>
      </c>
      <c r="C529" s="16" t="str">
        <f>[1]!s_info_mkt(A529)</f>
        <v>主板</v>
      </c>
      <c r="D529" s="16" t="str">
        <f>[1]!s_ipo_listeddate(A529)</f>
        <v>2021-04-12</v>
      </c>
      <c r="E529" s="16" t="str">
        <f>[1]!lastradeday_s("000002","")</f>
        <v>2026-06-22</v>
      </c>
      <c r="F529" s="16" t="str">
        <f>[1]!s_info_industry_csrc2023(A529,"",3)</f>
        <v>电气机械和器材制造业</v>
      </c>
      <c r="G529" s="16" t="str">
        <f>[1]!s_info_industry_csrc2023(A529,"",1)</f>
        <v>制造业</v>
      </c>
      <c r="H529" s="16">
        <f>[1]!s_is(A529,83,"FY","YTD","20251231",1,"",100000000)</f>
        <v>12.397044038399999</v>
      </c>
      <c r="I529" s="16">
        <f>[1]!s_is(A529,83,"FY","YTD","20241231",1,"",100000000)</f>
        <v>12.986428708399998</v>
      </c>
      <c r="J529" s="16">
        <f t="shared" si="24"/>
        <v>-4.538466142110098E-2</v>
      </c>
      <c r="K529" s="16">
        <f>[1]!s_is(A529,61,"FY","YTD","20251231",1,"",100000000)</f>
        <v>0.58239782399999995</v>
      </c>
      <c r="L529" s="16">
        <f>[1]!s_is(A529,61,"FY","YTD","20241231",1,"",100000000)</f>
        <v>1.527750696</v>
      </c>
      <c r="M529" s="16">
        <f t="shared" si="25"/>
        <v>-0.61878739409194816</v>
      </c>
      <c r="N529" s="16">
        <f>[1]!s_fa_roe(A529,"20251231")</f>
        <v>4.5875000000000004</v>
      </c>
      <c r="O529" s="16">
        <f>[1]!s_stmnote_rdexp(A529,"20251231",1,10000)</f>
        <v>3889.8819640000002</v>
      </c>
      <c r="P529" s="20">
        <f t="shared" si="26"/>
        <v>3.1377495731652175E-2</v>
      </c>
      <c r="Q529" s="16">
        <f>[1]!s_margin_tradingbalance(A529,"",10000)</f>
        <v>0</v>
      </c>
      <c r="R529" s="16">
        <f>[1]!s_margin_seclendingbalance(A529,"",10000)</f>
        <v>0</v>
      </c>
      <c r="S529" s="17">
        <f>[1]!s_val_ev(A529,"",100000000)</f>
        <v>47.303698400000002</v>
      </c>
      <c r="T529" s="17">
        <f>[1]!share_freesharesmv(A529,"",100000000)</f>
        <v>13.1582113</v>
      </c>
      <c r="U529" s="17">
        <f>[1]!s_dq_amount_btin(A529,E529,100000000)</f>
        <v>2.0031979999999998</v>
      </c>
      <c r="V529" s="17">
        <f>[1]!s_dq_turn(A529,E529)</f>
        <v>4.423894876684737</v>
      </c>
      <c r="W529" s="2">
        <f>[1]!s_pq_amount(A529,"20260101","",100000000)</f>
        <v>67.317900159999994</v>
      </c>
      <c r="X529" s="2">
        <f>[1]!s_pq_avgamount(A529,"20260101","",100000000)</f>
        <v>0.61198091054545456</v>
      </c>
      <c r="Y529" s="17">
        <f>[1]!s_ipo_dilutedpe(A529)</f>
        <v>22.98</v>
      </c>
      <c r="Z529" s="12">
        <f>[1]!s_ipo_collection_total(A529,100000000)</f>
        <v>5.8745079999999996</v>
      </c>
      <c r="AA529" s="2">
        <f>[1]!s_val_pe_ttm(A529,E529)</f>
        <v>121.52600860595703</v>
      </c>
      <c r="AB529" s="5">
        <f>[1]!s_info_zjtxornot1(A529,"")</f>
        <v>1</v>
      </c>
      <c r="AC529" s="22" t="str">
        <f>[1]!s_info_nature1(A529,"")</f>
        <v>民营企业</v>
      </c>
      <c r="AD529" s="6" t="str">
        <f>[1]!s_info_city(A529)</f>
        <v>宁波市</v>
      </c>
      <c r="AE529" s="6" t="str">
        <f>[1]!s_info_province(A529)</f>
        <v>浙江省</v>
      </c>
      <c r="AF529">
        <v>121.549792</v>
      </c>
      <c r="AG529">
        <v>29.868387999999999</v>
      </c>
    </row>
    <row r="530" spans="1:33" x14ac:dyDescent="0.3">
      <c r="A530" s="12" t="s">
        <v>1675</v>
      </c>
      <c r="B530" s="12" t="s">
        <v>1676</v>
      </c>
      <c r="C530" s="16" t="str">
        <f>[1]!s_info_mkt(A530)</f>
        <v>主板</v>
      </c>
      <c r="D530" s="16" t="str">
        <f>[1]!s_ipo_listeddate(A530)</f>
        <v>2007-03-02</v>
      </c>
      <c r="E530" s="16" t="str">
        <f>[1]!lastradeday_s("000002","")</f>
        <v>2026-06-22</v>
      </c>
      <c r="F530" s="16" t="str">
        <f>[1]!s_info_industry_csrc2023(A530,"",3)</f>
        <v>计算机、通信和其他电子设备制造业</v>
      </c>
      <c r="G530" s="16" t="str">
        <f>[1]!s_info_industry_csrc2023(A530,"",1)</f>
        <v>制造业</v>
      </c>
      <c r="H530" s="16">
        <f>[1]!s_is(A530,83,"FY","YTD","20251231",1,"",100000000)</f>
        <v>21.994268781900001</v>
      </c>
      <c r="I530" s="16">
        <f>[1]!s_is(A530,83,"FY","YTD","20241231",1,"",100000000)</f>
        <v>19.645601067400001</v>
      </c>
      <c r="J530" s="16">
        <f t="shared" si="24"/>
        <v>0.11955183791232482</v>
      </c>
      <c r="K530" s="16">
        <f>[1]!s_is(A530,61,"FY","YTD","20251231",1,"",100000000)</f>
        <v>1.1647056282999999</v>
      </c>
      <c r="L530" s="16">
        <f>[1]!s_is(A530,61,"FY","YTD","20241231",1,"",100000000)</f>
        <v>0.83189740900000009</v>
      </c>
      <c r="M530" s="16">
        <f t="shared" si="25"/>
        <v>0.4000592088633369</v>
      </c>
      <c r="N530" s="16">
        <f>[1]!s_fa_roe(A530,"20251231")</f>
        <v>8.5025999999999993</v>
      </c>
      <c r="O530" s="16">
        <f>[1]!s_stmnote_rdexp(A530,"20251231",1,10000)</f>
        <v>8846.97811</v>
      </c>
      <c r="P530" s="20">
        <f t="shared" si="26"/>
        <v>4.0224015618471234E-2</v>
      </c>
      <c r="Q530" s="16">
        <f>[1]!s_margin_tradingbalance(A530,"",10000)</f>
        <v>76314.008300000001</v>
      </c>
      <c r="R530" s="16">
        <f>[1]!s_margin_seclendingbalance(A530,"",10000)</f>
        <v>64.188599999999994</v>
      </c>
      <c r="S530" s="17">
        <f>[1]!s_val_ev(A530,"",100000000)</f>
        <v>128.64735519999999</v>
      </c>
      <c r="T530" s="17">
        <f>[1]!share_freesharesmv(A530,"",100000000)</f>
        <v>103.27699869760001</v>
      </c>
      <c r="U530" s="17">
        <f>[1]!s_dq_amount_btin(A530,E530,100000000)</f>
        <v>24.735386890000001</v>
      </c>
      <c r="V530" s="17">
        <f>[1]!s_dq_turn(A530,E530)</f>
        <v>19.55869394911587</v>
      </c>
      <c r="W530" s="2">
        <f>[1]!s_pq_amount(A530,"20260101","",100000000)</f>
        <v>1268.67348745</v>
      </c>
      <c r="X530" s="2">
        <f>[1]!s_pq_avgamount(A530,"20260101","",100000000)</f>
        <v>11.533395340454545</v>
      </c>
      <c r="Y530" s="17">
        <f>[1]!s_ipo_dilutedpe(A530)</f>
        <v>27.21</v>
      </c>
      <c r="Z530" s="12">
        <f>[1]!s_ipo_collection_total(A530,100000000)</f>
        <v>2.7749999999999999</v>
      </c>
      <c r="AA530" s="2">
        <f>[1]!s_val_pe_ttm(A530,E530)</f>
        <v>110.88444519042969</v>
      </c>
      <c r="AB530" s="5">
        <f>[1]!s_info_zjtxornot1(A530,"")</f>
        <v>1</v>
      </c>
      <c r="AC530" s="22" t="str">
        <f>[1]!s_info_nature1(A530,"")</f>
        <v>公众企业</v>
      </c>
      <c r="AD530" s="6" t="str">
        <f>[1]!s_info_city(A530)</f>
        <v>宁波市</v>
      </c>
      <c r="AE530" s="6" t="str">
        <f>[1]!s_info_province(A530)</f>
        <v>浙江省</v>
      </c>
      <c r="AF530">
        <v>121.549792</v>
      </c>
      <c r="AG530">
        <v>29.868387999999999</v>
      </c>
    </row>
    <row r="531" spans="1:33" x14ac:dyDescent="0.3">
      <c r="A531" s="12" t="s">
        <v>1677</v>
      </c>
      <c r="B531" s="12" t="s">
        <v>1678</v>
      </c>
      <c r="C531" s="16" t="str">
        <f>[1]!s_info_mkt(A531)</f>
        <v>创业板</v>
      </c>
      <c r="D531" s="16" t="str">
        <f>[1]!s_ipo_listeddate(A531)</f>
        <v>2020-07-27</v>
      </c>
      <c r="E531" s="16" t="str">
        <f>[1]!lastradeday_s("000002","")</f>
        <v>2026-06-22</v>
      </c>
      <c r="F531" s="16" t="str">
        <f>[1]!s_info_industry_csrc2023(A531,"",3)</f>
        <v>计算机、通信和其他电子设备制造业</v>
      </c>
      <c r="G531" s="16" t="str">
        <f>[1]!s_info_industry_csrc2023(A531,"",1)</f>
        <v>制造业</v>
      </c>
      <c r="H531" s="16">
        <f>[1]!s_is(A531,83,"FY","YTD","20251231",1,"",100000000)</f>
        <v>122.35545646040001</v>
      </c>
      <c r="I531" s="16">
        <f>[1]!s_is(A531,83,"FY","YTD","20241231",1,"",100000000)</f>
        <v>74.098407626799997</v>
      </c>
      <c r="J531" s="16">
        <f t="shared" si="24"/>
        <v>0.65125621965655234</v>
      </c>
      <c r="K531" s="16">
        <f>[1]!s_is(A531,61,"FY","YTD","20251231",1,"",100000000)</f>
        <v>11.643839161199999</v>
      </c>
      <c r="L531" s="16">
        <f>[1]!s_is(A531,61,"FY","YTD","20241231",1,"",100000000)</f>
        <v>6.9178339603999994</v>
      </c>
      <c r="M531" s="16">
        <f t="shared" si="25"/>
        <v>0.68316256618086491</v>
      </c>
      <c r="N531" s="16">
        <f>[1]!s_fa_roe(A531,"20251231")</f>
        <v>30.625699999999998</v>
      </c>
      <c r="O531" s="16">
        <f>[1]!s_stmnote_rdexp(A531,"20251231",1,10000)</f>
        <v>42330.417392000003</v>
      </c>
      <c r="P531" s="20">
        <f t="shared" si="26"/>
        <v>3.4596264536596394E-2</v>
      </c>
      <c r="Q531" s="16">
        <f>[1]!s_margin_tradingbalance(A531,"",10000)</f>
        <v>706361.67539999995</v>
      </c>
      <c r="R531" s="16">
        <f>[1]!s_margin_seclendingbalance(A531,"",10000)</f>
        <v>4940.8504999999996</v>
      </c>
      <c r="S531" s="17">
        <f>[1]!s_val_ev(A531,"",100000000)</f>
        <v>1550.3510470239999</v>
      </c>
      <c r="T531" s="17">
        <f>[1]!share_freesharesmv(A531,"",100000000)</f>
        <v>1021.0414903636999</v>
      </c>
      <c r="U531" s="17">
        <f>[1]!s_dq_amount_btin(A531,E531,100000000)</f>
        <v>119.31239669</v>
      </c>
      <c r="V531" s="17">
        <f>[1]!s_dq_turn(A531,E531)</f>
        <v>7.9660660475950626</v>
      </c>
      <c r="W531" s="2">
        <f>[1]!s_pq_amount(A531,"20260101","",100000000)</f>
        <v>5094.7886927099999</v>
      </c>
      <c r="X531" s="2">
        <f>[1]!s_pq_avgamount(A531,"20260101","",100000000)</f>
        <v>46.316260842818181</v>
      </c>
      <c r="Y531" s="17">
        <f>[1]!s_ipo_dilutedpe(A531)</f>
        <v>22.99</v>
      </c>
      <c r="Z531" s="12">
        <f>[1]!s_ipo_collection_total(A531,100000000)</f>
        <v>4.8024684779999998</v>
      </c>
      <c r="AA531" s="2">
        <f>[1]!s_val_pe_ttm(A531,E531)</f>
        <v>88.818359375</v>
      </c>
      <c r="AB531" s="5">
        <f>[1]!s_info_zjtxornot1(A531,"")</f>
        <v>1</v>
      </c>
      <c r="AC531" s="22" t="str">
        <f>[1]!s_info_nature1(A531,"")</f>
        <v>民营企业</v>
      </c>
      <c r="AD531" s="6" t="str">
        <f>[1]!s_info_city(A531)</f>
        <v>深圳市</v>
      </c>
      <c r="AE531" s="6" t="str">
        <f>[1]!s_info_province(A531)</f>
        <v>广东省</v>
      </c>
      <c r="AF531">
        <v>114.085947</v>
      </c>
      <c r="AG531">
        <v>22.547000000000001</v>
      </c>
    </row>
    <row r="532" spans="1:33" x14ac:dyDescent="0.3">
      <c r="A532" s="12" t="s">
        <v>1679</v>
      </c>
      <c r="B532" s="12" t="s">
        <v>1680</v>
      </c>
      <c r="C532" s="16" t="str">
        <f>[1]!s_info_mkt(A532)</f>
        <v>主板</v>
      </c>
      <c r="D532" s="16" t="str">
        <f>[1]!s_ipo_listeddate(A532)</f>
        <v>2017-01-17</v>
      </c>
      <c r="E532" s="16" t="str">
        <f>[1]!lastradeday_s("000002","")</f>
        <v>2026-06-22</v>
      </c>
      <c r="F532" s="16" t="str">
        <f>[1]!s_info_industry_csrc2023(A532,"",3)</f>
        <v>农副食品加工业</v>
      </c>
      <c r="G532" s="16" t="str">
        <f>[1]!s_info_industry_csrc2023(A532,"",1)</f>
        <v>制造业</v>
      </c>
      <c r="H532" s="16">
        <f>[1]!s_is(A532,83,"FY","YTD","20251231",1,"",100000000)</f>
        <v>60.008414577099998</v>
      </c>
      <c r="I532" s="16">
        <f>[1]!s_is(A532,83,"FY","YTD","20241231",1,"",100000000)</f>
        <v>58.5412961858</v>
      </c>
      <c r="J532" s="16">
        <f t="shared" si="24"/>
        <v>2.5061255675713268E-2</v>
      </c>
      <c r="K532" s="16">
        <f>[1]!s_is(A532,61,"FY","YTD","20251231",1,"",100000000)</f>
        <v>-1.7942983497999998</v>
      </c>
      <c r="L532" s="16">
        <f>[1]!s_is(A532,61,"FY","YTD","20241231",1,"",100000000)</f>
        <v>0.26032657349999999</v>
      </c>
      <c r="M532" s="16">
        <f t="shared" si="25"/>
        <v>-7.8924901736933117</v>
      </c>
      <c r="N532" s="16">
        <f>[1]!s_fa_roe(A532,"20251231")</f>
        <v>-8.2588000000000008</v>
      </c>
      <c r="O532" s="16">
        <f>[1]!s_stmnote_rdexp(A532,"20251231",1,10000)</f>
        <v>10054.257395000001</v>
      </c>
      <c r="P532" s="20">
        <f t="shared" si="26"/>
        <v>1.6754745923310624E-2</v>
      </c>
      <c r="Q532" s="16">
        <f>[1]!s_margin_tradingbalance(A532,"",10000)</f>
        <v>109562.8077</v>
      </c>
      <c r="R532" s="16">
        <f>[1]!s_margin_seclendingbalance(A532,"",10000)</f>
        <v>14.914199999999999</v>
      </c>
      <c r="S532" s="17">
        <f>[1]!s_val_ev(A532,"",100000000)</f>
        <v>61.9095199968</v>
      </c>
      <c r="T532" s="17">
        <f>[1]!share_freesharesmv(A532,"",100000000)</f>
        <v>42.604183058400004</v>
      </c>
      <c r="U532" s="17">
        <f>[1]!s_dq_amount_btin(A532,E532,100000000)</f>
        <v>1.95473718</v>
      </c>
      <c r="V532" s="17">
        <f>[1]!s_dq_turn(A532,E532)</f>
        <v>3.2356913290614142</v>
      </c>
      <c r="W532" s="2">
        <f>[1]!s_pq_amount(A532,"20260101","",100000000)</f>
        <v>165.10236781</v>
      </c>
      <c r="X532" s="2">
        <f>[1]!s_pq_avgamount(A532,"20260101","",100000000)</f>
        <v>1.5009306164545455</v>
      </c>
      <c r="Y532" s="17">
        <f>[1]!s_ipo_dilutedpe(A532)</f>
        <v>22.97</v>
      </c>
      <c r="Z532" s="12">
        <f>[1]!s_ipo_collection_total(A532,100000000)</f>
        <v>3.2913000000000001</v>
      </c>
      <c r="AA532" s="2">
        <f>[1]!s_val_pe_ttm(A532,E532)</f>
        <v>-32.579551696777344</v>
      </c>
      <c r="AB532" s="5">
        <f>[1]!s_info_zjtxornot1(A532,"")</f>
        <v>0</v>
      </c>
      <c r="AC532" s="22" t="str">
        <f>[1]!s_info_nature1(A532,"")</f>
        <v>民营企业</v>
      </c>
      <c r="AD532" s="6" t="str">
        <f>[1]!s_info_city(A532)</f>
        <v>福清市</v>
      </c>
      <c r="AE532" s="6" t="str">
        <f>[1]!s_info_province(A532)</f>
        <v>福建省</v>
      </c>
      <c r="AF532">
        <v>119.37754700000001</v>
      </c>
      <c r="AG532">
        <v>25.638121000000002</v>
      </c>
    </row>
    <row r="533" spans="1:33" x14ac:dyDescent="0.3">
      <c r="A533" s="12" t="s">
        <v>1681</v>
      </c>
      <c r="B533" s="12" t="s">
        <v>1682</v>
      </c>
      <c r="C533" s="16" t="str">
        <f>[1]!s_info_mkt(A533)</f>
        <v>科创板</v>
      </c>
      <c r="D533" s="16" t="str">
        <f>[1]!s_ipo_listeddate(A533)</f>
        <v>2021-04-28</v>
      </c>
      <c r="E533" s="16" t="str">
        <f>[1]!lastradeday_s("000002","")</f>
        <v>2026-06-22</v>
      </c>
      <c r="F533" s="16" t="str">
        <f>[1]!s_info_industry_csrc2023(A533,"",3)</f>
        <v>专用设备制造业</v>
      </c>
      <c r="G533" s="16" t="str">
        <f>[1]!s_info_industry_csrc2023(A533,"",1)</f>
        <v>制造业</v>
      </c>
      <c r="H533" s="16">
        <f>[1]!s_is(A533,83,"FY","YTD","20251231",1,"",100000000)</f>
        <v>7.2684986912000005</v>
      </c>
      <c r="I533" s="16">
        <f>[1]!s_is(A533,83,"FY","YTD","20241231",1,"",100000000)</f>
        <v>9.3387038307000001</v>
      </c>
      <c r="J533" s="16">
        <f t="shared" si="24"/>
        <v>-0.22168013645474216</v>
      </c>
      <c r="K533" s="16">
        <f>[1]!s_is(A533,61,"FY","YTD","20251231",1,"",100000000)</f>
        <v>-1.2719581984000001</v>
      </c>
      <c r="L533" s="16">
        <f>[1]!s_is(A533,61,"FY","YTD","20241231",1,"",100000000)</f>
        <v>0.40457956820000002</v>
      </c>
      <c r="M533" s="16">
        <f t="shared" si="25"/>
        <v>-4.1439012208624924</v>
      </c>
      <c r="N533" s="16">
        <f>[1]!s_fa_roe(A533,"20251231")</f>
        <v>-9.6882000000000001</v>
      </c>
      <c r="O533" s="16">
        <f>[1]!s_stmnote_rdexp(A533,"20251231",1,10000)</f>
        <v>10667.637412</v>
      </c>
      <c r="P533" s="20">
        <f t="shared" si="26"/>
        <v>0.14676534818552489</v>
      </c>
      <c r="Q533" s="16">
        <f>[1]!s_margin_tradingbalance(A533,"",10000)</f>
        <v>40667.471700000002</v>
      </c>
      <c r="R533" s="16">
        <f>[1]!s_margin_seclendingbalance(A533,"",10000)</f>
        <v>76.548000000000002</v>
      </c>
      <c r="S533" s="17">
        <f>[1]!s_val_ev(A533,"",100000000)</f>
        <v>195.00881025000001</v>
      </c>
      <c r="T533" s="17">
        <f>[1]!share_freesharesmv(A533,"",100000000)</f>
        <v>61.0298351625</v>
      </c>
      <c r="U533" s="17">
        <f>[1]!s_dq_amount_btin(A533,E533,100000000)</f>
        <v>4.5645448899999996</v>
      </c>
      <c r="V533" s="17">
        <f>[1]!s_dq_turn(A533,E533)</f>
        <v>2.3797877939722469</v>
      </c>
      <c r="W533" s="2">
        <f>[1]!s_pq_amount(A533,"20260101","",100000000)</f>
        <v>251.41061196000001</v>
      </c>
      <c r="X533" s="2">
        <f>[1]!s_pq_avgamount(A533,"20260101","",100000000)</f>
        <v>2.2855510178181819</v>
      </c>
      <c r="Y533" s="17">
        <f>[1]!s_ipo_dilutedpe(A533)</f>
        <v>19.510000000000002</v>
      </c>
      <c r="Z533" s="12">
        <f>[1]!s_ipo_collection_total(A533,100000000)</f>
        <v>4.9994788799999998</v>
      </c>
      <c r="AA533" s="2">
        <f>[1]!s_val_pe_ttm(A533,E533)</f>
        <v>-165.88070678710938</v>
      </c>
      <c r="AB533" s="5">
        <f>[1]!s_info_zjtxornot1(A533,"")</f>
        <v>1</v>
      </c>
      <c r="AC533" s="22" t="str">
        <f>[1]!s_info_nature1(A533,"")</f>
        <v>民营企业</v>
      </c>
      <c r="AD533" s="6" t="str">
        <f>[1]!s_info_city(A533)</f>
        <v>深圳市</v>
      </c>
      <c r="AE533" s="6" t="str">
        <f>[1]!s_info_province(A533)</f>
        <v>广东省</v>
      </c>
      <c r="AF533">
        <v>114.085947</v>
      </c>
      <c r="AG533">
        <v>22.547000000000001</v>
      </c>
    </row>
    <row r="534" spans="1:33" x14ac:dyDescent="0.3">
      <c r="A534" s="12" t="s">
        <v>1683</v>
      </c>
      <c r="B534" s="12" t="s">
        <v>1684</v>
      </c>
      <c r="C534" s="16" t="str">
        <f>[1]!s_info_mkt(A534)</f>
        <v>主板</v>
      </c>
      <c r="D534" s="16" t="str">
        <f>[1]!s_ipo_listeddate(A534)</f>
        <v>2015-04-24</v>
      </c>
      <c r="E534" s="16" t="str">
        <f>[1]!lastradeday_s("000002","")</f>
        <v>2026-06-22</v>
      </c>
      <c r="F534" s="16" t="str">
        <f>[1]!s_info_industry_csrc2023(A534,"",3)</f>
        <v>生态保护和环境治理业</v>
      </c>
      <c r="G534" s="16" t="str">
        <f>[1]!s_info_industry_csrc2023(A534,"",1)</f>
        <v>水利、环境和公共设施管理业</v>
      </c>
      <c r="H534" s="16">
        <f>[1]!s_is(A534,83,"FY","YTD","20251231",1,"",100000000)</f>
        <v>12.764820876099998</v>
      </c>
      <c r="I534" s="16">
        <f>[1]!s_is(A534,83,"FY","YTD","20241231",1,"",100000000)</f>
        <v>12.372825090799999</v>
      </c>
      <c r="J534" s="16">
        <f t="shared" si="24"/>
        <v>3.1681995213160619E-2</v>
      </c>
      <c r="K534" s="16">
        <f>[1]!s_is(A534,61,"FY","YTD","20251231",1,"",100000000)</f>
        <v>0.47655616909999998</v>
      </c>
      <c r="L534" s="16">
        <f>[1]!s_is(A534,61,"FY","YTD","20241231",1,"",100000000)</f>
        <v>0.87545837379999991</v>
      </c>
      <c r="M534" s="16">
        <f t="shared" si="25"/>
        <v>-0.45564953930194502</v>
      </c>
      <c r="N534" s="16">
        <f>[1]!s_fa_roe(A534,"20251231")</f>
        <v>2.7945000000000002</v>
      </c>
      <c r="O534" s="16">
        <f>[1]!s_stmnote_rdexp(A534,"20251231",1,10000)</f>
        <v>3092.624581</v>
      </c>
      <c r="P534" s="20">
        <f t="shared" si="26"/>
        <v>2.4227716244655063E-2</v>
      </c>
      <c r="Q534" s="16">
        <f>[1]!s_margin_tradingbalance(A534,"",10000)</f>
        <v>0</v>
      </c>
      <c r="R534" s="16">
        <f>[1]!s_margin_seclendingbalance(A534,"",10000)</f>
        <v>0</v>
      </c>
      <c r="S534" s="17">
        <f>[1]!s_val_ev(A534,"",100000000)</f>
        <v>54.430228253599999</v>
      </c>
      <c r="T534" s="17">
        <f>[1]!share_freesharesmv(A534,"",100000000)</f>
        <v>26.771616171499996</v>
      </c>
      <c r="U534" s="17">
        <f>[1]!s_dq_amount_btin(A534,E534,100000000)</f>
        <v>2.9823502799999999</v>
      </c>
      <c r="V534" s="17">
        <f>[1]!s_dq_turn(A534,E534)</f>
        <v>5.5228574254622513</v>
      </c>
      <c r="W534" s="2">
        <f>[1]!s_pq_amount(A534,"20260101","",100000000)</f>
        <v>316.58415179999997</v>
      </c>
      <c r="X534" s="2">
        <f>[1]!s_pq_avgamount(A534,"20260101","",100000000)</f>
        <v>2.8780377436363636</v>
      </c>
      <c r="Y534" s="17">
        <f>[1]!s_ipo_dilutedpe(A534)</f>
        <v>22.91</v>
      </c>
      <c r="Z534" s="12">
        <f>[1]!s_ipo_collection_total(A534,100000000)</f>
        <v>2.6924999999999999</v>
      </c>
      <c r="AA534" s="2">
        <f>[1]!s_val_pe_ttm(A534,E534)</f>
        <v>131.79620361328125</v>
      </c>
      <c r="AB534" s="5">
        <f>[1]!s_info_zjtxornot1(A534,"")</f>
        <v>1</v>
      </c>
      <c r="AC534" s="22" t="str">
        <f>[1]!s_info_nature1(A534,"")</f>
        <v>民营企业</v>
      </c>
      <c r="AD534" s="6" t="str">
        <f>[1]!s_info_city(A534)</f>
        <v>鞍山市</v>
      </c>
      <c r="AE534" s="6" t="str">
        <f>[1]!s_info_province(A534)</f>
        <v>辽宁省</v>
      </c>
      <c r="AF534">
        <v>122.995632</v>
      </c>
      <c r="AG534">
        <v>41.110626000000003</v>
      </c>
    </row>
    <row r="535" spans="1:33" x14ac:dyDescent="0.3">
      <c r="A535" s="12" t="s">
        <v>1685</v>
      </c>
      <c r="B535" s="12" t="s">
        <v>1686</v>
      </c>
      <c r="C535" s="16" t="str">
        <f>[1]!s_info_mkt(A535)</f>
        <v>科创板</v>
      </c>
      <c r="D535" s="16" t="str">
        <f>[1]!s_ipo_listeddate(A535)</f>
        <v>2021-02-01</v>
      </c>
      <c r="E535" s="16" t="str">
        <f>[1]!lastradeday_s("000002","")</f>
        <v>2026-06-22</v>
      </c>
      <c r="F535" s="16" t="str">
        <f>[1]!s_info_industry_csrc2023(A535,"",3)</f>
        <v>仪器仪表制造业</v>
      </c>
      <c r="G535" s="16" t="str">
        <f>[1]!s_info_industry_csrc2023(A535,"",1)</f>
        <v>制造业</v>
      </c>
      <c r="H535" s="16">
        <f>[1]!s_is(A535,83,"FY","YTD","20251231",1,"",100000000)</f>
        <v>12.2076153805</v>
      </c>
      <c r="I535" s="16">
        <f>[1]!s_is(A535,83,"FY","YTD","20241231",1,"",100000000)</f>
        <v>11.304016165699998</v>
      </c>
      <c r="J535" s="16">
        <f t="shared" si="24"/>
        <v>7.9936121954762518E-2</v>
      </c>
      <c r="K535" s="16">
        <f>[1]!s_is(A535,61,"FY","YTD","20251231",1,"",100000000)</f>
        <v>1.5122599269999999</v>
      </c>
      <c r="L535" s="16">
        <f>[1]!s_is(A535,61,"FY","YTD","20241231",1,"",100000000)</f>
        <v>1.8340376213</v>
      </c>
      <c r="M535" s="16">
        <f t="shared" si="25"/>
        <v>-0.17544770650447078</v>
      </c>
      <c r="N535" s="16">
        <f>[1]!s_fa_roe(A535,"20251231")</f>
        <v>12.095700000000001</v>
      </c>
      <c r="O535" s="16">
        <f>[1]!s_stmnote_rdexp(A535,"20251231",1,10000)</f>
        <v>14592.788431999999</v>
      </c>
      <c r="P535" s="20">
        <f t="shared" si="26"/>
        <v>0.11953840268681784</v>
      </c>
      <c r="Q535" s="16">
        <f>[1]!s_margin_tradingbalance(A535,"",10000)</f>
        <v>23126.145700000001</v>
      </c>
      <c r="R535" s="16">
        <f>[1]!s_margin_seclendingbalance(A535,"",10000)</f>
        <v>87.802400000000006</v>
      </c>
      <c r="S535" s="17">
        <f>[1]!s_val_ev(A535,"",100000000)</f>
        <v>122.4860996892</v>
      </c>
      <c r="T535" s="17">
        <f>[1]!share_freesharesmv(A535,"",100000000)</f>
        <v>58.920244862700002</v>
      </c>
      <c r="U535" s="17">
        <f>[1]!s_dq_amount_btin(A535,E535,100000000)</f>
        <v>6.5330549700000002</v>
      </c>
      <c r="V535" s="17">
        <f>[1]!s_dq_turn(A535,E535)</f>
        <v>5.3761113642355776</v>
      </c>
      <c r="W535" s="2">
        <f>[1]!s_pq_amount(A535,"20260101","",100000000)</f>
        <v>315.78771495000001</v>
      </c>
      <c r="X535" s="2">
        <f>[1]!s_pq_avgamount(A535,"20260101","",100000000)</f>
        <v>2.8707974086363639</v>
      </c>
      <c r="Y535" s="17">
        <f>[1]!s_ipo_dilutedpe(A535)</f>
        <v>39.79</v>
      </c>
      <c r="Z535" s="12">
        <f>[1]!s_ipo_collection_total(A535,100000000)</f>
        <v>5.2552500000000002</v>
      </c>
      <c r="AA535" s="2">
        <f>[1]!s_val_pe_ttm(A535,E535)</f>
        <v>72.613044738769531</v>
      </c>
      <c r="AB535" s="5">
        <f>[1]!s_info_zjtxornot1(A535,"")</f>
        <v>1</v>
      </c>
      <c r="AC535" s="22" t="str">
        <f>[1]!s_info_nature1(A535,"")</f>
        <v>外资企业</v>
      </c>
      <c r="AD535" s="6" t="str">
        <f>[1]!s_info_city(A535)</f>
        <v>东莞市</v>
      </c>
      <c r="AE535" s="6" t="str">
        <f>[1]!s_info_province(A535)</f>
        <v>广东省</v>
      </c>
      <c r="AF535">
        <v>113.746262</v>
      </c>
      <c r="AG535">
        <v>23.046237000000001</v>
      </c>
    </row>
    <row r="536" spans="1:33" x14ac:dyDescent="0.3">
      <c r="A536" s="12" t="s">
        <v>1687</v>
      </c>
      <c r="B536" s="12" t="s">
        <v>1688</v>
      </c>
      <c r="C536" s="16" t="str">
        <f>[1]!s_info_mkt(A536)</f>
        <v>主板</v>
      </c>
      <c r="D536" s="16" t="str">
        <f>[1]!s_ipo_listeddate(A536)</f>
        <v>2021-04-26</v>
      </c>
      <c r="E536" s="16" t="str">
        <f>[1]!lastradeday_s("000002","")</f>
        <v>2026-06-22</v>
      </c>
      <c r="F536" s="16" t="str">
        <f>[1]!s_info_industry_csrc2023(A536,"",3)</f>
        <v>建筑装饰、装修和其他建筑业</v>
      </c>
      <c r="G536" s="16" t="str">
        <f>[1]!s_info_industry_csrc2023(A536,"",1)</f>
        <v>建筑业</v>
      </c>
      <c r="H536" s="16">
        <f>[1]!s_is(A536,83,"FY","YTD","20251231",1,"",100000000)</f>
        <v>18.855175484100002</v>
      </c>
      <c r="I536" s="16">
        <f>[1]!s_is(A536,83,"FY","YTD","20241231",1,"",100000000)</f>
        <v>6.8769216685000005</v>
      </c>
      <c r="J536" s="16">
        <f t="shared" si="24"/>
        <v>1.7418046028453174</v>
      </c>
      <c r="K536" s="16">
        <f>[1]!s_is(A536,61,"FY","YTD","20251231",1,"",100000000)</f>
        <v>0.54381853840000005</v>
      </c>
      <c r="L536" s="16">
        <f>[1]!s_is(A536,61,"FY","YTD","20241231",1,"",100000000)</f>
        <v>-0.34840017450000005</v>
      </c>
      <c r="M536" s="16">
        <f t="shared" si="25"/>
        <v>2.560902026471287</v>
      </c>
      <c r="N536" s="16">
        <f>[1]!s_fa_roe(A536,"20251231")</f>
        <v>4.2263999999999999</v>
      </c>
      <c r="O536" s="16">
        <f>[1]!s_stmnote_rdexp(A536,"20251231",1,10000)</f>
        <v>2882.0573329999997</v>
      </c>
      <c r="P536" s="20">
        <f t="shared" si="26"/>
        <v>1.5285232086173642E-2</v>
      </c>
      <c r="Q536" s="16">
        <f>[1]!s_margin_tradingbalance(A536,"",10000)</f>
        <v>0</v>
      </c>
      <c r="R536" s="16">
        <f>[1]!s_margin_seclendingbalance(A536,"",10000)</f>
        <v>0</v>
      </c>
      <c r="S536" s="17">
        <f>[1]!s_val_ev(A536,"",100000000)</f>
        <v>214.03622625</v>
      </c>
      <c r="T536" s="17">
        <f>[1]!share_freesharesmv(A536,"",100000000)</f>
        <v>107.84044656</v>
      </c>
      <c r="U536" s="17">
        <f>[1]!s_dq_amount_btin(A536,E536,100000000)</f>
        <v>5.9051542799999996</v>
      </c>
      <c r="V536" s="17">
        <f>[1]!s_dq_turn(A536,E536)</f>
        <v>2.7702611529915218</v>
      </c>
      <c r="W536" s="2">
        <f>[1]!s_pq_amount(A536,"20260101","",100000000)</f>
        <v>656.02996868000002</v>
      </c>
      <c r="X536" s="2">
        <f>[1]!s_pq_avgamount(A536,"20260101","",100000000)</f>
        <v>5.9639088061818182</v>
      </c>
      <c r="Y536" s="17">
        <f>[1]!s_ipo_dilutedpe(A536)</f>
        <v>22.99</v>
      </c>
      <c r="Z536" s="12">
        <f>[1]!s_ipo_collection_total(A536,100000000)</f>
        <v>5.9094090000000001</v>
      </c>
      <c r="AA536" s="2">
        <f>[1]!s_val_pe_ttm(A536,E536)</f>
        <v>247.45549011230469</v>
      </c>
      <c r="AB536" s="5">
        <f>[1]!s_info_zjtxornot1(A536,"")</f>
        <v>0</v>
      </c>
      <c r="AC536" s="22" t="str">
        <f>[1]!s_info_nature1(A536,"")</f>
        <v>民营企业</v>
      </c>
      <c r="AD536" s="6" t="str">
        <f>[1]!s_info_city(A536)</f>
        <v>上海市</v>
      </c>
      <c r="AE536" s="6" t="str">
        <f>[1]!s_info_province(A536)</f>
        <v>上海</v>
      </c>
      <c r="AF536">
        <v>121.472644</v>
      </c>
      <c r="AG536">
        <v>31.231705999999999</v>
      </c>
    </row>
    <row r="537" spans="1:33" x14ac:dyDescent="0.3">
      <c r="A537" s="12" t="s">
        <v>1689</v>
      </c>
      <c r="B537" s="12" t="s">
        <v>1690</v>
      </c>
      <c r="C537" s="16" t="str">
        <f>[1]!s_info_mkt(A537)</f>
        <v>科创板</v>
      </c>
      <c r="D537" s="16" t="str">
        <f>[1]!s_ipo_listeddate(A537)</f>
        <v>2021-03-29</v>
      </c>
      <c r="E537" s="16" t="str">
        <f>[1]!lastradeday_s("000002","")</f>
        <v>2026-06-22</v>
      </c>
      <c r="F537" s="16" t="str">
        <f>[1]!s_info_industry_csrc2023(A537,"",3)</f>
        <v>计算机、通信和其他电子设备制造业</v>
      </c>
      <c r="G537" s="16" t="str">
        <f>[1]!s_info_industry_csrc2023(A537,"",1)</f>
        <v>制造业</v>
      </c>
      <c r="H537" s="16">
        <f>[1]!s_is(A537,83,"FY","YTD","20251231",1,"",100000000)</f>
        <v>8.6755955036000003</v>
      </c>
      <c r="I537" s="16">
        <f>[1]!s_is(A537,83,"FY","YTD","20241231",1,"",100000000)</f>
        <v>5.6901092830999991</v>
      </c>
      <c r="J537" s="16">
        <f t="shared" si="24"/>
        <v>0.52467994408597618</v>
      </c>
      <c r="K537" s="16">
        <f>[1]!s_is(A537,61,"FY","YTD","20251231",1,"",100000000)</f>
        <v>0.29791814259999999</v>
      </c>
      <c r="L537" s="16">
        <f>[1]!s_is(A537,61,"FY","YTD","20241231",1,"",100000000)</f>
        <v>-8.70808057E-2</v>
      </c>
      <c r="M537" s="16">
        <f t="shared" si="25"/>
        <v>4.4211688810775431</v>
      </c>
      <c r="N537" s="16">
        <f>[1]!s_fa_roe(A537,"20251231")</f>
        <v>2.4455</v>
      </c>
      <c r="O537" s="16">
        <f>[1]!s_stmnote_rdexp(A537,"20251231",1,10000)</f>
        <v>6335.65</v>
      </c>
      <c r="P537" s="20">
        <f t="shared" si="26"/>
        <v>7.3028416289936254E-2</v>
      </c>
      <c r="Q537" s="16">
        <f>[1]!s_margin_tradingbalance(A537,"",10000)</f>
        <v>91037.198099999994</v>
      </c>
      <c r="R537" s="16">
        <f>[1]!s_margin_seclendingbalance(A537,"",10000)</f>
        <v>0</v>
      </c>
      <c r="S537" s="17">
        <f>[1]!s_val_ev(A537,"",100000000)</f>
        <v>224.94587030599999</v>
      </c>
      <c r="T537" s="17">
        <f>[1]!share_freesharesmv(A537,"",100000000)</f>
        <v>106.01456665699999</v>
      </c>
      <c r="U537" s="17">
        <f>[1]!s_dq_amount_btin(A537,E537,100000000)</f>
        <v>11.17388229</v>
      </c>
      <c r="V537" s="17">
        <f>[1]!s_dq_turn(A537,E537)</f>
        <v>4.9629474583433701</v>
      </c>
      <c r="W537" s="2">
        <f>[1]!s_pq_amount(A537,"20260101","",100000000)</f>
        <v>766.57534354999996</v>
      </c>
      <c r="X537" s="2">
        <f>[1]!s_pq_avgamount(A537,"20260101","",100000000)</f>
        <v>6.9688667595454552</v>
      </c>
      <c r="Y537" s="17">
        <f>[1]!s_ipo_dilutedpe(A537)</f>
        <v>109.25</v>
      </c>
      <c r="Z537" s="12">
        <f>[1]!s_ipo_collection_total(A537,100000000)</f>
        <v>3.5419999999999998</v>
      </c>
      <c r="AA537" s="2">
        <f>[1]!s_val_pe_ttm(A537,E537)</f>
        <v>-2347.43505859375</v>
      </c>
      <c r="AB537" s="5">
        <f>[1]!s_info_zjtxornot1(A537,"")</f>
        <v>1</v>
      </c>
      <c r="AC537" s="22" t="str">
        <f>[1]!s_info_nature1(A537,"")</f>
        <v>民营企业</v>
      </c>
      <c r="AD537" s="6" t="str">
        <f>[1]!s_info_city(A537)</f>
        <v>苏州市</v>
      </c>
      <c r="AE537" s="6" t="str">
        <f>[1]!s_info_province(A537)</f>
        <v>江苏省</v>
      </c>
      <c r="AF537">
        <v>120.619585</v>
      </c>
      <c r="AG537">
        <v>31.299378999999998</v>
      </c>
    </row>
    <row r="538" spans="1:33" x14ac:dyDescent="0.3">
      <c r="A538" s="12" t="s">
        <v>1691</v>
      </c>
      <c r="B538" s="12" t="s">
        <v>1692</v>
      </c>
      <c r="C538" s="16" t="str">
        <f>[1]!s_info_mkt(A538)</f>
        <v>科创板</v>
      </c>
      <c r="D538" s="16" t="str">
        <f>[1]!s_ipo_listeddate(A538)</f>
        <v>2020-07-09</v>
      </c>
      <c r="E538" s="16" t="str">
        <f>[1]!lastradeday_s("000002","")</f>
        <v>2026-06-22</v>
      </c>
      <c r="F538" s="16" t="str">
        <f>[1]!s_info_industry_csrc2023(A538,"",3)</f>
        <v>计算机、通信和其他电子设备制造业</v>
      </c>
      <c r="G538" s="16" t="str">
        <f>[1]!s_info_industry_csrc2023(A538,"",1)</f>
        <v>制造业</v>
      </c>
      <c r="H538" s="16">
        <f>[1]!s_is(A538,83,"FY","YTD","20251231",1,"",100000000)</f>
        <v>3.1045706927999999</v>
      </c>
      <c r="I538" s="16">
        <f>[1]!s_is(A538,83,"FY","YTD","20241231",1,"",100000000)</f>
        <v>2.5336892288999997</v>
      </c>
      <c r="J538" s="16">
        <f t="shared" si="24"/>
        <v>0.22531629269618358</v>
      </c>
      <c r="K538" s="16">
        <f>[1]!s_is(A538,61,"FY","YTD","20251231",1,"",100000000)</f>
        <v>5.3919086500000005E-2</v>
      </c>
      <c r="L538" s="16">
        <f>[1]!s_is(A538,61,"FY","YTD","20241231",1,"",100000000)</f>
        <v>-0.31841414280000002</v>
      </c>
      <c r="M538" s="16">
        <f t="shared" si="25"/>
        <v>1.1693363429961314</v>
      </c>
      <c r="N538" s="16">
        <f>[1]!s_fa_roe(A538,"20251231")</f>
        <v>0.1663</v>
      </c>
      <c r="O538" s="16">
        <f>[1]!s_stmnote_rdexp(A538,"20251231",1,10000)</f>
        <v>12325.244009</v>
      </c>
      <c r="P538" s="20">
        <f t="shared" si="26"/>
        <v>0.39700316818632053</v>
      </c>
      <c r="Q538" s="16">
        <f>[1]!s_margin_tradingbalance(A538,"",10000)</f>
        <v>179358.37650000001</v>
      </c>
      <c r="R538" s="16">
        <f>[1]!s_margin_seclendingbalance(A538,"",10000)</f>
        <v>2134.4029</v>
      </c>
      <c r="S538" s="17">
        <f>[1]!s_val_ev(A538,"",100000000)</f>
        <v>532.75826857940001</v>
      </c>
      <c r="T538" s="17">
        <f>[1]!share_freesharesmv(A538,"",100000000)</f>
        <v>317.36447197800004</v>
      </c>
      <c r="U538" s="17">
        <f>[1]!s_dq_amount_btin(A538,E538,100000000)</f>
        <v>16.722895179999998</v>
      </c>
      <c r="V538" s="17">
        <f>[1]!s_dq_turn(A538,E538)</f>
        <v>4.0441946854451238</v>
      </c>
      <c r="W538" s="2">
        <f>[1]!s_pq_amount(A538,"20260101","",100000000)</f>
        <v>2071.9782358900002</v>
      </c>
      <c r="X538" s="2">
        <f>[1]!s_pq_avgamount(A538,"20260101","",100000000)</f>
        <v>18.836165780818181</v>
      </c>
      <c r="Y538" s="17">
        <f>[1]!s_ipo_dilutedpe(A538)</f>
        <v>196.99</v>
      </c>
      <c r="Z538" s="12">
        <f>[1]!s_ipo_collection_total(A538,100000000)</f>
        <v>7.2359999999999998</v>
      </c>
      <c r="AA538" s="2">
        <f>[1]!s_val_pe_ttm(A538,E538)</f>
        <v>7970.19580078125</v>
      </c>
      <c r="AB538" s="5">
        <f>[1]!s_info_zjtxornot1(A538,"")</f>
        <v>1</v>
      </c>
      <c r="AC538" s="22" t="str">
        <f>[1]!s_info_nature1(A538,"")</f>
        <v>中央国有企业</v>
      </c>
      <c r="AD538" s="6" t="str">
        <f>[1]!s_info_city(A538)</f>
        <v>合肥市</v>
      </c>
      <c r="AE538" s="6" t="str">
        <f>[1]!s_info_province(A538)</f>
        <v>安徽省</v>
      </c>
      <c r="AF538">
        <v>117.28304199999999</v>
      </c>
      <c r="AG538">
        <v>31.861190000000001</v>
      </c>
    </row>
    <row r="539" spans="1:33" x14ac:dyDescent="0.3">
      <c r="A539" s="12" t="s">
        <v>1693</v>
      </c>
      <c r="B539" s="12" t="s">
        <v>1694</v>
      </c>
      <c r="C539" s="16" t="str">
        <f>[1]!s_info_mkt(A539)</f>
        <v>创业板</v>
      </c>
      <c r="D539" s="16" t="str">
        <f>[1]!s_ipo_listeddate(A539)</f>
        <v>2025-09-30</v>
      </c>
      <c r="E539" s="16" t="str">
        <f>[1]!lastradeday_s("000002","")</f>
        <v>2026-06-22</v>
      </c>
      <c r="F539" s="16" t="str">
        <f>[1]!s_info_industry_csrc2023(A539,"",3)</f>
        <v>批发业</v>
      </c>
      <c r="G539" s="16" t="str">
        <f>[1]!s_info_industry_csrc2023(A539,"",1)</f>
        <v>批发和零售业</v>
      </c>
      <c r="H539" s="16">
        <f>[1]!s_is(A539,83,"FY","YTD","20251231",1,"",100000000)</f>
        <v>32.376554086300004</v>
      </c>
      <c r="I539" s="16">
        <f>[1]!s_is(A539,83,"FY","YTD","20241231",1,"",100000000)</f>
        <v>25.772698998600003</v>
      </c>
      <c r="J539" s="16">
        <f t="shared" si="24"/>
        <v>0.25623451731069102</v>
      </c>
      <c r="K539" s="16">
        <f>[1]!s_is(A539,61,"FY","YTD","20251231",1,"",100000000)</f>
        <v>0.98882046180000005</v>
      </c>
      <c r="L539" s="16">
        <f>[1]!s_is(A539,61,"FY","YTD","20241231",1,"",100000000)</f>
        <v>0.88272786590000007</v>
      </c>
      <c r="M539" s="16">
        <f t="shared" si="25"/>
        <v>0.12018720604433562</v>
      </c>
      <c r="N539" s="16">
        <f>[1]!s_fa_roe(A539,"20251231")</f>
        <v>10.0684</v>
      </c>
      <c r="O539" s="16">
        <f>[1]!s_stmnote_rdexp(A539,"20251231",1,10000)</f>
        <v>5063.8703969999997</v>
      </c>
      <c r="P539" s="20">
        <f t="shared" si="26"/>
        <v>1.5640547735568791E-2</v>
      </c>
      <c r="Q539" s="16">
        <f>[1]!s_margin_tradingbalance(A539,"",10000)</f>
        <v>28906.980800000001</v>
      </c>
      <c r="R539" s="16">
        <f>[1]!s_margin_seclendingbalance(A539,"",10000)</f>
        <v>17.873100000000001</v>
      </c>
      <c r="S539" s="17">
        <f>[1]!s_val_ev(A539,"",100000000)</f>
        <v>170.35152750720002</v>
      </c>
      <c r="T539" s="17">
        <f>[1]!share_freesharesmv(A539,"",100000000)</f>
        <v>38.508672617999999</v>
      </c>
      <c r="U539" s="17">
        <f>[1]!s_dq_amount_btin(A539,E539,100000000)</f>
        <v>12.35258767</v>
      </c>
      <c r="V539" s="17">
        <f>[1]!s_dq_turn(A539,E539)</f>
        <v>32.171729325744373</v>
      </c>
      <c r="W539" s="2">
        <f>[1]!s_pq_amount(A539,"20260101","",100000000)</f>
        <v>553.41698607000001</v>
      </c>
      <c r="X539" s="2">
        <f>[1]!s_pq_avgamount(A539,"20260101","",100000000)</f>
        <v>5.0310635097272733</v>
      </c>
      <c r="Y539" s="17">
        <f>[1]!s_ipo_dilutedpe(A539)</f>
        <v>20.91</v>
      </c>
      <c r="Z539" s="12">
        <f>[1]!s_ipo_collection_total(A539,100000000)</f>
        <v>4.3953367500000002</v>
      </c>
      <c r="AA539" s="2">
        <f>[1]!s_val_pe_ttm(A539,E539)</f>
        <v>131.01832580566406</v>
      </c>
      <c r="AB539" s="5">
        <f>[1]!s_info_zjtxornot1(A539,"")</f>
        <v>0</v>
      </c>
      <c r="AC539" s="22" t="str">
        <f>[1]!s_info_nature1(A539,"")</f>
        <v>民营企业</v>
      </c>
      <c r="AD539" s="6" t="str">
        <f>[1]!s_info_city(A539)</f>
        <v>上海市</v>
      </c>
      <c r="AE539" s="6" t="str">
        <f>[1]!s_info_province(A539)</f>
        <v>上海</v>
      </c>
      <c r="AF539">
        <v>121.472644</v>
      </c>
      <c r="AG539">
        <v>31.231705999999999</v>
      </c>
    </row>
    <row r="540" spans="1:33" x14ac:dyDescent="0.3">
      <c r="A540" s="12" t="s">
        <v>1695</v>
      </c>
      <c r="B540" s="12" t="s">
        <v>1696</v>
      </c>
      <c r="C540" s="16" t="str">
        <f>[1]!s_info_mkt(A540)</f>
        <v>创业板</v>
      </c>
      <c r="D540" s="16" t="str">
        <f>[1]!s_ipo_listeddate(A540)</f>
        <v>2009-10-30</v>
      </c>
      <c r="E540" s="16" t="str">
        <f>[1]!lastradeday_s("000002","")</f>
        <v>2026-06-22</v>
      </c>
      <c r="F540" s="16" t="str">
        <f>[1]!s_info_industry_csrc2023(A540,"",3)</f>
        <v>通用设备制造业</v>
      </c>
      <c r="G540" s="16" t="str">
        <f>[1]!s_info_industry_csrc2023(A540,"",1)</f>
        <v>制造业</v>
      </c>
      <c r="H540" s="16">
        <f>[1]!s_is(A540,83,"FY","YTD","20251231",1,"",100000000)</f>
        <v>41.218054400500002</v>
      </c>
      <c r="I540" s="16">
        <f>[1]!s_is(A540,83,"FY","YTD","20241231",1,"",100000000)</f>
        <v>41.384853125600003</v>
      </c>
      <c r="J540" s="16">
        <f t="shared" si="24"/>
        <v>-4.0304293117527923E-3</v>
      </c>
      <c r="K540" s="16">
        <f>[1]!s_is(A540,61,"FY","YTD","20251231",1,"",100000000)</f>
        <v>-3.9788093447000001</v>
      </c>
      <c r="L540" s="16">
        <f>[1]!s_is(A540,61,"FY","YTD","20241231",1,"",100000000)</f>
        <v>-1.9368201261000002</v>
      </c>
      <c r="M540" s="16">
        <f t="shared" si="25"/>
        <v>-1.0542998759062718</v>
      </c>
      <c r="N540" s="16">
        <f>[1]!s_fa_roe(A540,"20251231")</f>
        <v>-9.2814999999999994</v>
      </c>
      <c r="O540" s="16">
        <f>[1]!s_stmnote_rdexp(A540,"20251231",1,10000)</f>
        <v>36436.462283999994</v>
      </c>
      <c r="P540" s="20">
        <f t="shared" si="26"/>
        <v>8.8399277486416239E-2</v>
      </c>
      <c r="Q540" s="16">
        <f>[1]!s_margin_tradingbalance(A540,"",10000)</f>
        <v>109567.1823</v>
      </c>
      <c r="R540" s="16">
        <f>[1]!s_margin_seclendingbalance(A540,"",10000)</f>
        <v>1109.8416</v>
      </c>
      <c r="S540" s="17">
        <f>[1]!s_val_ev(A540,"",100000000)</f>
        <v>268.81694541500002</v>
      </c>
      <c r="T540" s="17">
        <f>[1]!share_freesharesmv(A540,"",100000000)</f>
        <v>201.04654093120001</v>
      </c>
      <c r="U540" s="17">
        <f>[1]!s_dq_amount_btin(A540,E540,100000000)</f>
        <v>14.41033691</v>
      </c>
      <c r="V540" s="17">
        <f>[1]!s_dq_turn(A540,E540)</f>
        <v>5.3520222900366923</v>
      </c>
      <c r="W540" s="2">
        <f>[1]!s_pq_amount(A540,"20260101","",100000000)</f>
        <v>725.13555396000004</v>
      </c>
      <c r="X540" s="2">
        <f>[1]!s_pq_avgamount(A540,"20260101","",100000000)</f>
        <v>6.5921413996363638</v>
      </c>
      <c r="Y540" s="17">
        <f>[1]!s_ipo_dilutedpe(A540)</f>
        <v>62.9</v>
      </c>
      <c r="Z540" s="12">
        <f>[1]!s_ipo_collection_total(A540,100000000)</f>
        <v>6.1689999999999996</v>
      </c>
      <c r="AA540" s="2">
        <f>[1]!s_val_pe_ttm(A540,E540)</f>
        <v>-61.078639984130859</v>
      </c>
      <c r="AB540" s="5">
        <f>[1]!s_info_zjtxornot1(A540,"")</f>
        <v>1</v>
      </c>
      <c r="AC540" s="22" t="str">
        <f>[1]!s_info_nature1(A540,"")</f>
        <v>中央国有企业</v>
      </c>
      <c r="AD540" s="6" t="str">
        <f>[1]!s_info_city(A540)</f>
        <v>沈阳市</v>
      </c>
      <c r="AE540" s="6" t="str">
        <f>[1]!s_info_province(A540)</f>
        <v>辽宁省</v>
      </c>
      <c r="AF540">
        <v>123.429096</v>
      </c>
      <c r="AG540">
        <v>41.796767000000003</v>
      </c>
    </row>
    <row r="541" spans="1:33" x14ac:dyDescent="0.3">
      <c r="A541" s="12" t="s">
        <v>1697</v>
      </c>
      <c r="B541" s="12" t="s">
        <v>1698</v>
      </c>
      <c r="C541" s="16" t="str">
        <f>[1]!s_info_mkt(A541)</f>
        <v>主板</v>
      </c>
      <c r="D541" s="16" t="str">
        <f>[1]!s_ipo_listeddate(A541)</f>
        <v>2019-08-26</v>
      </c>
      <c r="E541" s="16" t="str">
        <f>[1]!lastradeday_s("000002","")</f>
        <v>2026-06-22</v>
      </c>
      <c r="F541" s="16" t="str">
        <f>[1]!s_info_industry_csrc2023(A541,"",3)</f>
        <v>橡胶和塑料制品业</v>
      </c>
      <c r="G541" s="16" t="str">
        <f>[1]!s_info_industry_csrc2023(A541,"",1)</f>
        <v>制造业</v>
      </c>
      <c r="H541" s="16">
        <f>[1]!s_is(A541,83,"FY","YTD","20251231",1,"",100000000)</f>
        <v>26.200559631699999</v>
      </c>
      <c r="I541" s="16">
        <f>[1]!s_is(A541,83,"FY","YTD","20241231",1,"",100000000)</f>
        <v>30.1498961904</v>
      </c>
      <c r="J541" s="16">
        <f t="shared" si="24"/>
        <v>-0.1309900549494265</v>
      </c>
      <c r="K541" s="16">
        <f>[1]!s_is(A541,61,"FY","YTD","20251231",1,"",100000000)</f>
        <v>2.0541214857000001</v>
      </c>
      <c r="L541" s="16">
        <f>[1]!s_is(A541,61,"FY","YTD","20241231",1,"",100000000)</f>
        <v>4.4641501358999998</v>
      </c>
      <c r="M541" s="16">
        <f t="shared" si="25"/>
        <v>-0.53986281304002859</v>
      </c>
      <c r="N541" s="16">
        <f>[1]!s_fa_roe(A541,"20251231")</f>
        <v>6.3135000000000003</v>
      </c>
      <c r="O541" s="16">
        <f>[1]!s_stmnote_rdexp(A541,"20251231",1,10000)</f>
        <v>24707.660110000001</v>
      </c>
      <c r="P541" s="20">
        <f t="shared" si="26"/>
        <v>9.43020319310518E-2</v>
      </c>
      <c r="Q541" s="16">
        <f>[1]!s_margin_tradingbalance(A541,"",10000)</f>
        <v>0</v>
      </c>
      <c r="R541" s="16">
        <f>[1]!s_margin_seclendingbalance(A541,"",10000)</f>
        <v>0</v>
      </c>
      <c r="S541" s="17">
        <f>[1]!s_val_ev(A541,"",100000000)</f>
        <v>144.69745841199997</v>
      </c>
      <c r="T541" s="17">
        <f>[1]!share_freesharesmv(A541,"",100000000)</f>
        <v>32.540125389199993</v>
      </c>
      <c r="U541" s="17">
        <f>[1]!s_dq_amount_btin(A541,E541,100000000)</f>
        <v>2.1066849799999998</v>
      </c>
      <c r="V541" s="17">
        <f>[1]!s_dq_turn(A541,E541)</f>
        <v>1.4484011915624579</v>
      </c>
      <c r="W541" s="2">
        <f>[1]!s_pq_amount(A541,"20260101","",100000000)</f>
        <v>222.60134479999999</v>
      </c>
      <c r="X541" s="2">
        <f>[1]!s_pq_avgamount(A541,"20260101","",100000000)</f>
        <v>2.0236485890909091</v>
      </c>
      <c r="Y541" s="17">
        <f>[1]!s_ipo_dilutedpe(A541)</f>
        <v>22.99</v>
      </c>
      <c r="Z541" s="12">
        <f>[1]!s_ipo_collection_total(A541,100000000)</f>
        <v>5.5514000000000001</v>
      </c>
      <c r="AA541" s="2">
        <f>[1]!s_val_pe_ttm(A541,E541)</f>
        <v>56.663673400878906</v>
      </c>
      <c r="AB541" s="5">
        <f>[1]!s_info_zjtxornot1(A541,"")</f>
        <v>0</v>
      </c>
      <c r="AC541" s="22" t="str">
        <f>[1]!s_info_nature1(A541,"")</f>
        <v>民营企业</v>
      </c>
      <c r="AD541" s="6" t="str">
        <f>[1]!s_info_city(A541)</f>
        <v>厦门市</v>
      </c>
      <c r="AE541" s="6" t="str">
        <f>[1]!s_info_province(A541)</f>
        <v>福建省</v>
      </c>
      <c r="AF541">
        <v>118.11022</v>
      </c>
      <c r="AG541">
        <v>24.490473999999999</v>
      </c>
    </row>
    <row r="542" spans="1:33" x14ac:dyDescent="0.3">
      <c r="A542" s="12" t="s">
        <v>1699</v>
      </c>
      <c r="B542" s="12" t="s">
        <v>1700</v>
      </c>
      <c r="C542" s="16" t="str">
        <f>[1]!s_info_mkt(A542)</f>
        <v>创业板</v>
      </c>
      <c r="D542" s="16" t="str">
        <f>[1]!s_ipo_listeddate(A542)</f>
        <v>2020-10-29</v>
      </c>
      <c r="E542" s="16" t="str">
        <f>[1]!lastradeday_s("000002","")</f>
        <v>2026-06-22</v>
      </c>
      <c r="F542" s="16" t="str">
        <f>[1]!s_info_industry_csrc2023(A542,"",3)</f>
        <v>铁路、船舶、航空航天和其他运输设备制造业</v>
      </c>
      <c r="G542" s="16" t="str">
        <f>[1]!s_info_industry_csrc2023(A542,"",1)</f>
        <v>制造业</v>
      </c>
      <c r="H542" s="16">
        <f>[1]!s_is(A542,83,"FY","YTD","20251231",1,"",100000000)</f>
        <v>10.132311375900001</v>
      </c>
      <c r="I542" s="16">
        <f>[1]!s_is(A542,83,"FY","YTD","20241231",1,"",100000000)</f>
        <v>10.481280379199999</v>
      </c>
      <c r="J542" s="16">
        <f t="shared" si="24"/>
        <v>-3.3294501308497093E-2</v>
      </c>
      <c r="K542" s="16">
        <f>[1]!s_is(A542,61,"FY","YTD","20251231",1,"",100000000)</f>
        <v>-1.0222524707</v>
      </c>
      <c r="L542" s="16">
        <f>[1]!s_is(A542,61,"FY","YTD","20241231",1,"",100000000)</f>
        <v>-0.49097762610000001</v>
      </c>
      <c r="M542" s="16">
        <f t="shared" si="25"/>
        <v>-1.0820754681228435</v>
      </c>
      <c r="N542" s="16">
        <f>[1]!s_fa_roe(A542,"20251231")</f>
        <v>-7.617</v>
      </c>
      <c r="O542" s="16">
        <f>[1]!s_stmnote_rdexp(A542,"20251231",1,10000)</f>
        <v>7107.0872209999998</v>
      </c>
      <c r="P542" s="20">
        <f t="shared" si="26"/>
        <v>7.0142803130827727E-2</v>
      </c>
      <c r="Q542" s="16">
        <f>[1]!s_margin_tradingbalance(A542,"",10000)</f>
        <v>63255.2618</v>
      </c>
      <c r="R542" s="16">
        <f>[1]!s_margin_seclendingbalance(A542,"",10000)</f>
        <v>23.9224</v>
      </c>
      <c r="S542" s="17">
        <f>[1]!s_val_ev(A542,"",100000000)</f>
        <v>107.49226955199998</v>
      </c>
      <c r="T542" s="17">
        <f>[1]!share_freesharesmv(A542,"",100000000)</f>
        <v>80.761963015999996</v>
      </c>
      <c r="U542" s="17">
        <f>[1]!s_dq_amount_btin(A542,E542,100000000)</f>
        <v>8.6234132100000007</v>
      </c>
      <c r="V542" s="17">
        <f>[1]!s_dq_turn(A542,E542)</f>
        <v>10.157384257074028</v>
      </c>
      <c r="W542" s="2">
        <f>[1]!s_pq_amount(A542,"20260101","",100000000)</f>
        <v>1697.4137653400001</v>
      </c>
      <c r="X542" s="2">
        <f>[1]!s_pq_avgamount(A542,"20260101","",100000000)</f>
        <v>15.431034230363636</v>
      </c>
      <c r="Y542" s="17">
        <f>[1]!s_ipo_dilutedpe(A542)</f>
        <v>61.67</v>
      </c>
      <c r="Z542" s="12">
        <f>[1]!s_ipo_collection_total(A542,100000000)</f>
        <v>9.3924719999999997</v>
      </c>
      <c r="AA542" s="2">
        <f>[1]!s_val_pe_ttm(A542,E542)</f>
        <v>-78.097908020019531</v>
      </c>
      <c r="AB542" s="5">
        <f>[1]!s_info_zjtxornot1(A542,"")</f>
        <v>1</v>
      </c>
      <c r="AC542" s="22" t="str">
        <f>[1]!s_info_nature1(A542,"")</f>
        <v>民营企业</v>
      </c>
      <c r="AD542" s="6" t="str">
        <f>[1]!s_info_city(A542)</f>
        <v>哈尔滨市</v>
      </c>
      <c r="AE542" s="6" t="str">
        <f>[1]!s_info_province(A542)</f>
        <v>黑龙江省</v>
      </c>
      <c r="AF542">
        <v>126.642464</v>
      </c>
      <c r="AG542">
        <v>45.756967000000003</v>
      </c>
    </row>
    <row r="543" spans="1:33" x14ac:dyDescent="0.3">
      <c r="A543" s="12" t="s">
        <v>1701</v>
      </c>
      <c r="B543" s="12" t="s">
        <v>1702</v>
      </c>
      <c r="C543" s="16" t="str">
        <f>[1]!s_info_mkt(A543)</f>
        <v>主板</v>
      </c>
      <c r="D543" s="16" t="str">
        <f>[1]!s_ipo_listeddate(A543)</f>
        <v>2017-12-01</v>
      </c>
      <c r="E543" s="16" t="str">
        <f>[1]!lastradeday_s("000002","")</f>
        <v>2026-06-22</v>
      </c>
      <c r="F543" s="16" t="str">
        <f>[1]!s_info_industry_csrc2023(A543,"",3)</f>
        <v>计算机、通信和其他电子设备制造业</v>
      </c>
      <c r="G543" s="16" t="str">
        <f>[1]!s_info_industry_csrc2023(A543,"",1)</f>
        <v>制造业</v>
      </c>
      <c r="H543" s="16">
        <f>[1]!s_is(A543,83,"FY","YTD","20251231",1,"",100000000)</f>
        <v>55.296015541499997</v>
      </c>
      <c r="I543" s="16">
        <f>[1]!s_is(A543,83,"FY","YTD","20241231",1,"",100000000)</f>
        <v>45.659300853400005</v>
      </c>
      <c r="J543" s="16">
        <f t="shared" si="24"/>
        <v>0.2110569918501588</v>
      </c>
      <c r="K543" s="16">
        <f>[1]!s_is(A543,61,"FY","YTD","20251231",1,"",100000000)</f>
        <v>3.0790736494999997</v>
      </c>
      <c r="L543" s="16">
        <f>[1]!s_is(A543,61,"FY","YTD","20241231",1,"",100000000)</f>
        <v>3.5328176491000001</v>
      </c>
      <c r="M543" s="16">
        <f t="shared" si="25"/>
        <v>-0.1284368582441818</v>
      </c>
      <c r="N543" s="16">
        <f>[1]!s_fa_roe(A543,"20251231")</f>
        <v>6.9813000000000001</v>
      </c>
      <c r="O543" s="16">
        <f>[1]!s_stmnote_rdexp(A543,"20251231",1,10000)</f>
        <v>23631.194772999999</v>
      </c>
      <c r="P543" s="20">
        <f t="shared" si="26"/>
        <v>4.2735800295167096E-2</v>
      </c>
      <c r="Q543" s="16">
        <f>[1]!s_margin_tradingbalance(A543,"",10000)</f>
        <v>57201.213799999998</v>
      </c>
      <c r="R543" s="16">
        <f>[1]!s_margin_seclendingbalance(A543,"",10000)</f>
        <v>297.6275</v>
      </c>
      <c r="S543" s="17">
        <f>[1]!s_val_ev(A543,"",100000000)</f>
        <v>212.79021793200002</v>
      </c>
      <c r="T543" s="17">
        <f>[1]!share_freesharesmv(A543,"",100000000)</f>
        <v>64.324534166999996</v>
      </c>
      <c r="U543" s="17">
        <f>[1]!s_dq_amount_btin(A543,E543,100000000)</f>
        <v>7.9749765100000003</v>
      </c>
      <c r="V543" s="17">
        <f>[1]!s_dq_turn(A543,E543)</f>
        <v>3.9327020425604342</v>
      </c>
      <c r="W543" s="2">
        <f>[1]!s_pq_amount(A543,"20260101","",100000000)</f>
        <v>437.77401841</v>
      </c>
      <c r="X543" s="2">
        <f>[1]!s_pq_avgamount(A543,"20260101","",100000000)</f>
        <v>3.9797638037272729</v>
      </c>
      <c r="Y543" s="17">
        <f>[1]!s_ipo_dilutedpe(A543)</f>
        <v>22.99</v>
      </c>
      <c r="Z543" s="12">
        <f>[1]!s_ipo_collection_total(A543,100000000)</f>
        <v>10.9407494</v>
      </c>
      <c r="AA543" s="2">
        <f>[1]!s_val_pe_ttm(A543,E543)</f>
        <v>99.863227844238281</v>
      </c>
      <c r="AB543" s="5">
        <f>[1]!s_info_zjtxornot1(A543,"")</f>
        <v>0</v>
      </c>
      <c r="AC543" s="22" t="str">
        <f>[1]!s_info_nature1(A543,"")</f>
        <v>民营企业</v>
      </c>
      <c r="AD543" s="6" t="str">
        <f>[1]!s_info_city(A543)</f>
        <v>益阳市</v>
      </c>
      <c r="AE543" s="6" t="str">
        <f>[1]!s_info_province(A543)</f>
        <v>湖南省</v>
      </c>
      <c r="AF543">
        <v>112.355042</v>
      </c>
      <c r="AG543">
        <v>28.570066000000001</v>
      </c>
    </row>
    <row r="544" spans="1:33" x14ac:dyDescent="0.3">
      <c r="A544" s="12" t="s">
        <v>1703</v>
      </c>
      <c r="B544" s="12" t="s">
        <v>1704</v>
      </c>
      <c r="C544" s="16" t="str">
        <f>[1]!s_info_mkt(A544)</f>
        <v>科创板</v>
      </c>
      <c r="D544" s="16" t="str">
        <f>[1]!s_ipo_listeddate(A544)</f>
        <v>2022-03-22</v>
      </c>
      <c r="E544" s="16" t="str">
        <f>[1]!lastradeday_s("000002","")</f>
        <v>2026-06-22</v>
      </c>
      <c r="F544" s="16" t="str">
        <f>[1]!s_info_industry_csrc2023(A544,"",3)</f>
        <v>研究和试验发展</v>
      </c>
      <c r="G544" s="16" t="str">
        <f>[1]!s_info_industry_csrc2023(A544,"",1)</f>
        <v>科学研究和技术服务业</v>
      </c>
      <c r="H544" s="16">
        <f>[1]!s_is(A544,83,"FY","YTD","20251231",1,"",100000000)</f>
        <v>2.6769688725999998</v>
      </c>
      <c r="I544" s="16">
        <f>[1]!s_is(A544,83,"FY","YTD","20241231",1,"",100000000)</f>
        <v>2.4814922911999999</v>
      </c>
      <c r="J544" s="16">
        <f t="shared" si="24"/>
        <v>7.8773801592376236E-2</v>
      </c>
      <c r="K544" s="16">
        <f>[1]!s_is(A544,61,"FY","YTD","20251231",1,"",100000000)</f>
        <v>-2.3506240994000001</v>
      </c>
      <c r="L544" s="16">
        <f>[1]!s_is(A544,61,"FY","YTD","20241231",1,"",100000000)</f>
        <v>-3.2181300126000001</v>
      </c>
      <c r="M544" s="16">
        <f t="shared" si="25"/>
        <v>0.2695683237791634</v>
      </c>
      <c r="N544" s="16">
        <f>[1]!s_fa_roe(A544,"20251231")</f>
        <v>-14.9346</v>
      </c>
      <c r="O544" s="16">
        <f>[1]!s_stmnote_rdexp(A544,"20251231",1,10000)</f>
        <v>4874.5854250000002</v>
      </c>
      <c r="P544" s="20">
        <f t="shared" si="26"/>
        <v>0.18209346678975652</v>
      </c>
      <c r="Q544" s="16">
        <f>[1]!s_margin_tradingbalance(A544,"",10000)</f>
        <v>10607.031499999999</v>
      </c>
      <c r="R544" s="16">
        <f>[1]!s_margin_seclendingbalance(A544,"",10000)</f>
        <v>0</v>
      </c>
      <c r="S544" s="17">
        <f>[1]!s_val_ev(A544,"",100000000)</f>
        <v>35.047981800000002</v>
      </c>
      <c r="T544" s="17">
        <f>[1]!share_freesharesmv(A544,"",100000000)</f>
        <v>25.689273336000003</v>
      </c>
      <c r="U544" s="17">
        <f>[1]!s_dq_amount_btin(A544,E544,100000000)</f>
        <v>0.76127668999999998</v>
      </c>
      <c r="V544" s="17">
        <f>[1]!s_dq_turn(A544,E544)</f>
        <v>2.2341483378895002</v>
      </c>
      <c r="W544" s="2">
        <f>[1]!s_pq_amount(A544,"20260101","",100000000)</f>
        <v>85.21986201</v>
      </c>
      <c r="X544" s="2">
        <f>[1]!s_pq_avgamount(A544,"20260101","",100000000)</f>
        <v>0.77472601827272725</v>
      </c>
      <c r="Y544" s="17">
        <f>[1]!s_ipo_dilutedpe(A544)</f>
        <v>244.67</v>
      </c>
      <c r="Z544" s="12">
        <f>[1]!s_ipo_collection_total(A544,100000000)</f>
        <v>13.23</v>
      </c>
      <c r="AA544" s="2">
        <f>[1]!s_val_pe_ttm(A544,E544)</f>
        <v>-15.326887130737305</v>
      </c>
      <c r="AB544" s="5">
        <f>[1]!s_info_zjtxornot1(A544,"")</f>
        <v>0</v>
      </c>
      <c r="AC544" s="22" t="str">
        <f>[1]!s_info_nature1(A544,"")</f>
        <v>民营企业</v>
      </c>
      <c r="AD544" s="6" t="str">
        <f>[1]!s_info_city(A544)</f>
        <v>上海市</v>
      </c>
      <c r="AE544" s="6" t="str">
        <f>[1]!s_info_province(A544)</f>
        <v>上海</v>
      </c>
      <c r="AF544">
        <v>121.472644</v>
      </c>
      <c r="AG544">
        <v>31.231705999999999</v>
      </c>
    </row>
    <row r="545" spans="1:33" x14ac:dyDescent="0.3">
      <c r="A545" s="12" t="s">
        <v>1705</v>
      </c>
      <c r="B545" s="12" t="s">
        <v>1706</v>
      </c>
      <c r="C545" s="16" t="str">
        <f>[1]!s_info_mkt(A545)</f>
        <v>主板</v>
      </c>
      <c r="D545" s="16" t="str">
        <f>[1]!s_ipo_listeddate(A545)</f>
        <v>2004-07-14</v>
      </c>
      <c r="E545" s="16" t="str">
        <f>[1]!lastradeday_s("000002","")</f>
        <v>2026-06-22</v>
      </c>
      <c r="F545" s="16" t="str">
        <f>[1]!s_info_industry_csrc2023(A545,"",3)</f>
        <v>铁路、船舶、航空航天和其他运输设备制造业</v>
      </c>
      <c r="G545" s="16" t="str">
        <f>[1]!s_info_industry_csrc2023(A545,"",1)</f>
        <v>制造业</v>
      </c>
      <c r="H545" s="16">
        <f>[1]!s_is(A545,83,"FY","YTD","20251231",1,"",100000000)</f>
        <v>577.99963168110003</v>
      </c>
      <c r="I545" s="16">
        <f>[1]!s_is(A545,83,"FY","YTD","20241231",1,"",100000000)</f>
        <v>516.96616588619997</v>
      </c>
      <c r="J545" s="16">
        <f t="shared" si="24"/>
        <v>0.11806085160384638</v>
      </c>
      <c r="K545" s="16">
        <f>[1]!s_is(A545,61,"FY","YTD","20251231",1,"",100000000)</f>
        <v>13.008857774400001</v>
      </c>
      <c r="L545" s="16">
        <f>[1]!s_is(A545,61,"FY","YTD","20241231",1,"",100000000)</f>
        <v>13.908699746600002</v>
      </c>
      <c r="M545" s="16">
        <f t="shared" si="25"/>
        <v>-6.4696340318940906E-2</v>
      </c>
      <c r="N545" s="16">
        <f>[1]!s_fa_roe(A545,"20251231")</f>
        <v>3.2863000000000002</v>
      </c>
      <c r="O545" s="16">
        <f>[1]!s_stmnote_rdexp(A545,"20251231",1,10000)</f>
        <v>309412.37</v>
      </c>
      <c r="P545" s="20">
        <f t="shared" si="26"/>
        <v>5.3531586015043035E-2</v>
      </c>
      <c r="Q545" s="16">
        <f>[1]!s_margin_tradingbalance(A545,"",10000)</f>
        <v>93256.013600000006</v>
      </c>
      <c r="R545" s="16">
        <f>[1]!s_margin_seclendingbalance(A545,"",10000)</f>
        <v>336.06650000000002</v>
      </c>
      <c r="S545" s="17">
        <f>[1]!s_val_ev(A545,"",100000000)</f>
        <v>789.3497360639999</v>
      </c>
      <c r="T545" s="17">
        <f>[1]!share_freesharesmv(A545,"",100000000)</f>
        <v>369.40921299600001</v>
      </c>
      <c r="U545" s="17">
        <f>[1]!s_dq_amount_btin(A545,E545,100000000)</f>
        <v>17.184253089999999</v>
      </c>
      <c r="V545" s="17">
        <f>[1]!s_dq_turn(A545,E545)</f>
        <v>2.1768133169562294</v>
      </c>
      <c r="W545" s="2">
        <f>[1]!s_pq_amount(A545,"20260101","",100000000)</f>
        <v>1745.5937492099999</v>
      </c>
      <c r="X545" s="2">
        <f>[1]!s_pq_avgamount(A545,"20260101","",100000000)</f>
        <v>15.869034083727271</v>
      </c>
      <c r="Y545" s="17">
        <f>[1]!s_ipo_dilutedpe(A545)</f>
        <v>20</v>
      </c>
      <c r="Z545" s="12">
        <f>[1]!s_ipo_collection_total(A545,100000000)</f>
        <v>4.5759999999999996</v>
      </c>
      <c r="AA545" s="2">
        <f>[1]!s_val_pe_ttm(A545,E545)</f>
        <v>52.859237670898438</v>
      </c>
      <c r="AB545" s="5">
        <f>[1]!s_info_zjtxornot1(A545,"")</f>
        <v>1</v>
      </c>
      <c r="AC545" s="22" t="str">
        <f>[1]!s_info_nature1(A545,"")</f>
        <v>中央国有企业</v>
      </c>
      <c r="AD545" s="6" t="str">
        <f>[1]!s_info_city(A545)</f>
        <v>涿州市</v>
      </c>
      <c r="AE545" s="6" t="str">
        <f>[1]!s_info_province(A545)</f>
        <v>河北省</v>
      </c>
      <c r="AF545">
        <v>115.999054</v>
      </c>
      <c r="AG545">
        <v>39.482481999999997</v>
      </c>
    </row>
    <row r="546" spans="1:33" x14ac:dyDescent="0.3">
      <c r="A546" s="12" t="s">
        <v>1707</v>
      </c>
      <c r="B546" s="12" t="s">
        <v>1708</v>
      </c>
      <c r="C546" s="16" t="str">
        <f>[1]!s_info_mkt(A546)</f>
        <v>创业板</v>
      </c>
      <c r="D546" s="16" t="str">
        <f>[1]!s_ipo_listeddate(A546)</f>
        <v>2017-07-14</v>
      </c>
      <c r="E546" s="16" t="str">
        <f>[1]!lastradeday_s("000002","")</f>
        <v>2026-06-22</v>
      </c>
      <c r="F546" s="16" t="str">
        <f>[1]!s_info_industry_csrc2023(A546,"",3)</f>
        <v>专业技术服务业</v>
      </c>
      <c r="G546" s="16" t="str">
        <f>[1]!s_info_industry_csrc2023(A546,"",1)</f>
        <v>科学研究和技术服务业</v>
      </c>
      <c r="H546" s="16">
        <f>[1]!s_is(A546,83,"FY","YTD","20251231",1,"",100000000)</f>
        <v>37.0538501837</v>
      </c>
      <c r="I546" s="16">
        <f>[1]!s_is(A546,83,"FY","YTD","20241231",1,"",100000000)</f>
        <v>38.6692076406</v>
      </c>
      <c r="J546" s="16">
        <f t="shared" si="24"/>
        <v>-4.1773740799487813E-2</v>
      </c>
      <c r="K546" s="16">
        <f>[1]!s_is(A546,61,"FY","YTD","20251231",1,"",100000000)</f>
        <v>-6.1665514827000001</v>
      </c>
      <c r="L546" s="16">
        <f>[1]!s_is(A546,61,"FY","YTD","20241231",1,"",100000000)</f>
        <v>-9.0269086244000007</v>
      </c>
      <c r="M546" s="16">
        <f t="shared" si="25"/>
        <v>0.31687006712002941</v>
      </c>
      <c r="N546" s="16">
        <f>[1]!s_fa_roe(A546,"20251231")</f>
        <v>-6.9958999999999998</v>
      </c>
      <c r="O546" s="16">
        <f>[1]!s_stmnote_rdexp(A546,"20251231",1,10000)</f>
        <v>50835.529935999999</v>
      </c>
      <c r="P546" s="20">
        <f t="shared" si="26"/>
        <v>0.13719365108882142</v>
      </c>
      <c r="Q546" s="16">
        <f>[1]!s_margin_tradingbalance(A546,"",10000)</f>
        <v>82650.225699999995</v>
      </c>
      <c r="R546" s="16">
        <f>[1]!s_margin_seclendingbalance(A546,"",10000)</f>
        <v>540.25919999999996</v>
      </c>
      <c r="S546" s="17">
        <f>[1]!s_val_ev(A546,"",100000000)</f>
        <v>153.020386035</v>
      </c>
      <c r="T546" s="17">
        <f>[1]!share_freesharesmv(A546,"",100000000)</f>
        <v>94.101176469599991</v>
      </c>
      <c r="U546" s="17">
        <f>[1]!s_dq_amount_btin(A546,E546,100000000)</f>
        <v>3.4250588199999998</v>
      </c>
      <c r="V546" s="17">
        <f>[1]!s_dq_turn(A546,E546)</f>
        <v>2.3283684979627361</v>
      </c>
      <c r="W546" s="2">
        <f>[1]!s_pq_amount(A546,"20260101","",100000000)</f>
        <v>397.14903905</v>
      </c>
      <c r="X546" s="2">
        <f>[1]!s_pq_avgamount(A546,"20260101","",100000000)</f>
        <v>3.6104458095454546</v>
      </c>
      <c r="Y546" s="17">
        <f>[1]!s_ipo_dilutedpe(A546)</f>
        <v>22.99</v>
      </c>
      <c r="Z546" s="12">
        <f>[1]!s_ipo_collection_total(A546,100000000)</f>
        <v>5.4696400000000001</v>
      </c>
      <c r="AA546" s="2">
        <f>[1]!s_val_pe_ttm(A546,E546)</f>
        <v>-26.682750701904297</v>
      </c>
      <c r="AB546" s="5">
        <f>[1]!s_info_zjtxornot1(A546,"")</f>
        <v>1</v>
      </c>
      <c r="AC546" s="22" t="str">
        <f>[1]!s_info_nature1(A546,"")</f>
        <v>民营企业</v>
      </c>
      <c r="AD546" s="6" t="str">
        <f>[1]!s_info_city(A546)</f>
        <v>深圳市</v>
      </c>
      <c r="AE546" s="6" t="str">
        <f>[1]!s_info_province(A546)</f>
        <v>广东省</v>
      </c>
      <c r="AF546">
        <v>114.085947</v>
      </c>
      <c r="AG546">
        <v>22.547000000000001</v>
      </c>
    </row>
    <row r="547" spans="1:33" x14ac:dyDescent="0.3">
      <c r="A547" s="12" t="s">
        <v>1709</v>
      </c>
      <c r="B547" s="12" t="s">
        <v>1710</v>
      </c>
      <c r="C547" s="16" t="str">
        <f>[1]!s_info_mkt(A547)</f>
        <v>主板</v>
      </c>
      <c r="D547" s="16" t="str">
        <f>[1]!s_ipo_listeddate(A547)</f>
        <v>2018-11-15</v>
      </c>
      <c r="E547" s="16" t="str">
        <f>[1]!lastradeday_s("000002","")</f>
        <v>2026-06-22</v>
      </c>
      <c r="F547" s="16" t="str">
        <f>[1]!s_info_industry_csrc2023(A547,"",3)</f>
        <v>软件和信息技术服务业</v>
      </c>
      <c r="G547" s="16" t="str">
        <f>[1]!s_info_industry_csrc2023(A547,"",1)</f>
        <v>信息传输、软件和信息技术服务业</v>
      </c>
      <c r="H547" s="16">
        <f>[1]!s_is(A547,83,"FY","YTD","20251231",1,"",100000000)</f>
        <v>32.450021642099998</v>
      </c>
      <c r="I547" s="16">
        <f>[1]!s_is(A547,83,"FY","YTD","20241231",1,"",100000000)</f>
        <v>29.843438303400003</v>
      </c>
      <c r="J547" s="16">
        <f t="shared" si="24"/>
        <v>8.7341924620094158E-2</v>
      </c>
      <c r="K547" s="16">
        <f>[1]!s_is(A547,61,"FY","YTD","20251231",1,"",100000000)</f>
        <v>0.81369891090000002</v>
      </c>
      <c r="L547" s="16">
        <f>[1]!s_is(A547,61,"FY","YTD","20241231",1,"",100000000)</f>
        <v>1.4477829083000002</v>
      </c>
      <c r="M547" s="16">
        <f t="shared" si="25"/>
        <v>-0.43796897571096993</v>
      </c>
      <c r="N547" s="16">
        <f>[1]!s_fa_roe(A547,"20251231")</f>
        <v>3.972</v>
      </c>
      <c r="O547" s="16">
        <f>[1]!s_stmnote_rdexp(A547,"20251231",1,10000)</f>
        <v>10062.783873</v>
      </c>
      <c r="P547" s="20">
        <f t="shared" si="26"/>
        <v>3.1010099111751434E-2</v>
      </c>
      <c r="Q547" s="16">
        <f>[1]!s_margin_tradingbalance(A547,"",10000)</f>
        <v>91257.947</v>
      </c>
      <c r="R547" s="16">
        <f>[1]!s_margin_seclendingbalance(A547,"",10000)</f>
        <v>256.48739999999998</v>
      </c>
      <c r="S547" s="17">
        <f>[1]!s_val_ev(A547,"",100000000)</f>
        <v>136.92936893130002</v>
      </c>
      <c r="T547" s="17">
        <f>[1]!share_freesharesmv(A547,"",100000000)</f>
        <v>80.088442022700008</v>
      </c>
      <c r="U547" s="17">
        <f>[1]!s_dq_amount_btin(A547,E547,100000000)</f>
        <v>8.8821264099999997</v>
      </c>
      <c r="V547" s="17">
        <f>[1]!s_dq_turn(A547,E547)</f>
        <v>8.0472667462707008</v>
      </c>
      <c r="W547" s="2">
        <f>[1]!s_pq_amount(A547,"20260101","",100000000)</f>
        <v>1236.9370984100001</v>
      </c>
      <c r="X547" s="2">
        <f>[1]!s_pq_avgamount(A547,"20260101","",100000000)</f>
        <v>11.244882712818182</v>
      </c>
      <c r="Y547" s="17">
        <f>[1]!s_ipo_dilutedpe(A547)</f>
        <v>22.97</v>
      </c>
      <c r="Z547" s="12">
        <f>[1]!s_ipo_collection_total(A547,100000000)</f>
        <v>6.6285400000000001</v>
      </c>
      <c r="AA547" s="2">
        <f>[1]!s_val_pe_ttm(A547,E547)</f>
        <v>218.91098022460938</v>
      </c>
      <c r="AB547" s="5">
        <f>[1]!s_info_zjtxornot1(A547,"")</f>
        <v>1</v>
      </c>
      <c r="AC547" s="22" t="str">
        <f>[1]!s_info_nature1(A547,"")</f>
        <v>民营企业</v>
      </c>
      <c r="AD547" s="6" t="str">
        <f>[1]!s_info_city(A547)</f>
        <v>武汉市</v>
      </c>
      <c r="AE547" s="6" t="str">
        <f>[1]!s_info_province(A547)</f>
        <v>湖北省</v>
      </c>
      <c r="AF547">
        <v>114.29857199999999</v>
      </c>
      <c r="AG547">
        <v>30.584354999999999</v>
      </c>
    </row>
    <row r="548" spans="1:33" x14ac:dyDescent="0.3">
      <c r="A548" s="12" t="s">
        <v>1711</v>
      </c>
      <c r="B548" s="12" t="s">
        <v>1712</v>
      </c>
      <c r="C548" s="16" t="str">
        <f>[1]!s_info_mkt(A548)</f>
        <v>创业板</v>
      </c>
      <c r="D548" s="16" t="str">
        <f>[1]!s_ipo_listeddate(A548)</f>
        <v>2015-06-10</v>
      </c>
      <c r="E548" s="16" t="str">
        <f>[1]!lastradeday_s("000002","")</f>
        <v>2026-06-22</v>
      </c>
      <c r="F548" s="16" t="str">
        <f>[1]!s_info_industry_csrc2023(A548,"",3)</f>
        <v>批发业</v>
      </c>
      <c r="G548" s="16" t="str">
        <f>[1]!s_info_industry_csrc2023(A548,"",1)</f>
        <v>批发和零售业</v>
      </c>
      <c r="H548" s="16">
        <f>[1]!s_is(A548,83,"FY","YTD","20251231",1,"",100000000)</f>
        <v>352.50892429769999</v>
      </c>
      <c r="I548" s="16">
        <f>[1]!s_is(A548,83,"FY","YTD","20241231",1,"",100000000)</f>
        <v>242.71110536820001</v>
      </c>
      <c r="J548" s="16">
        <f t="shared" si="24"/>
        <v>0.45238069664316938</v>
      </c>
      <c r="K548" s="16">
        <f>[1]!s_is(A548,61,"FY","YTD","20251231",1,"",100000000)</f>
        <v>5.4459413223000004</v>
      </c>
      <c r="L548" s="16">
        <f>[1]!s_is(A548,61,"FY","YTD","20241231",1,"",100000000)</f>
        <v>2.6407199981000002</v>
      </c>
      <c r="M548" s="16">
        <f t="shared" si="25"/>
        <v>1.0622941191108328</v>
      </c>
      <c r="N548" s="16">
        <f>[1]!s_fa_roe(A548,"20251231")</f>
        <v>16.725200000000001</v>
      </c>
      <c r="O548" s="16">
        <f>[1]!s_stmnote_rdexp(A548,"20251231",1,10000)</f>
        <v>1870.9995449999999</v>
      </c>
      <c r="P548" s="20">
        <f t="shared" si="26"/>
        <v>5.3076657526545561E-4</v>
      </c>
      <c r="Q548" s="16">
        <f>[1]!s_margin_tradingbalance(A548,"",10000)</f>
        <v>654583.68030000001</v>
      </c>
      <c r="R548" s="16">
        <f>[1]!s_margin_seclendingbalance(A548,"",10000)</f>
        <v>1669.3985</v>
      </c>
      <c r="S548" s="17">
        <f>[1]!s_val_ev(A548,"",100000000)</f>
        <v>1351.341205426</v>
      </c>
      <c r="T548" s="17">
        <f>[1]!share_freesharesmv(A548,"",100000000)</f>
        <v>939.11810208400004</v>
      </c>
      <c r="U548" s="17">
        <f>[1]!s_dq_amount_btin(A548,E548,100000000)</f>
        <v>133.52446971000001</v>
      </c>
      <c r="V548" s="17">
        <f>[1]!s_dq_turn(A548,E548)</f>
        <v>10.631164122561842</v>
      </c>
      <c r="W548" s="2">
        <f>[1]!s_pq_amount(A548,"20260101","",100000000)</f>
        <v>6922.6085733600003</v>
      </c>
      <c r="X548" s="2">
        <f>[1]!s_pq_avgamount(A548,"20260101","",100000000)</f>
        <v>62.932805212363633</v>
      </c>
      <c r="Y548" s="17">
        <f>[1]!s_ipo_dilutedpe(A548)</f>
        <v>13.33</v>
      </c>
      <c r="Z548" s="12">
        <f>[1]!s_ipo_collection_total(A548,100000000)</f>
        <v>4.4000000000000004</v>
      </c>
      <c r="AA548" s="2">
        <f>[1]!s_val_pe_ttm(A548,E548)</f>
        <v>72.837539672851563</v>
      </c>
      <c r="AB548" s="5">
        <f>[1]!s_info_zjtxornot1(A548,"")</f>
        <v>0</v>
      </c>
      <c r="AC548" s="22" t="str">
        <f>[1]!s_info_nature1(A548,"")</f>
        <v>民营企业</v>
      </c>
      <c r="AD548" s="6" t="str">
        <f>[1]!s_info_city(A548)</f>
        <v>宁国市</v>
      </c>
      <c r="AE548" s="6" t="str">
        <f>[1]!s_info_province(A548)</f>
        <v>安徽省</v>
      </c>
      <c r="AF548">
        <v>118.99702499999999</v>
      </c>
      <c r="AG548">
        <v>30.502935999999998</v>
      </c>
    </row>
    <row r="549" spans="1:33" x14ac:dyDescent="0.3">
      <c r="A549" s="12" t="s">
        <v>1713</v>
      </c>
      <c r="B549" s="12" t="s">
        <v>1714</v>
      </c>
      <c r="C549" s="16" t="str">
        <f>[1]!s_info_mkt(A549)</f>
        <v>创业板</v>
      </c>
      <c r="D549" s="16" t="str">
        <f>[1]!s_ipo_listeddate(A549)</f>
        <v>2020-07-03</v>
      </c>
      <c r="E549" s="16" t="str">
        <f>[1]!lastradeday_s("000002","")</f>
        <v>2026-06-22</v>
      </c>
      <c r="F549" s="16" t="str">
        <f>[1]!s_info_industry_csrc2023(A549,"",3)</f>
        <v>软件和信息技术服务业</v>
      </c>
      <c r="G549" s="16" t="str">
        <f>[1]!s_info_industry_csrc2023(A549,"",1)</f>
        <v>信息传输、软件和信息技术服务业</v>
      </c>
      <c r="H549" s="16">
        <f>[1]!s_is(A549,83,"FY","YTD","20251231",1,"",100000000)</f>
        <v>3.5927143697000004</v>
      </c>
      <c r="I549" s="16">
        <f>[1]!s_is(A549,83,"FY","YTD","20241231",1,"",100000000)</f>
        <v>3.8388046755</v>
      </c>
      <c r="J549" s="16">
        <f t="shared" si="24"/>
        <v>-6.4105972197698979E-2</v>
      </c>
      <c r="K549" s="16">
        <f>[1]!s_is(A549,61,"FY","YTD","20251231",1,"",100000000)</f>
        <v>0.40267138729999996</v>
      </c>
      <c r="L549" s="16">
        <f>[1]!s_is(A549,61,"FY","YTD","20241231",1,"",100000000)</f>
        <v>0.5493247738</v>
      </c>
      <c r="M549" s="16">
        <f t="shared" si="25"/>
        <v>-0.26697027604546758</v>
      </c>
      <c r="N549" s="16">
        <f>[1]!s_fa_roe(A549,"20251231")</f>
        <v>4.8198999999999996</v>
      </c>
      <c r="O549" s="16">
        <f>[1]!s_stmnote_rdexp(A549,"20251231",1,10000)</f>
        <v>4491.0442899999998</v>
      </c>
      <c r="P549" s="20">
        <f t="shared" si="26"/>
        <v>0.12500421207642542</v>
      </c>
      <c r="Q549" s="16">
        <f>[1]!s_margin_tradingbalance(A549,"",10000)</f>
        <v>0</v>
      </c>
      <c r="R549" s="16">
        <f>[1]!s_margin_seclendingbalance(A549,"",10000)</f>
        <v>0</v>
      </c>
      <c r="S549" s="17">
        <f>[1]!s_val_ev(A549,"",100000000)</f>
        <v>27.514779180000001</v>
      </c>
      <c r="T549" s="17">
        <f>[1]!share_freesharesmv(A549,"",100000000)</f>
        <v>16.718480193600005</v>
      </c>
      <c r="U549" s="17">
        <f>[1]!s_dq_amount_btin(A549,E549,100000000)</f>
        <v>0.92036324000000003</v>
      </c>
      <c r="V549" s="17">
        <f>[1]!s_dq_turn(A549,E549)</f>
        <v>4.8601187950663922</v>
      </c>
      <c r="W549" s="2">
        <f>[1]!s_pq_amount(A549,"20260101","",100000000)</f>
        <v>117.36773036</v>
      </c>
      <c r="X549" s="2">
        <f>[1]!s_pq_avgamount(A549,"20260101","",100000000)</f>
        <v>1.0669793669090908</v>
      </c>
      <c r="Y549" s="17">
        <f>[1]!s_ipo_dilutedpe(A549)</f>
        <v>21.15</v>
      </c>
      <c r="Z549" s="12">
        <f>[1]!s_ipo_collection_total(A549,100000000)</f>
        <v>4.070767</v>
      </c>
      <c r="AA549" s="2">
        <f>[1]!s_val_pe_ttm(A549,E549)</f>
        <v>83.049186706542969</v>
      </c>
      <c r="AB549" s="5">
        <f>[1]!s_info_zjtxornot1(A549,"")</f>
        <v>1</v>
      </c>
      <c r="AC549" s="22" t="str">
        <f>[1]!s_info_nature1(A549,"")</f>
        <v>民营企业</v>
      </c>
      <c r="AD549" s="6" t="str">
        <f>[1]!s_info_city(A549)</f>
        <v>郑州市</v>
      </c>
      <c r="AE549" s="6" t="str">
        <f>[1]!s_info_province(A549)</f>
        <v>河南省</v>
      </c>
      <c r="AF549">
        <v>113.665412</v>
      </c>
      <c r="AG549">
        <v>34.757975000000002</v>
      </c>
    </row>
    <row r="550" spans="1:33" x14ac:dyDescent="0.3">
      <c r="A550" s="12" t="s">
        <v>40</v>
      </c>
      <c r="B550" s="12" t="s">
        <v>41</v>
      </c>
      <c r="C550" s="16" t="str">
        <f>[1]!s_info_mkt(A550)</f>
        <v>北证</v>
      </c>
      <c r="D550" s="16" t="str">
        <f>[1]!s_ipo_listeddate(A550)</f>
        <v>2026-03-18</v>
      </c>
      <c r="E550" s="16" t="str">
        <f>[1]!lastradeday_s("000002","")</f>
        <v>2026-06-22</v>
      </c>
      <c r="F550" s="16" t="str">
        <f>[1]!s_info_industry_csrc2023(A550,"",3)</f>
        <v>化学原料和化学制品制造业</v>
      </c>
      <c r="G550" s="16" t="str">
        <f>[1]!s_info_industry_csrc2023(A550,"",1)</f>
        <v>制造业</v>
      </c>
      <c r="H550" s="16">
        <f>[1]!s_is(A550,83,"FY","YTD","20251231",1,"",100000000)</f>
        <v>7.9627658836000004</v>
      </c>
      <c r="I550" s="16">
        <f>[1]!s_is(A550,83,"FY","YTD","20241231",1,"",100000000)</f>
        <v>7.0708875003999996</v>
      </c>
      <c r="J550" s="16">
        <f t="shared" si="24"/>
        <v>0.12613386695086692</v>
      </c>
      <c r="K550" s="16">
        <f>[1]!s_is(A550,61,"FY","YTD","20251231",1,"",100000000)</f>
        <v>0.81829094819999992</v>
      </c>
      <c r="L550" s="16">
        <f>[1]!s_is(A550,61,"FY","YTD","20241231",1,"",100000000)</f>
        <v>0.58717693989999997</v>
      </c>
      <c r="M550" s="16">
        <f t="shared" si="25"/>
        <v>0.39360198365310489</v>
      </c>
      <c r="N550" s="16">
        <f>[1]!s_fa_roe(A550,"20251231")</f>
        <v>10.1151</v>
      </c>
      <c r="O550" s="16">
        <f>[1]!s_stmnote_rdexp(A550,"20251231",1,10000)</f>
        <v>1723.2307579999999</v>
      </c>
      <c r="P550" s="20">
        <f t="shared" si="26"/>
        <v>2.1641107916398013E-2</v>
      </c>
      <c r="Q550" s="16">
        <f>[1]!s_margin_tradingbalance(A550,"",10000)</f>
        <v>1681.8514</v>
      </c>
      <c r="R550" s="16">
        <f>[1]!s_margin_seclendingbalance(A550,"",10000)</f>
        <v>0</v>
      </c>
      <c r="S550" s="17">
        <f>[1]!s_val_ev(A550,"",100000000)</f>
        <v>44.88</v>
      </c>
      <c r="T550" s="17">
        <f>[1]!share_freesharesmv(A550,"",100000000)</f>
        <v>7.7417999999999996</v>
      </c>
      <c r="U550" s="17">
        <f>[1]!s_dq_amount_btin(A550,E550,100000000)</f>
        <v>3.7216202599999999</v>
      </c>
      <c r="V550" s="17">
        <f>[1]!s_dq_turn(A550,E550)</f>
        <v>48.783884057971015</v>
      </c>
      <c r="W550" s="2">
        <f>[1]!s_pq_amount(A550,"20260101","",100000000)</f>
        <v>127.14761588</v>
      </c>
      <c r="X550" s="2">
        <f>[1]!s_pq_avgamount(A550,"20260101","",100000000)</f>
        <v>1.9866814981250001</v>
      </c>
      <c r="Y550" s="17">
        <f>[1]!s_ipo_dilutedpe(A550)</f>
        <v>14.99</v>
      </c>
      <c r="Z550" s="12">
        <f>[1]!s_ipo_collection_total(A550,100000000)</f>
        <v>1.6053999999999999</v>
      </c>
      <c r="AA550" s="2">
        <f>[1]!s_val_pe_ttm(A550,E550)</f>
        <v>55.718013763427734</v>
      </c>
      <c r="AB550" s="5">
        <f>[1]!s_info_zjtxornot1(A550,"")</f>
        <v>1</v>
      </c>
      <c r="AC550" s="22" t="str">
        <f>[1]!s_info_nature1(A550,"")</f>
        <v>民营企业</v>
      </c>
      <c r="AD550" s="6" t="str">
        <f>[1]!s_info_city(A550)</f>
        <v>宁乡市</v>
      </c>
      <c r="AE550" s="6" t="str">
        <f>[1]!s_info_province(A550)</f>
        <v>湖南省</v>
      </c>
      <c r="AF550">
        <v>112.360465</v>
      </c>
      <c r="AG550">
        <v>28.131212999999999</v>
      </c>
    </row>
    <row r="551" spans="1:33" x14ac:dyDescent="0.3">
      <c r="A551" s="12" t="s">
        <v>1715</v>
      </c>
      <c r="B551" s="12" t="s">
        <v>1716</v>
      </c>
      <c r="C551" s="16" t="str">
        <f>[1]!s_info_mkt(A551)</f>
        <v>创业板</v>
      </c>
      <c r="D551" s="16" t="str">
        <f>[1]!s_ipo_listeddate(A551)</f>
        <v>2022-08-05</v>
      </c>
      <c r="E551" s="16" t="str">
        <f>[1]!lastradeday_s("000002","")</f>
        <v>2026-06-22</v>
      </c>
      <c r="F551" s="16" t="str">
        <f>[1]!s_info_industry_csrc2023(A551,"",3)</f>
        <v>软件和信息技术服务业</v>
      </c>
      <c r="G551" s="16" t="str">
        <f>[1]!s_info_industry_csrc2023(A551,"",1)</f>
        <v>信息传输、软件和信息技术服务业</v>
      </c>
      <c r="H551" s="16">
        <f>[1]!s_is(A551,83,"FY","YTD","20251231",1,"",100000000)</f>
        <v>7.3497727304999998</v>
      </c>
      <c r="I551" s="16">
        <f>[1]!s_is(A551,83,"FY","YTD","20241231",1,"",100000000)</f>
        <v>5.4686676078999996</v>
      </c>
      <c r="J551" s="16">
        <f t="shared" si="24"/>
        <v>0.34397869051001906</v>
      </c>
      <c r="K551" s="16">
        <f>[1]!s_is(A551,61,"FY","YTD","20251231",1,"",100000000)</f>
        <v>0.88687964489999993</v>
      </c>
      <c r="L551" s="16">
        <f>[1]!s_is(A551,61,"FY","YTD","20241231",1,"",100000000)</f>
        <v>0.80268462169999999</v>
      </c>
      <c r="M551" s="16">
        <f t="shared" si="25"/>
        <v>0.10489178554546605</v>
      </c>
      <c r="N551" s="16">
        <f>[1]!s_fa_roe(A551,"20251231")</f>
        <v>2.8033999999999999</v>
      </c>
      <c r="O551" s="16">
        <f>[1]!s_stmnote_rdexp(A551,"20251231",1,10000)</f>
        <v>30277.224616000003</v>
      </c>
      <c r="P551" s="20">
        <f t="shared" si="26"/>
        <v>0.4119477666344149</v>
      </c>
      <c r="Q551" s="16">
        <f>[1]!s_margin_tradingbalance(A551,"",10000)</f>
        <v>58210.276899999997</v>
      </c>
      <c r="R551" s="16">
        <f>[1]!s_margin_seclendingbalance(A551,"",10000)</f>
        <v>214.22499999999999</v>
      </c>
      <c r="S551" s="17">
        <f>[1]!s_val_ev(A551,"",100000000)</f>
        <v>196.47574732799998</v>
      </c>
      <c r="T551" s="17">
        <f>[1]!share_freesharesmv(A551,"",100000000)</f>
        <v>106.10637264</v>
      </c>
      <c r="U551" s="17">
        <f>[1]!s_dq_amount_btin(A551,E551,100000000)</f>
        <v>14.52051406</v>
      </c>
      <c r="V551" s="17">
        <f>[1]!s_dq_turn(A551,E551)</f>
        <v>8.5475892852121778</v>
      </c>
      <c r="W551" s="2">
        <f>[1]!s_pq_amount(A551,"20260101","",100000000)</f>
        <v>834.16514321</v>
      </c>
      <c r="X551" s="2">
        <f>[1]!s_pq_avgamount(A551,"20260101","",100000000)</f>
        <v>7.5833194837272728</v>
      </c>
      <c r="Y551" s="17">
        <f>[1]!s_ipo_dilutedpe(A551)</f>
        <v>230.39</v>
      </c>
      <c r="Z551" s="12">
        <f>[1]!s_ipo_collection_total(A551,100000000)</f>
        <v>29</v>
      </c>
      <c r="AA551" s="2">
        <f>[1]!s_val_pe_ttm(A551,E551)</f>
        <v>214.29156494140625</v>
      </c>
      <c r="AB551" s="5">
        <f>[1]!s_info_zjtxornot1(A551,"")</f>
        <v>0</v>
      </c>
      <c r="AC551" s="22" t="str">
        <f>[1]!s_info_nature1(A551,"")</f>
        <v>民营企业</v>
      </c>
      <c r="AD551" s="6" t="str">
        <f>[1]!s_info_city(A551)</f>
        <v>杭州市</v>
      </c>
      <c r="AE551" s="6" t="str">
        <f>[1]!s_info_province(A551)</f>
        <v>浙江省</v>
      </c>
      <c r="AF551">
        <v>120.153576</v>
      </c>
      <c r="AG551">
        <v>30.287458999999998</v>
      </c>
    </row>
    <row r="552" spans="1:33" x14ac:dyDescent="0.3">
      <c r="A552" s="12" t="s">
        <v>1717</v>
      </c>
      <c r="B552" s="12" t="s">
        <v>1718</v>
      </c>
      <c r="C552" s="16" t="str">
        <f>[1]!s_info_mkt(A552)</f>
        <v>创业板</v>
      </c>
      <c r="D552" s="16" t="str">
        <f>[1]!s_ipo_listeddate(A552)</f>
        <v>2021-07-15</v>
      </c>
      <c r="E552" s="16" t="str">
        <f>[1]!lastradeday_s("000002","")</f>
        <v>2026-06-22</v>
      </c>
      <c r="F552" s="16" t="str">
        <f>[1]!s_info_industry_csrc2023(A552,"",3)</f>
        <v>电气机械和器材制造业</v>
      </c>
      <c r="G552" s="16" t="str">
        <f>[1]!s_info_industry_csrc2023(A552,"",1)</f>
        <v>制造业</v>
      </c>
      <c r="H552" s="16">
        <f>[1]!s_is(A552,83,"FY","YTD","20251231",1,"",100000000)</f>
        <v>21.723953184599999</v>
      </c>
      <c r="I552" s="16">
        <f>[1]!s_is(A552,83,"FY","YTD","20241231",1,"",100000000)</f>
        <v>14.2092738578</v>
      </c>
      <c r="J552" s="16">
        <f t="shared" si="24"/>
        <v>0.52885737877976879</v>
      </c>
      <c r="K552" s="16">
        <f>[1]!s_is(A552,61,"FY","YTD","20251231",1,"",100000000)</f>
        <v>4.0508114383000002</v>
      </c>
      <c r="L552" s="16">
        <f>[1]!s_is(A552,61,"FY","YTD","20241231",1,"",100000000)</f>
        <v>1.8693925443000001</v>
      </c>
      <c r="M552" s="16">
        <f t="shared" si="25"/>
        <v>1.166913231066105</v>
      </c>
      <c r="N552" s="16">
        <f>[1]!s_fa_roe(A552,"20251231")</f>
        <v>29.572700000000001</v>
      </c>
      <c r="O552" s="16">
        <f>[1]!s_stmnote_rdexp(A552,"20251231",1,10000)</f>
        <v>18162.482312</v>
      </c>
      <c r="P552" s="20">
        <f t="shared" si="26"/>
        <v>8.3605788309630918E-2</v>
      </c>
      <c r="Q552" s="16">
        <f>[1]!s_margin_tradingbalance(A552,"",10000)</f>
        <v>40497.947500000002</v>
      </c>
      <c r="R552" s="16">
        <f>[1]!s_margin_seclendingbalance(A552,"",10000)</f>
        <v>298.27050000000003</v>
      </c>
      <c r="S552" s="17">
        <f>[1]!s_val_ev(A552,"",100000000)</f>
        <v>180.93908901399999</v>
      </c>
      <c r="T552" s="17">
        <f>[1]!share_freesharesmv(A552,"",100000000)</f>
        <v>115.16345078199998</v>
      </c>
      <c r="U552" s="17">
        <f>[1]!s_dq_amount_btin(A552,E552,100000000)</f>
        <v>7.4458343600000001</v>
      </c>
      <c r="V552" s="17">
        <f>[1]!s_dq_turn(A552,E552)</f>
        <v>5.1708946894223207</v>
      </c>
      <c r="W552" s="2">
        <f>[1]!s_pq_amount(A552,"20260101","",100000000)</f>
        <v>572.39658494000003</v>
      </c>
      <c r="X552" s="2">
        <f>[1]!s_pq_avgamount(A552,"20260101","",100000000)</f>
        <v>5.2036053176363639</v>
      </c>
      <c r="Y552" s="17">
        <f>[1]!s_ipo_dilutedpe(A552)</f>
        <v>37.950000000000003</v>
      </c>
      <c r="Z552" s="12">
        <f>[1]!s_ipo_collection_total(A552,100000000)</f>
        <v>4.4374459999999996</v>
      </c>
      <c r="AA552" s="2">
        <f>[1]!s_val_pe_ttm(A552,E552)</f>
        <v>39.489311218261719</v>
      </c>
      <c r="AB552" s="5">
        <f>[1]!s_info_zjtxornot1(A552,"")</f>
        <v>0</v>
      </c>
      <c r="AC552" s="22" t="str">
        <f>[1]!s_info_nature1(A552,"")</f>
        <v>民营企业</v>
      </c>
      <c r="AD552" s="6" t="str">
        <f>[1]!s_info_city(A552)</f>
        <v>西安市</v>
      </c>
      <c r="AE552" s="6" t="str">
        <f>[1]!s_info_province(A552)</f>
        <v>陕西省</v>
      </c>
      <c r="AF552">
        <v>108.948024</v>
      </c>
      <c r="AG552">
        <v>34.263160999999997</v>
      </c>
    </row>
    <row r="553" spans="1:33" x14ac:dyDescent="0.3">
      <c r="A553" s="12" t="s">
        <v>1719</v>
      </c>
      <c r="B553" s="12" t="s">
        <v>1720</v>
      </c>
      <c r="C553" s="16" t="str">
        <f>[1]!s_info_mkt(A553)</f>
        <v>主板</v>
      </c>
      <c r="D553" s="16" t="str">
        <f>[1]!s_ipo_listeddate(A553)</f>
        <v>2021-03-22</v>
      </c>
      <c r="E553" s="16" t="str">
        <f>[1]!lastradeday_s("000002","")</f>
        <v>2026-06-22</v>
      </c>
      <c r="F553" s="16" t="str">
        <f>[1]!s_info_industry_csrc2023(A553,"",3)</f>
        <v>通用设备制造业</v>
      </c>
      <c r="G553" s="16" t="str">
        <f>[1]!s_info_industry_csrc2023(A553,"",1)</f>
        <v>制造业</v>
      </c>
      <c r="H553" s="16">
        <f>[1]!s_is(A553,83,"FY","YTD","20251231",1,"",100000000)</f>
        <v>10.741362927400001</v>
      </c>
      <c r="I553" s="16">
        <f>[1]!s_is(A553,83,"FY","YTD","20241231",1,"",100000000)</f>
        <v>8.8349655660999993</v>
      </c>
      <c r="J553" s="16">
        <f t="shared" si="24"/>
        <v>0.21577869738563549</v>
      </c>
      <c r="K553" s="16">
        <f>[1]!s_is(A553,61,"FY","YTD","20251231",1,"",100000000)</f>
        <v>1.2623032402000001</v>
      </c>
      <c r="L553" s="16">
        <f>[1]!s_is(A553,61,"FY","YTD","20241231",1,"",100000000)</f>
        <v>0.94733400620000008</v>
      </c>
      <c r="M553" s="16">
        <f t="shared" si="25"/>
        <v>0.33247960269411464</v>
      </c>
      <c r="N553" s="16">
        <f>[1]!s_fa_roe(A553,"20251231")</f>
        <v>6.0103</v>
      </c>
      <c r="O553" s="16">
        <f>[1]!s_stmnote_rdexp(A553,"20251231",1,10000)</f>
        <v>4217.7324310000004</v>
      </c>
      <c r="P553" s="20">
        <f t="shared" si="26"/>
        <v>3.9266268717548333E-2</v>
      </c>
      <c r="Q553" s="16">
        <f>[1]!s_margin_tradingbalance(A553,"",10000)</f>
        <v>0</v>
      </c>
      <c r="R553" s="16">
        <f>[1]!s_margin_seclendingbalance(A553,"",10000)</f>
        <v>0</v>
      </c>
      <c r="S553" s="17">
        <f>[1]!s_val_ev(A553,"",100000000)</f>
        <v>175.3438780951</v>
      </c>
      <c r="T553" s="17">
        <f>[1]!share_freesharesmv(A553,"",100000000)</f>
        <v>41.308153400800002</v>
      </c>
      <c r="U553" s="17">
        <f>[1]!s_dq_amount_btin(A553,E553,100000000)</f>
        <v>3.8522994800000001</v>
      </c>
      <c r="V553" s="17">
        <f>[1]!s_dq_turn(A553,E553)</f>
        <v>2.3534742272606146</v>
      </c>
      <c r="W553" s="2">
        <f>[1]!s_pq_amount(A553,"20260101","",100000000)</f>
        <v>180.87266905999999</v>
      </c>
      <c r="X553" s="2">
        <f>[1]!s_pq_avgamount(A553,"20260101","",100000000)</f>
        <v>1.6593822849541287</v>
      </c>
      <c r="Y553" s="17">
        <f>[1]!s_ipo_dilutedpe(A553)</f>
        <v>22.99</v>
      </c>
      <c r="Z553" s="12">
        <f>[1]!s_ipo_collection_total(A553,100000000)</f>
        <v>9.5873595999999992</v>
      </c>
      <c r="AA553" s="2">
        <f>[1]!s_val_pe_ttm(A553,E553)</f>
        <v>131.73844909667969</v>
      </c>
      <c r="AB553" s="5">
        <f>[1]!s_info_zjtxornot1(A553,"")</f>
        <v>1</v>
      </c>
      <c r="AC553" s="22" t="str">
        <f>[1]!s_info_nature1(A553,"")</f>
        <v>地方国有企业</v>
      </c>
      <c r="AD553" s="6" t="str">
        <f>[1]!s_info_city(A553)</f>
        <v>江阴市</v>
      </c>
      <c r="AE553" s="6" t="str">
        <f>[1]!s_info_province(A553)</f>
        <v>江苏省</v>
      </c>
      <c r="AF553">
        <v>120.31067899999999</v>
      </c>
      <c r="AG553">
        <v>31.837425</v>
      </c>
    </row>
    <row r="554" spans="1:33" x14ac:dyDescent="0.3">
      <c r="A554" s="12" t="s">
        <v>1721</v>
      </c>
      <c r="B554" s="12" t="s">
        <v>1722</v>
      </c>
      <c r="C554" s="16" t="str">
        <f>[1]!s_info_mkt(A554)</f>
        <v>创业板</v>
      </c>
      <c r="D554" s="16" t="str">
        <f>[1]!s_ipo_listeddate(A554)</f>
        <v>2012-05-11</v>
      </c>
      <c r="E554" s="16" t="str">
        <f>[1]!lastradeday_s("000002","")</f>
        <v>2026-06-22</v>
      </c>
      <c r="F554" s="16" t="str">
        <f>[1]!s_info_industry_csrc2023(A554,"",3)</f>
        <v>专用设备制造业</v>
      </c>
      <c r="G554" s="16" t="str">
        <f>[1]!s_info_industry_csrc2023(A554,"",1)</f>
        <v>制造业</v>
      </c>
      <c r="H554" s="16">
        <f>[1]!s_is(A554,83,"FY","YTD","20251231",1,"",100000000)</f>
        <v>113.5748710293</v>
      </c>
      <c r="I554" s="16">
        <f>[1]!s_is(A554,83,"FY","YTD","20241231",1,"",100000000)</f>
        <v>175.766126579</v>
      </c>
      <c r="J554" s="16">
        <f t="shared" si="24"/>
        <v>-0.35382958457440583</v>
      </c>
      <c r="K554" s="16">
        <f>[1]!s_is(A554,61,"FY","YTD","20251231",1,"",100000000)</f>
        <v>8.8473466728999988</v>
      </c>
      <c r="L554" s="16">
        <f>[1]!s_is(A554,61,"FY","YTD","20241231",1,"",100000000)</f>
        <v>25.097299845199998</v>
      </c>
      <c r="M554" s="16">
        <f t="shared" si="25"/>
        <v>-0.64747814595711961</v>
      </c>
      <c r="N554" s="16">
        <f>[1]!s_fa_roe(A554,"20251231")</f>
        <v>5.2446000000000002</v>
      </c>
      <c r="O554" s="16">
        <f>[1]!s_stmnote_rdexp(A554,"20251231",1,10000)</f>
        <v>95498.377110000001</v>
      </c>
      <c r="P554" s="20">
        <f t="shared" si="26"/>
        <v>8.4084072686609848E-2</v>
      </c>
      <c r="Q554" s="16">
        <f>[1]!s_margin_tradingbalance(A554,"",10000)</f>
        <v>143263.14230000001</v>
      </c>
      <c r="R554" s="16">
        <f>[1]!s_margin_seclendingbalance(A554,"",10000)</f>
        <v>607.87919999999997</v>
      </c>
      <c r="S554" s="17">
        <f>[1]!s_val_ev(A554,"",100000000)</f>
        <v>750.3628656809999</v>
      </c>
      <c r="T554" s="17">
        <f>[1]!share_freesharesmv(A554,"",100000000)</f>
        <v>338.27768098500002</v>
      </c>
      <c r="U554" s="17">
        <f>[1]!s_dq_amount_btin(A554,E554,100000000)</f>
        <v>32.045977630000003</v>
      </c>
      <c r="V554" s="17">
        <f>[1]!s_dq_turn(A554,E554)</f>
        <v>4.5704899261322982</v>
      </c>
      <c r="W554" s="2">
        <f>[1]!s_pq_amount(A554,"20260101","",100000000)</f>
        <v>2235.7099537899999</v>
      </c>
      <c r="X554" s="2">
        <f>[1]!s_pq_avgamount(A554,"20260101","",100000000)</f>
        <v>20.324635943545452</v>
      </c>
      <c r="Y554" s="17">
        <f>[1]!s_ipo_dilutedpe(A554)</f>
        <v>34.74</v>
      </c>
      <c r="Z554" s="12">
        <f>[1]!s_ipo_collection_total(A554,100000000)</f>
        <v>11.0055</v>
      </c>
      <c r="AA554" s="2">
        <f>[1]!s_val_pe_ttm(A554,E554)</f>
        <v>181.0794677734375</v>
      </c>
      <c r="AB554" s="5">
        <f>[1]!s_info_zjtxornot1(A554,"")</f>
        <v>1</v>
      </c>
      <c r="AC554" s="22" t="str">
        <f>[1]!s_info_nature1(A554,"")</f>
        <v>民营企业</v>
      </c>
      <c r="AD554" s="6" t="str">
        <f>[1]!s_info_city(A554)</f>
        <v>绍兴市</v>
      </c>
      <c r="AE554" s="6" t="str">
        <f>[1]!s_info_province(A554)</f>
        <v>浙江省</v>
      </c>
      <c r="AF554">
        <v>120.582112</v>
      </c>
      <c r="AG554">
        <v>29.997116999999999</v>
      </c>
    </row>
    <row r="555" spans="1:33" x14ac:dyDescent="0.3">
      <c r="A555" s="12" t="s">
        <v>1723</v>
      </c>
      <c r="B555" s="12" t="s">
        <v>1724</v>
      </c>
      <c r="C555" s="16" t="str">
        <f>[1]!s_info_mkt(A555)</f>
        <v>主板</v>
      </c>
      <c r="D555" s="16" t="str">
        <f>[1]!s_ipo_listeddate(A555)</f>
        <v>2017-01-11</v>
      </c>
      <c r="E555" s="16" t="str">
        <f>[1]!lastradeday_s("000002","")</f>
        <v>2026-06-22</v>
      </c>
      <c r="F555" s="16" t="str">
        <f>[1]!s_info_industry_csrc2023(A555,"",3)</f>
        <v>电气机械和器材制造业</v>
      </c>
      <c r="G555" s="16" t="str">
        <f>[1]!s_info_industry_csrc2023(A555,"",1)</f>
        <v>制造业</v>
      </c>
      <c r="H555" s="16">
        <f>[1]!s_is(A555,83,"FY","YTD","20251231",1,"",100000000)</f>
        <v>15.7289680832</v>
      </c>
      <c r="I555" s="16">
        <f>[1]!s_is(A555,83,"FY","YTD","20241231",1,"",100000000)</f>
        <v>15.9686834854</v>
      </c>
      <c r="J555" s="16">
        <f t="shared" si="24"/>
        <v>-1.5011594563770325E-2</v>
      </c>
      <c r="K555" s="16">
        <f>[1]!s_is(A555,61,"FY","YTD","20251231",1,"",100000000)</f>
        <v>1.5070254722</v>
      </c>
      <c r="L555" s="16">
        <f>[1]!s_is(A555,61,"FY","YTD","20241231",1,"",100000000)</f>
        <v>1.9194586516000001</v>
      </c>
      <c r="M555" s="16">
        <f t="shared" si="25"/>
        <v>-0.21486953056071761</v>
      </c>
      <c r="N555" s="16">
        <f>[1]!s_fa_roe(A555,"20251231")</f>
        <v>6.2798999999999996</v>
      </c>
      <c r="O555" s="16">
        <f>[1]!s_stmnote_rdexp(A555,"20251231",1,10000)</f>
        <v>9330.315340000001</v>
      </c>
      <c r="P555" s="20">
        <f t="shared" si="26"/>
        <v>5.9319310018599664E-2</v>
      </c>
      <c r="Q555" s="16">
        <f>[1]!s_margin_tradingbalance(A555,"",10000)</f>
        <v>0</v>
      </c>
      <c r="R555" s="16">
        <f>[1]!s_margin_seclendingbalance(A555,"",10000)</f>
        <v>0</v>
      </c>
      <c r="S555" s="17">
        <f>[1]!s_val_ev(A555,"",100000000)</f>
        <v>39.044369088800003</v>
      </c>
      <c r="T555" s="17">
        <f>[1]!share_freesharesmv(A555,"",100000000)</f>
        <v>19.554356104800004</v>
      </c>
      <c r="U555" s="17">
        <f>[1]!s_dq_amount_btin(A555,E555,100000000)</f>
        <v>1.2634560100000001</v>
      </c>
      <c r="V555" s="17">
        <f>[1]!s_dq_turn(A555,E555)</f>
        <v>3.2062642148291274</v>
      </c>
      <c r="W555" s="2">
        <f>[1]!s_pq_amount(A555,"20260101","",100000000)</f>
        <v>163.55853049999999</v>
      </c>
      <c r="X555" s="2">
        <f>[1]!s_pq_avgamount(A555,"20260101","",100000000)</f>
        <v>1.4868957318181819</v>
      </c>
      <c r="Y555" s="17">
        <f>[1]!s_ipo_dilutedpe(A555)</f>
        <v>22.89</v>
      </c>
      <c r="Z555" s="12">
        <f>[1]!s_ipo_collection_total(A555,100000000)</f>
        <v>7.8155000000000001</v>
      </c>
      <c r="AA555" s="2">
        <f>[1]!s_val_pe_ttm(A555,E555)</f>
        <v>22.121143341064453</v>
      </c>
      <c r="AB555" s="5">
        <f>[1]!s_info_zjtxornot1(A555,"")</f>
        <v>1</v>
      </c>
      <c r="AC555" s="22" t="str">
        <f>[1]!s_info_nature1(A555,"")</f>
        <v>民营企业</v>
      </c>
      <c r="AD555" s="6" t="str">
        <f>[1]!s_info_city(A555)</f>
        <v>上海市</v>
      </c>
      <c r="AE555" s="6" t="str">
        <f>[1]!s_info_province(A555)</f>
        <v>上海</v>
      </c>
      <c r="AF555">
        <v>121.472644</v>
      </c>
      <c r="AG555">
        <v>31.231705999999999</v>
      </c>
    </row>
    <row r="556" spans="1:33" x14ac:dyDescent="0.3">
      <c r="A556" s="12" t="s">
        <v>1725</v>
      </c>
      <c r="B556" s="12" t="s">
        <v>1726</v>
      </c>
      <c r="C556" s="16" t="str">
        <f>[1]!s_info_mkt(A556)</f>
        <v>创业板</v>
      </c>
      <c r="D556" s="16" t="str">
        <f>[1]!s_ipo_listeddate(A556)</f>
        <v>2022-04-21</v>
      </c>
      <c r="E556" s="16" t="str">
        <f>[1]!lastradeday_s("000002","")</f>
        <v>2026-06-22</v>
      </c>
      <c r="F556" s="16" t="str">
        <f>[1]!s_info_industry_csrc2023(A556,"",3)</f>
        <v>生态保护和环境治理业</v>
      </c>
      <c r="G556" s="16" t="str">
        <f>[1]!s_info_industry_csrc2023(A556,"",1)</f>
        <v>水利、环境和公共设施管理业</v>
      </c>
      <c r="H556" s="16">
        <f>[1]!s_is(A556,83,"FY","YTD","20251231",1,"",100000000)</f>
        <v>5.0821596635999997</v>
      </c>
      <c r="I556" s="16">
        <f>[1]!s_is(A556,83,"FY","YTD","20241231",1,"",100000000)</f>
        <v>5.5583552541999994</v>
      </c>
      <c r="J556" s="16">
        <f t="shared" si="24"/>
        <v>-8.5672032250939223E-2</v>
      </c>
      <c r="K556" s="16">
        <f>[1]!s_is(A556,61,"FY","YTD","20251231",1,"",100000000)</f>
        <v>0.51193744009999997</v>
      </c>
      <c r="L556" s="16">
        <f>[1]!s_is(A556,61,"FY","YTD","20241231",1,"",100000000)</f>
        <v>0.50201490920000003</v>
      </c>
      <c r="M556" s="16">
        <f t="shared" si="25"/>
        <v>1.976541078393922E-2</v>
      </c>
      <c r="N556" s="16">
        <f>[1]!s_fa_roe(A556,"20251231")</f>
        <v>2.9178000000000002</v>
      </c>
      <c r="O556" s="16">
        <f>[1]!s_stmnote_rdexp(A556,"20251231",1,10000)</f>
        <v>2967.6839410000002</v>
      </c>
      <c r="P556" s="20">
        <f t="shared" si="26"/>
        <v>5.839415007473045E-2</v>
      </c>
      <c r="Q556" s="16">
        <f>[1]!s_margin_tradingbalance(A556,"",10000)</f>
        <v>16675.837</v>
      </c>
      <c r="R556" s="16">
        <f>[1]!s_margin_seclendingbalance(A556,"",10000)</f>
        <v>0</v>
      </c>
      <c r="S556" s="17">
        <f>[1]!s_val_ev(A556,"",100000000)</f>
        <v>66.030544943999999</v>
      </c>
      <c r="T556" s="17">
        <f>[1]!share_freesharesmv(A556,"",100000000)</f>
        <v>21.4103474104</v>
      </c>
      <c r="U556" s="17">
        <f>[1]!s_dq_amount_btin(A556,E556,100000000)</f>
        <v>2.0087539200000002</v>
      </c>
      <c r="V556" s="17">
        <f>[1]!s_dq_turn(A556,E556)</f>
        <v>6.2308053188316288</v>
      </c>
      <c r="W556" s="2">
        <f>[1]!s_pq_amount(A556,"20260101","",100000000)</f>
        <v>172.59305993999999</v>
      </c>
      <c r="X556" s="2">
        <f>[1]!s_pq_avgamount(A556,"20260101","",100000000)</f>
        <v>1.5690278176363635</v>
      </c>
      <c r="Y556" s="17">
        <f>[1]!s_ipo_dilutedpe(A556)</f>
        <v>34.880000000000003</v>
      </c>
      <c r="Z556" s="12">
        <f>[1]!s_ipo_collection_total(A556,100000000)</f>
        <v>11.183007</v>
      </c>
      <c r="AA556" s="2">
        <f>[1]!s_val_pe_ttm(A556,E556)</f>
        <v>164.1571044921875</v>
      </c>
      <c r="AB556" s="5">
        <f>[1]!s_info_zjtxornot1(A556,"")</f>
        <v>1</v>
      </c>
      <c r="AC556" s="22" t="str">
        <f>[1]!s_info_nature1(A556,"")</f>
        <v>民营企业</v>
      </c>
      <c r="AD556" s="6" t="str">
        <f>[1]!s_info_city(A556)</f>
        <v>厦门市</v>
      </c>
      <c r="AE556" s="6" t="str">
        <f>[1]!s_info_province(A556)</f>
        <v>福建省</v>
      </c>
      <c r="AF556">
        <v>118.11022</v>
      </c>
      <c r="AG556">
        <v>24.490473999999999</v>
      </c>
    </row>
    <row r="557" spans="1:33" x14ac:dyDescent="0.3">
      <c r="A557" s="12" t="s">
        <v>1727</v>
      </c>
      <c r="B557" s="12" t="s">
        <v>1728</v>
      </c>
      <c r="C557" s="16" t="str">
        <f>[1]!s_info_mkt(A557)</f>
        <v>主板</v>
      </c>
      <c r="D557" s="16" t="str">
        <f>[1]!s_ipo_listeddate(A557)</f>
        <v>2010-09-15</v>
      </c>
      <c r="E557" s="16" t="str">
        <f>[1]!lastradeday_s("000002","")</f>
        <v>2026-06-22</v>
      </c>
      <c r="F557" s="16" t="str">
        <f>[1]!s_info_industry_csrc2023(A557,"",3)</f>
        <v>计算机、通信和其他电子设备制造业</v>
      </c>
      <c r="G557" s="16" t="str">
        <f>[1]!s_info_industry_csrc2023(A557,"",1)</f>
        <v>制造业</v>
      </c>
      <c r="H557" s="16">
        <f>[1]!s_is(A557,83,"FY","YTD","20251231",1,"",100000000)</f>
        <v>3323.4444314339003</v>
      </c>
      <c r="I557" s="16">
        <f>[1]!s_is(A557,83,"FY","YTD","20241231",1,"",100000000)</f>
        <v>2687.9473761258</v>
      </c>
      <c r="J557" s="16">
        <f t="shared" si="24"/>
        <v>0.23642466402153173</v>
      </c>
      <c r="K557" s="16">
        <f>[1]!s_is(A557,61,"FY","YTD","20251231",1,"",100000000)</f>
        <v>165.99769785639998</v>
      </c>
      <c r="L557" s="16">
        <f>[1]!s_is(A557,61,"FY","YTD","20241231",1,"",100000000)</f>
        <v>133.6565102616</v>
      </c>
      <c r="M557" s="16">
        <f t="shared" si="25"/>
        <v>0.24197240771511985</v>
      </c>
      <c r="N557" s="16">
        <f>[1]!s_fa_roe(A557,"20251231")</f>
        <v>21.523499999999999</v>
      </c>
      <c r="O557" s="16">
        <f>[1]!s_stmnote_rdexp(A557,"20251231",1,10000)</f>
        <v>1142804.1090589999</v>
      </c>
      <c r="P557" s="20">
        <f t="shared" si="26"/>
        <v>3.4386135608289285E-2</v>
      </c>
      <c r="Q557" s="16">
        <f>[1]!s_margin_tradingbalance(A557,"",10000)</f>
        <v>660753.54429999995</v>
      </c>
      <c r="R557" s="16">
        <f>[1]!s_margin_seclendingbalance(A557,"",10000)</f>
        <v>3664.7375999999999</v>
      </c>
      <c r="S557" s="17">
        <f>[1]!s_val_ev(A557,"",100000000)</f>
        <v>4983.6145655880009</v>
      </c>
      <c r="T557" s="17">
        <f>[1]!share_freesharesmv(A557,"",100000000)</f>
        <v>3103.8119486280007</v>
      </c>
      <c r="U557" s="17">
        <f>[1]!s_dq_amount_btin(A557,E557,100000000)</f>
        <v>142.29475755000001</v>
      </c>
      <c r="V557" s="17">
        <f>[1]!s_dq_turn(A557,E557)</f>
        <v>2.8712579609577298</v>
      </c>
      <c r="W557" s="2">
        <f>[1]!s_pq_amount(A557,"20260101","",100000000)</f>
        <v>11422.31909918</v>
      </c>
      <c r="X557" s="2">
        <f>[1]!s_pq_avgamount(A557,"20260101","",100000000)</f>
        <v>103.83926453799999</v>
      </c>
      <c r="Y557" s="17">
        <f>[1]!s_ipo_dilutedpe(A557)</f>
        <v>72</v>
      </c>
      <c r="Z557" s="12">
        <f>[1]!s_ipo_collection_total(A557,100000000)</f>
        <v>12.6144</v>
      </c>
      <c r="AA557" s="2">
        <f>[1]!s_val_pe_ttm(A557,E557)</f>
        <v>28.947847366333008</v>
      </c>
      <c r="AB557" s="5">
        <f>[1]!s_info_zjtxornot1(A557,"")</f>
        <v>1</v>
      </c>
      <c r="AC557" s="22" t="str">
        <f>[1]!s_info_nature1(A557,"")</f>
        <v>外资企业</v>
      </c>
      <c r="AD557" s="6" t="str">
        <f>[1]!s_info_city(A557)</f>
        <v>深圳市</v>
      </c>
      <c r="AE557" s="6" t="str">
        <f>[1]!s_info_province(A557)</f>
        <v>广东省</v>
      </c>
      <c r="AF557">
        <v>114.085947</v>
      </c>
      <c r="AG557">
        <v>22.547000000000001</v>
      </c>
    </row>
    <row r="558" spans="1:33" x14ac:dyDescent="0.3">
      <c r="A558" s="12" t="s">
        <v>1729</v>
      </c>
      <c r="B558" s="12" t="s">
        <v>1730</v>
      </c>
      <c r="C558" s="16" t="str">
        <f>[1]!s_info_mkt(A558)</f>
        <v>创业板</v>
      </c>
      <c r="D558" s="16" t="str">
        <f>[1]!s_ipo_listeddate(A558)</f>
        <v>2022-08-16</v>
      </c>
      <c r="E558" s="16" t="str">
        <f>[1]!lastradeday_s("000002","")</f>
        <v>2026-06-22</v>
      </c>
      <c r="F558" s="16" t="str">
        <f>[1]!s_info_industry_csrc2023(A558,"",3)</f>
        <v>专用设备制造业</v>
      </c>
      <c r="G558" s="16" t="str">
        <f>[1]!s_info_industry_csrc2023(A558,"",1)</f>
        <v>制造业</v>
      </c>
      <c r="H558" s="16">
        <f>[1]!s_is(A558,83,"FY","YTD","20251231",1,"",100000000)</f>
        <v>11.558345614</v>
      </c>
      <c r="I558" s="16">
        <f>[1]!s_is(A558,83,"FY","YTD","20241231",1,"",100000000)</f>
        <v>8.5660202445000007</v>
      </c>
      <c r="J558" s="16">
        <f t="shared" si="24"/>
        <v>0.34932504057777436</v>
      </c>
      <c r="K558" s="16">
        <f>[1]!s_is(A558,61,"FY","YTD","20251231",1,"",100000000)</f>
        <v>1.8672533647999998</v>
      </c>
      <c r="L558" s="16">
        <f>[1]!s_is(A558,61,"FY","YTD","20241231",1,"",100000000)</f>
        <v>0.70516160080000001</v>
      </c>
      <c r="M558" s="16">
        <f t="shared" si="25"/>
        <v>1.647979360591411</v>
      </c>
      <c r="N558" s="16">
        <f>[1]!s_fa_roe(A558,"20251231")</f>
        <v>12.0541</v>
      </c>
      <c r="O558" s="16">
        <f>[1]!s_stmnote_rdexp(A558,"20251231",1,10000)</f>
        <v>9351.2649730000012</v>
      </c>
      <c r="P558" s="20">
        <f t="shared" si="26"/>
        <v>8.0904874151481676E-2</v>
      </c>
      <c r="Q558" s="16">
        <f>[1]!s_margin_tradingbalance(A558,"",10000)</f>
        <v>60261.832900000001</v>
      </c>
      <c r="R558" s="16">
        <f>[1]!s_margin_seclendingbalance(A558,"",10000)</f>
        <v>104.104</v>
      </c>
      <c r="S558" s="17">
        <f>[1]!s_val_ev(A558,"",100000000)</f>
        <v>240.19800000000001</v>
      </c>
      <c r="T558" s="17">
        <f>[1]!share_freesharesmv(A558,"",100000000)</f>
        <v>139.37782425</v>
      </c>
      <c r="U558" s="17">
        <f>[1]!s_dq_amount_btin(A558,E558,100000000)</f>
        <v>14.610735249999999</v>
      </c>
      <c r="V558" s="17">
        <f>[1]!s_dq_turn(A558,E558)</f>
        <v>8.2691564932970927</v>
      </c>
      <c r="W558" s="2">
        <f>[1]!s_pq_amount(A558,"20260101","",100000000)</f>
        <v>977.94522242999994</v>
      </c>
      <c r="X558" s="2">
        <f>[1]!s_pq_avgamount(A558,"20260101","",100000000)</f>
        <v>8.890411112999999</v>
      </c>
      <c r="Y558" s="17">
        <f>[1]!s_ipo_dilutedpe(A558)</f>
        <v>34.67</v>
      </c>
      <c r="Z558" s="12">
        <f>[1]!s_ipo_collection_total(A558,100000000)</f>
        <v>8.8026999999999997</v>
      </c>
      <c r="AA558" s="2">
        <f>[1]!s_val_pe_ttm(A558,E558)</f>
        <v>109.93339538574219</v>
      </c>
      <c r="AB558" s="5">
        <f>[1]!s_info_zjtxornot1(A558,"")</f>
        <v>1</v>
      </c>
      <c r="AC558" s="22" t="str">
        <f>[1]!s_info_nature1(A558,"")</f>
        <v>民营企业</v>
      </c>
      <c r="AD558" s="6" t="str">
        <f>[1]!s_info_city(A558)</f>
        <v>东莞市</v>
      </c>
      <c r="AE558" s="6" t="str">
        <f>[1]!s_info_province(A558)</f>
        <v>广东省</v>
      </c>
      <c r="AF558">
        <v>113.746262</v>
      </c>
      <c r="AG558">
        <v>23.046237000000001</v>
      </c>
    </row>
    <row r="559" spans="1:33" x14ac:dyDescent="0.3">
      <c r="A559" s="12" t="s">
        <v>1731</v>
      </c>
      <c r="B559" s="12" t="s">
        <v>1732</v>
      </c>
      <c r="C559" s="16" t="str">
        <f>[1]!s_info_mkt(A559)</f>
        <v>主板</v>
      </c>
      <c r="D559" s="16" t="str">
        <f>[1]!s_ipo_listeddate(A559)</f>
        <v>2007-08-10</v>
      </c>
      <c r="E559" s="16" t="str">
        <f>[1]!lastradeday_s("000002","")</f>
        <v>2026-06-22</v>
      </c>
      <c r="F559" s="16" t="str">
        <f>[1]!s_info_industry_csrc2023(A559,"",3)</f>
        <v>电气机械和器材制造业</v>
      </c>
      <c r="G559" s="16" t="str">
        <f>[1]!s_info_industry_csrc2023(A559,"",1)</f>
        <v>制造业</v>
      </c>
      <c r="H559" s="16">
        <f>[1]!s_is(A559,83,"FY","YTD","20251231",1,"",100000000)</f>
        <v>40.649084101299998</v>
      </c>
      <c r="I559" s="16">
        <f>[1]!s_is(A559,83,"FY","YTD","20241231",1,"",100000000)</f>
        <v>33.705540100999997</v>
      </c>
      <c r="J559" s="16">
        <f t="shared" si="24"/>
        <v>0.2060060150198868</v>
      </c>
      <c r="K559" s="16">
        <f>[1]!s_is(A559,61,"FY","YTD","20251231",1,"",100000000)</f>
        <v>2.8134966892</v>
      </c>
      <c r="L559" s="16">
        <f>[1]!s_is(A559,61,"FY","YTD","20241231",1,"",100000000)</f>
        <v>2.1716469333999999</v>
      </c>
      <c r="M559" s="16">
        <f t="shared" si="25"/>
        <v>0.29555898149387455</v>
      </c>
      <c r="N559" s="16">
        <f>[1]!s_fa_roe(A559,"20251231")</f>
        <v>13.809799999999999</v>
      </c>
      <c r="O559" s="16">
        <f>[1]!s_stmnote_rdexp(A559,"20251231",1,10000)</f>
        <v>15900.385799000001</v>
      </c>
      <c r="P559" s="20">
        <f t="shared" si="26"/>
        <v>3.9116221559568898E-2</v>
      </c>
      <c r="Q559" s="16">
        <f>[1]!s_margin_tradingbalance(A559,"",10000)</f>
        <v>37085.929300000003</v>
      </c>
      <c r="R559" s="16">
        <f>[1]!s_margin_seclendingbalance(A559,"",10000)</f>
        <v>0.26540000000000002</v>
      </c>
      <c r="S559" s="17">
        <f>[1]!s_val_ev(A559,"",100000000)</f>
        <v>96.785012964600014</v>
      </c>
      <c r="T559" s="17">
        <f>[1]!share_freesharesmv(A559,"",100000000)</f>
        <v>49.155793624800005</v>
      </c>
      <c r="U559" s="17">
        <f>[1]!s_dq_amount_btin(A559,E559,100000000)</f>
        <v>3.7254036899999998</v>
      </c>
      <c r="V559" s="17">
        <f>[1]!s_dq_turn(A559,E559)</f>
        <v>3.9322821026934034</v>
      </c>
      <c r="W559" s="2">
        <f>[1]!s_pq_amount(A559,"20260101","",100000000)</f>
        <v>841.34548104999999</v>
      </c>
      <c r="X559" s="2">
        <f>[1]!s_pq_avgamount(A559,"20260101","",100000000)</f>
        <v>7.6485952822727272</v>
      </c>
      <c r="Y559" s="17">
        <f>[1]!s_ipo_dilutedpe(A559)</f>
        <v>23.3</v>
      </c>
      <c r="Z559" s="12">
        <f>[1]!s_ipo_collection_total(A559,100000000)</f>
        <v>2.4464999999999999</v>
      </c>
      <c r="AA559" s="2">
        <f>[1]!s_val_pe_ttm(A559,E559)</f>
        <v>34.804271697998047</v>
      </c>
      <c r="AB559" s="5">
        <f>[1]!s_info_zjtxornot1(A559,"")</f>
        <v>0</v>
      </c>
      <c r="AC559" s="22" t="str">
        <f>[1]!s_info_nature1(A559,"")</f>
        <v>民营企业</v>
      </c>
      <c r="AD559" s="6" t="str">
        <f>[1]!s_info_city(A559)</f>
        <v>常熟市</v>
      </c>
      <c r="AE559" s="6" t="str">
        <f>[1]!s_info_province(A559)</f>
        <v>江苏省</v>
      </c>
      <c r="AF559">
        <v>120.831486</v>
      </c>
      <c r="AG559">
        <v>31.669446000000001</v>
      </c>
    </row>
    <row r="560" spans="1:33" x14ac:dyDescent="0.3">
      <c r="A560" s="12" t="s">
        <v>1733</v>
      </c>
      <c r="B560" s="12" t="s">
        <v>1734</v>
      </c>
      <c r="C560" s="16" t="str">
        <f>[1]!s_info_mkt(A560)</f>
        <v>主板</v>
      </c>
      <c r="D560" s="16" t="str">
        <f>[1]!s_ipo_listeddate(A560)</f>
        <v>2012-09-11</v>
      </c>
      <c r="E560" s="16" t="str">
        <f>[1]!lastradeday_s("000002","")</f>
        <v>2026-06-22</v>
      </c>
      <c r="F560" s="16" t="str">
        <f>[1]!s_info_industry_csrc2023(A560,"",3)</f>
        <v>通用设备制造业</v>
      </c>
      <c r="G560" s="16" t="str">
        <f>[1]!s_info_industry_csrc2023(A560,"",1)</f>
        <v>制造业</v>
      </c>
      <c r="H560" s="16">
        <f>[1]!s_is(A560,83,"FY","YTD","20251231",1,"",100000000)</f>
        <v>28.2807857962</v>
      </c>
      <c r="I560" s="16">
        <f>[1]!s_is(A560,83,"FY","YTD","20241231",1,"",100000000)</f>
        <v>28.6268943816</v>
      </c>
      <c r="J560" s="16">
        <f t="shared" si="24"/>
        <v>-1.2090329491782459E-2</v>
      </c>
      <c r="K560" s="16">
        <f>[1]!s_is(A560,61,"FY","YTD","20251231",1,"",100000000)</f>
        <v>5.6375640898999997</v>
      </c>
      <c r="L560" s="16">
        <f>[1]!s_is(A560,61,"FY","YTD","20241231",1,"",100000000)</f>
        <v>5.2422552698000002</v>
      </c>
      <c r="M560" s="16">
        <f t="shared" si="25"/>
        <v>7.5408159228209634E-2</v>
      </c>
      <c r="N560" s="16">
        <f>[1]!s_fa_roe(A560,"20251231")</f>
        <v>14.1607</v>
      </c>
      <c r="O560" s="16">
        <f>[1]!s_stmnote_rdexp(A560,"20251231",1,10000)</f>
        <v>16122.148300000001</v>
      </c>
      <c r="P560" s="20">
        <f t="shared" si="26"/>
        <v>5.7007426937077124E-2</v>
      </c>
      <c r="Q560" s="16">
        <f>[1]!s_margin_tradingbalance(A560,"",10000)</f>
        <v>70586.482399999994</v>
      </c>
      <c r="R560" s="16">
        <f>[1]!s_margin_seclendingbalance(A560,"",10000)</f>
        <v>340.14679999999998</v>
      </c>
      <c r="S560" s="17">
        <f>[1]!s_val_ev(A560,"",100000000)</f>
        <v>115.85622644750001</v>
      </c>
      <c r="T560" s="17">
        <f>[1]!share_freesharesmv(A560,"",100000000)</f>
        <v>66.9285360051</v>
      </c>
      <c r="U560" s="17">
        <f>[1]!s_dq_amount_btin(A560,E560,100000000)</f>
        <v>1.91641532</v>
      </c>
      <c r="V560" s="17">
        <f>[1]!s_dq_turn(A560,E560)</f>
        <v>2.043639386629442</v>
      </c>
      <c r="W560" s="2">
        <f>[1]!s_pq_amount(A560,"20260101","",100000000)</f>
        <v>233.58623681</v>
      </c>
      <c r="X560" s="2">
        <f>[1]!s_pq_avgamount(A560,"20260101","",100000000)</f>
        <v>2.1235112437272727</v>
      </c>
      <c r="Y560" s="17">
        <f>[1]!s_ipo_dilutedpe(A560)</f>
        <v>34.590000000000003</v>
      </c>
      <c r="Z560" s="12">
        <f>[1]!s_ipo_collection_total(A560,100000000)</f>
        <v>5.2480000000000002</v>
      </c>
      <c r="AA560" s="2">
        <f>[1]!s_val_pe_ttm(A560,E560)</f>
        <v>23.542905807495117</v>
      </c>
      <c r="AB560" s="5">
        <f>[1]!s_info_zjtxornot1(A560,"")</f>
        <v>0</v>
      </c>
      <c r="AC560" s="22" t="str">
        <f>[1]!s_info_nature1(A560,"")</f>
        <v>民营企业</v>
      </c>
      <c r="AD560" s="6" t="str">
        <f>[1]!s_info_city(A560)</f>
        <v>哈尔滨市</v>
      </c>
      <c r="AE560" s="6" t="str">
        <f>[1]!s_info_province(A560)</f>
        <v>黑龙江省</v>
      </c>
      <c r="AF560">
        <v>126.642464</v>
      </c>
      <c r="AG560">
        <v>45.756967000000003</v>
      </c>
    </row>
    <row r="561" spans="1:33" x14ac:dyDescent="0.3">
      <c r="A561" s="12" t="s">
        <v>1735</v>
      </c>
      <c r="B561" s="12" t="s">
        <v>1736</v>
      </c>
      <c r="C561" s="16" t="str">
        <f>[1]!s_info_mkt(A561)</f>
        <v>主板</v>
      </c>
      <c r="D561" s="16" t="str">
        <f>[1]!s_ipo_listeddate(A561)</f>
        <v>2004-06-07</v>
      </c>
      <c r="E561" s="16" t="str">
        <f>[1]!lastradeday_s("000002","")</f>
        <v>2026-06-22</v>
      </c>
      <c r="F561" s="16" t="str">
        <f>[1]!s_info_industry_csrc2023(A561,"",3)</f>
        <v>通用设备制造业</v>
      </c>
      <c r="G561" s="16" t="str">
        <f>[1]!s_info_industry_csrc2023(A561,"",1)</f>
        <v>制造业</v>
      </c>
      <c r="H561" s="16">
        <f>[1]!s_is(A561,83,"FY","YTD","20251231",1,"",100000000)</f>
        <v>1.5635586596000002</v>
      </c>
      <c r="I561" s="16">
        <f>[1]!s_is(A561,83,"FY","YTD","20241231",1,"",100000000)</f>
        <v>1.1717032968000001</v>
      </c>
      <c r="J561" s="16">
        <f t="shared" si="24"/>
        <v>0.33443224395645488</v>
      </c>
      <c r="K561" s="16">
        <f>[1]!s_is(A561,61,"FY","YTD","20251231",1,"",100000000)</f>
        <v>-1.5856164499999999E-2</v>
      </c>
      <c r="L561" s="16">
        <f>[1]!s_is(A561,61,"FY","YTD","20241231",1,"",100000000)</f>
        <v>-4.6838180800000004E-2</v>
      </c>
      <c r="M561" s="16">
        <f t="shared" si="25"/>
        <v>0.66146924946324992</v>
      </c>
      <c r="N561" s="16">
        <f>[1]!s_fa_roe(A561,"20251231")</f>
        <v>-21.421800000000001</v>
      </c>
      <c r="O561" s="16">
        <f>[1]!s_stmnote_rdexp(A561,"20251231",1,10000)</f>
        <v>616.63413600000001</v>
      </c>
      <c r="P561" s="20">
        <f t="shared" si="26"/>
        <v>3.9437863889145761E-2</v>
      </c>
      <c r="Q561" s="16">
        <f>[1]!s_margin_tradingbalance(A561,"",10000)</f>
        <v>0</v>
      </c>
      <c r="R561" s="16">
        <f>[1]!s_margin_seclendingbalance(A561,"",10000)</f>
        <v>0</v>
      </c>
      <c r="S561" s="17">
        <f>[1]!s_val_ev(A561,"",100000000)</f>
        <v>0.46944000000000002</v>
      </c>
      <c r="T561" s="17">
        <f>[1]!share_freesharesmv(A561,"",100000000)</f>
        <v>0.2804339448</v>
      </c>
      <c r="U561" s="17">
        <f>[1]!s_dq_amount_btin(A561,E561,100000000)</f>
        <v>3.7572469999999997E-2</v>
      </c>
      <c r="V561" s="17">
        <f>[1]!s_dq_turn(A561,E561)</f>
        <v>7.7827709611451938</v>
      </c>
      <c r="W561" s="2">
        <f>[1]!s_pq_amount(A561,"20260101","",100000000)</f>
        <v>21.030031860000001</v>
      </c>
      <c r="X561" s="2">
        <f>[1]!s_pq_avgamount(A561,"20260101","",100000000)</f>
        <v>0.23109925120879121</v>
      </c>
      <c r="Y561" s="17">
        <f>[1]!s_ipo_dilutedpe(A561)</f>
        <v>20</v>
      </c>
      <c r="Z561" s="12">
        <f>[1]!s_ipo_collection_total(A561,100000000)</f>
        <v>2.79</v>
      </c>
      <c r="AA561" s="2">
        <f>[1]!s_val_pe_ttm(A561,E561)</f>
        <v>6.9274988174438477</v>
      </c>
      <c r="AB561" s="5">
        <f>[1]!s_info_zjtxornot1(A561,"")</f>
        <v>0</v>
      </c>
      <c r="AC561" s="22" t="str">
        <f>[1]!s_info_nature1(A561,"")</f>
        <v>民营企业</v>
      </c>
      <c r="AD561" s="6" t="str">
        <f>[1]!s_info_city(A561)</f>
        <v>武汉市</v>
      </c>
      <c r="AE561" s="6" t="str">
        <f>[1]!s_info_province(A561)</f>
        <v>湖北省</v>
      </c>
      <c r="AF561">
        <v>114.29857199999999</v>
      </c>
      <c r="AG561">
        <v>30.584354999999999</v>
      </c>
    </row>
    <row r="562" spans="1:33" x14ac:dyDescent="0.3">
      <c r="A562" s="12" t="s">
        <v>1737</v>
      </c>
      <c r="B562" s="12" t="s">
        <v>1738</v>
      </c>
      <c r="C562" s="16" t="str">
        <f>[1]!s_info_mkt(A562)</f>
        <v>科创板</v>
      </c>
      <c r="D562" s="16" t="str">
        <f>[1]!s_ipo_listeddate(A562)</f>
        <v>2021-09-09</v>
      </c>
      <c r="E562" s="16" t="str">
        <f>[1]!lastradeday_s("000002","")</f>
        <v>2026-06-22</v>
      </c>
      <c r="F562" s="16" t="str">
        <f>[1]!s_info_industry_csrc2023(A562,"",3)</f>
        <v>医药制造业</v>
      </c>
      <c r="G562" s="16" t="str">
        <f>[1]!s_info_industry_csrc2023(A562,"",1)</f>
        <v>制造业</v>
      </c>
      <c r="H562" s="16">
        <f>[1]!s_is(A562,83,"FY","YTD","20251231",1,"",100000000)</f>
        <v>3.1607681802999998</v>
      </c>
      <c r="I562" s="16">
        <f>[1]!s_is(A562,83,"FY","YTD","20241231",1,"",100000000)</f>
        <v>1.7353272107</v>
      </c>
      <c r="J562" s="16">
        <f t="shared" si="24"/>
        <v>0.82142489370924032</v>
      </c>
      <c r="K562" s="16">
        <f>[1]!s_is(A562,61,"FY","YTD","20251231",1,"",100000000)</f>
        <v>0.64555772150000001</v>
      </c>
      <c r="L562" s="16">
        <f>[1]!s_is(A562,61,"FY","YTD","20241231",1,"",100000000)</f>
        <v>6.975282599999999E-2</v>
      </c>
      <c r="M562" s="16">
        <f t="shared" si="25"/>
        <v>8.254932861071465</v>
      </c>
      <c r="N562" s="16">
        <f>[1]!s_fa_roe(A562,"20251231")</f>
        <v>4.5537000000000001</v>
      </c>
      <c r="O562" s="16">
        <f>[1]!s_stmnote_rdexp(A562,"20251231",1,10000)</f>
        <v>8636.6741790000015</v>
      </c>
      <c r="P562" s="20">
        <f t="shared" si="26"/>
        <v>0.27324604926199503</v>
      </c>
      <c r="Q562" s="16">
        <f>[1]!s_margin_tradingbalance(A562,"",10000)</f>
        <v>78153.864700000006</v>
      </c>
      <c r="R562" s="16">
        <f>[1]!s_margin_seclendingbalance(A562,"",10000)</f>
        <v>169.95320000000001</v>
      </c>
      <c r="S562" s="17">
        <f>[1]!s_val_ev(A562,"",100000000)</f>
        <v>84.025029660000001</v>
      </c>
      <c r="T562" s="17">
        <f>[1]!share_freesharesmv(A562,"",100000000)</f>
        <v>45.634753403999994</v>
      </c>
      <c r="U562" s="17">
        <f>[1]!s_dq_amount_btin(A562,E562,100000000)</f>
        <v>1.9882090100000001</v>
      </c>
      <c r="V562" s="17">
        <f>[1]!s_dq_turn(A562,E562)</f>
        <v>2.4494483986832551</v>
      </c>
      <c r="W562" s="2">
        <f>[1]!s_pq_amount(A562,"20260101","",100000000)</f>
        <v>315.29910202999997</v>
      </c>
      <c r="X562" s="2">
        <f>[1]!s_pq_avgamount(A562,"20260101","",100000000)</f>
        <v>2.866355473</v>
      </c>
      <c r="Y562" s="17">
        <f>[1]!s_ipo_dilutedpe(A562)</f>
        <v>0</v>
      </c>
      <c r="Z562" s="12">
        <f>[1]!s_ipo_collection_total(A562,100000000)</f>
        <v>10.077450000000001</v>
      </c>
      <c r="AA562" s="2">
        <f>[1]!s_val_pe_ttm(A562,E562)</f>
        <v>122.59742736816406</v>
      </c>
      <c r="AB562" s="5">
        <f>[1]!s_info_zjtxornot1(A562,"")</f>
        <v>0</v>
      </c>
      <c r="AC562" s="22" t="str">
        <f>[1]!s_info_nature1(A562,"")</f>
        <v>民营企业</v>
      </c>
      <c r="AD562" s="6" t="str">
        <f>[1]!s_info_city(A562)</f>
        <v>上海市</v>
      </c>
      <c r="AE562" s="6" t="str">
        <f>[1]!s_info_province(A562)</f>
        <v>上海</v>
      </c>
      <c r="AF562">
        <v>121.472644</v>
      </c>
      <c r="AG562">
        <v>31.231705999999999</v>
      </c>
    </row>
    <row r="563" spans="1:33" x14ac:dyDescent="0.3">
      <c r="A563" s="12" t="s">
        <v>1739</v>
      </c>
      <c r="B563" s="12" t="s">
        <v>1740</v>
      </c>
      <c r="C563" s="16" t="str">
        <f>[1]!s_info_mkt(A563)</f>
        <v>创业板</v>
      </c>
      <c r="D563" s="16" t="str">
        <f>[1]!s_ipo_listeddate(A563)</f>
        <v>2021-11-12</v>
      </c>
      <c r="E563" s="16" t="str">
        <f>[1]!lastradeday_s("000002","")</f>
        <v>2026-06-22</v>
      </c>
      <c r="F563" s="16" t="str">
        <f>[1]!s_info_industry_csrc2023(A563,"",3)</f>
        <v>土木工程建筑业</v>
      </c>
      <c r="G563" s="16" t="str">
        <f>[1]!s_info_industry_csrc2023(A563,"",1)</f>
        <v>建筑业</v>
      </c>
      <c r="H563" s="16">
        <f>[1]!s_is(A563,83,"FY","YTD","20251231",1,"",100000000)</f>
        <v>6.9284440023</v>
      </c>
      <c r="I563" s="16">
        <f>[1]!s_is(A563,83,"FY","YTD","20241231",1,"",100000000)</f>
        <v>9.0593294450999995</v>
      </c>
      <c r="J563" s="16">
        <f t="shared" si="24"/>
        <v>-0.23521447759608194</v>
      </c>
      <c r="K563" s="16">
        <f>[1]!s_is(A563,61,"FY","YTD","20251231",1,"",100000000)</f>
        <v>-2.4050150202</v>
      </c>
      <c r="L563" s="16">
        <f>[1]!s_is(A563,61,"FY","YTD","20241231",1,"",100000000)</f>
        <v>0.2345729902</v>
      </c>
      <c r="M563" s="16">
        <f t="shared" si="25"/>
        <v>-11.252736336563952</v>
      </c>
      <c r="N563" s="16">
        <f>[1]!s_fa_roe(A563,"20251231")</f>
        <v>-20.001100000000001</v>
      </c>
      <c r="O563" s="16">
        <f>[1]!s_stmnote_rdexp(A563,"20251231",1,10000)</f>
        <v>1927.474191</v>
      </c>
      <c r="P563" s="20">
        <f t="shared" si="26"/>
        <v>2.7819726772131612E-2</v>
      </c>
      <c r="Q563" s="16">
        <f>[1]!s_margin_tradingbalance(A563,"",10000)</f>
        <v>8788.0138999999999</v>
      </c>
      <c r="R563" s="16">
        <f>[1]!s_margin_seclendingbalance(A563,"",10000)</f>
        <v>0</v>
      </c>
      <c r="S563" s="17">
        <f>[1]!s_val_ev(A563,"",100000000)</f>
        <v>19.394161886999999</v>
      </c>
      <c r="T563" s="17">
        <f>[1]!share_freesharesmv(A563,"",100000000)</f>
        <v>15.651421886999998</v>
      </c>
      <c r="U563" s="17">
        <f>[1]!s_dq_amount_btin(A563,E563,100000000)</f>
        <v>1.3457486400000001</v>
      </c>
      <c r="V563" s="17">
        <f>[1]!s_dq_turn(A563,E563)</f>
        <v>8.041194743114831</v>
      </c>
      <c r="W563" s="2">
        <f>[1]!s_pq_amount(A563,"20260101","",100000000)</f>
        <v>84.046935349999998</v>
      </c>
      <c r="X563" s="2">
        <f>[1]!s_pq_avgamount(A563,"20260101","",100000000)</f>
        <v>0.76406304863636365</v>
      </c>
      <c r="Y563" s="17">
        <f>[1]!s_ipo_dilutedpe(A563)</f>
        <v>17.59</v>
      </c>
      <c r="Z563" s="12">
        <f>[1]!s_ipo_collection_total(A563,100000000)</f>
        <v>3.2630400000000002</v>
      </c>
      <c r="AA563" s="2">
        <f>[1]!s_val_pe_ttm(A563,E563)</f>
        <v>-7.1128344535827637</v>
      </c>
      <c r="AB563" s="5">
        <f>[1]!s_info_zjtxornot1(A563,"")</f>
        <v>0</v>
      </c>
      <c r="AC563" s="22" t="str">
        <f>[1]!s_info_nature1(A563,"")</f>
        <v>民营企业</v>
      </c>
      <c r="AD563" s="6" t="str">
        <f>[1]!s_info_city(A563)</f>
        <v>南京市</v>
      </c>
      <c r="AE563" s="6" t="str">
        <f>[1]!s_info_province(A563)</f>
        <v>江苏省</v>
      </c>
      <c r="AF563">
        <v>118.767413</v>
      </c>
      <c r="AG563">
        <v>32.041544000000002</v>
      </c>
    </row>
    <row r="564" spans="1:33" x14ac:dyDescent="0.3">
      <c r="A564" s="12" t="s">
        <v>1741</v>
      </c>
      <c r="B564" s="12" t="s">
        <v>1742</v>
      </c>
      <c r="C564" s="16" t="str">
        <f>[1]!s_info_mkt(A564)</f>
        <v>主板</v>
      </c>
      <c r="D564" s="16" t="str">
        <f>[1]!s_ipo_listeddate(A564)</f>
        <v>2007-06-13</v>
      </c>
      <c r="E564" s="16" t="str">
        <f>[1]!lastradeday_s("000002","")</f>
        <v>2026-06-22</v>
      </c>
      <c r="F564" s="16" t="str">
        <f>[1]!s_info_industry_csrc2023(A564,"",3)</f>
        <v>电气机械和器材制造业</v>
      </c>
      <c r="G564" s="16" t="str">
        <f>[1]!s_info_industry_csrc2023(A564,"",1)</f>
        <v>制造业</v>
      </c>
      <c r="H564" s="16">
        <f>[1]!s_is(A564,83,"FY","YTD","20251231",1,"",100000000)</f>
        <v>6.7881103098000004</v>
      </c>
      <c r="I564" s="16">
        <f>[1]!s_is(A564,83,"FY","YTD","20241231",1,"",100000000)</f>
        <v>5.9474497746999999</v>
      </c>
      <c r="J564" s="16">
        <f t="shared" si="24"/>
        <v>0.14134806798640098</v>
      </c>
      <c r="K564" s="16">
        <f>[1]!s_is(A564,61,"FY","YTD","20251231",1,"",100000000)</f>
        <v>0.43109342810000001</v>
      </c>
      <c r="L564" s="16">
        <f>[1]!s_is(A564,61,"FY","YTD","20241231",1,"",100000000)</f>
        <v>-0.23407520670000001</v>
      </c>
      <c r="M564" s="16">
        <f t="shared" si="25"/>
        <v>2.8416876959229018</v>
      </c>
      <c r="N564" s="16">
        <f>[1]!s_fa_roe(A564,"20251231")</f>
        <v>2.8685999999999998</v>
      </c>
      <c r="O564" s="16">
        <f>[1]!s_stmnote_rdexp(A564,"20251231",1,10000)</f>
        <v>3636.0010259999999</v>
      </c>
      <c r="P564" s="20">
        <f t="shared" si="26"/>
        <v>5.356425956647614E-2</v>
      </c>
      <c r="Q564" s="16">
        <f>[1]!s_margin_tradingbalance(A564,"",10000)</f>
        <v>0</v>
      </c>
      <c r="R564" s="16">
        <f>[1]!s_margin_seclendingbalance(A564,"",10000)</f>
        <v>0</v>
      </c>
      <c r="S564" s="17">
        <f>[1]!s_val_ev(A564,"",100000000)</f>
        <v>63.23678151299999</v>
      </c>
      <c r="T564" s="17">
        <f>[1]!share_freesharesmv(A564,"",100000000)</f>
        <v>36.804055730999998</v>
      </c>
      <c r="U564" s="17">
        <f>[1]!s_dq_amount_btin(A564,E564,100000000)</f>
        <v>9.9241047699999996</v>
      </c>
      <c r="V564" s="17">
        <f>[1]!s_dq_turn(A564,E564)</f>
        <v>23.186315377438351</v>
      </c>
      <c r="W564" s="2">
        <f>[1]!s_pq_amount(A564,"20260101","",100000000)</f>
        <v>288.58138167999999</v>
      </c>
      <c r="X564" s="2">
        <f>[1]!s_pq_avgamount(A564,"20260101","",100000000)</f>
        <v>2.6234671061818182</v>
      </c>
      <c r="Y564" s="17">
        <f>[1]!s_ipo_dilutedpe(A564)</f>
        <v>29.68</v>
      </c>
      <c r="Z564" s="12">
        <f>[1]!s_ipo_collection_total(A564,100000000)</f>
        <v>3.4401999999999999</v>
      </c>
      <c r="AA564" s="2">
        <f>[1]!s_val_pe_ttm(A564,E564)</f>
        <v>146.30931091308594</v>
      </c>
      <c r="AB564" s="5">
        <f>[1]!s_info_zjtxornot1(A564,"")</f>
        <v>0</v>
      </c>
      <c r="AC564" s="22" t="str">
        <f>[1]!s_info_nature1(A564,"")</f>
        <v>民营企业</v>
      </c>
      <c r="AD564" s="6" t="str">
        <f>[1]!s_info_city(A564)</f>
        <v>深圳市</v>
      </c>
      <c r="AE564" s="6" t="str">
        <f>[1]!s_info_province(A564)</f>
        <v>广东省</v>
      </c>
      <c r="AF564">
        <v>114.085947</v>
      </c>
      <c r="AG564">
        <v>22.547000000000001</v>
      </c>
    </row>
    <row r="565" spans="1:33" x14ac:dyDescent="0.3">
      <c r="A565" s="12" t="s">
        <v>1743</v>
      </c>
      <c r="B565" s="12" t="s">
        <v>1744</v>
      </c>
      <c r="C565" s="16" t="str">
        <f>[1]!s_info_mkt(A565)</f>
        <v>创业板</v>
      </c>
      <c r="D565" s="16" t="str">
        <f>[1]!s_ipo_listeddate(A565)</f>
        <v>2010-11-05</v>
      </c>
      <c r="E565" s="16" t="str">
        <f>[1]!lastradeday_s("000002","")</f>
        <v>2026-06-22</v>
      </c>
      <c r="F565" s="16" t="str">
        <f>[1]!s_info_industry_csrc2023(A565,"",3)</f>
        <v>仪器仪表制造业</v>
      </c>
      <c r="G565" s="16" t="str">
        <f>[1]!s_info_industry_csrc2023(A565,"",1)</f>
        <v>制造业</v>
      </c>
      <c r="H565" s="16">
        <f>[1]!s_is(A565,83,"FY","YTD","20251231",1,"",100000000)</f>
        <v>9.2342283197999997</v>
      </c>
      <c r="I565" s="16">
        <f>[1]!s_is(A565,83,"FY","YTD","20241231",1,"",100000000)</f>
        <v>9.5251277551999998</v>
      </c>
      <c r="J565" s="16">
        <f t="shared" si="24"/>
        <v>-3.0540213514846704E-2</v>
      </c>
      <c r="K565" s="16">
        <f>[1]!s_is(A565,61,"FY","YTD","20251231",1,"",100000000)</f>
        <v>0.12973912479999999</v>
      </c>
      <c r="L565" s="16">
        <f>[1]!s_is(A565,61,"FY","YTD","20241231",1,"",100000000)</f>
        <v>-1.5241356588999999</v>
      </c>
      <c r="M565" s="16">
        <f t="shared" si="25"/>
        <v>1.0851230820841993</v>
      </c>
      <c r="N565" s="16">
        <f>[1]!s_fa_roe(A565,"20251231")</f>
        <v>0.79459999999999997</v>
      </c>
      <c r="O565" s="16">
        <f>[1]!s_stmnote_rdexp(A565,"20251231",1,10000)</f>
        <v>7100.130083</v>
      </c>
      <c r="P565" s="20">
        <f t="shared" si="26"/>
        <v>7.6889262828556293E-2</v>
      </c>
      <c r="Q565" s="16">
        <f>[1]!s_margin_tradingbalance(A565,"",10000)</f>
        <v>0</v>
      </c>
      <c r="R565" s="16">
        <f>[1]!s_margin_seclendingbalance(A565,"",10000)</f>
        <v>0</v>
      </c>
      <c r="S565" s="17">
        <f>[1]!s_val_ev(A565,"",100000000)</f>
        <v>94.492127181000001</v>
      </c>
      <c r="T565" s="17">
        <f>[1]!share_freesharesmv(A565,"",100000000)</f>
        <v>78.8188122894</v>
      </c>
      <c r="U565" s="17">
        <f>[1]!s_dq_amount_btin(A565,E565,100000000)</f>
        <v>3.93316942</v>
      </c>
      <c r="V565" s="17">
        <f>[1]!s_dq_turn(A565,E565)</f>
        <v>4.2249201978711914</v>
      </c>
      <c r="W565" s="2">
        <f>[1]!s_pq_amount(A565,"20260101","",100000000)</f>
        <v>461.64092106999999</v>
      </c>
      <c r="X565" s="2">
        <f>[1]!s_pq_avgamount(A565,"20260101","",100000000)</f>
        <v>4.1967356460909091</v>
      </c>
      <c r="Y565" s="17">
        <f>[1]!s_ipo_dilutedpe(A565)</f>
        <v>85.6</v>
      </c>
      <c r="Z565" s="12">
        <f>[1]!s_ipo_collection_total(A565,100000000)</f>
        <v>6.6</v>
      </c>
      <c r="AA565" s="2">
        <f>[1]!s_val_pe_ttm(A565,E565)</f>
        <v>3418.23193359375</v>
      </c>
      <c r="AB565" s="5">
        <f>[1]!s_info_zjtxornot1(A565,"")</f>
        <v>0</v>
      </c>
      <c r="AC565" s="22" t="str">
        <f>[1]!s_info_nature1(A565,"")</f>
        <v>民营企业</v>
      </c>
      <c r="AD565" s="6" t="str">
        <f>[1]!s_info_city(A565)</f>
        <v>石家庄市</v>
      </c>
      <c r="AE565" s="6" t="str">
        <f>[1]!s_info_province(A565)</f>
        <v>河北省</v>
      </c>
      <c r="AF565">
        <v>114.502461</v>
      </c>
      <c r="AG565">
        <v>38.045473999999999</v>
      </c>
    </row>
    <row r="566" spans="1:33" x14ac:dyDescent="0.3">
      <c r="A566" s="12" t="s">
        <v>1745</v>
      </c>
      <c r="B566" s="12" t="s">
        <v>1746</v>
      </c>
      <c r="C566" s="16" t="str">
        <f>[1]!s_info_mkt(A566)</f>
        <v>科创板</v>
      </c>
      <c r="D566" s="16" t="str">
        <f>[1]!s_ipo_listeddate(A566)</f>
        <v>2020-01-20</v>
      </c>
      <c r="E566" s="16" t="str">
        <f>[1]!lastradeday_s("000002","")</f>
        <v>2026-06-22</v>
      </c>
      <c r="F566" s="16" t="str">
        <f>[1]!s_info_industry_csrc2023(A566,"",3)</f>
        <v>互联网和相关服务</v>
      </c>
      <c r="G566" s="16" t="str">
        <f>[1]!s_info_industry_csrc2023(A566,"",1)</f>
        <v>信息传输、软件和信息技术服务业</v>
      </c>
      <c r="H566" s="16">
        <f>[1]!s_is(A566,83,"FY","YTD","20251231",1,"",100000000)</f>
        <v>16.993570063099998</v>
      </c>
      <c r="I566" s="16">
        <f>[1]!s_is(A566,83,"FY","YTD","20241231",1,"",100000000)</f>
        <v>15.0297200027</v>
      </c>
      <c r="J566" s="16">
        <f t="shared" si="24"/>
        <v>0.13066444751114492</v>
      </c>
      <c r="K566" s="16">
        <f>[1]!s_is(A566,61,"FY","YTD","20251231",1,"",100000000)</f>
        <v>-0.7355335945999999</v>
      </c>
      <c r="L566" s="16">
        <f>[1]!s_is(A566,61,"FY","YTD","20241231",1,"",100000000)</f>
        <v>-2.4104204062000001</v>
      </c>
      <c r="M566" s="16">
        <f t="shared" si="25"/>
        <v>0.6948525689924937</v>
      </c>
      <c r="N566" s="16">
        <f>[1]!s_fa_roe(A566,"20251231")</f>
        <v>-3.0575000000000001</v>
      </c>
      <c r="O566" s="16">
        <f>[1]!s_stmnote_rdexp(A566,"20251231",1,10000)</f>
        <v>19411.045703</v>
      </c>
      <c r="P566" s="20">
        <f t="shared" si="26"/>
        <v>0.11422582559711411</v>
      </c>
      <c r="Q566" s="16">
        <f>[1]!s_margin_tradingbalance(A566,"",10000)</f>
        <v>119684.1008</v>
      </c>
      <c r="R566" s="16">
        <f>[1]!s_margin_seclendingbalance(A566,"",10000)</f>
        <v>552.25059999999996</v>
      </c>
      <c r="S566" s="17">
        <f>[1]!s_val_ev(A566,"",100000000)</f>
        <v>183.22241071370001</v>
      </c>
      <c r="T566" s="17">
        <f>[1]!share_freesharesmv(A566,"",100000000)</f>
        <v>144.3717956772</v>
      </c>
      <c r="U566" s="17">
        <f>[1]!s_dq_amount_btin(A566,E566,100000000)</f>
        <v>16.197997040000001</v>
      </c>
      <c r="V566" s="17">
        <f>[1]!s_dq_turn(A566,E566)</f>
        <v>10.157761981765377</v>
      </c>
      <c r="W566" s="2">
        <f>[1]!s_pq_amount(A566,"20260101","",100000000)</f>
        <v>2333.9487987500002</v>
      </c>
      <c r="X566" s="2">
        <f>[1]!s_pq_avgamount(A566,"20260101","",100000000)</f>
        <v>21.217716352272728</v>
      </c>
      <c r="Y566" s="17">
        <f>[1]!s_ipo_dilutedpe(A566)</f>
        <v>181.85</v>
      </c>
      <c r="Z566" s="12">
        <f>[1]!s_ipo_collection_total(A566,100000000)</f>
        <v>19.439550000000001</v>
      </c>
      <c r="AA566" s="2">
        <f>[1]!s_val_pe_ttm(A566,E566)</f>
        <v>-702.53729248046875</v>
      </c>
      <c r="AB566" s="5">
        <f>[1]!s_info_zjtxornot1(A566,"")</f>
        <v>0</v>
      </c>
      <c r="AC566" s="22" t="str">
        <f>[1]!s_info_nature1(A566,"")</f>
        <v>民营企业</v>
      </c>
      <c r="AD566" s="6" t="str">
        <f>[1]!s_info_city(A566)</f>
        <v>上海市</v>
      </c>
      <c r="AE566" s="6" t="str">
        <f>[1]!s_info_province(A566)</f>
        <v>上海</v>
      </c>
      <c r="AF566">
        <v>121.472644</v>
      </c>
      <c r="AG566">
        <v>31.231705999999999</v>
      </c>
    </row>
    <row r="567" spans="1:33" x14ac:dyDescent="0.3">
      <c r="A567" s="12" t="s">
        <v>1747</v>
      </c>
      <c r="B567" s="12" t="s">
        <v>1748</v>
      </c>
      <c r="C567" s="16" t="str">
        <f>[1]!s_info_mkt(A567)</f>
        <v>创业板</v>
      </c>
      <c r="D567" s="16" t="str">
        <f>[1]!s_ipo_listeddate(A567)</f>
        <v>2017-09-19</v>
      </c>
      <c r="E567" s="16" t="str">
        <f>[1]!lastradeday_s("000002","")</f>
        <v>2026-06-22</v>
      </c>
      <c r="F567" s="16" t="str">
        <f>[1]!s_info_industry_csrc2023(A567,"",3)</f>
        <v>医药制造业</v>
      </c>
      <c r="G567" s="16" t="str">
        <f>[1]!s_info_industry_csrc2023(A567,"",1)</f>
        <v>制造业</v>
      </c>
      <c r="H567" s="16">
        <f>[1]!s_is(A567,83,"FY","YTD","20251231",1,"",100000000)</f>
        <v>30.611353937699999</v>
      </c>
      <c r="I567" s="16">
        <f>[1]!s_is(A567,83,"FY","YTD","20241231",1,"",100000000)</f>
        <v>26.308082433999999</v>
      </c>
      <c r="J567" s="16">
        <f t="shared" si="24"/>
        <v>0.16357222212967315</v>
      </c>
      <c r="K567" s="16">
        <f>[1]!s_is(A567,61,"FY","YTD","20251231",1,"",100000000)</f>
        <v>1.3971280662000001</v>
      </c>
      <c r="L567" s="16">
        <f>[1]!s_is(A567,61,"FY","YTD","20241231",1,"",100000000)</f>
        <v>0.5593506707</v>
      </c>
      <c r="M567" s="16">
        <f t="shared" si="25"/>
        <v>1.4977677499725934</v>
      </c>
      <c r="N567" s="16">
        <f>[1]!s_fa_roe(A567,"20251231")</f>
        <v>3.915</v>
      </c>
      <c r="O567" s="16">
        <f>[1]!s_stmnote_rdexp(A567,"20251231",1,10000)</f>
        <v>25830.714517</v>
      </c>
      <c r="P567" s="20">
        <f t="shared" si="26"/>
        <v>8.4382790024807405E-2</v>
      </c>
      <c r="Q567" s="16">
        <f>[1]!s_margin_tradingbalance(A567,"",10000)</f>
        <v>0</v>
      </c>
      <c r="R567" s="16">
        <f>[1]!s_margin_seclendingbalance(A567,"",10000)</f>
        <v>0</v>
      </c>
      <c r="S567" s="17">
        <f>[1]!s_val_ev(A567,"",100000000)</f>
        <v>71.230924447299998</v>
      </c>
      <c r="T567" s="17">
        <f>[1]!share_freesharesmv(A567,"",100000000)</f>
        <v>29.493293497799996</v>
      </c>
      <c r="U567" s="17">
        <f>[1]!s_dq_amount_btin(A567,E567,100000000)</f>
        <v>0.94616926999999995</v>
      </c>
      <c r="V567" s="17">
        <f>[1]!s_dq_turn(A567,E567)</f>
        <v>2.2686261129111496</v>
      </c>
      <c r="W567" s="2">
        <f>[1]!s_pq_amount(A567,"20260101","",100000000)</f>
        <v>96.648449470000003</v>
      </c>
      <c r="X567" s="2">
        <f>[1]!s_pq_avgamount(A567,"20260101","",100000000)</f>
        <v>0.87862226790909093</v>
      </c>
      <c r="Y567" s="17">
        <f>[1]!s_ipo_dilutedpe(A567)</f>
        <v>22.99</v>
      </c>
      <c r="Z567" s="12">
        <f>[1]!s_ipo_collection_total(A567,100000000)</f>
        <v>6.7229999999999999</v>
      </c>
      <c r="AA567" s="2">
        <f>[1]!s_val_pe_ttm(A567,E567)</f>
        <v>74.415283203125</v>
      </c>
      <c r="AB567" s="5">
        <f>[1]!s_info_zjtxornot1(A567,"")</f>
        <v>0</v>
      </c>
      <c r="AC567" s="22" t="str">
        <f>[1]!s_info_nature1(A567,"")</f>
        <v>民营企业</v>
      </c>
      <c r="AD567" s="6" t="str">
        <f>[1]!s_info_city(A567)</f>
        <v>台州市</v>
      </c>
      <c r="AE567" s="6" t="str">
        <f>[1]!s_info_province(A567)</f>
        <v>浙江省</v>
      </c>
      <c r="AF567">
        <v>121.42859900000001</v>
      </c>
      <c r="AG567">
        <v>28.661377999999999</v>
      </c>
    </row>
    <row r="568" spans="1:33" x14ac:dyDescent="0.3">
      <c r="A568" s="12" t="s">
        <v>1749</v>
      </c>
      <c r="B568" s="12" t="s">
        <v>1750</v>
      </c>
      <c r="C568" s="16" t="str">
        <f>[1]!s_info_mkt(A568)</f>
        <v>主板</v>
      </c>
      <c r="D568" s="16" t="str">
        <f>[1]!s_ipo_listeddate(A568)</f>
        <v>2026-05-22</v>
      </c>
      <c r="E568" s="16" t="str">
        <f>[1]!lastradeday_s("000002","")</f>
        <v>2026-06-22</v>
      </c>
      <c r="F568" s="16" t="str">
        <f>[1]!s_info_industry_csrc2023(A568,"",3)</f>
        <v>电气机械和器材制造业</v>
      </c>
      <c r="G568" s="16" t="str">
        <f>[1]!s_info_industry_csrc2023(A568,"",1)</f>
        <v>制造业</v>
      </c>
      <c r="H568" s="16">
        <f>[1]!s_is(A568,83,"FY","YTD","20251231",1,"",100000000)</f>
        <v>28.773447332399996</v>
      </c>
      <c r="I568" s="16">
        <f>[1]!s_is(A568,83,"FY","YTD","20241231",1,"",100000000)</f>
        <v>32.037770868000003</v>
      </c>
      <c r="J568" s="16">
        <f t="shared" si="24"/>
        <v>-0.10188984586504057</v>
      </c>
      <c r="K568" s="16">
        <f>[1]!s_is(A568,61,"FY","YTD","20251231",1,"",100000000)</f>
        <v>3.9122391637000002</v>
      </c>
      <c r="L568" s="16">
        <f>[1]!s_is(A568,61,"FY","YTD","20241231",1,"",100000000)</f>
        <v>4.5113569729999998</v>
      </c>
      <c r="M568" s="16">
        <f t="shared" si="25"/>
        <v>-0.13280212869113597</v>
      </c>
      <c r="N568" s="16">
        <f>[1]!s_fa_roe(A568,"20251231")</f>
        <v>32.327199999999998</v>
      </c>
      <c r="O568" s="16">
        <f>[1]!s_stmnote_rdexp(A568,"20251231",1,10000)</f>
        <v>8831.0292540000009</v>
      </c>
      <c r="P568" s="20">
        <f t="shared" si="26"/>
        <v>3.0691592675639971E-2</v>
      </c>
      <c r="Q568" s="16">
        <f>[1]!s_margin_tradingbalance(A568,"",10000)</f>
        <v>14571.942800000001</v>
      </c>
      <c r="R568" s="16">
        <f>[1]!s_margin_seclendingbalance(A568,"",10000)</f>
        <v>0</v>
      </c>
      <c r="S568" s="17">
        <f>[1]!s_val_ev(A568,"",100000000)</f>
        <v>94.292168908000008</v>
      </c>
      <c r="T568" s="17">
        <f>[1]!share_freesharesmv(A568,"",100000000)</f>
        <v>22.154491396800005</v>
      </c>
      <c r="U568" s="17">
        <f>[1]!s_dq_amount_btin(A568,E568,100000000)</f>
        <v>3.0185618500000002</v>
      </c>
      <c r="V568" s="17">
        <f>[1]!s_dq_turn(A568,E568)</f>
        <v>13.511522311148017</v>
      </c>
      <c r="W568" s="2">
        <f>[1]!s_pq_amount(A568,"20260101","",100000000)</f>
        <v>132.77792174999999</v>
      </c>
      <c r="X568" s="2">
        <f>[1]!s_pq_avgamount(A568,"20260101","",100000000)</f>
        <v>6.3227581785714282</v>
      </c>
      <c r="Y568" s="17">
        <f>[1]!s_ipo_dilutedpe(A568)</f>
        <v>21.04</v>
      </c>
      <c r="Z568" s="12">
        <f>[1]!s_ipo_collection_total(A568,100000000)</f>
        <v>19.7529931708</v>
      </c>
      <c r="AA568" s="2">
        <f>[1]!s_val_pe_ttm(A568,E568)</f>
        <v>23.925315856933594</v>
      </c>
      <c r="AB568" s="5">
        <f>[1]!s_info_zjtxornot1(A568,"")</f>
        <v>0</v>
      </c>
      <c r="AC568" s="22" t="str">
        <f>[1]!s_info_nature1(A568,"")</f>
        <v>民营企业</v>
      </c>
      <c r="AD568" s="6" t="str">
        <f>[1]!s_info_city(A568)</f>
        <v>慈溪市</v>
      </c>
      <c r="AE568" s="6" t="str">
        <f>[1]!s_info_province(A568)</f>
        <v>浙江省</v>
      </c>
      <c r="AF568">
        <v>121.338408</v>
      </c>
      <c r="AG568">
        <v>30.189257000000001</v>
      </c>
    </row>
    <row r="569" spans="1:33" x14ac:dyDescent="0.3">
      <c r="A569" s="12" t="s">
        <v>1751</v>
      </c>
      <c r="B569" s="12" t="s">
        <v>1752</v>
      </c>
      <c r="C569" s="16" t="str">
        <f>[1]!s_info_mkt(A569)</f>
        <v>科创板</v>
      </c>
      <c r="D569" s="16" t="str">
        <f>[1]!s_ipo_listeddate(A569)</f>
        <v>2022-12-21</v>
      </c>
      <c r="E569" s="16" t="str">
        <f>[1]!lastradeday_s("000002","")</f>
        <v>2026-06-22</v>
      </c>
      <c r="F569" s="16" t="str">
        <f>[1]!s_info_industry_csrc2023(A569,"",3)</f>
        <v>计算机、通信和其他电子设备制造业</v>
      </c>
      <c r="G569" s="16" t="str">
        <f>[1]!s_info_industry_csrc2023(A569,"",1)</f>
        <v>制造业</v>
      </c>
      <c r="H569" s="16">
        <f>[1]!s_is(A569,83,"FY","YTD","20251231",1,"",100000000)</f>
        <v>6.0143450955999995</v>
      </c>
      <c r="I569" s="16">
        <f>[1]!s_is(A569,83,"FY","YTD","20241231",1,"",100000000)</f>
        <v>2.5217267320999999</v>
      </c>
      <c r="J569" s="16">
        <f t="shared" si="24"/>
        <v>1.3850106433187857</v>
      </c>
      <c r="K569" s="16">
        <f>[1]!s_is(A569,61,"FY","YTD","20251231",1,"",100000000)</f>
        <v>1.9092403174999999</v>
      </c>
      <c r="L569" s="16">
        <f>[1]!s_is(A569,61,"FY","YTD","20241231",1,"",100000000)</f>
        <v>-6.1338759400000005E-2</v>
      </c>
      <c r="M569" s="16">
        <f t="shared" si="25"/>
        <v>32.126164535698123</v>
      </c>
      <c r="N569" s="16">
        <f>[1]!s_fa_roe(A569,"20251231")</f>
        <v>8.6684000000000001</v>
      </c>
      <c r="O569" s="16">
        <f>[1]!s_stmnote_rdexp(A569,"20251231",1,10000)</f>
        <v>8084.3055859999995</v>
      </c>
      <c r="P569" s="20">
        <f t="shared" si="26"/>
        <v>0.13441705551472846</v>
      </c>
      <c r="Q569" s="16">
        <f>[1]!s_margin_tradingbalance(A569,"",10000)</f>
        <v>368141.7843</v>
      </c>
      <c r="R569" s="16">
        <f>[1]!s_margin_seclendingbalance(A569,"",10000)</f>
        <v>1810.2408</v>
      </c>
      <c r="S569" s="17">
        <f>[1]!s_val_ev(A569,"",100000000)</f>
        <v>2332.5145630950001</v>
      </c>
      <c r="T569" s="17">
        <f>[1]!share_freesharesmv(A569,"",100000000)</f>
        <v>1688.35117515</v>
      </c>
      <c r="U569" s="17">
        <f>[1]!s_dq_amount_btin(A569,E569,100000000)</f>
        <v>86.571797520000004</v>
      </c>
      <c r="V569" s="17">
        <f>[1]!s_dq_turn(A569,E569)</f>
        <v>3.8845501792205686</v>
      </c>
      <c r="W569" s="2">
        <f>[1]!s_pq_amount(A569,"20260101","",100000000)</f>
        <v>5052.4523535600001</v>
      </c>
      <c r="X569" s="2">
        <f>[1]!s_pq_avgamount(A569,"20260101","",100000000)</f>
        <v>45.931385032363636</v>
      </c>
      <c r="Y569" s="17">
        <f>[1]!s_ipo_dilutedpe(A569)</f>
        <v>69.260000000000005</v>
      </c>
      <c r="Z569" s="12">
        <f>[1]!s_ipo_collection_total(A569,100000000)</f>
        <v>15.099</v>
      </c>
      <c r="AA569" s="2">
        <f>[1]!s_val_pe_ttm(A569,E569)</f>
        <v>655.11639404296875</v>
      </c>
      <c r="AB569" s="5">
        <f>[1]!s_info_zjtxornot1(A569,"")</f>
        <v>0</v>
      </c>
      <c r="AC569" s="22" t="str">
        <f>[1]!s_info_nature1(A569,"")</f>
        <v>外资企业</v>
      </c>
      <c r="AD569" s="6" t="str">
        <f>[1]!s_info_city(A569)</f>
        <v>咸阳市</v>
      </c>
      <c r="AE569" s="6" t="str">
        <f>[1]!s_info_province(A569)</f>
        <v>陕西省</v>
      </c>
      <c r="AF569">
        <v>108.705117</v>
      </c>
      <c r="AG569">
        <v>34.333438999999998</v>
      </c>
    </row>
    <row r="570" spans="1:33" x14ac:dyDescent="0.3">
      <c r="A570" s="12" t="s">
        <v>42</v>
      </c>
      <c r="B570" s="12" t="s">
        <v>43</v>
      </c>
      <c r="C570" s="16" t="str">
        <f>[1]!s_info_mkt(A570)</f>
        <v>北证</v>
      </c>
      <c r="D570" s="16" t="str">
        <f>[1]!s_ipo_listeddate(A570)</f>
        <v>2024-10-11</v>
      </c>
      <c r="E570" s="16" t="str">
        <f>[1]!lastradeday_s("000002","")</f>
        <v>2026-06-22</v>
      </c>
      <c r="F570" s="16" t="str">
        <f>[1]!s_info_industry_csrc2023(A570,"",3)</f>
        <v>开采专业及辅助性活动</v>
      </c>
      <c r="G570" s="16" t="str">
        <f>[1]!s_info_industry_csrc2023(A570,"",1)</f>
        <v>采矿业</v>
      </c>
      <c r="H570" s="16">
        <f>[1]!s_is(A570,83,"FY","YTD","20251231",1,"",100000000)</f>
        <v>15.111989640999999</v>
      </c>
      <c r="I570" s="16">
        <f>[1]!s_is(A570,83,"FY","YTD","20241231",1,"",100000000)</f>
        <v>13.954683808599999</v>
      </c>
      <c r="J570" s="16">
        <f t="shared" si="24"/>
        <v>8.2933146194740459E-2</v>
      </c>
      <c r="K570" s="16">
        <f>[1]!s_is(A570,61,"FY","YTD","20251231",1,"",100000000)</f>
        <v>0.40340411310000002</v>
      </c>
      <c r="L570" s="16">
        <f>[1]!s_is(A570,61,"FY","YTD","20241231",1,"",100000000)</f>
        <v>0.71671046209999989</v>
      </c>
      <c r="M570" s="16">
        <f t="shared" si="25"/>
        <v>-0.43714493588107473</v>
      </c>
      <c r="N570" s="16">
        <f>[1]!s_fa_roe(A570,"20251231")</f>
        <v>4.4074</v>
      </c>
      <c r="O570" s="16">
        <f>[1]!s_stmnote_rdexp(A570,"20251231",1,10000)</f>
        <v>3015.0933370000002</v>
      </c>
      <c r="P570" s="20">
        <f t="shared" si="26"/>
        <v>1.9951663603711176E-2</v>
      </c>
      <c r="Q570" s="16">
        <f>[1]!s_margin_tradingbalance(A570,"",10000)</f>
        <v>4298.1003000000001</v>
      </c>
      <c r="R570" s="16">
        <f>[1]!s_margin_seclendingbalance(A570,"",10000)</f>
        <v>0</v>
      </c>
      <c r="S570" s="17">
        <f>[1]!s_val_ev(A570,"",100000000)</f>
        <v>41.632806600000002</v>
      </c>
      <c r="T570" s="17">
        <f>[1]!share_freesharesmv(A570,"",100000000)</f>
        <v>11.5368066</v>
      </c>
      <c r="U570" s="17">
        <f>[1]!s_dq_amount_btin(A570,E570,100000000)</f>
        <v>0.87648252000000004</v>
      </c>
      <c r="V570" s="17">
        <f>[1]!s_dq_turn(A570,E570)</f>
        <v>2.6800908171994857</v>
      </c>
      <c r="W570" s="2">
        <f>[1]!s_pq_amount(A570,"20260101","",100000000)</f>
        <v>106.15683735</v>
      </c>
      <c r="X570" s="2">
        <f>[1]!s_pq_avgamount(A570,"20260101","",100000000)</f>
        <v>0.96506215772727266</v>
      </c>
      <c r="Y570" s="17">
        <f>[1]!s_ipo_dilutedpe(A570)</f>
        <v>15.48</v>
      </c>
      <c r="Z570" s="12">
        <f>[1]!s_ipo_collection_total(A570,100000000)</f>
        <v>2.5229481100000002</v>
      </c>
      <c r="AA570" s="2">
        <f>[1]!s_val_pe_ttm(A570,E570)</f>
        <v>115.90534973144531</v>
      </c>
      <c r="AB570" s="5">
        <f>[1]!s_info_zjtxornot1(A570,"")</f>
        <v>0</v>
      </c>
      <c r="AC570" s="22" t="str">
        <f>[1]!s_info_nature1(A570,"")</f>
        <v>地方国有企业</v>
      </c>
      <c r="AD570" s="6" t="str">
        <f>[1]!s_info_city(A570)</f>
        <v>铜陵市</v>
      </c>
      <c r="AE570" s="6" t="str">
        <f>[1]!s_info_province(A570)</f>
        <v>安徽省</v>
      </c>
      <c r="AF570">
        <v>117.816576</v>
      </c>
      <c r="AG570">
        <v>30.929935</v>
      </c>
    </row>
    <row r="571" spans="1:33" x14ac:dyDescent="0.3">
      <c r="A571" s="12" t="s">
        <v>1753</v>
      </c>
      <c r="B571" s="12" t="s">
        <v>1754</v>
      </c>
      <c r="C571" s="16" t="str">
        <f>[1]!s_info_mkt(A571)</f>
        <v>科创板</v>
      </c>
      <c r="D571" s="16" t="str">
        <f>[1]!s_ipo_listeddate(A571)</f>
        <v>2023-06-27</v>
      </c>
      <c r="E571" s="16" t="str">
        <f>[1]!lastradeday_s("000002","")</f>
        <v>2026-06-22</v>
      </c>
      <c r="F571" s="16" t="str">
        <f>[1]!s_info_industry_csrc2023(A571,"",3)</f>
        <v>计算机、通信和其他电子设备制造业</v>
      </c>
      <c r="G571" s="16" t="str">
        <f>[1]!s_info_industry_csrc2023(A571,"",1)</f>
        <v>制造业</v>
      </c>
      <c r="H571" s="16">
        <f>[1]!s_is(A571,83,"FY","YTD","20251231",1,"",100000000)</f>
        <v>5.3695520633000005</v>
      </c>
      <c r="I571" s="16">
        <f>[1]!s_is(A571,83,"FY","YTD","20241231",1,"",100000000)</f>
        <v>5.2709191198000003</v>
      </c>
      <c r="J571" s="16">
        <f t="shared" si="24"/>
        <v>1.8712664956191283E-2</v>
      </c>
      <c r="K571" s="16">
        <f>[1]!s_is(A571,61,"FY","YTD","20251231",1,"",100000000)</f>
        <v>-1.4035060945</v>
      </c>
      <c r="L571" s="16">
        <f>[1]!s_is(A571,61,"FY","YTD","20241231",1,"",100000000)</f>
        <v>-0.56768164610000005</v>
      </c>
      <c r="M571" s="16">
        <f t="shared" si="25"/>
        <v>-1.4723471405886621</v>
      </c>
      <c r="N571" s="16">
        <f>[1]!s_fa_roe(A571,"20251231")</f>
        <v>-10.271100000000001</v>
      </c>
      <c r="O571" s="16">
        <f>[1]!s_stmnote_rdexp(A571,"20251231",1,10000)</f>
        <v>15119.258090000001</v>
      </c>
      <c r="P571" s="20">
        <f t="shared" si="26"/>
        <v>0.28157391737269161</v>
      </c>
      <c r="Q571" s="16">
        <f>[1]!s_margin_tradingbalance(A571,"",10000)</f>
        <v>16161.984899999999</v>
      </c>
      <c r="R571" s="16">
        <f>[1]!s_margin_seclendingbalance(A571,"",10000)</f>
        <v>34.6494</v>
      </c>
      <c r="S571" s="17">
        <f>[1]!s_val_ev(A571,"",100000000)</f>
        <v>56.369599999999998</v>
      </c>
      <c r="T571" s="17">
        <f>[1]!share_freesharesmv(A571,"",100000000)</f>
        <v>33.407403176000003</v>
      </c>
      <c r="U571" s="17">
        <f>[1]!s_dq_amount_btin(A571,E571,100000000)</f>
        <v>3.3436804499999999</v>
      </c>
      <c r="V571" s="17">
        <f>[1]!s_dq_turn(A571,E571)</f>
        <v>10.318177388526752</v>
      </c>
      <c r="W571" s="2">
        <f>[1]!s_pq_amount(A571,"20260101","",100000000)</f>
        <v>120.3934094</v>
      </c>
      <c r="X571" s="2">
        <f>[1]!s_pq_avgamount(A571,"20260101","",100000000)</f>
        <v>1.09448554</v>
      </c>
      <c r="Y571" s="17">
        <f>[1]!s_ipo_dilutedpe(A571)</f>
        <v>190.57</v>
      </c>
      <c r="Z571" s="12">
        <f>[1]!s_ipo_collection_total(A571,100000000)</f>
        <v>10.4664</v>
      </c>
      <c r="AA571" s="2">
        <f>[1]!s_val_pe_ttm(A571,E571)</f>
        <v>-40.883598327636719</v>
      </c>
      <c r="AB571" s="5">
        <f>[1]!s_info_zjtxornot1(A571,"")</f>
        <v>1</v>
      </c>
      <c r="AC571" s="22" t="str">
        <f>[1]!s_info_nature1(A571,"")</f>
        <v>外资企业</v>
      </c>
      <c r="AD571" s="6" t="str">
        <f>[1]!s_info_city(A571)</f>
        <v>广州市</v>
      </c>
      <c r="AE571" s="6" t="str">
        <f>[1]!s_info_province(A571)</f>
        <v>广东省</v>
      </c>
      <c r="AF571">
        <v>113.280637</v>
      </c>
      <c r="AG571">
        <v>23.125177999999998</v>
      </c>
    </row>
    <row r="572" spans="1:33" x14ac:dyDescent="0.3">
      <c r="A572" s="12" t="s">
        <v>1755</v>
      </c>
      <c r="B572" s="12" t="s">
        <v>1756</v>
      </c>
      <c r="C572" s="16" t="str">
        <f>[1]!s_info_mkt(A572)</f>
        <v>主板</v>
      </c>
      <c r="D572" s="16" t="str">
        <f>[1]!s_ipo_listeddate(A572)</f>
        <v>2016-12-09</v>
      </c>
      <c r="E572" s="16" t="str">
        <f>[1]!lastradeday_s("000002","")</f>
        <v>2026-06-22</v>
      </c>
      <c r="F572" s="16" t="str">
        <f>[1]!s_info_industry_csrc2023(A572,"",3)</f>
        <v>专用设备制造业</v>
      </c>
      <c r="G572" s="16" t="str">
        <f>[1]!s_info_industry_csrc2023(A572,"",1)</f>
        <v>制造业</v>
      </c>
      <c r="H572" s="16">
        <f>[1]!s_is(A572,83,"FY","YTD","20251231",1,"",100000000)</f>
        <v>4.3712501905000005</v>
      </c>
      <c r="I572" s="16">
        <f>[1]!s_is(A572,83,"FY","YTD","20241231",1,"",100000000)</f>
        <v>4.0833454954000006</v>
      </c>
      <c r="J572" s="16">
        <f t="shared" si="24"/>
        <v>7.0507062266548903E-2</v>
      </c>
      <c r="K572" s="16">
        <f>[1]!s_is(A572,61,"FY","YTD","20251231",1,"",100000000)</f>
        <v>1.0517993939000001</v>
      </c>
      <c r="L572" s="16">
        <f>[1]!s_is(A572,61,"FY","YTD","20241231",1,"",100000000)</f>
        <v>0.95981960219999995</v>
      </c>
      <c r="M572" s="16">
        <f t="shared" si="25"/>
        <v>9.5830290910055918E-2</v>
      </c>
      <c r="N572" s="16">
        <f>[1]!s_fa_roe(A572,"20251231")</f>
        <v>7.7659000000000002</v>
      </c>
      <c r="O572" s="16">
        <f>[1]!s_stmnote_rdexp(A572,"20251231",1,10000)</f>
        <v>2089.2518660000001</v>
      </c>
      <c r="P572" s="20">
        <f t="shared" si="26"/>
        <v>4.7795293679152771E-2</v>
      </c>
      <c r="Q572" s="16">
        <f>[1]!s_margin_tradingbalance(A572,"",10000)</f>
        <v>0</v>
      </c>
      <c r="R572" s="16">
        <f>[1]!s_margin_seclendingbalance(A572,"",10000)</f>
        <v>0</v>
      </c>
      <c r="S572" s="17">
        <f>[1]!s_val_ev(A572,"",100000000)</f>
        <v>32.342945925000002</v>
      </c>
      <c r="T572" s="17">
        <f>[1]!share_freesharesmv(A572,"",100000000)</f>
        <v>25.076412560999998</v>
      </c>
      <c r="U572" s="17">
        <f>[1]!s_dq_amount_btin(A572,E572,100000000)</f>
        <v>1.5855482999999999</v>
      </c>
      <c r="V572" s="17">
        <f>[1]!s_dq_turn(A572,E572)</f>
        <v>5.0708225645342173</v>
      </c>
      <c r="W572" s="2">
        <f>[1]!s_pq_amount(A572,"20260101","",100000000)</f>
        <v>109.71501821</v>
      </c>
      <c r="X572" s="2">
        <f>[1]!s_pq_avgamount(A572,"20260101","",100000000)</f>
        <v>0.99740925645454537</v>
      </c>
      <c r="Y572" s="17">
        <f>[1]!s_ipo_dilutedpe(A572)</f>
        <v>22.95</v>
      </c>
      <c r="Z572" s="12">
        <f>[1]!s_ipo_collection_total(A572,100000000)</f>
        <v>3.4774560000000001</v>
      </c>
      <c r="AA572" s="2">
        <f>[1]!s_val_pe_ttm(A572,E572)</f>
        <v>32.447120666503906</v>
      </c>
      <c r="AB572" s="5">
        <f>[1]!s_info_zjtxornot1(A572,"")</f>
        <v>1</v>
      </c>
      <c r="AC572" s="22" t="str">
        <f>[1]!s_info_nature1(A572,"")</f>
        <v>公众企业</v>
      </c>
      <c r="AD572" s="6" t="str">
        <f>[1]!s_info_city(A572)</f>
        <v>南通市</v>
      </c>
      <c r="AE572" s="6" t="str">
        <f>[1]!s_info_province(A572)</f>
        <v>江苏省</v>
      </c>
      <c r="AF572">
        <v>120.864608</v>
      </c>
      <c r="AG572">
        <v>32.016212000000003</v>
      </c>
    </row>
    <row r="573" spans="1:33" x14ac:dyDescent="0.3">
      <c r="A573" s="12" t="s">
        <v>1757</v>
      </c>
      <c r="B573" s="12" t="s">
        <v>1758</v>
      </c>
      <c r="C573" s="16" t="str">
        <f>[1]!s_info_mkt(A573)</f>
        <v>科创板</v>
      </c>
      <c r="D573" s="16" t="str">
        <f>[1]!s_ipo_listeddate(A573)</f>
        <v>2022-09-15</v>
      </c>
      <c r="E573" s="16" t="str">
        <f>[1]!lastradeday_s("000002","")</f>
        <v>2026-06-22</v>
      </c>
      <c r="F573" s="16" t="str">
        <f>[1]!s_info_industry_csrc2023(A573,"",3)</f>
        <v>通用设备制造业</v>
      </c>
      <c r="G573" s="16" t="str">
        <f>[1]!s_info_industry_csrc2023(A573,"",1)</f>
        <v>制造业</v>
      </c>
      <c r="H573" s="16">
        <f>[1]!s_is(A573,83,"FY","YTD","20251231",1,"",100000000)</f>
        <v>22.868601458099999</v>
      </c>
      <c r="I573" s="16">
        <f>[1]!s_is(A573,83,"FY","YTD","20241231",1,"",100000000)</f>
        <v>13.9360361109</v>
      </c>
      <c r="J573" s="16">
        <f t="shared" si="24"/>
        <v>0.64096887207499686</v>
      </c>
      <c r="K573" s="16">
        <f>[1]!s_is(A573,61,"FY","YTD","20251231",1,"",100000000)</f>
        <v>0.30457856519999998</v>
      </c>
      <c r="L573" s="16">
        <f>[1]!s_is(A573,61,"FY","YTD","20241231",1,"",100000000)</f>
        <v>-0.58626845090000002</v>
      </c>
      <c r="M573" s="16">
        <f t="shared" si="25"/>
        <v>1.5195206474652208</v>
      </c>
      <c r="N573" s="16">
        <f>[1]!s_fa_roe(A573,"20251231")</f>
        <v>3.0459999999999998</v>
      </c>
      <c r="O573" s="16">
        <f>[1]!s_stmnote_rdexp(A573,"20251231",1,10000)</f>
        <v>10356.236670999999</v>
      </c>
      <c r="P573" s="20">
        <f t="shared" si="26"/>
        <v>4.5285833022954039E-2</v>
      </c>
      <c r="Q573" s="16">
        <f>[1]!s_margin_tradingbalance(A573,"",10000)</f>
        <v>12008.618700000001</v>
      </c>
      <c r="R573" s="16">
        <f>[1]!s_margin_seclendingbalance(A573,"",10000)</f>
        <v>0</v>
      </c>
      <c r="S573" s="17">
        <f>[1]!s_val_ev(A573,"",100000000)</f>
        <v>33.807769999199998</v>
      </c>
      <c r="T573" s="17">
        <f>[1]!share_freesharesmv(A573,"",100000000)</f>
        <v>15.2238277776</v>
      </c>
      <c r="U573" s="17">
        <f>[1]!s_dq_amount_btin(A573,E573,100000000)</f>
        <v>0.64067883999999997</v>
      </c>
      <c r="V573" s="17">
        <f>[1]!s_dq_turn(A573,E573)</f>
        <v>1.9170500698961703</v>
      </c>
      <c r="W573" s="2">
        <f>[1]!s_pq_amount(A573,"20260101","",100000000)</f>
        <v>103.57430669999999</v>
      </c>
      <c r="X573" s="2">
        <f>[1]!s_pq_avgamount(A573,"20260101","",100000000)</f>
        <v>0.94158460636363639</v>
      </c>
      <c r="Y573" s="17">
        <f>[1]!s_ipo_dilutedpe(A573)</f>
        <v>57.41</v>
      </c>
      <c r="Z573" s="12">
        <f>[1]!s_ipo_collection_total(A573,100000000)</f>
        <v>9.8924494896000006</v>
      </c>
      <c r="AA573" s="2">
        <f>[1]!s_val_pe_ttm(A573,E573)</f>
        <v>112.57832336425781</v>
      </c>
      <c r="AB573" s="5">
        <f>[1]!s_info_zjtxornot1(A573,"")</f>
        <v>1</v>
      </c>
      <c r="AC573" s="22" t="str">
        <f>[1]!s_info_nature1(A573,"")</f>
        <v>民营企业</v>
      </c>
      <c r="AD573" s="6" t="str">
        <f>[1]!s_info_city(A573)</f>
        <v>青岛市</v>
      </c>
      <c r="AE573" s="6" t="str">
        <f>[1]!s_info_province(A573)</f>
        <v>山东省</v>
      </c>
      <c r="AF573">
        <v>120.35517299999999</v>
      </c>
      <c r="AG573">
        <v>36.082982000000001</v>
      </c>
    </row>
    <row r="574" spans="1:33" x14ac:dyDescent="0.3">
      <c r="A574" s="12" t="s">
        <v>1759</v>
      </c>
      <c r="B574" s="12" t="s">
        <v>1760</v>
      </c>
      <c r="C574" s="16" t="str">
        <f>[1]!s_info_mkt(A574)</f>
        <v>科创板</v>
      </c>
      <c r="D574" s="16" t="str">
        <f>[1]!s_ipo_listeddate(A574)</f>
        <v>2022-07-22</v>
      </c>
      <c r="E574" s="16" t="str">
        <f>[1]!lastradeday_s("000002","")</f>
        <v>2026-06-22</v>
      </c>
      <c r="F574" s="16" t="str">
        <f>[1]!s_info_industry_csrc2023(A574,"",3)</f>
        <v>计算机、通信和其他电子设备制造业</v>
      </c>
      <c r="G574" s="16" t="str">
        <f>[1]!s_info_industry_csrc2023(A574,"",1)</f>
        <v>制造业</v>
      </c>
      <c r="H574" s="16">
        <f>[1]!s_is(A574,83,"FY","YTD","20251231",1,"",100000000)</f>
        <v>23.859994728699998</v>
      </c>
      <c r="I574" s="16">
        <f>[1]!s_is(A574,83,"FY","YTD","20241231",1,"",100000000)</f>
        <v>25.910867280100003</v>
      </c>
      <c r="J574" s="16">
        <f t="shared" si="24"/>
        <v>-7.9151057709871075E-2</v>
      </c>
      <c r="K574" s="16">
        <f>[1]!s_is(A574,61,"FY","YTD","20251231",1,"",100000000)</f>
        <v>5.0752632610999999</v>
      </c>
      <c r="L574" s="16">
        <f>[1]!s_is(A574,61,"FY","YTD","20241231",1,"",100000000)</f>
        <v>4.8464896825999997</v>
      </c>
      <c r="M574" s="16">
        <f t="shared" si="25"/>
        <v>4.7203975141296477E-2</v>
      </c>
      <c r="N574" s="16">
        <f>[1]!s_fa_roe(A574,"20251231")</f>
        <v>8.0233000000000008</v>
      </c>
      <c r="O574" s="16">
        <f>[1]!s_stmnote_rdexp(A574,"20251231",1,10000)</f>
        <v>30277.488479000003</v>
      </c>
      <c r="P574" s="20">
        <f t="shared" si="26"/>
        <v>0.12689645921246046</v>
      </c>
      <c r="Q574" s="16">
        <f>[1]!s_margin_tradingbalance(A574,"",10000)</f>
        <v>48310.130499999999</v>
      </c>
      <c r="R574" s="16">
        <f>[1]!s_margin_seclendingbalance(A574,"",10000)</f>
        <v>850.54470000000003</v>
      </c>
      <c r="S574" s="17">
        <f>[1]!s_val_ev(A574,"",100000000)</f>
        <v>578.13445300000001</v>
      </c>
      <c r="T574" s="17">
        <f>[1]!share_freesharesmv(A574,"",100000000)</f>
        <v>172.73799867</v>
      </c>
      <c r="U574" s="17">
        <f>[1]!s_dq_amount_btin(A574,E574,100000000)</f>
        <v>8.3938465699999991</v>
      </c>
      <c r="V574" s="17">
        <f>[1]!s_dq_turn(A574,E574)</f>
        <v>1.457888888348261</v>
      </c>
      <c r="W574" s="2">
        <f>[1]!s_pq_amount(A574,"20260101","",100000000)</f>
        <v>937.15071459000001</v>
      </c>
      <c r="X574" s="2">
        <f>[1]!s_pq_avgamount(A574,"20260101","",100000000)</f>
        <v>8.5195519508181814</v>
      </c>
      <c r="Y574" s="17">
        <f>[1]!s_ipo_dilutedpe(A574)</f>
        <v>80.78</v>
      </c>
      <c r="Z574" s="12">
        <f>[1]!s_ipo_collection_total(A574,100000000)</f>
        <v>28.359088</v>
      </c>
      <c r="AA574" s="2">
        <f>[1]!s_val_pe_ttm(A574,E574)</f>
        <v>128.23176574707031</v>
      </c>
      <c r="AB574" s="5">
        <f>[1]!s_info_zjtxornot1(A574,"")</f>
        <v>0</v>
      </c>
      <c r="AC574" s="22" t="str">
        <f>[1]!s_info_nature1(A574,"")</f>
        <v>中央国有企业</v>
      </c>
      <c r="AD574" s="6" t="str">
        <f>[1]!s_info_city(A574)</f>
        <v>南京市</v>
      </c>
      <c r="AE574" s="6" t="str">
        <f>[1]!s_info_province(A574)</f>
        <v>江苏省</v>
      </c>
      <c r="AF574">
        <v>118.767413</v>
      </c>
      <c r="AG574">
        <v>32.041544000000002</v>
      </c>
    </row>
    <row r="575" spans="1:33" x14ac:dyDescent="0.3">
      <c r="A575" s="12" t="s">
        <v>1761</v>
      </c>
      <c r="B575" s="12" t="s">
        <v>1762</v>
      </c>
      <c r="C575" s="16" t="str">
        <f>[1]!s_info_mkt(A575)</f>
        <v>创业板</v>
      </c>
      <c r="D575" s="16" t="str">
        <f>[1]!s_ipo_listeddate(A575)</f>
        <v>2020-07-13</v>
      </c>
      <c r="E575" s="16" t="str">
        <f>[1]!lastradeday_s("000002","")</f>
        <v>2026-06-22</v>
      </c>
      <c r="F575" s="16" t="str">
        <f>[1]!s_info_industry_csrc2023(A575,"",3)</f>
        <v>计算机、通信和其他电子设备制造业</v>
      </c>
      <c r="G575" s="16" t="str">
        <f>[1]!s_info_industry_csrc2023(A575,"",1)</f>
        <v>制造业</v>
      </c>
      <c r="H575" s="16">
        <f>[1]!s_is(A575,83,"FY","YTD","20251231",1,"",100000000)</f>
        <v>19.3173024988</v>
      </c>
      <c r="I575" s="16">
        <f>[1]!s_is(A575,83,"FY","YTD","20241231",1,"",100000000)</f>
        <v>14.131777424300001</v>
      </c>
      <c r="J575" s="16">
        <f t="shared" si="24"/>
        <v>0.36694075478314137</v>
      </c>
      <c r="K575" s="16">
        <f>[1]!s_is(A575,61,"FY","YTD","20251231",1,"",100000000)</f>
        <v>1.2812281751999999</v>
      </c>
      <c r="L575" s="16">
        <f>[1]!s_is(A575,61,"FY","YTD","20241231",1,"",100000000)</f>
        <v>1.4028485756</v>
      </c>
      <c r="M575" s="16">
        <f t="shared" si="25"/>
        <v>-8.6695315884669111E-2</v>
      </c>
      <c r="N575" s="16">
        <f>[1]!s_fa_roe(A575,"20251231")</f>
        <v>6.6424000000000003</v>
      </c>
      <c r="O575" s="16">
        <f>[1]!s_stmnote_rdexp(A575,"20251231",1,10000)</f>
        <v>7519.8935180000008</v>
      </c>
      <c r="P575" s="20">
        <f t="shared" si="26"/>
        <v>3.8928279548695474E-2</v>
      </c>
      <c r="Q575" s="16">
        <f>[1]!s_margin_tradingbalance(A575,"",10000)</f>
        <v>0</v>
      </c>
      <c r="R575" s="16">
        <f>[1]!s_margin_seclendingbalance(A575,"",10000)</f>
        <v>0</v>
      </c>
      <c r="S575" s="17">
        <f>[1]!s_val_ev(A575,"",100000000)</f>
        <v>95.86323973799999</v>
      </c>
      <c r="T575" s="17">
        <f>[1]!share_freesharesmv(A575,"",100000000)</f>
        <v>42.932525853999998</v>
      </c>
      <c r="U575" s="17">
        <f>[1]!s_dq_amount_btin(A575,E575,100000000)</f>
        <v>7.91163697</v>
      </c>
      <c r="V575" s="17">
        <f>[1]!s_dq_turn(A575,E575)</f>
        <v>8.4632893719314222</v>
      </c>
      <c r="W575" s="2">
        <f>[1]!s_pq_amount(A575,"20260101","",100000000)</f>
        <v>483.13233549</v>
      </c>
      <c r="X575" s="2">
        <f>[1]!s_pq_avgamount(A575,"20260101","",100000000)</f>
        <v>4.392112140818182</v>
      </c>
      <c r="Y575" s="17">
        <f>[1]!s_ipo_dilutedpe(A575)</f>
        <v>22.99</v>
      </c>
      <c r="Z575" s="12">
        <f>[1]!s_ipo_collection_total(A575,100000000)</f>
        <v>4.6812959999999997</v>
      </c>
      <c r="AA575" s="2">
        <f>[1]!s_val_pe_ttm(A575,E575)</f>
        <v>74.370750427246094</v>
      </c>
      <c r="AB575" s="5">
        <f>[1]!s_info_zjtxornot1(A575,"")</f>
        <v>0</v>
      </c>
      <c r="AC575" s="22" t="str">
        <f>[1]!s_info_nature1(A575,"")</f>
        <v>民营企业</v>
      </c>
      <c r="AD575" s="6" t="str">
        <f>[1]!s_info_city(A575)</f>
        <v>四会市</v>
      </c>
      <c r="AE575" s="6" t="str">
        <f>[1]!s_info_province(A575)</f>
        <v>广东省</v>
      </c>
      <c r="AF575">
        <v>112.687558</v>
      </c>
      <c r="AG575">
        <v>23.431443999999999</v>
      </c>
    </row>
    <row r="576" spans="1:33" x14ac:dyDescent="0.3">
      <c r="A576" s="12" t="s">
        <v>1763</v>
      </c>
      <c r="B576" s="12" t="s">
        <v>1764</v>
      </c>
      <c r="C576" s="16" t="str">
        <f>[1]!s_info_mkt(A576)</f>
        <v>主板</v>
      </c>
      <c r="D576" s="16" t="str">
        <f>[1]!s_ipo_listeddate(A576)</f>
        <v>1993-10-08</v>
      </c>
      <c r="E576" s="16" t="str">
        <f>[1]!lastradeday_s("000002","")</f>
        <v>2026-06-22</v>
      </c>
      <c r="F576" s="16" t="str">
        <f>[1]!s_info_industry_csrc2023(A576,"",3)</f>
        <v>非金属矿物制品业</v>
      </c>
      <c r="G576" s="16" t="str">
        <f>[1]!s_info_industry_csrc2023(A576,"",1)</f>
        <v>制造业</v>
      </c>
      <c r="H576" s="16">
        <f>[1]!s_is(A576,83,"FY","YTD","20251231",1,"",100000000)</f>
        <v>6.0521065978999999</v>
      </c>
      <c r="I576" s="16">
        <f>[1]!s_is(A576,83,"FY","YTD","20241231",1,"",100000000)</f>
        <v>3.5674501212000003</v>
      </c>
      <c r="J576" s="16">
        <f t="shared" si="24"/>
        <v>0.69647966819063023</v>
      </c>
      <c r="K576" s="16">
        <f>[1]!s_is(A576,61,"FY","YTD","20251231",1,"",100000000)</f>
        <v>7.2344778799999995E-2</v>
      </c>
      <c r="L576" s="16">
        <f>[1]!s_is(A576,61,"FY","YTD","20241231",1,"",100000000)</f>
        <v>-0.1918821148</v>
      </c>
      <c r="M576" s="16">
        <f t="shared" si="25"/>
        <v>1.377027212126599</v>
      </c>
      <c r="N576" s="16">
        <f>[1]!s_fa_roe(A576,"20251231")</f>
        <v>3.0505</v>
      </c>
      <c r="O576" s="16">
        <f>[1]!s_stmnote_rdexp(A576,"20251231",1,10000)</f>
        <v>65.245764000000008</v>
      </c>
      <c r="P576" s="20">
        <f t="shared" si="26"/>
        <v>1.0780669993922351E-3</v>
      </c>
      <c r="Q576" s="16">
        <f>[1]!s_margin_tradingbalance(A576,"",10000)</f>
        <v>0</v>
      </c>
      <c r="R576" s="16">
        <f>[1]!s_margin_seclendingbalance(A576,"",10000)</f>
        <v>0</v>
      </c>
      <c r="S576" s="17">
        <f>[1]!s_val_ev(A576,"",100000000)</f>
        <v>22.125965999999998</v>
      </c>
      <c r="T576" s="17">
        <f>[1]!share_freesharesmv(A576,"",100000000)</f>
        <v>17.589475114399999</v>
      </c>
      <c r="U576" s="17">
        <f>[1]!s_dq_amount_btin(A576,E576,100000000)</f>
        <v>1.34195704</v>
      </c>
      <c r="V576" s="17">
        <f>[1]!s_dq_turn(A576,E576)</f>
        <v>6.0742786326255764</v>
      </c>
      <c r="W576" s="2">
        <f>[1]!s_pq_amount(A576,"20260101","",100000000)</f>
        <v>345.42528276000002</v>
      </c>
      <c r="X576" s="2">
        <f>[1]!s_pq_avgamount(A576,"20260101","",100000000)</f>
        <v>3.1690392913761465</v>
      </c>
      <c r="Y576" s="17">
        <f>[1]!s_ipo_dilutedpe(A576)</f>
        <v>0</v>
      </c>
      <c r="Z576" s="12">
        <f>[1]!s_ipo_collection_total(A576,100000000)</f>
        <v>0.4</v>
      </c>
      <c r="AA576" s="2">
        <f>[1]!s_val_pe_ttm(A576,E576)</f>
        <v>-247.35687255859375</v>
      </c>
      <c r="AB576" s="5">
        <f>[1]!s_info_zjtxornot1(A576,"")</f>
        <v>0</v>
      </c>
      <c r="AC576" s="22" t="str">
        <f>[1]!s_info_nature1(A576,"")</f>
        <v>地方国有企业</v>
      </c>
      <c r="AD576" s="6" t="str">
        <f>[1]!s_info_city(A576)</f>
        <v>峨眉山市</v>
      </c>
      <c r="AE576" s="6" t="str">
        <f>[1]!s_info_province(A576)</f>
        <v>四川省</v>
      </c>
      <c r="AF576">
        <v>103.40091200000001</v>
      </c>
      <c r="AG576">
        <v>29.507003999999998</v>
      </c>
    </row>
    <row r="577" spans="1:33" x14ac:dyDescent="0.3">
      <c r="A577" s="12" t="s">
        <v>1765</v>
      </c>
      <c r="B577" s="12" t="s">
        <v>1766</v>
      </c>
      <c r="C577" s="16" t="str">
        <f>[1]!s_info_mkt(A577)</f>
        <v>创业板</v>
      </c>
      <c r="D577" s="16" t="str">
        <f>[1]!s_ipo_listeddate(A577)</f>
        <v>2014-10-10</v>
      </c>
      <c r="E577" s="16" t="str">
        <f>[1]!lastradeday_s("000002","")</f>
        <v>2026-06-22</v>
      </c>
      <c r="F577" s="16" t="str">
        <f>[1]!s_info_industry_csrc2023(A577,"",3)</f>
        <v>专用设备制造业</v>
      </c>
      <c r="G577" s="16" t="str">
        <f>[1]!s_info_industry_csrc2023(A577,"",1)</f>
        <v>制造业</v>
      </c>
      <c r="H577" s="16">
        <f>[1]!s_is(A577,83,"FY","YTD","20251231",1,"",100000000)</f>
        <v>13.850845746700001</v>
      </c>
      <c r="I577" s="16">
        <f>[1]!s_is(A577,83,"FY","YTD","20241231",1,"",100000000)</f>
        <v>17.056745973800002</v>
      </c>
      <c r="J577" s="16">
        <f t="shared" si="24"/>
        <v>-0.18795497289016438</v>
      </c>
      <c r="K577" s="16">
        <f>[1]!s_is(A577,61,"FY","YTD","20251231",1,"",100000000)</f>
        <v>0.54113848479999993</v>
      </c>
      <c r="L577" s="16">
        <f>[1]!s_is(A577,61,"FY","YTD","20241231",1,"",100000000)</f>
        <v>0.68398464799999992</v>
      </c>
      <c r="M577" s="16">
        <f t="shared" si="25"/>
        <v>-0.20884410727300418</v>
      </c>
      <c r="N577" s="16">
        <f>[1]!s_fa_roe(A577,"20251231")</f>
        <v>3.6541999999999999</v>
      </c>
      <c r="O577" s="16">
        <f>[1]!s_stmnote_rdexp(A577,"20251231",1,10000)</f>
        <v>5998.1225109999996</v>
      </c>
      <c r="P577" s="20">
        <f t="shared" si="26"/>
        <v>4.3305099346941087E-2</v>
      </c>
      <c r="Q577" s="16">
        <f>[1]!s_margin_tradingbalance(A577,"",10000)</f>
        <v>0</v>
      </c>
      <c r="R577" s="16">
        <f>[1]!s_margin_seclendingbalance(A577,"",10000)</f>
        <v>0</v>
      </c>
      <c r="S577" s="17">
        <f>[1]!s_val_ev(A577,"",100000000)</f>
        <v>43.410448422299993</v>
      </c>
      <c r="T577" s="17">
        <f>[1]!share_freesharesmv(A577,"",100000000)</f>
        <v>19.451584352299999</v>
      </c>
      <c r="U577" s="17">
        <f>[1]!s_dq_amount_btin(A577,E577,100000000)</f>
        <v>1.4415403899999999</v>
      </c>
      <c r="V577" s="17">
        <f>[1]!s_dq_turn(A577,E577)</f>
        <v>3.4220061705741491</v>
      </c>
      <c r="W577" s="2">
        <f>[1]!s_pq_amount(A577,"20260101","",100000000)</f>
        <v>167.50869073999999</v>
      </c>
      <c r="X577" s="2">
        <f>[1]!s_pq_avgamount(A577,"20260101","",100000000)</f>
        <v>1.5228062794545454</v>
      </c>
      <c r="Y577" s="17">
        <f>[1]!s_ipo_dilutedpe(A577)</f>
        <v>20.66</v>
      </c>
      <c r="Z577" s="12">
        <f>[1]!s_ipo_collection_total(A577,100000000)</f>
        <v>2.2797000000000001</v>
      </c>
      <c r="AA577" s="2">
        <f>[1]!s_val_pe_ttm(A577,E577)</f>
        <v>84.551338195800781</v>
      </c>
      <c r="AB577" s="5">
        <f>[1]!s_info_zjtxornot1(A577,"")</f>
        <v>1</v>
      </c>
      <c r="AC577" s="22" t="str">
        <f>[1]!s_info_nature1(A577,"")</f>
        <v>地方国有企业</v>
      </c>
      <c r="AD577" s="6" t="str">
        <f>[1]!s_info_city(A577)</f>
        <v>南京市</v>
      </c>
      <c r="AE577" s="6" t="str">
        <f>[1]!s_info_province(A577)</f>
        <v>江苏省</v>
      </c>
      <c r="AF577">
        <v>118.767413</v>
      </c>
      <c r="AG577">
        <v>32.041544000000002</v>
      </c>
    </row>
    <row r="578" spans="1:33" x14ac:dyDescent="0.3">
      <c r="A578" s="12" t="s">
        <v>1767</v>
      </c>
      <c r="B578" s="12" t="s">
        <v>1768</v>
      </c>
      <c r="C578" s="16" t="str">
        <f>[1]!s_info_mkt(A578)</f>
        <v>创业板</v>
      </c>
      <c r="D578" s="16" t="str">
        <f>[1]!s_ipo_listeddate(A578)</f>
        <v>2016-04-19</v>
      </c>
      <c r="E578" s="16" t="str">
        <f>[1]!lastradeday_s("000002","")</f>
        <v>2026-06-22</v>
      </c>
      <c r="F578" s="16" t="str">
        <f>[1]!s_info_industry_csrc2023(A578,"",3)</f>
        <v>仪器仪表制造业</v>
      </c>
      <c r="G578" s="16" t="str">
        <f>[1]!s_info_industry_csrc2023(A578,"",1)</f>
        <v>制造业</v>
      </c>
      <c r="H578" s="16">
        <f>[1]!s_is(A578,83,"FY","YTD","20251231",1,"",100000000)</f>
        <v>5.4588732055999998</v>
      </c>
      <c r="I578" s="16">
        <f>[1]!s_is(A578,83,"FY","YTD","20241231",1,"",100000000)</f>
        <v>4.6568578164999996</v>
      </c>
      <c r="J578" s="16">
        <f t="shared" si="24"/>
        <v>0.17222243424704309</v>
      </c>
      <c r="K578" s="16">
        <f>[1]!s_is(A578,61,"FY","YTD","20251231",1,"",100000000)</f>
        <v>0.87810509489999999</v>
      </c>
      <c r="L578" s="16">
        <f>[1]!s_is(A578,61,"FY","YTD","20241231",1,"",100000000)</f>
        <v>0.95424306739999998</v>
      </c>
      <c r="M578" s="16">
        <f t="shared" si="25"/>
        <v>-7.9788866276441536E-2</v>
      </c>
      <c r="N578" s="16">
        <f>[1]!s_fa_roe(A578,"20251231")</f>
        <v>10.7475</v>
      </c>
      <c r="O578" s="16">
        <f>[1]!s_stmnote_rdexp(A578,"20251231",1,10000)</f>
        <v>10858.154289</v>
      </c>
      <c r="P578" s="20">
        <f t="shared" si="26"/>
        <v>0.19890834390256829</v>
      </c>
      <c r="Q578" s="16">
        <f>[1]!s_margin_tradingbalance(A578,"",10000)</f>
        <v>0</v>
      </c>
      <c r="R578" s="16">
        <f>[1]!s_margin_seclendingbalance(A578,"",10000)</f>
        <v>0</v>
      </c>
      <c r="S578" s="17">
        <f>[1]!s_val_ev(A578,"",100000000)</f>
        <v>64.915951211999996</v>
      </c>
      <c r="T578" s="17">
        <f>[1]!share_freesharesmv(A578,"",100000000)</f>
        <v>29.890593482400003</v>
      </c>
      <c r="U578" s="17">
        <f>[1]!s_dq_amount_btin(A578,E578,100000000)</f>
        <v>4.1852667800000001</v>
      </c>
      <c r="V578" s="17">
        <f>[1]!s_dq_turn(A578,E578)</f>
        <v>8.3925247534688641</v>
      </c>
      <c r="W578" s="2">
        <f>[1]!s_pq_amount(A578,"20260101","",100000000)</f>
        <v>207.35950392000001</v>
      </c>
      <c r="X578" s="2">
        <f>[1]!s_pq_avgamount(A578,"20260101","",100000000)</f>
        <v>1.8850863992727274</v>
      </c>
      <c r="Y578" s="17">
        <f>[1]!s_ipo_dilutedpe(A578)</f>
        <v>22.98</v>
      </c>
      <c r="Z578" s="12">
        <f>[1]!s_ipo_collection_total(A578,100000000)</f>
        <v>2.8533680000000001</v>
      </c>
      <c r="AA578" s="2">
        <f>[1]!s_val_pe_ttm(A578,E578)</f>
        <v>114.35585021972656</v>
      </c>
      <c r="AB578" s="5">
        <f>[1]!s_info_zjtxornot1(A578,"")</f>
        <v>1</v>
      </c>
      <c r="AC578" s="22" t="str">
        <f>[1]!s_info_nature1(A578,"")</f>
        <v>民营企业</v>
      </c>
      <c r="AD578" s="6" t="str">
        <f>[1]!s_info_city(A578)</f>
        <v>上海市</v>
      </c>
      <c r="AE578" s="6" t="str">
        <f>[1]!s_info_province(A578)</f>
        <v>上海</v>
      </c>
      <c r="AF578">
        <v>121.472644</v>
      </c>
      <c r="AG578">
        <v>31.231705999999999</v>
      </c>
    </row>
    <row r="579" spans="1:33" x14ac:dyDescent="0.3">
      <c r="A579" s="12" t="s">
        <v>1769</v>
      </c>
      <c r="B579" s="12" t="s">
        <v>1770</v>
      </c>
      <c r="C579" s="16" t="str">
        <f>[1]!s_info_mkt(A579)</f>
        <v>主板</v>
      </c>
      <c r="D579" s="16" t="str">
        <f>[1]!s_ipo_listeddate(A579)</f>
        <v>2017-09-21</v>
      </c>
      <c r="E579" s="16" t="str">
        <f>[1]!lastradeday_s("000002","")</f>
        <v>2026-06-22</v>
      </c>
      <c r="F579" s="16" t="str">
        <f>[1]!s_info_industry_csrc2023(A579,"",3)</f>
        <v>互联网和相关服务</v>
      </c>
      <c r="G579" s="16" t="str">
        <f>[1]!s_info_industry_csrc2023(A579,"",1)</f>
        <v>信息传输、软件和信息技术服务业</v>
      </c>
      <c r="H579" s="16">
        <f>[1]!s_is(A579,83,"FY","YTD","20251231",1,"",100000000)</f>
        <v>32.427352780999996</v>
      </c>
      <c r="I579" s="16">
        <f>[1]!s_is(A579,83,"FY","YTD","20241231",1,"",100000000)</f>
        <v>25.833002309499999</v>
      </c>
      <c r="J579" s="16">
        <f t="shared" ref="J579:J642" si="27">H579/I579-1</f>
        <v>0.25526845050739411</v>
      </c>
      <c r="K579" s="16">
        <f>[1]!s_is(A579,61,"FY","YTD","20251231",1,"",100000000)</f>
        <v>-1.7645356591999999</v>
      </c>
      <c r="L579" s="16">
        <f>[1]!s_is(A579,61,"FY","YTD","20241231",1,"",100000000)</f>
        <v>0.49291684289999999</v>
      </c>
      <c r="M579" s="16">
        <f t="shared" ref="M579:M642" si="28">(K579-L579)/ABS(L579)</f>
        <v>-4.5797836584739677</v>
      </c>
      <c r="N579" s="16">
        <f>[1]!s_fa_roe(A579,"20251231")</f>
        <v>-7.1826999999999996</v>
      </c>
      <c r="O579" s="16">
        <f>[1]!s_stmnote_rdexp(A579,"20251231",1,10000)</f>
        <v>19112.376344</v>
      </c>
      <c r="P579" s="20">
        <f t="shared" ref="P579:P642" si="29">O579/H579/10000</f>
        <v>5.8939058248376114E-2</v>
      </c>
      <c r="Q579" s="16">
        <f>[1]!s_margin_tradingbalance(A579,"",10000)</f>
        <v>0</v>
      </c>
      <c r="R579" s="16">
        <f>[1]!s_margin_seclendingbalance(A579,"",10000)</f>
        <v>0</v>
      </c>
      <c r="S579" s="17">
        <f>[1]!s_val_ev(A579,"",100000000)</f>
        <v>100.59515458200001</v>
      </c>
      <c r="T579" s="17">
        <f>[1]!share_freesharesmv(A579,"",100000000)</f>
        <v>58.375730947200005</v>
      </c>
      <c r="U579" s="17">
        <f>[1]!s_dq_amount_btin(A579,E579,100000000)</f>
        <v>8.0454164499999994</v>
      </c>
      <c r="V579" s="17">
        <f>[1]!s_dq_turn(A579,E579)</f>
        <v>8.3311518981448121</v>
      </c>
      <c r="W579" s="2">
        <f>[1]!s_pq_amount(A579,"20260101","",100000000)</f>
        <v>791.43629622000003</v>
      </c>
      <c r="X579" s="2">
        <f>[1]!s_pq_avgamount(A579,"20260101","",100000000)</f>
        <v>7.1948754201818179</v>
      </c>
      <c r="Y579" s="17">
        <f>[1]!s_ipo_dilutedpe(A579)</f>
        <v>22.96</v>
      </c>
      <c r="Z579" s="12">
        <f>[1]!s_ipo_collection_total(A579,100000000)</f>
        <v>1.6605000000000001</v>
      </c>
      <c r="AA579" s="2">
        <f>[1]!s_val_pe_ttm(A579,E579)</f>
        <v>-74.018905639648438</v>
      </c>
      <c r="AB579" s="5">
        <f>[1]!s_info_zjtxornot1(A579,"")</f>
        <v>0</v>
      </c>
      <c r="AC579" s="22" t="str">
        <f>[1]!s_info_nature1(A579,"")</f>
        <v>民营企业</v>
      </c>
      <c r="AD579" s="6" t="str">
        <f>[1]!s_info_city(A579)</f>
        <v>北京市</v>
      </c>
      <c r="AE579" s="6" t="str">
        <f>[1]!s_info_province(A579)</f>
        <v>北京</v>
      </c>
      <c r="AF579">
        <v>116.40528500000001</v>
      </c>
      <c r="AG579">
        <v>39.904989</v>
      </c>
    </row>
    <row r="580" spans="1:33" x14ac:dyDescent="0.3">
      <c r="A580" s="12" t="s">
        <v>1771</v>
      </c>
      <c r="B580" s="12" t="s">
        <v>1772</v>
      </c>
      <c r="C580" s="16" t="str">
        <f>[1]!s_info_mkt(A580)</f>
        <v>创业板</v>
      </c>
      <c r="D580" s="16" t="str">
        <f>[1]!s_ipo_listeddate(A580)</f>
        <v>2011-08-19</v>
      </c>
      <c r="E580" s="16" t="str">
        <f>[1]!lastradeday_s("000002","")</f>
        <v>2026-06-22</v>
      </c>
      <c r="F580" s="16" t="str">
        <f>[1]!s_info_industry_csrc2023(A580,"",3)</f>
        <v>医药制造业</v>
      </c>
      <c r="G580" s="16" t="str">
        <f>[1]!s_info_industry_csrc2023(A580,"",1)</f>
        <v>制造业</v>
      </c>
      <c r="H580" s="16">
        <f>[1]!s_is(A580,83,"FY","YTD","20251231",1,"",100000000)</f>
        <v>8.7513234658000005</v>
      </c>
      <c r="I580" s="16">
        <f>[1]!s_is(A580,83,"FY","YTD","20241231",1,"",100000000)</f>
        <v>10.3081053263</v>
      </c>
      <c r="J580" s="16">
        <f t="shared" si="27"/>
        <v>-0.15102502460156675</v>
      </c>
      <c r="K580" s="16">
        <f>[1]!s_is(A580,61,"FY","YTD","20251231",1,"",100000000)</f>
        <v>-3.5789555122000003</v>
      </c>
      <c r="L580" s="16">
        <f>[1]!s_is(A580,61,"FY","YTD","20241231",1,"",100000000)</f>
        <v>-2.4947772594999997</v>
      </c>
      <c r="M580" s="16">
        <f t="shared" si="28"/>
        <v>-0.43457917879101171</v>
      </c>
      <c r="N580" s="16">
        <f>[1]!s_fa_roe(A580,"20251231")</f>
        <v>-25.874400000000001</v>
      </c>
      <c r="O580" s="16">
        <f>[1]!s_stmnote_rdexp(A580,"20251231",1,10000)</f>
        <v>10666.831326000001</v>
      </c>
      <c r="P580" s="20">
        <f t="shared" si="29"/>
        <v>0.12188820774007231</v>
      </c>
      <c r="Q580" s="16">
        <f>[1]!s_margin_tradingbalance(A580,"",10000)</f>
        <v>173281.4699</v>
      </c>
      <c r="R580" s="16">
        <f>[1]!s_margin_seclendingbalance(A580,"",10000)</f>
        <v>0.77549999999999997</v>
      </c>
      <c r="S580" s="17">
        <f>[1]!s_val_ev(A580,"",100000000)</f>
        <v>243.18350831880002</v>
      </c>
      <c r="T580" s="17">
        <f>[1]!share_freesharesmv(A580,"",100000000)</f>
        <v>168.54455078999999</v>
      </c>
      <c r="U580" s="17">
        <f>[1]!s_dq_amount_btin(A580,E580,100000000)</f>
        <v>12.658897639999999</v>
      </c>
      <c r="V580" s="17">
        <f>[1]!s_dq_turn(A580,E580)</f>
        <v>5.4871105300022123</v>
      </c>
      <c r="W580" s="2">
        <f>[1]!s_pq_amount(A580,"20260101","",100000000)</f>
        <v>1025.82022542</v>
      </c>
      <c r="X580" s="2">
        <f>[1]!s_pq_avgamount(A580,"20260101","",100000000)</f>
        <v>9.3256384129090897</v>
      </c>
      <c r="Y580" s="17">
        <f>[1]!s_ipo_dilutedpe(A580)</f>
        <v>51.8</v>
      </c>
      <c r="Z580" s="12">
        <f>[1]!s_ipo_collection_total(A580,100000000)</f>
        <v>7.56</v>
      </c>
      <c r="AA580" s="2">
        <f>[1]!s_val_pe_ttm(A580,E580)</f>
        <v>-68.347000122070313</v>
      </c>
      <c r="AB580" s="5">
        <f>[1]!s_info_zjtxornot1(A580,"")</f>
        <v>0</v>
      </c>
      <c r="AC580" s="22" t="str">
        <f>[1]!s_info_nature1(A580,"")</f>
        <v>民营企业</v>
      </c>
      <c r="AD580" s="6" t="str">
        <f>[1]!s_info_city(A580)</f>
        <v>石家庄市</v>
      </c>
      <c r="AE580" s="6" t="str">
        <f>[1]!s_info_province(A580)</f>
        <v>河北省</v>
      </c>
      <c r="AF580">
        <v>114.502461</v>
      </c>
      <c r="AG580">
        <v>38.045473999999999</v>
      </c>
    </row>
    <row r="581" spans="1:33" x14ac:dyDescent="0.3">
      <c r="A581" s="12" t="s">
        <v>1773</v>
      </c>
      <c r="B581" s="12" t="s">
        <v>1774</v>
      </c>
      <c r="C581" s="16" t="str">
        <f>[1]!s_info_mkt(A581)</f>
        <v>科创板</v>
      </c>
      <c r="D581" s="16" t="str">
        <f>[1]!s_ipo_listeddate(A581)</f>
        <v>2021-07-08</v>
      </c>
      <c r="E581" s="16" t="str">
        <f>[1]!lastradeday_s("000002","")</f>
        <v>2026-06-22</v>
      </c>
      <c r="F581" s="16" t="str">
        <f>[1]!s_info_industry_csrc2023(A581,"",3)</f>
        <v>专用设备制造业</v>
      </c>
      <c r="G581" s="16" t="str">
        <f>[1]!s_info_industry_csrc2023(A581,"",1)</f>
        <v>制造业</v>
      </c>
      <c r="H581" s="16">
        <f>[1]!s_is(A581,83,"FY","YTD","20251231",1,"",100000000)</f>
        <v>23.025047166500002</v>
      </c>
      <c r="I581" s="16">
        <f>[1]!s_is(A581,83,"FY","YTD","20241231",1,"",100000000)</f>
        <v>17.903561510899998</v>
      </c>
      <c r="J581" s="16">
        <f t="shared" si="27"/>
        <v>0.2860596006264986</v>
      </c>
      <c r="K581" s="16">
        <f>[1]!s_is(A581,61,"FY","YTD","20251231",1,"",100000000)</f>
        <v>5.2828551243000001</v>
      </c>
      <c r="L581" s="16">
        <f>[1]!s_is(A581,61,"FY","YTD","20241231",1,"",100000000)</f>
        <v>4.1439522531000001</v>
      </c>
      <c r="M581" s="16">
        <f t="shared" si="28"/>
        <v>0.27483494056863511</v>
      </c>
      <c r="N581" s="16">
        <f>[1]!s_fa_roe(A581,"20251231")</f>
        <v>15.7203</v>
      </c>
      <c r="O581" s="16">
        <f>[1]!s_stmnote_rdexp(A581,"20251231",1,10000)</f>
        <v>12046.760504</v>
      </c>
      <c r="P581" s="20">
        <f t="shared" si="29"/>
        <v>5.2320242459816896E-2</v>
      </c>
      <c r="Q581" s="16">
        <f>[1]!s_margin_tradingbalance(A581,"",10000)</f>
        <v>17421.145100000002</v>
      </c>
      <c r="R581" s="16">
        <f>[1]!s_margin_seclendingbalance(A581,"",10000)</f>
        <v>268.92430000000002</v>
      </c>
      <c r="S581" s="17">
        <f>[1]!s_val_ev(A581,"",100000000)</f>
        <v>94.400123235899997</v>
      </c>
      <c r="T581" s="17">
        <f>[1]!share_freesharesmv(A581,"",100000000)</f>
        <v>49.884948186599999</v>
      </c>
      <c r="U581" s="17">
        <f>[1]!s_dq_amount_btin(A581,E581,100000000)</f>
        <v>1.0963947999999999</v>
      </c>
      <c r="V581" s="17">
        <f>[1]!s_dq_turn(A581,E581)</f>
        <v>1.1774713408184279</v>
      </c>
      <c r="W581" s="2">
        <f>[1]!s_pq_amount(A581,"20260101","",100000000)</f>
        <v>148.79242737999999</v>
      </c>
      <c r="X581" s="2">
        <f>[1]!s_pq_avgamount(A581,"20260101","",100000000)</f>
        <v>1.3526584307272727</v>
      </c>
      <c r="Y581" s="17">
        <f>[1]!s_ipo_dilutedpe(A581)</f>
        <v>14.48</v>
      </c>
      <c r="Z581" s="12">
        <f>[1]!s_ipo_collection_total(A581,100000000)</f>
        <v>5.7531999999999996</v>
      </c>
      <c r="AA581" s="2">
        <f>[1]!s_val_pe_ttm(A581,E581)</f>
        <v>20.454389572143555</v>
      </c>
      <c r="AB581" s="5">
        <f>[1]!s_info_zjtxornot1(A581,"")</f>
        <v>0</v>
      </c>
      <c r="AC581" s="22" t="str">
        <f>[1]!s_info_nature1(A581,"")</f>
        <v>民营企业</v>
      </c>
      <c r="AD581" s="6" t="str">
        <f>[1]!s_info_city(A581)</f>
        <v>杭州市</v>
      </c>
      <c r="AE581" s="6" t="str">
        <f>[1]!s_info_province(A581)</f>
        <v>浙江省</v>
      </c>
      <c r="AF581">
        <v>120.153576</v>
      </c>
      <c r="AG581">
        <v>30.287458999999998</v>
      </c>
    </row>
    <row r="582" spans="1:33" x14ac:dyDescent="0.3">
      <c r="A582" s="12" t="s">
        <v>1775</v>
      </c>
      <c r="B582" s="12" t="s">
        <v>1776</v>
      </c>
      <c r="C582" s="16" t="str">
        <f>[1]!s_info_mkt(A582)</f>
        <v>科创板</v>
      </c>
      <c r="D582" s="16" t="str">
        <f>[1]!s_ipo_listeddate(A582)</f>
        <v>2021-12-10</v>
      </c>
      <c r="E582" s="16" t="str">
        <f>[1]!lastradeday_s("000002","")</f>
        <v>2026-06-22</v>
      </c>
      <c r="F582" s="16" t="str">
        <f>[1]!s_info_industry_csrc2023(A582,"",3)</f>
        <v>医药制造业</v>
      </c>
      <c r="G582" s="16" t="str">
        <f>[1]!s_info_industry_csrc2023(A582,"",1)</f>
        <v>制造业</v>
      </c>
      <c r="H582" s="16">
        <f>[1]!s_is(A582,83,"FY","YTD","20251231",1,"",100000000)</f>
        <v>8.0113555829000003</v>
      </c>
      <c r="I582" s="16">
        <f>[1]!s_is(A582,83,"FY","YTD","20241231",1,"",100000000)</f>
        <v>3.5990062105999998</v>
      </c>
      <c r="J582" s="16">
        <f t="shared" si="27"/>
        <v>1.2259910414448565</v>
      </c>
      <c r="K582" s="16">
        <f>[1]!s_is(A582,61,"FY","YTD","20251231",1,"",100000000)</f>
        <v>-7.6404949271000007</v>
      </c>
      <c r="L582" s="16">
        <f>[1]!s_is(A582,61,"FY","YTD","20241231",1,"",100000000)</f>
        <v>-8.4595628593000001</v>
      </c>
      <c r="M582" s="16">
        <f t="shared" si="28"/>
        <v>9.6821543361375828E-2</v>
      </c>
      <c r="N582" s="16">
        <f>[1]!s_fa_roe(A582,"20251231")</f>
        <v>-102.72150000000001</v>
      </c>
      <c r="O582" s="16">
        <f>[1]!s_stmnote_rdexp(A582,"20251231",1,10000)</f>
        <v>85560.876566999999</v>
      </c>
      <c r="P582" s="20">
        <f t="shared" si="29"/>
        <v>1.0679949938762814</v>
      </c>
      <c r="Q582" s="16">
        <f>[1]!s_margin_tradingbalance(A582,"",10000)</f>
        <v>29905.623200000002</v>
      </c>
      <c r="R582" s="16">
        <f>[1]!s_margin_seclendingbalance(A582,"",10000)</f>
        <v>112.4679</v>
      </c>
      <c r="S582" s="17">
        <f>[1]!s_val_ev(A582,"",100000000)</f>
        <v>174.85584000780003</v>
      </c>
      <c r="T582" s="17">
        <f>[1]!share_freesharesmv(A582,"",100000000)</f>
        <v>67.943539702500004</v>
      </c>
      <c r="U582" s="17">
        <f>[1]!s_dq_amount_btin(A582,E582,100000000)</f>
        <v>2.1798621200000001</v>
      </c>
      <c r="V582" s="17">
        <f>[1]!s_dq_turn(A582,E582)</f>
        <v>1.289275653789</v>
      </c>
      <c r="W582" s="2">
        <f>[1]!s_pq_amount(A582,"20260101","",100000000)</f>
        <v>238.42176233999999</v>
      </c>
      <c r="X582" s="2">
        <f>[1]!s_pq_avgamount(A582,"20260101","",100000000)</f>
        <v>2.1674705667272729</v>
      </c>
      <c r="Y582" s="17">
        <f>[1]!s_ipo_dilutedpe(A582)</f>
        <v>0</v>
      </c>
      <c r="Z582" s="12">
        <f>[1]!s_ipo_collection_total(A582,100000000)</f>
        <v>21.032052579999998</v>
      </c>
      <c r="AA582" s="2">
        <f>[1]!s_val_pe_ttm(A582,E582)</f>
        <v>-26.211593627929688</v>
      </c>
      <c r="AB582" s="5">
        <f>[1]!s_info_zjtxornot1(A582,"")</f>
        <v>1</v>
      </c>
      <c r="AC582" s="22" t="str">
        <f>[1]!s_info_nature1(A582,"")</f>
        <v>公众企业</v>
      </c>
      <c r="AD582" s="6" t="str">
        <f>[1]!s_info_city(A582)</f>
        <v>无锡市</v>
      </c>
      <c r="AE582" s="6" t="str">
        <f>[1]!s_info_province(A582)</f>
        <v>江苏省</v>
      </c>
      <c r="AF582">
        <v>120.301663</v>
      </c>
      <c r="AG582">
        <v>31.574729000000001</v>
      </c>
    </row>
    <row r="583" spans="1:33" x14ac:dyDescent="0.3">
      <c r="A583" s="12" t="s">
        <v>1777</v>
      </c>
      <c r="B583" s="12" t="s">
        <v>1778</v>
      </c>
      <c r="C583" s="16" t="str">
        <f>[1]!s_info_mkt(A583)</f>
        <v>主板</v>
      </c>
      <c r="D583" s="16" t="str">
        <f>[1]!s_ipo_listeddate(A583)</f>
        <v>2002-06-06</v>
      </c>
      <c r="E583" s="16" t="str">
        <f>[1]!lastradeday_s("000002","")</f>
        <v>2026-06-22</v>
      </c>
      <c r="F583" s="16" t="str">
        <f>[1]!s_info_industry_csrc2023(A583,"",3)</f>
        <v>电气机械和器材制造业</v>
      </c>
      <c r="G583" s="16" t="str">
        <f>[1]!s_info_industry_csrc2023(A583,"",1)</f>
        <v>制造业</v>
      </c>
      <c r="H583" s="16">
        <f>[1]!s_is(A583,83,"FY","YTD","20251231",1,"",100000000)</f>
        <v>154.53535256180001</v>
      </c>
      <c r="I583" s="16">
        <f>[1]!s_is(A583,83,"FY","YTD","20241231",1,"",100000000)</f>
        <v>162.47040360899999</v>
      </c>
      <c r="J583" s="16">
        <f t="shared" si="27"/>
        <v>-4.8839978672647444E-2</v>
      </c>
      <c r="K583" s="16">
        <f>[1]!s_is(A583,61,"FY","YTD","20251231",1,"",100000000)</f>
        <v>11.261554309300001</v>
      </c>
      <c r="L583" s="16">
        <f>[1]!s_is(A583,61,"FY","YTD","20241231",1,"",100000000)</f>
        <v>7.9282517651999997</v>
      </c>
      <c r="M583" s="16">
        <f t="shared" si="28"/>
        <v>0.42043348809015962</v>
      </c>
      <c r="N583" s="16">
        <f>[1]!s_fa_roe(A583,"20251231")</f>
        <v>10.7262</v>
      </c>
      <c r="O583" s="16">
        <f>[1]!s_stmnote_rdexp(A583,"20251231",1,10000)</f>
        <v>89471.911275999999</v>
      </c>
      <c r="P583" s="20">
        <f t="shared" si="29"/>
        <v>5.7897374156000589E-2</v>
      </c>
      <c r="Q583" s="16">
        <f>[1]!s_margin_tradingbalance(A583,"",10000)</f>
        <v>250163.84830000001</v>
      </c>
      <c r="R583" s="16">
        <f>[1]!s_margin_seclendingbalance(A583,"",10000)</f>
        <v>1498.1876999999999</v>
      </c>
      <c r="S583" s="17">
        <f>[1]!s_val_ev(A583,"",100000000)</f>
        <v>559.86291594240004</v>
      </c>
      <c r="T583" s="17">
        <f>[1]!share_freesharesmv(A583,"",100000000)</f>
        <v>340.78642232320004</v>
      </c>
      <c r="U583" s="17">
        <f>[1]!s_dq_amount_btin(A583,E583,100000000)</f>
        <v>17.24147219</v>
      </c>
      <c r="V583" s="17">
        <f>[1]!s_dq_turn(A583,E583)</f>
        <v>3.136932726746354</v>
      </c>
      <c r="W583" s="2">
        <f>[1]!s_pq_amount(A583,"20260101","",100000000)</f>
        <v>2528.63158406</v>
      </c>
      <c r="X583" s="2">
        <f>[1]!s_pq_avgamount(A583,"20260101","",100000000)</f>
        <v>22.987559855090907</v>
      </c>
      <c r="Y583" s="17">
        <f>[1]!s_ipo_dilutedpe(A583)</f>
        <v>20</v>
      </c>
      <c r="Z583" s="12">
        <f>[1]!s_ipo_collection_total(A583,100000000)</f>
        <v>2.8980000000000001</v>
      </c>
      <c r="AA583" s="2">
        <f>[1]!s_val_pe_ttm(A583,E583)</f>
        <v>49.368949890136719</v>
      </c>
      <c r="AB583" s="5">
        <f>[1]!s_info_zjtxornot1(A583,"")</f>
        <v>1</v>
      </c>
      <c r="AC583" s="22" t="str">
        <f>[1]!s_info_nature1(A583,"")</f>
        <v>民营企业</v>
      </c>
      <c r="AD583" s="6" t="str">
        <f>[1]!s_info_city(A583)</f>
        <v>绍兴市</v>
      </c>
      <c r="AE583" s="6" t="str">
        <f>[1]!s_info_province(A583)</f>
        <v>浙江省</v>
      </c>
      <c r="AF583">
        <v>120.582112</v>
      </c>
      <c r="AG583">
        <v>29.997116999999999</v>
      </c>
    </row>
    <row r="584" spans="1:33" x14ac:dyDescent="0.3">
      <c r="A584" s="12" t="s">
        <v>1779</v>
      </c>
      <c r="B584" s="12" t="s">
        <v>1780</v>
      </c>
      <c r="C584" s="16" t="str">
        <f>[1]!s_info_mkt(A584)</f>
        <v>创业板</v>
      </c>
      <c r="D584" s="16" t="str">
        <f>[1]!s_ipo_listeddate(A584)</f>
        <v>2022-04-11</v>
      </c>
      <c r="E584" s="16" t="str">
        <f>[1]!lastradeday_s("000002","")</f>
        <v>2026-06-22</v>
      </c>
      <c r="F584" s="16" t="str">
        <f>[1]!s_info_industry_csrc2023(A584,"",3)</f>
        <v>通用设备制造业</v>
      </c>
      <c r="G584" s="16" t="str">
        <f>[1]!s_info_industry_csrc2023(A584,"",1)</f>
        <v>制造业</v>
      </c>
      <c r="H584" s="16">
        <f>[1]!s_is(A584,83,"FY","YTD","20251231",1,"",100000000)</f>
        <v>8.050783258200001</v>
      </c>
      <c r="I584" s="16">
        <f>[1]!s_is(A584,83,"FY","YTD","20241231",1,"",100000000)</f>
        <v>9.1469686047999996</v>
      </c>
      <c r="J584" s="16">
        <f t="shared" si="27"/>
        <v>-0.11984138067608108</v>
      </c>
      <c r="K584" s="16">
        <f>[1]!s_is(A584,61,"FY","YTD","20251231",1,"",100000000)</f>
        <v>0.60629185909999994</v>
      </c>
      <c r="L584" s="16">
        <f>[1]!s_is(A584,61,"FY","YTD","20241231",1,"",100000000)</f>
        <v>0.75867017370000001</v>
      </c>
      <c r="M584" s="16">
        <f t="shared" si="28"/>
        <v>-0.20084922260335863</v>
      </c>
      <c r="N584" s="16">
        <f>[1]!s_fa_roe(A584,"20251231")</f>
        <v>2.9214000000000002</v>
      </c>
      <c r="O584" s="16">
        <f>[1]!s_stmnote_rdexp(A584,"20251231",1,10000)</f>
        <v>2383.7371039999998</v>
      </c>
      <c r="P584" s="20">
        <f t="shared" si="29"/>
        <v>2.9608760136128138E-2</v>
      </c>
      <c r="Q584" s="16">
        <f>[1]!s_margin_tradingbalance(A584,"",10000)</f>
        <v>6511.4881999999998</v>
      </c>
      <c r="R584" s="16">
        <f>[1]!s_margin_seclendingbalance(A584,"",10000)</f>
        <v>33.310899999999997</v>
      </c>
      <c r="S584" s="17">
        <f>[1]!s_val_ev(A584,"",100000000)</f>
        <v>33.952923689999999</v>
      </c>
      <c r="T584" s="17">
        <f>[1]!share_freesharesmv(A584,"",100000000)</f>
        <v>11.197552049600001</v>
      </c>
      <c r="U584" s="17">
        <f>[1]!s_dq_amount_btin(A584,E584,100000000)</f>
        <v>0.90401430999999999</v>
      </c>
      <c r="V584" s="17">
        <f>[1]!s_dq_turn(A584,E584)</f>
        <v>2.6864924063989202</v>
      </c>
      <c r="W584" s="2">
        <f>[1]!s_pq_amount(A584,"20260101","",100000000)</f>
        <v>51.010022380000002</v>
      </c>
      <c r="X584" s="2">
        <f>[1]!s_pq_avgamount(A584,"20260101","",100000000)</f>
        <v>0.4637274761818182</v>
      </c>
      <c r="Y584" s="17">
        <f>[1]!s_ipo_dilutedpe(A584)</f>
        <v>46.52</v>
      </c>
      <c r="Z584" s="12">
        <f>[1]!s_ipo_collection_total(A584,100000000)</f>
        <v>12.9444</v>
      </c>
      <c r="AA584" s="2">
        <f>[1]!s_val_pe_ttm(A584,E584)</f>
        <v>73.954994201660156</v>
      </c>
      <c r="AB584" s="5">
        <f>[1]!s_info_zjtxornot1(A584,"")</f>
        <v>1</v>
      </c>
      <c r="AC584" s="22" t="str">
        <f>[1]!s_info_nature1(A584,"")</f>
        <v>外资企业</v>
      </c>
      <c r="AD584" s="6" t="str">
        <f>[1]!s_info_city(A584)</f>
        <v>上海市</v>
      </c>
      <c r="AE584" s="6" t="str">
        <f>[1]!s_info_province(A584)</f>
        <v>上海</v>
      </c>
      <c r="AF584">
        <v>121.472644</v>
      </c>
      <c r="AG584">
        <v>31.231705999999999</v>
      </c>
    </row>
    <row r="585" spans="1:33" x14ac:dyDescent="0.3">
      <c r="A585" s="12" t="s">
        <v>1781</v>
      </c>
      <c r="B585" s="12" t="s">
        <v>1782</v>
      </c>
      <c r="C585" s="16" t="str">
        <f>[1]!s_info_mkt(A585)</f>
        <v>创业板</v>
      </c>
      <c r="D585" s="16" t="str">
        <f>[1]!s_ipo_listeddate(A585)</f>
        <v>2022-11-21</v>
      </c>
      <c r="E585" s="16" t="str">
        <f>[1]!lastradeday_s("000002","")</f>
        <v>2026-06-22</v>
      </c>
      <c r="F585" s="16" t="str">
        <f>[1]!s_info_industry_csrc2023(A585,"",3)</f>
        <v>计算机、通信和其他电子设备制造业</v>
      </c>
      <c r="G585" s="16" t="str">
        <f>[1]!s_info_industry_csrc2023(A585,"",1)</f>
        <v>制造业</v>
      </c>
      <c r="H585" s="16">
        <f>[1]!s_is(A585,83,"FY","YTD","20251231",1,"",100000000)</f>
        <v>143.16257889600001</v>
      </c>
      <c r="I585" s="16">
        <f>[1]!s_is(A585,83,"FY","YTD","20241231",1,"",100000000)</f>
        <v>116.9876474891</v>
      </c>
      <c r="J585" s="16">
        <f t="shared" si="27"/>
        <v>0.22374098435767587</v>
      </c>
      <c r="K585" s="16">
        <f>[1]!s_is(A585,61,"FY","YTD","20251231",1,"",100000000)</f>
        <v>6.9635004861000001</v>
      </c>
      <c r="L585" s="16">
        <f>[1]!s_is(A585,61,"FY","YTD","20241231",1,"",100000000)</f>
        <v>5.7408185446000006</v>
      </c>
      <c r="M585" s="16">
        <f t="shared" si="28"/>
        <v>0.21298041942992493</v>
      </c>
      <c r="N585" s="16">
        <f>[1]!s_fa_roe(A585,"20251231")</f>
        <v>14.5619</v>
      </c>
      <c r="O585" s="16">
        <f>[1]!s_stmnote_rdexp(A585,"20251231",1,10000)</f>
        <v>208571.49916900002</v>
      </c>
      <c r="P585" s="20">
        <f t="shared" si="29"/>
        <v>0.14568855966230959</v>
      </c>
      <c r="Q585" s="16">
        <f>[1]!s_margin_tradingbalance(A585,"",10000)</f>
        <v>41239.624400000001</v>
      </c>
      <c r="R585" s="16">
        <f>[1]!s_margin_seclendingbalance(A585,"",10000)</f>
        <v>113.28019999999999</v>
      </c>
      <c r="S585" s="17">
        <f>[1]!s_val_ev(A585,"",100000000)</f>
        <v>750.36818138939998</v>
      </c>
      <c r="T585" s="17">
        <f>[1]!share_freesharesmv(A585,"",100000000)</f>
        <v>90.044181389399981</v>
      </c>
      <c r="U585" s="17">
        <f>[1]!s_dq_amount_btin(A585,E585,100000000)</f>
        <v>8.5797420100000004</v>
      </c>
      <c r="V585" s="17">
        <f>[1]!s_dq_turn(A585,E585)</f>
        <v>1.1462360088182573</v>
      </c>
      <c r="W585" s="2">
        <f>[1]!s_pq_amount(A585,"20260101","",100000000)</f>
        <v>1016.23864785</v>
      </c>
      <c r="X585" s="2">
        <f>[1]!s_pq_avgamount(A585,"20260101","",100000000)</f>
        <v>9.2385331622727271</v>
      </c>
      <c r="Y585" s="17">
        <f>[1]!s_ipo_dilutedpe(A585)</f>
        <v>44.97</v>
      </c>
      <c r="Z585" s="12">
        <f>[1]!s_ipo_collection_total(A585,100000000)</f>
        <v>22.077272668400003</v>
      </c>
      <c r="AA585" s="2">
        <f>[1]!s_val_pe_ttm(A585,E585)</f>
        <v>105.38901519775391</v>
      </c>
      <c r="AB585" s="5">
        <f>[1]!s_info_zjtxornot1(A585,"")</f>
        <v>0</v>
      </c>
      <c r="AC585" s="22" t="str">
        <f>[1]!s_info_nature1(A585,"")</f>
        <v>地方国有企业</v>
      </c>
      <c r="AD585" s="6" t="str">
        <f>[1]!s_info_city(A585)</f>
        <v>福州市</v>
      </c>
      <c r="AE585" s="6" t="str">
        <f>[1]!s_info_province(A585)</f>
        <v>福建省</v>
      </c>
      <c r="AF585">
        <v>119.30623900000001</v>
      </c>
      <c r="AG585">
        <v>26.075302000000001</v>
      </c>
    </row>
    <row r="586" spans="1:33" x14ac:dyDescent="0.3">
      <c r="A586" s="12" t="s">
        <v>1783</v>
      </c>
      <c r="B586" s="12" t="s">
        <v>1784</v>
      </c>
      <c r="C586" s="16" t="str">
        <f>[1]!s_info_mkt(A586)</f>
        <v>主板</v>
      </c>
      <c r="D586" s="16" t="str">
        <f>[1]!s_ipo_listeddate(A586)</f>
        <v>2017-09-04</v>
      </c>
      <c r="E586" s="16" t="str">
        <f>[1]!lastradeday_s("000002","")</f>
        <v>2026-06-22</v>
      </c>
      <c r="F586" s="16" t="str">
        <f>[1]!s_info_industry_csrc2023(A586,"",3)</f>
        <v>铁路、船舶、航空航天和其他运输设备制造业</v>
      </c>
      <c r="G586" s="16" t="str">
        <f>[1]!s_info_industry_csrc2023(A586,"",1)</f>
        <v>制造业</v>
      </c>
      <c r="H586" s="16">
        <f>[1]!s_is(A586,83,"FY","YTD","20251231",1,"",100000000)</f>
        <v>8.3470757077000002</v>
      </c>
      <c r="I586" s="16">
        <f>[1]!s_is(A586,83,"FY","YTD","20241231",1,"",100000000)</f>
        <v>6.6771836465999996</v>
      </c>
      <c r="J586" s="16">
        <f t="shared" si="27"/>
        <v>0.25008928157162558</v>
      </c>
      <c r="K586" s="16">
        <f>[1]!s_is(A586,61,"FY","YTD","20251231",1,"",100000000)</f>
        <v>1.3443239104</v>
      </c>
      <c r="L586" s="16">
        <f>[1]!s_is(A586,61,"FY","YTD","20241231",1,"",100000000)</f>
        <v>0.7539077475</v>
      </c>
      <c r="M586" s="16">
        <f t="shared" si="28"/>
        <v>0.78314112682599801</v>
      </c>
      <c r="N586" s="16">
        <f>[1]!s_fa_roe(A586,"20251231")</f>
        <v>13.2822</v>
      </c>
      <c r="O586" s="16">
        <f>[1]!s_stmnote_rdexp(A586,"20251231",1,10000)</f>
        <v>3075.1611780000003</v>
      </c>
      <c r="P586" s="20">
        <f t="shared" si="29"/>
        <v>3.6841179901641832E-2</v>
      </c>
      <c r="Q586" s="16">
        <f>[1]!s_margin_tradingbalance(A586,"",10000)</f>
        <v>0</v>
      </c>
      <c r="R586" s="16">
        <f>[1]!s_margin_seclendingbalance(A586,"",10000)</f>
        <v>0</v>
      </c>
      <c r="S586" s="17">
        <f>[1]!s_val_ev(A586,"",100000000)</f>
        <v>43.528048576800003</v>
      </c>
      <c r="T586" s="17">
        <f>[1]!share_freesharesmv(A586,"",100000000)</f>
        <v>20.598126454799999</v>
      </c>
      <c r="U586" s="17">
        <f>[1]!s_dq_amount_btin(A586,E586,100000000)</f>
        <v>4.5944574899999999</v>
      </c>
      <c r="V586" s="17">
        <f>[1]!s_dq_turn(A586,E586)</f>
        <v>10.465586853856953</v>
      </c>
      <c r="W586" s="2">
        <f>[1]!s_pq_amount(A586,"20260101","",100000000)</f>
        <v>150.55584403</v>
      </c>
      <c r="X586" s="2">
        <f>[1]!s_pq_avgamount(A586,"20260101","",100000000)</f>
        <v>1.3686894911818182</v>
      </c>
      <c r="Y586" s="17">
        <f>[1]!s_ipo_dilutedpe(A586)</f>
        <v>22.98</v>
      </c>
      <c r="Z586" s="12">
        <f>[1]!s_ipo_collection_total(A586,100000000)</f>
        <v>4.1485500000000002</v>
      </c>
      <c r="AA586" s="2">
        <f>[1]!s_val_pe_ttm(A586,E586)</f>
        <v>31.472341537475586</v>
      </c>
      <c r="AB586" s="5">
        <f>[1]!s_info_zjtxornot1(A586,"")</f>
        <v>1</v>
      </c>
      <c r="AC586" s="22" t="str">
        <f>[1]!s_info_nature1(A586,"")</f>
        <v>民营企业</v>
      </c>
      <c r="AD586" s="6" t="str">
        <f>[1]!s_info_city(A586)</f>
        <v>台州市</v>
      </c>
      <c r="AE586" s="6" t="str">
        <f>[1]!s_info_province(A586)</f>
        <v>浙江省</v>
      </c>
      <c r="AF586">
        <v>121.42859900000001</v>
      </c>
      <c r="AG586">
        <v>28.661377999999999</v>
      </c>
    </row>
    <row r="587" spans="1:33" x14ac:dyDescent="0.3">
      <c r="A587" s="12" t="s">
        <v>1785</v>
      </c>
      <c r="B587" s="12" t="s">
        <v>1786</v>
      </c>
      <c r="C587" s="16" t="str">
        <f>[1]!s_info_mkt(A587)</f>
        <v>创业板</v>
      </c>
      <c r="D587" s="16" t="str">
        <f>[1]!s_ipo_listeddate(A587)</f>
        <v>2020-12-22</v>
      </c>
      <c r="E587" s="16" t="str">
        <f>[1]!lastradeday_s("000002","")</f>
        <v>2026-06-22</v>
      </c>
      <c r="F587" s="16" t="str">
        <f>[1]!s_info_industry_csrc2023(A587,"",3)</f>
        <v>互联网和相关服务</v>
      </c>
      <c r="G587" s="16" t="str">
        <f>[1]!s_info_industry_csrc2023(A587,"",1)</f>
        <v>信息传输、软件和信息技术服务业</v>
      </c>
      <c r="H587" s="16">
        <f>[1]!s_is(A587,83,"FY","YTD","20251231",1,"",100000000)</f>
        <v>5.5295468246000006</v>
      </c>
      <c r="I587" s="16">
        <f>[1]!s_is(A587,83,"FY","YTD","20241231",1,"",100000000)</f>
        <v>6.0136096245000008</v>
      </c>
      <c r="J587" s="16">
        <f t="shared" si="27"/>
        <v>-8.049454988363125E-2</v>
      </c>
      <c r="K587" s="16">
        <f>[1]!s_is(A587,61,"FY","YTD","20251231",1,"",100000000)</f>
        <v>0.21143107170000003</v>
      </c>
      <c r="L587" s="16">
        <f>[1]!s_is(A587,61,"FY","YTD","20241231",1,"",100000000)</f>
        <v>0.18303031610000001</v>
      </c>
      <c r="M587" s="16">
        <f t="shared" si="28"/>
        <v>0.15516968011180757</v>
      </c>
      <c r="N587" s="16">
        <f>[1]!s_fa_roe(A587,"20251231")</f>
        <v>2.5802999999999998</v>
      </c>
      <c r="O587" s="16">
        <f>[1]!s_stmnote_rdexp(A587,"20251231",1,10000)</f>
        <v>5217.422536</v>
      </c>
      <c r="P587" s="20">
        <f t="shared" si="29"/>
        <v>9.4355336910948773E-2</v>
      </c>
      <c r="Q587" s="16">
        <f>[1]!s_margin_tradingbalance(A587,"",10000)</f>
        <v>17031.752100000002</v>
      </c>
      <c r="R587" s="16">
        <f>[1]!s_margin_seclendingbalance(A587,"",10000)</f>
        <v>0.75680000000000003</v>
      </c>
      <c r="S587" s="17">
        <f>[1]!s_val_ev(A587,"",100000000)</f>
        <v>58.820380533100007</v>
      </c>
      <c r="T587" s="17">
        <f>[1]!share_freesharesmv(A587,"",100000000)</f>
        <v>31.021212417099999</v>
      </c>
      <c r="U587" s="17">
        <f>[1]!s_dq_amount_btin(A587,E587,100000000)</f>
        <v>4.2545749199999996</v>
      </c>
      <c r="V587" s="17">
        <f>[1]!s_dq_turn(A587,E587)</f>
        <v>11.57178138733387</v>
      </c>
      <c r="W587" s="2">
        <f>[1]!s_pq_amount(A587,"20260101","",100000000)</f>
        <v>412.99834701999998</v>
      </c>
      <c r="X587" s="2">
        <f>[1]!s_pq_avgamount(A587,"20260101","",100000000)</f>
        <v>3.7545304274545455</v>
      </c>
      <c r="Y587" s="17">
        <f>[1]!s_ipo_dilutedpe(A587)</f>
        <v>34.72</v>
      </c>
      <c r="Z587" s="12">
        <f>[1]!s_ipo_collection_total(A587,100000000)</f>
        <v>5.932042</v>
      </c>
      <c r="AA587" s="2">
        <f>[1]!s_val_pe_ttm(A587,E587)</f>
        <v>197.99325561523438</v>
      </c>
      <c r="AB587" s="5">
        <f>[1]!s_info_zjtxornot1(A587,"")</f>
        <v>0</v>
      </c>
      <c r="AC587" s="22" t="str">
        <f>[1]!s_info_nature1(A587,"")</f>
        <v>民营企业</v>
      </c>
      <c r="AD587" s="6" t="str">
        <f>[1]!s_info_city(A587)</f>
        <v>深圳市</v>
      </c>
      <c r="AE587" s="6" t="str">
        <f>[1]!s_info_province(A587)</f>
        <v>广东省</v>
      </c>
      <c r="AF587">
        <v>114.085947</v>
      </c>
      <c r="AG587">
        <v>22.547000000000001</v>
      </c>
    </row>
    <row r="588" spans="1:33" x14ac:dyDescent="0.3">
      <c r="A588" s="12" t="s">
        <v>1787</v>
      </c>
      <c r="B588" s="12" t="s">
        <v>1788</v>
      </c>
      <c r="C588" s="16" t="str">
        <f>[1]!s_info_mkt(A588)</f>
        <v>主板</v>
      </c>
      <c r="D588" s="16" t="str">
        <f>[1]!s_ipo_listeddate(A588)</f>
        <v>2001-03-19</v>
      </c>
      <c r="E588" s="16" t="str">
        <f>[1]!lastradeday_s("000002","")</f>
        <v>2026-06-22</v>
      </c>
      <c r="F588" s="16" t="str">
        <f>[1]!s_info_industry_csrc2023(A588,"",3)</f>
        <v>医药制造业</v>
      </c>
      <c r="G588" s="16" t="str">
        <f>[1]!s_info_industry_csrc2023(A588,"",1)</f>
        <v>制造业</v>
      </c>
      <c r="H588" s="16">
        <f>[1]!s_is(A588,83,"FY","YTD","20251231",1,"",100000000)</f>
        <v>52.522150582600005</v>
      </c>
      <c r="I588" s="16">
        <f>[1]!s_is(A588,83,"FY","YTD","20241231",1,"",100000000)</f>
        <v>51.891371996499998</v>
      </c>
      <c r="J588" s="16">
        <f t="shared" si="27"/>
        <v>1.2155750789216935E-2</v>
      </c>
      <c r="K588" s="16">
        <f>[1]!s_is(A588,61,"FY","YTD","20251231",1,"",100000000)</f>
        <v>0.1032799777</v>
      </c>
      <c r="L588" s="16">
        <f>[1]!s_is(A588,61,"FY","YTD","20241231",1,"",100000000)</f>
        <v>8.5736627300000007E-2</v>
      </c>
      <c r="M588" s="16">
        <f t="shared" si="28"/>
        <v>0.20461908699317344</v>
      </c>
      <c r="N588" s="16">
        <f>[1]!s_fa_roe(A588,"20251231")</f>
        <v>0.14280000000000001</v>
      </c>
      <c r="O588" s="16">
        <f>[1]!s_stmnote_rdexp(A588,"20251231",1,10000)</f>
        <v>4533.0399340000004</v>
      </c>
      <c r="P588" s="20">
        <f t="shared" si="29"/>
        <v>8.6307203412606358E-3</v>
      </c>
      <c r="Q588" s="16">
        <f>[1]!s_margin_tradingbalance(A588,"",10000)</f>
        <v>55783.326999999997</v>
      </c>
      <c r="R588" s="16">
        <f>[1]!s_margin_seclendingbalance(A588,"",10000)</f>
        <v>21.5871</v>
      </c>
      <c r="S588" s="17">
        <f>[1]!s_val_ev(A588,"",100000000)</f>
        <v>186.69010531500001</v>
      </c>
      <c r="T588" s="17">
        <f>[1]!share_freesharesmv(A588,"",100000000)</f>
        <v>139.22466840000001</v>
      </c>
      <c r="U588" s="17">
        <f>[1]!s_dq_amount_btin(A588,E588,100000000)</f>
        <v>4.8503445799999998</v>
      </c>
      <c r="V588" s="17">
        <f>[1]!s_dq_turn(A588,E588)</f>
        <v>2.6120751670142583</v>
      </c>
      <c r="W588" s="2">
        <f>[1]!s_pq_amount(A588,"20260101","",100000000)</f>
        <v>356.58968470999997</v>
      </c>
      <c r="X588" s="2">
        <f>[1]!s_pq_avgamount(A588,"20260101","",100000000)</f>
        <v>3.2417244064545452</v>
      </c>
      <c r="Y588" s="17">
        <f>[1]!s_ipo_dilutedpe(A588)</f>
        <v>30.83</v>
      </c>
      <c r="Z588" s="12">
        <f>[1]!s_ipo_collection_total(A588,100000000)</f>
        <v>2.2625999999999999</v>
      </c>
      <c r="AA588" s="2">
        <f>[1]!s_val_pe_ttm(A588,E588)</f>
        <v>-1266.4110107421875</v>
      </c>
      <c r="AB588" s="5">
        <f>[1]!s_info_zjtxornot1(A588,"")</f>
        <v>0</v>
      </c>
      <c r="AC588" s="22" t="str">
        <f>[1]!s_info_nature1(A588,"")</f>
        <v>公众企业</v>
      </c>
      <c r="AD588" s="6" t="str">
        <f>[1]!s_info_city(A588)</f>
        <v>普宁市</v>
      </c>
      <c r="AE588" s="6" t="str">
        <f>[1]!s_info_province(A588)</f>
        <v>广东省</v>
      </c>
      <c r="AF588">
        <v>116.078166</v>
      </c>
      <c r="AG588">
        <v>23.288954</v>
      </c>
    </row>
    <row r="589" spans="1:33" x14ac:dyDescent="0.3">
      <c r="A589" s="12" t="s">
        <v>1789</v>
      </c>
      <c r="B589" s="12" t="s">
        <v>1790</v>
      </c>
      <c r="C589" s="16" t="str">
        <f>[1]!s_info_mkt(A589)</f>
        <v>主板</v>
      </c>
      <c r="D589" s="16" t="str">
        <f>[1]!s_ipo_listeddate(A589)</f>
        <v>2020-12-18</v>
      </c>
      <c r="E589" s="16" t="str">
        <f>[1]!lastradeday_s("000002","")</f>
        <v>2026-06-22</v>
      </c>
      <c r="F589" s="16" t="str">
        <f>[1]!s_info_industry_csrc2023(A589,"",3)</f>
        <v>计算机、通信和其他电子设备制造业</v>
      </c>
      <c r="G589" s="16" t="str">
        <f>[1]!s_info_industry_csrc2023(A589,"",1)</f>
        <v>制造业</v>
      </c>
      <c r="H589" s="16">
        <f>[1]!s_is(A589,83,"FY","YTD","20251231",1,"",100000000)</f>
        <v>4.2891713451999998</v>
      </c>
      <c r="I589" s="16">
        <f>[1]!s_is(A589,83,"FY","YTD","20241231",1,"",100000000)</f>
        <v>4.2256748988999995</v>
      </c>
      <c r="J589" s="16">
        <f t="shared" si="27"/>
        <v>1.5026344387385038E-2</v>
      </c>
      <c r="K589" s="16">
        <f>[1]!s_is(A589,61,"FY","YTD","20251231",1,"",100000000)</f>
        <v>0.43075871579999997</v>
      </c>
      <c r="L589" s="16">
        <f>[1]!s_is(A589,61,"FY","YTD","20241231",1,"",100000000)</f>
        <v>0.22772176629999999</v>
      </c>
      <c r="M589" s="16">
        <f t="shared" si="28"/>
        <v>0.89160097780253333</v>
      </c>
      <c r="N589" s="16">
        <f>[1]!s_fa_roe(A589,"20251231")</f>
        <v>6.5457000000000001</v>
      </c>
      <c r="O589" s="16">
        <f>[1]!s_stmnote_rdexp(A589,"20251231",1,10000)</f>
        <v>3016.6274129999997</v>
      </c>
      <c r="P589" s="20">
        <f t="shared" si="29"/>
        <v>7.0331240470863893E-2</v>
      </c>
      <c r="Q589" s="16">
        <f>[1]!s_margin_tradingbalance(A589,"",10000)</f>
        <v>0</v>
      </c>
      <c r="R589" s="16">
        <f>[1]!s_margin_seclendingbalance(A589,"",10000)</f>
        <v>0</v>
      </c>
      <c r="S589" s="17">
        <f>[1]!s_val_ev(A589,"",100000000)</f>
        <v>72.403167280000005</v>
      </c>
      <c r="T589" s="17">
        <f>[1]!share_freesharesmv(A589,"",100000000)</f>
        <v>42.7760821488</v>
      </c>
      <c r="U589" s="17">
        <f>[1]!s_dq_amount_btin(A589,E589,100000000)</f>
        <v>9.4408926999999991</v>
      </c>
      <c r="V589" s="17">
        <f>[1]!s_dq_turn(A589,E589)</f>
        <v>17.274105672807924</v>
      </c>
      <c r="W589" s="2">
        <f>[1]!s_pq_amount(A589,"20260101","",100000000)</f>
        <v>389.31729816000001</v>
      </c>
      <c r="X589" s="2">
        <f>[1]!s_pq_avgamount(A589,"20260101","",100000000)</f>
        <v>3.5392481650909091</v>
      </c>
      <c r="Y589" s="17">
        <f>[1]!s_ipo_dilutedpe(A589)</f>
        <v>22.98</v>
      </c>
      <c r="Z589" s="12">
        <f>[1]!s_ipo_collection_total(A589,100000000)</f>
        <v>3.4651383</v>
      </c>
      <c r="AA589" s="2">
        <f>[1]!s_val_pe_ttm(A589,E589)</f>
        <v>145.2230224609375</v>
      </c>
      <c r="AB589" s="5">
        <f>[1]!s_info_zjtxornot1(A589,"")</f>
        <v>1</v>
      </c>
      <c r="AC589" s="22" t="str">
        <f>[1]!s_info_nature1(A589,"")</f>
        <v>民营企业</v>
      </c>
      <c r="AD589" s="6" t="str">
        <f>[1]!s_info_city(A589)</f>
        <v>湖州市</v>
      </c>
      <c r="AE589" s="6" t="str">
        <f>[1]!s_info_province(A589)</f>
        <v>浙江省</v>
      </c>
      <c r="AF589">
        <v>120.10239799999999</v>
      </c>
      <c r="AG589">
        <v>30.867197999999998</v>
      </c>
    </row>
    <row r="590" spans="1:33" x14ac:dyDescent="0.3">
      <c r="A590" s="12" t="s">
        <v>1791</v>
      </c>
      <c r="B590" s="12" t="s">
        <v>1792</v>
      </c>
      <c r="C590" s="16" t="str">
        <f>[1]!s_info_mkt(A590)</f>
        <v>主板</v>
      </c>
      <c r="D590" s="16" t="str">
        <f>[1]!s_ipo_listeddate(A590)</f>
        <v>2009-12-22</v>
      </c>
      <c r="E590" s="16" t="str">
        <f>[1]!lastradeday_s("000002","")</f>
        <v>2026-06-22</v>
      </c>
      <c r="F590" s="16" t="str">
        <f>[1]!s_info_industry_csrc2023(A590,"",3)</f>
        <v>化学原料和化学制品制造业</v>
      </c>
      <c r="G590" s="16" t="str">
        <f>[1]!s_info_industry_csrc2023(A590,"",1)</f>
        <v>制造业</v>
      </c>
      <c r="H590" s="16">
        <f>[1]!s_is(A590,83,"FY","YTD","20251231",1,"",100000000)</f>
        <v>52.135813376899996</v>
      </c>
      <c r="I590" s="16">
        <f>[1]!s_is(A590,83,"FY","YTD","20241231",1,"",100000000)</f>
        <v>45.893978326999999</v>
      </c>
      <c r="J590" s="16">
        <f t="shared" si="27"/>
        <v>0.13600553443909758</v>
      </c>
      <c r="K590" s="16">
        <f>[1]!s_is(A590,61,"FY","YTD","20251231",1,"",100000000)</f>
        <v>-0.4610064982</v>
      </c>
      <c r="L590" s="16">
        <f>[1]!s_is(A590,61,"FY","YTD","20241231",1,"",100000000)</f>
        <v>-4.7835398167000003</v>
      </c>
      <c r="M590" s="16">
        <f t="shared" si="28"/>
        <v>0.90362649505068149</v>
      </c>
      <c r="N590" s="16">
        <f>[1]!s_fa_roe(A590,"20251231")</f>
        <v>-1.7256</v>
      </c>
      <c r="O590" s="16">
        <f>[1]!s_stmnote_rdexp(A590,"20251231",1,10000)</f>
        <v>14899.179097</v>
      </c>
      <c r="P590" s="20">
        <f t="shared" si="29"/>
        <v>2.8577628566549676E-2</v>
      </c>
      <c r="Q590" s="16">
        <f>[1]!s_margin_tradingbalance(A590,"",10000)</f>
        <v>127562.807</v>
      </c>
      <c r="R590" s="16">
        <f>[1]!s_margin_seclendingbalance(A590,"",10000)</f>
        <v>723.68780000000004</v>
      </c>
      <c r="S590" s="17">
        <f>[1]!s_val_ev(A590,"",100000000)</f>
        <v>229.98673030959998</v>
      </c>
      <c r="T590" s="17">
        <f>[1]!share_freesharesmv(A590,"",100000000)</f>
        <v>159.9192692812</v>
      </c>
      <c r="U590" s="17">
        <f>[1]!s_dq_amount_btin(A590,E590,100000000)</f>
        <v>20.077899110000001</v>
      </c>
      <c r="V590" s="17">
        <f>[1]!s_dq_turn(A590,E590)</f>
        <v>10.229778138150188</v>
      </c>
      <c r="W590" s="2">
        <f>[1]!s_pq_amount(A590,"20260101","",100000000)</f>
        <v>1336.07260952</v>
      </c>
      <c r="X590" s="2">
        <f>[1]!s_pq_avgamount(A590,"20260101","",100000000)</f>
        <v>12.724501043047619</v>
      </c>
      <c r="Y590" s="17">
        <f>[1]!s_ipo_dilutedpe(A590)</f>
        <v>64.52</v>
      </c>
      <c r="Z590" s="12">
        <f>[1]!s_ipo_collection_total(A590,100000000)</f>
        <v>6.7</v>
      </c>
      <c r="AA590" s="2">
        <f>[1]!s_val_pe_ttm(A590,E590)</f>
        <v>479.27786254882813</v>
      </c>
      <c r="AB590" s="5">
        <f>[1]!s_info_zjtxornot1(A590,"")</f>
        <v>1</v>
      </c>
      <c r="AC590" s="22" t="str">
        <f>[1]!s_info_nature1(A590,"")</f>
        <v>民营企业</v>
      </c>
      <c r="AD590" s="6" t="str">
        <f>[1]!s_info_city(A590)</f>
        <v>临海市</v>
      </c>
      <c r="AE590" s="6" t="str">
        <f>[1]!s_info_province(A590)</f>
        <v>浙江省</v>
      </c>
      <c r="AF590">
        <v>121.221919</v>
      </c>
      <c r="AG590">
        <v>28.857389000000001</v>
      </c>
    </row>
    <row r="591" spans="1:33" x14ac:dyDescent="0.3">
      <c r="A591" s="12" t="s">
        <v>1793</v>
      </c>
      <c r="B591" s="12" t="s">
        <v>1794</v>
      </c>
      <c r="C591" s="16" t="str">
        <f>[1]!s_info_mkt(A591)</f>
        <v>科创板</v>
      </c>
      <c r="D591" s="16" t="str">
        <f>[1]!s_ipo_listeddate(A591)</f>
        <v>2019-12-03</v>
      </c>
      <c r="E591" s="16" t="str">
        <f>[1]!lastradeday_s("000002","")</f>
        <v>2026-06-22</v>
      </c>
      <c r="F591" s="16" t="str">
        <f>[1]!s_info_industry_csrc2023(A591,"",3)</f>
        <v>专用设备制造业</v>
      </c>
      <c r="G591" s="16" t="str">
        <f>[1]!s_info_industry_csrc2023(A591,"",1)</f>
        <v>制造业</v>
      </c>
      <c r="H591" s="16">
        <f>[1]!s_is(A591,83,"FY","YTD","20251231",1,"",100000000)</f>
        <v>4.4741898429000004</v>
      </c>
      <c r="I591" s="16">
        <f>[1]!s_is(A591,83,"FY","YTD","20241231",1,"",100000000)</f>
        <v>2.7485077733999996</v>
      </c>
      <c r="J591" s="16">
        <f t="shared" si="27"/>
        <v>0.62786144765574825</v>
      </c>
      <c r="K591" s="16">
        <f>[1]!s_is(A591,61,"FY","YTD","20251231",1,"",100000000)</f>
        <v>0.6494165757</v>
      </c>
      <c r="L591" s="16">
        <f>[1]!s_is(A591,61,"FY","YTD","20241231",1,"",100000000)</f>
        <v>-0.19981182920000001</v>
      </c>
      <c r="M591" s="16">
        <f t="shared" si="28"/>
        <v>4.2501407864595038</v>
      </c>
      <c r="N591" s="16">
        <f>[1]!s_fa_roe(A591,"20251231")</f>
        <v>7.7675000000000001</v>
      </c>
      <c r="O591" s="16">
        <f>[1]!s_stmnote_rdexp(A591,"20251231",1,10000)</f>
        <v>4720.0257979999997</v>
      </c>
      <c r="P591" s="20">
        <f t="shared" si="29"/>
        <v>0.1054945356306262</v>
      </c>
      <c r="Q591" s="16">
        <f>[1]!s_margin_tradingbalance(A591,"",10000)</f>
        <v>5203.5766999999996</v>
      </c>
      <c r="R591" s="16">
        <f>[1]!s_margin_seclendingbalance(A591,"",10000)</f>
        <v>0</v>
      </c>
      <c r="S591" s="17">
        <f>[1]!s_val_ev(A591,"",100000000)</f>
        <v>25.815394659999999</v>
      </c>
      <c r="T591" s="17">
        <f>[1]!share_freesharesmv(A591,"",100000000)</f>
        <v>8.7143558520000006</v>
      </c>
      <c r="U591" s="17">
        <f>[1]!s_dq_amount_btin(A591,E591,100000000)</f>
        <v>0.88570806000000002</v>
      </c>
      <c r="V591" s="17">
        <f>[1]!s_dq_turn(A591,E591)</f>
        <v>3.3485041192858525</v>
      </c>
      <c r="W591" s="2">
        <f>[1]!s_pq_amount(A591,"20260101","",100000000)</f>
        <v>67.495757449999999</v>
      </c>
      <c r="X591" s="2">
        <f>[1]!s_pq_avgamount(A591,"20260101","",100000000)</f>
        <v>0.613597795</v>
      </c>
      <c r="Y591" s="17">
        <f>[1]!s_ipo_dilutedpe(A591)</f>
        <v>42.21</v>
      </c>
      <c r="Z591" s="12">
        <f>[1]!s_ipo_collection_total(A591,100000000)</f>
        <v>5.1811100000000003</v>
      </c>
      <c r="AA591" s="2">
        <f>[1]!s_val_pe_ttm(A591,E591)</f>
        <v>45.526405334472656</v>
      </c>
      <c r="AB591" s="5">
        <f>[1]!s_info_zjtxornot1(A591,"")</f>
        <v>1</v>
      </c>
      <c r="AC591" s="22" t="str">
        <f>[1]!s_info_nature1(A591,"")</f>
        <v>民营企业</v>
      </c>
      <c r="AD591" s="6" t="str">
        <f>[1]!s_info_city(A591)</f>
        <v>玉环市</v>
      </c>
      <c r="AE591" s="6" t="str">
        <f>[1]!s_info_province(A591)</f>
        <v>浙江省</v>
      </c>
      <c r="AF591">
        <v>121.284426</v>
      </c>
      <c r="AG591">
        <v>28.179738</v>
      </c>
    </row>
    <row r="592" spans="1:33" x14ac:dyDescent="0.3">
      <c r="A592" s="12" t="s">
        <v>1795</v>
      </c>
      <c r="B592" s="12" t="s">
        <v>1796</v>
      </c>
      <c r="C592" s="16" t="str">
        <f>[1]!s_info_mkt(A592)</f>
        <v>主板</v>
      </c>
      <c r="D592" s="16" t="str">
        <f>[1]!s_ipo_listeddate(A592)</f>
        <v>2015-03-19</v>
      </c>
      <c r="E592" s="16" t="str">
        <f>[1]!lastradeday_s("000002","")</f>
        <v>2026-06-22</v>
      </c>
      <c r="F592" s="16" t="str">
        <f>[1]!s_info_industry_csrc2023(A592,"",3)</f>
        <v>汽车制造业</v>
      </c>
      <c r="G592" s="16" t="str">
        <f>[1]!s_info_industry_csrc2023(A592,"",1)</f>
        <v>制造业</v>
      </c>
      <c r="H592" s="16">
        <f>[1]!s_is(A592,83,"FY","YTD","20251231",1,"",100000000)</f>
        <v>295.8145867527</v>
      </c>
      <c r="I592" s="16">
        <f>[1]!s_is(A592,83,"FY","YTD","20241231",1,"",100000000)</f>
        <v>266.00328450939998</v>
      </c>
      <c r="J592" s="16">
        <f t="shared" si="27"/>
        <v>0.11207118099418256</v>
      </c>
      <c r="K592" s="16">
        <f>[1]!s_is(A592,61,"FY","YTD","20251231",1,"",100000000)</f>
        <v>27.790711033400001</v>
      </c>
      <c r="L592" s="16">
        <f>[1]!s_is(A592,61,"FY","YTD","20241231",1,"",100000000)</f>
        <v>30.006059822399997</v>
      </c>
      <c r="M592" s="16">
        <f t="shared" si="28"/>
        <v>-7.3830046401034091E-2</v>
      </c>
      <c r="N592" s="16">
        <f>[1]!s_fa_roe(A592,"20251231")</f>
        <v>12.7339</v>
      </c>
      <c r="O592" s="16">
        <f>[1]!s_stmnote_rdexp(A592,"20251231",1,10000)</f>
        <v>149604.104231</v>
      </c>
      <c r="P592" s="20">
        <f t="shared" si="29"/>
        <v>5.0573606215054072E-2</v>
      </c>
      <c r="Q592" s="16">
        <f>[1]!s_margin_tradingbalance(A592,"",10000)</f>
        <v>322550.43400000001</v>
      </c>
      <c r="R592" s="16">
        <f>[1]!s_margin_seclendingbalance(A592,"",10000)</f>
        <v>1535.0719999999999</v>
      </c>
      <c r="S592" s="17">
        <f>[1]!s_val_ev(A592,"",100000000)</f>
        <v>1046.0032356019999</v>
      </c>
      <c r="T592" s="17">
        <f>[1]!share_freesharesmv(A592,"",100000000)</f>
        <v>435.17436871089996</v>
      </c>
      <c r="U592" s="17">
        <f>[1]!s_dq_amount_btin(A592,E592,100000000)</f>
        <v>30.496162089999999</v>
      </c>
      <c r="V592" s="17">
        <f>[1]!s_dq_turn(A592,E592)</f>
        <v>2.9360316123807295</v>
      </c>
      <c r="W592" s="2">
        <f>[1]!s_pq_amount(A592,"20260101","",100000000)</f>
        <v>2710.13951748</v>
      </c>
      <c r="X592" s="2">
        <f>[1]!s_pq_avgamount(A592,"20260101","",100000000)</f>
        <v>24.637631977090908</v>
      </c>
      <c r="Y592" s="17">
        <f>[1]!s_ipo_dilutedpe(A592)</f>
        <v>19.809999999999999</v>
      </c>
      <c r="Z592" s="12">
        <f>[1]!s_ipo_collection_total(A592,100000000)</f>
        <v>14.67867</v>
      </c>
      <c r="AA592" s="2">
        <f>[1]!s_val_pe_ttm(A592,E592)</f>
        <v>37.824619293212891</v>
      </c>
      <c r="AB592" s="5">
        <f>[1]!s_info_zjtxornot1(A592,"")</f>
        <v>0</v>
      </c>
      <c r="AC592" s="22" t="str">
        <f>[1]!s_info_nature1(A592,"")</f>
        <v>外资企业</v>
      </c>
      <c r="AD592" s="6" t="str">
        <f>[1]!s_info_city(A592)</f>
        <v>宁波市</v>
      </c>
      <c r="AE592" s="6" t="str">
        <f>[1]!s_info_province(A592)</f>
        <v>浙江省</v>
      </c>
      <c r="AF592">
        <v>121.549792</v>
      </c>
      <c r="AG592">
        <v>29.868387999999999</v>
      </c>
    </row>
    <row r="593" spans="1:33" x14ac:dyDescent="0.3">
      <c r="A593" s="12" t="s">
        <v>1797</v>
      </c>
      <c r="B593" s="12" t="s">
        <v>1798</v>
      </c>
      <c r="C593" s="16" t="str">
        <f>[1]!s_info_mkt(A593)</f>
        <v>创业板</v>
      </c>
      <c r="D593" s="16" t="str">
        <f>[1]!s_ipo_listeddate(A593)</f>
        <v>2021-07-15</v>
      </c>
      <c r="E593" s="16" t="str">
        <f>[1]!lastradeday_s("000002","")</f>
        <v>2026-06-22</v>
      </c>
      <c r="F593" s="16" t="str">
        <f>[1]!s_info_industry_csrc2023(A593,"",3)</f>
        <v>专业技术服务业</v>
      </c>
      <c r="G593" s="16" t="str">
        <f>[1]!s_info_industry_csrc2023(A593,"",1)</f>
        <v>科学研究和技术服务业</v>
      </c>
      <c r="H593" s="16">
        <f>[1]!s_is(A593,83,"FY","YTD","20251231",1,"",100000000)</f>
        <v>7.2310289596000006</v>
      </c>
      <c r="I593" s="16">
        <f>[1]!s_is(A593,83,"FY","YTD","20241231",1,"",100000000)</f>
        <v>6.0494722634000002</v>
      </c>
      <c r="J593" s="16">
        <f t="shared" si="27"/>
        <v>0.19531566469831652</v>
      </c>
      <c r="K593" s="16">
        <f>[1]!s_is(A593,61,"FY","YTD","20251231",1,"",100000000)</f>
        <v>-0.35125736219999998</v>
      </c>
      <c r="L593" s="16">
        <f>[1]!s_is(A593,61,"FY","YTD","20241231",1,"",100000000)</f>
        <v>-0.1379604928</v>
      </c>
      <c r="M593" s="16">
        <f t="shared" si="28"/>
        <v>-1.5460721042017036</v>
      </c>
      <c r="N593" s="16">
        <f>[1]!s_fa_roe(A593,"20251231")</f>
        <v>-3.7974000000000001</v>
      </c>
      <c r="O593" s="16">
        <f>[1]!s_stmnote_rdexp(A593,"20251231",1,10000)</f>
        <v>2157.7032079999999</v>
      </c>
      <c r="P593" s="20">
        <f t="shared" si="29"/>
        <v>2.9839504447502004E-2</v>
      </c>
      <c r="Q593" s="16">
        <f>[1]!s_margin_tradingbalance(A593,"",10000)</f>
        <v>19411.874</v>
      </c>
      <c r="R593" s="16">
        <f>[1]!s_margin_seclendingbalance(A593,"",10000)</f>
        <v>0</v>
      </c>
      <c r="S593" s="17">
        <f>[1]!s_val_ev(A593,"",100000000)</f>
        <v>27.885899999999999</v>
      </c>
      <c r="T593" s="17">
        <f>[1]!share_freesharesmv(A593,"",100000000)</f>
        <v>20.453449257499997</v>
      </c>
      <c r="U593" s="17">
        <f>[1]!s_dq_amount_btin(A593,E593,100000000)</f>
        <v>2.0401725399999999</v>
      </c>
      <c r="V593" s="17">
        <f>[1]!s_dq_turn(A593,E593)</f>
        <v>8.8662268679011351</v>
      </c>
      <c r="W593" s="2">
        <f>[1]!s_pq_amount(A593,"20260101","",100000000)</f>
        <v>195.56223263999999</v>
      </c>
      <c r="X593" s="2">
        <f>[1]!s_pq_avgamount(A593,"20260101","",100000000)</f>
        <v>1.7778384785454544</v>
      </c>
      <c r="Y593" s="17">
        <f>[1]!s_ipo_dilutedpe(A593)</f>
        <v>15.11</v>
      </c>
      <c r="Z593" s="12">
        <f>[1]!s_ipo_collection_total(A593,100000000)</f>
        <v>4.2135999999999996</v>
      </c>
      <c r="AA593" s="2">
        <f>[1]!s_val_pe_ttm(A593,E593)</f>
        <v>-81.52166748046875</v>
      </c>
      <c r="AB593" s="5">
        <f>[1]!s_info_zjtxornot1(A593,"")</f>
        <v>0</v>
      </c>
      <c r="AC593" s="22" t="str">
        <f>[1]!s_info_nature1(A593,"")</f>
        <v>民营企业</v>
      </c>
      <c r="AD593" s="6" t="str">
        <f>[1]!s_info_city(A593)</f>
        <v>南宁市</v>
      </c>
      <c r="AE593" s="6" t="str">
        <f>[1]!s_info_province(A593)</f>
        <v>广西壮族自治区</v>
      </c>
      <c r="AF593">
        <v>108.320004</v>
      </c>
      <c r="AG593">
        <v>22.824020000000001</v>
      </c>
    </row>
    <row r="594" spans="1:33" x14ac:dyDescent="0.3">
      <c r="A594" s="12" t="s">
        <v>1799</v>
      </c>
      <c r="B594" s="12" t="s">
        <v>1800</v>
      </c>
      <c r="C594" s="16" t="str">
        <f>[1]!s_info_mkt(A594)</f>
        <v>主板</v>
      </c>
      <c r="D594" s="16" t="str">
        <f>[1]!s_ipo_listeddate(A594)</f>
        <v>2023-04-10</v>
      </c>
      <c r="E594" s="16" t="str">
        <f>[1]!lastradeday_s("000002","")</f>
        <v>2026-06-22</v>
      </c>
      <c r="F594" s="16" t="str">
        <f>[1]!s_info_industry_csrc2023(A594,"",3)</f>
        <v>专用设备制造业</v>
      </c>
      <c r="G594" s="16" t="str">
        <f>[1]!s_info_industry_csrc2023(A594,"",1)</f>
        <v>制造业</v>
      </c>
      <c r="H594" s="16">
        <f>[1]!s_is(A594,83,"FY","YTD","20251231",1,"",100000000)</f>
        <v>8.2984741879000001</v>
      </c>
      <c r="I594" s="16">
        <f>[1]!s_is(A594,83,"FY","YTD","20241231",1,"",100000000)</f>
        <v>7.7728153537999995</v>
      </c>
      <c r="J594" s="16">
        <f t="shared" si="27"/>
        <v>6.7627855567547357E-2</v>
      </c>
      <c r="K594" s="16">
        <f>[1]!s_is(A594,61,"FY","YTD","20251231",1,"",100000000)</f>
        <v>0.4997150897</v>
      </c>
      <c r="L594" s="16">
        <f>[1]!s_is(A594,61,"FY","YTD","20241231",1,"",100000000)</f>
        <v>0.59132077920000004</v>
      </c>
      <c r="M594" s="16">
        <f t="shared" si="28"/>
        <v>-0.15491708176386715</v>
      </c>
      <c r="N594" s="16">
        <f>[1]!s_fa_roe(A594,"20251231")</f>
        <v>3.5668000000000002</v>
      </c>
      <c r="O594" s="16">
        <f>[1]!s_stmnote_rdexp(A594,"20251231",1,10000)</f>
        <v>3728.1145310000002</v>
      </c>
      <c r="P594" s="20">
        <f t="shared" si="29"/>
        <v>4.4925301285337026E-2</v>
      </c>
      <c r="Q594" s="16">
        <f>[1]!s_margin_tradingbalance(A594,"",10000)</f>
        <v>20106.657999999999</v>
      </c>
      <c r="R594" s="16">
        <f>[1]!s_margin_seclendingbalance(A594,"",10000)</f>
        <v>24.375599999999999</v>
      </c>
      <c r="S594" s="17">
        <f>[1]!s_val_ev(A594,"",100000000)</f>
        <v>43.86</v>
      </c>
      <c r="T594" s="17">
        <f>[1]!share_freesharesmv(A594,"",100000000)</f>
        <v>17.229159159999998</v>
      </c>
      <c r="U594" s="17">
        <f>[1]!s_dq_amount_btin(A594,E594,100000000)</f>
        <v>1.10930317</v>
      </c>
      <c r="V594" s="17">
        <f>[1]!s_dq_turn(A594,E594)</f>
        <v>4.0850670514668304</v>
      </c>
      <c r="W594" s="2">
        <f>[1]!s_pq_amount(A594,"20260101","",100000000)</f>
        <v>154.68026848</v>
      </c>
      <c r="X594" s="2">
        <f>[1]!s_pq_avgamount(A594,"20260101","",100000000)</f>
        <v>1.4061842589090912</v>
      </c>
      <c r="Y594" s="17">
        <f>[1]!s_ipo_dilutedpe(A594)</f>
        <v>34.659999999999997</v>
      </c>
      <c r="Z594" s="12">
        <f>[1]!s_ipo_collection_total(A594,100000000)</f>
        <v>7.8437999999999999</v>
      </c>
      <c r="AA594" s="2">
        <f>[1]!s_val_pe_ttm(A594,E594)</f>
        <v>98.909942626953125</v>
      </c>
      <c r="AB594" s="5">
        <f>[1]!s_info_zjtxornot1(A594,"")</f>
        <v>1</v>
      </c>
      <c r="AC594" s="22" t="str">
        <f>[1]!s_info_nature1(A594,"")</f>
        <v>民营企业</v>
      </c>
      <c r="AD594" s="6" t="str">
        <f>[1]!s_info_city(A594)</f>
        <v>南昌市</v>
      </c>
      <c r="AE594" s="6" t="str">
        <f>[1]!s_info_province(A594)</f>
        <v>江西省</v>
      </c>
      <c r="AF594">
        <v>115.892151</v>
      </c>
      <c r="AG594">
        <v>28.676493000000001</v>
      </c>
    </row>
    <row r="595" spans="1:33" x14ac:dyDescent="0.3">
      <c r="A595" s="12" t="s">
        <v>1801</v>
      </c>
      <c r="B595" s="12" t="s">
        <v>1802</v>
      </c>
      <c r="C595" s="16" t="str">
        <f>[1]!s_info_mkt(A595)</f>
        <v>科创板</v>
      </c>
      <c r="D595" s="16" t="str">
        <f>[1]!s_ipo_listeddate(A595)</f>
        <v>2020-01-06</v>
      </c>
      <c r="E595" s="16" t="str">
        <f>[1]!lastradeday_s("000002","")</f>
        <v>2026-06-22</v>
      </c>
      <c r="F595" s="16" t="str">
        <f>[1]!s_info_industry_csrc2023(A595,"",3)</f>
        <v>计算机、通信和其他电子设备制造业</v>
      </c>
      <c r="G595" s="16" t="str">
        <f>[1]!s_info_industry_csrc2023(A595,"",1)</f>
        <v>制造业</v>
      </c>
      <c r="H595" s="16">
        <f>[1]!s_is(A595,83,"FY","YTD","20251231",1,"",100000000)</f>
        <v>1.4267866361000001</v>
      </c>
      <c r="I595" s="16">
        <f>[1]!s_is(A595,83,"FY","YTD","20241231",1,"",100000000)</f>
        <v>1.5299479427</v>
      </c>
      <c r="J595" s="16">
        <f t="shared" si="27"/>
        <v>-6.7427984783550388E-2</v>
      </c>
      <c r="K595" s="16">
        <f>[1]!s_is(A595,61,"FY","YTD","20251231",1,"",100000000)</f>
        <v>-0.67653456810000001</v>
      </c>
      <c r="L595" s="16">
        <f>[1]!s_is(A595,61,"FY","YTD","20241231",1,"",100000000)</f>
        <v>-0.80663829120000008</v>
      </c>
      <c r="M595" s="16">
        <f t="shared" si="28"/>
        <v>0.16129128076284419</v>
      </c>
      <c r="N595" s="16">
        <f>[1]!s_fa_roe(A595,"20251231")</f>
        <v>-16.343399999999999</v>
      </c>
      <c r="O595" s="16">
        <f>[1]!s_stmnote_rdexp(A595,"20251231",1,10000)</f>
        <v>3829.9179090000002</v>
      </c>
      <c r="P595" s="20">
        <f t="shared" si="29"/>
        <v>0.26842961744222354</v>
      </c>
      <c r="Q595" s="16">
        <f>[1]!s_margin_tradingbalance(A595,"",10000)</f>
        <v>18464.1528</v>
      </c>
      <c r="R595" s="16">
        <f>[1]!s_margin_seclendingbalance(A595,"",10000)</f>
        <v>0</v>
      </c>
      <c r="S595" s="17">
        <f>[1]!s_val_ev(A595,"",100000000)</f>
        <v>49.881664000000001</v>
      </c>
      <c r="T595" s="17">
        <f>[1]!share_freesharesmv(A595,"",100000000)</f>
        <v>24.598887480899997</v>
      </c>
      <c r="U595" s="17">
        <f>[1]!s_dq_amount_btin(A595,E595,100000000)</f>
        <v>0.85335572999999998</v>
      </c>
      <c r="V595" s="17">
        <f>[1]!s_dq_turn(A595,E595)</f>
        <v>1.7146341226708075</v>
      </c>
      <c r="W595" s="2">
        <f>[1]!s_pq_amount(A595,"20260101","",100000000)</f>
        <v>149.68863576000001</v>
      </c>
      <c r="X595" s="2">
        <f>[1]!s_pq_avgamount(A595,"20260101","",100000000)</f>
        <v>1.3608057796363637</v>
      </c>
      <c r="Y595" s="17">
        <f>[1]!s_ipo_dilutedpe(A595)</f>
        <v>51.7</v>
      </c>
      <c r="Z595" s="12">
        <f>[1]!s_ipo_collection_total(A595,100000000)</f>
        <v>5.1906400000000001</v>
      </c>
      <c r="AA595" s="2">
        <f>[1]!s_val_pe_ttm(A595,E595)</f>
        <v>-98.542549133300781</v>
      </c>
      <c r="AB595" s="5">
        <f>[1]!s_info_zjtxornot1(A595,"")</f>
        <v>0</v>
      </c>
      <c r="AC595" s="22" t="str">
        <f>[1]!s_info_nature1(A595,"")</f>
        <v>民营企业</v>
      </c>
      <c r="AD595" s="6" t="str">
        <f>[1]!s_info_city(A595)</f>
        <v>武汉市</v>
      </c>
      <c r="AE595" s="6" t="str">
        <f>[1]!s_info_province(A595)</f>
        <v>湖北省</v>
      </c>
      <c r="AF595">
        <v>114.29857199999999</v>
      </c>
      <c r="AG595">
        <v>30.584354999999999</v>
      </c>
    </row>
    <row r="596" spans="1:33" x14ac:dyDescent="0.3">
      <c r="A596" s="12" t="s">
        <v>1803</v>
      </c>
      <c r="B596" s="12" t="s">
        <v>1804</v>
      </c>
      <c r="C596" s="16" t="str">
        <f>[1]!s_info_mkt(A596)</f>
        <v>主板</v>
      </c>
      <c r="D596" s="16" t="str">
        <f>[1]!s_ipo_listeddate(A596)</f>
        <v>2010-03-12</v>
      </c>
      <c r="E596" s="16" t="str">
        <f>[1]!lastradeday_s("000002","")</f>
        <v>2026-06-22</v>
      </c>
      <c r="F596" s="16" t="str">
        <f>[1]!s_info_industry_csrc2023(A596,"",3)</f>
        <v>通用设备制造业</v>
      </c>
      <c r="G596" s="16" t="str">
        <f>[1]!s_info_industry_csrc2023(A596,"",1)</f>
        <v>制造业</v>
      </c>
      <c r="H596" s="16">
        <f>[1]!s_is(A596,83,"FY","YTD","20251231",1,"",100000000)</f>
        <v>44.476544566199998</v>
      </c>
      <c r="I596" s="16">
        <f>[1]!s_is(A596,83,"FY","YTD","20241231",1,"",100000000)</f>
        <v>40.831139087499999</v>
      </c>
      <c r="J596" s="16">
        <f t="shared" si="27"/>
        <v>8.9280033821441895E-2</v>
      </c>
      <c r="K596" s="16">
        <f>[1]!s_is(A596,61,"FY","YTD","20251231",1,"",100000000)</f>
        <v>3.3017917781000001</v>
      </c>
      <c r="L596" s="16">
        <f>[1]!s_is(A596,61,"FY","YTD","20241231",1,"",100000000)</f>
        <v>3.5718089855000001</v>
      </c>
      <c r="M596" s="16">
        <f t="shared" si="28"/>
        <v>-7.5596765811428643E-2</v>
      </c>
      <c r="N596" s="16">
        <f>[1]!s_fa_roe(A596,"20251231")</f>
        <v>9.2286999999999999</v>
      </c>
      <c r="O596" s="16">
        <f>[1]!s_stmnote_rdexp(A596,"20251231",1,10000)</f>
        <v>18050.108937000001</v>
      </c>
      <c r="P596" s="20">
        <f t="shared" si="29"/>
        <v>4.0583433612145316E-2</v>
      </c>
      <c r="Q596" s="16">
        <f>[1]!s_margin_tradingbalance(A596,"",10000)</f>
        <v>17953.336899999998</v>
      </c>
      <c r="R596" s="16">
        <f>[1]!s_margin_seclendingbalance(A596,"",10000)</f>
        <v>13.2736</v>
      </c>
      <c r="S596" s="17">
        <f>[1]!s_val_ev(A596,"",100000000)</f>
        <v>47.705178268800005</v>
      </c>
      <c r="T596" s="17">
        <f>[1]!share_freesharesmv(A596,"",100000000)</f>
        <v>25.038524615</v>
      </c>
      <c r="U596" s="17">
        <f>[1]!s_dq_amount_btin(A596,E596,100000000)</f>
        <v>2.07229866</v>
      </c>
      <c r="V596" s="17">
        <f>[1]!s_dq_turn(A596,E596)</f>
        <v>4.4524094582496128</v>
      </c>
      <c r="W596" s="2">
        <f>[1]!s_pq_amount(A596,"20260101","",100000000)</f>
        <v>91.219090730000005</v>
      </c>
      <c r="X596" s="2">
        <f>[1]!s_pq_avgamount(A596,"20260101","",100000000)</f>
        <v>0.82926446118181829</v>
      </c>
      <c r="Y596" s="17">
        <f>[1]!s_ipo_dilutedpe(A596)</f>
        <v>44.35</v>
      </c>
      <c r="Z596" s="12">
        <f>[1]!s_ipo_collection_total(A596,100000000)</f>
        <v>9.0785</v>
      </c>
      <c r="AA596" s="2">
        <f>[1]!s_val_pe_ttm(A596,E596)</f>
        <v>16.016256332397461</v>
      </c>
      <c r="AB596" s="5">
        <f>[1]!s_info_zjtxornot1(A596,"")</f>
        <v>0</v>
      </c>
      <c r="AC596" s="22" t="str">
        <f>[1]!s_info_nature1(A596,"")</f>
        <v>民营企业</v>
      </c>
      <c r="AD596" s="6" t="str">
        <f>[1]!s_info_city(A596)</f>
        <v>苏州市</v>
      </c>
      <c r="AE596" s="6" t="str">
        <f>[1]!s_info_province(A596)</f>
        <v>江苏省</v>
      </c>
      <c r="AF596">
        <v>120.619585</v>
      </c>
      <c r="AG596">
        <v>31.299378999999998</v>
      </c>
    </row>
    <row r="597" spans="1:33" x14ac:dyDescent="0.3">
      <c r="A597" s="12" t="s">
        <v>1805</v>
      </c>
      <c r="B597" s="12" t="s">
        <v>1806</v>
      </c>
      <c r="C597" s="16" t="str">
        <f>[1]!s_info_mkt(A597)</f>
        <v>科创板</v>
      </c>
      <c r="D597" s="16" t="str">
        <f>[1]!s_ipo_listeddate(A597)</f>
        <v>2019-09-06</v>
      </c>
      <c r="E597" s="16" t="str">
        <f>[1]!lastradeday_s("000002","")</f>
        <v>2026-06-22</v>
      </c>
      <c r="F597" s="16" t="str">
        <f>[1]!s_info_industry_csrc2023(A597,"",3)</f>
        <v>软件和信息技术服务业</v>
      </c>
      <c r="G597" s="16" t="str">
        <f>[1]!s_info_industry_csrc2023(A597,"",1)</f>
        <v>信息传输、软件和信息技术服务业</v>
      </c>
      <c r="H597" s="16">
        <f>[1]!s_is(A597,83,"FY","YTD","20251231",1,"",100000000)</f>
        <v>5.5598732025000004</v>
      </c>
      <c r="I597" s="16">
        <f>[1]!s_is(A597,83,"FY","YTD","20241231",1,"",100000000)</f>
        <v>7.3675268707000008</v>
      </c>
      <c r="J597" s="16">
        <f t="shared" si="27"/>
        <v>-0.24535420093123494</v>
      </c>
      <c r="K597" s="16">
        <f>[1]!s_is(A597,61,"FY","YTD","20251231",1,"",100000000)</f>
        <v>-1.5364283137000001</v>
      </c>
      <c r="L597" s="16">
        <f>[1]!s_is(A597,61,"FY","YTD","20241231",1,"",100000000)</f>
        <v>-1.1866723376999999</v>
      </c>
      <c r="M597" s="16">
        <f t="shared" si="28"/>
        <v>-0.29473677348702237</v>
      </c>
      <c r="N597" s="16">
        <f>[1]!s_fa_roe(A597,"20251231")</f>
        <v>-14.555999999999999</v>
      </c>
      <c r="O597" s="16">
        <f>[1]!s_stmnote_rdexp(A597,"20251231",1,10000)</f>
        <v>11420.302909999999</v>
      </c>
      <c r="P597" s="20">
        <f t="shared" si="29"/>
        <v>0.20540581581725373</v>
      </c>
      <c r="Q597" s="16">
        <f>[1]!s_margin_tradingbalance(A597,"",10000)</f>
        <v>39115.701000000001</v>
      </c>
      <c r="R597" s="16">
        <f>[1]!s_margin_seclendingbalance(A597,"",10000)</f>
        <v>35.311700000000002</v>
      </c>
      <c r="S597" s="17">
        <f>[1]!s_val_ev(A597,"",100000000)</f>
        <v>74.884890464999998</v>
      </c>
      <c r="T597" s="17">
        <f>[1]!share_freesharesmv(A597,"",100000000)</f>
        <v>48.985463834999997</v>
      </c>
      <c r="U597" s="17">
        <f>[1]!s_dq_amount_btin(A597,E597,100000000)</f>
        <v>3.88278327</v>
      </c>
      <c r="V597" s="17">
        <f>[1]!s_dq_turn(A597,E597)</f>
        <v>5.2017321462473207</v>
      </c>
      <c r="W597" s="2">
        <f>[1]!s_pq_amount(A597,"20260101","",100000000)</f>
        <v>144.64020765000001</v>
      </c>
      <c r="X597" s="2">
        <f>[1]!s_pq_avgamount(A597,"20260101","",100000000)</f>
        <v>1.3149109786363635</v>
      </c>
      <c r="Y597" s="17">
        <f>[1]!s_ipo_dilutedpe(A597)</f>
        <v>48.52</v>
      </c>
      <c r="Z597" s="12">
        <f>[1]!s_ipo_collection_total(A597,100000000)</f>
        <v>7.2777960000000004</v>
      </c>
      <c r="AA597" s="2">
        <f>[1]!s_val_pe_ttm(A597,E597)</f>
        <v>-80.641410827636719</v>
      </c>
      <c r="AB597" s="5">
        <f>[1]!s_info_zjtxornot1(A597,"")</f>
        <v>1</v>
      </c>
      <c r="AC597" s="22" t="str">
        <f>[1]!s_info_nature1(A597,"")</f>
        <v>民营企业</v>
      </c>
      <c r="AD597" s="6" t="str">
        <f>[1]!s_info_city(A597)</f>
        <v>北京市</v>
      </c>
      <c r="AE597" s="6" t="str">
        <f>[1]!s_info_province(A597)</f>
        <v>北京</v>
      </c>
      <c r="AF597">
        <v>116.40528500000001</v>
      </c>
      <c r="AG597">
        <v>39.904989</v>
      </c>
    </row>
    <row r="598" spans="1:33" x14ac:dyDescent="0.3">
      <c r="A598" s="12" t="s">
        <v>1807</v>
      </c>
      <c r="B598" s="12" t="s">
        <v>1808</v>
      </c>
      <c r="C598" s="16" t="str">
        <f>[1]!s_info_mkt(A598)</f>
        <v>主板</v>
      </c>
      <c r="D598" s="16" t="str">
        <f>[1]!s_ipo_listeddate(A598)</f>
        <v>2020-05-25</v>
      </c>
      <c r="E598" s="16" t="str">
        <f>[1]!lastradeday_s("000002","")</f>
        <v>2026-06-22</v>
      </c>
      <c r="F598" s="16" t="str">
        <f>[1]!s_info_industry_csrc2023(A598,"",3)</f>
        <v>软件和信息技术服务业</v>
      </c>
      <c r="G598" s="16" t="str">
        <f>[1]!s_info_industry_csrc2023(A598,"",1)</f>
        <v>信息传输、软件和信息技术服务业</v>
      </c>
      <c r="H598" s="16">
        <f>[1]!s_is(A598,83,"FY","YTD","20251231",1,"",100000000)</f>
        <v>14.452245715899998</v>
      </c>
      <c r="I598" s="16">
        <f>[1]!s_is(A598,83,"FY","YTD","20241231",1,"",100000000)</f>
        <v>12.221254305499999</v>
      </c>
      <c r="J598" s="16">
        <f t="shared" si="27"/>
        <v>0.18255011757639106</v>
      </c>
      <c r="K598" s="16">
        <f>[1]!s_is(A598,61,"FY","YTD","20251231",1,"",100000000)</f>
        <v>0.85314558109999994</v>
      </c>
      <c r="L598" s="16">
        <f>[1]!s_is(A598,61,"FY","YTD","20241231",1,"",100000000)</f>
        <v>1.7490108928000001</v>
      </c>
      <c r="M598" s="16">
        <f t="shared" si="28"/>
        <v>-0.51221253989207871</v>
      </c>
      <c r="N598" s="16">
        <f>[1]!s_fa_roe(A598,"20251231")</f>
        <v>3.4893999999999998</v>
      </c>
      <c r="O598" s="16">
        <f>[1]!s_stmnote_rdexp(A598,"20251231",1,10000)</f>
        <v>19165.309946000001</v>
      </c>
      <c r="P598" s="20">
        <f t="shared" si="29"/>
        <v>0.13261129323946386</v>
      </c>
      <c r="Q598" s="16">
        <f>[1]!s_margin_tradingbalance(A598,"",10000)</f>
        <v>0</v>
      </c>
      <c r="R598" s="16">
        <f>[1]!s_margin_seclendingbalance(A598,"",10000)</f>
        <v>0</v>
      </c>
      <c r="S598" s="17">
        <f>[1]!s_val_ev(A598,"",100000000)</f>
        <v>154.5451318476</v>
      </c>
      <c r="T598" s="17">
        <f>[1]!share_freesharesmv(A598,"",100000000)</f>
        <v>51.196936182599991</v>
      </c>
      <c r="U598" s="17">
        <f>[1]!s_dq_amount_btin(A598,E598,100000000)</f>
        <v>11.84472661</v>
      </c>
      <c r="V598" s="17">
        <f>[1]!s_dq_turn(A598,E598)</f>
        <v>14.716063954382715</v>
      </c>
      <c r="W598" s="2">
        <f>[1]!s_pq_amount(A598,"20260101","",100000000)</f>
        <v>504.9619945</v>
      </c>
      <c r="X598" s="2">
        <f>[1]!s_pq_avgamount(A598,"20260101","",100000000)</f>
        <v>4.5905635863636363</v>
      </c>
      <c r="Y598" s="17">
        <f>[1]!s_ipo_dilutedpe(A598)</f>
        <v>22.99</v>
      </c>
      <c r="Z598" s="12">
        <f>[1]!s_ipo_collection_total(A598,100000000)</f>
        <v>11.617236</v>
      </c>
      <c r="AA598" s="2">
        <f>[1]!s_val_pe_ttm(A598,E598)</f>
        <v>262.52737426757813</v>
      </c>
      <c r="AB598" s="5">
        <f>[1]!s_info_zjtxornot1(A598,"")</f>
        <v>0</v>
      </c>
      <c r="AC598" s="22" t="str">
        <f>[1]!s_info_nature1(A598,"")</f>
        <v>民营企业</v>
      </c>
      <c r="AD598" s="6" t="str">
        <f>[1]!s_info_city(A598)</f>
        <v>深圳市</v>
      </c>
      <c r="AE598" s="6" t="str">
        <f>[1]!s_info_province(A598)</f>
        <v>广东省</v>
      </c>
      <c r="AF598">
        <v>114.085947</v>
      </c>
      <c r="AG598">
        <v>22.547000000000001</v>
      </c>
    </row>
    <row r="599" spans="1:33" x14ac:dyDescent="0.3">
      <c r="A599" s="12" t="s">
        <v>1809</v>
      </c>
      <c r="B599" s="12" t="s">
        <v>1810</v>
      </c>
      <c r="C599" s="16" t="str">
        <f>[1]!s_info_mkt(A599)</f>
        <v>创业板</v>
      </c>
      <c r="D599" s="16" t="str">
        <f>[1]!s_ipo_listeddate(A599)</f>
        <v>2021-10-18</v>
      </c>
      <c r="E599" s="16" t="str">
        <f>[1]!lastradeday_s("000002","")</f>
        <v>2026-06-22</v>
      </c>
      <c r="F599" s="16" t="str">
        <f>[1]!s_info_industry_csrc2023(A599,"",3)</f>
        <v>软件和信息技术服务业</v>
      </c>
      <c r="G599" s="16" t="str">
        <f>[1]!s_info_industry_csrc2023(A599,"",1)</f>
        <v>信息传输、软件和信息技术服务业</v>
      </c>
      <c r="H599" s="16">
        <f>[1]!s_is(A599,83,"FY","YTD","20251231",1,"",100000000)</f>
        <v>13.4172998873</v>
      </c>
      <c r="I599" s="16">
        <f>[1]!s_is(A599,83,"FY","YTD","20241231",1,"",100000000)</f>
        <v>13.786610915899999</v>
      </c>
      <c r="J599" s="16">
        <f t="shared" si="27"/>
        <v>-2.6787658754775956E-2</v>
      </c>
      <c r="K599" s="16">
        <f>[1]!s_is(A599,61,"FY","YTD","20251231",1,"",100000000)</f>
        <v>-1.4239610885</v>
      </c>
      <c r="L599" s="16">
        <f>[1]!s_is(A599,61,"FY","YTD","20241231",1,"",100000000)</f>
        <v>0.2750427875</v>
      </c>
      <c r="M599" s="16">
        <f t="shared" si="28"/>
        <v>-6.1772347911504495</v>
      </c>
      <c r="N599" s="16">
        <f>[1]!s_fa_roe(A599,"20251231")</f>
        <v>-14.160399999999999</v>
      </c>
      <c r="O599" s="16">
        <f>[1]!s_stmnote_rdexp(A599,"20251231",1,10000)</f>
        <v>3207.2856139999999</v>
      </c>
      <c r="P599" s="20">
        <f t="shared" si="29"/>
        <v>2.3904106198265877E-2</v>
      </c>
      <c r="Q599" s="16">
        <f>[1]!s_margin_tradingbalance(A599,"",10000)</f>
        <v>18188.851699999999</v>
      </c>
      <c r="R599" s="16">
        <f>[1]!s_margin_seclendingbalance(A599,"",10000)</f>
        <v>0</v>
      </c>
      <c r="S599" s="17">
        <f>[1]!s_val_ev(A599,"",100000000)</f>
        <v>58.998781432500003</v>
      </c>
      <c r="T599" s="17">
        <f>[1]!share_freesharesmv(A599,"",100000000)</f>
        <v>26.824947294599994</v>
      </c>
      <c r="U599" s="17">
        <f>[1]!s_dq_amount_btin(A599,E599,100000000)</f>
        <v>2.40887808</v>
      </c>
      <c r="V599" s="17">
        <f>[1]!s_dq_turn(A599,E599)</f>
        <v>6.0762555620915091</v>
      </c>
      <c r="W599" s="2">
        <f>[1]!s_pq_amount(A599,"20260101","",100000000)</f>
        <v>395.71970403</v>
      </c>
      <c r="X599" s="2">
        <f>[1]!s_pq_avgamount(A599,"20260101","",100000000)</f>
        <v>3.597451854818182</v>
      </c>
      <c r="Y599" s="17">
        <f>[1]!s_ipo_dilutedpe(A599)</f>
        <v>17.47</v>
      </c>
      <c r="Z599" s="12">
        <f>[1]!s_ipo_collection_total(A599,100000000)</f>
        <v>4.2880000000000003</v>
      </c>
      <c r="AA599" s="2">
        <f>[1]!s_val_pe_ttm(A599,E599)</f>
        <v>-43.449413299560547</v>
      </c>
      <c r="AB599" s="5">
        <f>[1]!s_info_zjtxornot1(A599,"")</f>
        <v>0</v>
      </c>
      <c r="AC599" s="22" t="str">
        <f>[1]!s_info_nature1(A599,"")</f>
        <v>民营企业</v>
      </c>
      <c r="AD599" s="6" t="str">
        <f>[1]!s_info_city(A599)</f>
        <v>北京市</v>
      </c>
      <c r="AE599" s="6" t="str">
        <f>[1]!s_info_province(A599)</f>
        <v>北京</v>
      </c>
      <c r="AF599">
        <v>116.40528500000001</v>
      </c>
      <c r="AG599">
        <v>39.904989</v>
      </c>
    </row>
    <row r="600" spans="1:33" x14ac:dyDescent="0.3">
      <c r="A600" s="12" t="s">
        <v>1811</v>
      </c>
      <c r="B600" s="12" t="s">
        <v>1812</v>
      </c>
      <c r="C600" s="16" t="str">
        <f>[1]!s_info_mkt(A600)</f>
        <v>创业板</v>
      </c>
      <c r="D600" s="16" t="str">
        <f>[1]!s_ipo_listeddate(A600)</f>
        <v>2011-05-05</v>
      </c>
      <c r="E600" s="16" t="str">
        <f>[1]!lastradeday_s("000002","")</f>
        <v>2026-06-22</v>
      </c>
      <c r="F600" s="16" t="str">
        <f>[1]!s_info_industry_csrc2023(A600,"",3)</f>
        <v>软件和信息技术服务业</v>
      </c>
      <c r="G600" s="16" t="str">
        <f>[1]!s_info_industry_csrc2023(A600,"",1)</f>
        <v>信息传输、软件和信息技术服务业</v>
      </c>
      <c r="H600" s="16">
        <f>[1]!s_is(A600,83,"FY","YTD","20251231",1,"",100000000)</f>
        <v>4.6535481036000004</v>
      </c>
      <c r="I600" s="16">
        <f>[1]!s_is(A600,83,"FY","YTD","20241231",1,"",100000000)</f>
        <v>4.6479641037999997</v>
      </c>
      <c r="J600" s="16">
        <f t="shared" si="27"/>
        <v>1.2013861715143292E-3</v>
      </c>
      <c r="K600" s="16">
        <f>[1]!s_is(A600,61,"FY","YTD","20251231",1,"",100000000)</f>
        <v>-27.167239345399999</v>
      </c>
      <c r="L600" s="16">
        <f>[1]!s_is(A600,61,"FY","YTD","20241231",1,"",100000000)</f>
        <v>-28.649623028200001</v>
      </c>
      <c r="M600" s="16">
        <f t="shared" si="28"/>
        <v>5.1741821570946415E-2</v>
      </c>
      <c r="N600" s="16">
        <f>[1]!s_fa_roe(A600,"20251231")</f>
        <v>0</v>
      </c>
      <c r="O600" s="16">
        <f>[1]!s_stmnote_rdexp(A600,"20251231",1,10000)</f>
        <v>14310.311903999998</v>
      </c>
      <c r="P600" s="20">
        <f t="shared" si="29"/>
        <v>0.30751399975707766</v>
      </c>
      <c r="Q600" s="16">
        <f>[1]!s_margin_tradingbalance(A600,"",10000)</f>
        <v>35186.951200000003</v>
      </c>
      <c r="R600" s="16">
        <f>[1]!s_margin_seclendingbalance(A600,"",10000)</f>
        <v>83.783699999999996</v>
      </c>
      <c r="S600" s="17">
        <f>[1]!s_val_ev(A600,"",100000000)</f>
        <v>71.4133282624</v>
      </c>
      <c r="T600" s="17">
        <f>[1]!share_freesharesmv(A600,"",100000000)</f>
        <v>44.941816992</v>
      </c>
      <c r="U600" s="17">
        <f>[1]!s_dq_amount_btin(A600,E600,100000000)</f>
        <v>2.35306134</v>
      </c>
      <c r="V600" s="17">
        <f>[1]!s_dq_turn(A600,E600)</f>
        <v>3.3574106481282193</v>
      </c>
      <c r="W600" s="2">
        <f>[1]!s_pq_amount(A600,"20260101","",100000000)</f>
        <v>477.55620503</v>
      </c>
      <c r="X600" s="2">
        <f>[1]!s_pq_avgamount(A600,"20260101","",100000000)</f>
        <v>4.3812495874311921</v>
      </c>
      <c r="Y600" s="17">
        <f>[1]!s_ipo_dilutedpe(A600)</f>
        <v>68.760000000000005</v>
      </c>
      <c r="Z600" s="12">
        <f>[1]!s_ipo_collection_total(A600,100000000)</f>
        <v>5.1782000000000004</v>
      </c>
      <c r="AA600" s="2">
        <f>[1]!s_val_pe_ttm(A600,E600)</f>
        <v>-2.7003171443939209</v>
      </c>
      <c r="AB600" s="5">
        <f>[1]!s_info_zjtxornot1(A600,"")</f>
        <v>0</v>
      </c>
      <c r="AC600" s="22" t="str">
        <f>[1]!s_info_nature1(A600,"")</f>
        <v>中央国有企业</v>
      </c>
      <c r="AD600" s="6" t="str">
        <f>[1]!s_info_city(A600)</f>
        <v>北京市</v>
      </c>
      <c r="AE600" s="6" t="str">
        <f>[1]!s_info_province(A600)</f>
        <v>北京</v>
      </c>
      <c r="AF600">
        <v>116.40528500000001</v>
      </c>
      <c r="AG600">
        <v>39.904989</v>
      </c>
    </row>
    <row r="601" spans="1:33" x14ac:dyDescent="0.3">
      <c r="A601" s="12" t="s">
        <v>1813</v>
      </c>
      <c r="B601" s="12" t="s">
        <v>1814</v>
      </c>
      <c r="C601" s="16" t="str">
        <f>[1]!s_info_mkt(A601)</f>
        <v>主板</v>
      </c>
      <c r="D601" s="16" t="str">
        <f>[1]!s_ipo_listeddate(A601)</f>
        <v>1996-11-21</v>
      </c>
      <c r="E601" s="16" t="str">
        <f>[1]!lastradeday_s("000002","")</f>
        <v>2026-06-22</v>
      </c>
      <c r="F601" s="16" t="str">
        <f>[1]!s_info_industry_csrc2023(A601,"",3)</f>
        <v>石油和天然气开采业</v>
      </c>
      <c r="G601" s="16" t="str">
        <f>[1]!s_info_industry_csrc2023(A601,"",1)</f>
        <v>采矿业</v>
      </c>
      <c r="H601" s="16">
        <f>[1]!s_is(A601,83,"FY","YTD","20251231",1,"",100000000)</f>
        <v>72.741509406800006</v>
      </c>
      <c r="I601" s="16">
        <f>[1]!s_is(A601,83,"FY","YTD","20241231",1,"",100000000)</f>
        <v>83.620669464700001</v>
      </c>
      <c r="J601" s="16">
        <f t="shared" si="27"/>
        <v>-0.13010132695113819</v>
      </c>
      <c r="K601" s="16">
        <f>[1]!s_is(A601,61,"FY","YTD","20251231",1,"",100000000)</f>
        <v>12.072152814900001</v>
      </c>
      <c r="L601" s="16">
        <f>[1]!s_is(A601,61,"FY","YTD","20241231",1,"",100000000)</f>
        <v>20.355877380700001</v>
      </c>
      <c r="M601" s="16">
        <f t="shared" si="28"/>
        <v>-0.40694510046784033</v>
      </c>
      <c r="N601" s="16">
        <f>[1]!s_fa_roe(A601,"20251231")</f>
        <v>5.3106</v>
      </c>
      <c r="O601" s="16">
        <f>[1]!s_stmnote_rdexp(A601,"20251231",1,10000)</f>
        <v>0</v>
      </c>
      <c r="P601" s="20">
        <f t="shared" si="29"/>
        <v>0</v>
      </c>
      <c r="Q601" s="16">
        <f>[1]!s_margin_tradingbalance(A601,"",10000)</f>
        <v>0</v>
      </c>
      <c r="R601" s="16">
        <f>[1]!s_margin_seclendingbalance(A601,"",10000)</f>
        <v>0</v>
      </c>
      <c r="S601" s="17">
        <f>[1]!s_val_ev(A601,"",100000000)</f>
        <v>333.90434500750001</v>
      </c>
      <c r="T601" s="17">
        <f>[1]!share_freesharesmv(A601,"",100000000)</f>
        <v>78.359097137199996</v>
      </c>
      <c r="U601" s="17">
        <f>[1]!s_dq_amount_btin(A601,E601,100000000)</f>
        <v>0</v>
      </c>
      <c r="V601" s="17">
        <f>[1]!s_dq_turn(A601,E601)</f>
        <v>0</v>
      </c>
      <c r="W601" s="2">
        <f>[1]!s_pq_amount(A601,"20260101","",100000000)</f>
        <v>188.76560430999999</v>
      </c>
      <c r="X601" s="2">
        <f>[1]!s_pq_avgamount(A601,"20260101","",100000000)</f>
        <v>1.7317945349541286</v>
      </c>
      <c r="Y601" s="17">
        <f>[1]!s_ipo_dilutedpe(A601)</f>
        <v>0</v>
      </c>
      <c r="Z601" s="12">
        <f>[1]!s_ipo_collection_total(A601,100000000)</f>
        <v>0</v>
      </c>
      <c r="AA601" s="2">
        <f>[1]!s_val_pe_ttm(A601,E601)</f>
        <v>43.964004516601563</v>
      </c>
      <c r="AB601" s="5">
        <f>[1]!s_info_zjtxornot1(A601,"")</f>
        <v>0</v>
      </c>
      <c r="AC601" s="22" t="str">
        <f>[1]!s_info_nature1(A601,"")</f>
        <v>公众企业</v>
      </c>
      <c r="AD601" s="6" t="str">
        <f>[1]!s_info_city(A601)</f>
        <v>烟台市</v>
      </c>
      <c r="AE601" s="6" t="str">
        <f>[1]!s_info_province(A601)</f>
        <v>山东省</v>
      </c>
      <c r="AF601">
        <v>121.39138199999999</v>
      </c>
      <c r="AG601">
        <v>37.539296999999998</v>
      </c>
    </row>
    <row r="602" spans="1:33" x14ac:dyDescent="0.3">
      <c r="A602" s="12" t="s">
        <v>1815</v>
      </c>
      <c r="B602" s="12" t="s">
        <v>1816</v>
      </c>
      <c r="C602" s="16" t="str">
        <f>[1]!s_info_mkt(A602)</f>
        <v>创业板</v>
      </c>
      <c r="D602" s="16" t="str">
        <f>[1]!s_ipo_listeddate(A602)</f>
        <v>2020-07-27</v>
      </c>
      <c r="E602" s="16" t="str">
        <f>[1]!lastradeday_s("000002","")</f>
        <v>2026-06-22</v>
      </c>
      <c r="F602" s="16" t="str">
        <f>[1]!s_info_industry_csrc2023(A602,"",3)</f>
        <v>食品制造业</v>
      </c>
      <c r="G602" s="16" t="str">
        <f>[1]!s_info_industry_csrc2023(A602,"",1)</f>
        <v>制造业</v>
      </c>
      <c r="H602" s="16">
        <f>[1]!s_is(A602,83,"FY","YTD","20251231",1,"",100000000)</f>
        <v>3.6592271374000003</v>
      </c>
      <c r="I602" s="16">
        <f>[1]!s_is(A602,83,"FY","YTD","20241231",1,"",100000000)</f>
        <v>3.0279327736000003</v>
      </c>
      <c r="J602" s="16">
        <f t="shared" si="27"/>
        <v>0.20849021791505473</v>
      </c>
      <c r="K602" s="16">
        <f>[1]!s_is(A602,61,"FY","YTD","20251231",1,"",100000000)</f>
        <v>0.9451940243000001</v>
      </c>
      <c r="L602" s="16">
        <f>[1]!s_is(A602,61,"FY","YTD","20241231",1,"",100000000)</f>
        <v>0.94356080459999991</v>
      </c>
      <c r="M602" s="16">
        <f t="shared" si="28"/>
        <v>1.7309109196121733E-3</v>
      </c>
      <c r="N602" s="16">
        <f>[1]!s_fa_roe(A602,"20251231")</f>
        <v>5.2042000000000002</v>
      </c>
      <c r="O602" s="16">
        <f>[1]!s_stmnote_rdexp(A602,"20251231",1,10000)</f>
        <v>3570.539115</v>
      </c>
      <c r="P602" s="20">
        <f t="shared" si="29"/>
        <v>9.7576318193163161E-2</v>
      </c>
      <c r="Q602" s="16">
        <f>[1]!s_margin_tradingbalance(A602,"",10000)</f>
        <v>0</v>
      </c>
      <c r="R602" s="16">
        <f>[1]!s_margin_seclendingbalance(A602,"",10000)</f>
        <v>0</v>
      </c>
      <c r="S602" s="17">
        <f>[1]!s_val_ev(A602,"",100000000)</f>
        <v>40.578248172000002</v>
      </c>
      <c r="T602" s="17">
        <f>[1]!share_freesharesmv(A602,"",100000000)</f>
        <v>25.005342978000002</v>
      </c>
      <c r="U602" s="17">
        <f>[1]!s_dq_amount_btin(A602,E602,100000000)</f>
        <v>1.04709702</v>
      </c>
      <c r="V602" s="17">
        <f>[1]!s_dq_turn(A602,E602)</f>
        <v>3.5050744213175022</v>
      </c>
      <c r="W602" s="2">
        <f>[1]!s_pq_amount(A602,"20260101","",100000000)</f>
        <v>219.40680843999999</v>
      </c>
      <c r="X602" s="2">
        <f>[1]!s_pq_avgamount(A602,"20260101","",100000000)</f>
        <v>1.9946073494545453</v>
      </c>
      <c r="Y602" s="17">
        <f>[1]!s_ipo_dilutedpe(A602)</f>
        <v>22.99</v>
      </c>
      <c r="Z602" s="12">
        <f>[1]!s_ipo_collection_total(A602,100000000)</f>
        <v>4.88931</v>
      </c>
      <c r="AA602" s="2">
        <f>[1]!s_val_pe_ttm(A602,E602)</f>
        <v>45.521381378173828</v>
      </c>
      <c r="AB602" s="5">
        <f>[1]!s_info_zjtxornot1(A602,"")</f>
        <v>0</v>
      </c>
      <c r="AC602" s="22" t="str">
        <f>[1]!s_info_nature1(A602,"")</f>
        <v>民营企业</v>
      </c>
      <c r="AD602" s="6" t="str">
        <f>[1]!s_info_city(A602)</f>
        <v>北京市</v>
      </c>
      <c r="AE602" s="6" t="str">
        <f>[1]!s_info_province(A602)</f>
        <v>北京</v>
      </c>
      <c r="AF602">
        <v>116.40528500000001</v>
      </c>
      <c r="AG602">
        <v>39.904989</v>
      </c>
    </row>
    <row r="603" spans="1:33" x14ac:dyDescent="0.3">
      <c r="A603" s="12" t="s">
        <v>1817</v>
      </c>
      <c r="B603" s="12" t="s">
        <v>1818</v>
      </c>
      <c r="C603" s="16" t="str">
        <f>[1]!s_info_mkt(A603)</f>
        <v>创业板</v>
      </c>
      <c r="D603" s="16" t="str">
        <f>[1]!s_ipo_listeddate(A603)</f>
        <v>2009-10-30</v>
      </c>
      <c r="E603" s="16" t="str">
        <f>[1]!lastradeday_s("000002","")</f>
        <v>2026-06-22</v>
      </c>
      <c r="F603" s="16" t="str">
        <f>[1]!s_info_industry_csrc2023(A603,"",3)</f>
        <v>电气机械和器材制造业</v>
      </c>
      <c r="G603" s="16" t="str">
        <f>[1]!s_info_industry_csrc2023(A603,"",1)</f>
        <v>制造业</v>
      </c>
      <c r="H603" s="16">
        <f>[1]!s_is(A603,83,"FY","YTD","20251231",1,"",100000000)</f>
        <v>157.86323201920001</v>
      </c>
      <c r="I603" s="16">
        <f>[1]!s_is(A603,83,"FY","YTD","20241231",1,"",100000000)</f>
        <v>153.74476315519999</v>
      </c>
      <c r="J603" s="16">
        <f t="shared" si="27"/>
        <v>2.678770176934453E-2</v>
      </c>
      <c r="K603" s="16">
        <f>[1]!s_is(A603,61,"FY","YTD","20251231",1,"",100000000)</f>
        <v>12.430648764500001</v>
      </c>
      <c r="L603" s="16">
        <f>[1]!s_is(A603,61,"FY","YTD","20241231",1,"",100000000)</f>
        <v>9.1655913865999992</v>
      </c>
      <c r="M603" s="16">
        <f t="shared" si="28"/>
        <v>0.35622986452063332</v>
      </c>
      <c r="N603" s="16">
        <f>[1]!s_fa_roe(A603,"20251231")</f>
        <v>15.5185</v>
      </c>
      <c r="O603" s="16">
        <f>[1]!s_stmnote_rdexp(A603,"20251231",1,10000)</f>
        <v>55409.727876999998</v>
      </c>
      <c r="P603" s="20">
        <f t="shared" si="29"/>
        <v>3.509983114387321E-2</v>
      </c>
      <c r="Q603" s="16">
        <f>[1]!s_margin_tradingbalance(A603,"",10000)</f>
        <v>112522.3046</v>
      </c>
      <c r="R603" s="16">
        <f>[1]!s_margin_seclendingbalance(A603,"",10000)</f>
        <v>761.17529999999999</v>
      </c>
      <c r="S603" s="17">
        <f>[1]!s_val_ev(A603,"",100000000)</f>
        <v>426.01502096680002</v>
      </c>
      <c r="T603" s="17">
        <f>[1]!share_freesharesmv(A603,"",100000000)</f>
        <v>278.58823656120001</v>
      </c>
      <c r="U603" s="17">
        <f>[1]!s_dq_amount_btin(A603,E603,100000000)</f>
        <v>13.75783272</v>
      </c>
      <c r="V603" s="17">
        <f>[1]!s_dq_turn(A603,E603)</f>
        <v>3.3086195418088433</v>
      </c>
      <c r="W603" s="2">
        <f>[1]!s_pq_amount(A603,"20260101","",100000000)</f>
        <v>1289.20831888</v>
      </c>
      <c r="X603" s="2">
        <f>[1]!s_pq_avgamount(A603,"20260101","",100000000)</f>
        <v>11.720075626181817</v>
      </c>
      <c r="Y603" s="17">
        <f>[1]!s_ipo_dilutedpe(A603)</f>
        <v>52.76</v>
      </c>
      <c r="Z603" s="12">
        <f>[1]!s_ipo_collection_total(A603,100000000)</f>
        <v>7.9968000000000004</v>
      </c>
      <c r="AA603" s="2">
        <f>[1]!s_val_pe_ttm(A603,E603)</f>
        <v>34.0751953125</v>
      </c>
      <c r="AB603" s="5">
        <f>[1]!s_info_zjtxornot1(A603,"")</f>
        <v>1</v>
      </c>
      <c r="AC603" s="22" t="str">
        <f>[1]!s_info_nature1(A603,"")</f>
        <v>民营企业</v>
      </c>
      <c r="AD603" s="6" t="str">
        <f>[1]!s_info_city(A603)</f>
        <v>青岛市</v>
      </c>
      <c r="AE603" s="6" t="str">
        <f>[1]!s_info_province(A603)</f>
        <v>山东省</v>
      </c>
      <c r="AF603">
        <v>120.35517299999999</v>
      </c>
      <c r="AG603">
        <v>36.082982000000001</v>
      </c>
    </row>
    <row r="604" spans="1:33" x14ac:dyDescent="0.3">
      <c r="A604" s="12" t="s">
        <v>1819</v>
      </c>
      <c r="B604" s="12" t="s">
        <v>1820</v>
      </c>
      <c r="C604" s="16" t="str">
        <f>[1]!s_info_mkt(A604)</f>
        <v>创业板</v>
      </c>
      <c r="D604" s="16" t="str">
        <f>[1]!s_ipo_listeddate(A604)</f>
        <v>2010-11-12</v>
      </c>
      <c r="E604" s="16" t="str">
        <f>[1]!lastradeday_s("000002","")</f>
        <v>2026-06-22</v>
      </c>
      <c r="F604" s="16" t="str">
        <f>[1]!s_info_industry_csrc2023(A604,"",3)</f>
        <v>医药制造业</v>
      </c>
      <c r="G604" s="16" t="str">
        <f>[1]!s_info_industry_csrc2023(A604,"",1)</f>
        <v>制造业</v>
      </c>
      <c r="H604" s="16">
        <f>[1]!s_is(A604,83,"FY","YTD","20251231",1,"",100000000)</f>
        <v>24.182349334600001</v>
      </c>
      <c r="I604" s="16">
        <f>[1]!s_is(A604,83,"FY","YTD","20241231",1,"",100000000)</f>
        <v>28.214413027100001</v>
      </c>
      <c r="J604" s="16">
        <f t="shared" si="27"/>
        <v>-0.14290794171855337</v>
      </c>
      <c r="K604" s="16">
        <f>[1]!s_is(A604,61,"FY","YTD","20251231",1,"",100000000)</f>
        <v>1.7774153469999998</v>
      </c>
      <c r="L604" s="16">
        <f>[1]!s_is(A604,61,"FY","YTD","20241231",1,"",100000000)</f>
        <v>1.4216041000999999</v>
      </c>
      <c r="M604" s="16">
        <f t="shared" si="28"/>
        <v>0.25028856267013511</v>
      </c>
      <c r="N604" s="16">
        <f>[1]!s_fa_roe(A604,"20251231")</f>
        <v>1.9694</v>
      </c>
      <c r="O604" s="16">
        <f>[1]!s_stmnote_rdexp(A604,"20251231",1,10000)</f>
        <v>38111.917602000001</v>
      </c>
      <c r="P604" s="20">
        <f t="shared" si="29"/>
        <v>0.15760221256695534</v>
      </c>
      <c r="Q604" s="16">
        <f>[1]!s_margin_tradingbalance(A604,"",10000)</f>
        <v>152386.3653</v>
      </c>
      <c r="R604" s="16">
        <f>[1]!s_margin_seclendingbalance(A604,"",10000)</f>
        <v>1505.8620000000001</v>
      </c>
      <c r="S604" s="17">
        <f>[1]!s_val_ev(A604,"",100000000)</f>
        <v>197.99934937580002</v>
      </c>
      <c r="T604" s="17">
        <f>[1]!share_freesharesmv(A604,"",100000000)</f>
        <v>195.24969120899999</v>
      </c>
      <c r="U604" s="17">
        <f>[1]!s_dq_amount_btin(A604,E604,100000000)</f>
        <v>7.7236652599999998</v>
      </c>
      <c r="V604" s="17">
        <f>[1]!s_dq_turn(A604,E604)</f>
        <v>4.0474158110400813</v>
      </c>
      <c r="W604" s="2">
        <f>[1]!s_pq_amount(A604,"20260101","",100000000)</f>
        <v>842.74670977999995</v>
      </c>
      <c r="X604" s="2">
        <f>[1]!s_pq_avgamount(A604,"20260101","",100000000)</f>
        <v>7.8032102757407404</v>
      </c>
      <c r="Y604" s="17">
        <f>[1]!s_ipo_dilutedpe(A604)</f>
        <v>133.80000000000001</v>
      </c>
      <c r="Z604" s="12">
        <f>[1]!s_ipo_collection_total(A604,100000000)</f>
        <v>23.75</v>
      </c>
      <c r="AA604" s="2">
        <f>[1]!s_val_pe_ttm(A604,E604)</f>
        <v>69.28570556640625</v>
      </c>
      <c r="AB604" s="5">
        <f>[1]!s_info_zjtxornot1(A604,"")</f>
        <v>0</v>
      </c>
      <c r="AC604" s="22" t="str">
        <f>[1]!s_info_nature1(A604,"")</f>
        <v>公众企业</v>
      </c>
      <c r="AD604" s="6" t="str">
        <f>[1]!s_info_city(A604)</f>
        <v>昆明市</v>
      </c>
      <c r="AE604" s="6" t="str">
        <f>[1]!s_info_province(A604)</f>
        <v>云南省</v>
      </c>
      <c r="AF604">
        <v>102.71225099999999</v>
      </c>
      <c r="AG604">
        <v>25.040609</v>
      </c>
    </row>
    <row r="605" spans="1:33" x14ac:dyDescent="0.3">
      <c r="A605" s="12" t="s">
        <v>1821</v>
      </c>
      <c r="B605" s="12" t="s">
        <v>1822</v>
      </c>
      <c r="C605" s="16" t="str">
        <f>[1]!s_info_mkt(A605)</f>
        <v>主板</v>
      </c>
      <c r="D605" s="16" t="str">
        <f>[1]!s_ipo_listeddate(A605)</f>
        <v>2008-06-12</v>
      </c>
      <c r="E605" s="16" t="str">
        <f>[1]!lastradeday_s("000002","")</f>
        <v>2026-06-22</v>
      </c>
      <c r="F605" s="16" t="str">
        <f>[1]!s_info_industry_csrc2023(A605,"",3)</f>
        <v>通用设备制造业</v>
      </c>
      <c r="G605" s="16" t="str">
        <f>[1]!s_info_industry_csrc2023(A605,"",1)</f>
        <v>制造业</v>
      </c>
      <c r="H605" s="16">
        <f>[1]!s_is(A605,83,"FY","YTD","20251231",1,"",100000000)</f>
        <v>3.3905454180999999</v>
      </c>
      <c r="I605" s="16">
        <f>[1]!s_is(A605,83,"FY","YTD","20241231",1,"",100000000)</f>
        <v>3.3426347267000001</v>
      </c>
      <c r="J605" s="16">
        <f t="shared" si="27"/>
        <v>1.433321176774216E-2</v>
      </c>
      <c r="K605" s="16">
        <f>[1]!s_is(A605,61,"FY","YTD","20251231",1,"",100000000)</f>
        <v>0.33751021729999997</v>
      </c>
      <c r="L605" s="16">
        <f>[1]!s_is(A605,61,"FY","YTD","20241231",1,"",100000000)</f>
        <v>8.5035960100000002E-2</v>
      </c>
      <c r="M605" s="16">
        <f t="shared" si="28"/>
        <v>2.9690293012873261</v>
      </c>
      <c r="N605" s="16">
        <f>[1]!s_fa_roe(A605,"20251231")</f>
        <v>38.080500000000001</v>
      </c>
      <c r="O605" s="16">
        <f>[1]!s_stmnote_rdexp(A605,"20251231",1,10000)</f>
        <v>1550.2670349999999</v>
      </c>
      <c r="P605" s="20">
        <f t="shared" si="29"/>
        <v>4.5723234578250872E-2</v>
      </c>
      <c r="Q605" s="16">
        <f>[1]!s_margin_tradingbalance(A605,"",10000)</f>
        <v>0</v>
      </c>
      <c r="R605" s="16">
        <f>[1]!s_margin_seclendingbalance(A605,"",10000)</f>
        <v>0</v>
      </c>
      <c r="S605" s="17">
        <f>[1]!s_val_ev(A605,"",100000000)</f>
        <v>29.611826280000006</v>
      </c>
      <c r="T605" s="17">
        <f>[1]!share_freesharesmv(A605,"",100000000)</f>
        <v>24.428401740000002</v>
      </c>
      <c r="U605" s="17">
        <f>[1]!s_dq_amount_btin(A605,E605,100000000)</f>
        <v>2.1375466200000002</v>
      </c>
      <c r="V605" s="17">
        <f>[1]!s_dq_turn(A605,E605)</f>
        <v>7.3878270128092893</v>
      </c>
      <c r="W605" s="2">
        <f>[1]!s_pq_amount(A605,"20260101","",100000000)</f>
        <v>279.73571786000002</v>
      </c>
      <c r="X605" s="2">
        <f>[1]!s_pq_avgamount(A605,"20260101","",100000000)</f>
        <v>2.5430519805454548</v>
      </c>
      <c r="Y605" s="17">
        <f>[1]!s_ipo_dilutedpe(A605)</f>
        <v>29.17</v>
      </c>
      <c r="Z605" s="12">
        <f>[1]!s_ipo_collection_total(A605,100000000)</f>
        <v>2.94</v>
      </c>
      <c r="AA605" s="2">
        <f>[1]!s_val_pe_ttm(A605,E605)</f>
        <v>87.309532165527344</v>
      </c>
      <c r="AB605" s="5">
        <f>[1]!s_info_zjtxornot1(A605,"")</f>
        <v>0</v>
      </c>
      <c r="AC605" s="22" t="str">
        <f>[1]!s_info_nature1(A605,"")</f>
        <v>民营企业</v>
      </c>
      <c r="AD605" s="6" t="str">
        <f>[1]!s_info_city(A605)</f>
        <v>威海市</v>
      </c>
      <c r="AE605" s="6" t="str">
        <f>[1]!s_info_province(A605)</f>
        <v>山东省</v>
      </c>
      <c r="AF605">
        <v>122.116394</v>
      </c>
      <c r="AG605">
        <v>37.509690999999997</v>
      </c>
    </row>
    <row r="606" spans="1:33" x14ac:dyDescent="0.3">
      <c r="A606" s="12" t="s">
        <v>1823</v>
      </c>
      <c r="B606" s="12" t="s">
        <v>1824</v>
      </c>
      <c r="C606" s="16" t="str">
        <f>[1]!s_info_mkt(A606)</f>
        <v>主板</v>
      </c>
      <c r="D606" s="16" t="str">
        <f>[1]!s_ipo_listeddate(A606)</f>
        <v>2018-02-23</v>
      </c>
      <c r="E606" s="16" t="str">
        <f>[1]!lastradeday_s("000002","")</f>
        <v>2026-06-22</v>
      </c>
      <c r="F606" s="16" t="str">
        <f>[1]!s_info_industry_csrc2023(A606,"",3)</f>
        <v>电气机械和器材制造业</v>
      </c>
      <c r="G606" s="16" t="str">
        <f>[1]!s_info_industry_csrc2023(A606,"",1)</f>
        <v>制造业</v>
      </c>
      <c r="H606" s="16">
        <f>[1]!s_is(A606,83,"FY","YTD","20251231",1,"",100000000)</f>
        <v>8.4540443242999999</v>
      </c>
      <c r="I606" s="16">
        <f>[1]!s_is(A606,83,"FY","YTD","20241231",1,"",100000000)</f>
        <v>8.919988676900001</v>
      </c>
      <c r="J606" s="16">
        <f t="shared" si="27"/>
        <v>-5.2235980277267835E-2</v>
      </c>
      <c r="K606" s="16">
        <f>[1]!s_is(A606,61,"FY","YTD","20251231",1,"",100000000)</f>
        <v>-5.3818128200000002E-2</v>
      </c>
      <c r="L606" s="16">
        <f>[1]!s_is(A606,61,"FY","YTD","20241231",1,"",100000000)</f>
        <v>0.37368432140000002</v>
      </c>
      <c r="M606" s="16">
        <f t="shared" si="28"/>
        <v>-1.1440203003389908</v>
      </c>
      <c r="N606" s="16">
        <f>[1]!s_fa_roe(A606,"20251231")</f>
        <v>-0.53569999999999995</v>
      </c>
      <c r="O606" s="16">
        <f>[1]!s_stmnote_rdexp(A606,"20251231",1,10000)</f>
        <v>5808.7477130000007</v>
      </c>
      <c r="P606" s="20">
        <f t="shared" si="29"/>
        <v>6.8709690772540022E-2</v>
      </c>
      <c r="Q606" s="16">
        <f>[1]!s_margin_tradingbalance(A606,"",10000)</f>
        <v>0</v>
      </c>
      <c r="R606" s="16">
        <f>[1]!s_margin_seclendingbalance(A606,"",10000)</f>
        <v>0</v>
      </c>
      <c r="S606" s="17">
        <f>[1]!s_val_ev(A606,"",100000000)</f>
        <v>51.668989670000002</v>
      </c>
      <c r="T606" s="17">
        <f>[1]!share_freesharesmv(A606,"",100000000)</f>
        <v>24.857913936999999</v>
      </c>
      <c r="U606" s="17">
        <f>[1]!s_dq_amount_btin(A606,E606,100000000)</f>
        <v>6.7756359699999997</v>
      </c>
      <c r="V606" s="17">
        <f>[1]!s_dq_turn(A606,E606)</f>
        <v>13.365096909703905</v>
      </c>
      <c r="W606" s="2">
        <f>[1]!s_pq_amount(A606,"20260101","",100000000)</f>
        <v>318.27623720999998</v>
      </c>
      <c r="X606" s="2">
        <f>[1]!s_pq_avgamount(A606,"20260101","",100000000)</f>
        <v>2.893420338272727</v>
      </c>
      <c r="Y606" s="17">
        <f>[1]!s_ipo_dilutedpe(A606)</f>
        <v>22.99</v>
      </c>
      <c r="Z606" s="12">
        <f>[1]!s_ipo_collection_total(A606,100000000)</f>
        <v>3.46591</v>
      </c>
      <c r="AA606" s="2">
        <f>[1]!s_val_pe_ttm(A606,E606)</f>
        <v>-628.13604736328125</v>
      </c>
      <c r="AB606" s="5">
        <f>[1]!s_info_zjtxornot1(A606,"")</f>
        <v>1</v>
      </c>
      <c r="AC606" s="22" t="str">
        <f>[1]!s_info_nature1(A606,"")</f>
        <v>民营企业</v>
      </c>
      <c r="AD606" s="6" t="str">
        <f>[1]!s_info_city(A606)</f>
        <v>遵义市</v>
      </c>
      <c r="AE606" s="6" t="str">
        <f>[1]!s_info_province(A606)</f>
        <v>贵州省</v>
      </c>
      <c r="AF606">
        <v>106.937265</v>
      </c>
      <c r="AG606">
        <v>27.706626</v>
      </c>
    </row>
    <row r="607" spans="1:33" x14ac:dyDescent="0.3">
      <c r="A607" s="12" t="s">
        <v>1825</v>
      </c>
      <c r="B607" s="12" t="s">
        <v>1826</v>
      </c>
      <c r="C607" s="16" t="str">
        <f>[1]!s_info_mkt(A607)</f>
        <v>主板</v>
      </c>
      <c r="D607" s="16" t="str">
        <f>[1]!s_ipo_listeddate(A607)</f>
        <v>1992-12-04</v>
      </c>
      <c r="E607" s="16" t="str">
        <f>[1]!lastradeday_s("000002","")</f>
        <v>2026-06-22</v>
      </c>
      <c r="F607" s="16" t="str">
        <f>[1]!s_info_industry_csrc2023(A607,"",3)</f>
        <v>化学原料和化学制品制造业</v>
      </c>
      <c r="G607" s="16" t="str">
        <f>[1]!s_info_industry_csrc2023(A607,"",1)</f>
        <v>制造业</v>
      </c>
      <c r="H607" s="16">
        <f>[1]!s_is(A607,83,"FY","YTD","20251231",1,"",100000000)</f>
        <v>464.3712505286</v>
      </c>
      <c r="I607" s="16">
        <f>[1]!s_is(A607,83,"FY","YTD","20241231",1,"",100000000)</f>
        <v>451.03027245120001</v>
      </c>
      <c r="J607" s="16">
        <f t="shared" si="27"/>
        <v>2.9578897232099832E-2</v>
      </c>
      <c r="K607" s="16">
        <f>[1]!s_is(A607,61,"FY","YTD","20251231",1,"",100000000)</f>
        <v>5.5471252232000001</v>
      </c>
      <c r="L607" s="16">
        <f>[1]!s_is(A607,61,"FY","YTD","20241231",1,"",100000000)</f>
        <v>9.1063662896000004</v>
      </c>
      <c r="M607" s="16">
        <f t="shared" si="28"/>
        <v>-0.39085195490816799</v>
      </c>
      <c r="N607" s="16">
        <f>[1]!s_fa_roe(A607,"20251231")</f>
        <v>2.4651000000000001</v>
      </c>
      <c r="O607" s="16">
        <f>[1]!s_stmnote_rdexp(A607,"20251231",1,10000)</f>
        <v>121325.363524</v>
      </c>
      <c r="P607" s="20">
        <f t="shared" si="29"/>
        <v>2.6126803368187353E-2</v>
      </c>
      <c r="Q607" s="16">
        <f>[1]!s_margin_tradingbalance(A607,"",10000)</f>
        <v>59372.985099999998</v>
      </c>
      <c r="R607" s="16">
        <f>[1]!s_margin_seclendingbalance(A607,"",10000)</f>
        <v>68.555999999999997</v>
      </c>
      <c r="S607" s="17">
        <f>[1]!s_val_ev(A607,"",100000000)</f>
        <v>172.36760597900002</v>
      </c>
      <c r="T607" s="17">
        <f>[1]!share_freesharesmv(A607,"",100000000)</f>
        <v>56.743865187300003</v>
      </c>
      <c r="U607" s="17">
        <f>[1]!s_dq_amount_btin(A607,E607,100000000)</f>
        <v>1.94622691</v>
      </c>
      <c r="V607" s="17">
        <f>[1]!s_dq_turn(A607,E607)</f>
        <v>1.1983354361488785</v>
      </c>
      <c r="W607" s="2">
        <f>[1]!s_pq_amount(A607,"20260101","",100000000)</f>
        <v>336.83978947000003</v>
      </c>
      <c r="X607" s="2">
        <f>[1]!s_pq_avgamount(A607,"20260101","",100000000)</f>
        <v>3.0621799042727273</v>
      </c>
      <c r="Y607" s="17">
        <f>[1]!s_ipo_dilutedpe(A607)</f>
        <v>0</v>
      </c>
      <c r="Z607" s="12">
        <f>[1]!s_ipo_collection_total(A607,100000000)</f>
        <v>1.0880000000000001</v>
      </c>
      <c r="AA607" s="2">
        <f>[1]!s_val_pe_ttm(A607,E607)</f>
        <v>31.932462692260742</v>
      </c>
      <c r="AB607" s="5">
        <f>[1]!s_info_zjtxornot1(A607,"")</f>
        <v>1</v>
      </c>
      <c r="AC607" s="22" t="str">
        <f>[1]!s_info_nature1(A607,"")</f>
        <v>地方国有企业</v>
      </c>
      <c r="AD607" s="6" t="str">
        <f>[1]!s_info_city(A607)</f>
        <v>上海市</v>
      </c>
      <c r="AE607" s="6" t="str">
        <f>[1]!s_info_province(A607)</f>
        <v>上海</v>
      </c>
      <c r="AF607">
        <v>121.472644</v>
      </c>
      <c r="AG607">
        <v>31.231705999999999</v>
      </c>
    </row>
    <row r="608" spans="1:33" x14ac:dyDescent="0.3">
      <c r="A608" s="12" t="s">
        <v>1827</v>
      </c>
      <c r="B608" s="12" t="s">
        <v>1828</v>
      </c>
      <c r="C608" s="16" t="str">
        <f>[1]!s_info_mkt(A608)</f>
        <v>创业板</v>
      </c>
      <c r="D608" s="16" t="str">
        <f>[1]!s_ipo_listeddate(A608)</f>
        <v>2019-03-29</v>
      </c>
      <c r="E608" s="16" t="str">
        <f>[1]!lastradeday_s("000002","")</f>
        <v>2026-06-22</v>
      </c>
      <c r="F608" s="16" t="str">
        <f>[1]!s_info_industry_csrc2023(A608,"",3)</f>
        <v>橡胶和塑料制品业</v>
      </c>
      <c r="G608" s="16" t="str">
        <f>[1]!s_info_industry_csrc2023(A608,"",1)</f>
        <v>制造业</v>
      </c>
      <c r="H608" s="16">
        <f>[1]!s_is(A608,83,"FY","YTD","20251231",1,"",100000000)</f>
        <v>5.3103762917999999</v>
      </c>
      <c r="I608" s="16">
        <f>[1]!s_is(A608,83,"FY","YTD","20241231",1,"",100000000)</f>
        <v>4.1709409744999997</v>
      </c>
      <c r="J608" s="16">
        <f t="shared" si="27"/>
        <v>0.27318423450875917</v>
      </c>
      <c r="K608" s="16">
        <f>[1]!s_is(A608,61,"FY","YTD","20251231",1,"",100000000)</f>
        <v>-1.1737930168000001</v>
      </c>
      <c r="L608" s="16">
        <f>[1]!s_is(A608,61,"FY","YTD","20241231",1,"",100000000)</f>
        <v>-1.4103896605000001</v>
      </c>
      <c r="M608" s="16">
        <f t="shared" si="28"/>
        <v>0.16775267879950539</v>
      </c>
      <c r="N608" s="16">
        <f>[1]!s_fa_roe(A608,"20251231")</f>
        <v>-7.4291999999999998</v>
      </c>
      <c r="O608" s="16">
        <f>[1]!s_stmnote_rdexp(A608,"20251231",1,10000)</f>
        <v>3207.7745670000004</v>
      </c>
      <c r="P608" s="20">
        <f t="shared" si="29"/>
        <v>6.0405786534435887E-2</v>
      </c>
      <c r="Q608" s="16">
        <f>[1]!s_margin_tradingbalance(A608,"",10000)</f>
        <v>23155.767400000001</v>
      </c>
      <c r="R608" s="16">
        <f>[1]!s_margin_seclendingbalance(A608,"",10000)</f>
        <v>8.4693000000000005</v>
      </c>
      <c r="S608" s="17">
        <f>[1]!s_val_ev(A608,"",100000000)</f>
        <v>65.0112788884</v>
      </c>
      <c r="T608" s="17">
        <f>[1]!share_freesharesmv(A608,"",100000000)</f>
        <v>41.855252708100004</v>
      </c>
      <c r="U608" s="17">
        <f>[1]!s_dq_amount_btin(A608,E608,100000000)</f>
        <v>3.1175065000000002</v>
      </c>
      <c r="V608" s="17">
        <f>[1]!s_dq_turn(A608,E608)</f>
        <v>5.6161183380697803</v>
      </c>
      <c r="W608" s="2">
        <f>[1]!s_pq_amount(A608,"20260101","",100000000)</f>
        <v>236.55159458</v>
      </c>
      <c r="X608" s="2">
        <f>[1]!s_pq_avgamount(A608,"20260101","",100000000)</f>
        <v>2.1504690416363634</v>
      </c>
      <c r="Y608" s="17">
        <f>[1]!s_ipo_dilutedpe(A608)</f>
        <v>13.95</v>
      </c>
      <c r="Z608" s="12">
        <f>[1]!s_ipo_collection_total(A608,100000000)</f>
        <v>3.8380000000000001</v>
      </c>
      <c r="AA608" s="2">
        <f>[1]!s_val_pe_ttm(A608,E608)</f>
        <v>-57.977397918701172</v>
      </c>
      <c r="AB608" s="5">
        <f>[1]!s_info_zjtxornot1(A608,"")</f>
        <v>1</v>
      </c>
      <c r="AC608" s="22" t="str">
        <f>[1]!s_info_nature1(A608,"")</f>
        <v>民营企业</v>
      </c>
      <c r="AD608" s="6" t="str">
        <f>[1]!s_info_city(A608)</f>
        <v>昆明市</v>
      </c>
      <c r="AE608" s="6" t="str">
        <f>[1]!s_info_province(A608)</f>
        <v>云南省</v>
      </c>
      <c r="AF608">
        <v>102.71225099999999</v>
      </c>
      <c r="AG608">
        <v>25.040609</v>
      </c>
    </row>
    <row r="609" spans="1:33" x14ac:dyDescent="0.3">
      <c r="A609" s="12" t="s">
        <v>1829</v>
      </c>
      <c r="B609" s="12" t="s">
        <v>1830</v>
      </c>
      <c r="C609" s="16" t="str">
        <f>[1]!s_info_mkt(A609)</f>
        <v>主板</v>
      </c>
      <c r="D609" s="16" t="str">
        <f>[1]!s_ipo_listeddate(A609)</f>
        <v>2021-07-06</v>
      </c>
      <c r="E609" s="16" t="str">
        <f>[1]!lastradeday_s("000002","")</f>
        <v>2026-06-22</v>
      </c>
      <c r="F609" s="16" t="str">
        <f>[1]!s_info_industry_csrc2023(A609,"",3)</f>
        <v>建筑装饰、装修和其他建筑业</v>
      </c>
      <c r="G609" s="16" t="str">
        <f>[1]!s_info_industry_csrc2023(A609,"",1)</f>
        <v>建筑业</v>
      </c>
      <c r="H609" s="16">
        <f>[1]!s_is(A609,83,"FY","YTD","20251231",1,"",100000000)</f>
        <v>35.071938137399997</v>
      </c>
      <c r="I609" s="16">
        <f>[1]!s_is(A609,83,"FY","YTD","20241231",1,"",100000000)</f>
        <v>41.338446427500003</v>
      </c>
      <c r="J609" s="16">
        <f t="shared" si="27"/>
        <v>-0.15159031922233224</v>
      </c>
      <c r="K609" s="16">
        <f>[1]!s_is(A609,61,"FY","YTD","20251231",1,"",100000000)</f>
        <v>0.69944147749999996</v>
      </c>
      <c r="L609" s="16">
        <f>[1]!s_is(A609,61,"FY","YTD","20241231",1,"",100000000)</f>
        <v>-2.8681908102999998</v>
      </c>
      <c r="M609" s="16">
        <f t="shared" si="28"/>
        <v>1.2438615572535223</v>
      </c>
      <c r="N609" s="16">
        <f>[1]!s_fa_roe(A609,"20251231")</f>
        <v>4.5282999999999998</v>
      </c>
      <c r="O609" s="16">
        <f>[1]!s_stmnote_rdexp(A609,"20251231",1,10000)</f>
        <v>6599.5580209999998</v>
      </c>
      <c r="P609" s="20">
        <f t="shared" si="29"/>
        <v>1.8817203643394793E-2</v>
      </c>
      <c r="Q609" s="16">
        <f>[1]!s_margin_tradingbalance(A609,"",10000)</f>
        <v>0</v>
      </c>
      <c r="R609" s="16">
        <f>[1]!s_margin_seclendingbalance(A609,"",10000)</f>
        <v>0</v>
      </c>
      <c r="S609" s="17">
        <f>[1]!s_val_ev(A609,"",100000000)</f>
        <v>60.396000000000001</v>
      </c>
      <c r="T609" s="17">
        <f>[1]!share_freesharesmv(A609,"",100000000)</f>
        <v>31.084177565999997</v>
      </c>
      <c r="U609" s="17">
        <f>[1]!s_dq_amount_btin(A609,E609,100000000)</f>
        <v>1.9708867400000001</v>
      </c>
      <c r="V609" s="17">
        <f>[1]!s_dq_turn(A609,E609)</f>
        <v>3.2581571428571428</v>
      </c>
      <c r="W609" s="2">
        <f>[1]!s_pq_amount(A609,"20260101","",100000000)</f>
        <v>429.89968418000001</v>
      </c>
      <c r="X609" s="2">
        <f>[1]!s_pq_avgamount(A609,"20260101","",100000000)</f>
        <v>3.9081789470909087</v>
      </c>
      <c r="Y609" s="17">
        <f>[1]!s_ipo_dilutedpe(A609)</f>
        <v>18.45</v>
      </c>
      <c r="Z609" s="12">
        <f>[1]!s_ipo_collection_total(A609,100000000)</f>
        <v>7.89</v>
      </c>
      <c r="AA609" s="2">
        <f>[1]!s_val_pe_ttm(A609,E609)</f>
        <v>100.74870300292969</v>
      </c>
      <c r="AB609" s="5">
        <f>[1]!s_info_zjtxornot1(A609,"")</f>
        <v>0</v>
      </c>
      <c r="AC609" s="22" t="str">
        <f>[1]!s_info_nature1(A609,"")</f>
        <v>民营企业</v>
      </c>
      <c r="AD609" s="6" t="str">
        <f>[1]!s_info_city(A609)</f>
        <v>青岛市</v>
      </c>
      <c r="AE609" s="6" t="str">
        <f>[1]!s_info_province(A609)</f>
        <v>山东省</v>
      </c>
      <c r="AF609">
        <v>120.35517299999999</v>
      </c>
      <c r="AG609">
        <v>36.082982000000001</v>
      </c>
    </row>
    <row r="610" spans="1:33" x14ac:dyDescent="0.3">
      <c r="A610" s="12" t="s">
        <v>1831</v>
      </c>
      <c r="B610" s="12" t="s">
        <v>1832</v>
      </c>
      <c r="C610" s="16" t="str">
        <f>[1]!s_info_mkt(A610)</f>
        <v>创业板</v>
      </c>
      <c r="D610" s="16" t="str">
        <f>[1]!s_ipo_listeddate(A610)</f>
        <v>2014-10-30</v>
      </c>
      <c r="E610" s="16" t="str">
        <f>[1]!lastradeday_s("000002","")</f>
        <v>2026-06-22</v>
      </c>
      <c r="F610" s="16" t="str">
        <f>[1]!s_info_industry_csrc2023(A610,"",3)</f>
        <v>电气机械和器材制造业</v>
      </c>
      <c r="G610" s="16" t="str">
        <f>[1]!s_info_industry_csrc2023(A610,"",1)</f>
        <v>制造业</v>
      </c>
      <c r="H610" s="16">
        <f>[1]!s_is(A610,83,"FY","YTD","20251231",1,"",100000000)</f>
        <v>11.736327548</v>
      </c>
      <c r="I610" s="16">
        <f>[1]!s_is(A610,83,"FY","YTD","20241231",1,"",100000000)</f>
        <v>11.3985127033</v>
      </c>
      <c r="J610" s="16">
        <f t="shared" si="27"/>
        <v>2.9636747661139884E-2</v>
      </c>
      <c r="K610" s="16">
        <f>[1]!s_is(A610,61,"FY","YTD","20251231",1,"",100000000)</f>
        <v>2.3610984681000002</v>
      </c>
      <c r="L610" s="16">
        <f>[1]!s_is(A610,61,"FY","YTD","20241231",1,"",100000000)</f>
        <v>2.3410840518000002</v>
      </c>
      <c r="M610" s="16">
        <f t="shared" si="28"/>
        <v>8.5492087670288579E-3</v>
      </c>
      <c r="N610" s="16">
        <f>[1]!s_fa_roe(A610,"20251231")</f>
        <v>11.1678</v>
      </c>
      <c r="O610" s="16">
        <f>[1]!s_stmnote_rdexp(A610,"20251231",1,10000)</f>
        <v>3827.9500359999997</v>
      </c>
      <c r="P610" s="20">
        <f t="shared" si="29"/>
        <v>3.26162508701653E-2</v>
      </c>
      <c r="Q610" s="16">
        <f>[1]!s_margin_tradingbalance(A610,"",10000)</f>
        <v>40655.254699999998</v>
      </c>
      <c r="R610" s="16">
        <f>[1]!s_margin_seclendingbalance(A610,"",10000)</f>
        <v>23.204999999999998</v>
      </c>
      <c r="S610" s="17">
        <f>[1]!s_val_ev(A610,"",100000000)</f>
        <v>61.988399999999999</v>
      </c>
      <c r="T610" s="17">
        <f>[1]!share_freesharesmv(A610,"",100000000)</f>
        <v>37.126111545999997</v>
      </c>
      <c r="U610" s="17">
        <f>[1]!s_dq_amount_btin(A610,E610,100000000)</f>
        <v>1.3363387</v>
      </c>
      <c r="V610" s="17">
        <f>[1]!s_dq_turn(A610,E610)</f>
        <v>3.0565742349960212</v>
      </c>
      <c r="W610" s="2">
        <f>[1]!s_pq_amount(A610,"20260101","",100000000)</f>
        <v>193.88380874000001</v>
      </c>
      <c r="X610" s="2">
        <f>[1]!s_pq_avgamount(A610,"20260101","",100000000)</f>
        <v>1.7625800794545454</v>
      </c>
      <c r="Y610" s="17">
        <f>[1]!s_ipo_dilutedpe(A610)</f>
        <v>21.99</v>
      </c>
      <c r="Z610" s="12">
        <f>[1]!s_ipo_collection_total(A610,100000000)</f>
        <v>6.5620000000000003</v>
      </c>
      <c r="AA610" s="2">
        <f>[1]!s_val_pe_ttm(A610,E610)</f>
        <v>28.992876052856445</v>
      </c>
      <c r="AB610" s="5">
        <f>[1]!s_info_zjtxornot1(A610,"")</f>
        <v>0</v>
      </c>
      <c r="AC610" s="22" t="str">
        <f>[1]!s_info_nature1(A610,"")</f>
        <v>民营企业</v>
      </c>
      <c r="AD610" s="6" t="str">
        <f>[1]!s_info_city(A610)</f>
        <v>江门市</v>
      </c>
      <c r="AE610" s="6" t="str">
        <f>[1]!s_info_province(A610)</f>
        <v>广东省</v>
      </c>
      <c r="AF610">
        <v>113.094942</v>
      </c>
      <c r="AG610">
        <v>22.590430999999999</v>
      </c>
    </row>
    <row r="611" spans="1:33" x14ac:dyDescent="0.3">
      <c r="A611" s="12" t="s">
        <v>1833</v>
      </c>
      <c r="B611" s="12" t="s">
        <v>1834</v>
      </c>
      <c r="C611" s="16" t="str">
        <f>[1]!s_info_mkt(A611)</f>
        <v>主板</v>
      </c>
      <c r="D611" s="16" t="str">
        <f>[1]!s_ipo_listeddate(A611)</f>
        <v>2017-06-27</v>
      </c>
      <c r="E611" s="16" t="str">
        <f>[1]!lastradeday_s("000002","")</f>
        <v>2026-06-22</v>
      </c>
      <c r="F611" s="16" t="str">
        <f>[1]!s_info_industry_csrc2023(A611,"",3)</f>
        <v>橡胶和塑料制品业</v>
      </c>
      <c r="G611" s="16" t="str">
        <f>[1]!s_info_industry_csrc2023(A611,"",1)</f>
        <v>制造业</v>
      </c>
      <c r="H611" s="16">
        <f>[1]!s_is(A611,83,"FY","YTD","20251231",1,"",100000000)</f>
        <v>20.518063674899999</v>
      </c>
      <c r="I611" s="16">
        <f>[1]!s_is(A611,83,"FY","YTD","20241231",1,"",100000000)</f>
        <v>18.968679949000002</v>
      </c>
      <c r="J611" s="16">
        <f t="shared" si="27"/>
        <v>8.1681157047603481E-2</v>
      </c>
      <c r="K611" s="16">
        <f>[1]!s_is(A611,61,"FY","YTD","20251231",1,"",100000000)</f>
        <v>0.64397172179999995</v>
      </c>
      <c r="L611" s="16">
        <f>[1]!s_is(A611,61,"FY","YTD","20241231",1,"",100000000)</f>
        <v>0.36596540430000002</v>
      </c>
      <c r="M611" s="16">
        <f t="shared" si="28"/>
        <v>0.75965190762158585</v>
      </c>
      <c r="N611" s="16">
        <f>[1]!s_fa_roe(A611,"20251231")</f>
        <v>3.5608</v>
      </c>
      <c r="O611" s="16">
        <f>[1]!s_stmnote_rdexp(A611,"20251231",1,10000)</f>
        <v>12293.189332</v>
      </c>
      <c r="P611" s="20">
        <f t="shared" si="29"/>
        <v>5.9913983730533062E-2</v>
      </c>
      <c r="Q611" s="16">
        <f>[1]!s_margin_tradingbalance(A611,"",10000)</f>
        <v>0</v>
      </c>
      <c r="R611" s="16">
        <f>[1]!s_margin_seclendingbalance(A611,"",10000)</f>
        <v>0</v>
      </c>
      <c r="S611" s="17">
        <f>[1]!s_val_ev(A611,"",100000000)</f>
        <v>85.251634703500002</v>
      </c>
      <c r="T611" s="17">
        <f>[1]!share_freesharesmv(A611,"",100000000)</f>
        <v>50.351975556800006</v>
      </c>
      <c r="U611" s="17">
        <f>[1]!s_dq_amount_btin(A611,E611,100000000)</f>
        <v>7.8209524100000003</v>
      </c>
      <c r="V611" s="17">
        <f>[1]!s_dq_turn(A611,E611)</f>
        <v>11.810274936219548</v>
      </c>
      <c r="W611" s="2">
        <f>[1]!s_pq_amount(A611,"20260101","",100000000)</f>
        <v>383.67963058999999</v>
      </c>
      <c r="X611" s="2">
        <f>[1]!s_pq_avgamount(A611,"20260101","",100000000)</f>
        <v>3.487996641727273</v>
      </c>
      <c r="Y611" s="17">
        <f>[1]!s_ipo_dilutedpe(A611)</f>
        <v>22.99</v>
      </c>
      <c r="Z611" s="12">
        <f>[1]!s_ipo_collection_total(A611,100000000)</f>
        <v>2.5960991999999998</v>
      </c>
      <c r="AA611" s="2">
        <f>[1]!s_val_pe_ttm(A611,E611)</f>
        <v>119.58126068115234</v>
      </c>
      <c r="AB611" s="5">
        <f>[1]!s_info_zjtxornot1(A611,"")</f>
        <v>1</v>
      </c>
      <c r="AC611" s="22" t="str">
        <f>[1]!s_info_nature1(A611,"")</f>
        <v>民营企业</v>
      </c>
      <c r="AD611" s="6" t="str">
        <f>[1]!s_info_city(A611)</f>
        <v>深圳市</v>
      </c>
      <c r="AE611" s="6" t="str">
        <f>[1]!s_info_province(A611)</f>
        <v>广东省</v>
      </c>
      <c r="AF611">
        <v>114.085947</v>
      </c>
      <c r="AG611">
        <v>22.547000000000001</v>
      </c>
    </row>
    <row r="612" spans="1:33" x14ac:dyDescent="0.3">
      <c r="A612" s="12" t="s">
        <v>1835</v>
      </c>
      <c r="B612" s="12" t="s">
        <v>1836</v>
      </c>
      <c r="C612" s="16" t="str">
        <f>[1]!s_info_mkt(A612)</f>
        <v>主板</v>
      </c>
      <c r="D612" s="16" t="str">
        <f>[1]!s_ipo_listeddate(A612)</f>
        <v>2021-09-17</v>
      </c>
      <c r="E612" s="16" t="str">
        <f>[1]!lastradeday_s("000002","")</f>
        <v>2026-06-22</v>
      </c>
      <c r="F612" s="16" t="str">
        <f>[1]!s_info_industry_csrc2023(A612,"",3)</f>
        <v>土木工程建筑业</v>
      </c>
      <c r="G612" s="16" t="str">
        <f>[1]!s_info_industry_csrc2023(A612,"",1)</f>
        <v>建筑业</v>
      </c>
      <c r="H612" s="16">
        <f>[1]!s_is(A612,83,"FY","YTD","20251231",1,"",100000000)</f>
        <v>15.693397575999999</v>
      </c>
      <c r="I612" s="16">
        <f>[1]!s_is(A612,83,"FY","YTD","20241231",1,"",100000000)</f>
        <v>12.9668414244</v>
      </c>
      <c r="J612" s="16">
        <f t="shared" si="27"/>
        <v>0.21027141941208405</v>
      </c>
      <c r="K612" s="16">
        <f>[1]!s_is(A612,61,"FY","YTD","20251231",1,"",100000000)</f>
        <v>0.65612075780000001</v>
      </c>
      <c r="L612" s="16">
        <f>[1]!s_is(A612,61,"FY","YTD","20241231",1,"",100000000)</f>
        <v>0.92516653239999991</v>
      </c>
      <c r="M612" s="16">
        <f t="shared" si="28"/>
        <v>-0.29080794124930232</v>
      </c>
      <c r="N612" s="16">
        <f>[1]!s_fa_roe(A612,"20251231")</f>
        <v>3.6873999999999998</v>
      </c>
      <c r="O612" s="16">
        <f>[1]!s_stmnote_rdexp(A612,"20251231",1,10000)</f>
        <v>3598.88</v>
      </c>
      <c r="P612" s="20">
        <f t="shared" si="29"/>
        <v>2.2932446479937446E-2</v>
      </c>
      <c r="Q612" s="16">
        <f>[1]!s_margin_tradingbalance(A612,"",10000)</f>
        <v>0</v>
      </c>
      <c r="R612" s="16">
        <f>[1]!s_margin_seclendingbalance(A612,"",10000)</f>
        <v>0</v>
      </c>
      <c r="S612" s="17">
        <f>[1]!s_val_ev(A612,"",100000000)</f>
        <v>87.486051239999995</v>
      </c>
      <c r="T612" s="17">
        <f>[1]!share_freesharesmv(A612,"",100000000)</f>
        <v>27.006051240000001</v>
      </c>
      <c r="U612" s="17">
        <f>[1]!s_dq_amount_btin(A612,E612,100000000)</f>
        <v>2.7862535099999999</v>
      </c>
      <c r="V612" s="17">
        <f>[1]!s_dq_turn(A612,E612)</f>
        <v>3.1835065367844577</v>
      </c>
      <c r="W612" s="2">
        <f>[1]!s_pq_amount(A612,"20260101","",100000000)</f>
        <v>399.51399739999999</v>
      </c>
      <c r="X612" s="2">
        <f>[1]!s_pq_avgamount(A612,"20260101","",100000000)</f>
        <v>3.6319454309090906</v>
      </c>
      <c r="Y612" s="17">
        <f>[1]!s_ipo_dilutedpe(A612)</f>
        <v>22.98</v>
      </c>
      <c r="Z612" s="12">
        <f>[1]!s_ipo_collection_total(A612,100000000)</f>
        <v>5.9909338728999995</v>
      </c>
      <c r="AA612" s="2">
        <f>[1]!s_val_pe_ttm(A612,E612)</f>
        <v>258.0177001953125</v>
      </c>
      <c r="AB612" s="5">
        <f>[1]!s_info_zjtxornot1(A612,"")</f>
        <v>0</v>
      </c>
      <c r="AC612" s="22" t="str">
        <f>[1]!s_info_nature1(A612,"")</f>
        <v>民营企业</v>
      </c>
      <c r="AD612" s="6" t="str">
        <f>[1]!s_info_city(A612)</f>
        <v>上海市</v>
      </c>
      <c r="AE612" s="6" t="str">
        <f>[1]!s_info_province(A612)</f>
        <v>上海</v>
      </c>
      <c r="AF612">
        <v>121.472644</v>
      </c>
      <c r="AG612">
        <v>31.231705999999999</v>
      </c>
    </row>
    <row r="613" spans="1:33" x14ac:dyDescent="0.3">
      <c r="A613" s="12" t="s">
        <v>1837</v>
      </c>
      <c r="B613" s="12" t="s">
        <v>1838</v>
      </c>
      <c r="C613" s="16" t="str">
        <f>[1]!s_info_mkt(A613)</f>
        <v>科创板</v>
      </c>
      <c r="D613" s="16" t="str">
        <f>[1]!s_ipo_listeddate(A613)</f>
        <v>2020-11-11</v>
      </c>
      <c r="E613" s="16" t="str">
        <f>[1]!lastradeday_s("000002","")</f>
        <v>2026-06-22</v>
      </c>
      <c r="F613" s="16" t="str">
        <f>[1]!s_info_industry_csrc2023(A613,"",3)</f>
        <v>计算机、通信和其他电子设备制造业</v>
      </c>
      <c r="G613" s="16" t="str">
        <f>[1]!s_info_industry_csrc2023(A613,"",1)</f>
        <v>制造业</v>
      </c>
      <c r="H613" s="16">
        <f>[1]!s_is(A613,83,"FY","YTD","20251231",1,"",100000000)</f>
        <v>6.1839436314</v>
      </c>
      <c r="I613" s="16">
        <f>[1]!s_is(A613,83,"FY","YTD","20241231",1,"",100000000)</f>
        <v>4.8812558161000004</v>
      </c>
      <c r="J613" s="16">
        <f t="shared" si="27"/>
        <v>0.26687554686302306</v>
      </c>
      <c r="K613" s="16">
        <f>[1]!s_is(A613,61,"FY","YTD","20251231",1,"",100000000)</f>
        <v>-9.1970633499999996E-2</v>
      </c>
      <c r="L613" s="16">
        <f>[1]!s_is(A613,61,"FY","YTD","20241231",1,"",100000000)</f>
        <v>-0.61618728340000006</v>
      </c>
      <c r="M613" s="16">
        <f t="shared" si="28"/>
        <v>0.85074240254923117</v>
      </c>
      <c r="N613" s="16">
        <f>[1]!s_fa_roe(A613,"20251231")</f>
        <v>-0.81759999999999999</v>
      </c>
      <c r="O613" s="16">
        <f>[1]!s_stmnote_rdexp(A613,"20251231",1,10000)</f>
        <v>8075.8322959999996</v>
      </c>
      <c r="P613" s="20">
        <f t="shared" si="29"/>
        <v>0.13059356257701996</v>
      </c>
      <c r="Q613" s="16">
        <f>[1]!s_margin_tradingbalance(A613,"",10000)</f>
        <v>54873.356399999997</v>
      </c>
      <c r="R613" s="16">
        <f>[1]!s_margin_seclendingbalance(A613,"",10000)</f>
        <v>39.5</v>
      </c>
      <c r="S613" s="17">
        <f>[1]!s_val_ev(A613,"",100000000)</f>
        <v>90.654122654899993</v>
      </c>
      <c r="T613" s="17">
        <f>[1]!share_freesharesmv(A613,"",100000000)</f>
        <v>67.666862005900001</v>
      </c>
      <c r="U613" s="17">
        <f>[1]!s_dq_amount_btin(A613,E613,100000000)</f>
        <v>6.7182457199999996</v>
      </c>
      <c r="V613" s="17">
        <f>[1]!s_dq_turn(A613,E613)</f>
        <v>7.4471400721620578</v>
      </c>
      <c r="W613" s="2">
        <f>[1]!s_pq_amount(A613,"20260101","",100000000)</f>
        <v>635.80877253999995</v>
      </c>
      <c r="X613" s="2">
        <f>[1]!s_pq_avgamount(A613,"20260101","",100000000)</f>
        <v>5.7800797503636359</v>
      </c>
      <c r="Y613" s="17">
        <f>[1]!s_ipo_dilutedpe(A613)</f>
        <v>36.58</v>
      </c>
      <c r="Z613" s="12">
        <f>[1]!s_ipo_collection_total(A613,100000000)</f>
        <v>5.3605200000000002</v>
      </c>
      <c r="AA613" s="2">
        <f>[1]!s_val_pe_ttm(A613,E613)</f>
        <v>5019.666015625</v>
      </c>
      <c r="AB613" s="5">
        <f>[1]!s_info_zjtxornot1(A613,"")</f>
        <v>1</v>
      </c>
      <c r="AC613" s="22" t="str">
        <f>[1]!s_info_nature1(A613,"")</f>
        <v>民营企业</v>
      </c>
      <c r="AD613" s="6" t="str">
        <f>[1]!s_info_city(A613)</f>
        <v>东莞市</v>
      </c>
      <c r="AE613" s="6" t="str">
        <f>[1]!s_info_province(A613)</f>
        <v>广东省</v>
      </c>
      <c r="AF613">
        <v>113.746262</v>
      </c>
      <c r="AG613">
        <v>23.046237000000001</v>
      </c>
    </row>
    <row r="614" spans="1:33" x14ac:dyDescent="0.3">
      <c r="A614" s="12" t="s">
        <v>1839</v>
      </c>
      <c r="B614" s="12" t="s">
        <v>1840</v>
      </c>
      <c r="C614" s="16" t="str">
        <f>[1]!s_info_mkt(A614)</f>
        <v>创业板</v>
      </c>
      <c r="D614" s="16" t="str">
        <f>[1]!s_ipo_listeddate(A614)</f>
        <v>2010-10-13</v>
      </c>
      <c r="E614" s="16" t="str">
        <f>[1]!lastradeday_s("000002","")</f>
        <v>2026-06-22</v>
      </c>
      <c r="F614" s="16" t="str">
        <f>[1]!s_info_industry_csrc2023(A614,"",3)</f>
        <v>电气机械和器材制造业</v>
      </c>
      <c r="G614" s="16" t="str">
        <f>[1]!s_info_industry_csrc2023(A614,"",1)</f>
        <v>制造业</v>
      </c>
      <c r="H614" s="16">
        <f>[1]!s_is(A614,83,"FY","YTD","20251231",1,"",100000000)</f>
        <v>1.248832597</v>
      </c>
      <c r="I614" s="16">
        <f>[1]!s_is(A614,83,"FY","YTD","20241231",1,"",100000000)</f>
        <v>0.61151347410000001</v>
      </c>
      <c r="J614" s="16">
        <f t="shared" si="27"/>
        <v>1.0421996405524503</v>
      </c>
      <c r="K614" s="16">
        <f>[1]!s_is(A614,61,"FY","YTD","20251231",1,"",100000000)</f>
        <v>0.20322735190000002</v>
      </c>
      <c r="L614" s="16">
        <f>[1]!s_is(A614,61,"FY","YTD","20241231",1,"",100000000)</f>
        <v>-9.4951249172000001</v>
      </c>
      <c r="M614" s="16">
        <f t="shared" si="28"/>
        <v>1.0214033363091268</v>
      </c>
      <c r="N614" s="16">
        <f>[1]!s_fa_roe(A614,"20251231")</f>
        <v>7.8910999999999998</v>
      </c>
      <c r="O614" s="16">
        <f>[1]!s_stmnote_rdexp(A614,"20251231",1,10000)</f>
        <v>0</v>
      </c>
      <c r="P614" s="20">
        <f t="shared" si="29"/>
        <v>0</v>
      </c>
      <c r="Q614" s="16">
        <f>[1]!s_margin_tradingbalance(A614,"",10000)</f>
        <v>12366.924499999999</v>
      </c>
      <c r="R614" s="16">
        <f>[1]!s_margin_seclendingbalance(A614,"",10000)</f>
        <v>13.357799999999999</v>
      </c>
      <c r="S614" s="17">
        <f>[1]!s_val_ev(A614,"",100000000)</f>
        <v>64.1879387468</v>
      </c>
      <c r="T614" s="17">
        <f>[1]!share_freesharesmv(A614,"",100000000)</f>
        <v>24.251829903600001</v>
      </c>
      <c r="U614" s="17">
        <f>[1]!s_dq_amount_btin(A614,E614,100000000)</f>
        <v>0.52092687000000004</v>
      </c>
      <c r="V614" s="17">
        <f>[1]!s_dq_turn(A614,E614)</f>
        <v>1.4846480901412717</v>
      </c>
      <c r="W614" s="2">
        <f>[1]!s_pq_amount(A614,"20260101","",100000000)</f>
        <v>72.234083839999997</v>
      </c>
      <c r="X614" s="2">
        <f>[1]!s_pq_avgamount(A614,"20260101","",100000000)</f>
        <v>0.6566734894545454</v>
      </c>
      <c r="Y614" s="17">
        <f>[1]!s_ipo_dilutedpe(A614)</f>
        <v>89.72</v>
      </c>
      <c r="Z614" s="12">
        <f>[1]!s_ipo_collection_total(A614,100000000)</f>
        <v>8.25</v>
      </c>
      <c r="AA614" s="2">
        <f>[1]!s_val_pe_ttm(A614,E614)</f>
        <v>163.99311828613281</v>
      </c>
      <c r="AB614" s="5">
        <f>[1]!s_info_zjtxornot1(A614,"")</f>
        <v>0</v>
      </c>
      <c r="AC614" s="22" t="str">
        <f>[1]!s_info_nature1(A614,"")</f>
        <v>民营企业</v>
      </c>
      <c r="AD614" s="6" t="str">
        <f>[1]!s_info_city(A614)</f>
        <v>大连市</v>
      </c>
      <c r="AE614" s="6" t="str">
        <f>[1]!s_info_province(A614)</f>
        <v>辽宁省</v>
      </c>
      <c r="AF614">
        <v>121.618622</v>
      </c>
      <c r="AG614">
        <v>38.914589999999997</v>
      </c>
    </row>
    <row r="615" spans="1:33" x14ac:dyDescent="0.3">
      <c r="A615" s="12" t="s">
        <v>1841</v>
      </c>
      <c r="B615" s="12" t="s">
        <v>1842</v>
      </c>
      <c r="C615" s="16" t="str">
        <f>[1]!s_info_mkt(A615)</f>
        <v>主板</v>
      </c>
      <c r="D615" s="16" t="str">
        <f>[1]!s_ipo_listeddate(A615)</f>
        <v>2008-07-23</v>
      </c>
      <c r="E615" s="16" t="str">
        <f>[1]!lastradeday_s("000002","")</f>
        <v>2026-06-22</v>
      </c>
      <c r="F615" s="16" t="str">
        <f>[1]!s_info_industry_csrc2023(A615,"",3)</f>
        <v>软件和信息技术服务业</v>
      </c>
      <c r="G615" s="16" t="str">
        <f>[1]!s_info_industry_csrc2023(A615,"",1)</f>
        <v>信息传输、软件和信息技术服务业</v>
      </c>
      <c r="H615" s="16">
        <f>[1]!s_is(A615,83,"FY","YTD","20251231",1,"",100000000)</f>
        <v>31.710082060900003</v>
      </c>
      <c r="I615" s="16">
        <f>[1]!s_is(A615,83,"FY","YTD","20241231",1,"",100000000)</f>
        <v>41.0717080505</v>
      </c>
      <c r="J615" s="16">
        <f t="shared" si="27"/>
        <v>-0.22793369046374568</v>
      </c>
      <c r="K615" s="16">
        <f>[1]!s_is(A615,61,"FY","YTD","20251231",1,"",100000000)</f>
        <v>0.63742956250000005</v>
      </c>
      <c r="L615" s="16">
        <f>[1]!s_is(A615,61,"FY","YTD","20241231",1,"",100000000)</f>
        <v>-1.0049870658</v>
      </c>
      <c r="M615" s="16">
        <f t="shared" si="28"/>
        <v>1.6342664340586182</v>
      </c>
      <c r="N615" s="16">
        <f>[1]!s_fa_roe(A615,"20251231")</f>
        <v>2.5436000000000001</v>
      </c>
      <c r="O615" s="16">
        <f>[1]!s_stmnote_rdexp(A615,"20251231",1,10000)</f>
        <v>20020.182386</v>
      </c>
      <c r="P615" s="20">
        <f t="shared" si="29"/>
        <v>6.3135069620919748E-2</v>
      </c>
      <c r="Q615" s="16">
        <f>[1]!s_margin_tradingbalance(A615,"",10000)</f>
        <v>168143.85389999999</v>
      </c>
      <c r="R615" s="16">
        <f>[1]!s_margin_seclendingbalance(A615,"",10000)</f>
        <v>1101.6968999999999</v>
      </c>
      <c r="S615" s="17">
        <f>[1]!s_val_ev(A615,"",100000000)</f>
        <v>393.11007028799997</v>
      </c>
      <c r="T615" s="17">
        <f>[1]!share_freesharesmv(A615,"",100000000)</f>
        <v>320.87201951999998</v>
      </c>
      <c r="U615" s="17">
        <f>[1]!s_dq_amount_btin(A615,E615,100000000)</f>
        <v>24.603030109999999</v>
      </c>
      <c r="V615" s="17">
        <f>[1]!s_dq_turn(A615,E615)</f>
        <v>6.9730989271833002</v>
      </c>
      <c r="W615" s="2">
        <f>[1]!s_pq_amount(A615,"20260101","",100000000)</f>
        <v>4003.1800903100002</v>
      </c>
      <c r="X615" s="2">
        <f>[1]!s_pq_avgamount(A615,"20260101","",100000000)</f>
        <v>36.392546275545456</v>
      </c>
      <c r="Y615" s="17">
        <f>[1]!s_ipo_dilutedpe(A615)</f>
        <v>19.809999999999999</v>
      </c>
      <c r="Z615" s="12">
        <f>[1]!s_ipo_collection_total(A615,100000000)</f>
        <v>3.0739999999999998</v>
      </c>
      <c r="AA615" s="2">
        <f>[1]!s_val_pe_ttm(A615,E615)</f>
        <v>656.83758544921875</v>
      </c>
      <c r="AB615" s="5">
        <f>[1]!s_info_zjtxornot1(A615,"")</f>
        <v>0</v>
      </c>
      <c r="AC615" s="22" t="str">
        <f>[1]!s_info_nature1(A615,"")</f>
        <v>民营企业</v>
      </c>
      <c r="AD615" s="6" t="str">
        <f>[1]!s_info_city(A615)</f>
        <v>长沙市</v>
      </c>
      <c r="AE615" s="6" t="str">
        <f>[1]!s_info_province(A615)</f>
        <v>湖南省</v>
      </c>
      <c r="AF615">
        <v>112.98227900000001</v>
      </c>
      <c r="AG615">
        <v>28.194089999999999</v>
      </c>
    </row>
    <row r="616" spans="1:33" x14ac:dyDescent="0.3">
      <c r="A616" s="12" t="s">
        <v>1843</v>
      </c>
      <c r="B616" s="12" t="s">
        <v>1844</v>
      </c>
      <c r="C616" s="16" t="str">
        <f>[1]!s_info_mkt(A616)</f>
        <v>科创板</v>
      </c>
      <c r="D616" s="16" t="str">
        <f>[1]!s_ipo_listeddate(A616)</f>
        <v>2023-02-16</v>
      </c>
      <c r="E616" s="16" t="str">
        <f>[1]!lastradeday_s("000002","")</f>
        <v>2026-06-22</v>
      </c>
      <c r="F616" s="16" t="str">
        <f>[1]!s_info_industry_csrc2023(A616,"",3)</f>
        <v>计算机、通信和其他电子设备制造业</v>
      </c>
      <c r="G616" s="16" t="str">
        <f>[1]!s_info_industry_csrc2023(A616,"",1)</f>
        <v>制造业</v>
      </c>
      <c r="H616" s="16">
        <f>[1]!s_is(A616,83,"FY","YTD","20251231",1,"",100000000)</f>
        <v>6.5812347087000003</v>
      </c>
      <c r="I616" s="16">
        <f>[1]!s_is(A616,83,"FY","YTD","20241231",1,"",100000000)</f>
        <v>4.5466460788000003</v>
      </c>
      <c r="J616" s="16">
        <f t="shared" si="27"/>
        <v>0.44749219416634034</v>
      </c>
      <c r="K616" s="16">
        <f>[1]!s_is(A616,61,"FY","YTD","20251231",1,"",100000000)</f>
        <v>0.63046242929999996</v>
      </c>
      <c r="L616" s="16">
        <f>[1]!s_is(A616,61,"FY","YTD","20241231",1,"",100000000)</f>
        <v>0.53429778840000008</v>
      </c>
      <c r="M616" s="16">
        <f t="shared" si="28"/>
        <v>0.17998322843142028</v>
      </c>
      <c r="N616" s="16">
        <f>[1]!s_fa_roe(A616,"20251231")</f>
        <v>7.1504000000000003</v>
      </c>
      <c r="O616" s="16">
        <f>[1]!s_stmnote_rdexp(A616,"20251231",1,10000)</f>
        <v>7250.2079139999996</v>
      </c>
      <c r="P616" s="20">
        <f t="shared" si="29"/>
        <v>0.11016485864598714</v>
      </c>
      <c r="Q616" s="16">
        <f>[1]!s_margin_tradingbalance(A616,"",10000)</f>
        <v>44750.144500000002</v>
      </c>
      <c r="R616" s="16">
        <f>[1]!s_margin_seclendingbalance(A616,"",10000)</f>
        <v>67.114999999999995</v>
      </c>
      <c r="S616" s="17">
        <f>[1]!s_val_ev(A616,"",100000000)</f>
        <v>87.495654400000006</v>
      </c>
      <c r="T616" s="17">
        <f>[1]!share_freesharesmv(A616,"",100000000)</f>
        <v>58.074826304000005</v>
      </c>
      <c r="U616" s="17">
        <f>[1]!s_dq_amount_btin(A616,E616,100000000)</f>
        <v>8.3437752799999991</v>
      </c>
      <c r="V616" s="17">
        <f>[1]!s_dq_turn(A616,E616)</f>
        <v>9.3806745218194525</v>
      </c>
      <c r="W616" s="2">
        <f>[1]!s_pq_amount(A616,"20260101","",100000000)</f>
        <v>512.69507226999997</v>
      </c>
      <c r="X616" s="2">
        <f>[1]!s_pq_avgamount(A616,"20260101","",100000000)</f>
        <v>4.6608642933636357</v>
      </c>
      <c r="Y616" s="17">
        <f>[1]!s_ipo_dilutedpe(A616)</f>
        <v>65.36</v>
      </c>
      <c r="Z616" s="12">
        <f>[1]!s_ipo_collection_total(A616,100000000)</f>
        <v>5.2535999999999996</v>
      </c>
      <c r="AA616" s="2">
        <f>[1]!s_val_pe_ttm(A616,E616)</f>
        <v>129.33628845214844</v>
      </c>
      <c r="AB616" s="5">
        <f>[1]!s_info_zjtxornot1(A616,"")</f>
        <v>1</v>
      </c>
      <c r="AC616" s="22" t="str">
        <f>[1]!s_info_nature1(A616,"")</f>
        <v>民营企业</v>
      </c>
      <c r="AD616" s="6" t="str">
        <f>[1]!s_info_city(A616)</f>
        <v>嘉兴市</v>
      </c>
      <c r="AE616" s="6" t="str">
        <f>[1]!s_info_province(A616)</f>
        <v>浙江省</v>
      </c>
      <c r="AF616">
        <v>120.750865</v>
      </c>
      <c r="AG616">
        <v>30.762653</v>
      </c>
    </row>
    <row r="617" spans="1:33" x14ac:dyDescent="0.3">
      <c r="A617" s="12" t="s">
        <v>1845</v>
      </c>
      <c r="B617" s="12" t="s">
        <v>1846</v>
      </c>
      <c r="C617" s="16" t="str">
        <f>[1]!s_info_mkt(A617)</f>
        <v>创业板</v>
      </c>
      <c r="D617" s="16" t="str">
        <f>[1]!s_ipo_listeddate(A617)</f>
        <v>2018-09-21</v>
      </c>
      <c r="E617" s="16" t="str">
        <f>[1]!lastradeday_s("000002","")</f>
        <v>2026-06-22</v>
      </c>
      <c r="F617" s="16" t="str">
        <f>[1]!s_info_industry_csrc2023(A617,"",3)</f>
        <v>非金属矿物制品业</v>
      </c>
      <c r="G617" s="16" t="str">
        <f>[1]!s_info_industry_csrc2023(A617,"",1)</f>
        <v>制造业</v>
      </c>
      <c r="H617" s="16">
        <f>[1]!s_is(A617,83,"FY","YTD","20251231",1,"",100000000)</f>
        <v>77.175217149600002</v>
      </c>
      <c r="I617" s="16">
        <f>[1]!s_is(A617,83,"FY","YTD","20241231",1,"",100000000)</f>
        <v>67.6328914045</v>
      </c>
      <c r="J617" s="16">
        <f t="shared" si="27"/>
        <v>0.14109001621753969</v>
      </c>
      <c r="K617" s="16">
        <f>[1]!s_is(A617,61,"FY","YTD","20251231",1,"",100000000)</f>
        <v>7.0560644734000002</v>
      </c>
      <c r="L617" s="16">
        <f>[1]!s_is(A617,61,"FY","YTD","20241231",1,"",100000000)</f>
        <v>2.9104303595999998</v>
      </c>
      <c r="M617" s="16">
        <f t="shared" si="28"/>
        <v>1.4244058787133331</v>
      </c>
      <c r="N617" s="16">
        <f>[1]!s_fa_roe(A617,"20251231")</f>
        <v>9.6814</v>
      </c>
      <c r="O617" s="16">
        <f>[1]!s_stmnote_rdexp(A617,"20251231",1,10000)</f>
        <v>50568.712225999996</v>
      </c>
      <c r="P617" s="20">
        <f t="shared" si="29"/>
        <v>6.5524548026829998E-2</v>
      </c>
      <c r="Q617" s="16">
        <f>[1]!s_margin_tradingbalance(A617,"",10000)</f>
        <v>126233.7427</v>
      </c>
      <c r="R617" s="16">
        <f>[1]!s_margin_seclendingbalance(A617,"",10000)</f>
        <v>1155.2071000000001</v>
      </c>
      <c r="S617" s="17">
        <f>[1]!s_val_ev(A617,"",100000000)</f>
        <v>431.92965432870994</v>
      </c>
      <c r="T617" s="17">
        <f>[1]!share_freesharesmv(A617,"",100000000)</f>
        <v>231.7237861987</v>
      </c>
      <c r="U617" s="17">
        <f>[1]!s_dq_amount_btin(A617,E617,100000000)</f>
        <v>18.885739820000001</v>
      </c>
      <c r="V617" s="17">
        <f>[1]!s_dq_turn(A617,E617)</f>
        <v>4.9571630023300592</v>
      </c>
      <c r="W617" s="2">
        <f>[1]!s_pq_amount(A617,"20260101","",100000000)</f>
        <v>1685.74733879</v>
      </c>
      <c r="X617" s="2">
        <f>[1]!s_pq_avgamount(A617,"20260101","",100000000)</f>
        <v>15.324975807181819</v>
      </c>
      <c r="Y617" s="17">
        <f>[1]!s_ipo_dilutedpe(A617)</f>
        <v>22.98</v>
      </c>
      <c r="Z617" s="12">
        <f>[1]!s_ipo_collection_total(A617,100000000)</f>
        <v>2.2422399999999998</v>
      </c>
      <c r="AA617" s="2">
        <f>[1]!s_val_pe_ttm(A617,E617)</f>
        <v>64.113555908203125</v>
      </c>
      <c r="AB617" s="5">
        <f>[1]!s_info_zjtxornot1(A617,"")</f>
        <v>0</v>
      </c>
      <c r="AC617" s="22" t="str">
        <f>[1]!s_info_nature1(A617,"")</f>
        <v>民营企业</v>
      </c>
      <c r="AD617" s="6" t="str">
        <f>[1]!s_info_city(A617)</f>
        <v>赣州市</v>
      </c>
      <c r="AE617" s="6" t="str">
        <f>[1]!s_info_province(A617)</f>
        <v>江西省</v>
      </c>
      <c r="AF617">
        <v>114.94027800000001</v>
      </c>
      <c r="AG617">
        <v>25.85097</v>
      </c>
    </row>
    <row r="618" spans="1:33" x14ac:dyDescent="0.3">
      <c r="A618" s="12" t="s">
        <v>1847</v>
      </c>
      <c r="B618" s="12" t="s">
        <v>1848</v>
      </c>
      <c r="C618" s="16" t="str">
        <f>[1]!s_info_mkt(A618)</f>
        <v>创业板</v>
      </c>
      <c r="D618" s="16" t="str">
        <f>[1]!s_ipo_listeddate(A618)</f>
        <v>2022-09-29</v>
      </c>
      <c r="E618" s="16" t="str">
        <f>[1]!lastradeday_s("000002","")</f>
        <v>2026-06-22</v>
      </c>
      <c r="F618" s="16" t="str">
        <f>[1]!s_info_industry_csrc2023(A618,"",3)</f>
        <v>计算机、通信和其他电子设备制造业</v>
      </c>
      <c r="G618" s="16" t="str">
        <f>[1]!s_info_industry_csrc2023(A618,"",1)</f>
        <v>制造业</v>
      </c>
      <c r="H618" s="16">
        <f>[1]!s_is(A618,83,"FY","YTD","20251231",1,"",100000000)</f>
        <v>15.037906230000001</v>
      </c>
      <c r="I618" s="16">
        <f>[1]!s_is(A618,83,"FY","YTD","20241231",1,"",100000000)</f>
        <v>12.120563944200001</v>
      </c>
      <c r="J618" s="16">
        <f t="shared" si="27"/>
        <v>0.24069360957383701</v>
      </c>
      <c r="K618" s="16">
        <f>[1]!s_is(A618,61,"FY","YTD","20251231",1,"",100000000)</f>
        <v>0.78793228999999998</v>
      </c>
      <c r="L618" s="16">
        <f>[1]!s_is(A618,61,"FY","YTD","20241231",1,"",100000000)</f>
        <v>0.89357313049999998</v>
      </c>
      <c r="M618" s="16">
        <f t="shared" si="28"/>
        <v>-0.11822293765803872</v>
      </c>
      <c r="N618" s="16">
        <f>[1]!s_fa_roe(A618,"20251231")</f>
        <v>6.7740999999999998</v>
      </c>
      <c r="O618" s="16">
        <f>[1]!s_stmnote_rdexp(A618,"20251231",1,10000)</f>
        <v>4009.7940060000001</v>
      </c>
      <c r="P618" s="20">
        <f t="shared" si="29"/>
        <v>2.6664576468768148E-2</v>
      </c>
      <c r="Q618" s="16">
        <f>[1]!s_margin_tradingbalance(A618,"",10000)</f>
        <v>61182.983800000002</v>
      </c>
      <c r="R618" s="16">
        <f>[1]!s_margin_seclendingbalance(A618,"",10000)</f>
        <v>141.18700000000001</v>
      </c>
      <c r="S618" s="17">
        <f>[1]!s_val_ev(A618,"",100000000)</f>
        <v>338.22453156</v>
      </c>
      <c r="T618" s="17">
        <f>[1]!share_freesharesmv(A618,"",100000000)</f>
        <v>136.24088939999999</v>
      </c>
      <c r="U618" s="17">
        <f>[1]!s_dq_amount_btin(A618,E618,100000000)</f>
        <v>12.279712249999999</v>
      </c>
      <c r="V618" s="17">
        <f>[1]!s_dq_turn(A618,E618)</f>
        <v>4.9780101073909844</v>
      </c>
      <c r="W618" s="2">
        <f>[1]!s_pq_amount(A618,"20260101","",100000000)</f>
        <v>600.75207237999996</v>
      </c>
      <c r="X618" s="2">
        <f>[1]!s_pq_avgamount(A618,"20260101","",100000000)</f>
        <v>5.4613824761818179</v>
      </c>
      <c r="Y618" s="17">
        <f>[1]!s_ipo_dilutedpe(A618)</f>
        <v>36.33</v>
      </c>
      <c r="Z618" s="12">
        <f>[1]!s_ipo_collection_total(A618,100000000)</f>
        <v>7.0001499999999997</v>
      </c>
      <c r="AA618" s="2">
        <f>[1]!s_val_pe_ttm(A618,E618)</f>
        <v>389.7303466796875</v>
      </c>
      <c r="AB618" s="5">
        <f>[1]!s_info_zjtxornot1(A618,"")</f>
        <v>1</v>
      </c>
      <c r="AC618" s="22" t="str">
        <f>[1]!s_info_nature1(A618,"")</f>
        <v>民营企业</v>
      </c>
      <c r="AD618" s="6" t="str">
        <f>[1]!s_info_city(A618)</f>
        <v>深圳市</v>
      </c>
      <c r="AE618" s="6" t="str">
        <f>[1]!s_info_province(A618)</f>
        <v>广东省</v>
      </c>
      <c r="AF618">
        <v>114.085947</v>
      </c>
      <c r="AG618">
        <v>22.547000000000001</v>
      </c>
    </row>
    <row r="619" spans="1:33" x14ac:dyDescent="0.3">
      <c r="A619" s="12" t="s">
        <v>1849</v>
      </c>
      <c r="B619" s="12" t="s">
        <v>1850</v>
      </c>
      <c r="C619" s="16" t="str">
        <f>[1]!s_info_mkt(A619)</f>
        <v>主板</v>
      </c>
      <c r="D619" s="16" t="str">
        <f>[1]!s_ipo_listeddate(A619)</f>
        <v>2021-11-01</v>
      </c>
      <c r="E619" s="16" t="str">
        <f>[1]!lastradeday_s("000002","")</f>
        <v>2026-06-22</v>
      </c>
      <c r="F619" s="16" t="str">
        <f>[1]!s_info_industry_csrc2023(A619,"",3)</f>
        <v>通用设备制造业</v>
      </c>
      <c r="G619" s="16" t="str">
        <f>[1]!s_info_industry_csrc2023(A619,"",1)</f>
        <v>制造业</v>
      </c>
      <c r="H619" s="16">
        <f>[1]!s_is(A619,83,"FY","YTD","20251231",1,"",100000000)</f>
        <v>17.860882107000002</v>
      </c>
      <c r="I619" s="16">
        <f>[1]!s_is(A619,83,"FY","YTD","20241231",1,"",100000000)</f>
        <v>15.3592486554</v>
      </c>
      <c r="J619" s="16">
        <f t="shared" si="27"/>
        <v>0.16287472829736882</v>
      </c>
      <c r="K619" s="16">
        <f>[1]!s_is(A619,61,"FY","YTD","20251231",1,"",100000000)</f>
        <v>1.9574365659999999</v>
      </c>
      <c r="L619" s="16">
        <f>[1]!s_is(A619,61,"FY","YTD","20241231",1,"",100000000)</f>
        <v>1.5731988763999998</v>
      </c>
      <c r="M619" s="16">
        <f t="shared" si="28"/>
        <v>0.24423974321623168</v>
      </c>
      <c r="N619" s="16">
        <f>[1]!s_fa_roe(A619,"20251231")</f>
        <v>8.5472000000000001</v>
      </c>
      <c r="O619" s="16">
        <f>[1]!s_stmnote_rdexp(A619,"20251231",1,10000)</f>
        <v>7334.8770780000004</v>
      </c>
      <c r="P619" s="20">
        <f t="shared" si="29"/>
        <v>4.106671234969593E-2</v>
      </c>
      <c r="Q619" s="16">
        <f>[1]!s_margin_tradingbalance(A619,"",10000)</f>
        <v>0</v>
      </c>
      <c r="R619" s="16">
        <f>[1]!s_margin_seclendingbalance(A619,"",10000)</f>
        <v>0</v>
      </c>
      <c r="S619" s="17">
        <f>[1]!s_val_ev(A619,"",100000000)</f>
        <v>65.390955312000003</v>
      </c>
      <c r="T619" s="17">
        <f>[1]!share_freesharesmv(A619,"",100000000)</f>
        <v>27.925521417599999</v>
      </c>
      <c r="U619" s="17">
        <f>[1]!s_dq_amount_btin(A619,E619,100000000)</f>
        <v>1.2348856699999999</v>
      </c>
      <c r="V619" s="17">
        <f>[1]!s_dq_turn(A619,E619)</f>
        <v>2.9599224925876788</v>
      </c>
      <c r="W619" s="2">
        <f>[1]!s_pq_amount(A619,"20260101","",100000000)</f>
        <v>159.19430549</v>
      </c>
      <c r="X619" s="2">
        <f>[1]!s_pq_avgamount(A619,"20260101","",100000000)</f>
        <v>1.447220959</v>
      </c>
      <c r="Y619" s="17">
        <f>[1]!s_ipo_dilutedpe(A619)</f>
        <v>22.99</v>
      </c>
      <c r="Z619" s="12">
        <f>[1]!s_ipo_collection_total(A619,100000000)</f>
        <v>5.82</v>
      </c>
      <c r="AA619" s="2">
        <f>[1]!s_val_pe_ttm(A619,E619)</f>
        <v>31.394603729248047</v>
      </c>
      <c r="AB619" s="5">
        <f>[1]!s_info_zjtxornot1(A619,"")</f>
        <v>1</v>
      </c>
      <c r="AC619" s="22" t="str">
        <f>[1]!s_info_nature1(A619,"")</f>
        <v>民营企业</v>
      </c>
      <c r="AD619" s="6" t="str">
        <f>[1]!s_info_city(A619)</f>
        <v>自贡市</v>
      </c>
      <c r="AE619" s="6" t="str">
        <f>[1]!s_info_province(A619)</f>
        <v>四川省</v>
      </c>
      <c r="AF619">
        <v>104.773447</v>
      </c>
      <c r="AG619">
        <v>29.352765000000002</v>
      </c>
    </row>
    <row r="620" spans="1:33" x14ac:dyDescent="0.3">
      <c r="A620" s="12" t="s">
        <v>1851</v>
      </c>
      <c r="B620" s="12" t="s">
        <v>1852</v>
      </c>
      <c r="C620" s="16" t="str">
        <f>[1]!s_info_mkt(A620)</f>
        <v>主板</v>
      </c>
      <c r="D620" s="16" t="str">
        <f>[1]!s_ipo_listeddate(A620)</f>
        <v>2017-01-20</v>
      </c>
      <c r="E620" s="16" t="str">
        <f>[1]!lastradeday_s("000002","")</f>
        <v>2026-06-22</v>
      </c>
      <c r="F620" s="16" t="str">
        <f>[1]!s_info_industry_csrc2023(A620,"",3)</f>
        <v>专用设备制造业</v>
      </c>
      <c r="G620" s="16" t="str">
        <f>[1]!s_info_industry_csrc2023(A620,"",1)</f>
        <v>制造业</v>
      </c>
      <c r="H620" s="16">
        <f>[1]!s_is(A620,83,"FY","YTD","20251231",1,"",100000000)</f>
        <v>31.960580664400002</v>
      </c>
      <c r="I620" s="16">
        <f>[1]!s_is(A620,83,"FY","YTD","20241231",1,"",100000000)</f>
        <v>27.248602436500001</v>
      </c>
      <c r="J620" s="16">
        <f t="shared" si="27"/>
        <v>0.17292550100067583</v>
      </c>
      <c r="K620" s="16">
        <f>[1]!s_is(A620,61,"FY","YTD","20251231",1,"",100000000)</f>
        <v>3.9367520710000004</v>
      </c>
      <c r="L620" s="16">
        <f>[1]!s_is(A620,61,"FY","YTD","20241231",1,"",100000000)</f>
        <v>3.4413474650999998</v>
      </c>
      <c r="M620" s="16">
        <f t="shared" si="28"/>
        <v>0.14395657832406789</v>
      </c>
      <c r="N620" s="16">
        <f>[1]!s_fa_roe(A620,"20251231")</f>
        <v>11.0939</v>
      </c>
      <c r="O620" s="16">
        <f>[1]!s_stmnote_rdexp(A620,"20251231",1,10000)</f>
        <v>15248.925371000001</v>
      </c>
      <c r="P620" s="20">
        <f t="shared" si="29"/>
        <v>4.7711665601824792E-2</v>
      </c>
      <c r="Q620" s="16">
        <f>[1]!s_margin_tradingbalance(A620,"",10000)</f>
        <v>38774.282200000001</v>
      </c>
      <c r="R620" s="16">
        <f>[1]!s_margin_seclendingbalance(A620,"",10000)</f>
        <v>345.47340000000003</v>
      </c>
      <c r="S620" s="17">
        <f>[1]!s_val_ev(A620,"",100000000)</f>
        <v>202.82636622420003</v>
      </c>
      <c r="T620" s="17">
        <f>[1]!share_freesharesmv(A620,"",100000000)</f>
        <v>62.822924063100004</v>
      </c>
      <c r="U620" s="17">
        <f>[1]!s_dq_amount_btin(A620,E620,100000000)</f>
        <v>5.7792165600000001</v>
      </c>
      <c r="V620" s="17">
        <f>[1]!s_dq_turn(A620,E620)</f>
        <v>2.8144498319266851</v>
      </c>
      <c r="W620" s="2">
        <f>[1]!s_pq_amount(A620,"20260101","",100000000)</f>
        <v>249.04245796000001</v>
      </c>
      <c r="X620" s="2">
        <f>[1]!s_pq_avgamount(A620,"20260101","",100000000)</f>
        <v>2.2640223450909089</v>
      </c>
      <c r="Y620" s="17">
        <f>[1]!s_ipo_dilutedpe(A620)</f>
        <v>22.98</v>
      </c>
      <c r="Z620" s="12">
        <f>[1]!s_ipo_collection_total(A620,100000000)</f>
        <v>2.8952</v>
      </c>
      <c r="AA620" s="2">
        <f>[1]!s_val_pe_ttm(A620,E620)</f>
        <v>45.778789520263672</v>
      </c>
      <c r="AB620" s="5">
        <f>[1]!s_info_zjtxornot1(A620,"")</f>
        <v>1</v>
      </c>
      <c r="AC620" s="22" t="str">
        <f>[1]!s_info_nature1(A620,"")</f>
        <v>民营企业</v>
      </c>
      <c r="AD620" s="6" t="str">
        <f>[1]!s_info_city(A620)</f>
        <v>烟台市</v>
      </c>
      <c r="AE620" s="6" t="str">
        <f>[1]!s_info_province(A620)</f>
        <v>山东省</v>
      </c>
      <c r="AF620">
        <v>121.39138199999999</v>
      </c>
      <c r="AG620">
        <v>37.539296999999998</v>
      </c>
    </row>
    <row r="621" spans="1:33" x14ac:dyDescent="0.3">
      <c r="A621" s="12" t="s">
        <v>1853</v>
      </c>
      <c r="B621" s="12" t="s">
        <v>1854</v>
      </c>
      <c r="C621" s="16" t="str">
        <f>[1]!s_info_mkt(A621)</f>
        <v>创业板</v>
      </c>
      <c r="D621" s="16" t="str">
        <f>[1]!s_ipo_listeddate(A621)</f>
        <v>2019-11-14</v>
      </c>
      <c r="E621" s="16" t="str">
        <f>[1]!lastradeday_s("000002","")</f>
        <v>2026-06-22</v>
      </c>
      <c r="F621" s="16" t="str">
        <f>[1]!s_info_industry_csrc2023(A621,"",3)</f>
        <v>计算机、通信和其他电子设备制造业</v>
      </c>
      <c r="G621" s="16" t="str">
        <f>[1]!s_info_industry_csrc2023(A621,"",1)</f>
        <v>制造业</v>
      </c>
      <c r="H621" s="16">
        <f>[1]!s_is(A621,83,"FY","YTD","20251231",1,"",100000000)</f>
        <v>7.7361429629999998</v>
      </c>
      <c r="I621" s="16">
        <f>[1]!s_is(A621,83,"FY","YTD","20241231",1,"",100000000)</f>
        <v>6.6213857532000002</v>
      </c>
      <c r="J621" s="16">
        <f t="shared" si="27"/>
        <v>0.16835708586548614</v>
      </c>
      <c r="K621" s="16">
        <f>[1]!s_is(A621,61,"FY","YTD","20251231",1,"",100000000)</f>
        <v>0.89930543610000002</v>
      </c>
      <c r="L621" s="16">
        <f>[1]!s_is(A621,61,"FY","YTD","20241231",1,"",100000000)</f>
        <v>0.6630249171</v>
      </c>
      <c r="M621" s="16">
        <f t="shared" si="28"/>
        <v>0.35636748017475078</v>
      </c>
      <c r="N621" s="16">
        <f>[1]!s_fa_roe(A621,"20251231")</f>
        <v>5.7938999999999998</v>
      </c>
      <c r="O621" s="16">
        <f>[1]!s_stmnote_rdexp(A621,"20251231",1,10000)</f>
        <v>7259.0444620000007</v>
      </c>
      <c r="P621" s="20">
        <f t="shared" si="29"/>
        <v>9.3832863440065153E-2</v>
      </c>
      <c r="Q621" s="16">
        <f>[1]!s_margin_tradingbalance(A621,"",10000)</f>
        <v>0</v>
      </c>
      <c r="R621" s="16">
        <f>[1]!s_margin_seclendingbalance(A621,"",10000)</f>
        <v>0</v>
      </c>
      <c r="S621" s="17">
        <f>[1]!s_val_ev(A621,"",100000000)</f>
        <v>76.303419293000005</v>
      </c>
      <c r="T621" s="17">
        <f>[1]!share_freesharesmv(A621,"",100000000)</f>
        <v>37.805922467399995</v>
      </c>
      <c r="U621" s="17">
        <f>[1]!s_dq_amount_btin(A621,E621,100000000)</f>
        <v>6.1889968199999998</v>
      </c>
      <c r="V621" s="17">
        <f>[1]!s_dq_turn(A621,E621)</f>
        <v>11.899429386162002</v>
      </c>
      <c r="W621" s="2">
        <f>[1]!s_pq_amount(A621,"20260101","",100000000)</f>
        <v>221.52708613999999</v>
      </c>
      <c r="X621" s="2">
        <f>[1]!s_pq_avgamount(A621,"20260101","",100000000)</f>
        <v>2.0138826012727273</v>
      </c>
      <c r="Y621" s="17">
        <f>[1]!s_ipo_dilutedpe(A621)</f>
        <v>22.99</v>
      </c>
      <c r="Z621" s="12">
        <f>[1]!s_ipo_collection_total(A621,100000000)</f>
        <v>5.51</v>
      </c>
      <c r="AA621" s="2">
        <f>[1]!s_val_pe_ttm(A621,E621)</f>
        <v>84.538467407226563</v>
      </c>
      <c r="AB621" s="5">
        <f>[1]!s_info_zjtxornot1(A621,"")</f>
        <v>0</v>
      </c>
      <c r="AC621" s="22" t="str">
        <f>[1]!s_info_nature1(A621,"")</f>
        <v>民营企业</v>
      </c>
      <c r="AD621" s="6" t="str">
        <f>[1]!s_info_city(A621)</f>
        <v>上海市</v>
      </c>
      <c r="AE621" s="6" t="str">
        <f>[1]!s_info_province(A621)</f>
        <v>上海</v>
      </c>
      <c r="AF621">
        <v>121.472644</v>
      </c>
      <c r="AG621">
        <v>31.231705999999999</v>
      </c>
    </row>
    <row r="622" spans="1:33" x14ac:dyDescent="0.3">
      <c r="A622" s="12" t="s">
        <v>1855</v>
      </c>
      <c r="B622" s="12" t="s">
        <v>1856</v>
      </c>
      <c r="C622" s="16" t="str">
        <f>[1]!s_info_mkt(A622)</f>
        <v>主板</v>
      </c>
      <c r="D622" s="16" t="str">
        <f>[1]!s_ipo_listeddate(A622)</f>
        <v>2016-07-26</v>
      </c>
      <c r="E622" s="16" t="str">
        <f>[1]!lastradeday_s("000002","")</f>
        <v>2026-06-22</v>
      </c>
      <c r="F622" s="16" t="str">
        <f>[1]!s_info_industry_csrc2023(A622,"",3)</f>
        <v>计算机、通信和其他电子设备制造业</v>
      </c>
      <c r="G622" s="16" t="str">
        <f>[1]!s_info_industry_csrc2023(A622,"",1)</f>
        <v>制造业</v>
      </c>
      <c r="H622" s="16">
        <f>[1]!s_is(A622,83,"FY","YTD","20251231",1,"",100000000)</f>
        <v>11.8741613955</v>
      </c>
      <c r="I622" s="16">
        <f>[1]!s_is(A622,83,"FY","YTD","20241231",1,"",100000000)</f>
        <v>10.3053729149</v>
      </c>
      <c r="J622" s="16">
        <f t="shared" si="27"/>
        <v>0.15223015154859376</v>
      </c>
      <c r="K622" s="16">
        <f>[1]!s_is(A622,61,"FY","YTD","20251231",1,"",100000000)</f>
        <v>-0.30025827170000002</v>
      </c>
      <c r="L622" s="16">
        <f>[1]!s_is(A622,61,"FY","YTD","20241231",1,"",100000000)</f>
        <v>0.85482878080000002</v>
      </c>
      <c r="M622" s="16">
        <f t="shared" si="28"/>
        <v>-1.3512496051185834</v>
      </c>
      <c r="N622" s="16">
        <f>[1]!s_fa_roe(A622,"20251231")</f>
        <v>-2.8138999999999998</v>
      </c>
      <c r="O622" s="16">
        <f>[1]!s_stmnote_rdexp(A622,"20251231",1,10000)</f>
        <v>5282.1198350000004</v>
      </c>
      <c r="P622" s="20">
        <f t="shared" si="29"/>
        <v>4.4484150577587631E-2</v>
      </c>
      <c r="Q622" s="16">
        <f>[1]!s_margin_tradingbalance(A622,"",10000)</f>
        <v>0</v>
      </c>
      <c r="R622" s="16">
        <f>[1]!s_margin_seclendingbalance(A622,"",10000)</f>
        <v>0</v>
      </c>
      <c r="S622" s="17">
        <f>[1]!s_val_ev(A622,"",100000000)</f>
        <v>44.131927555299995</v>
      </c>
      <c r="T622" s="17">
        <f>[1]!share_freesharesmv(A622,"",100000000)</f>
        <v>33.939198768499999</v>
      </c>
      <c r="U622" s="17">
        <f>[1]!s_dq_amount_btin(A622,E622,100000000)</f>
        <v>5.4730581799999998</v>
      </c>
      <c r="V622" s="17">
        <f>[1]!s_dq_turn(A622,E622)</f>
        <v>15.318043697574945</v>
      </c>
      <c r="W622" s="2">
        <f>[1]!s_pq_amount(A622,"20260101","",100000000)</f>
        <v>303.43160647000002</v>
      </c>
      <c r="X622" s="2">
        <f>[1]!s_pq_avgamount(A622,"20260101","",100000000)</f>
        <v>2.7584691497272731</v>
      </c>
      <c r="Y622" s="17">
        <f>[1]!s_ipo_dilutedpe(A622)</f>
        <v>22.96</v>
      </c>
      <c r="Z622" s="12">
        <f>[1]!s_ipo_collection_total(A622,100000000)</f>
        <v>1.24</v>
      </c>
      <c r="AA622" s="2">
        <f>[1]!s_val_pe_ttm(A622,E622)</f>
        <v>-102.99150085449219</v>
      </c>
      <c r="AB622" s="5">
        <f>[1]!s_info_zjtxornot1(A622,"")</f>
        <v>1</v>
      </c>
      <c r="AC622" s="22" t="str">
        <f>[1]!s_info_nature1(A622,"")</f>
        <v>民营企业</v>
      </c>
      <c r="AD622" s="6" t="str">
        <f>[1]!s_info_city(A622)</f>
        <v>肇庆市</v>
      </c>
      <c r="AE622" s="6" t="str">
        <f>[1]!s_info_province(A622)</f>
        <v>广东省</v>
      </c>
      <c r="AF622">
        <v>112.47252899999999</v>
      </c>
      <c r="AG622">
        <v>23.051545999999998</v>
      </c>
    </row>
    <row r="623" spans="1:33" x14ac:dyDescent="0.3">
      <c r="A623" s="12" t="s">
        <v>1857</v>
      </c>
      <c r="B623" s="12" t="s">
        <v>1858</v>
      </c>
      <c r="C623" s="16" t="str">
        <f>[1]!s_info_mkt(A623)</f>
        <v>创业板</v>
      </c>
      <c r="D623" s="16" t="str">
        <f>[1]!s_ipo_listeddate(A623)</f>
        <v>2021-08-04</v>
      </c>
      <c r="E623" s="16" t="str">
        <f>[1]!lastradeday_s("000002","")</f>
        <v>2026-06-22</v>
      </c>
      <c r="F623" s="16" t="str">
        <f>[1]!s_info_industry_csrc2023(A623,"",3)</f>
        <v>生态保护和环境治理业</v>
      </c>
      <c r="G623" s="16" t="str">
        <f>[1]!s_info_industry_csrc2023(A623,"",1)</f>
        <v>水利、环境和公共设施管理业</v>
      </c>
      <c r="H623" s="16">
        <f>[1]!s_is(A623,83,"FY","YTD","20251231",1,"",100000000)</f>
        <v>10.1189294789</v>
      </c>
      <c r="I623" s="16">
        <f>[1]!s_is(A623,83,"FY","YTD","20241231",1,"",100000000)</f>
        <v>10.405143986799999</v>
      </c>
      <c r="J623" s="16">
        <f t="shared" si="27"/>
        <v>-2.7507020399053728E-2</v>
      </c>
      <c r="K623" s="16">
        <f>[1]!s_is(A623,61,"FY","YTD","20251231",1,"",100000000)</f>
        <v>0.84098775980000007</v>
      </c>
      <c r="L623" s="16">
        <f>[1]!s_is(A623,61,"FY","YTD","20241231",1,"",100000000)</f>
        <v>1.332829219</v>
      </c>
      <c r="M623" s="16">
        <f t="shared" si="28"/>
        <v>-0.36902061583630386</v>
      </c>
      <c r="N623" s="16">
        <f>[1]!s_fa_roe(A623,"20251231")</f>
        <v>5.6649000000000003</v>
      </c>
      <c r="O623" s="16">
        <f>[1]!s_stmnote_rdexp(A623,"20251231",1,10000)</f>
        <v>6344.6270990000003</v>
      </c>
      <c r="P623" s="20">
        <f t="shared" si="29"/>
        <v>6.2700576303351269E-2</v>
      </c>
      <c r="Q623" s="16">
        <f>[1]!s_margin_tradingbalance(A623,"",10000)</f>
        <v>9494.1944000000003</v>
      </c>
      <c r="R623" s="16">
        <f>[1]!s_margin_seclendingbalance(A623,"",10000)</f>
        <v>0</v>
      </c>
      <c r="S623" s="17">
        <f>[1]!s_val_ev(A623,"",100000000)</f>
        <v>59.229854333999995</v>
      </c>
      <c r="T623" s="17">
        <f>[1]!share_freesharesmv(A623,"",100000000)</f>
        <v>20.134683393299998</v>
      </c>
      <c r="U623" s="17">
        <f>[1]!s_dq_amount_btin(A623,E623,100000000)</f>
        <v>3.9839014000000001</v>
      </c>
      <c r="V623" s="17">
        <f>[1]!s_dq_turn(A623,E623)</f>
        <v>14.569324312059001</v>
      </c>
      <c r="W623" s="2">
        <f>[1]!s_pq_amount(A623,"20260101","",100000000)</f>
        <v>321.69735421000001</v>
      </c>
      <c r="X623" s="2">
        <f>[1]!s_pq_avgamount(A623,"20260101","",100000000)</f>
        <v>2.9245214019090908</v>
      </c>
      <c r="Y623" s="17">
        <f>[1]!s_ipo_dilutedpe(A623)</f>
        <v>13.65</v>
      </c>
      <c r="Z623" s="12">
        <f>[1]!s_ipo_collection_total(A623,100000000)</f>
        <v>1.8680499262000001</v>
      </c>
      <c r="AA623" s="2">
        <f>[1]!s_val_pe_ttm(A623,E623)</f>
        <v>156.28582763671875</v>
      </c>
      <c r="AB623" s="5">
        <f>[1]!s_info_zjtxornot1(A623,"")</f>
        <v>1</v>
      </c>
      <c r="AC623" s="22" t="str">
        <f>[1]!s_info_nature1(A623,"")</f>
        <v>民营企业</v>
      </c>
      <c r="AD623" s="6" t="str">
        <f>[1]!s_info_city(A623)</f>
        <v>北京市</v>
      </c>
      <c r="AE623" s="6" t="str">
        <f>[1]!s_info_province(A623)</f>
        <v>北京</v>
      </c>
      <c r="AF623">
        <v>116.40528500000001</v>
      </c>
      <c r="AG623">
        <v>39.904989</v>
      </c>
    </row>
    <row r="624" spans="1:33" x14ac:dyDescent="0.3">
      <c r="A624" s="12" t="s">
        <v>1859</v>
      </c>
      <c r="B624" s="12" t="s">
        <v>1860</v>
      </c>
      <c r="C624" s="16" t="str">
        <f>[1]!s_info_mkt(A624)</f>
        <v>科创板</v>
      </c>
      <c r="D624" s="16" t="str">
        <f>[1]!s_ipo_listeddate(A624)</f>
        <v>2022-04-12</v>
      </c>
      <c r="E624" s="16" t="str">
        <f>[1]!lastradeday_s("000002","")</f>
        <v>2026-06-22</v>
      </c>
      <c r="F624" s="16" t="str">
        <f>[1]!s_info_industry_csrc2023(A624,"",3)</f>
        <v>医药制造业</v>
      </c>
      <c r="G624" s="16" t="str">
        <f>[1]!s_info_industry_csrc2023(A624,"",1)</f>
        <v>制造业</v>
      </c>
      <c r="H624" s="16">
        <f>[1]!s_is(A624,83,"FY","YTD","20251231",1,"",100000000)</f>
        <v>0.204698718</v>
      </c>
      <c r="I624" s="16">
        <f>[1]!s_is(A624,83,"FY","YTD","20241231",1,"",100000000)</f>
        <v>3.6683628000000004E-3</v>
      </c>
      <c r="J624" s="16">
        <f t="shared" si="27"/>
        <v>54.801110511751993</v>
      </c>
      <c r="K624" s="16">
        <f>[1]!s_is(A624,61,"FY","YTD","20251231",1,"",100000000)</f>
        <v>-1.3725261124999999</v>
      </c>
      <c r="L624" s="16">
        <f>[1]!s_is(A624,61,"FY","YTD","20241231",1,"",100000000)</f>
        <v>-1.994957361</v>
      </c>
      <c r="M624" s="16">
        <f t="shared" si="28"/>
        <v>0.31200228168686162</v>
      </c>
      <c r="N624" s="16">
        <f>[1]!s_fa_roe(A624,"20251231")</f>
        <v>-12.168799999999999</v>
      </c>
      <c r="O624" s="16">
        <f>[1]!s_stmnote_rdexp(A624,"20251231",1,10000)</f>
        <v>11270.76613</v>
      </c>
      <c r="P624" s="20">
        <f t="shared" si="29"/>
        <v>5.5060267304654049</v>
      </c>
      <c r="Q624" s="16">
        <f>[1]!s_margin_tradingbalance(A624,"",10000)</f>
        <v>32742.452399999998</v>
      </c>
      <c r="R624" s="16">
        <f>[1]!s_margin_seclendingbalance(A624,"",10000)</f>
        <v>0</v>
      </c>
      <c r="S624" s="17">
        <f>[1]!s_val_ev(A624,"",100000000)</f>
        <v>34.299003147200004</v>
      </c>
      <c r="T624" s="17">
        <f>[1]!share_freesharesmv(A624,"",100000000)</f>
        <v>25.9230840552</v>
      </c>
      <c r="U624" s="17">
        <f>[1]!s_dq_amount_btin(A624,E624,100000000)</f>
        <v>0.86067698999999998</v>
      </c>
      <c r="V624" s="17">
        <f>[1]!s_dq_turn(A624,E624)</f>
        <v>2.5601774379022584</v>
      </c>
      <c r="W624" s="2">
        <f>[1]!s_pq_amount(A624,"20260101","",100000000)</f>
        <v>74.601075800000004</v>
      </c>
      <c r="X624" s="2">
        <f>[1]!s_pq_avgamount(A624,"20260101","",100000000)</f>
        <v>0.67819159818181818</v>
      </c>
      <c r="Y624" s="17">
        <f>[1]!s_ipo_dilutedpe(A624)</f>
        <v>0</v>
      </c>
      <c r="Z624" s="12">
        <f>[1]!s_ipo_collection_total(A624,100000000)</f>
        <v>10.626992</v>
      </c>
      <c r="AA624" s="2">
        <f>[1]!s_val_pe_ttm(A624,E624)</f>
        <v>-25.400491714477539</v>
      </c>
      <c r="AB624" s="5">
        <f>[1]!s_info_zjtxornot1(A624,"")</f>
        <v>0</v>
      </c>
      <c r="AC624" s="22" t="str">
        <f>[1]!s_info_nature1(A624,"")</f>
        <v>民营企业</v>
      </c>
      <c r="AD624" s="6" t="str">
        <f>[1]!s_info_city(A624)</f>
        <v>成都市</v>
      </c>
      <c r="AE624" s="6" t="str">
        <f>[1]!s_info_province(A624)</f>
        <v>四川省</v>
      </c>
      <c r="AF624">
        <v>104.065735</v>
      </c>
      <c r="AG624">
        <v>30.659462000000001</v>
      </c>
    </row>
    <row r="625" spans="1:33" x14ac:dyDescent="0.3">
      <c r="A625" s="12" t="s">
        <v>1861</v>
      </c>
      <c r="B625" s="12" t="s">
        <v>1862</v>
      </c>
      <c r="C625" s="16" t="str">
        <f>[1]!s_info_mkt(A625)</f>
        <v>科创板</v>
      </c>
      <c r="D625" s="16" t="str">
        <f>[1]!s_ipo_listeddate(A625)</f>
        <v>2020-08-12</v>
      </c>
      <c r="E625" s="16" t="str">
        <f>[1]!lastradeday_s("000002","")</f>
        <v>2026-06-22</v>
      </c>
      <c r="F625" s="16" t="str">
        <f>[1]!s_info_industry_csrc2023(A625,"",3)</f>
        <v>计算机、通信和其他电子设备制造业</v>
      </c>
      <c r="G625" s="16" t="str">
        <f>[1]!s_info_industry_csrc2023(A625,"",1)</f>
        <v>制造业</v>
      </c>
      <c r="H625" s="16">
        <f>[1]!s_is(A625,83,"FY","YTD","20251231",1,"",100000000)</f>
        <v>21.291247741300001</v>
      </c>
      <c r="I625" s="16">
        <f>[1]!s_is(A625,83,"FY","YTD","20241231",1,"",100000000)</f>
        <v>10.7452756256</v>
      </c>
      <c r="J625" s="16">
        <f t="shared" si="27"/>
        <v>0.98145198719471005</v>
      </c>
      <c r="K625" s="16">
        <f>[1]!s_is(A625,61,"FY","YTD","20251231",1,"",100000000)</f>
        <v>3.7222851324000001</v>
      </c>
      <c r="L625" s="16">
        <f>[1]!s_is(A625,61,"FY","YTD","20241231",1,"",100000000)</f>
        <v>0.6493334462</v>
      </c>
      <c r="M625" s="16">
        <f t="shared" si="28"/>
        <v>4.7324709734010932</v>
      </c>
      <c r="N625" s="16">
        <f>[1]!s_fa_roe(A625,"20251231")</f>
        <v>27.095800000000001</v>
      </c>
      <c r="O625" s="16">
        <f>[1]!s_stmnote_rdexp(A625,"20251231",1,10000)</f>
        <v>13272.781208</v>
      </c>
      <c r="P625" s="20">
        <f t="shared" si="29"/>
        <v>6.2339142211256762E-2</v>
      </c>
      <c r="Q625" s="16">
        <f>[1]!s_margin_tradingbalance(A625,"",10000)</f>
        <v>308151.67460000003</v>
      </c>
      <c r="R625" s="16">
        <f>[1]!s_margin_seclendingbalance(A625,"",10000)</f>
        <v>1938.8050000000001</v>
      </c>
      <c r="S625" s="17">
        <f>[1]!s_val_ev(A625,"",100000000)</f>
        <v>825.10104176400012</v>
      </c>
      <c r="T625" s="17">
        <f>[1]!share_freesharesmv(A625,"",100000000)</f>
        <v>527.23256563950008</v>
      </c>
      <c r="U625" s="17">
        <f>[1]!s_dq_amount_btin(A625,E625,100000000)</f>
        <v>64.404664339999997</v>
      </c>
      <c r="V625" s="17">
        <f>[1]!s_dq_turn(A625,E625)</f>
        <v>7.8173740688899773</v>
      </c>
      <c r="W625" s="2">
        <f>[1]!s_pq_amount(A625,"20260101","",100000000)</f>
        <v>4392.18463651</v>
      </c>
      <c r="X625" s="2">
        <f>[1]!s_pq_avgamount(A625,"20260101","",100000000)</f>
        <v>39.928951241</v>
      </c>
      <c r="Y625" s="17">
        <f>[1]!s_ipo_dilutedpe(A625)</f>
        <v>0</v>
      </c>
      <c r="Z625" s="12">
        <f>[1]!s_ipo_collection_total(A625,100000000)</f>
        <v>4.9771999999999998</v>
      </c>
      <c r="AA625" s="2">
        <f>[1]!s_val_pe_ttm(A625,E625)</f>
        <v>208.77532958984375</v>
      </c>
      <c r="AB625" s="5">
        <f>[1]!s_info_zjtxornot1(A625,"")</f>
        <v>0</v>
      </c>
      <c r="AC625" s="22" t="str">
        <f>[1]!s_info_nature1(A625,"")</f>
        <v>民营企业</v>
      </c>
      <c r="AD625" s="6" t="str">
        <f>[1]!s_info_city(A625)</f>
        <v>鹤壁市</v>
      </c>
      <c r="AE625" s="6" t="str">
        <f>[1]!s_info_province(A625)</f>
        <v>河南省</v>
      </c>
      <c r="AF625">
        <v>114.295444</v>
      </c>
      <c r="AG625">
        <v>35.748235999999999</v>
      </c>
    </row>
    <row r="626" spans="1:33" x14ac:dyDescent="0.3">
      <c r="A626" s="12" t="s">
        <v>1863</v>
      </c>
      <c r="B626" s="12" t="s">
        <v>1864</v>
      </c>
      <c r="C626" s="16" t="str">
        <f>[1]!s_info_mkt(A626)</f>
        <v>创业板</v>
      </c>
      <c r="D626" s="16" t="str">
        <f>[1]!s_ipo_listeddate(A626)</f>
        <v>2023-04-03</v>
      </c>
      <c r="E626" s="16" t="str">
        <f>[1]!lastradeday_s("000002","")</f>
        <v>2026-06-22</v>
      </c>
      <c r="F626" s="16" t="str">
        <f>[1]!s_info_industry_csrc2023(A626,"",3)</f>
        <v>计算机、通信和其他电子设备制造业</v>
      </c>
      <c r="G626" s="16" t="str">
        <f>[1]!s_info_industry_csrc2023(A626,"",1)</f>
        <v>制造业</v>
      </c>
      <c r="H626" s="16">
        <f>[1]!s_is(A626,83,"FY","YTD","20251231",1,"",100000000)</f>
        <v>7.4051835053999993</v>
      </c>
      <c r="I626" s="16">
        <f>[1]!s_is(A626,83,"FY","YTD","20241231",1,"",100000000)</f>
        <v>5.4640412927000002</v>
      </c>
      <c r="J626" s="16">
        <f t="shared" si="27"/>
        <v>0.35525760306632015</v>
      </c>
      <c r="K626" s="16">
        <f>[1]!s_is(A626,61,"FY","YTD","20251231",1,"",100000000)</f>
        <v>0.33182717</v>
      </c>
      <c r="L626" s="16">
        <f>[1]!s_is(A626,61,"FY","YTD","20241231",1,"",100000000)</f>
        <v>0.16560773819999999</v>
      </c>
      <c r="M626" s="16">
        <f t="shared" si="28"/>
        <v>1.0036936293354921</v>
      </c>
      <c r="N626" s="16">
        <f>[1]!s_fa_roe(A626,"20251231")</f>
        <v>2.6173000000000002</v>
      </c>
      <c r="O626" s="16">
        <f>[1]!s_stmnote_rdexp(A626,"20251231",1,10000)</f>
        <v>2594.9837600000001</v>
      </c>
      <c r="P626" s="20">
        <f t="shared" si="29"/>
        <v>3.5042801547155299E-2</v>
      </c>
      <c r="Q626" s="16">
        <f>[1]!s_margin_tradingbalance(A626,"",10000)</f>
        <v>20186.039499999999</v>
      </c>
      <c r="R626" s="16">
        <f>[1]!s_margin_seclendingbalance(A626,"",10000)</f>
        <v>28</v>
      </c>
      <c r="S626" s="17">
        <f>[1]!s_val_ev(A626,"",100000000)</f>
        <v>62.562045961999999</v>
      </c>
      <c r="T626" s="17">
        <f>[1]!share_freesharesmv(A626,"",100000000)</f>
        <v>22.452157961999998</v>
      </c>
      <c r="U626" s="17">
        <f>[1]!s_dq_amount_btin(A626,E626,100000000)</f>
        <v>1.97428004</v>
      </c>
      <c r="V626" s="17">
        <f>[1]!s_dq_turn(A626,E626)</f>
        <v>8.9392296856137712</v>
      </c>
      <c r="W626" s="2">
        <f>[1]!s_pq_amount(A626,"20260101","",100000000)</f>
        <v>268.68338906999998</v>
      </c>
      <c r="X626" s="2">
        <f>[1]!s_pq_avgamount(A626,"20260101","",100000000)</f>
        <v>2.4425762642727276</v>
      </c>
      <c r="Y626" s="17">
        <f>[1]!s_ipo_dilutedpe(A626)</f>
        <v>45.72</v>
      </c>
      <c r="Z626" s="12">
        <f>[1]!s_ipo_collection_total(A626,100000000)</f>
        <v>9.1257999999999999</v>
      </c>
      <c r="AA626" s="2">
        <f>[1]!s_val_pe_ttm(A626,E626)</f>
        <v>241.36415100097656</v>
      </c>
      <c r="AB626" s="5">
        <f>[1]!s_info_zjtxornot1(A626,"")</f>
        <v>1</v>
      </c>
      <c r="AC626" s="22" t="str">
        <f>[1]!s_info_nature1(A626,"")</f>
        <v>民营企业</v>
      </c>
      <c r="AD626" s="6" t="str">
        <f>[1]!s_info_city(A626)</f>
        <v>东阳市</v>
      </c>
      <c r="AE626" s="6" t="str">
        <f>[1]!s_info_province(A626)</f>
        <v>浙江省</v>
      </c>
      <c r="AF626">
        <v>120.380818</v>
      </c>
      <c r="AG626">
        <v>29.237427</v>
      </c>
    </row>
    <row r="627" spans="1:33" x14ac:dyDescent="0.3">
      <c r="A627" s="12" t="s">
        <v>1865</v>
      </c>
      <c r="B627" s="12" t="s">
        <v>1866</v>
      </c>
      <c r="C627" s="16" t="str">
        <f>[1]!s_info_mkt(A627)</f>
        <v>科创板</v>
      </c>
      <c r="D627" s="16" t="str">
        <f>[1]!s_ipo_listeddate(A627)</f>
        <v>2021-03-09</v>
      </c>
      <c r="E627" s="16" t="str">
        <f>[1]!lastradeday_s("000002","")</f>
        <v>2026-06-22</v>
      </c>
      <c r="F627" s="16" t="str">
        <f>[1]!s_info_industry_csrc2023(A627,"",3)</f>
        <v>专用设备制造业</v>
      </c>
      <c r="G627" s="16" t="str">
        <f>[1]!s_info_industry_csrc2023(A627,"",1)</f>
        <v>制造业</v>
      </c>
      <c r="H627" s="16">
        <f>[1]!s_is(A627,83,"FY","YTD","20251231",1,"",100000000)</f>
        <v>6.7242164242999998</v>
      </c>
      <c r="I627" s="16">
        <f>[1]!s_is(A627,83,"FY","YTD","20241231",1,"",100000000)</f>
        <v>5.0908529812000003</v>
      </c>
      <c r="J627" s="16">
        <f t="shared" si="27"/>
        <v>0.32084278393657084</v>
      </c>
      <c r="K627" s="16">
        <f>[1]!s_is(A627,61,"FY","YTD","20251231",1,"",100000000)</f>
        <v>0.24418475120000002</v>
      </c>
      <c r="L627" s="16">
        <f>[1]!s_is(A627,61,"FY","YTD","20241231",1,"",100000000)</f>
        <v>-1.0570093372</v>
      </c>
      <c r="M627" s="16">
        <f t="shared" si="28"/>
        <v>1.2310147532346698</v>
      </c>
      <c r="N627" s="16">
        <f>[1]!s_fa_roe(A627,"20251231")</f>
        <v>2.9769000000000001</v>
      </c>
      <c r="O627" s="16">
        <f>[1]!s_stmnote_rdexp(A627,"20251231",1,10000)</f>
        <v>5122.2359610000003</v>
      </c>
      <c r="P627" s="20">
        <f t="shared" si="29"/>
        <v>7.617595326779257E-2</v>
      </c>
      <c r="Q627" s="16">
        <f>[1]!s_margin_tradingbalance(A627,"",10000)</f>
        <v>33117.798199999997</v>
      </c>
      <c r="R627" s="16">
        <f>[1]!s_margin_seclendingbalance(A627,"",10000)</f>
        <v>0</v>
      </c>
      <c r="S627" s="17">
        <f>[1]!s_val_ev(A627,"",100000000)</f>
        <v>77.293586198499995</v>
      </c>
      <c r="T627" s="17">
        <f>[1]!share_freesharesmv(A627,"",100000000)</f>
        <v>50.345588363000005</v>
      </c>
      <c r="U627" s="17">
        <f>[1]!s_dq_amount_btin(A627,E627,100000000)</f>
        <v>7.3628606200000002</v>
      </c>
      <c r="V627" s="17">
        <f>[1]!s_dq_turn(A627,E627)</f>
        <v>9.6168000237570208</v>
      </c>
      <c r="W627" s="2">
        <f>[1]!s_pq_amount(A627,"20260101","",100000000)</f>
        <v>401.60290402999999</v>
      </c>
      <c r="X627" s="2">
        <f>[1]!s_pq_avgamount(A627,"20260101","",100000000)</f>
        <v>3.6509354911818184</v>
      </c>
      <c r="Y627" s="17">
        <f>[1]!s_ipo_dilutedpe(A627)</f>
        <v>32</v>
      </c>
      <c r="Z627" s="12">
        <f>[1]!s_ipo_collection_total(A627,100000000)</f>
        <v>3.3408739999999999</v>
      </c>
      <c r="AA627" s="2">
        <f>[1]!s_val_pe_ttm(A627,E627)</f>
        <v>207.88224792480469</v>
      </c>
      <c r="AB627" s="5">
        <f>[1]!s_info_zjtxornot1(A627,"")</f>
        <v>1</v>
      </c>
      <c r="AC627" s="22" t="str">
        <f>[1]!s_info_nature1(A627,"")</f>
        <v>民营企业</v>
      </c>
      <c r="AD627" s="6" t="str">
        <f>[1]!s_info_city(A627)</f>
        <v>深圳市</v>
      </c>
      <c r="AE627" s="6" t="str">
        <f>[1]!s_info_province(A627)</f>
        <v>广东省</v>
      </c>
      <c r="AF627">
        <v>114.085947</v>
      </c>
      <c r="AG627">
        <v>22.547000000000001</v>
      </c>
    </row>
    <row r="628" spans="1:33" x14ac:dyDescent="0.3">
      <c r="A628" s="12" t="s">
        <v>1867</v>
      </c>
      <c r="B628" s="12" t="s">
        <v>1868</v>
      </c>
      <c r="C628" s="16" t="str">
        <f>[1]!s_info_mkt(A628)</f>
        <v>科创板</v>
      </c>
      <c r="D628" s="16" t="str">
        <f>[1]!s_ipo_listeddate(A628)</f>
        <v>2022-05-27</v>
      </c>
      <c r="E628" s="16" t="str">
        <f>[1]!lastradeday_s("000002","")</f>
        <v>2026-06-22</v>
      </c>
      <c r="F628" s="16" t="str">
        <f>[1]!s_info_industry_csrc2023(A628,"",3)</f>
        <v>软件和信息技术服务业</v>
      </c>
      <c r="G628" s="16" t="str">
        <f>[1]!s_info_industry_csrc2023(A628,"",1)</f>
        <v>信息传输、软件和信息技术服务业</v>
      </c>
      <c r="H628" s="16">
        <f>[1]!s_is(A628,83,"FY","YTD","20251231",1,"",100000000)</f>
        <v>5.0059852233999997</v>
      </c>
      <c r="I628" s="16">
        <f>[1]!s_is(A628,83,"FY","YTD","20241231",1,"",100000000)</f>
        <v>3.9768460776999999</v>
      </c>
      <c r="J628" s="16">
        <f t="shared" si="27"/>
        <v>0.25878274531942669</v>
      </c>
      <c r="K628" s="16">
        <f>[1]!s_is(A628,61,"FY","YTD","20251231",1,"",100000000)</f>
        <v>-5.5560980804</v>
      </c>
      <c r="L628" s="16">
        <f>[1]!s_is(A628,61,"FY","YTD","20241231",1,"",100000000)</f>
        <v>-6.9568756063999997</v>
      </c>
      <c r="M628" s="16">
        <f t="shared" si="28"/>
        <v>0.20135152692846053</v>
      </c>
      <c r="N628" s="16">
        <f>[1]!s_fa_roe(A628,"20251231")</f>
        <v>-60.045999999999999</v>
      </c>
      <c r="O628" s="16">
        <f>[1]!s_stmnote_rdexp(A628,"20251231",1,10000)</f>
        <v>21890.026721000002</v>
      </c>
      <c r="P628" s="20">
        <f t="shared" si="29"/>
        <v>0.43727709420070121</v>
      </c>
      <c r="Q628" s="16">
        <f>[1]!s_margin_tradingbalance(A628,"",10000)</f>
        <v>92866.749100000001</v>
      </c>
      <c r="R628" s="16">
        <f>[1]!s_margin_seclendingbalance(A628,"",10000)</f>
        <v>419.3682</v>
      </c>
      <c r="S628" s="17">
        <f>[1]!s_val_ev(A628,"",100000000)</f>
        <v>150.38043257340001</v>
      </c>
      <c r="T628" s="17">
        <f>[1]!share_freesharesmv(A628,"",100000000)</f>
        <v>120.72189096540001</v>
      </c>
      <c r="U628" s="17">
        <f>[1]!s_dq_amount_btin(A628,E628,100000000)</f>
        <v>6.10134986</v>
      </c>
      <c r="V628" s="17">
        <f>[1]!s_dq_turn(A628,E628)</f>
        <v>5.1193485353632298</v>
      </c>
      <c r="W628" s="2">
        <f>[1]!s_pq_amount(A628,"20260101","",100000000)</f>
        <v>593.84590958000001</v>
      </c>
      <c r="X628" s="2">
        <f>[1]!s_pq_avgamount(A628,"20260101","",100000000)</f>
        <v>5.3985991779999996</v>
      </c>
      <c r="Y628" s="17">
        <f>[1]!s_ipo_dilutedpe(A628)</f>
        <v>0</v>
      </c>
      <c r="Z628" s="12">
        <f>[1]!s_ipo_collection_total(A628,100000000)</f>
        <v>17.280491000000001</v>
      </c>
      <c r="AA628" s="2">
        <f>[1]!s_val_pe_ttm(A628,E628)</f>
        <v>-33.816837310791016</v>
      </c>
      <c r="AB628" s="5">
        <f>[1]!s_info_zjtxornot1(A628,"")</f>
        <v>1</v>
      </c>
      <c r="AC628" s="22" t="str">
        <f>[1]!s_info_nature1(A628,"")</f>
        <v>民营企业</v>
      </c>
      <c r="AD628" s="6" t="str">
        <f>[1]!s_info_city(A628)</f>
        <v>广州市</v>
      </c>
      <c r="AE628" s="6" t="str">
        <f>[1]!s_info_province(A628)</f>
        <v>广东省</v>
      </c>
      <c r="AF628">
        <v>113.280637</v>
      </c>
      <c r="AG628">
        <v>23.125177999999998</v>
      </c>
    </row>
    <row r="629" spans="1:33" x14ac:dyDescent="0.3">
      <c r="A629" s="12" t="s">
        <v>1869</v>
      </c>
      <c r="B629" s="12" t="s">
        <v>1870</v>
      </c>
      <c r="C629" s="16" t="str">
        <f>[1]!s_info_mkt(A629)</f>
        <v>创业板</v>
      </c>
      <c r="D629" s="16" t="str">
        <f>[1]!s_ipo_listeddate(A629)</f>
        <v>2009-10-30</v>
      </c>
      <c r="E629" s="16" t="str">
        <f>[1]!lastradeday_s("000002","")</f>
        <v>2026-06-22</v>
      </c>
      <c r="F629" s="16" t="str">
        <f>[1]!s_info_industry_csrc2023(A629,"",3)</f>
        <v>软件和信息技术服务业</v>
      </c>
      <c r="G629" s="16" t="str">
        <f>[1]!s_info_industry_csrc2023(A629,"",1)</f>
        <v>信息传输、软件和信息技术服务业</v>
      </c>
      <c r="H629" s="16">
        <f>[1]!s_is(A629,83,"FY","YTD","20251231",1,"",100000000)</f>
        <v>46.607925654700004</v>
      </c>
      <c r="I629" s="16">
        <f>[1]!s_is(A629,83,"FY","YTD","20241231",1,"",100000000)</f>
        <v>49.319914666199999</v>
      </c>
      <c r="J629" s="16">
        <f t="shared" si="27"/>
        <v>-5.4987706889902177E-2</v>
      </c>
      <c r="K629" s="16">
        <f>[1]!s_is(A629,61,"FY","YTD","20251231",1,"",100000000)</f>
        <v>7.9952720390999996</v>
      </c>
      <c r="L629" s="16">
        <f>[1]!s_is(A629,61,"FY","YTD","20241231",1,"",100000000)</f>
        <v>6.7452203338999999</v>
      </c>
      <c r="M629" s="16">
        <f t="shared" si="28"/>
        <v>0.18532407294651498</v>
      </c>
      <c r="N629" s="16">
        <f>[1]!s_fa_roe(A629,"20251231")</f>
        <v>7.8883000000000001</v>
      </c>
      <c r="O629" s="16">
        <f>[1]!s_stmnote_rdexp(A629,"20251231",1,10000)</f>
        <v>40899.032511999998</v>
      </c>
      <c r="P629" s="20">
        <f t="shared" si="29"/>
        <v>8.7751239596040004E-2</v>
      </c>
      <c r="Q629" s="16">
        <f>[1]!s_margin_tradingbalance(A629,"",10000)</f>
        <v>266750.84539999999</v>
      </c>
      <c r="R629" s="16">
        <f>[1]!s_margin_seclendingbalance(A629,"",10000)</f>
        <v>863.33759999999995</v>
      </c>
      <c r="S629" s="17">
        <f>[1]!s_val_ev(A629,"",100000000)</f>
        <v>383.08761326949997</v>
      </c>
      <c r="T629" s="17">
        <f>[1]!share_freesharesmv(A629,"",100000000)</f>
        <v>321.20886641750002</v>
      </c>
      <c r="U629" s="17">
        <f>[1]!s_dq_amount_btin(A629,E629,100000000)</f>
        <v>24.197346979999999</v>
      </c>
      <c r="V629" s="17">
        <f>[1]!s_dq_turn(A629,E629)</f>
        <v>6.7903757578316268</v>
      </c>
      <c r="W629" s="2">
        <f>[1]!s_pq_amount(A629,"20260101","",100000000)</f>
        <v>5174.0905464500001</v>
      </c>
      <c r="X629" s="2">
        <f>[1]!s_pq_avgamount(A629,"20260101","",100000000)</f>
        <v>47.037186785909093</v>
      </c>
      <c r="Y629" s="17">
        <f>[1]!s_ipo_dilutedpe(A629)</f>
        <v>63.16</v>
      </c>
      <c r="Z629" s="12">
        <f>[1]!s_ipo_collection_total(A629,100000000)</f>
        <v>5.52</v>
      </c>
      <c r="AA629" s="2">
        <f>[1]!s_val_pe_ttm(A629,E629)</f>
        <v>52.590541839599609</v>
      </c>
      <c r="AB629" s="5">
        <f>[1]!s_info_zjtxornot1(A629,"")</f>
        <v>1</v>
      </c>
      <c r="AC629" s="22" t="str">
        <f>[1]!s_info_nature1(A629,"")</f>
        <v>公众企业</v>
      </c>
      <c r="AD629" s="6" t="str">
        <f>[1]!s_info_city(A629)</f>
        <v>上海市</v>
      </c>
      <c r="AE629" s="6" t="str">
        <f>[1]!s_info_province(A629)</f>
        <v>上海</v>
      </c>
      <c r="AF629">
        <v>121.472644</v>
      </c>
      <c r="AG629">
        <v>31.231705999999999</v>
      </c>
    </row>
    <row r="630" spans="1:33" x14ac:dyDescent="0.3">
      <c r="A630" s="12" t="s">
        <v>1871</v>
      </c>
      <c r="B630" s="12" t="s">
        <v>1872</v>
      </c>
      <c r="C630" s="16" t="str">
        <f>[1]!s_info_mkt(A630)</f>
        <v>创业板</v>
      </c>
      <c r="D630" s="16" t="str">
        <f>[1]!s_ipo_listeddate(A630)</f>
        <v>2020-11-05</v>
      </c>
      <c r="E630" s="16" t="str">
        <f>[1]!lastradeday_s("000002","")</f>
        <v>2026-06-22</v>
      </c>
      <c r="F630" s="16" t="str">
        <f>[1]!s_info_industry_csrc2023(A630,"",3)</f>
        <v>计算机、通信和其他电子设备制造业</v>
      </c>
      <c r="G630" s="16" t="str">
        <f>[1]!s_info_industry_csrc2023(A630,"",1)</f>
        <v>制造业</v>
      </c>
      <c r="H630" s="16">
        <f>[1]!s_is(A630,83,"FY","YTD","20251231",1,"",100000000)</f>
        <v>37.204389294499997</v>
      </c>
      <c r="I630" s="16">
        <f>[1]!s_is(A630,83,"FY","YTD","20241231",1,"",100000000)</f>
        <v>33.958639203400004</v>
      </c>
      <c r="J630" s="16">
        <f t="shared" si="27"/>
        <v>9.5579509875502344E-2</v>
      </c>
      <c r="K630" s="16">
        <f>[1]!s_is(A630,61,"FY","YTD","20251231",1,"",100000000)</f>
        <v>-2.4632947408000003</v>
      </c>
      <c r="L630" s="16">
        <f>[1]!s_is(A630,61,"FY","YTD","20241231",1,"",100000000)</f>
        <v>-3.4365525967999999</v>
      </c>
      <c r="M630" s="16">
        <f t="shared" si="28"/>
        <v>0.28320761245041443</v>
      </c>
      <c r="N630" s="16">
        <f>[1]!s_fa_roe(A630,"20251231")</f>
        <v>-14.265499999999999</v>
      </c>
      <c r="O630" s="16">
        <f>[1]!s_stmnote_rdexp(A630,"20251231",1,10000)</f>
        <v>21109.635393</v>
      </c>
      <c r="P630" s="20">
        <f t="shared" si="29"/>
        <v>5.6739636890426479E-2</v>
      </c>
      <c r="Q630" s="16">
        <f>[1]!s_margin_tradingbalance(A630,"",10000)</f>
        <v>321146.6029</v>
      </c>
      <c r="R630" s="16">
        <f>[1]!s_margin_seclendingbalance(A630,"",10000)</f>
        <v>0</v>
      </c>
      <c r="S630" s="17">
        <f>[1]!s_val_ev(A630,"",100000000)</f>
        <v>478.92521929999998</v>
      </c>
      <c r="T630" s="17">
        <f>[1]!share_freesharesmv(A630,"",100000000)</f>
        <v>303.27054229999999</v>
      </c>
      <c r="U630" s="17">
        <f>[1]!s_dq_amount_btin(A630,E630,100000000)</f>
        <v>33.77486056</v>
      </c>
      <c r="V630" s="17">
        <f>[1]!s_dq_turn(A630,E630)</f>
        <v>9.3110986685521446</v>
      </c>
      <c r="W630" s="2">
        <f>[1]!s_pq_amount(A630,"20260101","",100000000)</f>
        <v>1672.8600659700001</v>
      </c>
      <c r="X630" s="2">
        <f>[1]!s_pq_avgamount(A630,"20260101","",100000000)</f>
        <v>15.207818781545456</v>
      </c>
      <c r="Y630" s="17">
        <f>[1]!s_ipo_dilutedpe(A630)</f>
        <v>30.58</v>
      </c>
      <c r="Z630" s="12">
        <f>[1]!s_ipo_collection_total(A630,100000000)</f>
        <v>5.6288600000000004</v>
      </c>
      <c r="AA630" s="2">
        <f>[1]!s_val_pe_ttm(A630,E630)</f>
        <v>-180.68161010742188</v>
      </c>
      <c r="AB630" s="5">
        <f>[1]!s_info_zjtxornot1(A630,"")</f>
        <v>1</v>
      </c>
      <c r="AC630" s="22" t="str">
        <f>[1]!s_info_nature1(A630,"")</f>
        <v>民营企业</v>
      </c>
      <c r="AD630" s="6" t="str">
        <f>[1]!s_info_city(A630)</f>
        <v>惠州市</v>
      </c>
      <c r="AE630" s="6" t="str">
        <f>[1]!s_info_province(A630)</f>
        <v>广东省</v>
      </c>
      <c r="AF630">
        <v>114.412599</v>
      </c>
      <c r="AG630">
        <v>23.079404</v>
      </c>
    </row>
    <row r="631" spans="1:33" x14ac:dyDescent="0.3">
      <c r="A631" s="12" t="s">
        <v>1873</v>
      </c>
      <c r="B631" s="12" t="s">
        <v>1874</v>
      </c>
      <c r="C631" s="16" t="str">
        <f>[1]!s_info_mkt(A631)</f>
        <v>科创板</v>
      </c>
      <c r="D631" s="16" t="str">
        <f>[1]!s_ipo_listeddate(A631)</f>
        <v>2020-07-22</v>
      </c>
      <c r="E631" s="16" t="str">
        <f>[1]!lastradeday_s("000002","")</f>
        <v>2026-06-22</v>
      </c>
      <c r="F631" s="16" t="str">
        <f>[1]!s_info_industry_csrc2023(A631,"",3)</f>
        <v>非金属矿物制品业</v>
      </c>
      <c r="G631" s="16" t="str">
        <f>[1]!s_info_industry_csrc2023(A631,"",1)</f>
        <v>制造业</v>
      </c>
      <c r="H631" s="16">
        <f>[1]!s_is(A631,83,"FY","YTD","20251231",1,"",100000000)</f>
        <v>16.448557060799999</v>
      </c>
      <c r="I631" s="16">
        <f>[1]!s_is(A631,83,"FY","YTD","20241231",1,"",100000000)</f>
        <v>13.187271192799999</v>
      </c>
      <c r="J631" s="16">
        <f t="shared" si="27"/>
        <v>0.24730558887577891</v>
      </c>
      <c r="K631" s="16">
        <f>[1]!s_is(A631,61,"FY","YTD","20251231",1,"",100000000)</f>
        <v>0.57404402240000008</v>
      </c>
      <c r="L631" s="16">
        <f>[1]!s_is(A631,61,"FY","YTD","20241231",1,"",100000000)</f>
        <v>0.31873366989999996</v>
      </c>
      <c r="M631" s="16">
        <f t="shared" si="28"/>
        <v>0.80101469223537514</v>
      </c>
      <c r="N631" s="16">
        <f>[1]!s_fa_roe(A631,"20251231")</f>
        <v>5.3075000000000001</v>
      </c>
      <c r="O631" s="16">
        <f>[1]!s_stmnote_rdexp(A631,"20251231",1,10000)</f>
        <v>12603.481902</v>
      </c>
      <c r="P631" s="20">
        <f t="shared" si="29"/>
        <v>7.6623632428138425E-2</v>
      </c>
      <c r="Q631" s="16">
        <f>[1]!s_margin_tradingbalance(A631,"",10000)</f>
        <v>16737.5291</v>
      </c>
      <c r="R631" s="16">
        <f>[1]!s_margin_seclendingbalance(A631,"",10000)</f>
        <v>29.667999999999999</v>
      </c>
      <c r="S631" s="17">
        <f>[1]!s_val_ev(A631,"",100000000)</f>
        <v>35.660053996000002</v>
      </c>
      <c r="T631" s="17">
        <f>[1]!share_freesharesmv(A631,"",100000000)</f>
        <v>21.675986044999998</v>
      </c>
      <c r="U631" s="17">
        <f>[1]!s_dq_amount_btin(A631,E631,100000000)</f>
        <v>1.49684441</v>
      </c>
      <c r="V631" s="17">
        <f>[1]!s_dq_turn(A631,E631)</f>
        <v>4.2308728981992987</v>
      </c>
      <c r="W631" s="2">
        <f>[1]!s_pq_amount(A631,"20260101","",100000000)</f>
        <v>127.27906502</v>
      </c>
      <c r="X631" s="2">
        <f>[1]!s_pq_avgamount(A631,"20260101","",100000000)</f>
        <v>1.1570824092727272</v>
      </c>
      <c r="Y631" s="17">
        <f>[1]!s_ipo_dilutedpe(A631)</f>
        <v>49.01</v>
      </c>
      <c r="Z631" s="12">
        <f>[1]!s_ipo_collection_total(A631,100000000)</f>
        <v>5.6139999999999999</v>
      </c>
      <c r="AA631" s="2">
        <f>[1]!s_val_pe_ttm(A631,E631)</f>
        <v>57.287822723388672</v>
      </c>
      <c r="AB631" s="5">
        <f>[1]!s_info_zjtxornot1(A631,"")</f>
        <v>1</v>
      </c>
      <c r="AC631" s="22" t="str">
        <f>[1]!s_info_nature1(A631,"")</f>
        <v>民营企业</v>
      </c>
      <c r="AD631" s="6" t="str">
        <f>[1]!s_info_city(A631)</f>
        <v>合肥市</v>
      </c>
      <c r="AE631" s="6" t="str">
        <f>[1]!s_info_province(A631)</f>
        <v>安徽省</v>
      </c>
      <c r="AF631">
        <v>117.28304199999999</v>
      </c>
      <c r="AG631">
        <v>31.861190000000001</v>
      </c>
    </row>
    <row r="632" spans="1:33" x14ac:dyDescent="0.3">
      <c r="A632" s="12" t="s">
        <v>1875</v>
      </c>
      <c r="B632" s="12" t="s">
        <v>1876</v>
      </c>
      <c r="C632" s="16" t="str">
        <f>[1]!s_info_mkt(A632)</f>
        <v>主板</v>
      </c>
      <c r="D632" s="16" t="str">
        <f>[1]!s_ipo_listeddate(A632)</f>
        <v>1997-05-19</v>
      </c>
      <c r="E632" s="16" t="str">
        <f>[1]!lastradeday_s("000002","")</f>
        <v>2026-06-22</v>
      </c>
      <c r="F632" s="16" t="str">
        <f>[1]!s_info_industry_csrc2023(A632,"",3)</f>
        <v>零售业</v>
      </c>
      <c r="G632" s="16" t="str">
        <f>[1]!s_info_industry_csrc2023(A632,"",1)</f>
        <v>批发和零售业</v>
      </c>
      <c r="H632" s="16">
        <f>[1]!s_is(A632,83,"FY","YTD","20251231",1,"",100000000)</f>
        <v>82.828784419499996</v>
      </c>
      <c r="I632" s="16">
        <f>[1]!s_is(A632,83,"FY","YTD","20241231",1,"",100000000)</f>
        <v>103.80736744089999</v>
      </c>
      <c r="J632" s="16">
        <f t="shared" si="27"/>
        <v>-0.20209146555367186</v>
      </c>
      <c r="K632" s="16">
        <f>[1]!s_is(A632,61,"FY","YTD","20251231",1,"",100000000)</f>
        <v>-9.5652483339999996</v>
      </c>
      <c r="L632" s="16">
        <f>[1]!s_is(A632,61,"FY","YTD","20241231",1,"",100000000)</f>
        <v>-5.2826442411999999</v>
      </c>
      <c r="M632" s="16">
        <f t="shared" si="28"/>
        <v>-0.81069326217340887</v>
      </c>
      <c r="N632" s="16">
        <f>[1]!s_fa_roe(A632,"20251231")</f>
        <v>-73.321200000000005</v>
      </c>
      <c r="O632" s="16">
        <f>[1]!s_stmnote_rdexp(A632,"20251231",1,10000)</f>
        <v>826.54374000000007</v>
      </c>
      <c r="P632" s="20">
        <f t="shared" si="29"/>
        <v>9.9789432597952098E-4</v>
      </c>
      <c r="Q632" s="16">
        <f>[1]!s_margin_tradingbalance(A632,"",10000)</f>
        <v>0</v>
      </c>
      <c r="R632" s="16">
        <f>[1]!s_margin_seclendingbalance(A632,"",10000)</f>
        <v>0</v>
      </c>
      <c r="S632" s="17">
        <f>[1]!s_val_ev(A632,"",100000000)</f>
        <v>43.325118786000004</v>
      </c>
      <c r="T632" s="17">
        <f>[1]!share_freesharesmv(A632,"",100000000)</f>
        <v>27.299482577400003</v>
      </c>
      <c r="U632" s="17">
        <f>[1]!s_dq_amount_btin(A632,E632,100000000)</f>
        <v>9.3304129600000003</v>
      </c>
      <c r="V632" s="17">
        <f>[1]!s_dq_turn(A632,E632)</f>
        <v>21.74498945621249</v>
      </c>
      <c r="W632" s="2">
        <f>[1]!s_pq_amount(A632,"20260101","",100000000)</f>
        <v>283.71219242000001</v>
      </c>
      <c r="X632" s="2">
        <f>[1]!s_pq_avgamount(A632,"20260101","",100000000)</f>
        <v>2.5792017492727273</v>
      </c>
      <c r="Y632" s="17">
        <f>[1]!s_ipo_dilutedpe(A632)</f>
        <v>0</v>
      </c>
      <c r="Z632" s="12">
        <f>[1]!s_ipo_collection_total(A632,100000000)</f>
        <v>2.1</v>
      </c>
      <c r="AA632" s="2">
        <f>[1]!s_val_pe_ttm(A632,E632)</f>
        <v>-4.5362920761108398</v>
      </c>
      <c r="AB632" s="5">
        <f>[1]!s_info_zjtxornot1(A632,"")</f>
        <v>0</v>
      </c>
      <c r="AC632" s="22" t="str">
        <f>[1]!s_info_nature1(A632,"")</f>
        <v>地方国有企业</v>
      </c>
      <c r="AD632" s="6" t="str">
        <f>[1]!s_info_city(A632)</f>
        <v>武汉市</v>
      </c>
      <c r="AE632" s="6" t="str">
        <f>[1]!s_info_province(A632)</f>
        <v>湖北省</v>
      </c>
      <c r="AF632">
        <v>114.29857199999999</v>
      </c>
      <c r="AG632">
        <v>30.584354999999999</v>
      </c>
    </row>
    <row r="633" spans="1:33" x14ac:dyDescent="0.3">
      <c r="A633" s="12" t="s">
        <v>1877</v>
      </c>
      <c r="B633" s="12" t="s">
        <v>1878</v>
      </c>
      <c r="C633" s="16" t="str">
        <f>[1]!s_info_mkt(A633)</f>
        <v>科创板</v>
      </c>
      <c r="D633" s="16" t="str">
        <f>[1]!s_ipo_listeddate(A633)</f>
        <v>2022-01-06</v>
      </c>
      <c r="E633" s="16" t="str">
        <f>[1]!lastradeday_s("000002","")</f>
        <v>2026-06-22</v>
      </c>
      <c r="F633" s="16" t="str">
        <f>[1]!s_info_industry_csrc2023(A633,"",3)</f>
        <v>软件和信息技术服务业</v>
      </c>
      <c r="G633" s="16" t="str">
        <f>[1]!s_info_industry_csrc2023(A633,"",1)</f>
        <v>信息传输、软件和信息技术服务业</v>
      </c>
      <c r="H633" s="16">
        <f>[1]!s_is(A633,83,"FY","YTD","20251231",1,"",100000000)</f>
        <v>5.3188190441000005</v>
      </c>
      <c r="I633" s="16">
        <f>[1]!s_is(A633,83,"FY","YTD","20241231",1,"",100000000)</f>
        <v>5.7420184127000002</v>
      </c>
      <c r="J633" s="16">
        <f t="shared" si="27"/>
        <v>-7.3702196367741002E-2</v>
      </c>
      <c r="K633" s="16">
        <f>[1]!s_is(A633,61,"FY","YTD","20251231",1,"",100000000)</f>
        <v>-2.5412554399</v>
      </c>
      <c r="L633" s="16">
        <f>[1]!s_is(A633,61,"FY","YTD","20241231",1,"",100000000)</f>
        <v>-1.8059001337</v>
      </c>
      <c r="M633" s="16">
        <f t="shared" si="28"/>
        <v>-0.40719599742947843</v>
      </c>
      <c r="N633" s="16">
        <f>[1]!s_fa_roe(A633,"20251231")</f>
        <v>-12.2582</v>
      </c>
      <c r="O633" s="16">
        <f>[1]!s_stmnote_rdexp(A633,"20251231",1,10000)</f>
        <v>33631.343424999999</v>
      </c>
      <c r="P633" s="20">
        <f t="shared" si="29"/>
        <v>0.63230847197755669</v>
      </c>
      <c r="Q633" s="16">
        <f>[1]!s_margin_tradingbalance(A633,"",10000)</f>
        <v>64720.770700000001</v>
      </c>
      <c r="R633" s="16">
        <f>[1]!s_margin_seclendingbalance(A633,"",10000)</f>
        <v>317.93959999999998</v>
      </c>
      <c r="S633" s="17">
        <f>[1]!s_val_ev(A633,"",100000000)</f>
        <v>131.71196589600001</v>
      </c>
      <c r="T633" s="17">
        <f>[1]!share_freesharesmv(A633,"",100000000)</f>
        <v>93.393888672000003</v>
      </c>
      <c r="U633" s="17">
        <f>[1]!s_dq_amount_btin(A633,E633,100000000)</f>
        <v>6.2995421299999999</v>
      </c>
      <c r="V633" s="17">
        <f>[1]!s_dq_turn(A633,E633)</f>
        <v>4.8122723769871927</v>
      </c>
      <c r="W633" s="2">
        <f>[1]!s_pq_amount(A633,"20260101","",100000000)</f>
        <v>681.44897304000006</v>
      </c>
      <c r="X633" s="2">
        <f>[1]!s_pq_avgamount(A633,"20260101","",100000000)</f>
        <v>6.1949906639999996</v>
      </c>
      <c r="Y633" s="17">
        <f>[1]!s_ipo_dilutedpe(A633)</f>
        <v>418.95</v>
      </c>
      <c r="Z633" s="12">
        <f>[1]!s_ipo_collection_total(A633,100000000)</f>
        <v>25.187999999999999</v>
      </c>
      <c r="AA633" s="2">
        <f>[1]!s_val_pe_ttm(A633,E633)</f>
        <v>-49.138938903808594</v>
      </c>
      <c r="AB633" s="5">
        <f>[1]!s_info_zjtxornot1(A633,"")</f>
        <v>1</v>
      </c>
      <c r="AC633" s="22" t="str">
        <f>[1]!s_info_nature1(A633,"")</f>
        <v>民营企业</v>
      </c>
      <c r="AD633" s="6" t="str">
        <f>[1]!s_info_city(A633)</f>
        <v>苏州市</v>
      </c>
      <c r="AE633" s="6" t="str">
        <f>[1]!s_info_province(A633)</f>
        <v>江苏省</v>
      </c>
      <c r="AF633">
        <v>120.619585</v>
      </c>
      <c r="AG633">
        <v>31.299378999999998</v>
      </c>
    </row>
    <row r="634" spans="1:33" x14ac:dyDescent="0.3">
      <c r="A634" s="12" t="s">
        <v>1879</v>
      </c>
      <c r="B634" s="12" t="s">
        <v>1880</v>
      </c>
      <c r="C634" s="16" t="str">
        <f>[1]!s_info_mkt(A634)</f>
        <v>主板</v>
      </c>
      <c r="D634" s="16" t="str">
        <f>[1]!s_ipo_listeddate(A634)</f>
        <v>1993-08-09</v>
      </c>
      <c r="E634" s="16" t="str">
        <f>[1]!lastradeday_s("000002","")</f>
        <v>2026-06-22</v>
      </c>
      <c r="F634" s="16" t="str">
        <f>[1]!s_info_industry_csrc2023(A634,"",3)</f>
        <v>卫生</v>
      </c>
      <c r="G634" s="16" t="str">
        <f>[1]!s_info_industry_csrc2023(A634,"",1)</f>
        <v>卫生和社会工作</v>
      </c>
      <c r="H634" s="16">
        <f>[1]!s_is(A634,83,"FY","YTD","20251231",1,"",100000000)</f>
        <v>40.745149275500005</v>
      </c>
      <c r="I634" s="16">
        <f>[1]!s_is(A634,83,"FY","YTD","20241231",1,"",100000000)</f>
        <v>48.154667523400001</v>
      </c>
      <c r="J634" s="16">
        <f t="shared" si="27"/>
        <v>-0.15386916012449792</v>
      </c>
      <c r="K634" s="16">
        <f>[1]!s_is(A634,61,"FY","YTD","20251231",1,"",100000000)</f>
        <v>-3.1307539564999995</v>
      </c>
      <c r="L634" s="16">
        <f>[1]!s_is(A634,61,"FY","YTD","20241231",1,"",100000000)</f>
        <v>-2.5412850812999999</v>
      </c>
      <c r="M634" s="16">
        <f t="shared" si="28"/>
        <v>-0.23195700456339816</v>
      </c>
      <c r="N634" s="16">
        <f>[1]!s_fa_roe(A634,"20251231")</f>
        <v>-8.9539000000000009</v>
      </c>
      <c r="O634" s="16">
        <f>[1]!s_stmnote_rdexp(A634,"20251231",1,10000)</f>
        <v>0</v>
      </c>
      <c r="P634" s="20">
        <f t="shared" si="29"/>
        <v>0</v>
      </c>
      <c r="Q634" s="16">
        <f>[1]!s_margin_tradingbalance(A634,"",10000)</f>
        <v>32235.775399999999</v>
      </c>
      <c r="R634" s="16">
        <f>[1]!s_margin_seclendingbalance(A634,"",10000)</f>
        <v>4.2117000000000004</v>
      </c>
      <c r="S634" s="17">
        <f>[1]!s_val_ev(A634,"",100000000)</f>
        <v>90.227539145899996</v>
      </c>
      <c r="T634" s="17">
        <f>[1]!share_freesharesmv(A634,"",100000000)</f>
        <v>63.058523771100006</v>
      </c>
      <c r="U634" s="17">
        <f>[1]!s_dq_amount_btin(A634,E634,100000000)</f>
        <v>1.2803549599999999</v>
      </c>
      <c r="V634" s="17">
        <f>[1]!s_dq_turn(A634,E634)</f>
        <v>1.4449441421715776</v>
      </c>
      <c r="W634" s="2">
        <f>[1]!s_pq_amount(A634,"20260101","",100000000)</f>
        <v>317.58212054000001</v>
      </c>
      <c r="X634" s="2">
        <f>[1]!s_pq_avgamount(A634,"20260101","",100000000)</f>
        <v>2.887110186727273</v>
      </c>
      <c r="Y634" s="17">
        <f>[1]!s_ipo_dilutedpe(A634)</f>
        <v>0</v>
      </c>
      <c r="Z634" s="12">
        <f>[1]!s_ipo_collection_total(A634,100000000)</f>
        <v>0</v>
      </c>
      <c r="AA634" s="2">
        <f>[1]!s_val_pe_ttm(A634,E634)</f>
        <v>-35.374595642089844</v>
      </c>
      <c r="AB634" s="5">
        <f>[1]!s_info_zjtxornot1(A634,"")</f>
        <v>0</v>
      </c>
      <c r="AC634" s="22" t="str">
        <f>[1]!s_info_nature1(A634,"")</f>
        <v>民营企业</v>
      </c>
      <c r="AD634" s="6" t="str">
        <f>[1]!s_info_city(A634)</f>
        <v>西安市</v>
      </c>
      <c r="AE634" s="6" t="str">
        <f>[1]!s_info_province(A634)</f>
        <v>陕西省</v>
      </c>
      <c r="AF634">
        <v>108.948024</v>
      </c>
      <c r="AG634">
        <v>34.263160999999997</v>
      </c>
    </row>
    <row r="635" spans="1:33" x14ac:dyDescent="0.3">
      <c r="A635" s="12" t="s">
        <v>1881</v>
      </c>
      <c r="B635" s="12" t="s">
        <v>1882</v>
      </c>
      <c r="C635" s="16" t="str">
        <f>[1]!s_info_mkt(A635)</f>
        <v>科创板</v>
      </c>
      <c r="D635" s="16" t="str">
        <f>[1]!s_ipo_listeddate(A635)</f>
        <v>2023-08-18</v>
      </c>
      <c r="E635" s="16" t="str">
        <f>[1]!lastradeday_s("000002","")</f>
        <v>2026-06-22</v>
      </c>
      <c r="F635" s="16" t="str">
        <f>[1]!s_info_industry_csrc2023(A635,"",3)</f>
        <v>计算机、通信和其他电子设备制造业</v>
      </c>
      <c r="G635" s="16" t="str">
        <f>[1]!s_info_industry_csrc2023(A635,"",1)</f>
        <v>制造业</v>
      </c>
      <c r="H635" s="16">
        <f>[1]!s_is(A635,83,"FY","YTD","20251231",1,"",100000000)</f>
        <v>2.5456781109</v>
      </c>
      <c r="I635" s="16">
        <f>[1]!s_is(A635,83,"FY","YTD","20241231",1,"",100000000)</f>
        <v>1.3013442061</v>
      </c>
      <c r="J635" s="16">
        <f t="shared" si="27"/>
        <v>0.95619122056042771</v>
      </c>
      <c r="K635" s="16">
        <f>[1]!s_is(A635,61,"FY","YTD","20251231",1,"",100000000)</f>
        <v>-0.90782595700000002</v>
      </c>
      <c r="L635" s="16">
        <f>[1]!s_is(A635,61,"FY","YTD","20241231",1,"",100000000)</f>
        <v>-0.97189285810000003</v>
      </c>
      <c r="M635" s="16">
        <f t="shared" si="28"/>
        <v>6.5919715909063759E-2</v>
      </c>
      <c r="N635" s="16">
        <f>[1]!s_fa_roe(A635,"20251231")</f>
        <v>-10.680999999999999</v>
      </c>
      <c r="O635" s="16">
        <f>[1]!s_stmnote_rdexp(A635,"20251231",1,10000)</f>
        <v>8379.5925470000002</v>
      </c>
      <c r="P635" s="20">
        <f t="shared" si="29"/>
        <v>0.32916936792285478</v>
      </c>
      <c r="Q635" s="16">
        <f>[1]!s_margin_tradingbalance(A635,"",10000)</f>
        <v>46688.856</v>
      </c>
      <c r="R635" s="16">
        <f>[1]!s_margin_seclendingbalance(A635,"",10000)</f>
        <v>0</v>
      </c>
      <c r="S635" s="17">
        <f>[1]!s_val_ev(A635,"",100000000)</f>
        <v>76.543158386799988</v>
      </c>
      <c r="T635" s="17">
        <f>[1]!share_freesharesmv(A635,"",100000000)</f>
        <v>31.745310402399998</v>
      </c>
      <c r="U635" s="17">
        <f>[1]!s_dq_amount_btin(A635,E635,100000000)</f>
        <v>5.1514480599999999</v>
      </c>
      <c r="V635" s="17">
        <f>[1]!s_dq_turn(A635,E635)</f>
        <v>12.707879368135451</v>
      </c>
      <c r="W635" s="2">
        <f>[1]!s_pq_amount(A635,"20260101","",100000000)</f>
        <v>354.96518372000003</v>
      </c>
      <c r="X635" s="2">
        <f>[1]!s_pq_avgamount(A635,"20260101","",100000000)</f>
        <v>3.5496518372000003</v>
      </c>
      <c r="Y635" s="17">
        <f>[1]!s_ipo_dilutedpe(A635)</f>
        <v>60.69</v>
      </c>
      <c r="Z635" s="12">
        <f>[1]!s_ipo_collection_total(A635,100000000)</f>
        <v>7.5213159399</v>
      </c>
      <c r="AA635" s="2">
        <f>[1]!s_val_pe_ttm(A635,E635)</f>
        <v>-79.762771606445313</v>
      </c>
      <c r="AB635" s="5">
        <f>[1]!s_info_zjtxornot1(A635,"")</f>
        <v>1</v>
      </c>
      <c r="AC635" s="22" t="str">
        <f>[1]!s_info_nature1(A635,"")</f>
        <v>民营企业</v>
      </c>
      <c r="AD635" s="6" t="str">
        <f>[1]!s_info_city(A635)</f>
        <v>张家港市</v>
      </c>
      <c r="AE635" s="6" t="str">
        <f>[1]!s_info_province(A635)</f>
        <v>江苏省</v>
      </c>
      <c r="AF635">
        <v>120.627279</v>
      </c>
      <c r="AG635">
        <v>31.907812</v>
      </c>
    </row>
    <row r="636" spans="1:33" x14ac:dyDescent="0.3">
      <c r="A636" s="12" t="s">
        <v>1883</v>
      </c>
      <c r="B636" s="12" t="s">
        <v>1884</v>
      </c>
      <c r="C636" s="16" t="str">
        <f>[1]!s_info_mkt(A636)</f>
        <v>创业板</v>
      </c>
      <c r="D636" s="16" t="str">
        <f>[1]!s_ipo_listeddate(A636)</f>
        <v>2017-01-26</v>
      </c>
      <c r="E636" s="16" t="str">
        <f>[1]!lastradeday_s("000002","")</f>
        <v>2026-06-22</v>
      </c>
      <c r="F636" s="16" t="str">
        <f>[1]!s_info_industry_csrc2023(A636,"",3)</f>
        <v>软件和信息技术服务业</v>
      </c>
      <c r="G636" s="16" t="str">
        <f>[1]!s_info_industry_csrc2023(A636,"",1)</f>
        <v>信息传输、软件和信息技术服务业</v>
      </c>
      <c r="H636" s="16">
        <f>[1]!s_is(A636,83,"FY","YTD","20251231",1,"",100000000)</f>
        <v>7.2986819659000002</v>
      </c>
      <c r="I636" s="16">
        <f>[1]!s_is(A636,83,"FY","YTD","20241231",1,"",100000000)</f>
        <v>7.8788011514000003</v>
      </c>
      <c r="J636" s="16">
        <f t="shared" si="27"/>
        <v>-7.3630387967961064E-2</v>
      </c>
      <c r="K636" s="16">
        <f>[1]!s_is(A636,61,"FY","YTD","20251231",1,"",100000000)</f>
        <v>-1.7140887558000002</v>
      </c>
      <c r="L636" s="16">
        <f>[1]!s_is(A636,61,"FY","YTD","20241231",1,"",100000000)</f>
        <v>0.2587011857</v>
      </c>
      <c r="M636" s="16">
        <f t="shared" si="28"/>
        <v>-7.6257475827255181</v>
      </c>
      <c r="N636" s="16">
        <f>[1]!s_fa_roe(A636,"20251231")</f>
        <v>-12.4392</v>
      </c>
      <c r="O636" s="16">
        <f>[1]!s_stmnote_rdexp(A636,"20251231",1,10000)</f>
        <v>3055.2475749999999</v>
      </c>
      <c r="P636" s="20">
        <f t="shared" si="29"/>
        <v>4.186026448712727E-2</v>
      </c>
      <c r="Q636" s="16">
        <f>[1]!s_margin_tradingbalance(A636,"",10000)</f>
        <v>0</v>
      </c>
      <c r="R636" s="16">
        <f>[1]!s_margin_seclendingbalance(A636,"",10000)</f>
        <v>0</v>
      </c>
      <c r="S636" s="17">
        <f>[1]!s_val_ev(A636,"",100000000)</f>
        <v>41.552961851399999</v>
      </c>
      <c r="T636" s="17">
        <f>[1]!share_freesharesmv(A636,"",100000000)</f>
        <v>30.950087521799993</v>
      </c>
      <c r="U636" s="17">
        <f>[1]!s_dq_amount_btin(A636,E636,100000000)</f>
        <v>1.8475120199999999</v>
      </c>
      <c r="V636" s="17">
        <f>[1]!s_dq_turn(A636,E636)</f>
        <v>5.5941656583439343</v>
      </c>
      <c r="W636" s="2">
        <f>[1]!s_pq_amount(A636,"20260101","",100000000)</f>
        <v>354.91177123</v>
      </c>
      <c r="X636" s="2">
        <f>[1]!s_pq_avgamount(A636,"20260101","",100000000)</f>
        <v>3.2264706475454545</v>
      </c>
      <c r="Y636" s="17">
        <f>[1]!s_ipo_dilutedpe(A636)</f>
        <v>22.99</v>
      </c>
      <c r="Z636" s="12">
        <f>[1]!s_ipo_collection_total(A636,100000000)</f>
        <v>1.1693499999999999</v>
      </c>
      <c r="AA636" s="2">
        <f>[1]!s_val_pe_ttm(A636,E636)</f>
        <v>-23.169923782348633</v>
      </c>
      <c r="AB636" s="5">
        <f>[1]!s_info_zjtxornot1(A636,"")</f>
        <v>0</v>
      </c>
      <c r="AC636" s="22" t="str">
        <f>[1]!s_info_nature1(A636,"")</f>
        <v>民营企业</v>
      </c>
      <c r="AD636" s="6" t="str">
        <f>[1]!s_info_city(A636)</f>
        <v>乌鲁木齐市</v>
      </c>
      <c r="AE636" s="6" t="str">
        <f>[1]!s_info_province(A636)</f>
        <v>新疆维吾尔自治区</v>
      </c>
      <c r="AF636">
        <v>87.617733000000001</v>
      </c>
      <c r="AG636">
        <v>43.792817999999997</v>
      </c>
    </row>
    <row r="637" spans="1:33" x14ac:dyDescent="0.3">
      <c r="A637" s="12" t="s">
        <v>1885</v>
      </c>
      <c r="B637" s="12" t="s">
        <v>1886</v>
      </c>
      <c r="C637" s="16" t="str">
        <f>[1]!s_info_mkt(A637)</f>
        <v>创业板</v>
      </c>
      <c r="D637" s="16" t="str">
        <f>[1]!s_ipo_listeddate(A637)</f>
        <v>2017-11-10</v>
      </c>
      <c r="E637" s="16" t="str">
        <f>[1]!lastradeday_s("000002","")</f>
        <v>2026-06-22</v>
      </c>
      <c r="F637" s="16" t="str">
        <f>[1]!s_info_industry_csrc2023(A637,"",3)</f>
        <v>研究和试验发展</v>
      </c>
      <c r="G637" s="16" t="str">
        <f>[1]!s_info_industry_csrc2023(A637,"",1)</f>
        <v>科学研究和技术服务业</v>
      </c>
      <c r="H637" s="16">
        <f>[1]!s_is(A637,83,"FY","YTD","20251231",1,"",100000000)</f>
        <v>19.744778169100002</v>
      </c>
      <c r="I637" s="16">
        <f>[1]!s_is(A637,83,"FY","YTD","20241231",1,"",100000000)</f>
        <v>16.8861964707</v>
      </c>
      <c r="J637" s="16">
        <f t="shared" si="27"/>
        <v>0.16928511422688075</v>
      </c>
      <c r="K637" s="16">
        <f>[1]!s_is(A637,61,"FY","YTD","20251231",1,"",100000000)</f>
        <v>1.8373551438999998</v>
      </c>
      <c r="L637" s="16">
        <f>[1]!s_is(A637,61,"FY","YTD","20241231",1,"",100000000)</f>
        <v>2.1953983388</v>
      </c>
      <c r="M637" s="16">
        <f t="shared" si="28"/>
        <v>-0.16308803216809661</v>
      </c>
      <c r="N637" s="16">
        <f>[1]!s_fa_roe(A637,"20251231")</f>
        <v>3.9565000000000001</v>
      </c>
      <c r="O637" s="16">
        <f>[1]!s_stmnote_rdexp(A637,"20251231",1,10000)</f>
        <v>10871.710368</v>
      </c>
      <c r="P637" s="20">
        <f t="shared" si="29"/>
        <v>5.5061192761405177E-2</v>
      </c>
      <c r="Q637" s="16">
        <f>[1]!s_margin_tradingbalance(A637,"",10000)</f>
        <v>63258.198799999998</v>
      </c>
      <c r="R637" s="16">
        <f>[1]!s_margin_seclendingbalance(A637,"",10000)</f>
        <v>200.25630000000001</v>
      </c>
      <c r="S637" s="17">
        <f>[1]!s_val_ev(A637,"",100000000)</f>
        <v>78.909977587499995</v>
      </c>
      <c r="T637" s="17">
        <f>[1]!share_freesharesmv(A637,"",100000000)</f>
        <v>64.922368050000003</v>
      </c>
      <c r="U637" s="17">
        <f>[1]!s_dq_amount_btin(A637,E637,100000000)</f>
        <v>2.5297374000000001</v>
      </c>
      <c r="V637" s="17">
        <f>[1]!s_dq_turn(A637,E637)</f>
        <v>3.8065929158448051</v>
      </c>
      <c r="W637" s="2">
        <f>[1]!s_pq_amount(A637,"20260101","",100000000)</f>
        <v>370.77598311999998</v>
      </c>
      <c r="X637" s="2">
        <f>[1]!s_pq_avgamount(A637,"20260101","",100000000)</f>
        <v>3.3706907556363634</v>
      </c>
      <c r="Y637" s="17">
        <f>[1]!s_ipo_dilutedpe(A637)</f>
        <v>22.99</v>
      </c>
      <c r="Z637" s="12">
        <f>[1]!s_ipo_collection_total(A637,100000000)</f>
        <v>2.0753334088000002</v>
      </c>
      <c r="AA637" s="2">
        <f>[1]!s_val_pe_ttm(A637,E637)</f>
        <v>40.090145111083984</v>
      </c>
      <c r="AB637" s="5">
        <f>[1]!s_info_zjtxornot1(A637,"")</f>
        <v>1</v>
      </c>
      <c r="AC637" s="22" t="str">
        <f>[1]!s_info_nature1(A637,"")</f>
        <v>民营企业</v>
      </c>
      <c r="AD637" s="6" t="str">
        <f>[1]!s_info_city(A637)</f>
        <v>南京市</v>
      </c>
      <c r="AE637" s="6" t="str">
        <f>[1]!s_info_province(A637)</f>
        <v>江苏省</v>
      </c>
      <c r="AF637">
        <v>118.767413</v>
      </c>
      <c r="AG637">
        <v>32.041544000000002</v>
      </c>
    </row>
    <row r="638" spans="1:33" x14ac:dyDescent="0.3">
      <c r="A638" s="12" t="s">
        <v>1887</v>
      </c>
      <c r="B638" s="12" t="s">
        <v>1888</v>
      </c>
      <c r="C638" s="16" t="str">
        <f>[1]!s_info_mkt(A638)</f>
        <v>主板</v>
      </c>
      <c r="D638" s="16" t="str">
        <f>[1]!s_ipo_listeddate(A638)</f>
        <v>2017-12-12</v>
      </c>
      <c r="E638" s="16" t="str">
        <f>[1]!lastradeday_s("000002","")</f>
        <v>2026-06-22</v>
      </c>
      <c r="F638" s="16" t="str">
        <f>[1]!s_info_industry_csrc2023(A638,"",3)</f>
        <v>计算机、通信和其他电子设备制造业</v>
      </c>
      <c r="G638" s="16" t="str">
        <f>[1]!s_info_industry_csrc2023(A638,"",1)</f>
        <v>制造业</v>
      </c>
      <c r="H638" s="16">
        <f>[1]!s_is(A638,83,"FY","YTD","20251231",1,"",100000000)</f>
        <v>43.922283427299995</v>
      </c>
      <c r="I638" s="16">
        <f>[1]!s_is(A638,83,"FY","YTD","20241231",1,"",100000000)</f>
        <v>39.450400200099999</v>
      </c>
      <c r="J638" s="16">
        <f t="shared" si="27"/>
        <v>0.1133545719312794</v>
      </c>
      <c r="K638" s="16">
        <f>[1]!s_is(A638,61,"FY","YTD","20251231",1,"",100000000)</f>
        <v>2.84896087</v>
      </c>
      <c r="L638" s="16">
        <f>[1]!s_is(A638,61,"FY","YTD","20241231",1,"",100000000)</f>
        <v>2.1131334606999999</v>
      </c>
      <c r="M638" s="16">
        <f t="shared" si="28"/>
        <v>0.34821624993636169</v>
      </c>
      <c r="N638" s="16">
        <f>[1]!s_fa_roe(A638,"20251231")</f>
        <v>9.1725999999999992</v>
      </c>
      <c r="O638" s="16">
        <f>[1]!s_stmnote_rdexp(A638,"20251231",1,10000)</f>
        <v>17444.438174000003</v>
      </c>
      <c r="P638" s="20">
        <f t="shared" si="29"/>
        <v>3.9716601262031324E-2</v>
      </c>
      <c r="Q638" s="16">
        <f>[1]!s_margin_tradingbalance(A638,"",10000)</f>
        <v>65996.625100000005</v>
      </c>
      <c r="R638" s="16">
        <f>[1]!s_margin_seclendingbalance(A638,"",10000)</f>
        <v>33.732500000000002</v>
      </c>
      <c r="S638" s="17">
        <f>[1]!s_val_ev(A638,"",100000000)</f>
        <v>123.8614306776</v>
      </c>
      <c r="T638" s="17">
        <f>[1]!share_freesharesmv(A638,"",100000000)</f>
        <v>86.24131029359998</v>
      </c>
      <c r="U638" s="17">
        <f>[1]!s_dq_amount_btin(A638,E638,100000000)</f>
        <v>18.643605319999999</v>
      </c>
      <c r="V638" s="17">
        <f>[1]!s_dq_turn(A638,E638)</f>
        <v>15.646983123298385</v>
      </c>
      <c r="W638" s="2">
        <f>[1]!s_pq_amount(A638,"20260101","",100000000)</f>
        <v>798.28603320000002</v>
      </c>
      <c r="X638" s="2">
        <f>[1]!s_pq_avgamount(A638,"20260101","",100000000)</f>
        <v>7.2571457563636361</v>
      </c>
      <c r="Y638" s="17">
        <f>[1]!s_ipo_dilutedpe(A638)</f>
        <v>22.98</v>
      </c>
      <c r="Z638" s="12">
        <f>[1]!s_ipo_collection_total(A638,100000000)</f>
        <v>8.1241000000000003</v>
      </c>
      <c r="AA638" s="2">
        <f>[1]!s_val_pe_ttm(A638,E638)</f>
        <v>40.567317962646484</v>
      </c>
      <c r="AB638" s="5">
        <f>[1]!s_info_zjtxornot1(A638,"")</f>
        <v>0</v>
      </c>
      <c r="AC638" s="22" t="str">
        <f>[1]!s_info_nature1(A638,"")</f>
        <v>民营企业</v>
      </c>
      <c r="AD638" s="6" t="str">
        <f>[1]!s_info_city(A638)</f>
        <v>昆山市</v>
      </c>
      <c r="AE638" s="6" t="str">
        <f>[1]!s_info_province(A638)</f>
        <v>江苏省</v>
      </c>
      <c r="AF638">
        <v>120.965808</v>
      </c>
      <c r="AG638">
        <v>31.328937</v>
      </c>
    </row>
    <row r="639" spans="1:33" x14ac:dyDescent="0.3">
      <c r="A639" s="12" t="s">
        <v>1889</v>
      </c>
      <c r="B639" s="12" t="s">
        <v>1890</v>
      </c>
      <c r="C639" s="16" t="str">
        <f>[1]!s_info_mkt(A639)</f>
        <v>科创板</v>
      </c>
      <c r="D639" s="16" t="str">
        <f>[1]!s_ipo_listeddate(A639)</f>
        <v>2019-07-22</v>
      </c>
      <c r="E639" s="16" t="str">
        <f>[1]!lastradeday_s("000002","")</f>
        <v>2026-06-22</v>
      </c>
      <c r="F639" s="16" t="str">
        <f>[1]!s_info_industry_csrc2023(A639,"",3)</f>
        <v>软件和信息技术服务业</v>
      </c>
      <c r="G639" s="16" t="str">
        <f>[1]!s_info_industry_csrc2023(A639,"",1)</f>
        <v>信息传输、软件和信息技术服务业</v>
      </c>
      <c r="H639" s="16">
        <f>[1]!s_is(A639,83,"FY","YTD","20251231",1,"",100000000)</f>
        <v>4.4781306043999995</v>
      </c>
      <c r="I639" s="16">
        <f>[1]!s_is(A639,83,"FY","YTD","20241231",1,"",100000000)</f>
        <v>15.752713173800002</v>
      </c>
      <c r="J639" s="16">
        <f t="shared" si="27"/>
        <v>-0.71572321828038798</v>
      </c>
      <c r="K639" s="16">
        <f>[1]!s_is(A639,61,"FY","YTD","20251231",1,"",100000000)</f>
        <v>-18.601873038499999</v>
      </c>
      <c r="L639" s="16">
        <f>[1]!s_is(A639,61,"FY","YTD","20241231",1,"",100000000)</f>
        <v>-13.928890491600001</v>
      </c>
      <c r="M639" s="16">
        <f t="shared" si="28"/>
        <v>-0.33548849778940409</v>
      </c>
      <c r="N639" s="16">
        <f>[1]!s_fa_roe(A639,"20251231")</f>
        <v>0</v>
      </c>
      <c r="O639" s="16">
        <f>[1]!s_stmnote_rdexp(A639,"20251231",1,10000)</f>
        <v>29573.767911000003</v>
      </c>
      <c r="P639" s="20">
        <f t="shared" si="29"/>
        <v>0.66040431875618399</v>
      </c>
      <c r="Q639" s="16">
        <f>[1]!s_margin_tradingbalance(A639,"",10000)</f>
        <v>33060.527000000002</v>
      </c>
      <c r="R639" s="16">
        <f>[1]!s_margin_seclendingbalance(A639,"",10000)</f>
        <v>39.866700000000002</v>
      </c>
      <c r="S639" s="17">
        <f>[1]!s_val_ev(A639,"",100000000)</f>
        <v>31.405658391199999</v>
      </c>
      <c r="T639" s="17">
        <f>[1]!share_freesharesmv(A639,"",100000000)</f>
        <v>22.313777149</v>
      </c>
      <c r="U639" s="17">
        <f>[1]!s_dq_amount_btin(A639,E639,100000000)</f>
        <v>1.58199763</v>
      </c>
      <c r="V639" s="17">
        <f>[1]!s_dq_turn(A639,E639)</f>
        <v>5.0095244016308795</v>
      </c>
      <c r="W639" s="2">
        <f>[1]!s_pq_amount(A639,"20260101","",100000000)</f>
        <v>526.8327918</v>
      </c>
      <c r="X639" s="2">
        <f>[1]!s_pq_avgamount(A639,"20260101","",100000000)</f>
        <v>4.8333283651376142</v>
      </c>
      <c r="Y639" s="17">
        <f>[1]!s_ipo_dilutedpe(A639)</f>
        <v>46.15</v>
      </c>
      <c r="Z639" s="12">
        <f>[1]!s_ipo_collection_total(A639,100000000)</f>
        <v>7.1587500000000004</v>
      </c>
      <c r="AA639" s="2">
        <f>[1]!s_val_pe_ttm(A639,E639)</f>
        <v>-1.6941987276077271</v>
      </c>
      <c r="AB639" s="5">
        <f>[1]!s_info_zjtxornot1(A639,"")</f>
        <v>0</v>
      </c>
      <c r="AC639" s="22" t="str">
        <f>[1]!s_info_nature1(A639,"")</f>
        <v>民营企业</v>
      </c>
      <c r="AD639" s="6" t="str">
        <f>[1]!s_info_city(A639)</f>
        <v>鹤壁市</v>
      </c>
      <c r="AE639" s="6" t="str">
        <f>[1]!s_info_province(A639)</f>
        <v>河南省</v>
      </c>
      <c r="AF639">
        <v>114.295444</v>
      </c>
      <c r="AG639">
        <v>35.748235999999999</v>
      </c>
    </row>
    <row r="640" spans="1:33" x14ac:dyDescent="0.3">
      <c r="A640" s="12" t="s">
        <v>1891</v>
      </c>
      <c r="B640" s="12" t="s">
        <v>1892</v>
      </c>
      <c r="C640" s="16" t="str">
        <f>[1]!s_info_mkt(A640)</f>
        <v>科创板</v>
      </c>
      <c r="D640" s="16" t="str">
        <f>[1]!s_ipo_listeddate(A640)</f>
        <v>2025-12-16</v>
      </c>
      <c r="E640" s="16" t="str">
        <f>[1]!lastradeday_s("000002","")</f>
        <v>2026-06-22</v>
      </c>
      <c r="F640" s="16" t="str">
        <f>[1]!s_info_industry_csrc2023(A640,"",3)</f>
        <v>计算机、通信和其他电子设备制造业</v>
      </c>
      <c r="G640" s="16" t="str">
        <f>[1]!s_info_industry_csrc2023(A640,"",1)</f>
        <v>制造业</v>
      </c>
      <c r="H640" s="16">
        <f>[1]!s_is(A640,83,"FY","YTD","20251231",1,"",100000000)</f>
        <v>18.8239592983</v>
      </c>
      <c r="I640" s="16">
        <f>[1]!s_is(A640,83,"FY","YTD","20241231",1,"",100000000)</f>
        <v>21.013196583699997</v>
      </c>
      <c r="J640" s="16">
        <f t="shared" si="27"/>
        <v>-0.10418392445336921</v>
      </c>
      <c r="K640" s="16">
        <f>[1]!s_is(A640,61,"FY","YTD","20251231",1,"",100000000)</f>
        <v>-1.1909456584</v>
      </c>
      <c r="L640" s="16">
        <f>[1]!s_is(A640,61,"FY","YTD","20241231",1,"",100000000)</f>
        <v>-0.64709162180000002</v>
      </c>
      <c r="M640" s="16">
        <f t="shared" si="28"/>
        <v>-0.84045909153818676</v>
      </c>
      <c r="N640" s="16">
        <f>[1]!s_fa_roe(A640,"20251231")</f>
        <v>-6.3280000000000003</v>
      </c>
      <c r="O640" s="16">
        <f>[1]!s_stmnote_rdexp(A640,"20251231",1,10000)</f>
        <v>30082.170864999996</v>
      </c>
      <c r="P640" s="20">
        <f t="shared" si="29"/>
        <v>0.1598078830722755</v>
      </c>
      <c r="Q640" s="16">
        <f>[1]!s_margin_tradingbalance(A640,"",10000)</f>
        <v>12777.0759</v>
      </c>
      <c r="R640" s="16">
        <f>[1]!s_margin_seclendingbalance(A640,"",10000)</f>
        <v>0</v>
      </c>
      <c r="S640" s="17">
        <f>[1]!s_val_ev(A640,"",100000000)</f>
        <v>127.101965576</v>
      </c>
      <c r="T640" s="17">
        <f>[1]!share_freesharesmv(A640,"",100000000)</f>
        <v>16.186962121000001</v>
      </c>
      <c r="U640" s="17">
        <f>[1]!s_dq_amount_btin(A640,E640,100000000)</f>
        <v>1.3074145800000001</v>
      </c>
      <c r="V640" s="17">
        <f>[1]!s_dq_turn(A640,E640)</f>
        <v>8.0568340881459459</v>
      </c>
      <c r="W640" s="2">
        <f>[1]!s_pq_amount(A640,"20260101","",100000000)</f>
        <v>158.70691486000001</v>
      </c>
      <c r="X640" s="2">
        <f>[1]!s_pq_avgamount(A640,"20260101","",100000000)</f>
        <v>1.4427901350909089</v>
      </c>
      <c r="Y640" s="17">
        <f>[1]!s_ipo_dilutedpe(A640)</f>
        <v>0</v>
      </c>
      <c r="Z640" s="12">
        <f>[1]!s_ipo_collection_total(A640,100000000)</f>
        <v>20.667755013200001</v>
      </c>
      <c r="AA640" s="2">
        <f>[1]!s_val_pe_ttm(A640,E640)</f>
        <v>-92.895843505859375</v>
      </c>
      <c r="AB640" s="5">
        <f>[1]!s_info_zjtxornot1(A640,"")</f>
        <v>1</v>
      </c>
      <c r="AC640" s="22" t="str">
        <f>[1]!s_info_nature1(A640,"")</f>
        <v>民营企业</v>
      </c>
      <c r="AD640" s="6" t="str">
        <f>[1]!s_info_city(A640)</f>
        <v>北京市</v>
      </c>
      <c r="AE640" s="6" t="str">
        <f>[1]!s_info_province(A640)</f>
        <v>北京</v>
      </c>
      <c r="AF640">
        <v>116.40528500000001</v>
      </c>
      <c r="AG640">
        <v>39.904989</v>
      </c>
    </row>
    <row r="641" spans="1:33" x14ac:dyDescent="0.3">
      <c r="A641" s="12" t="s">
        <v>1893</v>
      </c>
      <c r="B641" s="12" t="s">
        <v>1894</v>
      </c>
      <c r="C641" s="16" t="str">
        <f>[1]!s_info_mkt(A641)</f>
        <v>创业板</v>
      </c>
      <c r="D641" s="16" t="str">
        <f>[1]!s_ipo_listeddate(A641)</f>
        <v>2012-07-18</v>
      </c>
      <c r="E641" s="16" t="str">
        <f>[1]!lastradeday_s("000002","")</f>
        <v>2026-06-22</v>
      </c>
      <c r="F641" s="16" t="str">
        <f>[1]!s_info_industry_csrc2023(A641,"",3)</f>
        <v>有色金属冶炼和压延加工业</v>
      </c>
      <c r="G641" s="16" t="str">
        <f>[1]!s_info_industry_csrc2023(A641,"",1)</f>
        <v>制造业</v>
      </c>
      <c r="H641" s="16">
        <f>[1]!s_is(A641,83,"FY","YTD","20251231",1,"",100000000)</f>
        <v>63.949906331400001</v>
      </c>
      <c r="I641" s="16">
        <f>[1]!s_is(A641,83,"FY","YTD","20241231",1,"",100000000)</f>
        <v>53.521748668199997</v>
      </c>
      <c r="J641" s="16">
        <f t="shared" si="27"/>
        <v>0.1948396291729515</v>
      </c>
      <c r="K641" s="16">
        <f>[1]!s_is(A641,61,"FY","YTD","20251231",1,"",100000000)</f>
        <v>0.46259642509999999</v>
      </c>
      <c r="L641" s="16">
        <f>[1]!s_is(A641,61,"FY","YTD","20241231",1,"",100000000)</f>
        <v>0.57690129469999996</v>
      </c>
      <c r="M641" s="16">
        <f t="shared" si="28"/>
        <v>-0.19813592143078956</v>
      </c>
      <c r="N641" s="16">
        <f>[1]!s_fa_roe(A641,"20251231")</f>
        <v>2.7136999999999998</v>
      </c>
      <c r="O641" s="16">
        <f>[1]!s_stmnote_rdexp(A641,"20251231",1,10000)</f>
        <v>30583.172927</v>
      </c>
      <c r="P641" s="20">
        <f t="shared" si="29"/>
        <v>4.7823639910451875E-2</v>
      </c>
      <c r="Q641" s="16">
        <f>[1]!s_margin_tradingbalance(A641,"",10000)</f>
        <v>56646.506600000001</v>
      </c>
      <c r="R641" s="16">
        <f>[1]!s_margin_seclendingbalance(A641,"",10000)</f>
        <v>97.736000000000004</v>
      </c>
      <c r="S641" s="17">
        <f>[1]!s_val_ev(A641,"",100000000)</f>
        <v>100.5241371788</v>
      </c>
      <c r="T641" s="17">
        <f>[1]!share_freesharesmv(A641,"",100000000)</f>
        <v>60.523029172300006</v>
      </c>
      <c r="U641" s="17">
        <f>[1]!s_dq_amount_btin(A641,E641,100000000)</f>
        <v>5.2931038499999996</v>
      </c>
      <c r="V641" s="17">
        <f>[1]!s_dq_turn(A641,E641)</f>
        <v>6.0522402694288084</v>
      </c>
      <c r="W641" s="2">
        <f>[1]!s_pq_amount(A641,"20260101","",100000000)</f>
        <v>821.54855238000005</v>
      </c>
      <c r="X641" s="2">
        <f>[1]!s_pq_avgamount(A641,"20260101","",100000000)</f>
        <v>7.4686232034545457</v>
      </c>
      <c r="Y641" s="17">
        <f>[1]!s_ipo_dilutedpe(A641)</f>
        <v>32.950000000000003</v>
      </c>
      <c r="Z641" s="12">
        <f>[1]!s_ipo_collection_total(A641,100000000)</f>
        <v>9.36</v>
      </c>
      <c r="AA641" s="2">
        <f>[1]!s_val_pe_ttm(A641,E641)</f>
        <v>116.46763610839844</v>
      </c>
      <c r="AB641" s="5">
        <f>[1]!s_info_zjtxornot1(A641,"")</f>
        <v>0</v>
      </c>
      <c r="AC641" s="22" t="str">
        <f>[1]!s_info_nature1(A641,"")</f>
        <v>民营企业</v>
      </c>
      <c r="AD641" s="6" t="str">
        <f>[1]!s_info_city(A641)</f>
        <v>无锡市</v>
      </c>
      <c r="AE641" s="6" t="str">
        <f>[1]!s_info_province(A641)</f>
        <v>江苏省</v>
      </c>
      <c r="AF641">
        <v>120.301663</v>
      </c>
      <c r="AG641">
        <v>31.574729000000001</v>
      </c>
    </row>
    <row r="642" spans="1:33" x14ac:dyDescent="0.3">
      <c r="A642" s="12" t="s">
        <v>1895</v>
      </c>
      <c r="B642" s="12" t="s">
        <v>1896</v>
      </c>
      <c r="C642" s="16" t="str">
        <f>[1]!s_info_mkt(A642)</f>
        <v>创业板</v>
      </c>
      <c r="D642" s="16" t="str">
        <f>[1]!s_ipo_listeddate(A642)</f>
        <v>2009-10-30</v>
      </c>
      <c r="E642" s="16" t="str">
        <f>[1]!lastradeday_s("000002","")</f>
        <v>2026-06-22</v>
      </c>
      <c r="F642" s="16" t="str">
        <f>[1]!s_info_industry_csrc2023(A642,"",3)</f>
        <v>专业技术服务业</v>
      </c>
      <c r="G642" s="16" t="str">
        <f>[1]!s_info_industry_csrc2023(A642,"",1)</f>
        <v>科学研究和技术服务业</v>
      </c>
      <c r="H642" s="16">
        <f>[1]!s_is(A642,83,"FY","YTD","20251231",1,"",100000000)</f>
        <v>66.207359067100001</v>
      </c>
      <c r="I642" s="16">
        <f>[1]!s_is(A642,83,"FY","YTD","20241231",1,"",100000000)</f>
        <v>60.840165421899997</v>
      </c>
      <c r="J642" s="16">
        <f t="shared" si="27"/>
        <v>8.821793313645454E-2</v>
      </c>
      <c r="K642" s="16">
        <f>[1]!s_is(A642,61,"FY","YTD","20251231",1,"",100000000)</f>
        <v>10.164180936699999</v>
      </c>
      <c r="L642" s="16">
        <f>[1]!s_is(A642,61,"FY","YTD","20241231",1,"",100000000)</f>
        <v>9.2107310855999991</v>
      </c>
      <c r="M642" s="16">
        <f t="shared" si="28"/>
        <v>0.10351511104157822</v>
      </c>
      <c r="N642" s="16">
        <f>[1]!s_fa_roe(A642,"20251231")</f>
        <v>13.936500000000001</v>
      </c>
      <c r="O642" s="16">
        <f>[1]!s_stmnote_rdexp(A642,"20251231",1,10000)</f>
        <v>58067.790298</v>
      </c>
      <c r="P642" s="20">
        <f t="shared" si="29"/>
        <v>8.770594555682143E-2</v>
      </c>
      <c r="Q642" s="16">
        <f>[1]!s_margin_tradingbalance(A642,"",10000)</f>
        <v>46349.822</v>
      </c>
      <c r="R642" s="16">
        <f>[1]!s_margin_seclendingbalance(A642,"",10000)</f>
        <v>237.71430000000001</v>
      </c>
      <c r="S642" s="17">
        <f>[1]!s_val_ev(A642,"",100000000)</f>
        <v>245.69291924399997</v>
      </c>
      <c r="T642" s="17">
        <f>[1]!share_freesharesmv(A642,"",100000000)</f>
        <v>197.27729057399998</v>
      </c>
      <c r="U642" s="17">
        <f>[1]!s_dq_amount_btin(A642,E642,100000000)</f>
        <v>6.0904045900000003</v>
      </c>
      <c r="V642" s="17">
        <f>[1]!s_dq_turn(A642,E642)</f>
        <v>2.9231070800979468</v>
      </c>
      <c r="W642" s="2">
        <f>[1]!s_pq_amount(A642,"20260101","",100000000)</f>
        <v>516.20101806000002</v>
      </c>
      <c r="X642" s="2">
        <f>[1]!s_pq_avgamount(A642,"20260101","",100000000)</f>
        <v>4.6927365278181821</v>
      </c>
      <c r="Y642" s="17">
        <f>[1]!s_ipo_dilutedpe(A642)</f>
        <v>59.95</v>
      </c>
      <c r="Z642" s="12">
        <f>[1]!s_ipo_collection_total(A642,100000000)</f>
        <v>5.4138000000000002</v>
      </c>
      <c r="AA642" s="2">
        <f>[1]!s_val_pe_ttm(A642,E642)</f>
        <v>23.21052360534668</v>
      </c>
      <c r="AB642" s="5">
        <f>[1]!s_info_zjtxornot1(A642,"")</f>
        <v>0</v>
      </c>
      <c r="AC642" s="22" t="str">
        <f>[1]!s_info_nature1(A642,"")</f>
        <v>民营企业</v>
      </c>
      <c r="AD642" s="6" t="str">
        <f>[1]!s_info_city(A642)</f>
        <v>深圳市</v>
      </c>
      <c r="AE642" s="6" t="str">
        <f>[1]!s_info_province(A642)</f>
        <v>广东省</v>
      </c>
      <c r="AF642">
        <v>114.085947</v>
      </c>
      <c r="AG642">
        <v>22.547000000000001</v>
      </c>
    </row>
    <row r="643" spans="1:33" x14ac:dyDescent="0.3">
      <c r="A643" s="12" t="s">
        <v>1897</v>
      </c>
      <c r="B643" s="12" t="s">
        <v>1898</v>
      </c>
      <c r="C643" s="16" t="str">
        <f>[1]!s_info_mkt(A643)</f>
        <v>科创板</v>
      </c>
      <c r="D643" s="16" t="str">
        <f>[1]!s_ipo_listeddate(A643)</f>
        <v>2020-07-08</v>
      </c>
      <c r="E643" s="16" t="str">
        <f>[1]!lastradeday_s("000002","")</f>
        <v>2026-06-22</v>
      </c>
      <c r="F643" s="16" t="str">
        <f>[1]!s_info_industry_csrc2023(A643,"",3)</f>
        <v>专用设备制造业</v>
      </c>
      <c r="G643" s="16" t="str">
        <f>[1]!s_info_industry_csrc2023(A643,"",1)</f>
        <v>制造业</v>
      </c>
      <c r="H643" s="16">
        <f>[1]!s_is(A643,83,"FY","YTD","20251231",1,"",100000000)</f>
        <v>12.074005594999999</v>
      </c>
      <c r="I643" s="16">
        <f>[1]!s_is(A643,83,"FY","YTD","20241231",1,"",100000000)</f>
        <v>11.2389564259</v>
      </c>
      <c r="J643" s="16">
        <f t="shared" ref="J643:J706" si="30">H643/I643-1</f>
        <v>7.4299529018160504E-2</v>
      </c>
      <c r="K643" s="16">
        <f>[1]!s_is(A643,61,"FY","YTD","20251231",1,"",100000000)</f>
        <v>1.1935953083999999</v>
      </c>
      <c r="L643" s="16">
        <f>[1]!s_is(A643,61,"FY","YTD","20241231",1,"",100000000)</f>
        <v>0.85602699180000008</v>
      </c>
      <c r="M643" s="16">
        <f t="shared" ref="M643:M706" si="31">(K643-L643)/ABS(L643)</f>
        <v>0.3943430754329163</v>
      </c>
      <c r="N643" s="16">
        <f>[1]!s_fa_roe(A643,"20251231")</f>
        <v>6.4817999999999998</v>
      </c>
      <c r="O643" s="16">
        <f>[1]!s_stmnote_rdexp(A643,"20251231",1,10000)</f>
        <v>3847.0684549999996</v>
      </c>
      <c r="P643" s="20">
        <f t="shared" ref="P643:P706" si="32">O643/H643/10000</f>
        <v>3.1862404110472836E-2</v>
      </c>
      <c r="Q643" s="16">
        <f>[1]!s_margin_tradingbalance(A643,"",10000)</f>
        <v>41942.176200000002</v>
      </c>
      <c r="R643" s="16">
        <f>[1]!s_margin_seclendingbalance(A643,"",10000)</f>
        <v>23.751000000000001</v>
      </c>
      <c r="S643" s="17">
        <f>[1]!s_val_ev(A643,"",100000000)</f>
        <v>58.065816976199997</v>
      </c>
      <c r="T643" s="17">
        <f>[1]!share_freesharesmv(A643,"",100000000)</f>
        <v>38.749348376199997</v>
      </c>
      <c r="U643" s="17">
        <f>[1]!s_dq_amount_btin(A643,E643,100000000)</f>
        <v>0.82647859000000001</v>
      </c>
      <c r="V643" s="17">
        <f>[1]!s_dq_turn(A643,E643)</f>
        <v>1.4123530870772731</v>
      </c>
      <c r="W643" s="2">
        <f>[1]!s_pq_amount(A643,"20260101","",100000000)</f>
        <v>125.86452855</v>
      </c>
      <c r="X643" s="2">
        <f>[1]!s_pq_avgamount(A643,"20260101","",100000000)</f>
        <v>1.1442229868181819</v>
      </c>
      <c r="Y643" s="17">
        <f>[1]!s_ipo_dilutedpe(A643)</f>
        <v>33.71</v>
      </c>
      <c r="Z643" s="12">
        <f>[1]!s_ipo_collection_total(A643,100000000)</f>
        <v>7.9911213999999999</v>
      </c>
      <c r="AA643" s="2">
        <f>[1]!s_val_pe_ttm(A643,E643)</f>
        <v>50.295040130615234</v>
      </c>
      <c r="AB643" s="5">
        <f>[1]!s_info_zjtxornot1(A643,"")</f>
        <v>1</v>
      </c>
      <c r="AC643" s="22" t="str">
        <f>[1]!s_info_nature1(A643,"")</f>
        <v>民营企业</v>
      </c>
      <c r="AD643" s="6" t="str">
        <f>[1]!s_info_city(A643)</f>
        <v>南京市</v>
      </c>
      <c r="AE643" s="6" t="str">
        <f>[1]!s_info_province(A643)</f>
        <v>江苏省</v>
      </c>
      <c r="AF643">
        <v>118.767413</v>
      </c>
      <c r="AG643">
        <v>32.041544000000002</v>
      </c>
    </row>
    <row r="644" spans="1:33" x14ac:dyDescent="0.3">
      <c r="A644" s="12" t="s">
        <v>44</v>
      </c>
      <c r="B644" s="12" t="s">
        <v>45</v>
      </c>
      <c r="C644" s="16" t="str">
        <f>[1]!s_info_mkt(A644)</f>
        <v>北证</v>
      </c>
      <c r="D644" s="16" t="str">
        <f>[1]!s_ipo_listeddate(A644)</f>
        <v>2023-04-13</v>
      </c>
      <c r="E644" s="16" t="str">
        <f>[1]!lastradeday_s("000002","")</f>
        <v>2026-06-22</v>
      </c>
      <c r="F644" s="16" t="str">
        <f>[1]!s_info_industry_csrc2023(A644,"",3)</f>
        <v>电气机械和器材制造业</v>
      </c>
      <c r="G644" s="16" t="str">
        <f>[1]!s_info_industry_csrc2023(A644,"",1)</f>
        <v>制造业</v>
      </c>
      <c r="H644" s="16">
        <f>[1]!s_is(A644,83,"FY","YTD","20251231",1,"",100000000)</f>
        <v>2.6784795821</v>
      </c>
      <c r="I644" s="16">
        <f>[1]!s_is(A644,83,"FY","YTD","20241231",1,"",100000000)</f>
        <v>2.2371707581</v>
      </c>
      <c r="J644" s="16">
        <f t="shared" si="30"/>
        <v>0.19726202052399344</v>
      </c>
      <c r="K644" s="16">
        <f>[1]!s_is(A644,61,"FY","YTD","20251231",1,"",100000000)</f>
        <v>0.29924726200000001</v>
      </c>
      <c r="L644" s="16">
        <f>[1]!s_is(A644,61,"FY","YTD","20241231",1,"",100000000)</f>
        <v>0.38700349000000001</v>
      </c>
      <c r="M644" s="16">
        <f t="shared" si="31"/>
        <v>-0.22675823414408999</v>
      </c>
      <c r="N644" s="16">
        <f>[1]!s_fa_roe(A644,"20251231")</f>
        <v>4.3101000000000003</v>
      </c>
      <c r="O644" s="16">
        <f>[1]!s_stmnote_rdexp(A644,"20251231",1,10000)</f>
        <v>2766.144726</v>
      </c>
      <c r="P644" s="20">
        <f t="shared" si="32"/>
        <v>0.10327294426606261</v>
      </c>
      <c r="Q644" s="16">
        <f>[1]!s_margin_tradingbalance(A644,"",10000)</f>
        <v>8237.2077000000008</v>
      </c>
      <c r="R644" s="16">
        <f>[1]!s_margin_seclendingbalance(A644,"",10000)</f>
        <v>0</v>
      </c>
      <c r="S644" s="17">
        <f>[1]!s_val_ev(A644,"",100000000)</f>
        <v>55.266425816000002</v>
      </c>
      <c r="T644" s="17">
        <f>[1]!share_freesharesmv(A644,"",100000000)</f>
        <v>24.224404567999997</v>
      </c>
      <c r="U644" s="17">
        <f>[1]!s_dq_amount_btin(A644,E644,100000000)</f>
        <v>1.8989040800000001</v>
      </c>
      <c r="V644" s="17">
        <f>[1]!s_dq_turn(A644,E644)</f>
        <v>4.0112770798604593</v>
      </c>
      <c r="W644" s="2">
        <f>[1]!s_pq_amount(A644,"20260101","",100000000)</f>
        <v>123.30475835999999</v>
      </c>
      <c r="X644" s="2">
        <f>[1]!s_pq_avgamount(A644,"20260101","",100000000)</f>
        <v>1.1209523487272728</v>
      </c>
      <c r="Y644" s="17">
        <f>[1]!s_ipo_dilutedpe(A644)</f>
        <v>14.61</v>
      </c>
      <c r="Z644" s="12">
        <f>[1]!s_ipo_collection_total(A644,100000000)</f>
        <v>4.0721867999999999</v>
      </c>
      <c r="AA644" s="2">
        <f>[1]!s_val_pe_ttm(A644,E644)</f>
        <v>227.05726623535156</v>
      </c>
      <c r="AB644" s="5">
        <f>[1]!s_info_zjtxornot1(A644,"")</f>
        <v>1</v>
      </c>
      <c r="AC644" s="22" t="str">
        <f>[1]!s_info_nature1(A644,"")</f>
        <v>民营企业</v>
      </c>
      <c r="AD644" s="6" t="str">
        <f>[1]!s_info_city(A644)</f>
        <v>常州市</v>
      </c>
      <c r="AE644" s="6" t="str">
        <f>[1]!s_info_province(A644)</f>
        <v>江苏省</v>
      </c>
      <c r="AF644">
        <v>119.946973</v>
      </c>
      <c r="AG644">
        <v>31.772752000000001</v>
      </c>
    </row>
    <row r="645" spans="1:33" x14ac:dyDescent="0.3">
      <c r="A645" s="12" t="s">
        <v>1899</v>
      </c>
      <c r="B645" s="12" t="s">
        <v>1900</v>
      </c>
      <c r="C645" s="16" t="str">
        <f>[1]!s_info_mkt(A645)</f>
        <v>创业板</v>
      </c>
      <c r="D645" s="16" t="str">
        <f>[1]!s_ipo_listeddate(A645)</f>
        <v>2019-12-04</v>
      </c>
      <c r="E645" s="16" t="str">
        <f>[1]!lastradeday_s("000002","")</f>
        <v>2026-06-22</v>
      </c>
      <c r="F645" s="16" t="str">
        <f>[1]!s_info_industry_csrc2023(A645,"",3)</f>
        <v>通用设备制造业</v>
      </c>
      <c r="G645" s="16" t="str">
        <f>[1]!s_info_industry_csrc2023(A645,"",1)</f>
        <v>制造业</v>
      </c>
      <c r="H645" s="16">
        <f>[1]!s_is(A645,83,"FY","YTD","20251231",1,"",100000000)</f>
        <v>5.4329140825</v>
      </c>
      <c r="I645" s="16">
        <f>[1]!s_is(A645,83,"FY","YTD","20241231",1,"",100000000)</f>
        <v>4.4598753695999998</v>
      </c>
      <c r="J645" s="16">
        <f t="shared" si="30"/>
        <v>0.21817621172388746</v>
      </c>
      <c r="K645" s="16">
        <f>[1]!s_is(A645,61,"FY","YTD","20251231",1,"",100000000)</f>
        <v>2.0214911850999999</v>
      </c>
      <c r="L645" s="16">
        <f>[1]!s_is(A645,61,"FY","YTD","20241231",1,"",100000000)</f>
        <v>0.61980619270000004</v>
      </c>
      <c r="M645" s="16">
        <f t="shared" si="31"/>
        <v>2.261489170177502</v>
      </c>
      <c r="N645" s="16">
        <f>[1]!s_fa_roe(A645,"20251231")</f>
        <v>11.8247</v>
      </c>
      <c r="O645" s="16">
        <f>[1]!s_stmnote_rdexp(A645,"20251231",1,10000)</f>
        <v>5680.8132909999995</v>
      </c>
      <c r="P645" s="20">
        <f t="shared" si="32"/>
        <v>0.10456291420654912</v>
      </c>
      <c r="Q645" s="16">
        <f>[1]!s_margin_tradingbalance(A645,"",10000)</f>
        <v>0</v>
      </c>
      <c r="R645" s="16">
        <f>[1]!s_margin_seclendingbalance(A645,"",10000)</f>
        <v>0</v>
      </c>
      <c r="S645" s="17">
        <f>[1]!s_val_ev(A645,"",100000000)</f>
        <v>74.565878720000001</v>
      </c>
      <c r="T645" s="17">
        <f>[1]!share_freesharesmv(A645,"",100000000)</f>
        <v>34.3704882352</v>
      </c>
      <c r="U645" s="17">
        <f>[1]!s_dq_amount_btin(A645,E645,100000000)</f>
        <v>4.28034289</v>
      </c>
      <c r="V645" s="17">
        <f>[1]!s_dq_turn(A645,E645)</f>
        <v>9.5936458686879895</v>
      </c>
      <c r="W645" s="2">
        <f>[1]!s_pq_amount(A645,"20260101","",100000000)</f>
        <v>295.67944131000002</v>
      </c>
      <c r="X645" s="2">
        <f>[1]!s_pq_avgamount(A645,"20260101","",100000000)</f>
        <v>2.687994921</v>
      </c>
      <c r="Y645" s="17">
        <f>[1]!s_ipo_dilutedpe(A645)</f>
        <v>22.99</v>
      </c>
      <c r="Z645" s="12">
        <f>[1]!s_ipo_collection_total(A645,100000000)</f>
        <v>7.3634709999999997</v>
      </c>
      <c r="AA645" s="2">
        <f>[1]!s_val_pe_ttm(A645,E645)</f>
        <v>38.966720581054688</v>
      </c>
      <c r="AB645" s="5">
        <f>[1]!s_info_zjtxornot1(A645,"")</f>
        <v>1</v>
      </c>
      <c r="AC645" s="22" t="str">
        <f>[1]!s_info_nature1(A645,"")</f>
        <v>民营企业</v>
      </c>
      <c r="AD645" s="6" t="str">
        <f>[1]!s_info_city(A645)</f>
        <v>昆山市</v>
      </c>
      <c r="AE645" s="6" t="str">
        <f>[1]!s_info_province(A645)</f>
        <v>江苏省</v>
      </c>
      <c r="AF645">
        <v>120.965808</v>
      </c>
      <c r="AG645">
        <v>31.328937</v>
      </c>
    </row>
    <row r="646" spans="1:33" x14ac:dyDescent="0.3">
      <c r="A646" s="12" t="s">
        <v>1901</v>
      </c>
      <c r="B646" s="12" t="s">
        <v>1902</v>
      </c>
      <c r="C646" s="16" t="str">
        <f>[1]!s_info_mkt(A646)</f>
        <v>创业板</v>
      </c>
      <c r="D646" s="16" t="str">
        <f>[1]!s_ipo_listeddate(A646)</f>
        <v>2021-09-24</v>
      </c>
      <c r="E646" s="16" t="str">
        <f>[1]!lastradeday_s("000002","")</f>
        <v>2026-06-22</v>
      </c>
      <c r="F646" s="16" t="str">
        <f>[1]!s_info_industry_csrc2023(A646,"",3)</f>
        <v>非金属矿物制品业</v>
      </c>
      <c r="G646" s="16" t="str">
        <f>[1]!s_info_industry_csrc2023(A646,"",1)</f>
        <v>制造业</v>
      </c>
      <c r="H646" s="16">
        <f>[1]!s_is(A646,83,"FY","YTD","20251231",1,"",100000000)</f>
        <v>6.3244499215999994</v>
      </c>
      <c r="I646" s="16">
        <f>[1]!s_is(A646,83,"FY","YTD","20241231",1,"",100000000)</f>
        <v>6.8621941116999992</v>
      </c>
      <c r="J646" s="16">
        <f t="shared" si="30"/>
        <v>-7.8363302079017094E-2</v>
      </c>
      <c r="K646" s="16">
        <f>[1]!s_is(A646,61,"FY","YTD","20251231",1,"",100000000)</f>
        <v>1.0930151551</v>
      </c>
      <c r="L646" s="16">
        <f>[1]!s_is(A646,61,"FY","YTD","20241231",1,"",100000000)</f>
        <v>2.008250087</v>
      </c>
      <c r="M646" s="16">
        <f t="shared" si="31"/>
        <v>-0.45573752881903895</v>
      </c>
      <c r="N646" s="16">
        <f>[1]!s_fa_roe(A646,"20251231")</f>
        <v>2.0541</v>
      </c>
      <c r="O646" s="16">
        <f>[1]!s_stmnote_rdexp(A646,"20251231",1,10000)</f>
        <v>6506.0968659999999</v>
      </c>
      <c r="P646" s="20">
        <f t="shared" si="32"/>
        <v>0.10287213823576369</v>
      </c>
      <c r="Q646" s="16">
        <f>[1]!s_margin_tradingbalance(A646,"",10000)</f>
        <v>85092.238899999997</v>
      </c>
      <c r="R646" s="16">
        <f>[1]!s_margin_seclendingbalance(A646,"",10000)</f>
        <v>365.38200000000001</v>
      </c>
      <c r="S646" s="17">
        <f>[1]!s_val_ev(A646,"",100000000)</f>
        <v>239.2423101096</v>
      </c>
      <c r="T646" s="17">
        <f>[1]!share_freesharesmv(A646,"",100000000)</f>
        <v>126.2716768992</v>
      </c>
      <c r="U646" s="17">
        <f>[1]!s_dq_amount_btin(A646,E646,100000000)</f>
        <v>32.643067770000002</v>
      </c>
      <c r="V646" s="17">
        <f>[1]!s_dq_turn(A646,E646)</f>
        <v>18.948216803579133</v>
      </c>
      <c r="W646" s="2">
        <f>[1]!s_pq_amount(A646,"20260101","",100000000)</f>
        <v>1061.9125897900001</v>
      </c>
      <c r="X646" s="2">
        <f>[1]!s_pq_avgamount(A646,"20260101","",100000000)</f>
        <v>9.6537508162727281</v>
      </c>
      <c r="Y646" s="17">
        <f>[1]!s_ipo_dilutedpe(A646)</f>
        <v>18.54</v>
      </c>
      <c r="Z646" s="12">
        <f>[1]!s_ipo_collection_total(A646,100000000)</f>
        <v>3.1121755689999997</v>
      </c>
      <c r="AA646" s="2">
        <f>[1]!s_val_pe_ttm(A646,E646)</f>
        <v>183.02137756347656</v>
      </c>
      <c r="AB646" s="5">
        <f>[1]!s_info_zjtxornot1(A646,"")</f>
        <v>0</v>
      </c>
      <c r="AC646" s="22" t="str">
        <f>[1]!s_info_nature1(A646,"")</f>
        <v>民营企业</v>
      </c>
      <c r="AD646" s="6" t="str">
        <f>[1]!s_info_city(A646)</f>
        <v>商丘市</v>
      </c>
      <c r="AE646" s="6" t="str">
        <f>[1]!s_info_province(A646)</f>
        <v>河南省</v>
      </c>
      <c r="AF646">
        <v>115.650497</v>
      </c>
      <c r="AG646">
        <v>34.437054000000003</v>
      </c>
    </row>
    <row r="647" spans="1:33" x14ac:dyDescent="0.3">
      <c r="A647" s="12" t="s">
        <v>1903</v>
      </c>
      <c r="B647" s="12" t="s">
        <v>1904</v>
      </c>
      <c r="C647" s="16" t="str">
        <f>[1]!s_info_mkt(A647)</f>
        <v>创业板</v>
      </c>
      <c r="D647" s="16" t="str">
        <f>[1]!s_ipo_listeddate(A647)</f>
        <v>2020-12-07</v>
      </c>
      <c r="E647" s="16" t="str">
        <f>[1]!lastradeday_s("000002","")</f>
        <v>2026-06-22</v>
      </c>
      <c r="F647" s="16" t="str">
        <f>[1]!s_info_industry_csrc2023(A647,"",3)</f>
        <v>电气机械和器材制造业</v>
      </c>
      <c r="G647" s="16" t="str">
        <f>[1]!s_info_industry_csrc2023(A647,"",1)</f>
        <v>制造业</v>
      </c>
      <c r="H647" s="16">
        <f>[1]!s_is(A647,83,"FY","YTD","20251231",1,"",100000000)</f>
        <v>21.239309049999999</v>
      </c>
      <c r="I647" s="16">
        <f>[1]!s_is(A647,83,"FY","YTD","20241231",1,"",100000000)</f>
        <v>18.3149074502</v>
      </c>
      <c r="J647" s="16">
        <f t="shared" si="30"/>
        <v>0.15967329388650908</v>
      </c>
      <c r="K647" s="16">
        <f>[1]!s_is(A647,61,"FY","YTD","20251231",1,"",100000000)</f>
        <v>2.3136326358999999</v>
      </c>
      <c r="L647" s="16">
        <f>[1]!s_is(A647,61,"FY","YTD","20241231",1,"",100000000)</f>
        <v>1.5301847975</v>
      </c>
      <c r="M647" s="16">
        <f t="shared" si="31"/>
        <v>0.51199557052193223</v>
      </c>
      <c r="N647" s="16">
        <f>[1]!s_fa_roe(A647,"20251231")</f>
        <v>12.0877</v>
      </c>
      <c r="O647" s="16">
        <f>[1]!s_stmnote_rdexp(A647,"20251231",1,10000)</f>
        <v>6735.5924199999999</v>
      </c>
      <c r="P647" s="20">
        <f t="shared" si="32"/>
        <v>3.1712860357856136E-2</v>
      </c>
      <c r="Q647" s="16">
        <f>[1]!s_margin_tradingbalance(A647,"",10000)</f>
        <v>31603.856800000001</v>
      </c>
      <c r="R647" s="16">
        <f>[1]!s_margin_seclendingbalance(A647,"",10000)</f>
        <v>191.52250000000001</v>
      </c>
      <c r="S647" s="17">
        <f>[1]!s_val_ev(A647,"",100000000)</f>
        <v>199.84139296000001</v>
      </c>
      <c r="T647" s="17">
        <f>[1]!share_freesharesmv(A647,"",100000000)</f>
        <v>49.014724571999999</v>
      </c>
      <c r="U647" s="17">
        <f>[1]!s_dq_amount_btin(A647,E647,100000000)</f>
        <v>8.1515601400000008</v>
      </c>
      <c r="V647" s="17">
        <f>[1]!s_dq_turn(A647,E647)</f>
        <v>5.4611068251791943</v>
      </c>
      <c r="W647" s="2">
        <f>[1]!s_pq_amount(A647,"20260101","",100000000)</f>
        <v>578.69139829000005</v>
      </c>
      <c r="X647" s="2">
        <f>[1]!s_pq_avgamount(A647,"20260101","",100000000)</f>
        <v>5.2608308935454549</v>
      </c>
      <c r="Y647" s="17">
        <f>[1]!s_ipo_dilutedpe(A647)</f>
        <v>24.47</v>
      </c>
      <c r="Z647" s="12">
        <f>[1]!s_ipo_collection_total(A647,100000000)</f>
        <v>4.0455625</v>
      </c>
      <c r="AA647" s="2">
        <f>[1]!s_val_pe_ttm(A647,E647)</f>
        <v>80.802871704101563</v>
      </c>
      <c r="AB647" s="5">
        <f>[1]!s_info_zjtxornot1(A647,"")</f>
        <v>0</v>
      </c>
      <c r="AC647" s="22" t="str">
        <f>[1]!s_info_nature1(A647,"")</f>
        <v>民营企业</v>
      </c>
      <c r="AD647" s="6" t="str">
        <f>[1]!s_info_city(A647)</f>
        <v>湖州市</v>
      </c>
      <c r="AE647" s="6" t="str">
        <f>[1]!s_info_province(A647)</f>
        <v>浙江省</v>
      </c>
      <c r="AF647">
        <v>120.10239799999999</v>
      </c>
      <c r="AG647">
        <v>30.867197999999998</v>
      </c>
    </row>
    <row r="648" spans="1:33" x14ac:dyDescent="0.3">
      <c r="A648" s="12" t="s">
        <v>1905</v>
      </c>
      <c r="B648" s="12" t="s">
        <v>1906</v>
      </c>
      <c r="C648" s="16" t="str">
        <f>[1]!s_info_mkt(A648)</f>
        <v>创业板</v>
      </c>
      <c r="D648" s="16" t="str">
        <f>[1]!s_ipo_listeddate(A648)</f>
        <v>2022-11-11</v>
      </c>
      <c r="E648" s="16" t="str">
        <f>[1]!lastradeday_s("000002","")</f>
        <v>2026-06-22</v>
      </c>
      <c r="F648" s="16" t="str">
        <f>[1]!s_info_industry_csrc2023(A648,"",3)</f>
        <v>软件和信息技术服务业</v>
      </c>
      <c r="G648" s="16" t="str">
        <f>[1]!s_info_industry_csrc2023(A648,"",1)</f>
        <v>信息传输、软件和信息技术服务业</v>
      </c>
      <c r="H648" s="16">
        <f>[1]!s_is(A648,83,"FY","YTD","20251231",1,"",100000000)</f>
        <v>11.8150428795</v>
      </c>
      <c r="I648" s="16">
        <f>[1]!s_is(A648,83,"FY","YTD","20241231",1,"",100000000)</f>
        <v>6.5777788766</v>
      </c>
      <c r="J648" s="16">
        <f t="shared" si="30"/>
        <v>0.79620554310988001</v>
      </c>
      <c r="K648" s="16">
        <f>[1]!s_is(A648,61,"FY","YTD","20251231",1,"",100000000)</f>
        <v>0.26447736119999998</v>
      </c>
      <c r="L648" s="16">
        <f>[1]!s_is(A648,61,"FY","YTD","20241231",1,"",100000000)</f>
        <v>-0.75691720430000009</v>
      </c>
      <c r="M648" s="16">
        <f t="shared" si="31"/>
        <v>1.3494138588705877</v>
      </c>
      <c r="N648" s="16">
        <f>[1]!s_fa_roe(A648,"20251231")</f>
        <v>2.2014999999999998</v>
      </c>
      <c r="O648" s="16">
        <f>[1]!s_stmnote_rdexp(A648,"20251231",1,10000)</f>
        <v>5341.4597520000007</v>
      </c>
      <c r="P648" s="20">
        <f t="shared" si="32"/>
        <v>4.5208974749197404E-2</v>
      </c>
      <c r="Q648" s="16">
        <f>[1]!s_margin_tradingbalance(A648,"",10000)</f>
        <v>182346.49249999999</v>
      </c>
      <c r="R648" s="16">
        <f>[1]!s_margin_seclendingbalance(A648,"",10000)</f>
        <v>181.05160000000001</v>
      </c>
      <c r="S648" s="17">
        <f>[1]!s_val_ev(A648,"",100000000)</f>
        <v>554.52687015649997</v>
      </c>
      <c r="T648" s="17">
        <f>[1]!share_freesharesmv(A648,"",100000000)</f>
        <v>275.89896080369999</v>
      </c>
      <c r="U648" s="17">
        <f>[1]!s_dq_amount_btin(A648,E648,100000000)</f>
        <v>53.993848849999999</v>
      </c>
      <c r="V648" s="17">
        <f>[1]!s_dq_turn(A648,E648)</f>
        <v>15.703014026033452</v>
      </c>
      <c r="W648" s="2">
        <f>[1]!s_pq_amount(A648,"20260101","",100000000)</f>
        <v>2816.9040514200001</v>
      </c>
      <c r="X648" s="2">
        <f>[1]!s_pq_avgamount(A648,"20260101","",100000000)</f>
        <v>25.608218649272729</v>
      </c>
      <c r="Y648" s="17">
        <f>[1]!s_ipo_dilutedpe(A648)</f>
        <v>45.12</v>
      </c>
      <c r="Z648" s="12">
        <f>[1]!s_ipo_collection_total(A648,100000000)</f>
        <v>9.1676583699999998</v>
      </c>
      <c r="AA648" s="2">
        <f>[1]!s_val_pe_ttm(A648,E648)</f>
        <v>1581.9251708984375</v>
      </c>
      <c r="AB648" s="5">
        <f>[1]!s_info_zjtxornot1(A648,"")</f>
        <v>1</v>
      </c>
      <c r="AC648" s="22" t="str">
        <f>[1]!s_info_nature1(A648,"")</f>
        <v>民营企业</v>
      </c>
      <c r="AD648" s="6" t="str">
        <f>[1]!s_info_city(A648)</f>
        <v>广州市</v>
      </c>
      <c r="AE648" s="6" t="str">
        <f>[1]!s_info_province(A648)</f>
        <v>广东省</v>
      </c>
      <c r="AF648">
        <v>113.280637</v>
      </c>
      <c r="AG648">
        <v>23.125177999999998</v>
      </c>
    </row>
    <row r="649" spans="1:33" x14ac:dyDescent="0.3">
      <c r="A649" s="12" t="s">
        <v>1907</v>
      </c>
      <c r="B649" s="12" t="s">
        <v>1908</v>
      </c>
      <c r="C649" s="16" t="str">
        <f>[1]!s_info_mkt(A649)</f>
        <v>主板</v>
      </c>
      <c r="D649" s="16" t="str">
        <f>[1]!s_ipo_listeddate(A649)</f>
        <v>2008-09-19</v>
      </c>
      <c r="E649" s="16" t="str">
        <f>[1]!lastradeday_s("000002","")</f>
        <v>2026-06-22</v>
      </c>
      <c r="F649" s="16" t="str">
        <f>[1]!s_info_industry_csrc2023(A649,"",3)</f>
        <v>计算机、通信和其他电子设备制造业</v>
      </c>
      <c r="G649" s="16" t="str">
        <f>[1]!s_info_industry_csrc2023(A649,"",1)</f>
        <v>制造业</v>
      </c>
      <c r="H649" s="16">
        <f>[1]!s_is(A649,83,"FY","YTD","20251231",1,"",100000000)</f>
        <v>69.2846824887</v>
      </c>
      <c r="I649" s="16">
        <f>[1]!s_is(A649,83,"FY","YTD","20241231",1,"",100000000)</f>
        <v>62.7768843184</v>
      </c>
      <c r="J649" s="16">
        <f t="shared" si="30"/>
        <v>0.10366551702841598</v>
      </c>
      <c r="K649" s="16">
        <f>[1]!s_is(A649,61,"FY","YTD","20251231",1,"",100000000)</f>
        <v>11.7241960048</v>
      </c>
      <c r="L649" s="16">
        <f>[1]!s_is(A649,61,"FY","YTD","20241231",1,"",100000000)</f>
        <v>10.298476275800001</v>
      </c>
      <c r="M649" s="16">
        <f t="shared" si="31"/>
        <v>0.13843987118271503</v>
      </c>
      <c r="N649" s="16">
        <f>[1]!s_fa_roe(A649,"20251231")</f>
        <v>12.4719</v>
      </c>
      <c r="O649" s="16">
        <f>[1]!s_stmnote_rdexp(A649,"20251231",1,10000)</f>
        <v>41476.318993000001</v>
      </c>
      <c r="P649" s="20">
        <f t="shared" si="32"/>
        <v>5.9863619927484818E-2</v>
      </c>
      <c r="Q649" s="16">
        <f>[1]!s_margin_tradingbalance(A649,"",10000)</f>
        <v>287921.84669999999</v>
      </c>
      <c r="R649" s="16">
        <f>[1]!s_margin_seclendingbalance(A649,"",10000)</f>
        <v>952.68259999999998</v>
      </c>
      <c r="S649" s="17">
        <f>[1]!s_val_ev(A649,"",100000000)</f>
        <v>494.09162812130006</v>
      </c>
      <c r="T649" s="17">
        <f>[1]!share_freesharesmv(A649,"",100000000)</f>
        <v>439.97691016179999</v>
      </c>
      <c r="U649" s="17">
        <f>[1]!s_dq_amount_btin(A649,E649,100000000)</f>
        <v>29.551185700000001</v>
      </c>
      <c r="V649" s="17">
        <f>[1]!s_dq_turn(A649,E649)</f>
        <v>6.08633601987452</v>
      </c>
      <c r="W649" s="2">
        <f>[1]!s_pq_amount(A649,"20260101","",100000000)</f>
        <v>2336.60098659</v>
      </c>
      <c r="X649" s="2">
        <f>[1]!s_pq_avgamount(A649,"20260101","",100000000)</f>
        <v>21.241827150818182</v>
      </c>
      <c r="Y649" s="17">
        <f>[1]!s_ipo_dilutedpe(A649)</f>
        <v>23.63</v>
      </c>
      <c r="Z649" s="12">
        <f>[1]!s_ipo_collection_total(A649,100000000)</f>
        <v>2.5534300000000001</v>
      </c>
      <c r="AA649" s="2">
        <f>[1]!s_val_pe_ttm(A649,E649)</f>
        <v>41.234786987304688</v>
      </c>
      <c r="AB649" s="5">
        <f>[1]!s_info_zjtxornot1(A649,"")</f>
        <v>1</v>
      </c>
      <c r="AC649" s="22" t="str">
        <f>[1]!s_info_nature1(A649,"")</f>
        <v>民营企业</v>
      </c>
      <c r="AD649" s="6" t="str">
        <f>[1]!s_info_city(A649)</f>
        <v>台州市</v>
      </c>
      <c r="AE649" s="6" t="str">
        <f>[1]!s_info_province(A649)</f>
        <v>浙江省</v>
      </c>
      <c r="AF649">
        <v>121.42859900000001</v>
      </c>
      <c r="AG649">
        <v>28.661377999999999</v>
      </c>
    </row>
    <row r="650" spans="1:33" x14ac:dyDescent="0.3">
      <c r="A650" s="12" t="s">
        <v>1909</v>
      </c>
      <c r="B650" s="12" t="s">
        <v>1910</v>
      </c>
      <c r="C650" s="16" t="str">
        <f>[1]!s_info_mkt(A650)</f>
        <v>主板</v>
      </c>
      <c r="D650" s="16" t="str">
        <f>[1]!s_ipo_listeddate(A650)</f>
        <v>2009-09-03</v>
      </c>
      <c r="E650" s="16" t="str">
        <f>[1]!lastradeday_s("000002","")</f>
        <v>2026-06-22</v>
      </c>
      <c r="F650" s="16" t="str">
        <f>[1]!s_info_industry_csrc2023(A650,"",3)</f>
        <v>计算机、通信和其他电子设备制造业</v>
      </c>
      <c r="G650" s="16" t="str">
        <f>[1]!s_info_industry_csrc2023(A650,"",1)</f>
        <v>制造业</v>
      </c>
      <c r="H650" s="16">
        <f>[1]!s_is(A650,83,"FY","YTD","20251231",1,"",100000000)</f>
        <v>3.2742686275999997</v>
      </c>
      <c r="I650" s="16">
        <f>[1]!s_is(A650,83,"FY","YTD","20241231",1,"",100000000)</f>
        <v>2.2028243550999997</v>
      </c>
      <c r="J650" s="16">
        <f t="shared" si="30"/>
        <v>0.48639569015994488</v>
      </c>
      <c r="K650" s="16">
        <f>[1]!s_is(A650,61,"FY","YTD","20251231",1,"",100000000)</f>
        <v>-0.14588264270000001</v>
      </c>
      <c r="L650" s="16">
        <f>[1]!s_is(A650,61,"FY","YTD","20241231",1,"",100000000)</f>
        <v>-0.17574844829999997</v>
      </c>
      <c r="M650" s="16">
        <f t="shared" si="31"/>
        <v>0.16993496038735703</v>
      </c>
      <c r="N650" s="16">
        <f>[1]!s_fa_roe(A650,"20251231")</f>
        <v>-6.5312000000000001</v>
      </c>
      <c r="O650" s="16">
        <f>[1]!s_stmnote_rdexp(A650,"20251231",1,10000)</f>
        <v>1037.0838900000001</v>
      </c>
      <c r="P650" s="20">
        <f t="shared" si="32"/>
        <v>3.1673757041741878E-2</v>
      </c>
      <c r="Q650" s="16">
        <f>[1]!s_margin_tradingbalance(A650,"",10000)</f>
        <v>0</v>
      </c>
      <c r="R650" s="16">
        <f>[1]!s_margin_seclendingbalance(A650,"",10000)</f>
        <v>0</v>
      </c>
      <c r="S650" s="17">
        <f>[1]!s_val_ev(A650,"",100000000)</f>
        <v>122.9753380404</v>
      </c>
      <c r="T650" s="17">
        <f>[1]!share_freesharesmv(A650,"",100000000)</f>
        <v>71.243844444000004</v>
      </c>
      <c r="U650" s="17">
        <f>[1]!s_dq_amount_btin(A650,E650,100000000)</f>
        <v>0.94324556999999998</v>
      </c>
      <c r="V650" s="17">
        <f>[1]!s_dq_turn(A650,E650)</f>
        <v>0.7834993766908448</v>
      </c>
      <c r="W650" s="2">
        <f>[1]!s_pq_amount(A650,"20260101","",100000000)</f>
        <v>99.682129869999997</v>
      </c>
      <c r="X650" s="2">
        <f>[1]!s_pq_avgamount(A650,"20260101","",100000000)</f>
        <v>0.90620118063636368</v>
      </c>
      <c r="Y650" s="17">
        <f>[1]!s_ipo_dilutedpe(A650)</f>
        <v>33.79</v>
      </c>
      <c r="Z650" s="12">
        <f>[1]!s_ipo_collection_total(A650,100000000)</f>
        <v>2.9378000000000002</v>
      </c>
      <c r="AA650" s="2">
        <f>[1]!s_val_pe_ttm(A650,E650)</f>
        <v>366.842529296875</v>
      </c>
      <c r="AB650" s="5">
        <f>[1]!s_info_zjtxornot1(A650,"")</f>
        <v>0</v>
      </c>
      <c r="AC650" s="22" t="str">
        <f>[1]!s_info_nature1(A650,"")</f>
        <v>民营企业</v>
      </c>
      <c r="AD650" s="6" t="str">
        <f>[1]!s_info_city(A650)</f>
        <v>深圳市</v>
      </c>
      <c r="AE650" s="6" t="str">
        <f>[1]!s_info_province(A650)</f>
        <v>广东省</v>
      </c>
      <c r="AF650">
        <v>114.085947</v>
      </c>
      <c r="AG650">
        <v>22.547000000000001</v>
      </c>
    </row>
    <row r="651" spans="1:33" x14ac:dyDescent="0.3">
      <c r="A651" s="12" t="s">
        <v>1911</v>
      </c>
      <c r="B651" s="12" t="s">
        <v>1912</v>
      </c>
      <c r="C651" s="16" t="str">
        <f>[1]!s_info_mkt(A651)</f>
        <v>科创板</v>
      </c>
      <c r="D651" s="16" t="str">
        <f>[1]!s_ipo_listeddate(A651)</f>
        <v>2022-01-27</v>
      </c>
      <c r="E651" s="16" t="str">
        <f>[1]!lastradeday_s("000002","")</f>
        <v>2026-06-22</v>
      </c>
      <c r="F651" s="16" t="str">
        <f>[1]!s_info_industry_csrc2023(A651,"",3)</f>
        <v>软件和信息技术服务业</v>
      </c>
      <c r="G651" s="16" t="str">
        <f>[1]!s_info_industry_csrc2023(A651,"",1)</f>
        <v>信息传输、软件和信息技术服务业</v>
      </c>
      <c r="H651" s="16">
        <f>[1]!s_is(A651,83,"FY","YTD","20251231",1,"",100000000)</f>
        <v>1.3933788390999999</v>
      </c>
      <c r="I651" s="16">
        <f>[1]!s_is(A651,83,"FY","YTD","20241231",1,"",100000000)</f>
        <v>0.98437840909999996</v>
      </c>
      <c r="J651" s="16">
        <f t="shared" si="30"/>
        <v>0.41549106138354053</v>
      </c>
      <c r="K651" s="16">
        <f>[1]!s_is(A651,61,"FY","YTD","20251231",1,"",100000000)</f>
        <v>0.1189765154</v>
      </c>
      <c r="L651" s="16">
        <f>[1]!s_is(A651,61,"FY","YTD","20241231",1,"",100000000)</f>
        <v>0.1157132743</v>
      </c>
      <c r="M651" s="16">
        <f t="shared" si="31"/>
        <v>2.8201095507328449E-2</v>
      </c>
      <c r="N651" s="16">
        <f>[1]!s_fa_roe(A651,"20251231")</f>
        <v>1.4396</v>
      </c>
      <c r="O651" s="16">
        <f>[1]!s_stmnote_rdexp(A651,"20251231",1,10000)</f>
        <v>1585.3839</v>
      </c>
      <c r="P651" s="20">
        <f t="shared" si="32"/>
        <v>0.113779817484814</v>
      </c>
      <c r="Q651" s="16">
        <f>[1]!s_margin_tradingbalance(A651,"",10000)</f>
        <v>10633.1805</v>
      </c>
      <c r="R651" s="16">
        <f>[1]!s_margin_seclendingbalance(A651,"",10000)</f>
        <v>0</v>
      </c>
      <c r="S651" s="17">
        <f>[1]!s_val_ev(A651,"",100000000)</f>
        <v>40.026930520000001</v>
      </c>
      <c r="T651" s="17">
        <f>[1]!share_freesharesmv(A651,"",100000000)</f>
        <v>21.515391813800001</v>
      </c>
      <c r="U651" s="17">
        <f>[1]!s_dq_amount_btin(A651,E651,100000000)</f>
        <v>1.0794222600000001</v>
      </c>
      <c r="V651" s="17">
        <f>[1]!s_dq_turn(A651,E651)</f>
        <v>2.6712023148159201</v>
      </c>
      <c r="W651" s="2">
        <f>[1]!s_pq_amount(A651,"20260101","",100000000)</f>
        <v>118.14251659999999</v>
      </c>
      <c r="X651" s="2">
        <f>[1]!s_pq_avgamount(A651,"20260101","",100000000)</f>
        <v>1.0740228781818182</v>
      </c>
      <c r="Y651" s="17">
        <f>[1]!s_ipo_dilutedpe(A651)</f>
        <v>45.52</v>
      </c>
      <c r="Z651" s="12">
        <f>[1]!s_ipo_collection_total(A651,100000000)</f>
        <v>6.0065671199999997</v>
      </c>
      <c r="AA651" s="2">
        <f>[1]!s_val_pe_ttm(A651,E651)</f>
        <v>314.93621826171875</v>
      </c>
      <c r="AB651" s="5">
        <f>[1]!s_info_zjtxornot1(A651,"")</f>
        <v>0</v>
      </c>
      <c r="AC651" s="22" t="str">
        <f>[1]!s_info_nature1(A651,"")</f>
        <v>民营企业</v>
      </c>
      <c r="AD651" s="6" t="str">
        <f>[1]!s_info_city(A651)</f>
        <v>广州市</v>
      </c>
      <c r="AE651" s="6" t="str">
        <f>[1]!s_info_province(A651)</f>
        <v>广东省</v>
      </c>
      <c r="AF651">
        <v>113.280637</v>
      </c>
      <c r="AG651">
        <v>23.125177999999998</v>
      </c>
    </row>
    <row r="652" spans="1:33" x14ac:dyDescent="0.3">
      <c r="A652" s="12" t="s">
        <v>1913</v>
      </c>
      <c r="B652" s="12" t="s">
        <v>1914</v>
      </c>
      <c r="C652" s="16" t="str">
        <f>[1]!s_info_mkt(A652)</f>
        <v>创业板</v>
      </c>
      <c r="D652" s="16" t="str">
        <f>[1]!s_ipo_listeddate(A652)</f>
        <v>2009-12-25</v>
      </c>
      <c r="E652" s="16" t="str">
        <f>[1]!lastradeday_s("000002","")</f>
        <v>2026-06-22</v>
      </c>
      <c r="F652" s="16" t="str">
        <f>[1]!s_info_industry_csrc2023(A652,"",3)</f>
        <v>有色金属冶炼和压延加工业</v>
      </c>
      <c r="G652" s="16" t="str">
        <f>[1]!s_info_industry_csrc2023(A652,"",1)</f>
        <v>制造业</v>
      </c>
      <c r="H652" s="16">
        <f>[1]!s_is(A652,83,"FY","YTD","20251231",1,"",100000000)</f>
        <v>36.969686075799999</v>
      </c>
      <c r="I652" s="16">
        <f>[1]!s_is(A652,83,"FY","YTD","20241231",1,"",100000000)</f>
        <v>35.239174182500001</v>
      </c>
      <c r="J652" s="16">
        <f t="shared" si="30"/>
        <v>4.9107617685302696E-2</v>
      </c>
      <c r="K652" s="16">
        <f>[1]!s_is(A652,61,"FY","YTD","20251231",1,"",100000000)</f>
        <v>0.87447304879999999</v>
      </c>
      <c r="L652" s="16">
        <f>[1]!s_is(A652,61,"FY","YTD","20241231",1,"",100000000)</f>
        <v>2.4865516433999999</v>
      </c>
      <c r="M652" s="16">
        <f t="shared" si="31"/>
        <v>-0.64831896770730868</v>
      </c>
      <c r="N652" s="16">
        <f>[1]!s_fa_roe(A652,"20251231")</f>
        <v>2.4016000000000002</v>
      </c>
      <c r="O652" s="16">
        <f>[1]!s_stmnote_rdexp(A652,"20251231",1,10000)</f>
        <v>27376.224614999999</v>
      </c>
      <c r="P652" s="20">
        <f t="shared" si="32"/>
        <v>7.4050465451261191E-2</v>
      </c>
      <c r="Q652" s="16">
        <f>[1]!s_margin_tradingbalance(A652,"",10000)</f>
        <v>66172.549700000003</v>
      </c>
      <c r="R652" s="16">
        <f>[1]!s_margin_seclendingbalance(A652,"",10000)</f>
        <v>207.57</v>
      </c>
      <c r="S652" s="17">
        <f>[1]!s_val_ev(A652,"",100000000)</f>
        <v>147.91606609279998</v>
      </c>
      <c r="T652" s="17">
        <f>[1]!share_freesharesmv(A652,"",100000000)</f>
        <v>84.27983377919999</v>
      </c>
      <c r="U652" s="17">
        <f>[1]!s_dq_amount_btin(A652,E652,100000000)</f>
        <v>3.6900121299999999</v>
      </c>
      <c r="V652" s="17">
        <f>[1]!s_dq_turn(A652,E652)</f>
        <v>2.6043122101450522</v>
      </c>
      <c r="W652" s="2">
        <f>[1]!s_pq_amount(A652,"20260101","",100000000)</f>
        <v>627.66049191000002</v>
      </c>
      <c r="X652" s="2">
        <f>[1]!s_pq_avgamount(A652,"20260101","",100000000)</f>
        <v>5.7060044719090914</v>
      </c>
      <c r="Y652" s="17">
        <f>[1]!s_ipo_dilutedpe(A652)</f>
        <v>75.12</v>
      </c>
      <c r="Z652" s="12">
        <f>[1]!s_ipo_collection_total(A652,100000000)</f>
        <v>5.859</v>
      </c>
      <c r="AA652" s="2">
        <f>[1]!s_val_pe_ttm(A652,E652)</f>
        <v>148.2303466796875</v>
      </c>
      <c r="AB652" s="5">
        <f>[1]!s_info_zjtxornot1(A652,"")</f>
        <v>1</v>
      </c>
      <c r="AC652" s="22" t="str">
        <f>[1]!s_info_nature1(A652,"")</f>
        <v>中央国有企业</v>
      </c>
      <c r="AD652" s="6" t="str">
        <f>[1]!s_info_city(A652)</f>
        <v>北京市</v>
      </c>
      <c r="AE652" s="6" t="str">
        <f>[1]!s_info_province(A652)</f>
        <v>北京</v>
      </c>
      <c r="AF652">
        <v>116.40528500000001</v>
      </c>
      <c r="AG652">
        <v>39.904989</v>
      </c>
    </row>
    <row r="653" spans="1:33" x14ac:dyDescent="0.3">
      <c r="A653" s="12" t="s">
        <v>1915</v>
      </c>
      <c r="B653" s="12" t="s">
        <v>1916</v>
      </c>
      <c r="C653" s="16" t="str">
        <f>[1]!s_info_mkt(A653)</f>
        <v>科创板</v>
      </c>
      <c r="D653" s="16" t="str">
        <f>[1]!s_ipo_listeddate(A653)</f>
        <v>2022-09-29</v>
      </c>
      <c r="E653" s="16" t="str">
        <f>[1]!lastradeday_s("000002","")</f>
        <v>2026-06-22</v>
      </c>
      <c r="F653" s="16" t="str">
        <f>[1]!s_info_industry_csrc2023(A653,"",3)</f>
        <v>研究和试验发展</v>
      </c>
      <c r="G653" s="16" t="str">
        <f>[1]!s_info_industry_csrc2023(A653,"",1)</f>
        <v>科学研究和技术服务业</v>
      </c>
      <c r="H653" s="16">
        <f>[1]!s_is(A653,83,"FY","YTD","20251231",1,"",100000000)</f>
        <v>1.4643949306999999</v>
      </c>
      <c r="I653" s="16">
        <f>[1]!s_is(A653,83,"FY","YTD","20241231",1,"",100000000)</f>
        <v>1.2755513478</v>
      </c>
      <c r="J653" s="16">
        <f t="shared" si="30"/>
        <v>0.14804859343820764</v>
      </c>
      <c r="K653" s="16">
        <f>[1]!s_is(A653,61,"FY","YTD","20251231",1,"",100000000)</f>
        <v>-0.77783391560000004</v>
      </c>
      <c r="L653" s="16">
        <f>[1]!s_is(A653,61,"FY","YTD","20241231",1,"",100000000)</f>
        <v>-0.54416282100000002</v>
      </c>
      <c r="M653" s="16">
        <f t="shared" si="31"/>
        <v>-0.4294139282992287</v>
      </c>
      <c r="N653" s="16">
        <f>[1]!s_fa_roe(A653,"20251231")</f>
        <v>-3.7608999999999999</v>
      </c>
      <c r="O653" s="16">
        <f>[1]!s_stmnote_rdexp(A653,"20251231",1,10000)</f>
        <v>6406.2418939999998</v>
      </c>
      <c r="P653" s="20">
        <f t="shared" si="32"/>
        <v>0.43746681716097802</v>
      </c>
      <c r="Q653" s="16">
        <f>[1]!s_margin_tradingbalance(A653,"",10000)</f>
        <v>3997.7501999999999</v>
      </c>
      <c r="R653" s="16">
        <f>[1]!s_margin_seclendingbalance(A653,"",10000)</f>
        <v>0</v>
      </c>
      <c r="S653" s="17">
        <f>[1]!s_val_ev(A653,"",100000000)</f>
        <v>24.800000142600002</v>
      </c>
      <c r="T653" s="17">
        <f>[1]!share_freesharesmv(A653,"",100000000)</f>
        <v>7.9710921426000008</v>
      </c>
      <c r="U653" s="17">
        <f>[1]!s_dq_amount_btin(A653,E653,100000000)</f>
        <v>0.36111384000000002</v>
      </c>
      <c r="V653" s="17">
        <f>[1]!s_dq_turn(A653,E653)</f>
        <v>1.4984744163837722</v>
      </c>
      <c r="W653" s="2">
        <f>[1]!s_pq_amount(A653,"20260101","",100000000)</f>
        <v>53.82091878</v>
      </c>
      <c r="X653" s="2">
        <f>[1]!s_pq_avgamount(A653,"20260101","",100000000)</f>
        <v>0.48928107981818186</v>
      </c>
      <c r="Y653" s="17">
        <f>[1]!s_ipo_dilutedpe(A653)</f>
        <v>50.06</v>
      </c>
      <c r="Z653" s="12">
        <f>[1]!s_ipo_collection_total(A653,100000000)</f>
        <v>18.629824934000002</v>
      </c>
      <c r="AA653" s="2">
        <f>[1]!s_val_pe_ttm(A653,E653)</f>
        <v>-32.384708404541016</v>
      </c>
      <c r="AB653" s="5">
        <f>[1]!s_info_zjtxornot1(A653,"")</f>
        <v>1</v>
      </c>
      <c r="AC653" s="22" t="str">
        <f>[1]!s_info_nature1(A653,"")</f>
        <v>民营企业</v>
      </c>
      <c r="AD653" s="6" t="str">
        <f>[1]!s_info_city(A653)</f>
        <v>苏州市</v>
      </c>
      <c r="AE653" s="6" t="str">
        <f>[1]!s_info_province(A653)</f>
        <v>江苏省</v>
      </c>
      <c r="AF653">
        <v>120.619585</v>
      </c>
      <c r="AG653">
        <v>31.299378999999998</v>
      </c>
    </row>
    <row r="654" spans="1:33" x14ac:dyDescent="0.3">
      <c r="A654" s="12" t="s">
        <v>1917</v>
      </c>
      <c r="B654" s="12" t="s">
        <v>1918</v>
      </c>
      <c r="C654" s="16" t="str">
        <f>[1]!s_info_mkt(A654)</f>
        <v>创业板</v>
      </c>
      <c r="D654" s="16" t="str">
        <f>[1]!s_ipo_listeddate(A654)</f>
        <v>2017-10-19</v>
      </c>
      <c r="E654" s="16" t="str">
        <f>[1]!lastradeday_s("000002","")</f>
        <v>2026-06-22</v>
      </c>
      <c r="F654" s="16" t="str">
        <f>[1]!s_info_industry_csrc2023(A654,"",3)</f>
        <v>计算机、通信和其他电子设备制造业</v>
      </c>
      <c r="G654" s="16" t="str">
        <f>[1]!s_info_industry_csrc2023(A654,"",1)</f>
        <v>制造业</v>
      </c>
      <c r="H654" s="16">
        <f>[1]!s_is(A654,83,"FY","YTD","20251231",1,"",100000000)</f>
        <v>29.1034557246</v>
      </c>
      <c r="I654" s="16">
        <f>[1]!s_is(A654,83,"FY","YTD","20241231",1,"",100000000)</f>
        <v>21.591444788499999</v>
      </c>
      <c r="J654" s="16">
        <f t="shared" si="30"/>
        <v>0.34791608480508152</v>
      </c>
      <c r="K654" s="16">
        <f>[1]!s_is(A654,61,"FY","YTD","20251231",1,"",100000000)</f>
        <v>0.51317958450000001</v>
      </c>
      <c r="L654" s="16">
        <f>[1]!s_is(A654,61,"FY","YTD","20241231",1,"",100000000)</f>
        <v>1.1967886799</v>
      </c>
      <c r="M654" s="16">
        <f t="shared" si="31"/>
        <v>-0.57120284214011807</v>
      </c>
      <c r="N654" s="16">
        <f>[1]!s_fa_roe(A654,"20251231")</f>
        <v>2.3542999999999998</v>
      </c>
      <c r="O654" s="16">
        <f>[1]!s_stmnote_rdexp(A654,"20251231",1,10000)</f>
        <v>28862.520068000002</v>
      </c>
      <c r="P654" s="20">
        <f t="shared" si="32"/>
        <v>9.9172140728304145E-2</v>
      </c>
      <c r="Q654" s="16">
        <f>[1]!s_margin_tradingbalance(A654,"",10000)</f>
        <v>79716.954899999997</v>
      </c>
      <c r="R654" s="16">
        <f>[1]!s_margin_seclendingbalance(A654,"",10000)</f>
        <v>155.79599999999999</v>
      </c>
      <c r="S654" s="17">
        <f>[1]!s_val_ev(A654,"",100000000)</f>
        <v>121.61971870159999</v>
      </c>
      <c r="T654" s="17">
        <f>[1]!share_freesharesmv(A654,"",100000000)</f>
        <v>85.850384183199992</v>
      </c>
      <c r="U654" s="17">
        <f>[1]!s_dq_amount_btin(A654,E654,100000000)</f>
        <v>10.61193791</v>
      </c>
      <c r="V654" s="17">
        <f>[1]!s_dq_turn(A654,E654)</f>
        <v>11.186026362256786</v>
      </c>
      <c r="W654" s="2">
        <f>[1]!s_pq_amount(A654,"20260101","",100000000)</f>
        <v>506.26552713000001</v>
      </c>
      <c r="X654" s="2">
        <f>[1]!s_pq_avgamount(A654,"20260101","",100000000)</f>
        <v>4.6024138830000005</v>
      </c>
      <c r="Y654" s="17">
        <f>[1]!s_ipo_dilutedpe(A654)</f>
        <v>22.65</v>
      </c>
      <c r="Z654" s="12">
        <f>[1]!s_ipo_collection_total(A654,100000000)</f>
        <v>8.5139999999999993</v>
      </c>
      <c r="AA654" s="2">
        <f>[1]!s_val_pe_ttm(A654,E654)</f>
        <v>636.95794677734375</v>
      </c>
      <c r="AB654" s="5">
        <f>[1]!s_info_zjtxornot1(A654,"")</f>
        <v>0</v>
      </c>
      <c r="AC654" s="22" t="str">
        <f>[1]!s_info_nature1(A654,"")</f>
        <v>民营企业</v>
      </c>
      <c r="AD654" s="6" t="str">
        <f>[1]!s_info_city(A654)</f>
        <v>常州市</v>
      </c>
      <c r="AE654" s="6" t="str">
        <f>[1]!s_info_province(A654)</f>
        <v>江苏省</v>
      </c>
      <c r="AF654">
        <v>119.946973</v>
      </c>
      <c r="AG654">
        <v>31.772752000000001</v>
      </c>
    </row>
    <row r="655" spans="1:33" x14ac:dyDescent="0.3">
      <c r="A655" s="12" t="s">
        <v>1919</v>
      </c>
      <c r="B655" s="12" t="s">
        <v>1920</v>
      </c>
      <c r="C655" s="16" t="str">
        <f>[1]!s_info_mkt(A655)</f>
        <v>创业板</v>
      </c>
      <c r="D655" s="16" t="str">
        <f>[1]!s_ipo_listeddate(A655)</f>
        <v>2022-03-09</v>
      </c>
      <c r="E655" s="16" t="str">
        <f>[1]!lastradeday_s("000002","")</f>
        <v>2026-06-22</v>
      </c>
      <c r="F655" s="16" t="str">
        <f>[1]!s_info_industry_csrc2023(A655,"",3)</f>
        <v>电气机械和器材制造业</v>
      </c>
      <c r="G655" s="16" t="str">
        <f>[1]!s_info_industry_csrc2023(A655,"",1)</f>
        <v>制造业</v>
      </c>
      <c r="H655" s="16">
        <f>[1]!s_is(A655,83,"FY","YTD","20251231",1,"",100000000)</f>
        <v>6.0320135940999995</v>
      </c>
      <c r="I655" s="16">
        <f>[1]!s_is(A655,83,"FY","YTD","20241231",1,"",100000000)</f>
        <v>7.0204256905999998</v>
      </c>
      <c r="J655" s="16">
        <f t="shared" si="30"/>
        <v>-0.1407909064294256</v>
      </c>
      <c r="K655" s="16">
        <f>[1]!s_is(A655,61,"FY","YTD","20251231",1,"",100000000)</f>
        <v>0.83379567489999995</v>
      </c>
      <c r="L655" s="16">
        <f>[1]!s_is(A655,61,"FY","YTD","20241231",1,"",100000000)</f>
        <v>1.2967175756</v>
      </c>
      <c r="M655" s="16">
        <f t="shared" si="31"/>
        <v>-0.35699516179211416</v>
      </c>
      <c r="N655" s="16">
        <f>[1]!s_fa_roe(A655,"20251231")</f>
        <v>5.8231999999999999</v>
      </c>
      <c r="O655" s="16">
        <f>[1]!s_stmnote_rdexp(A655,"20251231",1,10000)</f>
        <v>1958.5760239999997</v>
      </c>
      <c r="P655" s="20">
        <f t="shared" si="32"/>
        <v>3.24696884953262E-2</v>
      </c>
      <c r="Q655" s="16">
        <f>[1]!s_margin_tradingbalance(A655,"",10000)</f>
        <v>9993.0208999999995</v>
      </c>
      <c r="R655" s="16">
        <f>[1]!s_margin_seclendingbalance(A655,"",10000)</f>
        <v>0</v>
      </c>
      <c r="S655" s="17">
        <f>[1]!s_val_ev(A655,"",100000000)</f>
        <v>44.908236799999997</v>
      </c>
      <c r="T655" s="17">
        <f>[1]!share_freesharesmv(A655,"",100000000)</f>
        <v>11.78706496</v>
      </c>
      <c r="U655" s="17">
        <f>[1]!s_dq_amount_btin(A655,E655,100000000)</f>
        <v>2.70160081</v>
      </c>
      <c r="V655" s="17">
        <f>[1]!s_dq_turn(A655,E655)</f>
        <v>7.8917751596367376</v>
      </c>
      <c r="W655" s="2">
        <f>[1]!s_pq_amount(A655,"20260101","",100000000)</f>
        <v>157.23528944</v>
      </c>
      <c r="X655" s="2">
        <f>[1]!s_pq_avgamount(A655,"20260101","",100000000)</f>
        <v>1.4294117221818181</v>
      </c>
      <c r="Y655" s="17">
        <f>[1]!s_ipo_dilutedpe(A655)</f>
        <v>38.200000000000003</v>
      </c>
      <c r="Z655" s="12">
        <f>[1]!s_ipo_collection_total(A655,100000000)</f>
        <v>8.6082893200000008</v>
      </c>
      <c r="AA655" s="2">
        <f>[1]!s_val_pe_ttm(A655,E655)</f>
        <v>50.852890014648438</v>
      </c>
      <c r="AB655" s="5">
        <f>[1]!s_info_zjtxornot1(A655,"")</f>
        <v>0</v>
      </c>
      <c r="AC655" s="22" t="str">
        <f>[1]!s_info_nature1(A655,"")</f>
        <v>民营企业</v>
      </c>
      <c r="AD655" s="6" t="str">
        <f>[1]!s_info_city(A655)</f>
        <v>嘉兴市</v>
      </c>
      <c r="AE655" s="6" t="str">
        <f>[1]!s_info_province(A655)</f>
        <v>浙江省</v>
      </c>
      <c r="AF655">
        <v>120.750865</v>
      </c>
      <c r="AG655">
        <v>30.762653</v>
      </c>
    </row>
    <row r="656" spans="1:33" x14ac:dyDescent="0.3">
      <c r="A656" s="12" t="s">
        <v>1921</v>
      </c>
      <c r="B656" s="12" t="s">
        <v>1922</v>
      </c>
      <c r="C656" s="16" t="str">
        <f>[1]!s_info_mkt(A656)</f>
        <v>科创板</v>
      </c>
      <c r="D656" s="16" t="str">
        <f>[1]!s_ipo_listeddate(A656)</f>
        <v>2020-05-18</v>
      </c>
      <c r="E656" s="16" t="str">
        <f>[1]!lastradeday_s("000002","")</f>
        <v>2026-06-22</v>
      </c>
      <c r="F656" s="16" t="str">
        <f>[1]!s_info_industry_csrc2023(A656,"",3)</f>
        <v>医药制造业</v>
      </c>
      <c r="G656" s="16" t="str">
        <f>[1]!s_info_industry_csrc2023(A656,"",1)</f>
        <v>制造业</v>
      </c>
      <c r="H656" s="16">
        <f>[1]!s_is(A656,83,"FY","YTD","20251231",1,"",100000000)</f>
        <v>9.6606535948999994</v>
      </c>
      <c r="I656" s="16">
        <f>[1]!s_is(A656,83,"FY","YTD","20241231",1,"",100000000)</f>
        <v>8.9653445345999998</v>
      </c>
      <c r="J656" s="16">
        <f t="shared" si="30"/>
        <v>7.7555196860152886E-2</v>
      </c>
      <c r="K656" s="16">
        <f>[1]!s_is(A656,61,"FY","YTD","20251231",1,"",100000000)</f>
        <v>2.6160615189</v>
      </c>
      <c r="L656" s="16">
        <f>[1]!s_is(A656,61,"FY","YTD","20241231",1,"",100000000)</f>
        <v>2.1932777908000003</v>
      </c>
      <c r="M656" s="16">
        <f t="shared" si="31"/>
        <v>0.19276342006170999</v>
      </c>
      <c r="N656" s="16">
        <f>[1]!s_fa_roe(A656,"20251231")</f>
        <v>11.1829</v>
      </c>
      <c r="O656" s="16">
        <f>[1]!s_stmnote_rdexp(A656,"20251231",1,10000)</f>
        <v>6706.6393549999993</v>
      </c>
      <c r="P656" s="20">
        <f t="shared" si="32"/>
        <v>6.9422211335064668E-2</v>
      </c>
      <c r="Q656" s="16">
        <f>[1]!s_margin_tradingbalance(A656,"",10000)</f>
        <v>17134.268700000001</v>
      </c>
      <c r="R656" s="16">
        <f>[1]!s_margin_seclendingbalance(A656,"",10000)</f>
        <v>22.453399999999998</v>
      </c>
      <c r="S656" s="17">
        <f>[1]!s_val_ev(A656,"",100000000)</f>
        <v>49.6922115375</v>
      </c>
      <c r="T656" s="17">
        <f>[1]!share_freesharesmv(A656,"",100000000)</f>
        <v>15.524063183300001</v>
      </c>
      <c r="U656" s="17">
        <f>[1]!s_dq_amount_btin(A656,E656,100000000)</f>
        <v>0.2612042</v>
      </c>
      <c r="V656" s="17">
        <f>[1]!s_dq_turn(A656,E656)</f>
        <v>0.53279927499342683</v>
      </c>
      <c r="W656" s="2">
        <f>[1]!s_pq_amount(A656,"20260101","",100000000)</f>
        <v>76.047825669999995</v>
      </c>
      <c r="X656" s="2">
        <f>[1]!s_pq_avgamount(A656,"20260101","",100000000)</f>
        <v>0.69134386972727269</v>
      </c>
      <c r="Y656" s="17">
        <f>[1]!s_ipo_dilutedpe(A656)</f>
        <v>48.2</v>
      </c>
      <c r="Z656" s="12">
        <f>[1]!s_ipo_collection_total(A656,100000000)</f>
        <v>11.071616260000001</v>
      </c>
      <c r="AA656" s="2">
        <f>[1]!s_val_pe_ttm(A656,E656)</f>
        <v>19.558460235595703</v>
      </c>
      <c r="AB656" s="5">
        <f>[1]!s_info_zjtxornot1(A656,"")</f>
        <v>1</v>
      </c>
      <c r="AC656" s="22" t="str">
        <f>[1]!s_info_nature1(A656,"")</f>
        <v>民营企业</v>
      </c>
      <c r="AD656" s="6" t="str">
        <f>[1]!s_info_city(A656)</f>
        <v>镇江市</v>
      </c>
      <c r="AE656" s="6" t="str">
        <f>[1]!s_info_province(A656)</f>
        <v>江苏省</v>
      </c>
      <c r="AF656">
        <v>119.452753</v>
      </c>
      <c r="AG656">
        <v>32.204402000000002</v>
      </c>
    </row>
    <row r="657" spans="1:33" x14ac:dyDescent="0.3">
      <c r="A657" s="12" t="s">
        <v>1923</v>
      </c>
      <c r="B657" s="12" t="s">
        <v>1924</v>
      </c>
      <c r="C657" s="16" t="str">
        <f>[1]!s_info_mkt(A657)</f>
        <v>主板</v>
      </c>
      <c r="D657" s="16" t="str">
        <f>[1]!s_ipo_listeddate(A657)</f>
        <v>2017-01-19</v>
      </c>
      <c r="E657" s="16" t="str">
        <f>[1]!lastradeday_s("000002","")</f>
        <v>2026-06-22</v>
      </c>
      <c r="F657" s="16" t="str">
        <f>[1]!s_info_industry_csrc2023(A657,"",3)</f>
        <v>专用设备制造业</v>
      </c>
      <c r="G657" s="16" t="str">
        <f>[1]!s_info_industry_csrc2023(A657,"",1)</f>
        <v>制造业</v>
      </c>
      <c r="H657" s="16">
        <f>[1]!s_is(A657,83,"FY","YTD","20251231",1,"",100000000)</f>
        <v>65.869576625799994</v>
      </c>
      <c r="I657" s="16">
        <f>[1]!s_is(A657,83,"FY","YTD","20241231",1,"",100000000)</f>
        <v>60.936538383399999</v>
      </c>
      <c r="J657" s="16">
        <f t="shared" si="30"/>
        <v>8.0953699919124711E-2</v>
      </c>
      <c r="K657" s="16">
        <f>[1]!s_is(A657,61,"FY","YTD","20251231",1,"",100000000)</f>
        <v>8.5593992709000002</v>
      </c>
      <c r="L657" s="16">
        <f>[1]!s_is(A657,61,"FY","YTD","20241231",1,"",100000000)</f>
        <v>8.1226850917999993</v>
      </c>
      <c r="M657" s="16">
        <f t="shared" si="31"/>
        <v>5.3764755639840317E-2</v>
      </c>
      <c r="N657" s="16">
        <f>[1]!s_fa_roe(A657,"20251231")</f>
        <v>17.585799999999999</v>
      </c>
      <c r="O657" s="16">
        <f>[1]!s_stmnote_rdexp(A657,"20251231",1,10000)</f>
        <v>55333.862391999995</v>
      </c>
      <c r="P657" s="20">
        <f t="shared" si="32"/>
        <v>8.4005189081975462E-2</v>
      </c>
      <c r="Q657" s="16">
        <f>[1]!s_margin_tradingbalance(A657,"",10000)</f>
        <v>0</v>
      </c>
      <c r="R657" s="16">
        <f>[1]!s_margin_seclendingbalance(A657,"",10000)</f>
        <v>0</v>
      </c>
      <c r="S657" s="17">
        <f>[1]!s_val_ev(A657,"",100000000)</f>
        <v>194.42361109710004</v>
      </c>
      <c r="T657" s="17">
        <f>[1]!share_freesharesmv(A657,"",100000000)</f>
        <v>66.476967125800002</v>
      </c>
      <c r="U657" s="17">
        <f>[1]!s_dq_amount_btin(A657,E657,100000000)</f>
        <v>2.32877819</v>
      </c>
      <c r="V657" s="17">
        <f>[1]!s_dq_turn(A657,E657)</f>
        <v>1.2029726304088628</v>
      </c>
      <c r="W657" s="2">
        <f>[1]!s_pq_amount(A657,"20260101","",100000000)</f>
        <v>185.97450534000001</v>
      </c>
      <c r="X657" s="2">
        <f>[1]!s_pq_avgamount(A657,"20260101","",100000000)</f>
        <v>1.6906773212727273</v>
      </c>
      <c r="Y657" s="17">
        <f>[1]!s_ipo_dilutedpe(A657)</f>
        <v>22.99</v>
      </c>
      <c r="Z657" s="12">
        <f>[1]!s_ipo_collection_total(A657,100000000)</f>
        <v>9.1559240000000006</v>
      </c>
      <c r="AA657" s="2">
        <f>[1]!s_val_pe_ttm(A657,E657)</f>
        <v>22.427167892456055</v>
      </c>
      <c r="AB657" s="5">
        <f>[1]!s_info_zjtxornot1(A657,"")</f>
        <v>0</v>
      </c>
      <c r="AC657" s="22" t="str">
        <f>[1]!s_info_nature1(A657,"")</f>
        <v>民营企业</v>
      </c>
      <c r="AD657" s="6" t="str">
        <f>[1]!s_info_city(A657)</f>
        <v>台州市</v>
      </c>
      <c r="AE657" s="6" t="str">
        <f>[1]!s_info_province(A657)</f>
        <v>浙江省</v>
      </c>
      <c r="AF657">
        <v>121.42859900000001</v>
      </c>
      <c r="AG657">
        <v>28.661377999999999</v>
      </c>
    </row>
    <row r="658" spans="1:33" x14ac:dyDescent="0.3">
      <c r="A658" s="12" t="s">
        <v>1925</v>
      </c>
      <c r="B658" s="12" t="s">
        <v>1926</v>
      </c>
      <c r="C658" s="16" t="str">
        <f>[1]!s_info_mkt(A658)</f>
        <v>主板</v>
      </c>
      <c r="D658" s="16" t="str">
        <f>[1]!s_ipo_listeddate(A658)</f>
        <v>2017-10-23</v>
      </c>
      <c r="E658" s="16" t="str">
        <f>[1]!lastradeday_s("000002","")</f>
        <v>2026-06-22</v>
      </c>
      <c r="F658" s="16" t="str">
        <f>[1]!s_info_industry_csrc2023(A658,"",3)</f>
        <v>汽车制造业</v>
      </c>
      <c r="G658" s="16" t="str">
        <f>[1]!s_info_industry_csrc2023(A658,"",1)</f>
        <v>制造业</v>
      </c>
      <c r="H658" s="16">
        <f>[1]!s_is(A658,83,"FY","YTD","20251231",1,"",100000000)</f>
        <v>6.3882551774999996</v>
      </c>
      <c r="I658" s="16">
        <f>[1]!s_is(A658,83,"FY","YTD","20241231",1,"",100000000)</f>
        <v>8.6710041742000001</v>
      </c>
      <c r="J658" s="16">
        <f t="shared" si="30"/>
        <v>-0.26326235702805556</v>
      </c>
      <c r="K658" s="16">
        <f>[1]!s_is(A658,61,"FY","YTD","20251231",1,"",100000000)</f>
        <v>-1.0184672499</v>
      </c>
      <c r="L658" s="16">
        <f>[1]!s_is(A658,61,"FY","YTD","20241231",1,"",100000000)</f>
        <v>-0.1153499441</v>
      </c>
      <c r="M658" s="16">
        <f t="shared" si="31"/>
        <v>-7.8293692541113247</v>
      </c>
      <c r="N658" s="16">
        <f>[1]!s_fa_roe(A658,"20251231")</f>
        <v>-10.497999999999999</v>
      </c>
      <c r="O658" s="16">
        <f>[1]!s_stmnote_rdexp(A658,"20251231",1,10000)</f>
        <v>2701.0083359999999</v>
      </c>
      <c r="P658" s="20">
        <f t="shared" si="32"/>
        <v>4.2280846036225832E-2</v>
      </c>
      <c r="Q658" s="16">
        <f>[1]!s_margin_tradingbalance(A658,"",10000)</f>
        <v>0</v>
      </c>
      <c r="R658" s="16">
        <f>[1]!s_margin_seclendingbalance(A658,"",10000)</f>
        <v>0</v>
      </c>
      <c r="S658" s="17">
        <f>[1]!s_val_ev(A658,"",100000000)</f>
        <v>28.062719999999999</v>
      </c>
      <c r="T658" s="17">
        <f>[1]!share_freesharesmv(A658,"",100000000)</f>
        <v>15.437287081800003</v>
      </c>
      <c r="U658" s="17">
        <f>[1]!s_dq_amount_btin(A658,E658,100000000)</f>
        <v>0.55512912999999997</v>
      </c>
      <c r="V658" s="17">
        <f>[1]!s_dq_turn(A658,E658)</f>
        <v>1.9661277901785714</v>
      </c>
      <c r="W658" s="2">
        <f>[1]!s_pq_amount(A658,"20260101","",100000000)</f>
        <v>117.27888697</v>
      </c>
      <c r="X658" s="2">
        <f>[1]!s_pq_avgamount(A658,"20260101","",100000000)</f>
        <v>1.0759530914678899</v>
      </c>
      <c r="Y658" s="17">
        <f>[1]!s_ipo_dilutedpe(A658)</f>
        <v>22.98</v>
      </c>
      <c r="Z658" s="12">
        <f>[1]!s_ipo_collection_total(A658,100000000)</f>
        <v>5.6128</v>
      </c>
      <c r="AA658" s="2">
        <f>[1]!s_val_pe_ttm(A658,E658)</f>
        <v>-29.030149459838867</v>
      </c>
      <c r="AB658" s="5">
        <f>[1]!s_info_zjtxornot1(A658,"")</f>
        <v>1</v>
      </c>
      <c r="AC658" s="22" t="str">
        <f>[1]!s_info_nature1(A658,"")</f>
        <v>民营企业</v>
      </c>
      <c r="AD658" s="6" t="str">
        <f>[1]!s_info_city(A658)</f>
        <v>张家港市</v>
      </c>
      <c r="AE658" s="6" t="str">
        <f>[1]!s_info_province(A658)</f>
        <v>江苏省</v>
      </c>
      <c r="AF658">
        <v>120.627279</v>
      </c>
      <c r="AG658">
        <v>31.907812</v>
      </c>
    </row>
    <row r="659" spans="1:33" x14ac:dyDescent="0.3">
      <c r="A659" s="12" t="s">
        <v>1927</v>
      </c>
      <c r="B659" s="12" t="s">
        <v>1928</v>
      </c>
      <c r="C659" s="16" t="str">
        <f>[1]!s_info_mkt(A659)</f>
        <v>主板</v>
      </c>
      <c r="D659" s="16" t="str">
        <f>[1]!s_ipo_listeddate(A659)</f>
        <v>2019-10-25</v>
      </c>
      <c r="E659" s="16" t="str">
        <f>[1]!lastradeday_s("000002","")</f>
        <v>2026-06-22</v>
      </c>
      <c r="F659" s="16" t="str">
        <f>[1]!s_info_industry_csrc2023(A659,"",3)</f>
        <v>汽车制造业</v>
      </c>
      <c r="G659" s="16" t="str">
        <f>[1]!s_info_industry_csrc2023(A659,"",1)</f>
        <v>制造业</v>
      </c>
      <c r="H659" s="16">
        <f>[1]!s_is(A659,83,"FY","YTD","20251231",1,"",100000000)</f>
        <v>79.268433883900002</v>
      </c>
      <c r="I659" s="16">
        <f>[1]!s_is(A659,83,"FY","YTD","20241231",1,"",100000000)</f>
        <v>67.442240144899998</v>
      </c>
      <c r="J659" s="16">
        <f t="shared" si="30"/>
        <v>0.17535291997406022</v>
      </c>
      <c r="K659" s="16">
        <f>[1]!s_is(A659,61,"FY","YTD","20251231",1,"",100000000)</f>
        <v>1.5498622925999999</v>
      </c>
      <c r="L659" s="16">
        <f>[1]!s_is(A659,61,"FY","YTD","20241231",1,"",100000000)</f>
        <v>3.5944176608</v>
      </c>
      <c r="M659" s="16">
        <f t="shared" si="31"/>
        <v>-0.56881407814609641</v>
      </c>
      <c r="N659" s="16">
        <f>[1]!s_fa_roe(A659,"20251231")</f>
        <v>3.6638000000000002</v>
      </c>
      <c r="O659" s="16">
        <f>[1]!s_stmnote_rdexp(A659,"20251231",1,10000)</f>
        <v>35184.195249000004</v>
      </c>
      <c r="P659" s="20">
        <f t="shared" si="32"/>
        <v>4.4386136479663905E-2</v>
      </c>
      <c r="Q659" s="16">
        <f>[1]!s_margin_tradingbalance(A659,"",10000)</f>
        <v>69560.468099999998</v>
      </c>
      <c r="R659" s="16">
        <f>[1]!s_margin_seclendingbalance(A659,"",10000)</f>
        <v>332.91359999999997</v>
      </c>
      <c r="S659" s="17">
        <f>[1]!s_val_ev(A659,"",100000000)</f>
        <v>115.36084205729999</v>
      </c>
      <c r="T659" s="17">
        <f>[1]!share_freesharesmv(A659,"",100000000)</f>
        <v>78.815713038300004</v>
      </c>
      <c r="U659" s="17">
        <f>[1]!s_dq_amount_btin(A659,E659,100000000)</f>
        <v>6.6381753000000003</v>
      </c>
      <c r="V659" s="17">
        <f>[1]!s_dq_turn(A659,E659)</f>
        <v>7.9834836106747709</v>
      </c>
      <c r="W659" s="2">
        <f>[1]!s_pq_amount(A659,"20260101","",100000000)</f>
        <v>332.16775639999997</v>
      </c>
      <c r="X659" s="2">
        <f>[1]!s_pq_avgamount(A659,"20260101","",100000000)</f>
        <v>3.0197068763636361</v>
      </c>
      <c r="Y659" s="17">
        <f>[1]!s_ipo_dilutedpe(A659)</f>
        <v>21.28</v>
      </c>
      <c r="Z659" s="12">
        <f>[1]!s_ipo_collection_total(A659,100000000)</f>
        <v>7.4945519999999997</v>
      </c>
      <c r="AA659" s="2">
        <f>[1]!s_val_pe_ttm(A659,E659)</f>
        <v>221.77470397949219</v>
      </c>
      <c r="AB659" s="5">
        <f>[1]!s_info_zjtxornot1(A659,"")</f>
        <v>1</v>
      </c>
      <c r="AC659" s="22" t="str">
        <f>[1]!s_info_nature1(A659,"")</f>
        <v>民营企业</v>
      </c>
      <c r="AD659" s="6" t="str">
        <f>[1]!s_info_city(A659)</f>
        <v>东莞市</v>
      </c>
      <c r="AE659" s="6" t="str">
        <f>[1]!s_info_province(A659)</f>
        <v>广东省</v>
      </c>
      <c r="AF659">
        <v>113.746262</v>
      </c>
      <c r="AG659">
        <v>23.046237000000001</v>
      </c>
    </row>
    <row r="660" spans="1:33" x14ac:dyDescent="0.3">
      <c r="A660" s="12" t="s">
        <v>1929</v>
      </c>
      <c r="B660" s="12" t="s">
        <v>1930</v>
      </c>
      <c r="C660" s="16" t="str">
        <f>[1]!s_info_mkt(A660)</f>
        <v>创业板</v>
      </c>
      <c r="D660" s="16" t="str">
        <f>[1]!s_ipo_listeddate(A660)</f>
        <v>2022-04-07</v>
      </c>
      <c r="E660" s="16" t="str">
        <f>[1]!lastradeday_s("000002","")</f>
        <v>2026-06-22</v>
      </c>
      <c r="F660" s="16" t="str">
        <f>[1]!s_info_industry_csrc2023(A660,"",3)</f>
        <v>专用设备制造业</v>
      </c>
      <c r="G660" s="16" t="str">
        <f>[1]!s_info_industry_csrc2023(A660,"",1)</f>
        <v>制造业</v>
      </c>
      <c r="H660" s="16">
        <f>[1]!s_is(A660,83,"FY","YTD","20251231",1,"",100000000)</f>
        <v>5.7575570688999997</v>
      </c>
      <c r="I660" s="16">
        <f>[1]!s_is(A660,83,"FY","YTD","20241231",1,"",100000000)</f>
        <v>4.1895678323999999</v>
      </c>
      <c r="J660" s="16">
        <f t="shared" si="30"/>
        <v>0.3742603770188333</v>
      </c>
      <c r="K660" s="16">
        <f>[1]!s_is(A660,61,"FY","YTD","20251231",1,"",100000000)</f>
        <v>-0.1622042256</v>
      </c>
      <c r="L660" s="16">
        <f>[1]!s_is(A660,61,"FY","YTD","20241231",1,"",100000000)</f>
        <v>-7.4396559999999994E-3</v>
      </c>
      <c r="M660" s="16">
        <f t="shared" si="31"/>
        <v>-20.802651305382941</v>
      </c>
      <c r="N660" s="16">
        <f>[1]!s_fa_roe(A660,"20251231")</f>
        <v>-1.3902000000000001</v>
      </c>
      <c r="O660" s="16">
        <f>[1]!s_stmnote_rdexp(A660,"20251231",1,10000)</f>
        <v>5692.5854909999998</v>
      </c>
      <c r="P660" s="20">
        <f t="shared" si="32"/>
        <v>9.8871542615687646E-2</v>
      </c>
      <c r="Q660" s="16">
        <f>[1]!s_margin_tradingbalance(A660,"",10000)</f>
        <v>4803.8365999999996</v>
      </c>
      <c r="R660" s="16">
        <f>[1]!s_margin_seclendingbalance(A660,"",10000)</f>
        <v>0</v>
      </c>
      <c r="S660" s="17">
        <f>[1]!s_val_ev(A660,"",100000000)</f>
        <v>31.1013396723</v>
      </c>
      <c r="T660" s="17">
        <f>[1]!share_freesharesmv(A660,"",100000000)</f>
        <v>9.2696698437999991</v>
      </c>
      <c r="U660" s="17">
        <f>[1]!s_dq_amount_btin(A660,E660,100000000)</f>
        <v>0.54150262000000005</v>
      </c>
      <c r="V660" s="17">
        <f>[1]!s_dq_turn(A660,E660)</f>
        <v>3.7280750913838387</v>
      </c>
      <c r="W660" s="2">
        <f>[1]!s_pq_amount(A660,"20260101","",100000000)</f>
        <v>62.11389217</v>
      </c>
      <c r="X660" s="2">
        <f>[1]!s_pq_avgamount(A660,"20260101","",100000000)</f>
        <v>0.564671747</v>
      </c>
      <c r="Y660" s="17">
        <f>[1]!s_ipo_dilutedpe(A660)</f>
        <v>60.08</v>
      </c>
      <c r="Z660" s="12">
        <f>[1]!s_ipo_collection_total(A660,100000000)</f>
        <v>7.7176841553999997</v>
      </c>
      <c r="AA660" s="2">
        <f>[1]!s_val_pe_ttm(A660,E660)</f>
        <v>-263.53073120117188</v>
      </c>
      <c r="AB660" s="5">
        <f>[1]!s_info_zjtxornot1(A660,"")</f>
        <v>1</v>
      </c>
      <c r="AC660" s="22" t="str">
        <f>[1]!s_info_nature1(A660,"")</f>
        <v>民营企业</v>
      </c>
      <c r="AD660" s="6" t="str">
        <f>[1]!s_info_city(A660)</f>
        <v>宁波市</v>
      </c>
      <c r="AE660" s="6" t="str">
        <f>[1]!s_info_province(A660)</f>
        <v>浙江省</v>
      </c>
      <c r="AF660">
        <v>121.549792</v>
      </c>
      <c r="AG660">
        <v>29.868387999999999</v>
      </c>
    </row>
    <row r="661" spans="1:33" x14ac:dyDescent="0.3">
      <c r="A661" s="12" t="s">
        <v>1931</v>
      </c>
      <c r="B661" s="12" t="s">
        <v>1932</v>
      </c>
      <c r="C661" s="16" t="str">
        <f>[1]!s_info_mkt(A661)</f>
        <v>创业板</v>
      </c>
      <c r="D661" s="16" t="str">
        <f>[1]!s_ipo_listeddate(A661)</f>
        <v>2017-02-09</v>
      </c>
      <c r="E661" s="16" t="str">
        <f>[1]!lastradeday_s("000002","")</f>
        <v>2026-06-22</v>
      </c>
      <c r="F661" s="16" t="str">
        <f>[1]!s_info_industry_csrc2023(A661,"",3)</f>
        <v>通用设备制造业</v>
      </c>
      <c r="G661" s="16" t="str">
        <f>[1]!s_info_industry_csrc2023(A661,"",1)</f>
        <v>制造业</v>
      </c>
      <c r="H661" s="16">
        <f>[1]!s_is(A661,83,"FY","YTD","20251231",1,"",100000000)</f>
        <v>25.100805134699996</v>
      </c>
      <c r="I661" s="16">
        <f>[1]!s_is(A661,83,"FY","YTD","20241231",1,"",100000000)</f>
        <v>28.716357398000003</v>
      </c>
      <c r="J661" s="16">
        <f t="shared" si="30"/>
        <v>-0.12590567157211308</v>
      </c>
      <c r="K661" s="16">
        <f>[1]!s_is(A661,61,"FY","YTD","20251231",1,"",100000000)</f>
        <v>0.73872498980000001</v>
      </c>
      <c r="L661" s="16">
        <f>[1]!s_is(A661,61,"FY","YTD","20241231",1,"",100000000)</f>
        <v>-2.4524128215999998</v>
      </c>
      <c r="M661" s="16">
        <f t="shared" si="31"/>
        <v>1.3012237512761176</v>
      </c>
      <c r="N661" s="16">
        <f>[1]!s_fa_roe(A661,"20251231")</f>
        <v>2.6078000000000001</v>
      </c>
      <c r="O661" s="16">
        <f>[1]!s_stmnote_rdexp(A661,"20251231",1,10000)</f>
        <v>13035.239731</v>
      </c>
      <c r="P661" s="20">
        <f t="shared" si="32"/>
        <v>5.1931560207125582E-2</v>
      </c>
      <c r="Q661" s="16">
        <f>[1]!s_margin_tradingbalance(A661,"",10000)</f>
        <v>60039.913099999998</v>
      </c>
      <c r="R661" s="16">
        <f>[1]!s_margin_seclendingbalance(A661,"",10000)</f>
        <v>431.95530000000002</v>
      </c>
      <c r="S661" s="17">
        <f>[1]!s_val_ev(A661,"",100000000)</f>
        <v>184.54062620279998</v>
      </c>
      <c r="T661" s="17">
        <f>[1]!share_freesharesmv(A661,"",100000000)</f>
        <v>116.58917917549999</v>
      </c>
      <c r="U661" s="17">
        <f>[1]!s_dq_amount_btin(A661,E661,100000000)</f>
        <v>12.71096981</v>
      </c>
      <c r="V661" s="17">
        <f>[1]!s_dq_turn(A661,E661)</f>
        <v>9.9164905083079269</v>
      </c>
      <c r="W661" s="2">
        <f>[1]!s_pq_amount(A661,"20260101","",100000000)</f>
        <v>721.23179529000004</v>
      </c>
      <c r="X661" s="2">
        <f>[1]!s_pq_avgamount(A661,"20260101","",100000000)</f>
        <v>6.5566526844545461</v>
      </c>
      <c r="Y661" s="17">
        <f>[1]!s_ipo_dilutedpe(A661)</f>
        <v>22.98</v>
      </c>
      <c r="Z661" s="12">
        <f>[1]!s_ipo_collection_total(A661,100000000)</f>
        <v>3.3956879999999998</v>
      </c>
      <c r="AA661" s="2">
        <f>[1]!s_val_pe_ttm(A661,E661)</f>
        <v>156.25662231445313</v>
      </c>
      <c r="AB661" s="5">
        <f>[1]!s_info_zjtxornot1(A661,"")</f>
        <v>0</v>
      </c>
      <c r="AC661" s="22" t="str">
        <f>[1]!s_info_nature1(A661,"")</f>
        <v>民营企业</v>
      </c>
      <c r="AD661" s="6" t="str">
        <f>[1]!s_info_city(A661)</f>
        <v>东莞市</v>
      </c>
      <c r="AE661" s="6" t="str">
        <f>[1]!s_info_province(A661)</f>
        <v>广东省</v>
      </c>
      <c r="AF661">
        <v>113.746262</v>
      </c>
      <c r="AG661">
        <v>23.046237000000001</v>
      </c>
    </row>
    <row r="662" spans="1:33" x14ac:dyDescent="0.3">
      <c r="A662" s="12" t="s">
        <v>1933</v>
      </c>
      <c r="B662" s="12" t="s">
        <v>1934</v>
      </c>
      <c r="C662" s="16" t="str">
        <f>[1]!s_info_mkt(A662)</f>
        <v>创业板</v>
      </c>
      <c r="D662" s="16" t="str">
        <f>[1]!s_ipo_listeddate(A662)</f>
        <v>2017-09-26</v>
      </c>
      <c r="E662" s="16" t="str">
        <f>[1]!lastradeday_s("000002","")</f>
        <v>2026-06-22</v>
      </c>
      <c r="F662" s="16" t="str">
        <f>[1]!s_info_industry_csrc2023(A662,"",3)</f>
        <v>新闻和出版业</v>
      </c>
      <c r="G662" s="16" t="str">
        <f>[1]!s_info_industry_csrc2023(A662,"",1)</f>
        <v>文化、体育和娱乐业</v>
      </c>
      <c r="H662" s="16">
        <f>[1]!s_is(A662,83,"FY","YTD","20251231",1,"",100000000)</f>
        <v>5.0768746974000001</v>
      </c>
      <c r="I662" s="16">
        <f>[1]!s_is(A662,83,"FY","YTD","20241231",1,"",100000000)</f>
        <v>5.3095069273000002</v>
      </c>
      <c r="J662" s="16">
        <f t="shared" si="30"/>
        <v>-4.3814281266659649E-2</v>
      </c>
      <c r="K662" s="16">
        <f>[1]!s_is(A662,61,"FY","YTD","20251231",1,"",100000000)</f>
        <v>0.24981982920000001</v>
      </c>
      <c r="L662" s="16">
        <f>[1]!s_is(A662,61,"FY","YTD","20241231",1,"",100000000)</f>
        <v>0.42936394780000003</v>
      </c>
      <c r="M662" s="16">
        <f t="shared" si="31"/>
        <v>-0.41816300488189245</v>
      </c>
      <c r="N662" s="16">
        <f>[1]!s_fa_roe(A662,"20251231")</f>
        <v>2.9377</v>
      </c>
      <c r="O662" s="16">
        <f>[1]!s_stmnote_rdexp(A662,"20251231",1,10000)</f>
        <v>944.02122599999996</v>
      </c>
      <c r="P662" s="20">
        <f t="shared" si="32"/>
        <v>1.8594534674717458E-2</v>
      </c>
      <c r="Q662" s="16">
        <f>[1]!s_margin_tradingbalance(A662,"",10000)</f>
        <v>0</v>
      </c>
      <c r="R662" s="16">
        <f>[1]!s_margin_seclendingbalance(A662,"",10000)</f>
        <v>0</v>
      </c>
      <c r="S662" s="17">
        <f>[1]!s_val_ev(A662,"",100000000)</f>
        <v>36.282972833199999</v>
      </c>
      <c r="T662" s="17">
        <f>[1]!share_freesharesmv(A662,"",100000000)</f>
        <v>18.686861761900001</v>
      </c>
      <c r="U662" s="17">
        <f>[1]!s_dq_amount_btin(A662,E662,100000000)</f>
        <v>2.1982118700000002</v>
      </c>
      <c r="V662" s="17">
        <f>[1]!s_dq_turn(A662,E662)</f>
        <v>6.2691701972241143</v>
      </c>
      <c r="W662" s="2">
        <f>[1]!s_pq_amount(A662,"20260101","",100000000)</f>
        <v>227.17120143</v>
      </c>
      <c r="X662" s="2">
        <f>[1]!s_pq_avgamount(A662,"20260101","",100000000)</f>
        <v>2.0651927402727273</v>
      </c>
      <c r="Y662" s="17">
        <f>[1]!s_ipo_dilutedpe(A662)</f>
        <v>22.98</v>
      </c>
      <c r="Z662" s="12">
        <f>[1]!s_ipo_collection_total(A662,100000000)</f>
        <v>1.8002849999999999</v>
      </c>
      <c r="AA662" s="2">
        <f>[1]!s_val_pe_ttm(A662,E662)</f>
        <v>144.01304626464844</v>
      </c>
      <c r="AB662" s="5">
        <f>[1]!s_info_zjtxornot1(A662,"")</f>
        <v>0</v>
      </c>
      <c r="AC662" s="22" t="str">
        <f>[1]!s_info_nature1(A662,"")</f>
        <v>民营企业</v>
      </c>
      <c r="AD662" s="6" t="str">
        <f>[1]!s_info_city(A662)</f>
        <v>淄博市</v>
      </c>
      <c r="AE662" s="6" t="str">
        <f>[1]!s_info_province(A662)</f>
        <v>山东省</v>
      </c>
      <c r="AF662">
        <v>118.047648</v>
      </c>
      <c r="AG662">
        <v>36.814939000000003</v>
      </c>
    </row>
    <row r="663" spans="1:33" x14ac:dyDescent="0.3">
      <c r="A663" s="12" t="s">
        <v>1935</v>
      </c>
      <c r="B663" s="12" t="s">
        <v>1936</v>
      </c>
      <c r="C663" s="16" t="str">
        <f>[1]!s_info_mkt(A663)</f>
        <v>创业板</v>
      </c>
      <c r="D663" s="16" t="str">
        <f>[1]!s_ipo_listeddate(A663)</f>
        <v>2021-11-22</v>
      </c>
      <c r="E663" s="16" t="str">
        <f>[1]!lastradeday_s("000002","")</f>
        <v>2026-06-22</v>
      </c>
      <c r="F663" s="16" t="str">
        <f>[1]!s_info_industry_csrc2023(A663,"",3)</f>
        <v>汽车制造业</v>
      </c>
      <c r="G663" s="16" t="str">
        <f>[1]!s_info_industry_csrc2023(A663,"",1)</f>
        <v>制造业</v>
      </c>
      <c r="H663" s="16">
        <f>[1]!s_is(A663,83,"FY","YTD","20251231",1,"",100000000)</f>
        <v>4.5922410004000005</v>
      </c>
      <c r="I663" s="16">
        <f>[1]!s_is(A663,83,"FY","YTD","20241231",1,"",100000000)</f>
        <v>4.2224105155</v>
      </c>
      <c r="J663" s="16">
        <f t="shared" si="30"/>
        <v>8.7587524600555522E-2</v>
      </c>
      <c r="K663" s="16">
        <f>[1]!s_is(A663,61,"FY","YTD","20251231",1,"",100000000)</f>
        <v>1.1273370833</v>
      </c>
      <c r="L663" s="16">
        <f>[1]!s_is(A663,61,"FY","YTD","20241231",1,"",100000000)</f>
        <v>0.90931213219999996</v>
      </c>
      <c r="M663" s="16">
        <f t="shared" si="31"/>
        <v>0.2397690994977798</v>
      </c>
      <c r="N663" s="16">
        <f>[1]!s_fa_roe(A663,"20251231")</f>
        <v>10.909800000000001</v>
      </c>
      <c r="O663" s="16">
        <f>[1]!s_stmnote_rdexp(A663,"20251231",1,10000)</f>
        <v>1811.8298460000001</v>
      </c>
      <c r="P663" s="20">
        <f t="shared" si="32"/>
        <v>3.945415421015977E-2</v>
      </c>
      <c r="Q663" s="16">
        <f>[1]!s_margin_tradingbalance(A663,"",10000)</f>
        <v>13200.4956</v>
      </c>
      <c r="R663" s="16">
        <f>[1]!s_margin_seclendingbalance(A663,"",10000)</f>
        <v>24.435199999999998</v>
      </c>
      <c r="S663" s="17">
        <f>[1]!s_val_ev(A663,"",100000000)</f>
        <v>38.642240000000001</v>
      </c>
      <c r="T663" s="17">
        <f>[1]!share_freesharesmv(A663,"",100000000)</f>
        <v>10.5300104</v>
      </c>
      <c r="U663" s="17">
        <f>[1]!s_dq_amount_btin(A663,E663,100000000)</f>
        <v>1.1270601099999999</v>
      </c>
      <c r="V663" s="17">
        <f>[1]!s_dq_turn(A663,E663)</f>
        <v>3.6773884538954089</v>
      </c>
      <c r="W663" s="2">
        <f>[1]!s_pq_amount(A663,"20260101","",100000000)</f>
        <v>106.67891999</v>
      </c>
      <c r="X663" s="2">
        <f>[1]!s_pq_avgamount(A663,"20260101","",100000000)</f>
        <v>0.96980836354545463</v>
      </c>
      <c r="Y663" s="17">
        <f>[1]!s_ipo_dilutedpe(A663)</f>
        <v>29.99</v>
      </c>
      <c r="Z663" s="12">
        <f>[1]!s_ipo_collection_total(A663,100000000)</f>
        <v>3.5760000000000001</v>
      </c>
      <c r="AA663" s="2">
        <f>[1]!s_val_pe_ttm(A663,E663)</f>
        <v>38.520397186279297</v>
      </c>
      <c r="AB663" s="5">
        <f>[1]!s_info_zjtxornot1(A663,"")</f>
        <v>1</v>
      </c>
      <c r="AC663" s="22" t="str">
        <f>[1]!s_info_nature1(A663,"")</f>
        <v>民营企业</v>
      </c>
      <c r="AD663" s="6" t="str">
        <f>[1]!s_info_city(A663)</f>
        <v>杭州市</v>
      </c>
      <c r="AE663" s="6" t="str">
        <f>[1]!s_info_province(A663)</f>
        <v>浙江省</v>
      </c>
      <c r="AF663">
        <v>120.153576</v>
      </c>
      <c r="AG663">
        <v>30.287458999999998</v>
      </c>
    </row>
    <row r="664" spans="1:33" x14ac:dyDescent="0.3">
      <c r="A664" s="12" t="s">
        <v>1937</v>
      </c>
      <c r="B664" s="12" t="s">
        <v>1938</v>
      </c>
      <c r="C664" s="16" t="str">
        <f>[1]!s_info_mkt(A664)</f>
        <v>主板</v>
      </c>
      <c r="D664" s="16" t="str">
        <f>[1]!s_ipo_listeddate(A664)</f>
        <v>2020-04-28</v>
      </c>
      <c r="E664" s="16" t="str">
        <f>[1]!lastradeday_s("000002","")</f>
        <v>2026-06-22</v>
      </c>
      <c r="F664" s="16" t="str">
        <f>[1]!s_info_industry_csrc2023(A664,"",3)</f>
        <v>医药制造业</v>
      </c>
      <c r="G664" s="16" t="str">
        <f>[1]!s_info_industry_csrc2023(A664,"",1)</f>
        <v>制造业</v>
      </c>
      <c r="H664" s="16">
        <f>[1]!s_is(A664,83,"FY","YTD","20251231",1,"",100000000)</f>
        <v>17.028429016800001</v>
      </c>
      <c r="I664" s="16">
        <f>[1]!s_is(A664,83,"FY","YTD","20241231",1,"",100000000)</f>
        <v>21.4438583612</v>
      </c>
      <c r="J664" s="16">
        <f t="shared" si="30"/>
        <v>-0.20590647774419046</v>
      </c>
      <c r="K664" s="16">
        <f>[1]!s_is(A664,61,"FY","YTD","20251231",1,"",100000000)</f>
        <v>0.46254223689999996</v>
      </c>
      <c r="L664" s="16">
        <f>[1]!s_is(A664,61,"FY","YTD","20241231",1,"",100000000)</f>
        <v>2.7402780974000001</v>
      </c>
      <c r="M664" s="16">
        <f t="shared" si="31"/>
        <v>-0.83120609644004229</v>
      </c>
      <c r="N664" s="16">
        <f>[1]!s_fa_roe(A664,"20251231")</f>
        <v>3.1116999999999999</v>
      </c>
      <c r="O664" s="16">
        <f>[1]!s_stmnote_rdexp(A664,"20251231",1,10000)</f>
        <v>2791.3455389999999</v>
      </c>
      <c r="P664" s="20">
        <f t="shared" si="32"/>
        <v>1.6392266933409411E-2</v>
      </c>
      <c r="Q664" s="16">
        <f>[1]!s_margin_tradingbalance(A664,"",10000)</f>
        <v>0</v>
      </c>
      <c r="R664" s="16">
        <f>[1]!s_margin_seclendingbalance(A664,"",10000)</f>
        <v>0</v>
      </c>
      <c r="S664" s="17">
        <f>[1]!s_val_ev(A664,"",100000000)</f>
        <v>63.097932328799999</v>
      </c>
      <c r="T664" s="17">
        <f>[1]!share_freesharesmv(A664,"",100000000)</f>
        <v>28.215169930999998</v>
      </c>
      <c r="U664" s="17">
        <f>[1]!s_dq_amount_btin(A664,E664,100000000)</f>
        <v>2.7243667299999998</v>
      </c>
      <c r="V664" s="17">
        <f>[1]!s_dq_turn(A664,E664)</f>
        <v>4.4159049281015639</v>
      </c>
      <c r="W664" s="2">
        <f>[1]!s_pq_amount(A664,"20260101","",100000000)</f>
        <v>128.32303418000001</v>
      </c>
      <c r="X664" s="2">
        <f>[1]!s_pq_avgamount(A664,"20260101","",100000000)</f>
        <v>1.1665730379999999</v>
      </c>
      <c r="Y664" s="17">
        <f>[1]!s_ipo_dilutedpe(A664)</f>
        <v>22.97</v>
      </c>
      <c r="Z664" s="12">
        <f>[1]!s_ipo_collection_total(A664,100000000)</f>
        <v>2.9943900000000001</v>
      </c>
      <c r="AA664" s="2">
        <f>[1]!s_val_pe_ttm(A664,E664)</f>
        <v>129.51402282714844</v>
      </c>
      <c r="AB664" s="5">
        <f>[1]!s_info_zjtxornot1(A664,"")</f>
        <v>0</v>
      </c>
      <c r="AC664" s="22" t="str">
        <f>[1]!s_info_nature1(A664,"")</f>
        <v>民营企业</v>
      </c>
      <c r="AD664" s="6" t="str">
        <f>[1]!s_info_city(A664)</f>
        <v>安顺市</v>
      </c>
      <c r="AE664" s="6" t="str">
        <f>[1]!s_info_province(A664)</f>
        <v>贵州省</v>
      </c>
      <c r="AF664">
        <v>105.932188</v>
      </c>
      <c r="AG664">
        <v>26.245543999999999</v>
      </c>
    </row>
    <row r="665" spans="1:33" x14ac:dyDescent="0.3">
      <c r="A665" s="12" t="s">
        <v>1939</v>
      </c>
      <c r="B665" s="12" t="s">
        <v>1940</v>
      </c>
      <c r="C665" s="16" t="str">
        <f>[1]!s_info_mkt(A665)</f>
        <v>主板</v>
      </c>
      <c r="D665" s="16" t="str">
        <f>[1]!s_ipo_listeddate(A665)</f>
        <v>2020-08-05</v>
      </c>
      <c r="E665" s="16" t="str">
        <f>[1]!lastradeday_s("000002","")</f>
        <v>2026-06-22</v>
      </c>
      <c r="F665" s="16" t="str">
        <f>[1]!s_info_industry_csrc2023(A665,"",3)</f>
        <v>金属制品业</v>
      </c>
      <c r="G665" s="16" t="str">
        <f>[1]!s_info_industry_csrc2023(A665,"",1)</f>
        <v>制造业</v>
      </c>
      <c r="H665" s="16">
        <f>[1]!s_is(A665,83,"FY","YTD","20251231",1,"",100000000)</f>
        <v>69.968205447299994</v>
      </c>
      <c r="I665" s="16">
        <f>[1]!s_is(A665,83,"FY","YTD","20241231",1,"",100000000)</f>
        <v>69.272533674200005</v>
      </c>
      <c r="J665" s="16">
        <f t="shared" si="30"/>
        <v>1.0042533977057122E-2</v>
      </c>
      <c r="K665" s="16">
        <f>[1]!s_is(A665,61,"FY","YTD","20251231",1,"",100000000)</f>
        <v>0.65292245979999997</v>
      </c>
      <c r="L665" s="16">
        <f>[1]!s_is(A665,61,"FY","YTD","20241231",1,"",100000000)</f>
        <v>2.2940714523999999</v>
      </c>
      <c r="M665" s="16">
        <f t="shared" si="31"/>
        <v>-0.71538704292888133</v>
      </c>
      <c r="N665" s="16">
        <f>[1]!s_fa_roe(A665,"20251231")</f>
        <v>2.6059999999999999</v>
      </c>
      <c r="O665" s="16">
        <f>[1]!s_stmnote_rdexp(A665,"20251231",1,10000)</f>
        <v>21312.261566000001</v>
      </c>
      <c r="P665" s="20">
        <f t="shared" si="32"/>
        <v>3.0459923088998447E-2</v>
      </c>
      <c r="Q665" s="16">
        <f>[1]!s_margin_tradingbalance(A665,"",10000)</f>
        <v>0</v>
      </c>
      <c r="R665" s="16">
        <f>[1]!s_margin_seclendingbalance(A665,"",10000)</f>
        <v>0</v>
      </c>
      <c r="S665" s="17">
        <f>[1]!s_val_ev(A665,"",100000000)</f>
        <v>34.213997999999997</v>
      </c>
      <c r="T665" s="17">
        <f>[1]!share_freesharesmv(A665,"",100000000)</f>
        <v>9.730132686000001</v>
      </c>
      <c r="U665" s="17">
        <f>[1]!s_dq_amount_btin(A665,E665,100000000)</f>
        <v>0.47906747</v>
      </c>
      <c r="V665" s="17">
        <f>[1]!s_dq_turn(A665,E665)</f>
        <v>1.4287180790739509</v>
      </c>
      <c r="W665" s="2">
        <f>[1]!s_pq_amount(A665,"20260101","",100000000)</f>
        <v>57.249206749999999</v>
      </c>
      <c r="X665" s="2">
        <f>[1]!s_pq_avgamount(A665,"20260101","",100000000)</f>
        <v>0.52044733409090904</v>
      </c>
      <c r="Y665" s="17">
        <f>[1]!s_ipo_dilutedpe(A665)</f>
        <v>20.66</v>
      </c>
      <c r="Z665" s="12">
        <f>[1]!s_ipo_collection_total(A665,100000000)</f>
        <v>8.4131999999999998</v>
      </c>
      <c r="AA665" s="2">
        <f>[1]!s_val_pe_ttm(A665,E665)</f>
        <v>-1332.953857421875</v>
      </c>
      <c r="AB665" s="5">
        <f>[1]!s_info_zjtxornot1(A665,"")</f>
        <v>0</v>
      </c>
      <c r="AC665" s="22" t="str">
        <f>[1]!s_info_nature1(A665,"")</f>
        <v>民营企业</v>
      </c>
      <c r="AD665" s="6" t="str">
        <f>[1]!s_info_city(A665)</f>
        <v>杭州市</v>
      </c>
      <c r="AE665" s="6" t="str">
        <f>[1]!s_info_province(A665)</f>
        <v>浙江省</v>
      </c>
      <c r="AF665">
        <v>120.153576</v>
      </c>
      <c r="AG665">
        <v>30.287458999999998</v>
      </c>
    </row>
    <row r="666" spans="1:33" x14ac:dyDescent="0.3">
      <c r="A666" s="12" t="s">
        <v>1941</v>
      </c>
      <c r="B666" s="12" t="s">
        <v>1942</v>
      </c>
      <c r="C666" s="16" t="str">
        <f>[1]!s_info_mkt(A666)</f>
        <v>主板</v>
      </c>
      <c r="D666" s="16" t="str">
        <f>[1]!s_ipo_listeddate(A666)</f>
        <v>2003-01-14</v>
      </c>
      <c r="E666" s="16" t="str">
        <f>[1]!lastradeday_s("000002","")</f>
        <v>2026-06-22</v>
      </c>
      <c r="F666" s="16" t="str">
        <f>[1]!s_info_industry_csrc2023(A666,"",3)</f>
        <v>批发业</v>
      </c>
      <c r="G666" s="16" t="str">
        <f>[1]!s_info_industry_csrc2023(A666,"",1)</f>
        <v>批发和零售业</v>
      </c>
      <c r="H666" s="16">
        <f>[1]!s_is(A666,83,"FY","YTD","20251231",1,"",100000000)</f>
        <v>3.2823872225000001</v>
      </c>
      <c r="I666" s="16">
        <f>[1]!s_is(A666,83,"FY","YTD","20241231",1,"",100000000)</f>
        <v>3.4046796789999996</v>
      </c>
      <c r="J666" s="16">
        <f t="shared" si="30"/>
        <v>-3.591893159708881E-2</v>
      </c>
      <c r="K666" s="16">
        <f>[1]!s_is(A666,61,"FY","YTD","20251231",1,"",100000000)</f>
        <v>-0.87621043219999994</v>
      </c>
      <c r="L666" s="16">
        <f>[1]!s_is(A666,61,"FY","YTD","20241231",1,"",100000000)</f>
        <v>-0.93850240739999991</v>
      </c>
      <c r="M666" s="16">
        <f t="shared" si="31"/>
        <v>6.6373804381143639E-2</v>
      </c>
      <c r="N666" s="16">
        <f>[1]!s_fa_roe(A666,"20251231")</f>
        <v>-11.976900000000001</v>
      </c>
      <c r="O666" s="16">
        <f>[1]!s_stmnote_rdexp(A666,"20251231",1,10000)</f>
        <v>739.97358700000007</v>
      </c>
      <c r="P666" s="20">
        <f t="shared" si="32"/>
        <v>2.2543762720243773E-2</v>
      </c>
      <c r="Q666" s="16">
        <f>[1]!s_margin_tradingbalance(A666,"",10000)</f>
        <v>0</v>
      </c>
      <c r="R666" s="16">
        <f>[1]!s_margin_seclendingbalance(A666,"",10000)</f>
        <v>0</v>
      </c>
      <c r="S666" s="17">
        <f>[1]!s_val_ev(A666,"",100000000)</f>
        <v>31.0849620364</v>
      </c>
      <c r="T666" s="17">
        <f>[1]!share_freesharesmv(A666,"",100000000)</f>
        <v>29.1089081364</v>
      </c>
      <c r="U666" s="17">
        <f>[1]!s_dq_amount_btin(A666,E666,100000000)</f>
        <v>0.93638284000000005</v>
      </c>
      <c r="V666" s="17">
        <f>[1]!s_dq_turn(A666,E666)</f>
        <v>3.0514403681409545</v>
      </c>
      <c r="W666" s="2">
        <f>[1]!s_pq_amount(A666,"20260101","",100000000)</f>
        <v>127.51106511</v>
      </c>
      <c r="X666" s="2">
        <f>[1]!s_pq_avgamount(A666,"20260101","",100000000)</f>
        <v>1.159191501</v>
      </c>
      <c r="Y666" s="17">
        <f>[1]!s_ipo_dilutedpe(A666)</f>
        <v>18.079999999999998</v>
      </c>
      <c r="Z666" s="12">
        <f>[1]!s_ipo_collection_total(A666,100000000)</f>
        <v>3.0105</v>
      </c>
      <c r="AA666" s="2">
        <f>[1]!s_val_pe_ttm(A666,E666)</f>
        <v>-31.617656707763672</v>
      </c>
      <c r="AB666" s="5">
        <f>[1]!s_info_zjtxornot1(A666,"")</f>
        <v>0</v>
      </c>
      <c r="AC666" s="22" t="str">
        <f>[1]!s_info_nature1(A666,"")</f>
        <v>公众企业</v>
      </c>
      <c r="AD666" s="6" t="str">
        <f>[1]!s_info_city(A666)</f>
        <v>北海市</v>
      </c>
      <c r="AE666" s="6" t="str">
        <f>[1]!s_info_province(A666)</f>
        <v>广西壮族自治区</v>
      </c>
      <c r="AF666">
        <v>109.119254</v>
      </c>
      <c r="AG666">
        <v>21.473343</v>
      </c>
    </row>
    <row r="667" spans="1:33" x14ac:dyDescent="0.3">
      <c r="A667" s="12" t="s">
        <v>46</v>
      </c>
      <c r="B667" s="12" t="s">
        <v>47</v>
      </c>
      <c r="C667" s="16" t="str">
        <f>[1]!s_info_mkt(A667)</f>
        <v>北证</v>
      </c>
      <c r="D667" s="16" t="str">
        <f>[1]!s_ipo_listeddate(A667)</f>
        <v>2023-02-21</v>
      </c>
      <c r="E667" s="16" t="str">
        <f>[1]!lastradeday_s("000002","")</f>
        <v>2026-06-22</v>
      </c>
      <c r="F667" s="16" t="str">
        <f>[1]!s_info_industry_csrc2023(A667,"",3)</f>
        <v>食品制造业</v>
      </c>
      <c r="G667" s="16" t="str">
        <f>[1]!s_info_industry_csrc2023(A667,"",1)</f>
        <v>制造业</v>
      </c>
      <c r="H667" s="16">
        <f>[1]!s_is(A667,83,"FY","YTD","20251231",1,"",100000000)</f>
        <v>7.3928729795000008</v>
      </c>
      <c r="I667" s="16">
        <f>[1]!s_is(A667,83,"FY","YTD","20241231",1,"",100000000)</f>
        <v>6.165196740599999</v>
      </c>
      <c r="J667" s="16">
        <f t="shared" si="30"/>
        <v>0.19913009925787439</v>
      </c>
      <c r="K667" s="16">
        <f>[1]!s_is(A667,61,"FY","YTD","20251231",1,"",100000000)</f>
        <v>0.66724607889999998</v>
      </c>
      <c r="L667" s="16">
        <f>[1]!s_is(A667,61,"FY","YTD","20241231",1,"",100000000)</f>
        <v>0.8671656459</v>
      </c>
      <c r="M667" s="16">
        <f t="shared" si="31"/>
        <v>-0.23054368902323236</v>
      </c>
      <c r="N667" s="16">
        <f>[1]!s_fa_roe(A667,"20251231")</f>
        <v>10.363200000000001</v>
      </c>
      <c r="O667" s="16">
        <f>[1]!s_stmnote_rdexp(A667,"20251231",1,10000)</f>
        <v>2766.5768819999998</v>
      </c>
      <c r="P667" s="20">
        <f t="shared" si="32"/>
        <v>3.7422215824234419E-2</v>
      </c>
      <c r="Q667" s="16">
        <f>[1]!s_margin_tradingbalance(A667,"",10000)</f>
        <v>1870.8115</v>
      </c>
      <c r="R667" s="16">
        <f>[1]!s_margin_seclendingbalance(A667,"",10000)</f>
        <v>0</v>
      </c>
      <c r="S667" s="17">
        <f>[1]!s_val_ev(A667,"",100000000)</f>
        <v>19.911980998000001</v>
      </c>
      <c r="T667" s="17">
        <f>[1]!share_freesharesmv(A667,"",100000000)</f>
        <v>7.355478198000001</v>
      </c>
      <c r="U667" s="17">
        <f>[1]!s_dq_amount_btin(A667,E667,100000000)</f>
        <v>0.55462127999999999</v>
      </c>
      <c r="V667" s="17">
        <f>[1]!s_dq_turn(A667,E667)</f>
        <v>4.2181652299206682</v>
      </c>
      <c r="W667" s="2">
        <f>[1]!s_pq_amount(A667,"20260101","",100000000)</f>
        <v>56.856925680000003</v>
      </c>
      <c r="X667" s="2">
        <f>[1]!s_pq_avgamount(A667,"20260101","",100000000)</f>
        <v>0.51688114254545459</v>
      </c>
      <c r="Y667" s="17">
        <f>[1]!s_ipo_dilutedpe(A667)</f>
        <v>16.43</v>
      </c>
      <c r="Z667" s="12">
        <f>[1]!s_ipo_collection_total(A667,100000000)</f>
        <v>1.766745</v>
      </c>
      <c r="AA667" s="2">
        <f>[1]!s_val_pe_ttm(A667,E667)</f>
        <v>35.783954620361328</v>
      </c>
      <c r="AB667" s="5">
        <f>[1]!s_info_zjtxornot1(A667,"")</f>
        <v>0</v>
      </c>
      <c r="AC667" s="22" t="str">
        <f>[1]!s_info_nature1(A667,"")</f>
        <v>民营企业</v>
      </c>
      <c r="AD667" s="6" t="str">
        <f>[1]!s_info_city(A667)</f>
        <v>宜昌市</v>
      </c>
      <c r="AE667" s="6" t="str">
        <f>[1]!s_info_province(A667)</f>
        <v>湖北省</v>
      </c>
      <c r="AF667">
        <v>111.290843</v>
      </c>
      <c r="AG667">
        <v>30.702635999999998</v>
      </c>
    </row>
    <row r="668" spans="1:33" x14ac:dyDescent="0.3">
      <c r="A668" s="12" t="s">
        <v>1943</v>
      </c>
      <c r="B668" s="12" t="s">
        <v>1944</v>
      </c>
      <c r="C668" s="16" t="str">
        <f>[1]!s_info_mkt(A668)</f>
        <v>主板</v>
      </c>
      <c r="D668" s="16" t="str">
        <f>[1]!s_ipo_listeddate(A668)</f>
        <v>2017-08-29</v>
      </c>
      <c r="E668" s="16" t="str">
        <f>[1]!lastradeday_s("000002","")</f>
        <v>2026-06-22</v>
      </c>
      <c r="F668" s="16" t="str">
        <f>[1]!s_info_industry_csrc2023(A668,"",3)</f>
        <v>通用设备制造业</v>
      </c>
      <c r="G668" s="16" t="str">
        <f>[1]!s_info_industry_csrc2023(A668,"",1)</f>
        <v>制造业</v>
      </c>
      <c r="H668" s="16">
        <f>[1]!s_is(A668,83,"FY","YTD","20251231",1,"",100000000)</f>
        <v>10.408923378500001</v>
      </c>
      <c r="I668" s="16">
        <f>[1]!s_is(A668,83,"FY","YTD","20241231",1,"",100000000)</f>
        <v>9.7634298908999995</v>
      </c>
      <c r="J668" s="16">
        <f t="shared" si="30"/>
        <v>6.6113394044200913E-2</v>
      </c>
      <c r="K668" s="16">
        <f>[1]!s_is(A668,61,"FY","YTD","20251231",1,"",100000000)</f>
        <v>0.62705997340000008</v>
      </c>
      <c r="L668" s="16">
        <f>[1]!s_is(A668,61,"FY","YTD","20241231",1,"",100000000)</f>
        <v>0.72550353379999999</v>
      </c>
      <c r="M668" s="16">
        <f t="shared" si="31"/>
        <v>-0.13568998056339984</v>
      </c>
      <c r="N668" s="16">
        <f>[1]!s_fa_roe(A668,"20251231")</f>
        <v>5.2782999999999998</v>
      </c>
      <c r="O668" s="16">
        <f>[1]!s_stmnote_rdexp(A668,"20251231",1,10000)</f>
        <v>6295.6492509999998</v>
      </c>
      <c r="P668" s="20">
        <f t="shared" si="32"/>
        <v>6.0483193333941587E-2</v>
      </c>
      <c r="Q668" s="16">
        <f>[1]!s_margin_tradingbalance(A668,"",10000)</f>
        <v>68891.900599999994</v>
      </c>
      <c r="R668" s="16">
        <f>[1]!s_margin_seclendingbalance(A668,"",10000)</f>
        <v>334.96100000000001</v>
      </c>
      <c r="S668" s="17">
        <f>[1]!s_val_ev(A668,"",100000000)</f>
        <v>156.569611189</v>
      </c>
      <c r="T668" s="17">
        <f>[1]!share_freesharesmv(A668,"",100000000)</f>
        <v>86.113292925899998</v>
      </c>
      <c r="U668" s="17">
        <f>[1]!s_dq_amount_btin(A668,E668,100000000)</f>
        <v>12.09204776</v>
      </c>
      <c r="V668" s="17">
        <f>[1]!s_dq_turn(A668,E668)</f>
        <v>7.7201515733528359</v>
      </c>
      <c r="W668" s="2">
        <f>[1]!s_pq_amount(A668,"20260101","",100000000)</f>
        <v>864.42298749999998</v>
      </c>
      <c r="X668" s="2">
        <f>[1]!s_pq_avgamount(A668,"20260101","",100000000)</f>
        <v>7.8583907954545449</v>
      </c>
      <c r="Y668" s="17">
        <f>[1]!s_ipo_dilutedpe(A668)</f>
        <v>22.99</v>
      </c>
      <c r="Z668" s="12">
        <f>[1]!s_ipo_collection_total(A668,100000000)</f>
        <v>2.35</v>
      </c>
      <c r="AA668" s="2">
        <f>[1]!s_val_pe_ttm(A668,E668)</f>
        <v>277.75442504882813</v>
      </c>
      <c r="AB668" s="5">
        <f>[1]!s_info_zjtxornot1(A668,"")</f>
        <v>0</v>
      </c>
      <c r="AC668" s="22" t="str">
        <f>[1]!s_info_nature1(A668,"")</f>
        <v>民营企业</v>
      </c>
      <c r="AD668" s="6" t="str">
        <f>[1]!s_info_city(A668)</f>
        <v>慈溪市</v>
      </c>
      <c r="AE668" s="6" t="str">
        <f>[1]!s_info_province(A668)</f>
        <v>浙江省</v>
      </c>
      <c r="AF668">
        <v>121.338408</v>
      </c>
      <c r="AG668">
        <v>30.189257000000001</v>
      </c>
    </row>
    <row r="669" spans="1:33" x14ac:dyDescent="0.3">
      <c r="A669" s="12" t="s">
        <v>1945</v>
      </c>
      <c r="B669" s="12" t="s">
        <v>1946</v>
      </c>
      <c r="C669" s="16" t="str">
        <f>[1]!s_info_mkt(A669)</f>
        <v>主板</v>
      </c>
      <c r="D669" s="16" t="str">
        <f>[1]!s_ipo_listeddate(A669)</f>
        <v>2014-09-26</v>
      </c>
      <c r="E669" s="16" t="str">
        <f>[1]!lastradeday_s("000002","")</f>
        <v>2026-06-22</v>
      </c>
      <c r="F669" s="16" t="str">
        <f>[1]!s_info_industry_csrc2023(A669,"",3)</f>
        <v>汽车制造业</v>
      </c>
      <c r="G669" s="16" t="str">
        <f>[1]!s_info_industry_csrc2023(A669,"",1)</f>
        <v>制造业</v>
      </c>
      <c r="H669" s="16">
        <f>[1]!s_is(A669,83,"FY","YTD","20251231",1,"",100000000)</f>
        <v>25.0345747816</v>
      </c>
      <c r="I669" s="16">
        <f>[1]!s_is(A669,83,"FY","YTD","20241231",1,"",100000000)</f>
        <v>22.130665602499999</v>
      </c>
      <c r="J669" s="16">
        <f t="shared" si="30"/>
        <v>0.13121653145271694</v>
      </c>
      <c r="K669" s="16">
        <f>[1]!s_is(A669,61,"FY","YTD","20251231",1,"",100000000)</f>
        <v>2.1776480724000002</v>
      </c>
      <c r="L669" s="16">
        <f>[1]!s_is(A669,61,"FY","YTD","20241231",1,"",100000000)</f>
        <v>2.7744407852999999</v>
      </c>
      <c r="M669" s="16">
        <f t="shared" si="31"/>
        <v>-0.21510378453994236</v>
      </c>
      <c r="N669" s="16">
        <f>[1]!s_fa_roe(A669,"20251231")</f>
        <v>6.0351999999999997</v>
      </c>
      <c r="O669" s="16">
        <f>[1]!s_stmnote_rdexp(A669,"20251231",1,10000)</f>
        <v>11951.30358</v>
      </c>
      <c r="P669" s="20">
        <f t="shared" si="32"/>
        <v>4.7739191435294558E-2</v>
      </c>
      <c r="Q669" s="16">
        <f>[1]!s_margin_tradingbalance(A669,"",10000)</f>
        <v>191214.6875</v>
      </c>
      <c r="R669" s="16">
        <f>[1]!s_margin_seclendingbalance(A669,"",10000)</f>
        <v>987.89</v>
      </c>
      <c r="S669" s="17">
        <f>[1]!s_val_ev(A669,"",100000000)</f>
        <v>363.10422613599997</v>
      </c>
      <c r="T669" s="17">
        <f>[1]!share_freesharesmv(A669,"",100000000)</f>
        <v>269.82466142999999</v>
      </c>
      <c r="U669" s="17">
        <f>[1]!s_dq_amount_btin(A669,E669,100000000)</f>
        <v>19.55205462</v>
      </c>
      <c r="V669" s="17">
        <f>[1]!s_dq_turn(A669,E669)</f>
        <v>5.3042490986558279</v>
      </c>
      <c r="W669" s="2">
        <f>[1]!s_pq_amount(A669,"20260101","",100000000)</f>
        <v>1499.81416539</v>
      </c>
      <c r="X669" s="2">
        <f>[1]!s_pq_avgamount(A669,"20260101","",100000000)</f>
        <v>13.634674230818181</v>
      </c>
      <c r="Y669" s="17">
        <f>[1]!s_ipo_dilutedpe(A669)</f>
        <v>19.239999999999998</v>
      </c>
      <c r="Z669" s="12">
        <f>[1]!s_ipo_collection_total(A669,100000000)</f>
        <v>4.2279999999999998</v>
      </c>
      <c r="AA669" s="2">
        <f>[1]!s_val_pe_ttm(A669,E669)</f>
        <v>253.84944152832031</v>
      </c>
      <c r="AB669" s="5">
        <f>[1]!s_info_zjtxornot1(A669,"")</f>
        <v>0</v>
      </c>
      <c r="AC669" s="22" t="str">
        <f>[1]!s_info_nature1(A669,"")</f>
        <v>民营企业</v>
      </c>
      <c r="AD669" s="6" t="str">
        <f>[1]!s_info_city(A669)</f>
        <v>厦门市</v>
      </c>
      <c r="AE669" s="6" t="str">
        <f>[1]!s_info_province(A669)</f>
        <v>福建省</v>
      </c>
      <c r="AF669">
        <v>118.11022</v>
      </c>
      <c r="AG669">
        <v>24.490473999999999</v>
      </c>
    </row>
    <row r="670" spans="1:33" x14ac:dyDescent="0.3">
      <c r="A670" s="12" t="s">
        <v>1947</v>
      </c>
      <c r="B670" s="12" t="s">
        <v>1948</v>
      </c>
      <c r="C670" s="16" t="str">
        <f>[1]!s_info_mkt(A670)</f>
        <v>主板</v>
      </c>
      <c r="D670" s="16" t="str">
        <f>[1]!s_ipo_listeddate(A670)</f>
        <v>2022-04-29</v>
      </c>
      <c r="E670" s="16" t="str">
        <f>[1]!lastradeday_s("000002","")</f>
        <v>2026-06-22</v>
      </c>
      <c r="F670" s="16" t="str">
        <f>[1]!s_info_industry_csrc2023(A670,"",3)</f>
        <v>商务服务业</v>
      </c>
      <c r="G670" s="16" t="str">
        <f>[1]!s_info_industry_csrc2023(A670,"",1)</f>
        <v>租赁和商务服务业</v>
      </c>
      <c r="H670" s="16">
        <f>[1]!s_is(A670,83,"FY","YTD","20251231",1,"",100000000)</f>
        <v>57.8557831408</v>
      </c>
      <c r="I670" s="16">
        <f>[1]!s_is(A670,83,"FY","YTD","20241231",1,"",100000000)</f>
        <v>38.9922105208</v>
      </c>
      <c r="J670" s="16">
        <f t="shared" si="30"/>
        <v>0.48377797431970215</v>
      </c>
      <c r="K670" s="16">
        <f>[1]!s_is(A670,61,"FY","YTD","20251231",1,"",100000000)</f>
        <v>1.068532764</v>
      </c>
      <c r="L670" s="16">
        <f>[1]!s_is(A670,61,"FY","YTD","20241231",1,"",100000000)</f>
        <v>0.87776342739999991</v>
      </c>
      <c r="M670" s="16">
        <f t="shared" si="31"/>
        <v>0.2173357087399653</v>
      </c>
      <c r="N670" s="16">
        <f>[1]!s_fa_roe(A670,"20251231")</f>
        <v>6.3169000000000004</v>
      </c>
      <c r="O670" s="16">
        <f>[1]!s_stmnote_rdexp(A670,"20251231",1,10000)</f>
        <v>664.09043099999997</v>
      </c>
      <c r="P670" s="20">
        <f t="shared" si="32"/>
        <v>1.1478375971229094E-3</v>
      </c>
      <c r="Q670" s="16">
        <f>[1]!s_margin_tradingbalance(A670,"",10000)</f>
        <v>0</v>
      </c>
      <c r="R670" s="16">
        <f>[1]!s_margin_seclendingbalance(A670,"",10000)</f>
        <v>0</v>
      </c>
      <c r="S670" s="17">
        <f>[1]!s_val_ev(A670,"",100000000)</f>
        <v>27.337165088800003</v>
      </c>
      <c r="T670" s="17">
        <f>[1]!share_freesharesmv(A670,"",100000000)</f>
        <v>15.611605088800001</v>
      </c>
      <c r="U670" s="17">
        <f>[1]!s_dq_amount_btin(A670,E670,100000000)</f>
        <v>0.68475965999999999</v>
      </c>
      <c r="V670" s="17">
        <f>[1]!s_dq_turn(A670,E670)</f>
        <v>3.2159839410219861</v>
      </c>
      <c r="W670" s="2">
        <f>[1]!s_pq_amount(A670,"20260101","",100000000)</f>
        <v>76.248237040000006</v>
      </c>
      <c r="X670" s="2">
        <f>[1]!s_pq_avgamount(A670,"20260101","",100000000)</f>
        <v>0.69316579127272726</v>
      </c>
      <c r="Y670" s="17">
        <f>[1]!s_ipo_dilutedpe(A670)</f>
        <v>19.88</v>
      </c>
      <c r="Z670" s="12">
        <f>[1]!s_ipo_collection_total(A670,100000000)</f>
        <v>7.9104619999999999</v>
      </c>
      <c r="AA670" s="2">
        <f>[1]!s_val_pe_ttm(A670,E670)</f>
        <v>26.295526504516602</v>
      </c>
      <c r="AB670" s="5">
        <f>[1]!s_info_zjtxornot1(A670,"")</f>
        <v>0</v>
      </c>
      <c r="AC670" s="22" t="str">
        <f>[1]!s_info_nature1(A670,"")</f>
        <v>民营企业</v>
      </c>
      <c r="AD670" s="6" t="str">
        <f>[1]!s_info_city(A670)</f>
        <v>宁波市</v>
      </c>
      <c r="AE670" s="6" t="str">
        <f>[1]!s_info_province(A670)</f>
        <v>浙江省</v>
      </c>
      <c r="AF670">
        <v>121.549792</v>
      </c>
      <c r="AG670">
        <v>29.868387999999999</v>
      </c>
    </row>
    <row r="671" spans="1:33" x14ac:dyDescent="0.3">
      <c r="A671" s="12" t="s">
        <v>1949</v>
      </c>
      <c r="B671" s="12" t="s">
        <v>1950</v>
      </c>
      <c r="C671" s="16" t="str">
        <f>[1]!s_info_mkt(A671)</f>
        <v>创业板</v>
      </c>
      <c r="D671" s="16" t="str">
        <f>[1]!s_ipo_listeddate(A671)</f>
        <v>2018-02-08</v>
      </c>
      <c r="E671" s="16" t="str">
        <f>[1]!lastradeday_s("000002","")</f>
        <v>2026-06-22</v>
      </c>
      <c r="F671" s="16" t="str">
        <f>[1]!s_info_industry_csrc2023(A671,"",3)</f>
        <v>化学原料和化学制品制造业</v>
      </c>
      <c r="G671" s="16" t="str">
        <f>[1]!s_info_industry_csrc2023(A671,"",1)</f>
        <v>制造业</v>
      </c>
      <c r="H671" s="16">
        <f>[1]!s_is(A671,83,"FY","YTD","20251231",1,"",100000000)</f>
        <v>49.772764571700002</v>
      </c>
      <c r="I671" s="16">
        <f>[1]!s_is(A671,83,"FY","YTD","20241231",1,"",100000000)</f>
        <v>42.372289333000005</v>
      </c>
      <c r="J671" s="16">
        <f t="shared" si="30"/>
        <v>0.17465365584899906</v>
      </c>
      <c r="K671" s="16">
        <f>[1]!s_is(A671,61,"FY","YTD","20251231",1,"",100000000)</f>
        <v>1.4834924543000001</v>
      </c>
      <c r="L671" s="16">
        <f>[1]!s_is(A671,61,"FY","YTD","20241231",1,"",100000000)</f>
        <v>1.0995451277999999</v>
      </c>
      <c r="M671" s="16">
        <f t="shared" si="31"/>
        <v>0.34918742013637272</v>
      </c>
      <c r="N671" s="16">
        <f>[1]!s_fa_roe(A671,"20251231")</f>
        <v>6.8569000000000004</v>
      </c>
      <c r="O671" s="16">
        <f>[1]!s_stmnote_rdexp(A671,"20251231",1,10000)</f>
        <v>11054.014421</v>
      </c>
      <c r="P671" s="20">
        <f t="shared" si="32"/>
        <v>2.2208962102308327E-2</v>
      </c>
      <c r="Q671" s="16">
        <f>[1]!s_margin_tradingbalance(A671,"",10000)</f>
        <v>35223.745499999997</v>
      </c>
      <c r="R671" s="16">
        <f>[1]!s_margin_seclendingbalance(A671,"",10000)</f>
        <v>45.272500000000001</v>
      </c>
      <c r="S671" s="17">
        <f>[1]!s_val_ev(A671,"",100000000)</f>
        <v>87.937839775400008</v>
      </c>
      <c r="T671" s="17">
        <f>[1]!share_freesharesmv(A671,"",100000000)</f>
        <v>47.329788754600003</v>
      </c>
      <c r="U671" s="17">
        <f>[1]!s_dq_amount_btin(A671,E671,100000000)</f>
        <v>3.5585360399999999</v>
      </c>
      <c r="V671" s="17">
        <f>[1]!s_dq_turn(A671,E671)</f>
        <v>4.3597431836363416</v>
      </c>
      <c r="W671" s="2">
        <f>[1]!s_pq_amount(A671,"20260101","",100000000)</f>
        <v>323.98470133000001</v>
      </c>
      <c r="X671" s="2">
        <f>[1]!s_pq_avgamount(A671,"20260101","",100000000)</f>
        <v>2.9453154666363637</v>
      </c>
      <c r="Y671" s="17">
        <f>[1]!s_ipo_dilutedpe(A671)</f>
        <v>22.99</v>
      </c>
      <c r="Z671" s="12">
        <f>[1]!s_ipo_collection_total(A671,100000000)</f>
        <v>8.4920000000000009</v>
      </c>
      <c r="AA671" s="2">
        <f>[1]!s_val_pe_ttm(A671,E671)</f>
        <v>62.288970947265625</v>
      </c>
      <c r="AB671" s="5">
        <f>[1]!s_info_zjtxornot1(A671,"")</f>
        <v>0</v>
      </c>
      <c r="AC671" s="22" t="str">
        <f>[1]!s_info_nature1(A671,"")</f>
        <v>民营企业</v>
      </c>
      <c r="AD671" s="6" t="str">
        <f>[1]!s_info_city(A671)</f>
        <v>长沙市</v>
      </c>
      <c r="AE671" s="6" t="str">
        <f>[1]!s_info_province(A671)</f>
        <v>湖南省</v>
      </c>
      <c r="AF671">
        <v>112.98227900000001</v>
      </c>
      <c r="AG671">
        <v>28.194089999999999</v>
      </c>
    </row>
    <row r="672" spans="1:33" x14ac:dyDescent="0.3">
      <c r="A672" s="12" t="s">
        <v>1951</v>
      </c>
      <c r="B672" s="12" t="s">
        <v>1952</v>
      </c>
      <c r="C672" s="16" t="str">
        <f>[1]!s_info_mkt(A672)</f>
        <v>主板</v>
      </c>
      <c r="D672" s="16" t="str">
        <f>[1]!s_ipo_listeddate(A672)</f>
        <v>2018-06-12</v>
      </c>
      <c r="E672" s="16" t="str">
        <f>[1]!lastradeday_s("000002","")</f>
        <v>2026-06-22</v>
      </c>
      <c r="F672" s="16" t="str">
        <f>[1]!s_info_industry_csrc2023(A672,"",3)</f>
        <v>通用设备制造业</v>
      </c>
      <c r="G672" s="16" t="str">
        <f>[1]!s_info_industry_csrc2023(A672,"",1)</f>
        <v>制造业</v>
      </c>
      <c r="H672" s="16">
        <f>[1]!s_is(A672,83,"FY","YTD","20251231",1,"",100000000)</f>
        <v>5.5058743709</v>
      </c>
      <c r="I672" s="16">
        <f>[1]!s_is(A672,83,"FY","YTD","20241231",1,"",100000000)</f>
        <v>5.8516464751999999</v>
      </c>
      <c r="J672" s="16">
        <f t="shared" si="30"/>
        <v>-5.9089711889709129E-2</v>
      </c>
      <c r="K672" s="16">
        <f>[1]!s_is(A672,61,"FY","YTD","20251231",1,"",100000000)</f>
        <v>-0.41560025659999994</v>
      </c>
      <c r="L672" s="16">
        <f>[1]!s_is(A672,61,"FY","YTD","20241231",1,"",100000000)</f>
        <v>-2.1812764629000001</v>
      </c>
      <c r="M672" s="16">
        <f t="shared" si="31"/>
        <v>0.80946924258859854</v>
      </c>
      <c r="N672" s="16">
        <f>[1]!s_fa_roe(A672,"20251231")</f>
        <v>-1.9268000000000001</v>
      </c>
      <c r="O672" s="16">
        <f>[1]!s_stmnote_rdexp(A672,"20251231",1,10000)</f>
        <v>9194.270407</v>
      </c>
      <c r="P672" s="20">
        <f t="shared" si="32"/>
        <v>0.16699019606393758</v>
      </c>
      <c r="Q672" s="16">
        <f>[1]!s_margin_tradingbalance(A672,"",10000)</f>
        <v>0</v>
      </c>
      <c r="R672" s="16">
        <f>[1]!s_margin_seclendingbalance(A672,"",10000)</f>
        <v>0</v>
      </c>
      <c r="S672" s="17">
        <f>[1]!s_val_ev(A672,"",100000000)</f>
        <v>57.877366271999996</v>
      </c>
      <c r="T672" s="17">
        <f>[1]!share_freesharesmv(A672,"",100000000)</f>
        <v>36.857024511999995</v>
      </c>
      <c r="U672" s="17">
        <f>[1]!s_dq_amount_btin(A672,E672,100000000)</f>
        <v>1.59276924</v>
      </c>
      <c r="V672" s="17">
        <f>[1]!s_dq_turn(A672,E672)</f>
        <v>2.8036453192670945</v>
      </c>
      <c r="W672" s="2">
        <f>[1]!s_pq_amount(A672,"20260101","",100000000)</f>
        <v>167.06821466</v>
      </c>
      <c r="X672" s="2">
        <f>[1]!s_pq_avgamount(A672,"20260101","",100000000)</f>
        <v>1.5188019514545457</v>
      </c>
      <c r="Y672" s="17">
        <f>[1]!s_ipo_dilutedpe(A672)</f>
        <v>19.5</v>
      </c>
      <c r="Z672" s="12">
        <f>[1]!s_ipo_collection_total(A672,100000000)</f>
        <v>6.0456279400000001</v>
      </c>
      <c r="AA672" s="2">
        <f>[1]!s_val_pe_ttm(A672,E672)</f>
        <v>-57.972652435302734</v>
      </c>
      <c r="AB672" s="5">
        <f>[1]!s_info_zjtxornot1(A672,"")</f>
        <v>0</v>
      </c>
      <c r="AC672" s="22" t="str">
        <f>[1]!s_info_nature1(A672,"")</f>
        <v>民营企业</v>
      </c>
      <c r="AD672" s="6" t="str">
        <f>[1]!s_info_city(A672)</f>
        <v>南京市</v>
      </c>
      <c r="AE672" s="6" t="str">
        <f>[1]!s_info_province(A672)</f>
        <v>江苏省</v>
      </c>
      <c r="AF672">
        <v>118.767413</v>
      </c>
      <c r="AG672">
        <v>32.041544000000002</v>
      </c>
    </row>
    <row r="673" spans="1:33" x14ac:dyDescent="0.3">
      <c r="A673" s="12" t="s">
        <v>1953</v>
      </c>
      <c r="B673" s="12" t="s">
        <v>1954</v>
      </c>
      <c r="C673" s="16" t="str">
        <f>[1]!s_info_mkt(A673)</f>
        <v>创业板</v>
      </c>
      <c r="D673" s="16" t="str">
        <f>[1]!s_ipo_listeddate(A673)</f>
        <v>2017-01-04</v>
      </c>
      <c r="E673" s="16" t="str">
        <f>[1]!lastradeday_s("000002","")</f>
        <v>2026-06-22</v>
      </c>
      <c r="F673" s="16" t="str">
        <f>[1]!s_info_industry_csrc2023(A673,"",3)</f>
        <v>化学原料和化学制品制造业</v>
      </c>
      <c r="G673" s="16" t="str">
        <f>[1]!s_info_industry_csrc2023(A673,"",1)</f>
        <v>制造业</v>
      </c>
      <c r="H673" s="16">
        <f>[1]!s_is(A673,83,"FY","YTD","20251231",1,"",100000000)</f>
        <v>16.6373778906</v>
      </c>
      <c r="I673" s="16">
        <f>[1]!s_is(A673,83,"FY","YTD","20241231",1,"",100000000)</f>
        <v>17.295930740599999</v>
      </c>
      <c r="J673" s="16">
        <f t="shared" si="30"/>
        <v>-3.8075594767162824E-2</v>
      </c>
      <c r="K673" s="16">
        <f>[1]!s_is(A673,61,"FY","YTD","20251231",1,"",100000000)</f>
        <v>-0.70421791319999993</v>
      </c>
      <c r="L673" s="16">
        <f>[1]!s_is(A673,61,"FY","YTD","20241231",1,"",100000000)</f>
        <v>0.3581122068</v>
      </c>
      <c r="M673" s="16">
        <f t="shared" si="31"/>
        <v>-2.9664727977097258</v>
      </c>
      <c r="N673" s="16">
        <f>[1]!s_fa_roe(A673,"20251231")</f>
        <v>-3.7513000000000001</v>
      </c>
      <c r="O673" s="16">
        <f>[1]!s_stmnote_rdexp(A673,"20251231",1,10000)</f>
        <v>6146.9103380000006</v>
      </c>
      <c r="P673" s="20">
        <f t="shared" si="32"/>
        <v>3.6946388898655487E-2</v>
      </c>
      <c r="Q673" s="16">
        <f>[1]!s_margin_tradingbalance(A673,"",10000)</f>
        <v>47378.628599999996</v>
      </c>
      <c r="R673" s="16">
        <f>[1]!s_margin_seclendingbalance(A673,"",10000)</f>
        <v>0</v>
      </c>
      <c r="S673" s="17">
        <f>[1]!s_val_ev(A673,"",100000000)</f>
        <v>117.99084140549999</v>
      </c>
      <c r="T673" s="17">
        <f>[1]!share_freesharesmv(A673,"",100000000)</f>
        <v>67.902070527899994</v>
      </c>
      <c r="U673" s="17">
        <f>[1]!s_dq_amount_btin(A673,E673,100000000)</f>
        <v>12.45822927</v>
      </c>
      <c r="V673" s="17">
        <f>[1]!s_dq_turn(A673,E673)</f>
        <v>14.477939648490159</v>
      </c>
      <c r="W673" s="2">
        <f>[1]!s_pq_amount(A673,"20260101","",100000000)</f>
        <v>354.32716227999998</v>
      </c>
      <c r="X673" s="2">
        <f>[1]!s_pq_avgamount(A673,"20260101","",100000000)</f>
        <v>3.2211560207272725</v>
      </c>
      <c r="Y673" s="17">
        <f>[1]!s_ipo_dilutedpe(A673)</f>
        <v>22.99</v>
      </c>
      <c r="Z673" s="12">
        <f>[1]!s_ipo_collection_total(A673,100000000)</f>
        <v>2.2320000000000002</v>
      </c>
      <c r="AA673" s="2">
        <f>[1]!s_val_pe_ttm(A673,E673)</f>
        <v>-150.49873352050781</v>
      </c>
      <c r="AB673" s="5">
        <f>[1]!s_info_zjtxornot1(A673,"")</f>
        <v>1</v>
      </c>
      <c r="AC673" s="22" t="str">
        <f>[1]!s_info_nature1(A673,"")</f>
        <v>民营企业</v>
      </c>
      <c r="AD673" s="6" t="str">
        <f>[1]!s_info_city(A673)</f>
        <v>汕头市</v>
      </c>
      <c r="AE673" s="6" t="str">
        <f>[1]!s_info_province(A673)</f>
        <v>广东省</v>
      </c>
      <c r="AF673">
        <v>116.70846299999999</v>
      </c>
      <c r="AG673">
        <v>23.371020000000001</v>
      </c>
    </row>
    <row r="674" spans="1:33" x14ac:dyDescent="0.3">
      <c r="A674" s="12" t="s">
        <v>1955</v>
      </c>
      <c r="B674" s="12" t="s">
        <v>1956</v>
      </c>
      <c r="C674" s="16" t="str">
        <f>[1]!s_info_mkt(A674)</f>
        <v>创业板</v>
      </c>
      <c r="D674" s="16" t="str">
        <f>[1]!s_ipo_listeddate(A674)</f>
        <v>2021-09-01</v>
      </c>
      <c r="E674" s="16" t="str">
        <f>[1]!lastradeday_s("000002","")</f>
        <v>2026-06-22</v>
      </c>
      <c r="F674" s="16" t="str">
        <f>[1]!s_info_industry_csrc2023(A674,"",3)</f>
        <v>专用设备制造业</v>
      </c>
      <c r="G674" s="16" t="str">
        <f>[1]!s_info_industry_csrc2023(A674,"",1)</f>
        <v>制造业</v>
      </c>
      <c r="H674" s="16">
        <f>[1]!s_is(A674,83,"FY","YTD","20251231",1,"",100000000)</f>
        <v>6.6150273673999997</v>
      </c>
      <c r="I674" s="16">
        <f>[1]!s_is(A674,83,"FY","YTD","20241231",1,"",100000000)</f>
        <v>6.1638278738999999</v>
      </c>
      <c r="J674" s="16">
        <f t="shared" si="30"/>
        <v>7.3201183214500753E-2</v>
      </c>
      <c r="K674" s="16">
        <f>[1]!s_is(A674,61,"FY","YTD","20251231",1,"",100000000)</f>
        <v>0.16620652630000002</v>
      </c>
      <c r="L674" s="16">
        <f>[1]!s_is(A674,61,"FY","YTD","20241231",1,"",100000000)</f>
        <v>0.48357399020000003</v>
      </c>
      <c r="M674" s="16">
        <f t="shared" si="31"/>
        <v>-0.65629556248205345</v>
      </c>
      <c r="N674" s="16">
        <f>[1]!s_fa_roe(A674,"20251231")</f>
        <v>2.3469000000000002</v>
      </c>
      <c r="O674" s="16">
        <f>[1]!s_stmnote_rdexp(A674,"20251231",1,10000)</f>
        <v>3449.0761990000001</v>
      </c>
      <c r="P674" s="20">
        <f t="shared" si="32"/>
        <v>5.2140014053420933E-2</v>
      </c>
      <c r="Q674" s="16">
        <f>[1]!s_margin_tradingbalance(A674,"",10000)</f>
        <v>24342.842499999999</v>
      </c>
      <c r="R674" s="16">
        <f>[1]!s_margin_seclendingbalance(A674,"",10000)</f>
        <v>0</v>
      </c>
      <c r="S674" s="17">
        <f>[1]!s_val_ev(A674,"",100000000)</f>
        <v>55.747923495900004</v>
      </c>
      <c r="T674" s="17">
        <f>[1]!share_freesharesmv(A674,"",100000000)</f>
        <v>21.518581651200005</v>
      </c>
      <c r="U674" s="17">
        <f>[1]!s_dq_amount_btin(A674,E674,100000000)</f>
        <v>1.2339143299999999</v>
      </c>
      <c r="V674" s="17">
        <f>[1]!s_dq_turn(A674,E674)</f>
        <v>2.4265944487108739</v>
      </c>
      <c r="W674" s="2">
        <f>[1]!s_pq_amount(A674,"20260101","",100000000)</f>
        <v>233.21982613</v>
      </c>
      <c r="X674" s="2">
        <f>[1]!s_pq_avgamount(A674,"20260101","",100000000)</f>
        <v>2.1201802375454544</v>
      </c>
      <c r="Y674" s="17">
        <f>[1]!s_ipo_dilutedpe(A674)</f>
        <v>15.84</v>
      </c>
      <c r="Z674" s="12">
        <f>[1]!s_ipo_collection_total(A674,100000000)</f>
        <v>2.4262280000000001</v>
      </c>
      <c r="AA674" s="2">
        <f>[1]!s_val_pe_ttm(A674,E674)</f>
        <v>264.84197998046875</v>
      </c>
      <c r="AB674" s="5">
        <f>[1]!s_info_zjtxornot1(A674,"")</f>
        <v>0</v>
      </c>
      <c r="AC674" s="22" t="str">
        <f>[1]!s_info_nature1(A674,"")</f>
        <v>民营企业</v>
      </c>
      <c r="AD674" s="6" t="str">
        <f>[1]!s_info_city(A674)</f>
        <v>绍兴市</v>
      </c>
      <c r="AE674" s="6" t="str">
        <f>[1]!s_info_province(A674)</f>
        <v>浙江省</v>
      </c>
      <c r="AF674">
        <v>120.582112</v>
      </c>
      <c r="AG674">
        <v>29.997116999999999</v>
      </c>
    </row>
    <row r="675" spans="1:33" x14ac:dyDescent="0.3">
      <c r="A675" s="12" t="s">
        <v>1957</v>
      </c>
      <c r="B675" s="12" t="s">
        <v>1958</v>
      </c>
      <c r="C675" s="16" t="str">
        <f>[1]!s_info_mkt(A675)</f>
        <v>主板</v>
      </c>
      <c r="D675" s="16" t="str">
        <f>[1]!s_ipo_listeddate(A675)</f>
        <v>2008-02-01</v>
      </c>
      <c r="E675" s="16" t="str">
        <f>[1]!lastradeday_s("000002","")</f>
        <v>2026-06-22</v>
      </c>
      <c r="F675" s="16" t="str">
        <f>[1]!s_info_industry_csrc2023(A675,"",3)</f>
        <v>化学原料和化学制品制造业</v>
      </c>
      <c r="G675" s="16" t="str">
        <f>[1]!s_info_industry_csrc2023(A675,"",1)</f>
        <v>制造业</v>
      </c>
      <c r="H675" s="16">
        <f>[1]!s_is(A675,83,"FY","YTD","20251231",1,"",100000000)</f>
        <v>4.7293509426</v>
      </c>
      <c r="I675" s="16">
        <f>[1]!s_is(A675,83,"FY","YTD","20241231",1,"",100000000)</f>
        <v>3.4753619912000002</v>
      </c>
      <c r="J675" s="16">
        <f t="shared" si="30"/>
        <v>0.36082254296825433</v>
      </c>
      <c r="K675" s="16">
        <f>[1]!s_is(A675,61,"FY","YTD","20251231",1,"",100000000)</f>
        <v>-0.14779320880000002</v>
      </c>
      <c r="L675" s="16">
        <f>[1]!s_is(A675,61,"FY","YTD","20241231",1,"",100000000)</f>
        <v>-0.39042575829999998</v>
      </c>
      <c r="M675" s="16">
        <f t="shared" si="31"/>
        <v>0.62145630594783419</v>
      </c>
      <c r="N675" s="16">
        <f>[1]!s_fa_roe(A675,"20251231")</f>
        <v>-41.881100000000004</v>
      </c>
      <c r="O675" s="16">
        <f>[1]!s_stmnote_rdexp(A675,"20251231",1,10000)</f>
        <v>772.555252</v>
      </c>
      <c r="P675" s="20">
        <f t="shared" si="32"/>
        <v>1.6335333566412841E-2</v>
      </c>
      <c r="Q675" s="16">
        <f>[1]!s_margin_tradingbalance(A675,"",10000)</f>
        <v>0</v>
      </c>
      <c r="R675" s="16">
        <f>[1]!s_margin_seclendingbalance(A675,"",10000)</f>
        <v>0</v>
      </c>
      <c r="S675" s="17">
        <f>[1]!s_val_ev(A675,"",100000000)</f>
        <v>15.958356245099999</v>
      </c>
      <c r="T675" s="17">
        <f>[1]!share_freesharesmv(A675,"",100000000)</f>
        <v>10.047871328400001</v>
      </c>
      <c r="U675" s="17">
        <f>[1]!s_dq_amount_btin(A675,E675,100000000)</f>
        <v>0.25414513999999999</v>
      </c>
      <c r="V675" s="17">
        <f>[1]!s_dq_turn(A675,E675)</f>
        <v>1.5806697928394275</v>
      </c>
      <c r="W675" s="2">
        <f>[1]!s_pq_amount(A675,"20260101","",100000000)</f>
        <v>31.667484099999999</v>
      </c>
      <c r="X675" s="2">
        <f>[1]!s_pq_avgamount(A675,"20260101","",100000000)</f>
        <v>0.28788621909090911</v>
      </c>
      <c r="Y675" s="17">
        <f>[1]!s_ipo_dilutedpe(A675)</f>
        <v>29.97</v>
      </c>
      <c r="Z675" s="12">
        <f>[1]!s_ipo_collection_total(A675,100000000)</f>
        <v>6.3989000000000003</v>
      </c>
      <c r="AA675" s="2">
        <f>[1]!s_val_pe_ttm(A675,E675)</f>
        <v>-166.53875732421875</v>
      </c>
      <c r="AB675" s="5">
        <f>[1]!s_info_zjtxornot1(A675,"")</f>
        <v>0</v>
      </c>
      <c r="AC675" s="22" t="str">
        <f>[1]!s_info_nature1(A675,"")</f>
        <v>民营企业</v>
      </c>
      <c r="AD675" s="6" t="str">
        <f>[1]!s_info_city(A675)</f>
        <v>上海市</v>
      </c>
      <c r="AE675" s="6" t="str">
        <f>[1]!s_info_province(A675)</f>
        <v>上海</v>
      </c>
      <c r="AF675">
        <v>121.472644</v>
      </c>
      <c r="AG675">
        <v>31.231705999999999</v>
      </c>
    </row>
    <row r="676" spans="1:33" x14ac:dyDescent="0.3">
      <c r="A676" s="12" t="s">
        <v>1959</v>
      </c>
      <c r="B676" s="12" t="s">
        <v>1960</v>
      </c>
      <c r="C676" s="16" t="str">
        <f>[1]!s_info_mkt(A676)</f>
        <v>科创板</v>
      </c>
      <c r="D676" s="16" t="str">
        <f>[1]!s_ipo_listeddate(A676)</f>
        <v>2022-08-18</v>
      </c>
      <c r="E676" s="16" t="str">
        <f>[1]!lastradeday_s("000002","")</f>
        <v>2026-06-22</v>
      </c>
      <c r="F676" s="16" t="str">
        <f>[1]!s_info_industry_csrc2023(A676,"",3)</f>
        <v>软件和信息技术服务业</v>
      </c>
      <c r="G676" s="16" t="str">
        <f>[1]!s_info_industry_csrc2023(A676,"",1)</f>
        <v>信息传输、软件和信息技术服务业</v>
      </c>
      <c r="H676" s="16">
        <f>[1]!s_is(A676,83,"FY","YTD","20251231",1,"",100000000)</f>
        <v>3.8767000332000001</v>
      </c>
      <c r="I676" s="16">
        <f>[1]!s_is(A676,83,"FY","YTD","20241231",1,"",100000000)</f>
        <v>4.4227811554000001</v>
      </c>
      <c r="J676" s="16">
        <f t="shared" si="30"/>
        <v>-0.12347007527904963</v>
      </c>
      <c r="K676" s="16">
        <f>[1]!s_is(A676,61,"FY","YTD","20251231",1,"",100000000)</f>
        <v>-3.33566483E-2</v>
      </c>
      <c r="L676" s="16">
        <f>[1]!s_is(A676,61,"FY","YTD","20241231",1,"",100000000)</f>
        <v>0.36120132560000001</v>
      </c>
      <c r="M676" s="16">
        <f t="shared" si="31"/>
        <v>-1.0923491857195997</v>
      </c>
      <c r="N676" s="16">
        <f>[1]!s_fa_roe(A676,"20251231")</f>
        <v>-0.32219999999999999</v>
      </c>
      <c r="O676" s="16">
        <f>[1]!s_stmnote_rdexp(A676,"20251231",1,10000)</f>
        <v>12528.761569</v>
      </c>
      <c r="P676" s="20">
        <f t="shared" si="32"/>
        <v>0.32318109375767728</v>
      </c>
      <c r="Q676" s="16">
        <f>[1]!s_margin_tradingbalance(A676,"",10000)</f>
        <v>19136.758300000001</v>
      </c>
      <c r="R676" s="16">
        <f>[1]!s_margin_seclendingbalance(A676,"",10000)</f>
        <v>0</v>
      </c>
      <c r="S676" s="17">
        <f>[1]!s_val_ev(A676,"",100000000)</f>
        <v>32.430274764800004</v>
      </c>
      <c r="T676" s="17">
        <f>[1]!share_freesharesmv(A676,"",100000000)</f>
        <v>21.623527628800002</v>
      </c>
      <c r="U676" s="17">
        <f>[1]!s_dq_amount_btin(A676,E676,100000000)</f>
        <v>0.65133439999999998</v>
      </c>
      <c r="V676" s="17">
        <f>[1]!s_dq_turn(A676,E676)</f>
        <v>2.0252199180035237</v>
      </c>
      <c r="W676" s="2">
        <f>[1]!s_pq_amount(A676,"20260101","",100000000)</f>
        <v>219.39893025000001</v>
      </c>
      <c r="X676" s="2">
        <f>[1]!s_pq_avgamount(A676,"20260101","",100000000)</f>
        <v>1.9945357295454547</v>
      </c>
      <c r="Y676" s="17">
        <f>[1]!s_ipo_dilutedpe(A676)</f>
        <v>48.67</v>
      </c>
      <c r="Z676" s="12">
        <f>[1]!s_ipo_collection_total(A676,100000000)</f>
        <v>6.5058720552000002</v>
      </c>
      <c r="AA676" s="2">
        <f>[1]!s_val_pe_ttm(A676,E676)</f>
        <v>-138.02751159667969</v>
      </c>
      <c r="AB676" s="5">
        <f>[1]!s_info_zjtxornot1(A676,"")</f>
        <v>0</v>
      </c>
      <c r="AC676" s="22" t="str">
        <f>[1]!s_info_nature1(A676,"")</f>
        <v>民营企业</v>
      </c>
      <c r="AD676" s="6" t="str">
        <f>[1]!s_info_city(A676)</f>
        <v>北京市</v>
      </c>
      <c r="AE676" s="6" t="str">
        <f>[1]!s_info_province(A676)</f>
        <v>北京</v>
      </c>
      <c r="AF676">
        <v>116.40528500000001</v>
      </c>
      <c r="AG676">
        <v>39.904989</v>
      </c>
    </row>
    <row r="677" spans="1:33" x14ac:dyDescent="0.3">
      <c r="A677" s="12" t="s">
        <v>1961</v>
      </c>
      <c r="B677" s="12" t="s">
        <v>1962</v>
      </c>
      <c r="C677" s="16" t="str">
        <f>[1]!s_info_mkt(A677)</f>
        <v>创业板</v>
      </c>
      <c r="D677" s="16" t="str">
        <f>[1]!s_ipo_listeddate(A677)</f>
        <v>2024-12-11</v>
      </c>
      <c r="E677" s="16" t="str">
        <f>[1]!lastradeday_s("000002","")</f>
        <v>2026-06-22</v>
      </c>
      <c r="F677" s="16" t="str">
        <f>[1]!s_info_industry_csrc2023(A677,"",3)</f>
        <v>化学原料和化学制品制造业</v>
      </c>
      <c r="G677" s="16" t="str">
        <f>[1]!s_info_industry_csrc2023(A677,"",1)</f>
        <v>制造业</v>
      </c>
      <c r="H677" s="16">
        <f>[1]!s_is(A677,83,"FY","YTD","20251231",1,"",100000000)</f>
        <v>14.646744742699999</v>
      </c>
      <c r="I677" s="16">
        <f>[1]!s_is(A677,83,"FY","YTD","20241231",1,"",100000000)</f>
        <v>13.2787789531</v>
      </c>
      <c r="J677" s="16">
        <f t="shared" si="30"/>
        <v>0.10301894431947312</v>
      </c>
      <c r="K677" s="16">
        <f>[1]!s_is(A677,61,"FY","YTD","20251231",1,"",100000000)</f>
        <v>1.7229445609</v>
      </c>
      <c r="L677" s="16">
        <f>[1]!s_is(A677,61,"FY","YTD","20241231",1,"",100000000)</f>
        <v>2.1312578663999999</v>
      </c>
      <c r="M677" s="16">
        <f t="shared" si="31"/>
        <v>-0.19158324852998648</v>
      </c>
      <c r="N677" s="16">
        <f>[1]!s_fa_roe(A677,"20251231")</f>
        <v>10.199</v>
      </c>
      <c r="O677" s="16">
        <f>[1]!s_stmnote_rdexp(A677,"20251231",1,10000)</f>
        <v>5268.0650270000006</v>
      </c>
      <c r="P677" s="20">
        <f t="shared" si="32"/>
        <v>3.5967480280050805E-2</v>
      </c>
      <c r="Q677" s="16">
        <f>[1]!s_margin_tradingbalance(A677,"",10000)</f>
        <v>25739.625599999999</v>
      </c>
      <c r="R677" s="16">
        <f>[1]!s_margin_seclendingbalance(A677,"",10000)</f>
        <v>0</v>
      </c>
      <c r="S677" s="17">
        <f>[1]!s_val_ev(A677,"",100000000)</f>
        <v>104.4650516</v>
      </c>
      <c r="T677" s="17">
        <f>[1]!share_freesharesmv(A677,"",100000000)</f>
        <v>34.219298720600001</v>
      </c>
      <c r="U677" s="17">
        <f>[1]!s_dq_amount_btin(A677,E677,100000000)</f>
        <v>4.9237866099999996</v>
      </c>
      <c r="V677" s="17">
        <f>[1]!s_dq_turn(A677,E677)</f>
        <v>12.042068395405499</v>
      </c>
      <c r="W677" s="2">
        <f>[1]!s_pq_amount(A677,"20260101","",100000000)</f>
        <v>188.49753615</v>
      </c>
      <c r="X677" s="2">
        <f>[1]!s_pq_avgamount(A677,"20260101","",100000000)</f>
        <v>1.713613965</v>
      </c>
      <c r="Y677" s="17">
        <f>[1]!s_ipo_dilutedpe(A677)</f>
        <v>15.86</v>
      </c>
      <c r="Z677" s="12">
        <f>[1]!s_ipo_collection_total(A677,100000000)</f>
        <v>7.1343199999999998</v>
      </c>
      <c r="AA677" s="2">
        <f>[1]!s_val_pe_ttm(A677,E677)</f>
        <v>59.950103759765625</v>
      </c>
      <c r="AB677" s="5">
        <f>[1]!s_info_zjtxornot1(A677,"")</f>
        <v>1</v>
      </c>
      <c r="AC677" s="22" t="str">
        <f>[1]!s_info_nature1(A677,"")</f>
        <v>民营企业</v>
      </c>
      <c r="AD677" s="6" t="str">
        <f>[1]!s_info_city(A677)</f>
        <v>寿光市</v>
      </c>
      <c r="AE677" s="6" t="str">
        <f>[1]!s_info_province(A677)</f>
        <v>山东省</v>
      </c>
      <c r="AF677">
        <v>118.85253400000001</v>
      </c>
      <c r="AG677">
        <v>37.029891999999997</v>
      </c>
    </row>
    <row r="678" spans="1:33" x14ac:dyDescent="0.3">
      <c r="A678" s="12" t="s">
        <v>1963</v>
      </c>
      <c r="B678" s="12" t="s">
        <v>1964</v>
      </c>
      <c r="C678" s="16" t="str">
        <f>[1]!s_info_mkt(A678)</f>
        <v>创业板</v>
      </c>
      <c r="D678" s="16" t="str">
        <f>[1]!s_ipo_listeddate(A678)</f>
        <v>2022-08-18</v>
      </c>
      <c r="E678" s="16" t="str">
        <f>[1]!lastradeday_s("000002","")</f>
        <v>2026-06-22</v>
      </c>
      <c r="F678" s="16" t="str">
        <f>[1]!s_info_industry_csrc2023(A678,"",3)</f>
        <v>计算机、通信和其他电子设备制造业</v>
      </c>
      <c r="G678" s="16" t="str">
        <f>[1]!s_info_industry_csrc2023(A678,"",1)</f>
        <v>制造业</v>
      </c>
      <c r="H678" s="16">
        <f>[1]!s_is(A678,83,"FY","YTD","20251231",1,"",100000000)</f>
        <v>32.768818362700003</v>
      </c>
      <c r="I678" s="16">
        <f>[1]!s_is(A678,83,"FY","YTD","20241231",1,"",100000000)</f>
        <v>23.465963240800001</v>
      </c>
      <c r="J678" s="16">
        <f t="shared" si="30"/>
        <v>0.39644036882002931</v>
      </c>
      <c r="K678" s="16">
        <f>[1]!s_is(A678,61,"FY","YTD","20251231",1,"",100000000)</f>
        <v>-0.96796008529999999</v>
      </c>
      <c r="L678" s="16">
        <f>[1]!s_is(A678,61,"FY","YTD","20241231",1,"",100000000)</f>
        <v>-2.1480825844</v>
      </c>
      <c r="M678" s="16">
        <f t="shared" si="31"/>
        <v>0.54938413805427799</v>
      </c>
      <c r="N678" s="16">
        <f>[1]!s_fa_roe(A678,"20251231")</f>
        <v>-9.8294999999999995</v>
      </c>
      <c r="O678" s="16">
        <f>[1]!s_stmnote_rdexp(A678,"20251231",1,10000)</f>
        <v>12433.960222</v>
      </c>
      <c r="P678" s="20">
        <f t="shared" si="32"/>
        <v>3.7944487605184117E-2</v>
      </c>
      <c r="Q678" s="16">
        <f>[1]!s_margin_tradingbalance(A678,"",10000)</f>
        <v>27911.797299999998</v>
      </c>
      <c r="R678" s="16">
        <f>[1]!s_margin_seclendingbalance(A678,"",10000)</f>
        <v>0</v>
      </c>
      <c r="S678" s="17">
        <f>[1]!s_val_ev(A678,"",100000000)</f>
        <v>74.145199500000004</v>
      </c>
      <c r="T678" s="17">
        <f>[1]!share_freesharesmv(A678,"",100000000)</f>
        <v>37.261637297900002</v>
      </c>
      <c r="U678" s="17">
        <f>[1]!s_dq_amount_btin(A678,E678,100000000)</f>
        <v>3.2863090700000002</v>
      </c>
      <c r="V678" s="17">
        <f>[1]!s_dq_turn(A678,E678)</f>
        <v>5.6108190377153502</v>
      </c>
      <c r="W678" s="2">
        <f>[1]!s_pq_amount(A678,"20260101","",100000000)</f>
        <v>221.24889128999999</v>
      </c>
      <c r="X678" s="2">
        <f>[1]!s_pq_avgamount(A678,"20260101","",100000000)</f>
        <v>2.0113535571818182</v>
      </c>
      <c r="Y678" s="17">
        <f>[1]!s_ipo_dilutedpe(A678)</f>
        <v>45.59</v>
      </c>
      <c r="Z678" s="12">
        <f>[1]!s_ipo_collection_total(A678,100000000)</f>
        <v>0</v>
      </c>
      <c r="AA678" s="2">
        <f>[1]!s_val_pe_ttm(A678,E678)</f>
        <v>-131.96804809570313</v>
      </c>
      <c r="AB678" s="5">
        <f>[1]!s_info_zjtxornot1(A678,"")</f>
        <v>1</v>
      </c>
      <c r="AC678" s="22" t="str">
        <f>[1]!s_info_nature1(A678,"")</f>
        <v>民营企业</v>
      </c>
      <c r="AD678" s="6" t="str">
        <f>[1]!s_info_city(A678)</f>
        <v>合肥市</v>
      </c>
      <c r="AE678" s="6" t="str">
        <f>[1]!s_info_province(A678)</f>
        <v>安徽省</v>
      </c>
      <c r="AF678">
        <v>117.28304199999999</v>
      </c>
      <c r="AG678">
        <v>31.861190000000001</v>
      </c>
    </row>
    <row r="679" spans="1:33" x14ac:dyDescent="0.3">
      <c r="A679" s="12" t="s">
        <v>1965</v>
      </c>
      <c r="B679" s="12" t="s">
        <v>1966</v>
      </c>
      <c r="C679" s="16" t="str">
        <f>[1]!s_info_mkt(A679)</f>
        <v>主板</v>
      </c>
      <c r="D679" s="16" t="str">
        <f>[1]!s_ipo_listeddate(A679)</f>
        <v>2014-12-29</v>
      </c>
      <c r="E679" s="16" t="str">
        <f>[1]!lastradeday_s("000002","")</f>
        <v>2026-06-22</v>
      </c>
      <c r="F679" s="16" t="str">
        <f>[1]!s_info_industry_csrc2023(A679,"",3)</f>
        <v>生态保护和环境治理业</v>
      </c>
      <c r="G679" s="16" t="str">
        <f>[1]!s_info_industry_csrc2023(A679,"",1)</f>
        <v>水利、环境和公共设施管理业</v>
      </c>
      <c r="H679" s="16">
        <f>[1]!s_is(A679,83,"FY","YTD","20251231",1,"",100000000)</f>
        <v>147.32257180580001</v>
      </c>
      <c r="I679" s="16">
        <f>[1]!s_is(A679,83,"FY","YTD","20241231",1,"",100000000)</f>
        <v>144.9954507258</v>
      </c>
      <c r="J679" s="16">
        <f t="shared" si="30"/>
        <v>1.6049614442047666E-2</v>
      </c>
      <c r="K679" s="16">
        <f>[1]!s_is(A679,61,"FY","YTD","20251231",1,"",100000000)</f>
        <v>8.3809538426000003</v>
      </c>
      <c r="L679" s="16">
        <f>[1]!s_is(A679,61,"FY","YTD","20241231",1,"",100000000)</f>
        <v>4.8181719549000004</v>
      </c>
      <c r="M679" s="16">
        <f t="shared" si="31"/>
        <v>0.73944681116594646</v>
      </c>
      <c r="N679" s="16">
        <f>[1]!s_fa_roe(A679,"20251231")</f>
        <v>8.9669000000000008</v>
      </c>
      <c r="O679" s="16">
        <f>[1]!s_stmnote_rdexp(A679,"20251231",1,10000)</f>
        <v>45854.856175000001</v>
      </c>
      <c r="P679" s="20">
        <f t="shared" si="32"/>
        <v>3.1125479017190712E-2</v>
      </c>
      <c r="Q679" s="16">
        <f>[1]!s_margin_tradingbalance(A679,"",10000)</f>
        <v>201399.30119999999</v>
      </c>
      <c r="R679" s="16">
        <f>[1]!s_margin_seclendingbalance(A679,"",10000)</f>
        <v>429.12560000000002</v>
      </c>
      <c r="S679" s="17">
        <f>[1]!s_val_ev(A679,"",100000000)</f>
        <v>268.2415878777</v>
      </c>
      <c r="T679" s="17">
        <f>[1]!share_freesharesmv(A679,"",100000000)</f>
        <v>228.6787549602</v>
      </c>
      <c r="U679" s="17">
        <f>[1]!s_dq_amount_btin(A679,E679,100000000)</f>
        <v>19.625321410000002</v>
      </c>
      <c r="V679" s="17">
        <f>[1]!s_dq_turn(A679,E679)</f>
        <v>7.4755299472588019</v>
      </c>
      <c r="W679" s="2">
        <f>[1]!s_pq_amount(A679,"20260101","",100000000)</f>
        <v>1047.40579733</v>
      </c>
      <c r="X679" s="2">
        <f>[1]!s_pq_avgamount(A679,"20260101","",100000000)</f>
        <v>9.5218708848181812</v>
      </c>
      <c r="Y679" s="17">
        <f>[1]!s_ipo_dilutedpe(A679)</f>
        <v>22.79</v>
      </c>
      <c r="Z679" s="12">
        <f>[1]!s_ipo_collection_total(A679,100000000)</f>
        <v>7.3649199999999997</v>
      </c>
      <c r="AA679" s="2">
        <f>[1]!s_val_pe_ttm(A679,E679)</f>
        <v>22.05450439453125</v>
      </c>
      <c r="AB679" s="5">
        <f>[1]!s_info_zjtxornot1(A679,"")</f>
        <v>0</v>
      </c>
      <c r="AC679" s="22" t="str">
        <f>[1]!s_info_nature1(A679,"")</f>
        <v>民营企业</v>
      </c>
      <c r="AD679" s="6" t="str">
        <f>[1]!s_info_city(A679)</f>
        <v>北京市</v>
      </c>
      <c r="AE679" s="6" t="str">
        <f>[1]!s_info_province(A679)</f>
        <v>北京</v>
      </c>
      <c r="AF679">
        <v>116.40528500000001</v>
      </c>
      <c r="AG679">
        <v>39.904989</v>
      </c>
    </row>
    <row r="680" spans="1:33" x14ac:dyDescent="0.3">
      <c r="A680" s="12" t="s">
        <v>1967</v>
      </c>
      <c r="B680" s="12" t="s">
        <v>1968</v>
      </c>
      <c r="C680" s="16" t="str">
        <f>[1]!s_info_mkt(A680)</f>
        <v>科创板</v>
      </c>
      <c r="D680" s="16" t="str">
        <f>[1]!s_ipo_listeddate(A680)</f>
        <v>2021-02-09</v>
      </c>
      <c r="E680" s="16" t="str">
        <f>[1]!lastradeday_s("000002","")</f>
        <v>2026-06-22</v>
      </c>
      <c r="F680" s="16" t="str">
        <f>[1]!s_info_industry_csrc2023(A680,"",3)</f>
        <v>计算机、通信和其他电子设备制造业</v>
      </c>
      <c r="G680" s="16" t="str">
        <f>[1]!s_info_industry_csrc2023(A680,"",1)</f>
        <v>制造业</v>
      </c>
      <c r="H680" s="16">
        <f>[1]!s_is(A680,83,"FY","YTD","20251231",1,"",100000000)</f>
        <v>10.260455415800001</v>
      </c>
      <c r="I680" s="16">
        <f>[1]!s_is(A680,83,"FY","YTD","20241231",1,"",100000000)</f>
        <v>8.7313205806000003</v>
      </c>
      <c r="J680" s="16">
        <f t="shared" si="30"/>
        <v>0.17513213735360544</v>
      </c>
      <c r="K680" s="16">
        <f>[1]!s_is(A680,61,"FY","YTD","20251231",1,"",100000000)</f>
        <v>1.3247854533000001</v>
      </c>
      <c r="L680" s="16">
        <f>[1]!s_is(A680,61,"FY","YTD","20241231",1,"",100000000)</f>
        <v>1.1275279106</v>
      </c>
      <c r="M680" s="16">
        <f t="shared" si="31"/>
        <v>0.17494692667521811</v>
      </c>
      <c r="N680" s="16">
        <f>[1]!s_fa_roe(A680,"20251231")</f>
        <v>12.1485</v>
      </c>
      <c r="O680" s="16">
        <f>[1]!s_stmnote_rdexp(A680,"20251231",1,10000)</f>
        <v>12972.055564</v>
      </c>
      <c r="P680" s="20">
        <f t="shared" si="32"/>
        <v>0.12642767828827972</v>
      </c>
      <c r="Q680" s="16">
        <f>[1]!s_margin_tradingbalance(A680,"",10000)</f>
        <v>14301.278899999999</v>
      </c>
      <c r="R680" s="16">
        <f>[1]!s_margin_seclendingbalance(A680,"",10000)</f>
        <v>43.767600000000002</v>
      </c>
      <c r="S680" s="17">
        <f>[1]!s_val_ev(A680,"",100000000)</f>
        <v>60.553496854400002</v>
      </c>
      <c r="T680" s="17">
        <f>[1]!share_freesharesmv(A680,"",100000000)</f>
        <v>19.094250454400004</v>
      </c>
      <c r="U680" s="17">
        <f>[1]!s_dq_amount_btin(A680,E680,100000000)</f>
        <v>1.23299844</v>
      </c>
      <c r="V680" s="17">
        <f>[1]!s_dq_turn(A680,E680)</f>
        <v>2.0496501805408376</v>
      </c>
      <c r="W680" s="2">
        <f>[1]!s_pq_amount(A680,"20260101","",100000000)</f>
        <v>60.296076280000001</v>
      </c>
      <c r="X680" s="2">
        <f>[1]!s_pq_avgamount(A680,"20260101","",100000000)</f>
        <v>0.54814614799999994</v>
      </c>
      <c r="Y680" s="17">
        <f>[1]!s_ipo_dilutedpe(A680)</f>
        <v>36.22</v>
      </c>
      <c r="Z680" s="12">
        <f>[1]!s_ipo_collection_total(A680,100000000)</f>
        <v>5.1677499999999998</v>
      </c>
      <c r="AA680" s="2">
        <f>[1]!s_val_pe_ttm(A680,E680)</f>
        <v>45.359432220458984</v>
      </c>
      <c r="AB680" s="5">
        <f>[1]!s_info_zjtxornot1(A680,"")</f>
        <v>1</v>
      </c>
      <c r="AC680" s="22" t="str">
        <f>[1]!s_info_nature1(A680,"")</f>
        <v>民营企业</v>
      </c>
      <c r="AD680" s="6" t="str">
        <f>[1]!s_info_city(A680)</f>
        <v>武汉市</v>
      </c>
      <c r="AE680" s="6" t="str">
        <f>[1]!s_info_province(A680)</f>
        <v>湖北省</v>
      </c>
      <c r="AF680">
        <v>114.29857199999999</v>
      </c>
      <c r="AG680">
        <v>30.584354999999999</v>
      </c>
    </row>
    <row r="681" spans="1:33" x14ac:dyDescent="0.3">
      <c r="A681" s="12" t="s">
        <v>1969</v>
      </c>
      <c r="B681" s="12" t="s">
        <v>1970</v>
      </c>
      <c r="C681" s="16" t="str">
        <f>[1]!s_info_mkt(A681)</f>
        <v>主板</v>
      </c>
      <c r="D681" s="16" t="str">
        <f>[1]!s_ipo_listeddate(A681)</f>
        <v>2021-01-20</v>
      </c>
      <c r="E681" s="16" t="str">
        <f>[1]!lastradeday_s("000002","")</f>
        <v>2026-06-22</v>
      </c>
      <c r="F681" s="16" t="str">
        <f>[1]!s_info_industry_csrc2023(A681,"",3)</f>
        <v>汽车制造业</v>
      </c>
      <c r="G681" s="16" t="str">
        <f>[1]!s_info_industry_csrc2023(A681,"",1)</f>
        <v>制造业</v>
      </c>
      <c r="H681" s="16">
        <f>[1]!s_is(A681,83,"FY","YTD","20251231",1,"",100000000)</f>
        <v>18.8441146254</v>
      </c>
      <c r="I681" s="16">
        <f>[1]!s_is(A681,83,"FY","YTD","20241231",1,"",100000000)</f>
        <v>13.886664135699998</v>
      </c>
      <c r="J681" s="16">
        <f t="shared" si="30"/>
        <v>0.35699361929229134</v>
      </c>
      <c r="K681" s="16">
        <f>[1]!s_is(A681,61,"FY","YTD","20251231",1,"",100000000)</f>
        <v>1.3298688478</v>
      </c>
      <c r="L681" s="16">
        <f>[1]!s_is(A681,61,"FY","YTD","20241231",1,"",100000000)</f>
        <v>-0.3197968813</v>
      </c>
      <c r="M681" s="16">
        <f t="shared" si="31"/>
        <v>5.1584797274881993</v>
      </c>
      <c r="N681" s="16">
        <f>[1]!s_fa_roe(A681,"20251231")</f>
        <v>8.3376000000000001</v>
      </c>
      <c r="O681" s="16">
        <f>[1]!s_stmnote_rdexp(A681,"20251231",1,10000)</f>
        <v>8935.2274670000006</v>
      </c>
      <c r="P681" s="20">
        <f t="shared" si="32"/>
        <v>4.7416541687536749E-2</v>
      </c>
      <c r="Q681" s="16">
        <f>[1]!s_margin_tradingbalance(A681,"",10000)</f>
        <v>0</v>
      </c>
      <c r="R681" s="16">
        <f>[1]!s_margin_seclendingbalance(A681,"",10000)</f>
        <v>0</v>
      </c>
      <c r="S681" s="17">
        <f>[1]!s_val_ev(A681,"",100000000)</f>
        <v>62.242275938100008</v>
      </c>
      <c r="T681" s="17">
        <f>[1]!share_freesharesmv(A681,"",100000000)</f>
        <v>21.437145253800001</v>
      </c>
      <c r="U681" s="17">
        <f>[1]!s_dq_amount_btin(A681,E681,100000000)</f>
        <v>1.1181439</v>
      </c>
      <c r="V681" s="17">
        <f>[1]!s_dq_turn(A681,E681)</f>
        <v>1.8085282426975398</v>
      </c>
      <c r="W681" s="2">
        <f>[1]!s_pq_amount(A681,"20260101","",100000000)</f>
        <v>169.89523299000001</v>
      </c>
      <c r="X681" s="2">
        <f>[1]!s_pq_avgamount(A681,"20260101","",100000000)</f>
        <v>1.5445021180909091</v>
      </c>
      <c r="Y681" s="17">
        <f>[1]!s_ipo_dilutedpe(A681)</f>
        <v>22.98</v>
      </c>
      <c r="Z681" s="12">
        <f>[1]!s_ipo_collection_total(A681,100000000)</f>
        <v>4.7119999999999997</v>
      </c>
      <c r="AA681" s="2">
        <f>[1]!s_val_pe_ttm(A681,E681)</f>
        <v>36.507671356201172</v>
      </c>
      <c r="AB681" s="5">
        <f>[1]!s_info_zjtxornot1(A681,"")</f>
        <v>0</v>
      </c>
      <c r="AC681" s="22" t="str">
        <f>[1]!s_info_nature1(A681,"")</f>
        <v>民营企业</v>
      </c>
      <c r="AD681" s="6" t="str">
        <f>[1]!s_info_city(A681)</f>
        <v>余姚市</v>
      </c>
      <c r="AE681" s="6" t="str">
        <f>[1]!s_info_province(A681)</f>
        <v>浙江省</v>
      </c>
      <c r="AF681">
        <v>121.152779</v>
      </c>
      <c r="AG681">
        <v>29.996456999999999</v>
      </c>
    </row>
    <row r="682" spans="1:33" x14ac:dyDescent="0.3">
      <c r="A682" s="12" t="s">
        <v>1971</v>
      </c>
      <c r="B682" s="12" t="s">
        <v>1972</v>
      </c>
      <c r="C682" s="16" t="str">
        <f>[1]!s_info_mkt(A682)</f>
        <v>主板</v>
      </c>
      <c r="D682" s="16" t="str">
        <f>[1]!s_ipo_listeddate(A682)</f>
        <v>2014-06-30</v>
      </c>
      <c r="E682" s="16" t="str">
        <f>[1]!lastradeday_s("000002","")</f>
        <v>2026-06-22</v>
      </c>
      <c r="F682" s="16" t="str">
        <f>[1]!s_info_industry_csrc2023(A682,"",3)</f>
        <v>汽车制造业</v>
      </c>
      <c r="G682" s="16" t="str">
        <f>[1]!s_info_industry_csrc2023(A682,"",1)</f>
        <v>制造业</v>
      </c>
      <c r="H682" s="16">
        <f>[1]!s_is(A682,83,"FY","YTD","20251231",1,"",100000000)</f>
        <v>8.6367713410000011</v>
      </c>
      <c r="I682" s="16">
        <f>[1]!s_is(A682,83,"FY","YTD","20241231",1,"",100000000)</f>
        <v>7.8288261711000002</v>
      </c>
      <c r="J682" s="16">
        <f t="shared" si="30"/>
        <v>0.10320131680564315</v>
      </c>
      <c r="K682" s="16">
        <f>[1]!s_is(A682,61,"FY","YTD","20251231",1,"",100000000)</f>
        <v>0.92373189609999995</v>
      </c>
      <c r="L682" s="16">
        <f>[1]!s_is(A682,61,"FY","YTD","20241231",1,"",100000000)</f>
        <v>0.6302777758</v>
      </c>
      <c r="M682" s="16">
        <f t="shared" si="31"/>
        <v>0.46559490365581119</v>
      </c>
      <c r="N682" s="16">
        <f>[1]!s_fa_roe(A682,"20251231")</f>
        <v>6.6535000000000002</v>
      </c>
      <c r="O682" s="16">
        <f>[1]!s_stmnote_rdexp(A682,"20251231",1,10000)</f>
        <v>2838.3104600000001</v>
      </c>
      <c r="P682" s="20">
        <f t="shared" si="32"/>
        <v>3.2863096033654733E-2</v>
      </c>
      <c r="Q682" s="16">
        <f>[1]!s_margin_tradingbalance(A682,"",10000)</f>
        <v>0</v>
      </c>
      <c r="R682" s="16">
        <f>[1]!s_margin_seclendingbalance(A682,"",10000)</f>
        <v>0</v>
      </c>
      <c r="S682" s="17">
        <f>[1]!s_val_ev(A682,"",100000000)</f>
        <v>34.400600025000003</v>
      </c>
      <c r="T682" s="17">
        <f>[1]!share_freesharesmv(A682,"",100000000)</f>
        <v>9.6990478794000001</v>
      </c>
      <c r="U682" s="17">
        <f>[1]!s_dq_amount_btin(A682,E682,100000000)</f>
        <v>1.01906009</v>
      </c>
      <c r="V682" s="17">
        <f>[1]!s_dq_turn(A682,E682)</f>
        <v>3.0460069005729502</v>
      </c>
      <c r="W682" s="2">
        <f>[1]!s_pq_amount(A682,"20260101","",100000000)</f>
        <v>63.382681900000001</v>
      </c>
      <c r="X682" s="2">
        <f>[1]!s_pq_avgamount(A682,"20260101","",100000000)</f>
        <v>0.57620619909090909</v>
      </c>
      <c r="Y682" s="17">
        <f>[1]!s_ipo_dilutedpe(A682)</f>
        <v>13.43</v>
      </c>
      <c r="Z682" s="12">
        <f>[1]!s_ipo_collection_total(A682,100000000)</f>
        <v>1.986</v>
      </c>
      <c r="AA682" s="2">
        <f>[1]!s_val_pe_ttm(A682,E682)</f>
        <v>33.115272521972656</v>
      </c>
      <c r="AB682" s="5">
        <f>[1]!s_info_zjtxornot1(A682,"")</f>
        <v>0</v>
      </c>
      <c r="AC682" s="22" t="str">
        <f>[1]!s_info_nature1(A682,"")</f>
        <v>民营企业</v>
      </c>
      <c r="AD682" s="6" t="str">
        <f>[1]!s_info_city(A682)</f>
        <v>上海市</v>
      </c>
      <c r="AE682" s="6" t="str">
        <f>[1]!s_info_province(A682)</f>
        <v>上海</v>
      </c>
      <c r="AF682">
        <v>121.472644</v>
      </c>
      <c r="AG682">
        <v>31.231705999999999</v>
      </c>
    </row>
    <row r="683" spans="1:33" x14ac:dyDescent="0.3">
      <c r="A683" s="12" t="s">
        <v>49</v>
      </c>
      <c r="B683" s="12" t="s">
        <v>50</v>
      </c>
      <c r="C683" s="16" t="str">
        <f>[1]!s_info_mkt(A683)</f>
        <v>北证</v>
      </c>
      <c r="D683" s="16" t="str">
        <f>[1]!s_ipo_listeddate(A683)</f>
        <v>2026-05-15</v>
      </c>
      <c r="E683" s="16" t="str">
        <f>[1]!lastradeday_s("000002","")</f>
        <v>2026-06-22</v>
      </c>
      <c r="F683" s="16" t="str">
        <f>[1]!s_info_industry_csrc2023(A683,"",3)</f>
        <v>专用设备制造业</v>
      </c>
      <c r="G683" s="16" t="str">
        <f>[1]!s_info_industry_csrc2023(A683,"",1)</f>
        <v>制造业</v>
      </c>
      <c r="H683" s="16">
        <f>[1]!s_is(A683,83,"FY","YTD","20251231",1,"",100000000)</f>
        <v>5.9767460096000002</v>
      </c>
      <c r="I683" s="16">
        <f>[1]!s_is(A683,83,"FY","YTD","20241231",1,"",100000000)</f>
        <v>5.4546744071000006</v>
      </c>
      <c r="J683" s="16">
        <f t="shared" si="30"/>
        <v>9.5710864395581963E-2</v>
      </c>
      <c r="K683" s="16">
        <f>[1]!s_is(A683,61,"FY","YTD","20251231",1,"",100000000)</f>
        <v>1.3067775681</v>
      </c>
      <c r="L683" s="16">
        <f>[1]!s_is(A683,61,"FY","YTD","20241231",1,"",100000000)</f>
        <v>1.2052418609</v>
      </c>
      <c r="M683" s="16">
        <f t="shared" si="31"/>
        <v>8.4245088470607438E-2</v>
      </c>
      <c r="N683" s="16">
        <f>[1]!s_fa_roe(A683,"20251231")</f>
        <v>25.741</v>
      </c>
      <c r="O683" s="16">
        <f>[1]!s_stmnote_rdexp(A683,"20251231",1,10000)</f>
        <v>3993.631582</v>
      </c>
      <c r="P683" s="20">
        <f t="shared" si="32"/>
        <v>6.6819496354459912E-2</v>
      </c>
      <c r="Q683" s="16">
        <f>[1]!s_margin_tradingbalance(A683,"",10000)</f>
        <v>9246.1018999999997</v>
      </c>
      <c r="R683" s="16">
        <f>[1]!s_margin_seclendingbalance(A683,"",10000)</f>
        <v>0</v>
      </c>
      <c r="S683" s="17">
        <f>[1]!s_val_ev(A683,"",100000000)</f>
        <v>102.26995122299999</v>
      </c>
      <c r="T683" s="17">
        <f>[1]!share_freesharesmv(A683,"",100000000)</f>
        <v>21.040575962999998</v>
      </c>
      <c r="U683" s="17">
        <f>[1]!s_dq_amount_btin(A683,E683,100000000)</f>
        <v>4.4506732800000002</v>
      </c>
      <c r="V683" s="17">
        <f>[1]!s_dq_turn(A683,E683)</f>
        <v>20.037556253439963</v>
      </c>
      <c r="W683" s="2">
        <f>[1]!s_pq_amount(A683,"20260101","",100000000)</f>
        <v>219.30165305</v>
      </c>
      <c r="X683" s="2">
        <f>[1]!s_pq_avgamount(A683,"20260101","",100000000)</f>
        <v>8.434678963461538</v>
      </c>
      <c r="Y683" s="17">
        <f>[1]!s_ipo_dilutedpe(A683)</f>
        <v>14.99</v>
      </c>
      <c r="Z683" s="12">
        <f>[1]!s_ipo_collection_total(A683,100000000)</f>
        <v>4.0509992459999999</v>
      </c>
      <c r="AA683" s="2">
        <f>[1]!s_val_pe_ttm(A683,E683)</f>
        <v>78.261177062988281</v>
      </c>
      <c r="AB683" s="5">
        <f>[1]!s_info_zjtxornot1(A683,"")</f>
        <v>1</v>
      </c>
      <c r="AC683" s="22" t="str">
        <f>[1]!s_info_nature1(A683,"")</f>
        <v>民营企业</v>
      </c>
      <c r="AD683" s="6" t="str">
        <f>[1]!s_info_city(A683)</f>
        <v>珠海市</v>
      </c>
      <c r="AE683" s="6" t="str">
        <f>[1]!s_info_province(A683)</f>
        <v>广东省</v>
      </c>
      <c r="AF683">
        <v>113.552724</v>
      </c>
      <c r="AG683">
        <v>22.255898999999999</v>
      </c>
    </row>
    <row r="684" spans="1:33" x14ac:dyDescent="0.3">
      <c r="A684" s="12" t="s">
        <v>1973</v>
      </c>
      <c r="B684" s="12" t="s">
        <v>1974</v>
      </c>
      <c r="C684" s="16" t="str">
        <f>[1]!s_info_mkt(A684)</f>
        <v>创业板</v>
      </c>
      <c r="D684" s="16" t="str">
        <f>[1]!s_ipo_listeddate(A684)</f>
        <v>2017-06-15</v>
      </c>
      <c r="E684" s="16" t="str">
        <f>[1]!lastradeday_s("000002","")</f>
        <v>2026-06-22</v>
      </c>
      <c r="F684" s="16" t="str">
        <f>[1]!s_info_industry_csrc2023(A684,"",3)</f>
        <v>计算机、通信和其他电子设备制造业</v>
      </c>
      <c r="G684" s="16" t="str">
        <f>[1]!s_info_industry_csrc2023(A684,"",1)</f>
        <v>制造业</v>
      </c>
      <c r="H684" s="16">
        <f>[1]!s_is(A684,83,"FY","YTD","20251231",1,"",100000000)</f>
        <v>46.041007431200001</v>
      </c>
      <c r="I684" s="16">
        <f>[1]!s_is(A684,83,"FY","YTD","20241231",1,"",100000000)</f>
        <v>36.049628478400003</v>
      </c>
      <c r="J684" s="16">
        <f t="shared" si="30"/>
        <v>0.27715622530719197</v>
      </c>
      <c r="K684" s="16">
        <f>[1]!s_is(A684,61,"FY","YTD","20251231",1,"",100000000)</f>
        <v>4.9950304066000006</v>
      </c>
      <c r="L684" s="16">
        <f>[1]!s_is(A684,61,"FY","YTD","20241231",1,"",100000000)</f>
        <v>4.0056402702999998</v>
      </c>
      <c r="M684" s="16">
        <f t="shared" si="31"/>
        <v>0.24699924844372037</v>
      </c>
      <c r="N684" s="16">
        <f>[1]!s_fa_roe(A684,"20251231")</f>
        <v>10.548299999999999</v>
      </c>
      <c r="O684" s="16">
        <f>[1]!s_stmnote_rdexp(A684,"20251231",1,10000)</f>
        <v>26205.319038999998</v>
      </c>
      <c r="P684" s="20">
        <f t="shared" si="32"/>
        <v>5.6917344995456781E-2</v>
      </c>
      <c r="Q684" s="16">
        <f>[1]!s_margin_tradingbalance(A684,"",10000)</f>
        <v>247988.2035</v>
      </c>
      <c r="R684" s="16">
        <f>[1]!s_margin_seclendingbalance(A684,"",10000)</f>
        <v>1599.8792000000001</v>
      </c>
      <c r="S684" s="17">
        <f>[1]!s_val_ev(A684,"",100000000)</f>
        <v>852.06071876249996</v>
      </c>
      <c r="T684" s="17">
        <f>[1]!share_freesharesmv(A684,"",100000000)</f>
        <v>616.35828881249995</v>
      </c>
      <c r="U684" s="17">
        <f>[1]!s_dq_amount_btin(A684,E684,100000000)</f>
        <v>88.522081290000003</v>
      </c>
      <c r="V684" s="17">
        <f>[1]!s_dq_turn(A684,E684)</f>
        <v>12.903765386554223</v>
      </c>
      <c r="W684" s="2">
        <f>[1]!s_pq_amount(A684,"20260101","",100000000)</f>
        <v>3010.5918166900001</v>
      </c>
      <c r="X684" s="2">
        <f>[1]!s_pq_avgamount(A684,"20260101","",100000000)</f>
        <v>28.672303016095238</v>
      </c>
      <c r="Y684" s="17">
        <f>[1]!s_ipo_dilutedpe(A684)</f>
        <v>22.98</v>
      </c>
      <c r="Z684" s="12">
        <f>[1]!s_ipo_collection_total(A684,100000000)</f>
        <v>2.5376159999999999</v>
      </c>
      <c r="AA684" s="2">
        <f>[1]!s_val_pe_ttm(A684,E684)</f>
        <v>148.39170837402344</v>
      </c>
      <c r="AB684" s="5">
        <f>[1]!s_info_zjtxornot1(A684,"")</f>
        <v>1</v>
      </c>
      <c r="AC684" s="22" t="str">
        <f>[1]!s_info_nature1(A684,"")</f>
        <v>民营企业</v>
      </c>
      <c r="AD684" s="6" t="str">
        <f>[1]!s_info_city(A684)</f>
        <v>余姚市</v>
      </c>
      <c r="AE684" s="6" t="str">
        <f>[1]!s_info_province(A684)</f>
        <v>浙江省</v>
      </c>
      <c r="AF684">
        <v>121.152779</v>
      </c>
      <c r="AG684">
        <v>29.996456999999999</v>
      </c>
    </row>
    <row r="685" spans="1:33" x14ac:dyDescent="0.3">
      <c r="A685" s="12" t="s">
        <v>1975</v>
      </c>
      <c r="B685" s="12" t="s">
        <v>1976</v>
      </c>
      <c r="C685" s="16" t="str">
        <f>[1]!s_info_mkt(A685)</f>
        <v>主板</v>
      </c>
      <c r="D685" s="16" t="str">
        <f>[1]!s_ipo_listeddate(A685)</f>
        <v>2021-06-30</v>
      </c>
      <c r="E685" s="16" t="str">
        <f>[1]!lastradeday_s("000002","")</f>
        <v>2026-06-22</v>
      </c>
      <c r="F685" s="16" t="str">
        <f>[1]!s_info_industry_csrc2023(A685,"",3)</f>
        <v>互联网和相关服务</v>
      </c>
      <c r="G685" s="16" t="str">
        <f>[1]!s_info_industry_csrc2023(A685,"",1)</f>
        <v>信息传输、软件和信息技术服务业</v>
      </c>
      <c r="H685" s="16">
        <f>[1]!s_is(A685,83,"FY","YTD","20251231",1,"",100000000)</f>
        <v>20.5375100702</v>
      </c>
      <c r="I685" s="16">
        <f>[1]!s_is(A685,83,"FY","YTD","20241231",1,"",100000000)</f>
        <v>19.453339944700001</v>
      </c>
      <c r="J685" s="16">
        <f t="shared" si="30"/>
        <v>5.5731824385014006E-2</v>
      </c>
      <c r="K685" s="16">
        <f>[1]!s_is(A685,61,"FY","YTD","20251231",1,"",100000000)</f>
        <v>1.3624202418</v>
      </c>
      <c r="L685" s="16">
        <f>[1]!s_is(A685,61,"FY","YTD","20241231",1,"",100000000)</f>
        <v>1.1257879311000001</v>
      </c>
      <c r="M685" s="16">
        <f t="shared" si="31"/>
        <v>0.21019261635607339</v>
      </c>
      <c r="N685" s="16">
        <f>[1]!s_fa_roe(A685,"20251231")</f>
        <v>5.4078999999999997</v>
      </c>
      <c r="O685" s="16">
        <f>[1]!s_stmnote_rdexp(A685,"20251231",1,10000)</f>
        <v>51108.854381999998</v>
      </c>
      <c r="P685" s="20">
        <f t="shared" si="32"/>
        <v>0.24885613790232108</v>
      </c>
      <c r="Q685" s="16">
        <f>[1]!s_margin_tradingbalance(A685,"",10000)</f>
        <v>15930.876200000001</v>
      </c>
      <c r="R685" s="16">
        <f>[1]!s_margin_seclendingbalance(A685,"",10000)</f>
        <v>138.64859999999999</v>
      </c>
      <c r="S685" s="17">
        <f>[1]!s_val_ev(A685,"",100000000)</f>
        <v>182.16446350000001</v>
      </c>
      <c r="T685" s="17">
        <f>[1]!share_freesharesmv(A685,"",100000000)</f>
        <v>47.785893396300004</v>
      </c>
      <c r="U685" s="17">
        <f>[1]!s_dq_amount_btin(A685,E685,100000000)</f>
        <v>2.4913832500000002</v>
      </c>
      <c r="V685" s="17">
        <f>[1]!s_dq_turn(A685,E685)</f>
        <v>1.3944881618172411</v>
      </c>
      <c r="W685" s="2">
        <f>[1]!s_pq_amount(A685,"20260101","",100000000)</f>
        <v>420.28826351999999</v>
      </c>
      <c r="X685" s="2">
        <f>[1]!s_pq_avgamount(A685,"20260101","",100000000)</f>
        <v>3.8208023956363637</v>
      </c>
      <c r="Y685" s="17">
        <f>[1]!s_ipo_dilutedpe(A685)</f>
        <v>19.8</v>
      </c>
      <c r="Z685" s="12">
        <f>[1]!s_ipo_collection_total(A685,100000000)</f>
        <v>5.410647</v>
      </c>
      <c r="AA685" s="2">
        <f>[1]!s_val_pe_ttm(A685,E685)</f>
        <v>127.59068298339844</v>
      </c>
      <c r="AB685" s="5">
        <f>[1]!s_info_zjtxornot1(A685,"")</f>
        <v>0</v>
      </c>
      <c r="AC685" s="22" t="str">
        <f>[1]!s_info_nature1(A685,"")</f>
        <v>民营企业</v>
      </c>
      <c r="AD685" s="6" t="str">
        <f>[1]!s_info_city(A685)</f>
        <v>杭州市</v>
      </c>
      <c r="AE685" s="6" t="str">
        <f>[1]!s_info_province(A685)</f>
        <v>浙江省</v>
      </c>
      <c r="AF685">
        <v>120.153576</v>
      </c>
      <c r="AG685">
        <v>30.287458999999998</v>
      </c>
    </row>
    <row r="686" spans="1:33" x14ac:dyDescent="0.3">
      <c r="A686" s="12" t="s">
        <v>1977</v>
      </c>
      <c r="B686" s="12" t="s">
        <v>1978</v>
      </c>
      <c r="C686" s="16" t="str">
        <f>[1]!s_info_mkt(A686)</f>
        <v>主板</v>
      </c>
      <c r="D686" s="16" t="str">
        <f>[1]!s_ipo_listeddate(A686)</f>
        <v>2017-05-17</v>
      </c>
      <c r="E686" s="16" t="str">
        <f>[1]!lastradeday_s("000002","")</f>
        <v>2026-06-22</v>
      </c>
      <c r="F686" s="16" t="str">
        <f>[1]!s_info_industry_csrc2023(A686,"",3)</f>
        <v>通用设备制造业</v>
      </c>
      <c r="G686" s="16" t="str">
        <f>[1]!s_info_industry_csrc2023(A686,"",1)</f>
        <v>制造业</v>
      </c>
      <c r="H686" s="16">
        <f>[1]!s_is(A686,83,"FY","YTD","20251231",1,"",100000000)</f>
        <v>18.444160672500001</v>
      </c>
      <c r="I686" s="16">
        <f>[1]!s_is(A686,83,"FY","YTD","20241231",1,"",100000000)</f>
        <v>15.988434787100001</v>
      </c>
      <c r="J686" s="16">
        <f t="shared" si="30"/>
        <v>0.15359388946448727</v>
      </c>
      <c r="K686" s="16">
        <f>[1]!s_is(A686,61,"FY","YTD","20251231",1,"",100000000)</f>
        <v>1.1567971634000001</v>
      </c>
      <c r="L686" s="16">
        <f>[1]!s_is(A686,61,"FY","YTD","20241231",1,"",100000000)</f>
        <v>0.95913059400000011</v>
      </c>
      <c r="M686" s="16">
        <f t="shared" si="31"/>
        <v>0.20608931738444777</v>
      </c>
      <c r="N686" s="16">
        <f>[1]!s_fa_roe(A686,"20251231")</f>
        <v>11.2218</v>
      </c>
      <c r="O686" s="16">
        <f>[1]!s_stmnote_rdexp(A686,"20251231",1,10000)</f>
        <v>4695.025388</v>
      </c>
      <c r="P686" s="20">
        <f t="shared" si="32"/>
        <v>2.5455348559179605E-2</v>
      </c>
      <c r="Q686" s="16">
        <f>[1]!s_margin_tradingbalance(A686,"",10000)</f>
        <v>0</v>
      </c>
      <c r="R686" s="16">
        <f>[1]!s_margin_seclendingbalance(A686,"",10000)</f>
        <v>0</v>
      </c>
      <c r="S686" s="17">
        <f>[1]!s_val_ev(A686,"",100000000)</f>
        <v>72.587540656800002</v>
      </c>
      <c r="T686" s="17">
        <f>[1]!share_freesharesmv(A686,"",100000000)</f>
        <v>53.974119291000001</v>
      </c>
      <c r="U686" s="17">
        <f>[1]!s_dq_amount_btin(A686,E686,100000000)</f>
        <v>8.06127021</v>
      </c>
      <c r="V686" s="17">
        <f>[1]!s_dq_turn(A686,E686)</f>
        <v>11.200903957252805</v>
      </c>
      <c r="W686" s="2">
        <f>[1]!s_pq_amount(A686,"20260101","",100000000)</f>
        <v>434.67962519999998</v>
      </c>
      <c r="X686" s="2">
        <f>[1]!s_pq_avgamount(A686,"20260101","",100000000)</f>
        <v>3.9516329563636363</v>
      </c>
      <c r="Y686" s="17">
        <f>[1]!s_ipo_dilutedpe(A686)</f>
        <v>22.99</v>
      </c>
      <c r="Z686" s="12">
        <f>[1]!s_ipo_collection_total(A686,100000000)</f>
        <v>2.003412</v>
      </c>
      <c r="AA686" s="2">
        <f>[1]!s_val_pe_ttm(A686,E686)</f>
        <v>60.927040100097656</v>
      </c>
      <c r="AB686" s="5">
        <f>[1]!s_info_zjtxornot1(A686,"")</f>
        <v>0</v>
      </c>
      <c r="AC686" s="22" t="str">
        <f>[1]!s_info_nature1(A686,"")</f>
        <v>民营企业</v>
      </c>
      <c r="AD686" s="6" t="str">
        <f>[1]!s_info_city(A686)</f>
        <v>常州市</v>
      </c>
      <c r="AE686" s="6" t="str">
        <f>[1]!s_info_province(A686)</f>
        <v>江苏省</v>
      </c>
      <c r="AF686">
        <v>119.946973</v>
      </c>
      <c r="AG686">
        <v>31.772752000000001</v>
      </c>
    </row>
    <row r="687" spans="1:33" x14ac:dyDescent="0.3">
      <c r="A687" s="12" t="s">
        <v>1979</v>
      </c>
      <c r="B687" s="12" t="s">
        <v>1980</v>
      </c>
      <c r="C687" s="16" t="str">
        <f>[1]!s_info_mkt(A687)</f>
        <v>创业板</v>
      </c>
      <c r="D687" s="16" t="str">
        <f>[1]!s_ipo_listeddate(A687)</f>
        <v>2010-10-13</v>
      </c>
      <c r="E687" s="16" t="str">
        <f>[1]!lastradeday_s("000002","")</f>
        <v>2026-06-22</v>
      </c>
      <c r="F687" s="16" t="str">
        <f>[1]!s_info_industry_csrc2023(A687,"",3)</f>
        <v>计算机、通信和其他电子设备制造业</v>
      </c>
      <c r="G687" s="16" t="str">
        <f>[1]!s_info_industry_csrc2023(A687,"",1)</f>
        <v>制造业</v>
      </c>
      <c r="H687" s="16">
        <f>[1]!s_is(A687,83,"FY","YTD","20251231",1,"",100000000)</f>
        <v>8.5789900675999995</v>
      </c>
      <c r="I687" s="16">
        <f>[1]!s_is(A687,83,"FY","YTD","20241231",1,"",100000000)</f>
        <v>7.9892696085999999</v>
      </c>
      <c r="J687" s="16">
        <f t="shared" si="30"/>
        <v>7.3814064099826826E-2</v>
      </c>
      <c r="K687" s="16">
        <f>[1]!s_is(A687,61,"FY","YTD","20251231",1,"",100000000)</f>
        <v>1.7772376966999999</v>
      </c>
      <c r="L687" s="16">
        <f>[1]!s_is(A687,61,"FY","YTD","20241231",1,"",100000000)</f>
        <v>1.4718565657</v>
      </c>
      <c r="M687" s="16">
        <f t="shared" si="31"/>
        <v>0.20748022471521449</v>
      </c>
      <c r="N687" s="16">
        <f>[1]!s_fa_roe(A687,"20251231")</f>
        <v>11.9895</v>
      </c>
      <c r="O687" s="16">
        <f>[1]!s_stmnote_rdexp(A687,"20251231",1,10000)</f>
        <v>5013.0628159999997</v>
      </c>
      <c r="P687" s="20">
        <f t="shared" si="32"/>
        <v>5.8434183703425367E-2</v>
      </c>
      <c r="Q687" s="16">
        <f>[1]!s_margin_tradingbalance(A687,"",10000)</f>
        <v>0</v>
      </c>
      <c r="R687" s="16">
        <f>[1]!s_margin_seclendingbalance(A687,"",10000)</f>
        <v>0</v>
      </c>
      <c r="S687" s="17">
        <f>[1]!s_val_ev(A687,"",100000000)</f>
        <v>99.593708152000005</v>
      </c>
      <c r="T687" s="17">
        <f>[1]!share_freesharesmv(A687,"",100000000)</f>
        <v>32.929109374799992</v>
      </c>
      <c r="U687" s="17">
        <f>[1]!s_dq_amount_btin(A687,E687,100000000)</f>
        <v>3.3159194200000002</v>
      </c>
      <c r="V687" s="17">
        <f>[1]!s_dq_turn(A687,E687)</f>
        <v>4.7259654372523512</v>
      </c>
      <c r="W687" s="2">
        <f>[1]!s_pq_amount(A687,"20260101","",100000000)</f>
        <v>338.73472439</v>
      </c>
      <c r="X687" s="2">
        <f>[1]!s_pq_avgamount(A687,"20260101","",100000000)</f>
        <v>3.0794065853636368</v>
      </c>
      <c r="Y687" s="17">
        <f>[1]!s_ipo_dilutedpe(A687)</f>
        <v>72.87</v>
      </c>
      <c r="Z687" s="12">
        <f>[1]!s_ipo_collection_total(A687,100000000)</f>
        <v>7.38</v>
      </c>
      <c r="AA687" s="2">
        <f>[1]!s_val_pe_ttm(A687,E687)</f>
        <v>51.849281311035156</v>
      </c>
      <c r="AB687" s="5">
        <f>[1]!s_info_zjtxornot1(A687,"")</f>
        <v>0</v>
      </c>
      <c r="AC687" s="22" t="str">
        <f>[1]!s_info_nature1(A687,"")</f>
        <v>公众企业</v>
      </c>
      <c r="AD687" s="6" t="str">
        <f>[1]!s_info_city(A687)</f>
        <v>成都市</v>
      </c>
      <c r="AE687" s="6" t="str">
        <f>[1]!s_info_province(A687)</f>
        <v>四川省</v>
      </c>
      <c r="AF687">
        <v>104.065735</v>
      </c>
      <c r="AG687">
        <v>30.659462000000001</v>
      </c>
    </row>
    <row r="688" spans="1:33" x14ac:dyDescent="0.3">
      <c r="A688" s="12" t="s">
        <v>1981</v>
      </c>
      <c r="B688" s="12" t="s">
        <v>1982</v>
      </c>
      <c r="C688" s="16" t="str">
        <f>[1]!s_info_mkt(A688)</f>
        <v>创业板</v>
      </c>
      <c r="D688" s="16" t="str">
        <f>[1]!s_ipo_listeddate(A688)</f>
        <v>2016-07-08</v>
      </c>
      <c r="E688" s="16" t="str">
        <f>[1]!lastradeday_s("000002","")</f>
        <v>2026-06-22</v>
      </c>
      <c r="F688" s="16" t="str">
        <f>[1]!s_info_industry_csrc2023(A688,"",3)</f>
        <v>软件和信息技术服务业</v>
      </c>
      <c r="G688" s="16" t="str">
        <f>[1]!s_info_industry_csrc2023(A688,"",1)</f>
        <v>信息传输、软件和信息技术服务业</v>
      </c>
      <c r="H688" s="16">
        <f>[1]!s_is(A688,83,"FY","YTD","20251231",1,"",100000000)</f>
        <v>14.721425543499999</v>
      </c>
      <c r="I688" s="16">
        <f>[1]!s_is(A688,83,"FY","YTD","20241231",1,"",100000000)</f>
        <v>19.000129459700002</v>
      </c>
      <c r="J688" s="16">
        <f t="shared" si="30"/>
        <v>-0.22519340856467829</v>
      </c>
      <c r="K688" s="16">
        <f>[1]!s_is(A688,61,"FY","YTD","20251231",1,"",100000000)</f>
        <v>-1.8404321906999999</v>
      </c>
      <c r="L688" s="16">
        <f>[1]!s_is(A688,61,"FY","YTD","20241231",1,"",100000000)</f>
        <v>-8.2322265000000006E-2</v>
      </c>
      <c r="M688" s="16">
        <f t="shared" si="31"/>
        <v>-21.356432864183216</v>
      </c>
      <c r="N688" s="16">
        <f>[1]!s_fa_roe(A688,"20251231")</f>
        <v>-10.0923</v>
      </c>
      <c r="O688" s="16">
        <f>[1]!s_stmnote_rdexp(A688,"20251231",1,10000)</f>
        <v>20580.899181000001</v>
      </c>
      <c r="P688" s="20">
        <f t="shared" si="32"/>
        <v>0.13980235215798892</v>
      </c>
      <c r="Q688" s="16">
        <f>[1]!s_margin_tradingbalance(A688,"",10000)</f>
        <v>71831.346600000004</v>
      </c>
      <c r="R688" s="16">
        <f>[1]!s_margin_seclendingbalance(A688,"",10000)</f>
        <v>23.502500000000001</v>
      </c>
      <c r="S688" s="17">
        <f>[1]!s_val_ev(A688,"",100000000)</f>
        <v>85.944728597400001</v>
      </c>
      <c r="T688" s="17">
        <f>[1]!share_freesharesmv(A688,"",100000000)</f>
        <v>65.653246261800007</v>
      </c>
      <c r="U688" s="17">
        <f>[1]!s_dq_amount_btin(A688,E688,100000000)</f>
        <v>4.2732592699999996</v>
      </c>
      <c r="V688" s="17">
        <f>[1]!s_dq_turn(A688,E688)</f>
        <v>5.2549405221105472</v>
      </c>
      <c r="W688" s="2">
        <f>[1]!s_pq_amount(A688,"20260101","",100000000)</f>
        <v>1179.51001382</v>
      </c>
      <c r="X688" s="2">
        <f>[1]!s_pq_avgamount(A688,"20260101","",100000000)</f>
        <v>10.722818307454546</v>
      </c>
      <c r="Y688" s="17">
        <f>[1]!s_ipo_dilutedpe(A688)</f>
        <v>22.84</v>
      </c>
      <c r="Z688" s="12">
        <f>[1]!s_ipo_collection_total(A688,100000000)</f>
        <v>2.3115000000000001</v>
      </c>
      <c r="AA688" s="2">
        <f>[1]!s_val_pe_ttm(A688,E688)</f>
        <v>-43.963157653808594</v>
      </c>
      <c r="AB688" s="5">
        <f>[1]!s_info_zjtxornot1(A688,"")</f>
        <v>1</v>
      </c>
      <c r="AC688" s="22" t="str">
        <f>[1]!s_info_nature1(A688,"")</f>
        <v>民营企业</v>
      </c>
      <c r="AD688" s="6" t="str">
        <f>[1]!s_info_city(A688)</f>
        <v>合肥市</v>
      </c>
      <c r="AE688" s="6" t="str">
        <f>[1]!s_info_province(A688)</f>
        <v>安徽省</v>
      </c>
      <c r="AF688">
        <v>117.28304199999999</v>
      </c>
      <c r="AG688">
        <v>31.861190000000001</v>
      </c>
    </row>
    <row r="689" spans="1:33" x14ac:dyDescent="0.3">
      <c r="A689" s="12" t="s">
        <v>1983</v>
      </c>
      <c r="B689" s="12" t="s">
        <v>1984</v>
      </c>
      <c r="C689" s="16" t="str">
        <f>[1]!s_info_mkt(A689)</f>
        <v>创业板</v>
      </c>
      <c r="D689" s="16" t="str">
        <f>[1]!s_ipo_listeddate(A689)</f>
        <v>2021-12-15</v>
      </c>
      <c r="E689" s="16" t="str">
        <f>[1]!lastradeday_s("000002","")</f>
        <v>2026-06-22</v>
      </c>
      <c r="F689" s="16" t="str">
        <f>[1]!s_info_industry_csrc2023(A689,"",3)</f>
        <v>专用设备制造业</v>
      </c>
      <c r="G689" s="16" t="str">
        <f>[1]!s_info_industry_csrc2023(A689,"",1)</f>
        <v>制造业</v>
      </c>
      <c r="H689" s="16">
        <f>[1]!s_is(A689,83,"FY","YTD","20251231",1,"",100000000)</f>
        <v>6.7743736330999997</v>
      </c>
      <c r="I689" s="16">
        <f>[1]!s_is(A689,83,"FY","YTD","20241231",1,"",100000000)</f>
        <v>6.4580940308999999</v>
      </c>
      <c r="J689" s="16">
        <f t="shared" si="30"/>
        <v>4.8974140154463441E-2</v>
      </c>
      <c r="K689" s="16">
        <f>[1]!s_is(A689,61,"FY","YTD","20251231",1,"",100000000)</f>
        <v>0.98056162629999999</v>
      </c>
      <c r="L689" s="16">
        <f>[1]!s_is(A689,61,"FY","YTD","20241231",1,"",100000000)</f>
        <v>1.0125768919</v>
      </c>
      <c r="M689" s="16">
        <f t="shared" si="31"/>
        <v>-3.1617614283026486E-2</v>
      </c>
      <c r="N689" s="16">
        <f>[1]!s_fa_roe(A689,"20251231")</f>
        <v>8.6948000000000008</v>
      </c>
      <c r="O689" s="16">
        <f>[1]!s_stmnote_rdexp(A689,"20251231",1,10000)</f>
        <v>3302.2563909999999</v>
      </c>
      <c r="P689" s="20">
        <f t="shared" si="32"/>
        <v>4.8746298474961217E-2</v>
      </c>
      <c r="Q689" s="16">
        <f>[1]!s_margin_tradingbalance(A689,"",10000)</f>
        <v>7975.0222999999996</v>
      </c>
      <c r="R689" s="16">
        <f>[1]!s_margin_seclendingbalance(A689,"",10000)</f>
        <v>19.2759</v>
      </c>
      <c r="S689" s="17">
        <f>[1]!s_val_ev(A689,"",100000000)</f>
        <v>38.22</v>
      </c>
      <c r="T689" s="17">
        <f>[1]!share_freesharesmv(A689,"",100000000)</f>
        <v>10.91400765</v>
      </c>
      <c r="U689" s="17">
        <f>[1]!s_dq_amount_btin(A689,E689,100000000)</f>
        <v>1.12042598</v>
      </c>
      <c r="V689" s="17">
        <f>[1]!s_dq_turn(A689,E689)</f>
        <v>5.309987698391514</v>
      </c>
      <c r="W689" s="2">
        <f>[1]!s_pq_amount(A689,"20260101","",100000000)</f>
        <v>87.402350709999993</v>
      </c>
      <c r="X689" s="2">
        <f>[1]!s_pq_avgamount(A689,"20260101","",100000000)</f>
        <v>0.79456682463636363</v>
      </c>
      <c r="Y689" s="17">
        <f>[1]!s_ipo_dilutedpe(A689)</f>
        <v>42.59</v>
      </c>
      <c r="Z689" s="12">
        <f>[1]!s_ipo_collection_total(A689,100000000)</f>
        <v>7.851</v>
      </c>
      <c r="AA689" s="2">
        <f>[1]!s_val_pe_ttm(A689,E689)</f>
        <v>40.480655670166016</v>
      </c>
      <c r="AB689" s="5">
        <f>[1]!s_info_zjtxornot1(A689,"")</f>
        <v>0</v>
      </c>
      <c r="AC689" s="22" t="str">
        <f>[1]!s_info_nature1(A689,"")</f>
        <v>民营企业</v>
      </c>
      <c r="AD689" s="6" t="str">
        <f>[1]!s_info_city(A689)</f>
        <v>广州市</v>
      </c>
      <c r="AE689" s="6" t="str">
        <f>[1]!s_info_province(A689)</f>
        <v>广东省</v>
      </c>
      <c r="AF689">
        <v>113.280637</v>
      </c>
      <c r="AG689">
        <v>23.125177999999998</v>
      </c>
    </row>
    <row r="690" spans="1:33" x14ac:dyDescent="0.3">
      <c r="A690" s="12" t="s">
        <v>1985</v>
      </c>
      <c r="B690" s="12" t="s">
        <v>1986</v>
      </c>
      <c r="C690" s="16" t="str">
        <f>[1]!s_info_mkt(A690)</f>
        <v>主板</v>
      </c>
      <c r="D690" s="16" t="str">
        <f>[1]!s_ipo_listeddate(A690)</f>
        <v>2016-07-28</v>
      </c>
      <c r="E690" s="16" t="str">
        <f>[1]!lastradeday_s("000002","")</f>
        <v>2026-06-22</v>
      </c>
      <c r="F690" s="16" t="str">
        <f>[1]!s_info_industry_csrc2023(A690,"",3)</f>
        <v>软件和信息技术服务业</v>
      </c>
      <c r="G690" s="16" t="str">
        <f>[1]!s_info_industry_csrc2023(A690,"",1)</f>
        <v>信息传输、软件和信息技术服务业</v>
      </c>
      <c r="H690" s="16">
        <f>[1]!s_is(A690,83,"FY","YTD","20251231",1,"",100000000)</f>
        <v>23.214509982300001</v>
      </c>
      <c r="I690" s="16">
        <f>[1]!s_is(A690,83,"FY","YTD","20241231",1,"",100000000)</f>
        <v>16.732017968299999</v>
      </c>
      <c r="J690" s="16">
        <f t="shared" si="30"/>
        <v>0.38743037607786124</v>
      </c>
      <c r="K690" s="16">
        <f>[1]!s_is(A690,61,"FY","YTD","20251231",1,"",100000000)</f>
        <v>-0.3566734245</v>
      </c>
      <c r="L690" s="16">
        <f>[1]!s_is(A690,61,"FY","YTD","20241231",1,"",100000000)</f>
        <v>-0.61762103609999996</v>
      </c>
      <c r="M690" s="16">
        <f t="shared" si="31"/>
        <v>0.42250441022502599</v>
      </c>
      <c r="N690" s="16">
        <f>[1]!s_fa_roe(A690,"20251231")</f>
        <v>-15.8634</v>
      </c>
      <c r="O690" s="16">
        <f>[1]!s_stmnote_rdexp(A690,"20251231",1,10000)</f>
        <v>5393.7261549999994</v>
      </c>
      <c r="P690" s="20">
        <f t="shared" si="32"/>
        <v>2.3234288206438421E-2</v>
      </c>
      <c r="Q690" s="16">
        <f>[1]!s_margin_tradingbalance(A690,"",10000)</f>
        <v>0</v>
      </c>
      <c r="R690" s="16">
        <f>[1]!s_margin_seclendingbalance(A690,"",10000)</f>
        <v>0</v>
      </c>
      <c r="S690" s="17">
        <f>[1]!s_val_ev(A690,"",100000000)</f>
        <v>46.488104819999997</v>
      </c>
      <c r="T690" s="17">
        <f>[1]!share_freesharesmv(A690,"",100000000)</f>
        <v>36.96402982</v>
      </c>
      <c r="U690" s="17">
        <f>[1]!s_dq_amount_btin(A690,E690,100000000)</f>
        <v>1.6977000499999999</v>
      </c>
      <c r="V690" s="17">
        <f>[1]!s_dq_turn(A690,E690)</f>
        <v>3.6695631529941126</v>
      </c>
      <c r="W690" s="2">
        <f>[1]!s_pq_amount(A690,"20260101","",100000000)</f>
        <v>297.43810302000003</v>
      </c>
      <c r="X690" s="2">
        <f>[1]!s_pq_avgamount(A690,"20260101","",100000000)</f>
        <v>2.703982754727273</v>
      </c>
      <c r="Y690" s="17">
        <f>[1]!s_ipo_dilutedpe(A690)</f>
        <v>22.98</v>
      </c>
      <c r="Z690" s="12">
        <f>[1]!s_ipo_collection_total(A690,100000000)</f>
        <v>2.3980000000000001</v>
      </c>
      <c r="AA690" s="2">
        <f>[1]!s_val_pe_ttm(A690,E690)</f>
        <v>-105.47010040283203</v>
      </c>
      <c r="AB690" s="5">
        <f>[1]!s_info_zjtxornot1(A690,"")</f>
        <v>0</v>
      </c>
      <c r="AC690" s="22" t="str">
        <f>[1]!s_info_nature1(A690,"")</f>
        <v>民营企业</v>
      </c>
      <c r="AD690" s="6" t="str">
        <f>[1]!s_info_city(A690)</f>
        <v>广州市</v>
      </c>
      <c r="AE690" s="6" t="str">
        <f>[1]!s_info_province(A690)</f>
        <v>广东省</v>
      </c>
      <c r="AF690">
        <v>113.280637</v>
      </c>
      <c r="AG690">
        <v>23.125177999999998</v>
      </c>
    </row>
    <row r="691" spans="1:33" x14ac:dyDescent="0.3">
      <c r="A691" s="12" t="s">
        <v>1987</v>
      </c>
      <c r="B691" s="12" t="s">
        <v>1988</v>
      </c>
      <c r="C691" s="16" t="str">
        <f>[1]!s_info_mkt(A691)</f>
        <v>创业板</v>
      </c>
      <c r="D691" s="16" t="str">
        <f>[1]!s_ipo_listeddate(A691)</f>
        <v>2019-11-25</v>
      </c>
      <c r="E691" s="16" t="str">
        <f>[1]!lastradeday_s("000002","")</f>
        <v>2026-06-22</v>
      </c>
      <c r="F691" s="16" t="str">
        <f>[1]!s_info_industry_csrc2023(A691,"",3)</f>
        <v>橡胶和塑料制品业</v>
      </c>
      <c r="G691" s="16" t="str">
        <f>[1]!s_info_industry_csrc2023(A691,"",1)</f>
        <v>制造业</v>
      </c>
      <c r="H691" s="16">
        <f>[1]!s_is(A691,83,"FY","YTD","20251231",1,"",100000000)</f>
        <v>30.155957147199999</v>
      </c>
      <c r="I691" s="16">
        <f>[1]!s_is(A691,83,"FY","YTD","20241231",1,"",100000000)</f>
        <v>26.9054667019</v>
      </c>
      <c r="J691" s="16">
        <f t="shared" si="30"/>
        <v>0.12081152433867492</v>
      </c>
      <c r="K691" s="16">
        <f>[1]!s_is(A691,61,"FY","YTD","20251231",1,"",100000000)</f>
        <v>0.60350568059999998</v>
      </c>
      <c r="L691" s="16">
        <f>[1]!s_is(A691,61,"FY","YTD","20241231",1,"",100000000)</f>
        <v>0.54882106060000002</v>
      </c>
      <c r="M691" s="16">
        <f t="shared" si="31"/>
        <v>9.9640163116582775E-2</v>
      </c>
      <c r="N691" s="16">
        <f>[1]!s_fa_roe(A691,"20251231")</f>
        <v>2.6692</v>
      </c>
      <c r="O691" s="16">
        <f>[1]!s_stmnote_rdexp(A691,"20251231",1,10000)</f>
        <v>22715.959344999999</v>
      </c>
      <c r="P691" s="20">
        <f t="shared" si="32"/>
        <v>7.5328265105686396E-2</v>
      </c>
      <c r="Q691" s="16">
        <f>[1]!s_margin_tradingbalance(A691,"",10000)</f>
        <v>0</v>
      </c>
      <c r="R691" s="16">
        <f>[1]!s_margin_seclendingbalance(A691,"",10000)</f>
        <v>0</v>
      </c>
      <c r="S691" s="17">
        <f>[1]!s_val_ev(A691,"",100000000)</f>
        <v>438.79488690400001</v>
      </c>
      <c r="T691" s="17">
        <f>[1]!share_freesharesmv(A691,"",100000000)</f>
        <v>266.16753618399997</v>
      </c>
      <c r="U691" s="17">
        <f>[1]!s_dq_amount_btin(A691,E691,100000000)</f>
        <v>35.254827589999998</v>
      </c>
      <c r="V691" s="17">
        <f>[1]!s_dq_turn(A691,E691)</f>
        <v>11.417212373074035</v>
      </c>
      <c r="W691" s="2">
        <f>[1]!s_pq_amount(A691,"20260101","",100000000)</f>
        <v>1504.3904909800001</v>
      </c>
      <c r="X691" s="2">
        <f>[1]!s_pq_avgamount(A691,"20260101","",100000000)</f>
        <v>13.676277190727273</v>
      </c>
      <c r="Y691" s="17">
        <f>[1]!s_ipo_dilutedpe(A691)</f>
        <v>22.98</v>
      </c>
      <c r="Z691" s="12">
        <f>[1]!s_ipo_collection_total(A691,100000000)</f>
        <v>3.2919670000000001</v>
      </c>
      <c r="AA691" s="2">
        <f>[1]!s_val_pe_ttm(A691,E691)</f>
        <v>665.46539306640625</v>
      </c>
      <c r="AB691" s="5">
        <f>[1]!s_info_zjtxornot1(A691,"")</f>
        <v>1</v>
      </c>
      <c r="AC691" s="22" t="str">
        <f>[1]!s_info_nature1(A691,"")</f>
        <v>民营企业</v>
      </c>
      <c r="AD691" s="6" t="str">
        <f>[1]!s_info_city(A691)</f>
        <v>宿迁市</v>
      </c>
      <c r="AE691" s="6" t="str">
        <f>[1]!s_info_province(A691)</f>
        <v>江苏省</v>
      </c>
      <c r="AF691">
        <v>118.27516199999999</v>
      </c>
      <c r="AG691">
        <v>33.963008000000002</v>
      </c>
    </row>
    <row r="692" spans="1:33" x14ac:dyDescent="0.3">
      <c r="A692" s="12" t="s">
        <v>1989</v>
      </c>
      <c r="B692" s="12" t="s">
        <v>1990</v>
      </c>
      <c r="C692" s="16" t="str">
        <f>[1]!s_info_mkt(A692)</f>
        <v>主板</v>
      </c>
      <c r="D692" s="16" t="str">
        <f>[1]!s_ipo_listeddate(A692)</f>
        <v>2010-06-01</v>
      </c>
      <c r="E692" s="16" t="str">
        <f>[1]!lastradeday_s("000002","")</f>
        <v>2026-06-22</v>
      </c>
      <c r="F692" s="16" t="str">
        <f>[1]!s_info_industry_csrc2023(A692,"",3)</f>
        <v>零售业</v>
      </c>
      <c r="G692" s="16" t="str">
        <f>[1]!s_info_industry_csrc2023(A692,"",1)</f>
        <v>批发和零售业</v>
      </c>
      <c r="H692" s="16">
        <f>[1]!s_is(A692,83,"FY","YTD","20251231",1,"",100000000)</f>
        <v>115.59200729940001</v>
      </c>
      <c r="I692" s="16">
        <f>[1]!s_is(A692,83,"FY","YTD","20241231",1,"",100000000)</f>
        <v>117.86061908569999</v>
      </c>
      <c r="J692" s="16">
        <f t="shared" si="30"/>
        <v>-1.9248259545034396E-2</v>
      </c>
      <c r="K692" s="16">
        <f>[1]!s_is(A692,61,"FY","YTD","20251231",1,"",100000000)</f>
        <v>0.83187111380000001</v>
      </c>
      <c r="L692" s="16">
        <f>[1]!s_is(A692,61,"FY","YTD","20241231",1,"",100000000)</f>
        <v>0.76717389269999992</v>
      </c>
      <c r="M692" s="16">
        <f t="shared" si="31"/>
        <v>8.4331885789679317E-2</v>
      </c>
      <c r="N692" s="16">
        <f>[1]!s_fa_roe(A692,"20251231")</f>
        <v>2.0366</v>
      </c>
      <c r="O692" s="16">
        <f>[1]!s_stmnote_rdexp(A692,"20251231",1,10000)</f>
        <v>8560.2900209999989</v>
      </c>
      <c r="P692" s="20">
        <f t="shared" si="32"/>
        <v>7.4056072050272563E-3</v>
      </c>
      <c r="Q692" s="16">
        <f>[1]!s_margin_tradingbalance(A692,"",10000)</f>
        <v>29141.431700000001</v>
      </c>
      <c r="R692" s="16">
        <f>[1]!s_margin_seclendingbalance(A692,"",10000)</f>
        <v>47.701999999999998</v>
      </c>
      <c r="S692" s="17">
        <f>[1]!s_val_ev(A692,"",100000000)</f>
        <v>54.702074699999997</v>
      </c>
      <c r="T692" s="17">
        <f>[1]!share_freesharesmv(A692,"",100000000)</f>
        <v>27.588429835199999</v>
      </c>
      <c r="U692" s="17">
        <f>[1]!s_dq_amount_btin(A692,E692,100000000)</f>
        <v>0.98285328000000005</v>
      </c>
      <c r="V692" s="17">
        <f>[1]!s_dq_turn(A692,E692)</f>
        <v>1.8179823492427851</v>
      </c>
      <c r="W692" s="2">
        <f>[1]!s_pq_amount(A692,"20260101","",100000000)</f>
        <v>147.25153871000001</v>
      </c>
      <c r="X692" s="2">
        <f>[1]!s_pq_avgamount(A692,"20260101","",100000000)</f>
        <v>1.3386503519090909</v>
      </c>
      <c r="Y692" s="17">
        <f>[1]!s_ipo_dilutedpe(A692)</f>
        <v>46.51</v>
      </c>
      <c r="Z692" s="12">
        <f>[1]!s_ipo_collection_total(A692,100000000)</f>
        <v>20.04</v>
      </c>
      <c r="AA692" s="2">
        <f>[1]!s_val_pe_ttm(A692,E692)</f>
        <v>68.155738830566406</v>
      </c>
      <c r="AB692" s="5">
        <f>[1]!s_info_zjtxornot1(A692,"")</f>
        <v>0</v>
      </c>
      <c r="AC692" s="22" t="str">
        <f>[1]!s_info_nature1(A692,"")</f>
        <v>中央国有企业</v>
      </c>
      <c r="AD692" s="6" t="str">
        <f>[1]!s_info_city(A692)</f>
        <v>深圳市</v>
      </c>
      <c r="AE692" s="6" t="str">
        <f>[1]!s_info_province(A692)</f>
        <v>广东省</v>
      </c>
      <c r="AF692">
        <v>114.085947</v>
      </c>
      <c r="AG692">
        <v>22.547000000000001</v>
      </c>
    </row>
    <row r="693" spans="1:33" x14ac:dyDescent="0.3">
      <c r="A693" s="12" t="s">
        <v>1991</v>
      </c>
      <c r="B693" s="12" t="s">
        <v>1992</v>
      </c>
      <c r="C693" s="16" t="str">
        <f>[1]!s_info_mkt(A693)</f>
        <v>主板</v>
      </c>
      <c r="D693" s="16" t="str">
        <f>[1]!s_ipo_listeddate(A693)</f>
        <v>2020-08-07</v>
      </c>
      <c r="E693" s="16" t="str">
        <f>[1]!lastradeday_s("000002","")</f>
        <v>2026-06-22</v>
      </c>
      <c r="F693" s="16" t="str">
        <f>[1]!s_info_industry_csrc2023(A693,"",3)</f>
        <v>电气机械和器材制造业</v>
      </c>
      <c r="G693" s="16" t="str">
        <f>[1]!s_info_industry_csrc2023(A693,"",1)</f>
        <v>制造业</v>
      </c>
      <c r="H693" s="16">
        <f>[1]!s_is(A693,83,"FY","YTD","20251231",1,"",100000000)</f>
        <v>28.142855707300001</v>
      </c>
      <c r="I693" s="16">
        <f>[1]!s_is(A693,83,"FY","YTD","20241231",1,"",100000000)</f>
        <v>29.185384494699999</v>
      </c>
      <c r="J693" s="16">
        <f t="shared" si="30"/>
        <v>-3.5720920092360608E-2</v>
      </c>
      <c r="K693" s="16">
        <f>[1]!s_is(A693,61,"FY","YTD","20251231",1,"",100000000)</f>
        <v>0.92299445260000001</v>
      </c>
      <c r="L693" s="16">
        <f>[1]!s_is(A693,61,"FY","YTD","20241231",1,"",100000000)</f>
        <v>1.2137076909</v>
      </c>
      <c r="M693" s="16">
        <f t="shared" si="31"/>
        <v>-0.23952492060458769</v>
      </c>
      <c r="N693" s="16">
        <f>[1]!s_fa_roe(A693,"20251231")</f>
        <v>5.1578999999999997</v>
      </c>
      <c r="O693" s="16">
        <f>[1]!s_stmnote_rdexp(A693,"20251231",1,10000)</f>
        <v>14728.014049000001</v>
      </c>
      <c r="P693" s="20">
        <f t="shared" si="32"/>
        <v>5.2333047513652593E-2</v>
      </c>
      <c r="Q693" s="16">
        <f>[1]!s_margin_tradingbalance(A693,"",10000)</f>
        <v>0</v>
      </c>
      <c r="R693" s="16">
        <f>[1]!s_margin_seclendingbalance(A693,"",10000)</f>
        <v>0</v>
      </c>
      <c r="S693" s="17">
        <f>[1]!s_val_ev(A693,"",100000000)</f>
        <v>35.120075437499999</v>
      </c>
      <c r="T693" s="17">
        <f>[1]!share_freesharesmv(A693,"",100000000)</f>
        <v>20.564927752500001</v>
      </c>
      <c r="U693" s="17">
        <f>[1]!s_dq_amount_btin(A693,E693,100000000)</f>
        <v>1.3178290500000001</v>
      </c>
      <c r="V693" s="17">
        <f>[1]!s_dq_turn(A693,E693)</f>
        <v>3.7316508540315687</v>
      </c>
      <c r="W693" s="2">
        <f>[1]!s_pq_amount(A693,"20260101","",100000000)</f>
        <v>164.81504909</v>
      </c>
      <c r="X693" s="2">
        <f>[1]!s_pq_avgamount(A693,"20260101","",100000000)</f>
        <v>1.4983186280909091</v>
      </c>
      <c r="Y693" s="17">
        <f>[1]!s_ipo_dilutedpe(A693)</f>
        <v>22.98</v>
      </c>
      <c r="Z693" s="12">
        <f>[1]!s_ipo_collection_total(A693,100000000)</f>
        <v>7.1142000000000003</v>
      </c>
      <c r="AA693" s="2">
        <f>[1]!s_val_pe_ttm(A693,E693)</f>
        <v>45.34039306640625</v>
      </c>
      <c r="AB693" s="5">
        <f>[1]!s_info_zjtxornot1(A693,"")</f>
        <v>0</v>
      </c>
      <c r="AC693" s="22" t="str">
        <f>[1]!s_info_nature1(A693,"")</f>
        <v>民营企业</v>
      </c>
      <c r="AD693" s="6" t="str">
        <f>[1]!s_info_city(A693)</f>
        <v>乐清市</v>
      </c>
      <c r="AE693" s="6" t="str">
        <f>[1]!s_info_province(A693)</f>
        <v>浙江省</v>
      </c>
      <c r="AF693">
        <v>121.016175</v>
      </c>
      <c r="AG693">
        <v>28.261838999999998</v>
      </c>
    </row>
    <row r="694" spans="1:33" x14ac:dyDescent="0.3">
      <c r="A694" s="12" t="s">
        <v>1993</v>
      </c>
      <c r="B694" s="12" t="s">
        <v>1994</v>
      </c>
      <c r="C694" s="16" t="str">
        <f>[1]!s_info_mkt(A694)</f>
        <v>创业板</v>
      </c>
      <c r="D694" s="16" t="str">
        <f>[1]!s_ipo_listeddate(A694)</f>
        <v>2021-07-07</v>
      </c>
      <c r="E694" s="16" t="str">
        <f>[1]!lastradeday_s("000002","")</f>
        <v>2026-06-22</v>
      </c>
      <c r="F694" s="16" t="str">
        <f>[1]!s_info_industry_csrc2023(A694,"",3)</f>
        <v>专用设备制造业</v>
      </c>
      <c r="G694" s="16" t="str">
        <f>[1]!s_info_industry_csrc2023(A694,"",1)</f>
        <v>制造业</v>
      </c>
      <c r="H694" s="16">
        <f>[1]!s_is(A694,83,"FY","YTD","20251231",1,"",100000000)</f>
        <v>42.091988442500003</v>
      </c>
      <c r="I694" s="16">
        <f>[1]!s_is(A694,83,"FY","YTD","20241231",1,"",100000000)</f>
        <v>30.161843069099998</v>
      </c>
      <c r="J694" s="16">
        <f t="shared" si="30"/>
        <v>0.3955376780546318</v>
      </c>
      <c r="K694" s="16">
        <f>[1]!s_is(A694,61,"FY","YTD","20251231",1,"",100000000)</f>
        <v>2.1677717318000003</v>
      </c>
      <c r="L694" s="16">
        <f>[1]!s_is(A694,61,"FY","YTD","20241231",1,"",100000000)</f>
        <v>1.1556161969000001</v>
      </c>
      <c r="M694" s="16">
        <f t="shared" si="31"/>
        <v>0.87585786493401485</v>
      </c>
      <c r="N694" s="16">
        <f>[1]!s_fa_roe(A694,"20251231")</f>
        <v>8.2417999999999996</v>
      </c>
      <c r="O694" s="16">
        <f>[1]!s_stmnote_rdexp(A694,"20251231",1,10000)</f>
        <v>19216.668900000001</v>
      </c>
      <c r="P694" s="20">
        <f t="shared" si="32"/>
        <v>4.5653982173474744E-2</v>
      </c>
      <c r="Q694" s="16">
        <f>[1]!s_margin_tradingbalance(A694,"",10000)</f>
        <v>125756.95729999999</v>
      </c>
      <c r="R694" s="16">
        <f>[1]!s_margin_seclendingbalance(A694,"",10000)</f>
        <v>544.33069999999998</v>
      </c>
      <c r="S694" s="17">
        <f>[1]!s_val_ev(A694,"",100000000)</f>
        <v>411.33519156099999</v>
      </c>
      <c r="T694" s="17">
        <f>[1]!share_freesharesmv(A694,"",100000000)</f>
        <v>185.91417252799999</v>
      </c>
      <c r="U694" s="17">
        <f>[1]!s_dq_amount_btin(A694,E694,100000000)</f>
        <v>25.6899701</v>
      </c>
      <c r="V694" s="17">
        <f>[1]!s_dq_turn(A694,E694)</f>
        <v>8.1835049714273662</v>
      </c>
      <c r="W694" s="2">
        <f>[1]!s_pq_amount(A694,"20260101","",100000000)</f>
        <v>1545.0390935099999</v>
      </c>
      <c r="X694" s="2">
        <f>[1]!s_pq_avgamount(A694,"20260101","",100000000)</f>
        <v>14.045809941</v>
      </c>
      <c r="Y694" s="17">
        <f>[1]!s_ipo_dilutedpe(A694)</f>
        <v>18.23</v>
      </c>
      <c r="Z694" s="12">
        <f>[1]!s_ipo_collection_total(A694,100000000)</f>
        <v>4.9748289999999997</v>
      </c>
      <c r="AA694" s="2">
        <f>[1]!s_val_pe_ttm(A694,E694)</f>
        <v>215.41763305664063</v>
      </c>
      <c r="AB694" s="5">
        <f>[1]!s_info_zjtxornot1(A694,"")</f>
        <v>0</v>
      </c>
      <c r="AC694" s="22" t="str">
        <f>[1]!s_info_nature1(A694,"")</f>
        <v>民营企业</v>
      </c>
      <c r="AD694" s="6" t="str">
        <f>[1]!s_info_city(A694)</f>
        <v>佛山市</v>
      </c>
      <c r="AE694" s="6" t="str">
        <f>[1]!s_info_province(A694)</f>
        <v>广东省</v>
      </c>
      <c r="AF694">
        <v>113.12271699999999</v>
      </c>
      <c r="AG694">
        <v>23.028762</v>
      </c>
    </row>
    <row r="695" spans="1:33" x14ac:dyDescent="0.3">
      <c r="A695" s="12" t="s">
        <v>1995</v>
      </c>
      <c r="B695" s="12" t="s">
        <v>1996</v>
      </c>
      <c r="C695" s="16" t="str">
        <f>[1]!s_info_mkt(A695)</f>
        <v>创业板</v>
      </c>
      <c r="D695" s="16" t="str">
        <f>[1]!s_ipo_listeddate(A695)</f>
        <v>2022-11-01</v>
      </c>
      <c r="E695" s="16" t="str">
        <f>[1]!lastradeday_s("000002","")</f>
        <v>2026-06-22</v>
      </c>
      <c r="F695" s="16" t="str">
        <f>[1]!s_info_industry_csrc2023(A695,"",3)</f>
        <v>研究和试验发展</v>
      </c>
      <c r="G695" s="16" t="str">
        <f>[1]!s_info_industry_csrc2023(A695,"",1)</f>
        <v>科学研究和技术服务业</v>
      </c>
      <c r="H695" s="16">
        <f>[1]!s_is(A695,83,"FY","YTD","20251231",1,"",100000000)</f>
        <v>6.8835086364999993</v>
      </c>
      <c r="I695" s="16">
        <f>[1]!s_is(A695,83,"FY","YTD","20241231",1,"",100000000)</f>
        <v>5.4447126203999998</v>
      </c>
      <c r="J695" s="16">
        <f t="shared" si="30"/>
        <v>0.2642556396290201</v>
      </c>
      <c r="K695" s="16">
        <f>[1]!s_is(A695,61,"FY","YTD","20251231",1,"",100000000)</f>
        <v>0.34294767320000002</v>
      </c>
      <c r="L695" s="16">
        <f>[1]!s_is(A695,61,"FY","YTD","20241231",1,"",100000000)</f>
        <v>0.17083154829999997</v>
      </c>
      <c r="M695" s="16">
        <f t="shared" si="31"/>
        <v>1.0075195513520969</v>
      </c>
      <c r="N695" s="16">
        <f>[1]!s_fa_roe(A695,"20251231")</f>
        <v>3.3673000000000002</v>
      </c>
      <c r="O695" s="16">
        <f>[1]!s_stmnote_rdexp(A695,"20251231",1,10000)</f>
        <v>3714.8768170000003</v>
      </c>
      <c r="P695" s="20">
        <f t="shared" si="32"/>
        <v>5.3967780287247129E-2</v>
      </c>
      <c r="Q695" s="16">
        <f>[1]!s_margin_tradingbalance(A695,"",10000)</f>
        <v>21015.2739</v>
      </c>
      <c r="R695" s="16">
        <f>[1]!s_margin_seclendingbalance(A695,"",10000)</f>
        <v>25.934999999999999</v>
      </c>
      <c r="S695" s="17">
        <f>[1]!s_val_ev(A695,"",100000000)</f>
        <v>49.092608978500003</v>
      </c>
      <c r="T695" s="17">
        <f>[1]!share_freesharesmv(A695,"",100000000)</f>
        <v>26.921381189500003</v>
      </c>
      <c r="U695" s="17">
        <f>[1]!s_dq_amount_btin(A695,E695,100000000)</f>
        <v>2.3531382399999998</v>
      </c>
      <c r="V695" s="17">
        <f>[1]!s_dq_turn(A695,E695)</f>
        <v>5.5140860829403415</v>
      </c>
      <c r="W695" s="2">
        <f>[1]!s_pq_amount(A695,"20260101","",100000000)</f>
        <v>415.99609615000003</v>
      </c>
      <c r="X695" s="2">
        <f>[1]!s_pq_avgamount(A695,"20260101","",100000000)</f>
        <v>3.7817826922727273</v>
      </c>
      <c r="Y695" s="17">
        <f>[1]!s_ipo_dilutedpe(A695)</f>
        <v>43.78</v>
      </c>
      <c r="Z695" s="12">
        <f>[1]!s_ipo_collection_total(A695,100000000)</f>
        <v>7.7</v>
      </c>
      <c r="AA695" s="2">
        <f>[1]!s_val_pe_ttm(A695,E695)</f>
        <v>106.49122619628906</v>
      </c>
      <c r="AB695" s="5">
        <f>[1]!s_info_zjtxornot1(A695,"")</f>
        <v>0</v>
      </c>
      <c r="AC695" s="22" t="str">
        <f>[1]!s_info_nature1(A695,"")</f>
        <v>民营企业</v>
      </c>
      <c r="AD695" s="6" t="str">
        <f>[1]!s_info_city(A695)</f>
        <v>上海市</v>
      </c>
      <c r="AE695" s="6" t="str">
        <f>[1]!s_info_province(A695)</f>
        <v>上海</v>
      </c>
      <c r="AF695">
        <v>121.472644</v>
      </c>
      <c r="AG695">
        <v>31.231705999999999</v>
      </c>
    </row>
    <row r="696" spans="1:33" x14ac:dyDescent="0.3">
      <c r="A696" s="12" t="s">
        <v>1997</v>
      </c>
      <c r="B696" s="12" t="s">
        <v>1998</v>
      </c>
      <c r="C696" s="16" t="str">
        <f>[1]!s_info_mkt(A696)</f>
        <v>主板</v>
      </c>
      <c r="D696" s="16" t="str">
        <f>[1]!s_ipo_listeddate(A696)</f>
        <v>1997-01-24</v>
      </c>
      <c r="E696" s="16" t="str">
        <f>[1]!lastradeday_s("000002","")</f>
        <v>2026-06-22</v>
      </c>
      <c r="F696" s="16" t="str">
        <f>[1]!s_info_industry_csrc2023(A696,"",3)</f>
        <v>零售业</v>
      </c>
      <c r="G696" s="16" t="str">
        <f>[1]!s_info_industry_csrc2023(A696,"",1)</f>
        <v>批发和零售业</v>
      </c>
      <c r="H696" s="16">
        <f>[1]!s_is(A696,83,"FY","YTD","20251231",1,"",100000000)</f>
        <v>4.2096981759999998</v>
      </c>
      <c r="I696" s="16">
        <f>[1]!s_is(A696,83,"FY","YTD","20241231",1,"",100000000)</f>
        <v>3.7224687816000004</v>
      </c>
      <c r="J696" s="16">
        <f t="shared" si="30"/>
        <v>0.13088877919093722</v>
      </c>
      <c r="K696" s="16">
        <f>[1]!s_is(A696,61,"FY","YTD","20251231",1,"",100000000)</f>
        <v>-0.97321082049999996</v>
      </c>
      <c r="L696" s="16">
        <f>[1]!s_is(A696,61,"FY","YTD","20241231",1,"",100000000)</f>
        <v>-0.77639855769999999</v>
      </c>
      <c r="M696" s="16">
        <f t="shared" si="31"/>
        <v>-0.25349385421713794</v>
      </c>
      <c r="N696" s="16">
        <f>[1]!s_fa_roe(A696,"20251231")</f>
        <v>-47.28</v>
      </c>
      <c r="O696" s="16">
        <f>[1]!s_stmnote_rdexp(A696,"20251231",1,10000)</f>
        <v>0</v>
      </c>
      <c r="P696" s="20">
        <f t="shared" si="32"/>
        <v>0</v>
      </c>
      <c r="Q696" s="16">
        <f>[1]!s_margin_tradingbalance(A696,"",10000)</f>
        <v>0</v>
      </c>
      <c r="R696" s="16">
        <f>[1]!s_margin_seclendingbalance(A696,"",10000)</f>
        <v>0</v>
      </c>
      <c r="S696" s="17">
        <f>[1]!s_val_ev(A696,"",100000000)</f>
        <v>27.01512</v>
      </c>
      <c r="T696" s="17">
        <f>[1]!share_freesharesmv(A696,"",100000000)</f>
        <v>19.435120000000001</v>
      </c>
      <c r="U696" s="17">
        <f>[1]!s_dq_amount_btin(A696,E696,100000000)</f>
        <v>2.4883055299999999</v>
      </c>
      <c r="V696" s="17">
        <f>[1]!s_dq_turn(A696,E696)</f>
        <v>9.2222803030303027</v>
      </c>
      <c r="W696" s="2">
        <f>[1]!s_pq_amount(A696,"20260101","",100000000)</f>
        <v>53.338555790000001</v>
      </c>
      <c r="X696" s="2">
        <f>[1]!s_pq_avgamount(A696,"20260101","",100000000)</f>
        <v>0.48489596172727273</v>
      </c>
      <c r="Y696" s="17">
        <f>[1]!s_ipo_dilutedpe(A696)</f>
        <v>0</v>
      </c>
      <c r="Z696" s="12">
        <f>[1]!s_ipo_collection_total(A696,100000000)</f>
        <v>3.43</v>
      </c>
      <c r="AA696" s="2">
        <f>[1]!s_val_pe_ttm(A696,E696)</f>
        <v>-27.879707336425781</v>
      </c>
      <c r="AB696" s="5">
        <f>[1]!s_info_zjtxornot1(A696,"")</f>
        <v>0</v>
      </c>
      <c r="AC696" s="22" t="str">
        <f>[1]!s_info_nature1(A696,"")</f>
        <v>民营企业</v>
      </c>
      <c r="AD696" s="6" t="str">
        <f>[1]!s_info_city(A696)</f>
        <v>大连市</v>
      </c>
      <c r="AE696" s="6" t="str">
        <f>[1]!s_info_province(A696)</f>
        <v>辽宁省</v>
      </c>
      <c r="AF696">
        <v>121.618622</v>
      </c>
      <c r="AG696">
        <v>38.914589999999997</v>
      </c>
    </row>
    <row r="697" spans="1:33" x14ac:dyDescent="0.3">
      <c r="A697" s="12" t="s">
        <v>1999</v>
      </c>
      <c r="B697" s="12" t="s">
        <v>2000</v>
      </c>
      <c r="C697" s="16" t="str">
        <f>[1]!s_info_mkt(A697)</f>
        <v>科创板</v>
      </c>
      <c r="D697" s="16" t="str">
        <f>[1]!s_ipo_listeddate(A697)</f>
        <v>2025-10-28</v>
      </c>
      <c r="E697" s="16" t="str">
        <f>[1]!lastradeday_s("000002","")</f>
        <v>2026-06-22</v>
      </c>
      <c r="F697" s="16" t="str">
        <f>[1]!s_info_industry_csrc2023(A697,"",3)</f>
        <v>医药制造业</v>
      </c>
      <c r="G697" s="16" t="str">
        <f>[1]!s_info_industry_csrc2023(A697,"",1)</f>
        <v>制造业</v>
      </c>
      <c r="H697" s="16">
        <f>[1]!s_is(A697,83,"FY","YTD","20251231",1,"",100000000)</f>
        <v>0.47861353229999998</v>
      </c>
      <c r="I697" s="16">
        <f>[1]!s_is(A697,83,"FY","YTD","20241231",1,"",100000000)</f>
        <v>0.25216117360000001</v>
      </c>
      <c r="J697" s="16">
        <f t="shared" si="30"/>
        <v>0.89804610070231661</v>
      </c>
      <c r="K697" s="16">
        <f>[1]!s_is(A697,61,"FY","YTD","20251231",1,"",100000000)</f>
        <v>-1.5703734783000001</v>
      </c>
      <c r="L697" s="16">
        <f>[1]!s_is(A697,61,"FY","YTD","20241231",1,"",100000000)</f>
        <v>-1.5136811923</v>
      </c>
      <c r="M697" s="16">
        <f t="shared" si="31"/>
        <v>-3.7453253887535995E-2</v>
      </c>
      <c r="N697" s="16">
        <f>[1]!s_fa_roe(A697,"20251231")</f>
        <v>-8.9755000000000003</v>
      </c>
      <c r="O697" s="16">
        <f>[1]!s_stmnote_rdexp(A697,"20251231",1,10000)</f>
        <v>9266.0591420000001</v>
      </c>
      <c r="P697" s="20">
        <f t="shared" si="32"/>
        <v>1.9360211353555998</v>
      </c>
      <c r="Q697" s="16">
        <f>[1]!s_margin_tradingbalance(A697,"",10000)</f>
        <v>20024.650699999998</v>
      </c>
      <c r="R697" s="16">
        <f>[1]!s_margin_seclendingbalance(A697,"",10000)</f>
        <v>0</v>
      </c>
      <c r="S697" s="17">
        <f>[1]!s_val_ev(A697,"",100000000)</f>
        <v>162.48375000000001</v>
      </c>
      <c r="T697" s="17">
        <f>[1]!share_freesharesmv(A697,"",100000000)</f>
        <v>21.034277725500001</v>
      </c>
      <c r="U697" s="17">
        <f>[1]!s_dq_amount_btin(A697,E697,100000000)</f>
        <v>0.96946295000000005</v>
      </c>
      <c r="V697" s="17">
        <f>[1]!s_dq_turn(A697,E697)</f>
        <v>4.7103547168575206</v>
      </c>
      <c r="W697" s="2">
        <f>[1]!s_pq_amount(A697,"20260101","",100000000)</f>
        <v>135.84602670000001</v>
      </c>
      <c r="X697" s="2">
        <f>[1]!s_pq_avgamount(A697,"20260101","",100000000)</f>
        <v>1.234963879090909</v>
      </c>
      <c r="Y697" s="17">
        <f>[1]!s_ipo_dilutedpe(A697)</f>
        <v>0</v>
      </c>
      <c r="Z697" s="12">
        <f>[1]!s_ipo_collection_total(A697,100000000)</f>
        <v>25.994563472399999</v>
      </c>
      <c r="AA697" s="2">
        <f>[1]!s_val_pe_ttm(A697,E697)</f>
        <v>-112.14431762695313</v>
      </c>
      <c r="AB697" s="5">
        <f>[1]!s_info_zjtxornot1(A697,"")</f>
        <v>0</v>
      </c>
      <c r="AC697" s="22" t="str">
        <f>[1]!s_info_nature1(A697,"")</f>
        <v>民营企业</v>
      </c>
      <c r="AD697" s="6" t="str">
        <f>[1]!s_info_city(A697)</f>
        <v>武汉市</v>
      </c>
      <c r="AE697" s="6" t="str">
        <f>[1]!s_info_province(A697)</f>
        <v>湖北省</v>
      </c>
      <c r="AF697">
        <v>114.29857199999999</v>
      </c>
      <c r="AG697">
        <v>30.584354999999999</v>
      </c>
    </row>
    <row r="698" spans="1:33" x14ac:dyDescent="0.3">
      <c r="A698" s="12" t="s">
        <v>2001</v>
      </c>
      <c r="B698" s="12" t="s">
        <v>2002</v>
      </c>
      <c r="C698" s="16" t="str">
        <f>[1]!s_info_mkt(A698)</f>
        <v>科创板</v>
      </c>
      <c r="D698" s="16" t="str">
        <f>[1]!s_ipo_listeddate(A698)</f>
        <v>2022-12-09</v>
      </c>
      <c r="E698" s="16" t="str">
        <f>[1]!lastradeday_s("000002","")</f>
        <v>2026-06-22</v>
      </c>
      <c r="F698" s="16" t="str">
        <f>[1]!s_info_industry_csrc2023(A698,"",3)</f>
        <v>电气机械和器材制造业</v>
      </c>
      <c r="G698" s="16" t="str">
        <f>[1]!s_info_industry_csrc2023(A698,"",1)</f>
        <v>制造业</v>
      </c>
      <c r="H698" s="16">
        <f>[1]!s_is(A698,83,"FY","YTD","20251231",1,"",100000000)</f>
        <v>145.9269578942</v>
      </c>
      <c r="I698" s="16">
        <f>[1]!s_is(A698,83,"FY","YTD","20241231",1,"",100000000)</f>
        <v>124.87581880329999</v>
      </c>
      <c r="J698" s="16">
        <f t="shared" si="30"/>
        <v>0.16857658506375062</v>
      </c>
      <c r="K698" s="16">
        <f>[1]!s_is(A698,61,"FY","YTD","20251231",1,"",100000000)</f>
        <v>4.1968079686999999</v>
      </c>
      <c r="L698" s="16">
        <f>[1]!s_is(A698,61,"FY","YTD","20241231",1,"",100000000)</f>
        <v>4.1800968539000003</v>
      </c>
      <c r="M698" s="16">
        <f t="shared" si="31"/>
        <v>3.997781722308252E-3</v>
      </c>
      <c r="N698" s="16">
        <f>[1]!s_fa_roe(A698,"20251231")</f>
        <v>8.6944999999999997</v>
      </c>
      <c r="O698" s="16">
        <f>[1]!s_stmnote_rdexp(A698,"20251231",1,10000)</f>
        <v>78685.563399000006</v>
      </c>
      <c r="P698" s="20">
        <f t="shared" si="32"/>
        <v>5.3921197655644015E-2</v>
      </c>
      <c r="Q698" s="16">
        <f>[1]!s_margin_tradingbalance(A698,"",10000)</f>
        <v>126570.8996</v>
      </c>
      <c r="R698" s="16">
        <f>[1]!s_margin_seclendingbalance(A698,"",10000)</f>
        <v>352.73899999999998</v>
      </c>
      <c r="S698" s="17">
        <f>[1]!s_val_ev(A698,"",100000000)</f>
        <v>236.9993432256</v>
      </c>
      <c r="T698" s="17">
        <f>[1]!share_freesharesmv(A698,"",100000000)</f>
        <v>197.27570597760001</v>
      </c>
      <c r="U698" s="17">
        <f>[1]!s_dq_amount_btin(A698,E698,100000000)</f>
        <v>15.77693236</v>
      </c>
      <c r="V698" s="17">
        <f>[1]!s_dq_turn(A698,E698)</f>
        <v>6.6531944899907982</v>
      </c>
      <c r="W698" s="2">
        <f>[1]!s_pq_amount(A698,"20260101","",100000000)</f>
        <v>1322.6471610000001</v>
      </c>
      <c r="X698" s="2">
        <f>[1]!s_pq_avgamount(A698,"20260101","",100000000)</f>
        <v>12.0240651</v>
      </c>
      <c r="Y698" s="17">
        <f>[1]!s_ipo_dilutedpe(A698)</f>
        <v>50.32</v>
      </c>
      <c r="Z698" s="12">
        <f>[1]!s_ipo_collection_total(A698,100000000)</f>
        <v>30.8</v>
      </c>
      <c r="AA698" s="2">
        <f>[1]!s_val_pe_ttm(A698,E698)</f>
        <v>38.249759674072266</v>
      </c>
      <c r="AB698" s="5">
        <f>[1]!s_info_zjtxornot1(A698,"")</f>
        <v>1</v>
      </c>
      <c r="AC698" s="22" t="str">
        <f>[1]!s_info_nature1(A698,"")</f>
        <v>民营企业</v>
      </c>
      <c r="AD698" s="6" t="str">
        <f>[1]!s_info_city(A698)</f>
        <v>常州市</v>
      </c>
      <c r="AE698" s="6" t="str">
        <f>[1]!s_info_province(A698)</f>
        <v>江苏省</v>
      </c>
      <c r="AF698">
        <v>119.946973</v>
      </c>
      <c r="AG698">
        <v>31.772752000000001</v>
      </c>
    </row>
    <row r="699" spans="1:33" x14ac:dyDescent="0.3">
      <c r="A699" s="12" t="s">
        <v>2003</v>
      </c>
      <c r="B699" s="12" t="s">
        <v>2004</v>
      </c>
      <c r="C699" s="16" t="str">
        <f>[1]!s_info_mkt(A699)</f>
        <v>创业板</v>
      </c>
      <c r="D699" s="16" t="str">
        <f>[1]!s_ipo_listeddate(A699)</f>
        <v>2023-07-10</v>
      </c>
      <c r="E699" s="16" t="str">
        <f>[1]!lastradeday_s("000002","")</f>
        <v>2026-06-22</v>
      </c>
      <c r="F699" s="16" t="str">
        <f>[1]!s_info_industry_csrc2023(A699,"",3)</f>
        <v>通用设备制造业</v>
      </c>
      <c r="G699" s="16" t="str">
        <f>[1]!s_info_industry_csrc2023(A699,"",1)</f>
        <v>制造业</v>
      </c>
      <c r="H699" s="16">
        <f>[1]!s_is(A699,83,"FY","YTD","20251231",1,"",100000000)</f>
        <v>11.008542204600001</v>
      </c>
      <c r="I699" s="16">
        <f>[1]!s_is(A699,83,"FY","YTD","20241231",1,"",100000000)</f>
        <v>10.3261097657</v>
      </c>
      <c r="J699" s="16">
        <f t="shared" si="30"/>
        <v>6.608804810179536E-2</v>
      </c>
      <c r="K699" s="16">
        <f>[1]!s_is(A699,61,"FY","YTD","20251231",1,"",100000000)</f>
        <v>0.89120437060000002</v>
      </c>
      <c r="L699" s="16">
        <f>[1]!s_is(A699,61,"FY","YTD","20241231",1,"",100000000)</f>
        <v>0.69671087190000003</v>
      </c>
      <c r="M699" s="16">
        <f t="shared" si="31"/>
        <v>0.27915955749276139</v>
      </c>
      <c r="N699" s="16">
        <f>[1]!s_fa_roe(A699,"20251231")</f>
        <v>5.8128000000000002</v>
      </c>
      <c r="O699" s="16">
        <f>[1]!s_stmnote_rdexp(A699,"20251231",1,10000)</f>
        <v>4185.4314909999994</v>
      </c>
      <c r="P699" s="20">
        <f t="shared" si="32"/>
        <v>3.8019852340222537E-2</v>
      </c>
      <c r="Q699" s="16">
        <f>[1]!s_margin_tradingbalance(A699,"",10000)</f>
        <v>25727.561600000001</v>
      </c>
      <c r="R699" s="16">
        <f>[1]!s_margin_seclendingbalance(A699,"",10000)</f>
        <v>33.633000000000003</v>
      </c>
      <c r="S699" s="17">
        <f>[1]!s_val_ev(A699,"",100000000)</f>
        <v>74.926392089999993</v>
      </c>
      <c r="T699" s="17">
        <f>[1]!share_freesharesmv(A699,"",100000000)</f>
        <v>27.605186124999999</v>
      </c>
      <c r="U699" s="17">
        <f>[1]!s_dq_amount_btin(A699,E699,100000000)</f>
        <v>3.4738992999999998</v>
      </c>
      <c r="V699" s="17">
        <f>[1]!s_dq_turn(A699,E699)</f>
        <v>10.712775423501029</v>
      </c>
      <c r="W699" s="2">
        <f>[1]!s_pq_amount(A699,"20260101","",100000000)</f>
        <v>329.94434249</v>
      </c>
      <c r="X699" s="2">
        <f>[1]!s_pq_avgamount(A699,"20260101","",100000000)</f>
        <v>2.9994940226363633</v>
      </c>
      <c r="Y699" s="17">
        <f>[1]!s_ipo_dilutedpe(A699)</f>
        <v>34.46</v>
      </c>
      <c r="Z699" s="12">
        <f>[1]!s_ipo_collection_total(A699,100000000)</f>
        <v>8.1078705810000002</v>
      </c>
      <c r="AA699" s="2">
        <f>[1]!s_val_pe_ttm(A699,E699)</f>
        <v>57.139820098876953</v>
      </c>
      <c r="AB699" s="5">
        <f>[1]!s_info_zjtxornot1(A699,"")</f>
        <v>1</v>
      </c>
      <c r="AC699" s="22" t="str">
        <f>[1]!s_info_nature1(A699,"")</f>
        <v>民营企业</v>
      </c>
      <c r="AD699" s="6" t="str">
        <f>[1]!s_info_city(A699)</f>
        <v>邯郸市</v>
      </c>
      <c r="AE699" s="6" t="str">
        <f>[1]!s_info_province(A699)</f>
        <v>河北省</v>
      </c>
      <c r="AF699">
        <v>114.490686</v>
      </c>
      <c r="AG699">
        <v>36.612273000000002</v>
      </c>
    </row>
    <row r="700" spans="1:33" x14ac:dyDescent="0.3">
      <c r="A700" s="12" t="s">
        <v>2005</v>
      </c>
      <c r="B700" s="12" t="s">
        <v>2006</v>
      </c>
      <c r="C700" s="16" t="str">
        <f>[1]!s_info_mkt(A700)</f>
        <v>主板</v>
      </c>
      <c r="D700" s="16" t="str">
        <f>[1]!s_ipo_listeddate(A700)</f>
        <v>2018-04-10</v>
      </c>
      <c r="E700" s="16" t="str">
        <f>[1]!lastradeday_s("000002","")</f>
        <v>2026-06-22</v>
      </c>
      <c r="F700" s="16" t="str">
        <f>[1]!s_info_industry_csrc2023(A700,"",3)</f>
        <v>电气机械和器材制造业</v>
      </c>
      <c r="G700" s="16" t="str">
        <f>[1]!s_info_industry_csrc2023(A700,"",1)</f>
        <v>制造业</v>
      </c>
      <c r="H700" s="16">
        <f>[1]!s_is(A700,83,"FY","YTD","20251231",1,"",100000000)</f>
        <v>125.8652078583</v>
      </c>
      <c r="I700" s="16">
        <f>[1]!s_is(A700,83,"FY","YTD","20241231",1,"",100000000)</f>
        <v>129.85437181090001</v>
      </c>
      <c r="J700" s="16">
        <f t="shared" si="30"/>
        <v>-3.072028994456355E-2</v>
      </c>
      <c r="K700" s="16">
        <f>[1]!s_is(A700,61,"FY","YTD","20251231",1,"",100000000)</f>
        <v>3.1547198543000001</v>
      </c>
      <c r="L700" s="16">
        <f>[1]!s_is(A700,61,"FY","YTD","20241231",1,"",100000000)</f>
        <v>2.3609707176999999</v>
      </c>
      <c r="M700" s="16">
        <f t="shared" si="31"/>
        <v>0.33619609538116224</v>
      </c>
      <c r="N700" s="16">
        <f>[1]!s_fa_roe(A700,"20251231")</f>
        <v>12.463699999999999</v>
      </c>
      <c r="O700" s="16">
        <f>[1]!s_stmnote_rdexp(A700,"20251231",1,10000)</f>
        <v>6159.5589549999995</v>
      </c>
      <c r="P700" s="20">
        <f t="shared" si="32"/>
        <v>4.8937741094699323E-3</v>
      </c>
      <c r="Q700" s="16">
        <f>[1]!s_margin_tradingbalance(A700,"",10000)</f>
        <v>18205.940699999999</v>
      </c>
      <c r="R700" s="16">
        <f>[1]!s_margin_seclendingbalance(A700,"",10000)</f>
        <v>34.907600000000002</v>
      </c>
      <c r="S700" s="17">
        <f>[1]!s_val_ev(A700,"",100000000)</f>
        <v>75.142587883999994</v>
      </c>
      <c r="T700" s="17">
        <f>[1]!share_freesharesmv(A700,"",100000000)</f>
        <v>31.301226684</v>
      </c>
      <c r="U700" s="17">
        <f>[1]!s_dq_amount_btin(A700,E700,100000000)</f>
        <v>2.79934124</v>
      </c>
      <c r="V700" s="17">
        <f>[1]!s_dq_turn(A700,E700)</f>
        <v>3.7180587981784021</v>
      </c>
      <c r="W700" s="2">
        <f>[1]!s_pq_amount(A700,"20260101","",100000000)</f>
        <v>459.03271118999999</v>
      </c>
      <c r="X700" s="2">
        <f>[1]!s_pq_avgamount(A700,"20260101","",100000000)</f>
        <v>4.1730246471818182</v>
      </c>
      <c r="Y700" s="17">
        <f>[1]!s_ipo_dilutedpe(A700)</f>
        <v>18.71</v>
      </c>
      <c r="Z700" s="12">
        <f>[1]!s_ipo_collection_total(A700,100000000)</f>
        <v>7.87636</v>
      </c>
      <c r="AA700" s="2">
        <f>[1]!s_val_pe_ttm(A700,E700)</f>
        <v>24.624753952026367</v>
      </c>
      <c r="AB700" s="5">
        <f>[1]!s_info_zjtxornot1(A700,"")</f>
        <v>0</v>
      </c>
      <c r="AC700" s="22" t="str">
        <f>[1]!s_info_nature1(A700,"")</f>
        <v>民营企业</v>
      </c>
      <c r="AD700" s="6" t="str">
        <f>[1]!s_info_city(A700)</f>
        <v>湖州市</v>
      </c>
      <c r="AE700" s="6" t="str">
        <f>[1]!s_info_province(A700)</f>
        <v>浙江省</v>
      </c>
      <c r="AF700">
        <v>120.10239799999999</v>
      </c>
      <c r="AG700">
        <v>30.867197999999998</v>
      </c>
    </row>
    <row r="701" spans="1:33" x14ac:dyDescent="0.3">
      <c r="A701" s="12" t="s">
        <v>2007</v>
      </c>
      <c r="B701" s="12" t="s">
        <v>2008</v>
      </c>
      <c r="C701" s="16" t="str">
        <f>[1]!s_info_mkt(A701)</f>
        <v>主板</v>
      </c>
      <c r="D701" s="16" t="str">
        <f>[1]!s_ipo_listeddate(A701)</f>
        <v>2020-12-22</v>
      </c>
      <c r="E701" s="16" t="str">
        <f>[1]!lastradeday_s("000002","")</f>
        <v>2026-06-22</v>
      </c>
      <c r="F701" s="16" t="str">
        <f>[1]!s_info_industry_csrc2023(A701,"",3)</f>
        <v>专用设备制造业</v>
      </c>
      <c r="G701" s="16" t="str">
        <f>[1]!s_info_industry_csrc2023(A701,"",1)</f>
        <v>制造业</v>
      </c>
      <c r="H701" s="16">
        <f>[1]!s_is(A701,83,"FY","YTD","20251231",1,"",100000000)</f>
        <v>3.4548603798000004</v>
      </c>
      <c r="I701" s="16">
        <f>[1]!s_is(A701,83,"FY","YTD","20241231",1,"",100000000)</f>
        <v>3.1834948992000003</v>
      </c>
      <c r="J701" s="16">
        <f t="shared" si="30"/>
        <v>8.5241374398995706E-2</v>
      </c>
      <c r="K701" s="16">
        <f>[1]!s_is(A701,61,"FY","YTD","20251231",1,"",100000000)</f>
        <v>0.30782546489999996</v>
      </c>
      <c r="L701" s="16">
        <f>[1]!s_is(A701,61,"FY","YTD","20241231",1,"",100000000)</f>
        <v>0.32520676269999998</v>
      </c>
      <c r="M701" s="16">
        <f t="shared" si="31"/>
        <v>-5.3446913759398369E-2</v>
      </c>
      <c r="N701" s="16">
        <f>[1]!s_fa_roe(A701,"20251231")</f>
        <v>2.8311000000000002</v>
      </c>
      <c r="O701" s="16">
        <f>[1]!s_stmnote_rdexp(A701,"20251231",1,10000)</f>
        <v>2171.7929389999999</v>
      </c>
      <c r="P701" s="20">
        <f t="shared" si="32"/>
        <v>6.2861959681442287E-2</v>
      </c>
      <c r="Q701" s="16">
        <f>[1]!s_margin_tradingbalance(A701,"",10000)</f>
        <v>0</v>
      </c>
      <c r="R701" s="16">
        <f>[1]!s_margin_seclendingbalance(A701,"",10000)</f>
        <v>0</v>
      </c>
      <c r="S701" s="17">
        <f>[1]!s_val_ev(A701,"",100000000)</f>
        <v>46.348799999999997</v>
      </c>
      <c r="T701" s="17">
        <f>[1]!share_freesharesmv(A701,"",100000000)</f>
        <v>23.055725942399999</v>
      </c>
      <c r="U701" s="17">
        <f>[1]!s_dq_amount_btin(A701,E701,100000000)</f>
        <v>2.3671817100000001</v>
      </c>
      <c r="V701" s="17">
        <f>[1]!s_dq_turn(A701,E701)</f>
        <v>5.2056161764705884</v>
      </c>
      <c r="W701" s="2">
        <f>[1]!s_pq_amount(A701,"20260101","",100000000)</f>
        <v>145.84515905999999</v>
      </c>
      <c r="X701" s="2">
        <f>[1]!s_pq_avgamount(A701,"20260101","",100000000)</f>
        <v>1.3258650823636364</v>
      </c>
      <c r="Y701" s="17">
        <f>[1]!s_ipo_dilutedpe(A701)</f>
        <v>22.98</v>
      </c>
      <c r="Z701" s="12">
        <f>[1]!s_ipo_collection_total(A701,100000000)</f>
        <v>4.8280000000000003</v>
      </c>
      <c r="AA701" s="2">
        <f>[1]!s_val_pe_ttm(A701,E701)</f>
        <v>150.63301086425781</v>
      </c>
      <c r="AB701" s="5">
        <f>[1]!s_info_zjtxornot1(A701,"")</f>
        <v>1</v>
      </c>
      <c r="AC701" s="22" t="str">
        <f>[1]!s_info_nature1(A701,"")</f>
        <v>民营企业</v>
      </c>
      <c r="AD701" s="6" t="str">
        <f>[1]!s_info_city(A701)</f>
        <v>上海市</v>
      </c>
      <c r="AE701" s="6" t="str">
        <f>[1]!s_info_province(A701)</f>
        <v>上海</v>
      </c>
      <c r="AF701">
        <v>121.472644</v>
      </c>
      <c r="AG701">
        <v>31.231705999999999</v>
      </c>
    </row>
    <row r="702" spans="1:33" x14ac:dyDescent="0.3">
      <c r="A702" s="12" t="s">
        <v>2009</v>
      </c>
      <c r="B702" s="12" t="s">
        <v>2010</v>
      </c>
      <c r="C702" s="16" t="str">
        <f>[1]!s_info_mkt(A702)</f>
        <v>科创板</v>
      </c>
      <c r="D702" s="16" t="str">
        <f>[1]!s_ipo_listeddate(A702)</f>
        <v>2020-12-16</v>
      </c>
      <c r="E702" s="16" t="str">
        <f>[1]!lastradeday_s("000002","")</f>
        <v>2026-06-22</v>
      </c>
      <c r="F702" s="16" t="str">
        <f>[1]!s_info_industry_csrc2023(A702,"",3)</f>
        <v>铁路、船舶、航空航天和其他运输设备制造业</v>
      </c>
      <c r="G702" s="16" t="str">
        <f>[1]!s_info_industry_csrc2023(A702,"",1)</f>
        <v>制造业</v>
      </c>
      <c r="H702" s="16">
        <f>[1]!s_is(A702,83,"FY","YTD","20251231",1,"",100000000)</f>
        <v>6.9657932527000002</v>
      </c>
      <c r="I702" s="16">
        <f>[1]!s_is(A702,83,"FY","YTD","20241231",1,"",100000000)</f>
        <v>7.0323745645000004</v>
      </c>
      <c r="J702" s="16">
        <f t="shared" si="30"/>
        <v>-9.4678278566258101E-3</v>
      </c>
      <c r="K702" s="16">
        <f>[1]!s_is(A702,61,"FY","YTD","20251231",1,"",100000000)</f>
        <v>1.0193053626999999</v>
      </c>
      <c r="L702" s="16">
        <f>[1]!s_is(A702,61,"FY","YTD","20241231",1,"",100000000)</f>
        <v>1.2652530610999999</v>
      </c>
      <c r="M702" s="16">
        <f t="shared" si="31"/>
        <v>-0.1943861714005064</v>
      </c>
      <c r="N702" s="16">
        <f>[1]!s_fa_roe(A702,"20251231")</f>
        <v>8.6750000000000007</v>
      </c>
      <c r="O702" s="16">
        <f>[1]!s_stmnote_rdexp(A702,"20251231",1,10000)</f>
        <v>7259.4071069999991</v>
      </c>
      <c r="P702" s="20">
        <f t="shared" si="32"/>
        <v>0.10421508137908331</v>
      </c>
      <c r="Q702" s="16">
        <f>[1]!s_margin_tradingbalance(A702,"",10000)</f>
        <v>14962.7757</v>
      </c>
      <c r="R702" s="16">
        <f>[1]!s_margin_seclendingbalance(A702,"",10000)</f>
        <v>32.005400000000002</v>
      </c>
      <c r="S702" s="17">
        <f>[1]!s_val_ev(A702,"",100000000)</f>
        <v>67.631862601600005</v>
      </c>
      <c r="T702" s="17">
        <f>[1]!share_freesharesmv(A702,"",100000000)</f>
        <v>51.385223613000008</v>
      </c>
      <c r="U702" s="17">
        <f>[1]!s_dq_amount_btin(A702,E702,100000000)</f>
        <v>2.3689967200000002</v>
      </c>
      <c r="V702" s="17">
        <f>[1]!s_dq_turn(A702,E702)</f>
        <v>3.5595699316775091</v>
      </c>
      <c r="W702" s="2">
        <f>[1]!s_pq_amount(A702,"20260101","",100000000)</f>
        <v>378.79574298</v>
      </c>
      <c r="X702" s="2">
        <f>[1]!s_pq_avgamount(A702,"20260101","",100000000)</f>
        <v>3.4435976634545455</v>
      </c>
      <c r="Y702" s="17">
        <f>[1]!s_ipo_dilutedpe(A702)</f>
        <v>53.35</v>
      </c>
      <c r="Z702" s="12">
        <f>[1]!s_ipo_collection_total(A702,100000000)</f>
        <v>5.2778200000000002</v>
      </c>
      <c r="AA702" s="2">
        <f>[1]!s_val_pe_ttm(A702,E702)</f>
        <v>74.082427978515625</v>
      </c>
      <c r="AB702" s="5">
        <f>[1]!s_info_zjtxornot1(A702,"")</f>
        <v>1</v>
      </c>
      <c r="AC702" s="22" t="str">
        <f>[1]!s_info_nature1(A702,"")</f>
        <v>民营企业</v>
      </c>
      <c r="AD702" s="6" t="str">
        <f>[1]!s_info_city(A702)</f>
        <v>无锡市</v>
      </c>
      <c r="AE702" s="6" t="str">
        <f>[1]!s_info_province(A702)</f>
        <v>江苏省</v>
      </c>
      <c r="AF702">
        <v>120.301663</v>
      </c>
      <c r="AG702">
        <v>31.574729000000001</v>
      </c>
    </row>
    <row r="703" spans="1:33" x14ac:dyDescent="0.3">
      <c r="A703" s="12" t="s">
        <v>53</v>
      </c>
      <c r="B703" s="12" t="s">
        <v>54</v>
      </c>
      <c r="C703" s="16" t="str">
        <f>[1]!s_info_mkt(A703)</f>
        <v>北证</v>
      </c>
      <c r="D703" s="16" t="str">
        <f>[1]!s_ipo_listeddate(A703)</f>
        <v>2025-09-08</v>
      </c>
      <c r="E703" s="16" t="str">
        <f>[1]!lastradeday_s("000002","")</f>
        <v>2026-06-22</v>
      </c>
      <c r="F703" s="16" t="str">
        <f>[1]!s_info_industry_csrc2023(A703,"",3)</f>
        <v>电气机械和器材制造业</v>
      </c>
      <c r="G703" s="16" t="str">
        <f>[1]!s_info_industry_csrc2023(A703,"",1)</f>
        <v>制造业</v>
      </c>
      <c r="H703" s="16">
        <f>[1]!s_is(A703,83,"FY","YTD","20251231",1,"",100000000)</f>
        <v>5.5079531988000001</v>
      </c>
      <c r="I703" s="16">
        <f>[1]!s_is(A703,83,"FY","YTD","20241231",1,"",100000000)</f>
        <v>4.2006274147000005</v>
      </c>
      <c r="J703" s="16">
        <f t="shared" si="30"/>
        <v>0.31122155217219283</v>
      </c>
      <c r="K703" s="16">
        <f>[1]!s_is(A703,61,"FY","YTD","20251231",1,"",100000000)</f>
        <v>0.60398871100000007</v>
      </c>
      <c r="L703" s="16">
        <f>[1]!s_is(A703,61,"FY","YTD","20241231",1,"",100000000)</f>
        <v>0.5633501943</v>
      </c>
      <c r="M703" s="16">
        <f t="shared" si="31"/>
        <v>7.2137219639191077E-2</v>
      </c>
      <c r="N703" s="16">
        <f>[1]!s_fa_roe(A703,"20251231")</f>
        <v>16.272500000000001</v>
      </c>
      <c r="O703" s="16">
        <f>[1]!s_stmnote_rdexp(A703,"20251231",1,10000)</f>
        <v>1926.7015609999999</v>
      </c>
      <c r="P703" s="20">
        <f t="shared" si="32"/>
        <v>3.4980354615572334E-2</v>
      </c>
      <c r="Q703" s="16">
        <f>[1]!s_margin_tradingbalance(A703,"",10000)</f>
        <v>2319.5769</v>
      </c>
      <c r="R703" s="16">
        <f>[1]!s_margin_seclendingbalance(A703,"",10000)</f>
        <v>0</v>
      </c>
      <c r="S703" s="17">
        <f>[1]!s_val_ev(A703,"",100000000)</f>
        <v>42.945203112000002</v>
      </c>
      <c r="T703" s="17">
        <f>[1]!share_freesharesmv(A703,"",100000000)</f>
        <v>11.386689010800001</v>
      </c>
      <c r="U703" s="17">
        <f>[1]!s_dq_amount_btin(A703,E703,100000000)</f>
        <v>1.7054928199999999</v>
      </c>
      <c r="V703" s="17">
        <f>[1]!s_dq_turn(A703,E703)</f>
        <v>14.907497731693473</v>
      </c>
      <c r="W703" s="2">
        <f>[1]!s_pq_amount(A703,"20260101","",100000000)</f>
        <v>125.27234718</v>
      </c>
      <c r="X703" s="2">
        <f>[1]!s_pq_avgamount(A703,"20260101","",100000000)</f>
        <v>1.1388395198181818</v>
      </c>
      <c r="Y703" s="17">
        <f>[1]!s_ipo_dilutedpe(A703)</f>
        <v>12.31</v>
      </c>
      <c r="Z703" s="12">
        <f>[1]!s_ipo_collection_total(A703,100000000)</f>
        <v>1.8278099999999999</v>
      </c>
      <c r="AA703" s="2">
        <f>[1]!s_val_pe_ttm(A703,E703)</f>
        <v>72.011642456054688</v>
      </c>
      <c r="AB703" s="5">
        <f>[1]!s_info_zjtxornot1(A703,"")</f>
        <v>1</v>
      </c>
      <c r="AC703" s="22" t="str">
        <f>[1]!s_info_nature1(A703,"")</f>
        <v>民营企业</v>
      </c>
      <c r="AD703" s="6" t="str">
        <f>[1]!s_info_city(A703)</f>
        <v>常州市</v>
      </c>
      <c r="AE703" s="6" t="str">
        <f>[1]!s_info_province(A703)</f>
        <v>江苏省</v>
      </c>
      <c r="AF703">
        <v>119.946973</v>
      </c>
      <c r="AG703">
        <v>31.772752000000001</v>
      </c>
    </row>
    <row r="704" spans="1:33" x14ac:dyDescent="0.3">
      <c r="A704" s="12" t="s">
        <v>51</v>
      </c>
      <c r="B704" s="12" t="s">
        <v>52</v>
      </c>
      <c r="C704" s="16" t="str">
        <f>[1]!s_info_mkt(A704)</f>
        <v>北证</v>
      </c>
      <c r="D704" s="16" t="str">
        <f>[1]!s_ipo_listeddate(A704)</f>
        <v>2026-04-27</v>
      </c>
      <c r="E704" s="16" t="str">
        <f>[1]!lastradeday_s("000002","")</f>
        <v>2026-06-22</v>
      </c>
      <c r="F704" s="16" t="str">
        <f>[1]!s_info_industry_csrc2023(A704,"",3)</f>
        <v>专用设备制造业</v>
      </c>
      <c r="G704" s="16" t="str">
        <f>[1]!s_info_industry_csrc2023(A704,"",1)</f>
        <v>制造业</v>
      </c>
      <c r="H704" s="16">
        <f>[1]!s_is(A704,83,"FY","YTD","20251231",1,"",100000000)</f>
        <v>10.6443611716</v>
      </c>
      <c r="I704" s="16">
        <f>[1]!s_is(A704,83,"FY","YTD","20241231",1,"",100000000)</f>
        <v>7.9964044584999998</v>
      </c>
      <c r="J704" s="16">
        <f t="shared" si="30"/>
        <v>0.33114341912573986</v>
      </c>
      <c r="K704" s="16">
        <f>[1]!s_is(A704,61,"FY","YTD","20251231",1,"",100000000)</f>
        <v>1.5383334033000002</v>
      </c>
      <c r="L704" s="16">
        <f>[1]!s_is(A704,61,"FY","YTD","20241231",1,"",100000000)</f>
        <v>1.1475927831000001</v>
      </c>
      <c r="M704" s="16">
        <f t="shared" si="31"/>
        <v>0.34048717101940101</v>
      </c>
      <c r="N704" s="16">
        <f>[1]!s_fa_roe(A704,"20251231")</f>
        <v>26.217099999999999</v>
      </c>
      <c r="O704" s="16">
        <f>[1]!s_stmnote_rdexp(A704,"20251231",1,10000)</f>
        <v>6325.3098520000003</v>
      </c>
      <c r="P704" s="20">
        <f t="shared" si="32"/>
        <v>5.9424043867248977E-2</v>
      </c>
      <c r="Q704" s="16">
        <f>[1]!s_margin_tradingbalance(A704,"",10000)</f>
        <v>2022.8527999999999</v>
      </c>
      <c r="R704" s="16">
        <f>[1]!s_margin_seclendingbalance(A704,"",10000)</f>
        <v>0</v>
      </c>
      <c r="S704" s="17">
        <f>[1]!s_val_ev(A704,"",100000000)</f>
        <v>53.934159999999999</v>
      </c>
      <c r="T704" s="17">
        <f>[1]!share_freesharesmv(A704,"",100000000)</f>
        <v>11.244744000000001</v>
      </c>
      <c r="U704" s="17">
        <f>[1]!s_dq_amount_btin(A704,E704,100000000)</f>
        <v>1.4108954899999999</v>
      </c>
      <c r="V704" s="17">
        <f>[1]!s_dq_turn(A704,E704)</f>
        <v>12.516984521835267</v>
      </c>
      <c r="W704" s="2">
        <f>[1]!s_pq_amount(A704,"20260101","",100000000)</f>
        <v>105.35476073</v>
      </c>
      <c r="X704" s="2">
        <f>[1]!s_pq_avgamount(A704,"20260101","",100000000)</f>
        <v>2.8474259656756757</v>
      </c>
      <c r="Y704" s="17">
        <f>[1]!s_ipo_dilutedpe(A704)</f>
        <v>14.98</v>
      </c>
      <c r="Z704" s="12">
        <f>[1]!s_ipo_collection_total(A704,100000000)</f>
        <v>5.0483159999999998</v>
      </c>
      <c r="AA704" s="2">
        <f>[1]!s_val_pe_ttm(A704,E704)</f>
        <v>25.241928100585938</v>
      </c>
      <c r="AB704" s="5">
        <f>[1]!s_info_zjtxornot1(A704,"")</f>
        <v>1</v>
      </c>
      <c r="AC704" s="22" t="str">
        <f>[1]!s_info_nature1(A704,"")</f>
        <v>民营企业</v>
      </c>
      <c r="AD704" s="6" t="str">
        <f>[1]!s_info_city(A704)</f>
        <v>鹤壁市</v>
      </c>
      <c r="AE704" s="6" t="str">
        <f>[1]!s_info_province(A704)</f>
        <v>河南省</v>
      </c>
      <c r="AF704">
        <v>114.295444</v>
      </c>
      <c r="AG704">
        <v>35.748235999999999</v>
      </c>
    </row>
    <row r="705" spans="1:33" x14ac:dyDescent="0.3">
      <c r="A705" s="12" t="s">
        <v>2011</v>
      </c>
      <c r="B705" s="12" t="s">
        <v>2012</v>
      </c>
      <c r="C705" s="16" t="str">
        <f>[1]!s_info_mkt(A705)</f>
        <v>主板</v>
      </c>
      <c r="D705" s="16" t="str">
        <f>[1]!s_ipo_listeddate(A705)</f>
        <v>2023-03-03</v>
      </c>
      <c r="E705" s="16" t="str">
        <f>[1]!lastradeday_s("000002","")</f>
        <v>2026-06-22</v>
      </c>
      <c r="F705" s="16" t="str">
        <f>[1]!s_info_industry_csrc2023(A705,"",3)</f>
        <v>专用设备制造业</v>
      </c>
      <c r="G705" s="16" t="str">
        <f>[1]!s_info_industry_csrc2023(A705,"",1)</f>
        <v>制造业</v>
      </c>
      <c r="H705" s="16">
        <f>[1]!s_is(A705,83,"FY","YTD","20251231",1,"",100000000)</f>
        <v>6.9817600538999995</v>
      </c>
      <c r="I705" s="16">
        <f>[1]!s_is(A705,83,"FY","YTD","20241231",1,"",100000000)</f>
        <v>4.0666631260999999</v>
      </c>
      <c r="J705" s="16">
        <f t="shared" si="30"/>
        <v>0.71682773748599815</v>
      </c>
      <c r="K705" s="16">
        <f>[1]!s_is(A705,61,"FY","YTD","20251231",1,"",100000000)</f>
        <v>1.7652527668</v>
      </c>
      <c r="L705" s="16">
        <f>[1]!s_is(A705,61,"FY","YTD","20241231",1,"",100000000)</f>
        <v>0.78481491790000002</v>
      </c>
      <c r="M705" s="16">
        <f t="shared" si="31"/>
        <v>1.2492599548482664</v>
      </c>
      <c r="N705" s="16">
        <f>[1]!s_fa_roe(A705,"20251231")</f>
        <v>12.0473</v>
      </c>
      <c r="O705" s="16">
        <f>[1]!s_stmnote_rdexp(A705,"20251231",1,10000)</f>
        <v>5970.2872689999995</v>
      </c>
      <c r="P705" s="20">
        <f t="shared" si="32"/>
        <v>8.5512638975110675E-2</v>
      </c>
      <c r="Q705" s="16">
        <f>[1]!s_margin_tradingbalance(A705,"",10000)</f>
        <v>0</v>
      </c>
      <c r="R705" s="16">
        <f>[1]!s_margin_seclendingbalance(A705,"",10000)</f>
        <v>0</v>
      </c>
      <c r="S705" s="17">
        <f>[1]!s_val_ev(A705,"",100000000)</f>
        <v>295.62599999999998</v>
      </c>
      <c r="T705" s="17">
        <f>[1]!share_freesharesmv(A705,"",100000000)</f>
        <v>165.15551871400004</v>
      </c>
      <c r="U705" s="17">
        <f>[1]!s_dq_amount_btin(A705,E705,100000000)</f>
        <v>12.29956683</v>
      </c>
      <c r="V705" s="17">
        <f>[1]!s_dq_turn(A705,E705)</f>
        <v>4.097770114942529</v>
      </c>
      <c r="W705" s="2">
        <f>[1]!s_pq_amount(A705,"20260101","",100000000)</f>
        <v>879.93936049000001</v>
      </c>
      <c r="X705" s="2">
        <f>[1]!s_pq_avgamount(A705,"20260101","",100000000)</f>
        <v>7.9994487317272727</v>
      </c>
      <c r="Y705" s="17">
        <f>[1]!s_ipo_dilutedpe(A705)</f>
        <v>22.99</v>
      </c>
      <c r="Z705" s="12">
        <f>[1]!s_ipo_collection_total(A705,100000000)</f>
        <v>8.7870000000000008</v>
      </c>
      <c r="AA705" s="2">
        <f>[1]!s_val_pe_ttm(A705,E705)</f>
        <v>126.67741394042969</v>
      </c>
      <c r="AB705" s="5">
        <f>[1]!s_info_zjtxornot1(A705,"")</f>
        <v>1</v>
      </c>
      <c r="AC705" s="22" t="str">
        <f>[1]!s_info_nature1(A705,"")</f>
        <v>民营企业</v>
      </c>
      <c r="AD705" s="6" t="str">
        <f>[1]!s_info_city(A705)</f>
        <v>天津市</v>
      </c>
      <c r="AE705" s="6" t="str">
        <f>[1]!s_info_province(A705)</f>
        <v>天津</v>
      </c>
      <c r="AF705">
        <v>117.19018199999999</v>
      </c>
      <c r="AG705">
        <v>39.125596000000002</v>
      </c>
    </row>
    <row r="706" spans="1:33" x14ac:dyDescent="0.3">
      <c r="A706" s="12" t="s">
        <v>2013</v>
      </c>
      <c r="B706" s="12" t="s">
        <v>2014</v>
      </c>
      <c r="C706" s="16" t="str">
        <f>[1]!s_info_mkt(A706)</f>
        <v>科创板</v>
      </c>
      <c r="D706" s="16" t="str">
        <f>[1]!s_ipo_listeddate(A706)</f>
        <v>2020-01-23</v>
      </c>
      <c r="E706" s="16" t="str">
        <f>[1]!lastradeday_s("000002","")</f>
        <v>2026-06-22</v>
      </c>
      <c r="F706" s="16" t="str">
        <f>[1]!s_info_industry_csrc2023(A706,"",3)</f>
        <v>医药制造业</v>
      </c>
      <c r="G706" s="16" t="str">
        <f>[1]!s_info_industry_csrc2023(A706,"",1)</f>
        <v>制造业</v>
      </c>
      <c r="H706" s="16">
        <f>[1]!s_is(A706,83,"FY","YTD","20251231",1,"",100000000)</f>
        <v>8.1048465117999999</v>
      </c>
      <c r="I706" s="16">
        <f>[1]!s_is(A706,83,"FY","YTD","20241231",1,"",100000000)</f>
        <v>5.3295437130000005</v>
      </c>
      <c r="J706" s="16">
        <f t="shared" si="30"/>
        <v>0.52073928806145053</v>
      </c>
      <c r="K706" s="16">
        <f>[1]!s_is(A706,61,"FY","YTD","20251231",1,"",100000000)</f>
        <v>-1.6294616757</v>
      </c>
      <c r="L706" s="16">
        <f>[1]!s_is(A706,61,"FY","YTD","20241231",1,"",100000000)</f>
        <v>-1.3783077559000001</v>
      </c>
      <c r="M706" s="16">
        <f t="shared" si="31"/>
        <v>-0.18221904268107578</v>
      </c>
      <c r="N706" s="16">
        <f>[1]!s_fa_roe(A706,"20251231")</f>
        <v>-13.961</v>
      </c>
      <c r="O706" s="16">
        <f>[1]!s_stmnote_rdexp(A706,"20251231",1,10000)</f>
        <v>42990.724495999995</v>
      </c>
      <c r="P706" s="20">
        <f t="shared" si="32"/>
        <v>0.53043230903150329</v>
      </c>
      <c r="Q706" s="16">
        <f>[1]!s_margin_tradingbalance(A706,"",10000)</f>
        <v>30753.8109</v>
      </c>
      <c r="R706" s="16">
        <f>[1]!s_margin_seclendingbalance(A706,"",10000)</f>
        <v>670.96190000000001</v>
      </c>
      <c r="S706" s="17">
        <f>[1]!s_val_ev(A706,"",100000000)</f>
        <v>233.55203250780002</v>
      </c>
      <c r="T706" s="17">
        <f>[1]!share_freesharesmv(A706,"",100000000)</f>
        <v>155.3926594104</v>
      </c>
      <c r="U706" s="17">
        <f>[1]!s_dq_amount_btin(A706,E706,100000000)</f>
        <v>3.4803095000000002</v>
      </c>
      <c r="V706" s="17">
        <f>[1]!s_dq_turn(A706,E706)</f>
        <v>1.5197421964124675</v>
      </c>
      <c r="W706" s="2">
        <f>[1]!s_pq_amount(A706,"20260101","",100000000)</f>
        <v>374.91185659000001</v>
      </c>
      <c r="X706" s="2">
        <f>[1]!s_pq_avgamount(A706,"20260101","",100000000)</f>
        <v>3.4082896053636365</v>
      </c>
      <c r="Y706" s="17">
        <f>[1]!s_ipo_dilutedpe(A706)</f>
        <v>0</v>
      </c>
      <c r="Z706" s="12">
        <f>[1]!s_ipo_collection_total(A706,100000000)</f>
        <v>20.256</v>
      </c>
      <c r="AA706" s="2">
        <f>[1]!s_val_pe_ttm(A706,E706)</f>
        <v>46.904720306396484</v>
      </c>
      <c r="AB706" s="5">
        <f>[1]!s_info_zjtxornot1(A706,"")</f>
        <v>1</v>
      </c>
      <c r="AC706" s="22" t="str">
        <f>[1]!s_info_nature1(A706,"")</f>
        <v>民营企业</v>
      </c>
      <c r="AD706" s="6" t="str">
        <f>[1]!s_info_city(A706)</f>
        <v>昆山市</v>
      </c>
      <c r="AE706" s="6" t="str">
        <f>[1]!s_info_province(A706)</f>
        <v>江苏省</v>
      </c>
      <c r="AF706">
        <v>120.965808</v>
      </c>
      <c r="AG706">
        <v>31.328937</v>
      </c>
    </row>
    <row r="707" spans="1:33" x14ac:dyDescent="0.3">
      <c r="A707" s="12" t="s">
        <v>2015</v>
      </c>
      <c r="B707" s="12" t="s">
        <v>2016</v>
      </c>
      <c r="C707" s="16" t="str">
        <f>[1]!s_info_mkt(A707)</f>
        <v>主板</v>
      </c>
      <c r="D707" s="16" t="str">
        <f>[1]!s_ipo_listeddate(A707)</f>
        <v>2019-07-25</v>
      </c>
      <c r="E707" s="16" t="str">
        <f>[1]!lastradeday_s("000002","")</f>
        <v>2026-06-22</v>
      </c>
      <c r="F707" s="16" t="str">
        <f>[1]!s_info_industry_csrc2023(A707,"",3)</f>
        <v>化学原料和化学制品制造业</v>
      </c>
      <c r="G707" s="16" t="str">
        <f>[1]!s_info_industry_csrc2023(A707,"",1)</f>
        <v>制造业</v>
      </c>
      <c r="H707" s="16">
        <f>[1]!s_is(A707,83,"FY","YTD","20251231",1,"",100000000)</f>
        <v>34.593180840000002</v>
      </c>
      <c r="I707" s="16">
        <f>[1]!s_is(A707,83,"FY","YTD","20241231",1,"",100000000)</f>
        <v>29.697705665400001</v>
      </c>
      <c r="J707" s="16">
        <f t="shared" ref="J707:J770" si="33">H707/I707-1</f>
        <v>0.16484354817697544</v>
      </c>
      <c r="K707" s="16">
        <f>[1]!s_is(A707,61,"FY","YTD","20251231",1,"",100000000)</f>
        <v>2.4723914099000002</v>
      </c>
      <c r="L707" s="16">
        <f>[1]!s_is(A707,61,"FY","YTD","20241231",1,"",100000000)</f>
        <v>3.4162870773000003</v>
      </c>
      <c r="M707" s="16">
        <f t="shared" ref="M707:M770" si="34">(K707-L707)/ABS(L707)</f>
        <v>-0.2762928425049076</v>
      </c>
      <c r="N707" s="16">
        <f>[1]!s_fa_roe(A707,"20251231")</f>
        <v>7.3676000000000004</v>
      </c>
      <c r="O707" s="16">
        <f>[1]!s_stmnote_rdexp(A707,"20251231",1,10000)</f>
        <v>8537.1565840000003</v>
      </c>
      <c r="P707" s="20">
        <f t="shared" ref="P707:P770" si="35">O707/H707/10000</f>
        <v>2.4678726779956899E-2</v>
      </c>
      <c r="Q707" s="16">
        <f>[1]!s_margin_tradingbalance(A707,"",10000)</f>
        <v>0</v>
      </c>
      <c r="R707" s="16">
        <f>[1]!s_margin_seclendingbalance(A707,"",10000)</f>
        <v>0</v>
      </c>
      <c r="S707" s="17">
        <f>[1]!s_val_ev(A707,"",100000000)</f>
        <v>86.575900000000004</v>
      </c>
      <c r="T707" s="17">
        <f>[1]!share_freesharesmv(A707,"",100000000)</f>
        <v>16.624300000000002</v>
      </c>
      <c r="U707" s="17">
        <f>[1]!s_dq_amount_btin(A707,E707,100000000)</f>
        <v>0.63957178999999997</v>
      </c>
      <c r="V707" s="17">
        <f>[1]!s_dq_turn(A707,E707)</f>
        <v>0.73897556109725682</v>
      </c>
      <c r="W707" s="2">
        <f>[1]!s_pq_amount(A707,"20260101","",100000000)</f>
        <v>71.606115829999993</v>
      </c>
      <c r="X707" s="2">
        <f>[1]!s_pq_avgamount(A707,"20260101","",100000000)</f>
        <v>0.65096468936363638</v>
      </c>
      <c r="Y707" s="17">
        <f>[1]!s_ipo_dilutedpe(A707)</f>
        <v>22.99</v>
      </c>
      <c r="Z707" s="12">
        <f>[1]!s_ipo_collection_total(A707,100000000)</f>
        <v>8.4214000000000002</v>
      </c>
      <c r="AA707" s="2">
        <f>[1]!s_val_pe_ttm(A707,E707)</f>
        <v>40.60516357421875</v>
      </c>
      <c r="AB707" s="5">
        <f>[1]!s_info_zjtxornot1(A707,"")</f>
        <v>0</v>
      </c>
      <c r="AC707" s="22" t="str">
        <f>[1]!s_info_nature1(A707,"")</f>
        <v>民营企业</v>
      </c>
      <c r="AD707" s="6" t="str">
        <f>[1]!s_info_city(A707)</f>
        <v>广州市</v>
      </c>
      <c r="AE707" s="6" t="str">
        <f>[1]!s_info_province(A707)</f>
        <v>广东省</v>
      </c>
      <c r="AF707">
        <v>113.280637</v>
      </c>
      <c r="AG707">
        <v>23.125177999999998</v>
      </c>
    </row>
    <row r="708" spans="1:33" x14ac:dyDescent="0.3">
      <c r="A708" s="12" t="s">
        <v>2017</v>
      </c>
      <c r="B708" s="12" t="s">
        <v>2018</v>
      </c>
      <c r="C708" s="16" t="str">
        <f>[1]!s_info_mkt(A708)</f>
        <v>主板</v>
      </c>
      <c r="D708" s="16" t="str">
        <f>[1]!s_ipo_listeddate(A708)</f>
        <v>2011-08-30</v>
      </c>
      <c r="E708" s="16" t="str">
        <f>[1]!lastradeday_s("000002","")</f>
        <v>2026-06-22</v>
      </c>
      <c r="F708" s="16" t="str">
        <f>[1]!s_info_industry_csrc2023(A708,"",3)</f>
        <v>专用设备制造业</v>
      </c>
      <c r="G708" s="16" t="str">
        <f>[1]!s_info_industry_csrc2023(A708,"",1)</f>
        <v>制造业</v>
      </c>
      <c r="H708" s="16">
        <f>[1]!s_is(A708,83,"FY","YTD","20251231",1,"",100000000)</f>
        <v>52.2853655475</v>
      </c>
      <c r="I708" s="16">
        <f>[1]!s_is(A708,83,"FY","YTD","20241231",1,"",100000000)</f>
        <v>47.778556026899999</v>
      </c>
      <c r="J708" s="16">
        <f t="shared" si="33"/>
        <v>9.4327034874444493E-2</v>
      </c>
      <c r="K708" s="16">
        <f>[1]!s_is(A708,61,"FY","YTD","20251231",1,"",100000000)</f>
        <v>7.2525921997000005</v>
      </c>
      <c r="L708" s="16">
        <f>[1]!s_is(A708,61,"FY","YTD","20241231",1,"",100000000)</f>
        <v>5.0057844968000005</v>
      </c>
      <c r="M708" s="16">
        <f t="shared" si="34"/>
        <v>0.44884227523903497</v>
      </c>
      <c r="N708" s="16">
        <f>[1]!s_fa_roe(A708,"20251231")</f>
        <v>13.4917</v>
      </c>
      <c r="O708" s="16">
        <f>[1]!s_stmnote_rdexp(A708,"20251231",1,10000)</f>
        <v>9838.257286</v>
      </c>
      <c r="P708" s="20">
        <f t="shared" si="35"/>
        <v>1.8816464574704331E-2</v>
      </c>
      <c r="Q708" s="16">
        <f>[1]!s_margin_tradingbalance(A708,"",10000)</f>
        <v>169054.1771</v>
      </c>
      <c r="R708" s="16">
        <f>[1]!s_margin_seclendingbalance(A708,"",10000)</f>
        <v>577.56679999999994</v>
      </c>
      <c r="S708" s="17">
        <f>[1]!s_val_ev(A708,"",100000000)</f>
        <v>224.102415194</v>
      </c>
      <c r="T708" s="17">
        <f>[1]!share_freesharesmv(A708,"",100000000)</f>
        <v>154.70082412190001</v>
      </c>
      <c r="U708" s="17">
        <f>[1]!s_dq_amount_btin(A708,E708,100000000)</f>
        <v>10.14157632</v>
      </c>
      <c r="V708" s="17">
        <f>[1]!s_dq_turn(A708,E708)</f>
        <v>5.5233301808497597</v>
      </c>
      <c r="W708" s="2">
        <f>[1]!s_pq_amount(A708,"20260101","",100000000)</f>
        <v>972.83366001000002</v>
      </c>
      <c r="X708" s="2">
        <f>[1]!s_pq_avgamount(A708,"20260101","",100000000)</f>
        <v>8.8439423637272725</v>
      </c>
      <c r="Y708" s="17">
        <f>[1]!s_ipo_dilutedpe(A708)</f>
        <v>50</v>
      </c>
      <c r="Z708" s="12">
        <f>[1]!s_ipo_collection_total(A708,100000000)</f>
        <v>5.27</v>
      </c>
      <c r="AA708" s="2">
        <f>[1]!s_val_pe_ttm(A708,E708)</f>
        <v>50.915313720703125</v>
      </c>
      <c r="AB708" s="5">
        <f>[1]!s_info_zjtxornot1(A708,"")</f>
        <v>1</v>
      </c>
      <c r="AC708" s="22" t="str">
        <f>[1]!s_info_nature1(A708,"")</f>
        <v>民营企业</v>
      </c>
      <c r="AD708" s="6" t="str">
        <f>[1]!s_info_city(A708)</f>
        <v>佛山市</v>
      </c>
      <c r="AE708" s="6" t="str">
        <f>[1]!s_info_province(A708)</f>
        <v>广东省</v>
      </c>
      <c r="AF708">
        <v>113.12271699999999</v>
      </c>
      <c r="AG708">
        <v>23.028762</v>
      </c>
    </row>
    <row r="709" spans="1:33" x14ac:dyDescent="0.3">
      <c r="A709" s="12" t="s">
        <v>2019</v>
      </c>
      <c r="B709" s="12" t="s">
        <v>2020</v>
      </c>
      <c r="C709" s="16" t="str">
        <f>[1]!s_info_mkt(A709)</f>
        <v>主板</v>
      </c>
      <c r="D709" s="16" t="str">
        <f>[1]!s_ipo_listeddate(A709)</f>
        <v>2010-09-21</v>
      </c>
      <c r="E709" s="16" t="str">
        <f>[1]!lastradeday_s("000002","")</f>
        <v>2026-06-22</v>
      </c>
      <c r="F709" s="16" t="str">
        <f>[1]!s_info_industry_csrc2023(A709,"",3)</f>
        <v>通用设备制造业</v>
      </c>
      <c r="G709" s="16" t="str">
        <f>[1]!s_info_industry_csrc2023(A709,"",1)</f>
        <v>制造业</v>
      </c>
      <c r="H709" s="16">
        <f>[1]!s_is(A709,83,"FY","YTD","20251231",1,"",100000000)</f>
        <v>14.908942888</v>
      </c>
      <c r="I709" s="16">
        <f>[1]!s_is(A709,83,"FY","YTD","20241231",1,"",100000000)</f>
        <v>24.8315661179</v>
      </c>
      <c r="J709" s="16">
        <f t="shared" si="33"/>
        <v>-0.3995971572146314</v>
      </c>
      <c r="K709" s="16">
        <f>[1]!s_is(A709,61,"FY","YTD","20251231",1,"",100000000)</f>
        <v>-1.6845704665999999</v>
      </c>
      <c r="L709" s="16">
        <f>[1]!s_is(A709,61,"FY","YTD","20241231",1,"",100000000)</f>
        <v>-4.0914595493999997</v>
      </c>
      <c r="M709" s="16">
        <f t="shared" si="34"/>
        <v>0.58827150891738933</v>
      </c>
      <c r="N709" s="16">
        <f>[1]!s_fa_roe(A709,"20251231")</f>
        <v>-18.081600000000002</v>
      </c>
      <c r="O709" s="16">
        <f>[1]!s_stmnote_rdexp(A709,"20251231",1,10000)</f>
        <v>8093.1867870000005</v>
      </c>
      <c r="P709" s="20">
        <f t="shared" si="35"/>
        <v>5.4284108858677654E-2</v>
      </c>
      <c r="Q709" s="16">
        <f>[1]!s_margin_tradingbalance(A709,"",10000)</f>
        <v>0</v>
      </c>
      <c r="R709" s="16">
        <f>[1]!s_margin_seclendingbalance(A709,"",10000)</f>
        <v>0</v>
      </c>
      <c r="S709" s="17">
        <f>[1]!s_val_ev(A709,"",100000000)</f>
        <v>42.458110583999996</v>
      </c>
      <c r="T709" s="17">
        <f>[1]!share_freesharesmv(A709,"",100000000)</f>
        <v>29.847998858399997</v>
      </c>
      <c r="U709" s="17">
        <f>[1]!s_dq_amount_btin(A709,E709,100000000)</f>
        <v>0.67825131000000005</v>
      </c>
      <c r="V709" s="17">
        <f>[1]!s_dq_turn(A709,E709)</f>
        <v>1.6119097593005056</v>
      </c>
      <c r="W709" s="2">
        <f>[1]!s_pq_amount(A709,"20260101","",100000000)</f>
        <v>109.31627022000001</v>
      </c>
      <c r="X709" s="2">
        <f>[1]!s_pq_avgamount(A709,"20260101","",100000000)</f>
        <v>0.99378427472727271</v>
      </c>
      <c r="Y709" s="17">
        <f>[1]!s_ipo_dilutedpe(A709)</f>
        <v>55.95</v>
      </c>
      <c r="Z709" s="12">
        <f>[1]!s_ipo_collection_total(A709,100000000)</f>
        <v>13.3</v>
      </c>
      <c r="AA709" s="2">
        <f>[1]!s_val_pe_ttm(A709,E709)</f>
        <v>-22.54351806640625</v>
      </c>
      <c r="AB709" s="5">
        <f>[1]!s_info_zjtxornot1(A709,"")</f>
        <v>1</v>
      </c>
      <c r="AC709" s="22" t="str">
        <f>[1]!s_info_nature1(A709,"")</f>
        <v>地方国有企业</v>
      </c>
      <c r="AD709" s="6" t="str">
        <f>[1]!s_info_city(A709)</f>
        <v>成都市</v>
      </c>
      <c r="AE709" s="6" t="str">
        <f>[1]!s_info_province(A709)</f>
        <v>四川省</v>
      </c>
      <c r="AF709">
        <v>104.065735</v>
      </c>
      <c r="AG709">
        <v>30.659462000000001</v>
      </c>
    </row>
    <row r="710" spans="1:33" x14ac:dyDescent="0.3">
      <c r="A710" s="12" t="s">
        <v>2021</v>
      </c>
      <c r="B710" s="12" t="s">
        <v>2022</v>
      </c>
      <c r="C710" s="16" t="str">
        <f>[1]!s_info_mkt(A710)</f>
        <v>创业板</v>
      </c>
      <c r="D710" s="16" t="str">
        <f>[1]!s_ipo_listeddate(A710)</f>
        <v>2023-11-28</v>
      </c>
      <c r="E710" s="16" t="str">
        <f>[1]!lastradeday_s("000002","")</f>
        <v>2026-06-22</v>
      </c>
      <c r="F710" s="16" t="str">
        <f>[1]!s_info_industry_csrc2023(A710,"",3)</f>
        <v>专用设备制造业</v>
      </c>
      <c r="G710" s="16" t="str">
        <f>[1]!s_info_industry_csrc2023(A710,"",1)</f>
        <v>制造业</v>
      </c>
      <c r="H710" s="16">
        <f>[1]!s_is(A710,83,"FY","YTD","20251231",1,"",100000000)</f>
        <v>4.8146139433999995</v>
      </c>
      <c r="I710" s="16">
        <f>[1]!s_is(A710,83,"FY","YTD","20241231",1,"",100000000)</f>
        <v>3.4867598991000004</v>
      </c>
      <c r="J710" s="16">
        <f t="shared" si="33"/>
        <v>0.38082749679516037</v>
      </c>
      <c r="K710" s="16">
        <f>[1]!s_is(A710,61,"FY","YTD","20251231",1,"",100000000)</f>
        <v>1.1176180790000001</v>
      </c>
      <c r="L710" s="16">
        <f>[1]!s_is(A710,61,"FY","YTD","20241231",1,"",100000000)</f>
        <v>0.7731208920999999</v>
      </c>
      <c r="M710" s="16">
        <f t="shared" si="34"/>
        <v>0.44559290845737609</v>
      </c>
      <c r="N710" s="16">
        <f>[1]!s_fa_roe(A710,"20251231")</f>
        <v>10.942399999999999</v>
      </c>
      <c r="O710" s="16">
        <f>[1]!s_stmnote_rdexp(A710,"20251231",1,10000)</f>
        <v>4499.5516669999997</v>
      </c>
      <c r="P710" s="20">
        <f t="shared" si="35"/>
        <v>9.3456125867954681E-2</v>
      </c>
      <c r="Q710" s="16">
        <f>[1]!s_margin_tradingbalance(A710,"",10000)</f>
        <v>27225.417000000001</v>
      </c>
      <c r="R710" s="16">
        <f>[1]!s_margin_seclendingbalance(A710,"",10000)</f>
        <v>41.366500000000002</v>
      </c>
      <c r="S710" s="17">
        <f>[1]!s_val_ev(A710,"",100000000)</f>
        <v>121.04982232</v>
      </c>
      <c r="T710" s="17">
        <f>[1]!share_freesharesmv(A710,"",100000000)</f>
        <v>55.800729728</v>
      </c>
      <c r="U710" s="17">
        <f>[1]!s_dq_amount_btin(A710,E710,100000000)</f>
        <v>7.2784751400000003</v>
      </c>
      <c r="V710" s="17">
        <f>[1]!s_dq_turn(A710,E710)</f>
        <v>13.381503448785866</v>
      </c>
      <c r="W710" s="2">
        <f>[1]!s_pq_amount(A710,"20260101","",100000000)</f>
        <v>362.42487090999998</v>
      </c>
      <c r="X710" s="2">
        <f>[1]!s_pq_avgamount(A710,"20260101","",100000000)</f>
        <v>3.2947715537272728</v>
      </c>
      <c r="Y710" s="17">
        <f>[1]!s_ipo_dilutedpe(A710)</f>
        <v>22.03</v>
      </c>
      <c r="Z710" s="12">
        <f>[1]!s_ipo_collection_total(A710,100000000)</f>
        <v>5.997986</v>
      </c>
      <c r="AA710" s="2">
        <f>[1]!s_val_pe_ttm(A710,E710)</f>
        <v>100.9915771484375</v>
      </c>
      <c r="AB710" s="5">
        <f>[1]!s_info_zjtxornot1(A710,"")</f>
        <v>1</v>
      </c>
      <c r="AC710" s="22" t="str">
        <f>[1]!s_info_nature1(A710,"")</f>
        <v>民营企业</v>
      </c>
      <c r="AD710" s="6" t="str">
        <f>[1]!s_info_city(A710)</f>
        <v>厦门市</v>
      </c>
      <c r="AE710" s="6" t="str">
        <f>[1]!s_info_province(A710)</f>
        <v>福建省</v>
      </c>
      <c r="AF710">
        <v>118.11022</v>
      </c>
      <c r="AG710">
        <v>24.490473999999999</v>
      </c>
    </row>
    <row r="711" spans="1:33" x14ac:dyDescent="0.3">
      <c r="A711" s="12" t="s">
        <v>2023</v>
      </c>
      <c r="B711" s="12" t="s">
        <v>2024</v>
      </c>
      <c r="C711" s="16" t="str">
        <f>[1]!s_info_mkt(A711)</f>
        <v>科创板</v>
      </c>
      <c r="D711" s="16" t="str">
        <f>[1]!s_ipo_listeddate(A711)</f>
        <v>2020-02-18</v>
      </c>
      <c r="E711" s="16" t="str">
        <f>[1]!lastradeday_s("000002","")</f>
        <v>2026-06-22</v>
      </c>
      <c r="F711" s="16" t="str">
        <f>[1]!s_info_industry_csrc2023(A711,"",3)</f>
        <v>专用设备制造业</v>
      </c>
      <c r="G711" s="16" t="str">
        <f>[1]!s_info_industry_csrc2023(A711,"",1)</f>
        <v>制造业</v>
      </c>
      <c r="H711" s="16">
        <f>[1]!s_is(A711,83,"FY","YTD","20251231",1,"",100000000)</f>
        <v>13.464106273900001</v>
      </c>
      <c r="I711" s="16">
        <f>[1]!s_is(A711,83,"FY","YTD","20241231",1,"",100000000)</f>
        <v>9.0534538603999994</v>
      </c>
      <c r="J711" s="16">
        <f t="shared" si="33"/>
        <v>0.48717897959278167</v>
      </c>
      <c r="K711" s="16">
        <f>[1]!s_is(A711,61,"FY","YTD","20251231",1,"",100000000)</f>
        <v>5.3609607824000003</v>
      </c>
      <c r="L711" s="16">
        <f>[1]!s_is(A711,61,"FY","YTD","20241231",1,"",100000000)</f>
        <v>3.3391484995999998</v>
      </c>
      <c r="M711" s="16">
        <f t="shared" si="34"/>
        <v>0.60548738190056406</v>
      </c>
      <c r="N711" s="16">
        <f>[1]!s_fa_roe(A711,"20251231")</f>
        <v>14.0176</v>
      </c>
      <c r="O711" s="16">
        <f>[1]!s_stmnote_rdexp(A711,"20251231",1,10000)</f>
        <v>26571.672794999999</v>
      </c>
      <c r="P711" s="20">
        <f t="shared" si="35"/>
        <v>0.19735192410437852</v>
      </c>
      <c r="Q711" s="16">
        <f>[1]!s_margin_tradingbalance(A711,"",10000)</f>
        <v>55024.913099999998</v>
      </c>
      <c r="R711" s="16">
        <f>[1]!s_margin_seclendingbalance(A711,"",10000)</f>
        <v>1649.3625</v>
      </c>
      <c r="S711" s="17">
        <f>[1]!s_val_ev(A711,"",100000000)</f>
        <v>818.14576355700001</v>
      </c>
      <c r="T711" s="17">
        <f>[1]!share_freesharesmv(A711,"",100000000)</f>
        <v>528.53650250099997</v>
      </c>
      <c r="U711" s="17">
        <f>[1]!s_dq_amount_btin(A711,E711,100000000)</f>
        <v>28.797182029999998</v>
      </c>
      <c r="V711" s="17">
        <f>[1]!s_dq_turn(A711,E711)</f>
        <v>3.5970968537502737</v>
      </c>
      <c r="W711" s="2">
        <f>[1]!s_pq_amount(A711,"20260101","",100000000)</f>
        <v>1168.5080829399999</v>
      </c>
      <c r="X711" s="2">
        <f>[1]!s_pq_avgamount(A711,"20260101","",100000000)</f>
        <v>10.622800754</v>
      </c>
      <c r="Y711" s="17">
        <f>[1]!s_ipo_dilutedpe(A711)</f>
        <v>72.58</v>
      </c>
      <c r="Z711" s="12">
        <f>[1]!s_ipo_collection_total(A711,100000000)</f>
        <v>16.429752607699999</v>
      </c>
      <c r="AA711" s="2">
        <f>[1]!s_val_pe_ttm(A711,E711)</f>
        <v>143.94541931152344</v>
      </c>
      <c r="AB711" s="5">
        <f>[1]!s_info_zjtxornot1(A711,"")</f>
        <v>0</v>
      </c>
      <c r="AC711" s="22" t="str">
        <f>[1]!s_info_nature1(A711,"")</f>
        <v>公众企业</v>
      </c>
      <c r="AD711" s="6" t="str">
        <f>[1]!s_info_city(A711)</f>
        <v>北京市</v>
      </c>
      <c r="AE711" s="6" t="str">
        <f>[1]!s_info_province(A711)</f>
        <v>北京</v>
      </c>
      <c r="AF711">
        <v>116.40528500000001</v>
      </c>
      <c r="AG711">
        <v>39.904989</v>
      </c>
    </row>
    <row r="712" spans="1:33" x14ac:dyDescent="0.3">
      <c r="A712" s="12" t="s">
        <v>2025</v>
      </c>
      <c r="B712" s="12" t="s">
        <v>2026</v>
      </c>
      <c r="C712" s="16" t="str">
        <f>[1]!s_info_mkt(A712)</f>
        <v>科创板</v>
      </c>
      <c r="D712" s="16" t="str">
        <f>[1]!s_ipo_listeddate(A712)</f>
        <v>2021-12-15</v>
      </c>
      <c r="E712" s="16" t="str">
        <f>[1]!lastradeday_s("000002","")</f>
        <v>2026-06-22</v>
      </c>
      <c r="F712" s="16" t="str">
        <f>[1]!s_info_industry_csrc2023(A712,"",3)</f>
        <v>医药制造业</v>
      </c>
      <c r="G712" s="16" t="str">
        <f>[1]!s_info_industry_csrc2023(A712,"",1)</f>
        <v>制造业</v>
      </c>
      <c r="H712" s="16">
        <f>[1]!s_is(A712,83,"FY","YTD","20251231",1,"",100000000)</f>
        <v>382.24999000000003</v>
      </c>
      <c r="I712" s="16">
        <f>[1]!s_is(A712,83,"FY","YTD","20241231",1,"",100000000)</f>
        <v>272.13954999999999</v>
      </c>
      <c r="J712" s="16">
        <f t="shared" si="33"/>
        <v>0.40461020825528693</v>
      </c>
      <c r="K712" s="16">
        <f>[1]!s_is(A712,61,"FY","YTD","20251231",1,"",100000000)</f>
        <v>14.607100000000001</v>
      </c>
      <c r="L712" s="16">
        <f>[1]!s_is(A712,61,"FY","YTD","20241231",1,"",100000000)</f>
        <v>-49.782870000000003</v>
      </c>
      <c r="M712" s="16">
        <f t="shared" si="34"/>
        <v>1.2934161891429723</v>
      </c>
      <c r="N712" s="16">
        <f>[1]!s_fa_roe(A712,"20251231")</f>
        <v>5.3296000000000001</v>
      </c>
      <c r="O712" s="16">
        <f>[1]!s_stmnote_rdexp(A712,"20251231",1,10000)</f>
        <v>1550752.4</v>
      </c>
      <c r="P712" s="20">
        <f t="shared" si="35"/>
        <v>0.40569063193435262</v>
      </c>
      <c r="Q712" s="16">
        <f>[1]!s_margin_tradingbalance(A712,"",10000)</f>
        <v>105232.6238</v>
      </c>
      <c r="R712" s="16">
        <f>[1]!s_margin_seclendingbalance(A712,"",10000)</f>
        <v>372.9162</v>
      </c>
      <c r="S712" s="17">
        <f>[1]!s_val_ev(A712,"",100000000)</f>
        <v>2288.360782445608</v>
      </c>
      <c r="T712" s="17">
        <f>[1]!share_freesharesmv(A712,"",100000000)</f>
        <v>263.23492935399997</v>
      </c>
      <c r="U712" s="17">
        <f>[1]!s_dq_amount_btin(A712,E712,100000000)</f>
        <v>13.75550058</v>
      </c>
      <c r="V712" s="17">
        <f>[1]!s_dq_turn(A712,E712)</f>
        <v>5.4226986232528613</v>
      </c>
      <c r="W712" s="2">
        <f>[1]!s_pq_amount(A712,"20260101","",100000000)</f>
        <v>957.11634117999995</v>
      </c>
      <c r="X712" s="2">
        <f>[1]!s_pq_avgamount(A712,"20260101","",100000000)</f>
        <v>8.7010576470909093</v>
      </c>
      <c r="Y712" s="17">
        <f>[1]!s_ipo_dilutedpe(A712)</f>
        <v>0</v>
      </c>
      <c r="Z712" s="12">
        <f>[1]!s_ipo_collection_total(A712,100000000)</f>
        <v>221.59643076</v>
      </c>
      <c r="AA712" s="2">
        <f>[1]!s_val_pe_ttm(A712,E712)</f>
        <v>111.50791168212891</v>
      </c>
      <c r="AB712" s="5">
        <f>[1]!s_info_zjtxornot1(A712,"")</f>
        <v>0</v>
      </c>
      <c r="AC712" s="22" t="str">
        <f>[1]!s_info_nature1(A712,"")</f>
        <v>公众企业</v>
      </c>
      <c r="AD712" s="6" t="str">
        <f>[1]!s_info_city(A712)</f>
        <v>北京市</v>
      </c>
      <c r="AE712" s="6" t="str">
        <f>[1]!s_info_province(A712)</f>
        <v>北京</v>
      </c>
      <c r="AF712">
        <v>116.40528500000001</v>
      </c>
      <c r="AG712">
        <v>39.904989</v>
      </c>
    </row>
    <row r="713" spans="1:33" x14ac:dyDescent="0.3">
      <c r="A713" s="12" t="s">
        <v>2027</v>
      </c>
      <c r="B713" s="12" t="s">
        <v>2028</v>
      </c>
      <c r="C713" s="16" t="str">
        <f>[1]!s_info_mkt(A713)</f>
        <v>创业板</v>
      </c>
      <c r="D713" s="16" t="str">
        <f>[1]!s_ipo_listeddate(A713)</f>
        <v>2020-08-24</v>
      </c>
      <c r="E713" s="16" t="str">
        <f>[1]!lastradeday_s("000002","")</f>
        <v>2026-06-22</v>
      </c>
      <c r="F713" s="16" t="str">
        <f>[1]!s_info_industry_csrc2023(A713,"",3)</f>
        <v>计算机、通信和其他电子设备制造业</v>
      </c>
      <c r="G713" s="16" t="str">
        <f>[1]!s_info_industry_csrc2023(A713,"",1)</f>
        <v>制造业</v>
      </c>
      <c r="H713" s="16">
        <f>[1]!s_is(A713,83,"FY","YTD","20251231",1,"",100000000)</f>
        <v>305.14403376920001</v>
      </c>
      <c r="I713" s="16">
        <f>[1]!s_is(A713,83,"FY","YTD","20241231",1,"",100000000)</f>
        <v>247.10080329339999</v>
      </c>
      <c r="J713" s="16">
        <f t="shared" si="33"/>
        <v>0.23489697201381099</v>
      </c>
      <c r="K713" s="16">
        <f>[1]!s_is(A713,61,"FY","YTD","20251231",1,"",100000000)</f>
        <v>25.451318804</v>
      </c>
      <c r="L713" s="16">
        <f>[1]!s_is(A713,61,"FY","YTD","20241231",1,"",100000000)</f>
        <v>21.144295269499999</v>
      </c>
      <c r="M713" s="16">
        <f t="shared" si="34"/>
        <v>0.20369671722815708</v>
      </c>
      <c r="N713" s="16">
        <f>[1]!s_fa_roe(A713,"20251231")</f>
        <v>26.123100000000001</v>
      </c>
      <c r="O713" s="16">
        <f>[1]!s_stmnote_rdexp(A713,"20251231",1,10000)</f>
        <v>289278.54538000003</v>
      </c>
      <c r="P713" s="20">
        <f t="shared" si="35"/>
        <v>9.4800655876103396E-2</v>
      </c>
      <c r="Q713" s="16">
        <f>[1]!s_margin_tradingbalance(A713,"",10000)</f>
        <v>37527.4715</v>
      </c>
      <c r="R713" s="16">
        <f>[1]!s_margin_seclendingbalance(A713,"",10000)</f>
        <v>370.536</v>
      </c>
      <c r="S713" s="17">
        <f>[1]!s_val_ev(A713,"",100000000)</f>
        <v>619.23831520140004</v>
      </c>
      <c r="T713" s="17">
        <f>[1]!share_freesharesmv(A713,"",100000000)</f>
        <v>247.1681330154</v>
      </c>
      <c r="U713" s="17">
        <f>[1]!s_dq_amount_btin(A713,E713,100000000)</f>
        <v>6.6946988200000002</v>
      </c>
      <c r="V713" s="17">
        <f>[1]!s_dq_turn(A713,E713)</f>
        <v>1.8973416916763823</v>
      </c>
      <c r="W713" s="2">
        <f>[1]!s_pq_amount(A713,"20260101","",100000000)</f>
        <v>716.66278145000001</v>
      </c>
      <c r="X713" s="2">
        <f>[1]!s_pq_avgamount(A713,"20260101","",100000000)</f>
        <v>6.5151161950000001</v>
      </c>
      <c r="Y713" s="17">
        <f>[1]!s_ipo_dilutedpe(A713)</f>
        <v>46.81</v>
      </c>
      <c r="Z713" s="12">
        <f>[1]!s_ipo_collection_total(A713,100000000)</f>
        <v>27.191199999999998</v>
      </c>
      <c r="AA713" s="2">
        <f>[1]!s_val_pe_ttm(A713,E713)</f>
        <v>24.563543319702148</v>
      </c>
      <c r="AB713" s="5">
        <f>[1]!s_info_zjtxornot1(A713,"")</f>
        <v>0</v>
      </c>
      <c r="AC713" s="22" t="str">
        <f>[1]!s_info_nature1(A713,"")</f>
        <v>民营企业</v>
      </c>
      <c r="AD713" s="6" t="str">
        <f>[1]!s_info_city(A713)</f>
        <v>长沙市</v>
      </c>
      <c r="AE713" s="6" t="str">
        <f>[1]!s_info_province(A713)</f>
        <v>湖南省</v>
      </c>
      <c r="AF713">
        <v>112.98227900000001</v>
      </c>
      <c r="AG713">
        <v>28.194089999999999</v>
      </c>
    </row>
    <row r="714" spans="1:33" x14ac:dyDescent="0.3">
      <c r="A714" s="12" t="s">
        <v>2029</v>
      </c>
      <c r="B714" s="12" t="s">
        <v>2030</v>
      </c>
      <c r="C714" s="16" t="str">
        <f>[1]!s_info_mkt(A714)</f>
        <v>创业板</v>
      </c>
      <c r="D714" s="16" t="str">
        <f>[1]!s_ipo_listeddate(A714)</f>
        <v>2015-04-24</v>
      </c>
      <c r="E714" s="16" t="str">
        <f>[1]!lastradeday_s("000002","")</f>
        <v>2026-06-22</v>
      </c>
      <c r="F714" s="16" t="str">
        <f>[1]!s_info_industry_csrc2023(A714,"",3)</f>
        <v>电气机械和器材制造业</v>
      </c>
      <c r="G714" s="16" t="str">
        <f>[1]!s_info_industry_csrc2023(A714,"",1)</f>
        <v>制造业</v>
      </c>
      <c r="H714" s="16">
        <f>[1]!s_is(A714,83,"FY","YTD","20251231",1,"",100000000)</f>
        <v>119.43958058129999</v>
      </c>
      <c r="I714" s="16">
        <f>[1]!s_is(A714,83,"FY","YTD","20241231",1,"",100000000)</f>
        <v>79.605072621299996</v>
      </c>
      <c r="J714" s="16">
        <f t="shared" si="33"/>
        <v>0.50040162829198209</v>
      </c>
      <c r="K714" s="16">
        <f>[1]!s_is(A714,61,"FY","YTD","20251231",1,"",100000000)</f>
        <v>2.0602252225000002</v>
      </c>
      <c r="L714" s="16">
        <f>[1]!s_is(A714,61,"FY","YTD","20241231",1,"",100000000)</f>
        <v>-2.5245572832000001</v>
      </c>
      <c r="M714" s="16">
        <f t="shared" si="34"/>
        <v>1.8160738661824156</v>
      </c>
      <c r="N714" s="16">
        <f>[1]!s_fa_roe(A714,"20251231")</f>
        <v>3.9434</v>
      </c>
      <c r="O714" s="16">
        <f>[1]!s_stmnote_rdexp(A714,"20251231",1,10000)</f>
        <v>53541.926039999998</v>
      </c>
      <c r="P714" s="20">
        <f t="shared" si="35"/>
        <v>4.482762395800205E-2</v>
      </c>
      <c r="Q714" s="16">
        <f>[1]!s_margin_tradingbalance(A714,"",10000)</f>
        <v>103012.077</v>
      </c>
      <c r="R714" s="16">
        <f>[1]!s_margin_seclendingbalance(A714,"",10000)</f>
        <v>501.00400000000002</v>
      </c>
      <c r="S714" s="17">
        <f>[1]!s_val_ev(A714,"",100000000)</f>
        <v>427.23784396799994</v>
      </c>
      <c r="T714" s="17">
        <f>[1]!share_freesharesmv(A714,"",100000000)</f>
        <v>292.59951243680001</v>
      </c>
      <c r="U714" s="17">
        <f>[1]!s_dq_amount_btin(A714,E714,100000000)</f>
        <v>38.998389279999998</v>
      </c>
      <c r="V714" s="17">
        <f>[1]!s_dq_turn(A714,E714)</f>
        <v>11.60061519346994</v>
      </c>
      <c r="W714" s="2">
        <f>[1]!s_pq_amount(A714,"20260101","",100000000)</f>
        <v>2543.1758013899998</v>
      </c>
      <c r="X714" s="2">
        <f>[1]!s_pq_avgamount(A714,"20260101","",100000000)</f>
        <v>23.119780012636365</v>
      </c>
      <c r="Y714" s="17">
        <f>[1]!s_ipo_dilutedpe(A714)</f>
        <v>22.99</v>
      </c>
      <c r="Z714" s="12">
        <f>[1]!s_ipo_collection_total(A714,100000000)</f>
        <v>3.1227</v>
      </c>
      <c r="AA714" s="2">
        <f>[1]!s_val_pe_ttm(A714,E714)</f>
        <v>74.370223999023438</v>
      </c>
      <c r="AB714" s="5">
        <f>[1]!s_info_zjtxornot1(A714,"")</f>
        <v>0</v>
      </c>
      <c r="AC714" s="22" t="str">
        <f>[1]!s_info_nature1(A714,"")</f>
        <v>民营企业</v>
      </c>
      <c r="AD714" s="6" t="str">
        <f>[1]!s_info_city(A714)</f>
        <v>广州市</v>
      </c>
      <c r="AE714" s="6" t="str">
        <f>[1]!s_info_province(A714)</f>
        <v>广东省</v>
      </c>
      <c r="AF714">
        <v>113.280637</v>
      </c>
      <c r="AG714">
        <v>23.125177999999998</v>
      </c>
    </row>
    <row r="715" spans="1:33" x14ac:dyDescent="0.3">
      <c r="A715" s="12" t="s">
        <v>2031</v>
      </c>
      <c r="B715" s="12" t="s">
        <v>2032</v>
      </c>
      <c r="C715" s="16" t="str">
        <f>[1]!s_info_mkt(A715)</f>
        <v>主板</v>
      </c>
      <c r="D715" s="16" t="str">
        <f>[1]!s_ipo_listeddate(A715)</f>
        <v>2020-09-15</v>
      </c>
      <c r="E715" s="16" t="str">
        <f>[1]!lastradeday_s("000002","")</f>
        <v>2026-06-22</v>
      </c>
      <c r="F715" s="16" t="str">
        <f>[1]!s_info_industry_csrc2023(A715,"",3)</f>
        <v>汽车制造业</v>
      </c>
      <c r="G715" s="16" t="str">
        <f>[1]!s_info_industry_csrc2023(A715,"",1)</f>
        <v>制造业</v>
      </c>
      <c r="H715" s="16">
        <f>[1]!s_is(A715,83,"FY","YTD","20251231",1,"",100000000)</f>
        <v>24.192785593000004</v>
      </c>
      <c r="I715" s="16">
        <f>[1]!s_is(A715,83,"FY","YTD","20241231",1,"",100000000)</f>
        <v>22.763100878099998</v>
      </c>
      <c r="J715" s="16">
        <f t="shared" si="33"/>
        <v>6.2807115891468035E-2</v>
      </c>
      <c r="K715" s="16">
        <f>[1]!s_is(A715,61,"FY","YTD","20251231",1,"",100000000)</f>
        <v>1.8766170178000001</v>
      </c>
      <c r="L715" s="16">
        <f>[1]!s_is(A715,61,"FY","YTD","20241231",1,"",100000000)</f>
        <v>1.3704743409</v>
      </c>
      <c r="M715" s="16">
        <f t="shared" si="34"/>
        <v>0.36931933841797632</v>
      </c>
      <c r="N715" s="16">
        <f>[1]!s_fa_roe(A715,"20251231")</f>
        <v>9.8606999999999996</v>
      </c>
      <c r="O715" s="16">
        <f>[1]!s_stmnote_rdexp(A715,"20251231",1,10000)</f>
        <v>8065.2956930000009</v>
      </c>
      <c r="P715" s="20">
        <f t="shared" si="35"/>
        <v>3.333760662655412E-2</v>
      </c>
      <c r="Q715" s="16">
        <f>[1]!s_margin_tradingbalance(A715,"",10000)</f>
        <v>0</v>
      </c>
      <c r="R715" s="16">
        <f>[1]!s_margin_seclendingbalance(A715,"",10000)</f>
        <v>0</v>
      </c>
      <c r="S715" s="17">
        <f>[1]!s_val_ev(A715,"",100000000)</f>
        <v>82.013337271599994</v>
      </c>
      <c r="T715" s="17">
        <f>[1]!share_freesharesmv(A715,"",100000000)</f>
        <v>51.614971385600008</v>
      </c>
      <c r="U715" s="17">
        <f>[1]!s_dq_amount_btin(A715,E715,100000000)</f>
        <v>2.24144349</v>
      </c>
      <c r="V715" s="17">
        <f>[1]!s_dq_turn(A715,E715)</f>
        <v>2.7143066355511705</v>
      </c>
      <c r="W715" s="2">
        <f>[1]!s_pq_amount(A715,"20260101","",100000000)</f>
        <v>131.33887529</v>
      </c>
      <c r="X715" s="2">
        <f>[1]!s_pq_avgamount(A715,"20260101","",100000000)</f>
        <v>1.1939897753636364</v>
      </c>
      <c r="Y715" s="17">
        <f>[1]!s_ipo_dilutedpe(A715)</f>
        <v>22.992699999999999</v>
      </c>
      <c r="Z715" s="12">
        <f>[1]!s_ipo_collection_total(A715,100000000)</f>
        <v>4.6619999999999999</v>
      </c>
      <c r="AA715" s="2">
        <f>[1]!s_val_pe_ttm(A715,E715)</f>
        <v>40.777061462402344</v>
      </c>
      <c r="AB715" s="5">
        <f>[1]!s_info_zjtxornot1(A715,"")</f>
        <v>0</v>
      </c>
      <c r="AC715" s="22" t="str">
        <f>[1]!s_info_nature1(A715,"")</f>
        <v>民营企业</v>
      </c>
      <c r="AD715" s="6" t="str">
        <f>[1]!s_info_city(A715)</f>
        <v>上海市</v>
      </c>
      <c r="AE715" s="6" t="str">
        <f>[1]!s_info_province(A715)</f>
        <v>上海</v>
      </c>
      <c r="AF715">
        <v>121.472644</v>
      </c>
      <c r="AG715">
        <v>31.231705999999999</v>
      </c>
    </row>
    <row r="716" spans="1:33" x14ac:dyDescent="0.3">
      <c r="A716" s="12" t="s">
        <v>2033</v>
      </c>
      <c r="B716" s="12" t="s">
        <v>2034</v>
      </c>
      <c r="C716" s="16" t="str">
        <f>[1]!s_info_mkt(A716)</f>
        <v>主板</v>
      </c>
      <c r="D716" s="16" t="str">
        <f>[1]!s_ipo_listeddate(A716)</f>
        <v>2000-10-18</v>
      </c>
      <c r="E716" s="16" t="str">
        <f>[1]!lastradeday_s("000002","")</f>
        <v>2026-06-22</v>
      </c>
      <c r="F716" s="16" t="str">
        <f>[1]!s_info_industry_csrc2023(A716,"",3)</f>
        <v>医药制造业</v>
      </c>
      <c r="G716" s="16" t="str">
        <f>[1]!s_info_industry_csrc2023(A716,"",1)</f>
        <v>制造业</v>
      </c>
      <c r="H716" s="16">
        <f>[1]!s_is(A716,83,"FY","YTD","20251231",1,"",100000000)</f>
        <v>316.29416193830002</v>
      </c>
      <c r="I716" s="16">
        <f>[1]!s_is(A716,83,"FY","YTD","20241231",1,"",100000000)</f>
        <v>279.84605342060001</v>
      </c>
      <c r="J716" s="16">
        <f t="shared" si="33"/>
        <v>0.13024342516962206</v>
      </c>
      <c r="K716" s="16">
        <f>[1]!s_is(A716,61,"FY","YTD","20251231",1,"",100000000)</f>
        <v>77.110548119800001</v>
      </c>
      <c r="L716" s="16">
        <f>[1]!s_is(A716,61,"FY","YTD","20241231",1,"",100000000)</f>
        <v>63.365270147499999</v>
      </c>
      <c r="M716" s="16">
        <f t="shared" si="34"/>
        <v>0.21692131889131236</v>
      </c>
      <c r="N716" s="16">
        <f>[1]!s_fa_roe(A716,"20251231")</f>
        <v>14.4413</v>
      </c>
      <c r="O716" s="16">
        <f>[1]!s_stmnote_rdexp(A716,"20251231",1,10000)</f>
        <v>872385.24462299992</v>
      </c>
      <c r="P716" s="20">
        <f t="shared" si="35"/>
        <v>0.2758145263500556</v>
      </c>
      <c r="Q716" s="16">
        <f>[1]!s_margin_tradingbalance(A716,"",10000)</f>
        <v>549594.30379999999</v>
      </c>
      <c r="R716" s="16">
        <f>[1]!s_margin_seclendingbalance(A716,"",10000)</f>
        <v>2693.1010000000001</v>
      </c>
      <c r="S716" s="17">
        <f>[1]!s_val_ev(A716,"",100000000)</f>
        <v>3271.3634877604322</v>
      </c>
      <c r="T716" s="17">
        <f>[1]!share_freesharesmv(A716,"",100000000)</f>
        <v>1919.1492704888001</v>
      </c>
      <c r="U716" s="17">
        <f>[1]!s_dq_amount_btin(A716,E716,100000000)</f>
        <v>45.766252299999998</v>
      </c>
      <c r="V716" s="17">
        <f>[1]!s_dq_turn(A716,E716)</f>
        <v>1.4834939060252168</v>
      </c>
      <c r="W716" s="2">
        <f>[1]!s_pq_amount(A716,"20260101","",100000000)</f>
        <v>3939.8490326699998</v>
      </c>
      <c r="X716" s="2">
        <f>[1]!s_pq_avgamount(A716,"20260101","",100000000)</f>
        <v>35.816809387909096</v>
      </c>
      <c r="Y716" s="17">
        <f>[1]!s_ipo_dilutedpe(A716)</f>
        <v>31.44</v>
      </c>
      <c r="Z716" s="12">
        <f>[1]!s_ipo_collection_total(A716,100000000)</f>
        <v>4.7919999999999998</v>
      </c>
      <c r="AA716" s="2">
        <f>[1]!s_val_pe_ttm(A716,E716)</f>
        <v>40.349967956542969</v>
      </c>
      <c r="AB716" s="5">
        <f>[1]!s_info_zjtxornot1(A716,"")</f>
        <v>1</v>
      </c>
      <c r="AC716" s="22" t="str">
        <f>[1]!s_info_nature1(A716,"")</f>
        <v>民营企业</v>
      </c>
      <c r="AD716" s="6" t="str">
        <f>[1]!s_info_city(A716)</f>
        <v>连云港市</v>
      </c>
      <c r="AE716" s="6" t="str">
        <f>[1]!s_info_province(A716)</f>
        <v>江苏省</v>
      </c>
      <c r="AF716">
        <v>119.178821</v>
      </c>
      <c r="AG716">
        <v>34.600017999999999</v>
      </c>
    </row>
    <row r="717" spans="1:33" x14ac:dyDescent="0.3">
      <c r="A717" s="12" t="s">
        <v>2035</v>
      </c>
      <c r="B717" s="12" t="s">
        <v>2036</v>
      </c>
      <c r="C717" s="16" t="str">
        <f>[1]!s_info_mkt(A717)</f>
        <v>主板</v>
      </c>
      <c r="D717" s="16" t="str">
        <f>[1]!s_ipo_listeddate(A717)</f>
        <v>2003-03-06</v>
      </c>
      <c r="E717" s="16" t="str">
        <f>[1]!lastradeday_s("000002","")</f>
        <v>2026-06-22</v>
      </c>
      <c r="F717" s="16" t="str">
        <f>[1]!s_info_industry_csrc2023(A717,"",3)</f>
        <v>化学原料和化学制品制造业</v>
      </c>
      <c r="G717" s="16" t="str">
        <f>[1]!s_info_industry_csrc2023(A717,"",1)</f>
        <v>制造业</v>
      </c>
      <c r="H717" s="16">
        <f>[1]!s_is(A717,83,"FY","YTD","20251231",1,"",100000000)</f>
        <v>198.76595028740002</v>
      </c>
      <c r="I717" s="16">
        <f>[1]!s_is(A717,83,"FY","YTD","20241231",1,"",100000000)</f>
        <v>241.37151589679999</v>
      </c>
      <c r="J717" s="16">
        <f t="shared" si="33"/>
        <v>-0.1765144716894278</v>
      </c>
      <c r="K717" s="16">
        <f>[1]!s_is(A717,61,"FY","YTD","20251231",1,"",100000000)</f>
        <v>-8.8494973270999999</v>
      </c>
      <c r="L717" s="16">
        <f>[1]!s_is(A717,61,"FY","YTD","20241231",1,"",100000000)</f>
        <v>-4.8747435351999995</v>
      </c>
      <c r="M717" s="16">
        <f t="shared" si="34"/>
        <v>-0.8153770066463456</v>
      </c>
      <c r="N717" s="16">
        <f>[1]!s_fa_roe(A717,"20251231")</f>
        <v>-16.704000000000001</v>
      </c>
      <c r="O717" s="16">
        <f>[1]!s_stmnote_rdexp(A717,"20251231",1,10000)</f>
        <v>1747.813623</v>
      </c>
      <c r="P717" s="20">
        <f t="shared" si="35"/>
        <v>8.7933251166650943E-4</v>
      </c>
      <c r="Q717" s="16">
        <f>[1]!s_margin_tradingbalance(A717,"",10000)</f>
        <v>0</v>
      </c>
      <c r="R717" s="16">
        <f>[1]!s_margin_seclendingbalance(A717,"",10000)</f>
        <v>0</v>
      </c>
      <c r="S717" s="17">
        <f>[1]!s_val_ev(A717,"",100000000)</f>
        <v>65.166799298400008</v>
      </c>
      <c r="T717" s="17">
        <f>[1]!share_freesharesmv(A717,"",100000000)</f>
        <v>13.854018853800001</v>
      </c>
      <c r="U717" s="17">
        <f>[1]!s_dq_amount_btin(A717,E717,100000000)</f>
        <v>0.31703724</v>
      </c>
      <c r="V717" s="17">
        <f>[1]!s_dq_turn(A717,E717)</f>
        <v>0.48650116840675345</v>
      </c>
      <c r="W717" s="2">
        <f>[1]!s_pq_amount(A717,"20260101","",100000000)</f>
        <v>274.20196428999998</v>
      </c>
      <c r="X717" s="2">
        <f>[1]!s_pq_avgamount(A717,"20260101","",100000000)</f>
        <v>2.5156143512844036</v>
      </c>
      <c r="Y717" s="17">
        <f>[1]!s_ipo_dilutedpe(A717)</f>
        <v>20</v>
      </c>
      <c r="Z717" s="12">
        <f>[1]!s_ipo_collection_total(A717,100000000)</f>
        <v>4.1909999999999998</v>
      </c>
      <c r="AA717" s="2">
        <f>[1]!s_val_pe_ttm(A717,E717)</f>
        <v>-8.8669748306274414</v>
      </c>
      <c r="AB717" s="5">
        <f>[1]!s_info_zjtxornot1(A717,"")</f>
        <v>0</v>
      </c>
      <c r="AC717" s="22" t="str">
        <f>[1]!s_info_nature1(A717,"")</f>
        <v>民营企业</v>
      </c>
      <c r="AD717" s="6" t="str">
        <f>[1]!s_info_city(A717)</f>
        <v>江阴市</v>
      </c>
      <c r="AE717" s="6" t="str">
        <f>[1]!s_info_province(A717)</f>
        <v>江苏省</v>
      </c>
      <c r="AF717">
        <v>120.31067899999999</v>
      </c>
      <c r="AG717">
        <v>31.837425</v>
      </c>
    </row>
    <row r="718" spans="1:33" x14ac:dyDescent="0.3">
      <c r="A718" s="12" t="s">
        <v>2037</v>
      </c>
      <c r="B718" s="12" t="s">
        <v>2038</v>
      </c>
      <c r="C718" s="16" t="str">
        <f>[1]!s_info_mkt(A718)</f>
        <v>创业板</v>
      </c>
      <c r="D718" s="16" t="str">
        <f>[1]!s_ipo_listeddate(A718)</f>
        <v>2020-07-24</v>
      </c>
      <c r="E718" s="16" t="str">
        <f>[1]!lastradeday_s("000002","")</f>
        <v>2026-06-22</v>
      </c>
      <c r="F718" s="16" t="str">
        <f>[1]!s_info_industry_csrc2023(A718,"",3)</f>
        <v>通用设备制造业</v>
      </c>
      <c r="G718" s="16" t="str">
        <f>[1]!s_info_industry_csrc2023(A718,"",1)</f>
        <v>制造业</v>
      </c>
      <c r="H718" s="16">
        <f>[1]!s_is(A718,83,"FY","YTD","20251231",1,"",100000000)</f>
        <v>3.1227096502</v>
      </c>
      <c r="I718" s="16">
        <f>[1]!s_is(A718,83,"FY","YTD","20241231",1,"",100000000)</f>
        <v>1.5759201518999999</v>
      </c>
      <c r="J718" s="16">
        <f t="shared" si="33"/>
        <v>0.98151514620529556</v>
      </c>
      <c r="K718" s="16">
        <f>[1]!s_is(A718,61,"FY","YTD","20251231",1,"",100000000)</f>
        <v>-1.9393079278999998</v>
      </c>
      <c r="L718" s="16">
        <f>[1]!s_is(A718,61,"FY","YTD","20241231",1,"",100000000)</f>
        <v>-2.3779626246000003</v>
      </c>
      <c r="M718" s="16">
        <f t="shared" si="34"/>
        <v>0.18446660690211103</v>
      </c>
      <c r="N718" s="16">
        <f>[1]!s_fa_roe(A718,"20251231")</f>
        <v>-25.2881</v>
      </c>
      <c r="O718" s="16">
        <f>[1]!s_stmnote_rdexp(A718,"20251231",1,10000)</f>
        <v>7076.5329040000006</v>
      </c>
      <c r="P718" s="20">
        <f t="shared" si="35"/>
        <v>0.22661514187035514</v>
      </c>
      <c r="Q718" s="16">
        <f>[1]!s_margin_tradingbalance(A718,"",10000)</f>
        <v>0</v>
      </c>
      <c r="R718" s="16">
        <f>[1]!s_margin_seclendingbalance(A718,"",10000)</f>
        <v>0</v>
      </c>
      <c r="S718" s="17">
        <f>[1]!s_val_ev(A718,"",100000000)</f>
        <v>47.552709991199997</v>
      </c>
      <c r="T718" s="17">
        <f>[1]!share_freesharesmv(A718,"",100000000)</f>
        <v>31.814416548400008</v>
      </c>
      <c r="U718" s="17">
        <f>[1]!s_dq_amount_btin(A718,E718,100000000)</f>
        <v>4.9212783099999999</v>
      </c>
      <c r="V718" s="17">
        <f>[1]!s_dq_turn(A718,E718)</f>
        <v>16.080421857232789</v>
      </c>
      <c r="W718" s="2">
        <f>[1]!s_pq_amount(A718,"20260101","",100000000)</f>
        <v>196.85847638000001</v>
      </c>
      <c r="X718" s="2">
        <f>[1]!s_pq_avgamount(A718,"20260101","",100000000)</f>
        <v>1.7896225125454546</v>
      </c>
      <c r="Y718" s="17">
        <f>[1]!s_ipo_dilutedpe(A718)</f>
        <v>22.99</v>
      </c>
      <c r="Z718" s="12">
        <f>[1]!s_ipo_collection_total(A718,100000000)</f>
        <v>6.2057687000000001</v>
      </c>
      <c r="AA718" s="2">
        <f>[1]!s_val_pe_ttm(A718,E718)</f>
        <v>-25.534505844116211</v>
      </c>
      <c r="AB718" s="5">
        <f>[1]!s_info_zjtxornot1(A718,"")</f>
        <v>1</v>
      </c>
      <c r="AC718" s="22" t="str">
        <f>[1]!s_info_nature1(A718,"")</f>
        <v>民营企业</v>
      </c>
      <c r="AD718" s="6" t="str">
        <f>[1]!s_info_city(A718)</f>
        <v>杭州市</v>
      </c>
      <c r="AE718" s="6" t="str">
        <f>[1]!s_info_province(A718)</f>
        <v>浙江省</v>
      </c>
      <c r="AF718">
        <v>120.153576</v>
      </c>
      <c r="AG718">
        <v>30.287458999999998</v>
      </c>
    </row>
    <row r="719" spans="1:33" x14ac:dyDescent="0.3">
      <c r="A719" s="12" t="s">
        <v>2039</v>
      </c>
      <c r="B719" s="12" t="s">
        <v>2040</v>
      </c>
      <c r="C719" s="16" t="str">
        <f>[1]!s_info_mkt(A719)</f>
        <v>科创板</v>
      </c>
      <c r="D719" s="16" t="str">
        <f>[1]!s_ipo_listeddate(A719)</f>
        <v>2019-07-22</v>
      </c>
      <c r="E719" s="16" t="str">
        <f>[1]!lastradeday_s("000002","")</f>
        <v>2026-06-22</v>
      </c>
      <c r="F719" s="16" t="str">
        <f>[1]!s_info_industry_csrc2023(A719,"",3)</f>
        <v>通用设备制造业</v>
      </c>
      <c r="G719" s="16" t="str">
        <f>[1]!s_info_industry_csrc2023(A719,"",1)</f>
        <v>制造业</v>
      </c>
      <c r="H719" s="16">
        <f>[1]!s_is(A719,83,"FY","YTD","20251231",1,"",100000000)</f>
        <v>7.5370361901999994</v>
      </c>
      <c r="I719" s="16">
        <f>[1]!s_is(A719,83,"FY","YTD","20241231",1,"",100000000)</f>
        <v>6.7854482559000004</v>
      </c>
      <c r="J719" s="16">
        <f t="shared" si="33"/>
        <v>0.11076466962171394</v>
      </c>
      <c r="K719" s="16">
        <f>[1]!s_is(A719,61,"FY","YTD","20251231",1,"",100000000)</f>
        <v>0.94509112640000004</v>
      </c>
      <c r="L719" s="16">
        <f>[1]!s_is(A719,61,"FY","YTD","20241231",1,"",100000000)</f>
        <v>0.99175574489999996</v>
      </c>
      <c r="M719" s="16">
        <f t="shared" si="34"/>
        <v>-4.7052531573391766E-2</v>
      </c>
      <c r="N719" s="16">
        <f>[1]!s_fa_roe(A719,"20251231")</f>
        <v>4.8026999999999997</v>
      </c>
      <c r="O719" s="16">
        <f>[1]!s_stmnote_rdexp(A719,"20251231",1,10000)</f>
        <v>5742.7644009999995</v>
      </c>
      <c r="P719" s="20">
        <f t="shared" si="35"/>
        <v>7.6193934274416841E-2</v>
      </c>
      <c r="Q719" s="16">
        <f>[1]!s_margin_tradingbalance(A719,"",10000)</f>
        <v>149355.13219999999</v>
      </c>
      <c r="R719" s="16">
        <f>[1]!s_margin_seclendingbalance(A719,"",10000)</f>
        <v>0</v>
      </c>
      <c r="S719" s="17">
        <f>[1]!s_val_ev(A719,"",100000000)</f>
        <v>191.25238300000001</v>
      </c>
      <c r="T719" s="17">
        <f>[1]!share_freesharesmv(A719,"",100000000)</f>
        <v>125.33267767299999</v>
      </c>
      <c r="U719" s="17">
        <f>[1]!s_dq_amount_btin(A719,E719,100000000)</f>
        <v>12.147127770000001</v>
      </c>
      <c r="V719" s="17">
        <f>[1]!s_dq_turn(A719,E719)</f>
        <v>6.4496936051249101</v>
      </c>
      <c r="W719" s="2">
        <f>[1]!s_pq_amount(A719,"20260101","",100000000)</f>
        <v>865.46671466999999</v>
      </c>
      <c r="X719" s="2">
        <f>[1]!s_pq_avgamount(A719,"20260101","",100000000)</f>
        <v>7.8678792242727269</v>
      </c>
      <c r="Y719" s="17">
        <f>[1]!s_ipo_dilutedpe(A719)</f>
        <v>34.119999999999997</v>
      </c>
      <c r="Z719" s="12">
        <f>[1]!s_ipo_collection_total(A719,100000000)</f>
        <v>5.3360000000000003</v>
      </c>
      <c r="AA719" s="2">
        <f>[1]!s_val_pe_ttm(A719,E719)</f>
        <v>187.94303894042969</v>
      </c>
      <c r="AB719" s="5">
        <f>[1]!s_info_zjtxornot1(A719,"")</f>
        <v>1</v>
      </c>
      <c r="AC719" s="22" t="str">
        <f>[1]!s_info_nature1(A719,"")</f>
        <v>民营企业</v>
      </c>
      <c r="AD719" s="6" t="str">
        <f>[1]!s_info_city(A719)</f>
        <v>北京市</v>
      </c>
      <c r="AE719" s="6" t="str">
        <f>[1]!s_info_province(A719)</f>
        <v>北京</v>
      </c>
      <c r="AF719">
        <v>116.40528500000001</v>
      </c>
      <c r="AG719">
        <v>39.904989</v>
      </c>
    </row>
    <row r="720" spans="1:33" x14ac:dyDescent="0.3">
      <c r="A720" s="12" t="s">
        <v>2041</v>
      </c>
      <c r="B720" s="12" t="s">
        <v>2042</v>
      </c>
      <c r="C720" s="16" t="str">
        <f>[1]!s_info_mkt(A720)</f>
        <v>创业板</v>
      </c>
      <c r="D720" s="16" t="str">
        <f>[1]!s_ipo_listeddate(A720)</f>
        <v>2022-08-19</v>
      </c>
      <c r="E720" s="16" t="str">
        <f>[1]!lastradeday_s("000002","")</f>
        <v>2026-06-22</v>
      </c>
      <c r="F720" s="16" t="str">
        <f>[1]!s_info_industry_csrc2023(A720,"",3)</f>
        <v>互联网和相关服务</v>
      </c>
      <c r="G720" s="16" t="str">
        <f>[1]!s_info_industry_csrc2023(A720,"",1)</f>
        <v>信息传输、软件和信息技术服务业</v>
      </c>
      <c r="H720" s="16">
        <f>[1]!s_is(A720,83,"FY","YTD","20251231",1,"",100000000)</f>
        <v>38.300671586299998</v>
      </c>
      <c r="I720" s="16">
        <f>[1]!s_is(A720,83,"FY","YTD","20241231",1,"",100000000)</f>
        <v>25.468101900400001</v>
      </c>
      <c r="J720" s="16">
        <f t="shared" si="33"/>
        <v>0.50386831873397098</v>
      </c>
      <c r="K720" s="16">
        <f>[1]!s_is(A720,61,"FY","YTD","20251231",1,"",100000000)</f>
        <v>1.5810646415</v>
      </c>
      <c r="L720" s="16">
        <f>[1]!s_is(A720,61,"FY","YTD","20241231",1,"",100000000)</f>
        <v>2.3182522730000001</v>
      </c>
      <c r="M720" s="16">
        <f t="shared" si="34"/>
        <v>-0.31799284318010029</v>
      </c>
      <c r="N720" s="16">
        <f>[1]!s_fa_roe(A720,"20251231")</f>
        <v>4.3475999999999999</v>
      </c>
      <c r="O720" s="16">
        <f>[1]!s_stmnote_rdexp(A720,"20251231",1,10000)</f>
        <v>15927.012628999999</v>
      </c>
      <c r="P720" s="20">
        <f t="shared" si="35"/>
        <v>4.1584160197068266E-2</v>
      </c>
      <c r="Q720" s="16">
        <f>[1]!s_margin_tradingbalance(A720,"",10000)</f>
        <v>153148.2034</v>
      </c>
      <c r="R720" s="16">
        <f>[1]!s_margin_seclendingbalance(A720,"",10000)</f>
        <v>449.46120000000002</v>
      </c>
      <c r="S720" s="17">
        <f>[1]!s_val_ev(A720,"",100000000)</f>
        <v>241.841707872</v>
      </c>
      <c r="T720" s="17">
        <f>[1]!share_freesharesmv(A720,"",100000000)</f>
        <v>166.66703909200001</v>
      </c>
      <c r="U720" s="17">
        <f>[1]!s_dq_amount_btin(A720,E720,100000000)</f>
        <v>23.196364769999999</v>
      </c>
      <c r="V720" s="17">
        <f>[1]!s_dq_turn(A720,E720)</f>
        <v>11.923932857553501</v>
      </c>
      <c r="W720" s="2">
        <f>[1]!s_pq_amount(A720,"20260101","",100000000)</f>
        <v>3078.7903735</v>
      </c>
      <c r="X720" s="2">
        <f>[1]!s_pq_avgamount(A720,"20260101","",100000000)</f>
        <v>28.773741808411216</v>
      </c>
      <c r="Y720" s="17">
        <f>[1]!s_ipo_dilutedpe(A720)</f>
        <v>34.229999999999997</v>
      </c>
      <c r="Z720" s="12">
        <f>[1]!s_ipo_collection_total(A720,100000000)</f>
        <v>13.726217240999999</v>
      </c>
      <c r="AA720" s="2">
        <f>[1]!s_val_pe_ttm(A720,E720)</f>
        <v>626.10821533203125</v>
      </c>
      <c r="AB720" s="5">
        <f>[1]!s_info_zjtxornot1(A720,"")</f>
        <v>0</v>
      </c>
      <c r="AC720" s="22" t="str">
        <f>[1]!s_info_nature1(A720,"")</f>
        <v>民营企业</v>
      </c>
      <c r="AD720" s="6" t="str">
        <f>[1]!s_info_city(A720)</f>
        <v>西安市</v>
      </c>
      <c r="AE720" s="6" t="str">
        <f>[1]!s_info_province(A720)</f>
        <v>陕西省</v>
      </c>
      <c r="AF720">
        <v>108.948024</v>
      </c>
      <c r="AG720">
        <v>34.263160999999997</v>
      </c>
    </row>
    <row r="721" spans="1:33" x14ac:dyDescent="0.3">
      <c r="A721" s="12" t="s">
        <v>2043</v>
      </c>
      <c r="B721" s="12" t="s">
        <v>2044</v>
      </c>
      <c r="C721" s="16" t="str">
        <f>[1]!s_info_mkt(A721)</f>
        <v>主板</v>
      </c>
      <c r="D721" s="16" t="str">
        <f>[1]!s_ipo_listeddate(A721)</f>
        <v>2002-10-24</v>
      </c>
      <c r="E721" s="16" t="str">
        <f>[1]!lastradeday_s("000002","")</f>
        <v>2026-06-22</v>
      </c>
      <c r="F721" s="16" t="str">
        <f>[1]!s_info_industry_csrc2023(A721,"",3)</f>
        <v>电气机械和器材制造业</v>
      </c>
      <c r="G721" s="16" t="str">
        <f>[1]!s_info_industry_csrc2023(A721,"",1)</f>
        <v>制造业</v>
      </c>
      <c r="H721" s="16">
        <f>[1]!s_is(A721,83,"FY","YTD","20251231",1,"",100000000)</f>
        <v>524.99857493339994</v>
      </c>
      <c r="I721" s="16">
        <f>[1]!s_is(A721,83,"FY","YTD","20241231",1,"",100000000)</f>
        <v>480.54688251390002</v>
      </c>
      <c r="J721" s="16">
        <f t="shared" si="33"/>
        <v>9.2502301101108797E-2</v>
      </c>
      <c r="K721" s="16">
        <f>[1]!s_is(A721,61,"FY","YTD","20251231",1,"",100000000)</f>
        <v>29.022942754899997</v>
      </c>
      <c r="L721" s="16">
        <f>[1]!s_is(A721,61,"FY","YTD","20241231",1,"",100000000)</f>
        <v>28.379185478699998</v>
      </c>
      <c r="M721" s="16">
        <f t="shared" si="34"/>
        <v>2.2684135056771481E-2</v>
      </c>
      <c r="N721" s="16">
        <f>[1]!s_fa_roe(A721,"20251231")</f>
        <v>8.0044000000000004</v>
      </c>
      <c r="O721" s="16">
        <f>[1]!s_stmnote_rdexp(A721,"20251231",1,10000)</f>
        <v>207945.844274</v>
      </c>
      <c r="P721" s="20">
        <f t="shared" si="35"/>
        <v>3.9608839757399247E-2</v>
      </c>
      <c r="Q721" s="16">
        <f>[1]!s_margin_tradingbalance(A721,"",10000)</f>
        <v>662809.50150000001</v>
      </c>
      <c r="R721" s="16">
        <f>[1]!s_margin_seclendingbalance(A721,"",10000)</f>
        <v>1714.596</v>
      </c>
      <c r="S721" s="17">
        <f>[1]!s_val_ev(A721,"",100000000)</f>
        <v>2035.1418774876001</v>
      </c>
      <c r="T721" s="17">
        <f>[1]!share_freesharesmv(A721,"",100000000)</f>
        <v>1573.5353838547001</v>
      </c>
      <c r="U721" s="17">
        <f>[1]!s_dq_amount_btin(A721,E721,100000000)</f>
        <v>177.63185299</v>
      </c>
      <c r="V721" s="17">
        <f>[1]!s_dq_turn(A721,E721)</f>
        <v>8.7718892607912409</v>
      </c>
      <c r="W721" s="2">
        <f>[1]!s_pq_amount(A721,"20260101","",100000000)</f>
        <v>8592.8050442799995</v>
      </c>
      <c r="X721" s="2">
        <f>[1]!s_pq_avgamount(A721,"20260101","",100000000)</f>
        <v>78.11640949345454</v>
      </c>
      <c r="Y721" s="17">
        <f>[1]!s_ipo_dilutedpe(A721)</f>
        <v>20</v>
      </c>
      <c r="Z721" s="12">
        <f>[1]!s_ipo_collection_total(A721,100000000)</f>
        <v>3.78</v>
      </c>
      <c r="AA721" s="2">
        <f>[1]!s_val_pe_ttm(A721,E721)</f>
        <v>63.724945068359375</v>
      </c>
      <c r="AB721" s="5">
        <f>[1]!s_info_zjtxornot1(A721,"")</f>
        <v>1</v>
      </c>
      <c r="AC721" s="22" t="str">
        <f>[1]!s_info_nature1(A721,"")</f>
        <v>民营企业</v>
      </c>
      <c r="AD721" s="6" t="str">
        <f>[1]!s_info_city(A721)</f>
        <v>南通市</v>
      </c>
      <c r="AE721" s="6" t="str">
        <f>[1]!s_info_province(A721)</f>
        <v>江苏省</v>
      </c>
      <c r="AF721">
        <v>120.864608</v>
      </c>
      <c r="AG721">
        <v>32.016212000000003</v>
      </c>
    </row>
    <row r="722" spans="1:33" x14ac:dyDescent="0.3">
      <c r="A722" s="12" t="s">
        <v>2045</v>
      </c>
      <c r="B722" s="12" t="s">
        <v>2046</v>
      </c>
      <c r="C722" s="16" t="str">
        <f>[1]!s_info_mkt(A722)</f>
        <v>主板</v>
      </c>
      <c r="D722" s="16" t="str">
        <f>[1]!s_ipo_listeddate(A722)</f>
        <v>2010-09-29</v>
      </c>
      <c r="E722" s="16" t="str">
        <f>[1]!lastradeday_s("000002","")</f>
        <v>2026-06-22</v>
      </c>
      <c r="F722" s="16" t="str">
        <f>[1]!s_info_industry_csrc2023(A722,"",3)</f>
        <v>计算机、通信和其他电子设备制造业</v>
      </c>
      <c r="G722" s="16" t="str">
        <f>[1]!s_info_industry_csrc2023(A722,"",1)</f>
        <v>制造业</v>
      </c>
      <c r="H722" s="16">
        <f>[1]!s_is(A722,83,"FY","YTD","20251231",1,"",100000000)</f>
        <v>54.8433302591</v>
      </c>
      <c r="I722" s="16">
        <f>[1]!s_is(A722,83,"FY","YTD","20241231",1,"",100000000)</f>
        <v>48.081525035200002</v>
      </c>
      <c r="J722" s="16">
        <f t="shared" si="33"/>
        <v>0.14063208725076315</v>
      </c>
      <c r="K722" s="16">
        <f>[1]!s_is(A722,61,"FY","YTD","20251231",1,"",100000000)</f>
        <v>6.7459423119000004</v>
      </c>
      <c r="L722" s="16">
        <f>[1]!s_is(A722,61,"FY","YTD","20241231",1,"",100000000)</f>
        <v>6.5466429672000004</v>
      </c>
      <c r="M722" s="16">
        <f t="shared" si="34"/>
        <v>3.0442983632761073E-2</v>
      </c>
      <c r="N722" s="16">
        <f>[1]!s_fa_roe(A722,"20251231")</f>
        <v>11.126899999999999</v>
      </c>
      <c r="O722" s="16">
        <f>[1]!s_stmnote_rdexp(A722,"20251231",1,10000)</f>
        <v>27133.260174000003</v>
      </c>
      <c r="P722" s="20">
        <f t="shared" si="35"/>
        <v>4.9474129389686101E-2</v>
      </c>
      <c r="Q722" s="16">
        <f>[1]!s_margin_tradingbalance(A722,"",10000)</f>
        <v>193038.7176</v>
      </c>
      <c r="R722" s="16">
        <f>[1]!s_margin_seclendingbalance(A722,"",10000)</f>
        <v>1891.05</v>
      </c>
      <c r="S722" s="17">
        <f>[1]!s_val_ev(A722,"",100000000)</f>
        <v>893.05013804999999</v>
      </c>
      <c r="T722" s="17">
        <f>[1]!share_freesharesmv(A722,"",100000000)</f>
        <v>551.46554085000002</v>
      </c>
      <c r="U722" s="17">
        <f>[1]!s_dq_amount_btin(A722,E722,100000000)</f>
        <v>68.401704789999997</v>
      </c>
      <c r="V722" s="17">
        <f>[1]!s_dq_turn(A722,E722)</f>
        <v>7.9740745410815306</v>
      </c>
      <c r="W722" s="2">
        <f>[1]!s_pq_amount(A722,"20260101","",100000000)</f>
        <v>2155.1324217400002</v>
      </c>
      <c r="X722" s="2">
        <f>[1]!s_pq_avgamount(A722,"20260101","",100000000)</f>
        <v>19.592112924909092</v>
      </c>
      <c r="Y722" s="17">
        <f>[1]!s_ipo_dilutedpe(A722)</f>
        <v>52.03</v>
      </c>
      <c r="Z722" s="12">
        <f>[1]!s_ipo_collection_total(A722,100000000)</f>
        <v>8.1999999999999993</v>
      </c>
      <c r="AA722" s="2">
        <f>[1]!s_val_pe_ttm(A722,E722)</f>
        <v>130.45193481445313</v>
      </c>
      <c r="AB722" s="5">
        <f>[1]!s_info_zjtxornot1(A722,"")</f>
        <v>1</v>
      </c>
      <c r="AC722" s="22" t="str">
        <f>[1]!s_info_nature1(A722,"")</f>
        <v>地方国有企业</v>
      </c>
      <c r="AD722" s="6" t="str">
        <f>[1]!s_info_city(A722)</f>
        <v>南通市</v>
      </c>
      <c r="AE722" s="6" t="str">
        <f>[1]!s_info_province(A722)</f>
        <v>江苏省</v>
      </c>
      <c r="AF722">
        <v>120.864608</v>
      </c>
      <c r="AG722">
        <v>32.016212000000003</v>
      </c>
    </row>
    <row r="723" spans="1:33" x14ac:dyDescent="0.3">
      <c r="A723" s="12" t="s">
        <v>2047</v>
      </c>
      <c r="B723" s="12" t="s">
        <v>2048</v>
      </c>
      <c r="C723" s="16" t="str">
        <f>[1]!s_info_mkt(A723)</f>
        <v>科创板</v>
      </c>
      <c r="D723" s="16" t="str">
        <f>[1]!s_ipo_listeddate(A723)</f>
        <v>2020-09-03</v>
      </c>
      <c r="E723" s="16" t="str">
        <f>[1]!lastradeday_s("000002","")</f>
        <v>2026-06-22</v>
      </c>
      <c r="F723" s="16" t="str">
        <f>[1]!s_info_industry_csrc2023(A723,"",3)</f>
        <v>计算机、通信和其他电子设备制造业</v>
      </c>
      <c r="G723" s="16" t="str">
        <f>[1]!s_info_industry_csrc2023(A723,"",1)</f>
        <v>制造业</v>
      </c>
      <c r="H723" s="16">
        <f>[1]!s_is(A723,83,"FY","YTD","20251231",1,"",100000000)</f>
        <v>5.7689362367999992</v>
      </c>
      <c r="I723" s="16">
        <f>[1]!s_is(A723,83,"FY","YTD","20241231",1,"",100000000)</f>
        <v>5.3281607022999999</v>
      </c>
      <c r="J723" s="16">
        <f t="shared" si="33"/>
        <v>8.2725645701664074E-2</v>
      </c>
      <c r="K723" s="16">
        <f>[1]!s_is(A723,61,"FY","YTD","20251231",1,"",100000000)</f>
        <v>0.72296064180000008</v>
      </c>
      <c r="L723" s="16">
        <f>[1]!s_is(A723,61,"FY","YTD","20241231",1,"",100000000)</f>
        <v>0.90432815870000005</v>
      </c>
      <c r="M723" s="16">
        <f t="shared" si="34"/>
        <v>-0.20055498123681278</v>
      </c>
      <c r="N723" s="16">
        <f>[1]!s_fa_roe(A723,"20251231")</f>
        <v>4.1981000000000002</v>
      </c>
      <c r="O723" s="16">
        <f>[1]!s_stmnote_rdexp(A723,"20251231",1,10000)</f>
        <v>15429.392138999998</v>
      </c>
      <c r="P723" s="20">
        <f t="shared" si="35"/>
        <v>0.26745645133978124</v>
      </c>
      <c r="Q723" s="16">
        <f>[1]!s_margin_tradingbalance(A723,"",10000)</f>
        <v>48273.949699999997</v>
      </c>
      <c r="R723" s="16">
        <f>[1]!s_margin_seclendingbalance(A723,"",10000)</f>
        <v>26.8262</v>
      </c>
      <c r="S723" s="17">
        <f>[1]!s_val_ev(A723,"",100000000)</f>
        <v>150.71160704600001</v>
      </c>
      <c r="T723" s="17">
        <f>[1]!share_freesharesmv(A723,"",100000000)</f>
        <v>101.22750874649999</v>
      </c>
      <c r="U723" s="17">
        <f>[1]!s_dq_amount_btin(A723,E723,100000000)</f>
        <v>10.051210449999999</v>
      </c>
      <c r="V723" s="17">
        <f>[1]!s_dq_turn(A723,E723)</f>
        <v>7.1420859141307389</v>
      </c>
      <c r="W723" s="2">
        <f>[1]!s_pq_amount(A723,"20260101","",100000000)</f>
        <v>401.21205509999999</v>
      </c>
      <c r="X723" s="2">
        <f>[1]!s_pq_avgamount(A723,"20260101","",100000000)</f>
        <v>3.6473823190909092</v>
      </c>
      <c r="Y723" s="17">
        <f>[1]!s_ipo_dilutedpe(A723)</f>
        <v>51.45</v>
      </c>
      <c r="Z723" s="12">
        <f>[1]!s_ipo_collection_total(A723,100000000)</f>
        <v>11.440423940000001</v>
      </c>
      <c r="AA723" s="2">
        <f>[1]!s_val_pe_ttm(A723,E723)</f>
        <v>118.71953582763672</v>
      </c>
      <c r="AB723" s="5">
        <f>[1]!s_info_zjtxornot1(A723,"")</f>
        <v>1</v>
      </c>
      <c r="AC723" s="22" t="str">
        <f>[1]!s_info_nature1(A723,"")</f>
        <v>民营企业</v>
      </c>
      <c r="AD723" s="6" t="str">
        <f>[1]!s_info_city(A723)</f>
        <v>长春市</v>
      </c>
      <c r="AE723" s="6" t="str">
        <f>[1]!s_info_province(A723)</f>
        <v>吉林省</v>
      </c>
      <c r="AF723">
        <v>125.3245</v>
      </c>
      <c r="AG723">
        <v>43.886840999999997</v>
      </c>
    </row>
    <row r="724" spans="1:33" x14ac:dyDescent="0.3">
      <c r="A724" s="12" t="s">
        <v>2049</v>
      </c>
      <c r="B724" s="12" t="s">
        <v>2050</v>
      </c>
      <c r="C724" s="16" t="str">
        <f>[1]!s_info_mkt(A724)</f>
        <v>创业板</v>
      </c>
      <c r="D724" s="16" t="str">
        <f>[1]!s_ipo_listeddate(A724)</f>
        <v>2020-09-10</v>
      </c>
      <c r="E724" s="16" t="str">
        <f>[1]!lastradeday_s("000002","")</f>
        <v>2026-06-22</v>
      </c>
      <c r="F724" s="16" t="str">
        <f>[1]!s_info_industry_csrc2023(A724,"",3)</f>
        <v>金属制品业</v>
      </c>
      <c r="G724" s="16" t="str">
        <f>[1]!s_info_industry_csrc2023(A724,"",1)</f>
        <v>制造业</v>
      </c>
      <c r="H724" s="16">
        <f>[1]!s_is(A724,83,"FY","YTD","20251231",1,"",100000000)</f>
        <v>2.6704274285</v>
      </c>
      <c r="I724" s="16">
        <f>[1]!s_is(A724,83,"FY","YTD","20241231",1,"",100000000)</f>
        <v>2.9742720680999999</v>
      </c>
      <c r="J724" s="16">
        <f t="shared" si="33"/>
        <v>-0.10215764820536388</v>
      </c>
      <c r="K724" s="16">
        <f>[1]!s_is(A724,61,"FY","YTD","20251231",1,"",100000000)</f>
        <v>0.55224078479999994</v>
      </c>
      <c r="L724" s="16">
        <f>[1]!s_is(A724,61,"FY","YTD","20241231",1,"",100000000)</f>
        <v>0.71225797260000001</v>
      </c>
      <c r="M724" s="16">
        <f t="shared" si="34"/>
        <v>-0.2246618415738883</v>
      </c>
      <c r="N724" s="16">
        <f>[1]!s_fa_roe(A724,"20251231")</f>
        <v>6.2827999999999999</v>
      </c>
      <c r="O724" s="16">
        <f>[1]!s_stmnote_rdexp(A724,"20251231",1,10000)</f>
        <v>1540.172814</v>
      </c>
      <c r="P724" s="20">
        <f t="shared" si="35"/>
        <v>5.7675142097575259E-2</v>
      </c>
      <c r="Q724" s="16">
        <f>[1]!s_margin_tradingbalance(A724,"",10000)</f>
        <v>21192.118600000002</v>
      </c>
      <c r="R724" s="16">
        <f>[1]!s_margin_seclendingbalance(A724,"",10000)</f>
        <v>27.383199999999999</v>
      </c>
      <c r="S724" s="17">
        <f>[1]!s_val_ev(A724,"",100000000)</f>
        <v>63.67575188</v>
      </c>
      <c r="T724" s="17">
        <f>[1]!share_freesharesmv(A724,"",100000000)</f>
        <v>24.6472842214</v>
      </c>
      <c r="U724" s="17">
        <f>[1]!s_dq_amount_btin(A724,E724,100000000)</f>
        <v>2.6054311800000001</v>
      </c>
      <c r="V724" s="17">
        <f>[1]!s_dq_turn(A724,E724)</f>
        <v>6.090339186951808</v>
      </c>
      <c r="W724" s="2">
        <f>[1]!s_pq_amount(A724,"20260101","",100000000)</f>
        <v>390.87394476999998</v>
      </c>
      <c r="X724" s="2">
        <f>[1]!s_pq_avgamount(A724,"20260101","",100000000)</f>
        <v>3.553399497909091</v>
      </c>
      <c r="Y724" s="17">
        <f>[1]!s_ipo_dilutedpe(A724)</f>
        <v>29.46</v>
      </c>
      <c r="Z724" s="12">
        <f>[1]!s_ipo_collection_total(A724,100000000)</f>
        <v>3.794</v>
      </c>
      <c r="AA724" s="2">
        <f>[1]!s_val_pe_ttm(A724,E724)</f>
        <v>103.21630096435547</v>
      </c>
      <c r="AB724" s="5">
        <f>[1]!s_info_zjtxornot1(A724,"")</f>
        <v>1</v>
      </c>
      <c r="AC724" s="22" t="str">
        <f>[1]!s_info_nature1(A724,"")</f>
        <v>民营企业</v>
      </c>
      <c r="AD724" s="6" t="str">
        <f>[1]!s_info_city(A724)</f>
        <v>扬州市</v>
      </c>
      <c r="AE724" s="6" t="str">
        <f>[1]!s_info_province(A724)</f>
        <v>江苏省</v>
      </c>
      <c r="AF724">
        <v>119.421003</v>
      </c>
      <c r="AG724">
        <v>32.393158999999997</v>
      </c>
    </row>
    <row r="725" spans="1:33" x14ac:dyDescent="0.3">
      <c r="A725" s="12" t="s">
        <v>55</v>
      </c>
      <c r="B725" s="12" t="s">
        <v>56</v>
      </c>
      <c r="C725" s="16" t="str">
        <f>[1]!s_info_mkt(A725)</f>
        <v>北证</v>
      </c>
      <c r="D725" s="16" t="str">
        <f>[1]!s_ipo_listeddate(A725)</f>
        <v>2026-06-05</v>
      </c>
      <c r="E725" s="16" t="str">
        <f>[1]!lastradeday_s("000002","")</f>
        <v>2026-06-22</v>
      </c>
      <c r="F725" s="16" t="str">
        <f>[1]!s_info_industry_csrc2023(A725,"",3)</f>
        <v>仪器仪表制造业</v>
      </c>
      <c r="G725" s="16" t="str">
        <f>[1]!s_info_industry_csrc2023(A725,"",1)</f>
        <v>制造业</v>
      </c>
      <c r="H725" s="16">
        <f>[1]!s_is(A725,83,"FY","YTD","20251231",1,"",100000000)</f>
        <v>3.1838809594999997</v>
      </c>
      <c r="I725" s="16">
        <f>[1]!s_is(A725,83,"FY","YTD","20241231",1,"",100000000)</f>
        <v>3.0060267685000004</v>
      </c>
      <c r="J725" s="16">
        <f t="shared" si="33"/>
        <v>5.9165870664800613E-2</v>
      </c>
      <c r="K725" s="16">
        <f>[1]!s_is(A725,61,"FY","YTD","20251231",1,"",100000000)</f>
        <v>0.59048200360000003</v>
      </c>
      <c r="L725" s="16">
        <f>[1]!s_is(A725,61,"FY","YTD","20241231",1,"",100000000)</f>
        <v>0.5526366345</v>
      </c>
      <c r="M725" s="16">
        <f t="shared" si="34"/>
        <v>6.8481469988396187E-2</v>
      </c>
      <c r="N725" s="16">
        <f>[1]!s_fa_roe(A725,"20251231")</f>
        <v>25.7075</v>
      </c>
      <c r="O725" s="16">
        <f>[1]!s_stmnote_rdexp(A725,"20251231",1,10000)</f>
        <v>1736.826812</v>
      </c>
      <c r="P725" s="20">
        <f t="shared" si="35"/>
        <v>5.4550620267937187E-2</v>
      </c>
      <c r="Q725" s="16">
        <f>[1]!s_margin_tradingbalance(A725,"",10000)</f>
        <v>979.71159999999998</v>
      </c>
      <c r="R725" s="16">
        <f>[1]!s_margin_seclendingbalance(A725,"",10000)</f>
        <v>0</v>
      </c>
      <c r="S725" s="17">
        <f>[1]!s_val_ev(A725,"",100000000)</f>
        <v>44.272799999999997</v>
      </c>
      <c r="T725" s="17">
        <f>[1]!share_freesharesmv(A725,"",100000000)</f>
        <v>7.4131199999999984</v>
      </c>
      <c r="U725" s="17">
        <f>[1]!s_dq_amount_btin(A725,E725,100000000)</f>
        <v>2.02014418</v>
      </c>
      <c r="V725" s="17">
        <f>[1]!s_dq_turn(A725,E725)</f>
        <v>26.382934027777779</v>
      </c>
      <c r="W725" s="2">
        <f>[1]!s_pq_amount(A725,"20260101","",100000000)</f>
        <v>45.668863899999998</v>
      </c>
      <c r="X725" s="2">
        <f>[1]!s_pq_avgamount(A725,"20260101","",100000000)</f>
        <v>4.1517149</v>
      </c>
      <c r="Y725" s="17">
        <f>[1]!s_ipo_dilutedpe(A725)</f>
        <v>14.99</v>
      </c>
      <c r="Z725" s="12">
        <f>[1]!s_ipo_collection_total(A725,100000000)</f>
        <v>1.61216</v>
      </c>
      <c r="AA725" s="2">
        <f>[1]!s_val_pe_ttm(A725,E725)</f>
        <v>78.875740051269531</v>
      </c>
      <c r="AB725" s="5">
        <f>[1]!s_info_zjtxornot1(A725,"")</f>
        <v>1</v>
      </c>
      <c r="AC725" s="22" t="str">
        <f>[1]!s_info_nature1(A725,"")</f>
        <v>民营企业</v>
      </c>
      <c r="AD725" s="6" t="str">
        <f>[1]!s_info_city(A725)</f>
        <v>临海市</v>
      </c>
      <c r="AE725" s="6" t="str">
        <f>[1]!s_info_province(A725)</f>
        <v>浙江省</v>
      </c>
      <c r="AF725">
        <v>121.221919</v>
      </c>
      <c r="AG725">
        <v>28.857389000000001</v>
      </c>
    </row>
    <row r="726" spans="1:33" x14ac:dyDescent="0.3">
      <c r="A726" s="12" t="s">
        <v>2051</v>
      </c>
      <c r="B726" s="12" t="s">
        <v>2052</v>
      </c>
      <c r="C726" s="16" t="str">
        <f>[1]!s_info_mkt(A726)</f>
        <v>主板</v>
      </c>
      <c r="D726" s="16" t="str">
        <f>[1]!s_ipo_listeddate(A726)</f>
        <v>1997-07-18</v>
      </c>
      <c r="E726" s="16" t="str">
        <f>[1]!lastradeday_s("000002","")</f>
        <v>2026-06-22</v>
      </c>
      <c r="F726" s="16" t="str">
        <f>[1]!s_info_industry_csrc2023(A726,"",3)</f>
        <v>酒、饮料和精制茶制造业</v>
      </c>
      <c r="G726" s="16" t="str">
        <f>[1]!s_info_industry_csrc2023(A726,"",1)</f>
        <v>制造业</v>
      </c>
      <c r="H726" s="16">
        <f>[1]!s_is(A726,83,"FY","YTD","20251231",1,"",100000000)</f>
        <v>11.078476477400001</v>
      </c>
      <c r="I726" s="16">
        <f>[1]!s_is(A726,83,"FY","YTD","20241231",1,"",100000000)</f>
        <v>14.233291324400001</v>
      </c>
      <c r="J726" s="16">
        <f t="shared" si="33"/>
        <v>-0.22165040924805146</v>
      </c>
      <c r="K726" s="16">
        <f>[1]!s_is(A726,61,"FY","YTD","20251231",1,"",100000000)</f>
        <v>-0.33951823749999999</v>
      </c>
      <c r="L726" s="16">
        <f>[1]!s_is(A726,61,"FY","YTD","20241231",1,"",100000000)</f>
        <v>0.1249328941</v>
      </c>
      <c r="M726" s="16">
        <f t="shared" si="34"/>
        <v>-3.7176048385482807</v>
      </c>
      <c r="N726" s="16">
        <f>[1]!s_fa_roe(A726,"20251231")</f>
        <v>-0.88129999999999997</v>
      </c>
      <c r="O726" s="16">
        <f>[1]!s_stmnote_rdexp(A726,"20251231",1,10000)</f>
        <v>1987.7523600000002</v>
      </c>
      <c r="P726" s="20">
        <f t="shared" si="35"/>
        <v>1.7942470375371545E-2</v>
      </c>
      <c r="Q726" s="16">
        <f>[1]!s_margin_tradingbalance(A726,"",10000)</f>
        <v>51773.110399999998</v>
      </c>
      <c r="R726" s="16">
        <f>[1]!s_margin_seclendingbalance(A726,"",10000)</f>
        <v>27.1584</v>
      </c>
      <c r="S726" s="17">
        <f>[1]!s_val_ev(A726,"",100000000)</f>
        <v>135.49538466000001</v>
      </c>
      <c r="T726" s="17">
        <f>[1]!share_freesharesmv(A726,"",100000000)</f>
        <v>93.479281563000015</v>
      </c>
      <c r="U726" s="17">
        <f>[1]!s_dq_amount_btin(A726,E726,100000000)</f>
        <v>10.338181730000001</v>
      </c>
      <c r="V726" s="17">
        <f>[1]!s_dq_turn(A726,E726)</f>
        <v>7.760277733738346</v>
      </c>
      <c r="W726" s="2">
        <f>[1]!s_pq_amount(A726,"20260101","",100000000)</f>
        <v>583.52624035999997</v>
      </c>
      <c r="X726" s="2">
        <f>[1]!s_pq_avgamount(A726,"20260101","",100000000)</f>
        <v>5.3047840032727267</v>
      </c>
      <c r="Y726" s="17">
        <f>[1]!s_ipo_dilutedpe(A726)</f>
        <v>0</v>
      </c>
      <c r="Z726" s="12">
        <f>[1]!s_ipo_collection_total(A726,100000000)</f>
        <v>4.4000000000000004</v>
      </c>
      <c r="AA726" s="2">
        <f>[1]!s_val_pe_ttm(A726,E726)</f>
        <v>-417.110107421875</v>
      </c>
      <c r="AB726" s="5">
        <f>[1]!s_info_zjtxornot1(A726,"")</f>
        <v>0</v>
      </c>
      <c r="AC726" s="22" t="str">
        <f>[1]!s_info_nature1(A726,"")</f>
        <v>中央国有企业</v>
      </c>
      <c r="AD726" s="6" t="str">
        <f>[1]!s_info_city(A726)</f>
        <v>吉首市</v>
      </c>
      <c r="AE726" s="6" t="str">
        <f>[1]!s_info_province(A726)</f>
        <v>湖南省</v>
      </c>
      <c r="AF726">
        <v>109.770926</v>
      </c>
      <c r="AG726">
        <v>28.317143000000002</v>
      </c>
    </row>
    <row r="727" spans="1:33" x14ac:dyDescent="0.3">
      <c r="A727" s="12" t="s">
        <v>2053</v>
      </c>
      <c r="B727" s="12" t="s">
        <v>2054</v>
      </c>
      <c r="C727" s="16" t="str">
        <f>[1]!s_info_mkt(A727)</f>
        <v>主板</v>
      </c>
      <c r="D727" s="16" t="str">
        <f>[1]!s_ipo_listeddate(A727)</f>
        <v>2017-08-17</v>
      </c>
      <c r="E727" s="16" t="str">
        <f>[1]!lastradeday_s("000002","")</f>
        <v>2026-06-22</v>
      </c>
      <c r="F727" s="16" t="str">
        <f>[1]!s_info_industry_csrc2023(A727,"",3)</f>
        <v>软件和信息技术服务业</v>
      </c>
      <c r="G727" s="16" t="str">
        <f>[1]!s_info_industry_csrc2023(A727,"",1)</f>
        <v>信息传输、软件和信息技术服务业</v>
      </c>
      <c r="H727" s="16">
        <f>[1]!s_is(A727,83,"FY","YTD","20251231",1,"",100000000)</f>
        <v>4.1159903052999995</v>
      </c>
      <c r="I727" s="16">
        <f>[1]!s_is(A727,83,"FY","YTD","20241231",1,"",100000000)</f>
        <v>4.5782494775</v>
      </c>
      <c r="J727" s="16">
        <f t="shared" si="33"/>
        <v>-0.10096854146367351</v>
      </c>
      <c r="K727" s="16">
        <f>[1]!s_is(A727,61,"FY","YTD","20251231",1,"",100000000)</f>
        <v>-2.2758232537</v>
      </c>
      <c r="L727" s="16">
        <f>[1]!s_is(A727,61,"FY","YTD","20241231",1,"",100000000)</f>
        <v>-0.68304071020000001</v>
      </c>
      <c r="M727" s="16">
        <f t="shared" si="34"/>
        <v>-2.3318998702633991</v>
      </c>
      <c r="N727" s="16">
        <f>[1]!s_fa_roe(A727,"20251231")</f>
        <v>-6.9321999999999999</v>
      </c>
      <c r="O727" s="16">
        <f>[1]!s_stmnote_rdexp(A727,"20251231",1,10000)</f>
        <v>2655.6165460000002</v>
      </c>
      <c r="P727" s="20">
        <f t="shared" si="35"/>
        <v>6.4519504396802554E-2</v>
      </c>
      <c r="Q727" s="16">
        <f>[1]!s_margin_tradingbalance(A727,"",10000)</f>
        <v>59265.575499999999</v>
      </c>
      <c r="R727" s="16">
        <f>[1]!s_margin_seclendingbalance(A727,"",10000)</f>
        <v>58.027200000000001</v>
      </c>
      <c r="S727" s="17">
        <f>[1]!s_val_ev(A727,"",100000000)</f>
        <v>60.026610293599994</v>
      </c>
      <c r="T727" s="17">
        <f>[1]!share_freesharesmv(A727,"",100000000)</f>
        <v>37.227905971799998</v>
      </c>
      <c r="U727" s="17">
        <f>[1]!s_dq_amount_btin(A727,E727,100000000)</f>
        <v>1.07022453</v>
      </c>
      <c r="V727" s="17">
        <f>[1]!s_dq_turn(A727,E727)</f>
        <v>1.7803571792124715</v>
      </c>
      <c r="W727" s="2">
        <f>[1]!s_pq_amount(A727,"20260101","",100000000)</f>
        <v>98.286770669999996</v>
      </c>
      <c r="X727" s="2">
        <f>[1]!s_pq_avgamount(A727,"20260101","",100000000)</f>
        <v>0.89351609700000001</v>
      </c>
      <c r="Y727" s="17">
        <f>[1]!s_ipo_dilutedpe(A727)</f>
        <v>22.99</v>
      </c>
      <c r="Z727" s="12">
        <f>[1]!s_ipo_collection_total(A727,100000000)</f>
        <v>6.444</v>
      </c>
      <c r="AA727" s="2">
        <f>[1]!s_val_pe_ttm(A727,E727)</f>
        <v>-28.850362777709961</v>
      </c>
      <c r="AB727" s="5">
        <f>[1]!s_info_zjtxornot1(A727,"")</f>
        <v>0</v>
      </c>
      <c r="AC727" s="22" t="str">
        <f>[1]!s_info_nature1(A727,"")</f>
        <v>民营企业</v>
      </c>
      <c r="AD727" s="6" t="str">
        <f>[1]!s_info_city(A727)</f>
        <v>常州市</v>
      </c>
      <c r="AE727" s="6" t="str">
        <f>[1]!s_info_province(A727)</f>
        <v>江苏省</v>
      </c>
      <c r="AF727">
        <v>119.946973</v>
      </c>
      <c r="AG727">
        <v>31.772752000000001</v>
      </c>
    </row>
    <row r="728" spans="1:33" x14ac:dyDescent="0.3">
      <c r="A728" s="12" t="s">
        <v>2055</v>
      </c>
      <c r="B728" s="12" t="s">
        <v>2056</v>
      </c>
      <c r="C728" s="16" t="str">
        <f>[1]!s_info_mkt(A728)</f>
        <v>科创板</v>
      </c>
      <c r="D728" s="16" t="str">
        <f>[1]!s_ipo_listeddate(A728)</f>
        <v>2020-06-22</v>
      </c>
      <c r="E728" s="16" t="str">
        <f>[1]!lastradeday_s("000002","")</f>
        <v>2026-06-22</v>
      </c>
      <c r="F728" s="16" t="str">
        <f>[1]!s_info_industry_csrc2023(A728,"",3)</f>
        <v>医药制造业</v>
      </c>
      <c r="G728" s="16" t="str">
        <f>[1]!s_info_industry_csrc2023(A728,"",1)</f>
        <v>制造业</v>
      </c>
      <c r="H728" s="16">
        <f>[1]!s_is(A728,83,"FY","YTD","20251231",1,"",100000000)</f>
        <v>15.601529967100001</v>
      </c>
      <c r="I728" s="16">
        <f>[1]!s_is(A728,83,"FY","YTD","20241231",1,"",100000000)</f>
        <v>25.127081413200003</v>
      </c>
      <c r="J728" s="16">
        <f t="shared" si="33"/>
        <v>-0.37909502060577338</v>
      </c>
      <c r="K728" s="16">
        <f>[1]!s_is(A728,61,"FY","YTD","20251231",1,"",100000000)</f>
        <v>-5.6485229648999997</v>
      </c>
      <c r="L728" s="16">
        <f>[1]!s_is(A728,61,"FY","YTD","20241231",1,"",100000000)</f>
        <v>1.1195108888</v>
      </c>
      <c r="M728" s="16">
        <f t="shared" si="34"/>
        <v>-6.0455274900940283</v>
      </c>
      <c r="N728" s="16">
        <f>[1]!s_fa_roe(A728,"20251231")</f>
        <v>-419.69630000000001</v>
      </c>
      <c r="O728" s="16">
        <f>[1]!s_stmnote_rdexp(A728,"20251231",1,10000)</f>
        <v>84803.683038999996</v>
      </c>
      <c r="P728" s="20">
        <f t="shared" si="35"/>
        <v>0.54356004326390583</v>
      </c>
      <c r="Q728" s="16">
        <f>[1]!s_margin_tradingbalance(A728,"",10000)</f>
        <v>20766.730299999999</v>
      </c>
      <c r="R728" s="16">
        <f>[1]!s_margin_seclendingbalance(A728,"",10000)</f>
        <v>262.26679999999999</v>
      </c>
      <c r="S728" s="17">
        <f>[1]!s_val_ev(A728,"",100000000)</f>
        <v>157.18619561880001</v>
      </c>
      <c r="T728" s="17">
        <f>[1]!share_freesharesmv(A728,"",100000000)</f>
        <v>34.807082061000003</v>
      </c>
      <c r="U728" s="17">
        <f>[1]!s_dq_amount_btin(A728,E728,100000000)</f>
        <v>1.27399689</v>
      </c>
      <c r="V728" s="17">
        <f>[1]!s_dq_turn(A728,E728)</f>
        <v>0.87385019383376916</v>
      </c>
      <c r="W728" s="2">
        <f>[1]!s_pq_amount(A728,"20260101","",100000000)</f>
        <v>136.63275741000001</v>
      </c>
      <c r="X728" s="2">
        <f>[1]!s_pq_avgamount(A728,"20260101","",100000000)</f>
        <v>1.2421159764545453</v>
      </c>
      <c r="Y728" s="17">
        <f>[1]!s_ipo_dilutedpe(A728)</f>
        <v>0</v>
      </c>
      <c r="Z728" s="12">
        <f>[1]!s_ipo_collection_total(A728,100000000)</f>
        <v>12.82</v>
      </c>
      <c r="AA728" s="2">
        <f>[1]!s_val_pe_ttm(A728,E728)</f>
        <v>-19.543094635009766</v>
      </c>
      <c r="AB728" s="5">
        <f>[1]!s_info_zjtxornot1(A728,"")</f>
        <v>0</v>
      </c>
      <c r="AC728" s="22" t="str">
        <f>[1]!s_info_nature1(A728,"")</f>
        <v>民营企业</v>
      </c>
      <c r="AD728" s="6" t="str">
        <f>[1]!s_info_city(A728)</f>
        <v>北京市</v>
      </c>
      <c r="AE728" s="6" t="str">
        <f>[1]!s_info_province(A728)</f>
        <v>北京</v>
      </c>
      <c r="AF728">
        <v>116.40528500000001</v>
      </c>
      <c r="AG728">
        <v>39.904989</v>
      </c>
    </row>
    <row r="729" spans="1:33" x14ac:dyDescent="0.3">
      <c r="A729" s="12" t="s">
        <v>2057</v>
      </c>
      <c r="B729" s="12" t="s">
        <v>2058</v>
      </c>
      <c r="C729" s="16" t="str">
        <f>[1]!s_info_mkt(A729)</f>
        <v>主板</v>
      </c>
      <c r="D729" s="16" t="str">
        <f>[1]!s_ipo_listeddate(A729)</f>
        <v>2017-10-20</v>
      </c>
      <c r="E729" s="16" t="str">
        <f>[1]!lastradeday_s("000002","")</f>
        <v>2026-06-22</v>
      </c>
      <c r="F729" s="16" t="str">
        <f>[1]!s_info_industry_csrc2023(A729,"",3)</f>
        <v>化学原料和化学制品制造业</v>
      </c>
      <c r="G729" s="16" t="str">
        <f>[1]!s_info_industry_csrc2023(A729,"",1)</f>
        <v>制造业</v>
      </c>
      <c r="H729" s="16">
        <f>[1]!s_is(A729,83,"FY","YTD","20251231",1,"",100000000)</f>
        <v>21.704394114199999</v>
      </c>
      <c r="I729" s="16">
        <f>[1]!s_is(A729,83,"FY","YTD","20241231",1,"",100000000)</f>
        <v>18.849973599999998</v>
      </c>
      <c r="J729" s="16">
        <f t="shared" si="33"/>
        <v>0.15142835606942184</v>
      </c>
      <c r="K729" s="16">
        <f>[1]!s_is(A729,61,"FY","YTD","20251231",1,"",100000000)</f>
        <v>0.89324922309999999</v>
      </c>
      <c r="L729" s="16">
        <f>[1]!s_is(A729,61,"FY","YTD","20241231",1,"",100000000)</f>
        <v>0.67033856079999998</v>
      </c>
      <c r="M729" s="16">
        <f t="shared" si="34"/>
        <v>0.33253444652501035</v>
      </c>
      <c r="N729" s="16">
        <f>[1]!s_fa_roe(A729,"20251231")</f>
        <v>5.9981999999999998</v>
      </c>
      <c r="O729" s="16">
        <f>[1]!s_stmnote_rdexp(A729,"20251231",1,10000)</f>
        <v>8587.7788400000009</v>
      </c>
      <c r="P729" s="20">
        <f t="shared" si="35"/>
        <v>3.9567005624826387E-2</v>
      </c>
      <c r="Q729" s="16">
        <f>[1]!s_margin_tradingbalance(A729,"",10000)</f>
        <v>0</v>
      </c>
      <c r="R729" s="16">
        <f>[1]!s_margin_seclendingbalance(A729,"",10000)</f>
        <v>0</v>
      </c>
      <c r="S729" s="17">
        <f>[1]!s_val_ev(A729,"",100000000)</f>
        <v>93.360148914199996</v>
      </c>
      <c r="T729" s="17">
        <f>[1]!share_freesharesmv(A729,"",100000000)</f>
        <v>62.017876134200002</v>
      </c>
      <c r="U729" s="17">
        <f>[1]!s_dq_amount_btin(A729,E729,100000000)</f>
        <v>4.4206183499999998</v>
      </c>
      <c r="V729" s="17">
        <f>[1]!s_dq_turn(A729,E729)</f>
        <v>4.8291845144459664</v>
      </c>
      <c r="W729" s="2">
        <f>[1]!s_pq_amount(A729,"20260101","",100000000)</f>
        <v>409.64814168999999</v>
      </c>
      <c r="X729" s="2">
        <f>[1]!s_pq_avgamount(A729,"20260101","",100000000)</f>
        <v>3.7240740153636365</v>
      </c>
      <c r="Y729" s="17">
        <f>[1]!s_ipo_dilutedpe(A729)</f>
        <v>22.99</v>
      </c>
      <c r="Z729" s="12">
        <f>[1]!s_ipo_collection_total(A729,100000000)</f>
        <v>2.9579780000000002</v>
      </c>
      <c r="AA729" s="2">
        <f>[1]!s_val_pe_ttm(A729,E729)</f>
        <v>97.15423583984375</v>
      </c>
      <c r="AB729" s="5">
        <f>[1]!s_info_zjtxornot1(A729,"")</f>
        <v>0</v>
      </c>
      <c r="AC729" s="22" t="str">
        <f>[1]!s_info_nature1(A729,"")</f>
        <v>民营企业</v>
      </c>
      <c r="AD729" s="6" t="str">
        <f>[1]!s_info_city(A729)</f>
        <v>上海市</v>
      </c>
      <c r="AE729" s="6" t="str">
        <f>[1]!s_info_province(A729)</f>
        <v>上海</v>
      </c>
      <c r="AF729">
        <v>121.472644</v>
      </c>
      <c r="AG729">
        <v>31.231705999999999</v>
      </c>
    </row>
    <row r="730" spans="1:33" x14ac:dyDescent="0.3">
      <c r="A730" s="12" t="s">
        <v>2059</v>
      </c>
      <c r="B730" s="12" t="s">
        <v>2060</v>
      </c>
      <c r="C730" s="16" t="str">
        <f>[1]!s_info_mkt(A730)</f>
        <v>主板</v>
      </c>
      <c r="D730" s="16" t="str">
        <f>[1]!s_ipo_listeddate(A730)</f>
        <v>2007-11-20</v>
      </c>
      <c r="E730" s="16" t="str">
        <f>[1]!lastradeday_s("000002","")</f>
        <v>2026-06-22</v>
      </c>
      <c r="F730" s="16" t="str">
        <f>[1]!s_info_industry_csrc2023(A730,"",3)</f>
        <v>计算机、通信和其他电子设备制造业</v>
      </c>
      <c r="G730" s="16" t="str">
        <f>[1]!s_info_industry_csrc2023(A730,"",1)</f>
        <v>制造业</v>
      </c>
      <c r="H730" s="16">
        <f>[1]!s_is(A730,83,"FY","YTD","20251231",1,"",100000000)</f>
        <v>172.13915293790001</v>
      </c>
      <c r="I730" s="16">
        <f>[1]!s_is(A730,83,"FY","YTD","20241231",1,"",100000000)</f>
        <v>144.61617106209999</v>
      </c>
      <c r="J730" s="16">
        <f t="shared" si="33"/>
        <v>0.19031745671084943</v>
      </c>
      <c r="K730" s="16">
        <f>[1]!s_is(A730,61,"FY","YTD","20251231",1,"",100000000)</f>
        <v>7.1050857642999992</v>
      </c>
      <c r="L730" s="16">
        <f>[1]!s_is(A730,61,"FY","YTD","20241231",1,"",100000000)</f>
        <v>6.1625102139000001</v>
      </c>
      <c r="M730" s="16">
        <f t="shared" si="34"/>
        <v>0.15295318266149885</v>
      </c>
      <c r="N730" s="16">
        <f>[1]!s_fa_roe(A730,"20251231")</f>
        <v>4.1223000000000001</v>
      </c>
      <c r="O730" s="16">
        <f>[1]!s_stmnote_rdexp(A730,"20251231",1,10000)</f>
        <v>103753.40187999999</v>
      </c>
      <c r="P730" s="20">
        <f t="shared" si="35"/>
        <v>6.0272982705700612E-2</v>
      </c>
      <c r="Q730" s="16">
        <f>[1]!s_margin_tradingbalance(A730,"",10000)</f>
        <v>257852.8278</v>
      </c>
      <c r="R730" s="16">
        <f>[1]!s_margin_seclendingbalance(A730,"",10000)</f>
        <v>1281.7488000000001</v>
      </c>
      <c r="S730" s="17">
        <f>[1]!s_val_ev(A730,"",100000000)</f>
        <v>679.3077871104</v>
      </c>
      <c r="T730" s="17">
        <f>[1]!share_freesharesmv(A730,"",100000000)</f>
        <v>530.37862213560004</v>
      </c>
      <c r="U730" s="17">
        <f>[1]!s_dq_amount_btin(A730,E730,100000000)</f>
        <v>113.45820479</v>
      </c>
      <c r="V730" s="17">
        <f>[1]!s_dq_turn(A730,E730)</f>
        <v>17.023225615154349</v>
      </c>
      <c r="W730" s="2">
        <f>[1]!s_pq_amount(A730,"20260101","",100000000)</f>
        <v>4370.0091055599996</v>
      </c>
      <c r="X730" s="2">
        <f>[1]!s_pq_avgamount(A730,"20260101","",100000000)</f>
        <v>39.727355505090912</v>
      </c>
      <c r="Y730" s="17">
        <f>[1]!s_ipo_dilutedpe(A730)</f>
        <v>29.97</v>
      </c>
      <c r="Z730" s="12">
        <f>[1]!s_ipo_collection_total(A730,100000000)</f>
        <v>4.6420000000000003</v>
      </c>
      <c r="AA730" s="2">
        <f>[1]!s_val_pe_ttm(A730,E730)</f>
        <v>83.266502380371094</v>
      </c>
      <c r="AB730" s="5">
        <f>[1]!s_info_zjtxornot1(A730,"")</f>
        <v>1</v>
      </c>
      <c r="AC730" s="22" t="str">
        <f>[1]!s_info_nature1(A730,"")</f>
        <v>民营企业</v>
      </c>
      <c r="AD730" s="6" t="str">
        <f>[1]!s_info_city(A730)</f>
        <v>天水市</v>
      </c>
      <c r="AE730" s="6" t="str">
        <f>[1]!s_info_province(A730)</f>
        <v>甘肃省</v>
      </c>
      <c r="AF730">
        <v>105.724998</v>
      </c>
      <c r="AG730">
        <v>34.578529000000003</v>
      </c>
    </row>
    <row r="731" spans="1:33" x14ac:dyDescent="0.3">
      <c r="A731" s="12" t="s">
        <v>2061</v>
      </c>
      <c r="B731" s="12" t="s">
        <v>2062</v>
      </c>
      <c r="C731" s="16" t="str">
        <f>[1]!s_info_mkt(A731)</f>
        <v>主板</v>
      </c>
      <c r="D731" s="16" t="str">
        <f>[1]!s_ipo_listeddate(A731)</f>
        <v>2011-04-12</v>
      </c>
      <c r="E731" s="16" t="str">
        <f>[1]!lastradeday_s("000002","")</f>
        <v>2026-06-22</v>
      </c>
      <c r="F731" s="16" t="str">
        <f>[1]!s_info_industry_csrc2023(A731,"",3)</f>
        <v>纺织服装、服饰业</v>
      </c>
      <c r="G731" s="16" t="str">
        <f>[1]!s_info_industry_csrc2023(A731,"",1)</f>
        <v>制造业</v>
      </c>
      <c r="H731" s="16">
        <f>[1]!s_is(A731,83,"FY","YTD","20251231",1,"",100000000)</f>
        <v>1.4005760390000002</v>
      </c>
      <c r="I731" s="16">
        <f>[1]!s_is(A731,83,"FY","YTD","20241231",1,"",100000000)</f>
        <v>1.3229526089000001</v>
      </c>
      <c r="J731" s="16">
        <f t="shared" si="33"/>
        <v>5.8674384537887425E-2</v>
      </c>
      <c r="K731" s="16">
        <f>[1]!s_is(A731,61,"FY","YTD","20251231",1,"",100000000)</f>
        <v>8.6726995000000001E-2</v>
      </c>
      <c r="L731" s="16">
        <f>[1]!s_is(A731,61,"FY","YTD","20241231",1,"",100000000)</f>
        <v>-0.51397403409999998</v>
      </c>
      <c r="M731" s="16">
        <f t="shared" si="34"/>
        <v>1.1687380864519048</v>
      </c>
      <c r="N731" s="16">
        <f>[1]!s_fa_roe(A731,"20251231")</f>
        <v>22.133400000000002</v>
      </c>
      <c r="O731" s="16">
        <f>[1]!s_stmnote_rdexp(A731,"20251231",1,10000)</f>
        <v>0</v>
      </c>
      <c r="P731" s="20">
        <f t="shared" si="35"/>
        <v>0</v>
      </c>
      <c r="Q731" s="16">
        <f>[1]!s_margin_tradingbalance(A731,"",10000)</f>
        <v>0</v>
      </c>
      <c r="R731" s="16">
        <f>[1]!s_margin_seclendingbalance(A731,"",10000)</f>
        <v>0</v>
      </c>
      <c r="S731" s="17">
        <f>[1]!s_val_ev(A731,"",100000000)</f>
        <v>22.580767999999999</v>
      </c>
      <c r="T731" s="17">
        <f>[1]!share_freesharesmv(A731,"",100000000)</f>
        <v>18.608434431999999</v>
      </c>
      <c r="U731" s="17">
        <f>[1]!s_dq_amount_btin(A731,E731,100000000)</f>
        <v>0.35116037999999999</v>
      </c>
      <c r="V731" s="17">
        <f>[1]!s_dq_turn(A731,E731)</f>
        <v>1.5826012427683738</v>
      </c>
      <c r="W731" s="2">
        <f>[1]!s_pq_amount(A731,"20260101","",100000000)</f>
        <v>46.916190810000003</v>
      </c>
      <c r="X731" s="2">
        <f>[1]!s_pq_avgamount(A731,"20260101","",100000000)</f>
        <v>0.44682086485714284</v>
      </c>
      <c r="Y731" s="17">
        <f>[1]!s_ipo_dilutedpe(A731)</f>
        <v>37.81</v>
      </c>
      <c r="Z731" s="12">
        <f>[1]!s_ipo_collection_total(A731,100000000)</f>
        <v>3.9397920000000002</v>
      </c>
      <c r="AA731" s="2">
        <f>[1]!s_val_pe_ttm(A731,E731)</f>
        <v>260.52462768554688</v>
      </c>
      <c r="AB731" s="5">
        <f>[1]!s_info_zjtxornot1(A731,"")</f>
        <v>0</v>
      </c>
      <c r="AC731" s="22" t="str">
        <f>[1]!s_info_nature1(A731,"")</f>
        <v>民营企业</v>
      </c>
      <c r="AD731" s="6" t="str">
        <f>[1]!s_info_city(A731)</f>
        <v>诸暨市</v>
      </c>
      <c r="AE731" s="6" t="str">
        <f>[1]!s_info_province(A731)</f>
        <v>浙江省</v>
      </c>
      <c r="AF731">
        <v>120.281434</v>
      </c>
      <c r="AG731">
        <v>29.699400000000001</v>
      </c>
    </row>
    <row r="732" spans="1:33" x14ac:dyDescent="0.3">
      <c r="A732" s="12" t="s">
        <v>57</v>
      </c>
      <c r="B732" s="12" t="s">
        <v>58</v>
      </c>
      <c r="C732" s="16" t="str">
        <f>[1]!s_info_mkt(A732)</f>
        <v>北证</v>
      </c>
      <c r="D732" s="16" t="str">
        <f>[1]!s_ipo_listeddate(A732)</f>
        <v>2022-09-27</v>
      </c>
      <c r="E732" s="16" t="str">
        <f>[1]!lastradeday_s("000002","")</f>
        <v>2026-06-22</v>
      </c>
      <c r="F732" s="16" t="str">
        <f>[1]!s_info_industry_csrc2023(A732,"",3)</f>
        <v>专业技术服务业</v>
      </c>
      <c r="G732" s="16" t="str">
        <f>[1]!s_info_industry_csrc2023(A732,"",1)</f>
        <v>科学研究和技术服务业</v>
      </c>
      <c r="H732" s="16">
        <f>[1]!s_is(A732,83,"FY","YTD","20251231",1,"",100000000)</f>
        <v>1.9405701340000001</v>
      </c>
      <c r="I732" s="16">
        <f>[1]!s_is(A732,83,"FY","YTD","20241231",1,"",100000000)</f>
        <v>2.0283238840999998</v>
      </c>
      <c r="J732" s="16">
        <f t="shared" si="33"/>
        <v>-4.326417037628949E-2</v>
      </c>
      <c r="K732" s="16">
        <f>[1]!s_is(A732,61,"FY","YTD","20251231",1,"",100000000)</f>
        <v>0.2153812823</v>
      </c>
      <c r="L732" s="16">
        <f>[1]!s_is(A732,61,"FY","YTD","20241231",1,"",100000000)</f>
        <v>0.29345452770000002</v>
      </c>
      <c r="M732" s="16">
        <f t="shared" si="34"/>
        <v>-0.26604886969000757</v>
      </c>
      <c r="N732" s="16">
        <f>[1]!s_fa_roe(A732,"20251231")</f>
        <v>6.3159000000000001</v>
      </c>
      <c r="O732" s="16">
        <f>[1]!s_stmnote_rdexp(A732,"20251231",1,10000)</f>
        <v>2380.0933570000002</v>
      </c>
      <c r="P732" s="20">
        <f t="shared" si="35"/>
        <v>0.12264918001670121</v>
      </c>
      <c r="Q732" s="16">
        <f>[1]!s_margin_tradingbalance(A732,"",10000)</f>
        <v>1307.7366</v>
      </c>
      <c r="R732" s="16">
        <f>[1]!s_margin_seclendingbalance(A732,"",10000)</f>
        <v>0</v>
      </c>
      <c r="S732" s="17">
        <f>[1]!s_val_ev(A732,"",100000000)</f>
        <v>26.888574481999999</v>
      </c>
      <c r="T732" s="17">
        <f>[1]!share_freesharesmv(A732,"",100000000)</f>
        <v>5.4893513509999998</v>
      </c>
      <c r="U732" s="17">
        <f>[1]!s_dq_amount_btin(A732,E732,100000000)</f>
        <v>1.6565682100000001</v>
      </c>
      <c r="V732" s="17">
        <f>[1]!s_dq_turn(A732,E732)</f>
        <v>15.478795021439119</v>
      </c>
      <c r="W732" s="2">
        <f>[1]!s_pq_amount(A732,"20260101","",100000000)</f>
        <v>27.621607619999999</v>
      </c>
      <c r="X732" s="2">
        <f>[1]!s_pq_avgamount(A732,"20260101","",100000000)</f>
        <v>0.25110552381818185</v>
      </c>
      <c r="Y732" s="17">
        <f>[1]!s_ipo_dilutedpe(A732)</f>
        <v>23.84</v>
      </c>
      <c r="Z732" s="12">
        <f>[1]!s_ipo_collection_total(A732,100000000)</f>
        <v>0.85099999999999998</v>
      </c>
      <c r="AA732" s="2">
        <f>[1]!s_val_pe_ttm(A732,E732)</f>
        <v>114.11965179443359</v>
      </c>
      <c r="AB732" s="5">
        <f>[1]!s_info_zjtxornot1(A732,"")</f>
        <v>0</v>
      </c>
      <c r="AC732" s="22" t="str">
        <f>[1]!s_info_nature1(A732,"")</f>
        <v>中央国有企业</v>
      </c>
      <c r="AD732" s="6" t="str">
        <f>[1]!s_info_city(A732)</f>
        <v>北京市</v>
      </c>
      <c r="AE732" s="6" t="str">
        <f>[1]!s_info_province(A732)</f>
        <v>北京</v>
      </c>
      <c r="AF732">
        <v>116.40528500000001</v>
      </c>
      <c r="AG732">
        <v>39.904989</v>
      </c>
    </row>
    <row r="733" spans="1:33" x14ac:dyDescent="0.3">
      <c r="A733" s="12" t="s">
        <v>2063</v>
      </c>
      <c r="B733" s="12" t="s">
        <v>2064</v>
      </c>
      <c r="C733" s="16" t="str">
        <f>[1]!s_info_mkt(A733)</f>
        <v>主板</v>
      </c>
      <c r="D733" s="16" t="str">
        <f>[1]!s_ipo_listeddate(A733)</f>
        <v>1997-04-28</v>
      </c>
      <c r="E733" s="16" t="str">
        <f>[1]!lastradeday_s("000002","")</f>
        <v>2026-06-22</v>
      </c>
      <c r="F733" s="16" t="str">
        <f>[1]!s_info_industry_csrc2023(A733,"",3)</f>
        <v>有色金属冶炼和压延加工业</v>
      </c>
      <c r="G733" s="16" t="str">
        <f>[1]!s_info_industry_csrc2023(A733,"",1)</f>
        <v>制造业</v>
      </c>
      <c r="H733" s="16">
        <f>[1]!s_is(A733,83,"FY","YTD","20251231",1,"",100000000)</f>
        <v>279.16109130320001</v>
      </c>
      <c r="I733" s="16">
        <f>[1]!s_is(A733,83,"FY","YTD","20241231",1,"",100000000)</f>
        <v>241.06974254900001</v>
      </c>
      <c r="J733" s="16">
        <f t="shared" si="33"/>
        <v>0.15800966289436968</v>
      </c>
      <c r="K733" s="16">
        <f>[1]!s_is(A733,61,"FY","YTD","20251231",1,"",100000000)</f>
        <v>7.9061558090999995</v>
      </c>
      <c r="L733" s="16">
        <f>[1]!s_is(A733,61,"FY","YTD","20241231",1,"",100000000)</f>
        <v>6.1281849450000001</v>
      </c>
      <c r="M733" s="16">
        <f t="shared" si="34"/>
        <v>0.29013009236130344</v>
      </c>
      <c r="N733" s="16">
        <f>[1]!s_fa_roe(A733,"20251231")</f>
        <v>12.1431</v>
      </c>
      <c r="O733" s="16">
        <f>[1]!s_stmnote_rdexp(A733,"20251231",1,10000)</f>
        <v>41356.288382999999</v>
      </c>
      <c r="P733" s="20">
        <f t="shared" si="35"/>
        <v>1.4814488720450828E-2</v>
      </c>
      <c r="Q733" s="16">
        <f>[1]!s_margin_tradingbalance(A733,"",10000)</f>
        <v>74365.088099999994</v>
      </c>
      <c r="R733" s="16">
        <f>[1]!s_margin_seclendingbalance(A733,"",10000)</f>
        <v>753.08240000000001</v>
      </c>
      <c r="S733" s="17">
        <f>[1]!s_val_ev(A733,"",100000000)</f>
        <v>298.85000865149999</v>
      </c>
      <c r="T733" s="17">
        <f>[1]!share_freesharesmv(A733,"",100000000)</f>
        <v>146.48114932619998</v>
      </c>
      <c r="U733" s="17">
        <f>[1]!s_dq_amount_btin(A733,E733,100000000)</f>
        <v>17.412271100000002</v>
      </c>
      <c r="V733" s="17">
        <f>[1]!s_dq_turn(A733,E733)</f>
        <v>5.9793854813998424</v>
      </c>
      <c r="W733" s="2">
        <f>[1]!s_pq_amount(A733,"20260101","",100000000)</f>
        <v>1362.8874098900001</v>
      </c>
      <c r="X733" s="2">
        <f>[1]!s_pq_avgamount(A733,"20260101","",100000000)</f>
        <v>12.389885544454547</v>
      </c>
      <c r="Y733" s="17">
        <f>[1]!s_ipo_dilutedpe(A733)</f>
        <v>0</v>
      </c>
      <c r="Z733" s="12">
        <f>[1]!s_ipo_collection_total(A733,100000000)</f>
        <v>4.0114000000000001</v>
      </c>
      <c r="AA733" s="2">
        <f>[1]!s_val_pe_ttm(A733,E733)</f>
        <v>28.887243270874023</v>
      </c>
      <c r="AB733" s="5">
        <f>[1]!s_info_zjtxornot1(A733,"")</f>
        <v>0</v>
      </c>
      <c r="AC733" s="22" t="str">
        <f>[1]!s_info_nature1(A733,"")</f>
        <v>地方国有企业</v>
      </c>
      <c r="AD733" s="6" t="str">
        <f>[1]!s_info_city(A733)</f>
        <v>运城市</v>
      </c>
      <c r="AE733" s="6" t="str">
        <f>[1]!s_info_province(A733)</f>
        <v>山西省</v>
      </c>
      <c r="AF733">
        <v>111.003957</v>
      </c>
      <c r="AG733">
        <v>35.022778000000002</v>
      </c>
    </row>
    <row r="734" spans="1:33" x14ac:dyDescent="0.3">
      <c r="A734" s="12" t="s">
        <v>2065</v>
      </c>
      <c r="B734" s="12" t="s">
        <v>2066</v>
      </c>
      <c r="C734" s="16" t="str">
        <f>[1]!s_info_mkt(A734)</f>
        <v>创业板</v>
      </c>
      <c r="D734" s="16" t="str">
        <f>[1]!s_ipo_listeddate(A734)</f>
        <v>2021-01-06</v>
      </c>
      <c r="E734" s="16" t="str">
        <f>[1]!lastradeday_s("000002","")</f>
        <v>2026-06-22</v>
      </c>
      <c r="F734" s="16" t="str">
        <f>[1]!s_info_industry_csrc2023(A734,"",3)</f>
        <v>专业技术服务业</v>
      </c>
      <c r="G734" s="16" t="str">
        <f>[1]!s_info_industry_csrc2023(A734,"",1)</f>
        <v>科学研究和技术服务业</v>
      </c>
      <c r="H734" s="16">
        <f>[1]!s_is(A734,83,"FY","YTD","20251231",1,"",100000000)</f>
        <v>9.0525170369000012</v>
      </c>
      <c r="I734" s="16">
        <f>[1]!s_is(A734,83,"FY","YTD","20241231",1,"",100000000)</f>
        <v>10.3476325506</v>
      </c>
      <c r="J734" s="16">
        <f t="shared" si="33"/>
        <v>-0.12516056280186549</v>
      </c>
      <c r="K734" s="16">
        <f>[1]!s_is(A734,61,"FY","YTD","20251231",1,"",100000000)</f>
        <v>-1.2162774474</v>
      </c>
      <c r="L734" s="16">
        <f>[1]!s_is(A734,61,"FY","YTD","20241231",1,"",100000000)</f>
        <v>-0.76057367799999998</v>
      </c>
      <c r="M734" s="16">
        <f t="shared" si="34"/>
        <v>-0.59915795481946721</v>
      </c>
      <c r="N734" s="16">
        <f>[1]!s_fa_roe(A734,"20251231")</f>
        <v>-11.143599999999999</v>
      </c>
      <c r="O734" s="16">
        <f>[1]!s_stmnote_rdexp(A734,"20251231",1,10000)</f>
        <v>4538.4426350000003</v>
      </c>
      <c r="P734" s="20">
        <f t="shared" si="35"/>
        <v>5.01345936881459E-2</v>
      </c>
      <c r="Q734" s="16">
        <f>[1]!s_margin_tradingbalance(A734,"",10000)</f>
        <v>19064.350600000002</v>
      </c>
      <c r="R734" s="16">
        <f>[1]!s_margin_seclendingbalance(A734,"",10000)</f>
        <v>0</v>
      </c>
      <c r="S734" s="17">
        <f>[1]!s_val_ev(A734,"",100000000)</f>
        <v>24.8</v>
      </c>
      <c r="T734" s="17">
        <f>[1]!share_freesharesmv(A734,"",100000000)</f>
        <v>15.367370530000001</v>
      </c>
      <c r="U734" s="17">
        <f>[1]!s_dq_amount_btin(A734,E734,100000000)</f>
        <v>0.92662749</v>
      </c>
      <c r="V734" s="17">
        <f>[1]!s_dq_turn(A734,E734)</f>
        <v>5.7539100536735672</v>
      </c>
      <c r="W734" s="2">
        <f>[1]!s_pq_amount(A734,"20260101","",100000000)</f>
        <v>65.387123619999997</v>
      </c>
      <c r="X734" s="2">
        <f>[1]!s_pq_avgamount(A734,"20260101","",100000000)</f>
        <v>0.59442839654545454</v>
      </c>
      <c r="Y734" s="17">
        <f>[1]!s_ipo_dilutedpe(A734)</f>
        <v>37.15</v>
      </c>
      <c r="Z734" s="12">
        <f>[1]!s_ipo_collection_total(A734,100000000)</f>
        <v>7.61</v>
      </c>
      <c r="AA734" s="2">
        <f>[1]!s_val_pe_ttm(A734,E734)</f>
        <v>-21.13360595703125</v>
      </c>
      <c r="AB734" s="5">
        <f>[1]!s_info_zjtxornot1(A734,"")</f>
        <v>0</v>
      </c>
      <c r="AC734" s="22" t="str">
        <f>[1]!s_info_nature1(A734,"")</f>
        <v>民营企业</v>
      </c>
      <c r="AD734" s="6" t="str">
        <f>[1]!s_info_city(A734)</f>
        <v>北京市</v>
      </c>
      <c r="AE734" s="6" t="str">
        <f>[1]!s_info_province(A734)</f>
        <v>北京</v>
      </c>
      <c r="AF734">
        <v>116.40528500000001</v>
      </c>
      <c r="AG734">
        <v>39.904989</v>
      </c>
    </row>
    <row r="735" spans="1:33" x14ac:dyDescent="0.3">
      <c r="A735" s="12" t="s">
        <v>2067</v>
      </c>
      <c r="B735" s="12" t="s">
        <v>2068</v>
      </c>
      <c r="C735" s="16" t="str">
        <f>[1]!s_info_mkt(A735)</f>
        <v>主板</v>
      </c>
      <c r="D735" s="16" t="str">
        <f>[1]!s_ipo_listeddate(A735)</f>
        <v>1998-08-12</v>
      </c>
      <c r="E735" s="16" t="str">
        <f>[1]!lastradeday_s("000002","")</f>
        <v>2026-06-22</v>
      </c>
      <c r="F735" s="16" t="str">
        <f>[1]!s_info_industry_csrc2023(A735,"",3)</f>
        <v>酒、饮料和精制茶制造业</v>
      </c>
      <c r="G735" s="16" t="str">
        <f>[1]!s_info_industry_csrc2023(A735,"",1)</f>
        <v>制造业</v>
      </c>
      <c r="H735" s="16">
        <f>[1]!s_is(A735,83,"FY","YTD","20251231",1,"",100000000)</f>
        <v>7.2202858936999998</v>
      </c>
      <c r="I735" s="16">
        <f>[1]!s_is(A735,83,"FY","YTD","20241231",1,"",100000000)</f>
        <v>9.2518462987000003</v>
      </c>
      <c r="J735" s="16">
        <f t="shared" si="33"/>
        <v>-0.21958432289190322</v>
      </c>
      <c r="K735" s="16">
        <f>[1]!s_is(A735,61,"FY","YTD","20251231",1,"",100000000)</f>
        <v>-1.9857795958000002</v>
      </c>
      <c r="L735" s="16">
        <f>[1]!s_is(A735,61,"FY","YTD","20241231",1,"",100000000)</f>
        <v>-2.575896229</v>
      </c>
      <c r="M735" s="16">
        <f t="shared" si="34"/>
        <v>0.22909177262513081</v>
      </c>
      <c r="N735" s="16">
        <f>[1]!s_fa_roe(A735,"20251231")</f>
        <v>-9.6098999999999997</v>
      </c>
      <c r="O735" s="16">
        <f>[1]!s_stmnote_rdexp(A735,"20251231",1,10000)</f>
        <v>1737.5924690000002</v>
      </c>
      <c r="P735" s="20">
        <f t="shared" si="35"/>
        <v>2.4065424757157082E-2</v>
      </c>
      <c r="Q735" s="16">
        <f>[1]!s_margin_tradingbalance(A735,"",10000)</f>
        <v>18043.0684</v>
      </c>
      <c r="R735" s="16">
        <f>[1]!s_margin_seclendingbalance(A735,"",10000)</f>
        <v>20.630400000000002</v>
      </c>
      <c r="S735" s="17">
        <f>[1]!s_val_ev(A735,"",100000000)</f>
        <v>44.993302761599999</v>
      </c>
      <c r="T735" s="17">
        <f>[1]!share_freesharesmv(A735,"",100000000)</f>
        <v>32.800518216</v>
      </c>
      <c r="U735" s="17">
        <f>[1]!s_dq_amount_btin(A735,E735,100000000)</f>
        <v>1.39411021</v>
      </c>
      <c r="V735" s="17">
        <f>[1]!s_dq_turn(A735,E735)</f>
        <v>3.1349619286091293</v>
      </c>
      <c r="W735" s="2">
        <f>[1]!s_pq_amount(A735,"20260101","",100000000)</f>
        <v>164.52434299999999</v>
      </c>
      <c r="X735" s="2">
        <f>[1]!s_pq_avgamount(A735,"20260101","",100000000)</f>
        <v>1.4956758454545453</v>
      </c>
      <c r="Y735" s="17">
        <f>[1]!s_ipo_dilutedpe(A735)</f>
        <v>0</v>
      </c>
      <c r="Z735" s="12">
        <f>[1]!s_ipo_collection_total(A735,100000000)</f>
        <v>3.7050000000000001</v>
      </c>
      <c r="AA735" s="2">
        <f>[1]!s_val_pe_ttm(A735,E735)</f>
        <v>-25.726398468017578</v>
      </c>
      <c r="AB735" s="5">
        <f>[1]!s_info_zjtxornot1(A735,"")</f>
        <v>0</v>
      </c>
      <c r="AC735" s="22" t="str">
        <f>[1]!s_info_nature1(A735,"")</f>
        <v>地方国有企业</v>
      </c>
      <c r="AD735" s="6" t="str">
        <f>[1]!s_info_city(A735)</f>
        <v>阜阳市</v>
      </c>
      <c r="AE735" s="6" t="str">
        <f>[1]!s_info_province(A735)</f>
        <v>安徽省</v>
      </c>
      <c r="AF735">
        <v>115.819729</v>
      </c>
      <c r="AG735">
        <v>32.896968999999999</v>
      </c>
    </row>
    <row r="736" spans="1:33" x14ac:dyDescent="0.3">
      <c r="A736" s="12" t="s">
        <v>2069</v>
      </c>
      <c r="B736" s="12" t="s">
        <v>2070</v>
      </c>
      <c r="C736" s="16" t="str">
        <f>[1]!s_info_mkt(A736)</f>
        <v>创业板</v>
      </c>
      <c r="D736" s="16" t="str">
        <f>[1]!s_ipo_listeddate(A736)</f>
        <v>2021-08-11</v>
      </c>
      <c r="E736" s="16" t="str">
        <f>[1]!lastradeday_s("000002","")</f>
        <v>2026-06-22</v>
      </c>
      <c r="F736" s="16" t="str">
        <f>[1]!s_info_industry_csrc2023(A736,"",3)</f>
        <v>计算机、通信和其他电子设备制造业</v>
      </c>
      <c r="G736" s="16" t="str">
        <f>[1]!s_info_industry_csrc2023(A736,"",1)</f>
        <v>制造业</v>
      </c>
      <c r="H736" s="16">
        <f>[1]!s_is(A736,83,"FY","YTD","20251231",1,"",100000000)</f>
        <v>7.0053909344000003</v>
      </c>
      <c r="I736" s="16">
        <f>[1]!s_is(A736,83,"FY","YTD","20241231",1,"",100000000)</f>
        <v>6.8265589197000001</v>
      </c>
      <c r="J736" s="16">
        <f t="shared" si="33"/>
        <v>2.619650936930018E-2</v>
      </c>
      <c r="K736" s="16">
        <f>[1]!s_is(A736,61,"FY","YTD","20251231",1,"",100000000)</f>
        <v>0.20160726620000002</v>
      </c>
      <c r="L736" s="16">
        <f>[1]!s_is(A736,61,"FY","YTD","20241231",1,"",100000000)</f>
        <v>0.39062978789999997</v>
      </c>
      <c r="M736" s="16">
        <f t="shared" si="34"/>
        <v>-0.48389172447951956</v>
      </c>
      <c r="N736" s="16">
        <f>[1]!s_fa_roe(A736,"20251231")</f>
        <v>2.9514999999999998</v>
      </c>
      <c r="O736" s="16">
        <f>[1]!s_stmnote_rdexp(A736,"20251231",1,10000)</f>
        <v>4786.8737620000002</v>
      </c>
      <c r="P736" s="20">
        <f t="shared" si="35"/>
        <v>6.8331286673724914E-2</v>
      </c>
      <c r="Q736" s="16">
        <f>[1]!s_margin_tradingbalance(A736,"",10000)</f>
        <v>21565.709699999999</v>
      </c>
      <c r="R736" s="16">
        <f>[1]!s_margin_seclendingbalance(A736,"",10000)</f>
        <v>38.965499999999999</v>
      </c>
      <c r="S736" s="17">
        <f>[1]!s_val_ev(A736,"",100000000)</f>
        <v>40.122348000000002</v>
      </c>
      <c r="T736" s="17">
        <f>[1]!share_freesharesmv(A736,"",100000000)</f>
        <v>26.243207176599999</v>
      </c>
      <c r="U736" s="17">
        <f>[1]!s_dq_amount_btin(A736,E736,100000000)</f>
        <v>7.0824970299999999</v>
      </c>
      <c r="V736" s="17">
        <f>[1]!s_dq_turn(A736,E736)</f>
        <v>23.230305646367771</v>
      </c>
      <c r="W736" s="2">
        <f>[1]!s_pq_amount(A736,"20260101","",100000000)</f>
        <v>199.36744859999999</v>
      </c>
      <c r="X736" s="2">
        <f>[1]!s_pq_avgamount(A736,"20260101","",100000000)</f>
        <v>1.812431350909091</v>
      </c>
      <c r="Y736" s="17">
        <f>[1]!s_ipo_dilutedpe(A736)</f>
        <v>15.32</v>
      </c>
      <c r="Z736" s="12">
        <f>[1]!s_ipo_collection_total(A736,100000000)</f>
        <v>1.9503079999999999</v>
      </c>
      <c r="AA736" s="2">
        <f>[1]!s_val_pe_ttm(A736,E736)</f>
        <v>179.03633117675781</v>
      </c>
      <c r="AB736" s="5">
        <f>[1]!s_info_zjtxornot1(A736,"")</f>
        <v>1</v>
      </c>
      <c r="AC736" s="22" t="str">
        <f>[1]!s_info_nature1(A736,"")</f>
        <v>民营企业</v>
      </c>
      <c r="AD736" s="6" t="str">
        <f>[1]!s_info_city(A736)</f>
        <v>深圳市</v>
      </c>
      <c r="AE736" s="6" t="str">
        <f>[1]!s_info_province(A736)</f>
        <v>广东省</v>
      </c>
      <c r="AF736">
        <v>114.085947</v>
      </c>
      <c r="AG736">
        <v>22.547000000000001</v>
      </c>
    </row>
    <row r="737" spans="1:33" x14ac:dyDescent="0.3">
      <c r="A737" s="12" t="s">
        <v>2071</v>
      </c>
      <c r="B737" s="12" t="s">
        <v>2072</v>
      </c>
      <c r="C737" s="16" t="str">
        <f>[1]!s_info_mkt(A737)</f>
        <v>科创板</v>
      </c>
      <c r="D737" s="16" t="str">
        <f>[1]!s_ipo_listeddate(A737)</f>
        <v>2019-07-22</v>
      </c>
      <c r="E737" s="16" t="str">
        <f>[1]!lastradeday_s("000002","")</f>
        <v>2026-06-22</v>
      </c>
      <c r="F737" s="16" t="str">
        <f>[1]!s_info_industry_csrc2023(A737,"",3)</f>
        <v>有色金属冶炼和压延加工业</v>
      </c>
      <c r="G737" s="16" t="str">
        <f>[1]!s_info_industry_csrc2023(A737,"",1)</f>
        <v>制造业</v>
      </c>
      <c r="H737" s="16">
        <f>[1]!s_is(A737,83,"FY","YTD","20251231",1,"",100000000)</f>
        <v>52.256770204399999</v>
      </c>
      <c r="I737" s="16">
        <f>[1]!s_is(A737,83,"FY","YTD","20241231",1,"",100000000)</f>
        <v>46.124715880399997</v>
      </c>
      <c r="J737" s="16">
        <f t="shared" si="33"/>
        <v>0.13294508609874667</v>
      </c>
      <c r="K737" s="16">
        <f>[1]!s_is(A737,61,"FY","YTD","20251231",1,"",100000000)</f>
        <v>8.3927132805999989</v>
      </c>
      <c r="L737" s="16">
        <f>[1]!s_is(A737,61,"FY","YTD","20241231",1,"",100000000)</f>
        <v>8.0078910935999996</v>
      </c>
      <c r="M737" s="16">
        <f t="shared" si="34"/>
        <v>4.8055372195003207E-2</v>
      </c>
      <c r="N737" s="16">
        <f>[1]!s_fa_roe(A737,"20251231")</f>
        <v>12.152699999999999</v>
      </c>
      <c r="O737" s="16">
        <f>[1]!s_stmnote_rdexp(A737,"20251231",1,10000)</f>
        <v>39121.039105000003</v>
      </c>
      <c r="P737" s="20">
        <f t="shared" si="35"/>
        <v>7.4863101856428985E-2</v>
      </c>
      <c r="Q737" s="16">
        <f>[1]!s_margin_tradingbalance(A737,"",10000)</f>
        <v>230690.0257</v>
      </c>
      <c r="R737" s="16">
        <f>[1]!s_margin_seclendingbalance(A737,"",10000)</f>
        <v>1080.9015999999999</v>
      </c>
      <c r="S737" s="17">
        <f>[1]!s_val_ev(A737,"",100000000)</f>
        <v>386.87520796349997</v>
      </c>
      <c r="T737" s="17">
        <f>[1]!share_freesharesmv(A737,"",100000000)</f>
        <v>259.79442832199999</v>
      </c>
      <c r="U737" s="17">
        <f>[1]!s_dq_amount_btin(A737,E737,100000000)</f>
        <v>10.42192298</v>
      </c>
      <c r="V737" s="17">
        <f>[1]!s_dq_turn(A737,E737)</f>
        <v>2.726895202340109</v>
      </c>
      <c r="W737" s="2">
        <f>[1]!s_pq_amount(A737,"20260101","",100000000)</f>
        <v>1685.0778367200001</v>
      </c>
      <c r="X737" s="2">
        <f>[1]!s_pq_avgamount(A737,"20260101","",100000000)</f>
        <v>15.318889424727272</v>
      </c>
      <c r="Y737" s="17">
        <f>[1]!s_ipo_dilutedpe(A737)</f>
        <v>67.8</v>
      </c>
      <c r="Z737" s="12">
        <f>[1]!s_ipo_collection_total(A737,100000000)</f>
        <v>6.63</v>
      </c>
      <c r="AA737" s="2">
        <f>[1]!s_val_pe_ttm(A737,E737)</f>
        <v>54.251632690429688</v>
      </c>
      <c r="AB737" s="5">
        <f>[1]!s_info_zjtxornot1(A737,"")</f>
        <v>1</v>
      </c>
      <c r="AC737" s="22" t="str">
        <f>[1]!s_info_nature1(A737,"")</f>
        <v>地方国有企业</v>
      </c>
      <c r="AD737" s="6" t="str">
        <f>[1]!s_info_city(A737)</f>
        <v>西安市</v>
      </c>
      <c r="AE737" s="6" t="str">
        <f>[1]!s_info_province(A737)</f>
        <v>陕西省</v>
      </c>
      <c r="AF737">
        <v>108.948024</v>
      </c>
      <c r="AG737">
        <v>34.263160999999997</v>
      </c>
    </row>
    <row r="738" spans="1:33" x14ac:dyDescent="0.3">
      <c r="A738" s="12" t="s">
        <v>2073</v>
      </c>
      <c r="B738" s="12" t="s">
        <v>2074</v>
      </c>
      <c r="C738" s="16" t="str">
        <f>[1]!s_info_mkt(A738)</f>
        <v>主板</v>
      </c>
      <c r="D738" s="16" t="str">
        <f>[1]!s_ipo_listeddate(A738)</f>
        <v>1997-02-26</v>
      </c>
      <c r="E738" s="16" t="str">
        <f>[1]!lastradeday_s("000002","")</f>
        <v>2026-06-22</v>
      </c>
      <c r="F738" s="16" t="str">
        <f>[1]!s_info_industry_csrc2023(A738,"",3)</f>
        <v>批发业</v>
      </c>
      <c r="G738" s="16" t="str">
        <f>[1]!s_info_industry_csrc2023(A738,"",1)</f>
        <v>批发和零售业</v>
      </c>
      <c r="H738" s="16">
        <f>[1]!s_is(A738,83,"FY","YTD","20251231",1,"",100000000)</f>
        <v>323.77797594660001</v>
      </c>
      <c r="I738" s="16">
        <f>[1]!s_is(A738,83,"FY","YTD","20241231",1,"",100000000)</f>
        <v>437.85518003940001</v>
      </c>
      <c r="J738" s="16">
        <f t="shared" si="33"/>
        <v>-0.2605363811900886</v>
      </c>
      <c r="K738" s="16">
        <f>[1]!s_is(A738,61,"FY","YTD","20251231",1,"",100000000)</f>
        <v>0.15242223599999999</v>
      </c>
      <c r="L738" s="16">
        <f>[1]!s_is(A738,61,"FY","YTD","20241231",1,"",100000000)</f>
        <v>-8.1061132896999997</v>
      </c>
      <c r="M738" s="16">
        <f t="shared" si="34"/>
        <v>1.0188033685877145</v>
      </c>
      <c r="N738" s="16">
        <f>[1]!s_fa_roe(A738,"20251231")</f>
        <v>0.7167</v>
      </c>
      <c r="O738" s="16">
        <f>[1]!s_stmnote_rdexp(A738,"20251231",1,10000)</f>
        <v>6151.6549709999999</v>
      </c>
      <c r="P738" s="20">
        <f t="shared" si="35"/>
        <v>1.8999609077840979E-3</v>
      </c>
      <c r="Q738" s="16">
        <f>[1]!s_margin_tradingbalance(A738,"",10000)</f>
        <v>0</v>
      </c>
      <c r="R738" s="16">
        <f>[1]!s_margin_seclendingbalance(A738,"",10000)</f>
        <v>0</v>
      </c>
      <c r="S738" s="17">
        <f>[1]!s_val_ev(A738,"",100000000)</f>
        <v>33.148330057599999</v>
      </c>
      <c r="T738" s="17">
        <f>[1]!share_freesharesmv(A738,"",100000000)</f>
        <v>19.734817992</v>
      </c>
      <c r="U738" s="17">
        <f>[1]!s_dq_amount_btin(A738,E738,100000000)</f>
        <v>0.90955503999999998</v>
      </c>
      <c r="V738" s="17">
        <f>[1]!s_dq_turn(A738,E738)</f>
        <v>2.7855550498464439</v>
      </c>
      <c r="W738" s="2">
        <f>[1]!s_pq_amount(A738,"20260101","",100000000)</f>
        <v>115.78687137</v>
      </c>
      <c r="X738" s="2">
        <f>[1]!s_pq_avgamount(A738,"20260101","",100000000)</f>
        <v>1.0526079215454545</v>
      </c>
      <c r="Y738" s="17">
        <f>[1]!s_ipo_dilutedpe(A738)</f>
        <v>17</v>
      </c>
      <c r="Z738" s="12">
        <f>[1]!s_ipo_collection_total(A738,100000000)</f>
        <v>2.6455000000000002</v>
      </c>
      <c r="AA738" s="2">
        <f>[1]!s_val_pe_ttm(A738,E738)</f>
        <v>184.78877258300781</v>
      </c>
      <c r="AB738" s="5">
        <f>[1]!s_info_zjtxornot1(A738,"")</f>
        <v>1</v>
      </c>
      <c r="AC738" s="22" t="str">
        <f>[1]!s_info_nature1(A738,"")</f>
        <v>地方国有企业</v>
      </c>
      <c r="AD738" s="6" t="str">
        <f>[1]!s_info_city(A738)</f>
        <v>厦门市</v>
      </c>
      <c r="AE738" s="6" t="str">
        <f>[1]!s_info_province(A738)</f>
        <v>福建省</v>
      </c>
      <c r="AF738">
        <v>118.11022</v>
      </c>
      <c r="AG738">
        <v>24.490473999999999</v>
      </c>
    </row>
    <row r="739" spans="1:33" x14ac:dyDescent="0.3">
      <c r="A739" s="12" t="s">
        <v>2075</v>
      </c>
      <c r="B739" s="12" t="s">
        <v>2076</v>
      </c>
      <c r="C739" s="16" t="str">
        <f>[1]!s_info_mkt(A739)</f>
        <v>创业板</v>
      </c>
      <c r="D739" s="16" t="str">
        <f>[1]!s_ipo_listeddate(A739)</f>
        <v>2022-07-07</v>
      </c>
      <c r="E739" s="16" t="str">
        <f>[1]!lastradeday_s("000002","")</f>
        <v>2026-06-22</v>
      </c>
      <c r="F739" s="16" t="str">
        <f>[1]!s_info_industry_csrc2023(A739,"",3)</f>
        <v>软件和信息技术服务业</v>
      </c>
      <c r="G739" s="16" t="str">
        <f>[1]!s_info_industry_csrc2023(A739,"",1)</f>
        <v>信息传输、软件和信息技术服务业</v>
      </c>
      <c r="H739" s="16">
        <f>[1]!s_is(A739,83,"FY","YTD","20251231",1,"",100000000)</f>
        <v>11.511490459200001</v>
      </c>
      <c r="I739" s="16">
        <f>[1]!s_is(A739,83,"FY","YTD","20241231",1,"",100000000)</f>
        <v>11.1794329866</v>
      </c>
      <c r="J739" s="16">
        <f t="shared" si="33"/>
        <v>2.9702532588013586E-2</v>
      </c>
      <c r="K739" s="16">
        <f>[1]!s_is(A739,61,"FY","YTD","20251231",1,"",100000000)</f>
        <v>0.54511533170000004</v>
      </c>
      <c r="L739" s="16">
        <f>[1]!s_is(A739,61,"FY","YTD","20241231",1,"",100000000)</f>
        <v>0.86813492120000002</v>
      </c>
      <c r="M739" s="16">
        <f t="shared" si="34"/>
        <v>-0.37208454770313643</v>
      </c>
      <c r="N739" s="16">
        <f>[1]!s_fa_roe(A739,"20251231")</f>
        <v>3.5326</v>
      </c>
      <c r="O739" s="16">
        <f>[1]!s_stmnote_rdexp(A739,"20251231",1,10000)</f>
        <v>5464.4311070000003</v>
      </c>
      <c r="P739" s="20">
        <f t="shared" si="35"/>
        <v>4.7469362254761879E-2</v>
      </c>
      <c r="Q739" s="16">
        <f>[1]!s_margin_tradingbalance(A739,"",10000)</f>
        <v>16908.0602</v>
      </c>
      <c r="R739" s="16">
        <f>[1]!s_margin_seclendingbalance(A739,"",10000)</f>
        <v>18.190200000000001</v>
      </c>
      <c r="S739" s="17">
        <f>[1]!s_val_ev(A739,"",100000000)</f>
        <v>36.828018413999999</v>
      </c>
      <c r="T739" s="17">
        <f>[1]!share_freesharesmv(A739,"",100000000)</f>
        <v>15.384455064000001</v>
      </c>
      <c r="U739" s="17">
        <f>[1]!s_dq_amount_btin(A739,E739,100000000)</f>
        <v>0.80317452</v>
      </c>
      <c r="V739" s="17">
        <f>[1]!s_dq_turn(A739,E739)</f>
        <v>4.065020827260418</v>
      </c>
      <c r="W739" s="2">
        <f>[1]!s_pq_amount(A739,"20260101","",100000000)</f>
        <v>77.961760249999998</v>
      </c>
      <c r="X739" s="2">
        <f>[1]!s_pq_avgamount(A739,"20260101","",100000000)</f>
        <v>0.70874327500000001</v>
      </c>
      <c r="Y739" s="17">
        <f>[1]!s_ipo_dilutedpe(A739)</f>
        <v>26.53</v>
      </c>
      <c r="Z739" s="12">
        <f>[1]!s_ipo_collection_total(A739,100000000)</f>
        <v>7.6766820200000003</v>
      </c>
      <c r="AA739" s="2">
        <f>[1]!s_val_pe_ttm(A739,E739)</f>
        <v>73.681739807128906</v>
      </c>
      <c r="AB739" s="5">
        <f>[1]!s_info_zjtxornot1(A739,"")</f>
        <v>0</v>
      </c>
      <c r="AC739" s="22" t="str">
        <f>[1]!s_info_nature1(A739,"")</f>
        <v>民营企业</v>
      </c>
      <c r="AD739" s="6" t="str">
        <f>[1]!s_info_city(A739)</f>
        <v>北京市</v>
      </c>
      <c r="AE739" s="6" t="str">
        <f>[1]!s_info_province(A739)</f>
        <v>北京</v>
      </c>
      <c r="AF739">
        <v>116.40528500000001</v>
      </c>
      <c r="AG739">
        <v>39.904989</v>
      </c>
    </row>
    <row r="740" spans="1:33" x14ac:dyDescent="0.3">
      <c r="A740" s="12" t="s">
        <v>2077</v>
      </c>
      <c r="B740" s="12" t="s">
        <v>2078</v>
      </c>
      <c r="C740" s="16" t="str">
        <f>[1]!s_info_mkt(A740)</f>
        <v>创业板</v>
      </c>
      <c r="D740" s="16" t="str">
        <f>[1]!s_ipo_listeddate(A740)</f>
        <v>2023-08-04</v>
      </c>
      <c r="E740" s="16" t="str">
        <f>[1]!lastradeday_s("000002","")</f>
        <v>2026-06-22</v>
      </c>
      <c r="F740" s="16" t="str">
        <f>[1]!s_info_industry_csrc2023(A740,"",3)</f>
        <v>电气机械和器材制造业</v>
      </c>
      <c r="G740" s="16" t="str">
        <f>[1]!s_info_industry_csrc2023(A740,"",1)</f>
        <v>制造业</v>
      </c>
      <c r="H740" s="16">
        <f>[1]!s_is(A740,83,"FY","YTD","20251231",1,"",100000000)</f>
        <v>16.698143548699999</v>
      </c>
      <c r="I740" s="16">
        <f>[1]!s_is(A740,83,"FY","YTD","20241231",1,"",100000000)</f>
        <v>16.409591817999999</v>
      </c>
      <c r="J740" s="16">
        <f t="shared" si="33"/>
        <v>1.7584333230244109E-2</v>
      </c>
      <c r="K740" s="16">
        <f>[1]!s_is(A740,61,"FY","YTD","20251231",1,"",100000000)</f>
        <v>1.8446026575999999</v>
      </c>
      <c r="L740" s="16">
        <f>[1]!s_is(A740,61,"FY","YTD","20241231",1,"",100000000)</f>
        <v>2.3059020257</v>
      </c>
      <c r="M740" s="16">
        <f t="shared" si="34"/>
        <v>-0.20005159063944361</v>
      </c>
      <c r="N740" s="16">
        <f>[1]!s_fa_roe(A740,"20251231")</f>
        <v>7.2603</v>
      </c>
      <c r="O740" s="16">
        <f>[1]!s_stmnote_rdexp(A740,"20251231",1,10000)</f>
        <v>12030.883456</v>
      </c>
      <c r="P740" s="20">
        <f t="shared" si="35"/>
        <v>7.2049227633670929E-2</v>
      </c>
      <c r="Q740" s="16">
        <f>[1]!s_margin_tradingbalance(A740,"",10000)</f>
        <v>32761.422399999999</v>
      </c>
      <c r="R740" s="16">
        <f>[1]!s_margin_seclendingbalance(A740,"",10000)</f>
        <v>0</v>
      </c>
      <c r="S740" s="17">
        <f>[1]!s_val_ev(A740,"",100000000)</f>
        <v>332.02413790000003</v>
      </c>
      <c r="T740" s="17">
        <f>[1]!share_freesharesmv(A740,"",100000000)</f>
        <v>93.149137899999999</v>
      </c>
      <c r="U740" s="17">
        <f>[1]!s_dq_amount_btin(A740,E740,100000000)</f>
        <v>14.28186279</v>
      </c>
      <c r="V740" s="17">
        <f>[1]!s_dq_turn(A740,E740)</f>
        <v>14.833933476479336</v>
      </c>
      <c r="W740" s="2">
        <f>[1]!s_pq_amount(A740,"20260101","",100000000)</f>
        <v>630.25022991000003</v>
      </c>
      <c r="X740" s="2">
        <f>[1]!s_pq_avgamount(A740,"20260101","",100000000)</f>
        <v>6.3025022990999995</v>
      </c>
      <c r="Y740" s="17">
        <f>[1]!s_ipo_dilutedpe(A740)</f>
        <v>25.16</v>
      </c>
      <c r="Z740" s="12">
        <f>[1]!s_ipo_collection_total(A740,100000000)</f>
        <v>13.359785</v>
      </c>
      <c r="AA740" s="2">
        <f>[1]!s_val_pe_ttm(A740,E740)</f>
        <v>226.95130920410156</v>
      </c>
      <c r="AB740" s="5">
        <f>[1]!s_info_zjtxornot1(A740,"")</f>
        <v>1</v>
      </c>
      <c r="AC740" s="22" t="str">
        <f>[1]!s_info_nature1(A740,"")</f>
        <v>民营企业</v>
      </c>
      <c r="AD740" s="6" t="str">
        <f>[1]!s_info_city(A740)</f>
        <v>深圳市</v>
      </c>
      <c r="AE740" s="6" t="str">
        <f>[1]!s_info_province(A740)</f>
        <v>广东省</v>
      </c>
      <c r="AF740">
        <v>114.085947</v>
      </c>
      <c r="AG740">
        <v>22.547000000000001</v>
      </c>
    </row>
    <row r="741" spans="1:33" x14ac:dyDescent="0.3">
      <c r="A741" s="12" t="s">
        <v>2079</v>
      </c>
      <c r="B741" s="12" t="s">
        <v>2080</v>
      </c>
      <c r="C741" s="16" t="str">
        <f>[1]!s_info_mkt(A741)</f>
        <v>创业板</v>
      </c>
      <c r="D741" s="16" t="str">
        <f>[1]!s_ipo_listeddate(A741)</f>
        <v>2021-10-20</v>
      </c>
      <c r="E741" s="16" t="str">
        <f>[1]!lastradeday_s("000002","")</f>
        <v>2026-06-22</v>
      </c>
      <c r="F741" s="16" t="str">
        <f>[1]!s_info_industry_csrc2023(A741,"",3)</f>
        <v>计算机、通信和其他电子设备制造业</v>
      </c>
      <c r="G741" s="16" t="str">
        <f>[1]!s_info_industry_csrc2023(A741,"",1)</f>
        <v>制造业</v>
      </c>
      <c r="H741" s="16">
        <f>[1]!s_is(A741,83,"FY","YTD","20251231",1,"",100000000)</f>
        <v>9.1121416898999996</v>
      </c>
      <c r="I741" s="16">
        <f>[1]!s_is(A741,83,"FY","YTD","20241231",1,"",100000000)</f>
        <v>8.1883939970000004</v>
      </c>
      <c r="J741" s="16">
        <f t="shared" si="33"/>
        <v>0.11281182772084919</v>
      </c>
      <c r="K741" s="16">
        <f>[1]!s_is(A741,61,"FY","YTD","20251231",1,"",100000000)</f>
        <v>1.0146402308</v>
      </c>
      <c r="L741" s="16">
        <f>[1]!s_is(A741,61,"FY","YTD","20241231",1,"",100000000)</f>
        <v>1.0972004859</v>
      </c>
      <c r="M741" s="16">
        <f t="shared" si="34"/>
        <v>-7.524628011103944E-2</v>
      </c>
      <c r="N741" s="16">
        <f>[1]!s_fa_roe(A741,"20251231")</f>
        <v>5.2114000000000003</v>
      </c>
      <c r="O741" s="16">
        <f>[1]!s_stmnote_rdexp(A741,"20251231",1,10000)</f>
        <v>5548.3601799999997</v>
      </c>
      <c r="P741" s="20">
        <f t="shared" si="35"/>
        <v>6.0889748742053301E-2</v>
      </c>
      <c r="Q741" s="16">
        <f>[1]!s_margin_tradingbalance(A741,"",10000)</f>
        <v>48147.485999999997</v>
      </c>
      <c r="R741" s="16">
        <f>[1]!s_margin_seclendingbalance(A741,"",10000)</f>
        <v>0</v>
      </c>
      <c r="S741" s="17">
        <f>[1]!s_val_ev(A741,"",100000000)</f>
        <v>276.88865357999998</v>
      </c>
      <c r="T741" s="17">
        <f>[1]!share_freesharesmv(A741,"",100000000)</f>
        <v>103.05086165700001</v>
      </c>
      <c r="U741" s="17">
        <f>[1]!s_dq_amount_btin(A741,E741,100000000)</f>
        <v>7.7042954300000002</v>
      </c>
      <c r="V741" s="17">
        <f>[1]!s_dq_turn(A741,E741)</f>
        <v>5.39687551022715</v>
      </c>
      <c r="W741" s="2">
        <f>[1]!s_pq_amount(A741,"20260101","",100000000)</f>
        <v>439.48950101000003</v>
      </c>
      <c r="X741" s="2">
        <f>[1]!s_pq_avgamount(A741,"20260101","",100000000)</f>
        <v>3.995359100090909</v>
      </c>
      <c r="Y741" s="17">
        <f>[1]!s_ipo_dilutedpe(A741)</f>
        <v>47.19</v>
      </c>
      <c r="Z741" s="12">
        <f>[1]!s_ipo_collection_total(A741,100000000)</f>
        <v>14.499000000000001</v>
      </c>
      <c r="AA741" s="2">
        <f>[1]!s_val_pe_ttm(A741,E741)</f>
        <v>227.698974609375</v>
      </c>
      <c r="AB741" s="5">
        <f>[1]!s_info_zjtxornot1(A741,"")</f>
        <v>1</v>
      </c>
      <c r="AC741" s="22" t="str">
        <f>[1]!s_info_nature1(A741,"")</f>
        <v>民营企业</v>
      </c>
      <c r="AD741" s="6" t="str">
        <f>[1]!s_info_city(A741)</f>
        <v>深圳市</v>
      </c>
      <c r="AE741" s="6" t="str">
        <f>[1]!s_info_province(A741)</f>
        <v>广东省</v>
      </c>
      <c r="AF741">
        <v>114.085947</v>
      </c>
      <c r="AG741">
        <v>22.547000000000001</v>
      </c>
    </row>
    <row r="742" spans="1:33" x14ac:dyDescent="0.3">
      <c r="A742" s="12" t="s">
        <v>2081</v>
      </c>
      <c r="B742" s="12" t="s">
        <v>2082</v>
      </c>
      <c r="C742" s="16" t="str">
        <f>[1]!s_info_mkt(A742)</f>
        <v>科创板</v>
      </c>
      <c r="D742" s="16" t="str">
        <f>[1]!s_ipo_listeddate(A742)</f>
        <v>2022-03-07</v>
      </c>
      <c r="E742" s="16" t="str">
        <f>[1]!lastradeday_s("000002","")</f>
        <v>2026-06-22</v>
      </c>
      <c r="F742" s="16" t="str">
        <f>[1]!s_info_industry_csrc2023(A742,"",3)</f>
        <v>其他制造业</v>
      </c>
      <c r="G742" s="16" t="str">
        <f>[1]!s_info_industry_csrc2023(A742,"",1)</f>
        <v>制造业</v>
      </c>
      <c r="H742" s="16">
        <f>[1]!s_is(A742,83,"FY","YTD","20251231",1,"",100000000)</f>
        <v>12.4376080287</v>
      </c>
      <c r="I742" s="16">
        <f>[1]!s_is(A742,83,"FY","YTD","20241231",1,"",100000000)</f>
        <v>11.3924532222</v>
      </c>
      <c r="J742" s="16">
        <f t="shared" si="33"/>
        <v>9.1740978533346063E-2</v>
      </c>
      <c r="K742" s="16">
        <f>[1]!s_is(A742,61,"FY","YTD","20251231",1,"",100000000)</f>
        <v>3.0722807313999998</v>
      </c>
      <c r="L742" s="16">
        <f>[1]!s_is(A742,61,"FY","YTD","20241231",1,"",100000000)</f>
        <v>4.1392240945000003</v>
      </c>
      <c r="M742" s="16">
        <f t="shared" si="34"/>
        <v>-0.25776409750747803</v>
      </c>
      <c r="N742" s="16">
        <f>[1]!s_fa_roe(A742,"20251231")</f>
        <v>6.6151</v>
      </c>
      <c r="O742" s="16">
        <f>[1]!s_stmnote_rdexp(A742,"20251231",1,10000)</f>
        <v>14984.191209999999</v>
      </c>
      <c r="P742" s="20">
        <f t="shared" si="35"/>
        <v>0.12047486281464824</v>
      </c>
      <c r="Q742" s="16">
        <f>[1]!s_margin_tradingbalance(A742,"",10000)</f>
        <v>37270.862099999998</v>
      </c>
      <c r="R742" s="16">
        <f>[1]!s_margin_seclendingbalance(A742,"",10000)</f>
        <v>252.0574</v>
      </c>
      <c r="S742" s="17">
        <f>[1]!s_val_ev(A742,"",100000000)</f>
        <v>199.72888781300003</v>
      </c>
      <c r="T742" s="17">
        <f>[1]!share_freesharesmv(A742,"",100000000)</f>
        <v>103.16745251</v>
      </c>
      <c r="U742" s="17">
        <f>[1]!s_dq_amount_btin(A742,E742,100000000)</f>
        <v>2.1781033000000001</v>
      </c>
      <c r="V742" s="17">
        <f>[1]!s_dq_turn(A742,E742)</f>
        <v>1.0997899902474835</v>
      </c>
      <c r="W742" s="2">
        <f>[1]!s_pq_amount(A742,"20260101","",100000000)</f>
        <v>309.65172157000001</v>
      </c>
      <c r="X742" s="2">
        <f>[1]!s_pq_avgamount(A742,"20260101","",100000000)</f>
        <v>2.8150156506363637</v>
      </c>
      <c r="Y742" s="17">
        <f>[1]!s_ipo_dilutedpe(A742)</f>
        <v>81.599999999999994</v>
      </c>
      <c r="Z742" s="12">
        <f>[1]!s_ipo_collection_total(A742,100000000)</f>
        <v>31.583335859999998</v>
      </c>
      <c r="AA742" s="2">
        <f>[1]!s_val_pe_ttm(A742,E742)</f>
        <v>61.714179992675781</v>
      </c>
      <c r="AB742" s="5">
        <f>[1]!s_info_zjtxornot1(A742,"")</f>
        <v>1</v>
      </c>
      <c r="AC742" s="22" t="str">
        <f>[1]!s_info_nature1(A742,"")</f>
        <v>民营企业</v>
      </c>
      <c r="AD742" s="6" t="str">
        <f>[1]!s_info_city(A742)</f>
        <v>西安市</v>
      </c>
      <c r="AE742" s="6" t="str">
        <f>[1]!s_info_province(A742)</f>
        <v>陕西省</v>
      </c>
      <c r="AF742">
        <v>108.948024</v>
      </c>
      <c r="AG742">
        <v>34.263160999999997</v>
      </c>
    </row>
    <row r="743" spans="1:33" x14ac:dyDescent="0.3">
      <c r="A743" s="12" t="s">
        <v>2083</v>
      </c>
      <c r="B743" s="12" t="s">
        <v>2084</v>
      </c>
      <c r="C743" s="16" t="str">
        <f>[1]!s_info_mkt(A743)</f>
        <v>创业板</v>
      </c>
      <c r="D743" s="16" t="str">
        <f>[1]!s_ipo_listeddate(A743)</f>
        <v>2018-01-09</v>
      </c>
      <c r="E743" s="16" t="str">
        <f>[1]!lastradeday_s("000002","")</f>
        <v>2026-06-22</v>
      </c>
      <c r="F743" s="16" t="str">
        <f>[1]!s_info_industry_csrc2023(A743,"",3)</f>
        <v>机动车、电子产品和日用产品修理业</v>
      </c>
      <c r="G743" s="16" t="str">
        <f>[1]!s_info_industry_csrc2023(A743,"",1)</f>
        <v>居民服务、修理和其他服务业</v>
      </c>
      <c r="H743" s="16">
        <f>[1]!s_is(A743,83,"FY","YTD","20251231",1,"",100000000)</f>
        <v>4.2279646802999995</v>
      </c>
      <c r="I743" s="16">
        <f>[1]!s_is(A743,83,"FY","YTD","20241231",1,"",100000000)</f>
        <v>4.7564956394999998</v>
      </c>
      <c r="J743" s="16">
        <f t="shared" si="33"/>
        <v>-0.1111177217972934</v>
      </c>
      <c r="K743" s="16">
        <f>[1]!s_is(A743,61,"FY","YTD","20251231",1,"",100000000)</f>
        <v>-0.29051174070000002</v>
      </c>
      <c r="L743" s="16">
        <f>[1]!s_is(A743,61,"FY","YTD","20241231",1,"",100000000)</f>
        <v>-0.15477595320000001</v>
      </c>
      <c r="M743" s="16">
        <f t="shared" si="34"/>
        <v>-0.87698240387900261</v>
      </c>
      <c r="N743" s="16">
        <f>[1]!s_fa_roe(A743,"20251231")</f>
        <v>-35.171799999999998</v>
      </c>
      <c r="O743" s="16">
        <f>[1]!s_stmnote_rdexp(A743,"20251231",1,10000)</f>
        <v>638.709295</v>
      </c>
      <c r="P743" s="20">
        <f t="shared" si="35"/>
        <v>1.5106779344114099E-2</v>
      </c>
      <c r="Q743" s="16">
        <f>[1]!s_margin_tradingbalance(A743,"",10000)</f>
        <v>0</v>
      </c>
      <c r="R743" s="16">
        <f>[1]!s_margin_seclendingbalance(A743,"",10000)</f>
        <v>0</v>
      </c>
      <c r="S743" s="17">
        <f>[1]!s_val_ev(A743,"",100000000)</f>
        <v>47.258939285599993</v>
      </c>
      <c r="T743" s="17">
        <f>[1]!share_freesharesmv(A743,"",100000000)</f>
        <v>34.389826782999997</v>
      </c>
      <c r="U743" s="17">
        <f>[1]!s_dq_amount_btin(A743,E743,100000000)</f>
        <v>3.4839909499999999</v>
      </c>
      <c r="V743" s="17">
        <f>[1]!s_dq_turn(A743,E743)</f>
        <v>7.5522490482067051</v>
      </c>
      <c r="W743" s="2">
        <f>[1]!s_pq_amount(A743,"20260101","",100000000)</f>
        <v>304.16439481999998</v>
      </c>
      <c r="X743" s="2">
        <f>[1]!s_pq_avgamount(A743,"20260101","",100000000)</f>
        <v>2.8163369890740739</v>
      </c>
      <c r="Y743" s="17">
        <f>[1]!s_ipo_dilutedpe(A743)</f>
        <v>22.99</v>
      </c>
      <c r="Z743" s="12">
        <f>[1]!s_ipo_collection_total(A743,100000000)</f>
        <v>2.6041069600000002</v>
      </c>
      <c r="AA743" s="2">
        <f>[1]!s_val_pe_ttm(A743,E743)</f>
        <v>-162.66508483886719</v>
      </c>
      <c r="AB743" s="5">
        <f>[1]!s_info_zjtxornot1(A743,"")</f>
        <v>0</v>
      </c>
      <c r="AC743" s="22" t="str">
        <f>[1]!s_info_nature1(A743,"")</f>
        <v>民营企业</v>
      </c>
      <c r="AD743" s="6" t="str">
        <f>[1]!s_info_city(A743)</f>
        <v>北京市</v>
      </c>
      <c r="AE743" s="6" t="str">
        <f>[1]!s_info_province(A743)</f>
        <v>北京</v>
      </c>
      <c r="AF743">
        <v>116.40528500000001</v>
      </c>
      <c r="AG743">
        <v>39.904989</v>
      </c>
    </row>
    <row r="744" spans="1:33" x14ac:dyDescent="0.3">
      <c r="A744" s="12" t="s">
        <v>2085</v>
      </c>
      <c r="B744" s="12" t="s">
        <v>2086</v>
      </c>
      <c r="C744" s="16" t="str">
        <f>[1]!s_info_mkt(A744)</f>
        <v>创业板</v>
      </c>
      <c r="D744" s="16" t="str">
        <f>[1]!s_ipo_listeddate(A744)</f>
        <v>2022-11-22</v>
      </c>
      <c r="E744" s="16" t="str">
        <f>[1]!lastradeday_s("000002","")</f>
        <v>2026-06-22</v>
      </c>
      <c r="F744" s="16" t="str">
        <f>[1]!s_info_industry_csrc2023(A744,"",3)</f>
        <v>专业技术服务业</v>
      </c>
      <c r="G744" s="16" t="str">
        <f>[1]!s_info_industry_csrc2023(A744,"",1)</f>
        <v>科学研究和技术服务业</v>
      </c>
      <c r="H744" s="16">
        <f>[1]!s_is(A744,83,"FY","YTD","20251231",1,"",100000000)</f>
        <v>7.3659191997000004</v>
      </c>
      <c r="I744" s="16">
        <f>[1]!s_is(A744,83,"FY","YTD","20241231",1,"",100000000)</f>
        <v>5.2987561987000005</v>
      </c>
      <c r="J744" s="16">
        <f t="shared" si="33"/>
        <v>0.39012230861030339</v>
      </c>
      <c r="K744" s="16">
        <f>[1]!s_is(A744,61,"FY","YTD","20251231",1,"",100000000)</f>
        <v>0.62919041079999993</v>
      </c>
      <c r="L744" s="16">
        <f>[1]!s_is(A744,61,"FY","YTD","20241231",1,"",100000000)</f>
        <v>0.33698285310000003</v>
      </c>
      <c r="M744" s="16">
        <f t="shared" si="34"/>
        <v>0.86712886134086764</v>
      </c>
      <c r="N744" s="16">
        <f>[1]!s_fa_roe(A744,"20251231")</f>
        <v>3.5707</v>
      </c>
      <c r="O744" s="16">
        <f>[1]!s_stmnote_rdexp(A744,"20251231",1,10000)</f>
        <v>3973.641721</v>
      </c>
      <c r="P744" s="20">
        <f t="shared" si="35"/>
        <v>5.3946311563692402E-2</v>
      </c>
      <c r="Q744" s="16">
        <f>[1]!s_margin_tradingbalance(A744,"",10000)</f>
        <v>11630.7929</v>
      </c>
      <c r="R744" s="16">
        <f>[1]!s_margin_seclendingbalance(A744,"",10000)</f>
        <v>42.865499999999997</v>
      </c>
      <c r="S744" s="17">
        <f>[1]!s_val_ev(A744,"",100000000)</f>
        <v>58.431944960299994</v>
      </c>
      <c r="T744" s="17">
        <f>[1]!share_freesharesmv(A744,"",100000000)</f>
        <v>16.149980826</v>
      </c>
      <c r="U744" s="17">
        <f>[1]!s_dq_amount_btin(A744,E744,100000000)</f>
        <v>2.2017218700000001</v>
      </c>
      <c r="V744" s="17">
        <f>[1]!s_dq_turn(A744,E744)</f>
        <v>5.4652218240265622</v>
      </c>
      <c r="W744" s="2">
        <f>[1]!s_pq_amount(A744,"20260101","",100000000)</f>
        <v>162.12882031999999</v>
      </c>
      <c r="X744" s="2">
        <f>[1]!s_pq_avgamount(A744,"20260101","",100000000)</f>
        <v>1.4738983665454546</v>
      </c>
      <c r="Y744" s="17">
        <f>[1]!s_ipo_dilutedpe(A744)</f>
        <v>19.22</v>
      </c>
      <c r="Z744" s="12">
        <f>[1]!s_ipo_collection_total(A744,100000000)</f>
        <v>10.416</v>
      </c>
      <c r="AA744" s="2">
        <f>[1]!s_val_pe_ttm(A744,E744)</f>
        <v>134.29643249511719</v>
      </c>
      <c r="AB744" s="5">
        <f>[1]!s_info_zjtxornot1(A744,"")</f>
        <v>0</v>
      </c>
      <c r="AC744" s="22" t="str">
        <f>[1]!s_info_nature1(A744,"")</f>
        <v>民营企业</v>
      </c>
      <c r="AD744" s="6" t="str">
        <f>[1]!s_info_city(A744)</f>
        <v>深圳市</v>
      </c>
      <c r="AE744" s="6" t="str">
        <f>[1]!s_info_province(A744)</f>
        <v>广东省</v>
      </c>
      <c r="AF744">
        <v>114.085947</v>
      </c>
      <c r="AG744">
        <v>22.547000000000001</v>
      </c>
    </row>
    <row r="745" spans="1:33" x14ac:dyDescent="0.3">
      <c r="A745" s="12" t="s">
        <v>2087</v>
      </c>
      <c r="B745" s="12" t="s">
        <v>2088</v>
      </c>
      <c r="C745" s="16" t="str">
        <f>[1]!s_info_mkt(A745)</f>
        <v>主板</v>
      </c>
      <c r="D745" s="16" t="str">
        <f>[1]!s_ipo_listeddate(A745)</f>
        <v>2011-06-10</v>
      </c>
      <c r="E745" s="16" t="str">
        <f>[1]!lastradeday_s("000002","")</f>
        <v>2026-06-22</v>
      </c>
      <c r="F745" s="16" t="str">
        <f>[1]!s_info_industry_csrc2023(A745,"",3)</f>
        <v>计算机、通信和其他电子设备制造业</v>
      </c>
      <c r="G745" s="16" t="str">
        <f>[1]!s_info_industry_csrc2023(A745,"",1)</f>
        <v>制造业</v>
      </c>
      <c r="H745" s="16">
        <f>[1]!s_is(A745,83,"FY","YTD","20251231",1,"",100000000)</f>
        <v>7.5539492051000003</v>
      </c>
      <c r="I745" s="16">
        <f>[1]!s_is(A745,83,"FY","YTD","20241231",1,"",100000000)</f>
        <v>7.2234429104999993</v>
      </c>
      <c r="J745" s="16">
        <f t="shared" si="33"/>
        <v>4.5754676640356262E-2</v>
      </c>
      <c r="K745" s="16">
        <f>[1]!s_is(A745,61,"FY","YTD","20251231",1,"",100000000)</f>
        <v>0.1091530833</v>
      </c>
      <c r="L745" s="16">
        <f>[1]!s_is(A745,61,"FY","YTD","20241231",1,"",100000000)</f>
        <v>-0.38530088179999999</v>
      </c>
      <c r="M745" s="16">
        <f t="shared" si="34"/>
        <v>1.2832931053520367</v>
      </c>
      <c r="N745" s="16">
        <f>[1]!s_fa_roe(A745,"20251231")</f>
        <v>0.82589999999999997</v>
      </c>
      <c r="O745" s="16">
        <f>[1]!s_stmnote_rdexp(A745,"20251231",1,10000)</f>
        <v>6601.6197950000005</v>
      </c>
      <c r="P745" s="20">
        <f t="shared" si="35"/>
        <v>8.7392959838053452E-2</v>
      </c>
      <c r="Q745" s="16">
        <f>[1]!s_margin_tradingbalance(A745,"",10000)</f>
        <v>0</v>
      </c>
      <c r="R745" s="16">
        <f>[1]!s_margin_seclendingbalance(A745,"",10000)</f>
        <v>0</v>
      </c>
      <c r="S745" s="17">
        <f>[1]!s_val_ev(A745,"",100000000)</f>
        <v>45.749840504400005</v>
      </c>
      <c r="T745" s="17">
        <f>[1]!share_freesharesmv(A745,"",100000000)</f>
        <v>33.697519707300003</v>
      </c>
      <c r="U745" s="17">
        <f>[1]!s_dq_amount_btin(A745,E745,100000000)</f>
        <v>2.7168128899999999</v>
      </c>
      <c r="V745" s="17">
        <f>[1]!s_dq_turn(A745,E745)</f>
        <v>7.4005212832191498</v>
      </c>
      <c r="W745" s="2">
        <f>[1]!s_pq_amount(A745,"20260101","",100000000)</f>
        <v>183.52905358000001</v>
      </c>
      <c r="X745" s="2">
        <f>[1]!s_pq_avgamount(A745,"20260101","",100000000)</f>
        <v>1.6684459416363635</v>
      </c>
      <c r="Y745" s="17">
        <f>[1]!s_ipo_dilutedpe(A745)</f>
        <v>29.64</v>
      </c>
      <c r="Z745" s="12">
        <f>[1]!s_ipo_collection_total(A745,100000000)</f>
        <v>3.36</v>
      </c>
      <c r="AA745" s="2">
        <f>[1]!s_val_pe_ttm(A745,E745)</f>
        <v>365.18429565429688</v>
      </c>
      <c r="AB745" s="5">
        <f>[1]!s_info_zjtxornot1(A745,"")</f>
        <v>1</v>
      </c>
      <c r="AC745" s="22" t="str">
        <f>[1]!s_info_nature1(A745,"")</f>
        <v>民营企业</v>
      </c>
      <c r="AD745" s="6" t="str">
        <f>[1]!s_info_city(A745)</f>
        <v>深圳市</v>
      </c>
      <c r="AE745" s="6" t="str">
        <f>[1]!s_info_province(A745)</f>
        <v>广东省</v>
      </c>
      <c r="AF745">
        <v>114.085947</v>
      </c>
      <c r="AG745">
        <v>22.547000000000001</v>
      </c>
    </row>
    <row r="746" spans="1:33" x14ac:dyDescent="0.3">
      <c r="A746" s="12" t="s">
        <v>2089</v>
      </c>
      <c r="B746" s="12" t="s">
        <v>2090</v>
      </c>
      <c r="C746" s="16" t="str">
        <f>[1]!s_info_mkt(A746)</f>
        <v>主板</v>
      </c>
      <c r="D746" s="16" t="str">
        <f>[1]!s_ipo_listeddate(A746)</f>
        <v>2011-01-11</v>
      </c>
      <c r="E746" s="16" t="str">
        <f>[1]!lastradeday_s("000002","")</f>
        <v>2026-06-22</v>
      </c>
      <c r="F746" s="16" t="str">
        <f>[1]!s_info_industry_csrc2023(A746,"",3)</f>
        <v>汽车制造业</v>
      </c>
      <c r="G746" s="16" t="str">
        <f>[1]!s_info_industry_csrc2023(A746,"",1)</f>
        <v>制造业</v>
      </c>
      <c r="H746" s="16">
        <f>[1]!s_is(A746,83,"FY","YTD","20251231",1,"",100000000)</f>
        <v>45.449962172900001</v>
      </c>
      <c r="I746" s="16">
        <f>[1]!s_is(A746,83,"FY","YTD","20241231",1,"",100000000)</f>
        <v>47.232055768400002</v>
      </c>
      <c r="J746" s="16">
        <f t="shared" si="33"/>
        <v>-3.7730595598853611E-2</v>
      </c>
      <c r="K746" s="16">
        <f>[1]!s_is(A746,61,"FY","YTD","20251231",1,"",100000000)</f>
        <v>3.1692317524</v>
      </c>
      <c r="L746" s="16">
        <f>[1]!s_is(A746,61,"FY","YTD","20241231",1,"",100000000)</f>
        <v>3.2962373460000003</v>
      </c>
      <c r="M746" s="16">
        <f t="shared" si="34"/>
        <v>-3.8530475893710198E-2</v>
      </c>
      <c r="N746" s="16">
        <f>[1]!s_fa_roe(A746,"20251231")</f>
        <v>9.2812999999999999</v>
      </c>
      <c r="O746" s="16">
        <f>[1]!s_stmnote_rdexp(A746,"20251231",1,10000)</f>
        <v>29887.535749999999</v>
      </c>
      <c r="P746" s="20">
        <f t="shared" si="35"/>
        <v>6.5759209295493629E-2</v>
      </c>
      <c r="Q746" s="16">
        <f>[1]!s_margin_tradingbalance(A746,"",10000)</f>
        <v>66932.473899999997</v>
      </c>
      <c r="R746" s="16">
        <f>[1]!s_margin_seclendingbalance(A746,"",10000)</f>
        <v>716.7328</v>
      </c>
      <c r="S746" s="17">
        <f>[1]!s_val_ev(A746,"",100000000)</f>
        <v>247.5602819616</v>
      </c>
      <c r="T746" s="17">
        <f>[1]!share_freesharesmv(A746,"",100000000)</f>
        <v>153.16949730139999</v>
      </c>
      <c r="U746" s="17">
        <f>[1]!s_dq_amount_btin(A746,E746,100000000)</f>
        <v>21.732645040000001</v>
      </c>
      <c r="V746" s="17">
        <f>[1]!s_dq_turn(A746,E746)</f>
        <v>9.3472973028203512</v>
      </c>
      <c r="W746" s="2">
        <f>[1]!s_pq_amount(A746,"20260101","",100000000)</f>
        <v>1741.43947164</v>
      </c>
      <c r="X746" s="2">
        <f>[1]!s_pq_avgamount(A746,"20260101","",100000000)</f>
        <v>15.831267924</v>
      </c>
      <c r="Y746" s="17">
        <f>[1]!s_ipo_dilutedpe(A746)</f>
        <v>69.63</v>
      </c>
      <c r="Z746" s="12">
        <f>[1]!s_ipo_collection_total(A746,100000000)</f>
        <v>8.64</v>
      </c>
      <c r="AA746" s="2">
        <f>[1]!s_val_pe_ttm(A746,E746)</f>
        <v>98.191940307617188</v>
      </c>
      <c r="AB746" s="5">
        <f>[1]!s_info_zjtxornot1(A746,"")</f>
        <v>1</v>
      </c>
      <c r="AC746" s="22" t="str">
        <f>[1]!s_info_nature1(A746,"")</f>
        <v>民营企业</v>
      </c>
      <c r="AD746" s="6" t="str">
        <f>[1]!s_info_city(A746)</f>
        <v>南阳市</v>
      </c>
      <c r="AE746" s="6" t="str">
        <f>[1]!s_info_province(A746)</f>
        <v>河南省</v>
      </c>
      <c r="AF746">
        <v>112.540918</v>
      </c>
      <c r="AG746">
        <v>32.999082000000001</v>
      </c>
    </row>
    <row r="747" spans="1:33" x14ac:dyDescent="0.3">
      <c r="A747" s="12" t="s">
        <v>2091</v>
      </c>
      <c r="B747" s="12" t="s">
        <v>2092</v>
      </c>
      <c r="C747" s="16" t="str">
        <f>[1]!s_info_mkt(A747)</f>
        <v>科创板</v>
      </c>
      <c r="D747" s="16" t="str">
        <f>[1]!s_ipo_listeddate(A747)</f>
        <v>2020-08-12</v>
      </c>
      <c r="E747" s="16" t="str">
        <f>[1]!lastradeday_s("000002","")</f>
        <v>2026-06-22</v>
      </c>
      <c r="F747" s="16" t="str">
        <f>[1]!s_info_industry_csrc2023(A747,"",3)</f>
        <v>化学纤维制造业</v>
      </c>
      <c r="G747" s="16" t="str">
        <f>[1]!s_info_industry_csrc2023(A747,"",1)</f>
        <v>制造业</v>
      </c>
      <c r="H747" s="16">
        <f>[1]!s_is(A747,83,"FY","YTD","20251231",1,"",100000000)</f>
        <v>32.950519302800004</v>
      </c>
      <c r="I747" s="16">
        <f>[1]!s_is(A747,83,"FY","YTD","20241231",1,"",100000000)</f>
        <v>29.579115547600001</v>
      </c>
      <c r="J747" s="16">
        <f t="shared" si="33"/>
        <v>0.11397919419783165</v>
      </c>
      <c r="K747" s="16">
        <f>[1]!s_is(A747,61,"FY","YTD","20251231",1,"",100000000)</f>
        <v>5.6072003692999992</v>
      </c>
      <c r="L747" s="16">
        <f>[1]!s_is(A747,61,"FY","YTD","20241231",1,"",100000000)</f>
        <v>4.8896191911000004</v>
      </c>
      <c r="M747" s="16">
        <f t="shared" si="34"/>
        <v>0.14675604585038596</v>
      </c>
      <c r="N747" s="16">
        <f>[1]!s_fa_roe(A747,"20251231")</f>
        <v>3.8397000000000001</v>
      </c>
      <c r="O747" s="16">
        <f>[1]!s_stmnote_rdexp(A747,"20251231",1,10000)</f>
        <v>23789.198796000001</v>
      </c>
      <c r="P747" s="20">
        <f t="shared" si="35"/>
        <v>7.2196734070829924E-2</v>
      </c>
      <c r="Q747" s="16">
        <f>[1]!s_margin_tradingbalance(A747,"",10000)</f>
        <v>82333.4902</v>
      </c>
      <c r="R747" s="16">
        <f>[1]!s_margin_seclendingbalance(A747,"",10000)</f>
        <v>636.0797</v>
      </c>
      <c r="S747" s="17">
        <f>[1]!s_val_ev(A747,"",100000000)</f>
        <v>365.69392555800005</v>
      </c>
      <c r="T747" s="17">
        <f>[1]!share_freesharesmv(A747,"",100000000)</f>
        <v>165.29782347</v>
      </c>
      <c r="U747" s="17">
        <f>[1]!s_dq_amount_btin(A747,E747,100000000)</f>
        <v>7.7388085599999998</v>
      </c>
      <c r="V747" s="17">
        <f>[1]!s_dq_turn(A747,E747)</f>
        <v>2.7805722731362539</v>
      </c>
      <c r="W747" s="2">
        <f>[1]!s_pq_amount(A747,"20260101","",100000000)</f>
        <v>356.1700338</v>
      </c>
      <c r="X747" s="2">
        <f>[1]!s_pq_avgamount(A747,"20260101","",100000000)</f>
        <v>3.2379093981818183</v>
      </c>
      <c r="Y747" s="17">
        <f>[1]!s_ipo_dilutedpe(A747)</f>
        <v>120.7</v>
      </c>
      <c r="Z747" s="12">
        <f>[1]!s_ipo_collection_total(A747,100000000)</f>
        <v>55.606210231000006</v>
      </c>
      <c r="AA747" s="2">
        <f>[1]!s_val_pe_ttm(A747,E747)</f>
        <v>62.035984039306641</v>
      </c>
      <c r="AB747" s="5">
        <f>[1]!s_info_zjtxornot1(A747,"")</f>
        <v>1</v>
      </c>
      <c r="AC747" s="22" t="str">
        <f>[1]!s_info_nature1(A747,"")</f>
        <v>外资企业</v>
      </c>
      <c r="AD747" s="6" t="str">
        <f>[1]!s_info_city(A747)</f>
        <v>上海市</v>
      </c>
      <c r="AE747" s="6" t="str">
        <f>[1]!s_info_province(A747)</f>
        <v>上海</v>
      </c>
      <c r="AF747">
        <v>121.472644</v>
      </c>
      <c r="AG747">
        <v>31.231705999999999</v>
      </c>
    </row>
    <row r="748" spans="1:33" x14ac:dyDescent="0.3">
      <c r="A748" s="12" t="s">
        <v>59</v>
      </c>
      <c r="B748" s="12" t="s">
        <v>60</v>
      </c>
      <c r="C748" s="16" t="str">
        <f>[1]!s_info_mkt(A748)</f>
        <v>北证</v>
      </c>
      <c r="D748" s="16" t="str">
        <f>[1]!s_ipo_listeddate(A748)</f>
        <v>2022-11-24</v>
      </c>
      <c r="E748" s="16" t="str">
        <f>[1]!lastradeday_s("000002","")</f>
        <v>2026-06-22</v>
      </c>
      <c r="F748" s="16" t="str">
        <f>[1]!s_info_industry_csrc2023(A748,"",3)</f>
        <v>金属制品业</v>
      </c>
      <c r="G748" s="16" t="str">
        <f>[1]!s_info_industry_csrc2023(A748,"",1)</f>
        <v>制造业</v>
      </c>
      <c r="H748" s="16">
        <f>[1]!s_is(A748,83,"FY","YTD","20251231",1,"",100000000)</f>
        <v>8.2274394445999999</v>
      </c>
      <c r="I748" s="16">
        <f>[1]!s_is(A748,83,"FY","YTD","20241231",1,"",100000000)</f>
        <v>9.4740523971000012</v>
      </c>
      <c r="J748" s="16">
        <f t="shared" si="33"/>
        <v>-0.13158180895026383</v>
      </c>
      <c r="K748" s="16">
        <f>[1]!s_is(A748,61,"FY","YTD","20251231",1,"",100000000)</f>
        <v>0.17736171679999999</v>
      </c>
      <c r="L748" s="16">
        <f>[1]!s_is(A748,61,"FY","YTD","20241231",1,"",100000000)</f>
        <v>0.27845569199999998</v>
      </c>
      <c r="M748" s="16">
        <f t="shared" si="34"/>
        <v>-0.36305228481377211</v>
      </c>
      <c r="N748" s="16">
        <f>[1]!s_fa_roe(A748,"20251231")</f>
        <v>6.3700999999999999</v>
      </c>
      <c r="O748" s="16">
        <f>[1]!s_stmnote_rdexp(A748,"20251231",1,10000)</f>
        <v>2666.4365029999999</v>
      </c>
      <c r="P748" s="20">
        <f t="shared" si="35"/>
        <v>3.2409068713961667E-2</v>
      </c>
      <c r="Q748" s="16">
        <f>[1]!s_margin_tradingbalance(A748,"",10000)</f>
        <v>775.10969999999998</v>
      </c>
      <c r="R748" s="16">
        <f>[1]!s_margin_seclendingbalance(A748,"",10000)</f>
        <v>0</v>
      </c>
      <c r="S748" s="17">
        <f>[1]!s_val_ev(A748,"",100000000)</f>
        <v>13.139642289599998</v>
      </c>
      <c r="T748" s="17">
        <f>[1]!share_freesharesmv(A748,"",100000000)</f>
        <v>3.9644061335999994</v>
      </c>
      <c r="U748" s="17">
        <f>[1]!s_dq_amount_btin(A748,E748,100000000)</f>
        <v>1.0066394700000001</v>
      </c>
      <c r="V748" s="17">
        <f>[1]!s_dq_turn(A748,E748)</f>
        <v>12.220412075930737</v>
      </c>
      <c r="W748" s="2">
        <f>[1]!s_pq_amount(A748,"20260101","",100000000)</f>
        <v>62.930018009999998</v>
      </c>
      <c r="X748" s="2">
        <f>[1]!s_pq_avgamount(A748,"20260101","",100000000)</f>
        <v>0.57209107281818183</v>
      </c>
      <c r="Y748" s="17">
        <f>[1]!s_ipo_dilutedpe(A748)</f>
        <v>22.07</v>
      </c>
      <c r="Z748" s="12">
        <f>[1]!s_ipo_collection_total(A748,100000000)</f>
        <v>1.0828800000000001</v>
      </c>
      <c r="AA748" s="2">
        <f>[1]!s_val_pe_ttm(A748,E748)</f>
        <v>77.290275573730469</v>
      </c>
      <c r="AB748" s="5">
        <f>[1]!s_info_zjtxornot1(A748,"")</f>
        <v>1</v>
      </c>
      <c r="AC748" s="22" t="str">
        <f>[1]!s_info_nature1(A748,"")</f>
        <v>民营企业</v>
      </c>
      <c r="AD748" s="6" t="str">
        <f>[1]!s_info_city(A748)</f>
        <v>长沙市</v>
      </c>
      <c r="AE748" s="6" t="str">
        <f>[1]!s_info_province(A748)</f>
        <v>湖南省</v>
      </c>
      <c r="AF748">
        <v>112.98227900000001</v>
      </c>
      <c r="AG748">
        <v>28.194089999999999</v>
      </c>
    </row>
    <row r="749" spans="1:33" x14ac:dyDescent="0.3">
      <c r="A749" s="12" t="s">
        <v>2093</v>
      </c>
      <c r="B749" s="12" t="s">
        <v>2094</v>
      </c>
      <c r="C749" s="16" t="str">
        <f>[1]!s_info_mkt(A749)</f>
        <v>主板</v>
      </c>
      <c r="D749" s="16" t="str">
        <f>[1]!s_ipo_listeddate(A749)</f>
        <v>1997-07-03</v>
      </c>
      <c r="E749" s="16" t="str">
        <f>[1]!lastradeday_s("000002","")</f>
        <v>2026-06-22</v>
      </c>
      <c r="F749" s="16" t="str">
        <f>[1]!s_info_industry_csrc2023(A749,"",3)</f>
        <v>计算机、通信和其他电子设备制造业</v>
      </c>
      <c r="G749" s="16" t="str">
        <f>[1]!s_info_industry_csrc2023(A749,"",1)</f>
        <v>制造业</v>
      </c>
      <c r="H749" s="16">
        <f>[1]!s_is(A749,83,"FY","YTD","20251231",1,"",100000000)</f>
        <v>57.549739679799998</v>
      </c>
      <c r="I749" s="16">
        <f>[1]!s_is(A749,83,"FY","YTD","20241231",1,"",100000000)</f>
        <v>52.192827762700006</v>
      </c>
      <c r="J749" s="16">
        <f t="shared" si="33"/>
        <v>0.10263693589195322</v>
      </c>
      <c r="K749" s="16">
        <f>[1]!s_is(A749,61,"FY","YTD","20251231",1,"",100000000)</f>
        <v>10.2541683183</v>
      </c>
      <c r="L749" s="16">
        <f>[1]!s_is(A749,61,"FY","YTD","20241231",1,"",100000000)</f>
        <v>9.7018412262999991</v>
      </c>
      <c r="M749" s="16">
        <f t="shared" si="34"/>
        <v>5.6930131004694053E-2</v>
      </c>
      <c r="N749" s="16">
        <f>[1]!s_fa_roe(A749,"20251231")</f>
        <v>6.7252999999999998</v>
      </c>
      <c r="O749" s="16">
        <f>[1]!s_stmnote_rdexp(A749,"20251231",1,10000)</f>
        <v>39922.848377999995</v>
      </c>
      <c r="P749" s="20">
        <f t="shared" si="35"/>
        <v>6.9371032084812267E-2</v>
      </c>
      <c r="Q749" s="16">
        <f>[1]!s_margin_tradingbalance(A749,"",10000)</f>
        <v>150499.6256</v>
      </c>
      <c r="R749" s="16">
        <f>[1]!s_margin_seclendingbalance(A749,"",10000)</f>
        <v>523.16250000000002</v>
      </c>
      <c r="S749" s="17">
        <f>[1]!s_val_ev(A749,"",100000000)</f>
        <v>328.2345539813</v>
      </c>
      <c r="T749" s="17">
        <f>[1]!share_freesharesmv(A749,"",100000000)</f>
        <v>226.41069494009994</v>
      </c>
      <c r="U749" s="17">
        <f>[1]!s_dq_amount_btin(A749,E749,100000000)</f>
        <v>25.412337560000001</v>
      </c>
      <c r="V749" s="17">
        <f>[1]!s_dq_turn(A749,E749)</f>
        <v>7.7687279072863085</v>
      </c>
      <c r="W749" s="2">
        <f>[1]!s_pq_amount(A749,"20260101","",100000000)</f>
        <v>1284.0193070800001</v>
      </c>
      <c r="X749" s="2">
        <f>[1]!s_pq_avgamount(A749,"20260101","",100000000)</f>
        <v>11.672902791636364</v>
      </c>
      <c r="Y749" s="17">
        <f>[1]!s_ipo_dilutedpe(A749)</f>
        <v>0</v>
      </c>
      <c r="Z749" s="12">
        <f>[1]!s_ipo_collection_total(A749,100000000)</f>
        <v>5.4669999999999996</v>
      </c>
      <c r="AA749" s="2">
        <f>[1]!s_val_pe_ttm(A749,E749)</f>
        <v>33.397560119628906</v>
      </c>
      <c r="AB749" s="5">
        <f>[1]!s_info_zjtxornot1(A749,"")</f>
        <v>1</v>
      </c>
      <c r="AC749" s="22" t="str">
        <f>[1]!s_info_nature1(A749,"")</f>
        <v>中央国有企业</v>
      </c>
      <c r="AD749" s="6" t="str">
        <f>[1]!s_info_city(A749)</f>
        <v>贵阳市</v>
      </c>
      <c r="AE749" s="6" t="str">
        <f>[1]!s_info_province(A749)</f>
        <v>贵州省</v>
      </c>
      <c r="AF749">
        <v>106.71347799999999</v>
      </c>
      <c r="AG749">
        <v>26.578343</v>
      </c>
    </row>
    <row r="750" spans="1:33" x14ac:dyDescent="0.3">
      <c r="A750" s="12" t="s">
        <v>2095</v>
      </c>
      <c r="B750" s="12" t="s">
        <v>2096</v>
      </c>
      <c r="C750" s="16" t="str">
        <f>[1]!s_info_mkt(A750)</f>
        <v>创业板</v>
      </c>
      <c r="D750" s="16" t="str">
        <f>[1]!s_ipo_listeddate(A750)</f>
        <v>2015-04-23</v>
      </c>
      <c r="E750" s="16" t="str">
        <f>[1]!lastradeday_s("000002","")</f>
        <v>2026-06-22</v>
      </c>
      <c r="F750" s="16" t="str">
        <f>[1]!s_info_industry_csrc2023(A750,"",3)</f>
        <v>软件和信息技术服务业</v>
      </c>
      <c r="G750" s="16" t="str">
        <f>[1]!s_info_industry_csrc2023(A750,"",1)</f>
        <v>信息传输、软件和信息技术服务业</v>
      </c>
      <c r="H750" s="16">
        <f>[1]!s_is(A750,83,"FY","YTD","20251231",1,"",100000000)</f>
        <v>11.958979629000002</v>
      </c>
      <c r="I750" s="16">
        <f>[1]!s_is(A750,83,"FY","YTD","20241231",1,"",100000000)</f>
        <v>9.8494121410000002</v>
      </c>
      <c r="J750" s="16">
        <f t="shared" si="33"/>
        <v>0.21418207074699791</v>
      </c>
      <c r="K750" s="16">
        <f>[1]!s_is(A750,61,"FY","YTD","20251231",1,"",100000000)</f>
        <v>0.8705022631999999</v>
      </c>
      <c r="L750" s="16">
        <f>[1]!s_is(A750,61,"FY","YTD","20241231",1,"",100000000)</f>
        <v>0.48807121799999997</v>
      </c>
      <c r="M750" s="16">
        <f t="shared" si="34"/>
        <v>0.78355582360933229</v>
      </c>
      <c r="N750" s="16">
        <f>[1]!s_fa_roe(A750,"20251231")</f>
        <v>5.2991000000000001</v>
      </c>
      <c r="O750" s="16">
        <f>[1]!s_stmnote_rdexp(A750,"20251231",1,10000)</f>
        <v>8119.0775920000005</v>
      </c>
      <c r="P750" s="20">
        <f t="shared" si="35"/>
        <v>6.7891056293060262E-2</v>
      </c>
      <c r="Q750" s="16">
        <f>[1]!s_margin_tradingbalance(A750,"",10000)</f>
        <v>0</v>
      </c>
      <c r="R750" s="16">
        <f>[1]!s_margin_seclendingbalance(A750,"",10000)</f>
        <v>0</v>
      </c>
      <c r="S750" s="17">
        <f>[1]!s_val_ev(A750,"",100000000)</f>
        <v>83.15654072000001</v>
      </c>
      <c r="T750" s="17">
        <f>[1]!share_freesharesmv(A750,"",100000000)</f>
        <v>54.233069585200006</v>
      </c>
      <c r="U750" s="17">
        <f>[1]!s_dq_amount_btin(A750,E750,100000000)</f>
        <v>3.3447632199999999</v>
      </c>
      <c r="V750" s="17">
        <f>[1]!s_dq_turn(A750,E750)</f>
        <v>4.1050513352397342</v>
      </c>
      <c r="W750" s="2">
        <f>[1]!s_pq_amount(A750,"20260101","",100000000)</f>
        <v>240.26099053999999</v>
      </c>
      <c r="X750" s="2">
        <f>[1]!s_pq_avgamount(A750,"20260101","",100000000)</f>
        <v>2.1841908230909093</v>
      </c>
      <c r="Y750" s="17">
        <f>[1]!s_ipo_dilutedpe(A750)</f>
        <v>22.97</v>
      </c>
      <c r="Z750" s="12">
        <f>[1]!s_ipo_collection_total(A750,100000000)</f>
        <v>6.0759999999999996</v>
      </c>
      <c r="AA750" s="2">
        <f>[1]!s_val_pe_ttm(A750,E750)</f>
        <v>99.901939392089844</v>
      </c>
      <c r="AB750" s="5">
        <f>[1]!s_info_zjtxornot1(A750,"")</f>
        <v>1</v>
      </c>
      <c r="AC750" s="22" t="str">
        <f>[1]!s_info_nature1(A750,"")</f>
        <v>民营企业</v>
      </c>
      <c r="AD750" s="6" t="str">
        <f>[1]!s_info_city(A750)</f>
        <v>成都市</v>
      </c>
      <c r="AE750" s="6" t="str">
        <f>[1]!s_info_province(A750)</f>
        <v>四川省</v>
      </c>
      <c r="AF750">
        <v>104.065735</v>
      </c>
      <c r="AG750">
        <v>30.659462000000001</v>
      </c>
    </row>
    <row r="751" spans="1:33" x14ac:dyDescent="0.3">
      <c r="A751" s="12" t="s">
        <v>2097</v>
      </c>
      <c r="B751" s="12" t="s">
        <v>2098</v>
      </c>
      <c r="C751" s="16" t="str">
        <f>[1]!s_info_mkt(A751)</f>
        <v>创业板</v>
      </c>
      <c r="D751" s="16" t="str">
        <f>[1]!s_ipo_listeddate(A751)</f>
        <v>2016-03-31</v>
      </c>
      <c r="E751" s="16" t="str">
        <f>[1]!lastradeday_s("000002","")</f>
        <v>2026-06-22</v>
      </c>
      <c r="F751" s="16" t="str">
        <f>[1]!s_info_industry_csrc2023(A751,"",3)</f>
        <v>计算机、通信和其他电子设备制造业</v>
      </c>
      <c r="G751" s="16" t="str">
        <f>[1]!s_info_industry_csrc2023(A751,"",1)</f>
        <v>制造业</v>
      </c>
      <c r="H751" s="16">
        <f>[1]!s_is(A751,83,"FY","YTD","20251231",1,"",100000000)</f>
        <v>7.2006462779999998</v>
      </c>
      <c r="I751" s="16">
        <f>[1]!s_is(A751,83,"FY","YTD","20241231",1,"",100000000)</f>
        <v>4.6634238304000002</v>
      </c>
      <c r="J751" s="16">
        <f t="shared" si="33"/>
        <v>0.54406859420761067</v>
      </c>
      <c r="K751" s="16">
        <f>[1]!s_is(A751,61,"FY","YTD","20251231",1,"",100000000)</f>
        <v>-1.6462265216999998</v>
      </c>
      <c r="L751" s="16">
        <f>[1]!s_is(A751,61,"FY","YTD","20241231",1,"",100000000)</f>
        <v>-1.6511947555000002</v>
      </c>
      <c r="M751" s="16">
        <f t="shared" si="34"/>
        <v>3.0088720809289971E-3</v>
      </c>
      <c r="N751" s="16">
        <f>[1]!s_fa_roe(A751,"20251231")</f>
        <v>-2.3603999999999998</v>
      </c>
      <c r="O751" s="16">
        <f>[1]!s_stmnote_rdexp(A751,"20251231",1,10000)</f>
        <v>42763.375131000001</v>
      </c>
      <c r="P751" s="20">
        <f t="shared" si="35"/>
        <v>0.59388245832397213</v>
      </c>
      <c r="Q751" s="16">
        <f>[1]!s_margin_tradingbalance(A751,"",10000)</f>
        <v>132782.9583</v>
      </c>
      <c r="R751" s="16">
        <f>[1]!s_margin_seclendingbalance(A751,"",10000)</f>
        <v>694.55520000000001</v>
      </c>
      <c r="S751" s="17">
        <f>[1]!s_val_ev(A751,"",100000000)</f>
        <v>288.0154537953</v>
      </c>
      <c r="T751" s="17">
        <f>[1]!share_freesharesmv(A751,"",100000000)</f>
        <v>182.62938941939998</v>
      </c>
      <c r="U751" s="17">
        <f>[1]!s_dq_amount_btin(A751,E751,100000000)</f>
        <v>6.6271618300000004</v>
      </c>
      <c r="V751" s="17">
        <f>[1]!s_dq_turn(A751,E751)</f>
        <v>2.9757764144418832</v>
      </c>
      <c r="W751" s="2">
        <f>[1]!s_pq_amount(A751,"20260101","",100000000)</f>
        <v>825.27194579000002</v>
      </c>
      <c r="X751" s="2">
        <f>[1]!s_pq_avgamount(A751,"20260101","",100000000)</f>
        <v>7.5024722344545456</v>
      </c>
      <c r="Y751" s="17">
        <f>[1]!s_ipo_dilutedpe(A751)</f>
        <v>21.25</v>
      </c>
      <c r="Z751" s="12">
        <f>[1]!s_ipo_collection_total(A751,100000000)</f>
        <v>4.5693999999999999</v>
      </c>
      <c r="AA751" s="2">
        <f>[1]!s_val_pe_ttm(A751,E751)</f>
        <v>-173.6500244140625</v>
      </c>
      <c r="AB751" s="5">
        <f>[1]!s_info_zjtxornot1(A751,"")</f>
        <v>1</v>
      </c>
      <c r="AC751" s="22" t="str">
        <f>[1]!s_info_nature1(A751,"")</f>
        <v>民营企业</v>
      </c>
      <c r="AD751" s="6" t="str">
        <f>[1]!s_info_city(A751)</f>
        <v>长沙市</v>
      </c>
      <c r="AE751" s="6" t="str">
        <f>[1]!s_info_province(A751)</f>
        <v>湖南省</v>
      </c>
      <c r="AF751">
        <v>112.98227900000001</v>
      </c>
      <c r="AG751">
        <v>28.194089999999999</v>
      </c>
    </row>
    <row r="752" spans="1:33" x14ac:dyDescent="0.3">
      <c r="A752" s="12" t="s">
        <v>2099</v>
      </c>
      <c r="B752" s="12" t="s">
        <v>2100</v>
      </c>
      <c r="C752" s="16" t="str">
        <f>[1]!s_info_mkt(A752)</f>
        <v>主板</v>
      </c>
      <c r="D752" s="16" t="str">
        <f>[1]!s_ipo_listeddate(A752)</f>
        <v>2011-03-03</v>
      </c>
      <c r="E752" s="16" t="str">
        <f>[1]!lastradeday_s("000002","")</f>
        <v>2026-06-22</v>
      </c>
      <c r="F752" s="16" t="str">
        <f>[1]!s_info_industry_csrc2023(A752,"",3)</f>
        <v>通用设备制造业</v>
      </c>
      <c r="G752" s="16" t="str">
        <f>[1]!s_info_industry_csrc2023(A752,"",1)</f>
        <v>制造业</v>
      </c>
      <c r="H752" s="16">
        <f>[1]!s_is(A752,83,"FY","YTD","20251231",1,"",100000000)</f>
        <v>22.849216974899999</v>
      </c>
      <c r="I752" s="16">
        <f>[1]!s_is(A752,83,"FY","YTD","20241231",1,"",100000000)</f>
        <v>20.573936123800003</v>
      </c>
      <c r="J752" s="16">
        <f t="shared" si="33"/>
        <v>0.11059044984921207</v>
      </c>
      <c r="K752" s="16">
        <f>[1]!s_is(A752,61,"FY","YTD","20251231",1,"",100000000)</f>
        <v>1.0564320262</v>
      </c>
      <c r="L752" s="16">
        <f>[1]!s_is(A752,61,"FY","YTD","20241231",1,"",100000000)</f>
        <v>0.75000944060000008</v>
      </c>
      <c r="M752" s="16">
        <f t="shared" si="34"/>
        <v>0.40855830475262406</v>
      </c>
      <c r="N752" s="16">
        <f>[1]!s_fa_roe(A752,"20251231")</f>
        <v>6.0740999999999996</v>
      </c>
      <c r="O752" s="16">
        <f>[1]!s_stmnote_rdexp(A752,"20251231",1,10000)</f>
        <v>14104.554334999999</v>
      </c>
      <c r="P752" s="20">
        <f t="shared" si="35"/>
        <v>6.1728830141067566E-2</v>
      </c>
      <c r="Q752" s="16">
        <f>[1]!s_margin_tradingbalance(A752,"",10000)</f>
        <v>0</v>
      </c>
      <c r="R752" s="16">
        <f>[1]!s_margin_seclendingbalance(A752,"",10000)</f>
        <v>0</v>
      </c>
      <c r="S752" s="17">
        <f>[1]!s_val_ev(A752,"",100000000)</f>
        <v>58.165139539199998</v>
      </c>
      <c r="T752" s="17">
        <f>[1]!share_freesharesmv(A752,"",100000000)</f>
        <v>48.354923940200003</v>
      </c>
      <c r="U752" s="17">
        <f>[1]!s_dq_amount_btin(A752,E752,100000000)</f>
        <v>4.4661811900000004</v>
      </c>
      <c r="V752" s="17">
        <f>[1]!s_dq_turn(A752,E752)</f>
        <v>8.4229313681285252</v>
      </c>
      <c r="W752" s="2">
        <f>[1]!s_pq_amount(A752,"20260101","",100000000)</f>
        <v>309.75964377000003</v>
      </c>
      <c r="X752" s="2">
        <f>[1]!s_pq_avgamount(A752,"20260101","",100000000)</f>
        <v>2.8159967615454544</v>
      </c>
      <c r="Y752" s="17">
        <f>[1]!s_ipo_dilutedpe(A752)</f>
        <v>57.14</v>
      </c>
      <c r="Z752" s="12">
        <f>[1]!s_ipo_collection_total(A752,100000000)</f>
        <v>8.8000000000000007</v>
      </c>
      <c r="AA752" s="2">
        <f>[1]!s_val_pe_ttm(A752,E752)</f>
        <v>57.087482452392578</v>
      </c>
      <c r="AB752" s="5">
        <f>[1]!s_info_zjtxornot1(A752,"")</f>
        <v>0</v>
      </c>
      <c r="AC752" s="22" t="str">
        <f>[1]!s_info_nature1(A752,"")</f>
        <v>公众企业</v>
      </c>
      <c r="AD752" s="6" t="str">
        <f>[1]!s_info_city(A752)</f>
        <v>扬州市</v>
      </c>
      <c r="AE752" s="6" t="str">
        <f>[1]!s_info_province(A752)</f>
        <v>江苏省</v>
      </c>
      <c r="AF752">
        <v>119.421003</v>
      </c>
      <c r="AG752">
        <v>32.393158999999997</v>
      </c>
    </row>
    <row r="753" spans="1:33" x14ac:dyDescent="0.3">
      <c r="A753" s="12" t="s">
        <v>2101</v>
      </c>
      <c r="B753" s="12" t="s">
        <v>2102</v>
      </c>
      <c r="C753" s="16" t="str">
        <f>[1]!s_info_mkt(A753)</f>
        <v>科创板</v>
      </c>
      <c r="D753" s="16" t="str">
        <f>[1]!s_ipo_listeddate(A753)</f>
        <v>2021-03-30</v>
      </c>
      <c r="E753" s="16" t="str">
        <f>[1]!lastradeday_s("000002","")</f>
        <v>2026-06-22</v>
      </c>
      <c r="F753" s="16" t="str">
        <f>[1]!s_info_industry_csrc2023(A753,"",3)</f>
        <v>软件和信息技术服务业</v>
      </c>
      <c r="G753" s="16" t="str">
        <f>[1]!s_info_industry_csrc2023(A753,"",1)</f>
        <v>信息传输、软件和信息技术服务业</v>
      </c>
      <c r="H753" s="16">
        <f>[1]!s_is(A753,83,"FY","YTD","20251231",1,"",100000000)</f>
        <v>4.3717677876999996</v>
      </c>
      <c r="I753" s="16">
        <f>[1]!s_is(A753,83,"FY","YTD","20241231",1,"",100000000)</f>
        <v>4.4741507091999999</v>
      </c>
      <c r="J753" s="16">
        <f t="shared" si="33"/>
        <v>-2.2883208044260694E-2</v>
      </c>
      <c r="K753" s="16">
        <f>[1]!s_is(A753,61,"FY","YTD","20251231",1,"",100000000)</f>
        <v>0.4663695276</v>
      </c>
      <c r="L753" s="16">
        <f>[1]!s_is(A753,61,"FY","YTD","20241231",1,"",100000000)</f>
        <v>0.3147932343</v>
      </c>
      <c r="M753" s="16">
        <f t="shared" si="34"/>
        <v>0.48151064503358038</v>
      </c>
      <c r="N753" s="16">
        <f>[1]!s_fa_roe(A753,"20251231")</f>
        <v>5.8699000000000003</v>
      </c>
      <c r="O753" s="16">
        <f>[1]!s_stmnote_rdexp(A753,"20251231",1,10000)</f>
        <v>9758.2454170000001</v>
      </c>
      <c r="P753" s="20">
        <f t="shared" si="35"/>
        <v>0.22321051553687035</v>
      </c>
      <c r="Q753" s="16">
        <f>[1]!s_margin_tradingbalance(A753,"",10000)</f>
        <v>32290.100999999999</v>
      </c>
      <c r="R753" s="16">
        <f>[1]!s_margin_seclendingbalance(A753,"",10000)</f>
        <v>0</v>
      </c>
      <c r="S753" s="17">
        <f>[1]!s_val_ev(A753,"",100000000)</f>
        <v>67.875336070000003</v>
      </c>
      <c r="T753" s="17">
        <f>[1]!share_freesharesmv(A753,"",100000000)</f>
        <v>34.187104340099999</v>
      </c>
      <c r="U753" s="17">
        <f>[1]!s_dq_amount_btin(A753,E753,100000000)</f>
        <v>1.9525363600000001</v>
      </c>
      <c r="V753" s="17">
        <f>[1]!s_dq_turn(A753,E753)</f>
        <v>2.9051803410098387</v>
      </c>
      <c r="W753" s="2">
        <f>[1]!s_pq_amount(A753,"20260101","",100000000)</f>
        <v>189.72753915999999</v>
      </c>
      <c r="X753" s="2">
        <f>[1]!s_pq_avgamount(A753,"20260101","",100000000)</f>
        <v>1.7247958105454546</v>
      </c>
      <c r="Y753" s="17">
        <f>[1]!s_ipo_dilutedpe(A753)</f>
        <v>42.5</v>
      </c>
      <c r="Z753" s="12">
        <f>[1]!s_ipo_collection_total(A753,100000000)</f>
        <v>6.8068</v>
      </c>
      <c r="AA753" s="2">
        <f>[1]!s_val_pe_ttm(A753,E753)</f>
        <v>213.41348266601563</v>
      </c>
      <c r="AB753" s="5">
        <f>[1]!s_info_zjtxornot1(A753,"")</f>
        <v>0</v>
      </c>
      <c r="AC753" s="22" t="str">
        <f>[1]!s_info_nature1(A753,"")</f>
        <v>民营企业</v>
      </c>
      <c r="AD753" s="6" t="str">
        <f>[1]!s_info_city(A753)</f>
        <v>杭州市</v>
      </c>
      <c r="AE753" s="6" t="str">
        <f>[1]!s_info_province(A753)</f>
        <v>浙江省</v>
      </c>
      <c r="AF753">
        <v>120.153576</v>
      </c>
      <c r="AG753">
        <v>30.287458999999998</v>
      </c>
    </row>
    <row r="754" spans="1:33" x14ac:dyDescent="0.3">
      <c r="A754" s="12" t="s">
        <v>2103</v>
      </c>
      <c r="B754" s="12" t="s">
        <v>2104</v>
      </c>
      <c r="C754" s="16" t="str">
        <f>[1]!s_info_mkt(A754)</f>
        <v>科创板</v>
      </c>
      <c r="D754" s="16" t="str">
        <f>[1]!s_ipo_listeddate(A754)</f>
        <v>2019-07-22</v>
      </c>
      <c r="E754" s="16" t="str">
        <f>[1]!lastradeday_s("000002","")</f>
        <v>2026-06-22</v>
      </c>
      <c r="F754" s="16" t="str">
        <f>[1]!s_info_industry_csrc2023(A754,"",3)</f>
        <v>计算机、通信和其他电子设备制造业</v>
      </c>
      <c r="G754" s="16" t="str">
        <f>[1]!s_info_industry_csrc2023(A754,"",1)</f>
        <v>制造业</v>
      </c>
      <c r="H754" s="16">
        <f>[1]!s_is(A754,83,"FY","YTD","20251231",1,"",100000000)</f>
        <v>54.563167836300003</v>
      </c>
      <c r="I754" s="16">
        <f>[1]!s_is(A754,83,"FY","YTD","20241231",1,"",100000000)</f>
        <v>36.389110682899997</v>
      </c>
      <c r="J754" s="16">
        <f t="shared" si="33"/>
        <v>0.4994366944488251</v>
      </c>
      <c r="K754" s="16">
        <f>[1]!s_is(A754,61,"FY","YTD","20251231",1,"",100000000)</f>
        <v>22.355699701799999</v>
      </c>
      <c r="L754" s="16">
        <f>[1]!s_is(A754,61,"FY","YTD","20241231",1,"",100000000)</f>
        <v>14.117789235899998</v>
      </c>
      <c r="M754" s="16">
        <f t="shared" si="34"/>
        <v>0.5835127815162372</v>
      </c>
      <c r="N754" s="16">
        <f>[1]!s_fa_roe(A754,"20251231")</f>
        <v>18.379200000000001</v>
      </c>
      <c r="O754" s="16">
        <f>[1]!s_stmnote_rdexp(A754,"20251231",1,10000)</f>
        <v>91503.021599999993</v>
      </c>
      <c r="P754" s="20">
        <f t="shared" si="35"/>
        <v>0.16770107973665799</v>
      </c>
      <c r="Q754" s="16">
        <f>[1]!s_margin_tradingbalance(A754,"",10000)</f>
        <v>1693936.3968</v>
      </c>
      <c r="R754" s="16">
        <f>[1]!s_margin_seclendingbalance(A754,"",10000)</f>
        <v>4311.3825999999999</v>
      </c>
      <c r="S754" s="17">
        <f>[1]!s_val_ev(A754,"",100000000)</f>
        <v>3504.6716070304201</v>
      </c>
      <c r="T754" s="17">
        <f>[1]!share_freesharesmv(A754,"",100000000)</f>
        <v>2978.3541820050004</v>
      </c>
      <c r="U754" s="17">
        <f>[1]!s_dq_amount_btin(A754,E754,100000000)</f>
        <v>221.43863153000001</v>
      </c>
      <c r="V754" s="17">
        <f>[1]!s_dq_turn(A754,E754)</f>
        <v>6.9391999873317651</v>
      </c>
      <c r="W754" s="2">
        <f>[1]!s_pq_amount(A754,"20260101","",100000000)</f>
        <v>11820.99085769</v>
      </c>
      <c r="X754" s="2">
        <f>[1]!s_pq_avgamount(A754,"20260101","",100000000)</f>
        <v>107.46355325172728</v>
      </c>
      <c r="Y754" s="17">
        <f>[1]!s_ipo_dilutedpe(A754)</f>
        <v>40.119999999999997</v>
      </c>
      <c r="Z754" s="12">
        <f>[1]!s_ipo_collection_total(A754,100000000)</f>
        <v>28.019384471999999</v>
      </c>
      <c r="AA754" s="2">
        <f>[1]!s_val_pe_ttm(A754,E754)</f>
        <v>133.82646179199219</v>
      </c>
      <c r="AB754" s="5">
        <f>[1]!s_info_zjtxornot1(A754,"")</f>
        <v>1</v>
      </c>
      <c r="AC754" s="22" t="str">
        <f>[1]!s_info_nature1(A754,"")</f>
        <v>公众企业</v>
      </c>
      <c r="AD754" s="6" t="str">
        <f>[1]!s_info_city(A754)</f>
        <v>上海市</v>
      </c>
      <c r="AE754" s="6" t="str">
        <f>[1]!s_info_province(A754)</f>
        <v>上海</v>
      </c>
      <c r="AF754">
        <v>121.472644</v>
      </c>
      <c r="AG754">
        <v>31.231705999999999</v>
      </c>
    </row>
    <row r="755" spans="1:33" x14ac:dyDescent="0.3">
      <c r="A755" s="12" t="s">
        <v>2105</v>
      </c>
      <c r="B755" s="12" t="s">
        <v>2106</v>
      </c>
      <c r="C755" s="16" t="str">
        <f>[1]!s_info_mkt(A755)</f>
        <v>科创板</v>
      </c>
      <c r="D755" s="16" t="str">
        <f>[1]!s_ipo_listeddate(A755)</f>
        <v>2020-09-28</v>
      </c>
      <c r="E755" s="16" t="str">
        <f>[1]!lastradeday_s("000002","")</f>
        <v>2026-06-22</v>
      </c>
      <c r="F755" s="16" t="str">
        <f>[1]!s_info_industry_csrc2023(A755,"",3)</f>
        <v>专用设备制造业</v>
      </c>
      <c r="G755" s="16" t="str">
        <f>[1]!s_info_industry_csrc2023(A755,"",1)</f>
        <v>制造业</v>
      </c>
      <c r="H755" s="16">
        <f>[1]!s_is(A755,83,"FY","YTD","20251231",1,"",100000000)</f>
        <v>3.2673388343999998</v>
      </c>
      <c r="I755" s="16">
        <f>[1]!s_is(A755,83,"FY","YTD","20241231",1,"",100000000)</f>
        <v>2.7236724838999997</v>
      </c>
      <c r="J755" s="16">
        <f t="shared" si="33"/>
        <v>0.19960782866283888</v>
      </c>
      <c r="K755" s="16">
        <f>[1]!s_is(A755,61,"FY","YTD","20251231",1,"",100000000)</f>
        <v>0.85185424040000002</v>
      </c>
      <c r="L755" s="16">
        <f>[1]!s_is(A755,61,"FY","YTD","20241231",1,"",100000000)</f>
        <v>0.51894845590000005</v>
      </c>
      <c r="M755" s="16">
        <f t="shared" si="34"/>
        <v>0.64150067451814519</v>
      </c>
      <c r="N755" s="16">
        <f>[1]!s_fa_roe(A755,"20251231")</f>
        <v>14.853899999999999</v>
      </c>
      <c r="O755" s="16">
        <f>[1]!s_stmnote_rdexp(A755,"20251231",1,10000)</f>
        <v>5130.2319639999996</v>
      </c>
      <c r="P755" s="20">
        <f t="shared" si="35"/>
        <v>0.15701560884921484</v>
      </c>
      <c r="Q755" s="16">
        <f>[1]!s_margin_tradingbalance(A755,"",10000)</f>
        <v>11520.140799999999</v>
      </c>
      <c r="R755" s="16">
        <f>[1]!s_margin_seclendingbalance(A755,"",10000)</f>
        <v>0</v>
      </c>
      <c r="S755" s="17">
        <f>[1]!s_val_ev(A755,"",100000000)</f>
        <v>22.066207639999998</v>
      </c>
      <c r="T755" s="17">
        <f>[1]!share_freesharesmv(A755,"",100000000)</f>
        <v>10.670299493</v>
      </c>
      <c r="U755" s="17">
        <f>[1]!s_dq_amount_btin(A755,E755,100000000)</f>
        <v>0.46172241000000003</v>
      </c>
      <c r="V755" s="17">
        <f>[1]!s_dq_turn(A755,E755)</f>
        <v>2.1345551015579947</v>
      </c>
      <c r="W755" s="2">
        <f>[1]!s_pq_amount(A755,"20260101","",100000000)</f>
        <v>61.269382739999998</v>
      </c>
      <c r="X755" s="2">
        <f>[1]!s_pq_avgamount(A755,"20260101","",100000000)</f>
        <v>0.55699438854545447</v>
      </c>
      <c r="Y755" s="17">
        <f>[1]!s_ipo_dilutedpe(A755)</f>
        <v>38.21</v>
      </c>
      <c r="Z755" s="12">
        <f>[1]!s_ipo_collection_total(A755,100000000)</f>
        <v>3.7240000000000002</v>
      </c>
      <c r="AA755" s="2">
        <f>[1]!s_val_pe_ttm(A755,E755)</f>
        <v>27.011556625366211</v>
      </c>
      <c r="AB755" s="5">
        <f>[1]!s_info_zjtxornot1(A755,"")</f>
        <v>1</v>
      </c>
      <c r="AC755" s="22" t="str">
        <f>[1]!s_info_nature1(A755,"")</f>
        <v>民营企业</v>
      </c>
      <c r="AD755" s="6" t="str">
        <f>[1]!s_info_city(A755)</f>
        <v>苏州市</v>
      </c>
      <c r="AE755" s="6" t="str">
        <f>[1]!s_info_province(A755)</f>
        <v>江苏省</v>
      </c>
      <c r="AF755">
        <v>120.619585</v>
      </c>
      <c r="AG755">
        <v>31.299378999999998</v>
      </c>
    </row>
    <row r="756" spans="1:33" x14ac:dyDescent="0.3">
      <c r="A756" s="12" t="s">
        <v>2107</v>
      </c>
      <c r="B756" s="12" t="s">
        <v>2108</v>
      </c>
      <c r="C756" s="16" t="str">
        <f>[1]!s_info_mkt(A756)</f>
        <v>创业板</v>
      </c>
      <c r="D756" s="16" t="str">
        <f>[1]!s_ipo_listeddate(A756)</f>
        <v>2011-11-02</v>
      </c>
      <c r="E756" s="16" t="str">
        <f>[1]!lastradeday_s("000002","")</f>
        <v>2026-06-22</v>
      </c>
      <c r="F756" s="16" t="str">
        <f>[1]!s_info_industry_csrc2023(A756,"",3)</f>
        <v>电气机械和器材制造业</v>
      </c>
      <c r="G756" s="16" t="str">
        <f>[1]!s_info_industry_csrc2023(A756,"",1)</f>
        <v>制造业</v>
      </c>
      <c r="H756" s="16">
        <f>[1]!s_is(A756,83,"FY","YTD","20251231",1,"",100000000)</f>
        <v>18.409526248399999</v>
      </c>
      <c r="I756" s="16">
        <f>[1]!s_is(A756,83,"FY","YTD","20241231",1,"",100000000)</f>
        <v>16.885008555999999</v>
      </c>
      <c r="J756" s="16">
        <f t="shared" si="33"/>
        <v>9.028823925933227E-2</v>
      </c>
      <c r="K756" s="16">
        <f>[1]!s_is(A756,61,"FY","YTD","20251231",1,"",100000000)</f>
        <v>0.56008942610000001</v>
      </c>
      <c r="L756" s="16">
        <f>[1]!s_is(A756,61,"FY","YTD","20241231",1,"",100000000)</f>
        <v>0.83575721819999993</v>
      </c>
      <c r="M756" s="16">
        <f t="shared" si="34"/>
        <v>-0.32984195182150561</v>
      </c>
      <c r="N756" s="16">
        <f>[1]!s_fa_roe(A756,"20251231")</f>
        <v>4.5103</v>
      </c>
      <c r="O756" s="16">
        <f>[1]!s_stmnote_rdexp(A756,"20251231",1,10000)</f>
        <v>8313.6987950000002</v>
      </c>
      <c r="P756" s="20">
        <f t="shared" si="35"/>
        <v>4.5159765019605308E-2</v>
      </c>
      <c r="Q756" s="16">
        <f>[1]!s_margin_tradingbalance(A756,"",10000)</f>
        <v>0</v>
      </c>
      <c r="R756" s="16">
        <f>[1]!s_margin_seclendingbalance(A756,"",10000)</f>
        <v>0</v>
      </c>
      <c r="S756" s="17">
        <f>[1]!s_val_ev(A756,"",100000000)</f>
        <v>34.303437379199998</v>
      </c>
      <c r="T756" s="17">
        <f>[1]!share_freesharesmv(A756,"",100000000)</f>
        <v>21.135151923600002</v>
      </c>
      <c r="U756" s="17">
        <f>[1]!s_dq_amount_btin(A756,E756,100000000)</f>
        <v>0.80363790000000002</v>
      </c>
      <c r="V756" s="17">
        <f>[1]!s_dq_turn(A756,E756)</f>
        <v>3.1149322813496823</v>
      </c>
      <c r="W756" s="2">
        <f>[1]!s_pq_amount(A756,"20260101","",100000000)</f>
        <v>163.69377352999999</v>
      </c>
      <c r="X756" s="2">
        <f>[1]!s_pq_avgamount(A756,"20260101","",100000000)</f>
        <v>1.488125213909091</v>
      </c>
      <c r="Y756" s="17">
        <f>[1]!s_ipo_dilutedpe(A756)</f>
        <v>36.28</v>
      </c>
      <c r="Z756" s="12">
        <f>[1]!s_ipo_collection_total(A756,100000000)</f>
        <v>3.1625000000000001</v>
      </c>
      <c r="AA756" s="2">
        <f>[1]!s_val_pe_ttm(A756,E756)</f>
        <v>93.875480651855469</v>
      </c>
      <c r="AB756" s="5">
        <f>[1]!s_info_zjtxornot1(A756,"")</f>
        <v>0</v>
      </c>
      <c r="AC756" s="22" t="str">
        <f>[1]!s_info_nature1(A756,"")</f>
        <v>民营企业</v>
      </c>
      <c r="AD756" s="6" t="str">
        <f>[1]!s_info_city(A756)</f>
        <v>上海市</v>
      </c>
      <c r="AE756" s="6" t="str">
        <f>[1]!s_info_province(A756)</f>
        <v>上海</v>
      </c>
      <c r="AF756">
        <v>121.472644</v>
      </c>
      <c r="AG756">
        <v>31.231705999999999</v>
      </c>
    </row>
    <row r="757" spans="1:33" x14ac:dyDescent="0.3">
      <c r="A757" s="12" t="s">
        <v>2109</v>
      </c>
      <c r="B757" s="12" t="s">
        <v>2110</v>
      </c>
      <c r="C757" s="16" t="str">
        <f>[1]!s_info_mkt(A757)</f>
        <v>创业板</v>
      </c>
      <c r="D757" s="16" t="str">
        <f>[1]!s_ipo_listeddate(A757)</f>
        <v>2016-12-23</v>
      </c>
      <c r="E757" s="16" t="str">
        <f>[1]!lastradeday_s("000002","")</f>
        <v>2026-06-22</v>
      </c>
      <c r="F757" s="16" t="str">
        <f>[1]!s_info_industry_csrc2023(A757,"",3)</f>
        <v>软件和信息技术服务业</v>
      </c>
      <c r="G757" s="16" t="str">
        <f>[1]!s_info_industry_csrc2023(A757,"",1)</f>
        <v>信息传输、软件和信息技术服务业</v>
      </c>
      <c r="H757" s="16">
        <f>[1]!s_is(A757,83,"FY","YTD","20251231",1,"",100000000)</f>
        <v>8.3875799789999999</v>
      </c>
      <c r="I757" s="16">
        <f>[1]!s_is(A757,83,"FY","YTD","20241231",1,"",100000000)</f>
        <v>11.2247944151</v>
      </c>
      <c r="J757" s="16">
        <f t="shared" si="33"/>
        <v>-0.25276315370937008</v>
      </c>
      <c r="K757" s="16">
        <f>[1]!s_is(A757,61,"FY","YTD","20251231",1,"",100000000)</f>
        <v>-0.94315109890000004</v>
      </c>
      <c r="L757" s="16">
        <f>[1]!s_is(A757,61,"FY","YTD","20241231",1,"",100000000)</f>
        <v>0.12593940140000001</v>
      </c>
      <c r="M757" s="16">
        <f t="shared" si="34"/>
        <v>-8.4889279162478211</v>
      </c>
      <c r="N757" s="16">
        <f>[1]!s_fa_roe(A757,"20251231")</f>
        <v>-11.0585</v>
      </c>
      <c r="O757" s="16">
        <f>[1]!s_stmnote_rdexp(A757,"20251231",1,10000)</f>
        <v>20789.909669000001</v>
      </c>
      <c r="P757" s="20">
        <f t="shared" si="35"/>
        <v>0.24786541196688122</v>
      </c>
      <c r="Q757" s="16">
        <f>[1]!s_margin_tradingbalance(A757,"",10000)</f>
        <v>17984.923500000001</v>
      </c>
      <c r="R757" s="16">
        <f>[1]!s_margin_seclendingbalance(A757,"",10000)</f>
        <v>34.737099999999998</v>
      </c>
      <c r="S757" s="17">
        <f>[1]!s_val_ev(A757,"",100000000)</f>
        <v>61.100999999999999</v>
      </c>
      <c r="T757" s="17">
        <f>[1]!share_freesharesmv(A757,"",100000000)</f>
        <v>28.102294722199996</v>
      </c>
      <c r="U757" s="17">
        <f>[1]!s_dq_amount_btin(A757,E757,100000000)</f>
        <v>1.38207075</v>
      </c>
      <c r="V757" s="17">
        <f>[1]!s_dq_turn(A757,E757)</f>
        <v>2.4113794029521163</v>
      </c>
      <c r="W757" s="2">
        <f>[1]!s_pq_amount(A757,"20260101","",100000000)</f>
        <v>156.16570146999999</v>
      </c>
      <c r="X757" s="2">
        <f>[1]!s_pq_avgamount(A757,"20260101","",100000000)</f>
        <v>1.4196881951818183</v>
      </c>
      <c r="Y757" s="17">
        <f>[1]!s_ipo_dilutedpe(A757)</f>
        <v>22.99</v>
      </c>
      <c r="Z757" s="12">
        <f>[1]!s_ipo_collection_total(A757,100000000)</f>
        <v>2.6640000000000001</v>
      </c>
      <c r="AA757" s="2">
        <f>[1]!s_val_pe_ttm(A757,E757)</f>
        <v>-73.517791748046875</v>
      </c>
      <c r="AB757" s="5">
        <f>[1]!s_info_zjtxornot1(A757,"")</f>
        <v>0</v>
      </c>
      <c r="AC757" s="22" t="str">
        <f>[1]!s_info_nature1(A757,"")</f>
        <v>地方国有企业</v>
      </c>
      <c r="AD757" s="6" t="str">
        <f>[1]!s_info_city(A757)</f>
        <v>北京市</v>
      </c>
      <c r="AE757" s="6" t="str">
        <f>[1]!s_info_province(A757)</f>
        <v>北京</v>
      </c>
      <c r="AF757">
        <v>116.40528500000001</v>
      </c>
      <c r="AG757">
        <v>39.904989</v>
      </c>
    </row>
    <row r="758" spans="1:33" x14ac:dyDescent="0.3">
      <c r="A758" s="12" t="s">
        <v>2111</v>
      </c>
      <c r="B758" s="12" t="s">
        <v>2112</v>
      </c>
      <c r="C758" s="16" t="str">
        <f>[1]!s_info_mkt(A758)</f>
        <v>主板</v>
      </c>
      <c r="D758" s="16" t="str">
        <f>[1]!s_ipo_listeddate(A758)</f>
        <v>2008-05-08</v>
      </c>
      <c r="E758" s="16" t="str">
        <f>[1]!lastradeday_s("000002","")</f>
        <v>2026-06-22</v>
      </c>
      <c r="F758" s="16" t="str">
        <f>[1]!s_info_industry_csrc2023(A758,"",3)</f>
        <v>印刷和记录媒介复制业</v>
      </c>
      <c r="G758" s="16" t="str">
        <f>[1]!s_info_industry_csrc2023(A758,"",1)</f>
        <v>制造业</v>
      </c>
      <c r="H758" s="16">
        <f>[1]!s_is(A758,83,"FY","YTD","20251231",1,"",100000000)</f>
        <v>10.1327897586</v>
      </c>
      <c r="I758" s="16">
        <f>[1]!s_is(A758,83,"FY","YTD","20241231",1,"",100000000)</f>
        <v>5.1012455188999999</v>
      </c>
      <c r="J758" s="16">
        <f t="shared" si="33"/>
        <v>0.98633641942114747</v>
      </c>
      <c r="K758" s="16">
        <f>[1]!s_is(A758,61,"FY","YTD","20251231",1,"",100000000)</f>
        <v>-1.4580668559999999</v>
      </c>
      <c r="L758" s="16">
        <f>[1]!s_is(A758,61,"FY","YTD","20241231",1,"",100000000)</f>
        <v>-2.9334934130999999</v>
      </c>
      <c r="M758" s="16">
        <f t="shared" si="34"/>
        <v>0.50295887848639398</v>
      </c>
      <c r="N758" s="16">
        <f>[1]!s_fa_roe(A758,"20251231")</f>
        <v>-12.3827</v>
      </c>
      <c r="O758" s="16">
        <f>[1]!s_stmnote_rdexp(A758,"20251231",1,10000)</f>
        <v>3423.6898619999997</v>
      </c>
      <c r="P758" s="20">
        <f t="shared" si="35"/>
        <v>3.3788225588063867E-2</v>
      </c>
      <c r="Q758" s="16">
        <f>[1]!s_margin_tradingbalance(A758,"",10000)</f>
        <v>47935.926899999999</v>
      </c>
      <c r="R758" s="16">
        <f>[1]!s_margin_seclendingbalance(A758,"",10000)</f>
        <v>27.39</v>
      </c>
      <c r="S758" s="17">
        <f>[1]!s_val_ev(A758,"",100000000)</f>
        <v>58.947548774400005</v>
      </c>
      <c r="T758" s="17">
        <f>[1]!share_freesharesmv(A758,"",100000000)</f>
        <v>58.586952164400003</v>
      </c>
      <c r="U758" s="17">
        <f>[1]!s_dq_amount_btin(A758,E758,100000000)</f>
        <v>5.7307566899999998</v>
      </c>
      <c r="V758" s="17">
        <f>[1]!s_dq_turn(A758,E758)</f>
        <v>9.8261872477096066</v>
      </c>
      <c r="W758" s="2">
        <f>[1]!s_pq_amount(A758,"20260101","",100000000)</f>
        <v>963.79359724000005</v>
      </c>
      <c r="X758" s="2">
        <f>[1]!s_pq_avgamount(A758,"20260101","",100000000)</f>
        <v>8.7617599749090918</v>
      </c>
      <c r="Y758" s="17">
        <f>[1]!s_ipo_dilutedpe(A758)</f>
        <v>23.53</v>
      </c>
      <c r="Z758" s="12">
        <f>[1]!s_ipo_collection_total(A758,100000000)</f>
        <v>2.7759999999999998</v>
      </c>
      <c r="AA758" s="2">
        <f>[1]!s_val_pe_ttm(A758,E758)</f>
        <v>-22.491968154907227</v>
      </c>
      <c r="AB758" s="5">
        <f>[1]!s_info_zjtxornot1(A758,"")</f>
        <v>0</v>
      </c>
      <c r="AC758" s="22" t="str">
        <f>[1]!s_info_nature1(A758,"")</f>
        <v>公众企业</v>
      </c>
      <c r="AD758" s="6" t="str">
        <f>[1]!s_info_city(A758)</f>
        <v>福州市</v>
      </c>
      <c r="AE758" s="6" t="str">
        <f>[1]!s_info_province(A758)</f>
        <v>福建省</v>
      </c>
      <c r="AF758">
        <v>119.30623900000001</v>
      </c>
      <c r="AG758">
        <v>26.075302000000001</v>
      </c>
    </row>
    <row r="759" spans="1:33" x14ac:dyDescent="0.3">
      <c r="A759" s="12" t="s">
        <v>2113</v>
      </c>
      <c r="B759" s="12" t="s">
        <v>2114</v>
      </c>
      <c r="C759" s="16" t="str">
        <f>[1]!s_info_mkt(A759)</f>
        <v>主板</v>
      </c>
      <c r="D759" s="16" t="str">
        <f>[1]!s_ipo_listeddate(A759)</f>
        <v>2015-06-30</v>
      </c>
      <c r="E759" s="16" t="str">
        <f>[1]!lastradeday_s("000002","")</f>
        <v>2026-06-22</v>
      </c>
      <c r="F759" s="16" t="str">
        <f>[1]!s_info_industry_csrc2023(A759,"",3)</f>
        <v>橡胶和塑料制品业</v>
      </c>
      <c r="G759" s="16" t="str">
        <f>[1]!s_info_industry_csrc2023(A759,"",1)</f>
        <v>制造业</v>
      </c>
      <c r="H759" s="16">
        <f>[1]!s_is(A759,83,"FY","YTD","20251231",1,"",100000000)</f>
        <v>212.51230845630002</v>
      </c>
      <c r="I759" s="16">
        <f>[1]!s_is(A759,83,"FY","YTD","20241231",1,"",100000000)</f>
        <v>192.19866050919998</v>
      </c>
      <c r="J759" s="16">
        <f t="shared" si="33"/>
        <v>0.10569089239894924</v>
      </c>
      <c r="K759" s="16">
        <f>[1]!s_is(A759,61,"FY","YTD","20251231",1,"",100000000)</f>
        <v>8.4128880433000006</v>
      </c>
      <c r="L759" s="16">
        <f>[1]!s_is(A759,61,"FY","YTD","20241231",1,"",100000000)</f>
        <v>6.7637878854999993</v>
      </c>
      <c r="M759" s="16">
        <f t="shared" si="34"/>
        <v>0.24381310971257564</v>
      </c>
      <c r="N759" s="16">
        <f>[1]!s_fa_roe(A759,"20251231")</f>
        <v>15.721500000000001</v>
      </c>
      <c r="O759" s="16">
        <f>[1]!s_stmnote_rdexp(A759,"20251231",1,10000)</f>
        <v>69449.007563000006</v>
      </c>
      <c r="P759" s="20">
        <f t="shared" si="35"/>
        <v>3.2679993016630916E-2</v>
      </c>
      <c r="Q759" s="16">
        <f>[1]!s_margin_tradingbalance(A759,"",10000)</f>
        <v>47737.213799999998</v>
      </c>
      <c r="R759" s="16">
        <f>[1]!s_margin_seclendingbalance(A759,"",10000)</f>
        <v>59.4268</v>
      </c>
      <c r="S759" s="17">
        <f>[1]!s_val_ev(A759,"",100000000)</f>
        <v>231.09243415200001</v>
      </c>
      <c r="T759" s="17">
        <f>[1]!share_freesharesmv(A759,"",100000000)</f>
        <v>91.077825637499998</v>
      </c>
      <c r="U759" s="17">
        <f>[1]!s_dq_amount_btin(A759,E759,100000000)</f>
        <v>6.5274028800000004</v>
      </c>
      <c r="V759" s="17">
        <f>[1]!s_dq_turn(A759,E759)</f>
        <v>4.7987273926621858</v>
      </c>
      <c r="W759" s="2">
        <f>[1]!s_pq_amount(A759,"20260101","",100000000)</f>
        <v>302.10047436999997</v>
      </c>
      <c r="X759" s="2">
        <f>[1]!s_pq_avgamount(A759,"20260101","",100000000)</f>
        <v>2.7463679488181816</v>
      </c>
      <c r="Y759" s="17">
        <f>[1]!s_ipo_dilutedpe(A759)</f>
        <v>22.99</v>
      </c>
      <c r="Z759" s="12">
        <f>[1]!s_ipo_collection_total(A759,100000000)</f>
        <v>3.4940000000000002</v>
      </c>
      <c r="AA759" s="2">
        <f>[1]!s_val_pe_ttm(A759,E759)</f>
        <v>23.76116943359375</v>
      </c>
      <c r="AB759" s="5">
        <f>[1]!s_info_zjtxornot1(A759,"")</f>
        <v>0</v>
      </c>
      <c r="AC759" s="22" t="str">
        <f>[1]!s_info_nature1(A759,"")</f>
        <v>民营企业</v>
      </c>
      <c r="AD759" s="6" t="str">
        <f>[1]!s_info_city(A759)</f>
        <v>青岛市</v>
      </c>
      <c r="AE759" s="6" t="str">
        <f>[1]!s_info_province(A759)</f>
        <v>山东省</v>
      </c>
      <c r="AF759">
        <v>120.35517299999999</v>
      </c>
      <c r="AG759">
        <v>36.082982000000001</v>
      </c>
    </row>
    <row r="760" spans="1:33" x14ac:dyDescent="0.3">
      <c r="A760" s="12" t="s">
        <v>2115</v>
      </c>
      <c r="B760" s="12" t="s">
        <v>2116</v>
      </c>
      <c r="C760" s="16" t="str">
        <f>[1]!s_info_mkt(A760)</f>
        <v>科创板</v>
      </c>
      <c r="D760" s="16" t="str">
        <f>[1]!s_ipo_listeddate(A760)</f>
        <v>2022-07-25</v>
      </c>
      <c r="E760" s="16" t="str">
        <f>[1]!lastradeday_s("000002","")</f>
        <v>2026-06-22</v>
      </c>
      <c r="F760" s="16" t="str">
        <f>[1]!s_info_industry_csrc2023(A760,"",3)</f>
        <v>医药制造业</v>
      </c>
      <c r="G760" s="16" t="str">
        <f>[1]!s_info_industry_csrc2023(A760,"",1)</f>
        <v>制造业</v>
      </c>
      <c r="H760" s="16">
        <f>[1]!s_is(A760,83,"FY","YTD","20251231",1,"",100000000)</f>
        <v>0.37289660959999998</v>
      </c>
      <c r="I760" s="16">
        <f>[1]!s_is(A760,83,"FY","YTD","20241231",1,"",100000000)</f>
        <v>1.6879039756000001</v>
      </c>
      <c r="J760" s="16">
        <f t="shared" si="33"/>
        <v>-0.77907711872800922</v>
      </c>
      <c r="K760" s="16">
        <f>[1]!s_is(A760,61,"FY","YTD","20251231",1,"",100000000)</f>
        <v>-3.1686580067999999</v>
      </c>
      <c r="L760" s="16">
        <f>[1]!s_is(A760,61,"FY","YTD","20241231",1,"",100000000)</f>
        <v>-2.4020384485999999</v>
      </c>
      <c r="M760" s="16">
        <f t="shared" si="34"/>
        <v>-0.31915374154265314</v>
      </c>
      <c r="N760" s="16">
        <f>[1]!s_fa_roe(A760,"20251231")</f>
        <v>-18.934899999999999</v>
      </c>
      <c r="O760" s="16">
        <f>[1]!s_stmnote_rdexp(A760,"20251231",1,10000)</f>
        <v>32579.245614999996</v>
      </c>
      <c r="P760" s="20">
        <f t="shared" si="35"/>
        <v>8.7368039226602825</v>
      </c>
      <c r="Q760" s="16">
        <f>[1]!s_margin_tradingbalance(A760,"",10000)</f>
        <v>13992.932500000001</v>
      </c>
      <c r="R760" s="16">
        <f>[1]!s_margin_seclendingbalance(A760,"",10000)</f>
        <v>295.13170000000002</v>
      </c>
      <c r="S760" s="17">
        <f>[1]!s_val_ev(A760,"",100000000)</f>
        <v>97.081660670000005</v>
      </c>
      <c r="T760" s="17">
        <f>[1]!share_freesharesmv(A760,"",100000000)</f>
        <v>70.682672084999993</v>
      </c>
      <c r="U760" s="17">
        <f>[1]!s_dq_amount_btin(A760,E760,100000000)</f>
        <v>2.6967464799999998</v>
      </c>
      <c r="V760" s="17">
        <f>[1]!s_dq_turn(A760,E760)</f>
        <v>2.8568384114560699</v>
      </c>
      <c r="W760" s="2">
        <f>[1]!s_pq_amount(A760,"20260101","",100000000)</f>
        <v>386.87279984999998</v>
      </c>
      <c r="X760" s="2">
        <f>[1]!s_pq_avgamount(A760,"20260101","",100000000)</f>
        <v>3.5170254531818181</v>
      </c>
      <c r="Y760" s="17">
        <f>[1]!s_ipo_dilutedpe(A760)</f>
        <v>0</v>
      </c>
      <c r="Z760" s="12">
        <f>[1]!s_ipo_collection_total(A760,100000000)</f>
        <v>20.838000000000001</v>
      </c>
      <c r="AA760" s="2">
        <f>[1]!s_val_pe_ttm(A760,E760)</f>
        <v>-31.962730407714844</v>
      </c>
      <c r="AB760" s="5">
        <f>[1]!s_info_zjtxornot1(A760,"")</f>
        <v>0</v>
      </c>
      <c r="AC760" s="22" t="str">
        <f>[1]!s_info_nature1(A760,"")</f>
        <v>外资企业</v>
      </c>
      <c r="AD760" s="6" t="str">
        <f>[1]!s_info_city(A760)</f>
        <v>上海市</v>
      </c>
      <c r="AE760" s="6" t="str">
        <f>[1]!s_info_province(A760)</f>
        <v>上海</v>
      </c>
      <c r="AF760">
        <v>121.472644</v>
      </c>
      <c r="AG760">
        <v>31.231705999999999</v>
      </c>
    </row>
    <row r="761" spans="1:33" x14ac:dyDescent="0.3">
      <c r="A761" s="12" t="s">
        <v>2117</v>
      </c>
      <c r="B761" s="12" t="s">
        <v>2118</v>
      </c>
      <c r="C761" s="16" t="str">
        <f>[1]!s_info_mkt(A761)</f>
        <v>主板</v>
      </c>
      <c r="D761" s="16" t="str">
        <f>[1]!s_ipo_listeddate(A761)</f>
        <v>2009-12-09</v>
      </c>
      <c r="E761" s="16" t="str">
        <f>[1]!lastradeday_s("000002","")</f>
        <v>2026-06-22</v>
      </c>
      <c r="F761" s="16" t="str">
        <f>[1]!s_info_industry_csrc2023(A761,"",3)</f>
        <v>软件和信息技术服务业</v>
      </c>
      <c r="G761" s="16" t="str">
        <f>[1]!s_info_industry_csrc2023(A761,"",1)</f>
        <v>信息传输、软件和信息技术服务业</v>
      </c>
      <c r="H761" s="16">
        <f>[1]!s_is(A761,83,"FY","YTD","20251231",1,"",100000000)</f>
        <v>5.8644272453999999</v>
      </c>
      <c r="I761" s="16">
        <f>[1]!s_is(A761,83,"FY","YTD","20241231",1,"",100000000)</f>
        <v>6.0742871527999993</v>
      </c>
      <c r="J761" s="16">
        <f t="shared" si="33"/>
        <v>-3.4548894729690582E-2</v>
      </c>
      <c r="K761" s="16">
        <f>[1]!s_is(A761,61,"FY","YTD","20251231",1,"",100000000)</f>
        <v>6.1664232999999999E-2</v>
      </c>
      <c r="L761" s="16">
        <f>[1]!s_is(A761,61,"FY","YTD","20241231",1,"",100000000)</f>
        <v>9.9555170999999998E-2</v>
      </c>
      <c r="M761" s="16">
        <f t="shared" si="34"/>
        <v>-0.38060240989390698</v>
      </c>
      <c r="N761" s="16">
        <f>[1]!s_fa_roe(A761,"20251231")</f>
        <v>8.3942999999999994</v>
      </c>
      <c r="O761" s="16">
        <f>[1]!s_stmnote_rdexp(A761,"20251231",1,10000)</f>
        <v>668.16580499999998</v>
      </c>
      <c r="P761" s="20">
        <f t="shared" si="35"/>
        <v>1.1393538994351115E-2</v>
      </c>
      <c r="Q761" s="16">
        <f>[1]!s_margin_tradingbalance(A761,"",10000)</f>
        <v>0</v>
      </c>
      <c r="R761" s="16">
        <f>[1]!s_margin_seclendingbalance(A761,"",10000)</f>
        <v>0</v>
      </c>
      <c r="S761" s="17">
        <f>[1]!s_val_ev(A761,"",100000000)</f>
        <v>17.572464</v>
      </c>
      <c r="T761" s="17">
        <f>[1]!share_freesharesmv(A761,"",100000000)</f>
        <v>14.160700471799998</v>
      </c>
      <c r="U761" s="17">
        <f>[1]!s_dq_amount_btin(A761,E761,100000000)</f>
        <v>0.72092940000000005</v>
      </c>
      <c r="V761" s="17">
        <f>[1]!s_dq_turn(A761,E761)</f>
        <v>4.9153659932215321</v>
      </c>
      <c r="W761" s="2">
        <f>[1]!s_pq_amount(A761,"20260101","",100000000)</f>
        <v>134.58215421</v>
      </c>
      <c r="X761" s="2">
        <f>[1]!s_pq_avgamount(A761,"20260101","",100000000)</f>
        <v>1.2234741291818183</v>
      </c>
      <c r="Y761" s="17">
        <f>[1]!s_ipo_dilutedpe(A761)</f>
        <v>60.65</v>
      </c>
      <c r="Z761" s="12">
        <f>[1]!s_ipo_collection_total(A761,100000000)</f>
        <v>5.64</v>
      </c>
      <c r="AA761" s="2">
        <f>[1]!s_val_pe_ttm(A761,E761)</f>
        <v>420.45233154296875</v>
      </c>
      <c r="AB761" s="5">
        <f>[1]!s_info_zjtxornot1(A761,"")</f>
        <v>0</v>
      </c>
      <c r="AC761" s="22" t="str">
        <f>[1]!s_info_nature1(A761,"")</f>
        <v>民营企业</v>
      </c>
      <c r="AD761" s="6" t="str">
        <f>[1]!s_info_city(A761)</f>
        <v>辽源市</v>
      </c>
      <c r="AE761" s="6" t="str">
        <f>[1]!s_info_province(A761)</f>
        <v>吉林省</v>
      </c>
      <c r="AF761">
        <v>125.145349</v>
      </c>
      <c r="AG761">
        <v>42.902692000000002</v>
      </c>
    </row>
    <row r="762" spans="1:33" x14ac:dyDescent="0.3">
      <c r="A762" s="12" t="s">
        <v>2119</v>
      </c>
      <c r="B762" s="12" t="s">
        <v>2120</v>
      </c>
      <c r="C762" s="16" t="str">
        <f>[1]!s_info_mkt(A762)</f>
        <v>创业板</v>
      </c>
      <c r="D762" s="16" t="str">
        <f>[1]!s_ipo_listeddate(A762)</f>
        <v>2012-09-12</v>
      </c>
      <c r="E762" s="16" t="str">
        <f>[1]!lastradeday_s("000002","")</f>
        <v>2026-06-22</v>
      </c>
      <c r="F762" s="16" t="str">
        <f>[1]!s_info_industry_csrc2023(A762,"",3)</f>
        <v>软件和信息技术服务业</v>
      </c>
      <c r="G762" s="16" t="str">
        <f>[1]!s_info_industry_csrc2023(A762,"",1)</f>
        <v>信息传输、软件和信息技术服务业</v>
      </c>
      <c r="H762" s="16">
        <f>[1]!s_is(A762,83,"FY","YTD","20251231",1,"",100000000)</f>
        <v>3.0585633864999999</v>
      </c>
      <c r="I762" s="16">
        <f>[1]!s_is(A762,83,"FY","YTD","20241231",1,"",100000000)</f>
        <v>5.1673553688</v>
      </c>
      <c r="J762" s="16">
        <f t="shared" si="33"/>
        <v>-0.40809888846288478</v>
      </c>
      <c r="K762" s="16">
        <f>[1]!s_is(A762,61,"FY","YTD","20251231",1,"",100000000)</f>
        <v>-3.3800707672000003</v>
      </c>
      <c r="L762" s="16">
        <f>[1]!s_is(A762,61,"FY","YTD","20241231",1,"",100000000)</f>
        <v>-1.4478457365000001</v>
      </c>
      <c r="M762" s="16">
        <f t="shared" si="34"/>
        <v>-1.3345517288125812</v>
      </c>
      <c r="N762" s="16">
        <f>[1]!s_fa_roe(A762,"20251231")</f>
        <v>-27.495799999999999</v>
      </c>
      <c r="O762" s="16">
        <f>[1]!s_stmnote_rdexp(A762,"20251231",1,10000)</f>
        <v>13692.340113</v>
      </c>
      <c r="P762" s="20">
        <f t="shared" si="35"/>
        <v>0.44767226906055824</v>
      </c>
      <c r="Q762" s="16">
        <f>[1]!s_margin_tradingbalance(A762,"",10000)</f>
        <v>70396.560100000002</v>
      </c>
      <c r="R762" s="16">
        <f>[1]!s_margin_seclendingbalance(A762,"",10000)</f>
        <v>347.99599999999998</v>
      </c>
      <c r="S762" s="17">
        <f>[1]!s_val_ev(A762,"",100000000)</f>
        <v>43.204757792599999</v>
      </c>
      <c r="T762" s="17">
        <f>[1]!share_freesharesmv(A762,"",100000000)</f>
        <v>36.389787210199998</v>
      </c>
      <c r="U762" s="17">
        <f>[1]!s_dq_amount_btin(A762,E762,100000000)</f>
        <v>1.1151068500000001</v>
      </c>
      <c r="V762" s="17">
        <f>[1]!s_dq_turn(A762,E762)</f>
        <v>2.9910356749405933</v>
      </c>
      <c r="W762" s="2">
        <f>[1]!s_pq_amount(A762,"20260101","",100000000)</f>
        <v>482.12877988000002</v>
      </c>
      <c r="X762" s="2">
        <f>[1]!s_pq_avgamount(A762,"20260101","",100000000)</f>
        <v>4.4231998154128442</v>
      </c>
      <c r="Y762" s="17">
        <f>[1]!s_ipo_dilutedpe(A762)</f>
        <v>39.369999999999997</v>
      </c>
      <c r="Z762" s="12">
        <f>[1]!s_ipo_collection_total(A762,100000000)</f>
        <v>4.1749999999999998</v>
      </c>
      <c r="AA762" s="2">
        <f>[1]!s_val_pe_ttm(A762,E762)</f>
        <v>-12.894991874694824</v>
      </c>
      <c r="AB762" s="5">
        <f>[1]!s_info_zjtxornot1(A762,"")</f>
        <v>0</v>
      </c>
      <c r="AC762" s="22" t="str">
        <f>[1]!s_info_nature1(A762,"")</f>
        <v>民营企业</v>
      </c>
      <c r="AD762" s="6" t="str">
        <f>[1]!s_info_city(A762)</f>
        <v>北京市</v>
      </c>
      <c r="AE762" s="6" t="str">
        <f>[1]!s_info_province(A762)</f>
        <v>北京</v>
      </c>
      <c r="AF762">
        <v>116.40528500000001</v>
      </c>
      <c r="AG762">
        <v>39.904989</v>
      </c>
    </row>
    <row r="763" spans="1:33" x14ac:dyDescent="0.3">
      <c r="A763" s="12" t="s">
        <v>2121</v>
      </c>
      <c r="B763" s="12" t="s">
        <v>2122</v>
      </c>
      <c r="C763" s="16" t="str">
        <f>[1]!s_info_mkt(A763)</f>
        <v>主板</v>
      </c>
      <c r="D763" s="16" t="str">
        <f>[1]!s_ipo_listeddate(A763)</f>
        <v>2021-03-08</v>
      </c>
      <c r="E763" s="16" t="str">
        <f>[1]!lastradeday_s("000002","")</f>
        <v>2026-06-22</v>
      </c>
      <c r="F763" s="16" t="str">
        <f>[1]!s_info_industry_csrc2023(A763,"",3)</f>
        <v>有色金属冶炼和压延加工业</v>
      </c>
      <c r="G763" s="16" t="str">
        <f>[1]!s_info_industry_csrc2023(A763,"",1)</f>
        <v>制造业</v>
      </c>
      <c r="H763" s="16">
        <f>[1]!s_is(A763,83,"FY","YTD","20251231",1,"",100000000)</f>
        <v>58.463923798300002</v>
      </c>
      <c r="I763" s="16">
        <f>[1]!s_is(A763,83,"FY","YTD","20241231",1,"",100000000)</f>
        <v>40.995434713000002</v>
      </c>
      <c r="J763" s="16">
        <f t="shared" si="33"/>
        <v>0.4261081558859674</v>
      </c>
      <c r="K763" s="16">
        <f>[1]!s_is(A763,61,"FY","YTD","20251231",1,"",100000000)</f>
        <v>0.6750360809</v>
      </c>
      <c r="L763" s="16">
        <f>[1]!s_is(A763,61,"FY","YTD","20241231",1,"",100000000)</f>
        <v>0.37509624409999998</v>
      </c>
      <c r="M763" s="16">
        <f t="shared" si="34"/>
        <v>0.79963433790085248</v>
      </c>
      <c r="N763" s="16">
        <f>[1]!s_fa_roe(A763,"20251231")</f>
        <v>3.1413000000000002</v>
      </c>
      <c r="O763" s="16">
        <f>[1]!s_stmnote_rdexp(A763,"20251231",1,10000)</f>
        <v>13910.809947</v>
      </c>
      <c r="P763" s="20">
        <f t="shared" si="35"/>
        <v>2.379383565665583E-2</v>
      </c>
      <c r="Q763" s="16">
        <f>[1]!s_margin_tradingbalance(A763,"",10000)</f>
        <v>20911.027999999998</v>
      </c>
      <c r="R763" s="16">
        <f>[1]!s_margin_seclendingbalance(A763,"",10000)</f>
        <v>31.103999999999999</v>
      </c>
      <c r="S763" s="17">
        <f>[1]!s_val_ev(A763,"",100000000)</f>
        <v>52.229501999999997</v>
      </c>
      <c r="T763" s="17">
        <f>[1]!share_freesharesmv(A763,"",100000000)</f>
        <v>28.175880320000001</v>
      </c>
      <c r="U763" s="17">
        <f>[1]!s_dq_amount_btin(A763,E763,100000000)</f>
        <v>2.17559389</v>
      </c>
      <c r="V763" s="17">
        <f>[1]!s_dq_turn(A763,E763)</f>
        <v>4.2066263563072077</v>
      </c>
      <c r="W763" s="2">
        <f>[1]!s_pq_amount(A763,"20260101","",100000000)</f>
        <v>163.20297142999999</v>
      </c>
      <c r="X763" s="2">
        <f>[1]!s_pq_avgamount(A763,"20260101","",100000000)</f>
        <v>1.4836633766363636</v>
      </c>
      <c r="Y763" s="17">
        <f>[1]!s_ipo_dilutedpe(A763)</f>
        <v>22.99</v>
      </c>
      <c r="Z763" s="12">
        <f>[1]!s_ipo_collection_total(A763,100000000)</f>
        <v>6.298</v>
      </c>
      <c r="AA763" s="2">
        <f>[1]!s_val_pe_ttm(A763,E763)</f>
        <v>73.727958679199219</v>
      </c>
      <c r="AB763" s="5">
        <f>[1]!s_info_zjtxornot1(A763,"")</f>
        <v>1</v>
      </c>
      <c r="AC763" s="22" t="str">
        <f>[1]!s_info_nature1(A763,"")</f>
        <v>民营企业</v>
      </c>
      <c r="AD763" s="6" t="str">
        <f>[1]!s_info_city(A763)</f>
        <v>上海市</v>
      </c>
      <c r="AE763" s="6" t="str">
        <f>[1]!s_info_province(A763)</f>
        <v>上海</v>
      </c>
      <c r="AF763">
        <v>121.472644</v>
      </c>
      <c r="AG763">
        <v>31.231705999999999</v>
      </c>
    </row>
    <row r="764" spans="1:33" x14ac:dyDescent="0.3">
      <c r="A764" s="12" t="s">
        <v>2123</v>
      </c>
      <c r="B764" s="12" t="s">
        <v>2124</v>
      </c>
      <c r="C764" s="16" t="str">
        <f>[1]!s_info_mkt(A764)</f>
        <v>创业板</v>
      </c>
      <c r="D764" s="16" t="str">
        <f>[1]!s_ipo_listeddate(A764)</f>
        <v>2014-01-29</v>
      </c>
      <c r="E764" s="16" t="str">
        <f>[1]!lastradeday_s("000002","")</f>
        <v>2026-06-22</v>
      </c>
      <c r="F764" s="16" t="str">
        <f>[1]!s_info_industry_csrc2023(A764,"",3)</f>
        <v>软件和信息技术服务业</v>
      </c>
      <c r="G764" s="16" t="str">
        <f>[1]!s_info_industry_csrc2023(A764,"",1)</f>
        <v>信息传输、软件和信息技术服务业</v>
      </c>
      <c r="H764" s="16">
        <f>[1]!s_is(A764,83,"FY","YTD","20251231",1,"",100000000)</f>
        <v>71.776499910799998</v>
      </c>
      <c r="I764" s="16">
        <f>[1]!s_is(A764,83,"FY","YTD","20241231",1,"",100000000)</f>
        <v>72.812103493899997</v>
      </c>
      <c r="J764" s="16">
        <f t="shared" si="33"/>
        <v>-1.4222959280207559E-2</v>
      </c>
      <c r="K764" s="16">
        <f>[1]!s_is(A764,61,"FY","YTD","20251231",1,"",100000000)</f>
        <v>-7.5920772062999999</v>
      </c>
      <c r="L764" s="16">
        <f>[1]!s_is(A764,61,"FY","YTD","20241231",1,"",100000000)</f>
        <v>3.8144482185000004</v>
      </c>
      <c r="M764" s="16">
        <f t="shared" si="34"/>
        <v>-2.9903474294076324</v>
      </c>
      <c r="N764" s="16">
        <f>[1]!s_fa_roe(A764,"20251231")</f>
        <v>-6.1981999999999999</v>
      </c>
      <c r="O764" s="16">
        <f>[1]!s_stmnote_rdexp(A764,"20251231",1,10000)</f>
        <v>28029.847300999998</v>
      </c>
      <c r="P764" s="20">
        <f t="shared" si="35"/>
        <v>3.9051566091734755E-2</v>
      </c>
      <c r="Q764" s="16">
        <f>[1]!s_margin_tradingbalance(A764,"",10000)</f>
        <v>155646.31649999999</v>
      </c>
      <c r="R764" s="16">
        <f>[1]!s_margin_seclendingbalance(A764,"",10000)</f>
        <v>1152.2280000000001</v>
      </c>
      <c r="S764" s="17">
        <f>[1]!s_val_ev(A764,"",100000000)</f>
        <v>238.7203300816</v>
      </c>
      <c r="T764" s="17">
        <f>[1]!share_freesharesmv(A764,"",100000000)</f>
        <v>188.95260632480003</v>
      </c>
      <c r="U764" s="17">
        <f>[1]!s_dq_amount_btin(A764,E764,100000000)</f>
        <v>12.257185160000001</v>
      </c>
      <c r="V764" s="17">
        <f>[1]!s_dq_turn(A764,E764)</f>
        <v>5.2032244906946099</v>
      </c>
      <c r="W764" s="2">
        <f>[1]!s_pq_amount(A764,"20260101","",100000000)</f>
        <v>2631.2502586999999</v>
      </c>
      <c r="X764" s="2">
        <f>[1]!s_pq_avgamount(A764,"20260101","",100000000)</f>
        <v>23.920456897272725</v>
      </c>
      <c r="Y764" s="17">
        <f>[1]!s_ipo_dilutedpe(A764)</f>
        <v>37.79</v>
      </c>
      <c r="Z764" s="12">
        <f>[1]!s_ipo_collection_total(A764,100000000)</f>
        <v>5.2260350000000004</v>
      </c>
      <c r="AA764" s="2">
        <f>[1]!s_val_pe_ttm(A764,E764)</f>
        <v>-29.620956420898438</v>
      </c>
      <c r="AB764" s="5">
        <f>[1]!s_info_zjtxornot1(A764,"")</f>
        <v>0</v>
      </c>
      <c r="AC764" s="22" t="str">
        <f>[1]!s_info_nature1(A764,"")</f>
        <v>民营企业</v>
      </c>
      <c r="AD764" s="6" t="str">
        <f>[1]!s_info_city(A764)</f>
        <v>北京市</v>
      </c>
      <c r="AE764" s="6" t="str">
        <f>[1]!s_info_province(A764)</f>
        <v>北京</v>
      </c>
      <c r="AF764">
        <v>116.40528500000001</v>
      </c>
      <c r="AG764">
        <v>39.904989</v>
      </c>
    </row>
    <row r="765" spans="1:33" x14ac:dyDescent="0.3">
      <c r="A765" s="12" t="s">
        <v>2125</v>
      </c>
      <c r="B765" s="12" t="s">
        <v>2126</v>
      </c>
      <c r="C765" s="16" t="str">
        <f>[1]!s_info_mkt(A765)</f>
        <v>主板</v>
      </c>
      <c r="D765" s="16" t="str">
        <f>[1]!s_ipo_listeddate(A765)</f>
        <v>1999-06-16</v>
      </c>
      <c r="E765" s="16" t="str">
        <f>[1]!lastradeday_s("000002","")</f>
        <v>2026-06-22</v>
      </c>
      <c r="F765" s="16" t="str">
        <f>[1]!s_info_industry_csrc2023(A765,"",3)</f>
        <v>化学原料和化学制品制造业</v>
      </c>
      <c r="G765" s="16" t="str">
        <f>[1]!s_info_industry_csrc2023(A765,"",1)</f>
        <v>制造业</v>
      </c>
      <c r="H765" s="16">
        <f>[1]!s_is(A765,83,"FY","YTD","20251231",1,"",100000000)</f>
        <v>292.99516687409999</v>
      </c>
      <c r="I765" s="16">
        <f>[1]!s_is(A765,83,"FY","YTD","20241231",1,"",100000000)</f>
        <v>283.96484979360002</v>
      </c>
      <c r="J765" s="16">
        <f t="shared" si="33"/>
        <v>3.1800827063855452E-2</v>
      </c>
      <c r="K765" s="16">
        <f>[1]!s_is(A765,61,"FY","YTD","20251231",1,"",100000000)</f>
        <v>14.9205147443</v>
      </c>
      <c r="L765" s="16">
        <f>[1]!s_is(A765,61,"FY","YTD","20241231",1,"",100000000)</f>
        <v>16.013821096699999</v>
      </c>
      <c r="M765" s="16">
        <f t="shared" si="34"/>
        <v>-6.8272671825046108E-2</v>
      </c>
      <c r="N765" s="16">
        <f>[1]!s_fa_roe(A765,"20251231")</f>
        <v>6.8644999999999996</v>
      </c>
      <c r="O765" s="16">
        <f>[1]!s_stmnote_rdexp(A765,"20251231",1,10000)</f>
        <v>131946.115444</v>
      </c>
      <c r="P765" s="20">
        <f t="shared" si="35"/>
        <v>4.5033546748126818E-2</v>
      </c>
      <c r="Q765" s="16">
        <f>[1]!s_margin_tradingbalance(A765,"",10000)</f>
        <v>156778.41320000001</v>
      </c>
      <c r="R765" s="16">
        <f>[1]!s_margin_seclendingbalance(A765,"",10000)</f>
        <v>1754.9419</v>
      </c>
      <c r="S765" s="17">
        <f>[1]!s_val_ev(A765,"",100000000)</f>
        <v>504.37021798289999</v>
      </c>
      <c r="T765" s="17">
        <f>[1]!share_freesharesmv(A765,"",100000000)</f>
        <v>336.74172866399999</v>
      </c>
      <c r="U765" s="17">
        <f>[1]!s_dq_amount_btin(A765,E765,100000000)</f>
        <v>24.65720426</v>
      </c>
      <c r="V765" s="17">
        <f>[1]!s_dq_turn(A765,E765)</f>
        <v>4.9470516978950467</v>
      </c>
      <c r="W765" s="2">
        <f>[1]!s_pq_amount(A765,"20260101","",100000000)</f>
        <v>1304.7000532699999</v>
      </c>
      <c r="X765" s="2">
        <f>[1]!s_pq_avgamount(A765,"20260101","",100000000)</f>
        <v>11.860909575181818</v>
      </c>
      <c r="Y765" s="17">
        <f>[1]!s_ipo_dilutedpe(A765)</f>
        <v>0</v>
      </c>
      <c r="Z765" s="12">
        <f>[1]!s_ipo_collection_total(A765,100000000)</f>
        <v>1.88</v>
      </c>
      <c r="AA765" s="2">
        <f>[1]!s_val_pe_ttm(A765,E765)</f>
        <v>35.072246551513672</v>
      </c>
      <c r="AB765" s="5">
        <f>[1]!s_info_zjtxornot1(A765,"")</f>
        <v>1</v>
      </c>
      <c r="AC765" s="22" t="str">
        <f>[1]!s_info_nature1(A765,"")</f>
        <v>地方国有企业</v>
      </c>
      <c r="AD765" s="6" t="str">
        <f>[1]!s_info_city(A765)</f>
        <v>宜昌市</v>
      </c>
      <c r="AE765" s="6" t="str">
        <f>[1]!s_info_province(A765)</f>
        <v>湖北省</v>
      </c>
      <c r="AF765">
        <v>111.290843</v>
      </c>
      <c r="AG765">
        <v>30.702635999999998</v>
      </c>
    </row>
    <row r="766" spans="1:33" x14ac:dyDescent="0.3">
      <c r="A766" s="12" t="s">
        <v>2127</v>
      </c>
      <c r="B766" s="12" t="s">
        <v>2128</v>
      </c>
      <c r="C766" s="16" t="str">
        <f>[1]!s_info_mkt(A766)</f>
        <v>创业板</v>
      </c>
      <c r="D766" s="16" t="str">
        <f>[1]!s_ipo_listeddate(A766)</f>
        <v>2014-01-28</v>
      </c>
      <c r="E766" s="16" t="str">
        <f>[1]!lastradeday_s("000002","")</f>
        <v>2026-06-22</v>
      </c>
      <c r="F766" s="16" t="str">
        <f>[1]!s_info_industry_csrc2023(A766,"",3)</f>
        <v>医药制造业</v>
      </c>
      <c r="G766" s="16" t="str">
        <f>[1]!s_info_industry_csrc2023(A766,"",1)</f>
        <v>制造业</v>
      </c>
      <c r="H766" s="16">
        <f>[1]!s_is(A766,83,"FY","YTD","20251231",1,"",100000000)</f>
        <v>8.3225565869000011</v>
      </c>
      <c r="I766" s="16">
        <f>[1]!s_is(A766,83,"FY","YTD","20241231",1,"",100000000)</f>
        <v>8.2620121590999993</v>
      </c>
      <c r="J766" s="16">
        <f t="shared" si="33"/>
        <v>7.328048740925297E-3</v>
      </c>
      <c r="K766" s="16">
        <f>[1]!s_is(A766,61,"FY","YTD","20251231",1,"",100000000)</f>
        <v>-0.19779507690000001</v>
      </c>
      <c r="L766" s="16">
        <f>[1]!s_is(A766,61,"FY","YTD","20241231",1,"",100000000)</f>
        <v>0.31091854420000004</v>
      </c>
      <c r="M766" s="16">
        <f t="shared" si="34"/>
        <v>-1.6361636531167059</v>
      </c>
      <c r="N766" s="16">
        <f>[1]!s_fa_roe(A766,"20251231")</f>
        <v>-0.76649999999999996</v>
      </c>
      <c r="O766" s="16">
        <f>[1]!s_stmnote_rdexp(A766,"20251231",1,10000)</f>
        <v>10495.277740000001</v>
      </c>
      <c r="P766" s="20">
        <f t="shared" si="35"/>
        <v>0.12610641490284294</v>
      </c>
      <c r="Q766" s="16">
        <f>[1]!s_margin_tradingbalance(A766,"",10000)</f>
        <v>0</v>
      </c>
      <c r="R766" s="16">
        <f>[1]!s_margin_seclendingbalance(A766,"",10000)</f>
        <v>0</v>
      </c>
      <c r="S766" s="17">
        <f>[1]!s_val_ev(A766,"",100000000)</f>
        <v>28.6663795017</v>
      </c>
      <c r="T766" s="17">
        <f>[1]!share_freesharesmv(A766,"",100000000)</f>
        <v>20.058889321199999</v>
      </c>
      <c r="U766" s="17">
        <f>[1]!s_dq_amount_btin(A766,E766,100000000)</f>
        <v>0.67918175000000003</v>
      </c>
      <c r="V766" s="17">
        <f>[1]!s_dq_turn(A766,E766)</f>
        <v>2.4562069265319577</v>
      </c>
      <c r="W766" s="2">
        <f>[1]!s_pq_amount(A766,"20260101","",100000000)</f>
        <v>75.350164300000003</v>
      </c>
      <c r="X766" s="2">
        <f>[1]!s_pq_avgamount(A766,"20260101","",100000000)</f>
        <v>0.68500149363636365</v>
      </c>
      <c r="Y766" s="17">
        <f>[1]!s_ipo_dilutedpe(A766)</f>
        <v>23.83</v>
      </c>
      <c r="Z766" s="12">
        <f>[1]!s_ipo_collection_total(A766,100000000)</f>
        <v>3.1922600000000001</v>
      </c>
      <c r="AA766" s="2">
        <f>[1]!s_val_pe_ttm(A766,E766)</f>
        <v>-351.10491943359375</v>
      </c>
      <c r="AB766" s="5">
        <f>[1]!s_info_zjtxornot1(A766,"")</f>
        <v>0</v>
      </c>
      <c r="AC766" s="22" t="str">
        <f>[1]!s_info_nature1(A766,"")</f>
        <v>民营企业</v>
      </c>
      <c r="AD766" s="6" t="str">
        <f>[1]!s_info_city(A766)</f>
        <v>珠海市</v>
      </c>
      <c r="AE766" s="6" t="str">
        <f>[1]!s_info_province(A766)</f>
        <v>广东省</v>
      </c>
      <c r="AF766">
        <v>113.552724</v>
      </c>
      <c r="AG766">
        <v>22.255898999999999</v>
      </c>
    </row>
    <row r="767" spans="1:33" x14ac:dyDescent="0.3">
      <c r="A767" s="12" t="s">
        <v>2129</v>
      </c>
      <c r="B767" s="12" t="s">
        <v>2130</v>
      </c>
      <c r="C767" s="16" t="str">
        <f>[1]!s_info_mkt(A767)</f>
        <v>主板</v>
      </c>
      <c r="D767" s="16" t="str">
        <f>[1]!s_ipo_listeddate(A767)</f>
        <v>1996-10-10</v>
      </c>
      <c r="E767" s="16" t="str">
        <f>[1]!lastradeday_s("000002","")</f>
        <v>2026-06-22</v>
      </c>
      <c r="F767" s="16" t="str">
        <f>[1]!s_info_industry_csrc2023(A767,"",3)</f>
        <v>综合</v>
      </c>
      <c r="G767" s="16" t="str">
        <f>[1]!s_info_industry_csrc2023(A767,"",1)</f>
        <v>综合</v>
      </c>
      <c r="H767" s="16">
        <f>[1]!s_is(A767,83,"FY","YTD","20251231",1,"",100000000)</f>
        <v>2.0760240149999998</v>
      </c>
      <c r="I767" s="16">
        <f>[1]!s_is(A767,83,"FY","YTD","20241231",1,"",100000000)</f>
        <v>3.0536798452999996</v>
      </c>
      <c r="J767" s="16">
        <f t="shared" si="33"/>
        <v>-0.32015662408249379</v>
      </c>
      <c r="K767" s="16">
        <f>[1]!s_is(A767,61,"FY","YTD","20251231",1,"",100000000)</f>
        <v>-4.1756366346</v>
      </c>
      <c r="L767" s="16">
        <f>[1]!s_is(A767,61,"FY","YTD","20241231",1,"",100000000)</f>
        <v>-2.4972879138000001</v>
      </c>
      <c r="M767" s="16">
        <f t="shared" si="34"/>
        <v>-0.67206857147926491</v>
      </c>
      <c r="N767" s="16">
        <f>[1]!s_fa_roe(A767,"20251231")</f>
        <v>0</v>
      </c>
      <c r="O767" s="16">
        <f>[1]!s_stmnote_rdexp(A767,"20251231",1,10000)</f>
        <v>0</v>
      </c>
      <c r="P767" s="20">
        <f t="shared" si="35"/>
        <v>0</v>
      </c>
      <c r="Q767" s="16">
        <f>[1]!s_margin_tradingbalance(A767,"",10000)</f>
        <v>0</v>
      </c>
      <c r="R767" s="16">
        <f>[1]!s_margin_seclendingbalance(A767,"",10000)</f>
        <v>0</v>
      </c>
      <c r="S767" s="17">
        <f>[1]!s_val_ev(A767,"",100000000)</f>
        <v>34.1761226124</v>
      </c>
      <c r="T767" s="17">
        <f>[1]!share_freesharesmv(A767,"",100000000)</f>
        <v>25.114118502399997</v>
      </c>
      <c r="U767" s="17">
        <f>[1]!s_dq_amount_btin(A767,E767,100000000)</f>
        <v>1.10887154</v>
      </c>
      <c r="V767" s="17">
        <f>[1]!s_dq_turn(A767,E767)</f>
        <v>3.3660836823768405</v>
      </c>
      <c r="W767" s="2">
        <f>[1]!s_pq_amount(A767,"20260101","",100000000)</f>
        <v>154.71383982</v>
      </c>
      <c r="X767" s="2">
        <f>[1]!s_pq_avgamount(A767,"20260101","",100000000)</f>
        <v>1.4193930258715597</v>
      </c>
      <c r="Y767" s="17">
        <f>[1]!s_ipo_dilutedpe(A767)</f>
        <v>0</v>
      </c>
      <c r="Z767" s="12">
        <f>[1]!s_ipo_collection_total(A767,100000000)</f>
        <v>0.9</v>
      </c>
      <c r="AA767" s="2">
        <f>[1]!s_val_pe_ttm(A767,E767)</f>
        <v>-7.9141526222229004</v>
      </c>
      <c r="AB767" s="5">
        <f>[1]!s_info_zjtxornot1(A767,"")</f>
        <v>0</v>
      </c>
      <c r="AC767" s="22" t="str">
        <f>[1]!s_info_nature1(A767,"")</f>
        <v>民营企业</v>
      </c>
      <c r="AD767" s="6" t="str">
        <f>[1]!s_info_city(A767)</f>
        <v>北京市</v>
      </c>
      <c r="AE767" s="6" t="str">
        <f>[1]!s_info_province(A767)</f>
        <v>北京</v>
      </c>
      <c r="AF767">
        <v>116.40528500000001</v>
      </c>
      <c r="AG767">
        <v>39.904989</v>
      </c>
    </row>
    <row r="768" spans="1:33" x14ac:dyDescent="0.3">
      <c r="A768" s="12" t="s">
        <v>2131</v>
      </c>
      <c r="B768" s="12" t="s">
        <v>2132</v>
      </c>
      <c r="C768" s="16" t="str">
        <f>[1]!s_info_mkt(A768)</f>
        <v>创业板</v>
      </c>
      <c r="D768" s="16" t="str">
        <f>[1]!s_ipo_listeddate(A768)</f>
        <v>2025-09-25</v>
      </c>
      <c r="E768" s="16" t="str">
        <f>[1]!lastradeday_s("000002","")</f>
        <v>2026-06-22</v>
      </c>
      <c r="F768" s="16" t="str">
        <f>[1]!s_info_industry_csrc2023(A768,"",3)</f>
        <v>批发业</v>
      </c>
      <c r="G768" s="16" t="str">
        <f>[1]!s_info_industry_csrc2023(A768,"",1)</f>
        <v>批发和零售业</v>
      </c>
      <c r="H768" s="16">
        <f>[1]!s_is(A768,83,"FY","YTD","20251231",1,"",100000000)</f>
        <v>194.300033837</v>
      </c>
      <c r="I768" s="16">
        <f>[1]!s_is(A768,83,"FY","YTD","20241231",1,"",100000000)</f>
        <v>179.2275098522</v>
      </c>
      <c r="J768" s="16">
        <f t="shared" si="33"/>
        <v>8.4097156721250954E-2</v>
      </c>
      <c r="K768" s="16">
        <f>[1]!s_is(A768,61,"FY","YTD","20251231",1,"",100000000)</f>
        <v>2.6963203189999998</v>
      </c>
      <c r="L768" s="16">
        <f>[1]!s_is(A768,61,"FY","YTD","20241231",1,"",100000000)</f>
        <v>2.2831156788999998</v>
      </c>
      <c r="M768" s="16">
        <f t="shared" si="34"/>
        <v>0.18098278765230202</v>
      </c>
      <c r="N768" s="16">
        <f>[1]!s_fa_roe(A768,"20251231")</f>
        <v>14.9702</v>
      </c>
      <c r="O768" s="16">
        <f>[1]!s_stmnote_rdexp(A768,"20251231",1,10000)</f>
        <v>2849.120488</v>
      </c>
      <c r="P768" s="20">
        <f t="shared" si="35"/>
        <v>1.4663509993982566E-3</v>
      </c>
      <c r="Q768" s="16">
        <f>[1]!s_margin_tradingbalance(A768,"",10000)</f>
        <v>7085.6026000000002</v>
      </c>
      <c r="R768" s="16">
        <f>[1]!s_margin_seclendingbalance(A768,"",10000)</f>
        <v>1.2846</v>
      </c>
      <c r="S768" s="17">
        <f>[1]!s_val_ev(A768,"",100000000)</f>
        <v>89.439550460699991</v>
      </c>
      <c r="T768" s="17">
        <f>[1]!share_freesharesmv(A768,"",100000000)</f>
        <v>11.4035427055</v>
      </c>
      <c r="U768" s="17">
        <f>[1]!s_dq_amount_btin(A768,E768,100000000)</f>
        <v>0.58038573000000004</v>
      </c>
      <c r="V768" s="17">
        <f>[1]!s_dq_turn(A768,E768)</f>
        <v>5.1890144307049795</v>
      </c>
      <c r="W768" s="2">
        <f>[1]!s_pq_amount(A768,"20260101","",100000000)</f>
        <v>110.08615106000001</v>
      </c>
      <c r="X768" s="2">
        <f>[1]!s_pq_avgamount(A768,"20260101","",100000000)</f>
        <v>1.0007831914545453</v>
      </c>
      <c r="Y768" s="17">
        <f>[1]!s_ipo_dilutedpe(A768)</f>
        <v>13.29</v>
      </c>
      <c r="Z768" s="12">
        <f>[1]!s_ipo_collection_total(A768,100000000)</f>
        <v>4.4551260285000005</v>
      </c>
      <c r="AA768" s="2">
        <f>[1]!s_val_pe_ttm(A768,E768)</f>
        <v>31.316822052001953</v>
      </c>
      <c r="AB768" s="5">
        <f>[1]!s_info_zjtxornot1(A768,"")</f>
        <v>0</v>
      </c>
      <c r="AC768" s="22" t="str">
        <f>[1]!s_info_nature1(A768,"")</f>
        <v>地方国有企业</v>
      </c>
      <c r="AD768" s="6" t="str">
        <f>[1]!s_info_city(A768)</f>
        <v>上海市</v>
      </c>
      <c r="AE768" s="6" t="str">
        <f>[1]!s_info_province(A768)</f>
        <v>上海</v>
      </c>
      <c r="AF768">
        <v>121.472644</v>
      </c>
      <c r="AG768">
        <v>31.231705999999999</v>
      </c>
    </row>
    <row r="769" spans="1:33" x14ac:dyDescent="0.3">
      <c r="A769" s="12" t="s">
        <v>2133</v>
      </c>
      <c r="B769" s="12" t="s">
        <v>2134</v>
      </c>
      <c r="C769" s="16" t="str">
        <f>[1]!s_info_mkt(A769)</f>
        <v>创业板</v>
      </c>
      <c r="D769" s="16" t="str">
        <f>[1]!s_ipo_listeddate(A769)</f>
        <v>2015-05-15</v>
      </c>
      <c r="E769" s="16" t="str">
        <f>[1]!lastradeday_s("000002","")</f>
        <v>2026-06-22</v>
      </c>
      <c r="F769" s="16" t="str">
        <f>[1]!s_info_industry_csrc2023(A769,"",3)</f>
        <v>计算机、通信和其他电子设备制造业</v>
      </c>
      <c r="G769" s="16" t="str">
        <f>[1]!s_info_industry_csrc2023(A769,"",1)</f>
        <v>制造业</v>
      </c>
      <c r="H769" s="16">
        <f>[1]!s_is(A769,83,"FY","YTD","20251231",1,"",100000000)</f>
        <v>5.5256585420000004</v>
      </c>
      <c r="I769" s="16">
        <f>[1]!s_is(A769,83,"FY","YTD","20241231",1,"",100000000)</f>
        <v>5.5116587114</v>
      </c>
      <c r="J769" s="16">
        <f t="shared" si="33"/>
        <v>2.5400394569141671E-3</v>
      </c>
      <c r="K769" s="16">
        <f>[1]!s_is(A769,61,"FY","YTD","20251231",1,"",100000000)</f>
        <v>-1.6646567912000001</v>
      </c>
      <c r="L769" s="16">
        <f>[1]!s_is(A769,61,"FY","YTD","20241231",1,"",100000000)</f>
        <v>-1.8897745243999999</v>
      </c>
      <c r="M769" s="16">
        <f t="shared" si="34"/>
        <v>0.11912412316568524</v>
      </c>
      <c r="N769" s="16">
        <f>[1]!s_fa_roe(A769,"20251231")</f>
        <v>-30.176600000000001</v>
      </c>
      <c r="O769" s="16">
        <f>[1]!s_stmnote_rdexp(A769,"20251231",1,10000)</f>
        <v>2930.4041899999997</v>
      </c>
      <c r="P769" s="20">
        <f t="shared" si="35"/>
        <v>5.3032668734889765E-2</v>
      </c>
      <c r="Q769" s="16">
        <f>[1]!s_margin_tradingbalance(A769,"",10000)</f>
        <v>0</v>
      </c>
      <c r="R769" s="16">
        <f>[1]!s_margin_seclendingbalance(A769,"",10000)</f>
        <v>0</v>
      </c>
      <c r="S769" s="17">
        <f>[1]!s_val_ev(A769,"",100000000)</f>
        <v>25.890151942200003</v>
      </c>
      <c r="T769" s="17">
        <f>[1]!share_freesharesmv(A769,"",100000000)</f>
        <v>22.411687506200003</v>
      </c>
      <c r="U769" s="17">
        <f>[1]!s_dq_amount_btin(A769,E769,100000000)</f>
        <v>0.91411275999999997</v>
      </c>
      <c r="V769" s="17">
        <f>[1]!s_dq_turn(A769,E769)</f>
        <v>3.4714812775394912</v>
      </c>
      <c r="W769" s="2">
        <f>[1]!s_pq_amount(A769,"20260101","",100000000)</f>
        <v>80.359702010000007</v>
      </c>
      <c r="X769" s="2">
        <f>[1]!s_pq_avgamount(A769,"20260101","",100000000)</f>
        <v>0.73054274554545451</v>
      </c>
      <c r="Y769" s="17">
        <f>[1]!s_ipo_dilutedpe(A769)</f>
        <v>22.96</v>
      </c>
      <c r="Z769" s="12">
        <f>[1]!s_ipo_collection_total(A769,100000000)</f>
        <v>2.7057440000000001</v>
      </c>
      <c r="AA769" s="2">
        <f>[1]!s_val_pe_ttm(A769,E769)</f>
        <v>-16.18199348449707</v>
      </c>
      <c r="AB769" s="5">
        <f>[1]!s_info_zjtxornot1(A769,"")</f>
        <v>1</v>
      </c>
      <c r="AC769" s="22" t="str">
        <f>[1]!s_info_nature1(A769,"")</f>
        <v>民营企业</v>
      </c>
      <c r="AD769" s="6" t="str">
        <f>[1]!s_info_city(A769)</f>
        <v>东莞市</v>
      </c>
      <c r="AE769" s="6" t="str">
        <f>[1]!s_info_province(A769)</f>
        <v>广东省</v>
      </c>
      <c r="AF769">
        <v>113.746262</v>
      </c>
      <c r="AG769">
        <v>23.046237000000001</v>
      </c>
    </row>
    <row r="770" spans="1:33" x14ac:dyDescent="0.3">
      <c r="A770" s="12" t="s">
        <v>2135</v>
      </c>
      <c r="B770" s="12" t="s">
        <v>2136</v>
      </c>
      <c r="C770" s="16" t="str">
        <f>[1]!s_info_mkt(A770)</f>
        <v>主板</v>
      </c>
      <c r="D770" s="16" t="str">
        <f>[1]!s_ipo_listeddate(A770)</f>
        <v>2007-04-30</v>
      </c>
      <c r="E770" s="16" t="str">
        <f>[1]!lastradeday_s("000002","")</f>
        <v>2026-06-22</v>
      </c>
      <c r="F770" s="16" t="str">
        <f>[1]!s_info_industry_csrc2023(A770,"",3)</f>
        <v>汽车制造业</v>
      </c>
      <c r="G770" s="16" t="str">
        <f>[1]!s_info_industry_csrc2023(A770,"",1)</f>
        <v>制造业</v>
      </c>
      <c r="H770" s="16">
        <f>[1]!s_is(A770,83,"FY","YTD","20251231",1,"",100000000)</f>
        <v>2318.0928110682003</v>
      </c>
      <c r="I770" s="16">
        <f>[1]!s_is(A770,83,"FY","YTD","20241231",1,"",100000000)</f>
        <v>2156.9050458982001</v>
      </c>
      <c r="J770" s="16">
        <f t="shared" si="33"/>
        <v>7.4731043666726116E-2</v>
      </c>
      <c r="K770" s="16">
        <f>[1]!s_is(A770,61,"FY","YTD","20251231",1,"",100000000)</f>
        <v>109.30504451020001</v>
      </c>
      <c r="L770" s="16">
        <f>[1]!s_is(A770,61,"FY","YTD","20241231",1,"",100000000)</f>
        <v>114.0328898459</v>
      </c>
      <c r="M770" s="16">
        <f t="shared" si="34"/>
        <v>-4.1460365882939901E-2</v>
      </c>
      <c r="N770" s="16">
        <f>[1]!s_fa_roe(A770,"20251231")</f>
        <v>12.152699999999999</v>
      </c>
      <c r="O770" s="16">
        <f>[1]!s_stmnote_rdexp(A770,"20251231",1,10000)</f>
        <v>957644.08401200012</v>
      </c>
      <c r="P770" s="20">
        <f t="shared" si="35"/>
        <v>4.1311723130305046E-2</v>
      </c>
      <c r="Q770" s="16">
        <f>[1]!s_margin_tradingbalance(A770,"",10000)</f>
        <v>207289.94399999999</v>
      </c>
      <c r="R770" s="16">
        <f>[1]!s_margin_seclendingbalance(A770,"",10000)</f>
        <v>2293.1588999999999</v>
      </c>
      <c r="S770" s="17">
        <f>[1]!s_val_ev(A770,"",100000000)</f>
        <v>2773.4511872171397</v>
      </c>
      <c r="T770" s="17">
        <f>[1]!share_freesharesmv(A770,"",100000000)</f>
        <v>1525.8845109857998</v>
      </c>
      <c r="U770" s="17">
        <f>[1]!s_dq_amount_btin(A770,E770,100000000)</f>
        <v>35.921351989999998</v>
      </c>
      <c r="V770" s="17">
        <f>[1]!s_dq_turn(A770,E770)</f>
        <v>2.3054549881053434</v>
      </c>
      <c r="W770" s="2">
        <f>[1]!s_pq_amount(A770,"20260101","",100000000)</f>
        <v>3926.8864289100002</v>
      </c>
      <c r="X770" s="2">
        <f>[1]!s_pq_avgamount(A770,"20260101","",100000000)</f>
        <v>35.698967535545457</v>
      </c>
      <c r="Y770" s="17">
        <f>[1]!s_ipo_dilutedpe(A770)</f>
        <v>0</v>
      </c>
      <c r="Z770" s="12">
        <f>[1]!s_ipo_collection_total(A770,100000000)</f>
        <v>0</v>
      </c>
      <c r="AA770" s="2">
        <f>[1]!s_val_pe_ttm(A770,E770)</f>
        <v>23.974241256713867</v>
      </c>
      <c r="AB770" s="5">
        <f>[1]!s_info_zjtxornot1(A770,"")</f>
        <v>0</v>
      </c>
      <c r="AC770" s="22" t="str">
        <f>[1]!s_info_nature1(A770,"")</f>
        <v>地方国有企业</v>
      </c>
      <c r="AD770" s="6" t="str">
        <f>[1]!s_info_city(A770)</f>
        <v>潍坊市</v>
      </c>
      <c r="AE770" s="6" t="str">
        <f>[1]!s_info_province(A770)</f>
        <v>山东省</v>
      </c>
      <c r="AF770">
        <v>119.107078</v>
      </c>
      <c r="AG770">
        <v>36.709249999999997</v>
      </c>
    </row>
    <row r="771" spans="1:33" x14ac:dyDescent="0.3">
      <c r="A771" s="12" t="s">
        <v>2137</v>
      </c>
      <c r="B771" s="12" t="s">
        <v>2138</v>
      </c>
      <c r="C771" s="16" t="str">
        <f>[1]!s_info_mkt(A771)</f>
        <v>主板</v>
      </c>
      <c r="D771" s="16" t="str">
        <f>[1]!s_ipo_listeddate(A771)</f>
        <v>2022-05-12</v>
      </c>
      <c r="E771" s="16" t="str">
        <f>[1]!lastradeday_s("000002","")</f>
        <v>2026-06-22</v>
      </c>
      <c r="F771" s="16" t="str">
        <f>[1]!s_info_industry_csrc2023(A771,"",3)</f>
        <v>电气机械和器材制造业</v>
      </c>
      <c r="G771" s="16" t="str">
        <f>[1]!s_info_industry_csrc2023(A771,"",1)</f>
        <v>制造业</v>
      </c>
      <c r="H771" s="16">
        <f>[1]!s_is(A771,83,"FY","YTD","20251231",1,"",100000000)</f>
        <v>22.564365384000002</v>
      </c>
      <c r="I771" s="16">
        <f>[1]!s_is(A771,83,"FY","YTD","20241231",1,"",100000000)</f>
        <v>15.809261382599999</v>
      </c>
      <c r="J771" s="16">
        <f t="shared" ref="J771:J834" si="36">H771/I771-1</f>
        <v>0.42728776746235653</v>
      </c>
      <c r="K771" s="16">
        <f>[1]!s_is(A771,61,"FY","YTD","20251231",1,"",100000000)</f>
        <v>0.70388875200000001</v>
      </c>
      <c r="L771" s="16">
        <f>[1]!s_is(A771,61,"FY","YTD","20241231",1,"",100000000)</f>
        <v>0.91608570989999993</v>
      </c>
      <c r="M771" s="16">
        <f t="shared" ref="M771:M834" si="37">(K771-L771)/ABS(L771)</f>
        <v>-0.23163439360184254</v>
      </c>
      <c r="N771" s="16">
        <f>[1]!s_fa_roe(A771,"20251231")</f>
        <v>6.5347</v>
      </c>
      <c r="O771" s="16">
        <f>[1]!s_stmnote_rdexp(A771,"20251231",1,10000)</f>
        <v>8511.4828710000002</v>
      </c>
      <c r="P771" s="20">
        <f t="shared" ref="P771:P834" si="38">O771/H771/10000</f>
        <v>3.7720905180144544E-2</v>
      </c>
      <c r="Q771" s="16">
        <f>[1]!s_margin_tradingbalance(A771,"",10000)</f>
        <v>0</v>
      </c>
      <c r="R771" s="16">
        <f>[1]!s_margin_seclendingbalance(A771,"",10000)</f>
        <v>0</v>
      </c>
      <c r="S771" s="17">
        <f>[1]!s_val_ev(A771,"",100000000)</f>
        <v>45.478029971400005</v>
      </c>
      <c r="T771" s="17">
        <f>[1]!share_freesharesmv(A771,"",100000000)</f>
        <v>13.425055121400003</v>
      </c>
      <c r="U771" s="17">
        <f>[1]!s_dq_amount_btin(A771,E771,100000000)</f>
        <v>0.76874799999999999</v>
      </c>
      <c r="V771" s="17">
        <f>[1]!s_dq_turn(A771,E771)</f>
        <v>1.7642359858688443</v>
      </c>
      <c r="W771" s="2">
        <f>[1]!s_pq_amount(A771,"20260101","",100000000)</f>
        <v>182.97451864999999</v>
      </c>
      <c r="X771" s="2">
        <f>[1]!s_pq_avgamount(A771,"20260101","",100000000)</f>
        <v>1.663404715</v>
      </c>
      <c r="Y771" s="17">
        <f>[1]!s_ipo_dilutedpe(A771)</f>
        <v>22.97</v>
      </c>
      <c r="Z771" s="12">
        <f>[1]!s_ipo_collection_total(A771,100000000)</f>
        <v>3.4119999999999999</v>
      </c>
      <c r="AA771" s="2">
        <f>[1]!s_val_pe_ttm(A771,E771)</f>
        <v>91.225509643554688</v>
      </c>
      <c r="AB771" s="5">
        <f>[1]!s_info_zjtxornot1(A771,"")</f>
        <v>1</v>
      </c>
      <c r="AC771" s="22" t="str">
        <f>[1]!s_info_nature1(A771,"")</f>
        <v>民营企业</v>
      </c>
      <c r="AD771" s="6" t="str">
        <f>[1]!s_info_city(A771)</f>
        <v>徐州市</v>
      </c>
      <c r="AE771" s="6" t="str">
        <f>[1]!s_info_province(A771)</f>
        <v>江苏省</v>
      </c>
      <c r="AF771">
        <v>117.184811</v>
      </c>
      <c r="AG771">
        <v>34.261792</v>
      </c>
    </row>
    <row r="772" spans="1:33" x14ac:dyDescent="0.3">
      <c r="A772" s="12" t="s">
        <v>2139</v>
      </c>
      <c r="B772" s="12" t="s">
        <v>2140</v>
      </c>
      <c r="C772" s="16" t="str">
        <f>[1]!s_info_mkt(A772)</f>
        <v>主板</v>
      </c>
      <c r="D772" s="16" t="str">
        <f>[1]!s_ipo_listeddate(A772)</f>
        <v>2016-05-25</v>
      </c>
      <c r="E772" s="16" t="str">
        <f>[1]!lastradeday_s("000002","")</f>
        <v>2026-06-22</v>
      </c>
      <c r="F772" s="16" t="str">
        <f>[1]!s_info_industry_csrc2023(A772,"",3)</f>
        <v>非金属矿物制品业</v>
      </c>
      <c r="G772" s="16" t="str">
        <f>[1]!s_info_industry_csrc2023(A772,"",1)</f>
        <v>制造业</v>
      </c>
      <c r="H772" s="16">
        <f>[1]!s_is(A772,83,"FY","YTD","20251231",1,"",100000000)</f>
        <v>22.948350290800001</v>
      </c>
      <c r="I772" s="16">
        <f>[1]!s_is(A772,83,"FY","YTD","20241231",1,"",100000000)</f>
        <v>27.405840847199997</v>
      </c>
      <c r="J772" s="16">
        <f t="shared" si="36"/>
        <v>-0.16264746559875798</v>
      </c>
      <c r="K772" s="16">
        <f>[1]!s_is(A772,61,"FY","YTD","20251231",1,"",100000000)</f>
        <v>-5.3038364393000004</v>
      </c>
      <c r="L772" s="16">
        <f>[1]!s_is(A772,61,"FY","YTD","20241231",1,"",100000000)</f>
        <v>-5.6906844234000005</v>
      </c>
      <c r="M772" s="16">
        <f t="shared" si="37"/>
        <v>6.7979166532111251E-2</v>
      </c>
      <c r="N772" s="16">
        <f>[1]!s_fa_roe(A772,"20251231")</f>
        <v>-32.173900000000003</v>
      </c>
      <c r="O772" s="16">
        <f>[1]!s_stmnote_rdexp(A772,"20251231",1,10000)</f>
        <v>9606.4106979999997</v>
      </c>
      <c r="P772" s="20">
        <f t="shared" si="38"/>
        <v>4.1861007768611638E-2</v>
      </c>
      <c r="Q772" s="16">
        <f>[1]!s_margin_tradingbalance(A772,"",10000)</f>
        <v>0</v>
      </c>
      <c r="R772" s="16">
        <f>[1]!s_margin_seclendingbalance(A772,"",10000)</f>
        <v>0</v>
      </c>
      <c r="S772" s="17">
        <f>[1]!s_val_ev(A772,"",100000000)</f>
        <v>31.253282517300001</v>
      </c>
      <c r="T772" s="17">
        <f>[1]!share_freesharesmv(A772,"",100000000)</f>
        <v>19.625599997399998</v>
      </c>
      <c r="U772" s="17">
        <f>[1]!s_dq_amount_btin(A772,E772,100000000)</f>
        <v>1.1362481</v>
      </c>
      <c r="V772" s="17">
        <f>[1]!s_dq_turn(A772,E772)</f>
        <v>4.1786782195095897</v>
      </c>
      <c r="W772" s="2">
        <f>[1]!s_pq_amount(A772,"20260101","",100000000)</f>
        <v>121.84929253999999</v>
      </c>
      <c r="X772" s="2">
        <f>[1]!s_pq_avgamount(A772,"20260101","",100000000)</f>
        <v>1.1077208412727273</v>
      </c>
      <c r="Y772" s="17">
        <f>[1]!s_ipo_dilutedpe(A772)</f>
        <v>22.98</v>
      </c>
      <c r="Z772" s="12">
        <f>[1]!s_ipo_collection_total(A772,100000000)</f>
        <v>2.2831199999999998</v>
      </c>
      <c r="AA772" s="2">
        <f>[1]!s_val_pe_ttm(A772,E772)</f>
        <v>-6.2389841079711914</v>
      </c>
      <c r="AB772" s="5">
        <f>[1]!s_info_zjtxornot1(A772,"")</f>
        <v>0</v>
      </c>
      <c r="AC772" s="22" t="str">
        <f>[1]!s_info_nature1(A772,"")</f>
        <v>民营企业</v>
      </c>
      <c r="AD772" s="6" t="str">
        <f>[1]!s_info_city(A772)</f>
        <v>简阳市</v>
      </c>
      <c r="AE772" s="6" t="str">
        <f>[1]!s_info_province(A772)</f>
        <v>四川省</v>
      </c>
      <c r="AF772">
        <v>104.536305</v>
      </c>
      <c r="AG772">
        <v>30.393006</v>
      </c>
    </row>
    <row r="773" spans="1:33" x14ac:dyDescent="0.3">
      <c r="A773" s="12" t="s">
        <v>2141</v>
      </c>
      <c r="B773" s="12" t="s">
        <v>2142</v>
      </c>
      <c r="C773" s="16" t="str">
        <f>[1]!s_info_mkt(A773)</f>
        <v>科创板</v>
      </c>
      <c r="D773" s="16" t="str">
        <f>[1]!s_ipo_listeddate(A773)</f>
        <v>2020-09-02</v>
      </c>
      <c r="E773" s="16" t="str">
        <f>[1]!lastradeday_s("000002","")</f>
        <v>2026-06-22</v>
      </c>
      <c r="F773" s="16" t="str">
        <f>[1]!s_info_industry_csrc2023(A773,"",3)</f>
        <v>医药制造业</v>
      </c>
      <c r="G773" s="16" t="str">
        <f>[1]!s_info_industry_csrc2023(A773,"",1)</f>
        <v>制造业</v>
      </c>
      <c r="H773" s="16">
        <f>[1]!s_is(A773,83,"FY","YTD","20251231",1,"",100000000)</f>
        <v>13.3139024833</v>
      </c>
      <c r="I773" s="16">
        <f>[1]!s_is(A773,83,"FY","YTD","20241231",1,"",100000000)</f>
        <v>13.4975530266</v>
      </c>
      <c r="J773" s="16">
        <f t="shared" si="36"/>
        <v>-1.3606210172916189E-2</v>
      </c>
      <c r="K773" s="16">
        <f>[1]!s_is(A773,61,"FY","YTD","20251231",1,"",100000000)</f>
        <v>2.8405938418000001</v>
      </c>
      <c r="L773" s="16">
        <f>[1]!s_is(A773,61,"FY","YTD","20241231",1,"",100000000)</f>
        <v>2.382341593</v>
      </c>
      <c r="M773" s="16">
        <f t="shared" si="37"/>
        <v>0.19235371205643892</v>
      </c>
      <c r="N773" s="16">
        <f>[1]!s_fa_roe(A773,"20251231")</f>
        <v>10.089600000000001</v>
      </c>
      <c r="O773" s="16">
        <f>[1]!s_stmnote_rdexp(A773,"20251231",1,10000)</f>
        <v>28550.162889999996</v>
      </c>
      <c r="P773" s="20">
        <f t="shared" si="38"/>
        <v>0.21443872617973028</v>
      </c>
      <c r="Q773" s="16">
        <f>[1]!s_margin_tradingbalance(A773,"",10000)</f>
        <v>10139.804899999999</v>
      </c>
      <c r="R773" s="16">
        <f>[1]!s_margin_seclendingbalance(A773,"",10000)</f>
        <v>12.229200000000001</v>
      </c>
      <c r="S773" s="17">
        <f>[1]!s_val_ev(A773,"",100000000)</f>
        <v>76.597345878400006</v>
      </c>
      <c r="T773" s="17">
        <f>[1]!share_freesharesmv(A773,"",100000000)</f>
        <v>40.311373628399998</v>
      </c>
      <c r="U773" s="17">
        <f>[1]!s_dq_amount_btin(A773,E773,100000000)</f>
        <v>0.99670340000000002</v>
      </c>
      <c r="V773" s="17">
        <f>[1]!s_dq_turn(A773,E773)</f>
        <v>1.3076550723965141</v>
      </c>
      <c r="W773" s="2">
        <f>[1]!s_pq_amount(A773,"20260101","",100000000)</f>
        <v>167.28007527</v>
      </c>
      <c r="X773" s="2">
        <f>[1]!s_pq_avgamount(A773,"20260101","",100000000)</f>
        <v>1.5207279569999999</v>
      </c>
      <c r="Y773" s="17">
        <f>[1]!s_ipo_dilutedpe(A773)</f>
        <v>60.64</v>
      </c>
      <c r="Z773" s="12">
        <f>[1]!s_ipo_collection_total(A773,100000000)</f>
        <v>13.347924000000001</v>
      </c>
      <c r="AA773" s="2">
        <f>[1]!s_val_pe_ttm(A773,E773)</f>
        <v>27.924655914306641</v>
      </c>
      <c r="AB773" s="5">
        <f>[1]!s_info_zjtxornot1(A773,"")</f>
        <v>0</v>
      </c>
      <c r="AC773" s="22" t="str">
        <f>[1]!s_info_nature1(A773,"")</f>
        <v>民营企业</v>
      </c>
      <c r="AD773" s="6" t="str">
        <f>[1]!s_info_city(A773)</f>
        <v>成都市</v>
      </c>
      <c r="AE773" s="6" t="str">
        <f>[1]!s_info_province(A773)</f>
        <v>四川省</v>
      </c>
      <c r="AF773">
        <v>104.065735</v>
      </c>
      <c r="AG773">
        <v>30.659462000000001</v>
      </c>
    </row>
    <row r="774" spans="1:33" x14ac:dyDescent="0.3">
      <c r="A774" s="12" t="s">
        <v>2143</v>
      </c>
      <c r="B774" s="12" t="s">
        <v>2144</v>
      </c>
      <c r="C774" s="16" t="str">
        <f>[1]!s_info_mkt(A774)</f>
        <v>主板</v>
      </c>
      <c r="D774" s="16" t="str">
        <f>[1]!s_ipo_listeddate(A774)</f>
        <v>1994-01-06</v>
      </c>
      <c r="E774" s="16" t="str">
        <f>[1]!lastradeday_s("000002","")</f>
        <v>2026-06-22</v>
      </c>
      <c r="F774" s="16" t="str">
        <f>[1]!s_info_industry_csrc2023(A774,"",3)</f>
        <v>专用设备制造业</v>
      </c>
      <c r="G774" s="16" t="str">
        <f>[1]!s_info_industry_csrc2023(A774,"",1)</f>
        <v>制造业</v>
      </c>
      <c r="H774" s="16">
        <f>[1]!s_is(A774,83,"FY","YTD","20251231",1,"",100000000)</f>
        <v>42.2105195348</v>
      </c>
      <c r="I774" s="16">
        <f>[1]!s_is(A774,83,"FY","YTD","20241231",1,"",100000000)</f>
        <v>41.920652910999998</v>
      </c>
      <c r="J774" s="16">
        <f t="shared" si="36"/>
        <v>6.9146495503160654E-3</v>
      </c>
      <c r="K774" s="16">
        <f>[1]!s_is(A774,61,"FY","YTD","20251231",1,"",100000000)</f>
        <v>2.9496496172000004</v>
      </c>
      <c r="L774" s="16">
        <f>[1]!s_is(A774,61,"FY","YTD","20241231",1,"",100000000)</f>
        <v>2.5062953613999999</v>
      </c>
      <c r="M774" s="16">
        <f t="shared" si="37"/>
        <v>0.17689625198537887</v>
      </c>
      <c r="N774" s="16">
        <f>[1]!s_fa_roe(A774,"20251231")</f>
        <v>10.677</v>
      </c>
      <c r="O774" s="16">
        <f>[1]!s_stmnote_rdexp(A774,"20251231",1,10000)</f>
        <v>23710.536047999998</v>
      </c>
      <c r="P774" s="20">
        <f t="shared" si="38"/>
        <v>5.6172101905668584E-2</v>
      </c>
      <c r="Q774" s="16">
        <f>[1]!s_margin_tradingbalance(A774,"",10000)</f>
        <v>55189.320299999999</v>
      </c>
      <c r="R774" s="16">
        <f>[1]!s_margin_seclendingbalance(A774,"",10000)</f>
        <v>52.423000000000002</v>
      </c>
      <c r="S774" s="17">
        <f>[1]!s_val_ev(A774,"",100000000)</f>
        <v>74.212629342599996</v>
      </c>
      <c r="T774" s="17">
        <f>[1]!share_freesharesmv(A774,"",100000000)</f>
        <v>47.7834191078</v>
      </c>
      <c r="U774" s="17">
        <f>[1]!s_dq_amount_btin(A774,E774,100000000)</f>
        <v>3.60874227</v>
      </c>
      <c r="V774" s="17">
        <f>[1]!s_dq_turn(A774,E774)</f>
        <v>4.9183680973974537</v>
      </c>
      <c r="W774" s="2">
        <f>[1]!s_pq_amount(A774,"20260101","",100000000)</f>
        <v>388.57751481000003</v>
      </c>
      <c r="X774" s="2">
        <f>[1]!s_pq_avgamount(A774,"20260101","",100000000)</f>
        <v>3.5325228619090909</v>
      </c>
      <c r="Y774" s="17">
        <f>[1]!s_ipo_dilutedpe(A774)</f>
        <v>0</v>
      </c>
      <c r="Z774" s="12">
        <f>[1]!s_ipo_collection_total(A774,100000000)</f>
        <v>1.38</v>
      </c>
      <c r="AA774" s="2">
        <f>[1]!s_val_pe_ttm(A774,E774)</f>
        <v>21.847043991088867</v>
      </c>
      <c r="AB774" s="5">
        <f>[1]!s_info_zjtxornot1(A774,"")</f>
        <v>1</v>
      </c>
      <c r="AC774" s="22" t="str">
        <f>[1]!s_info_nature1(A774,"")</f>
        <v>地方国有企业</v>
      </c>
      <c r="AD774" s="6" t="str">
        <f>[1]!s_info_city(A774)</f>
        <v>苏州市</v>
      </c>
      <c r="AE774" s="6" t="str">
        <f>[1]!s_info_province(A774)</f>
        <v>江苏省</v>
      </c>
      <c r="AF774">
        <v>120.619585</v>
      </c>
      <c r="AG774">
        <v>31.299378999999998</v>
      </c>
    </row>
    <row r="775" spans="1:33" x14ac:dyDescent="0.3">
      <c r="A775" s="12" t="s">
        <v>2145</v>
      </c>
      <c r="B775" s="12" t="s">
        <v>2146</v>
      </c>
      <c r="C775" s="16" t="str">
        <f>[1]!s_info_mkt(A775)</f>
        <v>主板</v>
      </c>
      <c r="D775" s="16" t="str">
        <f>[1]!s_ipo_listeddate(A775)</f>
        <v>2019-05-23</v>
      </c>
      <c r="E775" s="16" t="str">
        <f>[1]!lastradeday_s("000002","")</f>
        <v>2026-06-22</v>
      </c>
      <c r="F775" s="16" t="str">
        <f>[1]!s_info_industry_csrc2023(A775,"",3)</f>
        <v>计算机、通信和其他电子设备制造业</v>
      </c>
      <c r="G775" s="16" t="str">
        <f>[1]!s_info_industry_csrc2023(A775,"",1)</f>
        <v>制造业</v>
      </c>
      <c r="H775" s="16">
        <f>[1]!s_is(A775,83,"FY","YTD","20251231",1,"",100000000)</f>
        <v>32.384521888599998</v>
      </c>
      <c r="I775" s="16">
        <f>[1]!s_is(A775,83,"FY","YTD","20241231",1,"",100000000)</f>
        <v>35.252198098600005</v>
      </c>
      <c r="J775" s="16">
        <f t="shared" si="36"/>
        <v>-8.134744398006466E-2</v>
      </c>
      <c r="K775" s="16">
        <f>[1]!s_is(A775,61,"FY","YTD","20251231",1,"",100000000)</f>
        <v>0.51765526250000005</v>
      </c>
      <c r="L775" s="16">
        <f>[1]!s_is(A775,61,"FY","YTD","20241231",1,"",100000000)</f>
        <v>2.2192109096000001</v>
      </c>
      <c r="M775" s="16">
        <f t="shared" si="37"/>
        <v>-0.76673904212497568</v>
      </c>
      <c r="N775" s="16">
        <f>[1]!s_fa_roe(A775,"20251231")</f>
        <v>1.5303</v>
      </c>
      <c r="O775" s="16">
        <f>[1]!s_stmnote_rdexp(A775,"20251231",1,10000)</f>
        <v>17742.568618000001</v>
      </c>
      <c r="P775" s="20">
        <f t="shared" si="38"/>
        <v>5.4787187160066558E-2</v>
      </c>
      <c r="Q775" s="16">
        <f>[1]!s_margin_tradingbalance(A775,"",10000)</f>
        <v>0</v>
      </c>
      <c r="R775" s="16">
        <f>[1]!s_margin_seclendingbalance(A775,"",10000)</f>
        <v>0</v>
      </c>
      <c r="S775" s="17">
        <f>[1]!s_val_ev(A775,"",100000000)</f>
        <v>81.830081569599997</v>
      </c>
      <c r="T775" s="17">
        <f>[1]!share_freesharesmv(A775,"",100000000)</f>
        <v>38.054963219000001</v>
      </c>
      <c r="U775" s="17">
        <f>[1]!s_dq_amount_btin(A775,E775,100000000)</f>
        <v>2.8499201900000002</v>
      </c>
      <c r="V775" s="17">
        <f>[1]!s_dq_turn(A775,E775)</f>
        <v>4.2401551137658986</v>
      </c>
      <c r="W775" s="2">
        <f>[1]!s_pq_amount(A775,"20260101","",100000000)</f>
        <v>114.59849268000001</v>
      </c>
      <c r="X775" s="2">
        <f>[1]!s_pq_avgamount(A775,"20260101","",100000000)</f>
        <v>1.041804478909091</v>
      </c>
      <c r="Y775" s="17">
        <f>[1]!s_ipo_dilutedpe(A775)</f>
        <v>22.99</v>
      </c>
      <c r="Z775" s="12">
        <f>[1]!s_ipo_collection_total(A775,100000000)</f>
        <v>17.981871000000002</v>
      </c>
      <c r="AA775" s="2">
        <f>[1]!s_val_pe_ttm(A775,E775)</f>
        <v>869.06488037109375</v>
      </c>
      <c r="AB775" s="5">
        <f>[1]!s_info_zjtxornot1(A775,"")</f>
        <v>1</v>
      </c>
      <c r="AC775" s="22" t="str">
        <f>[1]!s_info_nature1(A775,"")</f>
        <v>公众企业</v>
      </c>
      <c r="AD775" s="6" t="str">
        <f>[1]!s_info_city(A775)</f>
        <v>深圳市</v>
      </c>
      <c r="AE775" s="6" t="str">
        <f>[1]!s_info_province(A775)</f>
        <v>广东省</v>
      </c>
      <c r="AF775">
        <v>114.085947</v>
      </c>
      <c r="AG775">
        <v>22.547000000000001</v>
      </c>
    </row>
    <row r="776" spans="1:33" x14ac:dyDescent="0.3">
      <c r="A776" s="12" t="s">
        <v>2147</v>
      </c>
      <c r="B776" s="12" t="s">
        <v>2148</v>
      </c>
      <c r="C776" s="16" t="str">
        <f>[1]!s_info_mkt(A776)</f>
        <v>创业板</v>
      </c>
      <c r="D776" s="16" t="str">
        <f>[1]!s_ipo_listeddate(A776)</f>
        <v>2021-12-23</v>
      </c>
      <c r="E776" s="16" t="str">
        <f>[1]!lastradeday_s("000002","")</f>
        <v>2026-06-22</v>
      </c>
      <c r="F776" s="16" t="str">
        <f>[1]!s_info_industry_csrc2023(A776,"",3)</f>
        <v>计算机、通信和其他电子设备制造业</v>
      </c>
      <c r="G776" s="16" t="str">
        <f>[1]!s_info_industry_csrc2023(A776,"",1)</f>
        <v>制造业</v>
      </c>
      <c r="H776" s="16">
        <f>[1]!s_is(A776,83,"FY","YTD","20251231",1,"",100000000)</f>
        <v>7.6238672159000007</v>
      </c>
      <c r="I776" s="16">
        <f>[1]!s_is(A776,83,"FY","YTD","20241231",1,"",100000000)</f>
        <v>5.9608760482000003</v>
      </c>
      <c r="J776" s="16">
        <f t="shared" si="36"/>
        <v>0.27898435636858654</v>
      </c>
      <c r="K776" s="16">
        <f>[1]!s_is(A776,61,"FY","YTD","20251231",1,"",100000000)</f>
        <v>-1.1621455709000001</v>
      </c>
      <c r="L776" s="16">
        <f>[1]!s_is(A776,61,"FY","YTD","20241231",1,"",100000000)</f>
        <v>-0.93452916590000001</v>
      </c>
      <c r="M776" s="16">
        <f t="shared" si="37"/>
        <v>-0.24356265519096318</v>
      </c>
      <c r="N776" s="16">
        <f>[1]!s_fa_roe(A776,"20251231")</f>
        <v>-15.395</v>
      </c>
      <c r="O776" s="16">
        <f>[1]!s_stmnote_rdexp(A776,"20251231",1,10000)</f>
        <v>4544.309346</v>
      </c>
      <c r="P776" s="20">
        <f t="shared" si="38"/>
        <v>5.9606354849971538E-2</v>
      </c>
      <c r="Q776" s="16">
        <f>[1]!s_margin_tradingbalance(A776,"",10000)</f>
        <v>41235.8197</v>
      </c>
      <c r="R776" s="16">
        <f>[1]!s_margin_seclendingbalance(A776,"",10000)</f>
        <v>0</v>
      </c>
      <c r="S776" s="17">
        <f>[1]!s_val_ev(A776,"",100000000)</f>
        <v>92.927884660000004</v>
      </c>
      <c r="T776" s="17">
        <f>[1]!share_freesharesmv(A776,"",100000000)</f>
        <v>37.096498660000002</v>
      </c>
      <c r="U776" s="17">
        <f>[1]!s_dq_amount_btin(A776,E776,100000000)</f>
        <v>4.6139740800000002</v>
      </c>
      <c r="V776" s="17">
        <f>[1]!s_dq_turn(A776,E776)</f>
        <v>5.3680287740804404</v>
      </c>
      <c r="W776" s="2">
        <f>[1]!s_pq_amount(A776,"20260101","",100000000)</f>
        <v>312.18261716000001</v>
      </c>
      <c r="X776" s="2">
        <f>[1]!s_pq_avgamount(A776,"20260101","",100000000)</f>
        <v>2.8380237923636367</v>
      </c>
      <c r="Y776" s="17">
        <f>[1]!s_ipo_dilutedpe(A776)</f>
        <v>79.930000000000007</v>
      </c>
      <c r="Z776" s="12">
        <f>[1]!s_ipo_collection_total(A776,100000000)</f>
        <v>6.4979519999999997</v>
      </c>
      <c r="AA776" s="2">
        <f>[1]!s_val_pe_ttm(A776,E776)</f>
        <v>-81.855659484863281</v>
      </c>
      <c r="AB776" s="5">
        <f>[1]!s_info_zjtxornot1(A776,"")</f>
        <v>1</v>
      </c>
      <c r="AC776" s="22" t="str">
        <f>[1]!s_info_nature1(A776,"")</f>
        <v>民营企业</v>
      </c>
      <c r="AD776" s="6" t="str">
        <f>[1]!s_info_city(A776)</f>
        <v>周口市</v>
      </c>
      <c r="AE776" s="6" t="str">
        <f>[1]!s_info_province(A776)</f>
        <v>河南省</v>
      </c>
      <c r="AF776">
        <v>114.649653</v>
      </c>
      <c r="AG776">
        <v>33.620356999999998</v>
      </c>
    </row>
    <row r="777" spans="1:33" x14ac:dyDescent="0.3">
      <c r="A777" s="12" t="s">
        <v>2149</v>
      </c>
      <c r="B777" s="12" t="s">
        <v>2150</v>
      </c>
      <c r="C777" s="16" t="str">
        <f>[1]!s_info_mkt(A777)</f>
        <v>主板</v>
      </c>
      <c r="D777" s="16" t="str">
        <f>[1]!s_ipo_listeddate(A777)</f>
        <v>2017-04-13</v>
      </c>
      <c r="E777" s="16" t="str">
        <f>[1]!lastradeday_s("000002","")</f>
        <v>2026-06-22</v>
      </c>
      <c r="F777" s="16" t="str">
        <f>[1]!s_info_industry_csrc2023(A777,"",3)</f>
        <v>计算机、通信和其他电子设备制造业</v>
      </c>
      <c r="G777" s="16" t="str">
        <f>[1]!s_info_industry_csrc2023(A777,"",1)</f>
        <v>制造业</v>
      </c>
      <c r="H777" s="16">
        <f>[1]!s_is(A777,83,"FY","YTD","20251231",1,"",100000000)</f>
        <v>8.4286303997999994</v>
      </c>
      <c r="I777" s="16">
        <f>[1]!s_is(A777,83,"FY","YTD","20241231",1,"",100000000)</f>
        <v>8.1515616034000011</v>
      </c>
      <c r="J777" s="16">
        <f t="shared" si="36"/>
        <v>3.3989658654414612E-2</v>
      </c>
      <c r="K777" s="16">
        <f>[1]!s_is(A777,61,"FY","YTD","20251231",1,"",100000000)</f>
        <v>-0.70286404920000001</v>
      </c>
      <c r="L777" s="16">
        <f>[1]!s_is(A777,61,"FY","YTD","20241231",1,"",100000000)</f>
        <v>0.10977948429999999</v>
      </c>
      <c r="M777" s="16">
        <f t="shared" si="37"/>
        <v>-7.4025082070821862</v>
      </c>
      <c r="N777" s="16">
        <f>[1]!s_fa_roe(A777,"20251231")</f>
        <v>-6.3148999999999997</v>
      </c>
      <c r="O777" s="16">
        <f>[1]!s_stmnote_rdexp(A777,"20251231",1,10000)</f>
        <v>4576.7243229999995</v>
      </c>
      <c r="P777" s="20">
        <f t="shared" si="38"/>
        <v>5.4299739173621846E-2</v>
      </c>
      <c r="Q777" s="16">
        <f>[1]!s_margin_tradingbalance(A777,"",10000)</f>
        <v>0</v>
      </c>
      <c r="R777" s="16">
        <f>[1]!s_margin_seclendingbalance(A777,"",10000)</f>
        <v>0</v>
      </c>
      <c r="S777" s="17">
        <f>[1]!s_val_ev(A777,"",100000000)</f>
        <v>37.443076361999999</v>
      </c>
      <c r="T777" s="17">
        <f>[1]!share_freesharesmv(A777,"",100000000)</f>
        <v>25.882769799000002</v>
      </c>
      <c r="U777" s="17">
        <f>[1]!s_dq_amount_btin(A777,E777,100000000)</f>
        <v>3.6076717999999999</v>
      </c>
      <c r="V777" s="17">
        <f>[1]!s_dq_turn(A777,E777)</f>
        <v>12.16288673730082</v>
      </c>
      <c r="W777" s="2">
        <f>[1]!s_pq_amount(A777,"20260101","",100000000)</f>
        <v>136.5527482</v>
      </c>
      <c r="X777" s="2">
        <f>[1]!s_pq_avgamount(A777,"20260101","",100000000)</f>
        <v>1.2413886199999999</v>
      </c>
      <c r="Y777" s="17">
        <f>[1]!s_ipo_dilutedpe(A777)</f>
        <v>22.7</v>
      </c>
      <c r="Z777" s="12">
        <f>[1]!s_ipo_collection_total(A777,100000000)</f>
        <v>5.2923</v>
      </c>
      <c r="AA777" s="2">
        <f>[1]!s_val_pe_ttm(A777,E777)</f>
        <v>-46.851181030273438</v>
      </c>
      <c r="AB777" s="5">
        <f>[1]!s_info_zjtxornot1(A777,"")</f>
        <v>0</v>
      </c>
      <c r="AC777" s="22" t="str">
        <f>[1]!s_info_nature1(A777,"")</f>
        <v>民营企业</v>
      </c>
      <c r="AD777" s="6" t="str">
        <f>[1]!s_info_city(A777)</f>
        <v>咸宁市</v>
      </c>
      <c r="AE777" s="6" t="str">
        <f>[1]!s_info_province(A777)</f>
        <v>湖北省</v>
      </c>
      <c r="AF777">
        <v>114.328963</v>
      </c>
      <c r="AG777">
        <v>29.832798</v>
      </c>
    </row>
    <row r="778" spans="1:33" x14ac:dyDescent="0.3">
      <c r="A778" s="12" t="s">
        <v>2151</v>
      </c>
      <c r="B778" s="12" t="s">
        <v>2152</v>
      </c>
      <c r="C778" s="16" t="str">
        <f>[1]!s_info_mkt(A778)</f>
        <v>主板</v>
      </c>
      <c r="D778" s="16" t="str">
        <f>[1]!s_ipo_listeddate(A778)</f>
        <v>2012-10-11</v>
      </c>
      <c r="E778" s="16" t="str">
        <f>[1]!lastradeday_s("000002","")</f>
        <v>2026-06-22</v>
      </c>
      <c r="F778" s="16" t="str">
        <f>[1]!s_info_industry_csrc2023(A778,"",3)</f>
        <v>金属制品业</v>
      </c>
      <c r="G778" s="16" t="str">
        <f>[1]!s_info_industry_csrc2023(A778,"",1)</f>
        <v>制造业</v>
      </c>
      <c r="H778" s="16">
        <f>[1]!s_is(A778,83,"FY","YTD","20251231",1,"",100000000)</f>
        <v>240.20203616000001</v>
      </c>
      <c r="I778" s="16">
        <f>[1]!s_is(A778,83,"FY","YTD","20241231",1,"",100000000)</f>
        <v>136.72912690000001</v>
      </c>
      <c r="J778" s="16">
        <f t="shared" si="36"/>
        <v>0.75677298324063225</v>
      </c>
      <c r="K778" s="16">
        <f>[1]!s_is(A778,61,"FY","YTD","20251231",1,"",100000000)</f>
        <v>10.066967699999999</v>
      </c>
      <c r="L778" s="16">
        <f>[1]!s_is(A778,61,"FY","YTD","20241231",1,"",100000000)</f>
        <v>7.9051465500000004</v>
      </c>
      <c r="M778" s="16">
        <f t="shared" si="37"/>
        <v>0.27347009145579959</v>
      </c>
      <c r="N778" s="16">
        <f>[1]!s_fa_roe(A778,"20251231")</f>
        <v>10.710800000000001</v>
      </c>
      <c r="O778" s="16">
        <f>[1]!s_stmnote_rdexp(A778,"20251231",1,10000)</f>
        <v>16022.585499999999</v>
      </c>
      <c r="P778" s="20">
        <f t="shared" si="38"/>
        <v>6.6704619811495929E-3</v>
      </c>
      <c r="Q778" s="16">
        <f>[1]!s_margin_tradingbalance(A778,"",10000)</f>
        <v>55436.306400000001</v>
      </c>
      <c r="R778" s="16">
        <f>[1]!s_margin_seclendingbalance(A778,"",10000)</f>
        <v>300.51839999999999</v>
      </c>
      <c r="S778" s="17">
        <f>[1]!s_val_ev(A778,"",100000000)</f>
        <v>114.67726901120001</v>
      </c>
      <c r="T778" s="17">
        <f>[1]!share_freesharesmv(A778,"",100000000)</f>
        <v>76.128986976000007</v>
      </c>
      <c r="U778" s="17">
        <f>[1]!s_dq_amount_btin(A778,E778,100000000)</f>
        <v>1.58775238</v>
      </c>
      <c r="V778" s="17">
        <f>[1]!s_dq_turn(A778,E778)</f>
        <v>1.4157045214250157</v>
      </c>
      <c r="W778" s="2">
        <f>[1]!s_pq_amount(A778,"20260101","",100000000)</f>
        <v>184.26312317</v>
      </c>
      <c r="X778" s="2">
        <f>[1]!s_pq_avgamount(A778,"20260101","",100000000)</f>
        <v>1.6751193015454546</v>
      </c>
      <c r="Y778" s="17">
        <f>[1]!s_ipo_dilutedpe(A778)</f>
        <v>29.45</v>
      </c>
      <c r="Z778" s="12">
        <f>[1]!s_ipo_collection_total(A778,100000000)</f>
        <v>16.56072</v>
      </c>
      <c r="AA778" s="2">
        <f>[1]!s_val_pe_ttm(A778,E778)</f>
        <v>13.346359252929688</v>
      </c>
      <c r="AB778" s="5">
        <f>[1]!s_info_zjtxornot1(A778,"")</f>
        <v>0</v>
      </c>
      <c r="AC778" s="22" t="str">
        <f>[1]!s_info_nature1(A778,"")</f>
        <v>民营企业</v>
      </c>
      <c r="AD778" s="6" t="str">
        <f>[1]!s_info_city(A778)</f>
        <v>北京市</v>
      </c>
      <c r="AE778" s="6" t="str">
        <f>[1]!s_info_province(A778)</f>
        <v>北京</v>
      </c>
      <c r="AF778">
        <v>116.40528500000001</v>
      </c>
      <c r="AG778">
        <v>39.904989</v>
      </c>
    </row>
    <row r="779" spans="1:33" x14ac:dyDescent="0.3">
      <c r="A779" s="12" t="s">
        <v>2153</v>
      </c>
      <c r="B779" s="12" t="s">
        <v>2154</v>
      </c>
      <c r="C779" s="16" t="str">
        <f>[1]!s_info_mkt(A779)</f>
        <v>科创板</v>
      </c>
      <c r="D779" s="16" t="str">
        <f>[1]!s_ipo_listeddate(A779)</f>
        <v>2020-09-16</v>
      </c>
      <c r="E779" s="16" t="str">
        <f>[1]!lastradeday_s("000002","")</f>
        <v>2026-06-22</v>
      </c>
      <c r="F779" s="16" t="str">
        <f>[1]!s_info_industry_csrc2023(A779,"",3)</f>
        <v>通用设备制造业</v>
      </c>
      <c r="G779" s="16" t="str">
        <f>[1]!s_info_industry_csrc2023(A779,"",1)</f>
        <v>制造业</v>
      </c>
      <c r="H779" s="16">
        <f>[1]!s_is(A779,83,"FY","YTD","20251231",1,"",100000000)</f>
        <v>8.7860425219000007</v>
      </c>
      <c r="I779" s="16">
        <f>[1]!s_is(A779,83,"FY","YTD","20241231",1,"",100000000)</f>
        <v>7.6518198361999996</v>
      </c>
      <c r="J779" s="16">
        <f t="shared" si="36"/>
        <v>0.14822914156108413</v>
      </c>
      <c r="K779" s="16">
        <f>[1]!s_is(A779,61,"FY","YTD","20251231",1,"",100000000)</f>
        <v>0.49984606770000001</v>
      </c>
      <c r="L779" s="16">
        <f>[1]!s_is(A779,61,"FY","YTD","20241231",1,"",100000000)</f>
        <v>0.2582939823</v>
      </c>
      <c r="M779" s="16">
        <f t="shared" si="37"/>
        <v>0.93518278377637609</v>
      </c>
      <c r="N779" s="16">
        <f>[1]!s_fa_roe(A779,"20251231")</f>
        <v>4.9226000000000001</v>
      </c>
      <c r="O779" s="16">
        <f>[1]!s_stmnote_rdexp(A779,"20251231",1,10000)</f>
        <v>5569.4784289999998</v>
      </c>
      <c r="P779" s="20">
        <f t="shared" si="38"/>
        <v>6.339006913656034E-2</v>
      </c>
      <c r="Q779" s="16">
        <f>[1]!s_margin_tradingbalance(A779,"",10000)</f>
        <v>22831.795300000002</v>
      </c>
      <c r="R779" s="16">
        <f>[1]!s_margin_seclendingbalance(A779,"",10000)</f>
        <v>71.122399999999999</v>
      </c>
      <c r="S779" s="17">
        <f>[1]!s_val_ev(A779,"",100000000)</f>
        <v>76.571581230000007</v>
      </c>
      <c r="T779" s="17">
        <f>[1]!share_freesharesmv(A779,"",100000000)</f>
        <v>25.917715087999998</v>
      </c>
      <c r="U779" s="17">
        <f>[1]!s_dq_amount_btin(A779,E779,100000000)</f>
        <v>0.95173204</v>
      </c>
      <c r="V779" s="17">
        <f>[1]!s_dq_turn(A779,E779)</f>
        <v>1.2514607653479692</v>
      </c>
      <c r="W779" s="2">
        <f>[1]!s_pq_amount(A779,"20260101","",100000000)</f>
        <v>132.37162022999999</v>
      </c>
      <c r="X779" s="2">
        <f>[1]!s_pq_avgamount(A779,"20260101","",100000000)</f>
        <v>1.2033783657272727</v>
      </c>
      <c r="Y779" s="17">
        <f>[1]!s_ipo_dilutedpe(A779)</f>
        <v>42.47</v>
      </c>
      <c r="Z779" s="12">
        <f>[1]!s_ipo_collection_total(A779,100000000)</f>
        <v>4.47255</v>
      </c>
      <c r="AA779" s="2">
        <f>[1]!s_val_pe_ttm(A779,E779)</f>
        <v>118.85064697265625</v>
      </c>
      <c r="AB779" s="5">
        <f>[1]!s_info_zjtxornot1(A779,"")</f>
        <v>1</v>
      </c>
      <c r="AC779" s="22" t="str">
        <f>[1]!s_info_nature1(A779,"")</f>
        <v>民营企业</v>
      </c>
      <c r="AD779" s="6" t="str">
        <f>[1]!s_info_city(A779)</f>
        <v>玉环市</v>
      </c>
      <c r="AE779" s="6" t="str">
        <f>[1]!s_info_province(A779)</f>
        <v>浙江省</v>
      </c>
      <c r="AF779">
        <v>121.284426</v>
      </c>
      <c r="AG779">
        <v>28.179738</v>
      </c>
    </row>
    <row r="780" spans="1:33" x14ac:dyDescent="0.3">
      <c r="A780" s="12" t="s">
        <v>2155</v>
      </c>
      <c r="B780" s="12" t="s">
        <v>2156</v>
      </c>
      <c r="C780" s="16" t="str">
        <f>[1]!s_info_mkt(A780)</f>
        <v>主板</v>
      </c>
      <c r="D780" s="16" t="str">
        <f>[1]!s_ipo_listeddate(A780)</f>
        <v>2025-04-24</v>
      </c>
      <c r="E780" s="16" t="str">
        <f>[1]!lastradeday_s("000002","")</f>
        <v>2026-06-22</v>
      </c>
      <c r="F780" s="16" t="str">
        <f>[1]!s_info_industry_csrc2023(A780,"",3)</f>
        <v>专用设备制造业</v>
      </c>
      <c r="G780" s="16" t="str">
        <f>[1]!s_info_industry_csrc2023(A780,"",1)</f>
        <v>制造业</v>
      </c>
      <c r="H780" s="16">
        <f>[1]!s_is(A780,83,"FY","YTD","20251231",1,"",100000000)</f>
        <v>9.4292097850999994</v>
      </c>
      <c r="I780" s="16">
        <f>[1]!s_is(A780,83,"FY","YTD","20241231",1,"",100000000)</f>
        <v>11.364763193</v>
      </c>
      <c r="J780" s="16">
        <f t="shared" si="36"/>
        <v>-0.17031181160837416</v>
      </c>
      <c r="K780" s="16">
        <f>[1]!s_is(A780,61,"FY","YTD","20251231",1,"",100000000)</f>
        <v>0.81155676629999995</v>
      </c>
      <c r="L780" s="16">
        <f>[1]!s_is(A780,61,"FY","YTD","20241231",1,"",100000000)</f>
        <v>1.5487169182</v>
      </c>
      <c r="M780" s="16">
        <f t="shared" si="37"/>
        <v>-0.47598120950132466</v>
      </c>
      <c r="N780" s="16">
        <f>[1]!s_fa_roe(A780,"20251231")</f>
        <v>8.2804000000000002</v>
      </c>
      <c r="O780" s="16">
        <f>[1]!s_stmnote_rdexp(A780,"20251231",1,10000)</f>
        <v>4868.9648590000006</v>
      </c>
      <c r="P780" s="20">
        <f t="shared" si="38"/>
        <v>5.1637040324353789E-2</v>
      </c>
      <c r="Q780" s="16">
        <f>[1]!s_margin_tradingbalance(A780,"",10000)</f>
        <v>19635.303599999999</v>
      </c>
      <c r="R780" s="16">
        <f>[1]!s_margin_seclendingbalance(A780,"",10000)</f>
        <v>56.007300000000001</v>
      </c>
      <c r="S780" s="17">
        <f>[1]!s_val_ev(A780,"",100000000)</f>
        <v>89.888400000000004</v>
      </c>
      <c r="T780" s="17">
        <f>[1]!share_freesharesmv(A780,"",100000000)</f>
        <v>25.472125349999999</v>
      </c>
      <c r="U780" s="17">
        <f>[1]!s_dq_amount_btin(A780,E780,100000000)</f>
        <v>4.0400356200000003</v>
      </c>
      <c r="V780" s="17">
        <f>[1]!s_dq_turn(A780,E780)</f>
        <v>8.0907022268366813</v>
      </c>
      <c r="W780" s="2">
        <f>[1]!s_pq_amount(A780,"20260101","",100000000)</f>
        <v>416.96021703999997</v>
      </c>
      <c r="X780" s="2">
        <f>[1]!s_pq_avgamount(A780,"20260101","",100000000)</f>
        <v>3.7905474276363633</v>
      </c>
      <c r="Y780" s="17">
        <f>[1]!s_ipo_dilutedpe(A780)</f>
        <v>15.32</v>
      </c>
      <c r="Z780" s="12">
        <f>[1]!s_ipo_collection_total(A780,100000000)</f>
        <v>5.6040000000000001</v>
      </c>
      <c r="AA780" s="2">
        <f>[1]!s_val_pe_ttm(A780,E780)</f>
        <v>105.46274566650391</v>
      </c>
      <c r="AB780" s="5">
        <f>[1]!s_info_zjtxornot1(A780,"")</f>
        <v>1</v>
      </c>
      <c r="AC780" s="22" t="str">
        <f>[1]!s_info_nature1(A780,"")</f>
        <v>民营企业</v>
      </c>
      <c r="AD780" s="6" t="str">
        <f>[1]!s_info_city(A780)</f>
        <v>江阴市</v>
      </c>
      <c r="AE780" s="6" t="str">
        <f>[1]!s_info_province(A780)</f>
        <v>江苏省</v>
      </c>
      <c r="AF780">
        <v>120.31067899999999</v>
      </c>
      <c r="AG780">
        <v>31.837425</v>
      </c>
    </row>
    <row r="781" spans="1:33" x14ac:dyDescent="0.3">
      <c r="A781" s="12" t="s">
        <v>2157</v>
      </c>
      <c r="B781" s="12" t="s">
        <v>2158</v>
      </c>
      <c r="C781" s="16" t="str">
        <f>[1]!s_info_mkt(A781)</f>
        <v>创业板</v>
      </c>
      <c r="D781" s="16" t="str">
        <f>[1]!s_ipo_listeddate(A781)</f>
        <v>2015-06-10</v>
      </c>
      <c r="E781" s="16" t="str">
        <f>[1]!lastradeday_s("000002","")</f>
        <v>2026-06-22</v>
      </c>
      <c r="F781" s="16" t="str">
        <f>[1]!s_info_industry_csrc2023(A781,"",3)</f>
        <v>橡胶和塑料制品业</v>
      </c>
      <c r="G781" s="16" t="str">
        <f>[1]!s_info_industry_csrc2023(A781,"",1)</f>
        <v>制造业</v>
      </c>
      <c r="H781" s="16">
        <f>[1]!s_is(A781,83,"FY","YTD","20251231",1,"",100000000)</f>
        <v>3.9175200218000001</v>
      </c>
      <c r="I781" s="16">
        <f>[1]!s_is(A781,83,"FY","YTD","20241231",1,"",100000000)</f>
        <v>3.8376644932999997</v>
      </c>
      <c r="J781" s="16">
        <f t="shared" si="36"/>
        <v>2.080836629658922E-2</v>
      </c>
      <c r="K781" s="16">
        <f>[1]!s_is(A781,61,"FY","YTD","20251231",1,"",100000000)</f>
        <v>-0.27354269440000001</v>
      </c>
      <c r="L781" s="16">
        <f>[1]!s_is(A781,61,"FY","YTD","20241231",1,"",100000000)</f>
        <v>-0.24335425829999999</v>
      </c>
      <c r="M781" s="16">
        <f t="shared" si="37"/>
        <v>-0.12405139861076359</v>
      </c>
      <c r="N781" s="16">
        <f>[1]!s_fa_roe(A781,"20251231")</f>
        <v>-50.414900000000003</v>
      </c>
      <c r="O781" s="16">
        <f>[1]!s_stmnote_rdexp(A781,"20251231",1,10000)</f>
        <v>1649.386156</v>
      </c>
      <c r="P781" s="20">
        <f t="shared" si="38"/>
        <v>4.2102813688802782E-2</v>
      </c>
      <c r="Q781" s="16">
        <f>[1]!s_margin_tradingbalance(A781,"",10000)</f>
        <v>0</v>
      </c>
      <c r="R781" s="16">
        <f>[1]!s_margin_seclendingbalance(A781,"",10000)</f>
        <v>0</v>
      </c>
      <c r="S781" s="17">
        <f>[1]!s_val_ev(A781,"",100000000)</f>
        <v>51.150557399999997</v>
      </c>
      <c r="T781" s="17">
        <f>[1]!share_freesharesmv(A781,"",100000000)</f>
        <v>37.243826729999995</v>
      </c>
      <c r="U781" s="17">
        <f>[1]!s_dq_amount_btin(A781,E781,100000000)</f>
        <v>2.2155362300000001</v>
      </c>
      <c r="V781" s="17">
        <f>[1]!s_dq_turn(A781,E781)</f>
        <v>4.4050073812098871</v>
      </c>
      <c r="W781" s="2">
        <f>[1]!s_pq_amount(A781,"20260101","",100000000)</f>
        <v>167.47283759000001</v>
      </c>
      <c r="X781" s="2">
        <f>[1]!s_pq_avgamount(A781,"20260101","",100000000)</f>
        <v>1.522480341727273</v>
      </c>
      <c r="Y781" s="17">
        <f>[1]!s_ipo_dilutedpe(A781)</f>
        <v>22.99</v>
      </c>
      <c r="Z781" s="12">
        <f>[1]!s_ipo_collection_total(A781,100000000)</f>
        <v>2.4738280000000001</v>
      </c>
      <c r="AA781" s="2">
        <f>[1]!s_val_pe_ttm(A781,E781)</f>
        <v>-147.1898193359375</v>
      </c>
      <c r="AB781" s="5">
        <f>[1]!s_info_zjtxornot1(A781,"")</f>
        <v>0</v>
      </c>
      <c r="AC781" s="22" t="str">
        <f>[1]!s_info_nature1(A781,"")</f>
        <v>民营企业</v>
      </c>
      <c r="AD781" s="6" t="str">
        <f>[1]!s_info_city(A781)</f>
        <v>杭州市</v>
      </c>
      <c r="AE781" s="6" t="str">
        <f>[1]!s_info_province(A781)</f>
        <v>浙江省</v>
      </c>
      <c r="AF781">
        <v>120.153576</v>
      </c>
      <c r="AG781">
        <v>30.287458999999998</v>
      </c>
    </row>
    <row r="782" spans="1:33" x14ac:dyDescent="0.3">
      <c r="A782" s="12" t="s">
        <v>2159</v>
      </c>
      <c r="B782" s="12" t="s">
        <v>2160</v>
      </c>
      <c r="C782" s="16" t="str">
        <f>[1]!s_info_mkt(A782)</f>
        <v>创业板</v>
      </c>
      <c r="D782" s="16" t="str">
        <f>[1]!s_ipo_listeddate(A782)</f>
        <v>2022-02-28</v>
      </c>
      <c r="E782" s="16" t="str">
        <f>[1]!lastradeday_s("000002","")</f>
        <v>2026-06-22</v>
      </c>
      <c r="F782" s="16" t="str">
        <f>[1]!s_info_industry_csrc2023(A782,"",3)</f>
        <v>专用设备制造业</v>
      </c>
      <c r="G782" s="16" t="str">
        <f>[1]!s_info_industry_csrc2023(A782,"",1)</f>
        <v>制造业</v>
      </c>
      <c r="H782" s="16">
        <f>[1]!s_is(A782,83,"FY","YTD","20251231",1,"",100000000)</f>
        <v>57.729354884700001</v>
      </c>
      <c r="I782" s="16">
        <f>[1]!s_is(A782,83,"FY","YTD","20241231",1,"",100000000)</f>
        <v>33.430913978200003</v>
      </c>
      <c r="J782" s="16">
        <f t="shared" si="36"/>
        <v>0.72682550415297631</v>
      </c>
      <c r="K782" s="16">
        <f>[1]!s_is(A782,61,"FY","YTD","20251231",1,"",100000000)</f>
        <v>8.2426791874000003</v>
      </c>
      <c r="L782" s="16">
        <f>[1]!s_is(A782,61,"FY","YTD","20241231",1,"",100000000)</f>
        <v>3.0117984898000003</v>
      </c>
      <c r="M782" s="16">
        <f t="shared" si="37"/>
        <v>1.7367963744305346</v>
      </c>
      <c r="N782" s="16">
        <f>[1]!s_fa_roe(A782,"20251231")</f>
        <v>14.722</v>
      </c>
      <c r="O782" s="16">
        <f>[1]!s_stmnote_rdexp(A782,"20251231",1,10000)</f>
        <v>45754.141431000004</v>
      </c>
      <c r="P782" s="20">
        <f t="shared" si="38"/>
        <v>7.9256283951869025E-2</v>
      </c>
      <c r="Q782" s="16">
        <f>[1]!s_margin_tradingbalance(A782,"",10000)</f>
        <v>51227.030599999998</v>
      </c>
      <c r="R782" s="16">
        <f>[1]!s_margin_seclendingbalance(A782,"",10000)</f>
        <v>609.97</v>
      </c>
      <c r="S782" s="17">
        <f>[1]!s_val_ev(A782,"",100000000)</f>
        <v>1557.9373750042398</v>
      </c>
      <c r="T782" s="17">
        <f>[1]!share_freesharesmv(A782,"",100000000)</f>
        <v>224.18161224080001</v>
      </c>
      <c r="U782" s="17">
        <f>[1]!s_dq_amount_btin(A782,E782,100000000)</f>
        <v>15.90095528</v>
      </c>
      <c r="V782" s="17">
        <f>[1]!s_dq_turn(A782,E782)</f>
        <v>1.1008028907138803</v>
      </c>
      <c r="W782" s="2">
        <f>[1]!s_pq_amount(A782,"20260101","",100000000)</f>
        <v>1159.5855369000001</v>
      </c>
      <c r="X782" s="2">
        <f>[1]!s_pq_avgamount(A782,"20260101","",100000000)</f>
        <v>10.541686699090908</v>
      </c>
      <c r="Y782" s="17">
        <f>[1]!s_ipo_dilutedpe(A782)</f>
        <v>108.4</v>
      </c>
      <c r="Z782" s="12">
        <f>[1]!s_ipo_collection_total(A782,100000000)</f>
        <v>32.155200000000001</v>
      </c>
      <c r="AA782" s="2">
        <f>[1]!s_val_pe_ttm(A782,E782)</f>
        <v>160.86189270019531</v>
      </c>
      <c r="AB782" s="5">
        <f>[1]!s_info_zjtxornot1(A782,"")</f>
        <v>0</v>
      </c>
      <c r="AC782" s="22" t="str">
        <f>[1]!s_info_nature1(A782,"")</f>
        <v>外资企业</v>
      </c>
      <c r="AD782" s="6" t="str">
        <f>[1]!s_info_city(A782)</f>
        <v>深圳市</v>
      </c>
      <c r="AE782" s="6" t="str">
        <f>[1]!s_info_province(A782)</f>
        <v>广东省</v>
      </c>
      <c r="AF782">
        <v>114.085947</v>
      </c>
      <c r="AG782">
        <v>22.547000000000001</v>
      </c>
    </row>
    <row r="783" spans="1:33" x14ac:dyDescent="0.3">
      <c r="A783" s="12" t="s">
        <v>2161</v>
      </c>
      <c r="B783" s="12" t="s">
        <v>2162</v>
      </c>
      <c r="C783" s="16" t="str">
        <f>[1]!s_info_mkt(A783)</f>
        <v>科创板</v>
      </c>
      <c r="D783" s="16" t="str">
        <f>[1]!s_ipo_listeddate(A783)</f>
        <v>2022-01-21</v>
      </c>
      <c r="E783" s="16" t="str">
        <f>[1]!lastradeday_s("000002","")</f>
        <v>2026-06-22</v>
      </c>
      <c r="F783" s="16" t="str">
        <f>[1]!s_info_industry_csrc2023(A783,"",3)</f>
        <v>软件和信息技术服务业</v>
      </c>
      <c r="G783" s="16" t="str">
        <f>[1]!s_info_industry_csrc2023(A783,"",1)</f>
        <v>信息传输、软件和信息技术服务业</v>
      </c>
      <c r="H783" s="16">
        <f>[1]!s_is(A783,83,"FY","YTD","20251231",1,"",100000000)</f>
        <v>9.394349931699999</v>
      </c>
      <c r="I783" s="16">
        <f>[1]!s_is(A783,83,"FY","YTD","20241231",1,"",100000000)</f>
        <v>5.4551060786000001</v>
      </c>
      <c r="J783" s="16">
        <f t="shared" si="36"/>
        <v>0.72212048608062407</v>
      </c>
      <c r="K783" s="16">
        <f>[1]!s_is(A783,61,"FY","YTD","20251231",1,"",100000000)</f>
        <v>-1.1391856681000001</v>
      </c>
      <c r="L783" s="16">
        <f>[1]!s_is(A783,61,"FY","YTD","20241231",1,"",100000000)</f>
        <v>-2.9059734358999996</v>
      </c>
      <c r="M783" s="16">
        <f t="shared" si="37"/>
        <v>0.60798483082238275</v>
      </c>
      <c r="N783" s="16">
        <f>[1]!s_fa_roe(A783,"20251231")</f>
        <v>-7.8468</v>
      </c>
      <c r="O783" s="16">
        <f>[1]!s_stmnote_rdexp(A783,"20251231",1,10000)</f>
        <v>26116.035592</v>
      </c>
      <c r="P783" s="20">
        <f t="shared" si="38"/>
        <v>0.27799726199121955</v>
      </c>
      <c r="Q783" s="16">
        <f>[1]!s_margin_tradingbalance(A783,"",10000)</f>
        <v>14203.202799999999</v>
      </c>
      <c r="R783" s="16">
        <f>[1]!s_margin_seclendingbalance(A783,"",10000)</f>
        <v>61.520600000000002</v>
      </c>
      <c r="S783" s="17">
        <f>[1]!s_val_ev(A783,"",100000000)</f>
        <v>73.120844016800007</v>
      </c>
      <c r="T783" s="17">
        <f>[1]!share_freesharesmv(A783,"",100000000)</f>
        <v>39.785991539800001</v>
      </c>
      <c r="U783" s="17">
        <f>[1]!s_dq_amount_btin(A783,E783,100000000)</f>
        <v>3.30277624</v>
      </c>
      <c r="V783" s="17">
        <f>[1]!s_dq_turn(A783,E783)</f>
        <v>4.5245897080536679</v>
      </c>
      <c r="W783" s="2">
        <f>[1]!s_pq_amount(A783,"20260101","",100000000)</f>
        <v>185.58273348</v>
      </c>
      <c r="X783" s="2">
        <f>[1]!s_pq_avgamount(A783,"20260101","",100000000)</f>
        <v>1.687115758909091</v>
      </c>
      <c r="Y783" s="17">
        <f>[1]!s_ipo_dilutedpe(A783)</f>
        <v>0</v>
      </c>
      <c r="Z783" s="12">
        <f>[1]!s_ipo_collection_total(A783,100000000)</f>
        <v>13.431357</v>
      </c>
      <c r="AA783" s="2">
        <f>[1]!s_val_pe_ttm(A783,E783)</f>
        <v>-77.545738220214844</v>
      </c>
      <c r="AB783" s="5">
        <f>[1]!s_info_zjtxornot1(A783,"")</f>
        <v>1</v>
      </c>
      <c r="AC783" s="22" t="str">
        <f>[1]!s_info_nature1(A783,"")</f>
        <v>民营企业</v>
      </c>
      <c r="AD783" s="6" t="str">
        <f>[1]!s_info_city(A783)</f>
        <v>佛山市</v>
      </c>
      <c r="AE783" s="6" t="str">
        <f>[1]!s_info_province(A783)</f>
        <v>广东省</v>
      </c>
      <c r="AF783">
        <v>113.12271699999999</v>
      </c>
      <c r="AG783">
        <v>23.028762</v>
      </c>
    </row>
    <row r="784" spans="1:33" x14ac:dyDescent="0.3">
      <c r="A784" s="12" t="s">
        <v>61</v>
      </c>
      <c r="B784" s="12" t="s">
        <v>62</v>
      </c>
      <c r="C784" s="16" t="str">
        <f>[1]!s_info_mkt(A784)</f>
        <v>北证</v>
      </c>
      <c r="D784" s="16" t="str">
        <f>[1]!s_ipo_listeddate(A784)</f>
        <v>2026-05-27</v>
      </c>
      <c r="E784" s="16" t="str">
        <f>[1]!lastradeday_s("000002","")</f>
        <v>2026-06-22</v>
      </c>
      <c r="F784" s="16" t="str">
        <f>[1]!s_info_industry_csrc2023(A784,"",3)</f>
        <v>计算机、通信和其他电子设备制造业</v>
      </c>
      <c r="G784" s="16" t="str">
        <f>[1]!s_info_industry_csrc2023(A784,"",1)</f>
        <v>制造业</v>
      </c>
      <c r="H784" s="16">
        <f>[1]!s_is(A784,83,"FY","YTD","20251231",1,"",100000000)</f>
        <v>6.4238273692999996</v>
      </c>
      <c r="I784" s="16">
        <f>[1]!s_is(A784,83,"FY","YTD","20241231",1,"",100000000)</f>
        <v>6.0400015436999999</v>
      </c>
      <c r="J784" s="16">
        <f t="shared" si="36"/>
        <v>6.3547305877818427E-2</v>
      </c>
      <c r="K784" s="16">
        <f>[1]!s_is(A784,61,"FY","YTD","20251231",1,"",100000000)</f>
        <v>0.8554727298</v>
      </c>
      <c r="L784" s="16">
        <f>[1]!s_is(A784,61,"FY","YTD","20241231",1,"",100000000)</f>
        <v>0.69308567799999998</v>
      </c>
      <c r="M784" s="16">
        <f t="shared" si="37"/>
        <v>0.2342957832696696</v>
      </c>
      <c r="N784" s="16">
        <f>[1]!s_fa_roe(A784,"20251231")</f>
        <v>12.704700000000001</v>
      </c>
      <c r="O784" s="16">
        <f>[1]!s_stmnote_rdexp(A784,"20251231",1,10000)</f>
        <v>2819.9207270000002</v>
      </c>
      <c r="P784" s="20">
        <f t="shared" si="38"/>
        <v>4.3897828582328248E-2</v>
      </c>
      <c r="Q784" s="16">
        <f>[1]!s_margin_tradingbalance(A784,"",10000)</f>
        <v>2558.7840000000001</v>
      </c>
      <c r="R784" s="16">
        <f>[1]!s_margin_seclendingbalance(A784,"",10000)</f>
        <v>0</v>
      </c>
      <c r="S784" s="17">
        <f>[1]!s_val_ev(A784,"",100000000)</f>
        <v>54.533570341000001</v>
      </c>
      <c r="T784" s="17">
        <f>[1]!share_freesharesmv(A784,"",100000000)</f>
        <v>14.79643484</v>
      </c>
      <c r="U784" s="17">
        <f>[1]!s_dq_amount_btin(A784,E784,100000000)</f>
        <v>4.0378951199999999</v>
      </c>
      <c r="V784" s="17">
        <f>[1]!s_dq_turn(A784,E784)</f>
        <v>26.566146794858593</v>
      </c>
      <c r="W784" s="2">
        <f>[1]!s_pq_amount(A784,"20260101","",100000000)</f>
        <v>137.74139009000001</v>
      </c>
      <c r="X784" s="2">
        <f>[1]!s_pq_avgamount(A784,"20260101","",100000000)</f>
        <v>7.6522994494444445</v>
      </c>
      <c r="Y784" s="17">
        <f>[1]!s_ipo_dilutedpe(A784)</f>
        <v>14.98</v>
      </c>
      <c r="Z784" s="12">
        <f>[1]!s_ipo_collection_total(A784,100000000)</f>
        <v>3.13126185</v>
      </c>
      <c r="AA784" s="2">
        <f>[1]!s_val_pe_ttm(A784,E784)</f>
        <v>62.656803131103516</v>
      </c>
      <c r="AB784" s="5">
        <f>[1]!s_info_zjtxornot1(A784,"")</f>
        <v>1</v>
      </c>
      <c r="AC784" s="22" t="str">
        <f>[1]!s_info_nature1(A784,"")</f>
        <v>民营企业</v>
      </c>
      <c r="AD784" s="6" t="str">
        <f>[1]!s_info_city(A784)</f>
        <v>黄冈市</v>
      </c>
      <c r="AE784" s="6" t="str">
        <f>[1]!s_info_province(A784)</f>
        <v>湖北省</v>
      </c>
      <c r="AF784">
        <v>114.87936500000001</v>
      </c>
      <c r="AG784">
        <v>30.447711000000002</v>
      </c>
    </row>
    <row r="785" spans="1:33" x14ac:dyDescent="0.3">
      <c r="A785" s="12" t="s">
        <v>2163</v>
      </c>
      <c r="B785" s="12" t="s">
        <v>2164</v>
      </c>
      <c r="C785" s="16" t="str">
        <f>[1]!s_info_mkt(A785)</f>
        <v>主板</v>
      </c>
      <c r="D785" s="16" t="str">
        <f>[1]!s_ipo_listeddate(A785)</f>
        <v>2021-01-19</v>
      </c>
      <c r="E785" s="16" t="str">
        <f>[1]!lastradeday_s("000002","")</f>
        <v>2026-06-22</v>
      </c>
      <c r="F785" s="16" t="str">
        <f>[1]!s_info_industry_csrc2023(A785,"",3)</f>
        <v>汽车制造业</v>
      </c>
      <c r="G785" s="16" t="str">
        <f>[1]!s_info_industry_csrc2023(A785,"",1)</f>
        <v>制造业</v>
      </c>
      <c r="H785" s="16">
        <f>[1]!s_is(A785,83,"FY","YTD","20251231",1,"",100000000)</f>
        <v>18.673332309100001</v>
      </c>
      <c r="I785" s="16">
        <f>[1]!s_is(A785,83,"FY","YTD","20241231",1,"",100000000)</f>
        <v>17.1178806044</v>
      </c>
      <c r="J785" s="16">
        <f t="shared" si="36"/>
        <v>9.0867072895705725E-2</v>
      </c>
      <c r="K785" s="16">
        <f>[1]!s_is(A785,61,"FY","YTD","20251231",1,"",100000000)</f>
        <v>2.0683918765000002</v>
      </c>
      <c r="L785" s="16">
        <f>[1]!s_is(A785,61,"FY","YTD","20241231",1,"",100000000)</f>
        <v>2.6582783627</v>
      </c>
      <c r="M785" s="16">
        <f t="shared" si="37"/>
        <v>-0.22190546124780364</v>
      </c>
      <c r="N785" s="16">
        <f>[1]!s_fa_roe(A785,"20251231")</f>
        <v>10.2249</v>
      </c>
      <c r="O785" s="16">
        <f>[1]!s_stmnote_rdexp(A785,"20251231",1,10000)</f>
        <v>10894.704226</v>
      </c>
      <c r="P785" s="20">
        <f t="shared" si="38"/>
        <v>5.8343653107328496E-2</v>
      </c>
      <c r="Q785" s="16">
        <f>[1]!s_margin_tradingbalance(A785,"",10000)</f>
        <v>0</v>
      </c>
      <c r="R785" s="16">
        <f>[1]!s_margin_seclendingbalance(A785,"",10000)</f>
        <v>0</v>
      </c>
      <c r="S785" s="17">
        <f>[1]!s_val_ev(A785,"",100000000)</f>
        <v>66.806600000000003</v>
      </c>
      <c r="T785" s="17">
        <f>[1]!share_freesharesmv(A785,"",100000000)</f>
        <v>10.5411903366</v>
      </c>
      <c r="U785" s="17">
        <f>[1]!s_dq_amount_btin(A785,E785,100000000)</f>
        <v>0.43559771000000003</v>
      </c>
      <c r="V785" s="17">
        <f>[1]!s_dq_turn(A785,E785)</f>
        <v>0.66548802992518707</v>
      </c>
      <c r="W785" s="2">
        <f>[1]!s_pq_amount(A785,"20260101","",100000000)</f>
        <v>66.490102960000002</v>
      </c>
      <c r="X785" s="2">
        <f>[1]!s_pq_avgamount(A785,"20260101","",100000000)</f>
        <v>0.60445548145454553</v>
      </c>
      <c r="Y785" s="17">
        <f>[1]!s_ipo_dilutedpe(A785)</f>
        <v>22.96</v>
      </c>
      <c r="Z785" s="12">
        <f>[1]!s_ipo_collection_total(A785,100000000)</f>
        <v>2.5583800000000001</v>
      </c>
      <c r="AA785" s="2">
        <f>[1]!s_val_pe_ttm(A785,E785)</f>
        <v>33.499656677246094</v>
      </c>
      <c r="AB785" s="5">
        <f>[1]!s_info_zjtxornot1(A785,"")</f>
        <v>0</v>
      </c>
      <c r="AC785" s="22" t="str">
        <f>[1]!s_info_nature1(A785,"")</f>
        <v>民营企业</v>
      </c>
      <c r="AD785" s="6" t="str">
        <f>[1]!s_info_city(A785)</f>
        <v>乐清市</v>
      </c>
      <c r="AE785" s="6" t="str">
        <f>[1]!s_info_province(A785)</f>
        <v>浙江省</v>
      </c>
      <c r="AF785">
        <v>121.016175</v>
      </c>
      <c r="AG785">
        <v>28.261838999999998</v>
      </c>
    </row>
    <row r="786" spans="1:33" x14ac:dyDescent="0.3">
      <c r="A786" s="12" t="s">
        <v>2165</v>
      </c>
      <c r="B786" s="12" t="s">
        <v>2166</v>
      </c>
      <c r="C786" s="16" t="str">
        <f>[1]!s_info_mkt(A786)</f>
        <v>主板</v>
      </c>
      <c r="D786" s="16" t="str">
        <f>[1]!s_ipo_listeddate(A786)</f>
        <v>2005-05-26</v>
      </c>
      <c r="E786" s="16" t="str">
        <f>[1]!lastradeday_s("000002","")</f>
        <v>2026-06-22</v>
      </c>
      <c r="F786" s="16" t="str">
        <f>[1]!s_info_industry_csrc2023(A786,"",3)</f>
        <v>通用设备制造业</v>
      </c>
      <c r="G786" s="16" t="str">
        <f>[1]!s_info_industry_csrc2023(A786,"",1)</f>
        <v>制造业</v>
      </c>
      <c r="H786" s="16">
        <f>[1]!s_is(A786,83,"FY","YTD","20251231",1,"",100000000)</f>
        <v>30.1879279875</v>
      </c>
      <c r="I786" s="16">
        <f>[1]!s_is(A786,83,"FY","YTD","20241231",1,"",100000000)</f>
        <v>26.575673286399997</v>
      </c>
      <c r="J786" s="16">
        <f t="shared" si="36"/>
        <v>0.13592335600199301</v>
      </c>
      <c r="K786" s="16">
        <f>[1]!s_is(A786,61,"FY","YTD","20251231",1,"",100000000)</f>
        <v>2.6034282269999998</v>
      </c>
      <c r="L786" s="16">
        <f>[1]!s_is(A786,61,"FY","YTD","20241231",1,"",100000000)</f>
        <v>2.7980389492</v>
      </c>
      <c r="M786" s="16">
        <f t="shared" si="37"/>
        <v>-6.955254223878557E-2</v>
      </c>
      <c r="N786" s="16">
        <f>[1]!s_fa_roe(A786,"20251231")</f>
        <v>6.6342999999999996</v>
      </c>
      <c r="O786" s="16">
        <f>[1]!s_stmnote_rdexp(A786,"20251231",1,10000)</f>
        <v>36586.479698000003</v>
      </c>
      <c r="P786" s="20">
        <f t="shared" si="38"/>
        <v>0.12119573000554881</v>
      </c>
      <c r="Q786" s="16">
        <f>[1]!s_margin_tradingbalance(A786,"",10000)</f>
        <v>130140.9678</v>
      </c>
      <c r="R786" s="16">
        <f>[1]!s_margin_seclendingbalance(A786,"",10000)</f>
        <v>619.70370000000003</v>
      </c>
      <c r="S786" s="17">
        <f>[1]!s_val_ev(A786,"",100000000)</f>
        <v>368.09502127100006</v>
      </c>
      <c r="T786" s="17">
        <f>[1]!share_freesharesmv(A786,"",100000000)</f>
        <v>183.79343286650001</v>
      </c>
      <c r="U786" s="17">
        <f>[1]!s_dq_amount_btin(A786,E786,100000000)</f>
        <v>20.056233729999999</v>
      </c>
      <c r="V786" s="17">
        <f>[1]!s_dq_turn(A786,E786)</f>
        <v>5.5898990855672634</v>
      </c>
      <c r="W786" s="2">
        <f>[1]!s_pq_amount(A786,"20260101","",100000000)</f>
        <v>1182.22213872</v>
      </c>
      <c r="X786" s="2">
        <f>[1]!s_pq_avgamount(A786,"20260101","",100000000)</f>
        <v>10.747473988363636</v>
      </c>
      <c r="Y786" s="17">
        <f>[1]!s_ipo_dilutedpe(A786)</f>
        <v>20.61</v>
      </c>
      <c r="Z786" s="12">
        <f>[1]!s_ipo_collection_total(A786,100000000)</f>
        <v>1.5974999999999999</v>
      </c>
      <c r="AA786" s="2">
        <f>[1]!s_val_pe_ttm(A786,E786)</f>
        <v>226.13053894042969</v>
      </c>
      <c r="AB786" s="5">
        <f>[1]!s_info_zjtxornot1(A786,"")</f>
        <v>1</v>
      </c>
      <c r="AC786" s="22" t="str">
        <f>[1]!s_info_nature1(A786,"")</f>
        <v>中央国有企业</v>
      </c>
      <c r="AD786" s="6" t="str">
        <f>[1]!s_info_city(A786)</f>
        <v>洛阳市</v>
      </c>
      <c r="AE786" s="6" t="str">
        <f>[1]!s_info_province(A786)</f>
        <v>河南省</v>
      </c>
      <c r="AF786">
        <v>112.434468</v>
      </c>
      <c r="AG786">
        <v>34.663041</v>
      </c>
    </row>
    <row r="787" spans="1:33" x14ac:dyDescent="0.3">
      <c r="A787" s="12" t="s">
        <v>2167</v>
      </c>
      <c r="B787" s="12" t="s">
        <v>2168</v>
      </c>
      <c r="C787" s="16" t="str">
        <f>[1]!s_info_mkt(A787)</f>
        <v>科创板</v>
      </c>
      <c r="D787" s="16" t="str">
        <f>[1]!s_ipo_listeddate(A787)</f>
        <v>2020-09-08</v>
      </c>
      <c r="E787" s="16" t="str">
        <f>[1]!lastradeday_s("000002","")</f>
        <v>2026-06-22</v>
      </c>
      <c r="F787" s="16" t="str">
        <f>[1]!s_info_industry_csrc2023(A787,"",3)</f>
        <v>软件和信息技术服务业</v>
      </c>
      <c r="G787" s="16" t="str">
        <f>[1]!s_info_industry_csrc2023(A787,"",1)</f>
        <v>信息传输、软件和信息技术服务业</v>
      </c>
      <c r="H787" s="16">
        <f>[1]!s_is(A787,83,"FY","YTD","20251231",1,"",100000000)</f>
        <v>10.666266974199999</v>
      </c>
      <c r="I787" s="16">
        <f>[1]!s_is(A787,83,"FY","YTD","20241231",1,"",100000000)</f>
        <v>7.1113537242999998</v>
      </c>
      <c r="J787" s="16">
        <f t="shared" si="36"/>
        <v>0.49989262069085516</v>
      </c>
      <c r="K787" s="16">
        <f>[1]!s_is(A787,61,"FY","YTD","20251231",1,"",100000000)</f>
        <v>0.30236379930000001</v>
      </c>
      <c r="L787" s="16">
        <f>[1]!s_is(A787,61,"FY","YTD","20241231",1,"",100000000)</f>
        <v>0.26958258280000003</v>
      </c>
      <c r="M787" s="16">
        <f t="shared" si="37"/>
        <v>0.12159990515529694</v>
      </c>
      <c r="N787" s="16">
        <f>[1]!s_fa_roe(A787,"20251231")</f>
        <v>1.1676</v>
      </c>
      <c r="O787" s="16">
        <f>[1]!s_stmnote_rdexp(A787,"20251231",1,10000)</f>
        <v>23984.643049999999</v>
      </c>
      <c r="P787" s="20">
        <f t="shared" si="38"/>
        <v>0.22486445452767148</v>
      </c>
      <c r="Q787" s="16">
        <f>[1]!s_margin_tradingbalance(A787,"",10000)</f>
        <v>25853.0121</v>
      </c>
      <c r="R787" s="16">
        <f>[1]!s_margin_seclendingbalance(A787,"",10000)</f>
        <v>11.3033</v>
      </c>
      <c r="S787" s="17">
        <f>[1]!s_val_ev(A787,"",100000000)</f>
        <v>60.1876544112</v>
      </c>
      <c r="T787" s="17">
        <f>[1]!share_freesharesmv(A787,"",100000000)</f>
        <v>36.20030633279999</v>
      </c>
      <c r="U787" s="17">
        <f>[1]!s_dq_amount_btin(A787,E787,100000000)</f>
        <v>1.70409111</v>
      </c>
      <c r="V787" s="17">
        <f>[1]!s_dq_turn(A787,E787)</f>
        <v>2.8916065718556063</v>
      </c>
      <c r="W787" s="2">
        <f>[1]!s_pq_amount(A787,"20260101","",100000000)</f>
        <v>294.28158406</v>
      </c>
      <c r="X787" s="2">
        <f>[1]!s_pq_avgamount(A787,"20260101","",100000000)</f>
        <v>2.6752871278181818</v>
      </c>
      <c r="Y787" s="17">
        <f>[1]!s_ipo_dilutedpe(A787)</f>
        <v>191.42</v>
      </c>
      <c r="Z787" s="12">
        <f>[1]!s_ipo_collection_total(A787,100000000)</f>
        <v>28.719011999999999</v>
      </c>
      <c r="AA787" s="2">
        <f>[1]!s_val_pe_ttm(A787,E787)</f>
        <v>127.15005493164063</v>
      </c>
      <c r="AB787" s="5">
        <f>[1]!s_info_zjtxornot1(A787,"")</f>
        <v>0</v>
      </c>
      <c r="AC787" s="22" t="str">
        <f>[1]!s_info_nature1(A787,"")</f>
        <v>民营企业</v>
      </c>
      <c r="AD787" s="6" t="str">
        <f>[1]!s_info_city(A787)</f>
        <v>福州市</v>
      </c>
      <c r="AE787" s="6" t="str">
        <f>[1]!s_info_province(A787)</f>
        <v>福建省</v>
      </c>
      <c r="AF787">
        <v>119.30623900000001</v>
      </c>
      <c r="AG787">
        <v>26.075302000000001</v>
      </c>
    </row>
    <row r="788" spans="1:33" x14ac:dyDescent="0.3">
      <c r="A788" s="12" t="s">
        <v>2169</v>
      </c>
      <c r="B788" s="12" t="s">
        <v>2170</v>
      </c>
      <c r="C788" s="16" t="str">
        <f>[1]!s_info_mkt(A788)</f>
        <v>主板</v>
      </c>
      <c r="D788" s="16" t="str">
        <f>[1]!s_ipo_listeddate(A788)</f>
        <v>2021-08-16</v>
      </c>
      <c r="E788" s="16" t="str">
        <f>[1]!lastradeday_s("000002","")</f>
        <v>2026-06-22</v>
      </c>
      <c r="F788" s="16" t="str">
        <f>[1]!s_info_industry_csrc2023(A788,"",3)</f>
        <v>生态保护和环境治理业</v>
      </c>
      <c r="G788" s="16" t="str">
        <f>[1]!s_info_industry_csrc2023(A788,"",1)</f>
        <v>水利、环境和公共设施管理业</v>
      </c>
      <c r="H788" s="16">
        <f>[1]!s_is(A788,83,"FY","YTD","20251231",1,"",100000000)</f>
        <v>3.6002613352999999</v>
      </c>
      <c r="I788" s="16">
        <f>[1]!s_is(A788,83,"FY","YTD","20241231",1,"",100000000)</f>
        <v>3.5631897124000003</v>
      </c>
      <c r="J788" s="16">
        <f t="shared" si="36"/>
        <v>1.0404055324640504E-2</v>
      </c>
      <c r="K788" s="16">
        <f>[1]!s_is(A788,61,"FY","YTD","20251231",1,"",100000000)</f>
        <v>-1.5727401112999999</v>
      </c>
      <c r="L788" s="16">
        <f>[1]!s_is(A788,61,"FY","YTD","20241231",1,"",100000000)</f>
        <v>-1.6790684124000002</v>
      </c>
      <c r="M788" s="16">
        <f t="shared" si="37"/>
        <v>6.3325770596814684E-2</v>
      </c>
      <c r="N788" s="16">
        <f>[1]!s_fa_roe(A788,"20251231")</f>
        <v>-19.8217</v>
      </c>
      <c r="O788" s="16">
        <f>[1]!s_stmnote_rdexp(A788,"20251231",1,10000)</f>
        <v>2409.2088989999997</v>
      </c>
      <c r="P788" s="20">
        <f t="shared" si="38"/>
        <v>6.6917611657189513E-2</v>
      </c>
      <c r="Q788" s="16">
        <f>[1]!s_margin_tradingbalance(A788,"",10000)</f>
        <v>0</v>
      </c>
      <c r="R788" s="16">
        <f>[1]!s_margin_seclendingbalance(A788,"",10000)</f>
        <v>0</v>
      </c>
      <c r="S788" s="17">
        <f>[1]!s_val_ev(A788,"",100000000)</f>
        <v>25.784789360400001</v>
      </c>
      <c r="T788" s="17">
        <f>[1]!share_freesharesmv(A788,"",100000000)</f>
        <v>9.9572691203999995</v>
      </c>
      <c r="U788" s="17">
        <f>[1]!s_dq_amount_btin(A788,E788,100000000)</f>
        <v>1.43876889</v>
      </c>
      <c r="V788" s="17">
        <f>[1]!s_dq_turn(A788,E788)</f>
        <v>5.7207874897959483</v>
      </c>
      <c r="W788" s="2">
        <f>[1]!s_pq_amount(A788,"20260101","",100000000)</f>
        <v>141.22469364</v>
      </c>
      <c r="X788" s="2">
        <f>[1]!s_pq_avgamount(A788,"20260101","",100000000)</f>
        <v>1.2838608512727272</v>
      </c>
      <c r="Y788" s="17">
        <f>[1]!s_ipo_dilutedpe(A788)</f>
        <v>22.24</v>
      </c>
      <c r="Z788" s="12">
        <f>[1]!s_ipo_collection_total(A788,100000000)</f>
        <v>6.1595910942999996</v>
      </c>
      <c r="AA788" s="2">
        <f>[1]!s_val_pe_ttm(A788,E788)</f>
        <v>-12.151595115661621</v>
      </c>
      <c r="AB788" s="5">
        <f>[1]!s_info_zjtxornot1(A788,"")</f>
        <v>0</v>
      </c>
      <c r="AC788" s="22" t="str">
        <f>[1]!s_info_nature1(A788,"")</f>
        <v>民营企业</v>
      </c>
      <c r="AD788" s="6" t="str">
        <f>[1]!s_info_city(A788)</f>
        <v>北京市</v>
      </c>
      <c r="AE788" s="6" t="str">
        <f>[1]!s_info_province(A788)</f>
        <v>北京</v>
      </c>
      <c r="AF788">
        <v>116.40528500000001</v>
      </c>
      <c r="AG788">
        <v>39.904989</v>
      </c>
    </row>
    <row r="789" spans="1:33" x14ac:dyDescent="0.3">
      <c r="A789" s="12" t="s">
        <v>2171</v>
      </c>
      <c r="B789" s="12" t="s">
        <v>2172</v>
      </c>
      <c r="C789" s="16" t="str">
        <f>[1]!s_info_mkt(A789)</f>
        <v>主板</v>
      </c>
      <c r="D789" s="16" t="str">
        <f>[1]!s_ipo_listeddate(A789)</f>
        <v>1995-10-10</v>
      </c>
      <c r="E789" s="16" t="str">
        <f>[1]!lastradeday_s("000002","")</f>
        <v>2026-06-22</v>
      </c>
      <c r="F789" s="16" t="str">
        <f>[1]!s_info_industry_csrc2023(A789,"",3)</f>
        <v>通用设备制造业</v>
      </c>
      <c r="G789" s="16" t="str">
        <f>[1]!s_info_industry_csrc2023(A789,"",1)</f>
        <v>制造业</v>
      </c>
      <c r="H789" s="16">
        <f>[1]!s_is(A789,83,"FY","YTD","20251231",1,"",100000000)</f>
        <v>786.15277439830004</v>
      </c>
      <c r="I789" s="16">
        <f>[1]!s_is(A789,83,"FY","YTD","20241231",1,"",100000000)</f>
        <v>696.95135723470003</v>
      </c>
      <c r="J789" s="16">
        <f t="shared" si="36"/>
        <v>0.12798800983403669</v>
      </c>
      <c r="K789" s="16">
        <f>[1]!s_is(A789,61,"FY","YTD","20251231",1,"",100000000)</f>
        <v>38.313012221299999</v>
      </c>
      <c r="L789" s="16">
        <f>[1]!s_is(A789,61,"FY","YTD","20241231",1,"",100000000)</f>
        <v>29.221009084799999</v>
      </c>
      <c r="M789" s="16">
        <f t="shared" si="37"/>
        <v>0.31114610416480865</v>
      </c>
      <c r="N789" s="16">
        <f>[1]!s_fa_roe(A789,"20251231")</f>
        <v>9.1188000000000002</v>
      </c>
      <c r="O789" s="16">
        <f>[1]!s_stmnote_rdexp(A789,"20251231",1,10000)</f>
        <v>388131.89790500002</v>
      </c>
      <c r="P789" s="20">
        <f t="shared" si="38"/>
        <v>4.9371052363462765E-2</v>
      </c>
      <c r="Q789" s="16">
        <f>[1]!s_margin_tradingbalance(A789,"",10000)</f>
        <v>222773.1164</v>
      </c>
      <c r="R789" s="16">
        <f>[1]!s_margin_seclendingbalance(A789,"",10000)</f>
        <v>2622.7339999999999</v>
      </c>
      <c r="S789" s="17">
        <f>[1]!s_val_ev(A789,"",100000000)</f>
        <v>1099.2718071017998</v>
      </c>
      <c r="T789" s="17">
        <f>[1]!share_freesharesmv(A789,"",100000000)</f>
        <v>420.69786879959997</v>
      </c>
      <c r="U789" s="17">
        <f>[1]!s_dq_amount_btin(A789,E789,100000000)</f>
        <v>25.837133170000001</v>
      </c>
      <c r="V789" s="17">
        <f>[1]!s_dq_turn(A789,E789)</f>
        <v>3.5377881416509993</v>
      </c>
      <c r="W789" s="2">
        <f>[1]!s_pq_amount(A789,"20260101","",100000000)</f>
        <v>3636.70779687</v>
      </c>
      <c r="X789" s="2">
        <f>[1]!s_pq_avgamount(A789,"20260101","",100000000)</f>
        <v>33.06097997154545</v>
      </c>
      <c r="Y789" s="17">
        <f>[1]!s_ipo_dilutedpe(A789)</f>
        <v>18.8</v>
      </c>
      <c r="Z789" s="12">
        <f>[1]!s_ipo_collection_total(A789,100000000)</f>
        <v>2.46</v>
      </c>
      <c r="AA789" s="2">
        <f>[1]!s_val_pe_ttm(A789,E789)</f>
        <v>26.795999526977539</v>
      </c>
      <c r="AB789" s="5">
        <f>[1]!s_info_zjtxornot1(A789,"")</f>
        <v>1</v>
      </c>
      <c r="AC789" s="22" t="str">
        <f>[1]!s_info_nature1(A789,"")</f>
        <v>中央国有企业</v>
      </c>
      <c r="AD789" s="6" t="str">
        <f>[1]!s_info_city(A789)</f>
        <v>成都市</v>
      </c>
      <c r="AE789" s="6" t="str">
        <f>[1]!s_info_province(A789)</f>
        <v>四川省</v>
      </c>
      <c r="AF789">
        <v>104.065735</v>
      </c>
      <c r="AG789">
        <v>30.659462000000001</v>
      </c>
    </row>
    <row r="790" spans="1:33" x14ac:dyDescent="0.3">
      <c r="A790" s="12" t="s">
        <v>2173</v>
      </c>
      <c r="B790" s="12" t="s">
        <v>2174</v>
      </c>
      <c r="C790" s="16" t="str">
        <f>[1]!s_info_mkt(A790)</f>
        <v>主板</v>
      </c>
      <c r="D790" s="16" t="str">
        <f>[1]!s_ipo_listeddate(A790)</f>
        <v>2020-02-07</v>
      </c>
      <c r="E790" s="16" t="str">
        <f>[1]!lastradeday_s("000002","")</f>
        <v>2026-06-22</v>
      </c>
      <c r="F790" s="16" t="str">
        <f>[1]!s_info_industry_csrc2023(A790,"",3)</f>
        <v>计算机、通信和其他电子设备制造业</v>
      </c>
      <c r="G790" s="16" t="str">
        <f>[1]!s_info_industry_csrc2023(A790,"",1)</f>
        <v>制造业</v>
      </c>
      <c r="H790" s="16">
        <f>[1]!s_is(A790,83,"FY","YTD","20251231",1,"",100000000)</f>
        <v>44.020908882400001</v>
      </c>
      <c r="I790" s="16">
        <f>[1]!s_is(A790,83,"FY","YTD","20241231",1,"",100000000)</f>
        <v>31.363706784200001</v>
      </c>
      <c r="J790" s="16">
        <f t="shared" si="36"/>
        <v>0.40356205933465361</v>
      </c>
      <c r="K790" s="16">
        <f>[1]!s_is(A790,61,"FY","YTD","20251231",1,"",100000000)</f>
        <v>10.399521249999999</v>
      </c>
      <c r="L790" s="16">
        <f>[1]!s_is(A790,61,"FY","YTD","20241231",1,"",100000000)</f>
        <v>5.9486221026999999</v>
      </c>
      <c r="M790" s="16">
        <f t="shared" si="37"/>
        <v>0.74822355000157026</v>
      </c>
      <c r="N790" s="16">
        <f>[1]!s_fa_roe(A790,"20251231")</f>
        <v>26.234000000000002</v>
      </c>
      <c r="O790" s="16">
        <f>[1]!s_stmnote_rdexp(A790,"20251231",1,10000)</f>
        <v>68386.331640999997</v>
      </c>
      <c r="P790" s="20">
        <f t="shared" si="38"/>
        <v>0.1553496585536005</v>
      </c>
      <c r="Q790" s="16">
        <f>[1]!s_margin_tradingbalance(A790,"",10000)</f>
        <v>200572.3806</v>
      </c>
      <c r="R790" s="16">
        <f>[1]!s_margin_seclendingbalance(A790,"",10000)</f>
        <v>1394.6952000000001</v>
      </c>
      <c r="S790" s="17">
        <f>[1]!s_val_ev(A790,"",100000000)</f>
        <v>757.41138486</v>
      </c>
      <c r="T790" s="17">
        <f>[1]!share_freesharesmv(A790,"",100000000)</f>
        <v>361.57899446279993</v>
      </c>
      <c r="U790" s="17">
        <f>[1]!s_dq_amount_btin(A790,E790,100000000)</f>
        <v>22.048373869999999</v>
      </c>
      <c r="V790" s="17">
        <f>[1]!s_dq_turn(A790,E790)</f>
        <v>2.9300674296754243</v>
      </c>
      <c r="W790" s="2">
        <f>[1]!s_pq_amount(A790,"20260101","",100000000)</f>
        <v>1858.4884789800001</v>
      </c>
      <c r="X790" s="2">
        <f>[1]!s_pq_avgamount(A790,"20260101","",100000000)</f>
        <v>16.895349808909092</v>
      </c>
      <c r="Y790" s="17">
        <f>[1]!s_ipo_dilutedpe(A790)</f>
        <v>22.98</v>
      </c>
      <c r="Z790" s="12">
        <f>[1]!s_ipo_collection_total(A790,100000000)</f>
        <v>4.0655999999999999</v>
      </c>
      <c r="AA790" s="2">
        <f>[1]!s_val_pe_ttm(A790,E790)</f>
        <v>65.312812805175781</v>
      </c>
      <c r="AB790" s="5">
        <f>[1]!s_info_zjtxornot1(A790,"")</f>
        <v>1</v>
      </c>
      <c r="AC790" s="22" t="str">
        <f>[1]!s_info_nature1(A790,"")</f>
        <v>民营企业</v>
      </c>
      <c r="AD790" s="6" t="str">
        <f>[1]!s_info_city(A790)</f>
        <v>福州市</v>
      </c>
      <c r="AE790" s="6" t="str">
        <f>[1]!s_info_province(A790)</f>
        <v>福建省</v>
      </c>
      <c r="AF790">
        <v>119.30623900000001</v>
      </c>
      <c r="AG790">
        <v>26.075302000000001</v>
      </c>
    </row>
    <row r="791" spans="1:33" x14ac:dyDescent="0.3">
      <c r="A791" s="12" t="s">
        <v>2175</v>
      </c>
      <c r="B791" s="12" t="s">
        <v>2176</v>
      </c>
      <c r="C791" s="16" t="str">
        <f>[1]!s_info_mkt(A791)</f>
        <v>科创板</v>
      </c>
      <c r="D791" s="16" t="str">
        <f>[1]!s_ipo_listeddate(A791)</f>
        <v>2021-06-28</v>
      </c>
      <c r="E791" s="16" t="str">
        <f>[1]!lastradeday_s("000002","")</f>
        <v>2026-06-22</v>
      </c>
      <c r="F791" s="16" t="str">
        <f>[1]!s_info_industry_csrc2023(A791,"",3)</f>
        <v>计算机、通信和其他电子设备制造业</v>
      </c>
      <c r="G791" s="16" t="str">
        <f>[1]!s_info_industry_csrc2023(A791,"",1)</f>
        <v>制造业</v>
      </c>
      <c r="H791" s="16">
        <f>[1]!s_is(A791,83,"FY","YTD","20251231",1,"",100000000)</f>
        <v>7.6847488828000001</v>
      </c>
      <c r="I791" s="16">
        <f>[1]!s_is(A791,83,"FY","YTD","20241231",1,"",100000000)</f>
        <v>7.8749327286000002</v>
      </c>
      <c r="J791" s="16">
        <f t="shared" si="36"/>
        <v>-2.4150535928934902E-2</v>
      </c>
      <c r="K791" s="16">
        <f>[1]!s_is(A791,61,"FY","YTD","20251231",1,"",100000000)</f>
        <v>0.37081942359999998</v>
      </c>
      <c r="L791" s="16">
        <f>[1]!s_is(A791,61,"FY","YTD","20241231",1,"",100000000)</f>
        <v>1.2585735623999998</v>
      </c>
      <c r="M791" s="16">
        <f t="shared" si="37"/>
        <v>-0.70536531619742848</v>
      </c>
      <c r="N791" s="16">
        <f>[1]!s_fa_roe(A791,"20251231")</f>
        <v>2.9497</v>
      </c>
      <c r="O791" s="16">
        <f>[1]!s_stmnote_rdexp(A791,"20251231",1,10000)</f>
        <v>19432.260987000001</v>
      </c>
      <c r="P791" s="20">
        <f t="shared" si="38"/>
        <v>0.25286787224099505</v>
      </c>
      <c r="Q791" s="16">
        <f>[1]!s_margin_tradingbalance(A791,"",10000)</f>
        <v>54974.373299999999</v>
      </c>
      <c r="R791" s="16">
        <f>[1]!s_margin_seclendingbalance(A791,"",10000)</f>
        <v>34.299999999999997</v>
      </c>
      <c r="S791" s="17">
        <f>[1]!s_val_ev(A791,"",100000000)</f>
        <v>79.159447670000006</v>
      </c>
      <c r="T791" s="17">
        <f>[1]!share_freesharesmv(A791,"",100000000)</f>
        <v>49.659120292200001</v>
      </c>
      <c r="U791" s="17">
        <f>[1]!s_dq_amount_btin(A791,E791,100000000)</f>
        <v>5.0125544900000003</v>
      </c>
      <c r="V791" s="17">
        <f>[1]!s_dq_turn(A791,E791)</f>
        <v>6.3259452460755146</v>
      </c>
      <c r="W791" s="2">
        <f>[1]!s_pq_amount(A791,"20260101","",100000000)</f>
        <v>436.13828331000002</v>
      </c>
      <c r="X791" s="2">
        <f>[1]!s_pq_avgamount(A791,"20260101","",100000000)</f>
        <v>3.9648934846363635</v>
      </c>
      <c r="Y791" s="17">
        <f>[1]!s_ipo_dilutedpe(A791)</f>
        <v>44.31</v>
      </c>
      <c r="Z791" s="12">
        <f>[1]!s_ipo_collection_total(A791,100000000)</f>
        <v>5.8368000000000002</v>
      </c>
      <c r="AA791" s="2">
        <f>[1]!s_val_pe_ttm(A791,E791)</f>
        <v>307.82803344726563</v>
      </c>
      <c r="AB791" s="5">
        <f>[1]!s_info_zjtxornot1(A791,"")</f>
        <v>1</v>
      </c>
      <c r="AC791" s="22" t="str">
        <f>[1]!s_info_nature1(A791,"")</f>
        <v>公众企业</v>
      </c>
      <c r="AD791" s="6" t="str">
        <f>[1]!s_info_city(A791)</f>
        <v>无锡市</v>
      </c>
      <c r="AE791" s="6" t="str">
        <f>[1]!s_info_province(A791)</f>
        <v>江苏省</v>
      </c>
      <c r="AF791">
        <v>120.301663</v>
      </c>
      <c r="AG791">
        <v>31.574729000000001</v>
      </c>
    </row>
    <row r="792" spans="1:33" x14ac:dyDescent="0.3">
      <c r="A792" s="12" t="s">
        <v>2177</v>
      </c>
      <c r="B792" s="12" t="s">
        <v>2178</v>
      </c>
      <c r="C792" s="16" t="str">
        <f>[1]!s_info_mkt(A792)</f>
        <v>主板</v>
      </c>
      <c r="D792" s="16" t="str">
        <f>[1]!s_ipo_listeddate(A792)</f>
        <v>2006-11-24</v>
      </c>
      <c r="E792" s="16" t="str">
        <f>[1]!lastradeday_s("000002","")</f>
        <v>2026-06-22</v>
      </c>
      <c r="F792" s="16" t="str">
        <f>[1]!s_info_industry_csrc2023(A792,"",3)</f>
        <v>金属制品业</v>
      </c>
      <c r="G792" s="16" t="str">
        <f>[1]!s_info_industry_csrc2023(A792,"",1)</f>
        <v>制造业</v>
      </c>
      <c r="H792" s="16">
        <f>[1]!s_is(A792,83,"FY","YTD","20251231",1,"",100000000)</f>
        <v>26.205890608400001</v>
      </c>
      <c r="I792" s="16">
        <f>[1]!s_is(A792,83,"FY","YTD","20241231",1,"",100000000)</f>
        <v>28.539574827199999</v>
      </c>
      <c r="J792" s="16">
        <f t="shared" si="36"/>
        <v>-8.1770111605722007E-2</v>
      </c>
      <c r="K792" s="16">
        <f>[1]!s_is(A792,61,"FY","YTD","20251231",1,"",100000000)</f>
        <v>-1.1809827143</v>
      </c>
      <c r="L792" s="16">
        <f>[1]!s_is(A792,61,"FY","YTD","20241231",1,"",100000000)</f>
        <v>-1.2381200998999999</v>
      </c>
      <c r="M792" s="16">
        <f t="shared" si="37"/>
        <v>4.6148500137114953E-2</v>
      </c>
      <c r="N792" s="16">
        <f>[1]!s_fa_roe(A792,"20251231")</f>
        <v>-8.4219000000000008</v>
      </c>
      <c r="O792" s="16">
        <f>[1]!s_stmnote_rdexp(A792,"20251231",1,10000)</f>
        <v>8709.9694790000012</v>
      </c>
      <c r="P792" s="20">
        <f t="shared" si="38"/>
        <v>3.3236685633603762E-2</v>
      </c>
      <c r="Q792" s="16">
        <f>[1]!s_margin_tradingbalance(A792,"",10000)</f>
        <v>0</v>
      </c>
      <c r="R792" s="16">
        <f>[1]!s_margin_seclendingbalance(A792,"",10000)</f>
        <v>0</v>
      </c>
      <c r="S792" s="17">
        <f>[1]!s_val_ev(A792,"",100000000)</f>
        <v>22.870383816</v>
      </c>
      <c r="T792" s="17">
        <f>[1]!share_freesharesmv(A792,"",100000000)</f>
        <v>13.404815870999998</v>
      </c>
      <c r="U792" s="17">
        <f>[1]!s_dq_amount_btin(A792,E792,100000000)</f>
        <v>0.98220319</v>
      </c>
      <c r="V792" s="17">
        <f>[1]!s_dq_turn(A792,E792)</f>
        <v>4.3734688878076993</v>
      </c>
      <c r="W792" s="2">
        <f>[1]!s_pq_amount(A792,"20260101","",100000000)</f>
        <v>88.328910669999999</v>
      </c>
      <c r="X792" s="2">
        <f>[1]!s_pq_avgamount(A792,"20260101","",100000000)</f>
        <v>0.80299009700000001</v>
      </c>
      <c r="Y792" s="17">
        <f>[1]!s_ipo_dilutedpe(A792)</f>
        <v>27.69</v>
      </c>
      <c r="Z792" s="12">
        <f>[1]!s_ipo_collection_total(A792,100000000)</f>
        <v>3.57335</v>
      </c>
      <c r="AA792" s="2">
        <f>[1]!s_val_pe_ttm(A792,E792)</f>
        <v>-16.998870849609375</v>
      </c>
      <c r="AB792" s="5">
        <f>[1]!s_info_zjtxornot1(A792,"")</f>
        <v>0</v>
      </c>
      <c r="AC792" s="22" t="str">
        <f>[1]!s_info_nature1(A792,"")</f>
        <v>外资企业</v>
      </c>
      <c r="AD792" s="6" t="str">
        <f>[1]!s_info_city(A792)</f>
        <v>广州市</v>
      </c>
      <c r="AE792" s="6" t="str">
        <f>[1]!s_info_province(A792)</f>
        <v>广东省</v>
      </c>
      <c r="AF792">
        <v>113.280637</v>
      </c>
      <c r="AG792">
        <v>23.125177999999998</v>
      </c>
    </row>
    <row r="793" spans="1:33" x14ac:dyDescent="0.3">
      <c r="A793" s="12" t="s">
        <v>2179</v>
      </c>
      <c r="B793" s="12" t="s">
        <v>2180</v>
      </c>
      <c r="C793" s="16" t="str">
        <f>[1]!s_info_mkt(A793)</f>
        <v>主板</v>
      </c>
      <c r="D793" s="16" t="str">
        <f>[1]!s_ipo_listeddate(A793)</f>
        <v>2016-11-11</v>
      </c>
      <c r="E793" s="16" t="str">
        <f>[1]!lastradeday_s("000002","")</f>
        <v>2026-06-22</v>
      </c>
      <c r="F793" s="16" t="str">
        <f>[1]!s_info_industry_csrc2023(A793,"",3)</f>
        <v>化学原料和化学制品制造业</v>
      </c>
      <c r="G793" s="16" t="str">
        <f>[1]!s_info_industry_csrc2023(A793,"",1)</f>
        <v>制造业</v>
      </c>
      <c r="H793" s="16">
        <f>[1]!s_is(A793,83,"FY","YTD","20251231",1,"",100000000)</f>
        <v>23.606398072399998</v>
      </c>
      <c r="I793" s="16">
        <f>[1]!s_is(A793,83,"FY","YTD","20241231",1,"",100000000)</f>
        <v>23.5449284908</v>
      </c>
      <c r="J793" s="16">
        <f t="shared" si="36"/>
        <v>2.6107355400979415E-3</v>
      </c>
      <c r="K793" s="16">
        <f>[1]!s_is(A793,61,"FY","YTD","20251231",1,"",100000000)</f>
        <v>2.5222439949000002</v>
      </c>
      <c r="L793" s="16">
        <f>[1]!s_is(A793,61,"FY","YTD","20241231",1,"",100000000)</f>
        <v>1.8074565488999998</v>
      </c>
      <c r="M793" s="16">
        <f t="shared" si="37"/>
        <v>0.39546590839763918</v>
      </c>
      <c r="N793" s="16">
        <f>[1]!s_fa_roe(A793,"20251231")</f>
        <v>7.6105999999999998</v>
      </c>
      <c r="O793" s="16">
        <f>[1]!s_stmnote_rdexp(A793,"20251231",1,10000)</f>
        <v>14543.839313999999</v>
      </c>
      <c r="P793" s="20">
        <f t="shared" si="38"/>
        <v>6.1609735078577227E-2</v>
      </c>
      <c r="Q793" s="16">
        <f>[1]!s_margin_tradingbalance(A793,"",10000)</f>
        <v>0</v>
      </c>
      <c r="R793" s="16">
        <f>[1]!s_margin_seclendingbalance(A793,"",10000)</f>
        <v>0</v>
      </c>
      <c r="S793" s="17">
        <f>[1]!s_val_ev(A793,"",100000000)</f>
        <v>88.961829769600016</v>
      </c>
      <c r="T793" s="17">
        <f>[1]!share_freesharesmv(A793,"",100000000)</f>
        <v>45.729401507200002</v>
      </c>
      <c r="U793" s="17">
        <f>[1]!s_dq_amount_btin(A793,E793,100000000)</f>
        <v>3.77129994</v>
      </c>
      <c r="V793" s="17">
        <f>[1]!s_dq_turn(A793,E793)</f>
        <v>4.344835583092773</v>
      </c>
      <c r="W793" s="2">
        <f>[1]!s_pq_amount(A793,"20260101","",100000000)</f>
        <v>373.32542629</v>
      </c>
      <c r="X793" s="2">
        <f>[1]!s_pq_avgamount(A793,"20260101","",100000000)</f>
        <v>3.3938675117272727</v>
      </c>
      <c r="Y793" s="17">
        <f>[1]!s_ipo_dilutedpe(A793)</f>
        <v>14.81</v>
      </c>
      <c r="Z793" s="12">
        <f>[1]!s_ipo_collection_total(A793,100000000)</f>
        <v>3.5655600000000001</v>
      </c>
      <c r="AA793" s="2">
        <f>[1]!s_val_pe_ttm(A793,E793)</f>
        <v>35.717525482177734</v>
      </c>
      <c r="AB793" s="5">
        <f>[1]!s_info_zjtxornot1(A793,"")</f>
        <v>0</v>
      </c>
      <c r="AC793" s="22" t="str">
        <f>[1]!s_info_nature1(A793,"")</f>
        <v>地方国有企业</v>
      </c>
      <c r="AD793" s="6" t="str">
        <f>[1]!s_info_city(A793)</f>
        <v>南昌市</v>
      </c>
      <c r="AE793" s="6" t="str">
        <f>[1]!s_info_province(A793)</f>
        <v>江西省</v>
      </c>
      <c r="AF793">
        <v>115.892151</v>
      </c>
      <c r="AG793">
        <v>28.676493000000001</v>
      </c>
    </row>
    <row r="794" spans="1:33" x14ac:dyDescent="0.3">
      <c r="A794" s="12" t="s">
        <v>2181</v>
      </c>
      <c r="B794" s="12" t="s">
        <v>2182</v>
      </c>
      <c r="C794" s="16" t="str">
        <f>[1]!s_info_mkt(A794)</f>
        <v>创业板</v>
      </c>
      <c r="D794" s="16" t="str">
        <f>[1]!s_ipo_listeddate(A794)</f>
        <v>2017-09-08</v>
      </c>
      <c r="E794" s="16" t="str">
        <f>[1]!lastradeday_s("000002","")</f>
        <v>2026-06-22</v>
      </c>
      <c r="F794" s="16" t="str">
        <f>[1]!s_info_industry_csrc2023(A794,"",3)</f>
        <v>汽车制造业</v>
      </c>
      <c r="G794" s="16" t="str">
        <f>[1]!s_info_industry_csrc2023(A794,"",1)</f>
        <v>制造业</v>
      </c>
      <c r="H794" s="16">
        <f>[1]!s_is(A794,83,"FY","YTD","20251231",1,"",100000000)</f>
        <v>7.0545191907000007</v>
      </c>
      <c r="I794" s="16">
        <f>[1]!s_is(A794,83,"FY","YTD","20241231",1,"",100000000)</f>
        <v>6.654695223200001</v>
      </c>
      <c r="J794" s="16">
        <f t="shared" si="36"/>
        <v>6.008148443915351E-2</v>
      </c>
      <c r="K794" s="16">
        <f>[1]!s_is(A794,61,"FY","YTD","20251231",1,"",100000000)</f>
        <v>3.5046195963</v>
      </c>
      <c r="L794" s="16">
        <f>[1]!s_is(A794,61,"FY","YTD","20241231",1,"",100000000)</f>
        <v>1.3967944469999998</v>
      </c>
      <c r="M794" s="16">
        <f t="shared" si="37"/>
        <v>1.5090446227267973</v>
      </c>
      <c r="N794" s="16">
        <f>[1]!s_fa_roe(A794,"20251231")</f>
        <v>12.8443</v>
      </c>
      <c r="O794" s="16">
        <f>[1]!s_stmnote_rdexp(A794,"20251231",1,10000)</f>
        <v>4606.7735039999998</v>
      </c>
      <c r="P794" s="20">
        <f t="shared" si="38"/>
        <v>6.5302444850857108E-2</v>
      </c>
      <c r="Q794" s="16">
        <f>[1]!s_margin_tradingbalance(A794,"",10000)</f>
        <v>0</v>
      </c>
      <c r="R794" s="16">
        <f>[1]!s_margin_seclendingbalance(A794,"",10000)</f>
        <v>0</v>
      </c>
      <c r="S794" s="17">
        <f>[1]!s_val_ev(A794,"",100000000)</f>
        <v>55.413027115599995</v>
      </c>
      <c r="T794" s="17">
        <f>[1]!share_freesharesmv(A794,"",100000000)</f>
        <v>16.125276573699999</v>
      </c>
      <c r="U794" s="17">
        <f>[1]!s_dq_amount_btin(A794,E794,100000000)</f>
        <v>0.76351402999999995</v>
      </c>
      <c r="V794" s="17">
        <f>[1]!s_dq_turn(A794,E794)</f>
        <v>1.3833977638521573</v>
      </c>
      <c r="W794" s="2">
        <f>[1]!s_pq_amount(A794,"20260101","",100000000)</f>
        <v>115.95546122</v>
      </c>
      <c r="X794" s="2">
        <f>[1]!s_pq_avgamount(A794,"20260101","",100000000)</f>
        <v>1.0541405565454545</v>
      </c>
      <c r="Y794" s="17">
        <f>[1]!s_ipo_dilutedpe(A794)</f>
        <v>22.99</v>
      </c>
      <c r="Z794" s="12">
        <f>[1]!s_ipo_collection_total(A794,100000000)</f>
        <v>10.451914589999999</v>
      </c>
      <c r="AA794" s="2">
        <f>[1]!s_val_pe_ttm(A794,E794)</f>
        <v>18.321298599243164</v>
      </c>
      <c r="AB794" s="5">
        <f>[1]!s_info_zjtxornot1(A794,"")</f>
        <v>1</v>
      </c>
      <c r="AC794" s="22" t="str">
        <f>[1]!s_info_nature1(A794,"")</f>
        <v>民营企业</v>
      </c>
      <c r="AD794" s="6" t="str">
        <f>[1]!s_info_city(A794)</f>
        <v>杭州市</v>
      </c>
      <c r="AE794" s="6" t="str">
        <f>[1]!s_info_province(A794)</f>
        <v>浙江省</v>
      </c>
      <c r="AF794">
        <v>120.153576</v>
      </c>
      <c r="AG794">
        <v>30.287458999999998</v>
      </c>
    </row>
    <row r="795" spans="1:33" x14ac:dyDescent="0.3">
      <c r="A795" s="12" t="s">
        <v>2183</v>
      </c>
      <c r="B795" s="12" t="s">
        <v>2184</v>
      </c>
      <c r="C795" s="16" t="str">
        <f>[1]!s_info_mkt(A795)</f>
        <v>主板</v>
      </c>
      <c r="D795" s="16" t="str">
        <f>[1]!s_ipo_listeddate(A795)</f>
        <v>2016-08-26</v>
      </c>
      <c r="E795" s="16" t="str">
        <f>[1]!lastradeday_s("000002","")</f>
        <v>2026-06-22</v>
      </c>
      <c r="F795" s="16" t="str">
        <f>[1]!s_info_industry_csrc2023(A795,"",3)</f>
        <v>土木工程建筑业</v>
      </c>
      <c r="G795" s="16" t="str">
        <f>[1]!s_info_industry_csrc2023(A795,"",1)</f>
        <v>建筑业</v>
      </c>
      <c r="H795" s="16">
        <f>[1]!s_is(A795,83,"FY","YTD","20251231",1,"",100000000)</f>
        <v>4.1020390501000001</v>
      </c>
      <c r="I795" s="16">
        <f>[1]!s_is(A795,83,"FY","YTD","20241231",1,"",100000000)</f>
        <v>0.91640810680000007</v>
      </c>
      <c r="J795" s="16">
        <f t="shared" si="36"/>
        <v>3.4762142757814374</v>
      </c>
      <c r="K795" s="16">
        <f>[1]!s_is(A795,61,"FY","YTD","20251231",1,"",100000000)</f>
        <v>-2.2806358953000001</v>
      </c>
      <c r="L795" s="16">
        <f>[1]!s_is(A795,61,"FY","YTD","20241231",1,"",100000000)</f>
        <v>-8.1331228903999992</v>
      </c>
      <c r="M795" s="16">
        <f t="shared" si="37"/>
        <v>0.71958669184846968</v>
      </c>
      <c r="N795" s="16">
        <f>[1]!s_fa_roe(A795,"20251231")</f>
        <v>-56.723599999999998</v>
      </c>
      <c r="O795" s="16">
        <f>[1]!s_stmnote_rdexp(A795,"20251231",1,10000)</f>
        <v>788.12957099999994</v>
      </c>
      <c r="P795" s="20">
        <f t="shared" si="38"/>
        <v>1.9213117217418658E-2</v>
      </c>
      <c r="Q795" s="16">
        <f>[1]!s_margin_tradingbalance(A795,"",10000)</f>
        <v>0</v>
      </c>
      <c r="R795" s="16">
        <f>[1]!s_margin_seclendingbalance(A795,"",10000)</f>
        <v>0</v>
      </c>
      <c r="S795" s="17">
        <f>[1]!s_val_ev(A795,"",100000000)</f>
        <v>54.671129041799993</v>
      </c>
      <c r="T795" s="17">
        <f>[1]!share_freesharesmv(A795,"",100000000)</f>
        <v>42.956501992200003</v>
      </c>
      <c r="U795" s="17">
        <f>[1]!s_dq_amount_btin(A795,E795,100000000)</f>
        <v>4.10063785</v>
      </c>
      <c r="V795" s="17">
        <f>[1]!s_dq_turn(A795,E795)</f>
        <v>9.6939738923717069</v>
      </c>
      <c r="W795" s="2">
        <f>[1]!s_pq_amount(A795,"20260101","",100000000)</f>
        <v>281.08065932</v>
      </c>
      <c r="X795" s="2">
        <f>[1]!s_pq_avgamount(A795,"20260101","",100000000)</f>
        <v>2.5787216451376147</v>
      </c>
      <c r="Y795" s="17">
        <f>[1]!s_ipo_dilutedpe(A795)</f>
        <v>22.97</v>
      </c>
      <c r="Z795" s="12">
        <f>[1]!s_ipo_collection_total(A795,100000000)</f>
        <v>3.8886099999999999</v>
      </c>
      <c r="AA795" s="2">
        <f>[1]!s_val_pe_ttm(A795,E795)</f>
        <v>-24.443952560424805</v>
      </c>
      <c r="AB795" s="5">
        <f>[1]!s_info_zjtxornot1(A795,"")</f>
        <v>0</v>
      </c>
      <c r="AC795" s="22" t="str">
        <f>[1]!s_info_nature1(A795,"")</f>
        <v>民营企业</v>
      </c>
      <c r="AD795" s="6" t="str">
        <f>[1]!s_info_city(A795)</f>
        <v>丹阳市</v>
      </c>
      <c r="AE795" s="6" t="str">
        <f>[1]!s_info_province(A795)</f>
        <v>江苏省</v>
      </c>
      <c r="AF795">
        <v>119.64430400000001</v>
      </c>
      <c r="AG795">
        <v>31.960263000000001</v>
      </c>
    </row>
    <row r="796" spans="1:33" x14ac:dyDescent="0.3">
      <c r="A796" s="12" t="s">
        <v>2185</v>
      </c>
      <c r="B796" s="12" t="s">
        <v>2186</v>
      </c>
      <c r="C796" s="16" t="str">
        <f>[1]!s_info_mkt(A796)</f>
        <v>创业板</v>
      </c>
      <c r="D796" s="16" t="str">
        <f>[1]!s_ipo_listeddate(A796)</f>
        <v>2017-01-10</v>
      </c>
      <c r="E796" s="16" t="str">
        <f>[1]!lastradeday_s("000002","")</f>
        <v>2026-06-22</v>
      </c>
      <c r="F796" s="16" t="str">
        <f>[1]!s_info_industry_csrc2023(A796,"",3)</f>
        <v>皮革、毛皮、羽毛及其制品和制鞋业</v>
      </c>
      <c r="G796" s="16" t="str">
        <f>[1]!s_info_industry_csrc2023(A796,"",1)</f>
        <v>制造业</v>
      </c>
      <c r="H796" s="16">
        <f>[1]!s_is(A796,83,"FY","YTD","20251231",1,"",100000000)</f>
        <v>5.1668187923</v>
      </c>
      <c r="I796" s="16">
        <f>[1]!s_is(A796,83,"FY","YTD","20241231",1,"",100000000)</f>
        <v>5.8657086398000002</v>
      </c>
      <c r="J796" s="16">
        <f t="shared" si="36"/>
        <v>-0.11914840821753292</v>
      </c>
      <c r="K796" s="16">
        <f>[1]!s_is(A796,61,"FY","YTD","20251231",1,"",100000000)</f>
        <v>-1.5122998621999999</v>
      </c>
      <c r="L796" s="16">
        <f>[1]!s_is(A796,61,"FY","YTD","20241231",1,"",100000000)</f>
        <v>-1.7589803294999999</v>
      </c>
      <c r="M796" s="16">
        <f t="shared" si="37"/>
        <v>0.14024060597091517</v>
      </c>
      <c r="N796" s="16">
        <f>[1]!s_fa_roe(A796,"20251231")</f>
        <v>-62.97</v>
      </c>
      <c r="O796" s="16">
        <f>[1]!s_stmnote_rdexp(A796,"20251231",1,10000)</f>
        <v>1394.4205060000002</v>
      </c>
      <c r="P796" s="20">
        <f t="shared" si="38"/>
        <v>2.6987989361617934E-2</v>
      </c>
      <c r="Q796" s="16">
        <f>[1]!s_margin_tradingbalance(A796,"",10000)</f>
        <v>0</v>
      </c>
      <c r="R796" s="16">
        <f>[1]!s_margin_seclendingbalance(A796,"",10000)</f>
        <v>0</v>
      </c>
      <c r="S796" s="17">
        <f>[1]!s_val_ev(A796,"",100000000)</f>
        <v>29.289646699400002</v>
      </c>
      <c r="T796" s="17">
        <f>[1]!share_freesharesmv(A796,"",100000000)</f>
        <v>23.0955130344</v>
      </c>
      <c r="U796" s="17">
        <f>[1]!s_dq_amount_btin(A796,E796,100000000)</f>
        <v>1.7647826900000001</v>
      </c>
      <c r="V796" s="17">
        <f>[1]!s_dq_turn(A796,E796)</f>
        <v>7.086083196770943</v>
      </c>
      <c r="W796" s="2">
        <f>[1]!s_pq_amount(A796,"20260101","",100000000)</f>
        <v>152.23961534</v>
      </c>
      <c r="X796" s="2">
        <f>[1]!s_pq_avgamount(A796,"20260101","",100000000)</f>
        <v>1.3839965030909092</v>
      </c>
      <c r="Y796" s="17">
        <f>[1]!s_ipo_dilutedpe(A796)</f>
        <v>22.98</v>
      </c>
      <c r="Z796" s="12">
        <f>[1]!s_ipo_collection_total(A796,100000000)</f>
        <v>1.8420000000000001</v>
      </c>
      <c r="AA796" s="2">
        <f>[1]!s_val_pe_ttm(A796,E796)</f>
        <v>-21.617130279541016</v>
      </c>
      <c r="AB796" s="5">
        <f>[1]!s_info_zjtxornot1(A796,"")</f>
        <v>0</v>
      </c>
      <c r="AC796" s="22" t="str">
        <f>[1]!s_info_nature1(A796,"")</f>
        <v>民营企业</v>
      </c>
      <c r="AD796" s="6" t="str">
        <f>[1]!s_info_city(A796)</f>
        <v>东莞市</v>
      </c>
      <c r="AE796" s="6" t="str">
        <f>[1]!s_info_province(A796)</f>
        <v>广东省</v>
      </c>
      <c r="AF796">
        <v>113.746262</v>
      </c>
      <c r="AG796">
        <v>23.046237000000001</v>
      </c>
    </row>
    <row r="797" spans="1:33" x14ac:dyDescent="0.3">
      <c r="A797" s="12" t="s">
        <v>2187</v>
      </c>
      <c r="B797" s="12" t="s">
        <v>2188</v>
      </c>
      <c r="C797" s="16" t="str">
        <f>[1]!s_info_mkt(A797)</f>
        <v>主板</v>
      </c>
      <c r="D797" s="16" t="str">
        <f>[1]!s_ipo_listeddate(A797)</f>
        <v>1996-10-09</v>
      </c>
      <c r="E797" s="16" t="str">
        <f>[1]!lastradeday_s("000002","")</f>
        <v>2026-06-22</v>
      </c>
      <c r="F797" s="16" t="str">
        <f>[1]!s_info_industry_csrc2023(A797,"",3)</f>
        <v>通用设备制造业</v>
      </c>
      <c r="G797" s="16" t="str">
        <f>[1]!s_info_industry_csrc2023(A797,"",1)</f>
        <v>制造业</v>
      </c>
      <c r="H797" s="16">
        <f>[1]!s_is(A797,83,"FY","YTD","20251231",1,"",100000000)</f>
        <v>198.18534508169998</v>
      </c>
      <c r="I797" s="16">
        <f>[1]!s_is(A797,83,"FY","YTD","20241231",1,"",100000000)</f>
        <v>173.25421119860002</v>
      </c>
      <c r="J797" s="16">
        <f t="shared" si="36"/>
        <v>0.14389915091022853</v>
      </c>
      <c r="K797" s="16">
        <f>[1]!s_is(A797,61,"FY","YTD","20251231",1,"",100000000)</f>
        <v>12.246492706600002</v>
      </c>
      <c r="L797" s="16">
        <f>[1]!s_is(A797,61,"FY","YTD","20241231",1,"",100000000)</f>
        <v>13.196315888699999</v>
      </c>
      <c r="M797" s="16">
        <f t="shared" si="37"/>
        <v>-7.1976390237318499E-2</v>
      </c>
      <c r="N797" s="16">
        <f>[1]!s_fa_roe(A797,"20251231")</f>
        <v>11.6027</v>
      </c>
      <c r="O797" s="16">
        <f>[1]!s_stmnote_rdexp(A797,"20251231",1,10000)</f>
        <v>132468.82999999999</v>
      </c>
      <c r="P797" s="20">
        <f t="shared" si="38"/>
        <v>6.6840880664204003E-2</v>
      </c>
      <c r="Q797" s="16">
        <f>[1]!s_margin_tradingbalance(A797,"",10000)</f>
        <v>35804.527499999997</v>
      </c>
      <c r="R797" s="16">
        <f>[1]!s_margin_seclendingbalance(A797,"",10000)</f>
        <v>259.9538</v>
      </c>
      <c r="S797" s="17">
        <f>[1]!s_val_ev(A797,"",100000000)</f>
        <v>159.96841987560001</v>
      </c>
      <c r="T797" s="17">
        <f>[1]!share_freesharesmv(A797,"",100000000)</f>
        <v>102.6423552924</v>
      </c>
      <c r="U797" s="17">
        <f>[1]!s_dq_amount_btin(A797,E797,100000000)</f>
        <v>4.6758335999999998</v>
      </c>
      <c r="V797" s="17">
        <f>[1]!s_dq_turn(A797,E797)</f>
        <v>3.030876434842833</v>
      </c>
      <c r="W797" s="2">
        <f>[1]!s_pq_amount(A797,"20260101","",100000000)</f>
        <v>433.43263150000001</v>
      </c>
      <c r="X797" s="2">
        <f>[1]!s_pq_avgamount(A797,"20260101","",100000000)</f>
        <v>3.9402966500000001</v>
      </c>
      <c r="Y797" s="17">
        <f>[1]!s_ipo_dilutedpe(A797)</f>
        <v>0</v>
      </c>
      <c r="Z797" s="12">
        <f>[1]!s_ipo_collection_total(A797,100000000)</f>
        <v>1.47082</v>
      </c>
      <c r="AA797" s="2">
        <f>[1]!s_val_pe_ttm(A797,E797)</f>
        <v>13.022567749023438</v>
      </c>
      <c r="AB797" s="5">
        <f>[1]!s_info_zjtxornot1(A797,"")</f>
        <v>1</v>
      </c>
      <c r="AC797" s="22" t="str">
        <f>[1]!s_info_nature1(A797,"")</f>
        <v>地方国有企业</v>
      </c>
      <c r="AD797" s="6" t="str">
        <f>[1]!s_info_city(A797)</f>
        <v>合肥市</v>
      </c>
      <c r="AE797" s="6" t="str">
        <f>[1]!s_info_province(A797)</f>
        <v>安徽省</v>
      </c>
      <c r="AF797">
        <v>117.28304199999999</v>
      </c>
      <c r="AG797">
        <v>31.861190000000001</v>
      </c>
    </row>
    <row r="798" spans="1:33" x14ac:dyDescent="0.3">
      <c r="A798" s="12" t="s">
        <v>2189</v>
      </c>
      <c r="B798" s="12" t="s">
        <v>2190</v>
      </c>
      <c r="C798" s="16" t="str">
        <f>[1]!s_info_mkt(A798)</f>
        <v>主板</v>
      </c>
      <c r="D798" s="16" t="str">
        <f>[1]!s_ipo_listeddate(A798)</f>
        <v>2026-05-15</v>
      </c>
      <c r="E798" s="16" t="str">
        <f>[1]!lastradeday_s("000002","")</f>
        <v>2026-06-22</v>
      </c>
      <c r="F798" s="16" t="str">
        <f>[1]!s_info_industry_csrc2023(A798,"",3)</f>
        <v>电气机械和器材制造业</v>
      </c>
      <c r="G798" s="16" t="str">
        <f>[1]!s_info_industry_csrc2023(A798,"",1)</f>
        <v>制造业</v>
      </c>
      <c r="H798" s="16">
        <f>[1]!s_is(A798,83,"FY","YTD","20251231",1,"",100000000)</f>
        <v>31.2621404018</v>
      </c>
      <c r="I798" s="16">
        <f>[1]!s_is(A798,83,"FY","YTD","20241231",1,"",100000000)</f>
        <v>23.9037802615</v>
      </c>
      <c r="J798" s="16">
        <f t="shared" si="36"/>
        <v>0.30783248757317061</v>
      </c>
      <c r="K798" s="16">
        <f>[1]!s_is(A798,61,"FY","YTD","20251231",1,"",100000000)</f>
        <v>3.0117617494999998</v>
      </c>
      <c r="L798" s="16">
        <f>[1]!s_is(A798,61,"FY","YTD","20241231",1,"",100000000)</f>
        <v>2.7098809049999999</v>
      </c>
      <c r="M798" s="16">
        <f t="shared" si="37"/>
        <v>0.11140004121325024</v>
      </c>
      <c r="N798" s="16">
        <f>[1]!s_fa_roe(A798,"20251231")</f>
        <v>17.985499999999998</v>
      </c>
      <c r="O798" s="16">
        <f>[1]!s_stmnote_rdexp(A798,"20251231",1,10000)</f>
        <v>11385.972607</v>
      </c>
      <c r="P798" s="20">
        <f t="shared" si="38"/>
        <v>3.6420963058384902E-2</v>
      </c>
      <c r="Q798" s="16">
        <f>[1]!s_margin_tradingbalance(A798,"",10000)</f>
        <v>18096.518499999998</v>
      </c>
      <c r="R798" s="16">
        <f>[1]!s_margin_seclendingbalance(A798,"",10000)</f>
        <v>0</v>
      </c>
      <c r="S798" s="17">
        <f>[1]!s_val_ev(A798,"",100000000)</f>
        <v>143.5412003838</v>
      </c>
      <c r="T798" s="17">
        <f>[1]!share_freesharesmv(A798,"",100000000)</f>
        <v>27.656732201700002</v>
      </c>
      <c r="U798" s="17">
        <f>[1]!s_dq_amount_btin(A798,E798,100000000)</f>
        <v>3.0625356500000001</v>
      </c>
      <c r="V798" s="17">
        <f>[1]!s_dq_turn(A798,E798)</f>
        <v>11.036109543384111</v>
      </c>
      <c r="W798" s="2">
        <f>[1]!s_pq_amount(A798,"20260101","",100000000)</f>
        <v>249.36651094000001</v>
      </c>
      <c r="X798" s="2">
        <f>[1]!s_pq_avgamount(A798,"20260101","",100000000)</f>
        <v>9.5910196515384616</v>
      </c>
      <c r="Y798" s="17">
        <f>[1]!s_ipo_dilutedpe(A798)</f>
        <v>25.36</v>
      </c>
      <c r="Z798" s="12">
        <f>[1]!s_ipo_collection_total(A798,100000000)</f>
        <v>18.936866869199999</v>
      </c>
      <c r="AA798" s="2">
        <f>[1]!s_val_pe_ttm(A798,E798)</f>
        <v>48.563961029052734</v>
      </c>
      <c r="AB798" s="5">
        <f>[1]!s_info_zjtxornot1(A798,"")</f>
        <v>1</v>
      </c>
      <c r="AC798" s="22" t="str">
        <f>[1]!s_info_nature1(A798,"")</f>
        <v>民营企业</v>
      </c>
      <c r="AD798" s="6" t="str">
        <f>[1]!s_info_city(A798)</f>
        <v>北京市</v>
      </c>
      <c r="AE798" s="6" t="str">
        <f>[1]!s_info_province(A798)</f>
        <v>北京</v>
      </c>
      <c r="AF798">
        <v>116.40528500000001</v>
      </c>
      <c r="AG798">
        <v>39.904989</v>
      </c>
    </row>
    <row r="799" spans="1:33" x14ac:dyDescent="0.3">
      <c r="A799" s="12" t="s">
        <v>2191</v>
      </c>
      <c r="B799" s="12" t="s">
        <v>2192</v>
      </c>
      <c r="C799" s="16" t="str">
        <f>[1]!s_info_mkt(A799)</f>
        <v>创业板</v>
      </c>
      <c r="D799" s="16" t="str">
        <f>[1]!s_ipo_listeddate(A799)</f>
        <v>2020-12-02</v>
      </c>
      <c r="E799" s="16" t="str">
        <f>[1]!lastradeday_s("000002","")</f>
        <v>2026-06-22</v>
      </c>
      <c r="F799" s="16" t="str">
        <f>[1]!s_info_industry_csrc2023(A799,"",3)</f>
        <v>计算机、通信和其他电子设备制造业</v>
      </c>
      <c r="G799" s="16" t="str">
        <f>[1]!s_info_industry_csrc2023(A799,"",1)</f>
        <v>制造业</v>
      </c>
      <c r="H799" s="16">
        <f>[1]!s_is(A799,83,"FY","YTD","20251231",1,"",100000000)</f>
        <v>16.038839610099998</v>
      </c>
      <c r="I799" s="16">
        <f>[1]!s_is(A799,83,"FY","YTD","20241231",1,"",100000000)</f>
        <v>15.919407999400001</v>
      </c>
      <c r="J799" s="16">
        <f t="shared" si="36"/>
        <v>7.5022645756990247E-3</v>
      </c>
      <c r="K799" s="16">
        <f>[1]!s_is(A799,61,"FY","YTD","20251231",1,"",100000000)</f>
        <v>1.0262111405000001</v>
      </c>
      <c r="L799" s="16">
        <f>[1]!s_is(A799,61,"FY","YTD","20241231",1,"",100000000)</f>
        <v>1.5420766844</v>
      </c>
      <c r="M799" s="16">
        <f t="shared" si="37"/>
        <v>-0.3345265181158717</v>
      </c>
      <c r="N799" s="16">
        <f>[1]!s_fa_roe(A799,"20251231")</f>
        <v>7.5427999999999997</v>
      </c>
      <c r="O799" s="16">
        <f>[1]!s_stmnote_rdexp(A799,"20251231",1,10000)</f>
        <v>6938.3423469999998</v>
      </c>
      <c r="P799" s="20">
        <f t="shared" si="38"/>
        <v>4.3259627976021273E-2</v>
      </c>
      <c r="Q799" s="16">
        <f>[1]!s_margin_tradingbalance(A799,"",10000)</f>
        <v>16882.299200000001</v>
      </c>
      <c r="R799" s="16">
        <f>[1]!s_margin_seclendingbalance(A799,"",10000)</f>
        <v>21.598500000000001</v>
      </c>
      <c r="S799" s="17">
        <f>[1]!s_val_ev(A799,"",100000000)</f>
        <v>36.218859352799996</v>
      </c>
      <c r="T799" s="17">
        <f>[1]!share_freesharesmv(A799,"",100000000)</f>
        <v>13.511555204</v>
      </c>
      <c r="U799" s="17">
        <f>[1]!s_dq_amount_btin(A799,E799,100000000)</f>
        <v>1.26003595</v>
      </c>
      <c r="V799" s="17">
        <f>[1]!s_dq_turn(A799,E799)</f>
        <v>5.5327982196413972</v>
      </c>
      <c r="W799" s="2">
        <f>[1]!s_pq_amount(A799,"20260101","",100000000)</f>
        <v>139.28337569999999</v>
      </c>
      <c r="X799" s="2">
        <f>[1]!s_pq_avgamount(A799,"20260101","",100000000)</f>
        <v>1.2662125063636365</v>
      </c>
      <c r="Y799" s="17">
        <f>[1]!s_ipo_dilutedpe(A799)</f>
        <v>50</v>
      </c>
      <c r="Z799" s="12">
        <f>[1]!s_ipo_collection_total(A799,100000000)</f>
        <v>6.01938</v>
      </c>
      <c r="AA799" s="2">
        <f>[1]!s_val_pe_ttm(A799,E799)</f>
        <v>49.241767883300781</v>
      </c>
      <c r="AB799" s="5">
        <f>[1]!s_info_zjtxornot1(A799,"")</f>
        <v>1</v>
      </c>
      <c r="AC799" s="22" t="str">
        <f>[1]!s_info_nature1(A799,"")</f>
        <v>民营企业</v>
      </c>
      <c r="AD799" s="6" t="str">
        <f>[1]!s_info_city(A799)</f>
        <v>深圳市</v>
      </c>
      <c r="AE799" s="6" t="str">
        <f>[1]!s_info_province(A799)</f>
        <v>广东省</v>
      </c>
      <c r="AF799">
        <v>114.085947</v>
      </c>
      <c r="AG799">
        <v>22.547000000000001</v>
      </c>
    </row>
    <row r="800" spans="1:33" x14ac:dyDescent="0.3">
      <c r="A800" s="12" t="s">
        <v>2193</v>
      </c>
      <c r="B800" s="12" t="s">
        <v>2194</v>
      </c>
      <c r="C800" s="16" t="str">
        <f>[1]!s_info_mkt(A800)</f>
        <v>主板</v>
      </c>
      <c r="D800" s="16" t="str">
        <f>[1]!s_ipo_listeddate(A800)</f>
        <v>1994-02-02</v>
      </c>
      <c r="E800" s="16" t="str">
        <f>[1]!lastradeday_s("000002","")</f>
        <v>2026-06-22</v>
      </c>
      <c r="F800" s="16" t="str">
        <f>[1]!s_info_industry_csrc2023(A800,"",3)</f>
        <v>计算机、通信和其他电子设备制造业</v>
      </c>
      <c r="G800" s="16" t="str">
        <f>[1]!s_info_industry_csrc2023(A800,"",1)</f>
        <v>制造业</v>
      </c>
      <c r="H800" s="16">
        <f>[1]!s_is(A800,83,"FY","YTD","20251231",1,"",100000000)</f>
        <v>157.47393092499999</v>
      </c>
      <c r="I800" s="16">
        <f>[1]!s_is(A800,83,"FY","YTD","20241231",1,"",100000000)</f>
        <v>148.27166508530001</v>
      </c>
      <c r="J800" s="16">
        <f t="shared" si="36"/>
        <v>6.2063549595979373E-2</v>
      </c>
      <c r="K800" s="16">
        <f>[1]!s_is(A800,61,"FY","YTD","20251231",1,"",100000000)</f>
        <v>11.356790070499999</v>
      </c>
      <c r="L800" s="16">
        <f>[1]!s_is(A800,61,"FY","YTD","20241231",1,"",100000000)</f>
        <v>9.3034557217999989</v>
      </c>
      <c r="M800" s="16">
        <f t="shared" si="37"/>
        <v>0.22070662881627906</v>
      </c>
      <c r="N800" s="16">
        <f>[1]!s_fa_roe(A800,"20251231")</f>
        <v>9.0951000000000004</v>
      </c>
      <c r="O800" s="16">
        <f>[1]!s_stmnote_rdexp(A800,"20251231",1,10000)</f>
        <v>45980.111369999999</v>
      </c>
      <c r="P800" s="20">
        <f t="shared" si="38"/>
        <v>2.9198554389233425E-2</v>
      </c>
      <c r="Q800" s="16">
        <f>[1]!s_margin_tradingbalance(A800,"",10000)</f>
        <v>368091.25630000001</v>
      </c>
      <c r="R800" s="16">
        <f>[1]!s_margin_seclendingbalance(A800,"",10000)</f>
        <v>2474.6075999999998</v>
      </c>
      <c r="S800" s="17">
        <f>[1]!s_val_ev(A800,"",100000000)</f>
        <v>734.91581330399993</v>
      </c>
      <c r="T800" s="17">
        <f>[1]!share_freesharesmv(A800,"",100000000)</f>
        <v>483.40888544040001</v>
      </c>
      <c r="U800" s="17">
        <f>[1]!s_dq_amount_btin(A800,E800,100000000)</f>
        <v>87.912708319999993</v>
      </c>
      <c r="V800" s="17">
        <f>[1]!s_dq_turn(A800,E800)</f>
        <v>12.230549094810605</v>
      </c>
      <c r="W800" s="2">
        <f>[1]!s_pq_amount(A800,"20260101","",100000000)</f>
        <v>4772.0350551499996</v>
      </c>
      <c r="X800" s="2">
        <f>[1]!s_pq_avgamount(A800,"20260101","",100000000)</f>
        <v>43.382136865</v>
      </c>
      <c r="Y800" s="17">
        <f>[1]!s_ipo_dilutedpe(A800)</f>
        <v>0</v>
      </c>
      <c r="Z800" s="12">
        <f>[1]!s_ipo_collection_total(A800,100000000)</f>
        <v>1.1938875</v>
      </c>
      <c r="AA800" s="2">
        <f>[1]!s_val_pe_ttm(A800,E800)</f>
        <v>61.297737121582031</v>
      </c>
      <c r="AB800" s="5">
        <f>[1]!s_info_zjtxornot1(A800,"")</f>
        <v>1</v>
      </c>
      <c r="AC800" s="22" t="str">
        <f>[1]!s_info_nature1(A800,"")</f>
        <v>中央国有企业</v>
      </c>
      <c r="AD800" s="6" t="str">
        <f>[1]!s_info_city(A800)</f>
        <v>深圳市</v>
      </c>
      <c r="AE800" s="6" t="str">
        <f>[1]!s_info_province(A800)</f>
        <v>广东省</v>
      </c>
      <c r="AF800">
        <v>114.085947</v>
      </c>
      <c r="AG800">
        <v>22.547000000000001</v>
      </c>
    </row>
    <row r="801" spans="1:33" x14ac:dyDescent="0.3">
      <c r="A801" s="12" t="s">
        <v>2195</v>
      </c>
      <c r="B801" s="12" t="s">
        <v>2196</v>
      </c>
      <c r="C801" s="16" t="str">
        <f>[1]!s_info_mkt(A801)</f>
        <v>主板</v>
      </c>
      <c r="D801" s="16" t="str">
        <f>[1]!s_ipo_listeddate(A801)</f>
        <v>2014-01-17</v>
      </c>
      <c r="E801" s="16" t="str">
        <f>[1]!lastradeday_s("000002","")</f>
        <v>2026-06-22</v>
      </c>
      <c r="F801" s="16" t="str">
        <f>[1]!s_info_industry_csrc2023(A801,"",3)</f>
        <v>通用设备制造业</v>
      </c>
      <c r="G801" s="16" t="str">
        <f>[1]!s_info_industry_csrc2023(A801,"",1)</f>
        <v>制造业</v>
      </c>
      <c r="H801" s="16">
        <f>[1]!s_is(A801,83,"FY","YTD","20251231",1,"",100000000)</f>
        <v>77.677361467299988</v>
      </c>
      <c r="I801" s="16">
        <f>[1]!s_is(A801,83,"FY","YTD","20241231",1,"",100000000)</f>
        <v>62.377468099399998</v>
      </c>
      <c r="J801" s="16">
        <f t="shared" si="36"/>
        <v>0.24527916624508128</v>
      </c>
      <c r="K801" s="16">
        <f>[1]!s_is(A801,61,"FY","YTD","20251231",1,"",100000000)</f>
        <v>16.009040351900001</v>
      </c>
      <c r="L801" s="16">
        <f>[1]!s_is(A801,61,"FY","YTD","20241231",1,"",100000000)</f>
        <v>11.555777300599999</v>
      </c>
      <c r="M801" s="16">
        <f t="shared" si="37"/>
        <v>0.38537113821575464</v>
      </c>
      <c r="N801" s="16">
        <f>[1]!s_fa_roe(A801,"20251231")</f>
        <v>35.729399999999998</v>
      </c>
      <c r="O801" s="16">
        <f>[1]!s_stmnote_rdexp(A801,"20251231",1,10000)</f>
        <v>19890.458387999999</v>
      </c>
      <c r="P801" s="20">
        <f t="shared" si="38"/>
        <v>2.5606506210143778E-2</v>
      </c>
      <c r="Q801" s="16">
        <f>[1]!s_margin_tradingbalance(A801,"",10000)</f>
        <v>10896.947099999999</v>
      </c>
      <c r="R801" s="16">
        <f>[1]!s_margin_seclendingbalance(A801,"",10000)</f>
        <v>256.27159999999998</v>
      </c>
      <c r="S801" s="17">
        <f>[1]!s_val_ev(A801,"",100000000)</f>
        <v>434.15842343999998</v>
      </c>
      <c r="T801" s="17">
        <f>[1]!share_freesharesmv(A801,"",100000000)</f>
        <v>156.59571367999999</v>
      </c>
      <c r="U801" s="17">
        <f>[1]!s_dq_amount_btin(A801,E801,100000000)</f>
        <v>3.1146223700000002</v>
      </c>
      <c r="V801" s="17">
        <f>[1]!s_dq_turn(A801,E801)</f>
        <v>0.7241020453341338</v>
      </c>
      <c r="W801" s="2">
        <f>[1]!s_pq_amount(A801,"20260101","",100000000)</f>
        <v>402.51182233999998</v>
      </c>
      <c r="X801" s="2">
        <f>[1]!s_pq_avgamount(A801,"20260101","",100000000)</f>
        <v>3.6591983849090912</v>
      </c>
      <c r="Y801" s="17">
        <f>[1]!s_ipo_dilutedpe(A801)</f>
        <v>46.47</v>
      </c>
      <c r="Z801" s="12">
        <f>[1]!s_ipo_collection_total(A801,100000000)</f>
        <v>14.5695</v>
      </c>
      <c r="AA801" s="2">
        <f>[1]!s_val_pe_ttm(A801,E801)</f>
        <v>25.790637969970703</v>
      </c>
      <c r="AB801" s="5">
        <f>[1]!s_info_zjtxornot1(A801,"")</f>
        <v>1</v>
      </c>
      <c r="AC801" s="22" t="str">
        <f>[1]!s_info_nature1(A801,"")</f>
        <v>民营企业</v>
      </c>
      <c r="AD801" s="6" t="str">
        <f>[1]!s_info_city(A801)</f>
        <v>苏州市</v>
      </c>
      <c r="AE801" s="6" t="str">
        <f>[1]!s_info_province(A801)</f>
        <v>江苏省</v>
      </c>
      <c r="AF801">
        <v>120.619585</v>
      </c>
      <c r="AG801">
        <v>31.299378999999998</v>
      </c>
    </row>
    <row r="802" spans="1:33" x14ac:dyDescent="0.3">
      <c r="A802" s="12" t="s">
        <v>63</v>
      </c>
      <c r="B802" s="12" t="s">
        <v>64</v>
      </c>
      <c r="C802" s="16" t="str">
        <f>[1]!s_info_mkt(A802)</f>
        <v>北证</v>
      </c>
      <c r="D802" s="16" t="str">
        <f>[1]!s_ipo_listeddate(A802)</f>
        <v>2024-05-30</v>
      </c>
      <c r="E802" s="16" t="str">
        <f>[1]!lastradeday_s("000002","")</f>
        <v>2026-06-22</v>
      </c>
      <c r="F802" s="16" t="str">
        <f>[1]!s_info_industry_csrc2023(A802,"",3)</f>
        <v>通用设备制造业</v>
      </c>
      <c r="G802" s="16" t="str">
        <f>[1]!s_info_industry_csrc2023(A802,"",1)</f>
        <v>制造业</v>
      </c>
      <c r="H802" s="16">
        <f>[1]!s_is(A802,83,"FY","YTD","20251231",1,"",100000000)</f>
        <v>3.5315991110000002</v>
      </c>
      <c r="I802" s="16">
        <f>[1]!s_is(A802,83,"FY","YTD","20241231",1,"",100000000)</f>
        <v>3.4570389654000002</v>
      </c>
      <c r="J802" s="16">
        <f t="shared" si="36"/>
        <v>2.1567632400513848E-2</v>
      </c>
      <c r="K802" s="16">
        <f>[1]!s_is(A802,61,"FY","YTD","20251231",1,"",100000000)</f>
        <v>0.62676195150000003</v>
      </c>
      <c r="L802" s="16">
        <f>[1]!s_is(A802,61,"FY","YTD","20241231",1,"",100000000)</f>
        <v>0.57572252719999994</v>
      </c>
      <c r="M802" s="16">
        <f t="shared" si="37"/>
        <v>8.8652817787464339E-2</v>
      </c>
      <c r="N802" s="16">
        <f>[1]!s_fa_roe(A802,"20251231")</f>
        <v>8.8550000000000004</v>
      </c>
      <c r="O802" s="16">
        <f>[1]!s_stmnote_rdexp(A802,"20251231",1,10000)</f>
        <v>1097.6964050000001</v>
      </c>
      <c r="P802" s="20">
        <f t="shared" si="38"/>
        <v>3.1082135047009306E-2</v>
      </c>
      <c r="Q802" s="16">
        <f>[1]!s_margin_tradingbalance(A802,"",10000)</f>
        <v>5197.0706</v>
      </c>
      <c r="R802" s="16">
        <f>[1]!s_margin_seclendingbalance(A802,"",10000)</f>
        <v>0</v>
      </c>
      <c r="S802" s="17">
        <f>[1]!s_val_ev(A802,"",100000000)</f>
        <v>38.158788844999997</v>
      </c>
      <c r="T802" s="17">
        <f>[1]!share_freesharesmv(A802,"",100000000)</f>
        <v>16.821545686</v>
      </c>
      <c r="U802" s="17">
        <f>[1]!s_dq_amount_btin(A802,E802,100000000)</f>
        <v>0.89791001000000004</v>
      </c>
      <c r="V802" s="17">
        <f>[1]!s_dq_turn(A802,E802)</f>
        <v>3.4032149989484757</v>
      </c>
      <c r="W802" s="2">
        <f>[1]!s_pq_amount(A802,"20260101","",100000000)</f>
        <v>99.133539479999996</v>
      </c>
      <c r="X802" s="2">
        <f>[1]!s_pq_avgamount(A802,"20260101","",100000000)</f>
        <v>0.90121399527272728</v>
      </c>
      <c r="Y802" s="17">
        <f>[1]!s_ipo_dilutedpe(A802)</f>
        <v>14.33</v>
      </c>
      <c r="Z802" s="12">
        <f>[1]!s_ipo_collection_total(A802,100000000)</f>
        <v>1.19255</v>
      </c>
      <c r="AA802" s="2">
        <f>[1]!s_val_pe_ttm(A802,E802)</f>
        <v>64.183296203613281</v>
      </c>
      <c r="AB802" s="5">
        <f>[1]!s_info_zjtxornot1(A802,"")</f>
        <v>1</v>
      </c>
      <c r="AC802" s="22" t="str">
        <f>[1]!s_info_nature1(A802,"")</f>
        <v>民营企业</v>
      </c>
      <c r="AD802" s="6" t="str">
        <f>[1]!s_info_city(A802)</f>
        <v>如皋市</v>
      </c>
      <c r="AE802" s="6" t="str">
        <f>[1]!s_info_province(A802)</f>
        <v>江苏省</v>
      </c>
      <c r="AF802">
        <v>120.580144</v>
      </c>
      <c r="AG802">
        <v>32.273615999999997</v>
      </c>
    </row>
    <row r="803" spans="1:33" x14ac:dyDescent="0.3">
      <c r="A803" s="12" t="s">
        <v>2197</v>
      </c>
      <c r="B803" s="12" t="s">
        <v>2198</v>
      </c>
      <c r="C803" s="16" t="str">
        <f>[1]!s_info_mkt(A803)</f>
        <v>主板</v>
      </c>
      <c r="D803" s="16" t="str">
        <f>[1]!s_ipo_listeddate(A803)</f>
        <v>2021-05-06</v>
      </c>
      <c r="E803" s="16" t="str">
        <f>[1]!lastradeday_s("000002","")</f>
        <v>2026-06-22</v>
      </c>
      <c r="F803" s="16" t="str">
        <f>[1]!s_info_industry_csrc2023(A803,"",3)</f>
        <v>纺织业</v>
      </c>
      <c r="G803" s="16" t="str">
        <f>[1]!s_info_industry_csrc2023(A803,"",1)</f>
        <v>制造业</v>
      </c>
      <c r="H803" s="16">
        <f>[1]!s_is(A803,83,"FY","YTD","20251231",1,"",100000000)</f>
        <v>10.2350647409</v>
      </c>
      <c r="I803" s="16">
        <f>[1]!s_is(A803,83,"FY","YTD","20241231",1,"",100000000)</f>
        <v>10.0234598469</v>
      </c>
      <c r="J803" s="16">
        <f t="shared" si="36"/>
        <v>2.1110963403065286E-2</v>
      </c>
      <c r="K803" s="16">
        <f>[1]!s_is(A803,61,"FY","YTD","20251231",1,"",100000000)</f>
        <v>1.9141957957</v>
      </c>
      <c r="L803" s="16">
        <f>[1]!s_is(A803,61,"FY","YTD","20241231",1,"",100000000)</f>
        <v>1.8513440418</v>
      </c>
      <c r="M803" s="16">
        <f t="shared" si="37"/>
        <v>3.3949256583822911E-2</v>
      </c>
      <c r="N803" s="16">
        <f>[1]!s_fa_roe(A803,"20251231")</f>
        <v>9.0352999999999994</v>
      </c>
      <c r="O803" s="16">
        <f>[1]!s_stmnote_rdexp(A803,"20251231",1,10000)</f>
        <v>4271.6610890000002</v>
      </c>
      <c r="P803" s="20">
        <f t="shared" si="38"/>
        <v>4.1735555144367172E-2</v>
      </c>
      <c r="Q803" s="16">
        <f>[1]!s_margin_tradingbalance(A803,"",10000)</f>
        <v>0</v>
      </c>
      <c r="R803" s="16">
        <f>[1]!s_margin_seclendingbalance(A803,"",10000)</f>
        <v>0</v>
      </c>
      <c r="S803" s="17">
        <f>[1]!s_val_ev(A803,"",100000000)</f>
        <v>30.034966247999996</v>
      </c>
      <c r="T803" s="17">
        <f>[1]!share_freesharesmv(A803,"",100000000)</f>
        <v>10.030036179999998</v>
      </c>
      <c r="U803" s="17">
        <f>[1]!s_dq_amount_btin(A803,E803,100000000)</f>
        <v>0.99338221999999998</v>
      </c>
      <c r="V803" s="17">
        <f>[1]!s_dq_turn(A803,E803)</f>
        <v>3.3452510559225712</v>
      </c>
      <c r="W803" s="2">
        <f>[1]!s_pq_amount(A803,"20260101","",100000000)</f>
        <v>66.272333709999998</v>
      </c>
      <c r="X803" s="2">
        <f>[1]!s_pq_avgamount(A803,"20260101","",100000000)</f>
        <v>0.602475761</v>
      </c>
      <c r="Y803" s="17">
        <f>[1]!s_ipo_dilutedpe(A803)</f>
        <v>22.99</v>
      </c>
      <c r="Z803" s="12">
        <f>[1]!s_ipo_collection_total(A803,100000000)</f>
        <v>7.8775284399999999</v>
      </c>
      <c r="AA803" s="2">
        <f>[1]!s_val_pe_ttm(A803,E803)</f>
        <v>17.971303939819336</v>
      </c>
      <c r="AB803" s="5">
        <f>[1]!s_info_zjtxornot1(A803,"")</f>
        <v>0</v>
      </c>
      <c r="AC803" s="22" t="str">
        <f>[1]!s_info_nature1(A803,"")</f>
        <v>民营企业</v>
      </c>
      <c r="AD803" s="6" t="str">
        <f>[1]!s_info_city(A803)</f>
        <v>台州市</v>
      </c>
      <c r="AE803" s="6" t="str">
        <f>[1]!s_info_province(A803)</f>
        <v>浙江省</v>
      </c>
      <c r="AF803">
        <v>121.42859900000001</v>
      </c>
      <c r="AG803">
        <v>28.661377999999999</v>
      </c>
    </row>
    <row r="804" spans="1:33" x14ac:dyDescent="0.3">
      <c r="A804" s="12" t="s">
        <v>2199</v>
      </c>
      <c r="B804" s="12" t="s">
        <v>2200</v>
      </c>
      <c r="C804" s="16" t="str">
        <f>[1]!s_info_mkt(A804)</f>
        <v>科创板</v>
      </c>
      <c r="D804" s="16" t="str">
        <f>[1]!s_ipo_listeddate(A804)</f>
        <v>2021-06-03</v>
      </c>
      <c r="E804" s="16" t="str">
        <f>[1]!lastradeday_s("000002","")</f>
        <v>2026-06-22</v>
      </c>
      <c r="F804" s="16" t="str">
        <f>[1]!s_info_industry_csrc2023(A804,"",3)</f>
        <v>医药制造业</v>
      </c>
      <c r="G804" s="16" t="str">
        <f>[1]!s_info_industry_csrc2023(A804,"",1)</f>
        <v>制造业</v>
      </c>
      <c r="H804" s="16">
        <f>[1]!s_is(A804,83,"FY","YTD","20251231",1,"",100000000)</f>
        <v>7.4145541290999999</v>
      </c>
      <c r="I804" s="16">
        <f>[1]!s_is(A804,83,"FY","YTD","20241231",1,"",100000000)</f>
        <v>4.5607000009999998</v>
      </c>
      <c r="J804" s="16">
        <f t="shared" si="36"/>
        <v>0.62574914541062787</v>
      </c>
      <c r="K804" s="16">
        <f>[1]!s_is(A804,61,"FY","YTD","20251231",1,"",100000000)</f>
        <v>1.5792437341000001</v>
      </c>
      <c r="L804" s="16">
        <f>[1]!s_is(A804,61,"FY","YTD","20241231",1,"",100000000)</f>
        <v>0.50023708919999998</v>
      </c>
      <c r="M804" s="16">
        <f t="shared" si="37"/>
        <v>2.1569904914999256</v>
      </c>
      <c r="N804" s="16">
        <f>[1]!s_fa_roe(A804,"20251231")</f>
        <v>15.9847</v>
      </c>
      <c r="O804" s="16">
        <f>[1]!s_stmnote_rdexp(A804,"20251231",1,10000)</f>
        <v>5594.9881450000003</v>
      </c>
      <c r="P804" s="20">
        <f t="shared" si="38"/>
        <v>7.5459536036580746E-2</v>
      </c>
      <c r="Q804" s="16">
        <f>[1]!s_margin_tradingbalance(A804,"",10000)</f>
        <v>36711.479700000004</v>
      </c>
      <c r="R804" s="16">
        <f>[1]!s_margin_seclendingbalance(A804,"",10000)</f>
        <v>23.5777</v>
      </c>
      <c r="S804" s="17">
        <f>[1]!s_val_ev(A804,"",100000000)</f>
        <v>52.903722596900003</v>
      </c>
      <c r="T804" s="17">
        <f>[1]!share_freesharesmv(A804,"",100000000)</f>
        <v>36.828163236900004</v>
      </c>
      <c r="U804" s="17">
        <f>[1]!s_dq_amount_btin(A804,E804,100000000)</f>
        <v>1.07002171</v>
      </c>
      <c r="V804" s="17">
        <f>[1]!s_dq_turn(A804,E804)</f>
        <v>2.0832165348692868</v>
      </c>
      <c r="W804" s="2">
        <f>[1]!s_pq_amount(A804,"20260101","",100000000)</f>
        <v>135.42454756999999</v>
      </c>
      <c r="X804" s="2">
        <f>[1]!s_pq_avgamount(A804,"20260101","",100000000)</f>
        <v>1.2311322506363636</v>
      </c>
      <c r="Y804" s="17">
        <f>[1]!s_ipo_dilutedpe(A804)</f>
        <v>27.7</v>
      </c>
      <c r="Z804" s="12">
        <f>[1]!s_ipo_collection_total(A804,100000000)</f>
        <v>3.58</v>
      </c>
      <c r="AA804" s="2">
        <f>[1]!s_val_pe_ttm(A804,E804)</f>
        <v>29.860950469970703</v>
      </c>
      <c r="AB804" s="5">
        <f>[1]!s_info_zjtxornot1(A804,"")</f>
        <v>0</v>
      </c>
      <c r="AC804" s="22" t="str">
        <f>[1]!s_info_nature1(A804,"")</f>
        <v>民营企业</v>
      </c>
      <c r="AD804" s="6" t="str">
        <f>[1]!s_info_city(A804)</f>
        <v>成都市</v>
      </c>
      <c r="AE804" s="6" t="str">
        <f>[1]!s_info_province(A804)</f>
        <v>四川省</v>
      </c>
      <c r="AF804">
        <v>104.065735</v>
      </c>
      <c r="AG804">
        <v>30.659462000000001</v>
      </c>
    </row>
    <row r="805" spans="1:33" x14ac:dyDescent="0.3">
      <c r="A805" s="12" t="s">
        <v>2201</v>
      </c>
      <c r="B805" s="12" t="s">
        <v>2202</v>
      </c>
      <c r="C805" s="16" t="str">
        <f>[1]!s_info_mkt(A805)</f>
        <v>科创板</v>
      </c>
      <c r="D805" s="16" t="str">
        <f>[1]!s_ipo_listeddate(A805)</f>
        <v>2022-04-28</v>
      </c>
      <c r="E805" s="16" t="str">
        <f>[1]!lastradeday_s("000002","")</f>
        <v>2026-06-22</v>
      </c>
      <c r="F805" s="16" t="str">
        <f>[1]!s_info_industry_csrc2023(A805,"",3)</f>
        <v>仪器仪表制造业</v>
      </c>
      <c r="G805" s="16" t="str">
        <f>[1]!s_info_industry_csrc2023(A805,"",1)</f>
        <v>制造业</v>
      </c>
      <c r="H805" s="16">
        <f>[1]!s_is(A805,83,"FY","YTD","20251231",1,"",100000000)</f>
        <v>10.1729312997</v>
      </c>
      <c r="I805" s="16">
        <f>[1]!s_is(A805,83,"FY","YTD","20241231",1,"",100000000)</f>
        <v>8.1066874164999998</v>
      </c>
      <c r="J805" s="16">
        <f t="shared" si="36"/>
        <v>0.25488140556578731</v>
      </c>
      <c r="K805" s="16">
        <f>[1]!s_is(A805,61,"FY","YTD","20251231",1,"",100000000)</f>
        <v>-1.3004403783</v>
      </c>
      <c r="L805" s="16">
        <f>[1]!s_is(A805,61,"FY","YTD","20241231",1,"",100000000)</f>
        <v>-1.6509442446</v>
      </c>
      <c r="M805" s="16">
        <f t="shared" si="37"/>
        <v>0.21230508991835881</v>
      </c>
      <c r="N805" s="16">
        <f>[1]!s_fa_roe(A805,"20251231")</f>
        <v>-10.2767</v>
      </c>
      <c r="O805" s="16">
        <f>[1]!s_stmnote_rdexp(A805,"20251231",1,10000)</f>
        <v>13359.67</v>
      </c>
      <c r="P805" s="20">
        <f t="shared" si="38"/>
        <v>0.13132566815224611</v>
      </c>
      <c r="Q805" s="16">
        <f>[1]!s_margin_tradingbalance(A805,"",10000)</f>
        <v>21566.5409</v>
      </c>
      <c r="R805" s="16">
        <f>[1]!s_margin_seclendingbalance(A805,"",10000)</f>
        <v>33.884500000000003</v>
      </c>
      <c r="S805" s="17">
        <f>[1]!s_val_ev(A805,"",100000000)</f>
        <v>55.754246225600006</v>
      </c>
      <c r="T805" s="17">
        <f>[1]!share_freesharesmv(A805,"",100000000)</f>
        <v>39.679047844800003</v>
      </c>
      <c r="U805" s="17">
        <f>[1]!s_dq_amount_btin(A805,E805,100000000)</f>
        <v>2.3467403099999999</v>
      </c>
      <c r="V805" s="17">
        <f>[1]!s_dq_turn(A805,E805)</f>
        <v>4.2245096649132448</v>
      </c>
      <c r="W805" s="2">
        <f>[1]!s_pq_amount(A805,"20260101","",100000000)</f>
        <v>168.8500751</v>
      </c>
      <c r="X805" s="2">
        <f>[1]!s_pq_avgamount(A805,"20260101","",100000000)</f>
        <v>1.5350006827272729</v>
      </c>
      <c r="Y805" s="17">
        <f>[1]!s_ipo_dilutedpe(A805)</f>
        <v>36.020000000000003</v>
      </c>
      <c r="Z805" s="12">
        <f>[1]!s_ipo_collection_total(A805,100000000)</f>
        <v>8.9340159999999997</v>
      </c>
      <c r="AA805" s="2">
        <f>[1]!s_val_pe_ttm(A805,E805)</f>
        <v>-51.275535583496094</v>
      </c>
      <c r="AB805" s="5">
        <f>[1]!s_info_zjtxornot1(A805,"")</f>
        <v>0</v>
      </c>
      <c r="AC805" s="22" t="str">
        <f>[1]!s_info_nature1(A805,"")</f>
        <v>民营企业</v>
      </c>
      <c r="AD805" s="6" t="str">
        <f>[1]!s_info_city(A805)</f>
        <v>衢州市</v>
      </c>
      <c r="AE805" s="6" t="str">
        <f>[1]!s_info_province(A805)</f>
        <v>浙江省</v>
      </c>
      <c r="AF805">
        <v>118.87263</v>
      </c>
      <c r="AG805">
        <v>28.941707999999998</v>
      </c>
    </row>
    <row r="806" spans="1:33" x14ac:dyDescent="0.3">
      <c r="A806" s="12" t="s">
        <v>2203</v>
      </c>
      <c r="B806" s="12" t="s">
        <v>2204</v>
      </c>
      <c r="C806" s="16" t="str">
        <f>[1]!s_info_mkt(A806)</f>
        <v>科创板</v>
      </c>
      <c r="D806" s="16" t="str">
        <f>[1]!s_ipo_listeddate(A806)</f>
        <v>2021-06-25</v>
      </c>
      <c r="E806" s="16" t="str">
        <f>[1]!lastradeday_s("000002","")</f>
        <v>2026-06-22</v>
      </c>
      <c r="F806" s="16" t="str">
        <f>[1]!s_info_industry_csrc2023(A806,"",3)</f>
        <v>医药制造业</v>
      </c>
      <c r="G806" s="16" t="str">
        <f>[1]!s_info_industry_csrc2023(A806,"",1)</f>
        <v>制造业</v>
      </c>
      <c r="H806" s="16">
        <f>[1]!s_is(A806,83,"FY","YTD","20251231",1,"",100000000)</f>
        <v>6.0507292767999994</v>
      </c>
      <c r="I806" s="16">
        <f>[1]!s_is(A806,83,"FY","YTD","20241231",1,"",100000000)</f>
        <v>12.290840971500002</v>
      </c>
      <c r="J806" s="16">
        <f t="shared" si="36"/>
        <v>-0.5077042091073809</v>
      </c>
      <c r="K806" s="16">
        <f>[1]!s_is(A806,61,"FY","YTD","20251231",1,"",100000000)</f>
        <v>-2.6258072419</v>
      </c>
      <c r="L806" s="16">
        <f>[1]!s_is(A806,61,"FY","YTD","20241231",1,"",100000000)</f>
        <v>2.3209382572999999</v>
      </c>
      <c r="M806" s="16">
        <f t="shared" si="37"/>
        <v>-2.1313559219600533</v>
      </c>
      <c r="N806" s="16">
        <f>[1]!s_fa_roe(A806,"20251231")</f>
        <v>-6.5086000000000004</v>
      </c>
      <c r="O806" s="16">
        <f>[1]!s_stmnote_rdexp(A806,"20251231",1,10000)</f>
        <v>24884.388277000002</v>
      </c>
      <c r="P806" s="20">
        <f t="shared" si="38"/>
        <v>0.41126262866218349</v>
      </c>
      <c r="Q806" s="16">
        <f>[1]!s_margin_tradingbalance(A806,"",10000)</f>
        <v>15943.8729</v>
      </c>
      <c r="R806" s="16">
        <f>[1]!s_margin_seclendingbalance(A806,"",10000)</f>
        <v>58.801200000000001</v>
      </c>
      <c r="S806" s="17">
        <f>[1]!s_val_ev(A806,"",100000000)</f>
        <v>59.028939234600003</v>
      </c>
      <c r="T806" s="17">
        <f>[1]!share_freesharesmv(A806,"",100000000)</f>
        <v>19.652775141299998</v>
      </c>
      <c r="U806" s="17">
        <f>[1]!s_dq_amount_btin(A806,E806,100000000)</f>
        <v>0.36608812000000002</v>
      </c>
      <c r="V806" s="17">
        <f>[1]!s_dq_turn(A806,E806)</f>
        <v>0.63930845529881941</v>
      </c>
      <c r="W806" s="2">
        <f>[1]!s_pq_amount(A806,"20260101","",100000000)</f>
        <v>49.11630126</v>
      </c>
      <c r="X806" s="2">
        <f>[1]!s_pq_avgamount(A806,"20260101","",100000000)</f>
        <v>0.4465118296363636</v>
      </c>
      <c r="Y806" s="17">
        <f>[1]!s_ipo_dilutedpe(A806)</f>
        <v>37.340000000000003</v>
      </c>
      <c r="Z806" s="12">
        <f>[1]!s_ipo_collection_total(A806,100000000)</f>
        <v>15.006759445</v>
      </c>
      <c r="AA806" s="2">
        <f>[1]!s_val_pe_ttm(A806,E806)</f>
        <v>-22.098356246948242</v>
      </c>
      <c r="AB806" s="5">
        <f>[1]!s_info_zjtxornot1(A806,"")</f>
        <v>0</v>
      </c>
      <c r="AC806" s="22" t="str">
        <f>[1]!s_info_nature1(A806,"")</f>
        <v>地方国有企业</v>
      </c>
      <c r="AD806" s="6" t="str">
        <f>[1]!s_info_city(A806)</f>
        <v>长春市</v>
      </c>
      <c r="AE806" s="6" t="str">
        <f>[1]!s_info_province(A806)</f>
        <v>吉林省</v>
      </c>
      <c r="AF806">
        <v>125.3245</v>
      </c>
      <c r="AG806">
        <v>43.886840999999997</v>
      </c>
    </row>
    <row r="807" spans="1:33" x14ac:dyDescent="0.3">
      <c r="A807" s="12" t="s">
        <v>2205</v>
      </c>
      <c r="B807" s="12" t="s">
        <v>2206</v>
      </c>
      <c r="C807" s="16" t="str">
        <f>[1]!s_info_mkt(A807)</f>
        <v>主板</v>
      </c>
      <c r="D807" s="16" t="str">
        <f>[1]!s_ipo_listeddate(A807)</f>
        <v>2020-08-21</v>
      </c>
      <c r="E807" s="16" t="str">
        <f>[1]!lastradeday_s("000002","")</f>
        <v>2026-06-22</v>
      </c>
      <c r="F807" s="16" t="str">
        <f>[1]!s_info_industry_csrc2023(A807,"",3)</f>
        <v>建筑装饰、装修和其他建筑业</v>
      </c>
      <c r="G807" s="16" t="str">
        <f>[1]!s_info_industry_csrc2023(A807,"",1)</f>
        <v>建筑业</v>
      </c>
      <c r="H807" s="16">
        <f>[1]!s_is(A807,83,"FY","YTD","20251231",1,"",100000000)</f>
        <v>3.4731528733999997</v>
      </c>
      <c r="I807" s="16">
        <f>[1]!s_is(A807,83,"FY","YTD","20241231",1,"",100000000)</f>
        <v>3.4101129773000003</v>
      </c>
      <c r="J807" s="16">
        <f t="shared" si="36"/>
        <v>1.8486160581668409E-2</v>
      </c>
      <c r="K807" s="16">
        <f>[1]!s_is(A807,61,"FY","YTD","20251231",1,"",100000000)</f>
        <v>-2.4439530256999999</v>
      </c>
      <c r="L807" s="16">
        <f>[1]!s_is(A807,61,"FY","YTD","20241231",1,"",100000000)</f>
        <v>-2.6199287426</v>
      </c>
      <c r="M807" s="16">
        <f t="shared" si="37"/>
        <v>6.7168130964265424E-2</v>
      </c>
      <c r="N807" s="16">
        <f>[1]!s_fa_roe(A807,"20251231")</f>
        <v>-19.983599999999999</v>
      </c>
      <c r="O807" s="16">
        <f>[1]!s_stmnote_rdexp(A807,"20251231",1,10000)</f>
        <v>1297.0229380000001</v>
      </c>
      <c r="P807" s="20">
        <f t="shared" si="38"/>
        <v>3.7344251326613662E-2</v>
      </c>
      <c r="Q807" s="16">
        <f>[1]!s_margin_tradingbalance(A807,"",10000)</f>
        <v>0</v>
      </c>
      <c r="R807" s="16">
        <f>[1]!s_margin_seclendingbalance(A807,"",10000)</f>
        <v>0</v>
      </c>
      <c r="S807" s="17">
        <f>[1]!s_val_ev(A807,"",100000000)</f>
        <v>69.801860000000005</v>
      </c>
      <c r="T807" s="17">
        <f>[1]!share_freesharesmv(A807,"",100000000)</f>
        <v>43.6165890495</v>
      </c>
      <c r="U807" s="17">
        <f>[1]!s_dq_amount_btin(A807,E807,100000000)</f>
        <v>4.6319317599999996</v>
      </c>
      <c r="V807" s="17">
        <f>[1]!s_dq_turn(A807,E807)</f>
        <v>6.8660173597093257</v>
      </c>
      <c r="W807" s="2">
        <f>[1]!s_pq_amount(A807,"20260101","",100000000)</f>
        <v>324.56795528999999</v>
      </c>
      <c r="X807" s="2">
        <f>[1]!s_pq_avgamount(A807,"20260101","",100000000)</f>
        <v>2.9506177753636367</v>
      </c>
      <c r="Y807" s="17">
        <f>[1]!s_ipo_dilutedpe(A807)</f>
        <v>22.38</v>
      </c>
      <c r="Z807" s="12">
        <f>[1]!s_ipo_collection_total(A807,100000000)</f>
        <v>11.400233699999999</v>
      </c>
      <c r="AA807" s="2">
        <f>[1]!s_val_pe_ttm(A807,E807)</f>
        <v>-32.381946563720703</v>
      </c>
      <c r="AB807" s="5">
        <f>[1]!s_info_zjtxornot1(A807,"")</f>
        <v>0</v>
      </c>
      <c r="AC807" s="22" t="str">
        <f>[1]!s_info_nature1(A807,"")</f>
        <v>民营企业</v>
      </c>
      <c r="AD807" s="6" t="str">
        <f>[1]!s_info_city(A807)</f>
        <v>北京市</v>
      </c>
      <c r="AE807" s="6" t="str">
        <f>[1]!s_info_province(A807)</f>
        <v>北京</v>
      </c>
      <c r="AF807">
        <v>116.40528500000001</v>
      </c>
      <c r="AG807">
        <v>39.904989</v>
      </c>
    </row>
    <row r="808" spans="1:33" x14ac:dyDescent="0.3">
      <c r="A808" s="12" t="s">
        <v>2207</v>
      </c>
      <c r="B808" s="12" t="s">
        <v>2208</v>
      </c>
      <c r="C808" s="16" t="str">
        <f>[1]!s_info_mkt(A808)</f>
        <v>主板</v>
      </c>
      <c r="D808" s="16" t="str">
        <f>[1]!s_ipo_listeddate(A808)</f>
        <v>2014-01-21</v>
      </c>
      <c r="E808" s="16" t="str">
        <f>[1]!lastradeday_s("000002","")</f>
        <v>2026-06-22</v>
      </c>
      <c r="F808" s="16" t="str">
        <f>[1]!s_info_industry_csrc2023(A808,"",3)</f>
        <v>电气机械和器材制造业</v>
      </c>
      <c r="G808" s="16" t="str">
        <f>[1]!s_info_industry_csrc2023(A808,"",1)</f>
        <v>制造业</v>
      </c>
      <c r="H808" s="16">
        <f>[1]!s_is(A808,83,"FY","YTD","20251231",1,"",100000000)</f>
        <v>44.845222286599999</v>
      </c>
      <c r="I808" s="16">
        <f>[1]!s_is(A808,83,"FY","YTD","20241231",1,"",100000000)</f>
        <v>42.378661954999998</v>
      </c>
      <c r="J808" s="16">
        <f t="shared" si="36"/>
        <v>5.8202883663932781E-2</v>
      </c>
      <c r="K808" s="16">
        <f>[1]!s_is(A808,61,"FY","YTD","20251231",1,"",100000000)</f>
        <v>2.6521326826</v>
      </c>
      <c r="L808" s="16">
        <f>[1]!s_is(A808,61,"FY","YTD","20241231",1,"",100000000)</f>
        <v>3.1211317150999998</v>
      </c>
      <c r="M808" s="16">
        <f t="shared" si="37"/>
        <v>-0.15026569696850273</v>
      </c>
      <c r="N808" s="16">
        <f>[1]!s_fa_roe(A808,"20251231")</f>
        <v>6.4420000000000002</v>
      </c>
      <c r="O808" s="16">
        <f>[1]!s_stmnote_rdexp(A808,"20251231",1,10000)</f>
        <v>33379.093128</v>
      </c>
      <c r="P808" s="20">
        <f t="shared" si="38"/>
        <v>7.443177093577226E-2</v>
      </c>
      <c r="Q808" s="16">
        <f>[1]!s_margin_tradingbalance(A808,"",10000)</f>
        <v>37956.875699999997</v>
      </c>
      <c r="R808" s="16">
        <f>[1]!s_margin_seclendingbalance(A808,"",10000)</f>
        <v>107.133</v>
      </c>
      <c r="S808" s="17">
        <f>[1]!s_val_ev(A808,"",100000000)</f>
        <v>140.166002496</v>
      </c>
      <c r="T808" s="17">
        <f>[1]!share_freesharesmv(A808,"",100000000)</f>
        <v>105.5609791392</v>
      </c>
      <c r="U808" s="17">
        <f>[1]!s_dq_amount_btin(A808,E808,100000000)</f>
        <v>5.6190590199999999</v>
      </c>
      <c r="V808" s="17">
        <f>[1]!s_dq_turn(A808,E808)</f>
        <v>4.9606257757773857</v>
      </c>
      <c r="W808" s="2">
        <f>[1]!s_pq_amount(A808,"20260101","",100000000)</f>
        <v>723.95726292999996</v>
      </c>
      <c r="X808" s="2">
        <f>[1]!s_pq_avgamount(A808,"20260101","",100000000)</f>
        <v>6.5814296629999998</v>
      </c>
      <c r="Y808" s="17">
        <f>[1]!s_ipo_dilutedpe(A808)</f>
        <v>24.64</v>
      </c>
      <c r="Z808" s="12">
        <f>[1]!s_ipo_collection_total(A808,100000000)</f>
        <v>4.1141399999999999</v>
      </c>
      <c r="AA808" s="2">
        <f>[1]!s_val_pe_ttm(A808,E808)</f>
        <v>64.129081726074219</v>
      </c>
      <c r="AB808" s="5">
        <f>[1]!s_info_zjtxornot1(A808,"")</f>
        <v>1</v>
      </c>
      <c r="AC808" s="22" t="str">
        <f>[1]!s_info_nature1(A808,"")</f>
        <v>民营企业</v>
      </c>
      <c r="AD808" s="6" t="str">
        <f>[1]!s_info_city(A808)</f>
        <v>上海市</v>
      </c>
      <c r="AE808" s="6" t="str">
        <f>[1]!s_info_province(A808)</f>
        <v>上海</v>
      </c>
      <c r="AF808">
        <v>121.472644</v>
      </c>
      <c r="AG808">
        <v>31.231705999999999</v>
      </c>
    </row>
    <row r="809" spans="1:33" x14ac:dyDescent="0.3">
      <c r="A809" s="12" t="s">
        <v>2209</v>
      </c>
      <c r="B809" s="12" t="s">
        <v>2210</v>
      </c>
      <c r="C809" s="16" t="str">
        <f>[1]!s_info_mkt(A809)</f>
        <v>主板</v>
      </c>
      <c r="D809" s="16" t="str">
        <f>[1]!s_ipo_listeddate(A809)</f>
        <v>2000-05-29</v>
      </c>
      <c r="E809" s="16" t="str">
        <f>[1]!lastradeday_s("000002","")</f>
        <v>2026-06-22</v>
      </c>
      <c r="F809" s="16" t="str">
        <f>[1]!s_info_industry_csrc2023(A809,"",3)</f>
        <v>金属制品业</v>
      </c>
      <c r="G809" s="16" t="str">
        <f>[1]!s_info_industry_csrc2023(A809,"",1)</f>
        <v>制造业</v>
      </c>
      <c r="H809" s="16">
        <f>[1]!s_is(A809,83,"FY","YTD","20251231",1,"",100000000)</f>
        <v>79.31530159350001</v>
      </c>
      <c r="I809" s="16">
        <f>[1]!s_is(A809,83,"FY","YTD","20241231",1,"",100000000)</f>
        <v>75.732867922700009</v>
      </c>
      <c r="J809" s="16">
        <f t="shared" si="36"/>
        <v>4.730355219686877E-2</v>
      </c>
      <c r="K809" s="16">
        <f>[1]!s_is(A809,61,"FY","YTD","20251231",1,"",100000000)</f>
        <v>3.6487576695999997</v>
      </c>
      <c r="L809" s="16">
        <f>[1]!s_is(A809,61,"FY","YTD","20241231",1,"",100000000)</f>
        <v>3.7239642319000001</v>
      </c>
      <c r="M809" s="16">
        <f t="shared" si="37"/>
        <v>-2.0195296629266866E-2</v>
      </c>
      <c r="N809" s="16">
        <f>[1]!s_fa_roe(A809,"20251231")</f>
        <v>6.4539999999999997</v>
      </c>
      <c r="O809" s="16">
        <f>[1]!s_stmnote_rdexp(A809,"20251231",1,10000)</f>
        <v>51955.783117999999</v>
      </c>
      <c r="P809" s="20">
        <f t="shared" si="38"/>
        <v>6.5505371692689676E-2</v>
      </c>
      <c r="Q809" s="16">
        <f>[1]!s_margin_tradingbalance(A809,"",10000)</f>
        <v>104237.91220000001</v>
      </c>
      <c r="R809" s="16">
        <f>[1]!s_margin_seclendingbalance(A809,"",10000)</f>
        <v>372.93959999999998</v>
      </c>
      <c r="S809" s="17">
        <f>[1]!s_val_ev(A809,"",100000000)</f>
        <v>277.65227662709998</v>
      </c>
      <c r="T809" s="17">
        <f>[1]!share_freesharesmv(A809,"",100000000)</f>
        <v>178.9266457521</v>
      </c>
      <c r="U809" s="17">
        <f>[1]!s_dq_amount_btin(A809,E809,100000000)</f>
        <v>26.068055879999999</v>
      </c>
      <c r="V809" s="17">
        <f>[1]!s_dq_turn(A809,E809)</f>
        <v>9.6384513788449873</v>
      </c>
      <c r="W809" s="2">
        <f>[1]!s_pq_amount(A809,"20260101","",100000000)</f>
        <v>1324.2199595</v>
      </c>
      <c r="X809" s="2">
        <f>[1]!s_pq_avgamount(A809,"20260101","",100000000)</f>
        <v>12.038363268181817</v>
      </c>
      <c r="Y809" s="17">
        <f>[1]!s_ipo_dilutedpe(A809)</f>
        <v>50.94</v>
      </c>
      <c r="Z809" s="12">
        <f>[1]!s_ipo_collection_total(A809,100000000)</f>
        <v>8.9879999999999995</v>
      </c>
      <c r="AA809" s="2">
        <f>[1]!s_val_pe_ttm(A809,E809)</f>
        <v>72.770423889160156</v>
      </c>
      <c r="AB809" s="5">
        <f>[1]!s_info_zjtxornot1(A809,"")</f>
        <v>1</v>
      </c>
      <c r="AC809" s="22" t="str">
        <f>[1]!s_info_nature1(A809,"")</f>
        <v>中央国有企业</v>
      </c>
      <c r="AD809" s="6" t="str">
        <f>[1]!s_info_city(A809)</f>
        <v>北京市</v>
      </c>
      <c r="AE809" s="6" t="str">
        <f>[1]!s_info_province(A809)</f>
        <v>北京</v>
      </c>
      <c r="AF809">
        <v>116.40528500000001</v>
      </c>
      <c r="AG809">
        <v>39.904989</v>
      </c>
    </row>
    <row r="810" spans="1:33" x14ac:dyDescent="0.3">
      <c r="A810" s="12" t="s">
        <v>2211</v>
      </c>
      <c r="B810" s="12" t="s">
        <v>2212</v>
      </c>
      <c r="C810" s="16" t="str">
        <f>[1]!s_info_mkt(A810)</f>
        <v>主板</v>
      </c>
      <c r="D810" s="16" t="str">
        <f>[1]!s_ipo_listeddate(A810)</f>
        <v>2012-01-17</v>
      </c>
      <c r="E810" s="16" t="str">
        <f>[1]!lastradeday_s("000002","")</f>
        <v>2026-06-22</v>
      </c>
      <c r="F810" s="16" t="str">
        <f>[1]!s_info_industry_csrc2023(A810,"",3)</f>
        <v>医药制造业</v>
      </c>
      <c r="G810" s="16" t="str">
        <f>[1]!s_info_industry_csrc2023(A810,"",1)</f>
        <v>制造业</v>
      </c>
      <c r="H810" s="16">
        <f>[1]!s_is(A810,83,"FY","YTD","20251231",1,"",100000000)</f>
        <v>43.877859819499996</v>
      </c>
      <c r="I810" s="16">
        <f>[1]!s_is(A810,83,"FY","YTD","20241231",1,"",100000000)</f>
        <v>37.213492352800003</v>
      </c>
      <c r="J810" s="16">
        <f t="shared" si="36"/>
        <v>0.17908470947899513</v>
      </c>
      <c r="K810" s="16">
        <f>[1]!s_is(A810,61,"FY","YTD","20251231",1,"",100000000)</f>
        <v>2.5957977978</v>
      </c>
      <c r="L810" s="16">
        <f>[1]!s_is(A810,61,"FY","YTD","20241231",1,"",100000000)</f>
        <v>3.9545524018</v>
      </c>
      <c r="M810" s="16">
        <f t="shared" si="37"/>
        <v>-0.34359251463744256</v>
      </c>
      <c r="N810" s="16">
        <f>[1]!s_fa_roe(A810,"20251231")</f>
        <v>6.1055000000000001</v>
      </c>
      <c r="O810" s="16">
        <f>[1]!s_stmnote_rdexp(A810,"20251231",1,10000)</f>
        <v>108477.61744500001</v>
      </c>
      <c r="P810" s="20">
        <f t="shared" si="38"/>
        <v>0.24722631844680559</v>
      </c>
      <c r="Q810" s="16">
        <f>[1]!s_margin_tradingbalance(A810,"",10000)</f>
        <v>8279.7878999999994</v>
      </c>
      <c r="R810" s="16">
        <f>[1]!s_margin_seclendingbalance(A810,"",10000)</f>
        <v>642.78330000000005</v>
      </c>
      <c r="S810" s="17">
        <f>[1]!s_val_ev(A810,"",100000000)</f>
        <v>551.33561663099999</v>
      </c>
      <c r="T810" s="17">
        <f>[1]!share_freesharesmv(A810,"",100000000)</f>
        <v>133.08974960939997</v>
      </c>
      <c r="U810" s="17">
        <f>[1]!s_dq_amount_btin(A810,E810,100000000)</f>
        <v>1.79136498</v>
      </c>
      <c r="V810" s="17">
        <f>[1]!s_dq_turn(A810,E810)</f>
        <v>0.69016406576956046</v>
      </c>
      <c r="W810" s="2">
        <f>[1]!s_pq_amount(A810,"20260101","",100000000)</f>
        <v>265.77667940999999</v>
      </c>
      <c r="X810" s="2">
        <f>[1]!s_pq_avgamount(A810,"20260101","",100000000)</f>
        <v>2.416151631</v>
      </c>
      <c r="Y810" s="17">
        <f>[1]!s_ipo_dilutedpe(A810)</f>
        <v>32.869999999999997</v>
      </c>
      <c r="Z810" s="12">
        <f>[1]!s_ipo_collection_total(A810,100000000)</f>
        <v>8.02</v>
      </c>
      <c r="AA810" s="2">
        <f>[1]!s_val_pe_ttm(A810,E810)</f>
        <v>71.82794189453125</v>
      </c>
      <c r="AB810" s="5">
        <f>[1]!s_info_zjtxornot1(A810,"")</f>
        <v>0</v>
      </c>
      <c r="AC810" s="22" t="str">
        <f>[1]!s_info_nature1(A810,"")</f>
        <v>民营企业</v>
      </c>
      <c r="AD810" s="6" t="str">
        <f>[1]!s_info_city(A810)</f>
        <v>山南市</v>
      </c>
      <c r="AE810" s="6" t="str">
        <f>[1]!s_info_province(A810)</f>
        <v>西藏自治区</v>
      </c>
      <c r="AF810">
        <v>91.766529000000006</v>
      </c>
      <c r="AG810">
        <v>29.236022999999999</v>
      </c>
    </row>
    <row r="811" spans="1:33" x14ac:dyDescent="0.3">
      <c r="A811" s="12" t="s">
        <v>65</v>
      </c>
      <c r="B811" s="12" t="s">
        <v>66</v>
      </c>
      <c r="C811" s="16" t="str">
        <f>[1]!s_info_mkt(A811)</f>
        <v>北证</v>
      </c>
      <c r="D811" s="16" t="str">
        <f>[1]!s_ipo_listeddate(A811)</f>
        <v>2026-04-29</v>
      </c>
      <c r="E811" s="16" t="str">
        <f>[1]!lastradeday_s("000002","")</f>
        <v>2026-06-22</v>
      </c>
      <c r="F811" s="16" t="str">
        <f>[1]!s_info_industry_csrc2023(A811,"",3)</f>
        <v>通用设备制造业</v>
      </c>
      <c r="G811" s="16" t="str">
        <f>[1]!s_info_industry_csrc2023(A811,"",1)</f>
        <v>制造业</v>
      </c>
      <c r="H811" s="16">
        <f>[1]!s_is(A811,83,"FY","YTD","20251231",1,"",100000000)</f>
        <v>12.9120835065</v>
      </c>
      <c r="I811" s="16">
        <f>[1]!s_is(A811,83,"FY","YTD","20241231",1,"",100000000)</f>
        <v>10.8229011978</v>
      </c>
      <c r="J811" s="16">
        <f t="shared" si="36"/>
        <v>0.19303348247553753</v>
      </c>
      <c r="K811" s="16">
        <f>[1]!s_is(A811,61,"FY","YTD","20251231",1,"",100000000)</f>
        <v>8.4386542987999995</v>
      </c>
      <c r="L811" s="16">
        <f>[1]!s_is(A811,61,"FY","YTD","20241231",1,"",100000000)</f>
        <v>1.9276543696000001</v>
      </c>
      <c r="M811" s="16">
        <f t="shared" si="37"/>
        <v>3.3776801650137473</v>
      </c>
      <c r="N811" s="16">
        <f>[1]!s_fa_roe(A811,"20251231")</f>
        <v>40.795999999999999</v>
      </c>
      <c r="O811" s="16">
        <f>[1]!s_stmnote_rdexp(A811,"20251231",1,10000)</f>
        <v>11030.194928000001</v>
      </c>
      <c r="P811" s="20">
        <f t="shared" si="38"/>
        <v>8.5425368589409703E-2</v>
      </c>
      <c r="Q811" s="16">
        <f>[1]!s_margin_tradingbalance(A811,"",10000)</f>
        <v>21651.726200000001</v>
      </c>
      <c r="R811" s="16">
        <f>[1]!s_margin_seclendingbalance(A811,"",10000)</f>
        <v>0</v>
      </c>
      <c r="S811" s="17">
        <f>[1]!s_val_ev(A811,"",100000000)</f>
        <v>209.9610758</v>
      </c>
      <c r="T811" s="17">
        <f>[1]!share_freesharesmv(A811,"",100000000)</f>
        <v>109.81704693399999</v>
      </c>
      <c r="U811" s="17">
        <f>[1]!s_dq_amount_btin(A811,E811,100000000)</f>
        <v>9.6681085600000003</v>
      </c>
      <c r="V811" s="17">
        <f>[1]!s_dq_turn(A811,E811)</f>
        <v>8.7724064241044371</v>
      </c>
      <c r="W811" s="2">
        <f>[1]!s_pq_amount(A811,"20260101","",100000000)</f>
        <v>573.93412307999995</v>
      </c>
      <c r="X811" s="2">
        <f>[1]!s_pq_avgamount(A811,"20260101","",100000000)</f>
        <v>16.398117802285714</v>
      </c>
      <c r="Y811" s="17">
        <f>[1]!s_ipo_dilutedpe(A811)</f>
        <v>35.229999999999997</v>
      </c>
      <c r="Z811" s="12">
        <f>[1]!s_ipo_collection_total(A811,100000000)</f>
        <v>8.4291999999999998</v>
      </c>
      <c r="AA811" s="2">
        <f>[1]!s_val_pe_ttm(A811,E811)</f>
        <v>21.018777847290039</v>
      </c>
      <c r="AB811" s="5">
        <f>[1]!s_info_zjtxornot1(A811,"")</f>
        <v>1</v>
      </c>
      <c r="AC811" s="22" t="str">
        <f>[1]!s_info_nature1(A811,"")</f>
        <v>中央国有企业</v>
      </c>
      <c r="AD811" s="6" t="str">
        <f>[1]!s_info_city(A811)</f>
        <v>沈阳市</v>
      </c>
      <c r="AE811" s="6" t="str">
        <f>[1]!s_info_province(A811)</f>
        <v>辽宁省</v>
      </c>
      <c r="AF811">
        <v>123.429096</v>
      </c>
      <c r="AG811">
        <v>41.796767000000003</v>
      </c>
    </row>
    <row r="812" spans="1:33" x14ac:dyDescent="0.3">
      <c r="A812" s="12" t="s">
        <v>2213</v>
      </c>
      <c r="B812" s="12" t="s">
        <v>2214</v>
      </c>
      <c r="C812" s="16" t="str">
        <f>[1]!s_info_mkt(A812)</f>
        <v>主板</v>
      </c>
      <c r="D812" s="16" t="str">
        <f>[1]!s_ipo_listeddate(A812)</f>
        <v>2010-04-02</v>
      </c>
      <c r="E812" s="16" t="str">
        <f>[1]!lastradeday_s("000002","")</f>
        <v>2026-06-22</v>
      </c>
      <c r="F812" s="16" t="str">
        <f>[1]!s_info_industry_csrc2023(A812,"",3)</f>
        <v>橡胶和塑料制品业</v>
      </c>
      <c r="G812" s="16" t="str">
        <f>[1]!s_info_industry_csrc2023(A812,"",1)</f>
        <v>制造业</v>
      </c>
      <c r="H812" s="16">
        <f>[1]!s_is(A812,83,"FY","YTD","20251231",1,"",100000000)</f>
        <v>57.396925526000004</v>
      </c>
      <c r="I812" s="16">
        <f>[1]!s_is(A812,83,"FY","YTD","20241231",1,"",100000000)</f>
        <v>62.531682365800002</v>
      </c>
      <c r="J812" s="16">
        <f t="shared" si="36"/>
        <v>-8.2114484138816501E-2</v>
      </c>
      <c r="K812" s="16">
        <f>[1]!s_is(A812,61,"FY","YTD","20251231",1,"",100000000)</f>
        <v>-7.5894083072000003</v>
      </c>
      <c r="L812" s="16">
        <f>[1]!s_is(A812,61,"FY","YTD","20241231",1,"",100000000)</f>
        <v>-4.4560886562000004</v>
      </c>
      <c r="M812" s="16">
        <f t="shared" si="37"/>
        <v>-0.70315469299302213</v>
      </c>
      <c r="N812" s="16">
        <f>[1]!s_fa_roe(A812,"20251231")</f>
        <v>-9.8876000000000008</v>
      </c>
      <c r="O812" s="16">
        <f>[1]!s_stmnote_rdexp(A812,"20251231",1,10000)</f>
        <v>32809.370874</v>
      </c>
      <c r="P812" s="20">
        <f t="shared" si="38"/>
        <v>5.7162244446591161E-2</v>
      </c>
      <c r="Q812" s="16">
        <f>[1]!s_margin_tradingbalance(A812,"",10000)</f>
        <v>36906.522100000002</v>
      </c>
      <c r="R812" s="16">
        <f>[1]!s_margin_seclendingbalance(A812,"",10000)</f>
        <v>3.024</v>
      </c>
      <c r="S812" s="17">
        <f>[1]!s_val_ev(A812,"",100000000)</f>
        <v>54.006862913600003</v>
      </c>
      <c r="T812" s="17">
        <f>[1]!share_freesharesmv(A812,"",100000000)</f>
        <v>38.211182291200004</v>
      </c>
      <c r="U812" s="17">
        <f>[1]!s_dq_amount_btin(A812,E812,100000000)</f>
        <v>1.4449619300000001</v>
      </c>
      <c r="V812" s="17">
        <f>[1]!s_dq_turn(A812,E812)</f>
        <v>2.7372162521366286</v>
      </c>
      <c r="W812" s="2">
        <f>[1]!s_pq_amount(A812,"20260101","",100000000)</f>
        <v>226.14266083000001</v>
      </c>
      <c r="X812" s="2">
        <f>[1]!s_pq_avgamount(A812,"20260101","",100000000)</f>
        <v>2.0558423711818183</v>
      </c>
      <c r="Y812" s="17">
        <f>[1]!s_ipo_dilutedpe(A812)</f>
        <v>47.03</v>
      </c>
      <c r="Z812" s="12">
        <f>[1]!s_ipo_collection_total(A812,100000000)</f>
        <v>7</v>
      </c>
      <c r="AA812" s="2">
        <f>[1]!s_val_pe_ttm(A812,E812)</f>
        <v>-6.4678850173950195</v>
      </c>
      <c r="AB812" s="5">
        <f>[1]!s_info_zjtxornot1(A812,"")</f>
        <v>0</v>
      </c>
      <c r="AC812" s="22" t="str">
        <f>[1]!s_info_nature1(A812,"")</f>
        <v>民营企业</v>
      </c>
      <c r="AD812" s="6" t="str">
        <f>[1]!s_info_city(A812)</f>
        <v>淄博市</v>
      </c>
      <c r="AE812" s="6" t="str">
        <f>[1]!s_info_province(A812)</f>
        <v>山东省</v>
      </c>
      <c r="AF812">
        <v>118.047648</v>
      </c>
      <c r="AG812">
        <v>36.814939000000003</v>
      </c>
    </row>
    <row r="813" spans="1:33" x14ac:dyDescent="0.3">
      <c r="A813" s="12" t="s">
        <v>2215</v>
      </c>
      <c r="B813" s="12" t="s">
        <v>2216</v>
      </c>
      <c r="C813" s="16" t="str">
        <f>[1]!s_info_mkt(A813)</f>
        <v>主板</v>
      </c>
      <c r="D813" s="16" t="str">
        <f>[1]!s_ipo_listeddate(A813)</f>
        <v>2017-08-10</v>
      </c>
      <c r="E813" s="16" t="str">
        <f>[1]!lastradeday_s("000002","")</f>
        <v>2026-06-22</v>
      </c>
      <c r="F813" s="16" t="str">
        <f>[1]!s_info_industry_csrc2023(A813,"",3)</f>
        <v>软件和信息技术服务业</v>
      </c>
      <c r="G813" s="16" t="str">
        <f>[1]!s_info_industry_csrc2023(A813,"",1)</f>
        <v>信息传输、软件和信息技术服务业</v>
      </c>
      <c r="H813" s="16">
        <f>[1]!s_is(A813,83,"FY","YTD","20251231",1,"",100000000)</f>
        <v>18.363614143099998</v>
      </c>
      <c r="I813" s="16">
        <f>[1]!s_is(A813,83,"FY","YTD","20241231",1,"",100000000)</f>
        <v>16.648341621099998</v>
      </c>
      <c r="J813" s="16">
        <f t="shared" si="36"/>
        <v>0.10302963268281773</v>
      </c>
      <c r="K813" s="16">
        <f>[1]!s_is(A813,61,"FY","YTD","20251231",1,"",100000000)</f>
        <v>-1.6302833856000001</v>
      </c>
      <c r="L813" s="16">
        <f>[1]!s_is(A813,61,"FY","YTD","20241231",1,"",100000000)</f>
        <v>0.18861419660000001</v>
      </c>
      <c r="M813" s="16">
        <f t="shared" si="37"/>
        <v>-9.6434818533696731</v>
      </c>
      <c r="N813" s="16">
        <f>[1]!s_fa_roe(A813,"20251231")</f>
        <v>-16.926400000000001</v>
      </c>
      <c r="O813" s="16">
        <f>[1]!s_stmnote_rdexp(A813,"20251231",1,10000)</f>
        <v>8030.0608329999995</v>
      </c>
      <c r="P813" s="20">
        <f t="shared" si="38"/>
        <v>4.3728106953375735E-2</v>
      </c>
      <c r="Q813" s="16">
        <f>[1]!s_margin_tradingbalance(A813,"",10000)</f>
        <v>21349.381099999999</v>
      </c>
      <c r="R813" s="16">
        <f>[1]!s_margin_seclendingbalance(A813,"",10000)</f>
        <v>29.877199999999998</v>
      </c>
      <c r="S813" s="17">
        <f>[1]!s_val_ev(A813,"",100000000)</f>
        <v>29.8526282248</v>
      </c>
      <c r="T813" s="17">
        <f>[1]!share_freesharesmv(A813,"",100000000)</f>
        <v>20.7446572996</v>
      </c>
      <c r="U813" s="17">
        <f>[1]!s_dq_amount_btin(A813,E813,100000000)</f>
        <v>1.0989917600000001</v>
      </c>
      <c r="V813" s="17">
        <f>[1]!s_dq_turn(A813,E813)</f>
        <v>3.7002262302732323</v>
      </c>
      <c r="W813" s="2">
        <f>[1]!s_pq_amount(A813,"20260101","",100000000)</f>
        <v>123.34192708</v>
      </c>
      <c r="X813" s="2">
        <f>[1]!s_pq_avgamount(A813,"20260101","",100000000)</f>
        <v>1.1212902461818182</v>
      </c>
      <c r="Y813" s="17">
        <f>[1]!s_ipo_dilutedpe(A813)</f>
        <v>22.99</v>
      </c>
      <c r="Z813" s="12">
        <f>[1]!s_ipo_collection_total(A813,100000000)</f>
        <v>3.036</v>
      </c>
      <c r="AA813" s="2">
        <f>[1]!s_val_pe_ttm(A813,E813)</f>
        <v>-18.486667633056641</v>
      </c>
      <c r="AB813" s="5">
        <f>[1]!s_info_zjtxornot1(A813,"")</f>
        <v>0</v>
      </c>
      <c r="AC813" s="22" t="str">
        <f>[1]!s_info_nature1(A813,"")</f>
        <v>民营企业</v>
      </c>
      <c r="AD813" s="6" t="str">
        <f>[1]!s_info_city(A813)</f>
        <v>杭州市</v>
      </c>
      <c r="AE813" s="6" t="str">
        <f>[1]!s_info_province(A813)</f>
        <v>浙江省</v>
      </c>
      <c r="AF813">
        <v>120.153576</v>
      </c>
      <c r="AG813">
        <v>30.287458999999998</v>
      </c>
    </row>
    <row r="814" spans="1:33" x14ac:dyDescent="0.3">
      <c r="A814" s="12" t="s">
        <v>2217</v>
      </c>
      <c r="B814" s="12" t="s">
        <v>2218</v>
      </c>
      <c r="C814" s="16" t="str">
        <f>[1]!s_info_mkt(A814)</f>
        <v>科创板</v>
      </c>
      <c r="D814" s="16" t="str">
        <f>[1]!s_ipo_listeddate(A814)</f>
        <v>2020-09-21</v>
      </c>
      <c r="E814" s="16" t="str">
        <f>[1]!lastradeday_s("000002","")</f>
        <v>2026-06-22</v>
      </c>
      <c r="F814" s="16" t="str">
        <f>[1]!s_info_industry_csrc2023(A814,"",3)</f>
        <v>仪器仪表制造业</v>
      </c>
      <c r="G814" s="16" t="str">
        <f>[1]!s_info_industry_csrc2023(A814,"",1)</f>
        <v>制造业</v>
      </c>
      <c r="H814" s="16">
        <f>[1]!s_is(A814,83,"FY","YTD","20251231",1,"",100000000)</f>
        <v>15.3601669763</v>
      </c>
      <c r="I814" s="16">
        <f>[1]!s_is(A814,83,"FY","YTD","20241231",1,"",100000000)</f>
        <v>10.3421273962</v>
      </c>
      <c r="J814" s="16">
        <f t="shared" si="36"/>
        <v>0.48520380651506723</v>
      </c>
      <c r="K814" s="16">
        <f>[1]!s_is(A814,61,"FY","YTD","20251231",1,"",100000000)</f>
        <v>3.8882092625999998</v>
      </c>
      <c r="L814" s="16">
        <f>[1]!s_is(A814,61,"FY","YTD","20241231",1,"",100000000)</f>
        <v>2.2053053952999999</v>
      </c>
      <c r="M814" s="16">
        <f t="shared" si="37"/>
        <v>0.76311601598882639</v>
      </c>
      <c r="N814" s="16">
        <f>[1]!s_fa_roe(A814,"20251231")</f>
        <v>19.390599999999999</v>
      </c>
      <c r="O814" s="16">
        <f>[1]!s_stmnote_rdexp(A814,"20251231",1,10000)</f>
        <v>12277.040341</v>
      </c>
      <c r="P814" s="20">
        <f t="shared" si="38"/>
        <v>7.9927779170258256E-2</v>
      </c>
      <c r="Q814" s="16">
        <f>[1]!s_margin_tradingbalance(A814,"",10000)</f>
        <v>101551.6756</v>
      </c>
      <c r="R814" s="16">
        <f>[1]!s_margin_seclendingbalance(A814,"",10000)</f>
        <v>331.57709999999997</v>
      </c>
      <c r="S814" s="17">
        <f>[1]!s_val_ev(A814,"",100000000)</f>
        <v>354.06456371000002</v>
      </c>
      <c r="T814" s="17">
        <f>[1]!share_freesharesmv(A814,"",100000000)</f>
        <v>175.69055360999999</v>
      </c>
      <c r="U814" s="17">
        <f>[1]!s_dq_amount_btin(A814,E814,100000000)</f>
        <v>13.75283366</v>
      </c>
      <c r="V814" s="17">
        <f>[1]!s_dq_turn(A814,E814)</f>
        <v>3.8360476050985266</v>
      </c>
      <c r="W814" s="2">
        <f>[1]!s_pq_amount(A814,"20260101","",100000000)</f>
        <v>790.91168233999997</v>
      </c>
      <c r="X814" s="2">
        <f>[1]!s_pq_avgamount(A814,"20260101","",100000000)</f>
        <v>7.1901062030909086</v>
      </c>
      <c r="Y814" s="17">
        <f>[1]!s_ipo_dilutedpe(A814)</f>
        <v>56.8</v>
      </c>
      <c r="Z814" s="12">
        <f>[1]!s_ipo_collection_total(A814,100000000)</f>
        <v>6.3026900000000001</v>
      </c>
      <c r="AA814" s="2">
        <f>[1]!s_val_pe_ttm(A814,E814)</f>
        <v>74.88397216796875</v>
      </c>
      <c r="AB814" s="5">
        <f>[1]!s_info_zjtxornot1(A814,"")</f>
        <v>0</v>
      </c>
      <c r="AC814" s="22" t="str">
        <f>[1]!s_info_nature1(A814,"")</f>
        <v>民营企业</v>
      </c>
      <c r="AD814" s="6" t="str">
        <f>[1]!s_info_city(A814)</f>
        <v>嘉兴市</v>
      </c>
      <c r="AE814" s="6" t="str">
        <f>[1]!s_info_province(A814)</f>
        <v>浙江省</v>
      </c>
      <c r="AF814">
        <v>120.750865</v>
      </c>
      <c r="AG814">
        <v>30.762653</v>
      </c>
    </row>
    <row r="815" spans="1:33" x14ac:dyDescent="0.3">
      <c r="A815" s="12" t="s">
        <v>2219</v>
      </c>
      <c r="B815" s="12" t="s">
        <v>2220</v>
      </c>
      <c r="C815" s="16" t="str">
        <f>[1]!s_info_mkt(A815)</f>
        <v>主板</v>
      </c>
      <c r="D815" s="16" t="str">
        <f>[1]!s_ipo_listeddate(A815)</f>
        <v>2005-06-07</v>
      </c>
      <c r="E815" s="16" t="str">
        <f>[1]!lastradeday_s("000002","")</f>
        <v>2026-06-22</v>
      </c>
      <c r="F815" s="16" t="str">
        <f>[1]!s_info_industry_csrc2023(A815,"",3)</f>
        <v>通用设备制造业</v>
      </c>
      <c r="G815" s="16" t="str">
        <f>[1]!s_info_industry_csrc2023(A815,"",1)</f>
        <v>制造业</v>
      </c>
      <c r="H815" s="16">
        <f>[1]!s_is(A815,83,"FY","YTD","20251231",1,"",100000000)</f>
        <v>310.1174451027</v>
      </c>
      <c r="I815" s="16">
        <f>[1]!s_is(A815,83,"FY","YTD","20241231",1,"",100000000)</f>
        <v>279.47164515930001</v>
      </c>
      <c r="J815" s="16">
        <f t="shared" si="36"/>
        <v>0.10965620474997295</v>
      </c>
      <c r="K815" s="16">
        <f>[1]!s_is(A815,61,"FY","YTD","20251231",1,"",100000000)</f>
        <v>40.628914121000001</v>
      </c>
      <c r="L815" s="16">
        <f>[1]!s_is(A815,61,"FY","YTD","20241231",1,"",100000000)</f>
        <v>30.991651280599999</v>
      </c>
      <c r="M815" s="16">
        <f t="shared" si="37"/>
        <v>0.31096319305943815</v>
      </c>
      <c r="N815" s="16">
        <f>[1]!s_fa_roe(A815,"20251231")</f>
        <v>15.9183</v>
      </c>
      <c r="O815" s="16">
        <f>[1]!s_stmnote_rdexp(A815,"20251231",1,10000)</f>
        <v>137407.13240499998</v>
      </c>
      <c r="P815" s="20">
        <f t="shared" si="38"/>
        <v>4.4308095070077588E-2</v>
      </c>
      <c r="Q815" s="16">
        <f>[1]!s_margin_tradingbalance(A815,"",10000)</f>
        <v>667095.96</v>
      </c>
      <c r="R815" s="16">
        <f>[1]!s_margin_seclendingbalance(A815,"",10000)</f>
        <v>1556.3584000000001</v>
      </c>
      <c r="S815" s="17">
        <f>[1]!s_val_ev(A815,"",100000000)</f>
        <v>1802.767759134887</v>
      </c>
      <c r="T815" s="17">
        <f>[1]!share_freesharesmv(A815,"",100000000)</f>
        <v>936.86491864909999</v>
      </c>
      <c r="U815" s="17">
        <f>[1]!s_dq_amount_btin(A815,E815,100000000)</f>
        <v>57.643475350000003</v>
      </c>
      <c r="V815" s="17">
        <f>[1]!s_dq_turn(A815,E815)</f>
        <v>3.4981778757952391</v>
      </c>
      <c r="W815" s="2">
        <f>[1]!s_pq_amount(A815,"20260101","",100000000)</f>
        <v>7938.4204440699996</v>
      </c>
      <c r="X815" s="2">
        <f>[1]!s_pq_avgamount(A815,"20260101","",100000000)</f>
        <v>72.167458582454543</v>
      </c>
      <c r="Y815" s="17">
        <f>[1]!s_ipo_dilutedpe(A815)</f>
        <v>19.97</v>
      </c>
      <c r="Z815" s="12">
        <f>[1]!s_ipo_collection_total(A815,100000000)</f>
        <v>2.2170000000000001</v>
      </c>
      <c r="AA815" s="2">
        <f>[1]!s_val_pe_ttm(A815,E815)</f>
        <v>46.568130493164063</v>
      </c>
      <c r="AB815" s="5">
        <f>[1]!s_info_zjtxornot1(A815,"")</f>
        <v>0</v>
      </c>
      <c r="AC815" s="22" t="str">
        <f>[1]!s_info_nature1(A815,"")</f>
        <v>民营企业</v>
      </c>
      <c r="AD815" s="6" t="str">
        <f>[1]!s_info_city(A815)</f>
        <v>绍兴市</v>
      </c>
      <c r="AE815" s="6" t="str">
        <f>[1]!s_info_province(A815)</f>
        <v>浙江省</v>
      </c>
      <c r="AF815">
        <v>120.582112</v>
      </c>
      <c r="AG815">
        <v>29.997116999999999</v>
      </c>
    </row>
    <row r="816" spans="1:33" x14ac:dyDescent="0.3">
      <c r="A816" s="12" t="s">
        <v>2221</v>
      </c>
      <c r="B816" s="12" t="s">
        <v>2222</v>
      </c>
      <c r="C816" s="16" t="str">
        <f>[1]!s_info_mkt(A816)</f>
        <v>主板</v>
      </c>
      <c r="D816" s="16" t="str">
        <f>[1]!s_ipo_listeddate(A816)</f>
        <v>2022-09-09</v>
      </c>
      <c r="E816" s="16" t="str">
        <f>[1]!lastradeday_s("000002","")</f>
        <v>2026-06-22</v>
      </c>
      <c r="F816" s="16" t="str">
        <f>[1]!s_info_industry_csrc2023(A816,"",3)</f>
        <v>农副食品加工业</v>
      </c>
      <c r="G816" s="16" t="str">
        <f>[1]!s_info_industry_csrc2023(A816,"",1)</f>
        <v>制造业</v>
      </c>
      <c r="H816" s="16">
        <f>[1]!s_is(A816,83,"FY","YTD","20251231",1,"",100000000)</f>
        <v>13.857172388599999</v>
      </c>
      <c r="I816" s="16">
        <f>[1]!s_is(A816,83,"FY","YTD","20241231",1,"",100000000)</f>
        <v>14.8821196724</v>
      </c>
      <c r="J816" s="16">
        <f t="shared" si="36"/>
        <v>-6.8871055089070543E-2</v>
      </c>
      <c r="K816" s="16">
        <f>[1]!s_is(A816,61,"FY","YTD","20251231",1,"",100000000)</f>
        <v>0.94700620840000005</v>
      </c>
      <c r="L816" s="16">
        <f>[1]!s_is(A816,61,"FY","YTD","20241231",1,"",100000000)</f>
        <v>1.0913571273</v>
      </c>
      <c r="M816" s="16">
        <f t="shared" si="37"/>
        <v>-0.13226735345296348</v>
      </c>
      <c r="N816" s="16">
        <f>[1]!s_fa_roe(A816,"20251231")</f>
        <v>8.6857000000000006</v>
      </c>
      <c r="O816" s="16">
        <f>[1]!s_stmnote_rdexp(A816,"20251231",1,10000)</f>
        <v>1043.640036</v>
      </c>
      <c r="P816" s="20">
        <f t="shared" si="38"/>
        <v>7.5314068897532121E-3</v>
      </c>
      <c r="Q816" s="16">
        <f>[1]!s_margin_tradingbalance(A816,"",10000)</f>
        <v>0</v>
      </c>
      <c r="R816" s="16">
        <f>[1]!s_margin_seclendingbalance(A816,"",10000)</f>
        <v>0</v>
      </c>
      <c r="S816" s="17">
        <f>[1]!s_val_ev(A816,"",100000000)</f>
        <v>20.568750000000001</v>
      </c>
      <c r="T816" s="17">
        <f>[1]!share_freesharesmv(A816,"",100000000)</f>
        <v>14.873397875</v>
      </c>
      <c r="U816" s="17">
        <f>[1]!s_dq_amount_btin(A816,E816,100000000)</f>
        <v>0.32379213000000001</v>
      </c>
      <c r="V816" s="17">
        <f>[1]!s_dq_turn(A816,E816)</f>
        <v>1.6046855059252507</v>
      </c>
      <c r="W816" s="2">
        <f>[1]!s_pq_amount(A816,"20260101","",100000000)</f>
        <v>50.357871080000002</v>
      </c>
      <c r="X816" s="2">
        <f>[1]!s_pq_avgamount(A816,"20260101","",100000000)</f>
        <v>0.4795987721904762</v>
      </c>
      <c r="Y816" s="17">
        <f>[1]!s_ipo_dilutedpe(A816)</f>
        <v>22.98</v>
      </c>
      <c r="Z816" s="12">
        <f>[1]!s_ipo_collection_total(A816,100000000)</f>
        <v>4.3402700000000003</v>
      </c>
      <c r="AA816" s="2">
        <f>[1]!s_val_pe_ttm(A816,E816)</f>
        <v>23.834505081176758</v>
      </c>
      <c r="AB816" s="5">
        <f>[1]!s_info_zjtxornot1(A816,"")</f>
        <v>0</v>
      </c>
      <c r="AC816" s="22" t="str">
        <f>[1]!s_info_nature1(A816,"")</f>
        <v>地方国有企业</v>
      </c>
      <c r="AD816" s="6" t="str">
        <f>[1]!s_info_city(A816)</f>
        <v>聊城市</v>
      </c>
      <c r="AE816" s="6" t="str">
        <f>[1]!s_info_province(A816)</f>
        <v>山东省</v>
      </c>
      <c r="AF816">
        <v>115.980367</v>
      </c>
      <c r="AG816">
        <v>36.456012999999999</v>
      </c>
    </row>
    <row r="817" spans="1:33" x14ac:dyDescent="0.3">
      <c r="A817" s="12" t="s">
        <v>2223</v>
      </c>
      <c r="B817" s="12" t="s">
        <v>2224</v>
      </c>
      <c r="C817" s="16" t="str">
        <f>[1]!s_info_mkt(A817)</f>
        <v>科创板</v>
      </c>
      <c r="D817" s="16" t="str">
        <f>[1]!s_ipo_listeddate(A817)</f>
        <v>2019-07-22</v>
      </c>
      <c r="E817" s="16" t="str">
        <f>[1]!lastradeday_s("000002","")</f>
        <v>2026-06-22</v>
      </c>
      <c r="F817" s="16" t="str">
        <f>[1]!s_info_industry_csrc2023(A817,"",3)</f>
        <v>专用设备制造业</v>
      </c>
      <c r="G817" s="16" t="str">
        <f>[1]!s_info_industry_csrc2023(A817,"",1)</f>
        <v>制造业</v>
      </c>
      <c r="H817" s="16">
        <f>[1]!s_is(A817,83,"FY","YTD","20251231",1,"",100000000)</f>
        <v>123.84638268110001</v>
      </c>
      <c r="I817" s="16">
        <f>[1]!s_is(A817,83,"FY","YTD","20241231",1,"",100000000)</f>
        <v>90.651650976900001</v>
      </c>
      <c r="J817" s="16">
        <f t="shared" si="36"/>
        <v>0.36617900883745347</v>
      </c>
      <c r="K817" s="16">
        <f>[1]!s_is(A817,61,"FY","YTD","20251231",1,"",100000000)</f>
        <v>21.114729904299999</v>
      </c>
      <c r="L817" s="16">
        <f>[1]!s_is(A817,61,"FY","YTD","20241231",1,"",100000000)</f>
        <v>16.1567574681</v>
      </c>
      <c r="M817" s="16">
        <f t="shared" si="37"/>
        <v>0.30686679836526909</v>
      </c>
      <c r="N817" s="16">
        <f>[1]!s_fa_roe(A817,"20251231")</f>
        <v>9.9524000000000008</v>
      </c>
      <c r="O817" s="16">
        <f>[1]!s_stmnote_rdexp(A817,"20251231",1,10000)</f>
        <v>374363.33928399999</v>
      </c>
      <c r="P817" s="20">
        <f t="shared" si="38"/>
        <v>0.30228039865158773</v>
      </c>
      <c r="Q817" s="16">
        <f>[1]!s_margin_tradingbalance(A817,"",10000)</f>
        <v>518627.22279999999</v>
      </c>
      <c r="R817" s="16">
        <f>[1]!s_margin_seclendingbalance(A817,"",10000)</f>
        <v>4259.1239999999998</v>
      </c>
      <c r="S817" s="17">
        <f>[1]!s_val_ev(A817,"",100000000)</f>
        <v>3492.4731117438</v>
      </c>
      <c r="T817" s="17">
        <f>[1]!share_freesharesmv(A817,"",100000000)</f>
        <v>2697.3146823741999</v>
      </c>
      <c r="U817" s="17">
        <f>[1]!s_dq_amount_btin(A817,E817,100000000)</f>
        <v>105.50819523</v>
      </c>
      <c r="V817" s="17">
        <f>[1]!s_dq_turn(A817,E817)</f>
        <v>3.0237719115802002</v>
      </c>
      <c r="W817" s="2">
        <f>[1]!s_pq_amount(A817,"20260101","",100000000)</f>
        <v>6508.4555373699995</v>
      </c>
      <c r="X817" s="2">
        <f>[1]!s_pq_avgamount(A817,"20260101","",100000000)</f>
        <v>59.16777761245455</v>
      </c>
      <c r="Y817" s="17">
        <f>[1]!s_ipo_dilutedpe(A817)</f>
        <v>170.75</v>
      </c>
      <c r="Z817" s="12">
        <f>[1]!s_ipo_collection_total(A817,100000000)</f>
        <v>15.516353582400001</v>
      </c>
      <c r="AA817" s="2">
        <f>[1]!s_val_pe_ttm(A817,E817)</f>
        <v>127.98202514648438</v>
      </c>
      <c r="AB817" s="5">
        <f>[1]!s_info_zjtxornot1(A817,"")</f>
        <v>1</v>
      </c>
      <c r="AC817" s="22" t="str">
        <f>[1]!s_info_nature1(A817,"")</f>
        <v>公众企业</v>
      </c>
      <c r="AD817" s="6" t="str">
        <f>[1]!s_info_city(A817)</f>
        <v>上海市</v>
      </c>
      <c r="AE817" s="6" t="str">
        <f>[1]!s_info_province(A817)</f>
        <v>上海</v>
      </c>
      <c r="AF817">
        <v>121.472644</v>
      </c>
      <c r="AG817">
        <v>31.231705999999999</v>
      </c>
    </row>
    <row r="818" spans="1:33" x14ac:dyDescent="0.3">
      <c r="A818" s="12" t="s">
        <v>2225</v>
      </c>
      <c r="B818" s="12" t="s">
        <v>2226</v>
      </c>
      <c r="C818" s="16" t="str">
        <f>[1]!s_info_mkt(A818)</f>
        <v>科创板</v>
      </c>
      <c r="D818" s="16" t="str">
        <f>[1]!s_ipo_listeddate(A818)</f>
        <v>2020-11-12</v>
      </c>
      <c r="E818" s="16" t="str">
        <f>[1]!lastradeday_s("000002","")</f>
        <v>2026-06-22</v>
      </c>
      <c r="F818" s="16" t="str">
        <f>[1]!s_info_industry_csrc2023(A818,"",3)</f>
        <v>仪器仪表制造业</v>
      </c>
      <c r="G818" s="16" t="str">
        <f>[1]!s_info_industry_csrc2023(A818,"",1)</f>
        <v>制造业</v>
      </c>
      <c r="H818" s="16">
        <f>[1]!s_is(A818,83,"FY","YTD","20251231",1,"",100000000)</f>
        <v>7.2365476407000004</v>
      </c>
      <c r="I818" s="16">
        <f>[1]!s_is(A818,83,"FY","YTD","20241231",1,"",100000000)</f>
        <v>5.4746847317999991</v>
      </c>
      <c r="J818" s="16">
        <f t="shared" si="36"/>
        <v>0.32181997598256684</v>
      </c>
      <c r="K818" s="16">
        <f>[1]!s_is(A818,61,"FY","YTD","20251231",1,"",100000000)</f>
        <v>0.72480977689999992</v>
      </c>
      <c r="L818" s="16">
        <f>[1]!s_is(A818,61,"FY","YTD","20241231",1,"",100000000)</f>
        <v>0.4889156925</v>
      </c>
      <c r="M818" s="16">
        <f t="shared" si="37"/>
        <v>0.48248417471280064</v>
      </c>
      <c r="N818" s="16">
        <f>[1]!s_fa_roe(A818,"20251231")</f>
        <v>7.0049000000000001</v>
      </c>
      <c r="O818" s="16">
        <f>[1]!s_stmnote_rdexp(A818,"20251231",1,10000)</f>
        <v>8383.0927430000011</v>
      </c>
      <c r="P818" s="20">
        <f t="shared" si="38"/>
        <v>0.11584381336552763</v>
      </c>
      <c r="Q818" s="16">
        <f>[1]!s_margin_tradingbalance(A818,"",10000)</f>
        <v>33535.661899999999</v>
      </c>
      <c r="R818" s="16">
        <f>[1]!s_margin_seclendingbalance(A818,"",10000)</f>
        <v>32.506100000000004</v>
      </c>
      <c r="S818" s="17">
        <f>[1]!s_val_ev(A818,"",100000000)</f>
        <v>99.034354201799999</v>
      </c>
      <c r="T818" s="17">
        <f>[1]!share_freesharesmv(A818,"",100000000)</f>
        <v>39.679981330799997</v>
      </c>
      <c r="U818" s="17">
        <f>[1]!s_dq_amount_btin(A818,E818,100000000)</f>
        <v>3.9413637499999998</v>
      </c>
      <c r="V818" s="17">
        <f>[1]!s_dq_turn(A818,E818)</f>
        <v>3.9907629238906743</v>
      </c>
      <c r="W818" s="2">
        <f>[1]!s_pq_amount(A818,"20260101","",100000000)</f>
        <v>403.56584132</v>
      </c>
      <c r="X818" s="2">
        <f>[1]!s_pq_avgamount(A818,"20260101","",100000000)</f>
        <v>3.6687803756363637</v>
      </c>
      <c r="Y818" s="17">
        <f>[1]!s_ipo_dilutedpe(A818)</f>
        <v>41.62</v>
      </c>
      <c r="Z818" s="12">
        <f>[1]!s_ipo_collection_total(A818,100000000)</f>
        <v>4.2713999999999999</v>
      </c>
      <c r="AA818" s="2">
        <f>[1]!s_val_pe_ttm(A818,E818)</f>
        <v>132.62608337402344</v>
      </c>
      <c r="AB818" s="5">
        <f>[1]!s_info_zjtxornot1(A818,"")</f>
        <v>1</v>
      </c>
      <c r="AC818" s="22" t="str">
        <f>[1]!s_info_nature1(A818,"")</f>
        <v>民营企业</v>
      </c>
      <c r="AD818" s="6" t="str">
        <f>[1]!s_info_city(A818)</f>
        <v>上海市</v>
      </c>
      <c r="AE818" s="6" t="str">
        <f>[1]!s_info_province(A818)</f>
        <v>上海</v>
      </c>
      <c r="AF818">
        <v>121.472644</v>
      </c>
      <c r="AG818">
        <v>31.231705999999999</v>
      </c>
    </row>
    <row r="819" spans="1:33" x14ac:dyDescent="0.3">
      <c r="A819" s="12" t="s">
        <v>2227</v>
      </c>
      <c r="B819" s="12" t="s">
        <v>2228</v>
      </c>
      <c r="C819" s="16" t="str">
        <f>[1]!s_info_mkt(A819)</f>
        <v>创业板</v>
      </c>
      <c r="D819" s="16" t="str">
        <f>[1]!s_ipo_listeddate(A819)</f>
        <v>2011-07-19</v>
      </c>
      <c r="E819" s="16" t="str">
        <f>[1]!lastradeday_s("000002","")</f>
        <v>2026-06-22</v>
      </c>
      <c r="F819" s="16" t="str">
        <f>[1]!s_info_industry_csrc2023(A819,"",3)</f>
        <v>专用设备制造业</v>
      </c>
      <c r="G819" s="16" t="str">
        <f>[1]!s_info_industry_csrc2023(A819,"",1)</f>
        <v>制造业</v>
      </c>
      <c r="H819" s="16">
        <f>[1]!s_is(A819,83,"FY","YTD","20251231",1,"",100000000)</f>
        <v>10.953907473499999</v>
      </c>
      <c r="I819" s="16">
        <f>[1]!s_is(A819,83,"FY","YTD","20241231",1,"",100000000)</f>
        <v>10.604811983799999</v>
      </c>
      <c r="J819" s="16">
        <f t="shared" si="36"/>
        <v>3.2918593015442532E-2</v>
      </c>
      <c r="K819" s="16">
        <f>[1]!s_is(A819,61,"FY","YTD","20251231",1,"",100000000)</f>
        <v>-0.69427752590000003</v>
      </c>
      <c r="L819" s="16">
        <f>[1]!s_is(A819,61,"FY","YTD","20241231",1,"",100000000)</f>
        <v>-0.7144131588</v>
      </c>
      <c r="M819" s="16">
        <f t="shared" si="37"/>
        <v>2.8184857252380131E-2</v>
      </c>
      <c r="N819" s="16">
        <f>[1]!s_fa_roe(A819,"20251231")</f>
        <v>-5.8932000000000002</v>
      </c>
      <c r="O819" s="16">
        <f>[1]!s_stmnote_rdexp(A819,"20251231",1,10000)</f>
        <v>8168.3058250000004</v>
      </c>
      <c r="P819" s="20">
        <f t="shared" si="38"/>
        <v>7.4569790230207766E-2</v>
      </c>
      <c r="Q819" s="16">
        <f>[1]!s_margin_tradingbalance(A819,"",10000)</f>
        <v>0</v>
      </c>
      <c r="R819" s="16">
        <f>[1]!s_margin_seclendingbalance(A819,"",10000)</f>
        <v>0</v>
      </c>
      <c r="S819" s="17">
        <f>[1]!s_val_ev(A819,"",100000000)</f>
        <v>47.285187625799999</v>
      </c>
      <c r="T819" s="17">
        <f>[1]!share_freesharesmv(A819,"",100000000)</f>
        <v>33.444364403000002</v>
      </c>
      <c r="U819" s="17">
        <f>[1]!s_dq_amount_btin(A819,E819,100000000)</f>
        <v>2.92071711</v>
      </c>
      <c r="V819" s="17">
        <f>[1]!s_dq_turn(A819,E819)</f>
        <v>7.6801893426666092</v>
      </c>
      <c r="W819" s="2">
        <f>[1]!s_pq_amount(A819,"20260101","",100000000)</f>
        <v>300.15775703999998</v>
      </c>
      <c r="X819" s="2">
        <f>[1]!s_pq_avgamount(A819,"20260101","",100000000)</f>
        <v>2.7287068821818177</v>
      </c>
      <c r="Y819" s="17">
        <f>[1]!s_ipo_dilutedpe(A819)</f>
        <v>31.25</v>
      </c>
      <c r="Z819" s="12">
        <f>[1]!s_ipo_collection_total(A819,100000000)</f>
        <v>2.625</v>
      </c>
      <c r="AA819" s="2">
        <f>[1]!s_val_pe_ttm(A819,E819)</f>
        <v>-51.850543975830078</v>
      </c>
      <c r="AB819" s="5">
        <f>[1]!s_info_zjtxornot1(A819,"")</f>
        <v>0</v>
      </c>
      <c r="AC819" s="22" t="str">
        <f>[1]!s_info_nature1(A819,"")</f>
        <v>民营企业</v>
      </c>
      <c r="AD819" s="6" t="str">
        <f>[1]!s_info_city(A819)</f>
        <v>珠海市</v>
      </c>
      <c r="AE819" s="6" t="str">
        <f>[1]!s_info_province(A819)</f>
        <v>广东省</v>
      </c>
      <c r="AF819">
        <v>113.552724</v>
      </c>
      <c r="AG819">
        <v>22.255898999999999</v>
      </c>
    </row>
    <row r="820" spans="1:33" x14ac:dyDescent="0.3">
      <c r="A820" s="12" t="s">
        <v>2229</v>
      </c>
      <c r="B820" s="12" t="s">
        <v>2230</v>
      </c>
      <c r="C820" s="16" t="str">
        <f>[1]!s_info_mkt(A820)</f>
        <v>创业板</v>
      </c>
      <c r="D820" s="16" t="str">
        <f>[1]!s_ipo_listeddate(A820)</f>
        <v>2023-03-06</v>
      </c>
      <c r="E820" s="16" t="str">
        <f>[1]!lastradeday_s("000002","")</f>
        <v>2026-06-22</v>
      </c>
      <c r="F820" s="16" t="str">
        <f>[1]!s_info_industry_csrc2023(A820,"",3)</f>
        <v>铁路、船舶、航空航天和其他运输设备制造业</v>
      </c>
      <c r="G820" s="16" t="str">
        <f>[1]!s_info_industry_csrc2023(A820,"",1)</f>
        <v>制造业</v>
      </c>
      <c r="H820" s="16">
        <f>[1]!s_is(A820,83,"FY","YTD","20251231",1,"",100000000)</f>
        <v>9.8988270262999993</v>
      </c>
      <c r="I820" s="16">
        <f>[1]!s_is(A820,83,"FY","YTD","20241231",1,"",100000000)</f>
        <v>8.3099822586999998</v>
      </c>
      <c r="J820" s="16">
        <f t="shared" si="36"/>
        <v>0.19119713112944181</v>
      </c>
      <c r="K820" s="16">
        <f>[1]!s_is(A820,61,"FY","YTD","20251231",1,"",100000000)</f>
        <v>0.4404006761</v>
      </c>
      <c r="L820" s="16">
        <f>[1]!s_is(A820,61,"FY","YTD","20241231",1,"",100000000)</f>
        <v>1.4212335175999999</v>
      </c>
      <c r="M820" s="16">
        <f t="shared" si="37"/>
        <v>-0.69012785679042166</v>
      </c>
      <c r="N820" s="16">
        <f>[1]!s_fa_roe(A820,"20251231")</f>
        <v>1.5583</v>
      </c>
      <c r="O820" s="16">
        <f>[1]!s_stmnote_rdexp(A820,"20251231",1,10000)</f>
        <v>4292.5858340000004</v>
      </c>
      <c r="P820" s="20">
        <f t="shared" si="38"/>
        <v>4.3364590800456591E-2</v>
      </c>
      <c r="Q820" s="16">
        <f>[1]!s_margin_tradingbalance(A820,"",10000)</f>
        <v>22595.233400000001</v>
      </c>
      <c r="R820" s="16">
        <f>[1]!s_margin_seclendingbalance(A820,"",10000)</f>
        <v>63.244799999999998</v>
      </c>
      <c r="S820" s="17">
        <f>[1]!s_val_ev(A820,"",100000000)</f>
        <v>81.898739559799992</v>
      </c>
      <c r="T820" s="17">
        <f>[1]!share_freesharesmv(A820,"",100000000)</f>
        <v>41.973780615599999</v>
      </c>
      <c r="U820" s="17">
        <f>[1]!s_dq_amount_btin(A820,E820,100000000)</f>
        <v>3.0857204</v>
      </c>
      <c r="V820" s="17">
        <f>[1]!s_dq_turn(A820,E820)</f>
        <v>5.6144034237483043</v>
      </c>
      <c r="W820" s="2">
        <f>[1]!s_pq_amount(A820,"20260101","",100000000)</f>
        <v>212.83231762</v>
      </c>
      <c r="X820" s="2">
        <f>[1]!s_pq_avgamount(A820,"20260101","",100000000)</f>
        <v>1.9348392510909089</v>
      </c>
      <c r="Y820" s="17">
        <f>[1]!s_ipo_dilutedpe(A820)</f>
        <v>73.75</v>
      </c>
      <c r="Z820" s="12">
        <f>[1]!s_ipo_collection_total(A820,100000000)</f>
        <v>22.931139000000002</v>
      </c>
      <c r="AA820" s="2">
        <f>[1]!s_val_pe_ttm(A820,E820)</f>
        <v>631.87249755859375</v>
      </c>
      <c r="AB820" s="5">
        <f>[1]!s_info_zjtxornot1(A820,"")</f>
        <v>0</v>
      </c>
      <c r="AC820" s="22" t="str">
        <f>[1]!s_info_nature1(A820,"")</f>
        <v>民营企业</v>
      </c>
      <c r="AD820" s="6" t="str">
        <f>[1]!s_info_city(A820)</f>
        <v>东莞市</v>
      </c>
      <c r="AE820" s="6" t="str">
        <f>[1]!s_info_province(A820)</f>
        <v>广东省</v>
      </c>
      <c r="AF820">
        <v>113.746262</v>
      </c>
      <c r="AG820">
        <v>23.046237000000001</v>
      </c>
    </row>
    <row r="821" spans="1:33" x14ac:dyDescent="0.3">
      <c r="A821" s="12" t="s">
        <v>2231</v>
      </c>
      <c r="B821" s="12" t="s">
        <v>2232</v>
      </c>
      <c r="C821" s="16" t="str">
        <f>[1]!s_info_mkt(A821)</f>
        <v>科创板</v>
      </c>
      <c r="D821" s="16" t="str">
        <f>[1]!s_ipo_listeddate(A821)</f>
        <v>2021-09-01</v>
      </c>
      <c r="E821" s="16" t="str">
        <f>[1]!lastradeday_s("000002","")</f>
        <v>2026-06-22</v>
      </c>
      <c r="F821" s="16" t="str">
        <f>[1]!s_info_industry_csrc2023(A821,"",3)</f>
        <v>计算机、通信和其他电子设备制造业</v>
      </c>
      <c r="G821" s="16" t="str">
        <f>[1]!s_info_industry_csrc2023(A821,"",1)</f>
        <v>制造业</v>
      </c>
      <c r="H821" s="16">
        <f>[1]!s_is(A821,83,"FY","YTD","20251231",1,"",100000000)</f>
        <v>13.4770660748</v>
      </c>
      <c r="I821" s="16">
        <f>[1]!s_is(A821,83,"FY","YTD","20241231",1,"",100000000)</f>
        <v>13.31360321</v>
      </c>
      <c r="J821" s="16">
        <f t="shared" si="36"/>
        <v>1.2277883171192938E-2</v>
      </c>
      <c r="K821" s="16">
        <f>[1]!s_is(A821,61,"FY","YTD","20251231",1,"",100000000)</f>
        <v>0.17114869160000001</v>
      </c>
      <c r="L821" s="16">
        <f>[1]!s_is(A821,61,"FY","YTD","20241231",1,"",100000000)</f>
        <v>-0.14467323539999999</v>
      </c>
      <c r="M821" s="16">
        <f t="shared" si="37"/>
        <v>2.1830017565225477</v>
      </c>
      <c r="N821" s="16">
        <f>[1]!s_fa_roe(A821,"20251231")</f>
        <v>1.5845</v>
      </c>
      <c r="O821" s="16">
        <f>[1]!s_stmnote_rdexp(A821,"20251231",1,10000)</f>
        <v>11535.770559000001</v>
      </c>
      <c r="P821" s="20">
        <f t="shared" si="38"/>
        <v>8.5595562824835311E-2</v>
      </c>
      <c r="Q821" s="16">
        <f>[1]!s_margin_tradingbalance(A821,"",10000)</f>
        <v>42127.135399999999</v>
      </c>
      <c r="R821" s="16">
        <f>[1]!s_margin_seclendingbalance(A821,"",10000)</f>
        <v>65.7744</v>
      </c>
      <c r="S821" s="17">
        <f>[1]!s_val_ev(A821,"",100000000)</f>
        <v>82.296450173599993</v>
      </c>
      <c r="T821" s="17">
        <f>[1]!share_freesharesmv(A821,"",100000000)</f>
        <v>67.704640897999994</v>
      </c>
      <c r="U821" s="17">
        <f>[1]!s_dq_amount_btin(A821,E821,100000000)</f>
        <v>11.609673689999999</v>
      </c>
      <c r="V821" s="17">
        <f>[1]!s_dq_turn(A821,E821)</f>
        <v>13.763963468540574</v>
      </c>
      <c r="W821" s="2">
        <f>[1]!s_pq_amount(A821,"20260101","",100000000)</f>
        <v>399.97823131000001</v>
      </c>
      <c r="X821" s="2">
        <f>[1]!s_pq_avgamount(A821,"20260101","",100000000)</f>
        <v>3.6361657391818185</v>
      </c>
      <c r="Y821" s="17">
        <f>[1]!s_ipo_dilutedpe(A821)</f>
        <v>118.05</v>
      </c>
      <c r="Z821" s="12">
        <f>[1]!s_ipo_collection_total(A821,100000000)</f>
        <v>6.7738791834000001</v>
      </c>
      <c r="AA821" s="2">
        <f>[1]!s_val_pe_ttm(A821,E821)</f>
        <v>485.80288696289063</v>
      </c>
      <c r="AB821" s="5">
        <f>[1]!s_info_zjtxornot1(A821,"")</f>
        <v>1</v>
      </c>
      <c r="AC821" s="22" t="str">
        <f>[1]!s_info_nature1(A821,"")</f>
        <v>民营企业</v>
      </c>
      <c r="AD821" s="6" t="str">
        <f>[1]!s_info_city(A821)</f>
        <v>常州市</v>
      </c>
      <c r="AE821" s="6" t="str">
        <f>[1]!s_info_province(A821)</f>
        <v>江苏省</v>
      </c>
      <c r="AF821">
        <v>119.946973</v>
      </c>
      <c r="AG821">
        <v>31.772752000000001</v>
      </c>
    </row>
    <row r="822" spans="1:33" x14ac:dyDescent="0.3">
      <c r="A822" s="12" t="s">
        <v>2233</v>
      </c>
      <c r="B822" s="12" t="s">
        <v>2234</v>
      </c>
      <c r="C822" s="16" t="str">
        <f>[1]!s_info_mkt(A822)</f>
        <v>主板</v>
      </c>
      <c r="D822" s="16" t="str">
        <f>[1]!s_ipo_listeddate(A822)</f>
        <v>2006-08-02</v>
      </c>
      <c r="E822" s="16" t="str">
        <f>[1]!lastradeday_s("000002","")</f>
        <v>2026-06-22</v>
      </c>
      <c r="F822" s="16" t="str">
        <f>[1]!s_info_industry_csrc2023(A822,"",3)</f>
        <v>化学原料和化学制品制造业</v>
      </c>
      <c r="G822" s="16" t="str">
        <f>[1]!s_info_industry_csrc2023(A822,"",1)</f>
        <v>制造业</v>
      </c>
      <c r="H822" s="16">
        <f>[1]!s_is(A822,83,"FY","YTD","20251231",1,"",100000000)</f>
        <v>31.304998799099998</v>
      </c>
      <c r="I822" s="16">
        <f>[1]!s_is(A822,83,"FY","YTD","20241231",1,"",100000000)</f>
        <v>27.104008718499998</v>
      </c>
      <c r="J822" s="16">
        <f t="shared" si="36"/>
        <v>0.15499515677666498</v>
      </c>
      <c r="K822" s="16">
        <f>[1]!s_is(A822,61,"FY","YTD","20251231",1,"",100000000)</f>
        <v>1.7625216791999998</v>
      </c>
      <c r="L822" s="16">
        <f>[1]!s_is(A822,61,"FY","YTD","20241231",1,"",100000000)</f>
        <v>1.7225917487</v>
      </c>
      <c r="M822" s="16">
        <f t="shared" si="37"/>
        <v>2.3180147315888407E-2</v>
      </c>
      <c r="N822" s="16">
        <f>[1]!s_fa_roe(A822,"20251231")</f>
        <v>5.6062000000000003</v>
      </c>
      <c r="O822" s="16">
        <f>[1]!s_stmnote_rdexp(A822,"20251231",1,10000)</f>
        <v>14652.893563999998</v>
      </c>
      <c r="P822" s="20">
        <f t="shared" si="38"/>
        <v>4.6806881092808922E-2</v>
      </c>
      <c r="Q822" s="16">
        <f>[1]!s_margin_tradingbalance(A822,"",10000)</f>
        <v>55713.606099999997</v>
      </c>
      <c r="R822" s="16">
        <f>[1]!s_margin_seclendingbalance(A822,"",10000)</f>
        <v>36.296399999999998</v>
      </c>
      <c r="S822" s="17">
        <f>[1]!s_val_ev(A822,"",100000000)</f>
        <v>101.02041660399999</v>
      </c>
      <c r="T822" s="17">
        <f>[1]!share_freesharesmv(A822,"",100000000)</f>
        <v>67.535014832000002</v>
      </c>
      <c r="U822" s="17">
        <f>[1]!s_dq_amount_btin(A822,E822,100000000)</f>
        <v>8.83116536</v>
      </c>
      <c r="V822" s="17">
        <f>[1]!s_dq_turn(A822,E822)</f>
        <v>9.2433304586707159</v>
      </c>
      <c r="W822" s="2">
        <f>[1]!s_pq_amount(A822,"20260101","",100000000)</f>
        <v>248.80532531</v>
      </c>
      <c r="X822" s="2">
        <f>[1]!s_pq_avgamount(A822,"20260101","",100000000)</f>
        <v>2.2618665937272726</v>
      </c>
      <c r="Y822" s="17">
        <f>[1]!s_ipo_dilutedpe(A822)</f>
        <v>27.57</v>
      </c>
      <c r="Z822" s="12">
        <f>[1]!s_ipo_collection_total(A822,100000000)</f>
        <v>1.4039999999999999</v>
      </c>
      <c r="AA822" s="2">
        <f>[1]!s_val_pe_ttm(A822,E822)</f>
        <v>56.307331085205078</v>
      </c>
      <c r="AB822" s="5">
        <f>[1]!s_info_zjtxornot1(A822,"")</f>
        <v>1</v>
      </c>
      <c r="AC822" s="22" t="str">
        <f>[1]!s_info_nature1(A822,"")</f>
        <v>中央国有企业</v>
      </c>
      <c r="AD822" s="6" t="str">
        <f>[1]!s_info_city(A822)</f>
        <v>马鞍山市</v>
      </c>
      <c r="AE822" s="6" t="str">
        <f>[1]!s_info_province(A822)</f>
        <v>安徽省</v>
      </c>
      <c r="AF822">
        <v>118.50790600000001</v>
      </c>
      <c r="AG822">
        <v>31.689361999999999</v>
      </c>
    </row>
    <row r="823" spans="1:33" x14ac:dyDescent="0.3">
      <c r="A823" s="12" t="s">
        <v>2235</v>
      </c>
      <c r="B823" s="12" t="s">
        <v>2236</v>
      </c>
      <c r="C823" s="16" t="str">
        <f>[1]!s_info_mkt(A823)</f>
        <v>主板</v>
      </c>
      <c r="D823" s="16" t="str">
        <f>[1]!s_ipo_listeddate(A823)</f>
        <v>2007-09-21</v>
      </c>
      <c r="E823" s="16" t="str">
        <f>[1]!lastradeday_s("000002","")</f>
        <v>2026-06-22</v>
      </c>
      <c r="F823" s="16" t="str">
        <f>[1]!s_info_industry_csrc2023(A823,"",3)</f>
        <v>有色金属冶炼和压延加工业</v>
      </c>
      <c r="G823" s="16" t="str">
        <f>[1]!s_info_industry_csrc2023(A823,"",1)</f>
        <v>制造业</v>
      </c>
      <c r="H823" s="16">
        <f>[1]!s_is(A823,83,"FY","YTD","20251231",1,"",100000000)</f>
        <v>605.76690087110001</v>
      </c>
      <c r="I823" s="16">
        <f>[1]!s_is(A823,83,"FY","YTD","20241231",1,"",100000000)</f>
        <v>537.50764935559994</v>
      </c>
      <c r="J823" s="16">
        <f t="shared" si="36"/>
        <v>0.12699214903701161</v>
      </c>
      <c r="K823" s="16">
        <f>[1]!s_is(A823,61,"FY","YTD","20251231",1,"",100000000)</f>
        <v>3.8320050822000002</v>
      </c>
      <c r="L823" s="16">
        <f>[1]!s_is(A823,61,"FY","YTD","20241231",1,"",100000000)</f>
        <v>2.2985507497</v>
      </c>
      <c r="M823" s="16">
        <f t="shared" si="37"/>
        <v>0.66713964557891192</v>
      </c>
      <c r="N823" s="16">
        <f>[1]!s_fa_roe(A823,"20251231")</f>
        <v>4.7092999999999998</v>
      </c>
      <c r="O823" s="16">
        <f>[1]!s_stmnote_rdexp(A823,"20251231",1,10000)</f>
        <v>108500.377464</v>
      </c>
      <c r="P823" s="20">
        <f t="shared" si="38"/>
        <v>1.7911242312509179E-2</v>
      </c>
      <c r="Q823" s="16">
        <f>[1]!s_margin_tradingbalance(A823,"",10000)</f>
        <v>114034.6899</v>
      </c>
      <c r="R823" s="16">
        <f>[1]!s_margin_seclendingbalance(A823,"",10000)</f>
        <v>1085.7111</v>
      </c>
      <c r="S823" s="17">
        <f>[1]!s_val_ev(A823,"",100000000)</f>
        <v>266.64869236959998</v>
      </c>
      <c r="T823" s="17">
        <f>[1]!share_freesharesmv(A823,"",100000000)</f>
        <v>200.04098801320001</v>
      </c>
      <c r="U823" s="17">
        <f>[1]!s_dq_amount_btin(A823,E823,100000000)</f>
        <v>36.982025299999997</v>
      </c>
      <c r="V823" s="17">
        <f>[1]!s_dq_turn(A823,E823)</f>
        <v>14.357317160598221</v>
      </c>
      <c r="W823" s="2">
        <f>[1]!s_pq_amount(A823,"20260101","",100000000)</f>
        <v>1073.15399043</v>
      </c>
      <c r="X823" s="2">
        <f>[1]!s_pq_avgamount(A823,"20260101","",100000000)</f>
        <v>9.7559453675454542</v>
      </c>
      <c r="Y823" s="17">
        <f>[1]!s_ipo_dilutedpe(A823)</f>
        <v>29.98</v>
      </c>
      <c r="Z823" s="12">
        <f>[1]!s_ipo_collection_total(A823,100000000)</f>
        <v>4.0810000000000004</v>
      </c>
      <c r="AA823" s="2">
        <f>[1]!s_val_pe_ttm(A823,E823)</f>
        <v>68.089454650878906</v>
      </c>
      <c r="AB823" s="5">
        <f>[1]!s_info_zjtxornot1(A823,"")</f>
        <v>1</v>
      </c>
      <c r="AC823" s="22" t="str">
        <f>[1]!s_info_nature1(A823,"")</f>
        <v>民营企业</v>
      </c>
      <c r="AD823" s="6" t="str">
        <f>[1]!s_info_city(A823)</f>
        <v>芜湖市</v>
      </c>
      <c r="AE823" s="6" t="str">
        <f>[1]!s_info_province(A823)</f>
        <v>安徽省</v>
      </c>
      <c r="AF823">
        <v>118.376451</v>
      </c>
      <c r="AG823">
        <v>31.326319000000002</v>
      </c>
    </row>
    <row r="824" spans="1:33" x14ac:dyDescent="0.3">
      <c r="A824" s="12" t="s">
        <v>2237</v>
      </c>
      <c r="B824" s="12" t="s">
        <v>2238</v>
      </c>
      <c r="C824" s="16" t="str">
        <f>[1]!s_info_mkt(A824)</f>
        <v>创业板</v>
      </c>
      <c r="D824" s="16" t="str">
        <f>[1]!s_ipo_listeddate(A824)</f>
        <v>2011-02-01</v>
      </c>
      <c r="E824" s="16" t="str">
        <f>[1]!lastradeday_s("000002","")</f>
        <v>2026-06-22</v>
      </c>
      <c r="F824" s="16" t="str">
        <f>[1]!s_info_industry_csrc2023(A824,"",3)</f>
        <v>软件和信息技术服务业</v>
      </c>
      <c r="G824" s="16" t="str">
        <f>[1]!s_info_industry_csrc2023(A824,"",1)</f>
        <v>信息传输、软件和信息技术服务业</v>
      </c>
      <c r="H824" s="16">
        <f>[1]!s_is(A824,83,"FY","YTD","20251231",1,"",100000000)</f>
        <v>34.153696909799997</v>
      </c>
      <c r="I824" s="16">
        <f>[1]!s_is(A824,83,"FY","YTD","20241231",1,"",100000000)</f>
        <v>32.351507211099999</v>
      </c>
      <c r="J824" s="16">
        <f t="shared" si="36"/>
        <v>5.5706514288201614E-2</v>
      </c>
      <c r="K824" s="16">
        <f>[1]!s_is(A824,61,"FY","YTD","20251231",1,"",100000000)</f>
        <v>2.2659878408999998</v>
      </c>
      <c r="L824" s="16">
        <f>[1]!s_is(A824,61,"FY","YTD","20241231",1,"",100000000)</f>
        <v>1.8839191649</v>
      </c>
      <c r="M824" s="16">
        <f t="shared" si="37"/>
        <v>0.20280523873766121</v>
      </c>
      <c r="N824" s="16">
        <f>[1]!s_fa_roe(A824,"20251231")</f>
        <v>4.2108999999999996</v>
      </c>
      <c r="O824" s="16">
        <f>[1]!s_stmnote_rdexp(A824,"20251231",1,10000)</f>
        <v>46842.692043000003</v>
      </c>
      <c r="P824" s="20">
        <f t="shared" si="38"/>
        <v>0.13715262557582472</v>
      </c>
      <c r="Q824" s="16">
        <f>[1]!s_margin_tradingbalance(A824,"",10000)</f>
        <v>164776.5674</v>
      </c>
      <c r="R824" s="16">
        <f>[1]!s_margin_seclendingbalance(A824,"",10000)</f>
        <v>494.38200000000001</v>
      </c>
      <c r="S824" s="17">
        <f>[1]!s_val_ev(A824,"",100000000)</f>
        <v>190.39680711299999</v>
      </c>
      <c r="T824" s="17">
        <f>[1]!share_freesharesmv(A824,"",100000000)</f>
        <v>179.52108819900002</v>
      </c>
      <c r="U824" s="17">
        <f>[1]!s_dq_amount_btin(A824,E824,100000000)</f>
        <v>11.8381904</v>
      </c>
      <c r="V824" s="17">
        <f>[1]!s_dq_turn(A824,E824)</f>
        <v>6.6526640266241985</v>
      </c>
      <c r="W824" s="2">
        <f>[1]!s_pq_amount(A824,"20260101","",100000000)</f>
        <v>2580.52575819</v>
      </c>
      <c r="X824" s="2">
        <f>[1]!s_pq_avgamount(A824,"20260101","",100000000)</f>
        <v>23.459325074454547</v>
      </c>
      <c r="Y824" s="17">
        <f>[1]!s_ipo_dilutedpe(A824)</f>
        <v>72.400000000000006</v>
      </c>
      <c r="Z824" s="12">
        <f>[1]!s_ipo_collection_total(A824,100000000)</f>
        <v>7.5960000000000001</v>
      </c>
      <c r="AA824" s="2">
        <f>[1]!s_val_pe_ttm(A824,E824)</f>
        <v>82.649421691894531</v>
      </c>
      <c r="AB824" s="5">
        <f>[1]!s_info_zjtxornot1(A824,"")</f>
        <v>0</v>
      </c>
      <c r="AC824" s="22" t="str">
        <f>[1]!s_info_nature1(A824,"")</f>
        <v>民营企业</v>
      </c>
      <c r="AD824" s="6" t="str">
        <f>[1]!s_info_city(A824)</f>
        <v>上海市</v>
      </c>
      <c r="AE824" s="6" t="str">
        <f>[1]!s_info_province(A824)</f>
        <v>上海</v>
      </c>
      <c r="AF824">
        <v>121.472644</v>
      </c>
      <c r="AG824">
        <v>31.231705999999999</v>
      </c>
    </row>
    <row r="825" spans="1:33" x14ac:dyDescent="0.3">
      <c r="A825" s="12" t="s">
        <v>2239</v>
      </c>
      <c r="B825" s="12" t="s">
        <v>2240</v>
      </c>
      <c r="C825" s="16" t="str">
        <f>[1]!s_info_mkt(A825)</f>
        <v>创业板</v>
      </c>
      <c r="D825" s="16" t="str">
        <f>[1]!s_ipo_listeddate(A825)</f>
        <v>2022-08-17</v>
      </c>
      <c r="E825" s="16" t="str">
        <f>[1]!lastradeday_s("000002","")</f>
        <v>2026-06-22</v>
      </c>
      <c r="F825" s="16" t="str">
        <f>[1]!s_info_industry_csrc2023(A825,"",3)</f>
        <v>计算机、通信和其他电子设备制造业</v>
      </c>
      <c r="G825" s="16" t="str">
        <f>[1]!s_info_industry_csrc2023(A825,"",1)</f>
        <v>制造业</v>
      </c>
      <c r="H825" s="16">
        <f>[1]!s_is(A825,83,"FY","YTD","20251231",1,"",100000000)</f>
        <v>21.3278966781</v>
      </c>
      <c r="I825" s="16">
        <f>[1]!s_is(A825,83,"FY","YTD","20241231",1,"",100000000)</f>
        <v>19.912003917500002</v>
      </c>
      <c r="J825" s="16">
        <f t="shared" si="36"/>
        <v>7.1107497089010652E-2</v>
      </c>
      <c r="K825" s="16">
        <f>[1]!s_is(A825,61,"FY","YTD","20251231",1,"",100000000)</f>
        <v>2.1471043240999999</v>
      </c>
      <c r="L825" s="16">
        <f>[1]!s_is(A825,61,"FY","YTD","20241231",1,"",100000000)</f>
        <v>1.8304599793</v>
      </c>
      <c r="M825" s="16">
        <f t="shared" si="37"/>
        <v>0.17298621569486056</v>
      </c>
      <c r="N825" s="16">
        <f>[1]!s_fa_roe(A825,"20251231")</f>
        <v>6.2855999999999996</v>
      </c>
      <c r="O825" s="16">
        <f>[1]!s_stmnote_rdexp(A825,"20251231",1,10000)</f>
        <v>18460.811011000002</v>
      </c>
      <c r="P825" s="20">
        <f t="shared" si="38"/>
        <v>8.6557110106201929E-2</v>
      </c>
      <c r="Q825" s="16">
        <f>[1]!s_margin_tradingbalance(A825,"",10000)</f>
        <v>21030.11</v>
      </c>
      <c r="R825" s="16">
        <f>[1]!s_margin_seclendingbalance(A825,"",10000)</f>
        <v>29.946000000000002</v>
      </c>
      <c r="S825" s="17">
        <f>[1]!s_val_ev(A825,"",100000000)</f>
        <v>65.71015276</v>
      </c>
      <c r="T825" s="17">
        <f>[1]!share_freesharesmv(A825,"",100000000)</f>
        <v>22.423073266400003</v>
      </c>
      <c r="U825" s="17">
        <f>[1]!s_dq_amount_btin(A825,E825,100000000)</f>
        <v>1.69318496</v>
      </c>
      <c r="V825" s="17">
        <f>[1]!s_dq_turn(A825,E825)</f>
        <v>3.1639551310520813</v>
      </c>
      <c r="W825" s="2">
        <f>[1]!s_pq_amount(A825,"20260101","",100000000)</f>
        <v>269.59836160999998</v>
      </c>
      <c r="X825" s="2">
        <f>[1]!s_pq_avgamount(A825,"20260101","",100000000)</f>
        <v>2.4508941964545454</v>
      </c>
      <c r="Y825" s="17">
        <f>[1]!s_ipo_dilutedpe(A825)</f>
        <v>43.44</v>
      </c>
      <c r="Z825" s="12">
        <f>[1]!s_ipo_collection_total(A825,100000000)</f>
        <v>16.081689231600002</v>
      </c>
      <c r="AA825" s="2">
        <f>[1]!s_val_pe_ttm(A825,E825)</f>
        <v>33.204788208007813</v>
      </c>
      <c r="AB825" s="5">
        <f>[1]!s_info_zjtxornot1(A825,"")</f>
        <v>1</v>
      </c>
      <c r="AC825" s="22" t="str">
        <f>[1]!s_info_nature1(A825,"")</f>
        <v>民营企业</v>
      </c>
      <c r="AD825" s="6" t="str">
        <f>[1]!s_info_city(A825)</f>
        <v>东莞市</v>
      </c>
      <c r="AE825" s="6" t="str">
        <f>[1]!s_info_province(A825)</f>
        <v>广东省</v>
      </c>
      <c r="AF825">
        <v>113.746262</v>
      </c>
      <c r="AG825">
        <v>23.046237000000001</v>
      </c>
    </row>
    <row r="826" spans="1:33" x14ac:dyDescent="0.3">
      <c r="A826" s="12" t="s">
        <v>2241</v>
      </c>
      <c r="B826" s="12" t="s">
        <v>2242</v>
      </c>
      <c r="C826" s="16" t="str">
        <f>[1]!s_info_mkt(A826)</f>
        <v>创业板</v>
      </c>
      <c r="D826" s="16" t="str">
        <f>[1]!s_ipo_listeddate(A826)</f>
        <v>2012-03-29</v>
      </c>
      <c r="E826" s="16" t="str">
        <f>[1]!lastradeday_s("000002","")</f>
        <v>2026-06-22</v>
      </c>
      <c r="F826" s="16" t="str">
        <f>[1]!s_info_industry_csrc2023(A826,"",3)</f>
        <v>专用设备制造业</v>
      </c>
      <c r="G826" s="16" t="str">
        <f>[1]!s_info_industry_csrc2023(A826,"",1)</f>
        <v>制造业</v>
      </c>
      <c r="H826" s="16">
        <f>[1]!s_is(A826,83,"FY","YTD","20251231",1,"",100000000)</f>
        <v>19.481730626499999</v>
      </c>
      <c r="I826" s="16">
        <f>[1]!s_is(A826,83,"FY","YTD","20241231",1,"",100000000)</f>
        <v>22.182303139499997</v>
      </c>
      <c r="J826" s="16">
        <f t="shared" si="36"/>
        <v>-0.12174445980729076</v>
      </c>
      <c r="K826" s="16">
        <f>[1]!s_is(A826,61,"FY","YTD","20251231",1,"",100000000)</f>
        <v>0.97387347700000004</v>
      </c>
      <c r="L826" s="16">
        <f>[1]!s_is(A826,61,"FY","YTD","20241231",1,"",100000000)</f>
        <v>2.8383651182</v>
      </c>
      <c r="M826" s="16">
        <f t="shared" si="37"/>
        <v>-0.65688928786667189</v>
      </c>
      <c r="N826" s="16">
        <f>[1]!s_fa_roe(A826,"20251231")</f>
        <v>3.0375999999999999</v>
      </c>
      <c r="O826" s="16">
        <f>[1]!s_stmnote_rdexp(A826,"20251231",1,10000)</f>
        <v>4567.9905259999996</v>
      </c>
      <c r="P826" s="20">
        <f t="shared" si="38"/>
        <v>2.3447560247991502E-2</v>
      </c>
      <c r="Q826" s="16">
        <f>[1]!s_margin_tradingbalance(A826,"",10000)</f>
        <v>0</v>
      </c>
      <c r="R826" s="16">
        <f>[1]!s_margin_seclendingbalance(A826,"",10000)</f>
        <v>0</v>
      </c>
      <c r="S826" s="17">
        <f>[1]!s_val_ev(A826,"",100000000)</f>
        <v>63.804135947200002</v>
      </c>
      <c r="T826" s="17">
        <f>[1]!share_freesharesmv(A826,"",100000000)</f>
        <v>41.0360846405</v>
      </c>
      <c r="U826" s="17">
        <f>[1]!s_dq_amount_btin(A826,E826,100000000)</f>
        <v>3.4978449700000001</v>
      </c>
      <c r="V826" s="17">
        <f>[1]!s_dq_turn(A826,E826)</f>
        <v>5.6196761732579921</v>
      </c>
      <c r="W826" s="2">
        <f>[1]!s_pq_amount(A826,"20260101","",100000000)</f>
        <v>141.05294262999999</v>
      </c>
      <c r="X826" s="2">
        <f>[1]!s_pq_avgamount(A826,"20260101","",100000000)</f>
        <v>1.2822994784545454</v>
      </c>
      <c r="Y826" s="17">
        <f>[1]!s_ipo_dilutedpe(A826)</f>
        <v>16.43</v>
      </c>
      <c r="Z826" s="12">
        <f>[1]!s_ipo_collection_total(A826,100000000)</f>
        <v>21.35</v>
      </c>
      <c r="AA826" s="2">
        <f>[1]!s_val_pe_ttm(A826,E826)</f>
        <v>56.967037200927734</v>
      </c>
      <c r="AB826" s="5">
        <f>[1]!s_info_zjtxornot1(A826,"")</f>
        <v>0</v>
      </c>
      <c r="AC826" s="22" t="str">
        <f>[1]!s_info_nature1(A826,"")</f>
        <v>民营企业</v>
      </c>
      <c r="AD826" s="6" t="str">
        <f>[1]!s_info_city(A826)</f>
        <v>慈溪市</v>
      </c>
      <c r="AE826" s="6" t="str">
        <f>[1]!s_info_province(A826)</f>
        <v>浙江省</v>
      </c>
      <c r="AF826">
        <v>121.338408</v>
      </c>
      <c r="AG826">
        <v>30.189257000000001</v>
      </c>
    </row>
    <row r="827" spans="1:33" x14ac:dyDescent="0.3">
      <c r="A827" s="12" t="s">
        <v>2243</v>
      </c>
      <c r="B827" s="12" t="s">
        <v>2244</v>
      </c>
      <c r="C827" s="16" t="str">
        <f>[1]!s_info_mkt(A827)</f>
        <v>主板</v>
      </c>
      <c r="D827" s="16" t="str">
        <f>[1]!s_ipo_listeddate(A827)</f>
        <v>2014-11-06</v>
      </c>
      <c r="E827" s="16" t="str">
        <f>[1]!lastradeday_s("000002","")</f>
        <v>2026-06-22</v>
      </c>
      <c r="F827" s="16" t="str">
        <f>[1]!s_info_industry_csrc2023(A827,"",3)</f>
        <v>计算机、通信和其他电子设备制造业</v>
      </c>
      <c r="G827" s="16" t="str">
        <f>[1]!s_info_industry_csrc2023(A827,"",1)</f>
        <v>制造业</v>
      </c>
      <c r="H827" s="16">
        <f>[1]!s_is(A827,83,"FY","YTD","20251231",1,"",100000000)</f>
        <v>149.63644356950002</v>
      </c>
      <c r="I827" s="16">
        <f>[1]!s_is(A827,83,"FY","YTD","20241231",1,"",100000000)</f>
        <v>131.47685135790002</v>
      </c>
      <c r="J827" s="16">
        <f t="shared" si="36"/>
        <v>0.13812007227163381</v>
      </c>
      <c r="K827" s="16">
        <f>[1]!s_is(A827,61,"FY","YTD","20251231",1,"",100000000)</f>
        <v>21.762928652500001</v>
      </c>
      <c r="L827" s="16">
        <f>[1]!s_is(A827,61,"FY","YTD","20241231",1,"",100000000)</f>
        <v>19.1115225713</v>
      </c>
      <c r="M827" s="16">
        <f t="shared" si="37"/>
        <v>0.13873337779909012</v>
      </c>
      <c r="N827" s="16">
        <f>[1]!s_fa_roe(A827,"20251231")</f>
        <v>10.2089</v>
      </c>
      <c r="O827" s="16">
        <f>[1]!s_stmnote_rdexp(A827,"20251231",1,10000)</f>
        <v>163893.67530499998</v>
      </c>
      <c r="P827" s="20">
        <f t="shared" si="38"/>
        <v>0.10952791405315515</v>
      </c>
      <c r="Q827" s="16">
        <f>[1]!s_margin_tradingbalance(A827,"",10000)</f>
        <v>923707.3996</v>
      </c>
      <c r="R827" s="16">
        <f>[1]!s_margin_seclendingbalance(A827,"",10000)</f>
        <v>1663.6368</v>
      </c>
      <c r="S827" s="17">
        <f>[1]!s_val_ev(A827,"",100000000)</f>
        <v>1302.4656709168</v>
      </c>
      <c r="T827" s="17">
        <f>[1]!share_freesharesmv(A827,"",100000000)</f>
        <v>1087.7654651992</v>
      </c>
      <c r="U827" s="17">
        <f>[1]!s_dq_amount_btin(A827,E827,100000000)</f>
        <v>44.089564719999998</v>
      </c>
      <c r="V827" s="17">
        <f>[1]!s_dq_turn(A827,E827)</f>
        <v>3.4228775715251216</v>
      </c>
      <c r="W827" s="2">
        <f>[1]!s_pq_amount(A827,"20260101","",100000000)</f>
        <v>5005.1891374699999</v>
      </c>
      <c r="X827" s="2">
        <f>[1]!s_pq_avgamount(A827,"20260101","",100000000)</f>
        <v>45.50171943154546</v>
      </c>
      <c r="Y827" s="17">
        <f>[1]!s_ipo_dilutedpe(A827)</f>
        <v>22.98</v>
      </c>
      <c r="Z827" s="12">
        <f>[1]!s_ipo_collection_total(A827,100000000)</f>
        <v>3.9674999999999998</v>
      </c>
      <c r="AA827" s="2">
        <f>[1]!s_val_pe_ttm(A827,E827)</f>
        <v>58.731426239013672</v>
      </c>
      <c r="AB827" s="5">
        <f>[1]!s_info_zjtxornot1(A827,"")</f>
        <v>1</v>
      </c>
      <c r="AC827" s="22" t="str">
        <f>[1]!s_info_nature1(A827,"")</f>
        <v>中央国有企业</v>
      </c>
      <c r="AD827" s="6" t="str">
        <f>[1]!s_info_city(A827)</f>
        <v>天津市</v>
      </c>
      <c r="AE827" s="6" t="str">
        <f>[1]!s_info_province(A827)</f>
        <v>天津</v>
      </c>
      <c r="AF827">
        <v>117.19018199999999</v>
      </c>
      <c r="AG827">
        <v>39.125596000000002</v>
      </c>
    </row>
    <row r="828" spans="1:33" x14ac:dyDescent="0.3">
      <c r="A828" s="12" t="s">
        <v>2245</v>
      </c>
      <c r="B828" s="12" t="s">
        <v>2246</v>
      </c>
      <c r="C828" s="16" t="str">
        <f>[1]!s_info_mkt(A828)</f>
        <v>主板</v>
      </c>
      <c r="D828" s="16" t="str">
        <f>[1]!s_ipo_listeddate(A828)</f>
        <v>2011-11-25</v>
      </c>
      <c r="E828" s="16" t="str">
        <f>[1]!lastradeday_s("000002","")</f>
        <v>2026-06-22</v>
      </c>
      <c r="F828" s="16" t="str">
        <f>[1]!s_info_industry_csrc2023(A828,"",3)</f>
        <v>电气机械和器材制造业</v>
      </c>
      <c r="G828" s="16" t="str">
        <f>[1]!s_info_industry_csrc2023(A828,"",1)</f>
        <v>制造业</v>
      </c>
      <c r="H828" s="16">
        <f>[1]!s_is(A828,83,"FY","YTD","20251231",1,"",100000000)</f>
        <v>3.8601621571</v>
      </c>
      <c r="I828" s="16">
        <f>[1]!s_is(A828,83,"FY","YTD","20241231",1,"",100000000)</f>
        <v>3.7841881677</v>
      </c>
      <c r="J828" s="16">
        <f t="shared" si="36"/>
        <v>2.0076694401318873E-2</v>
      </c>
      <c r="K828" s="16">
        <f>[1]!s_is(A828,61,"FY","YTD","20251231",1,"",100000000)</f>
        <v>-3.2712186438000002</v>
      </c>
      <c r="L828" s="16">
        <f>[1]!s_is(A828,61,"FY","YTD","20241231",1,"",100000000)</f>
        <v>-2.4935978969999999</v>
      </c>
      <c r="M828" s="16">
        <f t="shared" si="37"/>
        <v>-0.31184688908165226</v>
      </c>
      <c r="N828" s="16">
        <f>[1]!s_fa_roe(A828,"20251231")</f>
        <v>-15.761100000000001</v>
      </c>
      <c r="O828" s="16">
        <f>[1]!s_stmnote_rdexp(A828,"20251231",1,10000)</f>
        <v>2136.1776640000003</v>
      </c>
      <c r="P828" s="20">
        <f t="shared" si="38"/>
        <v>5.5339065486431097E-2</v>
      </c>
      <c r="Q828" s="16">
        <f>[1]!s_margin_tradingbalance(A828,"",10000)</f>
        <v>0</v>
      </c>
      <c r="R828" s="16">
        <f>[1]!s_margin_seclendingbalance(A828,"",10000)</f>
        <v>0</v>
      </c>
      <c r="S828" s="17">
        <f>[1]!s_val_ev(A828,"",100000000)</f>
        <v>56.170839045900003</v>
      </c>
      <c r="T828" s="17">
        <f>[1]!share_freesharesmv(A828,"",100000000)</f>
        <v>36.4389275471</v>
      </c>
      <c r="U828" s="17">
        <f>[1]!s_dq_amount_btin(A828,E828,100000000)</f>
        <v>2.0191192299999998</v>
      </c>
      <c r="V828" s="17">
        <f>[1]!s_dq_turn(A828,E828)</f>
        <v>3.8015868245155673</v>
      </c>
      <c r="W828" s="2">
        <f>[1]!s_pq_amount(A828,"20260101","",100000000)</f>
        <v>245.40204865999999</v>
      </c>
      <c r="X828" s="2">
        <f>[1]!s_pq_avgamount(A828,"20260101","",100000000)</f>
        <v>2.230927715090909</v>
      </c>
      <c r="Y828" s="17">
        <f>[1]!s_ipo_dilutedpe(A828)</f>
        <v>55.81</v>
      </c>
      <c r="Z828" s="12">
        <f>[1]!s_ipo_collection_total(A828,100000000)</f>
        <v>11.240399999999999</v>
      </c>
      <c r="AA828" s="2">
        <f>[1]!s_val_pe_ttm(A828,E828)</f>
        <v>-16.354778289794922</v>
      </c>
      <c r="AB828" s="5">
        <f>[1]!s_info_zjtxornot1(A828,"")</f>
        <v>0</v>
      </c>
      <c r="AC828" s="22" t="str">
        <f>[1]!s_info_nature1(A828,"")</f>
        <v>民营企业</v>
      </c>
      <c r="AD828" s="6" t="str">
        <f>[1]!s_info_city(A828)</f>
        <v>东莞市</v>
      </c>
      <c r="AE828" s="6" t="str">
        <f>[1]!s_info_province(A828)</f>
        <v>广东省</v>
      </c>
      <c r="AF828">
        <v>113.746262</v>
      </c>
      <c r="AG828">
        <v>23.046237000000001</v>
      </c>
    </row>
    <row r="829" spans="1:33" x14ac:dyDescent="0.3">
      <c r="A829" s="12" t="s">
        <v>2247</v>
      </c>
      <c r="B829" s="12" t="s">
        <v>2248</v>
      </c>
      <c r="C829" s="16" t="str">
        <f>[1]!s_info_mkt(A829)</f>
        <v>创业板</v>
      </c>
      <c r="D829" s="16" t="str">
        <f>[1]!s_ipo_listeddate(A829)</f>
        <v>2018-03-23</v>
      </c>
      <c r="E829" s="16" t="str">
        <f>[1]!lastradeday_s("000002","")</f>
        <v>2026-06-22</v>
      </c>
      <c r="F829" s="16" t="str">
        <f>[1]!s_info_industry_csrc2023(A829,"",3)</f>
        <v>软件和信息技术服务业</v>
      </c>
      <c r="G829" s="16" t="str">
        <f>[1]!s_info_industry_csrc2023(A829,"",1)</f>
        <v>信息传输、软件和信息技术服务业</v>
      </c>
      <c r="H829" s="16">
        <f>[1]!s_is(A829,83,"FY","YTD","20251231",1,"",100000000)</f>
        <v>18.299720812899999</v>
      </c>
      <c r="I829" s="16">
        <f>[1]!s_is(A829,83,"FY","YTD","20241231",1,"",100000000)</f>
        <v>16.521708046300002</v>
      </c>
      <c r="J829" s="16">
        <f t="shared" si="36"/>
        <v>0.10761676466000614</v>
      </c>
      <c r="K829" s="16">
        <f>[1]!s_is(A829,61,"FY","YTD","20251231",1,"",100000000)</f>
        <v>2.9065107177999998</v>
      </c>
      <c r="L829" s="16">
        <f>[1]!s_is(A829,61,"FY","YTD","20241231",1,"",100000000)</f>
        <v>2.3013918708999999</v>
      </c>
      <c r="M829" s="16">
        <f t="shared" si="37"/>
        <v>0.26293603212535793</v>
      </c>
      <c r="N829" s="16">
        <f>[1]!s_fa_roe(A829,"20251231")</f>
        <v>10.0852</v>
      </c>
      <c r="O829" s="16">
        <f>[1]!s_stmnote_rdexp(A829,"20251231",1,10000)</f>
        <v>35872.633286999997</v>
      </c>
      <c r="P829" s="20">
        <f t="shared" si="38"/>
        <v>0.19602830914071839</v>
      </c>
      <c r="Q829" s="16">
        <f>[1]!s_margin_tradingbalance(A829,"",10000)</f>
        <v>64475.919399999999</v>
      </c>
      <c r="R829" s="16">
        <f>[1]!s_margin_seclendingbalance(A829,"",10000)</f>
        <v>160.12799999999999</v>
      </c>
      <c r="S829" s="17">
        <f>[1]!s_val_ev(A829,"",100000000)</f>
        <v>101.38708923</v>
      </c>
      <c r="T829" s="17">
        <f>[1]!share_freesharesmv(A829,"",100000000)</f>
        <v>57.271146819599998</v>
      </c>
      <c r="U829" s="17">
        <f>[1]!s_dq_amount_btin(A829,E829,100000000)</f>
        <v>3.36104899</v>
      </c>
      <c r="V829" s="17">
        <f>[1]!s_dq_turn(A829,E829)</f>
        <v>3.5321462166123423</v>
      </c>
      <c r="W829" s="2">
        <f>[1]!s_pq_amount(A829,"20260101","",100000000)</f>
        <v>708.85791457000005</v>
      </c>
      <c r="X829" s="2">
        <f>[1]!s_pq_avgamount(A829,"20260101","",100000000)</f>
        <v>6.4441628597272729</v>
      </c>
      <c r="Y829" s="17">
        <f>[1]!s_ipo_dilutedpe(A829)</f>
        <v>22.97</v>
      </c>
      <c r="Z829" s="12">
        <f>[1]!s_ipo_collection_total(A829,100000000)</f>
        <v>2.8687170000000002</v>
      </c>
      <c r="AA829" s="2">
        <f>[1]!s_val_pe_ttm(A829,E829)</f>
        <v>41.813919067382813</v>
      </c>
      <c r="AB829" s="5">
        <f>[1]!s_info_zjtxornot1(A829,"")</f>
        <v>0</v>
      </c>
      <c r="AC829" s="22" t="str">
        <f>[1]!s_info_nature1(A829,"")</f>
        <v>民营企业</v>
      </c>
      <c r="AD829" s="6" t="str">
        <f>[1]!s_info_city(A829)</f>
        <v>深圳市</v>
      </c>
      <c r="AE829" s="6" t="str">
        <f>[1]!s_info_province(A829)</f>
        <v>广东省</v>
      </c>
      <c r="AF829">
        <v>114.085947</v>
      </c>
      <c r="AG829">
        <v>22.547000000000001</v>
      </c>
    </row>
    <row r="830" spans="1:33" x14ac:dyDescent="0.3">
      <c r="A830" s="12" t="s">
        <v>2249</v>
      </c>
      <c r="B830" s="12" t="s">
        <v>2250</v>
      </c>
      <c r="C830" s="16" t="str">
        <f>[1]!s_info_mkt(A830)</f>
        <v>主板</v>
      </c>
      <c r="D830" s="16" t="str">
        <f>[1]!s_ipo_listeddate(A830)</f>
        <v>2010-03-31</v>
      </c>
      <c r="E830" s="16" t="str">
        <f>[1]!lastradeday_s("000002","")</f>
        <v>2026-06-22</v>
      </c>
      <c r="F830" s="16" t="str">
        <f>[1]!s_info_industry_csrc2023(A830,"",3)</f>
        <v>软件和信息技术服务业</v>
      </c>
      <c r="G830" s="16" t="str">
        <f>[1]!s_info_industry_csrc2023(A830,"",1)</f>
        <v>信息传输、软件和信息技术服务业</v>
      </c>
      <c r="H830" s="16">
        <f>[1]!s_is(A830,83,"FY","YTD","20251231",1,"",100000000)</f>
        <v>18.667271224500002</v>
      </c>
      <c r="I830" s="16">
        <f>[1]!s_is(A830,83,"FY","YTD","20241231",1,"",100000000)</f>
        <v>16.8225344797</v>
      </c>
      <c r="J830" s="16">
        <f t="shared" si="36"/>
        <v>0.10965866927044043</v>
      </c>
      <c r="K830" s="16">
        <f>[1]!s_is(A830,61,"FY","YTD","20251231",1,"",100000000)</f>
        <v>1.3889579657</v>
      </c>
      <c r="L830" s="16">
        <f>[1]!s_is(A830,61,"FY","YTD","20241231",1,"",100000000)</f>
        <v>2.5183054047</v>
      </c>
      <c r="M830" s="16">
        <f t="shared" si="37"/>
        <v>-0.44845531320079768</v>
      </c>
      <c r="N830" s="16">
        <f>[1]!s_fa_roe(A830,"20251231")</f>
        <v>6.0585000000000004</v>
      </c>
      <c r="O830" s="16">
        <f>[1]!s_stmnote_rdexp(A830,"20251231",1,10000)</f>
        <v>19253.448402999999</v>
      </c>
      <c r="P830" s="20">
        <f t="shared" si="38"/>
        <v>0.10314013318524383</v>
      </c>
      <c r="Q830" s="16">
        <f>[1]!s_margin_tradingbalance(A830,"",10000)</f>
        <v>0</v>
      </c>
      <c r="R830" s="16">
        <f>[1]!s_margin_seclendingbalance(A830,"",10000)</f>
        <v>0</v>
      </c>
      <c r="S830" s="17">
        <f>[1]!s_val_ev(A830,"",100000000)</f>
        <v>91.772806577600008</v>
      </c>
      <c r="T830" s="17">
        <f>[1]!share_freesharesmv(A830,"",100000000)</f>
        <v>42.664325936000004</v>
      </c>
      <c r="U830" s="17">
        <f>[1]!s_dq_amount_btin(A830,E830,100000000)</f>
        <v>4.7085183099999997</v>
      </c>
      <c r="V830" s="17">
        <f>[1]!s_dq_turn(A830,E830)</f>
        <v>8.7594588590657683</v>
      </c>
      <c r="W830" s="2">
        <f>[1]!s_pq_amount(A830,"20260101","",100000000)</f>
        <v>407.89954262999998</v>
      </c>
      <c r="X830" s="2">
        <f>[1]!s_pq_avgamount(A830,"20260101","",100000000)</f>
        <v>3.7081776602727272</v>
      </c>
      <c r="Y830" s="17">
        <f>[1]!s_ipo_dilutedpe(A830)</f>
        <v>59.22</v>
      </c>
      <c r="Z830" s="12">
        <f>[1]!s_ipo_collection_total(A830,100000000)</f>
        <v>6.63</v>
      </c>
      <c r="AA830" s="2">
        <f>[1]!s_val_pe_ttm(A830,E830)</f>
        <v>59.499984741210938</v>
      </c>
      <c r="AB830" s="5">
        <f>[1]!s_info_zjtxornot1(A830,"")</f>
        <v>0</v>
      </c>
      <c r="AC830" s="22" t="str">
        <f>[1]!s_info_nature1(A830,"")</f>
        <v>民营企业</v>
      </c>
      <c r="AD830" s="6" t="str">
        <f>[1]!s_info_city(A830)</f>
        <v>南京市</v>
      </c>
      <c r="AE830" s="6" t="str">
        <f>[1]!s_info_province(A830)</f>
        <v>江苏省</v>
      </c>
      <c r="AF830">
        <v>118.767413</v>
      </c>
      <c r="AG830">
        <v>32.041544000000002</v>
      </c>
    </row>
    <row r="831" spans="1:33" x14ac:dyDescent="0.3">
      <c r="A831" s="12" t="s">
        <v>2251</v>
      </c>
      <c r="B831" s="12" t="s">
        <v>2252</v>
      </c>
      <c r="C831" s="16" t="str">
        <f>[1]!s_info_mkt(A831)</f>
        <v>创业板</v>
      </c>
      <c r="D831" s="16" t="str">
        <f>[1]!s_ipo_listeddate(A831)</f>
        <v>2022-05-24</v>
      </c>
      <c r="E831" s="16" t="str">
        <f>[1]!lastradeday_s("000002","")</f>
        <v>2026-06-22</v>
      </c>
      <c r="F831" s="16" t="str">
        <f>[1]!s_info_industry_csrc2023(A831,"",3)</f>
        <v>计算机、通信和其他电子设备制造业</v>
      </c>
      <c r="G831" s="16" t="str">
        <f>[1]!s_info_industry_csrc2023(A831,"",1)</f>
        <v>制造业</v>
      </c>
      <c r="H831" s="16">
        <f>[1]!s_is(A831,83,"FY","YTD","20251231",1,"",100000000)</f>
        <v>8.7701687757000002</v>
      </c>
      <c r="I831" s="16">
        <f>[1]!s_is(A831,83,"FY","YTD","20241231",1,"",100000000)</f>
        <v>5.9700653469000002</v>
      </c>
      <c r="J831" s="16">
        <f t="shared" si="36"/>
        <v>0.46902391617103056</v>
      </c>
      <c r="K831" s="16">
        <f>[1]!s_is(A831,61,"FY","YTD","20251231",1,"",100000000)</f>
        <v>1.0058683895</v>
      </c>
      <c r="L831" s="16">
        <f>[1]!s_is(A831,61,"FY","YTD","20241231",1,"",100000000)</f>
        <v>0.5581943546</v>
      </c>
      <c r="M831" s="16">
        <f t="shared" si="37"/>
        <v>0.802003874118006</v>
      </c>
      <c r="N831" s="16">
        <f>[1]!s_fa_roe(A831,"20251231")</f>
        <v>11.098599999999999</v>
      </c>
      <c r="O831" s="16">
        <f>[1]!s_stmnote_rdexp(A831,"20251231",1,10000)</f>
        <v>4668.7824340000006</v>
      </c>
      <c r="P831" s="20">
        <f t="shared" si="38"/>
        <v>5.3234807144602041E-2</v>
      </c>
      <c r="Q831" s="16">
        <f>[1]!s_margin_tradingbalance(A831,"",10000)</f>
        <v>110032.0533</v>
      </c>
      <c r="R831" s="16">
        <f>[1]!s_margin_seclendingbalance(A831,"",10000)</f>
        <v>0</v>
      </c>
      <c r="S831" s="17">
        <f>[1]!s_val_ev(A831,"",100000000)</f>
        <v>200.20689027</v>
      </c>
      <c r="T831" s="17">
        <f>[1]!share_freesharesmv(A831,"",100000000)</f>
        <v>116.55667378800001</v>
      </c>
      <c r="U831" s="17">
        <f>[1]!s_dq_amount_btin(A831,E831,100000000)</f>
        <v>19.255067090000001</v>
      </c>
      <c r="V831" s="17">
        <f>[1]!s_dq_turn(A831,E831)</f>
        <v>12.877854715656564</v>
      </c>
      <c r="W831" s="2">
        <f>[1]!s_pq_amount(A831,"20260101","",100000000)</f>
        <v>1631.79246285</v>
      </c>
      <c r="X831" s="2">
        <f>[1]!s_pq_avgamount(A831,"20260101","",100000000)</f>
        <v>14.834476935</v>
      </c>
      <c r="Y831" s="17">
        <f>[1]!s_ipo_dilutedpe(A831)</f>
        <v>30.06</v>
      </c>
      <c r="Z831" s="12">
        <f>[1]!s_ipo_collection_total(A831,100000000)</f>
        <v>4.5839999999999996</v>
      </c>
      <c r="AA831" s="2">
        <f>[1]!s_val_pe_ttm(A831,E831)</f>
        <v>184.43040466308594</v>
      </c>
      <c r="AB831" s="5">
        <f>[1]!s_info_zjtxornot1(A831,"")</f>
        <v>1</v>
      </c>
      <c r="AC831" s="22" t="str">
        <f>[1]!s_info_nature1(A831,"")</f>
        <v>民营企业</v>
      </c>
      <c r="AD831" s="6" t="str">
        <f>[1]!s_info_city(A831)</f>
        <v>当阳市</v>
      </c>
      <c r="AE831" s="6" t="str">
        <f>[1]!s_info_province(A831)</f>
        <v>湖北省</v>
      </c>
      <c r="AF831">
        <v>111.84271200000001</v>
      </c>
      <c r="AG831">
        <v>30.825538000000002</v>
      </c>
    </row>
    <row r="832" spans="1:33" x14ac:dyDescent="0.3">
      <c r="A832" s="12" t="s">
        <v>2253</v>
      </c>
      <c r="B832" s="12" t="s">
        <v>2254</v>
      </c>
      <c r="C832" s="16" t="str">
        <f>[1]!s_info_mkt(A832)</f>
        <v>创业板</v>
      </c>
      <c r="D832" s="16" t="str">
        <f>[1]!s_ipo_listeddate(A832)</f>
        <v>2016-02-04</v>
      </c>
      <c r="E832" s="16" t="str">
        <f>[1]!lastradeday_s("000002","")</f>
        <v>2026-06-22</v>
      </c>
      <c r="F832" s="16" t="str">
        <f>[1]!s_info_industry_csrc2023(A832,"",3)</f>
        <v>医药制造业</v>
      </c>
      <c r="G832" s="16" t="str">
        <f>[1]!s_info_industry_csrc2023(A832,"",1)</f>
        <v>制造业</v>
      </c>
      <c r="H832" s="16">
        <f>[1]!s_is(A832,83,"FY","YTD","20251231",1,"",100000000)</f>
        <v>11.048365023199999</v>
      </c>
      <c r="I832" s="16">
        <f>[1]!s_is(A832,83,"FY","YTD","20241231",1,"",100000000)</f>
        <v>11.4254982203</v>
      </c>
      <c r="J832" s="16">
        <f t="shared" si="36"/>
        <v>-3.3008030794660526E-2</v>
      </c>
      <c r="K832" s="16">
        <f>[1]!s_is(A832,61,"FY","YTD","20251231",1,"",100000000)</f>
        <v>-0.23266931899999999</v>
      </c>
      <c r="L832" s="16">
        <f>[1]!s_is(A832,61,"FY","YTD","20241231",1,"",100000000)</f>
        <v>0.7458997503</v>
      </c>
      <c r="M832" s="16">
        <f t="shared" si="37"/>
        <v>-1.3119310857878967</v>
      </c>
      <c r="N832" s="16">
        <f>[1]!s_fa_roe(A832,"20251231")</f>
        <v>-1.4100999999999999</v>
      </c>
      <c r="O832" s="16">
        <f>[1]!s_stmnote_rdexp(A832,"20251231",1,10000)</f>
        <v>5597.1868270000004</v>
      </c>
      <c r="P832" s="20">
        <f t="shared" si="38"/>
        <v>5.0660770306255293E-2</v>
      </c>
      <c r="Q832" s="16">
        <f>[1]!s_margin_tradingbalance(A832,"",10000)</f>
        <v>0</v>
      </c>
      <c r="R832" s="16">
        <f>[1]!s_margin_seclendingbalance(A832,"",10000)</f>
        <v>0</v>
      </c>
      <c r="S832" s="17">
        <f>[1]!s_val_ev(A832,"",100000000)</f>
        <v>40.892856311999999</v>
      </c>
      <c r="T832" s="17">
        <f>[1]!share_freesharesmv(A832,"",100000000)</f>
        <v>20.973167816999997</v>
      </c>
      <c r="U832" s="17">
        <f>[1]!s_dq_amount_btin(A832,E832,100000000)</f>
        <v>2.19243246</v>
      </c>
      <c r="V832" s="17">
        <f>[1]!s_dq_turn(A832,E832)</f>
        <v>10.938684809170427</v>
      </c>
      <c r="W832" s="2">
        <f>[1]!s_pq_amount(A832,"20260101","",100000000)</f>
        <v>118.80602045000001</v>
      </c>
      <c r="X832" s="2">
        <f>[1]!s_pq_avgamount(A832,"20260101","",100000000)</f>
        <v>1.0800547313636364</v>
      </c>
      <c r="Y832" s="17">
        <f>[1]!s_ipo_dilutedpe(A832)</f>
        <v>22.99</v>
      </c>
      <c r="Z832" s="12">
        <f>[1]!s_ipo_collection_total(A832,100000000)</f>
        <v>2.9462760000000001</v>
      </c>
      <c r="AA832" s="2">
        <f>[1]!s_val_pe_ttm(A832,E832)</f>
        <v>-79.614631652832031</v>
      </c>
      <c r="AB832" s="5">
        <f>[1]!s_info_zjtxornot1(A832,"")</f>
        <v>1</v>
      </c>
      <c r="AC832" s="22" t="str">
        <f>[1]!s_info_nature1(A832,"")</f>
        <v>民营企业</v>
      </c>
      <c r="AD832" s="6" t="str">
        <f>[1]!s_info_city(A832)</f>
        <v>上海市</v>
      </c>
      <c r="AE832" s="6" t="str">
        <f>[1]!s_info_province(A832)</f>
        <v>上海</v>
      </c>
      <c r="AF832">
        <v>121.472644</v>
      </c>
      <c r="AG832">
        <v>31.231705999999999</v>
      </c>
    </row>
    <row r="833" spans="1:33" x14ac:dyDescent="0.3">
      <c r="A833" s="12" t="s">
        <v>67</v>
      </c>
      <c r="B833" s="12" t="s">
        <v>68</v>
      </c>
      <c r="C833" s="16" t="str">
        <f>[1]!s_info_mkt(A833)</f>
        <v>北证</v>
      </c>
      <c r="D833" s="16" t="str">
        <f>[1]!s_ipo_listeddate(A833)</f>
        <v>2021-01-11</v>
      </c>
      <c r="E833" s="16" t="str">
        <f>[1]!lastradeday_s("000002","")</f>
        <v>2026-06-22</v>
      </c>
      <c r="F833" s="16" t="str">
        <f>[1]!s_info_industry_csrc2023(A833,"",3)</f>
        <v>仪器仪表制造业</v>
      </c>
      <c r="G833" s="16" t="str">
        <f>[1]!s_info_industry_csrc2023(A833,"",1)</f>
        <v>制造业</v>
      </c>
      <c r="H833" s="16">
        <f>[1]!s_is(A833,83,"FY","YTD","20251231",1,"",100000000)</f>
        <v>2.3189949362000002</v>
      </c>
      <c r="I833" s="16">
        <f>[1]!s_is(A833,83,"FY","YTD","20241231",1,"",100000000)</f>
        <v>1.9394984959999999</v>
      </c>
      <c r="J833" s="16">
        <f t="shared" si="36"/>
        <v>0.19566730316247716</v>
      </c>
      <c r="K833" s="16">
        <f>[1]!s_is(A833,61,"FY","YTD","20251231",1,"",100000000)</f>
        <v>0.69025707030000005</v>
      </c>
      <c r="L833" s="16">
        <f>[1]!s_is(A833,61,"FY","YTD","20241231",1,"",100000000)</f>
        <v>0.50437343649999999</v>
      </c>
      <c r="M833" s="16">
        <f t="shared" si="37"/>
        <v>0.36854366298491625</v>
      </c>
      <c r="N833" s="16">
        <f>[1]!s_fa_roe(A833,"20251231")</f>
        <v>19.434100000000001</v>
      </c>
      <c r="O833" s="16">
        <f>[1]!s_stmnote_rdexp(A833,"20251231",1,10000)</f>
        <v>3156.2393790000001</v>
      </c>
      <c r="P833" s="20">
        <f t="shared" si="38"/>
        <v>0.13610376330411239</v>
      </c>
      <c r="Q833" s="16">
        <f>[1]!s_margin_tradingbalance(A833,"",10000)</f>
        <v>3466.6158</v>
      </c>
      <c r="R833" s="16">
        <f>[1]!s_margin_seclendingbalance(A833,"",10000)</f>
        <v>0</v>
      </c>
      <c r="S833" s="17">
        <f>[1]!s_val_ev(A833,"",100000000)</f>
        <v>51.4100367072</v>
      </c>
      <c r="T833" s="17">
        <f>[1]!share_freesharesmv(A833,"",100000000)</f>
        <v>18.458482436400001</v>
      </c>
      <c r="U833" s="17">
        <f>[1]!s_dq_amount_btin(A833,E833,100000000)</f>
        <v>1.2409734299999999</v>
      </c>
      <c r="V833" s="17">
        <f>[1]!s_dq_turn(A833,E833)</f>
        <v>4.6256347166163607</v>
      </c>
      <c r="W833" s="2">
        <f>[1]!s_pq_amount(A833,"20260101","",100000000)</f>
        <v>116.74648834</v>
      </c>
      <c r="X833" s="2">
        <f>[1]!s_pq_avgamount(A833,"20260101","",100000000)</f>
        <v>1.0613317121818182</v>
      </c>
      <c r="Y833" s="17">
        <f>[1]!s_ipo_dilutedpe(A833)</f>
        <v>25.43</v>
      </c>
      <c r="Z833" s="12">
        <f>[1]!s_ipo_collection_total(A833,100000000)</f>
        <v>1.5145964934</v>
      </c>
      <c r="AA833" s="2">
        <f>[1]!s_val_pe_ttm(A833,E833)</f>
        <v>72.865570068359375</v>
      </c>
      <c r="AB833" s="5">
        <f>[1]!s_info_zjtxornot1(A833,"")</f>
        <v>1</v>
      </c>
      <c r="AC833" s="22" t="str">
        <f>[1]!s_info_nature1(A833,"")</f>
        <v>民营企业</v>
      </c>
      <c r="AD833" s="6" t="str">
        <f>[1]!s_info_city(A833)</f>
        <v>常州市</v>
      </c>
      <c r="AE833" s="6" t="str">
        <f>[1]!s_info_province(A833)</f>
        <v>江苏省</v>
      </c>
      <c r="AF833">
        <v>119.946973</v>
      </c>
      <c r="AG833">
        <v>31.772752000000001</v>
      </c>
    </row>
    <row r="834" spans="1:33" x14ac:dyDescent="0.3">
      <c r="A834" s="12" t="s">
        <v>2255</v>
      </c>
      <c r="B834" s="12" t="s">
        <v>2256</v>
      </c>
      <c r="C834" s="16" t="str">
        <f>[1]!s_info_mkt(A834)</f>
        <v>创业板</v>
      </c>
      <c r="D834" s="16" t="str">
        <f>[1]!s_ipo_listeddate(A834)</f>
        <v>2026-04-01</v>
      </c>
      <c r="E834" s="16" t="str">
        <f>[1]!lastradeday_s("000002","")</f>
        <v>2026-06-22</v>
      </c>
      <c r="F834" s="16" t="str">
        <f>[1]!s_info_industry_csrc2023(A834,"",3)</f>
        <v>化学原料和化学制品制造业</v>
      </c>
      <c r="G834" s="16" t="str">
        <f>[1]!s_info_industry_csrc2023(A834,"",1)</f>
        <v>制造业</v>
      </c>
      <c r="H834" s="16">
        <f>[1]!s_is(A834,83,"FY","YTD","20251231",1,"",100000000)</f>
        <v>9.8518345697999994</v>
      </c>
      <c r="I834" s="16">
        <f>[1]!s_is(A834,83,"FY","YTD","20241231",1,"",100000000)</f>
        <v>8.1690542872999998</v>
      </c>
      <c r="J834" s="16">
        <f t="shared" si="36"/>
        <v>0.20599450356403315</v>
      </c>
      <c r="K834" s="16">
        <f>[1]!s_is(A834,61,"FY","YTD","20251231",1,"",100000000)</f>
        <v>2.0678639750999999</v>
      </c>
      <c r="L834" s="16">
        <f>[1]!s_is(A834,61,"FY","YTD","20241231",1,"",100000000)</f>
        <v>1.4578663305999999</v>
      </c>
      <c r="M834" s="16">
        <f t="shared" si="37"/>
        <v>0.41841808929694474</v>
      </c>
      <c r="N834" s="16">
        <f>[1]!s_fa_roe(A834,"20251231")</f>
        <v>18.826899999999998</v>
      </c>
      <c r="O834" s="16">
        <f>[1]!s_stmnote_rdexp(A834,"20251231",1,10000)</f>
        <v>6809.9656209999994</v>
      </c>
      <c r="P834" s="20">
        <f t="shared" si="38"/>
        <v>6.9123832447160624E-2</v>
      </c>
      <c r="Q834" s="16">
        <f>[1]!s_margin_tradingbalance(A834,"",10000)</f>
        <v>14812.4434</v>
      </c>
      <c r="R834" s="16">
        <f>[1]!s_margin_seclendingbalance(A834,"",10000)</f>
        <v>0</v>
      </c>
      <c r="S834" s="17">
        <f>[1]!s_val_ev(A834,"",100000000)</f>
        <v>92.086827600000007</v>
      </c>
      <c r="T834" s="17">
        <f>[1]!share_freesharesmv(A834,"",100000000)</f>
        <v>20.813583349999998</v>
      </c>
      <c r="U834" s="17">
        <f>[1]!s_dq_amount_btin(A834,E834,100000000)</f>
        <v>2.8831699</v>
      </c>
      <c r="V834" s="17">
        <f>[1]!s_dq_turn(A834,E834)</f>
        <v>14.109816236904733</v>
      </c>
      <c r="W834" s="2">
        <f>[1]!s_pq_amount(A834,"20260101","",100000000)</f>
        <v>244.82657129</v>
      </c>
      <c r="X834" s="2">
        <f>[1]!s_pq_avgamount(A834,"20260101","",100000000)</f>
        <v>4.5338253942592592</v>
      </c>
      <c r="Y834" s="17">
        <f>[1]!s_ipo_dilutedpe(A834)</f>
        <v>34.909999999999997</v>
      </c>
      <c r="Z834" s="12">
        <f>[1]!s_ipo_collection_total(A834,100000000)</f>
        <v>12.367658580000001</v>
      </c>
      <c r="AA834" s="2">
        <f>[1]!s_val_pe_ttm(A834,E834)</f>
        <v>43.583732604980469</v>
      </c>
      <c r="AB834" s="5">
        <f>[1]!s_info_zjtxornot1(A834,"")</f>
        <v>1</v>
      </c>
      <c r="AC834" s="22" t="str">
        <f>[1]!s_info_nature1(A834,"")</f>
        <v>民营企业</v>
      </c>
      <c r="AD834" s="6" t="str">
        <f>[1]!s_info_city(A834)</f>
        <v>广州市</v>
      </c>
      <c r="AE834" s="6" t="str">
        <f>[1]!s_info_province(A834)</f>
        <v>广东省</v>
      </c>
      <c r="AF834">
        <v>113.280637</v>
      </c>
      <c r="AG834">
        <v>23.125177999999998</v>
      </c>
    </row>
    <row r="835" spans="1:33" x14ac:dyDescent="0.3">
      <c r="A835" s="12" t="s">
        <v>2257</v>
      </c>
      <c r="B835" s="12" t="s">
        <v>2258</v>
      </c>
      <c r="C835" s="16" t="str">
        <f>[1]!s_info_mkt(A835)</f>
        <v>创业板</v>
      </c>
      <c r="D835" s="16" t="str">
        <f>[1]!s_ipo_listeddate(A835)</f>
        <v>2015-01-22</v>
      </c>
      <c r="E835" s="16" t="str">
        <f>[1]!lastradeday_s("000002","")</f>
        <v>2026-06-22</v>
      </c>
      <c r="F835" s="16" t="str">
        <f>[1]!s_info_industry_csrc2023(A835,"",3)</f>
        <v>专业技术服务业</v>
      </c>
      <c r="G835" s="16" t="str">
        <f>[1]!s_info_industry_csrc2023(A835,"",1)</f>
        <v>科学研究和技术服务业</v>
      </c>
      <c r="H835" s="16">
        <f>[1]!s_is(A835,83,"FY","YTD","20251231",1,"",100000000)</f>
        <v>22.476447373100001</v>
      </c>
      <c r="I835" s="16">
        <f>[1]!s_is(A835,83,"FY","YTD","20241231",1,"",100000000)</f>
        <v>20.255060774300002</v>
      </c>
      <c r="J835" s="16">
        <f t="shared" ref="J835:J898" si="39">H835/I835-1</f>
        <v>0.1096706953167248</v>
      </c>
      <c r="K835" s="16">
        <f>[1]!s_is(A835,61,"FY","YTD","20251231",1,"",100000000)</f>
        <v>2.5744277652999998</v>
      </c>
      <c r="L835" s="16">
        <f>[1]!s_is(A835,61,"FY","YTD","20241231",1,"",100000000)</f>
        <v>2.294113362</v>
      </c>
      <c r="M835" s="16">
        <f t="shared" ref="M835:M898" si="40">(K835-L835)/ABS(L835)</f>
        <v>0.12218855787301752</v>
      </c>
      <c r="N835" s="16">
        <f>[1]!s_fa_roe(A835,"20251231")</f>
        <v>9.5231999999999992</v>
      </c>
      <c r="O835" s="16">
        <f>[1]!s_stmnote_rdexp(A835,"20251231",1,10000)</f>
        <v>17418.962908000001</v>
      </c>
      <c r="P835" s="20">
        <f t="shared" ref="P835:P898" si="41">O835/H835/10000</f>
        <v>7.7498737317567193E-2</v>
      </c>
      <c r="Q835" s="16">
        <f>[1]!s_margin_tradingbalance(A835,"",10000)</f>
        <v>50753.4516</v>
      </c>
      <c r="R835" s="16">
        <f>[1]!s_margin_seclendingbalance(A835,"",10000)</f>
        <v>203.8784</v>
      </c>
      <c r="S835" s="17">
        <f>[1]!s_val_ev(A835,"",100000000)</f>
        <v>98.861693486400014</v>
      </c>
      <c r="T835" s="17">
        <f>[1]!share_freesharesmv(A835,"",100000000)</f>
        <v>68.414888541600007</v>
      </c>
      <c r="U835" s="17">
        <f>[1]!s_dq_amount_btin(A835,E835,100000000)</f>
        <v>6.33353097</v>
      </c>
      <c r="V835" s="17">
        <f>[1]!s_dq_turn(A835,E835)</f>
        <v>6.4895895532253753</v>
      </c>
      <c r="W835" s="2">
        <f>[1]!s_pq_amount(A835,"20260101","",100000000)</f>
        <v>541.42361200000005</v>
      </c>
      <c r="X835" s="2">
        <f>[1]!s_pq_avgamount(A835,"20260101","",100000000)</f>
        <v>4.9220328363636359</v>
      </c>
      <c r="Y835" s="17">
        <f>[1]!s_ipo_dilutedpe(A835)</f>
        <v>22.96</v>
      </c>
      <c r="Z835" s="12">
        <f>[1]!s_ipo_collection_total(A835,100000000)</f>
        <v>1.80236</v>
      </c>
      <c r="AA835" s="2">
        <f>[1]!s_val_pe_ttm(A835,E835)</f>
        <v>38.011753082275391</v>
      </c>
      <c r="AB835" s="5">
        <f>[1]!s_info_zjtxornot1(A835,"")</f>
        <v>1</v>
      </c>
      <c r="AC835" s="22" t="str">
        <f>[1]!s_info_nature1(A835,"")</f>
        <v>民营企业</v>
      </c>
      <c r="AD835" s="6" t="str">
        <f>[1]!s_info_city(A835)</f>
        <v>苏州市</v>
      </c>
      <c r="AE835" s="6" t="str">
        <f>[1]!s_info_province(A835)</f>
        <v>江苏省</v>
      </c>
      <c r="AF835">
        <v>120.619585</v>
      </c>
      <c r="AG835">
        <v>31.299378999999998</v>
      </c>
    </row>
    <row r="836" spans="1:33" x14ac:dyDescent="0.3">
      <c r="A836" s="12" t="s">
        <v>2259</v>
      </c>
      <c r="B836" s="12" t="s">
        <v>2260</v>
      </c>
      <c r="C836" s="16" t="str">
        <f>[1]!s_info_mkt(A836)</f>
        <v>科创板</v>
      </c>
      <c r="D836" s="16" t="str">
        <f>[1]!s_ipo_listeddate(A836)</f>
        <v>2021-02-08</v>
      </c>
      <c r="E836" s="16" t="str">
        <f>[1]!lastradeday_s("000002","")</f>
        <v>2026-06-22</v>
      </c>
      <c r="F836" s="16" t="str">
        <f>[1]!s_info_industry_csrc2023(A836,"",3)</f>
        <v>医药制造业</v>
      </c>
      <c r="G836" s="16" t="str">
        <f>[1]!s_info_industry_csrc2023(A836,"",1)</f>
        <v>制造业</v>
      </c>
      <c r="H836" s="16">
        <f>[1]!s_is(A836,83,"FY","YTD","20251231",1,"",100000000)</f>
        <v>13.207827122399999</v>
      </c>
      <c r="I836" s="16">
        <f>[1]!s_is(A836,83,"FY","YTD","20241231",1,"",100000000)</f>
        <v>12.302969844300002</v>
      </c>
      <c r="J836" s="16">
        <f t="shared" si="39"/>
        <v>7.3547874176024264E-2</v>
      </c>
      <c r="K836" s="16">
        <f>[1]!s_is(A836,61,"FY","YTD","20251231",1,"",100000000)</f>
        <v>0.3059839211</v>
      </c>
      <c r="L836" s="16">
        <f>[1]!s_is(A836,61,"FY","YTD","20241231",1,"",100000000)</f>
        <v>1.4236922809000001</v>
      </c>
      <c r="M836" s="16">
        <f t="shared" si="40"/>
        <v>-0.78507720719917828</v>
      </c>
      <c r="N836" s="16">
        <f>[1]!s_fa_roe(A836,"20251231")</f>
        <v>1.7236</v>
      </c>
      <c r="O836" s="16">
        <f>[1]!s_stmnote_rdexp(A836,"20251231",1,10000)</f>
        <v>15391.272559000001</v>
      </c>
      <c r="P836" s="20">
        <f t="shared" si="41"/>
        <v>0.11653145075541574</v>
      </c>
      <c r="Q836" s="16">
        <f>[1]!s_margin_tradingbalance(A836,"",10000)</f>
        <v>22168.365600000001</v>
      </c>
      <c r="R836" s="16">
        <f>[1]!s_margin_seclendingbalance(A836,"",10000)</f>
        <v>19.254200000000001</v>
      </c>
      <c r="S836" s="17">
        <f>[1]!s_val_ev(A836,"",100000000)</f>
        <v>26.838274254000002</v>
      </c>
      <c r="T836" s="17">
        <f>[1]!share_freesharesmv(A836,"",100000000)</f>
        <v>20.287292096999998</v>
      </c>
      <c r="U836" s="17">
        <f>[1]!s_dq_amount_btin(A836,E836,100000000)</f>
        <v>0.86387146000000004</v>
      </c>
      <c r="V836" s="17">
        <f>[1]!s_dq_turn(A836,E836)</f>
        <v>3.27188739741388</v>
      </c>
      <c r="W836" s="2">
        <f>[1]!s_pq_amount(A836,"20260101","",100000000)</f>
        <v>85.815565550000002</v>
      </c>
      <c r="X836" s="2">
        <f>[1]!s_pq_avgamount(A836,"20260101","",100000000)</f>
        <v>0.78014150500000001</v>
      </c>
      <c r="Y836" s="17">
        <f>[1]!s_ipo_dilutedpe(A836)</f>
        <v>60.19</v>
      </c>
      <c r="Z836" s="12">
        <f>[1]!s_ipo_collection_total(A836,100000000)</f>
        <v>8.0589080000000006</v>
      </c>
      <c r="AA836" s="2">
        <f>[1]!s_val_pe_ttm(A836,E836)</f>
        <v>242.57072448730469</v>
      </c>
      <c r="AB836" s="5">
        <f>[1]!s_info_zjtxornot1(A836,"")</f>
        <v>0</v>
      </c>
      <c r="AC836" s="22" t="str">
        <f>[1]!s_info_nature1(A836,"")</f>
        <v>民营企业</v>
      </c>
      <c r="AD836" s="6" t="str">
        <f>[1]!s_info_city(A836)</f>
        <v>北京市</v>
      </c>
      <c r="AE836" s="6" t="str">
        <f>[1]!s_info_province(A836)</f>
        <v>北京</v>
      </c>
      <c r="AF836">
        <v>116.40528500000001</v>
      </c>
      <c r="AG836">
        <v>39.904989</v>
      </c>
    </row>
    <row r="837" spans="1:33" x14ac:dyDescent="0.3">
      <c r="A837" s="12" t="s">
        <v>2261</v>
      </c>
      <c r="B837" s="12" t="s">
        <v>2262</v>
      </c>
      <c r="C837" s="16" t="str">
        <f>[1]!s_info_mkt(A837)</f>
        <v>创业板</v>
      </c>
      <c r="D837" s="16" t="str">
        <f>[1]!s_ipo_listeddate(A837)</f>
        <v>2019-06-06</v>
      </c>
      <c r="E837" s="16" t="str">
        <f>[1]!lastradeday_s("000002","")</f>
        <v>2026-06-22</v>
      </c>
      <c r="F837" s="16" t="str">
        <f>[1]!s_info_industry_csrc2023(A837,"",3)</f>
        <v>商务服务业</v>
      </c>
      <c r="G837" s="16" t="str">
        <f>[1]!s_info_industry_csrc2023(A837,"",1)</f>
        <v>租赁和商务服务业</v>
      </c>
      <c r="H837" s="16">
        <f>[1]!s_is(A837,83,"FY","YTD","20251231",1,"",100000000)</f>
        <v>6.2719236832000007</v>
      </c>
      <c r="I837" s="16">
        <f>[1]!s_is(A837,83,"FY","YTD","20241231",1,"",100000000)</f>
        <v>6.5102966258000006</v>
      </c>
      <c r="J837" s="16">
        <f t="shared" si="39"/>
        <v>-3.6614759096434857E-2</v>
      </c>
      <c r="K837" s="16">
        <f>[1]!s_is(A837,61,"FY","YTD","20251231",1,"",100000000)</f>
        <v>-0.9084840998999999</v>
      </c>
      <c r="L837" s="16">
        <f>[1]!s_is(A837,61,"FY","YTD","20241231",1,"",100000000)</f>
        <v>-0.48714972420000002</v>
      </c>
      <c r="M837" s="16">
        <f t="shared" si="40"/>
        <v>-0.86489708352379246</v>
      </c>
      <c r="N837" s="16">
        <f>[1]!s_fa_roe(A837,"20251231")</f>
        <v>-15.551299999999999</v>
      </c>
      <c r="O837" s="16">
        <f>[1]!s_stmnote_rdexp(A837,"20251231",1,10000)</f>
        <v>1949.401975</v>
      </c>
      <c r="P837" s="20">
        <f t="shared" si="41"/>
        <v>3.1081404581208085E-2</v>
      </c>
      <c r="Q837" s="16">
        <f>[1]!s_margin_tradingbalance(A837,"",10000)</f>
        <v>19191.815500000001</v>
      </c>
      <c r="R837" s="16">
        <f>[1]!s_margin_seclendingbalance(A837,"",10000)</f>
        <v>20.901599999999998</v>
      </c>
      <c r="S837" s="17">
        <f>[1]!s_val_ev(A837,"",100000000)</f>
        <v>48.677988310000003</v>
      </c>
      <c r="T837" s="17">
        <f>[1]!share_freesharesmv(A837,"",100000000)</f>
        <v>22.529898515499998</v>
      </c>
      <c r="U837" s="17">
        <f>[1]!s_dq_amount_btin(A837,E837,100000000)</f>
        <v>1.5602570099999999</v>
      </c>
      <c r="V837" s="17">
        <f>[1]!s_dq_turn(A837,E837)</f>
        <v>4.4536042482177747</v>
      </c>
      <c r="W837" s="2">
        <f>[1]!s_pq_amount(A837,"20260101","",100000000)</f>
        <v>448.59010086000001</v>
      </c>
      <c r="X837" s="2">
        <f>[1]!s_pq_avgamount(A837,"20260101","",100000000)</f>
        <v>4.0780918260000005</v>
      </c>
      <c r="Y837" s="17">
        <f>[1]!s_ipo_dilutedpe(A837)</f>
        <v>22.98</v>
      </c>
      <c r="Z837" s="12">
        <f>[1]!s_ipo_collection_total(A837,100000000)</f>
        <v>3.4936741814999999</v>
      </c>
      <c r="AA837" s="2">
        <f>[1]!s_val_pe_ttm(A837,E837)</f>
        <v>-54.308467864990234</v>
      </c>
      <c r="AB837" s="5">
        <f>[1]!s_info_zjtxornot1(A837,"")</f>
        <v>0</v>
      </c>
      <c r="AC837" s="22" t="str">
        <f>[1]!s_info_nature1(A837,"")</f>
        <v>民营企业</v>
      </c>
      <c r="AD837" s="6" t="str">
        <f>[1]!s_info_city(A837)</f>
        <v>广州市</v>
      </c>
      <c r="AE837" s="6" t="str">
        <f>[1]!s_info_province(A837)</f>
        <v>广东省</v>
      </c>
      <c r="AF837">
        <v>113.280637</v>
      </c>
      <c r="AG837">
        <v>23.125177999999998</v>
      </c>
    </row>
    <row r="838" spans="1:33" x14ac:dyDescent="0.3">
      <c r="A838" s="12" t="s">
        <v>2263</v>
      </c>
      <c r="B838" s="12" t="s">
        <v>2264</v>
      </c>
      <c r="C838" s="16" t="str">
        <f>[1]!s_info_mkt(A838)</f>
        <v>创业板</v>
      </c>
      <c r="D838" s="16" t="str">
        <f>[1]!s_ipo_listeddate(A838)</f>
        <v>2011-02-01</v>
      </c>
      <c r="E838" s="16" t="str">
        <f>[1]!lastradeday_s("000002","")</f>
        <v>2026-06-22</v>
      </c>
      <c r="F838" s="16" t="str">
        <f>[1]!s_info_industry_csrc2023(A838,"",3)</f>
        <v>化学原料和化学制品制造业</v>
      </c>
      <c r="G838" s="16" t="str">
        <f>[1]!s_info_industry_csrc2023(A838,"",1)</f>
        <v>制造业</v>
      </c>
      <c r="H838" s="16">
        <f>[1]!s_is(A838,83,"FY","YTD","20251231",1,"",100000000)</f>
        <v>19.042790053699999</v>
      </c>
      <c r="I838" s="16">
        <f>[1]!s_is(A838,83,"FY","YTD","20241231",1,"",100000000)</f>
        <v>18.829685635499999</v>
      </c>
      <c r="J838" s="16">
        <f t="shared" si="39"/>
        <v>1.13174708449848E-2</v>
      </c>
      <c r="K838" s="16">
        <f>[1]!s_is(A838,61,"FY","YTD","20251231",1,"",100000000)</f>
        <v>2.2819536895999999</v>
      </c>
      <c r="L838" s="16">
        <f>[1]!s_is(A838,61,"FY","YTD","20241231",1,"",100000000)</f>
        <v>2.8445045267000002</v>
      </c>
      <c r="M838" s="16">
        <f t="shared" si="40"/>
        <v>-0.19776760128859186</v>
      </c>
      <c r="N838" s="16">
        <f>[1]!s_fa_roe(A838,"20251231")</f>
        <v>6.7241</v>
      </c>
      <c r="O838" s="16">
        <f>[1]!s_stmnote_rdexp(A838,"20251231",1,10000)</f>
        <v>9154.803484</v>
      </c>
      <c r="P838" s="20">
        <f t="shared" si="41"/>
        <v>4.8074906346096222E-2</v>
      </c>
      <c r="Q838" s="16">
        <f>[1]!s_margin_tradingbalance(A838,"",10000)</f>
        <v>69416.059099999999</v>
      </c>
      <c r="R838" s="16">
        <f>[1]!s_margin_seclendingbalance(A838,"",10000)</f>
        <v>42.416800000000002</v>
      </c>
      <c r="S838" s="17">
        <f>[1]!s_val_ev(A838,"",100000000)</f>
        <v>105.80310958</v>
      </c>
      <c r="T838" s="17">
        <f>[1]!share_freesharesmv(A838,"",100000000)</f>
        <v>81.25256037150001</v>
      </c>
      <c r="U838" s="17">
        <f>[1]!s_dq_amount_btin(A838,E838,100000000)</f>
        <v>14.85777412</v>
      </c>
      <c r="V838" s="17">
        <f>[1]!s_dq_turn(A838,E838)</f>
        <v>14.185528115567301</v>
      </c>
      <c r="W838" s="2">
        <f>[1]!s_pq_amount(A838,"20260101","",100000000)</f>
        <v>471.52791477</v>
      </c>
      <c r="X838" s="2">
        <f>[1]!s_pq_avgamount(A838,"20260101","",100000000)</f>
        <v>4.2866174069999996</v>
      </c>
      <c r="Y838" s="17">
        <f>[1]!s_ipo_dilutedpe(A838)</f>
        <v>88.89</v>
      </c>
      <c r="Z838" s="12">
        <f>[1]!s_ipo_collection_total(A838,100000000)</f>
        <v>4.08</v>
      </c>
      <c r="AA838" s="2">
        <f>[1]!s_val_pe_ttm(A838,E838)</f>
        <v>47.445976257324219</v>
      </c>
      <c r="AB838" s="5">
        <f>[1]!s_info_zjtxornot1(A838,"")</f>
        <v>1</v>
      </c>
      <c r="AC838" s="22" t="str">
        <f>[1]!s_info_nature1(A838,"")</f>
        <v>民营企业</v>
      </c>
      <c r="AD838" s="6" t="str">
        <f>[1]!s_info_city(A838)</f>
        <v>南平市</v>
      </c>
      <c r="AE838" s="6" t="str">
        <f>[1]!s_info_province(A838)</f>
        <v>福建省</v>
      </c>
      <c r="AF838">
        <v>118.178459</v>
      </c>
      <c r="AG838">
        <v>26.635626999999999</v>
      </c>
    </row>
    <row r="839" spans="1:33" x14ac:dyDescent="0.3">
      <c r="A839" s="12" t="s">
        <v>2265</v>
      </c>
      <c r="B839" s="12" t="s">
        <v>2266</v>
      </c>
      <c r="C839" s="16" t="str">
        <f>[1]!s_info_mkt(A839)</f>
        <v>创业板</v>
      </c>
      <c r="D839" s="16" t="str">
        <f>[1]!s_ipo_listeddate(A839)</f>
        <v>2022-07-06</v>
      </c>
      <c r="E839" s="16" t="str">
        <f>[1]!lastradeday_s("000002","")</f>
        <v>2026-06-22</v>
      </c>
      <c r="F839" s="16" t="str">
        <f>[1]!s_info_industry_csrc2023(A839,"",3)</f>
        <v>橡胶和塑料制品业</v>
      </c>
      <c r="G839" s="16" t="str">
        <f>[1]!s_info_industry_csrc2023(A839,"",1)</f>
        <v>制造业</v>
      </c>
      <c r="H839" s="16">
        <f>[1]!s_is(A839,83,"FY","YTD","20251231",1,"",100000000)</f>
        <v>4.4082213514999999</v>
      </c>
      <c r="I839" s="16">
        <f>[1]!s_is(A839,83,"FY","YTD","20241231",1,"",100000000)</f>
        <v>4.0444624012999997</v>
      </c>
      <c r="J839" s="16">
        <f t="shared" si="39"/>
        <v>8.9940000451748103E-2</v>
      </c>
      <c r="K839" s="16">
        <f>[1]!s_is(A839,61,"FY","YTD","20251231",1,"",100000000)</f>
        <v>0.8713550362000001</v>
      </c>
      <c r="L839" s="16">
        <f>[1]!s_is(A839,61,"FY","YTD","20241231",1,"",100000000)</f>
        <v>0.87003152819999996</v>
      </c>
      <c r="M839" s="16">
        <f t="shared" si="40"/>
        <v>1.5212184353115721E-3</v>
      </c>
      <c r="N839" s="16">
        <f>[1]!s_fa_roe(A839,"20251231")</f>
        <v>9.1271000000000004</v>
      </c>
      <c r="O839" s="16">
        <f>[1]!s_stmnote_rdexp(A839,"20251231",1,10000)</f>
        <v>3052.8321820000001</v>
      </c>
      <c r="P839" s="20">
        <f t="shared" si="41"/>
        <v>6.9253150841919561E-2</v>
      </c>
      <c r="Q839" s="16">
        <f>[1]!s_margin_tradingbalance(A839,"",10000)</f>
        <v>11028.0239</v>
      </c>
      <c r="R839" s="16">
        <f>[1]!s_margin_seclendingbalance(A839,"",10000)</f>
        <v>24.811900000000001</v>
      </c>
      <c r="S839" s="17">
        <f>[1]!s_val_ev(A839,"",100000000)</f>
        <v>27.752221559999999</v>
      </c>
      <c r="T839" s="17">
        <f>[1]!share_freesharesmv(A839,"",100000000)</f>
        <v>11.1565900521</v>
      </c>
      <c r="U839" s="17">
        <f>[1]!s_dq_amount_btin(A839,E839,100000000)</f>
        <v>0.75201399000000002</v>
      </c>
      <c r="V839" s="17">
        <f>[1]!s_dq_turn(A839,E839)</f>
        <v>5.1093380463061147</v>
      </c>
      <c r="W839" s="2">
        <f>[1]!s_pq_amount(A839,"20260101","",100000000)</f>
        <v>71.506079990000003</v>
      </c>
      <c r="X839" s="2">
        <f>[1]!s_pq_avgamount(A839,"20260101","",100000000)</f>
        <v>0.65005527263636365</v>
      </c>
      <c r="Y839" s="17">
        <f>[1]!s_ipo_dilutedpe(A839)</f>
        <v>37.99</v>
      </c>
      <c r="Z839" s="12">
        <f>[1]!s_ipo_collection_total(A839,100000000)</f>
        <v>5.3436240000000002</v>
      </c>
      <c r="AA839" s="2">
        <f>[1]!s_val_pe_ttm(A839,E839)</f>
        <v>34.091220855712891</v>
      </c>
      <c r="AB839" s="5">
        <f>[1]!s_info_zjtxornot1(A839,"")</f>
        <v>1</v>
      </c>
      <c r="AC839" s="22" t="str">
        <f>[1]!s_info_nature1(A839,"")</f>
        <v>民营企业</v>
      </c>
      <c r="AD839" s="6" t="str">
        <f>[1]!s_info_city(A839)</f>
        <v>成都市</v>
      </c>
      <c r="AE839" s="6" t="str">
        <f>[1]!s_info_province(A839)</f>
        <v>四川省</v>
      </c>
      <c r="AF839">
        <v>104.065735</v>
      </c>
      <c r="AG839">
        <v>30.659462000000001</v>
      </c>
    </row>
    <row r="840" spans="1:33" x14ac:dyDescent="0.3">
      <c r="A840" s="12" t="s">
        <v>2267</v>
      </c>
      <c r="B840" s="12" t="s">
        <v>2268</v>
      </c>
      <c r="C840" s="16" t="str">
        <f>[1]!s_info_mkt(A840)</f>
        <v>主板</v>
      </c>
      <c r="D840" s="16" t="str">
        <f>[1]!s_ipo_listeddate(A840)</f>
        <v>2017-02-08</v>
      </c>
      <c r="E840" s="16" t="str">
        <f>[1]!lastradeday_s("000002","")</f>
        <v>2026-06-22</v>
      </c>
      <c r="F840" s="16" t="str">
        <f>[1]!s_info_industry_csrc2023(A840,"",3)</f>
        <v>土木工程建筑业</v>
      </c>
      <c r="G840" s="16" t="str">
        <f>[1]!s_info_industry_csrc2023(A840,"",1)</f>
        <v>建筑业</v>
      </c>
      <c r="H840" s="16">
        <f>[1]!s_is(A840,83,"FY","YTD","20251231",1,"",100000000)</f>
        <v>4.6189815407000001</v>
      </c>
      <c r="I840" s="16">
        <f>[1]!s_is(A840,83,"FY","YTD","20241231",1,"",100000000)</f>
        <v>5.1754199631000004</v>
      </c>
      <c r="J840" s="16">
        <f t="shared" si="39"/>
        <v>-0.10751560769315849</v>
      </c>
      <c r="K840" s="16">
        <f>[1]!s_is(A840,61,"FY","YTD","20251231",1,"",100000000)</f>
        <v>0.66119599649999994</v>
      </c>
      <c r="L840" s="16">
        <f>[1]!s_is(A840,61,"FY","YTD","20241231",1,"",100000000)</f>
        <v>0.9723684534</v>
      </c>
      <c r="M840" s="16">
        <f t="shared" si="40"/>
        <v>-0.32001496532713414</v>
      </c>
      <c r="N840" s="16">
        <f>[1]!s_fa_roe(A840,"20251231")</f>
        <v>6.3788999999999998</v>
      </c>
      <c r="O840" s="16">
        <f>[1]!s_stmnote_rdexp(A840,"20251231",1,10000)</f>
        <v>2914.5525299999999</v>
      </c>
      <c r="P840" s="20">
        <f t="shared" si="41"/>
        <v>6.3099462604873355E-2</v>
      </c>
      <c r="Q840" s="16">
        <f>[1]!s_margin_tradingbalance(A840,"",10000)</f>
        <v>0</v>
      </c>
      <c r="R840" s="16">
        <f>[1]!s_margin_seclendingbalance(A840,"",10000)</f>
        <v>0</v>
      </c>
      <c r="S840" s="17">
        <f>[1]!s_val_ev(A840,"",100000000)</f>
        <v>48.262284329399996</v>
      </c>
      <c r="T840" s="17">
        <f>[1]!share_freesharesmv(A840,"",100000000)</f>
        <v>38.0229094902</v>
      </c>
      <c r="U840" s="17">
        <f>[1]!s_dq_amount_btin(A840,E840,100000000)</f>
        <v>3.24273875</v>
      </c>
      <c r="V840" s="17">
        <f>[1]!s_dq_turn(A840,E840)</f>
        <v>6.9533091813387866</v>
      </c>
      <c r="W840" s="2">
        <f>[1]!s_pq_amount(A840,"20260101","",100000000)</f>
        <v>191.14177794</v>
      </c>
      <c r="X840" s="2">
        <f>[1]!s_pq_avgamount(A840,"20260101","",100000000)</f>
        <v>1.7376525267272729</v>
      </c>
      <c r="Y840" s="17">
        <f>[1]!s_ipo_dilutedpe(A840)</f>
        <v>22.99</v>
      </c>
      <c r="Z840" s="12">
        <f>[1]!s_ipo_collection_total(A840,100000000)</f>
        <v>3.54487518</v>
      </c>
      <c r="AA840" s="2">
        <f>[1]!s_val_pe_ttm(A840,E840)</f>
        <v>82.768386840820313</v>
      </c>
      <c r="AB840" s="5">
        <f>[1]!s_info_zjtxornot1(A840,"")</f>
        <v>0</v>
      </c>
      <c r="AC840" s="22" t="str">
        <f>[1]!s_info_nature1(A840,"")</f>
        <v>地方国有企业</v>
      </c>
      <c r="AD840" s="6" t="str">
        <f>[1]!s_info_city(A840)</f>
        <v>宁波市</v>
      </c>
      <c r="AE840" s="6" t="str">
        <f>[1]!s_info_province(A840)</f>
        <v>浙江省</v>
      </c>
      <c r="AF840">
        <v>121.549792</v>
      </c>
      <c r="AG840">
        <v>29.868387999999999</v>
      </c>
    </row>
    <row r="841" spans="1:33" x14ac:dyDescent="0.3">
      <c r="A841" s="12" t="s">
        <v>2269</v>
      </c>
      <c r="B841" s="12" t="s">
        <v>2270</v>
      </c>
      <c r="C841" s="16" t="str">
        <f>[1]!s_info_mkt(A841)</f>
        <v>主板</v>
      </c>
      <c r="D841" s="16" t="str">
        <f>[1]!s_ipo_listeddate(A841)</f>
        <v>2016-11-07</v>
      </c>
      <c r="E841" s="16" t="str">
        <f>[1]!lastradeday_s("000002","")</f>
        <v>2026-06-22</v>
      </c>
      <c r="F841" s="16" t="str">
        <f>[1]!s_info_industry_csrc2023(A841,"",3)</f>
        <v>通用设备制造业</v>
      </c>
      <c r="G841" s="16" t="str">
        <f>[1]!s_info_industry_csrc2023(A841,"",1)</f>
        <v>制造业</v>
      </c>
      <c r="H841" s="16">
        <f>[1]!s_is(A841,83,"FY","YTD","20251231",1,"",100000000)</f>
        <v>33.679191019699999</v>
      </c>
      <c r="I841" s="16">
        <f>[1]!s_is(A841,83,"FY","YTD","20241231",1,"",100000000)</f>
        <v>33.5182863438</v>
      </c>
      <c r="J841" s="16">
        <f t="shared" si="39"/>
        <v>4.8005042456402691E-3</v>
      </c>
      <c r="K841" s="16">
        <f>[1]!s_is(A841,61,"FY","YTD","20251231",1,"",100000000)</f>
        <v>4.2898872904000003</v>
      </c>
      <c r="L841" s="16">
        <f>[1]!s_is(A841,61,"FY","YTD","20241231",1,"",100000000)</f>
        <v>5.2299287147000006</v>
      </c>
      <c r="M841" s="16">
        <f t="shared" si="40"/>
        <v>-0.1797426839983082</v>
      </c>
      <c r="N841" s="16">
        <f>[1]!s_fa_roe(A841,"20251231")</f>
        <v>15.184100000000001</v>
      </c>
      <c r="O841" s="16">
        <f>[1]!s_stmnote_rdexp(A841,"20251231",1,10000)</f>
        <v>15312.852640999999</v>
      </c>
      <c r="P841" s="20">
        <f t="shared" si="41"/>
        <v>4.546680658701998E-2</v>
      </c>
      <c r="Q841" s="16">
        <f>[1]!s_margin_tradingbalance(A841,"",10000)</f>
        <v>8837.6273000000001</v>
      </c>
      <c r="R841" s="16">
        <f>[1]!s_margin_seclendingbalance(A841,"",10000)</f>
        <v>120.416</v>
      </c>
      <c r="S841" s="17">
        <f>[1]!s_val_ev(A841,"",100000000)</f>
        <v>104.4</v>
      </c>
      <c r="T841" s="17">
        <f>[1]!share_freesharesmv(A841,"",100000000)</f>
        <v>24.332995400000001</v>
      </c>
      <c r="U841" s="17">
        <f>[1]!s_dq_amount_btin(A841,E841,100000000)</f>
        <v>1.91809582</v>
      </c>
      <c r="V841" s="17">
        <f>[1]!s_dq_turn(A841,E841)</f>
        <v>1.8363578544061303</v>
      </c>
      <c r="W841" s="2">
        <f>[1]!s_pq_amount(A841,"20260101","",100000000)</f>
        <v>135.36504475000001</v>
      </c>
      <c r="X841" s="2">
        <f>[1]!s_pq_avgamount(A841,"20260101","",100000000)</f>
        <v>1.2305913159090909</v>
      </c>
      <c r="Y841" s="17">
        <f>[1]!s_ipo_dilutedpe(A841)</f>
        <v>22.98</v>
      </c>
      <c r="Z841" s="12">
        <f>[1]!s_ipo_collection_total(A841,100000000)</f>
        <v>0.78300000000000003</v>
      </c>
      <c r="AA841" s="2">
        <f>[1]!s_val_pe_ttm(A841,E841)</f>
        <v>23.650699615478516</v>
      </c>
      <c r="AB841" s="5">
        <f>[1]!s_info_zjtxornot1(A841,"")</f>
        <v>0</v>
      </c>
      <c r="AC841" s="22" t="str">
        <f>[1]!s_info_nature1(A841,"")</f>
        <v>民营企业</v>
      </c>
      <c r="AD841" s="6" t="str">
        <f>[1]!s_info_city(A841)</f>
        <v>宁波市</v>
      </c>
      <c r="AE841" s="6" t="str">
        <f>[1]!s_info_province(A841)</f>
        <v>浙江省</v>
      </c>
      <c r="AF841">
        <v>121.549792</v>
      </c>
      <c r="AG841">
        <v>29.868387999999999</v>
      </c>
    </row>
    <row r="842" spans="1:33" x14ac:dyDescent="0.3">
      <c r="A842" s="12" t="s">
        <v>2271</v>
      </c>
      <c r="B842" s="12" t="s">
        <v>2272</v>
      </c>
      <c r="C842" s="16" t="str">
        <f>[1]!s_info_mkt(A842)</f>
        <v>科创板</v>
      </c>
      <c r="D842" s="16" t="str">
        <f>[1]!s_ipo_listeddate(A842)</f>
        <v>2024-05-09</v>
      </c>
      <c r="E842" s="16" t="str">
        <f>[1]!lastradeday_s("000002","")</f>
        <v>2026-06-22</v>
      </c>
      <c r="F842" s="16" t="str">
        <f>[1]!s_info_industry_csrc2023(A842,"",3)</f>
        <v>计算机、通信和其他电子设备制造业</v>
      </c>
      <c r="G842" s="16" t="str">
        <f>[1]!s_info_industry_csrc2023(A842,"",1)</f>
        <v>制造业</v>
      </c>
      <c r="H842" s="16">
        <f>[1]!s_is(A842,83,"FY","YTD","20251231",1,"",100000000)</f>
        <v>5.4612759624000002</v>
      </c>
      <c r="I842" s="16">
        <f>[1]!s_is(A842,83,"FY","YTD","20241231",1,"",100000000)</f>
        <v>4.3675635245999995</v>
      </c>
      <c r="J842" s="16">
        <f t="shared" si="39"/>
        <v>0.25041706471806102</v>
      </c>
      <c r="K842" s="16">
        <f>[1]!s_is(A842,61,"FY","YTD","20251231",1,"",100000000)</f>
        <v>-0.40027886560000003</v>
      </c>
      <c r="L842" s="16">
        <f>[1]!s_is(A842,61,"FY","YTD","20241231",1,"",100000000)</f>
        <v>0.28169302060000001</v>
      </c>
      <c r="M842" s="16">
        <f t="shared" si="40"/>
        <v>-2.420975446063288</v>
      </c>
      <c r="N842" s="16">
        <f>[1]!s_fa_roe(A842,"20251231")</f>
        <v>-4.8146000000000004</v>
      </c>
      <c r="O842" s="16">
        <f>[1]!s_stmnote_rdexp(A842,"20251231",1,10000)</f>
        <v>2637.2584510000002</v>
      </c>
      <c r="P842" s="20">
        <f t="shared" si="41"/>
        <v>4.8290151773268682E-2</v>
      </c>
      <c r="Q842" s="16">
        <f>[1]!s_margin_tradingbalance(A842,"",10000)</f>
        <v>38882.049400000004</v>
      </c>
      <c r="R842" s="16">
        <f>[1]!s_margin_seclendingbalance(A842,"",10000)</f>
        <v>0</v>
      </c>
      <c r="S842" s="17">
        <f>[1]!s_val_ev(A842,"",100000000)</f>
        <v>125.7632226992</v>
      </c>
      <c r="T842" s="17">
        <f>[1]!share_freesharesmv(A842,"",100000000)</f>
        <v>54.832152751199999</v>
      </c>
      <c r="U842" s="17">
        <f>[1]!s_dq_amount_btin(A842,E842,100000000)</f>
        <v>13.725336</v>
      </c>
      <c r="V842" s="17">
        <f>[1]!s_dq_turn(A842,E842)</f>
        <v>25.97922198793891</v>
      </c>
      <c r="W842" s="2">
        <f>[1]!s_pq_amount(A842,"20260101","",100000000)</f>
        <v>499.21651630999997</v>
      </c>
      <c r="X842" s="2">
        <f>[1]!s_pq_avgamount(A842,"20260101","",100000000)</f>
        <v>4.5383319664545452</v>
      </c>
      <c r="Y842" s="17">
        <f>[1]!s_ipo_dilutedpe(A842)</f>
        <v>41.44</v>
      </c>
      <c r="Z842" s="12">
        <f>[1]!s_ipo_collection_total(A842,100000000)</f>
        <v>3.8410757760000003</v>
      </c>
      <c r="AA842" s="2">
        <f>[1]!s_val_pe_ttm(A842,E842)</f>
        <v>6664.2685546875</v>
      </c>
      <c r="AB842" s="5">
        <f>[1]!s_info_zjtxornot1(A842,"")</f>
        <v>1</v>
      </c>
      <c r="AC842" s="22" t="str">
        <f>[1]!s_info_nature1(A842,"")</f>
        <v>民营企业</v>
      </c>
      <c r="AD842" s="6" t="str">
        <f>[1]!s_info_city(A842)</f>
        <v>韶关市</v>
      </c>
      <c r="AE842" s="6" t="str">
        <f>[1]!s_info_province(A842)</f>
        <v>广东省</v>
      </c>
      <c r="AF842">
        <v>113.591544</v>
      </c>
      <c r="AG842">
        <v>24.801321999999999</v>
      </c>
    </row>
    <row r="843" spans="1:33" x14ac:dyDescent="0.3">
      <c r="A843" s="12" t="s">
        <v>69</v>
      </c>
      <c r="B843" s="12" t="s">
        <v>70</v>
      </c>
      <c r="C843" s="16" t="str">
        <f>[1]!s_info_mkt(A843)</f>
        <v>北证</v>
      </c>
      <c r="D843" s="16" t="str">
        <f>[1]!s_ipo_listeddate(A843)</f>
        <v>2023-03-15</v>
      </c>
      <c r="E843" s="16" t="str">
        <f>[1]!lastradeday_s("000002","")</f>
        <v>2026-06-22</v>
      </c>
      <c r="F843" s="16" t="str">
        <f>[1]!s_info_industry_csrc2023(A843,"",3)</f>
        <v>医药制造业</v>
      </c>
      <c r="G843" s="16" t="str">
        <f>[1]!s_info_industry_csrc2023(A843,"",1)</f>
        <v>制造业</v>
      </c>
      <c r="H843" s="16">
        <f>[1]!s_is(A843,83,"FY","YTD","20251231",1,"",100000000)</f>
        <v>1.44939727E-2</v>
      </c>
      <c r="I843" s="16">
        <f>[1]!s_is(A843,83,"FY","YTD","20241231",1,"",100000000)</f>
        <v>8.8562820999999996E-3</v>
      </c>
      <c r="J843" s="16">
        <f t="shared" si="39"/>
        <v>0.63657531866560579</v>
      </c>
      <c r="K843" s="16">
        <f>[1]!s_is(A843,61,"FY","YTD","20251231",1,"",100000000)</f>
        <v>-5.7945105335000004</v>
      </c>
      <c r="L843" s="16">
        <f>[1]!s_is(A843,61,"FY","YTD","20241231",1,"",100000000)</f>
        <v>-3.5660624608999996</v>
      </c>
      <c r="M843" s="16">
        <f t="shared" si="40"/>
        <v>-0.62490438600943277</v>
      </c>
      <c r="N843" s="16">
        <f>[1]!s_fa_roe(A843,"20251231")</f>
        <v>-220.2953</v>
      </c>
      <c r="O843" s="16">
        <f>[1]!s_stmnote_rdexp(A843,"20251231",1,10000)</f>
        <v>20988.697337999998</v>
      </c>
      <c r="P843" s="20">
        <f t="shared" si="41"/>
        <v>144.80983076503242</v>
      </c>
      <c r="Q843" s="16">
        <f>[1]!s_margin_tradingbalance(A843,"",10000)</f>
        <v>1192.0443</v>
      </c>
      <c r="R843" s="16">
        <f>[1]!s_margin_seclendingbalance(A843,"",10000)</f>
        <v>0</v>
      </c>
      <c r="S843" s="17">
        <f>[1]!s_val_ev(A843,"",100000000)</f>
        <v>11.293787999999997</v>
      </c>
      <c r="T843" s="17">
        <f>[1]!share_freesharesmv(A843,"",100000000)</f>
        <v>7.5482430078</v>
      </c>
      <c r="U843" s="17">
        <f>[1]!s_dq_amount_btin(A843,E843,100000000)</f>
        <v>0.25935724999999998</v>
      </c>
      <c r="V843" s="17">
        <f>[1]!s_dq_turn(A843,E843)</f>
        <v>3.4812648811203317</v>
      </c>
      <c r="W843" s="2">
        <f>[1]!s_pq_amount(A843,"20260101","",100000000)</f>
        <v>65.335687320000005</v>
      </c>
      <c r="X843" s="2">
        <f>[1]!s_pq_avgamount(A843,"20260101","",100000000)</f>
        <v>0.59940997541284402</v>
      </c>
      <c r="Y843" s="17">
        <f>[1]!s_ipo_dilutedpe(A843)</f>
        <v>0</v>
      </c>
      <c r="Z843" s="12">
        <f>[1]!s_ipo_collection_total(A843,100000000)</f>
        <v>2.94</v>
      </c>
      <c r="AA843" s="2">
        <f>[1]!s_val_pe_ttm(A843,E843)</f>
        <v>-2.0173361301422119</v>
      </c>
      <c r="AB843" s="5">
        <f>[1]!s_info_zjtxornot1(A843,"")</f>
        <v>0</v>
      </c>
      <c r="AC843" s="22" t="str">
        <f>[1]!s_info_nature1(A843,"")</f>
        <v>民营企业</v>
      </c>
      <c r="AD843" s="6" t="str">
        <f>[1]!s_info_city(A843)</f>
        <v>北京市</v>
      </c>
      <c r="AE843" s="6" t="str">
        <f>[1]!s_info_province(A843)</f>
        <v>北京</v>
      </c>
      <c r="AF843">
        <v>116.40528500000001</v>
      </c>
      <c r="AG843">
        <v>39.904989</v>
      </c>
    </row>
    <row r="844" spans="1:33" x14ac:dyDescent="0.3">
      <c r="A844" s="12" t="s">
        <v>2273</v>
      </c>
      <c r="B844" s="12" t="s">
        <v>2274</v>
      </c>
      <c r="C844" s="16" t="str">
        <f>[1]!s_info_mkt(A844)</f>
        <v>科创板</v>
      </c>
      <c r="D844" s="16" t="str">
        <f>[1]!s_ipo_listeddate(A844)</f>
        <v>2026-04-24</v>
      </c>
      <c r="E844" s="16" t="str">
        <f>[1]!lastradeday_s("000002","")</f>
        <v>2026-06-22</v>
      </c>
      <c r="F844" s="16" t="str">
        <f>[1]!s_info_industry_csrc2023(A844,"",3)</f>
        <v>仪器仪表制造业</v>
      </c>
      <c r="G844" s="16" t="str">
        <f>[1]!s_info_industry_csrc2023(A844,"",1)</f>
        <v>制造业</v>
      </c>
      <c r="H844" s="16">
        <f>[1]!s_is(A844,83,"FY","YTD","20251231",1,"",100000000)</f>
        <v>11.9406840351</v>
      </c>
      <c r="I844" s="16">
        <f>[1]!s_is(A844,83,"FY","YTD","20241231",1,"",100000000)</f>
        <v>7.8862990711999998</v>
      </c>
      <c r="J844" s="16">
        <f t="shared" si="39"/>
        <v>0.51410489600961506</v>
      </c>
      <c r="K844" s="16">
        <f>[1]!s_is(A844,61,"FY","YTD","20251231",1,"",100000000)</f>
        <v>1.7365155789</v>
      </c>
      <c r="L844" s="16">
        <f>[1]!s_is(A844,61,"FY","YTD","20241231",1,"",100000000)</f>
        <v>1.4049484130000001</v>
      </c>
      <c r="M844" s="16">
        <f t="shared" si="40"/>
        <v>0.2359995305393465</v>
      </c>
      <c r="N844" s="16">
        <f>[1]!s_fa_roe(A844,"20251231")</f>
        <v>22.035</v>
      </c>
      <c r="O844" s="16">
        <f>[1]!s_stmnote_rdexp(A844,"20251231",1,10000)</f>
        <v>0</v>
      </c>
      <c r="P844" s="20">
        <f t="shared" si="41"/>
        <v>0</v>
      </c>
      <c r="Q844" s="16">
        <f>[1]!s_margin_tradingbalance(A844,"",10000)</f>
        <v>229051.82490000001</v>
      </c>
      <c r="R844" s="16">
        <f>[1]!s_margin_seclendingbalance(A844,"",10000)</f>
        <v>0</v>
      </c>
      <c r="S844" s="17">
        <f>[1]!s_val_ev(A844,"",100000000)</f>
        <v>2550.24000828</v>
      </c>
      <c r="T844" s="17">
        <f>[1]!share_freesharesmv(A844,"",100000000)</f>
        <v>479.31621696000002</v>
      </c>
      <c r="U844" s="17">
        <f>[1]!s_dq_amount_btin(A844,E844,100000000)</f>
        <v>27.02550841</v>
      </c>
      <c r="V844" s="17">
        <f>[1]!s_dq_turn(A844,E844)</f>
        <v>5.7216923754300337</v>
      </c>
      <c r="W844" s="2">
        <f>[1]!s_pq_amount(A844,"20260101","",100000000)</f>
        <v>1621.19456431</v>
      </c>
      <c r="X844" s="2">
        <f>[1]!s_pq_avgamount(A844,"20260101","",100000000)</f>
        <v>42.66301485026316</v>
      </c>
      <c r="Y844" s="17">
        <f>[1]!s_ipo_dilutedpe(A844)</f>
        <v>63.64</v>
      </c>
      <c r="Z844" s="12">
        <f>[1]!s_ipo_collection_total(A844,100000000)</f>
        <v>21.015866939599999</v>
      </c>
      <c r="AA844" s="2">
        <f>[1]!s_val_pe_ttm(A844,E844)</f>
        <v>933.380859375</v>
      </c>
      <c r="AB844" s="5">
        <f>[1]!s_info_zjtxornot1(A844,"")</f>
        <v>1</v>
      </c>
      <c r="AC844" s="22" t="str">
        <f>[1]!s_info_nature1(A844,"")</f>
        <v>民营企业</v>
      </c>
      <c r="AD844" s="6" t="str">
        <f>[1]!s_info_city(A844)</f>
        <v>苏州市</v>
      </c>
      <c r="AE844" s="6" t="str">
        <f>[1]!s_info_province(A844)</f>
        <v>江苏省</v>
      </c>
      <c r="AF844">
        <v>120.619585</v>
      </c>
      <c r="AG844">
        <v>31.299378999999998</v>
      </c>
    </row>
    <row r="845" spans="1:33" x14ac:dyDescent="0.3">
      <c r="A845" s="12" t="s">
        <v>2275</v>
      </c>
      <c r="B845" s="12" t="s">
        <v>2276</v>
      </c>
      <c r="C845" s="16" t="str">
        <f>[1]!s_info_mkt(A845)</f>
        <v>主板</v>
      </c>
      <c r="D845" s="16" t="str">
        <f>[1]!s_ipo_listeddate(A845)</f>
        <v>2006-07-25</v>
      </c>
      <c r="E845" s="16" t="str">
        <f>[1]!lastradeday_s("000002","")</f>
        <v>2026-06-22</v>
      </c>
      <c r="F845" s="16" t="str">
        <f>[1]!s_info_industry_csrc2023(A845,"",3)</f>
        <v>计算机、通信和其他电子设备制造业</v>
      </c>
      <c r="G845" s="16" t="str">
        <f>[1]!s_info_industry_csrc2023(A845,"",1)</f>
        <v>制造业</v>
      </c>
      <c r="H845" s="16">
        <f>[1]!s_is(A845,83,"FY","YTD","20251231",1,"",100000000)</f>
        <v>45.050619561200001</v>
      </c>
      <c r="I845" s="16">
        <f>[1]!s_is(A845,83,"FY","YTD","20241231",1,"",100000000)</f>
        <v>51.778536531699999</v>
      </c>
      <c r="J845" s="16">
        <f t="shared" si="39"/>
        <v>-0.12993640649501581</v>
      </c>
      <c r="K845" s="16">
        <f>[1]!s_is(A845,61,"FY","YTD","20251231",1,"",100000000)</f>
        <v>-0.33845683469999999</v>
      </c>
      <c r="L845" s="16">
        <f>[1]!s_is(A845,61,"FY","YTD","20241231",1,"",100000000)</f>
        <v>-12.2475845196</v>
      </c>
      <c r="M845" s="16">
        <f t="shared" si="40"/>
        <v>0.972365421593265</v>
      </c>
      <c r="N845" s="16">
        <f>[1]!s_fa_roe(A845,"20251231")</f>
        <v>-2.5369000000000002</v>
      </c>
      <c r="O845" s="16">
        <f>[1]!s_stmnote_rdexp(A845,"20251231",1,10000)</f>
        <v>18308.862874999999</v>
      </c>
      <c r="P845" s="20">
        <f t="shared" si="41"/>
        <v>4.0640646129467592E-2</v>
      </c>
      <c r="Q845" s="16">
        <f>[1]!s_margin_tradingbalance(A845,"",10000)</f>
        <v>22245.2088</v>
      </c>
      <c r="R845" s="16">
        <f>[1]!s_margin_seclendingbalance(A845,"",10000)</f>
        <v>0.53920000000000001</v>
      </c>
      <c r="S845" s="17">
        <f>[1]!s_val_ev(A845,"",100000000)</f>
        <v>38.264218076100001</v>
      </c>
      <c r="T845" s="17">
        <f>[1]!share_freesharesmv(A845,"",100000000)</f>
        <v>36.311731728299996</v>
      </c>
      <c r="U845" s="17">
        <f>[1]!s_dq_amount_btin(A845,E845,100000000)</f>
        <v>1.2747253599999999</v>
      </c>
      <c r="V845" s="17">
        <f>[1]!s_dq_turn(A845,E845)</f>
        <v>3.3782453283217384</v>
      </c>
      <c r="W845" s="2">
        <f>[1]!s_pq_amount(A845,"20260101","",100000000)</f>
        <v>184.18627389</v>
      </c>
      <c r="X845" s="2">
        <f>[1]!s_pq_avgamount(A845,"20260101","",100000000)</f>
        <v>1.689782329266055</v>
      </c>
      <c r="Y845" s="17">
        <f>[1]!s_ipo_dilutedpe(A845)</f>
        <v>29.33</v>
      </c>
      <c r="Z845" s="12">
        <f>[1]!s_ipo_collection_total(A845,100000000)</f>
        <v>1.3238399999999999</v>
      </c>
      <c r="AA845" s="2">
        <f>[1]!s_val_pe_ttm(A845,E845)</f>
        <v>-94.127616882324219</v>
      </c>
      <c r="AB845" s="5">
        <f>[1]!s_info_zjtxornot1(A845,"")</f>
        <v>0</v>
      </c>
      <c r="AC845" s="22" t="str">
        <f>[1]!s_info_nature1(A845,"")</f>
        <v>民营企业</v>
      </c>
      <c r="AD845" s="6" t="str">
        <f>[1]!s_info_city(A845)</f>
        <v>深圳市</v>
      </c>
      <c r="AE845" s="6" t="str">
        <f>[1]!s_info_province(A845)</f>
        <v>广东省</v>
      </c>
      <c r="AF845">
        <v>114.085947</v>
      </c>
      <c r="AG845">
        <v>22.547000000000001</v>
      </c>
    </row>
    <row r="846" spans="1:33" x14ac:dyDescent="0.3">
      <c r="A846" s="12" t="s">
        <v>2277</v>
      </c>
      <c r="B846" s="12" t="s">
        <v>2278</v>
      </c>
      <c r="C846" s="16" t="str">
        <f>[1]!s_info_mkt(A846)</f>
        <v>主板</v>
      </c>
      <c r="D846" s="16" t="str">
        <f>[1]!s_ipo_listeddate(A846)</f>
        <v>2002-07-03</v>
      </c>
      <c r="E846" s="16" t="str">
        <f>[1]!lastradeday_s("000002","")</f>
        <v>2026-06-22</v>
      </c>
      <c r="F846" s="16" t="str">
        <f>[1]!s_info_industry_csrc2023(A846,"",3)</f>
        <v>电气机械和器材制造业</v>
      </c>
      <c r="G846" s="16" t="str">
        <f>[1]!s_info_industry_csrc2023(A846,"",1)</f>
        <v>制造业</v>
      </c>
      <c r="H846" s="16">
        <f>[1]!s_is(A846,83,"FY","YTD","20251231",1,"",100000000)</f>
        <v>45.213810221999999</v>
      </c>
      <c r="I846" s="16">
        <f>[1]!s_is(A846,83,"FY","YTD","20241231",1,"",100000000)</f>
        <v>43.559212114600001</v>
      </c>
      <c r="J846" s="16">
        <f t="shared" si="39"/>
        <v>3.7985032948872233E-2</v>
      </c>
      <c r="K846" s="16">
        <f>[1]!s_is(A846,61,"FY","YTD","20251231",1,"",100000000)</f>
        <v>0.60537073640000005</v>
      </c>
      <c r="L846" s="16">
        <f>[1]!s_is(A846,61,"FY","YTD","20241231",1,"",100000000)</f>
        <v>-9.9103444650999997</v>
      </c>
      <c r="M846" s="16">
        <f t="shared" si="40"/>
        <v>1.0610847320728212</v>
      </c>
      <c r="N846" s="16">
        <f>[1]!s_fa_roe(A846,"20251231")</f>
        <v>1.925</v>
      </c>
      <c r="O846" s="16">
        <f>[1]!s_stmnote_rdexp(A846,"20251231",1,10000)</f>
        <v>38781.298491000001</v>
      </c>
      <c r="P846" s="20">
        <f t="shared" si="41"/>
        <v>8.5773126176678455E-2</v>
      </c>
      <c r="Q846" s="16">
        <f>[1]!s_margin_tradingbalance(A846,"",10000)</f>
        <v>25228.727599999998</v>
      </c>
      <c r="R846" s="16">
        <f>[1]!s_margin_seclendingbalance(A846,"",10000)</f>
        <v>102.6198</v>
      </c>
      <c r="S846" s="17">
        <f>[1]!s_val_ev(A846,"",100000000)</f>
        <v>99.785760749999994</v>
      </c>
      <c r="T846" s="17">
        <f>[1]!share_freesharesmv(A846,"",100000000)</f>
        <v>63.771900425999995</v>
      </c>
      <c r="U846" s="17">
        <f>[1]!s_dq_amount_btin(A846,E846,100000000)</f>
        <v>4.7948375099999998</v>
      </c>
      <c r="V846" s="17">
        <f>[1]!s_dq_turn(A846,E846)</f>
        <v>4.8054920068514617</v>
      </c>
      <c r="W846" s="2">
        <f>[1]!s_pq_amount(A846,"20260101","",100000000)</f>
        <v>1051.7606662600001</v>
      </c>
      <c r="X846" s="2">
        <f>[1]!s_pq_avgamount(A846,"20260101","",100000000)</f>
        <v>9.5614606023636366</v>
      </c>
      <c r="Y846" s="17">
        <f>[1]!s_ipo_dilutedpe(A846)</f>
        <v>19.989999999999998</v>
      </c>
      <c r="Z846" s="12">
        <f>[1]!s_ipo_collection_total(A846,100000000)</f>
        <v>1.9039999999999999</v>
      </c>
      <c r="AA846" s="2">
        <f>[1]!s_val_pe_ttm(A846,E846)</f>
        <v>132.80827331542969</v>
      </c>
      <c r="AB846" s="5">
        <f>[1]!s_info_zjtxornot1(A846,"")</f>
        <v>1</v>
      </c>
      <c r="AC846" s="22" t="str">
        <f>[1]!s_info_nature1(A846,"")</f>
        <v>公众企业</v>
      </c>
      <c r="AD846" s="6" t="str">
        <f>[1]!s_info_city(A846)</f>
        <v>南昌市</v>
      </c>
      <c r="AE846" s="6" t="str">
        <f>[1]!s_info_province(A846)</f>
        <v>江西省</v>
      </c>
      <c r="AF846">
        <v>115.892151</v>
      </c>
      <c r="AG846">
        <v>28.676493000000001</v>
      </c>
    </row>
    <row r="847" spans="1:33" x14ac:dyDescent="0.3">
      <c r="A847" s="12" t="s">
        <v>2279</v>
      </c>
      <c r="B847" s="12" t="s">
        <v>2280</v>
      </c>
      <c r="C847" s="16" t="str">
        <f>[1]!s_info_mkt(A847)</f>
        <v>科创板</v>
      </c>
      <c r="D847" s="16" t="str">
        <f>[1]!s_ipo_listeddate(A847)</f>
        <v>2020-12-29</v>
      </c>
      <c r="E847" s="16" t="str">
        <f>[1]!lastradeday_s("000002","")</f>
        <v>2026-06-22</v>
      </c>
      <c r="F847" s="16" t="str">
        <f>[1]!s_info_industry_csrc2023(A847,"",3)</f>
        <v>仪器仪表制造业</v>
      </c>
      <c r="G847" s="16" t="str">
        <f>[1]!s_info_industry_csrc2023(A847,"",1)</f>
        <v>制造业</v>
      </c>
      <c r="H847" s="16">
        <f>[1]!s_is(A847,83,"FY","YTD","20251231",1,"",100000000)</f>
        <v>19.462034778900001</v>
      </c>
      <c r="I847" s="16">
        <f>[1]!s_is(A847,83,"FY","YTD","20241231",1,"",100000000)</f>
        <v>16.4017401089</v>
      </c>
      <c r="J847" s="16">
        <f t="shared" si="39"/>
        <v>0.18658353623951207</v>
      </c>
      <c r="K847" s="16">
        <f>[1]!s_is(A847,61,"FY","YTD","20251231",1,"",100000000)</f>
        <v>2.6277413900999997</v>
      </c>
      <c r="L847" s="16">
        <f>[1]!s_is(A847,61,"FY","YTD","20241231",1,"",100000000)</f>
        <v>2.4502726943000002</v>
      </c>
      <c r="M847" s="16">
        <f t="shared" si="40"/>
        <v>7.2428140840339925E-2</v>
      </c>
      <c r="N847" s="16">
        <f>[1]!s_fa_roe(A847,"20251231")</f>
        <v>11.8317</v>
      </c>
      <c r="O847" s="16">
        <f>[1]!s_stmnote_rdexp(A847,"20251231",1,10000)</f>
        <v>24328.735949000002</v>
      </c>
      <c r="P847" s="20">
        <f t="shared" si="41"/>
        <v>0.12500612718756568</v>
      </c>
      <c r="Q847" s="16">
        <f>[1]!s_margin_tradingbalance(A847,"",10000)</f>
        <v>46054.545100000003</v>
      </c>
      <c r="R847" s="16">
        <f>[1]!s_margin_seclendingbalance(A847,"",10000)</f>
        <v>103.3329</v>
      </c>
      <c r="S847" s="17">
        <f>[1]!s_val_ev(A847,"",100000000)</f>
        <v>121.88596979300002</v>
      </c>
      <c r="T847" s="17">
        <f>[1]!share_freesharesmv(A847,"",100000000)</f>
        <v>55.901888783000004</v>
      </c>
      <c r="U847" s="17">
        <f>[1]!s_dq_amount_btin(A847,E847,100000000)</f>
        <v>3.6256940700000002</v>
      </c>
      <c r="V847" s="17">
        <f>[1]!s_dq_turn(A847,E847)</f>
        <v>2.9680140488226736</v>
      </c>
      <c r="W847" s="2">
        <f>[1]!s_pq_amount(A847,"20260101","",100000000)</f>
        <v>523.25043002999996</v>
      </c>
      <c r="X847" s="2">
        <f>[1]!s_pq_avgamount(A847,"20260101","",100000000)</f>
        <v>4.7568220911818182</v>
      </c>
      <c r="Y847" s="17">
        <f>[1]!s_ipo_dilutedpe(A847)</f>
        <v>33.619999999999997</v>
      </c>
      <c r="Z847" s="12">
        <f>[1]!s_ipo_collection_total(A847,100000000)</f>
        <v>4.8375000000000004</v>
      </c>
      <c r="AA847" s="2">
        <f>[1]!s_val_pe_ttm(A847,E847)</f>
        <v>47.906852722167969</v>
      </c>
      <c r="AB847" s="5">
        <f>[1]!s_info_zjtxornot1(A847,"")</f>
        <v>0</v>
      </c>
      <c r="AC847" s="22" t="str">
        <f>[1]!s_info_nature1(A847,"")</f>
        <v>民营企业</v>
      </c>
      <c r="AD847" s="6" t="str">
        <f>[1]!s_info_city(A847)</f>
        <v>苏州市</v>
      </c>
      <c r="AE847" s="6" t="str">
        <f>[1]!s_info_province(A847)</f>
        <v>江苏省</v>
      </c>
      <c r="AF847">
        <v>120.619585</v>
      </c>
      <c r="AG847">
        <v>31.299378999999998</v>
      </c>
    </row>
    <row r="848" spans="1:33" x14ac:dyDescent="0.3">
      <c r="A848" s="12" t="s">
        <v>2281</v>
      </c>
      <c r="B848" s="12" t="s">
        <v>2282</v>
      </c>
      <c r="C848" s="16" t="str">
        <f>[1]!s_info_mkt(A848)</f>
        <v>主板</v>
      </c>
      <c r="D848" s="16" t="str">
        <f>[1]!s_ipo_listeddate(A848)</f>
        <v>2008-05-12</v>
      </c>
      <c r="E848" s="16" t="str">
        <f>[1]!lastradeday_s("000002","")</f>
        <v>2026-06-22</v>
      </c>
      <c r="F848" s="16" t="str">
        <f>[1]!s_info_industry_csrc2023(A848,"",3)</f>
        <v>软件和信息技术服务业</v>
      </c>
      <c r="G848" s="16" t="str">
        <f>[1]!s_info_industry_csrc2023(A848,"",1)</f>
        <v>信息传输、软件和信息技术服务业</v>
      </c>
      <c r="H848" s="16">
        <f>[1]!s_is(A848,83,"FY","YTD","20251231",1,"",100000000)</f>
        <v>271.05390547659999</v>
      </c>
      <c r="I848" s="16">
        <f>[1]!s_is(A848,83,"FY","YTD","20241231",1,"",100000000)</f>
        <v>233.43093018689999</v>
      </c>
      <c r="J848" s="16">
        <f t="shared" si="39"/>
        <v>0.161173908100253</v>
      </c>
      <c r="K848" s="16">
        <f>[1]!s_is(A848,61,"FY","YTD","20251231",1,"",100000000)</f>
        <v>8.3939086136000007</v>
      </c>
      <c r="L848" s="16">
        <f>[1]!s_is(A848,61,"FY","YTD","20241231",1,"",100000000)</f>
        <v>5.6016266315999994</v>
      </c>
      <c r="M848" s="16">
        <f t="shared" si="40"/>
        <v>0.49847698992434247</v>
      </c>
      <c r="N848" s="16">
        <f>[1]!s_fa_roe(A848,"20251231")</f>
        <v>4.5884</v>
      </c>
      <c r="O848" s="16">
        <f>[1]!s_stmnote_rdexp(A848,"20251231",1,10000)</f>
        <v>536415.17722700001</v>
      </c>
      <c r="P848" s="20">
        <f t="shared" si="41"/>
        <v>0.1978998149035372</v>
      </c>
      <c r="Q848" s="16">
        <f>[1]!s_margin_tradingbalance(A848,"",10000)</f>
        <v>597877.01509999996</v>
      </c>
      <c r="R848" s="16">
        <f>[1]!s_margin_seclendingbalance(A848,"",10000)</f>
        <v>1699.0397</v>
      </c>
      <c r="S848" s="17">
        <f>[1]!s_val_ev(A848,"",100000000)</f>
        <v>1054.0326342308001</v>
      </c>
      <c r="T848" s="17">
        <f>[1]!share_freesharesmv(A848,"",100000000)</f>
        <v>819.73382131760013</v>
      </c>
      <c r="U848" s="17">
        <f>[1]!s_dq_amount_btin(A848,E848,100000000)</f>
        <v>29.934604029999999</v>
      </c>
      <c r="V848" s="17">
        <f>[1]!s_dq_turn(A848,E848)</f>
        <v>3.1260375097400179</v>
      </c>
      <c r="W848" s="2">
        <f>[1]!s_pq_amount(A848,"20260101","",100000000)</f>
        <v>3659.1372926399999</v>
      </c>
      <c r="X848" s="2">
        <f>[1]!s_pq_avgamount(A848,"20260101","",100000000)</f>
        <v>33.264884478545454</v>
      </c>
      <c r="Y848" s="17">
        <f>[1]!s_ipo_dilutedpe(A848)</f>
        <v>29.98</v>
      </c>
      <c r="Z848" s="12">
        <f>[1]!s_ipo_collection_total(A848,100000000)</f>
        <v>3.3928799999999999</v>
      </c>
      <c r="AA848" s="2">
        <f>[1]!s_val_pe_ttm(A848,E848)</f>
        <v>122.14749145507813</v>
      </c>
      <c r="AB848" s="5">
        <f>[1]!s_info_zjtxornot1(A848,"")</f>
        <v>1</v>
      </c>
      <c r="AC848" s="22" t="str">
        <f>[1]!s_info_nature1(A848,"")</f>
        <v>民营企业</v>
      </c>
      <c r="AD848" s="6" t="str">
        <f>[1]!s_info_city(A848)</f>
        <v>合肥市</v>
      </c>
      <c r="AE848" s="6" t="str">
        <f>[1]!s_info_province(A848)</f>
        <v>安徽省</v>
      </c>
      <c r="AF848">
        <v>117.28304199999999</v>
      </c>
      <c r="AG848">
        <v>31.861190000000001</v>
      </c>
    </row>
    <row r="849" spans="1:33" x14ac:dyDescent="0.3">
      <c r="A849" s="12" t="s">
        <v>2283</v>
      </c>
      <c r="B849" s="12" t="s">
        <v>2284</v>
      </c>
      <c r="C849" s="16" t="str">
        <f>[1]!s_info_mkt(A849)</f>
        <v>主板</v>
      </c>
      <c r="D849" s="16" t="str">
        <f>[1]!s_ipo_listeddate(A849)</f>
        <v>2017-04-21</v>
      </c>
      <c r="E849" s="16" t="str">
        <f>[1]!lastradeday_s("000002","")</f>
        <v>2026-06-22</v>
      </c>
      <c r="F849" s="16" t="str">
        <f>[1]!s_info_industry_csrc2023(A849,"",3)</f>
        <v>医药制造业</v>
      </c>
      <c r="G849" s="16" t="str">
        <f>[1]!s_info_industry_csrc2023(A849,"",1)</f>
        <v>制造业</v>
      </c>
      <c r="H849" s="16">
        <f>[1]!s_is(A849,83,"FY","YTD","20251231",1,"",100000000)</f>
        <v>4.7128778166999998</v>
      </c>
      <c r="I849" s="16">
        <f>[1]!s_is(A849,83,"FY","YTD","20241231",1,"",100000000)</f>
        <v>5.6163485283000005</v>
      </c>
      <c r="J849" s="16">
        <f t="shared" si="39"/>
        <v>-0.16086443123099237</v>
      </c>
      <c r="K849" s="16">
        <f>[1]!s_is(A849,61,"FY","YTD","20251231",1,"",100000000)</f>
        <v>-3.3345212797000001</v>
      </c>
      <c r="L849" s="16">
        <f>[1]!s_is(A849,61,"FY","YTD","20241231",1,"",100000000)</f>
        <v>-0.89625540619999999</v>
      </c>
      <c r="M849" s="16">
        <f t="shared" si="40"/>
        <v>-2.7205033929311657</v>
      </c>
      <c r="N849" s="16">
        <f>[1]!s_fa_roe(A849,"20251231")</f>
        <v>-48.247999999999998</v>
      </c>
      <c r="O849" s="16">
        <f>[1]!s_stmnote_rdexp(A849,"20251231",1,10000)</f>
        <v>1215.303502</v>
      </c>
      <c r="P849" s="20">
        <f t="shared" si="41"/>
        <v>2.5786866311144189E-2</v>
      </c>
      <c r="Q849" s="16">
        <f>[1]!s_margin_tradingbalance(A849,"",10000)</f>
        <v>0</v>
      </c>
      <c r="R849" s="16">
        <f>[1]!s_margin_seclendingbalance(A849,"",10000)</f>
        <v>0</v>
      </c>
      <c r="S849" s="17">
        <f>[1]!s_val_ev(A849,"",100000000)</f>
        <v>41.749839999999992</v>
      </c>
      <c r="T849" s="17">
        <f>[1]!share_freesharesmv(A849,"",100000000)</f>
        <v>21.121942533999999</v>
      </c>
      <c r="U849" s="17">
        <f>[1]!s_dq_amount_btin(A849,E849,100000000)</f>
        <v>3.5502410200000001</v>
      </c>
      <c r="V849" s="17">
        <f>[1]!s_dq_turn(A849,E849)</f>
        <v>8.5654575490588698</v>
      </c>
      <c r="W849" s="2">
        <f>[1]!s_pq_amount(A849,"20260101","",100000000)</f>
        <v>145.57990114</v>
      </c>
      <c r="X849" s="2">
        <f>[1]!s_pq_avgamount(A849,"20260101","",100000000)</f>
        <v>1.3234536467272726</v>
      </c>
      <c r="Y849" s="17">
        <f>[1]!s_ipo_dilutedpe(A849)</f>
        <v>22.98</v>
      </c>
      <c r="Z849" s="12">
        <f>[1]!s_ipo_collection_total(A849,100000000)</f>
        <v>3.6381290000000002</v>
      </c>
      <c r="AA849" s="2">
        <f>[1]!s_val_pe_ttm(A849,E849)</f>
        <v>-14.136531829833984</v>
      </c>
      <c r="AB849" s="5">
        <f>[1]!s_info_zjtxornot1(A849,"")</f>
        <v>0</v>
      </c>
      <c r="AC849" s="22" t="str">
        <f>[1]!s_info_nature1(A849,"")</f>
        <v>民营企业</v>
      </c>
      <c r="AD849" s="6" t="str">
        <f>[1]!s_info_city(A849)</f>
        <v>咸阳市</v>
      </c>
      <c r="AE849" s="6" t="str">
        <f>[1]!s_info_province(A849)</f>
        <v>陕西省</v>
      </c>
      <c r="AF849">
        <v>108.705117</v>
      </c>
      <c r="AG849">
        <v>34.333438999999998</v>
      </c>
    </row>
    <row r="850" spans="1:33" x14ac:dyDescent="0.3">
      <c r="A850" s="12" t="s">
        <v>2285</v>
      </c>
      <c r="B850" s="12" t="s">
        <v>2286</v>
      </c>
      <c r="C850" s="16" t="str">
        <f>[1]!s_info_mkt(A850)</f>
        <v>主板</v>
      </c>
      <c r="D850" s="16" t="str">
        <f>[1]!s_ipo_listeddate(A850)</f>
        <v>2003-03-11</v>
      </c>
      <c r="E850" s="16" t="str">
        <f>[1]!lastradeday_s("000002","")</f>
        <v>2026-06-22</v>
      </c>
      <c r="F850" s="16" t="str">
        <f>[1]!s_info_industry_csrc2023(A850,"",3)</f>
        <v>计算机、通信和其他电子设备制造业</v>
      </c>
      <c r="G850" s="16" t="str">
        <f>[1]!s_info_industry_csrc2023(A850,"",1)</f>
        <v>制造业</v>
      </c>
      <c r="H850" s="16">
        <f>[1]!s_is(A850,83,"FY","YTD","20251231",1,"",100000000)</f>
        <v>130.51573759839999</v>
      </c>
      <c r="I850" s="16">
        <f>[1]!s_is(A850,83,"FY","YTD","20241231",1,"",100000000)</f>
        <v>112.20869038950001</v>
      </c>
      <c r="J850" s="16">
        <f t="shared" si="39"/>
        <v>0.16315177679511605</v>
      </c>
      <c r="K850" s="16">
        <f>[1]!s_is(A850,61,"FY","YTD","20251231",1,"",100000000)</f>
        <v>3.9855084002999996</v>
      </c>
      <c r="L850" s="16">
        <f>[1]!s_is(A850,61,"FY","YTD","20241231",1,"",100000000)</f>
        <v>2.1986784846999998</v>
      </c>
      <c r="M850" s="16">
        <f t="shared" si="40"/>
        <v>0.81268358608776081</v>
      </c>
      <c r="N850" s="16">
        <f>[1]!s_fa_roe(A850,"20251231")</f>
        <v>3.2961</v>
      </c>
      <c r="O850" s="16">
        <f>[1]!s_stmnote_rdexp(A850,"20251231",1,10000)</f>
        <v>117214.961381</v>
      </c>
      <c r="P850" s="20">
        <f t="shared" si="41"/>
        <v>8.9809063288347035E-2</v>
      </c>
      <c r="Q850" s="16">
        <f>[1]!s_margin_tradingbalance(A850,"",10000)</f>
        <v>204178.60269999999</v>
      </c>
      <c r="R850" s="16">
        <f>[1]!s_margin_seclendingbalance(A850,"",10000)</f>
        <v>727.00540000000001</v>
      </c>
      <c r="S850" s="17">
        <f>[1]!s_val_ev(A850,"",100000000)</f>
        <v>745.50418655999999</v>
      </c>
      <c r="T850" s="17">
        <f>[1]!share_freesharesmv(A850,"",100000000)</f>
        <v>504.98158995199998</v>
      </c>
      <c r="U850" s="17">
        <f>[1]!s_dq_amount_btin(A850,E850,100000000)</f>
        <v>82.747699600000004</v>
      </c>
      <c r="V850" s="17">
        <f>[1]!s_dq_turn(A850,E850)</f>
        <v>11.101166668678298</v>
      </c>
      <c r="W850" s="2">
        <f>[1]!s_pq_amount(A850,"20260101","",100000000)</f>
        <v>2293.9045543500001</v>
      </c>
      <c r="X850" s="2">
        <f>[1]!s_pq_avgamount(A850,"20260101","",100000000)</f>
        <v>20.853677766818183</v>
      </c>
      <c r="Y850" s="17">
        <f>[1]!s_ipo_dilutedpe(A850)</f>
        <v>20</v>
      </c>
      <c r="Z850" s="12">
        <f>[1]!s_ipo_collection_total(A850,100000000)</f>
        <v>3.016</v>
      </c>
      <c r="AA850" s="2">
        <f>[1]!s_val_pe_ttm(A850,E850)</f>
        <v>162.48216247558594</v>
      </c>
      <c r="AB850" s="5">
        <f>[1]!s_info_zjtxornot1(A850,"")</f>
        <v>0</v>
      </c>
      <c r="AC850" s="22" t="str">
        <f>[1]!s_info_nature1(A850,"")</f>
        <v>民营企业</v>
      </c>
      <c r="AD850" s="6" t="str">
        <f>[1]!s_info_city(A850)</f>
        <v>杭州市</v>
      </c>
      <c r="AE850" s="6" t="str">
        <f>[1]!s_info_province(A850)</f>
        <v>浙江省</v>
      </c>
      <c r="AF850">
        <v>120.153576</v>
      </c>
      <c r="AG850">
        <v>30.287458999999998</v>
      </c>
    </row>
    <row r="851" spans="1:33" x14ac:dyDescent="0.3">
      <c r="A851" s="12" t="s">
        <v>2287</v>
      </c>
      <c r="B851" s="12" t="s">
        <v>2288</v>
      </c>
      <c r="C851" s="16" t="str">
        <f>[1]!s_info_mkt(A851)</f>
        <v>科创板</v>
      </c>
      <c r="D851" s="16" t="str">
        <f>[1]!s_ipo_listeddate(A851)</f>
        <v>2024-09-26</v>
      </c>
      <c r="E851" s="16" t="str">
        <f>[1]!lastradeday_s("000002","")</f>
        <v>2026-06-22</v>
      </c>
      <c r="F851" s="16" t="str">
        <f>[1]!s_info_industry_csrc2023(A851,"",3)</f>
        <v>软件和信息技术服务业</v>
      </c>
      <c r="G851" s="16" t="str">
        <f>[1]!s_info_industry_csrc2023(A851,"",1)</f>
        <v>信息传输、软件和信息技术服务业</v>
      </c>
      <c r="H851" s="16">
        <f>[1]!s_is(A851,83,"FY","YTD","20251231",1,"",100000000)</f>
        <v>18.096405408500001</v>
      </c>
      <c r="I851" s="16">
        <f>[1]!s_is(A851,83,"FY","YTD","20241231",1,"",100000000)</f>
        <v>14.381429573</v>
      </c>
      <c r="J851" s="16">
        <f t="shared" si="39"/>
        <v>0.25831756270423734</v>
      </c>
      <c r="K851" s="16">
        <f>[1]!s_is(A851,61,"FY","YTD","20251231",1,"",100000000)</f>
        <v>4.5414256912999997</v>
      </c>
      <c r="L851" s="16">
        <f>[1]!s_is(A851,61,"FY","YTD","20241231",1,"",100000000)</f>
        <v>4.0053008122000007</v>
      </c>
      <c r="M851" s="16">
        <f t="shared" si="40"/>
        <v>0.1338538362629299</v>
      </c>
      <c r="N851" s="16">
        <f>[1]!s_fa_roe(A851,"20251231")</f>
        <v>16.279199999999999</v>
      </c>
      <c r="O851" s="16">
        <f>[1]!s_stmnote_rdexp(A851,"20251231",1,10000)</f>
        <v>52783.649436</v>
      </c>
      <c r="P851" s="20">
        <f t="shared" si="41"/>
        <v>0.29168029917812949</v>
      </c>
      <c r="Q851" s="16">
        <f>[1]!s_margin_tradingbalance(A851,"",10000)</f>
        <v>101333.7674</v>
      </c>
      <c r="R851" s="16">
        <f>[1]!s_margin_seclendingbalance(A851,"",10000)</f>
        <v>40.103999999999999</v>
      </c>
      <c r="S851" s="17">
        <f>[1]!s_val_ev(A851,"",100000000)</f>
        <v>241.06039999999999</v>
      </c>
      <c r="T851" s="17">
        <f>[1]!share_freesharesmv(A851,"",100000000)</f>
        <v>154.09346011779999</v>
      </c>
      <c r="U851" s="17">
        <f>[1]!s_dq_amount_btin(A851,E851,100000000)</f>
        <v>5.9967325699999998</v>
      </c>
      <c r="V851" s="17">
        <f>[1]!s_dq_turn(A851,E851)</f>
        <v>3.680399010651394</v>
      </c>
      <c r="W851" s="2">
        <f>[1]!s_pq_amount(A851,"20260101","",100000000)</f>
        <v>971.47560608000003</v>
      </c>
      <c r="X851" s="2">
        <f>[1]!s_pq_avgamount(A851,"20260101","",100000000)</f>
        <v>8.8315964189090916</v>
      </c>
      <c r="Y851" s="17">
        <f>[1]!s_ipo_dilutedpe(A851)</f>
        <v>18.55</v>
      </c>
      <c r="Z851" s="12">
        <f>[1]!s_ipo_collection_total(A851,100000000)</f>
        <v>13.795</v>
      </c>
      <c r="AA851" s="2">
        <f>[1]!s_val_pe_ttm(A851,E851)</f>
        <v>48.872146606445313</v>
      </c>
      <c r="AB851" s="5">
        <f>[1]!s_info_zjtxornot1(A851,"")</f>
        <v>1</v>
      </c>
      <c r="AC851" s="22" t="str">
        <f>[1]!s_info_nature1(A851,"")</f>
        <v>民营企业</v>
      </c>
      <c r="AD851" s="6" t="str">
        <f>[1]!s_info_city(A851)</f>
        <v>上海市</v>
      </c>
      <c r="AE851" s="6" t="str">
        <f>[1]!s_info_province(A851)</f>
        <v>上海</v>
      </c>
      <c r="AF851">
        <v>121.472644</v>
      </c>
      <c r="AG851">
        <v>31.231705999999999</v>
      </c>
    </row>
    <row r="852" spans="1:33" x14ac:dyDescent="0.3">
      <c r="A852" s="12" t="s">
        <v>2289</v>
      </c>
      <c r="B852" s="12" t="s">
        <v>2290</v>
      </c>
      <c r="C852" s="16" t="str">
        <f>[1]!s_info_mkt(A852)</f>
        <v>科创板</v>
      </c>
      <c r="D852" s="16" t="str">
        <f>[1]!s_ipo_listeddate(A852)</f>
        <v>2022-11-07</v>
      </c>
      <c r="E852" s="16" t="str">
        <f>[1]!lastradeday_s("000002","")</f>
        <v>2026-06-22</v>
      </c>
      <c r="F852" s="16" t="str">
        <f>[1]!s_info_industry_csrc2023(A852,"",3)</f>
        <v>专用设备制造业</v>
      </c>
      <c r="G852" s="16" t="str">
        <f>[1]!s_info_industry_csrc2023(A852,"",1)</f>
        <v>制造业</v>
      </c>
      <c r="H852" s="16">
        <f>[1]!s_is(A852,83,"FY","YTD","20251231",1,"",100000000)</f>
        <v>2.9490842979000003</v>
      </c>
      <c r="I852" s="16">
        <f>[1]!s_is(A852,83,"FY","YTD","20241231",1,"",100000000)</f>
        <v>2.6818556838999998</v>
      </c>
      <c r="J852" s="16">
        <f t="shared" si="39"/>
        <v>9.9643174539277179E-2</v>
      </c>
      <c r="K852" s="16">
        <f>[1]!s_is(A852,61,"FY","YTD","20251231",1,"",100000000)</f>
        <v>0.80333220500000002</v>
      </c>
      <c r="L852" s="16">
        <f>[1]!s_is(A852,61,"FY","YTD","20241231",1,"",100000000)</f>
        <v>0.64015936020000008</v>
      </c>
      <c r="M852" s="16">
        <f t="shared" si="40"/>
        <v>0.25489410128912449</v>
      </c>
      <c r="N852" s="16">
        <f>[1]!s_fa_roe(A852,"20251231")</f>
        <v>7.8445</v>
      </c>
      <c r="O852" s="16">
        <f>[1]!s_stmnote_rdexp(A852,"20251231",1,10000)</f>
        <v>2409.5895479999999</v>
      </c>
      <c r="P852" s="20">
        <f t="shared" si="41"/>
        <v>8.1706363894576819E-2</v>
      </c>
      <c r="Q852" s="16">
        <f>[1]!s_margin_tradingbalance(A852,"",10000)</f>
        <v>21531.566299999999</v>
      </c>
      <c r="R852" s="16">
        <f>[1]!s_margin_seclendingbalance(A852,"",10000)</f>
        <v>0</v>
      </c>
      <c r="S852" s="17">
        <f>[1]!s_val_ev(A852,"",100000000)</f>
        <v>81.89298816809999</v>
      </c>
      <c r="T852" s="17">
        <f>[1]!share_freesharesmv(A852,"",100000000)</f>
        <v>32.941758426599996</v>
      </c>
      <c r="U852" s="17">
        <f>[1]!s_dq_amount_btin(A852,E852,100000000)</f>
        <v>4.7178783500000003</v>
      </c>
      <c r="V852" s="17">
        <f>[1]!s_dq_turn(A852,E852)</f>
        <v>5.9364145973290006</v>
      </c>
      <c r="W852" s="2">
        <f>[1]!s_pq_amount(A852,"20260101","",100000000)</f>
        <v>214.78299407</v>
      </c>
      <c r="X852" s="2">
        <f>[1]!s_pq_avgamount(A852,"20260101","",100000000)</f>
        <v>1.9525726733636364</v>
      </c>
      <c r="Y852" s="17">
        <f>[1]!s_ipo_dilutedpe(A852)</f>
        <v>68.87</v>
      </c>
      <c r="Z852" s="12">
        <f>[1]!s_ipo_collection_total(A852,100000000)</f>
        <v>7.7592499999999998</v>
      </c>
      <c r="AA852" s="2">
        <f>[1]!s_val_pe_ttm(A852,E852)</f>
        <v>113.97138214111328</v>
      </c>
      <c r="AB852" s="5">
        <f>[1]!s_info_zjtxornot1(A852,"")</f>
        <v>0</v>
      </c>
      <c r="AC852" s="22" t="str">
        <f>[1]!s_info_nature1(A852,"")</f>
        <v>民营企业</v>
      </c>
      <c r="AD852" s="6" t="str">
        <f>[1]!s_info_city(A852)</f>
        <v>铜陵市</v>
      </c>
      <c r="AE852" s="6" t="str">
        <f>[1]!s_info_province(A852)</f>
        <v>安徽省</v>
      </c>
      <c r="AF852">
        <v>117.816576</v>
      </c>
      <c r="AG852">
        <v>30.929935</v>
      </c>
    </row>
    <row r="853" spans="1:33" x14ac:dyDescent="0.3">
      <c r="A853" s="12" t="s">
        <v>2291</v>
      </c>
      <c r="B853" s="12" t="s">
        <v>2292</v>
      </c>
      <c r="C853" s="16" t="str">
        <f>[1]!s_info_mkt(A853)</f>
        <v>创业板</v>
      </c>
      <c r="D853" s="16" t="str">
        <f>[1]!s_ipo_listeddate(A853)</f>
        <v>2019-01-28</v>
      </c>
      <c r="E853" s="16" t="str">
        <f>[1]!lastradeday_s("000002","")</f>
        <v>2026-06-22</v>
      </c>
      <c r="F853" s="16" t="str">
        <f>[1]!s_info_industry_csrc2023(A853,"",3)</f>
        <v>研究和试验发展</v>
      </c>
      <c r="G853" s="16" t="str">
        <f>[1]!s_info_industry_csrc2023(A853,"",1)</f>
        <v>科学研究和技术服务业</v>
      </c>
      <c r="H853" s="16">
        <f>[1]!s_is(A853,83,"FY","YTD","20251231",1,"",100000000)</f>
        <v>140.95078734950002</v>
      </c>
      <c r="I853" s="16">
        <f>[1]!s_is(A853,83,"FY","YTD","20241231",1,"",100000000)</f>
        <v>122.75774875030001</v>
      </c>
      <c r="J853" s="16">
        <f t="shared" si="39"/>
        <v>0.14820277159209105</v>
      </c>
      <c r="K853" s="16">
        <f>[1]!s_is(A853,61,"FY","YTD","20251231",1,"",100000000)</f>
        <v>16.638988794399999</v>
      </c>
      <c r="L853" s="16">
        <f>[1]!s_is(A853,61,"FY","YTD","20241231",1,"",100000000)</f>
        <v>17.933508145000001</v>
      </c>
      <c r="M853" s="16">
        <f t="shared" si="40"/>
        <v>-7.2184390256120834E-2</v>
      </c>
      <c r="N853" s="16">
        <f>[1]!s_fa_roe(A853,"20251231")</f>
        <v>11.601800000000001</v>
      </c>
      <c r="O853" s="16">
        <f>[1]!s_stmnote_rdexp(A853,"20251231",1,10000)</f>
        <v>57601.959375999999</v>
      </c>
      <c r="P853" s="20">
        <f t="shared" si="41"/>
        <v>4.0866717000431374E-2</v>
      </c>
      <c r="Q853" s="16">
        <f>[1]!s_margin_tradingbalance(A853,"",10000)</f>
        <v>121386.1727</v>
      </c>
      <c r="R853" s="16">
        <f>[1]!s_margin_seclendingbalance(A853,"",10000)</f>
        <v>157.03970000000001</v>
      </c>
      <c r="S853" s="17">
        <f>[1]!s_val_ev(A853,"",100000000)</f>
        <v>397.31589073402932</v>
      </c>
      <c r="T853" s="17">
        <f>[1]!share_freesharesmv(A853,"",100000000)</f>
        <v>223.39121017320002</v>
      </c>
      <c r="U853" s="17">
        <f>[1]!s_dq_amount_btin(A853,E853,100000000)</f>
        <v>10.61877503</v>
      </c>
      <c r="V853" s="17">
        <f>[1]!s_dq_turn(A853,E853)</f>
        <v>3.2546708452449375</v>
      </c>
      <c r="W853" s="2">
        <f>[1]!s_pq_amount(A853,"20260101","",100000000)</f>
        <v>904.69702772999995</v>
      </c>
      <c r="X853" s="2">
        <f>[1]!s_pq_avgamount(A853,"20260101","",100000000)</f>
        <v>8.2245184339090915</v>
      </c>
      <c r="Y853" s="17">
        <f>[1]!s_ipo_dilutedpe(A853)</f>
        <v>22.99</v>
      </c>
      <c r="Z853" s="12">
        <f>[1]!s_ipo_collection_total(A853,100000000)</f>
        <v>5.0272579999999998</v>
      </c>
      <c r="AA853" s="2">
        <f>[1]!s_val_pe_ttm(A853,E853)</f>
        <v>25.676885604858398</v>
      </c>
      <c r="AB853" s="5">
        <f>[1]!s_info_zjtxornot1(A853,"")</f>
        <v>1</v>
      </c>
      <c r="AC853" s="22" t="str">
        <f>[1]!s_info_nature1(A853,"")</f>
        <v>民营企业</v>
      </c>
      <c r="AD853" s="6" t="str">
        <f>[1]!s_info_city(A853)</f>
        <v>北京市</v>
      </c>
      <c r="AE853" s="6" t="str">
        <f>[1]!s_info_province(A853)</f>
        <v>北京</v>
      </c>
      <c r="AF853">
        <v>116.40528500000001</v>
      </c>
      <c r="AG853">
        <v>39.904989</v>
      </c>
    </row>
    <row r="854" spans="1:33" x14ac:dyDescent="0.3">
      <c r="A854" s="12" t="s">
        <v>2293</v>
      </c>
      <c r="B854" s="12" t="s">
        <v>2294</v>
      </c>
      <c r="C854" s="16" t="str">
        <f>[1]!s_info_mkt(A854)</f>
        <v>主板</v>
      </c>
      <c r="D854" s="16" t="str">
        <f>[1]!s_ipo_listeddate(A854)</f>
        <v>1994-02-04</v>
      </c>
      <c r="E854" s="16" t="str">
        <f>[1]!lastradeday_s("000002","")</f>
        <v>2026-06-22</v>
      </c>
      <c r="F854" s="16" t="str">
        <f>[1]!s_info_industry_csrc2023(A854,"",3)</f>
        <v>新闻和出版业</v>
      </c>
      <c r="G854" s="16" t="str">
        <f>[1]!s_info_industry_csrc2023(A854,"",1)</f>
        <v>文化、体育和娱乐业</v>
      </c>
      <c r="H854" s="16">
        <f>[1]!s_is(A854,83,"FY","YTD","20251231",1,"",100000000)</f>
        <v>14.510596228099999</v>
      </c>
      <c r="I854" s="16">
        <f>[1]!s_is(A854,83,"FY","YTD","20241231",1,"",100000000)</f>
        <v>14.322500913099999</v>
      </c>
      <c r="J854" s="16">
        <f t="shared" si="39"/>
        <v>1.313285411125098E-2</v>
      </c>
      <c r="K854" s="16">
        <f>[1]!s_is(A854,61,"FY","YTD","20251231",1,"",100000000)</f>
        <v>0.42257766350000003</v>
      </c>
      <c r="L854" s="16">
        <f>[1]!s_is(A854,61,"FY","YTD","20241231",1,"",100000000)</f>
        <v>0.40458216869999997</v>
      </c>
      <c r="M854" s="16">
        <f t="shared" si="40"/>
        <v>4.4479208902910974E-2</v>
      </c>
      <c r="N854" s="16">
        <f>[1]!s_fa_roe(A854,"20251231")</f>
        <v>1.7084999999999999</v>
      </c>
      <c r="O854" s="16">
        <f>[1]!s_stmnote_rdexp(A854,"20251231",1,10000)</f>
        <v>0</v>
      </c>
      <c r="P854" s="20">
        <f t="shared" si="41"/>
        <v>0</v>
      </c>
      <c r="Q854" s="16">
        <f>[1]!s_margin_tradingbalance(A854,"",10000)</f>
        <v>29690.898000000001</v>
      </c>
      <c r="R854" s="16">
        <f>[1]!s_margin_seclendingbalance(A854,"",10000)</f>
        <v>1.2116</v>
      </c>
      <c r="S854" s="17">
        <f>[1]!s_val_ev(A854,"",100000000)</f>
        <v>51.512971004999997</v>
      </c>
      <c r="T854" s="17">
        <f>[1]!share_freesharesmv(A854,"",100000000)</f>
        <v>24.988585005000001</v>
      </c>
      <c r="U854" s="17">
        <f>[1]!s_dq_amount_btin(A854,E854,100000000)</f>
        <v>1.2003404900000001</v>
      </c>
      <c r="V854" s="17">
        <f>[1]!s_dq_turn(A854,E854)</f>
        <v>2.4055531892728967</v>
      </c>
      <c r="W854" s="2">
        <f>[1]!s_pq_amount(A854,"20260101","",100000000)</f>
        <v>128.01634905</v>
      </c>
      <c r="X854" s="2">
        <f>[1]!s_pq_avgamount(A854,"20260101","",100000000)</f>
        <v>1.1637849913636364</v>
      </c>
      <c r="Y854" s="17">
        <f>[1]!s_ipo_dilutedpe(A854)</f>
        <v>15.8</v>
      </c>
      <c r="Z854" s="12">
        <f>[1]!s_ipo_collection_total(A854,100000000)</f>
        <v>0.60750000000000004</v>
      </c>
      <c r="AA854" s="2">
        <f>[1]!s_val_pe_ttm(A854,E854)</f>
        <v>120.92348480224609</v>
      </c>
      <c r="AB854" s="5">
        <f>[1]!s_info_zjtxornot1(A854,"")</f>
        <v>0</v>
      </c>
      <c r="AC854" s="22" t="str">
        <f>[1]!s_info_nature1(A854,"")</f>
        <v>地方国有企业</v>
      </c>
      <c r="AD854" s="6" t="str">
        <f>[1]!s_info_city(A854)</f>
        <v>上海市</v>
      </c>
      <c r="AE854" s="6" t="str">
        <f>[1]!s_info_province(A854)</f>
        <v>上海</v>
      </c>
      <c r="AF854">
        <v>121.472644</v>
      </c>
      <c r="AG854">
        <v>31.231705999999999</v>
      </c>
    </row>
    <row r="855" spans="1:33" x14ac:dyDescent="0.3">
      <c r="A855" s="12" t="s">
        <v>2295</v>
      </c>
      <c r="B855" s="12" t="s">
        <v>2296</v>
      </c>
      <c r="C855" s="16" t="str">
        <f>[1]!s_info_mkt(A855)</f>
        <v>科创板</v>
      </c>
      <c r="D855" s="16" t="str">
        <f>[1]!s_ipo_listeddate(A855)</f>
        <v>2021-04-13</v>
      </c>
      <c r="E855" s="16" t="str">
        <f>[1]!lastradeday_s("000002","")</f>
        <v>2026-06-22</v>
      </c>
      <c r="F855" s="16" t="str">
        <f>[1]!s_info_industry_csrc2023(A855,"",3)</f>
        <v>电气机械和器材制造业</v>
      </c>
      <c r="G855" s="16" t="str">
        <f>[1]!s_info_industry_csrc2023(A855,"",1)</f>
        <v>制造业</v>
      </c>
      <c r="H855" s="16">
        <f>[1]!s_is(A855,83,"FY","YTD","20251231",1,"",100000000)</f>
        <v>20.085171903499997</v>
      </c>
      <c r="I855" s="16">
        <f>[1]!s_is(A855,83,"FY","YTD","20241231",1,"",100000000)</f>
        <v>19.1762440993</v>
      </c>
      <c r="J855" s="16">
        <f t="shared" si="39"/>
        <v>4.7398635493651087E-2</v>
      </c>
      <c r="K855" s="16">
        <f>[1]!s_is(A855,61,"FY","YTD","20251231",1,"",100000000)</f>
        <v>0.95412703830000001</v>
      </c>
      <c r="L855" s="16">
        <f>[1]!s_is(A855,61,"FY","YTD","20241231",1,"",100000000)</f>
        <v>1.7434481528999999</v>
      </c>
      <c r="M855" s="16">
        <f t="shared" si="40"/>
        <v>-0.45273563959276136</v>
      </c>
      <c r="N855" s="16">
        <f>[1]!s_fa_roe(A855,"20251231")</f>
        <v>6.9108999999999998</v>
      </c>
      <c r="O855" s="16">
        <f>[1]!s_stmnote_rdexp(A855,"20251231",1,10000)</f>
        <v>10031.812822</v>
      </c>
      <c r="P855" s="20">
        <f t="shared" si="41"/>
        <v>4.9946362770496765E-2</v>
      </c>
      <c r="Q855" s="16">
        <f>[1]!s_margin_tradingbalance(A855,"",10000)</f>
        <v>67279.016699999993</v>
      </c>
      <c r="R855" s="16">
        <f>[1]!s_margin_seclendingbalance(A855,"",10000)</f>
        <v>56.326999999999998</v>
      </c>
      <c r="S855" s="17">
        <f>[1]!s_val_ev(A855,"",100000000)</f>
        <v>123.35170374</v>
      </c>
      <c r="T855" s="17">
        <f>[1]!share_freesharesmv(A855,"",100000000)</f>
        <v>76.679245499999993</v>
      </c>
      <c r="U855" s="17">
        <f>[1]!s_dq_amount_btin(A855,E855,100000000)</f>
        <v>4.86932718</v>
      </c>
      <c r="V855" s="17">
        <f>[1]!s_dq_turn(A855,E855)</f>
        <v>3.979163044108271</v>
      </c>
      <c r="W855" s="2">
        <f>[1]!s_pq_amount(A855,"20260101","",100000000)</f>
        <v>375.36812586000002</v>
      </c>
      <c r="X855" s="2">
        <f>[1]!s_pq_avgamount(A855,"20260101","",100000000)</f>
        <v>3.4124375078181819</v>
      </c>
      <c r="Y855" s="17">
        <f>[1]!s_ipo_dilutedpe(A855)</f>
        <v>20.53</v>
      </c>
      <c r="Z855" s="12">
        <f>[1]!s_ipo_collection_total(A855,100000000)</f>
        <v>5.0665519999999997</v>
      </c>
      <c r="AA855" s="2">
        <f>[1]!s_val_pe_ttm(A855,E855)</f>
        <v>172.50656127929688</v>
      </c>
      <c r="AB855" s="5">
        <f>[1]!s_info_zjtxornot1(A855,"")</f>
        <v>1</v>
      </c>
      <c r="AC855" s="22" t="str">
        <f>[1]!s_info_nature1(A855,"")</f>
        <v>地方国有企业</v>
      </c>
      <c r="AD855" s="6" t="str">
        <f>[1]!s_info_city(A855)</f>
        <v>济宁市</v>
      </c>
      <c r="AE855" s="6" t="str">
        <f>[1]!s_info_province(A855)</f>
        <v>山东省</v>
      </c>
      <c r="AF855">
        <v>116.587245</v>
      </c>
      <c r="AG855">
        <v>35.415393000000002</v>
      </c>
    </row>
    <row r="856" spans="1:33" x14ac:dyDescent="0.3">
      <c r="A856" s="12" t="s">
        <v>2297</v>
      </c>
      <c r="B856" s="12" t="s">
        <v>2298</v>
      </c>
      <c r="C856" s="16" t="str">
        <f>[1]!s_info_mkt(A856)</f>
        <v>主板</v>
      </c>
      <c r="D856" s="16" t="str">
        <f>[1]!s_ipo_listeddate(A856)</f>
        <v>2020-12-11</v>
      </c>
      <c r="E856" s="16" t="str">
        <f>[1]!lastradeday_s("000002","")</f>
        <v>2026-06-22</v>
      </c>
      <c r="F856" s="16" t="str">
        <f>[1]!s_info_industry_csrc2023(A856,"",3)</f>
        <v>通用设备制造业</v>
      </c>
      <c r="G856" s="16" t="str">
        <f>[1]!s_info_industry_csrc2023(A856,"",1)</f>
        <v>制造业</v>
      </c>
      <c r="H856" s="16">
        <f>[1]!s_is(A856,83,"FY","YTD","20251231",1,"",100000000)</f>
        <v>7.3399323317999992</v>
      </c>
      <c r="I856" s="16">
        <f>[1]!s_is(A856,83,"FY","YTD","20241231",1,"",100000000)</f>
        <v>6.2391147413999999</v>
      </c>
      <c r="J856" s="16">
        <f t="shared" si="39"/>
        <v>0.17643810637035751</v>
      </c>
      <c r="K856" s="16">
        <f>[1]!s_is(A856,61,"FY","YTD","20251231",1,"",100000000)</f>
        <v>1.5454999819999999</v>
      </c>
      <c r="L856" s="16">
        <f>[1]!s_is(A856,61,"FY","YTD","20241231",1,"",100000000)</f>
        <v>1.8177936108000001</v>
      </c>
      <c r="M856" s="16">
        <f t="shared" si="40"/>
        <v>-0.14979347885383171</v>
      </c>
      <c r="N856" s="16">
        <f>[1]!s_fa_roe(A856,"20251231")</f>
        <v>12.623100000000001</v>
      </c>
      <c r="O856" s="16">
        <f>[1]!s_stmnote_rdexp(A856,"20251231",1,10000)</f>
        <v>3332.545783</v>
      </c>
      <c r="P856" s="20">
        <f t="shared" si="41"/>
        <v>4.5402949677912724E-2</v>
      </c>
      <c r="Q856" s="16">
        <f>[1]!s_margin_tradingbalance(A856,"",10000)</f>
        <v>0</v>
      </c>
      <c r="R856" s="16">
        <f>[1]!s_margin_seclendingbalance(A856,"",10000)</f>
        <v>0</v>
      </c>
      <c r="S856" s="17">
        <f>[1]!s_val_ev(A856,"",100000000)</f>
        <v>46.341220665600005</v>
      </c>
      <c r="T856" s="17">
        <f>[1]!share_freesharesmv(A856,"",100000000)</f>
        <v>22.023718415999998</v>
      </c>
      <c r="U856" s="17">
        <f>[1]!s_dq_amount_btin(A856,E856,100000000)</f>
        <v>2.4765072099999998</v>
      </c>
      <c r="V856" s="17">
        <f>[1]!s_dq_turn(A856,E856)</f>
        <v>6.6884865979923465</v>
      </c>
      <c r="W856" s="2">
        <f>[1]!s_pq_amount(A856,"20260101","",100000000)</f>
        <v>115.57366340999999</v>
      </c>
      <c r="X856" s="2">
        <f>[1]!s_pq_avgamount(A856,"20260101","",100000000)</f>
        <v>1.0506696673636364</v>
      </c>
      <c r="Y856" s="17">
        <f>[1]!s_ipo_dilutedpe(A856)</f>
        <v>22.99</v>
      </c>
      <c r="Z856" s="12">
        <f>[1]!s_ipo_collection_total(A856,100000000)</f>
        <v>4.2893400000000002</v>
      </c>
      <c r="AA856" s="2">
        <f>[1]!s_val_pe_ttm(A856,E856)</f>
        <v>30.21771240234375</v>
      </c>
      <c r="AB856" s="5">
        <f>[1]!s_info_zjtxornot1(A856,"")</f>
        <v>1</v>
      </c>
      <c r="AC856" s="22" t="str">
        <f>[1]!s_info_nature1(A856,"")</f>
        <v>民营企业</v>
      </c>
      <c r="AD856" s="6" t="str">
        <f>[1]!s_info_city(A856)</f>
        <v>宁波市</v>
      </c>
      <c r="AE856" s="6" t="str">
        <f>[1]!s_info_province(A856)</f>
        <v>浙江省</v>
      </c>
      <c r="AF856">
        <v>121.549792</v>
      </c>
      <c r="AG856">
        <v>29.868387999999999</v>
      </c>
    </row>
    <row r="857" spans="1:33" x14ac:dyDescent="0.3">
      <c r="A857" s="12" t="s">
        <v>2299</v>
      </c>
      <c r="B857" s="12" t="s">
        <v>2300</v>
      </c>
      <c r="C857" s="16" t="str">
        <f>[1]!s_info_mkt(A857)</f>
        <v>主板</v>
      </c>
      <c r="D857" s="16" t="str">
        <f>[1]!s_ipo_listeddate(A857)</f>
        <v>2024-07-03</v>
      </c>
      <c r="E857" s="16" t="str">
        <f>[1]!lastradeday_s("000002","")</f>
        <v>2026-06-22</v>
      </c>
      <c r="F857" s="16" t="str">
        <f>[1]!s_info_industry_csrc2023(A857,"",3)</f>
        <v>电气机械和器材制造业</v>
      </c>
      <c r="G857" s="16" t="str">
        <f>[1]!s_info_industry_csrc2023(A857,"",1)</f>
        <v>制造业</v>
      </c>
      <c r="H857" s="16">
        <f>[1]!s_is(A857,83,"FY","YTD","20251231",1,"",100000000)</f>
        <v>20.042842356199998</v>
      </c>
      <c r="I857" s="16">
        <f>[1]!s_is(A857,83,"FY","YTD","20241231",1,"",100000000)</f>
        <v>15.2834220645</v>
      </c>
      <c r="J857" s="16">
        <f t="shared" si="39"/>
        <v>0.31141064295771015</v>
      </c>
      <c r="K857" s="16">
        <f>[1]!s_is(A857,61,"FY","YTD","20251231",1,"",100000000)</f>
        <v>1.1503637506</v>
      </c>
      <c r="L857" s="16">
        <f>[1]!s_is(A857,61,"FY","YTD","20241231",1,"",100000000)</f>
        <v>1.0995823271</v>
      </c>
      <c r="M857" s="16">
        <f t="shared" si="40"/>
        <v>4.618246605866163E-2</v>
      </c>
      <c r="N857" s="16">
        <f>[1]!s_fa_roe(A857,"20251231")</f>
        <v>8.5580999999999996</v>
      </c>
      <c r="O857" s="16">
        <f>[1]!s_stmnote_rdexp(A857,"20251231",1,10000)</f>
        <v>7606.3825980000001</v>
      </c>
      <c r="P857" s="20">
        <f t="shared" si="41"/>
        <v>3.7950618294650525E-2</v>
      </c>
      <c r="Q857" s="16">
        <f>[1]!s_margin_tradingbalance(A857,"",10000)</f>
        <v>12962.748100000001</v>
      </c>
      <c r="R857" s="16">
        <f>[1]!s_margin_seclendingbalance(A857,"",10000)</f>
        <v>24.84</v>
      </c>
      <c r="S857" s="17">
        <f>[1]!s_val_ev(A857,"",100000000)</f>
        <v>36.2412834</v>
      </c>
      <c r="T857" s="17">
        <f>[1]!share_freesharesmv(A857,"",100000000)</f>
        <v>10.61613195</v>
      </c>
      <c r="U857" s="17">
        <f>[1]!s_dq_amount_btin(A857,E857,100000000)</f>
        <v>0.30928378000000001</v>
      </c>
      <c r="V857" s="17">
        <f>[1]!s_dq_turn(A857,E857)</f>
        <v>2.3070992305861822</v>
      </c>
      <c r="W857" s="2">
        <f>[1]!s_pq_amount(A857,"20260101","",100000000)</f>
        <v>46.640017710000002</v>
      </c>
      <c r="X857" s="2">
        <f>[1]!s_pq_avgamount(A857,"20260101","",100000000)</f>
        <v>0.42400016100000004</v>
      </c>
      <c r="Y857" s="17">
        <f>[1]!s_ipo_dilutedpe(A857)</f>
        <v>18.02</v>
      </c>
      <c r="Z857" s="12">
        <f>[1]!s_ipo_collection_total(A857,100000000)</f>
        <v>5.9623999999999997</v>
      </c>
      <c r="AA857" s="2">
        <f>[1]!s_val_pe_ttm(A857,E857)</f>
        <v>32.755550384521484</v>
      </c>
      <c r="AB857" s="5">
        <f>[1]!s_info_zjtxornot1(A857,"")</f>
        <v>1</v>
      </c>
      <c r="AC857" s="22" t="str">
        <f>[1]!s_info_nature1(A857,"")</f>
        <v>民营企业</v>
      </c>
      <c r="AD857" s="6" t="str">
        <f>[1]!s_info_city(A857)</f>
        <v>上海市</v>
      </c>
      <c r="AE857" s="6" t="str">
        <f>[1]!s_info_province(A857)</f>
        <v>上海</v>
      </c>
      <c r="AF857">
        <v>121.472644</v>
      </c>
      <c r="AG857">
        <v>31.231705999999999</v>
      </c>
    </row>
    <row r="858" spans="1:33" x14ac:dyDescent="0.3">
      <c r="A858" s="12" t="s">
        <v>2301</v>
      </c>
      <c r="B858" s="12" t="s">
        <v>2302</v>
      </c>
      <c r="C858" s="16" t="str">
        <f>[1]!s_info_mkt(A858)</f>
        <v>主板</v>
      </c>
      <c r="D858" s="16" t="str">
        <f>[1]!s_ipo_listeddate(A858)</f>
        <v>2018-07-20</v>
      </c>
      <c r="E858" s="16" t="str">
        <f>[1]!lastradeday_s("000002","")</f>
        <v>2026-06-22</v>
      </c>
      <c r="F858" s="16" t="str">
        <f>[1]!s_info_industry_csrc2023(A858,"",3)</f>
        <v>计算机、通信和其他电子设备制造业</v>
      </c>
      <c r="G858" s="16" t="str">
        <f>[1]!s_info_industry_csrc2023(A858,"",1)</f>
        <v>制造业</v>
      </c>
      <c r="H858" s="16">
        <f>[1]!s_is(A858,83,"FY","YTD","20251231",1,"",100000000)</f>
        <v>142.52103033</v>
      </c>
      <c r="I858" s="16">
        <f>[1]!s_is(A858,83,"FY","YTD","20241231",1,"",100000000)</f>
        <v>121.97409931</v>
      </c>
      <c r="J858" s="16">
        <f t="shared" si="39"/>
        <v>0.16845323012207292</v>
      </c>
      <c r="K858" s="16">
        <f>[1]!s_is(A858,61,"FY","YTD","20251231",1,"",100000000)</f>
        <v>8.1373726600000005</v>
      </c>
      <c r="L858" s="16">
        <f>[1]!s_is(A858,61,"FY","YTD","20241231",1,"",100000000)</f>
        <v>6.7587879900000001</v>
      </c>
      <c r="M858" s="16">
        <f t="shared" si="40"/>
        <v>0.203969213421059</v>
      </c>
      <c r="N858" s="16">
        <f>[1]!s_fa_roe(A858,"20251231")</f>
        <v>6.3986999999999998</v>
      </c>
      <c r="O858" s="16">
        <f>[1]!s_stmnote_rdexp(A858,"20251231",1,10000)</f>
        <v>89432.773799999995</v>
      </c>
      <c r="P858" s="20">
        <f t="shared" si="41"/>
        <v>6.2750580453230717E-2</v>
      </c>
      <c r="Q858" s="16">
        <f>[1]!s_margin_tradingbalance(A858,"",10000)</f>
        <v>231282.44270000001</v>
      </c>
      <c r="R858" s="16">
        <f>[1]!s_margin_seclendingbalance(A858,"",10000)</f>
        <v>2876.4549999999999</v>
      </c>
      <c r="S858" s="17">
        <f>[1]!s_val_ev(A858,"",100000000)</f>
        <v>2906.0500741400274</v>
      </c>
      <c r="T858" s="17">
        <f>[1]!share_freesharesmv(A858,"",100000000)</f>
        <v>558.51326372100004</v>
      </c>
      <c r="U858" s="17">
        <f>[1]!s_dq_amount_btin(A858,E858,100000000)</f>
        <v>43.358758860000002</v>
      </c>
      <c r="V858" s="17">
        <f>[1]!s_dq_turn(A858,E858)</f>
        <v>2.0835091617769521</v>
      </c>
      <c r="W858" s="2">
        <f>[1]!s_pq_amount(A858,"20260101","",100000000)</f>
        <v>5475.0344784199997</v>
      </c>
      <c r="X858" s="2">
        <f>[1]!s_pq_avgamount(A858,"20260101","",100000000)</f>
        <v>49.773040712909086</v>
      </c>
      <c r="Y858" s="17">
        <f>[1]!s_ipo_dilutedpe(A858)</f>
        <v>16.38</v>
      </c>
      <c r="Z858" s="12">
        <f>[1]!s_ipo_collection_total(A858,100000000)</f>
        <v>20.243645220999998</v>
      </c>
      <c r="AA858" s="2">
        <f>[1]!s_val_pe_ttm(A858,E858)</f>
        <v>371.11380004882813</v>
      </c>
      <c r="AB858" s="5">
        <f>[1]!s_info_zjtxornot1(A858,"")</f>
        <v>1</v>
      </c>
      <c r="AC858" s="22" t="str">
        <f>[1]!s_info_nature1(A858,"")</f>
        <v>公众企业</v>
      </c>
      <c r="AD858" s="6" t="str">
        <f>[1]!s_info_city(A858)</f>
        <v>武汉市</v>
      </c>
      <c r="AE858" s="6" t="str">
        <f>[1]!s_info_province(A858)</f>
        <v>湖北省</v>
      </c>
      <c r="AF858">
        <v>114.29857199999999</v>
      </c>
      <c r="AG858">
        <v>30.584354999999999</v>
      </c>
    </row>
    <row r="859" spans="1:33" x14ac:dyDescent="0.3">
      <c r="A859" s="12" t="s">
        <v>2303</v>
      </c>
      <c r="B859" s="12" t="s">
        <v>2304</v>
      </c>
      <c r="C859" s="16" t="str">
        <f>[1]!s_info_mkt(A859)</f>
        <v>创业板</v>
      </c>
      <c r="D859" s="16" t="str">
        <f>[1]!s_ipo_listeddate(A859)</f>
        <v>2021-11-02</v>
      </c>
      <c r="E859" s="16" t="str">
        <f>[1]!lastradeday_s("000002","")</f>
        <v>2026-06-22</v>
      </c>
      <c r="F859" s="16" t="str">
        <f>[1]!s_info_industry_csrc2023(A859,"",3)</f>
        <v>化学原料和化学制品制造业</v>
      </c>
      <c r="G859" s="16" t="str">
        <f>[1]!s_info_industry_csrc2023(A859,"",1)</f>
        <v>制造业</v>
      </c>
      <c r="H859" s="16">
        <f>[1]!s_is(A859,83,"FY","YTD","20251231",1,"",100000000)</f>
        <v>6.5157825227999995</v>
      </c>
      <c r="I859" s="16">
        <f>[1]!s_is(A859,83,"FY","YTD","20241231",1,"",100000000)</f>
        <v>5.7183903050999998</v>
      </c>
      <c r="J859" s="16">
        <f t="shared" si="39"/>
        <v>0.13944347537607538</v>
      </c>
      <c r="K859" s="16">
        <f>[1]!s_is(A859,61,"FY","YTD","20251231",1,"",100000000)</f>
        <v>1.0027183984000001</v>
      </c>
      <c r="L859" s="16">
        <f>[1]!s_is(A859,61,"FY","YTD","20241231",1,"",100000000)</f>
        <v>1.0299548338</v>
      </c>
      <c r="M859" s="16">
        <f t="shared" si="40"/>
        <v>-2.6444300765608844E-2</v>
      </c>
      <c r="N859" s="16">
        <f>[1]!s_fa_roe(A859,"20251231")</f>
        <v>5.2144000000000004</v>
      </c>
      <c r="O859" s="16">
        <f>[1]!s_stmnote_rdexp(A859,"20251231",1,10000)</f>
        <v>3589.9601360000001</v>
      </c>
      <c r="P859" s="20">
        <f t="shared" si="41"/>
        <v>5.509637750244159E-2</v>
      </c>
      <c r="Q859" s="16">
        <f>[1]!s_margin_tradingbalance(A859,"",10000)</f>
        <v>13227.409799999999</v>
      </c>
      <c r="R859" s="16">
        <f>[1]!s_margin_seclendingbalance(A859,"",10000)</f>
        <v>40.973399999999998</v>
      </c>
      <c r="S859" s="17">
        <f>[1]!s_val_ev(A859,"",100000000)</f>
        <v>73.967499143200001</v>
      </c>
      <c r="T859" s="17">
        <f>[1]!share_freesharesmv(A859,"",100000000)</f>
        <v>20.286813993199999</v>
      </c>
      <c r="U859" s="17">
        <f>[1]!s_dq_amount_btin(A859,E859,100000000)</f>
        <v>5.0004987400000003</v>
      </c>
      <c r="V859" s="17">
        <f>[1]!s_dq_turn(A859,E859)</f>
        <v>15.089882521718202</v>
      </c>
      <c r="W859" s="2">
        <f>[1]!s_pq_amount(A859,"20260101","",100000000)</f>
        <v>165.78971032999999</v>
      </c>
      <c r="X859" s="2">
        <f>[1]!s_pq_avgamount(A859,"20260101","",100000000)</f>
        <v>1.5071791848181817</v>
      </c>
      <c r="Y859" s="17">
        <f>[1]!s_ipo_dilutedpe(A859)</f>
        <v>54.59</v>
      </c>
      <c r="Z859" s="12">
        <f>[1]!s_ipo_collection_total(A859,100000000)</f>
        <v>12.103333575399999</v>
      </c>
      <c r="AA859" s="2">
        <f>[1]!s_val_pe_ttm(A859,E859)</f>
        <v>78.927024841308594</v>
      </c>
      <c r="AB859" s="5">
        <f>[1]!s_info_zjtxornot1(A859,"")</f>
        <v>1</v>
      </c>
      <c r="AC859" s="22" t="str">
        <f>[1]!s_info_nature1(A859,"")</f>
        <v>民营企业</v>
      </c>
      <c r="AD859" s="6" t="str">
        <f>[1]!s_info_city(A859)</f>
        <v>杭州市</v>
      </c>
      <c r="AE859" s="6" t="str">
        <f>[1]!s_info_province(A859)</f>
        <v>浙江省</v>
      </c>
      <c r="AF859">
        <v>120.153576</v>
      </c>
      <c r="AG859">
        <v>30.287458999999998</v>
      </c>
    </row>
    <row r="860" spans="1:33" x14ac:dyDescent="0.3">
      <c r="A860" s="12" t="s">
        <v>2305</v>
      </c>
      <c r="B860" s="12" t="s">
        <v>2306</v>
      </c>
      <c r="C860" s="16" t="str">
        <f>[1]!s_info_mkt(A860)</f>
        <v>科创板</v>
      </c>
      <c r="D860" s="16" t="str">
        <f>[1]!s_ipo_listeddate(A860)</f>
        <v>2023-09-08</v>
      </c>
      <c r="E860" s="16" t="str">
        <f>[1]!lastradeday_s("000002","")</f>
        <v>2026-06-22</v>
      </c>
      <c r="F860" s="16" t="str">
        <f>[1]!s_info_industry_csrc2023(A860,"",3)</f>
        <v>计算机、通信和其他电子设备制造业</v>
      </c>
      <c r="G860" s="16" t="str">
        <f>[1]!s_info_industry_csrc2023(A860,"",1)</f>
        <v>制造业</v>
      </c>
      <c r="H860" s="16">
        <f>[1]!s_is(A860,83,"FY","YTD","20251231",1,"",100000000)</f>
        <v>12.115316162000001</v>
      </c>
      <c r="I860" s="16">
        <f>[1]!s_is(A860,83,"FY","YTD","20241231",1,"",100000000)</f>
        <v>10.29504485</v>
      </c>
      <c r="J860" s="16">
        <f t="shared" si="39"/>
        <v>0.17681043050531264</v>
      </c>
      <c r="K860" s="16">
        <f>[1]!s_is(A860,61,"FY","YTD","20251231",1,"",100000000)</f>
        <v>-0.16596195329999999</v>
      </c>
      <c r="L860" s="16">
        <f>[1]!s_is(A860,61,"FY","YTD","20241231",1,"",100000000)</f>
        <v>0.1001517972</v>
      </c>
      <c r="M860" s="16">
        <f t="shared" si="40"/>
        <v>-2.6571040953821243</v>
      </c>
      <c r="N860" s="16">
        <f>[1]!s_fa_roe(A860,"20251231")</f>
        <v>-0.55020000000000002</v>
      </c>
      <c r="O860" s="16">
        <f>[1]!s_stmnote_rdexp(A860,"20251231",1,10000)</f>
        <v>8230.0079829999995</v>
      </c>
      <c r="P860" s="20">
        <f t="shared" si="41"/>
        <v>6.7930608437719767E-2</v>
      </c>
      <c r="Q860" s="16">
        <f>[1]!s_margin_tradingbalance(A860,"",10000)</f>
        <v>102779.8607</v>
      </c>
      <c r="R860" s="16">
        <f>[1]!s_margin_seclendingbalance(A860,"",10000)</f>
        <v>663.03610000000003</v>
      </c>
      <c r="S860" s="17">
        <f>[1]!s_val_ev(A860,"",100000000)</f>
        <v>516.16023440000004</v>
      </c>
      <c r="T860" s="17">
        <f>[1]!share_freesharesmv(A860,"",100000000)</f>
        <v>177.95605860000001</v>
      </c>
      <c r="U860" s="17">
        <f>[1]!s_dq_amount_btin(A860,E860,100000000)</f>
        <v>45.173106410000003</v>
      </c>
      <c r="V860" s="17">
        <f>[1]!s_dq_turn(A860,E860)</f>
        <v>22.006740491991604</v>
      </c>
      <c r="W860" s="2">
        <f>[1]!s_pq_amount(A860,"20260101","",100000000)</f>
        <v>999.57830196999998</v>
      </c>
      <c r="X860" s="2">
        <f>[1]!s_pq_avgamount(A860,"20260101","",100000000)</f>
        <v>9.0870754724545453</v>
      </c>
      <c r="Y860" s="17">
        <f>[1]!s_ipo_dilutedpe(A860)</f>
        <v>0</v>
      </c>
      <c r="Z860" s="12">
        <f>[1]!s_ipo_collection_total(A860,100000000)</f>
        <v>19.1307242</v>
      </c>
      <c r="AA860" s="2">
        <f>[1]!s_val_pe_ttm(A860,E860)</f>
        <v>-5712.47314453125</v>
      </c>
      <c r="AB860" s="5">
        <f>[1]!s_info_zjtxornot1(A860,"")</f>
        <v>1</v>
      </c>
      <c r="AC860" s="22" t="str">
        <f>[1]!s_info_nature1(A860,"")</f>
        <v>公众企业</v>
      </c>
      <c r="AD860" s="6" t="str">
        <f>[1]!s_info_city(A860)</f>
        <v>衢州市</v>
      </c>
      <c r="AE860" s="6" t="str">
        <f>[1]!s_info_province(A860)</f>
        <v>浙江省</v>
      </c>
      <c r="AF860">
        <v>118.87263</v>
      </c>
      <c r="AG860">
        <v>28.941707999999998</v>
      </c>
    </row>
    <row r="861" spans="1:33" x14ac:dyDescent="0.3">
      <c r="A861" s="12" t="s">
        <v>2307</v>
      </c>
      <c r="B861" s="12" t="s">
        <v>2308</v>
      </c>
      <c r="C861" s="16" t="str">
        <f>[1]!s_info_mkt(A861)</f>
        <v>主板</v>
      </c>
      <c r="D861" s="16" t="str">
        <f>[1]!s_ipo_listeddate(A861)</f>
        <v>2010-03-16</v>
      </c>
      <c r="E861" s="16" t="str">
        <f>[1]!lastradeday_s("000002","")</f>
        <v>2026-06-22</v>
      </c>
      <c r="F861" s="16" t="str">
        <f>[1]!s_info_industry_csrc2023(A861,"",3)</f>
        <v>专用设备制造业</v>
      </c>
      <c r="G861" s="16" t="str">
        <f>[1]!s_info_industry_csrc2023(A861,"",1)</f>
        <v>制造业</v>
      </c>
      <c r="H861" s="16">
        <f>[1]!s_is(A861,83,"FY","YTD","20251231",1,"",100000000)</f>
        <v>393.53112419780001</v>
      </c>
      <c r="I861" s="16">
        <f>[1]!s_is(A861,83,"FY","YTD","20241231",1,"",100000000)</f>
        <v>298.38069162260001</v>
      </c>
      <c r="J861" s="16">
        <f t="shared" si="39"/>
        <v>0.31888937604430811</v>
      </c>
      <c r="K861" s="16">
        <f>[1]!s_is(A861,61,"FY","YTD","20251231",1,"",100000000)</f>
        <v>55.219930048599998</v>
      </c>
      <c r="L861" s="16">
        <f>[1]!s_is(A861,61,"FY","YTD","20241231",1,"",100000000)</f>
        <v>56.2118910903</v>
      </c>
      <c r="M861" s="16">
        <f t="shared" si="40"/>
        <v>-1.7646818537140011E-2</v>
      </c>
      <c r="N861" s="16">
        <f>[1]!s_fa_roe(A861,"20251231")</f>
        <v>16.050599999999999</v>
      </c>
      <c r="O861" s="16">
        <f>[1]!s_stmnote_rdexp(A861,"20251231",1,10000)</f>
        <v>727714.96128100005</v>
      </c>
      <c r="P861" s="20">
        <f t="shared" si="41"/>
        <v>0.18491929012334732</v>
      </c>
      <c r="Q861" s="16">
        <f>[1]!s_margin_tradingbalance(A861,"",10000)</f>
        <v>332384.49780000001</v>
      </c>
      <c r="R861" s="16">
        <f>[1]!s_margin_seclendingbalance(A861,"",10000)</f>
        <v>5270.8023999999996</v>
      </c>
      <c r="S861" s="17">
        <f>[1]!s_val_ev(A861,"",100000000)</f>
        <v>5400.0029892000002</v>
      </c>
      <c r="T861" s="17">
        <f>[1]!share_freesharesmv(A861,"",100000000)</f>
        <v>2906.0160391500008</v>
      </c>
      <c r="U861" s="17">
        <f>[1]!s_dq_amount_btin(A861,E861,100000000)</f>
        <v>79.640315799999996</v>
      </c>
      <c r="V861" s="17">
        <f>[1]!s_dq_turn(A861,E861)</f>
        <v>1.4846546828955678</v>
      </c>
      <c r="W861" s="2">
        <f>[1]!s_pq_amount(A861,"20260101","",100000000)</f>
        <v>6178.8032579999999</v>
      </c>
      <c r="X861" s="2">
        <f>[1]!s_pq_avgamount(A861,"20260101","",100000000)</f>
        <v>56.170938709090912</v>
      </c>
      <c r="Y861" s="17">
        <f>[1]!s_ipo_dilutedpe(A861)</f>
        <v>47.83</v>
      </c>
      <c r="Z861" s="12">
        <f>[1]!s_ipo_collection_total(A861,100000000)</f>
        <v>5.4648000000000003</v>
      </c>
      <c r="AA861" s="2">
        <f>[1]!s_val_pe_ttm(A861,E861)</f>
        <v>96.843238830566406</v>
      </c>
      <c r="AB861" s="5">
        <f>[1]!s_info_zjtxornot1(A861,"")</f>
        <v>1</v>
      </c>
      <c r="AC861" s="22" t="str">
        <f>[1]!s_info_nature1(A861,"")</f>
        <v>地方国有企业</v>
      </c>
      <c r="AD861" s="6" t="str">
        <f>[1]!s_info_city(A861)</f>
        <v>北京市</v>
      </c>
      <c r="AE861" s="6" t="str">
        <f>[1]!s_info_province(A861)</f>
        <v>北京</v>
      </c>
      <c r="AF861">
        <v>116.40528500000001</v>
      </c>
      <c r="AG861">
        <v>39.904989</v>
      </c>
    </row>
    <row r="862" spans="1:33" x14ac:dyDescent="0.3">
      <c r="A862" s="12" t="s">
        <v>2309</v>
      </c>
      <c r="B862" s="12" t="s">
        <v>2310</v>
      </c>
      <c r="C862" s="16" t="str">
        <f>[1]!s_info_mkt(A862)</f>
        <v>主板</v>
      </c>
      <c r="D862" s="16" t="str">
        <f>[1]!s_ipo_listeddate(A862)</f>
        <v>1998-12-10</v>
      </c>
      <c r="E862" s="16" t="str">
        <f>[1]!lastradeday_s("000002","")</f>
        <v>2026-06-22</v>
      </c>
      <c r="F862" s="16" t="str">
        <f>[1]!s_info_industry_csrc2023(A862,"",3)</f>
        <v>农副食品加工业</v>
      </c>
      <c r="G862" s="16" t="str">
        <f>[1]!s_info_industry_csrc2023(A862,"",1)</f>
        <v>制造业</v>
      </c>
      <c r="H862" s="16">
        <f>[1]!s_is(A862,83,"FY","YTD","20251231",1,"",100000000)</f>
        <v>6.2943888330999993</v>
      </c>
      <c r="I862" s="16">
        <f>[1]!s_is(A862,83,"FY","YTD","20241231",1,"",100000000)</f>
        <v>5.1566312627999995</v>
      </c>
      <c r="J862" s="16">
        <f t="shared" si="39"/>
        <v>0.22063969912058612</v>
      </c>
      <c r="K862" s="16">
        <f>[1]!s_is(A862,61,"FY","YTD","20251231",1,"",100000000)</f>
        <v>0.59020198229999998</v>
      </c>
      <c r="L862" s="16">
        <f>[1]!s_is(A862,61,"FY","YTD","20241231",1,"",100000000)</f>
        <v>0.25445146149999998</v>
      </c>
      <c r="M862" s="16">
        <f t="shared" si="40"/>
        <v>1.3195071422295606</v>
      </c>
      <c r="N862" s="16">
        <f>[1]!s_fa_roe(A862,"20251231")</f>
        <v>3.5409000000000002</v>
      </c>
      <c r="O862" s="16">
        <f>[1]!s_stmnote_rdexp(A862,"20251231",1,10000)</f>
        <v>232.70581099999998</v>
      </c>
      <c r="P862" s="20">
        <f t="shared" si="41"/>
        <v>3.697035838909111E-3</v>
      </c>
      <c r="Q862" s="16">
        <f>[1]!s_margin_tradingbalance(A862,"",10000)</f>
        <v>6723.1208999999999</v>
      </c>
      <c r="R862" s="16">
        <f>[1]!s_margin_seclendingbalance(A862,"",10000)</f>
        <v>0</v>
      </c>
      <c r="S862" s="17">
        <f>[1]!s_val_ev(A862,"",100000000)</f>
        <v>54.651836400000001</v>
      </c>
      <c r="T862" s="17">
        <f>[1]!share_freesharesmv(A862,"",100000000)</f>
        <v>25.506907178899997</v>
      </c>
      <c r="U862" s="17">
        <f>[1]!s_dq_amount_btin(A862,E862,100000000)</f>
        <v>0.99748643000000004</v>
      </c>
      <c r="V862" s="17">
        <f>[1]!s_dq_turn(A862,E862)</f>
        <v>1.8122648123860665</v>
      </c>
      <c r="W862" s="2">
        <f>[1]!s_pq_amount(A862,"20260101","",100000000)</f>
        <v>120.7353232</v>
      </c>
      <c r="X862" s="2">
        <f>[1]!s_pq_avgamount(A862,"20260101","",100000000)</f>
        <v>1.0975938472727274</v>
      </c>
      <c r="Y862" s="17">
        <f>[1]!s_ipo_dilutedpe(A862)</f>
        <v>13.2</v>
      </c>
      <c r="Z862" s="12">
        <f>[1]!s_ipo_collection_total(A862,100000000)</f>
        <v>3.01</v>
      </c>
      <c r="AA862" s="2">
        <f>[1]!s_val_pe_ttm(A862,E862)</f>
        <v>79.532012939453125</v>
      </c>
      <c r="AB862" s="5">
        <f>[1]!s_info_zjtxornot1(A862,"")</f>
        <v>0</v>
      </c>
      <c r="AC862" s="22" t="str">
        <f>[1]!s_info_nature1(A862,"")</f>
        <v>民营企业</v>
      </c>
      <c r="AD862" s="6" t="str">
        <f>[1]!s_info_city(A862)</f>
        <v>包头市</v>
      </c>
      <c r="AE862" s="6" t="str">
        <f>[1]!s_info_province(A862)</f>
        <v>内蒙古自治区</v>
      </c>
      <c r="AF862">
        <v>109.840405</v>
      </c>
      <c r="AG862">
        <v>40.658168000000003</v>
      </c>
    </row>
    <row r="863" spans="1:33" x14ac:dyDescent="0.3">
      <c r="A863" s="12" t="s">
        <v>2311</v>
      </c>
      <c r="B863" s="12" t="s">
        <v>2312</v>
      </c>
      <c r="C863" s="16" t="str">
        <f>[1]!s_info_mkt(A863)</f>
        <v>科创板</v>
      </c>
      <c r="D863" s="16" t="str">
        <f>[1]!s_ipo_listeddate(A863)</f>
        <v>2020-07-15</v>
      </c>
      <c r="E863" s="16" t="str">
        <f>[1]!lastradeday_s("000002","")</f>
        <v>2026-06-22</v>
      </c>
      <c r="F863" s="16" t="str">
        <f>[1]!s_info_industry_csrc2023(A863,"",3)</f>
        <v>医药制造业</v>
      </c>
      <c r="G863" s="16" t="str">
        <f>[1]!s_info_industry_csrc2023(A863,"",1)</f>
        <v>制造业</v>
      </c>
      <c r="H863" s="16">
        <f>[1]!s_is(A863,83,"FY","YTD","20251231",1,"",100000000)</f>
        <v>24.984203339699999</v>
      </c>
      <c r="I863" s="16">
        <f>[1]!s_is(A863,83,"FY","YTD","20241231",1,"",100000000)</f>
        <v>19.4831731572</v>
      </c>
      <c r="J863" s="16">
        <f t="shared" si="39"/>
        <v>0.28234775403959778</v>
      </c>
      <c r="K863" s="16">
        <f>[1]!s_is(A863,61,"FY","YTD","20251231",1,"",100000000)</f>
        <v>-8.7517433270999998</v>
      </c>
      <c r="L863" s="16">
        <f>[1]!s_is(A863,61,"FY","YTD","20241231",1,"",100000000)</f>
        <v>-12.809264343599999</v>
      </c>
      <c r="M863" s="16">
        <f t="shared" si="40"/>
        <v>0.31676456255876184</v>
      </c>
      <c r="N863" s="16">
        <f>[1]!s_fa_roe(A863,"20251231")</f>
        <v>-14.7201</v>
      </c>
      <c r="O863" s="16">
        <f>[1]!s_stmnote_rdexp(A863,"20251231",1,10000)</f>
        <v>134212.31735599999</v>
      </c>
      <c r="P863" s="20">
        <f t="shared" si="41"/>
        <v>0.53718870092101789</v>
      </c>
      <c r="Q863" s="16">
        <f>[1]!s_margin_tradingbalance(A863,"",10000)</f>
        <v>130902.16439999999</v>
      </c>
      <c r="R863" s="16">
        <f>[1]!s_margin_seclendingbalance(A863,"",10000)</f>
        <v>1059.7156</v>
      </c>
      <c r="S863" s="17">
        <f>[1]!s_val_ev(A863,"",100000000)</f>
        <v>268.13937063415676</v>
      </c>
      <c r="T863" s="17">
        <f>[1]!share_freesharesmv(A863,"",100000000)</f>
        <v>149.88624229799998</v>
      </c>
      <c r="U863" s="17">
        <f>[1]!s_dq_amount_btin(A863,E863,100000000)</f>
        <v>4.7504126500000003</v>
      </c>
      <c r="V863" s="17">
        <f>[1]!s_dq_turn(A863,E863)</f>
        <v>2.114177744705211</v>
      </c>
      <c r="W863" s="2">
        <f>[1]!s_pq_amount(A863,"20260101","",100000000)</f>
        <v>656.08704802</v>
      </c>
      <c r="X863" s="2">
        <f>[1]!s_pq_avgamount(A863,"20260101","",100000000)</f>
        <v>5.9644277092727265</v>
      </c>
      <c r="Y863" s="17">
        <f>[1]!s_ipo_dilutedpe(A863)</f>
        <v>0</v>
      </c>
      <c r="Z863" s="12">
        <f>[1]!s_ipo_collection_total(A863,100000000)</f>
        <v>48.357149999999997</v>
      </c>
      <c r="AA863" s="2">
        <f>[1]!s_val_pe_ttm(A863,E863)</f>
        <v>-46.839874267578125</v>
      </c>
      <c r="AB863" s="5">
        <f>[1]!s_info_zjtxornot1(A863,"")</f>
        <v>0</v>
      </c>
      <c r="AC863" s="22" t="str">
        <f>[1]!s_info_nature1(A863,"")</f>
        <v>民营企业</v>
      </c>
      <c r="AD863" s="6" t="str">
        <f>[1]!s_info_city(A863)</f>
        <v>上海市</v>
      </c>
      <c r="AE863" s="6" t="str">
        <f>[1]!s_info_province(A863)</f>
        <v>上海</v>
      </c>
      <c r="AF863">
        <v>121.472644</v>
      </c>
      <c r="AG863">
        <v>31.231705999999999</v>
      </c>
    </row>
    <row r="864" spans="1:33" x14ac:dyDescent="0.3">
      <c r="A864" s="12" t="s">
        <v>2313</v>
      </c>
      <c r="B864" s="12" t="s">
        <v>2314</v>
      </c>
      <c r="C864" s="16" t="str">
        <f>[1]!s_info_mkt(A864)</f>
        <v>创业板</v>
      </c>
      <c r="D864" s="16" t="str">
        <f>[1]!s_ipo_listeddate(A864)</f>
        <v>2014-10-10</v>
      </c>
      <c r="E864" s="16" t="str">
        <f>[1]!lastradeday_s("000002","")</f>
        <v>2026-06-22</v>
      </c>
      <c r="F864" s="16" t="str">
        <f>[1]!s_info_industry_csrc2023(A864,"",3)</f>
        <v>专用设备制造业</v>
      </c>
      <c r="G864" s="16" t="str">
        <f>[1]!s_info_industry_csrc2023(A864,"",1)</f>
        <v>制造业</v>
      </c>
      <c r="H864" s="16">
        <f>[1]!s_is(A864,83,"FY","YTD","20251231",1,"",100000000)</f>
        <v>7.8513885434000006</v>
      </c>
      <c r="I864" s="16">
        <f>[1]!s_is(A864,83,"FY","YTD","20241231",1,"",100000000)</f>
        <v>7.2874643115</v>
      </c>
      <c r="J864" s="16">
        <f t="shared" si="39"/>
        <v>7.738277784909342E-2</v>
      </c>
      <c r="K864" s="16">
        <f>[1]!s_is(A864,61,"FY","YTD","20251231",1,"",100000000)</f>
        <v>0.83978477099999993</v>
      </c>
      <c r="L864" s="16">
        <f>[1]!s_is(A864,61,"FY","YTD","20241231",1,"",100000000)</f>
        <v>0.83171973709999991</v>
      </c>
      <c r="M864" s="16">
        <f t="shared" si="40"/>
        <v>9.6968167764309495E-3</v>
      </c>
      <c r="N864" s="16">
        <f>[1]!s_fa_roe(A864,"20251231")</f>
        <v>10.6675</v>
      </c>
      <c r="O864" s="16">
        <f>[1]!s_stmnote_rdexp(A864,"20251231",1,10000)</f>
        <v>4354.154039</v>
      </c>
      <c r="P864" s="20">
        <f t="shared" si="41"/>
        <v>5.545712092748447E-2</v>
      </c>
      <c r="Q864" s="16">
        <f>[1]!s_margin_tradingbalance(A864,"",10000)</f>
        <v>0</v>
      </c>
      <c r="R864" s="16">
        <f>[1]!s_margin_seclendingbalance(A864,"",10000)</f>
        <v>0</v>
      </c>
      <c r="S864" s="17">
        <f>[1]!s_val_ev(A864,"",100000000)</f>
        <v>102.43661276</v>
      </c>
      <c r="T864" s="17">
        <f>[1]!share_freesharesmv(A864,"",100000000)</f>
        <v>68.432279400400006</v>
      </c>
      <c r="U864" s="17">
        <f>[1]!s_dq_amount_btin(A864,E864,100000000)</f>
        <v>9.43604895</v>
      </c>
      <c r="V864" s="17">
        <f>[1]!s_dq_turn(A864,E864)</f>
        <v>9.2413276319816049</v>
      </c>
      <c r="W864" s="2">
        <f>[1]!s_pq_amount(A864,"20260101","",100000000)</f>
        <v>472.93069740999999</v>
      </c>
      <c r="X864" s="2">
        <f>[1]!s_pq_avgamount(A864,"20260101","",100000000)</f>
        <v>4.2993699764545452</v>
      </c>
      <c r="Y864" s="17">
        <f>[1]!s_ipo_dilutedpe(A864)</f>
        <v>21.11</v>
      </c>
      <c r="Z864" s="12">
        <f>[1]!s_ipo_collection_total(A864,100000000)</f>
        <v>1.52</v>
      </c>
      <c r="AA864" s="2">
        <f>[1]!s_val_pe_ttm(A864,E864)</f>
        <v>120.7706298828125</v>
      </c>
      <c r="AB864" s="5">
        <f>[1]!s_info_zjtxornot1(A864,"")</f>
        <v>0</v>
      </c>
      <c r="AC864" s="22" t="str">
        <f>[1]!s_info_nature1(A864,"")</f>
        <v>民营企业</v>
      </c>
      <c r="AD864" s="6" t="str">
        <f>[1]!s_info_city(A864)</f>
        <v>深圳市</v>
      </c>
      <c r="AE864" s="6" t="str">
        <f>[1]!s_info_province(A864)</f>
        <v>广东省</v>
      </c>
      <c r="AF864">
        <v>114.085947</v>
      </c>
      <c r="AG864">
        <v>22.547000000000001</v>
      </c>
    </row>
    <row r="865" spans="1:33" x14ac:dyDescent="0.3">
      <c r="A865" s="12" t="s">
        <v>2315</v>
      </c>
      <c r="B865" s="12" t="s">
        <v>2316</v>
      </c>
      <c r="C865" s="16" t="str">
        <f>[1]!s_info_mkt(A865)</f>
        <v>创业板</v>
      </c>
      <c r="D865" s="16" t="str">
        <f>[1]!s_ipo_listeddate(A865)</f>
        <v>2021-07-02</v>
      </c>
      <c r="E865" s="16" t="str">
        <f>[1]!lastradeday_s("000002","")</f>
        <v>2026-06-22</v>
      </c>
      <c r="F865" s="16" t="str">
        <f>[1]!s_info_industry_csrc2023(A865,"",3)</f>
        <v>专用设备制造业</v>
      </c>
      <c r="G865" s="16" t="str">
        <f>[1]!s_info_industry_csrc2023(A865,"",1)</f>
        <v>制造业</v>
      </c>
      <c r="H865" s="16">
        <f>[1]!s_is(A865,83,"FY","YTD","20251231",1,"",100000000)</f>
        <v>8.2558335186999994</v>
      </c>
      <c r="I865" s="16">
        <f>[1]!s_is(A865,83,"FY","YTD","20241231",1,"",100000000)</f>
        <v>6.7885195286000002</v>
      </c>
      <c r="J865" s="16">
        <f t="shared" si="39"/>
        <v>0.21614639008081404</v>
      </c>
      <c r="K865" s="16">
        <f>[1]!s_is(A865,61,"FY","YTD","20251231",1,"",100000000)</f>
        <v>0.52736742650000001</v>
      </c>
      <c r="L865" s="16">
        <f>[1]!s_is(A865,61,"FY","YTD","20241231",1,"",100000000)</f>
        <v>0.15756018029999999</v>
      </c>
      <c r="M865" s="16">
        <f t="shared" si="40"/>
        <v>2.3470857008152337</v>
      </c>
      <c r="N865" s="16">
        <f>[1]!s_fa_roe(A865,"20251231")</f>
        <v>4.2923</v>
      </c>
      <c r="O865" s="16">
        <f>[1]!s_stmnote_rdexp(A865,"20251231",1,10000)</f>
        <v>2963.6421850000002</v>
      </c>
      <c r="P865" s="20">
        <f t="shared" si="41"/>
        <v>3.589755266124442E-2</v>
      </c>
      <c r="Q865" s="16">
        <f>[1]!s_margin_tradingbalance(A865,"",10000)</f>
        <v>10908.123299999999</v>
      </c>
      <c r="R865" s="16">
        <f>[1]!s_margin_seclendingbalance(A865,"",10000)</f>
        <v>10.3033</v>
      </c>
      <c r="S865" s="17">
        <f>[1]!s_val_ev(A865,"",100000000)</f>
        <v>24.1945394432</v>
      </c>
      <c r="T865" s="17">
        <f>[1]!share_freesharesmv(A865,"",100000000)</f>
        <v>14.166684787200003</v>
      </c>
      <c r="U865" s="17">
        <f>[1]!s_dq_amount_btin(A865,E865,100000000)</f>
        <v>0.50708178999999998</v>
      </c>
      <c r="V865" s="17">
        <f>[1]!s_dq_turn(A865,E865)</f>
        <v>3.1267108304716977</v>
      </c>
      <c r="W865" s="2">
        <f>[1]!s_pq_amount(A865,"20260101","",100000000)</f>
        <v>110.82667775</v>
      </c>
      <c r="X865" s="2">
        <f>[1]!s_pq_avgamount(A865,"20260101","",100000000)</f>
        <v>1.1082667774999999</v>
      </c>
      <c r="Y865" s="17">
        <f>[1]!s_ipo_dilutedpe(A865)</f>
        <v>34.82</v>
      </c>
      <c r="Z865" s="12">
        <f>[1]!s_ipo_collection_total(A865,100000000)</f>
        <v>5.1664000000000003</v>
      </c>
      <c r="AA865" s="2">
        <f>[1]!s_val_pe_ttm(A865,E865)</f>
        <v>72.334320068359375</v>
      </c>
      <c r="AB865" s="5">
        <f>[1]!s_info_zjtxornot1(A865,"")</f>
        <v>1</v>
      </c>
      <c r="AC865" s="22" t="str">
        <f>[1]!s_info_nature1(A865,"")</f>
        <v>民营企业</v>
      </c>
      <c r="AD865" s="6" t="str">
        <f>[1]!s_info_city(A865)</f>
        <v>青岛市</v>
      </c>
      <c r="AE865" s="6" t="str">
        <f>[1]!s_info_province(A865)</f>
        <v>山东省</v>
      </c>
      <c r="AF865">
        <v>120.35517299999999</v>
      </c>
      <c r="AG865">
        <v>36.082982000000001</v>
      </c>
    </row>
    <row r="866" spans="1:33" x14ac:dyDescent="0.3">
      <c r="A866" s="12" t="s">
        <v>2317</v>
      </c>
      <c r="B866" s="12" t="s">
        <v>2318</v>
      </c>
      <c r="C866" s="16" t="str">
        <f>[1]!s_info_mkt(A866)</f>
        <v>主板</v>
      </c>
      <c r="D866" s="16" t="str">
        <f>[1]!s_ipo_listeddate(A866)</f>
        <v>2024-03-28</v>
      </c>
      <c r="E866" s="16" t="str">
        <f>[1]!lastradeday_s("000002","")</f>
        <v>2026-06-22</v>
      </c>
      <c r="F866" s="16" t="str">
        <f>[1]!s_info_industry_csrc2023(A866,"",3)</f>
        <v>非金属矿物制品业</v>
      </c>
      <c r="G866" s="16" t="str">
        <f>[1]!s_info_industry_csrc2023(A866,"",1)</f>
        <v>制造业</v>
      </c>
      <c r="H866" s="16">
        <f>[1]!s_is(A866,83,"FY","YTD","20251231",1,"",100000000)</f>
        <v>11.8940169618</v>
      </c>
      <c r="I866" s="16">
        <f>[1]!s_is(A866,83,"FY","YTD","20241231",1,"",100000000)</f>
        <v>10.570326340099999</v>
      </c>
      <c r="J866" s="16">
        <f t="shared" si="39"/>
        <v>0.12522703454087281</v>
      </c>
      <c r="K866" s="16">
        <f>[1]!s_is(A866,61,"FY","YTD","20251231",1,"",100000000)</f>
        <v>2.4163178244000001</v>
      </c>
      <c r="L866" s="16">
        <f>[1]!s_is(A866,61,"FY","YTD","20241231",1,"",100000000)</f>
        <v>2.1748804354</v>
      </c>
      <c r="M866" s="16">
        <f t="shared" si="40"/>
        <v>0.11101179865806986</v>
      </c>
      <c r="N866" s="16">
        <f>[1]!s_fa_roe(A866,"20251231")</f>
        <v>12.548400000000001</v>
      </c>
      <c r="O866" s="16">
        <f>[1]!s_stmnote_rdexp(A866,"20251231",1,10000)</f>
        <v>4991.8837679999997</v>
      </c>
      <c r="P866" s="20">
        <f t="shared" si="41"/>
        <v>4.196970446597164E-2</v>
      </c>
      <c r="Q866" s="16">
        <f>[1]!s_margin_tradingbalance(A866,"",10000)</f>
        <v>31092.722099999999</v>
      </c>
      <c r="R866" s="16">
        <f>[1]!s_margin_seclendingbalance(A866,"",10000)</f>
        <v>81.963999999999999</v>
      </c>
      <c r="S866" s="17">
        <f>[1]!s_val_ev(A866,"",100000000)</f>
        <v>269.75870254299997</v>
      </c>
      <c r="T866" s="17">
        <f>[1]!share_freesharesmv(A866,"",100000000)</f>
        <v>67.440997139999993</v>
      </c>
      <c r="U866" s="17">
        <f>[1]!s_dq_amount_btin(A866,E866,100000000)</f>
        <v>5.4211532499999997</v>
      </c>
      <c r="V866" s="17">
        <f>[1]!s_dq_turn(A866,E866)</f>
        <v>8.332255205739088</v>
      </c>
      <c r="W866" s="2">
        <f>[1]!s_pq_amount(A866,"20260101","",100000000)</f>
        <v>223.28044091000001</v>
      </c>
      <c r="X866" s="2">
        <f>[1]!s_pq_avgamount(A866,"20260101","",100000000)</f>
        <v>2.029822190090909</v>
      </c>
      <c r="Y866" s="17">
        <f>[1]!s_ipo_dilutedpe(A866)</f>
        <v>25.88</v>
      </c>
      <c r="Z866" s="12">
        <f>[1]!s_ipo_collection_total(A866,100000000)</f>
        <v>8.0654819999999994</v>
      </c>
      <c r="AA866" s="2">
        <f>[1]!s_val_pe_ttm(A866,E866)</f>
        <v>110.32341766357422</v>
      </c>
      <c r="AB866" s="5">
        <f>[1]!s_info_zjtxornot1(A866,"")</f>
        <v>0</v>
      </c>
      <c r="AC866" s="22" t="str">
        <f>[1]!s_info_nature1(A866,"")</f>
        <v>民营企业</v>
      </c>
      <c r="AD866" s="6" t="str">
        <f>[1]!s_info_city(A866)</f>
        <v>咸宁市</v>
      </c>
      <c r="AE866" s="6" t="str">
        <f>[1]!s_info_province(A866)</f>
        <v>湖北省</v>
      </c>
      <c r="AF866">
        <v>114.328963</v>
      </c>
      <c r="AG866">
        <v>29.832798</v>
      </c>
    </row>
    <row r="867" spans="1:33" x14ac:dyDescent="0.3">
      <c r="A867" s="12" t="s">
        <v>2319</v>
      </c>
      <c r="B867" s="12" t="s">
        <v>2320</v>
      </c>
      <c r="C867" s="16" t="str">
        <f>[1]!s_info_mkt(A867)</f>
        <v>主板</v>
      </c>
      <c r="D867" s="16" t="str">
        <f>[1]!s_ipo_listeddate(A867)</f>
        <v>2016-12-19</v>
      </c>
      <c r="E867" s="16" t="str">
        <f>[1]!lastradeday_s("000002","")</f>
        <v>2026-06-22</v>
      </c>
      <c r="F867" s="16" t="str">
        <f>[1]!s_info_industry_csrc2023(A867,"",3)</f>
        <v>黑色金属冶炼和压延加工业</v>
      </c>
      <c r="G867" s="16" t="str">
        <f>[1]!s_info_industry_csrc2023(A867,"",1)</f>
        <v>制造业</v>
      </c>
      <c r="H867" s="16">
        <f>[1]!s_is(A867,83,"FY","YTD","20251231",1,"",100000000)</f>
        <v>23.351201130900002</v>
      </c>
      <c r="I867" s="16">
        <f>[1]!s_is(A867,83,"FY","YTD","20241231",1,"",100000000)</f>
        <v>26.516500945400001</v>
      </c>
      <c r="J867" s="16">
        <f t="shared" si="39"/>
        <v>-0.11937094645397039</v>
      </c>
      <c r="K867" s="16">
        <f>[1]!s_is(A867,61,"FY","YTD","20251231",1,"",100000000)</f>
        <v>0.79618917620000007</v>
      </c>
      <c r="L867" s="16">
        <f>[1]!s_is(A867,61,"FY","YTD","20241231",1,"",100000000)</f>
        <v>1.2571425052</v>
      </c>
      <c r="M867" s="16">
        <f t="shared" si="40"/>
        <v>-0.36666752344569437</v>
      </c>
      <c r="N867" s="16">
        <f>[1]!s_fa_roe(A867,"20251231")</f>
        <v>3.0461999999999998</v>
      </c>
      <c r="O867" s="16">
        <f>[1]!s_stmnote_rdexp(A867,"20251231",1,10000)</f>
        <v>5353.248415</v>
      </c>
      <c r="P867" s="20">
        <f t="shared" si="41"/>
        <v>2.2924938143401085E-2</v>
      </c>
      <c r="Q867" s="16">
        <f>[1]!s_margin_tradingbalance(A867,"",10000)</f>
        <v>0</v>
      </c>
      <c r="R867" s="16">
        <f>[1]!s_margin_seclendingbalance(A867,"",10000)</f>
        <v>0</v>
      </c>
      <c r="S867" s="17">
        <f>[1]!s_val_ev(A867,"",100000000)</f>
        <v>33.220071711999999</v>
      </c>
      <c r="T867" s="17">
        <f>[1]!share_freesharesmv(A867,"",100000000)</f>
        <v>20.173245731199998</v>
      </c>
      <c r="U867" s="17">
        <f>[1]!s_dq_amount_btin(A867,E867,100000000)</f>
        <v>1.1910500100000001</v>
      </c>
      <c r="V867" s="17">
        <f>[1]!s_dq_turn(A867,E867)</f>
        <v>3.6656518100173812</v>
      </c>
      <c r="W867" s="2">
        <f>[1]!s_pq_amount(A867,"20260101","",100000000)</f>
        <v>194.16607103000001</v>
      </c>
      <c r="X867" s="2">
        <f>[1]!s_pq_avgamount(A867,"20260101","",100000000)</f>
        <v>1.7651461002727273</v>
      </c>
      <c r="Y867" s="17">
        <f>[1]!s_ipo_dilutedpe(A867)</f>
        <v>22.98</v>
      </c>
      <c r="Z867" s="12">
        <f>[1]!s_ipo_collection_total(A867,100000000)</f>
        <v>7.5093500000000004</v>
      </c>
      <c r="AA867" s="2">
        <f>[1]!s_val_pe_ttm(A867,E867)</f>
        <v>104.65507507324219</v>
      </c>
      <c r="AB867" s="5">
        <f>[1]!s_info_zjtxornot1(A867,"")</f>
        <v>0</v>
      </c>
      <c r="AC867" s="22" t="str">
        <f>[1]!s_info_nature1(A867,"")</f>
        <v>民营企业</v>
      </c>
      <c r="AD867" s="6" t="str">
        <f>[1]!s_info_city(A867)</f>
        <v>常州市</v>
      </c>
      <c r="AE867" s="6" t="str">
        <f>[1]!s_info_province(A867)</f>
        <v>江苏省</v>
      </c>
      <c r="AF867">
        <v>119.946973</v>
      </c>
      <c r="AG867">
        <v>31.772752000000001</v>
      </c>
    </row>
    <row r="868" spans="1:33" x14ac:dyDescent="0.3">
      <c r="A868" s="12" t="s">
        <v>2321</v>
      </c>
      <c r="B868" s="12" t="s">
        <v>2322</v>
      </c>
      <c r="C868" s="16" t="str">
        <f>[1]!s_info_mkt(A868)</f>
        <v>主板</v>
      </c>
      <c r="D868" s="16" t="str">
        <f>[1]!s_ipo_listeddate(A868)</f>
        <v>1997-01-08</v>
      </c>
      <c r="E868" s="16" t="str">
        <f>[1]!lastradeday_s("000002","")</f>
        <v>2026-06-22</v>
      </c>
      <c r="F868" s="16" t="str">
        <f>[1]!s_info_industry_csrc2023(A868,"",3)</f>
        <v>零售业</v>
      </c>
      <c r="G868" s="16" t="str">
        <f>[1]!s_info_industry_csrc2023(A868,"",1)</f>
        <v>批发和零售业</v>
      </c>
      <c r="H868" s="16">
        <f>[1]!s_is(A868,83,"FY","YTD","20251231",1,"",100000000)</f>
        <v>59.720903173800004</v>
      </c>
      <c r="I868" s="16">
        <f>[1]!s_is(A868,83,"FY","YTD","20241231",1,"",100000000)</f>
        <v>61.163201107600003</v>
      </c>
      <c r="J868" s="16">
        <f t="shared" si="39"/>
        <v>-2.3581138784130484E-2</v>
      </c>
      <c r="K868" s="16">
        <f>[1]!s_is(A868,61,"FY","YTD","20251231",1,"",100000000)</f>
        <v>0.7448930278</v>
      </c>
      <c r="L868" s="16">
        <f>[1]!s_is(A868,61,"FY","YTD","20241231",1,"",100000000)</f>
        <v>1.3492066200999999</v>
      </c>
      <c r="M868" s="16">
        <f t="shared" si="40"/>
        <v>-0.44790292553946237</v>
      </c>
      <c r="N868" s="16">
        <f>[1]!s_fa_roe(A868,"20251231")</f>
        <v>3.3157000000000001</v>
      </c>
      <c r="O868" s="16">
        <f>[1]!s_stmnote_rdexp(A868,"20251231",1,10000)</f>
        <v>0</v>
      </c>
      <c r="P868" s="20">
        <f t="shared" si="41"/>
        <v>0</v>
      </c>
      <c r="Q868" s="16">
        <f>[1]!s_margin_tradingbalance(A868,"",10000)</f>
        <v>0</v>
      </c>
      <c r="R868" s="16">
        <f>[1]!s_margin_seclendingbalance(A868,"",10000)</f>
        <v>0</v>
      </c>
      <c r="S868" s="17">
        <f>[1]!s_val_ev(A868,"",100000000)</f>
        <v>34.814906504</v>
      </c>
      <c r="T868" s="17">
        <f>[1]!share_freesharesmv(A868,"",100000000)</f>
        <v>20.150358869800002</v>
      </c>
      <c r="U868" s="17">
        <f>[1]!s_dq_amount_btin(A868,E868,100000000)</f>
        <v>1.1554398699999999</v>
      </c>
      <c r="V868" s="17">
        <f>[1]!s_dq_turn(A868,E868)</f>
        <v>3.3802937252317142</v>
      </c>
      <c r="W868" s="2">
        <f>[1]!s_pq_amount(A868,"20260101","",100000000)</f>
        <v>301.90710368999999</v>
      </c>
      <c r="X868" s="2">
        <f>[1]!s_pq_avgamount(A868,"20260101","",100000000)</f>
        <v>2.7446100335454546</v>
      </c>
      <c r="Y868" s="17">
        <f>[1]!s_ipo_dilutedpe(A868)</f>
        <v>0</v>
      </c>
      <c r="Z868" s="12">
        <f>[1]!s_ipo_collection_total(A868,100000000)</f>
        <v>1.0327500000000001</v>
      </c>
      <c r="AA868" s="2">
        <f>[1]!s_val_pe_ttm(A868,E868)</f>
        <v>58.486335754394531</v>
      </c>
      <c r="AB868" s="5">
        <f>[1]!s_info_zjtxornot1(A868,"")</f>
        <v>0</v>
      </c>
      <c r="AC868" s="22" t="str">
        <f>[1]!s_info_nature1(A868,"")</f>
        <v>民营企业</v>
      </c>
      <c r="AD868" s="6" t="str">
        <f>[1]!s_info_city(A868)</f>
        <v>银川市</v>
      </c>
      <c r="AE868" s="6" t="str">
        <f>[1]!s_info_province(A868)</f>
        <v>宁夏回族自治区</v>
      </c>
      <c r="AF868">
        <v>106.27817899999999</v>
      </c>
      <c r="AG868">
        <v>38.466369999999998</v>
      </c>
    </row>
    <row r="869" spans="1:33" x14ac:dyDescent="0.3">
      <c r="A869" s="12" t="s">
        <v>2323</v>
      </c>
      <c r="B869" s="12" t="s">
        <v>2324</v>
      </c>
      <c r="C869" s="16" t="str">
        <f>[1]!s_info_mkt(A869)</f>
        <v>创业板</v>
      </c>
      <c r="D869" s="16" t="str">
        <f>[1]!s_ipo_listeddate(A869)</f>
        <v>2012-03-21</v>
      </c>
      <c r="E869" s="16" t="str">
        <f>[1]!lastradeday_s("000002","")</f>
        <v>2026-06-22</v>
      </c>
      <c r="F869" s="16" t="str">
        <f>[1]!s_info_industry_csrc2023(A869,"",3)</f>
        <v>汽车制造业</v>
      </c>
      <c r="G869" s="16" t="str">
        <f>[1]!s_info_industry_csrc2023(A869,"",1)</f>
        <v>制造业</v>
      </c>
      <c r="H869" s="16">
        <f>[1]!s_is(A869,83,"FY","YTD","20251231",1,"",100000000)</f>
        <v>23.987491005999999</v>
      </c>
      <c r="I869" s="16">
        <f>[1]!s_is(A869,83,"FY","YTD","20241231",1,"",100000000)</f>
        <v>21.450318847599998</v>
      </c>
      <c r="J869" s="16">
        <f t="shared" si="39"/>
        <v>0.11828132609245001</v>
      </c>
      <c r="K869" s="16">
        <f>[1]!s_is(A869,61,"FY","YTD","20251231",1,"",100000000)</f>
        <v>4.6670375779000004</v>
      </c>
      <c r="L869" s="16">
        <f>[1]!s_is(A869,61,"FY","YTD","20241231",1,"",100000000)</f>
        <v>4.0107977713</v>
      </c>
      <c r="M869" s="16">
        <f t="shared" si="40"/>
        <v>0.16361827347562741</v>
      </c>
      <c r="N869" s="16">
        <f>[1]!s_fa_roe(A869,"20251231")</f>
        <v>14.513400000000001</v>
      </c>
      <c r="O869" s="16">
        <f>[1]!s_stmnote_rdexp(A869,"20251231",1,10000)</f>
        <v>18530.050300999999</v>
      </c>
      <c r="P869" s="20">
        <f t="shared" si="41"/>
        <v>7.7248805622751757E-2</v>
      </c>
      <c r="Q869" s="16">
        <f>[1]!s_margin_tradingbalance(A869,"",10000)</f>
        <v>0</v>
      </c>
      <c r="R869" s="16">
        <f>[1]!s_margin_seclendingbalance(A869,"",10000)</f>
        <v>0</v>
      </c>
      <c r="S869" s="17">
        <f>[1]!s_val_ev(A869,"",100000000)</f>
        <v>163.51036029160002</v>
      </c>
      <c r="T869" s="17">
        <f>[1]!share_freesharesmv(A869,"",100000000)</f>
        <v>92.025056786600004</v>
      </c>
      <c r="U869" s="17">
        <f>[1]!s_dq_amount_btin(A869,E869,100000000)</f>
        <v>6.6718721800000003</v>
      </c>
      <c r="V869" s="17">
        <f>[1]!s_dq_turn(A869,E869)</f>
        <v>4.2609642015004026</v>
      </c>
      <c r="W869" s="2">
        <f>[1]!s_pq_amount(A869,"20260101","",100000000)</f>
        <v>422.35410452999997</v>
      </c>
      <c r="X869" s="2">
        <f>[1]!s_pq_avgamount(A869,"20260101","",100000000)</f>
        <v>3.8395827684545458</v>
      </c>
      <c r="Y869" s="17">
        <f>[1]!s_ipo_dilutedpe(A869)</f>
        <v>29.5</v>
      </c>
      <c r="Z869" s="12">
        <f>[1]!s_ipo_collection_total(A869,100000000)</f>
        <v>5.5</v>
      </c>
      <c r="AA869" s="2">
        <f>[1]!s_val_pe_ttm(A869,E869)</f>
        <v>37.178928375244141</v>
      </c>
      <c r="AB869" s="5">
        <f>[1]!s_info_zjtxornot1(A869,"")</f>
        <v>1</v>
      </c>
      <c r="AC869" s="22" t="str">
        <f>[1]!s_info_nature1(A869,"")</f>
        <v>民营企业</v>
      </c>
      <c r="AD869" s="6" t="str">
        <f>[1]!s_info_city(A869)</f>
        <v>徐州市</v>
      </c>
      <c r="AE869" s="6" t="str">
        <f>[1]!s_info_province(A869)</f>
        <v>江苏省</v>
      </c>
      <c r="AF869">
        <v>117.184811</v>
      </c>
      <c r="AG869">
        <v>34.261792</v>
      </c>
    </row>
    <row r="870" spans="1:33" x14ac:dyDescent="0.3">
      <c r="A870" s="12" t="s">
        <v>71</v>
      </c>
      <c r="B870" s="12" t="s">
        <v>72</v>
      </c>
      <c r="C870" s="16" t="str">
        <f>[1]!s_info_mkt(A870)</f>
        <v>北证</v>
      </c>
      <c r="D870" s="16" t="str">
        <f>[1]!s_ipo_listeddate(A870)</f>
        <v>2026-04-16</v>
      </c>
      <c r="E870" s="16" t="str">
        <f>[1]!lastradeday_s("000002","")</f>
        <v>2026-06-22</v>
      </c>
      <c r="F870" s="16" t="str">
        <f>[1]!s_info_industry_csrc2023(A870,"",3)</f>
        <v>专用设备制造业</v>
      </c>
      <c r="G870" s="16" t="str">
        <f>[1]!s_info_industry_csrc2023(A870,"",1)</f>
        <v>制造业</v>
      </c>
      <c r="H870" s="16">
        <f>[1]!s_is(A870,83,"FY","YTD","20251231",1,"",100000000)</f>
        <v>2.9739136032999998</v>
      </c>
      <c r="I870" s="16">
        <f>[1]!s_is(A870,83,"FY","YTD","20241231",1,"",100000000)</f>
        <v>2.3446539588999999</v>
      </c>
      <c r="J870" s="16">
        <f t="shared" si="39"/>
        <v>0.26838060346236281</v>
      </c>
      <c r="K870" s="16">
        <f>[1]!s_is(A870,61,"FY","YTD","20251231",1,"",100000000)</f>
        <v>0.79206425150000004</v>
      </c>
      <c r="L870" s="16">
        <f>[1]!s_is(A870,61,"FY","YTD","20241231",1,"",100000000)</f>
        <v>0.68871809849999999</v>
      </c>
      <c r="M870" s="16">
        <f t="shared" si="40"/>
        <v>0.15005581126020032</v>
      </c>
      <c r="N870" s="16">
        <f>[1]!s_fa_roe(A870,"20251231")</f>
        <v>21.904299999999999</v>
      </c>
      <c r="O870" s="16">
        <f>[1]!s_stmnote_rdexp(A870,"20251231",1,10000)</f>
        <v>1106.917316</v>
      </c>
      <c r="P870" s="20">
        <f t="shared" si="41"/>
        <v>3.7220896893968625E-2</v>
      </c>
      <c r="Q870" s="16">
        <f>[1]!s_margin_tradingbalance(A870,"",10000)</f>
        <v>652.34749999999997</v>
      </c>
      <c r="R870" s="16">
        <f>[1]!s_margin_seclendingbalance(A870,"",10000)</f>
        <v>0</v>
      </c>
      <c r="S870" s="17">
        <f>[1]!s_val_ev(A870,"",100000000)</f>
        <v>14.644368</v>
      </c>
      <c r="T870" s="17">
        <f>[1]!share_freesharesmv(A870,"",100000000)</f>
        <v>5.1861288294000003</v>
      </c>
      <c r="U870" s="17">
        <f>[1]!s_dq_amount_btin(A870,E870,100000000)</f>
        <v>0.34269759</v>
      </c>
      <c r="V870" s="17">
        <f>[1]!s_dq_turn(A870,E870)</f>
        <v>6.6471036574670403</v>
      </c>
      <c r="W870" s="2">
        <f>[1]!s_pq_amount(A870,"20260101","",100000000)</f>
        <v>38.101564959999997</v>
      </c>
      <c r="X870" s="2">
        <f>[1]!s_pq_avgamount(A870,"20260101","",100000000)</f>
        <v>0.86594465818181809</v>
      </c>
      <c r="Y870" s="17">
        <f>[1]!s_ipo_dilutedpe(A870)</f>
        <v>14.99</v>
      </c>
      <c r="Z870" s="12">
        <f>[1]!s_ipo_collection_total(A870,100000000)</f>
        <v>2.8514400000000002</v>
      </c>
      <c r="AA870" s="2">
        <f>[1]!s_val_pe_ttm(A870,E870)</f>
        <v>18.274728775024414</v>
      </c>
      <c r="AB870" s="5">
        <f>[1]!s_info_zjtxornot1(A870,"")</f>
        <v>1</v>
      </c>
      <c r="AC870" s="22" t="str">
        <f>[1]!s_info_nature1(A870,"")</f>
        <v>民营企业</v>
      </c>
      <c r="AD870" s="6" t="str">
        <f>[1]!s_info_city(A870)</f>
        <v>绍兴市</v>
      </c>
      <c r="AE870" s="6" t="str">
        <f>[1]!s_info_province(A870)</f>
        <v>浙江省</v>
      </c>
      <c r="AF870">
        <v>120.582112</v>
      </c>
      <c r="AG870">
        <v>29.997116999999999</v>
      </c>
    </row>
    <row r="871" spans="1:33" x14ac:dyDescent="0.3">
      <c r="A871" s="12" t="s">
        <v>2325</v>
      </c>
      <c r="B871" s="12" t="s">
        <v>2326</v>
      </c>
      <c r="C871" s="16" t="str">
        <f>[1]!s_info_mkt(A871)</f>
        <v>创业板</v>
      </c>
      <c r="D871" s="16" t="str">
        <f>[1]!s_ipo_listeddate(A871)</f>
        <v>2024-03-28</v>
      </c>
      <c r="E871" s="16" t="str">
        <f>[1]!lastradeday_s("000002","")</f>
        <v>2026-06-22</v>
      </c>
      <c r="F871" s="16" t="str">
        <f>[1]!s_info_industry_csrc2023(A871,"",3)</f>
        <v>计算机、通信和其他电子设备制造业</v>
      </c>
      <c r="G871" s="16" t="str">
        <f>[1]!s_info_industry_csrc2023(A871,"",1)</f>
        <v>制造业</v>
      </c>
      <c r="H871" s="16">
        <f>[1]!s_is(A871,83,"FY","YTD","20251231",1,"",100000000)</f>
        <v>29.720630506700001</v>
      </c>
      <c r="I871" s="16">
        <f>[1]!s_is(A871,83,"FY","YTD","20241231",1,"",100000000)</f>
        <v>23.5353012767</v>
      </c>
      <c r="J871" s="16">
        <f t="shared" si="39"/>
        <v>0.26281070963487041</v>
      </c>
      <c r="K871" s="16">
        <f>[1]!s_is(A871,61,"FY","YTD","20251231",1,"",100000000)</f>
        <v>3.0836780158999999</v>
      </c>
      <c r="L871" s="16">
        <f>[1]!s_is(A871,61,"FY","YTD","20241231",1,"",100000000)</f>
        <v>2.5625987722999999</v>
      </c>
      <c r="M871" s="16">
        <f t="shared" si="40"/>
        <v>0.20334015969746122</v>
      </c>
      <c r="N871" s="16">
        <f>[1]!s_fa_roe(A871,"20251231")</f>
        <v>9.9384999999999994</v>
      </c>
      <c r="O871" s="16">
        <f>[1]!s_stmnote_rdexp(A871,"20251231",1,10000)</f>
        <v>65195.054166999995</v>
      </c>
      <c r="P871" s="20">
        <f t="shared" si="41"/>
        <v>0.21935959316981143</v>
      </c>
      <c r="Q871" s="16">
        <f>[1]!s_margin_tradingbalance(A871,"",10000)</f>
        <v>60462.505899999996</v>
      </c>
      <c r="R871" s="16">
        <f>[1]!s_margin_seclendingbalance(A871,"",10000)</f>
        <v>621.77279999999996</v>
      </c>
      <c r="S871" s="17">
        <f>[1]!s_val_ev(A871,"",100000000)</f>
        <v>478.73113136640001</v>
      </c>
      <c r="T871" s="17">
        <f>[1]!share_freesharesmv(A871,"",100000000)</f>
        <v>198.37086910079998</v>
      </c>
      <c r="U871" s="17">
        <f>[1]!s_dq_amount_btin(A871,E871,100000000)</f>
        <v>13.73096919</v>
      </c>
      <c r="V871" s="17">
        <f>[1]!s_dq_turn(A871,E871)</f>
        <v>6.5395649764359574</v>
      </c>
      <c r="W871" s="2">
        <f>[1]!s_pq_amount(A871,"20260101","",100000000)</f>
        <v>871.72181590000002</v>
      </c>
      <c r="X871" s="2">
        <f>[1]!s_pq_avgamount(A871,"20260101","",100000000)</f>
        <v>7.9247437809090915</v>
      </c>
      <c r="Y871" s="17">
        <f>[1]!s_ipo_dilutedpe(A871)</f>
        <v>15.34</v>
      </c>
      <c r="Z871" s="12">
        <f>[1]!s_ipo_collection_total(A871,100000000)</f>
        <v>6.8054010079999996</v>
      </c>
      <c r="AA871" s="2">
        <f>[1]!s_val_pe_ttm(A871,E871)</f>
        <v>100.27808380126953</v>
      </c>
      <c r="AB871" s="5">
        <f>[1]!s_info_zjtxornot1(A871,"")</f>
        <v>1</v>
      </c>
      <c r="AC871" s="22" t="str">
        <f>[1]!s_info_nature1(A871,"")</f>
        <v>公众企业</v>
      </c>
      <c r="AD871" s="6" t="str">
        <f>[1]!s_info_city(A871)</f>
        <v>厦门市</v>
      </c>
      <c r="AE871" s="6" t="str">
        <f>[1]!s_info_province(A871)</f>
        <v>福建省</v>
      </c>
      <c r="AF871">
        <v>118.11022</v>
      </c>
      <c r="AG871">
        <v>24.490473999999999</v>
      </c>
    </row>
    <row r="872" spans="1:33" x14ac:dyDescent="0.3">
      <c r="A872" s="12" t="s">
        <v>2327</v>
      </c>
      <c r="B872" s="12" t="s">
        <v>2328</v>
      </c>
      <c r="C872" s="16" t="str">
        <f>[1]!s_info_mkt(A872)</f>
        <v>科创板</v>
      </c>
      <c r="D872" s="16" t="str">
        <f>[1]!s_ipo_listeddate(A872)</f>
        <v>2020-12-02</v>
      </c>
      <c r="E872" s="16" t="str">
        <f>[1]!lastradeday_s("000002","")</f>
        <v>2026-06-22</v>
      </c>
      <c r="F872" s="16" t="str">
        <f>[1]!s_info_industry_csrc2023(A872,"",3)</f>
        <v>医药制造业</v>
      </c>
      <c r="G872" s="16" t="str">
        <f>[1]!s_info_industry_csrc2023(A872,"",1)</f>
        <v>制造业</v>
      </c>
      <c r="H872" s="16">
        <f>[1]!s_is(A872,83,"FY","YTD","20251231",1,"",100000000)</f>
        <v>51.873381338500003</v>
      </c>
      <c r="I872" s="16">
        <f>[1]!s_is(A872,83,"FY","YTD","20241231",1,"",100000000)</f>
        <v>35.579301558800005</v>
      </c>
      <c r="J872" s="16">
        <f t="shared" si="39"/>
        <v>0.45796513888198853</v>
      </c>
      <c r="K872" s="16">
        <f>[1]!s_is(A872,61,"FY","YTD","20251231",1,"",100000000)</f>
        <v>21.891049572399996</v>
      </c>
      <c r="L872" s="16">
        <f>[1]!s_is(A872,61,"FY","YTD","20241231",1,"",100000000)</f>
        <v>14.298470789200001</v>
      </c>
      <c r="M872" s="16">
        <f t="shared" si="40"/>
        <v>0.53100634991924189</v>
      </c>
      <c r="N872" s="16">
        <f>[1]!s_fa_roe(A872,"20251231")</f>
        <v>35.405200000000001</v>
      </c>
      <c r="O872" s="16">
        <f>[1]!s_stmnote_rdexp(A872,"20251231",1,10000)</f>
        <v>53973.081855999997</v>
      </c>
      <c r="P872" s="20">
        <f t="shared" si="41"/>
        <v>0.10404774175756615</v>
      </c>
      <c r="Q872" s="16">
        <f>[1]!s_margin_tradingbalance(A872,"",10000)</f>
        <v>103278.9595</v>
      </c>
      <c r="R872" s="16">
        <f>[1]!s_margin_seclendingbalance(A872,"",10000)</f>
        <v>554.61649999999997</v>
      </c>
      <c r="S872" s="17">
        <f>[1]!s_val_ev(A872,"",100000000)</f>
        <v>384.75</v>
      </c>
      <c r="T872" s="17">
        <f>[1]!share_freesharesmv(A872,"",100000000)</f>
        <v>197.8943328</v>
      </c>
      <c r="U872" s="17">
        <f>[1]!s_dq_amount_btin(A872,E872,100000000)</f>
        <v>4.6594528899999998</v>
      </c>
      <c r="V872" s="17">
        <f>[1]!s_dq_turn(A872,E872)</f>
        <v>1.2364813333333333</v>
      </c>
      <c r="W872" s="2">
        <f>[1]!s_pq_amount(A872,"20260101","",100000000)</f>
        <v>479.22266108000002</v>
      </c>
      <c r="X872" s="2">
        <f>[1]!s_pq_avgamount(A872,"20260101","",100000000)</f>
        <v>4.3565696461818186</v>
      </c>
      <c r="Y872" s="17">
        <f>[1]!s_ipo_dilutedpe(A872)</f>
        <v>0</v>
      </c>
      <c r="Z872" s="12">
        <f>[1]!s_ipo_collection_total(A872,100000000)</f>
        <v>20.457000000000001</v>
      </c>
      <c r="AA872" s="2">
        <f>[1]!s_val_pe_ttm(A872,E872)</f>
        <v>15.933987617492676</v>
      </c>
      <c r="AB872" s="5">
        <f>[1]!s_info_zjtxornot1(A872,"")</f>
        <v>0</v>
      </c>
      <c r="AC872" s="22" t="str">
        <f>[1]!s_info_nature1(A872,"")</f>
        <v>民营企业</v>
      </c>
      <c r="AD872" s="6" t="str">
        <f>[1]!s_info_city(A872)</f>
        <v>上海市</v>
      </c>
      <c r="AE872" s="6" t="str">
        <f>[1]!s_info_province(A872)</f>
        <v>上海</v>
      </c>
      <c r="AF872">
        <v>121.472644</v>
      </c>
      <c r="AG872">
        <v>31.231705999999999</v>
      </c>
    </row>
    <row r="873" spans="1:33" x14ac:dyDescent="0.3">
      <c r="A873" s="12" t="s">
        <v>2329</v>
      </c>
      <c r="B873" s="12" t="s">
        <v>2330</v>
      </c>
      <c r="C873" s="16" t="str">
        <f>[1]!s_info_mkt(A873)</f>
        <v>科创板</v>
      </c>
      <c r="D873" s="16" t="str">
        <f>[1]!s_ipo_listeddate(A873)</f>
        <v>2022-07-07</v>
      </c>
      <c r="E873" s="16" t="str">
        <f>[1]!lastradeday_s("000002","")</f>
        <v>2026-06-22</v>
      </c>
      <c r="F873" s="16" t="str">
        <f>[1]!s_info_industry_csrc2023(A873,"",3)</f>
        <v>计算机、通信和其他电子设备制造业</v>
      </c>
      <c r="G873" s="16" t="str">
        <f>[1]!s_info_industry_csrc2023(A873,"",1)</f>
        <v>制造业</v>
      </c>
      <c r="H873" s="16">
        <f>[1]!s_is(A873,83,"FY","YTD","20251231",1,"",100000000)</f>
        <v>9.4074363764999998</v>
      </c>
      <c r="I873" s="16">
        <f>[1]!s_is(A873,83,"FY","YTD","20241231",1,"",100000000)</f>
        <v>5.6445903904999994</v>
      </c>
      <c r="J873" s="16">
        <f t="shared" si="39"/>
        <v>0.66662870566001975</v>
      </c>
      <c r="K873" s="16">
        <f>[1]!s_is(A873,61,"FY","YTD","20251231",1,"",100000000)</f>
        <v>1.2790997381</v>
      </c>
      <c r="L873" s="16">
        <f>[1]!s_is(A873,61,"FY","YTD","20241231",1,"",100000000)</f>
        <v>-0.62906948020000009</v>
      </c>
      <c r="M873" s="16">
        <f t="shared" si="40"/>
        <v>3.0333202903013761</v>
      </c>
      <c r="N873" s="16">
        <f>[1]!s_fa_roe(A873,"20251231")</f>
        <v>4.3773999999999997</v>
      </c>
      <c r="O873" s="16">
        <f>[1]!s_stmnote_rdexp(A873,"20251231",1,10000)</f>
        <v>20253.406933000002</v>
      </c>
      <c r="P873" s="20">
        <f t="shared" si="41"/>
        <v>0.21529145797460286</v>
      </c>
      <c r="Q873" s="16">
        <f>[1]!s_margin_tradingbalance(A873,"",10000)</f>
        <v>189547.72560000001</v>
      </c>
      <c r="R873" s="16">
        <f>[1]!s_margin_seclendingbalance(A873,"",10000)</f>
        <v>989.08050000000003</v>
      </c>
      <c r="S873" s="17">
        <f>[1]!s_val_ev(A873,"",100000000)</f>
        <v>513.62508489599998</v>
      </c>
      <c r="T873" s="17">
        <f>[1]!share_freesharesmv(A873,"",100000000)</f>
        <v>263.81663774399999</v>
      </c>
      <c r="U873" s="17">
        <f>[1]!s_dq_amount_btin(A873,E873,100000000)</f>
        <v>36.495698349999998</v>
      </c>
      <c r="V873" s="17">
        <f>[1]!s_dq_turn(A873,E873)</f>
        <v>8.731069730449315</v>
      </c>
      <c r="W873" s="2">
        <f>[1]!s_pq_amount(A873,"20260101","",100000000)</f>
        <v>1364.50968954</v>
      </c>
      <c r="X873" s="2">
        <f>[1]!s_pq_avgamount(A873,"20260101","",100000000)</f>
        <v>12.404633541272728</v>
      </c>
      <c r="Y873" s="17">
        <f>[1]!s_ipo_dilutedpe(A873)</f>
        <v>0</v>
      </c>
      <c r="Z873" s="12">
        <f>[1]!s_ipo_collection_total(A873,100000000)</f>
        <v>12.3963099</v>
      </c>
      <c r="AA873" s="2">
        <f>[1]!s_val_pe_ttm(A873,E873)</f>
        <v>381.61770629882813</v>
      </c>
      <c r="AB873" s="5">
        <f>[1]!s_info_zjtxornot1(A873,"")</f>
        <v>1</v>
      </c>
      <c r="AC873" s="22" t="str">
        <f>[1]!s_info_nature1(A873,"")</f>
        <v>民营企业</v>
      </c>
      <c r="AD873" s="6" t="str">
        <f>[1]!s_info_city(A873)</f>
        <v>深圳市</v>
      </c>
      <c r="AE873" s="6" t="str">
        <f>[1]!s_info_province(A873)</f>
        <v>广东省</v>
      </c>
      <c r="AF873">
        <v>114.085947</v>
      </c>
      <c r="AG873">
        <v>22.547000000000001</v>
      </c>
    </row>
    <row r="874" spans="1:33" x14ac:dyDescent="0.3">
      <c r="A874" s="12" t="s">
        <v>2331</v>
      </c>
      <c r="B874" s="12" t="s">
        <v>2332</v>
      </c>
      <c r="C874" s="16" t="str">
        <f>[1]!s_info_mkt(A874)</f>
        <v>主板</v>
      </c>
      <c r="D874" s="16" t="str">
        <f>[1]!s_ipo_listeddate(A874)</f>
        <v>2010-09-21</v>
      </c>
      <c r="E874" s="16" t="str">
        <f>[1]!lastradeday_s("000002","")</f>
        <v>2026-06-22</v>
      </c>
      <c r="F874" s="16" t="str">
        <f>[1]!s_info_industry_csrc2023(A874,"",3)</f>
        <v>食品制造业</v>
      </c>
      <c r="G874" s="16" t="str">
        <f>[1]!s_info_industry_csrc2023(A874,"",1)</f>
        <v>制造业</v>
      </c>
      <c r="H874" s="16">
        <f>[1]!s_is(A874,83,"FY","YTD","20251231",1,"",100000000)</f>
        <v>21.206847393</v>
      </c>
      <c r="I874" s="16">
        <f>[1]!s_is(A874,83,"FY","YTD","20241231",1,"",100000000)</f>
        <v>24.479972114200002</v>
      </c>
      <c r="J874" s="16">
        <f t="shared" si="39"/>
        <v>-0.13370622752063399</v>
      </c>
      <c r="K874" s="16">
        <f>[1]!s_is(A874,61,"FY","YTD","20251231",1,"",100000000)</f>
        <v>0.32662490370000002</v>
      </c>
      <c r="L874" s="16">
        <f>[1]!s_is(A874,61,"FY","YTD","20241231",1,"",100000000)</f>
        <v>0.94615297099999995</v>
      </c>
      <c r="M874" s="16">
        <f t="shared" si="40"/>
        <v>-0.65478636783776467</v>
      </c>
      <c r="N874" s="16">
        <f>[1]!s_fa_roe(A874,"20251231")</f>
        <v>1.2976000000000001</v>
      </c>
      <c r="O874" s="16">
        <f>[1]!s_stmnote_rdexp(A874,"20251231",1,10000)</f>
        <v>6753.4764109999996</v>
      </c>
      <c r="P874" s="20">
        <f t="shared" si="41"/>
        <v>3.1845734945163046E-2</v>
      </c>
      <c r="Q874" s="16">
        <f>[1]!s_margin_tradingbalance(A874,"",10000)</f>
        <v>23371.487000000001</v>
      </c>
      <c r="R874" s="16">
        <f>[1]!s_margin_seclendingbalance(A874,"",10000)</f>
        <v>22.373999999999999</v>
      </c>
      <c r="S874" s="17">
        <f>[1]!s_val_ev(A874,"",100000000)</f>
        <v>48.854381400000001</v>
      </c>
      <c r="T874" s="17">
        <f>[1]!share_freesharesmv(A874,"",100000000)</f>
        <v>26.813647278000001</v>
      </c>
      <c r="U874" s="17">
        <f>[1]!s_dq_amount_btin(A874,E874,100000000)</f>
        <v>0.63648072</v>
      </c>
      <c r="V874" s="17">
        <f>[1]!s_dq_turn(A874,E874)</f>
        <v>1.4650686319559603</v>
      </c>
      <c r="W874" s="2">
        <f>[1]!s_pq_amount(A874,"20260101","",100000000)</f>
        <v>61.847541020000001</v>
      </c>
      <c r="X874" s="2">
        <f>[1]!s_pq_avgamount(A874,"20260101","",100000000)</f>
        <v>0.56225037290909086</v>
      </c>
      <c r="Y874" s="17">
        <f>[1]!s_ipo_dilutedpe(A874)</f>
        <v>67.459999999999994</v>
      </c>
      <c r="Z874" s="12">
        <f>[1]!s_ipo_collection_total(A874,100000000)</f>
        <v>5.97</v>
      </c>
      <c r="AA874" s="2">
        <f>[1]!s_val_pe_ttm(A874,E874)</f>
        <v>126.22818756103516</v>
      </c>
      <c r="AB874" s="5">
        <f>[1]!s_info_zjtxornot1(A874,"")</f>
        <v>0</v>
      </c>
      <c r="AC874" s="22" t="str">
        <f>[1]!s_info_nature1(A874,"")</f>
        <v>地方国有企业</v>
      </c>
      <c r="AD874" s="6" t="str">
        <f>[1]!s_info_city(A874)</f>
        <v>招远市</v>
      </c>
      <c r="AE874" s="6" t="str">
        <f>[1]!s_info_province(A874)</f>
        <v>山东省</v>
      </c>
      <c r="AF874">
        <v>120.40051699999999</v>
      </c>
      <c r="AG874">
        <v>37.344146000000002</v>
      </c>
    </row>
    <row r="875" spans="1:33" x14ac:dyDescent="0.3">
      <c r="A875" s="12" t="s">
        <v>2333</v>
      </c>
      <c r="B875" s="12" t="s">
        <v>2334</v>
      </c>
      <c r="C875" s="16" t="str">
        <f>[1]!s_info_mkt(A875)</f>
        <v>主板</v>
      </c>
      <c r="D875" s="16" t="str">
        <f>[1]!s_ipo_listeddate(A875)</f>
        <v>1999-03-25</v>
      </c>
      <c r="E875" s="16" t="str">
        <f>[1]!lastradeday_s("000002","")</f>
        <v>2026-06-22</v>
      </c>
      <c r="F875" s="16" t="str">
        <f>[1]!s_info_industry_csrc2023(A875,"",3)</f>
        <v>电信、广播电视和卫星传输服务</v>
      </c>
      <c r="G875" s="16" t="str">
        <f>[1]!s_info_industry_csrc2023(A875,"",1)</f>
        <v>信息传输、软件和信息技术服务业</v>
      </c>
      <c r="H875" s="16">
        <f>[1]!s_is(A875,83,"FY","YTD","20251231",1,"",100000000)</f>
        <v>43.365401193000004</v>
      </c>
      <c r="I875" s="16">
        <f>[1]!s_is(A875,83,"FY","YTD","20241231",1,"",100000000)</f>
        <v>39.016536286499999</v>
      </c>
      <c r="J875" s="16">
        <f t="shared" si="39"/>
        <v>0.11146209582947386</v>
      </c>
      <c r="K875" s="16">
        <f>[1]!s_is(A875,61,"FY","YTD","20251231",1,"",100000000)</f>
        <v>1.3767986862999999</v>
      </c>
      <c r="L875" s="16">
        <f>[1]!s_is(A875,61,"FY","YTD","20241231",1,"",100000000)</f>
        <v>0.95937511409999998</v>
      </c>
      <c r="M875" s="16">
        <f t="shared" si="40"/>
        <v>0.43509943719104016</v>
      </c>
      <c r="N875" s="16">
        <f>[1]!s_fa_roe(A875,"20251231")</f>
        <v>1.3317000000000001</v>
      </c>
      <c r="O875" s="16">
        <f>[1]!s_stmnote_rdexp(A875,"20251231",1,10000)</f>
        <v>11122.967017000001</v>
      </c>
      <c r="P875" s="20">
        <f t="shared" si="41"/>
        <v>2.5649404158620943E-2</v>
      </c>
      <c r="Q875" s="16">
        <f>[1]!s_margin_tradingbalance(A875,"",10000)</f>
        <v>121567.34540000001</v>
      </c>
      <c r="R875" s="16">
        <f>[1]!s_margin_seclendingbalance(A875,"",10000)</f>
        <v>302.4504</v>
      </c>
      <c r="S875" s="17">
        <f>[1]!s_val_ev(A875,"",100000000)</f>
        <v>107.4507704204</v>
      </c>
      <c r="T875" s="17">
        <f>[1]!share_freesharesmv(A875,"",100000000)</f>
        <v>89.543857631399987</v>
      </c>
      <c r="U875" s="17">
        <f>[1]!s_dq_amount_btin(A875,E875,100000000)</f>
        <v>6.5458712999999999</v>
      </c>
      <c r="V875" s="17">
        <f>[1]!s_dq_turn(A875,E875)</f>
        <v>6.1071894023673678</v>
      </c>
      <c r="W875" s="2">
        <f>[1]!s_pq_amount(A875,"20260101","",100000000)</f>
        <v>751.55273966000004</v>
      </c>
      <c r="X875" s="2">
        <f>[1]!s_pq_avgamount(A875,"20260101","",100000000)</f>
        <v>6.8322976332727281</v>
      </c>
      <c r="Y875" s="17">
        <f>[1]!s_ipo_dilutedpe(A875)</f>
        <v>0</v>
      </c>
      <c r="Z875" s="12">
        <f>[1]!s_ipo_collection_total(A875,100000000)</f>
        <v>4.59</v>
      </c>
      <c r="AA875" s="2">
        <f>[1]!s_val_pe_ttm(A875,E875)</f>
        <v>255.73658752441406</v>
      </c>
      <c r="AB875" s="5">
        <f>[1]!s_info_zjtxornot1(A875,"")</f>
        <v>0</v>
      </c>
      <c r="AC875" s="22" t="str">
        <f>[1]!s_info_nature1(A875,"")</f>
        <v>地方国有企业</v>
      </c>
      <c r="AD875" s="6" t="str">
        <f>[1]!s_info_city(A875)</f>
        <v>长沙市</v>
      </c>
      <c r="AE875" s="6" t="str">
        <f>[1]!s_info_province(A875)</f>
        <v>湖南省</v>
      </c>
      <c r="AF875">
        <v>112.98227900000001</v>
      </c>
      <c r="AG875">
        <v>28.194089999999999</v>
      </c>
    </row>
    <row r="876" spans="1:33" x14ac:dyDescent="0.3">
      <c r="A876" s="12" t="s">
        <v>2335</v>
      </c>
      <c r="B876" s="12" t="s">
        <v>2336</v>
      </c>
      <c r="C876" s="16" t="str">
        <f>[1]!s_info_mkt(A876)</f>
        <v>创业板</v>
      </c>
      <c r="D876" s="16" t="str">
        <f>[1]!s_ipo_listeddate(A876)</f>
        <v>2021-12-28</v>
      </c>
      <c r="E876" s="16" t="str">
        <f>[1]!lastradeday_s("000002","")</f>
        <v>2026-06-22</v>
      </c>
      <c r="F876" s="16" t="str">
        <f>[1]!s_info_industry_csrc2023(A876,"",3)</f>
        <v>计算机、通信和其他电子设备制造业</v>
      </c>
      <c r="G876" s="16" t="str">
        <f>[1]!s_info_industry_csrc2023(A876,"",1)</f>
        <v>制造业</v>
      </c>
      <c r="H876" s="16">
        <f>[1]!s_is(A876,83,"FY","YTD","20251231",1,"",100000000)</f>
        <v>9.4577769987</v>
      </c>
      <c r="I876" s="16">
        <f>[1]!s_is(A876,83,"FY","YTD","20241231",1,"",100000000)</f>
        <v>5.5463168713000002</v>
      </c>
      <c r="J876" s="16">
        <f t="shared" si="39"/>
        <v>0.70523560376441186</v>
      </c>
      <c r="K876" s="16">
        <f>[1]!s_is(A876,61,"FY","YTD","20251231",1,"",100000000)</f>
        <v>-1.5690230656999999</v>
      </c>
      <c r="L876" s="16">
        <f>[1]!s_is(A876,61,"FY","YTD","20241231",1,"",100000000)</f>
        <v>-0.86361630109999998</v>
      </c>
      <c r="M876" s="16">
        <f t="shared" si="40"/>
        <v>-0.81680575471018046</v>
      </c>
      <c r="N876" s="16">
        <f>[1]!s_fa_roe(A876,"20251231")</f>
        <v>-7.4234</v>
      </c>
      <c r="O876" s="16">
        <f>[1]!s_stmnote_rdexp(A876,"20251231",1,10000)</f>
        <v>10020.165768000001</v>
      </c>
      <c r="P876" s="20">
        <f t="shared" si="41"/>
        <v>0.10594631031559849</v>
      </c>
      <c r="Q876" s="16">
        <f>[1]!s_margin_tradingbalance(A876,"",10000)</f>
        <v>43862.885199999997</v>
      </c>
      <c r="R876" s="16">
        <f>[1]!s_margin_seclendingbalance(A876,"",10000)</f>
        <v>0</v>
      </c>
      <c r="S876" s="17">
        <f>[1]!s_val_ev(A876,"",100000000)</f>
        <v>105.71139542599998</v>
      </c>
      <c r="T876" s="17">
        <f>[1]!share_freesharesmv(A876,"",100000000)</f>
        <v>37.848235599999995</v>
      </c>
      <c r="U876" s="17">
        <f>[1]!s_dq_amount_btin(A876,E876,100000000)</f>
        <v>4.3436972300000001</v>
      </c>
      <c r="V876" s="17">
        <f>[1]!s_dq_turn(A876,E876)</f>
        <v>4.2278156330216321</v>
      </c>
      <c r="W876" s="2">
        <f>[1]!s_pq_amount(A876,"20260101","",100000000)</f>
        <v>432.45480027000002</v>
      </c>
      <c r="X876" s="2">
        <f>[1]!s_pq_avgamount(A876,"20260101","",100000000)</f>
        <v>3.9314072751818179</v>
      </c>
      <c r="Y876" s="17">
        <f>[1]!s_ipo_dilutedpe(A876)</f>
        <v>40.18</v>
      </c>
      <c r="Z876" s="12">
        <f>[1]!s_ipo_collection_total(A876,100000000)</f>
        <v>19.853999999999999</v>
      </c>
      <c r="AA876" s="2">
        <f>[1]!s_val_pe_ttm(A876,E876)</f>
        <v>-93.241287231445313</v>
      </c>
      <c r="AB876" s="5">
        <f>[1]!s_info_zjtxornot1(A876,"")</f>
        <v>1</v>
      </c>
      <c r="AC876" s="22" t="str">
        <f>[1]!s_info_nature1(A876,"")</f>
        <v>民营企业</v>
      </c>
      <c r="AD876" s="6" t="str">
        <f>[1]!s_info_city(A876)</f>
        <v>深圳市</v>
      </c>
      <c r="AE876" s="6" t="str">
        <f>[1]!s_info_province(A876)</f>
        <v>广东省</v>
      </c>
      <c r="AF876">
        <v>114.085947</v>
      </c>
      <c r="AG876">
        <v>22.547000000000001</v>
      </c>
    </row>
    <row r="877" spans="1:33" x14ac:dyDescent="0.3">
      <c r="A877" s="12" t="s">
        <v>2337</v>
      </c>
      <c r="B877" s="12" t="s">
        <v>2338</v>
      </c>
      <c r="C877" s="16" t="str">
        <f>[1]!s_info_mkt(A877)</f>
        <v>主板</v>
      </c>
      <c r="D877" s="16" t="str">
        <f>[1]!s_ipo_listeddate(A877)</f>
        <v>2007-12-26</v>
      </c>
      <c r="E877" s="16" t="str">
        <f>[1]!lastradeday_s("000002","")</f>
        <v>2026-06-22</v>
      </c>
      <c r="F877" s="16" t="str">
        <f>[1]!s_info_industry_csrc2023(A877,"",3)</f>
        <v>通用设备制造业</v>
      </c>
      <c r="G877" s="16" t="str">
        <f>[1]!s_info_industry_csrc2023(A877,"",1)</f>
        <v>制造业</v>
      </c>
      <c r="H877" s="16">
        <f>[1]!s_is(A877,83,"FY","YTD","20251231",1,"",100000000)</f>
        <v>730.23477737270002</v>
      </c>
      <c r="I877" s="16">
        <f>[1]!s_is(A877,83,"FY","YTD","20241231",1,"",100000000)</f>
        <v>566.99162790540004</v>
      </c>
      <c r="J877" s="16">
        <f t="shared" si="39"/>
        <v>0.28791104036290349</v>
      </c>
      <c r="K877" s="16">
        <f>[1]!s_is(A877,61,"FY","YTD","20251231",1,"",100000000)</f>
        <v>27.743566634800001</v>
      </c>
      <c r="L877" s="16">
        <f>[1]!s_is(A877,61,"FY","YTD","20241231",1,"",100000000)</f>
        <v>18.604461630799999</v>
      </c>
      <c r="M877" s="16">
        <f t="shared" si="40"/>
        <v>0.49123189831357755</v>
      </c>
      <c r="N877" s="16">
        <f>[1]!s_fa_roe(A877,"20251231")</f>
        <v>6.7695999999999996</v>
      </c>
      <c r="O877" s="16">
        <f>[1]!s_stmnote_rdexp(A877,"20251231",1,10000)</f>
        <v>282169.577437</v>
      </c>
      <c r="P877" s="20">
        <f t="shared" si="41"/>
        <v>3.8640939349973633E-2</v>
      </c>
      <c r="Q877" s="16">
        <f>[1]!s_margin_tradingbalance(A877,"",10000)</f>
        <v>334715.01530000003</v>
      </c>
      <c r="R877" s="16">
        <f>[1]!s_margin_seclendingbalance(A877,"",10000)</f>
        <v>3173.9236999999998</v>
      </c>
      <c r="S877" s="17">
        <f>[1]!s_val_ev(A877,"",100000000)</f>
        <v>864.65911065889827</v>
      </c>
      <c r="T877" s="17">
        <f>[1]!share_freesharesmv(A877,"",100000000)</f>
        <v>570.49714298880008</v>
      </c>
      <c r="U877" s="17">
        <f>[1]!s_dq_amount_btin(A877,E877,100000000)</f>
        <v>33.22382657</v>
      </c>
      <c r="V877" s="17">
        <f>[1]!s_dq_turn(A877,E877)</f>
        <v>4.4434044070349961</v>
      </c>
      <c r="W877" s="2">
        <f>[1]!s_pq_amount(A877,"20260101","",100000000)</f>
        <v>7705.7782360000001</v>
      </c>
      <c r="X877" s="2">
        <f>[1]!s_pq_avgamount(A877,"20260101","",100000000)</f>
        <v>70.05252941818182</v>
      </c>
      <c r="Y877" s="17">
        <f>[1]!s_ipo_dilutedpe(A877)</f>
        <v>29.98</v>
      </c>
      <c r="Z877" s="12">
        <f>[1]!s_ipo_collection_total(A877,100000000)</f>
        <v>18</v>
      </c>
      <c r="AA877" s="2">
        <f>[1]!s_val_pe_ttm(A877,E877)</f>
        <v>31.122488021850586</v>
      </c>
      <c r="AB877" s="5">
        <f>[1]!s_info_zjtxornot1(A877,"")</f>
        <v>0</v>
      </c>
      <c r="AC877" s="22" t="str">
        <f>[1]!s_info_nature1(A877,"")</f>
        <v>公众企业</v>
      </c>
      <c r="AD877" s="6" t="str">
        <f>[1]!s_info_city(A877)</f>
        <v>乌鲁木齐市</v>
      </c>
      <c r="AE877" s="6" t="str">
        <f>[1]!s_info_province(A877)</f>
        <v>新疆维吾尔自治区</v>
      </c>
      <c r="AF877">
        <v>87.617733000000001</v>
      </c>
      <c r="AG877">
        <v>43.792817999999997</v>
      </c>
    </row>
    <row r="878" spans="1:33" x14ac:dyDescent="0.3">
      <c r="A878" s="12" t="s">
        <v>2339</v>
      </c>
      <c r="B878" s="12" t="s">
        <v>2340</v>
      </c>
      <c r="C878" s="16" t="str">
        <f>[1]!s_info_mkt(A878)</f>
        <v>科创板</v>
      </c>
      <c r="D878" s="16" t="str">
        <f>[1]!s_ipo_listeddate(A878)</f>
        <v>2022-10-18</v>
      </c>
      <c r="E878" s="16" t="str">
        <f>[1]!lastradeday_s("000002","")</f>
        <v>2026-06-22</v>
      </c>
      <c r="F878" s="16" t="str">
        <f>[1]!s_info_industry_csrc2023(A878,"",3)</f>
        <v>软件和信息技术服务业</v>
      </c>
      <c r="G878" s="16" t="str">
        <f>[1]!s_info_industry_csrc2023(A878,"",1)</f>
        <v>信息传输、软件和信息技术服务业</v>
      </c>
      <c r="H878" s="16">
        <f>[1]!s_is(A878,83,"FY","YTD","20251231",1,"",100000000)</f>
        <v>4.4753032812999995</v>
      </c>
      <c r="I878" s="16">
        <f>[1]!s_is(A878,83,"FY","YTD","20241231",1,"",100000000)</f>
        <v>3.7149204270999996</v>
      </c>
      <c r="J878" s="16">
        <f t="shared" si="39"/>
        <v>0.20468348356887467</v>
      </c>
      <c r="K878" s="16">
        <f>[1]!s_is(A878,61,"FY","YTD","20251231",1,"",100000000)</f>
        <v>-2.4517017050000001</v>
      </c>
      <c r="L878" s="16">
        <f>[1]!s_is(A878,61,"FY","YTD","20241231",1,"",100000000)</f>
        <v>-3.4346276355000001</v>
      </c>
      <c r="M878" s="16">
        <f t="shared" si="40"/>
        <v>0.28618122102686377</v>
      </c>
      <c r="N878" s="16">
        <f>[1]!s_fa_roe(A878,"20251231")</f>
        <v>-25.0016</v>
      </c>
      <c r="O878" s="16">
        <f>[1]!s_stmnote_rdexp(A878,"20251231",1,10000)</f>
        <v>25053.263209000001</v>
      </c>
      <c r="P878" s="20">
        <f t="shared" si="41"/>
        <v>0.55981151743804181</v>
      </c>
      <c r="Q878" s="16">
        <f>[1]!s_margin_tradingbalance(A878,"",10000)</f>
        <v>109837.1378</v>
      </c>
      <c r="R878" s="16">
        <f>[1]!s_margin_seclendingbalance(A878,"",10000)</f>
        <v>84.114699999999999</v>
      </c>
      <c r="S878" s="17">
        <f>[1]!s_val_ev(A878,"",100000000)</f>
        <v>150.28121738960002</v>
      </c>
      <c r="T878" s="17">
        <f>[1]!share_freesharesmv(A878,"",100000000)</f>
        <v>100.2612699748</v>
      </c>
      <c r="U878" s="17">
        <f>[1]!s_dq_amount_btin(A878,E878,100000000)</f>
        <v>10.534011780000002</v>
      </c>
      <c r="V878" s="17">
        <f>[1]!s_dq_turn(A878,E878)</f>
        <v>7.0502393361189428</v>
      </c>
      <c r="W878" s="2">
        <f>[1]!s_pq_amount(A878,"20260101","",100000000)</f>
        <v>1558.9706756800001</v>
      </c>
      <c r="X878" s="2">
        <f>[1]!s_pq_avgamount(A878,"20260101","",100000000)</f>
        <v>14.172460687999999</v>
      </c>
      <c r="Y878" s="17">
        <f>[1]!s_ipo_dilutedpe(A878)</f>
        <v>0</v>
      </c>
      <c r="Z878" s="12">
        <f>[1]!s_ipo_collection_total(A878,100000000)</f>
        <v>14.30169804</v>
      </c>
      <c r="AA878" s="2">
        <f>[1]!s_val_pe_ttm(A878,E878)</f>
        <v>-69.065750122070313</v>
      </c>
      <c r="AB878" s="5">
        <f>[1]!s_info_zjtxornot1(A878,"")</f>
        <v>0</v>
      </c>
      <c r="AC878" s="22" t="str">
        <f>[1]!s_info_nature1(A878,"")</f>
        <v>民营企业</v>
      </c>
      <c r="AD878" s="6" t="str">
        <f>[1]!s_info_city(A878)</f>
        <v>上海市</v>
      </c>
      <c r="AE878" s="6" t="str">
        <f>[1]!s_info_province(A878)</f>
        <v>上海</v>
      </c>
      <c r="AF878">
        <v>121.472644</v>
      </c>
      <c r="AG878">
        <v>31.231705999999999</v>
      </c>
    </row>
    <row r="879" spans="1:33" x14ac:dyDescent="0.3">
      <c r="A879" s="12" t="s">
        <v>2341</v>
      </c>
      <c r="B879" s="12" t="s">
        <v>2342</v>
      </c>
      <c r="C879" s="16" t="str">
        <f>[1]!s_info_mkt(A879)</f>
        <v>科创板</v>
      </c>
      <c r="D879" s="16" t="str">
        <f>[1]!s_ipo_listeddate(A879)</f>
        <v>2021-10-25</v>
      </c>
      <c r="E879" s="16" t="str">
        <f>[1]!lastradeday_s("000002","")</f>
        <v>2026-06-22</v>
      </c>
      <c r="F879" s="16" t="str">
        <f>[1]!s_info_industry_csrc2023(A879,"",3)</f>
        <v>通用设备制造业</v>
      </c>
      <c r="G879" s="16" t="str">
        <f>[1]!s_info_industry_csrc2023(A879,"",1)</f>
        <v>制造业</v>
      </c>
      <c r="H879" s="16">
        <f>[1]!s_is(A879,83,"FY","YTD","20251231",1,"",100000000)</f>
        <v>6.4972930850999999</v>
      </c>
      <c r="I879" s="16">
        <f>[1]!s_is(A879,83,"FY","YTD","20241231",1,"",100000000)</f>
        <v>5.5712515228999999</v>
      </c>
      <c r="J879" s="16">
        <f t="shared" si="39"/>
        <v>0.16621787014885459</v>
      </c>
      <c r="K879" s="16">
        <f>[1]!s_is(A879,61,"FY","YTD","20251231",1,"",100000000)</f>
        <v>0.26173187889999999</v>
      </c>
      <c r="L879" s="16">
        <f>[1]!s_is(A879,61,"FY","YTD","20241231",1,"",100000000)</f>
        <v>0.31240238530000003</v>
      </c>
      <c r="M879" s="16">
        <f t="shared" si="40"/>
        <v>-0.16219628525352375</v>
      </c>
      <c r="N879" s="16">
        <f>[1]!s_fa_roe(A879,"20251231")</f>
        <v>2.4860000000000002</v>
      </c>
      <c r="O879" s="16">
        <f>[1]!s_stmnote_rdexp(A879,"20251231",1,10000)</f>
        <v>3879.3806950000003</v>
      </c>
      <c r="P879" s="20">
        <f t="shared" si="41"/>
        <v>5.9707645079093617E-2</v>
      </c>
      <c r="Q879" s="16">
        <f>[1]!s_margin_tradingbalance(A879,"",10000)</f>
        <v>15233.3869</v>
      </c>
      <c r="R879" s="16">
        <f>[1]!s_margin_seclendingbalance(A879,"",10000)</f>
        <v>29.8368</v>
      </c>
      <c r="S879" s="17">
        <f>[1]!s_val_ev(A879,"",100000000)</f>
        <v>32.353437215</v>
      </c>
      <c r="T879" s="17">
        <f>[1]!share_freesharesmv(A879,"",100000000)</f>
        <v>17.813495713999998</v>
      </c>
      <c r="U879" s="17">
        <f>[1]!s_dq_amount_btin(A879,E879,100000000)</f>
        <v>1.4358505100000001</v>
      </c>
      <c r="V879" s="17">
        <f>[1]!s_dq_turn(A879,E879)</f>
        <v>4.4270116741597656</v>
      </c>
      <c r="W879" s="2">
        <f>[1]!s_pq_amount(A879,"20260101","",100000000)</f>
        <v>98.709836129999999</v>
      </c>
      <c r="X879" s="2">
        <f>[1]!s_pq_avgamount(A879,"20260101","",100000000)</f>
        <v>0.8973621466363636</v>
      </c>
      <c r="Y879" s="17">
        <f>[1]!s_ipo_dilutedpe(A879)</f>
        <v>59.66</v>
      </c>
      <c r="Z879" s="12">
        <f>[1]!s_ipo_collection_total(A879,100000000)</f>
        <v>9.2352809282999999</v>
      </c>
      <c r="AA879" s="2">
        <f>[1]!s_val_pe_ttm(A879,E879)</f>
        <v>100.41274261474609</v>
      </c>
      <c r="AB879" s="5">
        <f>[1]!s_info_zjtxornot1(A879,"")</f>
        <v>1</v>
      </c>
      <c r="AC879" s="22" t="str">
        <f>[1]!s_info_nature1(A879,"")</f>
        <v>民营企业</v>
      </c>
      <c r="AD879" s="6" t="str">
        <f>[1]!s_info_city(A879)</f>
        <v>杭州市</v>
      </c>
      <c r="AE879" s="6" t="str">
        <f>[1]!s_info_province(A879)</f>
        <v>浙江省</v>
      </c>
      <c r="AF879">
        <v>120.153576</v>
      </c>
      <c r="AG879">
        <v>30.287458999999998</v>
      </c>
    </row>
    <row r="880" spans="1:33" x14ac:dyDescent="0.3">
      <c r="A880" s="12" t="s">
        <v>2343</v>
      </c>
      <c r="B880" s="12" t="s">
        <v>2344</v>
      </c>
      <c r="C880" s="16" t="str">
        <f>[1]!s_info_mkt(A880)</f>
        <v>科创板</v>
      </c>
      <c r="D880" s="16" t="str">
        <f>[1]!s_ipo_listeddate(A880)</f>
        <v>2020-01-17</v>
      </c>
      <c r="E880" s="16" t="str">
        <f>[1]!lastradeday_s("000002","")</f>
        <v>2026-06-22</v>
      </c>
      <c r="F880" s="16" t="str">
        <f>[1]!s_info_industry_csrc2023(A880,"",3)</f>
        <v>医药制造业</v>
      </c>
      <c r="G880" s="16" t="str">
        <f>[1]!s_info_industry_csrc2023(A880,"",1)</f>
        <v>制造业</v>
      </c>
      <c r="H880" s="16">
        <f>[1]!s_is(A880,83,"FY","YTD","20251231",1,"",100000000)</f>
        <v>36.955678676300003</v>
      </c>
      <c r="I880" s="16">
        <f>[1]!s_is(A880,83,"FY","YTD","20241231",1,"",100000000)</f>
        <v>28.171582422399997</v>
      </c>
      <c r="J880" s="16">
        <f t="shared" si="39"/>
        <v>0.31180698770103632</v>
      </c>
      <c r="K880" s="16">
        <f>[1]!s_is(A880,61,"FY","YTD","20251231",1,"",100000000)</f>
        <v>10.312362525800001</v>
      </c>
      <c r="L880" s="16">
        <f>[1]!s_is(A880,61,"FY","YTD","20241231",1,"",100000000)</f>
        <v>8.2760223389000007</v>
      </c>
      <c r="M880" s="16">
        <f t="shared" si="40"/>
        <v>0.24605300753340625</v>
      </c>
      <c r="N880" s="16">
        <f>[1]!s_fa_roe(A880,"20251231")</f>
        <v>34.357999999999997</v>
      </c>
      <c r="O880" s="16">
        <f>[1]!s_stmnote_rdexp(A880,"20251231",1,10000)</f>
        <v>42326.135316</v>
      </c>
      <c r="P880" s="20">
        <f t="shared" si="41"/>
        <v>0.11453215536031847</v>
      </c>
      <c r="Q880" s="16">
        <f>[1]!s_margin_tradingbalance(A880,"",10000)</f>
        <v>140208.85440000001</v>
      </c>
      <c r="R880" s="16">
        <f>[1]!s_margin_seclendingbalance(A880,"",10000)</f>
        <v>539.0761</v>
      </c>
      <c r="S880" s="17">
        <f>[1]!s_val_ev(A880,"",100000000)</f>
        <v>219.56512129200001</v>
      </c>
      <c r="T880" s="17">
        <f>[1]!share_freesharesmv(A880,"",100000000)</f>
        <v>86.546357521800005</v>
      </c>
      <c r="U880" s="17">
        <f>[1]!s_dq_amount_btin(A880,E880,100000000)</f>
        <v>2.33230016</v>
      </c>
      <c r="V880" s="17">
        <f>[1]!s_dq_turn(A880,E880)</f>
        <v>1.0640972422905168</v>
      </c>
      <c r="W880" s="2">
        <f>[1]!s_pq_amount(A880,"20260101","",100000000)</f>
        <v>201.81979559999999</v>
      </c>
      <c r="X880" s="2">
        <f>[1]!s_pq_avgamount(A880,"20260101","",100000000)</f>
        <v>1.8347254145454548</v>
      </c>
      <c r="Y880" s="17">
        <f>[1]!s_ipo_dilutedpe(A880)</f>
        <v>209.46</v>
      </c>
      <c r="Z880" s="12">
        <f>[1]!s_ipo_collection_total(A880,100000000)</f>
        <v>3.8315999999999999</v>
      </c>
      <c r="AA880" s="2">
        <f>[1]!s_val_pe_ttm(A880,E880)</f>
        <v>21.661870956420898</v>
      </c>
      <c r="AB880" s="5">
        <f>[1]!s_info_zjtxornot1(A880,"")</f>
        <v>0</v>
      </c>
      <c r="AC880" s="22" t="str">
        <f>[1]!s_info_nature1(A880,"")</f>
        <v>民营企业</v>
      </c>
      <c r="AD880" s="6" t="str">
        <f>[1]!s_info_city(A880)</f>
        <v>厦门市</v>
      </c>
      <c r="AE880" s="6" t="str">
        <f>[1]!s_info_province(A880)</f>
        <v>福建省</v>
      </c>
      <c r="AF880">
        <v>118.11022</v>
      </c>
      <c r="AG880">
        <v>24.490473999999999</v>
      </c>
    </row>
    <row r="881" spans="1:33" x14ac:dyDescent="0.3">
      <c r="A881" s="12" t="s">
        <v>2345</v>
      </c>
      <c r="B881" s="12" t="s">
        <v>2346</v>
      </c>
      <c r="C881" s="16" t="str">
        <f>[1]!s_info_mkt(A881)</f>
        <v>主板</v>
      </c>
      <c r="D881" s="16" t="str">
        <f>[1]!s_ipo_listeddate(A881)</f>
        <v>1993-09-15</v>
      </c>
      <c r="E881" s="16" t="str">
        <f>[1]!lastradeday_s("000002","")</f>
        <v>2026-06-22</v>
      </c>
      <c r="F881" s="16" t="str">
        <f>[1]!s_info_industry_csrc2023(A881,"",3)</f>
        <v>房地产业</v>
      </c>
      <c r="G881" s="16" t="str">
        <f>[1]!s_info_industry_csrc2023(A881,"",1)</f>
        <v>房地产业</v>
      </c>
      <c r="H881" s="16">
        <f>[1]!s_is(A881,83,"FY","YTD","20251231",1,"",100000000)</f>
        <v>14.8287229936</v>
      </c>
      <c r="I881" s="16">
        <f>[1]!s_is(A881,83,"FY","YTD","20241231",1,"",100000000)</f>
        <v>4.0702219144000003</v>
      </c>
      <c r="J881" s="16">
        <f t="shared" si="39"/>
        <v>2.6432222383594364</v>
      </c>
      <c r="K881" s="16">
        <f>[1]!s_is(A881,61,"FY","YTD","20251231",1,"",100000000)</f>
        <v>0.9995600375</v>
      </c>
      <c r="L881" s="16">
        <f>[1]!s_is(A881,61,"FY","YTD","20241231",1,"",100000000)</f>
        <v>-1.7671094765000002</v>
      </c>
      <c r="M881" s="16">
        <f t="shared" si="40"/>
        <v>1.5656469227247676</v>
      </c>
      <c r="N881" s="16">
        <f>[1]!s_fa_roe(A881,"20251231")</f>
        <v>2.806</v>
      </c>
      <c r="O881" s="16">
        <f>[1]!s_stmnote_rdexp(A881,"20251231",1,10000)</f>
        <v>0</v>
      </c>
      <c r="P881" s="20">
        <f t="shared" si="41"/>
        <v>0</v>
      </c>
      <c r="Q881" s="16">
        <f>[1]!s_margin_tradingbalance(A881,"",10000)</f>
        <v>55385.738100000002</v>
      </c>
      <c r="R881" s="16">
        <f>[1]!s_margin_seclendingbalance(A881,"",10000)</f>
        <v>332.92970000000003</v>
      </c>
      <c r="S881" s="17">
        <f>[1]!s_val_ev(A881,"",100000000)</f>
        <v>265.07261219999998</v>
      </c>
      <c r="T881" s="17">
        <f>[1]!share_freesharesmv(A881,"",100000000)</f>
        <v>79.861543565600002</v>
      </c>
      <c r="U881" s="17">
        <f>[1]!s_dq_amount_btin(A881,E881,100000000)</f>
        <v>3.29373929</v>
      </c>
      <c r="V881" s="17">
        <f>[1]!s_dq_turn(A881,E881)</f>
        <v>1.2951687863086827</v>
      </c>
      <c r="W881" s="2">
        <f>[1]!s_pq_amount(A881,"20260101","",100000000)</f>
        <v>208.96824688000001</v>
      </c>
      <c r="X881" s="2">
        <f>[1]!s_pq_avgamount(A881,"20260101","",100000000)</f>
        <v>1.8997113352727273</v>
      </c>
      <c r="Y881" s="17">
        <f>[1]!s_ipo_dilutedpe(A881)</f>
        <v>0</v>
      </c>
      <c r="Z881" s="12">
        <f>[1]!s_ipo_collection_total(A881,100000000)</f>
        <v>4.2560000000000002</v>
      </c>
      <c r="AA881" s="2">
        <f>[1]!s_val_pe_ttm(A881,E881)</f>
        <v>1253.0067138671875</v>
      </c>
      <c r="AB881" s="5">
        <f>[1]!s_info_zjtxornot1(A881,"")</f>
        <v>0</v>
      </c>
      <c r="AC881" s="22" t="str">
        <f>[1]!s_info_nature1(A881,"")</f>
        <v>地方国有企业</v>
      </c>
      <c r="AD881" s="6" t="str">
        <f>[1]!s_info_city(A881)</f>
        <v>深圳市</v>
      </c>
      <c r="AE881" s="6" t="str">
        <f>[1]!s_info_province(A881)</f>
        <v>广东省</v>
      </c>
      <c r="AF881">
        <v>114.085947</v>
      </c>
      <c r="AG881">
        <v>22.547000000000001</v>
      </c>
    </row>
    <row r="882" spans="1:33" x14ac:dyDescent="0.3">
      <c r="A882" s="12" t="s">
        <v>2347</v>
      </c>
      <c r="B882" s="12" t="s">
        <v>2348</v>
      </c>
      <c r="C882" s="16" t="str">
        <f>[1]!s_info_mkt(A882)</f>
        <v>主板</v>
      </c>
      <c r="D882" s="16" t="str">
        <f>[1]!s_ipo_listeddate(A882)</f>
        <v>2000-01-27</v>
      </c>
      <c r="E882" s="16" t="str">
        <f>[1]!lastradeday_s("000002","")</f>
        <v>2026-06-22</v>
      </c>
      <c r="F882" s="16" t="str">
        <f>[1]!s_info_industry_csrc2023(A882,"",3)</f>
        <v>零售业</v>
      </c>
      <c r="G882" s="16" t="str">
        <f>[1]!s_info_industry_csrc2023(A882,"",1)</f>
        <v>批发和零售业</v>
      </c>
      <c r="H882" s="16">
        <f>[1]!s_is(A882,83,"FY","YTD","20251231",1,"",100000000)</f>
        <v>436.12009891019994</v>
      </c>
      <c r="I882" s="16">
        <f>[1]!s_is(A882,83,"FY","YTD","20241231",1,"",100000000)</f>
        <v>419.05707385910006</v>
      </c>
      <c r="J882" s="16">
        <f t="shared" si="39"/>
        <v>4.0717663811199678E-2</v>
      </c>
      <c r="K882" s="16">
        <f>[1]!s_is(A882,61,"FY","YTD","20251231",1,"",100000000)</f>
        <v>34.1433532641</v>
      </c>
      <c r="L882" s="16">
        <f>[1]!s_is(A882,61,"FY","YTD","20241231",1,"",100000000)</f>
        <v>35.121046780599997</v>
      </c>
      <c r="M882" s="16">
        <f t="shared" si="40"/>
        <v>-2.7837823929554709E-2</v>
      </c>
      <c r="N882" s="16">
        <f>[1]!s_fa_roe(A882,"20251231")</f>
        <v>14.2646</v>
      </c>
      <c r="O882" s="16">
        <f>[1]!s_stmnote_rdexp(A882,"20251231",1,10000)</f>
        <v>247168.09070500001</v>
      </c>
      <c r="P882" s="20">
        <f t="shared" si="41"/>
        <v>5.6674317767660048E-2</v>
      </c>
      <c r="Q882" s="16">
        <f>[1]!s_margin_tradingbalance(A882,"",10000)</f>
        <v>101878.90459999999</v>
      </c>
      <c r="R882" s="16">
        <f>[1]!s_margin_seclendingbalance(A882,"",10000)</f>
        <v>348.50549999999998</v>
      </c>
      <c r="S882" s="17">
        <f>[1]!s_val_ev(A882,"",100000000)</f>
        <v>504.7254648544</v>
      </c>
      <c r="T882" s="17">
        <f>[1]!share_freesharesmv(A882,"",100000000)</f>
        <v>211.2667680198</v>
      </c>
      <c r="U882" s="17">
        <f>[1]!s_dq_amount_btin(A882,E882,100000000)</f>
        <v>4.3082791599999997</v>
      </c>
      <c r="V882" s="17">
        <f>[1]!s_dq_turn(A882,E882)</f>
        <v>0.87610007121578282</v>
      </c>
      <c r="W882" s="2">
        <f>[1]!s_pq_amount(A882,"20260101","",100000000)</f>
        <v>436.05361354000001</v>
      </c>
      <c r="X882" s="2">
        <f>[1]!s_pq_avgamount(A882,"20260101","",100000000)</f>
        <v>3.9641237594545453</v>
      </c>
      <c r="Y882" s="17">
        <f>[1]!s_ipo_dilutedpe(A882)</f>
        <v>0</v>
      </c>
      <c r="Z882" s="12">
        <f>[1]!s_ipo_collection_total(A882,100000000)</f>
        <v>2.88</v>
      </c>
      <c r="AA882" s="2">
        <f>[1]!s_val_pe_ttm(A882,E882)</f>
        <v>14.413248062133789</v>
      </c>
      <c r="AB882" s="5">
        <f>[1]!s_info_zjtxornot1(A882,"")</f>
        <v>0</v>
      </c>
      <c r="AC882" s="22" t="str">
        <f>[1]!s_info_nature1(A882,"")</f>
        <v>民营企业</v>
      </c>
      <c r="AD882" s="6" t="str">
        <f>[1]!s_info_city(A882)</f>
        <v>杭州市</v>
      </c>
      <c r="AE882" s="6" t="str">
        <f>[1]!s_info_province(A882)</f>
        <v>浙江省</v>
      </c>
      <c r="AF882">
        <v>120.153576</v>
      </c>
      <c r="AG882">
        <v>30.287458999999998</v>
      </c>
    </row>
    <row r="883" spans="1:33" x14ac:dyDescent="0.3">
      <c r="A883" s="12" t="s">
        <v>2349</v>
      </c>
      <c r="B883" s="12" t="s">
        <v>2350</v>
      </c>
      <c r="C883" s="16" t="str">
        <f>[1]!s_info_mkt(A883)</f>
        <v>主板</v>
      </c>
      <c r="D883" s="16" t="str">
        <f>[1]!s_ipo_listeddate(A883)</f>
        <v>2017-09-15</v>
      </c>
      <c r="E883" s="16" t="str">
        <f>[1]!lastradeday_s("000002","")</f>
        <v>2026-06-22</v>
      </c>
      <c r="F883" s="16" t="str">
        <f>[1]!s_info_industry_csrc2023(A883,"",3)</f>
        <v>电力、热力生产和供应业</v>
      </c>
      <c r="G883" s="16" t="str">
        <f>[1]!s_info_industry_csrc2023(A883,"",1)</f>
        <v>电力、热力、燃气及水生产和供应业</v>
      </c>
      <c r="H883" s="16">
        <f>[1]!s_is(A883,83,"FY","YTD","20251231",1,"",100000000)</f>
        <v>13.328521774</v>
      </c>
      <c r="I883" s="16">
        <f>[1]!s_is(A883,83,"FY","YTD","20241231",1,"",100000000)</f>
        <v>10.6982112932</v>
      </c>
      <c r="J883" s="16">
        <f t="shared" si="39"/>
        <v>0.24586451031041778</v>
      </c>
      <c r="K883" s="16">
        <f>[1]!s_is(A883,61,"FY","YTD","20251231",1,"",100000000)</f>
        <v>0.62278913250000001</v>
      </c>
      <c r="L883" s="16">
        <f>[1]!s_is(A883,61,"FY","YTD","20241231",1,"",100000000)</f>
        <v>0.66765316590000001</v>
      </c>
      <c r="M883" s="16">
        <f t="shared" si="40"/>
        <v>-6.719661598477264E-2</v>
      </c>
      <c r="N883" s="16">
        <f>[1]!s_fa_roe(A883,"20251231")</f>
        <v>5.1848000000000001</v>
      </c>
      <c r="O883" s="16">
        <f>[1]!s_stmnote_rdexp(A883,"20251231",1,10000)</f>
        <v>5385.752896</v>
      </c>
      <c r="P883" s="20">
        <f t="shared" si="41"/>
        <v>4.04077285337524E-2</v>
      </c>
      <c r="Q883" s="16">
        <f>[1]!s_margin_tradingbalance(A883,"",10000)</f>
        <v>0</v>
      </c>
      <c r="R883" s="16">
        <f>[1]!s_margin_seclendingbalance(A883,"",10000)</f>
        <v>0</v>
      </c>
      <c r="S883" s="17">
        <f>[1]!s_val_ev(A883,"",100000000)</f>
        <v>26.680368000000001</v>
      </c>
      <c r="T883" s="17">
        <f>[1]!share_freesharesmv(A883,"",100000000)</f>
        <v>16.231633057199996</v>
      </c>
      <c r="U883" s="17">
        <f>[1]!s_dq_amount_btin(A883,E883,100000000)</f>
        <v>1.10389213</v>
      </c>
      <c r="V883" s="17">
        <f>[1]!s_dq_turn(A883,E883)</f>
        <v>5.4378514405300855</v>
      </c>
      <c r="W883" s="2">
        <f>[1]!s_pq_amount(A883,"20260101","",100000000)</f>
        <v>212.87267263999999</v>
      </c>
      <c r="X883" s="2">
        <f>[1]!s_pq_avgamount(A883,"20260101","",100000000)</f>
        <v>1.9352061149090909</v>
      </c>
      <c r="Y883" s="17">
        <f>[1]!s_ipo_dilutedpe(A883)</f>
        <v>22.97</v>
      </c>
      <c r="Z883" s="12">
        <f>[1]!s_ipo_collection_total(A883,100000000)</f>
        <v>2.5680000000000001</v>
      </c>
      <c r="AA883" s="2">
        <f>[1]!s_val_pe_ttm(A883,E883)</f>
        <v>41.055534362792969</v>
      </c>
      <c r="AB883" s="5">
        <f>[1]!s_info_zjtxornot1(A883,"")</f>
        <v>1</v>
      </c>
      <c r="AC883" s="22" t="str">
        <f>[1]!s_info_nature1(A883,"")</f>
        <v>地方国有企业</v>
      </c>
      <c r="AD883" s="6" t="str">
        <f>[1]!s_info_city(A883)</f>
        <v>北京市</v>
      </c>
      <c r="AE883" s="6" t="str">
        <f>[1]!s_info_province(A883)</f>
        <v>北京</v>
      </c>
      <c r="AF883">
        <v>116.40528500000001</v>
      </c>
      <c r="AG883">
        <v>39.904989</v>
      </c>
    </row>
    <row r="884" spans="1:33" x14ac:dyDescent="0.3">
      <c r="A884" s="12" t="s">
        <v>2351</v>
      </c>
      <c r="B884" s="12" t="s">
        <v>2352</v>
      </c>
      <c r="C884" s="16" t="str">
        <f>[1]!s_info_mkt(A884)</f>
        <v>创业板</v>
      </c>
      <c r="D884" s="16" t="str">
        <f>[1]!s_ipo_listeddate(A884)</f>
        <v>2023-07-12</v>
      </c>
      <c r="E884" s="16" t="str">
        <f>[1]!lastradeday_s("000002","")</f>
        <v>2026-06-22</v>
      </c>
      <c r="F884" s="16" t="str">
        <f>[1]!s_info_industry_csrc2023(A884,"",3)</f>
        <v>化学原料和化学制品制造业</v>
      </c>
      <c r="G884" s="16" t="str">
        <f>[1]!s_info_industry_csrc2023(A884,"",1)</f>
        <v>制造业</v>
      </c>
      <c r="H884" s="16">
        <f>[1]!s_is(A884,83,"FY","YTD","20251231",1,"",100000000)</f>
        <v>6.0226131927999997</v>
      </c>
      <c r="I884" s="16">
        <f>[1]!s_is(A884,83,"FY","YTD","20241231",1,"",100000000)</f>
        <v>4.5187466810000005</v>
      </c>
      <c r="J884" s="16">
        <f t="shared" si="39"/>
        <v>0.33280611150948447</v>
      </c>
      <c r="K884" s="16">
        <f>[1]!s_is(A884,61,"FY","YTD","20251231",1,"",100000000)</f>
        <v>1.1465071919000001</v>
      </c>
      <c r="L884" s="16">
        <f>[1]!s_is(A884,61,"FY","YTD","20241231",1,"",100000000)</f>
        <v>1.3405291706</v>
      </c>
      <c r="M884" s="16">
        <f t="shared" si="40"/>
        <v>-0.14473536492544858</v>
      </c>
      <c r="N884" s="16">
        <f>[1]!s_fa_roe(A884,"20251231")</f>
        <v>4.9619999999999997</v>
      </c>
      <c r="O884" s="16">
        <f>[1]!s_stmnote_rdexp(A884,"20251231",1,10000)</f>
        <v>4092.8280500000001</v>
      </c>
      <c r="P884" s="20">
        <f t="shared" si="41"/>
        <v>6.795767748944849E-2</v>
      </c>
      <c r="Q884" s="16">
        <f>[1]!s_margin_tradingbalance(A884,"",10000)</f>
        <v>10196.212799999999</v>
      </c>
      <c r="R884" s="16">
        <f>[1]!s_margin_seclendingbalance(A884,"",10000)</f>
        <v>43.882100000000001</v>
      </c>
      <c r="S884" s="17">
        <f>[1]!s_val_ev(A884,"",100000000)</f>
        <v>56.16</v>
      </c>
      <c r="T884" s="17">
        <f>[1]!share_freesharesmv(A884,"",100000000)</f>
        <v>21.894483000000001</v>
      </c>
      <c r="U884" s="17">
        <f>[1]!s_dq_amount_btin(A884,E884,100000000)</f>
        <v>0.74632273000000005</v>
      </c>
      <c r="V884" s="17">
        <f>[1]!s_dq_turn(A884,E884)</f>
        <v>3.4718152513580702</v>
      </c>
      <c r="W884" s="2">
        <f>[1]!s_pq_amount(A884,"20260101","",100000000)</f>
        <v>114.43614755999999</v>
      </c>
      <c r="X884" s="2">
        <f>[1]!s_pq_avgamount(A884,"20260101","",100000000)</f>
        <v>1.0403286141818182</v>
      </c>
      <c r="Y884" s="17">
        <f>[1]!s_ipo_dilutedpe(A884)</f>
        <v>57.38</v>
      </c>
      <c r="Z884" s="12">
        <f>[1]!s_ipo_collection_total(A884,100000000)</f>
        <v>18.273599999999998</v>
      </c>
      <c r="AA884" s="2">
        <f>[1]!s_val_pe_ttm(A884,E884)</f>
        <v>49.569076538085938</v>
      </c>
      <c r="AB884" s="5">
        <f>[1]!s_info_zjtxornot1(A884,"")</f>
        <v>0</v>
      </c>
      <c r="AC884" s="22" t="str">
        <f>[1]!s_info_nature1(A884,"")</f>
        <v>民营企业</v>
      </c>
      <c r="AD884" s="6" t="str">
        <f>[1]!s_info_city(A884)</f>
        <v>苏州市</v>
      </c>
      <c r="AE884" s="6" t="str">
        <f>[1]!s_info_province(A884)</f>
        <v>江苏省</v>
      </c>
      <c r="AF884">
        <v>120.619585</v>
      </c>
      <c r="AG884">
        <v>31.299378999999998</v>
      </c>
    </row>
    <row r="885" spans="1:33" x14ac:dyDescent="0.3">
      <c r="A885" s="12" t="s">
        <v>2353</v>
      </c>
      <c r="B885" s="12" t="s">
        <v>2354</v>
      </c>
      <c r="C885" s="16" t="str">
        <f>[1]!s_info_mkt(A885)</f>
        <v>创业板</v>
      </c>
      <c r="D885" s="16" t="str">
        <f>[1]!s_ipo_listeddate(A885)</f>
        <v>2024-08-28</v>
      </c>
      <c r="E885" s="16" t="str">
        <f>[1]!lastradeday_s("000002","")</f>
        <v>2026-06-22</v>
      </c>
      <c r="F885" s="16" t="str">
        <f>[1]!s_info_industry_csrc2023(A885,"",3)</f>
        <v>铁路、船舶、航空航天和其他运输设备制造业</v>
      </c>
      <c r="G885" s="16" t="str">
        <f>[1]!s_info_industry_csrc2023(A885,"",1)</f>
        <v>制造业</v>
      </c>
      <c r="H885" s="16">
        <f>[1]!s_is(A885,83,"FY","YTD","20251231",1,"",100000000)</f>
        <v>7.6375771495000002</v>
      </c>
      <c r="I885" s="16">
        <f>[1]!s_is(A885,83,"FY","YTD","20241231",1,"",100000000)</f>
        <v>6.2683421958000007</v>
      </c>
      <c r="J885" s="16">
        <f t="shared" si="39"/>
        <v>0.2184365356788327</v>
      </c>
      <c r="K885" s="16">
        <f>[1]!s_is(A885,61,"FY","YTD","20251231",1,"",100000000)</f>
        <v>0.57321735730000001</v>
      </c>
      <c r="L885" s="16">
        <f>[1]!s_is(A885,61,"FY","YTD","20241231",1,"",100000000)</f>
        <v>1.0040513352</v>
      </c>
      <c r="M885" s="16">
        <f t="shared" si="40"/>
        <v>-0.42909556792151554</v>
      </c>
      <c r="N885" s="16">
        <f>[1]!s_fa_roe(A885,"20251231")</f>
        <v>4.5090000000000003</v>
      </c>
      <c r="O885" s="16">
        <f>[1]!s_stmnote_rdexp(A885,"20251231",1,10000)</f>
        <v>4716.1831529999999</v>
      </c>
      <c r="P885" s="20">
        <f t="shared" si="41"/>
        <v>6.1749728489600253E-2</v>
      </c>
      <c r="Q885" s="16">
        <f>[1]!s_margin_tradingbalance(A885,"",10000)</f>
        <v>12415.144200000001</v>
      </c>
      <c r="R885" s="16">
        <f>[1]!s_margin_seclendingbalance(A885,"",10000)</f>
        <v>23.584</v>
      </c>
      <c r="S885" s="17">
        <f>[1]!s_val_ev(A885,"",100000000)</f>
        <v>29.954156583000003</v>
      </c>
      <c r="T885" s="17">
        <f>[1]!share_freesharesmv(A885,"",100000000)</f>
        <v>13.95664627</v>
      </c>
      <c r="U885" s="17">
        <f>[1]!s_dq_amount_btin(A885,E885,100000000)</f>
        <v>0.43521537999999999</v>
      </c>
      <c r="V885" s="17">
        <f>[1]!s_dq_turn(A885,E885)</f>
        <v>2.3087418190560123</v>
      </c>
      <c r="W885" s="2">
        <f>[1]!s_pq_amount(A885,"20260101","",100000000)</f>
        <v>77.087968470000007</v>
      </c>
      <c r="X885" s="2">
        <f>[1]!s_pq_avgamount(A885,"20260101","",100000000)</f>
        <v>0.70079971336363645</v>
      </c>
      <c r="Y885" s="17">
        <f>[1]!s_ipo_dilutedpe(A885)</f>
        <v>19.149999999999999</v>
      </c>
      <c r="Z885" s="12">
        <f>[1]!s_ipo_collection_total(A885,100000000)</f>
        <v>3.7525671683999997</v>
      </c>
      <c r="AA885" s="2">
        <f>[1]!s_val_pe_ttm(A885,E885)</f>
        <v>59.830551147460938</v>
      </c>
      <c r="AB885" s="5">
        <f>[1]!s_info_zjtxornot1(A885,"")</f>
        <v>1</v>
      </c>
      <c r="AC885" s="22" t="str">
        <f>[1]!s_info_nature1(A885,"")</f>
        <v>民营企业</v>
      </c>
      <c r="AD885" s="6" t="str">
        <f>[1]!s_info_city(A885)</f>
        <v>宿州市</v>
      </c>
      <c r="AE885" s="6" t="str">
        <f>[1]!s_info_province(A885)</f>
        <v>安徽省</v>
      </c>
      <c r="AF885">
        <v>116.984084</v>
      </c>
      <c r="AG885">
        <v>33.633890999999998</v>
      </c>
    </row>
    <row r="886" spans="1:33" x14ac:dyDescent="0.3">
      <c r="A886" s="12" t="s">
        <v>2355</v>
      </c>
      <c r="B886" s="12" t="s">
        <v>2356</v>
      </c>
      <c r="C886" s="16" t="str">
        <f>[1]!s_info_mkt(A886)</f>
        <v>创业板</v>
      </c>
      <c r="D886" s="16" t="str">
        <f>[1]!s_ipo_listeddate(A886)</f>
        <v>2020-09-01</v>
      </c>
      <c r="E886" s="16" t="str">
        <f>[1]!lastradeday_s("000002","")</f>
        <v>2026-06-22</v>
      </c>
      <c r="F886" s="16" t="str">
        <f>[1]!s_info_industry_csrc2023(A886,"",3)</f>
        <v>金属制品业</v>
      </c>
      <c r="G886" s="16" t="str">
        <f>[1]!s_info_industry_csrc2023(A886,"",1)</f>
        <v>制造业</v>
      </c>
      <c r="H886" s="16">
        <f>[1]!s_is(A886,83,"FY","YTD","20251231",1,"",100000000)</f>
        <v>31.494245384299997</v>
      </c>
      <c r="I886" s="16">
        <f>[1]!s_is(A886,83,"FY","YTD","20241231",1,"",100000000)</f>
        <v>26.628292465700003</v>
      </c>
      <c r="J886" s="16">
        <f t="shared" si="39"/>
        <v>0.18273619778165817</v>
      </c>
      <c r="K886" s="16">
        <f>[1]!s_is(A886,61,"FY","YTD","20251231",1,"",100000000)</f>
        <v>2.4803937387000001</v>
      </c>
      <c r="L886" s="16">
        <f>[1]!s_is(A886,61,"FY","YTD","20241231",1,"",100000000)</f>
        <v>2.2580098208999999</v>
      </c>
      <c r="M886" s="16">
        <f t="shared" si="40"/>
        <v>9.8486692015963953E-2</v>
      </c>
      <c r="N886" s="16">
        <f>[1]!s_fa_roe(A886,"20251231")</f>
        <v>22.092300000000002</v>
      </c>
      <c r="O886" s="16">
        <f>[1]!s_stmnote_rdexp(A886,"20251231",1,10000)</f>
        <v>10961.881995</v>
      </c>
      <c r="P886" s="20">
        <f t="shared" si="41"/>
        <v>3.4805983954340237E-2</v>
      </c>
      <c r="Q886" s="16">
        <f>[1]!s_margin_tradingbalance(A886,"",10000)</f>
        <v>11178.9013</v>
      </c>
      <c r="R886" s="16">
        <f>[1]!s_margin_seclendingbalance(A886,"",10000)</f>
        <v>28.360199999999999</v>
      </c>
      <c r="S886" s="17">
        <f>[1]!s_val_ev(A886,"",100000000)</f>
        <v>45.98</v>
      </c>
      <c r="T886" s="17">
        <f>[1]!share_freesharesmv(A886,"",100000000)</f>
        <v>12.6394004</v>
      </c>
      <c r="U886" s="17">
        <f>[1]!s_dq_amount_btin(A886,E886,100000000)</f>
        <v>1.35334427</v>
      </c>
      <c r="V886" s="17">
        <f>[1]!s_dq_turn(A886,E886)</f>
        <v>5.7061731083287972</v>
      </c>
      <c r="W886" s="2">
        <f>[1]!s_pq_amount(A886,"20260101","",100000000)</f>
        <v>146.59803102000001</v>
      </c>
      <c r="X886" s="2">
        <f>[1]!s_pq_avgamount(A886,"20260101","",100000000)</f>
        <v>1.3327093729090909</v>
      </c>
      <c r="Y886" s="17">
        <f>[1]!s_ipo_dilutedpe(A886)</f>
        <v>20.49</v>
      </c>
      <c r="Z886" s="12">
        <f>[1]!s_ipo_collection_total(A886,100000000)</f>
        <v>3.5425</v>
      </c>
      <c r="AA886" s="2">
        <f>[1]!s_val_pe_ttm(A886,E886)</f>
        <v>18.959308624267578</v>
      </c>
      <c r="AB886" s="5">
        <f>[1]!s_info_zjtxornot1(A886,"")</f>
        <v>1</v>
      </c>
      <c r="AC886" s="22" t="str">
        <f>[1]!s_info_nature1(A886,"")</f>
        <v>民营企业</v>
      </c>
      <c r="AD886" s="6" t="str">
        <f>[1]!s_info_city(A886)</f>
        <v>常州市</v>
      </c>
      <c r="AE886" s="6" t="str">
        <f>[1]!s_info_province(A886)</f>
        <v>江苏省</v>
      </c>
      <c r="AF886">
        <v>119.946973</v>
      </c>
      <c r="AG886">
        <v>31.772752000000001</v>
      </c>
    </row>
    <row r="887" spans="1:33" x14ac:dyDescent="0.3">
      <c r="A887" s="12" t="s">
        <v>2357</v>
      </c>
      <c r="B887" s="12" t="s">
        <v>2358</v>
      </c>
      <c r="C887" s="16" t="str">
        <f>[1]!s_info_mkt(A887)</f>
        <v>创业板</v>
      </c>
      <c r="D887" s="16" t="str">
        <f>[1]!s_ipo_listeddate(A887)</f>
        <v>2021-06-17</v>
      </c>
      <c r="E887" s="16" t="str">
        <f>[1]!lastradeday_s("000002","")</f>
        <v>2026-06-22</v>
      </c>
      <c r="F887" s="16" t="str">
        <f>[1]!s_info_industry_csrc2023(A887,"",3)</f>
        <v>造纸和纸制品业</v>
      </c>
      <c r="G887" s="16" t="str">
        <f>[1]!s_info_industry_csrc2023(A887,"",1)</f>
        <v>制造业</v>
      </c>
      <c r="H887" s="16">
        <f>[1]!s_is(A887,83,"FY","YTD","20251231",1,"",100000000)</f>
        <v>11.502293095299999</v>
      </c>
      <c r="I887" s="16">
        <f>[1]!s_is(A887,83,"FY","YTD","20241231",1,"",100000000)</f>
        <v>10.7853631741</v>
      </c>
      <c r="J887" s="16">
        <f t="shared" si="39"/>
        <v>6.6472487724997142E-2</v>
      </c>
      <c r="K887" s="16">
        <f>[1]!s_is(A887,61,"FY","YTD","20251231",1,"",100000000)</f>
        <v>0.36118668310000002</v>
      </c>
      <c r="L887" s="16">
        <f>[1]!s_is(A887,61,"FY","YTD","20241231",1,"",100000000)</f>
        <v>0.31172830979999999</v>
      </c>
      <c r="M887" s="16">
        <f t="shared" si="40"/>
        <v>0.15865858744665104</v>
      </c>
      <c r="N887" s="16">
        <f>[1]!s_fa_roe(A887,"20251231")</f>
        <v>2.6998000000000002</v>
      </c>
      <c r="O887" s="16">
        <f>[1]!s_stmnote_rdexp(A887,"20251231",1,10000)</f>
        <v>4835.890265</v>
      </c>
      <c r="P887" s="20">
        <f t="shared" si="41"/>
        <v>4.2042836371262472E-2</v>
      </c>
      <c r="Q887" s="16">
        <f>[1]!s_margin_tradingbalance(A887,"",10000)</f>
        <v>6415.8801000000003</v>
      </c>
      <c r="R887" s="16">
        <f>[1]!s_margin_seclendingbalance(A887,"",10000)</f>
        <v>21.862400000000001</v>
      </c>
      <c r="S887" s="17">
        <f>[1]!s_val_ev(A887,"",100000000)</f>
        <v>24.331469999999999</v>
      </c>
      <c r="T887" s="17">
        <f>[1]!share_freesharesmv(A887,"",100000000)</f>
        <v>9.5848535720000001</v>
      </c>
      <c r="U887" s="17">
        <f>[1]!s_dq_amount_btin(A887,E887,100000000)</f>
        <v>0.51757430999999998</v>
      </c>
      <c r="V887" s="17">
        <f>[1]!s_dq_turn(A887,E887)</f>
        <v>3.9462766213411102</v>
      </c>
      <c r="W887" s="2">
        <f>[1]!s_pq_amount(A887,"20260101","",100000000)</f>
        <v>42.795075220000001</v>
      </c>
      <c r="X887" s="2">
        <f>[1]!s_pq_avgamount(A887,"20260101","",100000000)</f>
        <v>0.38904613836363638</v>
      </c>
      <c r="Y887" s="17">
        <f>[1]!s_ipo_dilutedpe(A887)</f>
        <v>16.920000000000002</v>
      </c>
      <c r="Z887" s="12">
        <f>[1]!s_ipo_collection_total(A887,100000000)</f>
        <v>8.5234380000000005</v>
      </c>
      <c r="AA887" s="2">
        <f>[1]!s_val_pe_ttm(A887,E887)</f>
        <v>125.36296081542969</v>
      </c>
      <c r="AB887" s="5">
        <f>[1]!s_info_zjtxornot1(A887,"")</f>
        <v>0</v>
      </c>
      <c r="AC887" s="22" t="str">
        <f>[1]!s_info_nature1(A887,"")</f>
        <v>民营企业</v>
      </c>
      <c r="AD887" s="6" t="str">
        <f>[1]!s_info_city(A887)</f>
        <v>杭州市</v>
      </c>
      <c r="AE887" s="6" t="str">
        <f>[1]!s_info_province(A887)</f>
        <v>浙江省</v>
      </c>
      <c r="AF887">
        <v>120.153576</v>
      </c>
      <c r="AG887">
        <v>30.287458999999998</v>
      </c>
    </row>
    <row r="888" spans="1:33" x14ac:dyDescent="0.3">
      <c r="A888" s="12" t="s">
        <v>2359</v>
      </c>
      <c r="B888" s="12" t="s">
        <v>2360</v>
      </c>
      <c r="C888" s="16" t="str">
        <f>[1]!s_info_mkt(A888)</f>
        <v>科创板</v>
      </c>
      <c r="D888" s="16" t="str">
        <f>[1]!s_ipo_listeddate(A888)</f>
        <v>2021-12-28</v>
      </c>
      <c r="E888" s="16" t="str">
        <f>[1]!lastradeday_s("000002","")</f>
        <v>2026-06-22</v>
      </c>
      <c r="F888" s="16" t="str">
        <f>[1]!s_info_industry_csrc2023(A888,"",3)</f>
        <v>研究和试验发展</v>
      </c>
      <c r="G888" s="16" t="str">
        <f>[1]!s_info_industry_csrc2023(A888,"",1)</f>
        <v>科学研究和技术服务业</v>
      </c>
      <c r="H888" s="16">
        <f>[1]!s_is(A888,83,"FY","YTD","20251231",1,"",100000000)</f>
        <v>4.2102433723999999</v>
      </c>
      <c r="I888" s="16">
        <f>[1]!s_is(A888,83,"FY","YTD","20241231",1,"",100000000)</f>
        <v>3.8123951399</v>
      </c>
      <c r="J888" s="16">
        <f t="shared" si="39"/>
        <v>0.10435650500552152</v>
      </c>
      <c r="K888" s="16">
        <f>[1]!s_is(A888,61,"FY","YTD","20251231",1,"",100000000)</f>
        <v>0.31436529760000004</v>
      </c>
      <c r="L888" s="16">
        <f>[1]!s_is(A888,61,"FY","YTD","20241231",1,"",100000000)</f>
        <v>6.4955040499999991E-2</v>
      </c>
      <c r="M888" s="16">
        <f t="shared" si="40"/>
        <v>3.8397367653092305</v>
      </c>
      <c r="N888" s="16">
        <f>[1]!s_fa_roe(A888,"20251231")</f>
        <v>1.8534999999999999</v>
      </c>
      <c r="O888" s="16">
        <f>[1]!s_stmnote_rdexp(A888,"20251231",1,10000)</f>
        <v>8668.8501840000008</v>
      </c>
      <c r="P888" s="20">
        <f t="shared" si="41"/>
        <v>0.2058990280901131</v>
      </c>
      <c r="Q888" s="16">
        <f>[1]!s_margin_tradingbalance(A888,"",10000)</f>
        <v>5009.4571999999998</v>
      </c>
      <c r="R888" s="16">
        <f>[1]!s_margin_seclendingbalance(A888,"",10000)</f>
        <v>0</v>
      </c>
      <c r="S888" s="17">
        <f>[1]!s_val_ev(A888,"",100000000)</f>
        <v>24.706637269700003</v>
      </c>
      <c r="T888" s="17">
        <f>[1]!share_freesharesmv(A888,"",100000000)</f>
        <v>7.5493534190000009</v>
      </c>
      <c r="U888" s="17">
        <f>[1]!s_dq_amount_btin(A888,E888,100000000)</f>
        <v>0.22961564000000001</v>
      </c>
      <c r="V888" s="17">
        <f>[1]!s_dq_turn(A888,E888)</f>
        <v>0.94985201603216618</v>
      </c>
      <c r="W888" s="2">
        <f>[1]!s_pq_amount(A888,"20260101","",100000000)</f>
        <v>39.497078479999999</v>
      </c>
      <c r="X888" s="2">
        <f>[1]!s_pq_avgamount(A888,"20260101","",100000000)</f>
        <v>0.35906434981818186</v>
      </c>
      <c r="Y888" s="17">
        <f>[1]!s_ipo_dilutedpe(A888)</f>
        <v>201.59</v>
      </c>
      <c r="Z888" s="12">
        <f>[1]!s_ipo_collection_total(A888,100000000)</f>
        <v>16.493199579999999</v>
      </c>
      <c r="AA888" s="2">
        <f>[1]!s_val_pe_ttm(A888,E888)</f>
        <v>74.671768188476563</v>
      </c>
      <c r="AB888" s="5">
        <f>[1]!s_info_zjtxornot1(A888,"")</f>
        <v>0</v>
      </c>
      <c r="AC888" s="22" t="str">
        <f>[1]!s_info_nature1(A888,"")</f>
        <v>民营企业</v>
      </c>
      <c r="AD888" s="6" t="str">
        <f>[1]!s_info_city(A888)</f>
        <v>上海市</v>
      </c>
      <c r="AE888" s="6" t="str">
        <f>[1]!s_info_province(A888)</f>
        <v>上海</v>
      </c>
      <c r="AF888">
        <v>121.472644</v>
      </c>
      <c r="AG888">
        <v>31.231705999999999</v>
      </c>
    </row>
    <row r="889" spans="1:33" x14ac:dyDescent="0.3">
      <c r="A889" s="12" t="s">
        <v>2361</v>
      </c>
      <c r="B889" s="12" t="s">
        <v>2362</v>
      </c>
      <c r="C889" s="16" t="str">
        <f>[1]!s_info_mkt(A889)</f>
        <v>科创板</v>
      </c>
      <c r="D889" s="16" t="str">
        <f>[1]!s_ipo_listeddate(A889)</f>
        <v>2020-08-17</v>
      </c>
      <c r="E889" s="16" t="str">
        <f>[1]!lastradeday_s("000002","")</f>
        <v>2026-06-22</v>
      </c>
      <c r="F889" s="16" t="str">
        <f>[1]!s_info_industry_csrc2023(A889,"",3)</f>
        <v>专用设备制造业</v>
      </c>
      <c r="G889" s="16" t="str">
        <f>[1]!s_info_industry_csrc2023(A889,"",1)</f>
        <v>制造业</v>
      </c>
      <c r="H889" s="16">
        <f>[1]!s_is(A889,83,"FY","YTD","20251231",1,"",100000000)</f>
        <v>3.428933953</v>
      </c>
      <c r="I889" s="16">
        <f>[1]!s_is(A889,83,"FY","YTD","20241231",1,"",100000000)</f>
        <v>1.8689612699</v>
      </c>
      <c r="J889" s="16">
        <f t="shared" si="39"/>
        <v>0.83467362765814168</v>
      </c>
      <c r="K889" s="16">
        <f>[1]!s_is(A889,61,"FY","YTD","20251231",1,"",100000000)</f>
        <v>0.10795947869999999</v>
      </c>
      <c r="L889" s="16">
        <f>[1]!s_is(A889,61,"FY","YTD","20241231",1,"",100000000)</f>
        <v>-0.50381684680000005</v>
      </c>
      <c r="M889" s="16">
        <f t="shared" si="40"/>
        <v>1.2142831852203955</v>
      </c>
      <c r="N889" s="16">
        <f>[1]!s_fa_roe(A889,"20251231")</f>
        <v>0.93159999999999998</v>
      </c>
      <c r="O889" s="16">
        <f>[1]!s_stmnote_rdexp(A889,"20251231",1,10000)</f>
        <v>2896.81</v>
      </c>
      <c r="P889" s="20">
        <f t="shared" si="41"/>
        <v>8.4481358921059388E-2</v>
      </c>
      <c r="Q889" s="16">
        <f>[1]!s_margin_tradingbalance(A889,"",10000)</f>
        <v>19109.557799999999</v>
      </c>
      <c r="R889" s="16">
        <f>[1]!s_margin_seclendingbalance(A889,"",10000)</f>
        <v>0</v>
      </c>
      <c r="S889" s="17">
        <f>[1]!s_val_ev(A889,"",100000000)</f>
        <v>46.186792703999998</v>
      </c>
      <c r="T889" s="17">
        <f>[1]!share_freesharesmv(A889,"",100000000)</f>
        <v>26.282747087999997</v>
      </c>
      <c r="U889" s="17">
        <f>[1]!s_dq_amount_btin(A889,E889,100000000)</f>
        <v>2.1307362799999998</v>
      </c>
      <c r="V889" s="17">
        <f>[1]!s_dq_turn(A889,E889)</f>
        <v>4.4831264843827849</v>
      </c>
      <c r="W889" s="2">
        <f>[1]!s_pq_amount(A889,"20260101","",100000000)</f>
        <v>151.77998768</v>
      </c>
      <c r="X889" s="2">
        <f>[1]!s_pq_avgamount(A889,"20260101","",100000000)</f>
        <v>1.3798180698181817</v>
      </c>
      <c r="Y889" s="17">
        <f>[1]!s_ipo_dilutedpe(A889)</f>
        <v>56.67</v>
      </c>
      <c r="Z889" s="12">
        <f>[1]!s_ipo_collection_total(A889,100000000)</f>
        <v>8.4120399999999993</v>
      </c>
      <c r="AA889" s="2">
        <f>[1]!s_val_pe_ttm(A889,E889)</f>
        <v>-1243.1053466796875</v>
      </c>
      <c r="AB889" s="5">
        <f>[1]!s_info_zjtxornot1(A889,"")</f>
        <v>1</v>
      </c>
      <c r="AC889" s="22" t="str">
        <f>[1]!s_info_nature1(A889,"")</f>
        <v>民营企业</v>
      </c>
      <c r="AD889" s="6" t="str">
        <f>[1]!s_info_city(A889)</f>
        <v>上海市</v>
      </c>
      <c r="AE889" s="6" t="str">
        <f>[1]!s_info_province(A889)</f>
        <v>上海</v>
      </c>
      <c r="AF889">
        <v>121.472644</v>
      </c>
      <c r="AG889">
        <v>31.231705999999999</v>
      </c>
    </row>
    <row r="890" spans="1:33" x14ac:dyDescent="0.3">
      <c r="A890" s="12" t="s">
        <v>2363</v>
      </c>
      <c r="B890" s="12" t="s">
        <v>2364</v>
      </c>
      <c r="C890" s="16" t="str">
        <f>[1]!s_info_mkt(A890)</f>
        <v>主板</v>
      </c>
      <c r="D890" s="16" t="str">
        <f>[1]!s_ipo_listeddate(A890)</f>
        <v>1995-11-15</v>
      </c>
      <c r="E890" s="16" t="str">
        <f>[1]!lastradeday_s("000002","")</f>
        <v>2026-06-22</v>
      </c>
      <c r="F890" s="16" t="str">
        <f>[1]!s_info_industry_csrc2023(A890,"",3)</f>
        <v>铁路、船舶、航空航天和其他运输设备制造业</v>
      </c>
      <c r="G890" s="16" t="str">
        <f>[1]!s_info_industry_csrc2023(A890,"",1)</f>
        <v>制造业</v>
      </c>
      <c r="H890" s="16">
        <f>[1]!s_is(A890,83,"FY","YTD","20251231",1,"",100000000)</f>
        <v>139.09957152250001</v>
      </c>
      <c r="I890" s="16">
        <f>[1]!s_is(A890,83,"FY","YTD","20241231",1,"",100000000)</f>
        <v>142.80488297939999</v>
      </c>
      <c r="J890" s="16">
        <f t="shared" si="39"/>
        <v>-2.5946671987641223E-2</v>
      </c>
      <c r="K890" s="16">
        <f>[1]!s_is(A890,61,"FY","YTD","20251231",1,"",100000000)</f>
        <v>2.2697552269000001</v>
      </c>
      <c r="L890" s="16">
        <f>[1]!s_is(A890,61,"FY","YTD","20241231",1,"",100000000)</f>
        <v>5.4802038566999993</v>
      </c>
      <c r="M890" s="16">
        <f t="shared" si="40"/>
        <v>-0.58582649728895797</v>
      </c>
      <c r="N890" s="16">
        <f>[1]!s_fa_roe(A890,"20251231")</f>
        <v>1.0928</v>
      </c>
      <c r="O890" s="16">
        <f>[1]!s_stmnote_rdexp(A890,"20251231",1,10000)</f>
        <v>85128.812311999995</v>
      </c>
      <c r="P890" s="20">
        <f t="shared" si="41"/>
        <v>6.1199909805782542E-2</v>
      </c>
      <c r="Q890" s="16">
        <f>[1]!s_margin_tradingbalance(A890,"",10000)</f>
        <v>279246.79969999997</v>
      </c>
      <c r="R890" s="16">
        <f>[1]!s_margin_seclendingbalance(A890,"",10000)</f>
        <v>3429.2107999999998</v>
      </c>
      <c r="S890" s="17">
        <f>[1]!s_val_ev(A890,"",100000000)</f>
        <v>665.79860560120005</v>
      </c>
      <c r="T890" s="17">
        <f>[1]!share_freesharesmv(A890,"",100000000)</f>
        <v>495.70944085180003</v>
      </c>
      <c r="U890" s="17">
        <f>[1]!s_dq_amount_btin(A890,E890,100000000)</f>
        <v>33.155857130000001</v>
      </c>
      <c r="V890" s="17">
        <f>[1]!s_dq_turn(A890,E890)</f>
        <v>5.0277522954817773</v>
      </c>
      <c r="W890" s="2">
        <f>[1]!s_pq_amount(A890,"20260101","",100000000)</f>
        <v>6512.6797621400001</v>
      </c>
      <c r="X890" s="2">
        <f>[1]!s_pq_avgamount(A890,"20260101","",100000000)</f>
        <v>59.206179655818183</v>
      </c>
      <c r="Y890" s="17">
        <f>[1]!s_ipo_dilutedpe(A890)</f>
        <v>0</v>
      </c>
      <c r="Z890" s="12">
        <f>[1]!s_ipo_collection_total(A890,100000000)</f>
        <v>0</v>
      </c>
      <c r="AA890" s="2">
        <f>[1]!s_val_pe_ttm(A890,E890)</f>
        <v>291.33139038085938</v>
      </c>
      <c r="AB890" s="5">
        <f>[1]!s_info_zjtxornot1(A890,"")</f>
        <v>1</v>
      </c>
      <c r="AC890" s="22" t="str">
        <f>[1]!s_info_nature1(A890,"")</f>
        <v>中央国有企业</v>
      </c>
      <c r="AD890" s="6" t="str">
        <f>[1]!s_info_city(A890)</f>
        <v>武汉市</v>
      </c>
      <c r="AE890" s="6" t="str">
        <f>[1]!s_info_province(A890)</f>
        <v>湖北省</v>
      </c>
      <c r="AF890">
        <v>114.29857199999999</v>
      </c>
      <c r="AG890">
        <v>30.584354999999999</v>
      </c>
    </row>
    <row r="891" spans="1:33" x14ac:dyDescent="0.3">
      <c r="A891" s="12" t="s">
        <v>2365</v>
      </c>
      <c r="B891" s="12" t="s">
        <v>2366</v>
      </c>
      <c r="C891" s="16" t="str">
        <f>[1]!s_info_mkt(A891)</f>
        <v>创业板</v>
      </c>
      <c r="D891" s="16" t="str">
        <f>[1]!s_ipo_listeddate(A891)</f>
        <v>2020-12-25</v>
      </c>
      <c r="E891" s="16" t="str">
        <f>[1]!lastradeday_s("000002","")</f>
        <v>2026-06-22</v>
      </c>
      <c r="F891" s="16" t="str">
        <f>[1]!s_info_industry_csrc2023(A891,"",3)</f>
        <v>橡胶和塑料制品业</v>
      </c>
      <c r="G891" s="16" t="str">
        <f>[1]!s_info_industry_csrc2023(A891,"",1)</f>
        <v>制造业</v>
      </c>
      <c r="H891" s="16">
        <f>[1]!s_is(A891,83,"FY","YTD","20251231",1,"",100000000)</f>
        <v>4.2190944339999996</v>
      </c>
      <c r="I891" s="16">
        <f>[1]!s_is(A891,83,"FY","YTD","20241231",1,"",100000000)</f>
        <v>4.0654641902999993</v>
      </c>
      <c r="J891" s="16">
        <f t="shared" si="39"/>
        <v>3.7789102672839858E-2</v>
      </c>
      <c r="K891" s="16">
        <f>[1]!s_is(A891,61,"FY","YTD","20251231",1,"",100000000)</f>
        <v>0.269671418</v>
      </c>
      <c r="L891" s="16">
        <f>[1]!s_is(A891,61,"FY","YTD","20241231",1,"",100000000)</f>
        <v>0.25438507360000001</v>
      </c>
      <c r="M891" s="16">
        <f t="shared" si="40"/>
        <v>6.0091357498579211E-2</v>
      </c>
      <c r="N891" s="16">
        <f>[1]!s_fa_roe(A891,"20251231")</f>
        <v>2.2886000000000002</v>
      </c>
      <c r="O891" s="16">
        <f>[1]!s_stmnote_rdexp(A891,"20251231",1,10000)</f>
        <v>1175.625939</v>
      </c>
      <c r="P891" s="20">
        <f t="shared" si="41"/>
        <v>2.7864413972962996E-2</v>
      </c>
      <c r="Q891" s="16">
        <f>[1]!s_margin_tradingbalance(A891,"",10000)</f>
        <v>14396.445100000001</v>
      </c>
      <c r="R891" s="16">
        <f>[1]!s_margin_seclendingbalance(A891,"",10000)</f>
        <v>36.107799999999997</v>
      </c>
      <c r="S891" s="17">
        <f>[1]!s_val_ev(A891,"",100000000)</f>
        <v>49.712000000000003</v>
      </c>
      <c r="T891" s="17">
        <f>[1]!share_freesharesmv(A891,"",100000000)</f>
        <v>25.807595516800003</v>
      </c>
      <c r="U891" s="17">
        <f>[1]!s_dq_amount_btin(A891,E891,100000000)</f>
        <v>1.1393539800000001</v>
      </c>
      <c r="V891" s="17">
        <f>[1]!s_dq_turn(A891,E891)</f>
        <v>3.4298041347938031</v>
      </c>
      <c r="W891" s="2">
        <f>[1]!s_pq_amount(A891,"20260101","",100000000)</f>
        <v>103.85698463</v>
      </c>
      <c r="X891" s="2">
        <f>[1]!s_pq_avgamount(A891,"20260101","",100000000)</f>
        <v>0.94415440572727283</v>
      </c>
      <c r="Y891" s="17">
        <f>[1]!s_ipo_dilutedpe(A891)</f>
        <v>26.11</v>
      </c>
      <c r="Z891" s="12">
        <f>[1]!s_ipo_collection_total(A891,100000000)</f>
        <v>6.7324999999999999</v>
      </c>
      <c r="AA891" s="2">
        <f>[1]!s_val_pe_ttm(A891,E891)</f>
        <v>197.51997375488281</v>
      </c>
      <c r="AB891" s="5">
        <f>[1]!s_info_zjtxornot1(A891,"")</f>
        <v>1</v>
      </c>
      <c r="AC891" s="22" t="str">
        <f>[1]!s_info_nature1(A891,"")</f>
        <v>民营企业</v>
      </c>
      <c r="AD891" s="6" t="str">
        <f>[1]!s_info_city(A891)</f>
        <v>湖州市</v>
      </c>
      <c r="AE891" s="6" t="str">
        <f>[1]!s_info_province(A891)</f>
        <v>浙江省</v>
      </c>
      <c r="AF891">
        <v>120.10239799999999</v>
      </c>
      <c r="AG891">
        <v>30.867197999999998</v>
      </c>
    </row>
    <row r="892" spans="1:33" x14ac:dyDescent="0.3">
      <c r="A892" s="12" t="s">
        <v>2367</v>
      </c>
      <c r="B892" s="12" t="s">
        <v>2368</v>
      </c>
      <c r="C892" s="16" t="str">
        <f>[1]!s_info_mkt(A892)</f>
        <v>主板</v>
      </c>
      <c r="D892" s="16" t="str">
        <f>[1]!s_ipo_listeddate(A892)</f>
        <v>2007-02-08</v>
      </c>
      <c r="E892" s="16" t="str">
        <f>[1]!lastradeday_s("000002","")</f>
        <v>2026-06-22</v>
      </c>
      <c r="F892" s="16" t="str">
        <f>[1]!s_info_industry_csrc2023(A892,"",3)</f>
        <v>电气机械和器材制造业</v>
      </c>
      <c r="G892" s="16" t="str">
        <f>[1]!s_info_industry_csrc2023(A892,"",1)</f>
        <v>制造业</v>
      </c>
      <c r="H892" s="16">
        <f>[1]!s_is(A892,83,"FY","YTD","20251231",1,"",100000000)</f>
        <v>18.733301872599998</v>
      </c>
      <c r="I892" s="16">
        <f>[1]!s_is(A892,83,"FY","YTD","20241231",1,"",100000000)</f>
        <v>21.772864651199999</v>
      </c>
      <c r="J892" s="16">
        <f t="shared" si="39"/>
        <v>-0.1396032551202433</v>
      </c>
      <c r="K892" s="16">
        <f>[1]!s_is(A892,61,"FY","YTD","20251231",1,"",100000000)</f>
        <v>0.1393495629</v>
      </c>
      <c r="L892" s="16">
        <f>[1]!s_is(A892,61,"FY","YTD","20241231",1,"",100000000)</f>
        <v>1.2077122009999999</v>
      </c>
      <c r="M892" s="16">
        <f t="shared" si="40"/>
        <v>-0.88461691222079497</v>
      </c>
      <c r="N892" s="16">
        <f>[1]!s_fa_roe(A892,"20251231")</f>
        <v>1.8571</v>
      </c>
      <c r="O892" s="16">
        <f>[1]!s_stmnote_rdexp(A892,"20251231",1,10000)</f>
        <v>6808.5854159999999</v>
      </c>
      <c r="P892" s="20">
        <f t="shared" si="41"/>
        <v>3.6344823044561526E-2</v>
      </c>
      <c r="Q892" s="16">
        <f>[1]!s_margin_tradingbalance(A892,"",10000)</f>
        <v>29802.704000000002</v>
      </c>
      <c r="R892" s="16">
        <f>[1]!s_margin_seclendingbalance(A892,"",10000)</f>
        <v>0.52710000000000001</v>
      </c>
      <c r="S892" s="17">
        <f>[1]!s_val_ev(A892,"",100000000)</f>
        <v>54.208395272600001</v>
      </c>
      <c r="T892" s="17">
        <f>[1]!share_freesharesmv(A892,"",100000000)</f>
        <v>41.168443761999995</v>
      </c>
      <c r="U892" s="17">
        <f>[1]!s_dq_amount_btin(A892,E892,100000000)</f>
        <v>4.9016957899999998</v>
      </c>
      <c r="V892" s="17">
        <f>[1]!s_dq_turn(A892,E892)</f>
        <v>10.266713293730852</v>
      </c>
      <c r="W892" s="2">
        <f>[1]!s_pq_amount(A892,"20260101","",100000000)</f>
        <v>1144.8879856799999</v>
      </c>
      <c r="X892" s="2">
        <f>[1]!s_pq_avgamount(A892,"20260101","",100000000)</f>
        <v>10.408072597090909</v>
      </c>
      <c r="Y892" s="17">
        <f>[1]!s_ipo_dilutedpe(A892)</f>
        <v>31.61</v>
      </c>
      <c r="Z892" s="12">
        <f>[1]!s_ipo_collection_total(A892,100000000)</f>
        <v>1.96</v>
      </c>
      <c r="AA892" s="2">
        <f>[1]!s_val_pe_ttm(A892,E892)</f>
        <v>333.80258178710938</v>
      </c>
      <c r="AB892" s="5">
        <f>[1]!s_info_zjtxornot1(A892,"")</f>
        <v>1</v>
      </c>
      <c r="AC892" s="22" t="str">
        <f>[1]!s_info_nature1(A892,"")</f>
        <v>地方国有企业</v>
      </c>
      <c r="AD892" s="6" t="str">
        <f>[1]!s_info_city(A892)</f>
        <v>台州市</v>
      </c>
      <c r="AE892" s="6" t="str">
        <f>[1]!s_info_province(A892)</f>
        <v>浙江省</v>
      </c>
      <c r="AF892">
        <v>121.42859900000001</v>
      </c>
      <c r="AG892">
        <v>28.661377999999999</v>
      </c>
    </row>
    <row r="893" spans="1:33" x14ac:dyDescent="0.3">
      <c r="A893" s="12" t="s">
        <v>2369</v>
      </c>
      <c r="B893" s="12" t="s">
        <v>2370</v>
      </c>
      <c r="C893" s="16" t="str">
        <f>[1]!s_info_mkt(A893)</f>
        <v>主板</v>
      </c>
      <c r="D893" s="16" t="str">
        <f>[1]!s_ipo_listeddate(A893)</f>
        <v>2010-03-23</v>
      </c>
      <c r="E893" s="16" t="str">
        <f>[1]!lastradeday_s("000002","")</f>
        <v>2026-06-22</v>
      </c>
      <c r="F893" s="16" t="str">
        <f>[1]!s_info_industry_csrc2023(A893,"",3)</f>
        <v>石油、煤炭及其他燃料加工业</v>
      </c>
      <c r="G893" s="16" t="str">
        <f>[1]!s_info_industry_csrc2023(A893,"",1)</f>
        <v>制造业</v>
      </c>
      <c r="H893" s="16">
        <f>[1]!s_is(A893,83,"FY","YTD","20251231",1,"",100000000)</f>
        <v>22.106807679999999</v>
      </c>
      <c r="I893" s="16">
        <f>[1]!s_is(A893,83,"FY","YTD","20241231",1,"",100000000)</f>
        <v>7.3214994891999998</v>
      </c>
      <c r="J893" s="16">
        <f t="shared" si="39"/>
        <v>2.0194371675651852</v>
      </c>
      <c r="K893" s="16">
        <f>[1]!s_is(A893,61,"FY","YTD","20251231",1,"",100000000)</f>
        <v>0.19751585719999998</v>
      </c>
      <c r="L893" s="16">
        <f>[1]!s_is(A893,61,"FY","YTD","20241231",1,"",100000000)</f>
        <v>-0.58528981450000006</v>
      </c>
      <c r="M893" s="16">
        <f t="shared" si="40"/>
        <v>1.3374667597260912</v>
      </c>
      <c r="N893" s="16">
        <f>[1]!s_fa_roe(A893,"20251231")</f>
        <v>4.5949999999999998</v>
      </c>
      <c r="O893" s="16">
        <f>[1]!s_stmnote_rdexp(A893,"20251231",1,10000)</f>
        <v>4758.3835770000005</v>
      </c>
      <c r="P893" s="20">
        <f t="shared" si="41"/>
        <v>2.1524516998919316E-2</v>
      </c>
      <c r="Q893" s="16">
        <f>[1]!s_margin_tradingbalance(A893,"",10000)</f>
        <v>0</v>
      </c>
      <c r="R893" s="16">
        <f>[1]!s_margin_seclendingbalance(A893,"",10000)</f>
        <v>0</v>
      </c>
      <c r="S893" s="17">
        <f>[1]!s_val_ev(A893,"",100000000)</f>
        <v>24.649147906900001</v>
      </c>
      <c r="T893" s="17">
        <f>[1]!share_freesharesmv(A893,"",100000000)</f>
        <v>18.795783818699999</v>
      </c>
      <c r="U893" s="17">
        <f>[1]!s_dq_amount_btin(A893,E893,100000000)</f>
        <v>0.70035572999999995</v>
      </c>
      <c r="V893" s="17">
        <f>[1]!s_dq_turn(A893,E893)</f>
        <v>3.0441551879387143</v>
      </c>
      <c r="W893" s="2">
        <f>[1]!s_pq_amount(A893,"20260101","",100000000)</f>
        <v>119.47273825000001</v>
      </c>
      <c r="X893" s="2">
        <f>[1]!s_pq_avgamount(A893,"20260101","",100000000)</f>
        <v>1.0861158022727273</v>
      </c>
      <c r="Y893" s="17">
        <f>[1]!s_ipo_dilutedpe(A893)</f>
        <v>61.88</v>
      </c>
      <c r="Z893" s="12">
        <f>[1]!s_ipo_collection_total(A893,100000000)</f>
        <v>5.3460000000000001</v>
      </c>
      <c r="AA893" s="2">
        <f>[1]!s_val_pe_ttm(A893,E893)</f>
        <v>101.05535125732422</v>
      </c>
      <c r="AB893" s="5">
        <f>[1]!s_info_zjtxornot1(A893,"")</f>
        <v>0</v>
      </c>
      <c r="AC893" s="22" t="str">
        <f>[1]!s_info_nature1(A893,"")</f>
        <v>民营企业</v>
      </c>
      <c r="AD893" s="6" t="str">
        <f>[1]!s_info_city(A893)</f>
        <v>武汉市</v>
      </c>
      <c r="AE893" s="6" t="str">
        <f>[1]!s_info_province(A893)</f>
        <v>湖北省</v>
      </c>
      <c r="AF893">
        <v>114.29857199999999</v>
      </c>
      <c r="AG893">
        <v>30.584354999999999</v>
      </c>
    </row>
    <row r="894" spans="1:33" x14ac:dyDescent="0.3">
      <c r="A894" s="12" t="s">
        <v>2371</v>
      </c>
      <c r="B894" s="12" t="s">
        <v>2372</v>
      </c>
      <c r="C894" s="16" t="str">
        <f>[1]!s_info_mkt(A894)</f>
        <v>创业板</v>
      </c>
      <c r="D894" s="16" t="str">
        <f>[1]!s_ipo_listeddate(A894)</f>
        <v>2023-08-28</v>
      </c>
      <c r="E894" s="16" t="str">
        <f>[1]!lastradeday_s("000002","")</f>
        <v>2026-06-22</v>
      </c>
      <c r="F894" s="16" t="str">
        <f>[1]!s_info_industry_csrc2023(A894,"",3)</f>
        <v>仪器仪表制造业</v>
      </c>
      <c r="G894" s="16" t="str">
        <f>[1]!s_info_industry_csrc2023(A894,"",1)</f>
        <v>制造业</v>
      </c>
      <c r="H894" s="16">
        <f>[1]!s_is(A894,83,"FY","YTD","20251231",1,"",100000000)</f>
        <v>2.2557577517</v>
      </c>
      <c r="I894" s="16">
        <f>[1]!s_is(A894,83,"FY","YTD","20241231",1,"",100000000)</f>
        <v>1.6200035294999999</v>
      </c>
      <c r="J894" s="16">
        <f t="shared" si="39"/>
        <v>0.39244002289070323</v>
      </c>
      <c r="K894" s="16">
        <f>[1]!s_is(A894,61,"FY","YTD","20251231",1,"",100000000)</f>
        <v>0.664919975</v>
      </c>
      <c r="L894" s="16">
        <f>[1]!s_is(A894,61,"FY","YTD","20241231",1,"",100000000)</f>
        <v>0.51603407239999999</v>
      </c>
      <c r="M894" s="16">
        <f t="shared" si="40"/>
        <v>0.28851951947194721</v>
      </c>
      <c r="N894" s="16">
        <f>[1]!s_fa_roe(A894,"20251231")</f>
        <v>4.3388999999999998</v>
      </c>
      <c r="O894" s="16">
        <f>[1]!s_stmnote_rdexp(A894,"20251231",1,10000)</f>
        <v>5009.7814609999996</v>
      </c>
      <c r="P894" s="20">
        <f t="shared" si="41"/>
        <v>0.22208862885318659</v>
      </c>
      <c r="Q894" s="16">
        <f>[1]!s_margin_tradingbalance(A894,"",10000)</f>
        <v>24279.819100000001</v>
      </c>
      <c r="R894" s="16">
        <f>[1]!s_margin_seclendingbalance(A894,"",10000)</f>
        <v>39.895800000000001</v>
      </c>
      <c r="S894" s="17">
        <f>[1]!s_val_ev(A894,"",100000000)</f>
        <v>58.179810000000003</v>
      </c>
      <c r="T894" s="17">
        <f>[1]!share_freesharesmv(A894,"",100000000)</f>
        <v>20.209503284099998</v>
      </c>
      <c r="U894" s="17">
        <f>[1]!s_dq_amount_btin(A894,E894,100000000)</f>
        <v>3.28349651</v>
      </c>
      <c r="V894" s="17">
        <f>[1]!s_dq_turn(A894,E894)</f>
        <v>11.323933959394711</v>
      </c>
      <c r="W894" s="2">
        <f>[1]!s_pq_amount(A894,"20260101","",100000000)</f>
        <v>102.46511326</v>
      </c>
      <c r="X894" s="2">
        <f>[1]!s_pq_avgamount(A894,"20260101","",100000000)</f>
        <v>0.93150102963636372</v>
      </c>
      <c r="Y894" s="17">
        <f>[1]!s_ipo_dilutedpe(A894)</f>
        <v>56.76</v>
      </c>
      <c r="Z894" s="12">
        <f>[1]!s_ipo_collection_total(A894,100000000)</f>
        <v>11.129</v>
      </c>
      <c r="AA894" s="2">
        <f>[1]!s_val_pe_ttm(A894,E894)</f>
        <v>96.790489196777344</v>
      </c>
      <c r="AB894" s="5">
        <f>[1]!s_info_zjtxornot1(A894,"")</f>
        <v>1</v>
      </c>
      <c r="AC894" s="22" t="str">
        <f>[1]!s_info_nature1(A894,"")</f>
        <v>民营企业</v>
      </c>
      <c r="AD894" s="6" t="str">
        <f>[1]!s_info_city(A894)</f>
        <v>广州市</v>
      </c>
      <c r="AE894" s="6" t="str">
        <f>[1]!s_info_province(A894)</f>
        <v>广东省</v>
      </c>
      <c r="AF894">
        <v>113.280637</v>
      </c>
      <c r="AG894">
        <v>23.125177999999998</v>
      </c>
    </row>
    <row r="895" spans="1:33" x14ac:dyDescent="0.3">
      <c r="A895" s="12" t="s">
        <v>2373</v>
      </c>
      <c r="B895" s="12" t="s">
        <v>2374</v>
      </c>
      <c r="C895" s="16" t="str">
        <f>[1]!s_info_mkt(A895)</f>
        <v>主板</v>
      </c>
      <c r="D895" s="16" t="str">
        <f>[1]!s_ipo_listeddate(A895)</f>
        <v>1997-10-15</v>
      </c>
      <c r="E895" s="16" t="str">
        <f>[1]!lastradeday_s("000002","")</f>
        <v>2026-06-22</v>
      </c>
      <c r="F895" s="16" t="str">
        <f>[1]!s_info_industry_csrc2023(A895,"",3)</f>
        <v>黑色金属冶炼和压延加工业</v>
      </c>
      <c r="G895" s="16" t="str">
        <f>[1]!s_info_industry_csrc2023(A895,"",1)</f>
        <v>制造业</v>
      </c>
      <c r="H895" s="16">
        <f>[1]!s_is(A895,83,"FY","YTD","20251231",1,"",100000000)</f>
        <v>59.231737362700002</v>
      </c>
      <c r="I895" s="16">
        <f>[1]!s_is(A895,83,"FY","YTD","20241231",1,"",100000000)</f>
        <v>57.171907243999996</v>
      </c>
      <c r="J895" s="16">
        <f t="shared" si="39"/>
        <v>3.6028710917566542E-2</v>
      </c>
      <c r="K895" s="16">
        <f>[1]!s_is(A895,61,"FY","YTD","20251231",1,"",100000000)</f>
        <v>-9.0008959988000008</v>
      </c>
      <c r="L895" s="16">
        <f>[1]!s_is(A895,61,"FY","YTD","20241231",1,"",100000000)</f>
        <v>-8.6308234927999994</v>
      </c>
      <c r="M895" s="16">
        <f t="shared" si="40"/>
        <v>-4.2878006520319076E-2</v>
      </c>
      <c r="N895" s="16">
        <f>[1]!s_fa_roe(A895,"20251231")</f>
        <v>-21.7836</v>
      </c>
      <c r="O895" s="16">
        <f>[1]!s_stmnote_rdexp(A895,"20251231",1,10000)</f>
        <v>24861.417063999997</v>
      </c>
      <c r="P895" s="20">
        <f t="shared" si="41"/>
        <v>4.1973134962703253E-2</v>
      </c>
      <c r="Q895" s="16">
        <f>[1]!s_margin_tradingbalance(A895,"",10000)</f>
        <v>0</v>
      </c>
      <c r="R895" s="16">
        <f>[1]!s_margin_seclendingbalance(A895,"",10000)</f>
        <v>0</v>
      </c>
      <c r="S895" s="17">
        <f>[1]!s_val_ev(A895,"",100000000)</f>
        <v>72.263549825400005</v>
      </c>
      <c r="T895" s="17">
        <f>[1]!share_freesharesmv(A895,"",100000000)</f>
        <v>26.304734667600002</v>
      </c>
      <c r="U895" s="17">
        <f>[1]!s_dq_amount_btin(A895,E895,100000000)</f>
        <v>0.59297555000000002</v>
      </c>
      <c r="V895" s="17">
        <f>[1]!s_dq_turn(A895,E895)</f>
        <v>0.83917899060481616</v>
      </c>
      <c r="W895" s="2">
        <f>[1]!s_pq_amount(A895,"20260101","",100000000)</f>
        <v>71.710472179999996</v>
      </c>
      <c r="X895" s="2">
        <f>[1]!s_pq_avgamount(A895,"20260101","",100000000)</f>
        <v>0.65191338345454541</v>
      </c>
      <c r="Y895" s="17">
        <f>[1]!s_ipo_dilutedpe(A895)</f>
        <v>0</v>
      </c>
      <c r="Z895" s="12">
        <f>[1]!s_ipo_collection_total(A895,100000000)</f>
        <v>4.6399999999999997</v>
      </c>
      <c r="AA895" s="2">
        <f>[1]!s_val_pe_ttm(A895,E895)</f>
        <v>-7.2030768394470215</v>
      </c>
      <c r="AB895" s="5">
        <f>[1]!s_info_zjtxornot1(A895,"")</f>
        <v>0</v>
      </c>
      <c r="AC895" s="22" t="str">
        <f>[1]!s_info_nature1(A895,"")</f>
        <v>民营企业</v>
      </c>
      <c r="AD895" s="6" t="str">
        <f>[1]!s_info_city(A895)</f>
        <v>西宁市</v>
      </c>
      <c r="AE895" s="6" t="str">
        <f>[1]!s_info_province(A895)</f>
        <v>青海省</v>
      </c>
      <c r="AF895">
        <v>101.778916</v>
      </c>
      <c r="AG895">
        <v>36.623178000000003</v>
      </c>
    </row>
    <row r="896" spans="1:33" x14ac:dyDescent="0.3">
      <c r="A896" s="12" t="s">
        <v>2375</v>
      </c>
      <c r="B896" s="12" t="s">
        <v>2376</v>
      </c>
      <c r="C896" s="16" t="str">
        <f>[1]!s_info_mkt(A896)</f>
        <v>主板</v>
      </c>
      <c r="D896" s="16" t="str">
        <f>[1]!s_ipo_listeddate(A896)</f>
        <v>2017-03-10</v>
      </c>
      <c r="E896" s="16" t="str">
        <f>[1]!lastradeday_s("000002","")</f>
        <v>2026-06-22</v>
      </c>
      <c r="F896" s="16" t="str">
        <f>[1]!s_info_industry_csrc2023(A896,"",3)</f>
        <v>农副食品加工业</v>
      </c>
      <c r="G896" s="16" t="str">
        <f>[1]!s_info_industry_csrc2023(A896,"",1)</f>
        <v>制造业</v>
      </c>
      <c r="H896" s="16">
        <f>[1]!s_is(A896,83,"FY","YTD","20251231",1,"",100000000)</f>
        <v>61.945556860500005</v>
      </c>
      <c r="I896" s="16">
        <f>[1]!s_is(A896,83,"FY","YTD","20241231",1,"",100000000)</f>
        <v>59.425344491300002</v>
      </c>
      <c r="J896" s="16">
        <f t="shared" si="39"/>
        <v>4.2409722497594782E-2</v>
      </c>
      <c r="K896" s="16">
        <f>[1]!s_is(A896,61,"FY","YTD","20251231",1,"",100000000)</f>
        <v>2.3356596481</v>
      </c>
      <c r="L896" s="16">
        <f>[1]!s_is(A896,61,"FY","YTD","20241231",1,"",100000000)</f>
        <v>1.7691401708000001</v>
      </c>
      <c r="M896" s="16">
        <f t="shared" si="40"/>
        <v>0.32022305900375408</v>
      </c>
      <c r="N896" s="16">
        <f>[1]!s_fa_roe(A896,"20251231")</f>
        <v>10.6991</v>
      </c>
      <c r="O896" s="16">
        <f>[1]!s_stmnote_rdexp(A896,"20251231",1,10000)</f>
        <v>496.771726</v>
      </c>
      <c r="P896" s="20">
        <f t="shared" si="41"/>
        <v>8.0194892285611165E-4</v>
      </c>
      <c r="Q896" s="16">
        <f>[1]!s_margin_tradingbalance(A896,"",10000)</f>
        <v>0</v>
      </c>
      <c r="R896" s="16">
        <f>[1]!s_margin_seclendingbalance(A896,"",10000)</f>
        <v>0</v>
      </c>
      <c r="S896" s="17">
        <f>[1]!s_val_ev(A896,"",100000000)</f>
        <v>26.210384841</v>
      </c>
      <c r="T896" s="17">
        <f>[1]!share_freesharesmv(A896,"",100000000)</f>
        <v>15.057508696200001</v>
      </c>
      <c r="U896" s="17">
        <f>[1]!s_dq_amount_btin(A896,E896,100000000)</f>
        <v>0.34205163999999999</v>
      </c>
      <c r="V896" s="17">
        <f>[1]!s_dq_turn(A896,E896)</f>
        <v>1.5993147818677727</v>
      </c>
      <c r="W896" s="2">
        <f>[1]!s_pq_amount(A896,"20260101","",100000000)</f>
        <v>77.185809090000006</v>
      </c>
      <c r="X896" s="2">
        <f>[1]!s_pq_avgamount(A896,"20260101","",100000000)</f>
        <v>0.70168917354545457</v>
      </c>
      <c r="Y896" s="17">
        <f>[1]!s_ipo_dilutedpe(A896)</f>
        <v>22.99</v>
      </c>
      <c r="Z896" s="12">
        <f>[1]!s_ipo_collection_total(A896,100000000)</f>
        <v>11.824999999999999</v>
      </c>
      <c r="AA896" s="2">
        <f>[1]!s_val_pe_ttm(A896,E896)</f>
        <v>18.082887649536133</v>
      </c>
      <c r="AB896" s="5">
        <f>[1]!s_info_zjtxornot1(A896,"")</f>
        <v>0</v>
      </c>
      <c r="AC896" s="22" t="str">
        <f>[1]!s_info_nature1(A896,"")</f>
        <v>民营企业</v>
      </c>
      <c r="AD896" s="6" t="str">
        <f>[1]!s_info_city(A896)</f>
        <v>岳阳市</v>
      </c>
      <c r="AE896" s="6" t="str">
        <f>[1]!s_info_province(A896)</f>
        <v>湖南省</v>
      </c>
      <c r="AF896">
        <v>113.13285500000001</v>
      </c>
      <c r="AG896">
        <v>29.370290000000001</v>
      </c>
    </row>
    <row r="897" spans="1:33" x14ac:dyDescent="0.3">
      <c r="A897" s="12" t="s">
        <v>2377</v>
      </c>
      <c r="B897" s="12" t="s">
        <v>2378</v>
      </c>
      <c r="C897" s="16" t="str">
        <f>[1]!s_info_mkt(A897)</f>
        <v>主板</v>
      </c>
      <c r="D897" s="16" t="str">
        <f>[1]!s_ipo_listeddate(A897)</f>
        <v>2015-05-27</v>
      </c>
      <c r="E897" s="16" t="str">
        <f>[1]!lastradeday_s("000002","")</f>
        <v>2026-06-22</v>
      </c>
      <c r="F897" s="16" t="str">
        <f>[1]!s_info_industry_csrc2023(A897,"",3)</f>
        <v>批发业</v>
      </c>
      <c r="G897" s="16" t="str">
        <f>[1]!s_info_industry_csrc2023(A897,"",1)</f>
        <v>批发和零售业</v>
      </c>
      <c r="H897" s="16">
        <f>[1]!s_is(A897,83,"FY","YTD","20251231",1,"",100000000)</f>
        <v>69.985299762600008</v>
      </c>
      <c r="I897" s="16">
        <f>[1]!s_is(A897,83,"FY","YTD","20241231",1,"",100000000)</f>
        <v>83.117803573900005</v>
      </c>
      <c r="J897" s="16">
        <f t="shared" si="39"/>
        <v>-0.15799868676298567</v>
      </c>
      <c r="K897" s="16">
        <f>[1]!s_is(A897,61,"FY","YTD","20251231",1,"",100000000)</f>
        <v>-5.4839397850999996</v>
      </c>
      <c r="L897" s="16">
        <f>[1]!s_is(A897,61,"FY","YTD","20241231",1,"",100000000)</f>
        <v>0.55280607969999995</v>
      </c>
      <c r="M897" s="16">
        <f t="shared" si="40"/>
        <v>-10.920187180423298</v>
      </c>
      <c r="N897" s="16">
        <f>[1]!s_fa_roe(A897,"20251231")</f>
        <v>-13.472899999999999</v>
      </c>
      <c r="O897" s="16">
        <f>[1]!s_stmnote_rdexp(A897,"20251231",1,10000)</f>
        <v>11594.507457</v>
      </c>
      <c r="P897" s="20">
        <f t="shared" si="41"/>
        <v>1.6567061220470872E-2</v>
      </c>
      <c r="Q897" s="16">
        <f>[1]!s_margin_tradingbalance(A897,"",10000)</f>
        <v>41845.315199999997</v>
      </c>
      <c r="R897" s="16">
        <f>[1]!s_margin_seclendingbalance(A897,"",10000)</f>
        <v>160.73330000000001</v>
      </c>
      <c r="S897" s="17">
        <f>[1]!s_val_ev(A897,"",100000000)</f>
        <v>63.543861902399996</v>
      </c>
      <c r="T897" s="17">
        <f>[1]!share_freesharesmv(A897,"",100000000)</f>
        <v>46.899366184399994</v>
      </c>
      <c r="U897" s="17">
        <f>[1]!s_dq_amount_btin(A897,E897,100000000)</f>
        <v>2.0326330800000001</v>
      </c>
      <c r="V897" s="17">
        <f>[1]!s_dq_turn(A897,E897)</f>
        <v>3.2770247579512497</v>
      </c>
      <c r="W897" s="2">
        <f>[1]!s_pq_amount(A897,"20260101","",100000000)</f>
        <v>442.41463341000002</v>
      </c>
      <c r="X897" s="2">
        <f>[1]!s_pq_avgamount(A897,"20260101","",100000000)</f>
        <v>4.0219512128181822</v>
      </c>
      <c r="Y897" s="17">
        <f>[1]!s_ipo_dilutedpe(A897)</f>
        <v>22.97</v>
      </c>
      <c r="Z897" s="12">
        <f>[1]!s_ipo_collection_total(A897,100000000)</f>
        <v>4.0119999999999996</v>
      </c>
      <c r="AA897" s="2">
        <f>[1]!s_val_pe_ttm(A897,E897)</f>
        <v>-11.928718566894531</v>
      </c>
      <c r="AB897" s="5">
        <f>[1]!s_info_zjtxornot1(A897,"")</f>
        <v>1</v>
      </c>
      <c r="AC897" s="22" t="str">
        <f>[1]!s_info_nature1(A897,"")</f>
        <v>地方国有企业</v>
      </c>
      <c r="AD897" s="6" t="str">
        <f>[1]!s_info_city(A897)</f>
        <v>上海市</v>
      </c>
      <c r="AE897" s="6" t="str">
        <f>[1]!s_info_province(A897)</f>
        <v>上海</v>
      </c>
      <c r="AF897">
        <v>121.472644</v>
      </c>
      <c r="AG897">
        <v>31.231705999999999</v>
      </c>
    </row>
    <row r="898" spans="1:33" x14ac:dyDescent="0.3">
      <c r="A898" s="12" t="s">
        <v>73</v>
      </c>
      <c r="B898" s="12" t="s">
        <v>74</v>
      </c>
      <c r="C898" s="16" t="str">
        <f>[1]!s_info_mkt(A898)</f>
        <v>北证</v>
      </c>
      <c r="D898" s="16" t="str">
        <f>[1]!s_ipo_listeddate(A898)</f>
        <v>2023-10-27</v>
      </c>
      <c r="E898" s="16" t="str">
        <f>[1]!lastradeday_s("000002","")</f>
        <v>2026-06-22</v>
      </c>
      <c r="F898" s="16" t="str">
        <f>[1]!s_info_industry_csrc2023(A898,"",3)</f>
        <v>金属制品业</v>
      </c>
      <c r="G898" s="16" t="str">
        <f>[1]!s_info_industry_csrc2023(A898,"",1)</f>
        <v>制造业</v>
      </c>
      <c r="H898" s="16">
        <f>[1]!s_is(A898,83,"FY","YTD","20251231",1,"",100000000)</f>
        <v>2.9234475374</v>
      </c>
      <c r="I898" s="16">
        <f>[1]!s_is(A898,83,"FY","YTD","20241231",1,"",100000000)</f>
        <v>2.4687987049000002</v>
      </c>
      <c r="J898" s="16">
        <f t="shared" si="39"/>
        <v>0.1841579192331988</v>
      </c>
      <c r="K898" s="16">
        <f>[1]!s_is(A898,61,"FY","YTD","20251231",1,"",100000000)</f>
        <v>3.7269170899999995E-2</v>
      </c>
      <c r="L898" s="16">
        <f>[1]!s_is(A898,61,"FY","YTD","20241231",1,"",100000000)</f>
        <v>0.17166856460000002</v>
      </c>
      <c r="M898" s="16">
        <f t="shared" si="40"/>
        <v>-0.78290043382817465</v>
      </c>
      <c r="N898" s="16">
        <f>[1]!s_fa_roe(A898,"20251231")</f>
        <v>1.0657000000000001</v>
      </c>
      <c r="O898" s="16">
        <f>[1]!s_stmnote_rdexp(A898,"20251231",1,10000)</f>
        <v>1853.47982</v>
      </c>
      <c r="P898" s="20">
        <f t="shared" si="41"/>
        <v>6.3400481667217207E-2</v>
      </c>
      <c r="Q898" s="16">
        <f>[1]!s_margin_tradingbalance(A898,"",10000)</f>
        <v>1939.0722000000001</v>
      </c>
      <c r="R898" s="16">
        <f>[1]!s_margin_seclendingbalance(A898,"",10000)</f>
        <v>0</v>
      </c>
      <c r="S898" s="17">
        <f>[1]!s_val_ev(A898,"",100000000)</f>
        <v>19.614460000000001</v>
      </c>
      <c r="T898" s="17">
        <f>[1]!share_freesharesmv(A898,"",100000000)</f>
        <v>6.0805095800000002</v>
      </c>
      <c r="U898" s="17">
        <f>[1]!s_dq_amount_btin(A898,E898,100000000)</f>
        <v>0.27956291999999999</v>
      </c>
      <c r="V898" s="17">
        <f>[1]!s_dq_turn(A898,E898)</f>
        <v>2.8747965036875169</v>
      </c>
      <c r="W898" s="2">
        <f>[1]!s_pq_amount(A898,"20260101","",100000000)</f>
        <v>41.286569309999997</v>
      </c>
      <c r="X898" s="2">
        <f>[1]!s_pq_avgamount(A898,"20260101","",100000000)</f>
        <v>0.37533244827272727</v>
      </c>
      <c r="Y898" s="17">
        <f>[1]!s_ipo_dilutedpe(A898)</f>
        <v>18.350000000000001</v>
      </c>
      <c r="Z898" s="12">
        <f>[1]!s_ipo_collection_total(A898,100000000)</f>
        <v>0.73140000000000005</v>
      </c>
      <c r="AA898" s="2">
        <f>[1]!s_val_pe_ttm(A898,E898)</f>
        <v>-2910.724853515625</v>
      </c>
      <c r="AB898" s="5">
        <f>[1]!s_info_zjtxornot1(A898,"")</f>
        <v>1</v>
      </c>
      <c r="AC898" s="22" t="str">
        <f>[1]!s_info_nature1(A898,"")</f>
        <v>民营企业</v>
      </c>
      <c r="AD898" s="6" t="str">
        <f>[1]!s_info_city(A898)</f>
        <v>上海市</v>
      </c>
      <c r="AE898" s="6" t="str">
        <f>[1]!s_info_province(A898)</f>
        <v>上海</v>
      </c>
      <c r="AF898">
        <v>121.472644</v>
      </c>
      <c r="AG898">
        <v>31.231705999999999</v>
      </c>
    </row>
    <row r="899" spans="1:33" x14ac:dyDescent="0.3">
      <c r="A899" s="12" t="s">
        <v>2379</v>
      </c>
      <c r="B899" s="12" t="s">
        <v>2380</v>
      </c>
      <c r="C899" s="16" t="str">
        <f>[1]!s_info_mkt(A899)</f>
        <v>主板</v>
      </c>
      <c r="D899" s="16" t="str">
        <f>[1]!s_ipo_listeddate(A899)</f>
        <v>2016-11-11</v>
      </c>
      <c r="E899" s="16" t="str">
        <f>[1]!lastradeday_s("000002","")</f>
        <v>2026-06-22</v>
      </c>
      <c r="F899" s="16" t="str">
        <f>[1]!s_info_industry_csrc2023(A899,"",3)</f>
        <v>批发业</v>
      </c>
      <c r="G899" s="16" t="str">
        <f>[1]!s_info_industry_csrc2023(A899,"",1)</f>
        <v>批发和零售业</v>
      </c>
      <c r="H899" s="16">
        <f>[1]!s_is(A899,83,"FY","YTD","20251231",1,"",100000000)</f>
        <v>32.277227734</v>
      </c>
      <c r="I899" s="16">
        <f>[1]!s_is(A899,83,"FY","YTD","20241231",1,"",100000000)</f>
        <v>29.558100308299998</v>
      </c>
      <c r="J899" s="16">
        <f t="shared" ref="J899:J962" si="42">H899/I899-1</f>
        <v>9.1992631371389688E-2</v>
      </c>
      <c r="K899" s="16">
        <f>[1]!s_is(A899,61,"FY","YTD","20251231",1,"",100000000)</f>
        <v>-1.4597254999</v>
      </c>
      <c r="L899" s="16">
        <f>[1]!s_is(A899,61,"FY","YTD","20241231",1,"",100000000)</f>
        <v>-2.0918147541000001</v>
      </c>
      <c r="M899" s="16">
        <f t="shared" ref="M899:M962" si="43">(K899-L899)/ABS(L899)</f>
        <v>0.30217267229858291</v>
      </c>
      <c r="N899" s="16">
        <f>[1]!s_fa_roe(A899,"20251231")</f>
        <v>-5.2275</v>
      </c>
      <c r="O899" s="16">
        <f>[1]!s_stmnote_rdexp(A899,"20251231",1,10000)</f>
        <v>22536.698337000002</v>
      </c>
      <c r="P899" s="20">
        <f t="shared" ref="P899:P962" si="44">O899/H899/10000</f>
        <v>6.9822286234515807E-2</v>
      </c>
      <c r="Q899" s="16">
        <f>[1]!s_margin_tradingbalance(A899,"",10000)</f>
        <v>0</v>
      </c>
      <c r="R899" s="16">
        <f>[1]!s_margin_seclendingbalance(A899,"",10000)</f>
        <v>0</v>
      </c>
      <c r="S899" s="17">
        <f>[1]!s_val_ev(A899,"",100000000)</f>
        <v>64.236405439999999</v>
      </c>
      <c r="T899" s="17">
        <f>[1]!share_freesharesmv(A899,"",100000000)</f>
        <v>25.549168102400003</v>
      </c>
      <c r="U899" s="17">
        <f>[1]!s_dq_amount_btin(A899,E899,100000000)</f>
        <v>0.68179403999999999</v>
      </c>
      <c r="V899" s="17">
        <f>[1]!s_dq_turn(A899,E899)</f>
        <v>1.3637959009508098</v>
      </c>
      <c r="W899" s="2">
        <f>[1]!s_pq_amount(A899,"20260101","",100000000)</f>
        <v>132.25384862000001</v>
      </c>
      <c r="X899" s="2">
        <f>[1]!s_pq_avgamount(A899,"20260101","",100000000)</f>
        <v>1.2023077147272727</v>
      </c>
      <c r="Y899" s="17">
        <f>[1]!s_ipo_dilutedpe(A899)</f>
        <v>22.95</v>
      </c>
      <c r="Z899" s="12">
        <f>[1]!s_ipo_collection_total(A899,100000000)</f>
        <v>1.405664</v>
      </c>
      <c r="AA899" s="2">
        <f>[1]!s_val_pe_ttm(A899,E899)</f>
        <v>-43.627197265625</v>
      </c>
      <c r="AB899" s="5">
        <f>[1]!s_info_zjtxornot1(A899,"")</f>
        <v>0</v>
      </c>
      <c r="AC899" s="22" t="str">
        <f>[1]!s_info_nature1(A899,"")</f>
        <v>中央国有企业</v>
      </c>
      <c r="AD899" s="6" t="str">
        <f>[1]!s_info_city(A899)</f>
        <v>北京市</v>
      </c>
      <c r="AE899" s="6" t="str">
        <f>[1]!s_info_province(A899)</f>
        <v>北京</v>
      </c>
      <c r="AF899">
        <v>116.40528500000001</v>
      </c>
      <c r="AG899">
        <v>39.904989</v>
      </c>
    </row>
    <row r="900" spans="1:33" x14ac:dyDescent="0.3">
      <c r="A900" s="12" t="s">
        <v>2381</v>
      </c>
      <c r="B900" s="12" t="s">
        <v>2382</v>
      </c>
      <c r="C900" s="16" t="str">
        <f>[1]!s_info_mkt(A900)</f>
        <v>主板</v>
      </c>
      <c r="D900" s="16" t="str">
        <f>[1]!s_ipo_listeddate(A900)</f>
        <v>2014-09-12</v>
      </c>
      <c r="E900" s="16" t="str">
        <f>[1]!lastradeday_s("000002","")</f>
        <v>2026-06-22</v>
      </c>
      <c r="F900" s="16" t="str">
        <f>[1]!s_info_industry_csrc2023(A900,"",3)</f>
        <v>计算机、通信和其他电子设备制造业</v>
      </c>
      <c r="G900" s="16" t="str">
        <f>[1]!s_info_industry_csrc2023(A900,"",1)</f>
        <v>制造业</v>
      </c>
      <c r="H900" s="16">
        <f>[1]!s_is(A900,83,"FY","YTD","20251231",1,"",100000000)</f>
        <v>4.2502477979000002</v>
      </c>
      <c r="I900" s="16">
        <f>[1]!s_is(A900,83,"FY","YTD","20241231",1,"",100000000)</f>
        <v>3.7631926935000002</v>
      </c>
      <c r="J900" s="16">
        <f t="shared" si="42"/>
        <v>0.12942603370836392</v>
      </c>
      <c r="K900" s="16">
        <f>[1]!s_is(A900,61,"FY","YTD","20251231",1,"",100000000)</f>
        <v>0.48245379640000002</v>
      </c>
      <c r="L900" s="16">
        <f>[1]!s_is(A900,61,"FY","YTD","20241231",1,"",100000000)</f>
        <v>0.36702771439999998</v>
      </c>
      <c r="M900" s="16">
        <f t="shared" si="43"/>
        <v>0.31448873605823824</v>
      </c>
      <c r="N900" s="16">
        <f>[1]!s_fa_roe(A900,"20251231")</f>
        <v>8.9486000000000008</v>
      </c>
      <c r="O900" s="16">
        <f>[1]!s_stmnote_rdexp(A900,"20251231",1,10000)</f>
        <v>2793.480251</v>
      </c>
      <c r="P900" s="20">
        <f t="shared" si="44"/>
        <v>6.5725114954008734E-2</v>
      </c>
      <c r="Q900" s="16">
        <f>[1]!s_margin_tradingbalance(A900,"",10000)</f>
        <v>17240.516199999998</v>
      </c>
      <c r="R900" s="16">
        <f>[1]!s_margin_seclendingbalance(A900,"",10000)</f>
        <v>0</v>
      </c>
      <c r="S900" s="17">
        <f>[1]!s_val_ev(A900,"",100000000)</f>
        <v>35.770619359999998</v>
      </c>
      <c r="T900" s="17">
        <f>[1]!share_freesharesmv(A900,"",100000000)</f>
        <v>23.252856411</v>
      </c>
      <c r="U900" s="17">
        <f>[1]!s_dq_amount_btin(A900,E900,100000000)</f>
        <v>2.37245777</v>
      </c>
      <c r="V900" s="17">
        <f>[1]!s_dq_turn(A900,E900)</f>
        <v>6.9493387954833308</v>
      </c>
      <c r="W900" s="2">
        <f>[1]!s_pq_amount(A900,"20260101","",100000000)</f>
        <v>237.76383479</v>
      </c>
      <c r="X900" s="2">
        <f>[1]!s_pq_avgamount(A900,"20260101","",100000000)</f>
        <v>2.161489407181818</v>
      </c>
      <c r="Y900" s="17">
        <f>[1]!s_ipo_dilutedpe(A900)</f>
        <v>19.29</v>
      </c>
      <c r="Z900" s="12">
        <f>[1]!s_ipo_collection_total(A900,100000000)</f>
        <v>1.98492</v>
      </c>
      <c r="AA900" s="2">
        <f>[1]!s_val_pe_ttm(A900,E900)</f>
        <v>88.300788879394531</v>
      </c>
      <c r="AB900" s="5">
        <f>[1]!s_info_zjtxornot1(A900,"")</f>
        <v>1</v>
      </c>
      <c r="AC900" s="22" t="str">
        <f>[1]!s_info_nature1(A900,"")</f>
        <v>民营企业</v>
      </c>
      <c r="AD900" s="6" t="str">
        <f>[1]!s_info_city(A900)</f>
        <v>厦门市</v>
      </c>
      <c r="AE900" s="6" t="str">
        <f>[1]!s_info_province(A900)</f>
        <v>福建省</v>
      </c>
      <c r="AF900">
        <v>118.11022</v>
      </c>
      <c r="AG900">
        <v>24.490473999999999</v>
      </c>
    </row>
    <row r="901" spans="1:33" x14ac:dyDescent="0.3">
      <c r="A901" s="12" t="s">
        <v>2383</v>
      </c>
      <c r="B901" s="12" t="s">
        <v>2384</v>
      </c>
      <c r="C901" s="16" t="str">
        <f>[1]!s_info_mkt(A901)</f>
        <v>创业板</v>
      </c>
      <c r="D901" s="16" t="str">
        <f>[1]!s_ipo_listeddate(A901)</f>
        <v>2009-10-30</v>
      </c>
      <c r="E901" s="16" t="str">
        <f>[1]!lastradeday_s("000002","")</f>
        <v>2026-06-22</v>
      </c>
      <c r="F901" s="16" t="str">
        <f>[1]!s_info_industry_csrc2023(A901,"",3)</f>
        <v>软件和信息技术服务业</v>
      </c>
      <c r="G901" s="16" t="str">
        <f>[1]!s_info_industry_csrc2023(A901,"",1)</f>
        <v>信息传输、软件和信息技术服务业</v>
      </c>
      <c r="H901" s="16">
        <f>[1]!s_is(A901,83,"FY","YTD","20251231",1,"",100000000)</f>
        <v>24.136724365700001</v>
      </c>
      <c r="I901" s="16">
        <f>[1]!s_is(A901,83,"FY","YTD","20241231",1,"",100000000)</f>
        <v>22.276161949200002</v>
      </c>
      <c r="J901" s="16">
        <f t="shared" si="42"/>
        <v>8.3522575421338008E-2</v>
      </c>
      <c r="K901" s="16">
        <f>[1]!s_is(A901,61,"FY","YTD","20251231",1,"",100000000)</f>
        <v>1.5881541819</v>
      </c>
      <c r="L901" s="16">
        <f>[1]!s_is(A901,61,"FY","YTD","20241231",1,"",100000000)</f>
        <v>0.76680280950000002</v>
      </c>
      <c r="M901" s="16">
        <f t="shared" si="43"/>
        <v>1.0711376669779924</v>
      </c>
      <c r="N901" s="16">
        <f>[1]!s_fa_roe(A901,"20251231")</f>
        <v>5.5068000000000001</v>
      </c>
      <c r="O901" s="16">
        <f>[1]!s_stmnote_rdexp(A901,"20251231",1,10000)</f>
        <v>23497.135221</v>
      </c>
      <c r="P901" s="20">
        <f t="shared" si="44"/>
        <v>9.735014107544393E-2</v>
      </c>
      <c r="Q901" s="16">
        <f>[1]!s_margin_tradingbalance(A901,"",10000)</f>
        <v>84348.828399999999</v>
      </c>
      <c r="R901" s="16">
        <f>[1]!s_margin_seclendingbalance(A901,"",10000)</f>
        <v>360.7955</v>
      </c>
      <c r="S901" s="17">
        <f>[1]!s_val_ev(A901,"",100000000)</f>
        <v>126.09930787689999</v>
      </c>
      <c r="T901" s="17">
        <f>[1]!share_freesharesmv(A901,"",100000000)</f>
        <v>98.035753449799998</v>
      </c>
      <c r="U901" s="17">
        <f>[1]!s_dq_amount_btin(A901,E901,100000000)</f>
        <v>7.0565298900000002</v>
      </c>
      <c r="V901" s="17">
        <f>[1]!s_dq_turn(A901,E901)</f>
        <v>6.5470146526643438</v>
      </c>
      <c r="W901" s="2">
        <f>[1]!s_pq_amount(A901,"20260101","",100000000)</f>
        <v>973.87210067000001</v>
      </c>
      <c r="X901" s="2">
        <f>[1]!s_pq_avgamount(A901,"20260101","",100000000)</f>
        <v>8.8533827333636363</v>
      </c>
      <c r="Y901" s="17">
        <f>[1]!s_ipo_dilutedpe(A901)</f>
        <v>60.54</v>
      </c>
      <c r="Z901" s="12">
        <f>[1]!s_ipo_collection_total(A901,100000000)</f>
        <v>4.05</v>
      </c>
      <c r="AA901" s="2">
        <f>[1]!s_val_pe_ttm(A901,E901)</f>
        <v>75.680809020996094</v>
      </c>
      <c r="AB901" s="5">
        <f>[1]!s_info_zjtxornot1(A901,"")</f>
        <v>1</v>
      </c>
      <c r="AC901" s="22" t="str">
        <f>[1]!s_info_nature1(A901,"")</f>
        <v>民营企业</v>
      </c>
      <c r="AD901" s="6" t="str">
        <f>[1]!s_info_city(A901)</f>
        <v>郑州市</v>
      </c>
      <c r="AE901" s="6" t="str">
        <f>[1]!s_info_province(A901)</f>
        <v>河南省</v>
      </c>
      <c r="AF901">
        <v>113.665412</v>
      </c>
      <c r="AG901">
        <v>34.757975000000002</v>
      </c>
    </row>
    <row r="902" spans="1:33" x14ac:dyDescent="0.3">
      <c r="A902" s="12" t="s">
        <v>2385</v>
      </c>
      <c r="B902" s="12" t="s">
        <v>2386</v>
      </c>
      <c r="C902" s="16" t="str">
        <f>[1]!s_info_mkt(A902)</f>
        <v>创业板</v>
      </c>
      <c r="D902" s="16" t="str">
        <f>[1]!s_ipo_listeddate(A902)</f>
        <v>2011-07-06</v>
      </c>
      <c r="E902" s="16" t="str">
        <f>[1]!lastradeday_s("000002","")</f>
        <v>2026-06-22</v>
      </c>
      <c r="F902" s="16" t="str">
        <f>[1]!s_info_industry_csrc2023(A902,"",3)</f>
        <v>医药制造业</v>
      </c>
      <c r="G902" s="16" t="str">
        <f>[1]!s_info_industry_csrc2023(A902,"",1)</f>
        <v>制造业</v>
      </c>
      <c r="H902" s="16">
        <f>[1]!s_is(A902,83,"FY","YTD","20251231",1,"",100000000)</f>
        <v>7.4530772601999997</v>
      </c>
      <c r="I902" s="16">
        <f>[1]!s_is(A902,83,"FY","YTD","20241231",1,"",100000000)</f>
        <v>8.8493221587999997</v>
      </c>
      <c r="J902" s="16">
        <f t="shared" si="42"/>
        <v>-0.15777986986399151</v>
      </c>
      <c r="K902" s="16">
        <f>[1]!s_is(A902,61,"FY","YTD","20251231",1,"",100000000)</f>
        <v>0.54337306909999994</v>
      </c>
      <c r="L902" s="16">
        <f>[1]!s_is(A902,61,"FY","YTD","20241231",1,"",100000000)</f>
        <v>0.85982726279999999</v>
      </c>
      <c r="M902" s="16">
        <f t="shared" si="43"/>
        <v>-0.36804391694847766</v>
      </c>
      <c r="N902" s="16">
        <f>[1]!s_fa_roe(A902,"20251231")</f>
        <v>3.1383999999999999</v>
      </c>
      <c r="O902" s="16">
        <f>[1]!s_stmnote_rdexp(A902,"20251231",1,10000)</f>
        <v>3449.2212700000005</v>
      </c>
      <c r="P902" s="20">
        <f t="shared" si="44"/>
        <v>4.6279156240860465E-2</v>
      </c>
      <c r="Q902" s="16">
        <f>[1]!s_margin_tradingbalance(A902,"",10000)</f>
        <v>0</v>
      </c>
      <c r="R902" s="16">
        <f>[1]!s_margin_seclendingbalance(A902,"",10000)</f>
        <v>0</v>
      </c>
      <c r="S902" s="17">
        <f>[1]!s_val_ev(A902,"",100000000)</f>
        <v>32.115013226500004</v>
      </c>
      <c r="T902" s="17">
        <f>[1]!share_freesharesmv(A902,"",100000000)</f>
        <v>23.302523891100002</v>
      </c>
      <c r="U902" s="17">
        <f>[1]!s_dq_amount_btin(A902,E902,100000000)</f>
        <v>0.94874062999999997</v>
      </c>
      <c r="V902" s="17">
        <f>[1]!s_dq_turn(A902,E902)</f>
        <v>2.9893192768795847</v>
      </c>
      <c r="W902" s="2">
        <f>[1]!s_pq_amount(A902,"20260101","",100000000)</f>
        <v>86.739183850000003</v>
      </c>
      <c r="X902" s="2">
        <f>[1]!s_pq_avgamount(A902,"20260101","",100000000)</f>
        <v>0.78853803499999997</v>
      </c>
      <c r="Y902" s="17">
        <f>[1]!s_ipo_dilutedpe(A902)</f>
        <v>33.479999999999997</v>
      </c>
      <c r="Z902" s="12">
        <f>[1]!s_ipo_collection_total(A902,100000000)</f>
        <v>1.71</v>
      </c>
      <c r="AA902" s="2">
        <f>[1]!s_val_pe_ttm(A902,E902)</f>
        <v>58.405204772949219</v>
      </c>
      <c r="AB902" s="5">
        <f>[1]!s_info_zjtxornot1(A902,"")</f>
        <v>0</v>
      </c>
      <c r="AC902" s="22" t="str">
        <f>[1]!s_info_nature1(A902,"")</f>
        <v>民营企业</v>
      </c>
      <c r="AD902" s="6" t="str">
        <f>[1]!s_info_city(A902)</f>
        <v>包头市</v>
      </c>
      <c r="AE902" s="6" t="str">
        <f>[1]!s_info_province(A902)</f>
        <v>内蒙古自治区</v>
      </c>
      <c r="AF902">
        <v>109.840405</v>
      </c>
      <c r="AG902">
        <v>40.658168000000003</v>
      </c>
    </row>
    <row r="903" spans="1:33" x14ac:dyDescent="0.3">
      <c r="A903" s="12" t="s">
        <v>2387</v>
      </c>
      <c r="B903" s="12" t="s">
        <v>2388</v>
      </c>
      <c r="C903" s="16" t="str">
        <f>[1]!s_info_mkt(A903)</f>
        <v>主板</v>
      </c>
      <c r="D903" s="16" t="str">
        <f>[1]!s_ipo_listeddate(A903)</f>
        <v>2015-06-29</v>
      </c>
      <c r="E903" s="16" t="str">
        <f>[1]!lastradeday_s("000002","")</f>
        <v>2026-06-22</v>
      </c>
      <c r="F903" s="16" t="str">
        <f>[1]!s_info_industry_csrc2023(A903,"",3)</f>
        <v>土木工程建筑业</v>
      </c>
      <c r="G903" s="16" t="str">
        <f>[1]!s_info_industry_csrc2023(A903,"",1)</f>
        <v>建筑业</v>
      </c>
      <c r="H903" s="16">
        <f>[1]!s_is(A903,83,"FY","YTD","20251231",1,"",100000000)</f>
        <v>4.5682249561999999</v>
      </c>
      <c r="I903" s="16">
        <f>[1]!s_is(A903,83,"FY","YTD","20241231",1,"",100000000)</f>
        <v>6.9494338652999996</v>
      </c>
      <c r="J903" s="16">
        <f t="shared" si="42"/>
        <v>-0.34264789841225507</v>
      </c>
      <c r="K903" s="16">
        <f>[1]!s_is(A903,61,"FY","YTD","20251231",1,"",100000000)</f>
        <v>-2.894808807</v>
      </c>
      <c r="L903" s="16">
        <f>[1]!s_is(A903,61,"FY","YTD","20241231",1,"",100000000)</f>
        <v>-1.1799881380999999</v>
      </c>
      <c r="M903" s="16">
        <f t="shared" si="43"/>
        <v>-1.4532524637588136</v>
      </c>
      <c r="N903" s="16">
        <f>[1]!s_fa_roe(A903,"20251231")</f>
        <v>-207.9006</v>
      </c>
      <c r="O903" s="16">
        <f>[1]!s_stmnote_rdexp(A903,"20251231",1,10000)</f>
        <v>1498.594429</v>
      </c>
      <c r="P903" s="20">
        <f t="shared" si="44"/>
        <v>3.2804742397068383E-2</v>
      </c>
      <c r="Q903" s="16">
        <f>[1]!s_margin_tradingbalance(A903,"",10000)</f>
        <v>0</v>
      </c>
      <c r="R903" s="16">
        <f>[1]!s_margin_seclendingbalance(A903,"",10000)</f>
        <v>0</v>
      </c>
      <c r="S903" s="17">
        <f>[1]!s_val_ev(A903,"",100000000)</f>
        <v>24.623877949200001</v>
      </c>
      <c r="T903" s="17">
        <f>[1]!share_freesharesmv(A903,"",100000000)</f>
        <v>11.6553164616</v>
      </c>
      <c r="U903" s="17">
        <f>[1]!s_dq_amount_btin(A903,E903,100000000)</f>
        <v>0.75444902000000003</v>
      </c>
      <c r="V903" s="17">
        <f>[1]!s_dq_turn(A903,E903)</f>
        <v>3.355387274345508</v>
      </c>
      <c r="W903" s="2">
        <f>[1]!s_pq_amount(A903,"20260101","",100000000)</f>
        <v>89.873970439999994</v>
      </c>
      <c r="X903" s="2">
        <f>[1]!s_pq_avgamount(A903,"20260101","",100000000)</f>
        <v>0.81703609490909079</v>
      </c>
      <c r="Y903" s="17">
        <f>[1]!s_ipo_dilutedpe(A903)</f>
        <v>22.98</v>
      </c>
      <c r="Z903" s="12">
        <f>[1]!s_ipo_collection_total(A903,100000000)</f>
        <v>5.0789999999999997</v>
      </c>
      <c r="AA903" s="2">
        <f>[1]!s_val_pe_ttm(A903,E903)</f>
        <v>-8.0577735900878906</v>
      </c>
      <c r="AB903" s="5">
        <f>[1]!s_info_zjtxornot1(A903,"")</f>
        <v>0</v>
      </c>
      <c r="AC903" s="22" t="str">
        <f>[1]!s_info_nature1(A903,"")</f>
        <v>地方国有企业</v>
      </c>
      <c r="AD903" s="6" t="str">
        <f>[1]!s_info_city(A903)</f>
        <v>佛山市</v>
      </c>
      <c r="AE903" s="6" t="str">
        <f>[1]!s_info_province(A903)</f>
        <v>广东省</v>
      </c>
      <c r="AF903">
        <v>113.12271699999999</v>
      </c>
      <c r="AG903">
        <v>23.028762</v>
      </c>
    </row>
    <row r="904" spans="1:33" x14ac:dyDescent="0.3">
      <c r="A904" s="12" t="s">
        <v>2389</v>
      </c>
      <c r="B904" s="12" t="s">
        <v>2390</v>
      </c>
      <c r="C904" s="16" t="str">
        <f>[1]!s_info_mkt(A904)</f>
        <v>主板</v>
      </c>
      <c r="D904" s="16" t="str">
        <f>[1]!s_ipo_listeddate(A904)</f>
        <v>2010-07-16</v>
      </c>
      <c r="E904" s="16" t="str">
        <f>[1]!lastradeday_s("000002","")</f>
        <v>2026-06-22</v>
      </c>
      <c r="F904" s="16" t="str">
        <f>[1]!s_info_industry_csrc2023(A904,"",3)</f>
        <v>汽车制造业</v>
      </c>
      <c r="G904" s="16" t="str">
        <f>[1]!s_info_industry_csrc2023(A904,"",1)</f>
        <v>制造业</v>
      </c>
      <c r="H904" s="16">
        <f>[1]!s_is(A904,83,"FY","YTD","20251231",1,"",100000000)</f>
        <v>39.220557274800001</v>
      </c>
      <c r="I904" s="16">
        <f>[1]!s_is(A904,83,"FY","YTD","20241231",1,"",100000000)</f>
        <v>33.101387333000005</v>
      </c>
      <c r="J904" s="16">
        <f t="shared" si="42"/>
        <v>0.18486143436349467</v>
      </c>
      <c r="K904" s="16">
        <f>[1]!s_is(A904,61,"FY","YTD","20251231",1,"",100000000)</f>
        <v>4.0934380061000004</v>
      </c>
      <c r="L904" s="16">
        <f>[1]!s_is(A904,61,"FY","YTD","20241231",1,"",100000000)</f>
        <v>2.0390715797999999</v>
      </c>
      <c r="M904" s="16">
        <f t="shared" si="43"/>
        <v>1.0075008874879718</v>
      </c>
      <c r="N904" s="16">
        <f>[1]!s_fa_roe(A904,"20251231")</f>
        <v>11.3041</v>
      </c>
      <c r="O904" s="16">
        <f>[1]!s_stmnote_rdexp(A904,"20251231",1,10000)</f>
        <v>18588.613355000001</v>
      </c>
      <c r="P904" s="20">
        <f t="shared" si="44"/>
        <v>4.7395077088676553E-2</v>
      </c>
      <c r="Q904" s="16">
        <f>[1]!s_margin_tradingbalance(A904,"",10000)</f>
        <v>0</v>
      </c>
      <c r="R904" s="16">
        <f>[1]!s_margin_seclendingbalance(A904,"",10000)</f>
        <v>0</v>
      </c>
      <c r="S904" s="17">
        <f>[1]!s_val_ev(A904,"",100000000)</f>
        <v>75.7871624048</v>
      </c>
      <c r="T904" s="17">
        <f>[1]!share_freesharesmv(A904,"",100000000)</f>
        <v>62.502627751200009</v>
      </c>
      <c r="U904" s="17">
        <f>[1]!s_dq_amount_btin(A904,E904,100000000)</f>
        <v>2.1090580700000001</v>
      </c>
      <c r="V904" s="17">
        <f>[1]!s_dq_turn(A904,E904)</f>
        <v>2.8446217973056869</v>
      </c>
      <c r="W904" s="2">
        <f>[1]!s_pq_amount(A904,"20260101","",100000000)</f>
        <v>394.37636221000002</v>
      </c>
      <c r="X904" s="2">
        <f>[1]!s_pq_avgamount(A904,"20260101","",100000000)</f>
        <v>3.5852396564545455</v>
      </c>
      <c r="Y904" s="17">
        <f>[1]!s_ipo_dilutedpe(A904)</f>
        <v>31.14</v>
      </c>
      <c r="Z904" s="12">
        <f>[1]!s_ipo_collection_total(A904,100000000)</f>
        <v>5.1230000000000002</v>
      </c>
      <c r="AA904" s="2">
        <f>[1]!s_val_pe_ttm(A904,E904)</f>
        <v>15.259933471679688</v>
      </c>
      <c r="AB904" s="5">
        <f>[1]!s_info_zjtxornot1(A904,"")</f>
        <v>1</v>
      </c>
      <c r="AC904" s="22" t="str">
        <f>[1]!s_info_nature1(A904,"")</f>
        <v>民营企业</v>
      </c>
      <c r="AD904" s="6" t="str">
        <f>[1]!s_info_city(A904)</f>
        <v>孟州市</v>
      </c>
      <c r="AE904" s="6" t="str">
        <f>[1]!s_info_province(A904)</f>
        <v>河南省</v>
      </c>
      <c r="AF904">
        <v>112.769699</v>
      </c>
      <c r="AG904">
        <v>34.925884000000003</v>
      </c>
    </row>
    <row r="905" spans="1:33" x14ac:dyDescent="0.3">
      <c r="A905" s="12" t="s">
        <v>2391</v>
      </c>
      <c r="B905" s="12" t="s">
        <v>2392</v>
      </c>
      <c r="C905" s="16" t="str">
        <f>[1]!s_info_mkt(A905)</f>
        <v>主板</v>
      </c>
      <c r="D905" s="16" t="str">
        <f>[1]!s_ipo_listeddate(A905)</f>
        <v>2019-08-09</v>
      </c>
      <c r="E905" s="16" t="str">
        <f>[1]!lastradeday_s("000002","")</f>
        <v>2026-06-22</v>
      </c>
      <c r="F905" s="16" t="str">
        <f>[1]!s_info_industry_csrc2023(A905,"",3)</f>
        <v>计算机、通信和其他电子设备制造业</v>
      </c>
      <c r="G905" s="16" t="str">
        <f>[1]!s_info_industry_csrc2023(A905,"",1)</f>
        <v>制造业</v>
      </c>
      <c r="H905" s="16">
        <f>[1]!s_is(A905,83,"FY","YTD","20251231",1,"",100000000)</f>
        <v>46.971440366499998</v>
      </c>
      <c r="I905" s="16">
        <f>[1]!s_is(A905,83,"FY","YTD","20241231",1,"",100000000)</f>
        <v>49.227902958900003</v>
      </c>
      <c r="J905" s="16">
        <f t="shared" si="42"/>
        <v>-4.5837065094645801E-2</v>
      </c>
      <c r="K905" s="16">
        <f>[1]!s_is(A905,61,"FY","YTD","20251231",1,"",100000000)</f>
        <v>3.1961881706999997</v>
      </c>
      <c r="L905" s="16">
        <f>[1]!s_is(A905,61,"FY","YTD","20241231",1,"",100000000)</f>
        <v>3.5304568852999996</v>
      </c>
      <c r="M905" s="16">
        <f t="shared" si="43"/>
        <v>-9.4681432307477525E-2</v>
      </c>
      <c r="N905" s="16">
        <f>[1]!s_fa_roe(A905,"20251231")</f>
        <v>5.1154000000000002</v>
      </c>
      <c r="O905" s="16">
        <f>[1]!s_stmnote_rdexp(A905,"20251231",1,10000)</f>
        <v>36894.058478999999</v>
      </c>
      <c r="P905" s="20">
        <f t="shared" si="44"/>
        <v>7.8545725213299653E-2</v>
      </c>
      <c r="Q905" s="16">
        <f>[1]!s_margin_tradingbalance(A905,"",10000)</f>
        <v>31337.720600000001</v>
      </c>
      <c r="R905" s="16">
        <f>[1]!s_margin_seclendingbalance(A905,"",10000)</f>
        <v>228.4195</v>
      </c>
      <c r="S905" s="17">
        <f>[1]!s_val_ev(A905,"",100000000)</f>
        <v>94.309249026999993</v>
      </c>
      <c r="T905" s="17">
        <f>[1]!share_freesharesmv(A905,"",100000000)</f>
        <v>48.375754279500001</v>
      </c>
      <c r="U905" s="17">
        <f>[1]!s_dq_amount_btin(A905,E905,100000000)</f>
        <v>2.3609687400000001</v>
      </c>
      <c r="V905" s="17">
        <f>[1]!s_dq_turn(A905,E905)</f>
        <v>2.7560669415026311</v>
      </c>
      <c r="W905" s="2">
        <f>[1]!s_pq_amount(A905,"20260101","",100000000)</f>
        <v>206.16838174</v>
      </c>
      <c r="X905" s="2">
        <f>[1]!s_pq_avgamount(A905,"20260101","",100000000)</f>
        <v>1.8742580158181819</v>
      </c>
      <c r="Y905" s="17">
        <f>[1]!s_ipo_dilutedpe(A905)</f>
        <v>12.25</v>
      </c>
      <c r="Z905" s="12">
        <f>[1]!s_ipo_collection_total(A905,100000000)</f>
        <v>10.404</v>
      </c>
      <c r="AA905" s="2">
        <f>[1]!s_val_pe_ttm(A905,E905)</f>
        <v>29.903167724609375</v>
      </c>
      <c r="AB905" s="5">
        <f>[1]!s_info_zjtxornot1(A905,"")</f>
        <v>1</v>
      </c>
      <c r="AC905" s="22" t="str">
        <f>[1]!s_info_nature1(A905,"")</f>
        <v>公众企业</v>
      </c>
      <c r="AD905" s="6" t="str">
        <f>[1]!s_info_city(A905)</f>
        <v>张家口市</v>
      </c>
      <c r="AE905" s="6" t="str">
        <f>[1]!s_info_province(A905)</f>
        <v>河北省</v>
      </c>
      <c r="AF905">
        <v>114.884091</v>
      </c>
      <c r="AG905">
        <v>40.811900999999999</v>
      </c>
    </row>
    <row r="906" spans="1:33" x14ac:dyDescent="0.3">
      <c r="A906" s="12" t="s">
        <v>2393</v>
      </c>
      <c r="B906" s="12" t="s">
        <v>2394</v>
      </c>
      <c r="C906" s="16" t="str">
        <f>[1]!s_info_mkt(A906)</f>
        <v>主板</v>
      </c>
      <c r="D906" s="16" t="str">
        <f>[1]!s_ipo_listeddate(A906)</f>
        <v>2011-05-20</v>
      </c>
      <c r="E906" s="16" t="str">
        <f>[1]!lastradeday_s("000002","")</f>
        <v>2026-06-22</v>
      </c>
      <c r="F906" s="16" t="str">
        <f>[1]!s_info_industry_csrc2023(A906,"",3)</f>
        <v>化学原料和化学制品制造业</v>
      </c>
      <c r="G906" s="16" t="str">
        <f>[1]!s_info_industry_csrc2023(A906,"",1)</f>
        <v>制造业</v>
      </c>
      <c r="H906" s="16">
        <f>[1]!s_is(A906,83,"FY","YTD","20251231",1,"",100000000)</f>
        <v>51.812132717899999</v>
      </c>
      <c r="I906" s="16">
        <f>[1]!s_is(A906,83,"FY","YTD","20241231",1,"",100000000)</f>
        <v>44.7010638657</v>
      </c>
      <c r="J906" s="16">
        <f t="shared" si="42"/>
        <v>0.15908052823003294</v>
      </c>
      <c r="K906" s="16">
        <f>[1]!s_is(A906,61,"FY","YTD","20251231",1,"",100000000)</f>
        <v>2.8543980793000001</v>
      </c>
      <c r="L906" s="16">
        <f>[1]!s_is(A906,61,"FY","YTD","20241231",1,"",100000000)</f>
        <v>1.8102263652000001</v>
      </c>
      <c r="M906" s="16">
        <f t="shared" si="43"/>
        <v>0.57681831077774426</v>
      </c>
      <c r="N906" s="16">
        <f>[1]!s_fa_roe(A906,"20251231")</f>
        <v>5.3936999999999999</v>
      </c>
      <c r="O906" s="16">
        <f>[1]!s_stmnote_rdexp(A906,"20251231",1,10000)</f>
        <v>18228.566800000001</v>
      </c>
      <c r="P906" s="20">
        <f t="shared" si="44"/>
        <v>3.5182042976784109E-2</v>
      </c>
      <c r="Q906" s="16">
        <f>[1]!s_margin_tradingbalance(A906,"",10000)</f>
        <v>318799.76870000002</v>
      </c>
      <c r="R906" s="16">
        <f>[1]!s_margin_seclendingbalance(A906,"",10000)</f>
        <v>2307.0088999999998</v>
      </c>
      <c r="S906" s="17">
        <f>[1]!s_val_ev(A906,"",100000000)</f>
        <v>806.42904339690006</v>
      </c>
      <c r="T906" s="17">
        <f>[1]!share_freesharesmv(A906,"",100000000)</f>
        <v>620.14967002440005</v>
      </c>
      <c r="U906" s="17">
        <f>[1]!s_dq_amount_btin(A906,E906,100000000)</f>
        <v>67.0725628</v>
      </c>
      <c r="V906" s="17">
        <f>[1]!s_dq_turn(A906,E906)</f>
        <v>8.4900251577500647</v>
      </c>
      <c r="W906" s="2">
        <f>[1]!s_pq_amount(A906,"20260101","",100000000)</f>
        <v>3217.0994550300002</v>
      </c>
      <c r="X906" s="2">
        <f>[1]!s_pq_avgamount(A906,"20260101","",100000000)</f>
        <v>29.246358682090907</v>
      </c>
      <c r="Y906" s="17">
        <f>[1]!s_ipo_dilutedpe(A906)</f>
        <v>40.94</v>
      </c>
      <c r="Z906" s="12">
        <f>[1]!s_ipo_collection_total(A906,100000000)</f>
        <v>16</v>
      </c>
      <c r="AA906" s="2">
        <f>[1]!s_val_pe_ttm(A906,E906)</f>
        <v>211.99794006347656</v>
      </c>
      <c r="AB906" s="5">
        <f>[1]!s_info_zjtxornot1(A906,"")</f>
        <v>1</v>
      </c>
      <c r="AC906" s="22" t="str">
        <f>[1]!s_info_nature1(A906,"")</f>
        <v>民营企业</v>
      </c>
      <c r="AD906" s="6" t="str">
        <f>[1]!s_info_city(A906)</f>
        <v>绵阳市</v>
      </c>
      <c r="AE906" s="6" t="str">
        <f>[1]!s_info_province(A906)</f>
        <v>四川省</v>
      </c>
      <c r="AF906">
        <v>104.741722</v>
      </c>
      <c r="AG906">
        <v>31.464020000000001</v>
      </c>
    </row>
    <row r="907" spans="1:33" x14ac:dyDescent="0.3">
      <c r="A907" s="12" t="s">
        <v>2395</v>
      </c>
      <c r="B907" s="12" t="s">
        <v>2396</v>
      </c>
      <c r="C907" s="16" t="str">
        <f>[1]!s_info_mkt(A907)</f>
        <v>主板</v>
      </c>
      <c r="D907" s="16" t="str">
        <f>[1]!s_ipo_listeddate(A907)</f>
        <v>2015-04-24</v>
      </c>
      <c r="E907" s="16" t="str">
        <f>[1]!lastradeday_s("000002","")</f>
        <v>2026-06-22</v>
      </c>
      <c r="F907" s="16" t="str">
        <f>[1]!s_info_industry_csrc2023(A907,"",3)</f>
        <v>燃气生产和供应业</v>
      </c>
      <c r="G907" s="16" t="str">
        <f>[1]!s_info_industry_csrc2023(A907,"",1)</f>
        <v>电力、热力、燃气及水生产和供应业</v>
      </c>
      <c r="H907" s="16">
        <f>[1]!s_is(A907,83,"FY","YTD","20251231",1,"",100000000)</f>
        <v>25.503797035399998</v>
      </c>
      <c r="I907" s="16">
        <f>[1]!s_is(A907,83,"FY","YTD","20241231",1,"",100000000)</f>
        <v>25.900001142199997</v>
      </c>
      <c r="J907" s="16">
        <f t="shared" si="42"/>
        <v>-1.5297455186380149E-2</v>
      </c>
      <c r="K907" s="16">
        <f>[1]!s_is(A907,61,"FY","YTD","20251231",1,"",100000000)</f>
        <v>-0.78814097859999999</v>
      </c>
      <c r="L907" s="16">
        <f>[1]!s_is(A907,61,"FY","YTD","20241231",1,"",100000000)</f>
        <v>1.0264824275</v>
      </c>
      <c r="M907" s="16">
        <f t="shared" si="43"/>
        <v>-1.7678075702859513</v>
      </c>
      <c r="N907" s="16">
        <f>[1]!s_fa_roe(A907,"20251231")</f>
        <v>-5.4935999999999998</v>
      </c>
      <c r="O907" s="16">
        <f>[1]!s_stmnote_rdexp(A907,"20251231",1,10000)</f>
        <v>1884.2605269999999</v>
      </c>
      <c r="P907" s="20">
        <f t="shared" si="44"/>
        <v>7.3881568473298017E-3</v>
      </c>
      <c r="Q907" s="16">
        <f>[1]!s_margin_tradingbalance(A907,"",10000)</f>
        <v>14262.729499999999</v>
      </c>
      <c r="R907" s="16">
        <f>[1]!s_margin_seclendingbalance(A907,"",10000)</f>
        <v>0.30359999999999998</v>
      </c>
      <c r="S907" s="17">
        <f>[1]!s_val_ev(A907,"",100000000)</f>
        <v>58.9617630734</v>
      </c>
      <c r="T907" s="17">
        <f>[1]!share_freesharesmv(A907,"",100000000)</f>
        <v>27.913767499400002</v>
      </c>
      <c r="U907" s="17">
        <f>[1]!s_dq_amount_btin(A907,E907,100000000)</f>
        <v>7.7410070299999996</v>
      </c>
      <c r="V907" s="17">
        <f>[1]!s_dq_turn(A907,E907)</f>
        <v>16.149992108844604</v>
      </c>
      <c r="W907" s="2">
        <f>[1]!s_pq_amount(A907,"20260101","",100000000)</f>
        <v>501.92045424999998</v>
      </c>
      <c r="X907" s="2">
        <f>[1]!s_pq_avgamount(A907,"20260101","",100000000)</f>
        <v>4.5629132204545453</v>
      </c>
      <c r="Y907" s="17">
        <f>[1]!s_ipo_dilutedpe(A907)</f>
        <v>22.97</v>
      </c>
      <c r="Z907" s="12">
        <f>[1]!s_ipo_collection_total(A907,100000000)</f>
        <v>1.96252</v>
      </c>
      <c r="AA907" s="2">
        <f>[1]!s_val_pe_ttm(A907,E907)</f>
        <v>-63.722610473632813</v>
      </c>
      <c r="AB907" s="5">
        <f>[1]!s_info_zjtxornot1(A907,"")</f>
        <v>0</v>
      </c>
      <c r="AC907" s="22" t="str">
        <f>[1]!s_info_nature1(A907,"")</f>
        <v>地方国有企业</v>
      </c>
      <c r="AD907" s="6" t="str">
        <f>[1]!s_info_city(A907)</f>
        <v>大连市</v>
      </c>
      <c r="AE907" s="6" t="str">
        <f>[1]!s_info_province(A907)</f>
        <v>辽宁省</v>
      </c>
      <c r="AF907">
        <v>121.618622</v>
      </c>
      <c r="AG907">
        <v>38.914589999999997</v>
      </c>
    </row>
    <row r="908" spans="1:33" x14ac:dyDescent="0.3">
      <c r="A908" s="12" t="s">
        <v>2397</v>
      </c>
      <c r="B908" s="12" t="s">
        <v>2398</v>
      </c>
      <c r="C908" s="16" t="str">
        <f>[1]!s_info_mkt(A908)</f>
        <v>创业板</v>
      </c>
      <c r="D908" s="16" t="str">
        <f>[1]!s_ipo_listeddate(A908)</f>
        <v>2011-06-15</v>
      </c>
      <c r="E908" s="16" t="str">
        <f>[1]!lastradeday_s("000002","")</f>
        <v>2026-06-22</v>
      </c>
      <c r="F908" s="16" t="str">
        <f>[1]!s_info_industry_csrc2023(A908,"",3)</f>
        <v>软件和信息技术服务业</v>
      </c>
      <c r="G908" s="16" t="str">
        <f>[1]!s_info_industry_csrc2023(A908,"",1)</f>
        <v>信息传输、软件和信息技术服务业</v>
      </c>
      <c r="H908" s="16">
        <f>[1]!s_is(A908,83,"FY","YTD","20251231",1,"",100000000)</f>
        <v>5.1134479344999999</v>
      </c>
      <c r="I908" s="16">
        <f>[1]!s_is(A908,83,"FY","YTD","20241231",1,"",100000000)</f>
        <v>7.7703445308000001</v>
      </c>
      <c r="J908" s="16">
        <f t="shared" si="42"/>
        <v>-0.34192777241325978</v>
      </c>
      <c r="K908" s="16">
        <f>[1]!s_is(A908,61,"FY","YTD","20251231",1,"",100000000)</f>
        <v>-2.9374939755999998</v>
      </c>
      <c r="L908" s="16">
        <f>[1]!s_is(A908,61,"FY","YTD","20241231",1,"",100000000)</f>
        <v>-0.94145629799999997</v>
      </c>
      <c r="M908" s="16">
        <f t="shared" si="43"/>
        <v>-2.1201596737313451</v>
      </c>
      <c r="N908" s="16">
        <f>[1]!s_fa_roe(A908,"20251231")</f>
        <v>-7.3696999999999999</v>
      </c>
      <c r="O908" s="16">
        <f>[1]!s_stmnote_rdexp(A908,"20251231",1,10000)</f>
        <v>30069.748145999998</v>
      </c>
      <c r="P908" s="20">
        <f t="shared" si="44"/>
        <v>0.58805229917609902</v>
      </c>
      <c r="Q908" s="16">
        <f>[1]!s_margin_tradingbalance(A908,"",10000)</f>
        <v>131612.86670000001</v>
      </c>
      <c r="R908" s="16">
        <f>[1]!s_margin_seclendingbalance(A908,"",10000)</f>
        <v>419.46480000000003</v>
      </c>
      <c r="S908" s="17">
        <f>[1]!s_val_ev(A908,"",100000000)</f>
        <v>141.87603935679999</v>
      </c>
      <c r="T908" s="17">
        <f>[1]!share_freesharesmv(A908,"",100000000)</f>
        <v>108.72319163439998</v>
      </c>
      <c r="U908" s="17">
        <f>[1]!s_dq_amount_btin(A908,E908,100000000)</f>
        <v>5.0371259000000004</v>
      </c>
      <c r="V908" s="17">
        <f>[1]!s_dq_turn(A908,E908)</f>
        <v>3.6610847816996506</v>
      </c>
      <c r="W908" s="2">
        <f>[1]!s_pq_amount(A908,"20260101","",100000000)</f>
        <v>1015.97079846</v>
      </c>
      <c r="X908" s="2">
        <f>[1]!s_pq_avgamount(A908,"20260101","",100000000)</f>
        <v>9.2360981678181808</v>
      </c>
      <c r="Y908" s="17">
        <f>[1]!s_ipo_dilutedpe(A908)</f>
        <v>31.91</v>
      </c>
      <c r="Z908" s="12">
        <f>[1]!s_ipo_collection_total(A908,100000000)</f>
        <v>4.5</v>
      </c>
      <c r="AA908" s="2">
        <f>[1]!s_val_pe_ttm(A908,E908)</f>
        <v>-40.742462158203125</v>
      </c>
      <c r="AB908" s="5">
        <f>[1]!s_info_zjtxornot1(A908,"")</f>
        <v>1</v>
      </c>
      <c r="AC908" s="22" t="str">
        <f>[1]!s_info_nature1(A908,"")</f>
        <v>民营企业</v>
      </c>
      <c r="AD908" s="6" t="str">
        <f>[1]!s_info_city(A908)</f>
        <v>北京市</v>
      </c>
      <c r="AE908" s="6" t="str">
        <f>[1]!s_info_province(A908)</f>
        <v>北京</v>
      </c>
      <c r="AF908">
        <v>116.40528500000001</v>
      </c>
      <c r="AG908">
        <v>39.904989</v>
      </c>
    </row>
    <row r="909" spans="1:33" x14ac:dyDescent="0.3">
      <c r="A909" s="12" t="s">
        <v>2399</v>
      </c>
      <c r="B909" s="12" t="s">
        <v>2400</v>
      </c>
      <c r="C909" s="16" t="str">
        <f>[1]!s_info_mkt(A909)</f>
        <v>创业板</v>
      </c>
      <c r="D909" s="16" t="str">
        <f>[1]!s_ipo_listeddate(A909)</f>
        <v>2022-09-26</v>
      </c>
      <c r="E909" s="16" t="str">
        <f>[1]!lastradeday_s("000002","")</f>
        <v>2026-06-22</v>
      </c>
      <c r="F909" s="16" t="str">
        <f>[1]!s_info_industry_csrc2023(A909,"",3)</f>
        <v>木材加工和木、竹、藤、棕、草制品业</v>
      </c>
      <c r="G909" s="16" t="str">
        <f>[1]!s_info_industry_csrc2023(A909,"",1)</f>
        <v>制造业</v>
      </c>
      <c r="H909" s="16">
        <f>[1]!s_is(A909,83,"FY","YTD","20251231",1,"",100000000)</f>
        <v>6.1068385704999999</v>
      </c>
      <c r="I909" s="16">
        <f>[1]!s_is(A909,83,"FY","YTD","20241231",1,"",100000000)</f>
        <v>5.6654399550000001</v>
      </c>
      <c r="J909" s="16">
        <f t="shared" si="42"/>
        <v>7.7910739325804057E-2</v>
      </c>
      <c r="K909" s="16">
        <f>[1]!s_is(A909,61,"FY","YTD","20251231",1,"",100000000)</f>
        <v>-0.48081486829999998</v>
      </c>
      <c r="L909" s="16">
        <f>[1]!s_is(A909,61,"FY","YTD","20241231",1,"",100000000)</f>
        <v>-0.42190847349999999</v>
      </c>
      <c r="M909" s="16">
        <f t="shared" si="43"/>
        <v>-0.13961889485492873</v>
      </c>
      <c r="N909" s="16">
        <f>[1]!s_fa_roe(A909,"20251231")</f>
        <v>-2.9095</v>
      </c>
      <c r="O909" s="16">
        <f>[1]!s_stmnote_rdexp(A909,"20251231",1,10000)</f>
        <v>3409.2858100000003</v>
      </c>
      <c r="P909" s="20">
        <f t="shared" si="44"/>
        <v>5.5827344552205248E-2</v>
      </c>
      <c r="Q909" s="16">
        <f>[1]!s_margin_tradingbalance(A909,"",10000)</f>
        <v>10556.293299999999</v>
      </c>
      <c r="R909" s="16">
        <f>[1]!s_margin_seclendingbalance(A909,"",10000)</f>
        <v>0</v>
      </c>
      <c r="S909" s="17">
        <f>[1]!s_val_ev(A909,"",100000000)</f>
        <v>36.834794147399997</v>
      </c>
      <c r="T909" s="17">
        <f>[1]!share_freesharesmv(A909,"",100000000)</f>
        <v>12.806467307399998</v>
      </c>
      <c r="U909" s="17">
        <f>[1]!s_dq_amount_btin(A909,E909,100000000)</f>
        <v>0.82258646999999996</v>
      </c>
      <c r="V909" s="17">
        <f>[1]!s_dq_turn(A909,E909)</f>
        <v>3.9310261695833182</v>
      </c>
      <c r="W909" s="2">
        <f>[1]!s_pq_amount(A909,"20260101","",100000000)</f>
        <v>83.550852939999999</v>
      </c>
      <c r="X909" s="2">
        <f>[1]!s_pq_avgamount(A909,"20260101","",100000000)</f>
        <v>0.75955320854545461</v>
      </c>
      <c r="Y909" s="17">
        <f>[1]!s_ipo_dilutedpe(A909)</f>
        <v>34.26</v>
      </c>
      <c r="Z909" s="12">
        <f>[1]!s_ipo_collection_total(A909,100000000)</f>
        <v>9.0652500000000007</v>
      </c>
      <c r="AA909" s="2">
        <f>[1]!s_val_pe_ttm(A909,E909)</f>
        <v>-60.177574157714844</v>
      </c>
      <c r="AB909" s="5">
        <f>[1]!s_info_zjtxornot1(A909,"")</f>
        <v>0</v>
      </c>
      <c r="AC909" s="22" t="str">
        <f>[1]!s_info_nature1(A909,"")</f>
        <v>民营企业</v>
      </c>
      <c r="AD909" s="6" t="str">
        <f>[1]!s_info_city(A909)</f>
        <v>哈尔滨市</v>
      </c>
      <c r="AE909" s="6" t="str">
        <f>[1]!s_info_province(A909)</f>
        <v>黑龙江省</v>
      </c>
      <c r="AF909">
        <v>126.642464</v>
      </c>
      <c r="AG909">
        <v>45.756967000000003</v>
      </c>
    </row>
    <row r="910" spans="1:33" x14ac:dyDescent="0.3">
      <c r="A910" s="12" t="s">
        <v>2401</v>
      </c>
      <c r="B910" s="12" t="s">
        <v>2402</v>
      </c>
      <c r="C910" s="16" t="str">
        <f>[1]!s_info_mkt(A910)</f>
        <v>科创板</v>
      </c>
      <c r="D910" s="16" t="str">
        <f>[1]!s_ipo_listeddate(A910)</f>
        <v>2022-02-15</v>
      </c>
      <c r="E910" s="16" t="str">
        <f>[1]!lastradeday_s("000002","")</f>
        <v>2026-06-22</v>
      </c>
      <c r="F910" s="16" t="str">
        <f>[1]!s_info_industry_csrc2023(A910,"",3)</f>
        <v>仪器仪表制造业</v>
      </c>
      <c r="G910" s="16" t="str">
        <f>[1]!s_info_industry_csrc2023(A910,"",1)</f>
        <v>制造业</v>
      </c>
      <c r="H910" s="16">
        <f>[1]!s_is(A910,83,"FY","YTD","20251231",1,"",100000000)</f>
        <v>2.4269345274000003</v>
      </c>
      <c r="I910" s="16">
        <f>[1]!s_is(A910,83,"FY","YTD","20241231",1,"",100000000)</f>
        <v>2.2656545349999999</v>
      </c>
      <c r="J910" s="16">
        <f t="shared" si="42"/>
        <v>7.1184723844052611E-2</v>
      </c>
      <c r="K910" s="16">
        <f>[1]!s_is(A910,61,"FY","YTD","20251231",1,"",100000000)</f>
        <v>0.46780040499999997</v>
      </c>
      <c r="L910" s="16">
        <f>[1]!s_is(A910,61,"FY","YTD","20241231",1,"",100000000)</f>
        <v>0.37033845649999997</v>
      </c>
      <c r="M910" s="16">
        <f t="shared" si="43"/>
        <v>0.26316993763244251</v>
      </c>
      <c r="N910" s="16">
        <f>[1]!s_fa_roe(A910,"20251231")</f>
        <v>4.7820999999999998</v>
      </c>
      <c r="O910" s="16">
        <f>[1]!s_stmnote_rdexp(A910,"20251231",1,10000)</f>
        <v>7101.5134120000002</v>
      </c>
      <c r="P910" s="20">
        <f t="shared" si="44"/>
        <v>0.29261248426046021</v>
      </c>
      <c r="Q910" s="16">
        <f>[1]!s_margin_tradingbalance(A910,"",10000)</f>
        <v>13314.8272</v>
      </c>
      <c r="R910" s="16">
        <f>[1]!s_margin_seclendingbalance(A910,"",10000)</f>
        <v>0</v>
      </c>
      <c r="S910" s="17">
        <f>[1]!s_val_ev(A910,"",100000000)</f>
        <v>42.386399999999995</v>
      </c>
      <c r="T910" s="17">
        <f>[1]!share_freesharesmv(A910,"",100000000)</f>
        <v>21.281057819999997</v>
      </c>
      <c r="U910" s="17">
        <f>[1]!s_dq_amount_btin(A910,E910,100000000)</f>
        <v>0.87484786999999997</v>
      </c>
      <c r="V910" s="17">
        <f>[1]!s_dq_turn(A910,E910)</f>
        <v>2.0579564860426931</v>
      </c>
      <c r="W910" s="2">
        <f>[1]!s_pq_amount(A910,"20260101","",100000000)</f>
        <v>110.98075289000001</v>
      </c>
      <c r="X910" s="2">
        <f>[1]!s_pq_avgamount(A910,"20260101","",100000000)</f>
        <v>1.0089159353636363</v>
      </c>
      <c r="Y910" s="17">
        <f>[1]!s_ipo_dilutedpe(A910)</f>
        <v>64.83</v>
      </c>
      <c r="Z910" s="12">
        <f>[1]!s_ipo_collection_total(A910,100000000)</f>
        <v>7.0979999999999999</v>
      </c>
      <c r="AA910" s="2">
        <f>[1]!s_val_pe_ttm(A910,E910)</f>
        <v>81.664115905761719</v>
      </c>
      <c r="AB910" s="5">
        <f>[1]!s_info_zjtxornot1(A910,"")</f>
        <v>1</v>
      </c>
      <c r="AC910" s="22" t="str">
        <f>[1]!s_info_nature1(A910,"")</f>
        <v>民营企业</v>
      </c>
      <c r="AD910" s="6" t="str">
        <f>[1]!s_info_city(A910)</f>
        <v>成都市</v>
      </c>
      <c r="AE910" s="6" t="str">
        <f>[1]!s_info_province(A910)</f>
        <v>四川省</v>
      </c>
      <c r="AF910">
        <v>104.065735</v>
      </c>
      <c r="AG910">
        <v>30.659462000000001</v>
      </c>
    </row>
    <row r="911" spans="1:33" x14ac:dyDescent="0.3">
      <c r="A911" s="12" t="s">
        <v>2403</v>
      </c>
      <c r="B911" s="12" t="s">
        <v>2404</v>
      </c>
      <c r="C911" s="16" t="str">
        <f>[1]!s_info_mkt(A911)</f>
        <v>主板</v>
      </c>
      <c r="D911" s="16" t="str">
        <f>[1]!s_ipo_listeddate(A911)</f>
        <v>1998-06-05</v>
      </c>
      <c r="E911" s="16" t="str">
        <f>[1]!lastradeday_s("000002","")</f>
        <v>2026-06-22</v>
      </c>
      <c r="F911" s="16" t="str">
        <f>[1]!s_info_industry_csrc2023(A911,"",3)</f>
        <v>电气机械和器材制造业</v>
      </c>
      <c r="G911" s="16" t="str">
        <f>[1]!s_info_industry_csrc2023(A911,"",1)</f>
        <v>制造业</v>
      </c>
      <c r="H911" s="16">
        <f>[1]!s_is(A911,83,"FY","YTD","20251231",1,"",100000000)</f>
        <v>36.050174390500004</v>
      </c>
      <c r="I911" s="16">
        <f>[1]!s_is(A911,83,"FY","YTD","20241231",1,"",100000000)</f>
        <v>53.486328806899998</v>
      </c>
      <c r="J911" s="16">
        <f t="shared" si="42"/>
        <v>-0.32599273132671325</v>
      </c>
      <c r="K911" s="16">
        <f>[1]!s_is(A911,61,"FY","YTD","20251231",1,"",100000000)</f>
        <v>-4.4502506822000001</v>
      </c>
      <c r="L911" s="16">
        <f>[1]!s_is(A911,61,"FY","YTD","20241231",1,"",100000000)</f>
        <v>-0.71164947719999994</v>
      </c>
      <c r="M911" s="16">
        <f t="shared" si="43"/>
        <v>-5.2534306913420448</v>
      </c>
      <c r="N911" s="16">
        <f>[1]!s_fa_roe(A911,"20251231")</f>
        <v>-9.5836000000000006</v>
      </c>
      <c r="O911" s="16">
        <f>[1]!s_stmnote_rdexp(A911,"20251231",1,10000)</f>
        <v>14076.214146</v>
      </c>
      <c r="P911" s="20">
        <f t="shared" si="44"/>
        <v>3.9046174904799863E-2</v>
      </c>
      <c r="Q911" s="16">
        <f>[1]!s_margin_tradingbalance(A911,"",10000)</f>
        <v>102785.2896</v>
      </c>
      <c r="R911" s="16">
        <f>[1]!s_margin_seclendingbalance(A911,"",10000)</f>
        <v>467.74889999999999</v>
      </c>
      <c r="S911" s="17">
        <f>[1]!s_val_ev(A911,"",100000000)</f>
        <v>170.67602215300002</v>
      </c>
      <c r="T911" s="17">
        <f>[1]!share_freesharesmv(A911,"",100000000)</f>
        <v>106.28950004399999</v>
      </c>
      <c r="U911" s="17">
        <f>[1]!s_dq_amount_btin(A911,E911,100000000)</f>
        <v>5.3209410000000004</v>
      </c>
      <c r="V911" s="17">
        <f>[1]!s_dq_turn(A911,E911)</f>
        <v>3.1095325002608831</v>
      </c>
      <c r="W911" s="2">
        <f>[1]!s_pq_amount(A911,"20260101","",100000000)</f>
        <v>1643.9415760100001</v>
      </c>
      <c r="X911" s="2">
        <f>[1]!s_pq_avgamount(A911,"20260101","",100000000)</f>
        <v>14.944923418272726</v>
      </c>
      <c r="Y911" s="17">
        <f>[1]!s_ipo_dilutedpe(A911)</f>
        <v>0</v>
      </c>
      <c r="Z911" s="12">
        <f>[1]!s_ipo_collection_total(A911,100000000)</f>
        <v>3.9167999999999998</v>
      </c>
      <c r="AA911" s="2">
        <f>[1]!s_val_pe_ttm(A911,E911)</f>
        <v>-37.883487701416016</v>
      </c>
      <c r="AB911" s="5">
        <f>[1]!s_info_zjtxornot1(A911,"")</f>
        <v>0</v>
      </c>
      <c r="AC911" s="22" t="str">
        <f>[1]!s_info_nature1(A911,"")</f>
        <v>中央国有企业</v>
      </c>
      <c r="AD911" s="6" t="str">
        <f>[1]!s_info_city(A911)</f>
        <v>上海市</v>
      </c>
      <c r="AE911" s="6" t="str">
        <f>[1]!s_info_province(A911)</f>
        <v>上海</v>
      </c>
      <c r="AF911">
        <v>121.472644</v>
      </c>
      <c r="AG911">
        <v>31.231705999999999</v>
      </c>
    </row>
    <row r="912" spans="1:33" x14ac:dyDescent="0.3">
      <c r="A912" s="12" t="s">
        <v>2405</v>
      </c>
      <c r="B912" s="12" t="s">
        <v>2406</v>
      </c>
      <c r="C912" s="16" t="str">
        <f>[1]!s_info_mkt(A912)</f>
        <v>创业板</v>
      </c>
      <c r="D912" s="16" t="str">
        <f>[1]!s_ipo_listeddate(A912)</f>
        <v>2015-02-17</v>
      </c>
      <c r="E912" s="16" t="str">
        <f>[1]!lastradeday_s("000002","")</f>
        <v>2026-06-22</v>
      </c>
      <c r="F912" s="16" t="str">
        <f>[1]!s_info_industry_csrc2023(A912,"",3)</f>
        <v>计算机、通信和其他电子设备制造业</v>
      </c>
      <c r="G912" s="16" t="str">
        <f>[1]!s_info_industry_csrc2023(A912,"",1)</f>
        <v>制造业</v>
      </c>
      <c r="H912" s="16">
        <f>[1]!s_is(A912,83,"FY","YTD","20251231",1,"",100000000)</f>
        <v>51.634324711600001</v>
      </c>
      <c r="I912" s="16">
        <f>[1]!s_is(A912,83,"FY","YTD","20241231",1,"",100000000)</f>
        <v>32.517076266099998</v>
      </c>
      <c r="J912" s="16">
        <f t="shared" si="42"/>
        <v>0.58791412515246</v>
      </c>
      <c r="K912" s="16">
        <f>[1]!s_is(A912,61,"FY","YTD","20251231",1,"",100000000)</f>
        <v>20.1726603408</v>
      </c>
      <c r="L912" s="16">
        <f>[1]!s_is(A912,61,"FY","YTD","20241231",1,"",100000000)</f>
        <v>13.435222328699998</v>
      </c>
      <c r="M912" s="16">
        <f t="shared" si="43"/>
        <v>0.50147573648317301</v>
      </c>
      <c r="N912" s="16">
        <f>[1]!s_fa_roe(A912,"20251231")</f>
        <v>42.533499999999997</v>
      </c>
      <c r="O912" s="16">
        <f>[1]!s_stmnote_rdexp(A912,"20251231",1,10000)</f>
        <v>26658.092865000002</v>
      </c>
      <c r="P912" s="20">
        <f t="shared" si="44"/>
        <v>5.1628626914164102E-2</v>
      </c>
      <c r="Q912" s="16">
        <f>[1]!s_margin_tradingbalance(A912,"",10000)</f>
        <v>1096317.4452</v>
      </c>
      <c r="R912" s="16">
        <f>[1]!s_margin_seclendingbalance(A912,"",10000)</f>
        <v>5833.0087999999996</v>
      </c>
      <c r="S912" s="17">
        <f>[1]!s_val_ev(A912,"",100000000)</f>
        <v>3557.3987932916002</v>
      </c>
      <c r="T912" s="17">
        <f>[1]!share_freesharesmv(A912,"",100000000)</f>
        <v>1968.3027681668</v>
      </c>
      <c r="U912" s="17">
        <f>[1]!s_dq_amount_btin(A912,E912,100000000)</f>
        <v>202.87301973999999</v>
      </c>
      <c r="V912" s="17">
        <f>[1]!s_dq_turn(A912,E912)</f>
        <v>5.6898112764100999</v>
      </c>
      <c r="W912" s="2">
        <f>[1]!s_pq_amount(A912,"20260101","",100000000)</f>
        <v>15351.57229287</v>
      </c>
      <c r="X912" s="2">
        <f>[1]!s_pq_avgamount(A912,"20260101","",100000000)</f>
        <v>139.559748117</v>
      </c>
      <c r="Y912" s="17">
        <f>[1]!s_ipo_dilutedpe(A912)</f>
        <v>18.78</v>
      </c>
      <c r="Z912" s="12">
        <f>[1]!s_ipo_collection_total(A912,100000000)</f>
        <v>3.9801190000000002</v>
      </c>
      <c r="AA912" s="2">
        <f>[1]!s_val_pe_ttm(A912,E912)</f>
        <v>163.795166015625</v>
      </c>
      <c r="AB912" s="5">
        <f>[1]!s_info_zjtxornot1(A912,"")</f>
        <v>1</v>
      </c>
      <c r="AC912" s="22" t="str">
        <f>[1]!s_info_nature1(A912,"")</f>
        <v>民营企业</v>
      </c>
      <c r="AD912" s="6" t="str">
        <f>[1]!s_info_city(A912)</f>
        <v>苏州市</v>
      </c>
      <c r="AE912" s="6" t="str">
        <f>[1]!s_info_province(A912)</f>
        <v>江苏省</v>
      </c>
      <c r="AF912">
        <v>120.619585</v>
      </c>
      <c r="AG912">
        <v>31.299378999999998</v>
      </c>
    </row>
    <row r="913" spans="1:33" x14ac:dyDescent="0.3">
      <c r="A913" s="12" t="s">
        <v>2407</v>
      </c>
      <c r="B913" s="12" t="s">
        <v>2408</v>
      </c>
      <c r="C913" s="16" t="str">
        <f>[1]!s_info_mkt(A913)</f>
        <v>主板</v>
      </c>
      <c r="D913" s="16" t="str">
        <f>[1]!s_ipo_listeddate(A913)</f>
        <v>1996-05-28</v>
      </c>
      <c r="E913" s="16" t="str">
        <f>[1]!lastradeday_s("000002","")</f>
        <v>2026-06-22</v>
      </c>
      <c r="F913" s="16" t="str">
        <f>[1]!s_info_industry_csrc2023(A913,"",3)</f>
        <v>计算机、通信和其他电子设备制造业</v>
      </c>
      <c r="G913" s="16" t="str">
        <f>[1]!s_info_industry_csrc2023(A913,"",1)</f>
        <v>制造业</v>
      </c>
      <c r="H913" s="16">
        <f>[1]!s_is(A913,83,"FY","YTD","20251231",1,"",100000000)</f>
        <v>179.4919536173</v>
      </c>
      <c r="I913" s="16">
        <f>[1]!s_is(A913,83,"FY","YTD","20241231",1,"",100000000)</f>
        <v>161.0582749667</v>
      </c>
      <c r="J913" s="16">
        <f t="shared" si="42"/>
        <v>0.11445347129423378</v>
      </c>
      <c r="K913" s="16">
        <f>[1]!s_is(A913,61,"FY","YTD","20251231",1,"",100000000)</f>
        <v>-3.5321416689999996</v>
      </c>
      <c r="L913" s="16">
        <f>[1]!s_is(A913,61,"FY","YTD","20241231",1,"",100000000)</f>
        <v>2.5284628649999998</v>
      </c>
      <c r="M913" s="16">
        <f t="shared" si="43"/>
        <v>-2.3969521632661985</v>
      </c>
      <c r="N913" s="16">
        <f>[1]!s_fa_roe(A913,"20251231")</f>
        <v>-0.98450000000000004</v>
      </c>
      <c r="O913" s="16">
        <f>[1]!s_stmnote_rdexp(A913,"20251231",1,10000)</f>
        <v>129869.73405999999</v>
      </c>
      <c r="P913" s="20">
        <f t="shared" si="44"/>
        <v>7.2354070164559581E-2</v>
      </c>
      <c r="Q913" s="16">
        <f>[1]!s_margin_tradingbalance(A913,"",10000)</f>
        <v>426314.2954</v>
      </c>
      <c r="R913" s="16">
        <f>[1]!s_margin_seclendingbalance(A913,"",10000)</f>
        <v>54.198599999999999</v>
      </c>
      <c r="S913" s="17">
        <f>[1]!s_val_ev(A913,"",100000000)</f>
        <v>962.38171243830004</v>
      </c>
      <c r="T913" s="17">
        <f>[1]!share_freesharesmv(A913,"",100000000)</f>
        <v>598.42843893780002</v>
      </c>
      <c r="U913" s="17">
        <f>[1]!s_dq_amount_btin(A913,E913,100000000)</f>
        <v>71.593160409999996</v>
      </c>
      <c r="V913" s="17">
        <f>[1]!s_dq_turn(A913,E913)</f>
        <v>7.4740019511656568</v>
      </c>
      <c r="W913" s="2">
        <f>[1]!s_pq_amount(A913,"20260101","",100000000)</f>
        <v>4217.1366938800002</v>
      </c>
      <c r="X913" s="2">
        <f>[1]!s_pq_avgamount(A913,"20260101","",100000000)</f>
        <v>38.337606308000005</v>
      </c>
      <c r="Y913" s="17">
        <f>[1]!s_ipo_dilutedpe(A913)</f>
        <v>13.54</v>
      </c>
      <c r="Z913" s="12">
        <f>[1]!s_ipo_collection_total(A913,100000000)</f>
        <v>1.516</v>
      </c>
      <c r="AA913" s="2">
        <f>[1]!s_val_pe_ttm(A913,E913)</f>
        <v>-193.39093017578125</v>
      </c>
      <c r="AB913" s="5">
        <f>[1]!s_info_zjtxornot1(A913,"")</f>
        <v>1</v>
      </c>
      <c r="AC913" s="22" t="str">
        <f>[1]!s_info_nature1(A913,"")</f>
        <v>民营企业</v>
      </c>
      <c r="AD913" s="6" t="str">
        <f>[1]!s_info_city(A913)</f>
        <v>荆州市</v>
      </c>
      <c r="AE913" s="6" t="str">
        <f>[1]!s_info_province(A913)</f>
        <v>湖北省</v>
      </c>
      <c r="AF913">
        <v>112.23813</v>
      </c>
      <c r="AG913">
        <v>30.326857</v>
      </c>
    </row>
    <row r="914" spans="1:33" x14ac:dyDescent="0.3">
      <c r="A914" s="12" t="s">
        <v>2409</v>
      </c>
      <c r="B914" s="12" t="s">
        <v>2410</v>
      </c>
      <c r="C914" s="16" t="str">
        <f>[1]!s_info_mkt(A914)</f>
        <v>主板</v>
      </c>
      <c r="D914" s="16" t="str">
        <f>[1]!s_ipo_listeddate(A914)</f>
        <v>2017-05-31</v>
      </c>
      <c r="E914" s="16" t="str">
        <f>[1]!lastradeday_s("000002","")</f>
        <v>2026-06-22</v>
      </c>
      <c r="F914" s="16" t="str">
        <f>[1]!s_info_industry_csrc2023(A914,"",3)</f>
        <v>纺织服装、服饰业</v>
      </c>
      <c r="G914" s="16" t="str">
        <f>[1]!s_info_industry_csrc2023(A914,"",1)</f>
        <v>制造业</v>
      </c>
      <c r="H914" s="16">
        <f>[1]!s_is(A914,83,"FY","YTD","20251231",1,"",100000000)</f>
        <v>8.1559934675000001</v>
      </c>
      <c r="I914" s="16">
        <f>[1]!s_is(A914,83,"FY","YTD","20241231",1,"",100000000)</f>
        <v>8.6591595683999998</v>
      </c>
      <c r="J914" s="16">
        <f t="shared" si="42"/>
        <v>-5.8107960354052302E-2</v>
      </c>
      <c r="K914" s="16">
        <f>[1]!s_is(A914,61,"FY","YTD","20251231",1,"",100000000)</f>
        <v>0.1798882846</v>
      </c>
      <c r="L914" s="16">
        <f>[1]!s_is(A914,61,"FY","YTD","20241231",1,"",100000000)</f>
        <v>-1.5862080719999998</v>
      </c>
      <c r="M914" s="16">
        <f t="shared" si="43"/>
        <v>1.1134077475555806</v>
      </c>
      <c r="N914" s="16">
        <f>[1]!s_fa_roe(A914,"20251231")</f>
        <v>1.4614</v>
      </c>
      <c r="O914" s="16">
        <f>[1]!s_stmnote_rdexp(A914,"20251231",1,10000)</f>
        <v>2230.620613</v>
      </c>
      <c r="P914" s="20">
        <f t="shared" si="44"/>
        <v>2.7349465419370136E-2</v>
      </c>
      <c r="Q914" s="16">
        <f>[1]!s_margin_tradingbalance(A914,"",10000)</f>
        <v>0</v>
      </c>
      <c r="R914" s="16">
        <f>[1]!s_margin_seclendingbalance(A914,"",10000)</f>
        <v>0</v>
      </c>
      <c r="S914" s="17">
        <f>[1]!s_val_ev(A914,"",100000000)</f>
        <v>113.841114936</v>
      </c>
      <c r="T914" s="17">
        <f>[1]!share_freesharesmv(A914,"",100000000)</f>
        <v>35.446456125800005</v>
      </c>
      <c r="U914" s="17">
        <f>[1]!s_dq_amount_btin(A914,E914,100000000)</f>
        <v>1.38282555</v>
      </c>
      <c r="V914" s="17">
        <f>[1]!s_dq_turn(A914,E914)</f>
        <v>2.1750442496561919</v>
      </c>
      <c r="W914" s="2">
        <f>[1]!s_pq_amount(A914,"20260101","",100000000)</f>
        <v>148.79002668999999</v>
      </c>
      <c r="X914" s="2">
        <f>[1]!s_pq_avgamount(A914,"20260101","",100000000)</f>
        <v>1.3526366062727273</v>
      </c>
      <c r="Y914" s="17">
        <f>[1]!s_ipo_dilutedpe(A914)</f>
        <v>22.99</v>
      </c>
      <c r="Z914" s="12">
        <f>[1]!s_ipo_collection_total(A914,100000000)</f>
        <v>4.2480000000000002</v>
      </c>
      <c r="AA914" s="2">
        <f>[1]!s_val_pe_ttm(A914,E914)</f>
        <v>333.42453002929688</v>
      </c>
      <c r="AB914" s="5">
        <f>[1]!s_info_zjtxornot1(A914,"")</f>
        <v>1</v>
      </c>
      <c r="AC914" s="22" t="str">
        <f>[1]!s_info_nature1(A914,"")</f>
        <v>民营企业</v>
      </c>
      <c r="AD914" s="6" t="str">
        <f>[1]!s_info_city(A914)</f>
        <v>上海市</v>
      </c>
      <c r="AE914" s="6" t="str">
        <f>[1]!s_info_province(A914)</f>
        <v>上海</v>
      </c>
      <c r="AF914">
        <v>121.472644</v>
      </c>
      <c r="AG914">
        <v>31.231705999999999</v>
      </c>
    </row>
    <row r="915" spans="1:33" x14ac:dyDescent="0.3">
      <c r="A915" s="12" t="s">
        <v>2411</v>
      </c>
      <c r="B915" s="12" t="s">
        <v>2412</v>
      </c>
      <c r="C915" s="16" t="str">
        <f>[1]!s_info_mkt(A915)</f>
        <v>主板</v>
      </c>
      <c r="D915" s="16" t="str">
        <f>[1]!s_ipo_listeddate(A915)</f>
        <v>1998-01-15</v>
      </c>
      <c r="E915" s="16" t="str">
        <f>[1]!lastradeday_s("000002","")</f>
        <v>2026-06-22</v>
      </c>
      <c r="F915" s="16" t="str">
        <f>[1]!s_info_industry_csrc2023(A915,"",3)</f>
        <v>黑色金属冶炼和压延加工业</v>
      </c>
      <c r="G915" s="16" t="str">
        <f>[1]!s_info_industry_csrc2023(A915,"",1)</f>
        <v>制造业</v>
      </c>
      <c r="H915" s="16">
        <f>[1]!s_is(A915,83,"FY","YTD","20251231",1,"",100000000)</f>
        <v>463.92250494480004</v>
      </c>
      <c r="I915" s="16">
        <f>[1]!s_is(A915,83,"FY","YTD","20241231",1,"",100000000)</f>
        <v>512.66361501220001</v>
      </c>
      <c r="J915" s="16">
        <f t="shared" si="42"/>
        <v>-9.5074252668077563E-2</v>
      </c>
      <c r="K915" s="16">
        <f>[1]!s_is(A915,61,"FY","YTD","20251231",1,"",100000000)</f>
        <v>-39.422783491200001</v>
      </c>
      <c r="L915" s="16">
        <f>[1]!s_is(A915,61,"FY","YTD","20241231",1,"",100000000)</f>
        <v>-50.372713982800001</v>
      </c>
      <c r="M915" s="16">
        <f t="shared" si="43"/>
        <v>0.21737821184975073</v>
      </c>
      <c r="N915" s="16">
        <f>[1]!s_fa_roe(A915,"20251231")</f>
        <v>-39.774799999999999</v>
      </c>
      <c r="O915" s="16">
        <f>[1]!s_stmnote_rdexp(A915,"20251231",1,10000)</f>
        <v>162829.15161</v>
      </c>
      <c r="P915" s="20">
        <f t="shared" si="44"/>
        <v>3.5098351529502601E-2</v>
      </c>
      <c r="Q915" s="16">
        <f>[1]!s_margin_tradingbalance(A915,"",10000)</f>
        <v>14935.168600000001</v>
      </c>
      <c r="R915" s="16">
        <f>[1]!s_margin_seclendingbalance(A915,"",10000)</f>
        <v>48.209699999999998</v>
      </c>
      <c r="S915" s="17">
        <f>[1]!s_val_ev(A915,"",100000000)</f>
        <v>89.161559600000004</v>
      </c>
      <c r="T915" s="17">
        <f>[1]!share_freesharesmv(A915,"",100000000)</f>
        <v>13.020788276799998</v>
      </c>
      <c r="U915" s="17">
        <f>[1]!s_dq_amount_btin(A915,E915,100000000)</f>
        <v>0.37018003999999999</v>
      </c>
      <c r="V915" s="17">
        <f>[1]!s_dq_turn(A915,E915)</f>
        <v>0.44000679028234552</v>
      </c>
      <c r="W915" s="2">
        <f>[1]!s_pq_amount(A915,"20260101","",100000000)</f>
        <v>68.864454269999996</v>
      </c>
      <c r="X915" s="2">
        <f>[1]!s_pq_avgamount(A915,"20260101","",100000000)</f>
        <v>0.62604049336363632</v>
      </c>
      <c r="Y915" s="17">
        <f>[1]!s_ipo_dilutedpe(A915)</f>
        <v>0</v>
      </c>
      <c r="Z915" s="12">
        <f>[1]!s_ipo_collection_total(A915,100000000)</f>
        <v>6.48</v>
      </c>
      <c r="AA915" s="2">
        <f>[1]!s_val_pe_ttm(A915,E915)</f>
        <v>-2.244126558303833</v>
      </c>
      <c r="AB915" s="5">
        <f>[1]!s_info_zjtxornot1(A915,"")</f>
        <v>0</v>
      </c>
      <c r="AC915" s="22" t="str">
        <f>[1]!s_info_nature1(A915,"")</f>
        <v>中央国有企业</v>
      </c>
      <c r="AD915" s="6" t="str">
        <f>[1]!s_info_city(A915)</f>
        <v>本溪市</v>
      </c>
      <c r="AE915" s="6" t="str">
        <f>[1]!s_info_province(A915)</f>
        <v>辽宁省</v>
      </c>
      <c r="AF915">
        <v>123.77051899999999</v>
      </c>
      <c r="AG915">
        <v>41.297908999999997</v>
      </c>
    </row>
    <row r="916" spans="1:33" x14ac:dyDescent="0.3">
      <c r="A916" s="12" t="s">
        <v>2413</v>
      </c>
      <c r="B916" s="12" t="s">
        <v>2414</v>
      </c>
      <c r="C916" s="16" t="str">
        <f>[1]!s_info_mkt(A916)</f>
        <v>主板</v>
      </c>
      <c r="D916" s="16" t="str">
        <f>[1]!s_ipo_listeddate(A916)</f>
        <v>2017-07-06</v>
      </c>
      <c r="E916" s="16" t="str">
        <f>[1]!lastradeday_s("000002","")</f>
        <v>2026-06-22</v>
      </c>
      <c r="F916" s="16" t="str">
        <f>[1]!s_info_industry_csrc2023(A916,"",3)</f>
        <v>计算机、通信和其他电子设备制造业</v>
      </c>
      <c r="G916" s="16" t="str">
        <f>[1]!s_info_industry_csrc2023(A916,"",1)</f>
        <v>制造业</v>
      </c>
      <c r="H916" s="16">
        <f>[1]!s_is(A916,83,"FY","YTD","20251231",1,"",100000000)</f>
        <v>22.350874799099998</v>
      </c>
      <c r="I916" s="16">
        <f>[1]!s_is(A916,83,"FY","YTD","20241231",1,"",100000000)</f>
        <v>19.3635008989</v>
      </c>
      <c r="J916" s="16">
        <f t="shared" si="42"/>
        <v>0.15427860466955656</v>
      </c>
      <c r="K916" s="16">
        <f>[1]!s_is(A916,61,"FY","YTD","20251231",1,"",100000000)</f>
        <v>0.34948376740000003</v>
      </c>
      <c r="L916" s="16">
        <f>[1]!s_is(A916,61,"FY","YTD","20241231",1,"",100000000)</f>
        <v>0.3692890908</v>
      </c>
      <c r="M916" s="16">
        <f t="shared" si="43"/>
        <v>-5.363094630576605E-2</v>
      </c>
      <c r="N916" s="16">
        <f>[1]!s_fa_roe(A916,"20251231")</f>
        <v>2.6825000000000001</v>
      </c>
      <c r="O916" s="16">
        <f>[1]!s_stmnote_rdexp(A916,"20251231",1,10000)</f>
        <v>12691.615040000001</v>
      </c>
      <c r="P916" s="20">
        <f t="shared" si="44"/>
        <v>5.6783527061370555E-2</v>
      </c>
      <c r="Q916" s="16">
        <f>[1]!s_margin_tradingbalance(A916,"",10000)</f>
        <v>0</v>
      </c>
      <c r="R916" s="16">
        <f>[1]!s_margin_seclendingbalance(A916,"",10000)</f>
        <v>0</v>
      </c>
      <c r="S916" s="17">
        <f>[1]!s_val_ev(A916,"",100000000)</f>
        <v>49.686171254999998</v>
      </c>
      <c r="T916" s="17">
        <f>[1]!share_freesharesmv(A916,"",100000000)</f>
        <v>18.245769254999999</v>
      </c>
      <c r="U916" s="17">
        <f>[1]!s_dq_amount_btin(A916,E916,100000000)</f>
        <v>1.54867735</v>
      </c>
      <c r="V916" s="17">
        <f>[1]!s_dq_turn(A916,E916)</f>
        <v>3.1692912233432264</v>
      </c>
      <c r="W916" s="2">
        <f>[1]!s_pq_amount(A916,"20260101","",100000000)</f>
        <v>197.61088129000001</v>
      </c>
      <c r="X916" s="2">
        <f>[1]!s_pq_avgamount(A916,"20260101","",100000000)</f>
        <v>1.9761088129</v>
      </c>
      <c r="Y916" s="17">
        <f>[1]!s_ipo_dilutedpe(A916)</f>
        <v>22.99</v>
      </c>
      <c r="Z916" s="12">
        <f>[1]!s_ipo_collection_total(A916,100000000)</f>
        <v>5.1853400000000001</v>
      </c>
      <c r="AA916" s="2">
        <f>[1]!s_val_pe_ttm(A916,E916)</f>
        <v>88.180778503417969</v>
      </c>
      <c r="AB916" s="5">
        <f>[1]!s_info_zjtxornot1(A916,"")</f>
        <v>0</v>
      </c>
      <c r="AC916" s="22" t="str">
        <f>[1]!s_info_nature1(A916,"")</f>
        <v>外资企业</v>
      </c>
      <c r="AD916" s="6" t="str">
        <f>[1]!s_info_city(A916)</f>
        <v>福州市</v>
      </c>
      <c r="AE916" s="6" t="str">
        <f>[1]!s_info_province(A916)</f>
        <v>福建省</v>
      </c>
      <c r="AF916">
        <v>119.30623900000001</v>
      </c>
      <c r="AG916">
        <v>26.075302000000001</v>
      </c>
    </row>
    <row r="917" spans="1:33" x14ac:dyDescent="0.3">
      <c r="A917" s="12" t="s">
        <v>2415</v>
      </c>
      <c r="B917" s="12" t="s">
        <v>2416</v>
      </c>
      <c r="C917" s="16" t="str">
        <f>[1]!s_info_mkt(A917)</f>
        <v>主板</v>
      </c>
      <c r="D917" s="16" t="str">
        <f>[1]!s_ipo_listeddate(A917)</f>
        <v>2017-06-15</v>
      </c>
      <c r="E917" s="16" t="str">
        <f>[1]!lastradeday_s("000002","")</f>
        <v>2026-06-22</v>
      </c>
      <c r="F917" s="16" t="str">
        <f>[1]!s_info_industry_csrc2023(A917,"",3)</f>
        <v>木材加工和木、竹、藤、棕、草制品业</v>
      </c>
      <c r="G917" s="16" t="str">
        <f>[1]!s_info_industry_csrc2023(A917,"",1)</f>
        <v>制造业</v>
      </c>
      <c r="H917" s="16">
        <f>[1]!s_is(A917,83,"FY","YTD","20251231",1,"",100000000)</f>
        <v>3.6491757258999997</v>
      </c>
      <c r="I917" s="16">
        <f>[1]!s_is(A917,83,"FY","YTD","20241231",1,"",100000000)</f>
        <v>3.1282655185000001</v>
      </c>
      <c r="J917" s="16">
        <f t="shared" si="42"/>
        <v>0.16651726150463575</v>
      </c>
      <c r="K917" s="16">
        <f>[1]!s_is(A917,61,"FY","YTD","20251231",1,"",100000000)</f>
        <v>-0.78885801889999996</v>
      </c>
      <c r="L917" s="16">
        <f>[1]!s_is(A917,61,"FY","YTD","20241231",1,"",100000000)</f>
        <v>-0.3799100701</v>
      </c>
      <c r="M917" s="16">
        <f t="shared" si="43"/>
        <v>-1.0764335588481679</v>
      </c>
      <c r="N917" s="16">
        <f>[1]!s_fa_roe(A917,"20251231")</f>
        <v>-8.7134999999999998</v>
      </c>
      <c r="O917" s="16">
        <f>[1]!s_stmnote_rdexp(A917,"20251231",1,10000)</f>
        <v>952.24493499999994</v>
      </c>
      <c r="P917" s="20">
        <f t="shared" si="44"/>
        <v>2.6094795277778707E-2</v>
      </c>
      <c r="Q917" s="16">
        <f>[1]!s_margin_tradingbalance(A917,"",10000)</f>
        <v>0</v>
      </c>
      <c r="R917" s="16">
        <f>[1]!s_margin_seclendingbalance(A917,"",10000)</f>
        <v>0</v>
      </c>
      <c r="S917" s="17">
        <f>[1]!s_val_ev(A917,"",100000000)</f>
        <v>192.71208851700001</v>
      </c>
      <c r="T917" s="17">
        <f>[1]!share_freesharesmv(A917,"",100000000)</f>
        <v>54.386999444700002</v>
      </c>
      <c r="U917" s="17">
        <f>[1]!s_dq_amount_btin(A917,E917,100000000)</f>
        <v>2.5689410700000002</v>
      </c>
      <c r="V917" s="17">
        <f>[1]!s_dq_turn(A917,E917)</f>
        <v>1.3284749179988047</v>
      </c>
      <c r="W917" s="2">
        <f>[1]!s_pq_amount(A917,"20260101","",100000000)</f>
        <v>203.80540195</v>
      </c>
      <c r="X917" s="2">
        <f>[1]!s_pq_avgamount(A917,"20260101","",100000000)</f>
        <v>1.8527763813636362</v>
      </c>
      <c r="Y917" s="17">
        <f>[1]!s_ipo_dilutedpe(A917)</f>
        <v>22.99</v>
      </c>
      <c r="Z917" s="12">
        <f>[1]!s_ipo_collection_total(A917,100000000)</f>
        <v>3.8052519999999999</v>
      </c>
      <c r="AA917" s="2">
        <f>[1]!s_val_pe_ttm(A917,E917)</f>
        <v>-246.46966552734375</v>
      </c>
      <c r="AB917" s="5">
        <f>[1]!s_info_zjtxornot1(A917,"")</f>
        <v>0</v>
      </c>
      <c r="AC917" s="22" t="str">
        <f>[1]!s_info_nature1(A917,"")</f>
        <v>民营企业</v>
      </c>
      <c r="AD917" s="6" t="str">
        <f>[1]!s_info_city(A917)</f>
        <v>上海市</v>
      </c>
      <c r="AE917" s="6" t="str">
        <f>[1]!s_info_province(A917)</f>
        <v>上海</v>
      </c>
      <c r="AF917">
        <v>121.472644</v>
      </c>
      <c r="AG917">
        <v>31.231705999999999</v>
      </c>
    </row>
    <row r="918" spans="1:33" x14ac:dyDescent="0.3">
      <c r="A918" s="12" t="s">
        <v>2417</v>
      </c>
      <c r="B918" s="12" t="s">
        <v>2418</v>
      </c>
      <c r="C918" s="16" t="str">
        <f>[1]!s_info_mkt(A918)</f>
        <v>创业板</v>
      </c>
      <c r="D918" s="16" t="str">
        <f>[1]!s_ipo_listeddate(A918)</f>
        <v>2021-03-26</v>
      </c>
      <c r="E918" s="16" t="str">
        <f>[1]!lastradeday_s("000002","")</f>
        <v>2026-06-22</v>
      </c>
      <c r="F918" s="16" t="str">
        <f>[1]!s_info_industry_csrc2023(A918,"",3)</f>
        <v>计算机、通信和其他电子设备制造业</v>
      </c>
      <c r="G918" s="16" t="str">
        <f>[1]!s_info_industry_csrc2023(A918,"",1)</f>
        <v>制造业</v>
      </c>
      <c r="H918" s="16">
        <f>[1]!s_is(A918,83,"FY","YTD","20251231",1,"",100000000)</f>
        <v>22.2690375016</v>
      </c>
      <c r="I918" s="16">
        <f>[1]!s_is(A918,83,"FY","YTD","20241231",1,"",100000000)</f>
        <v>18.429727167199999</v>
      </c>
      <c r="J918" s="16">
        <f t="shared" si="42"/>
        <v>0.20832160452342174</v>
      </c>
      <c r="K918" s="16">
        <f>[1]!s_is(A918,61,"FY","YTD","20251231",1,"",100000000)</f>
        <v>0.1311667078</v>
      </c>
      <c r="L918" s="16">
        <f>[1]!s_is(A918,61,"FY","YTD","20241231",1,"",100000000)</f>
        <v>0.10267736029999999</v>
      </c>
      <c r="M918" s="16">
        <f t="shared" si="43"/>
        <v>0.2774647440951013</v>
      </c>
      <c r="N918" s="16">
        <f>[1]!s_fa_roe(A918,"20251231")</f>
        <v>0.95040000000000002</v>
      </c>
      <c r="O918" s="16">
        <f>[1]!s_stmnote_rdexp(A918,"20251231",1,10000)</f>
        <v>6643.6324060000006</v>
      </c>
      <c r="P918" s="20">
        <f t="shared" si="44"/>
        <v>2.9833495971806883E-2</v>
      </c>
      <c r="Q918" s="16">
        <f>[1]!s_margin_tradingbalance(A918,"",10000)</f>
        <v>15169.532499999999</v>
      </c>
      <c r="R918" s="16">
        <f>[1]!s_margin_seclendingbalance(A918,"",10000)</f>
        <v>0</v>
      </c>
      <c r="S918" s="17">
        <f>[1]!s_val_ev(A918,"",100000000)</f>
        <v>26.346802818</v>
      </c>
      <c r="T918" s="17">
        <f>[1]!share_freesharesmv(A918,"",100000000)</f>
        <v>13.162769380800002</v>
      </c>
      <c r="U918" s="17">
        <f>[1]!s_dq_amount_btin(A918,E918,100000000)</f>
        <v>1.2654987799999999</v>
      </c>
      <c r="V918" s="17">
        <f>[1]!s_dq_turn(A918,E918)</f>
        <v>4.9457593250684591</v>
      </c>
      <c r="W918" s="2">
        <f>[1]!s_pq_amount(A918,"20260101","",100000000)</f>
        <v>121.78312622999999</v>
      </c>
      <c r="X918" s="2">
        <f>[1]!s_pq_avgamount(A918,"20260101","",100000000)</f>
        <v>1.1071193293636363</v>
      </c>
      <c r="Y918" s="17">
        <f>[1]!s_ipo_dilutedpe(A918)</f>
        <v>16.75</v>
      </c>
      <c r="Z918" s="12">
        <f>[1]!s_ipo_collection_total(A918,100000000)</f>
        <v>4.2404999999999999</v>
      </c>
      <c r="AA918" s="2">
        <f>[1]!s_val_pe_ttm(A918,E918)</f>
        <v>614.67047119140625</v>
      </c>
      <c r="AB918" s="5">
        <f>[1]!s_info_zjtxornot1(A918,"")</f>
        <v>1</v>
      </c>
      <c r="AC918" s="22" t="str">
        <f>[1]!s_info_nature1(A918,"")</f>
        <v>民营企业</v>
      </c>
      <c r="AD918" s="6" t="str">
        <f>[1]!s_info_city(A918)</f>
        <v>六安市</v>
      </c>
      <c r="AE918" s="6" t="str">
        <f>[1]!s_info_province(A918)</f>
        <v>安徽省</v>
      </c>
      <c r="AF918">
        <v>116.507676</v>
      </c>
      <c r="AG918">
        <v>31.752889</v>
      </c>
    </row>
    <row r="919" spans="1:33" x14ac:dyDescent="0.3">
      <c r="A919" s="12" t="s">
        <v>2419</v>
      </c>
      <c r="B919" s="12" t="s">
        <v>2420</v>
      </c>
      <c r="C919" s="16" t="str">
        <f>[1]!s_info_mkt(A919)</f>
        <v>科创板</v>
      </c>
      <c r="D919" s="16" t="str">
        <f>[1]!s_ipo_listeddate(A919)</f>
        <v>2023-12-06</v>
      </c>
      <c r="E919" s="16" t="str">
        <f>[1]!lastradeday_s("000002","")</f>
        <v>2026-06-22</v>
      </c>
      <c r="F919" s="16" t="str">
        <f>[1]!s_info_industry_csrc2023(A919,"",3)</f>
        <v>计算机、通信和其他电子设备制造业</v>
      </c>
      <c r="G919" s="16" t="str">
        <f>[1]!s_info_industry_csrc2023(A919,"",1)</f>
        <v>制造业</v>
      </c>
      <c r="H919" s="16">
        <f>[1]!s_is(A919,83,"FY","YTD","20251231",1,"",100000000)</f>
        <v>5.9264370123000001</v>
      </c>
      <c r="I919" s="16">
        <f>[1]!s_is(A919,83,"FY","YTD","20241231",1,"",100000000)</f>
        <v>4.3218841037999995</v>
      </c>
      <c r="J919" s="16">
        <f t="shared" si="42"/>
        <v>0.37126236381239464</v>
      </c>
      <c r="K919" s="16">
        <f>[1]!s_is(A919,61,"FY","YTD","20251231",1,"",100000000)</f>
        <v>0.51237826750000004</v>
      </c>
      <c r="L919" s="16">
        <f>[1]!s_is(A919,61,"FY","YTD","20241231",1,"",100000000)</f>
        <v>0.33477519519999999</v>
      </c>
      <c r="M919" s="16">
        <f t="shared" si="43"/>
        <v>0.53051443131531051</v>
      </c>
      <c r="N919" s="16">
        <f>[1]!s_fa_roe(A919,"20251231")</f>
        <v>5.1139999999999999</v>
      </c>
      <c r="O919" s="16">
        <f>[1]!s_stmnote_rdexp(A919,"20251231",1,10000)</f>
        <v>6942.2108120000003</v>
      </c>
      <c r="P919" s="20">
        <f t="shared" si="44"/>
        <v>0.11713970464195968</v>
      </c>
      <c r="Q919" s="16">
        <f>[1]!s_margin_tradingbalance(A919,"",10000)</f>
        <v>57090.081200000001</v>
      </c>
      <c r="R919" s="16">
        <f>[1]!s_margin_seclendingbalance(A919,"",10000)</f>
        <v>0</v>
      </c>
      <c r="S919" s="17">
        <f>[1]!s_val_ev(A919,"",100000000)</f>
        <v>103.444798941</v>
      </c>
      <c r="T919" s="17">
        <f>[1]!share_freesharesmv(A919,"",100000000)</f>
        <v>66.041287735500006</v>
      </c>
      <c r="U919" s="17">
        <f>[1]!s_dq_amount_btin(A919,E919,100000000)</f>
        <v>7.24816533</v>
      </c>
      <c r="V919" s="17">
        <f>[1]!s_dq_turn(A919,E919)</f>
        <v>10.988622553159331</v>
      </c>
      <c r="W919" s="2">
        <f>[1]!s_pq_amount(A919,"20260101","",100000000)</f>
        <v>421.90609274000002</v>
      </c>
      <c r="X919" s="2">
        <f>[1]!s_pq_avgamount(A919,"20260101","",100000000)</f>
        <v>3.8355099339999996</v>
      </c>
      <c r="Y919" s="17">
        <f>[1]!s_ipo_dilutedpe(A919)</f>
        <v>171.51</v>
      </c>
      <c r="Z919" s="12">
        <f>[1]!s_ipo_collection_total(A919,100000000)</f>
        <v>6.1759435201999997</v>
      </c>
      <c r="AA919" s="2">
        <f>[1]!s_val_pe_ttm(A919,E919)</f>
        <v>194.84585571289063</v>
      </c>
      <c r="AB919" s="5">
        <f>[1]!s_info_zjtxornot1(A919,"")</f>
        <v>1</v>
      </c>
      <c r="AC919" s="22" t="str">
        <f>[1]!s_info_nature1(A919,"")</f>
        <v>民营企业</v>
      </c>
      <c r="AD919" s="6" t="str">
        <f>[1]!s_info_city(A919)</f>
        <v>昆山市</v>
      </c>
      <c r="AE919" s="6" t="str">
        <f>[1]!s_info_province(A919)</f>
        <v>江苏省</v>
      </c>
      <c r="AF919">
        <v>120.965808</v>
      </c>
      <c r="AG919">
        <v>31.328937</v>
      </c>
    </row>
    <row r="920" spans="1:33" x14ac:dyDescent="0.3">
      <c r="A920" s="12" t="s">
        <v>2421</v>
      </c>
      <c r="B920" s="12" t="s">
        <v>2422</v>
      </c>
      <c r="C920" s="16" t="str">
        <f>[1]!s_info_mkt(A920)</f>
        <v>科创板</v>
      </c>
      <c r="D920" s="16" t="str">
        <f>[1]!s_ipo_listeddate(A920)</f>
        <v>2023-04-04</v>
      </c>
      <c r="E920" s="16" t="str">
        <f>[1]!lastradeday_s("000002","")</f>
        <v>2026-06-22</v>
      </c>
      <c r="F920" s="16" t="str">
        <f>[1]!s_info_industry_csrc2023(A920,"",3)</f>
        <v>软件和信息技术服务业</v>
      </c>
      <c r="G920" s="16" t="str">
        <f>[1]!s_info_industry_csrc2023(A920,"",1)</f>
        <v>信息传输、软件和信息技术服务业</v>
      </c>
      <c r="H920" s="16">
        <f>[1]!s_is(A920,83,"FY","YTD","20251231",1,"",100000000)</f>
        <v>13.3928410297</v>
      </c>
      <c r="I920" s="16">
        <f>[1]!s_is(A920,83,"FY","YTD","20241231",1,"",100000000)</f>
        <v>9.1737192090999997</v>
      </c>
      <c r="J920" s="16">
        <f t="shared" si="42"/>
        <v>0.45991399174445879</v>
      </c>
      <c r="K920" s="16">
        <f>[1]!s_is(A920,61,"FY","YTD","20251231",1,"",100000000)</f>
        <v>-4.2219433045999999</v>
      </c>
      <c r="L920" s="16">
        <f>[1]!s_is(A920,61,"FY","YTD","20241231",1,"",100000000)</f>
        <v>-5.7904703929999997</v>
      </c>
      <c r="M920" s="16">
        <f t="shared" si="43"/>
        <v>0.27088077167205021</v>
      </c>
      <c r="N920" s="16">
        <f>[1]!s_fa_roe(A920,"20251231")</f>
        <v>-10.934200000000001</v>
      </c>
      <c r="O920" s="16">
        <f>[1]!s_stmnote_rdexp(A920,"20251231",1,10000)</f>
        <v>44546.254500999996</v>
      </c>
      <c r="P920" s="20">
        <f t="shared" si="44"/>
        <v>0.33261243377871885</v>
      </c>
      <c r="Q920" s="16">
        <f>[1]!s_margin_tradingbalance(A920,"",10000)</f>
        <v>169565.484</v>
      </c>
      <c r="R920" s="16">
        <f>[1]!s_margin_seclendingbalance(A920,"",10000)</f>
        <v>543.08389999999997</v>
      </c>
      <c r="S920" s="17">
        <f>[1]!s_val_ev(A920,"",100000000)</f>
        <v>264.70404801799998</v>
      </c>
      <c r="T920" s="17">
        <f>[1]!share_freesharesmv(A920,"",100000000)</f>
        <v>180.83281033750001</v>
      </c>
      <c r="U920" s="17">
        <f>[1]!s_dq_amount_btin(A920,E920,100000000)</f>
        <v>12.88013078</v>
      </c>
      <c r="V920" s="17">
        <f>[1]!s_dq_turn(A920,E920)</f>
        <v>4.8917237652215606</v>
      </c>
      <c r="W920" s="2">
        <f>[1]!s_pq_amount(A920,"20260101","",100000000)</f>
        <v>1479.4686283000001</v>
      </c>
      <c r="X920" s="2">
        <f>[1]!s_pq_avgamount(A920,"20260101","",100000000)</f>
        <v>13.449714802727273</v>
      </c>
      <c r="Y920" s="17">
        <f>[1]!s_ipo_dilutedpe(A920)</f>
        <v>0</v>
      </c>
      <c r="Z920" s="12">
        <f>[1]!s_ipo_collection_total(A920,100000000)</f>
        <v>38.993682456000002</v>
      </c>
      <c r="AA920" s="2">
        <f>[1]!s_val_pe_ttm(A920,E920)</f>
        <v>-56.252986907958984</v>
      </c>
      <c r="AB920" s="5">
        <f>[1]!s_info_zjtxornot1(A920,"")</f>
        <v>0</v>
      </c>
      <c r="AC920" s="22" t="str">
        <f>[1]!s_info_nature1(A920,"")</f>
        <v>民营企业</v>
      </c>
      <c r="AD920" s="6" t="str">
        <f>[1]!s_info_city(A920)</f>
        <v>深圳市</v>
      </c>
      <c r="AE920" s="6" t="str">
        <f>[1]!s_info_province(A920)</f>
        <v>广东省</v>
      </c>
      <c r="AF920">
        <v>114.085947</v>
      </c>
      <c r="AG920">
        <v>22.547000000000001</v>
      </c>
    </row>
    <row r="921" spans="1:33" x14ac:dyDescent="0.3">
      <c r="A921" s="12" t="s">
        <v>2423</v>
      </c>
      <c r="B921" s="12" t="s">
        <v>2424</v>
      </c>
      <c r="C921" s="16" t="str">
        <f>[1]!s_info_mkt(A921)</f>
        <v>科创板</v>
      </c>
      <c r="D921" s="16" t="str">
        <f>[1]!s_ipo_listeddate(A921)</f>
        <v>2020-05-21</v>
      </c>
      <c r="E921" s="16" t="str">
        <f>[1]!lastradeday_s("000002","")</f>
        <v>2026-06-22</v>
      </c>
      <c r="F921" s="16" t="str">
        <f>[1]!s_info_industry_csrc2023(A921,"",3)</f>
        <v>专用设备制造业</v>
      </c>
      <c r="G921" s="16" t="str">
        <f>[1]!s_info_industry_csrc2023(A921,"",1)</f>
        <v>制造业</v>
      </c>
      <c r="H921" s="16">
        <f>[1]!s_is(A921,83,"FY","YTD","20251231",1,"",100000000)</f>
        <v>63.9718386463</v>
      </c>
      <c r="I921" s="16">
        <f>[1]!s_is(A921,83,"FY","YTD","20241231",1,"",100000000)</f>
        <v>91.976297594100004</v>
      </c>
      <c r="J921" s="16">
        <f t="shared" si="42"/>
        <v>-0.30447473621286969</v>
      </c>
      <c r="K921" s="16">
        <f>[1]!s_is(A921,61,"FY","YTD","20251231",1,"",100000000)</f>
        <v>4.4451564534000001</v>
      </c>
      <c r="L921" s="16">
        <f>[1]!s_is(A921,61,"FY","YTD","20241231",1,"",100000000)</f>
        <v>12.7289928182</v>
      </c>
      <c r="M921" s="16">
        <f t="shared" si="43"/>
        <v>-0.65078490365362718</v>
      </c>
      <c r="N921" s="16">
        <f>[1]!s_fa_roe(A921,"20251231")</f>
        <v>11.413</v>
      </c>
      <c r="O921" s="16">
        <f>[1]!s_stmnote_rdexp(A921,"20251231",1,10000)</f>
        <v>48501.186150000001</v>
      </c>
      <c r="P921" s="20">
        <f t="shared" si="44"/>
        <v>7.5816464207262874E-2</v>
      </c>
      <c r="Q921" s="16">
        <f>[1]!s_margin_tradingbalance(A921,"",10000)</f>
        <v>55669.881000000001</v>
      </c>
      <c r="R921" s="16">
        <f>[1]!s_margin_seclendingbalance(A921,"",10000)</f>
        <v>208.66300000000001</v>
      </c>
      <c r="S921" s="17">
        <f>[1]!s_val_ev(A921,"",100000000)</f>
        <v>182.54461862490001</v>
      </c>
      <c r="T921" s="17">
        <f>[1]!share_freesharesmv(A921,"",100000000)</f>
        <v>102.39830679750001</v>
      </c>
      <c r="U921" s="17">
        <f>[1]!s_dq_amount_btin(A921,E921,100000000)</f>
        <v>14.280724709999999</v>
      </c>
      <c r="V921" s="17">
        <f>[1]!s_dq_turn(A921,E921)</f>
        <v>7.7492837426230965</v>
      </c>
      <c r="W921" s="2">
        <f>[1]!s_pq_amount(A921,"20260101","",100000000)</f>
        <v>1339.49737175</v>
      </c>
      <c r="X921" s="2">
        <f>[1]!s_pq_avgamount(A921,"20260101","",100000000)</f>
        <v>12.177248834090911</v>
      </c>
      <c r="Y921" s="17">
        <f>[1]!s_ipo_dilutedpe(A921)</f>
        <v>33.15</v>
      </c>
      <c r="Z921" s="12">
        <f>[1]!s_ipo_collection_total(A921,100000000)</f>
        <v>5.7431760000000001</v>
      </c>
      <c r="AA921" s="2">
        <f>[1]!s_val_pe_ttm(A921,E921)</f>
        <v>47.001544952392578</v>
      </c>
      <c r="AB921" s="5">
        <f>[1]!s_info_zjtxornot1(A921,"")</f>
        <v>0</v>
      </c>
      <c r="AC921" s="22" t="str">
        <f>[1]!s_info_nature1(A921,"")</f>
        <v>民营企业</v>
      </c>
      <c r="AD921" s="6" t="str">
        <f>[1]!s_info_city(A921)</f>
        <v>无锡市</v>
      </c>
      <c r="AE921" s="6" t="str">
        <f>[1]!s_info_province(A921)</f>
        <v>江苏省</v>
      </c>
      <c r="AF921">
        <v>120.301663</v>
      </c>
      <c r="AG921">
        <v>31.574729000000001</v>
      </c>
    </row>
    <row r="922" spans="1:33" x14ac:dyDescent="0.3">
      <c r="A922" s="12" t="s">
        <v>2425</v>
      </c>
      <c r="B922" s="12" t="s">
        <v>2426</v>
      </c>
      <c r="C922" s="16" t="str">
        <f>[1]!s_info_mkt(A922)</f>
        <v>科创板</v>
      </c>
      <c r="D922" s="16" t="str">
        <f>[1]!s_ipo_listeddate(A922)</f>
        <v>2022-08-11</v>
      </c>
      <c r="E922" s="16" t="str">
        <f>[1]!lastradeday_s("000002","")</f>
        <v>2026-06-22</v>
      </c>
      <c r="F922" s="16" t="str">
        <f>[1]!s_info_industry_csrc2023(A922,"",3)</f>
        <v>专用设备制造业</v>
      </c>
      <c r="G922" s="16" t="str">
        <f>[1]!s_info_industry_csrc2023(A922,"",1)</f>
        <v>制造业</v>
      </c>
      <c r="H922" s="16">
        <f>[1]!s_is(A922,83,"FY","YTD","20251231",1,"",100000000)</f>
        <v>4.3159435506000001</v>
      </c>
      <c r="I922" s="16">
        <f>[1]!s_is(A922,83,"FY","YTD","20241231",1,"",100000000)</f>
        <v>4.2454943633999997</v>
      </c>
      <c r="J922" s="16">
        <f t="shared" si="42"/>
        <v>1.6593871330353505E-2</v>
      </c>
      <c r="K922" s="16">
        <f>[1]!s_is(A922,61,"FY","YTD","20251231",1,"",100000000)</f>
        <v>1.0262976887000002</v>
      </c>
      <c r="L922" s="16">
        <f>[1]!s_is(A922,61,"FY","YTD","20241231",1,"",100000000)</f>
        <v>1.0158119508000001</v>
      </c>
      <c r="M922" s="16">
        <f t="shared" si="43"/>
        <v>1.0322518741526966E-2</v>
      </c>
      <c r="N922" s="16">
        <f>[1]!s_fa_roe(A922,"20251231")</f>
        <v>7.7241999999999997</v>
      </c>
      <c r="O922" s="16">
        <f>[1]!s_stmnote_rdexp(A922,"20251231",1,10000)</f>
        <v>6607.3060369999994</v>
      </c>
      <c r="P922" s="20">
        <f t="shared" si="44"/>
        <v>0.15309065004062566</v>
      </c>
      <c r="Q922" s="16">
        <f>[1]!s_margin_tradingbalance(A922,"",10000)</f>
        <v>15405.8616</v>
      </c>
      <c r="R922" s="16">
        <f>[1]!s_margin_seclendingbalance(A922,"",10000)</f>
        <v>35.048499999999997</v>
      </c>
      <c r="S922" s="17">
        <f>[1]!s_val_ev(A922,"",100000000)</f>
        <v>42.3</v>
      </c>
      <c r="T922" s="17">
        <f>[1]!share_freesharesmv(A922,"",100000000)</f>
        <v>16.667958834</v>
      </c>
      <c r="U922" s="17">
        <f>[1]!s_dq_amount_btin(A922,E922,100000000)</f>
        <v>0.64124398999999999</v>
      </c>
      <c r="V922" s="17">
        <f>[1]!s_dq_turn(A922,E922)</f>
        <v>1.546441</v>
      </c>
      <c r="W922" s="2">
        <f>[1]!s_pq_amount(A922,"20260101","",100000000)</f>
        <v>133.85767344000001</v>
      </c>
      <c r="X922" s="2">
        <f>[1]!s_pq_avgamount(A922,"20260101","",100000000)</f>
        <v>1.2168879403636363</v>
      </c>
      <c r="Y922" s="17">
        <f>[1]!s_ipo_dilutedpe(A922)</f>
        <v>38.51</v>
      </c>
      <c r="Z922" s="12">
        <f>[1]!s_ipo_collection_total(A922,100000000)</f>
        <v>10.0725</v>
      </c>
      <c r="AA922" s="2">
        <f>[1]!s_val_pe_ttm(A922,E922)</f>
        <v>49.360916137695313</v>
      </c>
      <c r="AB922" s="5">
        <f>[1]!s_info_zjtxornot1(A922,"")</f>
        <v>1</v>
      </c>
      <c r="AC922" s="22" t="str">
        <f>[1]!s_info_nature1(A922,"")</f>
        <v>民营企业</v>
      </c>
      <c r="AD922" s="6" t="str">
        <f>[1]!s_info_city(A922)</f>
        <v>南京市</v>
      </c>
      <c r="AE922" s="6" t="str">
        <f>[1]!s_info_province(A922)</f>
        <v>江苏省</v>
      </c>
      <c r="AF922">
        <v>118.767413</v>
      </c>
      <c r="AG922">
        <v>32.041544000000002</v>
      </c>
    </row>
    <row r="923" spans="1:33" x14ac:dyDescent="0.3">
      <c r="A923" s="12" t="s">
        <v>2427</v>
      </c>
      <c r="B923" s="12" t="s">
        <v>2428</v>
      </c>
      <c r="C923" s="16" t="str">
        <f>[1]!s_info_mkt(A923)</f>
        <v>主板</v>
      </c>
      <c r="D923" s="16" t="str">
        <f>[1]!s_ipo_listeddate(A923)</f>
        <v>2018-10-23</v>
      </c>
      <c r="E923" s="16" t="str">
        <f>[1]!lastradeday_s("000002","")</f>
        <v>2026-06-22</v>
      </c>
      <c r="F923" s="16" t="str">
        <f>[1]!s_info_industry_csrc2023(A923,"",3)</f>
        <v>医药制造业</v>
      </c>
      <c r="G923" s="16" t="str">
        <f>[1]!s_info_industry_csrc2023(A923,"",1)</f>
        <v>制造业</v>
      </c>
      <c r="H923" s="16">
        <f>[1]!s_is(A923,83,"FY","YTD","20251231",1,"",100000000)</f>
        <v>14.248066729200001</v>
      </c>
      <c r="I923" s="16">
        <f>[1]!s_is(A923,83,"FY","YTD","20241231",1,"",100000000)</f>
        <v>15.378815406900001</v>
      </c>
      <c r="J923" s="16">
        <f t="shared" si="42"/>
        <v>-7.3526383390535299E-2</v>
      </c>
      <c r="K923" s="16">
        <f>[1]!s_is(A923,61,"FY","YTD","20251231",1,"",100000000)</f>
        <v>1.2544139756999999</v>
      </c>
      <c r="L923" s="16">
        <f>[1]!s_is(A923,61,"FY","YTD","20241231",1,"",100000000)</f>
        <v>0.80334510519999991</v>
      </c>
      <c r="M923" s="16">
        <f t="shared" si="43"/>
        <v>0.56148829137099476</v>
      </c>
      <c r="N923" s="16">
        <f>[1]!s_fa_roe(A923,"20251231")</f>
        <v>7.9447999999999999</v>
      </c>
      <c r="O923" s="16">
        <f>[1]!s_stmnote_rdexp(A923,"20251231",1,10000)</f>
        <v>14897.522187999999</v>
      </c>
      <c r="P923" s="20">
        <f t="shared" si="44"/>
        <v>0.10455820056954818</v>
      </c>
      <c r="Q923" s="16">
        <f>[1]!s_margin_tradingbalance(A923,"",10000)</f>
        <v>0</v>
      </c>
      <c r="R923" s="16">
        <f>[1]!s_margin_seclendingbalance(A923,"",10000)</f>
        <v>0</v>
      </c>
      <c r="S923" s="17">
        <f>[1]!s_val_ev(A923,"",100000000)</f>
        <v>57.432014554200002</v>
      </c>
      <c r="T923" s="17">
        <f>[1]!share_freesharesmv(A923,"",100000000)</f>
        <v>30.880050126900002</v>
      </c>
      <c r="U923" s="17">
        <f>[1]!s_dq_amount_btin(A923,E923,100000000)</f>
        <v>4.2925218000000003</v>
      </c>
      <c r="V923" s="17">
        <f>[1]!s_dq_turn(A923,E923)</f>
        <v>8.3834932377854638</v>
      </c>
      <c r="W923" s="2">
        <f>[1]!s_pq_amount(A923,"20260101","",100000000)</f>
        <v>547.70298442000001</v>
      </c>
      <c r="X923" s="2">
        <f>[1]!s_pq_avgamount(A923,"20260101","",100000000)</f>
        <v>4.9791180401818176</v>
      </c>
      <c r="Y923" s="17">
        <f>[1]!s_ipo_dilutedpe(A923)</f>
        <v>22.99</v>
      </c>
      <c r="Z923" s="12">
        <f>[1]!s_ipo_collection_total(A923,100000000)</f>
        <v>5.1907500000000004</v>
      </c>
      <c r="AA923" s="2">
        <f>[1]!s_val_pe_ttm(A923,E923)</f>
        <v>45.154495239257813</v>
      </c>
      <c r="AB923" s="5">
        <f>[1]!s_info_zjtxornot1(A923,"")</f>
        <v>1</v>
      </c>
      <c r="AC923" s="22" t="str">
        <f>[1]!s_info_nature1(A923,"")</f>
        <v>民营企业</v>
      </c>
      <c r="AD923" s="6" t="str">
        <f>[1]!s_info_city(A923)</f>
        <v>嵊州市</v>
      </c>
      <c r="AE923" s="6" t="str">
        <f>[1]!s_info_province(A923)</f>
        <v>浙江省</v>
      </c>
      <c r="AF923">
        <v>120.761431</v>
      </c>
      <c r="AG923">
        <v>29.591007999999999</v>
      </c>
    </row>
    <row r="924" spans="1:33" x14ac:dyDescent="0.3">
      <c r="A924" s="12" t="s">
        <v>2429</v>
      </c>
      <c r="B924" s="12" t="s">
        <v>2430</v>
      </c>
      <c r="C924" s="16" t="str">
        <f>[1]!s_info_mkt(A924)</f>
        <v>科创板</v>
      </c>
      <c r="D924" s="16" t="str">
        <f>[1]!s_ipo_listeddate(A924)</f>
        <v>2020-02-21</v>
      </c>
      <c r="E924" s="16" t="str">
        <f>[1]!lastradeday_s("000002","")</f>
        <v>2026-06-22</v>
      </c>
      <c r="F924" s="16" t="str">
        <f>[1]!s_info_industry_csrc2023(A924,"",3)</f>
        <v>计算机、通信和其他电子设备制造业</v>
      </c>
      <c r="G924" s="16" t="str">
        <f>[1]!s_info_industry_csrc2023(A924,"",1)</f>
        <v>制造业</v>
      </c>
      <c r="H924" s="16">
        <f>[1]!s_is(A924,83,"FY","YTD","20251231",1,"",100000000)</f>
        <v>4.3799889824999996</v>
      </c>
      <c r="I924" s="16">
        <f>[1]!s_is(A924,83,"FY","YTD","20241231",1,"",100000000)</f>
        <v>3.0272951480999999</v>
      </c>
      <c r="J924" s="16">
        <f t="shared" si="42"/>
        <v>0.44683249178692774</v>
      </c>
      <c r="K924" s="16">
        <f>[1]!s_is(A924,61,"FY","YTD","20251231",1,"",100000000)</f>
        <v>1.0203707361000001</v>
      </c>
      <c r="L924" s="16">
        <f>[1]!s_is(A924,61,"FY","YTD","20241231",1,"",100000000)</f>
        <v>0.41150745840000003</v>
      </c>
      <c r="M924" s="16">
        <f t="shared" si="43"/>
        <v>1.4795923263878321</v>
      </c>
      <c r="N924" s="16">
        <f>[1]!s_fa_roe(A924,"20251231")</f>
        <v>5.5408999999999997</v>
      </c>
      <c r="O924" s="16">
        <f>[1]!s_stmnote_rdexp(A924,"20251231",1,10000)</f>
        <v>3341.4181570000001</v>
      </c>
      <c r="P924" s="20">
        <f t="shared" si="44"/>
        <v>7.6288277672625401E-2</v>
      </c>
      <c r="Q924" s="16">
        <f>[1]!s_margin_tradingbalance(A924,"",10000)</f>
        <v>86036.564199999993</v>
      </c>
      <c r="R924" s="16">
        <f>[1]!s_margin_seclendingbalance(A924,"",10000)</f>
        <v>2.4874000000000001</v>
      </c>
      <c r="S924" s="17">
        <f>[1]!s_val_ev(A924,"",100000000)</f>
        <v>218.9109930544</v>
      </c>
      <c r="T924" s="17">
        <f>[1]!share_freesharesmv(A924,"",100000000)</f>
        <v>126.69066802659999</v>
      </c>
      <c r="U924" s="17">
        <f>[1]!s_dq_amount_btin(A924,E924,100000000)</f>
        <v>17.92180926</v>
      </c>
      <c r="V924" s="17">
        <f>[1]!s_dq_turn(A924,E924)</f>
        <v>8.2794897759638584</v>
      </c>
      <c r="W924" s="2">
        <f>[1]!s_pq_amount(A924,"20260101","",100000000)</f>
        <v>827.41273564999995</v>
      </c>
      <c r="X924" s="2">
        <f>[1]!s_pq_avgamount(A924,"20260101","",100000000)</f>
        <v>7.521933960454545</v>
      </c>
      <c r="Y924" s="17">
        <f>[1]!s_ipo_dilutedpe(A924)</f>
        <v>32.53</v>
      </c>
      <c r="Z924" s="12">
        <f>[1]!s_ipo_collection_total(A924,100000000)</f>
        <v>8.6679999999999993</v>
      </c>
      <c r="AA924" s="2">
        <f>[1]!s_val_pe_ttm(A924,E924)</f>
        <v>221.31971740722656</v>
      </c>
      <c r="AB924" s="5">
        <f>[1]!s_info_zjtxornot1(A924,"")</f>
        <v>1</v>
      </c>
      <c r="AC924" s="22" t="str">
        <f>[1]!s_info_nature1(A924,"")</f>
        <v>公众企业</v>
      </c>
      <c r="AD924" s="6" t="str">
        <f>[1]!s_info_city(A924)</f>
        <v>锦州市</v>
      </c>
      <c r="AE924" s="6" t="str">
        <f>[1]!s_info_province(A924)</f>
        <v>辽宁省</v>
      </c>
      <c r="AF924">
        <v>121.13574199999999</v>
      </c>
      <c r="AG924">
        <v>41.119269000000003</v>
      </c>
    </row>
    <row r="925" spans="1:33" x14ac:dyDescent="0.3">
      <c r="A925" s="12" t="s">
        <v>2431</v>
      </c>
      <c r="B925" s="12" t="s">
        <v>2432</v>
      </c>
      <c r="C925" s="16" t="str">
        <f>[1]!s_info_mkt(A925)</f>
        <v>主板</v>
      </c>
      <c r="D925" s="16" t="str">
        <f>[1]!s_ipo_listeddate(A925)</f>
        <v>2021-07-23</v>
      </c>
      <c r="E925" s="16" t="str">
        <f>[1]!lastradeday_s("000002","")</f>
        <v>2026-06-22</v>
      </c>
      <c r="F925" s="16" t="str">
        <f>[1]!s_info_industry_csrc2023(A925,"",3)</f>
        <v>新闻和出版业</v>
      </c>
      <c r="G925" s="16" t="str">
        <f>[1]!s_info_industry_csrc2023(A925,"",1)</f>
        <v>文化、体育和娱乐业</v>
      </c>
      <c r="H925" s="16">
        <f>[1]!s_is(A925,83,"FY","YTD","20251231",1,"",100000000)</f>
        <v>105.43646426299999</v>
      </c>
      <c r="I925" s="16">
        <f>[1]!s_is(A925,83,"FY","YTD","20241231",1,"",100000000)</f>
        <v>111.9300944492</v>
      </c>
      <c r="J925" s="16">
        <f t="shared" si="42"/>
        <v>-5.8015051431473341E-2</v>
      </c>
      <c r="K925" s="16">
        <f>[1]!s_is(A925,61,"FY","YTD","20251231",1,"",100000000)</f>
        <v>12.8569592595</v>
      </c>
      <c r="L925" s="16">
        <f>[1]!s_is(A925,61,"FY","YTD","20241231",1,"",100000000)</f>
        <v>10.8262064168</v>
      </c>
      <c r="M925" s="16">
        <f t="shared" si="43"/>
        <v>0.18757751002684542</v>
      </c>
      <c r="N925" s="16">
        <f>[1]!s_fa_roe(A925,"20251231")</f>
        <v>9.1572999999999993</v>
      </c>
      <c r="O925" s="16">
        <f>[1]!s_stmnote_rdexp(A925,"20251231",1,10000)</f>
        <v>3343.4970440000002</v>
      </c>
      <c r="P925" s="20">
        <f t="shared" si="44"/>
        <v>3.1711012573980139E-3</v>
      </c>
      <c r="Q925" s="16">
        <f>[1]!s_margin_tradingbalance(A925,"",10000)</f>
        <v>0</v>
      </c>
      <c r="R925" s="16">
        <f>[1]!s_margin_seclendingbalance(A925,"",10000)</f>
        <v>0</v>
      </c>
      <c r="S925" s="17">
        <f>[1]!s_val_ev(A925,"",100000000)</f>
        <v>167.11111116959998</v>
      </c>
      <c r="T925" s="17">
        <f>[1]!share_freesharesmv(A925,"",100000000)</f>
        <v>31.751091542399998</v>
      </c>
      <c r="U925" s="17">
        <f>[1]!s_dq_amount_btin(A925,E925,100000000)</f>
        <v>0.54396054999999999</v>
      </c>
      <c r="V925" s="17">
        <f>[1]!s_dq_turn(A925,E925)</f>
        <v>0.32703538488553763</v>
      </c>
      <c r="W925" s="2">
        <f>[1]!s_pq_amount(A925,"20260101","",100000000)</f>
        <v>117.46385466</v>
      </c>
      <c r="X925" s="2">
        <f>[1]!s_pq_avgamount(A925,"20260101","",100000000)</f>
        <v>1.0678532241818182</v>
      </c>
      <c r="Y925" s="17">
        <f>[1]!s_ipo_dilutedpe(A925)</f>
        <v>22.98</v>
      </c>
      <c r="Z925" s="12">
        <f>[1]!s_ipo_collection_total(A925,100000000)</f>
        <v>22.8444445244</v>
      </c>
      <c r="AA925" s="2">
        <f>[1]!s_val_pe_ttm(A925,E925)</f>
        <v>13.318921089172363</v>
      </c>
      <c r="AB925" s="5">
        <f>[1]!s_info_zjtxornot1(A925,"")</f>
        <v>0</v>
      </c>
      <c r="AC925" s="22" t="str">
        <f>[1]!s_info_nature1(A925,"")</f>
        <v>地方国有企业</v>
      </c>
      <c r="AD925" s="6" t="str">
        <f>[1]!s_info_city(A925)</f>
        <v>杭州市</v>
      </c>
      <c r="AE925" s="6" t="str">
        <f>[1]!s_info_province(A925)</f>
        <v>浙江省</v>
      </c>
      <c r="AF925">
        <v>120.153576</v>
      </c>
      <c r="AG925">
        <v>30.287458999999998</v>
      </c>
    </row>
    <row r="926" spans="1:33" x14ac:dyDescent="0.3">
      <c r="A926" s="12" t="s">
        <v>2433</v>
      </c>
      <c r="B926" s="12" t="s">
        <v>2434</v>
      </c>
      <c r="C926" s="16" t="str">
        <f>[1]!s_info_mkt(A926)</f>
        <v>创业板</v>
      </c>
      <c r="D926" s="16" t="str">
        <f>[1]!s_ipo_listeddate(A926)</f>
        <v>2012-07-26</v>
      </c>
      <c r="E926" s="16" t="str">
        <f>[1]!lastradeday_s("000002","")</f>
        <v>2026-06-22</v>
      </c>
      <c r="F926" s="16" t="str">
        <f>[1]!s_info_industry_csrc2023(A926,"",3)</f>
        <v>仪器仪表制造业</v>
      </c>
      <c r="G926" s="16" t="str">
        <f>[1]!s_info_industry_csrc2023(A926,"",1)</f>
        <v>制造业</v>
      </c>
      <c r="H926" s="16">
        <f>[1]!s_is(A926,83,"FY","YTD","20251231",1,"",100000000)</f>
        <v>15.225127906400001</v>
      </c>
      <c r="I926" s="16">
        <f>[1]!s_is(A926,83,"FY","YTD","20241231",1,"",100000000)</f>
        <v>13.5365081998</v>
      </c>
      <c r="J926" s="16">
        <f t="shared" si="42"/>
        <v>0.12474559034544441</v>
      </c>
      <c r="K926" s="16">
        <f>[1]!s_is(A926,61,"FY","YTD","20251231",1,"",100000000)</f>
        <v>1.7162175878999999</v>
      </c>
      <c r="L926" s="16">
        <f>[1]!s_is(A926,61,"FY","YTD","20241231",1,"",100000000)</f>
        <v>1.6146208158000002</v>
      </c>
      <c r="M926" s="16">
        <f t="shared" si="43"/>
        <v>6.2922991643497003E-2</v>
      </c>
      <c r="N926" s="16">
        <f>[1]!s_fa_roe(A926,"20251231")</f>
        <v>9.1155000000000008</v>
      </c>
      <c r="O926" s="16">
        <f>[1]!s_stmnote_rdexp(A926,"20251231",1,10000)</f>
        <v>8460.7858390000001</v>
      </c>
      <c r="P926" s="20">
        <f t="shared" si="44"/>
        <v>5.557119710924361E-2</v>
      </c>
      <c r="Q926" s="16">
        <f>[1]!s_margin_tradingbalance(A926,"",10000)</f>
        <v>0</v>
      </c>
      <c r="R926" s="16">
        <f>[1]!s_margin_seclendingbalance(A926,"",10000)</f>
        <v>0</v>
      </c>
      <c r="S926" s="17">
        <f>[1]!s_val_ev(A926,"",100000000)</f>
        <v>79.83641484479999</v>
      </c>
      <c r="T926" s="17">
        <f>[1]!share_freesharesmv(A926,"",100000000)</f>
        <v>30.171921832100001</v>
      </c>
      <c r="U926" s="17">
        <f>[1]!s_dq_amount_btin(A926,E926,100000000)</f>
        <v>1.2535674000000001</v>
      </c>
      <c r="V926" s="17">
        <f>[1]!s_dq_turn(A926,E926)</f>
        <v>1.5844824488858593</v>
      </c>
      <c r="W926" s="2">
        <f>[1]!s_pq_amount(A926,"20260101","",100000000)</f>
        <v>137.70362095999999</v>
      </c>
      <c r="X926" s="2">
        <f>[1]!s_pq_avgamount(A926,"20260101","",100000000)</f>
        <v>1.2518510996363637</v>
      </c>
      <c r="Y926" s="17">
        <f>[1]!s_ipo_dilutedpe(A926)</f>
        <v>26.26</v>
      </c>
      <c r="Z926" s="12">
        <f>[1]!s_ipo_collection_total(A926,100000000)</f>
        <v>2.99</v>
      </c>
      <c r="AA926" s="2">
        <f>[1]!s_val_pe_ttm(A926,E926)</f>
        <v>44.576099395751953</v>
      </c>
      <c r="AB926" s="5">
        <f>[1]!s_info_zjtxornot1(A926,"")</f>
        <v>1</v>
      </c>
      <c r="AC926" s="22" t="str">
        <f>[1]!s_info_nature1(A926,"")</f>
        <v>地方国有企业</v>
      </c>
      <c r="AD926" s="6" t="str">
        <f>[1]!s_info_city(A926)</f>
        <v>厦门市</v>
      </c>
      <c r="AE926" s="6" t="str">
        <f>[1]!s_info_province(A926)</f>
        <v>福建省</v>
      </c>
      <c r="AF926">
        <v>118.11022</v>
      </c>
      <c r="AG926">
        <v>24.490473999999999</v>
      </c>
    </row>
    <row r="927" spans="1:33" x14ac:dyDescent="0.3">
      <c r="A927" s="12" t="s">
        <v>2435</v>
      </c>
      <c r="B927" s="12" t="s">
        <v>2436</v>
      </c>
      <c r="C927" s="16" t="str">
        <f>[1]!s_info_mkt(A927)</f>
        <v>创业板</v>
      </c>
      <c r="D927" s="16" t="str">
        <f>[1]!s_ipo_listeddate(A927)</f>
        <v>2014-01-27</v>
      </c>
      <c r="E927" s="16" t="str">
        <f>[1]!lastradeday_s("000002","")</f>
        <v>2026-06-22</v>
      </c>
      <c r="F927" s="16" t="str">
        <f>[1]!s_info_industry_csrc2023(A927,"",3)</f>
        <v>软件和信息技术服务业</v>
      </c>
      <c r="G927" s="16" t="str">
        <f>[1]!s_info_industry_csrc2023(A927,"",1)</f>
        <v>信息传输、软件和信息技术服务业</v>
      </c>
      <c r="H927" s="16">
        <f>[1]!s_is(A927,83,"FY","YTD","20251231",1,"",100000000)</f>
        <v>24.330768027600001</v>
      </c>
      <c r="I927" s="16">
        <f>[1]!s_is(A927,83,"FY","YTD","20241231",1,"",100000000)</f>
        <v>23.306728857</v>
      </c>
      <c r="J927" s="16">
        <f t="shared" si="42"/>
        <v>4.3937490193628692E-2</v>
      </c>
      <c r="K927" s="16">
        <f>[1]!s_is(A927,61,"FY","YTD","20251231",1,"",100000000)</f>
        <v>1.6348552843000002</v>
      </c>
      <c r="L927" s="16">
        <f>[1]!s_is(A927,61,"FY","YTD","20241231",1,"",100000000)</f>
        <v>1.5564437593</v>
      </c>
      <c r="M927" s="16">
        <f t="shared" si="43"/>
        <v>5.0378643321661171E-2</v>
      </c>
      <c r="N927" s="16">
        <f>[1]!s_fa_roe(A927,"20251231")</f>
        <v>7.1371000000000002</v>
      </c>
      <c r="O927" s="16">
        <f>[1]!s_stmnote_rdexp(A927,"20251231",1,10000)</f>
        <v>34434.941570999996</v>
      </c>
      <c r="P927" s="20">
        <f t="shared" si="44"/>
        <v>0.14152837893131101</v>
      </c>
      <c r="Q927" s="16">
        <f>[1]!s_margin_tradingbalance(A927,"",10000)</f>
        <v>66905.774999999994</v>
      </c>
      <c r="R927" s="16">
        <f>[1]!s_margin_seclendingbalance(A927,"",10000)</f>
        <v>382.7448</v>
      </c>
      <c r="S927" s="17">
        <f>[1]!s_val_ev(A927,"",100000000)</f>
        <v>105.199178942</v>
      </c>
      <c r="T927" s="17">
        <f>[1]!share_freesharesmv(A927,"",100000000)</f>
        <v>83.912449259600024</v>
      </c>
      <c r="U927" s="17">
        <f>[1]!s_dq_amount_btin(A927,E927,100000000)</f>
        <v>5.5794728200000003</v>
      </c>
      <c r="V927" s="17">
        <f>[1]!s_dq_turn(A927,E927)</f>
        <v>5.3891459373746446</v>
      </c>
      <c r="W927" s="2">
        <f>[1]!s_pq_amount(A927,"20260101","",100000000)</f>
        <v>820.83668105000004</v>
      </c>
      <c r="X927" s="2">
        <f>[1]!s_pq_avgamount(A927,"20260101","",100000000)</f>
        <v>7.4621516459090911</v>
      </c>
      <c r="Y927" s="17">
        <f>[1]!s_ipo_dilutedpe(A927)</f>
        <v>27.37</v>
      </c>
      <c r="Z927" s="12">
        <f>[1]!s_ipo_collection_total(A927,100000000)</f>
        <v>6.2309999999999999</v>
      </c>
      <c r="AA927" s="2">
        <f>[1]!s_val_pe_ttm(A927,E927)</f>
        <v>64.230636596679688</v>
      </c>
      <c r="AB927" s="5">
        <f>[1]!s_info_zjtxornot1(A927,"")</f>
        <v>0</v>
      </c>
      <c r="AC927" s="22" t="str">
        <f>[1]!s_info_nature1(A927,"")</f>
        <v>公众企业</v>
      </c>
      <c r="AD927" s="6" t="str">
        <f>[1]!s_info_city(A927)</f>
        <v>上海市</v>
      </c>
      <c r="AE927" s="6" t="str">
        <f>[1]!s_info_province(A927)</f>
        <v>上海</v>
      </c>
      <c r="AF927">
        <v>121.472644</v>
      </c>
      <c r="AG927">
        <v>31.231705999999999</v>
      </c>
    </row>
    <row r="928" spans="1:33" x14ac:dyDescent="0.3">
      <c r="A928" s="12" t="s">
        <v>2437</v>
      </c>
      <c r="B928" s="12" t="s">
        <v>2438</v>
      </c>
      <c r="C928" s="16" t="str">
        <f>[1]!s_info_mkt(A928)</f>
        <v>科创板</v>
      </c>
      <c r="D928" s="16" t="str">
        <f>[1]!s_ipo_listeddate(A928)</f>
        <v>2021-06-23</v>
      </c>
      <c r="E928" s="16" t="str">
        <f>[1]!lastradeday_s("000002","")</f>
        <v>2026-06-22</v>
      </c>
      <c r="F928" s="16" t="str">
        <f>[1]!s_info_industry_csrc2023(A928,"",3)</f>
        <v>计算机、通信和其他电子设备制造业</v>
      </c>
      <c r="G928" s="16" t="str">
        <f>[1]!s_info_industry_csrc2023(A928,"",1)</f>
        <v>制造业</v>
      </c>
      <c r="H928" s="16">
        <f>[1]!s_is(A928,83,"FY","YTD","20251231",1,"",100000000)</f>
        <v>7.6878857663</v>
      </c>
      <c r="I928" s="16">
        <f>[1]!s_is(A928,83,"FY","YTD","20241231",1,"",100000000)</f>
        <v>6.6656248480999993</v>
      </c>
      <c r="J928" s="16">
        <f t="shared" si="42"/>
        <v>0.15336310420941124</v>
      </c>
      <c r="K928" s="16">
        <f>[1]!s_is(A928,61,"FY","YTD","20251231",1,"",100000000)</f>
        <v>-0.75384030439999994</v>
      </c>
      <c r="L928" s="16">
        <f>[1]!s_is(A928,61,"FY","YTD","20241231",1,"",100000000)</f>
        <v>-1.0211371311999999</v>
      </c>
      <c r="M928" s="16">
        <f t="shared" si="43"/>
        <v>0.26176388913199478</v>
      </c>
      <c r="N928" s="16">
        <f>[1]!s_fa_roe(A928,"20251231")</f>
        <v>-12.2011</v>
      </c>
      <c r="O928" s="16">
        <f>[1]!s_stmnote_rdexp(A928,"20251231",1,10000)</f>
        <v>5175.5451720000001</v>
      </c>
      <c r="P928" s="20">
        <f t="shared" si="44"/>
        <v>6.7320786615835335E-2</v>
      </c>
      <c r="Q928" s="16">
        <f>[1]!s_margin_tradingbalance(A928,"",10000)</f>
        <v>10624.4175</v>
      </c>
      <c r="R928" s="16">
        <f>[1]!s_margin_seclendingbalance(A928,"",10000)</f>
        <v>0.78400000000000003</v>
      </c>
      <c r="S928" s="17">
        <f>[1]!s_val_ev(A928,"",100000000)</f>
        <v>44.488652418000001</v>
      </c>
      <c r="T928" s="17">
        <f>[1]!share_freesharesmv(A928,"",100000000)</f>
        <v>18.982339066799998</v>
      </c>
      <c r="U928" s="17">
        <f>[1]!s_dq_amount_btin(A928,E928,100000000)</f>
        <v>2.6400047799999999</v>
      </c>
      <c r="V928" s="17">
        <f>[1]!s_dq_turn(A928,E928)</f>
        <v>6.5222121577658241</v>
      </c>
      <c r="W928" s="2">
        <f>[1]!s_pq_amount(A928,"20260101","",100000000)</f>
        <v>150.54296972</v>
      </c>
      <c r="X928" s="2">
        <f>[1]!s_pq_avgamount(A928,"20260101","",100000000)</f>
        <v>1.3685724519999998</v>
      </c>
      <c r="Y928" s="17">
        <f>[1]!s_ipo_dilutedpe(A928)</f>
        <v>21.11</v>
      </c>
      <c r="Z928" s="12">
        <f>[1]!s_ipo_collection_total(A928,100000000)</f>
        <v>3.9376739999999999</v>
      </c>
      <c r="AA928" s="2">
        <f>[1]!s_val_pe_ttm(A928,E928)</f>
        <v>-94.785186767578125</v>
      </c>
      <c r="AB928" s="5">
        <f>[1]!s_info_zjtxornot1(A928,"")</f>
        <v>0</v>
      </c>
      <c r="AC928" s="22" t="str">
        <f>[1]!s_info_nature1(A928,"")</f>
        <v>民营企业</v>
      </c>
      <c r="AD928" s="6" t="str">
        <f>[1]!s_info_city(A928)</f>
        <v>深圳市</v>
      </c>
      <c r="AE928" s="6" t="str">
        <f>[1]!s_info_province(A928)</f>
        <v>广东省</v>
      </c>
      <c r="AF928">
        <v>114.085947</v>
      </c>
      <c r="AG928">
        <v>22.547000000000001</v>
      </c>
    </row>
    <row r="929" spans="1:33" x14ac:dyDescent="0.3">
      <c r="A929" s="12" t="s">
        <v>2439</v>
      </c>
      <c r="B929" s="12" t="s">
        <v>2440</v>
      </c>
      <c r="C929" s="16" t="str">
        <f>[1]!s_info_mkt(A929)</f>
        <v>主板</v>
      </c>
      <c r="D929" s="16" t="str">
        <f>[1]!s_ipo_listeddate(A929)</f>
        <v>2004-06-22</v>
      </c>
      <c r="E929" s="16" t="str">
        <f>[1]!lastradeday_s("000002","")</f>
        <v>2026-06-22</v>
      </c>
      <c r="F929" s="16" t="str">
        <f>[1]!s_info_industry_csrc2023(A929,"",3)</f>
        <v>酒、饮料和精制茶制造业</v>
      </c>
      <c r="G929" s="16" t="str">
        <f>[1]!s_info_industry_csrc2023(A929,"",1)</f>
        <v>制造业</v>
      </c>
      <c r="H929" s="16">
        <f>[1]!s_is(A929,83,"FY","YTD","20251231",1,"",100000000)</f>
        <v>19.840127793699999</v>
      </c>
      <c r="I929" s="16">
        <f>[1]!s_is(A929,83,"FY","YTD","20241231",1,"",100000000)</f>
        <v>19.870183726400001</v>
      </c>
      <c r="J929" s="16">
        <f t="shared" si="42"/>
        <v>-1.5126147354173058E-3</v>
      </c>
      <c r="K929" s="16">
        <f>[1]!s_is(A929,61,"FY","YTD","20251231",1,"",100000000)</f>
        <v>0.40921472889999999</v>
      </c>
      <c r="L929" s="16">
        <f>[1]!s_is(A929,61,"FY","YTD","20241231",1,"",100000000)</f>
        <v>0.29253730610000001</v>
      </c>
      <c r="M929" s="16">
        <f t="shared" si="43"/>
        <v>0.39884630222210138</v>
      </c>
      <c r="N929" s="16">
        <f>[1]!s_fa_roe(A929,"20251231")</f>
        <v>4.4318999999999997</v>
      </c>
      <c r="O929" s="16">
        <f>[1]!s_stmnote_rdexp(A929,"20251231",1,10000)</f>
        <v>554.46106100000009</v>
      </c>
      <c r="P929" s="20">
        <f t="shared" si="44"/>
        <v>2.7946446049408147E-3</v>
      </c>
      <c r="Q929" s="16">
        <f>[1]!s_margin_tradingbalance(A929,"",10000)</f>
        <v>0</v>
      </c>
      <c r="R929" s="16">
        <f>[1]!s_margin_seclendingbalance(A929,"",10000)</f>
        <v>0</v>
      </c>
      <c r="S929" s="17">
        <f>[1]!s_val_ev(A929,"",100000000)</f>
        <v>66.758666000000005</v>
      </c>
      <c r="T929" s="17">
        <f>[1]!share_freesharesmv(A929,"",100000000)</f>
        <v>37.007263592600005</v>
      </c>
      <c r="U929" s="17">
        <f>[1]!s_dq_amount_btin(A929,E929,100000000)</f>
        <v>1.7230849800000001</v>
      </c>
      <c r="V929" s="17">
        <f>[1]!s_dq_turn(A929,E929)</f>
        <v>2.5778013805728235</v>
      </c>
      <c r="W929" s="2">
        <f>[1]!s_pq_amount(A929,"20260101","",100000000)</f>
        <v>150.06169659</v>
      </c>
      <c r="X929" s="2">
        <f>[1]!s_pq_avgamount(A929,"20260101","",100000000)</f>
        <v>1.364197241727273</v>
      </c>
      <c r="Y929" s="17">
        <f>[1]!s_ipo_dilutedpe(A929)</f>
        <v>19.940000000000001</v>
      </c>
      <c r="Z929" s="12">
        <f>[1]!s_ipo_collection_total(A929,100000000)</f>
        <v>3.12</v>
      </c>
      <c r="AA929" s="2">
        <f>[1]!s_val_pe_ttm(A929,E929)</f>
        <v>367.42388916015625</v>
      </c>
      <c r="AB929" s="5">
        <f>[1]!s_info_zjtxornot1(A929,"")</f>
        <v>0</v>
      </c>
      <c r="AC929" s="22" t="str">
        <f>[1]!s_info_nature1(A929,"")</f>
        <v>中央国有企业</v>
      </c>
      <c r="AD929" s="6" t="str">
        <f>[1]!s_info_city(A929)</f>
        <v>北京市</v>
      </c>
      <c r="AE929" s="6" t="str">
        <f>[1]!s_info_province(A929)</f>
        <v>北京</v>
      </c>
      <c r="AF929">
        <v>116.40528500000001</v>
      </c>
      <c r="AG929">
        <v>39.904989</v>
      </c>
    </row>
    <row r="930" spans="1:33" x14ac:dyDescent="0.3">
      <c r="A930" s="12" t="s">
        <v>2441</v>
      </c>
      <c r="B930" s="12" t="s">
        <v>2442</v>
      </c>
      <c r="C930" s="16" t="str">
        <f>[1]!s_info_mkt(A930)</f>
        <v>主板</v>
      </c>
      <c r="D930" s="16" t="str">
        <f>[1]!s_ipo_listeddate(A930)</f>
        <v>2000-11-01</v>
      </c>
      <c r="E930" s="16" t="str">
        <f>[1]!lastradeday_s("000002","")</f>
        <v>2026-06-22</v>
      </c>
      <c r="F930" s="16" t="str">
        <f>[1]!s_info_industry_csrc2023(A930,"",3)</f>
        <v>生态保护和环境治理业</v>
      </c>
      <c r="G930" s="16" t="str">
        <f>[1]!s_info_industry_csrc2023(A930,"",1)</f>
        <v>水利、环境和公共设施管理业</v>
      </c>
      <c r="H930" s="16">
        <f>[1]!s_is(A930,83,"FY","YTD","20251231",1,"",100000000)</f>
        <v>121.5199316953</v>
      </c>
      <c r="I930" s="16">
        <f>[1]!s_is(A930,83,"FY","YTD","20241231",1,"",100000000)</f>
        <v>47.223935798999996</v>
      </c>
      <c r="J930" s="16">
        <f t="shared" si="42"/>
        <v>1.5732698818778523</v>
      </c>
      <c r="K930" s="16">
        <f>[1]!s_is(A930,61,"FY","YTD","20251231",1,"",100000000)</f>
        <v>5.3221288334999999</v>
      </c>
      <c r="L930" s="16">
        <f>[1]!s_is(A930,61,"FY","YTD","20241231",1,"",100000000)</f>
        <v>0.35962358619999996</v>
      </c>
      <c r="M930" s="16">
        <f t="shared" si="43"/>
        <v>13.799165120777612</v>
      </c>
      <c r="N930" s="16">
        <f>[1]!s_fa_roe(A930,"20251231")</f>
        <v>4.8015999999999996</v>
      </c>
      <c r="O930" s="16">
        <f>[1]!s_stmnote_rdexp(A930,"20251231",1,10000)</f>
        <v>20659.518659000001</v>
      </c>
      <c r="P930" s="20">
        <f t="shared" si="44"/>
        <v>1.7000930111450221E-2</v>
      </c>
      <c r="Q930" s="16">
        <f>[1]!s_margin_tradingbalance(A930,"",10000)</f>
        <v>47757.650600000001</v>
      </c>
      <c r="R930" s="16">
        <f>[1]!s_margin_seclendingbalance(A930,"",10000)</f>
        <v>227.12799999999999</v>
      </c>
      <c r="S930" s="17">
        <f>[1]!s_val_ev(A930,"",100000000)</f>
        <v>648.27051774799997</v>
      </c>
      <c r="T930" s="17">
        <f>[1]!share_freesharesmv(A930,"",100000000)</f>
        <v>65.01397028400001</v>
      </c>
      <c r="U930" s="17">
        <f>[1]!s_dq_amount_btin(A930,E930,100000000)</f>
        <v>3.6869975500000001</v>
      </c>
      <c r="V930" s="17">
        <f>[1]!s_dq_turn(A930,E930)</f>
        <v>5.8200747738847323</v>
      </c>
      <c r="W930" s="2">
        <f>[1]!s_pq_amount(A930,"20260101","",100000000)</f>
        <v>321.09835751000003</v>
      </c>
      <c r="X930" s="2">
        <f>[1]!s_pq_avgamount(A930,"20260101","",100000000)</f>
        <v>2.9190759773636366</v>
      </c>
      <c r="Y930" s="17">
        <f>[1]!s_ipo_dilutedpe(A930)</f>
        <v>22.14</v>
      </c>
      <c r="Z930" s="12">
        <f>[1]!s_ipo_collection_total(A930,100000000)</f>
        <v>5.4</v>
      </c>
      <c r="AA930" s="2">
        <f>[1]!s_val_pe_ttm(A930,E930)</f>
        <v>73.244865417480469</v>
      </c>
      <c r="AB930" s="5">
        <f>[1]!s_info_zjtxornot1(A930,"")</f>
        <v>1</v>
      </c>
      <c r="AC930" s="22" t="str">
        <f>[1]!s_info_nature1(A930,"")</f>
        <v>中央国有企业</v>
      </c>
      <c r="AD930" s="6" t="str">
        <f>[1]!s_info_city(A930)</f>
        <v>重庆市</v>
      </c>
      <c r="AE930" s="6" t="str">
        <f>[1]!s_info_province(A930)</f>
        <v>重庆</v>
      </c>
      <c r="AF930">
        <v>106.50496200000001</v>
      </c>
      <c r="AG930">
        <v>29.533155000000001</v>
      </c>
    </row>
    <row r="931" spans="1:33" x14ac:dyDescent="0.3">
      <c r="A931" s="12" t="s">
        <v>2443</v>
      </c>
      <c r="B931" s="12" t="s">
        <v>2444</v>
      </c>
      <c r="C931" s="16" t="str">
        <f>[1]!s_info_mkt(A931)</f>
        <v>主板</v>
      </c>
      <c r="D931" s="16" t="str">
        <f>[1]!s_ipo_listeddate(A931)</f>
        <v>1997-09-24</v>
      </c>
      <c r="E931" s="16" t="str">
        <f>[1]!lastradeday_s("000002","")</f>
        <v>2026-06-22</v>
      </c>
      <c r="F931" s="16" t="str">
        <f>[1]!s_info_industry_csrc2023(A931,"",3)</f>
        <v>有色金属冶炼和压延加工业</v>
      </c>
      <c r="G931" s="16" t="str">
        <f>[1]!s_info_industry_csrc2023(A931,"",1)</f>
        <v>制造业</v>
      </c>
      <c r="H931" s="16">
        <f>[1]!s_is(A931,83,"FY","YTD","20251231",1,"",100000000)</f>
        <v>425.63083233339995</v>
      </c>
      <c r="I931" s="16">
        <f>[1]!s_is(A931,83,"FY","YTD","20241231",1,"",100000000)</f>
        <v>329.66314898029998</v>
      </c>
      <c r="J931" s="16">
        <f t="shared" si="42"/>
        <v>0.29110831359205025</v>
      </c>
      <c r="K931" s="16">
        <f>[1]!s_is(A931,61,"FY","YTD","20251231",1,"",100000000)</f>
        <v>22.512720736799999</v>
      </c>
      <c r="L931" s="16">
        <f>[1]!s_is(A931,61,"FY","YTD","20241231",1,"",100000000)</f>
        <v>10.0427692189</v>
      </c>
      <c r="M931" s="16">
        <f t="shared" si="43"/>
        <v>1.2416845638981886</v>
      </c>
      <c r="N931" s="16">
        <f>[1]!s_fa_roe(A931,"20251231")</f>
        <v>9.5609999999999999</v>
      </c>
      <c r="O931" s="16">
        <f>[1]!s_stmnote_rdexp(A931,"20251231",1,10000)</f>
        <v>31809.082761000001</v>
      </c>
      <c r="P931" s="20">
        <f t="shared" si="44"/>
        <v>7.4733972129358561E-3</v>
      </c>
      <c r="Q931" s="16">
        <f>[1]!s_margin_tradingbalance(A931,"",10000)</f>
        <v>774992.86230000004</v>
      </c>
      <c r="R931" s="16">
        <f>[1]!s_margin_seclendingbalance(A931,"",10000)</f>
        <v>3114.2386000000001</v>
      </c>
      <c r="S931" s="17">
        <f>[1]!s_val_ev(A931,"",100000000)</f>
        <v>1957.5581534429998</v>
      </c>
      <c r="T931" s="17">
        <f>[1]!share_freesharesmv(A931,"",100000000)</f>
        <v>1213.1040666164999</v>
      </c>
      <c r="U931" s="17">
        <f>[1]!s_dq_amount_btin(A931,E931,100000000)</f>
        <v>130.73459531</v>
      </c>
      <c r="V931" s="17">
        <f>[1]!s_dq_turn(A931,E931)</f>
        <v>6.8155317432251623</v>
      </c>
      <c r="W931" s="2">
        <f>[1]!s_pq_amount(A931,"20260101","",100000000)</f>
        <v>7498.4656732399999</v>
      </c>
      <c r="X931" s="2">
        <f>[1]!s_pq_avgamount(A931,"20260101","",100000000)</f>
        <v>68.167869756727271</v>
      </c>
      <c r="Y931" s="17">
        <f>[1]!s_ipo_dilutedpe(A931)</f>
        <v>0</v>
      </c>
      <c r="Z931" s="12">
        <f>[1]!s_ipo_collection_total(A931,100000000)</f>
        <v>3.544</v>
      </c>
      <c r="AA931" s="2">
        <f>[1]!s_val_pe_ttm(A931,E931)</f>
        <v>71.48583984375</v>
      </c>
      <c r="AB931" s="5">
        <f>[1]!s_info_zjtxornot1(A931,"")</f>
        <v>0</v>
      </c>
      <c r="AC931" s="22" t="str">
        <f>[1]!s_info_nature1(A931,"")</f>
        <v>地方国有企业</v>
      </c>
      <c r="AD931" s="6" t="str">
        <f>[1]!s_info_city(A931)</f>
        <v>包头市</v>
      </c>
      <c r="AE931" s="6" t="str">
        <f>[1]!s_info_province(A931)</f>
        <v>内蒙古自治区</v>
      </c>
      <c r="AF931">
        <v>109.840405</v>
      </c>
      <c r="AG931">
        <v>40.658168000000003</v>
      </c>
    </row>
    <row r="932" spans="1:33" x14ac:dyDescent="0.3">
      <c r="A932" s="12" t="s">
        <v>2445</v>
      </c>
      <c r="B932" s="12" t="s">
        <v>2446</v>
      </c>
      <c r="C932" s="16" t="str">
        <f>[1]!s_info_mkt(A932)</f>
        <v>创业板</v>
      </c>
      <c r="D932" s="16" t="str">
        <f>[1]!s_ipo_listeddate(A932)</f>
        <v>2011-01-07</v>
      </c>
      <c r="E932" s="16" t="str">
        <f>[1]!lastradeday_s("000002","")</f>
        <v>2026-06-22</v>
      </c>
      <c r="F932" s="16" t="str">
        <f>[1]!s_info_industry_csrc2023(A932,"",3)</f>
        <v>计算机、通信和其他电子设备制造业</v>
      </c>
      <c r="G932" s="16" t="str">
        <f>[1]!s_info_industry_csrc2023(A932,"",1)</f>
        <v>制造业</v>
      </c>
      <c r="H932" s="16">
        <f>[1]!s_is(A932,83,"FY","YTD","20251231",1,"",100000000)</f>
        <v>1.5022340697999998</v>
      </c>
      <c r="I932" s="16">
        <f>[1]!s_is(A932,83,"FY","YTD","20241231",1,"",100000000)</f>
        <v>2.0683239449999999</v>
      </c>
      <c r="J932" s="16">
        <f t="shared" si="42"/>
        <v>-0.27369497731169001</v>
      </c>
      <c r="K932" s="16">
        <f>[1]!s_is(A932,61,"FY","YTD","20251231",1,"",100000000)</f>
        <v>-0.54094767020000001</v>
      </c>
      <c r="L932" s="16">
        <f>[1]!s_is(A932,61,"FY","YTD","20241231",1,"",100000000)</f>
        <v>-0.51764077369999995</v>
      </c>
      <c r="M932" s="16">
        <f t="shared" si="43"/>
        <v>-4.5025233104043764E-2</v>
      </c>
      <c r="N932" s="16">
        <f>[1]!s_fa_roe(A932,"20251231")</f>
        <v>-4.3954000000000004</v>
      </c>
      <c r="O932" s="16">
        <f>[1]!s_stmnote_rdexp(A932,"20251231",1,10000)</f>
        <v>2863.3475269999999</v>
      </c>
      <c r="P932" s="20">
        <f t="shared" si="44"/>
        <v>0.19060595046823911</v>
      </c>
      <c r="Q932" s="16">
        <f>[1]!s_margin_tradingbalance(A932,"",10000)</f>
        <v>0</v>
      </c>
      <c r="R932" s="16">
        <f>[1]!s_margin_seclendingbalance(A932,"",10000)</f>
        <v>0</v>
      </c>
      <c r="S932" s="17">
        <f>[1]!s_val_ev(A932,"",100000000)</f>
        <v>23.739933571200005</v>
      </c>
      <c r="T932" s="17">
        <f>[1]!share_freesharesmv(A932,"",100000000)</f>
        <v>9.9301725396000009</v>
      </c>
      <c r="U932" s="17">
        <f>[1]!s_dq_amount_btin(A932,E932,100000000)</f>
        <v>0.52815137999999995</v>
      </c>
      <c r="V932" s="17">
        <f>[1]!s_dq_turn(A932,E932)</f>
        <v>3.8798507171942691</v>
      </c>
      <c r="W932" s="2">
        <f>[1]!s_pq_amount(A932,"20260101","",100000000)</f>
        <v>81.387234140000004</v>
      </c>
      <c r="X932" s="2">
        <f>[1]!s_pq_avgamount(A932,"20260101","",100000000)</f>
        <v>0.73988394672727276</v>
      </c>
      <c r="Y932" s="17">
        <f>[1]!s_ipo_dilutedpe(A932)</f>
        <v>69.010000000000005</v>
      </c>
      <c r="Z932" s="12">
        <f>[1]!s_ipo_collection_total(A932,100000000)</f>
        <v>8.82</v>
      </c>
      <c r="AA932" s="2">
        <f>[1]!s_val_pe_ttm(A932,E932)</f>
        <v>-43.436882019042969</v>
      </c>
      <c r="AB932" s="5">
        <f>[1]!s_info_zjtxornot1(A932,"")</f>
        <v>0</v>
      </c>
      <c r="AC932" s="22" t="str">
        <f>[1]!s_info_nature1(A932,"")</f>
        <v>民营企业</v>
      </c>
      <c r="AD932" s="6" t="str">
        <f>[1]!s_info_city(A932)</f>
        <v>广州市</v>
      </c>
      <c r="AE932" s="6" t="str">
        <f>[1]!s_info_province(A932)</f>
        <v>广东省</v>
      </c>
      <c r="AF932">
        <v>113.280637</v>
      </c>
      <c r="AG932">
        <v>23.125177999999998</v>
      </c>
    </row>
    <row r="933" spans="1:33" x14ac:dyDescent="0.3">
      <c r="A933" s="12" t="s">
        <v>2447</v>
      </c>
      <c r="B933" s="12" t="s">
        <v>2448</v>
      </c>
      <c r="C933" s="16" t="str">
        <f>[1]!s_info_mkt(A933)</f>
        <v>创业板</v>
      </c>
      <c r="D933" s="16" t="str">
        <f>[1]!s_ipo_listeddate(A933)</f>
        <v>2024-01-24</v>
      </c>
      <c r="E933" s="16" t="str">
        <f>[1]!lastradeday_s("000002","")</f>
        <v>2026-06-22</v>
      </c>
      <c r="F933" s="16" t="str">
        <f>[1]!s_info_industry_csrc2023(A933,"",3)</f>
        <v>计算机、通信和其他电子设备制造业</v>
      </c>
      <c r="G933" s="16" t="str">
        <f>[1]!s_info_industry_csrc2023(A933,"",1)</f>
        <v>制造业</v>
      </c>
      <c r="H933" s="16">
        <f>[1]!s_is(A933,83,"FY","YTD","20251231",1,"",100000000)</f>
        <v>4.1336715096000001</v>
      </c>
      <c r="I933" s="16">
        <f>[1]!s_is(A933,83,"FY","YTD","20241231",1,"",100000000)</f>
        <v>4.2223933294</v>
      </c>
      <c r="J933" s="16">
        <f t="shared" si="42"/>
        <v>-2.1012211056284369E-2</v>
      </c>
      <c r="K933" s="16">
        <f>[1]!s_is(A933,61,"FY","YTD","20251231",1,"",100000000)</f>
        <v>-4.8635076999999999E-2</v>
      </c>
      <c r="L933" s="16">
        <f>[1]!s_is(A933,61,"FY","YTD","20241231",1,"",100000000)</f>
        <v>0.32267065750000001</v>
      </c>
      <c r="M933" s="16">
        <f t="shared" si="43"/>
        <v>-1.1507266801909313</v>
      </c>
      <c r="N933" s="16">
        <f>[1]!s_fa_roe(A933,"20251231")</f>
        <v>-0.64400000000000002</v>
      </c>
      <c r="O933" s="16">
        <f>[1]!s_stmnote_rdexp(A933,"20251231",1,10000)</f>
        <v>2759.2284829999999</v>
      </c>
      <c r="P933" s="20">
        <f t="shared" si="44"/>
        <v>6.6750066535088554E-2</v>
      </c>
      <c r="Q933" s="16">
        <f>[1]!s_margin_tradingbalance(A933,"",10000)</f>
        <v>12178.209000000001</v>
      </c>
      <c r="R933" s="16">
        <f>[1]!s_margin_seclendingbalance(A933,"",10000)</f>
        <v>42.662399999999998</v>
      </c>
      <c r="S933" s="17">
        <f>[1]!s_val_ev(A933,"",100000000)</f>
        <v>42.985160700000002</v>
      </c>
      <c r="T933" s="17">
        <f>[1]!share_freesharesmv(A933,"",100000000)</f>
        <v>17.985766562999999</v>
      </c>
      <c r="U933" s="17">
        <f>[1]!s_dq_amount_btin(A933,E933,100000000)</f>
        <v>2.2617309099999998</v>
      </c>
      <c r="V933" s="17">
        <f>[1]!s_dq_turn(A933,E933)</f>
        <v>12.775580902550825</v>
      </c>
      <c r="W933" s="2">
        <f>[1]!s_pq_amount(A933,"20260101","",100000000)</f>
        <v>147.66881197999999</v>
      </c>
      <c r="X933" s="2">
        <f>[1]!s_pq_avgamount(A933,"20260101","",100000000)</f>
        <v>1.3424437452727274</v>
      </c>
      <c r="Y933" s="17">
        <f>[1]!s_ipo_dilutedpe(A933)</f>
        <v>25.22</v>
      </c>
      <c r="Z933" s="12">
        <f>[1]!s_ipo_collection_total(A933,100000000)</f>
        <v>4.0508388999000005</v>
      </c>
      <c r="AA933" s="2">
        <f>[1]!s_val_pe_ttm(A933,E933)</f>
        <v>-172.96305847167969</v>
      </c>
      <c r="AB933" s="5">
        <f>[1]!s_info_zjtxornot1(A933,"")</f>
        <v>1</v>
      </c>
      <c r="AC933" s="22" t="str">
        <f>[1]!s_info_nature1(A933,"")</f>
        <v>民营企业</v>
      </c>
      <c r="AD933" s="6" t="str">
        <f>[1]!s_info_city(A933)</f>
        <v>东莞市</v>
      </c>
      <c r="AE933" s="6" t="str">
        <f>[1]!s_info_province(A933)</f>
        <v>广东省</v>
      </c>
      <c r="AF933">
        <v>113.746262</v>
      </c>
      <c r="AG933">
        <v>23.046237000000001</v>
      </c>
    </row>
    <row r="934" spans="1:33" x14ac:dyDescent="0.3">
      <c r="A934" s="12" t="s">
        <v>2449</v>
      </c>
      <c r="B934" s="12" t="s">
        <v>2450</v>
      </c>
      <c r="C934" s="16" t="str">
        <f>[1]!s_info_mkt(A934)</f>
        <v>主板</v>
      </c>
      <c r="D934" s="16" t="str">
        <f>[1]!s_ipo_listeddate(A934)</f>
        <v>2017-12-13</v>
      </c>
      <c r="E934" s="16" t="str">
        <f>[1]!lastradeday_s("000002","")</f>
        <v>2026-06-22</v>
      </c>
      <c r="F934" s="16" t="str">
        <f>[1]!s_info_industry_csrc2023(A934,"",3)</f>
        <v>计算机、通信和其他电子设备制造业</v>
      </c>
      <c r="G934" s="16" t="str">
        <f>[1]!s_info_industry_csrc2023(A934,"",1)</f>
        <v>制造业</v>
      </c>
      <c r="H934" s="16">
        <f>[1]!s_is(A934,83,"FY","YTD","20251231",1,"",100000000)</f>
        <v>236.4697708898</v>
      </c>
      <c r="I934" s="16">
        <f>[1]!s_is(A934,83,"FY","YTD","20241231",1,"",100000000)</f>
        <v>179.07445251299998</v>
      </c>
      <c r="J934" s="16">
        <f t="shared" si="42"/>
        <v>0.32051092476540388</v>
      </c>
      <c r="K934" s="16">
        <f>[1]!s_is(A934,61,"FY","YTD","20251231",1,"",100000000)</f>
        <v>32.7573815127</v>
      </c>
      <c r="L934" s="16">
        <f>[1]!s_is(A934,61,"FY","YTD","20241231",1,"",100000000)</f>
        <v>18.775654810100001</v>
      </c>
      <c r="M934" s="16">
        <f t="shared" si="43"/>
        <v>0.74467318684825845</v>
      </c>
      <c r="N934" s="16">
        <f>[1]!s_fa_roe(A934,"20251231")</f>
        <v>20.623899999999999</v>
      </c>
      <c r="O934" s="16">
        <f>[1]!s_stmnote_rdexp(A934,"20251231",1,10000)</f>
        <v>159140.94620599999</v>
      </c>
      <c r="P934" s="20">
        <f t="shared" si="44"/>
        <v>6.7298642700577199E-2</v>
      </c>
      <c r="Q934" s="16">
        <f>[1]!s_margin_tradingbalance(A934,"",10000)</f>
        <v>223269.9816</v>
      </c>
      <c r="R934" s="16">
        <f>[1]!s_margin_seclendingbalance(A934,"",10000)</f>
        <v>1291.5147999999999</v>
      </c>
      <c r="S934" s="17">
        <f>[1]!s_val_ev(A934,"",100000000)</f>
        <v>3115.2473055729997</v>
      </c>
      <c r="T934" s="17">
        <f>[1]!share_freesharesmv(A934,"",100000000)</f>
        <v>1089.9335066386</v>
      </c>
      <c r="U934" s="17">
        <f>[1]!s_dq_amount_btin(A934,E934,100000000)</f>
        <v>79.292640930000005</v>
      </c>
      <c r="V934" s="17">
        <f>[1]!s_dq_turn(A934,E934)</f>
        <v>2.6465830171337061</v>
      </c>
      <c r="W934" s="2">
        <f>[1]!s_pq_amount(A934,"20260101","",100000000)</f>
        <v>3881.7208035899998</v>
      </c>
      <c r="X934" s="2">
        <f>[1]!s_pq_avgamount(A934,"20260101","",100000000)</f>
        <v>35.288370941727273</v>
      </c>
      <c r="Y934" s="17">
        <f>[1]!s_ipo_dilutedpe(A934)</f>
        <v>22.99</v>
      </c>
      <c r="Z934" s="12">
        <f>[1]!s_ipo_collection_total(A934,100000000)</f>
        <v>13.51</v>
      </c>
      <c r="AA934" s="2">
        <f>[1]!s_val_pe_ttm(A934,E934)</f>
        <v>85.712738037109375</v>
      </c>
      <c r="AB934" s="5">
        <f>[1]!s_info_zjtxornot1(A934,"")</f>
        <v>1</v>
      </c>
      <c r="AC934" s="22" t="str">
        <f>[1]!s_info_nature1(A934,"")</f>
        <v>中央国有企业</v>
      </c>
      <c r="AD934" s="6" t="str">
        <f>[1]!s_info_city(A934)</f>
        <v>深圳市</v>
      </c>
      <c r="AE934" s="6" t="str">
        <f>[1]!s_info_province(A934)</f>
        <v>广东省</v>
      </c>
      <c r="AF934">
        <v>114.085947</v>
      </c>
      <c r="AG934">
        <v>22.547000000000001</v>
      </c>
    </row>
    <row r="935" spans="1:33" x14ac:dyDescent="0.3">
      <c r="A935" s="12" t="s">
        <v>2451</v>
      </c>
      <c r="B935" s="12" t="s">
        <v>2452</v>
      </c>
      <c r="C935" s="16" t="str">
        <f>[1]!s_info_mkt(A935)</f>
        <v>创业板</v>
      </c>
      <c r="D935" s="16" t="str">
        <f>[1]!s_ipo_listeddate(A935)</f>
        <v>2011-08-18</v>
      </c>
      <c r="E935" s="16" t="str">
        <f>[1]!lastradeday_s("000002","")</f>
        <v>2026-06-22</v>
      </c>
      <c r="F935" s="16" t="str">
        <f>[1]!s_info_industry_csrc2023(A935,"",3)</f>
        <v>软件和信息技术服务业</v>
      </c>
      <c r="G935" s="16" t="str">
        <f>[1]!s_info_industry_csrc2023(A935,"",1)</f>
        <v>信息传输、软件和信息技术服务业</v>
      </c>
      <c r="H935" s="16">
        <f>[1]!s_is(A935,83,"FY","YTD","20251231",1,"",100000000)</f>
        <v>21.0616690859</v>
      </c>
      <c r="I935" s="16">
        <f>[1]!s_is(A935,83,"FY","YTD","20241231",1,"",100000000)</f>
        <v>27.822409001700002</v>
      </c>
      <c r="J935" s="16">
        <f t="shared" si="42"/>
        <v>-0.24299620911283804</v>
      </c>
      <c r="K935" s="16">
        <f>[1]!s_is(A935,61,"FY","YTD","20251231",1,"",100000000)</f>
        <v>-3.7388225264999999</v>
      </c>
      <c r="L935" s="16">
        <f>[1]!s_is(A935,61,"FY","YTD","20241231",1,"",100000000)</f>
        <v>0.87893175349999997</v>
      </c>
      <c r="M935" s="16">
        <f t="shared" si="43"/>
        <v>-5.2538257511025286</v>
      </c>
      <c r="N935" s="16">
        <f>[1]!s_fa_roe(A935,"20251231")</f>
        <v>-6.4752999999999998</v>
      </c>
      <c r="O935" s="16">
        <f>[1]!s_stmnote_rdexp(A935,"20251231",1,10000)</f>
        <v>52829.402688999995</v>
      </c>
      <c r="P935" s="20">
        <f t="shared" si="44"/>
        <v>0.2508319852217567</v>
      </c>
      <c r="Q935" s="16">
        <f>[1]!s_margin_tradingbalance(A935,"",10000)</f>
        <v>117745.2211</v>
      </c>
      <c r="R935" s="16">
        <f>[1]!s_margin_seclendingbalance(A935,"",10000)</f>
        <v>380.56200000000001</v>
      </c>
      <c r="S935" s="17">
        <f>[1]!s_val_ev(A935,"",100000000)</f>
        <v>161.35327798829999</v>
      </c>
      <c r="T935" s="17">
        <f>[1]!share_freesharesmv(A935,"",100000000)</f>
        <v>121.7563748522</v>
      </c>
      <c r="U935" s="17">
        <f>[1]!s_dq_amount_btin(A935,E935,100000000)</f>
        <v>5.3527037200000001</v>
      </c>
      <c r="V935" s="17">
        <f>[1]!s_dq_turn(A935,E935)</f>
        <v>4.1930703050683533</v>
      </c>
      <c r="W935" s="2">
        <f>[1]!s_pq_amount(A935,"20260101","",100000000)</f>
        <v>1132.28832113</v>
      </c>
      <c r="X935" s="2">
        <f>[1]!s_pq_avgamount(A935,"20260101","",100000000)</f>
        <v>10.293530192090909</v>
      </c>
      <c r="Y935" s="17">
        <f>[1]!s_ipo_dilutedpe(A935)</f>
        <v>43.65</v>
      </c>
      <c r="Z935" s="12">
        <f>[1]!s_ipo_collection_total(A935,100000000)</f>
        <v>3.7124999999999999</v>
      </c>
      <c r="AA935" s="2">
        <f>[1]!s_val_pe_ttm(A935,E935)</f>
        <v>-44.189327239990234</v>
      </c>
      <c r="AB935" s="5">
        <f>[1]!s_info_zjtxornot1(A935,"")</f>
        <v>0</v>
      </c>
      <c r="AC935" s="22" t="str">
        <f>[1]!s_info_nature1(A935,"")</f>
        <v>民营企业</v>
      </c>
      <c r="AD935" s="6" t="str">
        <f>[1]!s_info_city(A935)</f>
        <v>上海市</v>
      </c>
      <c r="AE935" s="6" t="str">
        <f>[1]!s_info_province(A935)</f>
        <v>上海</v>
      </c>
      <c r="AF935">
        <v>121.472644</v>
      </c>
      <c r="AG935">
        <v>31.231705999999999</v>
      </c>
    </row>
    <row r="936" spans="1:33" x14ac:dyDescent="0.3">
      <c r="A936" s="12" t="s">
        <v>2453</v>
      </c>
      <c r="B936" s="12" t="s">
        <v>2454</v>
      </c>
      <c r="C936" s="16" t="str">
        <f>[1]!s_info_mkt(A936)</f>
        <v>主板</v>
      </c>
      <c r="D936" s="16" t="str">
        <f>[1]!s_ipo_listeddate(A936)</f>
        <v>2017-02-08</v>
      </c>
      <c r="E936" s="16" t="str">
        <f>[1]!lastradeday_s("000002","")</f>
        <v>2026-06-22</v>
      </c>
      <c r="F936" s="16" t="str">
        <f>[1]!s_info_industry_csrc2023(A936,"",3)</f>
        <v>软件和信息技术服务业</v>
      </c>
      <c r="G936" s="16" t="str">
        <f>[1]!s_info_industry_csrc2023(A936,"",1)</f>
        <v>信息传输、软件和信息技术服务业</v>
      </c>
      <c r="H936" s="16">
        <f>[1]!s_is(A936,83,"FY","YTD","20251231",1,"",100000000)</f>
        <v>17.208319544800002</v>
      </c>
      <c r="I936" s="16">
        <f>[1]!s_is(A936,83,"FY","YTD","20241231",1,"",100000000)</f>
        <v>17.205092021199999</v>
      </c>
      <c r="J936" s="16">
        <f t="shared" si="42"/>
        <v>1.8759118498334892E-4</v>
      </c>
      <c r="K936" s="16">
        <f>[1]!s_is(A936,61,"FY","YTD","20251231",1,"",100000000)</f>
        <v>1.3873715358000001</v>
      </c>
      <c r="L936" s="16">
        <f>[1]!s_is(A936,61,"FY","YTD","20241231",1,"",100000000)</f>
        <v>1.3219021452999999</v>
      </c>
      <c r="M936" s="16">
        <f t="shared" si="43"/>
        <v>4.9526654248028414E-2</v>
      </c>
      <c r="N936" s="16">
        <f>[1]!s_fa_roe(A936,"20251231")</f>
        <v>4.2397</v>
      </c>
      <c r="O936" s="16">
        <f>[1]!s_stmnote_rdexp(A936,"20251231",1,10000)</f>
        <v>9535.9379829999998</v>
      </c>
      <c r="P936" s="20">
        <f t="shared" si="44"/>
        <v>5.5414696119363747E-2</v>
      </c>
      <c r="Q936" s="16">
        <f>[1]!s_margin_tradingbalance(A936,"",10000)</f>
        <v>86010.666700000002</v>
      </c>
      <c r="R936" s="16">
        <f>[1]!s_margin_seclendingbalance(A936,"",10000)</f>
        <v>552.2002</v>
      </c>
      <c r="S936" s="17">
        <f>[1]!s_val_ev(A936,"",100000000)</f>
        <v>239.79424226620003</v>
      </c>
      <c r="T936" s="17">
        <f>[1]!share_freesharesmv(A936,"",100000000)</f>
        <v>137.03739380019999</v>
      </c>
      <c r="U936" s="17">
        <f>[1]!s_dq_amount_btin(A936,E936,100000000)</f>
        <v>9.56676532</v>
      </c>
      <c r="V936" s="17">
        <f>[1]!s_dq_turn(A936,E936)</f>
        <v>4.0395828430470111</v>
      </c>
      <c r="W936" s="2">
        <f>[1]!s_pq_amount(A936,"20260101","",100000000)</f>
        <v>2659.7612931100002</v>
      </c>
      <c r="X936" s="2">
        <f>[1]!s_pq_avgamount(A936,"20260101","",100000000)</f>
        <v>24.17964811918182</v>
      </c>
      <c r="Y936" s="17">
        <f>[1]!s_ipo_dilutedpe(A936)</f>
        <v>22.99</v>
      </c>
      <c r="Z936" s="12">
        <f>[1]!s_ipo_collection_total(A936,100000000)</f>
        <v>4.1067</v>
      </c>
      <c r="AA936" s="2">
        <f>[1]!s_val_pe_ttm(A936,E936)</f>
        <v>171.9451904296875</v>
      </c>
      <c r="AB936" s="5">
        <f>[1]!s_info_zjtxornot1(A936,"")</f>
        <v>0</v>
      </c>
      <c r="AC936" s="22" t="str">
        <f>[1]!s_info_nature1(A936,"")</f>
        <v>地方国有企业</v>
      </c>
      <c r="AD936" s="6" t="str">
        <f>[1]!s_info_city(A936)</f>
        <v>上海市</v>
      </c>
      <c r="AE936" s="6" t="str">
        <f>[1]!s_info_province(A936)</f>
        <v>上海</v>
      </c>
      <c r="AF936">
        <v>121.472644</v>
      </c>
      <c r="AG936">
        <v>31.231705999999999</v>
      </c>
    </row>
    <row r="937" spans="1:33" x14ac:dyDescent="0.3">
      <c r="A937" s="12" t="s">
        <v>2455</v>
      </c>
      <c r="B937" s="12" t="s">
        <v>2456</v>
      </c>
      <c r="C937" s="16" t="str">
        <f>[1]!s_info_mkt(A937)</f>
        <v>创业板</v>
      </c>
      <c r="D937" s="16" t="str">
        <f>[1]!s_ipo_listeddate(A937)</f>
        <v>2021-12-08</v>
      </c>
      <c r="E937" s="16" t="str">
        <f>[1]!lastradeday_s("000002","")</f>
        <v>2026-06-22</v>
      </c>
      <c r="F937" s="16" t="str">
        <f>[1]!s_info_industry_csrc2023(A937,"",3)</f>
        <v>软件和信息技术服务业</v>
      </c>
      <c r="G937" s="16" t="str">
        <f>[1]!s_info_industry_csrc2023(A937,"",1)</f>
        <v>信息传输、软件和信息技术服务业</v>
      </c>
      <c r="H937" s="16">
        <f>[1]!s_is(A937,83,"FY","YTD","20251231",1,"",100000000)</f>
        <v>11.999232671700002</v>
      </c>
      <c r="I937" s="16">
        <f>[1]!s_is(A937,83,"FY","YTD","20241231",1,"",100000000)</f>
        <v>13.480922581600002</v>
      </c>
      <c r="J937" s="16">
        <f t="shared" si="42"/>
        <v>-0.10991012676850076</v>
      </c>
      <c r="K937" s="16">
        <f>[1]!s_is(A937,61,"FY","YTD","20251231",1,"",100000000)</f>
        <v>1.4945831894999999</v>
      </c>
      <c r="L937" s="16">
        <f>[1]!s_is(A937,61,"FY","YTD","20241231",1,"",100000000)</f>
        <v>2.1843364662</v>
      </c>
      <c r="M937" s="16">
        <f t="shared" si="43"/>
        <v>-0.31577244960797429</v>
      </c>
      <c r="N937" s="16">
        <f>[1]!s_fa_roe(A937,"20251231")</f>
        <v>6.07</v>
      </c>
      <c r="O937" s="16">
        <f>[1]!s_stmnote_rdexp(A937,"20251231",1,10000)</f>
        <v>6386.2536920000002</v>
      </c>
      <c r="P937" s="20">
        <f t="shared" si="44"/>
        <v>5.3222184007331384E-2</v>
      </c>
      <c r="Q937" s="16">
        <f>[1]!s_margin_tradingbalance(A937,"",10000)</f>
        <v>15879.040800000001</v>
      </c>
      <c r="R937" s="16">
        <f>[1]!s_margin_seclendingbalance(A937,"",10000)</f>
        <v>36.567</v>
      </c>
      <c r="S937" s="17">
        <f>[1]!s_val_ev(A937,"",100000000)</f>
        <v>86.745423550499993</v>
      </c>
      <c r="T937" s="17">
        <f>[1]!share_freesharesmv(A937,"",100000000)</f>
        <v>39.004892140499997</v>
      </c>
      <c r="U937" s="17">
        <f>[1]!s_dq_amount_btin(A937,E937,100000000)</f>
        <v>1.4870567800000001</v>
      </c>
      <c r="V937" s="17">
        <f>[1]!s_dq_turn(A937,E937)</f>
        <v>2.9506786585127651</v>
      </c>
      <c r="W937" s="2">
        <f>[1]!s_pq_amount(A937,"20260101","",100000000)</f>
        <v>385.25639720999999</v>
      </c>
      <c r="X937" s="2">
        <f>[1]!s_pq_avgamount(A937,"20260101","",100000000)</f>
        <v>3.5023308837272729</v>
      </c>
      <c r="Y937" s="17">
        <f>[1]!s_ipo_dilutedpe(A937)</f>
        <v>42.32</v>
      </c>
      <c r="Z937" s="12">
        <f>[1]!s_ipo_collection_total(A937,100000000)</f>
        <v>14.5167</v>
      </c>
      <c r="AA937" s="2">
        <f>[1]!s_val_pe_ttm(A937,E937)</f>
        <v>53.280941009521484</v>
      </c>
      <c r="AB937" s="5">
        <f>[1]!s_info_zjtxornot1(A937,"")</f>
        <v>1</v>
      </c>
      <c r="AC937" s="22" t="str">
        <f>[1]!s_info_nature1(A937,"")</f>
        <v>民营企业</v>
      </c>
      <c r="AD937" s="6" t="str">
        <f>[1]!s_info_city(A937)</f>
        <v>南通市</v>
      </c>
      <c r="AE937" s="6" t="str">
        <f>[1]!s_info_province(A937)</f>
        <v>江苏省</v>
      </c>
      <c r="AF937">
        <v>120.864608</v>
      </c>
      <c r="AG937">
        <v>32.016212000000003</v>
      </c>
    </row>
    <row r="938" spans="1:33" x14ac:dyDescent="0.3">
      <c r="A938" s="12" t="s">
        <v>75</v>
      </c>
      <c r="B938" s="12" t="s">
        <v>76</v>
      </c>
      <c r="C938" s="16" t="str">
        <f>[1]!s_info_mkt(A938)</f>
        <v>北证</v>
      </c>
      <c r="D938" s="16" t="str">
        <f>[1]!s_ipo_listeddate(A938)</f>
        <v>2021-01-08</v>
      </c>
      <c r="E938" s="16" t="str">
        <f>[1]!lastradeday_s("000002","")</f>
        <v>2026-06-22</v>
      </c>
      <c r="F938" s="16" t="str">
        <f>[1]!s_info_industry_csrc2023(A938,"",3)</f>
        <v>医药制造业</v>
      </c>
      <c r="G938" s="16" t="str">
        <f>[1]!s_info_industry_csrc2023(A938,"",1)</f>
        <v>制造业</v>
      </c>
      <c r="H938" s="16">
        <f>[1]!s_is(A938,83,"FY","YTD","20251231",1,"",100000000)</f>
        <v>2.8599787092</v>
      </c>
      <c r="I938" s="16">
        <f>[1]!s_is(A938,83,"FY","YTD","20241231",1,"",100000000)</f>
        <v>2.5654192730999998</v>
      </c>
      <c r="J938" s="16">
        <f t="shared" si="42"/>
        <v>0.11481921851474231</v>
      </c>
      <c r="K938" s="16">
        <f>[1]!s_is(A938,61,"FY","YTD","20251231",1,"",100000000)</f>
        <v>5.1374645700000006E-2</v>
      </c>
      <c r="L938" s="16">
        <f>[1]!s_is(A938,61,"FY","YTD","20241231",1,"",100000000)</f>
        <v>0.2217286571</v>
      </c>
      <c r="M938" s="16">
        <f t="shared" si="43"/>
        <v>-0.76829947751485306</v>
      </c>
      <c r="N938" s="16">
        <f>[1]!s_fa_roe(A938,"20251231")</f>
        <v>0.82410000000000005</v>
      </c>
      <c r="O938" s="16">
        <f>[1]!s_stmnote_rdexp(A938,"20251231",1,10000)</f>
        <v>3492.5472310000005</v>
      </c>
      <c r="P938" s="20">
        <f t="shared" si="44"/>
        <v>0.12211794513592529</v>
      </c>
      <c r="Q938" s="16">
        <f>[1]!s_margin_tradingbalance(A938,"",10000)</f>
        <v>1251.7045000000001</v>
      </c>
      <c r="R938" s="16">
        <f>[1]!s_margin_seclendingbalance(A938,"",10000)</f>
        <v>0</v>
      </c>
      <c r="S938" s="17">
        <f>[1]!s_val_ev(A938,"",100000000)</f>
        <v>22.303411000000001</v>
      </c>
      <c r="T938" s="17">
        <f>[1]!share_freesharesmv(A938,"",100000000)</f>
        <v>9.1139200501999991</v>
      </c>
      <c r="U938" s="17">
        <f>[1]!s_dq_amount_btin(A938,E938,100000000)</f>
        <v>0.23417780999999999</v>
      </c>
      <c r="V938" s="17">
        <f>[1]!s_dq_turn(A938,E938)</f>
        <v>1.1387839312513623</v>
      </c>
      <c r="W938" s="2">
        <f>[1]!s_pq_amount(A938,"20260101","",100000000)</f>
        <v>27.584199689999998</v>
      </c>
      <c r="X938" s="2">
        <f>[1]!s_pq_avgamount(A938,"20260101","",100000000)</f>
        <v>0.25076545172727271</v>
      </c>
      <c r="Y938" s="17">
        <f>[1]!s_ipo_dilutedpe(A938)</f>
        <v>52.87</v>
      </c>
      <c r="Z938" s="12">
        <f>[1]!s_ipo_collection_total(A938,100000000)</f>
        <v>2.8275000000000001</v>
      </c>
      <c r="AA938" s="2">
        <f>[1]!s_val_pe_ttm(A938,E938)</f>
        <v>120.842041015625</v>
      </c>
      <c r="AB938" s="5">
        <f>[1]!s_info_zjtxornot1(A938,"")</f>
        <v>1</v>
      </c>
      <c r="AC938" s="22" t="str">
        <f>[1]!s_info_nature1(A938,"")</f>
        <v>民营企业</v>
      </c>
      <c r="AD938" s="6" t="str">
        <f>[1]!s_info_city(A938)</f>
        <v>北京市</v>
      </c>
      <c r="AE938" s="6" t="str">
        <f>[1]!s_info_province(A938)</f>
        <v>北京</v>
      </c>
      <c r="AF938">
        <v>116.40528500000001</v>
      </c>
      <c r="AG938">
        <v>39.904989</v>
      </c>
    </row>
    <row r="939" spans="1:33" x14ac:dyDescent="0.3">
      <c r="A939" s="12" t="s">
        <v>2457</v>
      </c>
      <c r="B939" s="12" t="s">
        <v>2458</v>
      </c>
      <c r="C939" s="16" t="str">
        <f>[1]!s_info_mkt(A939)</f>
        <v>创业板</v>
      </c>
      <c r="D939" s="16" t="str">
        <f>[1]!s_ipo_listeddate(A939)</f>
        <v>2017-05-03</v>
      </c>
      <c r="E939" s="16" t="str">
        <f>[1]!lastradeday_s("000002","")</f>
        <v>2026-06-22</v>
      </c>
      <c r="F939" s="16" t="str">
        <f>[1]!s_info_industry_csrc2023(A939,"",3)</f>
        <v>计算机、通信和其他电子设备制造业</v>
      </c>
      <c r="G939" s="16" t="str">
        <f>[1]!s_info_industry_csrc2023(A939,"",1)</f>
        <v>制造业</v>
      </c>
      <c r="H939" s="16">
        <f>[1]!s_is(A939,83,"FY","YTD","20251231",1,"",100000000)</f>
        <v>7.0451281997000006</v>
      </c>
      <c r="I939" s="16">
        <f>[1]!s_is(A939,83,"FY","YTD","20241231",1,"",100000000)</f>
        <v>6.9766447916999992</v>
      </c>
      <c r="J939" s="16">
        <f t="shared" si="42"/>
        <v>9.8160949918899565E-3</v>
      </c>
      <c r="K939" s="16">
        <f>[1]!s_is(A939,61,"FY","YTD","20251231",1,"",100000000)</f>
        <v>-1.4649378519</v>
      </c>
      <c r="L939" s="16">
        <f>[1]!s_is(A939,61,"FY","YTD","20241231",1,"",100000000)</f>
        <v>-4.1805803427999999</v>
      </c>
      <c r="M939" s="16">
        <f t="shared" si="43"/>
        <v>0.64958504997446398</v>
      </c>
      <c r="N939" s="16">
        <f>[1]!s_fa_roe(A939,"20251231")</f>
        <v>-29.530899999999999</v>
      </c>
      <c r="O939" s="16">
        <f>[1]!s_stmnote_rdexp(A939,"20251231",1,10000)</f>
        <v>5102.0360110000001</v>
      </c>
      <c r="P939" s="20">
        <f t="shared" si="44"/>
        <v>7.2419349462189461E-2</v>
      </c>
      <c r="Q939" s="16">
        <f>[1]!s_margin_tradingbalance(A939,"",10000)</f>
        <v>0</v>
      </c>
      <c r="R939" s="16">
        <f>[1]!s_margin_seclendingbalance(A939,"",10000)</f>
        <v>0</v>
      </c>
      <c r="S939" s="17">
        <f>[1]!s_val_ev(A939,"",100000000)</f>
        <v>29.131349228800001</v>
      </c>
      <c r="T939" s="17">
        <f>[1]!share_freesharesmv(A939,"",100000000)</f>
        <v>23.957694915700003</v>
      </c>
      <c r="U939" s="17">
        <f>[1]!s_dq_amount_btin(A939,E939,100000000)</f>
        <v>1.43969423</v>
      </c>
      <c r="V939" s="17">
        <f>[1]!s_dq_turn(A939,E939)</f>
        <v>4.9603941176318456</v>
      </c>
      <c r="W939" s="2">
        <f>[1]!s_pq_amount(A939,"20260101","",100000000)</f>
        <v>130.95728131999999</v>
      </c>
      <c r="X939" s="2">
        <f>[1]!s_pq_avgamount(A939,"20260101","",100000000)</f>
        <v>1.1905207392727273</v>
      </c>
      <c r="Y939" s="17">
        <f>[1]!s_ipo_dilutedpe(A939)</f>
        <v>22.99</v>
      </c>
      <c r="Z939" s="12">
        <f>[1]!s_ipo_collection_total(A939,100000000)</f>
        <v>2.6880000000000002</v>
      </c>
      <c r="AA939" s="2">
        <f>[1]!s_val_pe_ttm(A939,E939)</f>
        <v>-20.391454696655273</v>
      </c>
      <c r="AB939" s="5">
        <f>[1]!s_info_zjtxornot1(A939,"")</f>
        <v>0</v>
      </c>
      <c r="AC939" s="22" t="str">
        <f>[1]!s_info_nature1(A939,"")</f>
        <v>民营企业</v>
      </c>
      <c r="AD939" s="6" t="str">
        <f>[1]!s_info_city(A939)</f>
        <v>深圳市</v>
      </c>
      <c r="AE939" s="6" t="str">
        <f>[1]!s_info_province(A939)</f>
        <v>广东省</v>
      </c>
      <c r="AF939">
        <v>114.085947</v>
      </c>
      <c r="AG939">
        <v>22.547000000000001</v>
      </c>
    </row>
    <row r="940" spans="1:33" x14ac:dyDescent="0.3">
      <c r="A940" s="12" t="s">
        <v>2459</v>
      </c>
      <c r="B940" s="12" t="s">
        <v>2460</v>
      </c>
      <c r="C940" s="16" t="str">
        <f>[1]!s_info_mkt(A940)</f>
        <v>主板</v>
      </c>
      <c r="D940" s="16" t="str">
        <f>[1]!s_ipo_listeddate(A940)</f>
        <v>2001-01-11</v>
      </c>
      <c r="E940" s="16" t="str">
        <f>[1]!lastradeday_s("000002","")</f>
        <v>2026-06-22</v>
      </c>
      <c r="F940" s="16" t="str">
        <f>[1]!s_info_industry_csrc2023(A940,"",3)</f>
        <v>化学原料和化学制品制造业</v>
      </c>
      <c r="G940" s="16" t="str">
        <f>[1]!s_info_industry_csrc2023(A940,"",1)</f>
        <v>制造业</v>
      </c>
      <c r="H940" s="16">
        <f>[1]!s_is(A940,83,"FY","YTD","20251231",1,"",100000000)</f>
        <v>166.88996654920001</v>
      </c>
      <c r="I940" s="16">
        <f>[1]!s_is(A940,83,"FY","YTD","20241231",1,"",100000000)</f>
        <v>139.6630904397</v>
      </c>
      <c r="J940" s="16">
        <f t="shared" si="42"/>
        <v>0.19494682541952857</v>
      </c>
      <c r="K940" s="16">
        <f>[1]!s_is(A940,61,"FY","YTD","20251231",1,"",100000000)</f>
        <v>14.4446704045</v>
      </c>
      <c r="L940" s="16">
        <f>[1]!s_is(A940,61,"FY","YTD","20241231",1,"",100000000)</f>
        <v>10.5379630515</v>
      </c>
      <c r="M940" s="16">
        <f t="shared" si="43"/>
        <v>0.37072699286451849</v>
      </c>
      <c r="N940" s="16">
        <f>[1]!s_fa_roe(A940,"20251231")</f>
        <v>8.1771999999999991</v>
      </c>
      <c r="O940" s="16">
        <f>[1]!s_stmnote_rdexp(A940,"20251231",1,10000)</f>
        <v>97418.327623000005</v>
      </c>
      <c r="P940" s="20">
        <f t="shared" si="44"/>
        <v>5.8372788752570445E-2</v>
      </c>
      <c r="Q940" s="16">
        <f>[1]!s_margin_tradingbalance(A940,"",10000)</f>
        <v>156678.4087</v>
      </c>
      <c r="R940" s="16">
        <f>[1]!s_margin_seclendingbalance(A940,"",10000)</f>
        <v>1798.4159999999999</v>
      </c>
      <c r="S940" s="17">
        <f>[1]!s_val_ev(A940,"",100000000)</f>
        <v>905.83773316399993</v>
      </c>
      <c r="T940" s="17">
        <f>[1]!share_freesharesmv(A940,"",100000000)</f>
        <v>338.71827592799997</v>
      </c>
      <c r="U940" s="17">
        <f>[1]!s_dq_amount_btin(A940,E940,100000000)</f>
        <v>66.836964480000006</v>
      </c>
      <c r="V940" s="17">
        <f>[1]!s_dq_turn(A940,E940)</f>
        <v>9.0986341128004504</v>
      </c>
      <c r="W940" s="2">
        <f>[1]!s_pq_amount(A940,"20260101","",100000000)</f>
        <v>1204.4614862999999</v>
      </c>
      <c r="X940" s="2">
        <f>[1]!s_pq_avgamount(A940,"20260101","",100000000)</f>
        <v>10.949649875454545</v>
      </c>
      <c r="Y940" s="17">
        <f>[1]!s_ipo_dilutedpe(A940)</f>
        <v>40.119999999999997</v>
      </c>
      <c r="Z940" s="12">
        <f>[1]!s_ipo_collection_total(A940,100000000)</f>
        <v>2.9609999999999999</v>
      </c>
      <c r="AA940" s="2">
        <f>[1]!s_val_pe_ttm(A940,E940)</f>
        <v>57.779666900634766</v>
      </c>
      <c r="AB940" s="5">
        <f>[1]!s_info_zjtxornot1(A940,"")</f>
        <v>1</v>
      </c>
      <c r="AC940" s="22" t="str">
        <f>[1]!s_info_nature1(A940,"")</f>
        <v>中央国有企业</v>
      </c>
      <c r="AD940" s="6" t="str">
        <f>[1]!s_info_city(A940)</f>
        <v>成都市</v>
      </c>
      <c r="AE940" s="6" t="str">
        <f>[1]!s_info_province(A940)</f>
        <v>四川省</v>
      </c>
      <c r="AF940">
        <v>104.065735</v>
      </c>
      <c r="AG940">
        <v>30.659462000000001</v>
      </c>
    </row>
    <row r="941" spans="1:33" x14ac:dyDescent="0.3">
      <c r="A941" s="12" t="s">
        <v>2461</v>
      </c>
      <c r="B941" s="12" t="s">
        <v>2462</v>
      </c>
      <c r="C941" s="16" t="str">
        <f>[1]!s_info_mkt(A941)</f>
        <v>科创板</v>
      </c>
      <c r="D941" s="16" t="str">
        <f>[1]!s_ipo_listeddate(A941)</f>
        <v>2020-07-03</v>
      </c>
      <c r="E941" s="16" t="str">
        <f>[1]!lastradeday_s("000002","")</f>
        <v>2026-06-22</v>
      </c>
      <c r="F941" s="16" t="str">
        <f>[1]!s_info_industry_csrc2023(A941,"",3)</f>
        <v>仪器仪表制造业</v>
      </c>
      <c r="G941" s="16" t="str">
        <f>[1]!s_info_industry_csrc2023(A941,"",1)</f>
        <v>制造业</v>
      </c>
      <c r="H941" s="16">
        <f>[1]!s_is(A941,83,"FY","YTD","20251231",1,"",100000000)</f>
        <v>7.0770892879999998</v>
      </c>
      <c r="I941" s="16">
        <f>[1]!s_is(A941,83,"FY","YTD","20241231",1,"",100000000)</f>
        <v>7.4031938716999992</v>
      </c>
      <c r="J941" s="16">
        <f t="shared" si="42"/>
        <v>-4.4049175173784261E-2</v>
      </c>
      <c r="K941" s="16">
        <f>[1]!s_is(A941,61,"FY","YTD","20251231",1,"",100000000)</f>
        <v>0.55041161799999994</v>
      </c>
      <c r="L941" s="16">
        <f>[1]!s_is(A941,61,"FY","YTD","20241231",1,"",100000000)</f>
        <v>0.1440728339</v>
      </c>
      <c r="M941" s="16">
        <f t="shared" si="43"/>
        <v>2.8203705938208792</v>
      </c>
      <c r="N941" s="16">
        <f>[1]!s_fa_roe(A941,"20251231")</f>
        <v>6.9553000000000003</v>
      </c>
      <c r="O941" s="16">
        <f>[1]!s_stmnote_rdexp(A941,"20251231",1,10000)</f>
        <v>12440.868912</v>
      </c>
      <c r="P941" s="20">
        <f t="shared" si="44"/>
        <v>0.17579075811711026</v>
      </c>
      <c r="Q941" s="16">
        <f>[1]!s_margin_tradingbalance(A941,"",10000)</f>
        <v>9325.1679000000004</v>
      </c>
      <c r="R941" s="16">
        <f>[1]!s_margin_seclendingbalance(A941,"",10000)</f>
        <v>35.872</v>
      </c>
      <c r="S941" s="17">
        <f>[1]!s_val_ev(A941,"",100000000)</f>
        <v>41.948223786</v>
      </c>
      <c r="T941" s="17">
        <f>[1]!share_freesharesmv(A941,"",100000000)</f>
        <v>22.818286841399999</v>
      </c>
      <c r="U941" s="17">
        <f>[1]!s_dq_amount_btin(A941,E941,100000000)</f>
        <v>1.86202563</v>
      </c>
      <c r="V941" s="17">
        <f>[1]!s_dq_turn(A941,E941)</f>
        <v>4.4491197251190329</v>
      </c>
      <c r="W941" s="2">
        <f>[1]!s_pq_amount(A941,"20260101","",100000000)</f>
        <v>89.312064219999996</v>
      </c>
      <c r="X941" s="2">
        <f>[1]!s_pq_avgamount(A941,"20260101","",100000000)</f>
        <v>0.81192785654545452</v>
      </c>
      <c r="Y941" s="17">
        <f>[1]!s_ipo_dilutedpe(A941)</f>
        <v>38.81</v>
      </c>
      <c r="Z941" s="12">
        <f>[1]!s_ipo_collection_total(A941,100000000)</f>
        <v>5.1677</v>
      </c>
      <c r="AA941" s="2">
        <f>[1]!s_val_pe_ttm(A941,E941)</f>
        <v>57.656452178955078</v>
      </c>
      <c r="AB941" s="5">
        <f>[1]!s_info_zjtxornot1(A941,"")</f>
        <v>1</v>
      </c>
      <c r="AC941" s="22" t="str">
        <f>[1]!s_info_nature1(A941,"")</f>
        <v>民营企业</v>
      </c>
      <c r="AD941" s="6" t="str">
        <f>[1]!s_info_city(A941)</f>
        <v>合肥市</v>
      </c>
      <c r="AE941" s="6" t="str">
        <f>[1]!s_info_province(A941)</f>
        <v>安徽省</v>
      </c>
      <c r="AF941">
        <v>117.28304199999999</v>
      </c>
      <c r="AG941">
        <v>31.861190000000001</v>
      </c>
    </row>
    <row r="942" spans="1:33" x14ac:dyDescent="0.3">
      <c r="A942" s="12" t="s">
        <v>2463</v>
      </c>
      <c r="B942" s="12" t="s">
        <v>2464</v>
      </c>
      <c r="C942" s="16" t="str">
        <f>[1]!s_info_mkt(A942)</f>
        <v>创业板</v>
      </c>
      <c r="D942" s="16" t="str">
        <f>[1]!s_ipo_listeddate(A942)</f>
        <v>2021-09-13</v>
      </c>
      <c r="E942" s="16" t="str">
        <f>[1]!lastradeday_s("000002","")</f>
        <v>2026-06-22</v>
      </c>
      <c r="F942" s="16" t="str">
        <f>[1]!s_info_industry_csrc2023(A942,"",3)</f>
        <v>批发业</v>
      </c>
      <c r="G942" s="16" t="str">
        <f>[1]!s_info_industry_csrc2023(A942,"",1)</f>
        <v>批发和零售业</v>
      </c>
      <c r="H942" s="16">
        <f>[1]!s_is(A942,83,"FY","YTD","20251231",1,"",100000000)</f>
        <v>14.4803329851</v>
      </c>
      <c r="I942" s="16">
        <f>[1]!s_is(A942,83,"FY","YTD","20241231",1,"",100000000)</f>
        <v>17.421810044499999</v>
      </c>
      <c r="J942" s="16">
        <f t="shared" si="42"/>
        <v>-0.16883877460990981</v>
      </c>
      <c r="K942" s="16">
        <f>[1]!s_is(A942,61,"FY","YTD","20251231",1,"",100000000)</f>
        <v>-0.30746454089999997</v>
      </c>
      <c r="L942" s="16">
        <f>[1]!s_is(A942,61,"FY","YTD","20241231",1,"",100000000)</f>
        <v>-1.0943622079999999</v>
      </c>
      <c r="M942" s="16">
        <f t="shared" si="43"/>
        <v>0.71904682137927045</v>
      </c>
      <c r="N942" s="16">
        <f>[1]!s_fa_roe(A942,"20251231")</f>
        <v>-1.9177</v>
      </c>
      <c r="O942" s="16">
        <f>[1]!s_stmnote_rdexp(A942,"20251231",1,10000)</f>
        <v>4105.2866060000006</v>
      </c>
      <c r="P942" s="20">
        <f t="shared" si="44"/>
        <v>2.8350774876684574E-2</v>
      </c>
      <c r="Q942" s="16">
        <f>[1]!s_margin_tradingbalance(A942,"",10000)</f>
        <v>9349.0746999999992</v>
      </c>
      <c r="R942" s="16">
        <f>[1]!s_margin_seclendingbalance(A942,"",10000)</f>
        <v>29.6172</v>
      </c>
      <c r="S942" s="17">
        <f>[1]!s_val_ev(A942,"",100000000)</f>
        <v>34.644720499999998</v>
      </c>
      <c r="T942" s="17">
        <f>[1]!share_freesharesmv(A942,"",100000000)</f>
        <v>15.900435795500004</v>
      </c>
      <c r="U942" s="17">
        <f>[1]!s_dq_amount_btin(A942,E942,100000000)</f>
        <v>0.68799617000000002</v>
      </c>
      <c r="V942" s="17">
        <f>[1]!s_dq_turn(A942,E942)</f>
        <v>2.2712909480200354</v>
      </c>
      <c r="W942" s="2">
        <f>[1]!s_pq_amount(A942,"20260101","",100000000)</f>
        <v>116.37897812999999</v>
      </c>
      <c r="X942" s="2">
        <f>[1]!s_pq_avgamount(A942,"20260101","",100000000)</f>
        <v>1.0579907102727273</v>
      </c>
      <c r="Y942" s="17">
        <f>[1]!s_ipo_dilutedpe(A942)</f>
        <v>15.82</v>
      </c>
      <c r="Z942" s="12">
        <f>[1]!s_ipo_collection_total(A942,100000000)</f>
        <v>2.0041853999999999</v>
      </c>
      <c r="AA942" s="2">
        <f>[1]!s_val_pe_ttm(A942,E942)</f>
        <v>243.16091918945313</v>
      </c>
      <c r="AB942" s="5">
        <f>[1]!s_info_zjtxornot1(A942,"")</f>
        <v>0</v>
      </c>
      <c r="AC942" s="22" t="str">
        <f>[1]!s_info_nature1(A942,"")</f>
        <v>民营企业</v>
      </c>
      <c r="AD942" s="6" t="str">
        <f>[1]!s_info_city(A942)</f>
        <v>上海市</v>
      </c>
      <c r="AE942" s="6" t="str">
        <f>[1]!s_info_province(A942)</f>
        <v>上海</v>
      </c>
      <c r="AF942">
        <v>121.472644</v>
      </c>
      <c r="AG942">
        <v>31.231705999999999</v>
      </c>
    </row>
    <row r="943" spans="1:33" x14ac:dyDescent="0.3">
      <c r="A943" s="12" t="s">
        <v>2465</v>
      </c>
      <c r="B943" s="12" t="s">
        <v>2466</v>
      </c>
      <c r="C943" s="16" t="str">
        <f>[1]!s_info_mkt(A943)</f>
        <v>科创板</v>
      </c>
      <c r="D943" s="16" t="str">
        <f>[1]!s_ipo_listeddate(A943)</f>
        <v>2022-07-13</v>
      </c>
      <c r="E943" s="16" t="str">
        <f>[1]!lastradeday_s("000002","")</f>
        <v>2026-06-22</v>
      </c>
      <c r="F943" s="16" t="str">
        <f>[1]!s_info_industry_csrc2023(A943,"",3)</f>
        <v>化学原料和化学制品制造业</v>
      </c>
      <c r="G943" s="16" t="str">
        <f>[1]!s_info_industry_csrc2023(A943,"",1)</f>
        <v>制造业</v>
      </c>
      <c r="H943" s="16">
        <f>[1]!s_is(A943,83,"FY","YTD","20251231",1,"",100000000)</f>
        <v>8.6948879943000001</v>
      </c>
      <c r="I943" s="16">
        <f>[1]!s_is(A943,83,"FY","YTD","20241231",1,"",100000000)</f>
        <v>5.0489935311999998</v>
      </c>
      <c r="J943" s="16">
        <f t="shared" si="42"/>
        <v>0.72210321533794408</v>
      </c>
      <c r="K943" s="16">
        <f>[1]!s_is(A943,61,"FY","YTD","20251231",1,"",100000000)</f>
        <v>0.13256570279999999</v>
      </c>
      <c r="L943" s="16">
        <f>[1]!s_is(A943,61,"FY","YTD","20241231",1,"",100000000)</f>
        <v>-1.7467481737000001</v>
      </c>
      <c r="M943" s="16">
        <f t="shared" si="43"/>
        <v>1.0758928532435197</v>
      </c>
      <c r="N943" s="16">
        <f>[1]!s_fa_roe(A943,"20251231")</f>
        <v>0.38429999999999997</v>
      </c>
      <c r="O943" s="16">
        <f>[1]!s_stmnote_rdexp(A943,"20251231",1,10000)</f>
        <v>5179.5309749999997</v>
      </c>
      <c r="P943" s="20">
        <f t="shared" si="44"/>
        <v>5.9569841249197009E-2</v>
      </c>
      <c r="Q943" s="16">
        <f>[1]!s_margin_tradingbalance(A943,"",10000)</f>
        <v>65283.832999999999</v>
      </c>
      <c r="R943" s="16">
        <f>[1]!s_margin_seclendingbalance(A943,"",10000)</f>
        <v>34.588299999999997</v>
      </c>
      <c r="S943" s="17">
        <f>[1]!s_val_ev(A943,"",100000000)</f>
        <v>194.78139999999999</v>
      </c>
      <c r="T943" s="17">
        <f>[1]!share_freesharesmv(A943,"",100000000)</f>
        <v>88.391105678399995</v>
      </c>
      <c r="U943" s="17">
        <f>[1]!s_dq_amount_btin(A943,E943,100000000)</f>
        <v>18.005529079999999</v>
      </c>
      <c r="V943" s="17">
        <f>[1]!s_dq_turn(A943,E943)</f>
        <v>9.4594238244514113</v>
      </c>
      <c r="W943" s="2">
        <f>[1]!s_pq_amount(A943,"20260101","",100000000)</f>
        <v>897.29304503000003</v>
      </c>
      <c r="X943" s="2">
        <f>[1]!s_pq_avgamount(A943,"20260101","",100000000)</f>
        <v>8.1572095002727263</v>
      </c>
      <c r="Y943" s="17">
        <f>[1]!s_ipo_dilutedpe(A943)</f>
        <v>25.96</v>
      </c>
      <c r="Z943" s="12">
        <f>[1]!s_ipo_collection_total(A943,100000000)</f>
        <v>27.538</v>
      </c>
      <c r="AA943" s="2">
        <f>[1]!s_val_pe_ttm(A943,E943)</f>
        <v>127.01222991943359</v>
      </c>
      <c r="AB943" s="5">
        <f>[1]!s_info_zjtxornot1(A943,"")</f>
        <v>1</v>
      </c>
      <c r="AC943" s="22" t="str">
        <f>[1]!s_info_nature1(A943,"")</f>
        <v>民营企业</v>
      </c>
      <c r="AD943" s="6" t="str">
        <f>[1]!s_info_city(A943)</f>
        <v>张家港市</v>
      </c>
      <c r="AE943" s="6" t="str">
        <f>[1]!s_info_province(A943)</f>
        <v>江苏省</v>
      </c>
      <c r="AF943">
        <v>120.627279</v>
      </c>
      <c r="AG943">
        <v>31.907812</v>
      </c>
    </row>
    <row r="944" spans="1:33" x14ac:dyDescent="0.3">
      <c r="A944" s="12" t="s">
        <v>2467</v>
      </c>
      <c r="B944" s="12" t="s">
        <v>2468</v>
      </c>
      <c r="C944" s="16" t="str">
        <f>[1]!s_info_mkt(A944)</f>
        <v>创业板</v>
      </c>
      <c r="D944" s="16" t="str">
        <f>[1]!s_ipo_listeddate(A944)</f>
        <v>2020-04-03</v>
      </c>
      <c r="E944" s="16" t="str">
        <f>[1]!lastradeday_s("000002","")</f>
        <v>2026-06-22</v>
      </c>
      <c r="F944" s="16" t="str">
        <f>[1]!s_info_industry_csrc2023(A944,"",3)</f>
        <v>专业技术服务业</v>
      </c>
      <c r="G944" s="16" t="str">
        <f>[1]!s_info_industry_csrc2023(A944,"",1)</f>
        <v>科学研究和技术服务业</v>
      </c>
      <c r="H944" s="16">
        <f>[1]!s_is(A944,83,"FY","YTD","20251231",1,"",100000000)</f>
        <v>8.3198839098999997</v>
      </c>
      <c r="I944" s="16">
        <f>[1]!s_is(A944,83,"FY","YTD","20241231",1,"",100000000)</f>
        <v>6.6254612912999997</v>
      </c>
      <c r="J944" s="16">
        <f t="shared" si="42"/>
        <v>0.25574409752042082</v>
      </c>
      <c r="K944" s="16">
        <f>[1]!s_is(A944,61,"FY","YTD","20251231",1,"",100000000)</f>
        <v>0.12171738310000001</v>
      </c>
      <c r="L944" s="16">
        <f>[1]!s_is(A944,61,"FY","YTD","20241231",1,"",100000000)</f>
        <v>0.1124762384</v>
      </c>
      <c r="M944" s="16">
        <f t="shared" si="43"/>
        <v>8.2160861987006215E-2</v>
      </c>
      <c r="N944" s="16">
        <f>[1]!s_fa_roe(A944,"20251231")</f>
        <v>0.85040000000000004</v>
      </c>
      <c r="O944" s="16">
        <f>[1]!s_stmnote_rdexp(A944,"20251231",1,10000)</f>
        <v>5674.2775710000005</v>
      </c>
      <c r="P944" s="20">
        <f t="shared" si="44"/>
        <v>6.8201403198042965E-2</v>
      </c>
      <c r="Q944" s="16">
        <f>[1]!s_margin_tradingbalance(A944,"",10000)</f>
        <v>0</v>
      </c>
      <c r="R944" s="16">
        <f>[1]!s_margin_seclendingbalance(A944,"",10000)</f>
        <v>0</v>
      </c>
      <c r="S944" s="17">
        <f>[1]!s_val_ev(A944,"",100000000)</f>
        <v>34.6209783993</v>
      </c>
      <c r="T944" s="17">
        <f>[1]!share_freesharesmv(A944,"",100000000)</f>
        <v>19.0918770416</v>
      </c>
      <c r="U944" s="17">
        <f>[1]!s_dq_amount_btin(A944,E944,100000000)</f>
        <v>1.4472387799999999</v>
      </c>
      <c r="V944" s="17">
        <f>[1]!s_dq_turn(A944,E944)</f>
        <v>4.4520024632112083</v>
      </c>
      <c r="W944" s="2">
        <f>[1]!s_pq_amount(A944,"20260101","",100000000)</f>
        <v>78.964870239999996</v>
      </c>
      <c r="X944" s="2">
        <f>[1]!s_pq_avgamount(A944,"20260101","",100000000)</f>
        <v>0.71786245672727267</v>
      </c>
      <c r="Y944" s="17">
        <f>[1]!s_ipo_dilutedpe(A944)</f>
        <v>22.28</v>
      </c>
      <c r="Z944" s="12">
        <f>[1]!s_ipo_collection_total(A944,100000000)</f>
        <v>4.5759999999999996</v>
      </c>
      <c r="AA944" s="2">
        <f>[1]!s_val_pe_ttm(A944,E944)</f>
        <v>241.75369262695313</v>
      </c>
      <c r="AB944" s="5">
        <f>[1]!s_info_zjtxornot1(A944,"")</f>
        <v>0</v>
      </c>
      <c r="AC944" s="22" t="str">
        <f>[1]!s_info_nature1(A944,"")</f>
        <v>民营企业</v>
      </c>
      <c r="AD944" s="6" t="str">
        <f>[1]!s_info_city(A944)</f>
        <v>南京市</v>
      </c>
      <c r="AE944" s="6" t="str">
        <f>[1]!s_info_province(A944)</f>
        <v>江苏省</v>
      </c>
      <c r="AF944">
        <v>118.767413</v>
      </c>
      <c r="AG944">
        <v>32.041544000000002</v>
      </c>
    </row>
    <row r="945" spans="1:33" x14ac:dyDescent="0.3">
      <c r="A945" s="12" t="s">
        <v>2469</v>
      </c>
      <c r="B945" s="12" t="s">
        <v>2470</v>
      </c>
      <c r="C945" s="16" t="str">
        <f>[1]!s_info_mkt(A945)</f>
        <v>主板</v>
      </c>
      <c r="D945" s="16" t="str">
        <f>[1]!s_ipo_listeddate(A945)</f>
        <v>2015-05-19</v>
      </c>
      <c r="E945" s="16" t="str">
        <f>[1]!lastradeday_s("000002","")</f>
        <v>2026-06-22</v>
      </c>
      <c r="F945" s="16" t="str">
        <f>[1]!s_info_industry_csrc2023(A945,"",3)</f>
        <v>化学原料和化学制品制造业</v>
      </c>
      <c r="G945" s="16" t="str">
        <f>[1]!s_info_industry_csrc2023(A945,"",1)</f>
        <v>制造业</v>
      </c>
      <c r="H945" s="16">
        <f>[1]!s_is(A945,83,"FY","YTD","20251231",1,"",100000000)</f>
        <v>38.517006825199999</v>
      </c>
      <c r="I945" s="16">
        <f>[1]!s_is(A945,83,"FY","YTD","20241231",1,"",100000000)</f>
        <v>42.276440158500002</v>
      </c>
      <c r="J945" s="16">
        <f t="shared" si="42"/>
        <v>-8.8925021104080293E-2</v>
      </c>
      <c r="K945" s="16">
        <f>[1]!s_is(A945,61,"FY","YTD","20251231",1,"",100000000)</f>
        <v>0.38937504350000002</v>
      </c>
      <c r="L945" s="16">
        <f>[1]!s_is(A945,61,"FY","YTD","20241231",1,"",100000000)</f>
        <v>1.1139028012999999</v>
      </c>
      <c r="M945" s="16">
        <f t="shared" si="43"/>
        <v>-0.65044073590121765</v>
      </c>
      <c r="N945" s="16">
        <f>[1]!s_fa_roe(A945,"20251231")</f>
        <v>1.5543</v>
      </c>
      <c r="O945" s="16">
        <f>[1]!s_stmnote_rdexp(A945,"20251231",1,10000)</f>
        <v>14458.892109999999</v>
      </c>
      <c r="P945" s="20">
        <f t="shared" si="44"/>
        <v>3.7538981613026524E-2</v>
      </c>
      <c r="Q945" s="16">
        <f>[1]!s_margin_tradingbalance(A945,"",10000)</f>
        <v>0</v>
      </c>
      <c r="R945" s="16">
        <f>[1]!s_margin_seclendingbalance(A945,"",10000)</f>
        <v>0</v>
      </c>
      <c r="S945" s="17">
        <f>[1]!s_val_ev(A945,"",100000000)</f>
        <v>26.835330690399999</v>
      </c>
      <c r="T945" s="17">
        <f>[1]!share_freesharesmv(A945,"",100000000)</f>
        <v>12.427137782799999</v>
      </c>
      <c r="U945" s="17">
        <f>[1]!s_dq_amount_btin(A945,E945,100000000)</f>
        <v>0.31613583000000001</v>
      </c>
      <c r="V945" s="17">
        <f>[1]!s_dq_turn(A945,E945)</f>
        <v>2.1137745522124161</v>
      </c>
      <c r="W945" s="2">
        <f>[1]!s_pq_amount(A945,"20260101","",100000000)</f>
        <v>66.490536710000001</v>
      </c>
      <c r="X945" s="2">
        <f>[1]!s_pq_avgamount(A945,"20260101","",100000000)</f>
        <v>0.6044594246363636</v>
      </c>
      <c r="Y945" s="17">
        <f>[1]!s_ipo_dilutedpe(A945)</f>
        <v>22.99</v>
      </c>
      <c r="Z945" s="12">
        <f>[1]!s_ipo_collection_total(A945,100000000)</f>
        <v>3.3493200000000001</v>
      </c>
      <c r="AA945" s="2">
        <f>[1]!s_val_pe_ttm(A945,E945)</f>
        <v>252.96478271484375</v>
      </c>
      <c r="AB945" s="5">
        <f>[1]!s_info_zjtxornot1(A945,"")</f>
        <v>0</v>
      </c>
      <c r="AC945" s="22" t="str">
        <f>[1]!s_info_nature1(A945,"")</f>
        <v>民营企业</v>
      </c>
      <c r="AD945" s="6" t="str">
        <f>[1]!s_info_city(A945)</f>
        <v>运城市</v>
      </c>
      <c r="AE945" s="6" t="str">
        <f>[1]!s_info_province(A945)</f>
        <v>山西省</v>
      </c>
      <c r="AF945">
        <v>111.003957</v>
      </c>
      <c r="AG945">
        <v>35.022778000000002</v>
      </c>
    </row>
    <row r="946" spans="1:33" x14ac:dyDescent="0.3">
      <c r="A946" s="12" t="s">
        <v>2471</v>
      </c>
      <c r="B946" s="12" t="s">
        <v>2472</v>
      </c>
      <c r="C946" s="16" t="str">
        <f>[1]!s_info_mkt(A946)</f>
        <v>科创板</v>
      </c>
      <c r="D946" s="16" t="str">
        <f>[1]!s_ipo_listeddate(A946)</f>
        <v>2020-10-30</v>
      </c>
      <c r="E946" s="16" t="str">
        <f>[1]!lastradeday_s("000002","")</f>
        <v>2026-06-22</v>
      </c>
      <c r="F946" s="16" t="str">
        <f>[1]!s_info_industry_csrc2023(A946,"",3)</f>
        <v>研究和试验发展</v>
      </c>
      <c r="G946" s="16" t="str">
        <f>[1]!s_info_industry_csrc2023(A946,"",1)</f>
        <v>科学研究和技术服务业</v>
      </c>
      <c r="H946" s="16">
        <f>[1]!s_is(A946,83,"FY","YTD","20251231",1,"",100000000)</f>
        <v>25.2140967116</v>
      </c>
      <c r="I946" s="16">
        <f>[1]!s_is(A946,83,"FY","YTD","20241231",1,"",100000000)</f>
        <v>28.835206381399999</v>
      </c>
      <c r="J946" s="16">
        <f t="shared" si="42"/>
        <v>-0.12557946081272986</v>
      </c>
      <c r="K946" s="16">
        <f>[1]!s_is(A946,61,"FY","YTD","20251231",1,"",100000000)</f>
        <v>-0.30919780429999999</v>
      </c>
      <c r="L946" s="16">
        <f>[1]!s_is(A946,61,"FY","YTD","20241231",1,"",100000000)</f>
        <v>0.12892914720000001</v>
      </c>
      <c r="M946" s="16">
        <f t="shared" si="43"/>
        <v>-3.3981994065341961</v>
      </c>
      <c r="N946" s="16">
        <f>[1]!s_fa_roe(A946,"20251231")</f>
        <v>-1.1163000000000001</v>
      </c>
      <c r="O946" s="16">
        <f>[1]!s_stmnote_rdexp(A946,"20251231",1,10000)</f>
        <v>16922.605778000001</v>
      </c>
      <c r="P946" s="20">
        <f t="shared" si="44"/>
        <v>6.711565348369028E-2</v>
      </c>
      <c r="Q946" s="16">
        <f>[1]!s_margin_tradingbalance(A946,"",10000)</f>
        <v>22669.3341</v>
      </c>
      <c r="R946" s="16">
        <f>[1]!s_margin_seclendingbalance(A946,"",10000)</f>
        <v>27.2118</v>
      </c>
      <c r="S946" s="17">
        <f>[1]!s_val_ev(A946,"",100000000)</f>
        <v>34.696202147000001</v>
      </c>
      <c r="T946" s="17">
        <f>[1]!share_freesharesmv(A946,"",100000000)</f>
        <v>31.269681994999999</v>
      </c>
      <c r="U946" s="17">
        <f>[1]!s_dq_amount_btin(A946,E946,100000000)</f>
        <v>1.21855924</v>
      </c>
      <c r="V946" s="17">
        <f>[1]!s_dq_turn(A946,E946)</f>
        <v>3.5635476319903399</v>
      </c>
      <c r="W946" s="2">
        <f>[1]!s_pq_amount(A946,"20260101","",100000000)</f>
        <v>143.00760256000001</v>
      </c>
      <c r="X946" s="2">
        <f>[1]!s_pq_avgamount(A946,"20260101","",100000000)</f>
        <v>1.3000691141818181</v>
      </c>
      <c r="Y946" s="17">
        <f>[1]!s_ipo_dilutedpe(A946)</f>
        <v>48.81</v>
      </c>
      <c r="Z946" s="12">
        <f>[1]!s_ipo_collection_total(A946,100000000)</f>
        <v>8.4770114804999999</v>
      </c>
      <c r="AA946" s="2">
        <f>[1]!s_val_pe_ttm(A946,E946)</f>
        <v>-50.697959899902344</v>
      </c>
      <c r="AB946" s="5">
        <f>[1]!s_info_zjtxornot1(A946,"")</f>
        <v>1</v>
      </c>
      <c r="AC946" s="22" t="str">
        <f>[1]!s_info_nature1(A946,"")</f>
        <v>民营企业</v>
      </c>
      <c r="AD946" s="6" t="str">
        <f>[1]!s_info_city(A946)</f>
        <v>上海市</v>
      </c>
      <c r="AE946" s="6" t="str">
        <f>[1]!s_info_province(A946)</f>
        <v>上海</v>
      </c>
      <c r="AF946">
        <v>121.472644</v>
      </c>
      <c r="AG946">
        <v>31.231705999999999</v>
      </c>
    </row>
    <row r="947" spans="1:33" x14ac:dyDescent="0.3">
      <c r="A947" s="12" t="s">
        <v>2473</v>
      </c>
      <c r="B947" s="12" t="s">
        <v>2474</v>
      </c>
      <c r="C947" s="16" t="str">
        <f>[1]!s_info_mkt(A947)</f>
        <v>创业板</v>
      </c>
      <c r="D947" s="16" t="str">
        <f>[1]!s_ipo_listeddate(A947)</f>
        <v>2010-02-26</v>
      </c>
      <c r="E947" s="16" t="str">
        <f>[1]!lastradeday_s("000002","")</f>
        <v>2026-06-22</v>
      </c>
      <c r="F947" s="16" t="str">
        <f>[1]!s_info_industry_csrc2023(A947,"",3)</f>
        <v>专用设备制造业</v>
      </c>
      <c r="G947" s="16" t="str">
        <f>[1]!s_info_industry_csrc2023(A947,"",1)</f>
        <v>制造业</v>
      </c>
      <c r="H947" s="16">
        <f>[1]!s_is(A947,83,"FY","YTD","20251231",1,"",100000000)</f>
        <v>3.8471829358999998</v>
      </c>
      <c r="I947" s="16">
        <f>[1]!s_is(A947,83,"FY","YTD","20241231",1,"",100000000)</f>
        <v>4.6600525402999997</v>
      </c>
      <c r="J947" s="16">
        <f t="shared" si="42"/>
        <v>-0.17443357073130117</v>
      </c>
      <c r="K947" s="16">
        <f>[1]!s_is(A947,61,"FY","YTD","20251231",1,"",100000000)</f>
        <v>-1.0731444132999999</v>
      </c>
      <c r="L947" s="16">
        <f>[1]!s_is(A947,61,"FY","YTD","20241231",1,"",100000000)</f>
        <v>-1.0911562615000001</v>
      </c>
      <c r="M947" s="16">
        <f t="shared" si="43"/>
        <v>1.6507120781435604E-2</v>
      </c>
      <c r="N947" s="16">
        <f>[1]!s_fa_roe(A947,"20251231")</f>
        <v>-76.658299999999997</v>
      </c>
      <c r="O947" s="16">
        <f>[1]!s_stmnote_rdexp(A947,"20251231",1,10000)</f>
        <v>1947.8248160000001</v>
      </c>
      <c r="P947" s="20">
        <f t="shared" si="44"/>
        <v>5.0629898511554174E-2</v>
      </c>
      <c r="Q947" s="16">
        <f>[1]!s_margin_tradingbalance(A947,"",10000)</f>
        <v>0</v>
      </c>
      <c r="R947" s="16">
        <f>[1]!s_margin_seclendingbalance(A947,"",10000)</f>
        <v>0</v>
      </c>
      <c r="S947" s="17">
        <f>[1]!s_val_ev(A947,"",100000000)</f>
        <v>31.918608680399998</v>
      </c>
      <c r="T947" s="17">
        <f>[1]!share_freesharesmv(A947,"",100000000)</f>
        <v>29.0296541664</v>
      </c>
      <c r="U947" s="17">
        <f>[1]!s_dq_amount_btin(A947,E947,100000000)</f>
        <v>2.4980259199999999</v>
      </c>
      <c r="V947" s="17">
        <f>[1]!s_dq_turn(A947,E947)</f>
        <v>7.9799122993062168</v>
      </c>
      <c r="W947" s="2">
        <f>[1]!s_pq_amount(A947,"20260101","",100000000)</f>
        <v>234.78181701</v>
      </c>
      <c r="X947" s="2">
        <f>[1]!s_pq_avgamount(A947,"20260101","",100000000)</f>
        <v>2.1343801546363639</v>
      </c>
      <c r="Y947" s="17">
        <f>[1]!s_ipo_dilutedpe(A947)</f>
        <v>102.81</v>
      </c>
      <c r="Z947" s="12">
        <f>[1]!s_ipo_collection_total(A947,100000000)</f>
        <v>2.8067000000000002</v>
      </c>
      <c r="AA947" s="2">
        <f>[1]!s_val_pe_ttm(A947,E947)</f>
        <v>-29.232091903686523</v>
      </c>
      <c r="AB947" s="5">
        <f>[1]!s_info_zjtxornot1(A947,"")</f>
        <v>1</v>
      </c>
      <c r="AC947" s="22" t="str">
        <f>[1]!s_info_nature1(A947,"")</f>
        <v>公众企业</v>
      </c>
      <c r="AD947" s="6" t="str">
        <f>[1]!s_info_city(A947)</f>
        <v>厦门市</v>
      </c>
      <c r="AE947" s="6" t="str">
        <f>[1]!s_info_province(A947)</f>
        <v>福建省</v>
      </c>
      <c r="AF947">
        <v>118.11022</v>
      </c>
      <c r="AG947">
        <v>24.490473999999999</v>
      </c>
    </row>
    <row r="948" spans="1:33" x14ac:dyDescent="0.3">
      <c r="A948" s="12" t="s">
        <v>2475</v>
      </c>
      <c r="B948" s="12" t="s">
        <v>2476</v>
      </c>
      <c r="C948" s="16" t="str">
        <f>[1]!s_info_mkt(A948)</f>
        <v>创业板</v>
      </c>
      <c r="D948" s="16" t="str">
        <f>[1]!s_ipo_listeddate(A948)</f>
        <v>2017-04-12</v>
      </c>
      <c r="E948" s="16" t="str">
        <f>[1]!lastradeday_s("000002","")</f>
        <v>2026-06-22</v>
      </c>
      <c r="F948" s="16" t="str">
        <f>[1]!s_info_industry_csrc2023(A948,"",3)</f>
        <v>医药制造业</v>
      </c>
      <c r="G948" s="16" t="str">
        <f>[1]!s_info_industry_csrc2023(A948,"",1)</f>
        <v>制造业</v>
      </c>
      <c r="H948" s="16">
        <f>[1]!s_is(A948,83,"FY","YTD","20251231",1,"",100000000)</f>
        <v>6.6964205852999994</v>
      </c>
      <c r="I948" s="16">
        <f>[1]!s_is(A948,83,"FY","YTD","20241231",1,"",100000000)</f>
        <v>8.1552879192999992</v>
      </c>
      <c r="J948" s="16">
        <f t="shared" si="42"/>
        <v>-0.17888606122016848</v>
      </c>
      <c r="K948" s="16">
        <f>[1]!s_is(A948,61,"FY","YTD","20251231",1,"",100000000)</f>
        <v>-1.3094245304000001</v>
      </c>
      <c r="L948" s="16">
        <f>[1]!s_is(A948,61,"FY","YTD","20241231",1,"",100000000)</f>
        <v>-6.5488199473000002</v>
      </c>
      <c r="M948" s="16">
        <f t="shared" si="43"/>
        <v>0.80005183514934464</v>
      </c>
      <c r="N948" s="16">
        <f>[1]!s_fa_roe(A948,"20251231")</f>
        <v>-3.3328000000000002</v>
      </c>
      <c r="O948" s="16">
        <f>[1]!s_stmnote_rdexp(A948,"20251231",1,10000)</f>
        <v>7703.0210989999996</v>
      </c>
      <c r="P948" s="20">
        <f t="shared" si="44"/>
        <v>0.11503191893158103</v>
      </c>
      <c r="Q948" s="16">
        <f>[1]!s_margin_tradingbalance(A948,"",10000)</f>
        <v>7988.1207999999997</v>
      </c>
      <c r="R948" s="16">
        <f>[1]!s_margin_seclendingbalance(A948,"",10000)</f>
        <v>33.642000000000003</v>
      </c>
      <c r="S948" s="17">
        <f>[1]!s_val_ev(A948,"",100000000)</f>
        <v>34.587786058999995</v>
      </c>
      <c r="T948" s="17">
        <f>[1]!share_freesharesmv(A948,"",100000000)</f>
        <v>21.044799322499998</v>
      </c>
      <c r="U948" s="17">
        <f>[1]!s_dq_amount_btin(A948,E948,100000000)</f>
        <v>0.69256656999999999</v>
      </c>
      <c r="V948" s="17">
        <f>[1]!s_dq_turn(A948,E948)</f>
        <v>2.0899944338974894</v>
      </c>
      <c r="W948" s="2">
        <f>[1]!s_pq_amount(A948,"20260101","",100000000)</f>
        <v>231.46289665</v>
      </c>
      <c r="X948" s="2">
        <f>[1]!s_pq_avgamount(A948,"20260101","",100000000)</f>
        <v>2.1042081513636361</v>
      </c>
      <c r="Y948" s="17">
        <f>[1]!s_ipo_dilutedpe(A948)</f>
        <v>22.99</v>
      </c>
      <c r="Z948" s="12">
        <f>[1]!s_ipo_collection_total(A948,100000000)</f>
        <v>4.1377499999999996</v>
      </c>
      <c r="AA948" s="2">
        <f>[1]!s_val_pe_ttm(A948,E948)</f>
        <v>-32.496631622314453</v>
      </c>
      <c r="AB948" s="5">
        <f>[1]!s_info_zjtxornot1(A948,"")</f>
        <v>1</v>
      </c>
      <c r="AC948" s="22" t="str">
        <f>[1]!s_info_nature1(A948,"")</f>
        <v>外资企业</v>
      </c>
      <c r="AD948" s="6" t="str">
        <f>[1]!s_info_city(A948)</f>
        <v>潮州市</v>
      </c>
      <c r="AE948" s="6" t="str">
        <f>[1]!s_info_province(A948)</f>
        <v>广东省</v>
      </c>
      <c r="AF948">
        <v>116.632301</v>
      </c>
      <c r="AG948">
        <v>23.661701000000001</v>
      </c>
    </row>
    <row r="949" spans="1:33" x14ac:dyDescent="0.3">
      <c r="A949" s="12" t="s">
        <v>2477</v>
      </c>
      <c r="B949" s="12" t="s">
        <v>2478</v>
      </c>
      <c r="C949" s="16" t="str">
        <f>[1]!s_info_mkt(A949)</f>
        <v>创业板</v>
      </c>
      <c r="D949" s="16" t="str">
        <f>[1]!s_ipo_listeddate(A949)</f>
        <v>2016-11-01</v>
      </c>
      <c r="E949" s="16" t="str">
        <f>[1]!lastradeday_s("000002","")</f>
        <v>2026-06-22</v>
      </c>
      <c r="F949" s="16" t="str">
        <f>[1]!s_info_industry_csrc2023(A949,"",3)</f>
        <v>软件和信息技术服务业</v>
      </c>
      <c r="G949" s="16" t="str">
        <f>[1]!s_info_industry_csrc2023(A949,"",1)</f>
        <v>信息传输、软件和信息技术服务业</v>
      </c>
      <c r="H949" s="16">
        <f>[1]!s_is(A949,83,"FY","YTD","20251231",1,"",100000000)</f>
        <v>4.3052964341000006</v>
      </c>
      <c r="I949" s="16">
        <f>[1]!s_is(A949,83,"FY","YTD","20241231",1,"",100000000)</f>
        <v>4.2991561742000002</v>
      </c>
      <c r="J949" s="16">
        <f t="shared" si="42"/>
        <v>1.4282476958733525E-3</v>
      </c>
      <c r="K949" s="16">
        <f>[1]!s_is(A949,61,"FY","YTD","20251231",1,"",100000000)</f>
        <v>0.31656619899999999</v>
      </c>
      <c r="L949" s="16">
        <f>[1]!s_is(A949,61,"FY","YTD","20241231",1,"",100000000)</f>
        <v>0.36387434679999997</v>
      </c>
      <c r="M949" s="16">
        <f t="shared" si="43"/>
        <v>-0.13001231940651878</v>
      </c>
      <c r="N949" s="16">
        <f>[1]!s_fa_roe(A949,"20251231")</f>
        <v>2.6501000000000001</v>
      </c>
      <c r="O949" s="16">
        <f>[1]!s_stmnote_rdexp(A949,"20251231",1,10000)</f>
        <v>4871.4709600000006</v>
      </c>
      <c r="P949" s="20">
        <f t="shared" si="44"/>
        <v>0.11315065140266829</v>
      </c>
      <c r="Q949" s="16">
        <f>[1]!s_margin_tradingbalance(A949,"",10000)</f>
        <v>0</v>
      </c>
      <c r="R949" s="16">
        <f>[1]!s_margin_seclendingbalance(A949,"",10000)</f>
        <v>0</v>
      </c>
      <c r="S949" s="17">
        <f>[1]!s_val_ev(A949,"",100000000)</f>
        <v>43.547087803000004</v>
      </c>
      <c r="T949" s="17">
        <f>[1]!share_freesharesmv(A949,"",100000000)</f>
        <v>27.206818124000002</v>
      </c>
      <c r="U949" s="17">
        <f>[1]!s_dq_amount_btin(A949,E949,100000000)</f>
        <v>0.86784099999999997</v>
      </c>
      <c r="V949" s="17">
        <f>[1]!s_dq_turn(A949,E949)</f>
        <v>2.5610195113093539</v>
      </c>
      <c r="W949" s="2">
        <f>[1]!s_pq_amount(A949,"20260101","",100000000)</f>
        <v>202.22790326000001</v>
      </c>
      <c r="X949" s="2">
        <f>[1]!s_pq_avgamount(A949,"20260101","",100000000)</f>
        <v>1.838435484181818</v>
      </c>
      <c r="Y949" s="17">
        <f>[1]!s_ipo_dilutedpe(A949)</f>
        <v>22.99</v>
      </c>
      <c r="Z949" s="12">
        <f>[1]!s_ipo_collection_total(A949,100000000)</f>
        <v>3.1608000000000001</v>
      </c>
      <c r="AA949" s="2">
        <f>[1]!s_val_pe_ttm(A949,E949)</f>
        <v>120.48047637939453</v>
      </c>
      <c r="AB949" s="5">
        <f>[1]!s_info_zjtxornot1(A949,"")</f>
        <v>0</v>
      </c>
      <c r="AC949" s="22" t="str">
        <f>[1]!s_info_nature1(A949,"")</f>
        <v>民营企业</v>
      </c>
      <c r="AD949" s="6" t="str">
        <f>[1]!s_info_city(A949)</f>
        <v>成都市</v>
      </c>
      <c r="AE949" s="6" t="str">
        <f>[1]!s_info_province(A949)</f>
        <v>四川省</v>
      </c>
      <c r="AF949">
        <v>104.065735</v>
      </c>
      <c r="AG949">
        <v>30.659462000000001</v>
      </c>
    </row>
    <row r="950" spans="1:33" x14ac:dyDescent="0.3">
      <c r="A950" s="12" t="s">
        <v>2479</v>
      </c>
      <c r="B950" s="12" t="s">
        <v>2480</v>
      </c>
      <c r="C950" s="16" t="str">
        <f>[1]!s_info_mkt(A950)</f>
        <v>科创板</v>
      </c>
      <c r="D950" s="16" t="str">
        <f>[1]!s_ipo_listeddate(A950)</f>
        <v>2019-08-12</v>
      </c>
      <c r="E950" s="16" t="str">
        <f>[1]!lastradeday_s("000002","")</f>
        <v>2026-06-22</v>
      </c>
      <c r="F950" s="16" t="str">
        <f>[1]!s_info_industry_csrc2023(A950,"",3)</f>
        <v>医药制造业</v>
      </c>
      <c r="G950" s="16" t="str">
        <f>[1]!s_info_industry_csrc2023(A950,"",1)</f>
        <v>制造业</v>
      </c>
      <c r="H950" s="16">
        <f>[1]!s_is(A950,83,"FY","YTD","20251231",1,"",100000000)</f>
        <v>9.1006184072000007</v>
      </c>
      <c r="I950" s="16">
        <f>[1]!s_is(A950,83,"FY","YTD","20241231",1,"",100000000)</f>
        <v>6.5794937985999997</v>
      </c>
      <c r="J950" s="16">
        <f t="shared" si="42"/>
        <v>0.38317911465110766</v>
      </c>
      <c r="K950" s="16">
        <f>[1]!s_is(A950,61,"FY","YTD","20251231",1,"",100000000)</f>
        <v>0.50959162560000004</v>
      </c>
      <c r="L950" s="16">
        <f>[1]!s_is(A950,61,"FY","YTD","20241231",1,"",100000000)</f>
        <v>-1.1457060032999999</v>
      </c>
      <c r="M950" s="16">
        <f t="shared" si="43"/>
        <v>1.444783935959324</v>
      </c>
      <c r="N950" s="16">
        <f>[1]!s_fa_roe(A950,"20251231")</f>
        <v>3.1781000000000001</v>
      </c>
      <c r="O950" s="16">
        <f>[1]!s_stmnote_rdexp(A950,"20251231",1,10000)</f>
        <v>30931.753930999999</v>
      </c>
      <c r="P950" s="20">
        <f t="shared" si="44"/>
        <v>0.33988628626081263</v>
      </c>
      <c r="Q950" s="16">
        <f>[1]!s_margin_tradingbalance(A950,"",10000)</f>
        <v>68487.846799999999</v>
      </c>
      <c r="R950" s="16">
        <f>[1]!s_margin_seclendingbalance(A950,"",10000)</f>
        <v>157.9991</v>
      </c>
      <c r="S950" s="17">
        <f>[1]!s_val_ev(A950,"",100000000)</f>
        <v>111.44402780919999</v>
      </c>
      <c r="T950" s="17">
        <f>[1]!share_freesharesmv(A950,"",100000000)</f>
        <v>79.954045298400004</v>
      </c>
      <c r="U950" s="17">
        <f>[1]!s_dq_amount_btin(A950,E950,100000000)</f>
        <v>2.0201157300000001</v>
      </c>
      <c r="V950" s="17">
        <f>[1]!s_dq_turn(A950,E950)</f>
        <v>2.0008712381033305</v>
      </c>
      <c r="W950" s="2">
        <f>[1]!s_pq_amount(A950,"20260101","",100000000)</f>
        <v>357.30342404999999</v>
      </c>
      <c r="X950" s="2">
        <f>[1]!s_pq_avgamount(A950,"20260101","",100000000)</f>
        <v>3.2482129459090907</v>
      </c>
      <c r="Y950" s="17">
        <f>[1]!s_ipo_dilutedpe(A950)</f>
        <v>467.51</v>
      </c>
      <c r="Z950" s="12">
        <f>[1]!s_ipo_collection_total(A950,100000000)</f>
        <v>10.215</v>
      </c>
      <c r="AA950" s="2">
        <f>[1]!s_val_pe_ttm(A950,E950)</f>
        <v>113.2725830078125</v>
      </c>
      <c r="AB950" s="5">
        <f>[1]!s_info_zjtxornot1(A950,"")</f>
        <v>1</v>
      </c>
      <c r="AC950" s="22" t="str">
        <f>[1]!s_info_nature1(A950,"")</f>
        <v>外资企业</v>
      </c>
      <c r="AD950" s="6" t="str">
        <f>[1]!s_info_city(A950)</f>
        <v>深圳市</v>
      </c>
      <c r="AE950" s="6" t="str">
        <f>[1]!s_info_province(A950)</f>
        <v>广东省</v>
      </c>
      <c r="AF950">
        <v>114.085947</v>
      </c>
      <c r="AG950">
        <v>22.547000000000001</v>
      </c>
    </row>
    <row r="951" spans="1:33" x14ac:dyDescent="0.3">
      <c r="A951" s="12" t="s">
        <v>2481</v>
      </c>
      <c r="B951" s="12" t="s">
        <v>2482</v>
      </c>
      <c r="C951" s="16" t="str">
        <f>[1]!s_info_mkt(A951)</f>
        <v>主板</v>
      </c>
      <c r="D951" s="16" t="str">
        <f>[1]!s_ipo_listeddate(A951)</f>
        <v>1997-06-25</v>
      </c>
      <c r="E951" s="16" t="str">
        <f>[1]!lastradeday_s("000002","")</f>
        <v>2026-06-22</v>
      </c>
      <c r="F951" s="16" t="str">
        <f>[1]!s_info_industry_csrc2023(A951,"",3)</f>
        <v>酒、饮料和精制茶制造业</v>
      </c>
      <c r="G951" s="16" t="str">
        <f>[1]!s_info_industry_csrc2023(A951,"",1)</f>
        <v>制造业</v>
      </c>
      <c r="H951" s="16">
        <f>[1]!s_is(A951,83,"FY","YTD","20251231",1,"",100000000)</f>
        <v>4.3331167038</v>
      </c>
      <c r="I951" s="16">
        <f>[1]!s_is(A951,83,"FY","YTD","20241231",1,"",100000000)</f>
        <v>4.2146710788999995</v>
      </c>
      <c r="J951" s="16">
        <f t="shared" si="42"/>
        <v>2.8103171678800054E-2</v>
      </c>
      <c r="K951" s="16">
        <f>[1]!s_is(A951,61,"FY","YTD","20251231",1,"",100000000)</f>
        <v>1.4400204500999998</v>
      </c>
      <c r="L951" s="16">
        <f>[1]!s_is(A951,61,"FY","YTD","20241231",1,"",100000000)</f>
        <v>0.26196282379999997</v>
      </c>
      <c r="M951" s="16">
        <f t="shared" si="43"/>
        <v>4.4970412565082452</v>
      </c>
      <c r="N951" s="16">
        <f>[1]!s_fa_roe(A951,"20251231")</f>
        <v>38.317700000000002</v>
      </c>
      <c r="O951" s="16">
        <f>[1]!s_stmnote_rdexp(A951,"20251231",1,10000)</f>
        <v>44.977274000000001</v>
      </c>
      <c r="P951" s="20">
        <f t="shared" si="44"/>
        <v>1.0379889828620683E-3</v>
      </c>
      <c r="Q951" s="16">
        <f>[1]!s_margin_tradingbalance(A951,"",10000)</f>
        <v>0</v>
      </c>
      <c r="R951" s="16">
        <f>[1]!s_margin_seclendingbalance(A951,"",10000)</f>
        <v>0</v>
      </c>
      <c r="S951" s="17">
        <f>[1]!s_val_ev(A951,"",100000000)</f>
        <v>22.973364566100003</v>
      </c>
      <c r="T951" s="17">
        <f>[1]!share_freesharesmv(A951,"",100000000)</f>
        <v>18.645761958200001</v>
      </c>
      <c r="U951" s="17">
        <f>[1]!s_dq_amount_btin(A951,E951,100000000)</f>
        <v>0.33423531000000006</v>
      </c>
      <c r="V951" s="17">
        <f>[1]!s_dq_turn(A951,E951)</f>
        <v>1.4636116491885753</v>
      </c>
      <c r="W951" s="2">
        <f>[1]!s_pq_amount(A951,"20260101","",100000000)</f>
        <v>50.658134599999997</v>
      </c>
      <c r="X951" s="2">
        <f>[1]!s_pq_avgamount(A951,"20260101","",100000000)</f>
        <v>0.46475352844036699</v>
      </c>
      <c r="Y951" s="17">
        <f>[1]!s_ipo_dilutedpe(A951)</f>
        <v>0</v>
      </c>
      <c r="Z951" s="12">
        <f>[1]!s_ipo_collection_total(A951,100000000)</f>
        <v>0.84499999999999997</v>
      </c>
      <c r="AA951" s="2">
        <f>[1]!s_val_pe_ttm(A951,E951)</f>
        <v>15.884281158447266</v>
      </c>
      <c r="AB951" s="5">
        <f>[1]!s_info_zjtxornot1(A951,"")</f>
        <v>0</v>
      </c>
      <c r="AC951" s="22" t="str">
        <f>[1]!s_info_nature1(A951,"")</f>
        <v>民营企业</v>
      </c>
      <c r="AD951" s="6" t="str">
        <f>[1]!s_info_city(A951)</f>
        <v>拉萨市</v>
      </c>
      <c r="AE951" s="6" t="str">
        <f>[1]!s_info_province(A951)</f>
        <v>西藏自治区</v>
      </c>
      <c r="AF951">
        <v>91.132211999999996</v>
      </c>
      <c r="AG951">
        <v>29.660361000000002</v>
      </c>
    </row>
    <row r="952" spans="1:33" x14ac:dyDescent="0.3">
      <c r="A952" s="12" t="s">
        <v>2483</v>
      </c>
      <c r="B952" s="12" t="s">
        <v>2484</v>
      </c>
      <c r="C952" s="16" t="str">
        <f>[1]!s_info_mkt(A952)</f>
        <v>创业板</v>
      </c>
      <c r="D952" s="16" t="str">
        <f>[1]!s_ipo_listeddate(A952)</f>
        <v>2021-08-05</v>
      </c>
      <c r="E952" s="16" t="str">
        <f>[1]!lastradeday_s("000002","")</f>
        <v>2026-06-22</v>
      </c>
      <c r="F952" s="16" t="str">
        <f>[1]!s_info_industry_csrc2023(A952,"",3)</f>
        <v>计算机、通信和其他电子设备制造业</v>
      </c>
      <c r="G952" s="16" t="str">
        <f>[1]!s_info_industry_csrc2023(A952,"",1)</f>
        <v>制造业</v>
      </c>
      <c r="H952" s="16">
        <f>[1]!s_is(A952,83,"FY","YTD","20251231",1,"",100000000)</f>
        <v>4.6926510188999995</v>
      </c>
      <c r="I952" s="16">
        <f>[1]!s_is(A952,83,"FY","YTD","20241231",1,"",100000000)</f>
        <v>6.9065673163999994</v>
      </c>
      <c r="J952" s="16">
        <f t="shared" si="42"/>
        <v>-0.32055233751837064</v>
      </c>
      <c r="K952" s="16">
        <f>[1]!s_is(A952,61,"FY","YTD","20251231",1,"",100000000)</f>
        <v>0.26947603999999997</v>
      </c>
      <c r="L952" s="16">
        <f>[1]!s_is(A952,61,"FY","YTD","20241231",1,"",100000000)</f>
        <v>0.71333202489999992</v>
      </c>
      <c r="M952" s="16">
        <f t="shared" si="43"/>
        <v>-0.62222915754023933</v>
      </c>
      <c r="N952" s="16">
        <f>[1]!s_fa_roe(A952,"20251231")</f>
        <v>2.5672999999999999</v>
      </c>
      <c r="O952" s="16">
        <f>[1]!s_stmnote_rdexp(A952,"20251231",1,10000)</f>
        <v>6558.1468919999998</v>
      </c>
      <c r="P952" s="20">
        <f t="shared" si="44"/>
        <v>0.13975356073968803</v>
      </c>
      <c r="Q952" s="16">
        <f>[1]!s_margin_tradingbalance(A952,"",10000)</f>
        <v>96658.752900000007</v>
      </c>
      <c r="R952" s="16">
        <f>[1]!s_margin_seclendingbalance(A952,"",10000)</f>
        <v>0</v>
      </c>
      <c r="S952" s="17">
        <f>[1]!s_val_ev(A952,"",100000000)</f>
        <v>71.615093959999996</v>
      </c>
      <c r="T952" s="17">
        <f>[1]!share_freesharesmv(A952,"",100000000)</f>
        <v>45.06142976000001</v>
      </c>
      <c r="U952" s="17">
        <f>[1]!s_dq_amount_btin(A952,E952,100000000)</f>
        <v>1.3656462300000001</v>
      </c>
      <c r="V952" s="17">
        <f>[1]!s_dq_turn(A952,E952)</f>
        <v>1.9717645627434988</v>
      </c>
      <c r="W952" s="2">
        <f>[1]!s_pq_amount(A952,"20260101","",100000000)</f>
        <v>165.42407699</v>
      </c>
      <c r="X952" s="2">
        <f>[1]!s_pq_avgamount(A952,"20260101","",100000000)</f>
        <v>1.5038552453636362</v>
      </c>
      <c r="Y952" s="17">
        <f>[1]!s_ipo_dilutedpe(A952)</f>
        <v>39</v>
      </c>
      <c r="Z952" s="12">
        <f>[1]!s_ipo_collection_total(A952,100000000)</f>
        <v>7.20852</v>
      </c>
      <c r="AA952" s="2">
        <f>[1]!s_val_pe_ttm(A952,E952)</f>
        <v>229.00480651855469</v>
      </c>
      <c r="AB952" s="5">
        <f>[1]!s_info_zjtxornot1(A952,"")</f>
        <v>0</v>
      </c>
      <c r="AC952" s="22" t="str">
        <f>[1]!s_info_nature1(A952,"")</f>
        <v>民营企业</v>
      </c>
      <c r="AD952" s="6" t="str">
        <f>[1]!s_info_city(A952)</f>
        <v>珠海市</v>
      </c>
      <c r="AE952" s="6" t="str">
        <f>[1]!s_info_province(A952)</f>
        <v>广东省</v>
      </c>
      <c r="AF952">
        <v>113.552724</v>
      </c>
      <c r="AG952">
        <v>22.255898999999999</v>
      </c>
    </row>
    <row r="953" spans="1:33" x14ac:dyDescent="0.3">
      <c r="A953" s="12" t="s">
        <v>2485</v>
      </c>
      <c r="B953" s="12" t="s">
        <v>2486</v>
      </c>
      <c r="C953" s="16" t="str">
        <f>[1]!s_info_mkt(A953)</f>
        <v>科创板</v>
      </c>
      <c r="D953" s="16" t="str">
        <f>[1]!s_ipo_listeddate(A953)</f>
        <v>2022-06-24</v>
      </c>
      <c r="E953" s="16" t="str">
        <f>[1]!lastradeday_s("000002","")</f>
        <v>2026-06-22</v>
      </c>
      <c r="F953" s="16" t="str">
        <f>[1]!s_info_industry_csrc2023(A953,"",3)</f>
        <v>计算机、通信和其他电子设备制造业</v>
      </c>
      <c r="G953" s="16" t="str">
        <f>[1]!s_info_industry_csrc2023(A953,"",1)</f>
        <v>制造业</v>
      </c>
      <c r="H953" s="16">
        <f>[1]!s_is(A953,83,"FY","YTD","20251231",1,"",100000000)</f>
        <v>6.3532056772000001</v>
      </c>
      <c r="I953" s="16">
        <f>[1]!s_is(A953,83,"FY","YTD","20241231",1,"",100000000)</f>
        <v>5.0425718754000002</v>
      </c>
      <c r="J953" s="16">
        <f t="shared" si="42"/>
        <v>0.2599137571432304</v>
      </c>
      <c r="K953" s="16">
        <f>[1]!s_is(A953,61,"FY","YTD","20251231",1,"",100000000)</f>
        <v>-4.5514025616999998</v>
      </c>
      <c r="L953" s="16">
        <f>[1]!s_is(A953,61,"FY","YTD","20241231",1,"",100000000)</f>
        <v>-6.2534714732000003</v>
      </c>
      <c r="M953" s="16">
        <f t="shared" si="43"/>
        <v>0.27217984743264928</v>
      </c>
      <c r="N953" s="16">
        <f>[1]!s_fa_roe(A953,"20251231")</f>
        <v>-16.7239</v>
      </c>
      <c r="O953" s="16">
        <f>[1]!s_stmnote_rdexp(A953,"20251231",1,10000)</f>
        <v>50668.88</v>
      </c>
      <c r="P953" s="20">
        <f t="shared" si="44"/>
        <v>0.7975324989373066</v>
      </c>
      <c r="Q953" s="16">
        <f>[1]!s_margin_tradingbalance(A953,"",10000)</f>
        <v>154569.367</v>
      </c>
      <c r="R953" s="16">
        <f>[1]!s_margin_seclendingbalance(A953,"",10000)</f>
        <v>327.18540000000002</v>
      </c>
      <c r="S953" s="17">
        <f>[1]!s_val_ev(A953,"",100000000)</f>
        <v>580.96879999999999</v>
      </c>
      <c r="T953" s="17">
        <f>[1]!share_freesharesmv(A953,"",100000000)</f>
        <v>270.50103785279998</v>
      </c>
      <c r="U953" s="17">
        <f>[1]!s_dq_amount_btin(A953,E953,100000000)</f>
        <v>15.687831340000001</v>
      </c>
      <c r="V953" s="17">
        <f>[1]!s_dq_turn(A953,E953)</f>
        <v>2.7112516209476309</v>
      </c>
      <c r="W953" s="2">
        <f>[1]!s_pq_amount(A953,"20260101","",100000000)</f>
        <v>1693.9549759399999</v>
      </c>
      <c r="X953" s="2">
        <f>[1]!s_pq_avgamount(A953,"20260101","",100000000)</f>
        <v>15.399590690363636</v>
      </c>
      <c r="Y953" s="17">
        <f>[1]!s_ipo_dilutedpe(A953)</f>
        <v>141.68</v>
      </c>
      <c r="Z953" s="12">
        <f>[1]!s_ipo_collection_total(A953,100000000)</f>
        <v>24.624600000000001</v>
      </c>
      <c r="AA953" s="2">
        <f>[1]!s_val_pe_ttm(A953,E953)</f>
        <v>-139.04428100585938</v>
      </c>
      <c r="AB953" s="5">
        <f>[1]!s_info_zjtxornot1(A953,"")</f>
        <v>0</v>
      </c>
      <c r="AC953" s="22" t="str">
        <f>[1]!s_info_nature1(A953,"")</f>
        <v>民营企业</v>
      </c>
      <c r="AD953" s="6" t="str">
        <f>[1]!s_info_city(A953)</f>
        <v>北京市</v>
      </c>
      <c r="AE953" s="6" t="str">
        <f>[1]!s_info_province(A953)</f>
        <v>北京</v>
      </c>
      <c r="AF953">
        <v>116.40528500000001</v>
      </c>
      <c r="AG953">
        <v>39.904989</v>
      </c>
    </row>
    <row r="954" spans="1:33" x14ac:dyDescent="0.3">
      <c r="A954" s="12" t="s">
        <v>2487</v>
      </c>
      <c r="B954" s="12" t="s">
        <v>2488</v>
      </c>
      <c r="C954" s="16" t="str">
        <f>[1]!s_info_mkt(A954)</f>
        <v>创业板</v>
      </c>
      <c r="D954" s="16" t="str">
        <f>[1]!s_ipo_listeddate(A954)</f>
        <v>2022-09-21</v>
      </c>
      <c r="E954" s="16" t="str">
        <f>[1]!lastradeday_s("000002","")</f>
        <v>2026-06-22</v>
      </c>
      <c r="F954" s="16" t="str">
        <f>[1]!s_info_industry_csrc2023(A954,"",3)</f>
        <v>计算机、通信和其他电子设备制造业</v>
      </c>
      <c r="G954" s="16" t="str">
        <f>[1]!s_info_industry_csrc2023(A954,"",1)</f>
        <v>制造业</v>
      </c>
      <c r="H954" s="16">
        <f>[1]!s_is(A954,83,"FY","YTD","20251231",1,"",100000000)</f>
        <v>13.033245897700001</v>
      </c>
      <c r="I954" s="16">
        <f>[1]!s_is(A954,83,"FY","YTD","20241231",1,"",100000000)</f>
        <v>7.9280523888999994</v>
      </c>
      <c r="J954" s="16">
        <f t="shared" si="42"/>
        <v>0.64394043560405079</v>
      </c>
      <c r="K954" s="16">
        <f>[1]!s_is(A954,61,"FY","YTD","20251231",1,"",100000000)</f>
        <v>-0.46678677429999998</v>
      </c>
      <c r="L954" s="16">
        <f>[1]!s_is(A954,61,"FY","YTD","20241231",1,"",100000000)</f>
        <v>-0.193484606</v>
      </c>
      <c r="M954" s="16">
        <f t="shared" si="43"/>
        <v>-1.4125266808047767</v>
      </c>
      <c r="N954" s="16">
        <f>[1]!s_fa_roe(A954,"20251231")</f>
        <v>-3.7006999999999999</v>
      </c>
      <c r="O954" s="16">
        <f>[1]!s_stmnote_rdexp(A954,"20251231",1,10000)</f>
        <v>9639.6048870000013</v>
      </c>
      <c r="P954" s="20">
        <f t="shared" si="44"/>
        <v>7.3961658996252941E-2</v>
      </c>
      <c r="Q954" s="16">
        <f>[1]!s_margin_tradingbalance(A954,"",10000)</f>
        <v>33294.267899999999</v>
      </c>
      <c r="R954" s="16">
        <f>[1]!s_margin_seclendingbalance(A954,"",10000)</f>
        <v>0</v>
      </c>
      <c r="S954" s="17">
        <f>[1]!s_val_ev(A954,"",100000000)</f>
        <v>103.63317531840001</v>
      </c>
      <c r="T954" s="17">
        <f>[1]!share_freesharesmv(A954,"",100000000)</f>
        <v>33.087705241500004</v>
      </c>
      <c r="U954" s="17">
        <f>[1]!s_dq_amount_btin(A954,E954,100000000)</f>
        <v>3.1229130700000001</v>
      </c>
      <c r="V954" s="17">
        <f>[1]!s_dq_turn(A954,E954)</f>
        <v>2.9942762469931807</v>
      </c>
      <c r="W954" s="2">
        <f>[1]!s_pq_amount(A954,"20260101","",100000000)</f>
        <v>324.84823881</v>
      </c>
      <c r="X954" s="2">
        <f>[1]!s_pq_avgamount(A954,"20260101","",100000000)</f>
        <v>2.9531658073636367</v>
      </c>
      <c r="Y954" s="17">
        <f>[1]!s_ipo_dilutedpe(A954)</f>
        <v>43.7</v>
      </c>
      <c r="Z954" s="12">
        <f>[1]!s_ipo_collection_total(A954,100000000)</f>
        <v>9.3613199999999992</v>
      </c>
      <c r="AA954" s="2">
        <f>[1]!s_val_pe_ttm(A954,E954)</f>
        <v>-205.76263427734375</v>
      </c>
      <c r="AB954" s="5">
        <f>[1]!s_info_zjtxornot1(A954,"")</f>
        <v>1</v>
      </c>
      <c r="AC954" s="22" t="str">
        <f>[1]!s_info_nature1(A954,"")</f>
        <v>民营企业</v>
      </c>
      <c r="AD954" s="6" t="str">
        <f>[1]!s_info_city(A954)</f>
        <v>东莞市</v>
      </c>
      <c r="AE954" s="6" t="str">
        <f>[1]!s_info_province(A954)</f>
        <v>广东省</v>
      </c>
      <c r="AF954">
        <v>113.746262</v>
      </c>
      <c r="AG954">
        <v>23.046237000000001</v>
      </c>
    </row>
    <row r="955" spans="1:33" x14ac:dyDescent="0.3">
      <c r="A955" s="12" t="s">
        <v>2489</v>
      </c>
      <c r="B955" s="12" t="s">
        <v>2490</v>
      </c>
      <c r="C955" s="16" t="str">
        <f>[1]!s_info_mkt(A955)</f>
        <v>科创板</v>
      </c>
      <c r="D955" s="16" t="str">
        <f>[1]!s_ipo_listeddate(A955)</f>
        <v>2020-01-23</v>
      </c>
      <c r="E955" s="16" t="str">
        <f>[1]!lastradeday_s("000002","")</f>
        <v>2026-06-22</v>
      </c>
      <c r="F955" s="16" t="str">
        <f>[1]!s_info_industry_csrc2023(A955,"",3)</f>
        <v>计算机、通信和其他电子设备制造业</v>
      </c>
      <c r="G955" s="16" t="str">
        <f>[1]!s_info_industry_csrc2023(A955,"",1)</f>
        <v>制造业</v>
      </c>
      <c r="H955" s="16">
        <f>[1]!s_is(A955,83,"FY","YTD","20251231",1,"",100000000)</f>
        <v>24.0529380569</v>
      </c>
      <c r="I955" s="16">
        <f>[1]!s_is(A955,83,"FY","YTD","20241231",1,"",100000000)</f>
        <v>30.691508586499999</v>
      </c>
      <c r="J955" s="16">
        <f t="shared" si="42"/>
        <v>-0.21629990949744482</v>
      </c>
      <c r="K955" s="16">
        <f>[1]!s_is(A955,61,"FY","YTD","20251231",1,"",100000000)</f>
        <v>0.27341325510000003</v>
      </c>
      <c r="L955" s="16">
        <f>[1]!s_is(A955,61,"FY","YTD","20241231",1,"",100000000)</f>
        <v>1.0024626786999999</v>
      </c>
      <c r="M955" s="16">
        <f t="shared" si="43"/>
        <v>-0.72725841978021155</v>
      </c>
      <c r="N955" s="16">
        <f>[1]!s_fa_roe(A955,"20251231")</f>
        <v>3.1204000000000001</v>
      </c>
      <c r="O955" s="16">
        <f>[1]!s_stmnote_rdexp(A955,"20251231",1,10000)</f>
        <v>8895.4094700000005</v>
      </c>
      <c r="P955" s="20">
        <f t="shared" si="44"/>
        <v>3.6982631597673774E-2</v>
      </c>
      <c r="Q955" s="16">
        <f>[1]!s_margin_tradingbalance(A955,"",10000)</f>
        <v>39603.8658</v>
      </c>
      <c r="R955" s="16">
        <f>[1]!s_margin_seclendingbalance(A955,"",10000)</f>
        <v>25.744599999999998</v>
      </c>
      <c r="S955" s="17">
        <f>[1]!s_val_ev(A955,"",100000000)</f>
        <v>45.153686520000001</v>
      </c>
      <c r="T955" s="17">
        <f>[1]!share_freesharesmv(A955,"",100000000)</f>
        <v>30.688856855999997</v>
      </c>
      <c r="U955" s="17">
        <f>[1]!s_dq_amount_btin(A955,E955,100000000)</f>
        <v>3.6655784900000001</v>
      </c>
      <c r="V955" s="17">
        <f>[1]!s_dq_turn(A955,E955)</f>
        <v>8.0039150719269365</v>
      </c>
      <c r="W955" s="2">
        <f>[1]!s_pq_amount(A955,"20260101","",100000000)</f>
        <v>285.73433189999997</v>
      </c>
      <c r="X955" s="2">
        <f>[1]!s_pq_avgamount(A955,"20260101","",100000000)</f>
        <v>2.5975848354545454</v>
      </c>
      <c r="Y955" s="17">
        <f>[1]!s_ipo_dilutedpe(A955)</f>
        <v>49.31</v>
      </c>
      <c r="Z955" s="12">
        <f>[1]!s_ipo_collection_total(A955,100000000)</f>
        <v>4.6642200000000003</v>
      </c>
      <c r="AA955" s="2">
        <f>[1]!s_val_pe_ttm(A955,E955)</f>
        <v>120.25645446777344</v>
      </c>
      <c r="AB955" s="5">
        <f>[1]!s_info_zjtxornot1(A955,"")</f>
        <v>1</v>
      </c>
      <c r="AC955" s="22" t="str">
        <f>[1]!s_info_nature1(A955,"")</f>
        <v>民营企业</v>
      </c>
      <c r="AD955" s="6" t="str">
        <f>[1]!s_info_city(A955)</f>
        <v>深圳市</v>
      </c>
      <c r="AE955" s="6" t="str">
        <f>[1]!s_info_province(A955)</f>
        <v>广东省</v>
      </c>
      <c r="AF955">
        <v>114.085947</v>
      </c>
      <c r="AG955">
        <v>22.547000000000001</v>
      </c>
    </row>
    <row r="956" spans="1:33" x14ac:dyDescent="0.3">
      <c r="A956" s="12" t="s">
        <v>2491</v>
      </c>
      <c r="B956" s="12" t="s">
        <v>2492</v>
      </c>
      <c r="C956" s="16" t="str">
        <f>[1]!s_info_mkt(A956)</f>
        <v>主板</v>
      </c>
      <c r="D956" s="16" t="str">
        <f>[1]!s_ipo_listeddate(A956)</f>
        <v>2017-06-19</v>
      </c>
      <c r="E956" s="16" t="str">
        <f>[1]!lastradeday_s("000002","")</f>
        <v>2026-06-22</v>
      </c>
      <c r="F956" s="16" t="str">
        <f>[1]!s_info_industry_csrc2023(A956,"",3)</f>
        <v>土木工程建筑业</v>
      </c>
      <c r="G956" s="16" t="str">
        <f>[1]!s_info_industry_csrc2023(A956,"",1)</f>
        <v>建筑业</v>
      </c>
      <c r="H956" s="16">
        <f>[1]!s_is(A956,83,"FY","YTD","20251231",1,"",100000000)</f>
        <v>5.0356547306000001</v>
      </c>
      <c r="I956" s="16">
        <f>[1]!s_is(A956,83,"FY","YTD","20241231",1,"",100000000)</f>
        <v>3.4789384270999997</v>
      </c>
      <c r="J956" s="16">
        <f t="shared" si="42"/>
        <v>0.44746877132794216</v>
      </c>
      <c r="K956" s="16">
        <f>[1]!s_is(A956,61,"FY","YTD","20251231",1,"",100000000)</f>
        <v>-1.1959819153</v>
      </c>
      <c r="L956" s="16">
        <f>[1]!s_is(A956,61,"FY","YTD","20241231",1,"",100000000)</f>
        <v>-0.9947346412000001</v>
      </c>
      <c r="M956" s="16">
        <f t="shared" si="43"/>
        <v>-0.20231252211868769</v>
      </c>
      <c r="N956" s="16">
        <f>[1]!s_fa_roe(A956,"20251231")</f>
        <v>-20.302499999999998</v>
      </c>
      <c r="O956" s="16">
        <f>[1]!s_stmnote_rdexp(A956,"20251231",1,10000)</f>
        <v>1242.5601810000001</v>
      </c>
      <c r="P956" s="20">
        <f t="shared" si="44"/>
        <v>2.4675245771902804E-2</v>
      </c>
      <c r="Q956" s="16">
        <f>[1]!s_margin_tradingbalance(A956,"",10000)</f>
        <v>0</v>
      </c>
      <c r="R956" s="16">
        <f>[1]!s_margin_seclendingbalance(A956,"",10000)</f>
        <v>0</v>
      </c>
      <c r="S956" s="17">
        <f>[1]!s_val_ev(A956,"",100000000)</f>
        <v>59.961501599999998</v>
      </c>
      <c r="T956" s="17">
        <f>[1]!share_freesharesmv(A956,"",100000000)</f>
        <v>37.062548028599998</v>
      </c>
      <c r="U956" s="17">
        <f>[1]!s_dq_amount_btin(A956,E956,100000000)</f>
        <v>11.297356580000001</v>
      </c>
      <c r="V956" s="17">
        <f>[1]!s_dq_turn(A956,E956)</f>
        <v>19.889186571004753</v>
      </c>
      <c r="W956" s="2">
        <f>[1]!s_pq_amount(A956,"20260101","",100000000)</f>
        <v>418.01100418999999</v>
      </c>
      <c r="X956" s="2">
        <f>[1]!s_pq_avgamount(A956,"20260101","",100000000)</f>
        <v>3.8001000380909091</v>
      </c>
      <c r="Y956" s="17">
        <f>[1]!s_ipo_dilutedpe(A956)</f>
        <v>22.98</v>
      </c>
      <c r="Z956" s="12">
        <f>[1]!s_ipo_collection_total(A956,100000000)</f>
        <v>3.4659239999999998</v>
      </c>
      <c r="AA956" s="2">
        <f>[1]!s_val_pe_ttm(A956,E956)</f>
        <v>-60.527240753173828</v>
      </c>
      <c r="AB956" s="5">
        <f>[1]!s_info_zjtxornot1(A956,"")</f>
        <v>0</v>
      </c>
      <c r="AC956" s="22" t="str">
        <f>[1]!s_info_nature1(A956,"")</f>
        <v>民营企业</v>
      </c>
      <c r="AD956" s="6" t="str">
        <f>[1]!s_info_city(A956)</f>
        <v>杭州市</v>
      </c>
      <c r="AE956" s="6" t="str">
        <f>[1]!s_info_province(A956)</f>
        <v>浙江省</v>
      </c>
      <c r="AF956">
        <v>120.153576</v>
      </c>
      <c r="AG956">
        <v>30.287458999999998</v>
      </c>
    </row>
    <row r="957" spans="1:33" x14ac:dyDescent="0.3">
      <c r="A957" s="12" t="s">
        <v>2493</v>
      </c>
      <c r="B957" s="12" t="s">
        <v>2494</v>
      </c>
      <c r="C957" s="16" t="str">
        <f>[1]!s_info_mkt(A957)</f>
        <v>主板</v>
      </c>
      <c r="D957" s="16" t="str">
        <f>[1]!s_ipo_listeddate(A957)</f>
        <v>2000-07-25</v>
      </c>
      <c r="E957" s="16" t="str">
        <f>[1]!lastradeday_s("000002","")</f>
        <v>2026-06-22</v>
      </c>
      <c r="F957" s="16" t="str">
        <f>[1]!s_info_industry_csrc2023(A957,"",3)</f>
        <v>医药制造业</v>
      </c>
      <c r="G957" s="16" t="str">
        <f>[1]!s_info_industry_csrc2023(A957,"",1)</f>
        <v>制造业</v>
      </c>
      <c r="H957" s="16">
        <f>[1]!s_is(A957,83,"FY","YTD","20251231",1,"",100000000)</f>
        <v>105.49640956879999</v>
      </c>
      <c r="I957" s="16">
        <f>[1]!s_is(A957,83,"FY","YTD","20241231",1,"",100000000)</f>
        <v>103.4024700847</v>
      </c>
      <c r="J957" s="16">
        <f t="shared" si="42"/>
        <v>2.0250381662882733E-2</v>
      </c>
      <c r="K957" s="16">
        <f>[1]!s_is(A957,61,"FY","YTD","20251231",1,"",100000000)</f>
        <v>5.4070778122000007</v>
      </c>
      <c r="L957" s="16">
        <f>[1]!s_is(A957,61,"FY","YTD","20241231",1,"",100000000)</f>
        <v>6.0118282724999998</v>
      </c>
      <c r="M957" s="16">
        <f t="shared" si="43"/>
        <v>-0.10059343562195856</v>
      </c>
      <c r="N957" s="16">
        <f>[1]!s_fa_roe(A957,"20251231")</f>
        <v>6.3806000000000003</v>
      </c>
      <c r="O957" s="16">
        <f>[1]!s_stmnote_rdexp(A957,"20251231",1,10000)</f>
        <v>48280.083176</v>
      </c>
      <c r="P957" s="20">
        <f t="shared" si="44"/>
        <v>4.5764669502343501E-2</v>
      </c>
      <c r="Q957" s="16">
        <f>[1]!s_margin_tradingbalance(A957,"",10000)</f>
        <v>81334.154299999995</v>
      </c>
      <c r="R957" s="16">
        <f>[1]!s_margin_seclendingbalance(A957,"",10000)</f>
        <v>24.723500000000001</v>
      </c>
      <c r="S957" s="17">
        <f>[1]!s_val_ev(A957,"",100000000)</f>
        <v>114.3683661024</v>
      </c>
      <c r="T957" s="17">
        <f>[1]!share_freesharesmv(A957,"",100000000)</f>
        <v>70.434971711699987</v>
      </c>
      <c r="U957" s="17">
        <f>[1]!s_dq_amount_btin(A957,E957,100000000)</f>
        <v>1.7981584500000001</v>
      </c>
      <c r="V957" s="17">
        <f>[1]!s_dq_turn(A957,E957)</f>
        <v>1.5959364848018909</v>
      </c>
      <c r="W957" s="2">
        <f>[1]!s_pq_amount(A957,"20260101","",100000000)</f>
        <v>219.73447046000001</v>
      </c>
      <c r="X957" s="2">
        <f>[1]!s_pq_avgamount(A957,"20260101","",100000000)</f>
        <v>1.997586095090909</v>
      </c>
      <c r="Y957" s="17">
        <f>[1]!s_ipo_dilutedpe(A957)</f>
        <v>40.79</v>
      </c>
      <c r="Z957" s="12">
        <f>[1]!s_ipo_collection_total(A957,100000000)</f>
        <v>4.7320000000000002</v>
      </c>
      <c r="AA957" s="2">
        <f>[1]!s_val_pe_ttm(A957,E957)</f>
        <v>16.287811279296875</v>
      </c>
      <c r="AB957" s="5">
        <f>[1]!s_info_zjtxornot1(A957,"")</f>
        <v>0</v>
      </c>
      <c r="AC957" s="22" t="str">
        <f>[1]!s_info_nature1(A957,"")</f>
        <v>地方国有企业</v>
      </c>
      <c r="AD957" s="6" t="str">
        <f>[1]!s_info_city(A957)</f>
        <v>台州市</v>
      </c>
      <c r="AE957" s="6" t="str">
        <f>[1]!s_info_province(A957)</f>
        <v>浙江省</v>
      </c>
      <c r="AF957">
        <v>121.42859900000001</v>
      </c>
      <c r="AG957">
        <v>28.661377999999999</v>
      </c>
    </row>
    <row r="958" spans="1:33" x14ac:dyDescent="0.3">
      <c r="A958" s="12" t="s">
        <v>2495</v>
      </c>
      <c r="B958" s="12" t="s">
        <v>2496</v>
      </c>
      <c r="C958" s="16" t="str">
        <f>[1]!s_info_mkt(A958)</f>
        <v>科创板</v>
      </c>
      <c r="D958" s="16" t="str">
        <f>[1]!s_ipo_listeddate(A958)</f>
        <v>2021-09-17</v>
      </c>
      <c r="E958" s="16" t="str">
        <f>[1]!lastradeday_s("000002","")</f>
        <v>2026-06-22</v>
      </c>
      <c r="F958" s="16" t="str">
        <f>[1]!s_info_industry_csrc2023(A958,"",3)</f>
        <v>通用设备制造业</v>
      </c>
      <c r="G958" s="16" t="str">
        <f>[1]!s_info_industry_csrc2023(A958,"",1)</f>
        <v>制造业</v>
      </c>
      <c r="H958" s="16">
        <f>[1]!s_is(A958,83,"FY","YTD","20251231",1,"",100000000)</f>
        <v>28.934224886900001</v>
      </c>
      <c r="I958" s="16">
        <f>[1]!s_is(A958,83,"FY","YTD","20241231",1,"",100000000)</f>
        <v>24.621381352100002</v>
      </c>
      <c r="J958" s="16">
        <f t="shared" si="42"/>
        <v>0.17516659496572684</v>
      </c>
      <c r="K958" s="16">
        <f>[1]!s_is(A958,61,"FY","YTD","20251231",1,"",100000000)</f>
        <v>3.0424782375000001</v>
      </c>
      <c r="L958" s="16">
        <f>[1]!s_is(A958,61,"FY","YTD","20241231",1,"",100000000)</f>
        <v>3.2515583138999999</v>
      </c>
      <c r="M958" s="16">
        <f t="shared" si="43"/>
        <v>-6.4301499839695006E-2</v>
      </c>
      <c r="N958" s="16">
        <f>[1]!s_fa_roe(A958,"20251231")</f>
        <v>16.974</v>
      </c>
      <c r="O958" s="16">
        <f>[1]!s_stmnote_rdexp(A958,"20251231",1,10000)</f>
        <v>13792.677911000001</v>
      </c>
      <c r="P958" s="20">
        <f t="shared" si="44"/>
        <v>4.7669076897389598E-2</v>
      </c>
      <c r="Q958" s="16">
        <f>[1]!s_margin_tradingbalance(A958,"",10000)</f>
        <v>20809.0488</v>
      </c>
      <c r="R958" s="16">
        <f>[1]!s_margin_seclendingbalance(A958,"",10000)</f>
        <v>35.467799999999997</v>
      </c>
      <c r="S958" s="17">
        <f>[1]!s_val_ev(A958,"",100000000)</f>
        <v>90.853849270799998</v>
      </c>
      <c r="T958" s="17">
        <f>[1]!share_freesharesmv(A958,"",100000000)</f>
        <v>35.701860070800002</v>
      </c>
      <c r="U958" s="17">
        <f>[1]!s_dq_amount_btin(A958,E958,100000000)</f>
        <v>3.2960483300000001</v>
      </c>
      <c r="V958" s="17">
        <f>[1]!s_dq_turn(A958,E958)</f>
        <v>3.6283179866980815</v>
      </c>
      <c r="W958" s="2">
        <f>[1]!s_pq_amount(A958,"20260101","",100000000)</f>
        <v>177.06840359</v>
      </c>
      <c r="X958" s="2">
        <f>[1]!s_pq_avgamount(A958,"20260101","",100000000)</f>
        <v>1.609712759909091</v>
      </c>
      <c r="Y958" s="17">
        <f>[1]!s_ipo_dilutedpe(A958)</f>
        <v>26.09</v>
      </c>
      <c r="Z958" s="12">
        <f>[1]!s_ipo_collection_total(A958,100000000)</f>
        <v>6.1658358499999997</v>
      </c>
      <c r="AA958" s="2">
        <f>[1]!s_val_pe_ttm(A958,E958)</f>
        <v>29.351276397705078</v>
      </c>
      <c r="AB958" s="5">
        <f>[1]!s_info_zjtxornot1(A958,"")</f>
        <v>0</v>
      </c>
      <c r="AC958" s="22" t="str">
        <f>[1]!s_info_nature1(A958,"")</f>
        <v>民营企业</v>
      </c>
      <c r="AD958" s="6" t="str">
        <f>[1]!s_info_city(A958)</f>
        <v>苏州市</v>
      </c>
      <c r="AE958" s="6" t="str">
        <f>[1]!s_info_province(A958)</f>
        <v>江苏省</v>
      </c>
      <c r="AF958">
        <v>120.619585</v>
      </c>
      <c r="AG958">
        <v>31.299378999999998</v>
      </c>
    </row>
    <row r="959" spans="1:33" x14ac:dyDescent="0.3">
      <c r="A959" s="12" t="s">
        <v>2497</v>
      </c>
      <c r="B959" s="12" t="s">
        <v>2498</v>
      </c>
      <c r="C959" s="16" t="str">
        <f>[1]!s_info_mkt(A959)</f>
        <v>主板</v>
      </c>
      <c r="D959" s="16" t="str">
        <f>[1]!s_ipo_listeddate(A959)</f>
        <v>1996-07-16</v>
      </c>
      <c r="E959" s="16" t="str">
        <f>[1]!lastradeday_s("000002","")</f>
        <v>2026-06-22</v>
      </c>
      <c r="F959" s="16" t="str">
        <f>[1]!s_info_industry_csrc2023(A959,"",3)</f>
        <v>电力、热力生产和供应业</v>
      </c>
      <c r="G959" s="16" t="str">
        <f>[1]!s_info_industry_csrc2023(A959,"",1)</f>
        <v>电力、热力、燃气及水生产和供应业</v>
      </c>
      <c r="H959" s="16">
        <f>[1]!s_is(A959,83,"FY","YTD","20251231",1,"",100000000)</f>
        <v>6.0491871824999999</v>
      </c>
      <c r="I959" s="16">
        <f>[1]!s_is(A959,83,"FY","YTD","20241231",1,"",100000000)</f>
        <v>6.2853430464999995</v>
      </c>
      <c r="J959" s="16">
        <f t="shared" si="42"/>
        <v>-3.7572470150456394E-2</v>
      </c>
      <c r="K959" s="16">
        <f>[1]!s_is(A959,61,"FY","YTD","20251231",1,"",100000000)</f>
        <v>-0.9471420452</v>
      </c>
      <c r="L959" s="16">
        <f>[1]!s_is(A959,61,"FY","YTD","20241231",1,"",100000000)</f>
        <v>-1.4593938786000002</v>
      </c>
      <c r="M959" s="16">
        <f t="shared" si="43"/>
        <v>0.35100313966741081</v>
      </c>
      <c r="N959" s="16">
        <f>[1]!s_fa_roe(A959,"20251231")</f>
        <v>-26.689900000000002</v>
      </c>
      <c r="O959" s="16">
        <f>[1]!s_stmnote_rdexp(A959,"20251231",1,10000)</f>
        <v>0</v>
      </c>
      <c r="P959" s="20">
        <f t="shared" si="44"/>
        <v>0</v>
      </c>
      <c r="Q959" s="16">
        <f>[1]!s_margin_tradingbalance(A959,"",10000)</f>
        <v>0</v>
      </c>
      <c r="R959" s="16">
        <f>[1]!s_margin_seclendingbalance(A959,"",10000)</f>
        <v>0</v>
      </c>
      <c r="S959" s="17">
        <f>[1]!s_val_ev(A959,"",100000000)</f>
        <v>36.37350404</v>
      </c>
      <c r="T959" s="17">
        <f>[1]!share_freesharesmv(A959,"",100000000)</f>
        <v>24.404776858400002</v>
      </c>
      <c r="U959" s="17">
        <f>[1]!s_dq_amount_btin(A959,E959,100000000)</f>
        <v>3.5515650299999999</v>
      </c>
      <c r="V959" s="17">
        <f>[1]!s_dq_turn(A959,E959)</f>
        <v>9.7300066534915004</v>
      </c>
      <c r="W959" s="2">
        <f>[1]!s_pq_amount(A959,"20260101","",100000000)</f>
        <v>262.80814307000003</v>
      </c>
      <c r="X959" s="2">
        <f>[1]!s_pq_avgamount(A959,"20260101","",100000000)</f>
        <v>2.3891649369999999</v>
      </c>
      <c r="Y959" s="17">
        <f>[1]!s_ipo_dilutedpe(A959)</f>
        <v>11.03</v>
      </c>
      <c r="Z959" s="12">
        <f>[1]!s_ipo_collection_total(A959,100000000)</f>
        <v>1.2162500000000001</v>
      </c>
      <c r="AA959" s="2">
        <f>[1]!s_val_pe_ttm(A959,E959)</f>
        <v>-61.016315460205078</v>
      </c>
      <c r="AB959" s="5">
        <f>[1]!s_info_zjtxornot1(A959,"")</f>
        <v>0</v>
      </c>
      <c r="AC959" s="22" t="str">
        <f>[1]!s_info_nature1(A959,"")</f>
        <v>地方国有企业</v>
      </c>
      <c r="AD959" s="6" t="str">
        <f>[1]!s_info_city(A959)</f>
        <v>大连市</v>
      </c>
      <c r="AE959" s="6" t="str">
        <f>[1]!s_info_province(A959)</f>
        <v>辽宁省</v>
      </c>
      <c r="AF959">
        <v>121.618622</v>
      </c>
      <c r="AG959">
        <v>38.914589999999997</v>
      </c>
    </row>
    <row r="960" spans="1:33" x14ac:dyDescent="0.3">
      <c r="A960" s="12" t="s">
        <v>2499</v>
      </c>
      <c r="B960" s="12" t="s">
        <v>2500</v>
      </c>
      <c r="C960" s="16" t="str">
        <f>[1]!s_info_mkt(A960)</f>
        <v>主板</v>
      </c>
      <c r="D960" s="16" t="str">
        <f>[1]!s_ipo_listeddate(A960)</f>
        <v>1998-10-28</v>
      </c>
      <c r="E960" s="16" t="str">
        <f>[1]!lastradeday_s("000002","")</f>
        <v>2026-06-22</v>
      </c>
      <c r="F960" s="16" t="str">
        <f>[1]!s_info_industry_csrc2023(A960,"",3)</f>
        <v>计算机、通信和其他电子设备制造业</v>
      </c>
      <c r="G960" s="16" t="str">
        <f>[1]!s_info_industry_csrc2023(A960,"",1)</f>
        <v>制造业</v>
      </c>
      <c r="H960" s="16">
        <f>[1]!s_is(A960,83,"FY","YTD","20251231",1,"",100000000)</f>
        <v>284.31138459440001</v>
      </c>
      <c r="I960" s="16">
        <f>[1]!s_is(A960,83,"FY","YTD","20241231",1,"",100000000)</f>
        <v>203.88330213560002</v>
      </c>
      <c r="J960" s="16">
        <f t="shared" si="42"/>
        <v>0.39448096835957847</v>
      </c>
      <c r="K960" s="16">
        <f>[1]!s_is(A960,61,"FY","YTD","20251231",1,"",100000000)</f>
        <v>33.3395437792</v>
      </c>
      <c r="L960" s="16">
        <f>[1]!s_is(A960,61,"FY","YTD","20241231",1,"",100000000)</f>
        <v>17.386695170599999</v>
      </c>
      <c r="M960" s="16">
        <f t="shared" si="43"/>
        <v>0.91753196637250767</v>
      </c>
      <c r="N960" s="16">
        <f>[1]!s_fa_roe(A960,"20251231")</f>
        <v>21.082100000000001</v>
      </c>
      <c r="O960" s="16">
        <f>[1]!s_stmnote_rdexp(A960,"20251231",1,10000)</f>
        <v>145007.82503499999</v>
      </c>
      <c r="P960" s="20">
        <f t="shared" si="44"/>
        <v>5.1003172188081335E-2</v>
      </c>
      <c r="Q960" s="16">
        <f>[1]!s_margin_tradingbalance(A960,"",10000)</f>
        <v>484457.14640000003</v>
      </c>
      <c r="R960" s="16">
        <f>[1]!s_margin_seclendingbalance(A960,"",10000)</f>
        <v>4914.8450999999995</v>
      </c>
      <c r="S960" s="17">
        <f>[1]!s_val_ev(A960,"",100000000)</f>
        <v>4481.7249793499996</v>
      </c>
      <c r="T960" s="17">
        <f>[1]!share_freesharesmv(A960,"",100000000)</f>
        <v>2214.1457882099999</v>
      </c>
      <c r="U960" s="17">
        <f>[1]!s_dq_amount_btin(A960,E960,100000000)</f>
        <v>174.21782486999999</v>
      </c>
      <c r="V960" s="17">
        <f>[1]!s_dq_turn(A960,E960)</f>
        <v>3.9477675525775315</v>
      </c>
      <c r="W960" s="2">
        <f>[1]!s_pq_amount(A960,"20260101","",100000000)</f>
        <v>5978.8438790600003</v>
      </c>
      <c r="X960" s="2">
        <f>[1]!s_pq_avgamount(A960,"20260101","",100000000)</f>
        <v>54.353126173272727</v>
      </c>
      <c r="Y960" s="17">
        <f>[1]!s_ipo_dilutedpe(A960)</f>
        <v>0</v>
      </c>
      <c r="Z960" s="12">
        <f>[1]!s_ipo_collection_total(A960,100000000)</f>
        <v>3.5529999999999999</v>
      </c>
      <c r="AA960" s="2">
        <f>[1]!s_val_pe_ttm(A960,E960)</f>
        <v>114.08390045166016</v>
      </c>
      <c r="AB960" s="5">
        <f>[1]!s_info_zjtxornot1(A960,"")</f>
        <v>0</v>
      </c>
      <c r="AC960" s="22" t="str">
        <f>[1]!s_info_nature1(A960,"")</f>
        <v>公众企业</v>
      </c>
      <c r="AD960" s="6" t="str">
        <f>[1]!s_info_city(A960)</f>
        <v>东莞市</v>
      </c>
      <c r="AE960" s="6" t="str">
        <f>[1]!s_info_province(A960)</f>
        <v>广东省</v>
      </c>
      <c r="AF960">
        <v>113.746262</v>
      </c>
      <c r="AG960">
        <v>23.046237000000001</v>
      </c>
    </row>
    <row r="961" spans="1:33" x14ac:dyDescent="0.3">
      <c r="A961" s="12" t="s">
        <v>2501</v>
      </c>
      <c r="B961" s="12" t="s">
        <v>2502</v>
      </c>
      <c r="C961" s="16" t="str">
        <f>[1]!s_info_mkt(A961)</f>
        <v>创业板</v>
      </c>
      <c r="D961" s="16" t="str">
        <f>[1]!s_ipo_listeddate(A961)</f>
        <v>2011-11-15</v>
      </c>
      <c r="E961" s="16" t="str">
        <f>[1]!lastradeday_s("000002","")</f>
        <v>2026-06-22</v>
      </c>
      <c r="F961" s="16" t="str">
        <f>[1]!s_info_industry_csrc2023(A961,"",3)</f>
        <v>专用设备制造业</v>
      </c>
      <c r="G961" s="16" t="str">
        <f>[1]!s_info_industry_csrc2023(A961,"",1)</f>
        <v>制造业</v>
      </c>
      <c r="H961" s="16">
        <f>[1]!s_is(A961,83,"FY","YTD","20251231",1,"",100000000)</f>
        <v>17.693349092400002</v>
      </c>
      <c r="I961" s="16">
        <f>[1]!s_is(A961,83,"FY","YTD","20241231",1,"",100000000)</f>
        <v>19.376659848699997</v>
      </c>
      <c r="J961" s="16">
        <f t="shared" si="42"/>
        <v>-8.6873112778151573E-2</v>
      </c>
      <c r="K961" s="16">
        <f>[1]!s_is(A961,61,"FY","YTD","20251231",1,"",100000000)</f>
        <v>-1.8624825672999998</v>
      </c>
      <c r="L961" s="16">
        <f>[1]!s_is(A961,61,"FY","YTD","20241231",1,"",100000000)</f>
        <v>0.29214626490000001</v>
      </c>
      <c r="M961" s="16">
        <f t="shared" si="43"/>
        <v>-7.3751715872099783</v>
      </c>
      <c r="N961" s="16">
        <f>[1]!s_fa_roe(A961,"20251231")</f>
        <v>-10.054500000000001</v>
      </c>
      <c r="O961" s="16">
        <f>[1]!s_stmnote_rdexp(A961,"20251231",1,10000)</f>
        <v>6553.6989819999999</v>
      </c>
      <c r="P961" s="20">
        <f t="shared" si="44"/>
        <v>3.7040466153550736E-2</v>
      </c>
      <c r="Q961" s="16">
        <f>[1]!s_margin_tradingbalance(A961,"",10000)</f>
        <v>33984.087099999997</v>
      </c>
      <c r="R961" s="16">
        <f>[1]!s_margin_seclendingbalance(A961,"",10000)</f>
        <v>212.69990000000001</v>
      </c>
      <c r="S961" s="17">
        <f>[1]!s_val_ev(A961,"",100000000)</f>
        <v>107.179788735</v>
      </c>
      <c r="T961" s="17">
        <f>[1]!share_freesharesmv(A961,"",100000000)</f>
        <v>67.959088038000004</v>
      </c>
      <c r="U961" s="17">
        <f>[1]!s_dq_amount_btin(A961,E961,100000000)</f>
        <v>5.1502671700000002</v>
      </c>
      <c r="V961" s="17">
        <f>[1]!s_dq_turn(A961,E961)</f>
        <v>6.432882715361826</v>
      </c>
      <c r="W961" s="2">
        <f>[1]!s_pq_amount(A961,"20260101","",100000000)</f>
        <v>449.09997788999999</v>
      </c>
      <c r="X961" s="2">
        <f>[1]!s_pq_avgamount(A961,"20260101","",100000000)</f>
        <v>4.0827270717272732</v>
      </c>
      <c r="Y961" s="17">
        <f>[1]!s_ipo_dilutedpe(A961)</f>
        <v>45.54</v>
      </c>
      <c r="Z961" s="12">
        <f>[1]!s_ipo_collection_total(A961,100000000)</f>
        <v>3.8250000000000002</v>
      </c>
      <c r="AA961" s="2">
        <f>[1]!s_val_pe_ttm(A961,E961)</f>
        <v>-52.442340850830078</v>
      </c>
      <c r="AB961" s="5">
        <f>[1]!s_info_zjtxornot1(A961,"")</f>
        <v>1</v>
      </c>
      <c r="AC961" s="22" t="str">
        <f>[1]!s_info_nature1(A961,"")</f>
        <v>民营企业</v>
      </c>
      <c r="AD961" s="6" t="str">
        <f>[1]!s_info_city(A961)</f>
        <v>大冶市</v>
      </c>
      <c r="AE961" s="6" t="str">
        <f>[1]!s_info_province(A961)</f>
        <v>湖北省</v>
      </c>
      <c r="AF961">
        <v>114.846142</v>
      </c>
      <c r="AG961">
        <v>30.072896</v>
      </c>
    </row>
    <row r="962" spans="1:33" x14ac:dyDescent="0.3">
      <c r="A962" s="12" t="s">
        <v>2503</v>
      </c>
      <c r="B962" s="12" t="s">
        <v>2504</v>
      </c>
      <c r="C962" s="16" t="str">
        <f>[1]!s_info_mkt(A962)</f>
        <v>科创板</v>
      </c>
      <c r="D962" s="16" t="str">
        <f>[1]!s_ipo_listeddate(A962)</f>
        <v>2022-06-08</v>
      </c>
      <c r="E962" s="16" t="str">
        <f>[1]!lastradeday_s("000002","")</f>
        <v>2026-06-22</v>
      </c>
      <c r="F962" s="16" t="str">
        <f>[1]!s_info_industry_csrc2023(A962,"",3)</f>
        <v>专用设备制造业</v>
      </c>
      <c r="G962" s="16" t="str">
        <f>[1]!s_info_industry_csrc2023(A962,"",1)</f>
        <v>制造业</v>
      </c>
      <c r="H962" s="16">
        <f>[1]!s_is(A962,83,"FY","YTD","20251231",1,"",100000000)</f>
        <v>46.482277260500005</v>
      </c>
      <c r="I962" s="16">
        <f>[1]!s_is(A962,83,"FY","YTD","20241231",1,"",100000000)</f>
        <v>34.0622861047</v>
      </c>
      <c r="J962" s="16">
        <f t="shared" si="42"/>
        <v>0.36462588323119816</v>
      </c>
      <c r="K962" s="16">
        <f>[1]!s_is(A962,61,"FY","YTD","20251231",1,"",100000000)</f>
        <v>10.8372470634</v>
      </c>
      <c r="L962" s="16">
        <f>[1]!s_is(A962,61,"FY","YTD","20241231",1,"",100000000)</f>
        <v>10.2340786585</v>
      </c>
      <c r="M962" s="16">
        <f t="shared" si="43"/>
        <v>5.8937245357112172E-2</v>
      </c>
      <c r="N962" s="16">
        <f>[1]!s_fa_roe(A962,"20251231")</f>
        <v>15.5578</v>
      </c>
      <c r="O962" s="16">
        <f>[1]!s_stmnote_rdexp(A962,"20251231",1,10000)</f>
        <v>54331.611836000004</v>
      </c>
      <c r="P962" s="20">
        <f t="shared" si="44"/>
        <v>0.11688672551800783</v>
      </c>
      <c r="Q962" s="16">
        <f>[1]!s_margin_tradingbalance(A962,"",10000)</f>
        <v>140516.24429999999</v>
      </c>
      <c r="R962" s="16">
        <f>[1]!s_margin_seclendingbalance(A962,"",10000)</f>
        <v>1692.8065999999999</v>
      </c>
      <c r="S962" s="17">
        <f>[1]!s_val_ev(A962,"",100000000)</f>
        <v>1163.1128795770001</v>
      </c>
      <c r="T962" s="17">
        <f>[1]!share_freesharesmv(A962,"",100000000)</f>
        <v>835.74731563499995</v>
      </c>
      <c r="U962" s="17">
        <f>[1]!s_dq_amount_btin(A962,E962,100000000)</f>
        <v>38.521230439999997</v>
      </c>
      <c r="V962" s="17">
        <f>[1]!s_dq_turn(A962,E962)</f>
        <v>3.371506478912131</v>
      </c>
      <c r="W962" s="2">
        <f>[1]!s_pq_amount(A962,"20260101","",100000000)</f>
        <v>1748.03946675</v>
      </c>
      <c r="X962" s="2">
        <f>[1]!s_pq_avgamount(A962,"20260101","",100000000)</f>
        <v>15.891267879545454</v>
      </c>
      <c r="Y962" s="17">
        <f>[1]!s_ipo_dilutedpe(A962)</f>
        <v>127.9</v>
      </c>
      <c r="Z962" s="12">
        <f>[1]!s_ipo_collection_total(A962,100000000)</f>
        <v>36.442712219999997</v>
      </c>
      <c r="AA962" s="2">
        <f>[1]!s_val_pe_ttm(A962,E962)</f>
        <v>105.96755218505859</v>
      </c>
      <c r="AB962" s="5">
        <f>[1]!s_info_zjtxornot1(A962,"")</f>
        <v>1</v>
      </c>
      <c r="AC962" s="22" t="str">
        <f>[1]!s_info_nature1(A962,"")</f>
        <v>地方国有企业</v>
      </c>
      <c r="AD962" s="6" t="str">
        <f>[1]!s_info_city(A962)</f>
        <v>天津市</v>
      </c>
      <c r="AE962" s="6" t="str">
        <f>[1]!s_info_province(A962)</f>
        <v>天津</v>
      </c>
      <c r="AF962">
        <v>117.19018199999999</v>
      </c>
      <c r="AG962">
        <v>39.125596000000002</v>
      </c>
    </row>
    <row r="963" spans="1:33" x14ac:dyDescent="0.3">
      <c r="A963" s="12" t="s">
        <v>2505</v>
      </c>
      <c r="B963" s="12" t="s">
        <v>2506</v>
      </c>
      <c r="C963" s="16" t="str">
        <f>[1]!s_info_mkt(A963)</f>
        <v>主板</v>
      </c>
      <c r="D963" s="16" t="str">
        <f>[1]!s_ipo_listeddate(A963)</f>
        <v>2012-06-05</v>
      </c>
      <c r="E963" s="16" t="str">
        <f>[1]!lastradeday_s("000002","")</f>
        <v>2026-06-22</v>
      </c>
      <c r="F963" s="16" t="str">
        <f>[1]!s_info_industry_csrc2023(A963,"",3)</f>
        <v>计算机、通信和其他电子设备制造业</v>
      </c>
      <c r="G963" s="16" t="str">
        <f>[1]!s_info_industry_csrc2023(A963,"",1)</f>
        <v>制造业</v>
      </c>
      <c r="H963" s="16">
        <f>[1]!s_is(A963,83,"FY","YTD","20251231",1,"",100000000)</f>
        <v>27.116712106799998</v>
      </c>
      <c r="I963" s="16">
        <f>[1]!s_is(A963,83,"FY","YTD","20241231",1,"",100000000)</f>
        <v>31.4416493278</v>
      </c>
      <c r="J963" s="16">
        <f t="shared" ref="J963:J1026" si="45">H963/I963-1</f>
        <v>-0.13755440040405231</v>
      </c>
      <c r="K963" s="16">
        <f>[1]!s_is(A963,61,"FY","YTD","20251231",1,"",100000000)</f>
        <v>-0.83133194469999994</v>
      </c>
      <c r="L963" s="16">
        <f>[1]!s_is(A963,61,"FY","YTD","20241231",1,"",100000000)</f>
        <v>0.97090017900000003</v>
      </c>
      <c r="M963" s="16">
        <f t="shared" ref="M963:M1026" si="46">(K963-L963)/ABS(L963)</f>
        <v>-1.8562486264615263</v>
      </c>
      <c r="N963" s="16">
        <f>[1]!s_fa_roe(A963,"20251231")</f>
        <v>-3.6417000000000002</v>
      </c>
      <c r="O963" s="16">
        <f>[1]!s_stmnote_rdexp(A963,"20251231",1,10000)</f>
        <v>21119.258212000001</v>
      </c>
      <c r="P963" s="20">
        <f t="shared" ref="P963:P1026" si="47">O963/H963/10000</f>
        <v>7.7882813111048124E-2</v>
      </c>
      <c r="Q963" s="16">
        <f>[1]!s_margin_tradingbalance(A963,"",10000)</f>
        <v>46717.084199999998</v>
      </c>
      <c r="R963" s="16">
        <f>[1]!s_margin_seclendingbalance(A963,"",10000)</f>
        <v>388.25639999999999</v>
      </c>
      <c r="S963" s="17">
        <f>[1]!s_val_ev(A963,"",100000000)</f>
        <v>85.4254462432</v>
      </c>
      <c r="T963" s="17">
        <f>[1]!share_freesharesmv(A963,"",100000000)</f>
        <v>69.989685684799994</v>
      </c>
      <c r="U963" s="17">
        <f>[1]!s_dq_amount_btin(A963,E963,100000000)</f>
        <v>2.6927027300000002</v>
      </c>
      <c r="V963" s="17">
        <f>[1]!s_dq_turn(A963,E963)</f>
        <v>3.6098851736316688</v>
      </c>
      <c r="W963" s="2">
        <f>[1]!s_pq_amount(A963,"20260101","",100000000)</f>
        <v>272.50312407000001</v>
      </c>
      <c r="X963" s="2">
        <f>[1]!s_pq_avgamount(A963,"20260101","",100000000)</f>
        <v>2.4773011279090906</v>
      </c>
      <c r="Y963" s="17">
        <f>[1]!s_ipo_dilutedpe(A963)</f>
        <v>24.47</v>
      </c>
      <c r="Z963" s="12">
        <f>[1]!s_ipo_collection_total(A963,100000000)</f>
        <v>4.68</v>
      </c>
      <c r="AA963" s="2">
        <f>[1]!s_val_pe_ttm(A963,E963)</f>
        <v>-61.255420684814453</v>
      </c>
      <c r="AB963" s="5">
        <f>[1]!s_info_zjtxornot1(A963,"")</f>
        <v>0</v>
      </c>
      <c r="AC963" s="22" t="str">
        <f>[1]!s_info_nature1(A963,"")</f>
        <v>民营企业</v>
      </c>
      <c r="AD963" s="6" t="str">
        <f>[1]!s_info_city(A963)</f>
        <v>深圳市</v>
      </c>
      <c r="AE963" s="6" t="str">
        <f>[1]!s_info_province(A963)</f>
        <v>广东省</v>
      </c>
      <c r="AF963">
        <v>114.085947</v>
      </c>
      <c r="AG963">
        <v>22.547000000000001</v>
      </c>
    </row>
    <row r="964" spans="1:33" x14ac:dyDescent="0.3">
      <c r="A964" s="12" t="s">
        <v>2507</v>
      </c>
      <c r="B964" s="12" t="s">
        <v>2508</v>
      </c>
      <c r="C964" s="16" t="str">
        <f>[1]!s_info_mkt(A964)</f>
        <v>科创板</v>
      </c>
      <c r="D964" s="16" t="str">
        <f>[1]!s_ipo_listeddate(A964)</f>
        <v>2023-06-06</v>
      </c>
      <c r="E964" s="16" t="str">
        <f>[1]!lastradeday_s("000002","")</f>
        <v>2026-06-22</v>
      </c>
      <c r="F964" s="16" t="str">
        <f>[1]!s_info_industry_csrc2023(A964,"",3)</f>
        <v>专用设备制造业</v>
      </c>
      <c r="G964" s="16" t="str">
        <f>[1]!s_info_industry_csrc2023(A964,"",1)</f>
        <v>制造业</v>
      </c>
      <c r="H964" s="16">
        <f>[1]!s_is(A964,83,"FY","YTD","20251231",1,"",100000000)</f>
        <v>3.4198678775000002</v>
      </c>
      <c r="I964" s="16">
        <f>[1]!s_is(A964,83,"FY","YTD","20241231",1,"",100000000)</f>
        <v>3.3638065111</v>
      </c>
      <c r="J964" s="16">
        <f t="shared" si="45"/>
        <v>1.6666049671705929E-2</v>
      </c>
      <c r="K964" s="16">
        <f>[1]!s_is(A964,61,"FY","YTD","20251231",1,"",100000000)</f>
        <v>0.51908053430000001</v>
      </c>
      <c r="L964" s="16">
        <f>[1]!s_is(A964,61,"FY","YTD","20241231",1,"",100000000)</f>
        <v>0.9866690412000001</v>
      </c>
      <c r="M964" s="16">
        <f t="shared" si="46"/>
        <v>-0.47390612999401771</v>
      </c>
      <c r="N964" s="16">
        <f>[1]!s_fa_roe(A964,"20251231")</f>
        <v>2.9722</v>
      </c>
      <c r="O964" s="16">
        <f>[1]!s_stmnote_rdexp(A964,"20251231",1,10000)</f>
        <v>5807.9110209999999</v>
      </c>
      <c r="P964" s="20">
        <f t="shared" si="47"/>
        <v>0.16982852054640521</v>
      </c>
      <c r="Q964" s="16">
        <f>[1]!s_margin_tradingbalance(A964,"",10000)</f>
        <v>16361.5599</v>
      </c>
      <c r="R964" s="16">
        <f>[1]!s_margin_seclendingbalance(A964,"",10000)</f>
        <v>0</v>
      </c>
      <c r="S964" s="17">
        <f>[1]!s_val_ev(A964,"",100000000)</f>
        <v>32.341442647999997</v>
      </c>
      <c r="T964" s="17">
        <f>[1]!share_freesharesmv(A964,"",100000000)</f>
        <v>15.420475478</v>
      </c>
      <c r="U964" s="17">
        <f>[1]!s_dq_amount_btin(A964,E964,100000000)</f>
        <v>0.25834836999999999</v>
      </c>
      <c r="V964" s="17">
        <f>[1]!s_dq_turn(A964,E964)</f>
        <v>1.6754634528374988</v>
      </c>
      <c r="W964" s="2">
        <f>[1]!s_pq_amount(A964,"20260101","",100000000)</f>
        <v>47.164604990000001</v>
      </c>
      <c r="X964" s="2">
        <f>[1]!s_pq_avgamount(A964,"20260101","",100000000)</f>
        <v>0.42876913627272722</v>
      </c>
      <c r="Y964" s="17">
        <f>[1]!s_ipo_dilutedpe(A964)</f>
        <v>109.28</v>
      </c>
      <c r="Z964" s="12">
        <f>[1]!s_ipo_collection_total(A964,100000000)</f>
        <v>17.993998385999998</v>
      </c>
      <c r="AA964" s="2">
        <f>[1]!s_val_pe_ttm(A964,E964)</f>
        <v>67.770835876464844</v>
      </c>
      <c r="AB964" s="5">
        <f>[1]!s_info_zjtxornot1(A964,"")</f>
        <v>1</v>
      </c>
      <c r="AC964" s="22" t="str">
        <f>[1]!s_info_nature1(A964,"")</f>
        <v>民营企业</v>
      </c>
      <c r="AD964" s="6" t="str">
        <f>[1]!s_info_city(A964)</f>
        <v>重庆市</v>
      </c>
      <c r="AE964" s="6" t="str">
        <f>[1]!s_info_province(A964)</f>
        <v>重庆</v>
      </c>
      <c r="AF964">
        <v>106.50496200000001</v>
      </c>
      <c r="AG964">
        <v>29.533155000000001</v>
      </c>
    </row>
    <row r="965" spans="1:33" x14ac:dyDescent="0.3">
      <c r="A965" s="12" t="s">
        <v>2509</v>
      </c>
      <c r="B965" s="12" t="s">
        <v>2510</v>
      </c>
      <c r="C965" s="16" t="str">
        <f>[1]!s_info_mkt(A965)</f>
        <v>主板</v>
      </c>
      <c r="D965" s="16" t="str">
        <f>[1]!s_ipo_listeddate(A965)</f>
        <v>2016-12-06</v>
      </c>
      <c r="E965" s="16" t="str">
        <f>[1]!lastradeday_s("000002","")</f>
        <v>2026-06-22</v>
      </c>
      <c r="F965" s="16" t="str">
        <f>[1]!s_info_industry_csrc2023(A965,"",3)</f>
        <v>资本市场服务</v>
      </c>
      <c r="G965" s="16" t="str">
        <f>[1]!s_info_industry_csrc2023(A965,"",1)</f>
        <v>金融业</v>
      </c>
      <c r="H965" s="16">
        <f>[1]!s_is(A965,83,"FY","YTD","20251231",1,"",100000000)</f>
        <v>50.684235771400004</v>
      </c>
      <c r="I965" s="16">
        <f>[1]!s_is(A965,83,"FY","YTD","20241231",1,"",100000000)</f>
        <v>45.432390028599997</v>
      </c>
      <c r="J965" s="16">
        <f t="shared" si="45"/>
        <v>0.11559695053449603</v>
      </c>
      <c r="K965" s="16">
        <f>[1]!s_is(A965,61,"FY","YTD","20251231",1,"",100000000)</f>
        <v>21.0833353503</v>
      </c>
      <c r="L965" s="16">
        <f>[1]!s_is(A965,61,"FY","YTD","20241231",1,"",100000000)</f>
        <v>14.855328994900001</v>
      </c>
      <c r="M965" s="16">
        <f t="shared" si="46"/>
        <v>0.41924391964244906</v>
      </c>
      <c r="N965" s="16">
        <f>[1]!s_fa_roe(A965,"20251231")</f>
        <v>9.1138999999999992</v>
      </c>
      <c r="O965" s="16">
        <f>[1]!s_stmnote_rdexp(A965,"20251231",1,10000)</f>
        <v>0</v>
      </c>
      <c r="P965" s="20">
        <f t="shared" si="47"/>
        <v>0</v>
      </c>
      <c r="Q965" s="16">
        <f>[1]!s_margin_tradingbalance(A965,"",10000)</f>
        <v>147650.92310000001</v>
      </c>
      <c r="R965" s="16">
        <f>[1]!s_margin_seclendingbalance(A965,"",10000)</f>
        <v>1153.5419999999999</v>
      </c>
      <c r="S965" s="17">
        <f>[1]!s_val_ev(A965,"",100000000)</f>
        <v>478.30472326559999</v>
      </c>
      <c r="T965" s="17">
        <f>[1]!share_freesharesmv(A965,"",100000000)</f>
        <v>280.0530611872</v>
      </c>
      <c r="U965" s="17">
        <f>[1]!s_dq_amount_btin(A965,E965,100000000)</f>
        <v>30.105716789999999</v>
      </c>
      <c r="V965" s="17">
        <f>[1]!s_dq_turn(A965,E965)</f>
        <v>6.3892280006254945</v>
      </c>
      <c r="W965" s="2">
        <f>[1]!s_pq_amount(A965,"20260101","",100000000)</f>
        <v>946.80321960000003</v>
      </c>
      <c r="X965" s="2">
        <f>[1]!s_pq_avgamount(A965,"20260101","",100000000)</f>
        <v>8.6073019963636366</v>
      </c>
      <c r="Y965" s="17">
        <f>[1]!s_ipo_dilutedpe(A965)</f>
        <v>12.44</v>
      </c>
      <c r="Z965" s="12">
        <f>[1]!s_ipo_collection_total(A965,100000000)</f>
        <v>51.28</v>
      </c>
      <c r="AA965" s="2">
        <f>[1]!s_val_pe_ttm(A965,E965)</f>
        <v>23.713190078735352</v>
      </c>
      <c r="AB965" s="5">
        <f>[1]!s_info_zjtxornot1(A965,"")</f>
        <v>0</v>
      </c>
      <c r="AC965" s="22" t="str">
        <f>[1]!s_info_nature1(A965,"")</f>
        <v>地方国有企业</v>
      </c>
      <c r="AD965" s="6" t="str">
        <f>[1]!s_info_city(A965)</f>
        <v>合肥市</v>
      </c>
      <c r="AE965" s="6" t="str">
        <f>[1]!s_info_province(A965)</f>
        <v>安徽省</v>
      </c>
      <c r="AF965">
        <v>117.28304199999999</v>
      </c>
      <c r="AG965">
        <v>31.861190000000001</v>
      </c>
    </row>
    <row r="966" spans="1:33" x14ac:dyDescent="0.3">
      <c r="A966" s="12" t="s">
        <v>2511</v>
      </c>
      <c r="B966" s="12" t="s">
        <v>2512</v>
      </c>
      <c r="C966" s="16" t="str">
        <f>[1]!s_info_mkt(A966)</f>
        <v>科创板</v>
      </c>
      <c r="D966" s="16" t="str">
        <f>[1]!s_ipo_listeddate(A966)</f>
        <v>2026-04-21</v>
      </c>
      <c r="E966" s="16" t="str">
        <f>[1]!lastradeday_s("000002","")</f>
        <v>2026-06-22</v>
      </c>
      <c r="F966" s="16" t="str">
        <f>[1]!s_info_industry_csrc2023(A966,"",3)</f>
        <v>计算机、通信和其他电子设备制造业</v>
      </c>
      <c r="G966" s="16" t="str">
        <f>[1]!s_info_industry_csrc2023(A966,"",1)</f>
        <v>制造业</v>
      </c>
      <c r="H966" s="16">
        <f>[1]!s_is(A966,83,"FY","YTD","20251231",1,"",100000000)</f>
        <v>65.214419062700003</v>
      </c>
      <c r="I966" s="16">
        <f>[1]!s_is(A966,83,"FY","YTD","20241231",1,"",100000000)</f>
        <v>47.053955690900004</v>
      </c>
      <c r="J966" s="16">
        <f t="shared" si="45"/>
        <v>0.38594976990026231</v>
      </c>
      <c r="K966" s="16">
        <f>[1]!s_is(A966,61,"FY","YTD","20251231",1,"",100000000)</f>
        <v>9.2050202319000007</v>
      </c>
      <c r="L966" s="16">
        <f>[1]!s_is(A966,61,"FY","YTD","20241231",1,"",100000000)</f>
        <v>2.1365322716999997</v>
      </c>
      <c r="M966" s="16">
        <f t="shared" si="46"/>
        <v>3.3083927885515783</v>
      </c>
      <c r="N966" s="16">
        <f>[1]!s_fa_roe(A966,"20251231")</f>
        <v>6.5705</v>
      </c>
      <c r="O966" s="16">
        <f>[1]!s_stmnote_rdexp(A966,"20251231",1,10000)</f>
        <v>76110.500746000005</v>
      </c>
      <c r="P966" s="20">
        <f t="shared" si="47"/>
        <v>0.1167080867082846</v>
      </c>
      <c r="Q966" s="16">
        <f>[1]!s_margin_tradingbalance(A966,"",10000)</f>
        <v>272663.196</v>
      </c>
      <c r="R966" s="16">
        <f>[1]!s_margin_seclendingbalance(A966,"",10000)</f>
        <v>0</v>
      </c>
      <c r="S966" s="17">
        <f>[1]!s_val_ev(A966,"",100000000)</f>
        <v>3838.0597494588001</v>
      </c>
      <c r="T966" s="17">
        <f>[1]!share_freesharesmv(A966,"",100000000)</f>
        <v>356.2486056372</v>
      </c>
      <c r="U966" s="17">
        <f>[1]!s_dq_amount_btin(A966,E966,100000000)</f>
        <v>65.333363489999996</v>
      </c>
      <c r="V966" s="17">
        <f>[1]!s_dq_turn(A966,E966)</f>
        <v>18.81405653238048</v>
      </c>
      <c r="W966" s="2">
        <f>[1]!s_pq_amount(A966,"20260101","",100000000)</f>
        <v>2702.7818168200001</v>
      </c>
      <c r="X966" s="2">
        <f>[1]!s_pq_avgamount(A966,"20260101","",100000000)</f>
        <v>65.921507727317078</v>
      </c>
      <c r="Y966" s="17">
        <f>[1]!s_ipo_dilutedpe(A966)</f>
        <v>195.62</v>
      </c>
      <c r="Z966" s="12">
        <f>[1]!s_ipo_collection_total(A966,100000000)</f>
        <v>50.275740681599999</v>
      </c>
      <c r="AA966" s="2">
        <f>[1]!s_val_pe_ttm(A966,E966)</f>
        <v>389.42181396484375</v>
      </c>
      <c r="AB966" s="5">
        <f>[1]!s_info_zjtxornot1(A966,"")</f>
        <v>0</v>
      </c>
      <c r="AC966" s="22" t="str">
        <f>[1]!s_info_nature1(A966,"")</f>
        <v>公众企业</v>
      </c>
      <c r="AD966" s="6" t="str">
        <f>[1]!s_info_city(A966)</f>
        <v>江阴市</v>
      </c>
      <c r="AE966" s="6" t="str">
        <f>[1]!s_info_province(A966)</f>
        <v>江苏省</v>
      </c>
      <c r="AF966">
        <v>120.31067899999999</v>
      </c>
      <c r="AG966">
        <v>31.837425</v>
      </c>
    </row>
    <row r="967" spans="1:33" x14ac:dyDescent="0.3">
      <c r="A967" s="12" t="s">
        <v>2513</v>
      </c>
      <c r="B967" s="12" t="s">
        <v>2514</v>
      </c>
      <c r="C967" s="16" t="str">
        <f>[1]!s_info_mkt(A967)</f>
        <v>主板</v>
      </c>
      <c r="D967" s="16" t="str">
        <f>[1]!s_ipo_listeddate(A967)</f>
        <v>2016-03-31</v>
      </c>
      <c r="E967" s="16" t="str">
        <f>[1]!lastradeday_s("000002","")</f>
        <v>2026-06-22</v>
      </c>
      <c r="F967" s="16" t="str">
        <f>[1]!s_info_industry_csrc2023(A967,"",3)</f>
        <v>金属制品业</v>
      </c>
      <c r="G967" s="16" t="str">
        <f>[1]!s_info_industry_csrc2023(A967,"",1)</f>
        <v>制造业</v>
      </c>
      <c r="H967" s="16">
        <f>[1]!s_is(A967,83,"FY","YTD","20251231",1,"",100000000)</f>
        <v>17.173783179400001</v>
      </c>
      <c r="I967" s="16">
        <f>[1]!s_is(A967,83,"FY","YTD","20241231",1,"",100000000)</f>
        <v>12.468028706099998</v>
      </c>
      <c r="J967" s="16">
        <f t="shared" si="45"/>
        <v>0.37742570090472327</v>
      </c>
      <c r="K967" s="16">
        <f>[1]!s_is(A967,61,"FY","YTD","20251231",1,"",100000000)</f>
        <v>-0.44887012770000001</v>
      </c>
      <c r="L967" s="16">
        <f>[1]!s_is(A967,61,"FY","YTD","20241231",1,"",100000000)</f>
        <v>-1.8912624057</v>
      </c>
      <c r="M967" s="16">
        <f t="shared" si="46"/>
        <v>0.76266110596437153</v>
      </c>
      <c r="N967" s="16">
        <f>[1]!s_fa_roe(A967,"20251231")</f>
        <v>-9.1475000000000009</v>
      </c>
      <c r="O967" s="16">
        <f>[1]!s_stmnote_rdexp(A967,"20251231",1,10000)</f>
        <v>5635.7314990000004</v>
      </c>
      <c r="P967" s="20">
        <f t="shared" si="47"/>
        <v>3.2815899910510545E-2</v>
      </c>
      <c r="Q967" s="16">
        <f>[1]!s_margin_tradingbalance(A967,"",10000)</f>
        <v>0</v>
      </c>
      <c r="R967" s="16">
        <f>[1]!s_margin_seclendingbalance(A967,"",10000)</f>
        <v>0</v>
      </c>
      <c r="S967" s="17">
        <f>[1]!s_val_ev(A967,"",100000000)</f>
        <v>21.011327999999999</v>
      </c>
      <c r="T967" s="17">
        <f>[1]!share_freesharesmv(A967,"",100000000)</f>
        <v>14.728517978400005</v>
      </c>
      <c r="U967" s="17">
        <f>[1]!s_dq_amount_btin(A967,E967,100000000)</f>
        <v>0.48942606999999999</v>
      </c>
      <c r="V967" s="17">
        <f>[1]!s_dq_turn(A967,E967)</f>
        <v>2.3986568844786933</v>
      </c>
      <c r="W967" s="2">
        <f>[1]!s_pq_amount(A967,"20260101","",100000000)</f>
        <v>103.21226205000001</v>
      </c>
      <c r="X967" s="2">
        <f>[1]!s_pq_avgamount(A967,"20260101","",100000000)</f>
        <v>0.93829329136363637</v>
      </c>
      <c r="Y967" s="17">
        <f>[1]!s_ipo_dilutedpe(A967)</f>
        <v>22.94</v>
      </c>
      <c r="Z967" s="12">
        <f>[1]!s_ipo_collection_total(A967,100000000)</f>
        <v>2.3515199999999998</v>
      </c>
      <c r="AA967" s="2">
        <f>[1]!s_val_pe_ttm(A967,E967)</f>
        <v>-41.359455108642578</v>
      </c>
      <c r="AB967" s="5">
        <f>[1]!s_info_zjtxornot1(A967,"")</f>
        <v>1</v>
      </c>
      <c r="AC967" s="22" t="str">
        <f>[1]!s_info_nature1(A967,"")</f>
        <v>地方国有企业</v>
      </c>
      <c r="AD967" s="6" t="str">
        <f>[1]!s_info_city(A967)</f>
        <v>无锡市</v>
      </c>
      <c r="AE967" s="6" t="str">
        <f>[1]!s_info_province(A967)</f>
        <v>江苏省</v>
      </c>
      <c r="AF967">
        <v>120.301663</v>
      </c>
      <c r="AG967">
        <v>31.574729000000001</v>
      </c>
    </row>
    <row r="968" spans="1:33" x14ac:dyDescent="0.3">
      <c r="A968" s="12" t="s">
        <v>2515</v>
      </c>
      <c r="B968" s="12" t="s">
        <v>2516</v>
      </c>
      <c r="C968" s="16" t="str">
        <f>[1]!s_info_mkt(A968)</f>
        <v>创业板</v>
      </c>
      <c r="D968" s="16" t="str">
        <f>[1]!s_ipo_listeddate(A968)</f>
        <v>2010-09-28</v>
      </c>
      <c r="E968" s="16" t="str">
        <f>[1]!lastradeday_s("000002","")</f>
        <v>2026-06-22</v>
      </c>
      <c r="F968" s="16" t="str">
        <f>[1]!s_info_industry_csrc2023(A968,"",3)</f>
        <v>电气机械和器材制造业</v>
      </c>
      <c r="G968" s="16" t="str">
        <f>[1]!s_info_industry_csrc2023(A968,"",1)</f>
        <v>制造业</v>
      </c>
      <c r="H968" s="16">
        <f>[1]!s_is(A968,83,"FY","YTD","20251231",1,"",100000000)</f>
        <v>451.04844200129997</v>
      </c>
      <c r="I968" s="16">
        <f>[1]!s_is(A968,83,"FY","YTD","20241231",1,"",100000000)</f>
        <v>370.40952138720002</v>
      </c>
      <c r="J968" s="16">
        <f t="shared" si="45"/>
        <v>0.21770207286276988</v>
      </c>
      <c r="K968" s="16">
        <f>[1]!s_is(A968,61,"FY","YTD","20251231",1,"",100000000)</f>
        <v>50.500020898900004</v>
      </c>
      <c r="L968" s="16">
        <f>[1]!s_is(A968,61,"FY","YTD","20241231",1,"",100000000)</f>
        <v>42.854933406999997</v>
      </c>
      <c r="M968" s="16">
        <f t="shared" si="46"/>
        <v>0.17839457173561366</v>
      </c>
      <c r="N968" s="16">
        <f>[1]!s_fa_roe(A968,"20251231")</f>
        <v>15.9438</v>
      </c>
      <c r="O968" s="16">
        <f>[1]!s_stmnote_rdexp(A968,"20251231",1,10000)</f>
        <v>425577.35746700002</v>
      </c>
      <c r="P968" s="20">
        <f t="shared" si="47"/>
        <v>9.4352915970336834E-2</v>
      </c>
      <c r="Q968" s="16">
        <f>[1]!s_margin_tradingbalance(A968,"",10000)</f>
        <v>251638.97899999999</v>
      </c>
      <c r="R968" s="16">
        <f>[1]!s_margin_seclendingbalance(A968,"",10000)</f>
        <v>1503.6775</v>
      </c>
      <c r="S968" s="17">
        <f>[1]!s_val_ev(A968,"",100000000)</f>
        <v>1866.8929193880001</v>
      </c>
      <c r="T968" s="17">
        <f>[1]!share_freesharesmv(A968,"",100000000)</f>
        <v>1340.5747965820003</v>
      </c>
      <c r="U968" s="17">
        <f>[1]!s_dq_amount_btin(A968,E968,100000000)</f>
        <v>34.99825989</v>
      </c>
      <c r="V968" s="17">
        <f>[1]!s_dq_turn(A968,E968)</f>
        <v>2.1156624310040311</v>
      </c>
      <c r="W968" s="2">
        <f>[1]!s_pq_amount(A968,"20260101","",100000000)</f>
        <v>2952.2479270600002</v>
      </c>
      <c r="X968" s="2">
        <f>[1]!s_pq_avgamount(A968,"20260101","",100000000)</f>
        <v>26.838617518727276</v>
      </c>
      <c r="Y968" s="17">
        <f>[1]!s_ipo_dilutedpe(A968)</f>
        <v>78.13</v>
      </c>
      <c r="Z968" s="12">
        <f>[1]!s_ipo_collection_total(A968,100000000)</f>
        <v>19.407599999999999</v>
      </c>
      <c r="AA968" s="2">
        <f>[1]!s_val_pe_ttm(A968,E968)</f>
        <v>39.380706787109375</v>
      </c>
      <c r="AB968" s="5">
        <f>[1]!s_info_zjtxornot1(A968,"")</f>
        <v>1</v>
      </c>
      <c r="AC968" s="22" t="str">
        <f>[1]!s_info_nature1(A968,"")</f>
        <v>民营企业</v>
      </c>
      <c r="AD968" s="6" t="str">
        <f>[1]!s_info_city(A968)</f>
        <v>深圳市</v>
      </c>
      <c r="AE968" s="6" t="str">
        <f>[1]!s_info_province(A968)</f>
        <v>广东省</v>
      </c>
      <c r="AF968">
        <v>114.085947</v>
      </c>
      <c r="AG968">
        <v>22.547000000000001</v>
      </c>
    </row>
    <row r="969" spans="1:33" x14ac:dyDescent="0.3">
      <c r="A969" s="12" t="s">
        <v>2517</v>
      </c>
      <c r="B969" s="12" t="s">
        <v>2518</v>
      </c>
      <c r="C969" s="16" t="str">
        <f>[1]!s_info_mkt(A969)</f>
        <v>创业板</v>
      </c>
      <c r="D969" s="16" t="str">
        <f>[1]!s_ipo_listeddate(A969)</f>
        <v>2024-06-07</v>
      </c>
      <c r="E969" s="16" t="str">
        <f>[1]!lastradeday_s("000002","")</f>
        <v>2026-06-22</v>
      </c>
      <c r="F969" s="16" t="str">
        <f>[1]!s_info_industry_csrc2023(A969,"",3)</f>
        <v>橡胶和塑料制品业</v>
      </c>
      <c r="G969" s="16" t="str">
        <f>[1]!s_info_industry_csrc2023(A969,"",1)</f>
        <v>制造业</v>
      </c>
      <c r="H969" s="16">
        <f>[1]!s_is(A969,83,"FY","YTD","20251231",1,"",100000000)</f>
        <v>5.3230793131</v>
      </c>
      <c r="I969" s="16">
        <f>[1]!s_is(A969,83,"FY","YTD","20241231",1,"",100000000)</f>
        <v>5.1179542038000001</v>
      </c>
      <c r="J969" s="16">
        <f t="shared" si="45"/>
        <v>4.007951246372965E-2</v>
      </c>
      <c r="K969" s="16">
        <f>[1]!s_is(A969,61,"FY","YTD","20251231",1,"",100000000)</f>
        <v>0.53686027549999993</v>
      </c>
      <c r="L969" s="16">
        <f>[1]!s_is(A969,61,"FY","YTD","20241231",1,"",100000000)</f>
        <v>0.65811468539999995</v>
      </c>
      <c r="M969" s="16">
        <f t="shared" si="46"/>
        <v>-0.18424510589108339</v>
      </c>
      <c r="N969" s="16">
        <f>[1]!s_fa_roe(A969,"20251231")</f>
        <v>6.7431000000000001</v>
      </c>
      <c r="O969" s="16">
        <f>[1]!s_stmnote_rdexp(A969,"20251231",1,10000)</f>
        <v>2974.0075920000004</v>
      </c>
      <c r="P969" s="20">
        <f t="shared" si="47"/>
        <v>5.5870059735556116E-2</v>
      </c>
      <c r="Q969" s="16">
        <f>[1]!s_margin_tradingbalance(A969,"",10000)</f>
        <v>6447.6291000000001</v>
      </c>
      <c r="R969" s="16">
        <f>[1]!s_margin_seclendingbalance(A969,"",10000)</f>
        <v>24.648</v>
      </c>
      <c r="S969" s="17">
        <f>[1]!s_val_ev(A969,"",100000000)</f>
        <v>26.11111768</v>
      </c>
      <c r="T969" s="17">
        <f>[1]!share_freesharesmv(A969,"",100000000)</f>
        <v>7.8072161075000004</v>
      </c>
      <c r="U969" s="17">
        <f>[1]!s_dq_amount_btin(A969,E969,100000000)</f>
        <v>0.50228587000000002</v>
      </c>
      <c r="V969" s="17">
        <f>[1]!s_dq_turn(A969,E969)</f>
        <v>6.5093866943403293</v>
      </c>
      <c r="W969" s="2">
        <f>[1]!s_pq_amount(A969,"20260101","",100000000)</f>
        <v>60.546466610000003</v>
      </c>
      <c r="X969" s="2">
        <f>[1]!s_pq_avgamount(A969,"20260101","",100000000)</f>
        <v>0.55042242372727279</v>
      </c>
      <c r="Y969" s="17">
        <f>[1]!s_ipo_dilutedpe(A969)</f>
        <v>22.4</v>
      </c>
      <c r="Z969" s="12">
        <f>[1]!s_ipo_collection_total(A969,100000000)</f>
        <v>3.97898</v>
      </c>
      <c r="AA969" s="2">
        <f>[1]!s_val_pe_ttm(A969,E969)</f>
        <v>55.743583679199219</v>
      </c>
      <c r="AB969" s="5">
        <f>[1]!s_info_zjtxornot1(A969,"")</f>
        <v>1</v>
      </c>
      <c r="AC969" s="22" t="str">
        <f>[1]!s_info_nature1(A969,"")</f>
        <v>民营企业</v>
      </c>
      <c r="AD969" s="6" t="str">
        <f>[1]!s_info_city(A969)</f>
        <v>宁波市</v>
      </c>
      <c r="AE969" s="6" t="str">
        <f>[1]!s_info_province(A969)</f>
        <v>浙江省</v>
      </c>
      <c r="AF969">
        <v>121.549792</v>
      </c>
      <c r="AG969">
        <v>29.868387999999999</v>
      </c>
    </row>
    <row r="970" spans="1:33" x14ac:dyDescent="0.3">
      <c r="A970" s="12" t="s">
        <v>2519</v>
      </c>
      <c r="B970" s="12" t="s">
        <v>2520</v>
      </c>
      <c r="C970" s="16" t="str">
        <f>[1]!s_info_mkt(A970)</f>
        <v>主板</v>
      </c>
      <c r="D970" s="16" t="str">
        <f>[1]!s_ipo_listeddate(A970)</f>
        <v>2017-01-26</v>
      </c>
      <c r="E970" s="16" t="str">
        <f>[1]!lastradeday_s("000002","")</f>
        <v>2026-06-22</v>
      </c>
      <c r="F970" s="16" t="str">
        <f>[1]!s_info_industry_csrc2023(A970,"",3)</f>
        <v>汽车制造业</v>
      </c>
      <c r="G970" s="16" t="str">
        <f>[1]!s_info_industry_csrc2023(A970,"",1)</f>
        <v>制造业</v>
      </c>
      <c r="H970" s="16">
        <f>[1]!s_is(A970,83,"FY","YTD","20251231",1,"",100000000)</f>
        <v>27.796066674400002</v>
      </c>
      <c r="I970" s="16">
        <f>[1]!s_is(A970,83,"FY","YTD","20241231",1,"",100000000)</f>
        <v>23.029523148699997</v>
      </c>
      <c r="J970" s="16">
        <f t="shared" si="45"/>
        <v>0.20697534616425939</v>
      </c>
      <c r="K970" s="16">
        <f>[1]!s_is(A970,61,"FY","YTD","20251231",1,"",100000000)</f>
        <v>1.0543238978</v>
      </c>
      <c r="L970" s="16">
        <f>[1]!s_is(A970,61,"FY","YTD","20241231",1,"",100000000)</f>
        <v>0.71463218510000004</v>
      </c>
      <c r="M970" s="16">
        <f t="shared" si="46"/>
        <v>0.47533783082057268</v>
      </c>
      <c r="N970" s="16">
        <f>[1]!s_fa_roe(A970,"20251231")</f>
        <v>7.8094000000000001</v>
      </c>
      <c r="O970" s="16">
        <f>[1]!s_stmnote_rdexp(A970,"20251231",1,10000)</f>
        <v>14230.988475</v>
      </c>
      <c r="P970" s="20">
        <f t="shared" si="47"/>
        <v>5.1197849831417508E-2</v>
      </c>
      <c r="Q970" s="16">
        <f>[1]!s_margin_tradingbalance(A970,"",10000)</f>
        <v>0</v>
      </c>
      <c r="R970" s="16">
        <f>[1]!s_margin_seclendingbalance(A970,"",10000)</f>
        <v>0</v>
      </c>
      <c r="S970" s="17">
        <f>[1]!s_val_ev(A970,"",100000000)</f>
        <v>25.862463867800003</v>
      </c>
      <c r="T970" s="17">
        <f>[1]!share_freesharesmv(A970,"",100000000)</f>
        <v>9.0299825798000022</v>
      </c>
      <c r="U970" s="17">
        <f>[1]!s_dq_amount_btin(A970,E970,100000000)</f>
        <v>0.31149684</v>
      </c>
      <c r="V970" s="17">
        <f>[1]!s_dq_turn(A970,E970)</f>
        <v>1.4104469885399387</v>
      </c>
      <c r="W970" s="2">
        <f>[1]!s_pq_amount(A970,"20260101","",100000000)</f>
        <v>52.20578862</v>
      </c>
      <c r="X970" s="2">
        <f>[1]!s_pq_avgamount(A970,"20260101","",100000000)</f>
        <v>0.47459807836363638</v>
      </c>
      <c r="Y970" s="17">
        <f>[1]!s_ipo_dilutedpe(A970)</f>
        <v>20.11</v>
      </c>
      <c r="Z970" s="12">
        <f>[1]!s_ipo_collection_total(A970,100000000)</f>
        <v>3.101721</v>
      </c>
      <c r="AA970" s="2">
        <f>[1]!s_val_pe_ttm(A970,E970)</f>
        <v>45.101428985595703</v>
      </c>
      <c r="AB970" s="5">
        <f>[1]!s_info_zjtxornot1(A970,"")</f>
        <v>1</v>
      </c>
      <c r="AC970" s="22" t="str">
        <f>[1]!s_info_nature1(A970,"")</f>
        <v>民营企业</v>
      </c>
      <c r="AD970" s="6" t="str">
        <f>[1]!s_info_city(A970)</f>
        <v>玉环市</v>
      </c>
      <c r="AE970" s="6" t="str">
        <f>[1]!s_info_province(A970)</f>
        <v>浙江省</v>
      </c>
      <c r="AF970">
        <v>121.284426</v>
      </c>
      <c r="AG970">
        <v>28.179738</v>
      </c>
    </row>
    <row r="971" spans="1:33" x14ac:dyDescent="0.3">
      <c r="A971" s="12" t="s">
        <v>2521</v>
      </c>
      <c r="B971" s="12" t="s">
        <v>2522</v>
      </c>
      <c r="C971" s="16" t="str">
        <f>[1]!s_info_mkt(A971)</f>
        <v>主板</v>
      </c>
      <c r="D971" s="16" t="str">
        <f>[1]!s_ipo_listeddate(A971)</f>
        <v>2021-05-25</v>
      </c>
      <c r="E971" s="16" t="str">
        <f>[1]!lastradeday_s("000002","")</f>
        <v>2026-06-22</v>
      </c>
      <c r="F971" s="16" t="str">
        <f>[1]!s_info_industry_csrc2023(A971,"",3)</f>
        <v>燃气生产和供应业</v>
      </c>
      <c r="G971" s="16" t="str">
        <f>[1]!s_info_industry_csrc2023(A971,"",1)</f>
        <v>电力、热力、燃气及水生产和供应业</v>
      </c>
      <c r="H971" s="16">
        <f>[1]!s_is(A971,83,"FY","YTD","20251231",1,"",100000000)</f>
        <v>202.69295948459998</v>
      </c>
      <c r="I971" s="16">
        <f>[1]!s_is(A971,83,"FY","YTD","20241231",1,"",100000000)</f>
        <v>220.4717320254</v>
      </c>
      <c r="J971" s="16">
        <f t="shared" si="45"/>
        <v>-8.0639691889170528E-2</v>
      </c>
      <c r="K971" s="16">
        <f>[1]!s_is(A971,61,"FY","YTD","20251231",1,"",100000000)</f>
        <v>14.798547388099999</v>
      </c>
      <c r="L971" s="16">
        <f>[1]!s_is(A971,61,"FY","YTD","20241231",1,"",100000000)</f>
        <v>16.836823198800001</v>
      </c>
      <c r="M971" s="16">
        <f t="shared" si="46"/>
        <v>-0.1210605935949529</v>
      </c>
      <c r="N971" s="16">
        <f>[1]!s_fa_roe(A971,"20251231")</f>
        <v>14.425000000000001</v>
      </c>
      <c r="O971" s="16">
        <f>[1]!s_stmnote_rdexp(A971,"20251231",1,10000)</f>
        <v>1412.982383</v>
      </c>
      <c r="P971" s="20">
        <f t="shared" si="47"/>
        <v>6.9710481636504711E-4</v>
      </c>
      <c r="Q971" s="16">
        <f>[1]!s_margin_tradingbalance(A971,"",10000)</f>
        <v>70563.112899999993</v>
      </c>
      <c r="R971" s="16">
        <f>[1]!s_margin_seclendingbalance(A971,"",10000)</f>
        <v>400.83330000000001</v>
      </c>
      <c r="S971" s="17">
        <f>[1]!s_val_ev(A971,"",100000000)</f>
        <v>262.45966844240002</v>
      </c>
      <c r="T971" s="17">
        <f>[1]!share_freesharesmv(A971,"",100000000)</f>
        <v>135.54381177479999</v>
      </c>
      <c r="U971" s="17">
        <f>[1]!s_dq_amount_btin(A971,E971,100000000)</f>
        <v>9.15199286</v>
      </c>
      <c r="V971" s="17">
        <f>[1]!s_dq_turn(A971,E971)</f>
        <v>3.5544129802565627</v>
      </c>
      <c r="W971" s="2">
        <f>[1]!s_pq_amount(A971,"20260101","",100000000)</f>
        <v>1149.0550771000001</v>
      </c>
      <c r="X971" s="2">
        <f>[1]!s_pq_avgamount(A971,"20260101","",100000000)</f>
        <v>10.445955246363637</v>
      </c>
      <c r="Y971" s="17">
        <f>[1]!s_ipo_dilutedpe(A971)</f>
        <v>20</v>
      </c>
      <c r="Z971" s="12">
        <f>[1]!s_ipo_collection_total(A971,100000000)</f>
        <v>28.682682676199999</v>
      </c>
      <c r="AA971" s="2">
        <f>[1]!s_val_pe_ttm(A971,E971)</f>
        <v>18.638267517089844</v>
      </c>
      <c r="AB971" s="5">
        <f>[1]!s_info_zjtxornot1(A971,"")</f>
        <v>0</v>
      </c>
      <c r="AC971" s="22" t="str">
        <f>[1]!s_info_nature1(A971,"")</f>
        <v>民营企业</v>
      </c>
      <c r="AD971" s="6" t="str">
        <f>[1]!s_info_city(A971)</f>
        <v>赣州市</v>
      </c>
      <c r="AE971" s="6" t="str">
        <f>[1]!s_info_province(A971)</f>
        <v>江西省</v>
      </c>
      <c r="AF971">
        <v>114.94027800000001</v>
      </c>
      <c r="AG971">
        <v>25.85097</v>
      </c>
    </row>
    <row r="972" spans="1:33" x14ac:dyDescent="0.3">
      <c r="A972" s="12" t="s">
        <v>2523</v>
      </c>
      <c r="B972" s="12" t="s">
        <v>2524</v>
      </c>
      <c r="C972" s="16" t="str">
        <f>[1]!s_info_mkt(A972)</f>
        <v>主板</v>
      </c>
      <c r="D972" s="16" t="str">
        <f>[1]!s_ipo_listeddate(A972)</f>
        <v>1997-10-07</v>
      </c>
      <c r="E972" s="16" t="str">
        <f>[1]!lastradeday_s("000002","")</f>
        <v>2026-06-22</v>
      </c>
      <c r="F972" s="16" t="str">
        <f>[1]!s_info_industry_csrc2023(A972,"",3)</f>
        <v>计算机、通信和其他电子设备制造业</v>
      </c>
      <c r="G972" s="16" t="str">
        <f>[1]!s_info_industry_csrc2023(A972,"",1)</f>
        <v>制造业</v>
      </c>
      <c r="H972" s="16">
        <f>[1]!s_is(A972,83,"FY","YTD","20251231",1,"",100000000)</f>
        <v>73.280977246999996</v>
      </c>
      <c r="I972" s="16">
        <f>[1]!s_is(A972,83,"FY","YTD","20241231",1,"",100000000)</f>
        <v>52.773164332700006</v>
      </c>
      <c r="J972" s="16">
        <f t="shared" si="45"/>
        <v>0.3886030556176574</v>
      </c>
      <c r="K972" s="16">
        <f>[1]!s_is(A972,61,"FY","YTD","20251231",1,"",100000000)</f>
        <v>-2.9850571431000001</v>
      </c>
      <c r="L972" s="16">
        <f>[1]!s_is(A972,61,"FY","YTD","20241231",1,"",100000000)</f>
        <v>-3.5168596057000001</v>
      </c>
      <c r="M972" s="16">
        <f t="shared" si="46"/>
        <v>0.15121515278519324</v>
      </c>
      <c r="N972" s="16">
        <f>[1]!s_fa_roe(A972,"20251231")</f>
        <v>-5.2767999999999997</v>
      </c>
      <c r="O972" s="16">
        <f>[1]!s_stmnote_rdexp(A972,"20251231",1,10000)</f>
        <v>33812.390891000003</v>
      </c>
      <c r="P972" s="20">
        <f t="shared" si="47"/>
        <v>4.6140747791930177E-2</v>
      </c>
      <c r="Q972" s="16">
        <f>[1]!s_margin_tradingbalance(A972,"",10000)</f>
        <v>77316.471300000005</v>
      </c>
      <c r="R972" s="16">
        <f>[1]!s_margin_seclendingbalance(A972,"",10000)</f>
        <v>0</v>
      </c>
      <c r="S972" s="17">
        <f>[1]!s_val_ev(A972,"",100000000)</f>
        <v>297.583529838</v>
      </c>
      <c r="T972" s="17">
        <f>[1]!share_freesharesmv(A972,"",100000000)</f>
        <v>208.71313347149999</v>
      </c>
      <c r="U972" s="17">
        <f>[1]!s_dq_amount_btin(A972,E972,100000000)</f>
        <v>59.904354380000001</v>
      </c>
      <c r="V972" s="17">
        <f>[1]!s_dq_turn(A972,E972)</f>
        <v>20.279462533881741</v>
      </c>
      <c r="W972" s="2">
        <f>[1]!s_pq_amount(A972,"20260101","",100000000)</f>
        <v>1672.66996857</v>
      </c>
      <c r="X972" s="2">
        <f>[1]!s_pq_avgamount(A972,"20260101","",100000000)</f>
        <v>15.206090623363636</v>
      </c>
      <c r="Y972" s="17">
        <f>[1]!s_ipo_dilutedpe(A972)</f>
        <v>0</v>
      </c>
      <c r="Z972" s="12">
        <f>[1]!s_ipo_collection_total(A972,100000000)</f>
        <v>2.2559999999999998</v>
      </c>
      <c r="AA972" s="2">
        <f>[1]!s_val_pe_ttm(A972,E972)</f>
        <v>-134.80949401855469</v>
      </c>
      <c r="AB972" s="5">
        <f>[1]!s_info_zjtxornot1(A972,"")</f>
        <v>1</v>
      </c>
      <c r="AC972" s="22" t="str">
        <f>[1]!s_info_nature1(A972,"")</f>
        <v>民营企业</v>
      </c>
      <c r="AD972" s="6" t="str">
        <f>[1]!s_info_city(A972)</f>
        <v>长春市</v>
      </c>
      <c r="AE972" s="6" t="str">
        <f>[1]!s_info_province(A972)</f>
        <v>吉林省</v>
      </c>
      <c r="AF972">
        <v>125.3245</v>
      </c>
      <c r="AG972">
        <v>43.886840999999997</v>
      </c>
    </row>
    <row r="973" spans="1:33" x14ac:dyDescent="0.3">
      <c r="A973" s="12" t="s">
        <v>2525</v>
      </c>
      <c r="B973" s="12" t="s">
        <v>2526</v>
      </c>
      <c r="C973" s="16" t="str">
        <f>[1]!s_info_mkt(A973)</f>
        <v>主板</v>
      </c>
      <c r="D973" s="16" t="str">
        <f>[1]!s_ipo_listeddate(A973)</f>
        <v>2004-08-09</v>
      </c>
      <c r="E973" s="16" t="str">
        <f>[1]!lastradeday_s("000002","")</f>
        <v>2026-06-22</v>
      </c>
      <c r="F973" s="16" t="str">
        <f>[1]!s_info_industry_csrc2023(A973,"",3)</f>
        <v>医药制造业</v>
      </c>
      <c r="G973" s="16" t="str">
        <f>[1]!s_info_industry_csrc2023(A973,"",1)</f>
        <v>制造业</v>
      </c>
      <c r="H973" s="16">
        <f>[1]!s_is(A973,83,"FY","YTD","20251231",1,"",100000000)</f>
        <v>7.5766190820000006</v>
      </c>
      <c r="I973" s="16">
        <f>[1]!s_is(A973,83,"FY","YTD","20241231",1,"",100000000)</f>
        <v>8.5302434005999999</v>
      </c>
      <c r="J973" s="16">
        <f t="shared" si="45"/>
        <v>-0.11179333036768013</v>
      </c>
      <c r="K973" s="16">
        <f>[1]!s_is(A973,61,"FY","YTD","20251231",1,"",100000000)</f>
        <v>-7.4437890174000003</v>
      </c>
      <c r="L973" s="16">
        <f>[1]!s_is(A973,61,"FY","YTD","20241231",1,"",100000000)</f>
        <v>-9.2516986474999996</v>
      </c>
      <c r="M973" s="16">
        <f t="shared" si="46"/>
        <v>0.19541380442482678</v>
      </c>
      <c r="N973" s="16">
        <f>[1]!s_fa_roe(A973,"20251231")</f>
        <v>-9.9132999999999996</v>
      </c>
      <c r="O973" s="16">
        <f>[1]!s_stmnote_rdexp(A973,"20251231",1,10000)</f>
        <v>23788.263097999999</v>
      </c>
      <c r="P973" s="20">
        <f t="shared" si="47"/>
        <v>0.31396936866622321</v>
      </c>
      <c r="Q973" s="16">
        <f>[1]!s_margin_tradingbalance(A973,"",10000)</f>
        <v>32585.589</v>
      </c>
      <c r="R973" s="16">
        <f>[1]!s_margin_seclendingbalance(A973,"",10000)</f>
        <v>103.452</v>
      </c>
      <c r="S973" s="17">
        <f>[1]!s_val_ev(A973,"",100000000)</f>
        <v>75.645741124799997</v>
      </c>
      <c r="T973" s="17">
        <f>[1]!share_freesharesmv(A973,"",100000000)</f>
        <v>51.719051199199988</v>
      </c>
      <c r="U973" s="17">
        <f>[1]!s_dq_amount_btin(A973,E973,100000000)</f>
        <v>1.90396779</v>
      </c>
      <c r="V973" s="17">
        <f>[1]!s_dq_turn(A973,E973)</f>
        <v>2.5364253550435056</v>
      </c>
      <c r="W973" s="2">
        <f>[1]!s_pq_amount(A973,"20260101","",100000000)</f>
        <v>329.62998262000002</v>
      </c>
      <c r="X973" s="2">
        <f>[1]!s_pq_avgamount(A973,"20260101","",100000000)</f>
        <v>2.9966362056363636</v>
      </c>
      <c r="Y973" s="17">
        <f>[1]!s_ipo_dilutedpe(A973)</f>
        <v>19.73</v>
      </c>
      <c r="Z973" s="12">
        <f>[1]!s_ipo_collection_total(A973,100000000)</f>
        <v>1.6060000000000001</v>
      </c>
      <c r="AA973" s="2">
        <f>[1]!s_val_pe_ttm(A973,E973)</f>
        <v>-8.4477148056030273</v>
      </c>
      <c r="AB973" s="5">
        <f>[1]!s_info_zjtxornot1(A973,"")</f>
        <v>0</v>
      </c>
      <c r="AC973" s="22" t="str">
        <f>[1]!s_info_nature1(A973,"")</f>
        <v>地方国有企业</v>
      </c>
      <c r="AD973" s="6" t="str">
        <f>[1]!s_info_city(A973)</f>
        <v>广州市</v>
      </c>
      <c r="AE973" s="6" t="str">
        <f>[1]!s_info_province(A973)</f>
        <v>广东省</v>
      </c>
      <c r="AF973">
        <v>113.280637</v>
      </c>
      <c r="AG973">
        <v>23.125177999999998</v>
      </c>
    </row>
    <row r="974" spans="1:33" x14ac:dyDescent="0.3">
      <c r="A974" s="12" t="s">
        <v>2527</v>
      </c>
      <c r="B974" s="12" t="s">
        <v>2528</v>
      </c>
      <c r="C974" s="16" t="str">
        <f>[1]!s_info_mkt(A974)</f>
        <v>创业板</v>
      </c>
      <c r="D974" s="16" t="str">
        <f>[1]!s_ipo_listeddate(A974)</f>
        <v>2015-06-11</v>
      </c>
      <c r="E974" s="16" t="str">
        <f>[1]!lastradeday_s("000002","")</f>
        <v>2026-06-22</v>
      </c>
      <c r="F974" s="16" t="str">
        <f>[1]!s_info_industry_csrc2023(A974,"",3)</f>
        <v>计算机、通信和其他电子设备制造业</v>
      </c>
      <c r="G974" s="16" t="str">
        <f>[1]!s_info_industry_csrc2023(A974,"",1)</f>
        <v>制造业</v>
      </c>
      <c r="H974" s="16">
        <f>[1]!s_is(A974,83,"FY","YTD","20251231",1,"",100000000)</f>
        <v>192.92313457360001</v>
      </c>
      <c r="I974" s="16">
        <f>[1]!s_is(A974,83,"FY","YTD","20241231",1,"",100000000)</f>
        <v>107.31469489879998</v>
      </c>
      <c r="J974" s="16">
        <f t="shared" si="45"/>
        <v>0.79773268475049552</v>
      </c>
      <c r="K974" s="16">
        <f>[1]!s_is(A974,61,"FY","YTD","20251231",1,"",100000000)</f>
        <v>43.119882743999995</v>
      </c>
      <c r="L974" s="16">
        <f>[1]!s_is(A974,61,"FY","YTD","20241231",1,"",100000000)</f>
        <v>11.544310978499999</v>
      </c>
      <c r="M974" s="16">
        <f t="shared" si="46"/>
        <v>2.7351629581276873</v>
      </c>
      <c r="N974" s="16">
        <f>[1]!s_fa_roe(A974,"20251231")</f>
        <v>33.7592</v>
      </c>
      <c r="O974" s="16">
        <f>[1]!s_stmnote_rdexp(A974,"20251231",1,10000)</f>
        <v>77764.342705999996</v>
      </c>
      <c r="P974" s="20">
        <f t="shared" si="47"/>
        <v>4.030845905436653E-2</v>
      </c>
      <c r="Q974" s="16">
        <f>[1]!s_margin_tradingbalance(A974,"",10000)</f>
        <v>2316043.4360000002</v>
      </c>
      <c r="R974" s="16">
        <f>[1]!s_margin_seclendingbalance(A974,"",10000)</f>
        <v>3997.8198000000002</v>
      </c>
      <c r="S974" s="17">
        <f>[1]!s_val_ev(A974,"",100000000)</f>
        <v>3582.8043588791993</v>
      </c>
      <c r="T974" s="17">
        <f>[1]!share_freesharesmv(A974,"",100000000)</f>
        <v>2188.4747051159998</v>
      </c>
      <c r="U974" s="17">
        <f>[1]!s_dq_amount_btin(A974,E974,100000000)</f>
        <v>179.76859644999999</v>
      </c>
      <c r="V974" s="17">
        <f>[1]!s_dq_turn(A974,E974)</f>
        <v>5.6998495292872979</v>
      </c>
      <c r="W974" s="2">
        <f>[1]!s_pq_amount(A974,"20260101","",100000000)</f>
        <v>13899.265692020001</v>
      </c>
      <c r="X974" s="2">
        <f>[1]!s_pq_avgamount(A974,"20260101","",100000000)</f>
        <v>126.35696083654545</v>
      </c>
      <c r="Y974" s="17">
        <f>[1]!s_ipo_dilutedpe(A974)</f>
        <v>22.97</v>
      </c>
      <c r="Z974" s="12">
        <f>[1]!s_ipo_collection_total(A974,100000000)</f>
        <v>5.7681909999999998</v>
      </c>
      <c r="AA974" s="2">
        <f>[1]!s_val_pe_ttm(A974,E974)</f>
        <v>76.736610412597656</v>
      </c>
      <c r="AB974" s="5">
        <f>[1]!s_info_zjtxornot1(A974,"")</f>
        <v>1</v>
      </c>
      <c r="AC974" s="22" t="str">
        <f>[1]!s_info_nature1(A974,"")</f>
        <v>民营企业</v>
      </c>
      <c r="AD974" s="6" t="str">
        <f>[1]!s_info_city(A974)</f>
        <v>惠州市</v>
      </c>
      <c r="AE974" s="6" t="str">
        <f>[1]!s_info_province(A974)</f>
        <v>广东省</v>
      </c>
      <c r="AF974">
        <v>114.412599</v>
      </c>
      <c r="AG974">
        <v>23.079404</v>
      </c>
    </row>
    <row r="975" spans="1:33" x14ac:dyDescent="0.3">
      <c r="A975" s="12" t="s">
        <v>2529</v>
      </c>
      <c r="B975" s="12" t="s">
        <v>2530</v>
      </c>
      <c r="C975" s="16" t="str">
        <f>[1]!s_info_mkt(A975)</f>
        <v>科创板</v>
      </c>
      <c r="D975" s="16" t="str">
        <f>[1]!s_ipo_listeddate(A975)</f>
        <v>2021-03-12</v>
      </c>
      <c r="E975" s="16" t="str">
        <f>[1]!lastradeday_s("000002","")</f>
        <v>2026-06-22</v>
      </c>
      <c r="F975" s="16" t="str">
        <f>[1]!s_info_industry_csrc2023(A975,"",3)</f>
        <v>计算机、通信和其他电子设备制造业</v>
      </c>
      <c r="G975" s="16" t="str">
        <f>[1]!s_info_industry_csrc2023(A975,"",1)</f>
        <v>制造业</v>
      </c>
      <c r="H975" s="16">
        <f>[1]!s_is(A975,83,"FY","YTD","20251231",1,"",100000000)</f>
        <v>11.9373849745</v>
      </c>
      <c r="I975" s="16">
        <f>[1]!s_is(A975,83,"FY","YTD","20241231",1,"",100000000)</f>
        <v>11.957715186700002</v>
      </c>
      <c r="J975" s="16">
        <f t="shared" si="45"/>
        <v>-1.7001753163190525E-3</v>
      </c>
      <c r="K975" s="16">
        <f>[1]!s_is(A975,61,"FY","YTD","20251231",1,"",100000000)</f>
        <v>1.3563241030000002</v>
      </c>
      <c r="L975" s="16">
        <f>[1]!s_is(A975,61,"FY","YTD","20241231",1,"",100000000)</f>
        <v>0.1594623312</v>
      </c>
      <c r="M975" s="16">
        <f t="shared" si="46"/>
        <v>7.5056081445271134</v>
      </c>
      <c r="N975" s="16">
        <f>[1]!s_fa_roe(A975,"20251231")</f>
        <v>7.9617000000000004</v>
      </c>
      <c r="O975" s="16">
        <f>[1]!s_stmnote_rdexp(A975,"20251231",1,10000)</f>
        <v>11651.42</v>
      </c>
      <c r="P975" s="20">
        <f t="shared" si="47"/>
        <v>9.7604458806423156E-2</v>
      </c>
      <c r="Q975" s="16">
        <f>[1]!s_margin_tradingbalance(A975,"",10000)</f>
        <v>36830.888099999996</v>
      </c>
      <c r="R975" s="16">
        <f>[1]!s_margin_seclendingbalance(A975,"",10000)</f>
        <v>0</v>
      </c>
      <c r="S975" s="17">
        <f>[1]!s_val_ev(A975,"",100000000)</f>
        <v>64.557204370700006</v>
      </c>
      <c r="T975" s="17">
        <f>[1]!share_freesharesmv(A975,"",100000000)</f>
        <v>29.743601375900003</v>
      </c>
      <c r="U975" s="17">
        <f>[1]!s_dq_amount_btin(A975,E975,100000000)</f>
        <v>2.63378756</v>
      </c>
      <c r="V975" s="17">
        <f>[1]!s_dq_turn(A975,E975)</f>
        <v>4.0616651260847778</v>
      </c>
      <c r="W975" s="2">
        <f>[1]!s_pq_amount(A975,"20260101","",100000000)</f>
        <v>205.76340439000001</v>
      </c>
      <c r="X975" s="2">
        <f>[1]!s_pq_avgamount(A975,"20260101","",100000000)</f>
        <v>1.8705764035454544</v>
      </c>
      <c r="Y975" s="17">
        <f>[1]!s_ipo_dilutedpe(A975)</f>
        <v>26.1</v>
      </c>
      <c r="Z975" s="12">
        <f>[1]!s_ipo_collection_total(A975,100000000)</f>
        <v>9.7291799999999995</v>
      </c>
      <c r="AA975" s="2">
        <f>[1]!s_val_pe_ttm(A975,E975)</f>
        <v>43.157115936279297</v>
      </c>
      <c r="AB975" s="5">
        <f>[1]!s_info_zjtxornot1(A975,"")</f>
        <v>1</v>
      </c>
      <c r="AC975" s="22" t="str">
        <f>[1]!s_info_nature1(A975,"")</f>
        <v>民营企业</v>
      </c>
      <c r="AD975" s="6" t="str">
        <f>[1]!s_info_city(A975)</f>
        <v>武汉市</v>
      </c>
      <c r="AE975" s="6" t="str">
        <f>[1]!s_info_province(A975)</f>
        <v>湖北省</v>
      </c>
      <c r="AF975">
        <v>114.29857199999999</v>
      </c>
      <c r="AG975">
        <v>30.584354999999999</v>
      </c>
    </row>
    <row r="976" spans="1:33" x14ac:dyDescent="0.3">
      <c r="A976" s="12" t="s">
        <v>2531</v>
      </c>
      <c r="B976" s="12" t="s">
        <v>2532</v>
      </c>
      <c r="C976" s="16" t="str">
        <f>[1]!s_info_mkt(A976)</f>
        <v>主板</v>
      </c>
      <c r="D976" s="16" t="str">
        <f>[1]!s_ipo_listeddate(A976)</f>
        <v>2017-05-11</v>
      </c>
      <c r="E976" s="16" t="str">
        <f>[1]!lastradeday_s("000002","")</f>
        <v>2026-06-22</v>
      </c>
      <c r="F976" s="16" t="str">
        <f>[1]!s_info_industry_csrc2023(A976,"",3)</f>
        <v>通用设备制造业</v>
      </c>
      <c r="G976" s="16" t="str">
        <f>[1]!s_info_industry_csrc2023(A976,"",1)</f>
        <v>制造业</v>
      </c>
      <c r="H976" s="16">
        <f>[1]!s_is(A976,83,"FY","YTD","20251231",1,"",100000000)</f>
        <v>6.6987442412</v>
      </c>
      <c r="I976" s="16">
        <f>[1]!s_is(A976,83,"FY","YTD","20241231",1,"",100000000)</f>
        <v>5.7847459790999993</v>
      </c>
      <c r="J976" s="16">
        <f t="shared" si="45"/>
        <v>0.15800145164579926</v>
      </c>
      <c r="K976" s="16">
        <f>[1]!s_is(A976,61,"FY","YTD","20251231",1,"",100000000)</f>
        <v>1.3418391861000001</v>
      </c>
      <c r="L976" s="16">
        <f>[1]!s_is(A976,61,"FY","YTD","20241231",1,"",100000000)</f>
        <v>1.3083784855</v>
      </c>
      <c r="M976" s="16">
        <f t="shared" si="46"/>
        <v>2.5574175187704169E-2</v>
      </c>
      <c r="N976" s="16">
        <f>[1]!s_fa_roe(A976,"20251231")</f>
        <v>13.4131</v>
      </c>
      <c r="O976" s="16">
        <f>[1]!s_stmnote_rdexp(A976,"20251231",1,10000)</f>
        <v>3248.2214010000002</v>
      </c>
      <c r="P976" s="20">
        <f t="shared" si="47"/>
        <v>4.8490004753758448E-2</v>
      </c>
      <c r="Q976" s="16">
        <f>[1]!s_margin_tradingbalance(A976,"",10000)</f>
        <v>0</v>
      </c>
      <c r="R976" s="16">
        <f>[1]!s_margin_seclendingbalance(A976,"",10000)</f>
        <v>0</v>
      </c>
      <c r="S976" s="17">
        <f>[1]!s_val_ev(A976,"",100000000)</f>
        <v>49.136685159500004</v>
      </c>
      <c r="T976" s="17">
        <f>[1]!share_freesharesmv(A976,"",100000000)</f>
        <v>22.750367905400005</v>
      </c>
      <c r="U976" s="17">
        <f>[1]!s_dq_amount_btin(A976,E976,100000000)</f>
        <v>1.8205315200000001</v>
      </c>
      <c r="V976" s="17">
        <f>[1]!s_dq_turn(A976,E976)</f>
        <v>6.2355453703806241</v>
      </c>
      <c r="W976" s="2">
        <f>[1]!s_pq_amount(A976,"20260101","",100000000)</f>
        <v>105.13988652</v>
      </c>
      <c r="X976" s="2">
        <f>[1]!s_pq_avgamount(A976,"20260101","",100000000)</f>
        <v>0.95581715018181812</v>
      </c>
      <c r="Y976" s="17">
        <f>[1]!s_ipo_dilutedpe(A976)</f>
        <v>21.31</v>
      </c>
      <c r="Z976" s="12">
        <f>[1]!s_ipo_collection_total(A976,100000000)</f>
        <v>2.6162999999999998</v>
      </c>
      <c r="AA976" s="2">
        <f>[1]!s_val_pe_ttm(A976,E976)</f>
        <v>37.432567596435547</v>
      </c>
      <c r="AB976" s="5">
        <f>[1]!s_info_zjtxornot1(A976,"")</f>
        <v>0</v>
      </c>
      <c r="AC976" s="22" t="str">
        <f>[1]!s_info_nature1(A976,"")</f>
        <v>民营企业</v>
      </c>
      <c r="AD976" s="6" t="str">
        <f>[1]!s_info_city(A976)</f>
        <v>青岛市</v>
      </c>
      <c r="AE976" s="6" t="str">
        <f>[1]!s_info_province(A976)</f>
        <v>山东省</v>
      </c>
      <c r="AF976">
        <v>120.35517299999999</v>
      </c>
      <c r="AG976">
        <v>36.082982000000001</v>
      </c>
    </row>
    <row r="977" spans="1:33" x14ac:dyDescent="0.3">
      <c r="A977" s="12" t="s">
        <v>2533</v>
      </c>
      <c r="B977" s="12" t="s">
        <v>2534</v>
      </c>
      <c r="C977" s="16" t="str">
        <f>[1]!s_info_mkt(A977)</f>
        <v>主板</v>
      </c>
      <c r="D977" s="16" t="str">
        <f>[1]!s_ipo_listeddate(A977)</f>
        <v>2012-04-16</v>
      </c>
      <c r="E977" s="16" t="str">
        <f>[1]!lastradeday_s("000002","")</f>
        <v>2026-06-22</v>
      </c>
      <c r="F977" s="16" t="str">
        <f>[1]!s_info_industry_csrc2023(A977,"",3)</f>
        <v>化学原料和化学制品制造业</v>
      </c>
      <c r="G977" s="16" t="str">
        <f>[1]!s_info_industry_csrc2023(A977,"",1)</f>
        <v>制造业</v>
      </c>
      <c r="H977" s="16">
        <f>[1]!s_is(A977,83,"FY","YTD","20251231",1,"",100000000)</f>
        <v>52.368748424099998</v>
      </c>
      <c r="I977" s="16">
        <f>[1]!s_is(A977,83,"FY","YTD","20241231",1,"",100000000)</f>
        <v>31.010621791999998</v>
      </c>
      <c r="J977" s="16">
        <f t="shared" si="45"/>
        <v>0.68873583946033246</v>
      </c>
      <c r="K977" s="16">
        <f>[1]!s_is(A977,61,"FY","YTD","20251231",1,"",100000000)</f>
        <v>1.2543984843</v>
      </c>
      <c r="L977" s="16">
        <f>[1]!s_is(A977,61,"FY","YTD","20241231",1,"",100000000)</f>
        <v>-2.4617351993000001</v>
      </c>
      <c r="M977" s="16">
        <f t="shared" si="46"/>
        <v>1.5095586579160467</v>
      </c>
      <c r="N977" s="16">
        <f>[1]!s_fa_roe(A977,"20251231")</f>
        <v>4.5294999999999996</v>
      </c>
      <c r="O977" s="16">
        <f>[1]!s_stmnote_rdexp(A977,"20251231",1,10000)</f>
        <v>16169.238459999999</v>
      </c>
      <c r="P977" s="20">
        <f t="shared" si="47"/>
        <v>3.0875739723729864E-2</v>
      </c>
      <c r="Q977" s="16">
        <f>[1]!s_margin_tradingbalance(A977,"",10000)</f>
        <v>0</v>
      </c>
      <c r="R977" s="16">
        <f>[1]!s_margin_seclendingbalance(A977,"",10000)</f>
        <v>0</v>
      </c>
      <c r="S977" s="17">
        <f>[1]!s_val_ev(A977,"",100000000)</f>
        <v>57.039200000000001</v>
      </c>
      <c r="T977" s="17">
        <f>[1]!share_freesharesmv(A977,"",100000000)</f>
        <v>40.475681652000006</v>
      </c>
      <c r="U977" s="17">
        <f>[1]!s_dq_amount_btin(A977,E977,100000000)</f>
        <v>10.314742580000001</v>
      </c>
      <c r="V977" s="17">
        <f>[1]!s_dq_turn(A977,E977)</f>
        <v>18.384229140143063</v>
      </c>
      <c r="W977" s="2">
        <f>[1]!s_pq_amount(A977,"20260101","",100000000)</f>
        <v>352.07575439999999</v>
      </c>
      <c r="X977" s="2">
        <f>[1]!s_pq_avgamount(A977,"20260101","",100000000)</f>
        <v>3.2006886763636362</v>
      </c>
      <c r="Y977" s="17">
        <f>[1]!s_ipo_dilutedpe(A977)</f>
        <v>21.43</v>
      </c>
      <c r="Z977" s="12">
        <f>[1]!s_ipo_collection_total(A977,100000000)</f>
        <v>3</v>
      </c>
      <c r="AA977" s="2">
        <f>[1]!s_val_pe_ttm(A977,E977)</f>
        <v>45.293510437011719</v>
      </c>
      <c r="AB977" s="5">
        <f>[1]!s_info_zjtxornot1(A977,"")</f>
        <v>1</v>
      </c>
      <c r="AC977" s="22" t="str">
        <f>[1]!s_info_nature1(A977,"")</f>
        <v>地方国有企业</v>
      </c>
      <c r="AD977" s="6" t="str">
        <f>[1]!s_info_city(A977)</f>
        <v>上海市</v>
      </c>
      <c r="AE977" s="6" t="str">
        <f>[1]!s_info_province(A977)</f>
        <v>上海</v>
      </c>
      <c r="AF977">
        <v>121.472644</v>
      </c>
      <c r="AG977">
        <v>31.231705999999999</v>
      </c>
    </row>
    <row r="978" spans="1:33" x14ac:dyDescent="0.3">
      <c r="A978" s="12" t="s">
        <v>2535</v>
      </c>
      <c r="B978" s="12" t="s">
        <v>2536</v>
      </c>
      <c r="C978" s="16" t="str">
        <f>[1]!s_info_mkt(A978)</f>
        <v>创业板</v>
      </c>
      <c r="D978" s="16" t="str">
        <f>[1]!s_ipo_listeddate(A978)</f>
        <v>2010-02-26</v>
      </c>
      <c r="E978" s="16" t="str">
        <f>[1]!lastradeday_s("000002","")</f>
        <v>2026-06-22</v>
      </c>
      <c r="F978" s="16" t="str">
        <f>[1]!s_info_industry_csrc2023(A978,"",3)</f>
        <v>商务服务业</v>
      </c>
      <c r="G978" s="16" t="str">
        <f>[1]!s_info_industry_csrc2023(A978,"",1)</f>
        <v>租赁和商务服务业</v>
      </c>
      <c r="H978" s="16">
        <f>[1]!s_is(A978,83,"FY","YTD","20251231",1,"",100000000)</f>
        <v>686.92672430480002</v>
      </c>
      <c r="I978" s="16">
        <f>[1]!s_is(A978,83,"FY","YTD","20241231",1,"",100000000)</f>
        <v>607.96916156949999</v>
      </c>
      <c r="J978" s="16">
        <f t="shared" si="45"/>
        <v>0.12987099959390624</v>
      </c>
      <c r="K978" s="16">
        <f>[1]!s_is(A978,61,"FY","YTD","20251231",1,"",100000000)</f>
        <v>2.2466577793</v>
      </c>
      <c r="L978" s="16">
        <f>[1]!s_is(A978,61,"FY","YTD","20241231",1,"",100000000)</f>
        <v>-2.9067560226999998</v>
      </c>
      <c r="M978" s="16">
        <f t="shared" si="46"/>
        <v>1.7729089616586209</v>
      </c>
      <c r="N978" s="16">
        <f>[1]!s_fa_roe(A978,"20251231")</f>
        <v>2.9022000000000001</v>
      </c>
      <c r="O978" s="16">
        <f>[1]!s_stmnote_rdexp(A978,"20251231",1,10000)</f>
        <v>9520.8404069999997</v>
      </c>
      <c r="P978" s="20">
        <f t="shared" si="47"/>
        <v>1.3860052419179801E-3</v>
      </c>
      <c r="Q978" s="16">
        <f>[1]!s_margin_tradingbalance(A978,"",10000)</f>
        <v>422424.40039999998</v>
      </c>
      <c r="R978" s="16">
        <f>[1]!s_margin_seclendingbalance(A978,"",10000)</f>
        <v>2415.8089</v>
      </c>
      <c r="S978" s="17">
        <f>[1]!s_val_ev(A978,"",100000000)</f>
        <v>575.15344056540005</v>
      </c>
      <c r="T978" s="17">
        <f>[1]!share_freesharesmv(A978,"",100000000)</f>
        <v>557.16443117639994</v>
      </c>
      <c r="U978" s="17">
        <f>[1]!s_dq_amount_btin(A978,E978,100000000)</f>
        <v>62.824411589999997</v>
      </c>
      <c r="V978" s="17">
        <f>[1]!s_dq_turn(A978,E978)</f>
        <v>11.489577093253533</v>
      </c>
      <c r="W978" s="2">
        <f>[1]!s_pq_amount(A978,"20260101","",100000000)</f>
        <v>10170.891060829999</v>
      </c>
      <c r="X978" s="2">
        <f>[1]!s_pq_avgamount(A978,"20260101","",100000000)</f>
        <v>92.462646007545459</v>
      </c>
      <c r="Y978" s="17">
        <f>[1]!s_ipo_dilutedpe(A978)</f>
        <v>67.72</v>
      </c>
      <c r="Z978" s="12">
        <f>[1]!s_ipo_collection_total(A978,100000000)</f>
        <v>6.7720000000000002</v>
      </c>
      <c r="AA978" s="2">
        <f>[1]!s_val_pe_ttm(A978,E978)</f>
        <v>225.31446838378906</v>
      </c>
      <c r="AB978" s="5">
        <f>[1]!s_info_zjtxornot1(A978,"")</f>
        <v>0</v>
      </c>
      <c r="AC978" s="22" t="str">
        <f>[1]!s_info_nature1(A978,"")</f>
        <v>公众企业</v>
      </c>
      <c r="AD978" s="6" t="str">
        <f>[1]!s_info_city(A978)</f>
        <v>北京市</v>
      </c>
      <c r="AE978" s="6" t="str">
        <f>[1]!s_info_province(A978)</f>
        <v>北京</v>
      </c>
      <c r="AF978">
        <v>116.40528500000001</v>
      </c>
      <c r="AG978">
        <v>39.904989</v>
      </c>
    </row>
    <row r="979" spans="1:33" x14ac:dyDescent="0.3">
      <c r="A979" s="12" t="s">
        <v>2537</v>
      </c>
      <c r="B979" s="12" t="s">
        <v>2538</v>
      </c>
      <c r="C979" s="16" t="str">
        <f>[1]!s_info_mkt(A979)</f>
        <v>科创板</v>
      </c>
      <c r="D979" s="16" t="str">
        <f>[1]!s_ipo_listeddate(A979)</f>
        <v>2022-09-26</v>
      </c>
      <c r="E979" s="16" t="str">
        <f>[1]!lastradeday_s("000002","")</f>
        <v>2026-06-22</v>
      </c>
      <c r="F979" s="16" t="str">
        <f>[1]!s_info_industry_csrc2023(A979,"",3)</f>
        <v>计算机、通信和其他电子设备制造业</v>
      </c>
      <c r="G979" s="16" t="str">
        <f>[1]!s_info_industry_csrc2023(A979,"",1)</f>
        <v>制造业</v>
      </c>
      <c r="H979" s="16">
        <f>[1]!s_is(A979,83,"FY","YTD","20251231",1,"",100000000)</f>
        <v>61.450692823699995</v>
      </c>
      <c r="I979" s="16">
        <f>[1]!s_is(A979,83,"FY","YTD","20241231",1,"",100000000)</f>
        <v>64.911979014300002</v>
      </c>
      <c r="J979" s="16">
        <f t="shared" si="45"/>
        <v>-5.3322764814141443E-2</v>
      </c>
      <c r="K979" s="16">
        <f>[1]!s_is(A979,61,"FY","YTD","20251231",1,"",100000000)</f>
        <v>-2.6954946220999996</v>
      </c>
      <c r="L979" s="16">
        <f>[1]!s_is(A979,61,"FY","YTD","20241231",1,"",100000000)</f>
        <v>-2.7863825399</v>
      </c>
      <c r="M979" s="16">
        <f t="shared" si="46"/>
        <v>3.2618607279696149E-2</v>
      </c>
      <c r="N979" s="16">
        <f>[1]!s_fa_roe(A979,"20251231")</f>
        <v>-4.3918999999999997</v>
      </c>
      <c r="O979" s="16">
        <f>[1]!s_stmnote_rdexp(A979,"20251231",1,10000)</f>
        <v>128166.217276</v>
      </c>
      <c r="P979" s="20">
        <f t="shared" si="47"/>
        <v>0.20856757082252048</v>
      </c>
      <c r="Q979" s="16">
        <f>[1]!s_margin_tradingbalance(A979,"",10000)</f>
        <v>119918.27770000001</v>
      </c>
      <c r="R979" s="16">
        <f>[1]!s_margin_seclendingbalance(A979,"",10000)</f>
        <v>1360.0702000000001</v>
      </c>
      <c r="S979" s="17">
        <f>[1]!s_val_ev(A979,"",100000000)</f>
        <v>602.041875</v>
      </c>
      <c r="T979" s="17">
        <f>[1]!share_freesharesmv(A979,"",100000000)</f>
        <v>203.7697125</v>
      </c>
      <c r="U979" s="17">
        <f>[1]!s_dq_amount_btin(A979,E979,100000000)</f>
        <v>14.74901914</v>
      </c>
      <c r="V979" s="17">
        <f>[1]!s_dq_turn(A979,E979)</f>
        <v>4.2267844459963158</v>
      </c>
      <c r="W979" s="2">
        <f>[1]!s_pq_amount(A979,"20260101","",100000000)</f>
        <v>2004.9496208800001</v>
      </c>
      <c r="X979" s="2">
        <f>[1]!s_pq_avgamount(A979,"20260101","",100000000)</f>
        <v>18.226814735272725</v>
      </c>
      <c r="Y979" s="17">
        <f>[1]!s_ipo_dilutedpe(A979)</f>
        <v>0</v>
      </c>
      <c r="Z979" s="12">
        <f>[1]!s_ipo_collection_total(A979,100000000)</f>
        <v>41.366875</v>
      </c>
      <c r="AA979" s="2">
        <f>[1]!s_val_pe_ttm(A979,E979)</f>
        <v>-249.38790893554688</v>
      </c>
      <c r="AB979" s="5">
        <f>[1]!s_info_zjtxornot1(A979,"")</f>
        <v>1</v>
      </c>
      <c r="AC979" s="22" t="str">
        <f>[1]!s_info_nature1(A979,"")</f>
        <v>中央国有企业</v>
      </c>
      <c r="AD979" s="6" t="str">
        <f>[1]!s_info_city(A979)</f>
        <v>武汉市</v>
      </c>
      <c r="AE979" s="6" t="str">
        <f>[1]!s_info_province(A979)</f>
        <v>湖北省</v>
      </c>
      <c r="AF979">
        <v>114.29857199999999</v>
      </c>
      <c r="AG979">
        <v>30.584354999999999</v>
      </c>
    </row>
    <row r="980" spans="1:33" x14ac:dyDescent="0.3">
      <c r="A980" s="12" t="s">
        <v>2539</v>
      </c>
      <c r="B980" s="12" t="s">
        <v>2540</v>
      </c>
      <c r="C980" s="16" t="str">
        <f>[1]!s_info_mkt(A980)</f>
        <v>科创板</v>
      </c>
      <c r="D980" s="16" t="str">
        <f>[1]!s_ipo_listeddate(A980)</f>
        <v>2019-12-16</v>
      </c>
      <c r="E980" s="16" t="str">
        <f>[1]!lastradeday_s("000002","")</f>
        <v>2026-06-22</v>
      </c>
      <c r="F980" s="16" t="str">
        <f>[1]!s_info_industry_csrc2023(A980,"",3)</f>
        <v>专用设备制造业</v>
      </c>
      <c r="G980" s="16" t="str">
        <f>[1]!s_info_industry_csrc2023(A980,"",1)</f>
        <v>制造业</v>
      </c>
      <c r="H980" s="16">
        <f>[1]!s_is(A980,83,"FY","YTD","20251231",1,"",100000000)</f>
        <v>19.484882617299998</v>
      </c>
      <c r="I980" s="16">
        <f>[1]!s_is(A980,83,"FY","YTD","20241231",1,"",100000000)</f>
        <v>17.536059657300001</v>
      </c>
      <c r="J980" s="16">
        <f t="shared" si="45"/>
        <v>0.11113231809682689</v>
      </c>
      <c r="K980" s="16">
        <f>[1]!s_is(A980,61,"FY","YTD","20251231",1,"",100000000)</f>
        <v>0.71705148180000011</v>
      </c>
      <c r="L980" s="16">
        <f>[1]!s_is(A980,61,"FY","YTD","20241231",1,"",100000000)</f>
        <v>2.0281199836000003</v>
      </c>
      <c r="M980" s="16">
        <f t="shared" si="46"/>
        <v>-0.64644523618015792</v>
      </c>
      <c r="N980" s="16">
        <f>[1]!s_fa_roe(A980,"20251231")</f>
        <v>2.6152000000000002</v>
      </c>
      <c r="O980" s="16">
        <f>[1]!s_stmnote_rdexp(A980,"20251231",1,10000)</f>
        <v>25450.808906000002</v>
      </c>
      <c r="P980" s="20">
        <f t="shared" si="47"/>
        <v>0.13061823058355532</v>
      </c>
      <c r="Q980" s="16">
        <f>[1]!s_margin_tradingbalance(A980,"",10000)</f>
        <v>82674.107000000004</v>
      </c>
      <c r="R980" s="16">
        <f>[1]!s_margin_seclendingbalance(A980,"",10000)</f>
        <v>948.89589999999998</v>
      </c>
      <c r="S980" s="17">
        <f>[1]!s_val_ev(A980,"",100000000)</f>
        <v>580.92856523520004</v>
      </c>
      <c r="T980" s="17">
        <f>[1]!share_freesharesmv(A980,"",100000000)</f>
        <v>415.89199727879998</v>
      </c>
      <c r="U980" s="17">
        <f>[1]!s_dq_amount_btin(A980,E980,100000000)</f>
        <v>24.814673079999999</v>
      </c>
      <c r="V980" s="17">
        <f>[1]!s_dq_turn(A980,E980)</f>
        <v>4.2383983565399799</v>
      </c>
      <c r="W980" s="2">
        <f>[1]!s_pq_amount(A980,"20260101","",100000000)</f>
        <v>1859.8854547200001</v>
      </c>
      <c r="X980" s="2">
        <f>[1]!s_pq_avgamount(A980,"20260101","",100000000)</f>
        <v>16.908049588363635</v>
      </c>
      <c r="Y980" s="17">
        <f>[1]!s_ipo_dilutedpe(A980)</f>
        <v>112.7</v>
      </c>
      <c r="Z980" s="12">
        <f>[1]!s_ipo_collection_total(A980,100000000)</f>
        <v>5.6637000000000004</v>
      </c>
      <c r="AA980" s="2">
        <f>[1]!s_val_pe_ttm(A980,E980)</f>
        <v>823.38116455078125</v>
      </c>
      <c r="AB980" s="5">
        <f>[1]!s_info_zjtxornot1(A980,"")</f>
        <v>0</v>
      </c>
      <c r="AC980" s="22" t="str">
        <f>[1]!s_info_nature1(A980,"")</f>
        <v>地方国有企业</v>
      </c>
      <c r="AD980" s="6" t="str">
        <f>[1]!s_info_city(A980)</f>
        <v>沈阳市</v>
      </c>
      <c r="AE980" s="6" t="str">
        <f>[1]!s_info_province(A980)</f>
        <v>辽宁省</v>
      </c>
      <c r="AF980">
        <v>123.429096</v>
      </c>
      <c r="AG980">
        <v>41.796767000000003</v>
      </c>
    </row>
    <row r="981" spans="1:33" x14ac:dyDescent="0.3">
      <c r="A981" s="12" t="s">
        <v>2541</v>
      </c>
      <c r="B981" s="12" t="s">
        <v>2542</v>
      </c>
      <c r="C981" s="16" t="str">
        <f>[1]!s_info_mkt(A981)</f>
        <v>主板</v>
      </c>
      <c r="D981" s="16" t="str">
        <f>[1]!s_ipo_listeddate(A981)</f>
        <v>1998-01-08</v>
      </c>
      <c r="E981" s="16" t="str">
        <f>[1]!lastradeday_s("000002","")</f>
        <v>2026-06-22</v>
      </c>
      <c r="F981" s="16" t="str">
        <f>[1]!s_info_industry_csrc2023(A981,"",3)</f>
        <v>广播、电视、电影和录音制作业</v>
      </c>
      <c r="G981" s="16" t="str">
        <f>[1]!s_info_industry_csrc2023(A981,"",1)</f>
        <v>文化、体育和娱乐业</v>
      </c>
      <c r="H981" s="16">
        <f>[1]!s_is(A981,83,"FY","YTD","20251231",1,"",100000000)</f>
        <v>3.3217221504000003</v>
      </c>
      <c r="I981" s="16">
        <f>[1]!s_is(A981,83,"FY","YTD","20241231",1,"",100000000)</f>
        <v>3.1692967093000002</v>
      </c>
      <c r="J981" s="16">
        <f t="shared" si="45"/>
        <v>4.8094405504136573E-2</v>
      </c>
      <c r="K981" s="16">
        <f>[1]!s_is(A981,61,"FY","YTD","20251231",1,"",100000000)</f>
        <v>-4.0721629615000001</v>
      </c>
      <c r="L981" s="16">
        <f>[1]!s_is(A981,61,"FY","YTD","20241231",1,"",100000000)</f>
        <v>-1.5563645925</v>
      </c>
      <c r="M981" s="16">
        <f t="shared" si="46"/>
        <v>-1.6164582393633451</v>
      </c>
      <c r="N981" s="16">
        <f>[1]!s_fa_roe(A981,"20251231")</f>
        <v>-47.4664</v>
      </c>
      <c r="O981" s="16">
        <f>[1]!s_stmnote_rdexp(A981,"20251231",1,10000)</f>
        <v>0</v>
      </c>
      <c r="P981" s="20">
        <f t="shared" si="47"/>
        <v>0</v>
      </c>
      <c r="Q981" s="16">
        <f>[1]!s_margin_tradingbalance(A981,"",10000)</f>
        <v>0</v>
      </c>
      <c r="R981" s="16">
        <f>[1]!s_margin_seclendingbalance(A981,"",10000)</f>
        <v>0</v>
      </c>
      <c r="S981" s="17">
        <f>[1]!s_val_ev(A981,"",100000000)</f>
        <v>28.779190250999999</v>
      </c>
      <c r="T981" s="17">
        <f>[1]!share_freesharesmv(A981,"",100000000)</f>
        <v>22.3043580354</v>
      </c>
      <c r="U981" s="17">
        <f>[1]!s_dq_amount_btin(A981,E981,100000000)</f>
        <v>1.3598644799999999</v>
      </c>
      <c r="V981" s="17">
        <f>[1]!s_dq_turn(A981,E981)</f>
        <v>4.7864674654076653</v>
      </c>
      <c r="W981" s="2">
        <f>[1]!s_pq_amount(A981,"20260101","",100000000)</f>
        <v>166.79822444000001</v>
      </c>
      <c r="X981" s="2">
        <f>[1]!s_pq_avgamount(A981,"20260101","",100000000)</f>
        <v>1.5163474949090909</v>
      </c>
      <c r="Y981" s="17">
        <f>[1]!s_ipo_dilutedpe(A981)</f>
        <v>0</v>
      </c>
      <c r="Z981" s="12">
        <f>[1]!s_ipo_collection_total(A981,100000000)</f>
        <v>1.4159999999999999</v>
      </c>
      <c r="AA981" s="2">
        <f>[1]!s_val_pe_ttm(A981,E981)</f>
        <v>-13.708883285522461</v>
      </c>
      <c r="AB981" s="5">
        <f>[1]!s_info_zjtxornot1(A981,"")</f>
        <v>0</v>
      </c>
      <c r="AC981" s="22" t="str">
        <f>[1]!s_info_nature1(A981,"")</f>
        <v>公众企业</v>
      </c>
      <c r="AD981" s="6" t="str">
        <f>[1]!s_info_city(A981)</f>
        <v>北京市</v>
      </c>
      <c r="AE981" s="6" t="str">
        <f>[1]!s_info_province(A981)</f>
        <v>北京</v>
      </c>
      <c r="AF981">
        <v>116.40528500000001</v>
      </c>
      <c r="AG981">
        <v>39.904989</v>
      </c>
    </row>
    <row r="982" spans="1:33" x14ac:dyDescent="0.3">
      <c r="A982" s="12" t="s">
        <v>2543</v>
      </c>
      <c r="B982" s="12" t="s">
        <v>2544</v>
      </c>
      <c r="C982" s="16" t="str">
        <f>[1]!s_info_mkt(A982)</f>
        <v>创业板</v>
      </c>
      <c r="D982" s="16" t="str">
        <f>[1]!s_ipo_listeddate(A982)</f>
        <v>2021-06-03</v>
      </c>
      <c r="E982" s="16" t="str">
        <f>[1]!lastradeday_s("000002","")</f>
        <v>2026-06-22</v>
      </c>
      <c r="F982" s="16" t="str">
        <f>[1]!s_info_industry_csrc2023(A982,"",3)</f>
        <v>软件和信息技术服务业</v>
      </c>
      <c r="G982" s="16" t="str">
        <f>[1]!s_info_industry_csrc2023(A982,"",1)</f>
        <v>信息传输、软件和信息技术服务业</v>
      </c>
      <c r="H982" s="16">
        <f>[1]!s_is(A982,83,"FY","YTD","20251231",1,"",100000000)</f>
        <v>8.2494541891999997</v>
      </c>
      <c r="I982" s="16">
        <f>[1]!s_is(A982,83,"FY","YTD","20241231",1,"",100000000)</f>
        <v>8.3613024962000004</v>
      </c>
      <c r="J982" s="16">
        <f t="shared" si="45"/>
        <v>-1.3376899956775046E-2</v>
      </c>
      <c r="K982" s="16">
        <f>[1]!s_is(A982,61,"FY","YTD","20251231",1,"",100000000)</f>
        <v>0.73978954109999995</v>
      </c>
      <c r="L982" s="16">
        <f>[1]!s_is(A982,61,"FY","YTD","20241231",1,"",100000000)</f>
        <v>1.2125002112000001</v>
      </c>
      <c r="M982" s="16">
        <f t="shared" si="46"/>
        <v>-0.38986440227681513</v>
      </c>
      <c r="N982" s="16">
        <f>[1]!s_fa_roe(A982,"20251231")</f>
        <v>5.7008000000000001</v>
      </c>
      <c r="O982" s="16">
        <f>[1]!s_stmnote_rdexp(A982,"20251231",1,10000)</f>
        <v>11638.825052</v>
      </c>
      <c r="P982" s="20">
        <f t="shared" si="47"/>
        <v>0.14108600138948937</v>
      </c>
      <c r="Q982" s="16">
        <f>[1]!s_margin_tradingbalance(A982,"",10000)</f>
        <v>28042.026099999999</v>
      </c>
      <c r="R982" s="16">
        <f>[1]!s_margin_seclendingbalance(A982,"",10000)</f>
        <v>17.402000000000001</v>
      </c>
      <c r="S982" s="17">
        <f>[1]!s_val_ev(A982,"",100000000)</f>
        <v>45.832380327599999</v>
      </c>
      <c r="T982" s="17">
        <f>[1]!share_freesharesmv(A982,"",100000000)</f>
        <v>29.802580742399996</v>
      </c>
      <c r="U982" s="17">
        <f>[1]!s_dq_amount_btin(A982,E982,100000000)</f>
        <v>1.1079075599999999</v>
      </c>
      <c r="V982" s="17">
        <f>[1]!s_dq_turn(A982,E982)</f>
        <v>2.943515925166436</v>
      </c>
      <c r="W982" s="2">
        <f>[1]!s_pq_amount(A982,"20260101","",100000000)</f>
        <v>180.60599995000001</v>
      </c>
      <c r="X982" s="2">
        <f>[1]!s_pq_avgamount(A982,"20260101","",100000000)</f>
        <v>1.6418727268181819</v>
      </c>
      <c r="Y982" s="17">
        <f>[1]!s_ipo_dilutedpe(A982)</f>
        <v>23.16</v>
      </c>
      <c r="Z982" s="12">
        <f>[1]!s_ipo_collection_total(A982,100000000)</f>
        <v>4.5990099999999998</v>
      </c>
      <c r="AA982" s="2">
        <f>[1]!s_val_pe_ttm(A982,E982)</f>
        <v>48.854515075683594</v>
      </c>
      <c r="AB982" s="5">
        <f>[1]!s_info_zjtxornot1(A982,"")</f>
        <v>0</v>
      </c>
      <c r="AC982" s="22" t="str">
        <f>[1]!s_info_nature1(A982,"")</f>
        <v>民营企业</v>
      </c>
      <c r="AD982" s="6" t="str">
        <f>[1]!s_info_city(A982)</f>
        <v>济南市</v>
      </c>
      <c r="AE982" s="6" t="str">
        <f>[1]!s_info_province(A982)</f>
        <v>山东省</v>
      </c>
      <c r="AF982">
        <v>117.000923</v>
      </c>
      <c r="AG982">
        <v>36.675806999999999</v>
      </c>
    </row>
    <row r="983" spans="1:33" x14ac:dyDescent="0.3">
      <c r="A983" s="12" t="s">
        <v>2545</v>
      </c>
      <c r="B983" s="12" t="s">
        <v>2546</v>
      </c>
      <c r="C983" s="16" t="str">
        <f>[1]!s_info_mkt(A983)</f>
        <v>科创板</v>
      </c>
      <c r="D983" s="16" t="str">
        <f>[1]!s_ipo_listeddate(A983)</f>
        <v>2021-04-28</v>
      </c>
      <c r="E983" s="16" t="str">
        <f>[1]!lastradeday_s("000002","")</f>
        <v>2026-06-22</v>
      </c>
      <c r="F983" s="16" t="str">
        <f>[1]!s_info_industry_csrc2023(A983,"",3)</f>
        <v>橡胶和塑料制品业</v>
      </c>
      <c r="G983" s="16" t="str">
        <f>[1]!s_info_industry_csrc2023(A983,"",1)</f>
        <v>制造业</v>
      </c>
      <c r="H983" s="16">
        <f>[1]!s_is(A983,83,"FY","YTD","20251231",1,"",100000000)</f>
        <v>3.8672678069000002</v>
      </c>
      <c r="I983" s="16">
        <f>[1]!s_is(A983,83,"FY","YTD","20241231",1,"",100000000)</f>
        <v>3.3905443444999999</v>
      </c>
      <c r="J983" s="16">
        <f t="shared" si="45"/>
        <v>0.14060381282826206</v>
      </c>
      <c r="K983" s="16">
        <f>[1]!s_is(A983,61,"FY","YTD","20251231",1,"",100000000)</f>
        <v>-0.92343159349999993</v>
      </c>
      <c r="L983" s="16">
        <f>[1]!s_is(A983,61,"FY","YTD","20241231",1,"",100000000)</f>
        <v>-0.57274907689999999</v>
      </c>
      <c r="M983" s="16">
        <f t="shared" si="46"/>
        <v>-0.61227949680524396</v>
      </c>
      <c r="N983" s="16">
        <f>[1]!s_fa_roe(A983,"20251231")</f>
        <v>-10.2933</v>
      </c>
      <c r="O983" s="16">
        <f>[1]!s_stmnote_rdexp(A983,"20251231",1,10000)</f>
        <v>3834.0903340000004</v>
      </c>
      <c r="P983" s="20">
        <f t="shared" si="47"/>
        <v>9.914209528388998E-2</v>
      </c>
      <c r="Q983" s="16">
        <f>[1]!s_margin_tradingbalance(A983,"",10000)</f>
        <v>53336.862099999998</v>
      </c>
      <c r="R983" s="16">
        <f>[1]!s_margin_seclendingbalance(A983,"",10000)</f>
        <v>0</v>
      </c>
      <c r="S983" s="17">
        <f>[1]!s_val_ev(A983,"",100000000)</f>
        <v>112.01510520479999</v>
      </c>
      <c r="T983" s="17">
        <f>[1]!share_freesharesmv(A983,"",100000000)</f>
        <v>63.843015912900007</v>
      </c>
      <c r="U983" s="17">
        <f>[1]!s_dq_amount_btin(A983,E983,100000000)</f>
        <v>14.55102269</v>
      </c>
      <c r="V983" s="17">
        <f>[1]!s_dq_turn(A983,E983)</f>
        <v>13.584654853627667</v>
      </c>
      <c r="W983" s="2">
        <f>[1]!s_pq_amount(A983,"20260101","",100000000)</f>
        <v>440.41827683000002</v>
      </c>
      <c r="X983" s="2">
        <f>[1]!s_pq_avgamount(A983,"20260101","",100000000)</f>
        <v>4.0038025166363642</v>
      </c>
      <c r="Y983" s="17">
        <f>[1]!s_ipo_dilutedpe(A983)</f>
        <v>24.38</v>
      </c>
      <c r="Z983" s="12">
        <f>[1]!s_ipo_collection_total(A983,100000000)</f>
        <v>2.6865000000000001</v>
      </c>
      <c r="AA983" s="2">
        <f>[1]!s_val_pe_ttm(A983,E983)</f>
        <v>-116.00592803955078</v>
      </c>
      <c r="AB983" s="5">
        <f>[1]!s_info_zjtxornot1(A983,"")</f>
        <v>1</v>
      </c>
      <c r="AC983" s="22" t="str">
        <f>[1]!s_info_nature1(A983,"")</f>
        <v>公众企业</v>
      </c>
      <c r="AD983" s="6" t="str">
        <f>[1]!s_info_city(A983)</f>
        <v>深圳市</v>
      </c>
      <c r="AE983" s="6" t="str">
        <f>[1]!s_info_province(A983)</f>
        <v>广东省</v>
      </c>
      <c r="AF983">
        <v>114.085947</v>
      </c>
      <c r="AG983">
        <v>22.547000000000001</v>
      </c>
    </row>
    <row r="984" spans="1:33" x14ac:dyDescent="0.3">
      <c r="A984" s="12" t="s">
        <v>2547</v>
      </c>
      <c r="B984" s="12" t="s">
        <v>2548</v>
      </c>
      <c r="C984" s="16" t="str">
        <f>[1]!s_info_mkt(A984)</f>
        <v>科创板</v>
      </c>
      <c r="D984" s="16" t="str">
        <f>[1]!s_ipo_listeddate(A984)</f>
        <v>2021-06-21</v>
      </c>
      <c r="E984" s="16" t="str">
        <f>[1]!lastradeday_s("000002","")</f>
        <v>2026-06-22</v>
      </c>
      <c r="F984" s="16" t="str">
        <f>[1]!s_info_industry_csrc2023(A984,"",3)</f>
        <v>研究和试验发展</v>
      </c>
      <c r="G984" s="16" t="str">
        <f>[1]!s_info_industry_csrc2023(A984,"",1)</f>
        <v>科学研究和技术服务业</v>
      </c>
      <c r="H984" s="16">
        <f>[1]!s_is(A984,83,"FY","YTD","20251231",1,"",100000000)</f>
        <v>12.2224859356</v>
      </c>
      <c r="I984" s="16">
        <f>[1]!s_is(A984,83,"FY","YTD","20241231",1,"",100000000)</f>
        <v>10.7847382274</v>
      </c>
      <c r="J984" s="16">
        <f t="shared" si="45"/>
        <v>0.1333131762574653</v>
      </c>
      <c r="K984" s="16">
        <f>[1]!s_is(A984,61,"FY","YTD","20251231",1,"",100000000)</f>
        <v>2.0386731647</v>
      </c>
      <c r="L984" s="16">
        <f>[1]!s_is(A984,61,"FY","YTD","20241231",1,"",100000000)</f>
        <v>1.7740948737</v>
      </c>
      <c r="M984" s="16">
        <f t="shared" si="46"/>
        <v>0.14913424018198271</v>
      </c>
      <c r="N984" s="16">
        <f>[1]!s_fa_roe(A984,"20251231")</f>
        <v>17.5899</v>
      </c>
      <c r="O984" s="16">
        <f>[1]!s_stmnote_rdexp(A984,"20251231",1,10000)</f>
        <v>16155.925909</v>
      </c>
      <c r="P984" s="20">
        <f t="shared" si="47"/>
        <v>0.13218199631503122</v>
      </c>
      <c r="Q984" s="16">
        <f>[1]!s_margin_tradingbalance(A984,"",10000)</f>
        <v>50540.968099999998</v>
      </c>
      <c r="R984" s="16">
        <f>[1]!s_margin_seclendingbalance(A984,"",10000)</f>
        <v>20.6142</v>
      </c>
      <c r="S984" s="17">
        <f>[1]!s_val_ev(A984,"",100000000)</f>
        <v>57.433599999999998</v>
      </c>
      <c r="T984" s="17">
        <f>[1]!share_freesharesmv(A984,"",100000000)</f>
        <v>41.589464560000003</v>
      </c>
      <c r="U984" s="17">
        <f>[1]!s_dq_amount_btin(A984,E984,100000000)</f>
        <v>1.05074994</v>
      </c>
      <c r="V984" s="17">
        <f>[1]!s_dq_turn(A984,E984)</f>
        <v>1.8481589285714286</v>
      </c>
      <c r="W984" s="2">
        <f>[1]!s_pq_amount(A984,"20260101","",100000000)</f>
        <v>164.09656681999999</v>
      </c>
      <c r="X984" s="2">
        <f>[1]!s_pq_avgamount(A984,"20260101","",100000000)</f>
        <v>1.4917869710909089</v>
      </c>
      <c r="Y984" s="17">
        <f>[1]!s_ipo_dilutedpe(A984)</f>
        <v>29.72</v>
      </c>
      <c r="Z984" s="12">
        <f>[1]!s_ipo_collection_total(A984,100000000)</f>
        <v>5.3780000000000001</v>
      </c>
      <c r="AA984" s="2">
        <f>[1]!s_val_pe_ttm(A984,E984)</f>
        <v>29.465251922607422</v>
      </c>
      <c r="AB984" s="5">
        <f>[1]!s_info_zjtxornot1(A984,"")</f>
        <v>1</v>
      </c>
      <c r="AC984" s="22" t="str">
        <f>[1]!s_info_nature1(A984,"")</f>
        <v>民营企业</v>
      </c>
      <c r="AD984" s="6" t="str">
        <f>[1]!s_info_city(A984)</f>
        <v>北京市</v>
      </c>
      <c r="AE984" s="6" t="str">
        <f>[1]!s_info_province(A984)</f>
        <v>北京</v>
      </c>
      <c r="AF984">
        <v>116.40528500000001</v>
      </c>
      <c r="AG984">
        <v>39.904989</v>
      </c>
    </row>
    <row r="985" spans="1:33" x14ac:dyDescent="0.3">
      <c r="A985" s="12" t="s">
        <v>2549</v>
      </c>
      <c r="B985" s="12" t="s">
        <v>2550</v>
      </c>
      <c r="C985" s="16" t="str">
        <f>[1]!s_info_mkt(A985)</f>
        <v>创业板</v>
      </c>
      <c r="D985" s="16" t="str">
        <f>[1]!s_ipo_listeddate(A985)</f>
        <v>2022-10-26</v>
      </c>
      <c r="E985" s="16" t="str">
        <f>[1]!lastradeday_s("000002","")</f>
        <v>2026-06-22</v>
      </c>
      <c r="F985" s="16" t="str">
        <f>[1]!s_info_industry_csrc2023(A985,"",3)</f>
        <v>印刷和记录媒介复制业</v>
      </c>
      <c r="G985" s="16" t="str">
        <f>[1]!s_info_industry_csrc2023(A985,"",1)</f>
        <v>制造业</v>
      </c>
      <c r="H985" s="16">
        <f>[1]!s_is(A985,83,"FY","YTD","20251231",1,"",100000000)</f>
        <v>31.6704264165</v>
      </c>
      <c r="I985" s="16">
        <f>[1]!s_is(A985,83,"FY","YTD","20241231",1,"",100000000)</f>
        <v>27.818777233000002</v>
      </c>
      <c r="J985" s="16">
        <f t="shared" si="45"/>
        <v>0.13845501372112734</v>
      </c>
      <c r="K985" s="16">
        <f>[1]!s_is(A985,61,"FY","YTD","20251231",1,"",100000000)</f>
        <v>1.5339982809999999</v>
      </c>
      <c r="L985" s="16">
        <f>[1]!s_is(A985,61,"FY","YTD","20241231",1,"",100000000)</f>
        <v>1.4360378213</v>
      </c>
      <c r="M985" s="16">
        <f t="shared" si="46"/>
        <v>6.8215793655991147E-2</v>
      </c>
      <c r="N985" s="16">
        <f>[1]!s_fa_roe(A985,"20251231")</f>
        <v>5.1897000000000002</v>
      </c>
      <c r="O985" s="16">
        <f>[1]!s_stmnote_rdexp(A985,"20251231",1,10000)</f>
        <v>12772.630458</v>
      </c>
      <c r="P985" s="20">
        <f t="shared" si="47"/>
        <v>4.032983418039985E-2</v>
      </c>
      <c r="Q985" s="16">
        <f>[1]!s_margin_tradingbalance(A985,"",10000)</f>
        <v>7993.4129999999996</v>
      </c>
      <c r="R985" s="16">
        <f>[1]!s_margin_seclendingbalance(A985,"",10000)</f>
        <v>0</v>
      </c>
      <c r="S985" s="17">
        <f>[1]!s_val_ev(A985,"",100000000)</f>
        <v>31.151475427999998</v>
      </c>
      <c r="T985" s="17">
        <f>[1]!share_freesharesmv(A985,"",100000000)</f>
        <v>8.4916062399999994</v>
      </c>
      <c r="U985" s="17">
        <f>[1]!s_dq_amount_btin(A985,E985,100000000)</f>
        <v>0.24120583000000001</v>
      </c>
      <c r="V985" s="17">
        <f>[1]!s_dq_turn(A985,E985)</f>
        <v>0.78698193049195053</v>
      </c>
      <c r="W985" s="2">
        <f>[1]!s_pq_amount(A985,"20260101","",100000000)</f>
        <v>41.233388599999998</v>
      </c>
      <c r="X985" s="2">
        <f>[1]!s_pq_avgamount(A985,"20260101","",100000000)</f>
        <v>0.37484898727272725</v>
      </c>
      <c r="Y985" s="17">
        <f>[1]!s_ipo_dilutedpe(A985)</f>
        <v>25.16</v>
      </c>
      <c r="Z985" s="12">
        <f>[1]!s_ipo_collection_total(A985,100000000)</f>
        <v>12.693239999999999</v>
      </c>
      <c r="AA985" s="2">
        <f>[1]!s_val_pe_ttm(A985,E985)</f>
        <v>19.868551254272461</v>
      </c>
      <c r="AB985" s="5">
        <f>[1]!s_info_zjtxornot1(A985,"")</f>
        <v>0</v>
      </c>
      <c r="AC985" s="22" t="str">
        <f>[1]!s_info_nature1(A985,"")</f>
        <v>外资企业</v>
      </c>
      <c r="AD985" s="6" t="str">
        <f>[1]!s_info_city(A985)</f>
        <v>中山市</v>
      </c>
      <c r="AE985" s="6" t="str">
        <f>[1]!s_info_province(A985)</f>
        <v>广东省</v>
      </c>
      <c r="AF985">
        <v>113.382391</v>
      </c>
      <c r="AG985">
        <v>22.521113</v>
      </c>
    </row>
    <row r="986" spans="1:33" x14ac:dyDescent="0.3">
      <c r="A986" s="12" t="s">
        <v>2551</v>
      </c>
      <c r="B986" s="12" t="s">
        <v>2552</v>
      </c>
      <c r="C986" s="16" t="str">
        <f>[1]!s_info_mkt(A986)</f>
        <v>科创板</v>
      </c>
      <c r="D986" s="16" t="str">
        <f>[1]!s_ipo_listeddate(A986)</f>
        <v>2021-09-08</v>
      </c>
      <c r="E986" s="16" t="str">
        <f>[1]!lastradeday_s("000002","")</f>
        <v>2026-06-22</v>
      </c>
      <c r="F986" s="16" t="str">
        <f>[1]!s_info_industry_csrc2023(A986,"",3)</f>
        <v>医药制造业</v>
      </c>
      <c r="G986" s="16" t="str">
        <f>[1]!s_info_industry_csrc2023(A986,"",1)</f>
        <v>制造业</v>
      </c>
      <c r="H986" s="16">
        <f>[1]!s_is(A986,83,"FY","YTD","20251231",1,"",100000000)</f>
        <v>4.4801233789000001</v>
      </c>
      <c r="I986" s="16">
        <f>[1]!s_is(A986,83,"FY","YTD","20241231",1,"",100000000)</f>
        <v>5.5940188470000001</v>
      </c>
      <c r="J986" s="16">
        <f t="shared" si="45"/>
        <v>-0.1991225804856499</v>
      </c>
      <c r="K986" s="16">
        <f>[1]!s_is(A986,61,"FY","YTD","20251231",1,"",100000000)</f>
        <v>0.49253408240000002</v>
      </c>
      <c r="L986" s="16">
        <f>[1]!s_is(A986,61,"FY","YTD","20241231",1,"",100000000)</f>
        <v>1.6951547099000002</v>
      </c>
      <c r="M986" s="16">
        <f t="shared" si="46"/>
        <v>-0.7094459405247705</v>
      </c>
      <c r="N986" s="16">
        <f>[1]!s_fa_roe(A986,"20251231")</f>
        <v>2.0611000000000002</v>
      </c>
      <c r="O986" s="16">
        <f>[1]!s_stmnote_rdexp(A986,"20251231",1,10000)</f>
        <v>8348.081263</v>
      </c>
      <c r="P986" s="20">
        <f t="shared" si="47"/>
        <v>0.18633596794045648</v>
      </c>
      <c r="Q986" s="16">
        <f>[1]!s_margin_tradingbalance(A986,"",10000)</f>
        <v>27030.354599999999</v>
      </c>
      <c r="R986" s="16">
        <f>[1]!s_margin_seclendingbalance(A986,"",10000)</f>
        <v>18.713100000000001</v>
      </c>
      <c r="S986" s="17">
        <f>[1]!s_val_ev(A986,"",100000000)</f>
        <v>52.893866902800006</v>
      </c>
      <c r="T986" s="17">
        <f>[1]!share_freesharesmv(A986,"",100000000)</f>
        <v>23.775757882800001</v>
      </c>
      <c r="U986" s="17">
        <f>[1]!s_dq_amount_btin(A986,E986,100000000)</f>
        <v>1.1976327099999999</v>
      </c>
      <c r="V986" s="17">
        <f>[1]!s_dq_turn(A986,E986)</f>
        <v>2.2494053471008693</v>
      </c>
      <c r="W986" s="2">
        <f>[1]!s_pq_amount(A986,"20260101","",100000000)</f>
        <v>144.4204154</v>
      </c>
      <c r="X986" s="2">
        <f>[1]!s_pq_avgamount(A986,"20260101","",100000000)</f>
        <v>1.3129128672727273</v>
      </c>
      <c r="Y986" s="17">
        <f>[1]!s_ipo_dilutedpe(A986)</f>
        <v>8.58</v>
      </c>
      <c r="Z986" s="12">
        <f>[1]!s_ipo_collection_total(A986,100000000)</f>
        <v>9.2133334485000002</v>
      </c>
      <c r="AA986" s="2">
        <f>[1]!s_val_pe_ttm(A986,E986)</f>
        <v>174.49174499511719</v>
      </c>
      <c r="AB986" s="5">
        <f>[1]!s_info_zjtxornot1(A986,"")</f>
        <v>0</v>
      </c>
      <c r="AC986" s="22" t="str">
        <f>[1]!s_info_nature1(A986,"")</f>
        <v>民营企业</v>
      </c>
      <c r="AD986" s="6" t="str">
        <f>[1]!s_info_city(A986)</f>
        <v>杭州市</v>
      </c>
      <c r="AE986" s="6" t="str">
        <f>[1]!s_info_province(A986)</f>
        <v>浙江省</v>
      </c>
      <c r="AF986">
        <v>120.153576</v>
      </c>
      <c r="AG986">
        <v>30.287458999999998</v>
      </c>
    </row>
    <row r="987" spans="1:33" x14ac:dyDescent="0.3">
      <c r="A987" s="12" t="s">
        <v>2553</v>
      </c>
      <c r="B987" s="12" t="s">
        <v>2554</v>
      </c>
      <c r="C987" s="16" t="str">
        <f>[1]!s_info_mkt(A987)</f>
        <v>主板</v>
      </c>
      <c r="D987" s="16" t="str">
        <f>[1]!s_ipo_listeddate(A987)</f>
        <v>2011-06-28</v>
      </c>
      <c r="E987" s="16" t="str">
        <f>[1]!lastradeday_s("000002","")</f>
        <v>2026-06-22</v>
      </c>
      <c r="F987" s="16" t="str">
        <f>[1]!s_info_industry_csrc2023(A987,"",3)</f>
        <v>专用设备制造业</v>
      </c>
      <c r="G987" s="16" t="str">
        <f>[1]!s_info_industry_csrc2023(A987,"",1)</f>
        <v>制造业</v>
      </c>
      <c r="H987" s="16">
        <f>[1]!s_is(A987,83,"FY","YTD","20251231",1,"",100000000)</f>
        <v>110.78445744049999</v>
      </c>
      <c r="I987" s="16">
        <f>[1]!s_is(A987,83,"FY","YTD","20241231",1,"",100000000)</f>
        <v>88.133720893899991</v>
      </c>
      <c r="J987" s="16">
        <f t="shared" si="45"/>
        <v>0.25700420130755797</v>
      </c>
      <c r="K987" s="16">
        <f>[1]!s_is(A987,61,"FY","YTD","20251231",1,"",100000000)</f>
        <v>23.933288726999997</v>
      </c>
      <c r="L987" s="16">
        <f>[1]!s_is(A987,61,"FY","YTD","20241231",1,"",100000000)</f>
        <v>20.114229992399999</v>
      </c>
      <c r="M987" s="16">
        <f t="shared" si="46"/>
        <v>0.18986850284813286</v>
      </c>
      <c r="N987" s="16">
        <f>[1]!s_fa_roe(A987,"20251231")</f>
        <v>21.851099999999999</v>
      </c>
      <c r="O987" s="16">
        <f>[1]!s_stmnote_rdexp(A987,"20251231",1,10000)</f>
        <v>65834.590089000005</v>
      </c>
      <c r="P987" s="20">
        <f t="shared" si="47"/>
        <v>5.9425836087484002E-2</v>
      </c>
      <c r="Q987" s="16">
        <f>[1]!s_margin_tradingbalance(A987,"",10000)</f>
        <v>65915.305900000007</v>
      </c>
      <c r="R987" s="16">
        <f>[1]!s_margin_seclendingbalance(A987,"",10000)</f>
        <v>968.91319999999996</v>
      </c>
      <c r="S987" s="17">
        <f>[1]!s_val_ev(A987,"",100000000)</f>
        <v>577.67999999999995</v>
      </c>
      <c r="T987" s="17">
        <f>[1]!share_freesharesmv(A987,"",100000000)</f>
        <v>282.20224365600001</v>
      </c>
      <c r="U987" s="17">
        <f>[1]!s_dq_amount_btin(A987,E987,100000000)</f>
        <v>3.25150768</v>
      </c>
      <c r="V987" s="17">
        <f>[1]!s_dq_turn(A987,E987)</f>
        <v>0.57050633457068844</v>
      </c>
      <c r="W987" s="2">
        <f>[1]!s_pq_amount(A987,"20260101","",100000000)</f>
        <v>430.23271249999999</v>
      </c>
      <c r="X987" s="2">
        <f>[1]!s_pq_avgamount(A987,"20260101","",100000000)</f>
        <v>3.9112064772727275</v>
      </c>
      <c r="Y987" s="17">
        <f>[1]!s_ipo_dilutedpe(A987)</f>
        <v>25.72</v>
      </c>
      <c r="Z987" s="12">
        <f>[1]!s_ipo_collection_total(A987,100000000)</f>
        <v>12</v>
      </c>
      <c r="AA987" s="2">
        <f>[1]!s_val_pe_ttm(A987,E987)</f>
        <v>24.180892944335938</v>
      </c>
      <c r="AB987" s="5">
        <f>[1]!s_info_zjtxornot1(A987,"")</f>
        <v>0</v>
      </c>
      <c r="AC987" s="22" t="str">
        <f>[1]!s_info_nature1(A987,"")</f>
        <v>民营企业</v>
      </c>
      <c r="AD987" s="6" t="str">
        <f>[1]!s_info_city(A987)</f>
        <v>高密市</v>
      </c>
      <c r="AE987" s="6" t="str">
        <f>[1]!s_info_province(A987)</f>
        <v>山东省</v>
      </c>
      <c r="AF987">
        <v>119.702512</v>
      </c>
      <c r="AG987">
        <v>36.387318</v>
      </c>
    </row>
    <row r="988" spans="1:33" x14ac:dyDescent="0.3">
      <c r="A988" s="12" t="s">
        <v>2555</v>
      </c>
      <c r="B988" s="12" t="s">
        <v>2556</v>
      </c>
      <c r="C988" s="16" t="str">
        <f>[1]!s_info_mkt(A988)</f>
        <v>创业板</v>
      </c>
      <c r="D988" s="16" t="str">
        <f>[1]!s_ipo_listeddate(A988)</f>
        <v>2012-06-13</v>
      </c>
      <c r="E988" s="16" t="str">
        <f>[1]!lastradeday_s("000002","")</f>
        <v>2026-06-22</v>
      </c>
      <c r="F988" s="16" t="str">
        <f>[1]!s_info_industry_csrc2023(A988,"",3)</f>
        <v>计算机、通信和其他电子设备制造业</v>
      </c>
      <c r="G988" s="16" t="str">
        <f>[1]!s_info_industry_csrc2023(A988,"",1)</f>
        <v>制造业</v>
      </c>
      <c r="H988" s="16">
        <f>[1]!s_is(A988,83,"FY","YTD","20251231",1,"",100000000)</f>
        <v>12.841887668800002</v>
      </c>
      <c r="I988" s="16">
        <f>[1]!s_is(A988,83,"FY","YTD","20241231",1,"",100000000)</f>
        <v>13.434490006900001</v>
      </c>
      <c r="J988" s="16">
        <f t="shared" si="45"/>
        <v>-4.4110519848214236E-2</v>
      </c>
      <c r="K988" s="16">
        <f>[1]!s_is(A988,61,"FY","YTD","20251231",1,"",100000000)</f>
        <v>0.60163558880000001</v>
      </c>
      <c r="L988" s="16">
        <f>[1]!s_is(A988,61,"FY","YTD","20241231",1,"",100000000)</f>
        <v>1.3412722686</v>
      </c>
      <c r="M988" s="16">
        <f t="shared" si="46"/>
        <v>-0.5514441005866928</v>
      </c>
      <c r="N988" s="16">
        <f>[1]!s_fa_roe(A988,"20251231")</f>
        <v>3.4163999999999999</v>
      </c>
      <c r="O988" s="16">
        <f>[1]!s_stmnote_rdexp(A988,"20251231",1,10000)</f>
        <v>29877.272676999997</v>
      </c>
      <c r="P988" s="20">
        <f t="shared" si="47"/>
        <v>0.23265483585865887</v>
      </c>
      <c r="Q988" s="16">
        <f>[1]!s_margin_tradingbalance(A988,"",10000)</f>
        <v>55214.839</v>
      </c>
      <c r="R988" s="16">
        <f>[1]!s_margin_seclendingbalance(A988,"",10000)</f>
        <v>335.49119999999999</v>
      </c>
      <c r="S988" s="17">
        <f>[1]!s_val_ev(A988,"",100000000)</f>
        <v>106.3709455952</v>
      </c>
      <c r="T988" s="17">
        <f>[1]!share_freesharesmv(A988,"",100000000)</f>
        <v>80.697126944399997</v>
      </c>
      <c r="U988" s="17">
        <f>[1]!s_dq_amount_btin(A988,E988,100000000)</f>
        <v>12.43769342</v>
      </c>
      <c r="V988" s="17">
        <f>[1]!s_dq_turn(A988,E988)</f>
        <v>12.072513268987336</v>
      </c>
      <c r="W988" s="2">
        <f>[1]!s_pq_amount(A988,"20260101","",100000000)</f>
        <v>534.63507307999998</v>
      </c>
      <c r="X988" s="2">
        <f>[1]!s_pq_avgamount(A988,"20260101","",100000000)</f>
        <v>4.8603188461818183</v>
      </c>
      <c r="Y988" s="17">
        <f>[1]!s_ipo_dilutedpe(A988)</f>
        <v>26.6</v>
      </c>
      <c r="Z988" s="12">
        <f>[1]!s_ipo_collection_total(A988,100000000)</f>
        <v>4</v>
      </c>
      <c r="AA988" s="2">
        <f>[1]!s_val_pe_ttm(A988,E988)</f>
        <v>163.42160034179688</v>
      </c>
      <c r="AB988" s="5">
        <f>[1]!s_info_zjtxornot1(A988,"")</f>
        <v>0</v>
      </c>
      <c r="AC988" s="22" t="str">
        <f>[1]!s_info_nature1(A988,"")</f>
        <v>公众企业</v>
      </c>
      <c r="AD988" s="6" t="str">
        <f>[1]!s_info_city(A988)</f>
        <v>上海市</v>
      </c>
      <c r="AE988" s="6" t="str">
        <f>[1]!s_info_province(A988)</f>
        <v>上海</v>
      </c>
      <c r="AF988">
        <v>121.472644</v>
      </c>
      <c r="AG988">
        <v>31.231705999999999</v>
      </c>
    </row>
    <row r="989" spans="1:33" x14ac:dyDescent="0.3">
      <c r="A989" s="12" t="s">
        <v>2557</v>
      </c>
      <c r="B989" s="12" t="s">
        <v>2558</v>
      </c>
      <c r="C989" s="16" t="str">
        <f>[1]!s_info_mkt(A989)</f>
        <v>创业板</v>
      </c>
      <c r="D989" s="16" t="str">
        <f>[1]!s_ipo_listeddate(A989)</f>
        <v>2021-01-27</v>
      </c>
      <c r="E989" s="16" t="str">
        <f>[1]!lastradeday_s("000002","")</f>
        <v>2026-06-22</v>
      </c>
      <c r="F989" s="16" t="str">
        <f>[1]!s_info_industry_csrc2023(A989,"",3)</f>
        <v>专业技术服务业</v>
      </c>
      <c r="G989" s="16" t="str">
        <f>[1]!s_info_industry_csrc2023(A989,"",1)</f>
        <v>科学研究和技术服务业</v>
      </c>
      <c r="H989" s="16">
        <f>[1]!s_is(A989,83,"FY","YTD","20251231",1,"",100000000)</f>
        <v>8.0374703451999991</v>
      </c>
      <c r="I989" s="16">
        <f>[1]!s_is(A989,83,"FY","YTD","20241231",1,"",100000000)</f>
        <v>7.2499625413000004</v>
      </c>
      <c r="J989" s="16">
        <f t="shared" si="45"/>
        <v>0.10862232727602339</v>
      </c>
      <c r="K989" s="16">
        <f>[1]!s_is(A989,61,"FY","YTD","20251231",1,"",100000000)</f>
        <v>1.9635207612000001</v>
      </c>
      <c r="L989" s="16">
        <f>[1]!s_is(A989,61,"FY","YTD","20241231",1,"",100000000)</f>
        <v>1.7610971065000001</v>
      </c>
      <c r="M989" s="16">
        <f t="shared" si="46"/>
        <v>0.11494179051960188</v>
      </c>
      <c r="N989" s="16">
        <f>[1]!s_fa_roe(A989,"20251231")</f>
        <v>12.887</v>
      </c>
      <c r="O989" s="16">
        <f>[1]!s_stmnote_rdexp(A989,"20251231",1,10000)</f>
        <v>7443.0076829999998</v>
      </c>
      <c r="P989" s="20">
        <f t="shared" si="47"/>
        <v>9.2603858718371332E-2</v>
      </c>
      <c r="Q989" s="16">
        <f>[1]!s_margin_tradingbalance(A989,"",10000)</f>
        <v>117291.49310000001</v>
      </c>
      <c r="R989" s="16">
        <f>[1]!s_margin_seclendingbalance(A989,"",10000)</f>
        <v>53.186100000000003</v>
      </c>
      <c r="S989" s="17">
        <f>[1]!s_val_ev(A989,"",100000000)</f>
        <v>149.2634842507</v>
      </c>
      <c r="T989" s="17">
        <f>[1]!share_freesharesmv(A989,"",100000000)</f>
        <v>89.163903567600002</v>
      </c>
      <c r="U989" s="17">
        <f>[1]!s_dq_amount_btin(A989,E989,100000000)</f>
        <v>11.60094395</v>
      </c>
      <c r="V989" s="17">
        <f>[1]!s_dq_turn(A989,E989)</f>
        <v>8.977871104618572</v>
      </c>
      <c r="W989" s="2">
        <f>[1]!s_pq_amount(A989,"20260101","",100000000)</f>
        <v>708.14788313999998</v>
      </c>
      <c r="X989" s="2">
        <f>[1]!s_pq_avgamount(A989,"20260101","",100000000)</f>
        <v>6.4377080285454547</v>
      </c>
      <c r="Y989" s="17">
        <f>[1]!s_ipo_dilutedpe(A989)</f>
        <v>36.04</v>
      </c>
      <c r="Z989" s="12">
        <f>[1]!s_ipo_collection_total(A989,100000000)</f>
        <v>6.0673199999999996</v>
      </c>
      <c r="AA989" s="2">
        <f>[1]!s_val_pe_ttm(A989,E989)</f>
        <v>73.15875244140625</v>
      </c>
      <c r="AB989" s="5">
        <f>[1]!s_info_zjtxornot1(A989,"")</f>
        <v>1</v>
      </c>
      <c r="AC989" s="22" t="str">
        <f>[1]!s_info_nature1(A989,"")</f>
        <v>民营企业</v>
      </c>
      <c r="AD989" s="6" t="str">
        <f>[1]!s_info_city(A989)</f>
        <v>深圳市</v>
      </c>
      <c r="AE989" s="6" t="str">
        <f>[1]!s_info_province(A989)</f>
        <v>广东省</v>
      </c>
      <c r="AF989">
        <v>114.085947</v>
      </c>
      <c r="AG989">
        <v>22.547000000000001</v>
      </c>
    </row>
    <row r="990" spans="1:33" x14ac:dyDescent="0.3">
      <c r="A990" s="12" t="s">
        <v>2559</v>
      </c>
      <c r="B990" s="12" t="s">
        <v>2560</v>
      </c>
      <c r="C990" s="16" t="str">
        <f>[1]!s_info_mkt(A990)</f>
        <v>主板</v>
      </c>
      <c r="D990" s="16" t="str">
        <f>[1]!s_ipo_listeddate(A990)</f>
        <v>2022-02-16</v>
      </c>
      <c r="E990" s="16" t="str">
        <f>[1]!lastradeday_s("000002","")</f>
        <v>2026-06-22</v>
      </c>
      <c r="F990" s="16" t="str">
        <f>[1]!s_info_industry_csrc2023(A990,"",3)</f>
        <v>农副食品加工业</v>
      </c>
      <c r="G990" s="16" t="str">
        <f>[1]!s_info_industry_csrc2023(A990,"",1)</f>
        <v>制造业</v>
      </c>
      <c r="H990" s="16">
        <f>[1]!s_is(A990,83,"FY","YTD","20251231",1,"",100000000)</f>
        <v>64.892587268999989</v>
      </c>
      <c r="I990" s="16">
        <f>[1]!s_is(A990,83,"FY","YTD","20241231",1,"",100000000)</f>
        <v>59.1174000599</v>
      </c>
      <c r="J990" s="16">
        <f t="shared" si="45"/>
        <v>9.7690142043600492E-2</v>
      </c>
      <c r="K990" s="16">
        <f>[1]!s_is(A990,61,"FY","YTD","20251231",1,"",100000000)</f>
        <v>0.17794861280000002</v>
      </c>
      <c r="L990" s="16">
        <f>[1]!s_is(A990,61,"FY","YTD","20241231",1,"",100000000)</f>
        <v>-0.85392026489999995</v>
      </c>
      <c r="M990" s="16">
        <f t="shared" si="46"/>
        <v>1.2083901976735956</v>
      </c>
      <c r="N990" s="16">
        <f>[1]!s_fa_roe(A990,"20251231")</f>
        <v>0.69479999999999997</v>
      </c>
      <c r="O990" s="16">
        <f>[1]!s_stmnote_rdexp(A990,"20251231",1,10000)</f>
        <v>7464.2761689999998</v>
      </c>
      <c r="P990" s="20">
        <f t="shared" si="47"/>
        <v>1.1502509736679553E-2</v>
      </c>
      <c r="Q990" s="16">
        <f>[1]!s_margin_tradingbalance(A990,"",10000)</f>
        <v>0</v>
      </c>
      <c r="R990" s="16">
        <f>[1]!s_margin_seclendingbalance(A990,"",10000)</f>
        <v>0</v>
      </c>
      <c r="S990" s="17">
        <f>[1]!s_val_ev(A990,"",100000000)</f>
        <v>52.92</v>
      </c>
      <c r="T990" s="17">
        <f>[1]!share_freesharesmv(A990,"",100000000)</f>
        <v>18.012769815599999</v>
      </c>
      <c r="U990" s="17">
        <f>[1]!s_dq_amount_btin(A990,E990,100000000)</f>
        <v>1.3251970900000001</v>
      </c>
      <c r="V990" s="17">
        <f>[1]!s_dq_turn(A990,E990)</f>
        <v>2.545936813501279</v>
      </c>
      <c r="W990" s="2">
        <f>[1]!s_pq_amount(A990,"20260101","",100000000)</f>
        <v>138.34377352000001</v>
      </c>
      <c r="X990" s="2">
        <f>[1]!s_pq_avgamount(A990,"20260101","",100000000)</f>
        <v>1.2576706683636365</v>
      </c>
      <c r="Y990" s="17">
        <f>[1]!s_ipo_dilutedpe(A990)</f>
        <v>22.96</v>
      </c>
      <c r="Z990" s="12">
        <f>[1]!s_ipo_collection_total(A990,100000000)</f>
        <v>5.38</v>
      </c>
      <c r="AA990" s="2">
        <f>[1]!s_val_pe_ttm(A990,E990)</f>
        <v>98.507896423339844</v>
      </c>
      <c r="AB990" s="5">
        <f>[1]!s_info_zjtxornot1(A990,"")</f>
        <v>0</v>
      </c>
      <c r="AC990" s="22" t="str">
        <f>[1]!s_info_nature1(A990,"")</f>
        <v>民营企业</v>
      </c>
      <c r="AD990" s="6" t="str">
        <f>[1]!s_info_city(A990)</f>
        <v>湛江市</v>
      </c>
      <c r="AE990" s="6" t="str">
        <f>[1]!s_info_province(A990)</f>
        <v>广东省</v>
      </c>
      <c r="AF990">
        <v>110.364977</v>
      </c>
      <c r="AG990">
        <v>21.274898</v>
      </c>
    </row>
    <row r="991" spans="1:33" x14ac:dyDescent="0.3">
      <c r="A991" s="12" t="s">
        <v>2561</v>
      </c>
      <c r="B991" s="12" t="s">
        <v>2562</v>
      </c>
      <c r="C991" s="16" t="str">
        <f>[1]!s_info_mkt(A991)</f>
        <v>主板</v>
      </c>
      <c r="D991" s="16" t="str">
        <f>[1]!s_ipo_listeddate(A991)</f>
        <v>2021-12-15</v>
      </c>
      <c r="E991" s="16" t="str">
        <f>[1]!lastradeday_s("000002","")</f>
        <v>2026-06-22</v>
      </c>
      <c r="F991" s="16" t="str">
        <f>[1]!s_info_industry_csrc2023(A991,"",3)</f>
        <v>木材加工和木、竹、藤、棕、草制品业</v>
      </c>
      <c r="G991" s="16" t="str">
        <f>[1]!s_info_industry_csrc2023(A991,"",1)</f>
        <v>制造业</v>
      </c>
      <c r="H991" s="16">
        <f>[1]!s_is(A991,83,"FY","YTD","20251231",1,"",100000000)</f>
        <v>10.846791523599999</v>
      </c>
      <c r="I991" s="16">
        <f>[1]!s_is(A991,83,"FY","YTD","20241231",1,"",100000000)</f>
        <v>11.168429699200001</v>
      </c>
      <c r="J991" s="16">
        <f t="shared" si="45"/>
        <v>-2.8798871843464413E-2</v>
      </c>
      <c r="K991" s="16">
        <f>[1]!s_is(A991,61,"FY","YTD","20251231",1,"",100000000)</f>
        <v>0.64810088759999995</v>
      </c>
      <c r="L991" s="16">
        <f>[1]!s_is(A991,61,"FY","YTD","20241231",1,"",100000000)</f>
        <v>0.61261077990000001</v>
      </c>
      <c r="M991" s="16">
        <f t="shared" si="46"/>
        <v>5.793255499975563E-2</v>
      </c>
      <c r="N991" s="16">
        <f>[1]!s_fa_roe(A991,"20251231")</f>
        <v>3.6208999999999998</v>
      </c>
      <c r="O991" s="16">
        <f>[1]!s_stmnote_rdexp(A991,"20251231",1,10000)</f>
        <v>5674.7702179999997</v>
      </c>
      <c r="P991" s="20">
        <f t="shared" si="47"/>
        <v>5.2317500577503222E-2</v>
      </c>
      <c r="Q991" s="16">
        <f>[1]!s_margin_tradingbalance(A991,"",10000)</f>
        <v>0</v>
      </c>
      <c r="R991" s="16">
        <f>[1]!s_margin_seclendingbalance(A991,"",10000)</f>
        <v>0</v>
      </c>
      <c r="S991" s="17">
        <f>[1]!s_val_ev(A991,"",100000000)</f>
        <v>49.659869999999998</v>
      </c>
      <c r="T991" s="17">
        <f>[1]!share_freesharesmv(A991,"",100000000)</f>
        <v>12.641870000000001</v>
      </c>
      <c r="U991" s="17">
        <f>[1]!s_dq_amount_btin(A991,E991,100000000)</f>
        <v>0.77012464999999997</v>
      </c>
      <c r="V991" s="17">
        <f>[1]!s_dq_turn(A991,E991)</f>
        <v>1.5513920696932952</v>
      </c>
      <c r="W991" s="2">
        <f>[1]!s_pq_amount(A991,"20260101","",100000000)</f>
        <v>207.65298826</v>
      </c>
      <c r="X991" s="2">
        <f>[1]!s_pq_avgamount(A991,"20260101","",100000000)</f>
        <v>1.8877544387272727</v>
      </c>
      <c r="Y991" s="17">
        <f>[1]!s_ipo_dilutedpe(A991)</f>
        <v>22.99</v>
      </c>
      <c r="Z991" s="12">
        <f>[1]!s_ipo_collection_total(A991,100000000)</f>
        <v>9.3336959999999998</v>
      </c>
      <c r="AA991" s="2">
        <f>[1]!s_val_pe_ttm(A991,E991)</f>
        <v>77.673240661621094</v>
      </c>
      <c r="AB991" s="5">
        <f>[1]!s_info_zjtxornot1(A991,"")</f>
        <v>0</v>
      </c>
      <c r="AC991" s="22" t="str">
        <f>[1]!s_info_nature1(A991,"")</f>
        <v>民营企业</v>
      </c>
      <c r="AD991" s="6" t="str">
        <f>[1]!s_info_city(A991)</f>
        <v>嘉兴市</v>
      </c>
      <c r="AE991" s="6" t="str">
        <f>[1]!s_info_province(A991)</f>
        <v>浙江省</v>
      </c>
      <c r="AF991">
        <v>120.750865</v>
      </c>
      <c r="AG991">
        <v>30.762653</v>
      </c>
    </row>
    <row r="992" spans="1:33" x14ac:dyDescent="0.3">
      <c r="A992" s="12" t="s">
        <v>2563</v>
      </c>
      <c r="B992" s="12" t="s">
        <v>2564</v>
      </c>
      <c r="C992" s="16" t="str">
        <f>[1]!s_info_mkt(A992)</f>
        <v>科创板</v>
      </c>
      <c r="D992" s="16" t="str">
        <f>[1]!s_ipo_listeddate(A992)</f>
        <v>2021-06-30</v>
      </c>
      <c r="E992" s="16" t="str">
        <f>[1]!lastradeday_s("000002","")</f>
        <v>2026-06-22</v>
      </c>
      <c r="F992" s="16" t="str">
        <f>[1]!s_info_industry_csrc2023(A992,"",3)</f>
        <v>专用设备制造业</v>
      </c>
      <c r="G992" s="16" t="str">
        <f>[1]!s_info_industry_csrc2023(A992,"",1)</f>
        <v>制造业</v>
      </c>
      <c r="H992" s="16">
        <f>[1]!s_is(A992,83,"FY","YTD","20251231",1,"",100000000)</f>
        <v>15.2279404697</v>
      </c>
      <c r="I992" s="16">
        <f>[1]!s_is(A992,83,"FY","YTD","20241231",1,"",100000000)</f>
        <v>14.527157901900001</v>
      </c>
      <c r="J992" s="16">
        <f t="shared" si="45"/>
        <v>4.8239481702635256E-2</v>
      </c>
      <c r="K992" s="16">
        <f>[1]!s_is(A992,61,"FY","YTD","20251231",1,"",100000000)</f>
        <v>2.6864351462</v>
      </c>
      <c r="L992" s="16">
        <f>[1]!s_is(A992,61,"FY","YTD","20241231",1,"",100000000)</f>
        <v>2.2375173908999999</v>
      </c>
      <c r="M992" s="16">
        <f t="shared" si="46"/>
        <v>0.20063207424699894</v>
      </c>
      <c r="N992" s="16">
        <f>[1]!s_fa_roe(A992,"20251231")</f>
        <v>6.6348000000000003</v>
      </c>
      <c r="O992" s="16">
        <f>[1]!s_stmnote_rdexp(A992,"20251231",1,10000)</f>
        <v>11229.896256</v>
      </c>
      <c r="P992" s="20">
        <f t="shared" si="47"/>
        <v>7.3745338565939608E-2</v>
      </c>
      <c r="Q992" s="16">
        <f>[1]!s_margin_tradingbalance(A992,"",10000)</f>
        <v>21203.9028</v>
      </c>
      <c r="R992" s="16">
        <f>[1]!s_margin_seclendingbalance(A992,"",10000)</f>
        <v>24.362500000000001</v>
      </c>
      <c r="S992" s="17">
        <f>[1]!s_val_ev(A992,"",100000000)</f>
        <v>87.6</v>
      </c>
      <c r="T992" s="17">
        <f>[1]!share_freesharesmv(A992,"",100000000)</f>
        <v>16.790000072999998</v>
      </c>
      <c r="U992" s="17">
        <f>[1]!s_dq_amount_btin(A992,E992,100000000)</f>
        <v>0.30525215999999999</v>
      </c>
      <c r="V992" s="17">
        <f>[1]!s_dq_turn(A992,E992)</f>
        <v>0.35556125</v>
      </c>
      <c r="W992" s="2">
        <f>[1]!s_pq_amount(A992,"20260101","",100000000)</f>
        <v>65.451492700000003</v>
      </c>
      <c r="X992" s="2">
        <f>[1]!s_pq_avgamount(A992,"20260101","",100000000)</f>
        <v>0.59501356999999999</v>
      </c>
      <c r="Y992" s="17">
        <f>[1]!s_ipo_dilutedpe(A992)</f>
        <v>26.88</v>
      </c>
      <c r="Z992" s="12">
        <f>[1]!s_ipo_collection_total(A992,100000000)</f>
        <v>15.00022324</v>
      </c>
      <c r="AA992" s="2">
        <f>[1]!s_val_pe_ttm(A992,E992)</f>
        <v>33.552410125732422</v>
      </c>
      <c r="AB992" s="5">
        <f>[1]!s_info_zjtxornot1(A992,"")</f>
        <v>0</v>
      </c>
      <c r="AC992" s="22" t="str">
        <f>[1]!s_info_nature1(A992,"")</f>
        <v>民营企业</v>
      </c>
      <c r="AD992" s="6" t="str">
        <f>[1]!s_info_city(A992)</f>
        <v>威海市</v>
      </c>
      <c r="AE992" s="6" t="str">
        <f>[1]!s_info_province(A992)</f>
        <v>山东省</v>
      </c>
      <c r="AF992">
        <v>122.116394</v>
      </c>
      <c r="AG992">
        <v>37.509690999999997</v>
      </c>
    </row>
    <row r="993" spans="1:33" x14ac:dyDescent="0.3">
      <c r="A993" s="12" t="s">
        <v>2565</v>
      </c>
      <c r="B993" s="12" t="s">
        <v>2566</v>
      </c>
      <c r="C993" s="16" t="str">
        <f>[1]!s_info_mkt(A993)</f>
        <v>主板</v>
      </c>
      <c r="D993" s="16" t="str">
        <f>[1]!s_ipo_listeddate(A993)</f>
        <v>1999-03-12</v>
      </c>
      <c r="E993" s="16" t="str">
        <f>[1]!lastradeday_s("000002","")</f>
        <v>2026-06-22</v>
      </c>
      <c r="F993" s="16" t="str">
        <f>[1]!s_info_industry_csrc2023(A993,"",3)</f>
        <v>房地产业</v>
      </c>
      <c r="G993" s="16" t="str">
        <f>[1]!s_info_industry_csrc2023(A993,"",1)</f>
        <v>房地产业</v>
      </c>
      <c r="H993" s="16">
        <f>[1]!s_is(A993,83,"FY","YTD","20251231",1,"",100000000)</f>
        <v>37.700590980000001</v>
      </c>
      <c r="I993" s="16">
        <f>[1]!s_is(A993,83,"FY","YTD","20241231",1,"",100000000)</f>
        <v>39.120679459999998</v>
      </c>
      <c r="J993" s="16">
        <f t="shared" si="45"/>
        <v>-3.6300199781857168E-2</v>
      </c>
      <c r="K993" s="16">
        <f>[1]!s_is(A993,61,"FY","YTD","20251231",1,"",100000000)</f>
        <v>12.022957379999999</v>
      </c>
      <c r="L993" s="16">
        <f>[1]!s_is(A993,61,"FY","YTD","20241231",1,"",100000000)</f>
        <v>12.62389074</v>
      </c>
      <c r="M993" s="16">
        <f t="shared" si="46"/>
        <v>-4.7602864471559966E-2</v>
      </c>
      <c r="N993" s="16">
        <f>[1]!s_fa_roe(A993,"20251231")</f>
        <v>12.394500000000001</v>
      </c>
      <c r="O993" s="16">
        <f>[1]!s_stmnote_rdexp(A993,"20251231",1,10000)</f>
        <v>0</v>
      </c>
      <c r="P993" s="20">
        <f t="shared" si="47"/>
        <v>0</v>
      </c>
      <c r="Q993" s="16">
        <f>[1]!s_margin_tradingbalance(A993,"",10000)</f>
        <v>22757.1296</v>
      </c>
      <c r="R993" s="16">
        <f>[1]!s_margin_seclendingbalance(A993,"",10000)</f>
        <v>153.98439999999999</v>
      </c>
      <c r="S993" s="17">
        <f>[1]!s_val_ev(A993,"",100000000)</f>
        <v>191.4844097134</v>
      </c>
      <c r="T993" s="17">
        <f>[1]!share_freesharesmv(A993,"",100000000)</f>
        <v>37.054727899300005</v>
      </c>
      <c r="U993" s="17">
        <f>[1]!s_dq_amount_btin(A993,E993,100000000)</f>
        <v>0.66728228000000001</v>
      </c>
      <c r="V993" s="17">
        <f>[1]!s_dq_turn(A993,E993)</f>
        <v>0.35240321162959826</v>
      </c>
      <c r="W993" s="2">
        <f>[1]!s_pq_amount(A993,"20260101","",100000000)</f>
        <v>64.641016059999998</v>
      </c>
      <c r="X993" s="2">
        <f>[1]!s_pq_avgamount(A993,"20260101","",100000000)</f>
        <v>0.58764560054545456</v>
      </c>
      <c r="Y993" s="17">
        <f>[1]!s_ipo_dilutedpe(A993)</f>
        <v>0</v>
      </c>
      <c r="Z993" s="12">
        <f>[1]!s_ipo_collection_total(A993,100000000)</f>
        <v>8.7360000000000007</v>
      </c>
      <c r="AA993" s="2">
        <f>[1]!s_val_pe_ttm(A993,E993)</f>
        <v>16.006210327148438</v>
      </c>
      <c r="AB993" s="5">
        <f>[1]!s_info_zjtxornot1(A993,"")</f>
        <v>0</v>
      </c>
      <c r="AC993" s="22" t="str">
        <f>[1]!s_info_nature1(A993,"")</f>
        <v>外资企业</v>
      </c>
      <c r="AD993" s="6" t="str">
        <f>[1]!s_info_city(A993)</f>
        <v>北京市</v>
      </c>
      <c r="AE993" s="6" t="str">
        <f>[1]!s_info_province(A993)</f>
        <v>北京</v>
      </c>
      <c r="AF993">
        <v>116.40528500000001</v>
      </c>
      <c r="AG993">
        <v>39.904989</v>
      </c>
    </row>
    <row r="994" spans="1:33" x14ac:dyDescent="0.3">
      <c r="A994" s="12" t="s">
        <v>2567</v>
      </c>
      <c r="B994" s="12" t="s">
        <v>2568</v>
      </c>
      <c r="C994" s="16" t="str">
        <f>[1]!s_info_mkt(A994)</f>
        <v>创业板</v>
      </c>
      <c r="D994" s="16" t="str">
        <f>[1]!s_ipo_listeddate(A994)</f>
        <v>2012-06-08</v>
      </c>
      <c r="E994" s="16" t="str">
        <f>[1]!lastradeday_s("000002","")</f>
        <v>2026-06-22</v>
      </c>
      <c r="F994" s="16" t="str">
        <f>[1]!s_info_industry_csrc2023(A994,"",3)</f>
        <v>计算机、通信和其他电子设备制造业</v>
      </c>
      <c r="G994" s="16" t="str">
        <f>[1]!s_info_industry_csrc2023(A994,"",1)</f>
        <v>制造业</v>
      </c>
      <c r="H994" s="16">
        <f>[1]!s_is(A994,83,"FY","YTD","20251231",1,"",100000000)</f>
        <v>27.700019516699999</v>
      </c>
      <c r="I994" s="16">
        <f>[1]!s_is(A994,83,"FY","YTD","20241231",1,"",100000000)</f>
        <v>18.5725710663</v>
      </c>
      <c r="J994" s="16">
        <f t="shared" si="45"/>
        <v>0.49144776013062552</v>
      </c>
      <c r="K994" s="16">
        <f>[1]!s_is(A994,61,"FY","YTD","20251231",1,"",100000000)</f>
        <v>0.64684320419999997</v>
      </c>
      <c r="L994" s="16">
        <f>[1]!s_is(A994,61,"FY","YTD","20241231",1,"",100000000)</f>
        <v>-0.6445900363</v>
      </c>
      <c r="M994" s="16">
        <f t="shared" si="46"/>
        <v>2.0034955053182846</v>
      </c>
      <c r="N994" s="16">
        <f>[1]!s_fa_roe(A994,"20251231")</f>
        <v>6.5423</v>
      </c>
      <c r="O994" s="16">
        <f>[1]!s_stmnote_rdexp(A994,"20251231",1,10000)</f>
        <v>18438.836839</v>
      </c>
      <c r="P994" s="20">
        <f t="shared" si="47"/>
        <v>6.6566151073949434E-2</v>
      </c>
      <c r="Q994" s="16">
        <f>[1]!s_margin_tradingbalance(A994,"",10000)</f>
        <v>91107.752500000002</v>
      </c>
      <c r="R994" s="16">
        <f>[1]!s_margin_seclendingbalance(A994,"",10000)</f>
        <v>61.46</v>
      </c>
      <c r="S994" s="17">
        <f>[1]!s_val_ev(A994,"",100000000)</f>
        <v>132.99703003229999</v>
      </c>
      <c r="T994" s="17">
        <f>[1]!share_freesharesmv(A994,"",100000000)</f>
        <v>103.45160644559999</v>
      </c>
      <c r="U994" s="17">
        <f>[1]!s_dq_amount_btin(A994,E994,100000000)</f>
        <v>14.83024385</v>
      </c>
      <c r="V994" s="17">
        <f>[1]!s_dq_turn(A994,E994)</f>
        <v>11.619551425384879</v>
      </c>
      <c r="W994" s="2">
        <f>[1]!s_pq_amount(A994,"20260101","",100000000)</f>
        <v>1336.9762010100001</v>
      </c>
      <c r="X994" s="2">
        <f>[1]!s_pq_avgamount(A994,"20260101","",100000000)</f>
        <v>12.154329100090909</v>
      </c>
      <c r="Y994" s="17">
        <f>[1]!s_ipo_dilutedpe(A994)</f>
        <v>37.630000000000003</v>
      </c>
      <c r="Z994" s="12">
        <f>[1]!s_ipo_collection_total(A994,100000000)</f>
        <v>3.3383349999999998</v>
      </c>
      <c r="AA994" s="2">
        <f>[1]!s_val_pe_ttm(A994,E994)</f>
        <v>219.51271057128906</v>
      </c>
      <c r="AB994" s="5">
        <f>[1]!s_info_zjtxornot1(A994,"")</f>
        <v>0</v>
      </c>
      <c r="AC994" s="22" t="str">
        <f>[1]!s_info_nature1(A994,"")</f>
        <v>民营企业</v>
      </c>
      <c r="AD994" s="6" t="str">
        <f>[1]!s_info_city(A994)</f>
        <v>惠州市</v>
      </c>
      <c r="AE994" s="6" t="str">
        <f>[1]!s_info_province(A994)</f>
        <v>广东省</v>
      </c>
      <c r="AF994">
        <v>114.412599</v>
      </c>
      <c r="AG994">
        <v>23.079404</v>
      </c>
    </row>
    <row r="995" spans="1:33" x14ac:dyDescent="0.3">
      <c r="A995" s="12" t="s">
        <v>2569</v>
      </c>
      <c r="B995" s="12" t="s">
        <v>2570</v>
      </c>
      <c r="C995" s="16" t="str">
        <f>[1]!s_info_mkt(A995)</f>
        <v>创业板</v>
      </c>
      <c r="D995" s="16" t="str">
        <f>[1]!s_ipo_listeddate(A995)</f>
        <v>2022-11-14</v>
      </c>
      <c r="E995" s="16" t="str">
        <f>[1]!lastradeday_s("000002","")</f>
        <v>2026-06-22</v>
      </c>
      <c r="F995" s="16" t="str">
        <f>[1]!s_info_industry_csrc2023(A995,"",3)</f>
        <v>橡胶和塑料制品业</v>
      </c>
      <c r="G995" s="16" t="str">
        <f>[1]!s_info_industry_csrc2023(A995,"",1)</f>
        <v>制造业</v>
      </c>
      <c r="H995" s="16">
        <f>[1]!s_is(A995,83,"FY","YTD","20251231",1,"",100000000)</f>
        <v>15.463708997199999</v>
      </c>
      <c r="I995" s="16">
        <f>[1]!s_is(A995,83,"FY","YTD","20241231",1,"",100000000)</f>
        <v>8.9151881960000008</v>
      </c>
      <c r="J995" s="16">
        <f t="shared" si="45"/>
        <v>0.73453534095198791</v>
      </c>
      <c r="K995" s="16">
        <f>[1]!s_is(A995,61,"FY","YTD","20251231",1,"",100000000)</f>
        <v>0.8424548354000001</v>
      </c>
      <c r="L995" s="16">
        <f>[1]!s_is(A995,61,"FY","YTD","20241231",1,"",100000000)</f>
        <v>-0.37246370659999994</v>
      </c>
      <c r="M995" s="16">
        <f t="shared" si="46"/>
        <v>3.2618440950670604</v>
      </c>
      <c r="N995" s="16">
        <f>[1]!s_fa_roe(A995,"20251231")</f>
        <v>2.8353000000000002</v>
      </c>
      <c r="O995" s="16">
        <f>[1]!s_stmnote_rdexp(A995,"20251231",1,10000)</f>
        <v>2255.4867170000002</v>
      </c>
      <c r="P995" s="20">
        <f t="shared" si="47"/>
        <v>1.4585677455572911E-2</v>
      </c>
      <c r="Q995" s="16">
        <f>[1]!s_margin_tradingbalance(A995,"",10000)</f>
        <v>7494.7353999999996</v>
      </c>
      <c r="R995" s="16">
        <f>[1]!s_margin_seclendingbalance(A995,"",10000)</f>
        <v>0</v>
      </c>
      <c r="S995" s="17">
        <f>[1]!s_val_ev(A995,"",100000000)</f>
        <v>62.056800000000003</v>
      </c>
      <c r="T995" s="17">
        <f>[1]!share_freesharesmv(A995,"",100000000)</f>
        <v>15.603958265999999</v>
      </c>
      <c r="U995" s="17">
        <f>[1]!s_dq_amount_btin(A995,E995,100000000)</f>
        <v>3.4330124999999998</v>
      </c>
      <c r="V995" s="17">
        <f>[1]!s_dq_turn(A995,E995)</f>
        <v>9.9075956510586245</v>
      </c>
      <c r="W995" s="2">
        <f>[1]!s_pq_amount(A995,"20260101","",100000000)</f>
        <v>69.542601439999999</v>
      </c>
      <c r="X995" s="2">
        <f>[1]!s_pq_avgamount(A995,"20260101","",100000000)</f>
        <v>0.63220546763636365</v>
      </c>
      <c r="Y995" s="17">
        <f>[1]!s_ipo_dilutedpe(A995)</f>
        <v>27.06</v>
      </c>
      <c r="Z995" s="12">
        <f>[1]!s_ipo_collection_total(A995,100000000)</f>
        <v>18.899999999999999</v>
      </c>
      <c r="AA995" s="2">
        <f>[1]!s_val_pe_ttm(A995,E995)</f>
        <v>65.025444030761719</v>
      </c>
      <c r="AB995" s="5">
        <f>[1]!s_info_zjtxornot1(A995,"")</f>
        <v>0</v>
      </c>
      <c r="AC995" s="22" t="str">
        <f>[1]!s_info_nature1(A995,"")</f>
        <v>民营企业</v>
      </c>
      <c r="AD995" s="6" t="str">
        <f>[1]!s_info_city(A995)</f>
        <v>湖州市</v>
      </c>
      <c r="AE995" s="6" t="str">
        <f>[1]!s_info_province(A995)</f>
        <v>浙江省</v>
      </c>
      <c r="AF995">
        <v>120.10239799999999</v>
      </c>
      <c r="AG995">
        <v>30.867197999999998</v>
      </c>
    </row>
    <row r="996" spans="1:33" x14ac:dyDescent="0.3">
      <c r="A996" s="12" t="s">
        <v>2571</v>
      </c>
      <c r="B996" s="12" t="s">
        <v>2572</v>
      </c>
      <c r="C996" s="16" t="str">
        <f>[1]!s_info_mkt(A996)</f>
        <v>创业板</v>
      </c>
      <c r="D996" s="16" t="str">
        <f>[1]!s_ipo_listeddate(A996)</f>
        <v>2017-11-16</v>
      </c>
      <c r="E996" s="16" t="str">
        <f>[1]!lastradeday_s("000002","")</f>
        <v>2026-06-22</v>
      </c>
      <c r="F996" s="16" t="str">
        <f>[1]!s_info_industry_csrc2023(A996,"",3)</f>
        <v>医药制造业</v>
      </c>
      <c r="G996" s="16" t="str">
        <f>[1]!s_info_industry_csrc2023(A996,"",1)</f>
        <v>制造业</v>
      </c>
      <c r="H996" s="16">
        <f>[1]!s_is(A996,83,"FY","YTD","20251231",1,"",100000000)</f>
        <v>9.3227054424000002</v>
      </c>
      <c r="I996" s="16">
        <f>[1]!s_is(A996,83,"FY","YTD","20241231",1,"",100000000)</f>
        <v>14.502302952799999</v>
      </c>
      <c r="J996" s="16">
        <f t="shared" si="45"/>
        <v>-0.35715689620178293</v>
      </c>
      <c r="K996" s="16">
        <f>[1]!s_is(A996,61,"FY","YTD","20251231",1,"",100000000)</f>
        <v>-3.3779459949000001</v>
      </c>
      <c r="L996" s="16">
        <f>[1]!s_is(A996,61,"FY","YTD","20241231",1,"",100000000)</f>
        <v>-5.4003895670000004</v>
      </c>
      <c r="M996" s="16">
        <f t="shared" si="46"/>
        <v>0.37449957026405761</v>
      </c>
      <c r="N996" s="16">
        <f>[1]!s_fa_roe(A996,"20251231")</f>
        <v>-20.801400000000001</v>
      </c>
      <c r="O996" s="16">
        <f>[1]!s_stmnote_rdexp(A996,"20251231",1,10000)</f>
        <v>20199.014005000001</v>
      </c>
      <c r="P996" s="20">
        <f t="shared" si="47"/>
        <v>0.21666472388083999</v>
      </c>
      <c r="Q996" s="16">
        <f>[1]!s_margin_tradingbalance(A996,"",10000)</f>
        <v>43634.689700000003</v>
      </c>
      <c r="R996" s="16">
        <f>[1]!s_margin_seclendingbalance(A996,"",10000)</f>
        <v>225.0035</v>
      </c>
      <c r="S996" s="17">
        <f>[1]!s_val_ev(A996,"",100000000)</f>
        <v>149.60064409919997</v>
      </c>
      <c r="T996" s="17">
        <f>[1]!share_freesharesmv(A996,"",100000000)</f>
        <v>51.138537235199998</v>
      </c>
      <c r="U996" s="17">
        <f>[1]!s_dq_amount_btin(A996,E996,100000000)</f>
        <v>3.8529972799999999</v>
      </c>
      <c r="V996" s="17">
        <f>[1]!s_dq_turn(A996,E996)</f>
        <v>2.8560994949201381</v>
      </c>
      <c r="W996" s="2">
        <f>[1]!s_pq_amount(A996,"20260101","",100000000)</f>
        <v>582.10847019000005</v>
      </c>
      <c r="X996" s="2">
        <f>[1]!s_pq_avgamount(A996,"20260101","",100000000)</f>
        <v>5.2918951835454546</v>
      </c>
      <c r="Y996" s="17">
        <f>[1]!s_ipo_dilutedpe(A996)</f>
        <v>22.99</v>
      </c>
      <c r="Z996" s="12">
        <f>[1]!s_ipo_collection_total(A996,100000000)</f>
        <v>6.82</v>
      </c>
      <c r="AA996" s="2">
        <f>[1]!s_val_pe_ttm(A996,E996)</f>
        <v>74.803070068359375</v>
      </c>
      <c r="AB996" s="5">
        <f>[1]!s_info_zjtxornot1(A996,"")</f>
        <v>0</v>
      </c>
      <c r="AC996" s="22" t="str">
        <f>[1]!s_info_nature1(A996,"")</f>
        <v>民营企业</v>
      </c>
      <c r="AD996" s="6" t="str">
        <f>[1]!s_info_city(A996)</f>
        <v>广州市</v>
      </c>
      <c r="AE996" s="6" t="str">
        <f>[1]!s_info_province(A996)</f>
        <v>广东省</v>
      </c>
      <c r="AF996">
        <v>113.280637</v>
      </c>
      <c r="AG996">
        <v>23.125177999999998</v>
      </c>
    </row>
    <row r="997" spans="1:33" x14ac:dyDescent="0.3">
      <c r="A997" s="12" t="s">
        <v>2573</v>
      </c>
      <c r="B997" s="12" t="s">
        <v>2574</v>
      </c>
      <c r="C997" s="16" t="str">
        <f>[1]!s_info_mkt(A997)</f>
        <v>主板</v>
      </c>
      <c r="D997" s="16" t="str">
        <f>[1]!s_ipo_listeddate(A997)</f>
        <v>2020-09-08</v>
      </c>
      <c r="E997" s="16" t="str">
        <f>[1]!lastradeday_s("000002","")</f>
        <v>2026-06-22</v>
      </c>
      <c r="F997" s="16" t="str">
        <f>[1]!s_info_industry_csrc2023(A997,"",3)</f>
        <v>纺织业</v>
      </c>
      <c r="G997" s="16" t="str">
        <f>[1]!s_info_industry_csrc2023(A997,"",1)</f>
        <v>制造业</v>
      </c>
      <c r="H997" s="16">
        <f>[1]!s_is(A997,83,"FY","YTD","20251231",1,"",100000000)</f>
        <v>5.4114621405999994</v>
      </c>
      <c r="I997" s="16">
        <f>[1]!s_is(A997,83,"FY","YTD","20241231",1,"",100000000)</f>
        <v>5.5054229589999997</v>
      </c>
      <c r="J997" s="16">
        <f t="shared" si="45"/>
        <v>-1.706695727099361E-2</v>
      </c>
      <c r="K997" s="16">
        <f>[1]!s_is(A997,61,"FY","YTD","20251231",1,"",100000000)</f>
        <v>0.72498775209999988</v>
      </c>
      <c r="L997" s="16">
        <f>[1]!s_is(A997,61,"FY","YTD","20241231",1,"",100000000)</f>
        <v>0.80365243949999998</v>
      </c>
      <c r="M997" s="16">
        <f t="shared" si="46"/>
        <v>-9.7883965173977558E-2</v>
      </c>
      <c r="N997" s="16">
        <f>[1]!s_fa_roe(A997,"20251231")</f>
        <v>5.0124000000000004</v>
      </c>
      <c r="O997" s="16">
        <f>[1]!s_stmnote_rdexp(A997,"20251231",1,10000)</f>
        <v>2196.7234840000001</v>
      </c>
      <c r="P997" s="20">
        <f t="shared" si="47"/>
        <v>4.0593899151929333E-2</v>
      </c>
      <c r="Q997" s="16">
        <f>[1]!s_margin_tradingbalance(A997,"",10000)</f>
        <v>0</v>
      </c>
      <c r="R997" s="16">
        <f>[1]!s_margin_seclendingbalance(A997,"",10000)</f>
        <v>0</v>
      </c>
      <c r="S997" s="17">
        <f>[1]!s_val_ev(A997,"",100000000)</f>
        <v>24.497</v>
      </c>
      <c r="T997" s="17">
        <f>[1]!share_freesharesmv(A997,"",100000000)</f>
        <v>6.5285404708000003</v>
      </c>
      <c r="U997" s="17">
        <f>[1]!s_dq_amount_btin(A997,E997,100000000)</f>
        <v>0.22787537999999999</v>
      </c>
      <c r="V997" s="17">
        <f>[1]!s_dq_turn(A997,E997)</f>
        <v>0.93644545454545458</v>
      </c>
      <c r="W997" s="2">
        <f>[1]!s_pq_amount(A997,"20260101","",100000000)</f>
        <v>62.570579739999999</v>
      </c>
      <c r="X997" s="2">
        <f>[1]!s_pq_avgamount(A997,"20260101","",100000000)</f>
        <v>0.56882345218181818</v>
      </c>
      <c r="Y997" s="17">
        <f>[1]!s_ipo_dilutedpe(A997)</f>
        <v>22.24</v>
      </c>
      <c r="Z997" s="12">
        <f>[1]!s_ipo_collection_total(A997,100000000)</f>
        <v>5.665</v>
      </c>
      <c r="AA997" s="2">
        <f>[1]!s_val_pe_ttm(A997,E997)</f>
        <v>38.75848388671875</v>
      </c>
      <c r="AB997" s="5">
        <f>[1]!s_info_zjtxornot1(A997,"")</f>
        <v>0</v>
      </c>
      <c r="AC997" s="22" t="str">
        <f>[1]!s_info_nature1(A997,"")</f>
        <v>民营企业</v>
      </c>
      <c r="AD997" s="6" t="str">
        <f>[1]!s_info_city(A997)</f>
        <v>杭州市</v>
      </c>
      <c r="AE997" s="6" t="str">
        <f>[1]!s_info_province(A997)</f>
        <v>浙江省</v>
      </c>
      <c r="AF997">
        <v>120.153576</v>
      </c>
      <c r="AG997">
        <v>30.287458999999998</v>
      </c>
    </row>
    <row r="998" spans="1:33" x14ac:dyDescent="0.3">
      <c r="A998" s="12" t="s">
        <v>2575</v>
      </c>
      <c r="B998" s="12" t="s">
        <v>2576</v>
      </c>
      <c r="C998" s="16" t="str">
        <f>[1]!s_info_mkt(A998)</f>
        <v>创业板</v>
      </c>
      <c r="D998" s="16" t="str">
        <f>[1]!s_ipo_listeddate(A998)</f>
        <v>2023-08-15</v>
      </c>
      <c r="E998" s="16" t="str">
        <f>[1]!lastradeday_s("000002","")</f>
        <v>2026-06-22</v>
      </c>
      <c r="F998" s="16" t="str">
        <f>[1]!s_info_industry_csrc2023(A998,"",3)</f>
        <v>仪器仪表制造业</v>
      </c>
      <c r="G998" s="16" t="str">
        <f>[1]!s_info_industry_csrc2023(A998,"",1)</f>
        <v>制造业</v>
      </c>
      <c r="H998" s="16">
        <f>[1]!s_is(A998,83,"FY","YTD","20251231",1,"",100000000)</f>
        <v>5.4958555638000002</v>
      </c>
      <c r="I998" s="16">
        <f>[1]!s_is(A998,83,"FY","YTD","20241231",1,"",100000000)</f>
        <v>4.1776321455000005</v>
      </c>
      <c r="J998" s="16">
        <f t="shared" si="45"/>
        <v>0.31554320064296326</v>
      </c>
      <c r="K998" s="16">
        <f>[1]!s_is(A998,61,"FY","YTD","20251231",1,"",100000000)</f>
        <v>0.62955193389999997</v>
      </c>
      <c r="L998" s="16">
        <f>[1]!s_is(A998,61,"FY","YTD","20241231",1,"",100000000)</f>
        <v>0.50237348149999994</v>
      </c>
      <c r="M998" s="16">
        <f t="shared" si="46"/>
        <v>0.25315518649644336</v>
      </c>
      <c r="N998" s="16">
        <f>[1]!s_fa_roe(A998,"20251231")</f>
        <v>4.4889999999999999</v>
      </c>
      <c r="O998" s="16">
        <f>[1]!s_stmnote_rdexp(A998,"20251231",1,10000)</f>
        <v>9364.1992140000002</v>
      </c>
      <c r="P998" s="20">
        <f t="shared" si="47"/>
        <v>0.17038655956826695</v>
      </c>
      <c r="Q998" s="16">
        <f>[1]!s_margin_tradingbalance(A998,"",10000)</f>
        <v>51747.212200000002</v>
      </c>
      <c r="R998" s="16">
        <f>[1]!s_margin_seclendingbalance(A998,"",10000)</f>
        <v>317.96100000000001</v>
      </c>
      <c r="S998" s="17">
        <f>[1]!s_val_ev(A998,"",100000000)</f>
        <v>134.52336300000002</v>
      </c>
      <c r="T998" s="17">
        <f>[1]!share_freesharesmv(A998,"",100000000)</f>
        <v>84.496313277000013</v>
      </c>
      <c r="U998" s="17">
        <f>[1]!s_dq_amount_btin(A998,E998,100000000)</f>
        <v>6.8305256600000002</v>
      </c>
      <c r="V998" s="17">
        <f>[1]!s_dq_turn(A998,E998)</f>
        <v>7.1999900701843096</v>
      </c>
      <c r="W998" s="2">
        <f>[1]!s_pq_amount(A998,"20260101","",100000000)</f>
        <v>439.89545655000001</v>
      </c>
      <c r="X998" s="2">
        <f>[1]!s_pq_avgamount(A998,"20260101","",100000000)</f>
        <v>3.9990496050000002</v>
      </c>
      <c r="Y998" s="17">
        <f>[1]!s_ipo_dilutedpe(A998)</f>
        <v>110.8</v>
      </c>
      <c r="Z998" s="12">
        <f>[1]!s_ipo_collection_total(A998,100000000)</f>
        <v>4.8011999999999997</v>
      </c>
      <c r="AA998" s="2">
        <f>[1]!s_val_pe_ttm(A998,E998)</f>
        <v>174.20027160644531</v>
      </c>
      <c r="AB998" s="5">
        <f>[1]!s_info_zjtxornot1(A998,"")</f>
        <v>1</v>
      </c>
      <c r="AC998" s="22" t="str">
        <f>[1]!s_info_nature1(A998,"")</f>
        <v>民营企业</v>
      </c>
      <c r="AD998" s="6" t="str">
        <f>[1]!s_info_city(A998)</f>
        <v>深圳市</v>
      </c>
      <c r="AE998" s="6" t="str">
        <f>[1]!s_info_province(A998)</f>
        <v>广东省</v>
      </c>
      <c r="AF998">
        <v>114.085947</v>
      </c>
      <c r="AG998">
        <v>22.547000000000001</v>
      </c>
    </row>
    <row r="999" spans="1:33" x14ac:dyDescent="0.3">
      <c r="A999" s="12" t="s">
        <v>2577</v>
      </c>
      <c r="B999" s="12" t="s">
        <v>2578</v>
      </c>
      <c r="C999" s="16" t="str">
        <f>[1]!s_info_mkt(A999)</f>
        <v>创业板</v>
      </c>
      <c r="D999" s="16" t="str">
        <f>[1]!s_ipo_listeddate(A999)</f>
        <v>2009-10-30</v>
      </c>
      <c r="E999" s="16" t="str">
        <f>[1]!lastradeday_s("000002","")</f>
        <v>2026-06-22</v>
      </c>
      <c r="F999" s="16" t="str">
        <f>[1]!s_info_industry_csrc2023(A999,"",3)</f>
        <v>电气机械和器材制造业</v>
      </c>
      <c r="G999" s="16" t="str">
        <f>[1]!s_info_industry_csrc2023(A999,"",1)</f>
        <v>制造业</v>
      </c>
      <c r="H999" s="16">
        <f>[1]!s_is(A999,83,"FY","YTD","20251231",1,"",100000000)</f>
        <v>6.5451478179999993</v>
      </c>
      <c r="I999" s="16">
        <f>[1]!s_is(A999,83,"FY","YTD","20241231",1,"",100000000)</f>
        <v>5.5369269760000002</v>
      </c>
      <c r="J999" s="16">
        <f t="shared" si="45"/>
        <v>0.1820903267047167</v>
      </c>
      <c r="K999" s="16">
        <f>[1]!s_is(A999,61,"FY","YTD","20251231",1,"",100000000)</f>
        <v>1.3910982149000002</v>
      </c>
      <c r="L999" s="16">
        <f>[1]!s_is(A999,61,"FY","YTD","20241231",1,"",100000000)</f>
        <v>0.76972845349999997</v>
      </c>
      <c r="M999" s="16">
        <f t="shared" si="46"/>
        <v>0.80725840206971156</v>
      </c>
      <c r="N999" s="16">
        <f>[1]!s_fa_roe(A999,"20251231")</f>
        <v>10.304600000000001</v>
      </c>
      <c r="O999" s="16">
        <f>[1]!s_stmnote_rdexp(A999,"20251231",1,10000)</f>
        <v>6855.1256640000001</v>
      </c>
      <c r="P999" s="20">
        <f t="shared" si="47"/>
        <v>0.1047359945813221</v>
      </c>
      <c r="Q999" s="16">
        <f>[1]!s_margin_tradingbalance(A999,"",10000)</f>
        <v>44391.122100000001</v>
      </c>
      <c r="R999" s="16">
        <f>[1]!s_margin_seclendingbalance(A999,"",10000)</f>
        <v>32.729399999999998</v>
      </c>
      <c r="S999" s="17">
        <f>[1]!s_val_ev(A999,"",100000000)</f>
        <v>67.002214485600007</v>
      </c>
      <c r="T999" s="17">
        <f>[1]!share_freesharesmv(A999,"",100000000)</f>
        <v>49.833593196900004</v>
      </c>
      <c r="U999" s="17">
        <f>[1]!s_dq_amount_btin(A999,E999,100000000)</f>
        <v>5.1726386199999999</v>
      </c>
      <c r="V999" s="17">
        <f>[1]!s_dq_turn(A999,E999)</f>
        <v>10.759479625101587</v>
      </c>
      <c r="W999" s="2">
        <f>[1]!s_pq_amount(A999,"20260101","",100000000)</f>
        <v>321.11911405000001</v>
      </c>
      <c r="X999" s="2">
        <f>[1]!s_pq_avgamount(A999,"20260101","",100000000)</f>
        <v>2.9192646731818179</v>
      </c>
      <c r="Y999" s="17">
        <f>[1]!s_ipo_dilutedpe(A999)</f>
        <v>52.62</v>
      </c>
      <c r="Z999" s="12">
        <f>[1]!s_ipo_collection_total(A999,100000000)</f>
        <v>5.2614299999999998</v>
      </c>
      <c r="AA999" s="2">
        <f>[1]!s_val_pe_ttm(A999,E999)</f>
        <v>47.134254455566406</v>
      </c>
      <c r="AB999" s="5">
        <f>[1]!s_info_zjtxornot1(A999,"")</f>
        <v>1</v>
      </c>
      <c r="AC999" s="22" t="str">
        <f>[1]!s_info_nature1(A999,"")</f>
        <v>民营企业</v>
      </c>
      <c r="AD999" s="6" t="str">
        <f>[1]!s_info_city(A999)</f>
        <v>武汉市</v>
      </c>
      <c r="AE999" s="6" t="str">
        <f>[1]!s_info_province(A999)</f>
        <v>湖北省</v>
      </c>
      <c r="AF999">
        <v>114.29857199999999</v>
      </c>
      <c r="AG999">
        <v>30.584354999999999</v>
      </c>
    </row>
    <row r="1000" spans="1:33" x14ac:dyDescent="0.3">
      <c r="A1000" s="12" t="s">
        <v>2579</v>
      </c>
      <c r="B1000" s="12" t="s">
        <v>2580</v>
      </c>
      <c r="C1000" s="16" t="str">
        <f>[1]!s_info_mkt(A1000)</f>
        <v>主板</v>
      </c>
      <c r="D1000" s="16" t="str">
        <f>[1]!s_ipo_listeddate(A1000)</f>
        <v>2016-07-01</v>
      </c>
      <c r="E1000" s="16" t="str">
        <f>[1]!lastradeday_s("000002","")</f>
        <v>2026-06-22</v>
      </c>
      <c r="F1000" s="16" t="str">
        <f>[1]!s_info_industry_csrc2023(A1000,"",3)</f>
        <v>电气机械和器材制造业</v>
      </c>
      <c r="G1000" s="16" t="str">
        <f>[1]!s_info_industry_csrc2023(A1000,"",1)</f>
        <v>制造业</v>
      </c>
      <c r="H1000" s="16">
        <f>[1]!s_is(A1000,83,"FY","YTD","20251231",1,"",100000000)</f>
        <v>6.0965531927000001</v>
      </c>
      <c r="I1000" s="16">
        <f>[1]!s_is(A1000,83,"FY","YTD","20241231",1,"",100000000)</f>
        <v>6.3276553034000003</v>
      </c>
      <c r="J1000" s="16">
        <f t="shared" si="45"/>
        <v>-3.6522550552939181E-2</v>
      </c>
      <c r="K1000" s="16">
        <f>[1]!s_is(A1000,61,"FY","YTD","20251231",1,"",100000000)</f>
        <v>0.63681727129999999</v>
      </c>
      <c r="L1000" s="16">
        <f>[1]!s_is(A1000,61,"FY","YTD","20241231",1,"",100000000)</f>
        <v>0.70629878159999993</v>
      </c>
      <c r="M1000" s="16">
        <f t="shared" si="46"/>
        <v>-9.8374104713307556E-2</v>
      </c>
      <c r="N1000" s="16">
        <f>[1]!s_fa_roe(A1000,"20251231")</f>
        <v>7.5468999999999999</v>
      </c>
      <c r="O1000" s="16">
        <f>[1]!s_stmnote_rdexp(A1000,"20251231",1,10000)</f>
        <v>3371.100265</v>
      </c>
      <c r="P1000" s="20">
        <f t="shared" si="47"/>
        <v>5.5295183334684063E-2</v>
      </c>
      <c r="Q1000" s="16">
        <f>[1]!s_margin_tradingbalance(A1000,"",10000)</f>
        <v>0</v>
      </c>
      <c r="R1000" s="16">
        <f>[1]!s_margin_seclendingbalance(A1000,"",10000)</f>
        <v>0</v>
      </c>
      <c r="S1000" s="17">
        <f>[1]!s_val_ev(A1000,"",100000000)</f>
        <v>53.930239999999998</v>
      </c>
      <c r="T1000" s="17">
        <f>[1]!share_freesharesmv(A1000,"",100000000)</f>
        <v>24.356987199999995</v>
      </c>
      <c r="U1000" s="17">
        <f>[1]!s_dq_amount_btin(A1000,E1000,100000000)</f>
        <v>1.28124466</v>
      </c>
      <c r="V1000" s="17">
        <f>[1]!s_dq_turn(A1000,E1000)</f>
        <v>2.3822219222462202</v>
      </c>
      <c r="W1000" s="2">
        <f>[1]!s_pq_amount(A1000,"20260101","",100000000)</f>
        <v>223.60922249000001</v>
      </c>
      <c r="X1000" s="2">
        <f>[1]!s_pq_avgamount(A1000,"20260101","",100000000)</f>
        <v>2.0328111135454545</v>
      </c>
      <c r="Y1000" s="17">
        <f>[1]!s_ipo_dilutedpe(A1000)</f>
        <v>19.3</v>
      </c>
      <c r="Z1000" s="12">
        <f>[1]!s_ipo_collection_total(A1000,100000000)</f>
        <v>3.1455449999999998</v>
      </c>
      <c r="AA1000" s="2">
        <f>[1]!s_val_pe_ttm(A1000,E1000)</f>
        <v>97.279823303222656</v>
      </c>
      <c r="AB1000" s="5">
        <f>[1]!s_info_zjtxornot1(A1000,"")</f>
        <v>0</v>
      </c>
      <c r="AC1000" s="22" t="str">
        <f>[1]!s_info_nature1(A1000,"")</f>
        <v>地方国有企业</v>
      </c>
      <c r="AD1000" s="6" t="str">
        <f>[1]!s_info_city(A1000)</f>
        <v>无锡市</v>
      </c>
      <c r="AE1000" s="6" t="str">
        <f>[1]!s_info_province(A1000)</f>
        <v>江苏省</v>
      </c>
      <c r="AF1000">
        <v>120.301663</v>
      </c>
      <c r="AG1000">
        <v>31.574729000000001</v>
      </c>
    </row>
    <row r="1001" spans="1:33" x14ac:dyDescent="0.3">
      <c r="A1001" s="12" t="s">
        <v>2581</v>
      </c>
      <c r="B1001" s="12" t="s">
        <v>2582</v>
      </c>
      <c r="C1001" s="16" t="str">
        <f>[1]!s_info_mkt(A1001)</f>
        <v>创业板</v>
      </c>
      <c r="D1001" s="16" t="str">
        <f>[1]!s_ipo_listeddate(A1001)</f>
        <v>2022-08-26</v>
      </c>
      <c r="E1001" s="16" t="str">
        <f>[1]!lastradeday_s("000002","")</f>
        <v>2026-06-22</v>
      </c>
      <c r="F1001" s="16" t="str">
        <f>[1]!s_info_industry_csrc2023(A1001,"",3)</f>
        <v>计算机、通信和其他电子设备制造业</v>
      </c>
      <c r="G1001" s="16" t="str">
        <f>[1]!s_info_industry_csrc2023(A1001,"",1)</f>
        <v>制造业</v>
      </c>
      <c r="H1001" s="16">
        <f>[1]!s_is(A1001,83,"FY","YTD","20251231",1,"",100000000)</f>
        <v>20.605010416799999</v>
      </c>
      <c r="I1001" s="16">
        <f>[1]!s_is(A1001,83,"FY","YTD","20241231",1,"",100000000)</f>
        <v>16.004933039600001</v>
      </c>
      <c r="J1001" s="16">
        <f t="shared" si="45"/>
        <v>0.28741622134989986</v>
      </c>
      <c r="K1001" s="16">
        <f>[1]!s_is(A1001,61,"FY","YTD","20251231",1,"",100000000)</f>
        <v>0.90396723779999999</v>
      </c>
      <c r="L1001" s="16">
        <f>[1]!s_is(A1001,61,"FY","YTD","20241231",1,"",100000000)</f>
        <v>0.80191036049999997</v>
      </c>
      <c r="M1001" s="16">
        <f t="shared" si="46"/>
        <v>0.12726718886181546</v>
      </c>
      <c r="N1001" s="16">
        <f>[1]!s_fa_roe(A1001,"20251231")</f>
        <v>5.3277000000000001</v>
      </c>
      <c r="O1001" s="16">
        <f>[1]!s_stmnote_rdexp(A1001,"20251231",1,10000)</f>
        <v>10005.442951999999</v>
      </c>
      <c r="P1001" s="20">
        <f t="shared" si="47"/>
        <v>4.8558300867648216E-2</v>
      </c>
      <c r="Q1001" s="16">
        <f>[1]!s_margin_tradingbalance(A1001,"",10000)</f>
        <v>27488.631300000001</v>
      </c>
      <c r="R1001" s="16">
        <f>[1]!s_margin_seclendingbalance(A1001,"",10000)</f>
        <v>14.330399999999999</v>
      </c>
      <c r="S1001" s="17">
        <f>[1]!s_val_ev(A1001,"",100000000)</f>
        <v>61.255197299999999</v>
      </c>
      <c r="T1001" s="17">
        <f>[1]!share_freesharesmv(A1001,"",100000000)</f>
        <v>32.801973732</v>
      </c>
      <c r="U1001" s="17">
        <f>[1]!s_dq_amount_btin(A1001,E1001,100000000)</f>
        <v>4.28171166</v>
      </c>
      <c r="V1001" s="17">
        <f>[1]!s_dq_turn(A1001,E1001)</f>
        <v>8.3448597396474504</v>
      </c>
      <c r="W1001" s="2">
        <f>[1]!s_pq_amount(A1001,"20260101","",100000000)</f>
        <v>463.93258305000001</v>
      </c>
      <c r="X1001" s="2">
        <f>[1]!s_pq_avgamount(A1001,"20260101","",100000000)</f>
        <v>4.2175689368181821</v>
      </c>
      <c r="Y1001" s="17">
        <f>[1]!s_ipo_dilutedpe(A1001)</f>
        <v>49.08</v>
      </c>
      <c r="Z1001" s="12">
        <f>[1]!s_ipo_collection_total(A1001,100000000)</f>
        <v>11.480601999999999</v>
      </c>
      <c r="AA1001" s="2">
        <f>[1]!s_val_pe_ttm(A1001,E1001)</f>
        <v>73.122627258300781</v>
      </c>
      <c r="AB1001" s="5">
        <f>[1]!s_info_zjtxornot1(A1001,"")</f>
        <v>1</v>
      </c>
      <c r="AC1001" s="22" t="str">
        <f>[1]!s_info_nature1(A1001,"")</f>
        <v>民营企业</v>
      </c>
      <c r="AD1001" s="6" t="str">
        <f>[1]!s_info_city(A1001)</f>
        <v>清远市</v>
      </c>
      <c r="AE1001" s="6" t="str">
        <f>[1]!s_info_province(A1001)</f>
        <v>广东省</v>
      </c>
      <c r="AF1001">
        <v>113.051227</v>
      </c>
      <c r="AG1001">
        <v>23.685022</v>
      </c>
    </row>
    <row r="1002" spans="1:33" x14ac:dyDescent="0.3">
      <c r="A1002" s="12" t="s">
        <v>2583</v>
      </c>
      <c r="B1002" s="12" t="s">
        <v>2584</v>
      </c>
      <c r="C1002" s="16" t="str">
        <f>[1]!s_info_mkt(A1002)</f>
        <v>创业板</v>
      </c>
      <c r="D1002" s="16" t="str">
        <f>[1]!s_ipo_listeddate(A1002)</f>
        <v>2026-04-30</v>
      </c>
      <c r="E1002" s="16" t="str">
        <f>[1]!lastradeday_s("000002","")</f>
        <v>2026-06-22</v>
      </c>
      <c r="F1002" s="16" t="str">
        <f>[1]!s_info_industry_csrc2023(A1002,"",3)</f>
        <v>专用设备制造业</v>
      </c>
      <c r="G1002" s="16" t="str">
        <f>[1]!s_info_industry_csrc2023(A1002,"",1)</f>
        <v>制造业</v>
      </c>
      <c r="H1002" s="16">
        <f>[1]!s_is(A1002,83,"FY","YTD","20251231",1,"",100000000)</f>
        <v>23.7283294629</v>
      </c>
      <c r="I1002" s="16">
        <f>[1]!s_is(A1002,83,"FY","YTD","20241231",1,"",100000000)</f>
        <v>21.734191629600002</v>
      </c>
      <c r="J1002" s="16">
        <f t="shared" si="45"/>
        <v>9.17511848282484E-2</v>
      </c>
      <c r="K1002" s="16">
        <f>[1]!s_is(A1002,61,"FY","YTD","20251231",1,"",100000000)</f>
        <v>2.7385928923000002</v>
      </c>
      <c r="L1002" s="16">
        <f>[1]!s_is(A1002,61,"FY","YTD","20241231",1,"",100000000)</f>
        <v>2.7038889850999999</v>
      </c>
      <c r="M1002" s="16">
        <f t="shared" si="46"/>
        <v>1.2834812150661172E-2</v>
      </c>
      <c r="N1002" s="16">
        <f>[1]!s_fa_roe(A1002,"20251231")</f>
        <v>25.086600000000001</v>
      </c>
      <c r="O1002" s="16">
        <f>[1]!s_stmnote_rdexp(A1002,"20251231",1,10000)</f>
        <v>8902.966398999999</v>
      </c>
      <c r="P1002" s="20">
        <f t="shared" si="47"/>
        <v>3.75204095716897E-2</v>
      </c>
      <c r="Q1002" s="16">
        <f>[1]!s_margin_tradingbalance(A1002,"",10000)</f>
        <v>15494.684999999999</v>
      </c>
      <c r="R1002" s="16">
        <f>[1]!s_margin_seclendingbalance(A1002,"",10000)</f>
        <v>0</v>
      </c>
      <c r="S1002" s="17">
        <f>[1]!s_val_ev(A1002,"",100000000)</f>
        <v>209.9734</v>
      </c>
      <c r="T1002" s="17">
        <f>[1]!share_freesharesmv(A1002,"",100000000)</f>
        <v>26.611810764000001</v>
      </c>
      <c r="U1002" s="17">
        <f>[1]!s_dq_amount_btin(A1002,E1002,100000000)</f>
        <v>3.0133042400000001</v>
      </c>
      <c r="V1002" s="17">
        <f>[1]!s_dq_turn(A1002,E1002)</f>
        <v>11.352137390390471</v>
      </c>
      <c r="W1002" s="2">
        <f>[1]!s_pq_amount(A1002,"20260101","",100000000)</f>
        <v>355.57103416000001</v>
      </c>
      <c r="X1002" s="2">
        <f>[1]!s_pq_avgamount(A1002,"20260101","",100000000)</f>
        <v>10.457971592941178</v>
      </c>
      <c r="Y1002" s="17">
        <f>[1]!s_ipo_dilutedpe(A1002)</f>
        <v>22.7</v>
      </c>
      <c r="Z1002" s="12">
        <f>[1]!s_ipo_collection_total(A1002,100000000)</f>
        <v>9.0053339999999995</v>
      </c>
      <c r="AA1002" s="2">
        <f>[1]!s_val_pe_ttm(A1002,E1002)</f>
        <v>83.205955505371094</v>
      </c>
      <c r="AB1002" s="5">
        <f>[1]!s_info_zjtxornot1(A1002,"")</f>
        <v>0</v>
      </c>
      <c r="AC1002" s="22" t="str">
        <f>[1]!s_info_nature1(A1002,"")</f>
        <v>民营企业</v>
      </c>
      <c r="AD1002" s="6" t="str">
        <f>[1]!s_info_city(A1002)</f>
        <v>无锡市</v>
      </c>
      <c r="AE1002" s="6" t="str">
        <f>[1]!s_info_province(A1002)</f>
        <v>江苏省</v>
      </c>
      <c r="AF1002">
        <v>120.301663</v>
      </c>
      <c r="AG1002">
        <v>31.574729000000001</v>
      </c>
    </row>
    <row r="1003" spans="1:33" x14ac:dyDescent="0.3">
      <c r="A1003" s="12" t="s">
        <v>2585</v>
      </c>
      <c r="B1003" s="12" t="s">
        <v>2586</v>
      </c>
      <c r="C1003" s="16" t="str">
        <f>[1]!s_info_mkt(A1003)</f>
        <v>创业板</v>
      </c>
      <c r="D1003" s="16" t="str">
        <f>[1]!s_ipo_listeddate(A1003)</f>
        <v>2011-04-15</v>
      </c>
      <c r="E1003" s="16" t="str">
        <f>[1]!lastradeday_s("000002","")</f>
        <v>2026-06-22</v>
      </c>
      <c r="F1003" s="16" t="str">
        <f>[1]!s_info_industry_csrc2023(A1003,"",3)</f>
        <v>医药制造业</v>
      </c>
      <c r="G1003" s="16" t="str">
        <f>[1]!s_info_industry_csrc2023(A1003,"",1)</f>
        <v>制造业</v>
      </c>
      <c r="H1003" s="16">
        <f>[1]!s_is(A1003,83,"FY","YTD","20251231",1,"",100000000)</f>
        <v>2.2023174684</v>
      </c>
      <c r="I1003" s="16">
        <f>[1]!s_is(A1003,83,"FY","YTD","20241231",1,"",100000000)</f>
        <v>3.2481596069999998</v>
      </c>
      <c r="J1003" s="16">
        <f t="shared" si="45"/>
        <v>-0.32197991020704175</v>
      </c>
      <c r="K1003" s="16">
        <f>[1]!s_is(A1003,61,"FY","YTD","20251231",1,"",100000000)</f>
        <v>-0.77763331299999994</v>
      </c>
      <c r="L1003" s="16">
        <f>[1]!s_is(A1003,61,"FY","YTD","20241231",1,"",100000000)</f>
        <v>-1.4484255990999999</v>
      </c>
      <c r="M1003" s="16">
        <f t="shared" si="46"/>
        <v>0.46311822058157937</v>
      </c>
      <c r="N1003" s="16">
        <f>[1]!s_fa_roe(A1003,"20251231")</f>
        <v>-8.8872</v>
      </c>
      <c r="O1003" s="16">
        <f>[1]!s_stmnote_rdexp(A1003,"20251231",1,10000)</f>
        <v>15595.650084999999</v>
      </c>
      <c r="P1003" s="20">
        <f t="shared" si="47"/>
        <v>0.70814722712663014</v>
      </c>
      <c r="Q1003" s="16">
        <f>[1]!s_margin_tradingbalance(A1003,"",10000)</f>
        <v>29189.305899999999</v>
      </c>
      <c r="R1003" s="16">
        <f>[1]!s_margin_seclendingbalance(A1003,"",10000)</f>
        <v>0</v>
      </c>
      <c r="S1003" s="17">
        <f>[1]!s_val_ev(A1003,"",100000000)</f>
        <v>97.083383175999998</v>
      </c>
      <c r="T1003" s="17">
        <f>[1]!share_freesharesmv(A1003,"",100000000)</f>
        <v>57.7908970672</v>
      </c>
      <c r="U1003" s="17">
        <f>[1]!s_dq_amount_btin(A1003,E1003,100000000)</f>
        <v>5.0625072400000004</v>
      </c>
      <c r="V1003" s="17">
        <f>[1]!s_dq_turn(A1003,E1003)</f>
        <v>5.6298048323600263</v>
      </c>
      <c r="W1003" s="2">
        <f>[1]!s_pq_amount(A1003,"20260101","",100000000)</f>
        <v>876.68515318000004</v>
      </c>
      <c r="X1003" s="2">
        <f>[1]!s_pq_avgamount(A1003,"20260101","",100000000)</f>
        <v>7.9698650289090907</v>
      </c>
      <c r="Y1003" s="17">
        <f>[1]!s_ipo_dilutedpe(A1003)</f>
        <v>63.25</v>
      </c>
      <c r="Z1003" s="12">
        <f>[1]!s_ipo_collection_total(A1003,100000000)</f>
        <v>8.7675000000000001</v>
      </c>
      <c r="AA1003" s="2">
        <f>[1]!s_val_pe_ttm(A1003,E1003)</f>
        <v>-115.76826477050781</v>
      </c>
      <c r="AB1003" s="5">
        <f>[1]!s_info_zjtxornot1(A1003,"")</f>
        <v>0</v>
      </c>
      <c r="AC1003" s="22" t="str">
        <f>[1]!s_info_nature1(A1003,"")</f>
        <v>民营企业</v>
      </c>
      <c r="AD1003" s="6" t="str">
        <f>[1]!s_info_city(A1003)</f>
        <v>北京市</v>
      </c>
      <c r="AE1003" s="6" t="str">
        <f>[1]!s_info_province(A1003)</f>
        <v>北京</v>
      </c>
      <c r="AF1003">
        <v>116.40528500000001</v>
      </c>
      <c r="AG1003">
        <v>39.904989</v>
      </c>
    </row>
    <row r="1004" spans="1:33" x14ac:dyDescent="0.3">
      <c r="A1004" s="12" t="s">
        <v>2587</v>
      </c>
      <c r="B1004" s="12" t="s">
        <v>2588</v>
      </c>
      <c r="C1004" s="16" t="str">
        <f>[1]!s_info_mkt(A1004)</f>
        <v>主板</v>
      </c>
      <c r="D1004" s="16" t="str">
        <f>[1]!s_ipo_listeddate(A1004)</f>
        <v>2016-12-09</v>
      </c>
      <c r="E1004" s="16" t="str">
        <f>[1]!lastradeday_s("000002","")</f>
        <v>2026-06-22</v>
      </c>
      <c r="F1004" s="16" t="str">
        <f>[1]!s_info_industry_csrc2023(A1004,"",3)</f>
        <v>医药制造业</v>
      </c>
      <c r="G1004" s="16" t="str">
        <f>[1]!s_info_industry_csrc2023(A1004,"",1)</f>
        <v>制造业</v>
      </c>
      <c r="H1004" s="16">
        <f>[1]!s_is(A1004,83,"FY","YTD","20251231",1,"",100000000)</f>
        <v>6.3627203857000003</v>
      </c>
      <c r="I1004" s="16">
        <f>[1]!s_is(A1004,83,"FY","YTD","20241231",1,"",100000000)</f>
        <v>6.518839066</v>
      </c>
      <c r="J1004" s="16">
        <f t="shared" si="45"/>
        <v>-2.394884713664136E-2</v>
      </c>
      <c r="K1004" s="16">
        <f>[1]!s_is(A1004,61,"FY","YTD","20251231",1,"",100000000)</f>
        <v>0.92580748999999996</v>
      </c>
      <c r="L1004" s="16">
        <f>[1]!s_is(A1004,61,"FY","YTD","20241231",1,"",100000000)</f>
        <v>0.45928802860000001</v>
      </c>
      <c r="M1004" s="16">
        <f t="shared" si="46"/>
        <v>1.0157448754369731</v>
      </c>
      <c r="N1004" s="16">
        <f>[1]!s_fa_roe(A1004,"20251231")</f>
        <v>11.907299999999999</v>
      </c>
      <c r="O1004" s="16">
        <f>[1]!s_stmnote_rdexp(A1004,"20251231",1,10000)</f>
        <v>1417.020835</v>
      </c>
      <c r="P1004" s="20">
        <f t="shared" si="47"/>
        <v>2.2270675891788466E-2</v>
      </c>
      <c r="Q1004" s="16">
        <f>[1]!s_margin_tradingbalance(A1004,"",10000)</f>
        <v>0</v>
      </c>
      <c r="R1004" s="16">
        <f>[1]!s_margin_seclendingbalance(A1004,"",10000)</f>
        <v>0</v>
      </c>
      <c r="S1004" s="17">
        <f>[1]!s_val_ev(A1004,"",100000000)</f>
        <v>31.347422100000006</v>
      </c>
      <c r="T1004" s="17">
        <f>[1]!share_freesharesmv(A1004,"",100000000)</f>
        <v>21.3881938932</v>
      </c>
      <c r="U1004" s="17">
        <f>[1]!s_dq_amount_btin(A1004,E1004,100000000)</f>
        <v>0.65813317999999998</v>
      </c>
      <c r="V1004" s="17">
        <f>[1]!s_dq_turn(A1004,E1004)</f>
        <v>2.172016437607998</v>
      </c>
      <c r="W1004" s="2">
        <f>[1]!s_pq_amount(A1004,"20260101","",100000000)</f>
        <v>144.35773875999999</v>
      </c>
      <c r="X1004" s="2">
        <f>[1]!s_pq_avgamount(A1004,"20260101","",100000000)</f>
        <v>1.3123430796363638</v>
      </c>
      <c r="Y1004" s="17">
        <f>[1]!s_ipo_dilutedpe(A1004)</f>
        <v>22.98</v>
      </c>
      <c r="Z1004" s="12">
        <f>[1]!s_ipo_collection_total(A1004,100000000)</f>
        <v>2.8742580000000002</v>
      </c>
      <c r="AA1004" s="2">
        <f>[1]!s_val_pe_ttm(A1004,E1004)</f>
        <v>33.549880981445313</v>
      </c>
      <c r="AB1004" s="5">
        <f>[1]!s_info_zjtxornot1(A1004,"")</f>
        <v>0</v>
      </c>
      <c r="AC1004" s="22" t="str">
        <f>[1]!s_info_nature1(A1004,"")</f>
        <v>民营企业</v>
      </c>
      <c r="AD1004" s="6" t="str">
        <f>[1]!s_info_city(A1004)</f>
        <v>拉萨市</v>
      </c>
      <c r="AE1004" s="6" t="str">
        <f>[1]!s_info_province(A1004)</f>
        <v>西藏自治区</v>
      </c>
      <c r="AF1004">
        <v>91.132211999999996</v>
      </c>
      <c r="AG1004">
        <v>29.660361000000002</v>
      </c>
    </row>
    <row r="1005" spans="1:33" x14ac:dyDescent="0.3">
      <c r="A1005" s="12" t="s">
        <v>2589</v>
      </c>
      <c r="B1005" s="12" t="s">
        <v>2590</v>
      </c>
      <c r="C1005" s="16" t="str">
        <f>[1]!s_info_mkt(A1005)</f>
        <v>创业板</v>
      </c>
      <c r="D1005" s="16" t="str">
        <f>[1]!s_ipo_listeddate(A1005)</f>
        <v>2017-03-20</v>
      </c>
      <c r="E1005" s="16" t="str">
        <f>[1]!lastradeday_s("000002","")</f>
        <v>2026-06-22</v>
      </c>
      <c r="F1005" s="16" t="str">
        <f>[1]!s_info_industry_csrc2023(A1005,"",3)</f>
        <v>电气机械和器材制造业</v>
      </c>
      <c r="G1005" s="16" t="str">
        <f>[1]!s_info_industry_csrc2023(A1005,"",1)</f>
        <v>制造业</v>
      </c>
      <c r="H1005" s="16">
        <f>[1]!s_is(A1005,83,"FY","YTD","20251231",1,"",100000000)</f>
        <v>8.2220901455999993</v>
      </c>
      <c r="I1005" s="16">
        <f>[1]!s_is(A1005,83,"FY","YTD","20241231",1,"",100000000)</f>
        <v>7.5194548541999993</v>
      </c>
      <c r="J1005" s="16">
        <f t="shared" si="45"/>
        <v>9.3442317963720711E-2</v>
      </c>
      <c r="K1005" s="16">
        <f>[1]!s_is(A1005,61,"FY","YTD","20251231",1,"",100000000)</f>
        <v>9.9307593000000013E-2</v>
      </c>
      <c r="L1005" s="16">
        <f>[1]!s_is(A1005,61,"FY","YTD","20241231",1,"",100000000)</f>
        <v>-3.2680569100000001E-2</v>
      </c>
      <c r="M1005" s="16">
        <f t="shared" si="46"/>
        <v>4.0387351179878941</v>
      </c>
      <c r="N1005" s="16">
        <f>[1]!s_fa_roe(A1005,"20251231")</f>
        <v>1.9083000000000001</v>
      </c>
      <c r="O1005" s="16">
        <f>[1]!s_stmnote_rdexp(A1005,"20251231",1,10000)</f>
        <v>3237.8042149999997</v>
      </c>
      <c r="P1005" s="20">
        <f t="shared" si="47"/>
        <v>3.9379332477067167E-2</v>
      </c>
      <c r="Q1005" s="16">
        <f>[1]!s_margin_tradingbalance(A1005,"",10000)</f>
        <v>0</v>
      </c>
      <c r="R1005" s="16">
        <f>[1]!s_margin_seclendingbalance(A1005,"",10000)</f>
        <v>0</v>
      </c>
      <c r="S1005" s="17">
        <f>[1]!s_val_ev(A1005,"",100000000)</f>
        <v>76.319999999999993</v>
      </c>
      <c r="T1005" s="17">
        <f>[1]!share_freesharesmv(A1005,"",100000000)</f>
        <v>44.575418919999997</v>
      </c>
      <c r="U1005" s="17">
        <f>[1]!s_dq_amount_btin(A1005,E1005,100000000)</f>
        <v>9.3701033700000007</v>
      </c>
      <c r="V1005" s="17">
        <f>[1]!s_dq_turn(A1005,E1005)</f>
        <v>12.839968977472537</v>
      </c>
      <c r="W1005" s="2">
        <f>[1]!s_pq_amount(A1005,"20260101","",100000000)</f>
        <v>378.81160598999998</v>
      </c>
      <c r="X1005" s="2">
        <f>[1]!s_pq_avgamount(A1005,"20260101","",100000000)</f>
        <v>3.4437418726363633</v>
      </c>
      <c r="Y1005" s="17">
        <f>[1]!s_ipo_dilutedpe(A1005)</f>
        <v>22.98</v>
      </c>
      <c r="Z1005" s="12">
        <f>[1]!s_ipo_collection_total(A1005,100000000)</f>
        <v>1.875</v>
      </c>
      <c r="AA1005" s="2">
        <f>[1]!s_val_pe_ttm(A1005,E1005)</f>
        <v>516.1923828125</v>
      </c>
      <c r="AB1005" s="5">
        <f>[1]!s_info_zjtxornot1(A1005,"")</f>
        <v>1</v>
      </c>
      <c r="AC1005" s="22" t="str">
        <f>[1]!s_info_nature1(A1005,"")</f>
        <v>地方国有企业</v>
      </c>
      <c r="AD1005" s="6" t="str">
        <f>[1]!s_info_city(A1005)</f>
        <v>宁波市</v>
      </c>
      <c r="AE1005" s="6" t="str">
        <f>[1]!s_info_province(A1005)</f>
        <v>浙江省</v>
      </c>
      <c r="AF1005">
        <v>121.549792</v>
      </c>
      <c r="AG1005">
        <v>29.868387999999999</v>
      </c>
    </row>
    <row r="1006" spans="1:33" x14ac:dyDescent="0.3">
      <c r="A1006" s="12" t="s">
        <v>2591</v>
      </c>
      <c r="B1006" s="12" t="s">
        <v>2592</v>
      </c>
      <c r="C1006" s="16" t="str">
        <f>[1]!s_info_mkt(A1006)</f>
        <v>创业板</v>
      </c>
      <c r="D1006" s="16" t="str">
        <f>[1]!s_ipo_listeddate(A1006)</f>
        <v>2021-12-10</v>
      </c>
      <c r="E1006" s="16" t="str">
        <f>[1]!lastradeday_s("000002","")</f>
        <v>2026-06-22</v>
      </c>
      <c r="F1006" s="16" t="str">
        <f>[1]!s_info_industry_csrc2023(A1006,"",3)</f>
        <v>电气机械和器材制造业</v>
      </c>
      <c r="G1006" s="16" t="str">
        <f>[1]!s_info_industry_csrc2023(A1006,"",1)</f>
        <v>制造业</v>
      </c>
      <c r="H1006" s="16">
        <f>[1]!s_is(A1006,83,"FY","YTD","20251231",1,"",100000000)</f>
        <v>13.504936098</v>
      </c>
      <c r="I1006" s="16">
        <f>[1]!s_is(A1006,83,"FY","YTD","20241231",1,"",100000000)</f>
        <v>15.8717544333</v>
      </c>
      <c r="J1006" s="16">
        <f t="shared" si="45"/>
        <v>-0.14912140590672551</v>
      </c>
      <c r="K1006" s="16">
        <f>[1]!s_is(A1006,61,"FY","YTD","20251231",1,"",100000000)</f>
        <v>0.25596706129999997</v>
      </c>
      <c r="L1006" s="16">
        <f>[1]!s_is(A1006,61,"FY","YTD","20241231",1,"",100000000)</f>
        <v>0.71395043959999993</v>
      </c>
      <c r="M1006" s="16">
        <f t="shared" si="46"/>
        <v>-0.64147782940870679</v>
      </c>
      <c r="N1006" s="16">
        <f>[1]!s_fa_roe(A1006,"20251231")</f>
        <v>1.2045999999999999</v>
      </c>
      <c r="O1006" s="16">
        <f>[1]!s_stmnote_rdexp(A1006,"20251231",1,10000)</f>
        <v>7238.8267510000005</v>
      </c>
      <c r="P1006" s="20">
        <f t="shared" si="47"/>
        <v>5.360134026900007E-2</v>
      </c>
      <c r="Q1006" s="16">
        <f>[1]!s_margin_tradingbalance(A1006,"",10000)</f>
        <v>34000.798799999997</v>
      </c>
      <c r="R1006" s="16">
        <f>[1]!s_margin_seclendingbalance(A1006,"",10000)</f>
        <v>0</v>
      </c>
      <c r="S1006" s="17">
        <f>[1]!s_val_ev(A1006,"",100000000)</f>
        <v>55.344000000000001</v>
      </c>
      <c r="T1006" s="17">
        <f>[1]!share_freesharesmv(A1006,"",100000000)</f>
        <v>22.74126468</v>
      </c>
      <c r="U1006" s="17">
        <f>[1]!s_dq_amount_btin(A1006,E1006,100000000)</f>
        <v>1.33083343</v>
      </c>
      <c r="V1006" s="17">
        <f>[1]!s_dq_turn(A1006,E1006)</f>
        <v>3.0784779162487816</v>
      </c>
      <c r="W1006" s="2">
        <f>[1]!s_pq_amount(A1006,"20260101","",100000000)</f>
        <v>116.71483843</v>
      </c>
      <c r="X1006" s="2">
        <f>[1]!s_pq_avgamount(A1006,"20260101","",100000000)</f>
        <v>1.0610439857272729</v>
      </c>
      <c r="Y1006" s="17">
        <f>[1]!s_ipo_dilutedpe(A1006)</f>
        <v>49.67</v>
      </c>
      <c r="Z1006" s="12">
        <f>[1]!s_ipo_collection_total(A1006,100000000)</f>
        <v>11.724</v>
      </c>
      <c r="AA1006" s="2">
        <f>[1]!s_val_pe_ttm(A1006,E1006)</f>
        <v>755.86328125</v>
      </c>
      <c r="AB1006" s="5">
        <f>[1]!s_info_zjtxornot1(A1006,"")</f>
        <v>1</v>
      </c>
      <c r="AC1006" s="22" t="str">
        <f>[1]!s_info_nature1(A1006,"")</f>
        <v>民营企业</v>
      </c>
      <c r="AD1006" s="6" t="str">
        <f>[1]!s_info_city(A1006)</f>
        <v>扬中市</v>
      </c>
      <c r="AE1006" s="6" t="str">
        <f>[1]!s_info_province(A1006)</f>
        <v>江苏省</v>
      </c>
      <c r="AF1006">
        <v>119.84513800000001</v>
      </c>
      <c r="AG1006">
        <v>32.189469000000003</v>
      </c>
    </row>
    <row r="1007" spans="1:33" x14ac:dyDescent="0.3">
      <c r="A1007" s="12" t="s">
        <v>2593</v>
      </c>
      <c r="B1007" s="12" t="s">
        <v>2594</v>
      </c>
      <c r="C1007" s="16" t="str">
        <f>[1]!s_info_mkt(A1007)</f>
        <v>科创板</v>
      </c>
      <c r="D1007" s="16" t="str">
        <f>[1]!s_ipo_listeddate(A1007)</f>
        <v>2019-07-22</v>
      </c>
      <c r="E1007" s="16" t="str">
        <f>[1]!lastradeday_s("000002","")</f>
        <v>2026-06-22</v>
      </c>
      <c r="F1007" s="16" t="str">
        <f>[1]!s_info_industry_csrc2023(A1007,"",3)</f>
        <v>计算机、通信和其他电子设备制造业</v>
      </c>
      <c r="G1007" s="16" t="str">
        <f>[1]!s_info_industry_csrc2023(A1007,"",1)</f>
        <v>制造业</v>
      </c>
      <c r="H1007" s="16">
        <f>[1]!s_is(A1007,83,"FY","YTD","20251231",1,"",100000000)</f>
        <v>17.093371075899999</v>
      </c>
      <c r="I1007" s="16">
        <f>[1]!s_is(A1007,83,"FY","YTD","20241231",1,"",100000000)</f>
        <v>24.1857439182</v>
      </c>
      <c r="J1007" s="16">
        <f t="shared" si="45"/>
        <v>-0.29324600749464336</v>
      </c>
      <c r="K1007" s="16">
        <f>[1]!s_is(A1007,61,"FY","YTD","20251231",1,"",100000000)</f>
        <v>-2.7355857926999998</v>
      </c>
      <c r="L1007" s="16">
        <f>[1]!s_is(A1007,61,"FY","YTD","20241231",1,"",100000000)</f>
        <v>0.27953093890000003</v>
      </c>
      <c r="M1007" s="16">
        <f t="shared" si="46"/>
        <v>-10.786343520559756</v>
      </c>
      <c r="N1007" s="16">
        <f>[1]!s_fa_roe(A1007,"20251231")</f>
        <v>-10.5504</v>
      </c>
      <c r="O1007" s="16">
        <f>[1]!s_stmnote_rdexp(A1007,"20251231",1,10000)</f>
        <v>24581.904914999999</v>
      </c>
      <c r="P1007" s="20">
        <f t="shared" si="47"/>
        <v>0.14380957861295193</v>
      </c>
      <c r="Q1007" s="16">
        <f>[1]!s_margin_tradingbalance(A1007,"",10000)</f>
        <v>44818.746700000003</v>
      </c>
      <c r="R1007" s="16">
        <f>[1]!s_margin_seclendingbalance(A1007,"",10000)</f>
        <v>157.35220000000001</v>
      </c>
      <c r="S1007" s="17">
        <f>[1]!s_val_ev(A1007,"",100000000)</f>
        <v>61.266764145500005</v>
      </c>
      <c r="T1007" s="17">
        <f>[1]!share_freesharesmv(A1007,"",100000000)</f>
        <v>40.6256267869</v>
      </c>
      <c r="U1007" s="17">
        <f>[1]!s_dq_amount_btin(A1007,E1007,100000000)</f>
        <v>1.4071152600000001</v>
      </c>
      <c r="V1007" s="17">
        <f>[1]!s_dq_turn(A1007,E1007)</f>
        <v>2.3292208064244817</v>
      </c>
      <c r="W1007" s="2">
        <f>[1]!s_pq_amount(A1007,"20260101","",100000000)</f>
        <v>128.34882906999999</v>
      </c>
      <c r="X1007" s="2">
        <f>[1]!s_pq_avgamount(A1007,"20260101","",100000000)</f>
        <v>1.166807537</v>
      </c>
      <c r="Y1007" s="17">
        <f>[1]!s_ipo_dilutedpe(A1007)</f>
        <v>47.89</v>
      </c>
      <c r="Z1007" s="12">
        <f>[1]!s_ipo_collection_total(A1007,100000000)</f>
        <v>11.9</v>
      </c>
      <c r="AA1007" s="2">
        <f>[1]!s_val_pe_ttm(A1007,E1007)</f>
        <v>-21.164575576782227</v>
      </c>
      <c r="AB1007" s="5">
        <f>[1]!s_info_zjtxornot1(A1007,"")</f>
        <v>1</v>
      </c>
      <c r="AC1007" s="22" t="str">
        <f>[1]!s_info_nature1(A1007,"")</f>
        <v>民营企业</v>
      </c>
      <c r="AD1007" s="6" t="str">
        <f>[1]!s_info_city(A1007)</f>
        <v>深圳市</v>
      </c>
      <c r="AE1007" s="6" t="str">
        <f>[1]!s_info_province(A1007)</f>
        <v>广东省</v>
      </c>
      <c r="AF1007">
        <v>114.085947</v>
      </c>
      <c r="AG1007">
        <v>22.547000000000001</v>
      </c>
    </row>
    <row r="1008" spans="1:33" x14ac:dyDescent="0.3">
      <c r="A1008" s="12" t="s">
        <v>2595</v>
      </c>
      <c r="B1008" s="12" t="s">
        <v>2596</v>
      </c>
      <c r="C1008" s="16" t="str">
        <f>[1]!s_info_mkt(A1008)</f>
        <v>创业板</v>
      </c>
      <c r="D1008" s="16" t="str">
        <f>[1]!s_ipo_listeddate(A1008)</f>
        <v>2020-07-01</v>
      </c>
      <c r="E1008" s="16" t="str">
        <f>[1]!lastradeday_s("000002","")</f>
        <v>2026-06-22</v>
      </c>
      <c r="F1008" s="16" t="str">
        <f>[1]!s_info_industry_csrc2023(A1008,"",3)</f>
        <v>软件和信息技术服务业</v>
      </c>
      <c r="G1008" s="16" t="str">
        <f>[1]!s_info_industry_csrc2023(A1008,"",1)</f>
        <v>信息传输、软件和信息技术服务业</v>
      </c>
      <c r="H1008" s="16">
        <f>[1]!s_is(A1008,83,"FY","YTD","20251231",1,"",100000000)</f>
        <v>12.3658907302</v>
      </c>
      <c r="I1008" s="16">
        <f>[1]!s_is(A1008,83,"FY","YTD","20241231",1,"",100000000)</f>
        <v>13.9678941424</v>
      </c>
      <c r="J1008" s="16">
        <f t="shared" si="45"/>
        <v>-0.11469183513762937</v>
      </c>
      <c r="K1008" s="16">
        <f>[1]!s_is(A1008,61,"FY","YTD","20251231",1,"",100000000)</f>
        <v>-1.7003496852000002</v>
      </c>
      <c r="L1008" s="16">
        <f>[1]!s_is(A1008,61,"FY","YTD","20241231",1,"",100000000)</f>
        <v>-3.0314402254000004</v>
      </c>
      <c r="M1008" s="16">
        <f t="shared" si="46"/>
        <v>0.43909509712478728</v>
      </c>
      <c r="N1008" s="16">
        <f>[1]!s_fa_roe(A1008,"20251231")</f>
        <v>-19.809100000000001</v>
      </c>
      <c r="O1008" s="16">
        <f>[1]!s_stmnote_rdexp(A1008,"20251231",1,10000)</f>
        <v>5951.3055060000006</v>
      </c>
      <c r="P1008" s="20">
        <f t="shared" si="47"/>
        <v>4.8126783875468926E-2</v>
      </c>
      <c r="Q1008" s="16">
        <f>[1]!s_margin_tradingbalance(A1008,"",10000)</f>
        <v>86215.469100000002</v>
      </c>
      <c r="R1008" s="16">
        <f>[1]!s_margin_seclendingbalance(A1008,"",10000)</f>
        <v>29.209599999999998</v>
      </c>
      <c r="S1008" s="17">
        <f>[1]!s_val_ev(A1008,"",100000000)</f>
        <v>124.20321968579999</v>
      </c>
      <c r="T1008" s="17">
        <f>[1]!share_freesharesmv(A1008,"",100000000)</f>
        <v>96.582865277999986</v>
      </c>
      <c r="U1008" s="17">
        <f>[1]!s_dq_amount_btin(A1008,E1008,100000000)</f>
        <v>18.598401630000001</v>
      </c>
      <c r="V1008" s="17">
        <f>[1]!s_dq_turn(A1008,E1008)</f>
        <v>18.193003188755373</v>
      </c>
      <c r="W1008" s="2">
        <f>[1]!s_pq_amount(A1008,"20260101","",100000000)</f>
        <v>1842.6313042700001</v>
      </c>
      <c r="X1008" s="2">
        <f>[1]!s_pq_avgamount(A1008,"20260101","",100000000)</f>
        <v>16.751193675181817</v>
      </c>
      <c r="Y1008" s="17">
        <f>[1]!s_ipo_dilutedpe(A1008)</f>
        <v>22.95</v>
      </c>
      <c r="Z1008" s="12">
        <f>[1]!s_ipo_collection_total(A1008,100000000)</f>
        <v>1.6850000000000001</v>
      </c>
      <c r="AA1008" s="2">
        <f>[1]!s_val_pe_ttm(A1008,E1008)</f>
        <v>-81.808433532714844</v>
      </c>
      <c r="AB1008" s="5">
        <f>[1]!s_info_zjtxornot1(A1008,"")</f>
        <v>1</v>
      </c>
      <c r="AC1008" s="22" t="str">
        <f>[1]!s_info_nature1(A1008,"")</f>
        <v>民营企业</v>
      </c>
      <c r="AD1008" s="6" t="str">
        <f>[1]!s_info_city(A1008)</f>
        <v>北京市</v>
      </c>
      <c r="AE1008" s="6" t="str">
        <f>[1]!s_info_province(A1008)</f>
        <v>北京</v>
      </c>
      <c r="AF1008">
        <v>116.40528500000001</v>
      </c>
      <c r="AG1008">
        <v>39.904989</v>
      </c>
    </row>
    <row r="1009" spans="1:33" x14ac:dyDescent="0.3">
      <c r="A1009" s="12" t="s">
        <v>2597</v>
      </c>
      <c r="B1009" s="12" t="s">
        <v>2598</v>
      </c>
      <c r="C1009" s="16" t="str">
        <f>[1]!s_info_mkt(A1009)</f>
        <v>创业板</v>
      </c>
      <c r="D1009" s="16" t="str">
        <f>[1]!s_ipo_listeddate(A1009)</f>
        <v>2020-07-20</v>
      </c>
      <c r="E1009" s="16" t="str">
        <f>[1]!lastradeday_s("000002","")</f>
        <v>2026-06-22</v>
      </c>
      <c r="F1009" s="16" t="str">
        <f>[1]!s_info_industry_csrc2023(A1009,"",3)</f>
        <v>化学原料和化学制品制造业</v>
      </c>
      <c r="G1009" s="16" t="str">
        <f>[1]!s_info_industry_csrc2023(A1009,"",1)</f>
        <v>制造业</v>
      </c>
      <c r="H1009" s="16">
        <f>[1]!s_is(A1009,83,"FY","YTD","20251231",1,"",100000000)</f>
        <v>17.4651725115</v>
      </c>
      <c r="I1009" s="16">
        <f>[1]!s_is(A1009,83,"FY","YTD","20241231",1,"",100000000)</f>
        <v>16.5843020489</v>
      </c>
      <c r="J1009" s="16">
        <f t="shared" si="45"/>
        <v>5.3114714143693842E-2</v>
      </c>
      <c r="K1009" s="16">
        <f>[1]!s_is(A1009,61,"FY","YTD","20251231",1,"",100000000)</f>
        <v>0.81927200200000005</v>
      </c>
      <c r="L1009" s="16">
        <f>[1]!s_is(A1009,61,"FY","YTD","20241231",1,"",100000000)</f>
        <v>0.77588496689999997</v>
      </c>
      <c r="M1009" s="16">
        <f t="shared" si="46"/>
        <v>5.5919417118429654E-2</v>
      </c>
      <c r="N1009" s="16">
        <f>[1]!s_fa_roe(A1009,"20251231")</f>
        <v>5.7432999999999996</v>
      </c>
      <c r="O1009" s="16">
        <f>[1]!s_stmnote_rdexp(A1009,"20251231",1,10000)</f>
        <v>7641.3610409999992</v>
      </c>
      <c r="P1009" s="20">
        <f t="shared" si="47"/>
        <v>4.3751992921733353E-2</v>
      </c>
      <c r="Q1009" s="16">
        <f>[1]!s_margin_tradingbalance(A1009,"",10000)</f>
        <v>0</v>
      </c>
      <c r="R1009" s="16">
        <f>[1]!s_margin_seclendingbalance(A1009,"",10000)</f>
        <v>0</v>
      </c>
      <c r="S1009" s="17">
        <f>[1]!s_val_ev(A1009,"",100000000)</f>
        <v>63.883622711099996</v>
      </c>
      <c r="T1009" s="17">
        <f>[1]!share_freesharesmv(A1009,"",100000000)</f>
        <v>20.752696118199999</v>
      </c>
      <c r="U1009" s="17">
        <f>[1]!s_dq_amount_btin(A1009,E1009,100000000)</f>
        <v>1.07780254</v>
      </c>
      <c r="V1009" s="17">
        <f>[1]!s_dq_turn(A1009,E1009)</f>
        <v>2.929109679505709</v>
      </c>
      <c r="W1009" s="2">
        <f>[1]!s_pq_amount(A1009,"20260101","",100000000)</f>
        <v>146.91940557000001</v>
      </c>
      <c r="X1009" s="2">
        <f>[1]!s_pq_avgamount(A1009,"20260101","",100000000)</f>
        <v>1.3356309597272726</v>
      </c>
      <c r="Y1009" s="17">
        <f>[1]!s_ipo_dilutedpe(A1009)</f>
        <v>22.99</v>
      </c>
      <c r="Z1009" s="12">
        <f>[1]!s_ipo_collection_total(A1009,100000000)</f>
        <v>4.6976060000000004</v>
      </c>
      <c r="AA1009" s="2">
        <f>[1]!s_val_pe_ttm(A1009,E1009)</f>
        <v>70.205924987792969</v>
      </c>
      <c r="AB1009" s="5">
        <f>[1]!s_info_zjtxornot1(A1009,"")</f>
        <v>1</v>
      </c>
      <c r="AC1009" s="22" t="str">
        <f>[1]!s_info_nature1(A1009,"")</f>
        <v>民营企业</v>
      </c>
      <c r="AD1009" s="6" t="str">
        <f>[1]!s_info_city(A1009)</f>
        <v>烟台市</v>
      </c>
      <c r="AE1009" s="6" t="str">
        <f>[1]!s_info_province(A1009)</f>
        <v>山东省</v>
      </c>
      <c r="AF1009">
        <v>121.39138199999999</v>
      </c>
      <c r="AG1009">
        <v>37.539296999999998</v>
      </c>
    </row>
    <row r="1010" spans="1:33" x14ac:dyDescent="0.3">
      <c r="A1010" s="12" t="s">
        <v>2599</v>
      </c>
      <c r="B1010" s="12" t="s">
        <v>2600</v>
      </c>
      <c r="C1010" s="16" t="str">
        <f>[1]!s_info_mkt(A1010)</f>
        <v>主板</v>
      </c>
      <c r="D1010" s="16" t="str">
        <f>[1]!s_ipo_listeddate(A1010)</f>
        <v>2017-03-21</v>
      </c>
      <c r="E1010" s="16" t="str">
        <f>[1]!lastradeday_s("000002","")</f>
        <v>2026-06-22</v>
      </c>
      <c r="F1010" s="16" t="str">
        <f>[1]!s_info_industry_csrc2023(A1010,"",3)</f>
        <v>专用设备制造业</v>
      </c>
      <c r="G1010" s="16" t="str">
        <f>[1]!s_info_industry_csrc2023(A1010,"",1)</f>
        <v>制造业</v>
      </c>
      <c r="H1010" s="16">
        <f>[1]!s_is(A1010,83,"FY","YTD","20251231",1,"",100000000)</f>
        <v>6.1605900975000001</v>
      </c>
      <c r="I1010" s="16">
        <f>[1]!s_is(A1010,83,"FY","YTD","20241231",1,"",100000000)</f>
        <v>5.6380489380999999</v>
      </c>
      <c r="J1010" s="16">
        <f t="shared" si="45"/>
        <v>9.2681203220647213E-2</v>
      </c>
      <c r="K1010" s="16">
        <f>[1]!s_is(A1010,61,"FY","YTD","20251231",1,"",100000000)</f>
        <v>0.29127806620000002</v>
      </c>
      <c r="L1010" s="16">
        <f>[1]!s_is(A1010,61,"FY","YTD","20241231",1,"",100000000)</f>
        <v>0.21469611059999999</v>
      </c>
      <c r="M1010" s="16">
        <f t="shared" si="46"/>
        <v>0.35669931507366598</v>
      </c>
      <c r="N1010" s="16">
        <f>[1]!s_fa_roe(A1010,"20251231")</f>
        <v>2.2324000000000002</v>
      </c>
      <c r="O1010" s="16">
        <f>[1]!s_stmnote_rdexp(A1010,"20251231",1,10000)</f>
        <v>4578.1246879999999</v>
      </c>
      <c r="P1010" s="20">
        <f t="shared" si="47"/>
        <v>7.4313087148223461E-2</v>
      </c>
      <c r="Q1010" s="16">
        <f>[1]!s_margin_tradingbalance(A1010,"",10000)</f>
        <v>0</v>
      </c>
      <c r="R1010" s="16">
        <f>[1]!s_margin_seclendingbalance(A1010,"",10000)</f>
        <v>0</v>
      </c>
      <c r="S1010" s="17">
        <f>[1]!s_val_ev(A1010,"",100000000)</f>
        <v>33.661945871999997</v>
      </c>
      <c r="T1010" s="17">
        <f>[1]!share_freesharesmv(A1010,"",100000000)</f>
        <v>18.642468575999999</v>
      </c>
      <c r="U1010" s="17">
        <f>[1]!s_dq_amount_btin(A1010,E1010,100000000)</f>
        <v>0.65624939000000004</v>
      </c>
      <c r="V1010" s="17">
        <f>[1]!s_dq_turn(A1010,E1010)</f>
        <v>1.9776976248831633</v>
      </c>
      <c r="W1010" s="2">
        <f>[1]!s_pq_amount(A1010,"20260101","",100000000)</f>
        <v>73.465088359999996</v>
      </c>
      <c r="X1010" s="2">
        <f>[1]!s_pq_avgamount(A1010,"20260101","",100000000)</f>
        <v>0.66786443963636366</v>
      </c>
      <c r="Y1010" s="17">
        <f>[1]!s_ipo_dilutedpe(A1010)</f>
        <v>22.98</v>
      </c>
      <c r="Z1010" s="12">
        <f>[1]!s_ipo_collection_total(A1010,100000000)</f>
        <v>4.1607089999999998</v>
      </c>
      <c r="AA1010" s="2">
        <f>[1]!s_val_pe_ttm(A1010,E1010)</f>
        <v>103.09861755371094</v>
      </c>
      <c r="AB1010" s="5">
        <f>[1]!s_info_zjtxornot1(A1010,"")</f>
        <v>0</v>
      </c>
      <c r="AC1010" s="22" t="str">
        <f>[1]!s_info_nature1(A1010,"")</f>
        <v>民营企业</v>
      </c>
      <c r="AD1010" s="6" t="str">
        <f>[1]!s_info_city(A1010)</f>
        <v>合肥市</v>
      </c>
      <c r="AE1010" s="6" t="str">
        <f>[1]!s_info_province(A1010)</f>
        <v>安徽省</v>
      </c>
      <c r="AF1010">
        <v>117.28304199999999</v>
      </c>
      <c r="AG1010">
        <v>31.861190000000001</v>
      </c>
    </row>
    <row r="1011" spans="1:33" x14ac:dyDescent="0.3">
      <c r="A1011" s="12" t="s">
        <v>2601</v>
      </c>
      <c r="B1011" s="12" t="s">
        <v>2602</v>
      </c>
      <c r="C1011" s="16" t="str">
        <f>[1]!s_info_mkt(A1011)</f>
        <v>科创板</v>
      </c>
      <c r="D1011" s="16" t="str">
        <f>[1]!s_ipo_listeddate(A1011)</f>
        <v>2021-05-21</v>
      </c>
      <c r="E1011" s="16" t="str">
        <f>[1]!lastradeday_s("000002","")</f>
        <v>2026-06-22</v>
      </c>
      <c r="F1011" s="16" t="str">
        <f>[1]!s_info_industry_csrc2023(A1011,"",3)</f>
        <v>专用设备制造业</v>
      </c>
      <c r="G1011" s="16" t="str">
        <f>[1]!s_info_industry_csrc2023(A1011,"",1)</f>
        <v>制造业</v>
      </c>
      <c r="H1011" s="16">
        <f>[1]!s_is(A1011,83,"FY","YTD","20251231",1,"",100000000)</f>
        <v>2.2373681767</v>
      </c>
      <c r="I1011" s="16">
        <f>[1]!s_is(A1011,83,"FY","YTD","20241231",1,"",100000000)</f>
        <v>2.0603301477000002</v>
      </c>
      <c r="J1011" s="16">
        <f t="shared" si="45"/>
        <v>8.5927019607819677E-2</v>
      </c>
      <c r="K1011" s="16">
        <f>[1]!s_is(A1011,61,"FY","YTD","20251231",1,"",100000000)</f>
        <v>0.1383924409</v>
      </c>
      <c r="L1011" s="16">
        <f>[1]!s_is(A1011,61,"FY","YTD","20241231",1,"",100000000)</f>
        <v>-0.12662162690000001</v>
      </c>
      <c r="M1011" s="16">
        <f t="shared" si="46"/>
        <v>2.0929605335848045</v>
      </c>
      <c r="N1011" s="16">
        <f>[1]!s_fa_roe(A1011,"20251231")</f>
        <v>0.97550000000000003</v>
      </c>
      <c r="O1011" s="16">
        <f>[1]!s_stmnote_rdexp(A1011,"20251231",1,10000)</f>
        <v>3924.9862320000002</v>
      </c>
      <c r="P1011" s="20">
        <f t="shared" si="47"/>
        <v>0.1754287145439401</v>
      </c>
      <c r="Q1011" s="16">
        <f>[1]!s_margin_tradingbalance(A1011,"",10000)</f>
        <v>13056.447</v>
      </c>
      <c r="R1011" s="16">
        <f>[1]!s_margin_seclendingbalance(A1011,"",10000)</f>
        <v>22.93</v>
      </c>
      <c r="S1011" s="17">
        <f>[1]!s_val_ev(A1011,"",100000000)</f>
        <v>20.948612493599999</v>
      </c>
      <c r="T1011" s="17">
        <f>[1]!share_freesharesmv(A1011,"",100000000)</f>
        <v>15.6798494358</v>
      </c>
      <c r="U1011" s="17">
        <f>[1]!s_dq_amount_btin(A1011,E1011,100000000)</f>
        <v>0.31700730999999999</v>
      </c>
      <c r="V1011" s="17">
        <f>[1]!s_dq_turn(A1011,E1011)</f>
        <v>1.5523151454510324</v>
      </c>
      <c r="W1011" s="2">
        <f>[1]!s_pq_amount(A1011,"20260101","",100000000)</f>
        <v>87.641086200000004</v>
      </c>
      <c r="X1011" s="2">
        <f>[1]!s_pq_avgamount(A1011,"20260101","",100000000)</f>
        <v>0.79673714727272738</v>
      </c>
      <c r="Y1011" s="17">
        <f>[1]!s_ipo_dilutedpe(A1011)</f>
        <v>26.6</v>
      </c>
      <c r="Z1011" s="12">
        <f>[1]!s_ipo_collection_total(A1011,100000000)</f>
        <v>5.4766667762000001</v>
      </c>
      <c r="AA1011" s="2">
        <f>[1]!s_val_pe_ttm(A1011,E1011)</f>
        <v>147.43510437011719</v>
      </c>
      <c r="AB1011" s="5">
        <f>[1]!s_info_zjtxornot1(A1011,"")</f>
        <v>1</v>
      </c>
      <c r="AC1011" s="22" t="str">
        <f>[1]!s_info_nature1(A1011,"")</f>
        <v>民营企业</v>
      </c>
      <c r="AD1011" s="6" t="str">
        <f>[1]!s_info_city(A1011)</f>
        <v>北京市</v>
      </c>
      <c r="AE1011" s="6" t="str">
        <f>[1]!s_info_province(A1011)</f>
        <v>北京</v>
      </c>
      <c r="AF1011">
        <v>116.40528500000001</v>
      </c>
      <c r="AG1011">
        <v>39.904989</v>
      </c>
    </row>
    <row r="1012" spans="1:33" x14ac:dyDescent="0.3">
      <c r="A1012" s="12" t="s">
        <v>2603</v>
      </c>
      <c r="B1012" s="12" t="s">
        <v>2604</v>
      </c>
      <c r="C1012" s="16" t="str">
        <f>[1]!s_info_mkt(A1012)</f>
        <v>创业板</v>
      </c>
      <c r="D1012" s="16" t="str">
        <f>[1]!s_ipo_listeddate(A1012)</f>
        <v>2021-07-07</v>
      </c>
      <c r="E1012" s="16" t="str">
        <f>[1]!lastradeday_s("000002","")</f>
        <v>2026-06-22</v>
      </c>
      <c r="F1012" s="16" t="str">
        <f>[1]!s_info_industry_csrc2023(A1012,"",3)</f>
        <v>通用设备制造业</v>
      </c>
      <c r="G1012" s="16" t="str">
        <f>[1]!s_info_industry_csrc2023(A1012,"",1)</f>
        <v>制造业</v>
      </c>
      <c r="H1012" s="16">
        <f>[1]!s_is(A1012,83,"FY","YTD","20251231",1,"",100000000)</f>
        <v>2.5835732506999998</v>
      </c>
      <c r="I1012" s="16">
        <f>[1]!s_is(A1012,83,"FY","YTD","20241231",1,"",100000000)</f>
        <v>2.8227165714999995</v>
      </c>
      <c r="J1012" s="16">
        <f t="shared" si="45"/>
        <v>-8.4720982338272188E-2</v>
      </c>
      <c r="K1012" s="16">
        <f>[1]!s_is(A1012,61,"FY","YTD","20251231",1,"",100000000)</f>
        <v>0.71341116840000007</v>
      </c>
      <c r="L1012" s="16">
        <f>[1]!s_is(A1012,61,"FY","YTD","20241231",1,"",100000000)</f>
        <v>0.94508928650000001</v>
      </c>
      <c r="M1012" s="16">
        <f t="shared" si="46"/>
        <v>-0.24513886826289819</v>
      </c>
      <c r="N1012" s="16">
        <f>[1]!s_fa_roe(A1012,"20251231")</f>
        <v>8.7418999999999993</v>
      </c>
      <c r="O1012" s="16">
        <f>[1]!s_stmnote_rdexp(A1012,"20251231",1,10000)</f>
        <v>1604.1040169999999</v>
      </c>
      <c r="P1012" s="20">
        <f t="shared" si="47"/>
        <v>6.2088582801566781E-2</v>
      </c>
      <c r="Q1012" s="16">
        <f>[1]!s_margin_tradingbalance(A1012,"",10000)</f>
        <v>14609.1122</v>
      </c>
      <c r="R1012" s="16">
        <f>[1]!s_margin_seclendingbalance(A1012,"",10000)</f>
        <v>8.9251000000000005</v>
      </c>
      <c r="S1012" s="17">
        <f>[1]!s_val_ev(A1012,"",100000000)</f>
        <v>27.94953168</v>
      </c>
      <c r="T1012" s="17">
        <f>[1]!share_freesharesmv(A1012,"",100000000)</f>
        <v>13.787967390499999</v>
      </c>
      <c r="U1012" s="17">
        <f>[1]!s_dq_amount_btin(A1012,E1012,100000000)</f>
        <v>0.89118081000000005</v>
      </c>
      <c r="V1012" s="17">
        <f>[1]!s_dq_turn(A1012,E1012)</f>
        <v>5.7951036417334221</v>
      </c>
      <c r="W1012" s="2">
        <f>[1]!s_pq_amount(A1012,"20260101","",100000000)</f>
        <v>150.17210269</v>
      </c>
      <c r="X1012" s="2">
        <f>[1]!s_pq_avgamount(A1012,"20260101","",100000000)</f>
        <v>1.3652009335454545</v>
      </c>
      <c r="Y1012" s="17">
        <f>[1]!s_ipo_dilutedpe(A1012)</f>
        <v>35.18</v>
      </c>
      <c r="Z1012" s="12">
        <f>[1]!s_ipo_collection_total(A1012,100000000)</f>
        <v>5.4423638499999996</v>
      </c>
      <c r="AA1012" s="2">
        <f>[1]!s_val_pe_ttm(A1012,E1012)</f>
        <v>41.360443115234375</v>
      </c>
      <c r="AB1012" s="5">
        <f>[1]!s_info_zjtxornot1(A1012,"")</f>
        <v>1</v>
      </c>
      <c r="AC1012" s="22" t="str">
        <f>[1]!s_info_nature1(A1012,"")</f>
        <v>民营企业</v>
      </c>
      <c r="AD1012" s="6" t="str">
        <f>[1]!s_info_city(A1012)</f>
        <v>无锡市</v>
      </c>
      <c r="AE1012" s="6" t="str">
        <f>[1]!s_info_province(A1012)</f>
        <v>江苏省</v>
      </c>
      <c r="AF1012">
        <v>120.301663</v>
      </c>
      <c r="AG1012">
        <v>31.574729000000001</v>
      </c>
    </row>
    <row r="1013" spans="1:33" x14ac:dyDescent="0.3">
      <c r="A1013" s="12" t="s">
        <v>77</v>
      </c>
      <c r="B1013" s="12" t="s">
        <v>78</v>
      </c>
      <c r="C1013" s="16" t="str">
        <f>[1]!s_info_mkt(A1013)</f>
        <v>北证</v>
      </c>
      <c r="D1013" s="16" t="str">
        <f>[1]!s_ipo_listeddate(A1013)</f>
        <v>2022-11-18</v>
      </c>
      <c r="E1013" s="16" t="str">
        <f>[1]!lastradeday_s("000002","")</f>
        <v>2026-06-22</v>
      </c>
      <c r="F1013" s="16" t="str">
        <f>[1]!s_info_industry_csrc2023(A1013,"",3)</f>
        <v>通用设备制造业</v>
      </c>
      <c r="G1013" s="16" t="str">
        <f>[1]!s_info_industry_csrc2023(A1013,"",1)</f>
        <v>制造业</v>
      </c>
      <c r="H1013" s="16">
        <f>[1]!s_is(A1013,83,"FY","YTD","20251231",1,"",100000000)</f>
        <v>8.823412642200001</v>
      </c>
      <c r="I1013" s="16">
        <f>[1]!s_is(A1013,83,"FY","YTD","20241231",1,"",100000000)</f>
        <v>5.0625172560000005</v>
      </c>
      <c r="J1013" s="16">
        <f t="shared" si="45"/>
        <v>0.74289038358193404</v>
      </c>
      <c r="K1013" s="16">
        <f>[1]!s_is(A1013,61,"FY","YTD","20251231",1,"",100000000)</f>
        <v>0.36897665350000003</v>
      </c>
      <c r="L1013" s="16">
        <f>[1]!s_is(A1013,61,"FY","YTD","20241231",1,"",100000000)</f>
        <v>0.61424446369999997</v>
      </c>
      <c r="M1013" s="16">
        <f t="shared" si="46"/>
        <v>-0.39929999323492471</v>
      </c>
      <c r="N1013" s="16">
        <f>[1]!s_fa_roe(A1013,"20251231")</f>
        <v>4.9851000000000001</v>
      </c>
      <c r="O1013" s="16">
        <f>[1]!s_stmnote_rdexp(A1013,"20251231",1,10000)</f>
        <v>9771.9327590000012</v>
      </c>
      <c r="P1013" s="20">
        <f t="shared" si="47"/>
        <v>0.11075003692180828</v>
      </c>
      <c r="Q1013" s="16">
        <f>[1]!s_margin_tradingbalance(A1013,"",10000)</f>
        <v>18355.016299999999</v>
      </c>
      <c r="R1013" s="16">
        <f>[1]!s_margin_seclendingbalance(A1013,"",10000)</f>
        <v>0</v>
      </c>
      <c r="S1013" s="17">
        <f>[1]!s_val_ev(A1013,"",100000000)</f>
        <v>151.18000075590001</v>
      </c>
      <c r="T1013" s="17">
        <f>[1]!share_freesharesmv(A1013,"",100000000)</f>
        <v>40.309528562400004</v>
      </c>
      <c r="U1013" s="17">
        <f>[1]!s_dq_amount_btin(A1013,E1013,100000000)</f>
        <v>2.5019295800000001</v>
      </c>
      <c r="V1013" s="17">
        <f>[1]!s_dq_turn(A1013,E1013)</f>
        <v>1.704798711227878</v>
      </c>
      <c r="W1013" s="2">
        <f>[1]!s_pq_amount(A1013,"20260101","",100000000)</f>
        <v>267.16661341000002</v>
      </c>
      <c r="X1013" s="2">
        <f>[1]!s_pq_avgamount(A1013,"20260101","",100000000)</f>
        <v>2.4287873946363638</v>
      </c>
      <c r="Y1013" s="17">
        <f>[1]!s_ipo_dilutedpe(A1013)</f>
        <v>26.02</v>
      </c>
      <c r="Z1013" s="12">
        <f>[1]!s_ipo_collection_total(A1013,100000000)</f>
        <v>2.5977600000000001</v>
      </c>
      <c r="AA1013" s="2">
        <f>[1]!s_val_pe_ttm(A1013,E1013)</f>
        <v>731.22467041015625</v>
      </c>
      <c r="AB1013" s="5">
        <f>[1]!s_info_zjtxornot1(A1013,"")</f>
        <v>1</v>
      </c>
      <c r="AC1013" s="22" t="str">
        <f>[1]!s_info_nature1(A1013,"")</f>
        <v>公众企业</v>
      </c>
      <c r="AD1013" s="6" t="str">
        <f>[1]!s_info_city(A1013)</f>
        <v>北京市</v>
      </c>
      <c r="AE1013" s="6" t="str">
        <f>[1]!s_info_province(A1013)</f>
        <v>北京</v>
      </c>
      <c r="AF1013">
        <v>116.40528500000001</v>
      </c>
      <c r="AG1013">
        <v>39.904989</v>
      </c>
    </row>
    <row r="1014" spans="1:33" x14ac:dyDescent="0.3">
      <c r="A1014" s="12" t="s">
        <v>2605</v>
      </c>
      <c r="B1014" s="12" t="s">
        <v>2606</v>
      </c>
      <c r="C1014" s="16" t="str">
        <f>[1]!s_info_mkt(A1014)</f>
        <v>主板</v>
      </c>
      <c r="D1014" s="16" t="str">
        <f>[1]!s_ipo_listeddate(A1014)</f>
        <v>2018-05-09</v>
      </c>
      <c r="E1014" s="16" t="str">
        <f>[1]!lastradeday_s("000002","")</f>
        <v>2026-06-22</v>
      </c>
      <c r="F1014" s="16" t="str">
        <f>[1]!s_info_industry_csrc2023(A1014,"",3)</f>
        <v>汽车制造业</v>
      </c>
      <c r="G1014" s="16" t="str">
        <f>[1]!s_info_industry_csrc2023(A1014,"",1)</f>
        <v>制造业</v>
      </c>
      <c r="H1014" s="16">
        <f>[1]!s_is(A1014,83,"FY","YTD","20251231",1,"",100000000)</f>
        <v>91.331960535699992</v>
      </c>
      <c r="I1014" s="16">
        <f>[1]!s_is(A1014,83,"FY","YTD","20241231",1,"",100000000)</f>
        <v>80.759998777199996</v>
      </c>
      <c r="J1014" s="16">
        <f t="shared" si="45"/>
        <v>0.13090591776339466</v>
      </c>
      <c r="K1014" s="16">
        <f>[1]!s_is(A1014,61,"FY","YTD","20251231",1,"",100000000)</f>
        <v>5.2821193671</v>
      </c>
      <c r="L1014" s="16">
        <f>[1]!s_is(A1014,61,"FY","YTD","20241231",1,"",100000000)</f>
        <v>5.0009776547999998</v>
      </c>
      <c r="M1014" s="16">
        <f t="shared" si="46"/>
        <v>5.6217350227541388E-2</v>
      </c>
      <c r="N1014" s="16">
        <f>[1]!s_fa_roe(A1014,"20251231")</f>
        <v>12.118499999999999</v>
      </c>
      <c r="O1014" s="16">
        <f>[1]!s_stmnote_rdexp(A1014,"20251231",1,10000)</f>
        <v>33761.113519999999</v>
      </c>
      <c r="P1014" s="20">
        <f t="shared" si="47"/>
        <v>3.69652784435777E-2</v>
      </c>
      <c r="Q1014" s="16">
        <f>[1]!s_margin_tradingbalance(A1014,"",10000)</f>
        <v>0</v>
      </c>
      <c r="R1014" s="16">
        <f>[1]!s_margin_seclendingbalance(A1014,"",10000)</f>
        <v>0</v>
      </c>
      <c r="S1014" s="17">
        <f>[1]!s_val_ev(A1014,"",100000000)</f>
        <v>86.397325879999997</v>
      </c>
      <c r="T1014" s="17">
        <f>[1]!share_freesharesmv(A1014,"",100000000)</f>
        <v>17.269596880000002</v>
      </c>
      <c r="U1014" s="17">
        <f>[1]!s_dq_amount_btin(A1014,E1014,100000000)</f>
        <v>0.65955653000000003</v>
      </c>
      <c r="V1014" s="17">
        <f>[1]!s_dq_turn(A1014,E1014)</f>
        <v>0.76747025818943082</v>
      </c>
      <c r="W1014" s="2">
        <f>[1]!s_pq_amount(A1014,"20260101","",100000000)</f>
        <v>110.24553032999999</v>
      </c>
      <c r="X1014" s="2">
        <f>[1]!s_pq_avgamount(A1014,"20260101","",100000000)</f>
        <v>1.002232093909091</v>
      </c>
      <c r="Y1014" s="17">
        <f>[1]!s_ipo_dilutedpe(A1014)</f>
        <v>18</v>
      </c>
      <c r="Z1014" s="12">
        <f>[1]!s_ipo_collection_total(A1014,100000000)</f>
        <v>7.0019999999999998</v>
      </c>
      <c r="AA1014" s="2">
        <f>[1]!s_val_pe_ttm(A1014,E1014)</f>
        <v>15.400654792785645</v>
      </c>
      <c r="AB1014" s="5">
        <f>[1]!s_info_zjtxornot1(A1014,"")</f>
        <v>1</v>
      </c>
      <c r="AC1014" s="22" t="str">
        <f>[1]!s_info_nature1(A1014,"")</f>
        <v>中央国有企业</v>
      </c>
      <c r="AD1014" s="6" t="str">
        <f>[1]!s_info_city(A1014)</f>
        <v>扬州市</v>
      </c>
      <c r="AE1014" s="6" t="str">
        <f>[1]!s_info_province(A1014)</f>
        <v>江苏省</v>
      </c>
      <c r="AF1014">
        <v>119.421003</v>
      </c>
      <c r="AG1014">
        <v>32.393158999999997</v>
      </c>
    </row>
    <row r="1015" spans="1:33" x14ac:dyDescent="0.3">
      <c r="A1015" s="12" t="s">
        <v>2607</v>
      </c>
      <c r="B1015" s="12" t="s">
        <v>2608</v>
      </c>
      <c r="C1015" s="16" t="str">
        <f>[1]!s_info_mkt(A1015)</f>
        <v>主板</v>
      </c>
      <c r="D1015" s="16" t="str">
        <f>[1]!s_ipo_listeddate(A1015)</f>
        <v>1998-03-27</v>
      </c>
      <c r="E1015" s="16" t="str">
        <f>[1]!lastradeday_s("000002","")</f>
        <v>2026-06-22</v>
      </c>
      <c r="F1015" s="16" t="str">
        <f>[1]!s_info_industry_csrc2023(A1015,"",3)</f>
        <v>医药制造业</v>
      </c>
      <c r="G1015" s="16" t="str">
        <f>[1]!s_info_industry_csrc2023(A1015,"",1)</f>
        <v>制造业</v>
      </c>
      <c r="H1015" s="16">
        <f>[1]!s_is(A1015,83,"FY","YTD","20251231",1,"",100000000)</f>
        <v>5.4549675933000001</v>
      </c>
      <c r="I1015" s="16">
        <f>[1]!s_is(A1015,83,"FY","YTD","20241231",1,"",100000000)</f>
        <v>8.6397657154999994</v>
      </c>
      <c r="J1015" s="16">
        <f t="shared" si="45"/>
        <v>-0.3686208893936066</v>
      </c>
      <c r="K1015" s="16">
        <f>[1]!s_is(A1015,61,"FY","YTD","20251231",1,"",100000000)</f>
        <v>-3.2041678416000003</v>
      </c>
      <c r="L1015" s="16">
        <f>[1]!s_is(A1015,61,"FY","YTD","20241231",1,"",100000000)</f>
        <v>-6.6901662599999995E-2</v>
      </c>
      <c r="M1015" s="16">
        <f t="shared" si="46"/>
        <v>-46.893695269689765</v>
      </c>
      <c r="N1015" s="16">
        <f>[1]!s_fa_roe(A1015,"20251231")</f>
        <v>-36.795099999999998</v>
      </c>
      <c r="O1015" s="16">
        <f>[1]!s_stmnote_rdexp(A1015,"20251231",1,10000)</f>
        <v>2344.4704839999999</v>
      </c>
      <c r="P1015" s="20">
        <f t="shared" si="47"/>
        <v>4.2978632666481255E-2</v>
      </c>
      <c r="Q1015" s="16">
        <f>[1]!s_margin_tradingbalance(A1015,"",10000)</f>
        <v>24630.349399999999</v>
      </c>
      <c r="R1015" s="16">
        <f>[1]!s_margin_seclendingbalance(A1015,"",10000)</f>
        <v>0</v>
      </c>
      <c r="S1015" s="17">
        <f>[1]!s_val_ev(A1015,"",100000000)</f>
        <v>22.890500658800001</v>
      </c>
      <c r="T1015" s="17">
        <f>[1]!share_freesharesmv(A1015,"",100000000)</f>
        <v>18.760428321099997</v>
      </c>
      <c r="U1015" s="17">
        <f>[1]!s_dq_amount_btin(A1015,E1015,100000000)</f>
        <v>0.89300223999999995</v>
      </c>
      <c r="V1015" s="17">
        <f>[1]!s_dq_turn(A1015,E1015)</f>
        <v>3.9909453522721199</v>
      </c>
      <c r="W1015" s="2">
        <f>[1]!s_pq_amount(A1015,"20260101","",100000000)</f>
        <v>90.506330390000002</v>
      </c>
      <c r="X1015" s="2">
        <f>[1]!s_pq_avgamount(A1015,"20260101","",100000000)</f>
        <v>0.82278482172727274</v>
      </c>
      <c r="Y1015" s="17">
        <f>[1]!s_ipo_dilutedpe(A1015)</f>
        <v>0</v>
      </c>
      <c r="Z1015" s="12">
        <f>[1]!s_ipo_collection_total(A1015,100000000)</f>
        <v>0</v>
      </c>
      <c r="AA1015" s="2">
        <f>[1]!s_val_pe_ttm(A1015,E1015)</f>
        <v>-7.5444831848144531</v>
      </c>
      <c r="AB1015" s="5">
        <f>[1]!s_info_zjtxornot1(A1015,"")</f>
        <v>0</v>
      </c>
      <c r="AC1015" s="22" t="str">
        <f>[1]!s_info_nature1(A1015,"")</f>
        <v>民营企业</v>
      </c>
      <c r="AD1015" s="6" t="str">
        <f>[1]!s_info_city(A1015)</f>
        <v>成都市</v>
      </c>
      <c r="AE1015" s="6" t="str">
        <f>[1]!s_info_province(A1015)</f>
        <v>四川省</v>
      </c>
      <c r="AF1015">
        <v>104.065735</v>
      </c>
      <c r="AG1015">
        <v>30.659462000000001</v>
      </c>
    </row>
    <row r="1016" spans="1:33" x14ac:dyDescent="0.3">
      <c r="A1016" s="12" t="s">
        <v>2609</v>
      </c>
      <c r="B1016" s="12" t="s">
        <v>2610</v>
      </c>
      <c r="C1016" s="16" t="str">
        <f>[1]!s_info_mkt(A1016)</f>
        <v>科创板</v>
      </c>
      <c r="D1016" s="16" t="str">
        <f>[1]!s_ipo_listeddate(A1016)</f>
        <v>2021-07-09</v>
      </c>
      <c r="E1016" s="16" t="str">
        <f>[1]!lastradeday_s("000002","")</f>
        <v>2026-06-22</v>
      </c>
      <c r="F1016" s="16" t="str">
        <f>[1]!s_info_industry_csrc2023(A1016,"",3)</f>
        <v>通用设备制造业</v>
      </c>
      <c r="G1016" s="16" t="str">
        <f>[1]!s_info_industry_csrc2023(A1016,"",1)</f>
        <v>制造业</v>
      </c>
      <c r="H1016" s="16">
        <f>[1]!s_is(A1016,83,"FY","YTD","20251231",1,"",100000000)</f>
        <v>5.5180117791999992</v>
      </c>
      <c r="I1016" s="16">
        <f>[1]!s_is(A1016,83,"FY","YTD","20241231",1,"",100000000)</f>
        <v>6.0547416458000001</v>
      </c>
      <c r="J1016" s="16">
        <f t="shared" si="45"/>
        <v>-8.8646204577913723E-2</v>
      </c>
      <c r="K1016" s="16">
        <f>[1]!s_is(A1016,61,"FY","YTD","20251231",1,"",100000000)</f>
        <v>0.88604963049999996</v>
      </c>
      <c r="L1016" s="16">
        <f>[1]!s_is(A1016,61,"FY","YTD","20241231",1,"",100000000)</f>
        <v>1.2989392273</v>
      </c>
      <c r="M1016" s="16">
        <f t="shared" si="46"/>
        <v>-0.31786675475052073</v>
      </c>
      <c r="N1016" s="16">
        <f>[1]!s_fa_roe(A1016,"20251231")</f>
        <v>4.7591000000000001</v>
      </c>
      <c r="O1016" s="16">
        <f>[1]!s_stmnote_rdexp(A1016,"20251231",1,10000)</f>
        <v>19549.256820999999</v>
      </c>
      <c r="P1016" s="20">
        <f t="shared" si="47"/>
        <v>0.35428080988682209</v>
      </c>
      <c r="Q1016" s="16">
        <f>[1]!s_margin_tradingbalance(A1016,"",10000)</f>
        <v>38708.701399999998</v>
      </c>
      <c r="R1016" s="16">
        <f>[1]!s_margin_seclendingbalance(A1016,"",10000)</f>
        <v>55.3</v>
      </c>
      <c r="S1016" s="17">
        <f>[1]!s_val_ev(A1016,"",100000000)</f>
        <v>86.495666042400003</v>
      </c>
      <c r="T1016" s="17">
        <f>[1]!share_freesharesmv(A1016,"",100000000)</f>
        <v>47.744495922399999</v>
      </c>
      <c r="U1016" s="17">
        <f>[1]!s_dq_amount_btin(A1016,E1016,100000000)</f>
        <v>4.4201370300000002</v>
      </c>
      <c r="V1016" s="17">
        <f>[1]!s_dq_turn(A1016,E1016)</f>
        <v>5.0971941819860849</v>
      </c>
      <c r="W1016" s="2">
        <f>[1]!s_pq_amount(A1016,"20260101","",100000000)</f>
        <v>213.11843223</v>
      </c>
      <c r="X1016" s="2">
        <f>[1]!s_pq_avgamount(A1016,"20260101","",100000000)</f>
        <v>1.9374402930000001</v>
      </c>
      <c r="Y1016" s="17">
        <f>[1]!s_ipo_dilutedpe(A1016)</f>
        <v>48.77</v>
      </c>
      <c r="Z1016" s="12">
        <f>[1]!s_ipo_collection_total(A1016,100000000)</f>
        <v>2.5016039999999999</v>
      </c>
      <c r="AA1016" s="2">
        <f>[1]!s_val_pe_ttm(A1016,E1016)</f>
        <v>96.051704406738281</v>
      </c>
      <c r="AB1016" s="5">
        <f>[1]!s_info_zjtxornot1(A1016,"")</f>
        <v>1</v>
      </c>
      <c r="AC1016" s="22" t="str">
        <f>[1]!s_info_nature1(A1016,"")</f>
        <v>民营企业</v>
      </c>
      <c r="AD1016" s="6" t="str">
        <f>[1]!s_info_city(A1016)</f>
        <v>大连市</v>
      </c>
      <c r="AE1016" s="6" t="str">
        <f>[1]!s_info_province(A1016)</f>
        <v>辽宁省</v>
      </c>
      <c r="AF1016">
        <v>121.618622</v>
      </c>
      <c r="AG1016">
        <v>38.914589999999997</v>
      </c>
    </row>
    <row r="1017" spans="1:33" x14ac:dyDescent="0.3">
      <c r="A1017" s="12" t="s">
        <v>2611</v>
      </c>
      <c r="B1017" s="12" t="s">
        <v>2612</v>
      </c>
      <c r="C1017" s="16" t="str">
        <f>[1]!s_info_mkt(A1017)</f>
        <v>科创板</v>
      </c>
      <c r="D1017" s="16" t="str">
        <f>[1]!s_ipo_listeddate(A1017)</f>
        <v>2021-02-10</v>
      </c>
      <c r="E1017" s="16" t="str">
        <f>[1]!lastradeday_s("000002","")</f>
        <v>2026-06-22</v>
      </c>
      <c r="F1017" s="16" t="str">
        <f>[1]!s_info_industry_csrc2023(A1017,"",3)</f>
        <v>铁路、船舶、航空航天和其他运输设备制造业</v>
      </c>
      <c r="G1017" s="16" t="str">
        <f>[1]!s_info_industry_csrc2023(A1017,"",1)</f>
        <v>制造业</v>
      </c>
      <c r="H1017" s="16">
        <f>[1]!s_is(A1017,83,"FY","YTD","20251231",1,"",100000000)</f>
        <v>6.2092454223000004</v>
      </c>
      <c r="I1017" s="16">
        <f>[1]!s_is(A1017,83,"FY","YTD","20241231",1,"",100000000)</f>
        <v>4.7420264494</v>
      </c>
      <c r="J1017" s="16">
        <f t="shared" si="45"/>
        <v>0.30940758946750391</v>
      </c>
      <c r="K1017" s="16">
        <f>[1]!s_is(A1017,61,"FY","YTD","20251231",1,"",100000000)</f>
        <v>0.10680006560000001</v>
      </c>
      <c r="L1017" s="16">
        <f>[1]!s_is(A1017,61,"FY","YTD","20241231",1,"",100000000)</f>
        <v>-0.35791711869999998</v>
      </c>
      <c r="M1017" s="16">
        <f t="shared" si="46"/>
        <v>1.2983932872166364</v>
      </c>
      <c r="N1017" s="16">
        <f>[1]!s_fa_roe(A1017,"20251231")</f>
        <v>1.8347</v>
      </c>
      <c r="O1017" s="16">
        <f>[1]!s_stmnote_rdexp(A1017,"20251231",1,10000)</f>
        <v>9096.0745290000013</v>
      </c>
      <c r="P1017" s="20">
        <f t="shared" si="47"/>
        <v>0.14649243040599086</v>
      </c>
      <c r="Q1017" s="16">
        <f>[1]!s_margin_tradingbalance(A1017,"",10000)</f>
        <v>11264.8703</v>
      </c>
      <c r="R1017" s="16">
        <f>[1]!s_margin_seclendingbalance(A1017,"",10000)</f>
        <v>23.507400000000001</v>
      </c>
      <c r="S1017" s="17">
        <f>[1]!s_val_ev(A1017,"",100000000)</f>
        <v>34.492837049999999</v>
      </c>
      <c r="T1017" s="17">
        <f>[1]!share_freesharesmv(A1017,"",100000000)</f>
        <v>15.331125050000001</v>
      </c>
      <c r="U1017" s="17">
        <f>[1]!s_dq_amount_btin(A1017,E1017,100000000)</f>
        <v>0.93431204000000001</v>
      </c>
      <c r="V1017" s="17">
        <f>[1]!s_dq_turn(A1017,E1017)</f>
        <v>2.7394981932922797</v>
      </c>
      <c r="W1017" s="2">
        <f>[1]!s_pq_amount(A1017,"20260101","",100000000)</f>
        <v>122.26826326</v>
      </c>
      <c r="X1017" s="2">
        <f>[1]!s_pq_avgamount(A1017,"20260101","",100000000)</f>
        <v>1.111529666</v>
      </c>
      <c r="Y1017" s="17">
        <f>[1]!s_ipo_dilutedpe(A1017)</f>
        <v>63.92</v>
      </c>
      <c r="Z1017" s="12">
        <f>[1]!s_ipo_collection_total(A1017,100000000)</f>
        <v>5.0720400000000003</v>
      </c>
      <c r="AA1017" s="2">
        <f>[1]!s_val_pe_ttm(A1017,E1017)</f>
        <v>170.33724975585938</v>
      </c>
      <c r="AB1017" s="5">
        <f>[1]!s_info_zjtxornot1(A1017,"")</f>
        <v>1</v>
      </c>
      <c r="AC1017" s="22" t="str">
        <f>[1]!s_info_nature1(A1017,"")</f>
        <v>民营企业</v>
      </c>
      <c r="AD1017" s="6" t="str">
        <f>[1]!s_info_city(A1017)</f>
        <v>成都市</v>
      </c>
      <c r="AE1017" s="6" t="str">
        <f>[1]!s_info_province(A1017)</f>
        <v>四川省</v>
      </c>
      <c r="AF1017">
        <v>104.065735</v>
      </c>
      <c r="AG1017">
        <v>30.659462000000001</v>
      </c>
    </row>
    <row r="1018" spans="1:33" x14ac:dyDescent="0.3">
      <c r="A1018" s="12" t="s">
        <v>2613</v>
      </c>
      <c r="B1018" s="12" t="s">
        <v>2614</v>
      </c>
      <c r="C1018" s="16" t="str">
        <f>[1]!s_info_mkt(A1018)</f>
        <v>创业板</v>
      </c>
      <c r="D1018" s="16" t="str">
        <f>[1]!s_ipo_listeddate(A1018)</f>
        <v>2021-03-22</v>
      </c>
      <c r="E1018" s="16" t="str">
        <f>[1]!lastradeday_s("000002","")</f>
        <v>2026-06-22</v>
      </c>
      <c r="F1018" s="16" t="str">
        <f>[1]!s_info_industry_csrc2023(A1018,"",3)</f>
        <v>软件和信息技术服务业</v>
      </c>
      <c r="G1018" s="16" t="str">
        <f>[1]!s_info_industry_csrc2023(A1018,"",1)</f>
        <v>信息传输、软件和信息技术服务业</v>
      </c>
      <c r="H1018" s="16">
        <f>[1]!s_is(A1018,83,"FY","YTD","20251231",1,"",100000000)</f>
        <v>5.7842726092999994</v>
      </c>
      <c r="I1018" s="16">
        <f>[1]!s_is(A1018,83,"FY","YTD","20241231",1,"",100000000)</f>
        <v>11.356002948099999</v>
      </c>
      <c r="J1018" s="16">
        <f t="shared" si="45"/>
        <v>-0.49064185385159831</v>
      </c>
      <c r="K1018" s="16">
        <f>[1]!s_is(A1018,61,"FY","YTD","20251231",1,"",100000000)</f>
        <v>-0.1094261965</v>
      </c>
      <c r="L1018" s="16">
        <f>[1]!s_is(A1018,61,"FY","YTD","20241231",1,"",100000000)</f>
        <v>0.30459433899999999</v>
      </c>
      <c r="M1018" s="16">
        <f t="shared" si="46"/>
        <v>-1.359252233180867</v>
      </c>
      <c r="N1018" s="16">
        <f>[1]!s_fa_roe(A1018,"20251231")</f>
        <v>-0.95860000000000001</v>
      </c>
      <c r="O1018" s="16">
        <f>[1]!s_stmnote_rdexp(A1018,"20251231",1,10000)</f>
        <v>823.98279100000002</v>
      </c>
      <c r="P1018" s="20">
        <f t="shared" si="47"/>
        <v>1.4245227475537615E-2</v>
      </c>
      <c r="Q1018" s="16">
        <f>[1]!s_margin_tradingbalance(A1018,"",10000)</f>
        <v>68071.716799999995</v>
      </c>
      <c r="R1018" s="16">
        <f>[1]!s_margin_seclendingbalance(A1018,"",10000)</f>
        <v>0</v>
      </c>
      <c r="S1018" s="17">
        <f>[1]!s_val_ev(A1018,"",100000000)</f>
        <v>127.53566182</v>
      </c>
      <c r="T1018" s="17">
        <f>[1]!share_freesharesmv(A1018,"",100000000)</f>
        <v>59.2937187024</v>
      </c>
      <c r="U1018" s="17">
        <f>[1]!s_dq_amount_btin(A1018,E1018,100000000)</f>
        <v>5.3695605799999999</v>
      </c>
      <c r="V1018" s="17">
        <f>[1]!s_dq_turn(A1018,E1018)</f>
        <v>6.4854932855824217</v>
      </c>
      <c r="W1018" s="2">
        <f>[1]!s_pq_amount(A1018,"20260101","",100000000)</f>
        <v>604.76369002000001</v>
      </c>
      <c r="X1018" s="2">
        <f>[1]!s_pq_avgamount(A1018,"20260101","",100000000)</f>
        <v>5.4978517274545453</v>
      </c>
      <c r="Y1018" s="17">
        <f>[1]!s_ipo_dilutedpe(A1018)</f>
        <v>56.88</v>
      </c>
      <c r="Z1018" s="12">
        <f>[1]!s_ipo_collection_total(A1018,100000000)</f>
        <v>8.1999999999999993</v>
      </c>
      <c r="AA1018" s="2">
        <f>[1]!s_val_pe_ttm(A1018,E1018)</f>
        <v>-545.214599609375</v>
      </c>
      <c r="AB1018" s="5">
        <f>[1]!s_info_zjtxornot1(A1018,"")</f>
        <v>0</v>
      </c>
      <c r="AC1018" s="22" t="str">
        <f>[1]!s_info_nature1(A1018,"")</f>
        <v>民营企业</v>
      </c>
      <c r="AD1018" s="6" t="str">
        <f>[1]!s_info_city(A1018)</f>
        <v>无锡市</v>
      </c>
      <c r="AE1018" s="6" t="str">
        <f>[1]!s_info_province(A1018)</f>
        <v>江苏省</v>
      </c>
      <c r="AF1018">
        <v>120.301663</v>
      </c>
      <c r="AG1018">
        <v>31.574729000000001</v>
      </c>
    </row>
    <row r="1019" spans="1:33" x14ac:dyDescent="0.3">
      <c r="A1019" s="12" t="s">
        <v>2615</v>
      </c>
      <c r="B1019" s="12" t="s">
        <v>2616</v>
      </c>
      <c r="C1019" s="16" t="str">
        <f>[1]!s_info_mkt(A1019)</f>
        <v>科创板</v>
      </c>
      <c r="D1019" s="16" t="str">
        <f>[1]!s_ipo_listeddate(A1019)</f>
        <v>2021-08-31</v>
      </c>
      <c r="E1019" s="16" t="str">
        <f>[1]!lastradeday_s("000002","")</f>
        <v>2026-06-22</v>
      </c>
      <c r="F1019" s="16" t="str">
        <f>[1]!s_info_industry_csrc2023(A1019,"",3)</f>
        <v>计算机、通信和其他电子设备制造业</v>
      </c>
      <c r="G1019" s="16" t="str">
        <f>[1]!s_info_industry_csrc2023(A1019,"",1)</f>
        <v>制造业</v>
      </c>
      <c r="H1019" s="16">
        <f>[1]!s_is(A1019,83,"FY","YTD","20251231",1,"",100000000)</f>
        <v>2.7644524957999996</v>
      </c>
      <c r="I1019" s="16">
        <f>[1]!s_is(A1019,83,"FY","YTD","20241231",1,"",100000000)</f>
        <v>5.3667585730000003</v>
      </c>
      <c r="J1019" s="16">
        <f t="shared" si="45"/>
        <v>-0.48489344951944058</v>
      </c>
      <c r="K1019" s="16">
        <f>[1]!s_is(A1019,61,"FY","YTD","20251231",1,"",100000000)</f>
        <v>-0.98761358219999995</v>
      </c>
      <c r="L1019" s="16">
        <f>[1]!s_is(A1019,61,"FY","YTD","20241231",1,"",100000000)</f>
        <v>0.47051002959999999</v>
      </c>
      <c r="M1019" s="16">
        <f t="shared" si="46"/>
        <v>-3.0990276935002026</v>
      </c>
      <c r="N1019" s="16">
        <f>[1]!s_fa_roe(A1019,"20251231")</f>
        <v>-5.4928999999999997</v>
      </c>
      <c r="O1019" s="16">
        <f>[1]!s_stmnote_rdexp(A1019,"20251231",1,10000)</f>
        <v>3278.1942349999999</v>
      </c>
      <c r="P1019" s="20">
        <f t="shared" si="47"/>
        <v>0.11858385123204403</v>
      </c>
      <c r="Q1019" s="16">
        <f>[1]!s_margin_tradingbalance(A1019,"",10000)</f>
        <v>29292.432499999999</v>
      </c>
      <c r="R1019" s="16">
        <f>[1]!s_margin_seclendingbalance(A1019,"",10000)</f>
        <v>146.2687</v>
      </c>
      <c r="S1019" s="17">
        <f>[1]!s_val_ev(A1019,"",100000000)</f>
        <v>64.4989726469</v>
      </c>
      <c r="T1019" s="17">
        <f>[1]!share_freesharesmv(A1019,"",100000000)</f>
        <v>27.206537213899999</v>
      </c>
      <c r="U1019" s="17">
        <f>[1]!s_dq_amount_btin(A1019,E1019,100000000)</f>
        <v>1.5626182799999999</v>
      </c>
      <c r="V1019" s="17">
        <f>[1]!s_dq_turn(A1019,E1019)</f>
        <v>2.4389062684948146</v>
      </c>
      <c r="W1019" s="2">
        <f>[1]!s_pq_amount(A1019,"20260101","",100000000)</f>
        <v>326.02379690999999</v>
      </c>
      <c r="X1019" s="2">
        <f>[1]!s_pq_avgamount(A1019,"20260101","",100000000)</f>
        <v>2.9638526991818184</v>
      </c>
      <c r="Y1019" s="17">
        <f>[1]!s_ipo_dilutedpe(A1019)</f>
        <v>43.24</v>
      </c>
      <c r="Z1019" s="12">
        <f>[1]!s_ipo_collection_total(A1019,100000000)</f>
        <v>9.9561770208000002</v>
      </c>
      <c r="AA1019" s="2">
        <f>[1]!s_val_pe_ttm(A1019,E1019)</f>
        <v>-45.743400573730469</v>
      </c>
      <c r="AB1019" s="5">
        <f>[1]!s_info_zjtxornot1(A1019,"")</f>
        <v>0</v>
      </c>
      <c r="AC1019" s="22" t="str">
        <f>[1]!s_info_nature1(A1019,"")</f>
        <v>民营企业</v>
      </c>
      <c r="AD1019" s="6" t="str">
        <f>[1]!s_info_city(A1019)</f>
        <v>成都市</v>
      </c>
      <c r="AE1019" s="6" t="str">
        <f>[1]!s_info_province(A1019)</f>
        <v>四川省</v>
      </c>
      <c r="AF1019">
        <v>104.065735</v>
      </c>
      <c r="AG1019">
        <v>30.659462000000001</v>
      </c>
    </row>
    <row r="1020" spans="1:33" x14ac:dyDescent="0.3">
      <c r="A1020" s="12" t="s">
        <v>2617</v>
      </c>
      <c r="B1020" s="12" t="s">
        <v>2618</v>
      </c>
      <c r="C1020" s="16" t="str">
        <f>[1]!s_info_mkt(A1020)</f>
        <v>主板</v>
      </c>
      <c r="D1020" s="16" t="str">
        <f>[1]!s_ipo_listeddate(A1020)</f>
        <v>2022-09-26</v>
      </c>
      <c r="E1020" s="16" t="str">
        <f>[1]!lastradeday_s("000002","")</f>
        <v>2026-06-22</v>
      </c>
      <c r="F1020" s="16" t="str">
        <f>[1]!s_info_industry_csrc2023(A1020,"",3)</f>
        <v>农副食品加工业</v>
      </c>
      <c r="G1020" s="16" t="str">
        <f>[1]!s_info_industry_csrc2023(A1020,"",1)</f>
        <v>制造业</v>
      </c>
      <c r="H1020" s="16">
        <f>[1]!s_is(A1020,83,"FY","YTD","20251231",1,"",100000000)</f>
        <v>32.382793712800002</v>
      </c>
      <c r="I1020" s="16">
        <f>[1]!s_is(A1020,83,"FY","YTD","20241231",1,"",100000000)</f>
        <v>33.628371630700002</v>
      </c>
      <c r="J1020" s="16">
        <f t="shared" si="45"/>
        <v>-3.7039495446841264E-2</v>
      </c>
      <c r="K1020" s="16">
        <f>[1]!s_is(A1020,61,"FY","YTD","20251231",1,"",100000000)</f>
        <v>2.3614382041999997</v>
      </c>
      <c r="L1020" s="16">
        <f>[1]!s_is(A1020,61,"FY","YTD","20241231",1,"",100000000)</f>
        <v>3.4647986393000001</v>
      </c>
      <c r="M1020" s="16">
        <f t="shared" si="46"/>
        <v>-0.31844864592850175</v>
      </c>
      <c r="N1020" s="16">
        <f>[1]!s_fa_roe(A1020,"20251231")</f>
        <v>11.6572</v>
      </c>
      <c r="O1020" s="16">
        <f>[1]!s_stmnote_rdexp(A1020,"20251231",1,10000)</f>
        <v>1697.9484850000001</v>
      </c>
      <c r="P1020" s="20">
        <f t="shared" si="47"/>
        <v>5.2433662767300063E-3</v>
      </c>
      <c r="Q1020" s="16">
        <f>[1]!s_margin_tradingbalance(A1020,"",10000)</f>
        <v>0</v>
      </c>
      <c r="R1020" s="16">
        <f>[1]!s_margin_seclendingbalance(A1020,"",10000)</f>
        <v>0</v>
      </c>
      <c r="S1020" s="17">
        <f>[1]!s_val_ev(A1020,"",100000000)</f>
        <v>97.231999999999999</v>
      </c>
      <c r="T1020" s="17">
        <f>[1]!share_freesharesmv(A1020,"",100000000)</f>
        <v>24.648065379999998</v>
      </c>
      <c r="U1020" s="17">
        <f>[1]!s_dq_amount_btin(A1020,E1020,100000000)</f>
        <v>0.61299234000000002</v>
      </c>
      <c r="V1020" s="17">
        <f>[1]!s_dq_turn(A1020,E1020)</f>
        <v>0.63768956310679614</v>
      </c>
      <c r="W1020" s="2">
        <f>[1]!s_pq_amount(A1020,"20260101","",100000000)</f>
        <v>155.55064340000001</v>
      </c>
      <c r="X1020" s="2">
        <f>[1]!s_pq_avgamount(A1020,"20260101","",100000000)</f>
        <v>1.4140967581818182</v>
      </c>
      <c r="Y1020" s="17">
        <f>[1]!s_ipo_dilutedpe(A1020)</f>
        <v>22.99</v>
      </c>
      <c r="Z1020" s="12">
        <f>[1]!s_ipo_collection_total(A1020,100000000)</f>
        <v>6.3630000000000004</v>
      </c>
      <c r="AA1020" s="2">
        <f>[1]!s_val_pe_ttm(A1020,E1020)</f>
        <v>31.961709976196289</v>
      </c>
      <c r="AB1020" s="5">
        <f>[1]!s_info_zjtxornot1(A1020,"")</f>
        <v>0</v>
      </c>
      <c r="AC1020" s="22" t="str">
        <f>[1]!s_info_nature1(A1020,"")</f>
        <v>民营企业</v>
      </c>
      <c r="AD1020" s="6" t="str">
        <f>[1]!s_info_city(A1020)</f>
        <v>上海市</v>
      </c>
      <c r="AE1020" s="6" t="str">
        <f>[1]!s_info_province(A1020)</f>
        <v>上海</v>
      </c>
      <c r="AF1020">
        <v>121.472644</v>
      </c>
      <c r="AG1020">
        <v>31.231705999999999</v>
      </c>
    </row>
    <row r="1021" spans="1:33" x14ac:dyDescent="0.3">
      <c r="A1021" s="12" t="s">
        <v>2619</v>
      </c>
      <c r="B1021" s="12" t="s">
        <v>2620</v>
      </c>
      <c r="C1021" s="16" t="str">
        <f>[1]!s_info_mkt(A1021)</f>
        <v>主板</v>
      </c>
      <c r="D1021" s="16" t="str">
        <f>[1]!s_ipo_listeddate(A1021)</f>
        <v>2017-11-17</v>
      </c>
      <c r="E1021" s="16" t="str">
        <f>[1]!lastradeday_s("000002","")</f>
        <v>2026-06-22</v>
      </c>
      <c r="F1021" s="16" t="str">
        <f>[1]!s_info_industry_csrc2023(A1021,"",3)</f>
        <v>汽车制造业</v>
      </c>
      <c r="G1021" s="16" t="str">
        <f>[1]!s_info_industry_csrc2023(A1021,"",1)</f>
        <v>制造业</v>
      </c>
      <c r="H1021" s="16">
        <f>[1]!s_is(A1021,83,"FY","YTD","20251231",1,"",100000000)</f>
        <v>74.131759298000006</v>
      </c>
      <c r="I1021" s="16">
        <f>[1]!s_is(A1021,83,"FY","YTD","20241231",1,"",100000000)</f>
        <v>67.460466558199997</v>
      </c>
      <c r="J1021" s="16">
        <f t="shared" si="45"/>
        <v>9.8891885576339655E-2</v>
      </c>
      <c r="K1021" s="16">
        <f>[1]!s_is(A1021,61,"FY","YTD","20251231",1,"",100000000)</f>
        <v>11.714695774999999</v>
      </c>
      <c r="L1021" s="16">
        <f>[1]!s_is(A1021,61,"FY","YTD","20241231",1,"",100000000)</f>
        <v>9.3951019371999998</v>
      </c>
      <c r="M1021" s="16">
        <f t="shared" si="46"/>
        <v>0.2468939510507645</v>
      </c>
      <c r="N1021" s="16">
        <f>[1]!s_fa_roe(A1021,"20251231")</f>
        <v>13.031000000000001</v>
      </c>
      <c r="O1021" s="16">
        <f>[1]!s_stmnote_rdexp(A1021,"20251231",1,10000)</f>
        <v>37152.519058999998</v>
      </c>
      <c r="P1021" s="20">
        <f t="shared" si="47"/>
        <v>5.0116872189221513E-2</v>
      </c>
      <c r="Q1021" s="16">
        <f>[1]!s_margin_tradingbalance(A1021,"",10000)</f>
        <v>51591.076800000003</v>
      </c>
      <c r="R1021" s="16">
        <f>[1]!s_margin_seclendingbalance(A1021,"",10000)</f>
        <v>303.11709999999999</v>
      </c>
      <c r="S1021" s="17">
        <f>[1]!s_val_ev(A1021,"",100000000)</f>
        <v>158.94968283489999</v>
      </c>
      <c r="T1021" s="17">
        <f>[1]!share_freesharesmv(A1021,"",100000000)</f>
        <v>73.352398179899993</v>
      </c>
      <c r="U1021" s="17">
        <f>[1]!s_dq_amount_btin(A1021,E1021,100000000)</f>
        <v>2.9871700799999998</v>
      </c>
      <c r="V1021" s="17">
        <f>[1]!s_dq_turn(A1021,E1021)</f>
        <v>1.9829527323125935</v>
      </c>
      <c r="W1021" s="2">
        <f>[1]!s_pq_amount(A1021,"20260101","",100000000)</f>
        <v>287.58443319000003</v>
      </c>
      <c r="X1021" s="2">
        <f>[1]!s_pq_avgamount(A1021,"20260101","",100000000)</f>
        <v>2.6144039380909092</v>
      </c>
      <c r="Y1021" s="17">
        <f>[1]!s_ipo_dilutedpe(A1021)</f>
        <v>20.79</v>
      </c>
      <c r="Z1021" s="12">
        <f>[1]!s_ipo_collection_total(A1021,100000000)</f>
        <v>15.220224</v>
      </c>
      <c r="AA1021" s="2">
        <f>[1]!s_val_pe_ttm(A1021,E1021)</f>
        <v>14.026992797851563</v>
      </c>
      <c r="AB1021" s="5">
        <f>[1]!s_info_zjtxornot1(A1021,"")</f>
        <v>1</v>
      </c>
      <c r="AC1021" s="22" t="str">
        <f>[1]!s_info_nature1(A1021,"")</f>
        <v>民营企业</v>
      </c>
      <c r="AD1021" s="6" t="str">
        <f>[1]!s_info_city(A1021)</f>
        <v>宁波市</v>
      </c>
      <c r="AE1021" s="6" t="str">
        <f>[1]!s_info_province(A1021)</f>
        <v>浙江省</v>
      </c>
      <c r="AF1021">
        <v>121.549792</v>
      </c>
      <c r="AG1021">
        <v>29.868387999999999</v>
      </c>
    </row>
    <row r="1022" spans="1:33" x14ac:dyDescent="0.3">
      <c r="A1022" s="12" t="s">
        <v>2621</v>
      </c>
      <c r="B1022" s="12" t="s">
        <v>2622</v>
      </c>
      <c r="C1022" s="16" t="str">
        <f>[1]!s_info_mkt(A1022)</f>
        <v>科创板</v>
      </c>
      <c r="D1022" s="16" t="str">
        <f>[1]!s_ipo_listeddate(A1022)</f>
        <v>2019-09-30</v>
      </c>
      <c r="E1022" s="16" t="str">
        <f>[1]!lastradeday_s("000002","")</f>
        <v>2026-06-22</v>
      </c>
      <c r="F1022" s="16" t="str">
        <f>[1]!s_info_industry_csrc2023(A1022,"",3)</f>
        <v>医药制造业</v>
      </c>
      <c r="G1022" s="16" t="str">
        <f>[1]!s_info_industry_csrc2023(A1022,"",1)</f>
        <v>制造业</v>
      </c>
      <c r="H1022" s="16">
        <f>[1]!s_is(A1022,83,"FY","YTD","20251231",1,"",100000000)</f>
        <v>4.0487532882999995</v>
      </c>
      <c r="I1022" s="16">
        <f>[1]!s_is(A1022,83,"FY","YTD","20241231",1,"",100000000)</f>
        <v>5.1090003723000006</v>
      </c>
      <c r="J1022" s="16">
        <f t="shared" si="45"/>
        <v>-0.20752534874502127</v>
      </c>
      <c r="K1022" s="16">
        <f>[1]!s_is(A1022,61,"FY","YTD","20251231",1,"",100000000)</f>
        <v>-2.1604511697</v>
      </c>
      <c r="L1022" s="16">
        <f>[1]!s_is(A1022,61,"FY","YTD","20241231",1,"",100000000)</f>
        <v>-1.9100456674000001</v>
      </c>
      <c r="M1022" s="16">
        <f t="shared" si="46"/>
        <v>-0.13109922269076307</v>
      </c>
      <c r="N1022" s="16">
        <f>[1]!s_fa_roe(A1022,"20251231")</f>
        <v>-7.7689000000000004</v>
      </c>
      <c r="O1022" s="16">
        <f>[1]!s_stmnote_rdexp(A1022,"20251231",1,10000)</f>
        <v>16295.794275</v>
      </c>
      <c r="P1022" s="20">
        <f t="shared" si="47"/>
        <v>0.402489189007669</v>
      </c>
      <c r="Q1022" s="16">
        <f>[1]!s_margin_tradingbalance(A1022,"",10000)</f>
        <v>18444.8963</v>
      </c>
      <c r="R1022" s="16">
        <f>[1]!s_margin_seclendingbalance(A1022,"",10000)</f>
        <v>173.39580000000001</v>
      </c>
      <c r="S1022" s="17">
        <f>[1]!s_val_ev(A1022,"",100000000)</f>
        <v>74.574309264000007</v>
      </c>
      <c r="T1022" s="17">
        <f>[1]!share_freesharesmv(A1022,"",100000000)</f>
        <v>48.148617360000003</v>
      </c>
      <c r="U1022" s="17">
        <f>[1]!s_dq_amount_btin(A1022,E1022,100000000)</f>
        <v>2.3754150100000002</v>
      </c>
      <c r="V1022" s="17">
        <f>[1]!s_dq_turn(A1022,E1022)</f>
        <v>3.3356201680580946</v>
      </c>
      <c r="W1022" s="2">
        <f>[1]!s_pq_amount(A1022,"20260101","",100000000)</f>
        <v>291.85469267000002</v>
      </c>
      <c r="X1022" s="2">
        <f>[1]!s_pq_avgamount(A1022,"20260101","",100000000)</f>
        <v>2.6532244788181818</v>
      </c>
      <c r="Y1022" s="17">
        <f>[1]!s_ipo_dilutedpe(A1022)</f>
        <v>48.85</v>
      </c>
      <c r="Z1022" s="12">
        <f>[1]!s_ipo_collection_total(A1022,100000000)</f>
        <v>4.5810300000000002</v>
      </c>
      <c r="AA1022" s="2">
        <f>[1]!s_val_pe_ttm(A1022,E1022)</f>
        <v>-28.671808242797852</v>
      </c>
      <c r="AB1022" s="5">
        <f>[1]!s_info_zjtxornot1(A1022,"")</f>
        <v>1</v>
      </c>
      <c r="AC1022" s="22" t="str">
        <f>[1]!s_info_nature1(A1022,"")</f>
        <v>民营企业</v>
      </c>
      <c r="AD1022" s="6" t="str">
        <f>[1]!s_info_city(A1022)</f>
        <v>北京市</v>
      </c>
      <c r="AE1022" s="6" t="str">
        <f>[1]!s_info_province(A1022)</f>
        <v>北京</v>
      </c>
      <c r="AF1022">
        <v>116.40528500000001</v>
      </c>
      <c r="AG1022">
        <v>39.904989</v>
      </c>
    </row>
    <row r="1023" spans="1:33" x14ac:dyDescent="0.3">
      <c r="A1023" s="12" t="s">
        <v>2623</v>
      </c>
      <c r="B1023" s="12" t="s">
        <v>2624</v>
      </c>
      <c r="C1023" s="16" t="str">
        <f>[1]!s_info_mkt(A1023)</f>
        <v>创业板</v>
      </c>
      <c r="D1023" s="16" t="str">
        <f>[1]!s_ipo_listeddate(A1023)</f>
        <v>2019-09-27</v>
      </c>
      <c r="E1023" s="16" t="str">
        <f>[1]!lastradeday_s("000002","")</f>
        <v>2026-06-22</v>
      </c>
      <c r="F1023" s="16" t="str">
        <f>[1]!s_info_industry_csrc2023(A1023,"",3)</f>
        <v>互联网和相关服务</v>
      </c>
      <c r="G1023" s="16" t="str">
        <f>[1]!s_info_industry_csrc2023(A1023,"",1)</f>
        <v>信息传输、软件和信息技术服务业</v>
      </c>
      <c r="H1023" s="16">
        <f>[1]!s_is(A1023,83,"FY","YTD","20251231",1,"",100000000)</f>
        <v>10.7301324129</v>
      </c>
      <c r="I1023" s="16">
        <f>[1]!s_is(A1023,83,"FY","YTD","20241231",1,"",100000000)</f>
        <v>12.3580999127</v>
      </c>
      <c r="J1023" s="16">
        <f t="shared" si="45"/>
        <v>-0.1317328320130341</v>
      </c>
      <c r="K1023" s="16">
        <f>[1]!s_is(A1023,61,"FY","YTD","20251231",1,"",100000000)</f>
        <v>1.0756302752</v>
      </c>
      <c r="L1023" s="16">
        <f>[1]!s_is(A1023,61,"FY","YTD","20241231",1,"",100000000)</f>
        <v>0.75993894230000003</v>
      </c>
      <c r="M1023" s="16">
        <f t="shared" si="46"/>
        <v>0.41541670695877425</v>
      </c>
      <c r="N1023" s="16">
        <f>[1]!s_fa_roe(A1023,"20251231")</f>
        <v>3.7153999999999998</v>
      </c>
      <c r="O1023" s="16">
        <f>[1]!s_stmnote_rdexp(A1023,"20251231",1,10000)</f>
        <v>842.231852</v>
      </c>
      <c r="P1023" s="20">
        <f t="shared" si="47"/>
        <v>7.8492214223512321E-3</v>
      </c>
      <c r="Q1023" s="16">
        <f>[1]!s_margin_tradingbalance(A1023,"",10000)</f>
        <v>0</v>
      </c>
      <c r="R1023" s="16">
        <f>[1]!s_margin_seclendingbalance(A1023,"",10000)</f>
        <v>0</v>
      </c>
      <c r="S1023" s="17">
        <f>[1]!s_val_ev(A1023,"",100000000)</f>
        <v>72.149061285000002</v>
      </c>
      <c r="T1023" s="17">
        <f>[1]!share_freesharesmv(A1023,"",100000000)</f>
        <v>36.146438012999994</v>
      </c>
      <c r="U1023" s="17">
        <f>[1]!s_dq_amount_btin(A1023,E1023,100000000)</f>
        <v>1.6337552399999999</v>
      </c>
      <c r="V1023" s="17">
        <f>[1]!s_dq_turn(A1023,E1023)</f>
        <v>2.5908793285664427</v>
      </c>
      <c r="W1023" s="2">
        <f>[1]!s_pq_amount(A1023,"20260101","",100000000)</f>
        <v>486.71540100999999</v>
      </c>
      <c r="X1023" s="2">
        <f>[1]!s_pq_avgamount(A1023,"20260101","",100000000)</f>
        <v>4.4246854637272728</v>
      </c>
      <c r="Y1023" s="17">
        <f>[1]!s_ipo_dilutedpe(A1023)</f>
        <v>20.27</v>
      </c>
      <c r="Z1023" s="12">
        <f>[1]!s_ipo_collection_total(A1023,100000000)</f>
        <v>7.66</v>
      </c>
      <c r="AA1023" s="2">
        <f>[1]!s_val_pe_ttm(A1023,E1023)</f>
        <v>63.874580383300781</v>
      </c>
      <c r="AB1023" s="5">
        <f>[1]!s_info_zjtxornot1(A1023,"")</f>
        <v>0</v>
      </c>
      <c r="AC1023" s="22" t="str">
        <f>[1]!s_info_nature1(A1023,"")</f>
        <v>民营企业</v>
      </c>
      <c r="AD1023" s="6" t="str">
        <f>[1]!s_info_city(A1023)</f>
        <v>杭州市</v>
      </c>
      <c r="AE1023" s="6" t="str">
        <f>[1]!s_info_province(A1023)</f>
        <v>浙江省</v>
      </c>
      <c r="AF1023">
        <v>120.153576</v>
      </c>
      <c r="AG1023">
        <v>30.287458999999998</v>
      </c>
    </row>
    <row r="1024" spans="1:33" x14ac:dyDescent="0.3">
      <c r="A1024" s="12" t="s">
        <v>2625</v>
      </c>
      <c r="B1024" s="12" t="s">
        <v>2626</v>
      </c>
      <c r="C1024" s="16" t="str">
        <f>[1]!s_info_mkt(A1024)</f>
        <v>主板</v>
      </c>
      <c r="D1024" s="16" t="str">
        <f>[1]!s_ipo_listeddate(A1024)</f>
        <v>2010-12-10</v>
      </c>
      <c r="E1024" s="16" t="str">
        <f>[1]!lastradeday_s("000002","")</f>
        <v>2026-06-22</v>
      </c>
      <c r="F1024" s="16" t="str">
        <f>[1]!s_info_industry_csrc2023(A1024,"",3)</f>
        <v>通用设备制造业</v>
      </c>
      <c r="G1024" s="16" t="str">
        <f>[1]!s_info_industry_csrc2023(A1024,"",1)</f>
        <v>制造业</v>
      </c>
      <c r="H1024" s="16">
        <f>[1]!s_is(A1024,83,"FY","YTD","20251231",1,"",100000000)</f>
        <v>20.719385177500001</v>
      </c>
      <c r="I1024" s="16">
        <f>[1]!s_is(A1024,83,"FY","YTD","20241231",1,"",100000000)</f>
        <v>18.5423297906</v>
      </c>
      <c r="J1024" s="16">
        <f t="shared" si="45"/>
        <v>0.11741002406308487</v>
      </c>
      <c r="K1024" s="16">
        <f>[1]!s_is(A1024,61,"FY","YTD","20251231",1,"",100000000)</f>
        <v>1.1939307359</v>
      </c>
      <c r="L1024" s="16">
        <f>[1]!s_is(A1024,61,"FY","YTD","20241231",1,"",100000000)</f>
        <v>0.52753992140000006</v>
      </c>
      <c r="M1024" s="16">
        <f t="shared" si="46"/>
        <v>1.26320452247768</v>
      </c>
      <c r="N1024" s="16">
        <f>[1]!s_fa_roe(A1024,"20251231")</f>
        <v>4.8944999999999999</v>
      </c>
      <c r="O1024" s="16">
        <f>[1]!s_stmnote_rdexp(A1024,"20251231",1,10000)</f>
        <v>11156.882421</v>
      </c>
      <c r="P1024" s="20">
        <f t="shared" si="47"/>
        <v>5.3847555443467976E-2</v>
      </c>
      <c r="Q1024" s="16">
        <f>[1]!s_margin_tradingbalance(A1024,"",10000)</f>
        <v>25335.182199999999</v>
      </c>
      <c r="R1024" s="16">
        <f>[1]!s_margin_seclendingbalance(A1024,"",10000)</f>
        <v>22.624400000000001</v>
      </c>
      <c r="S1024" s="17">
        <f>[1]!s_val_ev(A1024,"",100000000)</f>
        <v>45.899161919999997</v>
      </c>
      <c r="T1024" s="17">
        <f>[1]!share_freesharesmv(A1024,"",100000000)</f>
        <v>31.086742302000001</v>
      </c>
      <c r="U1024" s="17">
        <f>[1]!s_dq_amount_btin(A1024,E1024,100000000)</f>
        <v>0.93869773999999995</v>
      </c>
      <c r="V1024" s="17">
        <f>[1]!s_dq_turn(A1024,E1024)</f>
        <v>2.0968573147993146</v>
      </c>
      <c r="W1024" s="2">
        <f>[1]!s_pq_amount(A1024,"20260101","",100000000)</f>
        <v>140.21013195</v>
      </c>
      <c r="X1024" s="2">
        <f>[1]!s_pq_avgamount(A1024,"20260101","",100000000)</f>
        <v>1.2746375631818181</v>
      </c>
      <c r="Y1024" s="17">
        <f>[1]!s_ipo_dilutedpe(A1024)</f>
        <v>59.09</v>
      </c>
      <c r="Z1024" s="12">
        <f>[1]!s_ipo_collection_total(A1024,100000000)</f>
        <v>7.8</v>
      </c>
      <c r="AA1024" s="2">
        <f>[1]!s_val_pe_ttm(A1024,E1024)</f>
        <v>40.0107421875</v>
      </c>
      <c r="AB1024" s="5">
        <f>[1]!s_info_zjtxornot1(A1024,"")</f>
        <v>1</v>
      </c>
      <c r="AC1024" s="22" t="str">
        <f>[1]!s_info_nature1(A1024,"")</f>
        <v>地方国有企业</v>
      </c>
      <c r="AD1024" s="6" t="str">
        <f>[1]!s_info_city(A1024)</f>
        <v>株洲市</v>
      </c>
      <c r="AE1024" s="6" t="str">
        <f>[1]!s_info_province(A1024)</f>
        <v>湖南省</v>
      </c>
      <c r="AF1024">
        <v>113.151737</v>
      </c>
      <c r="AG1024">
        <v>27.835806000000002</v>
      </c>
    </row>
    <row r="1025" spans="1:33" x14ac:dyDescent="0.3">
      <c r="A1025" s="12" t="s">
        <v>2627</v>
      </c>
      <c r="B1025" s="12" t="s">
        <v>2628</v>
      </c>
      <c r="C1025" s="16" t="str">
        <f>[1]!s_info_mkt(A1025)</f>
        <v>主板</v>
      </c>
      <c r="D1025" s="16" t="str">
        <f>[1]!s_ipo_listeddate(A1025)</f>
        <v>2023-03-08</v>
      </c>
      <c r="E1025" s="16" t="str">
        <f>[1]!lastradeday_s("000002","")</f>
        <v>2026-06-22</v>
      </c>
      <c r="F1025" s="16" t="str">
        <f>[1]!s_info_industry_csrc2023(A1025,"",3)</f>
        <v>汽车制造业</v>
      </c>
      <c r="G1025" s="16" t="str">
        <f>[1]!s_info_industry_csrc2023(A1025,"",1)</f>
        <v>制造业</v>
      </c>
      <c r="H1025" s="16">
        <f>[1]!s_is(A1025,83,"FY","YTD","20251231",1,"",100000000)</f>
        <v>21.819163622399998</v>
      </c>
      <c r="I1025" s="16">
        <f>[1]!s_is(A1025,83,"FY","YTD","20241231",1,"",100000000)</f>
        <v>21.839467048000003</v>
      </c>
      <c r="J1025" s="16">
        <f t="shared" si="45"/>
        <v>-9.2966671555583247E-4</v>
      </c>
      <c r="K1025" s="16">
        <f>[1]!s_is(A1025,61,"FY","YTD","20251231",1,"",100000000)</f>
        <v>-0.74023258310000006</v>
      </c>
      <c r="L1025" s="16">
        <f>[1]!s_is(A1025,61,"FY","YTD","20241231",1,"",100000000)</f>
        <v>0.30509964489999997</v>
      </c>
      <c r="M1025" s="16">
        <f t="shared" si="46"/>
        <v>-3.4261994252488233</v>
      </c>
      <c r="N1025" s="16">
        <f>[1]!s_fa_roe(A1025,"20251231")</f>
        <v>-5.8428000000000004</v>
      </c>
      <c r="O1025" s="16">
        <f>[1]!s_stmnote_rdexp(A1025,"20251231",1,10000)</f>
        <v>11656.09461</v>
      </c>
      <c r="P1025" s="20">
        <f t="shared" si="47"/>
        <v>5.3421363035353088E-2</v>
      </c>
      <c r="Q1025" s="16">
        <f>[1]!s_margin_tradingbalance(A1025,"",10000)</f>
        <v>0</v>
      </c>
      <c r="R1025" s="16">
        <f>[1]!s_margin_seclendingbalance(A1025,"",10000)</f>
        <v>0</v>
      </c>
      <c r="S1025" s="17">
        <f>[1]!s_val_ev(A1025,"",100000000)</f>
        <v>20.98518464</v>
      </c>
      <c r="T1025" s="17">
        <f>[1]!share_freesharesmv(A1025,"",100000000)</f>
        <v>8.7083794592000014</v>
      </c>
      <c r="U1025" s="17">
        <f>[1]!s_dq_amount_btin(A1025,E1025,100000000)</f>
        <v>0.55762168999999995</v>
      </c>
      <c r="V1025" s="17">
        <f>[1]!s_dq_turn(A1025,E1025)</f>
        <v>3.9509370411341216</v>
      </c>
      <c r="W1025" s="2">
        <f>[1]!s_pq_amount(A1025,"20260101","",100000000)</f>
        <v>99.823512050000005</v>
      </c>
      <c r="X1025" s="2">
        <f>[1]!s_pq_avgamount(A1025,"20260101","",100000000)</f>
        <v>0.90748647318181808</v>
      </c>
      <c r="Y1025" s="17">
        <f>[1]!s_ipo_dilutedpe(A1025)</f>
        <v>22.98</v>
      </c>
      <c r="Z1025" s="12">
        <f>[1]!s_ipo_collection_total(A1025,100000000)</f>
        <v>5.2586779999999997</v>
      </c>
      <c r="AA1025" s="2">
        <f>[1]!s_val_pe_ttm(A1025,E1025)</f>
        <v>-19.153791427612305</v>
      </c>
      <c r="AB1025" s="5">
        <f>[1]!s_info_zjtxornot1(A1025,"")</f>
        <v>1</v>
      </c>
      <c r="AC1025" s="22" t="str">
        <f>[1]!s_info_nature1(A1025,"")</f>
        <v>民营企业</v>
      </c>
      <c r="AD1025" s="6" t="str">
        <f>[1]!s_info_city(A1025)</f>
        <v>慈溪市</v>
      </c>
      <c r="AE1025" s="6" t="str">
        <f>[1]!s_info_province(A1025)</f>
        <v>浙江省</v>
      </c>
      <c r="AF1025">
        <v>121.338408</v>
      </c>
      <c r="AG1025">
        <v>30.189257000000001</v>
      </c>
    </row>
    <row r="1026" spans="1:33" x14ac:dyDescent="0.3">
      <c r="A1026" s="12" t="s">
        <v>2629</v>
      </c>
      <c r="B1026" s="12" t="s">
        <v>2630</v>
      </c>
      <c r="C1026" s="16" t="str">
        <f>[1]!s_info_mkt(A1026)</f>
        <v>主板</v>
      </c>
      <c r="D1026" s="16" t="str">
        <f>[1]!s_ipo_listeddate(A1026)</f>
        <v>2011-11-03</v>
      </c>
      <c r="E1026" s="16" t="str">
        <f>[1]!lastradeday_s("000002","")</f>
        <v>2026-06-22</v>
      </c>
      <c r="F1026" s="16" t="str">
        <f>[1]!s_info_industry_csrc2023(A1026,"",3)</f>
        <v>土木工程建筑业</v>
      </c>
      <c r="G1026" s="16" t="str">
        <f>[1]!s_info_industry_csrc2023(A1026,"",1)</f>
        <v>建筑业</v>
      </c>
      <c r="H1026" s="16">
        <f>[1]!s_is(A1026,83,"FY","YTD","20251231",1,"",100000000)</f>
        <v>8.9859935088</v>
      </c>
      <c r="I1026" s="16">
        <f>[1]!s_is(A1026,83,"FY","YTD","20241231",1,"",100000000)</f>
        <v>8.1048246190000004</v>
      </c>
      <c r="J1026" s="16">
        <f t="shared" si="45"/>
        <v>0.10872152467485741</v>
      </c>
      <c r="K1026" s="16">
        <f>[1]!s_is(A1026,61,"FY","YTD","20251231",1,"",100000000)</f>
        <v>-0.78598944159999995</v>
      </c>
      <c r="L1026" s="16">
        <f>[1]!s_is(A1026,61,"FY","YTD","20241231",1,"",100000000)</f>
        <v>-0.92172063390000003</v>
      </c>
      <c r="M1026" s="16">
        <f t="shared" si="46"/>
        <v>0.14725849385153933</v>
      </c>
      <c r="N1026" s="16">
        <f>[1]!s_fa_roe(A1026,"20251231")</f>
        <v>-2.7526999999999999</v>
      </c>
      <c r="O1026" s="16">
        <f>[1]!s_stmnote_rdexp(A1026,"20251231",1,10000)</f>
        <v>351.46800000000002</v>
      </c>
      <c r="P1026" s="20">
        <f t="shared" si="47"/>
        <v>3.9112870452867208E-3</v>
      </c>
      <c r="Q1026" s="16">
        <f>[1]!s_margin_tradingbalance(A1026,"",10000)</f>
        <v>23216.1145</v>
      </c>
      <c r="R1026" s="16">
        <f>[1]!s_margin_seclendingbalance(A1026,"",10000)</f>
        <v>35.7684</v>
      </c>
      <c r="S1026" s="17">
        <f>[1]!s_val_ev(A1026,"",100000000)</f>
        <v>37.325050459499998</v>
      </c>
      <c r="T1026" s="17">
        <f>[1]!share_freesharesmv(A1026,"",100000000)</f>
        <v>29.489156073199997</v>
      </c>
      <c r="U1026" s="17">
        <f>[1]!s_dq_amount_btin(A1026,E1026,100000000)</f>
        <v>1.3605359699999999</v>
      </c>
      <c r="V1026" s="17">
        <f>[1]!s_dq_turn(A1026,E1026)</f>
        <v>3.7730268538897929</v>
      </c>
      <c r="W1026" s="2">
        <f>[1]!s_pq_amount(A1026,"20260101","",100000000)</f>
        <v>191.89991287000001</v>
      </c>
      <c r="X1026" s="2">
        <f>[1]!s_pq_avgamount(A1026,"20260101","",100000000)</f>
        <v>1.7445446624545455</v>
      </c>
      <c r="Y1026" s="17">
        <f>[1]!s_ipo_dilutedpe(A1026)</f>
        <v>28.57</v>
      </c>
      <c r="Z1026" s="12">
        <f>[1]!s_ipo_collection_total(A1026,100000000)</f>
        <v>8.4</v>
      </c>
      <c r="AA1026" s="2">
        <f>[1]!s_val_pe_ttm(A1026,E1026)</f>
        <v>-53.885173797607422</v>
      </c>
      <c r="AB1026" s="5">
        <f>[1]!s_info_zjtxornot1(A1026,"")</f>
        <v>0</v>
      </c>
      <c r="AC1026" s="22" t="str">
        <f>[1]!s_info_nature1(A1026,"")</f>
        <v>民营企业</v>
      </c>
      <c r="AD1026" s="6" t="str">
        <f>[1]!s_info_city(A1026)</f>
        <v>成都市</v>
      </c>
      <c r="AE1026" s="6" t="str">
        <f>[1]!s_info_province(A1026)</f>
        <v>四川省</v>
      </c>
      <c r="AF1026">
        <v>104.065735</v>
      </c>
      <c r="AG1026">
        <v>30.659462000000001</v>
      </c>
    </row>
    <row r="1027" spans="1:33" x14ac:dyDescent="0.3">
      <c r="A1027" s="12" t="s">
        <v>2631</v>
      </c>
      <c r="B1027" s="12" t="s">
        <v>2632</v>
      </c>
      <c r="C1027" s="16" t="str">
        <f>[1]!s_info_mkt(A1027)</f>
        <v>主板</v>
      </c>
      <c r="D1027" s="16" t="str">
        <f>[1]!s_ipo_listeddate(A1027)</f>
        <v>2016-12-09</v>
      </c>
      <c r="E1027" s="16" t="str">
        <f>[1]!lastradeday_s("000002","")</f>
        <v>2026-06-22</v>
      </c>
      <c r="F1027" s="16" t="str">
        <f>[1]!s_info_industry_csrc2023(A1027,"",3)</f>
        <v>化学原料和化学制品制造业</v>
      </c>
      <c r="G1027" s="16" t="str">
        <f>[1]!s_info_industry_csrc2023(A1027,"",1)</f>
        <v>制造业</v>
      </c>
      <c r="H1027" s="16">
        <f>[1]!s_is(A1027,83,"FY","YTD","20251231",1,"",100000000)</f>
        <v>18.2747973868</v>
      </c>
      <c r="I1027" s="16">
        <f>[1]!s_is(A1027,83,"FY","YTD","20241231",1,"",100000000)</f>
        <v>16.9231450393</v>
      </c>
      <c r="J1027" s="16">
        <f t="shared" ref="J1027:J1090" si="48">H1027/I1027-1</f>
        <v>7.9870044507750038E-2</v>
      </c>
      <c r="K1027" s="16">
        <f>[1]!s_is(A1027,61,"FY","YTD","20251231",1,"",100000000)</f>
        <v>1.9801076983000001</v>
      </c>
      <c r="L1027" s="16">
        <f>[1]!s_is(A1027,61,"FY","YTD","20241231",1,"",100000000)</f>
        <v>1.4816809137</v>
      </c>
      <c r="M1027" s="16">
        <f t="shared" ref="M1027:M1090" si="49">(K1027-L1027)/ABS(L1027)</f>
        <v>0.33639279550098733</v>
      </c>
      <c r="N1027" s="16">
        <f>[1]!s_fa_roe(A1027,"20251231")</f>
        <v>19.871700000000001</v>
      </c>
      <c r="O1027" s="16">
        <f>[1]!s_stmnote_rdexp(A1027,"20251231",1,10000)</f>
        <v>3736.0977009999997</v>
      </c>
      <c r="P1027" s="20">
        <f t="shared" ref="P1027:P1090" si="50">O1027/H1027/10000</f>
        <v>2.0443989730351848E-2</v>
      </c>
      <c r="Q1027" s="16">
        <f>[1]!s_margin_tradingbalance(A1027,"",10000)</f>
        <v>0</v>
      </c>
      <c r="R1027" s="16">
        <f>[1]!s_margin_seclendingbalance(A1027,"",10000)</f>
        <v>0</v>
      </c>
      <c r="S1027" s="17">
        <f>[1]!s_val_ev(A1027,"",100000000)</f>
        <v>76.492400599999996</v>
      </c>
      <c r="T1027" s="17">
        <f>[1]!share_freesharesmv(A1027,"",100000000)</f>
        <v>32.176151187399995</v>
      </c>
      <c r="U1027" s="17">
        <f>[1]!s_dq_amount_btin(A1027,E1027,100000000)</f>
        <v>2.4330645299999998</v>
      </c>
      <c r="V1027" s="17">
        <f>[1]!s_dq_turn(A1027,E1027)</f>
        <v>3.294327174880971</v>
      </c>
      <c r="W1027" s="2">
        <f>[1]!s_pq_amount(A1027,"20260101","",100000000)</f>
        <v>140.39463309000001</v>
      </c>
      <c r="X1027" s="2">
        <f>[1]!s_pq_avgamount(A1027,"20260101","",100000000)</f>
        <v>1.2763148462727272</v>
      </c>
      <c r="Y1027" s="17">
        <f>[1]!s_ipo_dilutedpe(A1027)</f>
        <v>22.97</v>
      </c>
      <c r="Z1027" s="12">
        <f>[1]!s_ipo_collection_total(A1027,100000000)</f>
        <v>3.7858000000000001</v>
      </c>
      <c r="AA1027" s="2">
        <f>[1]!s_val_pe_ttm(A1027,E1027)</f>
        <v>40.28948974609375</v>
      </c>
      <c r="AB1027" s="5">
        <f>[1]!s_info_zjtxornot1(A1027,"")</f>
        <v>0</v>
      </c>
      <c r="AC1027" s="22" t="str">
        <f>[1]!s_info_nature1(A1027,"")</f>
        <v>地方国有企业</v>
      </c>
      <c r="AD1027" s="6" t="str">
        <f>[1]!s_info_city(A1027)</f>
        <v>拉萨市</v>
      </c>
      <c r="AE1027" s="6" t="str">
        <f>[1]!s_info_province(A1027)</f>
        <v>西藏自治区</v>
      </c>
      <c r="AF1027">
        <v>91.132211999999996</v>
      </c>
      <c r="AG1027">
        <v>29.660361000000002</v>
      </c>
    </row>
    <row r="1028" spans="1:33" x14ac:dyDescent="0.3">
      <c r="A1028" s="12" t="s">
        <v>2633</v>
      </c>
      <c r="B1028" s="12" t="s">
        <v>2634</v>
      </c>
      <c r="C1028" s="16" t="str">
        <f>[1]!s_info_mkt(A1028)</f>
        <v>主板</v>
      </c>
      <c r="D1028" s="16" t="str">
        <f>[1]!s_ipo_listeddate(A1028)</f>
        <v>2023-02-14</v>
      </c>
      <c r="E1028" s="16" t="str">
        <f>[1]!lastradeday_s("000002","")</f>
        <v>2026-06-22</v>
      </c>
      <c r="F1028" s="16" t="str">
        <f>[1]!s_info_industry_csrc2023(A1028,"",3)</f>
        <v>计算机、通信和其他电子设备制造业</v>
      </c>
      <c r="G1028" s="16" t="str">
        <f>[1]!s_info_industry_csrc2023(A1028,"",1)</f>
        <v>制造业</v>
      </c>
      <c r="H1028" s="16">
        <f>[1]!s_is(A1028,83,"FY","YTD","20251231",1,"",100000000)</f>
        <v>45.834514231899995</v>
      </c>
      <c r="I1028" s="16">
        <f>[1]!s_is(A1028,83,"FY","YTD","20241231",1,"",100000000)</f>
        <v>31.796162712499999</v>
      </c>
      <c r="J1028" s="16">
        <f t="shared" si="48"/>
        <v>0.44151087180973292</v>
      </c>
      <c r="K1028" s="16">
        <f>[1]!s_is(A1028,61,"FY","YTD","20251231",1,"",100000000)</f>
        <v>0.65359104439999993</v>
      </c>
      <c r="L1028" s="16">
        <f>[1]!s_is(A1028,61,"FY","YTD","20241231",1,"",100000000)</f>
        <v>0.3408295992</v>
      </c>
      <c r="M1028" s="16">
        <f t="shared" si="49"/>
        <v>0.91764754567713003</v>
      </c>
      <c r="N1028" s="16">
        <f>[1]!s_fa_roe(A1028,"20251231")</f>
        <v>3.1356000000000002</v>
      </c>
      <c r="O1028" s="16">
        <f>[1]!s_stmnote_rdexp(A1028,"20251231",1,10000)</f>
        <v>25832.080825000001</v>
      </c>
      <c r="P1028" s="20">
        <f t="shared" si="50"/>
        <v>5.6359451513552504E-2</v>
      </c>
      <c r="Q1028" s="16">
        <f>[1]!s_margin_tradingbalance(A1028,"",10000)</f>
        <v>0</v>
      </c>
      <c r="R1028" s="16">
        <f>[1]!s_margin_seclendingbalance(A1028,"",10000)</f>
        <v>0</v>
      </c>
      <c r="S1028" s="17">
        <f>[1]!s_val_ev(A1028,"",100000000)</f>
        <v>84.439328000000003</v>
      </c>
      <c r="T1028" s="17">
        <f>[1]!share_freesharesmv(A1028,"",100000000)</f>
        <v>36.996454512</v>
      </c>
      <c r="U1028" s="17">
        <f>[1]!s_dq_amount_btin(A1028,E1028,100000000)</f>
        <v>3.03790695</v>
      </c>
      <c r="V1028" s="17">
        <f>[1]!s_dq_turn(A1028,E1028)</f>
        <v>4.1708567708040443</v>
      </c>
      <c r="W1028" s="2">
        <f>[1]!s_pq_amount(A1028,"20260101","",100000000)</f>
        <v>240.82665456000001</v>
      </c>
      <c r="X1028" s="2">
        <f>[1]!s_pq_avgamount(A1028,"20260101","",100000000)</f>
        <v>2.1893332232727269</v>
      </c>
      <c r="Y1028" s="17">
        <f>[1]!s_ipo_dilutedpe(A1028)</f>
        <v>22.84</v>
      </c>
      <c r="Z1028" s="12">
        <f>[1]!s_ipo_collection_total(A1028,100000000)</f>
        <v>12.289025000000001</v>
      </c>
      <c r="AA1028" s="2">
        <f>[1]!s_val_pe_ttm(A1028,E1028)</f>
        <v>76.8701171875</v>
      </c>
      <c r="AB1028" s="5">
        <f>[1]!s_info_zjtxornot1(A1028,"")</f>
        <v>1</v>
      </c>
      <c r="AC1028" s="22" t="str">
        <f>[1]!s_info_nature1(A1028,"")</f>
        <v>民营企业</v>
      </c>
      <c r="AD1028" s="6" t="str">
        <f>[1]!s_info_city(A1028)</f>
        <v>深圳市</v>
      </c>
      <c r="AE1028" s="6" t="str">
        <f>[1]!s_info_province(A1028)</f>
        <v>广东省</v>
      </c>
      <c r="AF1028">
        <v>114.085947</v>
      </c>
      <c r="AG1028">
        <v>22.547000000000001</v>
      </c>
    </row>
    <row r="1029" spans="1:33" x14ac:dyDescent="0.3">
      <c r="A1029" s="12" t="s">
        <v>2635</v>
      </c>
      <c r="B1029" s="12" t="s">
        <v>2636</v>
      </c>
      <c r="C1029" s="16" t="str">
        <f>[1]!s_info_mkt(A1029)</f>
        <v>主板</v>
      </c>
      <c r="D1029" s="16" t="str">
        <f>[1]!s_ipo_listeddate(A1029)</f>
        <v>2010-04-23</v>
      </c>
      <c r="E1029" s="16" t="str">
        <f>[1]!lastradeday_s("000002","")</f>
        <v>2026-06-22</v>
      </c>
      <c r="F1029" s="16" t="str">
        <f>[1]!s_info_industry_csrc2023(A1029,"",3)</f>
        <v>纺织业</v>
      </c>
      <c r="G1029" s="16" t="str">
        <f>[1]!s_info_industry_csrc2023(A1029,"",1)</f>
        <v>制造业</v>
      </c>
      <c r="H1029" s="16">
        <f>[1]!s_is(A1029,83,"FY","YTD","20251231",1,"",100000000)</f>
        <v>40.188935731000001</v>
      </c>
      <c r="I1029" s="16">
        <f>[1]!s_is(A1029,83,"FY","YTD","20241231",1,"",100000000)</f>
        <v>41.787953541699999</v>
      </c>
      <c r="J1029" s="16">
        <f t="shared" si="48"/>
        <v>-3.8265042319058473E-2</v>
      </c>
      <c r="K1029" s="16">
        <f>[1]!s_is(A1029,61,"FY","YTD","20251231",1,"",100000000)</f>
        <v>3.0368740969999997</v>
      </c>
      <c r="L1029" s="16">
        <f>[1]!s_is(A1029,61,"FY","YTD","20241231",1,"",100000000)</f>
        <v>2.0154981536999999</v>
      </c>
      <c r="M1029" s="16">
        <f t="shared" si="49"/>
        <v>0.50676104139563916</v>
      </c>
      <c r="N1029" s="16">
        <f>[1]!s_fa_roe(A1029,"20251231")</f>
        <v>7.1841999999999997</v>
      </c>
      <c r="O1029" s="16">
        <f>[1]!s_stmnote_rdexp(A1029,"20251231",1,10000)</f>
        <v>3745.186921</v>
      </c>
      <c r="P1029" s="20">
        <f t="shared" si="50"/>
        <v>9.3189502356269792E-3</v>
      </c>
      <c r="Q1029" s="16">
        <f>[1]!s_margin_tradingbalance(A1029,"",10000)</f>
        <v>0</v>
      </c>
      <c r="R1029" s="16">
        <f>[1]!s_margin_seclendingbalance(A1029,"",10000)</f>
        <v>0</v>
      </c>
      <c r="S1029" s="17">
        <f>[1]!s_val_ev(A1029,"",100000000)</f>
        <v>29.845140000000001</v>
      </c>
      <c r="T1029" s="17">
        <f>[1]!share_freesharesmv(A1029,"",100000000)</f>
        <v>17.719660393200002</v>
      </c>
      <c r="U1029" s="17">
        <f>[1]!s_dq_amount_btin(A1029,E1029,100000000)</f>
        <v>0.66565271999999998</v>
      </c>
      <c r="V1029" s="17">
        <f>[1]!s_dq_turn(A1029,E1029)</f>
        <v>2.2730782104476885</v>
      </c>
      <c r="W1029" s="2">
        <f>[1]!s_pq_amount(A1029,"20260101","",100000000)</f>
        <v>166.94567921000001</v>
      </c>
      <c r="X1029" s="2">
        <f>[1]!s_pq_avgamount(A1029,"20260101","",100000000)</f>
        <v>1.5176879928181819</v>
      </c>
      <c r="Y1029" s="17">
        <f>[1]!s_ipo_dilutedpe(A1029)</f>
        <v>31.47</v>
      </c>
      <c r="Z1029" s="12">
        <f>[1]!s_ipo_collection_total(A1029,100000000)</f>
        <v>12.15</v>
      </c>
      <c r="AA1029" s="2">
        <f>[1]!s_val_pe_ttm(A1029,E1029)</f>
        <v>12.333255767822266</v>
      </c>
      <c r="AB1029" s="5">
        <f>[1]!s_info_zjtxornot1(A1029,"")</f>
        <v>0</v>
      </c>
      <c r="AC1029" s="22" t="str">
        <f>[1]!s_info_nature1(A1029,"")</f>
        <v>民营企业</v>
      </c>
      <c r="AD1029" s="6" t="str">
        <f>[1]!s_info_city(A1029)</f>
        <v>海安市</v>
      </c>
      <c r="AE1029" s="6" t="str">
        <f>[1]!s_info_province(A1029)</f>
        <v>江苏省</v>
      </c>
      <c r="AF1029">
        <v>120.473927</v>
      </c>
      <c r="AG1029">
        <v>32.553984999999997</v>
      </c>
    </row>
    <row r="1030" spans="1:33" x14ac:dyDescent="0.3">
      <c r="A1030" s="12" t="s">
        <v>2637</v>
      </c>
      <c r="B1030" s="12" t="s">
        <v>2638</v>
      </c>
      <c r="C1030" s="16" t="str">
        <f>[1]!s_info_mkt(A1030)</f>
        <v>创业板</v>
      </c>
      <c r="D1030" s="16" t="str">
        <f>[1]!s_ipo_listeddate(A1030)</f>
        <v>2023-05-23</v>
      </c>
      <c r="E1030" s="16" t="str">
        <f>[1]!lastradeday_s("000002","")</f>
        <v>2026-06-22</v>
      </c>
      <c r="F1030" s="16" t="str">
        <f>[1]!s_info_industry_csrc2023(A1030,"",3)</f>
        <v>通用设备制造业</v>
      </c>
      <c r="G1030" s="16" t="str">
        <f>[1]!s_info_industry_csrc2023(A1030,"",1)</f>
        <v>制造业</v>
      </c>
      <c r="H1030" s="16">
        <f>[1]!s_is(A1030,83,"FY","YTD","20251231",1,"",100000000)</f>
        <v>4.6822735550000001</v>
      </c>
      <c r="I1030" s="16">
        <f>[1]!s_is(A1030,83,"FY","YTD","20241231",1,"",100000000)</f>
        <v>5.2512145110000006</v>
      </c>
      <c r="J1030" s="16">
        <f t="shared" si="48"/>
        <v>-0.10834464195058291</v>
      </c>
      <c r="K1030" s="16">
        <f>[1]!s_is(A1030,61,"FY","YTD","20251231",1,"",100000000)</f>
        <v>0.32404436949999998</v>
      </c>
      <c r="L1030" s="16">
        <f>[1]!s_is(A1030,61,"FY","YTD","20241231",1,"",100000000)</f>
        <v>0.59432585700000007</v>
      </c>
      <c r="M1030" s="16">
        <f t="shared" si="49"/>
        <v>-0.45476986120763724</v>
      </c>
      <c r="N1030" s="16">
        <f>[1]!s_fa_roe(A1030,"20251231")</f>
        <v>2.4457</v>
      </c>
      <c r="O1030" s="16">
        <f>[1]!s_stmnote_rdexp(A1030,"20251231",1,10000)</f>
        <v>2595.418713</v>
      </c>
      <c r="P1030" s="20">
        <f t="shared" si="50"/>
        <v>5.5430736425650808E-2</v>
      </c>
      <c r="Q1030" s="16">
        <f>[1]!s_margin_tradingbalance(A1030,"",10000)</f>
        <v>6482.3724000000002</v>
      </c>
      <c r="R1030" s="16">
        <f>[1]!s_margin_seclendingbalance(A1030,"",10000)</f>
        <v>20.543399999999998</v>
      </c>
      <c r="S1030" s="17">
        <f>[1]!s_val_ev(A1030,"",100000000)</f>
        <v>32.600524</v>
      </c>
      <c r="T1030" s="17">
        <f>[1]!share_freesharesmv(A1030,"",100000000)</f>
        <v>8.150131</v>
      </c>
      <c r="U1030" s="17">
        <f>[1]!s_dq_amount_btin(A1030,E1030,100000000)</f>
        <v>0.67652358000000001</v>
      </c>
      <c r="V1030" s="17">
        <f>[1]!s_dq_turn(A1030,E1030)</f>
        <v>6.997873182640217</v>
      </c>
      <c r="W1030" s="2">
        <f>[1]!s_pq_amount(A1030,"20260101","",100000000)</f>
        <v>126.85730512000001</v>
      </c>
      <c r="X1030" s="2">
        <f>[1]!s_pq_avgamount(A1030,"20260101","",100000000)</f>
        <v>1.1532482283636365</v>
      </c>
      <c r="Y1030" s="17">
        <f>[1]!s_ipo_dilutedpe(A1030)</f>
        <v>38.83</v>
      </c>
      <c r="Z1030" s="12">
        <f>[1]!s_ipo_collection_total(A1030,100000000)</f>
        <v>9.6777999999999995</v>
      </c>
      <c r="AA1030" s="2">
        <f>[1]!s_val_pe_ttm(A1030,E1030)</f>
        <v>145.95362854003906</v>
      </c>
      <c r="AB1030" s="5">
        <f>[1]!s_info_zjtxornot1(A1030,"")</f>
        <v>1</v>
      </c>
      <c r="AC1030" s="22" t="str">
        <f>[1]!s_info_nature1(A1030,"")</f>
        <v>民营企业</v>
      </c>
      <c r="AD1030" s="6" t="str">
        <f>[1]!s_info_city(A1030)</f>
        <v>湖州市</v>
      </c>
      <c r="AE1030" s="6" t="str">
        <f>[1]!s_info_province(A1030)</f>
        <v>浙江省</v>
      </c>
      <c r="AF1030">
        <v>120.10239799999999</v>
      </c>
      <c r="AG1030">
        <v>30.867197999999998</v>
      </c>
    </row>
    <row r="1031" spans="1:33" x14ac:dyDescent="0.3">
      <c r="A1031" s="12" t="s">
        <v>2639</v>
      </c>
      <c r="B1031" s="12" t="s">
        <v>2640</v>
      </c>
      <c r="C1031" s="16" t="str">
        <f>[1]!s_info_mkt(A1031)</f>
        <v>科创板</v>
      </c>
      <c r="D1031" s="16" t="str">
        <f>[1]!s_ipo_listeddate(A1031)</f>
        <v>2020-07-21</v>
      </c>
      <c r="E1031" s="16" t="str">
        <f>[1]!lastradeday_s("000002","")</f>
        <v>2026-06-22</v>
      </c>
      <c r="F1031" s="16" t="str">
        <f>[1]!s_info_industry_csrc2023(A1031,"",3)</f>
        <v>专用设备制造业</v>
      </c>
      <c r="G1031" s="16" t="str">
        <f>[1]!s_info_industry_csrc2023(A1031,"",1)</f>
        <v>制造业</v>
      </c>
      <c r="H1031" s="16">
        <f>[1]!s_is(A1031,83,"FY","YTD","20251231",1,"",100000000)</f>
        <v>4.6272566461000002</v>
      </c>
      <c r="I1031" s="16">
        <f>[1]!s_is(A1031,83,"FY","YTD","20241231",1,"",100000000)</f>
        <v>4.0005892331000004</v>
      </c>
      <c r="J1031" s="16">
        <f t="shared" si="48"/>
        <v>0.15664377832522547</v>
      </c>
      <c r="K1031" s="16">
        <f>[1]!s_is(A1031,61,"FY","YTD","20251231",1,"",100000000)</f>
        <v>1.380726455</v>
      </c>
      <c r="L1031" s="16">
        <f>[1]!s_is(A1031,61,"FY","YTD","20241231",1,"",100000000)</f>
        <v>1.0196923054</v>
      </c>
      <c r="M1031" s="16">
        <f t="shared" si="49"/>
        <v>0.35406185541272206</v>
      </c>
      <c r="N1031" s="16">
        <f>[1]!s_fa_roe(A1031,"20251231")</f>
        <v>8.3163999999999998</v>
      </c>
      <c r="O1031" s="16">
        <f>[1]!s_stmnote_rdexp(A1031,"20251231",1,10000)</f>
        <v>5846.3003369999997</v>
      </c>
      <c r="P1031" s="20">
        <f t="shared" si="50"/>
        <v>0.12634484715533226</v>
      </c>
      <c r="Q1031" s="16">
        <f>[1]!s_margin_tradingbalance(A1031,"",10000)</f>
        <v>18890.988700000002</v>
      </c>
      <c r="R1031" s="16">
        <f>[1]!s_margin_seclendingbalance(A1031,"",10000)</f>
        <v>28.3232</v>
      </c>
      <c r="S1031" s="17">
        <f>[1]!s_val_ev(A1031,"",100000000)</f>
        <v>51.630301360799997</v>
      </c>
      <c r="T1031" s="17">
        <f>[1]!share_freesharesmv(A1031,"",100000000)</f>
        <v>19.887945108299999</v>
      </c>
      <c r="U1031" s="17">
        <f>[1]!s_dq_amount_btin(A1031,E1031,100000000)</f>
        <v>0.95441173000000001</v>
      </c>
      <c r="V1031" s="17">
        <f>[1]!s_dq_turn(A1031,E1031)</f>
        <v>1.8911346373455895</v>
      </c>
      <c r="W1031" s="2">
        <f>[1]!s_pq_amount(A1031,"20260101","",100000000)</f>
        <v>170.86468937999999</v>
      </c>
      <c r="X1031" s="2">
        <f>[1]!s_pq_avgamount(A1031,"20260101","",100000000)</f>
        <v>1.5533153580000001</v>
      </c>
      <c r="Y1031" s="17">
        <f>[1]!s_ipo_dilutedpe(A1031)</f>
        <v>48.88</v>
      </c>
      <c r="Z1031" s="12">
        <f>[1]!s_ipo_collection_total(A1031,100000000)</f>
        <v>11.547169558599998</v>
      </c>
      <c r="AA1031" s="2">
        <f>[1]!s_val_pe_ttm(A1031,E1031)</f>
        <v>31.022998809814453</v>
      </c>
      <c r="AB1031" s="5">
        <f>[1]!s_info_zjtxornot1(A1031,"")</f>
        <v>1</v>
      </c>
      <c r="AC1031" s="22" t="str">
        <f>[1]!s_info_nature1(A1031,"")</f>
        <v>民营企业</v>
      </c>
      <c r="AD1031" s="6" t="str">
        <f>[1]!s_info_city(A1031)</f>
        <v>南京市</v>
      </c>
      <c r="AE1031" s="6" t="str">
        <f>[1]!s_info_province(A1031)</f>
        <v>江苏省</v>
      </c>
      <c r="AF1031">
        <v>118.767413</v>
      </c>
      <c r="AG1031">
        <v>32.041544000000002</v>
      </c>
    </row>
    <row r="1032" spans="1:33" x14ac:dyDescent="0.3">
      <c r="A1032" s="12" t="s">
        <v>79</v>
      </c>
      <c r="B1032" s="12" t="s">
        <v>80</v>
      </c>
      <c r="C1032" s="16" t="str">
        <f>[1]!s_info_mkt(A1032)</f>
        <v>北证</v>
      </c>
      <c r="D1032" s="16" t="str">
        <f>[1]!s_ipo_listeddate(A1032)</f>
        <v>2022-03-04</v>
      </c>
      <c r="E1032" s="16" t="str">
        <f>[1]!lastradeday_s("000002","")</f>
        <v>2026-06-22</v>
      </c>
      <c r="F1032" s="16" t="str">
        <f>[1]!s_info_industry_csrc2023(A1032,"",3)</f>
        <v>非金属矿物制品业</v>
      </c>
      <c r="G1032" s="16" t="str">
        <f>[1]!s_info_industry_csrc2023(A1032,"",1)</f>
        <v>制造业</v>
      </c>
      <c r="H1032" s="16">
        <f>[1]!s_is(A1032,83,"FY","YTD","20251231",1,"",100000000)</f>
        <v>2.8038407989999996</v>
      </c>
      <c r="I1032" s="16">
        <f>[1]!s_is(A1032,83,"FY","YTD","20241231",1,"",100000000)</f>
        <v>3.0630353230000003</v>
      </c>
      <c r="J1032" s="16">
        <f t="shared" si="48"/>
        <v>-8.4620155064402014E-2</v>
      </c>
      <c r="K1032" s="16">
        <f>[1]!s_is(A1032,61,"FY","YTD","20251231",1,"",100000000)</f>
        <v>0.24147411499999999</v>
      </c>
      <c r="L1032" s="16">
        <f>[1]!s_is(A1032,61,"FY","YTD","20241231",1,"",100000000)</f>
        <v>0.32905922830000001</v>
      </c>
      <c r="M1032" s="16">
        <f t="shared" si="49"/>
        <v>-0.26616823285122865</v>
      </c>
      <c r="N1032" s="16">
        <f>[1]!s_fa_roe(A1032,"20251231")</f>
        <v>3.2570999999999999</v>
      </c>
      <c r="O1032" s="16">
        <f>[1]!s_stmnote_rdexp(A1032,"20251231",1,10000)</f>
        <v>1904.9454600000001</v>
      </c>
      <c r="P1032" s="20">
        <f t="shared" si="50"/>
        <v>6.7940571400466318E-2</v>
      </c>
      <c r="Q1032" s="16">
        <f>[1]!s_margin_tradingbalance(A1032,"",10000)</f>
        <v>15154.242099999999</v>
      </c>
      <c r="R1032" s="16">
        <f>[1]!s_margin_seclendingbalance(A1032,"",10000)</f>
        <v>0</v>
      </c>
      <c r="S1032" s="17">
        <f>[1]!s_val_ev(A1032,"",100000000)</f>
        <v>60.575760000000002</v>
      </c>
      <c r="T1032" s="17">
        <f>[1]!share_freesharesmv(A1032,"",100000000)</f>
        <v>35.472673791999995</v>
      </c>
      <c r="U1032" s="17">
        <f>[1]!s_dq_amount_btin(A1032,E1032,100000000)</f>
        <v>5.0573506799999999</v>
      </c>
      <c r="V1032" s="17">
        <f>[1]!s_dq_turn(A1032,E1032)</f>
        <v>10.679080647640125</v>
      </c>
      <c r="W1032" s="2">
        <f>[1]!s_pq_amount(A1032,"20260101","",100000000)</f>
        <v>312.73606258000001</v>
      </c>
      <c r="X1032" s="2">
        <f>[1]!s_pq_avgamount(A1032,"20260101","",100000000)</f>
        <v>2.9784386912380953</v>
      </c>
      <c r="Y1032" s="17">
        <f>[1]!s_ipo_dilutedpe(A1032)</f>
        <v>45.21</v>
      </c>
      <c r="Z1032" s="12">
        <f>[1]!s_ipo_collection_total(A1032,100000000)</f>
        <v>3</v>
      </c>
      <c r="AA1032" s="2">
        <f>[1]!s_val_pe_ttm(A1032,E1032)</f>
        <v>318.6751708984375</v>
      </c>
      <c r="AB1032" s="5">
        <f>[1]!s_info_zjtxornot1(A1032,"")</f>
        <v>1</v>
      </c>
      <c r="AC1032" s="22" t="str">
        <f>[1]!s_info_nature1(A1032,"")</f>
        <v>民营企业</v>
      </c>
      <c r="AD1032" s="6" t="str">
        <f>[1]!s_info_city(A1032)</f>
        <v>北京市</v>
      </c>
      <c r="AE1032" s="6" t="str">
        <f>[1]!s_info_province(A1032)</f>
        <v>北京</v>
      </c>
      <c r="AF1032">
        <v>116.40528500000001</v>
      </c>
      <c r="AG1032">
        <v>39.904989</v>
      </c>
    </row>
    <row r="1033" spans="1:33" x14ac:dyDescent="0.3">
      <c r="A1033" s="12" t="s">
        <v>2641</v>
      </c>
      <c r="B1033" s="12" t="s">
        <v>2642</v>
      </c>
      <c r="C1033" s="16" t="str">
        <f>[1]!s_info_mkt(A1033)</f>
        <v>主板</v>
      </c>
      <c r="D1033" s="16" t="str">
        <f>[1]!s_ipo_listeddate(A1033)</f>
        <v>2018-08-28</v>
      </c>
      <c r="E1033" s="16" t="str">
        <f>[1]!lastradeday_s("000002","")</f>
        <v>2026-06-22</v>
      </c>
      <c r="F1033" s="16" t="str">
        <f>[1]!s_info_industry_csrc2023(A1033,"",3)</f>
        <v>铁路、船舶、航空航天和其他运输设备制造业</v>
      </c>
      <c r="G1033" s="16" t="str">
        <f>[1]!s_info_industry_csrc2023(A1033,"",1)</f>
        <v>制造业</v>
      </c>
      <c r="H1033" s="16">
        <f>[1]!s_is(A1033,83,"FY","YTD","20251231",1,"",100000000)</f>
        <v>4.1354336522000006</v>
      </c>
      <c r="I1033" s="16">
        <f>[1]!s_is(A1033,83,"FY","YTD","20241231",1,"",100000000)</f>
        <v>4.6157693762000003</v>
      </c>
      <c r="J1033" s="16">
        <f t="shared" si="48"/>
        <v>-0.10406406491553166</v>
      </c>
      <c r="K1033" s="16">
        <f>[1]!s_is(A1033,61,"FY","YTD","20251231",1,"",100000000)</f>
        <v>0.39474886139999998</v>
      </c>
      <c r="L1033" s="16">
        <f>[1]!s_is(A1033,61,"FY","YTD","20241231",1,"",100000000)</f>
        <v>0.1889864953</v>
      </c>
      <c r="M1033" s="16">
        <f t="shared" si="49"/>
        <v>1.0887675639117478</v>
      </c>
      <c r="N1033" s="16">
        <f>[1]!s_fa_roe(A1033,"20251231")</f>
        <v>2.5951</v>
      </c>
      <c r="O1033" s="16">
        <f>[1]!s_stmnote_rdexp(A1033,"20251231",1,10000)</f>
        <v>2452.3545319999998</v>
      </c>
      <c r="P1033" s="20">
        <f t="shared" si="50"/>
        <v>5.9301024711045161E-2</v>
      </c>
      <c r="Q1033" s="16">
        <f>[1]!s_margin_tradingbalance(A1033,"",10000)</f>
        <v>0</v>
      </c>
      <c r="R1033" s="16">
        <f>[1]!s_margin_seclendingbalance(A1033,"",10000)</f>
        <v>0</v>
      </c>
      <c r="S1033" s="17">
        <f>[1]!s_val_ev(A1033,"",100000000)</f>
        <v>33.280459999999998</v>
      </c>
      <c r="T1033" s="17">
        <f>[1]!share_freesharesmv(A1033,"",100000000)</f>
        <v>20.843104010000001</v>
      </c>
      <c r="U1033" s="17">
        <f>[1]!s_dq_amount_btin(A1033,E1033,100000000)</f>
        <v>0.6600833599999999</v>
      </c>
      <c r="V1033" s="17">
        <f>[1]!s_dq_turn(A1033,E1033)</f>
        <v>2.0227218632463395</v>
      </c>
      <c r="W1033" s="2">
        <f>[1]!s_pq_amount(A1033,"20260101","",100000000)</f>
        <v>101.98139595000001</v>
      </c>
      <c r="X1033" s="2">
        <f>[1]!s_pq_avgamount(A1033,"20260101","",100000000)</f>
        <v>0.92710359954545452</v>
      </c>
      <c r="Y1033" s="17">
        <f>[1]!s_ipo_dilutedpe(A1033)</f>
        <v>22.99</v>
      </c>
      <c r="Z1033" s="12">
        <f>[1]!s_ipo_collection_total(A1033,100000000)</f>
        <v>6.5890750000000002</v>
      </c>
      <c r="AA1033" s="2">
        <f>[1]!s_val_pe_ttm(A1033,E1033)</f>
        <v>124.83491516113281</v>
      </c>
      <c r="AB1033" s="5">
        <f>[1]!s_info_zjtxornot1(A1033,"")</f>
        <v>1</v>
      </c>
      <c r="AC1033" s="22" t="str">
        <f>[1]!s_info_nature1(A1033,"")</f>
        <v>地方国有企业</v>
      </c>
      <c r="AD1033" s="6" t="str">
        <f>[1]!s_info_city(A1033)</f>
        <v>北京市</v>
      </c>
      <c r="AE1033" s="6" t="str">
        <f>[1]!s_info_province(A1033)</f>
        <v>北京</v>
      </c>
      <c r="AF1033">
        <v>116.40528500000001</v>
      </c>
      <c r="AG1033">
        <v>39.904989</v>
      </c>
    </row>
    <row r="1034" spans="1:33" x14ac:dyDescent="0.3">
      <c r="A1034" s="12" t="s">
        <v>2643</v>
      </c>
      <c r="B1034" s="12" t="s">
        <v>2644</v>
      </c>
      <c r="C1034" s="16" t="str">
        <f>[1]!s_info_mkt(A1034)</f>
        <v>创业板</v>
      </c>
      <c r="D1034" s="16" t="str">
        <f>[1]!s_ipo_listeddate(A1034)</f>
        <v>2011-07-06</v>
      </c>
      <c r="E1034" s="16" t="str">
        <f>[1]!lastradeday_s("000002","")</f>
        <v>2026-06-22</v>
      </c>
      <c r="F1034" s="16" t="str">
        <f>[1]!s_info_industry_csrc2023(A1034,"",3)</f>
        <v>专用设备制造业</v>
      </c>
      <c r="G1034" s="16" t="str">
        <f>[1]!s_info_industry_csrc2023(A1034,"",1)</f>
        <v>制造业</v>
      </c>
      <c r="H1034" s="16">
        <f>[1]!s_is(A1034,83,"FY","YTD","20251231",1,"",100000000)</f>
        <v>3.8774976789999998</v>
      </c>
      <c r="I1034" s="16">
        <f>[1]!s_is(A1034,83,"FY","YTD","20241231",1,"",100000000)</f>
        <v>3.7748310380000003</v>
      </c>
      <c r="J1034" s="16">
        <f t="shared" si="48"/>
        <v>2.719767850971011E-2</v>
      </c>
      <c r="K1034" s="16">
        <f>[1]!s_is(A1034,61,"FY","YTD","20251231",1,"",100000000)</f>
        <v>0.24346028280000001</v>
      </c>
      <c r="L1034" s="16">
        <f>[1]!s_is(A1034,61,"FY","YTD","20241231",1,"",100000000)</f>
        <v>0.27416909649999999</v>
      </c>
      <c r="M1034" s="16">
        <f t="shared" si="49"/>
        <v>-0.11200683845124747</v>
      </c>
      <c r="N1034" s="16">
        <f>[1]!s_fa_roe(A1034,"20251231")</f>
        <v>4.3771000000000004</v>
      </c>
      <c r="O1034" s="16">
        <f>[1]!s_stmnote_rdexp(A1034,"20251231",1,10000)</f>
        <v>4557.2947049999993</v>
      </c>
      <c r="P1034" s="20">
        <f t="shared" si="50"/>
        <v>0.11753184868895442</v>
      </c>
      <c r="Q1034" s="16">
        <f>[1]!s_margin_tradingbalance(A1034,"",10000)</f>
        <v>0</v>
      </c>
      <c r="R1034" s="16">
        <f>[1]!s_margin_seclendingbalance(A1034,"",10000)</f>
        <v>0</v>
      </c>
      <c r="S1034" s="17">
        <f>[1]!s_val_ev(A1034,"",100000000)</f>
        <v>29.061064829599999</v>
      </c>
      <c r="T1034" s="17">
        <f>[1]!share_freesharesmv(A1034,"",100000000)</f>
        <v>21.341640142400003</v>
      </c>
      <c r="U1034" s="17">
        <f>[1]!s_dq_amount_btin(A1034,E1034,100000000)</f>
        <v>0.77036563000000002</v>
      </c>
      <c r="V1034" s="17">
        <f>[1]!s_dq_turn(A1034,E1034)</f>
        <v>2.7177954435899339</v>
      </c>
      <c r="W1034" s="2">
        <f>[1]!s_pq_amount(A1034,"20260101","",100000000)</f>
        <v>146.32785096000001</v>
      </c>
      <c r="X1034" s="2">
        <f>[1]!s_pq_avgamount(A1034,"20260101","",100000000)</f>
        <v>1.3302531905454544</v>
      </c>
      <c r="Y1034" s="17">
        <f>[1]!s_ipo_dilutedpe(A1034)</f>
        <v>38.159999999999997</v>
      </c>
      <c r="Z1034" s="12">
        <f>[1]!s_ipo_collection_total(A1034,100000000)</f>
        <v>2.7846000000000002</v>
      </c>
      <c r="AA1034" s="2">
        <f>[1]!s_val_pe_ttm(A1034,E1034)</f>
        <v>147.95213317871094</v>
      </c>
      <c r="AB1034" s="5">
        <f>[1]!s_info_zjtxornot1(A1034,"")</f>
        <v>1</v>
      </c>
      <c r="AC1034" s="22" t="str">
        <f>[1]!s_info_nature1(A1034,"")</f>
        <v>民营企业</v>
      </c>
      <c r="AD1034" s="6" t="str">
        <f>[1]!s_info_city(A1034)</f>
        <v>广州市</v>
      </c>
      <c r="AE1034" s="6" t="str">
        <f>[1]!s_info_province(A1034)</f>
        <v>广东省</v>
      </c>
      <c r="AF1034">
        <v>113.280637</v>
      </c>
      <c r="AG1034">
        <v>23.125177999999998</v>
      </c>
    </row>
    <row r="1035" spans="1:33" x14ac:dyDescent="0.3">
      <c r="A1035" s="12" t="s">
        <v>2645</v>
      </c>
      <c r="B1035" s="12" t="s">
        <v>2646</v>
      </c>
      <c r="C1035" s="16" t="str">
        <f>[1]!s_info_mkt(A1035)</f>
        <v>科创板</v>
      </c>
      <c r="D1035" s="16" t="str">
        <f>[1]!s_ipo_listeddate(A1035)</f>
        <v>2020-04-29</v>
      </c>
      <c r="E1035" s="16" t="str">
        <f>[1]!lastradeday_s("000002","")</f>
        <v>2026-06-22</v>
      </c>
      <c r="F1035" s="16" t="str">
        <f>[1]!s_info_industry_csrc2023(A1035,"",3)</f>
        <v>软件和信息技术服务业</v>
      </c>
      <c r="G1035" s="16" t="str">
        <f>[1]!s_info_industry_csrc2023(A1035,"",1)</f>
        <v>信息传输、软件和信息技术服务业</v>
      </c>
      <c r="H1035" s="16">
        <f>[1]!s_is(A1035,83,"FY","YTD","20251231",1,"",100000000)</f>
        <v>5.6321871126999996</v>
      </c>
      <c r="I1035" s="16">
        <f>[1]!s_is(A1035,83,"FY","YTD","20241231",1,"",100000000)</f>
        <v>4.7779154386</v>
      </c>
      <c r="J1035" s="16">
        <f t="shared" si="48"/>
        <v>0.17879589646951022</v>
      </c>
      <c r="K1035" s="16">
        <f>[1]!s_is(A1035,61,"FY","YTD","20251231",1,"",100000000)</f>
        <v>-0.26081895669999999</v>
      </c>
      <c r="L1035" s="16">
        <f>[1]!s_is(A1035,61,"FY","YTD","20241231",1,"",100000000)</f>
        <v>-0.82046116439999994</v>
      </c>
      <c r="M1035" s="16">
        <f t="shared" si="49"/>
        <v>0.6821068832785816</v>
      </c>
      <c r="N1035" s="16">
        <f>[1]!s_fa_roe(A1035,"20251231")</f>
        <v>-2.7431000000000001</v>
      </c>
      <c r="O1035" s="16">
        <f>[1]!s_stmnote_rdexp(A1035,"20251231",1,10000)</f>
        <v>15899.035591</v>
      </c>
      <c r="P1035" s="20">
        <f t="shared" si="50"/>
        <v>0.28228883864936444</v>
      </c>
      <c r="Q1035" s="16">
        <f>[1]!s_margin_tradingbalance(A1035,"",10000)</f>
        <v>26427.500599999999</v>
      </c>
      <c r="R1035" s="16">
        <f>[1]!s_margin_seclendingbalance(A1035,"",10000)</f>
        <v>13.664999999999999</v>
      </c>
      <c r="S1035" s="17">
        <f>[1]!s_val_ev(A1035,"",100000000)</f>
        <v>77.627839893200004</v>
      </c>
      <c r="T1035" s="17">
        <f>[1]!share_freesharesmv(A1035,"",100000000)</f>
        <v>32.030539681100002</v>
      </c>
      <c r="U1035" s="17">
        <f>[1]!s_dq_amount_btin(A1035,E1035,100000000)</f>
        <v>3.1037177100000002</v>
      </c>
      <c r="V1035" s="17">
        <f>[1]!s_dq_turn(A1035,E1035)</f>
        <v>4.106937116872257</v>
      </c>
      <c r="W1035" s="2">
        <f>[1]!s_pq_amount(A1035,"20260101","",100000000)</f>
        <v>523.46978480999996</v>
      </c>
      <c r="X1035" s="2">
        <f>[1]!s_pq_avgamount(A1035,"20260101","",100000000)</f>
        <v>4.7588162255454547</v>
      </c>
      <c r="Y1035" s="17">
        <f>[1]!s_ipo_dilutedpe(A1035)</f>
        <v>47.9</v>
      </c>
      <c r="Z1035" s="12">
        <f>[1]!s_ipo_collection_total(A1035,100000000)</f>
        <v>4.3308</v>
      </c>
      <c r="AA1035" s="2">
        <f>[1]!s_val_pe_ttm(A1035,E1035)</f>
        <v>-1091.8731689453125</v>
      </c>
      <c r="AB1035" s="5">
        <f>[1]!s_info_zjtxornot1(A1035,"")</f>
        <v>0</v>
      </c>
      <c r="AC1035" s="22" t="str">
        <f>[1]!s_info_nature1(A1035,"")</f>
        <v>民营企业</v>
      </c>
      <c r="AD1035" s="6" t="str">
        <f>[1]!s_info_city(A1035)</f>
        <v>杭州市</v>
      </c>
      <c r="AE1035" s="6" t="str">
        <f>[1]!s_info_province(A1035)</f>
        <v>浙江省</v>
      </c>
      <c r="AF1035">
        <v>120.153576</v>
      </c>
      <c r="AG1035">
        <v>30.287458999999998</v>
      </c>
    </row>
    <row r="1036" spans="1:33" x14ac:dyDescent="0.3">
      <c r="A1036" s="12" t="s">
        <v>2647</v>
      </c>
      <c r="B1036" s="12" t="s">
        <v>2648</v>
      </c>
      <c r="C1036" s="16" t="str">
        <f>[1]!s_info_mkt(A1036)</f>
        <v>科创板</v>
      </c>
      <c r="D1036" s="16" t="str">
        <f>[1]!s_ipo_listeddate(A1036)</f>
        <v>2023-06-02</v>
      </c>
      <c r="E1036" s="16" t="str">
        <f>[1]!lastradeday_s("000002","")</f>
        <v>2026-06-22</v>
      </c>
      <c r="F1036" s="16" t="str">
        <f>[1]!s_info_industry_csrc2023(A1036,"",3)</f>
        <v>铁路、船舶、航空航天和其他运输设备制造业</v>
      </c>
      <c r="G1036" s="16" t="str">
        <f>[1]!s_info_industry_csrc2023(A1036,"",1)</f>
        <v>制造业</v>
      </c>
      <c r="H1036" s="16">
        <f>[1]!s_is(A1036,83,"FY","YTD","20251231",1,"",100000000)</f>
        <v>4.5829382449000002</v>
      </c>
      <c r="I1036" s="16">
        <f>[1]!s_is(A1036,83,"FY","YTD","20241231",1,"",100000000)</f>
        <v>5.0804031439999999</v>
      </c>
      <c r="J1036" s="16">
        <f t="shared" si="48"/>
        <v>-9.7918390529206367E-2</v>
      </c>
      <c r="K1036" s="16">
        <f>[1]!s_is(A1036,61,"FY","YTD","20251231",1,"",100000000)</f>
        <v>0.47597223990000004</v>
      </c>
      <c r="L1036" s="16">
        <f>[1]!s_is(A1036,61,"FY","YTD","20241231",1,"",100000000)</f>
        <v>1.0156623346</v>
      </c>
      <c r="M1036" s="16">
        <f t="shared" si="49"/>
        <v>-0.53136763697410028</v>
      </c>
      <c r="N1036" s="16">
        <f>[1]!s_fa_roe(A1036,"20251231")</f>
        <v>2.8751000000000002</v>
      </c>
      <c r="O1036" s="16">
        <f>[1]!s_stmnote_rdexp(A1036,"20251231",1,10000)</f>
        <v>8145.1561489999995</v>
      </c>
      <c r="P1036" s="20">
        <f t="shared" si="50"/>
        <v>0.17772781813204919</v>
      </c>
      <c r="Q1036" s="16">
        <f>[1]!s_margin_tradingbalance(A1036,"",10000)</f>
        <v>21057.791700000002</v>
      </c>
      <c r="R1036" s="16">
        <f>[1]!s_margin_seclendingbalance(A1036,"",10000)</f>
        <v>209.18360000000001</v>
      </c>
      <c r="S1036" s="17">
        <f>[1]!s_val_ev(A1036,"",100000000)</f>
        <v>214.99539200000001</v>
      </c>
      <c r="T1036" s="17">
        <f>[1]!share_freesharesmv(A1036,"",100000000)</f>
        <v>54.651467749200002</v>
      </c>
      <c r="U1036" s="17">
        <f>[1]!s_dq_amount_btin(A1036,E1036,100000000)</f>
        <v>2.9457641300000001</v>
      </c>
      <c r="V1036" s="17">
        <f>[1]!s_dq_turn(A1036,E1036)</f>
        <v>1.3810986040110107</v>
      </c>
      <c r="W1036" s="2">
        <f>[1]!s_pq_amount(A1036,"20260101","",100000000)</f>
        <v>740.69058543000006</v>
      </c>
      <c r="X1036" s="2">
        <f>[1]!s_pq_avgamount(A1036,"20260101","",100000000)</f>
        <v>6.7335507766363634</v>
      </c>
      <c r="Y1036" s="17">
        <f>[1]!s_ipo_dilutedpe(A1036)</f>
        <v>77.72</v>
      </c>
      <c r="Z1036" s="12">
        <f>[1]!s_ipo_collection_total(A1036,100000000)</f>
        <v>8.9363679999999999</v>
      </c>
      <c r="AA1036" s="2">
        <f>[1]!s_val_pe_ttm(A1036,E1036)</f>
        <v>548.74127197265625</v>
      </c>
      <c r="AB1036" s="5">
        <f>[1]!s_info_zjtxornot1(A1036,"")</f>
        <v>1</v>
      </c>
      <c r="AC1036" s="22" t="str">
        <f>[1]!s_info_nature1(A1036,"")</f>
        <v>民营企业</v>
      </c>
      <c r="AD1036" s="6" t="str">
        <f>[1]!s_info_city(A1036)</f>
        <v>长沙市</v>
      </c>
      <c r="AE1036" s="6" t="str">
        <f>[1]!s_info_province(A1036)</f>
        <v>湖南省</v>
      </c>
      <c r="AF1036">
        <v>112.98227900000001</v>
      </c>
      <c r="AG1036">
        <v>28.194089999999999</v>
      </c>
    </row>
    <row r="1037" spans="1:33" x14ac:dyDescent="0.3">
      <c r="A1037" s="12" t="s">
        <v>2649</v>
      </c>
      <c r="B1037" s="12" t="s">
        <v>2650</v>
      </c>
      <c r="C1037" s="16" t="str">
        <f>[1]!s_info_mkt(A1037)</f>
        <v>创业板</v>
      </c>
      <c r="D1037" s="16" t="str">
        <f>[1]!s_ipo_listeddate(A1037)</f>
        <v>2022-01-17</v>
      </c>
      <c r="E1037" s="16" t="str">
        <f>[1]!lastradeday_s("000002","")</f>
        <v>2026-06-22</v>
      </c>
      <c r="F1037" s="16" t="str">
        <f>[1]!s_info_industry_csrc2023(A1037,"",3)</f>
        <v>专用设备制造业</v>
      </c>
      <c r="G1037" s="16" t="str">
        <f>[1]!s_info_industry_csrc2023(A1037,"",1)</f>
        <v>制造业</v>
      </c>
      <c r="H1037" s="16">
        <f>[1]!s_is(A1037,83,"FY","YTD","20251231",1,"",100000000)</f>
        <v>7.2114408226000002</v>
      </c>
      <c r="I1037" s="16">
        <f>[1]!s_is(A1037,83,"FY","YTD","20241231",1,"",100000000)</f>
        <v>6.6722933667</v>
      </c>
      <c r="J1037" s="16">
        <f t="shared" si="48"/>
        <v>8.0803919472541619E-2</v>
      </c>
      <c r="K1037" s="16">
        <f>[1]!s_is(A1037,61,"FY","YTD","20251231",1,"",100000000)</f>
        <v>1.1660691243999999</v>
      </c>
      <c r="L1037" s="16">
        <f>[1]!s_is(A1037,61,"FY","YTD","20241231",1,"",100000000)</f>
        <v>0.9919365188</v>
      </c>
      <c r="M1037" s="16">
        <f t="shared" si="49"/>
        <v>0.17554813468371711</v>
      </c>
      <c r="N1037" s="16">
        <f>[1]!s_fa_roe(A1037,"20251231")</f>
        <v>8.5981000000000005</v>
      </c>
      <c r="O1037" s="16">
        <f>[1]!s_stmnote_rdexp(A1037,"20251231",1,10000)</f>
        <v>2807.7489489999998</v>
      </c>
      <c r="P1037" s="20">
        <f t="shared" si="50"/>
        <v>3.893464590599939E-2</v>
      </c>
      <c r="Q1037" s="16">
        <f>[1]!s_margin_tradingbalance(A1037,"",10000)</f>
        <v>14978.1013</v>
      </c>
      <c r="R1037" s="16">
        <f>[1]!s_margin_seclendingbalance(A1037,"",10000)</f>
        <v>9.4082000000000008</v>
      </c>
      <c r="S1037" s="17">
        <f>[1]!s_val_ev(A1037,"",100000000)</f>
        <v>29.115763835900001</v>
      </c>
      <c r="T1037" s="17">
        <f>[1]!share_freesharesmv(A1037,"",100000000)</f>
        <v>15.506244401299996</v>
      </c>
      <c r="U1037" s="17">
        <f>[1]!s_dq_amount_btin(A1037,E1037,100000000)</f>
        <v>0.66567666999999997</v>
      </c>
      <c r="V1037" s="17">
        <f>[1]!s_dq_turn(A1037,E1037)</f>
        <v>2.359240767318652</v>
      </c>
      <c r="W1037" s="2">
        <f>[1]!s_pq_amount(A1037,"20260101","",100000000)</f>
        <v>270.58533043</v>
      </c>
      <c r="X1037" s="2">
        <f>[1]!s_pq_avgamount(A1037,"20260101","",100000000)</f>
        <v>2.4598666402727272</v>
      </c>
      <c r="Y1037" s="17">
        <f>[1]!s_ipo_dilutedpe(A1037)</f>
        <v>41.62</v>
      </c>
      <c r="Z1037" s="12">
        <f>[1]!s_ipo_collection_total(A1037,100000000)</f>
        <v>5.87949828</v>
      </c>
      <c r="AA1037" s="2">
        <f>[1]!s_val_pe_ttm(A1037,E1037)</f>
        <v>27.918428421020508</v>
      </c>
      <c r="AB1037" s="5">
        <f>[1]!s_info_zjtxornot1(A1037,"")</f>
        <v>1</v>
      </c>
      <c r="AC1037" s="22" t="str">
        <f>[1]!s_info_nature1(A1037,"")</f>
        <v>民营企业</v>
      </c>
      <c r="AD1037" s="6" t="str">
        <f>[1]!s_info_city(A1037)</f>
        <v>德州市</v>
      </c>
      <c r="AE1037" s="6" t="str">
        <f>[1]!s_info_province(A1037)</f>
        <v>山东省</v>
      </c>
      <c r="AF1037">
        <v>116.307428</v>
      </c>
      <c r="AG1037">
        <v>37.453968000000003</v>
      </c>
    </row>
    <row r="1038" spans="1:33" x14ac:dyDescent="0.3">
      <c r="A1038" s="12" t="s">
        <v>2651</v>
      </c>
      <c r="B1038" s="12" t="s">
        <v>2652</v>
      </c>
      <c r="C1038" s="16" t="str">
        <f>[1]!s_info_mkt(A1038)</f>
        <v>创业板</v>
      </c>
      <c r="D1038" s="16" t="str">
        <f>[1]!s_ipo_listeddate(A1038)</f>
        <v>2019-11-01</v>
      </c>
      <c r="E1038" s="16" t="str">
        <f>[1]!lastradeday_s("000002","")</f>
        <v>2026-06-22</v>
      </c>
      <c r="F1038" s="16" t="str">
        <f>[1]!s_info_industry_csrc2023(A1038,"",3)</f>
        <v>专业技术服务业</v>
      </c>
      <c r="G1038" s="16" t="str">
        <f>[1]!s_info_industry_csrc2023(A1038,"",1)</f>
        <v>科学研究和技术服务业</v>
      </c>
      <c r="H1038" s="16">
        <f>[1]!s_is(A1038,83,"FY","YTD","20251231",1,"",100000000)</f>
        <v>11.777479762</v>
      </c>
      <c r="I1038" s="16">
        <f>[1]!s_is(A1038,83,"FY","YTD","20241231",1,"",100000000)</f>
        <v>10.9767415523</v>
      </c>
      <c r="J1038" s="16">
        <f t="shared" si="48"/>
        <v>7.2948625590279814E-2</v>
      </c>
      <c r="K1038" s="16">
        <f>[1]!s_is(A1038,61,"FY","YTD","20251231",1,"",100000000)</f>
        <v>1.5571678659000001</v>
      </c>
      <c r="L1038" s="16">
        <f>[1]!s_is(A1038,61,"FY","YTD","20241231",1,"",100000000)</f>
        <v>1.4502231431999999</v>
      </c>
      <c r="M1038" s="16">
        <f t="shared" si="49"/>
        <v>7.3743632627473174E-2</v>
      </c>
      <c r="N1038" s="16">
        <f>[1]!s_fa_roe(A1038,"20251231")</f>
        <v>12.4024</v>
      </c>
      <c r="O1038" s="16">
        <f>[1]!s_stmnote_rdexp(A1038,"20251231",1,10000)</f>
        <v>17028.831598000001</v>
      </c>
      <c r="P1038" s="20">
        <f t="shared" si="50"/>
        <v>0.1445880777731707</v>
      </c>
      <c r="Q1038" s="16">
        <f>[1]!s_margin_tradingbalance(A1038,"",10000)</f>
        <v>0</v>
      </c>
      <c r="R1038" s="16">
        <f>[1]!s_margin_seclendingbalance(A1038,"",10000)</f>
        <v>0</v>
      </c>
      <c r="S1038" s="17">
        <f>[1]!s_val_ev(A1038,"",100000000)</f>
        <v>55.916591480999998</v>
      </c>
      <c r="T1038" s="17">
        <f>[1]!share_freesharesmv(A1038,"",100000000)</f>
        <v>19.879730574</v>
      </c>
      <c r="U1038" s="17">
        <f>[1]!s_dq_amount_btin(A1038,E1038,100000000)</f>
        <v>0.72826705000000003</v>
      </c>
      <c r="V1038" s="17">
        <f>[1]!s_dq_turn(A1038,E1038)</f>
        <v>1.3497648093440526</v>
      </c>
      <c r="W1038" s="2">
        <f>[1]!s_pq_amount(A1038,"20260101","",100000000)</f>
        <v>93.169550029999996</v>
      </c>
      <c r="X1038" s="2">
        <f>[1]!s_pq_avgamount(A1038,"20260101","",100000000)</f>
        <v>0.84699590936363633</v>
      </c>
      <c r="Y1038" s="17">
        <f>[1]!s_ipo_dilutedpe(A1038)</f>
        <v>22.98</v>
      </c>
      <c r="Z1038" s="12">
        <f>[1]!s_ipo_collection_total(A1038,100000000)</f>
        <v>2.7922500000000001</v>
      </c>
      <c r="AA1038" s="2">
        <f>[1]!s_val_pe_ttm(A1038,E1038)</f>
        <v>34.258460998535156</v>
      </c>
      <c r="AB1038" s="5">
        <f>[1]!s_info_zjtxornot1(A1038,"")</f>
        <v>1</v>
      </c>
      <c r="AC1038" s="22" t="str">
        <f>[1]!s_info_nature1(A1038,"")</f>
        <v>中央国有企业</v>
      </c>
      <c r="AD1038" s="6" t="str">
        <f>[1]!s_info_city(A1038)</f>
        <v>北京市</v>
      </c>
      <c r="AE1038" s="6" t="str">
        <f>[1]!s_info_province(A1038)</f>
        <v>北京</v>
      </c>
      <c r="AF1038">
        <v>116.40528500000001</v>
      </c>
      <c r="AG1038">
        <v>39.904989</v>
      </c>
    </row>
    <row r="1039" spans="1:33" x14ac:dyDescent="0.3">
      <c r="A1039" s="12" t="s">
        <v>2653</v>
      </c>
      <c r="B1039" s="12" t="s">
        <v>2654</v>
      </c>
      <c r="C1039" s="16" t="str">
        <f>[1]!s_info_mkt(A1039)</f>
        <v>主板</v>
      </c>
      <c r="D1039" s="16" t="str">
        <f>[1]!s_ipo_listeddate(A1039)</f>
        <v>2010-03-18</v>
      </c>
      <c r="E1039" s="16" t="str">
        <f>[1]!lastradeday_s("000002","")</f>
        <v>2026-06-22</v>
      </c>
      <c r="F1039" s="16" t="str">
        <f>[1]!s_info_industry_csrc2023(A1039,"",3)</f>
        <v>软件和信息技术服务业</v>
      </c>
      <c r="G1039" s="16" t="str">
        <f>[1]!s_info_industry_csrc2023(A1039,"",1)</f>
        <v>信息传输、软件和信息技术服务业</v>
      </c>
      <c r="H1039" s="16">
        <f>[1]!s_is(A1039,83,"FY","YTD","20251231",1,"",100000000)</f>
        <v>82.170841685500008</v>
      </c>
      <c r="I1039" s="16">
        <f>[1]!s_is(A1039,83,"FY","YTD","20241231",1,"",100000000)</f>
        <v>72.491361403699997</v>
      </c>
      <c r="J1039" s="16">
        <f t="shared" si="48"/>
        <v>0.13352598288085082</v>
      </c>
      <c r="K1039" s="16">
        <f>[1]!s_is(A1039,61,"FY","YTD","20251231",1,"",100000000)</f>
        <v>2.6843722138999997</v>
      </c>
      <c r="L1039" s="16">
        <f>[1]!s_is(A1039,61,"FY","YTD","20241231",1,"",100000000)</f>
        <v>-11.925433516400002</v>
      </c>
      <c r="M1039" s="16">
        <f t="shared" si="49"/>
        <v>1.2250964051083273</v>
      </c>
      <c r="N1039" s="16">
        <f>[1]!s_fa_roe(A1039,"20251231")</f>
        <v>2.363</v>
      </c>
      <c r="O1039" s="16">
        <f>[1]!s_stmnote_rdexp(A1039,"20251231",1,10000)</f>
        <v>113913.05381400001</v>
      </c>
      <c r="P1039" s="20">
        <f t="shared" si="50"/>
        <v>0.13862953266316766</v>
      </c>
      <c r="Q1039" s="16">
        <f>[1]!s_margin_tradingbalance(A1039,"",10000)</f>
        <v>67147.405299999999</v>
      </c>
      <c r="R1039" s="16">
        <f>[1]!s_margin_seclendingbalance(A1039,"",10000)</f>
        <v>328.40320000000003</v>
      </c>
      <c r="S1039" s="17">
        <f>[1]!s_val_ev(A1039,"",100000000)</f>
        <v>122.62260548399999</v>
      </c>
      <c r="T1039" s="17">
        <f>[1]!share_freesharesmv(A1039,"",100000000)</f>
        <v>79.537570266399996</v>
      </c>
      <c r="U1039" s="17">
        <f>[1]!s_dq_amount_btin(A1039,E1039,100000000)</f>
        <v>2.2176782099999999</v>
      </c>
      <c r="V1039" s="17">
        <f>[1]!s_dq_turn(A1039,E1039)</f>
        <v>2.1170467011703851</v>
      </c>
      <c r="W1039" s="2">
        <f>[1]!s_pq_amount(A1039,"20260101","",100000000)</f>
        <v>393.54235585999999</v>
      </c>
      <c r="X1039" s="2">
        <f>[1]!s_pq_avgamount(A1039,"20260101","",100000000)</f>
        <v>3.5776577805454548</v>
      </c>
      <c r="Y1039" s="17">
        <f>[1]!s_ipo_dilutedpe(A1039)</f>
        <v>42.42</v>
      </c>
      <c r="Z1039" s="12">
        <f>[1]!s_ipo_collection_total(A1039,100000000)</f>
        <v>4.9000000000000004</v>
      </c>
      <c r="AA1039" s="2">
        <f>[1]!s_val_pe_ttm(A1039,E1039)</f>
        <v>239.52107238769531</v>
      </c>
      <c r="AB1039" s="5">
        <f>[1]!s_info_zjtxornot1(A1039,"")</f>
        <v>1</v>
      </c>
      <c r="AC1039" s="22" t="str">
        <f>[1]!s_info_nature1(A1039,"")</f>
        <v>民营企业</v>
      </c>
      <c r="AD1039" s="6" t="str">
        <f>[1]!s_info_city(A1039)</f>
        <v>北京市</v>
      </c>
      <c r="AE1039" s="6" t="str">
        <f>[1]!s_info_province(A1039)</f>
        <v>北京</v>
      </c>
      <c r="AF1039">
        <v>116.40528500000001</v>
      </c>
      <c r="AG1039">
        <v>39.904989</v>
      </c>
    </row>
    <row r="1040" spans="1:33" x14ac:dyDescent="0.3">
      <c r="A1040" s="12" t="s">
        <v>2655</v>
      </c>
      <c r="B1040" s="12" t="s">
        <v>2656</v>
      </c>
      <c r="C1040" s="16" t="str">
        <f>[1]!s_info_mkt(A1040)</f>
        <v>创业板</v>
      </c>
      <c r="D1040" s="16" t="str">
        <f>[1]!s_ipo_listeddate(A1040)</f>
        <v>2014-01-23</v>
      </c>
      <c r="E1040" s="16" t="str">
        <f>[1]!lastradeday_s("000002","")</f>
        <v>2026-06-22</v>
      </c>
      <c r="F1040" s="16" t="str">
        <f>[1]!s_info_industry_csrc2023(A1040,"",3)</f>
        <v>仪器仪表制造业</v>
      </c>
      <c r="G1040" s="16" t="str">
        <f>[1]!s_info_industry_csrc2023(A1040,"",1)</f>
        <v>制造业</v>
      </c>
      <c r="H1040" s="16">
        <f>[1]!s_is(A1040,83,"FY","YTD","20251231",1,"",100000000)</f>
        <v>4.1135691473999998</v>
      </c>
      <c r="I1040" s="16">
        <f>[1]!s_is(A1040,83,"FY","YTD","20241231",1,"",100000000)</f>
        <v>3.9761006287000003</v>
      </c>
      <c r="J1040" s="16">
        <f t="shared" si="48"/>
        <v>3.4573702110991533E-2</v>
      </c>
      <c r="K1040" s="16">
        <f>[1]!s_is(A1040,61,"FY","YTD","20251231",1,"",100000000)</f>
        <v>-1.2323068943000002</v>
      </c>
      <c r="L1040" s="16">
        <f>[1]!s_is(A1040,61,"FY","YTD","20241231",1,"",100000000)</f>
        <v>-0.94180484120000008</v>
      </c>
      <c r="M1040" s="16">
        <f t="shared" si="49"/>
        <v>-0.30845249503055971</v>
      </c>
      <c r="N1040" s="16">
        <f>[1]!s_fa_roe(A1040,"20251231")</f>
        <v>-24.165600000000001</v>
      </c>
      <c r="O1040" s="16">
        <f>[1]!s_stmnote_rdexp(A1040,"20251231",1,10000)</f>
        <v>5307.1670709999999</v>
      </c>
      <c r="P1040" s="20">
        <f t="shared" si="50"/>
        <v>0.12901611425091564</v>
      </c>
      <c r="Q1040" s="16">
        <f>[1]!s_margin_tradingbalance(A1040,"",10000)</f>
        <v>9764.8834999999999</v>
      </c>
      <c r="R1040" s="16">
        <f>[1]!s_margin_seclendingbalance(A1040,"",10000)</f>
        <v>0</v>
      </c>
      <c r="S1040" s="17">
        <f>[1]!s_val_ev(A1040,"",100000000)</f>
        <v>34.125201705000002</v>
      </c>
      <c r="T1040" s="17">
        <f>[1]!share_freesharesmv(A1040,"",100000000)</f>
        <v>22.102554439200002</v>
      </c>
      <c r="U1040" s="17">
        <f>[1]!s_dq_amount_btin(A1040,E1040,100000000)</f>
        <v>0.48826157999999997</v>
      </c>
      <c r="V1040" s="17">
        <f>[1]!s_dq_turn(A1040,E1040)</f>
        <v>1.4562046518209182</v>
      </c>
      <c r="W1040" s="2">
        <f>[1]!s_pq_amount(A1040,"20260101","",100000000)</f>
        <v>94.570344860000006</v>
      </c>
      <c r="X1040" s="2">
        <f>[1]!s_pq_avgamount(A1040,"20260101","",100000000)</f>
        <v>0.85973040781818177</v>
      </c>
      <c r="Y1040" s="17">
        <f>[1]!s_ipo_dilutedpe(A1040)</f>
        <v>39.54</v>
      </c>
      <c r="Z1040" s="12">
        <f>[1]!s_ipo_collection_total(A1040,100000000)</f>
        <v>4.7760949999999998</v>
      </c>
      <c r="AA1040" s="2">
        <f>[1]!s_val_pe_ttm(A1040,E1040)</f>
        <v>-27.580595016479492</v>
      </c>
      <c r="AB1040" s="5">
        <f>[1]!s_info_zjtxornot1(A1040,"")</f>
        <v>1</v>
      </c>
      <c r="AC1040" s="22" t="str">
        <f>[1]!s_info_nature1(A1040,"")</f>
        <v>地方国有企业</v>
      </c>
      <c r="AD1040" s="6" t="str">
        <f>[1]!s_info_city(A1040)</f>
        <v>宜宾市</v>
      </c>
      <c r="AE1040" s="6" t="str">
        <f>[1]!s_info_province(A1040)</f>
        <v>四川省</v>
      </c>
      <c r="AF1040">
        <v>104.630825</v>
      </c>
      <c r="AG1040">
        <v>28.760189</v>
      </c>
    </row>
    <row r="1041" spans="1:33" x14ac:dyDescent="0.3">
      <c r="A1041" s="12" t="s">
        <v>2657</v>
      </c>
      <c r="B1041" s="12" t="s">
        <v>2658</v>
      </c>
      <c r="C1041" s="16" t="str">
        <f>[1]!s_info_mkt(A1041)</f>
        <v>主板</v>
      </c>
      <c r="D1041" s="16" t="str">
        <f>[1]!s_ipo_listeddate(A1041)</f>
        <v>2015-05-15</v>
      </c>
      <c r="E1041" s="16" t="str">
        <f>[1]!lastradeday_s("000002","")</f>
        <v>2026-06-22</v>
      </c>
      <c r="F1041" s="16" t="str">
        <f>[1]!s_info_industry_csrc2023(A1041,"",3)</f>
        <v>医药制造业</v>
      </c>
      <c r="G1041" s="16" t="str">
        <f>[1]!s_info_industry_csrc2023(A1041,"",1)</f>
        <v>制造业</v>
      </c>
      <c r="H1041" s="16">
        <f>[1]!s_is(A1041,83,"FY","YTD","20251231",1,"",100000000)</f>
        <v>17.790251421099999</v>
      </c>
      <c r="I1041" s="16">
        <f>[1]!s_is(A1041,83,"FY","YTD","20241231",1,"",100000000)</f>
        <v>17.776419121099998</v>
      </c>
      <c r="J1041" s="16">
        <f t="shared" si="48"/>
        <v>7.7812634286855697E-4</v>
      </c>
      <c r="K1041" s="16">
        <f>[1]!s_is(A1041,61,"FY","YTD","20251231",1,"",100000000)</f>
        <v>2.3660100019999999</v>
      </c>
      <c r="L1041" s="16">
        <f>[1]!s_is(A1041,61,"FY","YTD","20241231",1,"",100000000)</f>
        <v>1.6029427352000001</v>
      </c>
      <c r="M1041" s="16">
        <f t="shared" si="49"/>
        <v>0.47604150169768322</v>
      </c>
      <c r="N1041" s="16">
        <f>[1]!s_fa_roe(A1041,"20251231")</f>
        <v>7.5373999999999999</v>
      </c>
      <c r="O1041" s="16">
        <f>[1]!s_stmnote_rdexp(A1041,"20251231",1,10000)</f>
        <v>37662.046479000004</v>
      </c>
      <c r="P1041" s="20">
        <f t="shared" si="50"/>
        <v>0.21170047340832521</v>
      </c>
      <c r="Q1041" s="16">
        <f>[1]!s_margin_tradingbalance(A1041,"",10000)</f>
        <v>16572.281800000001</v>
      </c>
      <c r="R1041" s="16">
        <f>[1]!s_margin_seclendingbalance(A1041,"",10000)</f>
        <v>120.47369999999999</v>
      </c>
      <c r="S1041" s="17">
        <f>[1]!s_val_ev(A1041,"",100000000)</f>
        <v>116.48412405050001</v>
      </c>
      <c r="T1041" s="17">
        <f>[1]!share_freesharesmv(A1041,"",100000000)</f>
        <v>35.260043385500005</v>
      </c>
      <c r="U1041" s="17">
        <f>[1]!s_dq_amount_btin(A1041,E1041,100000000)</f>
        <v>1.4588326300000001</v>
      </c>
      <c r="V1041" s="17">
        <f>[1]!s_dq_turn(A1041,E1041)</f>
        <v>1.27816551586204</v>
      </c>
      <c r="W1041" s="2">
        <f>[1]!s_pq_amount(A1041,"20260101","",100000000)</f>
        <v>265.75119453000002</v>
      </c>
      <c r="X1041" s="2">
        <f>[1]!s_pq_avgamount(A1041,"20260101","",100000000)</f>
        <v>2.4159199502727273</v>
      </c>
      <c r="Y1041" s="17">
        <f>[1]!s_ipo_dilutedpe(A1041)</f>
        <v>20.49</v>
      </c>
      <c r="Z1041" s="12">
        <f>[1]!s_ipo_collection_total(A1041,100000000)</f>
        <v>1.897966</v>
      </c>
      <c r="AA1041" s="2">
        <f>[1]!s_val_pe_ttm(A1041,E1041)</f>
        <v>43.735313415527344</v>
      </c>
      <c r="AB1041" s="5">
        <f>[1]!s_info_zjtxornot1(A1041,"")</f>
        <v>0</v>
      </c>
      <c r="AC1041" s="22" t="str">
        <f>[1]!s_info_nature1(A1041,"")</f>
        <v>民营企业</v>
      </c>
      <c r="AD1041" s="6" t="str">
        <f>[1]!s_info_city(A1041)</f>
        <v>北京市</v>
      </c>
      <c r="AE1041" s="6" t="str">
        <f>[1]!s_info_province(A1041)</f>
        <v>北京</v>
      </c>
      <c r="AF1041">
        <v>116.40528500000001</v>
      </c>
      <c r="AG1041">
        <v>39.904989</v>
      </c>
    </row>
    <row r="1042" spans="1:33" x14ac:dyDescent="0.3">
      <c r="A1042" s="12" t="s">
        <v>2659</v>
      </c>
      <c r="B1042" s="12" t="s">
        <v>2660</v>
      </c>
      <c r="C1042" s="16" t="str">
        <f>[1]!s_info_mkt(A1042)</f>
        <v>主板</v>
      </c>
      <c r="D1042" s="16" t="str">
        <f>[1]!s_ipo_listeddate(A1042)</f>
        <v>1994-01-03</v>
      </c>
      <c r="E1042" s="16" t="str">
        <f>[1]!lastradeday_s("000002","")</f>
        <v>2026-06-22</v>
      </c>
      <c r="F1042" s="16" t="str">
        <f>[1]!s_info_industry_csrc2023(A1042,"",3)</f>
        <v>综合</v>
      </c>
      <c r="G1042" s="16" t="str">
        <f>[1]!s_info_industry_csrc2023(A1042,"",1)</f>
        <v>综合</v>
      </c>
      <c r="H1042" s="16">
        <f>[1]!s_is(A1042,83,"FY","YTD","20251231",1,"",100000000)</f>
        <v>25.5605762675</v>
      </c>
      <c r="I1042" s="16">
        <f>[1]!s_is(A1042,83,"FY","YTD","20241231",1,"",100000000)</f>
        <v>30.325009611799999</v>
      </c>
      <c r="J1042" s="16">
        <f t="shared" si="48"/>
        <v>-0.15711234407807317</v>
      </c>
      <c r="K1042" s="16">
        <f>[1]!s_is(A1042,61,"FY","YTD","20251231",1,"",100000000)</f>
        <v>0.36871542060000001</v>
      </c>
      <c r="L1042" s="16">
        <f>[1]!s_is(A1042,61,"FY","YTD","20241231",1,"",100000000)</f>
        <v>0.27253536340000001</v>
      </c>
      <c r="M1042" s="16">
        <f t="shared" si="49"/>
        <v>0.35290854001517807</v>
      </c>
      <c r="N1042" s="16">
        <f>[1]!s_fa_roe(A1042,"20251231")</f>
        <v>0.85189999999999999</v>
      </c>
      <c r="O1042" s="16">
        <f>[1]!s_stmnote_rdexp(A1042,"20251231",1,10000)</f>
        <v>5566.2386689999994</v>
      </c>
      <c r="P1042" s="20">
        <f t="shared" si="50"/>
        <v>2.1776655622891463E-2</v>
      </c>
      <c r="Q1042" s="16">
        <f>[1]!s_margin_tradingbalance(A1042,"",10000)</f>
        <v>27401.101200000001</v>
      </c>
      <c r="R1042" s="16">
        <f>[1]!s_margin_seclendingbalance(A1042,"",10000)</f>
        <v>18.107600000000001</v>
      </c>
      <c r="S1042" s="17">
        <f>[1]!s_val_ev(A1042,"",100000000)</f>
        <v>38.715699477000001</v>
      </c>
      <c r="T1042" s="17">
        <f>[1]!share_freesharesmv(A1042,"",100000000)</f>
        <v>24.813109002499999</v>
      </c>
      <c r="U1042" s="17">
        <f>[1]!s_dq_amount_btin(A1042,E1042,100000000)</f>
        <v>0.60344019999999998</v>
      </c>
      <c r="V1042" s="17">
        <f>[1]!s_dq_turn(A1042,E1042)</f>
        <v>1.5813659322658398</v>
      </c>
      <c r="W1042" s="2">
        <f>[1]!s_pq_amount(A1042,"20260101","",100000000)</f>
        <v>87.792644629999998</v>
      </c>
      <c r="X1042" s="2">
        <f>[1]!s_pq_avgamount(A1042,"20260101","",100000000)</f>
        <v>0.7981149511818183</v>
      </c>
      <c r="Y1042" s="17">
        <f>[1]!s_ipo_dilutedpe(A1042)</f>
        <v>0</v>
      </c>
      <c r="Z1042" s="12">
        <f>[1]!s_ipo_collection_total(A1042,100000000)</f>
        <v>1.1220000000000001</v>
      </c>
      <c r="AA1042" s="2">
        <f>[1]!s_val_pe_ttm(A1042,E1042)</f>
        <v>108.17059326171875</v>
      </c>
      <c r="AB1042" s="5">
        <f>[1]!s_info_zjtxornot1(A1042,"")</f>
        <v>1</v>
      </c>
      <c r="AC1042" s="22" t="str">
        <f>[1]!s_info_nature1(A1042,"")</f>
        <v>地方国有企业</v>
      </c>
      <c r="AD1042" s="6" t="str">
        <f>[1]!s_info_city(A1042)</f>
        <v>盐城市</v>
      </c>
      <c r="AE1042" s="6" t="str">
        <f>[1]!s_info_province(A1042)</f>
        <v>江苏省</v>
      </c>
      <c r="AF1042">
        <v>120.13999800000001</v>
      </c>
      <c r="AG1042">
        <v>33.377631000000001</v>
      </c>
    </row>
    <row r="1043" spans="1:33" x14ac:dyDescent="0.3">
      <c r="A1043" s="12" t="s">
        <v>2661</v>
      </c>
      <c r="B1043" s="12" t="s">
        <v>2662</v>
      </c>
      <c r="C1043" s="16" t="str">
        <f>[1]!s_info_mkt(A1043)</f>
        <v>主板</v>
      </c>
      <c r="D1043" s="16" t="str">
        <f>[1]!s_ipo_listeddate(A1043)</f>
        <v>2019-05-15</v>
      </c>
      <c r="E1043" s="16" t="str">
        <f>[1]!lastradeday_s("000002","")</f>
        <v>2026-06-22</v>
      </c>
      <c r="F1043" s="16" t="str">
        <f>[1]!s_info_industry_csrc2023(A1043,"",3)</f>
        <v>计算机、通信和其他电子设备制造业</v>
      </c>
      <c r="G1043" s="16" t="str">
        <f>[1]!s_info_industry_csrc2023(A1043,"",1)</f>
        <v>制造业</v>
      </c>
      <c r="H1043" s="16">
        <f>[1]!s_is(A1043,83,"FY","YTD","20251231",1,"",100000000)</f>
        <v>17.942746635399999</v>
      </c>
      <c r="I1043" s="16">
        <f>[1]!s_is(A1043,83,"FY","YTD","20241231",1,"",100000000)</f>
        <v>14.918092060699999</v>
      </c>
      <c r="J1043" s="16">
        <f t="shared" si="48"/>
        <v>0.20275076480243115</v>
      </c>
      <c r="K1043" s="16">
        <f>[1]!s_is(A1043,61,"FY","YTD","20251231",1,"",100000000)</f>
        <v>2.4989783136999999</v>
      </c>
      <c r="L1043" s="16">
        <f>[1]!s_is(A1043,61,"FY","YTD","20241231",1,"",100000000)</f>
        <v>1.5374298086000002</v>
      </c>
      <c r="M1043" s="16">
        <f t="shared" si="49"/>
        <v>0.62542595422655156</v>
      </c>
      <c r="N1043" s="16">
        <f>[1]!s_fa_roe(A1043,"20251231")</f>
        <v>5.7737999999999996</v>
      </c>
      <c r="O1043" s="16">
        <f>[1]!s_stmnote_rdexp(A1043,"20251231",1,10000)</f>
        <v>13748.739609999999</v>
      </c>
      <c r="P1043" s="20">
        <f t="shared" si="50"/>
        <v>7.6625613064582501E-2</v>
      </c>
      <c r="Q1043" s="16">
        <f>[1]!s_margin_tradingbalance(A1043,"",10000)</f>
        <v>68422.039499999999</v>
      </c>
      <c r="R1043" s="16">
        <f>[1]!s_margin_seclendingbalance(A1043,"",10000)</f>
        <v>310.82589999999999</v>
      </c>
      <c r="S1043" s="17">
        <f>[1]!s_val_ev(A1043,"",100000000)</f>
        <v>174.76647861959998</v>
      </c>
      <c r="T1043" s="17">
        <f>[1]!share_freesharesmv(A1043,"",100000000)</f>
        <v>109.9182256215</v>
      </c>
      <c r="U1043" s="17">
        <f>[1]!s_dq_amount_btin(A1043,E1043,100000000)</f>
        <v>15.212790310000001</v>
      </c>
      <c r="V1043" s="17">
        <f>[1]!s_dq_turn(A1043,E1043)</f>
        <v>8.8045025375789177</v>
      </c>
      <c r="W1043" s="2">
        <f>[1]!s_pq_amount(A1043,"20260101","",100000000)</f>
        <v>805.62696414000004</v>
      </c>
      <c r="X1043" s="2">
        <f>[1]!s_pq_avgamount(A1043,"20260101","",100000000)</f>
        <v>7.3238814921818181</v>
      </c>
      <c r="Y1043" s="17">
        <f>[1]!s_ipo_dilutedpe(A1043)</f>
        <v>16.5</v>
      </c>
      <c r="Z1043" s="12">
        <f>[1]!s_ipo_collection_total(A1043,100000000)</f>
        <v>8.3672160000000009</v>
      </c>
      <c r="AA1043" s="2">
        <f>[1]!s_val_pe_ttm(A1043,E1043)</f>
        <v>61.103507995605469</v>
      </c>
      <c r="AB1043" s="5">
        <f>[1]!s_info_zjtxornot1(A1043,"")</f>
        <v>1</v>
      </c>
      <c r="AC1043" s="22" t="str">
        <f>[1]!s_info_nature1(A1043,"")</f>
        <v>民营企业</v>
      </c>
      <c r="AD1043" s="6" t="str">
        <f>[1]!s_info_city(A1043)</f>
        <v>北京市</v>
      </c>
      <c r="AE1043" s="6" t="str">
        <f>[1]!s_info_province(A1043)</f>
        <v>北京</v>
      </c>
      <c r="AF1043">
        <v>116.40528500000001</v>
      </c>
      <c r="AG1043">
        <v>39.904989</v>
      </c>
    </row>
    <row r="1044" spans="1:33" x14ac:dyDescent="0.3">
      <c r="A1044" s="12" t="s">
        <v>2663</v>
      </c>
      <c r="B1044" s="12" t="s">
        <v>2664</v>
      </c>
      <c r="C1044" s="16" t="str">
        <f>[1]!s_info_mkt(A1044)</f>
        <v>主板</v>
      </c>
      <c r="D1044" s="16" t="str">
        <f>[1]!s_ipo_listeddate(A1044)</f>
        <v>2017-02-10</v>
      </c>
      <c r="E1044" s="16" t="str">
        <f>[1]!lastradeday_s("000002","")</f>
        <v>2026-06-22</v>
      </c>
      <c r="F1044" s="16" t="str">
        <f>[1]!s_info_industry_csrc2023(A1044,"",3)</f>
        <v>木材加工和木、竹、藤、棕、草制品业</v>
      </c>
      <c r="G1044" s="16" t="str">
        <f>[1]!s_info_industry_csrc2023(A1044,"",1)</f>
        <v>制造业</v>
      </c>
      <c r="H1044" s="16">
        <f>[1]!s_is(A1044,83,"FY","YTD","20251231",1,"",100000000)</f>
        <v>16.2492144291</v>
      </c>
      <c r="I1044" s="16">
        <f>[1]!s_is(A1044,83,"FY","YTD","20241231",1,"",100000000)</f>
        <v>30.005141114299999</v>
      </c>
      <c r="J1044" s="16">
        <f t="shared" si="48"/>
        <v>-0.45845232431332017</v>
      </c>
      <c r="K1044" s="16">
        <f>[1]!s_is(A1044,61,"FY","YTD","20251231",1,"",100000000)</f>
        <v>-1.9494922713999998</v>
      </c>
      <c r="L1044" s="16">
        <f>[1]!s_is(A1044,61,"FY","YTD","20241231",1,"",100000000)</f>
        <v>1.0886474987999999</v>
      </c>
      <c r="M1044" s="16">
        <f t="shared" si="49"/>
        <v>-2.7907470265158341</v>
      </c>
      <c r="N1044" s="16">
        <f>[1]!s_fa_roe(A1044,"20251231")</f>
        <v>-16.268599999999999</v>
      </c>
      <c r="O1044" s="16">
        <f>[1]!s_stmnote_rdexp(A1044,"20251231",1,10000)</f>
        <v>6221.1069280000002</v>
      </c>
      <c r="P1044" s="20">
        <f t="shared" si="50"/>
        <v>3.8285585774896873E-2</v>
      </c>
      <c r="Q1044" s="16">
        <f>[1]!s_margin_tradingbalance(A1044,"",10000)</f>
        <v>0</v>
      </c>
      <c r="R1044" s="16">
        <f>[1]!s_margin_seclendingbalance(A1044,"",10000)</f>
        <v>0</v>
      </c>
      <c r="S1044" s="17">
        <f>[1]!s_val_ev(A1044,"",100000000)</f>
        <v>19.487409376800002</v>
      </c>
      <c r="T1044" s="17">
        <f>[1]!share_freesharesmv(A1044,"",100000000)</f>
        <v>8.3901549360000001</v>
      </c>
      <c r="U1044" s="17">
        <f>[1]!s_dq_amount_btin(A1044,E1044,100000000)</f>
        <v>0.28364801000000001</v>
      </c>
      <c r="V1044" s="17">
        <f>[1]!s_dq_turn(A1044,E1044)</f>
        <v>1.4756723915409504</v>
      </c>
      <c r="W1044" s="2">
        <f>[1]!s_pq_amount(A1044,"20260101","",100000000)</f>
        <v>44.17053087</v>
      </c>
      <c r="X1044" s="2">
        <f>[1]!s_pq_avgamount(A1044,"20260101","",100000000)</f>
        <v>0.40155028063636361</v>
      </c>
      <c r="Y1044" s="17">
        <f>[1]!s_ipo_dilutedpe(A1044)</f>
        <v>22.99</v>
      </c>
      <c r="Z1044" s="12">
        <f>[1]!s_ipo_collection_total(A1044,100000000)</f>
        <v>5.0181430000000002</v>
      </c>
      <c r="AA1044" s="2">
        <f>[1]!s_val_pe_ttm(A1044,E1044)</f>
        <v>-8.3005781173706055</v>
      </c>
      <c r="AB1044" s="5">
        <f>[1]!s_info_zjtxornot1(A1044,"")</f>
        <v>0</v>
      </c>
      <c r="AC1044" s="22" t="str">
        <f>[1]!s_info_nature1(A1044,"")</f>
        <v>民营企业</v>
      </c>
      <c r="AD1044" s="6" t="str">
        <f>[1]!s_info_city(A1044)</f>
        <v>江山市</v>
      </c>
      <c r="AE1044" s="6" t="str">
        <f>[1]!s_info_province(A1044)</f>
        <v>浙江省</v>
      </c>
      <c r="AF1044">
        <v>118.607086</v>
      </c>
      <c r="AG1044">
        <v>28.581969999999998</v>
      </c>
    </row>
    <row r="1045" spans="1:33" x14ac:dyDescent="0.3">
      <c r="A1045" s="12" t="s">
        <v>2665</v>
      </c>
      <c r="B1045" s="12" t="s">
        <v>2666</v>
      </c>
      <c r="C1045" s="16" t="str">
        <f>[1]!s_info_mkt(A1045)</f>
        <v>创业板</v>
      </c>
      <c r="D1045" s="16" t="str">
        <f>[1]!s_ipo_listeddate(A1045)</f>
        <v>2021-06-01</v>
      </c>
      <c r="E1045" s="16" t="str">
        <f>[1]!lastradeday_s("000002","")</f>
        <v>2026-06-22</v>
      </c>
      <c r="F1045" s="16" t="str">
        <f>[1]!s_info_industry_csrc2023(A1045,"",3)</f>
        <v>橡胶和塑料制品业</v>
      </c>
      <c r="G1045" s="16" t="str">
        <f>[1]!s_info_industry_csrc2023(A1045,"",1)</f>
        <v>制造业</v>
      </c>
      <c r="H1045" s="16">
        <f>[1]!s_is(A1045,83,"FY","YTD","20251231",1,"",100000000)</f>
        <v>5.4608719750999999</v>
      </c>
      <c r="I1045" s="16">
        <f>[1]!s_is(A1045,83,"FY","YTD","20241231",1,"",100000000)</f>
        <v>6.4477406816</v>
      </c>
      <c r="J1045" s="16">
        <f t="shared" si="48"/>
        <v>-0.15305651316223678</v>
      </c>
      <c r="K1045" s="16">
        <f>[1]!s_is(A1045,61,"FY","YTD","20251231",1,"",100000000)</f>
        <v>1.0204203407999999</v>
      </c>
      <c r="L1045" s="16">
        <f>[1]!s_is(A1045,61,"FY","YTD","20241231",1,"",100000000)</f>
        <v>1.4106014481</v>
      </c>
      <c r="M1045" s="16">
        <f t="shared" si="49"/>
        <v>-0.27660620072774766</v>
      </c>
      <c r="N1045" s="16">
        <f>[1]!s_fa_roe(A1045,"20251231")</f>
        <v>8.74</v>
      </c>
      <c r="O1045" s="16">
        <f>[1]!s_stmnote_rdexp(A1045,"20251231",1,10000)</f>
        <v>2224.9909720000001</v>
      </c>
      <c r="P1045" s="20">
        <f t="shared" si="50"/>
        <v>4.0744243449495184E-2</v>
      </c>
      <c r="Q1045" s="16">
        <f>[1]!s_margin_tradingbalance(A1045,"",10000)</f>
        <v>27831.466400000001</v>
      </c>
      <c r="R1045" s="16">
        <f>[1]!s_margin_seclendingbalance(A1045,"",10000)</f>
        <v>38.095199999999998</v>
      </c>
      <c r="S1045" s="17">
        <f>[1]!s_val_ev(A1045,"",100000000)</f>
        <v>57.5514938775</v>
      </c>
      <c r="T1045" s="17">
        <f>[1]!share_freesharesmv(A1045,"",100000000)</f>
        <v>23.514703919999999</v>
      </c>
      <c r="U1045" s="17">
        <f>[1]!s_dq_amount_btin(A1045,E1045,100000000)</f>
        <v>2.6930837599999999</v>
      </c>
      <c r="V1045" s="17">
        <f>[1]!s_dq_turn(A1045,E1045)</f>
        <v>6.2211152212564773</v>
      </c>
      <c r="W1045" s="2">
        <f>[1]!s_pq_amount(A1045,"20260101","",100000000)</f>
        <v>197.79737008000001</v>
      </c>
      <c r="X1045" s="2">
        <f>[1]!s_pq_avgamount(A1045,"20260101","",100000000)</f>
        <v>1.7981579098181817</v>
      </c>
      <c r="Y1045" s="17">
        <f>[1]!s_ipo_dilutedpe(A1045)</f>
        <v>32.01</v>
      </c>
      <c r="Z1045" s="12">
        <f>[1]!s_ipo_collection_total(A1045,100000000)</f>
        <v>8.1398535196000008</v>
      </c>
      <c r="AA1045" s="2">
        <f>[1]!s_val_pe_ttm(A1045,E1045)</f>
        <v>65.610893249511719</v>
      </c>
      <c r="AB1045" s="5">
        <f>[1]!s_info_zjtxornot1(A1045,"")</f>
        <v>0</v>
      </c>
      <c r="AC1045" s="22" t="str">
        <f>[1]!s_info_nature1(A1045,"")</f>
        <v>民营企业</v>
      </c>
      <c r="AD1045" s="6" t="str">
        <f>[1]!s_info_city(A1045)</f>
        <v>张家港市</v>
      </c>
      <c r="AE1045" s="6" t="str">
        <f>[1]!s_info_province(A1045)</f>
        <v>江苏省</v>
      </c>
      <c r="AF1045">
        <v>120.627279</v>
      </c>
      <c r="AG1045">
        <v>31.907812</v>
      </c>
    </row>
    <row r="1046" spans="1:33" x14ac:dyDescent="0.3">
      <c r="A1046" s="12" t="s">
        <v>2667</v>
      </c>
      <c r="B1046" s="12" t="s">
        <v>2668</v>
      </c>
      <c r="C1046" s="16" t="str">
        <f>[1]!s_info_mkt(A1046)</f>
        <v>主板</v>
      </c>
      <c r="D1046" s="16" t="str">
        <f>[1]!s_ipo_listeddate(A1046)</f>
        <v>2021-01-11</v>
      </c>
      <c r="E1046" s="16" t="str">
        <f>[1]!lastradeday_s("000002","")</f>
        <v>2026-06-22</v>
      </c>
      <c r="F1046" s="16" t="str">
        <f>[1]!s_info_industry_csrc2023(A1046,"",3)</f>
        <v>铁路、船舶、航空航天和其他运输设备制造业</v>
      </c>
      <c r="G1046" s="16" t="str">
        <f>[1]!s_info_industry_csrc2023(A1046,"",1)</f>
        <v>制造业</v>
      </c>
      <c r="H1046" s="16">
        <f>[1]!s_is(A1046,83,"FY","YTD","20251231",1,"",100000000)</f>
        <v>19.3235692483</v>
      </c>
      <c r="I1046" s="16">
        <f>[1]!s_is(A1046,83,"FY","YTD","20241231",1,"",100000000)</f>
        <v>18.350675065699999</v>
      </c>
      <c r="J1046" s="16">
        <f t="shared" si="48"/>
        <v>5.301680614564841E-2</v>
      </c>
      <c r="K1046" s="16">
        <f>[1]!s_is(A1046,61,"FY","YTD","20251231",1,"",100000000)</f>
        <v>1.7514389322999999</v>
      </c>
      <c r="L1046" s="16">
        <f>[1]!s_is(A1046,61,"FY","YTD","20241231",1,"",100000000)</f>
        <v>1.3097652209999999</v>
      </c>
      <c r="M1046" s="16">
        <f t="shared" si="49"/>
        <v>0.33721594085601392</v>
      </c>
      <c r="N1046" s="16">
        <f>[1]!s_fa_roe(A1046,"20251231")</f>
        <v>13.185</v>
      </c>
      <c r="O1046" s="16">
        <f>[1]!s_stmnote_rdexp(A1046,"20251231",1,10000)</f>
        <v>8450.5058549999994</v>
      </c>
      <c r="P1046" s="20">
        <f t="shared" si="50"/>
        <v>4.3731599201029779E-2</v>
      </c>
      <c r="Q1046" s="16">
        <f>[1]!s_margin_tradingbalance(A1046,"",10000)</f>
        <v>0</v>
      </c>
      <c r="R1046" s="16">
        <f>[1]!s_margin_seclendingbalance(A1046,"",10000)</f>
        <v>0</v>
      </c>
      <c r="S1046" s="17">
        <f>[1]!s_val_ev(A1046,"",100000000)</f>
        <v>41.349150000000002</v>
      </c>
      <c r="T1046" s="17">
        <f>[1]!share_freesharesmv(A1046,"",100000000)</f>
        <v>13.172924703600001</v>
      </c>
      <c r="U1046" s="17">
        <f>[1]!s_dq_amount_btin(A1046,E1046,100000000)</f>
        <v>0.86070250000000004</v>
      </c>
      <c r="V1046" s="17">
        <f>[1]!s_dq_turn(A1046,E1046)</f>
        <v>2.1053050839594278</v>
      </c>
      <c r="W1046" s="2">
        <f>[1]!s_pq_amount(A1046,"20260101","",100000000)</f>
        <v>135.39788271</v>
      </c>
      <c r="X1046" s="2">
        <f>[1]!s_pq_avgamount(A1046,"20260101","",100000000)</f>
        <v>1.2308898428181818</v>
      </c>
      <c r="Y1046" s="17">
        <f>[1]!s_ipo_dilutedpe(A1046)</f>
        <v>22.99</v>
      </c>
      <c r="Z1046" s="12">
        <f>[1]!s_ipo_collection_total(A1046,100000000)</f>
        <v>4.7607600000000003</v>
      </c>
      <c r="AA1046" s="2">
        <f>[1]!s_val_pe_ttm(A1046,E1046)</f>
        <v>26.812625885009766</v>
      </c>
      <c r="AB1046" s="5">
        <f>[1]!s_info_zjtxornot1(A1046,"")</f>
        <v>0</v>
      </c>
      <c r="AC1046" s="22" t="str">
        <f>[1]!s_info_nature1(A1046,"")</f>
        <v>民营企业</v>
      </c>
      <c r="AD1046" s="6" t="str">
        <f>[1]!s_info_city(A1046)</f>
        <v>平度市</v>
      </c>
      <c r="AE1046" s="6" t="str">
        <f>[1]!s_info_province(A1046)</f>
        <v>山东省</v>
      </c>
      <c r="AF1046">
        <v>119.95106199999999</v>
      </c>
      <c r="AG1046">
        <v>36.788550000000001</v>
      </c>
    </row>
    <row r="1047" spans="1:33" x14ac:dyDescent="0.3">
      <c r="A1047" s="12" t="s">
        <v>2669</v>
      </c>
      <c r="B1047" s="12" t="s">
        <v>2670</v>
      </c>
      <c r="C1047" s="16" t="str">
        <f>[1]!s_info_mkt(A1047)</f>
        <v>主板</v>
      </c>
      <c r="D1047" s="16" t="str">
        <f>[1]!s_ipo_listeddate(A1047)</f>
        <v>2003-01-28</v>
      </c>
      <c r="E1047" s="16" t="str">
        <f>[1]!lastradeday_s("000002","")</f>
        <v>2026-06-22</v>
      </c>
      <c r="F1047" s="16" t="str">
        <f>[1]!s_info_industry_csrc2023(A1047,"",3)</f>
        <v>计算机、通信和其他电子设备制造业</v>
      </c>
      <c r="G1047" s="16" t="str">
        <f>[1]!s_info_industry_csrc2023(A1047,"",1)</f>
        <v>制造业</v>
      </c>
      <c r="H1047" s="16">
        <f>[1]!s_is(A1047,83,"FY","YTD","20251231",1,"",100000000)</f>
        <v>33.580389734099995</v>
      </c>
      <c r="I1047" s="16">
        <f>[1]!s_is(A1047,83,"FY","YTD","20241231",1,"",100000000)</f>
        <v>34.004349967099998</v>
      </c>
      <c r="J1047" s="16">
        <f t="shared" si="48"/>
        <v>-1.2467823481707274E-2</v>
      </c>
      <c r="K1047" s="16">
        <f>[1]!s_is(A1047,61,"FY","YTD","20251231",1,"",100000000)</f>
        <v>6.2850952807000002</v>
      </c>
      <c r="L1047" s="16">
        <f>[1]!s_is(A1047,61,"FY","YTD","20241231",1,"",100000000)</f>
        <v>6.2976352303000001</v>
      </c>
      <c r="M1047" s="16">
        <f t="shared" si="49"/>
        <v>-1.9912156137062353E-3</v>
      </c>
      <c r="N1047" s="16">
        <f>[1]!s_fa_roe(A1047,"20251231")</f>
        <v>9.9335000000000004</v>
      </c>
      <c r="O1047" s="16">
        <f>[1]!s_stmnote_rdexp(A1047,"20251231",1,10000)</f>
        <v>23008.455123</v>
      </c>
      <c r="P1047" s="20">
        <f t="shared" si="50"/>
        <v>6.8517534505073127E-2</v>
      </c>
      <c r="Q1047" s="16">
        <f>[1]!s_margin_tradingbalance(A1047,"",10000)</f>
        <v>37801.012300000002</v>
      </c>
      <c r="R1047" s="16">
        <f>[1]!s_margin_seclendingbalance(A1047,"",10000)</f>
        <v>345.16480000000001</v>
      </c>
      <c r="S1047" s="17">
        <f>[1]!s_val_ev(A1047,"",100000000)</f>
        <v>278.17615616000001</v>
      </c>
      <c r="T1047" s="17">
        <f>[1]!share_freesharesmv(A1047,"",100000000)</f>
        <v>95.17940140799999</v>
      </c>
      <c r="U1047" s="17">
        <f>[1]!s_dq_amount_btin(A1047,E1047,100000000)</f>
        <v>3.24455413</v>
      </c>
      <c r="V1047" s="17">
        <f>[1]!s_dq_turn(A1047,E1047)</f>
        <v>1.2000508045268692</v>
      </c>
      <c r="W1047" s="2">
        <f>[1]!s_pq_amount(A1047,"20260101","",100000000)</f>
        <v>420.3879647</v>
      </c>
      <c r="X1047" s="2">
        <f>[1]!s_pq_avgamount(A1047,"20260101","",100000000)</f>
        <v>3.8217087699999999</v>
      </c>
      <c r="Y1047" s="17">
        <f>[1]!s_ipo_dilutedpe(A1047)</f>
        <v>19.89</v>
      </c>
      <c r="Z1047" s="12">
        <f>[1]!s_ipo_collection_total(A1047,100000000)</f>
        <v>2.16</v>
      </c>
      <c r="AA1047" s="2">
        <f>[1]!s_val_pe_ttm(A1047,E1047)</f>
        <v>44.127899169921875</v>
      </c>
      <c r="AB1047" s="5">
        <f>[1]!s_info_zjtxornot1(A1047,"")</f>
        <v>1</v>
      </c>
      <c r="AC1047" s="22" t="str">
        <f>[1]!s_info_nature1(A1047,"")</f>
        <v>中央国有企业</v>
      </c>
      <c r="AD1047" s="6" t="str">
        <f>[1]!s_info_city(A1047)</f>
        <v>南京市</v>
      </c>
      <c r="AE1047" s="6" t="str">
        <f>[1]!s_info_province(A1047)</f>
        <v>江苏省</v>
      </c>
      <c r="AF1047">
        <v>118.767413</v>
      </c>
      <c r="AG1047">
        <v>32.041544000000002</v>
      </c>
    </row>
    <row r="1048" spans="1:33" x14ac:dyDescent="0.3">
      <c r="A1048" s="12" t="s">
        <v>2671</v>
      </c>
      <c r="B1048" s="12" t="s">
        <v>2672</v>
      </c>
      <c r="C1048" s="16" t="str">
        <f>[1]!s_info_mkt(A1048)</f>
        <v>主板</v>
      </c>
      <c r="D1048" s="16" t="str">
        <f>[1]!s_ipo_listeddate(A1048)</f>
        <v>2020-09-22</v>
      </c>
      <c r="E1048" s="16" t="str">
        <f>[1]!lastradeday_s("000002","")</f>
        <v>2026-06-22</v>
      </c>
      <c r="F1048" s="16" t="str">
        <f>[1]!s_info_industry_csrc2023(A1048,"",3)</f>
        <v>化学原料和化学制品制造业</v>
      </c>
      <c r="G1048" s="16" t="str">
        <f>[1]!s_info_industry_csrc2023(A1048,"",1)</f>
        <v>制造业</v>
      </c>
      <c r="H1048" s="16">
        <f>[1]!s_is(A1048,83,"FY","YTD","20251231",1,"",100000000)</f>
        <v>13.124135366199999</v>
      </c>
      <c r="I1048" s="16">
        <f>[1]!s_is(A1048,83,"FY","YTD","20241231",1,"",100000000)</f>
        <v>11.0112108512</v>
      </c>
      <c r="J1048" s="16">
        <f t="shared" si="48"/>
        <v>0.19188848016380811</v>
      </c>
      <c r="K1048" s="16">
        <f>[1]!s_is(A1048,61,"FY","YTD","20251231",1,"",100000000)</f>
        <v>1.7203591216</v>
      </c>
      <c r="L1048" s="16">
        <f>[1]!s_is(A1048,61,"FY","YTD","20241231",1,"",100000000)</f>
        <v>1.4001806272999999</v>
      </c>
      <c r="M1048" s="16">
        <f t="shared" si="49"/>
        <v>0.22866942168554893</v>
      </c>
      <c r="N1048" s="16">
        <f>[1]!s_fa_roe(A1048,"20251231")</f>
        <v>11.834099999999999</v>
      </c>
      <c r="O1048" s="16">
        <f>[1]!s_stmnote_rdexp(A1048,"20251231",1,10000)</f>
        <v>5131.3522679999996</v>
      </c>
      <c r="P1048" s="20">
        <f t="shared" si="50"/>
        <v>3.9098592972572684E-2</v>
      </c>
      <c r="Q1048" s="16">
        <f>[1]!s_margin_tradingbalance(A1048,"",10000)</f>
        <v>0</v>
      </c>
      <c r="R1048" s="16">
        <f>[1]!s_margin_seclendingbalance(A1048,"",10000)</f>
        <v>0</v>
      </c>
      <c r="S1048" s="17">
        <f>[1]!s_val_ev(A1048,"",100000000)</f>
        <v>40.82</v>
      </c>
      <c r="T1048" s="17">
        <f>[1]!share_freesharesmv(A1048,"",100000000)</f>
        <v>19.483870737499998</v>
      </c>
      <c r="U1048" s="17">
        <f>[1]!s_dq_amount_btin(A1048,E1048,100000000)</f>
        <v>0.64335759999999997</v>
      </c>
      <c r="V1048" s="17">
        <f>[1]!s_dq_turn(A1048,E1048)</f>
        <v>1.7127955557445413</v>
      </c>
      <c r="W1048" s="2">
        <f>[1]!s_pq_amount(A1048,"20260101","",100000000)</f>
        <v>114.58077731</v>
      </c>
      <c r="X1048" s="2">
        <f>[1]!s_pq_avgamount(A1048,"20260101","",100000000)</f>
        <v>1.0416434300909092</v>
      </c>
      <c r="Y1048" s="17">
        <f>[1]!s_ipo_dilutedpe(A1048)</f>
        <v>22.4</v>
      </c>
      <c r="Z1048" s="12">
        <f>[1]!s_ipo_collection_total(A1048,100000000)</f>
        <v>4.1100000000000003</v>
      </c>
      <c r="AA1048" s="2">
        <f>[1]!s_val_pe_ttm(A1048,E1048)</f>
        <v>24.798646926879883</v>
      </c>
      <c r="AB1048" s="5">
        <f>[1]!s_info_zjtxornot1(A1048,"")</f>
        <v>0</v>
      </c>
      <c r="AC1048" s="22" t="str">
        <f>[1]!s_info_nature1(A1048,"")</f>
        <v>民营企业</v>
      </c>
      <c r="AD1048" s="6" t="str">
        <f>[1]!s_info_city(A1048)</f>
        <v>长治市</v>
      </c>
      <c r="AE1048" s="6" t="str">
        <f>[1]!s_info_province(A1048)</f>
        <v>山西省</v>
      </c>
      <c r="AF1048">
        <v>113.113556</v>
      </c>
      <c r="AG1048">
        <v>36.191111999999997</v>
      </c>
    </row>
    <row r="1049" spans="1:33" x14ac:dyDescent="0.3">
      <c r="A1049" s="12" t="s">
        <v>2673</v>
      </c>
      <c r="B1049" s="12" t="s">
        <v>2674</v>
      </c>
      <c r="C1049" s="16" t="str">
        <f>[1]!s_info_mkt(A1049)</f>
        <v>主板</v>
      </c>
      <c r="D1049" s="16" t="str">
        <f>[1]!s_ipo_listeddate(A1049)</f>
        <v>2016-10-25</v>
      </c>
      <c r="E1049" s="16" t="str">
        <f>[1]!lastradeday_s("000002","")</f>
        <v>2026-06-22</v>
      </c>
      <c r="F1049" s="16" t="str">
        <f>[1]!s_info_industry_csrc2023(A1049,"",3)</f>
        <v>通用设备制造业</v>
      </c>
      <c r="G1049" s="16" t="str">
        <f>[1]!s_info_industry_csrc2023(A1049,"",1)</f>
        <v>制造业</v>
      </c>
      <c r="H1049" s="16">
        <f>[1]!s_is(A1049,83,"FY","YTD","20251231",1,"",100000000)</f>
        <v>33.432943317899998</v>
      </c>
      <c r="I1049" s="16">
        <f>[1]!s_is(A1049,83,"FY","YTD","20241231",1,"",100000000)</f>
        <v>32.645492471200001</v>
      </c>
      <c r="J1049" s="16">
        <f t="shared" si="48"/>
        <v>2.4121273324171355E-2</v>
      </c>
      <c r="K1049" s="16">
        <f>[1]!s_is(A1049,61,"FY","YTD","20251231",1,"",100000000)</f>
        <v>0.91389934680000007</v>
      </c>
      <c r="L1049" s="16">
        <f>[1]!s_is(A1049,61,"FY","YTD","20241231",1,"",100000000)</f>
        <v>0.91370150180000009</v>
      </c>
      <c r="M1049" s="16">
        <f t="shared" si="49"/>
        <v>2.1653132845925925E-4</v>
      </c>
      <c r="N1049" s="16">
        <f>[1]!s_fa_roe(A1049,"20251231")</f>
        <v>3.0985</v>
      </c>
      <c r="O1049" s="16">
        <f>[1]!s_stmnote_rdexp(A1049,"20251231",1,10000)</f>
        <v>11894.314274</v>
      </c>
      <c r="P1049" s="20">
        <f t="shared" si="50"/>
        <v>3.557662919744127E-2</v>
      </c>
      <c r="Q1049" s="16">
        <f>[1]!s_margin_tradingbalance(A1049,"",10000)</f>
        <v>124911.0898</v>
      </c>
      <c r="R1049" s="16">
        <f>[1]!s_margin_seclendingbalance(A1049,"",10000)</f>
        <v>424.6671</v>
      </c>
      <c r="S1049" s="17">
        <f>[1]!s_val_ev(A1049,"",100000000)</f>
        <v>251.99901909939999</v>
      </c>
      <c r="T1049" s="17">
        <f>[1]!share_freesharesmv(A1049,"",100000000)</f>
        <v>153.30280432889998</v>
      </c>
      <c r="U1049" s="17">
        <f>[1]!s_dq_amount_btin(A1049,E1049,100000000)</f>
        <v>18.663708979999999</v>
      </c>
      <c r="V1049" s="17">
        <f>[1]!s_dq_turn(A1049,E1049)</f>
        <v>7.8094302782035205</v>
      </c>
      <c r="W1049" s="2">
        <f>[1]!s_pq_amount(A1049,"20260101","",100000000)</f>
        <v>3091.79428259</v>
      </c>
      <c r="X1049" s="2">
        <f>[1]!s_pq_avgamount(A1049,"20260101","",100000000)</f>
        <v>28.107220750818183</v>
      </c>
      <c r="Y1049" s="17">
        <f>[1]!s_ipo_dilutedpe(A1049)</f>
        <v>22.96</v>
      </c>
      <c r="Z1049" s="12">
        <f>[1]!s_ipo_collection_total(A1049,100000000)</f>
        <v>4.4527999999999999</v>
      </c>
      <c r="AA1049" s="2">
        <f>[1]!s_val_pe_ttm(A1049,E1049)</f>
        <v>298.7802734375</v>
      </c>
      <c r="AB1049" s="5">
        <f>[1]!s_info_zjtxornot1(A1049,"")</f>
        <v>0</v>
      </c>
      <c r="AC1049" s="22" t="str">
        <f>[1]!s_info_nature1(A1049,"")</f>
        <v>民营企业</v>
      </c>
      <c r="AD1049" s="6" t="str">
        <f>[1]!s_info_city(A1049)</f>
        <v>绍兴市</v>
      </c>
      <c r="AE1049" s="6" t="str">
        <f>[1]!s_info_province(A1049)</f>
        <v>浙江省</v>
      </c>
      <c r="AF1049">
        <v>120.582112</v>
      </c>
      <c r="AG1049">
        <v>29.997116999999999</v>
      </c>
    </row>
    <row r="1050" spans="1:33" x14ac:dyDescent="0.3">
      <c r="A1050" s="12" t="s">
        <v>2675</v>
      </c>
      <c r="B1050" s="12" t="s">
        <v>2676</v>
      </c>
      <c r="C1050" s="16" t="str">
        <f>[1]!s_info_mkt(A1050)</f>
        <v>创业板</v>
      </c>
      <c r="D1050" s="16" t="str">
        <f>[1]!s_ipo_listeddate(A1050)</f>
        <v>2018-05-23</v>
      </c>
      <c r="E1050" s="16" t="str">
        <f>[1]!lastradeday_s("000002","")</f>
        <v>2026-06-22</v>
      </c>
      <c r="F1050" s="16" t="str">
        <f>[1]!s_info_industry_csrc2023(A1050,"",3)</f>
        <v>汽车制造业</v>
      </c>
      <c r="G1050" s="16" t="str">
        <f>[1]!s_info_industry_csrc2023(A1050,"",1)</f>
        <v>制造业</v>
      </c>
      <c r="H1050" s="16">
        <f>[1]!s_is(A1050,83,"FY","YTD","20251231",1,"",100000000)</f>
        <v>26.702240680999999</v>
      </c>
      <c r="I1050" s="16">
        <f>[1]!s_is(A1050,83,"FY","YTD","20241231",1,"",100000000)</f>
        <v>22.367558515500001</v>
      </c>
      <c r="J1050" s="16">
        <f t="shared" si="48"/>
        <v>0.19379326369018779</v>
      </c>
      <c r="K1050" s="16">
        <f>[1]!s_is(A1050,61,"FY","YTD","20251231",1,"",100000000)</f>
        <v>-1.2008437469</v>
      </c>
      <c r="L1050" s="16">
        <f>[1]!s_is(A1050,61,"FY","YTD","20241231",1,"",100000000)</f>
        <v>-1.2221105959</v>
      </c>
      <c r="M1050" s="16">
        <f t="shared" si="49"/>
        <v>1.74017384935105E-2</v>
      </c>
      <c r="N1050" s="16">
        <f>[1]!s_fa_roe(A1050,"20251231")</f>
        <v>-5.3518999999999997</v>
      </c>
      <c r="O1050" s="16">
        <f>[1]!s_stmnote_rdexp(A1050,"20251231",1,10000)</f>
        <v>29150.026295</v>
      </c>
      <c r="P1050" s="20">
        <f t="shared" si="50"/>
        <v>0.10916696708430811</v>
      </c>
      <c r="Q1050" s="16">
        <f>[1]!s_margin_tradingbalance(A1050,"",10000)</f>
        <v>33219.678899999999</v>
      </c>
      <c r="R1050" s="16">
        <f>[1]!s_margin_seclendingbalance(A1050,"",10000)</f>
        <v>5.3903999999999996</v>
      </c>
      <c r="S1050" s="17">
        <f>[1]!s_val_ev(A1050,"",100000000)</f>
        <v>70.865365007999998</v>
      </c>
      <c r="T1050" s="17">
        <f>[1]!share_freesharesmv(A1050,"",100000000)</f>
        <v>53.115269839999989</v>
      </c>
      <c r="U1050" s="17">
        <f>[1]!s_dq_amount_btin(A1050,E1050,100000000)</f>
        <v>4.17089058</v>
      </c>
      <c r="V1050" s="17">
        <f>[1]!s_dq_turn(A1050,E1050)</f>
        <v>6.8364312657138093</v>
      </c>
      <c r="W1050" s="2">
        <f>[1]!s_pq_amount(A1050,"20260101","",100000000)</f>
        <v>273.95018291999997</v>
      </c>
      <c r="X1050" s="2">
        <f>[1]!s_pq_avgamount(A1050,"20260101","",100000000)</f>
        <v>2.4904562083636366</v>
      </c>
      <c r="Y1050" s="17">
        <f>[1]!s_ipo_dilutedpe(A1050)</f>
        <v>17.29</v>
      </c>
      <c r="Z1050" s="12">
        <f>[1]!s_ipo_collection_total(A1050,100000000)</f>
        <v>3.3353950000000001</v>
      </c>
      <c r="AA1050" s="2">
        <f>[1]!s_val_pe_ttm(A1050,E1050)</f>
        <v>-87.881118774414063</v>
      </c>
      <c r="AB1050" s="5">
        <f>[1]!s_info_zjtxornot1(A1050,"")</f>
        <v>0</v>
      </c>
      <c r="AC1050" s="22" t="str">
        <f>[1]!s_info_nature1(A1050,"")</f>
        <v>民营企业</v>
      </c>
      <c r="AD1050" s="6" t="str">
        <f>[1]!s_info_city(A1050)</f>
        <v>深圳市</v>
      </c>
      <c r="AE1050" s="6" t="str">
        <f>[1]!s_info_province(A1050)</f>
        <v>广东省</v>
      </c>
      <c r="AF1050">
        <v>114.085947</v>
      </c>
      <c r="AG1050">
        <v>22.547000000000001</v>
      </c>
    </row>
    <row r="1051" spans="1:33" x14ac:dyDescent="0.3">
      <c r="A1051" s="12" t="s">
        <v>2677</v>
      </c>
      <c r="B1051" s="12" t="s">
        <v>2678</v>
      </c>
      <c r="C1051" s="16" t="str">
        <f>[1]!s_info_mkt(A1051)</f>
        <v>创业板</v>
      </c>
      <c r="D1051" s="16" t="str">
        <f>[1]!s_ipo_listeddate(A1051)</f>
        <v>2015-12-10</v>
      </c>
      <c r="E1051" s="16" t="str">
        <f>[1]!lastradeday_s("000002","")</f>
        <v>2026-06-22</v>
      </c>
      <c r="F1051" s="16" t="str">
        <f>[1]!s_info_industry_csrc2023(A1051,"",3)</f>
        <v>批发业</v>
      </c>
      <c r="G1051" s="16" t="str">
        <f>[1]!s_info_industry_csrc2023(A1051,"",1)</f>
        <v>批发和零售业</v>
      </c>
      <c r="H1051" s="16">
        <f>[1]!s_is(A1051,83,"FY","YTD","20251231",1,"",100000000)</f>
        <v>28.879783150999998</v>
      </c>
      <c r="I1051" s="16">
        <f>[1]!s_is(A1051,83,"FY","YTD","20241231",1,"",100000000)</f>
        <v>25.9586970718</v>
      </c>
      <c r="J1051" s="16">
        <f t="shared" si="48"/>
        <v>0.11252822401372731</v>
      </c>
      <c r="K1051" s="16">
        <f>[1]!s_is(A1051,61,"FY","YTD","20251231",1,"",100000000)</f>
        <v>0.55227462439999997</v>
      </c>
      <c r="L1051" s="16">
        <f>[1]!s_is(A1051,61,"FY","YTD","20241231",1,"",100000000)</f>
        <v>0.3636977783</v>
      </c>
      <c r="M1051" s="16">
        <f t="shared" si="49"/>
        <v>0.51849875735135875</v>
      </c>
      <c r="N1051" s="16">
        <f>[1]!s_fa_roe(A1051,"20251231")</f>
        <v>4.9149000000000003</v>
      </c>
      <c r="O1051" s="16">
        <f>[1]!s_stmnote_rdexp(A1051,"20251231",1,10000)</f>
        <v>6116.6388200000001</v>
      </c>
      <c r="P1051" s="20">
        <f t="shared" si="50"/>
        <v>2.1179656329199978E-2</v>
      </c>
      <c r="Q1051" s="16">
        <f>[1]!s_margin_tradingbalance(A1051,"",10000)</f>
        <v>48632.808400000002</v>
      </c>
      <c r="R1051" s="16">
        <f>[1]!s_margin_seclendingbalance(A1051,"",10000)</f>
        <v>256.37599999999998</v>
      </c>
      <c r="S1051" s="17">
        <f>[1]!s_val_ev(A1051,"",100000000)</f>
        <v>73.700526558600004</v>
      </c>
      <c r="T1051" s="17">
        <f>[1]!share_freesharesmv(A1051,"",100000000)</f>
        <v>55.467650018600004</v>
      </c>
      <c r="U1051" s="17">
        <f>[1]!s_dq_amount_btin(A1051,E1051,100000000)</f>
        <v>2.2181415100000001</v>
      </c>
      <c r="V1051" s="17">
        <f>[1]!s_dq_turn(A1051,E1051)</f>
        <v>3.0774329534937319</v>
      </c>
      <c r="W1051" s="2">
        <f>[1]!s_pq_amount(A1051,"20260101","",100000000)</f>
        <v>415.16853954999999</v>
      </c>
      <c r="X1051" s="2">
        <f>[1]!s_pq_avgamount(A1051,"20260101","",100000000)</f>
        <v>3.7742594504545455</v>
      </c>
      <c r="Y1051" s="17">
        <f>[1]!s_ipo_dilutedpe(A1051)</f>
        <v>22.97</v>
      </c>
      <c r="Z1051" s="12">
        <f>[1]!s_ipo_collection_total(A1051,100000000)</f>
        <v>2.0609999999999999</v>
      </c>
      <c r="AA1051" s="2">
        <f>[1]!s_val_pe_ttm(A1051,E1051)</f>
        <v>124.11918640136719</v>
      </c>
      <c r="AB1051" s="5">
        <f>[1]!s_info_zjtxornot1(A1051,"")</f>
        <v>0</v>
      </c>
      <c r="AC1051" s="22" t="str">
        <f>[1]!s_info_nature1(A1051,"")</f>
        <v>外资企业</v>
      </c>
      <c r="AD1051" s="6" t="str">
        <f>[1]!s_info_city(A1051)</f>
        <v>上海市</v>
      </c>
      <c r="AE1051" s="6" t="str">
        <f>[1]!s_info_province(A1051)</f>
        <v>上海</v>
      </c>
      <c r="AF1051">
        <v>121.472644</v>
      </c>
      <c r="AG1051">
        <v>31.231705999999999</v>
      </c>
    </row>
    <row r="1052" spans="1:33" x14ac:dyDescent="0.3">
      <c r="A1052" s="12" t="s">
        <v>2679</v>
      </c>
      <c r="B1052" s="12" t="s">
        <v>2680</v>
      </c>
      <c r="C1052" s="16" t="str">
        <f>[1]!s_info_mkt(A1052)</f>
        <v>主板</v>
      </c>
      <c r="D1052" s="16" t="str">
        <f>[1]!s_ipo_listeddate(A1052)</f>
        <v>2001-03-16</v>
      </c>
      <c r="E1052" s="16" t="str">
        <f>[1]!lastradeday_s("000002","")</f>
        <v>2026-06-22</v>
      </c>
      <c r="F1052" s="16" t="str">
        <f>[1]!s_info_industry_csrc2023(A1052,"",3)</f>
        <v>计算机、通信和其他电子设备制造业</v>
      </c>
      <c r="G1052" s="16" t="str">
        <f>[1]!s_info_industry_csrc2023(A1052,"",1)</f>
        <v>制造业</v>
      </c>
      <c r="H1052" s="16">
        <f>[1]!s_is(A1052,83,"FY","YTD","20251231",1,"",100000000)</f>
        <v>22.552445742800003</v>
      </c>
      <c r="I1052" s="16">
        <f>[1]!s_is(A1052,83,"FY","YTD","20241231",1,"",100000000)</f>
        <v>20.5760818378</v>
      </c>
      <c r="J1052" s="16">
        <f t="shared" si="48"/>
        <v>9.6051518485373411E-2</v>
      </c>
      <c r="K1052" s="16">
        <f>[1]!s_is(A1052,61,"FY","YTD","20251231",1,"",100000000)</f>
        <v>1.7285483413</v>
      </c>
      <c r="L1052" s="16">
        <f>[1]!s_is(A1052,61,"FY","YTD","20241231",1,"",100000000)</f>
        <v>1.2773392990999999</v>
      </c>
      <c r="M1052" s="16">
        <f t="shared" si="49"/>
        <v>0.35324133730005597</v>
      </c>
      <c r="N1052" s="16">
        <f>[1]!s_fa_roe(A1052,"20251231")</f>
        <v>5.0803000000000003</v>
      </c>
      <c r="O1052" s="16">
        <f>[1]!s_stmnote_rdexp(A1052,"20251231",1,10000)</f>
        <v>13675.093208000002</v>
      </c>
      <c r="P1052" s="20">
        <f t="shared" si="50"/>
        <v>6.0636852268521044E-2</v>
      </c>
      <c r="Q1052" s="16">
        <f>[1]!s_margin_tradingbalance(A1052,"",10000)</f>
        <v>0</v>
      </c>
      <c r="R1052" s="16">
        <f>[1]!s_margin_seclendingbalance(A1052,"",10000)</f>
        <v>0</v>
      </c>
      <c r="S1052" s="17">
        <f>[1]!s_val_ev(A1052,"",100000000)</f>
        <v>118.2123519224</v>
      </c>
      <c r="T1052" s="17">
        <f>[1]!share_freesharesmv(A1052,"",100000000)</f>
        <v>91.828740568800015</v>
      </c>
      <c r="U1052" s="17">
        <f>[1]!s_dq_amount_btin(A1052,E1052,100000000)</f>
        <v>8.9175994700000007</v>
      </c>
      <c r="V1052" s="17">
        <f>[1]!s_dq_turn(A1052,E1052)</f>
        <v>7.5617500884915296</v>
      </c>
      <c r="W1052" s="2">
        <f>[1]!s_pq_amount(A1052,"20260101","",100000000)</f>
        <v>409.69060549</v>
      </c>
      <c r="X1052" s="2">
        <f>[1]!s_pq_avgamount(A1052,"20260101","",100000000)</f>
        <v>3.7586294081651377</v>
      </c>
      <c r="Y1052" s="17">
        <f>[1]!s_ipo_dilutedpe(A1052)</f>
        <v>40.1</v>
      </c>
      <c r="Z1052" s="12">
        <f>[1]!s_ipo_collection_total(A1052,100000000)</f>
        <v>4.21</v>
      </c>
      <c r="AA1052" s="2">
        <f>[1]!s_val_pe_ttm(A1052,E1052)</f>
        <v>67.2265625</v>
      </c>
      <c r="AB1052" s="5">
        <f>[1]!s_info_zjtxornot1(A1052,"")</f>
        <v>0</v>
      </c>
      <c r="AC1052" s="22" t="str">
        <f>[1]!s_info_nature1(A1052,"")</f>
        <v>地方国有企业</v>
      </c>
      <c r="AD1052" s="6" t="str">
        <f>[1]!s_info_city(A1052)</f>
        <v>吉林市</v>
      </c>
      <c r="AE1052" s="6" t="str">
        <f>[1]!s_info_province(A1052)</f>
        <v>吉林省</v>
      </c>
      <c r="AF1052">
        <v>126.55302</v>
      </c>
      <c r="AG1052">
        <v>43.843577000000003</v>
      </c>
    </row>
    <row r="1053" spans="1:33" x14ac:dyDescent="0.3">
      <c r="A1053" s="12" t="s">
        <v>2681</v>
      </c>
      <c r="B1053" s="12" t="s">
        <v>2682</v>
      </c>
      <c r="C1053" s="16" t="str">
        <f>[1]!s_info_mkt(A1053)</f>
        <v>创业板</v>
      </c>
      <c r="D1053" s="16" t="str">
        <f>[1]!s_ipo_listeddate(A1053)</f>
        <v>2017-05-05</v>
      </c>
      <c r="E1053" s="16" t="str">
        <f>[1]!lastradeday_s("000002","")</f>
        <v>2026-06-22</v>
      </c>
      <c r="F1053" s="16" t="str">
        <f>[1]!s_info_industry_csrc2023(A1053,"",3)</f>
        <v>汽车制造业</v>
      </c>
      <c r="G1053" s="16" t="str">
        <f>[1]!s_info_industry_csrc2023(A1053,"",1)</f>
        <v>制造业</v>
      </c>
      <c r="H1053" s="16">
        <f>[1]!s_is(A1053,83,"FY","YTD","20251231",1,"",100000000)</f>
        <v>12.227494866099999</v>
      </c>
      <c r="I1053" s="16">
        <f>[1]!s_is(A1053,83,"FY","YTD","20241231",1,"",100000000)</f>
        <v>10.8345394395</v>
      </c>
      <c r="J1053" s="16">
        <f t="shared" si="48"/>
        <v>0.12856618727341873</v>
      </c>
      <c r="K1053" s="16">
        <f>[1]!s_is(A1053,61,"FY","YTD","20251231",1,"",100000000)</f>
        <v>1.5793635727000002</v>
      </c>
      <c r="L1053" s="16">
        <f>[1]!s_is(A1053,61,"FY","YTD","20241231",1,"",100000000)</f>
        <v>1.2362090460999999</v>
      </c>
      <c r="M1053" s="16">
        <f t="shared" si="49"/>
        <v>0.27758616366915151</v>
      </c>
      <c r="N1053" s="16">
        <f>[1]!s_fa_roe(A1053,"20251231")</f>
        <v>12.9315</v>
      </c>
      <c r="O1053" s="16">
        <f>[1]!s_stmnote_rdexp(A1053,"20251231",1,10000)</f>
        <v>4915.9680639999997</v>
      </c>
      <c r="P1053" s="20">
        <f t="shared" si="50"/>
        <v>4.0204212864805439E-2</v>
      </c>
      <c r="Q1053" s="16">
        <f>[1]!s_margin_tradingbalance(A1053,"",10000)</f>
        <v>0</v>
      </c>
      <c r="R1053" s="16">
        <f>[1]!s_margin_seclendingbalance(A1053,"",10000)</f>
        <v>0</v>
      </c>
      <c r="S1053" s="17">
        <f>[1]!s_val_ev(A1053,"",100000000)</f>
        <v>43.244413101999996</v>
      </c>
      <c r="T1053" s="17">
        <f>[1]!share_freesharesmv(A1053,"",100000000)</f>
        <v>24.353143891999999</v>
      </c>
      <c r="U1053" s="17">
        <f>[1]!s_dq_amount_btin(A1053,E1053,100000000)</f>
        <v>1.3526814</v>
      </c>
      <c r="V1053" s="17">
        <f>[1]!s_dq_turn(A1053,E1053)</f>
        <v>3.1680903575689423</v>
      </c>
      <c r="W1053" s="2">
        <f>[1]!s_pq_amount(A1053,"20260101","",100000000)</f>
        <v>149.26852675000001</v>
      </c>
      <c r="X1053" s="2">
        <f>[1]!s_pq_avgamount(A1053,"20260101","",100000000)</f>
        <v>1.356986606818182</v>
      </c>
      <c r="Y1053" s="17">
        <f>[1]!s_ipo_dilutedpe(A1053)</f>
        <v>22.01</v>
      </c>
      <c r="Z1053" s="12">
        <f>[1]!s_ipo_collection_total(A1053,100000000)</f>
        <v>2.15</v>
      </c>
      <c r="AA1053" s="2">
        <f>[1]!s_val_pe_ttm(A1053,E1053)</f>
        <v>26.940841674804688</v>
      </c>
      <c r="AB1053" s="5">
        <f>[1]!s_info_zjtxornot1(A1053,"")</f>
        <v>1</v>
      </c>
      <c r="AC1053" s="22" t="str">
        <f>[1]!s_info_nature1(A1053,"")</f>
        <v>民营企业</v>
      </c>
      <c r="AD1053" s="6" t="str">
        <f>[1]!s_info_city(A1053)</f>
        <v>杭州市</v>
      </c>
      <c r="AE1053" s="6" t="str">
        <f>[1]!s_info_province(A1053)</f>
        <v>浙江省</v>
      </c>
      <c r="AF1053">
        <v>120.153576</v>
      </c>
      <c r="AG1053">
        <v>30.287458999999998</v>
      </c>
    </row>
    <row r="1054" spans="1:33" x14ac:dyDescent="0.3">
      <c r="A1054" s="12" t="s">
        <v>2683</v>
      </c>
      <c r="B1054" s="12" t="s">
        <v>2684</v>
      </c>
      <c r="C1054" s="16" t="str">
        <f>[1]!s_info_mkt(A1054)</f>
        <v>主板</v>
      </c>
      <c r="D1054" s="16" t="str">
        <f>[1]!s_ipo_listeddate(A1054)</f>
        <v>2007-05-16</v>
      </c>
      <c r="E1054" s="16" t="str">
        <f>[1]!lastradeday_s("000002","")</f>
        <v>2026-06-22</v>
      </c>
      <c r="F1054" s="16" t="str">
        <f>[1]!s_info_industry_csrc2023(A1054,"",3)</f>
        <v>计算机、通信和其他电子设备制造业</v>
      </c>
      <c r="G1054" s="16" t="str">
        <f>[1]!s_info_industry_csrc2023(A1054,"",1)</f>
        <v>制造业</v>
      </c>
      <c r="H1054" s="16">
        <f>[1]!s_is(A1054,83,"FY","YTD","20251231",1,"",100000000)</f>
        <v>13.786817514999999</v>
      </c>
      <c r="I1054" s="16">
        <f>[1]!s_is(A1054,83,"FY","YTD","20241231",1,"",100000000)</f>
        <v>11.282167239100001</v>
      </c>
      <c r="J1054" s="16">
        <f t="shared" si="48"/>
        <v>0.22200081090978396</v>
      </c>
      <c r="K1054" s="16">
        <f>[1]!s_is(A1054,61,"FY","YTD","20251231",1,"",100000000)</f>
        <v>4.7646286900000001E-2</v>
      </c>
      <c r="L1054" s="16">
        <f>[1]!s_is(A1054,61,"FY","YTD","20241231",1,"",100000000)</f>
        <v>0.33864374180000001</v>
      </c>
      <c r="M1054" s="16">
        <f t="shared" si="49"/>
        <v>-0.85930262095869625</v>
      </c>
      <c r="N1054" s="16">
        <f>[1]!s_fa_roe(A1054,"20251231")</f>
        <v>0.97170000000000001</v>
      </c>
      <c r="O1054" s="16">
        <f>[1]!s_stmnote_rdexp(A1054,"20251231",1,10000)</f>
        <v>5430.7163</v>
      </c>
      <c r="P1054" s="20">
        <f t="shared" si="50"/>
        <v>3.939064467990095E-2</v>
      </c>
      <c r="Q1054" s="16">
        <f>[1]!s_margin_tradingbalance(A1054,"",10000)</f>
        <v>0</v>
      </c>
      <c r="R1054" s="16">
        <f>[1]!s_margin_seclendingbalance(A1054,"",10000)</f>
        <v>0</v>
      </c>
      <c r="S1054" s="17">
        <f>[1]!s_val_ev(A1054,"",100000000)</f>
        <v>71.60214349799999</v>
      </c>
      <c r="T1054" s="17">
        <f>[1]!share_freesharesmv(A1054,"",100000000)</f>
        <v>50.595967238999989</v>
      </c>
      <c r="U1054" s="17">
        <f>[1]!s_dq_amount_btin(A1054,E1054,100000000)</f>
        <v>6.1254838600000001</v>
      </c>
      <c r="V1054" s="17">
        <f>[1]!s_dq_turn(A1054,E1054)</f>
        <v>8.6041384653259243</v>
      </c>
      <c r="W1054" s="2">
        <f>[1]!s_pq_amount(A1054,"20260101","",100000000)</f>
        <v>330.21264295999998</v>
      </c>
      <c r="X1054" s="2">
        <f>[1]!s_pq_avgamount(A1054,"20260101","",100000000)</f>
        <v>3.0019331178181821</v>
      </c>
      <c r="Y1054" s="17">
        <f>[1]!s_ipo_dilutedpe(A1054)</f>
        <v>29.87</v>
      </c>
      <c r="Z1054" s="12">
        <f>[1]!s_ipo_collection_total(A1054,100000000)</f>
        <v>4.1399999999999997</v>
      </c>
      <c r="AA1054" s="2">
        <f>[1]!s_val_pe_ttm(A1054,E1054)</f>
        <v>451.76904296875</v>
      </c>
      <c r="AB1054" s="5">
        <f>[1]!s_info_zjtxornot1(A1054,"")</f>
        <v>1</v>
      </c>
      <c r="AC1054" s="22" t="str">
        <f>[1]!s_info_nature1(A1054,"")</f>
        <v>公众企业</v>
      </c>
      <c r="AD1054" s="6" t="str">
        <f>[1]!s_info_city(A1054)</f>
        <v>天津市</v>
      </c>
      <c r="AE1054" s="6" t="str">
        <f>[1]!s_info_province(A1054)</f>
        <v>天津</v>
      </c>
      <c r="AF1054">
        <v>117.19018199999999</v>
      </c>
      <c r="AG1054">
        <v>39.125596000000002</v>
      </c>
    </row>
    <row r="1055" spans="1:33" x14ac:dyDescent="0.3">
      <c r="A1055" s="12" t="s">
        <v>2685</v>
      </c>
      <c r="B1055" s="12" t="s">
        <v>2686</v>
      </c>
      <c r="C1055" s="16" t="str">
        <f>[1]!s_info_mkt(A1055)</f>
        <v>科创板</v>
      </c>
      <c r="D1055" s="16" t="str">
        <f>[1]!s_ipo_listeddate(A1055)</f>
        <v>2021-04-12</v>
      </c>
      <c r="E1055" s="16" t="str">
        <f>[1]!lastradeday_s("000002","")</f>
        <v>2026-06-22</v>
      </c>
      <c r="F1055" s="16" t="str">
        <f>[1]!s_info_industry_csrc2023(A1055,"",3)</f>
        <v>电气机械和器材制造业</v>
      </c>
      <c r="G1055" s="16" t="str">
        <f>[1]!s_info_industry_csrc2023(A1055,"",1)</f>
        <v>制造业</v>
      </c>
      <c r="H1055" s="16">
        <f>[1]!s_is(A1055,83,"FY","YTD","20251231",1,"",100000000)</f>
        <v>2.0664913831999998</v>
      </c>
      <c r="I1055" s="16">
        <f>[1]!s_is(A1055,83,"FY","YTD","20241231",1,"",100000000)</f>
        <v>5.4137028734000001</v>
      </c>
      <c r="J1055" s="16">
        <f t="shared" si="48"/>
        <v>-0.61828503862788309</v>
      </c>
      <c r="K1055" s="16">
        <f>[1]!s_is(A1055,61,"FY","YTD","20251231",1,"",100000000)</f>
        <v>-3.0475167799999998E-2</v>
      </c>
      <c r="L1055" s="16">
        <f>[1]!s_is(A1055,61,"FY","YTD","20241231",1,"",100000000)</f>
        <v>0.73038574370000009</v>
      </c>
      <c r="M1055" s="16">
        <f t="shared" si="49"/>
        <v>-1.041724757175049</v>
      </c>
      <c r="N1055" s="16">
        <f>[1]!s_fa_roe(A1055,"20251231")</f>
        <v>-0.3468</v>
      </c>
      <c r="O1055" s="16">
        <f>[1]!s_stmnote_rdexp(A1055,"20251231",1,10000)</f>
        <v>4311.6637849999997</v>
      </c>
      <c r="P1055" s="20">
        <f t="shared" si="50"/>
        <v>0.20864658909553782</v>
      </c>
      <c r="Q1055" s="16">
        <f>[1]!s_margin_tradingbalance(A1055,"",10000)</f>
        <v>49302.894200000002</v>
      </c>
      <c r="R1055" s="16">
        <f>[1]!s_margin_seclendingbalance(A1055,"",10000)</f>
        <v>46.326799999999999</v>
      </c>
      <c r="S1055" s="17">
        <f>[1]!s_val_ev(A1055,"",100000000)</f>
        <v>113.508304</v>
      </c>
      <c r="T1055" s="17">
        <f>[1]!share_freesharesmv(A1055,"",100000000)</f>
        <v>49.49691206</v>
      </c>
      <c r="U1055" s="17">
        <f>[1]!s_dq_amount_btin(A1055,E1055,100000000)</f>
        <v>1.59015996</v>
      </c>
      <c r="V1055" s="17">
        <f>[1]!s_dq_turn(A1055,E1055)</f>
        <v>1.3700922357187189</v>
      </c>
      <c r="W1055" s="2">
        <f>[1]!s_pq_amount(A1055,"20260101","",100000000)</f>
        <v>146.35986958000001</v>
      </c>
      <c r="X1055" s="2">
        <f>[1]!s_pq_avgamount(A1055,"20260101","",100000000)</f>
        <v>1.3305442689090909</v>
      </c>
      <c r="Y1055" s="17">
        <f>[1]!s_ipo_dilutedpe(A1055)</f>
        <v>19</v>
      </c>
      <c r="Z1055" s="12">
        <f>[1]!s_ipo_collection_total(A1055,100000000)</f>
        <v>4.6732399999999998</v>
      </c>
      <c r="AA1055" s="2">
        <f>[1]!s_val_pe_ttm(A1055,E1055)</f>
        <v>-1055.478515625</v>
      </c>
      <c r="AB1055" s="5">
        <f>[1]!s_info_zjtxornot1(A1055,"")</f>
        <v>1</v>
      </c>
      <c r="AC1055" s="22" t="str">
        <f>[1]!s_info_nature1(A1055,"")</f>
        <v>民营企业</v>
      </c>
      <c r="AD1055" s="6" t="str">
        <f>[1]!s_info_city(A1055)</f>
        <v>杭州市</v>
      </c>
      <c r="AE1055" s="6" t="str">
        <f>[1]!s_info_province(A1055)</f>
        <v>浙江省</v>
      </c>
      <c r="AF1055">
        <v>120.153576</v>
      </c>
      <c r="AG1055">
        <v>30.287458999999998</v>
      </c>
    </row>
    <row r="1056" spans="1:33" x14ac:dyDescent="0.3">
      <c r="A1056" s="12" t="s">
        <v>2687</v>
      </c>
      <c r="B1056" s="12" t="s">
        <v>2688</v>
      </c>
      <c r="C1056" s="16" t="str">
        <f>[1]!s_info_mkt(A1056)</f>
        <v>创业板</v>
      </c>
      <c r="D1056" s="16" t="str">
        <f>[1]!s_ipo_listeddate(A1056)</f>
        <v>2022-07-11</v>
      </c>
      <c r="E1056" s="16" t="str">
        <f>[1]!lastradeday_s("000002","")</f>
        <v>2026-06-22</v>
      </c>
      <c r="F1056" s="16" t="str">
        <f>[1]!s_info_industry_csrc2023(A1056,"",3)</f>
        <v>专用设备制造业</v>
      </c>
      <c r="G1056" s="16" t="str">
        <f>[1]!s_info_industry_csrc2023(A1056,"",1)</f>
        <v>制造业</v>
      </c>
      <c r="H1056" s="16">
        <f>[1]!s_is(A1056,83,"FY","YTD","20251231",1,"",100000000)</f>
        <v>6.0652580538</v>
      </c>
      <c r="I1056" s="16">
        <f>[1]!s_is(A1056,83,"FY","YTD","20241231",1,"",100000000)</f>
        <v>5.5460530133000008</v>
      </c>
      <c r="J1056" s="16">
        <f t="shared" si="48"/>
        <v>9.3617035260011416E-2</v>
      </c>
      <c r="K1056" s="16">
        <f>[1]!s_is(A1056,61,"FY","YTD","20251231",1,"",100000000)</f>
        <v>0.7538262081999999</v>
      </c>
      <c r="L1056" s="16">
        <f>[1]!s_is(A1056,61,"FY","YTD","20241231",1,"",100000000)</f>
        <v>0.59492396650000001</v>
      </c>
      <c r="M1056" s="16">
        <f t="shared" si="49"/>
        <v>0.26709672268683077</v>
      </c>
      <c r="N1056" s="16">
        <f>[1]!s_fa_roe(A1056,"20251231")</f>
        <v>6.2518000000000002</v>
      </c>
      <c r="O1056" s="16">
        <f>[1]!s_stmnote_rdexp(A1056,"20251231",1,10000)</f>
        <v>7010.5888989999994</v>
      </c>
      <c r="P1056" s="20">
        <f t="shared" si="50"/>
        <v>0.11558599546490411</v>
      </c>
      <c r="Q1056" s="16">
        <f>[1]!s_margin_tradingbalance(A1056,"",10000)</f>
        <v>30230.4954</v>
      </c>
      <c r="R1056" s="16">
        <f>[1]!s_margin_seclendingbalance(A1056,"",10000)</f>
        <v>89.721999999999994</v>
      </c>
      <c r="S1056" s="17">
        <f>[1]!s_val_ev(A1056,"",100000000)</f>
        <v>186.63510688560001</v>
      </c>
      <c r="T1056" s="17">
        <f>[1]!share_freesharesmv(A1056,"",100000000)</f>
        <v>57.894792184499998</v>
      </c>
      <c r="U1056" s="17">
        <f>[1]!s_dq_amount_btin(A1056,E1056,100000000)</f>
        <v>6.1791909</v>
      </c>
      <c r="V1056" s="17">
        <f>[1]!s_dq_turn(A1056,E1056)</f>
        <v>6.693440954229871</v>
      </c>
      <c r="W1056" s="2">
        <f>[1]!s_pq_amount(A1056,"20260101","",100000000)</f>
        <v>756.18729940000003</v>
      </c>
      <c r="X1056" s="2">
        <f>[1]!s_pq_avgamount(A1056,"20260101","",100000000)</f>
        <v>6.874429994545455</v>
      </c>
      <c r="Y1056" s="17">
        <f>[1]!s_ipo_dilutedpe(A1056)</f>
        <v>26.5</v>
      </c>
      <c r="Z1056" s="12">
        <f>[1]!s_ipo_collection_total(A1056,100000000)</f>
        <v>7.4034753002999993</v>
      </c>
      <c r="AA1056" s="2">
        <f>[1]!s_val_pe_ttm(A1056,E1056)</f>
        <v>287.64114379882813</v>
      </c>
      <c r="AB1056" s="5">
        <f>[1]!s_info_zjtxornot1(A1056,"")</f>
        <v>1</v>
      </c>
      <c r="AC1056" s="22" t="str">
        <f>[1]!s_info_nature1(A1056,"")</f>
        <v>民营企业</v>
      </c>
      <c r="AD1056" s="6" t="str">
        <f>[1]!s_info_city(A1056)</f>
        <v>深圳市</v>
      </c>
      <c r="AE1056" s="6" t="str">
        <f>[1]!s_info_province(A1056)</f>
        <v>广东省</v>
      </c>
      <c r="AF1056">
        <v>114.085947</v>
      </c>
      <c r="AG1056">
        <v>22.547000000000001</v>
      </c>
    </row>
    <row r="1057" spans="1:33" x14ac:dyDescent="0.3">
      <c r="A1057" s="12" t="s">
        <v>2689</v>
      </c>
      <c r="B1057" s="12" t="s">
        <v>2690</v>
      </c>
      <c r="C1057" s="16" t="str">
        <f>[1]!s_info_mkt(A1057)</f>
        <v>主板</v>
      </c>
      <c r="D1057" s="16" t="str">
        <f>[1]!s_ipo_listeddate(A1057)</f>
        <v>2022-10-31</v>
      </c>
      <c r="E1057" s="16" t="str">
        <f>[1]!lastradeday_s("000002","")</f>
        <v>2026-06-22</v>
      </c>
      <c r="F1057" s="16" t="str">
        <f>[1]!s_info_industry_csrc2023(A1057,"",3)</f>
        <v>批发业</v>
      </c>
      <c r="G1057" s="16" t="str">
        <f>[1]!s_info_industry_csrc2023(A1057,"",1)</f>
        <v>批发和零售业</v>
      </c>
      <c r="H1057" s="16">
        <f>[1]!s_is(A1057,83,"FY","YTD","20251231",1,"",100000000)</f>
        <v>83.703182153699998</v>
      </c>
      <c r="I1057" s="16">
        <f>[1]!s_is(A1057,83,"FY","YTD","20241231",1,"",100000000)</f>
        <v>72.334599294399993</v>
      </c>
      <c r="J1057" s="16">
        <f t="shared" si="48"/>
        <v>0.15716659759225537</v>
      </c>
      <c r="K1057" s="16">
        <f>[1]!s_is(A1057,61,"FY","YTD","20251231",1,"",100000000)</f>
        <v>0.76199701209999993</v>
      </c>
      <c r="L1057" s="16">
        <f>[1]!s_is(A1057,61,"FY","YTD","20241231",1,"",100000000)</f>
        <v>0.301432743</v>
      </c>
      <c r="M1057" s="16">
        <f t="shared" si="49"/>
        <v>1.5279171881470086</v>
      </c>
      <c r="N1057" s="16">
        <f>[1]!s_fa_roe(A1057,"20251231")</f>
        <v>4.7422000000000004</v>
      </c>
      <c r="O1057" s="16">
        <f>[1]!s_stmnote_rdexp(A1057,"20251231",1,10000)</f>
        <v>3424.8842189999996</v>
      </c>
      <c r="P1057" s="20">
        <f t="shared" si="50"/>
        <v>4.0917013318693841E-3</v>
      </c>
      <c r="Q1057" s="16">
        <f>[1]!s_margin_tradingbalance(A1057,"",10000)</f>
        <v>0</v>
      </c>
      <c r="R1057" s="16">
        <f>[1]!s_margin_seclendingbalance(A1057,"",10000)</f>
        <v>0</v>
      </c>
      <c r="S1057" s="17">
        <f>[1]!s_val_ev(A1057,"",100000000)</f>
        <v>88.968135353899996</v>
      </c>
      <c r="T1057" s="17">
        <f>[1]!share_freesharesmv(A1057,"",100000000)</f>
        <v>43.490772923400002</v>
      </c>
      <c r="U1057" s="17">
        <f>[1]!s_dq_amount_btin(A1057,E1057,100000000)</f>
        <v>2.3078045</v>
      </c>
      <c r="V1057" s="17">
        <f>[1]!s_dq_turn(A1057,E1057)</f>
        <v>2.7784873931693119</v>
      </c>
      <c r="W1057" s="2">
        <f>[1]!s_pq_amount(A1057,"20260101","",100000000)</f>
        <v>337.27675327999998</v>
      </c>
      <c r="X1057" s="2">
        <f>[1]!s_pq_avgamount(A1057,"20260101","",100000000)</f>
        <v>3.0661523025454547</v>
      </c>
      <c r="Y1057" s="17">
        <f>[1]!s_ipo_dilutedpe(A1057)</f>
        <v>18.260000000000002</v>
      </c>
      <c r="Z1057" s="12">
        <f>[1]!s_ipo_collection_total(A1057,100000000)</f>
        <v>8.4768000000000008</v>
      </c>
      <c r="AA1057" s="2">
        <f>[1]!s_val_pe_ttm(A1057,E1057)</f>
        <v>75.631904602050781</v>
      </c>
      <c r="AB1057" s="5">
        <f>[1]!s_info_zjtxornot1(A1057,"")</f>
        <v>0</v>
      </c>
      <c r="AC1057" s="22" t="str">
        <f>[1]!s_info_nature1(A1057,"")</f>
        <v>民营企业</v>
      </c>
      <c r="AD1057" s="6" t="str">
        <f>[1]!s_info_city(A1057)</f>
        <v>深圳市</v>
      </c>
      <c r="AE1057" s="6" t="str">
        <f>[1]!s_info_province(A1057)</f>
        <v>广东省</v>
      </c>
      <c r="AF1057">
        <v>114.085947</v>
      </c>
      <c r="AG1057">
        <v>22.547000000000001</v>
      </c>
    </row>
    <row r="1058" spans="1:33" x14ac:dyDescent="0.3">
      <c r="A1058" s="12" t="s">
        <v>2691</v>
      </c>
      <c r="B1058" s="12" t="s">
        <v>2692</v>
      </c>
      <c r="C1058" s="16" t="str">
        <f>[1]!s_info_mkt(A1058)</f>
        <v>创业板</v>
      </c>
      <c r="D1058" s="16" t="str">
        <f>[1]!s_ipo_listeddate(A1058)</f>
        <v>2010-10-26</v>
      </c>
      <c r="E1058" s="16" t="str">
        <f>[1]!lastradeday_s("000002","")</f>
        <v>2026-06-22</v>
      </c>
      <c r="F1058" s="16" t="str">
        <f>[1]!s_info_industry_csrc2023(A1058,"",3)</f>
        <v>广播、电视、电影和录音制作业</v>
      </c>
      <c r="G1058" s="16" t="str">
        <f>[1]!s_info_industry_csrc2023(A1058,"",1)</f>
        <v>文化、体育和娱乐业</v>
      </c>
      <c r="H1058" s="16">
        <f>[1]!s_is(A1058,83,"FY","YTD","20251231",1,"",100000000)</f>
        <v>28.284662813000001</v>
      </c>
      <c r="I1058" s="16">
        <f>[1]!s_is(A1058,83,"FY","YTD","20241231",1,"",100000000)</f>
        <v>19.3905794689</v>
      </c>
      <c r="J1058" s="16">
        <f t="shared" si="48"/>
        <v>0.45868063707765772</v>
      </c>
      <c r="K1058" s="16">
        <f>[1]!s_is(A1058,61,"FY","YTD","20251231",1,"",100000000)</f>
        <v>1.9113677891</v>
      </c>
      <c r="L1058" s="16">
        <f>[1]!s_is(A1058,61,"FY","YTD","20241231",1,"",100000000)</f>
        <v>2.4304777848999999</v>
      </c>
      <c r="M1058" s="16">
        <f t="shared" si="49"/>
        <v>-0.21358351803300199</v>
      </c>
      <c r="N1058" s="16">
        <f>[1]!s_fa_roe(A1058,"20251231")</f>
        <v>2.6438999999999999</v>
      </c>
      <c r="O1058" s="16">
        <f>[1]!s_stmnote_rdexp(A1058,"20251231",1,10000)</f>
        <v>3607.589328</v>
      </c>
      <c r="P1058" s="20">
        <f t="shared" si="50"/>
        <v>1.2754577814312515E-2</v>
      </c>
      <c r="Q1058" s="16">
        <f>[1]!s_margin_tradingbalance(A1058,"",10000)</f>
        <v>106053.3287</v>
      </c>
      <c r="R1058" s="16">
        <f>[1]!s_margin_seclendingbalance(A1058,"",10000)</f>
        <v>281.52</v>
      </c>
      <c r="S1058" s="17">
        <f>[1]!s_val_ev(A1058,"",100000000)</f>
        <v>144.83038424270001</v>
      </c>
      <c r="T1058" s="17">
        <f>[1]!share_freesharesmv(A1058,"",100000000)</f>
        <v>97.61629448219999</v>
      </c>
      <c r="U1058" s="17">
        <f>[1]!s_dq_amount_btin(A1058,E1058,100000000)</f>
        <v>9.1082594199999996</v>
      </c>
      <c r="V1058" s="17">
        <f>[1]!s_dq_turn(A1058,E1058)</f>
        <v>7.1589205676107781</v>
      </c>
      <c r="W1058" s="2">
        <f>[1]!s_pq_amount(A1058,"20260101","",100000000)</f>
        <v>1167.3584097400001</v>
      </c>
      <c r="X1058" s="2">
        <f>[1]!s_pq_avgamount(A1058,"20260101","",100000000)</f>
        <v>10.612349179454545</v>
      </c>
      <c r="Y1058" s="17">
        <f>[1]!s_ipo_dilutedpe(A1058)</f>
        <v>85.43</v>
      </c>
      <c r="Z1058" s="12">
        <f>[1]!s_ipo_collection_total(A1058,100000000)</f>
        <v>9.6015999999999995</v>
      </c>
      <c r="AA1058" s="2">
        <f>[1]!s_val_pe_ttm(A1058,E1058)</f>
        <v>80.335189819335938</v>
      </c>
      <c r="AB1058" s="5">
        <f>[1]!s_info_zjtxornot1(A1058,"")</f>
        <v>0</v>
      </c>
      <c r="AC1058" s="22" t="str">
        <f>[1]!s_info_nature1(A1058,"")</f>
        <v>民营企业</v>
      </c>
      <c r="AD1058" s="6" t="str">
        <f>[1]!s_info_city(A1058)</f>
        <v>杭州市</v>
      </c>
      <c r="AE1058" s="6" t="str">
        <f>[1]!s_info_province(A1058)</f>
        <v>浙江省</v>
      </c>
      <c r="AF1058">
        <v>120.153576</v>
      </c>
      <c r="AG1058">
        <v>30.287458999999998</v>
      </c>
    </row>
    <row r="1059" spans="1:33" x14ac:dyDescent="0.3">
      <c r="A1059" s="12" t="s">
        <v>2693</v>
      </c>
      <c r="B1059" s="12" t="s">
        <v>2694</v>
      </c>
      <c r="C1059" s="16" t="str">
        <f>[1]!s_info_mkt(A1059)</f>
        <v>创业板</v>
      </c>
      <c r="D1059" s="16" t="str">
        <f>[1]!s_ipo_listeddate(A1059)</f>
        <v>2021-01-20</v>
      </c>
      <c r="E1059" s="16" t="str">
        <f>[1]!lastradeday_s("000002","")</f>
        <v>2026-06-22</v>
      </c>
      <c r="F1059" s="16" t="str">
        <f>[1]!s_info_industry_csrc2023(A1059,"",3)</f>
        <v>软件和信息技术服务业</v>
      </c>
      <c r="G1059" s="16" t="str">
        <f>[1]!s_info_industry_csrc2023(A1059,"",1)</f>
        <v>信息传输、软件和信息技术服务业</v>
      </c>
      <c r="H1059" s="16">
        <f>[1]!s_is(A1059,83,"FY","YTD","20251231",1,"",100000000)</f>
        <v>1.2725243763</v>
      </c>
      <c r="I1059" s="16">
        <f>[1]!s_is(A1059,83,"FY","YTD","20241231",1,"",100000000)</f>
        <v>1.3382086186</v>
      </c>
      <c r="J1059" s="16">
        <f t="shared" si="48"/>
        <v>-4.9083708912827873E-2</v>
      </c>
      <c r="K1059" s="16">
        <f>[1]!s_is(A1059,61,"FY","YTD","20251231",1,"",100000000)</f>
        <v>-0.78671915609999998</v>
      </c>
      <c r="L1059" s="16">
        <f>[1]!s_is(A1059,61,"FY","YTD","20241231",1,"",100000000)</f>
        <v>-0.50780322159999991</v>
      </c>
      <c r="M1059" s="16">
        <f t="shared" si="49"/>
        <v>-0.54925987594404058</v>
      </c>
      <c r="N1059" s="16">
        <f>[1]!s_fa_roe(A1059,"20251231")</f>
        <v>-9.8407999999999998</v>
      </c>
      <c r="O1059" s="16">
        <f>[1]!s_stmnote_rdexp(A1059,"20251231",1,10000)</f>
        <v>8609.9834989999999</v>
      </c>
      <c r="P1059" s="20">
        <f t="shared" si="50"/>
        <v>0.67660656717904633</v>
      </c>
      <c r="Q1059" s="16">
        <f>[1]!s_margin_tradingbalance(A1059,"",10000)</f>
        <v>9725.3803000000007</v>
      </c>
      <c r="R1059" s="16">
        <f>[1]!s_margin_seclendingbalance(A1059,"",10000)</f>
        <v>0</v>
      </c>
      <c r="S1059" s="17">
        <f>[1]!s_val_ev(A1059,"",100000000)</f>
        <v>25.25895624</v>
      </c>
      <c r="T1059" s="17">
        <f>[1]!share_freesharesmv(A1059,"",100000000)</f>
        <v>13.40461266</v>
      </c>
      <c r="U1059" s="17">
        <f>[1]!s_dq_amount_btin(A1059,E1059,100000000)</f>
        <v>0.80425559999999996</v>
      </c>
      <c r="V1059" s="17">
        <f>[1]!s_dq_turn(A1059,E1059)</f>
        <v>4.2286192977436912</v>
      </c>
      <c r="W1059" s="2">
        <f>[1]!s_pq_amount(A1059,"20260101","",100000000)</f>
        <v>107.11556172</v>
      </c>
      <c r="X1059" s="2">
        <f>[1]!s_pq_avgamount(A1059,"20260101","",100000000)</f>
        <v>0.97377783381818173</v>
      </c>
      <c r="Y1059" s="17">
        <f>[1]!s_ipo_dilutedpe(A1059)</f>
        <v>49.69</v>
      </c>
      <c r="Z1059" s="12">
        <f>[1]!s_ipo_collection_total(A1059,100000000)</f>
        <v>8.0484480000000005</v>
      </c>
      <c r="AA1059" s="2">
        <f>[1]!s_val_pe_ttm(A1059,E1059)</f>
        <v>-29.323205947875977</v>
      </c>
      <c r="AB1059" s="5">
        <f>[1]!s_info_zjtxornot1(A1059,"")</f>
        <v>0</v>
      </c>
      <c r="AC1059" s="22" t="str">
        <f>[1]!s_info_nature1(A1059,"")</f>
        <v>民营企业</v>
      </c>
      <c r="AD1059" s="6" t="str">
        <f>[1]!s_info_city(A1059)</f>
        <v>北京市</v>
      </c>
      <c r="AE1059" s="6" t="str">
        <f>[1]!s_info_province(A1059)</f>
        <v>北京</v>
      </c>
      <c r="AF1059">
        <v>116.40528500000001</v>
      </c>
      <c r="AG1059">
        <v>39.904989</v>
      </c>
    </row>
    <row r="1060" spans="1:33" x14ac:dyDescent="0.3">
      <c r="A1060" s="12" t="s">
        <v>2695</v>
      </c>
      <c r="B1060" s="12" t="s">
        <v>2696</v>
      </c>
      <c r="C1060" s="16" t="str">
        <f>[1]!s_info_mkt(A1060)</f>
        <v>主板</v>
      </c>
      <c r="D1060" s="16" t="str">
        <f>[1]!s_ipo_listeddate(A1060)</f>
        <v>1993-10-08</v>
      </c>
      <c r="E1060" s="16" t="str">
        <f>[1]!lastradeday_s("000002","")</f>
        <v>2026-06-22</v>
      </c>
      <c r="F1060" s="16" t="str">
        <f>[1]!s_info_industry_csrc2023(A1060,"",3)</f>
        <v>专用设备制造业</v>
      </c>
      <c r="G1060" s="16" t="str">
        <f>[1]!s_info_industry_csrc2023(A1060,"",1)</f>
        <v>制造业</v>
      </c>
      <c r="H1060" s="16">
        <f>[1]!s_is(A1060,83,"FY","YTD","20251231",1,"",100000000)</f>
        <v>92.739417006699995</v>
      </c>
      <c r="I1060" s="16">
        <f>[1]!s_is(A1060,83,"FY","YTD","20241231",1,"",100000000)</f>
        <v>45.691786406999995</v>
      </c>
      <c r="J1060" s="16">
        <f t="shared" si="48"/>
        <v>1.0296736962880551</v>
      </c>
      <c r="K1060" s="16">
        <f>[1]!s_is(A1060,61,"FY","YTD","20251231",1,"",100000000)</f>
        <v>0.41696043159999996</v>
      </c>
      <c r="L1060" s="16">
        <f>[1]!s_is(A1060,61,"FY","YTD","20241231",1,"",100000000)</f>
        <v>-3.2732595594</v>
      </c>
      <c r="M1060" s="16">
        <f t="shared" si="49"/>
        <v>1.1273838582102638</v>
      </c>
      <c r="N1060" s="16">
        <f>[1]!s_fa_roe(A1060,"20251231")</f>
        <v>0.40510000000000002</v>
      </c>
      <c r="O1060" s="16">
        <f>[1]!s_stmnote_rdexp(A1060,"20251231",1,10000)</f>
        <v>69902.015041999999</v>
      </c>
      <c r="P1060" s="20">
        <f t="shared" si="50"/>
        <v>7.5374654379108189E-2</v>
      </c>
      <c r="Q1060" s="16">
        <f>[1]!s_margin_tradingbalance(A1060,"",10000)</f>
        <v>91251.888800000001</v>
      </c>
      <c r="R1060" s="16">
        <f>[1]!s_margin_seclendingbalance(A1060,"",10000)</f>
        <v>679.70989999999995</v>
      </c>
      <c r="S1060" s="17">
        <f>[1]!s_val_ev(A1060,"",100000000)</f>
        <v>311.51544427340002</v>
      </c>
      <c r="T1060" s="17">
        <f>[1]!share_freesharesmv(A1060,"",100000000)</f>
        <v>182.40091179180001</v>
      </c>
      <c r="U1060" s="17">
        <f>[1]!s_dq_amount_btin(A1060,E1060,100000000)</f>
        <v>40.745804460000002</v>
      </c>
      <c r="V1060" s="17">
        <f>[1]!s_dq_turn(A1060,E1060)</f>
        <v>13.283226232495766</v>
      </c>
      <c r="W1060" s="2">
        <f>[1]!s_pq_amount(A1060,"20260101","",100000000)</f>
        <v>1053.97126725</v>
      </c>
      <c r="X1060" s="2">
        <f>[1]!s_pq_avgamount(A1060,"20260101","",100000000)</f>
        <v>9.5815569749999998</v>
      </c>
      <c r="Y1060" s="17">
        <f>[1]!s_ipo_dilutedpe(A1060)</f>
        <v>0</v>
      </c>
      <c r="Z1060" s="12">
        <f>[1]!s_ipo_collection_total(A1060,100000000)</f>
        <v>0</v>
      </c>
      <c r="AA1060" s="2">
        <f>[1]!s_val_pe_ttm(A1060,E1060)</f>
        <v>138.27497863769531</v>
      </c>
      <c r="AB1060" s="5">
        <f>[1]!s_info_zjtxornot1(A1060,"")</f>
        <v>1</v>
      </c>
      <c r="AC1060" s="22" t="str">
        <f>[1]!s_info_nature1(A1060,"")</f>
        <v>中央国有企业</v>
      </c>
      <c r="AD1060" s="6" t="str">
        <f>[1]!s_info_city(A1060)</f>
        <v>南阳市</v>
      </c>
      <c r="AE1060" s="6" t="str">
        <f>[1]!s_info_province(A1060)</f>
        <v>河南省</v>
      </c>
      <c r="AF1060">
        <v>112.540918</v>
      </c>
      <c r="AG1060">
        <v>32.999082000000001</v>
      </c>
    </row>
    <row r="1061" spans="1:33" x14ac:dyDescent="0.3">
      <c r="A1061" s="12" t="s">
        <v>2697</v>
      </c>
      <c r="B1061" s="12" t="s">
        <v>2698</v>
      </c>
      <c r="C1061" s="16" t="str">
        <f>[1]!s_info_mkt(A1061)</f>
        <v>创业板</v>
      </c>
      <c r="D1061" s="16" t="str">
        <f>[1]!s_ipo_listeddate(A1061)</f>
        <v>2020-08-24</v>
      </c>
      <c r="E1061" s="16" t="str">
        <f>[1]!lastradeday_s("000002","")</f>
        <v>2026-06-22</v>
      </c>
      <c r="F1061" s="16" t="str">
        <f>[1]!s_info_industry_csrc2023(A1061,"",3)</f>
        <v>医药制造业</v>
      </c>
      <c r="G1061" s="16" t="str">
        <f>[1]!s_info_industry_csrc2023(A1061,"",1)</f>
        <v>制造业</v>
      </c>
      <c r="H1061" s="16">
        <f>[1]!s_is(A1061,83,"FY","YTD","20251231",1,"",100000000)</f>
        <v>16.812480594899998</v>
      </c>
      <c r="I1061" s="16">
        <f>[1]!s_is(A1061,83,"FY","YTD","20241231",1,"",100000000)</f>
        <v>12.003279338099999</v>
      </c>
      <c r="J1061" s="16">
        <f t="shared" si="48"/>
        <v>0.40065728050958183</v>
      </c>
      <c r="K1061" s="16">
        <f>[1]!s_is(A1061,61,"FY","YTD","20251231",1,"",100000000)</f>
        <v>2.5315597555</v>
      </c>
      <c r="L1061" s="16">
        <f>[1]!s_is(A1061,61,"FY","YTD","20241231",1,"",100000000)</f>
        <v>-0.2015559143</v>
      </c>
      <c r="M1061" s="16">
        <f t="shared" si="49"/>
        <v>13.560086685087168</v>
      </c>
      <c r="N1061" s="16">
        <f>[1]!s_fa_roe(A1061,"20251231")</f>
        <v>13.943300000000001</v>
      </c>
      <c r="O1061" s="16">
        <f>[1]!s_stmnote_rdexp(A1061,"20251231",1,10000)</f>
        <v>7981.808634</v>
      </c>
      <c r="P1061" s="20">
        <f t="shared" si="50"/>
        <v>4.747549648575506E-2</v>
      </c>
      <c r="Q1061" s="16">
        <f>[1]!s_margin_tradingbalance(A1061,"",10000)</f>
        <v>20546.0491</v>
      </c>
      <c r="R1061" s="16">
        <f>[1]!s_margin_seclendingbalance(A1061,"",10000)</f>
        <v>30.663599999999999</v>
      </c>
      <c r="S1061" s="17">
        <f>[1]!s_val_ev(A1061,"",100000000)</f>
        <v>45.926119653200004</v>
      </c>
      <c r="T1061" s="17">
        <f>[1]!share_freesharesmv(A1061,"",100000000)</f>
        <v>24.6964877144</v>
      </c>
      <c r="U1061" s="17">
        <f>[1]!s_dq_amount_btin(A1061,E1061,100000000)</f>
        <v>1.80917175</v>
      </c>
      <c r="V1061" s="17">
        <f>[1]!s_dq_turn(A1061,E1061)</f>
        <v>3.9938898732372992</v>
      </c>
      <c r="W1061" s="2">
        <f>[1]!s_pq_amount(A1061,"20260101","",100000000)</f>
        <v>337.11270350000001</v>
      </c>
      <c r="X1061" s="2">
        <f>[1]!s_pq_avgamount(A1061,"20260101","",100000000)</f>
        <v>3.0646609409090906</v>
      </c>
      <c r="Y1061" s="17">
        <f>[1]!s_ipo_dilutedpe(A1061)</f>
        <v>59.35</v>
      </c>
      <c r="Z1061" s="12">
        <f>[1]!s_ipo_collection_total(A1061,100000000)</f>
        <v>9.3099699999999999</v>
      </c>
      <c r="AA1061" s="2">
        <f>[1]!s_val_pe_ttm(A1061,E1061)</f>
        <v>16.039365768432617</v>
      </c>
      <c r="AB1061" s="5">
        <f>[1]!s_info_zjtxornot1(A1061,"")</f>
        <v>0</v>
      </c>
      <c r="AC1061" s="22" t="str">
        <f>[1]!s_info_nature1(A1061,"")</f>
        <v>民营企业</v>
      </c>
      <c r="AD1061" s="6" t="str">
        <f>[1]!s_info_city(A1061)</f>
        <v>武汉市</v>
      </c>
      <c r="AE1061" s="6" t="str">
        <f>[1]!s_info_province(A1061)</f>
        <v>湖北省</v>
      </c>
      <c r="AF1061">
        <v>114.29857199999999</v>
      </c>
      <c r="AG1061">
        <v>30.584354999999999</v>
      </c>
    </row>
    <row r="1062" spans="1:33" x14ac:dyDescent="0.3">
      <c r="A1062" s="12" t="s">
        <v>2699</v>
      </c>
      <c r="B1062" s="12" t="s">
        <v>2700</v>
      </c>
      <c r="C1062" s="16" t="str">
        <f>[1]!s_info_mkt(A1062)</f>
        <v>主板</v>
      </c>
      <c r="D1062" s="16" t="str">
        <f>[1]!s_ipo_listeddate(A1062)</f>
        <v>2022-03-18</v>
      </c>
      <c r="E1062" s="16" t="str">
        <f>[1]!lastradeday_s("000002","")</f>
        <v>2026-06-22</v>
      </c>
      <c r="F1062" s="16" t="str">
        <f>[1]!s_info_industry_csrc2023(A1062,"",3)</f>
        <v>计算机、通信和其他电子设备制造业</v>
      </c>
      <c r="G1062" s="16" t="str">
        <f>[1]!s_info_industry_csrc2023(A1062,"",1)</f>
        <v>制造业</v>
      </c>
      <c r="H1062" s="16">
        <f>[1]!s_is(A1062,83,"FY","YTD","20251231",1,"",100000000)</f>
        <v>144.72967943059999</v>
      </c>
      <c r="I1062" s="16">
        <f>[1]!s_is(A1062,83,"FY","YTD","20241231",1,"",100000000)</f>
        <v>155.86951164159998</v>
      </c>
      <c r="J1062" s="16">
        <f t="shared" si="48"/>
        <v>-7.146896204188069E-2</v>
      </c>
      <c r="K1062" s="16">
        <f>[1]!s_is(A1062,61,"FY","YTD","20251231",1,"",100000000)</f>
        <v>5.0546119053999998</v>
      </c>
      <c r="L1062" s="16">
        <f>[1]!s_is(A1062,61,"FY","YTD","20241231",1,"",100000000)</f>
        <v>8.3345929172000002</v>
      </c>
      <c r="M1062" s="16">
        <f t="shared" si="49"/>
        <v>-0.39353823808612687</v>
      </c>
      <c r="N1062" s="16">
        <f>[1]!s_fa_roe(A1062,"20251231")</f>
        <v>6.4901</v>
      </c>
      <c r="O1062" s="16">
        <f>[1]!s_stmnote_rdexp(A1062,"20251231",1,10000)</f>
        <v>60497.432425999999</v>
      </c>
      <c r="P1062" s="20">
        <f t="shared" si="50"/>
        <v>4.18002946348053E-2</v>
      </c>
      <c r="Q1062" s="16">
        <f>[1]!s_margin_tradingbalance(A1062,"",10000)</f>
        <v>0</v>
      </c>
      <c r="R1062" s="16">
        <f>[1]!s_margin_seclendingbalance(A1062,"",10000)</f>
        <v>0</v>
      </c>
      <c r="S1062" s="17">
        <f>[1]!s_val_ev(A1062,"",100000000)</f>
        <v>146.94385243170001</v>
      </c>
      <c r="T1062" s="17">
        <f>[1]!share_freesharesmv(A1062,"",100000000)</f>
        <v>19.437791032500002</v>
      </c>
      <c r="U1062" s="17">
        <f>[1]!s_dq_amount_btin(A1062,E1062,100000000)</f>
        <v>1.14110467</v>
      </c>
      <c r="V1062" s="17">
        <f>[1]!s_dq_turn(A1062,E1062)</f>
        <v>1.1255905769620385</v>
      </c>
      <c r="W1062" s="2">
        <f>[1]!s_pq_amount(A1062,"20260101","",100000000)</f>
        <v>77.701934030000004</v>
      </c>
      <c r="X1062" s="2">
        <f>[1]!s_pq_avgamount(A1062,"20260101","",100000000)</f>
        <v>0.70638121845454549</v>
      </c>
      <c r="Y1062" s="17">
        <f>[1]!s_ipo_dilutedpe(A1062)</f>
        <v>22.99</v>
      </c>
      <c r="Z1062" s="12">
        <f>[1]!s_ipo_collection_total(A1062,100000000)</f>
        <v>20.750895</v>
      </c>
      <c r="AA1062" s="2">
        <f>[1]!s_val_pe_ttm(A1062,E1062)</f>
        <v>32.938198089599609</v>
      </c>
      <c r="AB1062" s="5">
        <f>[1]!s_info_zjtxornot1(A1062,"")</f>
        <v>1</v>
      </c>
      <c r="AC1062" s="22" t="str">
        <f>[1]!s_info_nature1(A1062,"")</f>
        <v>民营企业</v>
      </c>
      <c r="AD1062" s="6" t="str">
        <f>[1]!s_info_city(A1062)</f>
        <v>深圳市</v>
      </c>
      <c r="AE1062" s="6" t="str">
        <f>[1]!s_info_province(A1062)</f>
        <v>广东省</v>
      </c>
      <c r="AF1062">
        <v>114.085947</v>
      </c>
      <c r="AG1062">
        <v>22.547000000000001</v>
      </c>
    </row>
    <row r="1063" spans="1:33" x14ac:dyDescent="0.3">
      <c r="A1063" s="12" t="s">
        <v>2701</v>
      </c>
      <c r="B1063" s="12" t="s">
        <v>2702</v>
      </c>
      <c r="C1063" s="16" t="str">
        <f>[1]!s_info_mkt(A1063)</f>
        <v>主板</v>
      </c>
      <c r="D1063" s="16" t="str">
        <f>[1]!s_ipo_listeddate(A1063)</f>
        <v>2000-06-08</v>
      </c>
      <c r="E1063" s="16" t="str">
        <f>[1]!lastradeday_s("000002","")</f>
        <v>2026-06-22</v>
      </c>
      <c r="F1063" s="16" t="str">
        <f>[1]!s_info_industry_csrc2023(A1063,"",3)</f>
        <v>计算机、通信和其他电子设备制造业</v>
      </c>
      <c r="G1063" s="16" t="str">
        <f>[1]!s_info_industry_csrc2023(A1063,"",1)</f>
        <v>制造业</v>
      </c>
      <c r="H1063" s="16">
        <f>[1]!s_is(A1063,83,"FY","YTD","20251231",1,"",100000000)</f>
        <v>1647.8199765823001</v>
      </c>
      <c r="I1063" s="16">
        <f>[1]!s_is(A1063,83,"FY","YTD","20241231",1,"",100000000)</f>
        <v>1147.6736684155001</v>
      </c>
      <c r="J1063" s="16">
        <f t="shared" si="48"/>
        <v>0.43579139430576253</v>
      </c>
      <c r="K1063" s="16">
        <f>[1]!s_is(A1063,61,"FY","YTD","20251231",1,"",100000000)</f>
        <v>24.128663087600003</v>
      </c>
      <c r="L1063" s="16">
        <f>[1]!s_is(A1063,61,"FY","YTD","20241231",1,"",100000000)</f>
        <v>22.9176464821</v>
      </c>
      <c r="M1063" s="16">
        <f t="shared" si="49"/>
        <v>5.2842101672432924E-2</v>
      </c>
      <c r="N1063" s="16">
        <f>[1]!s_fa_roe(A1063,"20251231")</f>
        <v>11.5566</v>
      </c>
      <c r="O1063" s="16">
        <f>[1]!s_stmnote_rdexp(A1063,"20251231",1,10000)</f>
        <v>387745.73</v>
      </c>
      <c r="P1063" s="20">
        <f t="shared" si="50"/>
        <v>2.3530830764912389E-2</v>
      </c>
      <c r="Q1063" s="16">
        <f>[1]!s_margin_tradingbalance(A1063,"",10000)</f>
        <v>409545.02659999998</v>
      </c>
      <c r="R1063" s="16">
        <f>[1]!s_margin_seclendingbalance(A1063,"",10000)</f>
        <v>856.86300000000006</v>
      </c>
      <c r="S1063" s="17">
        <f>[1]!s_val_ev(A1063,"",100000000)</f>
        <v>972.13154560999999</v>
      </c>
      <c r="T1063" s="17">
        <f>[1]!share_freesharesmv(A1063,"",100000000)</f>
        <v>654.97534521800003</v>
      </c>
      <c r="U1063" s="17">
        <f>[1]!s_dq_amount_btin(A1063,E1063,100000000)</f>
        <v>44.914427029999999</v>
      </c>
      <c r="V1063" s="17">
        <f>[1]!s_dq_turn(A1063,E1063)</f>
        <v>4.698182628169957</v>
      </c>
      <c r="W1063" s="2">
        <f>[1]!s_pq_amount(A1063,"20260101","",100000000)</f>
        <v>4566.5378728100004</v>
      </c>
      <c r="X1063" s="2">
        <f>[1]!s_pq_avgamount(A1063,"20260101","",100000000)</f>
        <v>41.513980661909088</v>
      </c>
      <c r="Y1063" s="17">
        <f>[1]!s_ipo_dilutedpe(A1063)</f>
        <v>29.45</v>
      </c>
      <c r="Z1063" s="12">
        <f>[1]!s_ipo_collection_total(A1063,100000000)</f>
        <v>5.0114999999999998</v>
      </c>
      <c r="AA1063" s="2">
        <f>[1]!s_val_pe_ttm(A1063,E1063)</f>
        <v>38.047073364257813</v>
      </c>
      <c r="AB1063" s="5">
        <f>[1]!s_info_zjtxornot1(A1063,"")</f>
        <v>1</v>
      </c>
      <c r="AC1063" s="22" t="str">
        <f>[1]!s_info_nature1(A1063,"")</f>
        <v>地方国有企业</v>
      </c>
      <c r="AD1063" s="6" t="str">
        <f>[1]!s_info_city(A1063)</f>
        <v>济南市</v>
      </c>
      <c r="AE1063" s="6" t="str">
        <f>[1]!s_info_province(A1063)</f>
        <v>山东省</v>
      </c>
      <c r="AF1063">
        <v>117.000923</v>
      </c>
      <c r="AG1063">
        <v>36.675806999999999</v>
      </c>
    </row>
    <row r="1064" spans="1:33" x14ac:dyDescent="0.3">
      <c r="A1064" s="12" t="s">
        <v>2703</v>
      </c>
      <c r="B1064" s="12" t="s">
        <v>2704</v>
      </c>
      <c r="C1064" s="16" t="str">
        <f>[1]!s_info_mkt(A1064)</f>
        <v>科创板</v>
      </c>
      <c r="D1064" s="16" t="str">
        <f>[1]!s_ipo_listeddate(A1064)</f>
        <v>2020-12-16</v>
      </c>
      <c r="E1064" s="16" t="str">
        <f>[1]!lastradeday_s("000002","")</f>
        <v>2026-06-22</v>
      </c>
      <c r="F1064" s="16" t="str">
        <f>[1]!s_info_industry_csrc2023(A1064,"",3)</f>
        <v>计算机、通信和其他电子设备制造业</v>
      </c>
      <c r="G1064" s="16" t="str">
        <f>[1]!s_info_industry_csrc2023(A1064,"",1)</f>
        <v>制造业</v>
      </c>
      <c r="H1064" s="16">
        <f>[1]!s_is(A1064,83,"FY","YTD","20251231",1,"",100000000)</f>
        <v>35.247820579900001</v>
      </c>
      <c r="I1064" s="16">
        <f>[1]!s_is(A1064,83,"FY","YTD","20241231",1,"",100000000)</f>
        <v>32.631392349199999</v>
      </c>
      <c r="J1064" s="16">
        <f t="shared" si="48"/>
        <v>8.0181323637700919E-2</v>
      </c>
      <c r="K1064" s="16">
        <f>[1]!s_is(A1064,61,"FY","YTD","20251231",1,"",100000000)</f>
        <v>5.9399880141999999</v>
      </c>
      <c r="L1064" s="16">
        <f>[1]!s_is(A1064,61,"FY","YTD","20241231",1,"",100000000)</f>
        <v>4.6047062774</v>
      </c>
      <c r="M1064" s="16">
        <f t="shared" si="49"/>
        <v>0.28998195679789435</v>
      </c>
      <c r="N1064" s="16">
        <f>[1]!s_fa_roe(A1064,"20251231")</f>
        <v>8.7629000000000001</v>
      </c>
      <c r="O1064" s="16">
        <f>[1]!s_stmnote_rdexp(A1064,"20251231",1,10000)</f>
        <v>69063.481811999998</v>
      </c>
      <c r="P1064" s="20">
        <f t="shared" si="50"/>
        <v>0.19593688538968368</v>
      </c>
      <c r="Q1064" s="16">
        <f>[1]!s_margin_tradingbalance(A1064,"",10000)</f>
        <v>121579.05899999999</v>
      </c>
      <c r="R1064" s="16">
        <f>[1]!s_margin_seclendingbalance(A1064,"",10000)</f>
        <v>1433.2699</v>
      </c>
      <c r="S1064" s="17">
        <f>[1]!s_val_ev(A1064,"",100000000)</f>
        <v>263.78953332100002</v>
      </c>
      <c r="T1064" s="17">
        <f>[1]!share_freesharesmv(A1064,"",100000000)</f>
        <v>179.007713142</v>
      </c>
      <c r="U1064" s="17">
        <f>[1]!s_dq_amount_btin(A1064,E1064,100000000)</f>
        <v>7.4755380499999999</v>
      </c>
      <c r="V1064" s="17">
        <f>[1]!s_dq_turn(A1064,E1064)</f>
        <v>2.8346315438910281</v>
      </c>
      <c r="W1064" s="2">
        <f>[1]!s_pq_amount(A1064,"20260101","",100000000)</f>
        <v>987.95793991000005</v>
      </c>
      <c r="X1064" s="2">
        <f>[1]!s_pq_avgamount(A1064,"20260101","",100000000)</f>
        <v>8.9814358173636357</v>
      </c>
      <c r="Y1064" s="17">
        <f>[1]!s_ipo_dilutedpe(A1064)</f>
        <v>355.03</v>
      </c>
      <c r="Z1064" s="12">
        <f>[1]!s_ipo_collection_total(A1064,100000000)</f>
        <v>48.621000000000002</v>
      </c>
      <c r="AA1064" s="2">
        <f>[1]!s_val_pe_ttm(A1064,E1064)</f>
        <v>53.559028625488281</v>
      </c>
      <c r="AB1064" s="5">
        <f>[1]!s_info_zjtxornot1(A1064,"")</f>
        <v>0</v>
      </c>
      <c r="AC1064" s="22" t="str">
        <f>[1]!s_info_nature1(A1064,"")</f>
        <v>民营企业</v>
      </c>
      <c r="AD1064" s="6" t="str">
        <f>[1]!s_info_city(A1064)</f>
        <v>上海市</v>
      </c>
      <c r="AE1064" s="6" t="str">
        <f>[1]!s_info_province(A1064)</f>
        <v>上海</v>
      </c>
      <c r="AF1064">
        <v>121.472644</v>
      </c>
      <c r="AG1064">
        <v>31.231705999999999</v>
      </c>
    </row>
    <row r="1065" spans="1:33" x14ac:dyDescent="0.3">
      <c r="A1065" s="12" t="s">
        <v>2705</v>
      </c>
      <c r="B1065" s="12" t="s">
        <v>2706</v>
      </c>
      <c r="C1065" s="16" t="str">
        <f>[1]!s_info_mkt(A1065)</f>
        <v>科创板</v>
      </c>
      <c r="D1065" s="16" t="str">
        <f>[1]!s_ipo_listeddate(A1065)</f>
        <v>2022-04-19</v>
      </c>
      <c r="E1065" s="16" t="str">
        <f>[1]!lastradeday_s("000002","")</f>
        <v>2026-06-22</v>
      </c>
      <c r="F1065" s="16" t="str">
        <f>[1]!s_info_industry_csrc2023(A1065,"",3)</f>
        <v>计算机、通信和其他电子设备制造业</v>
      </c>
      <c r="G1065" s="16" t="str">
        <f>[1]!s_info_industry_csrc2023(A1065,"",1)</f>
        <v>制造业</v>
      </c>
      <c r="H1065" s="16">
        <f>[1]!s_is(A1065,83,"FY","YTD","20251231",1,"",100000000)</f>
        <v>16.092286591400001</v>
      </c>
      <c r="I1065" s="16">
        <f>[1]!s_is(A1065,83,"FY","YTD","20241231",1,"",100000000)</f>
        <v>14.305162987200001</v>
      </c>
      <c r="J1065" s="16">
        <f t="shared" si="48"/>
        <v>0.12492857339682772</v>
      </c>
      <c r="K1065" s="16">
        <f>[1]!s_is(A1065,61,"FY","YTD","20251231",1,"",100000000)</f>
        <v>1.7797438361000002</v>
      </c>
      <c r="L1065" s="16">
        <f>[1]!s_is(A1065,61,"FY","YTD","20241231",1,"",100000000)</f>
        <v>1.2425061715000001</v>
      </c>
      <c r="M1065" s="16">
        <f t="shared" si="49"/>
        <v>0.43238229066615147</v>
      </c>
      <c r="N1065" s="16">
        <f>[1]!s_fa_roe(A1065,"20251231")</f>
        <v>8.5137</v>
      </c>
      <c r="O1065" s="16">
        <f>[1]!s_stmnote_rdexp(A1065,"20251231",1,10000)</f>
        <v>31758.987852999999</v>
      </c>
      <c r="P1065" s="20">
        <f t="shared" si="50"/>
        <v>0.19735534582122441</v>
      </c>
      <c r="Q1065" s="16">
        <f>[1]!s_margin_tradingbalance(A1065,"",10000)</f>
        <v>39755.701300000001</v>
      </c>
      <c r="R1065" s="16">
        <f>[1]!s_margin_seclendingbalance(A1065,"",10000)</f>
        <v>129.077</v>
      </c>
      <c r="S1065" s="17">
        <f>[1]!s_val_ev(A1065,"",100000000)</f>
        <v>111.6560142126</v>
      </c>
      <c r="T1065" s="17">
        <f>[1]!share_freesharesmv(A1065,"",100000000)</f>
        <v>51.179673916799992</v>
      </c>
      <c r="U1065" s="17">
        <f>[1]!s_dq_amount_btin(A1065,E1065,100000000)</f>
        <v>4.3925752600000001</v>
      </c>
      <c r="V1065" s="17">
        <f>[1]!s_dq_turn(A1065,E1065)</f>
        <v>3.9284272990867861</v>
      </c>
      <c r="W1065" s="2">
        <f>[1]!s_pq_amount(A1065,"20260101","",100000000)</f>
        <v>316.15347150999997</v>
      </c>
      <c r="X1065" s="2">
        <f>[1]!s_pq_avgamount(A1065,"20260101","",100000000)</f>
        <v>2.8741224682727271</v>
      </c>
      <c r="Y1065" s="17">
        <f>[1]!s_ipo_dilutedpe(A1065)</f>
        <v>164.3</v>
      </c>
      <c r="Z1065" s="12">
        <f>[1]!s_ipo_collection_total(A1065,100000000)</f>
        <v>10.176600000000001</v>
      </c>
      <c r="AA1065" s="2">
        <f>[1]!s_val_pe_ttm(A1065,E1065)</f>
        <v>54.877128601074219</v>
      </c>
      <c r="AB1065" s="5">
        <f>[1]!s_info_zjtxornot1(A1065,"")</f>
        <v>1</v>
      </c>
      <c r="AC1065" s="22" t="str">
        <f>[1]!s_info_nature1(A1065,"")</f>
        <v>民营企业</v>
      </c>
      <c r="AD1065" s="6" t="str">
        <f>[1]!s_info_city(A1065)</f>
        <v>深圳市</v>
      </c>
      <c r="AE1065" s="6" t="str">
        <f>[1]!s_info_province(A1065)</f>
        <v>广东省</v>
      </c>
      <c r="AF1065">
        <v>114.085947</v>
      </c>
      <c r="AG1065">
        <v>22.547000000000001</v>
      </c>
    </row>
    <row r="1066" spans="1:33" x14ac:dyDescent="0.3">
      <c r="A1066" s="12" t="s">
        <v>2707</v>
      </c>
      <c r="B1066" s="12" t="s">
        <v>2708</v>
      </c>
      <c r="C1066" s="16" t="str">
        <f>[1]!s_info_mkt(A1066)</f>
        <v>主板</v>
      </c>
      <c r="D1066" s="16" t="str">
        <f>[1]!s_ipo_listeddate(A1066)</f>
        <v>2018-05-17</v>
      </c>
      <c r="E1066" s="16" t="str">
        <f>[1]!lastradeday_s("000002","")</f>
        <v>2026-06-22</v>
      </c>
      <c r="F1066" s="16" t="str">
        <f>[1]!s_info_industry_csrc2023(A1066,"",3)</f>
        <v>电气机械和器材制造业</v>
      </c>
      <c r="G1066" s="16" t="str">
        <f>[1]!s_info_industry_csrc2023(A1066,"",1)</f>
        <v>制造业</v>
      </c>
      <c r="H1066" s="16">
        <f>[1]!s_is(A1066,83,"FY","YTD","20251231",1,"",100000000)</f>
        <v>50.384058537899996</v>
      </c>
      <c r="I1066" s="16">
        <f>[1]!s_is(A1066,83,"FY","YTD","20241231",1,"",100000000)</f>
        <v>38.5066588237</v>
      </c>
      <c r="J1066" s="16">
        <f t="shared" si="48"/>
        <v>0.30845054016708717</v>
      </c>
      <c r="K1066" s="16">
        <f>[1]!s_is(A1066,61,"FY","YTD","20251231",1,"",100000000)</f>
        <v>1.0805934387</v>
      </c>
      <c r="L1066" s="16">
        <f>[1]!s_is(A1066,61,"FY","YTD","20241231",1,"",100000000)</f>
        <v>0.45632683289999998</v>
      </c>
      <c r="M1066" s="16">
        <f t="shared" si="49"/>
        <v>1.3680251977135049</v>
      </c>
      <c r="N1066" s="16">
        <f>[1]!s_fa_roe(A1066,"20251231")</f>
        <v>10.5822</v>
      </c>
      <c r="O1066" s="16">
        <f>[1]!s_stmnote_rdexp(A1066,"20251231",1,10000)</f>
        <v>15964.444865000001</v>
      </c>
      <c r="P1066" s="20">
        <f t="shared" si="50"/>
        <v>3.1685507933012572E-2</v>
      </c>
      <c r="Q1066" s="16">
        <f>[1]!s_margin_tradingbalance(A1066,"",10000)</f>
        <v>70257.227899999998</v>
      </c>
      <c r="R1066" s="16">
        <f>[1]!s_margin_seclendingbalance(A1066,"",10000)</f>
        <v>20.64</v>
      </c>
      <c r="S1066" s="17">
        <f>[1]!s_val_ev(A1066,"",100000000)</f>
        <v>113.286327642</v>
      </c>
      <c r="T1066" s="17">
        <f>[1]!share_freesharesmv(A1066,"",100000000)</f>
        <v>84.6662201436</v>
      </c>
      <c r="U1066" s="17">
        <f>[1]!s_dq_amount_btin(A1066,E1066,100000000)</f>
        <v>12.0433659</v>
      </c>
      <c r="V1066" s="17">
        <f>[1]!s_dq_turn(A1066,E1066)</f>
        <v>10.616765140104125</v>
      </c>
      <c r="W1066" s="2">
        <f>[1]!s_pq_amount(A1066,"20260101","",100000000)</f>
        <v>541.61564906000001</v>
      </c>
      <c r="X1066" s="2">
        <f>[1]!s_pq_avgamount(A1066,"20260101","",100000000)</f>
        <v>4.9237786278181819</v>
      </c>
      <c r="Y1066" s="17">
        <f>[1]!s_ipo_dilutedpe(A1066)</f>
        <v>22.76</v>
      </c>
      <c r="Z1066" s="12">
        <f>[1]!s_ipo_collection_total(A1066,100000000)</f>
        <v>2.3719700000000001</v>
      </c>
      <c r="AA1066" s="2">
        <f>[1]!s_val_pe_ttm(A1066,E1066)</f>
        <v>38.500602722167969</v>
      </c>
      <c r="AB1066" s="5">
        <f>[1]!s_info_zjtxornot1(A1066,"")</f>
        <v>0</v>
      </c>
      <c r="AC1066" s="22" t="str">
        <f>[1]!s_info_nature1(A1066,"")</f>
        <v>民营企业</v>
      </c>
      <c r="AD1066" s="6" t="str">
        <f>[1]!s_info_city(A1066)</f>
        <v>温州市</v>
      </c>
      <c r="AE1066" s="6" t="str">
        <f>[1]!s_info_province(A1066)</f>
        <v>浙江省</v>
      </c>
      <c r="AF1066">
        <v>120.672111</v>
      </c>
      <c r="AG1066">
        <v>28.000575000000001</v>
      </c>
    </row>
    <row r="1067" spans="1:33" x14ac:dyDescent="0.3">
      <c r="A1067" s="12" t="s">
        <v>2709</v>
      </c>
      <c r="B1067" s="12" t="s">
        <v>2710</v>
      </c>
      <c r="C1067" s="16" t="str">
        <f>[1]!s_info_mkt(A1067)</f>
        <v>创业板</v>
      </c>
      <c r="D1067" s="16" t="str">
        <f>[1]!s_ipo_listeddate(A1067)</f>
        <v>2010-11-05</v>
      </c>
      <c r="E1067" s="16" t="str">
        <f>[1]!lastradeday_s("000002","")</f>
        <v>2026-06-22</v>
      </c>
      <c r="F1067" s="16" t="str">
        <f>[1]!s_info_industry_csrc2023(A1067,"",3)</f>
        <v>计算机、通信和其他电子设备制造业</v>
      </c>
      <c r="G1067" s="16" t="str">
        <f>[1]!s_info_industry_csrc2023(A1067,"",1)</f>
        <v>制造业</v>
      </c>
      <c r="H1067" s="16">
        <f>[1]!s_is(A1067,83,"FY","YTD","20251231",1,"",100000000)</f>
        <v>89.097798039300002</v>
      </c>
      <c r="I1067" s="16">
        <f>[1]!s_is(A1067,83,"FY","YTD","20241231",1,"",100000000)</f>
        <v>87.436106457099996</v>
      </c>
      <c r="J1067" s="16">
        <f t="shared" si="48"/>
        <v>1.9004638352867476E-2</v>
      </c>
      <c r="K1067" s="16">
        <f>[1]!s_is(A1067,61,"FY","YTD","20251231",1,"",100000000)</f>
        <v>7.0868626905999994</v>
      </c>
      <c r="L1067" s="16">
        <f>[1]!s_is(A1067,61,"FY","YTD","20241231",1,"",100000000)</f>
        <v>6.6160554410000003</v>
      </c>
      <c r="M1067" s="16">
        <f t="shared" si="49"/>
        <v>7.1161321696669111E-2</v>
      </c>
      <c r="N1067" s="16">
        <f>[1]!s_fa_roe(A1067,"20251231")</f>
        <v>9.3008000000000006</v>
      </c>
      <c r="O1067" s="16">
        <f>[1]!s_stmnote_rdexp(A1067,"20251231",1,10000)</f>
        <v>63343.761342999998</v>
      </c>
      <c r="P1067" s="20">
        <f t="shared" si="50"/>
        <v>7.1094642894608678E-2</v>
      </c>
      <c r="Q1067" s="16">
        <f>[1]!s_margin_tradingbalance(A1067,"",10000)</f>
        <v>672375.65689999994</v>
      </c>
      <c r="R1067" s="16">
        <f>[1]!s_margin_seclendingbalance(A1067,"",10000)</f>
        <v>5100.6514999999999</v>
      </c>
      <c r="S1067" s="17">
        <f>[1]!s_val_ev(A1067,"",100000000)</f>
        <v>960.98917126159984</v>
      </c>
      <c r="T1067" s="17">
        <f>[1]!share_freesharesmv(A1067,"",100000000)</f>
        <v>782.35543325679987</v>
      </c>
      <c r="U1067" s="17">
        <f>[1]!s_dq_amount_btin(A1067,E1067,100000000)</f>
        <v>126.58446965</v>
      </c>
      <c r="V1067" s="17">
        <f>[1]!s_dq_turn(A1067,E1067)</f>
        <v>15.201982770150389</v>
      </c>
      <c r="W1067" s="2">
        <f>[1]!s_pq_amount(A1067,"20260101","",100000000)</f>
        <v>10124.30237222</v>
      </c>
      <c r="X1067" s="2">
        <f>[1]!s_pq_avgamount(A1067,"20260101","",100000000)</f>
        <v>92.039112474727261</v>
      </c>
      <c r="Y1067" s="17">
        <f>[1]!s_ipo_dilutedpe(A1067)</f>
        <v>85.35</v>
      </c>
      <c r="Z1067" s="12">
        <f>[1]!s_ipo_collection_total(A1067,100000000)</f>
        <v>5.2927249999999999</v>
      </c>
      <c r="AA1067" s="2">
        <f>[1]!s_val_pe_ttm(A1067,E1067)</f>
        <v>130.55441284179688</v>
      </c>
      <c r="AB1067" s="5">
        <f>[1]!s_info_zjtxornot1(A1067,"")</f>
        <v>1</v>
      </c>
      <c r="AC1067" s="22" t="str">
        <f>[1]!s_info_nature1(A1067,"")</f>
        <v>民营企业</v>
      </c>
      <c r="AD1067" s="6" t="str">
        <f>[1]!s_info_city(A1067)</f>
        <v>深圳市</v>
      </c>
      <c r="AE1067" s="6" t="str">
        <f>[1]!s_info_province(A1067)</f>
        <v>广东省</v>
      </c>
      <c r="AF1067">
        <v>114.085947</v>
      </c>
      <c r="AG1067">
        <v>22.547000000000001</v>
      </c>
    </row>
    <row r="1068" spans="1:33" x14ac:dyDescent="0.3">
      <c r="A1068" s="12" t="s">
        <v>2711</v>
      </c>
      <c r="B1068" s="12" t="s">
        <v>2712</v>
      </c>
      <c r="C1068" s="16" t="str">
        <f>[1]!s_info_mkt(A1068)</f>
        <v>主板</v>
      </c>
      <c r="D1068" s="16" t="str">
        <f>[1]!s_ipo_listeddate(A1068)</f>
        <v>2004-04-20</v>
      </c>
      <c r="E1068" s="16" t="str">
        <f>[1]!lastradeday_s("000002","")</f>
        <v>2026-06-22</v>
      </c>
      <c r="F1068" s="16" t="str">
        <f>[1]!s_info_industry_csrc2023(A1068,"",3)</f>
        <v>有色金属冶炼和压延加工业</v>
      </c>
      <c r="G1068" s="16" t="str">
        <f>[1]!s_info_industry_csrc2023(A1068,"",1)</f>
        <v>制造业</v>
      </c>
      <c r="H1068" s="16">
        <f>[1]!s_is(A1068,83,"FY","YTD","20251231",1,"",100000000)</f>
        <v>240.59461625680001</v>
      </c>
      <c r="I1068" s="16">
        <f>[1]!s_is(A1068,83,"FY","YTD","20241231",1,"",100000000)</f>
        <v>188.026340721</v>
      </c>
      <c r="J1068" s="16">
        <f t="shared" si="48"/>
        <v>0.27957931497376021</v>
      </c>
      <c r="K1068" s="16">
        <f>[1]!s_is(A1068,61,"FY","YTD","20251231",1,"",100000000)</f>
        <v>10.3532412059</v>
      </c>
      <c r="L1068" s="16">
        <f>[1]!s_is(A1068,61,"FY","YTD","20241231",1,"",100000000)</f>
        <v>12.926792978900002</v>
      </c>
      <c r="M1068" s="16">
        <f t="shared" si="49"/>
        <v>-0.19908663944728824</v>
      </c>
      <c r="N1068" s="16">
        <f>[1]!s_fa_roe(A1068,"20251231")</f>
        <v>6.3582999999999998</v>
      </c>
      <c r="O1068" s="16">
        <f>[1]!s_stmnote_rdexp(A1068,"20251231",1,10000)</f>
        <v>93525.788144000006</v>
      </c>
      <c r="P1068" s="20">
        <f t="shared" si="50"/>
        <v>3.8872768476321491E-2</v>
      </c>
      <c r="Q1068" s="16">
        <f>[1]!s_margin_tradingbalance(A1068,"",10000)</f>
        <v>187584.4007</v>
      </c>
      <c r="R1068" s="16">
        <f>[1]!s_margin_seclendingbalance(A1068,"",10000)</f>
        <v>1602.2408</v>
      </c>
      <c r="S1068" s="17">
        <f>[1]!s_val_ev(A1068,"",100000000)</f>
        <v>570.06703262730002</v>
      </c>
      <c r="T1068" s="17">
        <f>[1]!share_freesharesmv(A1068,"",100000000)</f>
        <v>338.87673478620002</v>
      </c>
      <c r="U1068" s="17">
        <f>[1]!s_dq_amount_btin(A1068,E1068,100000000)</f>
        <v>29.041361859999999</v>
      </c>
      <c r="V1068" s="17">
        <f>[1]!s_dq_turn(A1068,E1068)</f>
        <v>5.1633110809345233</v>
      </c>
      <c r="W1068" s="2">
        <f>[1]!s_pq_amount(A1068,"20260101","",100000000)</f>
        <v>1885.59811896</v>
      </c>
      <c r="X1068" s="2">
        <f>[1]!s_pq_avgamount(A1068,"20260101","",100000000)</f>
        <v>17.141801081454545</v>
      </c>
      <c r="Y1068" s="17">
        <f>[1]!s_ipo_dilutedpe(A1068)</f>
        <v>14.09</v>
      </c>
      <c r="Z1068" s="12">
        <f>[1]!s_ipo_collection_total(A1068,100000000)</f>
        <v>4.0039999999999996</v>
      </c>
      <c r="AA1068" s="2">
        <f>[1]!s_val_pe_ttm(A1068,E1068)</f>
        <v>47.395030975341797</v>
      </c>
      <c r="AB1068" s="5">
        <f>[1]!s_info_zjtxornot1(A1068,"")</f>
        <v>0</v>
      </c>
      <c r="AC1068" s="22" t="str">
        <f>[1]!s_info_nature1(A1068,"")</f>
        <v>中央国有企业</v>
      </c>
      <c r="AD1068" s="6" t="str">
        <f>[1]!s_info_city(A1068)</f>
        <v>曲靖市</v>
      </c>
      <c r="AE1068" s="6" t="str">
        <f>[1]!s_info_province(A1068)</f>
        <v>云南省</v>
      </c>
      <c r="AF1068">
        <v>103.79785099999999</v>
      </c>
      <c r="AG1068">
        <v>25.501556999999998</v>
      </c>
    </row>
    <row r="1069" spans="1:33" x14ac:dyDescent="0.3">
      <c r="A1069" s="12" t="s">
        <v>2713</v>
      </c>
      <c r="B1069" s="12" t="s">
        <v>2714</v>
      </c>
      <c r="C1069" s="16" t="str">
        <f>[1]!s_info_mkt(A1069)</f>
        <v>科创板</v>
      </c>
      <c r="D1069" s="16" t="str">
        <f>[1]!s_ipo_listeddate(A1069)</f>
        <v>2022-08-05</v>
      </c>
      <c r="E1069" s="16" t="str">
        <f>[1]!lastradeday_s("000002","")</f>
        <v>2026-06-22</v>
      </c>
      <c r="F1069" s="16" t="str">
        <f>[1]!s_info_industry_csrc2023(A1069,"",3)</f>
        <v>计算机、通信和其他电子设备制造业</v>
      </c>
      <c r="G1069" s="16" t="str">
        <f>[1]!s_info_industry_csrc2023(A1069,"",1)</f>
        <v>制造业</v>
      </c>
      <c r="H1069" s="16">
        <f>[1]!s_is(A1069,83,"FY","YTD","20251231",1,"",100000000)</f>
        <v>11.221500538599999</v>
      </c>
      <c r="I1069" s="16">
        <f>[1]!s_is(A1069,83,"FY","YTD","20241231",1,"",100000000)</f>
        <v>9.1165467499999995</v>
      </c>
      <c r="J1069" s="16">
        <f t="shared" si="48"/>
        <v>0.23089376343076395</v>
      </c>
      <c r="K1069" s="16">
        <f>[1]!s_is(A1069,61,"FY","YTD","20251231",1,"",100000000)</f>
        <v>2.8418147886000003</v>
      </c>
      <c r="L1069" s="16">
        <f>[1]!s_is(A1069,61,"FY","YTD","20241231",1,"",100000000)</f>
        <v>1.3683387275999999</v>
      </c>
      <c r="M1069" s="16">
        <f t="shared" si="49"/>
        <v>1.0768357507387125</v>
      </c>
      <c r="N1069" s="16">
        <f>[1]!s_fa_roe(A1069,"20251231")</f>
        <v>9.2105999999999995</v>
      </c>
      <c r="O1069" s="16">
        <f>[1]!s_stmnote_rdexp(A1069,"20251231",1,10000)</f>
        <v>12417.808244</v>
      </c>
      <c r="P1069" s="20">
        <f t="shared" si="50"/>
        <v>0.11066085325473995</v>
      </c>
      <c r="Q1069" s="16">
        <f>[1]!s_margin_tradingbalance(A1069,"",10000)</f>
        <v>65441.171600000001</v>
      </c>
      <c r="R1069" s="16">
        <f>[1]!s_margin_seclendingbalance(A1069,"",10000)</f>
        <v>241.5889</v>
      </c>
      <c r="S1069" s="17">
        <f>[1]!s_val_ev(A1069,"",100000000)</f>
        <v>199.86220800000001</v>
      </c>
      <c r="T1069" s="17">
        <f>[1]!share_freesharesmv(A1069,"",100000000)</f>
        <v>82.625285184000006</v>
      </c>
      <c r="U1069" s="17">
        <f>[1]!s_dq_amount_btin(A1069,E1069,100000000)</f>
        <v>7.1315530499999999</v>
      </c>
      <c r="V1069" s="17">
        <f>[1]!s_dq_turn(A1069,E1069)</f>
        <v>3.6005704794375131</v>
      </c>
      <c r="W1069" s="2">
        <f>[1]!s_pq_amount(A1069,"20260101","",100000000)</f>
        <v>748.77639782000006</v>
      </c>
      <c r="X1069" s="2">
        <f>[1]!s_pq_avgamount(A1069,"20260101","",100000000)</f>
        <v>6.8070581620000006</v>
      </c>
      <c r="Y1069" s="17">
        <f>[1]!s_ipo_dilutedpe(A1069)</f>
        <v>22.95</v>
      </c>
      <c r="Z1069" s="12">
        <f>[1]!s_ipo_collection_total(A1069,100000000)</f>
        <v>19.441800000000001</v>
      </c>
      <c r="AA1069" s="2">
        <f>[1]!s_val_pe_ttm(A1069,E1069)</f>
        <v>66.39727783203125</v>
      </c>
      <c r="AB1069" s="5">
        <f>[1]!s_info_zjtxornot1(A1069,"")</f>
        <v>1</v>
      </c>
      <c r="AC1069" s="22" t="str">
        <f>[1]!s_info_nature1(A1069,"")</f>
        <v>民营企业</v>
      </c>
      <c r="AD1069" s="6" t="str">
        <f>[1]!s_info_city(A1069)</f>
        <v>深圳市</v>
      </c>
      <c r="AE1069" s="6" t="str">
        <f>[1]!s_info_province(A1069)</f>
        <v>广东省</v>
      </c>
      <c r="AF1069">
        <v>114.085947</v>
      </c>
      <c r="AG1069">
        <v>22.547000000000001</v>
      </c>
    </row>
    <row r="1070" spans="1:33" x14ac:dyDescent="0.3">
      <c r="A1070" s="12" t="s">
        <v>2715</v>
      </c>
      <c r="B1070" s="12" t="s">
        <v>2716</v>
      </c>
      <c r="C1070" s="16" t="str">
        <f>[1]!s_info_mkt(A1070)</f>
        <v>科创板</v>
      </c>
      <c r="D1070" s="16" t="str">
        <f>[1]!s_ipo_listeddate(A1070)</f>
        <v>2022-08-31</v>
      </c>
      <c r="E1070" s="16" t="str">
        <f>[1]!lastradeday_s("000002","")</f>
        <v>2026-06-22</v>
      </c>
      <c r="F1070" s="16" t="str">
        <f>[1]!s_info_industry_csrc2023(A1070,"",3)</f>
        <v>专用设备制造业</v>
      </c>
      <c r="G1070" s="16" t="str">
        <f>[1]!s_info_industry_csrc2023(A1070,"",1)</f>
        <v>制造业</v>
      </c>
      <c r="H1070" s="16">
        <f>[1]!s_is(A1070,83,"FY","YTD","20251231",1,"",100000000)</f>
        <v>4.6453197947000007</v>
      </c>
      <c r="I1070" s="16">
        <f>[1]!s_is(A1070,83,"FY","YTD","20241231",1,"",100000000)</f>
        <v>4.1316679449000002</v>
      </c>
      <c r="J1070" s="16">
        <f t="shared" si="48"/>
        <v>0.12432069969079573</v>
      </c>
      <c r="K1070" s="16">
        <f>[1]!s_is(A1070,61,"FY","YTD","20251231",1,"",100000000)</f>
        <v>0.5108230024</v>
      </c>
      <c r="L1070" s="16">
        <f>[1]!s_is(A1070,61,"FY","YTD","20241231",1,"",100000000)</f>
        <v>0.52070362329999997</v>
      </c>
      <c r="M1070" s="16">
        <f t="shared" si="49"/>
        <v>-1.8975517852902121E-2</v>
      </c>
      <c r="N1070" s="16">
        <f>[1]!s_fa_roe(A1070,"20251231")</f>
        <v>2.8828999999999998</v>
      </c>
      <c r="O1070" s="16">
        <f>[1]!s_stmnote_rdexp(A1070,"20251231",1,10000)</f>
        <v>10017.674312000001</v>
      </c>
      <c r="P1070" s="20">
        <f t="shared" si="50"/>
        <v>0.21565090789722371</v>
      </c>
      <c r="Q1070" s="16">
        <f>[1]!s_margin_tradingbalance(A1070,"",10000)</f>
        <v>23190.846099999999</v>
      </c>
      <c r="R1070" s="16">
        <f>[1]!s_margin_seclendingbalance(A1070,"",10000)</f>
        <v>154.9402</v>
      </c>
      <c r="S1070" s="17">
        <f>[1]!s_val_ev(A1070,"",100000000)</f>
        <v>107.20268</v>
      </c>
      <c r="T1070" s="17">
        <f>[1]!share_freesharesmv(A1070,"",100000000)</f>
        <v>31.899216704000001</v>
      </c>
      <c r="U1070" s="17">
        <f>[1]!s_dq_amount_btin(A1070,E1070,100000000)</f>
        <v>1.59948208</v>
      </c>
      <c r="V1070" s="17">
        <f>[1]!s_dq_turn(A1070,E1070)</f>
        <v>1.5164742881427964</v>
      </c>
      <c r="W1070" s="2">
        <f>[1]!s_pq_amount(A1070,"20260101","",100000000)</f>
        <v>158.83052401</v>
      </c>
      <c r="X1070" s="2">
        <f>[1]!s_pq_avgamount(A1070,"20260101","",100000000)</f>
        <v>1.4439138546363637</v>
      </c>
      <c r="Y1070" s="17">
        <f>[1]!s_ipo_dilutedpe(A1070)</f>
        <v>0</v>
      </c>
      <c r="Z1070" s="12">
        <f>[1]!s_ipo_collection_total(A1070,100000000)</f>
        <v>11.65606</v>
      </c>
      <c r="AA1070" s="2">
        <f>[1]!s_val_pe_ttm(A1070,E1070)</f>
        <v>172.08456420898438</v>
      </c>
      <c r="AB1070" s="5">
        <f>[1]!s_info_zjtxornot1(A1070,"")</f>
        <v>1</v>
      </c>
      <c r="AC1070" s="22" t="str">
        <f>[1]!s_info_nature1(A1070,"")</f>
        <v>公众企业</v>
      </c>
      <c r="AD1070" s="6" t="str">
        <f>[1]!s_info_city(A1070)</f>
        <v>上海市</v>
      </c>
      <c r="AE1070" s="6" t="str">
        <f>[1]!s_info_province(A1070)</f>
        <v>上海</v>
      </c>
      <c r="AF1070">
        <v>121.472644</v>
      </c>
      <c r="AG1070">
        <v>31.231705999999999</v>
      </c>
    </row>
    <row r="1071" spans="1:33" x14ac:dyDescent="0.3">
      <c r="A1071" s="12" t="s">
        <v>2717</v>
      </c>
      <c r="B1071" s="12" t="s">
        <v>2718</v>
      </c>
      <c r="C1071" s="16" t="str">
        <f>[1]!s_info_mkt(A1071)</f>
        <v>科创板</v>
      </c>
      <c r="D1071" s="16" t="str">
        <f>[1]!s_ipo_listeddate(A1071)</f>
        <v>2025-10-28</v>
      </c>
      <c r="E1071" s="16" t="str">
        <f>[1]!lastradeday_s("000002","")</f>
        <v>2026-06-22</v>
      </c>
      <c r="F1071" s="16" t="str">
        <f>[1]!s_info_industry_csrc2023(A1071,"",3)</f>
        <v>医药制造业</v>
      </c>
      <c r="G1071" s="16" t="str">
        <f>[1]!s_info_industry_csrc2023(A1071,"",1)</f>
        <v>制造业</v>
      </c>
      <c r="H1071" s="16">
        <f>[1]!s_is(A1071,83,"FY","YTD","20251231",1,"",100000000)</f>
        <v>0</v>
      </c>
      <c r="I1071" s="16">
        <f>[1]!s_is(A1071,83,"FY","YTD","20241231",1,"",100000000)</f>
        <v>0</v>
      </c>
      <c r="J1071" s="16" t="e">
        <f t="shared" si="48"/>
        <v>#DIV/0!</v>
      </c>
      <c r="K1071" s="16">
        <f>[1]!s_is(A1071,61,"FY","YTD","20251231",1,"",100000000)</f>
        <v>-1.5401644524</v>
      </c>
      <c r="L1071" s="16">
        <f>[1]!s_is(A1071,61,"FY","YTD","20241231",1,"",100000000)</f>
        <v>-0.55998274670000003</v>
      </c>
      <c r="M1071" s="16">
        <f t="shared" si="49"/>
        <v>-1.7503784026851696</v>
      </c>
      <c r="N1071" s="16">
        <f>[1]!s_fa_roe(A1071,"20251231")</f>
        <v>-15.7227</v>
      </c>
      <c r="O1071" s="16">
        <f>[1]!s_stmnote_rdexp(A1071,"20251231",1,10000)</f>
        <v>12268.680979000001</v>
      </c>
      <c r="P1071" s="20" t="e">
        <f t="shared" si="50"/>
        <v>#DIV/0!</v>
      </c>
      <c r="Q1071" s="16">
        <f>[1]!s_margin_tradingbalance(A1071,"",10000)</f>
        <v>13473.5988</v>
      </c>
      <c r="R1071" s="16">
        <f>[1]!s_margin_seclendingbalance(A1071,"",10000)</f>
        <v>0</v>
      </c>
      <c r="S1071" s="17">
        <f>[1]!s_val_ev(A1071,"",100000000)</f>
        <v>135.82106308260001</v>
      </c>
      <c r="T1071" s="17">
        <f>[1]!share_freesharesmv(A1071,"",100000000)</f>
        <v>16.106868321</v>
      </c>
      <c r="U1071" s="17">
        <f>[1]!s_dq_amount_btin(A1071,E1071,100000000)</f>
        <v>1.10397319</v>
      </c>
      <c r="V1071" s="17">
        <f>[1]!s_dq_turn(A1071,E1071)</f>
        <v>7.0043973745602459</v>
      </c>
      <c r="W1071" s="2">
        <f>[1]!s_pq_amount(A1071,"20260101","",100000000)</f>
        <v>188.69708488000001</v>
      </c>
      <c r="X1071" s="2">
        <f>[1]!s_pq_avgamount(A1071,"20260101","",100000000)</f>
        <v>1.7154280443636363</v>
      </c>
      <c r="Y1071" s="17">
        <f>[1]!s_ipo_dilutedpe(A1071)</f>
        <v>0</v>
      </c>
      <c r="Z1071" s="12">
        <f>[1]!s_ipo_collection_total(A1071,100000000)</f>
        <v>16.001999999999999</v>
      </c>
      <c r="AA1071" s="2">
        <f>[1]!s_val_pe_ttm(A1071,E1071)</f>
        <v>-79.658355712890625</v>
      </c>
      <c r="AB1071" s="5">
        <f>[1]!s_info_zjtxornot1(A1071,"")</f>
        <v>0</v>
      </c>
      <c r="AC1071" s="22" t="str">
        <f>[1]!s_info_nature1(A1071,"")</f>
        <v>外资企业</v>
      </c>
      <c r="AD1071" s="6" t="str">
        <f>[1]!s_info_city(A1071)</f>
        <v>广州市</v>
      </c>
      <c r="AE1071" s="6" t="str">
        <f>[1]!s_info_province(A1071)</f>
        <v>广东省</v>
      </c>
      <c r="AF1071">
        <v>113.280637</v>
      </c>
      <c r="AG1071">
        <v>23.125177999999998</v>
      </c>
    </row>
    <row r="1072" spans="1:33" x14ac:dyDescent="0.3">
      <c r="A1072" s="12" t="s">
        <v>2719</v>
      </c>
      <c r="B1072" s="12" t="s">
        <v>2720</v>
      </c>
      <c r="C1072" s="16" t="str">
        <f>[1]!s_info_mkt(A1072)</f>
        <v>主板</v>
      </c>
      <c r="D1072" s="16" t="str">
        <f>[1]!s_ipo_listeddate(A1072)</f>
        <v>2017-11-28</v>
      </c>
      <c r="E1072" s="16" t="str">
        <f>[1]!lastradeday_s("000002","")</f>
        <v>2026-06-22</v>
      </c>
      <c r="F1072" s="16" t="str">
        <f>[1]!s_info_industry_csrc2023(A1072,"",3)</f>
        <v>汽车制造业</v>
      </c>
      <c r="G1072" s="16" t="str">
        <f>[1]!s_info_industry_csrc2023(A1072,"",1)</f>
        <v>制造业</v>
      </c>
      <c r="H1072" s="16">
        <f>[1]!s_is(A1072,83,"FY","YTD","20251231",1,"",100000000)</f>
        <v>26.894246620100002</v>
      </c>
      <c r="I1072" s="16">
        <f>[1]!s_is(A1072,83,"FY","YTD","20241231",1,"",100000000)</f>
        <v>23.5980986386</v>
      </c>
      <c r="J1072" s="16">
        <f t="shared" si="48"/>
        <v>0.13967854071549701</v>
      </c>
      <c r="K1072" s="16">
        <f>[1]!s_is(A1072,61,"FY","YTD","20251231",1,"",100000000)</f>
        <v>2.7714340331999998</v>
      </c>
      <c r="L1072" s="16">
        <f>[1]!s_is(A1072,61,"FY","YTD","20241231",1,"",100000000)</f>
        <v>3.2183816144000001</v>
      </c>
      <c r="M1072" s="16">
        <f t="shared" si="49"/>
        <v>-0.13887339500083626</v>
      </c>
      <c r="N1072" s="16">
        <f>[1]!s_fa_roe(A1072,"20251231")</f>
        <v>8.2841000000000005</v>
      </c>
      <c r="O1072" s="16">
        <f>[1]!s_stmnote_rdexp(A1072,"20251231",1,10000)</f>
        <v>15505.964198</v>
      </c>
      <c r="P1072" s="20">
        <f t="shared" si="50"/>
        <v>5.7655320920613852E-2</v>
      </c>
      <c r="Q1072" s="16">
        <f>[1]!s_margin_tradingbalance(A1072,"",10000)</f>
        <v>26244.188399999999</v>
      </c>
      <c r="R1072" s="16">
        <f>[1]!s_margin_seclendingbalance(A1072,"",10000)</f>
        <v>235.6002</v>
      </c>
      <c r="S1072" s="17">
        <f>[1]!s_val_ev(A1072,"",100000000)</f>
        <v>86.231061215899999</v>
      </c>
      <c r="T1072" s="17">
        <f>[1]!share_freesharesmv(A1072,"",100000000)</f>
        <v>58.865034999399995</v>
      </c>
      <c r="U1072" s="17">
        <f>[1]!s_dq_amount_btin(A1072,E1072,100000000)</f>
        <v>1.7866042099999999</v>
      </c>
      <c r="V1072" s="17">
        <f>[1]!s_dq_turn(A1072,E1072)</f>
        <v>2.0877541760648621</v>
      </c>
      <c r="W1072" s="2">
        <f>[1]!s_pq_amount(A1072,"20260101","",100000000)</f>
        <v>277.25795052000001</v>
      </c>
      <c r="X1072" s="2">
        <f>[1]!s_pq_avgamount(A1072,"20260101","",100000000)</f>
        <v>2.5205268229090909</v>
      </c>
      <c r="Y1072" s="17">
        <f>[1]!s_ipo_dilutedpe(A1072)</f>
        <v>22.99</v>
      </c>
      <c r="Z1072" s="12">
        <f>[1]!s_ipo_collection_total(A1072,100000000)</f>
        <v>5.9714130000000001</v>
      </c>
      <c r="AA1072" s="2">
        <f>[1]!s_val_pe_ttm(A1072,E1072)</f>
        <v>31.166631698608398</v>
      </c>
      <c r="AB1072" s="5">
        <f>[1]!s_info_zjtxornot1(A1072,"")</f>
        <v>1</v>
      </c>
      <c r="AC1072" s="22" t="str">
        <f>[1]!s_info_nature1(A1072,"")</f>
        <v>民营企业</v>
      </c>
      <c r="AD1072" s="6" t="str">
        <f>[1]!s_info_city(A1072)</f>
        <v>成都市</v>
      </c>
      <c r="AE1072" s="6" t="str">
        <f>[1]!s_info_province(A1072)</f>
        <v>四川省</v>
      </c>
      <c r="AF1072">
        <v>104.065735</v>
      </c>
      <c r="AG1072">
        <v>30.659462000000001</v>
      </c>
    </row>
    <row r="1073" spans="1:33" x14ac:dyDescent="0.3">
      <c r="A1073" s="12" t="s">
        <v>2721</v>
      </c>
      <c r="B1073" s="12" t="s">
        <v>2722</v>
      </c>
      <c r="C1073" s="16" t="str">
        <f>[1]!s_info_mkt(A1073)</f>
        <v>主板</v>
      </c>
      <c r="D1073" s="16" t="str">
        <f>[1]!s_ipo_listeddate(A1073)</f>
        <v>1996-09-25</v>
      </c>
      <c r="E1073" s="16" t="str">
        <f>[1]!lastradeday_s("000002","")</f>
        <v>2026-06-22</v>
      </c>
      <c r="F1073" s="16" t="str">
        <f>[1]!s_info_industry_csrc2023(A1073,"",3)</f>
        <v>房地产业</v>
      </c>
      <c r="G1073" s="16" t="str">
        <f>[1]!s_info_industry_csrc2023(A1073,"",1)</f>
        <v>房地产业</v>
      </c>
      <c r="H1073" s="16">
        <f>[1]!s_is(A1073,83,"FY","YTD","20251231",1,"",100000000)</f>
        <v>33.883158376300003</v>
      </c>
      <c r="I1073" s="16">
        <f>[1]!s_is(A1073,83,"FY","YTD","20241231",1,"",100000000)</f>
        <v>24.9382601929</v>
      </c>
      <c r="J1073" s="16">
        <f t="shared" si="48"/>
        <v>0.35868172495636408</v>
      </c>
      <c r="K1073" s="16">
        <f>[1]!s_is(A1073,61,"FY","YTD","20251231",1,"",100000000)</f>
        <v>-6.1802022058000006</v>
      </c>
      <c r="L1073" s="16">
        <f>[1]!s_is(A1073,61,"FY","YTD","20241231",1,"",100000000)</f>
        <v>-2.9128663829000003</v>
      </c>
      <c r="M1073" s="16">
        <f t="shared" si="49"/>
        <v>-1.1216909371747756</v>
      </c>
      <c r="N1073" s="16">
        <f>[1]!s_fa_roe(A1073,"20251231")</f>
        <v>-5.7523</v>
      </c>
      <c r="O1073" s="16">
        <f>[1]!s_stmnote_rdexp(A1073,"20251231",1,10000)</f>
        <v>0</v>
      </c>
      <c r="P1073" s="20">
        <f t="shared" si="50"/>
        <v>0</v>
      </c>
      <c r="Q1073" s="16">
        <f>[1]!s_margin_tradingbalance(A1073,"",10000)</f>
        <v>30761.477299999999</v>
      </c>
      <c r="R1073" s="16">
        <f>[1]!s_margin_seclendingbalance(A1073,"",10000)</f>
        <v>21.896799999999999</v>
      </c>
      <c r="S1073" s="17">
        <f>[1]!s_val_ev(A1073,"",100000000)</f>
        <v>72.675777944799989</v>
      </c>
      <c r="T1073" s="17">
        <f>[1]!share_freesharesmv(A1073,"",100000000)</f>
        <v>30.619247956199999</v>
      </c>
      <c r="U1073" s="17">
        <f>[1]!s_dq_amount_btin(A1073,E1073,100000000)</f>
        <v>0.72482473999999997</v>
      </c>
      <c r="V1073" s="17">
        <f>[1]!s_dq_turn(A1073,E1073)</f>
        <v>1.0111616188796235</v>
      </c>
      <c r="W1073" s="2">
        <f>[1]!s_pq_amount(A1073,"20260101","",100000000)</f>
        <v>151.88129397</v>
      </c>
      <c r="X1073" s="2">
        <f>[1]!s_pq_avgamount(A1073,"20260101","",100000000)</f>
        <v>1.3807390360909089</v>
      </c>
      <c r="Y1073" s="17">
        <f>[1]!s_ipo_dilutedpe(A1073)</f>
        <v>15</v>
      </c>
      <c r="Z1073" s="12">
        <f>[1]!s_ipo_collection_total(A1073,100000000)</f>
        <v>3.24</v>
      </c>
      <c r="AA1073" s="2">
        <f>[1]!s_val_pe_ttm(A1073,E1073)</f>
        <v>-11.124951362609863</v>
      </c>
      <c r="AB1073" s="5">
        <f>[1]!s_info_zjtxornot1(A1073,"")</f>
        <v>0</v>
      </c>
      <c r="AC1073" s="22" t="str">
        <f>[1]!s_info_nature1(A1073,"")</f>
        <v>地方国有企业</v>
      </c>
      <c r="AD1073" s="6" t="str">
        <f>[1]!s_info_city(A1073)</f>
        <v>上海市</v>
      </c>
      <c r="AE1073" s="6" t="str">
        <f>[1]!s_info_province(A1073)</f>
        <v>上海</v>
      </c>
      <c r="AF1073">
        <v>121.472644</v>
      </c>
      <c r="AG1073">
        <v>31.231705999999999</v>
      </c>
    </row>
    <row r="1074" spans="1:33" x14ac:dyDescent="0.3">
      <c r="A1074" s="12" t="s">
        <v>2723</v>
      </c>
      <c r="B1074" s="12" t="s">
        <v>2724</v>
      </c>
      <c r="C1074" s="16" t="str">
        <f>[1]!s_info_mkt(A1074)</f>
        <v>创业板</v>
      </c>
      <c r="D1074" s="16" t="str">
        <f>[1]!s_ipo_listeddate(A1074)</f>
        <v>2021-08-16</v>
      </c>
      <c r="E1074" s="16" t="str">
        <f>[1]!lastradeday_s("000002","")</f>
        <v>2026-06-22</v>
      </c>
      <c r="F1074" s="16" t="str">
        <f>[1]!s_info_industry_csrc2023(A1074,"",3)</f>
        <v>研究和试验发展</v>
      </c>
      <c r="G1074" s="16" t="str">
        <f>[1]!s_info_industry_csrc2023(A1074,"",1)</f>
        <v>科学研究和技术服务业</v>
      </c>
      <c r="H1074" s="16">
        <f>[1]!s_is(A1074,83,"FY","YTD","20251231",1,"",100000000)</f>
        <v>6.9956460445000008</v>
      </c>
      <c r="I1074" s="16">
        <f>[1]!s_is(A1074,83,"FY","YTD","20241231",1,"",100000000)</f>
        <v>6.1367151704999996</v>
      </c>
      <c r="J1074" s="16">
        <f t="shared" si="48"/>
        <v>0.13996590197456049</v>
      </c>
      <c r="K1074" s="16">
        <f>[1]!s_is(A1074,61,"FY","YTD","20251231",1,"",100000000)</f>
        <v>1.4773582794</v>
      </c>
      <c r="L1074" s="16">
        <f>[1]!s_is(A1074,61,"FY","YTD","20241231",1,"",100000000)</f>
        <v>1.2192767706999998</v>
      </c>
      <c r="M1074" s="16">
        <f t="shared" si="49"/>
        <v>0.211667699165492</v>
      </c>
      <c r="N1074" s="16">
        <f>[1]!s_fa_roe(A1074,"20251231")</f>
        <v>2.6648999999999998</v>
      </c>
      <c r="O1074" s="16">
        <f>[1]!s_stmnote_rdexp(A1074,"20251231",1,10000)</f>
        <v>8622.0026610000004</v>
      </c>
      <c r="P1074" s="20">
        <f t="shared" si="50"/>
        <v>0.12324812613666533</v>
      </c>
      <c r="Q1074" s="16">
        <f>[1]!s_margin_tradingbalance(A1074,"",10000)</f>
        <v>21342.976500000001</v>
      </c>
      <c r="R1074" s="16">
        <f>[1]!s_margin_seclendingbalance(A1074,"",10000)</f>
        <v>203.58240000000001</v>
      </c>
      <c r="S1074" s="17">
        <f>[1]!s_val_ev(A1074,"",100000000)</f>
        <v>73.432101145399997</v>
      </c>
      <c r="T1074" s="17">
        <f>[1]!share_freesharesmv(A1074,"",100000000)</f>
        <v>27.416691994700003</v>
      </c>
      <c r="U1074" s="17">
        <f>[1]!s_dq_amount_btin(A1074,E1074,100000000)</f>
        <v>0.65343583000000005</v>
      </c>
      <c r="V1074" s="17">
        <f>[1]!s_dq_turn(A1074,E1074)</f>
        <v>0.92184083907709435</v>
      </c>
      <c r="W1074" s="2">
        <f>[1]!s_pq_amount(A1074,"20260101","",100000000)</f>
        <v>86.937449729999997</v>
      </c>
      <c r="X1074" s="2">
        <f>[1]!s_pq_avgamount(A1074,"20260101","",100000000)</f>
        <v>0.79034045209090908</v>
      </c>
      <c r="Y1074" s="17">
        <f>[1]!s_ipo_dilutedpe(A1074)</f>
        <v>17.760000000000002</v>
      </c>
      <c r="Z1074" s="12">
        <f>[1]!s_ipo_collection_total(A1074,100000000)</f>
        <v>49.796399999999998</v>
      </c>
      <c r="AA1074" s="2">
        <f>[1]!s_val_pe_ttm(A1074,E1074)</f>
        <v>46.698513031005859</v>
      </c>
      <c r="AB1074" s="5">
        <f>[1]!s_info_zjtxornot1(A1074,"")</f>
        <v>0</v>
      </c>
      <c r="AC1074" s="22" t="str">
        <f>[1]!s_info_nature1(A1074,"")</f>
        <v>民营企业</v>
      </c>
      <c r="AD1074" s="6" t="str">
        <f>[1]!s_info_city(A1074)</f>
        <v>北京市</v>
      </c>
      <c r="AE1074" s="6" t="str">
        <f>[1]!s_info_province(A1074)</f>
        <v>北京</v>
      </c>
      <c r="AF1074">
        <v>116.40528500000001</v>
      </c>
      <c r="AG1074">
        <v>39.904989</v>
      </c>
    </row>
    <row r="1075" spans="1:33" x14ac:dyDescent="0.3">
      <c r="A1075" s="12" t="s">
        <v>2725</v>
      </c>
      <c r="B1075" s="12" t="s">
        <v>2726</v>
      </c>
      <c r="C1075" s="16" t="str">
        <f>[1]!s_info_mkt(A1075)</f>
        <v>创业板</v>
      </c>
      <c r="D1075" s="16" t="str">
        <f>[1]!s_ipo_listeddate(A1075)</f>
        <v>2017-05-05</v>
      </c>
      <c r="E1075" s="16" t="str">
        <f>[1]!lastradeday_s("000002","")</f>
        <v>2026-06-22</v>
      </c>
      <c r="F1075" s="16" t="str">
        <f>[1]!s_info_industry_csrc2023(A1075,"",3)</f>
        <v>专业技术服务业</v>
      </c>
      <c r="G1075" s="16" t="str">
        <f>[1]!s_info_industry_csrc2023(A1075,"",1)</f>
        <v>科学研究和技术服务业</v>
      </c>
      <c r="H1075" s="16">
        <f>[1]!s_is(A1075,83,"FY","YTD","20251231",1,"",100000000)</f>
        <v>1.4168183809000001</v>
      </c>
      <c r="I1075" s="16">
        <f>[1]!s_is(A1075,83,"FY","YTD","20241231",1,"",100000000)</f>
        <v>2.0911418909999999</v>
      </c>
      <c r="J1075" s="16">
        <f t="shared" si="48"/>
        <v>-0.32246664513881129</v>
      </c>
      <c r="K1075" s="16">
        <f>[1]!s_is(A1075,61,"FY","YTD","20251231",1,"",100000000)</f>
        <v>-0.41707760060000004</v>
      </c>
      <c r="L1075" s="16">
        <f>[1]!s_is(A1075,61,"FY","YTD","20241231",1,"",100000000)</f>
        <v>-0.37172959579999998</v>
      </c>
      <c r="M1075" s="16">
        <f t="shared" si="49"/>
        <v>-0.12199191377917203</v>
      </c>
      <c r="N1075" s="16">
        <f>[1]!s_fa_roe(A1075,"20251231")</f>
        <v>-8.7751999999999999</v>
      </c>
      <c r="O1075" s="16">
        <f>[1]!s_stmnote_rdexp(A1075,"20251231",1,10000)</f>
        <v>977.21239600000013</v>
      </c>
      <c r="P1075" s="20">
        <f t="shared" si="50"/>
        <v>6.8972312130736832E-2</v>
      </c>
      <c r="Q1075" s="16">
        <f>[1]!s_margin_tradingbalance(A1075,"",10000)</f>
        <v>0</v>
      </c>
      <c r="R1075" s="16">
        <f>[1]!s_margin_seclendingbalance(A1075,"",10000)</f>
        <v>0</v>
      </c>
      <c r="S1075" s="17">
        <f>[1]!s_val_ev(A1075,"",100000000)</f>
        <v>38.043291765700005</v>
      </c>
      <c r="T1075" s="17">
        <f>[1]!share_freesharesmv(A1075,"",100000000)</f>
        <v>24.286954340999998</v>
      </c>
      <c r="U1075" s="17">
        <f>[1]!s_dq_amount_btin(A1075,E1075,100000000)</f>
        <v>1.69924765</v>
      </c>
      <c r="V1075" s="17">
        <f>[1]!s_dq_turn(A1075,E1075)</f>
        <v>5.7791639939113013</v>
      </c>
      <c r="W1075" s="2">
        <f>[1]!s_pq_amount(A1075,"20260101","",100000000)</f>
        <v>103.96708987</v>
      </c>
      <c r="X1075" s="2">
        <f>[1]!s_pq_avgamount(A1075,"20260101","",100000000)</f>
        <v>0.94515536245454546</v>
      </c>
      <c r="Y1075" s="17">
        <f>[1]!s_ipo_dilutedpe(A1075)</f>
        <v>22.97</v>
      </c>
      <c r="Z1075" s="12">
        <f>[1]!s_ipo_collection_total(A1075,100000000)</f>
        <v>1.4463999999999999</v>
      </c>
      <c r="AA1075" s="2">
        <f>[1]!s_val_pe_ttm(A1075,E1075)</f>
        <v>-90.060554504394531</v>
      </c>
      <c r="AB1075" s="5">
        <f>[1]!s_info_zjtxornot1(A1075,"")</f>
        <v>0</v>
      </c>
      <c r="AC1075" s="22" t="str">
        <f>[1]!s_info_nature1(A1075,"")</f>
        <v>民营企业</v>
      </c>
      <c r="AD1075" s="6" t="str">
        <f>[1]!s_info_city(A1075)</f>
        <v>杭州市</v>
      </c>
      <c r="AE1075" s="6" t="str">
        <f>[1]!s_info_province(A1075)</f>
        <v>浙江省</v>
      </c>
      <c r="AF1075">
        <v>120.153576</v>
      </c>
      <c r="AG1075">
        <v>30.287458999999998</v>
      </c>
    </row>
    <row r="1076" spans="1:33" x14ac:dyDescent="0.3">
      <c r="A1076" s="12" t="s">
        <v>2727</v>
      </c>
      <c r="B1076" s="12" t="s">
        <v>2728</v>
      </c>
      <c r="C1076" s="16" t="str">
        <f>[1]!s_info_mkt(A1076)</f>
        <v>科创板</v>
      </c>
      <c r="D1076" s="16" t="str">
        <f>[1]!s_ipo_listeddate(A1076)</f>
        <v>2022-09-09</v>
      </c>
      <c r="E1076" s="16" t="str">
        <f>[1]!lastradeday_s("000002","")</f>
        <v>2026-06-22</v>
      </c>
      <c r="F1076" s="16" t="str">
        <f>[1]!s_info_industry_csrc2023(A1076,"",3)</f>
        <v>专用设备制造业</v>
      </c>
      <c r="G1076" s="16" t="str">
        <f>[1]!s_info_industry_csrc2023(A1076,"",1)</f>
        <v>制造业</v>
      </c>
      <c r="H1076" s="16">
        <f>[1]!s_is(A1076,83,"FY","YTD","20251231",1,"",100000000)</f>
        <v>27.796147994899997</v>
      </c>
      <c r="I1076" s="16">
        <f>[1]!s_is(A1076,83,"FY","YTD","20241231",1,"",100000000)</f>
        <v>30.125317690900001</v>
      </c>
      <c r="J1076" s="16">
        <f t="shared" si="48"/>
        <v>-7.7316021025849002E-2</v>
      </c>
      <c r="K1076" s="16">
        <f>[1]!s_is(A1076,61,"FY","YTD","20251231",1,"",100000000)</f>
        <v>-2.2214078594999997</v>
      </c>
      <c r="L1076" s="16">
        <f>[1]!s_is(A1076,61,"FY","YTD","20241231",1,"",100000000)</f>
        <v>-6.0082702055999997</v>
      </c>
      <c r="M1076" s="16">
        <f t="shared" si="49"/>
        <v>0.63027497374709618</v>
      </c>
      <c r="N1076" s="16">
        <f>[1]!s_fa_roe(A1076,"20251231")</f>
        <v>-2.8593999999999999</v>
      </c>
      <c r="O1076" s="16">
        <f>[1]!s_stmnote_rdexp(A1076,"20251231",1,10000)</f>
        <v>61009.733122000005</v>
      </c>
      <c r="P1076" s="20">
        <f t="shared" si="50"/>
        <v>0.21948988447317952</v>
      </c>
      <c r="Q1076" s="16">
        <f>[1]!s_margin_tradingbalance(A1076,"",10000)</f>
        <v>38256.595500000003</v>
      </c>
      <c r="R1076" s="16">
        <f>[1]!s_margin_seclendingbalance(A1076,"",10000)</f>
        <v>647.85170000000005</v>
      </c>
      <c r="S1076" s="17">
        <f>[1]!s_val_ev(A1076,"",100000000)</f>
        <v>211.1320389695</v>
      </c>
      <c r="T1076" s="17">
        <f>[1]!share_freesharesmv(A1076,"",100000000)</f>
        <v>112.1228513284</v>
      </c>
      <c r="U1076" s="17">
        <f>[1]!s_dq_amount_btin(A1076,E1076,100000000)</f>
        <v>2.5154414599999999</v>
      </c>
      <c r="V1076" s="17">
        <f>[1]!s_dq_turn(A1076,E1076)</f>
        <v>1.2265436778649279</v>
      </c>
      <c r="W1076" s="2">
        <f>[1]!s_pq_amount(A1076,"20260101","",100000000)</f>
        <v>294.33422101000002</v>
      </c>
      <c r="X1076" s="2">
        <f>[1]!s_pq_avgamount(A1076,"20260101","",100000000)</f>
        <v>2.6757656455454546</v>
      </c>
      <c r="Y1076" s="17">
        <f>[1]!s_ipo_dilutedpe(A1076)</f>
        <v>74.47</v>
      </c>
      <c r="Z1076" s="12">
        <f>[1]!s_ipo_collection_total(A1076,100000000)</f>
        <v>36.022318304999999</v>
      </c>
      <c r="AA1076" s="2">
        <f>[1]!s_val_pe_ttm(A1076,E1076)</f>
        <v>-108.82160186767578</v>
      </c>
      <c r="AB1076" s="5">
        <f>[1]!s_info_zjtxornot1(A1076,"")</f>
        <v>1</v>
      </c>
      <c r="AC1076" s="22" t="str">
        <f>[1]!s_info_nature1(A1076,"")</f>
        <v>民营企业</v>
      </c>
      <c r="AD1076" s="6" t="str">
        <f>[1]!s_info_city(A1076)</f>
        <v>深圳市</v>
      </c>
      <c r="AE1076" s="6" t="str">
        <f>[1]!s_info_province(A1076)</f>
        <v>广东省</v>
      </c>
      <c r="AF1076">
        <v>114.085947</v>
      </c>
      <c r="AG1076">
        <v>22.547000000000001</v>
      </c>
    </row>
    <row r="1077" spans="1:33" x14ac:dyDescent="0.3">
      <c r="A1077" s="12" t="s">
        <v>2729</v>
      </c>
      <c r="B1077" s="12" t="s">
        <v>2730</v>
      </c>
      <c r="C1077" s="16" t="str">
        <f>[1]!s_info_mkt(A1077)</f>
        <v>科创板</v>
      </c>
      <c r="D1077" s="16" t="str">
        <f>[1]!s_ipo_listeddate(A1077)</f>
        <v>2023-06-01</v>
      </c>
      <c r="E1077" s="16" t="str">
        <f>[1]!lastradeday_s("000002","")</f>
        <v>2026-06-22</v>
      </c>
      <c r="F1077" s="16" t="str">
        <f>[1]!s_info_industry_csrc2023(A1077,"",3)</f>
        <v>软件和信息技术服务业</v>
      </c>
      <c r="G1077" s="16" t="str">
        <f>[1]!s_info_industry_csrc2023(A1077,"",1)</f>
        <v>信息传输、软件和信息技术服务业</v>
      </c>
      <c r="H1077" s="16">
        <f>[1]!s_is(A1077,83,"FY","YTD","20251231",1,"",100000000)</f>
        <v>6.1322796240999997</v>
      </c>
      <c r="I1077" s="16">
        <f>[1]!s_is(A1077,83,"FY","YTD","20241231",1,"",100000000)</f>
        <v>5.0739991988000002</v>
      </c>
      <c r="J1077" s="16">
        <f t="shared" si="48"/>
        <v>0.20856929294554938</v>
      </c>
      <c r="K1077" s="16">
        <f>[1]!s_is(A1077,61,"FY","YTD","20251231",1,"",100000000)</f>
        <v>9.0875553299999995E-2</v>
      </c>
      <c r="L1077" s="16">
        <f>[1]!s_is(A1077,61,"FY","YTD","20241231",1,"",100000000)</f>
        <v>8.4328836099999999E-2</v>
      </c>
      <c r="M1077" s="16">
        <f t="shared" si="49"/>
        <v>7.7633197643528204E-2</v>
      </c>
      <c r="N1077" s="16">
        <f>[1]!s_fa_roe(A1077,"20251231")</f>
        <v>0.58260000000000001</v>
      </c>
      <c r="O1077" s="16">
        <f>[1]!s_stmnote_rdexp(A1077,"20251231",1,10000)</f>
        <v>7419.5494870000002</v>
      </c>
      <c r="P1077" s="20">
        <f t="shared" si="50"/>
        <v>0.12099170197394457</v>
      </c>
      <c r="Q1077" s="16">
        <f>[1]!s_margin_tradingbalance(A1077,"",10000)</f>
        <v>54044.558400000002</v>
      </c>
      <c r="R1077" s="16">
        <f>[1]!s_margin_seclendingbalance(A1077,"",10000)</f>
        <v>35.026899999999998</v>
      </c>
      <c r="S1077" s="17">
        <f>[1]!s_val_ev(A1077,"",100000000)</f>
        <v>139.8348000716</v>
      </c>
      <c r="T1077" s="17">
        <f>[1]!share_freesharesmv(A1077,"",100000000)</f>
        <v>80.330934322600001</v>
      </c>
      <c r="U1077" s="17">
        <f>[1]!s_dq_amount_btin(A1077,E1077,100000000)</f>
        <v>6.8368009199999999</v>
      </c>
      <c r="V1077" s="17">
        <f>[1]!s_dq_turn(A1077,E1077)</f>
        <v>4.7726712213145568</v>
      </c>
      <c r="W1077" s="2">
        <f>[1]!s_pq_amount(A1077,"20260101","",100000000)</f>
        <v>531.78063279000003</v>
      </c>
      <c r="X1077" s="2">
        <f>[1]!s_pq_avgamount(A1077,"20260101","",100000000)</f>
        <v>4.8343693889999999</v>
      </c>
      <c r="Y1077" s="17">
        <f>[1]!s_ipo_dilutedpe(A1077)</f>
        <v>55.22</v>
      </c>
      <c r="Z1077" s="12">
        <f>[1]!s_ipo_collection_total(A1077,100000000)</f>
        <v>10.2750777194</v>
      </c>
      <c r="AA1077" s="2">
        <f>[1]!s_val_pe_ttm(A1077,E1077)</f>
        <v>1139.54150390625</v>
      </c>
      <c r="AB1077" s="5">
        <f>[1]!s_info_zjtxornot1(A1077,"")</f>
        <v>1</v>
      </c>
      <c r="AC1077" s="22" t="str">
        <f>[1]!s_info_nature1(A1077,"")</f>
        <v>外资企业</v>
      </c>
      <c r="AD1077" s="6" t="str">
        <f>[1]!s_info_city(A1077)</f>
        <v>上海市</v>
      </c>
      <c r="AE1077" s="6" t="str">
        <f>[1]!s_info_province(A1077)</f>
        <v>上海</v>
      </c>
      <c r="AF1077">
        <v>121.472644</v>
      </c>
      <c r="AG1077">
        <v>31.231705999999999</v>
      </c>
    </row>
    <row r="1078" spans="1:33" x14ac:dyDescent="0.3">
      <c r="A1078" s="12" t="s">
        <v>2731</v>
      </c>
      <c r="B1078" s="12" t="s">
        <v>2732</v>
      </c>
      <c r="C1078" s="16" t="str">
        <f>[1]!s_info_mkt(A1078)</f>
        <v>主板</v>
      </c>
      <c r="D1078" s="16" t="str">
        <f>[1]!s_ipo_listeddate(A1078)</f>
        <v>2004-08-05</v>
      </c>
      <c r="E1078" s="16" t="str">
        <f>[1]!lastradeday_s("000002","")</f>
        <v>2026-06-22</v>
      </c>
      <c r="F1078" s="16" t="str">
        <f>[1]!s_info_industry_csrc2023(A1078,"",3)</f>
        <v>电气机械和器材制造业</v>
      </c>
      <c r="G1078" s="16" t="str">
        <f>[1]!s_info_industry_csrc2023(A1078,"",1)</f>
        <v>制造业</v>
      </c>
      <c r="H1078" s="16">
        <f>[1]!s_is(A1078,83,"FY","YTD","20251231",1,"",100000000)</f>
        <v>215.39031405330002</v>
      </c>
      <c r="I1078" s="16">
        <f>[1]!s_is(A1078,83,"FY","YTD","20241231",1,"",100000000)</f>
        <v>154.58068522400001</v>
      </c>
      <c r="J1078" s="16">
        <f t="shared" si="48"/>
        <v>0.39338439172514916</v>
      </c>
      <c r="K1078" s="16">
        <f>[1]!s_is(A1078,61,"FY","YTD","20251231",1,"",100000000)</f>
        <v>31.501426650399999</v>
      </c>
      <c r="L1078" s="16">
        <f>[1]!s_is(A1078,61,"FY","YTD","20241231",1,"",100000000)</f>
        <v>20.490695504800001</v>
      </c>
      <c r="M1078" s="16">
        <f t="shared" si="49"/>
        <v>0.53735272885299101</v>
      </c>
      <c r="N1078" s="16">
        <f>[1]!s_fa_roe(A1078,"20251231")</f>
        <v>22.6037</v>
      </c>
      <c r="O1078" s="16">
        <f>[1]!s_stmnote_rdexp(A1078,"20251231",1,10000)</f>
        <v>130040.12247799999</v>
      </c>
      <c r="P1078" s="20">
        <f t="shared" si="50"/>
        <v>6.0374173764294957E-2</v>
      </c>
      <c r="Q1078" s="16">
        <f>[1]!s_margin_tradingbalance(A1078,"",10000)</f>
        <v>119525.0672</v>
      </c>
      <c r="R1078" s="16">
        <f>[1]!s_margin_seclendingbalance(A1078,"",10000)</f>
        <v>3357.03</v>
      </c>
      <c r="S1078" s="17">
        <f>[1]!s_val_ev(A1078,"",100000000)</f>
        <v>1574.2917781839999</v>
      </c>
      <c r="T1078" s="17">
        <f>[1]!share_freesharesmv(A1078,"",100000000)</f>
        <v>1114.09750674</v>
      </c>
      <c r="U1078" s="17">
        <f>[1]!s_dq_amount_btin(A1078,E1078,100000000)</f>
        <v>35.379350520000003</v>
      </c>
      <c r="V1078" s="17">
        <f>[1]!s_dq_turn(A1078,E1078)</f>
        <v>2.9159099686031893</v>
      </c>
      <c r="W1078" s="2">
        <f>[1]!s_pq_amount(A1078,"20260101","",100000000)</f>
        <v>2591.0572259999999</v>
      </c>
      <c r="X1078" s="2">
        <f>[1]!s_pq_avgamount(A1078,"20260101","",100000000)</f>
        <v>23.555065690909089</v>
      </c>
      <c r="Y1078" s="17">
        <f>[1]!s_ipo_dilutedpe(A1078)</f>
        <v>19.309999999999999</v>
      </c>
      <c r="Z1078" s="12">
        <f>[1]!s_ipo_collection_total(A1078,100000000)</f>
        <v>2.2042999999999999</v>
      </c>
      <c r="AA1078" s="2">
        <f>[1]!s_val_pe_ttm(A1078,E1078)</f>
        <v>48.386207580566406</v>
      </c>
      <c r="AB1078" s="5">
        <f>[1]!s_info_zjtxornot1(A1078,"")</f>
        <v>1</v>
      </c>
      <c r="AC1078" s="22" t="str">
        <f>[1]!s_info_nature1(A1078,"")</f>
        <v>民营企业</v>
      </c>
      <c r="AD1078" s="6" t="str">
        <f>[1]!s_info_city(A1078)</f>
        <v>上海市</v>
      </c>
      <c r="AE1078" s="6" t="str">
        <f>[1]!s_info_province(A1078)</f>
        <v>上海</v>
      </c>
      <c r="AF1078">
        <v>121.472644</v>
      </c>
      <c r="AG1078">
        <v>31.231705999999999</v>
      </c>
    </row>
    <row r="1079" spans="1:33" x14ac:dyDescent="0.3">
      <c r="A1079" s="12" t="s">
        <v>2733</v>
      </c>
      <c r="B1079" s="12" t="s">
        <v>2734</v>
      </c>
      <c r="C1079" s="16" t="str">
        <f>[1]!s_info_mkt(A1079)</f>
        <v>主板</v>
      </c>
      <c r="D1079" s="16" t="str">
        <f>[1]!s_ipo_listeddate(A1079)</f>
        <v>2017-10-13</v>
      </c>
      <c r="E1079" s="16" t="str">
        <f>[1]!lastradeday_s("000002","")</f>
        <v>2026-06-22</v>
      </c>
      <c r="F1079" s="16" t="str">
        <f>[1]!s_info_industry_csrc2023(A1079,"",3)</f>
        <v>通用设备制造业</v>
      </c>
      <c r="G1079" s="16" t="str">
        <f>[1]!s_info_industry_csrc2023(A1079,"",1)</f>
        <v>制造业</v>
      </c>
      <c r="H1079" s="16">
        <f>[1]!s_is(A1079,83,"FY","YTD","20251231",1,"",100000000)</f>
        <v>4.1048236425000004</v>
      </c>
      <c r="I1079" s="16">
        <f>[1]!s_is(A1079,83,"FY","YTD","20241231",1,"",100000000)</f>
        <v>4.7254293726999999</v>
      </c>
      <c r="J1079" s="16">
        <f t="shared" si="48"/>
        <v>-0.13133319350520734</v>
      </c>
      <c r="K1079" s="16">
        <f>[1]!s_is(A1079,61,"FY","YTD","20251231",1,"",100000000)</f>
        <v>-0.19620168590000001</v>
      </c>
      <c r="L1079" s="16">
        <f>[1]!s_is(A1079,61,"FY","YTD","20241231",1,"",100000000)</f>
        <v>0.1334764225</v>
      </c>
      <c r="M1079" s="16">
        <f t="shared" si="49"/>
        <v>-2.4699351557762945</v>
      </c>
      <c r="N1079" s="16">
        <f>[1]!s_fa_roe(A1079,"20251231")</f>
        <v>-2.4636999999999998</v>
      </c>
      <c r="O1079" s="16">
        <f>[1]!s_stmnote_rdexp(A1079,"20251231",1,10000)</f>
        <v>4572.7916759999998</v>
      </c>
      <c r="P1079" s="20">
        <f t="shared" si="50"/>
        <v>0.1114004418765964</v>
      </c>
      <c r="Q1079" s="16">
        <f>[1]!s_margin_tradingbalance(A1079,"",10000)</f>
        <v>38176.352500000001</v>
      </c>
      <c r="R1079" s="16">
        <f>[1]!s_margin_seclendingbalance(A1079,"",10000)</f>
        <v>48.282499999999999</v>
      </c>
      <c r="S1079" s="17">
        <f>[1]!s_val_ev(A1079,"",100000000)</f>
        <v>80.668130399999995</v>
      </c>
      <c r="T1079" s="17">
        <f>[1]!share_freesharesmv(A1079,"",100000000)</f>
        <v>46.856305782</v>
      </c>
      <c r="U1079" s="17">
        <f>[1]!s_dq_amount_btin(A1079,E1079,100000000)</f>
        <v>5.7016364199999998</v>
      </c>
      <c r="V1079" s="17">
        <f>[1]!s_dq_turn(A1079,E1079)</f>
        <v>10.294338526923509</v>
      </c>
      <c r="W1079" s="2">
        <f>[1]!s_pq_amount(A1079,"20260101","",100000000)</f>
        <v>439.06629128999998</v>
      </c>
      <c r="X1079" s="2">
        <f>[1]!s_pq_avgamount(A1079,"20260101","",100000000)</f>
        <v>3.9915117389999999</v>
      </c>
      <c r="Y1079" s="17">
        <f>[1]!s_ipo_dilutedpe(A1079)</f>
        <v>16.440000000000001</v>
      </c>
      <c r="Z1079" s="12">
        <f>[1]!s_ipo_collection_total(A1079,100000000)</f>
        <v>3.1949999999999998</v>
      </c>
      <c r="AA1079" s="2">
        <f>[1]!s_val_pe_ttm(A1079,E1079)</f>
        <v>-255.15501403808594</v>
      </c>
      <c r="AB1079" s="5">
        <f>[1]!s_info_zjtxornot1(A1079,"")</f>
        <v>1</v>
      </c>
      <c r="AC1079" s="22" t="str">
        <f>[1]!s_info_nature1(A1079,"")</f>
        <v>民营企业</v>
      </c>
      <c r="AD1079" s="6" t="str">
        <f>[1]!s_info_city(A1079)</f>
        <v>浏阳市</v>
      </c>
      <c r="AE1079" s="6" t="str">
        <f>[1]!s_info_province(A1079)</f>
        <v>湖南省</v>
      </c>
      <c r="AF1079">
        <v>113.721985</v>
      </c>
      <c r="AG1079">
        <v>28.234472</v>
      </c>
    </row>
    <row r="1080" spans="1:33" x14ac:dyDescent="0.3">
      <c r="A1080" s="12" t="s">
        <v>2735</v>
      </c>
      <c r="B1080" s="12" t="s">
        <v>2736</v>
      </c>
      <c r="C1080" s="16" t="str">
        <f>[1]!s_info_mkt(A1080)</f>
        <v>科创板</v>
      </c>
      <c r="D1080" s="16" t="str">
        <f>[1]!s_ipo_listeddate(A1080)</f>
        <v>2021-07-13</v>
      </c>
      <c r="E1080" s="16" t="str">
        <f>[1]!lastradeday_s("000002","")</f>
        <v>2026-06-22</v>
      </c>
      <c r="F1080" s="16" t="str">
        <f>[1]!s_info_industry_csrc2023(A1080,"",3)</f>
        <v>医药制造业</v>
      </c>
      <c r="G1080" s="16" t="str">
        <f>[1]!s_info_industry_csrc2023(A1080,"",1)</f>
        <v>制造业</v>
      </c>
      <c r="H1080" s="16">
        <f>[1]!s_is(A1080,83,"FY","YTD","20251231",1,"",100000000)</f>
        <v>15.0423125446</v>
      </c>
      <c r="I1080" s="16">
        <f>[1]!s_is(A1080,83,"FY","YTD","20241231",1,"",100000000)</f>
        <v>14.1294915144</v>
      </c>
      <c r="J1080" s="16">
        <f t="shared" si="48"/>
        <v>6.460395473324021E-2</v>
      </c>
      <c r="K1080" s="16">
        <f>[1]!s_is(A1080,61,"FY","YTD","20251231",1,"",100000000)</f>
        <v>2.3827932555000002</v>
      </c>
      <c r="L1080" s="16">
        <f>[1]!s_is(A1080,61,"FY","YTD","20241231",1,"",100000000)</f>
        <v>1.6431728638</v>
      </c>
      <c r="M1080" s="16">
        <f t="shared" si="49"/>
        <v>0.45011721407664601</v>
      </c>
      <c r="N1080" s="16">
        <f>[1]!s_fa_roe(A1080,"20251231")</f>
        <v>12.390700000000001</v>
      </c>
      <c r="O1080" s="16">
        <f>[1]!s_stmnote_rdexp(A1080,"20251231",1,10000)</f>
        <v>14380.751759999999</v>
      </c>
      <c r="P1080" s="20">
        <f t="shared" si="50"/>
        <v>9.5602000805138879E-2</v>
      </c>
      <c r="Q1080" s="16">
        <f>[1]!s_margin_tradingbalance(A1080,"",10000)</f>
        <v>28783.782500000001</v>
      </c>
      <c r="R1080" s="16">
        <f>[1]!s_margin_seclendingbalance(A1080,"",10000)</f>
        <v>1.9168000000000001</v>
      </c>
      <c r="S1080" s="17">
        <f>[1]!s_val_ev(A1080,"",100000000)</f>
        <v>62.488661200000003</v>
      </c>
      <c r="T1080" s="17">
        <f>[1]!share_freesharesmv(A1080,"",100000000)</f>
        <v>29.421485520000001</v>
      </c>
      <c r="U1080" s="17">
        <f>[1]!s_dq_amount_btin(A1080,E1080,100000000)</f>
        <v>2.0163042199999999</v>
      </c>
      <c r="V1080" s="17">
        <f>[1]!s_dq_turn(A1080,E1080)</f>
        <v>3.3016514887344073</v>
      </c>
      <c r="W1080" s="2">
        <f>[1]!s_pq_amount(A1080,"20260101","",100000000)</f>
        <v>230.02573287999999</v>
      </c>
      <c r="X1080" s="2">
        <f>[1]!s_pq_avgamount(A1080,"20260101","",100000000)</f>
        <v>2.0911430261818182</v>
      </c>
      <c r="Y1080" s="17">
        <f>[1]!s_ipo_dilutedpe(A1080)</f>
        <v>22.74</v>
      </c>
      <c r="Z1080" s="12">
        <f>[1]!s_ipo_collection_total(A1080,100000000)</f>
        <v>7.2427000000000001</v>
      </c>
      <c r="AA1080" s="2">
        <f>[1]!s_val_pe_ttm(A1080,E1080)</f>
        <v>27.90385627746582</v>
      </c>
      <c r="AB1080" s="5">
        <f>[1]!s_info_zjtxornot1(A1080,"")</f>
        <v>0</v>
      </c>
      <c r="AC1080" s="22" t="str">
        <f>[1]!s_info_nature1(A1080,"")</f>
        <v>民营企业</v>
      </c>
      <c r="AD1080" s="6" t="str">
        <f>[1]!s_info_city(A1080)</f>
        <v>浏阳市</v>
      </c>
      <c r="AE1080" s="6" t="str">
        <f>[1]!s_info_province(A1080)</f>
        <v>湖南省</v>
      </c>
      <c r="AF1080">
        <v>113.721985</v>
      </c>
      <c r="AG1080">
        <v>28.234472</v>
      </c>
    </row>
    <row r="1081" spans="1:33" x14ac:dyDescent="0.3">
      <c r="A1081" s="12" t="s">
        <v>2737</v>
      </c>
      <c r="B1081" s="12" t="s">
        <v>2738</v>
      </c>
      <c r="C1081" s="16" t="str">
        <f>[1]!s_info_mkt(A1081)</f>
        <v>创业板</v>
      </c>
      <c r="D1081" s="16" t="str">
        <f>[1]!s_ipo_listeddate(A1081)</f>
        <v>2017-12-27</v>
      </c>
      <c r="E1081" s="16" t="str">
        <f>[1]!lastradeday_s("000002","")</f>
        <v>2026-06-22</v>
      </c>
      <c r="F1081" s="16" t="str">
        <f>[1]!s_info_industry_csrc2023(A1081,"",3)</f>
        <v>计算机、通信和其他电子设备制造业</v>
      </c>
      <c r="G1081" s="16" t="str">
        <f>[1]!s_info_industry_csrc2023(A1081,"",1)</f>
        <v>制造业</v>
      </c>
      <c r="H1081" s="16">
        <f>[1]!s_is(A1081,83,"FY","YTD","20251231",1,"",100000000)</f>
        <v>18.3470347439</v>
      </c>
      <c r="I1081" s="16">
        <f>[1]!s_is(A1081,83,"FY","YTD","20241231",1,"",100000000)</f>
        <v>15.6628511553</v>
      </c>
      <c r="J1081" s="16">
        <f t="shared" si="48"/>
        <v>0.17137260400330923</v>
      </c>
      <c r="K1081" s="16">
        <f>[1]!s_is(A1081,61,"FY","YTD","20251231",1,"",100000000)</f>
        <v>3.3857247311999998</v>
      </c>
      <c r="L1081" s="16">
        <f>[1]!s_is(A1081,61,"FY","YTD","20241231",1,"",100000000)</f>
        <v>2.0138777306</v>
      </c>
      <c r="M1081" s="16">
        <f t="shared" si="49"/>
        <v>0.68119676768622983</v>
      </c>
      <c r="N1081" s="16">
        <f>[1]!s_fa_roe(A1081,"20251231")</f>
        <v>16.0608</v>
      </c>
      <c r="O1081" s="16">
        <f>[1]!s_stmnote_rdexp(A1081,"20251231",1,10000)</f>
        <v>10177.314212000001</v>
      </c>
      <c r="P1081" s="20">
        <f t="shared" si="50"/>
        <v>5.5471166616631297E-2</v>
      </c>
      <c r="Q1081" s="16">
        <f>[1]!s_margin_tradingbalance(A1081,"",10000)</f>
        <v>0</v>
      </c>
      <c r="R1081" s="16">
        <f>[1]!s_margin_seclendingbalance(A1081,"",10000)</f>
        <v>0</v>
      </c>
      <c r="S1081" s="17">
        <f>[1]!s_val_ev(A1081,"",100000000)</f>
        <v>182.10160758399996</v>
      </c>
      <c r="T1081" s="17">
        <f>[1]!share_freesharesmv(A1081,"",100000000)</f>
        <v>105.14176102399999</v>
      </c>
      <c r="U1081" s="17">
        <f>[1]!s_dq_amount_btin(A1081,E1081,100000000)</f>
        <v>10.41532338</v>
      </c>
      <c r="V1081" s="17">
        <f>[1]!s_dq_turn(A1081,E1081)</f>
        <v>8.32608886587645</v>
      </c>
      <c r="W1081" s="2">
        <f>[1]!s_pq_amount(A1081,"20260101","",100000000)</f>
        <v>855.24366502999999</v>
      </c>
      <c r="X1081" s="2">
        <f>[1]!s_pq_avgamount(A1081,"20260101","",100000000)</f>
        <v>7.7749424093636357</v>
      </c>
      <c r="Y1081" s="17">
        <f>[1]!s_ipo_dilutedpe(A1081)</f>
        <v>22.98</v>
      </c>
      <c r="Z1081" s="12">
        <f>[1]!s_ipo_collection_total(A1081,100000000)</f>
        <v>1.7376</v>
      </c>
      <c r="AA1081" s="2">
        <f>[1]!s_val_pe_ttm(A1081,E1081)</f>
        <v>53.304794311523438</v>
      </c>
      <c r="AB1081" s="5">
        <f>[1]!s_info_zjtxornot1(A1081,"")</f>
        <v>0</v>
      </c>
      <c r="AC1081" s="22" t="str">
        <f>[1]!s_info_nature1(A1081,"")</f>
        <v>民营企业</v>
      </c>
      <c r="AD1081" s="6" t="str">
        <f>[1]!s_info_city(A1081)</f>
        <v>北京市</v>
      </c>
      <c r="AE1081" s="6" t="str">
        <f>[1]!s_info_province(A1081)</f>
        <v>北京</v>
      </c>
      <c r="AF1081">
        <v>116.40528500000001</v>
      </c>
      <c r="AG1081">
        <v>39.904989</v>
      </c>
    </row>
    <row r="1082" spans="1:33" x14ac:dyDescent="0.3">
      <c r="A1082" s="12" t="s">
        <v>2739</v>
      </c>
      <c r="B1082" s="12" t="s">
        <v>2740</v>
      </c>
      <c r="C1082" s="16" t="str">
        <f>[1]!s_info_mkt(A1082)</f>
        <v>主板</v>
      </c>
      <c r="D1082" s="16" t="str">
        <f>[1]!s_ipo_listeddate(A1082)</f>
        <v>2001-12-12</v>
      </c>
      <c r="E1082" s="16" t="str">
        <f>[1]!lastradeday_s("000002","")</f>
        <v>2026-06-22</v>
      </c>
      <c r="F1082" s="16" t="str">
        <f>[1]!s_info_industry_csrc2023(A1082,"",3)</f>
        <v>铁路、船舶、航空航天和其他运输设备制造业</v>
      </c>
      <c r="G1082" s="16" t="str">
        <f>[1]!s_info_industry_csrc2023(A1082,"",1)</f>
        <v>制造业</v>
      </c>
      <c r="H1082" s="16">
        <f>[1]!s_is(A1082,83,"FY","YTD","20251231",1,"",100000000)</f>
        <v>43.231195729</v>
      </c>
      <c r="I1082" s="16">
        <f>[1]!s_is(A1082,83,"FY","YTD","20241231",1,"",100000000)</f>
        <v>38.504810238600001</v>
      </c>
      <c r="J1082" s="16">
        <f t="shared" si="48"/>
        <v>0.12274792321043382</v>
      </c>
      <c r="K1082" s="16">
        <f>[1]!s_is(A1082,61,"FY","YTD","20251231",1,"",100000000)</f>
        <v>0.6087698372</v>
      </c>
      <c r="L1082" s="16">
        <f>[1]!s_is(A1082,61,"FY","YTD","20241231",1,"",100000000)</f>
        <v>0.68792206340000006</v>
      </c>
      <c r="M1082" s="16">
        <f t="shared" si="49"/>
        <v>-0.11505987438285739</v>
      </c>
      <c r="N1082" s="16">
        <f>[1]!s_fa_roe(A1082,"20251231")</f>
        <v>3.5352000000000001</v>
      </c>
      <c r="O1082" s="16">
        <f>[1]!s_stmnote_rdexp(A1082,"20251231",1,10000)</f>
        <v>79859.525452000002</v>
      </c>
      <c r="P1082" s="20">
        <f t="shared" si="50"/>
        <v>0.18472661721551523</v>
      </c>
      <c r="Q1082" s="16">
        <f>[1]!s_margin_tradingbalance(A1082,"",10000)</f>
        <v>29321.780299999999</v>
      </c>
      <c r="R1082" s="16">
        <f>[1]!s_margin_seclendingbalance(A1082,"",10000)</f>
        <v>125.02719999999999</v>
      </c>
      <c r="S1082" s="17">
        <f>[1]!s_val_ev(A1082,"",100000000)</f>
        <v>116.53566655099999</v>
      </c>
      <c r="T1082" s="17">
        <f>[1]!share_freesharesmv(A1082,"",100000000)</f>
        <v>74.561387885999991</v>
      </c>
      <c r="U1082" s="17">
        <f>[1]!s_dq_amount_btin(A1082,E1082,100000000)</f>
        <v>4.3882214900000003</v>
      </c>
      <c r="V1082" s="17">
        <f>[1]!s_dq_turn(A1082,E1082)</f>
        <v>3.7908214933208288</v>
      </c>
      <c r="W1082" s="2">
        <f>[1]!s_pq_amount(A1082,"20260101","",100000000)</f>
        <v>1005.5461837300001</v>
      </c>
      <c r="X1082" s="2">
        <f>[1]!s_pq_avgamount(A1082,"20260101","",100000000)</f>
        <v>9.1413289429999995</v>
      </c>
      <c r="Y1082" s="17">
        <f>[1]!s_ipo_dilutedpe(A1082)</f>
        <v>19.989999999999998</v>
      </c>
      <c r="Z1082" s="12">
        <f>[1]!s_ipo_collection_total(A1082,100000000)</f>
        <v>2.585</v>
      </c>
      <c r="AA1082" s="2">
        <f>[1]!s_val_pe_ttm(A1082,E1082)</f>
        <v>253.55477905273438</v>
      </c>
      <c r="AB1082" s="5">
        <f>[1]!s_info_zjtxornot1(A1082,"")</f>
        <v>1</v>
      </c>
      <c r="AC1082" s="22" t="str">
        <f>[1]!s_info_nature1(A1082,"")</f>
        <v>中央国有企业</v>
      </c>
      <c r="AD1082" s="6" t="str">
        <f>[1]!s_info_city(A1082)</f>
        <v>成都市</v>
      </c>
      <c r="AE1082" s="6" t="str">
        <f>[1]!s_info_province(A1082)</f>
        <v>四川省</v>
      </c>
      <c r="AF1082">
        <v>104.065735</v>
      </c>
      <c r="AG1082">
        <v>30.659462000000001</v>
      </c>
    </row>
    <row r="1083" spans="1:33" x14ac:dyDescent="0.3">
      <c r="A1083" s="12" t="s">
        <v>2741</v>
      </c>
      <c r="B1083" s="12" t="s">
        <v>2742</v>
      </c>
      <c r="C1083" s="16" t="str">
        <f>[1]!s_info_mkt(A1083)</f>
        <v>创业板</v>
      </c>
      <c r="D1083" s="16" t="str">
        <f>[1]!s_ipo_listeddate(A1083)</f>
        <v>2021-04-12</v>
      </c>
      <c r="E1083" s="16" t="str">
        <f>[1]!lastradeday_s("000002","")</f>
        <v>2026-06-22</v>
      </c>
      <c r="F1083" s="16" t="str">
        <f>[1]!s_info_industry_csrc2023(A1083,"",3)</f>
        <v>汽车制造业</v>
      </c>
      <c r="G1083" s="16" t="str">
        <f>[1]!s_info_industry_csrc2023(A1083,"",1)</f>
        <v>制造业</v>
      </c>
      <c r="H1083" s="16">
        <f>[1]!s_is(A1083,83,"FY","YTD","20251231",1,"",100000000)</f>
        <v>9.4741722429999999</v>
      </c>
      <c r="I1083" s="16">
        <f>[1]!s_is(A1083,83,"FY","YTD","20241231",1,"",100000000)</f>
        <v>9.6228702600999991</v>
      </c>
      <c r="J1083" s="16">
        <f t="shared" si="48"/>
        <v>-1.5452563848497136E-2</v>
      </c>
      <c r="K1083" s="16">
        <f>[1]!s_is(A1083,61,"FY","YTD","20251231",1,"",100000000)</f>
        <v>1.6665507268999999</v>
      </c>
      <c r="L1083" s="16">
        <f>[1]!s_is(A1083,61,"FY","YTD","20241231",1,"",100000000)</f>
        <v>2.1370854961000001</v>
      </c>
      <c r="M1083" s="16">
        <f t="shared" si="49"/>
        <v>-0.22017592186119189</v>
      </c>
      <c r="N1083" s="16">
        <f>[1]!s_fa_roe(A1083,"20251231")</f>
        <v>12.3316</v>
      </c>
      <c r="O1083" s="16">
        <f>[1]!s_stmnote_rdexp(A1083,"20251231",1,10000)</f>
        <v>3303.7097180000001</v>
      </c>
      <c r="P1083" s="20">
        <f t="shared" si="50"/>
        <v>3.4870695119997935E-2</v>
      </c>
      <c r="Q1083" s="16">
        <f>[1]!s_margin_tradingbalance(A1083,"",10000)</f>
        <v>23719.496299999999</v>
      </c>
      <c r="R1083" s="16">
        <f>[1]!s_margin_seclendingbalance(A1083,"",10000)</f>
        <v>63.958399999999997</v>
      </c>
      <c r="S1083" s="17">
        <f>[1]!s_val_ev(A1083,"",100000000)</f>
        <v>157.62070970240001</v>
      </c>
      <c r="T1083" s="17">
        <f>[1]!share_freesharesmv(A1083,"",100000000)</f>
        <v>47.473818599200001</v>
      </c>
      <c r="U1083" s="17">
        <f>[1]!s_dq_amount_btin(A1083,E1083,100000000)</f>
        <v>4.2457325199999998</v>
      </c>
      <c r="V1083" s="17">
        <f>[1]!s_dq_turn(A1083,E1083)</f>
        <v>5.6009814794830746</v>
      </c>
      <c r="W1083" s="2">
        <f>[1]!s_pq_amount(A1083,"20260101","",100000000)</f>
        <v>433.45880244</v>
      </c>
      <c r="X1083" s="2">
        <f>[1]!s_pq_avgamount(A1083,"20260101","",100000000)</f>
        <v>3.9405345676363637</v>
      </c>
      <c r="Y1083" s="17">
        <f>[1]!s_ipo_dilutedpe(A1083)</f>
        <v>26.3</v>
      </c>
      <c r="Z1083" s="12">
        <f>[1]!s_ipo_collection_total(A1083,100000000)</f>
        <v>4.1360000000000001</v>
      </c>
      <c r="AA1083" s="2">
        <f>[1]!s_val_pe_ttm(A1083,E1083)</f>
        <v>95.521224975585938</v>
      </c>
      <c r="AB1083" s="5">
        <f>[1]!s_info_zjtxornot1(A1083,"")</f>
        <v>0</v>
      </c>
      <c r="AC1083" s="22" t="str">
        <f>[1]!s_info_nature1(A1083,"")</f>
        <v>民营企业</v>
      </c>
      <c r="AD1083" s="6" t="str">
        <f>[1]!s_info_city(A1083)</f>
        <v>宁波市</v>
      </c>
      <c r="AE1083" s="6" t="str">
        <f>[1]!s_info_province(A1083)</f>
        <v>浙江省</v>
      </c>
      <c r="AF1083">
        <v>121.549792</v>
      </c>
      <c r="AG1083">
        <v>29.868387999999999</v>
      </c>
    </row>
    <row r="1084" spans="1:33" x14ac:dyDescent="0.3">
      <c r="A1084" s="12" t="s">
        <v>2743</v>
      </c>
      <c r="B1084" s="12" t="s">
        <v>2744</v>
      </c>
      <c r="C1084" s="16" t="str">
        <f>[1]!s_info_mkt(A1084)</f>
        <v>主板</v>
      </c>
      <c r="D1084" s="16" t="str">
        <f>[1]!s_ipo_listeddate(A1084)</f>
        <v>1997-05-19</v>
      </c>
      <c r="E1084" s="16" t="str">
        <f>[1]!lastradeday_s("000002","")</f>
        <v>2026-06-22</v>
      </c>
      <c r="F1084" s="16" t="str">
        <f>[1]!s_info_industry_csrc2023(A1084,"",3)</f>
        <v>专用设备制造业</v>
      </c>
      <c r="G1084" s="16" t="str">
        <f>[1]!s_info_industry_csrc2023(A1084,"",1)</f>
        <v>制造业</v>
      </c>
      <c r="H1084" s="16">
        <f>[1]!s_is(A1084,83,"FY","YTD","20251231",1,"",100000000)</f>
        <v>13.4699307119</v>
      </c>
      <c r="I1084" s="16">
        <f>[1]!s_is(A1084,83,"FY","YTD","20241231",1,"",100000000)</f>
        <v>15.243541614300002</v>
      </c>
      <c r="J1084" s="16">
        <f t="shared" si="48"/>
        <v>-0.11635162925236309</v>
      </c>
      <c r="K1084" s="16">
        <f>[1]!s_is(A1084,61,"FY","YTD","20251231",1,"",100000000)</f>
        <v>-2.2786010514999999</v>
      </c>
      <c r="L1084" s="16">
        <f>[1]!s_is(A1084,61,"FY","YTD","20241231",1,"",100000000)</f>
        <v>1.5735099713</v>
      </c>
      <c r="M1084" s="16">
        <f t="shared" si="49"/>
        <v>-2.4481008020670303</v>
      </c>
      <c r="N1084" s="16">
        <f>[1]!s_fa_roe(A1084,"20251231")</f>
        <v>-4.9398999999999997</v>
      </c>
      <c r="O1084" s="16">
        <f>[1]!s_stmnote_rdexp(A1084,"20251231",1,10000)</f>
        <v>28686.252089999998</v>
      </c>
      <c r="P1084" s="20">
        <f t="shared" si="50"/>
        <v>0.21296510504435742</v>
      </c>
      <c r="Q1084" s="16">
        <f>[1]!s_margin_tradingbalance(A1084,"",10000)</f>
        <v>40471.805</v>
      </c>
      <c r="R1084" s="16">
        <f>[1]!s_margin_seclendingbalance(A1084,"",10000)</f>
        <v>225.6474</v>
      </c>
      <c r="S1084" s="17">
        <f>[1]!s_val_ev(A1084,"",100000000)</f>
        <v>79.234981236599992</v>
      </c>
      <c r="T1084" s="17">
        <f>[1]!share_freesharesmv(A1084,"",100000000)</f>
        <v>43.2183173779</v>
      </c>
      <c r="U1084" s="17">
        <f>[1]!s_dq_amount_btin(A1084,E1084,100000000)</f>
        <v>0.90733065000000002</v>
      </c>
      <c r="V1084" s="17">
        <f>[1]!s_dq_turn(A1084,E1084)</f>
        <v>1.1630544611958866</v>
      </c>
      <c r="W1084" s="2">
        <f>[1]!s_pq_amount(A1084,"20260101","",100000000)</f>
        <v>101.60657601</v>
      </c>
      <c r="X1084" s="2">
        <f>[1]!s_pq_avgamount(A1084,"20260101","",100000000)</f>
        <v>0.92369614554545443</v>
      </c>
      <c r="Y1084" s="17">
        <f>[1]!s_ipo_dilutedpe(A1084)</f>
        <v>0</v>
      </c>
      <c r="Z1084" s="12">
        <f>[1]!s_ipo_collection_total(A1084,100000000)</f>
        <v>1.2809999999999999</v>
      </c>
      <c r="AA1084" s="2">
        <f>[1]!s_val_pe_ttm(A1084,E1084)</f>
        <v>-28.415285110473633</v>
      </c>
      <c r="AB1084" s="5">
        <f>[1]!s_info_zjtxornot1(A1084,"")</f>
        <v>1</v>
      </c>
      <c r="AC1084" s="22" t="str">
        <f>[1]!s_info_nature1(A1084,"")</f>
        <v>民营企业</v>
      </c>
      <c r="AD1084" s="6" t="str">
        <f>[1]!s_info_city(A1084)</f>
        <v>北京市</v>
      </c>
      <c r="AE1084" s="6" t="str">
        <f>[1]!s_info_province(A1084)</f>
        <v>北京</v>
      </c>
      <c r="AF1084">
        <v>116.40528500000001</v>
      </c>
      <c r="AG1084">
        <v>39.904989</v>
      </c>
    </row>
    <row r="1085" spans="1:33" x14ac:dyDescent="0.3">
      <c r="A1085" s="12" t="s">
        <v>2745</v>
      </c>
      <c r="B1085" s="12" t="s">
        <v>2746</v>
      </c>
      <c r="C1085" s="16" t="str">
        <f>[1]!s_info_mkt(A1085)</f>
        <v>科创板</v>
      </c>
      <c r="D1085" s="16" t="str">
        <f>[1]!s_ipo_listeddate(A1085)</f>
        <v>2021-08-23</v>
      </c>
      <c r="E1085" s="16" t="str">
        <f>[1]!lastradeday_s("000002","")</f>
        <v>2026-06-22</v>
      </c>
      <c r="F1085" s="16" t="str">
        <f>[1]!s_info_industry_csrc2023(A1085,"",3)</f>
        <v>计算机、通信和其他电子设备制造业</v>
      </c>
      <c r="G1085" s="16" t="str">
        <f>[1]!s_info_industry_csrc2023(A1085,"",1)</f>
        <v>制造业</v>
      </c>
      <c r="H1085" s="16">
        <f>[1]!s_is(A1085,83,"FY","YTD","20251231",1,"",100000000)</f>
        <v>23.1975408604</v>
      </c>
      <c r="I1085" s="16">
        <f>[1]!s_is(A1085,83,"FY","YTD","20241231",1,"",100000000)</f>
        <v>18.035696618499998</v>
      </c>
      <c r="J1085" s="16">
        <f t="shared" si="48"/>
        <v>0.28620154525139196</v>
      </c>
      <c r="K1085" s="16">
        <f>[1]!s_is(A1085,61,"FY","YTD","20251231",1,"",100000000)</f>
        <v>2.0752063742</v>
      </c>
      <c r="L1085" s="16">
        <f>[1]!s_is(A1085,61,"FY","YTD","20241231",1,"",100000000)</f>
        <v>2.9241656247000001</v>
      </c>
      <c r="M1085" s="16">
        <f t="shared" si="49"/>
        <v>-0.29032529598493506</v>
      </c>
      <c r="N1085" s="16">
        <f>[1]!s_fa_roe(A1085,"20251231")</f>
        <v>8.9542000000000002</v>
      </c>
      <c r="O1085" s="16">
        <f>[1]!s_stmnote_rdexp(A1085,"20251231",1,10000)</f>
        <v>29728.507991000002</v>
      </c>
      <c r="P1085" s="20">
        <f t="shared" si="50"/>
        <v>0.12815370460990919</v>
      </c>
      <c r="Q1085" s="16">
        <f>[1]!s_margin_tradingbalance(A1085,"",10000)</f>
        <v>317650.12560000003</v>
      </c>
      <c r="R1085" s="16">
        <f>[1]!s_margin_seclendingbalance(A1085,"",10000)</f>
        <v>844.17200000000003</v>
      </c>
      <c r="S1085" s="17">
        <f>[1]!s_val_ev(A1085,"",100000000)</f>
        <v>996.7747861142999</v>
      </c>
      <c r="T1085" s="17">
        <f>[1]!share_freesharesmv(A1085,"",100000000)</f>
        <v>617.73298837339996</v>
      </c>
      <c r="U1085" s="17">
        <f>[1]!s_dq_amount_btin(A1085,E1085,100000000)</f>
        <v>56.11267471</v>
      </c>
      <c r="V1085" s="17">
        <f>[1]!s_dq_turn(A1085,E1085)</f>
        <v>5.9419750380813028</v>
      </c>
      <c r="W1085" s="2">
        <f>[1]!s_pq_amount(A1085,"20260101","",100000000)</f>
        <v>2588.0818202400001</v>
      </c>
      <c r="X1085" s="2">
        <f>[1]!s_pq_avgamount(A1085,"20260101","",100000000)</f>
        <v>23.528016547636366</v>
      </c>
      <c r="Y1085" s="17">
        <f>[1]!s_ipo_dilutedpe(A1085)</f>
        <v>67.14</v>
      </c>
      <c r="Z1085" s="12">
        <f>[1]!s_ipo_collection_total(A1085,100000000)</f>
        <v>13.48614102</v>
      </c>
      <c r="AA1085" s="2">
        <f>[1]!s_val_pe_ttm(A1085,E1085)</f>
        <v>226.45384216308594</v>
      </c>
      <c r="AB1085" s="5">
        <f>[1]!s_info_zjtxornot1(A1085,"")</f>
        <v>0</v>
      </c>
      <c r="AC1085" s="22" t="str">
        <f>[1]!s_info_nature1(A1085,"")</f>
        <v>民营企业</v>
      </c>
      <c r="AD1085" s="6" t="str">
        <f>[1]!s_info_city(A1085)</f>
        <v>上海市</v>
      </c>
      <c r="AE1085" s="6" t="str">
        <f>[1]!s_info_province(A1085)</f>
        <v>上海</v>
      </c>
      <c r="AF1085">
        <v>121.472644</v>
      </c>
      <c r="AG1085">
        <v>31.231705999999999</v>
      </c>
    </row>
    <row r="1086" spans="1:33" x14ac:dyDescent="0.3">
      <c r="A1086" s="12" t="s">
        <v>2747</v>
      </c>
      <c r="B1086" s="12" t="s">
        <v>2748</v>
      </c>
      <c r="C1086" s="16" t="str">
        <f>[1]!s_info_mkt(A1086)</f>
        <v>主板</v>
      </c>
      <c r="D1086" s="16" t="str">
        <f>[1]!s_ipo_listeddate(A1086)</f>
        <v>2017-05-25</v>
      </c>
      <c r="E1086" s="16" t="str">
        <f>[1]!lastradeday_s("000002","")</f>
        <v>2026-06-22</v>
      </c>
      <c r="F1086" s="16" t="str">
        <f>[1]!s_info_industry_csrc2023(A1086,"",3)</f>
        <v>计算机、通信和其他电子设备制造业</v>
      </c>
      <c r="G1086" s="16" t="str">
        <f>[1]!s_info_industry_csrc2023(A1086,"",1)</f>
        <v>制造业</v>
      </c>
      <c r="H1086" s="16">
        <f>[1]!s_is(A1086,83,"FY","YTD","20251231",1,"",100000000)</f>
        <v>36.879473001999997</v>
      </c>
      <c r="I1086" s="16">
        <f>[1]!s_is(A1086,83,"FY","YTD","20241231",1,"",100000000)</f>
        <v>25.896928053099998</v>
      </c>
      <c r="J1086" s="16">
        <f t="shared" si="48"/>
        <v>0.42408678459394844</v>
      </c>
      <c r="K1086" s="16">
        <f>[1]!s_is(A1086,61,"FY","YTD","20251231",1,"",100000000)</f>
        <v>0.47086905140000002</v>
      </c>
      <c r="L1086" s="16">
        <f>[1]!s_is(A1086,61,"FY","YTD","20241231",1,"",100000000)</f>
        <v>0.68091111500000001</v>
      </c>
      <c r="M1086" s="16">
        <f t="shared" si="49"/>
        <v>-0.30847207362740731</v>
      </c>
      <c r="N1086" s="16">
        <f>[1]!s_fa_roe(A1086,"20251231")</f>
        <v>1.9844999999999999</v>
      </c>
      <c r="O1086" s="16">
        <f>[1]!s_stmnote_rdexp(A1086,"20251231",1,10000)</f>
        <v>20818.626153999998</v>
      </c>
      <c r="P1086" s="20">
        <f t="shared" si="50"/>
        <v>5.6450443727520158E-2</v>
      </c>
      <c r="Q1086" s="16">
        <f>[1]!s_margin_tradingbalance(A1086,"",10000)</f>
        <v>33099.096599999997</v>
      </c>
      <c r="R1086" s="16">
        <f>[1]!s_margin_seclendingbalance(A1086,"",10000)</f>
        <v>33.430999999999997</v>
      </c>
      <c r="S1086" s="17">
        <f>[1]!s_val_ev(A1086,"",100000000)</f>
        <v>56.790818791199989</v>
      </c>
      <c r="T1086" s="17">
        <f>[1]!share_freesharesmv(A1086,"",100000000)</f>
        <v>43.1023651434</v>
      </c>
      <c r="U1086" s="17">
        <f>[1]!s_dq_amount_btin(A1086,E1086,100000000)</f>
        <v>2.94323274</v>
      </c>
      <c r="V1086" s="17">
        <f>[1]!s_dq_turn(A1086,E1086)</f>
        <v>6.110356609661646</v>
      </c>
      <c r="W1086" s="2">
        <f>[1]!s_pq_amount(A1086,"20260101","",100000000)</f>
        <v>219.05006341999999</v>
      </c>
      <c r="X1086" s="2">
        <f>[1]!s_pq_avgamount(A1086,"20260101","",100000000)</f>
        <v>1.9913642129090907</v>
      </c>
      <c r="Y1086" s="17">
        <f>[1]!s_ipo_dilutedpe(A1086)</f>
        <v>22.99</v>
      </c>
      <c r="Z1086" s="12">
        <f>[1]!s_ipo_collection_total(A1086,100000000)</f>
        <v>3.8239999999999998</v>
      </c>
      <c r="AA1086" s="2">
        <f>[1]!s_val_pe_ttm(A1086,E1086)</f>
        <v>111.85618591308594</v>
      </c>
      <c r="AB1086" s="5">
        <f>[1]!s_info_zjtxornot1(A1086,"")</f>
        <v>1</v>
      </c>
      <c r="AC1086" s="22" t="str">
        <f>[1]!s_info_nature1(A1086,"")</f>
        <v>民营企业</v>
      </c>
      <c r="AD1086" s="6" t="str">
        <f>[1]!s_info_city(A1086)</f>
        <v>深圳市</v>
      </c>
      <c r="AE1086" s="6" t="str">
        <f>[1]!s_info_province(A1086)</f>
        <v>广东省</v>
      </c>
      <c r="AF1086">
        <v>114.085947</v>
      </c>
      <c r="AG1086">
        <v>22.547000000000001</v>
      </c>
    </row>
    <row r="1087" spans="1:33" x14ac:dyDescent="0.3">
      <c r="A1087" s="12" t="s">
        <v>2749</v>
      </c>
      <c r="B1087" s="12" t="s">
        <v>2750</v>
      </c>
      <c r="C1087" s="16" t="str">
        <f>[1]!s_info_mkt(A1087)</f>
        <v>主板</v>
      </c>
      <c r="D1087" s="16" t="str">
        <f>[1]!s_ipo_listeddate(A1087)</f>
        <v>2010-12-03</v>
      </c>
      <c r="E1087" s="16" t="str">
        <f>[1]!lastradeday_s("000002","")</f>
        <v>2026-06-22</v>
      </c>
      <c r="F1087" s="16" t="str">
        <f>[1]!s_info_industry_csrc2023(A1087,"",3)</f>
        <v>农副食品加工业</v>
      </c>
      <c r="G1087" s="16" t="str">
        <f>[1]!s_info_industry_csrc2023(A1087,"",1)</f>
        <v>制造业</v>
      </c>
      <c r="H1087" s="16">
        <f>[1]!s_is(A1087,83,"FY","YTD","20251231",1,"",100000000)</f>
        <v>3.1694373633999997</v>
      </c>
      <c r="I1087" s="16">
        <f>[1]!s_is(A1087,83,"FY","YTD","20241231",1,"",100000000)</f>
        <v>3.4388176411</v>
      </c>
      <c r="J1087" s="16">
        <f t="shared" si="48"/>
        <v>-7.8335144754530073E-2</v>
      </c>
      <c r="K1087" s="16">
        <f>[1]!s_is(A1087,61,"FY","YTD","20251231",1,"",100000000)</f>
        <v>0.2530295454</v>
      </c>
      <c r="L1087" s="16">
        <f>[1]!s_is(A1087,61,"FY","YTD","20241231",1,"",100000000)</f>
        <v>0.62172966539999996</v>
      </c>
      <c r="M1087" s="16">
        <f t="shared" si="49"/>
        <v>-0.59302320689940169</v>
      </c>
      <c r="N1087" s="16">
        <f>[1]!s_fa_roe(A1087,"20251231")</f>
        <v>0.96599999999999997</v>
      </c>
      <c r="O1087" s="16">
        <f>[1]!s_stmnote_rdexp(A1087,"20251231",1,10000)</f>
        <v>670.50361199999998</v>
      </c>
      <c r="P1087" s="20">
        <f t="shared" si="50"/>
        <v>2.1155288308986182E-2</v>
      </c>
      <c r="Q1087" s="16">
        <f>[1]!s_margin_tradingbalance(A1087,"",10000)</f>
        <v>0</v>
      </c>
      <c r="R1087" s="16">
        <f>[1]!s_margin_seclendingbalance(A1087,"",10000)</f>
        <v>0</v>
      </c>
      <c r="S1087" s="17">
        <f>[1]!s_val_ev(A1087,"",100000000)</f>
        <v>123.7247675608</v>
      </c>
      <c r="T1087" s="17">
        <f>[1]!share_freesharesmv(A1087,"",100000000)</f>
        <v>100.424197839</v>
      </c>
      <c r="U1087" s="17">
        <f>[1]!s_dq_amount_btin(A1087,E1087,100000000)</f>
        <v>13.99569983</v>
      </c>
      <c r="V1087" s="17">
        <f>[1]!s_dq_turn(A1087,E1087)</f>
        <v>12.85531563490459</v>
      </c>
      <c r="W1087" s="2">
        <f>[1]!s_pq_amount(A1087,"20260101","",100000000)</f>
        <v>413.43461404999999</v>
      </c>
      <c r="X1087" s="2">
        <f>[1]!s_pq_avgamount(A1087,"20260101","",100000000)</f>
        <v>3.7584964913636361</v>
      </c>
      <c r="Y1087" s="17">
        <f>[1]!s_ipo_dilutedpe(A1087)</f>
        <v>65.38</v>
      </c>
      <c r="Z1087" s="12">
        <f>[1]!s_ipo_collection_total(A1087,100000000)</f>
        <v>6.29</v>
      </c>
      <c r="AA1087" s="2">
        <f>[1]!s_val_pe_ttm(A1087,E1087)</f>
        <v>892.21209716796875</v>
      </c>
      <c r="AB1087" s="5">
        <f>[1]!s_info_zjtxornot1(A1087,"")</f>
        <v>0</v>
      </c>
      <c r="AC1087" s="22" t="str">
        <f>[1]!s_info_nature1(A1087,"")</f>
        <v>民营企业</v>
      </c>
      <c r="AD1087" s="6" t="str">
        <f>[1]!s_info_city(A1087)</f>
        <v>金华市</v>
      </c>
      <c r="AE1087" s="6" t="str">
        <f>[1]!s_info_province(A1087)</f>
        <v>浙江省</v>
      </c>
      <c r="AF1087">
        <v>119.649506</v>
      </c>
      <c r="AG1087">
        <v>29.089524000000001</v>
      </c>
    </row>
    <row r="1088" spans="1:33" x14ac:dyDescent="0.3">
      <c r="A1088" s="12" t="s">
        <v>81</v>
      </c>
      <c r="B1088" s="12" t="s">
        <v>82</v>
      </c>
      <c r="C1088" s="16" t="str">
        <f>[1]!s_info_mkt(A1088)</f>
        <v>北证</v>
      </c>
      <c r="D1088" s="16" t="str">
        <f>[1]!s_ipo_listeddate(A1088)</f>
        <v>2022-12-21</v>
      </c>
      <c r="E1088" s="16" t="str">
        <f>[1]!lastradeday_s("000002","")</f>
        <v>2026-06-22</v>
      </c>
      <c r="F1088" s="16" t="str">
        <f>[1]!s_info_industry_csrc2023(A1088,"",3)</f>
        <v>金属制品业</v>
      </c>
      <c r="G1088" s="16" t="str">
        <f>[1]!s_info_industry_csrc2023(A1088,"",1)</f>
        <v>制造业</v>
      </c>
      <c r="H1088" s="16">
        <f>[1]!s_is(A1088,83,"FY","YTD","20251231",1,"",100000000)</f>
        <v>1.6467928434000001</v>
      </c>
      <c r="I1088" s="16">
        <f>[1]!s_is(A1088,83,"FY","YTD","20241231",1,"",100000000)</f>
        <v>1.5150191016999999</v>
      </c>
      <c r="J1088" s="16">
        <f t="shared" si="48"/>
        <v>8.697827080340903E-2</v>
      </c>
      <c r="K1088" s="16">
        <f>[1]!s_is(A1088,61,"FY","YTD","20251231",1,"",100000000)</f>
        <v>0.16765416460000002</v>
      </c>
      <c r="L1088" s="16">
        <f>[1]!s_is(A1088,61,"FY","YTD","20241231",1,"",100000000)</f>
        <v>0.24190633050000002</v>
      </c>
      <c r="M1088" s="16">
        <f t="shared" si="49"/>
        <v>-0.30694593955655075</v>
      </c>
      <c r="N1088" s="16">
        <f>[1]!s_fa_roe(A1088,"20251231")</f>
        <v>5.0434999999999999</v>
      </c>
      <c r="O1088" s="16">
        <f>[1]!s_stmnote_rdexp(A1088,"20251231",1,10000)</f>
        <v>874.19277399999999</v>
      </c>
      <c r="P1088" s="20">
        <f t="shared" si="50"/>
        <v>5.3084562366394847E-2</v>
      </c>
      <c r="Q1088" s="16">
        <f>[1]!s_margin_tradingbalance(A1088,"",10000)</f>
        <v>2344.4616999999998</v>
      </c>
      <c r="R1088" s="16">
        <f>[1]!s_margin_seclendingbalance(A1088,"",10000)</f>
        <v>0</v>
      </c>
      <c r="S1088" s="17">
        <f>[1]!s_val_ev(A1088,"",100000000)</f>
        <v>24.469470130500003</v>
      </c>
      <c r="T1088" s="17">
        <f>[1]!share_freesharesmv(A1088,"",100000000)</f>
        <v>6.7231895510999999</v>
      </c>
      <c r="U1088" s="17">
        <f>[1]!s_dq_amount_btin(A1088,E1088,100000000)</f>
        <v>1.01480645</v>
      </c>
      <c r="V1088" s="17">
        <f>[1]!s_dq_turn(A1088,E1088)</f>
        <v>7.6200512033486723</v>
      </c>
      <c r="W1088" s="2">
        <f>[1]!s_pq_amount(A1088,"20260101","",100000000)</f>
        <v>87.714050830000005</v>
      </c>
      <c r="X1088" s="2">
        <f>[1]!s_pq_avgamount(A1088,"20260101","",100000000)</f>
        <v>0.79740046209090898</v>
      </c>
      <c r="Y1088" s="17">
        <f>[1]!s_ipo_dilutedpe(A1088)</f>
        <v>18</v>
      </c>
      <c r="Z1088" s="12">
        <f>[1]!s_ipo_collection_total(A1088,100000000)</f>
        <v>1.31264</v>
      </c>
      <c r="AA1088" s="2">
        <f>[1]!s_val_pe_ttm(A1088,E1088)</f>
        <v>168.29812622070313</v>
      </c>
      <c r="AB1088" s="5">
        <f>[1]!s_info_zjtxornot1(A1088,"")</f>
        <v>1</v>
      </c>
      <c r="AC1088" s="22" t="str">
        <f>[1]!s_info_nature1(A1088,"")</f>
        <v>民营企业</v>
      </c>
      <c r="AD1088" s="6" t="str">
        <f>[1]!s_info_city(A1088)</f>
        <v>荆州市</v>
      </c>
      <c r="AE1088" s="6" t="str">
        <f>[1]!s_info_province(A1088)</f>
        <v>湖北省</v>
      </c>
      <c r="AF1088">
        <v>112.23813</v>
      </c>
      <c r="AG1088">
        <v>30.326857</v>
      </c>
    </row>
    <row r="1089" spans="1:33" x14ac:dyDescent="0.3">
      <c r="A1089" s="12" t="s">
        <v>2751</v>
      </c>
      <c r="B1089" s="12" t="s">
        <v>2752</v>
      </c>
      <c r="C1089" s="16" t="str">
        <f>[1]!s_info_mkt(A1089)</f>
        <v>创业板</v>
      </c>
      <c r="D1089" s="16" t="str">
        <f>[1]!s_ipo_listeddate(A1089)</f>
        <v>2022-11-22</v>
      </c>
      <c r="E1089" s="16" t="str">
        <f>[1]!lastradeday_s("000002","")</f>
        <v>2026-06-22</v>
      </c>
      <c r="F1089" s="16" t="str">
        <f>[1]!s_info_industry_csrc2023(A1089,"",3)</f>
        <v>金属制品业</v>
      </c>
      <c r="G1089" s="16" t="str">
        <f>[1]!s_info_industry_csrc2023(A1089,"",1)</f>
        <v>制造业</v>
      </c>
      <c r="H1089" s="16">
        <f>[1]!s_is(A1089,83,"FY","YTD","20251231",1,"",100000000)</f>
        <v>21.4353807896</v>
      </c>
      <c r="I1089" s="16">
        <f>[1]!s_is(A1089,83,"FY","YTD","20241231",1,"",100000000)</f>
        <v>15.7962998634</v>
      </c>
      <c r="J1089" s="16">
        <f t="shared" si="48"/>
        <v>0.35698745750362337</v>
      </c>
      <c r="K1089" s="16">
        <f>[1]!s_is(A1089,61,"FY","YTD","20251231",1,"",100000000)</f>
        <v>4.3363434755999997</v>
      </c>
      <c r="L1089" s="16">
        <f>[1]!s_is(A1089,61,"FY","YTD","20241231",1,"",100000000)</f>
        <v>2.2687006102999998</v>
      </c>
      <c r="M1089" s="16">
        <f t="shared" si="49"/>
        <v>0.91137757706451483</v>
      </c>
      <c r="N1089" s="16">
        <f>[1]!s_fa_roe(A1089,"20251231")</f>
        <v>16.9221</v>
      </c>
      <c r="O1089" s="16">
        <f>[1]!s_stmnote_rdexp(A1089,"20251231",1,10000)</f>
        <v>13589.398055000001</v>
      </c>
      <c r="P1089" s="20">
        <f t="shared" si="50"/>
        <v>6.339704523277373E-2</v>
      </c>
      <c r="Q1089" s="16">
        <f>[1]!s_margin_tradingbalance(A1089,"",10000)</f>
        <v>65473.615400000002</v>
      </c>
      <c r="R1089" s="16">
        <f>[1]!s_margin_seclendingbalance(A1089,"",10000)</f>
        <v>2268</v>
      </c>
      <c r="S1089" s="17">
        <f>[1]!s_val_ev(A1089,"",100000000)</f>
        <v>2713.6797126640004</v>
      </c>
      <c r="T1089" s="17">
        <f>[1]!share_freesharesmv(A1089,"",100000000)</f>
        <v>564.86994317200003</v>
      </c>
      <c r="U1089" s="17">
        <f>[1]!s_dq_amount_btin(A1089,E1089,100000000)</f>
        <v>30.986112219999999</v>
      </c>
      <c r="V1089" s="17">
        <f>[1]!s_dq_turn(A1089,E1089)</f>
        <v>4.8996664344684424</v>
      </c>
      <c r="W1089" s="2">
        <f>[1]!s_pq_amount(A1089,"20260101","",100000000)</f>
        <v>1331.7377483</v>
      </c>
      <c r="X1089" s="2">
        <f>[1]!s_pq_avgamount(A1089,"20260101","",100000000)</f>
        <v>12.106706802727272</v>
      </c>
      <c r="Y1089" s="17">
        <f>[1]!s_ipo_dilutedpe(A1089)</f>
        <v>42.24</v>
      </c>
      <c r="Z1089" s="12">
        <f>[1]!s_ipo_collection_total(A1089,100000000)</f>
        <v>11.44</v>
      </c>
      <c r="AA1089" s="2">
        <f>[1]!s_val_pe_ttm(A1089,E1089)</f>
        <v>436.54605102539063</v>
      </c>
      <c r="AB1089" s="5">
        <f>[1]!s_info_zjtxornot1(A1089,"")</f>
        <v>1</v>
      </c>
      <c r="AC1089" s="22" t="str">
        <f>[1]!s_info_nature1(A1089,"")</f>
        <v>民营企业</v>
      </c>
      <c r="AD1089" s="6" t="str">
        <f>[1]!s_info_city(A1089)</f>
        <v>东莞市</v>
      </c>
      <c r="AE1089" s="6" t="str">
        <f>[1]!s_info_province(A1089)</f>
        <v>广东省</v>
      </c>
      <c r="AF1089">
        <v>113.746262</v>
      </c>
      <c r="AG1089">
        <v>23.046237000000001</v>
      </c>
    </row>
    <row r="1090" spans="1:33" x14ac:dyDescent="0.3">
      <c r="A1090" s="12" t="s">
        <v>2753</v>
      </c>
      <c r="B1090" s="12" t="s">
        <v>2754</v>
      </c>
      <c r="C1090" s="16" t="str">
        <f>[1]!s_info_mkt(A1090)</f>
        <v>主板</v>
      </c>
      <c r="D1090" s="16" t="str">
        <f>[1]!s_ipo_listeddate(A1090)</f>
        <v>2015-02-17</v>
      </c>
      <c r="E1090" s="16" t="str">
        <f>[1]!lastradeday_s("000002","")</f>
        <v>2026-06-22</v>
      </c>
      <c r="F1090" s="16" t="str">
        <f>[1]!s_info_industry_csrc2023(A1090,"",3)</f>
        <v>金属制品业</v>
      </c>
      <c r="G1090" s="16" t="str">
        <f>[1]!s_info_industry_csrc2023(A1090,"",1)</f>
        <v>制造业</v>
      </c>
      <c r="H1090" s="16">
        <f>[1]!s_is(A1090,83,"FY","YTD","20251231",1,"",100000000)</f>
        <v>19.1629443705</v>
      </c>
      <c r="I1090" s="16">
        <f>[1]!s_is(A1090,83,"FY","YTD","20241231",1,"",100000000)</f>
        <v>39.371629005800003</v>
      </c>
      <c r="J1090" s="16">
        <f t="shared" si="48"/>
        <v>-0.51328037842485452</v>
      </c>
      <c r="K1090" s="16">
        <f>[1]!s_is(A1090,61,"FY","YTD","20251231",1,"",100000000)</f>
        <v>-8.8893644722000005</v>
      </c>
      <c r="L1090" s="16">
        <f>[1]!s_is(A1090,61,"FY","YTD","20241231",1,"",100000000)</f>
        <v>0.51374433610000003</v>
      </c>
      <c r="M1090" s="16">
        <f t="shared" si="49"/>
        <v>-18.30308997600256</v>
      </c>
      <c r="N1090" s="16">
        <f>[1]!s_fa_roe(A1090,"20251231")</f>
        <v>-31.8459</v>
      </c>
      <c r="O1090" s="16">
        <f>[1]!s_stmnote_rdexp(A1090,"20251231",1,10000)</f>
        <v>9606.4200019999989</v>
      </c>
      <c r="P1090" s="20">
        <f t="shared" si="50"/>
        <v>5.0130187805525354E-2</v>
      </c>
      <c r="Q1090" s="16">
        <f>[1]!s_margin_tradingbalance(A1090,"",10000)</f>
        <v>0</v>
      </c>
      <c r="R1090" s="16">
        <f>[1]!s_margin_seclendingbalance(A1090,"",10000)</f>
        <v>0</v>
      </c>
      <c r="S1090" s="17">
        <f>[1]!s_val_ev(A1090,"",100000000)</f>
        <v>17.976588141399997</v>
      </c>
      <c r="T1090" s="17">
        <f>[1]!share_freesharesmv(A1090,"",100000000)</f>
        <v>11.975127623199999</v>
      </c>
      <c r="U1090" s="17">
        <f>[1]!s_dq_amount_btin(A1090,E1090,100000000)</f>
        <v>0.49673253000000001</v>
      </c>
      <c r="V1090" s="17">
        <f>[1]!s_dq_turn(A1090,E1090)</f>
        <v>2.7959246279902286</v>
      </c>
      <c r="W1090" s="2">
        <f>[1]!s_pq_amount(A1090,"20260101","",100000000)</f>
        <v>64.121886110000005</v>
      </c>
      <c r="X1090" s="2">
        <f>[1]!s_pq_avgamount(A1090,"20260101","",100000000)</f>
        <v>0.58292623736363636</v>
      </c>
      <c r="Y1090" s="17">
        <f>[1]!s_ipo_dilutedpe(A1090)</f>
        <v>22.91</v>
      </c>
      <c r="Z1090" s="12">
        <f>[1]!s_ipo_collection_total(A1090,100000000)</f>
        <v>2.1905480000000002</v>
      </c>
      <c r="AA1090" s="2">
        <f>[1]!s_val_pe_ttm(A1090,E1090)</f>
        <v>-1.8893952369689941</v>
      </c>
      <c r="AB1090" s="5">
        <f>[1]!s_info_zjtxornot1(A1090,"")</f>
        <v>0</v>
      </c>
      <c r="AC1090" s="22" t="str">
        <f>[1]!s_info_nature1(A1090,"")</f>
        <v>民营企业</v>
      </c>
      <c r="AD1090" s="6" t="str">
        <f>[1]!s_info_city(A1090)</f>
        <v>巢湖市</v>
      </c>
      <c r="AE1090" s="6" t="str">
        <f>[1]!s_info_province(A1090)</f>
        <v>安徽省</v>
      </c>
      <c r="AF1090">
        <v>117.88048999999999</v>
      </c>
      <c r="AG1090">
        <v>31.608733000000001</v>
      </c>
    </row>
    <row r="1091" spans="1:33" x14ac:dyDescent="0.3">
      <c r="A1091" s="12" t="s">
        <v>2755</v>
      </c>
      <c r="B1091" s="12" t="s">
        <v>2756</v>
      </c>
      <c r="C1091" s="16" t="str">
        <f>[1]!s_info_mkt(A1091)</f>
        <v>科创板</v>
      </c>
      <c r="D1091" s="16" t="str">
        <f>[1]!s_ipo_listeddate(A1091)</f>
        <v>2021-08-04</v>
      </c>
      <c r="E1091" s="16" t="str">
        <f>[1]!lastradeday_s("000002","")</f>
        <v>2026-06-22</v>
      </c>
      <c r="F1091" s="16" t="str">
        <f>[1]!s_info_industry_csrc2023(A1091,"",3)</f>
        <v>计算机、通信和其他电子设备制造业</v>
      </c>
      <c r="G1091" s="16" t="str">
        <f>[1]!s_info_industry_csrc2023(A1091,"",1)</f>
        <v>制造业</v>
      </c>
      <c r="H1091" s="16">
        <f>[1]!s_is(A1091,83,"FY","YTD","20251231",1,"",100000000)</f>
        <v>39.822611015200003</v>
      </c>
      <c r="I1091" s="16">
        <f>[1]!s_is(A1091,83,"FY","YTD","20241231",1,"",100000000)</f>
        <v>35.902238282299997</v>
      </c>
      <c r="J1091" s="16">
        <f t="shared" ref="J1091:J1154" si="51">H1091/I1091-1</f>
        <v>0.10919577498411215</v>
      </c>
      <c r="K1091" s="16">
        <f>[1]!s_is(A1091,61,"FY","YTD","20251231",1,"",100000000)</f>
        <v>2.3233756504</v>
      </c>
      <c r="L1091" s="16">
        <f>[1]!s_is(A1091,61,"FY","YTD","20241231",1,"",100000000)</f>
        <v>5.7259510130999995</v>
      </c>
      <c r="M1091" s="16">
        <f t="shared" ref="M1091:M1154" si="52">(K1091-L1091)/ABS(L1091)</f>
        <v>-0.59423759562655831</v>
      </c>
      <c r="N1091" s="16">
        <f>[1]!s_fa_roe(A1091,"20251231")</f>
        <v>3.863</v>
      </c>
      <c r="O1091" s="16">
        <f>[1]!s_stmnote_rdexp(A1091,"20251231",1,10000)</f>
        <v>107046.02</v>
      </c>
      <c r="P1091" s="20">
        <f t="shared" ref="P1091:P1154" si="53">O1091/H1091/10000</f>
        <v>0.26880713562237618</v>
      </c>
      <c r="Q1091" s="16">
        <f>[1]!s_margin_tradingbalance(A1091,"",10000)</f>
        <v>97679.356</v>
      </c>
      <c r="R1091" s="16">
        <f>[1]!s_margin_seclendingbalance(A1091,"",10000)</f>
        <v>549.87</v>
      </c>
      <c r="S1091" s="17">
        <f>[1]!s_val_ev(A1091,"",100000000)</f>
        <v>393.19204447608001</v>
      </c>
      <c r="T1091" s="17">
        <f>[1]!share_freesharesmv(A1091,"",100000000)</f>
        <v>201.1900833432</v>
      </c>
      <c r="U1091" s="17">
        <f>[1]!s_dq_amount_btin(A1091,E1091,100000000)</f>
        <v>13.67998599</v>
      </c>
      <c r="V1091" s="17">
        <f>[1]!s_dq_turn(A1091,E1091)</f>
        <v>4.3275141282478282</v>
      </c>
      <c r="W1091" s="2">
        <f>[1]!s_pq_amount(A1091,"20260101","",100000000)</f>
        <v>1351.0536332700001</v>
      </c>
      <c r="X1091" s="2">
        <f>[1]!s_pq_avgamount(A1091,"20260101","",100000000)</f>
        <v>12.282305757</v>
      </c>
      <c r="Y1091" s="17">
        <f>[1]!s_ipo_dilutedpe(A1091)</f>
        <v>127.14</v>
      </c>
      <c r="Z1091" s="12">
        <f>[1]!s_ipo_collection_total(A1091,100000000)</f>
        <v>7.476</v>
      </c>
      <c r="AA1091" s="2">
        <f>[1]!s_val_pe_ttm(A1091,E1091)</f>
        <v>199.87435913085938</v>
      </c>
      <c r="AB1091" s="5">
        <f>[1]!s_info_zjtxornot1(A1091,"")</f>
        <v>1</v>
      </c>
      <c r="AC1091" s="22" t="str">
        <f>[1]!s_info_nature1(A1091,"")</f>
        <v>公众企业</v>
      </c>
      <c r="AD1091" s="6" t="str">
        <f>[1]!s_info_city(A1091)</f>
        <v>上海市</v>
      </c>
      <c r="AE1091" s="6" t="str">
        <f>[1]!s_info_province(A1091)</f>
        <v>上海</v>
      </c>
      <c r="AF1091">
        <v>121.472644</v>
      </c>
      <c r="AG1091">
        <v>31.231705999999999</v>
      </c>
    </row>
    <row r="1092" spans="1:33" x14ac:dyDescent="0.3">
      <c r="A1092" s="12" t="s">
        <v>2757</v>
      </c>
      <c r="B1092" s="12" t="s">
        <v>2758</v>
      </c>
      <c r="C1092" s="16" t="str">
        <f>[1]!s_info_mkt(A1092)</f>
        <v>科创板</v>
      </c>
      <c r="D1092" s="16" t="str">
        <f>[1]!s_ipo_listeddate(A1092)</f>
        <v>2021-06-15</v>
      </c>
      <c r="E1092" s="16" t="str">
        <f>[1]!lastradeday_s("000002","")</f>
        <v>2026-06-22</v>
      </c>
      <c r="F1092" s="16" t="str">
        <f>[1]!s_info_industry_csrc2023(A1092,"",3)</f>
        <v>专用设备制造业</v>
      </c>
      <c r="G1092" s="16" t="str">
        <f>[1]!s_info_industry_csrc2023(A1092,"",1)</f>
        <v>制造业</v>
      </c>
      <c r="H1092" s="16">
        <f>[1]!s_is(A1092,83,"FY","YTD","20251231",1,"",100000000)</f>
        <v>10.983867786500001</v>
      </c>
      <c r="I1092" s="16">
        <f>[1]!s_is(A1092,83,"FY","YTD","20241231",1,"",100000000)</f>
        <v>7.4999750495000006</v>
      </c>
      <c r="J1092" s="16">
        <f t="shared" si="51"/>
        <v>0.46452057693608739</v>
      </c>
      <c r="K1092" s="16">
        <f>[1]!s_is(A1092,61,"FY","YTD","20251231",1,"",100000000)</f>
        <v>1.2093691508</v>
      </c>
      <c r="L1092" s="16">
        <f>[1]!s_is(A1092,61,"FY","YTD","20241231",1,"",100000000)</f>
        <v>0.69272891540000003</v>
      </c>
      <c r="M1092" s="16">
        <f t="shared" si="52"/>
        <v>0.74580434555944319</v>
      </c>
      <c r="N1092" s="16">
        <f>[1]!s_fa_roe(A1092,"20251231")</f>
        <v>6.7832999999999997</v>
      </c>
      <c r="O1092" s="16">
        <f>[1]!s_stmnote_rdexp(A1092,"20251231",1,10000)</f>
        <v>10006.508051999999</v>
      </c>
      <c r="P1092" s="20">
        <f t="shared" si="53"/>
        <v>9.1101861807720869E-2</v>
      </c>
      <c r="Q1092" s="16">
        <f>[1]!s_margin_tradingbalance(A1092,"",10000)</f>
        <v>65393.297599999998</v>
      </c>
      <c r="R1092" s="16">
        <f>[1]!s_margin_seclendingbalance(A1092,"",10000)</f>
        <v>414.00729999999999</v>
      </c>
      <c r="S1092" s="17">
        <f>[1]!s_val_ev(A1092,"",100000000)</f>
        <v>286.97258791199999</v>
      </c>
      <c r="T1092" s="17">
        <f>[1]!share_freesharesmv(A1092,"",100000000)</f>
        <v>190.53284452580002</v>
      </c>
      <c r="U1092" s="17">
        <f>[1]!s_dq_amount_btin(A1092,E1092,100000000)</f>
        <v>17.61871099</v>
      </c>
      <c r="V1092" s="17">
        <f>[1]!s_dq_turn(A1092,E1092)</f>
        <v>6.0312979136556217</v>
      </c>
      <c r="W1092" s="2">
        <f>[1]!s_pq_amount(A1092,"20260101","",100000000)</f>
        <v>944.28900436000004</v>
      </c>
      <c r="X1092" s="2">
        <f>[1]!s_pq_avgamount(A1092,"20260101","",100000000)</f>
        <v>8.5844454941818178</v>
      </c>
      <c r="Y1092" s="17">
        <f>[1]!s_ipo_dilutedpe(A1092)</f>
        <v>17.55</v>
      </c>
      <c r="Z1092" s="12">
        <f>[1]!s_ipo_collection_total(A1092,100000000)</f>
        <v>3.4628800000000002</v>
      </c>
      <c r="AA1092" s="2">
        <f>[1]!s_val_pe_ttm(A1092,E1092)</f>
        <v>193.57745361328125</v>
      </c>
      <c r="AB1092" s="5">
        <f>[1]!s_info_zjtxornot1(A1092,"")</f>
        <v>1</v>
      </c>
      <c r="AC1092" s="22" t="str">
        <f>[1]!s_info_nature1(A1092,"")</f>
        <v>民营企业</v>
      </c>
      <c r="AD1092" s="6" t="str">
        <f>[1]!s_info_city(A1092)</f>
        <v>昆山市</v>
      </c>
      <c r="AE1092" s="6" t="str">
        <f>[1]!s_info_province(A1092)</f>
        <v>江苏省</v>
      </c>
      <c r="AF1092">
        <v>120.965808</v>
      </c>
      <c r="AG1092">
        <v>31.328937</v>
      </c>
    </row>
    <row r="1093" spans="1:33" x14ac:dyDescent="0.3">
      <c r="A1093" s="12" t="s">
        <v>2759</v>
      </c>
      <c r="B1093" s="12" t="s">
        <v>2760</v>
      </c>
      <c r="C1093" s="16" t="str">
        <f>[1]!s_info_mkt(A1093)</f>
        <v>科创板</v>
      </c>
      <c r="D1093" s="16" t="str">
        <f>[1]!s_ipo_listeddate(A1093)</f>
        <v>2021-10-22</v>
      </c>
      <c r="E1093" s="16" t="str">
        <f>[1]!lastradeday_s("000002","")</f>
        <v>2026-06-22</v>
      </c>
      <c r="F1093" s="16" t="str">
        <f>[1]!s_info_industry_csrc2023(A1093,"",3)</f>
        <v>化学原料和化学制品制造业</v>
      </c>
      <c r="G1093" s="16" t="str">
        <f>[1]!s_info_industry_csrc2023(A1093,"",1)</f>
        <v>制造业</v>
      </c>
      <c r="H1093" s="16">
        <f>[1]!s_is(A1093,83,"FY","YTD","20251231",1,"",100000000)</f>
        <v>17.6656238773</v>
      </c>
      <c r="I1093" s="16">
        <f>[1]!s_is(A1093,83,"FY","YTD","20241231",1,"",100000000)</f>
        <v>15.6493249713</v>
      </c>
      <c r="J1093" s="16">
        <f t="shared" si="51"/>
        <v>0.12884254814171103</v>
      </c>
      <c r="K1093" s="16">
        <f>[1]!s_is(A1093,61,"FY","YTD","20251231",1,"",100000000)</f>
        <v>-0.56459132010000002</v>
      </c>
      <c r="L1093" s="16">
        <f>[1]!s_is(A1093,61,"FY","YTD","20241231",1,"",100000000)</f>
        <v>-0.26211631600000002</v>
      </c>
      <c r="M1093" s="16">
        <f t="shared" si="52"/>
        <v>-1.1539724375647031</v>
      </c>
      <c r="N1093" s="16">
        <f>[1]!s_fa_roe(A1093,"20251231")</f>
        <v>-3.141</v>
      </c>
      <c r="O1093" s="16">
        <f>[1]!s_stmnote_rdexp(A1093,"20251231",1,10000)</f>
        <v>14012.264965999999</v>
      </c>
      <c r="P1093" s="20">
        <f t="shared" si="53"/>
        <v>7.9319389246170352E-2</v>
      </c>
      <c r="Q1093" s="16">
        <f>[1]!s_margin_tradingbalance(A1093,"",10000)</f>
        <v>22816.045399999999</v>
      </c>
      <c r="R1093" s="16">
        <f>[1]!s_margin_seclendingbalance(A1093,"",10000)</f>
        <v>35.200000000000003</v>
      </c>
      <c r="S1093" s="17">
        <f>[1]!s_val_ev(A1093,"",100000000)</f>
        <v>31.445465867000003</v>
      </c>
      <c r="T1093" s="17">
        <f>[1]!share_freesharesmv(A1093,"",100000000)</f>
        <v>18.618651576000001</v>
      </c>
      <c r="U1093" s="17">
        <f>[1]!s_dq_amount_btin(A1093,E1093,100000000)</f>
        <v>0.77151864999999997</v>
      </c>
      <c r="V1093" s="17">
        <f>[1]!s_dq_turn(A1093,E1093)</f>
        <v>2.4910887226576577</v>
      </c>
      <c r="W1093" s="2">
        <f>[1]!s_pq_amount(A1093,"20260101","",100000000)</f>
        <v>85.4951176</v>
      </c>
      <c r="X1093" s="2">
        <f>[1]!s_pq_avgamount(A1093,"20260101","",100000000)</f>
        <v>0.7772283418181819</v>
      </c>
      <c r="Y1093" s="17">
        <f>[1]!s_ipo_dilutedpe(A1093)</f>
        <v>27.94</v>
      </c>
      <c r="Z1093" s="12">
        <f>[1]!s_ipo_collection_total(A1093,100000000)</f>
        <v>15.249699496</v>
      </c>
      <c r="AA1093" s="2">
        <f>[1]!s_val_pe_ttm(A1093,E1093)</f>
        <v>-51.789707183837891</v>
      </c>
      <c r="AB1093" s="5">
        <f>[1]!s_info_zjtxornot1(A1093,"")</f>
        <v>1</v>
      </c>
      <c r="AC1093" s="22" t="str">
        <f>[1]!s_info_nature1(A1093,"")</f>
        <v>民营企业</v>
      </c>
      <c r="AD1093" s="6" t="str">
        <f>[1]!s_info_city(A1093)</f>
        <v>成都市</v>
      </c>
      <c r="AE1093" s="6" t="str">
        <f>[1]!s_info_province(A1093)</f>
        <v>四川省</v>
      </c>
      <c r="AF1093">
        <v>104.065735</v>
      </c>
      <c r="AG1093">
        <v>30.659462000000001</v>
      </c>
    </row>
    <row r="1094" spans="1:33" x14ac:dyDescent="0.3">
      <c r="A1094" s="12" t="s">
        <v>2761</v>
      </c>
      <c r="B1094" s="12" t="s">
        <v>2762</v>
      </c>
      <c r="C1094" s="16" t="str">
        <f>[1]!s_info_mkt(A1094)</f>
        <v>科创板</v>
      </c>
      <c r="D1094" s="16" t="str">
        <f>[1]!s_ipo_listeddate(A1094)</f>
        <v>2022-10-11</v>
      </c>
      <c r="E1094" s="16" t="str">
        <f>[1]!lastradeday_s("000002","")</f>
        <v>2026-06-22</v>
      </c>
      <c r="F1094" s="16" t="str">
        <f>[1]!s_info_industry_csrc2023(A1094,"",3)</f>
        <v>研究和试验发展</v>
      </c>
      <c r="G1094" s="16" t="str">
        <f>[1]!s_info_industry_csrc2023(A1094,"",1)</f>
        <v>科学研究和技术服务业</v>
      </c>
      <c r="H1094" s="16">
        <f>[1]!s_is(A1094,83,"FY","YTD","20251231",1,"",100000000)</f>
        <v>13.238107267</v>
      </c>
      <c r="I1094" s="16">
        <f>[1]!s_is(A1094,83,"FY","YTD","20241231",1,"",100000000)</f>
        <v>11.020103336099998</v>
      </c>
      <c r="J1094" s="16">
        <f t="shared" si="51"/>
        <v>0.2012688868020136</v>
      </c>
      <c r="K1094" s="16">
        <f>[1]!s_is(A1094,61,"FY","YTD","20251231",1,"",100000000)</f>
        <v>1.5173965159</v>
      </c>
      <c r="L1094" s="16">
        <f>[1]!s_is(A1094,61,"FY","YTD","20241231",1,"",100000000)</f>
        <v>1.1742616351000001</v>
      </c>
      <c r="M1094" s="16">
        <f t="shared" si="52"/>
        <v>0.29221331136376477</v>
      </c>
      <c r="N1094" s="16">
        <f>[1]!s_fa_roe(A1094,"20251231")</f>
        <v>7.4519000000000002</v>
      </c>
      <c r="O1094" s="16">
        <f>[1]!s_stmnote_rdexp(A1094,"20251231",1,10000)</f>
        <v>6271.5609009999998</v>
      </c>
      <c r="P1094" s="20">
        <f t="shared" si="53"/>
        <v>4.7375057283557211E-2</v>
      </c>
      <c r="Q1094" s="16">
        <f>[1]!s_margin_tradingbalance(A1094,"",10000)</f>
        <v>7578.0802000000003</v>
      </c>
      <c r="R1094" s="16">
        <f>[1]!s_margin_seclendingbalance(A1094,"",10000)</f>
        <v>0</v>
      </c>
      <c r="S1094" s="17">
        <f>[1]!s_val_ev(A1094,"",100000000)</f>
        <v>42.0606283344</v>
      </c>
      <c r="T1094" s="17">
        <f>[1]!share_freesharesmv(A1094,"",100000000)</f>
        <v>17.4664542728</v>
      </c>
      <c r="U1094" s="17">
        <f>[1]!s_dq_amount_btin(A1094,E1094,100000000)</f>
        <v>0.84460935000000004</v>
      </c>
      <c r="V1094" s="17">
        <f>[1]!s_dq_turn(A1094,E1094)</f>
        <v>2.0863528766694497</v>
      </c>
      <c r="W1094" s="2">
        <f>[1]!s_pq_amount(A1094,"20260101","",100000000)</f>
        <v>88.394025170000006</v>
      </c>
      <c r="X1094" s="2">
        <f>[1]!s_pq_avgamount(A1094,"20260101","",100000000)</f>
        <v>0.80358204700000002</v>
      </c>
      <c r="Y1094" s="17">
        <f>[1]!s_ipo_dilutedpe(A1094)</f>
        <v>63.56</v>
      </c>
      <c r="Z1094" s="12">
        <f>[1]!s_ipo_collection_total(A1094,100000000)</f>
        <v>14.281608</v>
      </c>
      <c r="AA1094" s="2">
        <f>[1]!s_val_pe_ttm(A1094,E1094)</f>
        <v>25.05462646484375</v>
      </c>
      <c r="AB1094" s="5">
        <f>[1]!s_info_zjtxornot1(A1094,"")</f>
        <v>1</v>
      </c>
      <c r="AC1094" s="22" t="str">
        <f>[1]!s_info_nature1(A1094,"")</f>
        <v>民营企业</v>
      </c>
      <c r="AD1094" s="6" t="str">
        <f>[1]!s_info_city(A1094)</f>
        <v>上海市</v>
      </c>
      <c r="AE1094" s="6" t="str">
        <f>[1]!s_info_province(A1094)</f>
        <v>上海</v>
      </c>
      <c r="AF1094">
        <v>121.472644</v>
      </c>
      <c r="AG1094">
        <v>31.231705999999999</v>
      </c>
    </row>
    <row r="1095" spans="1:33" x14ac:dyDescent="0.3">
      <c r="A1095" s="12" t="s">
        <v>2763</v>
      </c>
      <c r="B1095" s="12" t="s">
        <v>2764</v>
      </c>
      <c r="C1095" s="16" t="str">
        <f>[1]!s_info_mkt(A1095)</f>
        <v>创业板</v>
      </c>
      <c r="D1095" s="16" t="str">
        <f>[1]!s_ipo_listeddate(A1095)</f>
        <v>2017-03-14</v>
      </c>
      <c r="E1095" s="16" t="str">
        <f>[1]!lastradeday_s("000002","")</f>
        <v>2026-06-22</v>
      </c>
      <c r="F1095" s="16" t="str">
        <f>[1]!s_info_industry_csrc2023(A1095,"",3)</f>
        <v>计算机、通信和其他电子设备制造业</v>
      </c>
      <c r="G1095" s="16" t="str">
        <f>[1]!s_info_industry_csrc2023(A1095,"",1)</f>
        <v>制造业</v>
      </c>
      <c r="H1095" s="16">
        <f>[1]!s_is(A1095,83,"FY","YTD","20251231",1,"",100000000)</f>
        <v>34.941345382399994</v>
      </c>
      <c r="I1095" s="16">
        <f>[1]!s_is(A1095,83,"FY","YTD","20241231",1,"",100000000)</f>
        <v>28.4468504317</v>
      </c>
      <c r="J1095" s="16">
        <f t="shared" si="51"/>
        <v>0.22830277700840984</v>
      </c>
      <c r="K1095" s="16">
        <f>[1]!s_is(A1095,61,"FY","YTD","20251231",1,"",100000000)</f>
        <v>4.7668914788999999</v>
      </c>
      <c r="L1095" s="16">
        <f>[1]!s_is(A1095,61,"FY","YTD","20241231",1,"",100000000)</f>
        <v>4.7303823582</v>
      </c>
      <c r="M1095" s="16">
        <f t="shared" si="52"/>
        <v>7.7180062699820128E-3</v>
      </c>
      <c r="N1095" s="16">
        <f>[1]!s_fa_roe(A1095,"20251231")</f>
        <v>8.0508000000000006</v>
      </c>
      <c r="O1095" s="16">
        <f>[1]!s_stmnote_rdexp(A1095,"20251231",1,10000)</f>
        <v>20163.755896999999</v>
      </c>
      <c r="P1095" s="20">
        <f t="shared" si="53"/>
        <v>5.7707439929192063E-2</v>
      </c>
      <c r="Q1095" s="16">
        <f>[1]!s_margin_tradingbalance(A1095,"",10000)</f>
        <v>84660.033100000001</v>
      </c>
      <c r="R1095" s="16">
        <f>[1]!s_margin_seclendingbalance(A1095,"",10000)</f>
        <v>869.10069999999996</v>
      </c>
      <c r="S1095" s="17">
        <f>[1]!s_val_ev(A1095,"",100000000)</f>
        <v>319.60189688789995</v>
      </c>
      <c r="T1095" s="17">
        <f>[1]!share_freesharesmv(A1095,"",100000000)</f>
        <v>183.78809695889998</v>
      </c>
      <c r="U1095" s="17">
        <f>[1]!s_dq_amount_btin(A1095,E1095,100000000)</f>
        <v>22.16987409</v>
      </c>
      <c r="V1095" s="17">
        <f>[1]!s_dq_turn(A1095,E1095)</f>
        <v>7.5029966270884261</v>
      </c>
      <c r="W1095" s="2">
        <f>[1]!s_pq_amount(A1095,"20260101","",100000000)</f>
        <v>1097.5501866499999</v>
      </c>
      <c r="X1095" s="2">
        <f>[1]!s_pq_avgamount(A1095,"20260101","",100000000)</f>
        <v>9.9777289695454545</v>
      </c>
      <c r="Y1095" s="17">
        <f>[1]!s_ipo_dilutedpe(A1095)</f>
        <v>22.99</v>
      </c>
      <c r="Z1095" s="12">
        <f>[1]!s_ipo_collection_total(A1095,100000000)</f>
        <v>6.5206799999999996</v>
      </c>
      <c r="AA1095" s="2">
        <f>[1]!s_val_pe_ttm(A1095,E1095)</f>
        <v>68.707878112792969</v>
      </c>
      <c r="AB1095" s="5">
        <f>[1]!s_info_zjtxornot1(A1095,"")</f>
        <v>1</v>
      </c>
      <c r="AC1095" s="22" t="str">
        <f>[1]!s_info_nature1(A1095,"")</f>
        <v>民营企业</v>
      </c>
      <c r="AD1095" s="6" t="str">
        <f>[1]!s_info_city(A1095)</f>
        <v>启东市</v>
      </c>
      <c r="AE1095" s="6" t="str">
        <f>[1]!s_info_province(A1095)</f>
        <v>江苏省</v>
      </c>
      <c r="AF1095">
        <v>121.678822</v>
      </c>
      <c r="AG1095">
        <v>31.871302</v>
      </c>
    </row>
    <row r="1096" spans="1:33" x14ac:dyDescent="0.3">
      <c r="A1096" s="12" t="s">
        <v>2765</v>
      </c>
      <c r="B1096" s="12" t="s">
        <v>2766</v>
      </c>
      <c r="C1096" s="16" t="str">
        <f>[1]!s_info_mkt(A1096)</f>
        <v>科创板</v>
      </c>
      <c r="D1096" s="16" t="str">
        <f>[1]!s_ipo_listeddate(A1096)</f>
        <v>2021-12-30</v>
      </c>
      <c r="E1096" s="16" t="str">
        <f>[1]!lastradeday_s("000002","")</f>
        <v>2026-06-22</v>
      </c>
      <c r="F1096" s="16" t="str">
        <f>[1]!s_info_industry_csrc2023(A1096,"",3)</f>
        <v>专用设备制造业</v>
      </c>
      <c r="G1096" s="16" t="str">
        <f>[1]!s_info_industry_csrc2023(A1096,"",1)</f>
        <v>制造业</v>
      </c>
      <c r="H1096" s="16">
        <f>[1]!s_is(A1096,83,"FY","YTD","20251231",1,"",100000000)</f>
        <v>10.4576640534</v>
      </c>
      <c r="I1096" s="16">
        <f>[1]!s_is(A1096,83,"FY","YTD","20241231",1,"",100000000)</f>
        <v>8.0585702219000002</v>
      </c>
      <c r="J1096" s="16">
        <f t="shared" si="51"/>
        <v>0.29770713233722446</v>
      </c>
      <c r="K1096" s="16">
        <f>[1]!s_is(A1096,61,"FY","YTD","20251231",1,"",100000000)</f>
        <v>2.7254234758999996</v>
      </c>
      <c r="L1096" s="16">
        <f>[1]!s_is(A1096,61,"FY","YTD","20241231",1,"",100000000)</f>
        <v>1.2498800959</v>
      </c>
      <c r="M1096" s="16">
        <f t="shared" si="52"/>
        <v>1.1805479460311801</v>
      </c>
      <c r="N1096" s="16">
        <f>[1]!s_fa_roe(A1096,"20251231")</f>
        <v>9.3893000000000004</v>
      </c>
      <c r="O1096" s="16">
        <f>[1]!s_stmnote_rdexp(A1096,"20251231",1,10000)</f>
        <v>11850.320020000001</v>
      </c>
      <c r="P1096" s="20">
        <f t="shared" si="53"/>
        <v>0.11331708457537627</v>
      </c>
      <c r="Q1096" s="16">
        <f>[1]!s_margin_tradingbalance(A1096,"",10000)</f>
        <v>5653.6968999999999</v>
      </c>
      <c r="R1096" s="16">
        <f>[1]!s_margin_seclendingbalance(A1096,"",10000)</f>
        <v>18.95</v>
      </c>
      <c r="S1096" s="17">
        <f>[1]!s_val_ev(A1096,"",100000000)</f>
        <v>49.802162526913996</v>
      </c>
      <c r="T1096" s="17">
        <f>[1]!share_freesharesmv(A1096,"",100000000)</f>
        <v>7.8153038018000007</v>
      </c>
      <c r="U1096" s="17">
        <f>[1]!s_dq_amount_btin(A1096,E1096,100000000)</f>
        <v>0.39545170000000002</v>
      </c>
      <c r="V1096" s="17">
        <f>[1]!s_dq_turn(A1096,E1096)</f>
        <v>0.93784167972596277</v>
      </c>
      <c r="W1096" s="2">
        <f>[1]!s_pq_amount(A1096,"20260101","",100000000)</f>
        <v>49.876002739999997</v>
      </c>
      <c r="X1096" s="2">
        <f>[1]!s_pq_avgamount(A1096,"20260101","",100000000)</f>
        <v>0.45341820672727273</v>
      </c>
      <c r="Y1096" s="17">
        <f>[1]!s_ipo_dilutedpe(A1096)</f>
        <v>41.41</v>
      </c>
      <c r="Z1096" s="12">
        <f>[1]!s_ipo_collection_total(A1096,100000000)</f>
        <v>11.455386799999999</v>
      </c>
      <c r="AA1096" s="2">
        <f>[1]!s_val_pe_ttm(A1096,E1096)</f>
        <v>20.47126579284668</v>
      </c>
      <c r="AB1096" s="5">
        <f>[1]!s_info_zjtxornot1(A1096,"")</f>
        <v>0</v>
      </c>
      <c r="AC1096" s="22" t="str">
        <f>[1]!s_info_nature1(A1096,"")</f>
        <v>民营企业</v>
      </c>
      <c r="AD1096" s="6" t="str">
        <f>[1]!s_info_city(A1096)</f>
        <v>北京市</v>
      </c>
      <c r="AE1096" s="6" t="str">
        <f>[1]!s_info_province(A1096)</f>
        <v>北京</v>
      </c>
      <c r="AF1096">
        <v>116.40528500000001</v>
      </c>
      <c r="AG1096">
        <v>39.904989</v>
      </c>
    </row>
    <row r="1097" spans="1:33" x14ac:dyDescent="0.3">
      <c r="A1097" s="12" t="s">
        <v>2767</v>
      </c>
      <c r="B1097" s="12" t="s">
        <v>2768</v>
      </c>
      <c r="C1097" s="16" t="str">
        <f>[1]!s_info_mkt(A1097)</f>
        <v>创业板</v>
      </c>
      <c r="D1097" s="16" t="str">
        <f>[1]!s_ipo_listeddate(A1097)</f>
        <v>2026-04-17</v>
      </c>
      <c r="E1097" s="16" t="str">
        <f>[1]!lastradeday_s("000002","")</f>
        <v>2026-06-22</v>
      </c>
      <c r="F1097" s="16" t="str">
        <f>[1]!s_info_industry_csrc2023(A1097,"",3)</f>
        <v>专用设备制造业</v>
      </c>
      <c r="G1097" s="16" t="str">
        <f>[1]!s_info_industry_csrc2023(A1097,"",1)</f>
        <v>制造业</v>
      </c>
      <c r="H1097" s="16">
        <f>[1]!s_is(A1097,83,"FY","YTD","20251231",1,"",100000000)</f>
        <v>8.0367295219999999</v>
      </c>
      <c r="I1097" s="16">
        <f>[1]!s_is(A1097,83,"FY","YTD","20241231",1,"",100000000)</f>
        <v>6.3659482350000003</v>
      </c>
      <c r="J1097" s="16">
        <f t="shared" si="51"/>
        <v>0.26245599639249972</v>
      </c>
      <c r="K1097" s="16">
        <f>[1]!s_is(A1097,61,"FY","YTD","20251231",1,"",100000000)</f>
        <v>1.5625807784000001</v>
      </c>
      <c r="L1097" s="16">
        <f>[1]!s_is(A1097,61,"FY","YTD","20241231",1,"",100000000)</f>
        <v>1.5252143652000001</v>
      </c>
      <c r="M1097" s="16">
        <f t="shared" si="52"/>
        <v>2.449912225623457E-2</v>
      </c>
      <c r="N1097" s="16">
        <f>[1]!s_fa_roe(A1097,"20251231")</f>
        <v>24.0761</v>
      </c>
      <c r="O1097" s="16">
        <f>[1]!s_stmnote_rdexp(A1097,"20251231",1,10000)</f>
        <v>5848.7286009999998</v>
      </c>
      <c r="P1097" s="20">
        <f t="shared" si="53"/>
        <v>7.2774983716815456E-2</v>
      </c>
      <c r="Q1097" s="16">
        <f>[1]!s_margin_tradingbalance(A1097,"",10000)</f>
        <v>6981.8359</v>
      </c>
      <c r="R1097" s="16">
        <f>[1]!s_margin_seclendingbalance(A1097,"",10000)</f>
        <v>0</v>
      </c>
      <c r="S1097" s="17">
        <f>[1]!s_val_ev(A1097,"",100000000)</f>
        <v>64.14</v>
      </c>
      <c r="T1097" s="17">
        <f>[1]!share_freesharesmv(A1097,"",100000000)</f>
        <v>12.9235615446</v>
      </c>
      <c r="U1097" s="17">
        <f>[1]!s_dq_amount_btin(A1097,E1097,100000000)</f>
        <v>0.92142511999999999</v>
      </c>
      <c r="V1097" s="17">
        <f>[1]!s_dq_turn(A1097,E1097)</f>
        <v>7.2230026032571661</v>
      </c>
      <c r="W1097" s="2">
        <f>[1]!s_pq_amount(A1097,"20260101","",100000000)</f>
        <v>157.07863204</v>
      </c>
      <c r="X1097" s="2">
        <f>[1]!s_pq_avgamount(A1097,"20260101","",100000000)</f>
        <v>3.652991442790698</v>
      </c>
      <c r="Y1097" s="17">
        <f>[1]!s_ipo_dilutedpe(A1097)</f>
        <v>18.02</v>
      </c>
      <c r="Z1097" s="12">
        <f>[1]!s_ipo_collection_total(A1097,100000000)</f>
        <v>6.665</v>
      </c>
      <c r="AA1097" s="2">
        <f>[1]!s_val_pe_ttm(A1097,E1097)</f>
        <v>46.855136871337891</v>
      </c>
      <c r="AB1097" s="5">
        <f>[1]!s_info_zjtxornot1(A1097,"")</f>
        <v>1</v>
      </c>
      <c r="AC1097" s="22" t="str">
        <f>[1]!s_info_nature1(A1097,"")</f>
        <v>民营企业</v>
      </c>
      <c r="AD1097" s="6" t="str">
        <f>[1]!s_info_city(A1097)</f>
        <v>深圳市</v>
      </c>
      <c r="AE1097" s="6" t="str">
        <f>[1]!s_info_province(A1097)</f>
        <v>广东省</v>
      </c>
      <c r="AF1097">
        <v>114.085947</v>
      </c>
      <c r="AG1097">
        <v>22.547000000000001</v>
      </c>
    </row>
    <row r="1098" spans="1:33" x14ac:dyDescent="0.3">
      <c r="A1098" s="12" t="s">
        <v>2769</v>
      </c>
      <c r="B1098" s="12" t="s">
        <v>2770</v>
      </c>
      <c r="C1098" s="16" t="str">
        <f>[1]!s_info_mkt(A1098)</f>
        <v>主板</v>
      </c>
      <c r="D1098" s="16" t="str">
        <f>[1]!s_ipo_listeddate(A1098)</f>
        <v>2015-07-01</v>
      </c>
      <c r="E1098" s="16" t="str">
        <f>[1]!lastradeday_s("000002","")</f>
        <v>2026-06-22</v>
      </c>
      <c r="F1098" s="16" t="str">
        <f>[1]!s_info_industry_csrc2023(A1098,"",3)</f>
        <v>非金属矿物制品业</v>
      </c>
      <c r="G1098" s="16" t="str">
        <f>[1]!s_info_industry_csrc2023(A1098,"",1)</f>
        <v>制造业</v>
      </c>
      <c r="H1098" s="16">
        <f>[1]!s_is(A1098,83,"FY","YTD","20251231",1,"",100000000)</f>
        <v>3.5640110562</v>
      </c>
      <c r="I1098" s="16">
        <f>[1]!s_is(A1098,83,"FY","YTD","20241231",1,"",100000000)</f>
        <v>2.8521753512000001</v>
      </c>
      <c r="J1098" s="16">
        <f t="shared" si="51"/>
        <v>0.24957641706724254</v>
      </c>
      <c r="K1098" s="16">
        <f>[1]!s_is(A1098,61,"FY","YTD","20251231",1,"",100000000)</f>
        <v>-0.81179506769999998</v>
      </c>
      <c r="L1098" s="16">
        <f>[1]!s_is(A1098,61,"FY","YTD","20241231",1,"",100000000)</f>
        <v>-0.23468382870000001</v>
      </c>
      <c r="M1098" s="16">
        <f t="shared" si="52"/>
        <v>-2.4591010049428257</v>
      </c>
      <c r="N1098" s="16">
        <f>[1]!s_fa_roe(A1098,"20251231")</f>
        <v>-8.7175999999999991</v>
      </c>
      <c r="O1098" s="16">
        <f>[1]!s_stmnote_rdexp(A1098,"20251231",1,10000)</f>
        <v>956.13692400000002</v>
      </c>
      <c r="P1098" s="20">
        <f t="shared" si="53"/>
        <v>2.6827552129410254E-2</v>
      </c>
      <c r="Q1098" s="16">
        <f>[1]!s_margin_tradingbalance(A1098,"",10000)</f>
        <v>0</v>
      </c>
      <c r="R1098" s="16">
        <f>[1]!s_margin_seclendingbalance(A1098,"",10000)</f>
        <v>0</v>
      </c>
      <c r="S1098" s="17">
        <f>[1]!s_val_ev(A1098,"",100000000)</f>
        <v>30.177508799999998</v>
      </c>
      <c r="T1098" s="17">
        <f>[1]!share_freesharesmv(A1098,"",100000000)</f>
        <v>10.9643051324</v>
      </c>
      <c r="U1098" s="17">
        <f>[1]!s_dq_amount_btin(A1098,E1098,100000000)</f>
        <v>0.16993733</v>
      </c>
      <c r="V1098" s="17">
        <f>[1]!s_dq_turn(A1098,E1098)</f>
        <v>0.55369106544672764</v>
      </c>
      <c r="W1098" s="2">
        <f>[1]!s_pq_amount(A1098,"20260101","",100000000)</f>
        <v>18.894501200000001</v>
      </c>
      <c r="X1098" s="2">
        <f>[1]!s_pq_avgamount(A1098,"20260101","",100000000)</f>
        <v>0.17176819272727273</v>
      </c>
      <c r="Y1098" s="17">
        <f>[1]!s_ipo_dilutedpe(A1098)</f>
        <v>22.96</v>
      </c>
      <c r="Z1098" s="12">
        <f>[1]!s_ipo_collection_total(A1098,100000000)</f>
        <v>2.5771820000000001</v>
      </c>
      <c r="AA1098" s="2">
        <f>[1]!s_val_pe_ttm(A1098,E1098)</f>
        <v>-35.733390808105469</v>
      </c>
      <c r="AB1098" s="5">
        <f>[1]!s_info_zjtxornot1(A1098,"")</f>
        <v>0</v>
      </c>
      <c r="AC1098" s="22" t="str">
        <f>[1]!s_info_nature1(A1098,"")</f>
        <v>民营企业</v>
      </c>
      <c r="AD1098" s="6" t="str">
        <f>[1]!s_info_city(A1098)</f>
        <v>潮州市</v>
      </c>
      <c r="AE1098" s="6" t="str">
        <f>[1]!s_info_province(A1098)</f>
        <v>广东省</v>
      </c>
      <c r="AF1098">
        <v>116.632301</v>
      </c>
      <c r="AG1098">
        <v>23.661701000000001</v>
      </c>
    </row>
    <row r="1099" spans="1:33" x14ac:dyDescent="0.3">
      <c r="A1099" s="12" t="s">
        <v>2771</v>
      </c>
      <c r="B1099" s="12" t="s">
        <v>2772</v>
      </c>
      <c r="C1099" s="16" t="str">
        <f>[1]!s_info_mkt(A1099)</f>
        <v>科创板</v>
      </c>
      <c r="D1099" s="16" t="str">
        <f>[1]!s_ipo_listeddate(A1099)</f>
        <v>2022-12-09</v>
      </c>
      <c r="E1099" s="16" t="str">
        <f>[1]!lastradeday_s("000002","")</f>
        <v>2026-06-22</v>
      </c>
      <c r="F1099" s="16" t="str">
        <f>[1]!s_info_industry_csrc2023(A1099,"",3)</f>
        <v>专用设备制造业</v>
      </c>
      <c r="G1099" s="16" t="str">
        <f>[1]!s_info_industry_csrc2023(A1099,"",1)</f>
        <v>制造业</v>
      </c>
      <c r="H1099" s="16">
        <f>[1]!s_is(A1099,83,"FY","YTD","20251231",1,"",100000000)</f>
        <v>5.1170384694999997</v>
      </c>
      <c r="I1099" s="16">
        <f>[1]!s_is(A1099,83,"FY","YTD","20241231",1,"",100000000)</f>
        <v>5.4639404307000001</v>
      </c>
      <c r="J1099" s="16">
        <f t="shared" si="51"/>
        <v>-6.3489338070173207E-2</v>
      </c>
      <c r="K1099" s="16">
        <f>[1]!s_is(A1099,61,"FY","YTD","20251231",1,"",100000000)</f>
        <v>-5.9454601100000004E-2</v>
      </c>
      <c r="L1099" s="16">
        <f>[1]!s_is(A1099,61,"FY","YTD","20241231",1,"",100000000)</f>
        <v>0.40675292479999997</v>
      </c>
      <c r="M1099" s="16">
        <f t="shared" si="52"/>
        <v>-1.1461688348749643</v>
      </c>
      <c r="N1099" s="16">
        <f>[1]!s_fa_roe(A1099,"20251231")</f>
        <v>-0.41470000000000001</v>
      </c>
      <c r="O1099" s="16">
        <f>[1]!s_stmnote_rdexp(A1099,"20251231",1,10000)</f>
        <v>5703.2726460000003</v>
      </c>
      <c r="P1099" s="20">
        <f t="shared" si="53"/>
        <v>0.11145651298097987</v>
      </c>
      <c r="Q1099" s="16">
        <f>[1]!s_margin_tradingbalance(A1099,"",10000)</f>
        <v>3302.1734000000001</v>
      </c>
      <c r="R1099" s="16">
        <f>[1]!s_margin_seclendingbalance(A1099,"",10000)</f>
        <v>0</v>
      </c>
      <c r="S1099" s="17">
        <f>[1]!s_val_ev(A1099,"",100000000)</f>
        <v>19.799477</v>
      </c>
      <c r="T1099" s="17">
        <f>[1]!share_freesharesmv(A1099,"",100000000)</f>
        <v>9.6629642499999999</v>
      </c>
      <c r="U1099" s="17">
        <f>[1]!s_dq_amount_btin(A1099,E1099,100000000)</f>
        <v>0.24613206000000001</v>
      </c>
      <c r="V1099" s="17">
        <f>[1]!s_dq_turn(A1099,E1099)</f>
        <v>1.2651860228429266</v>
      </c>
      <c r="W1099" s="2">
        <f>[1]!s_pq_amount(A1099,"20260101","",100000000)</f>
        <v>30.964313669999999</v>
      </c>
      <c r="X1099" s="2">
        <f>[1]!s_pq_avgamount(A1099,"20260101","",100000000)</f>
        <v>0.28149376063636361</v>
      </c>
      <c r="Y1099" s="17">
        <f>[1]!s_ipo_dilutedpe(A1099)</f>
        <v>60.26</v>
      </c>
      <c r="Z1099" s="12">
        <f>[1]!s_ipo_collection_total(A1099,100000000)</f>
        <v>10.825056</v>
      </c>
      <c r="AA1099" s="2">
        <f>[1]!s_val_pe_ttm(A1099,E1099)</f>
        <v>-433.07882690429688</v>
      </c>
      <c r="AB1099" s="5">
        <f>[1]!s_info_zjtxornot1(A1099,"")</f>
        <v>1</v>
      </c>
      <c r="AC1099" s="22" t="str">
        <f>[1]!s_info_nature1(A1099,"")</f>
        <v>民营企业</v>
      </c>
      <c r="AD1099" s="6" t="str">
        <f>[1]!s_info_city(A1099)</f>
        <v>天津市</v>
      </c>
      <c r="AE1099" s="6" t="str">
        <f>[1]!s_info_province(A1099)</f>
        <v>天津</v>
      </c>
      <c r="AF1099">
        <v>117.19018199999999</v>
      </c>
      <c r="AG1099">
        <v>39.125596000000002</v>
      </c>
    </row>
    <row r="1100" spans="1:33" x14ac:dyDescent="0.3">
      <c r="A1100" s="12" t="s">
        <v>2773</v>
      </c>
      <c r="B1100" s="12" t="s">
        <v>2774</v>
      </c>
      <c r="C1100" s="16" t="str">
        <f>[1]!s_info_mkt(A1100)</f>
        <v>科创板</v>
      </c>
      <c r="D1100" s="16" t="str">
        <f>[1]!s_ipo_listeddate(A1100)</f>
        <v>2024-06-12</v>
      </c>
      <c r="E1100" s="16" t="str">
        <f>[1]!lastradeday_s("000002","")</f>
        <v>2026-06-22</v>
      </c>
      <c r="F1100" s="16" t="str">
        <f>[1]!s_info_industry_csrc2023(A1100,"",3)</f>
        <v>软件和信息技术服务业</v>
      </c>
      <c r="G1100" s="16" t="str">
        <f>[1]!s_info_industry_csrc2023(A1100,"",1)</f>
        <v>信息传输、软件和信息技术服务业</v>
      </c>
      <c r="H1100" s="16">
        <f>[1]!s_is(A1100,83,"FY","YTD","20251231",1,"",100000000)</f>
        <v>13.0584985399</v>
      </c>
      <c r="I1100" s="16">
        <f>[1]!s_is(A1100,83,"FY","YTD","20241231",1,"",100000000)</f>
        <v>10.4443133965</v>
      </c>
      <c r="J1100" s="16">
        <f t="shared" si="51"/>
        <v>0.25029746275863785</v>
      </c>
      <c r="K1100" s="16">
        <f>[1]!s_is(A1100,61,"FY","YTD","20251231",1,"",100000000)</f>
        <v>5.1661984552</v>
      </c>
      <c r="L1100" s="16">
        <f>[1]!s_is(A1100,61,"FY","YTD","20241231",1,"",100000000)</f>
        <v>3.6187004226999999</v>
      </c>
      <c r="M1100" s="16">
        <f t="shared" si="52"/>
        <v>0.42763916647882511</v>
      </c>
      <c r="N1100" s="16">
        <f>[1]!s_fa_roe(A1100,"20251231")</f>
        <v>14.894500000000001</v>
      </c>
      <c r="O1100" s="16">
        <f>[1]!s_stmnote_rdexp(A1100,"20251231",1,10000)</f>
        <v>25344.941636000003</v>
      </c>
      <c r="P1100" s="20">
        <f t="shared" si="53"/>
        <v>0.19408771658210938</v>
      </c>
      <c r="Q1100" s="16">
        <f>[1]!s_margin_tradingbalance(A1100,"",10000)</f>
        <v>81305.258900000001</v>
      </c>
      <c r="R1100" s="16">
        <f>[1]!s_margin_seclendingbalance(A1100,"",10000)</f>
        <v>277.35669999999999</v>
      </c>
      <c r="S1100" s="17">
        <f>[1]!s_val_ev(A1100,"",100000000)</f>
        <v>303.64173599999998</v>
      </c>
      <c r="T1100" s="17">
        <f>[1]!share_freesharesmv(A1100,"",100000000)</f>
        <v>135.41179401119999</v>
      </c>
      <c r="U1100" s="17">
        <f>[1]!s_dq_amount_btin(A1100,E1100,100000000)</f>
        <v>6.3051031599999998</v>
      </c>
      <c r="V1100" s="17">
        <f>[1]!s_dq_turn(A1100,E1100)</f>
        <v>3.1773036846582068</v>
      </c>
      <c r="W1100" s="2">
        <f>[1]!s_pq_amount(A1100,"20260101","",100000000)</f>
        <v>508.20851303000001</v>
      </c>
      <c r="X1100" s="2">
        <f>[1]!s_pq_avgamount(A1100,"20260101","",100000000)</f>
        <v>4.6200773911818178</v>
      </c>
      <c r="Y1100" s="17">
        <f>[1]!s_ipo_dilutedpe(A1100)</f>
        <v>24.09</v>
      </c>
      <c r="Z1100" s="12">
        <f>[1]!s_ipo_collection_total(A1100,100000000)</f>
        <v>16.522400000000001</v>
      </c>
      <c r="AA1100" s="2">
        <f>[1]!s_val_pe_ttm(A1100,E1100)</f>
        <v>53.282421112060547</v>
      </c>
      <c r="AB1100" s="5">
        <f>[1]!s_info_zjtxornot1(A1100,"")</f>
        <v>1</v>
      </c>
      <c r="AC1100" s="22" t="str">
        <f>[1]!s_info_nature1(A1100,"")</f>
        <v>民营企业</v>
      </c>
      <c r="AD1100" s="6" t="str">
        <f>[1]!s_info_city(A1100)</f>
        <v>武汉市</v>
      </c>
      <c r="AE1100" s="6" t="str">
        <f>[1]!s_info_province(A1100)</f>
        <v>湖北省</v>
      </c>
      <c r="AF1100">
        <v>114.29857199999999</v>
      </c>
      <c r="AG1100">
        <v>30.584354999999999</v>
      </c>
    </row>
    <row r="1101" spans="1:33" x14ac:dyDescent="0.3">
      <c r="A1101" s="12" t="s">
        <v>2775</v>
      </c>
      <c r="B1101" s="12" t="s">
        <v>2776</v>
      </c>
      <c r="C1101" s="16" t="str">
        <f>[1]!s_info_mkt(A1101)</f>
        <v>主板</v>
      </c>
      <c r="D1101" s="16" t="str">
        <f>[1]!s_ipo_listeddate(A1101)</f>
        <v>2025-03-04</v>
      </c>
      <c r="E1101" s="16" t="str">
        <f>[1]!lastradeday_s("000002","")</f>
        <v>2026-06-22</v>
      </c>
      <c r="F1101" s="16" t="str">
        <f>[1]!s_info_industry_csrc2023(A1101,"",3)</f>
        <v>汽车制造业</v>
      </c>
      <c r="G1101" s="16" t="str">
        <f>[1]!s_info_industry_csrc2023(A1101,"",1)</f>
        <v>制造业</v>
      </c>
      <c r="H1101" s="16">
        <f>[1]!s_is(A1101,83,"FY","YTD","20251231",1,"",100000000)</f>
        <v>12.350801865199999</v>
      </c>
      <c r="I1101" s="16">
        <f>[1]!s_is(A1101,83,"FY","YTD","20241231",1,"",100000000)</f>
        <v>10.691799170700001</v>
      </c>
      <c r="J1101" s="16">
        <f t="shared" si="51"/>
        <v>0.15516590500936078</v>
      </c>
      <c r="K1101" s="16">
        <f>[1]!s_is(A1101,61,"FY","YTD","20251231",1,"",100000000)</f>
        <v>1.4738716157</v>
      </c>
      <c r="L1101" s="16">
        <f>[1]!s_is(A1101,61,"FY","YTD","20241231",1,"",100000000)</f>
        <v>1.6310978893999999</v>
      </c>
      <c r="M1101" s="16">
        <f t="shared" si="52"/>
        <v>-9.6392911009060056E-2</v>
      </c>
      <c r="N1101" s="16">
        <f>[1]!s_fa_roe(A1101,"20251231")</f>
        <v>12.9232</v>
      </c>
      <c r="O1101" s="16">
        <f>[1]!s_stmnote_rdexp(A1101,"20251231",1,10000)</f>
        <v>5882.1187310000005</v>
      </c>
      <c r="P1101" s="20">
        <f t="shared" si="53"/>
        <v>4.762539951008072E-2</v>
      </c>
      <c r="Q1101" s="16">
        <f>[1]!s_margin_tradingbalance(A1101,"",10000)</f>
        <v>14639.868</v>
      </c>
      <c r="R1101" s="16">
        <f>[1]!s_margin_seclendingbalance(A1101,"",10000)</f>
        <v>23.726900000000001</v>
      </c>
      <c r="S1101" s="17">
        <f>[1]!s_val_ev(A1101,"",100000000)</f>
        <v>37.442911864199999</v>
      </c>
      <c r="T1101" s="17">
        <f>[1]!share_freesharesmv(A1101,"",100000000)</f>
        <v>10.7432755928</v>
      </c>
      <c r="U1101" s="17">
        <f>[1]!s_dq_amount_btin(A1101,E1101,100000000)</f>
        <v>1.18390668</v>
      </c>
      <c r="V1101" s="17">
        <f>[1]!s_dq_turn(A1101,E1101)</f>
        <v>10.989124840018224</v>
      </c>
      <c r="W1101" s="2">
        <f>[1]!s_pq_amount(A1101,"20260101","",100000000)</f>
        <v>95.037706409999998</v>
      </c>
      <c r="X1101" s="2">
        <f>[1]!s_pq_avgamount(A1101,"20260101","",100000000)</f>
        <v>0.86397914918181817</v>
      </c>
      <c r="Y1101" s="17">
        <f>[1]!s_ipo_dilutedpe(A1101)</f>
        <v>20.72</v>
      </c>
      <c r="Z1101" s="12">
        <f>[1]!s_ipo_collection_total(A1101,100000000)</f>
        <v>7.6185628271999999</v>
      </c>
      <c r="AA1101" s="2">
        <f>[1]!s_val_pe_ttm(A1101,E1101)</f>
        <v>23.412952423095703</v>
      </c>
      <c r="AB1101" s="5">
        <f>[1]!s_info_zjtxornot1(A1101,"")</f>
        <v>1</v>
      </c>
      <c r="AC1101" s="22" t="str">
        <f>[1]!s_info_nature1(A1101,"")</f>
        <v>民营企业</v>
      </c>
      <c r="AD1101" s="6" t="str">
        <f>[1]!s_info_city(A1101)</f>
        <v>合肥市</v>
      </c>
      <c r="AE1101" s="6" t="str">
        <f>[1]!s_info_province(A1101)</f>
        <v>安徽省</v>
      </c>
      <c r="AF1101">
        <v>117.28304199999999</v>
      </c>
      <c r="AG1101">
        <v>31.861190000000001</v>
      </c>
    </row>
    <row r="1102" spans="1:33" x14ac:dyDescent="0.3">
      <c r="A1102" s="12" t="s">
        <v>2777</v>
      </c>
      <c r="B1102" s="12" t="s">
        <v>2778</v>
      </c>
      <c r="C1102" s="16" t="str">
        <f>[1]!s_info_mkt(A1102)</f>
        <v>科创板</v>
      </c>
      <c r="D1102" s="16" t="str">
        <f>[1]!s_ipo_listeddate(A1102)</f>
        <v>2025-12-24</v>
      </c>
      <c r="E1102" s="16" t="str">
        <f>[1]!lastradeday_s("000002","")</f>
        <v>2026-06-22</v>
      </c>
      <c r="F1102" s="16" t="str">
        <f>[1]!s_info_industry_csrc2023(A1102,"",3)</f>
        <v>专用设备制造业</v>
      </c>
      <c r="G1102" s="16" t="str">
        <f>[1]!s_info_industry_csrc2023(A1102,"",1)</f>
        <v>制造业</v>
      </c>
      <c r="H1102" s="16">
        <f>[1]!s_is(A1102,83,"FY","YTD","20251231",1,"",100000000)</f>
        <v>5.7925214808000005</v>
      </c>
      <c r="I1102" s="16">
        <f>[1]!s_is(A1102,83,"FY","YTD","20241231",1,"",100000000)</f>
        <v>4.2549749301999995</v>
      </c>
      <c r="J1102" s="16">
        <f t="shared" si="51"/>
        <v>0.36135266971543145</v>
      </c>
      <c r="K1102" s="16">
        <f>[1]!s_is(A1102,61,"FY","YTD","20251231",1,"",100000000)</f>
        <v>0.7508424038</v>
      </c>
      <c r="L1102" s="16">
        <f>[1]!s_is(A1102,61,"FY","YTD","20241231",1,"",100000000)</f>
        <v>0.55783948750000001</v>
      </c>
      <c r="M1102" s="16">
        <f t="shared" si="52"/>
        <v>0.34598288687836926</v>
      </c>
      <c r="N1102" s="16">
        <f>[1]!s_fa_roe(A1102,"20251231")</f>
        <v>8.8551000000000002</v>
      </c>
      <c r="O1102" s="16">
        <f>[1]!s_stmnote_rdexp(A1102,"20251231",1,10000)</f>
        <v>3449.5016249999999</v>
      </c>
      <c r="P1102" s="20">
        <f t="shared" si="53"/>
        <v>5.9550950936199068E-2</v>
      </c>
      <c r="Q1102" s="16">
        <f>[1]!s_margin_tradingbalance(A1102,"",10000)</f>
        <v>12556.9411</v>
      </c>
      <c r="R1102" s="16">
        <f>[1]!s_margin_seclendingbalance(A1102,"",10000)</f>
        <v>0</v>
      </c>
      <c r="S1102" s="17">
        <f>[1]!s_val_ev(A1102,"",100000000)</f>
        <v>77.401087999999987</v>
      </c>
      <c r="T1102" s="17">
        <f>[1]!share_freesharesmv(A1102,"",100000000)</f>
        <v>14.5491053144</v>
      </c>
      <c r="U1102" s="17">
        <f>[1]!s_dq_amount_btin(A1102,E1102,100000000)</f>
        <v>1.0331616100000001</v>
      </c>
      <c r="V1102" s="17">
        <f>[1]!s_dq_turn(A1102,E1102)</f>
        <v>7.1559697005529284</v>
      </c>
      <c r="W1102" s="2">
        <f>[1]!s_pq_amount(A1102,"20260101","",100000000)</f>
        <v>191.28267733000001</v>
      </c>
      <c r="X1102" s="2">
        <f>[1]!s_pq_avgamount(A1102,"20260101","",100000000)</f>
        <v>1.7389334302727273</v>
      </c>
      <c r="Y1102" s="17">
        <f>[1]!s_ipo_dilutedpe(A1102)</f>
        <v>61.97</v>
      </c>
      <c r="Z1102" s="12">
        <f>[1]!s_ipo_collection_total(A1102,100000000)</f>
        <v>7.7887360000000001</v>
      </c>
      <c r="AA1102" s="2">
        <f>[1]!s_val_pe_ttm(A1102,E1102)</f>
        <v>93.437591552734375</v>
      </c>
      <c r="AB1102" s="5">
        <f>[1]!s_info_zjtxornot1(A1102,"")</f>
        <v>1</v>
      </c>
      <c r="AC1102" s="22" t="str">
        <f>[1]!s_info_nature1(A1102,"")</f>
        <v>民营企业</v>
      </c>
      <c r="AD1102" s="6" t="str">
        <f>[1]!s_info_city(A1102)</f>
        <v>慈溪市</v>
      </c>
      <c r="AE1102" s="6" t="str">
        <f>[1]!s_info_province(A1102)</f>
        <v>浙江省</v>
      </c>
      <c r="AF1102">
        <v>121.338408</v>
      </c>
      <c r="AG1102">
        <v>30.189257000000001</v>
      </c>
    </row>
    <row r="1103" spans="1:33" x14ac:dyDescent="0.3">
      <c r="A1103" s="12" t="s">
        <v>2779</v>
      </c>
      <c r="B1103" s="12" t="s">
        <v>2780</v>
      </c>
      <c r="C1103" s="16" t="str">
        <f>[1]!s_info_mkt(A1103)</f>
        <v>科创板</v>
      </c>
      <c r="D1103" s="16" t="str">
        <f>[1]!s_ipo_listeddate(A1103)</f>
        <v>2025-06-11</v>
      </c>
      <c r="E1103" s="16" t="str">
        <f>[1]!lastradeday_s("000002","")</f>
        <v>2026-06-22</v>
      </c>
      <c r="F1103" s="16" t="str">
        <f>[1]!s_info_industry_csrc2023(A1103,"",3)</f>
        <v>计算机、通信和其他电子设备制造业</v>
      </c>
      <c r="G1103" s="16" t="str">
        <f>[1]!s_info_industry_csrc2023(A1103,"",1)</f>
        <v>制造业</v>
      </c>
      <c r="H1103" s="16">
        <f>[1]!s_is(A1103,83,"FY","YTD","20251231",1,"",100000000)</f>
        <v>97.41383745040001</v>
      </c>
      <c r="I1103" s="16">
        <f>[1]!s_is(A1103,83,"FY","YTD","20241231",1,"",100000000)</f>
        <v>55.741256411499997</v>
      </c>
      <c r="J1103" s="16">
        <f t="shared" si="51"/>
        <v>0.74760749437112661</v>
      </c>
      <c r="K1103" s="16">
        <f>[1]!s_is(A1103,61,"FY","YTD","20251231",1,"",100000000)</f>
        <v>9.2889902077999995</v>
      </c>
      <c r="L1103" s="16">
        <f>[1]!s_is(A1103,61,"FY","YTD","20241231",1,"",100000000)</f>
        <v>9.9474914976999997</v>
      </c>
      <c r="M1103" s="16">
        <f t="shared" si="52"/>
        <v>-6.6197723320724128E-2</v>
      </c>
      <c r="N1103" s="16">
        <f>[1]!s_fa_roe(A1103,"20251231")</f>
        <v>20.681799999999999</v>
      </c>
      <c r="O1103" s="16">
        <f>[1]!s_stmnote_rdexp(A1103,"20251231",1,10000)</f>
        <v>152951.75350799999</v>
      </c>
      <c r="P1103" s="20">
        <f t="shared" si="53"/>
        <v>0.15701234805155695</v>
      </c>
      <c r="Q1103" s="16">
        <f>[1]!s_margin_tradingbalance(A1103,"",10000)</f>
        <v>63214.044300000001</v>
      </c>
      <c r="R1103" s="16">
        <f>[1]!s_margin_seclendingbalance(A1103,"",10000)</f>
        <v>0</v>
      </c>
      <c r="S1103" s="17">
        <f>[1]!s_val_ev(A1103,"",100000000)</f>
        <v>574.83349999999996</v>
      </c>
      <c r="T1103" s="17">
        <f>[1]!share_freesharesmv(A1103,"",100000000)</f>
        <v>209.45455804950001</v>
      </c>
      <c r="U1103" s="17">
        <f>[1]!s_dq_amount_btin(A1103,E1103,100000000)</f>
        <v>3.7052004300000001</v>
      </c>
      <c r="V1103" s="17">
        <f>[1]!s_dq_turn(A1103,E1103)</f>
        <v>0.99241886022888548</v>
      </c>
      <c r="W1103" s="2">
        <f>[1]!s_pq_amount(A1103,"20260101","",100000000)</f>
        <v>348.50137079000001</v>
      </c>
      <c r="X1103" s="2">
        <f>[1]!s_pq_avgamount(A1103,"20260101","",100000000)</f>
        <v>3.1681942799090912</v>
      </c>
      <c r="Y1103" s="17">
        <f>[1]!s_ipo_dilutedpe(A1103)</f>
        <v>20.04</v>
      </c>
      <c r="Z1103" s="12">
        <f>[1]!s_ipo_collection_total(A1103,100000000)</f>
        <v>19.380700000000001</v>
      </c>
      <c r="AA1103" s="2">
        <f>[1]!s_val_pe_ttm(A1103,E1103)</f>
        <v>68.663902282714844</v>
      </c>
      <c r="AB1103" s="5">
        <f>[1]!s_info_zjtxornot1(A1103,"")</f>
        <v>1</v>
      </c>
      <c r="AC1103" s="22" t="str">
        <f>[1]!s_info_nature1(A1103,"")</f>
        <v>民营企业</v>
      </c>
      <c r="AD1103" s="6" t="str">
        <f>[1]!s_info_city(A1103)</f>
        <v>深圳市</v>
      </c>
      <c r="AE1103" s="6" t="str">
        <f>[1]!s_info_province(A1103)</f>
        <v>广东省</v>
      </c>
      <c r="AF1103">
        <v>114.085947</v>
      </c>
      <c r="AG1103">
        <v>22.547000000000001</v>
      </c>
    </row>
    <row r="1104" spans="1:33" x14ac:dyDescent="0.3">
      <c r="A1104" s="12" t="s">
        <v>2781</v>
      </c>
      <c r="B1104" s="12" t="s">
        <v>2782</v>
      </c>
      <c r="C1104" s="16" t="str">
        <f>[1]!s_info_mkt(A1104)</f>
        <v>主板</v>
      </c>
      <c r="D1104" s="16" t="str">
        <f>[1]!s_ipo_listeddate(A1104)</f>
        <v>2019-11-11</v>
      </c>
      <c r="E1104" s="16" t="str">
        <f>[1]!lastradeday_s("000002","")</f>
        <v>2026-06-22</v>
      </c>
      <c r="F1104" s="16" t="str">
        <f>[1]!s_info_industry_csrc2023(A1104,"",3)</f>
        <v>电气机械和器材制造业</v>
      </c>
      <c r="G1104" s="16" t="str">
        <f>[1]!s_info_industry_csrc2023(A1104,"",1)</f>
        <v>制造业</v>
      </c>
      <c r="H1104" s="16">
        <f>[1]!s_is(A1104,83,"FY","YTD","20251231",1,"",100000000)</f>
        <v>13.3686246404</v>
      </c>
      <c r="I1104" s="16">
        <f>[1]!s_is(A1104,83,"FY","YTD","20241231",1,"",100000000)</f>
        <v>13.568168009700001</v>
      </c>
      <c r="J1104" s="16">
        <f t="shared" si="51"/>
        <v>-1.4706728952452952E-2</v>
      </c>
      <c r="K1104" s="16">
        <f>[1]!s_is(A1104,61,"FY","YTD","20251231",1,"",100000000)</f>
        <v>1.0281932251000001</v>
      </c>
      <c r="L1104" s="16">
        <f>[1]!s_is(A1104,61,"FY","YTD","20241231",1,"",100000000)</f>
        <v>0.63845821739999997</v>
      </c>
      <c r="M1104" s="16">
        <f t="shared" si="52"/>
        <v>0.61043150057199058</v>
      </c>
      <c r="N1104" s="16">
        <f>[1]!s_fa_roe(A1104,"20251231")</f>
        <v>3.8260999999999998</v>
      </c>
      <c r="O1104" s="16">
        <f>[1]!s_stmnote_rdexp(A1104,"20251231",1,10000)</f>
        <v>5797.1388960000004</v>
      </c>
      <c r="P1104" s="20">
        <f t="shared" si="53"/>
        <v>4.3363764425556832E-2</v>
      </c>
      <c r="Q1104" s="16">
        <f>[1]!s_margin_tradingbalance(A1104,"",10000)</f>
        <v>11466.1765</v>
      </c>
      <c r="R1104" s="16">
        <f>[1]!s_margin_seclendingbalance(A1104,"",10000)</f>
        <v>33.649799999999999</v>
      </c>
      <c r="S1104" s="17">
        <f>[1]!s_val_ev(A1104,"",100000000)</f>
        <v>75.171600471600001</v>
      </c>
      <c r="T1104" s="17">
        <f>[1]!share_freesharesmv(A1104,"",100000000)</f>
        <v>20.160157536</v>
      </c>
      <c r="U1104" s="17">
        <f>[1]!s_dq_amount_btin(A1104,E1104,100000000)</f>
        <v>1.4773233800000001</v>
      </c>
      <c r="V1104" s="17">
        <f>[1]!s_dq_turn(A1104,E1104)</f>
        <v>2.0190144933436667</v>
      </c>
      <c r="W1104" s="2">
        <f>[1]!s_pq_amount(A1104,"20260101","",100000000)</f>
        <v>172.27141324999999</v>
      </c>
      <c r="X1104" s="2">
        <f>[1]!s_pq_avgamount(A1104,"20260101","",100000000)</f>
        <v>1.5661037568181819</v>
      </c>
      <c r="Y1104" s="17">
        <f>[1]!s_ipo_dilutedpe(A1104)</f>
        <v>22.99</v>
      </c>
      <c r="Z1104" s="12">
        <f>[1]!s_ipo_collection_total(A1104,100000000)</f>
        <v>13.032</v>
      </c>
      <c r="AA1104" s="2">
        <f>[1]!s_val_pe_ttm(A1104,E1104)</f>
        <v>59.789546966552734</v>
      </c>
      <c r="AB1104" s="5">
        <f>[1]!s_info_zjtxornot1(A1104,"")</f>
        <v>1</v>
      </c>
      <c r="AC1104" s="22" t="str">
        <f>[1]!s_info_nature1(A1104,"")</f>
        <v>民营企业</v>
      </c>
      <c r="AD1104" s="6" t="str">
        <f>[1]!s_info_city(A1104)</f>
        <v>苏州市</v>
      </c>
      <c r="AE1104" s="6" t="str">
        <f>[1]!s_info_province(A1104)</f>
        <v>江苏省</v>
      </c>
      <c r="AF1104">
        <v>120.619585</v>
      </c>
      <c r="AG1104">
        <v>31.299378999999998</v>
      </c>
    </row>
    <row r="1105" spans="1:33" x14ac:dyDescent="0.3">
      <c r="A1105" s="12" t="s">
        <v>2783</v>
      </c>
      <c r="B1105" s="12" t="s">
        <v>2784</v>
      </c>
      <c r="C1105" s="16" t="str">
        <f>[1]!s_info_mkt(A1105)</f>
        <v>创业板</v>
      </c>
      <c r="D1105" s="16" t="str">
        <f>[1]!s_ipo_listeddate(A1105)</f>
        <v>2009-10-30</v>
      </c>
      <c r="E1105" s="16" t="str">
        <f>[1]!lastradeday_s("000002","")</f>
        <v>2026-06-22</v>
      </c>
      <c r="F1105" s="16" t="str">
        <f>[1]!s_info_industry_csrc2023(A1105,"",3)</f>
        <v>通用设备制造业</v>
      </c>
      <c r="G1105" s="16" t="str">
        <f>[1]!s_info_industry_csrc2023(A1105,"",1)</f>
        <v>制造业</v>
      </c>
      <c r="H1105" s="16">
        <f>[1]!s_is(A1105,83,"FY","YTD","20251231",1,"",100000000)</f>
        <v>5.6779115146999999</v>
      </c>
      <c r="I1105" s="16">
        <f>[1]!s_is(A1105,83,"FY","YTD","20241231",1,"",100000000)</f>
        <v>6.2042600202999996</v>
      </c>
      <c r="J1105" s="16">
        <f t="shared" si="51"/>
        <v>-8.4836629006169284E-2</v>
      </c>
      <c r="K1105" s="16">
        <f>[1]!s_is(A1105,61,"FY","YTD","20251231",1,"",100000000)</f>
        <v>0.31002330459999999</v>
      </c>
      <c r="L1105" s="16">
        <f>[1]!s_is(A1105,61,"FY","YTD","20241231",1,"",100000000)</f>
        <v>0.74485079440000002</v>
      </c>
      <c r="M1105" s="16">
        <f t="shared" si="52"/>
        <v>-0.58377797683664523</v>
      </c>
      <c r="N1105" s="16">
        <f>[1]!s_fa_roe(A1105,"20251231")</f>
        <v>1.7541</v>
      </c>
      <c r="O1105" s="16">
        <f>[1]!s_stmnote_rdexp(A1105,"20251231",1,10000)</f>
        <v>1996.713553</v>
      </c>
      <c r="P1105" s="20">
        <f t="shared" si="53"/>
        <v>3.5166337971814961E-2</v>
      </c>
      <c r="Q1105" s="16">
        <f>[1]!s_margin_tradingbalance(A1105,"",10000)</f>
        <v>0</v>
      </c>
      <c r="R1105" s="16">
        <f>[1]!s_margin_seclendingbalance(A1105,"",10000)</f>
        <v>0</v>
      </c>
      <c r="S1105" s="17">
        <f>[1]!s_val_ev(A1105,"",100000000)</f>
        <v>56.831242003199996</v>
      </c>
      <c r="T1105" s="17">
        <f>[1]!share_freesharesmv(A1105,"",100000000)</f>
        <v>42.217516816000007</v>
      </c>
      <c r="U1105" s="17">
        <f>[1]!s_dq_amount_btin(A1105,E1105,100000000)</f>
        <v>2.6373562199999996</v>
      </c>
      <c r="V1105" s="17">
        <f>[1]!s_dq_turn(A1105,E1105)</f>
        <v>4.6796672067280367</v>
      </c>
      <c r="W1105" s="2">
        <f>[1]!s_pq_amount(A1105,"20260101","",100000000)</f>
        <v>464.35880128000002</v>
      </c>
      <c r="X1105" s="2">
        <f>[1]!s_pq_avgamount(A1105,"20260101","",100000000)</f>
        <v>4.2214436480000002</v>
      </c>
      <c r="Y1105" s="17">
        <f>[1]!s_ipo_dilutedpe(A1105)</f>
        <v>71.53</v>
      </c>
      <c r="Z1105" s="12">
        <f>[1]!s_ipo_collection_total(A1105,100000000)</f>
        <v>5.4935999999999998</v>
      </c>
      <c r="AA1105" s="2">
        <f>[1]!s_val_pe_ttm(A1105,E1105)</f>
        <v>595.156005859375</v>
      </c>
      <c r="AB1105" s="5">
        <f>[1]!s_info_zjtxornot1(A1105,"")</f>
        <v>1</v>
      </c>
      <c r="AC1105" s="22" t="str">
        <f>[1]!s_info_nature1(A1105,"")</f>
        <v>地方国有企业</v>
      </c>
      <c r="AD1105" s="6" t="str">
        <f>[1]!s_info_city(A1105)</f>
        <v>佛山市</v>
      </c>
      <c r="AE1105" s="6" t="str">
        <f>[1]!s_info_province(A1105)</f>
        <v>广东省</v>
      </c>
      <c r="AF1105">
        <v>113.12271699999999</v>
      </c>
      <c r="AG1105">
        <v>23.028762</v>
      </c>
    </row>
    <row r="1106" spans="1:33" x14ac:dyDescent="0.3">
      <c r="A1106" s="12" t="s">
        <v>2785</v>
      </c>
      <c r="B1106" s="12" t="s">
        <v>2786</v>
      </c>
      <c r="C1106" s="16" t="str">
        <f>[1]!s_info_mkt(A1106)</f>
        <v>科创板</v>
      </c>
      <c r="D1106" s="16" t="str">
        <f>[1]!s_ipo_listeddate(A1106)</f>
        <v>2020-07-22</v>
      </c>
      <c r="E1106" s="16" t="str">
        <f>[1]!lastradeday_s("000002","")</f>
        <v>2026-06-22</v>
      </c>
      <c r="F1106" s="16" t="str">
        <f>[1]!s_info_industry_csrc2023(A1106,"",3)</f>
        <v>生态保护和环境治理业</v>
      </c>
      <c r="G1106" s="16" t="str">
        <f>[1]!s_info_industry_csrc2023(A1106,"",1)</f>
        <v>水利、环境和公共设施管理业</v>
      </c>
      <c r="H1106" s="16">
        <f>[1]!s_is(A1106,83,"FY","YTD","20251231",1,"",100000000)</f>
        <v>5.741457755599999</v>
      </c>
      <c r="I1106" s="16">
        <f>[1]!s_is(A1106,83,"FY","YTD","20241231",1,"",100000000)</f>
        <v>4.4837018431999995</v>
      </c>
      <c r="J1106" s="16">
        <f t="shared" si="51"/>
        <v>0.28051729494625466</v>
      </c>
      <c r="K1106" s="16">
        <f>[1]!s_is(A1106,61,"FY","YTD","20251231",1,"",100000000)</f>
        <v>0.98704730699999998</v>
      </c>
      <c r="L1106" s="16">
        <f>[1]!s_is(A1106,61,"FY","YTD","20241231",1,"",100000000)</f>
        <v>-0.86148756339999999</v>
      </c>
      <c r="M1106" s="16">
        <f t="shared" si="52"/>
        <v>2.1457475986124028</v>
      </c>
      <c r="N1106" s="16">
        <f>[1]!s_fa_roe(A1106,"20251231")</f>
        <v>7.7781000000000002</v>
      </c>
      <c r="O1106" s="16">
        <f>[1]!s_stmnote_rdexp(A1106,"20251231",1,10000)</f>
        <v>1908.218012</v>
      </c>
      <c r="P1106" s="20">
        <f t="shared" si="53"/>
        <v>3.3235775533466162E-2</v>
      </c>
      <c r="Q1106" s="16">
        <f>[1]!s_margin_tradingbalance(A1106,"",10000)</f>
        <v>32108.148399999998</v>
      </c>
      <c r="R1106" s="16">
        <f>[1]!s_margin_seclendingbalance(A1106,"",10000)</f>
        <v>0</v>
      </c>
      <c r="S1106" s="17">
        <f>[1]!s_val_ev(A1106,"",100000000)</f>
        <v>64.062911724000003</v>
      </c>
      <c r="T1106" s="17">
        <f>[1]!share_freesharesmv(A1106,"",100000000)</f>
        <v>33.312001324000001</v>
      </c>
      <c r="U1106" s="17">
        <f>[1]!s_dq_amount_btin(A1106,E1106,100000000)</f>
        <v>2.4328430700000001</v>
      </c>
      <c r="V1106" s="17">
        <f>[1]!s_dq_turn(A1106,E1106)</f>
        <v>3.826240078753246</v>
      </c>
      <c r="W1106" s="2">
        <f>[1]!s_pq_amount(A1106,"20260101","",100000000)</f>
        <v>150.69090649</v>
      </c>
      <c r="X1106" s="2">
        <f>[1]!s_pq_avgamount(A1106,"20260101","",100000000)</f>
        <v>1.3699173317272728</v>
      </c>
      <c r="Y1106" s="17">
        <f>[1]!s_ipo_dilutedpe(A1106)</f>
        <v>42.36</v>
      </c>
      <c r="Z1106" s="12">
        <f>[1]!s_ipo_collection_total(A1106,100000000)</f>
        <v>9.9926399999999997</v>
      </c>
      <c r="AA1106" s="2">
        <f>[1]!s_val_pe_ttm(A1106,E1106)</f>
        <v>66.543441772460938</v>
      </c>
      <c r="AB1106" s="5">
        <f>[1]!s_info_zjtxornot1(A1106,"")</f>
        <v>1</v>
      </c>
      <c r="AC1106" s="22" t="str">
        <f>[1]!s_info_nature1(A1106,"")</f>
        <v>民营企业</v>
      </c>
      <c r="AD1106" s="6" t="str">
        <f>[1]!s_info_city(A1106)</f>
        <v>无锡市</v>
      </c>
      <c r="AE1106" s="6" t="str">
        <f>[1]!s_info_province(A1106)</f>
        <v>江苏省</v>
      </c>
      <c r="AF1106">
        <v>120.301663</v>
      </c>
      <c r="AG1106">
        <v>31.574729000000001</v>
      </c>
    </row>
    <row r="1107" spans="1:33" x14ac:dyDescent="0.3">
      <c r="A1107" s="12" t="s">
        <v>2787</v>
      </c>
      <c r="B1107" s="12" t="s">
        <v>2788</v>
      </c>
      <c r="C1107" s="16" t="str">
        <f>[1]!s_info_mkt(A1107)</f>
        <v>创业板</v>
      </c>
      <c r="D1107" s="16" t="str">
        <f>[1]!s_ipo_listeddate(A1107)</f>
        <v>2020-05-07</v>
      </c>
      <c r="E1107" s="16" t="str">
        <f>[1]!lastradeday_s("000002","")</f>
        <v>2026-06-22</v>
      </c>
      <c r="F1107" s="16" t="str">
        <f>[1]!s_info_industry_csrc2023(A1107,"",3)</f>
        <v>计算机、通信和其他电子设备制造业</v>
      </c>
      <c r="G1107" s="16" t="str">
        <f>[1]!s_info_industry_csrc2023(A1107,"",1)</f>
        <v>制造业</v>
      </c>
      <c r="H1107" s="16">
        <f>[1]!s_is(A1107,83,"FY","YTD","20251231",1,"",100000000)</f>
        <v>1.8747458646000001</v>
      </c>
      <c r="I1107" s="16">
        <f>[1]!s_is(A1107,83,"FY","YTD","20241231",1,"",100000000)</f>
        <v>2.1452348084000001</v>
      </c>
      <c r="J1107" s="16">
        <f t="shared" si="51"/>
        <v>-0.12608826909802995</v>
      </c>
      <c r="K1107" s="16">
        <f>[1]!s_is(A1107,61,"FY","YTD","20251231",1,"",100000000)</f>
        <v>0.44227819740000002</v>
      </c>
      <c r="L1107" s="16">
        <f>[1]!s_is(A1107,61,"FY","YTD","20241231",1,"",100000000)</f>
        <v>0.71324911340000008</v>
      </c>
      <c r="M1107" s="16">
        <f t="shared" si="52"/>
        <v>-0.37991062436559353</v>
      </c>
      <c r="N1107" s="16">
        <f>[1]!s_fa_roe(A1107,"20251231")</f>
        <v>4.6898</v>
      </c>
      <c r="O1107" s="16">
        <f>[1]!s_stmnote_rdexp(A1107,"20251231",1,10000)</f>
        <v>498.38509000000005</v>
      </c>
      <c r="P1107" s="20">
        <f t="shared" si="53"/>
        <v>2.6584141318073348E-2</v>
      </c>
      <c r="Q1107" s="16">
        <f>[1]!s_margin_tradingbalance(A1107,"",10000)</f>
        <v>0</v>
      </c>
      <c r="R1107" s="16">
        <f>[1]!s_margin_seclendingbalance(A1107,"",10000)</f>
        <v>0</v>
      </c>
      <c r="S1107" s="17">
        <f>[1]!s_val_ev(A1107,"",100000000)</f>
        <v>65.695999999999998</v>
      </c>
      <c r="T1107" s="17">
        <f>[1]!share_freesharesmv(A1107,"",100000000)</f>
        <v>37.874614472000005</v>
      </c>
      <c r="U1107" s="17">
        <f>[1]!s_dq_amount_btin(A1107,E1107,100000000)</f>
        <v>2.47678588</v>
      </c>
      <c r="V1107" s="17">
        <f>[1]!s_dq_turn(A1107,E1107)</f>
        <v>6.6070819924780571</v>
      </c>
      <c r="W1107" s="2">
        <f>[1]!s_pq_amount(A1107,"20260101","",100000000)</f>
        <v>447.84891417</v>
      </c>
      <c r="X1107" s="2">
        <f>[1]!s_pq_avgamount(A1107,"20260101","",100000000)</f>
        <v>4.1087056345871558</v>
      </c>
      <c r="Y1107" s="17">
        <f>[1]!s_ipo_dilutedpe(A1107)</f>
        <v>20.93</v>
      </c>
      <c r="Z1107" s="12">
        <f>[1]!s_ipo_collection_total(A1107,100000000)</f>
        <v>3.1840000000000002</v>
      </c>
      <c r="AA1107" s="2">
        <f>[1]!s_val_pe_ttm(A1107,E1107)</f>
        <v>111.07865905761719</v>
      </c>
      <c r="AB1107" s="5">
        <f>[1]!s_info_zjtxornot1(A1107,"")</f>
        <v>0</v>
      </c>
      <c r="AC1107" s="22" t="str">
        <f>[1]!s_info_nature1(A1107,"")</f>
        <v>地方国有企业</v>
      </c>
      <c r="AD1107" s="6" t="str">
        <f>[1]!s_info_city(A1107)</f>
        <v>西安市</v>
      </c>
      <c r="AE1107" s="6" t="str">
        <f>[1]!s_info_province(A1107)</f>
        <v>陕西省</v>
      </c>
      <c r="AF1107">
        <v>108.948024</v>
      </c>
      <c r="AG1107">
        <v>34.263160999999997</v>
      </c>
    </row>
    <row r="1108" spans="1:33" x14ac:dyDescent="0.3">
      <c r="A1108" s="12" t="s">
        <v>2789</v>
      </c>
      <c r="B1108" s="12" t="s">
        <v>2790</v>
      </c>
      <c r="C1108" s="16" t="str">
        <f>[1]!s_info_mkt(A1108)</f>
        <v>主板</v>
      </c>
      <c r="D1108" s="16" t="str">
        <f>[1]!s_ipo_listeddate(A1108)</f>
        <v>2020-08-25</v>
      </c>
      <c r="E1108" s="16" t="str">
        <f>[1]!lastradeday_s("000002","")</f>
        <v>2026-06-22</v>
      </c>
      <c r="F1108" s="16" t="str">
        <f>[1]!s_info_industry_csrc2023(A1108,"",3)</f>
        <v>金属制品业</v>
      </c>
      <c r="G1108" s="16" t="str">
        <f>[1]!s_info_industry_csrc2023(A1108,"",1)</f>
        <v>制造业</v>
      </c>
      <c r="H1108" s="16">
        <f>[1]!s_is(A1108,83,"FY","YTD","20251231",1,"",100000000)</f>
        <v>35.4285940543</v>
      </c>
      <c r="I1108" s="16">
        <f>[1]!s_is(A1108,83,"FY","YTD","20241231",1,"",100000000)</f>
        <v>32.127147294000004</v>
      </c>
      <c r="J1108" s="16">
        <f t="shared" si="51"/>
        <v>0.10276190195438129</v>
      </c>
      <c r="K1108" s="16">
        <f>[1]!s_is(A1108,61,"FY","YTD","20251231",1,"",100000000)</f>
        <v>2.5237439768000001</v>
      </c>
      <c r="L1108" s="16">
        <f>[1]!s_is(A1108,61,"FY","YTD","20241231",1,"",100000000)</f>
        <v>2.6391152365999999</v>
      </c>
      <c r="M1108" s="16">
        <f t="shared" si="52"/>
        <v>-4.3715885611965113E-2</v>
      </c>
      <c r="N1108" s="16">
        <f>[1]!s_fa_roe(A1108,"20251231")</f>
        <v>5.6161000000000003</v>
      </c>
      <c r="O1108" s="16">
        <f>[1]!s_stmnote_rdexp(A1108,"20251231",1,10000)</f>
        <v>16760.724431999999</v>
      </c>
      <c r="P1108" s="20">
        <f t="shared" si="53"/>
        <v>4.7308466168066117E-2</v>
      </c>
      <c r="Q1108" s="16">
        <f>[1]!s_margin_tradingbalance(A1108,"",10000)</f>
        <v>44214.656000000003</v>
      </c>
      <c r="R1108" s="16">
        <f>[1]!s_margin_seclendingbalance(A1108,"",10000)</f>
        <v>171.0033</v>
      </c>
      <c r="S1108" s="17">
        <f>[1]!s_val_ev(A1108,"",100000000)</f>
        <v>120.08035397199998</v>
      </c>
      <c r="T1108" s="17">
        <f>[1]!share_freesharesmv(A1108,"",100000000)</f>
        <v>52.246403971999996</v>
      </c>
      <c r="U1108" s="17">
        <f>[1]!s_dq_amount_btin(A1108,E1108,100000000)</f>
        <v>4.5797626400000002</v>
      </c>
      <c r="V1108" s="17">
        <f>[1]!s_dq_turn(A1108,E1108)</f>
        <v>3.7747696039078429</v>
      </c>
      <c r="W1108" s="2">
        <f>[1]!s_pq_amount(A1108,"20260101","",100000000)</f>
        <v>649.89224621999995</v>
      </c>
      <c r="X1108" s="2">
        <f>[1]!s_pq_avgamount(A1108,"20260101","",100000000)</f>
        <v>5.9081113292727272</v>
      </c>
      <c r="Y1108" s="17">
        <f>[1]!s_ipo_dilutedpe(A1108)</f>
        <v>22.99</v>
      </c>
      <c r="Z1108" s="12">
        <f>[1]!s_ipo_collection_total(A1108,100000000)</f>
        <v>8.1890999999999998</v>
      </c>
      <c r="AA1108" s="2">
        <f>[1]!s_val_pe_ttm(A1108,E1108)</f>
        <v>45.931766510009766</v>
      </c>
      <c r="AB1108" s="5">
        <f>[1]!s_info_zjtxornot1(A1108,"")</f>
        <v>1</v>
      </c>
      <c r="AC1108" s="22" t="str">
        <f>[1]!s_info_nature1(A1108,"")</f>
        <v>民营企业</v>
      </c>
      <c r="AD1108" s="6" t="str">
        <f>[1]!s_info_city(A1108)</f>
        <v>无锡市</v>
      </c>
      <c r="AE1108" s="6" t="str">
        <f>[1]!s_info_province(A1108)</f>
        <v>江苏省</v>
      </c>
      <c r="AF1108">
        <v>120.301663</v>
      </c>
      <c r="AG1108">
        <v>31.574729000000001</v>
      </c>
    </row>
    <row r="1109" spans="1:33" x14ac:dyDescent="0.3">
      <c r="A1109" s="12" t="s">
        <v>2791</v>
      </c>
      <c r="B1109" s="12" t="s">
        <v>2792</v>
      </c>
      <c r="C1109" s="16" t="str">
        <f>[1]!s_info_mkt(A1109)</f>
        <v>科创板</v>
      </c>
      <c r="D1109" s="16" t="str">
        <f>[1]!s_ipo_listeddate(A1109)</f>
        <v>2021-07-28</v>
      </c>
      <c r="E1109" s="16" t="str">
        <f>[1]!lastradeday_s("000002","")</f>
        <v>2026-06-22</v>
      </c>
      <c r="F1109" s="16" t="str">
        <f>[1]!s_info_industry_csrc2023(A1109,"",3)</f>
        <v>专用设备制造业</v>
      </c>
      <c r="G1109" s="16" t="str">
        <f>[1]!s_info_industry_csrc2023(A1109,"",1)</f>
        <v>制造业</v>
      </c>
      <c r="H1109" s="16">
        <f>[1]!s_is(A1109,83,"FY","YTD","20251231",1,"",100000000)</f>
        <v>4.1917381408000001</v>
      </c>
      <c r="I1109" s="16">
        <f>[1]!s_is(A1109,83,"FY","YTD","20241231",1,"",100000000)</f>
        <v>3.7523603256999998</v>
      </c>
      <c r="J1109" s="16">
        <f t="shared" si="51"/>
        <v>0.11709371621128484</v>
      </c>
      <c r="K1109" s="16">
        <f>[1]!s_is(A1109,61,"FY","YTD","20251231",1,"",100000000)</f>
        <v>0.45475514030000003</v>
      </c>
      <c r="L1109" s="16">
        <f>[1]!s_is(A1109,61,"FY","YTD","20241231",1,"",100000000)</f>
        <v>0.38588062100000003</v>
      </c>
      <c r="M1109" s="16">
        <f t="shared" si="52"/>
        <v>0.1784865980611138</v>
      </c>
      <c r="N1109" s="16">
        <f>[1]!s_fa_roe(A1109,"20251231")</f>
        <v>5.7960000000000003</v>
      </c>
      <c r="O1109" s="16">
        <f>[1]!s_stmnote_rdexp(A1109,"20251231",1,10000)</f>
        <v>2987.1509730000002</v>
      </c>
      <c r="P1109" s="20">
        <f t="shared" si="53"/>
        <v>7.1262823980457371E-2</v>
      </c>
      <c r="Q1109" s="16">
        <f>[1]!s_margin_tradingbalance(A1109,"",10000)</f>
        <v>4069.2584000000002</v>
      </c>
      <c r="R1109" s="16">
        <f>[1]!s_margin_seclendingbalance(A1109,"",10000)</f>
        <v>0</v>
      </c>
      <c r="S1109" s="17">
        <f>[1]!s_val_ev(A1109,"",100000000)</f>
        <v>30.337516319399999</v>
      </c>
      <c r="T1109" s="17">
        <f>[1]!share_freesharesmv(A1109,"",100000000)</f>
        <v>11.097202181400002</v>
      </c>
      <c r="U1109" s="17">
        <f>[1]!s_dq_amount_btin(A1109,E1109,100000000)</f>
        <v>0.65331138</v>
      </c>
      <c r="V1109" s="17">
        <f>[1]!s_dq_turn(A1109,E1109)</f>
        <v>2.1538178238478913</v>
      </c>
      <c r="W1109" s="2">
        <f>[1]!s_pq_amount(A1109,"20260101","",100000000)</f>
        <v>47.22827788</v>
      </c>
      <c r="X1109" s="2">
        <f>[1]!s_pq_avgamount(A1109,"20260101","",100000000)</f>
        <v>0.4293479807272727</v>
      </c>
      <c r="Y1109" s="17">
        <f>[1]!s_ipo_dilutedpe(A1109)</f>
        <v>24.63</v>
      </c>
      <c r="Z1109" s="12">
        <f>[1]!s_ipo_collection_total(A1109,100000000)</f>
        <v>2.5411581000000001</v>
      </c>
      <c r="AA1109" s="2">
        <f>[1]!s_val_pe_ttm(A1109,E1109)</f>
        <v>60.308643341064453</v>
      </c>
      <c r="AB1109" s="5">
        <f>[1]!s_info_zjtxornot1(A1109,"")</f>
        <v>1</v>
      </c>
      <c r="AC1109" s="22" t="str">
        <f>[1]!s_info_nature1(A1109,"")</f>
        <v>外资企业</v>
      </c>
      <c r="AD1109" s="6" t="str">
        <f>[1]!s_info_city(A1109)</f>
        <v>上海市</v>
      </c>
      <c r="AE1109" s="6" t="str">
        <f>[1]!s_info_province(A1109)</f>
        <v>上海</v>
      </c>
      <c r="AF1109">
        <v>121.472644</v>
      </c>
      <c r="AG1109">
        <v>31.231705999999999</v>
      </c>
    </row>
    <row r="1110" spans="1:33" x14ac:dyDescent="0.3">
      <c r="A1110" s="12" t="s">
        <v>2793</v>
      </c>
      <c r="B1110" s="12" t="s">
        <v>2794</v>
      </c>
      <c r="C1110" s="16" t="str">
        <f>[1]!s_info_mkt(A1110)</f>
        <v>创业板</v>
      </c>
      <c r="D1110" s="16" t="str">
        <f>[1]!s_ipo_listeddate(A1110)</f>
        <v>2023-12-26</v>
      </c>
      <c r="E1110" s="16" t="str">
        <f>[1]!lastradeday_s("000002","")</f>
        <v>2026-06-22</v>
      </c>
      <c r="F1110" s="16" t="str">
        <f>[1]!s_info_industry_csrc2023(A1110,"",3)</f>
        <v>非金属矿物制品业</v>
      </c>
      <c r="G1110" s="16" t="str">
        <f>[1]!s_info_industry_csrc2023(A1110,"",1)</f>
        <v>制造业</v>
      </c>
      <c r="H1110" s="16">
        <f>[1]!s_is(A1110,83,"FY","YTD","20251231",1,"",100000000)</f>
        <v>86.578329674100004</v>
      </c>
      <c r="I1110" s="16">
        <f>[1]!s_is(A1110,83,"FY","YTD","20241231",1,"",100000000)</f>
        <v>73.618070233400005</v>
      </c>
      <c r="J1110" s="16">
        <f t="shared" si="51"/>
        <v>0.17604725850067204</v>
      </c>
      <c r="K1110" s="16">
        <f>[1]!s_is(A1110,61,"FY","YTD","20251231",1,"",100000000)</f>
        <v>2.7247107035000004</v>
      </c>
      <c r="L1110" s="16">
        <f>[1]!s_is(A1110,61,"FY","YTD","20241231",1,"",100000000)</f>
        <v>-3.5391528343999998</v>
      </c>
      <c r="M1110" s="16">
        <f t="shared" si="52"/>
        <v>1.7698765300600325</v>
      </c>
      <c r="N1110" s="16">
        <f>[1]!s_fa_roe(A1110,"20251231")</f>
        <v>3.363</v>
      </c>
      <c r="O1110" s="16">
        <f>[1]!s_stmnote_rdexp(A1110,"20251231",1,10000)</f>
        <v>30233.996887999998</v>
      </c>
      <c r="P1110" s="20">
        <f t="shared" si="53"/>
        <v>3.4920975031289533E-2</v>
      </c>
      <c r="Q1110" s="16">
        <f>[1]!s_margin_tradingbalance(A1110,"",10000)</f>
        <v>132038.42110000001</v>
      </c>
      <c r="R1110" s="16">
        <f>[1]!s_margin_seclendingbalance(A1110,"",10000)</f>
        <v>1777.1612</v>
      </c>
      <c r="S1110" s="17">
        <f>[1]!s_val_ev(A1110,"",100000000)</f>
        <v>1568.6852679680003</v>
      </c>
      <c r="T1110" s="17">
        <f>[1]!share_freesharesmv(A1110,"",100000000)</f>
        <v>505.79315072000003</v>
      </c>
      <c r="U1110" s="17">
        <f>[1]!s_dq_amount_btin(A1110,E1110,100000000)</f>
        <v>75.692413889999997</v>
      </c>
      <c r="V1110" s="17">
        <f>[1]!s_dq_turn(A1110,E1110)</f>
        <v>13.133397354780033</v>
      </c>
      <c r="W1110" s="2">
        <f>[1]!s_pq_amount(A1110,"20260101","",100000000)</f>
        <v>3218.2195146399999</v>
      </c>
      <c r="X1110" s="2">
        <f>[1]!s_pq_avgamount(A1110,"20260101","",100000000)</f>
        <v>29.256541042181816</v>
      </c>
      <c r="Y1110" s="17">
        <f>[1]!s_ipo_dilutedpe(A1110)</f>
        <v>10.210000000000001</v>
      </c>
      <c r="Z1110" s="12">
        <f>[1]!s_ipo_collection_total(A1110,100000000)</f>
        <v>18.62</v>
      </c>
      <c r="AA1110" s="2">
        <f>[1]!s_val_pe_ttm(A1110,E1110)</f>
        <v>320.14968872070313</v>
      </c>
      <c r="AB1110" s="5">
        <f>[1]!s_info_zjtxornot1(A1110,"")</f>
        <v>1</v>
      </c>
      <c r="AC1110" s="22" t="str">
        <f>[1]!s_info_nature1(A1110,"")</f>
        <v>地方国有企业</v>
      </c>
      <c r="AD1110" s="6" t="str">
        <f>[1]!s_info_city(A1110)</f>
        <v>重庆市</v>
      </c>
      <c r="AE1110" s="6" t="str">
        <f>[1]!s_info_province(A1110)</f>
        <v>重庆</v>
      </c>
      <c r="AF1110">
        <v>106.50496200000001</v>
      </c>
      <c r="AG1110">
        <v>29.533155000000001</v>
      </c>
    </row>
    <row r="1111" spans="1:33" x14ac:dyDescent="0.3">
      <c r="A1111" s="12" t="s">
        <v>2795</v>
      </c>
      <c r="B1111" s="12" t="s">
        <v>2796</v>
      </c>
      <c r="C1111" s="16" t="str">
        <f>[1]!s_info_mkt(A1111)</f>
        <v>主板</v>
      </c>
      <c r="D1111" s="16" t="str">
        <f>[1]!s_ipo_listeddate(A1111)</f>
        <v>2017-01-10</v>
      </c>
      <c r="E1111" s="16" t="str">
        <f>[1]!lastradeday_s("000002","")</f>
        <v>2026-06-22</v>
      </c>
      <c r="F1111" s="16" t="str">
        <f>[1]!s_info_industry_csrc2023(A1111,"",3)</f>
        <v>农副食品加工业</v>
      </c>
      <c r="G1111" s="16" t="str">
        <f>[1]!s_info_industry_csrc2023(A1111,"",1)</f>
        <v>制造业</v>
      </c>
      <c r="H1111" s="16">
        <f>[1]!s_is(A1111,83,"FY","YTD","20251231",1,"",100000000)</f>
        <v>80.720029908800001</v>
      </c>
      <c r="I1111" s="16">
        <f>[1]!s_is(A1111,83,"FY","YTD","20241231",1,"",100000000)</f>
        <v>90.916918413299996</v>
      </c>
      <c r="J1111" s="16">
        <f t="shared" si="51"/>
        <v>-0.11215611662227565</v>
      </c>
      <c r="K1111" s="16">
        <f>[1]!s_is(A1111,61,"FY","YTD","20251231",1,"",100000000)</f>
        <v>-1.3601765971999999</v>
      </c>
      <c r="L1111" s="16">
        <f>[1]!s_is(A1111,61,"FY","YTD","20241231",1,"",100000000)</f>
        <v>0.73038293560000001</v>
      </c>
      <c r="M1111" s="16">
        <f t="shared" si="52"/>
        <v>-2.8622787183309981</v>
      </c>
      <c r="N1111" s="16">
        <f>[1]!s_fa_roe(A1111,"20251231")</f>
        <v>-4.3400999999999996</v>
      </c>
      <c r="O1111" s="16">
        <f>[1]!s_stmnote_rdexp(A1111,"20251231",1,10000)</f>
        <v>6827.8026589999999</v>
      </c>
      <c r="P1111" s="20">
        <f t="shared" si="53"/>
        <v>8.4586225583839145E-3</v>
      </c>
      <c r="Q1111" s="16">
        <f>[1]!s_margin_tradingbalance(A1111,"",10000)</f>
        <v>43279.753299999997</v>
      </c>
      <c r="R1111" s="16">
        <f>[1]!s_margin_seclendingbalance(A1111,"",10000)</f>
        <v>103.02</v>
      </c>
      <c r="S1111" s="17">
        <f>[1]!s_val_ev(A1111,"",100000000)</f>
        <v>62.809628571899992</v>
      </c>
      <c r="T1111" s="17">
        <f>[1]!share_freesharesmv(A1111,"",100000000)</f>
        <v>36.034509006900002</v>
      </c>
      <c r="U1111" s="17">
        <f>[1]!s_dq_amount_btin(A1111,E1111,100000000)</f>
        <v>1.78071179</v>
      </c>
      <c r="V1111" s="17">
        <f>[1]!s_dq_turn(A1111,E1111)</f>
        <v>2.8655674464307603</v>
      </c>
      <c r="W1111" s="2">
        <f>[1]!s_pq_amount(A1111,"20260101","",100000000)</f>
        <v>332.27157045000001</v>
      </c>
      <c r="X1111" s="2">
        <f>[1]!s_pq_avgamount(A1111,"20260101","",100000000)</f>
        <v>3.0206506404545457</v>
      </c>
      <c r="Y1111" s="17">
        <f>[1]!s_ipo_dilutedpe(A1111)</f>
        <v>22.97</v>
      </c>
      <c r="Z1111" s="12">
        <f>[1]!s_ipo_collection_total(A1111,100000000)</f>
        <v>2.9256688500000001</v>
      </c>
      <c r="AA1111" s="2">
        <f>[1]!s_val_pe_ttm(A1111,E1111)</f>
        <v>-15.289539337158203</v>
      </c>
      <c r="AB1111" s="5">
        <f>[1]!s_info_zjtxornot1(A1111,"")</f>
        <v>0</v>
      </c>
      <c r="AC1111" s="22" t="str">
        <f>[1]!s_info_nature1(A1111,"")</f>
        <v>民营企业</v>
      </c>
      <c r="AD1111" s="6" t="str">
        <f>[1]!s_info_city(A1111)</f>
        <v>义乌市</v>
      </c>
      <c r="AE1111" s="6" t="str">
        <f>[1]!s_info_province(A1111)</f>
        <v>浙江省</v>
      </c>
      <c r="AF1111">
        <v>120.067296</v>
      </c>
      <c r="AG1111">
        <v>29.306443999999999</v>
      </c>
    </row>
    <row r="1112" spans="1:33" x14ac:dyDescent="0.3">
      <c r="A1112" s="12" t="s">
        <v>2797</v>
      </c>
      <c r="B1112" s="12" t="s">
        <v>2798</v>
      </c>
      <c r="C1112" s="16" t="str">
        <f>[1]!s_info_mkt(A1112)</f>
        <v>主板</v>
      </c>
      <c r="D1112" s="16" t="str">
        <f>[1]!s_ipo_listeddate(A1112)</f>
        <v>2012-05-18</v>
      </c>
      <c r="E1112" s="16" t="str">
        <f>[1]!lastradeday_s("000002","")</f>
        <v>2026-06-22</v>
      </c>
      <c r="F1112" s="16" t="str">
        <f>[1]!s_info_industry_csrc2023(A1112,"",3)</f>
        <v>计算机、通信和其他电子设备制造业</v>
      </c>
      <c r="G1112" s="16" t="str">
        <f>[1]!s_info_industry_csrc2023(A1112,"",1)</f>
        <v>制造业</v>
      </c>
      <c r="H1112" s="16">
        <f>[1]!s_is(A1112,83,"FY","YTD","20251231",1,"",100000000)</f>
        <v>30.762761592399997</v>
      </c>
      <c r="I1112" s="16">
        <f>[1]!s_is(A1112,83,"FY","YTD","20241231",1,"",100000000)</f>
        <v>21.443844974600001</v>
      </c>
      <c r="J1112" s="16">
        <f t="shared" si="51"/>
        <v>0.43457302684467969</v>
      </c>
      <c r="K1112" s="16">
        <f>[1]!s_is(A1112,61,"FY","YTD","20251231",1,"",100000000)</f>
        <v>0.3537165001</v>
      </c>
      <c r="L1112" s="16">
        <f>[1]!s_is(A1112,61,"FY","YTD","20241231",1,"",100000000)</f>
        <v>0.50606364590000008</v>
      </c>
      <c r="M1112" s="16">
        <f t="shared" si="52"/>
        <v>-0.30104344983932002</v>
      </c>
      <c r="N1112" s="16">
        <f>[1]!s_fa_roe(A1112,"20251231")</f>
        <v>1.0256000000000001</v>
      </c>
      <c r="O1112" s="16">
        <f>[1]!s_stmnote_rdexp(A1112,"20251231",1,10000)</f>
        <v>10811.94061</v>
      </c>
      <c r="P1112" s="20">
        <f t="shared" si="53"/>
        <v>3.5146196408683647E-2</v>
      </c>
      <c r="Q1112" s="16">
        <f>[1]!s_margin_tradingbalance(A1112,"",10000)</f>
        <v>0</v>
      </c>
      <c r="R1112" s="16">
        <f>[1]!s_margin_seclendingbalance(A1112,"",10000)</f>
        <v>0</v>
      </c>
      <c r="S1112" s="17">
        <f>[1]!s_val_ev(A1112,"",100000000)</f>
        <v>294.17996523460005</v>
      </c>
      <c r="T1112" s="17">
        <f>[1]!share_freesharesmv(A1112,"",100000000)</f>
        <v>137.90891377560001</v>
      </c>
      <c r="U1112" s="17">
        <f>[1]!s_dq_amount_btin(A1112,E1112,100000000)</f>
        <v>36.416538989999999</v>
      </c>
      <c r="V1112" s="17">
        <f>[1]!s_dq_turn(A1112,E1112)</f>
        <v>13.266769611273888</v>
      </c>
      <c r="W1112" s="2">
        <f>[1]!s_pq_amount(A1112,"20260101","",100000000)</f>
        <v>1045.6837716499999</v>
      </c>
      <c r="X1112" s="2">
        <f>[1]!s_pq_avgamount(A1112,"20260101","",100000000)</f>
        <v>9.5062161059090915</v>
      </c>
      <c r="Y1112" s="17">
        <f>[1]!s_ipo_dilutedpe(A1112)</f>
        <v>36</v>
      </c>
      <c r="Z1112" s="12">
        <f>[1]!s_ipo_collection_total(A1112,100000000)</f>
        <v>3.6</v>
      </c>
      <c r="AA1112" s="2">
        <f>[1]!s_val_pe_ttm(A1112,E1112)</f>
        <v>1001.1375122070313</v>
      </c>
      <c r="AB1112" s="5">
        <f>[1]!s_info_zjtxornot1(A1112,"")</f>
        <v>0</v>
      </c>
      <c r="AC1112" s="22" t="str">
        <f>[1]!s_info_nature1(A1112,"")</f>
        <v>外资企业</v>
      </c>
      <c r="AD1112" s="6" t="str">
        <f>[1]!s_info_city(A1112)</f>
        <v>广州市</v>
      </c>
      <c r="AE1112" s="6" t="str">
        <f>[1]!s_info_province(A1112)</f>
        <v>广东省</v>
      </c>
      <c r="AF1112">
        <v>113.280637</v>
      </c>
      <c r="AG1112">
        <v>23.125177999999998</v>
      </c>
    </row>
    <row r="1113" spans="1:33" x14ac:dyDescent="0.3">
      <c r="A1113" s="12" t="s">
        <v>2799</v>
      </c>
      <c r="B1113" s="12" t="s">
        <v>2800</v>
      </c>
      <c r="C1113" s="16" t="str">
        <f>[1]!s_info_mkt(A1113)</f>
        <v>主板</v>
      </c>
      <c r="D1113" s="16" t="str">
        <f>[1]!s_ipo_listeddate(A1113)</f>
        <v>2006-11-16</v>
      </c>
      <c r="E1113" s="16" t="str">
        <f>[1]!lastradeday_s("000002","")</f>
        <v>2026-06-22</v>
      </c>
      <c r="F1113" s="16" t="str">
        <f>[1]!s_info_industry_csrc2023(A1113,"",3)</f>
        <v>计算机、通信和其他电子设备制造业</v>
      </c>
      <c r="G1113" s="16" t="str">
        <f>[1]!s_info_industry_csrc2023(A1113,"",1)</f>
        <v>制造业</v>
      </c>
      <c r="H1113" s="16">
        <f>[1]!s_is(A1113,83,"FY","YTD","20251231",1,"",100000000)</f>
        <v>39.599362751699999</v>
      </c>
      <c r="I1113" s="16">
        <f>[1]!s_is(A1113,83,"FY","YTD","20241231",1,"",100000000)</f>
        <v>56.379554456199998</v>
      </c>
      <c r="J1113" s="16">
        <f t="shared" si="51"/>
        <v>-0.29762902290290627</v>
      </c>
      <c r="K1113" s="16">
        <f>[1]!s_is(A1113,61,"FY","YTD","20251231",1,"",100000000)</f>
        <v>0.73438500750000002</v>
      </c>
      <c r="L1113" s="16">
        <f>[1]!s_is(A1113,61,"FY","YTD","20241231",1,"",100000000)</f>
        <v>0.73690959919999999</v>
      </c>
      <c r="M1113" s="16">
        <f t="shared" si="52"/>
        <v>-3.4259177825077887E-3</v>
      </c>
      <c r="N1113" s="16">
        <f>[1]!s_fa_roe(A1113,"20251231")</f>
        <v>2.3948999999999998</v>
      </c>
      <c r="O1113" s="16">
        <f>[1]!s_stmnote_rdexp(A1113,"20251231",1,10000)</f>
        <v>16161.268097999999</v>
      </c>
      <c r="P1113" s="20">
        <f t="shared" si="53"/>
        <v>4.0811939826749348E-2</v>
      </c>
      <c r="Q1113" s="16">
        <f>[1]!s_margin_tradingbalance(A1113,"",10000)</f>
        <v>54222.292699999998</v>
      </c>
      <c r="R1113" s="16">
        <f>[1]!s_margin_seclendingbalance(A1113,"",10000)</f>
        <v>412.06259999999997</v>
      </c>
      <c r="S1113" s="17">
        <f>[1]!s_val_ev(A1113,"",100000000)</f>
        <v>127.00521363540001</v>
      </c>
      <c r="T1113" s="17">
        <f>[1]!share_freesharesmv(A1113,"",100000000)</f>
        <v>86.896939919999994</v>
      </c>
      <c r="U1113" s="17">
        <f>[1]!s_dq_amount_btin(A1113,E1113,100000000)</f>
        <v>9.3193088599999996</v>
      </c>
      <c r="V1113" s="17">
        <f>[1]!s_dq_turn(A1113,E1113)</f>
        <v>8.2834124720704629</v>
      </c>
      <c r="W1113" s="2">
        <f>[1]!s_pq_amount(A1113,"20260101","",100000000)</f>
        <v>557.17327023999997</v>
      </c>
      <c r="X1113" s="2">
        <f>[1]!s_pq_avgamount(A1113,"20260101","",100000000)</f>
        <v>5.0652115476363635</v>
      </c>
      <c r="Y1113" s="17">
        <f>[1]!s_ipo_dilutedpe(A1113)</f>
        <v>30.43</v>
      </c>
      <c r="Z1113" s="12">
        <f>[1]!s_ipo_collection_total(A1113,100000000)</f>
        <v>2.4281999999999999</v>
      </c>
      <c r="AA1113" s="2">
        <f>[1]!s_val_pe_ttm(A1113,E1113)</f>
        <v>104.45336151123047</v>
      </c>
      <c r="AB1113" s="5">
        <f>[1]!s_info_zjtxornot1(A1113,"")</f>
        <v>1</v>
      </c>
      <c r="AC1113" s="22" t="str">
        <f>[1]!s_info_nature1(A1113,"")</f>
        <v>民营企业</v>
      </c>
      <c r="AD1113" s="6" t="str">
        <f>[1]!s_info_city(A1113)</f>
        <v>苏州市</v>
      </c>
      <c r="AE1113" s="6" t="str">
        <f>[1]!s_info_province(A1113)</f>
        <v>江苏省</v>
      </c>
      <c r="AF1113">
        <v>120.619585</v>
      </c>
      <c r="AG1113">
        <v>31.299378999999998</v>
      </c>
    </row>
    <row r="1114" spans="1:33" x14ac:dyDescent="0.3">
      <c r="A1114" s="12" t="s">
        <v>2801</v>
      </c>
      <c r="B1114" s="12" t="s">
        <v>2802</v>
      </c>
      <c r="C1114" s="16" t="str">
        <f>[1]!s_info_mkt(A1114)</f>
        <v>主板</v>
      </c>
      <c r="D1114" s="16" t="str">
        <f>[1]!s_ipo_listeddate(A1114)</f>
        <v>2017-07-17</v>
      </c>
      <c r="E1114" s="16" t="str">
        <f>[1]!lastradeday_s("000002","")</f>
        <v>2026-06-22</v>
      </c>
      <c r="F1114" s="16" t="str">
        <f>[1]!s_info_industry_csrc2023(A1114,"",3)</f>
        <v>医药制造业</v>
      </c>
      <c r="G1114" s="16" t="str">
        <f>[1]!s_info_industry_csrc2023(A1114,"",1)</f>
        <v>制造业</v>
      </c>
      <c r="H1114" s="16">
        <f>[1]!s_is(A1114,83,"FY","YTD","20251231",1,"",100000000)</f>
        <v>10.5171431024</v>
      </c>
      <c r="I1114" s="16">
        <f>[1]!s_is(A1114,83,"FY","YTD","20241231",1,"",100000000)</f>
        <v>11.647989374000002</v>
      </c>
      <c r="J1114" s="16">
        <f t="shared" si="51"/>
        <v>-9.7085105015996431E-2</v>
      </c>
      <c r="K1114" s="16">
        <f>[1]!s_is(A1114,61,"FY","YTD","20251231",1,"",100000000)</f>
        <v>2.2066138193000002</v>
      </c>
      <c r="L1114" s="16">
        <f>[1]!s_is(A1114,61,"FY","YTD","20241231",1,"",100000000)</f>
        <v>2.2363648842999999</v>
      </c>
      <c r="M1114" s="16">
        <f t="shared" si="52"/>
        <v>-1.3303314324447556E-2</v>
      </c>
      <c r="N1114" s="16">
        <f>[1]!s_fa_roe(A1114,"20251231")</f>
        <v>8.2157</v>
      </c>
      <c r="O1114" s="16">
        <f>[1]!s_stmnote_rdexp(A1114,"20251231",1,10000)</f>
        <v>16715.555754000001</v>
      </c>
      <c r="P1114" s="20">
        <f t="shared" si="53"/>
        <v>0.15893627757318934</v>
      </c>
      <c r="Q1114" s="16">
        <f>[1]!s_margin_tradingbalance(A1114,"",10000)</f>
        <v>21056.641599999999</v>
      </c>
      <c r="R1114" s="16">
        <f>[1]!s_margin_seclendingbalance(A1114,"",10000)</f>
        <v>5.5890000000000004</v>
      </c>
      <c r="S1114" s="17">
        <f>[1]!s_val_ev(A1114,"",100000000)</f>
        <v>40.318704601500002</v>
      </c>
      <c r="T1114" s="17">
        <f>[1]!share_freesharesmv(A1114,"",100000000)</f>
        <v>22.602145740000001</v>
      </c>
      <c r="U1114" s="17">
        <f>[1]!s_dq_amount_btin(A1114,E1114,100000000)</f>
        <v>0.81803214999999996</v>
      </c>
      <c r="V1114" s="17">
        <f>[1]!s_dq_turn(A1114,E1114)</f>
        <v>2.0673243206553571</v>
      </c>
      <c r="W1114" s="2">
        <f>[1]!s_pq_amount(A1114,"20260101","",100000000)</f>
        <v>193.62544541</v>
      </c>
      <c r="X1114" s="2">
        <f>[1]!s_pq_avgamount(A1114,"20260101","",100000000)</f>
        <v>1.7602313219090908</v>
      </c>
      <c r="Y1114" s="17">
        <f>[1]!s_ipo_dilutedpe(A1114)</f>
        <v>22.99</v>
      </c>
      <c r="Z1114" s="12">
        <f>[1]!s_ipo_collection_total(A1114,100000000)</f>
        <v>7.3425000000000002</v>
      </c>
      <c r="AA1114" s="2">
        <f>[1]!s_val_pe_ttm(A1114,E1114)</f>
        <v>17.329662322998047</v>
      </c>
      <c r="AB1114" s="5">
        <f>[1]!s_info_zjtxornot1(A1114,"")</f>
        <v>0</v>
      </c>
      <c r="AC1114" s="22" t="str">
        <f>[1]!s_info_nature1(A1114,"")</f>
        <v>民营企业</v>
      </c>
      <c r="AD1114" s="6" t="str">
        <f>[1]!s_info_city(A1114)</f>
        <v>南京市</v>
      </c>
      <c r="AE1114" s="6" t="str">
        <f>[1]!s_info_province(A1114)</f>
        <v>江苏省</v>
      </c>
      <c r="AF1114">
        <v>118.767413</v>
      </c>
      <c r="AG1114">
        <v>32.041544000000002</v>
      </c>
    </row>
    <row r="1115" spans="1:33" x14ac:dyDescent="0.3">
      <c r="A1115" s="12" t="s">
        <v>2803</v>
      </c>
      <c r="B1115" s="12" t="s">
        <v>2804</v>
      </c>
      <c r="C1115" s="16" t="str">
        <f>[1]!s_info_mkt(A1115)</f>
        <v>科创板</v>
      </c>
      <c r="D1115" s="16" t="str">
        <f>[1]!s_ipo_listeddate(A1115)</f>
        <v>2020-07-31</v>
      </c>
      <c r="E1115" s="16" t="str">
        <f>[1]!lastradeday_s("000002","")</f>
        <v>2026-06-22</v>
      </c>
      <c r="F1115" s="16" t="str">
        <f>[1]!s_info_industry_csrc2023(A1115,"",3)</f>
        <v>计算机、通信和其他电子设备制造业</v>
      </c>
      <c r="G1115" s="16" t="str">
        <f>[1]!s_info_industry_csrc2023(A1115,"",1)</f>
        <v>制造业</v>
      </c>
      <c r="H1115" s="16">
        <f>[1]!s_is(A1115,83,"FY","YTD","20251231",1,"",100000000)</f>
        <v>5.2509697981999999</v>
      </c>
      <c r="I1115" s="16">
        <f>[1]!s_is(A1115,83,"FY","YTD","20241231",1,"",100000000)</f>
        <v>1.3936283308999999</v>
      </c>
      <c r="J1115" s="16">
        <f t="shared" si="51"/>
        <v>2.7678408810826509</v>
      </c>
      <c r="K1115" s="16">
        <f>[1]!s_is(A1115,61,"FY","YTD","20251231",1,"",100000000)</f>
        <v>-0.16380756499999999</v>
      </c>
      <c r="L1115" s="16">
        <f>[1]!s_is(A1115,61,"FY","YTD","20241231",1,"",100000000)</f>
        <v>-2.7164657269999997</v>
      </c>
      <c r="M1115" s="16">
        <f t="shared" si="52"/>
        <v>0.93969827656139615</v>
      </c>
      <c r="N1115" s="16">
        <f>[1]!s_fa_roe(A1115,"20251231")</f>
        <v>-0.99239999999999995</v>
      </c>
      <c r="O1115" s="16">
        <f>[1]!s_stmnote_rdexp(A1115,"20251231",1,10000)</f>
        <v>8514.4782709999999</v>
      </c>
      <c r="P1115" s="20">
        <f t="shared" si="53"/>
        <v>0.16215058547696676</v>
      </c>
      <c r="Q1115" s="16">
        <f>[1]!s_margin_tradingbalance(A1115,"",10000)</f>
        <v>28132.166000000001</v>
      </c>
      <c r="R1115" s="16">
        <f>[1]!s_margin_seclendingbalance(A1115,"",10000)</f>
        <v>0</v>
      </c>
      <c r="S1115" s="17">
        <f>[1]!s_val_ev(A1115,"",100000000)</f>
        <v>47.393029586700003</v>
      </c>
      <c r="T1115" s="17">
        <f>[1]!share_freesharesmv(A1115,"",100000000)</f>
        <v>30.845367791100003</v>
      </c>
      <c r="U1115" s="17">
        <f>[1]!s_dq_amount_btin(A1115,E1115,100000000)</f>
        <v>1.65925415</v>
      </c>
      <c r="V1115" s="17">
        <f>[1]!s_dq_turn(A1115,E1115)</f>
        <v>3.5638472307623723</v>
      </c>
      <c r="W1115" s="2">
        <f>[1]!s_pq_amount(A1115,"20260101","",100000000)</f>
        <v>282.19961704999997</v>
      </c>
      <c r="X1115" s="2">
        <f>[1]!s_pq_avgamount(A1115,"20260101","",100000000)</f>
        <v>2.565451064090909</v>
      </c>
      <c r="Y1115" s="17">
        <f>[1]!s_ipo_dilutedpe(A1115)</f>
        <v>68.31</v>
      </c>
      <c r="Z1115" s="12">
        <f>[1]!s_ipo_collection_total(A1115,100000000)</f>
        <v>11.920985999999999</v>
      </c>
      <c r="AA1115" s="2">
        <f>[1]!s_val_pe_ttm(A1115,E1115)</f>
        <v>-285.04986572265625</v>
      </c>
      <c r="AB1115" s="5">
        <f>[1]!s_info_zjtxornot1(A1115,"")</f>
        <v>1</v>
      </c>
      <c r="AC1115" s="22" t="str">
        <f>[1]!s_info_nature1(A1115,"")</f>
        <v>民营企业</v>
      </c>
      <c r="AD1115" s="6" t="str">
        <f>[1]!s_info_city(A1115)</f>
        <v>成都市</v>
      </c>
      <c r="AE1115" s="6" t="str">
        <f>[1]!s_info_province(A1115)</f>
        <v>四川省</v>
      </c>
      <c r="AF1115">
        <v>104.065735</v>
      </c>
      <c r="AG1115">
        <v>30.659462000000001</v>
      </c>
    </row>
    <row r="1116" spans="1:33" x14ac:dyDescent="0.3">
      <c r="A1116" s="12" t="s">
        <v>2805</v>
      </c>
      <c r="B1116" s="12" t="s">
        <v>2806</v>
      </c>
      <c r="C1116" s="16" t="str">
        <f>[1]!s_info_mkt(A1116)</f>
        <v>主板</v>
      </c>
      <c r="D1116" s="16" t="str">
        <f>[1]!s_ipo_listeddate(A1116)</f>
        <v>2012-01-16</v>
      </c>
      <c r="E1116" s="16" t="str">
        <f>[1]!lastradeday_s("000002","")</f>
        <v>2026-06-22</v>
      </c>
      <c r="F1116" s="16" t="str">
        <f>[1]!s_info_industry_csrc2023(A1116,"",3)</f>
        <v>互联网和相关服务</v>
      </c>
      <c r="G1116" s="16" t="str">
        <f>[1]!s_info_industry_csrc2023(A1116,"",1)</f>
        <v>信息传输、软件和信息技术服务业</v>
      </c>
      <c r="H1116" s="16">
        <f>[1]!s_is(A1116,83,"FY","YTD","20251231",1,"",100000000)</f>
        <v>86.925640000000001</v>
      </c>
      <c r="I1116" s="16">
        <f>[1]!s_is(A1116,83,"FY","YTD","20241231",1,"",100000000)</f>
        <v>79.476830000000007</v>
      </c>
      <c r="J1116" s="16">
        <f t="shared" si="51"/>
        <v>9.3723038525819424E-2</v>
      </c>
      <c r="K1116" s="16">
        <f>[1]!s_is(A1116,61,"FY","YTD","20251231",1,"",100000000)</f>
        <v>2.6301299999999999</v>
      </c>
      <c r="L1116" s="16">
        <f>[1]!s_is(A1116,61,"FY","YTD","20241231",1,"",100000000)</f>
        <v>-10.937989999999999</v>
      </c>
      <c r="M1116" s="16">
        <f t="shared" si="52"/>
        <v>1.2404582560415578</v>
      </c>
      <c r="N1116" s="16">
        <f>[1]!s_fa_roe(A1116,"20251231")</f>
        <v>0.88260000000000005</v>
      </c>
      <c r="O1116" s="16">
        <f>[1]!s_stmnote_rdexp(A1116,"20251231",1,10000)</f>
        <v>322545.5</v>
      </c>
      <c r="P1116" s="20">
        <f t="shared" si="53"/>
        <v>0.37105910292981448</v>
      </c>
      <c r="Q1116" s="16">
        <f>[1]!s_margin_tradingbalance(A1116,"",10000)</f>
        <v>192115.576</v>
      </c>
      <c r="R1116" s="16">
        <f>[1]!s_margin_seclendingbalance(A1116,"",10000)</f>
        <v>291.78179999999998</v>
      </c>
      <c r="S1116" s="17">
        <f>[1]!s_val_ev(A1116,"",100000000)</f>
        <v>670.55764480820005</v>
      </c>
      <c r="T1116" s="17">
        <f>[1]!share_freesharesmv(A1116,"",100000000)</f>
        <v>273.51294887599994</v>
      </c>
      <c r="U1116" s="17">
        <f>[1]!s_dq_amount_btin(A1116,E1116,100000000)</f>
        <v>9.5289560099999999</v>
      </c>
      <c r="V1116" s="17">
        <f>[1]!s_dq_turn(A1116,E1116)</f>
        <v>1.4429320929399805</v>
      </c>
      <c r="W1116" s="2">
        <f>[1]!s_pq_amount(A1116,"20260101","",100000000)</f>
        <v>1978.90617578</v>
      </c>
      <c r="X1116" s="2">
        <f>[1]!s_pq_avgamount(A1116,"20260101","",100000000)</f>
        <v>17.990056143454545</v>
      </c>
      <c r="Y1116" s="17">
        <f>[1]!s_ipo_dilutedpe(A1116)</f>
        <v>24.8</v>
      </c>
      <c r="Z1116" s="12">
        <f>[1]!s_ipo_collection_total(A1116,100000000)</f>
        <v>6.944</v>
      </c>
      <c r="AA1116" s="2">
        <f>[1]!s_val_pe_ttm(A1116,E1116)</f>
        <v>103.8907470703125</v>
      </c>
      <c r="AB1116" s="5">
        <f>[1]!s_info_zjtxornot1(A1116,"")</f>
        <v>1</v>
      </c>
      <c r="AC1116" s="22" t="str">
        <f>[1]!s_info_nature1(A1116,"")</f>
        <v>民营企业</v>
      </c>
      <c r="AD1116" s="6" t="str">
        <f>[1]!s_info_city(A1116)</f>
        <v>天津市</v>
      </c>
      <c r="AE1116" s="6" t="str">
        <f>[1]!s_info_province(A1116)</f>
        <v>天津</v>
      </c>
      <c r="AF1116">
        <v>117.19018199999999</v>
      </c>
      <c r="AG1116">
        <v>39.125596000000002</v>
      </c>
    </row>
    <row r="1117" spans="1:33" x14ac:dyDescent="0.3">
      <c r="A1117" s="12" t="s">
        <v>2807</v>
      </c>
      <c r="B1117" s="12" t="s">
        <v>2808</v>
      </c>
      <c r="C1117" s="16" t="str">
        <f>[1]!s_info_mkt(A1117)</f>
        <v>主板</v>
      </c>
      <c r="D1117" s="16" t="str">
        <f>[1]!s_ipo_listeddate(A1117)</f>
        <v>2017-08-07</v>
      </c>
      <c r="E1117" s="16" t="str">
        <f>[1]!lastradeday_s("000002","")</f>
        <v>2026-06-22</v>
      </c>
      <c r="F1117" s="16" t="str">
        <f>[1]!s_info_industry_csrc2023(A1117,"",3)</f>
        <v>有色金属冶炼和压延加工业</v>
      </c>
      <c r="G1117" s="16" t="str">
        <f>[1]!s_info_industry_csrc2023(A1117,"",1)</f>
        <v>制造业</v>
      </c>
      <c r="H1117" s="16">
        <f>[1]!s_is(A1117,83,"FY","YTD","20251231",1,"",100000000)</f>
        <v>32.652931936900004</v>
      </c>
      <c r="I1117" s="16">
        <f>[1]!s_is(A1117,83,"FY","YTD","20241231",1,"",100000000)</f>
        <v>25.6343217517</v>
      </c>
      <c r="J1117" s="16">
        <f t="shared" si="51"/>
        <v>0.27379738200931913</v>
      </c>
      <c r="K1117" s="16">
        <f>[1]!s_is(A1117,61,"FY","YTD","20251231",1,"",100000000)</f>
        <v>-0.79327235319999989</v>
      </c>
      <c r="L1117" s="16">
        <f>[1]!s_is(A1117,61,"FY","YTD","20241231",1,"",100000000)</f>
        <v>-2.9117302213</v>
      </c>
      <c r="M1117" s="16">
        <f t="shared" si="52"/>
        <v>0.72755980365315998</v>
      </c>
      <c r="N1117" s="16">
        <f>[1]!s_fa_roe(A1117,"20251231")</f>
        <v>-4.7121000000000004</v>
      </c>
      <c r="O1117" s="16">
        <f>[1]!s_stmnote_rdexp(A1117,"20251231",1,10000)</f>
        <v>9262.555323999999</v>
      </c>
      <c r="P1117" s="20">
        <f t="shared" si="53"/>
        <v>2.836668799573459E-2</v>
      </c>
      <c r="Q1117" s="16">
        <f>[1]!s_margin_tradingbalance(A1117,"",10000)</f>
        <v>39090.378700000001</v>
      </c>
      <c r="R1117" s="16">
        <f>[1]!s_margin_seclendingbalance(A1117,"",10000)</f>
        <v>0</v>
      </c>
      <c r="S1117" s="17">
        <f>[1]!s_val_ev(A1117,"",100000000)</f>
        <v>62.230599345200005</v>
      </c>
      <c r="T1117" s="17">
        <f>[1]!share_freesharesmv(A1117,"",100000000)</f>
        <v>39.432567393999996</v>
      </c>
      <c r="U1117" s="17">
        <f>[1]!s_dq_amount_btin(A1117,E1117,100000000)</f>
        <v>5.3170803199999996</v>
      </c>
      <c r="V1117" s="17">
        <f>[1]!s_dq_turn(A1117,E1117)</f>
        <v>9.0113745800401741</v>
      </c>
      <c r="W1117" s="2">
        <f>[1]!s_pq_amount(A1117,"20260101","",100000000)</f>
        <v>372.02717187000002</v>
      </c>
      <c r="X1117" s="2">
        <f>[1]!s_pq_avgamount(A1117,"20260101","",100000000)</f>
        <v>3.3820651988181818</v>
      </c>
      <c r="Y1117" s="17">
        <f>[1]!s_ipo_dilutedpe(A1117)</f>
        <v>22.99</v>
      </c>
      <c r="Z1117" s="12">
        <f>[1]!s_ipo_collection_total(A1117,100000000)</f>
        <v>5.9859999999999998</v>
      </c>
      <c r="AA1117" s="2">
        <f>[1]!s_val_pe_ttm(A1117,E1117)</f>
        <v>-97.680694580078125</v>
      </c>
      <c r="AB1117" s="5">
        <f>[1]!s_info_zjtxornot1(A1117,"")</f>
        <v>1</v>
      </c>
      <c r="AC1117" s="22" t="str">
        <f>[1]!s_info_nature1(A1117,"")</f>
        <v>民营企业</v>
      </c>
      <c r="AD1117" s="6" t="str">
        <f>[1]!s_info_city(A1117)</f>
        <v>深圳市</v>
      </c>
      <c r="AE1117" s="6" t="str">
        <f>[1]!s_info_province(A1117)</f>
        <v>广东省</v>
      </c>
      <c r="AF1117">
        <v>114.085947</v>
      </c>
      <c r="AG1117">
        <v>22.547000000000001</v>
      </c>
    </row>
    <row r="1118" spans="1:33" x14ac:dyDescent="0.3">
      <c r="A1118" s="12" t="s">
        <v>2809</v>
      </c>
      <c r="B1118" s="12" t="s">
        <v>2810</v>
      </c>
      <c r="C1118" s="16" t="str">
        <f>[1]!s_info_mkt(A1118)</f>
        <v>科创板</v>
      </c>
      <c r="D1118" s="16" t="str">
        <f>[1]!s_ipo_listeddate(A1118)</f>
        <v>2021-05-12</v>
      </c>
      <c r="E1118" s="16" t="str">
        <f>[1]!lastradeday_s("000002","")</f>
        <v>2026-06-22</v>
      </c>
      <c r="F1118" s="16" t="str">
        <f>[1]!s_info_industry_csrc2023(A1118,"",3)</f>
        <v>专用设备制造业</v>
      </c>
      <c r="G1118" s="16" t="str">
        <f>[1]!s_info_industry_csrc2023(A1118,"",1)</f>
        <v>制造业</v>
      </c>
      <c r="H1118" s="16">
        <f>[1]!s_is(A1118,83,"FY","YTD","20251231",1,"",100000000)</f>
        <v>65.656780310000002</v>
      </c>
      <c r="I1118" s="16">
        <f>[1]!s_is(A1118,83,"FY","YTD","20241231",1,"",100000000)</f>
        <v>49.542015064099999</v>
      </c>
      <c r="J1118" s="16">
        <f t="shared" si="51"/>
        <v>0.32527472338478547</v>
      </c>
      <c r="K1118" s="16">
        <f>[1]!s_is(A1118,61,"FY","YTD","20251231",1,"",100000000)</f>
        <v>5.9326345584000002</v>
      </c>
      <c r="L1118" s="16">
        <f>[1]!s_is(A1118,61,"FY","YTD","20241231",1,"",100000000)</f>
        <v>3.9839352158999999</v>
      </c>
      <c r="M1118" s="16">
        <f t="shared" si="52"/>
        <v>0.48913931499756452</v>
      </c>
      <c r="N1118" s="16">
        <f>[1]!s_fa_roe(A1118,"20251231")</f>
        <v>12.847899999999999</v>
      </c>
      <c r="O1118" s="16">
        <f>[1]!s_stmnote_rdexp(A1118,"20251231",1,10000)</f>
        <v>55233.51</v>
      </c>
      <c r="P1118" s="20">
        <f t="shared" si="53"/>
        <v>8.4124609429846717E-2</v>
      </c>
      <c r="Q1118" s="16">
        <f>[1]!s_margin_tradingbalance(A1118,"",10000)</f>
        <v>84918.023400000005</v>
      </c>
      <c r="R1118" s="16">
        <f>[1]!s_margin_seclendingbalance(A1118,"",10000)</f>
        <v>182.61019999999999</v>
      </c>
      <c r="S1118" s="17">
        <f>[1]!s_val_ev(A1118,"",100000000)</f>
        <v>282.728035245</v>
      </c>
      <c r="T1118" s="17">
        <f>[1]!share_freesharesmv(A1118,"",100000000)</f>
        <v>123.843831279</v>
      </c>
      <c r="U1118" s="17">
        <f>[1]!s_dq_amount_btin(A1118,E1118,100000000)</f>
        <v>15.224061109999999</v>
      </c>
      <c r="V1118" s="17">
        <f>[1]!s_dq_turn(A1118,E1118)</f>
        <v>5.2419473131051699</v>
      </c>
      <c r="W1118" s="2">
        <f>[1]!s_pq_amount(A1118,"20260101","",100000000)</f>
        <v>708.69905945999994</v>
      </c>
      <c r="X1118" s="2">
        <f>[1]!s_pq_avgamount(A1118,"20260101","",100000000)</f>
        <v>6.4427187223636366</v>
      </c>
      <c r="Y1118" s="17">
        <f>[1]!s_ipo_dilutedpe(A1118)</f>
        <v>15.97</v>
      </c>
      <c r="Z1118" s="12">
        <f>[1]!s_ipo_collection_total(A1118,100000000)</f>
        <v>4.6207000000000003</v>
      </c>
      <c r="AA1118" s="2">
        <f>[1]!s_val_pe_ttm(A1118,E1118)</f>
        <v>43.315338134765625</v>
      </c>
      <c r="AB1118" s="5">
        <f>[1]!s_info_zjtxornot1(A1118,"")</f>
        <v>1</v>
      </c>
      <c r="AC1118" s="22" t="str">
        <f>[1]!s_info_nature1(A1118,"")</f>
        <v>民营企业</v>
      </c>
      <c r="AD1118" s="6" t="str">
        <f>[1]!s_info_city(A1118)</f>
        <v>苏州市</v>
      </c>
      <c r="AE1118" s="6" t="str">
        <f>[1]!s_info_province(A1118)</f>
        <v>江苏省</v>
      </c>
      <c r="AF1118">
        <v>120.619585</v>
      </c>
      <c r="AG1118">
        <v>31.299378999999998</v>
      </c>
    </row>
    <row r="1119" spans="1:33" x14ac:dyDescent="0.3">
      <c r="A1119" s="12" t="s">
        <v>2811</v>
      </c>
      <c r="B1119" s="12" t="s">
        <v>2812</v>
      </c>
      <c r="C1119" s="16" t="str">
        <f>[1]!s_info_mkt(A1119)</f>
        <v>主板</v>
      </c>
      <c r="D1119" s="16" t="str">
        <f>[1]!s_ipo_listeddate(A1119)</f>
        <v>2006-10-18</v>
      </c>
      <c r="E1119" s="16" t="str">
        <f>[1]!lastradeday_s("000002","")</f>
        <v>2026-06-22</v>
      </c>
      <c r="F1119" s="16" t="str">
        <f>[1]!s_info_industry_csrc2023(A1119,"",3)</f>
        <v>批发业</v>
      </c>
      <c r="G1119" s="16" t="str">
        <f>[1]!s_info_industry_csrc2023(A1119,"",1)</f>
        <v>批发和零售业</v>
      </c>
      <c r="H1119" s="16">
        <f>[1]!s_is(A1119,83,"FY","YTD","20251231",1,"",100000000)</f>
        <v>4.6472232109</v>
      </c>
      <c r="I1119" s="16">
        <f>[1]!s_is(A1119,83,"FY","YTD","20241231",1,"",100000000)</f>
        <v>6.2710095485000004</v>
      </c>
      <c r="J1119" s="16">
        <f t="shared" si="51"/>
        <v>-0.25893539549599365</v>
      </c>
      <c r="K1119" s="16">
        <f>[1]!s_is(A1119,61,"FY","YTD","20251231",1,"",100000000)</f>
        <v>-0.22182599109999998</v>
      </c>
      <c r="L1119" s="16">
        <f>[1]!s_is(A1119,61,"FY","YTD","20241231",1,"",100000000)</f>
        <v>-1.7851638600000001E-2</v>
      </c>
      <c r="M1119" s="16">
        <f t="shared" si="52"/>
        <v>-11.426085698373928</v>
      </c>
      <c r="N1119" s="16">
        <f>[1]!s_fa_roe(A1119,"20251231")</f>
        <v>-15.457700000000001</v>
      </c>
      <c r="O1119" s="16">
        <f>[1]!s_stmnote_rdexp(A1119,"20251231",1,10000)</f>
        <v>0</v>
      </c>
      <c r="P1119" s="20">
        <f t="shared" si="53"/>
        <v>0</v>
      </c>
      <c r="Q1119" s="16">
        <f>[1]!s_margin_tradingbalance(A1119,"",10000)</f>
        <v>0</v>
      </c>
      <c r="R1119" s="16">
        <f>[1]!s_margin_seclendingbalance(A1119,"",10000)</f>
        <v>0</v>
      </c>
      <c r="S1119" s="17">
        <f>[1]!s_val_ev(A1119,"",100000000)</f>
        <v>34.378079999999997</v>
      </c>
      <c r="T1119" s="17">
        <f>[1]!share_freesharesmv(A1119,"",100000000)</f>
        <v>17.9319617345</v>
      </c>
      <c r="U1119" s="17">
        <f>[1]!s_dq_amount_btin(A1119,E1119,100000000)</f>
        <v>1.85866807</v>
      </c>
      <c r="V1119" s="17">
        <f>[1]!s_dq_turn(A1119,E1119)</f>
        <v>5.5245888927162223</v>
      </c>
      <c r="W1119" s="2">
        <f>[1]!s_pq_amount(A1119,"20260101","",100000000)</f>
        <v>109.87217649999999</v>
      </c>
      <c r="X1119" s="2">
        <f>[1]!s_pq_avgamount(A1119,"20260101","",100000000)</f>
        <v>0.99883796818181814</v>
      </c>
      <c r="Y1119" s="17">
        <f>[1]!s_ipo_dilutedpe(A1119)</f>
        <v>23.14</v>
      </c>
      <c r="Z1119" s="12">
        <f>[1]!s_ipo_collection_total(A1119,100000000)</f>
        <v>2.2679999999999998</v>
      </c>
      <c r="AA1119" s="2">
        <f>[1]!s_val_pe_ttm(A1119,E1119)</f>
        <v>-142.50569152832031</v>
      </c>
      <c r="AB1119" s="5">
        <f>[1]!s_info_zjtxornot1(A1119,"")</f>
        <v>0</v>
      </c>
      <c r="AC1119" s="22" t="str">
        <f>[1]!s_info_nature1(A1119,"")</f>
        <v>民营企业</v>
      </c>
      <c r="AD1119" s="6" t="str">
        <f>[1]!s_info_city(A1119)</f>
        <v>荆门市</v>
      </c>
      <c r="AE1119" s="6" t="str">
        <f>[1]!s_info_province(A1119)</f>
        <v>湖北省</v>
      </c>
      <c r="AF1119">
        <v>112.204251</v>
      </c>
      <c r="AG1119">
        <v>31.035419999999998</v>
      </c>
    </row>
    <row r="1120" spans="1:33" x14ac:dyDescent="0.3">
      <c r="A1120" s="12" t="s">
        <v>2813</v>
      </c>
      <c r="B1120" s="12" t="s">
        <v>2814</v>
      </c>
      <c r="C1120" s="16" t="str">
        <f>[1]!s_info_mkt(A1120)</f>
        <v>创业板</v>
      </c>
      <c r="D1120" s="16" t="str">
        <f>[1]!s_ipo_listeddate(A1120)</f>
        <v>2010-12-09</v>
      </c>
      <c r="E1120" s="16" t="str">
        <f>[1]!lastradeday_s("000002","")</f>
        <v>2026-06-22</v>
      </c>
      <c r="F1120" s="16" t="str">
        <f>[1]!s_info_industry_csrc2023(A1120,"",3)</f>
        <v>通用设备制造业</v>
      </c>
      <c r="G1120" s="16" t="str">
        <f>[1]!s_info_industry_csrc2023(A1120,"",1)</f>
        <v>制造业</v>
      </c>
      <c r="H1120" s="16">
        <f>[1]!s_is(A1120,83,"FY","YTD","20251231",1,"",100000000)</f>
        <v>52.753867700200004</v>
      </c>
      <c r="I1120" s="16">
        <f>[1]!s_is(A1120,83,"FY","YTD","20241231",1,"",100000000)</f>
        <v>50.541706611099997</v>
      </c>
      <c r="J1120" s="16">
        <f t="shared" si="51"/>
        <v>4.3769022406025648E-2</v>
      </c>
      <c r="K1120" s="16">
        <f>[1]!s_is(A1120,61,"FY","YTD","20251231",1,"",100000000)</f>
        <v>2.3634806359999998</v>
      </c>
      <c r="L1120" s="16">
        <f>[1]!s_is(A1120,61,"FY","YTD","20241231",1,"",100000000)</f>
        <v>2.1825309969000002</v>
      </c>
      <c r="M1120" s="16">
        <f t="shared" si="52"/>
        <v>8.2908164583694308E-2</v>
      </c>
      <c r="N1120" s="16">
        <f>[1]!s_fa_roe(A1120,"20251231")</f>
        <v>8.5579999999999998</v>
      </c>
      <c r="O1120" s="16">
        <f>[1]!s_stmnote_rdexp(A1120,"20251231",1,10000)</f>
        <v>24380.065304</v>
      </c>
      <c r="P1120" s="20">
        <f t="shared" si="53"/>
        <v>4.621474475113712E-2</v>
      </c>
      <c r="Q1120" s="16">
        <f>[1]!s_margin_tradingbalance(A1120,"",10000)</f>
        <v>47665.4447</v>
      </c>
      <c r="R1120" s="16">
        <f>[1]!s_margin_seclendingbalance(A1120,"",10000)</f>
        <v>42.751199999999997</v>
      </c>
      <c r="S1120" s="17">
        <f>[1]!s_val_ev(A1120,"",100000000)</f>
        <v>109.06974764479999</v>
      </c>
      <c r="T1120" s="17">
        <f>[1]!share_freesharesmv(A1120,"",100000000)</f>
        <v>74.058422355199994</v>
      </c>
      <c r="U1120" s="17">
        <f>[1]!s_dq_amount_btin(A1120,E1120,100000000)</f>
        <v>8.9623431300000007</v>
      </c>
      <c r="V1120" s="17">
        <f>[1]!s_dq_turn(A1120,E1120)</f>
        <v>8.3421299442928927</v>
      </c>
      <c r="W1120" s="2">
        <f>[1]!s_pq_amount(A1120,"20260101","",100000000)</f>
        <v>479.22747190000001</v>
      </c>
      <c r="X1120" s="2">
        <f>[1]!s_pq_avgamount(A1120,"20260101","",100000000)</f>
        <v>4.3566133809090903</v>
      </c>
      <c r="Y1120" s="17">
        <f>[1]!s_ipo_dilutedpe(A1120)</f>
        <v>74.12</v>
      </c>
      <c r="Z1120" s="12">
        <f>[1]!s_ipo_collection_total(A1120,100000000)</f>
        <v>7.56</v>
      </c>
      <c r="AA1120" s="2">
        <f>[1]!s_val_pe_ttm(A1120,E1120)</f>
        <v>43.546089172363281</v>
      </c>
      <c r="AB1120" s="5">
        <f>[1]!s_info_zjtxornot1(A1120,"")</f>
        <v>1</v>
      </c>
      <c r="AC1120" s="22" t="str">
        <f>[1]!s_info_nature1(A1120,"")</f>
        <v>地方国有企业</v>
      </c>
      <c r="AD1120" s="6" t="str">
        <f>[1]!s_info_city(A1120)</f>
        <v>杭州市</v>
      </c>
      <c r="AE1120" s="6" t="str">
        <f>[1]!s_info_province(A1120)</f>
        <v>浙江省</v>
      </c>
      <c r="AF1120">
        <v>120.153576</v>
      </c>
      <c r="AG1120">
        <v>30.287458999999998</v>
      </c>
    </row>
    <row r="1121" spans="1:33" x14ac:dyDescent="0.3">
      <c r="A1121" s="12" t="s">
        <v>2815</v>
      </c>
      <c r="B1121" s="12" t="s">
        <v>2816</v>
      </c>
      <c r="C1121" s="16" t="str">
        <f>[1]!s_info_mkt(A1121)</f>
        <v>主板</v>
      </c>
      <c r="D1121" s="16" t="str">
        <f>[1]!s_ipo_listeddate(A1121)</f>
        <v>2014-10-09</v>
      </c>
      <c r="E1121" s="16" t="str">
        <f>[1]!lastradeday_s("000002","")</f>
        <v>2026-06-22</v>
      </c>
      <c r="F1121" s="16" t="str">
        <f>[1]!s_info_industry_csrc2023(A1121,"",3)</f>
        <v>专用设备制造业</v>
      </c>
      <c r="G1121" s="16" t="str">
        <f>[1]!s_info_industry_csrc2023(A1121,"",1)</f>
        <v>制造业</v>
      </c>
      <c r="H1121" s="16">
        <f>[1]!s_is(A1121,83,"FY","YTD","20251231",1,"",100000000)</f>
        <v>11.6915878297</v>
      </c>
      <c r="I1121" s="16">
        <f>[1]!s_is(A1121,83,"FY","YTD","20241231",1,"",100000000)</f>
        <v>11.8916482133</v>
      </c>
      <c r="J1121" s="16">
        <f t="shared" si="51"/>
        <v>-1.6823604265071235E-2</v>
      </c>
      <c r="K1121" s="16">
        <f>[1]!s_is(A1121,61,"FY","YTD","20251231",1,"",100000000)</f>
        <v>0.67073741570000001</v>
      </c>
      <c r="L1121" s="16">
        <f>[1]!s_is(A1121,61,"FY","YTD","20241231",1,"",100000000)</f>
        <v>0.94431009030000002</v>
      </c>
      <c r="M1121" s="16">
        <f t="shared" si="52"/>
        <v>-0.28970639772904266</v>
      </c>
      <c r="N1121" s="16">
        <f>[1]!s_fa_roe(A1121,"20251231")</f>
        <v>4.1456999999999997</v>
      </c>
      <c r="O1121" s="16">
        <f>[1]!s_stmnote_rdexp(A1121,"20251231",1,10000)</f>
        <v>7424.4250409999995</v>
      </c>
      <c r="P1121" s="20">
        <f t="shared" si="53"/>
        <v>6.3502281718654352E-2</v>
      </c>
      <c r="Q1121" s="16">
        <f>[1]!s_margin_tradingbalance(A1121,"",10000)</f>
        <v>0</v>
      </c>
      <c r="R1121" s="16">
        <f>[1]!s_margin_seclendingbalance(A1121,"",10000)</f>
        <v>0</v>
      </c>
      <c r="S1121" s="17">
        <f>[1]!s_val_ev(A1121,"",100000000)</f>
        <v>118.32770478399999</v>
      </c>
      <c r="T1121" s="17">
        <f>[1]!share_freesharesmv(A1121,"",100000000)</f>
        <v>56.444628023999996</v>
      </c>
      <c r="U1121" s="17">
        <f>[1]!s_dq_amount_btin(A1121,E1121,100000000)</f>
        <v>9.5492760299999997</v>
      </c>
      <c r="V1121" s="17">
        <f>[1]!s_dq_turn(A1121,E1121)</f>
        <v>8.4803601353732798</v>
      </c>
      <c r="W1121" s="2">
        <f>[1]!s_pq_amount(A1121,"20260101","",100000000)</f>
        <v>565.45517353000002</v>
      </c>
      <c r="X1121" s="2">
        <f>[1]!s_pq_avgamount(A1121,"20260101","",100000000)</f>
        <v>5.1405015775454546</v>
      </c>
      <c r="Y1121" s="17">
        <f>[1]!s_ipo_dilutedpe(A1121)</f>
        <v>19.59</v>
      </c>
      <c r="Z1121" s="12">
        <f>[1]!s_ipo_collection_total(A1121,100000000)</f>
        <v>2.9592689999999999</v>
      </c>
      <c r="AA1121" s="2">
        <f>[1]!s_val_pe_ttm(A1121,E1121)</f>
        <v>173.25131225585938</v>
      </c>
      <c r="AB1121" s="5">
        <f>[1]!s_info_zjtxornot1(A1121,"")</f>
        <v>1</v>
      </c>
      <c r="AC1121" s="22" t="str">
        <f>[1]!s_info_nature1(A1121,"")</f>
        <v>民营企业</v>
      </c>
      <c r="AD1121" s="6" t="str">
        <f>[1]!s_info_city(A1121)</f>
        <v>乐清市</v>
      </c>
      <c r="AE1121" s="6" t="str">
        <f>[1]!s_info_province(A1121)</f>
        <v>浙江省</v>
      </c>
      <c r="AF1121">
        <v>121.016175</v>
      </c>
      <c r="AG1121">
        <v>28.261838999999998</v>
      </c>
    </row>
    <row r="1122" spans="1:33" x14ac:dyDescent="0.3">
      <c r="A1122" s="12" t="s">
        <v>2817</v>
      </c>
      <c r="B1122" s="12" t="s">
        <v>2818</v>
      </c>
      <c r="C1122" s="16" t="str">
        <f>[1]!s_info_mkt(A1122)</f>
        <v>创业板</v>
      </c>
      <c r="D1122" s="16" t="str">
        <f>[1]!s_ipo_listeddate(A1122)</f>
        <v>2020-08-24</v>
      </c>
      <c r="E1122" s="16" t="str">
        <f>[1]!lastradeday_s("000002","")</f>
        <v>2026-06-22</v>
      </c>
      <c r="F1122" s="16" t="str">
        <f>[1]!s_info_industry_csrc2023(A1122,"",3)</f>
        <v>计算机、通信和其他电子设备制造业</v>
      </c>
      <c r="G1122" s="16" t="str">
        <f>[1]!s_info_industry_csrc2023(A1122,"",1)</f>
        <v>制造业</v>
      </c>
      <c r="H1122" s="16">
        <f>[1]!s_is(A1122,83,"FY","YTD","20251231",1,"",100000000)</f>
        <v>44.620174011899998</v>
      </c>
      <c r="I1122" s="16">
        <f>[1]!s_is(A1122,83,"FY","YTD","20241231",1,"",100000000)</f>
        <v>37.975331424000004</v>
      </c>
      <c r="J1122" s="16">
        <f t="shared" si="51"/>
        <v>0.17497786954666372</v>
      </c>
      <c r="K1122" s="16">
        <f>[1]!s_is(A1122,61,"FY","YTD","20251231",1,"",100000000)</f>
        <v>2.4400249139999999</v>
      </c>
      <c r="L1122" s="16">
        <f>[1]!s_is(A1122,61,"FY","YTD","20241231",1,"",100000000)</f>
        <v>2.6798860986999999</v>
      </c>
      <c r="M1122" s="16">
        <f t="shared" si="52"/>
        <v>-8.9504246026111178E-2</v>
      </c>
      <c r="N1122" s="16">
        <f>[1]!s_fa_roe(A1122,"20251231")</f>
        <v>10.129799999999999</v>
      </c>
      <c r="O1122" s="16">
        <f>[1]!s_stmnote_rdexp(A1122,"20251231",1,10000)</f>
        <v>29906.925817000003</v>
      </c>
      <c r="P1122" s="20">
        <f t="shared" si="53"/>
        <v>6.7025569665021836E-2</v>
      </c>
      <c r="Q1122" s="16">
        <f>[1]!s_margin_tradingbalance(A1122,"",10000)</f>
        <v>107859.84699999999</v>
      </c>
      <c r="R1122" s="16">
        <f>[1]!s_margin_seclendingbalance(A1122,"",10000)</f>
        <v>807.24749999999995</v>
      </c>
      <c r="S1122" s="17">
        <f>[1]!s_val_ev(A1122,"",100000000)</f>
        <v>580.04506060000006</v>
      </c>
      <c r="T1122" s="17">
        <f>[1]!share_freesharesmv(A1122,"",100000000)</f>
        <v>280.10321740000001</v>
      </c>
      <c r="U1122" s="17">
        <f>[1]!s_dq_amount_btin(A1122,E1122,100000000)</f>
        <v>22.932105190000001</v>
      </c>
      <c r="V1122" s="17">
        <f>[1]!s_dq_turn(A1122,E1122)</f>
        <v>4.0344189723580159</v>
      </c>
      <c r="W1122" s="2">
        <f>[1]!s_pq_amount(A1122,"20260101","",100000000)</f>
        <v>1815.90332506</v>
      </c>
      <c r="X1122" s="2">
        <f>[1]!s_pq_avgamount(A1122,"20260101","",100000000)</f>
        <v>16.508212046000001</v>
      </c>
      <c r="Y1122" s="17">
        <f>[1]!s_ipo_dilutedpe(A1122)</f>
        <v>34.9</v>
      </c>
      <c r="Z1122" s="12">
        <f>[1]!s_ipo_collection_total(A1122,100000000)</f>
        <v>9.3129299999999997</v>
      </c>
      <c r="AA1122" s="2">
        <f>[1]!s_val_pe_ttm(A1122,E1122)</f>
        <v>318.89810180664063</v>
      </c>
      <c r="AB1122" s="5">
        <f>[1]!s_info_zjtxornot1(A1122,"")</f>
        <v>0</v>
      </c>
      <c r="AC1122" s="22" t="str">
        <f>[1]!s_info_nature1(A1122,"")</f>
        <v>民营企业</v>
      </c>
      <c r="AD1122" s="6" t="str">
        <f>[1]!s_info_city(A1122)</f>
        <v>深圳市</v>
      </c>
      <c r="AE1122" s="6" t="str">
        <f>[1]!s_info_province(A1122)</f>
        <v>广东省</v>
      </c>
      <c r="AF1122">
        <v>114.085947</v>
      </c>
      <c r="AG1122">
        <v>22.547000000000001</v>
      </c>
    </row>
    <row r="1123" spans="1:33" x14ac:dyDescent="0.3">
      <c r="A1123" s="12" t="s">
        <v>83</v>
      </c>
      <c r="B1123" s="12" t="s">
        <v>84</v>
      </c>
      <c r="C1123" s="16" t="str">
        <f>[1]!s_info_mkt(A1123)</f>
        <v>北证</v>
      </c>
      <c r="D1123" s="16" t="str">
        <f>[1]!s_ipo_listeddate(A1123)</f>
        <v>2021-05-27</v>
      </c>
      <c r="E1123" s="16" t="str">
        <f>[1]!lastradeday_s("000002","")</f>
        <v>2026-06-22</v>
      </c>
      <c r="F1123" s="16" t="str">
        <f>[1]!s_info_industry_csrc2023(A1123,"",3)</f>
        <v>食品制造业</v>
      </c>
      <c r="G1123" s="16" t="str">
        <f>[1]!s_info_industry_csrc2023(A1123,"",1)</f>
        <v>制造业</v>
      </c>
      <c r="H1123" s="16">
        <f>[1]!s_is(A1123,83,"FY","YTD","20251231",1,"",100000000)</f>
        <v>2.1578618684999999</v>
      </c>
      <c r="I1123" s="16">
        <f>[1]!s_is(A1123,83,"FY","YTD","20241231",1,"",100000000)</f>
        <v>2.380703843</v>
      </c>
      <c r="J1123" s="16">
        <f t="shared" si="51"/>
        <v>-9.3603400168913886E-2</v>
      </c>
      <c r="K1123" s="16">
        <f>[1]!s_is(A1123,61,"FY","YTD","20251231",1,"",100000000)</f>
        <v>0.19751381679999999</v>
      </c>
      <c r="L1123" s="16">
        <f>[1]!s_is(A1123,61,"FY","YTD","20241231",1,"",100000000)</f>
        <v>0.18395168739999998</v>
      </c>
      <c r="M1123" s="16">
        <f t="shared" si="52"/>
        <v>7.3726583276778432E-2</v>
      </c>
      <c r="N1123" s="16">
        <f>[1]!s_fa_roe(A1123,"20251231")</f>
        <v>4.4953000000000003</v>
      </c>
      <c r="O1123" s="16">
        <f>[1]!s_stmnote_rdexp(A1123,"20251231",1,10000)</f>
        <v>81.25031700000001</v>
      </c>
      <c r="P1123" s="20">
        <f t="shared" si="53"/>
        <v>3.7653159447355983E-3</v>
      </c>
      <c r="Q1123" s="16">
        <f>[1]!s_margin_tradingbalance(A1123,"",10000)</f>
        <v>1171.4881</v>
      </c>
      <c r="R1123" s="16">
        <f>[1]!s_margin_seclendingbalance(A1123,"",10000)</f>
        <v>0</v>
      </c>
      <c r="S1123" s="17">
        <f>[1]!s_val_ev(A1123,"",100000000)</f>
        <v>18.707279999999997</v>
      </c>
      <c r="T1123" s="17">
        <f>[1]!share_freesharesmv(A1123,"",100000000)</f>
        <v>5.0667665999999985</v>
      </c>
      <c r="U1123" s="17">
        <f>[1]!s_dq_amount_btin(A1123,E1123,100000000)</f>
        <v>0.63870154000000001</v>
      </c>
      <c r="V1123" s="17">
        <f>[1]!s_dq_turn(A1123,E1123)</f>
        <v>6.2886992048693822</v>
      </c>
      <c r="W1123" s="2">
        <f>[1]!s_pq_amount(A1123,"20260101","",100000000)</f>
        <v>88.199759479999997</v>
      </c>
      <c r="X1123" s="2">
        <f>[1]!s_pq_avgamount(A1123,"20260101","",100000000)</f>
        <v>0.80181599527272729</v>
      </c>
      <c r="Y1123" s="17">
        <f>[1]!s_ipo_dilutedpe(A1123)</f>
        <v>19.88</v>
      </c>
      <c r="Z1123" s="12">
        <f>[1]!s_ipo_collection_total(A1123,100000000)</f>
        <v>2.1105</v>
      </c>
      <c r="AA1123" s="2">
        <f>[1]!s_val_pe_ttm(A1123,E1123)</f>
        <v>60.835182189941406</v>
      </c>
      <c r="AB1123" s="5">
        <f>[1]!s_info_zjtxornot1(A1123,"")</f>
        <v>0</v>
      </c>
      <c r="AC1123" s="22" t="str">
        <f>[1]!s_info_nature1(A1123,"")</f>
        <v>民营企业</v>
      </c>
      <c r="AD1123" s="6" t="str">
        <f>[1]!s_info_city(A1123)</f>
        <v>长春市</v>
      </c>
      <c r="AE1123" s="6" t="str">
        <f>[1]!s_info_province(A1123)</f>
        <v>吉林省</v>
      </c>
      <c r="AF1123">
        <v>125.3245</v>
      </c>
      <c r="AG1123">
        <v>43.886840999999997</v>
      </c>
    </row>
    <row r="1124" spans="1:33" x14ac:dyDescent="0.3">
      <c r="A1124" s="12" t="s">
        <v>2819</v>
      </c>
      <c r="B1124" s="12" t="s">
        <v>2820</v>
      </c>
      <c r="C1124" s="16" t="str">
        <f>[1]!s_info_mkt(A1124)</f>
        <v>主板</v>
      </c>
      <c r="D1124" s="16" t="str">
        <f>[1]!s_ipo_listeddate(A1124)</f>
        <v>2004-07-21</v>
      </c>
      <c r="E1124" s="16" t="str">
        <f>[1]!lastradeday_s("000002","")</f>
        <v>2026-06-22</v>
      </c>
      <c r="F1124" s="16" t="str">
        <f>[1]!s_info_industry_csrc2023(A1124,"",3)</f>
        <v>金属制品、机械和设备修理业</v>
      </c>
      <c r="G1124" s="16" t="str">
        <f>[1]!s_info_industry_csrc2023(A1124,"",1)</f>
        <v>制造业</v>
      </c>
      <c r="H1124" s="16">
        <f>[1]!s_is(A1124,83,"FY","YTD","20251231",1,"",100000000)</f>
        <v>15.5864646968</v>
      </c>
      <c r="I1124" s="16">
        <f>[1]!s_is(A1124,83,"FY","YTD","20241231",1,"",100000000)</f>
        <v>13.1948690625</v>
      </c>
      <c r="J1124" s="16">
        <f t="shared" si="51"/>
        <v>0.18125194141539058</v>
      </c>
      <c r="K1124" s="16">
        <f>[1]!s_is(A1124,61,"FY","YTD","20251231",1,"",100000000)</f>
        <v>-5.3451006596999999</v>
      </c>
      <c r="L1124" s="16">
        <f>[1]!s_is(A1124,61,"FY","YTD","20241231",1,"",100000000)</f>
        <v>0.70882524959999993</v>
      </c>
      <c r="M1124" s="16">
        <f t="shared" si="52"/>
        <v>-8.5407876098041307</v>
      </c>
      <c r="N1124" s="16">
        <f>[1]!s_fa_roe(A1124,"20251231")</f>
        <v>-13.3834</v>
      </c>
      <c r="O1124" s="16">
        <f>[1]!s_stmnote_rdexp(A1124,"20251231",1,10000)</f>
        <v>5727.4229720000003</v>
      </c>
      <c r="P1124" s="20">
        <f t="shared" si="53"/>
        <v>3.6746132515706895E-2</v>
      </c>
      <c r="Q1124" s="16">
        <f>[1]!s_margin_tradingbalance(A1124,"",10000)</f>
        <v>65847.281499999997</v>
      </c>
      <c r="R1124" s="16">
        <f>[1]!s_margin_seclendingbalance(A1124,"",10000)</f>
        <v>421.34399999999999</v>
      </c>
      <c r="S1124" s="17">
        <f>[1]!s_val_ev(A1124,"",100000000)</f>
        <v>98.386239207999992</v>
      </c>
      <c r="T1124" s="17">
        <f>[1]!share_freesharesmv(A1124,"",100000000)</f>
        <v>77.009863971200005</v>
      </c>
      <c r="U1124" s="17">
        <f>[1]!s_dq_amount_btin(A1124,E1124,100000000)</f>
        <v>9.7315358300000003</v>
      </c>
      <c r="V1124" s="17">
        <f>[1]!s_dq_turn(A1124,E1124)</f>
        <v>9.9900834872045738</v>
      </c>
      <c r="W1124" s="2">
        <f>[1]!s_pq_amount(A1124,"20260101","",100000000)</f>
        <v>503.54123399999997</v>
      </c>
      <c r="X1124" s="2">
        <f>[1]!s_pq_avgamount(A1124,"20260101","",100000000)</f>
        <v>4.5776475818181819</v>
      </c>
      <c r="Y1124" s="17">
        <f>[1]!s_ipo_dilutedpe(A1124)</f>
        <v>19.48</v>
      </c>
      <c r="Z1124" s="12">
        <f>[1]!s_ipo_collection_total(A1124,100000000)</f>
        <v>2.8512</v>
      </c>
      <c r="AA1124" s="2">
        <f>[1]!s_val_pe_ttm(A1124,E1124)</f>
        <v>-18.640026092529297</v>
      </c>
      <c r="AB1124" s="5">
        <f>[1]!s_info_zjtxornot1(A1124,"")</f>
        <v>1</v>
      </c>
      <c r="AC1124" s="22" t="str">
        <f>[1]!s_info_nature1(A1124,"")</f>
        <v>民营企业</v>
      </c>
      <c r="AD1124" s="6" t="str">
        <f>[1]!s_info_city(A1124)</f>
        <v>成都市</v>
      </c>
      <c r="AE1124" s="6" t="str">
        <f>[1]!s_info_province(A1124)</f>
        <v>四川省</v>
      </c>
      <c r="AF1124">
        <v>104.065735</v>
      </c>
      <c r="AG1124">
        <v>30.659462000000001</v>
      </c>
    </row>
    <row r="1125" spans="1:33" x14ac:dyDescent="0.3">
      <c r="A1125" s="12" t="s">
        <v>2821</v>
      </c>
      <c r="B1125" s="12" t="s">
        <v>2822</v>
      </c>
      <c r="C1125" s="16" t="str">
        <f>[1]!s_info_mkt(A1125)</f>
        <v>创业板</v>
      </c>
      <c r="D1125" s="16" t="str">
        <f>[1]!s_ipo_listeddate(A1125)</f>
        <v>2017-07-12</v>
      </c>
      <c r="E1125" s="16" t="str">
        <f>[1]!lastradeday_s("000002","")</f>
        <v>2026-06-22</v>
      </c>
      <c r="F1125" s="16" t="str">
        <f>[1]!s_info_industry_csrc2023(A1125,"",3)</f>
        <v>计算机、通信和其他电子设备制造业</v>
      </c>
      <c r="G1125" s="16" t="str">
        <f>[1]!s_info_industry_csrc2023(A1125,"",1)</f>
        <v>制造业</v>
      </c>
      <c r="H1125" s="16">
        <f>[1]!s_is(A1125,83,"FY","YTD","20251231",1,"",100000000)</f>
        <v>17.910977011500002</v>
      </c>
      <c r="I1125" s="16">
        <f>[1]!s_is(A1125,83,"FY","YTD","20241231",1,"",100000000)</f>
        <v>19.778917964000001</v>
      </c>
      <c r="J1125" s="16">
        <f t="shared" si="51"/>
        <v>-9.4441008143108518E-2</v>
      </c>
      <c r="K1125" s="16">
        <f>[1]!s_is(A1125,61,"FY","YTD","20251231",1,"",100000000)</f>
        <v>-2.3328423685000002</v>
      </c>
      <c r="L1125" s="16">
        <f>[1]!s_is(A1125,61,"FY","YTD","20241231",1,"",100000000)</f>
        <v>0.97154701519999997</v>
      </c>
      <c r="M1125" s="16">
        <f t="shared" si="52"/>
        <v>-3.4011626117957534</v>
      </c>
      <c r="N1125" s="16">
        <f>[1]!s_fa_roe(A1125,"20251231")</f>
        <v>-5.9137000000000004</v>
      </c>
      <c r="O1125" s="16">
        <f>[1]!s_stmnote_rdexp(A1125,"20251231",1,10000)</f>
        <v>73872.745064000002</v>
      </c>
      <c r="P1125" s="20">
        <f t="shared" si="53"/>
        <v>0.41244397230016511</v>
      </c>
      <c r="Q1125" s="16">
        <f>[1]!s_margin_tradingbalance(A1125,"",10000)</f>
        <v>403408.20049999998</v>
      </c>
      <c r="R1125" s="16">
        <f>[1]!s_margin_seclendingbalance(A1125,"",10000)</f>
        <v>2151.8805000000002</v>
      </c>
      <c r="S1125" s="17">
        <f>[1]!s_val_ev(A1125,"",100000000)</f>
        <v>684.28521845879993</v>
      </c>
      <c r="T1125" s="17">
        <f>[1]!share_freesharesmv(A1125,"",100000000)</f>
        <v>471.9757591307</v>
      </c>
      <c r="U1125" s="17">
        <f>[1]!s_dq_amount_btin(A1125,E1125,100000000)</f>
        <v>55.710712719999997</v>
      </c>
      <c r="V1125" s="17">
        <f>[1]!s_dq_turn(A1125,E1125)</f>
        <v>8.5117980845094596</v>
      </c>
      <c r="W1125" s="2">
        <f>[1]!s_pq_amount(A1125,"20260101","",100000000)</f>
        <v>2774.1291515900002</v>
      </c>
      <c r="X1125" s="2">
        <f>[1]!s_pq_avgamount(A1125,"20260101","",100000000)</f>
        <v>25.219355923545457</v>
      </c>
      <c r="Y1125" s="17">
        <f>[1]!s_ipo_dilutedpe(A1125)</f>
        <v>22.98</v>
      </c>
      <c r="Z1125" s="12">
        <f>[1]!s_ipo_collection_total(A1125,100000000)</f>
        <v>2.3694109615999999</v>
      </c>
      <c r="AA1125" s="2">
        <f>[1]!s_val_pe_ttm(A1125,E1125)</f>
        <v>-297.70974731445313</v>
      </c>
      <c r="AB1125" s="5">
        <f>[1]!s_info_zjtxornot1(A1125,"")</f>
        <v>1</v>
      </c>
      <c r="AC1125" s="22" t="str">
        <f>[1]!s_info_nature1(A1125,"")</f>
        <v>民营企业</v>
      </c>
      <c r="AD1125" s="6" t="str">
        <f>[1]!s_info_city(A1125)</f>
        <v>长沙市</v>
      </c>
      <c r="AE1125" s="6" t="str">
        <f>[1]!s_info_province(A1125)</f>
        <v>湖南省</v>
      </c>
      <c r="AF1125">
        <v>112.98227900000001</v>
      </c>
      <c r="AG1125">
        <v>28.194089999999999</v>
      </c>
    </row>
    <row r="1126" spans="1:33" x14ac:dyDescent="0.3">
      <c r="A1126" s="12" t="s">
        <v>2823</v>
      </c>
      <c r="B1126" s="12" t="s">
        <v>2824</v>
      </c>
      <c r="C1126" s="16" t="str">
        <f>[1]!s_info_mkt(A1126)</f>
        <v>主板</v>
      </c>
      <c r="D1126" s="16" t="str">
        <f>[1]!s_ipo_listeddate(A1126)</f>
        <v>2021-03-01</v>
      </c>
      <c r="E1126" s="16" t="str">
        <f>[1]!lastradeday_s("000002","")</f>
        <v>2026-06-22</v>
      </c>
      <c r="F1126" s="16" t="str">
        <f>[1]!s_info_industry_csrc2023(A1126,"",3)</f>
        <v>铁路、船舶、航空航天和其他运输设备制造业</v>
      </c>
      <c r="G1126" s="16" t="str">
        <f>[1]!s_info_industry_csrc2023(A1126,"",1)</f>
        <v>制造业</v>
      </c>
      <c r="H1126" s="16">
        <f>[1]!s_is(A1126,83,"FY","YTD","20251231",1,"",100000000)</f>
        <v>5.6146532099000002</v>
      </c>
      <c r="I1126" s="16">
        <f>[1]!s_is(A1126,83,"FY","YTD","20241231",1,"",100000000)</f>
        <v>4.8303978205</v>
      </c>
      <c r="J1126" s="16">
        <f t="shared" si="51"/>
        <v>0.16235834366926349</v>
      </c>
      <c r="K1126" s="16">
        <f>[1]!s_is(A1126,61,"FY","YTD","20251231",1,"",100000000)</f>
        <v>0.56779829849999996</v>
      </c>
      <c r="L1126" s="16">
        <f>[1]!s_is(A1126,61,"FY","YTD","20241231",1,"",100000000)</f>
        <v>0.38855376850000001</v>
      </c>
      <c r="M1126" s="16">
        <f t="shared" si="52"/>
        <v>0.46131203589137226</v>
      </c>
      <c r="N1126" s="16">
        <f>[1]!s_fa_roe(A1126,"20251231")</f>
        <v>5.4569999999999999</v>
      </c>
      <c r="O1126" s="16">
        <f>[1]!s_stmnote_rdexp(A1126,"20251231",1,10000)</f>
        <v>2909.8847460000002</v>
      </c>
      <c r="P1126" s="20">
        <f t="shared" si="53"/>
        <v>5.182661577155228E-2</v>
      </c>
      <c r="Q1126" s="16">
        <f>[1]!s_margin_tradingbalance(A1126,"",10000)</f>
        <v>0</v>
      </c>
      <c r="R1126" s="16">
        <f>[1]!s_margin_seclendingbalance(A1126,"",10000)</f>
        <v>0</v>
      </c>
      <c r="S1126" s="17">
        <f>[1]!s_val_ev(A1126,"",100000000)</f>
        <v>105.966185</v>
      </c>
      <c r="T1126" s="17">
        <f>[1]!share_freesharesmv(A1126,"",100000000)</f>
        <v>29.389462769899996</v>
      </c>
      <c r="U1126" s="17">
        <f>[1]!s_dq_amount_btin(A1126,E1126,100000000)</f>
        <v>1.42432673</v>
      </c>
      <c r="V1126" s="17">
        <f>[1]!s_dq_turn(A1126,E1126)</f>
        <v>1.3852806159430016</v>
      </c>
      <c r="W1126" s="2">
        <f>[1]!s_pq_amount(A1126,"20260101","",100000000)</f>
        <v>134.22914234000001</v>
      </c>
      <c r="X1126" s="2">
        <f>[1]!s_pq_avgamount(A1126,"20260101","",100000000)</f>
        <v>1.2202649303636364</v>
      </c>
      <c r="Y1126" s="17">
        <f>[1]!s_ipo_dilutedpe(A1126)</f>
        <v>16.149999999999999</v>
      </c>
      <c r="Z1126" s="12">
        <f>[1]!s_ipo_collection_total(A1126,100000000)</f>
        <v>4.3173000000000004</v>
      </c>
      <c r="AA1126" s="2">
        <f>[1]!s_val_pe_ttm(A1126,E1126)</f>
        <v>184.98712158203125</v>
      </c>
      <c r="AB1126" s="5">
        <f>[1]!s_info_zjtxornot1(A1126,"")</f>
        <v>1</v>
      </c>
      <c r="AC1126" s="22" t="str">
        <f>[1]!s_info_nature1(A1126,"")</f>
        <v>民营企业</v>
      </c>
      <c r="AD1126" s="6" t="str">
        <f>[1]!s_info_city(A1126)</f>
        <v>江阴市</v>
      </c>
      <c r="AE1126" s="6" t="str">
        <f>[1]!s_info_province(A1126)</f>
        <v>江苏省</v>
      </c>
      <c r="AF1126">
        <v>120.31067899999999</v>
      </c>
      <c r="AG1126">
        <v>31.837425</v>
      </c>
    </row>
    <row r="1127" spans="1:33" x14ac:dyDescent="0.3">
      <c r="A1127" s="12" t="s">
        <v>2825</v>
      </c>
      <c r="B1127" s="12" t="s">
        <v>2826</v>
      </c>
      <c r="C1127" s="16" t="str">
        <f>[1]!s_info_mkt(A1127)</f>
        <v>创业板</v>
      </c>
      <c r="D1127" s="16" t="str">
        <f>[1]!s_ipo_listeddate(A1127)</f>
        <v>2021-04-09</v>
      </c>
      <c r="E1127" s="16" t="str">
        <f>[1]!lastradeday_s("000002","")</f>
        <v>2026-06-22</v>
      </c>
      <c r="F1127" s="16" t="str">
        <f>[1]!s_info_industry_csrc2023(A1127,"",3)</f>
        <v>医药制造业</v>
      </c>
      <c r="G1127" s="16" t="str">
        <f>[1]!s_info_industry_csrc2023(A1127,"",1)</f>
        <v>制造业</v>
      </c>
      <c r="H1127" s="16">
        <f>[1]!s_is(A1127,83,"FY","YTD","20251231",1,"",100000000)</f>
        <v>6.0617826730999997</v>
      </c>
      <c r="I1127" s="16">
        <f>[1]!s_is(A1127,83,"FY","YTD","20241231",1,"",100000000)</f>
        <v>5.3659559202999993</v>
      </c>
      <c r="J1127" s="16">
        <f t="shared" si="51"/>
        <v>0.12967433261380545</v>
      </c>
      <c r="K1127" s="16">
        <f>[1]!s_is(A1127,61,"FY","YTD","20251231",1,"",100000000)</f>
        <v>-0.73359121230000002</v>
      </c>
      <c r="L1127" s="16">
        <f>[1]!s_is(A1127,61,"FY","YTD","20241231",1,"",100000000)</f>
        <v>-0.27591132239999999</v>
      </c>
      <c r="M1127" s="16">
        <f t="shared" si="52"/>
        <v>-1.658793433770299</v>
      </c>
      <c r="N1127" s="16">
        <f>[1]!s_fa_roe(A1127,"20251231")</f>
        <v>-8.3870000000000005</v>
      </c>
      <c r="O1127" s="16">
        <f>[1]!s_stmnote_rdexp(A1127,"20251231",1,10000)</f>
        <v>6985.1019909999995</v>
      </c>
      <c r="P1127" s="20">
        <f t="shared" si="53"/>
        <v>0.1152318116252725</v>
      </c>
      <c r="Q1127" s="16">
        <f>[1]!s_margin_tradingbalance(A1127,"",10000)</f>
        <v>6648.0986999999996</v>
      </c>
      <c r="R1127" s="16">
        <f>[1]!s_margin_seclendingbalance(A1127,"",10000)</f>
        <v>0</v>
      </c>
      <c r="S1127" s="17">
        <f>[1]!s_val_ev(A1127,"",100000000)</f>
        <v>31.241181623000003</v>
      </c>
      <c r="T1127" s="17">
        <f>[1]!share_freesharesmv(A1127,"",100000000)</f>
        <v>15.605858573999999</v>
      </c>
      <c r="U1127" s="17">
        <f>[1]!s_dq_amount_btin(A1127,E1127,100000000)</f>
        <v>0.86186775999999998</v>
      </c>
      <c r="V1127" s="17">
        <f>[1]!s_dq_turn(A1127,E1127)</f>
        <v>4.2529420444756765</v>
      </c>
      <c r="W1127" s="2">
        <f>[1]!s_pq_amount(A1127,"20260101","",100000000)</f>
        <v>81.696845319999994</v>
      </c>
      <c r="X1127" s="2">
        <f>[1]!s_pq_avgamount(A1127,"20260101","",100000000)</f>
        <v>0.74269859381818171</v>
      </c>
      <c r="Y1127" s="17">
        <f>[1]!s_ipo_dilutedpe(A1127)</f>
        <v>16.329999999999998</v>
      </c>
      <c r="Z1127" s="12">
        <f>[1]!s_ipo_collection_total(A1127,100000000)</f>
        <v>2.3896000000000002</v>
      </c>
      <c r="AA1127" s="2">
        <f>[1]!s_val_pe_ttm(A1127,E1127)</f>
        <v>-43.851783752441406</v>
      </c>
      <c r="AB1127" s="5">
        <f>[1]!s_info_zjtxornot1(A1127,"")</f>
        <v>1</v>
      </c>
      <c r="AC1127" s="22" t="str">
        <f>[1]!s_info_nature1(A1127,"")</f>
        <v>民营企业</v>
      </c>
      <c r="AD1127" s="6" t="str">
        <f>[1]!s_info_city(A1127)</f>
        <v>宜城市</v>
      </c>
      <c r="AE1127" s="6" t="str">
        <f>[1]!s_info_province(A1127)</f>
        <v>湖北省</v>
      </c>
      <c r="AF1127">
        <v>112.37274499999999</v>
      </c>
      <c r="AG1127">
        <v>31.673335000000002</v>
      </c>
    </row>
    <row r="1128" spans="1:33" x14ac:dyDescent="0.3">
      <c r="A1128" s="12" t="s">
        <v>2827</v>
      </c>
      <c r="B1128" s="12" t="s">
        <v>2828</v>
      </c>
      <c r="C1128" s="16" t="str">
        <f>[1]!s_info_mkt(A1128)</f>
        <v>创业板</v>
      </c>
      <c r="D1128" s="16" t="str">
        <f>[1]!s_ipo_listeddate(A1128)</f>
        <v>2023-04-25</v>
      </c>
      <c r="E1128" s="16" t="str">
        <f>[1]!lastradeday_s("000002","")</f>
        <v>2026-06-22</v>
      </c>
      <c r="F1128" s="16" t="str">
        <f>[1]!s_info_industry_csrc2023(A1128,"",3)</f>
        <v>专用设备制造业</v>
      </c>
      <c r="G1128" s="16" t="str">
        <f>[1]!s_info_industry_csrc2023(A1128,"",1)</f>
        <v>制造业</v>
      </c>
      <c r="H1128" s="16">
        <f>[1]!s_is(A1128,83,"FY","YTD","20251231",1,"",100000000)</f>
        <v>4.2255611164999998</v>
      </c>
      <c r="I1128" s="16">
        <f>[1]!s_is(A1128,83,"FY","YTD","20241231",1,"",100000000)</f>
        <v>3.7075075704000002</v>
      </c>
      <c r="J1128" s="16">
        <f t="shared" si="51"/>
        <v>0.13973094761452032</v>
      </c>
      <c r="K1128" s="16">
        <f>[1]!s_is(A1128,61,"FY","YTD","20251231",1,"",100000000)</f>
        <v>0.42516676539999998</v>
      </c>
      <c r="L1128" s="16">
        <f>[1]!s_is(A1128,61,"FY","YTD","20241231",1,"",100000000)</f>
        <v>0.44898321280000003</v>
      </c>
      <c r="M1128" s="16">
        <f t="shared" si="52"/>
        <v>-5.3045295950984943E-2</v>
      </c>
      <c r="N1128" s="16">
        <f>[1]!s_fa_roe(A1128,"20251231")</f>
        <v>3.5977000000000001</v>
      </c>
      <c r="O1128" s="16">
        <f>[1]!s_stmnote_rdexp(A1128,"20251231",1,10000)</f>
        <v>6331.4155630000005</v>
      </c>
      <c r="P1128" s="20">
        <f t="shared" si="53"/>
        <v>0.14983609012959356</v>
      </c>
      <c r="Q1128" s="16">
        <f>[1]!s_margin_tradingbalance(A1128,"",10000)</f>
        <v>12572.2441</v>
      </c>
      <c r="R1128" s="16">
        <f>[1]!s_margin_seclendingbalance(A1128,"",10000)</f>
        <v>0</v>
      </c>
      <c r="S1128" s="17">
        <f>[1]!s_val_ev(A1128,"",100000000)</f>
        <v>52.792776140000001</v>
      </c>
      <c r="T1128" s="17">
        <f>[1]!share_freesharesmv(A1128,"",100000000)</f>
        <v>25.767545932000004</v>
      </c>
      <c r="U1128" s="17">
        <f>[1]!s_dq_amount_btin(A1128,E1128,100000000)</f>
        <v>2.2804964499999998</v>
      </c>
      <c r="V1128" s="17">
        <f>[1]!s_dq_turn(A1128,E1128)</f>
        <v>8.8544530356947</v>
      </c>
      <c r="W1128" s="2">
        <f>[1]!s_pq_amount(A1128,"20260101","",100000000)</f>
        <v>197.63630621999999</v>
      </c>
      <c r="X1128" s="2">
        <f>[1]!s_pq_avgamount(A1128,"20260101","",100000000)</f>
        <v>1.7966936929090909</v>
      </c>
      <c r="Y1128" s="17">
        <f>[1]!s_ipo_dilutedpe(A1128)</f>
        <v>71.62</v>
      </c>
      <c r="Z1128" s="12">
        <f>[1]!s_ipo_collection_total(A1128,100000000)</f>
        <v>9.5887919999999998</v>
      </c>
      <c r="AA1128" s="2">
        <f>[1]!s_val_pe_ttm(A1128,E1128)</f>
        <v>106.95481109619141</v>
      </c>
      <c r="AB1128" s="5">
        <f>[1]!s_info_zjtxornot1(A1128,"")</f>
        <v>1</v>
      </c>
      <c r="AC1128" s="22" t="str">
        <f>[1]!s_info_nature1(A1128,"")</f>
        <v>民营企业</v>
      </c>
      <c r="AD1128" s="6" t="str">
        <f>[1]!s_info_city(A1128)</f>
        <v>苏州市</v>
      </c>
      <c r="AE1128" s="6" t="str">
        <f>[1]!s_info_province(A1128)</f>
        <v>江苏省</v>
      </c>
      <c r="AF1128">
        <v>120.619585</v>
      </c>
      <c r="AG1128">
        <v>31.299378999999998</v>
      </c>
    </row>
    <row r="1129" spans="1:33" x14ac:dyDescent="0.3">
      <c r="A1129" s="12" t="s">
        <v>2829</v>
      </c>
      <c r="B1129" s="12" t="s">
        <v>2830</v>
      </c>
      <c r="C1129" s="16" t="str">
        <f>[1]!s_info_mkt(A1129)</f>
        <v>科创板</v>
      </c>
      <c r="D1129" s="16" t="str">
        <f>[1]!s_ipo_listeddate(A1129)</f>
        <v>2019-07-22</v>
      </c>
      <c r="E1129" s="16" t="str">
        <f>[1]!lastradeday_s("000002","")</f>
        <v>2026-06-22</v>
      </c>
      <c r="F1129" s="16" t="str">
        <f>[1]!s_info_industry_csrc2023(A1129,"",3)</f>
        <v>专用设备制造业</v>
      </c>
      <c r="G1129" s="16" t="str">
        <f>[1]!s_info_industry_csrc2023(A1129,"",1)</f>
        <v>制造业</v>
      </c>
      <c r="H1129" s="16">
        <f>[1]!s_is(A1129,83,"FY","YTD","20251231",1,"",100000000)</f>
        <v>31.837839003699997</v>
      </c>
      <c r="I1129" s="16">
        <f>[1]!s_is(A1129,83,"FY","YTD","20241231",1,"",100000000)</f>
        <v>27.554349071599997</v>
      </c>
      <c r="J1129" s="16">
        <f t="shared" si="51"/>
        <v>0.15545603784612538</v>
      </c>
      <c r="K1129" s="16">
        <f>[1]!s_is(A1129,61,"FY","YTD","20251231",1,"",100000000)</f>
        <v>5.7032737100000004</v>
      </c>
      <c r="L1129" s="16">
        <f>[1]!s_is(A1129,61,"FY","YTD","20241231",1,"",100000000)</f>
        <v>5.5322663336</v>
      </c>
      <c r="M1129" s="16">
        <f t="shared" si="52"/>
        <v>3.0910908132060436E-2</v>
      </c>
      <c r="N1129" s="16">
        <f>[1]!s_fa_roe(A1129,"20251231")</f>
        <v>14.3361</v>
      </c>
      <c r="O1129" s="16">
        <f>[1]!s_stmnote_rdexp(A1129,"20251231",1,10000)</f>
        <v>19904.634486000003</v>
      </c>
      <c r="P1129" s="20">
        <f t="shared" si="53"/>
        <v>6.251879872778679E-2</v>
      </c>
      <c r="Q1129" s="16">
        <f>[1]!s_margin_tradingbalance(A1129,"",10000)</f>
        <v>46702.9712</v>
      </c>
      <c r="R1129" s="16">
        <f>[1]!s_margin_seclendingbalance(A1129,"",10000)</f>
        <v>225.5866</v>
      </c>
      <c r="S1129" s="17">
        <f>[1]!s_val_ev(A1129,"",100000000)</f>
        <v>128.63791458560002</v>
      </c>
      <c r="T1129" s="17">
        <f>[1]!share_freesharesmv(A1129,"",100000000)</f>
        <v>73.293178432000005</v>
      </c>
      <c r="U1129" s="17">
        <f>[1]!s_dq_amount_btin(A1129,E1129,100000000)</f>
        <v>1.4395945400000001</v>
      </c>
      <c r="V1129" s="17">
        <f>[1]!s_dq_turn(A1129,E1129)</f>
        <v>1.137623278109188</v>
      </c>
      <c r="W1129" s="2">
        <f>[1]!s_pq_amount(A1129,"20260101","",100000000)</f>
        <v>156.17951636999999</v>
      </c>
      <c r="X1129" s="2">
        <f>[1]!s_pq_avgamount(A1129,"20260101","",100000000)</f>
        <v>1.4198137851818182</v>
      </c>
      <c r="Y1129" s="17">
        <f>[1]!s_ipo_dilutedpe(A1129)</f>
        <v>39.92</v>
      </c>
      <c r="Z1129" s="12">
        <f>[1]!s_ipo_collection_total(A1129,100000000)</f>
        <v>17.486830000000001</v>
      </c>
      <c r="AA1129" s="2">
        <f>[1]!s_val_pe_ttm(A1129,E1129)</f>
        <v>23.142429351806641</v>
      </c>
      <c r="AB1129" s="5">
        <f>[1]!s_info_zjtxornot1(A1129,"")</f>
        <v>1</v>
      </c>
      <c r="AC1129" s="22" t="str">
        <f>[1]!s_info_nature1(A1129,"")</f>
        <v>公众企业</v>
      </c>
      <c r="AD1129" s="6" t="str">
        <f>[1]!s_info_city(A1129)</f>
        <v>南京市</v>
      </c>
      <c r="AE1129" s="6" t="str">
        <f>[1]!s_info_province(A1129)</f>
        <v>江苏省</v>
      </c>
      <c r="AF1129">
        <v>118.767413</v>
      </c>
      <c r="AG1129">
        <v>32.041544000000002</v>
      </c>
    </row>
    <row r="1130" spans="1:33" x14ac:dyDescent="0.3">
      <c r="A1130" s="12" t="s">
        <v>2831</v>
      </c>
      <c r="B1130" s="12" t="s">
        <v>2832</v>
      </c>
      <c r="C1130" s="16" t="str">
        <f>[1]!s_info_mkt(A1130)</f>
        <v>创业板</v>
      </c>
      <c r="D1130" s="16" t="str">
        <f>[1]!s_ipo_listeddate(A1130)</f>
        <v>2010-09-02</v>
      </c>
      <c r="E1130" s="16" t="str">
        <f>[1]!lastradeday_s("000002","")</f>
        <v>2026-06-22</v>
      </c>
      <c r="F1130" s="16" t="str">
        <f>[1]!s_info_industry_csrc2023(A1130,"",3)</f>
        <v>计算机、通信和其他电子设备制造业</v>
      </c>
      <c r="G1130" s="16" t="str">
        <f>[1]!s_info_industry_csrc2023(A1130,"",1)</f>
        <v>制造业</v>
      </c>
      <c r="H1130" s="16">
        <f>[1]!s_is(A1130,83,"FY","YTD","20251231",1,"",100000000)</f>
        <v>188.18693525669997</v>
      </c>
      <c r="I1130" s="16">
        <f>[1]!s_is(A1130,83,"FY","YTD","20241231",1,"",100000000)</f>
        <v>169.34153115290002</v>
      </c>
      <c r="J1130" s="16">
        <f t="shared" si="51"/>
        <v>0.11128636888717081</v>
      </c>
      <c r="K1130" s="16">
        <f>[1]!s_is(A1130,61,"FY","YTD","20251231",1,"",100000000)</f>
        <v>5.9766657659</v>
      </c>
      <c r="L1130" s="16">
        <f>[1]!s_is(A1130,61,"FY","YTD","20241231",1,"",100000000)</f>
        <v>7.7152945280999994</v>
      </c>
      <c r="M1130" s="16">
        <f t="shared" si="52"/>
        <v>-0.22534833321886952</v>
      </c>
      <c r="N1130" s="16">
        <f>[1]!s_fa_roe(A1130,"20251231")</f>
        <v>7.3259999999999996</v>
      </c>
      <c r="O1130" s="16">
        <f>[1]!s_stmnote_rdexp(A1130,"20251231",1,10000)</f>
        <v>139367.73766700001</v>
      </c>
      <c r="P1130" s="20">
        <f t="shared" si="53"/>
        <v>7.4058136648483486E-2</v>
      </c>
      <c r="Q1130" s="16">
        <f>[1]!s_margin_tradingbalance(A1130,"",10000)</f>
        <v>248283.07810000001</v>
      </c>
      <c r="R1130" s="16">
        <f>[1]!s_margin_seclendingbalance(A1130,"",10000)</f>
        <v>739.20299999999997</v>
      </c>
      <c r="S1130" s="17">
        <f>[1]!s_val_ev(A1130,"",100000000)</f>
        <v>414.52555837349996</v>
      </c>
      <c r="T1130" s="17">
        <f>[1]!share_freesharesmv(A1130,"",100000000)</f>
        <v>278.04763738499997</v>
      </c>
      <c r="U1130" s="17">
        <f>[1]!s_dq_amount_btin(A1130,E1130,100000000)</f>
        <v>17.03789222</v>
      </c>
      <c r="V1130" s="17">
        <f>[1]!s_dq_turn(A1130,E1130)</f>
        <v>4.1606399932143763</v>
      </c>
      <c r="W1130" s="2">
        <f>[1]!s_pq_amount(A1130,"20260101","",100000000)</f>
        <v>2510.7722628500001</v>
      </c>
      <c r="X1130" s="2">
        <f>[1]!s_pq_avgamount(A1130,"20260101","",100000000)</f>
        <v>22.825202389545456</v>
      </c>
      <c r="Y1130" s="17">
        <f>[1]!s_ipo_dilutedpe(A1130)</f>
        <v>70.489999999999995</v>
      </c>
      <c r="Z1130" s="12">
        <f>[1]!s_ipo_collection_total(A1130,100000000)</f>
        <v>9.2449999999999992</v>
      </c>
      <c r="AA1130" s="2">
        <f>[1]!s_val_pe_ttm(A1130,E1130)</f>
        <v>75.639930725097656</v>
      </c>
      <c r="AB1130" s="5">
        <f>[1]!s_info_zjtxornot1(A1130,"")</f>
        <v>1</v>
      </c>
      <c r="AC1130" s="22" t="str">
        <f>[1]!s_info_nature1(A1130,"")</f>
        <v>民营企业</v>
      </c>
      <c r="AD1130" s="6" t="str">
        <f>[1]!s_info_city(A1130)</f>
        <v>深圳市</v>
      </c>
      <c r="AE1130" s="6" t="str">
        <f>[1]!s_info_province(A1130)</f>
        <v>广东省</v>
      </c>
      <c r="AF1130">
        <v>114.085947</v>
      </c>
      <c r="AG1130">
        <v>22.547000000000001</v>
      </c>
    </row>
    <row r="1131" spans="1:33" x14ac:dyDescent="0.3">
      <c r="A1131" s="12" t="s">
        <v>2833</v>
      </c>
      <c r="B1131" s="12" t="s">
        <v>2834</v>
      </c>
      <c r="C1131" s="16" t="str">
        <f>[1]!s_info_mkt(A1131)</f>
        <v>主板</v>
      </c>
      <c r="D1131" s="16" t="str">
        <f>[1]!s_ipo_listeddate(A1131)</f>
        <v>2006-10-25</v>
      </c>
      <c r="E1131" s="16" t="str">
        <f>[1]!lastradeday_s("000002","")</f>
        <v>2026-06-22</v>
      </c>
      <c r="F1131" s="16" t="str">
        <f>[1]!s_info_industry_csrc2023(A1131,"",3)</f>
        <v>黑色金属冶炼和压延加工业</v>
      </c>
      <c r="G1131" s="16" t="str">
        <f>[1]!s_info_industry_csrc2023(A1131,"",1)</f>
        <v>制造业</v>
      </c>
      <c r="H1131" s="16">
        <f>[1]!s_is(A1131,83,"FY","YTD","20251231",1,"",100000000)</f>
        <v>131.21060568370001</v>
      </c>
      <c r="I1131" s="16">
        <f>[1]!s_is(A1131,83,"FY","YTD","20241231",1,"",100000000)</f>
        <v>144.1626085307</v>
      </c>
      <c r="J1131" s="16">
        <f t="shared" si="51"/>
        <v>-8.9843011159456143E-2</v>
      </c>
      <c r="K1131" s="16">
        <f>[1]!s_is(A1131,61,"FY","YTD","20251231",1,"",100000000)</f>
        <v>2.6742333153</v>
      </c>
      <c r="L1131" s="16">
        <f>[1]!s_is(A1131,61,"FY","YTD","20241231",1,"",100000000)</f>
        <v>1.6258292915000001</v>
      </c>
      <c r="M1131" s="16">
        <f t="shared" si="52"/>
        <v>0.64484262233505207</v>
      </c>
      <c r="N1131" s="16">
        <f>[1]!s_fa_roe(A1131,"20251231")</f>
        <v>4.1233000000000004</v>
      </c>
      <c r="O1131" s="16">
        <f>[1]!s_stmnote_rdexp(A1131,"20251231",1,10000)</f>
        <v>51596.052968000004</v>
      </c>
      <c r="P1131" s="20">
        <f t="shared" si="53"/>
        <v>3.9323081163407554E-2</v>
      </c>
      <c r="Q1131" s="16">
        <f>[1]!s_margin_tradingbalance(A1131,"",10000)</f>
        <v>105310.70819999999</v>
      </c>
      <c r="R1131" s="16">
        <f>[1]!s_margin_seclendingbalance(A1131,"",10000)</f>
        <v>377.45400000000001</v>
      </c>
      <c r="S1131" s="17">
        <f>[1]!s_val_ev(A1131,"",100000000)</f>
        <v>81.829689098499998</v>
      </c>
      <c r="T1131" s="17">
        <f>[1]!share_freesharesmv(A1131,"",100000000)</f>
        <v>59.9019422362</v>
      </c>
      <c r="U1131" s="17">
        <f>[1]!s_dq_amount_btin(A1131,E1131,100000000)</f>
        <v>1.3330132100000001</v>
      </c>
      <c r="V1131" s="17">
        <f>[1]!s_dq_turn(A1131,E1131)</f>
        <v>1.6587552831088497</v>
      </c>
      <c r="W1131" s="2">
        <f>[1]!s_pq_amount(A1131,"20260101","",100000000)</f>
        <v>239.27373162999999</v>
      </c>
      <c r="X1131" s="2">
        <f>[1]!s_pq_avgamount(A1131,"20260101","",100000000)</f>
        <v>2.1752157420909093</v>
      </c>
      <c r="Y1131" s="17">
        <f>[1]!s_ipo_dilutedpe(A1131)</f>
        <v>23.19</v>
      </c>
      <c r="Z1131" s="12">
        <f>[1]!s_ipo_collection_total(A1131,100000000)</f>
        <v>3.8250000000000002</v>
      </c>
      <c r="AA1131" s="2">
        <f>[1]!s_val_pe_ttm(A1131,E1131)</f>
        <v>32.714786529541016</v>
      </c>
      <c r="AB1131" s="5">
        <f>[1]!s_info_zjtxornot1(A1131,"")</f>
        <v>0</v>
      </c>
      <c r="AC1131" s="22" t="str">
        <f>[1]!s_info_nature1(A1131,"")</f>
        <v>民营企业</v>
      </c>
      <c r="AD1131" s="6" t="str">
        <f>[1]!s_info_city(A1131)</f>
        <v>张家港市</v>
      </c>
      <c r="AE1131" s="6" t="str">
        <f>[1]!s_info_province(A1131)</f>
        <v>江苏省</v>
      </c>
      <c r="AF1131">
        <v>120.627279</v>
      </c>
      <c r="AG1131">
        <v>31.907812</v>
      </c>
    </row>
    <row r="1132" spans="1:33" x14ac:dyDescent="0.3">
      <c r="A1132" s="12" t="s">
        <v>2835</v>
      </c>
      <c r="B1132" s="12" t="s">
        <v>2836</v>
      </c>
      <c r="C1132" s="16" t="str">
        <f>[1]!s_info_mkt(A1132)</f>
        <v>创业板</v>
      </c>
      <c r="D1132" s="16" t="str">
        <f>[1]!s_ipo_listeddate(A1132)</f>
        <v>2011-02-22</v>
      </c>
      <c r="E1132" s="16" t="str">
        <f>[1]!lastradeday_s("000002","")</f>
        <v>2026-06-22</v>
      </c>
      <c r="F1132" s="16" t="str">
        <f>[1]!s_info_industry_csrc2023(A1132,"",3)</f>
        <v>批发业</v>
      </c>
      <c r="G1132" s="16" t="str">
        <f>[1]!s_info_industry_csrc2023(A1132,"",1)</f>
        <v>批发和零售业</v>
      </c>
      <c r="H1132" s="16">
        <f>[1]!s_is(A1132,83,"FY","YTD","20251231",1,"",100000000)</f>
        <v>88.668208103799998</v>
      </c>
      <c r="I1132" s="16">
        <f>[1]!s_is(A1132,83,"FY","YTD","20241231",1,"",100000000)</f>
        <v>78.20971608020001</v>
      </c>
      <c r="J1132" s="16">
        <f t="shared" si="51"/>
        <v>0.13372369249973159</v>
      </c>
      <c r="K1132" s="16">
        <f>[1]!s_is(A1132,61,"FY","YTD","20251231",1,"",100000000)</f>
        <v>1.7194247362999999</v>
      </c>
      <c r="L1132" s="16">
        <f>[1]!s_is(A1132,61,"FY","YTD","20241231",1,"",100000000)</f>
        <v>0.98425340299999997</v>
      </c>
      <c r="M1132" s="16">
        <f t="shared" si="52"/>
        <v>0.74693298601681335</v>
      </c>
      <c r="N1132" s="16">
        <f>[1]!s_fa_roe(A1132,"20251231")</f>
        <v>4.3552999999999997</v>
      </c>
      <c r="O1132" s="16">
        <f>[1]!s_stmnote_rdexp(A1132,"20251231",1,10000)</f>
        <v>3815.656461</v>
      </c>
      <c r="P1132" s="20">
        <f t="shared" si="53"/>
        <v>4.3032971372706412E-3</v>
      </c>
      <c r="Q1132" s="16">
        <f>[1]!s_margin_tradingbalance(A1132,"",10000)</f>
        <v>122355.3036</v>
      </c>
      <c r="R1132" s="16">
        <f>[1]!s_margin_seclendingbalance(A1132,"",10000)</f>
        <v>95.641099999999994</v>
      </c>
      <c r="S1132" s="17">
        <f>[1]!s_val_ev(A1132,"",100000000)</f>
        <v>195.9145644445</v>
      </c>
      <c r="T1132" s="17">
        <f>[1]!share_freesharesmv(A1132,"",100000000)</f>
        <v>173.93382157799999</v>
      </c>
      <c r="U1132" s="17">
        <f>[1]!s_dq_amount_btin(A1132,E1132,100000000)</f>
        <v>20.84649529</v>
      </c>
      <c r="V1132" s="17">
        <f>[1]!s_dq_turn(A1132,E1132)</f>
        <v>11.702343614752648</v>
      </c>
      <c r="W1132" s="2">
        <f>[1]!s_pq_amount(A1132,"20260101","",100000000)</f>
        <v>1442.6895405</v>
      </c>
      <c r="X1132" s="2">
        <f>[1]!s_pq_avgamount(A1132,"20260101","",100000000)</f>
        <v>13.115359459090911</v>
      </c>
      <c r="Y1132" s="17">
        <f>[1]!s_ipo_dilutedpe(A1132)</f>
        <v>68.97</v>
      </c>
      <c r="Z1132" s="12">
        <f>[1]!s_ipo_collection_total(A1132,100000000)</f>
        <v>3.34</v>
      </c>
      <c r="AA1132" s="2">
        <f>[1]!s_val_pe_ttm(A1132,E1132)</f>
        <v>72.845771789550781</v>
      </c>
      <c r="AB1132" s="5">
        <f>[1]!s_info_zjtxornot1(A1132,"")</f>
        <v>0</v>
      </c>
      <c r="AC1132" s="22" t="str">
        <f>[1]!s_info_nature1(A1132,"")</f>
        <v>外资企业</v>
      </c>
      <c r="AD1132" s="6" t="str">
        <f>[1]!s_info_city(A1132)</f>
        <v>武汉市</v>
      </c>
      <c r="AE1132" s="6" t="str">
        <f>[1]!s_info_province(A1132)</f>
        <v>湖北省</v>
      </c>
      <c r="AF1132">
        <v>114.29857199999999</v>
      </c>
      <c r="AG1132">
        <v>30.584354999999999</v>
      </c>
    </row>
    <row r="1133" spans="1:33" x14ac:dyDescent="0.3">
      <c r="A1133" s="12" t="s">
        <v>2837</v>
      </c>
      <c r="B1133" s="12" t="s">
        <v>2838</v>
      </c>
      <c r="C1133" s="16" t="str">
        <f>[1]!s_info_mkt(A1133)</f>
        <v>创业板</v>
      </c>
      <c r="D1133" s="16" t="str">
        <f>[1]!s_ipo_listeddate(A1133)</f>
        <v>2020-12-31</v>
      </c>
      <c r="E1133" s="16" t="str">
        <f>[1]!lastradeday_s("000002","")</f>
        <v>2026-06-22</v>
      </c>
      <c r="F1133" s="16" t="str">
        <f>[1]!s_info_industry_csrc2023(A1133,"",3)</f>
        <v>电气机械和器材制造业</v>
      </c>
      <c r="G1133" s="16" t="str">
        <f>[1]!s_info_industry_csrc2023(A1133,"",1)</f>
        <v>制造业</v>
      </c>
      <c r="H1133" s="16">
        <f>[1]!s_is(A1133,83,"FY","YTD","20251231",1,"",100000000)</f>
        <v>7.7053606478000001</v>
      </c>
      <c r="I1133" s="16">
        <f>[1]!s_is(A1133,83,"FY","YTD","20241231",1,"",100000000)</f>
        <v>13.760157963199999</v>
      </c>
      <c r="J1133" s="16">
        <f t="shared" si="51"/>
        <v>-0.44002382324337241</v>
      </c>
      <c r="K1133" s="16">
        <f>[1]!s_is(A1133,61,"FY","YTD","20251231",1,"",100000000)</f>
        <v>-2.9609756249000001</v>
      </c>
      <c r="L1133" s="16">
        <f>[1]!s_is(A1133,61,"FY","YTD","20241231",1,"",100000000)</f>
        <v>0.11151228449999999</v>
      </c>
      <c r="M1133" s="16">
        <f t="shared" si="52"/>
        <v>-27.552909737043368</v>
      </c>
      <c r="N1133" s="16">
        <f>[1]!s_fa_roe(A1133,"20251231")</f>
        <v>-23.467300000000002</v>
      </c>
      <c r="O1133" s="16">
        <f>[1]!s_stmnote_rdexp(A1133,"20251231",1,10000)</f>
        <v>8133.0073609999999</v>
      </c>
      <c r="P1133" s="20">
        <f t="shared" si="53"/>
        <v>0.10554998958189062</v>
      </c>
      <c r="Q1133" s="16">
        <f>[1]!s_margin_tradingbalance(A1133,"",10000)</f>
        <v>18053.464599999999</v>
      </c>
      <c r="R1133" s="16">
        <f>[1]!s_margin_seclendingbalance(A1133,"",10000)</f>
        <v>55.263599999999997</v>
      </c>
      <c r="S1133" s="17">
        <f>[1]!s_val_ev(A1133,"",100000000)</f>
        <v>47.291327348400003</v>
      </c>
      <c r="T1133" s="17">
        <f>[1]!share_freesharesmv(A1133,"",100000000)</f>
        <v>18.765540188400003</v>
      </c>
      <c r="U1133" s="17">
        <f>[1]!s_dq_amount_btin(A1133,E1133,100000000)</f>
        <v>1.6879757900000001</v>
      </c>
      <c r="V1133" s="17">
        <f>[1]!s_dq_turn(A1133,E1133)</f>
        <v>4.89716431122205</v>
      </c>
      <c r="W1133" s="2">
        <f>[1]!s_pq_amount(A1133,"20260101","",100000000)</f>
        <v>80.716517960000004</v>
      </c>
      <c r="X1133" s="2">
        <f>[1]!s_pq_avgamount(A1133,"20260101","",100000000)</f>
        <v>0.73378652690909085</v>
      </c>
      <c r="Y1133" s="17">
        <f>[1]!s_ipo_dilutedpe(A1133)</f>
        <v>25.77</v>
      </c>
      <c r="Z1133" s="12">
        <f>[1]!s_ipo_collection_total(A1133,100000000)</f>
        <v>5.6983499999999996</v>
      </c>
      <c r="AA1133" s="2">
        <f>[1]!s_val_pe_ttm(A1133,E1133)</f>
        <v>-16.022739410400391</v>
      </c>
      <c r="AB1133" s="5">
        <f>[1]!s_info_zjtxornot1(A1133,"")</f>
        <v>0</v>
      </c>
      <c r="AC1133" s="22" t="str">
        <f>[1]!s_info_nature1(A1133,"")</f>
        <v>民营企业</v>
      </c>
      <c r="AD1133" s="6" t="str">
        <f>[1]!s_info_city(A1133)</f>
        <v>海宁市</v>
      </c>
      <c r="AE1133" s="6" t="str">
        <f>[1]!s_info_province(A1133)</f>
        <v>浙江省</v>
      </c>
      <c r="AF1133">
        <v>120.61872700000001</v>
      </c>
      <c r="AG1133">
        <v>30.442177000000001</v>
      </c>
    </row>
    <row r="1134" spans="1:33" x14ac:dyDescent="0.3">
      <c r="A1134" s="12" t="s">
        <v>2839</v>
      </c>
      <c r="B1134" s="12" t="s">
        <v>2840</v>
      </c>
      <c r="C1134" s="16" t="str">
        <f>[1]!s_info_mkt(A1134)</f>
        <v>科创板</v>
      </c>
      <c r="D1134" s="16" t="str">
        <f>[1]!s_ipo_listeddate(A1134)</f>
        <v>2020-06-30</v>
      </c>
      <c r="E1134" s="16" t="str">
        <f>[1]!lastradeday_s("000002","")</f>
        <v>2026-06-22</v>
      </c>
      <c r="F1134" s="16" t="str">
        <f>[1]!s_info_industry_csrc2023(A1134,"",3)</f>
        <v>通用设备制造业</v>
      </c>
      <c r="G1134" s="16" t="str">
        <f>[1]!s_info_industry_csrc2023(A1134,"",1)</f>
        <v>制造业</v>
      </c>
      <c r="H1134" s="16">
        <f>[1]!s_is(A1134,83,"FY","YTD","20251231",1,"",100000000)</f>
        <v>12.6918488131</v>
      </c>
      <c r="I1134" s="16">
        <f>[1]!s_is(A1134,83,"FY","YTD","20241231",1,"",100000000)</f>
        <v>10.3742136974</v>
      </c>
      <c r="J1134" s="16">
        <f t="shared" si="51"/>
        <v>0.22340344852167915</v>
      </c>
      <c r="K1134" s="16">
        <f>[1]!s_is(A1134,61,"FY","YTD","20251231",1,"",100000000)</f>
        <v>1.5725361025</v>
      </c>
      <c r="L1134" s="16">
        <f>[1]!s_is(A1134,61,"FY","YTD","20241231",1,"",100000000)</f>
        <v>1.2797909540000001</v>
      </c>
      <c r="M1134" s="16">
        <f t="shared" si="52"/>
        <v>0.22874450517486614</v>
      </c>
      <c r="N1134" s="16">
        <f>[1]!s_fa_roe(A1134,"20251231")</f>
        <v>9.3873999999999995</v>
      </c>
      <c r="O1134" s="16">
        <f>[1]!s_stmnote_rdexp(A1134,"20251231",1,10000)</f>
        <v>6481.4541859999999</v>
      </c>
      <c r="P1134" s="20">
        <f t="shared" si="53"/>
        <v>5.1067848990685359E-2</v>
      </c>
      <c r="Q1134" s="16">
        <f>[1]!s_margin_tradingbalance(A1134,"",10000)</f>
        <v>11609.9467</v>
      </c>
      <c r="R1134" s="16">
        <f>[1]!s_margin_seclendingbalance(A1134,"",10000)</f>
        <v>0</v>
      </c>
      <c r="S1134" s="17">
        <f>[1]!s_val_ev(A1134,"",100000000)</f>
        <v>43.586399999999998</v>
      </c>
      <c r="T1134" s="17">
        <f>[1]!share_freesharesmv(A1134,"",100000000)</f>
        <v>14.123303833600001</v>
      </c>
      <c r="U1134" s="17">
        <f>[1]!s_dq_amount_btin(A1134,E1134,100000000)</f>
        <v>1.25949519</v>
      </c>
      <c r="V1134" s="17">
        <f>[1]!s_dq_turn(A1134,E1134)</f>
        <v>2.9145053030303032</v>
      </c>
      <c r="W1134" s="2">
        <f>[1]!s_pq_amount(A1134,"20260101","",100000000)</f>
        <v>84.046470630000002</v>
      </c>
      <c r="X1134" s="2">
        <f>[1]!s_pq_avgamount(A1134,"20260101","",100000000)</f>
        <v>0.76405882390909086</v>
      </c>
      <c r="Y1134" s="17">
        <f>[1]!s_ipo_dilutedpe(A1134)</f>
        <v>29.77</v>
      </c>
      <c r="Z1134" s="12">
        <f>[1]!s_ipo_collection_total(A1134,100000000)</f>
        <v>5.7321</v>
      </c>
      <c r="AA1134" s="2">
        <f>[1]!s_val_pe_ttm(A1134,E1134)</f>
        <v>26.630666732788086</v>
      </c>
      <c r="AB1134" s="5">
        <f>[1]!s_info_zjtxornot1(A1134,"")</f>
        <v>1</v>
      </c>
      <c r="AC1134" s="22" t="str">
        <f>[1]!s_info_nature1(A1134,"")</f>
        <v>民营企业</v>
      </c>
      <c r="AD1134" s="6" t="str">
        <f>[1]!s_info_city(A1134)</f>
        <v>南通市</v>
      </c>
      <c r="AE1134" s="6" t="str">
        <f>[1]!s_info_province(A1134)</f>
        <v>江苏省</v>
      </c>
      <c r="AF1134">
        <v>120.864608</v>
      </c>
      <c r="AG1134">
        <v>32.016212000000003</v>
      </c>
    </row>
    <row r="1135" spans="1:33" x14ac:dyDescent="0.3">
      <c r="A1135" s="12" t="s">
        <v>2841</v>
      </c>
      <c r="B1135" s="12" t="s">
        <v>2842</v>
      </c>
      <c r="C1135" s="16" t="str">
        <f>[1]!s_info_mkt(A1135)</f>
        <v>科创板</v>
      </c>
      <c r="D1135" s="16" t="str">
        <f>[1]!s_ipo_listeddate(A1135)</f>
        <v>2019-07-22</v>
      </c>
      <c r="E1135" s="16" t="str">
        <f>[1]!lastradeday_s("000002","")</f>
        <v>2026-06-22</v>
      </c>
      <c r="F1135" s="16" t="str">
        <f>[1]!s_info_industry_csrc2023(A1135,"",3)</f>
        <v>计算机、通信和其他电子设备制造业</v>
      </c>
      <c r="G1135" s="16" t="str">
        <f>[1]!s_info_industry_csrc2023(A1135,"",1)</f>
        <v>制造业</v>
      </c>
      <c r="H1135" s="16">
        <f>[1]!s_is(A1135,83,"FY","YTD","20251231",1,"",100000000)</f>
        <v>3.5763694888000002</v>
      </c>
      <c r="I1135" s="16">
        <f>[1]!s_is(A1135,83,"FY","YTD","20241231",1,"",100000000)</f>
        <v>3.4457081757000001</v>
      </c>
      <c r="J1135" s="16">
        <f t="shared" si="51"/>
        <v>3.792001714522919E-2</v>
      </c>
      <c r="K1135" s="16">
        <f>[1]!s_is(A1135,61,"FY","YTD","20251231",1,"",100000000)</f>
        <v>-0.83622365830000001</v>
      </c>
      <c r="L1135" s="16">
        <f>[1]!s_is(A1135,61,"FY","YTD","20241231",1,"",100000000)</f>
        <v>-0.91642742249999998</v>
      </c>
      <c r="M1135" s="16">
        <f t="shared" si="52"/>
        <v>8.751785709467895E-2</v>
      </c>
      <c r="N1135" s="16">
        <f>[1]!s_fa_roe(A1135,"20251231")</f>
        <v>-6.1845999999999997</v>
      </c>
      <c r="O1135" s="16">
        <f>[1]!s_stmnote_rdexp(A1135,"20251231",1,10000)</f>
        <v>6217.3563880000002</v>
      </c>
      <c r="P1135" s="20">
        <f t="shared" si="53"/>
        <v>0.17384547115365714</v>
      </c>
      <c r="Q1135" s="16">
        <f>[1]!s_margin_tradingbalance(A1135,"",10000)</f>
        <v>37272.5576</v>
      </c>
      <c r="R1135" s="16">
        <f>[1]!s_margin_seclendingbalance(A1135,"",10000)</f>
        <v>94.635999999999996</v>
      </c>
      <c r="S1135" s="17">
        <f>[1]!s_val_ev(A1135,"",100000000)</f>
        <v>209.11343400000001</v>
      </c>
      <c r="T1135" s="17">
        <f>[1]!share_freesharesmv(A1135,"",100000000)</f>
        <v>99.34538322600001</v>
      </c>
      <c r="U1135" s="17">
        <f>[1]!s_dq_amount_btin(A1135,E1135,100000000)</f>
        <v>13.08005535</v>
      </c>
      <c r="V1135" s="17">
        <f>[1]!s_dq_turn(A1135,E1135)</f>
        <v>6.3891653417159224</v>
      </c>
      <c r="W1135" s="2">
        <f>[1]!s_pq_amount(A1135,"20260101","",100000000)</f>
        <v>577.01344915000004</v>
      </c>
      <c r="X1135" s="2">
        <f>[1]!s_pq_avgamount(A1135,"20260101","",100000000)</f>
        <v>5.2455768104545459</v>
      </c>
      <c r="Y1135" s="17">
        <f>[1]!s_ipo_dilutedpe(A1135)</f>
        <v>38.51</v>
      </c>
      <c r="Z1135" s="12">
        <f>[1]!s_ipo_collection_total(A1135,100000000)</f>
        <v>10.776</v>
      </c>
      <c r="AA1135" s="2">
        <f>[1]!s_val_pe_ttm(A1135,E1135)</f>
        <v>-204.27064514160156</v>
      </c>
      <c r="AB1135" s="5">
        <f>[1]!s_info_zjtxornot1(A1135,"")</f>
        <v>1</v>
      </c>
      <c r="AC1135" s="22" t="str">
        <f>[1]!s_info_nature1(A1135,"")</f>
        <v>民营企业</v>
      </c>
      <c r="AD1135" s="6" t="str">
        <f>[1]!s_info_city(A1135)</f>
        <v>广州市</v>
      </c>
      <c r="AE1135" s="6" t="str">
        <f>[1]!s_info_province(A1135)</f>
        <v>广东省</v>
      </c>
      <c r="AF1135">
        <v>113.280637</v>
      </c>
      <c r="AG1135">
        <v>23.125177999999998</v>
      </c>
    </row>
    <row r="1136" spans="1:33" x14ac:dyDescent="0.3">
      <c r="A1136" s="12" t="s">
        <v>85</v>
      </c>
      <c r="B1136" s="12" t="s">
        <v>86</v>
      </c>
      <c r="C1136" s="16" t="str">
        <f>[1]!s_info_mkt(A1136)</f>
        <v>北证</v>
      </c>
      <c r="D1136" s="16" t="str">
        <f>[1]!s_ipo_listeddate(A1136)</f>
        <v>2026-03-27</v>
      </c>
      <c r="E1136" s="16" t="str">
        <f>[1]!lastradeday_s("000002","")</f>
        <v>2026-06-22</v>
      </c>
      <c r="F1136" s="16" t="str">
        <f>[1]!s_info_industry_csrc2023(A1136,"",3)</f>
        <v>专用设备制造业</v>
      </c>
      <c r="G1136" s="16" t="str">
        <f>[1]!s_info_industry_csrc2023(A1136,"",1)</f>
        <v>制造业</v>
      </c>
      <c r="H1136" s="16">
        <f>[1]!s_is(A1136,83,"FY","YTD","20251231",1,"",100000000)</f>
        <v>3.8219362256</v>
      </c>
      <c r="I1136" s="16">
        <f>[1]!s_is(A1136,83,"FY","YTD","20241231",1,"",100000000)</f>
        <v>3.1830285581000002</v>
      </c>
      <c r="J1136" s="16">
        <f t="shared" si="51"/>
        <v>0.20072319674108541</v>
      </c>
      <c r="K1136" s="16">
        <f>[1]!s_is(A1136,61,"FY","YTD","20251231",1,"",100000000)</f>
        <v>0.89775785620000004</v>
      </c>
      <c r="L1136" s="16">
        <f>[1]!s_is(A1136,61,"FY","YTD","20241231",1,"",100000000)</f>
        <v>0.64878963310000004</v>
      </c>
      <c r="M1136" s="16">
        <f t="shared" si="52"/>
        <v>0.38374260376263708</v>
      </c>
      <c r="N1136" s="16">
        <f>[1]!s_fa_roe(A1136,"20251231")</f>
        <v>16.142800000000001</v>
      </c>
      <c r="O1136" s="16">
        <f>[1]!s_stmnote_rdexp(A1136,"20251231",1,10000)</f>
        <v>2115.213722</v>
      </c>
      <c r="P1136" s="20">
        <f t="shared" si="53"/>
        <v>5.5344034990221107E-2</v>
      </c>
      <c r="Q1136" s="16">
        <f>[1]!s_margin_tradingbalance(A1136,"",10000)</f>
        <v>370.37430000000001</v>
      </c>
      <c r="R1136" s="16">
        <f>[1]!s_margin_seclendingbalance(A1136,"",10000)</f>
        <v>0</v>
      </c>
      <c r="S1136" s="17">
        <f>[1]!s_val_ev(A1136,"",100000000)</f>
        <v>18.742138799999999</v>
      </c>
      <c r="T1136" s="17">
        <f>[1]!share_freesharesmv(A1136,"",100000000)</f>
        <v>5.2342737370000005</v>
      </c>
      <c r="U1136" s="17">
        <f>[1]!s_dq_amount_btin(A1136,E1136,100000000)</f>
        <v>0.18957160000000001</v>
      </c>
      <c r="V1136" s="17">
        <f>[1]!s_dq_turn(A1136,E1136)</f>
        <v>3.681545243570818</v>
      </c>
      <c r="W1136" s="2">
        <f>[1]!s_pq_amount(A1136,"20260101","",100000000)</f>
        <v>37.507704699999998</v>
      </c>
      <c r="X1136" s="2">
        <f>[1]!s_pq_avgamount(A1136,"20260101","",100000000)</f>
        <v>0.65802990701754382</v>
      </c>
      <c r="Y1136" s="17">
        <f>[1]!s_ipo_dilutedpe(A1136)</f>
        <v>14.53</v>
      </c>
      <c r="Z1136" s="12">
        <f>[1]!s_ipo_collection_total(A1136,100000000)</f>
        <v>1.94511864</v>
      </c>
      <c r="AA1136" s="2">
        <f>[1]!s_val_pe_ttm(A1136,E1136)</f>
        <v>19.262636184692383</v>
      </c>
      <c r="AB1136" s="5">
        <f>[1]!s_info_zjtxornot1(A1136,"")</f>
        <v>1</v>
      </c>
      <c r="AC1136" s="22" t="str">
        <f>[1]!s_info_nature1(A1136,"")</f>
        <v>民营企业</v>
      </c>
      <c r="AD1136" s="6" t="str">
        <f>[1]!s_info_city(A1136)</f>
        <v>杭州市</v>
      </c>
      <c r="AE1136" s="6" t="str">
        <f>[1]!s_info_province(A1136)</f>
        <v>浙江省</v>
      </c>
      <c r="AF1136">
        <v>120.153576</v>
      </c>
      <c r="AG1136">
        <v>30.287458999999998</v>
      </c>
    </row>
    <row r="1137" spans="1:33" x14ac:dyDescent="0.3">
      <c r="A1137" s="12" t="s">
        <v>2843</v>
      </c>
      <c r="B1137" s="12" t="s">
        <v>2844</v>
      </c>
      <c r="C1137" s="16" t="str">
        <f>[1]!s_info_mkt(A1137)</f>
        <v>科创板</v>
      </c>
      <c r="D1137" s="16" t="str">
        <f>[1]!s_ipo_listeddate(A1137)</f>
        <v>2020-06-02</v>
      </c>
      <c r="E1137" s="16" t="str">
        <f>[1]!lastradeday_s("000002","")</f>
        <v>2026-06-22</v>
      </c>
      <c r="F1137" s="16" t="str">
        <f>[1]!s_info_industry_csrc2023(A1137,"",3)</f>
        <v>通用设备制造业</v>
      </c>
      <c r="G1137" s="16" t="str">
        <f>[1]!s_info_industry_csrc2023(A1137,"",1)</f>
        <v>制造业</v>
      </c>
      <c r="H1137" s="16">
        <f>[1]!s_is(A1137,83,"FY","YTD","20251231",1,"",100000000)</f>
        <v>16.8516471497</v>
      </c>
      <c r="I1137" s="16">
        <f>[1]!s_is(A1137,83,"FY","YTD","20241231",1,"",100000000)</f>
        <v>14.5741634184</v>
      </c>
      <c r="J1137" s="16">
        <f t="shared" si="51"/>
        <v>0.15626857377107894</v>
      </c>
      <c r="K1137" s="16">
        <f>[1]!s_is(A1137,61,"FY","YTD","20251231",1,"",100000000)</f>
        <v>0.95162104999999997</v>
      </c>
      <c r="L1137" s="16">
        <f>[1]!s_is(A1137,61,"FY","YTD","20241231",1,"",100000000)</f>
        <v>0.92519155139999998</v>
      </c>
      <c r="M1137" s="16">
        <f t="shared" si="52"/>
        <v>2.856651529081396E-2</v>
      </c>
      <c r="N1137" s="16">
        <f>[1]!s_fa_roe(A1137,"20251231")</f>
        <v>6.7066999999999997</v>
      </c>
      <c r="O1137" s="16">
        <f>[1]!s_stmnote_rdexp(A1137,"20251231",1,10000)</f>
        <v>10906.496907999999</v>
      </c>
      <c r="P1137" s="20">
        <f t="shared" si="53"/>
        <v>6.4720657933988138E-2</v>
      </c>
      <c r="Q1137" s="16">
        <f>[1]!s_margin_tradingbalance(A1137,"",10000)</f>
        <v>18993.729500000001</v>
      </c>
      <c r="R1137" s="16">
        <f>[1]!s_margin_seclendingbalance(A1137,"",10000)</f>
        <v>15.2004</v>
      </c>
      <c r="S1137" s="17">
        <f>[1]!s_val_ev(A1137,"",100000000)</f>
        <v>53.012879067000007</v>
      </c>
      <c r="T1137" s="17">
        <f>[1]!share_freesharesmv(A1137,"",100000000)</f>
        <v>31.054967727000005</v>
      </c>
      <c r="U1137" s="17">
        <f>[1]!s_dq_amount_btin(A1137,E1137,100000000)</f>
        <v>2.05125234</v>
      </c>
      <c r="V1137" s="17">
        <f>[1]!s_dq_turn(A1137,E1137)</f>
        <v>3.8908696081062062</v>
      </c>
      <c r="W1137" s="2">
        <f>[1]!s_pq_amount(A1137,"20260101","",100000000)</f>
        <v>156.65066945999999</v>
      </c>
      <c r="X1137" s="2">
        <f>[1]!s_pq_avgamount(A1137,"20260101","",100000000)</f>
        <v>1.424096995090909</v>
      </c>
      <c r="Y1137" s="17">
        <f>[1]!s_ipo_dilutedpe(A1137)</f>
        <v>40.020000000000003</v>
      </c>
      <c r="Z1137" s="12">
        <f>[1]!s_ipo_collection_total(A1137,100000000)</f>
        <v>5.3804904799999997</v>
      </c>
      <c r="AA1137" s="2">
        <f>[1]!s_val_pe_ttm(A1137,E1137)</f>
        <v>52.704967498779297</v>
      </c>
      <c r="AB1137" s="5">
        <f>[1]!s_info_zjtxornot1(A1137,"")</f>
        <v>0</v>
      </c>
      <c r="AC1137" s="22" t="str">
        <f>[1]!s_info_nature1(A1137,"")</f>
        <v>民营企业</v>
      </c>
      <c r="AD1137" s="6" t="str">
        <f>[1]!s_info_city(A1137)</f>
        <v>湖州市</v>
      </c>
      <c r="AE1137" s="6" t="str">
        <f>[1]!s_info_province(A1137)</f>
        <v>浙江省</v>
      </c>
      <c r="AF1137">
        <v>120.10239799999999</v>
      </c>
      <c r="AG1137">
        <v>30.867197999999998</v>
      </c>
    </row>
    <row r="1138" spans="1:33" x14ac:dyDescent="0.3">
      <c r="A1138" s="12" t="s">
        <v>2845</v>
      </c>
      <c r="B1138" s="12" t="s">
        <v>2846</v>
      </c>
      <c r="C1138" s="16" t="str">
        <f>[1]!s_info_mkt(A1138)</f>
        <v>主板</v>
      </c>
      <c r="D1138" s="16" t="str">
        <f>[1]!s_ipo_listeddate(A1138)</f>
        <v>1996-08-08</v>
      </c>
      <c r="E1138" s="16" t="str">
        <f>[1]!lastradeday_s("000002","")</f>
        <v>2026-06-22</v>
      </c>
      <c r="F1138" s="16" t="str">
        <f>[1]!s_info_industry_csrc2023(A1138,"",3)</f>
        <v>住宿业</v>
      </c>
      <c r="G1138" s="16" t="str">
        <f>[1]!s_info_industry_csrc2023(A1138,"",1)</f>
        <v>住宿和餐饮业</v>
      </c>
      <c r="H1138" s="16">
        <f>[1]!s_is(A1138,83,"FY","YTD","20251231",1,"",100000000)</f>
        <v>5.2822550227999994</v>
      </c>
      <c r="I1138" s="16">
        <f>[1]!s_is(A1138,83,"FY","YTD","20241231",1,"",100000000)</f>
        <v>6.0389548827999997</v>
      </c>
      <c r="J1138" s="16">
        <f t="shared" si="51"/>
        <v>-0.12530311530480442</v>
      </c>
      <c r="K1138" s="16">
        <f>[1]!s_is(A1138,61,"FY","YTD","20251231",1,"",100000000)</f>
        <v>-2.1023132194</v>
      </c>
      <c r="L1138" s="16">
        <f>[1]!s_is(A1138,61,"FY","YTD","20241231",1,"",100000000)</f>
        <v>-1.8125988808000002</v>
      </c>
      <c r="M1138" s="16">
        <f t="shared" si="52"/>
        <v>-0.15983367399638515</v>
      </c>
      <c r="N1138" s="16">
        <f>[1]!s_fa_roe(A1138,"20251231")</f>
        <v>-14.5535</v>
      </c>
      <c r="O1138" s="16">
        <f>[1]!s_stmnote_rdexp(A1138,"20251231",1,10000)</f>
        <v>283.58144399999998</v>
      </c>
      <c r="P1138" s="20">
        <f t="shared" si="53"/>
        <v>5.3685678327904758E-3</v>
      </c>
      <c r="Q1138" s="16">
        <f>[1]!s_margin_tradingbalance(A1138,"",10000)</f>
        <v>18975.792700000002</v>
      </c>
      <c r="R1138" s="16">
        <f>[1]!s_margin_seclendingbalance(A1138,"",10000)</f>
        <v>20.0928</v>
      </c>
      <c r="S1138" s="17">
        <f>[1]!s_val_ev(A1138,"",100000000)</f>
        <v>33.013202399999997</v>
      </c>
      <c r="T1138" s="17">
        <f>[1]!share_freesharesmv(A1138,"",100000000)</f>
        <v>14.791153392</v>
      </c>
      <c r="U1138" s="17">
        <f>[1]!s_dq_amount_btin(A1138,E1138,100000000)</f>
        <v>0.45762167999999998</v>
      </c>
      <c r="V1138" s="17">
        <f>[1]!s_dq_turn(A1138,E1138)</f>
        <v>1.4194641220265263</v>
      </c>
      <c r="W1138" s="2">
        <f>[1]!s_pq_amount(A1138,"20260101","",100000000)</f>
        <v>82.463353940000005</v>
      </c>
      <c r="X1138" s="2">
        <f>[1]!s_pq_avgamount(A1138,"20260101","",100000000)</f>
        <v>0.7496668540000001</v>
      </c>
      <c r="Y1138" s="17">
        <f>[1]!s_ipo_dilutedpe(A1138)</f>
        <v>18.100000000000001</v>
      </c>
      <c r="Z1138" s="12">
        <f>[1]!s_ipo_collection_total(A1138,100000000)</f>
        <v>1.196</v>
      </c>
      <c r="AA1138" s="2">
        <f>[1]!s_val_pe_ttm(A1138,E1138)</f>
        <v>-15.770882606506348</v>
      </c>
      <c r="AB1138" s="5">
        <f>[1]!s_info_zjtxornot1(A1138,"")</f>
        <v>0</v>
      </c>
      <c r="AC1138" s="22" t="str">
        <f>[1]!s_info_nature1(A1138,"")</f>
        <v>地方国有企业</v>
      </c>
      <c r="AD1138" s="6" t="str">
        <f>[1]!s_info_city(A1138)</f>
        <v>长沙市</v>
      </c>
      <c r="AE1138" s="6" t="str">
        <f>[1]!s_info_province(A1138)</f>
        <v>湖南省</v>
      </c>
      <c r="AF1138">
        <v>112.98227900000001</v>
      </c>
      <c r="AG1138">
        <v>28.194089999999999</v>
      </c>
    </row>
    <row r="1139" spans="1:33" x14ac:dyDescent="0.3">
      <c r="A1139" s="12" t="s">
        <v>2847</v>
      </c>
      <c r="B1139" s="12" t="s">
        <v>2848</v>
      </c>
      <c r="C1139" s="16" t="str">
        <f>[1]!s_info_mkt(A1139)</f>
        <v>主板</v>
      </c>
      <c r="D1139" s="16" t="str">
        <f>[1]!s_ipo_listeddate(A1139)</f>
        <v>1993-03-04</v>
      </c>
      <c r="E1139" s="16" t="str">
        <f>[1]!lastradeday_s("000002","")</f>
        <v>2026-06-22</v>
      </c>
      <c r="F1139" s="16" t="str">
        <f>[1]!s_info_industry_csrc2023(A1139,"",3)</f>
        <v>互联网和相关服务</v>
      </c>
      <c r="G1139" s="16" t="str">
        <f>[1]!s_info_industry_csrc2023(A1139,"",1)</f>
        <v>信息传输、软件和信息技术服务业</v>
      </c>
      <c r="H1139" s="16">
        <f>[1]!s_is(A1139,83,"FY","YTD","20251231",1,"",100000000)</f>
        <v>30.812538926599998</v>
      </c>
      <c r="I1139" s="16">
        <f>[1]!s_is(A1139,83,"FY","YTD","20241231",1,"",100000000)</f>
        <v>30.967324487199999</v>
      </c>
      <c r="J1139" s="16">
        <f t="shared" si="51"/>
        <v>-4.9983511059852326E-3</v>
      </c>
      <c r="K1139" s="16">
        <f>[1]!s_is(A1139,61,"FY","YTD","20251231",1,"",100000000)</f>
        <v>5.7260309778999998</v>
      </c>
      <c r="L1139" s="16">
        <f>[1]!s_is(A1139,61,"FY","YTD","20241231",1,"",100000000)</f>
        <v>5.1153003264999999</v>
      </c>
      <c r="M1139" s="16">
        <f t="shared" si="52"/>
        <v>0.11939292170903193</v>
      </c>
      <c r="N1139" s="16">
        <f>[1]!s_fa_roe(A1139,"20251231")</f>
        <v>5.6546000000000003</v>
      </c>
      <c r="O1139" s="16">
        <f>[1]!s_stmnote_rdexp(A1139,"20251231",1,10000)</f>
        <v>35194.728323000003</v>
      </c>
      <c r="P1139" s="20">
        <f t="shared" si="53"/>
        <v>0.1142220977207981</v>
      </c>
      <c r="Q1139" s="16">
        <f>[1]!s_margin_tradingbalance(A1139,"",10000)</f>
        <v>70259.08</v>
      </c>
      <c r="R1139" s="16">
        <f>[1]!s_margin_seclendingbalance(A1139,"",10000)</f>
        <v>277.25880000000001</v>
      </c>
      <c r="S1139" s="17">
        <f>[1]!s_val_ev(A1139,"",100000000)</f>
        <v>140.37584405040002</v>
      </c>
      <c r="T1139" s="17">
        <f>[1]!share_freesharesmv(A1139,"",100000000)</f>
        <v>72.039110745599999</v>
      </c>
      <c r="U1139" s="17">
        <f>[1]!s_dq_amount_btin(A1139,E1139,100000000)</f>
        <v>2.5847142000000001</v>
      </c>
      <c r="V1139" s="17">
        <f>[1]!s_dq_turn(A1139,E1139)</f>
        <v>1.8827271210929322</v>
      </c>
      <c r="W1139" s="2">
        <f>[1]!s_pq_amount(A1139,"20260101","",100000000)</f>
        <v>697.62096795000002</v>
      </c>
      <c r="X1139" s="2">
        <f>[1]!s_pq_avgamount(A1139,"20260101","",100000000)</f>
        <v>6.3420087995454546</v>
      </c>
      <c r="Y1139" s="17">
        <f>[1]!s_ipo_dilutedpe(A1139)</f>
        <v>0</v>
      </c>
      <c r="Z1139" s="12">
        <f>[1]!s_ipo_collection_total(A1139,100000000)</f>
        <v>0.22639999999999999</v>
      </c>
      <c r="AA1139" s="2">
        <f>[1]!s_val_pe_ttm(A1139,E1139)</f>
        <v>23.837741851806641</v>
      </c>
      <c r="AB1139" s="5">
        <f>[1]!s_info_zjtxornot1(A1139,"")</f>
        <v>0</v>
      </c>
      <c r="AC1139" s="22" t="str">
        <f>[1]!s_info_nature1(A1139,"")</f>
        <v>地方国有企业</v>
      </c>
      <c r="AD1139" s="6" t="str">
        <f>[1]!s_info_city(A1139)</f>
        <v>杭州市</v>
      </c>
      <c r="AE1139" s="6" t="str">
        <f>[1]!s_info_province(A1139)</f>
        <v>浙江省</v>
      </c>
      <c r="AF1139">
        <v>120.153576</v>
      </c>
      <c r="AG1139">
        <v>30.287458999999998</v>
      </c>
    </row>
    <row r="1140" spans="1:33" x14ac:dyDescent="0.3">
      <c r="A1140" s="12" t="s">
        <v>2849</v>
      </c>
      <c r="B1140" s="12" t="s">
        <v>2850</v>
      </c>
      <c r="C1140" s="16" t="str">
        <f>[1]!s_info_mkt(A1140)</f>
        <v>科创板</v>
      </c>
      <c r="D1140" s="16" t="str">
        <f>[1]!s_ipo_listeddate(A1140)</f>
        <v>2024-02-07</v>
      </c>
      <c r="E1140" s="16" t="str">
        <f>[1]!lastradeday_s("000002","")</f>
        <v>2026-06-22</v>
      </c>
      <c r="F1140" s="16" t="str">
        <f>[1]!s_info_industry_csrc2023(A1140,"",3)</f>
        <v>计算机、通信和其他电子设备制造业</v>
      </c>
      <c r="G1140" s="16" t="str">
        <f>[1]!s_info_industry_csrc2023(A1140,"",1)</f>
        <v>制造业</v>
      </c>
      <c r="H1140" s="16">
        <f>[1]!s_is(A1140,83,"FY","YTD","20251231",1,"",100000000)</f>
        <v>7.5998731237000001</v>
      </c>
      <c r="I1140" s="16">
        <f>[1]!s_is(A1140,83,"FY","YTD","20241231",1,"",100000000)</f>
        <v>6.0388986350999998</v>
      </c>
      <c r="J1140" s="16">
        <f t="shared" si="51"/>
        <v>0.25848661865710421</v>
      </c>
      <c r="K1140" s="16">
        <f>[1]!s_is(A1140,61,"FY","YTD","20251231",1,"",100000000)</f>
        <v>1.5360548159</v>
      </c>
      <c r="L1140" s="16">
        <f>[1]!s_is(A1140,61,"FY","YTD","20241231",1,"",100000000)</f>
        <v>1.2216985279999999</v>
      </c>
      <c r="M1140" s="16">
        <f t="shared" si="52"/>
        <v>0.25731085099580325</v>
      </c>
      <c r="N1140" s="16">
        <f>[1]!s_fa_roe(A1140,"20251231")</f>
        <v>5.3114999999999997</v>
      </c>
      <c r="O1140" s="16">
        <f>[1]!s_stmnote_rdexp(A1140,"20251231",1,10000)</f>
        <v>11300.67</v>
      </c>
      <c r="P1140" s="20">
        <f t="shared" si="53"/>
        <v>0.14869550867578518</v>
      </c>
      <c r="Q1140" s="16">
        <f>[1]!s_margin_tradingbalance(A1140,"",10000)</f>
        <v>45986.595600000001</v>
      </c>
      <c r="R1140" s="16">
        <f>[1]!s_margin_seclendingbalance(A1140,"",10000)</f>
        <v>269.32619999999997</v>
      </c>
      <c r="S1140" s="17">
        <f>[1]!s_val_ev(A1140,"",100000000)</f>
        <v>227.48175768719997</v>
      </c>
      <c r="T1140" s="17">
        <f>[1]!share_freesharesmv(A1140,"",100000000)</f>
        <v>63.469884628400003</v>
      </c>
      <c r="U1140" s="17">
        <f>[1]!s_dq_amount_btin(A1140,E1140,100000000)</f>
        <v>2.8562837399999998</v>
      </c>
      <c r="V1140" s="17">
        <f>[1]!s_dq_turn(A1140,E1140)</f>
        <v>3.6070792466295178</v>
      </c>
      <c r="W1140" s="2">
        <f>[1]!s_pq_amount(A1140,"20260101","",100000000)</f>
        <v>446.74075335999999</v>
      </c>
      <c r="X1140" s="2">
        <f>[1]!s_pq_avgamount(A1140,"20260101","",100000000)</f>
        <v>4.0612795760000004</v>
      </c>
      <c r="Y1140" s="17">
        <f>[1]!s_ipo_dilutedpe(A1140)</f>
        <v>37.04</v>
      </c>
      <c r="Z1140" s="12">
        <f>[1]!s_ipo_collection_total(A1140,100000000)</f>
        <v>14.999639999999999</v>
      </c>
      <c r="AA1140" s="2">
        <f>[1]!s_val_pe_ttm(A1140,E1140)</f>
        <v>352.02029418945313</v>
      </c>
      <c r="AB1140" s="5">
        <f>[1]!s_info_zjtxornot1(A1140,"")</f>
        <v>1</v>
      </c>
      <c r="AC1140" s="22" t="str">
        <f>[1]!s_info_nature1(A1140,"")</f>
        <v>中央国有企业</v>
      </c>
      <c r="AD1140" s="6" t="str">
        <f>[1]!s_info_city(A1140)</f>
        <v>成都市</v>
      </c>
      <c r="AE1140" s="6" t="str">
        <f>[1]!s_info_province(A1140)</f>
        <v>四川省</v>
      </c>
      <c r="AF1140">
        <v>104.065735</v>
      </c>
      <c r="AG1140">
        <v>30.659462000000001</v>
      </c>
    </row>
    <row r="1141" spans="1:33" x14ac:dyDescent="0.3">
      <c r="A1141" s="12" t="s">
        <v>2851</v>
      </c>
      <c r="B1141" s="12" t="s">
        <v>2852</v>
      </c>
      <c r="C1141" s="16" t="str">
        <f>[1]!s_info_mkt(A1141)</f>
        <v>主板</v>
      </c>
      <c r="D1141" s="16" t="str">
        <f>[1]!s_ipo_listeddate(A1141)</f>
        <v>2017-06-02</v>
      </c>
      <c r="E1141" s="16" t="str">
        <f>[1]!lastradeday_s("000002","")</f>
        <v>2026-06-22</v>
      </c>
      <c r="F1141" s="16" t="str">
        <f>[1]!s_info_industry_csrc2023(A1141,"",3)</f>
        <v>计算机、通信和其他电子设备制造业</v>
      </c>
      <c r="G1141" s="16" t="str">
        <f>[1]!s_info_industry_csrc2023(A1141,"",1)</f>
        <v>制造业</v>
      </c>
      <c r="H1141" s="16">
        <f>[1]!s_is(A1141,83,"FY","YTD","20251231",1,"",100000000)</f>
        <v>8.1631706274999996</v>
      </c>
      <c r="I1141" s="16">
        <f>[1]!s_is(A1141,83,"FY","YTD","20241231",1,"",100000000)</f>
        <v>9.0559994804999988</v>
      </c>
      <c r="J1141" s="16">
        <f t="shared" si="51"/>
        <v>-9.8589764158279802E-2</v>
      </c>
      <c r="K1141" s="16">
        <f>[1]!s_is(A1141,61,"FY","YTD","20251231",1,"",100000000)</f>
        <v>-0.62936924979999997</v>
      </c>
      <c r="L1141" s="16">
        <f>[1]!s_is(A1141,61,"FY","YTD","20241231",1,"",100000000)</f>
        <v>0.14569499399999999</v>
      </c>
      <c r="M1141" s="16">
        <f t="shared" si="52"/>
        <v>-5.3197726464095254</v>
      </c>
      <c r="N1141" s="16">
        <f>[1]!s_fa_roe(A1141,"20251231")</f>
        <v>-7.2537000000000003</v>
      </c>
      <c r="O1141" s="16">
        <f>[1]!s_stmnote_rdexp(A1141,"20251231",1,10000)</f>
        <v>4921.3317390000002</v>
      </c>
      <c r="P1141" s="20">
        <f t="shared" si="53"/>
        <v>6.0287013019439679E-2</v>
      </c>
      <c r="Q1141" s="16">
        <f>[1]!s_margin_tradingbalance(A1141,"",10000)</f>
        <v>17699.367900000001</v>
      </c>
      <c r="R1141" s="16">
        <f>[1]!s_margin_seclendingbalance(A1141,"",10000)</f>
        <v>30.473099999999999</v>
      </c>
      <c r="S1141" s="17">
        <f>[1]!s_val_ev(A1141,"",100000000)</f>
        <v>34.847995279999999</v>
      </c>
      <c r="T1141" s="17">
        <f>[1]!share_freesharesmv(A1141,"",100000000)</f>
        <v>26.839605722999998</v>
      </c>
      <c r="U1141" s="17">
        <f>[1]!s_dq_amount_btin(A1141,E1141,100000000)</f>
        <v>3.56303335</v>
      </c>
      <c r="V1141" s="17">
        <f>[1]!s_dq_turn(A1141,E1141)</f>
        <v>10.430005410055829</v>
      </c>
      <c r="W1141" s="2">
        <f>[1]!s_pq_amount(A1141,"20260101","",100000000)</f>
        <v>408.38246635000002</v>
      </c>
      <c r="X1141" s="2">
        <f>[1]!s_pq_avgamount(A1141,"20260101","",100000000)</f>
        <v>3.7125678759090905</v>
      </c>
      <c r="Y1141" s="17">
        <f>[1]!s_ipo_dilutedpe(A1141)</f>
        <v>22.98</v>
      </c>
      <c r="Z1141" s="12">
        <f>[1]!s_ipo_collection_total(A1141,100000000)</f>
        <v>3.8283999999999998</v>
      </c>
      <c r="AA1141" s="2">
        <f>[1]!s_val_pe_ttm(A1141,E1141)</f>
        <v>-62.462100982666016</v>
      </c>
      <c r="AB1141" s="5">
        <f>[1]!s_info_zjtxornot1(A1141,"")</f>
        <v>0</v>
      </c>
      <c r="AC1141" s="22" t="str">
        <f>[1]!s_info_nature1(A1141,"")</f>
        <v>民营企业</v>
      </c>
      <c r="AD1141" s="6" t="str">
        <f>[1]!s_info_city(A1141)</f>
        <v>南京市</v>
      </c>
      <c r="AE1141" s="6" t="str">
        <f>[1]!s_info_province(A1141)</f>
        <v>江苏省</v>
      </c>
      <c r="AF1141">
        <v>118.767413</v>
      </c>
      <c r="AG1141">
        <v>32.041544000000002</v>
      </c>
    </row>
    <row r="1142" spans="1:33" x14ac:dyDescent="0.3">
      <c r="A1142" s="12" t="s">
        <v>2853</v>
      </c>
      <c r="B1142" s="12" t="s">
        <v>2854</v>
      </c>
      <c r="C1142" s="16" t="str">
        <f>[1]!s_info_mkt(A1142)</f>
        <v>创业板</v>
      </c>
      <c r="D1142" s="16" t="str">
        <f>[1]!s_ipo_listeddate(A1142)</f>
        <v>2023-06-30</v>
      </c>
      <c r="E1142" s="16" t="str">
        <f>[1]!lastradeday_s("000002","")</f>
        <v>2026-06-22</v>
      </c>
      <c r="F1142" s="16" t="str">
        <f>[1]!s_info_industry_csrc2023(A1142,"",3)</f>
        <v>电气机械和器材制造业</v>
      </c>
      <c r="G1142" s="16" t="str">
        <f>[1]!s_info_industry_csrc2023(A1142,"",1)</f>
        <v>制造业</v>
      </c>
      <c r="H1142" s="16">
        <f>[1]!s_is(A1142,83,"FY","YTD","20251231",1,"",100000000)</f>
        <v>17.6555214216</v>
      </c>
      <c r="I1142" s="16">
        <f>[1]!s_is(A1142,83,"FY","YTD","20241231",1,"",100000000)</f>
        <v>13.645802897200001</v>
      </c>
      <c r="J1142" s="16">
        <f t="shared" si="51"/>
        <v>0.2938426235969418</v>
      </c>
      <c r="K1142" s="16">
        <f>[1]!s_is(A1142,61,"FY","YTD","20251231",1,"",100000000)</f>
        <v>0.5100786826</v>
      </c>
      <c r="L1142" s="16">
        <f>[1]!s_is(A1142,61,"FY","YTD","20241231",1,"",100000000)</f>
        <v>0.56259618490000007</v>
      </c>
      <c r="M1142" s="16">
        <f t="shared" si="52"/>
        <v>-9.3348486373641001E-2</v>
      </c>
      <c r="N1142" s="16">
        <f>[1]!s_fa_roe(A1142,"20251231")</f>
        <v>2.7753999999999999</v>
      </c>
      <c r="O1142" s="16">
        <f>[1]!s_stmnote_rdexp(A1142,"20251231",1,10000)</f>
        <v>6166.8617439999998</v>
      </c>
      <c r="P1142" s="20">
        <f t="shared" si="53"/>
        <v>3.4928799873649601E-2</v>
      </c>
      <c r="Q1142" s="16">
        <f>[1]!s_margin_tradingbalance(A1142,"",10000)</f>
        <v>10145.089099999999</v>
      </c>
      <c r="R1142" s="16">
        <f>[1]!s_margin_seclendingbalance(A1142,"",10000)</f>
        <v>36.472000000000001</v>
      </c>
      <c r="S1142" s="17">
        <f>[1]!s_val_ev(A1142,"",100000000)</f>
        <v>49.052642481899994</v>
      </c>
      <c r="T1142" s="17">
        <f>[1]!share_freesharesmv(A1142,"",100000000)</f>
        <v>18.3157541265</v>
      </c>
      <c r="U1142" s="17">
        <f>[1]!s_dq_amount_btin(A1142,E1142,100000000)</f>
        <v>1.8491735199999999</v>
      </c>
      <c r="V1142" s="17">
        <f>[1]!s_dq_turn(A1142,E1142)</f>
        <v>9.9453199973672728</v>
      </c>
      <c r="W1142" s="2">
        <f>[1]!s_pq_amount(A1142,"20260101","",100000000)</f>
        <v>136.10675881</v>
      </c>
      <c r="X1142" s="2">
        <f>[1]!s_pq_avgamount(A1142,"20260101","",100000000)</f>
        <v>1.2373341709999999</v>
      </c>
      <c r="Y1142" s="17">
        <f>[1]!s_ipo_dilutedpe(A1142)</f>
        <v>54.3</v>
      </c>
      <c r="Z1142" s="12">
        <f>[1]!s_ipo_collection_total(A1142,100000000)</f>
        <v>11.9314347132</v>
      </c>
      <c r="AA1142" s="2">
        <f>[1]!s_val_pe_ttm(A1142,E1142)</f>
        <v>73.06512451171875</v>
      </c>
      <c r="AB1142" s="5">
        <f>[1]!s_info_zjtxornot1(A1142,"")</f>
        <v>1</v>
      </c>
      <c r="AC1142" s="22" t="str">
        <f>[1]!s_info_nature1(A1142,"")</f>
        <v>民营企业</v>
      </c>
      <c r="AD1142" s="6" t="str">
        <f>[1]!s_info_city(A1142)</f>
        <v>无锡市</v>
      </c>
      <c r="AE1142" s="6" t="str">
        <f>[1]!s_info_province(A1142)</f>
        <v>江苏省</v>
      </c>
      <c r="AF1142">
        <v>120.301663</v>
      </c>
      <c r="AG1142">
        <v>31.574729000000001</v>
      </c>
    </row>
    <row r="1143" spans="1:33" x14ac:dyDescent="0.3">
      <c r="A1143" s="12" t="s">
        <v>2855</v>
      </c>
      <c r="B1143" s="12" t="s">
        <v>2856</v>
      </c>
      <c r="C1143" s="16" t="str">
        <f>[1]!s_info_mkt(A1143)</f>
        <v>主板</v>
      </c>
      <c r="D1143" s="16" t="str">
        <f>[1]!s_ipo_listeddate(A1143)</f>
        <v>2021-03-22</v>
      </c>
      <c r="E1143" s="16" t="str">
        <f>[1]!lastradeday_s("000002","")</f>
        <v>2026-06-22</v>
      </c>
      <c r="F1143" s="16" t="str">
        <f>[1]!s_info_industry_csrc2023(A1143,"",3)</f>
        <v>通用设备制造业</v>
      </c>
      <c r="G1143" s="16" t="str">
        <f>[1]!s_info_industry_csrc2023(A1143,"",1)</f>
        <v>制造业</v>
      </c>
      <c r="H1143" s="16">
        <f>[1]!s_is(A1143,83,"FY","YTD","20251231",1,"",100000000)</f>
        <v>21.4508857573</v>
      </c>
      <c r="I1143" s="16">
        <f>[1]!s_is(A1143,83,"FY","YTD","20241231",1,"",100000000)</f>
        <v>25.260119281799998</v>
      </c>
      <c r="J1143" s="16">
        <f t="shared" si="51"/>
        <v>-0.15080029836773434</v>
      </c>
      <c r="K1143" s="16">
        <f>[1]!s_is(A1143,61,"FY","YTD","20251231",1,"",100000000)</f>
        <v>1.9868691635</v>
      </c>
      <c r="L1143" s="16">
        <f>[1]!s_is(A1143,61,"FY","YTD","20241231",1,"",100000000)</f>
        <v>2.4642082237</v>
      </c>
      <c r="M1143" s="16">
        <f t="shared" si="52"/>
        <v>-0.19370889830213989</v>
      </c>
      <c r="N1143" s="16">
        <f>[1]!s_fa_roe(A1143,"20251231")</f>
        <v>9.6351999999999993</v>
      </c>
      <c r="O1143" s="16">
        <f>[1]!s_stmnote_rdexp(A1143,"20251231",1,10000)</f>
        <v>5778.3794969999999</v>
      </c>
      <c r="P1143" s="20">
        <f t="shared" si="53"/>
        <v>2.6937719786389452E-2</v>
      </c>
      <c r="Q1143" s="16">
        <f>[1]!s_margin_tradingbalance(A1143,"",10000)</f>
        <v>0</v>
      </c>
      <c r="R1143" s="16">
        <f>[1]!s_margin_seclendingbalance(A1143,"",10000)</f>
        <v>0</v>
      </c>
      <c r="S1143" s="17">
        <f>[1]!s_val_ev(A1143,"",100000000)</f>
        <v>48.249600000000001</v>
      </c>
      <c r="T1143" s="17">
        <f>[1]!share_freesharesmv(A1143,"",100000000)</f>
        <v>13.26884104</v>
      </c>
      <c r="U1143" s="17">
        <f>[1]!s_dq_amount_btin(A1143,E1143,100000000)</f>
        <v>0.88041895000000003</v>
      </c>
      <c r="V1143" s="17">
        <f>[1]!s_dq_turn(A1143,E1143)</f>
        <v>1.8334660714285713</v>
      </c>
      <c r="W1143" s="2">
        <f>[1]!s_pq_amount(A1143,"20260101","",100000000)</f>
        <v>154.50605152</v>
      </c>
      <c r="X1143" s="2">
        <f>[1]!s_pq_avgamount(A1143,"20260101","",100000000)</f>
        <v>1.4046004683636364</v>
      </c>
      <c r="Y1143" s="17">
        <f>[1]!s_ipo_dilutedpe(A1143)</f>
        <v>22.99</v>
      </c>
      <c r="Z1143" s="12">
        <f>[1]!s_ipo_collection_total(A1143,100000000)</f>
        <v>6.3335999999999997</v>
      </c>
      <c r="AA1143" s="2">
        <f>[1]!s_val_pe_ttm(A1143,E1143)</f>
        <v>35.691783905029297</v>
      </c>
      <c r="AB1143" s="5">
        <f>[1]!s_info_zjtxornot1(A1143,"")</f>
        <v>0</v>
      </c>
      <c r="AC1143" s="22" t="str">
        <f>[1]!s_info_nature1(A1143,"")</f>
        <v>民营企业</v>
      </c>
      <c r="AD1143" s="6" t="str">
        <f>[1]!s_info_city(A1143)</f>
        <v>丹阳市</v>
      </c>
      <c r="AE1143" s="6" t="str">
        <f>[1]!s_info_province(A1143)</f>
        <v>江苏省</v>
      </c>
      <c r="AF1143">
        <v>119.64430400000001</v>
      </c>
      <c r="AG1143">
        <v>31.960263000000001</v>
      </c>
    </row>
    <row r="1144" spans="1:33" x14ac:dyDescent="0.3">
      <c r="A1144" s="12" t="s">
        <v>2857</v>
      </c>
      <c r="B1144" s="12" t="s">
        <v>2858</v>
      </c>
      <c r="C1144" s="16" t="str">
        <f>[1]!s_info_mkt(A1144)</f>
        <v>创业板</v>
      </c>
      <c r="D1144" s="16" t="str">
        <f>[1]!s_ipo_listeddate(A1144)</f>
        <v>2012-09-27</v>
      </c>
      <c r="E1144" s="16" t="str">
        <f>[1]!lastradeday_s("000002","")</f>
        <v>2026-06-22</v>
      </c>
      <c r="F1144" s="16" t="str">
        <f>[1]!s_info_industry_csrc2023(A1144,"",3)</f>
        <v>计算机、通信和其他电子设备制造业</v>
      </c>
      <c r="G1144" s="16" t="str">
        <f>[1]!s_info_industry_csrc2023(A1144,"",1)</f>
        <v>制造业</v>
      </c>
      <c r="H1144" s="16">
        <f>[1]!s_is(A1144,83,"FY","YTD","20251231",1,"",100000000)</f>
        <v>9.8009788888999996</v>
      </c>
      <c r="I1144" s="16">
        <f>[1]!s_is(A1144,83,"FY","YTD","20241231",1,"",100000000)</f>
        <v>10.291375091900001</v>
      </c>
      <c r="J1144" s="16">
        <f t="shared" si="51"/>
        <v>-4.7651183502773642E-2</v>
      </c>
      <c r="K1144" s="16">
        <f>[1]!s_is(A1144,61,"FY","YTD","20251231",1,"",100000000)</f>
        <v>0.82744684689999992</v>
      </c>
      <c r="L1144" s="16">
        <f>[1]!s_is(A1144,61,"FY","YTD","20241231",1,"",100000000)</f>
        <v>0.38633468950000005</v>
      </c>
      <c r="M1144" s="16">
        <f t="shared" si="52"/>
        <v>1.1417875986515569</v>
      </c>
      <c r="N1144" s="16">
        <f>[1]!s_fa_roe(A1144,"20251231")</f>
        <v>3.7545000000000002</v>
      </c>
      <c r="O1144" s="16">
        <f>[1]!s_stmnote_rdexp(A1144,"20251231",1,10000)</f>
        <v>26959.623037000001</v>
      </c>
      <c r="P1144" s="20">
        <f t="shared" si="53"/>
        <v>0.27507071837010943</v>
      </c>
      <c r="Q1144" s="16">
        <f>[1]!s_margin_tradingbalance(A1144,"",10000)</f>
        <v>113984.68580000001</v>
      </c>
      <c r="R1144" s="16">
        <f>[1]!s_margin_seclendingbalance(A1144,"",10000)</f>
        <v>127.17870000000001</v>
      </c>
      <c r="S1144" s="17">
        <f>[1]!s_val_ev(A1144,"",100000000)</f>
        <v>136.62919815819998</v>
      </c>
      <c r="T1144" s="17">
        <f>[1]!share_freesharesmv(A1144,"",100000000)</f>
        <v>115.12767896959998</v>
      </c>
      <c r="U1144" s="17">
        <f>[1]!s_dq_amount_btin(A1144,E1144,100000000)</f>
        <v>7.2417128399999999</v>
      </c>
      <c r="V1144" s="17">
        <f>[1]!s_dq_turn(A1144,E1144)</f>
        <v>5.9727710846099633</v>
      </c>
      <c r="W1144" s="2">
        <f>[1]!s_pq_amount(A1144,"20260101","",100000000)</f>
        <v>559.26330321</v>
      </c>
      <c r="X1144" s="2">
        <f>[1]!s_pq_avgamount(A1144,"20260101","",100000000)</f>
        <v>5.0842118473636368</v>
      </c>
      <c r="Y1144" s="17">
        <f>[1]!s_ipo_dilutedpe(A1144)</f>
        <v>35.17</v>
      </c>
      <c r="Z1144" s="12">
        <f>[1]!s_ipo_collection_total(A1144,100000000)</f>
        <v>2.7805</v>
      </c>
      <c r="AA1144" s="2">
        <f>[1]!s_val_pe_ttm(A1144,E1144)</f>
        <v>146.81022644042969</v>
      </c>
      <c r="AB1144" s="5">
        <f>[1]!s_info_zjtxornot1(A1144,"")</f>
        <v>1</v>
      </c>
      <c r="AC1144" s="22" t="str">
        <f>[1]!s_info_nature1(A1144,"")</f>
        <v>民营企业</v>
      </c>
      <c r="AD1144" s="6" t="str">
        <f>[1]!s_info_city(A1144)</f>
        <v>北京市</v>
      </c>
      <c r="AE1144" s="6" t="str">
        <f>[1]!s_info_province(A1144)</f>
        <v>北京</v>
      </c>
      <c r="AF1144">
        <v>116.40528500000001</v>
      </c>
      <c r="AG1144">
        <v>39.904989</v>
      </c>
    </row>
    <row r="1145" spans="1:33" x14ac:dyDescent="0.3">
      <c r="A1145" s="12" t="s">
        <v>2859</v>
      </c>
      <c r="B1145" s="12" t="s">
        <v>2860</v>
      </c>
      <c r="C1145" s="16" t="str">
        <f>[1]!s_info_mkt(A1145)</f>
        <v>创业板</v>
      </c>
      <c r="D1145" s="16" t="str">
        <f>[1]!s_ipo_listeddate(A1145)</f>
        <v>2014-12-03</v>
      </c>
      <c r="E1145" s="16" t="str">
        <f>[1]!lastradeday_s("000002","")</f>
        <v>2026-06-22</v>
      </c>
      <c r="F1145" s="16" t="str">
        <f>[1]!s_info_industry_csrc2023(A1145,"",3)</f>
        <v>计算机、通信和其他电子设备制造业</v>
      </c>
      <c r="G1145" s="16" t="str">
        <f>[1]!s_info_industry_csrc2023(A1145,"",1)</f>
        <v>制造业</v>
      </c>
      <c r="H1145" s="16">
        <f>[1]!s_is(A1145,83,"FY","YTD","20251231",1,"",100000000)</f>
        <v>90.071538941100002</v>
      </c>
      <c r="I1145" s="16">
        <f>[1]!s_is(A1145,83,"FY","YTD","20241231",1,"",100000000)</f>
        <v>73.749908211999994</v>
      </c>
      <c r="J1145" s="16">
        <f t="shared" si="51"/>
        <v>0.22131052261356277</v>
      </c>
      <c r="K1145" s="16">
        <f>[1]!s_is(A1145,61,"FY","YTD","20251231",1,"",100000000)</f>
        <v>26.183843038400003</v>
      </c>
      <c r="L1145" s="16">
        <f>[1]!s_is(A1145,61,"FY","YTD","20241231",1,"",100000000)</f>
        <v>21.904493762399998</v>
      </c>
      <c r="M1145" s="16">
        <f t="shared" si="52"/>
        <v>0.19536398888823861</v>
      </c>
      <c r="N1145" s="16">
        <f>[1]!s_fa_roe(A1145,"20251231")</f>
        <v>12.6112</v>
      </c>
      <c r="O1145" s="16">
        <f>[1]!s_stmnote_rdexp(A1145,"20251231",1,10000)</f>
        <v>65343.668010000001</v>
      </c>
      <c r="P1145" s="20">
        <f t="shared" si="53"/>
        <v>7.2546410084910209E-2</v>
      </c>
      <c r="Q1145" s="16">
        <f>[1]!s_margin_tradingbalance(A1145,"",10000)</f>
        <v>350978.94429999997</v>
      </c>
      <c r="R1145" s="16">
        <f>[1]!s_margin_seclendingbalance(A1145,"",10000)</f>
        <v>3148.3265999999999</v>
      </c>
      <c r="S1145" s="17">
        <f>[1]!s_val_ev(A1145,"",100000000)</f>
        <v>2991.8440458680998</v>
      </c>
      <c r="T1145" s="17">
        <f>[1]!share_freesharesmv(A1145,"",100000000)</f>
        <v>1890.5671670546003</v>
      </c>
      <c r="U1145" s="17">
        <f>[1]!s_dq_amount_btin(A1145,E1145,100000000)</f>
        <v>121.76088774</v>
      </c>
      <c r="V1145" s="17">
        <f>[1]!s_dq_turn(A1145,E1145)</f>
        <v>4.1546008249885267</v>
      </c>
      <c r="W1145" s="2">
        <f>[1]!s_pq_amount(A1145,"20260101","",100000000)</f>
        <v>3866.9869207199999</v>
      </c>
      <c r="X1145" s="2">
        <f>[1]!s_pq_avgamount(A1145,"20260101","",100000000)</f>
        <v>35.154426551999997</v>
      </c>
      <c r="Y1145" s="17">
        <f>[1]!s_ipo_dilutedpe(A1145)</f>
        <v>22.61</v>
      </c>
      <c r="Z1145" s="12">
        <f>[1]!s_ipo_collection_total(A1145,100000000)</f>
        <v>13.519399999999999</v>
      </c>
      <c r="AA1145" s="2">
        <f>[1]!s_val_pe_ttm(A1145,E1145)</f>
        <v>104.00508880615234</v>
      </c>
      <c r="AB1145" s="5">
        <f>[1]!s_info_zjtxornot1(A1145,"")</f>
        <v>0</v>
      </c>
      <c r="AC1145" s="22" t="str">
        <f>[1]!s_info_nature1(A1145,"")</f>
        <v>民营企业</v>
      </c>
      <c r="AD1145" s="6" t="str">
        <f>[1]!s_info_city(A1145)</f>
        <v>潮州市</v>
      </c>
      <c r="AE1145" s="6" t="str">
        <f>[1]!s_info_province(A1145)</f>
        <v>广东省</v>
      </c>
      <c r="AF1145">
        <v>116.632301</v>
      </c>
      <c r="AG1145">
        <v>23.661701000000001</v>
      </c>
    </row>
    <row r="1146" spans="1:33" x14ac:dyDescent="0.3">
      <c r="A1146" s="12" t="s">
        <v>2861</v>
      </c>
      <c r="B1146" s="12" t="s">
        <v>2862</v>
      </c>
      <c r="C1146" s="16" t="str">
        <f>[1]!s_info_mkt(A1146)</f>
        <v>主板</v>
      </c>
      <c r="D1146" s="16" t="str">
        <f>[1]!s_ipo_listeddate(A1146)</f>
        <v>2007-08-16</v>
      </c>
      <c r="E1146" s="16" t="str">
        <f>[1]!lastradeday_s("000002","")</f>
        <v>2026-06-22</v>
      </c>
      <c r="F1146" s="16" t="str">
        <f>[1]!s_info_industry_csrc2023(A1146,"",3)</f>
        <v>计算机、通信和其他电子设备制造业</v>
      </c>
      <c r="G1146" s="16" t="str">
        <f>[1]!s_info_industry_csrc2023(A1146,"",1)</f>
        <v>制造业</v>
      </c>
      <c r="H1146" s="16">
        <f>[1]!s_is(A1146,83,"FY","YTD","20251231",1,"",100000000)</f>
        <v>279.21424656150003</v>
      </c>
      <c r="I1146" s="16">
        <f>[1]!s_is(A1146,83,"FY","YTD","20241231",1,"",100000000)</f>
        <v>238.8168071028</v>
      </c>
      <c r="J1146" s="16">
        <f t="shared" si="51"/>
        <v>0.16915660145021016</v>
      </c>
      <c r="K1146" s="16">
        <f>[1]!s_is(A1146,61,"FY","YTD","20251231",1,"",100000000)</f>
        <v>12.187081433800001</v>
      </c>
      <c r="L1146" s="16">
        <f>[1]!s_is(A1146,61,"FY","YTD","20241231",1,"",100000000)</f>
        <v>6.7758831275000002</v>
      </c>
      <c r="M1146" s="16">
        <f t="shared" si="52"/>
        <v>0.7985967591941765</v>
      </c>
      <c r="N1146" s="16">
        <f>[1]!s_fa_roe(A1146,"20251231")</f>
        <v>8.0749999999999993</v>
      </c>
      <c r="O1146" s="16">
        <f>[1]!s_stmnote_rdexp(A1146,"20251231",1,10000)</f>
        <v>159200.922571</v>
      </c>
      <c r="P1146" s="20">
        <f t="shared" si="53"/>
        <v>5.701747834558802E-2</v>
      </c>
      <c r="Q1146" s="16">
        <f>[1]!s_margin_tradingbalance(A1146,"",10000)</f>
        <v>558243.26020000002</v>
      </c>
      <c r="R1146" s="16">
        <f>[1]!s_margin_seclendingbalance(A1146,"",10000)</f>
        <v>1521.7451000000001</v>
      </c>
      <c r="S1146" s="17">
        <f>[1]!s_val_ev(A1146,"",100000000)</f>
        <v>1081.2877997999999</v>
      </c>
      <c r="T1146" s="17">
        <f>[1]!share_freesharesmv(A1146,"",100000000)</f>
        <v>813.36326913749997</v>
      </c>
      <c r="U1146" s="17">
        <f>[1]!s_dq_amount_btin(A1146,E1146,100000000)</f>
        <v>143.41084537</v>
      </c>
      <c r="V1146" s="17">
        <f>[1]!s_dq_turn(A1146,E1146)</f>
        <v>13.523783090153859</v>
      </c>
      <c r="W1146" s="2">
        <f>[1]!s_pq_amount(A1146,"20260101","",100000000)</f>
        <v>7166.1755596900002</v>
      </c>
      <c r="X1146" s="2">
        <f>[1]!s_pq_avgamount(A1146,"20260101","",100000000)</f>
        <v>65.147050542636364</v>
      </c>
      <c r="Y1146" s="17">
        <f>[1]!s_ipo_dilutedpe(A1146)</f>
        <v>26.36</v>
      </c>
      <c r="Z1146" s="12">
        <f>[1]!s_ipo_collection_total(A1146,100000000)</f>
        <v>5.9093999999999998</v>
      </c>
      <c r="AA1146" s="2">
        <f>[1]!s_val_pe_ttm(A1146,E1146)</f>
        <v>74.758399963378906</v>
      </c>
      <c r="AB1146" s="5">
        <f>[1]!s_info_zjtxornot1(A1146,"")</f>
        <v>0</v>
      </c>
      <c r="AC1146" s="22" t="str">
        <f>[1]!s_info_nature1(A1146,"")</f>
        <v>民营企业</v>
      </c>
      <c r="AD1146" s="6" t="str">
        <f>[1]!s_info_city(A1146)</f>
        <v>南通市</v>
      </c>
      <c r="AE1146" s="6" t="str">
        <f>[1]!s_info_province(A1146)</f>
        <v>江苏省</v>
      </c>
      <c r="AF1146">
        <v>120.864608</v>
      </c>
      <c r="AG1146">
        <v>32.016212000000003</v>
      </c>
    </row>
    <row r="1147" spans="1:33" x14ac:dyDescent="0.3">
      <c r="A1147" s="12" t="s">
        <v>2863</v>
      </c>
      <c r="B1147" s="12" t="s">
        <v>2864</v>
      </c>
      <c r="C1147" s="16" t="str">
        <f>[1]!s_info_mkt(A1147)</f>
        <v>主板</v>
      </c>
      <c r="D1147" s="16" t="str">
        <f>[1]!s_ipo_listeddate(A1147)</f>
        <v>2003-04-08</v>
      </c>
      <c r="E1147" s="16" t="str">
        <f>[1]!lastradeday_s("000002","")</f>
        <v>2026-06-22</v>
      </c>
      <c r="F1147" s="16" t="str">
        <f>[1]!s_info_industry_csrc2023(A1147,"",3)</f>
        <v>通用设备制造业</v>
      </c>
      <c r="G1147" s="16" t="str">
        <f>[1]!s_info_industry_csrc2023(A1147,"",1)</f>
        <v>制造业</v>
      </c>
      <c r="H1147" s="16">
        <f>[1]!s_is(A1147,83,"FY","YTD","20251231",1,"",100000000)</f>
        <v>8.2364584994000012</v>
      </c>
      <c r="I1147" s="16">
        <f>[1]!s_is(A1147,83,"FY","YTD","20241231",1,"",100000000)</f>
        <v>9.2547268782000014</v>
      </c>
      <c r="J1147" s="16">
        <f t="shared" si="51"/>
        <v>-0.11002684273682728</v>
      </c>
      <c r="K1147" s="16">
        <f>[1]!s_is(A1147,61,"FY","YTD","20251231",1,"",100000000)</f>
        <v>-1.9258043065000001</v>
      </c>
      <c r="L1147" s="16">
        <f>[1]!s_is(A1147,61,"FY","YTD","20241231",1,"",100000000)</f>
        <v>-1.8723123622</v>
      </c>
      <c r="M1147" s="16">
        <f t="shared" si="52"/>
        <v>-2.8569989377812029E-2</v>
      </c>
      <c r="N1147" s="16">
        <f>[1]!s_fa_roe(A1147,"20251231")</f>
        <v>-13.9657</v>
      </c>
      <c r="O1147" s="16">
        <f>[1]!s_stmnote_rdexp(A1147,"20251231",1,10000)</f>
        <v>6004.14</v>
      </c>
      <c r="P1147" s="20">
        <f t="shared" si="53"/>
        <v>7.2897107421076454E-2</v>
      </c>
      <c r="Q1147" s="16">
        <f>[1]!s_margin_tradingbalance(A1147,"",10000)</f>
        <v>74564.339399999997</v>
      </c>
      <c r="R1147" s="16">
        <f>[1]!s_margin_seclendingbalance(A1147,"",10000)</f>
        <v>31.5976</v>
      </c>
      <c r="S1147" s="17">
        <f>[1]!s_val_ev(A1147,"",100000000)</f>
        <v>155.65852827720002</v>
      </c>
      <c r="T1147" s="17">
        <f>[1]!share_freesharesmv(A1147,"",100000000)</f>
        <v>87.5029649616</v>
      </c>
      <c r="U1147" s="17">
        <f>[1]!s_dq_amount_btin(A1147,E1147,100000000)</f>
        <v>8.0411227000000007</v>
      </c>
      <c r="V1147" s="17">
        <f>[1]!s_dq_turn(A1147,E1147)</f>
        <v>5.2673463849657605</v>
      </c>
      <c r="W1147" s="2">
        <f>[1]!s_pq_amount(A1147,"20260101","",100000000)</f>
        <v>2102.1928759000002</v>
      </c>
      <c r="X1147" s="2">
        <f>[1]!s_pq_avgamount(A1147,"20260101","",100000000)</f>
        <v>19.110844326363637</v>
      </c>
      <c r="Y1147" s="17">
        <f>[1]!s_ipo_dilutedpe(A1147)</f>
        <v>20</v>
      </c>
      <c r="Z1147" s="12">
        <f>[1]!s_ipo_collection_total(A1147,100000000)</f>
        <v>2.3919999999999999</v>
      </c>
      <c r="AA1147" s="2">
        <f>[1]!s_val_pe_ttm(A1147,E1147)</f>
        <v>-82.516044616699219</v>
      </c>
      <c r="AB1147" s="5">
        <f>[1]!s_info_zjtxornot1(A1147,"")</f>
        <v>1</v>
      </c>
      <c r="AC1147" s="22" t="str">
        <f>[1]!s_info_nature1(A1147,"")</f>
        <v>中央国有企业</v>
      </c>
      <c r="AD1147" s="6" t="str">
        <f>[1]!s_info_city(A1147)</f>
        <v>西安市</v>
      </c>
      <c r="AE1147" s="6" t="str">
        <f>[1]!s_info_province(A1147)</f>
        <v>陕西省</v>
      </c>
      <c r="AF1147">
        <v>108.948024</v>
      </c>
      <c r="AG1147">
        <v>34.263160999999997</v>
      </c>
    </row>
    <row r="1148" spans="1:33" x14ac:dyDescent="0.3">
      <c r="A1148" s="12" t="s">
        <v>2865</v>
      </c>
      <c r="B1148" s="12" t="s">
        <v>2866</v>
      </c>
      <c r="C1148" s="16" t="str">
        <f>[1]!s_info_mkt(A1148)</f>
        <v>科创板</v>
      </c>
      <c r="D1148" s="16" t="str">
        <f>[1]!s_ipo_listeddate(A1148)</f>
        <v>2022-09-02</v>
      </c>
      <c r="E1148" s="16" t="str">
        <f>[1]!lastradeday_s("000002","")</f>
        <v>2026-06-22</v>
      </c>
      <c r="F1148" s="16" t="str">
        <f>[1]!s_info_industry_csrc2023(A1148,"",3)</f>
        <v>研究和试验发展</v>
      </c>
      <c r="G1148" s="16" t="str">
        <f>[1]!s_info_industry_csrc2023(A1148,"",1)</f>
        <v>科学研究和技术服务业</v>
      </c>
      <c r="H1148" s="16">
        <f>[1]!s_is(A1148,83,"FY","YTD","20251231",1,"",100000000)</f>
        <v>3.5491338810999999</v>
      </c>
      <c r="I1148" s="16">
        <f>[1]!s_is(A1148,83,"FY","YTD","20241231",1,"",100000000)</f>
        <v>2.9724218056999998</v>
      </c>
      <c r="J1148" s="16">
        <f t="shared" si="51"/>
        <v>0.19402094086851362</v>
      </c>
      <c r="K1148" s="16">
        <f>[1]!s_is(A1148,61,"FY","YTD","20251231",1,"",100000000)</f>
        <v>0.41698525759999999</v>
      </c>
      <c r="L1148" s="16">
        <f>[1]!s_is(A1148,61,"FY","YTD","20241231",1,"",100000000)</f>
        <v>0.21052275760000003</v>
      </c>
      <c r="M1148" s="16">
        <f t="shared" si="52"/>
        <v>0.98071345043031077</v>
      </c>
      <c r="N1148" s="16">
        <f>[1]!s_fa_roe(A1148,"20251231")</f>
        <v>1.9870000000000001</v>
      </c>
      <c r="O1148" s="16">
        <f>[1]!s_stmnote_rdexp(A1148,"20251231",1,10000)</f>
        <v>4837.5762549999999</v>
      </c>
      <c r="P1148" s="20">
        <f t="shared" si="53"/>
        <v>0.13630300848218965</v>
      </c>
      <c r="Q1148" s="16">
        <f>[1]!s_margin_tradingbalance(A1148,"",10000)</f>
        <v>9032.5614000000005</v>
      </c>
      <c r="R1148" s="16">
        <f>[1]!s_margin_seclendingbalance(A1148,"",10000)</f>
        <v>0</v>
      </c>
      <c r="S1148" s="17">
        <f>[1]!s_val_ev(A1148,"",100000000)</f>
        <v>53.313318154800008</v>
      </c>
      <c r="T1148" s="17">
        <f>[1]!share_freesharesmv(A1148,"",100000000)</f>
        <v>23.384827474800002</v>
      </c>
      <c r="U1148" s="17">
        <f>[1]!s_dq_amount_btin(A1148,E1148,100000000)</f>
        <v>0.87325518000000002</v>
      </c>
      <c r="V1148" s="17">
        <f>[1]!s_dq_turn(A1148,E1148)</f>
        <v>2.0519722719756643</v>
      </c>
      <c r="W1148" s="2">
        <f>[1]!s_pq_amount(A1148,"20260101","",100000000)</f>
        <v>81.169323039999995</v>
      </c>
      <c r="X1148" s="2">
        <f>[1]!s_pq_avgamount(A1148,"20260101","",100000000)</f>
        <v>0.7379029367272727</v>
      </c>
      <c r="Y1148" s="17">
        <f>[1]!s_ipo_dilutedpe(A1148)</f>
        <v>132.72</v>
      </c>
      <c r="Z1148" s="12">
        <f>[1]!s_ipo_collection_total(A1148,100000000)</f>
        <v>16.437055764</v>
      </c>
      <c r="AA1148" s="2">
        <f>[1]!s_val_pe_ttm(A1148,E1148)</f>
        <v>80.461479187011719</v>
      </c>
      <c r="AB1148" s="5">
        <f>[1]!s_info_zjtxornot1(A1148,"")</f>
        <v>1</v>
      </c>
      <c r="AC1148" s="22" t="str">
        <f>[1]!s_info_nature1(A1148,"")</f>
        <v>民营企业</v>
      </c>
      <c r="AD1148" s="6" t="str">
        <f>[1]!s_info_city(A1148)</f>
        <v>上海市</v>
      </c>
      <c r="AE1148" s="6" t="str">
        <f>[1]!s_info_province(A1148)</f>
        <v>上海</v>
      </c>
      <c r="AF1148">
        <v>121.472644</v>
      </c>
      <c r="AG1148">
        <v>31.231705999999999</v>
      </c>
    </row>
    <row r="1149" spans="1:33" x14ac:dyDescent="0.3">
      <c r="A1149" s="12" t="s">
        <v>2867</v>
      </c>
      <c r="B1149" s="12" t="s">
        <v>2868</v>
      </c>
      <c r="C1149" s="16" t="str">
        <f>[1]!s_info_mkt(A1149)</f>
        <v>主板</v>
      </c>
      <c r="D1149" s="16" t="str">
        <f>[1]!s_ipo_listeddate(A1149)</f>
        <v>2003-06-03</v>
      </c>
      <c r="E1149" s="16" t="str">
        <f>[1]!lastradeday_s("000002","")</f>
        <v>2026-06-22</v>
      </c>
      <c r="F1149" s="16" t="str">
        <f>[1]!s_info_industry_csrc2023(A1149,"",3)</f>
        <v>计算机、通信和其他电子设备制造业</v>
      </c>
      <c r="G1149" s="16" t="str">
        <f>[1]!s_info_industry_csrc2023(A1149,"",1)</f>
        <v>制造业</v>
      </c>
      <c r="H1149" s="16">
        <f>[1]!s_is(A1149,83,"FY","YTD","20251231",1,"",100000000)</f>
        <v>388.71348331230001</v>
      </c>
      <c r="I1149" s="16">
        <f>[1]!s_is(A1149,83,"FY","YTD","20241231",1,"",100000000)</f>
        <v>359.61679888589998</v>
      </c>
      <c r="J1149" s="16">
        <f t="shared" si="51"/>
        <v>8.0910248121172756E-2</v>
      </c>
      <c r="K1149" s="16">
        <f>[1]!s_is(A1149,61,"FY","YTD","20251231",1,"",100000000)</f>
        <v>15.652380364500001</v>
      </c>
      <c r="L1149" s="16">
        <f>[1]!s_is(A1149,61,"FY","YTD","20241231",1,"",100000000)</f>
        <v>16.095754109200001</v>
      </c>
      <c r="M1149" s="16">
        <f t="shared" si="52"/>
        <v>-2.7546006337570556E-2</v>
      </c>
      <c r="N1149" s="16">
        <f>[1]!s_fa_roe(A1149,"20251231")</f>
        <v>5.5613999999999999</v>
      </c>
      <c r="O1149" s="16">
        <f>[1]!s_stmnote_rdexp(A1149,"20251231",1,10000)</f>
        <v>208552.58113499999</v>
      </c>
      <c r="P1149" s="20">
        <f t="shared" si="53"/>
        <v>5.365200593452138E-2</v>
      </c>
      <c r="Q1149" s="16">
        <f>[1]!s_margin_tradingbalance(A1149,"",10000)</f>
        <v>729046.51540000003</v>
      </c>
      <c r="R1149" s="16">
        <f>[1]!s_margin_seclendingbalance(A1149,"",10000)</f>
        <v>1625.7274</v>
      </c>
      <c r="S1149" s="17">
        <f>[1]!s_val_ev(A1149,"",100000000)</f>
        <v>1634.2723267810002</v>
      </c>
      <c r="T1149" s="17">
        <f>[1]!share_freesharesmv(A1149,"",100000000)</f>
        <v>1266.1001621184</v>
      </c>
      <c r="U1149" s="17">
        <f>[1]!s_dq_amount_btin(A1149,E1149,100000000)</f>
        <v>209.17975491000001</v>
      </c>
      <c r="V1149" s="17">
        <f>[1]!s_dq_turn(A1149,E1149)</f>
        <v>13.256818345901811</v>
      </c>
      <c r="W1149" s="2">
        <f>[1]!s_pq_amount(A1149,"20260101","",100000000)</f>
        <v>8449.3776203199996</v>
      </c>
      <c r="X1149" s="2">
        <f>[1]!s_pq_avgamount(A1149,"20260101","",100000000)</f>
        <v>76.812523821090906</v>
      </c>
      <c r="Y1149" s="17">
        <f>[1]!s_ipo_dilutedpe(A1149)</f>
        <v>18.920000000000002</v>
      </c>
      <c r="Z1149" s="12">
        <f>[1]!s_ipo_collection_total(A1149,100000000)</f>
        <v>3.9544999999999999</v>
      </c>
      <c r="AA1149" s="2">
        <f>[1]!s_val_pe_ttm(A1149,E1149)</f>
        <v>98.918083190917969</v>
      </c>
      <c r="AB1149" s="5">
        <f>[1]!s_info_zjtxornot1(A1149,"")</f>
        <v>0</v>
      </c>
      <c r="AC1149" s="22" t="str">
        <f>[1]!s_info_nature1(A1149,"")</f>
        <v>中央国有企业</v>
      </c>
      <c r="AD1149" s="6" t="str">
        <f>[1]!s_info_city(A1149)</f>
        <v>江阴市</v>
      </c>
      <c r="AE1149" s="6" t="str">
        <f>[1]!s_info_province(A1149)</f>
        <v>江苏省</v>
      </c>
      <c r="AF1149">
        <v>120.31067899999999</v>
      </c>
      <c r="AG1149">
        <v>31.837425</v>
      </c>
    </row>
    <row r="1150" spans="1:33" x14ac:dyDescent="0.3">
      <c r="A1150" s="12" t="s">
        <v>2869</v>
      </c>
      <c r="B1150" s="12" t="s">
        <v>2870</v>
      </c>
      <c r="C1150" s="16" t="str">
        <f>[1]!s_info_mkt(A1150)</f>
        <v>主板</v>
      </c>
      <c r="D1150" s="16" t="str">
        <f>[1]!s_ipo_listeddate(A1150)</f>
        <v>2016-08-09</v>
      </c>
      <c r="E1150" s="16" t="str">
        <f>[1]!lastradeday_s("000002","")</f>
        <v>2026-06-22</v>
      </c>
      <c r="F1150" s="16" t="str">
        <f>[1]!s_info_industry_csrc2023(A1150,"",3)</f>
        <v>广播、电视、电影和录音制作业</v>
      </c>
      <c r="G1150" s="16" t="str">
        <f>[1]!s_info_industry_csrc2023(A1150,"",1)</f>
        <v>文化、体育和娱乐业</v>
      </c>
      <c r="H1150" s="16">
        <f>[1]!s_is(A1150,83,"FY","YTD","20251231",1,"",100000000)</f>
        <v>48.331253372799999</v>
      </c>
      <c r="I1150" s="16">
        <f>[1]!s_is(A1150,83,"FY","YTD","20241231",1,"",100000000)</f>
        <v>45.7465419965</v>
      </c>
      <c r="J1150" s="16">
        <f t="shared" si="51"/>
        <v>5.6500694117989303E-2</v>
      </c>
      <c r="K1150" s="16">
        <f>[1]!s_is(A1150,61,"FY","YTD","20251231",1,"",100000000)</f>
        <v>1.165432145</v>
      </c>
      <c r="L1150" s="16">
        <f>[1]!s_is(A1150,61,"FY","YTD","20241231",1,"",100000000)</f>
        <v>1.4045682584000001</v>
      </c>
      <c r="M1150" s="16">
        <f t="shared" si="52"/>
        <v>-0.17025595728071599</v>
      </c>
      <c r="N1150" s="16">
        <f>[1]!s_fa_roe(A1150,"20251231")</f>
        <v>1.0539000000000001</v>
      </c>
      <c r="O1150" s="16">
        <f>[1]!s_stmnote_rdexp(A1150,"20251231",1,10000)</f>
        <v>6455.9537700000001</v>
      </c>
      <c r="P1150" s="20">
        <f t="shared" si="53"/>
        <v>1.3357720562722466E-2</v>
      </c>
      <c r="Q1150" s="16">
        <f>[1]!s_margin_tradingbalance(A1150,"",10000)</f>
        <v>55220.121200000001</v>
      </c>
      <c r="R1150" s="16">
        <f>[1]!s_margin_seclendingbalance(A1150,"",10000)</f>
        <v>464.2038</v>
      </c>
      <c r="S1150" s="17">
        <f>[1]!s_val_ev(A1150,"",100000000)</f>
        <v>265.48739999999998</v>
      </c>
      <c r="T1150" s="17">
        <f>[1]!share_freesharesmv(A1150,"",100000000)</f>
        <v>86.644948499999998</v>
      </c>
      <c r="U1150" s="17">
        <f>[1]!s_dq_amount_btin(A1150,E1150,100000000)</f>
        <v>9.3744733799999995</v>
      </c>
      <c r="V1150" s="17">
        <f>[1]!s_dq_turn(A1150,E1150)</f>
        <v>3.6602528119978577</v>
      </c>
      <c r="W1150" s="2">
        <f>[1]!s_pq_amount(A1150,"20260101","",100000000)</f>
        <v>819.53424556000004</v>
      </c>
      <c r="X1150" s="2">
        <f>[1]!s_pq_avgamount(A1150,"20260101","",100000000)</f>
        <v>7.4503113232727278</v>
      </c>
      <c r="Y1150" s="17">
        <f>[1]!s_ipo_dilutedpe(A1150)</f>
        <v>22.98</v>
      </c>
      <c r="Z1150" s="12">
        <f>[1]!s_ipo_collection_total(A1150,100000000)</f>
        <v>41.656399999999998</v>
      </c>
      <c r="AA1150" s="2">
        <f>[1]!s_val_pe_ttm(A1150,E1150)</f>
        <v>185.26153564453125</v>
      </c>
      <c r="AB1150" s="5">
        <f>[1]!s_info_zjtxornot1(A1150,"")</f>
        <v>0</v>
      </c>
      <c r="AC1150" s="22" t="str">
        <f>[1]!s_info_nature1(A1150,"")</f>
        <v>中央国有企业</v>
      </c>
      <c r="AD1150" s="6" t="str">
        <f>[1]!s_info_city(A1150)</f>
        <v>北京市</v>
      </c>
      <c r="AE1150" s="6" t="str">
        <f>[1]!s_info_province(A1150)</f>
        <v>北京</v>
      </c>
      <c r="AF1150">
        <v>116.40528500000001</v>
      </c>
      <c r="AG1150">
        <v>39.904989</v>
      </c>
    </row>
    <row r="1151" spans="1:33" x14ac:dyDescent="0.3">
      <c r="A1151" s="12" t="s">
        <v>2871</v>
      </c>
      <c r="B1151" s="12" t="s">
        <v>2872</v>
      </c>
      <c r="C1151" s="16" t="str">
        <f>[1]!s_info_mkt(A1151)</f>
        <v>科创板</v>
      </c>
      <c r="D1151" s="16" t="str">
        <f>[1]!s_ipo_listeddate(A1151)</f>
        <v>2023-04-20</v>
      </c>
      <c r="E1151" s="16" t="str">
        <f>[1]!lastradeday_s("000002","")</f>
        <v>2026-06-22</v>
      </c>
      <c r="F1151" s="16" t="str">
        <f>[1]!s_info_industry_csrc2023(A1151,"",3)</f>
        <v>计算机、通信和其他电子设备制造业</v>
      </c>
      <c r="G1151" s="16" t="str">
        <f>[1]!s_info_industry_csrc2023(A1151,"",1)</f>
        <v>制造业</v>
      </c>
      <c r="H1151" s="16">
        <f>[1]!s_is(A1151,83,"FY","YTD","20251231",1,"",100000000)</f>
        <v>21.902612464499999</v>
      </c>
      <c r="I1151" s="16">
        <f>[1]!s_is(A1151,83,"FY","YTD","20241231",1,"",100000000)</f>
        <v>19.593756283299999</v>
      </c>
      <c r="J1151" s="16">
        <f t="shared" si="51"/>
        <v>0.1178363223374308</v>
      </c>
      <c r="K1151" s="16">
        <f>[1]!s_is(A1151,61,"FY","YTD","20251231",1,"",100000000)</f>
        <v>2.6579081235999999</v>
      </c>
      <c r="L1151" s="16">
        <f>[1]!s_is(A1151,61,"FY","YTD","20241231",1,"",100000000)</f>
        <v>3.1327697056999999</v>
      </c>
      <c r="M1151" s="16">
        <f t="shared" si="52"/>
        <v>-0.15157883493191365</v>
      </c>
      <c r="N1151" s="16">
        <f>[1]!s_fa_roe(A1151,"20251231")</f>
        <v>4.3863000000000003</v>
      </c>
      <c r="O1151" s="16">
        <f>[1]!s_stmnote_rdexp(A1151,"20251231",1,10000)</f>
        <v>19578.769180000003</v>
      </c>
      <c r="P1151" s="20">
        <f t="shared" si="53"/>
        <v>8.9390109110196292E-2</v>
      </c>
      <c r="Q1151" s="16">
        <f>[1]!s_margin_tradingbalance(A1151,"",10000)</f>
        <v>43074.6656</v>
      </c>
      <c r="R1151" s="16">
        <f>[1]!s_margin_seclendingbalance(A1151,"",10000)</f>
        <v>366.43540000000002</v>
      </c>
      <c r="S1151" s="17">
        <f>[1]!s_val_ev(A1151,"",100000000)</f>
        <v>221.8760664504</v>
      </c>
      <c r="T1151" s="17">
        <f>[1]!share_freesharesmv(A1151,"",100000000)</f>
        <v>68.275126061400002</v>
      </c>
      <c r="U1151" s="17">
        <f>[1]!s_dq_amount_btin(A1151,E1151,100000000)</f>
        <v>7.2585060700000001</v>
      </c>
      <c r="V1151" s="17">
        <f>[1]!s_dq_turn(A1151,E1151)</f>
        <v>10.660032594088131</v>
      </c>
      <c r="W1151" s="2">
        <f>[1]!s_pq_amount(A1151,"20260101","",100000000)</f>
        <v>427.97732780000001</v>
      </c>
      <c r="X1151" s="2">
        <f>[1]!s_pq_avgamount(A1151,"20260101","",100000000)</f>
        <v>3.8907029799999999</v>
      </c>
      <c r="Y1151" s="17">
        <f>[1]!s_ipo_dilutedpe(A1151)</f>
        <v>50.37</v>
      </c>
      <c r="Z1151" s="12">
        <f>[1]!s_ipo_collection_total(A1151,100000000)</f>
        <v>24.2</v>
      </c>
      <c r="AA1151" s="2">
        <f>[1]!s_val_pe_ttm(A1151,E1151)</f>
        <v>-390.98260498046875</v>
      </c>
      <c r="AB1151" s="5">
        <f>[1]!s_info_zjtxornot1(A1151,"")</f>
        <v>0</v>
      </c>
      <c r="AC1151" s="22" t="str">
        <f>[1]!s_info_nature1(A1151,"")</f>
        <v>地方国有企业</v>
      </c>
      <c r="AD1151" s="6" t="str">
        <f>[1]!s_info_city(A1151)</f>
        <v>合肥市</v>
      </c>
      <c r="AE1151" s="6" t="str">
        <f>[1]!s_info_province(A1151)</f>
        <v>安徽省</v>
      </c>
      <c r="AF1151">
        <v>117.28304199999999</v>
      </c>
      <c r="AG1151">
        <v>31.861190000000001</v>
      </c>
    </row>
    <row r="1152" spans="1:33" x14ac:dyDescent="0.3">
      <c r="A1152" s="12" t="s">
        <v>2873</v>
      </c>
      <c r="B1152" s="12" t="s">
        <v>2874</v>
      </c>
      <c r="C1152" s="16" t="str">
        <f>[1]!s_info_mkt(A1152)</f>
        <v>主板</v>
      </c>
      <c r="D1152" s="16" t="str">
        <f>[1]!s_ipo_listeddate(A1152)</f>
        <v>1996-08-12</v>
      </c>
      <c r="E1152" s="16" t="str">
        <f>[1]!lastradeday_s("000002","")</f>
        <v>2026-06-22</v>
      </c>
      <c r="F1152" s="16" t="str">
        <f>[1]!s_info_industry_csrc2023(A1152,"",3)</f>
        <v>零售业</v>
      </c>
      <c r="G1152" s="16" t="str">
        <f>[1]!s_info_industry_csrc2023(A1152,"",1)</f>
        <v>批发和零售业</v>
      </c>
      <c r="H1152" s="16">
        <f>[1]!s_is(A1152,83,"FY","YTD","20251231",1,"",100000000)</f>
        <v>66.956522548100011</v>
      </c>
      <c r="I1152" s="16">
        <f>[1]!s_is(A1152,83,"FY","YTD","20241231",1,"",100000000)</f>
        <v>70.356736064399996</v>
      </c>
      <c r="J1152" s="16">
        <f t="shared" si="51"/>
        <v>-4.8328187271047485E-2</v>
      </c>
      <c r="K1152" s="16">
        <f>[1]!s_is(A1152,61,"FY","YTD","20251231",1,"",100000000)</f>
        <v>1.6021507044999999</v>
      </c>
      <c r="L1152" s="16">
        <f>[1]!s_is(A1152,61,"FY","YTD","20241231",1,"",100000000)</f>
        <v>1.9057399690999999</v>
      </c>
      <c r="M1152" s="16">
        <f t="shared" si="52"/>
        <v>-0.15930256463234715</v>
      </c>
      <c r="N1152" s="16">
        <f>[1]!s_fa_roe(A1152,"20251231")</f>
        <v>3.4087000000000001</v>
      </c>
      <c r="O1152" s="16">
        <f>[1]!s_stmnote_rdexp(A1152,"20251231",1,10000)</f>
        <v>0</v>
      </c>
      <c r="P1152" s="20">
        <f t="shared" si="53"/>
        <v>0</v>
      </c>
      <c r="Q1152" s="16">
        <f>[1]!s_margin_tradingbalance(A1152,"",10000)</f>
        <v>51452.254800000002</v>
      </c>
      <c r="R1152" s="16">
        <f>[1]!s_margin_seclendingbalance(A1152,"",10000)</f>
        <v>22.091999999999999</v>
      </c>
      <c r="S1152" s="17">
        <f>[1]!s_val_ev(A1152,"",100000000)</f>
        <v>60.363037079999998</v>
      </c>
      <c r="T1152" s="17">
        <f>[1]!share_freesharesmv(A1152,"",100000000)</f>
        <v>37.356102561600004</v>
      </c>
      <c r="U1152" s="17">
        <f>[1]!s_dq_amount_btin(A1152,E1152,100000000)</f>
        <v>5.6226050000000001</v>
      </c>
      <c r="V1152" s="17">
        <f>[1]!s_dq_turn(A1152,E1152)</f>
        <v>9.1988352795542241</v>
      </c>
      <c r="W1152" s="2">
        <f>[1]!s_pq_amount(A1152,"20260101","",100000000)</f>
        <v>393.17353809000002</v>
      </c>
      <c r="X1152" s="2">
        <f>[1]!s_pq_avgamount(A1152,"20260101","",100000000)</f>
        <v>3.5743048917272731</v>
      </c>
      <c r="Y1152" s="17">
        <f>[1]!s_ipo_dilutedpe(A1152)</f>
        <v>0</v>
      </c>
      <c r="Z1152" s="12">
        <f>[1]!s_ipo_collection_total(A1152,100000000)</f>
        <v>0.98057119999999998</v>
      </c>
      <c r="AA1152" s="2">
        <f>[1]!s_val_pe_ttm(A1152,E1152)</f>
        <v>40.446308135986328</v>
      </c>
      <c r="AB1152" s="5">
        <f>[1]!s_info_zjtxornot1(A1152,"")</f>
        <v>0</v>
      </c>
      <c r="AC1152" s="22" t="str">
        <f>[1]!s_info_nature1(A1152,"")</f>
        <v>地方国有企业</v>
      </c>
      <c r="AD1152" s="6" t="str">
        <f>[1]!s_info_city(A1152)</f>
        <v>合肥市</v>
      </c>
      <c r="AE1152" s="6" t="str">
        <f>[1]!s_info_province(A1152)</f>
        <v>安徽省</v>
      </c>
      <c r="AF1152">
        <v>117.28304199999999</v>
      </c>
      <c r="AG1152">
        <v>31.861190000000001</v>
      </c>
    </row>
    <row r="1153" spans="1:33" x14ac:dyDescent="0.3">
      <c r="A1153" s="12" t="s">
        <v>2875</v>
      </c>
      <c r="B1153" s="12" t="s">
        <v>2876</v>
      </c>
      <c r="C1153" s="16" t="str">
        <f>[1]!s_info_mkt(A1153)</f>
        <v>主板</v>
      </c>
      <c r="D1153" s="16" t="str">
        <f>[1]!s_ipo_listeddate(A1153)</f>
        <v>2014-11-11</v>
      </c>
      <c r="E1153" s="16" t="str">
        <f>[1]!lastradeday_s("000002","")</f>
        <v>2026-06-22</v>
      </c>
      <c r="F1153" s="16" t="str">
        <f>[1]!s_info_industry_csrc2023(A1153,"",3)</f>
        <v>通用设备制造业</v>
      </c>
      <c r="G1153" s="16" t="str">
        <f>[1]!s_info_industry_csrc2023(A1153,"",1)</f>
        <v>制造业</v>
      </c>
      <c r="H1153" s="16">
        <f>[1]!s_is(A1153,83,"FY","YTD","20251231",1,"",100000000)</f>
        <v>8.8088718619000002</v>
      </c>
      <c r="I1153" s="16">
        <f>[1]!s_is(A1153,83,"FY","YTD","20241231",1,"",100000000)</f>
        <v>8.1753675379999997</v>
      </c>
      <c r="J1153" s="16">
        <f t="shared" si="51"/>
        <v>7.748939982886438E-2</v>
      </c>
      <c r="K1153" s="16">
        <f>[1]!s_is(A1153,61,"FY","YTD","20251231",1,"",100000000)</f>
        <v>1.2011558758000001</v>
      </c>
      <c r="L1153" s="16">
        <f>[1]!s_is(A1153,61,"FY","YTD","20241231",1,"",100000000)</f>
        <v>1.6460186649000002</v>
      </c>
      <c r="M1153" s="16">
        <f t="shared" si="52"/>
        <v>-0.27026594447944896</v>
      </c>
      <c r="N1153" s="16">
        <f>[1]!s_fa_roe(A1153,"20251231")</f>
        <v>12.519</v>
      </c>
      <c r="O1153" s="16">
        <f>[1]!s_stmnote_rdexp(A1153,"20251231",1,10000)</f>
        <v>4346.3275079999994</v>
      </c>
      <c r="P1153" s="20">
        <f t="shared" si="53"/>
        <v>4.9340342056724308E-2</v>
      </c>
      <c r="Q1153" s="16">
        <f>[1]!s_margin_tradingbalance(A1153,"",10000)</f>
        <v>15644.572700000001</v>
      </c>
      <c r="R1153" s="16">
        <f>[1]!s_margin_seclendingbalance(A1153,"",10000)</f>
        <v>27.378</v>
      </c>
      <c r="S1153" s="17">
        <f>[1]!s_val_ev(A1153,"",100000000)</f>
        <v>52.198109667400004</v>
      </c>
      <c r="T1153" s="17">
        <f>[1]!share_freesharesmv(A1153,"",100000000)</f>
        <v>24.624653156100003</v>
      </c>
      <c r="U1153" s="17">
        <f>[1]!s_dq_amount_btin(A1153,E1153,100000000)</f>
        <v>1.30363458</v>
      </c>
      <c r="V1153" s="17">
        <f>[1]!s_dq_turn(A1153,E1153)</f>
        <v>2.8998439360704262</v>
      </c>
      <c r="W1153" s="2">
        <f>[1]!s_pq_amount(A1153,"20260101","",100000000)</f>
        <v>281.58668993999999</v>
      </c>
      <c r="X1153" s="2">
        <f>[1]!s_pq_avgamount(A1153,"20260101","",100000000)</f>
        <v>2.5598789994545452</v>
      </c>
      <c r="Y1153" s="17">
        <f>[1]!s_ipo_dilutedpe(A1153)</f>
        <v>22.91</v>
      </c>
      <c r="Z1153" s="12">
        <f>[1]!s_ipo_collection_total(A1153,100000000)</f>
        <v>1.714</v>
      </c>
      <c r="AA1153" s="2">
        <f>[1]!s_val_pe_ttm(A1153,E1153)</f>
        <v>56.884120941162109</v>
      </c>
      <c r="AB1153" s="5">
        <f>[1]!s_info_zjtxornot1(A1153,"")</f>
        <v>1</v>
      </c>
      <c r="AC1153" s="22" t="str">
        <f>[1]!s_info_nature1(A1153,"")</f>
        <v>地方国有企业</v>
      </c>
      <c r="AD1153" s="6" t="str">
        <f>[1]!s_info_city(A1153)</f>
        <v>宁波市</v>
      </c>
      <c r="AE1153" s="6" t="str">
        <f>[1]!s_info_province(A1153)</f>
        <v>浙江省</v>
      </c>
      <c r="AF1153">
        <v>121.549792</v>
      </c>
      <c r="AG1153">
        <v>29.868387999999999</v>
      </c>
    </row>
    <row r="1154" spans="1:33" x14ac:dyDescent="0.3">
      <c r="A1154" s="12" t="s">
        <v>2877</v>
      </c>
      <c r="B1154" s="12" t="s">
        <v>2878</v>
      </c>
      <c r="C1154" s="16" t="str">
        <f>[1]!s_info_mkt(A1154)</f>
        <v>主板</v>
      </c>
      <c r="D1154" s="16" t="str">
        <f>[1]!s_ipo_listeddate(A1154)</f>
        <v>2020-12-04</v>
      </c>
      <c r="E1154" s="16" t="str">
        <f>[1]!lastradeday_s("000002","")</f>
        <v>2026-06-22</v>
      </c>
      <c r="F1154" s="16" t="str">
        <f>[1]!s_info_industry_csrc2023(A1154,"",3)</f>
        <v>电气机械和器材制造业</v>
      </c>
      <c r="G1154" s="16" t="str">
        <f>[1]!s_info_industry_csrc2023(A1154,"",1)</f>
        <v>制造业</v>
      </c>
      <c r="H1154" s="16">
        <f>[1]!s_is(A1154,83,"FY","YTD","20251231",1,"",100000000)</f>
        <v>17.1553432963</v>
      </c>
      <c r="I1154" s="16">
        <f>[1]!s_is(A1154,83,"FY","YTD","20241231",1,"",100000000)</f>
        <v>15.245985534000001</v>
      </c>
      <c r="J1154" s="16">
        <f t="shared" si="51"/>
        <v>0.1252367554752003</v>
      </c>
      <c r="K1154" s="16">
        <f>[1]!s_is(A1154,61,"FY","YTD","20251231",1,"",100000000)</f>
        <v>2.5429221762999998</v>
      </c>
      <c r="L1154" s="16">
        <f>[1]!s_is(A1154,61,"FY","YTD","20241231",1,"",100000000)</f>
        <v>2.2509434484000002</v>
      </c>
      <c r="M1154" s="16">
        <f t="shared" si="52"/>
        <v>0.12971393310993307</v>
      </c>
      <c r="N1154" s="16">
        <f>[1]!s_fa_roe(A1154,"20251231")</f>
        <v>7.5804</v>
      </c>
      <c r="O1154" s="16">
        <f>[1]!s_stmnote_rdexp(A1154,"20251231",1,10000)</f>
        <v>17430.307521000002</v>
      </c>
      <c r="P1154" s="20">
        <f t="shared" si="53"/>
        <v>0.10160279057055831</v>
      </c>
      <c r="Q1154" s="16">
        <f>[1]!s_margin_tradingbalance(A1154,"",10000)</f>
        <v>59024.778200000001</v>
      </c>
      <c r="R1154" s="16">
        <f>[1]!s_margin_seclendingbalance(A1154,"",10000)</f>
        <v>454.80489999999998</v>
      </c>
      <c r="S1154" s="17">
        <f>[1]!s_val_ev(A1154,"",100000000)</f>
        <v>241.52460118960201</v>
      </c>
      <c r="T1154" s="17">
        <f>[1]!share_freesharesmv(A1154,"",100000000)</f>
        <v>84.831405899999993</v>
      </c>
      <c r="U1154" s="17">
        <f>[1]!s_dq_amount_btin(A1154,E1154,100000000)</f>
        <v>6.2626080000000002</v>
      </c>
      <c r="V1154" s="17">
        <f>[1]!s_dq_turn(A1154,E1154)</f>
        <v>3.20670026588127</v>
      </c>
      <c r="W1154" s="2">
        <f>[1]!s_pq_amount(A1154,"20260101","",100000000)</f>
        <v>703.52672608</v>
      </c>
      <c r="X1154" s="2">
        <f>[1]!s_pq_avgamount(A1154,"20260101","",100000000)</f>
        <v>6.3956975098181816</v>
      </c>
      <c r="Y1154" s="17">
        <f>[1]!s_ipo_dilutedpe(A1154)</f>
        <v>22.99</v>
      </c>
      <c r="Z1154" s="12">
        <f>[1]!s_ipo_collection_total(A1154,100000000)</f>
        <v>20.034503999999998</v>
      </c>
      <c r="AA1154" s="2">
        <f>[1]!s_val_pe_ttm(A1154,E1154)</f>
        <v>104.95265960693359</v>
      </c>
      <c r="AB1154" s="5">
        <f>[1]!s_info_zjtxornot1(A1154,"")</f>
        <v>1</v>
      </c>
      <c r="AC1154" s="22" t="str">
        <f>[1]!s_info_nature1(A1154,"")</f>
        <v>民营企业</v>
      </c>
      <c r="AD1154" s="6" t="str">
        <f>[1]!s_info_city(A1154)</f>
        <v>深圳市</v>
      </c>
      <c r="AE1154" s="6" t="str">
        <f>[1]!s_info_province(A1154)</f>
        <v>广东省</v>
      </c>
      <c r="AF1154">
        <v>114.085947</v>
      </c>
      <c r="AG1154">
        <v>22.547000000000001</v>
      </c>
    </row>
    <row r="1155" spans="1:33" x14ac:dyDescent="0.3">
      <c r="A1155" s="12" t="s">
        <v>2879</v>
      </c>
      <c r="B1155" s="12" t="s">
        <v>2880</v>
      </c>
      <c r="C1155" s="16" t="str">
        <f>[1]!s_info_mkt(A1155)</f>
        <v>主板</v>
      </c>
      <c r="D1155" s="16" t="str">
        <f>[1]!s_ipo_listeddate(A1155)</f>
        <v>1996-07-16</v>
      </c>
      <c r="E1155" s="16" t="str">
        <f>[1]!lastradeday_s("000002","")</f>
        <v>2026-06-22</v>
      </c>
      <c r="F1155" s="16" t="str">
        <f>[1]!s_info_industry_csrc2023(A1155,"",3)</f>
        <v>软件和信息技术服务业</v>
      </c>
      <c r="G1155" s="16" t="str">
        <f>[1]!s_info_industry_csrc2023(A1155,"",1)</f>
        <v>信息传输、软件和信息技术服务业</v>
      </c>
      <c r="H1155" s="16">
        <f>[1]!s_is(A1155,83,"FY","YTD","20251231",1,"",100000000)</f>
        <v>101.2798605409</v>
      </c>
      <c r="I1155" s="16">
        <f>[1]!s_is(A1155,83,"FY","YTD","20241231",1,"",100000000)</f>
        <v>79.485835643900003</v>
      </c>
      <c r="J1155" s="16">
        <f t="shared" ref="J1155:J1218" si="54">H1155/I1155-1</f>
        <v>0.27418752939376745</v>
      </c>
      <c r="K1155" s="16">
        <f>[1]!s_is(A1155,61,"FY","YTD","20251231",1,"",100000000)</f>
        <v>1.7385992680000002</v>
      </c>
      <c r="L1155" s="16">
        <f>[1]!s_is(A1155,61,"FY","YTD","20241231",1,"",100000000)</f>
        <v>-1.1487780369</v>
      </c>
      <c r="M1155" s="16">
        <f t="shared" ref="M1155:M1218" si="55">(K1155-L1155)/ABS(L1155)</f>
        <v>2.5134335895658699</v>
      </c>
      <c r="N1155" s="16">
        <f>[1]!s_fa_roe(A1155,"20251231")</f>
        <v>2.2454000000000001</v>
      </c>
      <c r="O1155" s="16">
        <f>[1]!s_stmnote_rdexp(A1155,"20251231",1,10000)</f>
        <v>29895.734902999997</v>
      </c>
      <c r="P1155" s="20">
        <f t="shared" ref="P1155:P1218" si="56">O1155/H1155/10000</f>
        <v>2.9517946355116828E-2</v>
      </c>
      <c r="Q1155" s="16">
        <f>[1]!s_margin_tradingbalance(A1155,"",10000)</f>
        <v>84484.578299999994</v>
      </c>
      <c r="R1155" s="16">
        <f>[1]!s_margin_seclendingbalance(A1155,"",10000)</f>
        <v>339.31049999999999</v>
      </c>
      <c r="S1155" s="17">
        <f>[1]!s_val_ev(A1155,"",100000000)</f>
        <v>99.592385488699989</v>
      </c>
      <c r="T1155" s="17">
        <f>[1]!share_freesharesmv(A1155,"",100000000)</f>
        <v>83.819287511900001</v>
      </c>
      <c r="U1155" s="17">
        <f>[1]!s_dq_amount_btin(A1155,E1155,100000000)</f>
        <v>1.7169028200000001</v>
      </c>
      <c r="V1155" s="17">
        <f>[1]!s_dq_turn(A1155,E1155)</f>
        <v>1.7616399239669436</v>
      </c>
      <c r="W1155" s="2">
        <f>[1]!s_pq_amount(A1155,"20260101","",100000000)</f>
        <v>322.21583823999998</v>
      </c>
      <c r="X1155" s="2">
        <f>[1]!s_pq_avgamount(A1155,"20260101","",100000000)</f>
        <v>2.9292348930909093</v>
      </c>
      <c r="Y1155" s="17">
        <f>[1]!s_ipo_dilutedpe(A1155)</f>
        <v>0</v>
      </c>
      <c r="Z1155" s="12">
        <f>[1]!s_ipo_collection_total(A1155,100000000)</f>
        <v>1.157</v>
      </c>
      <c r="AA1155" s="2">
        <f>[1]!s_val_pe_ttm(A1155,E1155)</f>
        <v>151.39183044433594</v>
      </c>
      <c r="AB1155" s="5">
        <f>[1]!s_info_zjtxornot1(A1155,"")</f>
        <v>1</v>
      </c>
      <c r="AC1155" s="22" t="str">
        <f>[1]!s_info_nature1(A1155,"")</f>
        <v>民营企业</v>
      </c>
      <c r="AD1155" s="6" t="str">
        <f>[1]!s_info_city(A1155)</f>
        <v>广州市</v>
      </c>
      <c r="AE1155" s="6" t="str">
        <f>[1]!s_info_province(A1155)</f>
        <v>广东省</v>
      </c>
      <c r="AF1155">
        <v>113.280637</v>
      </c>
      <c r="AG1155">
        <v>23.125177999999998</v>
      </c>
    </row>
    <row r="1156" spans="1:33" x14ac:dyDescent="0.3">
      <c r="A1156" s="12" t="s">
        <v>2881</v>
      </c>
      <c r="B1156" s="12" t="s">
        <v>2882</v>
      </c>
      <c r="C1156" s="16" t="str">
        <f>[1]!s_info_mkt(A1156)</f>
        <v>创业板</v>
      </c>
      <c r="D1156" s="16" t="str">
        <f>[1]!s_ipo_listeddate(A1156)</f>
        <v>2014-01-21</v>
      </c>
      <c r="E1156" s="16" t="str">
        <f>[1]!lastradeday_s("000002","")</f>
        <v>2026-06-22</v>
      </c>
      <c r="F1156" s="16" t="str">
        <f>[1]!s_info_industry_csrc2023(A1156,"",3)</f>
        <v>医药制造业</v>
      </c>
      <c r="G1156" s="16" t="str">
        <f>[1]!s_info_industry_csrc2023(A1156,"",1)</f>
        <v>制造业</v>
      </c>
      <c r="H1156" s="16">
        <f>[1]!s_is(A1156,83,"FY","YTD","20251231",1,"",100000000)</f>
        <v>10.6240447143</v>
      </c>
      <c r="I1156" s="16">
        <f>[1]!s_is(A1156,83,"FY","YTD","20241231",1,"",100000000)</f>
        <v>9.253945249600001</v>
      </c>
      <c r="J1156" s="16">
        <f t="shared" si="54"/>
        <v>0.14805571329257883</v>
      </c>
      <c r="K1156" s="16">
        <f>[1]!s_is(A1156,61,"FY","YTD","20251231",1,"",100000000)</f>
        <v>3.8094098433999997</v>
      </c>
      <c r="L1156" s="16">
        <f>[1]!s_is(A1156,61,"FY","YTD","20241231",1,"",100000000)</f>
        <v>3.1782238175999997</v>
      </c>
      <c r="M1156" s="16">
        <f t="shared" si="55"/>
        <v>0.19859709763191977</v>
      </c>
      <c r="N1156" s="16">
        <f>[1]!s_fa_roe(A1156,"20251231")</f>
        <v>15.319900000000001</v>
      </c>
      <c r="O1156" s="16">
        <f>[1]!s_stmnote_rdexp(A1156,"20251231",1,10000)</f>
        <v>12287.6909</v>
      </c>
      <c r="P1156" s="20">
        <f t="shared" si="56"/>
        <v>0.11565925436534286</v>
      </c>
      <c r="Q1156" s="16">
        <f>[1]!s_margin_tradingbalance(A1156,"",10000)</f>
        <v>54395.322</v>
      </c>
      <c r="R1156" s="16">
        <f>[1]!s_margin_seclendingbalance(A1156,"",10000)</f>
        <v>176.8</v>
      </c>
      <c r="S1156" s="17">
        <f>[1]!s_val_ev(A1156,"",100000000)</f>
        <v>115.2931968</v>
      </c>
      <c r="T1156" s="17">
        <f>[1]!share_freesharesmv(A1156,"",100000000)</f>
        <v>58.118885121599988</v>
      </c>
      <c r="U1156" s="17">
        <f>[1]!s_dq_amount_btin(A1156,E1156,100000000)</f>
        <v>2.4980385799999998</v>
      </c>
      <c r="V1156" s="17">
        <f>[1]!s_dq_turn(A1156,E1156)</f>
        <v>2.3825671742783414</v>
      </c>
      <c r="W1156" s="2">
        <f>[1]!s_pq_amount(A1156,"20260101","",100000000)</f>
        <v>241.76621846</v>
      </c>
      <c r="X1156" s="2">
        <f>[1]!s_pq_avgamount(A1156,"20260101","",100000000)</f>
        <v>2.1978747132727272</v>
      </c>
      <c r="Y1156" s="17">
        <f>[1]!s_ipo_dilutedpe(A1156)</f>
        <v>39.31</v>
      </c>
      <c r="Z1156" s="12">
        <f>[1]!s_ipo_collection_total(A1156,100000000)</f>
        <v>5.0626249999999997</v>
      </c>
      <c r="AA1156" s="2">
        <f>[1]!s_val_pe_ttm(A1156,E1156)</f>
        <v>27.074867248535156</v>
      </c>
      <c r="AB1156" s="5">
        <f>[1]!s_info_zjtxornot1(A1156,"")</f>
        <v>0</v>
      </c>
      <c r="AC1156" s="22" t="str">
        <f>[1]!s_info_nature1(A1156,"")</f>
        <v>民营企业</v>
      </c>
      <c r="AD1156" s="6" t="str">
        <f>[1]!s_info_city(A1156)</f>
        <v>湖州市</v>
      </c>
      <c r="AE1156" s="6" t="str">
        <f>[1]!s_info_province(A1156)</f>
        <v>浙江省</v>
      </c>
      <c r="AF1156">
        <v>120.10239799999999</v>
      </c>
      <c r="AG1156">
        <v>30.867197999999998</v>
      </c>
    </row>
    <row r="1157" spans="1:33" x14ac:dyDescent="0.3">
      <c r="A1157" s="12" t="s">
        <v>2883</v>
      </c>
      <c r="B1157" s="12" t="s">
        <v>2884</v>
      </c>
      <c r="C1157" s="16" t="str">
        <f>[1]!s_info_mkt(A1157)</f>
        <v>科创板</v>
      </c>
      <c r="D1157" s="16" t="str">
        <f>[1]!s_ipo_listeddate(A1157)</f>
        <v>2021-03-23</v>
      </c>
      <c r="E1157" s="16" t="str">
        <f>[1]!lastradeday_s("000002","")</f>
        <v>2026-06-22</v>
      </c>
      <c r="F1157" s="16" t="str">
        <f>[1]!s_info_industry_csrc2023(A1157,"",3)</f>
        <v>计算机、通信和其他电子设备制造业</v>
      </c>
      <c r="G1157" s="16" t="str">
        <f>[1]!s_info_industry_csrc2023(A1157,"",1)</f>
        <v>制造业</v>
      </c>
      <c r="H1157" s="16">
        <f>[1]!s_is(A1157,83,"FY","YTD","20251231",1,"",100000000)</f>
        <v>23.891850771999998</v>
      </c>
      <c r="I1157" s="16">
        <f>[1]!s_is(A1157,83,"FY","YTD","20241231",1,"",100000000)</f>
        <v>25.0819632617</v>
      </c>
      <c r="J1157" s="16">
        <f t="shared" si="54"/>
        <v>-4.7448936803017205E-2</v>
      </c>
      <c r="K1157" s="16">
        <f>[1]!s_is(A1157,61,"FY","YTD","20251231",1,"",100000000)</f>
        <v>-2.1075359449</v>
      </c>
      <c r="L1157" s="16">
        <f>[1]!s_is(A1157,61,"FY","YTD","20241231",1,"",100000000)</f>
        <v>-1.4182609959000001</v>
      </c>
      <c r="M1157" s="16">
        <f t="shared" si="55"/>
        <v>-0.48600007402911038</v>
      </c>
      <c r="N1157" s="16">
        <f>[1]!s_fa_roe(A1157,"20251231")</f>
        <v>-24.849699999999999</v>
      </c>
      <c r="O1157" s="16">
        <f>[1]!s_stmnote_rdexp(A1157,"20251231",1,10000)</f>
        <v>16794.233509000002</v>
      </c>
      <c r="P1157" s="20">
        <f t="shared" si="56"/>
        <v>7.0292727295459115E-2</v>
      </c>
      <c r="Q1157" s="16">
        <f>[1]!s_margin_tradingbalance(A1157,"",10000)</f>
        <v>26866.043300000001</v>
      </c>
      <c r="R1157" s="16">
        <f>[1]!s_margin_seclendingbalance(A1157,"",10000)</f>
        <v>14.304</v>
      </c>
      <c r="S1157" s="17">
        <f>[1]!s_val_ev(A1157,"",100000000)</f>
        <v>59.450435082200002</v>
      </c>
      <c r="T1157" s="17">
        <f>[1]!share_freesharesmv(A1157,"",100000000)</f>
        <v>46.986857191999995</v>
      </c>
      <c r="U1157" s="17">
        <f>[1]!s_dq_amount_btin(A1157,E1157,100000000)</f>
        <v>3.0570642600000002</v>
      </c>
      <c r="V1157" s="17">
        <f>[1]!s_dq_turn(A1157,E1157)</f>
        <v>5.3616556000000006</v>
      </c>
      <c r="W1157" s="2">
        <f>[1]!s_pq_amount(A1157,"20260101","",100000000)</f>
        <v>202.03857103999999</v>
      </c>
      <c r="X1157" s="2">
        <f>[1]!s_pq_avgamount(A1157,"20260101","",100000000)</f>
        <v>1.8367142821818181</v>
      </c>
      <c r="Y1157" s="17">
        <f>[1]!s_ipo_dilutedpe(A1157)</f>
        <v>17.82</v>
      </c>
      <c r="Z1157" s="12">
        <f>[1]!s_ipo_collection_total(A1157,100000000)</f>
        <v>3.99</v>
      </c>
      <c r="AA1157" s="2">
        <f>[1]!s_val_pe_ttm(A1157,E1157)</f>
        <v>-42.715000152587891</v>
      </c>
      <c r="AB1157" s="5">
        <f>[1]!s_info_zjtxornot1(A1157,"")</f>
        <v>0</v>
      </c>
      <c r="AC1157" s="22" t="str">
        <f>[1]!s_info_nature1(A1157,"")</f>
        <v>民营企业</v>
      </c>
      <c r="AD1157" s="6" t="str">
        <f>[1]!s_info_city(A1157)</f>
        <v>惠州市</v>
      </c>
      <c r="AE1157" s="6" t="str">
        <f>[1]!s_info_province(A1157)</f>
        <v>广东省</v>
      </c>
      <c r="AF1157">
        <v>114.412599</v>
      </c>
      <c r="AG1157">
        <v>23.079404</v>
      </c>
    </row>
    <row r="1158" spans="1:33" x14ac:dyDescent="0.3">
      <c r="A1158" s="12" t="s">
        <v>2885</v>
      </c>
      <c r="B1158" s="12" t="s">
        <v>2886</v>
      </c>
      <c r="C1158" s="16" t="str">
        <f>[1]!s_info_mkt(A1158)</f>
        <v>科创板</v>
      </c>
      <c r="D1158" s="16" t="str">
        <f>[1]!s_ipo_listeddate(A1158)</f>
        <v>2025-01-27</v>
      </c>
      <c r="E1158" s="16" t="str">
        <f>[1]!lastradeday_s("000002","")</f>
        <v>2026-06-22</v>
      </c>
      <c r="F1158" s="16" t="str">
        <f>[1]!s_info_industry_csrc2023(A1158,"",3)</f>
        <v>电气机械和器材制造业</v>
      </c>
      <c r="G1158" s="16" t="str">
        <f>[1]!s_info_industry_csrc2023(A1158,"",1)</f>
        <v>制造业</v>
      </c>
      <c r="H1158" s="16">
        <f>[1]!s_is(A1158,83,"FY","YTD","20251231",1,"",100000000)</f>
        <v>116.11985454180001</v>
      </c>
      <c r="I1158" s="16">
        <f>[1]!s_is(A1158,83,"FY","YTD","20241231",1,"",100000000)</f>
        <v>82.697043486499993</v>
      </c>
      <c r="J1158" s="16">
        <f t="shared" si="54"/>
        <v>0.40415968511324318</v>
      </c>
      <c r="K1158" s="16">
        <f>[1]!s_is(A1158,61,"FY","YTD","20251231",1,"",100000000)</f>
        <v>9.5119962163</v>
      </c>
      <c r="L1158" s="16">
        <f>[1]!s_is(A1158,61,"FY","YTD","20241231",1,"",100000000)</f>
        <v>6.4783810079999995</v>
      </c>
      <c r="M1158" s="16">
        <f t="shared" si="55"/>
        <v>0.46826748913870009</v>
      </c>
      <c r="N1158" s="16">
        <f>[1]!s_fa_roe(A1158,"20251231")</f>
        <v>23.963999999999999</v>
      </c>
      <c r="O1158" s="16">
        <f>[1]!s_stmnote_rdexp(A1158,"20251231",1,10000)</f>
        <v>30390.067066000003</v>
      </c>
      <c r="P1158" s="20">
        <f t="shared" si="56"/>
        <v>2.6171292743964295E-2</v>
      </c>
      <c r="Q1158" s="16">
        <f>[1]!s_margin_tradingbalance(A1158,"",10000)</f>
        <v>125058.34699999999</v>
      </c>
      <c r="R1158" s="16">
        <f>[1]!s_margin_seclendingbalance(A1158,"",10000)</f>
        <v>584.5924</v>
      </c>
      <c r="S1158" s="17">
        <f>[1]!s_val_ev(A1158,"",100000000)</f>
        <v>523.60888835280002</v>
      </c>
      <c r="T1158" s="17">
        <f>[1]!share_freesharesmv(A1158,"",100000000)</f>
        <v>322.34913134039999</v>
      </c>
      <c r="U1158" s="17">
        <f>[1]!s_dq_amount_btin(A1158,E1158,100000000)</f>
        <v>17.545977610000001</v>
      </c>
      <c r="V1158" s="17">
        <f>[1]!s_dq_turn(A1158,E1158)</f>
        <v>4.6766282170758373</v>
      </c>
      <c r="W1158" s="2">
        <f>[1]!s_pq_amount(A1158,"20260101","",100000000)</f>
        <v>1693.9318272600001</v>
      </c>
      <c r="X1158" s="2">
        <f>[1]!s_pq_avgamount(A1158,"20260101","",100000000)</f>
        <v>15.399380247818181</v>
      </c>
      <c r="Y1158" s="17">
        <f>[1]!s_ipo_dilutedpe(A1158)</f>
        <v>6.14</v>
      </c>
      <c r="Z1158" s="12">
        <f>[1]!s_ipo_collection_total(A1158,100000000)</f>
        <v>8.6110256706000001</v>
      </c>
      <c r="AA1158" s="2">
        <f>[1]!s_val_pe_ttm(A1158,E1158)</f>
        <v>49.349941253662109</v>
      </c>
      <c r="AB1158" s="5">
        <f>[1]!s_info_zjtxornot1(A1158,"")</f>
        <v>1</v>
      </c>
      <c r="AC1158" s="22" t="str">
        <f>[1]!s_info_nature1(A1158,"")</f>
        <v>民营企业</v>
      </c>
      <c r="AD1158" s="6" t="str">
        <f>[1]!s_info_city(A1158)</f>
        <v>北京市</v>
      </c>
      <c r="AE1158" s="6" t="str">
        <f>[1]!s_info_province(A1158)</f>
        <v>北京</v>
      </c>
      <c r="AF1158">
        <v>116.40528500000001</v>
      </c>
      <c r="AG1158">
        <v>39.904989</v>
      </c>
    </row>
    <row r="1159" spans="1:33" x14ac:dyDescent="0.3">
      <c r="A1159" s="12" t="s">
        <v>2887</v>
      </c>
      <c r="B1159" s="12" t="s">
        <v>2888</v>
      </c>
      <c r="C1159" s="16" t="str">
        <f>[1]!s_info_mkt(A1159)</f>
        <v>主板</v>
      </c>
      <c r="D1159" s="16" t="str">
        <f>[1]!s_ipo_listeddate(A1159)</f>
        <v>2014-10-31</v>
      </c>
      <c r="E1159" s="16" t="str">
        <f>[1]!lastradeday_s("000002","")</f>
        <v>2026-06-22</v>
      </c>
      <c r="F1159" s="16" t="str">
        <f>[1]!s_info_industry_csrc2023(A1159,"",3)</f>
        <v>非金属矿物制品业</v>
      </c>
      <c r="G1159" s="16" t="str">
        <f>[1]!s_info_industry_csrc2023(A1159,"",1)</f>
        <v>制造业</v>
      </c>
      <c r="H1159" s="16">
        <f>[1]!s_is(A1159,83,"FY","YTD","20251231",1,"",100000000)</f>
        <v>10.080444609099999</v>
      </c>
      <c r="I1159" s="16">
        <f>[1]!s_is(A1159,83,"FY","YTD","20241231",1,"",100000000)</f>
        <v>12.1028047442</v>
      </c>
      <c r="J1159" s="16">
        <f t="shared" si="54"/>
        <v>-0.16709846831736852</v>
      </c>
      <c r="K1159" s="16">
        <f>[1]!s_is(A1159,61,"FY","YTD","20251231",1,"",100000000)</f>
        <v>1.5333213467</v>
      </c>
      <c r="L1159" s="16">
        <f>[1]!s_is(A1159,61,"FY","YTD","20241231",1,"",100000000)</f>
        <v>3.3357139398000002</v>
      </c>
      <c r="M1159" s="16">
        <f t="shared" si="55"/>
        <v>-0.54033188265779963</v>
      </c>
      <c r="N1159" s="16">
        <f>[1]!s_fa_roe(A1159,"20251231")</f>
        <v>2.6473</v>
      </c>
      <c r="O1159" s="16">
        <f>[1]!s_stmnote_rdexp(A1159,"20251231",1,10000)</f>
        <v>10682.53847</v>
      </c>
      <c r="P1159" s="20">
        <f t="shared" si="56"/>
        <v>0.10597288992944286</v>
      </c>
      <c r="Q1159" s="16">
        <f>[1]!s_margin_tradingbalance(A1159,"",10000)</f>
        <v>182488.5655</v>
      </c>
      <c r="R1159" s="16">
        <f>[1]!s_margin_seclendingbalance(A1159,"",10000)</f>
        <v>648.52419999999995</v>
      </c>
      <c r="S1159" s="17">
        <f>[1]!s_val_ev(A1159,"",100000000)</f>
        <v>466.38500682899996</v>
      </c>
      <c r="T1159" s="17">
        <f>[1]!share_freesharesmv(A1159,"",100000000)</f>
        <v>222.08398086</v>
      </c>
      <c r="U1159" s="17">
        <f>[1]!s_dq_amount_btin(A1159,E1159,100000000)</f>
        <v>34.554293010000002</v>
      </c>
      <c r="V1159" s="17">
        <f>[1]!s_dq_turn(A1159,E1159)</f>
        <v>7.5772649252331394</v>
      </c>
      <c r="W1159" s="2">
        <f>[1]!s_pq_amount(A1159,"20260101","",100000000)</f>
        <v>1636.7146123800001</v>
      </c>
      <c r="X1159" s="2">
        <f>[1]!s_pq_avgamount(A1159,"20260101","",100000000)</f>
        <v>14.879223748909093</v>
      </c>
      <c r="Y1159" s="17">
        <f>[1]!s_ipo_dilutedpe(A1159)</f>
        <v>19.61</v>
      </c>
      <c r="Z1159" s="12">
        <f>[1]!s_ipo_collection_total(A1159,100000000)</f>
        <v>3.6087750000000001</v>
      </c>
      <c r="AA1159" s="2">
        <f>[1]!s_val_pe_ttm(A1159,E1159)</f>
        <v>339.54830932617188</v>
      </c>
      <c r="AB1159" s="5">
        <f>[1]!s_info_zjtxornot1(A1159,"")</f>
        <v>0</v>
      </c>
      <c r="AC1159" s="22" t="str">
        <f>[1]!s_info_nature1(A1159,"")</f>
        <v>民营企业</v>
      </c>
      <c r="AD1159" s="6" t="str">
        <f>[1]!s_info_city(A1159)</f>
        <v>连云港市</v>
      </c>
      <c r="AE1159" s="6" t="str">
        <f>[1]!s_info_province(A1159)</f>
        <v>江苏省</v>
      </c>
      <c r="AF1159">
        <v>119.178821</v>
      </c>
      <c r="AG1159">
        <v>34.600017999999999</v>
      </c>
    </row>
    <row r="1160" spans="1:33" x14ac:dyDescent="0.3">
      <c r="A1160" s="12" t="s">
        <v>2889</v>
      </c>
      <c r="B1160" s="12" t="s">
        <v>2890</v>
      </c>
      <c r="C1160" s="16" t="str">
        <f>[1]!s_info_mkt(A1160)</f>
        <v>创业板</v>
      </c>
      <c r="D1160" s="16" t="str">
        <f>[1]!s_ipo_listeddate(A1160)</f>
        <v>2019-05-16</v>
      </c>
      <c r="E1160" s="16" t="str">
        <f>[1]!lastradeday_s("000002","")</f>
        <v>2026-06-22</v>
      </c>
      <c r="F1160" s="16" t="str">
        <f>[1]!s_info_industry_csrc2023(A1160,"",3)</f>
        <v>化学纤维制造业</v>
      </c>
      <c r="G1160" s="16" t="str">
        <f>[1]!s_info_industry_csrc2023(A1160,"",1)</f>
        <v>制造业</v>
      </c>
      <c r="H1160" s="16">
        <f>[1]!s_is(A1160,83,"FY","YTD","20251231",1,"",100000000)</f>
        <v>8.4609262065999999</v>
      </c>
      <c r="I1160" s="16">
        <f>[1]!s_is(A1160,83,"FY","YTD","20241231",1,"",100000000)</f>
        <v>8.1247019054000003</v>
      </c>
      <c r="J1160" s="16">
        <f t="shared" si="54"/>
        <v>4.1382970737244174E-2</v>
      </c>
      <c r="K1160" s="16">
        <f>[1]!s_is(A1160,61,"FY","YTD","20251231",1,"",100000000)</f>
        <v>3.1464256635000001</v>
      </c>
      <c r="L1160" s="16">
        <f>[1]!s_is(A1160,61,"FY","YTD","20241231",1,"",100000000)</f>
        <v>3.5613285818000002</v>
      </c>
      <c r="M1160" s="16">
        <f t="shared" si="55"/>
        <v>-0.11650228524835976</v>
      </c>
      <c r="N1160" s="16">
        <f>[1]!s_fa_roe(A1160,"20251231")</f>
        <v>7.0602</v>
      </c>
      <c r="O1160" s="16">
        <f>[1]!s_stmnote_rdexp(A1160,"20251231",1,10000)</f>
        <v>11750.971557999999</v>
      </c>
      <c r="P1160" s="20">
        <f t="shared" si="56"/>
        <v>0.13888516778261911</v>
      </c>
      <c r="Q1160" s="16">
        <f>[1]!s_margin_tradingbalance(A1160,"",10000)</f>
        <v>113114.8441</v>
      </c>
      <c r="R1160" s="16">
        <f>[1]!s_margin_seclendingbalance(A1160,"",10000)</f>
        <v>460.69799999999998</v>
      </c>
      <c r="S1160" s="17">
        <f>[1]!s_val_ev(A1160,"",100000000)</f>
        <v>125.75635558200001</v>
      </c>
      <c r="T1160" s="17">
        <f>[1]!share_freesharesmv(A1160,"",100000000)</f>
        <v>99.280613718000026</v>
      </c>
      <c r="U1160" s="17">
        <f>[1]!s_dq_amount_btin(A1160,E1160,100000000)</f>
        <v>4.7940055299999997</v>
      </c>
      <c r="V1160" s="17">
        <f>[1]!s_dq_turn(A1160,E1160)</f>
        <v>3.9343353712638121</v>
      </c>
      <c r="W1160" s="2">
        <f>[1]!s_pq_amount(A1160,"20260101","",100000000)</f>
        <v>857.57091954999999</v>
      </c>
      <c r="X1160" s="2">
        <f>[1]!s_pq_avgamount(A1160,"20260101","",100000000)</f>
        <v>7.7960992686363637</v>
      </c>
      <c r="Y1160" s="17">
        <f>[1]!s_ipo_dilutedpe(A1160)</f>
        <v>22.98</v>
      </c>
      <c r="Z1160" s="12">
        <f>[1]!s_ipo_collection_total(A1160,100000000)</f>
        <v>2.4246059999999998</v>
      </c>
      <c r="AA1160" s="2">
        <f>[1]!s_val_pe_ttm(A1160,E1160)</f>
        <v>57.059543609619141</v>
      </c>
      <c r="AB1160" s="5">
        <f>[1]!s_info_zjtxornot1(A1160,"")</f>
        <v>1</v>
      </c>
      <c r="AC1160" s="22" t="str">
        <f>[1]!s_info_nature1(A1160,"")</f>
        <v>公众企业</v>
      </c>
      <c r="AD1160" s="6" t="str">
        <f>[1]!s_info_city(A1160)</f>
        <v>常州市</v>
      </c>
      <c r="AE1160" s="6" t="str">
        <f>[1]!s_info_province(A1160)</f>
        <v>江苏省</v>
      </c>
      <c r="AF1160">
        <v>119.946973</v>
      </c>
      <c r="AG1160">
        <v>31.772752000000001</v>
      </c>
    </row>
    <row r="1161" spans="1:33" x14ac:dyDescent="0.3">
      <c r="A1161" s="12" t="s">
        <v>2891</v>
      </c>
      <c r="B1161" s="12" t="s">
        <v>2892</v>
      </c>
      <c r="C1161" s="16" t="str">
        <f>[1]!s_info_mkt(A1161)</f>
        <v>科创板</v>
      </c>
      <c r="D1161" s="16" t="str">
        <f>[1]!s_ipo_listeddate(A1161)</f>
        <v>2022-07-28</v>
      </c>
      <c r="E1161" s="16" t="str">
        <f>[1]!lastradeday_s("000002","")</f>
        <v>2026-06-22</v>
      </c>
      <c r="F1161" s="16" t="str">
        <f>[1]!s_info_industry_csrc2023(A1161,"",3)</f>
        <v>医药制造业</v>
      </c>
      <c r="G1161" s="16" t="str">
        <f>[1]!s_info_industry_csrc2023(A1161,"",1)</f>
        <v>制造业</v>
      </c>
      <c r="H1161" s="16">
        <f>[1]!s_is(A1161,83,"FY","YTD","20251231",1,"",100000000)</f>
        <v>4.2203025440999999</v>
      </c>
      <c r="I1161" s="16">
        <f>[1]!s_is(A1161,83,"FY","YTD","20241231",1,"",100000000)</f>
        <v>6.2138921612999996</v>
      </c>
      <c r="J1161" s="16">
        <f t="shared" si="54"/>
        <v>-0.32082784275144605</v>
      </c>
      <c r="K1161" s="16">
        <f>[1]!s_is(A1161,61,"FY","YTD","20251231",1,"",100000000)</f>
        <v>1.4447325729</v>
      </c>
      <c r="L1161" s="16">
        <f>[1]!s_is(A1161,61,"FY","YTD","20241231",1,"",100000000)</f>
        <v>2.4685967525999999</v>
      </c>
      <c r="M1161" s="16">
        <f t="shared" si="55"/>
        <v>-0.41475554021596905</v>
      </c>
      <c r="N1161" s="16">
        <f>[1]!s_fa_roe(A1161,"20251231")</f>
        <v>7.1425000000000001</v>
      </c>
      <c r="O1161" s="16">
        <f>[1]!s_stmnote_rdexp(A1161,"20251231",1,10000)</f>
        <v>9490.9364709999991</v>
      </c>
      <c r="P1161" s="20">
        <f t="shared" si="56"/>
        <v>0.22488758499715542</v>
      </c>
      <c r="Q1161" s="16">
        <f>[1]!s_margin_tradingbalance(A1161,"",10000)</f>
        <v>34101.392200000002</v>
      </c>
      <c r="R1161" s="16">
        <f>[1]!s_margin_seclendingbalance(A1161,"",10000)</f>
        <v>56.322699999999998</v>
      </c>
      <c r="S1161" s="17">
        <f>[1]!s_val_ev(A1161,"",100000000)</f>
        <v>76.683820096799991</v>
      </c>
      <c r="T1161" s="17">
        <f>[1]!share_freesharesmv(A1161,"",100000000)</f>
        <v>38.814740639999997</v>
      </c>
      <c r="U1161" s="17">
        <f>[1]!s_dq_amount_btin(A1161,E1161,100000000)</f>
        <v>1.4769576499999999</v>
      </c>
      <c r="V1161" s="17">
        <f>[1]!s_dq_turn(A1161,E1161)</f>
        <v>1.9366947089037552</v>
      </c>
      <c r="W1161" s="2">
        <f>[1]!s_pq_amount(A1161,"20260101","",100000000)</f>
        <v>123.01877417999999</v>
      </c>
      <c r="X1161" s="2">
        <f>[1]!s_pq_avgamount(A1161,"20260101","",100000000)</f>
        <v>1.1183524925454544</v>
      </c>
      <c r="Y1161" s="17">
        <f>[1]!s_ipo_dilutedpe(A1161)</f>
        <v>32.65</v>
      </c>
      <c r="Z1161" s="12">
        <f>[1]!s_ipo_collection_total(A1161,100000000)</f>
        <v>8.8656120000000005</v>
      </c>
      <c r="AA1161" s="2">
        <f>[1]!s_val_pe_ttm(A1161,E1161)</f>
        <v>85.379531860351563</v>
      </c>
      <c r="AB1161" s="5">
        <f>[1]!s_info_zjtxornot1(A1161,"")</f>
        <v>1</v>
      </c>
      <c r="AC1161" s="22" t="str">
        <f>[1]!s_info_nature1(A1161,"")</f>
        <v>民营企业</v>
      </c>
      <c r="AD1161" s="6" t="str">
        <f>[1]!s_info_city(A1161)</f>
        <v>北京市</v>
      </c>
      <c r="AE1161" s="6" t="str">
        <f>[1]!s_info_province(A1161)</f>
        <v>北京</v>
      </c>
      <c r="AF1161">
        <v>116.40528500000001</v>
      </c>
      <c r="AG1161">
        <v>39.904989</v>
      </c>
    </row>
    <row r="1162" spans="1:33" x14ac:dyDescent="0.3">
      <c r="A1162" s="12" t="s">
        <v>2893</v>
      </c>
      <c r="B1162" s="12" t="s">
        <v>2894</v>
      </c>
      <c r="C1162" s="16" t="str">
        <f>[1]!s_info_mkt(A1162)</f>
        <v>主板</v>
      </c>
      <c r="D1162" s="16" t="str">
        <f>[1]!s_ipo_listeddate(A1162)</f>
        <v>2020-12-15</v>
      </c>
      <c r="E1162" s="16" t="str">
        <f>[1]!lastradeday_s("000002","")</f>
        <v>2026-06-22</v>
      </c>
      <c r="F1162" s="16" t="str">
        <f>[1]!s_info_industry_csrc2023(A1162,"",3)</f>
        <v>医药制造业</v>
      </c>
      <c r="G1162" s="16" t="str">
        <f>[1]!s_info_industry_csrc2023(A1162,"",1)</f>
        <v>制造业</v>
      </c>
      <c r="H1162" s="16">
        <f>[1]!s_is(A1162,83,"FY","YTD","20251231",1,"",100000000)</f>
        <v>15.538015388800002</v>
      </c>
      <c r="I1162" s="16">
        <f>[1]!s_is(A1162,83,"FY","YTD","20241231",1,"",100000000)</f>
        <v>15.184862848800002</v>
      </c>
      <c r="J1162" s="16">
        <f t="shared" si="54"/>
        <v>2.3256880454992634E-2</v>
      </c>
      <c r="K1162" s="16">
        <f>[1]!s_is(A1162,61,"FY","YTD","20251231",1,"",100000000)</f>
        <v>1.6519499937</v>
      </c>
      <c r="L1162" s="16">
        <f>[1]!s_is(A1162,61,"FY","YTD","20241231",1,"",100000000)</f>
        <v>1.6059731684</v>
      </c>
      <c r="M1162" s="16">
        <f t="shared" si="55"/>
        <v>2.8628638513186203E-2</v>
      </c>
      <c r="N1162" s="16">
        <f>[1]!s_fa_roe(A1162,"20251231")</f>
        <v>9.3150999999999993</v>
      </c>
      <c r="O1162" s="16">
        <f>[1]!s_stmnote_rdexp(A1162,"20251231",1,10000)</f>
        <v>16688.294700999999</v>
      </c>
      <c r="P1162" s="20">
        <f t="shared" si="56"/>
        <v>0.10740300021217081</v>
      </c>
      <c r="Q1162" s="16">
        <f>[1]!s_margin_tradingbalance(A1162,"",10000)</f>
        <v>0</v>
      </c>
      <c r="R1162" s="16">
        <f>[1]!s_margin_seclendingbalance(A1162,"",10000)</f>
        <v>0</v>
      </c>
      <c r="S1162" s="17">
        <f>[1]!s_val_ev(A1162,"",100000000)</f>
        <v>34.620764350599998</v>
      </c>
      <c r="T1162" s="17">
        <f>[1]!share_freesharesmv(A1162,"",100000000)</f>
        <v>15.779245252300001</v>
      </c>
      <c r="U1162" s="17">
        <f>[1]!s_dq_amount_btin(A1162,E1162,100000000)</f>
        <v>0.43604811999999998</v>
      </c>
      <c r="V1162" s="17">
        <f>[1]!s_dq_turn(A1162,E1162)</f>
        <v>1.7380067209832579</v>
      </c>
      <c r="W1162" s="2">
        <f>[1]!s_pq_amount(A1162,"20260101","",100000000)</f>
        <v>51.610948460000003</v>
      </c>
      <c r="X1162" s="2">
        <f>[1]!s_pq_avgamount(A1162,"20260101","",100000000)</f>
        <v>0.46919044054545456</v>
      </c>
      <c r="Y1162" s="17">
        <f>[1]!s_ipo_dilutedpe(A1162)</f>
        <v>22.97</v>
      </c>
      <c r="Z1162" s="12">
        <f>[1]!s_ipo_collection_total(A1162,100000000)</f>
        <v>5.3569079999999998</v>
      </c>
      <c r="AA1162" s="2">
        <f>[1]!s_val_pe_ttm(A1162,E1162)</f>
        <v>21.339811325073242</v>
      </c>
      <c r="AB1162" s="5">
        <f>[1]!s_info_zjtxornot1(A1162,"")</f>
        <v>0</v>
      </c>
      <c r="AC1162" s="22" t="str">
        <f>[1]!s_info_nature1(A1162,"")</f>
        <v>民营企业</v>
      </c>
      <c r="AD1162" s="6" t="str">
        <f>[1]!s_info_city(A1162)</f>
        <v>合肥市</v>
      </c>
      <c r="AE1162" s="6" t="str">
        <f>[1]!s_info_province(A1162)</f>
        <v>安徽省</v>
      </c>
      <c r="AF1162">
        <v>117.28304199999999</v>
      </c>
      <c r="AG1162">
        <v>31.861190000000001</v>
      </c>
    </row>
    <row r="1163" spans="1:33" x14ac:dyDescent="0.3">
      <c r="A1163" s="12" t="s">
        <v>2895</v>
      </c>
      <c r="B1163" s="12" t="s">
        <v>2896</v>
      </c>
      <c r="C1163" s="16" t="str">
        <f>[1]!s_info_mkt(A1163)</f>
        <v>创业板</v>
      </c>
      <c r="D1163" s="16" t="str">
        <f>[1]!s_ipo_listeddate(A1163)</f>
        <v>2019-04-12</v>
      </c>
      <c r="E1163" s="16" t="str">
        <f>[1]!lastradeday_s("000002","")</f>
        <v>2026-06-22</v>
      </c>
      <c r="F1163" s="16" t="str">
        <f>[1]!s_info_industry_csrc2023(A1163,"",3)</f>
        <v>软件和信息技术服务业</v>
      </c>
      <c r="G1163" s="16" t="str">
        <f>[1]!s_info_industry_csrc2023(A1163,"",1)</f>
        <v>信息传输、软件和信息技术服务业</v>
      </c>
      <c r="H1163" s="16">
        <f>[1]!s_is(A1163,83,"FY","YTD","20251231",1,"",100000000)</f>
        <v>12.1823058174</v>
      </c>
      <c r="I1163" s="16">
        <f>[1]!s_is(A1163,83,"FY","YTD","20241231",1,"",100000000)</f>
        <v>11.5478587592</v>
      </c>
      <c r="J1163" s="16">
        <f t="shared" si="54"/>
        <v>5.4940666614453182E-2</v>
      </c>
      <c r="K1163" s="16">
        <f>[1]!s_is(A1163,61,"FY","YTD","20251231",1,"",100000000)</f>
        <v>1.8123361600000001</v>
      </c>
      <c r="L1163" s="16">
        <f>[1]!s_is(A1163,61,"FY","YTD","20241231",1,"",100000000)</f>
        <v>1.6115790571999999</v>
      </c>
      <c r="M1163" s="16">
        <f t="shared" si="55"/>
        <v>0.1245716751549259</v>
      </c>
      <c r="N1163" s="16">
        <f>[1]!s_fa_roe(A1163,"20251231")</f>
        <v>5.3281000000000001</v>
      </c>
      <c r="O1163" s="16">
        <f>[1]!s_stmnote_rdexp(A1163,"20251231",1,10000)</f>
        <v>26495.693886000001</v>
      </c>
      <c r="P1163" s="20">
        <f t="shared" si="56"/>
        <v>0.21749325852710227</v>
      </c>
      <c r="Q1163" s="16">
        <f>[1]!s_margin_tradingbalance(A1163,"",10000)</f>
        <v>30425.202000000001</v>
      </c>
      <c r="R1163" s="16">
        <f>[1]!s_margin_seclendingbalance(A1163,"",10000)</f>
        <v>118.53360000000001</v>
      </c>
      <c r="S1163" s="17">
        <f>[1]!s_val_ev(A1163,"",100000000)</f>
        <v>94.642868732999986</v>
      </c>
      <c r="T1163" s="17">
        <f>[1]!share_freesharesmv(A1163,"",100000000)</f>
        <v>31.455274472999996</v>
      </c>
      <c r="U1163" s="17">
        <f>[1]!s_dq_amount_btin(A1163,E1163,100000000)</f>
        <v>1.0504992200000001</v>
      </c>
      <c r="V1163" s="17">
        <f>[1]!s_dq_turn(A1163,E1163)</f>
        <v>1.7462875906170392</v>
      </c>
      <c r="W1163" s="2">
        <f>[1]!s_pq_amount(A1163,"20260101","",100000000)</f>
        <v>135.70174534</v>
      </c>
      <c r="X1163" s="2">
        <f>[1]!s_pq_avgamount(A1163,"20260101","",100000000)</f>
        <v>1.2336522303636364</v>
      </c>
      <c r="Y1163" s="17">
        <f>[1]!s_ipo_dilutedpe(A1163)</f>
        <v>22.99</v>
      </c>
      <c r="Z1163" s="12">
        <f>[1]!s_ipo_collection_total(A1163,100000000)</f>
        <v>4.4931229999999998</v>
      </c>
      <c r="AA1163" s="2">
        <f>[1]!s_val_pe_ttm(A1163,E1163)</f>
        <v>48.130073547363281</v>
      </c>
      <c r="AB1163" s="5">
        <f>[1]!s_info_zjtxornot1(A1163,"")</f>
        <v>0</v>
      </c>
      <c r="AC1163" s="22" t="str">
        <f>[1]!s_info_nature1(A1163,"")</f>
        <v>民营企业</v>
      </c>
      <c r="AD1163" s="6" t="str">
        <f>[1]!s_info_city(A1163)</f>
        <v>杭州市</v>
      </c>
      <c r="AE1163" s="6" t="str">
        <f>[1]!s_info_province(A1163)</f>
        <v>浙江省</v>
      </c>
      <c r="AF1163">
        <v>120.153576</v>
      </c>
      <c r="AG1163">
        <v>30.287458999999998</v>
      </c>
    </row>
    <row r="1164" spans="1:33" x14ac:dyDescent="0.3">
      <c r="A1164" s="12" t="s">
        <v>2897</v>
      </c>
      <c r="B1164" s="12" t="s">
        <v>2898</v>
      </c>
      <c r="C1164" s="16" t="str">
        <f>[1]!s_info_mkt(A1164)</f>
        <v>主板</v>
      </c>
      <c r="D1164" s="16" t="str">
        <f>[1]!s_ipo_listeddate(A1164)</f>
        <v>2017-11-13</v>
      </c>
      <c r="E1164" s="16" t="str">
        <f>[1]!lastradeday_s("000002","")</f>
        <v>2026-06-22</v>
      </c>
      <c r="F1164" s="16" t="str">
        <f>[1]!s_info_industry_csrc2023(A1164,"",3)</f>
        <v>专用设备制造业</v>
      </c>
      <c r="G1164" s="16" t="str">
        <f>[1]!s_info_industry_csrc2023(A1164,"",1)</f>
        <v>制造业</v>
      </c>
      <c r="H1164" s="16">
        <f>[1]!s_is(A1164,83,"FY","YTD","20251231",1,"",100000000)</f>
        <v>15.764796841400001</v>
      </c>
      <c r="I1164" s="16">
        <f>[1]!s_is(A1164,83,"FY","YTD","20241231",1,"",100000000)</f>
        <v>14.903769934200001</v>
      </c>
      <c r="J1164" s="16">
        <f t="shared" si="54"/>
        <v>5.7772423420478392E-2</v>
      </c>
      <c r="K1164" s="16">
        <f>[1]!s_is(A1164,61,"FY","YTD","20251231",1,"",100000000)</f>
        <v>0.26451039160000001</v>
      </c>
      <c r="L1164" s="16">
        <f>[1]!s_is(A1164,61,"FY","YTD","20241231",1,"",100000000)</f>
        <v>0.21100012260000001</v>
      </c>
      <c r="M1164" s="16">
        <f t="shared" si="55"/>
        <v>0.25360302326194001</v>
      </c>
      <c r="N1164" s="16">
        <f>[1]!s_fa_roe(A1164,"20251231")</f>
        <v>2.0404</v>
      </c>
      <c r="O1164" s="16">
        <f>[1]!s_stmnote_rdexp(A1164,"20251231",1,10000)</f>
        <v>6576.4879689999998</v>
      </c>
      <c r="P1164" s="20">
        <f t="shared" si="56"/>
        <v>4.1716287467336438E-2</v>
      </c>
      <c r="Q1164" s="16">
        <f>[1]!s_margin_tradingbalance(A1164,"",10000)</f>
        <v>10138.4215</v>
      </c>
      <c r="R1164" s="16">
        <f>[1]!s_margin_seclendingbalance(A1164,"",10000)</f>
        <v>27.978100000000001</v>
      </c>
      <c r="S1164" s="17">
        <f>[1]!s_val_ev(A1164,"",100000000)</f>
        <v>26.506015142400003</v>
      </c>
      <c r="T1164" s="17">
        <f>[1]!share_freesharesmv(A1164,"",100000000)</f>
        <v>13.088819019600002</v>
      </c>
      <c r="U1164" s="17">
        <f>[1]!s_dq_amount_btin(A1164,E1164,100000000)</f>
        <v>0.90678075999999996</v>
      </c>
      <c r="V1164" s="17">
        <f>[1]!s_dq_turn(A1164,E1164)</f>
        <v>3.4620998089300477</v>
      </c>
      <c r="W1164" s="2">
        <f>[1]!s_pq_amount(A1164,"20260101","",100000000)</f>
        <v>113.37158791</v>
      </c>
      <c r="X1164" s="2">
        <f>[1]!s_pq_avgamount(A1164,"20260101","",100000000)</f>
        <v>1.0306507991818181</v>
      </c>
      <c r="Y1164" s="17">
        <f>[1]!s_ipo_dilutedpe(A1164)</f>
        <v>22.99</v>
      </c>
      <c r="Z1164" s="12">
        <f>[1]!s_ipo_collection_total(A1164,100000000)</f>
        <v>3.6759149999999998</v>
      </c>
      <c r="AA1164" s="2">
        <f>[1]!s_val_pe_ttm(A1164,E1164)</f>
        <v>103.06060791015625</v>
      </c>
      <c r="AB1164" s="5">
        <f>[1]!s_info_zjtxornot1(A1164,"")</f>
        <v>0</v>
      </c>
      <c r="AC1164" s="22" t="str">
        <f>[1]!s_info_nature1(A1164,"")</f>
        <v>民营企业</v>
      </c>
      <c r="AD1164" s="6" t="str">
        <f>[1]!s_info_city(A1164)</f>
        <v>宁波市</v>
      </c>
      <c r="AE1164" s="6" t="str">
        <f>[1]!s_info_province(A1164)</f>
        <v>浙江省</v>
      </c>
      <c r="AF1164">
        <v>121.549792</v>
      </c>
      <c r="AG1164">
        <v>29.868387999999999</v>
      </c>
    </row>
    <row r="1165" spans="1:33" x14ac:dyDescent="0.3">
      <c r="A1165" s="12" t="s">
        <v>2899</v>
      </c>
      <c r="B1165" s="12" t="s">
        <v>2900</v>
      </c>
      <c r="C1165" s="16" t="str">
        <f>[1]!s_info_mkt(A1165)</f>
        <v>主板</v>
      </c>
      <c r="D1165" s="16" t="str">
        <f>[1]!s_ipo_listeddate(A1165)</f>
        <v>2019-08-05</v>
      </c>
      <c r="E1165" s="16" t="str">
        <f>[1]!lastradeday_s("000002","")</f>
        <v>2026-06-22</v>
      </c>
      <c r="F1165" s="16" t="str">
        <f>[1]!s_info_industry_csrc2023(A1165,"",3)</f>
        <v>电气机械和器材制造业</v>
      </c>
      <c r="G1165" s="16" t="str">
        <f>[1]!s_info_industry_csrc2023(A1165,"",1)</f>
        <v>制造业</v>
      </c>
      <c r="H1165" s="16">
        <f>[1]!s_is(A1165,83,"FY","YTD","20251231",1,"",100000000)</f>
        <v>17.206990654600002</v>
      </c>
      <c r="I1165" s="16">
        <f>[1]!s_is(A1165,83,"FY","YTD","20241231",1,"",100000000)</f>
        <v>13.448910995799999</v>
      </c>
      <c r="J1165" s="16">
        <f t="shared" si="54"/>
        <v>0.27943375192040643</v>
      </c>
      <c r="K1165" s="16">
        <f>[1]!s_is(A1165,61,"FY","YTD","20251231",1,"",100000000)</f>
        <v>4.3167732893000004</v>
      </c>
      <c r="L1165" s="16">
        <f>[1]!s_is(A1165,61,"FY","YTD","20241231",1,"",100000000)</f>
        <v>3.1072966162000002</v>
      </c>
      <c r="M1165" s="16">
        <f t="shared" si="55"/>
        <v>0.38923759862330198</v>
      </c>
      <c r="N1165" s="16">
        <f>[1]!s_fa_roe(A1165,"20251231")</f>
        <v>24.1629</v>
      </c>
      <c r="O1165" s="16">
        <f>[1]!s_stmnote_rdexp(A1165,"20251231",1,10000)</f>
        <v>6909.9068889999999</v>
      </c>
      <c r="P1165" s="20">
        <f t="shared" si="56"/>
        <v>4.0157555889371921E-2</v>
      </c>
      <c r="Q1165" s="16">
        <f>[1]!s_margin_tradingbalance(A1165,"",10000)</f>
        <v>11411.1756</v>
      </c>
      <c r="R1165" s="16">
        <f>[1]!s_margin_seclendingbalance(A1165,"",10000)</f>
        <v>169.155</v>
      </c>
      <c r="S1165" s="17">
        <f>[1]!s_val_ev(A1165,"",100000000)</f>
        <v>243.2542580125</v>
      </c>
      <c r="T1165" s="17">
        <f>[1]!share_freesharesmv(A1165,"",100000000)</f>
        <v>50.759782471999998</v>
      </c>
      <c r="U1165" s="17">
        <f>[1]!s_dq_amount_btin(A1165,E1165,100000000)</f>
        <v>3.4162087099999998</v>
      </c>
      <c r="V1165" s="17">
        <f>[1]!s_dq_turn(A1165,E1165)</f>
        <v>1.4253396702110475</v>
      </c>
      <c r="W1165" s="2">
        <f>[1]!s_pq_amount(A1165,"20260101","",100000000)</f>
        <v>416.01032323999999</v>
      </c>
      <c r="X1165" s="2">
        <f>[1]!s_pq_avgamount(A1165,"20260101","",100000000)</f>
        <v>3.7819120294545452</v>
      </c>
      <c r="Y1165" s="17">
        <f>[1]!s_ipo_dilutedpe(A1165)</f>
        <v>22.98</v>
      </c>
      <c r="Z1165" s="12">
        <f>[1]!s_ipo_collection_total(A1165,100000000)</f>
        <v>2.3786427059999999</v>
      </c>
      <c r="AA1165" s="2">
        <f>[1]!s_val_pe_ttm(A1165,E1165)</f>
        <v>52.681995391845703</v>
      </c>
      <c r="AB1165" s="5">
        <f>[1]!s_info_zjtxornot1(A1165,"")</f>
        <v>0</v>
      </c>
      <c r="AC1165" s="22" t="str">
        <f>[1]!s_info_nature1(A1165,"")</f>
        <v>民营企业</v>
      </c>
      <c r="AD1165" s="6" t="str">
        <f>[1]!s_info_city(A1165)</f>
        <v>南通市</v>
      </c>
      <c r="AE1165" s="6" t="str">
        <f>[1]!s_info_province(A1165)</f>
        <v>江苏省</v>
      </c>
      <c r="AF1165">
        <v>120.864608</v>
      </c>
      <c r="AG1165">
        <v>32.016212000000003</v>
      </c>
    </row>
    <row r="1166" spans="1:33" x14ac:dyDescent="0.3">
      <c r="A1166" s="12" t="s">
        <v>2901</v>
      </c>
      <c r="B1166" s="12" t="s">
        <v>2902</v>
      </c>
      <c r="C1166" s="16" t="str">
        <f>[1]!s_info_mkt(A1166)</f>
        <v>创业板</v>
      </c>
      <c r="D1166" s="16" t="str">
        <f>[1]!s_ipo_listeddate(A1166)</f>
        <v>2010-06-25</v>
      </c>
      <c r="E1166" s="16" t="str">
        <f>[1]!lastradeday_s("000002","")</f>
        <v>2026-06-22</v>
      </c>
      <c r="F1166" s="16" t="str">
        <f>[1]!s_info_industry_csrc2023(A1166,"",3)</f>
        <v>通用设备制造业</v>
      </c>
      <c r="G1166" s="16" t="str">
        <f>[1]!s_info_industry_csrc2023(A1166,"",1)</f>
        <v>制造业</v>
      </c>
      <c r="H1166" s="16">
        <f>[1]!s_is(A1166,83,"FY","YTD","20251231",1,"",100000000)</f>
        <v>7.4801358650000003</v>
      </c>
      <c r="I1166" s="16">
        <f>[1]!s_is(A1166,83,"FY","YTD","20241231",1,"",100000000)</f>
        <v>14.073167700999999</v>
      </c>
      <c r="J1166" s="16">
        <f t="shared" si="54"/>
        <v>-0.4684824323902228</v>
      </c>
      <c r="K1166" s="16">
        <f>[1]!s_is(A1166,61,"FY","YTD","20251231",1,"",100000000)</f>
        <v>-13.643609073199999</v>
      </c>
      <c r="L1166" s="16">
        <f>[1]!s_is(A1166,61,"FY","YTD","20241231",1,"",100000000)</f>
        <v>-13.1449805595</v>
      </c>
      <c r="M1166" s="16">
        <f t="shared" si="55"/>
        <v>-3.7932997423844393E-2</v>
      </c>
      <c r="N1166" s="16">
        <f>[1]!s_fa_roe(A1166,"20251231")</f>
        <v>-130521.4455</v>
      </c>
      <c r="O1166" s="16">
        <f>[1]!s_stmnote_rdexp(A1166,"20251231",1,10000)</f>
        <v>5745.9969810000002</v>
      </c>
      <c r="P1166" s="20">
        <f t="shared" si="56"/>
        <v>7.6816746175505463E-2</v>
      </c>
      <c r="Q1166" s="16">
        <f>[1]!s_margin_tradingbalance(A1166,"",10000)</f>
        <v>9210.0259000000005</v>
      </c>
      <c r="R1166" s="16">
        <f>[1]!s_margin_seclendingbalance(A1166,"",10000)</f>
        <v>0</v>
      </c>
      <c r="S1166" s="17">
        <f>[1]!s_val_ev(A1166,"",100000000)</f>
        <v>72.756353715200007</v>
      </c>
      <c r="T1166" s="17">
        <f>[1]!share_freesharesmv(A1166,"",100000000)</f>
        <v>30.563760870399999</v>
      </c>
      <c r="U1166" s="17">
        <f>[1]!s_dq_amount_btin(A1166,E1166,100000000)</f>
        <v>0.49307676</v>
      </c>
      <c r="V1166" s="17">
        <f>[1]!s_dq_turn(A1166,E1166)</f>
        <v>1.1731669965689147</v>
      </c>
      <c r="W1166" s="2">
        <f>[1]!s_pq_amount(A1166,"20260101","",100000000)</f>
        <v>75.639027150000004</v>
      </c>
      <c r="X1166" s="2">
        <f>[1]!s_pq_avgamount(A1166,"20260101","",100000000)</f>
        <v>0.70036136250000003</v>
      </c>
      <c r="Y1166" s="17">
        <f>[1]!s_ipo_dilutedpe(A1166)</f>
        <v>48.62</v>
      </c>
      <c r="Z1166" s="12">
        <f>[1]!s_ipo_collection_total(A1166,100000000)</f>
        <v>5.9219999999999997</v>
      </c>
      <c r="AA1166" s="2">
        <f>[1]!s_val_pe_ttm(A1166,E1166)</f>
        <v>-3.3774330615997314</v>
      </c>
      <c r="AB1166" s="5">
        <f>[1]!s_info_zjtxornot1(A1166,"")</f>
        <v>0</v>
      </c>
      <c r="AC1166" s="22" t="str">
        <f>[1]!s_info_nature1(A1166,"")</f>
        <v>民营企业</v>
      </c>
      <c r="AD1166" s="6" t="str">
        <f>[1]!s_info_city(A1166)</f>
        <v>南通市</v>
      </c>
      <c r="AE1166" s="6" t="str">
        <f>[1]!s_info_province(A1166)</f>
        <v>江苏省</v>
      </c>
      <c r="AF1166">
        <v>120.864608</v>
      </c>
      <c r="AG1166">
        <v>32.016212000000003</v>
      </c>
    </row>
    <row r="1167" spans="1:33" x14ac:dyDescent="0.3">
      <c r="A1167" s="12" t="s">
        <v>2903</v>
      </c>
      <c r="B1167" s="12" t="s">
        <v>2904</v>
      </c>
      <c r="C1167" s="16" t="str">
        <f>[1]!s_info_mkt(A1167)</f>
        <v>主板</v>
      </c>
      <c r="D1167" s="16" t="str">
        <f>[1]!s_ipo_listeddate(A1167)</f>
        <v>2020-09-23</v>
      </c>
      <c r="E1167" s="16" t="str">
        <f>[1]!lastradeday_s("000002","")</f>
        <v>2026-06-22</v>
      </c>
      <c r="F1167" s="16" t="str">
        <f>[1]!s_info_industry_csrc2023(A1167,"",3)</f>
        <v>软件和信息技术服务业</v>
      </c>
      <c r="G1167" s="16" t="str">
        <f>[1]!s_info_industry_csrc2023(A1167,"",1)</f>
        <v>信息传输、软件和信息技术服务业</v>
      </c>
      <c r="H1167" s="16">
        <f>[1]!s_is(A1167,83,"FY","YTD","20251231",1,"",100000000)</f>
        <v>4.2447250601999995</v>
      </c>
      <c r="I1167" s="16">
        <f>[1]!s_is(A1167,83,"FY","YTD","20241231",1,"",100000000)</f>
        <v>4.1776136375000004</v>
      </c>
      <c r="J1167" s="16">
        <f t="shared" si="54"/>
        <v>1.6064535527550827E-2</v>
      </c>
      <c r="K1167" s="16">
        <f>[1]!s_is(A1167,61,"FY","YTD","20251231",1,"",100000000)</f>
        <v>0.1772357702</v>
      </c>
      <c r="L1167" s="16">
        <f>[1]!s_is(A1167,61,"FY","YTD","20241231",1,"",100000000)</f>
        <v>0.33022867579999998</v>
      </c>
      <c r="M1167" s="16">
        <f t="shared" si="55"/>
        <v>-0.46329382277103864</v>
      </c>
      <c r="N1167" s="16">
        <f>[1]!s_fa_roe(A1167,"20251231")</f>
        <v>1.9809000000000001</v>
      </c>
      <c r="O1167" s="16">
        <f>[1]!s_stmnote_rdexp(A1167,"20251231",1,10000)</f>
        <v>13296.128995999999</v>
      </c>
      <c r="P1167" s="20">
        <f t="shared" si="56"/>
        <v>0.31323887430705638</v>
      </c>
      <c r="Q1167" s="16">
        <f>[1]!s_margin_tradingbalance(A1167,"",10000)</f>
        <v>0</v>
      </c>
      <c r="R1167" s="16">
        <f>[1]!s_margin_seclendingbalance(A1167,"",10000)</f>
        <v>0</v>
      </c>
      <c r="S1167" s="17">
        <f>[1]!s_val_ev(A1167,"",100000000)</f>
        <v>49.503818987999999</v>
      </c>
      <c r="T1167" s="17">
        <f>[1]!share_freesharesmv(A1167,"",100000000)</f>
        <v>15.70593042</v>
      </c>
      <c r="U1167" s="17">
        <f>[1]!s_dq_amount_btin(A1167,E1167,100000000)</f>
        <v>1.3087639499999999</v>
      </c>
      <c r="V1167" s="17">
        <f>[1]!s_dq_turn(A1167,E1167)</f>
        <v>4.3908980282970145</v>
      </c>
      <c r="W1167" s="2">
        <f>[1]!s_pq_amount(A1167,"20260101","",100000000)</f>
        <v>303.15207667999999</v>
      </c>
      <c r="X1167" s="2">
        <f>[1]!s_pq_avgamount(A1167,"20260101","",100000000)</f>
        <v>2.755927969818182</v>
      </c>
      <c r="Y1167" s="17">
        <f>[1]!s_ipo_dilutedpe(A1167)</f>
        <v>22.99</v>
      </c>
      <c r="Z1167" s="12">
        <f>[1]!s_ipo_collection_total(A1167,100000000)</f>
        <v>4.68</v>
      </c>
      <c r="AA1167" s="2">
        <f>[1]!s_val_pe_ttm(A1167,E1167)</f>
        <v>210.36505126953125</v>
      </c>
      <c r="AB1167" s="5">
        <f>[1]!s_info_zjtxornot1(A1167,"")</f>
        <v>1</v>
      </c>
      <c r="AC1167" s="22" t="str">
        <f>[1]!s_info_nature1(A1167,"")</f>
        <v>民营企业</v>
      </c>
      <c r="AD1167" s="6" t="str">
        <f>[1]!s_info_city(A1167)</f>
        <v>北京市</v>
      </c>
      <c r="AE1167" s="6" t="str">
        <f>[1]!s_info_province(A1167)</f>
        <v>北京</v>
      </c>
      <c r="AF1167">
        <v>116.40528500000001</v>
      </c>
      <c r="AG1167">
        <v>39.904989</v>
      </c>
    </row>
    <row r="1168" spans="1:33" x14ac:dyDescent="0.3">
      <c r="A1168" s="12" t="s">
        <v>2905</v>
      </c>
      <c r="B1168" s="12" t="s">
        <v>2906</v>
      </c>
      <c r="C1168" s="16" t="str">
        <f>[1]!s_info_mkt(A1168)</f>
        <v>主板</v>
      </c>
      <c r="D1168" s="16" t="str">
        <f>[1]!s_ipo_listeddate(A1168)</f>
        <v>2019-10-29</v>
      </c>
      <c r="E1168" s="16" t="str">
        <f>[1]!lastradeday_s("000002","")</f>
        <v>2026-06-22</v>
      </c>
      <c r="F1168" s="16" t="str">
        <f>[1]!s_info_industry_csrc2023(A1168,"",3)</f>
        <v>家具制造业</v>
      </c>
      <c r="G1168" s="16" t="str">
        <f>[1]!s_info_industry_csrc2023(A1168,"",1)</f>
        <v>制造业</v>
      </c>
      <c r="H1168" s="16">
        <f>[1]!s_is(A1168,83,"FY","YTD","20251231",1,"",100000000)</f>
        <v>30.297613147100002</v>
      </c>
      <c r="I1168" s="16">
        <f>[1]!s_is(A1168,83,"FY","YTD","20241231",1,"",100000000)</f>
        <v>29.580845911599997</v>
      </c>
      <c r="J1168" s="16">
        <f t="shared" si="54"/>
        <v>2.4230788992377184E-2</v>
      </c>
      <c r="K1168" s="16">
        <f>[1]!s_is(A1168,61,"FY","YTD","20251231",1,"",100000000)</f>
        <v>1.0494078945</v>
      </c>
      <c r="L1168" s="16">
        <f>[1]!s_is(A1168,61,"FY","YTD","20241231",1,"",100000000)</f>
        <v>1.5604021307</v>
      </c>
      <c r="M1168" s="16">
        <f t="shared" si="55"/>
        <v>-0.32747599233972258</v>
      </c>
      <c r="N1168" s="16">
        <f>[1]!s_fa_roe(A1168,"20251231")</f>
        <v>3.3963000000000001</v>
      </c>
      <c r="O1168" s="16">
        <f>[1]!s_stmnote_rdexp(A1168,"20251231",1,10000)</f>
        <v>16086.784247</v>
      </c>
      <c r="P1168" s="20">
        <f t="shared" si="56"/>
        <v>5.3095879760877401E-2</v>
      </c>
      <c r="Q1168" s="16">
        <f>[1]!s_margin_tradingbalance(A1168,"",10000)</f>
        <v>0</v>
      </c>
      <c r="R1168" s="16">
        <f>[1]!s_margin_seclendingbalance(A1168,"",10000)</f>
        <v>0</v>
      </c>
      <c r="S1168" s="17">
        <f>[1]!s_val_ev(A1168,"",100000000)</f>
        <v>67.703792907799993</v>
      </c>
      <c r="T1168" s="17">
        <f>[1]!share_freesharesmv(A1168,"",100000000)</f>
        <v>29.374021355</v>
      </c>
      <c r="U1168" s="17">
        <f>[1]!s_dq_amount_btin(A1168,E1168,100000000)</f>
        <v>1.8973258799999999</v>
      </c>
      <c r="V1168" s="17">
        <f>[1]!s_dq_turn(A1168,E1168)</f>
        <v>2.8576514001730371</v>
      </c>
      <c r="W1168" s="2">
        <f>[1]!s_pq_amount(A1168,"20260101","",100000000)</f>
        <v>169.42721576</v>
      </c>
      <c r="X1168" s="2">
        <f>[1]!s_pq_avgamount(A1168,"20260101","",100000000)</f>
        <v>1.5402474159999999</v>
      </c>
      <c r="Y1168" s="17">
        <f>[1]!s_ipo_dilutedpe(A1168)</f>
        <v>22.99</v>
      </c>
      <c r="Z1168" s="12">
        <f>[1]!s_ipo_collection_total(A1168,100000000)</f>
        <v>16.784657119999999</v>
      </c>
      <c r="AA1168" s="2">
        <f>[1]!s_val_pe_ttm(A1168,E1168)</f>
        <v>71.887969970703125</v>
      </c>
      <c r="AB1168" s="5">
        <f>[1]!s_info_zjtxornot1(A1168,"")</f>
        <v>0</v>
      </c>
      <c r="AC1168" s="22" t="str">
        <f>[1]!s_info_nature1(A1168,"")</f>
        <v>民营企业</v>
      </c>
      <c r="AD1168" s="6" t="str">
        <f>[1]!s_info_city(A1168)</f>
        <v>嘉兴市</v>
      </c>
      <c r="AE1168" s="6" t="str">
        <f>[1]!s_info_province(A1168)</f>
        <v>浙江省</v>
      </c>
      <c r="AF1168">
        <v>120.750865</v>
      </c>
      <c r="AG1168">
        <v>30.762653</v>
      </c>
    </row>
    <row r="1169" spans="1:33" x14ac:dyDescent="0.3">
      <c r="A1169" s="12" t="s">
        <v>2907</v>
      </c>
      <c r="B1169" s="12" t="s">
        <v>2908</v>
      </c>
      <c r="C1169" s="16" t="str">
        <f>[1]!s_info_mkt(A1169)</f>
        <v>创业板</v>
      </c>
      <c r="D1169" s="16" t="str">
        <f>[1]!s_ipo_listeddate(A1169)</f>
        <v>2025-04-25</v>
      </c>
      <c r="E1169" s="16" t="str">
        <f>[1]!lastradeday_s("000002","")</f>
        <v>2026-06-22</v>
      </c>
      <c r="F1169" s="16" t="str">
        <f>[1]!s_info_industry_csrc2023(A1169,"",3)</f>
        <v>汽车制造业</v>
      </c>
      <c r="G1169" s="16" t="str">
        <f>[1]!s_info_industry_csrc2023(A1169,"",1)</f>
        <v>制造业</v>
      </c>
      <c r="H1169" s="16">
        <f>[1]!s_is(A1169,83,"FY","YTD","20251231",1,"",100000000)</f>
        <v>10.637542359899999</v>
      </c>
      <c r="I1169" s="16">
        <f>[1]!s_is(A1169,83,"FY","YTD","20241231",1,"",100000000)</f>
        <v>9.7829116485000007</v>
      </c>
      <c r="J1169" s="16">
        <f t="shared" si="54"/>
        <v>8.7359545103429248E-2</v>
      </c>
      <c r="K1169" s="16">
        <f>[1]!s_is(A1169,61,"FY","YTD","20251231",1,"",100000000)</f>
        <v>0.62989203110000003</v>
      </c>
      <c r="L1169" s="16">
        <f>[1]!s_is(A1169,61,"FY","YTD","20241231",1,"",100000000)</f>
        <v>0.95386616310000005</v>
      </c>
      <c r="M1169" s="16">
        <f t="shared" si="55"/>
        <v>-0.33964317483189271</v>
      </c>
      <c r="N1169" s="16">
        <f>[1]!s_fa_roe(A1169,"20251231")</f>
        <v>8.7514000000000003</v>
      </c>
      <c r="O1169" s="16">
        <f>[1]!s_stmnote_rdexp(A1169,"20251231",1,10000)</f>
        <v>4785.503001</v>
      </c>
      <c r="P1169" s="20">
        <f t="shared" si="56"/>
        <v>4.4986923098325381E-2</v>
      </c>
      <c r="Q1169" s="16">
        <f>[1]!s_margin_tradingbalance(A1169,"",10000)</f>
        <v>9283.2878999999994</v>
      </c>
      <c r="R1169" s="16">
        <f>[1]!s_margin_seclendingbalance(A1169,"",10000)</f>
        <v>10.2234</v>
      </c>
      <c r="S1169" s="17">
        <f>[1]!s_val_ev(A1169,"",100000000)</f>
        <v>37.13664</v>
      </c>
      <c r="T1169" s="17">
        <f>[1]!share_freesharesmv(A1169,"",100000000)</f>
        <v>16.5074808</v>
      </c>
      <c r="U1169" s="17">
        <f>[1]!s_dq_amount_btin(A1169,E1169,100000000)</f>
        <v>0.62184823</v>
      </c>
      <c r="V1169" s="17">
        <f>[1]!s_dq_turn(A1169,E1169)</f>
        <v>3.295574844415329</v>
      </c>
      <c r="W1169" s="2">
        <f>[1]!s_pq_amount(A1169,"20260101","",100000000)</f>
        <v>133.18616173999999</v>
      </c>
      <c r="X1169" s="2">
        <f>[1]!s_pq_avgamount(A1169,"20260101","",100000000)</f>
        <v>1.2107832885454546</v>
      </c>
      <c r="Y1169" s="17">
        <f>[1]!s_ipo_dilutedpe(A1169)</f>
        <v>21.3</v>
      </c>
      <c r="Z1169" s="12">
        <f>[1]!s_ipo_collection_total(A1169,100000000)</f>
        <v>5.016</v>
      </c>
      <c r="AA1169" s="2">
        <f>[1]!s_val_pe_ttm(A1169,E1169)</f>
        <v>96.682891845703125</v>
      </c>
      <c r="AB1169" s="5">
        <f>[1]!s_info_zjtxornot1(A1169,"")</f>
        <v>1</v>
      </c>
      <c r="AC1169" s="22" t="str">
        <f>[1]!s_info_nature1(A1169,"")</f>
        <v>民营企业</v>
      </c>
      <c r="AD1169" s="6" t="str">
        <f>[1]!s_info_city(A1169)</f>
        <v>常熟市</v>
      </c>
      <c r="AE1169" s="6" t="str">
        <f>[1]!s_info_province(A1169)</f>
        <v>江苏省</v>
      </c>
      <c r="AF1169">
        <v>120.831486</v>
      </c>
      <c r="AG1169">
        <v>31.669446000000001</v>
      </c>
    </row>
    <row r="1170" spans="1:33" x14ac:dyDescent="0.3">
      <c r="A1170" s="12" t="s">
        <v>2909</v>
      </c>
      <c r="B1170" s="12" t="s">
        <v>2910</v>
      </c>
      <c r="C1170" s="16" t="str">
        <f>[1]!s_info_mkt(A1170)</f>
        <v>主板</v>
      </c>
      <c r="D1170" s="16" t="str">
        <f>[1]!s_ipo_listeddate(A1170)</f>
        <v>2010-05-25</v>
      </c>
      <c r="E1170" s="16" t="str">
        <f>[1]!lastradeday_s("000002","")</f>
        <v>2026-06-22</v>
      </c>
      <c r="F1170" s="16" t="str">
        <f>[1]!s_info_industry_csrc2023(A1170,"",3)</f>
        <v>化学原料和化学制品制造业</v>
      </c>
      <c r="G1170" s="16" t="str">
        <f>[1]!s_info_industry_csrc2023(A1170,"",1)</f>
        <v>制造业</v>
      </c>
      <c r="H1170" s="16">
        <f>[1]!s_is(A1170,83,"FY","YTD","20251231",1,"",100000000)</f>
        <v>86.114691397999991</v>
      </c>
      <c r="I1170" s="16">
        <f>[1]!s_is(A1170,83,"FY","YTD","20241231",1,"",100000000)</f>
        <v>68.623160732599999</v>
      </c>
      <c r="J1170" s="16">
        <f t="shared" si="54"/>
        <v>0.25489252431199216</v>
      </c>
      <c r="K1170" s="16">
        <f>[1]!s_is(A1170,61,"FY","YTD","20251231",1,"",100000000)</f>
        <v>10.0031653726</v>
      </c>
      <c r="L1170" s="16">
        <f>[1]!s_is(A1170,61,"FY","YTD","20241231",1,"",100000000)</f>
        <v>8.7158283983000011</v>
      </c>
      <c r="M1170" s="16">
        <f t="shared" si="55"/>
        <v>0.14770104635734801</v>
      </c>
      <c r="N1170" s="16">
        <f>[1]!s_fa_roe(A1170,"20251231")</f>
        <v>13.274699999999999</v>
      </c>
      <c r="O1170" s="16">
        <f>[1]!s_stmnote_rdexp(A1170,"20251231",1,10000)</f>
        <v>36767.373666</v>
      </c>
      <c r="P1170" s="20">
        <f t="shared" si="56"/>
        <v>4.269582003850033E-2</v>
      </c>
      <c r="Q1170" s="16">
        <f>[1]!s_margin_tradingbalance(A1170,"",10000)</f>
        <v>230609.33970000001</v>
      </c>
      <c r="R1170" s="16">
        <f>[1]!s_margin_seclendingbalance(A1170,"",10000)</f>
        <v>2836.5524</v>
      </c>
      <c r="S1170" s="17">
        <f>[1]!s_val_ev(A1170,"",100000000)</f>
        <v>786.13733852040014</v>
      </c>
      <c r="T1170" s="17">
        <f>[1]!share_freesharesmv(A1170,"",100000000)</f>
        <v>443.23482303660006</v>
      </c>
      <c r="U1170" s="17">
        <f>[1]!s_dq_amount_btin(A1170,E1170,100000000)</f>
        <v>55.203541659999999</v>
      </c>
      <c r="V1170" s="17">
        <f>[1]!s_dq_turn(A1170,E1170)</f>
        <v>10.903340601919398</v>
      </c>
      <c r="W1170" s="2">
        <f>[1]!s_pq_amount(A1170,"20260101","",100000000)</f>
        <v>2268.3808865300002</v>
      </c>
      <c r="X1170" s="2">
        <f>[1]!s_pq_avgamount(A1170,"20260101","",100000000)</f>
        <v>20.621644422999999</v>
      </c>
      <c r="Y1170" s="17">
        <f>[1]!s_ipo_dilutedpe(A1170)</f>
        <v>46.88</v>
      </c>
      <c r="Z1170" s="12">
        <f>[1]!s_ipo_collection_total(A1170,100000000)</f>
        <v>8.4</v>
      </c>
      <c r="AA1170" s="2">
        <f>[1]!s_val_pe_ttm(A1170,E1170)</f>
        <v>78.087821960449219</v>
      </c>
      <c r="AB1170" s="5">
        <f>[1]!s_info_zjtxornot1(A1170,"")</f>
        <v>1</v>
      </c>
      <c r="AC1170" s="22" t="str">
        <f>[1]!s_info_nature1(A1170,"")</f>
        <v>民营企业</v>
      </c>
      <c r="AD1170" s="6" t="str">
        <f>[1]!s_info_city(A1170)</f>
        <v>宜兴市</v>
      </c>
      <c r="AE1170" s="6" t="str">
        <f>[1]!s_info_province(A1170)</f>
        <v>江苏省</v>
      </c>
      <c r="AF1170">
        <v>119.79026500000001</v>
      </c>
      <c r="AG1170">
        <v>31.362245000000001</v>
      </c>
    </row>
    <row r="1171" spans="1:33" x14ac:dyDescent="0.3">
      <c r="A1171" s="12" t="s">
        <v>2911</v>
      </c>
      <c r="B1171" s="12" t="s">
        <v>2912</v>
      </c>
      <c r="C1171" s="16" t="str">
        <f>[1]!s_info_mkt(A1171)</f>
        <v>主板</v>
      </c>
      <c r="D1171" s="16" t="str">
        <f>[1]!s_ipo_listeddate(A1171)</f>
        <v>2017-09-22</v>
      </c>
      <c r="E1171" s="16" t="str">
        <f>[1]!lastradeday_s("000002","")</f>
        <v>2026-06-22</v>
      </c>
      <c r="F1171" s="16" t="str">
        <f>[1]!s_info_industry_csrc2023(A1171,"",3)</f>
        <v>专用设备制造业</v>
      </c>
      <c r="G1171" s="16" t="str">
        <f>[1]!s_info_industry_csrc2023(A1171,"",1)</f>
        <v>制造业</v>
      </c>
      <c r="H1171" s="16">
        <f>[1]!s_is(A1171,83,"FY","YTD","20251231",1,"",100000000)</f>
        <v>26.0085974767</v>
      </c>
      <c r="I1171" s="16">
        <f>[1]!s_is(A1171,83,"FY","YTD","20241231",1,"",100000000)</f>
        <v>21.355593728100001</v>
      </c>
      <c r="J1171" s="16">
        <f t="shared" si="54"/>
        <v>0.21788220022548521</v>
      </c>
      <c r="K1171" s="16">
        <f>[1]!s_is(A1171,61,"FY","YTD","20251231",1,"",100000000)</f>
        <v>5.9963170982000005</v>
      </c>
      <c r="L1171" s="16">
        <f>[1]!s_is(A1171,61,"FY","YTD","20241231",1,"",100000000)</f>
        <v>3.5680343002999999</v>
      </c>
      <c r="M1171" s="16">
        <f t="shared" si="55"/>
        <v>0.68056599054998734</v>
      </c>
      <c r="N1171" s="16">
        <f>[1]!s_fa_roe(A1171,"20251231")</f>
        <v>18.036799999999999</v>
      </c>
      <c r="O1171" s="16">
        <f>[1]!s_stmnote_rdexp(A1171,"20251231",1,10000)</f>
        <v>33119.761449999998</v>
      </c>
      <c r="P1171" s="20">
        <f t="shared" si="56"/>
        <v>0.12734158956349179</v>
      </c>
      <c r="Q1171" s="16">
        <f>[1]!s_margin_tradingbalance(A1171,"",10000)</f>
        <v>11739.321400000001</v>
      </c>
      <c r="R1171" s="16">
        <f>[1]!s_margin_seclendingbalance(A1171,"",10000)</f>
        <v>129.7689</v>
      </c>
      <c r="S1171" s="17">
        <f>[1]!s_val_ev(A1171,"",100000000)</f>
        <v>172.85314375499999</v>
      </c>
      <c r="T1171" s="17">
        <f>[1]!share_freesharesmv(A1171,"",100000000)</f>
        <v>30.5433727325</v>
      </c>
      <c r="U1171" s="17">
        <f>[1]!s_dq_amount_btin(A1171,E1171,100000000)</f>
        <v>0.81477748999999999</v>
      </c>
      <c r="V1171" s="17">
        <f>[1]!s_dq_turn(A1171,E1171)</f>
        <v>0.67947917727467455</v>
      </c>
      <c r="W1171" s="2">
        <f>[1]!s_pq_amount(A1171,"20260101","",100000000)</f>
        <v>96.097245939999993</v>
      </c>
      <c r="X1171" s="2">
        <f>[1]!s_pq_avgamount(A1171,"20260101","",100000000)</f>
        <v>0.87361132672727271</v>
      </c>
      <c r="Y1171" s="17">
        <f>[1]!s_ipo_dilutedpe(A1171)</f>
        <v>22.98</v>
      </c>
      <c r="Z1171" s="12">
        <f>[1]!s_ipo_collection_total(A1171,100000000)</f>
        <v>4.6355599999999999</v>
      </c>
      <c r="AA1171" s="2">
        <f>[1]!s_val_pe_ttm(A1171,E1171)</f>
        <v>26.878290176391602</v>
      </c>
      <c r="AB1171" s="5">
        <f>[1]!s_info_zjtxornot1(A1171,"")</f>
        <v>1</v>
      </c>
      <c r="AC1171" s="22" t="str">
        <f>[1]!s_info_nature1(A1171,"")</f>
        <v>民营企业</v>
      </c>
      <c r="AD1171" s="6" t="str">
        <f>[1]!s_info_city(A1171)</f>
        <v>厦门市</v>
      </c>
      <c r="AE1171" s="6" t="str">
        <f>[1]!s_info_province(A1171)</f>
        <v>福建省</v>
      </c>
      <c r="AF1171">
        <v>118.11022</v>
      </c>
      <c r="AG1171">
        <v>24.490473999999999</v>
      </c>
    </row>
    <row r="1172" spans="1:33" x14ac:dyDescent="0.3">
      <c r="A1172" s="12" t="s">
        <v>2913</v>
      </c>
      <c r="B1172" s="12" t="s">
        <v>2914</v>
      </c>
      <c r="C1172" s="16" t="str">
        <f>[1]!s_info_mkt(A1172)</f>
        <v>科创板</v>
      </c>
      <c r="D1172" s="16" t="str">
        <f>[1]!s_ipo_listeddate(A1172)</f>
        <v>2023-05-22</v>
      </c>
      <c r="E1172" s="16" t="str">
        <f>[1]!lastradeday_s("000002","")</f>
        <v>2026-06-22</v>
      </c>
      <c r="F1172" s="16" t="str">
        <f>[1]!s_info_industry_csrc2023(A1172,"",3)</f>
        <v>计算机、通信和其他电子设备制造业</v>
      </c>
      <c r="G1172" s="16" t="str">
        <f>[1]!s_info_industry_csrc2023(A1172,"",1)</f>
        <v>制造业</v>
      </c>
      <c r="H1172" s="16">
        <f>[1]!s_is(A1172,83,"FY","YTD","20251231",1,"",100000000)</f>
        <v>5.5512912976999997</v>
      </c>
      <c r="I1172" s="16">
        <f>[1]!s_is(A1172,83,"FY","YTD","20241231",1,"",100000000)</f>
        <v>4.0416786257000004</v>
      </c>
      <c r="J1172" s="16">
        <f t="shared" si="54"/>
        <v>0.37351130849463354</v>
      </c>
      <c r="K1172" s="16">
        <f>[1]!s_is(A1172,61,"FY","YTD","20251231",1,"",100000000)</f>
        <v>-0.1406940773</v>
      </c>
      <c r="L1172" s="16">
        <f>[1]!s_is(A1172,61,"FY","YTD","20241231",1,"",100000000)</f>
        <v>-0.66567127540000004</v>
      </c>
      <c r="M1172" s="16">
        <f t="shared" si="55"/>
        <v>0.78864331014515032</v>
      </c>
      <c r="N1172" s="16">
        <f>[1]!s_fa_roe(A1172,"20251231")</f>
        <v>-0.75739999999999996</v>
      </c>
      <c r="O1172" s="16">
        <f>[1]!s_stmnote_rdexp(A1172,"20251231",1,10000)</f>
        <v>17035.374945</v>
      </c>
      <c r="P1172" s="20">
        <f t="shared" si="56"/>
        <v>0.30687229387616649</v>
      </c>
      <c r="Q1172" s="16">
        <f>[1]!s_margin_tradingbalance(A1172,"",10000)</f>
        <v>22854.271199999999</v>
      </c>
      <c r="R1172" s="16">
        <f>[1]!s_margin_seclendingbalance(A1172,"",10000)</f>
        <v>28.2744</v>
      </c>
      <c r="S1172" s="17">
        <f>[1]!s_val_ev(A1172,"",100000000)</f>
        <v>45.306178699799993</v>
      </c>
      <c r="T1172" s="17">
        <f>[1]!share_freesharesmv(A1172,"",100000000)</f>
        <v>34.554841354199993</v>
      </c>
      <c r="U1172" s="17">
        <f>[1]!s_dq_amount_btin(A1172,E1172,100000000)</f>
        <v>1.8117443799999999</v>
      </c>
      <c r="V1172" s="17">
        <f>[1]!s_dq_turn(A1172,E1172)</f>
        <v>4.75223779680082</v>
      </c>
      <c r="W1172" s="2">
        <f>[1]!s_pq_amount(A1172,"20260101","",100000000)</f>
        <v>135.72392518999999</v>
      </c>
      <c r="X1172" s="2">
        <f>[1]!s_pq_avgamount(A1172,"20260101","",100000000)</f>
        <v>1.2338538653636364</v>
      </c>
      <c r="Y1172" s="17">
        <f>[1]!s_ipo_dilutedpe(A1172)</f>
        <v>141.66999999999999</v>
      </c>
      <c r="Z1172" s="12">
        <f>[1]!s_ipo_collection_total(A1172,100000000)</f>
        <v>15.0075</v>
      </c>
      <c r="AA1172" s="2">
        <f>[1]!s_val_pe_ttm(A1172,E1172)</f>
        <v>-195.84246826171875</v>
      </c>
      <c r="AB1172" s="5">
        <f>[1]!s_info_zjtxornot1(A1172,"")</f>
        <v>1</v>
      </c>
      <c r="AC1172" s="22" t="str">
        <f>[1]!s_info_nature1(A1172,"")</f>
        <v>外资企业</v>
      </c>
      <c r="AD1172" s="6" t="str">
        <f>[1]!s_info_city(A1172)</f>
        <v>北京市</v>
      </c>
      <c r="AE1172" s="6" t="str">
        <f>[1]!s_info_province(A1172)</f>
        <v>北京</v>
      </c>
      <c r="AF1172">
        <v>116.40528500000001</v>
      </c>
      <c r="AG1172">
        <v>39.904989</v>
      </c>
    </row>
    <row r="1173" spans="1:33" x14ac:dyDescent="0.3">
      <c r="A1173" s="12" t="s">
        <v>2915</v>
      </c>
      <c r="B1173" s="12" t="s">
        <v>2916</v>
      </c>
      <c r="C1173" s="16" t="str">
        <f>[1]!s_info_mkt(A1173)</f>
        <v>主板</v>
      </c>
      <c r="D1173" s="16" t="str">
        <f>[1]!s_ipo_listeddate(A1173)</f>
        <v>2021-04-06</v>
      </c>
      <c r="E1173" s="16" t="str">
        <f>[1]!lastradeday_s("000002","")</f>
        <v>2026-06-22</v>
      </c>
      <c r="F1173" s="16" t="str">
        <f>[1]!s_info_industry_csrc2023(A1173,"",3)</f>
        <v>金属制品业</v>
      </c>
      <c r="G1173" s="16" t="str">
        <f>[1]!s_info_industry_csrc2023(A1173,"",1)</f>
        <v>制造业</v>
      </c>
      <c r="H1173" s="16">
        <f>[1]!s_is(A1173,83,"FY","YTD","20251231",1,"",100000000)</f>
        <v>10.024730867899999</v>
      </c>
      <c r="I1173" s="16">
        <f>[1]!s_is(A1173,83,"FY","YTD","20241231",1,"",100000000)</f>
        <v>6.2726430357000007</v>
      </c>
      <c r="J1173" s="16">
        <f t="shared" si="54"/>
        <v>0.59816696260977031</v>
      </c>
      <c r="K1173" s="16">
        <f>[1]!s_is(A1173,61,"FY","YTD","20251231",1,"",100000000)</f>
        <v>0.84590678699999999</v>
      </c>
      <c r="L1173" s="16">
        <f>[1]!s_is(A1173,61,"FY","YTD","20241231",1,"",100000000)</f>
        <v>0.8074427233</v>
      </c>
      <c r="M1173" s="16">
        <f t="shared" si="55"/>
        <v>4.7636894345642555E-2</v>
      </c>
      <c r="N1173" s="16">
        <f>[1]!s_fa_roe(A1173,"20251231")</f>
        <v>4.6982999999999997</v>
      </c>
      <c r="O1173" s="16">
        <f>[1]!s_stmnote_rdexp(A1173,"20251231",1,10000)</f>
        <v>5688.3663880000004</v>
      </c>
      <c r="P1173" s="20">
        <f t="shared" si="56"/>
        <v>5.6743332693495151E-2</v>
      </c>
      <c r="Q1173" s="16">
        <f>[1]!s_margin_tradingbalance(A1173,"",10000)</f>
        <v>0</v>
      </c>
      <c r="R1173" s="16">
        <f>[1]!s_margin_seclendingbalance(A1173,"",10000)</f>
        <v>0</v>
      </c>
      <c r="S1173" s="17">
        <f>[1]!s_val_ev(A1173,"",100000000)</f>
        <v>110.9466451</v>
      </c>
      <c r="T1173" s="17">
        <f>[1]!share_freesharesmv(A1173,"",100000000)</f>
        <v>50.536844748</v>
      </c>
      <c r="U1173" s="17">
        <f>[1]!s_dq_amount_btin(A1173,E1173,100000000)</f>
        <v>4.9160893799999998</v>
      </c>
      <c r="V1173" s="17">
        <f>[1]!s_dq_turn(A1173,E1173)</f>
        <v>7.2348555908210344</v>
      </c>
      <c r="W1173" s="2">
        <f>[1]!s_pq_amount(A1173,"20260101","",100000000)</f>
        <v>260.95965557</v>
      </c>
      <c r="X1173" s="2">
        <f>[1]!s_pq_avgamount(A1173,"20260101","",100000000)</f>
        <v>2.3723605051818182</v>
      </c>
      <c r="Y1173" s="17">
        <f>[1]!s_ipo_dilutedpe(A1173)</f>
        <v>22.99</v>
      </c>
      <c r="Z1173" s="12">
        <f>[1]!s_ipo_collection_total(A1173,100000000)</f>
        <v>3.9620000000000002</v>
      </c>
      <c r="AA1173" s="2">
        <f>[1]!s_val_pe_ttm(A1173,E1173)</f>
        <v>147.51881408691406</v>
      </c>
      <c r="AB1173" s="5">
        <f>[1]!s_info_zjtxornot1(A1173,"")</f>
        <v>0</v>
      </c>
      <c r="AC1173" s="22" t="str">
        <f>[1]!s_info_nature1(A1173,"")</f>
        <v>民营企业</v>
      </c>
      <c r="AD1173" s="6" t="str">
        <f>[1]!s_info_city(A1173)</f>
        <v>苏州市</v>
      </c>
      <c r="AE1173" s="6" t="str">
        <f>[1]!s_info_province(A1173)</f>
        <v>江苏省</v>
      </c>
      <c r="AF1173">
        <v>120.619585</v>
      </c>
      <c r="AG1173">
        <v>31.299378999999998</v>
      </c>
    </row>
    <row r="1174" spans="1:33" x14ac:dyDescent="0.3">
      <c r="A1174" s="12" t="s">
        <v>2917</v>
      </c>
      <c r="B1174" s="12" t="s">
        <v>2918</v>
      </c>
      <c r="C1174" s="16" t="str">
        <f>[1]!s_info_mkt(A1174)</f>
        <v>创业板</v>
      </c>
      <c r="D1174" s="16" t="str">
        <f>[1]!s_ipo_listeddate(A1174)</f>
        <v>2017-06-02</v>
      </c>
      <c r="E1174" s="16" t="str">
        <f>[1]!lastradeday_s("000002","")</f>
        <v>2026-06-22</v>
      </c>
      <c r="F1174" s="16" t="str">
        <f>[1]!s_info_industry_csrc2023(A1174,"",3)</f>
        <v>电气机械和器材制造业</v>
      </c>
      <c r="G1174" s="16" t="str">
        <f>[1]!s_info_industry_csrc2023(A1174,"",1)</f>
        <v>制造业</v>
      </c>
      <c r="H1174" s="16">
        <f>[1]!s_is(A1174,83,"FY","YTD","20251231",1,"",100000000)</f>
        <v>41.797231998100003</v>
      </c>
      <c r="I1174" s="16">
        <f>[1]!s_is(A1174,83,"FY","YTD","20241231",1,"",100000000)</f>
        <v>35.192575962600003</v>
      </c>
      <c r="J1174" s="16">
        <f t="shared" si="54"/>
        <v>0.18767185563565802</v>
      </c>
      <c r="K1174" s="16">
        <f>[1]!s_is(A1174,61,"FY","YTD","20251231",1,"",100000000)</f>
        <v>2.9894816249999998</v>
      </c>
      <c r="L1174" s="16">
        <f>[1]!s_is(A1174,61,"FY","YTD","20241231",1,"",100000000)</f>
        <v>2.9449328876999998</v>
      </c>
      <c r="M1174" s="16">
        <f t="shared" si="55"/>
        <v>1.5127250432790899E-2</v>
      </c>
      <c r="N1174" s="16">
        <f>[1]!s_fa_roe(A1174,"20251231")</f>
        <v>8.6880000000000006</v>
      </c>
      <c r="O1174" s="16">
        <f>[1]!s_stmnote_rdexp(A1174,"20251231",1,10000)</f>
        <v>19814.706786999999</v>
      </c>
      <c r="P1174" s="20">
        <f t="shared" si="56"/>
        <v>4.7406744034869885E-2</v>
      </c>
      <c r="Q1174" s="16">
        <f>[1]!s_margin_tradingbalance(A1174,"",10000)</f>
        <v>55911.075199999999</v>
      </c>
      <c r="R1174" s="16">
        <f>[1]!s_margin_seclendingbalance(A1174,"",10000)</f>
        <v>382.39339999999999</v>
      </c>
      <c r="S1174" s="17">
        <f>[1]!s_val_ev(A1174,"",100000000)</f>
        <v>168.16358422159999</v>
      </c>
      <c r="T1174" s="17">
        <f>[1]!share_freesharesmv(A1174,"",100000000)</f>
        <v>61.925865594999998</v>
      </c>
      <c r="U1174" s="17">
        <f>[1]!s_dq_amount_btin(A1174,E1174,100000000)</f>
        <v>4.4432528099999997</v>
      </c>
      <c r="V1174" s="17">
        <f>[1]!s_dq_turn(A1174,E1174)</f>
        <v>2.6579990848778148</v>
      </c>
      <c r="W1174" s="2">
        <f>[1]!s_pq_amount(A1174,"20260101","",100000000)</f>
        <v>470.01592096000002</v>
      </c>
      <c r="X1174" s="2">
        <f>[1]!s_pq_avgamount(A1174,"20260101","",100000000)</f>
        <v>4.2728720087272727</v>
      </c>
      <c r="Y1174" s="17">
        <f>[1]!s_ipo_dilutedpe(A1174)</f>
        <v>22.99</v>
      </c>
      <c r="Z1174" s="12">
        <f>[1]!s_ipo_collection_total(A1174,100000000)</f>
        <v>12.683013000000001</v>
      </c>
      <c r="AA1174" s="2">
        <f>[1]!s_val_pe_ttm(A1174,E1174)</f>
        <v>62.038169860839844</v>
      </c>
      <c r="AB1174" s="5">
        <f>[1]!s_info_zjtxornot1(A1174,"")</f>
        <v>1</v>
      </c>
      <c r="AC1174" s="22" t="str">
        <f>[1]!s_info_nature1(A1174,"")</f>
        <v>民营企业</v>
      </c>
      <c r="AD1174" s="6" t="str">
        <f>[1]!s_info_city(A1174)</f>
        <v>常州市</v>
      </c>
      <c r="AE1174" s="6" t="str">
        <f>[1]!s_info_province(A1174)</f>
        <v>江苏省</v>
      </c>
      <c r="AF1174">
        <v>119.946973</v>
      </c>
      <c r="AG1174">
        <v>31.772752000000001</v>
      </c>
    </row>
    <row r="1175" spans="1:33" x14ac:dyDescent="0.3">
      <c r="A1175" s="12" t="s">
        <v>2919</v>
      </c>
      <c r="B1175" s="12" t="s">
        <v>2920</v>
      </c>
      <c r="C1175" s="16" t="str">
        <f>[1]!s_info_mkt(A1175)</f>
        <v>主板</v>
      </c>
      <c r="D1175" s="16" t="str">
        <f>[1]!s_ipo_listeddate(A1175)</f>
        <v>2023-04-10</v>
      </c>
      <c r="E1175" s="16" t="str">
        <f>[1]!lastradeday_s("000002","")</f>
        <v>2026-06-22</v>
      </c>
      <c r="F1175" s="16" t="str">
        <f>[1]!s_info_industry_csrc2023(A1175,"",3)</f>
        <v>专用设备制造业</v>
      </c>
      <c r="G1175" s="16" t="str">
        <f>[1]!s_info_industry_csrc2023(A1175,"",1)</f>
        <v>制造业</v>
      </c>
      <c r="H1175" s="16">
        <f>[1]!s_is(A1175,83,"FY","YTD","20251231",1,"",100000000)</f>
        <v>3.8033459562000003</v>
      </c>
      <c r="I1175" s="16">
        <f>[1]!s_is(A1175,83,"FY","YTD","20241231",1,"",100000000)</f>
        <v>9.5626033454999995</v>
      </c>
      <c r="J1175" s="16">
        <f t="shared" si="54"/>
        <v>-0.60226877359816555</v>
      </c>
      <c r="K1175" s="16">
        <f>[1]!s_is(A1175,61,"FY","YTD","20251231",1,"",100000000)</f>
        <v>-0.22027357910000001</v>
      </c>
      <c r="L1175" s="16">
        <f>[1]!s_is(A1175,61,"FY","YTD","20241231",1,"",100000000)</f>
        <v>0.56355719969999996</v>
      </c>
      <c r="M1175" s="16">
        <f t="shared" si="55"/>
        <v>-1.3908628604465685</v>
      </c>
      <c r="N1175" s="16">
        <f>[1]!s_fa_roe(A1175,"20251231")</f>
        <v>-0.7409</v>
      </c>
      <c r="O1175" s="16">
        <f>[1]!s_stmnote_rdexp(A1175,"20251231",1,10000)</f>
        <v>1552.354227</v>
      </c>
      <c r="P1175" s="20">
        <f t="shared" si="56"/>
        <v>4.0815488385153073E-2</v>
      </c>
      <c r="Q1175" s="16">
        <f>[1]!s_margin_tradingbalance(A1175,"",10000)</f>
        <v>12592.043900000001</v>
      </c>
      <c r="R1175" s="16">
        <f>[1]!s_margin_seclendingbalance(A1175,"",10000)</f>
        <v>13.0593</v>
      </c>
      <c r="S1175" s="17">
        <f>[1]!s_val_ev(A1175,"",100000000)</f>
        <v>80.867777700000005</v>
      </c>
      <c r="T1175" s="17">
        <f>[1]!share_freesharesmv(A1175,"",100000000)</f>
        <v>22.840138222499998</v>
      </c>
      <c r="U1175" s="17">
        <f>[1]!s_dq_amount_btin(A1175,E1175,100000000)</f>
        <v>2.6601682900000001</v>
      </c>
      <c r="V1175" s="17">
        <f>[1]!s_dq_turn(A1175,E1175)</f>
        <v>3.3497230223150281</v>
      </c>
      <c r="W1175" s="2">
        <f>[1]!s_pq_amount(A1175,"20260101","",100000000)</f>
        <v>137.85653113999999</v>
      </c>
      <c r="X1175" s="2">
        <f>[1]!s_pq_avgamount(A1175,"20260101","",100000000)</f>
        <v>1.2532411921818183</v>
      </c>
      <c r="Y1175" s="17">
        <f>[1]!s_ipo_dilutedpe(A1175)</f>
        <v>29.01</v>
      </c>
      <c r="Z1175" s="12">
        <f>[1]!s_ipo_collection_total(A1175,100000000)</f>
        <v>16.02</v>
      </c>
      <c r="AA1175" s="2">
        <f>[1]!s_val_pe_ttm(A1175,E1175)</f>
        <v>-468.9071044921875</v>
      </c>
      <c r="AB1175" s="5">
        <f>[1]!s_info_zjtxornot1(A1175,"")</f>
        <v>0</v>
      </c>
      <c r="AC1175" s="22" t="str">
        <f>[1]!s_info_nature1(A1175,"")</f>
        <v>民营企业</v>
      </c>
      <c r="AD1175" s="6" t="str">
        <f>[1]!s_info_city(A1175)</f>
        <v>天津市</v>
      </c>
      <c r="AE1175" s="6" t="str">
        <f>[1]!s_info_province(A1175)</f>
        <v>天津</v>
      </c>
      <c r="AF1175">
        <v>117.19018199999999</v>
      </c>
      <c r="AG1175">
        <v>39.125596000000002</v>
      </c>
    </row>
    <row r="1176" spans="1:33" x14ac:dyDescent="0.3">
      <c r="A1176" s="12" t="s">
        <v>2921</v>
      </c>
      <c r="B1176" s="12" t="s">
        <v>2922</v>
      </c>
      <c r="C1176" s="16" t="str">
        <f>[1]!s_info_mkt(A1176)</f>
        <v>创业板</v>
      </c>
      <c r="D1176" s="16" t="str">
        <f>[1]!s_ipo_listeddate(A1176)</f>
        <v>2017-11-06</v>
      </c>
      <c r="E1176" s="16" t="str">
        <f>[1]!lastradeday_s("000002","")</f>
        <v>2026-06-22</v>
      </c>
      <c r="F1176" s="16" t="str">
        <f>[1]!s_info_industry_csrc2023(A1176,"",3)</f>
        <v>通用设备制造业</v>
      </c>
      <c r="G1176" s="16" t="str">
        <f>[1]!s_info_industry_csrc2023(A1176,"",1)</f>
        <v>制造业</v>
      </c>
      <c r="H1176" s="16">
        <f>[1]!s_is(A1176,83,"FY","YTD","20251231",1,"",100000000)</f>
        <v>12.677781360299999</v>
      </c>
      <c r="I1176" s="16">
        <f>[1]!s_is(A1176,83,"FY","YTD","20241231",1,"",100000000)</f>
        <v>11.374511400599999</v>
      </c>
      <c r="J1176" s="16">
        <f t="shared" si="54"/>
        <v>0.11457810483457354</v>
      </c>
      <c r="K1176" s="16">
        <f>[1]!s_is(A1176,61,"FY","YTD","20251231",1,"",100000000)</f>
        <v>2.5334511141</v>
      </c>
      <c r="L1176" s="16">
        <f>[1]!s_is(A1176,61,"FY","YTD","20241231",1,"",100000000)</f>
        <v>2.2909525929000001</v>
      </c>
      <c r="M1176" s="16">
        <f t="shared" si="55"/>
        <v>0.10585051910351118</v>
      </c>
      <c r="N1176" s="16">
        <f>[1]!s_fa_roe(A1176,"20251231")</f>
        <v>15.044700000000001</v>
      </c>
      <c r="O1176" s="16">
        <f>[1]!s_stmnote_rdexp(A1176,"20251231",1,10000)</f>
        <v>5114.6602640000001</v>
      </c>
      <c r="P1176" s="20">
        <f t="shared" si="56"/>
        <v>4.0343496378762049E-2</v>
      </c>
      <c r="Q1176" s="16">
        <f>[1]!s_margin_tradingbalance(A1176,"",10000)</f>
        <v>71641.950400000002</v>
      </c>
      <c r="R1176" s="16">
        <f>[1]!s_margin_seclendingbalance(A1176,"",10000)</f>
        <v>249.6285</v>
      </c>
      <c r="S1176" s="17">
        <f>[1]!s_val_ev(A1176,"",100000000)</f>
        <v>193.877712567</v>
      </c>
      <c r="T1176" s="17">
        <f>[1]!share_freesharesmv(A1176,"",100000000)</f>
        <v>83.990172936600004</v>
      </c>
      <c r="U1176" s="17">
        <f>[1]!s_dq_amount_btin(A1176,E1176,100000000)</f>
        <v>7.1407733699999998</v>
      </c>
      <c r="V1176" s="17">
        <f>[1]!s_dq_turn(A1176,E1176)</f>
        <v>5.625667910025955</v>
      </c>
      <c r="W1176" s="2">
        <f>[1]!s_pq_amount(A1176,"20260101","",100000000)</f>
        <v>649.86576969999999</v>
      </c>
      <c r="X1176" s="2">
        <f>[1]!s_pq_avgamount(A1176,"20260101","",100000000)</f>
        <v>5.9078706336363638</v>
      </c>
      <c r="Y1176" s="17">
        <f>[1]!s_ipo_dilutedpe(A1176)</f>
        <v>22.99</v>
      </c>
      <c r="Z1176" s="12">
        <f>[1]!s_ipo_collection_total(A1176,100000000)</f>
        <v>4.6399999999999997</v>
      </c>
      <c r="AA1176" s="2">
        <f>[1]!s_val_pe_ttm(A1176,E1176)</f>
        <v>74.182975769042969</v>
      </c>
      <c r="AB1176" s="5">
        <f>[1]!s_info_zjtxornot1(A1176,"")</f>
        <v>1</v>
      </c>
      <c r="AC1176" s="22" t="str">
        <f>[1]!s_info_nature1(A1176,"")</f>
        <v>民营企业</v>
      </c>
      <c r="AD1176" s="6" t="str">
        <f>[1]!s_info_city(A1176)</f>
        <v>嘉兴市</v>
      </c>
      <c r="AE1176" s="6" t="str">
        <f>[1]!s_info_province(A1176)</f>
        <v>浙江省</v>
      </c>
      <c r="AF1176">
        <v>120.750865</v>
      </c>
      <c r="AG1176">
        <v>30.762653</v>
      </c>
    </row>
    <row r="1177" spans="1:33" x14ac:dyDescent="0.3">
      <c r="A1177" s="12" t="s">
        <v>2923</v>
      </c>
      <c r="B1177" s="12" t="s">
        <v>2924</v>
      </c>
      <c r="C1177" s="16" t="str">
        <f>[1]!s_info_mkt(A1177)</f>
        <v>科创板</v>
      </c>
      <c r="D1177" s="16" t="str">
        <f>[1]!s_ipo_listeddate(A1177)</f>
        <v>2020-07-08</v>
      </c>
      <c r="E1177" s="16" t="str">
        <f>[1]!lastradeday_s("000002","")</f>
        <v>2026-06-22</v>
      </c>
      <c r="F1177" s="16" t="str">
        <f>[1]!s_info_industry_csrc2023(A1177,"",3)</f>
        <v>软件和信息技术服务业</v>
      </c>
      <c r="G1177" s="16" t="str">
        <f>[1]!s_info_industry_csrc2023(A1177,"",1)</f>
        <v>信息传输、软件和信息技术服务业</v>
      </c>
      <c r="H1177" s="16">
        <f>[1]!s_is(A1177,83,"FY","YTD","20251231",1,"",100000000)</f>
        <v>26.767399956599998</v>
      </c>
      <c r="I1177" s="16">
        <f>[1]!s_is(A1177,83,"FY","YTD","20241231",1,"",100000000)</f>
        <v>32.574278210400003</v>
      </c>
      <c r="J1177" s="16">
        <f t="shared" si="54"/>
        <v>-0.17826575361986197</v>
      </c>
      <c r="K1177" s="16">
        <f>[1]!s_is(A1177,61,"FY","YTD","20251231",1,"",100000000)</f>
        <v>0.2940012924</v>
      </c>
      <c r="L1177" s="16">
        <f>[1]!s_is(A1177,61,"FY","YTD","20241231",1,"",100000000)</f>
        <v>3.5169845737999998</v>
      </c>
      <c r="M1177" s="16">
        <f t="shared" si="55"/>
        <v>-0.91640529373083368</v>
      </c>
      <c r="N1177" s="16">
        <f>[1]!s_fa_roe(A1177,"20251231")</f>
        <v>0.7712</v>
      </c>
      <c r="O1177" s="16">
        <f>[1]!s_stmnote_rdexp(A1177,"20251231",1,10000)</f>
        <v>74662.082379999993</v>
      </c>
      <c r="P1177" s="20">
        <f t="shared" si="56"/>
        <v>0.27892915449784161</v>
      </c>
      <c r="Q1177" s="16">
        <f>[1]!s_margin_tradingbalance(A1177,"",10000)</f>
        <v>100280.0588</v>
      </c>
      <c r="R1177" s="16">
        <f>[1]!s_margin_seclendingbalance(A1177,"",10000)</f>
        <v>1174.5407</v>
      </c>
      <c r="S1177" s="17">
        <f>[1]!s_val_ev(A1177,"",100000000)</f>
        <v>348.92847420159995</v>
      </c>
      <c r="T1177" s="17">
        <f>[1]!share_freesharesmv(A1177,"",100000000)</f>
        <v>149.73083025579999</v>
      </c>
      <c r="U1177" s="17">
        <f>[1]!s_dq_amount_btin(A1177,E1177,100000000)</f>
        <v>8.2139642100000003</v>
      </c>
      <c r="V1177" s="17">
        <f>[1]!s_dq_turn(A1177,E1177)</f>
        <v>2.3613370818913291</v>
      </c>
      <c r="W1177" s="2">
        <f>[1]!s_pq_amount(A1177,"20260101","",100000000)</f>
        <v>1521.4873935999999</v>
      </c>
      <c r="X1177" s="2">
        <f>[1]!s_pq_avgamount(A1177,"20260101","",100000000)</f>
        <v>13.831703578181818</v>
      </c>
      <c r="Y1177" s="17">
        <f>[1]!s_ipo_dilutedpe(A1177)</f>
        <v>37.880000000000003</v>
      </c>
      <c r="Z1177" s="12">
        <f>[1]!s_ipo_collection_total(A1177,100000000)</f>
        <v>8.9154999999999998</v>
      </c>
      <c r="AA1177" s="2">
        <f>[1]!s_val_pe_ttm(A1177,E1177)</f>
        <v>-248.87904357910156</v>
      </c>
      <c r="AB1177" s="5">
        <f>[1]!s_info_zjtxornot1(A1177,"")</f>
        <v>1</v>
      </c>
      <c r="AC1177" s="22" t="str">
        <f>[1]!s_info_nature1(A1177,"")</f>
        <v>中央国有企业</v>
      </c>
      <c r="AD1177" s="6" t="str">
        <f>[1]!s_info_city(A1177)</f>
        <v>北京市</v>
      </c>
      <c r="AE1177" s="6" t="str">
        <f>[1]!s_info_province(A1177)</f>
        <v>北京</v>
      </c>
      <c r="AF1177">
        <v>116.40528500000001</v>
      </c>
      <c r="AG1177">
        <v>39.904989</v>
      </c>
    </row>
    <row r="1178" spans="1:33" x14ac:dyDescent="0.3">
      <c r="A1178" s="12" t="s">
        <v>2925</v>
      </c>
      <c r="B1178" s="12" t="s">
        <v>2926</v>
      </c>
      <c r="C1178" s="16" t="str">
        <f>[1]!s_info_mkt(A1178)</f>
        <v>主板</v>
      </c>
      <c r="D1178" s="16" t="str">
        <f>[1]!s_ipo_listeddate(A1178)</f>
        <v>2010-11-02</v>
      </c>
      <c r="E1178" s="16" t="str">
        <f>[1]!lastradeday_s("000002","")</f>
        <v>2026-06-22</v>
      </c>
      <c r="F1178" s="16" t="str">
        <f>[1]!s_info_industry_csrc2023(A1178,"",3)</f>
        <v>批发业</v>
      </c>
      <c r="G1178" s="16" t="str">
        <f>[1]!s_info_industry_csrc2023(A1178,"",1)</f>
        <v>批发和零售业</v>
      </c>
      <c r="H1178" s="16">
        <f>[1]!s_is(A1178,83,"FY","YTD","20251231",1,"",100000000)</f>
        <v>1613.8999300656001</v>
      </c>
      <c r="I1178" s="16">
        <f>[1]!s_is(A1178,83,"FY","YTD","20241231",1,"",100000000)</f>
        <v>1518.0979885735001</v>
      </c>
      <c r="J1178" s="16">
        <f t="shared" si="54"/>
        <v>6.310655979599944E-2</v>
      </c>
      <c r="K1178" s="16">
        <f>[1]!s_is(A1178,61,"FY","YTD","20251231",1,"",100000000)</f>
        <v>22.548638632500001</v>
      </c>
      <c r="L1178" s="16">
        <f>[1]!s_is(A1178,61,"FY","YTD","20241231",1,"",100000000)</f>
        <v>25.073919437199997</v>
      </c>
      <c r="M1178" s="16">
        <f t="shared" si="55"/>
        <v>-0.10071344494125861</v>
      </c>
      <c r="N1178" s="16">
        <f>[1]!s_fa_roe(A1178,"20251231")</f>
        <v>8.0822000000000003</v>
      </c>
      <c r="O1178" s="16">
        <f>[1]!s_stmnote_rdexp(A1178,"20251231",1,10000)</f>
        <v>34485.339504000003</v>
      </c>
      <c r="P1178" s="20">
        <f t="shared" si="56"/>
        <v>2.136770617655227E-3</v>
      </c>
      <c r="Q1178" s="16">
        <f>[1]!s_margin_tradingbalance(A1178,"",10000)</f>
        <v>58673.9974</v>
      </c>
      <c r="R1178" s="16">
        <f>[1]!s_margin_seclendingbalance(A1178,"",10000)</f>
        <v>357.05779999999999</v>
      </c>
      <c r="S1178" s="17">
        <f>[1]!s_val_ev(A1178,"",100000000)</f>
        <v>241.5343242086</v>
      </c>
      <c r="T1178" s="17">
        <f>[1]!share_freesharesmv(A1178,"",100000000)</f>
        <v>107.1213914233</v>
      </c>
      <c r="U1178" s="17">
        <f>[1]!s_dq_amount_btin(A1178,E1178,100000000)</f>
        <v>1.2285146499999999</v>
      </c>
      <c r="V1178" s="17">
        <f>[1]!s_dq_turn(A1178,E1178)</f>
        <v>0.51179681391055287</v>
      </c>
      <c r="W1178" s="2">
        <f>[1]!s_pq_amount(A1178,"20260101","",100000000)</f>
        <v>244.64068137999999</v>
      </c>
      <c r="X1178" s="2">
        <f>[1]!s_pq_avgamount(A1178,"20260101","",100000000)</f>
        <v>2.2240061943636364</v>
      </c>
      <c r="Y1178" s="17">
        <f>[1]!s_ipo_dilutedpe(A1178)</f>
        <v>65</v>
      </c>
      <c r="Z1178" s="12">
        <f>[1]!s_ipo_collection_total(A1178,100000000)</f>
        <v>19.5</v>
      </c>
      <c r="AA1178" s="2">
        <f>[1]!s_val_pe_ttm(A1178,E1178)</f>
        <v>11.96799373626709</v>
      </c>
      <c r="AB1178" s="5">
        <f>[1]!s_info_zjtxornot1(A1178,"")</f>
        <v>0</v>
      </c>
      <c r="AC1178" s="22" t="str">
        <f>[1]!s_info_nature1(A1178,"")</f>
        <v>民营企业</v>
      </c>
      <c r="AD1178" s="6" t="str">
        <f>[1]!s_info_city(A1178)</f>
        <v>武汉市</v>
      </c>
      <c r="AE1178" s="6" t="str">
        <f>[1]!s_info_province(A1178)</f>
        <v>湖北省</v>
      </c>
      <c r="AF1178">
        <v>114.29857199999999</v>
      </c>
      <c r="AG1178">
        <v>30.584354999999999</v>
      </c>
    </row>
    <row r="1179" spans="1:33" x14ac:dyDescent="0.3">
      <c r="A1179" s="12" t="s">
        <v>2927</v>
      </c>
      <c r="B1179" s="12" t="s">
        <v>2928</v>
      </c>
      <c r="C1179" s="16" t="str">
        <f>[1]!s_info_mkt(A1179)</f>
        <v>主板</v>
      </c>
      <c r="D1179" s="16" t="str">
        <f>[1]!s_ipo_listeddate(A1179)</f>
        <v>2017-12-04</v>
      </c>
      <c r="E1179" s="16" t="str">
        <f>[1]!lastradeday_s("000002","")</f>
        <v>2026-06-22</v>
      </c>
      <c r="F1179" s="16" t="str">
        <f>[1]!s_info_industry_csrc2023(A1179,"",3)</f>
        <v>专用设备制造业</v>
      </c>
      <c r="G1179" s="16" t="str">
        <f>[1]!s_info_industry_csrc2023(A1179,"",1)</f>
        <v>制造业</v>
      </c>
      <c r="H1179" s="16">
        <f>[1]!s_is(A1179,83,"FY","YTD","20251231",1,"",100000000)</f>
        <v>7.5417330512999996</v>
      </c>
      <c r="I1179" s="16">
        <f>[1]!s_is(A1179,83,"FY","YTD","20241231",1,"",100000000)</f>
        <v>5.8576327214999999</v>
      </c>
      <c r="J1179" s="16">
        <f t="shared" si="54"/>
        <v>0.28750527898730072</v>
      </c>
      <c r="K1179" s="16">
        <f>[1]!s_is(A1179,61,"FY","YTD","20251231",1,"",100000000)</f>
        <v>0.2872010887</v>
      </c>
      <c r="L1179" s="16">
        <f>[1]!s_is(A1179,61,"FY","YTD","20241231",1,"",100000000)</f>
        <v>-0.1123948297</v>
      </c>
      <c r="M1179" s="16">
        <f t="shared" si="55"/>
        <v>3.5552873692374121</v>
      </c>
      <c r="N1179" s="16">
        <f>[1]!s_fa_roe(A1179,"20251231")</f>
        <v>1.7054</v>
      </c>
      <c r="O1179" s="16">
        <f>[1]!s_stmnote_rdexp(A1179,"20251231",1,10000)</f>
        <v>2706.369835</v>
      </c>
      <c r="P1179" s="20">
        <f t="shared" si="56"/>
        <v>3.5885250997229237E-2</v>
      </c>
      <c r="Q1179" s="16">
        <f>[1]!s_margin_tradingbalance(A1179,"",10000)</f>
        <v>0</v>
      </c>
      <c r="R1179" s="16">
        <f>[1]!s_margin_seclendingbalance(A1179,"",10000)</f>
        <v>0</v>
      </c>
      <c r="S1179" s="17">
        <f>[1]!s_val_ev(A1179,"",100000000)</f>
        <v>23.237760000000002</v>
      </c>
      <c r="T1179" s="17">
        <f>[1]!share_freesharesmv(A1179,"",100000000)</f>
        <v>15.474660276000002</v>
      </c>
      <c r="U1179" s="17">
        <f>[1]!s_dq_amount_btin(A1179,E1179,100000000)</f>
        <v>0.49822243999999999</v>
      </c>
      <c r="V1179" s="17">
        <f>[1]!s_dq_turn(A1179,E1179)</f>
        <v>2.1473704866562011</v>
      </c>
      <c r="W1179" s="2">
        <f>[1]!s_pq_amount(A1179,"20260101","",100000000)</f>
        <v>98.650330080000003</v>
      </c>
      <c r="X1179" s="2">
        <f>[1]!s_pq_avgamount(A1179,"20260101","",100000000)</f>
        <v>0.89682118254545451</v>
      </c>
      <c r="Y1179" s="17">
        <f>[1]!s_ipo_dilutedpe(A1179)</f>
        <v>22.99</v>
      </c>
      <c r="Z1179" s="12">
        <f>[1]!s_ipo_collection_total(A1179,100000000)</f>
        <v>3.9815999999999998</v>
      </c>
      <c r="AA1179" s="2">
        <f>[1]!s_val_pe_ttm(A1179,E1179)</f>
        <v>112.93474578857422</v>
      </c>
      <c r="AB1179" s="5">
        <f>[1]!s_info_zjtxornot1(A1179,"")</f>
        <v>1</v>
      </c>
      <c r="AC1179" s="22" t="str">
        <f>[1]!s_info_nature1(A1179,"")</f>
        <v>民营企业</v>
      </c>
      <c r="AD1179" s="6" t="str">
        <f>[1]!s_info_city(A1179)</f>
        <v>宁波市</v>
      </c>
      <c r="AE1179" s="6" t="str">
        <f>[1]!s_info_province(A1179)</f>
        <v>浙江省</v>
      </c>
      <c r="AF1179">
        <v>121.549792</v>
      </c>
      <c r="AG1179">
        <v>29.868387999999999</v>
      </c>
    </row>
    <row r="1180" spans="1:33" x14ac:dyDescent="0.3">
      <c r="A1180" s="12" t="s">
        <v>2929</v>
      </c>
      <c r="B1180" s="12" t="s">
        <v>2930</v>
      </c>
      <c r="C1180" s="16" t="str">
        <f>[1]!s_info_mkt(A1180)</f>
        <v>主板</v>
      </c>
      <c r="D1180" s="16" t="str">
        <f>[1]!s_ipo_listeddate(A1180)</f>
        <v>1990-12-19</v>
      </c>
      <c r="E1180" s="16" t="str">
        <f>[1]!lastradeday_s("000002","")</f>
        <v>2026-06-22</v>
      </c>
      <c r="F1180" s="16" t="str">
        <f>[1]!s_info_industry_csrc2023(A1180,"",3)</f>
        <v>软件和信息技术服务业</v>
      </c>
      <c r="G1180" s="16" t="str">
        <f>[1]!s_info_industry_csrc2023(A1180,"",1)</f>
        <v>信息传输、软件和信息技术服务业</v>
      </c>
      <c r="H1180" s="16">
        <f>[1]!s_is(A1180,83,"FY","YTD","20251231",1,"",100000000)</f>
        <v>63.480377515400001</v>
      </c>
      <c r="I1180" s="16">
        <f>[1]!s_is(A1180,83,"FY","YTD","20241231",1,"",100000000)</f>
        <v>56.227370309300007</v>
      </c>
      <c r="J1180" s="16">
        <f t="shared" si="54"/>
        <v>0.12899424543957982</v>
      </c>
      <c r="K1180" s="16">
        <f>[1]!s_is(A1180,61,"FY","YTD","20251231",1,"",100000000)</f>
        <v>1.9372689902000002</v>
      </c>
      <c r="L1180" s="16">
        <f>[1]!s_is(A1180,61,"FY","YTD","20241231",1,"",100000000)</f>
        <v>2.0239351063999997</v>
      </c>
      <c r="M1180" s="16">
        <f t="shared" si="55"/>
        <v>-4.2820600287997231E-2</v>
      </c>
      <c r="N1180" s="16">
        <f>[1]!s_fa_roe(A1180,"20251231")</f>
        <v>4.0239000000000003</v>
      </c>
      <c r="O1180" s="16">
        <f>[1]!s_stmnote_rdexp(A1180,"20251231",1,10000)</f>
        <v>33291.808042000004</v>
      </c>
      <c r="P1180" s="20">
        <f t="shared" si="56"/>
        <v>5.244425024713123E-2</v>
      </c>
      <c r="Q1180" s="16">
        <f>[1]!s_margin_tradingbalance(A1180,"",10000)</f>
        <v>85347.948399999994</v>
      </c>
      <c r="R1180" s="16">
        <f>[1]!s_margin_seclendingbalance(A1180,"",10000)</f>
        <v>314.08260000000001</v>
      </c>
      <c r="S1180" s="17">
        <f>[1]!s_val_ev(A1180,"",100000000)</f>
        <v>213.34348684048149</v>
      </c>
      <c r="T1180" s="17">
        <f>[1]!share_freesharesmv(A1180,"",100000000)</f>
        <v>111.5537460234</v>
      </c>
      <c r="U1180" s="17">
        <f>[1]!s_dq_amount_btin(A1180,E1180,100000000)</f>
        <v>6.1848370399999997</v>
      </c>
      <c r="V1180" s="17">
        <f>[1]!s_dq_turn(A1180,E1180)</f>
        <v>3.1588724331857252</v>
      </c>
      <c r="W1180" s="2">
        <f>[1]!s_pq_amount(A1180,"20260101","",100000000)</f>
        <v>1557.47348865</v>
      </c>
      <c r="X1180" s="2">
        <f>[1]!s_pq_avgamount(A1180,"20260101","",100000000)</f>
        <v>14.158849896818182</v>
      </c>
      <c r="Y1180" s="17">
        <f>[1]!s_ipo_dilutedpe(A1180)</f>
        <v>0</v>
      </c>
      <c r="Z1180" s="12">
        <f>[1]!s_ipo_collection_total(A1180,100000000)</f>
        <v>0</v>
      </c>
      <c r="AA1180" s="2">
        <f>[1]!s_val_pe_ttm(A1180,E1180)</f>
        <v>129.19831848144531</v>
      </c>
      <c r="AB1180" s="5">
        <f>[1]!s_info_zjtxornot1(A1180,"")</f>
        <v>1</v>
      </c>
      <c r="AC1180" s="22" t="str">
        <f>[1]!s_info_nature1(A1180,"")</f>
        <v>地方国有企业</v>
      </c>
      <c r="AD1180" s="6" t="str">
        <f>[1]!s_info_city(A1180)</f>
        <v>上海市</v>
      </c>
      <c r="AE1180" s="6" t="str">
        <f>[1]!s_info_province(A1180)</f>
        <v>上海</v>
      </c>
      <c r="AF1180">
        <v>121.472644</v>
      </c>
      <c r="AG1180">
        <v>31.231705999999999</v>
      </c>
    </row>
    <row r="1181" spans="1:33" x14ac:dyDescent="0.3">
      <c r="A1181" s="12" t="s">
        <v>2931</v>
      </c>
      <c r="B1181" s="12" t="s">
        <v>2932</v>
      </c>
      <c r="C1181" s="16" t="str">
        <f>[1]!s_info_mkt(A1181)</f>
        <v>主板</v>
      </c>
      <c r="D1181" s="16" t="str">
        <f>[1]!s_ipo_listeddate(A1181)</f>
        <v>2018-01-22</v>
      </c>
      <c r="E1181" s="16" t="str">
        <f>[1]!lastradeday_s("000002","")</f>
        <v>2026-06-22</v>
      </c>
      <c r="F1181" s="16" t="str">
        <f>[1]!s_info_industry_csrc2023(A1181,"",3)</f>
        <v>专用设备制造业</v>
      </c>
      <c r="G1181" s="16" t="str">
        <f>[1]!s_info_industry_csrc2023(A1181,"",1)</f>
        <v>制造业</v>
      </c>
      <c r="H1181" s="16">
        <f>[1]!s_is(A1181,83,"FY","YTD","20251231",1,"",100000000)</f>
        <v>5.3286691945999998</v>
      </c>
      <c r="I1181" s="16">
        <f>[1]!s_is(A1181,83,"FY","YTD","20241231",1,"",100000000)</f>
        <v>4.6939731392000006</v>
      </c>
      <c r="J1181" s="16">
        <f t="shared" si="54"/>
        <v>0.13521510170127882</v>
      </c>
      <c r="K1181" s="16">
        <f>[1]!s_is(A1181,61,"FY","YTD","20251231",1,"",100000000)</f>
        <v>0.18395167129999998</v>
      </c>
      <c r="L1181" s="16">
        <f>[1]!s_is(A1181,61,"FY","YTD","20241231",1,"",100000000)</f>
        <v>-1.7825566340000001</v>
      </c>
      <c r="M1181" s="16">
        <f t="shared" si="55"/>
        <v>1.1031954148279812</v>
      </c>
      <c r="N1181" s="16">
        <f>[1]!s_fa_roe(A1181,"20251231")</f>
        <v>9.6402999999999999</v>
      </c>
      <c r="O1181" s="16">
        <f>[1]!s_stmnote_rdexp(A1181,"20251231",1,10000)</f>
        <v>5005.5260960000005</v>
      </c>
      <c r="P1181" s="20">
        <f t="shared" si="56"/>
        <v>9.3935763568744932E-2</v>
      </c>
      <c r="Q1181" s="16">
        <f>[1]!s_margin_tradingbalance(A1181,"",10000)</f>
        <v>0</v>
      </c>
      <c r="R1181" s="16">
        <f>[1]!s_margin_seclendingbalance(A1181,"",10000)</f>
        <v>0</v>
      </c>
      <c r="S1181" s="17">
        <f>[1]!s_val_ev(A1181,"",100000000)</f>
        <v>32.748240000000003</v>
      </c>
      <c r="T1181" s="17">
        <f>[1]!share_freesharesmv(A1181,"",100000000)</f>
        <v>14.387787744000001</v>
      </c>
      <c r="U1181" s="17">
        <f>[1]!s_dq_amount_btin(A1181,E1181,100000000)</f>
        <v>0.68828862000000002</v>
      </c>
      <c r="V1181" s="17">
        <f>[1]!s_dq_turn(A1181,E1181)</f>
        <v>2.1360816062176164</v>
      </c>
      <c r="W1181" s="2">
        <f>[1]!s_pq_amount(A1181,"20260101","",100000000)</f>
        <v>103.46062085</v>
      </c>
      <c r="X1181" s="2">
        <f>[1]!s_pq_avgamount(A1181,"20260101","",100000000)</f>
        <v>0.94055109863636355</v>
      </c>
      <c r="Y1181" s="17">
        <f>[1]!s_ipo_dilutedpe(A1181)</f>
        <v>22.99</v>
      </c>
      <c r="Z1181" s="12">
        <f>[1]!s_ipo_collection_total(A1181,100000000)</f>
        <v>3.53769</v>
      </c>
      <c r="AA1181" s="2">
        <f>[1]!s_val_pe_ttm(A1181,E1181)</f>
        <v>192.61839294433594</v>
      </c>
      <c r="AB1181" s="5">
        <f>[1]!s_info_zjtxornot1(A1181,"")</f>
        <v>1</v>
      </c>
      <c r="AC1181" s="22" t="str">
        <f>[1]!s_info_nature1(A1181,"")</f>
        <v>民营企业</v>
      </c>
      <c r="AD1181" s="6" t="str">
        <f>[1]!s_info_city(A1181)</f>
        <v>上海市</v>
      </c>
      <c r="AE1181" s="6" t="str">
        <f>[1]!s_info_province(A1181)</f>
        <v>上海</v>
      </c>
      <c r="AF1181">
        <v>121.472644</v>
      </c>
      <c r="AG1181">
        <v>31.231705999999999</v>
      </c>
    </row>
    <row r="1182" spans="1:33" x14ac:dyDescent="0.3">
      <c r="A1182" s="12" t="s">
        <v>2933</v>
      </c>
      <c r="B1182" s="12" t="s">
        <v>2934</v>
      </c>
      <c r="C1182" s="16" t="str">
        <f>[1]!s_info_mkt(A1182)</f>
        <v>创业板</v>
      </c>
      <c r="D1182" s="16" t="str">
        <f>[1]!s_ipo_listeddate(A1182)</f>
        <v>2009-10-30</v>
      </c>
      <c r="E1182" s="16" t="str">
        <f>[1]!lastradeday_s("000002","")</f>
        <v>2026-06-22</v>
      </c>
      <c r="F1182" s="16" t="str">
        <f>[1]!s_info_industry_csrc2023(A1182,"",3)</f>
        <v>医药制造业</v>
      </c>
      <c r="G1182" s="16" t="str">
        <f>[1]!s_info_industry_csrc2023(A1182,"",1)</f>
        <v>制造业</v>
      </c>
      <c r="H1182" s="16">
        <f>[1]!s_is(A1182,83,"FY","YTD","20251231",1,"",100000000)</f>
        <v>12.052758216400001</v>
      </c>
      <c r="I1182" s="16">
        <f>[1]!s_is(A1182,83,"FY","YTD","20241231",1,"",100000000)</f>
        <v>9.835544625499999</v>
      </c>
      <c r="J1182" s="16">
        <f t="shared" si="54"/>
        <v>0.22542865446937954</v>
      </c>
      <c r="K1182" s="16">
        <f>[1]!s_is(A1182,61,"FY","YTD","20251231",1,"",100000000)</f>
        <v>0.92734719389999998</v>
      </c>
      <c r="L1182" s="16">
        <f>[1]!s_is(A1182,61,"FY","YTD","20241231",1,"",100000000)</f>
        <v>0.1365167743</v>
      </c>
      <c r="M1182" s="16">
        <f t="shared" si="55"/>
        <v>5.7929175638308354</v>
      </c>
      <c r="N1182" s="16">
        <f>[1]!s_fa_roe(A1182,"20251231")</f>
        <v>4.7237999999999998</v>
      </c>
      <c r="O1182" s="16">
        <f>[1]!s_stmnote_rdexp(A1182,"20251231",1,10000)</f>
        <v>9339.0891430000011</v>
      </c>
      <c r="P1182" s="20">
        <f t="shared" si="56"/>
        <v>7.7485078314210656E-2</v>
      </c>
      <c r="Q1182" s="16">
        <f>[1]!s_margin_tradingbalance(A1182,"",10000)</f>
        <v>0</v>
      </c>
      <c r="R1182" s="16">
        <f>[1]!s_margin_seclendingbalance(A1182,"",10000)</f>
        <v>0</v>
      </c>
      <c r="S1182" s="17">
        <f>[1]!s_val_ev(A1182,"",100000000)</f>
        <v>44.033912636700002</v>
      </c>
      <c r="T1182" s="17">
        <f>[1]!share_freesharesmv(A1182,"",100000000)</f>
        <v>33.250818491000004</v>
      </c>
      <c r="U1182" s="17">
        <f>[1]!s_dq_amount_btin(A1182,E1182,100000000)</f>
        <v>1.12151482</v>
      </c>
      <c r="V1182" s="17">
        <f>[1]!s_dq_turn(A1182,E1182)</f>
        <v>2.6929803466378575</v>
      </c>
      <c r="W1182" s="2">
        <f>[1]!s_pq_amount(A1182,"20260101","",100000000)</f>
        <v>311.59747375000001</v>
      </c>
      <c r="X1182" s="2">
        <f>[1]!s_pq_avgamount(A1182,"20260101","",100000000)</f>
        <v>2.8327043068181821</v>
      </c>
      <c r="Y1182" s="17">
        <f>[1]!s_ipo_dilutedpe(A1182)</f>
        <v>47.89</v>
      </c>
      <c r="Z1182" s="12">
        <f>[1]!s_ipo_collection_total(A1182,100000000)</f>
        <v>3.0362</v>
      </c>
      <c r="AA1182" s="2">
        <f>[1]!s_val_pe_ttm(A1182,E1182)</f>
        <v>35.749935150146484</v>
      </c>
      <c r="AB1182" s="5">
        <f>[1]!s_info_zjtxornot1(A1182,"")</f>
        <v>0</v>
      </c>
      <c r="AC1182" s="22" t="str">
        <f>[1]!s_info_nature1(A1182,"")</f>
        <v>民营企业</v>
      </c>
      <c r="AD1182" s="6" t="str">
        <f>[1]!s_info_city(A1182)</f>
        <v>北京市</v>
      </c>
      <c r="AE1182" s="6" t="str">
        <f>[1]!s_info_province(A1182)</f>
        <v>北京</v>
      </c>
      <c r="AF1182">
        <v>116.40528500000001</v>
      </c>
      <c r="AG1182">
        <v>39.904989</v>
      </c>
    </row>
    <row r="1183" spans="1:33" x14ac:dyDescent="0.3">
      <c r="A1183" s="12" t="s">
        <v>2935</v>
      </c>
      <c r="B1183" s="12" t="s">
        <v>2936</v>
      </c>
      <c r="C1183" s="16" t="str">
        <f>[1]!s_info_mkt(A1183)</f>
        <v>主板</v>
      </c>
      <c r="D1183" s="16" t="str">
        <f>[1]!s_ipo_listeddate(A1183)</f>
        <v>2007-08-10</v>
      </c>
      <c r="E1183" s="16" t="str">
        <f>[1]!lastradeday_s("000002","")</f>
        <v>2026-06-22</v>
      </c>
      <c r="F1183" s="16" t="str">
        <f>[1]!s_info_industry_csrc2023(A1183,"",3)</f>
        <v>软件和信息技术服务业</v>
      </c>
      <c r="G1183" s="16" t="str">
        <f>[1]!s_info_industry_csrc2023(A1183,"",1)</f>
        <v>信息传输、软件和信息技术服务业</v>
      </c>
      <c r="H1183" s="16">
        <f>[1]!s_is(A1183,83,"FY","YTD","20251231",1,"",100000000)</f>
        <v>3.8181128132</v>
      </c>
      <c r="I1183" s="16">
        <f>[1]!s_is(A1183,83,"FY","YTD","20241231",1,"",100000000)</f>
        <v>2.8162093736</v>
      </c>
      <c r="J1183" s="16">
        <f t="shared" si="54"/>
        <v>0.35576312222810791</v>
      </c>
      <c r="K1183" s="16">
        <f>[1]!s_is(A1183,61,"FY","YTD","20251231",1,"",100000000)</f>
        <v>-5.6106636699999997E-2</v>
      </c>
      <c r="L1183" s="16">
        <f>[1]!s_is(A1183,61,"FY","YTD","20241231",1,"",100000000)</f>
        <v>0.2618580552</v>
      </c>
      <c r="M1183" s="16">
        <f t="shared" si="55"/>
        <v>-1.214263550751369</v>
      </c>
      <c r="N1183" s="16">
        <f>[1]!s_fa_roe(A1183,"20251231")</f>
        <v>-0.45900000000000002</v>
      </c>
      <c r="O1183" s="16">
        <f>[1]!s_stmnote_rdexp(A1183,"20251231",1,10000)</f>
        <v>2376.4445730000002</v>
      </c>
      <c r="P1183" s="20">
        <f t="shared" si="56"/>
        <v>6.2241339878280795E-2</v>
      </c>
      <c r="Q1183" s="16">
        <f>[1]!s_margin_tradingbalance(A1183,"",10000)</f>
        <v>14574.172500000001</v>
      </c>
      <c r="R1183" s="16">
        <f>[1]!s_margin_seclendingbalance(A1183,"",10000)</f>
        <v>22</v>
      </c>
      <c r="S1183" s="17">
        <f>[1]!s_val_ev(A1183,"",100000000)</f>
        <v>36.486461849000001</v>
      </c>
      <c r="T1183" s="17">
        <f>[1]!share_freesharesmv(A1183,"",100000000)</f>
        <v>27.387748174200002</v>
      </c>
      <c r="U1183" s="17">
        <f>[1]!s_dq_amount_btin(A1183,E1183,100000000)</f>
        <v>1.78108216</v>
      </c>
      <c r="V1183" s="17">
        <f>[1]!s_dq_turn(A1183,E1183)</f>
        <v>6.2592151546002937</v>
      </c>
      <c r="W1183" s="2">
        <f>[1]!s_pq_amount(A1183,"20260101","",100000000)</f>
        <v>109.77673907</v>
      </c>
      <c r="X1183" s="2">
        <f>[1]!s_pq_avgamount(A1183,"20260101","",100000000)</f>
        <v>0.9979703551818182</v>
      </c>
      <c r="Y1183" s="17">
        <f>[1]!s_ipo_dilutedpe(A1183)</f>
        <v>29.03</v>
      </c>
      <c r="Z1183" s="12">
        <f>[1]!s_ipo_collection_total(A1183,100000000)</f>
        <v>2.2679999999999998</v>
      </c>
      <c r="AA1183" s="2">
        <f>[1]!s_val_pe_ttm(A1183,E1183)</f>
        <v>829.665771484375</v>
      </c>
      <c r="AB1183" s="5">
        <f>[1]!s_info_zjtxornot1(A1183,"")</f>
        <v>0</v>
      </c>
      <c r="AC1183" s="22" t="str">
        <f>[1]!s_info_nature1(A1183,"")</f>
        <v>民营企业</v>
      </c>
      <c r="AD1183" s="6" t="str">
        <f>[1]!s_info_city(A1183)</f>
        <v>北京市</v>
      </c>
      <c r="AE1183" s="6" t="str">
        <f>[1]!s_info_province(A1183)</f>
        <v>北京</v>
      </c>
      <c r="AF1183">
        <v>116.40528500000001</v>
      </c>
      <c r="AG1183">
        <v>39.904989</v>
      </c>
    </row>
    <row r="1184" spans="1:33" x14ac:dyDescent="0.3">
      <c r="A1184" s="12" t="s">
        <v>2937</v>
      </c>
      <c r="B1184" s="12" t="s">
        <v>2938</v>
      </c>
      <c r="C1184" s="16" t="str">
        <f>[1]!s_info_mkt(A1184)</f>
        <v>主板</v>
      </c>
      <c r="D1184" s="16" t="str">
        <f>[1]!s_ipo_listeddate(A1184)</f>
        <v>2011-01-10</v>
      </c>
      <c r="E1184" s="16" t="str">
        <f>[1]!lastradeday_s("000002","")</f>
        <v>2026-06-22</v>
      </c>
      <c r="F1184" s="16" t="str">
        <f>[1]!s_info_industry_csrc2023(A1184,"",3)</f>
        <v>通用设备制造业</v>
      </c>
      <c r="G1184" s="16" t="str">
        <f>[1]!s_info_industry_csrc2023(A1184,"",1)</f>
        <v>制造业</v>
      </c>
      <c r="H1184" s="16">
        <f>[1]!s_is(A1184,83,"FY","YTD","20251231",1,"",100000000)</f>
        <v>62.412906895299997</v>
      </c>
      <c r="I1184" s="16">
        <f>[1]!s_is(A1184,83,"FY","YTD","20241231",1,"",100000000)</f>
        <v>64.366278443799999</v>
      </c>
      <c r="J1184" s="16">
        <f t="shared" si="54"/>
        <v>-3.034774723235778E-2</v>
      </c>
      <c r="K1184" s="16">
        <f>[1]!s_is(A1184,61,"FY","YTD","20251231",1,"",100000000)</f>
        <v>4.3657764833999995</v>
      </c>
      <c r="L1184" s="16">
        <f>[1]!s_is(A1184,61,"FY","YTD","20241231",1,"",100000000)</f>
        <v>4.3978763155000005</v>
      </c>
      <c r="M1184" s="16">
        <f t="shared" si="55"/>
        <v>-7.2989392600395419E-3</v>
      </c>
      <c r="N1184" s="16">
        <f>[1]!s_fa_roe(A1184,"20251231")</f>
        <v>8.8842999999999996</v>
      </c>
      <c r="O1184" s="16">
        <f>[1]!s_stmnote_rdexp(A1184,"20251231",1,10000)</f>
        <v>36246.462020999999</v>
      </c>
      <c r="P1184" s="20">
        <f t="shared" si="56"/>
        <v>5.8075266517877151E-2</v>
      </c>
      <c r="Q1184" s="16">
        <f>[1]!s_margin_tradingbalance(A1184,"",10000)</f>
        <v>30573.751</v>
      </c>
      <c r="R1184" s="16">
        <f>[1]!s_margin_seclendingbalance(A1184,"",10000)</f>
        <v>214.929</v>
      </c>
      <c r="S1184" s="17">
        <f>[1]!s_val_ev(A1184,"",100000000)</f>
        <v>182.40105562139999</v>
      </c>
      <c r="T1184" s="17">
        <f>[1]!share_freesharesmv(A1184,"",100000000)</f>
        <v>59.340967868599996</v>
      </c>
      <c r="U1184" s="17">
        <f>[1]!s_dq_amount_btin(A1184,E1184,100000000)</f>
        <v>3.3481426299999999</v>
      </c>
      <c r="V1184" s="17">
        <f>[1]!s_dq_turn(A1184,E1184)</f>
        <v>1.860881419209486</v>
      </c>
      <c r="W1184" s="2">
        <f>[1]!s_pq_amount(A1184,"20260101","",100000000)</f>
        <v>368.88246939999999</v>
      </c>
      <c r="X1184" s="2">
        <f>[1]!s_pq_avgamount(A1184,"20260101","",100000000)</f>
        <v>3.3534769945454546</v>
      </c>
      <c r="Y1184" s="17">
        <f>[1]!s_ipo_dilutedpe(A1184)</f>
        <v>45.61</v>
      </c>
      <c r="Z1184" s="12">
        <f>[1]!s_ipo_collection_total(A1184,100000000)</f>
        <v>10.66</v>
      </c>
      <c r="AA1184" s="2">
        <f>[1]!s_val_pe_ttm(A1184,E1184)</f>
        <v>41.1651611328125</v>
      </c>
      <c r="AB1184" s="5">
        <f>[1]!s_info_zjtxornot1(A1184,"")</f>
        <v>1</v>
      </c>
      <c r="AC1184" s="22" t="str">
        <f>[1]!s_info_nature1(A1184,"")</f>
        <v>民营企业</v>
      </c>
      <c r="AD1184" s="6" t="str">
        <f>[1]!s_info_city(A1184)</f>
        <v>杭州市</v>
      </c>
      <c r="AE1184" s="6" t="str">
        <f>[1]!s_info_province(A1184)</f>
        <v>浙江省</v>
      </c>
      <c r="AF1184">
        <v>120.153576</v>
      </c>
      <c r="AG1184">
        <v>30.287458999999998</v>
      </c>
    </row>
    <row r="1185" spans="1:33" x14ac:dyDescent="0.3">
      <c r="A1185" s="12" t="s">
        <v>2939</v>
      </c>
      <c r="B1185" s="12" t="s">
        <v>2940</v>
      </c>
      <c r="C1185" s="16" t="str">
        <f>[1]!s_info_mkt(A1185)</f>
        <v>主板</v>
      </c>
      <c r="D1185" s="16" t="str">
        <f>[1]!s_ipo_listeddate(A1185)</f>
        <v>2007-06-29</v>
      </c>
      <c r="E1185" s="16" t="str">
        <f>[1]!lastradeday_s("000002","")</f>
        <v>2026-06-22</v>
      </c>
      <c r="F1185" s="16" t="str">
        <f>[1]!s_info_industry_csrc2023(A1185,"",3)</f>
        <v>电气机械和器材制造业</v>
      </c>
      <c r="G1185" s="16" t="str">
        <f>[1]!s_info_industry_csrc2023(A1185,"",1)</f>
        <v>制造业</v>
      </c>
      <c r="H1185" s="16">
        <f>[1]!s_is(A1185,83,"FY","YTD","20251231",1,"",100000000)</f>
        <v>110.82209741520001</v>
      </c>
      <c r="I1185" s="16">
        <f>[1]!s_is(A1185,83,"FY","YTD","20241231",1,"",100000000)</f>
        <v>105.01219821540001</v>
      </c>
      <c r="J1185" s="16">
        <f t="shared" si="54"/>
        <v>5.5325945923756281E-2</v>
      </c>
      <c r="K1185" s="16">
        <f>[1]!s_is(A1185,61,"FY","YTD","20251231",1,"",100000000)</f>
        <v>3.6387300786000001</v>
      </c>
      <c r="L1185" s="16">
        <f>[1]!s_is(A1185,61,"FY","YTD","20241231",1,"",100000000)</f>
        <v>6.7144265290999998</v>
      </c>
      <c r="M1185" s="16">
        <f t="shared" si="55"/>
        <v>-0.45807284317880015</v>
      </c>
      <c r="N1185" s="16">
        <f>[1]!s_fa_roe(A1185,"20251231")</f>
        <v>5.3296999999999999</v>
      </c>
      <c r="O1185" s="16">
        <f>[1]!s_stmnote_rdexp(A1185,"20251231",1,10000)</f>
        <v>104719.29982300001</v>
      </c>
      <c r="P1185" s="20">
        <f t="shared" si="56"/>
        <v>9.4493158192688248E-2</v>
      </c>
      <c r="Q1185" s="16">
        <f>[1]!s_margin_tradingbalance(A1185,"",10000)</f>
        <v>74155.925399999993</v>
      </c>
      <c r="R1185" s="16">
        <f>[1]!s_margin_seclendingbalance(A1185,"",10000)</f>
        <v>307.16919999999999</v>
      </c>
      <c r="S1185" s="17">
        <f>[1]!s_val_ev(A1185,"",100000000)</f>
        <v>123.81071430840001</v>
      </c>
      <c r="T1185" s="17">
        <f>[1]!share_freesharesmv(A1185,"",100000000)</f>
        <v>101.09610543239999</v>
      </c>
      <c r="U1185" s="17">
        <f>[1]!s_dq_amount_btin(A1185,E1185,100000000)</f>
        <v>2.3487895299999999</v>
      </c>
      <c r="V1185" s="17">
        <f>[1]!s_dq_turn(A1185,E1185)</f>
        <v>2.2416378109874846</v>
      </c>
      <c r="W1185" s="2">
        <f>[1]!s_pq_amount(A1185,"20260101","",100000000)</f>
        <v>284.11943330000003</v>
      </c>
      <c r="X1185" s="2">
        <f>[1]!s_pq_avgamount(A1185,"20260101","",100000000)</f>
        <v>2.582903939090909</v>
      </c>
      <c r="Y1185" s="17">
        <f>[1]!s_ipo_dilutedpe(A1185)</f>
        <v>29.94</v>
      </c>
      <c r="Z1185" s="12">
        <f>[1]!s_ipo_collection_total(A1185,100000000)</f>
        <v>1.894784</v>
      </c>
      <c r="AA1185" s="2">
        <f>[1]!s_val_pe_ttm(A1185,E1185)</f>
        <v>56.566387176513672</v>
      </c>
      <c r="AB1185" s="5">
        <f>[1]!s_info_zjtxornot1(A1185,"")</f>
        <v>0</v>
      </c>
      <c r="AC1185" s="22" t="str">
        <f>[1]!s_info_nature1(A1185,"")</f>
        <v>民营企业</v>
      </c>
      <c r="AD1185" s="6" t="str">
        <f>[1]!s_info_city(A1185)</f>
        <v>深圳市</v>
      </c>
      <c r="AE1185" s="6" t="str">
        <f>[1]!s_info_province(A1185)</f>
        <v>广东省</v>
      </c>
      <c r="AF1185">
        <v>114.085947</v>
      </c>
      <c r="AG1185">
        <v>22.547000000000001</v>
      </c>
    </row>
    <row r="1186" spans="1:33" x14ac:dyDescent="0.3">
      <c r="A1186" s="12" t="s">
        <v>2941</v>
      </c>
      <c r="B1186" s="12" t="s">
        <v>2942</v>
      </c>
      <c r="C1186" s="16" t="str">
        <f>[1]!s_info_mkt(A1186)</f>
        <v>主板</v>
      </c>
      <c r="D1186" s="16" t="str">
        <f>[1]!s_ipo_listeddate(A1186)</f>
        <v>2024-08-26</v>
      </c>
      <c r="E1186" s="16" t="str">
        <f>[1]!lastradeday_s("000002","")</f>
        <v>2026-06-22</v>
      </c>
      <c r="F1186" s="16" t="str">
        <f>[1]!s_info_industry_csrc2023(A1186,"",3)</f>
        <v>医药制造业</v>
      </c>
      <c r="G1186" s="16" t="str">
        <f>[1]!s_info_industry_csrc2023(A1186,"",1)</f>
        <v>制造业</v>
      </c>
      <c r="H1186" s="16">
        <f>[1]!s_is(A1186,83,"FY","YTD","20251231",1,"",100000000)</f>
        <v>5.2528085138999998</v>
      </c>
      <c r="I1186" s="16">
        <f>[1]!s_is(A1186,83,"FY","YTD","20241231",1,"",100000000)</f>
        <v>4.7458369335000006</v>
      </c>
      <c r="J1186" s="16">
        <f t="shared" si="54"/>
        <v>0.10682448375361964</v>
      </c>
      <c r="K1186" s="16">
        <f>[1]!s_is(A1186,61,"FY","YTD","20251231",1,"",100000000)</f>
        <v>2.0748967718000002</v>
      </c>
      <c r="L1186" s="16">
        <f>[1]!s_is(A1186,61,"FY","YTD","20241231",1,"",100000000)</f>
        <v>2.0527109549999998</v>
      </c>
      <c r="M1186" s="16">
        <f t="shared" si="55"/>
        <v>1.0808056899565007E-2</v>
      </c>
      <c r="N1186" s="16">
        <f>[1]!s_fa_roe(A1186,"20251231")</f>
        <v>17.833300000000001</v>
      </c>
      <c r="O1186" s="16">
        <f>[1]!s_stmnote_rdexp(A1186,"20251231",1,10000)</f>
        <v>1929.524015</v>
      </c>
      <c r="P1186" s="20">
        <f t="shared" si="56"/>
        <v>3.673318777743538E-2</v>
      </c>
      <c r="Q1186" s="16">
        <f>[1]!s_margin_tradingbalance(A1186,"",10000)</f>
        <v>6027.2584999999999</v>
      </c>
      <c r="R1186" s="16">
        <f>[1]!s_margin_seclendingbalance(A1186,"",10000)</f>
        <v>20.241</v>
      </c>
      <c r="S1186" s="17">
        <f>[1]!s_val_ev(A1186,"",100000000)</f>
        <v>36.553167105</v>
      </c>
      <c r="T1186" s="17">
        <f>[1]!share_freesharesmv(A1186,"",100000000)</f>
        <v>12.422170215</v>
      </c>
      <c r="U1186" s="17">
        <f>[1]!s_dq_amount_btin(A1186,E1186,100000000)</f>
        <v>0.33324802000000003</v>
      </c>
      <c r="V1186" s="17">
        <f>[1]!s_dq_turn(A1186,E1186)</f>
        <v>2.7452731213440389</v>
      </c>
      <c r="W1186" s="2">
        <f>[1]!s_pq_amount(A1186,"20260101","",100000000)</f>
        <v>34.21252922</v>
      </c>
      <c r="X1186" s="2">
        <f>[1]!s_pq_avgamount(A1186,"20260101","",100000000)</f>
        <v>0.31102299290909091</v>
      </c>
      <c r="Y1186" s="17">
        <f>[1]!s_ipo_dilutedpe(A1186)</f>
        <v>10.02</v>
      </c>
      <c r="Z1186" s="12">
        <f>[1]!s_ipo_collection_total(A1186,100000000)</f>
        <v>4.9880000000000004</v>
      </c>
      <c r="AA1186" s="2">
        <f>[1]!s_val_pe_ttm(A1186,E1186)</f>
        <v>17.948667526245117</v>
      </c>
      <c r="AB1186" s="5">
        <f>[1]!s_info_zjtxornot1(A1186,"")</f>
        <v>0</v>
      </c>
      <c r="AC1186" s="22" t="str">
        <f>[1]!s_info_nature1(A1186,"")</f>
        <v>外资企业</v>
      </c>
      <c r="AD1186" s="6" t="str">
        <f>[1]!s_info_city(A1186)</f>
        <v>上海市</v>
      </c>
      <c r="AE1186" s="6" t="str">
        <f>[1]!s_info_province(A1186)</f>
        <v>上海</v>
      </c>
      <c r="AF1186">
        <v>121.472644</v>
      </c>
      <c r="AG1186">
        <v>31.231705999999999</v>
      </c>
    </row>
    <row r="1187" spans="1:33" x14ac:dyDescent="0.3">
      <c r="A1187" s="12" t="s">
        <v>2943</v>
      </c>
      <c r="B1187" s="12" t="s">
        <v>2944</v>
      </c>
      <c r="C1187" s="16" t="str">
        <f>[1]!s_info_mkt(A1187)</f>
        <v>主板</v>
      </c>
      <c r="D1187" s="16" t="str">
        <f>[1]!s_ipo_listeddate(A1187)</f>
        <v>2009-12-09</v>
      </c>
      <c r="E1187" s="16" t="str">
        <f>[1]!lastradeday_s("000002","")</f>
        <v>2026-06-22</v>
      </c>
      <c r="F1187" s="16" t="str">
        <f>[1]!s_info_industry_csrc2023(A1187,"",3)</f>
        <v>互联网和相关服务</v>
      </c>
      <c r="G1187" s="16" t="str">
        <f>[1]!s_info_industry_csrc2023(A1187,"",1)</f>
        <v>信息传输、软件和信息技术服务业</v>
      </c>
      <c r="H1187" s="16">
        <f>[1]!s_is(A1187,83,"FY","YTD","20251231",1,"",100000000)</f>
        <v>19.211325388300001</v>
      </c>
      <c r="I1187" s="16">
        <f>[1]!s_is(A1187,83,"FY","YTD","20241231",1,"",100000000)</f>
        <v>16.688203427000001</v>
      </c>
      <c r="J1187" s="16">
        <f t="shared" si="54"/>
        <v>0.1511919465949112</v>
      </c>
      <c r="K1187" s="16">
        <f>[1]!s_is(A1187,61,"FY","YTD","20251231",1,"",100000000)</f>
        <v>5.0357587032</v>
      </c>
      <c r="L1187" s="16">
        <f>[1]!s_is(A1187,61,"FY","YTD","20241231",1,"",100000000)</f>
        <v>4.5118614949999998</v>
      </c>
      <c r="M1187" s="16">
        <f t="shared" si="55"/>
        <v>0.1161155343045388</v>
      </c>
      <c r="N1187" s="16">
        <f>[1]!s_fa_roe(A1187,"20251231")</f>
        <v>19.173999999999999</v>
      </c>
      <c r="O1187" s="16">
        <f>[1]!s_stmnote_rdexp(A1187,"20251231",1,10000)</f>
        <v>16791.543833</v>
      </c>
      <c r="P1187" s="20">
        <f t="shared" si="56"/>
        <v>8.7404400756370071E-2</v>
      </c>
      <c r="Q1187" s="16">
        <f>[1]!s_margin_tradingbalance(A1187,"",10000)</f>
        <v>0</v>
      </c>
      <c r="R1187" s="16">
        <f>[1]!s_margin_seclendingbalance(A1187,"",10000)</f>
        <v>0</v>
      </c>
      <c r="S1187" s="17">
        <f>[1]!s_val_ev(A1187,"",100000000)</f>
        <v>102.5655286323</v>
      </c>
      <c r="T1187" s="17">
        <f>[1]!share_freesharesmv(A1187,"",100000000)</f>
        <v>54.504896024400004</v>
      </c>
      <c r="U1187" s="17">
        <f>[1]!s_dq_amount_btin(A1187,E1187,100000000)</f>
        <v>2.46327813</v>
      </c>
      <c r="V1187" s="17">
        <f>[1]!s_dq_turn(A1187,E1187)</f>
        <v>3.8863538978426675</v>
      </c>
      <c r="W1187" s="2">
        <f>[1]!s_pq_amount(A1187,"20260101","",100000000)</f>
        <v>429.20683423999998</v>
      </c>
      <c r="X1187" s="2">
        <f>[1]!s_pq_avgamount(A1187,"20260101","",100000000)</f>
        <v>3.9018803112727274</v>
      </c>
      <c r="Y1187" s="17">
        <f>[1]!s_ipo_dilutedpe(A1187)</f>
        <v>66.67</v>
      </c>
      <c r="Z1187" s="12">
        <f>[1]!s_ipo_collection_total(A1187,100000000)</f>
        <v>12.339600000000001</v>
      </c>
      <c r="AA1187" s="2">
        <f>[1]!s_val_pe_ttm(A1187,E1187)</f>
        <v>20.951381683349609</v>
      </c>
      <c r="AB1187" s="5">
        <f>[1]!s_info_zjtxornot1(A1187,"")</f>
        <v>0</v>
      </c>
      <c r="AC1187" s="22" t="str">
        <f>[1]!s_info_nature1(A1187,"")</f>
        <v>民营企业</v>
      </c>
      <c r="AD1187" s="6" t="str">
        <f>[1]!s_info_city(A1187)</f>
        <v>南京市</v>
      </c>
      <c r="AE1187" s="6" t="str">
        <f>[1]!s_info_province(A1187)</f>
        <v>江苏省</v>
      </c>
      <c r="AF1187">
        <v>118.767413</v>
      </c>
      <c r="AG1187">
        <v>32.041544000000002</v>
      </c>
    </row>
    <row r="1188" spans="1:33" x14ac:dyDescent="0.3">
      <c r="A1188" s="12" t="s">
        <v>2945</v>
      </c>
      <c r="B1188" s="12" t="s">
        <v>2946</v>
      </c>
      <c r="C1188" s="16" t="str">
        <f>[1]!s_info_mkt(A1188)</f>
        <v>科创板</v>
      </c>
      <c r="D1188" s="16" t="str">
        <f>[1]!s_ipo_listeddate(A1188)</f>
        <v>2020-09-28</v>
      </c>
      <c r="E1188" s="16" t="str">
        <f>[1]!lastradeday_s("000002","")</f>
        <v>2026-06-22</v>
      </c>
      <c r="F1188" s="16" t="str">
        <f>[1]!s_info_industry_csrc2023(A1188,"",3)</f>
        <v>计算机、通信和其他电子设备制造业</v>
      </c>
      <c r="G1188" s="16" t="str">
        <f>[1]!s_info_industry_csrc2023(A1188,"",1)</f>
        <v>制造业</v>
      </c>
      <c r="H1188" s="16">
        <f>[1]!s_is(A1188,83,"FY","YTD","20251231",1,"",100000000)</f>
        <v>8.4855731067000004</v>
      </c>
      <c r="I1188" s="16">
        <f>[1]!s_is(A1188,83,"FY","YTD","20241231",1,"",100000000)</f>
        <v>7.0230608033999999</v>
      </c>
      <c r="J1188" s="16">
        <f t="shared" si="54"/>
        <v>0.20824428895617286</v>
      </c>
      <c r="K1188" s="16">
        <f>[1]!s_is(A1188,61,"FY","YTD","20251231",1,"",100000000)</f>
        <v>-1.0544003990999999</v>
      </c>
      <c r="L1188" s="16">
        <f>[1]!s_is(A1188,61,"FY","YTD","20241231",1,"",100000000)</f>
        <v>-1.7287362469000001</v>
      </c>
      <c r="M1188" s="16">
        <f t="shared" si="55"/>
        <v>0.39007445410439612</v>
      </c>
      <c r="N1188" s="16">
        <f>[1]!s_fa_roe(A1188,"20251231")</f>
        <v>-14.065899999999999</v>
      </c>
      <c r="O1188" s="16">
        <f>[1]!s_stmnote_rdexp(A1188,"20251231",1,10000)</f>
        <v>27845.347252999996</v>
      </c>
      <c r="P1188" s="20">
        <f t="shared" si="56"/>
        <v>0.32814928235093505</v>
      </c>
      <c r="Q1188" s="16">
        <f>[1]!s_margin_tradingbalance(A1188,"",10000)</f>
        <v>20940.7952</v>
      </c>
      <c r="R1188" s="16">
        <f>[1]!s_margin_seclendingbalance(A1188,"",10000)</f>
        <v>24</v>
      </c>
      <c r="S1188" s="17">
        <f>[1]!s_val_ev(A1188,"",100000000)</f>
        <v>57.176303974399993</v>
      </c>
      <c r="T1188" s="17">
        <f>[1]!share_freesharesmv(A1188,"",100000000)</f>
        <v>33.293882944000003</v>
      </c>
      <c r="U1188" s="17">
        <f>[1]!s_dq_amount_btin(A1188,E1188,100000000)</f>
        <v>2.9929873900000001</v>
      </c>
      <c r="V1188" s="17">
        <f>[1]!s_dq_turn(A1188,E1188)</f>
        <v>5.2868155586856833</v>
      </c>
      <c r="W1188" s="2">
        <f>[1]!s_pq_amount(A1188,"20260101","",100000000)</f>
        <v>217.68330014</v>
      </c>
      <c r="X1188" s="2">
        <f>[1]!s_pq_avgamount(A1188,"20260101","",100000000)</f>
        <v>1.9789390921818182</v>
      </c>
      <c r="Y1188" s="17">
        <f>[1]!s_ipo_dilutedpe(A1188)</f>
        <v>61.14</v>
      </c>
      <c r="Z1188" s="12">
        <f>[1]!s_ipo_collection_total(A1188,100000000)</f>
        <v>5.7050000000000001</v>
      </c>
      <c r="AA1188" s="2">
        <f>[1]!s_val_pe_ttm(A1188,E1188)</f>
        <v>-47.493110656738281</v>
      </c>
      <c r="AB1188" s="5">
        <f>[1]!s_info_zjtxornot1(A1188,"")</f>
        <v>1</v>
      </c>
      <c r="AC1188" s="22" t="str">
        <f>[1]!s_info_nature1(A1188,"")</f>
        <v>民营企业</v>
      </c>
      <c r="AD1188" s="6" t="str">
        <f>[1]!s_info_city(A1188)</f>
        <v>深圳市</v>
      </c>
      <c r="AE1188" s="6" t="str">
        <f>[1]!s_info_province(A1188)</f>
        <v>广东省</v>
      </c>
      <c r="AF1188">
        <v>114.085947</v>
      </c>
      <c r="AG1188">
        <v>22.547000000000001</v>
      </c>
    </row>
    <row r="1189" spans="1:33" x14ac:dyDescent="0.3">
      <c r="A1189" s="12" t="s">
        <v>2947</v>
      </c>
      <c r="B1189" s="12" t="s">
        <v>2948</v>
      </c>
      <c r="C1189" s="16" t="str">
        <f>[1]!s_info_mkt(A1189)</f>
        <v>主板</v>
      </c>
      <c r="D1189" s="16" t="str">
        <f>[1]!s_ipo_listeddate(A1189)</f>
        <v>2016-05-16</v>
      </c>
      <c r="E1189" s="16" t="str">
        <f>[1]!lastradeday_s("000002","")</f>
        <v>2026-06-22</v>
      </c>
      <c r="F1189" s="16" t="str">
        <f>[1]!s_info_industry_csrc2023(A1189,"",3)</f>
        <v>酒、饮料和精制茶制造业</v>
      </c>
      <c r="G1189" s="16" t="str">
        <f>[1]!s_info_industry_csrc2023(A1189,"",1)</f>
        <v>制造业</v>
      </c>
      <c r="H1189" s="16">
        <f>[1]!s_is(A1189,83,"FY","YTD","20251231",1,"",100000000)</f>
        <v>3.634233015</v>
      </c>
      <c r="I1189" s="16">
        <f>[1]!s_is(A1189,83,"FY","YTD","20241231",1,"",100000000)</f>
        <v>4.4513002372999999</v>
      </c>
      <c r="J1189" s="16">
        <f t="shared" si="54"/>
        <v>-0.18355697857747821</v>
      </c>
      <c r="K1189" s="16">
        <f>[1]!s_is(A1189,61,"FY","YTD","20251231",1,"",100000000)</f>
        <v>-0.63059592539999998</v>
      </c>
      <c r="L1189" s="16">
        <f>[1]!s_is(A1189,61,"FY","YTD","20241231",1,"",100000000)</f>
        <v>0.10261580869999999</v>
      </c>
      <c r="M1189" s="16">
        <f t="shared" si="55"/>
        <v>-7.1452122571441565</v>
      </c>
      <c r="N1189" s="16">
        <f>[1]!s_fa_roe(A1189,"20251231")</f>
        <v>-12.0054</v>
      </c>
      <c r="O1189" s="16">
        <f>[1]!s_stmnote_rdexp(A1189,"20251231",1,10000)</f>
        <v>210.00761299999999</v>
      </c>
      <c r="P1189" s="20">
        <f t="shared" si="56"/>
        <v>5.7785951570306776E-3</v>
      </c>
      <c r="Q1189" s="16">
        <f>[1]!s_margin_tradingbalance(A1189,"",10000)</f>
        <v>0</v>
      </c>
      <c r="R1189" s="16">
        <f>[1]!s_margin_seclendingbalance(A1189,"",10000)</f>
        <v>0</v>
      </c>
      <c r="S1189" s="17">
        <f>[1]!s_val_ev(A1189,"",100000000)</f>
        <v>26.898703074</v>
      </c>
      <c r="T1189" s="17">
        <f>[1]!share_freesharesmv(A1189,"",100000000)</f>
        <v>17.948187359999999</v>
      </c>
      <c r="U1189" s="17">
        <f>[1]!s_dq_amount_btin(A1189,E1189,100000000)</f>
        <v>3.3664797200000001</v>
      </c>
      <c r="V1189" s="17">
        <f>[1]!s_dq_turn(A1189,E1189)</f>
        <v>12.96122321365716</v>
      </c>
      <c r="W1189" s="2">
        <f>[1]!s_pq_amount(A1189,"20260101","",100000000)</f>
        <v>166.12473623</v>
      </c>
      <c r="X1189" s="2">
        <f>[1]!s_pq_avgamount(A1189,"20260101","",100000000)</f>
        <v>1.582140345047619</v>
      </c>
      <c r="Y1189" s="17">
        <f>[1]!s_ipo_dilutedpe(A1189)</f>
        <v>22.45</v>
      </c>
      <c r="Z1189" s="12">
        <f>[1]!s_ipo_collection_total(A1189,100000000)</f>
        <v>2.3142200000000002</v>
      </c>
      <c r="AA1189" s="2">
        <f>[1]!s_val_pe_ttm(A1189,E1189)</f>
        <v>-33.931266784667969</v>
      </c>
      <c r="AB1189" s="5">
        <f>[1]!s_info_zjtxornot1(A1189,"")</f>
        <v>0</v>
      </c>
      <c r="AC1189" s="22" t="str">
        <f>[1]!s_info_nature1(A1189,"")</f>
        <v>民营企业</v>
      </c>
      <c r="AD1189" s="6" t="str">
        <f>[1]!s_info_city(A1189)</f>
        <v>龙口市</v>
      </c>
      <c r="AE1189" s="6" t="str">
        <f>[1]!s_info_province(A1189)</f>
        <v>山东省</v>
      </c>
      <c r="AF1189">
        <v>120.5228</v>
      </c>
      <c r="AG1189">
        <v>37.610401000000003</v>
      </c>
    </row>
    <row r="1190" spans="1:33" x14ac:dyDescent="0.3">
      <c r="A1190" s="12" t="s">
        <v>2949</v>
      </c>
      <c r="B1190" s="12" t="s">
        <v>2950</v>
      </c>
      <c r="C1190" s="16" t="str">
        <f>[1]!s_info_mkt(A1190)</f>
        <v>科创板</v>
      </c>
      <c r="D1190" s="16" t="str">
        <f>[1]!s_ipo_listeddate(A1190)</f>
        <v>2020-07-22</v>
      </c>
      <c r="E1190" s="16" t="str">
        <f>[1]!lastradeday_s("000002","")</f>
        <v>2026-06-22</v>
      </c>
      <c r="F1190" s="16" t="str">
        <f>[1]!s_info_industry_csrc2023(A1190,"",3)</f>
        <v>软件和信息技术服务业</v>
      </c>
      <c r="G1190" s="16" t="str">
        <f>[1]!s_info_industry_csrc2023(A1190,"",1)</f>
        <v>信息传输、软件和信息技术服务业</v>
      </c>
      <c r="H1190" s="16">
        <f>[1]!s_is(A1190,83,"FY","YTD","20251231",1,"",100000000)</f>
        <v>43.9160993725</v>
      </c>
      <c r="I1190" s="16">
        <f>[1]!s_is(A1190,83,"FY","YTD","20241231",1,"",100000000)</f>
        <v>43.492493273800001</v>
      </c>
      <c r="J1190" s="16">
        <f t="shared" si="54"/>
        <v>9.739752008082192E-3</v>
      </c>
      <c r="K1190" s="16">
        <f>[1]!s_is(A1190,61,"FY","YTD","20251231",1,"",100000000)</f>
        <v>-12.8722432856</v>
      </c>
      <c r="L1190" s="16">
        <f>[1]!s_is(A1190,61,"FY","YTD","20241231",1,"",100000000)</f>
        <v>-13.793718869700001</v>
      </c>
      <c r="M1190" s="16">
        <f t="shared" si="55"/>
        <v>6.6803999182857232E-2</v>
      </c>
      <c r="N1190" s="16">
        <f>[1]!s_fa_roe(A1190,"20251231")</f>
        <v>-15.8759</v>
      </c>
      <c r="O1190" s="16">
        <f>[1]!s_stmnote_rdexp(A1190,"20251231",1,10000)</f>
        <v>109008.378444</v>
      </c>
      <c r="P1190" s="20">
        <f t="shared" si="56"/>
        <v>0.24821962788494006</v>
      </c>
      <c r="Q1190" s="16">
        <f>[1]!s_margin_tradingbalance(A1190,"",10000)</f>
        <v>50865.4571</v>
      </c>
      <c r="R1190" s="16">
        <f>[1]!s_margin_seclendingbalance(A1190,"",10000)</f>
        <v>459.38819999999998</v>
      </c>
      <c r="S1190" s="17">
        <f>[1]!s_val_ev(A1190,"",100000000)</f>
        <v>168.51642307500001</v>
      </c>
      <c r="T1190" s="17">
        <f>[1]!share_freesharesmv(A1190,"",100000000)</f>
        <v>65.401065327000012</v>
      </c>
      <c r="U1190" s="17">
        <f>[1]!s_dq_amount_btin(A1190,E1190,100000000)</f>
        <v>2.1176917400000002</v>
      </c>
      <c r="V1190" s="17">
        <f>[1]!s_dq_turn(A1190,E1190)</f>
        <v>1.2905254427529034</v>
      </c>
      <c r="W1190" s="2">
        <f>[1]!s_pq_amount(A1190,"20260101","",100000000)</f>
        <v>311.70476384</v>
      </c>
      <c r="X1190" s="2">
        <f>[1]!s_pq_avgamount(A1190,"20260101","",100000000)</f>
        <v>2.8336796712727272</v>
      </c>
      <c r="Y1190" s="17">
        <f>[1]!s_ipo_dilutedpe(A1190)</f>
        <v>0</v>
      </c>
      <c r="Z1190" s="12">
        <f>[1]!s_ipo_collection_total(A1190,100000000)</f>
        <v>57.189225818999994</v>
      </c>
      <c r="AA1190" s="2">
        <f>[1]!s_val_pe_ttm(A1190,E1190)</f>
        <v>-13.39932918548584</v>
      </c>
      <c r="AB1190" s="5">
        <f>[1]!s_info_zjtxornot1(A1190,"")</f>
        <v>1</v>
      </c>
      <c r="AC1190" s="22" t="str">
        <f>[1]!s_info_nature1(A1190,"")</f>
        <v>民营企业</v>
      </c>
      <c r="AD1190" s="6" t="str">
        <f>[1]!s_info_city(A1190)</f>
        <v>北京市</v>
      </c>
      <c r="AE1190" s="6" t="str">
        <f>[1]!s_info_province(A1190)</f>
        <v>北京</v>
      </c>
      <c r="AF1190">
        <v>116.40528500000001</v>
      </c>
      <c r="AG1190">
        <v>39.904989</v>
      </c>
    </row>
    <row r="1191" spans="1:33" x14ac:dyDescent="0.3">
      <c r="A1191" s="12" t="s">
        <v>2951</v>
      </c>
      <c r="B1191" s="12" t="s">
        <v>2952</v>
      </c>
      <c r="C1191" s="16" t="str">
        <f>[1]!s_info_mkt(A1191)</f>
        <v>创业板</v>
      </c>
      <c r="D1191" s="16" t="str">
        <f>[1]!s_ipo_listeddate(A1191)</f>
        <v>2017-08-03</v>
      </c>
      <c r="E1191" s="16" t="str">
        <f>[1]!lastradeday_s("000002","")</f>
        <v>2026-06-22</v>
      </c>
      <c r="F1191" s="16" t="str">
        <f>[1]!s_info_industry_csrc2023(A1191,"",3)</f>
        <v>软件和信息技术服务业</v>
      </c>
      <c r="G1191" s="16" t="str">
        <f>[1]!s_info_industry_csrc2023(A1191,"",1)</f>
        <v>信息传输、软件和信息技术服务业</v>
      </c>
      <c r="H1191" s="16">
        <f>[1]!s_is(A1191,83,"FY","YTD","20251231",1,"",100000000)</f>
        <v>20.7323452987</v>
      </c>
      <c r="I1191" s="16">
        <f>[1]!s_is(A1191,83,"FY","YTD","20241231",1,"",100000000)</f>
        <v>23.954516654699997</v>
      </c>
      <c r="J1191" s="16">
        <f t="shared" si="54"/>
        <v>-0.13451205893431339</v>
      </c>
      <c r="K1191" s="16">
        <f>[1]!s_is(A1191,61,"FY","YTD","20251231",1,"",100000000)</f>
        <v>-1.0718046054000001</v>
      </c>
      <c r="L1191" s="16">
        <f>[1]!s_is(A1191,61,"FY","YTD","20241231",1,"",100000000)</f>
        <v>1.3937801121000002</v>
      </c>
      <c r="M1191" s="16">
        <f t="shared" si="55"/>
        <v>-1.7689911745010616</v>
      </c>
      <c r="N1191" s="16">
        <f>[1]!s_fa_roe(A1191,"20251231")</f>
        <v>-4.0297000000000001</v>
      </c>
      <c r="O1191" s="16">
        <f>[1]!s_stmnote_rdexp(A1191,"20251231",1,10000)</f>
        <v>36979.799957000003</v>
      </c>
      <c r="P1191" s="20">
        <f t="shared" si="56"/>
        <v>0.17836766378437072</v>
      </c>
      <c r="Q1191" s="16">
        <f>[1]!s_margin_tradingbalance(A1191,"",10000)</f>
        <v>39937.549299999999</v>
      </c>
      <c r="R1191" s="16">
        <f>[1]!s_margin_seclendingbalance(A1191,"",10000)</f>
        <v>337.47210000000001</v>
      </c>
      <c r="S1191" s="17">
        <f>[1]!s_val_ev(A1191,"",100000000)</f>
        <v>108.065712006</v>
      </c>
      <c r="T1191" s="17">
        <f>[1]!share_freesharesmv(A1191,"",100000000)</f>
        <v>76.251516453000008</v>
      </c>
      <c r="U1191" s="17">
        <f>[1]!s_dq_amount_btin(A1191,E1191,100000000)</f>
        <v>6.2055186300000003</v>
      </c>
      <c r="V1191" s="17">
        <f>[1]!s_dq_turn(A1191,E1191)</f>
        <v>7.1881859124513046</v>
      </c>
      <c r="W1191" s="2">
        <f>[1]!s_pq_amount(A1191,"20260101","",100000000)</f>
        <v>536.19119764000004</v>
      </c>
      <c r="X1191" s="2">
        <f>[1]!s_pq_avgamount(A1191,"20260101","",100000000)</f>
        <v>4.8744654330909087</v>
      </c>
      <c r="Y1191" s="17">
        <f>[1]!s_ipo_dilutedpe(A1191)</f>
        <v>22.99</v>
      </c>
      <c r="Z1191" s="12">
        <f>[1]!s_ipo_collection_total(A1191,100000000)</f>
        <v>4.4279999999999999</v>
      </c>
      <c r="AA1191" s="2">
        <f>[1]!s_val_pe_ttm(A1191,E1191)</f>
        <v>-107.92271423339844</v>
      </c>
      <c r="AB1191" s="5">
        <f>[1]!s_info_zjtxornot1(A1191,"")</f>
        <v>0</v>
      </c>
      <c r="AC1191" s="22" t="str">
        <f>[1]!s_info_nature1(A1191,"")</f>
        <v>民营企业</v>
      </c>
      <c r="AD1191" s="6" t="str">
        <f>[1]!s_info_city(A1191)</f>
        <v>广州市</v>
      </c>
      <c r="AE1191" s="6" t="str">
        <f>[1]!s_info_province(A1191)</f>
        <v>广东省</v>
      </c>
      <c r="AF1191">
        <v>113.280637</v>
      </c>
      <c r="AG1191">
        <v>23.125177999999998</v>
      </c>
    </row>
    <row r="1192" spans="1:33" x14ac:dyDescent="0.3">
      <c r="A1192" s="12" t="s">
        <v>2953</v>
      </c>
      <c r="B1192" s="12" t="s">
        <v>2954</v>
      </c>
      <c r="C1192" s="16" t="str">
        <f>[1]!s_info_mkt(A1192)</f>
        <v>主板</v>
      </c>
      <c r="D1192" s="16" t="str">
        <f>[1]!s_ipo_listeddate(A1192)</f>
        <v>1998-09-28</v>
      </c>
      <c r="E1192" s="16" t="str">
        <f>[1]!lastradeday_s("000002","")</f>
        <v>2026-06-22</v>
      </c>
      <c r="F1192" s="16" t="str">
        <f>[1]!s_info_industry_csrc2023(A1192,"",3)</f>
        <v>通用设备制造业</v>
      </c>
      <c r="G1192" s="16" t="str">
        <f>[1]!s_info_industry_csrc2023(A1192,"",1)</f>
        <v>制造业</v>
      </c>
      <c r="H1192" s="16">
        <f>[1]!s_is(A1192,83,"FY","YTD","20251231",1,"",100000000)</f>
        <v>40.8987304427</v>
      </c>
      <c r="I1192" s="16">
        <f>[1]!s_is(A1192,83,"FY","YTD","20241231",1,"",100000000)</f>
        <v>38.598244709399999</v>
      </c>
      <c r="J1192" s="16">
        <f t="shared" si="54"/>
        <v>5.9600786269427219E-2</v>
      </c>
      <c r="K1192" s="16">
        <f>[1]!s_is(A1192,61,"FY","YTD","20251231",1,"",100000000)</f>
        <v>0.52893808389999997</v>
      </c>
      <c r="L1192" s="16">
        <f>[1]!s_is(A1192,61,"FY","YTD","20241231",1,"",100000000)</f>
        <v>0.53782325640000006</v>
      </c>
      <c r="M1192" s="16">
        <f t="shared" si="55"/>
        <v>-1.6520617868915372E-2</v>
      </c>
      <c r="N1192" s="16">
        <f>[1]!s_fa_roe(A1192,"20251231")</f>
        <v>1.0922000000000001</v>
      </c>
      <c r="O1192" s="16">
        <f>[1]!s_stmnote_rdexp(A1192,"20251231",1,10000)</f>
        <v>23969.626955</v>
      </c>
      <c r="P1192" s="20">
        <f t="shared" si="56"/>
        <v>5.8607264077749223E-2</v>
      </c>
      <c r="Q1192" s="16">
        <f>[1]!s_margin_tradingbalance(A1192,"",10000)</f>
        <v>41332.3874</v>
      </c>
      <c r="R1192" s="16">
        <f>[1]!s_margin_seclendingbalance(A1192,"",10000)</f>
        <v>269.13200000000001</v>
      </c>
      <c r="S1192" s="17">
        <f>[1]!s_val_ev(A1192,"",100000000)</f>
        <v>120.2196358475</v>
      </c>
      <c r="T1192" s="17">
        <f>[1]!share_freesharesmv(A1192,"",100000000)</f>
        <v>64.721025229999995</v>
      </c>
      <c r="U1192" s="17">
        <f>[1]!s_dq_amount_btin(A1192,E1192,100000000)</f>
        <v>4.5140342799999997</v>
      </c>
      <c r="V1192" s="17">
        <f>[1]!s_dq_turn(A1192,E1192)</f>
        <v>3.8303263035548194</v>
      </c>
      <c r="W1192" s="2">
        <f>[1]!s_pq_amount(A1192,"20260101","",100000000)</f>
        <v>322.76284313000002</v>
      </c>
      <c r="X1192" s="2">
        <f>[1]!s_pq_avgamount(A1192,"20260101","",100000000)</f>
        <v>2.9342076648181821</v>
      </c>
      <c r="Y1192" s="17">
        <f>[1]!s_ipo_dilutedpe(A1192)</f>
        <v>0</v>
      </c>
      <c r="Z1192" s="12">
        <f>[1]!s_ipo_collection_total(A1192,100000000)</f>
        <v>2.0569999999999999</v>
      </c>
      <c r="AA1192" s="2">
        <f>[1]!s_val_pe_ttm(A1192,E1192)</f>
        <v>242.01487731933594</v>
      </c>
      <c r="AB1192" s="5">
        <f>[1]!s_info_zjtxornot1(A1192,"")</f>
        <v>1</v>
      </c>
      <c r="AC1192" s="22" t="str">
        <f>[1]!s_info_nature1(A1192,"")</f>
        <v>地方国有企业</v>
      </c>
      <c r="AD1192" s="6" t="str">
        <f>[1]!s_info_city(A1192)</f>
        <v>宝鸡市</v>
      </c>
      <c r="AE1192" s="6" t="str">
        <f>[1]!s_info_province(A1192)</f>
        <v>陕西省</v>
      </c>
      <c r="AF1192">
        <v>107.14487</v>
      </c>
      <c r="AG1192">
        <v>34.369315</v>
      </c>
    </row>
    <row r="1193" spans="1:33" x14ac:dyDescent="0.3">
      <c r="A1193" s="12" t="s">
        <v>2955</v>
      </c>
      <c r="B1193" s="12" t="s">
        <v>2956</v>
      </c>
      <c r="C1193" s="16" t="str">
        <f>[1]!s_info_mkt(A1193)</f>
        <v>主板</v>
      </c>
      <c r="D1193" s="16" t="str">
        <f>[1]!s_ipo_listeddate(A1193)</f>
        <v>2017-01-06</v>
      </c>
      <c r="E1193" s="16" t="str">
        <f>[1]!lastradeday_s("000002","")</f>
        <v>2026-06-22</v>
      </c>
      <c r="F1193" s="16" t="str">
        <f>[1]!s_info_industry_csrc2023(A1193,"",3)</f>
        <v>橡胶和塑料制品业</v>
      </c>
      <c r="G1193" s="16" t="str">
        <f>[1]!s_info_industry_csrc2023(A1193,"",1)</f>
        <v>制造业</v>
      </c>
      <c r="H1193" s="16">
        <f>[1]!s_is(A1193,83,"FY","YTD","20251231",1,"",100000000)</f>
        <v>60.559233534300006</v>
      </c>
      <c r="I1193" s="16">
        <f>[1]!s_is(A1193,83,"FY","YTD","20241231",1,"",100000000)</f>
        <v>53.007566204200003</v>
      </c>
      <c r="J1193" s="16">
        <f t="shared" si="54"/>
        <v>0.14246395129723299</v>
      </c>
      <c r="K1193" s="16">
        <f>[1]!s_is(A1193,61,"FY","YTD","20251231",1,"",100000000)</f>
        <v>1.8890354403</v>
      </c>
      <c r="L1193" s="16">
        <f>[1]!s_is(A1193,61,"FY","YTD","20241231",1,"",100000000)</f>
        <v>1.4093971579</v>
      </c>
      <c r="M1193" s="16">
        <f t="shared" si="55"/>
        <v>0.3403144952517575</v>
      </c>
      <c r="N1193" s="16">
        <f>[1]!s_fa_roe(A1193,"20251231")</f>
        <v>5.5891000000000002</v>
      </c>
      <c r="O1193" s="16">
        <f>[1]!s_stmnote_rdexp(A1193,"20251231",1,10000)</f>
        <v>27956.931339999999</v>
      </c>
      <c r="P1193" s="20">
        <f t="shared" si="56"/>
        <v>4.6164605640468578E-2</v>
      </c>
      <c r="Q1193" s="16">
        <f>[1]!s_margin_tradingbalance(A1193,"",10000)</f>
        <v>55854.938000000002</v>
      </c>
      <c r="R1193" s="16">
        <f>[1]!s_margin_seclendingbalance(A1193,"",10000)</f>
        <v>64.580699999999993</v>
      </c>
      <c r="S1193" s="17">
        <f>[1]!s_val_ev(A1193,"",100000000)</f>
        <v>162.60761683980002</v>
      </c>
      <c r="T1193" s="17">
        <f>[1]!share_freesharesmv(A1193,"",100000000)</f>
        <v>69.373018967999997</v>
      </c>
      <c r="U1193" s="17">
        <f>[1]!s_dq_amount_btin(A1193,E1193,100000000)</f>
        <v>2.46016301</v>
      </c>
      <c r="V1193" s="17">
        <f>[1]!s_dq_turn(A1193,E1193)</f>
        <v>1.7045373876745442</v>
      </c>
      <c r="W1193" s="2">
        <f>[1]!s_pq_amount(A1193,"20260101","",100000000)</f>
        <v>223.47746470999999</v>
      </c>
      <c r="X1193" s="2">
        <f>[1]!s_pq_avgamount(A1193,"20260101","",100000000)</f>
        <v>2.0316133155454548</v>
      </c>
      <c r="Y1193" s="17">
        <f>[1]!s_ipo_dilutedpe(A1193)</f>
        <v>22.99</v>
      </c>
      <c r="Z1193" s="12">
        <f>[1]!s_ipo_collection_total(A1193,100000000)</f>
        <v>3.2088000000000001</v>
      </c>
      <c r="AA1193" s="2">
        <f>[1]!s_val_pe_ttm(A1193,E1193)</f>
        <v>61.661861419677734</v>
      </c>
      <c r="AB1193" s="5">
        <f>[1]!s_info_zjtxornot1(A1193,"")</f>
        <v>0</v>
      </c>
      <c r="AC1193" s="22" t="str">
        <f>[1]!s_info_nature1(A1193,"")</f>
        <v>民营企业</v>
      </c>
      <c r="AD1193" s="6" t="str">
        <f>[1]!s_info_city(A1193)</f>
        <v>龙口市</v>
      </c>
      <c r="AE1193" s="6" t="str">
        <f>[1]!s_info_province(A1193)</f>
        <v>山东省</v>
      </c>
      <c r="AF1193">
        <v>120.5228</v>
      </c>
      <c r="AG1193">
        <v>37.610401000000003</v>
      </c>
    </row>
    <row r="1194" spans="1:33" x14ac:dyDescent="0.3">
      <c r="A1194" s="12" t="s">
        <v>2957</v>
      </c>
      <c r="B1194" s="12" t="s">
        <v>2958</v>
      </c>
      <c r="C1194" s="16" t="str">
        <f>[1]!s_info_mkt(A1194)</f>
        <v>主板</v>
      </c>
      <c r="D1194" s="16" t="str">
        <f>[1]!s_ipo_listeddate(A1194)</f>
        <v>2021-04-27</v>
      </c>
      <c r="E1194" s="16" t="str">
        <f>[1]!lastradeday_s("000002","")</f>
        <v>2026-06-22</v>
      </c>
      <c r="F1194" s="16" t="str">
        <f>[1]!s_info_industry_csrc2023(A1194,"",3)</f>
        <v>农副食品加工业</v>
      </c>
      <c r="G1194" s="16" t="str">
        <f>[1]!s_info_industry_csrc2023(A1194,"",1)</f>
        <v>制造业</v>
      </c>
      <c r="H1194" s="16">
        <f>[1]!s_is(A1194,83,"FY","YTD","20251231",1,"",100000000)</f>
        <v>7.0214542705999996</v>
      </c>
      <c r="I1194" s="16">
        <f>[1]!s_is(A1194,83,"FY","YTD","20241231",1,"",100000000)</f>
        <v>6.7203633759000008</v>
      </c>
      <c r="J1194" s="16">
        <f t="shared" si="54"/>
        <v>4.4802770007905446E-2</v>
      </c>
      <c r="K1194" s="16">
        <f>[1]!s_is(A1194,61,"FY","YTD","20251231",1,"",100000000)</f>
        <v>0.68748065569999994</v>
      </c>
      <c r="L1194" s="16">
        <f>[1]!s_is(A1194,61,"FY","YTD","20241231",1,"",100000000)</f>
        <v>0.87528518860000004</v>
      </c>
      <c r="M1194" s="16">
        <f t="shared" si="55"/>
        <v>-0.21456381913692546</v>
      </c>
      <c r="N1194" s="16">
        <f>[1]!s_fa_roe(A1194,"20251231")</f>
        <v>5.5804999999999998</v>
      </c>
      <c r="O1194" s="16">
        <f>[1]!s_stmnote_rdexp(A1194,"20251231",1,10000)</f>
        <v>474.07699299999996</v>
      </c>
      <c r="P1194" s="20">
        <f t="shared" si="56"/>
        <v>6.7518348013037612E-3</v>
      </c>
      <c r="Q1194" s="16">
        <f>[1]!s_margin_tradingbalance(A1194,"",10000)</f>
        <v>0</v>
      </c>
      <c r="R1194" s="16">
        <f>[1]!s_margin_seclendingbalance(A1194,"",10000)</f>
        <v>0</v>
      </c>
      <c r="S1194" s="17">
        <f>[1]!s_val_ev(A1194,"",100000000)</f>
        <v>31.229399999999998</v>
      </c>
      <c r="T1194" s="17">
        <f>[1]!share_freesharesmv(A1194,"",100000000)</f>
        <v>8.2309148047999994</v>
      </c>
      <c r="U1194" s="17">
        <f>[1]!s_dq_amount_btin(A1194,E1194,100000000)</f>
        <v>0.71355267</v>
      </c>
      <c r="V1194" s="17">
        <f>[1]!s_dq_turn(A1194,E1194)</f>
        <v>2.3047376811594202</v>
      </c>
      <c r="W1194" s="2">
        <f>[1]!s_pq_amount(A1194,"20260101","",100000000)</f>
        <v>56.57244618</v>
      </c>
      <c r="X1194" s="2">
        <f>[1]!s_pq_avgamount(A1194,"20260101","",100000000)</f>
        <v>0.51429496527272722</v>
      </c>
      <c r="Y1194" s="17">
        <f>[1]!s_ipo_dilutedpe(A1194)</f>
        <v>22.99</v>
      </c>
      <c r="Z1194" s="12">
        <f>[1]!s_ipo_collection_total(A1194,100000000)</f>
        <v>7.1325000000000003</v>
      </c>
      <c r="AA1194" s="2">
        <f>[1]!s_val_pe_ttm(A1194,E1194)</f>
        <v>43.392780303955078</v>
      </c>
      <c r="AB1194" s="5">
        <f>[1]!s_info_zjtxornot1(A1194,"")</f>
        <v>0</v>
      </c>
      <c r="AC1194" s="22" t="str">
        <f>[1]!s_info_nature1(A1194,"")</f>
        <v>民营企业</v>
      </c>
      <c r="AD1194" s="6" t="str">
        <f>[1]!s_info_city(A1194)</f>
        <v>苏州市</v>
      </c>
      <c r="AE1194" s="6" t="str">
        <f>[1]!s_info_province(A1194)</f>
        <v>江苏省</v>
      </c>
      <c r="AF1194">
        <v>120.619585</v>
      </c>
      <c r="AG1194">
        <v>31.299378999999998</v>
      </c>
    </row>
    <row r="1195" spans="1:33" x14ac:dyDescent="0.3">
      <c r="A1195" s="12" t="s">
        <v>2959</v>
      </c>
      <c r="B1195" s="12" t="s">
        <v>2960</v>
      </c>
      <c r="C1195" s="16" t="str">
        <f>[1]!s_info_mkt(A1195)</f>
        <v>创业板</v>
      </c>
      <c r="D1195" s="16" t="str">
        <f>[1]!s_ipo_listeddate(A1195)</f>
        <v>2010-08-27</v>
      </c>
      <c r="E1195" s="16" t="str">
        <f>[1]!lastradeday_s("000002","")</f>
        <v>2026-06-22</v>
      </c>
      <c r="F1195" s="16" t="str">
        <f>[1]!s_info_industry_csrc2023(A1195,"",3)</f>
        <v>互联网和相关服务</v>
      </c>
      <c r="G1195" s="16" t="str">
        <f>[1]!s_info_industry_csrc2023(A1195,"",1)</f>
        <v>信息传输、软件和信息技术服务业</v>
      </c>
      <c r="H1195" s="16">
        <f>[1]!s_is(A1195,83,"FY","YTD","20251231",1,"",100000000)</f>
        <v>17.442826096899999</v>
      </c>
      <c r="I1195" s="16">
        <f>[1]!s_is(A1195,83,"FY","YTD","20241231",1,"",100000000)</f>
        <v>18.395485429600001</v>
      </c>
      <c r="J1195" s="16">
        <f t="shared" si="54"/>
        <v>-5.1787670205597602E-2</v>
      </c>
      <c r="K1195" s="16">
        <f>[1]!s_is(A1195,61,"FY","YTD","20251231",1,"",100000000)</f>
        <v>4.1763388079000006</v>
      </c>
      <c r="L1195" s="16">
        <f>[1]!s_is(A1195,61,"FY","YTD","20241231",1,"",100000000)</f>
        <v>2.518833748</v>
      </c>
      <c r="M1195" s="16">
        <f t="shared" si="55"/>
        <v>0.65804464515218197</v>
      </c>
      <c r="N1195" s="16">
        <f>[1]!s_fa_roe(A1195,"20251231")</f>
        <v>17.451499999999999</v>
      </c>
      <c r="O1195" s="16">
        <f>[1]!s_stmnote_rdexp(A1195,"20251231",1,10000)</f>
        <v>15262.390324000002</v>
      </c>
      <c r="P1195" s="20">
        <f t="shared" si="56"/>
        <v>8.749952696434031E-2</v>
      </c>
      <c r="Q1195" s="16">
        <f>[1]!s_margin_tradingbalance(A1195,"",10000)</f>
        <v>89171.6155</v>
      </c>
      <c r="R1195" s="16">
        <f>[1]!s_margin_seclendingbalance(A1195,"",10000)</f>
        <v>341.12470000000002</v>
      </c>
      <c r="S1195" s="17">
        <f>[1]!s_val_ev(A1195,"",100000000)</f>
        <v>140.42833662059999</v>
      </c>
      <c r="T1195" s="17">
        <f>[1]!share_freesharesmv(A1195,"",100000000)</f>
        <v>94.562459251999982</v>
      </c>
      <c r="U1195" s="17">
        <f>[1]!s_dq_amount_btin(A1195,E1195,100000000)</f>
        <v>7.2661495399999998</v>
      </c>
      <c r="V1195" s="17">
        <f>[1]!s_dq_turn(A1195,E1195)</f>
        <v>6.9731324920182303</v>
      </c>
      <c r="W1195" s="2">
        <f>[1]!s_pq_amount(A1195,"20260101","",100000000)</f>
        <v>1594.2004942900001</v>
      </c>
      <c r="X1195" s="2">
        <f>[1]!s_pq_avgamount(A1195,"20260101","",100000000)</f>
        <v>14.492731766272728</v>
      </c>
      <c r="Y1195" s="17">
        <f>[1]!s_ipo_dilutedpe(A1195)</f>
        <v>82.65</v>
      </c>
      <c r="Z1195" s="12">
        <f>[1]!s_ipo_collection_total(A1195,100000000)</f>
        <v>6.4470000000000001</v>
      </c>
      <c r="AA1195" s="2">
        <f>[1]!s_val_pe_ttm(A1195,E1195)</f>
        <v>33.068595886230469</v>
      </c>
      <c r="AB1195" s="5">
        <f>[1]!s_info_zjtxornot1(A1195,"")</f>
        <v>0</v>
      </c>
      <c r="AC1195" s="22" t="str">
        <f>[1]!s_info_nature1(A1195,"")</f>
        <v>民营企业</v>
      </c>
      <c r="AD1195" s="6" t="str">
        <f>[1]!s_info_city(A1195)</f>
        <v>杭州市</v>
      </c>
      <c r="AE1195" s="6" t="str">
        <f>[1]!s_info_province(A1195)</f>
        <v>浙江省</v>
      </c>
      <c r="AF1195">
        <v>120.153576</v>
      </c>
      <c r="AG1195">
        <v>30.287458999999998</v>
      </c>
    </row>
    <row r="1196" spans="1:33" x14ac:dyDescent="0.3">
      <c r="A1196" s="12" t="s">
        <v>2961</v>
      </c>
      <c r="B1196" s="12" t="s">
        <v>2962</v>
      </c>
      <c r="C1196" s="16" t="str">
        <f>[1]!s_info_mkt(A1196)</f>
        <v>主板</v>
      </c>
      <c r="D1196" s="16" t="str">
        <f>[1]!s_ipo_listeddate(A1196)</f>
        <v>2023-05-16</v>
      </c>
      <c r="E1196" s="16" t="str">
        <f>[1]!lastradeday_s("000002","")</f>
        <v>2026-06-22</v>
      </c>
      <c r="F1196" s="16" t="str">
        <f>[1]!s_info_industry_csrc2023(A1196,"",3)</f>
        <v>通用设备制造业</v>
      </c>
      <c r="G1196" s="16" t="str">
        <f>[1]!s_info_industry_csrc2023(A1196,"",1)</f>
        <v>制造业</v>
      </c>
      <c r="H1196" s="16">
        <f>[1]!s_is(A1196,83,"FY","YTD","20251231",1,"",100000000)</f>
        <v>19.9217409496</v>
      </c>
      <c r="I1196" s="16">
        <f>[1]!s_is(A1196,83,"FY","YTD","20241231",1,"",100000000)</f>
        <v>18.604076892799998</v>
      </c>
      <c r="J1196" s="16">
        <f t="shared" si="54"/>
        <v>7.0826629259415297E-2</v>
      </c>
      <c r="K1196" s="16">
        <f>[1]!s_is(A1196,61,"FY","YTD","20251231",1,"",100000000)</f>
        <v>2.7508307735000002</v>
      </c>
      <c r="L1196" s="16">
        <f>[1]!s_is(A1196,61,"FY","YTD","20241231",1,"",100000000)</f>
        <v>2.2641703324</v>
      </c>
      <c r="M1196" s="16">
        <f t="shared" si="55"/>
        <v>0.21493985418674069</v>
      </c>
      <c r="N1196" s="16">
        <f>[1]!s_fa_roe(A1196,"20251231")</f>
        <v>15.211600000000001</v>
      </c>
      <c r="O1196" s="16">
        <f>[1]!s_stmnote_rdexp(A1196,"20251231",1,10000)</f>
        <v>10754.536421999999</v>
      </c>
      <c r="P1196" s="20">
        <f t="shared" si="56"/>
        <v>5.3983918620405191E-2</v>
      </c>
      <c r="Q1196" s="16">
        <f>[1]!s_margin_tradingbalance(A1196,"",10000)</f>
        <v>12638.0101</v>
      </c>
      <c r="R1196" s="16">
        <f>[1]!s_margin_seclendingbalance(A1196,"",10000)</f>
        <v>14.5816</v>
      </c>
      <c r="S1196" s="17">
        <f>[1]!s_val_ev(A1196,"",100000000)</f>
        <v>44.420090111999997</v>
      </c>
      <c r="T1196" s="17">
        <f>[1]!share_freesharesmv(A1196,"",100000000)</f>
        <v>14.429054231999999</v>
      </c>
      <c r="U1196" s="17">
        <f>[1]!s_dq_amount_btin(A1196,E1196,100000000)</f>
        <v>0.44572735000000002</v>
      </c>
      <c r="V1196" s="17">
        <f>[1]!s_dq_turn(A1196,E1196)</f>
        <v>1.1929599907602022</v>
      </c>
      <c r="W1196" s="2">
        <f>[1]!s_pq_amount(A1196,"20260101","",100000000)</f>
        <v>57.272113820000001</v>
      </c>
      <c r="X1196" s="2">
        <f>[1]!s_pq_avgamount(A1196,"20260101","",100000000)</f>
        <v>0.52065558018181812</v>
      </c>
      <c r="Y1196" s="17">
        <f>[1]!s_ipo_dilutedpe(A1196)</f>
        <v>36.72</v>
      </c>
      <c r="Z1196" s="12">
        <f>[1]!s_ipo_collection_total(A1196,100000000)</f>
        <v>9.2922480000000007</v>
      </c>
      <c r="AA1196" s="2">
        <f>[1]!s_val_pe_ttm(A1196,E1196)</f>
        <v>17.561532974243164</v>
      </c>
      <c r="AB1196" s="5">
        <f>[1]!s_info_zjtxornot1(A1196,"")</f>
        <v>1</v>
      </c>
      <c r="AC1196" s="22" t="str">
        <f>[1]!s_info_nature1(A1196,"")</f>
        <v>民营企业</v>
      </c>
      <c r="AD1196" s="6" t="str">
        <f>[1]!s_info_city(A1196)</f>
        <v>诸暨市</v>
      </c>
      <c r="AE1196" s="6" t="str">
        <f>[1]!s_info_province(A1196)</f>
        <v>浙江省</v>
      </c>
      <c r="AF1196">
        <v>120.281434</v>
      </c>
      <c r="AG1196">
        <v>29.699400000000001</v>
      </c>
    </row>
    <row r="1197" spans="1:33" x14ac:dyDescent="0.3">
      <c r="A1197" s="12" t="s">
        <v>2963</v>
      </c>
      <c r="B1197" s="12" t="s">
        <v>2964</v>
      </c>
      <c r="C1197" s="16" t="str">
        <f>[1]!s_info_mkt(A1197)</f>
        <v>主板</v>
      </c>
      <c r="D1197" s="16" t="str">
        <f>[1]!s_ipo_listeddate(A1197)</f>
        <v>2004-05-11</v>
      </c>
      <c r="E1197" s="16" t="str">
        <f>[1]!lastradeday_s("000002","")</f>
        <v>2026-06-22</v>
      </c>
      <c r="F1197" s="16" t="str">
        <f>[1]!s_info_industry_csrc2023(A1197,"",3)</f>
        <v>金属制品业</v>
      </c>
      <c r="G1197" s="16" t="str">
        <f>[1]!s_info_industry_csrc2023(A1197,"",1)</f>
        <v>制造业</v>
      </c>
      <c r="H1197" s="16">
        <f>[1]!s_is(A1197,83,"FY","YTD","20251231",1,"",100000000)</f>
        <v>60.374962424499998</v>
      </c>
      <c r="I1197" s="16">
        <f>[1]!s_is(A1197,83,"FY","YTD","20241231",1,"",100000000)</f>
        <v>51.429865409199998</v>
      </c>
      <c r="J1197" s="16">
        <f t="shared" si="54"/>
        <v>0.1739280658062905</v>
      </c>
      <c r="K1197" s="16">
        <f>[1]!s_is(A1197,61,"FY","YTD","20251231",1,"",100000000)</f>
        <v>5.3577012810000006</v>
      </c>
      <c r="L1197" s="16">
        <f>[1]!s_is(A1197,61,"FY","YTD","20241231",1,"",100000000)</f>
        <v>3.9700423867000003</v>
      </c>
      <c r="M1197" s="16">
        <f t="shared" si="55"/>
        <v>0.34953251354413312</v>
      </c>
      <c r="N1197" s="16">
        <f>[1]!s_fa_roe(A1197,"20251231")</f>
        <v>17.256</v>
      </c>
      <c r="O1197" s="16">
        <f>[1]!s_stmnote_rdexp(A1197,"20251231",1,10000)</f>
        <v>35383.943286000002</v>
      </c>
      <c r="P1197" s="20">
        <f t="shared" si="56"/>
        <v>5.8606981876383392E-2</v>
      </c>
      <c r="Q1197" s="16">
        <f>[1]!s_margin_tradingbalance(A1197,"",10000)</f>
        <v>184442.11850000001</v>
      </c>
      <c r="R1197" s="16">
        <f>[1]!s_margin_seclendingbalance(A1197,"",10000)</f>
        <v>321.4205</v>
      </c>
      <c r="S1197" s="17">
        <f>[1]!s_val_ev(A1197,"",100000000)</f>
        <v>268.02228598650004</v>
      </c>
      <c r="T1197" s="17">
        <f>[1]!share_freesharesmv(A1197,"",100000000)</f>
        <v>199.44591729450002</v>
      </c>
      <c r="U1197" s="17">
        <f>[1]!s_dq_amount_btin(A1197,E1197,100000000)</f>
        <v>16.935503839999999</v>
      </c>
      <c r="V1197" s="17">
        <f>[1]!s_dq_turn(A1197,E1197)</f>
        <v>6.4533597158705147</v>
      </c>
      <c r="W1197" s="2">
        <f>[1]!s_pq_amount(A1197,"20260101","",100000000)</f>
        <v>828.76946524000005</v>
      </c>
      <c r="X1197" s="2">
        <f>[1]!s_pq_avgamount(A1197,"20260101","",100000000)</f>
        <v>7.5342678658181823</v>
      </c>
      <c r="Y1197" s="17">
        <f>[1]!s_ipo_dilutedpe(A1197)</f>
        <v>13.89</v>
      </c>
      <c r="Z1197" s="12">
        <f>[1]!s_ipo_collection_total(A1197,100000000)</f>
        <v>4.5</v>
      </c>
      <c r="AA1197" s="2">
        <f>[1]!s_val_pe_ttm(A1197,E1197)</f>
        <v>48.736286163330078</v>
      </c>
      <c r="AB1197" s="5">
        <f>[1]!s_info_zjtxornot1(A1197,"")</f>
        <v>1</v>
      </c>
      <c r="AC1197" s="22" t="str">
        <f>[1]!s_info_nature1(A1197,"")</f>
        <v>公众企业</v>
      </c>
      <c r="AD1197" s="6" t="str">
        <f>[1]!s_info_city(A1197)</f>
        <v>宁波市</v>
      </c>
      <c r="AE1197" s="6" t="str">
        <f>[1]!s_info_province(A1197)</f>
        <v>浙江省</v>
      </c>
      <c r="AF1197">
        <v>121.549792</v>
      </c>
      <c r="AG1197">
        <v>29.868387999999999</v>
      </c>
    </row>
    <row r="1198" spans="1:33" x14ac:dyDescent="0.3">
      <c r="A1198" s="12" t="s">
        <v>87</v>
      </c>
      <c r="B1198" s="12" t="s">
        <v>88</v>
      </c>
      <c r="C1198" s="16" t="str">
        <f>[1]!s_info_mkt(A1198)</f>
        <v>北证</v>
      </c>
      <c r="D1198" s="16" t="str">
        <f>[1]!s_ipo_listeddate(A1198)</f>
        <v>2023-05-12</v>
      </c>
      <c r="E1198" s="16" t="str">
        <f>[1]!lastradeday_s("000002","")</f>
        <v>2026-06-22</v>
      </c>
      <c r="F1198" s="16" t="str">
        <f>[1]!s_info_industry_csrc2023(A1198,"",3)</f>
        <v>通用设备制造业</v>
      </c>
      <c r="G1198" s="16" t="str">
        <f>[1]!s_info_industry_csrc2023(A1198,"",1)</f>
        <v>制造业</v>
      </c>
      <c r="H1198" s="16">
        <f>[1]!s_is(A1198,83,"FY","YTD","20251231",1,"",100000000)</f>
        <v>1.6534846921999999</v>
      </c>
      <c r="I1198" s="16">
        <f>[1]!s_is(A1198,83,"FY","YTD","20241231",1,"",100000000)</f>
        <v>2.5259616842999999</v>
      </c>
      <c r="J1198" s="16">
        <f t="shared" si="54"/>
        <v>-0.34540389013928485</v>
      </c>
      <c r="K1198" s="16">
        <f>[1]!s_is(A1198,61,"FY","YTD","20251231",1,"",100000000)</f>
        <v>-2.1463366099999999E-2</v>
      </c>
      <c r="L1198" s="16">
        <f>[1]!s_is(A1198,61,"FY","YTD","20241231",1,"",100000000)</f>
        <v>-1.15035022E-2</v>
      </c>
      <c r="M1198" s="16">
        <f t="shared" si="55"/>
        <v>-0.86581144827355272</v>
      </c>
      <c r="N1198" s="16">
        <f>[1]!s_fa_roe(A1198,"20251231")</f>
        <v>-0.80869999999999997</v>
      </c>
      <c r="O1198" s="16">
        <f>[1]!s_stmnote_rdexp(A1198,"20251231",1,10000)</f>
        <v>1052.5240249999999</v>
      </c>
      <c r="P1198" s="20">
        <f t="shared" si="56"/>
        <v>6.3654899858769917E-2</v>
      </c>
      <c r="Q1198" s="16">
        <f>[1]!s_margin_tradingbalance(A1198,"",10000)</f>
        <v>499.50459999999998</v>
      </c>
      <c r="R1198" s="16">
        <f>[1]!s_margin_seclendingbalance(A1198,"",10000)</f>
        <v>0</v>
      </c>
      <c r="S1198" s="17">
        <f>[1]!s_val_ev(A1198,"",100000000)</f>
        <v>14.928719734400001</v>
      </c>
      <c r="T1198" s="17">
        <f>[1]!share_freesharesmv(A1198,"",100000000)</f>
        <v>4.7667531583999994</v>
      </c>
      <c r="U1198" s="17">
        <f>[1]!s_dq_amount_btin(A1198,E1198,100000000)</f>
        <v>0.60227746999999998</v>
      </c>
      <c r="V1198" s="17">
        <f>[1]!s_dq_turn(A1198,E1198)</f>
        <v>8.6817958661975307</v>
      </c>
      <c r="W1198" s="2">
        <f>[1]!s_pq_amount(A1198,"20260101","",100000000)</f>
        <v>32.570925379999998</v>
      </c>
      <c r="X1198" s="2">
        <f>[1]!s_pq_avgamount(A1198,"20260101","",100000000)</f>
        <v>0.29609932163636365</v>
      </c>
      <c r="Y1198" s="17">
        <f>[1]!s_ipo_dilutedpe(A1198)</f>
        <v>15.93</v>
      </c>
      <c r="Z1198" s="12">
        <f>[1]!s_ipo_collection_total(A1198,100000000)</f>
        <v>1.2649999999999999</v>
      </c>
      <c r="AA1198" s="2">
        <f>[1]!s_val_pe_ttm(A1198,E1198)</f>
        <v>-296.9481201171875</v>
      </c>
      <c r="AB1198" s="5">
        <f>[1]!s_info_zjtxornot1(A1198,"")</f>
        <v>1</v>
      </c>
      <c r="AC1198" s="22" t="str">
        <f>[1]!s_info_nature1(A1198,"")</f>
        <v>民营企业</v>
      </c>
      <c r="AD1198" s="6" t="str">
        <f>[1]!s_info_city(A1198)</f>
        <v>银川市</v>
      </c>
      <c r="AE1198" s="6" t="str">
        <f>[1]!s_info_province(A1198)</f>
        <v>宁夏回族自治区</v>
      </c>
      <c r="AF1198">
        <v>106.27817899999999</v>
      </c>
      <c r="AG1198">
        <v>38.466369999999998</v>
      </c>
    </row>
    <row r="1199" spans="1:33" x14ac:dyDescent="0.3">
      <c r="A1199" s="12" t="s">
        <v>2965</v>
      </c>
      <c r="B1199" s="12" t="s">
        <v>2966</v>
      </c>
      <c r="C1199" s="16" t="str">
        <f>[1]!s_info_mkt(A1199)</f>
        <v>科创板</v>
      </c>
      <c r="D1199" s="16" t="str">
        <f>[1]!s_ipo_listeddate(A1199)</f>
        <v>2025-05-16</v>
      </c>
      <c r="E1199" s="16" t="str">
        <f>[1]!lastradeday_s("000002","")</f>
        <v>2026-06-22</v>
      </c>
      <c r="F1199" s="16" t="str">
        <f>[1]!s_info_industry_csrc2023(A1199,"",3)</f>
        <v>专用设备制造业</v>
      </c>
      <c r="G1199" s="16" t="str">
        <f>[1]!s_info_industry_csrc2023(A1199,"",1)</f>
        <v>制造业</v>
      </c>
      <c r="H1199" s="16">
        <f>[1]!s_is(A1199,83,"FY","YTD","20251231",1,"",100000000)</f>
        <v>7.3513320428999993</v>
      </c>
      <c r="I1199" s="16">
        <f>[1]!s_is(A1199,83,"FY","YTD","20241231",1,"",100000000)</f>
        <v>6.9088467575000001</v>
      </c>
      <c r="J1199" s="16">
        <f t="shared" si="54"/>
        <v>6.4046186133692062E-2</v>
      </c>
      <c r="K1199" s="16">
        <f>[1]!s_is(A1199,61,"FY","YTD","20251231",1,"",100000000)</f>
        <v>0.59651255599999997</v>
      </c>
      <c r="L1199" s="16">
        <f>[1]!s_is(A1199,61,"FY","YTD","20241231",1,"",100000000)</f>
        <v>0.79338245159999998</v>
      </c>
      <c r="M1199" s="16">
        <f t="shared" si="55"/>
        <v>-0.24813996730451507</v>
      </c>
      <c r="N1199" s="16">
        <f>[1]!s_fa_roe(A1199,"20251231")</f>
        <v>6.0179</v>
      </c>
      <c r="O1199" s="16">
        <f>[1]!s_stmnote_rdexp(A1199,"20251231",1,10000)</f>
        <v>4528.6576479999994</v>
      </c>
      <c r="P1199" s="20">
        <f t="shared" si="56"/>
        <v>6.1603225396053618E-2</v>
      </c>
      <c r="Q1199" s="16">
        <f>[1]!s_margin_tradingbalance(A1199,"",10000)</f>
        <v>9856.6008999999995</v>
      </c>
      <c r="R1199" s="16">
        <f>[1]!s_margin_seclendingbalance(A1199,"",10000)</f>
        <v>24.025400000000001</v>
      </c>
      <c r="S1199" s="17">
        <f>[1]!s_val_ev(A1199,"",100000000)</f>
        <v>28.840240000000001</v>
      </c>
      <c r="T1199" s="17">
        <f>[1]!share_freesharesmv(A1199,"",100000000)</f>
        <v>16.178031199100001</v>
      </c>
      <c r="U1199" s="17">
        <f>[1]!s_dq_amount_btin(A1199,E1199,100000000)</f>
        <v>0.13599929999999999</v>
      </c>
      <c r="V1199" s="17">
        <f>[1]!s_dq_turn(A1199,E1199)</f>
        <v>0.69227202635315976</v>
      </c>
      <c r="W1199" s="2">
        <f>[1]!s_pq_amount(A1199,"20260101","",100000000)</f>
        <v>21.006599120000001</v>
      </c>
      <c r="X1199" s="2">
        <f>[1]!s_pq_avgamount(A1199,"20260101","",100000000)</f>
        <v>0.1909690829090909</v>
      </c>
      <c r="Y1199" s="17">
        <f>[1]!s_ipo_dilutedpe(A1199)</f>
        <v>26.35</v>
      </c>
      <c r="Z1199" s="12">
        <f>[1]!s_ipo_collection_total(A1199,100000000)</f>
        <v>5.0094000000000003</v>
      </c>
      <c r="AA1199" s="2">
        <f>[1]!s_val_pe_ttm(A1199,E1199)</f>
        <v>43.042797088623047</v>
      </c>
      <c r="AB1199" s="5">
        <f>[1]!s_info_zjtxornot1(A1199,"")</f>
        <v>1</v>
      </c>
      <c r="AC1199" s="22" t="str">
        <f>[1]!s_info_nature1(A1199,"")</f>
        <v>民营企业</v>
      </c>
      <c r="AD1199" s="6" t="str">
        <f>[1]!s_info_city(A1199)</f>
        <v>淮安市</v>
      </c>
      <c r="AE1199" s="6" t="str">
        <f>[1]!s_info_province(A1199)</f>
        <v>江苏省</v>
      </c>
      <c r="AF1199">
        <v>119.021265</v>
      </c>
      <c r="AG1199">
        <v>33.597506000000003</v>
      </c>
    </row>
    <row r="1200" spans="1:33" x14ac:dyDescent="0.3">
      <c r="A1200" s="12" t="s">
        <v>2967</v>
      </c>
      <c r="B1200" s="12" t="s">
        <v>2968</v>
      </c>
      <c r="C1200" s="16" t="str">
        <f>[1]!s_info_mkt(A1200)</f>
        <v>主板</v>
      </c>
      <c r="D1200" s="16" t="str">
        <f>[1]!s_ipo_listeddate(A1200)</f>
        <v>1996-03-15</v>
      </c>
      <c r="E1200" s="16" t="str">
        <f>[1]!lastradeday_s("000002","")</f>
        <v>2026-06-22</v>
      </c>
      <c r="F1200" s="16" t="str">
        <f>[1]!s_info_industry_csrc2023(A1200,"",3)</f>
        <v>互联网和相关服务</v>
      </c>
      <c r="G1200" s="16" t="str">
        <f>[1]!s_info_industry_csrc2023(A1200,"",1)</f>
        <v>信息传输、软件和信息技术服务业</v>
      </c>
      <c r="H1200" s="16">
        <f>[1]!s_is(A1200,83,"FY","YTD","20251231",1,"",100000000)</f>
        <v>3.3342005524</v>
      </c>
      <c r="I1200" s="16">
        <f>[1]!s_is(A1200,83,"FY","YTD","20241231",1,"",100000000)</f>
        <v>1.6682382663999999</v>
      </c>
      <c r="J1200" s="16">
        <f t="shared" si="54"/>
        <v>0.99863569824176768</v>
      </c>
      <c r="K1200" s="16">
        <f>[1]!s_is(A1200,61,"FY","YTD","20251231",1,"",100000000)</f>
        <v>-0.81156984709999991</v>
      </c>
      <c r="L1200" s="16">
        <f>[1]!s_is(A1200,61,"FY","YTD","20241231",1,"",100000000)</f>
        <v>-0.63687055179999996</v>
      </c>
      <c r="M1200" s="16">
        <f t="shared" si="55"/>
        <v>-0.27430895463174398</v>
      </c>
      <c r="N1200" s="16">
        <f>[1]!s_fa_roe(A1200,"20251231")</f>
        <v>-159.6739</v>
      </c>
      <c r="O1200" s="16">
        <f>[1]!s_stmnote_rdexp(A1200,"20251231",1,10000)</f>
        <v>4537.3913849999999</v>
      </c>
      <c r="P1200" s="20">
        <f t="shared" si="56"/>
        <v>0.13608633655026925</v>
      </c>
      <c r="Q1200" s="16">
        <f>[1]!s_margin_tradingbalance(A1200,"",10000)</f>
        <v>0</v>
      </c>
      <c r="R1200" s="16">
        <f>[1]!s_margin_seclendingbalance(A1200,"",10000)</f>
        <v>0</v>
      </c>
      <c r="S1200" s="17">
        <f>[1]!s_val_ev(A1200,"",100000000)</f>
        <v>19.6371929988</v>
      </c>
      <c r="T1200" s="17">
        <f>[1]!share_freesharesmv(A1200,"",100000000)</f>
        <v>12.790572993900001</v>
      </c>
      <c r="U1200" s="17">
        <f>[1]!s_dq_amount_btin(A1200,E1200,100000000)</f>
        <v>0.33934387999999999</v>
      </c>
      <c r="V1200" s="17">
        <f>[1]!s_dq_turn(A1200,E1200)</f>
        <v>1.7331059217641918</v>
      </c>
      <c r="W1200" s="2">
        <f>[1]!s_pq_amount(A1200,"20260101","",100000000)</f>
        <v>31.961797220000001</v>
      </c>
      <c r="X1200" s="2">
        <f>[1]!s_pq_avgamount(A1200,"20260101","",100000000)</f>
        <v>0.2905617929090909</v>
      </c>
      <c r="Y1200" s="17">
        <f>[1]!s_ipo_dilutedpe(A1200)</f>
        <v>0</v>
      </c>
      <c r="Z1200" s="12">
        <f>[1]!s_ipo_collection_total(A1200,100000000)</f>
        <v>0</v>
      </c>
      <c r="AA1200" s="2">
        <f>[1]!s_val_pe_ttm(A1200,E1200)</f>
        <v>-22.296712875366211</v>
      </c>
      <c r="AB1200" s="5">
        <f>[1]!s_info_zjtxornot1(A1200,"")</f>
        <v>0</v>
      </c>
      <c r="AC1200" s="22" t="str">
        <f>[1]!s_info_nature1(A1200,"")</f>
        <v>地方国有企业</v>
      </c>
      <c r="AD1200" s="6" t="str">
        <f>[1]!s_info_city(A1200)</f>
        <v>深圳市</v>
      </c>
      <c r="AE1200" s="6" t="str">
        <f>[1]!s_info_province(A1200)</f>
        <v>广东省</v>
      </c>
      <c r="AF1200">
        <v>114.085947</v>
      </c>
      <c r="AG1200">
        <v>22.547000000000001</v>
      </c>
    </row>
    <row r="1201" spans="1:33" x14ac:dyDescent="0.3">
      <c r="A1201" s="12" t="s">
        <v>2969</v>
      </c>
      <c r="B1201" s="12" t="s">
        <v>2970</v>
      </c>
      <c r="C1201" s="16" t="str">
        <f>[1]!s_info_mkt(A1201)</f>
        <v>主板</v>
      </c>
      <c r="D1201" s="16" t="str">
        <f>[1]!s_ipo_listeddate(A1201)</f>
        <v>2003-02-20</v>
      </c>
      <c r="E1201" s="16" t="str">
        <f>[1]!lastradeday_s("000002","")</f>
        <v>2026-06-22</v>
      </c>
      <c r="F1201" s="16" t="str">
        <f>[1]!s_info_industry_csrc2023(A1201,"",3)</f>
        <v>公共设施管理业</v>
      </c>
      <c r="G1201" s="16" t="str">
        <f>[1]!s_info_industry_csrc2023(A1201,"",1)</f>
        <v>水利、环境和公共设施管理业</v>
      </c>
      <c r="H1201" s="16">
        <f>[1]!s_is(A1201,83,"FY","YTD","20251231",1,"",100000000)</f>
        <v>11.7252251727</v>
      </c>
      <c r="I1201" s="16">
        <f>[1]!s_is(A1201,83,"FY","YTD","20241231",1,"",100000000)</f>
        <v>8.6411944285000004</v>
      </c>
      <c r="J1201" s="16">
        <f t="shared" si="54"/>
        <v>0.35689866368801826</v>
      </c>
      <c r="K1201" s="16">
        <f>[1]!s_is(A1201,61,"FY","YTD","20251231",1,"",100000000)</f>
        <v>1.1352550893</v>
      </c>
      <c r="L1201" s="16">
        <f>[1]!s_is(A1201,61,"FY","YTD","20241231",1,"",100000000)</f>
        <v>1.4655020282</v>
      </c>
      <c r="M1201" s="16">
        <f t="shared" si="55"/>
        <v>-0.22534730934874594</v>
      </c>
      <c r="N1201" s="16">
        <f>[1]!s_fa_roe(A1201,"20251231")</f>
        <v>4.2111999999999998</v>
      </c>
      <c r="O1201" s="16">
        <f>[1]!s_stmnote_rdexp(A1201,"20251231",1,10000)</f>
        <v>2388.9132100000002</v>
      </c>
      <c r="P1201" s="20">
        <f t="shared" si="56"/>
        <v>2.0374135036332938E-2</v>
      </c>
      <c r="Q1201" s="16">
        <f>[1]!s_margin_tradingbalance(A1201,"",10000)</f>
        <v>0</v>
      </c>
      <c r="R1201" s="16">
        <f>[1]!s_margin_seclendingbalance(A1201,"",10000)</f>
        <v>0</v>
      </c>
      <c r="S1201" s="17">
        <f>[1]!s_val_ev(A1201,"",100000000)</f>
        <v>59.581986860000001</v>
      </c>
      <c r="T1201" s="17">
        <f>[1]!share_freesharesmv(A1201,"",100000000)</f>
        <v>25.061034062499999</v>
      </c>
      <c r="U1201" s="17">
        <f>[1]!s_dq_amount_btin(A1201,E1201,100000000)</f>
        <v>1.37231485</v>
      </c>
      <c r="V1201" s="17">
        <f>[1]!s_dq_turn(A1201,E1201)</f>
        <v>3.6924420320224582</v>
      </c>
      <c r="W1201" s="2">
        <f>[1]!s_pq_amount(A1201,"20260101","",100000000)</f>
        <v>115.89119152000001</v>
      </c>
      <c r="X1201" s="2">
        <f>[1]!s_pq_avgamount(A1201,"20260101","",100000000)</f>
        <v>1.0535562865454546</v>
      </c>
      <c r="Y1201" s="17">
        <f>[1]!s_ipo_dilutedpe(A1201)</f>
        <v>20</v>
      </c>
      <c r="Z1201" s="12">
        <f>[1]!s_ipo_collection_total(A1201,100000000)</f>
        <v>3.7679999999999998</v>
      </c>
      <c r="AA1201" s="2">
        <f>[1]!s_val_pe_ttm(A1201,E1201)</f>
        <v>59.331111907958984</v>
      </c>
      <c r="AB1201" s="5">
        <f>[1]!s_info_zjtxornot1(A1201,"")</f>
        <v>0</v>
      </c>
      <c r="AC1201" s="22" t="str">
        <f>[1]!s_info_nature1(A1201,"")</f>
        <v>民营企业</v>
      </c>
      <c r="AD1201" s="6" t="str">
        <f>[1]!s_info_city(A1201)</f>
        <v>杭州市</v>
      </c>
      <c r="AE1201" s="6" t="str">
        <f>[1]!s_info_province(A1201)</f>
        <v>浙江省</v>
      </c>
      <c r="AF1201">
        <v>120.153576</v>
      </c>
      <c r="AG1201">
        <v>30.287458999999998</v>
      </c>
    </row>
    <row r="1202" spans="1:33" x14ac:dyDescent="0.3">
      <c r="A1202" s="12" t="s">
        <v>2971</v>
      </c>
      <c r="B1202" s="12" t="s">
        <v>2972</v>
      </c>
      <c r="C1202" s="16" t="str">
        <f>[1]!s_info_mkt(A1202)</f>
        <v>主板</v>
      </c>
      <c r="D1202" s="16" t="str">
        <f>[1]!s_ipo_listeddate(A1202)</f>
        <v>2026-04-16</v>
      </c>
      <c r="E1202" s="16" t="str">
        <f>[1]!lastradeday_s("000002","")</f>
        <v>2026-06-22</v>
      </c>
      <c r="F1202" s="16" t="str">
        <f>[1]!s_info_industry_csrc2023(A1202,"",3)</f>
        <v>计算机、通信和其他电子设备制造业</v>
      </c>
      <c r="G1202" s="16" t="str">
        <f>[1]!s_info_industry_csrc2023(A1202,"",1)</f>
        <v>制造业</v>
      </c>
      <c r="H1202" s="16">
        <f>[1]!s_is(A1202,83,"FY","YTD","20251231",1,"",100000000)</f>
        <v>36.092743085999999</v>
      </c>
      <c r="I1202" s="16">
        <f>[1]!s_is(A1202,83,"FY","YTD","20241231",1,"",100000000)</f>
        <v>34.665584026799998</v>
      </c>
      <c r="J1202" s="16">
        <f t="shared" si="54"/>
        <v>4.1169335502804882E-2</v>
      </c>
      <c r="K1202" s="16">
        <f>[1]!s_is(A1202,61,"FY","YTD","20251231",1,"",100000000)</f>
        <v>2.4839792522000002</v>
      </c>
      <c r="L1202" s="16">
        <f>[1]!s_is(A1202,61,"FY","YTD","20241231",1,"",100000000)</f>
        <v>2.1204320211000001</v>
      </c>
      <c r="M1202" s="16">
        <f t="shared" si="55"/>
        <v>0.1714496043647773</v>
      </c>
      <c r="N1202" s="16">
        <f>[1]!s_fa_roe(A1202,"20251231")</f>
        <v>18.286799999999999</v>
      </c>
      <c r="O1202" s="16">
        <f>[1]!s_stmnote_rdexp(A1202,"20251231",1,10000)</f>
        <v>26233.435567</v>
      </c>
      <c r="P1202" s="20">
        <f t="shared" si="56"/>
        <v>7.268340758831289E-2</v>
      </c>
      <c r="Q1202" s="16">
        <f>[1]!s_margin_tradingbalance(A1202,"",10000)</f>
        <v>10385.273300000001</v>
      </c>
      <c r="R1202" s="16">
        <f>[1]!s_margin_seclendingbalance(A1202,"",10000)</f>
        <v>0</v>
      </c>
      <c r="S1202" s="17">
        <f>[1]!s_val_ev(A1202,"",100000000)</f>
        <v>74.87780410980001</v>
      </c>
      <c r="T1202" s="17">
        <f>[1]!share_freesharesmv(A1202,"",100000000)</f>
        <v>14.6738512491</v>
      </c>
      <c r="U1202" s="17">
        <f>[1]!s_dq_amount_btin(A1202,E1202,100000000)</f>
        <v>1.11069697</v>
      </c>
      <c r="V1202" s="17">
        <f>[1]!s_dq_turn(A1202,E1202)</f>
        <v>7.6975172831282288</v>
      </c>
      <c r="W1202" s="2">
        <f>[1]!s_pq_amount(A1202,"20260101","",100000000)</f>
        <v>130.67537118999999</v>
      </c>
      <c r="X1202" s="2">
        <f>[1]!s_pq_avgamount(A1202,"20260101","",100000000)</f>
        <v>2.9698947997727276</v>
      </c>
      <c r="Y1202" s="17">
        <f>[1]!s_ipo_dilutedpe(A1202)</f>
        <v>29.71</v>
      </c>
      <c r="Z1202" s="12">
        <f>[1]!s_ipo_collection_total(A1202,100000000)</f>
        <v>14.9943655085</v>
      </c>
      <c r="AA1202" s="2">
        <f>[1]!s_val_pe_ttm(A1202,E1202)</f>
        <v>29.67125129699707</v>
      </c>
      <c r="AB1202" s="5">
        <f>[1]!s_info_zjtxornot1(A1202,"")</f>
        <v>1</v>
      </c>
      <c r="AC1202" s="22" t="str">
        <f>[1]!s_info_nature1(A1202,"")</f>
        <v>外资企业</v>
      </c>
      <c r="AD1202" s="6" t="str">
        <f>[1]!s_info_city(A1202)</f>
        <v>芜湖市</v>
      </c>
      <c r="AE1202" s="6" t="str">
        <f>[1]!s_info_province(A1202)</f>
        <v>安徽省</v>
      </c>
      <c r="AF1202">
        <v>118.376451</v>
      </c>
      <c r="AG1202">
        <v>31.326319000000002</v>
      </c>
    </row>
    <row r="1203" spans="1:33" x14ac:dyDescent="0.3">
      <c r="A1203" s="12" t="s">
        <v>2973</v>
      </c>
      <c r="B1203" s="12" t="s">
        <v>2974</v>
      </c>
      <c r="C1203" s="16" t="str">
        <f>[1]!s_info_mkt(A1203)</f>
        <v>主板</v>
      </c>
      <c r="D1203" s="16" t="str">
        <f>[1]!s_ipo_listeddate(A1203)</f>
        <v>2010-01-06</v>
      </c>
      <c r="E1203" s="16" t="str">
        <f>[1]!lastradeday_s("000002","")</f>
        <v>2026-06-22</v>
      </c>
      <c r="F1203" s="16" t="str">
        <f>[1]!s_info_industry_csrc2023(A1203,"",3)</f>
        <v>软件和信息技术服务业</v>
      </c>
      <c r="G1203" s="16" t="str">
        <f>[1]!s_info_industry_csrc2023(A1203,"",1)</f>
        <v>信息传输、软件和信息技术服务业</v>
      </c>
      <c r="H1203" s="16">
        <f>[1]!s_is(A1203,83,"FY","YTD","20251231",1,"",100000000)</f>
        <v>13.4304300279</v>
      </c>
      <c r="I1203" s="16">
        <f>[1]!s_is(A1203,83,"FY","YTD","20241231",1,"",100000000)</f>
        <v>12.115280949000001</v>
      </c>
      <c r="J1203" s="16">
        <f t="shared" si="54"/>
        <v>0.10855291630761177</v>
      </c>
      <c r="K1203" s="16">
        <f>[1]!s_is(A1203,61,"FY","YTD","20251231",1,"",100000000)</f>
        <v>-3.2588570723000001</v>
      </c>
      <c r="L1203" s="16">
        <f>[1]!s_is(A1203,61,"FY","YTD","20241231",1,"",100000000)</f>
        <v>0.3691652332</v>
      </c>
      <c r="M1203" s="16">
        <f t="shared" si="55"/>
        <v>-9.8276380851239917</v>
      </c>
      <c r="N1203" s="16">
        <f>[1]!s_fa_roe(A1203,"20251231")</f>
        <v>-20.529299999999999</v>
      </c>
      <c r="O1203" s="16">
        <f>[1]!s_stmnote_rdexp(A1203,"20251231",1,10000)</f>
        <v>8418.9342859999997</v>
      </c>
      <c r="P1203" s="20">
        <f t="shared" si="56"/>
        <v>6.2685515419169321E-2</v>
      </c>
      <c r="Q1203" s="16">
        <f>[1]!s_margin_tradingbalance(A1203,"",10000)</f>
        <v>0</v>
      </c>
      <c r="R1203" s="16">
        <f>[1]!s_margin_seclendingbalance(A1203,"",10000)</f>
        <v>0</v>
      </c>
      <c r="S1203" s="17">
        <f>[1]!s_val_ev(A1203,"",100000000)</f>
        <v>34.6601284941</v>
      </c>
      <c r="T1203" s="17">
        <f>[1]!share_freesharesmv(A1203,"",100000000)</f>
        <v>25.354684143499998</v>
      </c>
      <c r="U1203" s="17">
        <f>[1]!s_dq_amount_btin(A1203,E1203,100000000)</f>
        <v>1.1345667399999999</v>
      </c>
      <c r="V1203" s="17">
        <f>[1]!s_dq_turn(A1203,E1203)</f>
        <v>3.5809228269835951</v>
      </c>
      <c r="W1203" s="2">
        <f>[1]!s_pq_amount(A1203,"20260101","",100000000)</f>
        <v>163.17758941</v>
      </c>
      <c r="X1203" s="2">
        <f>[1]!s_pq_avgamount(A1203,"20260101","",100000000)</f>
        <v>1.4834326309999999</v>
      </c>
      <c r="Y1203" s="17">
        <f>[1]!s_ipo_dilutedpe(A1203)</f>
        <v>58.52</v>
      </c>
      <c r="Z1203" s="12">
        <f>[1]!s_ipo_collection_total(A1203,100000000)</f>
        <v>3.78</v>
      </c>
      <c r="AA1203" s="2">
        <f>[1]!s_val_pe_ttm(A1203,E1203)</f>
        <v>-10.219820976257324</v>
      </c>
      <c r="AB1203" s="5">
        <f>[1]!s_info_zjtxornot1(A1203,"")</f>
        <v>1</v>
      </c>
      <c r="AC1203" s="22" t="str">
        <f>[1]!s_info_nature1(A1203,"")</f>
        <v>民营企业</v>
      </c>
      <c r="AD1203" s="6" t="str">
        <f>[1]!s_info_city(A1203)</f>
        <v>合肥市</v>
      </c>
      <c r="AE1203" s="6" t="str">
        <f>[1]!s_info_province(A1203)</f>
        <v>安徽省</v>
      </c>
      <c r="AF1203">
        <v>117.28304199999999</v>
      </c>
      <c r="AG1203">
        <v>31.861190000000001</v>
      </c>
    </row>
    <row r="1204" spans="1:33" x14ac:dyDescent="0.3">
      <c r="A1204" s="12" t="s">
        <v>2975</v>
      </c>
      <c r="B1204" s="12" t="s">
        <v>2976</v>
      </c>
      <c r="C1204" s="16" t="str">
        <f>[1]!s_info_mkt(A1204)</f>
        <v>科创板</v>
      </c>
      <c r="D1204" s="16" t="str">
        <f>[1]!s_ipo_listeddate(A1204)</f>
        <v>2026-02-11</v>
      </c>
      <c r="E1204" s="16" t="str">
        <f>[1]!lastradeday_s("000002","")</f>
        <v>2026-06-22</v>
      </c>
      <c r="F1204" s="16" t="str">
        <f>[1]!s_info_industry_csrc2023(A1204,"",3)</f>
        <v>仪器仪表制造业</v>
      </c>
      <c r="G1204" s="16" t="str">
        <f>[1]!s_info_industry_csrc2023(A1204,"",1)</f>
        <v>制造业</v>
      </c>
      <c r="H1204" s="16">
        <f>[1]!s_is(A1204,83,"FY","YTD","20251231",1,"",100000000)</f>
        <v>4.4765569425000002</v>
      </c>
      <c r="I1204" s="16">
        <f>[1]!s_is(A1204,83,"FY","YTD","20241231",1,"",100000000)</f>
        <v>3.9242063937</v>
      </c>
      <c r="J1204" s="16">
        <f t="shared" si="54"/>
        <v>0.14075471404530471</v>
      </c>
      <c r="K1204" s="16">
        <f>[1]!s_is(A1204,61,"FY","YTD","20251231",1,"",100000000)</f>
        <v>0.78459133560000005</v>
      </c>
      <c r="L1204" s="16">
        <f>[1]!s_is(A1204,61,"FY","YTD","20241231",1,"",100000000)</f>
        <v>0.85642343819999989</v>
      </c>
      <c r="M1204" s="16">
        <f t="shared" si="55"/>
        <v>-8.3874517436110782E-2</v>
      </c>
      <c r="N1204" s="16">
        <f>[1]!s_fa_roe(A1204,"20251231")</f>
        <v>15.048999999999999</v>
      </c>
      <c r="O1204" s="16">
        <f>[1]!s_stmnote_rdexp(A1204,"20251231",1,10000)</f>
        <v>12583.081776999999</v>
      </c>
      <c r="P1204" s="20">
        <f t="shared" si="56"/>
        <v>0.28108838865730562</v>
      </c>
      <c r="Q1204" s="16">
        <f>[1]!s_margin_tradingbalance(A1204,"",10000)</f>
        <v>9917.6299999999992</v>
      </c>
      <c r="R1204" s="16">
        <f>[1]!s_margin_seclendingbalance(A1204,"",10000)</f>
        <v>0</v>
      </c>
      <c r="S1204" s="17">
        <f>[1]!s_val_ev(A1204,"",100000000)</f>
        <v>64.78</v>
      </c>
      <c r="T1204" s="17">
        <f>[1]!share_freesharesmv(A1204,"",100000000)</f>
        <v>12.4923319676</v>
      </c>
      <c r="U1204" s="17">
        <f>[1]!s_dq_amount_btin(A1204,E1204,100000000)</f>
        <v>0.79017806999999995</v>
      </c>
      <c r="V1204" s="17">
        <f>[1]!s_dq_turn(A1204,E1204)</f>
        <v>6.3996085508572236</v>
      </c>
      <c r="W1204" s="2">
        <f>[1]!s_pq_amount(A1204,"20260101","",100000000)</f>
        <v>114.90879292</v>
      </c>
      <c r="X1204" s="2">
        <f>[1]!s_pq_avgamount(A1204,"20260101","",100000000)</f>
        <v>1.3844432881927711</v>
      </c>
      <c r="Y1204" s="17">
        <f>[1]!s_ipo_dilutedpe(A1204)</f>
        <v>90.39</v>
      </c>
      <c r="Z1204" s="12">
        <f>[1]!s_ipo_collection_total(A1204,100000000)</f>
        <v>13.987500000000001</v>
      </c>
      <c r="AA1204" s="2">
        <f>[1]!s_val_pe_ttm(A1204,E1204)</f>
        <v>96.343414306640625</v>
      </c>
      <c r="AB1204" s="5">
        <f>[1]!s_info_zjtxornot1(A1204,"")</f>
        <v>1</v>
      </c>
      <c r="AC1204" s="22" t="str">
        <f>[1]!s_info_nature1(A1204,"")</f>
        <v>民营企业</v>
      </c>
      <c r="AD1204" s="6" t="str">
        <f>[1]!s_info_city(A1204)</f>
        <v>杭州市</v>
      </c>
      <c r="AE1204" s="6" t="str">
        <f>[1]!s_info_province(A1204)</f>
        <v>浙江省</v>
      </c>
      <c r="AF1204">
        <v>120.153576</v>
      </c>
      <c r="AG1204">
        <v>30.287458999999998</v>
      </c>
    </row>
    <row r="1205" spans="1:33" x14ac:dyDescent="0.3">
      <c r="A1205" s="12" t="s">
        <v>2977</v>
      </c>
      <c r="B1205" s="12" t="s">
        <v>2978</v>
      </c>
      <c r="C1205" s="16" t="str">
        <f>[1]!s_info_mkt(A1205)</f>
        <v>创业板</v>
      </c>
      <c r="D1205" s="16" t="str">
        <f>[1]!s_ipo_listeddate(A1205)</f>
        <v>2022-01-17</v>
      </c>
      <c r="E1205" s="16" t="str">
        <f>[1]!lastradeday_s("000002","")</f>
        <v>2026-06-22</v>
      </c>
      <c r="F1205" s="16" t="str">
        <f>[1]!s_info_industry_csrc2023(A1205,"",3)</f>
        <v>软件和信息技术服务业</v>
      </c>
      <c r="G1205" s="16" t="str">
        <f>[1]!s_info_industry_csrc2023(A1205,"",1)</f>
        <v>信息传输、软件和信息技术服务业</v>
      </c>
      <c r="H1205" s="16">
        <f>[1]!s_is(A1205,83,"FY","YTD","20251231",1,"",100000000)</f>
        <v>3.1988221830999999</v>
      </c>
      <c r="I1205" s="16">
        <f>[1]!s_is(A1205,83,"FY","YTD","20241231",1,"",100000000)</f>
        <v>3.3679984927</v>
      </c>
      <c r="J1205" s="16">
        <f t="shared" si="54"/>
        <v>-5.0230518204412156E-2</v>
      </c>
      <c r="K1205" s="16">
        <f>[1]!s_is(A1205,61,"FY","YTD","20251231",1,"",100000000)</f>
        <v>-0.42950117710000002</v>
      </c>
      <c r="L1205" s="16">
        <f>[1]!s_is(A1205,61,"FY","YTD","20241231",1,"",100000000)</f>
        <v>0.114453714</v>
      </c>
      <c r="M1205" s="16">
        <f t="shared" si="55"/>
        <v>-4.7526189591366172</v>
      </c>
      <c r="N1205" s="16">
        <f>[1]!s_fa_roe(A1205,"20251231")</f>
        <v>-3.3323</v>
      </c>
      <c r="O1205" s="16">
        <f>[1]!s_stmnote_rdexp(A1205,"20251231",1,10000)</f>
        <v>6234.7807090000006</v>
      </c>
      <c r="P1205" s="20">
        <f t="shared" si="56"/>
        <v>0.19490863674572348</v>
      </c>
      <c r="Q1205" s="16">
        <f>[1]!s_margin_tradingbalance(A1205,"",10000)</f>
        <v>17554.8956</v>
      </c>
      <c r="R1205" s="16">
        <f>[1]!s_margin_seclendingbalance(A1205,"",10000)</f>
        <v>0</v>
      </c>
      <c r="S1205" s="17">
        <f>[1]!s_val_ev(A1205,"",100000000)</f>
        <v>45.227100606800001</v>
      </c>
      <c r="T1205" s="17">
        <f>[1]!share_freesharesmv(A1205,"",100000000)</f>
        <v>25.378360785399998</v>
      </c>
      <c r="U1205" s="17">
        <f>[1]!s_dq_amount_btin(A1205,E1205,100000000)</f>
        <v>1.5851854299999999</v>
      </c>
      <c r="V1205" s="17">
        <f>[1]!s_dq_turn(A1205,E1205)</f>
        <v>5.5293089028495404</v>
      </c>
      <c r="W1205" s="2">
        <f>[1]!s_pq_amount(A1205,"20260101","",100000000)</f>
        <v>456.87413614000002</v>
      </c>
      <c r="X1205" s="2">
        <f>[1]!s_pq_avgamount(A1205,"20260101","",100000000)</f>
        <v>4.1534012376363636</v>
      </c>
      <c r="Y1205" s="17">
        <f>[1]!s_ipo_dilutedpe(A1205)</f>
        <v>82.01</v>
      </c>
      <c r="Z1205" s="12">
        <f>[1]!s_ipo_collection_total(A1205,100000000)</f>
        <v>10.798304399999999</v>
      </c>
      <c r="AA1205" s="2">
        <f>[1]!s_val_pe_ttm(A1205,E1205)</f>
        <v>-85.795707702636719</v>
      </c>
      <c r="AB1205" s="5">
        <f>[1]!s_info_zjtxornot1(A1205,"")</f>
        <v>1</v>
      </c>
      <c r="AC1205" s="22" t="str">
        <f>[1]!s_info_nature1(A1205,"")</f>
        <v>民营企业</v>
      </c>
      <c r="AD1205" s="6" t="str">
        <f>[1]!s_info_city(A1205)</f>
        <v>成都市</v>
      </c>
      <c r="AE1205" s="6" t="str">
        <f>[1]!s_info_province(A1205)</f>
        <v>四川省</v>
      </c>
      <c r="AF1205">
        <v>104.065735</v>
      </c>
      <c r="AG1205">
        <v>30.659462000000001</v>
      </c>
    </row>
    <row r="1206" spans="1:33" x14ac:dyDescent="0.3">
      <c r="A1206" s="12" t="s">
        <v>2979</v>
      </c>
      <c r="B1206" s="12" t="s">
        <v>2980</v>
      </c>
      <c r="C1206" s="16" t="str">
        <f>[1]!s_info_mkt(A1206)</f>
        <v>科创板</v>
      </c>
      <c r="D1206" s="16" t="str">
        <f>[1]!s_ipo_listeddate(A1206)</f>
        <v>2023-11-17</v>
      </c>
      <c r="E1206" s="16" t="str">
        <f>[1]!lastradeday_s("000002","")</f>
        <v>2026-06-22</v>
      </c>
      <c r="F1206" s="16" t="str">
        <f>[1]!s_info_industry_csrc2023(A1206,"",3)</f>
        <v>计算机、通信和其他电子设备制造业</v>
      </c>
      <c r="G1206" s="16" t="str">
        <f>[1]!s_info_industry_csrc2023(A1206,"",1)</f>
        <v>制造业</v>
      </c>
      <c r="H1206" s="16">
        <f>[1]!s_is(A1206,83,"FY","YTD","20251231",1,"",100000000)</f>
        <v>6.8333840985999998</v>
      </c>
      <c r="I1206" s="16">
        <f>[1]!s_is(A1206,83,"FY","YTD","20241231",1,"",100000000)</f>
        <v>5.2278644910000001</v>
      </c>
      <c r="J1206" s="16">
        <f t="shared" si="54"/>
        <v>0.30710811467358656</v>
      </c>
      <c r="K1206" s="16">
        <f>[1]!s_is(A1206,61,"FY","YTD","20251231",1,"",100000000)</f>
        <v>-0.43630391569999999</v>
      </c>
      <c r="L1206" s="16">
        <f>[1]!s_is(A1206,61,"FY","YTD","20241231",1,"",100000000)</f>
        <v>-0.76127407959999993</v>
      </c>
      <c r="M1206" s="16">
        <f t="shared" si="55"/>
        <v>0.42687669606556244</v>
      </c>
      <c r="N1206" s="16">
        <f>[1]!s_fa_roe(A1206,"20251231")</f>
        <v>-2.9662999999999999</v>
      </c>
      <c r="O1206" s="16">
        <f>[1]!s_stmnote_rdexp(A1206,"20251231",1,10000)</f>
        <v>9786.1299999999992</v>
      </c>
      <c r="P1206" s="20">
        <f t="shared" si="56"/>
        <v>0.14321059461599631</v>
      </c>
      <c r="Q1206" s="16">
        <f>[1]!s_margin_tradingbalance(A1206,"",10000)</f>
        <v>22858.464499999998</v>
      </c>
      <c r="R1206" s="16">
        <f>[1]!s_margin_seclendingbalance(A1206,"",10000)</f>
        <v>37.113999999999997</v>
      </c>
      <c r="S1206" s="17">
        <f>[1]!s_val_ev(A1206,"",100000000)</f>
        <v>63.969135999999999</v>
      </c>
      <c r="T1206" s="17">
        <f>[1]!share_freesharesmv(A1206,"",100000000)</f>
        <v>47.683227667899999</v>
      </c>
      <c r="U1206" s="17">
        <f>[1]!s_dq_amount_btin(A1206,E1206,100000000)</f>
        <v>1.89210664</v>
      </c>
      <c r="V1206" s="17">
        <f>[1]!s_dq_turn(A1206,E1206)</f>
        <v>3.9709755012550945</v>
      </c>
      <c r="W1206" s="2">
        <f>[1]!s_pq_amount(A1206,"20260101","",100000000)</f>
        <v>152.65854168999999</v>
      </c>
      <c r="X1206" s="2">
        <f>[1]!s_pq_avgamount(A1206,"20260101","",100000000)</f>
        <v>1.3878049244545454</v>
      </c>
      <c r="Y1206" s="17">
        <f>[1]!s_ipo_dilutedpe(A1206)</f>
        <v>441.18</v>
      </c>
      <c r="Z1206" s="12">
        <f>[1]!s_ipo_collection_total(A1206,100000000)</f>
        <v>6.6863999999999999</v>
      </c>
      <c r="AA1206" s="2">
        <f>[1]!s_val_pe_ttm(A1206,E1206)</f>
        <v>-748.02764892578125</v>
      </c>
      <c r="AB1206" s="5">
        <f>[1]!s_info_zjtxornot1(A1206,"")</f>
        <v>0</v>
      </c>
      <c r="AC1206" s="22" t="str">
        <f>[1]!s_info_nature1(A1206,"")</f>
        <v>民营企业</v>
      </c>
      <c r="AD1206" s="6" t="str">
        <f>[1]!s_info_city(A1206)</f>
        <v>上海市</v>
      </c>
      <c r="AE1206" s="6" t="str">
        <f>[1]!s_info_province(A1206)</f>
        <v>上海</v>
      </c>
      <c r="AF1206">
        <v>121.472644</v>
      </c>
      <c r="AG1206">
        <v>31.231705999999999</v>
      </c>
    </row>
    <row r="1207" spans="1:33" x14ac:dyDescent="0.3">
      <c r="A1207" s="12" t="s">
        <v>2981</v>
      </c>
      <c r="B1207" s="12" t="s">
        <v>2982</v>
      </c>
      <c r="C1207" s="16" t="str">
        <f>[1]!s_info_mkt(A1207)</f>
        <v>创业板</v>
      </c>
      <c r="D1207" s="16" t="str">
        <f>[1]!s_ipo_listeddate(A1207)</f>
        <v>2015-05-15</v>
      </c>
      <c r="E1207" s="16" t="str">
        <f>[1]!lastradeday_s("000002","")</f>
        <v>2026-06-22</v>
      </c>
      <c r="F1207" s="16" t="str">
        <f>[1]!s_info_industry_csrc2023(A1207,"",3)</f>
        <v>计算机、通信和其他电子设备制造业</v>
      </c>
      <c r="G1207" s="16" t="str">
        <f>[1]!s_info_industry_csrc2023(A1207,"",1)</f>
        <v>制造业</v>
      </c>
      <c r="H1207" s="16">
        <f>[1]!s_is(A1207,83,"FY","YTD","20251231",1,"",100000000)</f>
        <v>28.379538585700001</v>
      </c>
      <c r="I1207" s="16">
        <f>[1]!s_is(A1207,83,"FY","YTD","20241231",1,"",100000000)</f>
        <v>22.879088163000002</v>
      </c>
      <c r="J1207" s="16">
        <f t="shared" si="54"/>
        <v>0.24041388290969179</v>
      </c>
      <c r="K1207" s="16">
        <f>[1]!s_is(A1207,61,"FY","YTD","20251231",1,"",100000000)</f>
        <v>2.6213264656999997</v>
      </c>
      <c r="L1207" s="16">
        <f>[1]!s_is(A1207,61,"FY","YTD","20241231",1,"",100000000)</f>
        <v>1.6674579911</v>
      </c>
      <c r="M1207" s="16">
        <f t="shared" si="55"/>
        <v>0.57204947872224665</v>
      </c>
      <c r="N1207" s="16">
        <f>[1]!s_fa_roe(A1207,"20251231")</f>
        <v>8.5838000000000001</v>
      </c>
      <c r="O1207" s="16">
        <f>[1]!s_stmnote_rdexp(A1207,"20251231",1,10000)</f>
        <v>59693.656972000004</v>
      </c>
      <c r="P1207" s="20">
        <f t="shared" si="56"/>
        <v>0.21034047749486207</v>
      </c>
      <c r="Q1207" s="16">
        <f>[1]!s_margin_tradingbalance(A1207,"",10000)</f>
        <v>123535.26270000001</v>
      </c>
      <c r="R1207" s="16">
        <f>[1]!s_margin_seclendingbalance(A1207,"",10000)</f>
        <v>1017.8356</v>
      </c>
      <c r="S1207" s="17">
        <f>[1]!s_val_ev(A1207,"",100000000)</f>
        <v>353.53616877420001</v>
      </c>
      <c r="T1207" s="17">
        <f>[1]!share_freesharesmv(A1207,"",100000000)</f>
        <v>252.77842132500001</v>
      </c>
      <c r="U1207" s="17">
        <f>[1]!s_dq_amount_btin(A1207,E1207,100000000)</f>
        <v>14.46825836</v>
      </c>
      <c r="V1207" s="17">
        <f>[1]!s_dq_turn(A1207,E1207)</f>
        <v>5.0144257737699274</v>
      </c>
      <c r="W1207" s="2">
        <f>[1]!s_pq_amount(A1207,"20260101","",100000000)</f>
        <v>1311.1127154799999</v>
      </c>
      <c r="X1207" s="2">
        <f>[1]!s_pq_avgamount(A1207,"20260101","",100000000)</f>
        <v>11.919206504363636</v>
      </c>
      <c r="Y1207" s="17">
        <f>[1]!s_ipo_dilutedpe(A1207)</f>
        <v>19.89</v>
      </c>
      <c r="Z1207" s="12">
        <f>[1]!s_ipo_collection_total(A1207,100000000)</f>
        <v>5.0919999999999996</v>
      </c>
      <c r="AA1207" s="2">
        <f>[1]!s_val_pe_ttm(A1207,E1207)</f>
        <v>94.626800537109375</v>
      </c>
      <c r="AB1207" s="5">
        <f>[1]!s_info_zjtxornot1(A1207,"")</f>
        <v>0</v>
      </c>
      <c r="AC1207" s="22" t="str">
        <f>[1]!s_info_nature1(A1207,"")</f>
        <v>公众企业</v>
      </c>
      <c r="AD1207" s="6" t="str">
        <f>[1]!s_info_city(A1207)</f>
        <v>珠海市</v>
      </c>
      <c r="AE1207" s="6" t="str">
        <f>[1]!s_info_province(A1207)</f>
        <v>广东省</v>
      </c>
      <c r="AF1207">
        <v>113.552724</v>
      </c>
      <c r="AG1207">
        <v>22.255898999999999</v>
      </c>
    </row>
    <row r="1208" spans="1:33" x14ac:dyDescent="0.3">
      <c r="A1208" s="12" t="s">
        <v>2983</v>
      </c>
      <c r="B1208" s="12" t="s">
        <v>2984</v>
      </c>
      <c r="C1208" s="16" t="str">
        <f>[1]!s_info_mkt(A1208)</f>
        <v>主板</v>
      </c>
      <c r="D1208" s="16" t="str">
        <f>[1]!s_ipo_listeddate(A1208)</f>
        <v>1996-07-02</v>
      </c>
      <c r="E1208" s="16" t="str">
        <f>[1]!lastradeday_s("000002","")</f>
        <v>2026-06-22</v>
      </c>
      <c r="F1208" s="16" t="str">
        <f>[1]!s_info_industry_csrc2023(A1208,"",3)</f>
        <v>房地产业</v>
      </c>
      <c r="G1208" s="16" t="str">
        <f>[1]!s_info_industry_csrc2023(A1208,"",1)</f>
        <v>房地产业</v>
      </c>
      <c r="H1208" s="16">
        <f>[1]!s_is(A1208,83,"FY","YTD","20251231",1,"",100000000)</f>
        <v>5.2340204621000002</v>
      </c>
      <c r="I1208" s="16">
        <f>[1]!s_is(A1208,83,"FY","YTD","20241231",1,"",100000000)</f>
        <v>8.4540625497999997</v>
      </c>
      <c r="J1208" s="16">
        <f t="shared" si="54"/>
        <v>-0.38088694858026295</v>
      </c>
      <c r="K1208" s="16">
        <f>[1]!s_is(A1208,61,"FY","YTD","20251231",1,"",100000000)</f>
        <v>-3.8727662994999998</v>
      </c>
      <c r="L1208" s="16">
        <f>[1]!s_is(A1208,61,"FY","YTD","20241231",1,"",100000000)</f>
        <v>-1.7878485063999998</v>
      </c>
      <c r="M1208" s="16">
        <f t="shared" si="55"/>
        <v>-1.1661602119176064</v>
      </c>
      <c r="N1208" s="16">
        <f>[1]!s_fa_roe(A1208,"20251231")</f>
        <v>-8.0755999999999997</v>
      </c>
      <c r="O1208" s="16">
        <f>[1]!s_stmnote_rdexp(A1208,"20251231",1,10000)</f>
        <v>0</v>
      </c>
      <c r="P1208" s="20">
        <f t="shared" si="56"/>
        <v>0</v>
      </c>
      <c r="Q1208" s="16">
        <f>[1]!s_margin_tradingbalance(A1208,"",10000)</f>
        <v>21063.702099999999</v>
      </c>
      <c r="R1208" s="16">
        <f>[1]!s_margin_seclendingbalance(A1208,"",10000)</f>
        <v>37.934100000000001</v>
      </c>
      <c r="S1208" s="17">
        <f>[1]!s_val_ev(A1208,"",100000000)</f>
        <v>34.353423653</v>
      </c>
      <c r="T1208" s="17">
        <f>[1]!share_freesharesmv(A1208,"",100000000)</f>
        <v>16.448097624900001</v>
      </c>
      <c r="U1208" s="17">
        <f>[1]!s_dq_amount_btin(A1208,E1208,100000000)</f>
        <v>0.31055909999999998</v>
      </c>
      <c r="V1208" s="17">
        <f>[1]!s_dq_turn(A1208,E1208)</f>
        <v>0.91569905747233749</v>
      </c>
      <c r="W1208" s="2">
        <f>[1]!s_pq_amount(A1208,"20260101","",100000000)</f>
        <v>58.65251456</v>
      </c>
      <c r="X1208" s="2">
        <f>[1]!s_pq_avgamount(A1208,"20260101","",100000000)</f>
        <v>0.53320467781818182</v>
      </c>
      <c r="Y1208" s="17">
        <f>[1]!s_ipo_dilutedpe(A1208)</f>
        <v>0</v>
      </c>
      <c r="Z1208" s="12">
        <f>[1]!s_ipo_collection_total(A1208,100000000)</f>
        <v>2.97</v>
      </c>
      <c r="AA1208" s="2">
        <f>[1]!s_val_pe_ttm(A1208,E1208)</f>
        <v>-8.2422676086425781</v>
      </c>
      <c r="AB1208" s="5">
        <f>[1]!s_info_zjtxornot1(A1208,"")</f>
        <v>0</v>
      </c>
      <c r="AC1208" s="22" t="str">
        <f>[1]!s_info_nature1(A1208,"")</f>
        <v>地方国有企业</v>
      </c>
      <c r="AD1208" s="6" t="str">
        <f>[1]!s_info_city(A1208)</f>
        <v>南京市</v>
      </c>
      <c r="AE1208" s="6" t="str">
        <f>[1]!s_info_province(A1208)</f>
        <v>江苏省</v>
      </c>
      <c r="AF1208">
        <v>118.767413</v>
      </c>
      <c r="AG1208">
        <v>32.041544000000002</v>
      </c>
    </row>
    <row r="1209" spans="1:33" x14ac:dyDescent="0.3">
      <c r="A1209" s="12" t="s">
        <v>2985</v>
      </c>
      <c r="B1209" s="12" t="s">
        <v>2986</v>
      </c>
      <c r="C1209" s="16" t="str">
        <f>[1]!s_info_mkt(A1209)</f>
        <v>主板</v>
      </c>
      <c r="D1209" s="16" t="str">
        <f>[1]!s_ipo_listeddate(A1209)</f>
        <v>1999-09-16</v>
      </c>
      <c r="E1209" s="16" t="str">
        <f>[1]!lastradeday_s("000002","")</f>
        <v>2026-06-22</v>
      </c>
      <c r="F1209" s="16" t="str">
        <f>[1]!s_info_industry_csrc2023(A1209,"",3)</f>
        <v>批发业</v>
      </c>
      <c r="G1209" s="16" t="str">
        <f>[1]!s_info_industry_csrc2023(A1209,"",1)</f>
        <v>批发和零售业</v>
      </c>
      <c r="H1209" s="16">
        <f>[1]!s_is(A1209,83,"FY","YTD","20251231",1,"",100000000)</f>
        <v>824.47409172779999</v>
      </c>
      <c r="I1209" s="16">
        <f>[1]!s_is(A1209,83,"FY","YTD","20241231",1,"",100000000)</f>
        <v>805.61531747380002</v>
      </c>
      <c r="J1209" s="16">
        <f t="shared" si="54"/>
        <v>2.3409155517469804E-2</v>
      </c>
      <c r="K1209" s="16">
        <f>[1]!s_is(A1209,61,"FY","YTD","20251231",1,"",100000000)</f>
        <v>3.8671515931</v>
      </c>
      <c r="L1209" s="16">
        <f>[1]!s_is(A1209,61,"FY","YTD","20241231",1,"",100000000)</f>
        <v>2.8299362291000003</v>
      </c>
      <c r="M1209" s="16">
        <f t="shared" si="55"/>
        <v>0.36651545477753167</v>
      </c>
      <c r="N1209" s="16">
        <f>[1]!s_fa_roe(A1209,"20251231")</f>
        <v>3.3828</v>
      </c>
      <c r="O1209" s="16">
        <f>[1]!s_stmnote_rdexp(A1209,"20251231",1,10000)</f>
        <v>1898.1726659999999</v>
      </c>
      <c r="P1209" s="20">
        <f t="shared" si="56"/>
        <v>2.3022829765603859E-4</v>
      </c>
      <c r="Q1209" s="16">
        <f>[1]!s_margin_tradingbalance(A1209,"",10000)</f>
        <v>43824.811500000003</v>
      </c>
      <c r="R1209" s="16">
        <f>[1]!s_margin_seclendingbalance(A1209,"",10000)</f>
        <v>67.310100000000006</v>
      </c>
      <c r="S1209" s="17">
        <f>[1]!s_val_ev(A1209,"",100000000)</f>
        <v>89.001511844000021</v>
      </c>
      <c r="T1209" s="17">
        <f>[1]!share_freesharesmv(A1209,"",100000000)</f>
        <v>40.220958889499997</v>
      </c>
      <c r="U1209" s="17">
        <f>[1]!s_dq_amount_btin(A1209,E1209,100000000)</f>
        <v>1.96679147</v>
      </c>
      <c r="V1209" s="17">
        <f>[1]!s_dq_turn(A1209,E1209)</f>
        <v>2.253127115992005</v>
      </c>
      <c r="W1209" s="2">
        <f>[1]!s_pq_amount(A1209,"20260101","",100000000)</f>
        <v>327.10782528999999</v>
      </c>
      <c r="X1209" s="2">
        <f>[1]!s_pq_avgamount(A1209,"20260101","",100000000)</f>
        <v>2.9737075026363633</v>
      </c>
      <c r="Y1209" s="17">
        <f>[1]!s_ipo_dilutedpe(A1209)</f>
        <v>0</v>
      </c>
      <c r="Z1209" s="12">
        <f>[1]!s_ipo_collection_total(A1209,100000000)</f>
        <v>2.5465</v>
      </c>
      <c r="AA1209" s="2">
        <f>[1]!s_val_pe_ttm(A1209,E1209)</f>
        <v>20.592201232910156</v>
      </c>
      <c r="AB1209" s="5">
        <f>[1]!s_info_zjtxornot1(A1209,"")</f>
        <v>0</v>
      </c>
      <c r="AC1209" s="22" t="str">
        <f>[1]!s_info_nature1(A1209,"")</f>
        <v>中央国有企业</v>
      </c>
      <c r="AD1209" s="6" t="str">
        <f>[1]!s_info_city(A1209)</f>
        <v>重庆市</v>
      </c>
      <c r="AE1209" s="6" t="str">
        <f>[1]!s_info_province(A1209)</f>
        <v>重庆</v>
      </c>
      <c r="AF1209">
        <v>106.50496200000001</v>
      </c>
      <c r="AG1209">
        <v>29.533155000000001</v>
      </c>
    </row>
    <row r="1210" spans="1:33" x14ac:dyDescent="0.3">
      <c r="A1210" s="12" t="s">
        <v>2987</v>
      </c>
      <c r="B1210" s="12" t="s">
        <v>2988</v>
      </c>
      <c r="C1210" s="16" t="str">
        <f>[1]!s_info_mkt(A1210)</f>
        <v>科创板</v>
      </c>
      <c r="D1210" s="16" t="str">
        <f>[1]!s_ipo_listeddate(A1210)</f>
        <v>2024-12-05</v>
      </c>
      <c r="E1210" s="16" t="str">
        <f>[1]!lastradeday_s("000002","")</f>
        <v>2026-06-22</v>
      </c>
      <c r="F1210" s="16" t="str">
        <f>[1]!s_info_industry_csrc2023(A1210,"",3)</f>
        <v>其他制造业</v>
      </c>
      <c r="G1210" s="16" t="str">
        <f>[1]!s_info_industry_csrc2023(A1210,"",1)</f>
        <v>制造业</v>
      </c>
      <c r="H1210" s="16">
        <f>[1]!s_is(A1210,83,"FY","YTD","20251231",1,"",100000000)</f>
        <v>11.0727680464</v>
      </c>
      <c r="I1210" s="16">
        <f>[1]!s_is(A1210,83,"FY","YTD","20241231",1,"",100000000)</f>
        <v>9.5684976484000011</v>
      </c>
      <c r="J1210" s="16">
        <f t="shared" si="54"/>
        <v>0.1572107193078045</v>
      </c>
      <c r="K1210" s="16">
        <f>[1]!s_is(A1210,61,"FY","YTD","20251231",1,"",100000000)</f>
        <v>4.4037506669999997</v>
      </c>
      <c r="L1210" s="16">
        <f>[1]!s_is(A1210,61,"FY","YTD","20241231",1,"",100000000)</f>
        <v>5.1731144390999999</v>
      </c>
      <c r="M1210" s="16">
        <f t="shared" si="55"/>
        <v>-0.14872351678225224</v>
      </c>
      <c r="N1210" s="16">
        <f>[1]!s_fa_roe(A1210,"20251231")</f>
        <v>13.1206</v>
      </c>
      <c r="O1210" s="16">
        <f>[1]!s_stmnote_rdexp(A1210,"20251231",1,10000)</f>
        <v>16639.040303999998</v>
      </c>
      <c r="P1210" s="20">
        <f t="shared" si="56"/>
        <v>0.15026992558929034</v>
      </c>
      <c r="Q1210" s="16">
        <f>[1]!s_margin_tradingbalance(A1210,"",10000)</f>
        <v>34821.671300000002</v>
      </c>
      <c r="R1210" s="16">
        <f>[1]!s_margin_seclendingbalance(A1210,"",10000)</f>
        <v>153.6925</v>
      </c>
      <c r="S1210" s="17">
        <f>[1]!s_val_ev(A1210,"",100000000)</f>
        <v>210.04525100000001</v>
      </c>
      <c r="T1210" s="17">
        <f>[1]!share_freesharesmv(A1210,"",100000000)</f>
        <v>62.350557784999999</v>
      </c>
      <c r="U1210" s="17">
        <f>[1]!s_dq_amount_btin(A1210,E1210,100000000)</f>
        <v>1.3649205</v>
      </c>
      <c r="V1210" s="17">
        <f>[1]!s_dq_turn(A1210,E1210)</f>
        <v>1.8642599420072274</v>
      </c>
      <c r="W1210" s="2">
        <f>[1]!s_pq_amount(A1210,"20260101","",100000000)</f>
        <v>125.35213768</v>
      </c>
      <c r="X1210" s="2">
        <f>[1]!s_pq_avgamount(A1210,"20260101","",100000000)</f>
        <v>1.139564888</v>
      </c>
      <c r="Y1210" s="17">
        <f>[1]!s_ipo_dilutedpe(A1210)</f>
        <v>20.72</v>
      </c>
      <c r="Z1210" s="12">
        <f>[1]!s_ipo_collection_total(A1210,100000000)</f>
        <v>10.834707999999999</v>
      </c>
      <c r="AA1210" s="2">
        <f>[1]!s_val_pe_ttm(A1210,E1210)</f>
        <v>47.57421875</v>
      </c>
      <c r="AB1210" s="5">
        <f>[1]!s_info_zjtxornot1(A1210,"")</f>
        <v>1</v>
      </c>
      <c r="AC1210" s="22" t="str">
        <f>[1]!s_info_nature1(A1210,"")</f>
        <v>民营企业</v>
      </c>
      <c r="AD1210" s="6" t="str">
        <f>[1]!s_info_city(A1210)</f>
        <v>成都市</v>
      </c>
      <c r="AE1210" s="6" t="str">
        <f>[1]!s_info_province(A1210)</f>
        <v>四川省</v>
      </c>
      <c r="AF1210">
        <v>104.065735</v>
      </c>
      <c r="AG1210">
        <v>30.659462000000001</v>
      </c>
    </row>
    <row r="1211" spans="1:33" x14ac:dyDescent="0.3">
      <c r="A1211" s="12" t="s">
        <v>2989</v>
      </c>
      <c r="B1211" s="12" t="s">
        <v>2990</v>
      </c>
      <c r="C1211" s="16" t="str">
        <f>[1]!s_info_mkt(A1211)</f>
        <v>科创板</v>
      </c>
      <c r="D1211" s="16" t="str">
        <f>[1]!s_ipo_listeddate(A1211)</f>
        <v>2022-01-14</v>
      </c>
      <c r="E1211" s="16" t="str">
        <f>[1]!lastradeday_s("000002","")</f>
        <v>2026-06-22</v>
      </c>
      <c r="F1211" s="16" t="str">
        <f>[1]!s_info_industry_csrc2023(A1211,"",3)</f>
        <v>计算机、通信和其他电子设备制造业</v>
      </c>
      <c r="G1211" s="16" t="str">
        <f>[1]!s_info_industry_csrc2023(A1211,"",1)</f>
        <v>制造业</v>
      </c>
      <c r="H1211" s="16">
        <f>[1]!s_is(A1211,83,"FY","YTD","20251231",1,"",100000000)</f>
        <v>38.168034983600002</v>
      </c>
      <c r="I1211" s="16">
        <f>[1]!s_is(A1211,83,"FY","YTD","20241231",1,"",100000000)</f>
        <v>33.857428189499998</v>
      </c>
      <c r="J1211" s="16">
        <f t="shared" si="54"/>
        <v>0.12731642728365378</v>
      </c>
      <c r="K1211" s="16">
        <f>[1]!s_is(A1211,61,"FY","YTD","20251231",1,"",100000000)</f>
        <v>-3.9028517674000001</v>
      </c>
      <c r="L1211" s="16">
        <f>[1]!s_is(A1211,61,"FY","YTD","20241231",1,"",100000000)</f>
        <v>-6.9301367917999999</v>
      </c>
      <c r="M1211" s="16">
        <f t="shared" si="55"/>
        <v>0.4368290432566927</v>
      </c>
      <c r="N1211" s="16">
        <f>[1]!s_fa_roe(A1211,"20251231")</f>
        <v>-7.0072000000000001</v>
      </c>
      <c r="O1211" s="16">
        <f>[1]!s_stmnote_rdexp(A1211,"20251231",1,10000)</f>
        <v>129874.64161300001</v>
      </c>
      <c r="P1211" s="20">
        <f t="shared" si="56"/>
        <v>0.34027070471090376</v>
      </c>
      <c r="Q1211" s="16">
        <f>[1]!s_margin_tradingbalance(A1211,"",10000)</f>
        <v>46428.730799999998</v>
      </c>
      <c r="R1211" s="16">
        <f>[1]!s_margin_seclendingbalance(A1211,"",10000)</f>
        <v>370.5985</v>
      </c>
      <c r="S1211" s="17">
        <f>[1]!s_val_ev(A1211,"",100000000)</f>
        <v>416.58585535510002</v>
      </c>
      <c r="T1211" s="17">
        <f>[1]!share_freesharesmv(A1211,"",100000000)</f>
        <v>242.35225902459999</v>
      </c>
      <c r="U1211" s="17">
        <f>[1]!s_dq_amount_btin(A1211,E1211,100000000)</f>
        <v>11.31385633</v>
      </c>
      <c r="V1211" s="17">
        <f>[1]!s_dq_turn(A1211,E1211)</f>
        <v>3.0917935344803626</v>
      </c>
      <c r="W1211" s="2">
        <f>[1]!s_pq_amount(A1211,"20260101","",100000000)</f>
        <v>1067.6650509999999</v>
      </c>
      <c r="X1211" s="2">
        <f>[1]!s_pq_avgamount(A1211,"20260101","",100000000)</f>
        <v>9.7060459181818182</v>
      </c>
      <c r="Y1211" s="17">
        <f>[1]!s_ipo_dilutedpe(A1211)</f>
        <v>0</v>
      </c>
      <c r="Z1211" s="12">
        <f>[1]!s_ipo_collection_total(A1211,100000000)</f>
        <v>68.82722844060001</v>
      </c>
      <c r="AA1211" s="2">
        <f>[1]!s_val_pe_ttm(A1211,E1211)</f>
        <v>-140.70744323730469</v>
      </c>
      <c r="AB1211" s="5">
        <f>[1]!s_info_zjtxornot1(A1211,"")</f>
        <v>0</v>
      </c>
      <c r="AC1211" s="22" t="str">
        <f>[1]!s_info_nature1(A1211,"")</f>
        <v>外资企业</v>
      </c>
      <c r="AD1211" s="6" t="str">
        <f>[1]!s_info_city(A1211)</f>
        <v>上海市</v>
      </c>
      <c r="AE1211" s="6" t="str">
        <f>[1]!s_info_province(A1211)</f>
        <v>上海</v>
      </c>
      <c r="AF1211">
        <v>121.472644</v>
      </c>
      <c r="AG1211">
        <v>31.231705999999999</v>
      </c>
    </row>
    <row r="1212" spans="1:33" x14ac:dyDescent="0.3">
      <c r="A1212" s="12" t="s">
        <v>2991</v>
      </c>
      <c r="B1212" s="12" t="s">
        <v>2992</v>
      </c>
      <c r="C1212" s="16" t="str">
        <f>[1]!s_info_mkt(A1212)</f>
        <v>主板</v>
      </c>
      <c r="D1212" s="16" t="str">
        <f>[1]!s_ipo_listeddate(A1212)</f>
        <v>2016-12-28</v>
      </c>
      <c r="E1212" s="16" t="str">
        <f>[1]!lastradeday_s("000002","")</f>
        <v>2026-06-22</v>
      </c>
      <c r="F1212" s="16" t="str">
        <f>[1]!s_info_industry_csrc2023(A1212,"",3)</f>
        <v>专用设备制造业</v>
      </c>
      <c r="G1212" s="16" t="str">
        <f>[1]!s_info_industry_csrc2023(A1212,"",1)</f>
        <v>制造业</v>
      </c>
      <c r="H1212" s="16">
        <f>[1]!s_is(A1212,83,"FY","YTD","20251231",1,"",100000000)</f>
        <v>24.288668317500001</v>
      </c>
      <c r="I1212" s="16">
        <f>[1]!s_is(A1212,83,"FY","YTD","20241231",1,"",100000000)</f>
        <v>26.940631765199999</v>
      </c>
      <c r="J1212" s="16">
        <f t="shared" si="54"/>
        <v>-9.8437314715299928E-2</v>
      </c>
      <c r="K1212" s="16">
        <f>[1]!s_is(A1212,61,"FY","YTD","20251231",1,"",100000000)</f>
        <v>4.3058418791999999</v>
      </c>
      <c r="L1212" s="16">
        <f>[1]!s_is(A1212,61,"FY","YTD","20241231",1,"",100000000)</f>
        <v>5.1736763194000002</v>
      </c>
      <c r="M1212" s="16">
        <f t="shared" si="55"/>
        <v>-0.16774038162106059</v>
      </c>
      <c r="N1212" s="16">
        <f>[1]!s_fa_roe(A1212,"20251231")</f>
        <v>15.0266</v>
      </c>
      <c r="O1212" s="16">
        <f>[1]!s_stmnote_rdexp(A1212,"20251231",1,10000)</f>
        <v>12577.883743</v>
      </c>
      <c r="P1212" s="20">
        <f t="shared" si="56"/>
        <v>5.1784987050680034E-2</v>
      </c>
      <c r="Q1212" s="16">
        <f>[1]!s_margin_tradingbalance(A1212,"",10000)</f>
        <v>0</v>
      </c>
      <c r="R1212" s="16">
        <f>[1]!s_margin_seclendingbalance(A1212,"",10000)</f>
        <v>0</v>
      </c>
      <c r="S1212" s="17">
        <f>[1]!s_val_ev(A1212,"",100000000)</f>
        <v>75.004263214399998</v>
      </c>
      <c r="T1212" s="17">
        <f>[1]!share_freesharesmv(A1212,"",100000000)</f>
        <v>36.173298564</v>
      </c>
      <c r="U1212" s="17">
        <f>[1]!s_dq_amount_btin(A1212,E1212,100000000)</f>
        <v>1.0461564800000001</v>
      </c>
      <c r="V1212" s="17">
        <f>[1]!s_dq_turn(A1212,E1212)</f>
        <v>2.082947825617131</v>
      </c>
      <c r="W1212" s="2">
        <f>[1]!s_pq_amount(A1212,"20260101","",100000000)</f>
        <v>135.20930461</v>
      </c>
      <c r="X1212" s="2">
        <f>[1]!s_pq_avgamount(A1212,"20260101","",100000000)</f>
        <v>1.2291754964545454</v>
      </c>
      <c r="Y1212" s="17">
        <f>[1]!s_ipo_dilutedpe(A1212)</f>
        <v>15.56</v>
      </c>
      <c r="Z1212" s="12">
        <f>[1]!s_ipo_collection_total(A1212,100000000)</f>
        <v>3.3726959999999999</v>
      </c>
      <c r="AA1212" s="2">
        <f>[1]!s_val_pe_ttm(A1212,E1212)</f>
        <v>16.908882141113281</v>
      </c>
      <c r="AB1212" s="5">
        <f>[1]!s_info_zjtxornot1(A1212,"")</f>
        <v>1</v>
      </c>
      <c r="AC1212" s="22" t="str">
        <f>[1]!s_info_nature1(A1212,"")</f>
        <v>民营企业</v>
      </c>
      <c r="AD1212" s="6" t="str">
        <f>[1]!s_info_city(A1212)</f>
        <v>广州市</v>
      </c>
      <c r="AE1212" s="6" t="str">
        <f>[1]!s_info_province(A1212)</f>
        <v>广东省</v>
      </c>
      <c r="AF1212">
        <v>113.280637</v>
      </c>
      <c r="AG1212">
        <v>23.125177999999998</v>
      </c>
    </row>
    <row r="1213" spans="1:33" x14ac:dyDescent="0.3">
      <c r="A1213" s="12" t="s">
        <v>2993</v>
      </c>
      <c r="B1213" s="12" t="s">
        <v>2994</v>
      </c>
      <c r="C1213" s="16" t="str">
        <f>[1]!s_info_mkt(A1213)</f>
        <v>主板</v>
      </c>
      <c r="D1213" s="16" t="str">
        <f>[1]!s_ipo_listeddate(A1213)</f>
        <v>1993-04-07</v>
      </c>
      <c r="E1213" s="16" t="str">
        <f>[1]!lastradeday_s("000002","")</f>
        <v>2026-06-22</v>
      </c>
      <c r="F1213" s="16" t="str">
        <f>[1]!s_info_industry_csrc2023(A1213,"",3)</f>
        <v>房地产业</v>
      </c>
      <c r="G1213" s="16" t="str">
        <f>[1]!s_info_industry_csrc2023(A1213,"",1)</f>
        <v>房地产业</v>
      </c>
      <c r="H1213" s="16">
        <f>[1]!s_is(A1213,83,"FY","YTD","20251231",1,"",100000000)</f>
        <v>18.518217996500002</v>
      </c>
      <c r="I1213" s="16">
        <f>[1]!s_is(A1213,83,"FY","YTD","20241231",1,"",100000000)</f>
        <v>5.8142595713</v>
      </c>
      <c r="J1213" s="16">
        <f t="shared" si="54"/>
        <v>2.1849658188479442</v>
      </c>
      <c r="K1213" s="16">
        <f>[1]!s_is(A1213,61,"FY","YTD","20251231",1,"",100000000)</f>
        <v>-1.2659647984</v>
      </c>
      <c r="L1213" s="16">
        <f>[1]!s_is(A1213,61,"FY","YTD","20241231",1,"",100000000)</f>
        <v>1.0753943497</v>
      </c>
      <c r="M1213" s="16">
        <f t="shared" si="55"/>
        <v>-2.177209828890363</v>
      </c>
      <c r="N1213" s="16">
        <f>[1]!s_fa_roe(A1213,"20251231")</f>
        <v>-1.5497000000000001</v>
      </c>
      <c r="O1213" s="16">
        <f>[1]!s_stmnote_rdexp(A1213,"20251231",1,10000)</f>
        <v>22703.549640000001</v>
      </c>
      <c r="P1213" s="20">
        <f t="shared" si="56"/>
        <v>0.12260115765075795</v>
      </c>
      <c r="Q1213" s="16">
        <f>[1]!s_margin_tradingbalance(A1213,"",10000)</f>
        <v>157594.00889999999</v>
      </c>
      <c r="R1213" s="16">
        <f>[1]!s_margin_seclendingbalance(A1213,"",10000)</f>
        <v>877.05899999999997</v>
      </c>
      <c r="S1213" s="17">
        <f>[1]!s_val_ev(A1213,"",100000000)</f>
        <v>340.96641779199996</v>
      </c>
      <c r="T1213" s="17">
        <f>[1]!share_freesharesmv(A1213,"",100000000)</f>
        <v>253.78458734200004</v>
      </c>
      <c r="U1213" s="17">
        <f>[1]!s_dq_amount_btin(A1213,E1213,100000000)</f>
        <v>34.86372231</v>
      </c>
      <c r="V1213" s="17">
        <f>[1]!s_dq_turn(A1213,E1213)</f>
        <v>10.626445580000265</v>
      </c>
      <c r="W1213" s="2">
        <f>[1]!s_pq_amount(A1213,"20260101","",100000000)</f>
        <v>1282.7904514899999</v>
      </c>
      <c r="X1213" s="2">
        <f>[1]!s_pq_avgamount(A1213,"20260101","",100000000)</f>
        <v>11.661731377181818</v>
      </c>
      <c r="Y1213" s="17">
        <f>[1]!s_ipo_dilutedpe(A1213)</f>
        <v>0</v>
      </c>
      <c r="Z1213" s="12">
        <f>[1]!s_ipo_collection_total(A1213,100000000)</f>
        <v>0.12</v>
      </c>
      <c r="AA1213" s="2">
        <f>[1]!s_val_pe_ttm(A1213,E1213)</f>
        <v>-277.1796875</v>
      </c>
      <c r="AB1213" s="5">
        <f>[1]!s_info_zjtxornot1(A1213,"")</f>
        <v>1</v>
      </c>
      <c r="AC1213" s="22" t="str">
        <f>[1]!s_info_nature1(A1213,"")</f>
        <v>民营企业</v>
      </c>
      <c r="AD1213" s="6" t="str">
        <f>[1]!s_info_city(A1213)</f>
        <v>上海市</v>
      </c>
      <c r="AE1213" s="6" t="str">
        <f>[1]!s_info_province(A1213)</f>
        <v>上海</v>
      </c>
      <c r="AF1213">
        <v>121.472644</v>
      </c>
      <c r="AG1213">
        <v>31.231705999999999</v>
      </c>
    </row>
    <row r="1214" spans="1:33" x14ac:dyDescent="0.3">
      <c r="A1214" s="12" t="s">
        <v>2995</v>
      </c>
      <c r="B1214" s="12" t="s">
        <v>2996</v>
      </c>
      <c r="C1214" s="16" t="str">
        <f>[1]!s_info_mkt(A1214)</f>
        <v>创业板</v>
      </c>
      <c r="D1214" s="16" t="str">
        <f>[1]!s_ipo_listeddate(A1214)</f>
        <v>2016-10-18</v>
      </c>
      <c r="E1214" s="16" t="str">
        <f>[1]!lastradeday_s("000002","")</f>
        <v>2026-06-22</v>
      </c>
      <c r="F1214" s="16" t="str">
        <f>[1]!s_info_industry_csrc2023(A1214,"",3)</f>
        <v>软件和信息技术服务业</v>
      </c>
      <c r="G1214" s="16" t="str">
        <f>[1]!s_info_industry_csrc2023(A1214,"",1)</f>
        <v>信息传输、软件和信息技术服务业</v>
      </c>
      <c r="H1214" s="16">
        <f>[1]!s_is(A1214,83,"FY","YTD","20251231",1,"",100000000)</f>
        <v>4.3505551030000005</v>
      </c>
      <c r="I1214" s="16">
        <f>[1]!s_is(A1214,83,"FY","YTD","20241231",1,"",100000000)</f>
        <v>4.0601068579000001</v>
      </c>
      <c r="J1214" s="16">
        <f t="shared" si="54"/>
        <v>7.1537093792213291E-2</v>
      </c>
      <c r="K1214" s="16">
        <f>[1]!s_is(A1214,61,"FY","YTD","20251231",1,"",100000000)</f>
        <v>0.47664178530000001</v>
      </c>
      <c r="L1214" s="16">
        <f>[1]!s_is(A1214,61,"FY","YTD","20241231",1,"",100000000)</f>
        <v>0.39296818299999997</v>
      </c>
      <c r="M1214" s="16">
        <f t="shared" si="55"/>
        <v>0.21292716794835281</v>
      </c>
      <c r="N1214" s="16">
        <f>[1]!s_fa_roe(A1214,"20251231")</f>
        <v>4.2134</v>
      </c>
      <c r="O1214" s="16">
        <f>[1]!s_stmnote_rdexp(A1214,"20251231",1,10000)</f>
        <v>6042.2462869999999</v>
      </c>
      <c r="P1214" s="20">
        <f t="shared" si="56"/>
        <v>0.13888449046038895</v>
      </c>
      <c r="Q1214" s="16">
        <f>[1]!s_margin_tradingbalance(A1214,"",10000)</f>
        <v>0</v>
      </c>
      <c r="R1214" s="16">
        <f>[1]!s_margin_seclendingbalance(A1214,"",10000)</f>
        <v>0</v>
      </c>
      <c r="S1214" s="17">
        <f>[1]!s_val_ev(A1214,"",100000000)</f>
        <v>37.336052050200003</v>
      </c>
      <c r="T1214" s="17">
        <f>[1]!share_freesharesmv(A1214,"",100000000)</f>
        <v>18.714203413200003</v>
      </c>
      <c r="U1214" s="17">
        <f>[1]!s_dq_amount_btin(A1214,E1214,100000000)</f>
        <v>1.5668341299999999</v>
      </c>
      <c r="V1214" s="17">
        <f>[1]!s_dq_turn(A1214,E1214)</f>
        <v>4.2180035388864896</v>
      </c>
      <c r="W1214" s="2">
        <f>[1]!s_pq_amount(A1214,"20260101","",100000000)</f>
        <v>105.11933808000001</v>
      </c>
      <c r="X1214" s="2">
        <f>[1]!s_pq_avgamount(A1214,"20260101","",100000000)</f>
        <v>1.0011365531428571</v>
      </c>
      <c r="Y1214" s="17">
        <f>[1]!s_ipo_dilutedpe(A1214)</f>
        <v>22.99</v>
      </c>
      <c r="Z1214" s="12">
        <f>[1]!s_ipo_collection_total(A1214,100000000)</f>
        <v>2.5059999999999998</v>
      </c>
      <c r="AA1214" s="2">
        <f>[1]!s_val_pe_ttm(A1214,E1214)</f>
        <v>88.217422485351563</v>
      </c>
      <c r="AB1214" s="5">
        <f>[1]!s_info_zjtxornot1(A1214,"")</f>
        <v>0</v>
      </c>
      <c r="AC1214" s="22" t="str">
        <f>[1]!s_info_nature1(A1214,"")</f>
        <v>民营企业</v>
      </c>
      <c r="AD1214" s="6" t="str">
        <f>[1]!s_info_city(A1214)</f>
        <v>杭州市</v>
      </c>
      <c r="AE1214" s="6" t="str">
        <f>[1]!s_info_province(A1214)</f>
        <v>浙江省</v>
      </c>
      <c r="AF1214">
        <v>120.153576</v>
      </c>
      <c r="AG1214">
        <v>30.287458999999998</v>
      </c>
    </row>
    <row r="1215" spans="1:33" x14ac:dyDescent="0.3">
      <c r="A1215" s="12" t="s">
        <v>2997</v>
      </c>
      <c r="B1215" s="12" t="s">
        <v>2998</v>
      </c>
      <c r="C1215" s="16" t="str">
        <f>[1]!s_info_mkt(A1215)</f>
        <v>主板</v>
      </c>
      <c r="D1215" s="16" t="str">
        <f>[1]!s_ipo_listeddate(A1215)</f>
        <v>1998-02-20</v>
      </c>
      <c r="E1215" s="16" t="str">
        <f>[1]!lastradeday_s("000002","")</f>
        <v>2026-06-22</v>
      </c>
      <c r="F1215" s="16" t="str">
        <f>[1]!s_info_industry_csrc2023(A1215,"",3)</f>
        <v>道路运输业</v>
      </c>
      <c r="G1215" s="16" t="str">
        <f>[1]!s_info_industry_csrc2023(A1215,"",1)</f>
        <v>交通运输、仓储和邮政业</v>
      </c>
      <c r="H1215" s="16">
        <f>[1]!s_is(A1215,83,"FY","YTD","20251231",1,"",100000000)</f>
        <v>44.697381605100006</v>
      </c>
      <c r="I1215" s="16">
        <f>[1]!s_is(A1215,83,"FY","YTD","20241231",1,"",100000000)</f>
        <v>45.699030787200002</v>
      </c>
      <c r="J1215" s="16">
        <f t="shared" si="54"/>
        <v>-2.1918390058735193E-2</v>
      </c>
      <c r="K1215" s="16">
        <f>[1]!s_is(A1215,61,"FY","YTD","20251231",1,"",100000000)</f>
        <v>18.013376149300001</v>
      </c>
      <c r="L1215" s="16">
        <f>[1]!s_is(A1215,61,"FY","YTD","20241231",1,"",100000000)</f>
        <v>15.6212221995</v>
      </c>
      <c r="M1215" s="16">
        <f t="shared" si="55"/>
        <v>0.15313487762030351</v>
      </c>
      <c r="N1215" s="16">
        <f>[1]!s_fa_roe(A1215,"20251231")</f>
        <v>16.691299999999998</v>
      </c>
      <c r="O1215" s="16">
        <f>[1]!s_stmnote_rdexp(A1215,"20251231",1,10000)</f>
        <v>1629.3149980000001</v>
      </c>
      <c r="P1215" s="20">
        <f t="shared" si="56"/>
        <v>3.6452135214428173E-3</v>
      </c>
      <c r="Q1215" s="16">
        <f>[1]!s_margin_tradingbalance(A1215,"",10000)</f>
        <v>1121.8534</v>
      </c>
      <c r="R1215" s="16">
        <f>[1]!s_margin_seclendingbalance(A1215,"",10000)</f>
        <v>522.73800000000006</v>
      </c>
      <c r="S1215" s="17">
        <f>[1]!s_val_ev(A1215,"",100000000)</f>
        <v>268.17620321814996</v>
      </c>
      <c r="T1215" s="17">
        <f>[1]!share_freesharesmv(A1215,"",100000000)</f>
        <v>68.154289702599996</v>
      </c>
      <c r="U1215" s="17">
        <f>[1]!s_dq_amount_btin(A1215,E1215,100000000)</f>
        <v>0.65260488999999999</v>
      </c>
      <c r="V1215" s="17">
        <f>[1]!s_dq_turn(A1215,E1215)</f>
        <v>0.36872713331263035</v>
      </c>
      <c r="W1215" s="2">
        <f>[1]!s_pq_amount(A1215,"20260101","",100000000)</f>
        <v>94.432184840000005</v>
      </c>
      <c r="X1215" s="2">
        <f>[1]!s_pq_avgamount(A1215,"20260101","",100000000)</f>
        <v>0.85847440763636362</v>
      </c>
      <c r="Y1215" s="17">
        <f>[1]!s_ipo_dilutedpe(A1215)</f>
        <v>23.83</v>
      </c>
      <c r="Z1215" s="12">
        <f>[1]!s_ipo_collection_total(A1215,100000000)</f>
        <v>5.41</v>
      </c>
      <c r="AA1215" s="2">
        <f>[1]!s_val_pe_ttm(A1215,E1215)</f>
        <v>17.93720817565918</v>
      </c>
      <c r="AB1215" s="5">
        <f>[1]!s_info_zjtxornot1(A1215,"")</f>
        <v>0</v>
      </c>
      <c r="AC1215" s="22" t="str">
        <f>[1]!s_info_nature1(A1215,"")</f>
        <v>地方国有企业</v>
      </c>
      <c r="AD1215" s="6" t="str">
        <f>[1]!s_info_city(A1215)</f>
        <v>广州市</v>
      </c>
      <c r="AE1215" s="6" t="str">
        <f>[1]!s_info_province(A1215)</f>
        <v>广东省</v>
      </c>
      <c r="AF1215">
        <v>113.280637</v>
      </c>
      <c r="AG1215">
        <v>23.125177999999998</v>
      </c>
    </row>
    <row r="1216" spans="1:33" x14ac:dyDescent="0.3">
      <c r="A1216" s="12" t="s">
        <v>2999</v>
      </c>
      <c r="B1216" s="12" t="s">
        <v>3000</v>
      </c>
      <c r="C1216" s="16" t="str">
        <f>[1]!s_info_mkt(A1216)</f>
        <v>主板</v>
      </c>
      <c r="D1216" s="16" t="str">
        <f>[1]!s_ipo_listeddate(A1216)</f>
        <v>2022-09-19</v>
      </c>
      <c r="E1216" s="16" t="str">
        <f>[1]!lastradeday_s("000002","")</f>
        <v>2026-06-22</v>
      </c>
      <c r="F1216" s="16" t="str">
        <f>[1]!s_info_industry_csrc2023(A1216,"",3)</f>
        <v>家具制造业</v>
      </c>
      <c r="G1216" s="16" t="str">
        <f>[1]!s_info_industry_csrc2023(A1216,"",1)</f>
        <v>制造业</v>
      </c>
      <c r="H1216" s="16">
        <f>[1]!s_is(A1216,83,"FY","YTD","20251231",1,"",100000000)</f>
        <v>16.774210677599999</v>
      </c>
      <c r="I1216" s="16">
        <f>[1]!s_is(A1216,83,"FY","YTD","20241231",1,"",100000000)</f>
        <v>12.368431022200001</v>
      </c>
      <c r="J1216" s="16">
        <f t="shared" si="54"/>
        <v>0.35621168501421874</v>
      </c>
      <c r="K1216" s="16">
        <f>[1]!s_is(A1216,61,"FY","YTD","20251231",1,"",100000000)</f>
        <v>0.36218379319999999</v>
      </c>
      <c r="L1216" s="16">
        <f>[1]!s_is(A1216,61,"FY","YTD","20241231",1,"",100000000)</f>
        <v>-0.13981036689999998</v>
      </c>
      <c r="M1216" s="16">
        <f t="shared" si="55"/>
        <v>3.5905360327038811</v>
      </c>
      <c r="N1216" s="16">
        <f>[1]!s_fa_roe(A1216,"20251231")</f>
        <v>3.3231999999999999</v>
      </c>
      <c r="O1216" s="16">
        <f>[1]!s_stmnote_rdexp(A1216,"20251231",1,10000)</f>
        <v>5385.2866979999999</v>
      </c>
      <c r="P1216" s="20">
        <f t="shared" si="56"/>
        <v>3.2104560992496783E-2</v>
      </c>
      <c r="Q1216" s="16">
        <f>[1]!s_margin_tradingbalance(A1216,"",10000)</f>
        <v>0</v>
      </c>
      <c r="R1216" s="16">
        <f>[1]!s_margin_seclendingbalance(A1216,"",10000)</f>
        <v>0</v>
      </c>
      <c r="S1216" s="17">
        <f>[1]!s_val_ev(A1216,"",100000000)</f>
        <v>45.303215999999999</v>
      </c>
      <c r="T1216" s="17">
        <f>[1]!share_freesharesmv(A1216,"",100000000)</f>
        <v>13.18479134</v>
      </c>
      <c r="U1216" s="17">
        <f>[1]!s_dq_amount_btin(A1216,E1216,100000000)</f>
        <v>0.16110811</v>
      </c>
      <c r="V1216" s="17">
        <f>[1]!s_dq_turn(A1216,E1216)</f>
        <v>0.38527808842966843</v>
      </c>
      <c r="W1216" s="2">
        <f>[1]!s_pq_amount(A1216,"20260101","",100000000)</f>
        <v>27.60779136</v>
      </c>
      <c r="X1216" s="2">
        <f>[1]!s_pq_avgamount(A1216,"20260101","",100000000)</f>
        <v>0.25097992145454545</v>
      </c>
      <c r="Y1216" s="17">
        <f>[1]!s_ipo_dilutedpe(A1216)</f>
        <v>22.98</v>
      </c>
      <c r="Z1216" s="12">
        <f>[1]!s_ipo_collection_total(A1216,100000000)</f>
        <v>4.4137500000000003</v>
      </c>
      <c r="AA1216" s="2">
        <f>[1]!s_val_pe_ttm(A1216,E1216)</f>
        <v>118.5709228515625</v>
      </c>
      <c r="AB1216" s="5">
        <f>[1]!s_info_zjtxornot1(A1216,"")</f>
        <v>0</v>
      </c>
      <c r="AC1216" s="22" t="str">
        <f>[1]!s_info_nature1(A1216,"")</f>
        <v>民营企业</v>
      </c>
      <c r="AD1216" s="6" t="str">
        <f>[1]!s_info_city(A1216)</f>
        <v>临海市</v>
      </c>
      <c r="AE1216" s="6" t="str">
        <f>[1]!s_info_province(A1216)</f>
        <v>浙江省</v>
      </c>
      <c r="AF1216">
        <v>121.221919</v>
      </c>
      <c r="AG1216">
        <v>28.857389000000001</v>
      </c>
    </row>
    <row r="1217" spans="1:33" x14ac:dyDescent="0.3">
      <c r="A1217" s="12" t="s">
        <v>3001</v>
      </c>
      <c r="B1217" s="12" t="s">
        <v>3002</v>
      </c>
      <c r="C1217" s="16" t="str">
        <f>[1]!s_info_mkt(A1217)</f>
        <v>主板</v>
      </c>
      <c r="D1217" s="16" t="str">
        <f>[1]!s_ipo_listeddate(A1217)</f>
        <v>2014-06-26</v>
      </c>
      <c r="E1217" s="16" t="str">
        <f>[1]!lastradeday_s("000002","")</f>
        <v>2026-06-22</v>
      </c>
      <c r="F1217" s="16" t="str">
        <f>[1]!s_info_industry_csrc2023(A1217,"",3)</f>
        <v>农副食品加工业</v>
      </c>
      <c r="G1217" s="16" t="str">
        <f>[1]!s_info_industry_csrc2023(A1217,"",1)</f>
        <v>制造业</v>
      </c>
      <c r="H1217" s="16">
        <f>[1]!s_is(A1217,83,"FY","YTD","20251231",1,"",100000000)</f>
        <v>100.18766142940001</v>
      </c>
      <c r="I1217" s="16">
        <f>[1]!s_is(A1217,83,"FY","YTD","20241231",1,"",100000000)</f>
        <v>109.89671145219999</v>
      </c>
      <c r="J1217" s="16">
        <f t="shared" si="54"/>
        <v>-8.8347047827932235E-2</v>
      </c>
      <c r="K1217" s="16">
        <f>[1]!s_is(A1217,61,"FY","YTD","20251231",1,"",100000000)</f>
        <v>-7.3570818434000005</v>
      </c>
      <c r="L1217" s="16">
        <f>[1]!s_is(A1217,61,"FY","YTD","20241231",1,"",100000000)</f>
        <v>-1.7635472900000001E-2</v>
      </c>
      <c r="M1217" s="16">
        <f t="shared" si="55"/>
        <v>-416.17519485400356</v>
      </c>
      <c r="N1217" s="16">
        <f>[1]!s_fa_roe(A1217,"20251231")</f>
        <v>-72.346500000000006</v>
      </c>
      <c r="O1217" s="16">
        <f>[1]!s_stmnote_rdexp(A1217,"20251231",1,10000)</f>
        <v>1067.439961</v>
      </c>
      <c r="P1217" s="20">
        <f t="shared" si="56"/>
        <v>1.0654405400531291E-3</v>
      </c>
      <c r="Q1217" s="16">
        <f>[1]!s_margin_tradingbalance(A1217,"",10000)</f>
        <v>18751.0003</v>
      </c>
      <c r="R1217" s="16">
        <f>[1]!s_margin_seclendingbalance(A1217,"",10000)</f>
        <v>51.922499999999999</v>
      </c>
      <c r="S1217" s="17">
        <f>[1]!s_val_ev(A1217,"",100000000)</f>
        <v>15.648292525999999</v>
      </c>
      <c r="T1217" s="17">
        <f>[1]!share_freesharesmv(A1217,"",100000000)</f>
        <v>9.5134150260000006</v>
      </c>
      <c r="U1217" s="17">
        <f>[1]!s_dq_amount_btin(A1217,E1217,100000000)</f>
        <v>0.44661879999999998</v>
      </c>
      <c r="V1217" s="17">
        <f>[1]!s_dq_turn(A1217,E1217)</f>
        <v>2.8631276158443897</v>
      </c>
      <c r="W1217" s="2">
        <f>[1]!s_pq_amount(A1217,"20260101","",100000000)</f>
        <v>99.65622286</v>
      </c>
      <c r="X1217" s="2">
        <f>[1]!s_pq_avgamount(A1217,"20260101","",100000000)</f>
        <v>0.91427727394495417</v>
      </c>
      <c r="Y1217" s="17">
        <f>[1]!s_ipo_dilutedpe(A1217)</f>
        <v>19.579999999999998</v>
      </c>
      <c r="Z1217" s="12">
        <f>[1]!s_ipo_collection_total(A1217,100000000)</f>
        <v>5.3443610000000001</v>
      </c>
      <c r="AA1217" s="2">
        <f>[1]!s_val_pe_ttm(A1217,E1217)</f>
        <v>-2.5569136142730713</v>
      </c>
      <c r="AB1217" s="5">
        <f>[1]!s_info_zjtxornot1(A1217,"")</f>
        <v>0</v>
      </c>
      <c r="AC1217" s="22" t="str">
        <f>[1]!s_info_nature1(A1217,"")</f>
        <v>民营企业</v>
      </c>
      <c r="AD1217" s="6" t="str">
        <f>[1]!s_info_city(A1217)</f>
        <v>莱阳市</v>
      </c>
      <c r="AE1217" s="6" t="str">
        <f>[1]!s_info_province(A1217)</f>
        <v>山东省</v>
      </c>
      <c r="AF1217">
        <v>120.75134300000001</v>
      </c>
      <c r="AG1217">
        <v>36.905532999999998</v>
      </c>
    </row>
    <row r="1218" spans="1:33" x14ac:dyDescent="0.3">
      <c r="A1218" s="12" t="s">
        <v>3003</v>
      </c>
      <c r="B1218" s="12" t="s">
        <v>3004</v>
      </c>
      <c r="C1218" s="16" t="str">
        <f>[1]!s_info_mkt(A1218)</f>
        <v>主板</v>
      </c>
      <c r="D1218" s="16" t="str">
        <f>[1]!s_ipo_listeddate(A1218)</f>
        <v>2017-01-13</v>
      </c>
      <c r="E1218" s="16" t="str">
        <f>[1]!lastradeday_s("000002","")</f>
        <v>2026-06-22</v>
      </c>
      <c r="F1218" s="16" t="str">
        <f>[1]!s_info_industry_csrc2023(A1218,"",3)</f>
        <v>专用设备制造业</v>
      </c>
      <c r="G1218" s="16" t="str">
        <f>[1]!s_info_industry_csrc2023(A1218,"",1)</f>
        <v>制造业</v>
      </c>
      <c r="H1218" s="16">
        <f>[1]!s_is(A1218,83,"FY","YTD","20251231",1,"",100000000)</f>
        <v>28.545637635799999</v>
      </c>
      <c r="I1218" s="16">
        <f>[1]!s_is(A1218,83,"FY","YTD","20241231",1,"",100000000)</f>
        <v>36.046802687800003</v>
      </c>
      <c r="J1218" s="16">
        <f t="shared" si="54"/>
        <v>-0.20809515664863021</v>
      </c>
      <c r="K1218" s="16">
        <f>[1]!s_is(A1218,61,"FY","YTD","20251231",1,"",100000000)</f>
        <v>-7.7682161627999999</v>
      </c>
      <c r="L1218" s="16">
        <f>[1]!s_is(A1218,61,"FY","YTD","20241231",1,"",100000000)</f>
        <v>-1.3572774557</v>
      </c>
      <c r="M1218" s="16">
        <f t="shared" si="55"/>
        <v>-4.7233811187069579</v>
      </c>
      <c r="N1218" s="16">
        <f>[1]!s_fa_roe(A1218,"20251231")</f>
        <v>-20.777799999999999</v>
      </c>
      <c r="O1218" s="16">
        <f>[1]!s_stmnote_rdexp(A1218,"20251231",1,10000)</f>
        <v>35060.476951999997</v>
      </c>
      <c r="P1218" s="20">
        <f t="shared" si="56"/>
        <v>0.12282253911900545</v>
      </c>
      <c r="Q1218" s="16">
        <f>[1]!s_margin_tradingbalance(A1218,"",10000)</f>
        <v>51300.756800000003</v>
      </c>
      <c r="R1218" s="16">
        <f>[1]!s_margin_seclendingbalance(A1218,"",10000)</f>
        <v>365.91359999999997</v>
      </c>
      <c r="S1218" s="17">
        <f>[1]!s_val_ev(A1218,"",100000000)</f>
        <v>118.067878275</v>
      </c>
      <c r="T1218" s="17">
        <f>[1]!share_freesharesmv(A1218,"",100000000)</f>
        <v>88.284477541899989</v>
      </c>
      <c r="U1218" s="17">
        <f>[1]!s_dq_amount_btin(A1218,E1218,100000000)</f>
        <v>13.395606539999999</v>
      </c>
      <c r="V1218" s="17">
        <f>[1]!s_dq_turn(A1218,E1218)</f>
        <v>11.510715948029091</v>
      </c>
      <c r="W1218" s="2">
        <f>[1]!s_pq_amount(A1218,"20260101","",100000000)</f>
        <v>640.83122125</v>
      </c>
      <c r="X1218" s="2">
        <f>[1]!s_pq_avgamount(A1218,"20260101","",100000000)</f>
        <v>5.8257383750000002</v>
      </c>
      <c r="Y1218" s="17">
        <f>[1]!s_ipo_dilutedpe(A1218)</f>
        <v>22.88</v>
      </c>
      <c r="Z1218" s="12">
        <f>[1]!s_ipo_collection_total(A1218,100000000)</f>
        <v>0.89959999999999996</v>
      </c>
      <c r="AA1218" s="2">
        <f>[1]!s_val_pe_ttm(A1218,E1218)</f>
        <v>-14.191221237182617</v>
      </c>
      <c r="AB1218" s="5">
        <f>[1]!s_info_zjtxornot1(A1218,"")</f>
        <v>1</v>
      </c>
      <c r="AC1218" s="22" t="str">
        <f>[1]!s_info_nature1(A1218,"")</f>
        <v>民营企业</v>
      </c>
      <c r="AD1218" s="6" t="str">
        <f>[1]!s_info_city(A1218)</f>
        <v>上海市</v>
      </c>
      <c r="AE1218" s="6" t="str">
        <f>[1]!s_info_province(A1218)</f>
        <v>上海</v>
      </c>
      <c r="AF1218">
        <v>121.472644</v>
      </c>
      <c r="AG1218">
        <v>31.231705999999999</v>
      </c>
    </row>
    <row r="1219" spans="1:33" x14ac:dyDescent="0.3">
      <c r="A1219" s="12" t="s">
        <v>3005</v>
      </c>
      <c r="B1219" s="12" t="s">
        <v>3006</v>
      </c>
      <c r="C1219" s="16" t="str">
        <f>[1]!s_info_mkt(A1219)</f>
        <v>主板</v>
      </c>
      <c r="D1219" s="16" t="str">
        <f>[1]!s_ipo_listeddate(A1219)</f>
        <v>2005-04-27</v>
      </c>
      <c r="E1219" s="16" t="str">
        <f>[1]!lastradeday_s("000002","")</f>
        <v>2026-06-22</v>
      </c>
      <c r="F1219" s="16" t="str">
        <f>[1]!s_info_industry_csrc2023(A1219,"",3)</f>
        <v>纺织业</v>
      </c>
      <c r="G1219" s="16" t="str">
        <f>[1]!s_info_industry_csrc2023(A1219,"",1)</f>
        <v>制造业</v>
      </c>
      <c r="H1219" s="16">
        <f>[1]!s_is(A1219,83,"FY","YTD","20251231",1,"",100000000)</f>
        <v>80.500597229500002</v>
      </c>
      <c r="I1219" s="16">
        <f>[1]!s_is(A1219,83,"FY","YTD","20241231",1,"",100000000)</f>
        <v>107.6195196532</v>
      </c>
      <c r="J1219" s="16">
        <f t="shared" ref="J1219:J1282" si="57">H1219/I1219-1</f>
        <v>-0.25198888185981261</v>
      </c>
      <c r="K1219" s="16">
        <f>[1]!s_is(A1219,61,"FY","YTD","20251231",1,"",100000000)</f>
        <v>0.57398750919999997</v>
      </c>
      <c r="L1219" s="16">
        <f>[1]!s_is(A1219,61,"FY","YTD","20241231",1,"",100000000)</f>
        <v>-2.0776497456</v>
      </c>
      <c r="M1219" s="16">
        <f t="shared" ref="M1219:M1282" si="58">(K1219-L1219)/ABS(L1219)</f>
        <v>1.2762676964274549</v>
      </c>
      <c r="N1219" s="16">
        <f>[1]!s_fa_roe(A1219,"20251231")</f>
        <v>0.99170000000000003</v>
      </c>
      <c r="O1219" s="16">
        <f>[1]!s_stmnote_rdexp(A1219,"20251231",1,10000)</f>
        <v>13108.487756999999</v>
      </c>
      <c r="P1219" s="20">
        <f t="shared" ref="P1219:P1282" si="59">O1219/H1219/10000</f>
        <v>1.6283714914100418E-2</v>
      </c>
      <c r="Q1219" s="16">
        <f>[1]!s_margin_tradingbalance(A1219,"",10000)</f>
        <v>41406.402800000003</v>
      </c>
      <c r="R1219" s="16">
        <f>[1]!s_margin_seclendingbalance(A1219,"",10000)</f>
        <v>35.1</v>
      </c>
      <c r="S1219" s="17">
        <f>[1]!s_val_ev(A1219,"",100000000)</f>
        <v>65.816368438500007</v>
      </c>
      <c r="T1219" s="17">
        <f>[1]!share_freesharesmv(A1219,"",100000000)</f>
        <v>38.235352049100001</v>
      </c>
      <c r="U1219" s="17">
        <f>[1]!s_dq_amount_btin(A1219,E1219,100000000)</f>
        <v>1.47309026</v>
      </c>
      <c r="V1219" s="17">
        <f>[1]!s_dq_turn(A1219,E1219)</f>
        <v>2.2801683505256043</v>
      </c>
      <c r="W1219" s="2">
        <f>[1]!s_pq_amount(A1219,"20260101","",100000000)</f>
        <v>271.13238529</v>
      </c>
      <c r="X1219" s="2">
        <f>[1]!s_pq_avgamount(A1219,"20260101","",100000000)</f>
        <v>2.4648398662727273</v>
      </c>
      <c r="Y1219" s="17">
        <f>[1]!s_ipo_dilutedpe(A1219)</f>
        <v>23.75</v>
      </c>
      <c r="Z1219" s="12">
        <f>[1]!s_ipo_collection_total(A1219,100000000)</f>
        <v>1.52</v>
      </c>
      <c r="AA1219" s="2">
        <f>[1]!s_val_pe_ttm(A1219,E1219)</f>
        <v>89.291610717773438</v>
      </c>
      <c r="AB1219" s="5">
        <f>[1]!s_info_zjtxornot1(A1219,"")</f>
        <v>0</v>
      </c>
      <c r="AC1219" s="22" t="str">
        <f>[1]!s_info_nature1(A1219,"")</f>
        <v>民营企业</v>
      </c>
      <c r="AD1219" s="6" t="str">
        <f>[1]!s_info_city(A1219)</f>
        <v>淮北市</v>
      </c>
      <c r="AE1219" s="6" t="str">
        <f>[1]!s_info_province(A1219)</f>
        <v>安徽省</v>
      </c>
      <c r="AF1219">
        <v>116.794664</v>
      </c>
      <c r="AG1219">
        <v>33.971707000000002</v>
      </c>
    </row>
    <row r="1220" spans="1:33" x14ac:dyDescent="0.3">
      <c r="A1220" s="12" t="s">
        <v>3007</v>
      </c>
      <c r="B1220" s="12" t="s">
        <v>3008</v>
      </c>
      <c r="C1220" s="16" t="str">
        <f>[1]!s_info_mkt(A1220)</f>
        <v>创业板</v>
      </c>
      <c r="D1220" s="16" t="str">
        <f>[1]!s_ipo_listeddate(A1220)</f>
        <v>2025-06-05</v>
      </c>
      <c r="E1220" s="16" t="str">
        <f>[1]!lastradeday_s("000002","")</f>
        <v>2026-06-22</v>
      </c>
      <c r="F1220" s="16" t="str">
        <f>[1]!s_info_industry_csrc2023(A1220,"",3)</f>
        <v>电气机械和器材制造业</v>
      </c>
      <c r="G1220" s="16" t="str">
        <f>[1]!s_info_industry_csrc2023(A1220,"",1)</f>
        <v>制造业</v>
      </c>
      <c r="H1220" s="16">
        <f>[1]!s_is(A1220,83,"FY","YTD","20251231",1,"",100000000)</f>
        <v>13.242729729800001</v>
      </c>
      <c r="I1220" s="16">
        <f>[1]!s_is(A1220,83,"FY","YTD","20241231",1,"",100000000)</f>
        <v>14.9744799569</v>
      </c>
      <c r="J1220" s="16">
        <f t="shared" si="57"/>
        <v>-0.11564676917558236</v>
      </c>
      <c r="K1220" s="16">
        <f>[1]!s_is(A1220,61,"FY","YTD","20251231",1,"",100000000)</f>
        <v>1.0722189409</v>
      </c>
      <c r="L1220" s="16">
        <f>[1]!s_is(A1220,61,"FY","YTD","20241231",1,"",100000000)</f>
        <v>2.5603460293000002</v>
      </c>
      <c r="M1220" s="16">
        <f t="shared" si="58"/>
        <v>-0.58122108159218422</v>
      </c>
      <c r="N1220" s="16">
        <f>[1]!s_fa_roe(A1220,"20251231")</f>
        <v>7.2530999999999999</v>
      </c>
      <c r="O1220" s="16">
        <f>[1]!s_stmnote_rdexp(A1220,"20251231",1,10000)</f>
        <v>12342.505168000002</v>
      </c>
      <c r="P1220" s="20">
        <f t="shared" si="59"/>
        <v>9.3202122370781071E-2</v>
      </c>
      <c r="Q1220" s="16">
        <f>[1]!s_margin_tradingbalance(A1220,"",10000)</f>
        <v>13056.2773</v>
      </c>
      <c r="R1220" s="16">
        <f>[1]!s_margin_seclendingbalance(A1220,"",10000)</f>
        <v>0</v>
      </c>
      <c r="S1220" s="17">
        <f>[1]!s_val_ev(A1220,"",100000000)</f>
        <v>71.023527879199989</v>
      </c>
      <c r="T1220" s="17">
        <f>[1]!share_freesharesmv(A1220,"",100000000)</f>
        <v>29.4020601</v>
      </c>
      <c r="U1220" s="17">
        <f>[1]!s_dq_amount_btin(A1220,E1220,100000000)</f>
        <v>1.2961966300000001</v>
      </c>
      <c r="V1220" s="17">
        <f>[1]!s_dq_turn(A1220,E1220)</f>
        <v>4.4386696536274339</v>
      </c>
      <c r="W1220" s="2">
        <f>[1]!s_pq_amount(A1220,"20260101","",100000000)</f>
        <v>158.56686228000001</v>
      </c>
      <c r="X1220" s="2">
        <f>[1]!s_pq_avgamount(A1220,"20260101","",100000000)</f>
        <v>1.4415169298181818</v>
      </c>
      <c r="Y1220" s="17">
        <f>[1]!s_ipo_dilutedpe(A1220)</f>
        <v>15.37</v>
      </c>
      <c r="Z1220" s="12">
        <f>[1]!s_ipo_collection_total(A1220,100000000)</f>
        <v>9.4079999999999995</v>
      </c>
      <c r="AA1220" s="2">
        <f>[1]!s_val_pe_ttm(A1220,E1220)</f>
        <v>172.46572875976563</v>
      </c>
      <c r="AB1220" s="5">
        <f>[1]!s_info_zjtxornot1(A1220,"")</f>
        <v>1</v>
      </c>
      <c r="AC1220" s="22" t="str">
        <f>[1]!s_info_nature1(A1220,"")</f>
        <v>民营企业</v>
      </c>
      <c r="AD1220" s="6" t="str">
        <f>[1]!s_info_city(A1220)</f>
        <v>深圳市</v>
      </c>
      <c r="AE1220" s="6" t="str">
        <f>[1]!s_info_province(A1220)</f>
        <v>广东省</v>
      </c>
      <c r="AF1220">
        <v>114.085947</v>
      </c>
      <c r="AG1220">
        <v>22.547000000000001</v>
      </c>
    </row>
    <row r="1221" spans="1:33" x14ac:dyDescent="0.3">
      <c r="A1221" s="12" t="s">
        <v>3009</v>
      </c>
      <c r="B1221" s="12" t="s">
        <v>3010</v>
      </c>
      <c r="C1221" s="16" t="str">
        <f>[1]!s_info_mkt(A1221)</f>
        <v>科创板</v>
      </c>
      <c r="D1221" s="16" t="str">
        <f>[1]!s_ipo_listeddate(A1221)</f>
        <v>2023-04-18</v>
      </c>
      <c r="E1221" s="16" t="str">
        <f>[1]!lastradeday_s("000002","")</f>
        <v>2026-06-22</v>
      </c>
      <c r="F1221" s="16" t="str">
        <f>[1]!s_info_industry_csrc2023(A1221,"",3)</f>
        <v>计算机、通信和其他电子设备制造业</v>
      </c>
      <c r="G1221" s="16" t="str">
        <f>[1]!s_info_industry_csrc2023(A1221,"",1)</f>
        <v>制造业</v>
      </c>
      <c r="H1221" s="16">
        <f>[1]!s_is(A1221,83,"FY","YTD","20251231",1,"",100000000)</f>
        <v>4.0565321391000007</v>
      </c>
      <c r="I1221" s="16">
        <f>[1]!s_is(A1221,83,"FY","YTD","20241231",1,"",100000000)</f>
        <v>3.4577083127999999</v>
      </c>
      <c r="J1221" s="16">
        <f t="shared" si="57"/>
        <v>0.17318517703856928</v>
      </c>
      <c r="K1221" s="16">
        <f>[1]!s_is(A1221,61,"FY","YTD","20251231",1,"",100000000)</f>
        <v>0.59910876970000004</v>
      </c>
      <c r="L1221" s="16">
        <f>[1]!s_is(A1221,61,"FY","YTD","20241231",1,"",100000000)</f>
        <v>0.55649408550000001</v>
      </c>
      <c r="M1221" s="16">
        <f t="shared" si="58"/>
        <v>7.6577065795248297E-2</v>
      </c>
      <c r="N1221" s="16">
        <f>[1]!s_fa_roe(A1221,"20251231")</f>
        <v>3.4293999999999998</v>
      </c>
      <c r="O1221" s="16">
        <f>[1]!s_stmnote_rdexp(A1221,"20251231",1,10000)</f>
        <v>7455.4994400000005</v>
      </c>
      <c r="P1221" s="20">
        <f t="shared" si="59"/>
        <v>0.18378997587959722</v>
      </c>
      <c r="Q1221" s="16">
        <f>[1]!s_margin_tradingbalance(A1221,"",10000)</f>
        <v>26911.487799999999</v>
      </c>
      <c r="R1221" s="16">
        <f>[1]!s_margin_seclendingbalance(A1221,"",10000)</f>
        <v>21.6645</v>
      </c>
      <c r="S1221" s="17">
        <f>[1]!s_val_ev(A1221,"",100000000)</f>
        <v>59.940607999999997</v>
      </c>
      <c r="T1221" s="17">
        <f>[1]!share_freesharesmv(A1221,"",100000000)</f>
        <v>27.323399999999999</v>
      </c>
      <c r="U1221" s="17">
        <f>[1]!s_dq_amount_btin(A1221,E1221,100000000)</f>
        <v>1.19436937</v>
      </c>
      <c r="V1221" s="17">
        <f>[1]!s_dq_turn(A1221,E1221)</f>
        <v>2.0011945998278828</v>
      </c>
      <c r="W1221" s="2">
        <f>[1]!s_pq_amount(A1221,"20260101","",100000000)</f>
        <v>207.23749801</v>
      </c>
      <c r="X1221" s="2">
        <f>[1]!s_pq_avgamount(A1221,"20260101","",100000000)</f>
        <v>1.8839772546363638</v>
      </c>
      <c r="Y1221" s="17">
        <f>[1]!s_ipo_dilutedpe(A1221)</f>
        <v>75.010000000000005</v>
      </c>
      <c r="Z1221" s="12">
        <f>[1]!s_ipo_collection_total(A1221,100000000)</f>
        <v>12.68904</v>
      </c>
      <c r="AA1221" s="2">
        <f>[1]!s_val_pe_ttm(A1221,E1221)</f>
        <v>114.20862579345703</v>
      </c>
      <c r="AB1221" s="5">
        <f>[1]!s_info_zjtxornot1(A1221,"")</f>
        <v>1</v>
      </c>
      <c r="AC1221" s="22" t="str">
        <f>[1]!s_info_nature1(A1221,"")</f>
        <v>民营企业</v>
      </c>
      <c r="AD1221" s="6" t="str">
        <f>[1]!s_info_city(A1221)</f>
        <v>南京市</v>
      </c>
      <c r="AE1221" s="6" t="str">
        <f>[1]!s_info_province(A1221)</f>
        <v>江苏省</v>
      </c>
      <c r="AF1221">
        <v>118.767413</v>
      </c>
      <c r="AG1221">
        <v>32.041544000000002</v>
      </c>
    </row>
    <row r="1222" spans="1:33" x14ac:dyDescent="0.3">
      <c r="A1222" s="12" t="s">
        <v>3011</v>
      </c>
      <c r="B1222" s="12" t="s">
        <v>3012</v>
      </c>
      <c r="C1222" s="16" t="str">
        <f>[1]!s_info_mkt(A1222)</f>
        <v>创业板</v>
      </c>
      <c r="D1222" s="16" t="str">
        <f>[1]!s_ipo_listeddate(A1222)</f>
        <v>2010-12-15</v>
      </c>
      <c r="E1222" s="16" t="str">
        <f>[1]!lastradeday_s("000002","")</f>
        <v>2026-06-22</v>
      </c>
      <c r="F1222" s="16" t="str">
        <f>[1]!s_info_industry_csrc2023(A1222,"",3)</f>
        <v>食品制造业</v>
      </c>
      <c r="G1222" s="16" t="str">
        <f>[1]!s_info_industry_csrc2023(A1222,"",1)</f>
        <v>制造业</v>
      </c>
      <c r="H1222" s="16">
        <f>[1]!s_is(A1222,83,"FY","YTD","20251231",1,"",100000000)</f>
        <v>62.654708204999999</v>
      </c>
      <c r="I1222" s="16">
        <f>[1]!s_is(A1222,83,"FY","YTD","20241231",1,"",100000000)</f>
        <v>68.383947636200006</v>
      </c>
      <c r="J1222" s="16">
        <f t="shared" si="57"/>
        <v>-8.3780472307321885E-2</v>
      </c>
      <c r="K1222" s="16">
        <f>[1]!s_is(A1222,61,"FY","YTD","20251231",1,"",100000000)</f>
        <v>7.8215054365999999</v>
      </c>
      <c r="L1222" s="16">
        <f>[1]!s_is(A1222,61,"FY","YTD","20241231",1,"",100000000)</f>
        <v>6.5283380817999994</v>
      </c>
      <c r="M1222" s="16">
        <f t="shared" si="58"/>
        <v>0.19808523066615558</v>
      </c>
      <c r="N1222" s="16">
        <f>[1]!s_fa_roe(A1222,"20251231")</f>
        <v>7.0590999999999999</v>
      </c>
      <c r="O1222" s="16">
        <f>[1]!s_stmnote_rdexp(A1222,"20251231",1,10000)</f>
        <v>8895.417668</v>
      </c>
      <c r="P1222" s="20">
        <f t="shared" si="59"/>
        <v>1.4197524691831737E-2</v>
      </c>
      <c r="Q1222" s="16">
        <f>[1]!s_margin_tradingbalance(A1222,"",10000)</f>
        <v>82171.058000000005</v>
      </c>
      <c r="R1222" s="16">
        <f>[1]!s_margin_seclendingbalance(A1222,"",10000)</f>
        <v>371.39240000000001</v>
      </c>
      <c r="S1222" s="17">
        <f>[1]!s_val_ev(A1222,"",100000000)</f>
        <v>173.90439878680002</v>
      </c>
      <c r="T1222" s="17">
        <f>[1]!share_freesharesmv(A1222,"",100000000)</f>
        <v>96.943661124399981</v>
      </c>
      <c r="U1222" s="17">
        <f>[1]!s_dq_amount_btin(A1222,E1222,100000000)</f>
        <v>3.7518729500000001</v>
      </c>
      <c r="V1222" s="17">
        <f>[1]!s_dq_turn(A1222,E1222)</f>
        <v>3.2398102096265067</v>
      </c>
      <c r="W1222" s="2">
        <f>[1]!s_pq_amount(A1222,"20260101","",100000000)</f>
        <v>186.25827852</v>
      </c>
      <c r="X1222" s="2">
        <f>[1]!s_pq_avgamount(A1222,"20260101","",100000000)</f>
        <v>1.6932570774545455</v>
      </c>
      <c r="Y1222" s="17">
        <f>[1]!s_ipo_dilutedpe(A1222)</f>
        <v>115.29</v>
      </c>
      <c r="Z1222" s="12">
        <f>[1]!s_ipo_collection_total(A1222,100000000)</f>
        <v>15.048</v>
      </c>
      <c r="AA1222" s="2">
        <f>[1]!s_val_pe_ttm(A1222,E1222)</f>
        <v>23.844671249389648</v>
      </c>
      <c r="AB1222" s="5">
        <f>[1]!s_info_zjtxornot1(A1222,"")</f>
        <v>0</v>
      </c>
      <c r="AC1222" s="22" t="str">
        <f>[1]!s_info_nature1(A1222,"")</f>
        <v>民营企业</v>
      </c>
      <c r="AD1222" s="6" t="str">
        <f>[1]!s_info_city(A1222)</f>
        <v>珠海市</v>
      </c>
      <c r="AE1222" s="6" t="str">
        <f>[1]!s_info_province(A1222)</f>
        <v>广东省</v>
      </c>
      <c r="AF1222">
        <v>113.552724</v>
      </c>
      <c r="AG1222">
        <v>22.255898999999999</v>
      </c>
    </row>
    <row r="1223" spans="1:33" x14ac:dyDescent="0.3">
      <c r="A1223" s="12" t="s">
        <v>3013</v>
      </c>
      <c r="B1223" s="12" t="s">
        <v>3014</v>
      </c>
      <c r="C1223" s="16" t="str">
        <f>[1]!s_info_mkt(A1223)</f>
        <v>科创板</v>
      </c>
      <c r="D1223" s="16" t="str">
        <f>[1]!s_ipo_listeddate(A1223)</f>
        <v>2019-07-22</v>
      </c>
      <c r="E1223" s="16" t="str">
        <f>[1]!lastradeday_s("000002","")</f>
        <v>2026-06-22</v>
      </c>
      <c r="F1223" s="16" t="str">
        <f>[1]!s_info_industry_csrc2023(A1223,"",3)</f>
        <v>计算机、通信和其他电子设备制造业</v>
      </c>
      <c r="G1223" s="16" t="str">
        <f>[1]!s_info_industry_csrc2023(A1223,"",1)</f>
        <v>制造业</v>
      </c>
      <c r="H1223" s="16">
        <f>[1]!s_is(A1223,83,"FY","YTD","20251231",1,"",100000000)</f>
        <v>63.041442849300005</v>
      </c>
      <c r="I1223" s="16">
        <f>[1]!s_is(A1223,83,"FY","YTD","20241231",1,"",100000000)</f>
        <v>43.156957609199999</v>
      </c>
      <c r="J1223" s="16">
        <f t="shared" si="57"/>
        <v>0.46074807728942235</v>
      </c>
      <c r="K1223" s="16">
        <f>[1]!s_is(A1223,61,"FY","YTD","20251231",1,"",100000000)</f>
        <v>11.2462521701</v>
      </c>
      <c r="L1223" s="16">
        <f>[1]!s_is(A1223,61,"FY","YTD","20241231",1,"",100000000)</f>
        <v>5.6896057458000007</v>
      </c>
      <c r="M1223" s="16">
        <f t="shared" si="58"/>
        <v>0.97663118897154688</v>
      </c>
      <c r="N1223" s="16">
        <f>[1]!s_fa_roe(A1223,"20251231")</f>
        <v>18.655899999999999</v>
      </c>
      <c r="O1223" s="16">
        <f>[1]!s_stmnote_rdexp(A1223,"20251231",1,10000)</f>
        <v>115340.14245999999</v>
      </c>
      <c r="P1223" s="20">
        <f t="shared" si="59"/>
        <v>0.18295923641170389</v>
      </c>
      <c r="Q1223" s="16">
        <f>[1]!s_margin_tradingbalance(A1223,"",10000)</f>
        <v>110612.8122</v>
      </c>
      <c r="R1223" s="16">
        <f>[1]!s_margin_seclendingbalance(A1223,"",10000)</f>
        <v>1101.6247000000001</v>
      </c>
      <c r="S1223" s="17">
        <f>[1]!s_val_ev(A1223,"",100000000)</f>
        <v>702.57785877499998</v>
      </c>
      <c r="T1223" s="17">
        <f>[1]!share_freesharesmv(A1223,"",100000000)</f>
        <v>544.84574592499996</v>
      </c>
      <c r="U1223" s="17">
        <f>[1]!s_dq_amount_btin(A1223,E1223,100000000)</f>
        <v>16.3607467</v>
      </c>
      <c r="V1223" s="17">
        <f>[1]!s_dq_turn(A1223,E1223)</f>
        <v>2.3643278524266358</v>
      </c>
      <c r="W1223" s="2">
        <f>[1]!s_pq_amount(A1223,"20260101","",100000000)</f>
        <v>1266.9346417500001</v>
      </c>
      <c r="X1223" s="2">
        <f>[1]!s_pq_avgamount(A1223,"20260101","",100000000)</f>
        <v>11.517587652272727</v>
      </c>
      <c r="Y1223" s="17">
        <f>[1]!s_ipo_dilutedpe(A1223)</f>
        <v>79.09</v>
      </c>
      <c r="Z1223" s="12">
        <f>[1]!s_ipo_collection_total(A1223,100000000)</f>
        <v>12</v>
      </c>
      <c r="AA1223" s="2">
        <f>[1]!s_val_pe_ttm(A1223,E1223)</f>
        <v>48.202709197998047</v>
      </c>
      <c r="AB1223" s="5">
        <f>[1]!s_info_zjtxornot1(A1223,"")</f>
        <v>1</v>
      </c>
      <c r="AC1223" s="22" t="str">
        <f>[1]!s_info_nature1(A1223,"")</f>
        <v>民营企业</v>
      </c>
      <c r="AD1223" s="6" t="str">
        <f>[1]!s_info_city(A1223)</f>
        <v>烟台市</v>
      </c>
      <c r="AE1223" s="6" t="str">
        <f>[1]!s_info_province(A1223)</f>
        <v>山东省</v>
      </c>
      <c r="AF1223">
        <v>121.39138199999999</v>
      </c>
      <c r="AG1223">
        <v>37.539296999999998</v>
      </c>
    </row>
    <row r="1224" spans="1:33" x14ac:dyDescent="0.3">
      <c r="A1224" s="12" t="s">
        <v>3015</v>
      </c>
      <c r="B1224" s="12" t="s">
        <v>3016</v>
      </c>
      <c r="C1224" s="16" t="str">
        <f>[1]!s_info_mkt(A1224)</f>
        <v>主板</v>
      </c>
      <c r="D1224" s="16" t="str">
        <f>[1]!s_ipo_listeddate(A1224)</f>
        <v>2021-11-30</v>
      </c>
      <c r="E1224" s="16" t="str">
        <f>[1]!lastradeday_s("000002","")</f>
        <v>2026-06-22</v>
      </c>
      <c r="F1224" s="16" t="str">
        <f>[1]!s_info_industry_csrc2023(A1224,"",3)</f>
        <v>多式联运和运输代理业</v>
      </c>
      <c r="G1224" s="16" t="str">
        <f>[1]!s_info_industry_csrc2023(A1224,"",1)</f>
        <v>交通运输、仓储和邮政业</v>
      </c>
      <c r="H1224" s="16">
        <f>[1]!s_is(A1224,83,"FY","YTD","20251231",1,"",100000000)</f>
        <v>12.237854752700001</v>
      </c>
      <c r="I1224" s="16">
        <f>[1]!s_is(A1224,83,"FY","YTD","20241231",1,"",100000000)</f>
        <v>11.8249218201</v>
      </c>
      <c r="J1224" s="16">
        <f t="shared" si="57"/>
        <v>3.4920563440689945E-2</v>
      </c>
      <c r="K1224" s="16">
        <f>[1]!s_is(A1224,61,"FY","YTD","20251231",1,"",100000000)</f>
        <v>-8.5368690299999994E-2</v>
      </c>
      <c r="L1224" s="16">
        <f>[1]!s_is(A1224,61,"FY","YTD","20241231",1,"",100000000)</f>
        <v>8.5923715799999995E-2</v>
      </c>
      <c r="M1224" s="16">
        <f t="shared" si="58"/>
        <v>-1.9935404853615513</v>
      </c>
      <c r="N1224" s="16">
        <f>[1]!s_fa_roe(A1224,"20251231")</f>
        <v>-0.91269999999999996</v>
      </c>
      <c r="O1224" s="16">
        <f>[1]!s_stmnote_rdexp(A1224,"20251231",1,10000)</f>
        <v>154.306479</v>
      </c>
      <c r="P1224" s="20">
        <f t="shared" si="59"/>
        <v>1.2608948391543528E-3</v>
      </c>
      <c r="Q1224" s="16">
        <f>[1]!s_margin_tradingbalance(A1224,"",10000)</f>
        <v>0</v>
      </c>
      <c r="R1224" s="16">
        <f>[1]!s_margin_seclendingbalance(A1224,"",10000)</f>
        <v>0</v>
      </c>
      <c r="S1224" s="17">
        <f>[1]!s_val_ev(A1224,"",100000000)</f>
        <v>37.905648513999999</v>
      </c>
      <c r="T1224" s="17">
        <f>[1]!share_freesharesmv(A1224,"",100000000)</f>
        <v>15.651820388999999</v>
      </c>
      <c r="U1224" s="17">
        <f>[1]!s_dq_amount_btin(A1224,E1224,100000000)</f>
        <v>1.9591327300000001</v>
      </c>
      <c r="V1224" s="17">
        <f>[1]!s_dq_turn(A1224,E1224)</f>
        <v>5.1846352627985617</v>
      </c>
      <c r="W1224" s="2">
        <f>[1]!s_pq_amount(A1224,"20260101","",100000000)</f>
        <v>230.03560525</v>
      </c>
      <c r="X1224" s="2">
        <f>[1]!s_pq_avgamount(A1224,"20260101","",100000000)</f>
        <v>2.0912327749999999</v>
      </c>
      <c r="Y1224" s="17">
        <f>[1]!s_ipo_dilutedpe(A1224)</f>
        <v>22.99</v>
      </c>
      <c r="Z1224" s="12">
        <f>[1]!s_ipo_collection_total(A1224,100000000)</f>
        <v>3.2016</v>
      </c>
      <c r="AA1224" s="2">
        <f>[1]!s_val_pe_ttm(A1224,E1224)</f>
        <v>-528.12451171875</v>
      </c>
      <c r="AB1224" s="5">
        <f>[1]!s_info_zjtxornot1(A1224,"")</f>
        <v>0</v>
      </c>
      <c r="AC1224" s="22" t="str">
        <f>[1]!s_info_nature1(A1224,"")</f>
        <v>民营企业</v>
      </c>
      <c r="AD1224" s="6" t="str">
        <f>[1]!s_info_city(A1224)</f>
        <v>重庆市</v>
      </c>
      <c r="AE1224" s="6" t="str">
        <f>[1]!s_info_province(A1224)</f>
        <v>重庆</v>
      </c>
      <c r="AF1224">
        <v>106.50496200000001</v>
      </c>
      <c r="AG1224">
        <v>29.533155000000001</v>
      </c>
    </row>
    <row r="1225" spans="1:33" x14ac:dyDescent="0.3">
      <c r="A1225" s="12" t="s">
        <v>3017</v>
      </c>
      <c r="B1225" s="12" t="s">
        <v>3018</v>
      </c>
      <c r="C1225" s="16" t="str">
        <f>[1]!s_info_mkt(A1225)</f>
        <v>科创板</v>
      </c>
      <c r="D1225" s="16" t="str">
        <f>[1]!s_ipo_listeddate(A1225)</f>
        <v>2021-10-26</v>
      </c>
      <c r="E1225" s="16" t="str">
        <f>[1]!lastradeday_s("000002","")</f>
        <v>2026-06-22</v>
      </c>
      <c r="F1225" s="16" t="str">
        <f>[1]!s_info_industry_csrc2023(A1225,"",3)</f>
        <v>通用设备制造业</v>
      </c>
      <c r="G1225" s="16" t="str">
        <f>[1]!s_info_industry_csrc2023(A1225,"",1)</f>
        <v>制造业</v>
      </c>
      <c r="H1225" s="16">
        <f>[1]!s_is(A1225,83,"FY","YTD","20251231",1,"",100000000)</f>
        <v>25.3793240607</v>
      </c>
      <c r="I1225" s="16">
        <f>[1]!s_is(A1225,83,"FY","YTD","20241231",1,"",100000000)</f>
        <v>24.744504553300001</v>
      </c>
      <c r="J1225" s="16">
        <f t="shared" si="57"/>
        <v>2.5654969410787265E-2</v>
      </c>
      <c r="K1225" s="16">
        <f>[1]!s_is(A1225,61,"FY","YTD","20251231",1,"",100000000)</f>
        <v>-0.92984145150000008</v>
      </c>
      <c r="L1225" s="16">
        <f>[1]!s_is(A1225,61,"FY","YTD","20241231",1,"",100000000)</f>
        <v>-0.84750818230000002</v>
      </c>
      <c r="M1225" s="16">
        <f t="shared" si="58"/>
        <v>-9.714746231306097E-2</v>
      </c>
      <c r="N1225" s="16">
        <f>[1]!s_fa_roe(A1225,"20251231")</f>
        <v>-2.6463000000000001</v>
      </c>
      <c r="O1225" s="16">
        <f>[1]!s_stmnote_rdexp(A1225,"20251231",1,10000)</f>
        <v>14056.943286000002</v>
      </c>
      <c r="P1225" s="20">
        <f t="shared" si="59"/>
        <v>5.5387382470785507E-2</v>
      </c>
      <c r="Q1225" s="16">
        <f>[1]!s_margin_tradingbalance(A1225,"",10000)</f>
        <v>7576.3453</v>
      </c>
      <c r="R1225" s="16">
        <f>[1]!s_margin_seclendingbalance(A1225,"",10000)</f>
        <v>0</v>
      </c>
      <c r="S1225" s="17">
        <f>[1]!s_val_ev(A1225,"",100000000)</f>
        <v>44.6502287972</v>
      </c>
      <c r="T1225" s="17">
        <f>[1]!share_freesharesmv(A1225,"",100000000)</f>
        <v>17.368168797199999</v>
      </c>
      <c r="U1225" s="17">
        <f>[1]!s_dq_amount_btin(A1225,E1225,100000000)</f>
        <v>0.85533906999999998</v>
      </c>
      <c r="V1225" s="17">
        <f>[1]!s_dq_turn(A1225,E1225)</f>
        <v>2.004426450007629</v>
      </c>
      <c r="W1225" s="2">
        <f>[1]!s_pq_amount(A1225,"20260101","",100000000)</f>
        <v>35.025422480000003</v>
      </c>
      <c r="X1225" s="2">
        <f>[1]!s_pq_avgamount(A1225,"20260101","",100000000)</f>
        <v>0.31841293163636364</v>
      </c>
      <c r="Y1225" s="17">
        <f>[1]!s_ipo_dilutedpe(A1225)</f>
        <v>61.31</v>
      </c>
      <c r="Z1225" s="12">
        <f>[1]!s_ipo_collection_total(A1225,100000000)</f>
        <v>29.765999999999998</v>
      </c>
      <c r="AA1225" s="2">
        <f>[1]!s_val_pe_ttm(A1225,E1225)</f>
        <v>-70.101287841796875</v>
      </c>
      <c r="AB1225" s="5">
        <f>[1]!s_info_zjtxornot1(A1225,"")</f>
        <v>1</v>
      </c>
      <c r="AC1225" s="22" t="str">
        <f>[1]!s_info_nature1(A1225,"")</f>
        <v>民营企业</v>
      </c>
      <c r="AD1225" s="6" t="str">
        <f>[1]!s_info_city(A1225)</f>
        <v>无锡市</v>
      </c>
      <c r="AE1225" s="6" t="str">
        <f>[1]!s_info_province(A1225)</f>
        <v>江苏省</v>
      </c>
      <c r="AF1225">
        <v>120.301663</v>
      </c>
      <c r="AG1225">
        <v>31.574729000000001</v>
      </c>
    </row>
    <row r="1226" spans="1:33" x14ac:dyDescent="0.3">
      <c r="A1226" s="12" t="s">
        <v>3019</v>
      </c>
      <c r="B1226" s="12" t="s">
        <v>3020</v>
      </c>
      <c r="C1226" s="16" t="str">
        <f>[1]!s_info_mkt(A1226)</f>
        <v>科创板</v>
      </c>
      <c r="D1226" s="16" t="str">
        <f>[1]!s_ipo_listeddate(A1226)</f>
        <v>2020-12-30</v>
      </c>
      <c r="E1226" s="16" t="str">
        <f>[1]!lastradeday_s("000002","")</f>
        <v>2026-06-22</v>
      </c>
      <c r="F1226" s="16" t="str">
        <f>[1]!s_info_industry_csrc2023(A1226,"",3)</f>
        <v>电气机械和器材制造业</v>
      </c>
      <c r="G1226" s="16" t="str">
        <f>[1]!s_info_industry_csrc2023(A1226,"",1)</f>
        <v>制造业</v>
      </c>
      <c r="H1226" s="16">
        <f>[1]!s_is(A1226,83,"FY","YTD","20251231",1,"",100000000)</f>
        <v>31.637925510100001</v>
      </c>
      <c r="I1226" s="16">
        <f>[1]!s_is(A1226,83,"FY","YTD","20241231",1,"",100000000)</f>
        <v>20.0479302062</v>
      </c>
      <c r="J1226" s="16">
        <f t="shared" si="57"/>
        <v>0.57811430829481303</v>
      </c>
      <c r="K1226" s="16">
        <f>[1]!s_is(A1226,61,"FY","YTD","20251231",1,"",100000000)</f>
        <v>0.84728759370000006</v>
      </c>
      <c r="L1226" s="16">
        <f>[1]!s_is(A1226,61,"FY","YTD","20241231",1,"",100000000)</f>
        <v>0.41107306539999999</v>
      </c>
      <c r="M1226" s="16">
        <f t="shared" si="58"/>
        <v>1.0611605697773845</v>
      </c>
      <c r="N1226" s="16">
        <f>[1]!s_fa_roe(A1226,"20251231")</f>
        <v>0.92200000000000004</v>
      </c>
      <c r="O1226" s="16">
        <f>[1]!s_stmnote_rdexp(A1226,"20251231",1,10000)</f>
        <v>31997.915286000003</v>
      </c>
      <c r="P1226" s="20">
        <f t="shared" si="59"/>
        <v>0.10113784254212584</v>
      </c>
      <c r="Q1226" s="16">
        <f>[1]!s_margin_tradingbalance(A1226,"",10000)</f>
        <v>94890.181599999996</v>
      </c>
      <c r="R1226" s="16">
        <f>[1]!s_margin_seclendingbalance(A1226,"",10000)</f>
        <v>162.67679999999999</v>
      </c>
      <c r="S1226" s="17">
        <f>[1]!s_val_ev(A1226,"",100000000)</f>
        <v>147.16647755019997</v>
      </c>
      <c r="T1226" s="17">
        <f>[1]!share_freesharesmv(A1226,"",100000000)</f>
        <v>102.681783326</v>
      </c>
      <c r="U1226" s="17">
        <f>[1]!s_dq_amount_btin(A1226,E1226,100000000)</f>
        <v>6.1376099599999998</v>
      </c>
      <c r="V1226" s="17">
        <f>[1]!s_dq_turn(A1226,E1226)</f>
        <v>4.2402159455582611</v>
      </c>
      <c r="W1226" s="2">
        <f>[1]!s_pq_amount(A1226,"20260101","",100000000)</f>
        <v>896.08516200999998</v>
      </c>
      <c r="X1226" s="2">
        <f>[1]!s_pq_avgamount(A1226,"20260101","",100000000)</f>
        <v>8.1462287455454536</v>
      </c>
      <c r="Y1226" s="17">
        <f>[1]!s_ipo_dilutedpe(A1226)</f>
        <v>60.17</v>
      </c>
      <c r="Z1226" s="12">
        <f>[1]!s_ipo_collection_total(A1226,100000000)</f>
        <v>21.678272</v>
      </c>
      <c r="AA1226" s="2">
        <f>[1]!s_val_pe_ttm(A1226,E1226)</f>
        <v>101.36103057861328</v>
      </c>
      <c r="AB1226" s="5">
        <f>[1]!s_info_zjtxornot1(A1226,"")</f>
        <v>1</v>
      </c>
      <c r="AC1226" s="22" t="str">
        <f>[1]!s_info_nature1(A1226,"")</f>
        <v>公众企业</v>
      </c>
      <c r="AD1226" s="6" t="str">
        <f>[1]!s_info_city(A1226)</f>
        <v>上海市</v>
      </c>
      <c r="AE1226" s="6" t="str">
        <f>[1]!s_info_province(A1226)</f>
        <v>上海</v>
      </c>
      <c r="AF1226">
        <v>121.472644</v>
      </c>
      <c r="AG1226">
        <v>31.231705999999999</v>
      </c>
    </row>
    <row r="1227" spans="1:33" x14ac:dyDescent="0.3">
      <c r="A1227" s="12" t="s">
        <v>3021</v>
      </c>
      <c r="B1227" s="12" t="s">
        <v>3022</v>
      </c>
      <c r="C1227" s="16" t="str">
        <f>[1]!s_info_mkt(A1227)</f>
        <v>主板</v>
      </c>
      <c r="D1227" s="16" t="str">
        <f>[1]!s_ipo_listeddate(A1227)</f>
        <v>1994-01-10</v>
      </c>
      <c r="E1227" s="16" t="str">
        <f>[1]!lastradeday_s("000002","")</f>
        <v>2026-06-22</v>
      </c>
      <c r="F1227" s="16" t="str">
        <f>[1]!s_info_industry_csrc2023(A1227,"",3)</f>
        <v>汽车制造业</v>
      </c>
      <c r="G1227" s="16" t="str">
        <f>[1]!s_info_industry_csrc2023(A1227,"",1)</f>
        <v>制造业</v>
      </c>
      <c r="H1227" s="16">
        <f>[1]!s_is(A1227,83,"FY","YTD","20251231",1,"",100000000)</f>
        <v>133.90817405940001</v>
      </c>
      <c r="I1227" s="16">
        <f>[1]!s_is(A1227,83,"FY","YTD","20241231",1,"",100000000)</f>
        <v>128.68427458120001</v>
      </c>
      <c r="J1227" s="16">
        <f t="shared" si="57"/>
        <v>4.0594699664749712E-2</v>
      </c>
      <c r="K1227" s="16">
        <f>[1]!s_is(A1227,61,"FY","YTD","20251231",1,"",100000000)</f>
        <v>10.3557768961</v>
      </c>
      <c r="L1227" s="16">
        <f>[1]!s_is(A1227,61,"FY","YTD","20241231",1,"",100000000)</f>
        <v>9.5100241122</v>
      </c>
      <c r="M1227" s="16">
        <f t="shared" si="58"/>
        <v>8.8932769667220954E-2</v>
      </c>
      <c r="N1227" s="16">
        <f>[1]!s_fa_roe(A1227,"20251231")</f>
        <v>11.585599999999999</v>
      </c>
      <c r="O1227" s="16">
        <f>[1]!s_stmnote_rdexp(A1227,"20251231",1,10000)</f>
        <v>55874.928285000002</v>
      </c>
      <c r="P1227" s="20">
        <f t="shared" si="59"/>
        <v>4.1726301383375276E-2</v>
      </c>
      <c r="Q1227" s="16">
        <f>[1]!s_margin_tradingbalance(A1227,"",10000)</f>
        <v>94539.270099999994</v>
      </c>
      <c r="R1227" s="16">
        <f>[1]!s_margin_seclendingbalance(A1227,"",10000)</f>
        <v>1050.9124999999999</v>
      </c>
      <c r="S1227" s="17">
        <f>[1]!s_val_ev(A1227,"",100000000)</f>
        <v>457.85100111639997</v>
      </c>
      <c r="T1227" s="17">
        <f>[1]!share_freesharesmv(A1227,"",100000000)</f>
        <v>165.84625281530001</v>
      </c>
      <c r="U1227" s="17">
        <f>[1]!s_dq_amount_btin(A1227,E1227,100000000)</f>
        <v>8.6836282300000001</v>
      </c>
      <c r="V1227" s="17">
        <f>[1]!s_dq_turn(A1227,E1227)</f>
        <v>1.9496172291718143</v>
      </c>
      <c r="W1227" s="2">
        <f>[1]!s_pq_amount(A1227,"20260101","",100000000)</f>
        <v>2636.0395435800001</v>
      </c>
      <c r="X1227" s="2">
        <f>[1]!s_pq_avgamount(A1227,"20260101","",100000000)</f>
        <v>23.963995850727272</v>
      </c>
      <c r="Y1227" s="17">
        <f>[1]!s_ipo_dilutedpe(A1227)</f>
        <v>0</v>
      </c>
      <c r="Z1227" s="12">
        <f>[1]!s_ipo_collection_total(A1227,100000000)</f>
        <v>1.1399999999999999</v>
      </c>
      <c r="AA1227" s="2">
        <f>[1]!s_val_pe_ttm(A1227,E1227)</f>
        <v>46.288158416748047</v>
      </c>
      <c r="AB1227" s="5">
        <f>[1]!s_info_zjtxornot1(A1227,"")</f>
        <v>1</v>
      </c>
      <c r="AC1227" s="22" t="str">
        <f>[1]!s_info_nature1(A1227,"")</f>
        <v>民营企业</v>
      </c>
      <c r="AD1227" s="6" t="str">
        <f>[1]!s_info_city(A1227)</f>
        <v>杭州市</v>
      </c>
      <c r="AE1227" s="6" t="str">
        <f>[1]!s_info_province(A1227)</f>
        <v>浙江省</v>
      </c>
      <c r="AF1227">
        <v>120.153576</v>
      </c>
      <c r="AG1227">
        <v>30.287458999999998</v>
      </c>
    </row>
    <row r="1228" spans="1:33" x14ac:dyDescent="0.3">
      <c r="A1228" s="12" t="s">
        <v>3023</v>
      </c>
      <c r="B1228" s="12" t="s">
        <v>3024</v>
      </c>
      <c r="C1228" s="16" t="str">
        <f>[1]!s_info_mkt(A1228)</f>
        <v>主板</v>
      </c>
      <c r="D1228" s="16" t="str">
        <f>[1]!s_ipo_listeddate(A1228)</f>
        <v>2015-05-27</v>
      </c>
      <c r="E1228" s="16" t="str">
        <f>[1]!lastradeday_s("000002","")</f>
        <v>2026-06-22</v>
      </c>
      <c r="F1228" s="16" t="str">
        <f>[1]!s_info_industry_csrc2023(A1228,"",3)</f>
        <v>专用设备制造业</v>
      </c>
      <c r="G1228" s="16" t="str">
        <f>[1]!s_info_industry_csrc2023(A1228,"",1)</f>
        <v>制造业</v>
      </c>
      <c r="H1228" s="16">
        <f>[1]!s_is(A1228,83,"FY","YTD","20251231",1,"",100000000)</f>
        <v>34.118050654699999</v>
      </c>
      <c r="I1228" s="16">
        <f>[1]!s_is(A1228,83,"FY","YTD","20241231",1,"",100000000)</f>
        <v>33.317997285499999</v>
      </c>
      <c r="J1228" s="16">
        <f t="shared" si="57"/>
        <v>2.4012648849941032E-2</v>
      </c>
      <c r="K1228" s="16">
        <f>[1]!s_is(A1228,61,"FY","YTD","20251231",1,"",100000000)</f>
        <v>1.2001590758</v>
      </c>
      <c r="L1228" s="16">
        <f>[1]!s_is(A1228,61,"FY","YTD","20241231",1,"",100000000)</f>
        <v>-1.7514812113</v>
      </c>
      <c r="M1228" s="16">
        <f t="shared" si="58"/>
        <v>1.6852252071315155</v>
      </c>
      <c r="N1228" s="16">
        <f>[1]!s_fa_roe(A1228,"20251231")</f>
        <v>5.9771000000000001</v>
      </c>
      <c r="O1228" s="16">
        <f>[1]!s_stmnote_rdexp(A1228,"20251231",1,10000)</f>
        <v>13251.987945999999</v>
      </c>
      <c r="P1228" s="20">
        <f t="shared" si="59"/>
        <v>3.8841574157093425E-2</v>
      </c>
      <c r="Q1228" s="16">
        <f>[1]!s_margin_tradingbalance(A1228,"",10000)</f>
        <v>0</v>
      </c>
      <c r="R1228" s="16">
        <f>[1]!s_margin_seclendingbalance(A1228,"",10000)</f>
        <v>0</v>
      </c>
      <c r="S1228" s="17">
        <f>[1]!s_val_ev(A1228,"",100000000)</f>
        <v>62.163924095199995</v>
      </c>
      <c r="T1228" s="17">
        <f>[1]!share_freesharesmv(A1228,"",100000000)</f>
        <v>37.134906521600001</v>
      </c>
      <c r="U1228" s="17">
        <f>[1]!s_dq_amount_btin(A1228,E1228,100000000)</f>
        <v>3.9823929800000002</v>
      </c>
      <c r="V1228" s="17">
        <f>[1]!s_dq_turn(A1228,E1228)</f>
        <v>6.7220026535346671</v>
      </c>
      <c r="W1228" s="2">
        <f>[1]!s_pq_amount(A1228,"20260101","",100000000)</f>
        <v>767.26998122999998</v>
      </c>
      <c r="X1228" s="2">
        <f>[1]!s_pq_avgamount(A1228,"20260101","",100000000)</f>
        <v>6.9751816475454547</v>
      </c>
      <c r="Y1228" s="17">
        <f>[1]!s_ipo_dilutedpe(A1228)</f>
        <v>22.98</v>
      </c>
      <c r="Z1228" s="12">
        <f>[1]!s_ipo_collection_total(A1228,100000000)</f>
        <v>3.5377960000000002</v>
      </c>
      <c r="AA1228" s="2">
        <f>[1]!s_val_pe_ttm(A1228,E1228)</f>
        <v>51.697036743164063</v>
      </c>
      <c r="AB1228" s="5">
        <f>[1]!s_info_zjtxornot1(A1228,"")</f>
        <v>1</v>
      </c>
      <c r="AC1228" s="22" t="str">
        <f>[1]!s_info_nature1(A1228,"")</f>
        <v>民营企业</v>
      </c>
      <c r="AD1228" s="6" t="str">
        <f>[1]!s_info_city(A1228)</f>
        <v>东莞市</v>
      </c>
      <c r="AE1228" s="6" t="str">
        <f>[1]!s_info_province(A1228)</f>
        <v>广东省</v>
      </c>
      <c r="AF1228">
        <v>113.746262</v>
      </c>
      <c r="AG1228">
        <v>23.046237000000001</v>
      </c>
    </row>
    <row r="1229" spans="1:33" x14ac:dyDescent="0.3">
      <c r="A1229" s="12" t="s">
        <v>3025</v>
      </c>
      <c r="B1229" s="12" t="s">
        <v>3026</v>
      </c>
      <c r="C1229" s="16" t="str">
        <f>[1]!s_info_mkt(A1229)</f>
        <v>创业板</v>
      </c>
      <c r="D1229" s="16" t="str">
        <f>[1]!s_ipo_listeddate(A1229)</f>
        <v>2019-07-15</v>
      </c>
      <c r="E1229" s="16" t="str">
        <f>[1]!lastradeday_s("000002","")</f>
        <v>2026-06-22</v>
      </c>
      <c r="F1229" s="16" t="str">
        <f>[1]!s_info_industry_csrc2023(A1229,"",3)</f>
        <v>互联网和相关服务</v>
      </c>
      <c r="G1229" s="16" t="str">
        <f>[1]!s_info_industry_csrc2023(A1229,"",1)</f>
        <v>信息传输、软件和信息技术服务业</v>
      </c>
      <c r="H1229" s="16">
        <f>[1]!s_is(A1229,83,"FY","YTD","20251231",1,"",100000000)</f>
        <v>12.877682136199999</v>
      </c>
      <c r="I1229" s="16">
        <f>[1]!s_is(A1229,83,"FY","YTD","20241231",1,"",100000000)</f>
        <v>15.176243751900001</v>
      </c>
      <c r="J1229" s="16">
        <f t="shared" si="57"/>
        <v>-0.15145787411408917</v>
      </c>
      <c r="K1229" s="16">
        <f>[1]!s_is(A1229,61,"FY","YTD","20251231",1,"",100000000)</f>
        <v>0.86516542930000007</v>
      </c>
      <c r="L1229" s="16">
        <f>[1]!s_is(A1229,61,"FY","YTD","20241231",1,"",100000000)</f>
        <v>0.75240530760000002</v>
      </c>
      <c r="M1229" s="16">
        <f t="shared" si="58"/>
        <v>0.14986619653133351</v>
      </c>
      <c r="N1229" s="16">
        <f>[1]!s_fa_roe(A1229,"20251231")</f>
        <v>4.4757999999999996</v>
      </c>
      <c r="O1229" s="16">
        <f>[1]!s_stmnote_rdexp(A1229,"20251231",1,10000)</f>
        <v>16456.197034000001</v>
      </c>
      <c r="P1229" s="20">
        <f t="shared" si="59"/>
        <v>0.12778850153274526</v>
      </c>
      <c r="Q1229" s="16">
        <f>[1]!s_margin_tradingbalance(A1229,"",10000)</f>
        <v>0</v>
      </c>
      <c r="R1229" s="16">
        <f>[1]!s_margin_seclendingbalance(A1229,"",10000)</f>
        <v>0</v>
      </c>
      <c r="S1229" s="17">
        <f>[1]!s_val_ev(A1229,"",100000000)</f>
        <v>83.220919195500002</v>
      </c>
      <c r="T1229" s="17">
        <f>[1]!share_freesharesmv(A1229,"",100000000)</f>
        <v>38.244820450500001</v>
      </c>
      <c r="U1229" s="17">
        <f>[1]!s_dq_amount_btin(A1229,E1229,100000000)</f>
        <v>3.8582266299999999</v>
      </c>
      <c r="V1229" s="17">
        <f>[1]!s_dq_turn(A1229,E1229)</f>
        <v>7.746556903487849</v>
      </c>
      <c r="W1229" s="2">
        <f>[1]!s_pq_amount(A1229,"20260101","",100000000)</f>
        <v>921.47531719999995</v>
      </c>
      <c r="X1229" s="2">
        <f>[1]!s_pq_avgamount(A1229,"20260101","",100000000)</f>
        <v>8.3770483381818188</v>
      </c>
      <c r="Y1229" s="17">
        <f>[1]!s_ipo_dilutedpe(A1229)</f>
        <v>17.45</v>
      </c>
      <c r="Z1229" s="12">
        <f>[1]!s_ipo_collection_total(A1229,100000000)</f>
        <v>3.7893335227999998</v>
      </c>
      <c r="AA1229" s="2">
        <f>[1]!s_val_pe_ttm(A1229,E1229)</f>
        <v>84.327804565429688</v>
      </c>
      <c r="AB1229" s="5">
        <f>[1]!s_info_zjtxornot1(A1229,"")</f>
        <v>0</v>
      </c>
      <c r="AC1229" s="22" t="str">
        <f>[1]!s_info_nature1(A1229,"")</f>
        <v>民营企业</v>
      </c>
      <c r="AD1229" s="6" t="str">
        <f>[1]!s_info_city(A1229)</f>
        <v>北京市</v>
      </c>
      <c r="AE1229" s="6" t="str">
        <f>[1]!s_info_province(A1229)</f>
        <v>北京</v>
      </c>
      <c r="AF1229">
        <v>116.40528500000001</v>
      </c>
      <c r="AG1229">
        <v>39.904989</v>
      </c>
    </row>
    <row r="1230" spans="1:33" x14ac:dyDescent="0.3">
      <c r="A1230" s="12" t="s">
        <v>3027</v>
      </c>
      <c r="B1230" s="12" t="s">
        <v>3028</v>
      </c>
      <c r="C1230" s="16" t="str">
        <f>[1]!s_info_mkt(A1230)</f>
        <v>科创板</v>
      </c>
      <c r="D1230" s="16" t="str">
        <f>[1]!s_ipo_listeddate(A1230)</f>
        <v>2020-10-23</v>
      </c>
      <c r="E1230" s="16" t="str">
        <f>[1]!lastradeday_s("000002","")</f>
        <v>2026-06-22</v>
      </c>
      <c r="F1230" s="16" t="str">
        <f>[1]!s_info_industry_csrc2023(A1230,"",3)</f>
        <v>化学原料和化学制品制造业</v>
      </c>
      <c r="G1230" s="16" t="str">
        <f>[1]!s_info_industry_csrc2023(A1230,"",1)</f>
        <v>制造业</v>
      </c>
      <c r="H1230" s="16">
        <f>[1]!s_is(A1230,83,"FY","YTD","20251231",1,"",100000000)</f>
        <v>6.6273616470000007</v>
      </c>
      <c r="I1230" s="16">
        <f>[1]!s_is(A1230,83,"FY","YTD","20241231",1,"",100000000)</f>
        <v>5.9753268486</v>
      </c>
      <c r="J1230" s="16">
        <f t="shared" si="57"/>
        <v>0.10912119368880546</v>
      </c>
      <c r="K1230" s="16">
        <f>[1]!s_is(A1230,61,"FY","YTD","20251231",1,"",100000000)</f>
        <v>1.0058009069</v>
      </c>
      <c r="L1230" s="16">
        <f>[1]!s_is(A1230,61,"FY","YTD","20241231",1,"",100000000)</f>
        <v>0.84745308480000003</v>
      </c>
      <c r="M1230" s="16">
        <f t="shared" si="58"/>
        <v>0.18685143158971479</v>
      </c>
      <c r="N1230" s="16">
        <f>[1]!s_fa_roe(A1230,"20251231")</f>
        <v>10.8871</v>
      </c>
      <c r="O1230" s="16">
        <f>[1]!s_stmnote_rdexp(A1230,"20251231",1,10000)</f>
        <v>3690.3151990000001</v>
      </c>
      <c r="P1230" s="20">
        <f t="shared" si="59"/>
        <v>5.5683021322225419E-2</v>
      </c>
      <c r="Q1230" s="16">
        <f>[1]!s_margin_tradingbalance(A1230,"",10000)</f>
        <v>6033.3993</v>
      </c>
      <c r="R1230" s="16">
        <f>[1]!s_margin_seclendingbalance(A1230,"",10000)</f>
        <v>0</v>
      </c>
      <c r="S1230" s="17">
        <f>[1]!s_val_ev(A1230,"",100000000)</f>
        <v>33.432867000000002</v>
      </c>
      <c r="T1230" s="17">
        <f>[1]!share_freesharesmv(A1230,"",100000000)</f>
        <v>11.629692</v>
      </c>
      <c r="U1230" s="17">
        <f>[1]!s_dq_amount_btin(A1230,E1230,100000000)</f>
        <v>0.63587141999999997</v>
      </c>
      <c r="V1230" s="17">
        <f>[1]!s_dq_turn(A1230,E1230)</f>
        <v>1.9541977509736155</v>
      </c>
      <c r="W1230" s="2">
        <f>[1]!s_pq_amount(A1230,"20260101","",100000000)</f>
        <v>50.882433210000002</v>
      </c>
      <c r="X1230" s="2">
        <f>[1]!s_pq_avgamount(A1230,"20260101","",100000000)</f>
        <v>0.46256757463636361</v>
      </c>
      <c r="Y1230" s="17">
        <f>[1]!s_ipo_dilutedpe(A1230)</f>
        <v>24.71</v>
      </c>
      <c r="Z1230" s="12">
        <f>[1]!s_ipo_collection_total(A1230,100000000)</f>
        <v>4.5659999999999998</v>
      </c>
      <c r="AA1230" s="2">
        <f>[1]!s_val_pe_ttm(A1230,E1230)</f>
        <v>32.721324920654297</v>
      </c>
      <c r="AB1230" s="5">
        <f>[1]!s_info_zjtxornot1(A1230,"")</f>
        <v>1</v>
      </c>
      <c r="AC1230" s="22" t="str">
        <f>[1]!s_info_nature1(A1230,"")</f>
        <v>民营企业</v>
      </c>
      <c r="AD1230" s="6" t="str">
        <f>[1]!s_info_city(A1230)</f>
        <v>上海市</v>
      </c>
      <c r="AE1230" s="6" t="str">
        <f>[1]!s_info_province(A1230)</f>
        <v>上海</v>
      </c>
      <c r="AF1230">
        <v>121.472644</v>
      </c>
      <c r="AG1230">
        <v>31.231705999999999</v>
      </c>
    </row>
    <row r="1231" spans="1:33" x14ac:dyDescent="0.3">
      <c r="A1231" s="12" t="s">
        <v>3029</v>
      </c>
      <c r="B1231" s="12" t="s">
        <v>3030</v>
      </c>
      <c r="C1231" s="16" t="str">
        <f>[1]!s_info_mkt(A1231)</f>
        <v>科创板</v>
      </c>
      <c r="D1231" s="16" t="str">
        <f>[1]!s_ipo_listeddate(A1231)</f>
        <v>2020-06-12</v>
      </c>
      <c r="E1231" s="16" t="str">
        <f>[1]!lastradeday_s("000002","")</f>
        <v>2026-06-22</v>
      </c>
      <c r="F1231" s="16" t="str">
        <f>[1]!s_info_industry_csrc2023(A1231,"",3)</f>
        <v>软件和信息技术服务业</v>
      </c>
      <c r="G1231" s="16" t="str">
        <f>[1]!s_info_industry_csrc2023(A1231,"",1)</f>
        <v>信息传输、软件和信息技术服务业</v>
      </c>
      <c r="H1231" s="16">
        <f>[1]!s_is(A1231,83,"FY","YTD","20251231",1,"",100000000)</f>
        <v>1.7100599053999999</v>
      </c>
      <c r="I1231" s="16">
        <f>[1]!s_is(A1231,83,"FY","YTD","20241231",1,"",100000000)</f>
        <v>1.7282721252000002</v>
      </c>
      <c r="J1231" s="16">
        <f t="shared" si="57"/>
        <v>-1.0537819556565964E-2</v>
      </c>
      <c r="K1231" s="16">
        <f>[1]!s_is(A1231,61,"FY","YTD","20251231",1,"",100000000)</f>
        <v>-0.22532533289999998</v>
      </c>
      <c r="L1231" s="16">
        <f>[1]!s_is(A1231,61,"FY","YTD","20241231",1,"",100000000)</f>
        <v>-0.38472544409999998</v>
      </c>
      <c r="M1231" s="16">
        <f t="shared" si="58"/>
        <v>0.41432172902649983</v>
      </c>
      <c r="N1231" s="16">
        <f>[1]!s_fa_roe(A1231,"20251231")</f>
        <v>-3.7643</v>
      </c>
      <c r="O1231" s="16">
        <f>[1]!s_stmnote_rdexp(A1231,"20251231",1,10000)</f>
        <v>4900.263618</v>
      </c>
      <c r="P1231" s="20">
        <f t="shared" si="59"/>
        <v>0.28655508514795452</v>
      </c>
      <c r="Q1231" s="16">
        <f>[1]!s_margin_tradingbalance(A1231,"",10000)</f>
        <v>8750.2297999999992</v>
      </c>
      <c r="R1231" s="16">
        <f>[1]!s_margin_seclendingbalance(A1231,"",10000)</f>
        <v>0.4</v>
      </c>
      <c r="S1231" s="17">
        <f>[1]!s_val_ev(A1231,"",100000000)</f>
        <v>16.3219344</v>
      </c>
      <c r="T1231" s="17">
        <f>[1]!share_freesharesmv(A1231,"",100000000)</f>
        <v>10.105467020799999</v>
      </c>
      <c r="U1231" s="17">
        <f>[1]!s_dq_amount_btin(A1231,E1231,100000000)</f>
        <v>0.35744266000000002</v>
      </c>
      <c r="V1231" s="17">
        <f>[1]!s_dq_turn(A1231,E1231)</f>
        <v>2.2328076615722705</v>
      </c>
      <c r="W1231" s="2">
        <f>[1]!s_pq_amount(A1231,"20260101","",100000000)</f>
        <v>55.143736230000002</v>
      </c>
      <c r="X1231" s="2">
        <f>[1]!s_pq_avgamount(A1231,"20260101","",100000000)</f>
        <v>0.50130669299999997</v>
      </c>
      <c r="Y1231" s="17">
        <f>[1]!s_ipo_dilutedpe(A1231)</f>
        <v>35.53</v>
      </c>
      <c r="Z1231" s="12">
        <f>[1]!s_ipo_collection_total(A1231,100000000)</f>
        <v>4.0853400000000004</v>
      </c>
      <c r="AA1231" s="2">
        <f>[1]!s_val_pe_ttm(A1231,E1231)</f>
        <v>-62.791511535644531</v>
      </c>
      <c r="AB1231" s="5">
        <f>[1]!s_info_zjtxornot1(A1231,"")</f>
        <v>0</v>
      </c>
      <c r="AC1231" s="22" t="str">
        <f>[1]!s_info_nature1(A1231,"")</f>
        <v>民营企业</v>
      </c>
      <c r="AD1231" s="6" t="str">
        <f>[1]!s_info_city(A1231)</f>
        <v>北京市</v>
      </c>
      <c r="AE1231" s="6" t="str">
        <f>[1]!s_info_province(A1231)</f>
        <v>北京</v>
      </c>
      <c r="AF1231">
        <v>116.40528500000001</v>
      </c>
      <c r="AG1231">
        <v>39.904989</v>
      </c>
    </row>
    <row r="1232" spans="1:33" x14ac:dyDescent="0.3">
      <c r="A1232" s="12" t="s">
        <v>3031</v>
      </c>
      <c r="B1232" s="12" t="s">
        <v>3032</v>
      </c>
      <c r="C1232" s="16" t="str">
        <f>[1]!s_info_mkt(A1232)</f>
        <v>创业板</v>
      </c>
      <c r="D1232" s="16" t="str">
        <f>[1]!s_ipo_listeddate(A1232)</f>
        <v>2010-12-22</v>
      </c>
      <c r="E1232" s="16" t="str">
        <f>[1]!lastradeday_s("000002","")</f>
        <v>2026-06-22</v>
      </c>
      <c r="F1232" s="16" t="str">
        <f>[1]!s_info_industry_csrc2023(A1232,"",3)</f>
        <v>研究和试验发展</v>
      </c>
      <c r="G1232" s="16" t="str">
        <f>[1]!s_info_industry_csrc2023(A1232,"",1)</f>
        <v>科学研究和技术服务业</v>
      </c>
      <c r="H1232" s="16">
        <f>[1]!s_is(A1232,83,"FY","YTD","20251231",1,"",100000000)</f>
        <v>11.347194762999999</v>
      </c>
      <c r="I1232" s="16">
        <f>[1]!s_is(A1232,83,"FY","YTD","20241231",1,"",100000000)</f>
        <v>9.7020475879999992</v>
      </c>
      <c r="J1232" s="16">
        <f t="shared" si="57"/>
        <v>0.16956700738458585</v>
      </c>
      <c r="K1232" s="16">
        <f>[1]!s_is(A1232,61,"FY","YTD","20251231",1,"",100000000)</f>
        <v>0.1341216063</v>
      </c>
      <c r="L1232" s="16">
        <f>[1]!s_is(A1232,61,"FY","YTD","20241231",1,"",100000000)</f>
        <v>-2.2647482803000001</v>
      </c>
      <c r="M1232" s="16">
        <f t="shared" si="58"/>
        <v>1.05922141876281</v>
      </c>
      <c r="N1232" s="16">
        <f>[1]!s_fa_roe(A1232,"20251231")</f>
        <v>1.0772999999999999</v>
      </c>
      <c r="O1232" s="16">
        <f>[1]!s_stmnote_rdexp(A1232,"20251231",1,10000)</f>
        <v>5984.1693850000001</v>
      </c>
      <c r="P1232" s="20">
        <f t="shared" si="59"/>
        <v>5.2736993679818454E-2</v>
      </c>
      <c r="Q1232" s="16">
        <f>[1]!s_margin_tradingbalance(A1232,"",10000)</f>
        <v>17756.265299999999</v>
      </c>
      <c r="R1232" s="16">
        <f>[1]!s_margin_seclendingbalance(A1232,"",10000)</f>
        <v>29.605499999999999</v>
      </c>
      <c r="S1232" s="17">
        <f>[1]!s_val_ev(A1232,"",100000000)</f>
        <v>37.944856190400003</v>
      </c>
      <c r="T1232" s="17">
        <f>[1]!share_freesharesmv(A1232,"",100000000)</f>
        <v>31.807538264400002</v>
      </c>
      <c r="U1232" s="17">
        <f>[1]!s_dq_amount_btin(A1232,E1232,100000000)</f>
        <v>0.98577493000000005</v>
      </c>
      <c r="V1232" s="17">
        <f>[1]!s_dq_turn(A1232,E1232)</f>
        <v>2.8084422570671999</v>
      </c>
      <c r="W1232" s="2">
        <f>[1]!s_pq_amount(A1232,"20260101","",100000000)</f>
        <v>243.63638379</v>
      </c>
      <c r="X1232" s="2">
        <f>[1]!s_pq_avgamount(A1232,"20260101","",100000000)</f>
        <v>2.2148762162727271</v>
      </c>
      <c r="Y1232" s="17">
        <f>[1]!s_ipo_dilutedpe(A1232)</f>
        <v>64.39</v>
      </c>
      <c r="Z1232" s="12">
        <f>[1]!s_ipo_collection_total(A1232,100000000)</f>
        <v>4.76</v>
      </c>
      <c r="AA1232" s="2">
        <f>[1]!s_val_pe_ttm(A1232,E1232)</f>
        <v>-333.24746704101563</v>
      </c>
      <c r="AB1232" s="5">
        <f>[1]!s_info_zjtxornot1(A1232,"")</f>
        <v>1</v>
      </c>
      <c r="AC1232" s="22" t="str">
        <f>[1]!s_info_nature1(A1232,"")</f>
        <v>外资企业</v>
      </c>
      <c r="AD1232" s="6" t="str">
        <f>[1]!s_info_city(A1232)</f>
        <v>江门市</v>
      </c>
      <c r="AE1232" s="6" t="str">
        <f>[1]!s_info_province(A1232)</f>
        <v>广东省</v>
      </c>
      <c r="AF1232">
        <v>113.094942</v>
      </c>
      <c r="AG1232">
        <v>22.590430999999999</v>
      </c>
    </row>
    <row r="1233" spans="1:33" x14ac:dyDescent="0.3">
      <c r="A1233" s="12" t="s">
        <v>3033</v>
      </c>
      <c r="B1233" s="12" t="s">
        <v>3034</v>
      </c>
      <c r="C1233" s="16" t="str">
        <f>[1]!s_info_mkt(A1233)</f>
        <v>主板</v>
      </c>
      <c r="D1233" s="16" t="str">
        <f>[1]!s_ipo_listeddate(A1233)</f>
        <v>2018-04-12</v>
      </c>
      <c r="E1233" s="16" t="str">
        <f>[1]!lastradeday_s("000002","")</f>
        <v>2026-06-22</v>
      </c>
      <c r="F1233" s="16" t="str">
        <f>[1]!s_info_industry_csrc2023(A1233,"",3)</f>
        <v>医药制造业</v>
      </c>
      <c r="G1233" s="16" t="str">
        <f>[1]!s_info_industry_csrc2023(A1233,"",1)</f>
        <v>制造业</v>
      </c>
      <c r="H1233" s="16">
        <f>[1]!s_is(A1233,83,"FY","YTD","20251231",1,"",100000000)</f>
        <v>43.296009574700001</v>
      </c>
      <c r="I1233" s="16">
        <f>[1]!s_is(A1233,83,"FY","YTD","20241231",1,"",100000000)</f>
        <v>42.638863173899999</v>
      </c>
      <c r="J1233" s="16">
        <f t="shared" si="57"/>
        <v>1.541191185421309E-2</v>
      </c>
      <c r="K1233" s="16">
        <f>[1]!s_is(A1233,61,"FY","YTD","20251231",1,"",100000000)</f>
        <v>2.6081728143</v>
      </c>
      <c r="L1233" s="16">
        <f>[1]!s_is(A1233,61,"FY","YTD","20241231",1,"",100000000)</f>
        <v>3.8517072127999996</v>
      </c>
      <c r="M1233" s="16">
        <f t="shared" si="58"/>
        <v>-0.32285278443997095</v>
      </c>
      <c r="N1233" s="16">
        <f>[1]!s_fa_roe(A1233,"20251231")</f>
        <v>4.6040000000000001</v>
      </c>
      <c r="O1233" s="16">
        <f>[1]!s_stmnote_rdexp(A1233,"20251231",1,10000)</f>
        <v>14980.608088999999</v>
      </c>
      <c r="P1233" s="20">
        <f t="shared" si="59"/>
        <v>3.4600436012823477E-2</v>
      </c>
      <c r="Q1233" s="16">
        <f>[1]!s_margin_tradingbalance(A1233,"",10000)</f>
        <v>146040.31469999999</v>
      </c>
      <c r="R1233" s="16">
        <f>[1]!s_margin_seclendingbalance(A1233,"",10000)</f>
        <v>154.86000000000001</v>
      </c>
      <c r="S1233" s="17">
        <f>[1]!s_val_ev(A1233,"",100000000)</f>
        <v>228.14738413500001</v>
      </c>
      <c r="T1233" s="17">
        <f>[1]!share_freesharesmv(A1233,"",100000000)</f>
        <v>91.758406271399991</v>
      </c>
      <c r="U1233" s="17">
        <f>[1]!s_dq_amount_btin(A1233,E1233,100000000)</f>
        <v>1.9343799500000001</v>
      </c>
      <c r="V1233" s="17">
        <f>[1]!s_dq_turn(A1233,E1233)</f>
        <v>0.84815257607994055</v>
      </c>
      <c r="W1233" s="2">
        <f>[1]!s_pq_amount(A1233,"20260101","",100000000)</f>
        <v>308.62893785</v>
      </c>
      <c r="X1233" s="2">
        <f>[1]!s_pq_avgamount(A1233,"20260101","",100000000)</f>
        <v>2.8057176168181819</v>
      </c>
      <c r="Y1233" s="17">
        <f>[1]!s_ipo_dilutedpe(A1233)</f>
        <v>22.99</v>
      </c>
      <c r="Z1233" s="12">
        <f>[1]!s_ipo_collection_total(A1233,100000000)</f>
        <v>4.9550000000000001</v>
      </c>
      <c r="AA1233" s="2">
        <f>[1]!s_val_pe_ttm(A1233,E1233)</f>
        <v>86.411788940429688</v>
      </c>
      <c r="AB1233" s="5">
        <f>[1]!s_info_zjtxornot1(A1233,"")</f>
        <v>1</v>
      </c>
      <c r="AC1233" s="22" t="str">
        <f>[1]!s_info_nature1(A1233,"")</f>
        <v>民营企业</v>
      </c>
      <c r="AD1233" s="6" t="str">
        <f>[1]!s_info_city(A1233)</f>
        <v>绍兴市</v>
      </c>
      <c r="AE1233" s="6" t="str">
        <f>[1]!s_info_province(A1233)</f>
        <v>浙江省</v>
      </c>
      <c r="AF1233">
        <v>120.582112</v>
      </c>
      <c r="AG1233">
        <v>29.997116999999999</v>
      </c>
    </row>
    <row r="1234" spans="1:33" x14ac:dyDescent="0.3">
      <c r="A1234" s="12" t="s">
        <v>3035</v>
      </c>
      <c r="B1234" s="12" t="s">
        <v>3036</v>
      </c>
      <c r="C1234" s="16" t="str">
        <f>[1]!s_info_mkt(A1234)</f>
        <v>主板</v>
      </c>
      <c r="D1234" s="16" t="str">
        <f>[1]!s_ipo_listeddate(A1234)</f>
        <v>2010-12-10</v>
      </c>
      <c r="E1234" s="16" t="str">
        <f>[1]!lastradeday_s("000002","")</f>
        <v>2026-06-22</v>
      </c>
      <c r="F1234" s="16" t="str">
        <f>[1]!s_info_industry_csrc2023(A1234,"",3)</f>
        <v>通用设备制造业</v>
      </c>
      <c r="G1234" s="16" t="str">
        <f>[1]!s_info_industry_csrc2023(A1234,"",1)</f>
        <v>制造业</v>
      </c>
      <c r="H1234" s="16">
        <f>[1]!s_is(A1234,83,"FY","YTD","20251231",1,"",100000000)</f>
        <v>11.752113977999999</v>
      </c>
      <c r="I1234" s="16">
        <f>[1]!s_is(A1234,83,"FY","YTD","20241231",1,"",100000000)</f>
        <v>18.0426449273</v>
      </c>
      <c r="J1234" s="16">
        <f t="shared" si="57"/>
        <v>-0.34864793796290439</v>
      </c>
      <c r="K1234" s="16">
        <f>[1]!s_is(A1234,61,"FY","YTD","20251231",1,"",100000000)</f>
        <v>-2.0862544358999999</v>
      </c>
      <c r="L1234" s="16">
        <f>[1]!s_is(A1234,61,"FY","YTD","20241231",1,"",100000000)</f>
        <v>-6.7534089416999992</v>
      </c>
      <c r="M1234" s="16">
        <f t="shared" si="58"/>
        <v>0.69108128148169889</v>
      </c>
      <c r="N1234" s="16">
        <f>[1]!s_fa_roe(A1234,"20251231")</f>
        <v>-53.110100000000003</v>
      </c>
      <c r="O1234" s="16">
        <f>[1]!s_stmnote_rdexp(A1234,"20251231",1,10000)</f>
        <v>5710.2510409999995</v>
      </c>
      <c r="P1234" s="20">
        <f t="shared" si="59"/>
        <v>4.8589139381132712E-2</v>
      </c>
      <c r="Q1234" s="16">
        <f>[1]!s_margin_tradingbalance(A1234,"",10000)</f>
        <v>14964.9791</v>
      </c>
      <c r="R1234" s="16">
        <f>[1]!s_margin_seclendingbalance(A1234,"",10000)</f>
        <v>0</v>
      </c>
      <c r="S1234" s="17">
        <f>[1]!s_val_ev(A1234,"",100000000)</f>
        <v>50.566524525399998</v>
      </c>
      <c r="T1234" s="17">
        <f>[1]!share_freesharesmv(A1234,"",100000000)</f>
        <v>36.330323620199998</v>
      </c>
      <c r="U1234" s="17">
        <f>[1]!s_dq_amount_btin(A1234,E1234,100000000)</f>
        <v>3.5355823399999999</v>
      </c>
      <c r="V1234" s="17">
        <f>[1]!s_dq_turn(A1234,E1234)</f>
        <v>7.3924225522632465</v>
      </c>
      <c r="W1234" s="2">
        <f>[1]!s_pq_amount(A1234,"20260101","",100000000)</f>
        <v>283.949791</v>
      </c>
      <c r="X1234" s="2">
        <f>[1]!s_pq_avgamount(A1234,"20260101","",100000000)</f>
        <v>2.5813617363636361</v>
      </c>
      <c r="Y1234" s="17">
        <f>[1]!s_ipo_dilutedpe(A1234)</f>
        <v>60.34</v>
      </c>
      <c r="Z1234" s="12">
        <f>[1]!s_ipo_collection_total(A1234,100000000)</f>
        <v>5.6</v>
      </c>
      <c r="AA1234" s="2">
        <f>[1]!s_val_pe_ttm(A1234,E1234)</f>
        <v>-39.909400939941406</v>
      </c>
      <c r="AB1234" s="5">
        <f>[1]!s_info_zjtxornot1(A1234,"")</f>
        <v>0</v>
      </c>
      <c r="AC1234" s="22" t="str">
        <f>[1]!s_info_nature1(A1234,"")</f>
        <v>民营企业</v>
      </c>
      <c r="AD1234" s="6" t="str">
        <f>[1]!s_info_city(A1234)</f>
        <v>绍兴市</v>
      </c>
      <c r="AE1234" s="6" t="str">
        <f>[1]!s_info_province(A1234)</f>
        <v>浙江省</v>
      </c>
      <c r="AF1234">
        <v>120.582112</v>
      </c>
      <c r="AG1234">
        <v>29.997116999999999</v>
      </c>
    </row>
    <row r="1235" spans="1:33" x14ac:dyDescent="0.3">
      <c r="A1235" s="12" t="s">
        <v>3037</v>
      </c>
      <c r="B1235" s="12" t="s">
        <v>3038</v>
      </c>
      <c r="C1235" s="16" t="str">
        <f>[1]!s_info_mkt(A1235)</f>
        <v>主板</v>
      </c>
      <c r="D1235" s="16" t="str">
        <f>[1]!s_ipo_listeddate(A1235)</f>
        <v>2016-12-16</v>
      </c>
      <c r="E1235" s="16" t="str">
        <f>[1]!lastradeday_s("000002","")</f>
        <v>2026-06-22</v>
      </c>
      <c r="F1235" s="16" t="str">
        <f>[1]!s_info_industry_csrc2023(A1235,"",3)</f>
        <v>建筑装饰、装修和其他建筑业</v>
      </c>
      <c r="G1235" s="16" t="str">
        <f>[1]!s_info_industry_csrc2023(A1235,"",1)</f>
        <v>建筑业</v>
      </c>
      <c r="H1235" s="16">
        <f>[1]!s_is(A1235,83,"FY","YTD","20251231",1,"",100000000)</f>
        <v>30.055120366999997</v>
      </c>
      <c r="I1235" s="16">
        <f>[1]!s_is(A1235,83,"FY","YTD","20241231",1,"",100000000)</f>
        <v>29.360306087800002</v>
      </c>
      <c r="J1235" s="16">
        <f t="shared" si="57"/>
        <v>2.3665089768553527E-2</v>
      </c>
      <c r="K1235" s="16">
        <f>[1]!s_is(A1235,61,"FY","YTD","20251231",1,"",100000000)</f>
        <v>1.0308255931999999</v>
      </c>
      <c r="L1235" s="16">
        <f>[1]!s_is(A1235,61,"FY","YTD","20241231",1,"",100000000)</f>
        <v>0.73558304860000001</v>
      </c>
      <c r="M1235" s="16">
        <f t="shared" si="58"/>
        <v>0.40137214303934937</v>
      </c>
      <c r="N1235" s="16">
        <f>[1]!s_fa_roe(A1235,"20251231")</f>
        <v>3.6848999999999998</v>
      </c>
      <c r="O1235" s="16">
        <f>[1]!s_stmnote_rdexp(A1235,"20251231",1,10000)</f>
        <v>9816.0798689999992</v>
      </c>
      <c r="P1235" s="20">
        <f t="shared" si="59"/>
        <v>3.2660258049666262E-2</v>
      </c>
      <c r="Q1235" s="16">
        <f>[1]!s_margin_tradingbalance(A1235,"",10000)</f>
        <v>13332.0398</v>
      </c>
      <c r="R1235" s="16">
        <f>[1]!s_margin_seclendingbalance(A1235,"",10000)</f>
        <v>11.124499999999999</v>
      </c>
      <c r="S1235" s="17">
        <f>[1]!s_val_ev(A1235,"",100000000)</f>
        <v>61.040067511800004</v>
      </c>
      <c r="T1235" s="17">
        <f>[1]!share_freesharesmv(A1235,"",100000000)</f>
        <v>20.786866378200003</v>
      </c>
      <c r="U1235" s="17">
        <f>[1]!s_dq_amount_btin(A1235,E1235,100000000)</f>
        <v>0.96746217999999995</v>
      </c>
      <c r="V1235" s="17">
        <f>[1]!s_dq_turn(A1235,E1235)</f>
        <v>1.6114740821314584</v>
      </c>
      <c r="W1235" s="2">
        <f>[1]!s_pq_amount(A1235,"20260101","",100000000)</f>
        <v>157.82210613000001</v>
      </c>
      <c r="X1235" s="2">
        <f>[1]!s_pq_avgamount(A1235,"20260101","",100000000)</f>
        <v>1.4347464193636363</v>
      </c>
      <c r="Y1235" s="17">
        <f>[1]!s_ipo_dilutedpe(A1235)</f>
        <v>22.98</v>
      </c>
      <c r="Z1235" s="12">
        <f>[1]!s_ipo_collection_total(A1235,100000000)</f>
        <v>5.7384180000000002</v>
      </c>
      <c r="AA1235" s="2">
        <f>[1]!s_val_pe_ttm(A1235,E1235)</f>
        <v>67.442283630371094</v>
      </c>
      <c r="AB1235" s="5">
        <f>[1]!s_info_zjtxornot1(A1235,"")</f>
        <v>1</v>
      </c>
      <c r="AC1235" s="22" t="str">
        <f>[1]!s_info_nature1(A1235,"")</f>
        <v>民营企业</v>
      </c>
      <c r="AD1235" s="6" t="str">
        <f>[1]!s_info_city(A1235)</f>
        <v>北京市</v>
      </c>
      <c r="AE1235" s="6" t="str">
        <f>[1]!s_info_province(A1235)</f>
        <v>北京</v>
      </c>
      <c r="AF1235">
        <v>116.40528500000001</v>
      </c>
      <c r="AG1235">
        <v>39.904989</v>
      </c>
    </row>
    <row r="1236" spans="1:33" x14ac:dyDescent="0.3">
      <c r="A1236" s="12" t="s">
        <v>91</v>
      </c>
      <c r="B1236" s="12" t="s">
        <v>92</v>
      </c>
      <c r="C1236" s="16" t="str">
        <f>[1]!s_info_mkt(A1236)</f>
        <v>北证</v>
      </c>
      <c r="D1236" s="16" t="str">
        <f>[1]!s_ipo_listeddate(A1236)</f>
        <v>2023-05-31</v>
      </c>
      <c r="E1236" s="16" t="str">
        <f>[1]!lastradeday_s("000002","")</f>
        <v>2026-06-22</v>
      </c>
      <c r="F1236" s="16" t="str">
        <f>[1]!s_info_industry_csrc2023(A1236,"",3)</f>
        <v>医药制造业</v>
      </c>
      <c r="G1236" s="16" t="str">
        <f>[1]!s_info_industry_csrc2023(A1236,"",1)</f>
        <v>制造业</v>
      </c>
      <c r="H1236" s="16">
        <f>[1]!s_is(A1236,83,"FY","YTD","20251231",1,"",100000000)</f>
        <v>6.5013999782000003</v>
      </c>
      <c r="I1236" s="16">
        <f>[1]!s_is(A1236,83,"FY","YTD","20241231",1,"",100000000)</f>
        <v>6.4804213412000005</v>
      </c>
      <c r="J1236" s="16">
        <f t="shared" si="57"/>
        <v>3.2372334907648792E-3</v>
      </c>
      <c r="K1236" s="16">
        <f>[1]!s_is(A1236,61,"FY","YTD","20251231",1,"",100000000)</f>
        <v>1.0304479911</v>
      </c>
      <c r="L1236" s="16">
        <f>[1]!s_is(A1236,61,"FY","YTD","20241231",1,"",100000000)</f>
        <v>0.82882732469999998</v>
      </c>
      <c r="M1236" s="16">
        <f t="shared" si="58"/>
        <v>0.24326015852937527</v>
      </c>
      <c r="N1236" s="16">
        <f>[1]!s_fa_roe(A1236,"20251231")</f>
        <v>6.4569000000000001</v>
      </c>
      <c r="O1236" s="16">
        <f>[1]!s_stmnote_rdexp(A1236,"20251231",1,10000)</f>
        <v>7547.5769959999998</v>
      </c>
      <c r="P1236" s="20">
        <f t="shared" si="59"/>
        <v>0.11609156522145939</v>
      </c>
      <c r="Q1236" s="16">
        <f>[1]!s_margin_tradingbalance(A1236,"",10000)</f>
        <v>4223.0337</v>
      </c>
      <c r="R1236" s="16">
        <f>[1]!s_margin_seclendingbalance(A1236,"",10000)</f>
        <v>0</v>
      </c>
      <c r="S1236" s="17">
        <f>[1]!s_val_ev(A1236,"",100000000)</f>
        <v>19.3520111554</v>
      </c>
      <c r="T1236" s="17">
        <f>[1]!share_freesharesmv(A1236,"",100000000)</f>
        <v>10.839288910999999</v>
      </c>
      <c r="U1236" s="17">
        <f>[1]!s_dq_amount_btin(A1236,E1236,100000000)</f>
        <v>0.21593387</v>
      </c>
      <c r="V1236" s="17">
        <f>[1]!s_dq_turn(A1236,E1236)</f>
        <v>1.1557060938533557</v>
      </c>
      <c r="W1236" s="2">
        <f>[1]!s_pq_amount(A1236,"20260101","",100000000)</f>
        <v>36.125922469999999</v>
      </c>
      <c r="X1236" s="2">
        <f>[1]!s_pq_avgamount(A1236,"20260101","",100000000)</f>
        <v>0.32841747700000001</v>
      </c>
      <c r="Y1236" s="17">
        <f>[1]!s_ipo_dilutedpe(A1236)</f>
        <v>31.86</v>
      </c>
      <c r="Z1236" s="12">
        <f>[1]!s_ipo_collection_total(A1236,100000000)</f>
        <v>3.7637999999999998</v>
      </c>
      <c r="AA1236" s="2">
        <f>[1]!s_val_pe_ttm(A1236,E1236)</f>
        <v>17.624357223510742</v>
      </c>
      <c r="AB1236" s="5">
        <f>[1]!s_info_zjtxornot1(A1236,"")</f>
        <v>0</v>
      </c>
      <c r="AC1236" s="22" t="str">
        <f>[1]!s_info_nature1(A1236,"")</f>
        <v>民营企业</v>
      </c>
      <c r="AD1236" s="6" t="str">
        <f>[1]!s_info_city(A1236)</f>
        <v>北京市</v>
      </c>
      <c r="AE1236" s="6" t="str">
        <f>[1]!s_info_province(A1236)</f>
        <v>北京</v>
      </c>
      <c r="AF1236">
        <v>116.40528500000001</v>
      </c>
      <c r="AG1236">
        <v>39.904989</v>
      </c>
    </row>
    <row r="1237" spans="1:33" x14ac:dyDescent="0.3">
      <c r="A1237" s="12" t="s">
        <v>3039</v>
      </c>
      <c r="B1237" s="12" t="s">
        <v>3040</v>
      </c>
      <c r="C1237" s="16" t="str">
        <f>[1]!s_info_mkt(A1237)</f>
        <v>主板</v>
      </c>
      <c r="D1237" s="16" t="str">
        <f>[1]!s_ipo_listeddate(A1237)</f>
        <v>2023-04-10</v>
      </c>
      <c r="E1237" s="16" t="str">
        <f>[1]!lastradeday_s("000002","")</f>
        <v>2026-06-22</v>
      </c>
      <c r="F1237" s="16" t="str">
        <f>[1]!s_info_industry_csrc2023(A1237,"",3)</f>
        <v>医药制造业</v>
      </c>
      <c r="G1237" s="16" t="str">
        <f>[1]!s_info_industry_csrc2023(A1237,"",1)</f>
        <v>制造业</v>
      </c>
      <c r="H1237" s="16">
        <f>[1]!s_is(A1237,83,"FY","YTD","20251231",1,"",100000000)</f>
        <v>5.3225937945999995</v>
      </c>
      <c r="I1237" s="16">
        <f>[1]!s_is(A1237,83,"FY","YTD","20241231",1,"",100000000)</f>
        <v>4.7151016234999998</v>
      </c>
      <c r="J1237" s="16">
        <f t="shared" si="57"/>
        <v>0.12883967719216649</v>
      </c>
      <c r="K1237" s="16">
        <f>[1]!s_is(A1237,61,"FY","YTD","20251231",1,"",100000000)</f>
        <v>1.3587966577999999</v>
      </c>
      <c r="L1237" s="16">
        <f>[1]!s_is(A1237,61,"FY","YTD","20241231",1,"",100000000)</f>
        <v>1.2255773165000001</v>
      </c>
      <c r="M1237" s="16">
        <f t="shared" si="58"/>
        <v>0.10869925504206228</v>
      </c>
      <c r="N1237" s="16">
        <f>[1]!s_fa_roe(A1237,"20251231")</f>
        <v>9.5760000000000005</v>
      </c>
      <c r="O1237" s="16">
        <f>[1]!s_stmnote_rdexp(A1237,"20251231",1,10000)</f>
        <v>3886.0884850000002</v>
      </c>
      <c r="P1237" s="20">
        <f t="shared" si="59"/>
        <v>7.3011179040989457E-2</v>
      </c>
      <c r="Q1237" s="16">
        <f>[1]!s_margin_tradingbalance(A1237,"",10000)</f>
        <v>6725.3239999999996</v>
      </c>
      <c r="R1237" s="16">
        <f>[1]!s_margin_seclendingbalance(A1237,"",10000)</f>
        <v>23.762699999999999</v>
      </c>
      <c r="S1237" s="17">
        <f>[1]!s_val_ev(A1237,"",100000000)</f>
        <v>30.53118048</v>
      </c>
      <c r="T1237" s="17">
        <f>[1]!share_freesharesmv(A1237,"",100000000)</f>
        <v>8.2103174591999988</v>
      </c>
      <c r="U1237" s="17">
        <f>[1]!s_dq_amount_btin(A1237,E1237,100000000)</f>
        <v>0.46385495999999998</v>
      </c>
      <c r="V1237" s="17">
        <f>[1]!s_dq_turn(A1237,E1237)</f>
        <v>1.9469324155383523</v>
      </c>
      <c r="W1237" s="2">
        <f>[1]!s_pq_amount(A1237,"20260101","",100000000)</f>
        <v>76.367167499999994</v>
      </c>
      <c r="X1237" s="2">
        <f>[1]!s_pq_avgamount(A1237,"20260101","",100000000)</f>
        <v>0.69424697727272733</v>
      </c>
      <c r="Y1237" s="17">
        <f>[1]!s_ipo_dilutedpe(A1237)</f>
        <v>33.58</v>
      </c>
      <c r="Z1237" s="12">
        <f>[1]!s_ipo_collection_total(A1237,100000000)</f>
        <v>7.5616000000000003</v>
      </c>
      <c r="AA1237" s="2">
        <f>[1]!s_val_pe_ttm(A1237,E1237)</f>
        <v>22.85679817199707</v>
      </c>
      <c r="AB1237" s="5">
        <f>[1]!s_info_zjtxornot1(A1237,"")</f>
        <v>1</v>
      </c>
      <c r="AC1237" s="22" t="str">
        <f>[1]!s_info_nature1(A1237,"")</f>
        <v>民营企业</v>
      </c>
      <c r="AD1237" s="6" t="str">
        <f>[1]!s_info_city(A1237)</f>
        <v>东阳市</v>
      </c>
      <c r="AE1237" s="6" t="str">
        <f>[1]!s_info_province(A1237)</f>
        <v>浙江省</v>
      </c>
      <c r="AF1237">
        <v>120.380818</v>
      </c>
      <c r="AG1237">
        <v>29.237427</v>
      </c>
    </row>
    <row r="1238" spans="1:33" x14ac:dyDescent="0.3">
      <c r="A1238" s="12" t="s">
        <v>89</v>
      </c>
      <c r="B1238" s="12" t="s">
        <v>90</v>
      </c>
      <c r="C1238" s="16" t="str">
        <f>[1]!s_info_mkt(A1238)</f>
        <v>北证</v>
      </c>
      <c r="D1238" s="16" t="str">
        <f>[1]!s_ipo_listeddate(A1238)</f>
        <v>2026-03-09</v>
      </c>
      <c r="E1238" s="16" t="str">
        <f>[1]!lastradeday_s("000002","")</f>
        <v>2026-06-22</v>
      </c>
      <c r="F1238" s="16" t="str">
        <f>[1]!s_info_industry_csrc2023(A1238,"",3)</f>
        <v>计算机、通信和其他电子设备制造业</v>
      </c>
      <c r="G1238" s="16" t="str">
        <f>[1]!s_info_industry_csrc2023(A1238,"",1)</f>
        <v>制造业</v>
      </c>
      <c r="H1238" s="16">
        <f>[1]!s_is(A1238,83,"FY","YTD","20251231",1,"",100000000)</f>
        <v>8.0168325087000003</v>
      </c>
      <c r="I1238" s="16">
        <f>[1]!s_is(A1238,83,"FY","YTD","20241231",1,"",100000000)</f>
        <v>7.4300554866999997</v>
      </c>
      <c r="J1238" s="16">
        <f t="shared" si="57"/>
        <v>7.8973437419188608E-2</v>
      </c>
      <c r="K1238" s="16">
        <f>[1]!s_is(A1238,61,"FY","YTD","20251231",1,"",100000000)</f>
        <v>0.79143413540000007</v>
      </c>
      <c r="L1238" s="16">
        <f>[1]!s_is(A1238,61,"FY","YTD","20241231",1,"",100000000)</f>
        <v>0.81658066620000003</v>
      </c>
      <c r="M1238" s="16">
        <f t="shared" si="58"/>
        <v>-3.0794913277852418E-2</v>
      </c>
      <c r="N1238" s="16">
        <f>[1]!s_fa_roe(A1238,"20251231")</f>
        <v>26.229500000000002</v>
      </c>
      <c r="O1238" s="16">
        <f>[1]!s_stmnote_rdexp(A1238,"20251231",1,10000)</f>
        <v>7907.5454230000005</v>
      </c>
      <c r="P1238" s="20">
        <f t="shared" si="59"/>
        <v>9.8636779730880003E-2</v>
      </c>
      <c r="Q1238" s="16">
        <f>[1]!s_margin_tradingbalance(A1238,"",10000)</f>
        <v>787.38670000000002</v>
      </c>
      <c r="R1238" s="16">
        <f>[1]!s_margin_seclendingbalance(A1238,"",10000)</f>
        <v>0</v>
      </c>
      <c r="S1238" s="17">
        <f>[1]!s_val_ev(A1238,"",100000000)</f>
        <v>22.585058204999999</v>
      </c>
      <c r="T1238" s="17">
        <f>[1]!share_freesharesmv(A1238,"",100000000)</f>
        <v>5.4204299550000004</v>
      </c>
      <c r="U1238" s="17">
        <f>[1]!s_dq_amount_btin(A1238,E1238,100000000)</f>
        <v>0.66933585999999989</v>
      </c>
      <c r="V1238" s="17">
        <f>[1]!s_dq_turn(A1238,E1238)</f>
        <v>12.458957879845899</v>
      </c>
      <c r="W1238" s="2">
        <f>[1]!s_pq_amount(A1238,"20260101","",100000000)</f>
        <v>100.82353091</v>
      </c>
      <c r="X1238" s="2">
        <f>[1]!s_pq_avgamount(A1238,"20260101","",100000000)</f>
        <v>1.4200497311267606</v>
      </c>
      <c r="Y1238" s="17">
        <f>[1]!s_ipo_dilutedpe(A1238)</f>
        <v>14.99</v>
      </c>
      <c r="Z1238" s="12">
        <f>[1]!s_ipo_collection_total(A1238,100000000)</f>
        <v>2.9279036000000001</v>
      </c>
      <c r="AA1238" s="2">
        <f>[1]!s_val_pe_ttm(A1238,E1238)</f>
        <v>30.30967903137207</v>
      </c>
      <c r="AB1238" s="5">
        <f>[1]!s_info_zjtxornot1(A1238,"")</f>
        <v>1</v>
      </c>
      <c r="AC1238" s="22" t="str">
        <f>[1]!s_info_nature1(A1238,"")</f>
        <v>民营企业</v>
      </c>
      <c r="AD1238" s="6" t="str">
        <f>[1]!s_info_city(A1238)</f>
        <v>杭州市</v>
      </c>
      <c r="AE1238" s="6" t="str">
        <f>[1]!s_info_province(A1238)</f>
        <v>浙江省</v>
      </c>
      <c r="AF1238">
        <v>120.153576</v>
      </c>
      <c r="AG1238">
        <v>30.287458999999998</v>
      </c>
    </row>
    <row r="1239" spans="1:33" x14ac:dyDescent="0.3">
      <c r="A1239" s="12" t="s">
        <v>3041</v>
      </c>
      <c r="B1239" s="12" t="s">
        <v>3042</v>
      </c>
      <c r="C1239" s="16" t="str">
        <f>[1]!s_info_mkt(A1239)</f>
        <v>科创板</v>
      </c>
      <c r="D1239" s="16" t="str">
        <f>[1]!s_ipo_listeddate(A1239)</f>
        <v>2022-04-12</v>
      </c>
      <c r="E1239" s="16" t="str">
        <f>[1]!lastradeday_s("000002","")</f>
        <v>2026-06-22</v>
      </c>
      <c r="F1239" s="16" t="str">
        <f>[1]!s_info_industry_csrc2023(A1239,"",3)</f>
        <v>计算机、通信和其他电子设备制造业</v>
      </c>
      <c r="G1239" s="16" t="str">
        <f>[1]!s_info_industry_csrc2023(A1239,"",1)</f>
        <v>制造业</v>
      </c>
      <c r="H1239" s="16">
        <f>[1]!s_is(A1239,83,"FY","YTD","20251231",1,"",100000000)</f>
        <v>23.209622677700001</v>
      </c>
      <c r="I1239" s="16">
        <f>[1]!s_is(A1239,83,"FY","YTD","20241231",1,"",100000000)</f>
        <v>21.0304024261</v>
      </c>
      <c r="J1239" s="16">
        <f t="shared" si="57"/>
        <v>0.10362237523783446</v>
      </c>
      <c r="K1239" s="16">
        <f>[1]!s_is(A1239,61,"FY","YTD","20251231",1,"",100000000)</f>
        <v>0.4363230642</v>
      </c>
      <c r="L1239" s="16">
        <f>[1]!s_is(A1239,61,"FY","YTD","20241231",1,"",100000000)</f>
        <v>-0.23725130219999999</v>
      </c>
      <c r="M1239" s="16">
        <f t="shared" si="58"/>
        <v>2.8390755294240071</v>
      </c>
      <c r="N1239" s="16">
        <f>[1]!s_fa_roe(A1239,"20251231")</f>
        <v>1.0887</v>
      </c>
      <c r="O1239" s="16">
        <f>[1]!s_stmnote_rdexp(A1239,"20251231",1,10000)</f>
        <v>41633.982203</v>
      </c>
      <c r="P1239" s="20">
        <f t="shared" si="59"/>
        <v>0.17938241728936971</v>
      </c>
      <c r="Q1239" s="16">
        <f>[1]!s_margin_tradingbalance(A1239,"",10000)</f>
        <v>25894.001100000001</v>
      </c>
      <c r="R1239" s="16">
        <f>[1]!s_margin_seclendingbalance(A1239,"",10000)</f>
        <v>122.6527</v>
      </c>
      <c r="S1239" s="17">
        <f>[1]!s_val_ev(A1239,"",100000000)</f>
        <v>133.2249072768</v>
      </c>
      <c r="T1239" s="17">
        <f>[1]!share_freesharesmv(A1239,"",100000000)</f>
        <v>44.2207460232</v>
      </c>
      <c r="U1239" s="17">
        <f>[1]!s_dq_amount_btin(A1239,E1239,100000000)</f>
        <v>2.0320011299999998</v>
      </c>
      <c r="V1239" s="17">
        <f>[1]!s_dq_turn(A1239,E1239)</f>
        <v>1.5993692064239255</v>
      </c>
      <c r="W1239" s="2">
        <f>[1]!s_pq_amount(A1239,"20260101","",100000000)</f>
        <v>210.72214690999999</v>
      </c>
      <c r="X1239" s="2">
        <f>[1]!s_pq_avgamount(A1239,"20260101","",100000000)</f>
        <v>1.9156558809999999</v>
      </c>
      <c r="Y1239" s="17">
        <f>[1]!s_ipo_dilutedpe(A1239)</f>
        <v>0</v>
      </c>
      <c r="Z1239" s="12">
        <f>[1]!s_ipo_collection_total(A1239,100000000)</f>
        <v>26.693280000000001</v>
      </c>
      <c r="AA1239" s="2">
        <f>[1]!s_val_pe_ttm(A1239,E1239)</f>
        <v>977.81500244140625</v>
      </c>
      <c r="AB1239" s="5">
        <f>[1]!s_info_zjtxornot1(A1239,"")</f>
        <v>1</v>
      </c>
      <c r="AC1239" s="22" t="str">
        <f>[1]!s_info_nature1(A1239,"")</f>
        <v>公众企业</v>
      </c>
      <c r="AD1239" s="6" t="str">
        <f>[1]!s_info_city(A1239)</f>
        <v>天津市</v>
      </c>
      <c r="AE1239" s="6" t="str">
        <f>[1]!s_info_province(A1239)</f>
        <v>天津</v>
      </c>
      <c r="AF1239">
        <v>117.19018199999999</v>
      </c>
      <c r="AG1239">
        <v>39.125596000000002</v>
      </c>
    </row>
    <row r="1240" spans="1:33" x14ac:dyDescent="0.3">
      <c r="A1240" s="12" t="s">
        <v>3043</v>
      </c>
      <c r="B1240" s="12" t="s">
        <v>3044</v>
      </c>
      <c r="C1240" s="16" t="str">
        <f>[1]!s_info_mkt(A1240)</f>
        <v>创业板</v>
      </c>
      <c r="D1240" s="16" t="str">
        <f>[1]!s_ipo_listeddate(A1240)</f>
        <v>2023-08-01</v>
      </c>
      <c r="E1240" s="16" t="str">
        <f>[1]!lastradeday_s("000002","")</f>
        <v>2026-06-22</v>
      </c>
      <c r="F1240" s="16" t="str">
        <f>[1]!s_info_industry_csrc2023(A1240,"",3)</f>
        <v>化学原料和化学制品制造业</v>
      </c>
      <c r="G1240" s="16" t="str">
        <f>[1]!s_info_industry_csrc2023(A1240,"",1)</f>
        <v>制造业</v>
      </c>
      <c r="H1240" s="16">
        <f>[1]!s_is(A1240,83,"FY","YTD","20251231",1,"",100000000)</f>
        <v>18.931504160100001</v>
      </c>
      <c r="I1240" s="16">
        <f>[1]!s_is(A1240,83,"FY","YTD","20241231",1,"",100000000)</f>
        <v>20.169758735799999</v>
      </c>
      <c r="J1240" s="16">
        <f t="shared" si="57"/>
        <v>-6.1391640421666338E-2</v>
      </c>
      <c r="K1240" s="16">
        <f>[1]!s_is(A1240,61,"FY","YTD","20251231",1,"",100000000)</f>
        <v>4.3267274700999998</v>
      </c>
      <c r="L1240" s="16">
        <f>[1]!s_is(A1240,61,"FY","YTD","20241231",1,"",100000000)</f>
        <v>6.6112943626999998</v>
      </c>
      <c r="M1240" s="16">
        <f t="shared" si="58"/>
        <v>-0.3455551617076994</v>
      </c>
      <c r="N1240" s="16">
        <f>[1]!s_fa_roe(A1240,"20251231")</f>
        <v>7.6193</v>
      </c>
      <c r="O1240" s="16">
        <f>[1]!s_stmnote_rdexp(A1240,"20251231",1,10000)</f>
        <v>5090.6745689999998</v>
      </c>
      <c r="P1240" s="20">
        <f t="shared" si="59"/>
        <v>2.6889963554660886E-2</v>
      </c>
      <c r="Q1240" s="16">
        <f>[1]!s_margin_tradingbalance(A1240,"",10000)</f>
        <v>5132.6925000000001</v>
      </c>
      <c r="R1240" s="16">
        <f>[1]!s_margin_seclendingbalance(A1240,"",10000)</f>
        <v>12.8103</v>
      </c>
      <c r="S1240" s="17">
        <f>[1]!s_val_ev(A1240,"",100000000)</f>
        <v>142.45648560000001</v>
      </c>
      <c r="T1240" s="17">
        <f>[1]!share_freesharesmv(A1240,"",100000000)</f>
        <v>21.30651666</v>
      </c>
      <c r="U1240" s="17">
        <f>[1]!s_dq_amount_btin(A1240,E1240,100000000)</f>
        <v>0.91959133999999998</v>
      </c>
      <c r="V1240" s="17">
        <f>[1]!s_dq_turn(A1240,E1240)</f>
        <v>4.3732655091824855</v>
      </c>
      <c r="W1240" s="2">
        <f>[1]!s_pq_amount(A1240,"20260101","",100000000)</f>
        <v>88.945805250000006</v>
      </c>
      <c r="X1240" s="2">
        <f>[1]!s_pq_avgamount(A1240,"20260101","",100000000)</f>
        <v>0.80859822954545457</v>
      </c>
      <c r="Y1240" s="17">
        <f>[1]!s_ipo_dilutedpe(A1240)</f>
        <v>29.07</v>
      </c>
      <c r="Z1240" s="12">
        <f>[1]!s_ipo_collection_total(A1240,100000000)</f>
        <v>22.316544</v>
      </c>
      <c r="AA1240" s="2">
        <f>[1]!s_val_pe_ttm(A1240,E1240)</f>
        <v>27.777799606323242</v>
      </c>
      <c r="AB1240" s="5">
        <f>[1]!s_info_zjtxornot1(A1240,"")</f>
        <v>0</v>
      </c>
      <c r="AC1240" s="22" t="str">
        <f>[1]!s_info_nature1(A1240,"")</f>
        <v>民营企业</v>
      </c>
      <c r="AD1240" s="6" t="str">
        <f>[1]!s_info_city(A1240)</f>
        <v>哈尔滨市</v>
      </c>
      <c r="AE1240" s="6" t="str">
        <f>[1]!s_info_province(A1240)</f>
        <v>黑龙江省</v>
      </c>
      <c r="AF1240">
        <v>126.642464</v>
      </c>
      <c r="AG1240">
        <v>45.756967000000003</v>
      </c>
    </row>
    <row r="1241" spans="1:33" x14ac:dyDescent="0.3">
      <c r="A1241" s="12" t="s">
        <v>3045</v>
      </c>
      <c r="B1241" s="12" t="s">
        <v>3046</v>
      </c>
      <c r="C1241" s="16" t="str">
        <f>[1]!s_info_mkt(A1241)</f>
        <v>主板</v>
      </c>
      <c r="D1241" s="16" t="str">
        <f>[1]!s_ipo_listeddate(A1241)</f>
        <v>2024-09-20</v>
      </c>
      <c r="E1241" s="16" t="str">
        <f>[1]!lastradeday_s("000002","")</f>
        <v>2026-06-22</v>
      </c>
      <c r="F1241" s="16" t="str">
        <f>[1]!s_info_industry_csrc2023(A1241,"",3)</f>
        <v>造纸和纸制品业</v>
      </c>
      <c r="G1241" s="16" t="str">
        <f>[1]!s_info_industry_csrc2023(A1241,"",1)</f>
        <v>制造业</v>
      </c>
      <c r="H1241" s="16">
        <f>[1]!s_is(A1241,83,"FY","YTD","20251231",1,"",100000000)</f>
        <v>15.0561414012</v>
      </c>
      <c r="I1241" s="16">
        <f>[1]!s_is(A1241,83,"FY","YTD","20241231",1,"",100000000)</f>
        <v>15.461974595399999</v>
      </c>
      <c r="J1241" s="16">
        <f t="shared" si="57"/>
        <v>-2.6247177661301802E-2</v>
      </c>
      <c r="K1241" s="16">
        <f>[1]!s_is(A1241,61,"FY","YTD","20251231",1,"",100000000)</f>
        <v>2.6623021656999999</v>
      </c>
      <c r="L1241" s="16">
        <f>[1]!s_is(A1241,61,"FY","YTD","20241231",1,"",100000000)</f>
        <v>3.2385730118000002</v>
      </c>
      <c r="M1241" s="16">
        <f t="shared" si="58"/>
        <v>-0.17793974197904797</v>
      </c>
      <c r="N1241" s="16">
        <f>[1]!s_fa_roe(A1241,"20251231")</f>
        <v>12.6922</v>
      </c>
      <c r="O1241" s="16">
        <f>[1]!s_stmnote_rdexp(A1241,"20251231",1,10000)</f>
        <v>3675.9343770000005</v>
      </c>
      <c r="P1241" s="20">
        <f t="shared" si="59"/>
        <v>2.4414850253113473E-2</v>
      </c>
      <c r="Q1241" s="16">
        <f>[1]!s_margin_tradingbalance(A1241,"",10000)</f>
        <v>22201.990600000001</v>
      </c>
      <c r="R1241" s="16">
        <f>[1]!s_margin_seclendingbalance(A1241,"",10000)</f>
        <v>26.633099999999999</v>
      </c>
      <c r="S1241" s="17">
        <f>[1]!s_val_ev(A1241,"",100000000)</f>
        <v>69.593946395099991</v>
      </c>
      <c r="T1241" s="17">
        <f>[1]!share_freesharesmv(A1241,"",100000000)</f>
        <v>21.402310053299995</v>
      </c>
      <c r="U1241" s="17">
        <f>[1]!s_dq_amount_btin(A1241,E1241,100000000)</f>
        <v>0.51599373000000004</v>
      </c>
      <c r="V1241" s="17">
        <f>[1]!s_dq_turn(A1241,E1241)</f>
        <v>2.4537031633135684</v>
      </c>
      <c r="W1241" s="2">
        <f>[1]!s_pq_amount(A1241,"20260101","",100000000)</f>
        <v>53.22702194</v>
      </c>
      <c r="X1241" s="2">
        <f>[1]!s_pq_avgamount(A1241,"20260101","",100000000)</f>
        <v>0.48388201763636368</v>
      </c>
      <c r="Y1241" s="17">
        <f>[1]!s_ipo_dilutedpe(A1241)</f>
        <v>11.86</v>
      </c>
      <c r="Z1241" s="12">
        <f>[1]!s_ipo_collection_total(A1241,100000000)</f>
        <v>6.7733204999999996</v>
      </c>
      <c r="AA1241" s="2">
        <f>[1]!s_val_pe_ttm(A1241,E1241)</f>
        <v>24.176301956176758</v>
      </c>
      <c r="AB1241" s="5">
        <f>[1]!s_info_zjtxornot1(A1241,"")</f>
        <v>0</v>
      </c>
      <c r="AC1241" s="22" t="str">
        <f>[1]!s_info_nature1(A1241,"")</f>
        <v>民营企业</v>
      </c>
      <c r="AD1241" s="6" t="str">
        <f>[1]!s_info_city(A1241)</f>
        <v>兰溪市</v>
      </c>
      <c r="AE1241" s="6" t="str">
        <f>[1]!s_info_province(A1241)</f>
        <v>浙江省</v>
      </c>
      <c r="AF1241">
        <v>119.533338</v>
      </c>
      <c r="AG1241">
        <v>29.284103000000002</v>
      </c>
    </row>
    <row r="1242" spans="1:33" x14ac:dyDescent="0.3">
      <c r="A1242" s="12" t="s">
        <v>3047</v>
      </c>
      <c r="B1242" s="12" t="s">
        <v>3048</v>
      </c>
      <c r="C1242" s="16" t="str">
        <f>[1]!s_info_mkt(A1242)</f>
        <v>科创板</v>
      </c>
      <c r="D1242" s="16" t="str">
        <f>[1]!s_ipo_listeddate(A1242)</f>
        <v>2022-06-22</v>
      </c>
      <c r="E1242" s="16" t="str">
        <f>[1]!lastradeday_s("000002","")</f>
        <v>2026-06-22</v>
      </c>
      <c r="F1242" s="16" t="str">
        <f>[1]!s_info_industry_csrc2023(A1242,"",3)</f>
        <v>电气机械和器材制造业</v>
      </c>
      <c r="G1242" s="16" t="str">
        <f>[1]!s_info_industry_csrc2023(A1242,"",1)</f>
        <v>制造业</v>
      </c>
      <c r="H1242" s="16">
        <f>[1]!s_is(A1242,83,"FY","YTD","20251231",1,"",100000000)</f>
        <v>273.80358000000001</v>
      </c>
      <c r="I1242" s="16">
        <f>[1]!s_is(A1242,83,"FY","YTD","20241231",1,"",100000000)</f>
        <v>177.91659999999999</v>
      </c>
      <c r="J1242" s="16">
        <f t="shared" si="57"/>
        <v>0.5389434150607646</v>
      </c>
      <c r="K1242" s="16">
        <f>[1]!s_is(A1242,61,"FY","YTD","20251231",1,"",100000000)</f>
        <v>7.1221199999999998</v>
      </c>
      <c r="L1242" s="16">
        <f>[1]!s_is(A1242,61,"FY","YTD","20241231",1,"",100000000)</f>
        <v>18.11983</v>
      </c>
      <c r="M1242" s="16">
        <f t="shared" si="58"/>
        <v>-0.6069433322498059</v>
      </c>
      <c r="N1242" s="16">
        <f>[1]!s_fa_roe(A1242,"20251231")</f>
        <v>5.1128</v>
      </c>
      <c r="O1242" s="16">
        <f>[1]!s_stmnote_rdexp(A1242,"20251231",1,10000)</f>
        <v>80703.100000000006</v>
      </c>
      <c r="P1242" s="20">
        <f t="shared" si="59"/>
        <v>2.9474815486342437E-2</v>
      </c>
      <c r="Q1242" s="16">
        <f>[1]!s_margin_tradingbalance(A1242,"",10000)</f>
        <v>24552.513900000002</v>
      </c>
      <c r="R1242" s="16">
        <f>[1]!s_margin_seclendingbalance(A1242,"",10000)</f>
        <v>304.83949999999999</v>
      </c>
      <c r="S1242" s="17">
        <f>[1]!s_val_ev(A1242,"",100000000)</f>
        <v>220.03973681549999</v>
      </c>
      <c r="T1242" s="17">
        <f>[1]!share_freesharesmv(A1242,"",100000000)</f>
        <v>48.830072618500004</v>
      </c>
      <c r="U1242" s="17">
        <f>[1]!s_dq_amount_btin(A1242,E1242,100000000)</f>
        <v>1.4800334500000001</v>
      </c>
      <c r="V1242" s="17">
        <f>[1]!s_dq_turn(A1242,E1242)</f>
        <v>0.70040613806439667</v>
      </c>
      <c r="W1242" s="2">
        <f>[1]!s_pq_amount(A1242,"20260101","",100000000)</f>
        <v>187.10856390000001</v>
      </c>
      <c r="X1242" s="2">
        <f>[1]!s_pq_avgamount(A1242,"20260101","",100000000)</f>
        <v>1.7009869445454546</v>
      </c>
      <c r="Y1242" s="17">
        <f>[1]!s_ipo_dilutedpe(A1242)</f>
        <v>22.93</v>
      </c>
      <c r="Z1242" s="12">
        <f>[1]!s_ipo_collection_total(A1242,100000000)</f>
        <v>56.109143070000002</v>
      </c>
      <c r="AA1242" s="2">
        <f>[1]!s_val_pe_ttm(A1242,E1242)</f>
        <v>20.320125579833984</v>
      </c>
      <c r="AB1242" s="5">
        <f>[1]!s_info_zjtxornot1(A1242,"")</f>
        <v>1</v>
      </c>
      <c r="AC1242" s="22" t="str">
        <f>[1]!s_info_nature1(A1242,"")</f>
        <v>民营企业</v>
      </c>
      <c r="AD1242" s="6" t="str">
        <f>[1]!s_info_city(A1242)</f>
        <v>北京市</v>
      </c>
      <c r="AE1242" s="6" t="str">
        <f>[1]!s_info_province(A1242)</f>
        <v>北京</v>
      </c>
      <c r="AF1242">
        <v>116.40528500000001</v>
      </c>
      <c r="AG1242">
        <v>39.904989</v>
      </c>
    </row>
    <row r="1243" spans="1:33" x14ac:dyDescent="0.3">
      <c r="A1243" s="12" t="s">
        <v>3049</v>
      </c>
      <c r="B1243" s="12" t="s">
        <v>3050</v>
      </c>
      <c r="C1243" s="16" t="str">
        <f>[1]!s_info_mkt(A1243)</f>
        <v>主板</v>
      </c>
      <c r="D1243" s="16" t="str">
        <f>[1]!s_ipo_listeddate(A1243)</f>
        <v>1997-04-16</v>
      </c>
      <c r="E1243" s="16" t="str">
        <f>[1]!lastradeday_s("000002","")</f>
        <v>2026-06-22</v>
      </c>
      <c r="F1243" s="16" t="str">
        <f>[1]!s_info_industry_csrc2023(A1243,"",3)</f>
        <v>有色金属矿采选业</v>
      </c>
      <c r="G1243" s="16" t="str">
        <f>[1]!s_info_industry_csrc2023(A1243,"",1)</f>
        <v>采矿业</v>
      </c>
      <c r="H1243" s="16">
        <f>[1]!s_is(A1243,83,"FY","YTD","20251231",1,"",100000000)</f>
        <v>101.20109569420001</v>
      </c>
      <c r="I1243" s="16">
        <f>[1]!s_is(A1243,83,"FY","YTD","20241231",1,"",100000000)</f>
        <v>89.178920579799993</v>
      </c>
      <c r="J1243" s="16">
        <f t="shared" si="57"/>
        <v>0.13480960563592159</v>
      </c>
      <c r="K1243" s="16">
        <f>[1]!s_is(A1243,61,"FY","YTD","20251231",1,"",100000000)</f>
        <v>4.7553722718999998</v>
      </c>
      <c r="L1243" s="16">
        <f>[1]!s_is(A1243,61,"FY","YTD","20241231",1,"",100000000)</f>
        <v>4.0231318333999999</v>
      </c>
      <c r="M1243" s="16">
        <f t="shared" si="58"/>
        <v>0.18200756744309177</v>
      </c>
      <c r="N1243" s="16">
        <f>[1]!s_fa_roe(A1243,"20251231")</f>
        <v>8.1661999999999999</v>
      </c>
      <c r="O1243" s="16">
        <f>[1]!s_stmnote_rdexp(A1243,"20251231",1,10000)</f>
        <v>6314.1552540000002</v>
      </c>
      <c r="P1243" s="20">
        <f t="shared" si="59"/>
        <v>6.2392162957202787E-3</v>
      </c>
      <c r="Q1243" s="16">
        <f>[1]!s_margin_tradingbalance(A1243,"",10000)</f>
        <v>67590.968399999998</v>
      </c>
      <c r="R1243" s="16">
        <f>[1]!s_margin_seclendingbalance(A1243,"",10000)</f>
        <v>181.46700000000001</v>
      </c>
      <c r="S1243" s="17">
        <f>[1]!s_val_ev(A1243,"",100000000)</f>
        <v>151.87056665899999</v>
      </c>
      <c r="T1243" s="17">
        <f>[1]!share_freesharesmv(A1243,"",100000000)</f>
        <v>97.533000224799991</v>
      </c>
      <c r="U1243" s="17">
        <f>[1]!s_dq_amount_btin(A1243,E1243,100000000)</f>
        <v>10.34591769</v>
      </c>
      <c r="V1243" s="17">
        <f>[1]!s_dq_turn(A1243,E1243)</f>
        <v>7.0137324588438732</v>
      </c>
      <c r="W1243" s="2">
        <f>[1]!s_pq_amount(A1243,"20260101","",100000000)</f>
        <v>638.63826075999998</v>
      </c>
      <c r="X1243" s="2">
        <f>[1]!s_pq_avgamount(A1243,"20260101","",100000000)</f>
        <v>5.8058023705454538</v>
      </c>
      <c r="Y1243" s="17">
        <f>[1]!s_ipo_dilutedpe(A1243)</f>
        <v>0</v>
      </c>
      <c r="Z1243" s="12">
        <f>[1]!s_ipo_collection_total(A1243,100000000)</f>
        <v>4.7759999999999998</v>
      </c>
      <c r="AA1243" s="2">
        <f>[1]!s_val_pe_ttm(A1243,E1243)</f>
        <v>31.136613845825195</v>
      </c>
      <c r="AB1243" s="5">
        <f>[1]!s_info_zjtxornot1(A1243,"")</f>
        <v>0</v>
      </c>
      <c r="AC1243" s="22" t="str">
        <f>[1]!s_info_nature1(A1243,"")</f>
        <v>中央国有企业</v>
      </c>
      <c r="AD1243" s="6" t="str">
        <f>[1]!s_info_city(A1243)</f>
        <v>北京市</v>
      </c>
      <c r="AE1243" s="6" t="str">
        <f>[1]!s_info_province(A1243)</f>
        <v>北京</v>
      </c>
      <c r="AF1243">
        <v>116.40528500000001</v>
      </c>
      <c r="AG1243">
        <v>39.904989</v>
      </c>
    </row>
    <row r="1244" spans="1:33" x14ac:dyDescent="0.3">
      <c r="A1244" s="12" t="s">
        <v>3051</v>
      </c>
      <c r="B1244" s="12" t="s">
        <v>3052</v>
      </c>
      <c r="C1244" s="16" t="str">
        <f>[1]!s_info_mkt(A1244)</f>
        <v>科创板</v>
      </c>
      <c r="D1244" s="16" t="str">
        <f>[1]!s_ipo_listeddate(A1244)</f>
        <v>2021-12-22</v>
      </c>
      <c r="E1244" s="16" t="str">
        <f>[1]!lastradeday_s("000002","")</f>
        <v>2026-06-22</v>
      </c>
      <c r="F1244" s="16" t="str">
        <f>[1]!s_info_industry_csrc2023(A1244,"",3)</f>
        <v>专业技术服务业</v>
      </c>
      <c r="G1244" s="16" t="str">
        <f>[1]!s_info_industry_csrc2023(A1244,"",1)</f>
        <v>科学研究和技术服务业</v>
      </c>
      <c r="H1244" s="16">
        <f>[1]!s_is(A1244,83,"FY","YTD","20251231",1,"",100000000)</f>
        <v>36.847429580300002</v>
      </c>
      <c r="I1244" s="16">
        <f>[1]!s_is(A1244,83,"FY","YTD","20241231",1,"",100000000)</f>
        <v>30.135397532500001</v>
      </c>
      <c r="J1244" s="16">
        <f t="shared" si="57"/>
        <v>0.22272916893036854</v>
      </c>
      <c r="K1244" s="16">
        <f>[1]!s_is(A1244,61,"FY","YTD","20251231",1,"",100000000)</f>
        <v>4.2083941188000002</v>
      </c>
      <c r="L1244" s="16">
        <f>[1]!s_is(A1244,61,"FY","YTD","20241231",1,"",100000000)</f>
        <v>3.6504642830000003</v>
      </c>
      <c r="M1244" s="16">
        <f t="shared" si="58"/>
        <v>0.15283804813493088</v>
      </c>
      <c r="N1244" s="16">
        <f>[1]!s_fa_roe(A1244,"20251231")</f>
        <v>13.469900000000001</v>
      </c>
      <c r="O1244" s="16">
        <f>[1]!s_stmnote_rdexp(A1244,"20251231",1,10000)</f>
        <v>27880.269080999999</v>
      </c>
      <c r="P1244" s="20">
        <f t="shared" si="59"/>
        <v>7.566408131737315E-2</v>
      </c>
      <c r="Q1244" s="16">
        <f>[1]!s_margin_tradingbalance(A1244,"",10000)</f>
        <v>38065.3966</v>
      </c>
      <c r="R1244" s="16">
        <f>[1]!s_margin_seclendingbalance(A1244,"",10000)</f>
        <v>611.08299999999997</v>
      </c>
      <c r="S1244" s="17">
        <f>[1]!s_val_ev(A1244,"",100000000)</f>
        <v>337.35178000000002</v>
      </c>
      <c r="T1244" s="17">
        <f>[1]!share_freesharesmv(A1244,"",100000000)</f>
        <v>98.493636699999996</v>
      </c>
      <c r="U1244" s="17">
        <f>[1]!s_dq_amount_btin(A1244,E1244,100000000)</f>
        <v>4.7372510200000004</v>
      </c>
      <c r="V1244" s="17">
        <f>[1]!s_dq_turn(A1244,E1244)</f>
        <v>1.4371701788560298</v>
      </c>
      <c r="W1244" s="2">
        <f>[1]!s_pq_amount(A1244,"20260101","",100000000)</f>
        <v>413.09716011</v>
      </c>
      <c r="X1244" s="2">
        <f>[1]!s_pq_avgamount(A1244,"20260101","",100000000)</f>
        <v>3.7554287282727272</v>
      </c>
      <c r="Y1244" s="17">
        <f>[1]!s_ipo_dilutedpe(A1244)</f>
        <v>79.38</v>
      </c>
      <c r="Z1244" s="12">
        <f>[1]!s_ipo_collection_total(A1244,100000000)</f>
        <v>10.367279999999999</v>
      </c>
      <c r="AA1244" s="2">
        <f>[1]!s_val_pe_ttm(A1244,E1244)</f>
        <v>81.639259338378906</v>
      </c>
      <c r="AB1244" s="5">
        <f>[1]!s_info_zjtxornot1(A1244,"")</f>
        <v>0</v>
      </c>
      <c r="AC1244" s="22" t="str">
        <f>[1]!s_info_nature1(A1244,"")</f>
        <v>中央国有企业</v>
      </c>
      <c r="AD1244" s="6" t="str">
        <f>[1]!s_info_city(A1244)</f>
        <v>广州市</v>
      </c>
      <c r="AE1244" s="6" t="str">
        <f>[1]!s_info_province(A1244)</f>
        <v>广东省</v>
      </c>
      <c r="AF1244">
        <v>113.280637</v>
      </c>
      <c r="AG1244">
        <v>23.125177999999998</v>
      </c>
    </row>
    <row r="1245" spans="1:33" x14ac:dyDescent="0.3">
      <c r="A1245" s="12" t="s">
        <v>3053</v>
      </c>
      <c r="B1245" s="12" t="s">
        <v>3054</v>
      </c>
      <c r="C1245" s="16" t="str">
        <f>[1]!s_info_mkt(A1245)</f>
        <v>科创板</v>
      </c>
      <c r="D1245" s="16" t="str">
        <f>[1]!s_ipo_listeddate(A1245)</f>
        <v>2023-06-21</v>
      </c>
      <c r="E1245" s="16" t="str">
        <f>[1]!lastradeday_s("000002","")</f>
        <v>2026-06-22</v>
      </c>
      <c r="F1245" s="16" t="str">
        <f>[1]!s_info_industry_csrc2023(A1245,"",3)</f>
        <v>铁路、船舶、航空航天和其他运输设备制造业</v>
      </c>
      <c r="G1245" s="16" t="str">
        <f>[1]!s_info_industry_csrc2023(A1245,"",1)</f>
        <v>制造业</v>
      </c>
      <c r="H1245" s="16">
        <f>[1]!s_is(A1245,83,"FY","YTD","20251231",1,"",100000000)</f>
        <v>14.102877988199999</v>
      </c>
      <c r="I1245" s="16">
        <f>[1]!s_is(A1245,83,"FY","YTD","20241231",1,"",100000000)</f>
        <v>12.044377387599999</v>
      </c>
      <c r="J1245" s="16">
        <f t="shared" si="57"/>
        <v>0.17090967298311988</v>
      </c>
      <c r="K1245" s="16">
        <f>[1]!s_is(A1245,61,"FY","YTD","20251231",1,"",100000000)</f>
        <v>2.4659336122000002</v>
      </c>
      <c r="L1245" s="16">
        <f>[1]!s_is(A1245,61,"FY","YTD","20241231",1,"",100000000)</f>
        <v>1.9872711300000001</v>
      </c>
      <c r="M1245" s="16">
        <f t="shared" si="58"/>
        <v>0.24086420568088263</v>
      </c>
      <c r="N1245" s="16">
        <f>[1]!s_fa_roe(A1245,"20251231")</f>
        <v>10.5075</v>
      </c>
      <c r="O1245" s="16">
        <f>[1]!s_stmnote_rdexp(A1245,"20251231",1,10000)</f>
        <v>11845.437736</v>
      </c>
      <c r="P1245" s="20">
        <f t="shared" si="59"/>
        <v>8.3993052665641582E-2</v>
      </c>
      <c r="Q1245" s="16">
        <f>[1]!s_margin_tradingbalance(A1245,"",10000)</f>
        <v>52768.4951</v>
      </c>
      <c r="R1245" s="16">
        <f>[1]!s_margin_seclendingbalance(A1245,"",10000)</f>
        <v>88.597200000000001</v>
      </c>
      <c r="S1245" s="17">
        <f>[1]!s_val_ev(A1245,"",100000000)</f>
        <v>100.99600449899999</v>
      </c>
      <c r="T1245" s="17">
        <f>[1]!share_freesharesmv(A1245,"",100000000)</f>
        <v>56.079236498999997</v>
      </c>
      <c r="U1245" s="17">
        <f>[1]!s_dq_amount_btin(A1245,E1245,100000000)</f>
        <v>2.89885503</v>
      </c>
      <c r="V1245" s="17">
        <f>[1]!s_dq_turn(A1245,E1245)</f>
        <v>2.9031656475371079</v>
      </c>
      <c r="W1245" s="2">
        <f>[1]!s_pq_amount(A1245,"20260101","",100000000)</f>
        <v>555.88811872999997</v>
      </c>
      <c r="X1245" s="2">
        <f>[1]!s_pq_avgamount(A1245,"20260101","",100000000)</f>
        <v>5.0535283520909084</v>
      </c>
      <c r="Y1245" s="17">
        <f>[1]!s_ipo_dilutedpe(A1245)</f>
        <v>63.25</v>
      </c>
      <c r="Z1245" s="12">
        <f>[1]!s_ipo_collection_total(A1245,100000000)</f>
        <v>16.013788999999999</v>
      </c>
      <c r="AA1245" s="2">
        <f>[1]!s_val_pe_ttm(A1245,E1245)</f>
        <v>42.498100280761719</v>
      </c>
      <c r="AB1245" s="5">
        <f>[1]!s_info_zjtxornot1(A1245,"")</f>
        <v>1</v>
      </c>
      <c r="AC1245" s="22" t="str">
        <f>[1]!s_info_nature1(A1245,"")</f>
        <v>地方国有企业</v>
      </c>
      <c r="AD1245" s="6" t="str">
        <f>[1]!s_info_city(A1245)</f>
        <v>南昌市</v>
      </c>
      <c r="AE1245" s="6" t="str">
        <f>[1]!s_info_province(A1245)</f>
        <v>江西省</v>
      </c>
      <c r="AF1245">
        <v>115.892151</v>
      </c>
      <c r="AG1245">
        <v>28.676493000000001</v>
      </c>
    </row>
    <row r="1246" spans="1:33" x14ac:dyDescent="0.3">
      <c r="A1246" s="12" t="s">
        <v>3055</v>
      </c>
      <c r="B1246" s="12" t="s">
        <v>3056</v>
      </c>
      <c r="C1246" s="16" t="str">
        <f>[1]!s_info_mkt(A1246)</f>
        <v>主板</v>
      </c>
      <c r="D1246" s="16" t="str">
        <f>[1]!s_ipo_listeddate(A1246)</f>
        <v>2016-03-09</v>
      </c>
      <c r="E1246" s="16" t="str">
        <f>[1]!lastradeday_s("000002","")</f>
        <v>2026-06-22</v>
      </c>
      <c r="F1246" s="16" t="str">
        <f>[1]!s_info_industry_csrc2023(A1246,"",3)</f>
        <v>医药制造业</v>
      </c>
      <c r="G1246" s="16" t="str">
        <f>[1]!s_info_industry_csrc2023(A1246,"",1)</f>
        <v>制造业</v>
      </c>
      <c r="H1246" s="16">
        <f>[1]!s_is(A1246,83,"FY","YTD","20251231",1,"",100000000)</f>
        <v>24.457711083699998</v>
      </c>
      <c r="I1246" s="16">
        <f>[1]!s_is(A1246,83,"FY","YTD","20241231",1,"",100000000)</f>
        <v>23.5022469938</v>
      </c>
      <c r="J1246" s="16">
        <f t="shared" si="57"/>
        <v>4.0654159159847714E-2</v>
      </c>
      <c r="K1246" s="16">
        <f>[1]!s_is(A1246,61,"FY","YTD","20251231",1,"",100000000)</f>
        <v>0.10228416880000001</v>
      </c>
      <c r="L1246" s="16">
        <f>[1]!s_is(A1246,61,"FY","YTD","20241231",1,"",100000000)</f>
        <v>-0.49098979530000003</v>
      </c>
      <c r="M1246" s="16">
        <f t="shared" si="58"/>
        <v>1.2083223923982029</v>
      </c>
      <c r="N1246" s="16">
        <f>[1]!s_fa_roe(A1246,"20251231")</f>
        <v>0.39450000000000002</v>
      </c>
      <c r="O1246" s="16">
        <f>[1]!s_stmnote_rdexp(A1246,"20251231",1,10000)</f>
        <v>13112.953676000001</v>
      </c>
      <c r="P1246" s="20">
        <f t="shared" si="59"/>
        <v>5.3614803245996372E-2</v>
      </c>
      <c r="Q1246" s="16">
        <f>[1]!s_margin_tradingbalance(A1246,"",10000)</f>
        <v>0</v>
      </c>
      <c r="R1246" s="16">
        <f>[1]!s_margin_seclendingbalance(A1246,"",10000)</f>
        <v>0</v>
      </c>
      <c r="S1246" s="17">
        <f>[1]!s_val_ev(A1246,"",100000000)</f>
        <v>40.772118933000002</v>
      </c>
      <c r="T1246" s="17">
        <f>[1]!share_freesharesmv(A1246,"",100000000)</f>
        <v>31.664977125000004</v>
      </c>
      <c r="U1246" s="17">
        <f>[1]!s_dq_amount_btin(A1246,E1246,100000000)</f>
        <v>1.58350082</v>
      </c>
      <c r="V1246" s="17">
        <f>[1]!s_dq_turn(A1246,E1246)</f>
        <v>3.9375230231181764</v>
      </c>
      <c r="W1246" s="2">
        <f>[1]!s_pq_amount(A1246,"20260101","",100000000)</f>
        <v>262.47064597000002</v>
      </c>
      <c r="X1246" s="2">
        <f>[1]!s_pq_avgamount(A1246,"20260101","",100000000)</f>
        <v>2.3860967815454543</v>
      </c>
      <c r="Y1246" s="17">
        <f>[1]!s_ipo_dilutedpe(A1246)</f>
        <v>22.98</v>
      </c>
      <c r="Z1246" s="12">
        <f>[1]!s_ipo_collection_total(A1246,100000000)</f>
        <v>3.645</v>
      </c>
      <c r="AA1246" s="2">
        <f>[1]!s_val_pe_ttm(A1246,E1246)</f>
        <v>242.14697265625</v>
      </c>
      <c r="AB1246" s="5">
        <f>[1]!s_info_zjtxornot1(A1246,"")</f>
        <v>1</v>
      </c>
      <c r="AC1246" s="22" t="str">
        <f>[1]!s_info_nature1(A1246,"")</f>
        <v>民营企业</v>
      </c>
      <c r="AD1246" s="6" t="str">
        <f>[1]!s_info_city(A1246)</f>
        <v>台州市</v>
      </c>
      <c r="AE1246" s="6" t="str">
        <f>[1]!s_info_province(A1246)</f>
        <v>浙江省</v>
      </c>
      <c r="AF1246">
        <v>121.42859900000001</v>
      </c>
      <c r="AG1246">
        <v>28.661377999999999</v>
      </c>
    </row>
    <row r="1247" spans="1:33" x14ac:dyDescent="0.3">
      <c r="A1247" s="12" t="s">
        <v>3057</v>
      </c>
      <c r="B1247" s="12" t="s">
        <v>3058</v>
      </c>
      <c r="C1247" s="16" t="str">
        <f>[1]!s_info_mkt(A1247)</f>
        <v>主板</v>
      </c>
      <c r="D1247" s="16" t="str">
        <f>[1]!s_ipo_listeddate(A1247)</f>
        <v>2020-06-01</v>
      </c>
      <c r="E1247" s="16" t="str">
        <f>[1]!lastradeday_s("000002","")</f>
        <v>2026-06-22</v>
      </c>
      <c r="F1247" s="16" t="str">
        <f>[1]!s_info_industry_csrc2023(A1247,"",3)</f>
        <v>电气机械和器材制造业</v>
      </c>
      <c r="G1247" s="16" t="str">
        <f>[1]!s_info_industry_csrc2023(A1247,"",1)</f>
        <v>制造业</v>
      </c>
      <c r="H1247" s="16">
        <f>[1]!s_is(A1247,83,"FY","YTD","20251231",1,"",100000000)</f>
        <v>13.3890766685</v>
      </c>
      <c r="I1247" s="16">
        <f>[1]!s_is(A1247,83,"FY","YTD","20241231",1,"",100000000)</f>
        <v>13.357386410899998</v>
      </c>
      <c r="J1247" s="16">
        <f t="shared" si="57"/>
        <v>2.3724893946424075E-3</v>
      </c>
      <c r="K1247" s="16">
        <f>[1]!s_is(A1247,61,"FY","YTD","20251231",1,"",100000000)</f>
        <v>0.60754879929999994</v>
      </c>
      <c r="L1247" s="16">
        <f>[1]!s_is(A1247,61,"FY","YTD","20241231",1,"",100000000)</f>
        <v>0.86721095790000002</v>
      </c>
      <c r="M1247" s="16">
        <f t="shared" si="58"/>
        <v>-0.29942213741024049</v>
      </c>
      <c r="N1247" s="16">
        <f>[1]!s_fa_roe(A1247,"20251231")</f>
        <v>2.7168999999999999</v>
      </c>
      <c r="O1247" s="16">
        <f>[1]!s_stmnote_rdexp(A1247,"20251231",1,10000)</f>
        <v>7254.4832189999997</v>
      </c>
      <c r="P1247" s="20">
        <f t="shared" si="59"/>
        <v>5.4182102310814023E-2</v>
      </c>
      <c r="Q1247" s="16">
        <f>[1]!s_margin_tradingbalance(A1247,"",10000)</f>
        <v>0</v>
      </c>
      <c r="R1247" s="16">
        <f>[1]!s_margin_seclendingbalance(A1247,"",10000)</f>
        <v>0</v>
      </c>
      <c r="S1247" s="17">
        <f>[1]!s_val_ev(A1247,"",100000000)</f>
        <v>81.637223246700003</v>
      </c>
      <c r="T1247" s="17">
        <f>[1]!share_freesharesmv(A1247,"",100000000)</f>
        <v>21.967426920700003</v>
      </c>
      <c r="U1247" s="17">
        <f>[1]!s_dq_amount_btin(A1247,E1247,100000000)</f>
        <v>2.4141385099999999</v>
      </c>
      <c r="V1247" s="17">
        <f>[1]!s_dq_turn(A1247,E1247)</f>
        <v>3.0556904132732949</v>
      </c>
      <c r="W1247" s="2">
        <f>[1]!s_pq_amount(A1247,"20260101","",100000000)</f>
        <v>167.67089765</v>
      </c>
      <c r="X1247" s="2">
        <f>[1]!s_pq_avgamount(A1247,"20260101","",100000000)</f>
        <v>1.5242808877272729</v>
      </c>
      <c r="Y1247" s="17">
        <f>[1]!s_ipo_dilutedpe(A1247)</f>
        <v>22.99</v>
      </c>
      <c r="Z1247" s="12">
        <f>[1]!s_ipo_collection_total(A1247,100000000)</f>
        <v>11.57375</v>
      </c>
      <c r="AA1247" s="2">
        <f>[1]!s_val_pe_ttm(A1247,E1247)</f>
        <v>234.16397094726563</v>
      </c>
      <c r="AB1247" s="5">
        <f>[1]!s_info_zjtxornot1(A1247,"")</f>
        <v>0</v>
      </c>
      <c r="AC1247" s="22" t="str">
        <f>[1]!s_info_nature1(A1247,"")</f>
        <v>民营企业</v>
      </c>
      <c r="AD1247" s="6" t="str">
        <f>[1]!s_info_city(A1247)</f>
        <v>常州市</v>
      </c>
      <c r="AE1247" s="6" t="str">
        <f>[1]!s_info_province(A1247)</f>
        <v>江苏省</v>
      </c>
      <c r="AF1247">
        <v>119.946973</v>
      </c>
      <c r="AG1247">
        <v>31.772752000000001</v>
      </c>
    </row>
    <row r="1248" spans="1:33" x14ac:dyDescent="0.3">
      <c r="A1248" s="12" t="s">
        <v>3059</v>
      </c>
      <c r="B1248" s="12" t="s">
        <v>3060</v>
      </c>
      <c r="C1248" s="16" t="str">
        <f>[1]!s_info_mkt(A1248)</f>
        <v>科创板</v>
      </c>
      <c r="D1248" s="16" t="str">
        <f>[1]!s_ipo_listeddate(A1248)</f>
        <v>2021-08-13</v>
      </c>
      <c r="E1248" s="16" t="str">
        <f>[1]!lastradeday_s("000002","")</f>
        <v>2026-06-22</v>
      </c>
      <c r="F1248" s="16" t="str">
        <f>[1]!s_info_industry_csrc2023(A1248,"",3)</f>
        <v>软件和信息技术服务业</v>
      </c>
      <c r="G1248" s="16" t="str">
        <f>[1]!s_info_industry_csrc2023(A1248,"",1)</f>
        <v>信息传输、软件和信息技术服务业</v>
      </c>
      <c r="H1248" s="16">
        <f>[1]!s_is(A1248,83,"FY","YTD","20251231",1,"",100000000)</f>
        <v>3.7697201648000003</v>
      </c>
      <c r="I1248" s="16">
        <f>[1]!s_is(A1248,83,"FY","YTD","20241231",1,"",100000000)</f>
        <v>2.3708303006999998</v>
      </c>
      <c r="J1248" s="16">
        <f t="shared" si="57"/>
        <v>0.59004217370048417</v>
      </c>
      <c r="K1248" s="16">
        <f>[1]!s_is(A1248,61,"FY","YTD","20251231",1,"",100000000)</f>
        <v>0.14118462800000001</v>
      </c>
      <c r="L1248" s="16">
        <f>[1]!s_is(A1248,61,"FY","YTD","20241231",1,"",100000000)</f>
        <v>0.113360893</v>
      </c>
      <c r="M1248" s="16">
        <f t="shared" si="58"/>
        <v>0.24544385866826227</v>
      </c>
      <c r="N1248" s="16">
        <f>[1]!s_fa_roe(A1248,"20251231")</f>
        <v>1.9015</v>
      </c>
      <c r="O1248" s="16">
        <f>[1]!s_stmnote_rdexp(A1248,"20251231",1,10000)</f>
        <v>5858.5818810000001</v>
      </c>
      <c r="P1248" s="20">
        <f t="shared" si="59"/>
        <v>0.15541158560534221</v>
      </c>
      <c r="Q1248" s="16">
        <f>[1]!s_margin_tradingbalance(A1248,"",10000)</f>
        <v>36700.711300000003</v>
      </c>
      <c r="R1248" s="16">
        <f>[1]!s_margin_seclendingbalance(A1248,"",10000)</f>
        <v>45.952100000000002</v>
      </c>
      <c r="S1248" s="17">
        <f>[1]!s_val_ev(A1248,"",100000000)</f>
        <v>96.761588720000006</v>
      </c>
      <c r="T1248" s="17">
        <f>[1]!share_freesharesmv(A1248,"",100000000)</f>
        <v>64.179477371999994</v>
      </c>
      <c r="U1248" s="17">
        <f>[1]!s_dq_amount_btin(A1248,E1248,100000000)</f>
        <v>6.4272878499999999</v>
      </c>
      <c r="V1248" s="17">
        <f>[1]!s_dq_turn(A1248,E1248)</f>
        <v>6.6555309076574654</v>
      </c>
      <c r="W1248" s="2">
        <f>[1]!s_pq_amount(A1248,"20260101","",100000000)</f>
        <v>580.30010757000002</v>
      </c>
      <c r="X1248" s="2">
        <f>[1]!s_pq_avgamount(A1248,"20260101","",100000000)</f>
        <v>5.275455523363636</v>
      </c>
      <c r="Y1248" s="17">
        <f>[1]!s_ipo_dilutedpe(A1248)</f>
        <v>21.65</v>
      </c>
      <c r="Z1248" s="12">
        <f>[1]!s_ipo_collection_total(A1248,100000000)</f>
        <v>3.9525800000000002</v>
      </c>
      <c r="AA1248" s="2">
        <f>[1]!s_val_pe_ttm(A1248,E1248)</f>
        <v>436.85003662109375</v>
      </c>
      <c r="AB1248" s="5">
        <f>[1]!s_info_zjtxornot1(A1248,"")</f>
        <v>1</v>
      </c>
      <c r="AC1248" s="22" t="str">
        <f>[1]!s_info_nature1(A1248,"")</f>
        <v>民营企业</v>
      </c>
      <c r="AD1248" s="6" t="str">
        <f>[1]!s_info_city(A1248)</f>
        <v>北京市</v>
      </c>
      <c r="AE1248" s="6" t="str">
        <f>[1]!s_info_province(A1248)</f>
        <v>北京</v>
      </c>
      <c r="AF1248">
        <v>116.40528500000001</v>
      </c>
      <c r="AG1248">
        <v>39.904989</v>
      </c>
    </row>
    <row r="1249" spans="1:33" x14ac:dyDescent="0.3">
      <c r="A1249" s="12" t="s">
        <v>3061</v>
      </c>
      <c r="B1249" s="12" t="s">
        <v>3062</v>
      </c>
      <c r="C1249" s="16" t="str">
        <f>[1]!s_info_mkt(A1249)</f>
        <v>主板</v>
      </c>
      <c r="D1249" s="16" t="str">
        <f>[1]!s_ipo_listeddate(A1249)</f>
        <v>2016-11-22</v>
      </c>
      <c r="E1249" s="16" t="str">
        <f>[1]!lastradeday_s("000002","")</f>
        <v>2026-06-22</v>
      </c>
      <c r="F1249" s="16" t="str">
        <f>[1]!s_info_industry_csrc2023(A1249,"",3)</f>
        <v>开采专业及辅助性活动</v>
      </c>
      <c r="G1249" s="16" t="str">
        <f>[1]!s_info_industry_csrc2023(A1249,"",1)</f>
        <v>采矿业</v>
      </c>
      <c r="H1249" s="16">
        <f>[1]!s_is(A1249,83,"FY","YTD","20251231",1,"",100000000)</f>
        <v>19.0037341952</v>
      </c>
      <c r="I1249" s="16">
        <f>[1]!s_is(A1249,83,"FY","YTD","20241231",1,"",100000000)</f>
        <v>26.402337668099999</v>
      </c>
      <c r="J1249" s="16">
        <f t="shared" si="57"/>
        <v>-0.28022531814821794</v>
      </c>
      <c r="K1249" s="16">
        <f>[1]!s_is(A1249,61,"FY","YTD","20251231",1,"",100000000)</f>
        <v>0.61447848020000007</v>
      </c>
      <c r="L1249" s="16">
        <f>[1]!s_is(A1249,61,"FY","YTD","20241231",1,"",100000000)</f>
        <v>1.0054550998</v>
      </c>
      <c r="M1249" s="16">
        <f t="shared" si="58"/>
        <v>-0.38885537472311893</v>
      </c>
      <c r="N1249" s="16">
        <f>[1]!s_fa_roe(A1249,"20251231")</f>
        <v>1.909</v>
      </c>
      <c r="O1249" s="16">
        <f>[1]!s_stmnote_rdexp(A1249,"20251231",1,10000)</f>
        <v>8132.7734459999992</v>
      </c>
      <c r="P1249" s="20">
        <f t="shared" si="59"/>
        <v>4.2795659855388794E-2</v>
      </c>
      <c r="Q1249" s="16">
        <f>[1]!s_margin_tradingbalance(A1249,"",10000)</f>
        <v>11574.388000000001</v>
      </c>
      <c r="R1249" s="16">
        <f>[1]!s_margin_seclendingbalance(A1249,"",10000)</f>
        <v>26.2944</v>
      </c>
      <c r="S1249" s="17">
        <f>[1]!s_val_ev(A1249,"",100000000)</f>
        <v>49.075498053400004</v>
      </c>
      <c r="T1249" s="17">
        <f>[1]!share_freesharesmv(A1249,"",100000000)</f>
        <v>26.289737393400003</v>
      </c>
      <c r="U1249" s="17">
        <f>[1]!s_dq_amount_btin(A1249,E1249,100000000)</f>
        <v>1.3642496900000001</v>
      </c>
      <c r="V1249" s="17">
        <f>[1]!s_dq_turn(A1249,E1249)</f>
        <v>2.8808490091361412</v>
      </c>
      <c r="W1249" s="2">
        <f>[1]!s_pq_amount(A1249,"20260101","",100000000)</f>
        <v>191.90166055</v>
      </c>
      <c r="X1249" s="2">
        <f>[1]!s_pq_avgamount(A1249,"20260101","",100000000)</f>
        <v>1.7445605504545454</v>
      </c>
      <c r="Y1249" s="17">
        <f>[1]!s_ipo_dilutedpe(A1249)</f>
        <v>22.99</v>
      </c>
      <c r="Z1249" s="12">
        <f>[1]!s_ipo_collection_total(A1249,100000000)</f>
        <v>12.21547</v>
      </c>
      <c r="AA1249" s="2">
        <f>[1]!s_val_pe_ttm(A1249,E1249)</f>
        <v>-542.89080810546875</v>
      </c>
      <c r="AB1249" s="5">
        <f>[1]!s_info_zjtxornot1(A1249,"")</f>
        <v>0</v>
      </c>
      <c r="AC1249" s="22" t="str">
        <f>[1]!s_info_nature1(A1249,"")</f>
        <v>民营企业</v>
      </c>
      <c r="AD1249" s="6" t="str">
        <f>[1]!s_info_city(A1249)</f>
        <v>天津市</v>
      </c>
      <c r="AE1249" s="6" t="str">
        <f>[1]!s_info_province(A1249)</f>
        <v>天津</v>
      </c>
      <c r="AF1249">
        <v>117.19018199999999</v>
      </c>
      <c r="AG1249">
        <v>39.125596000000002</v>
      </c>
    </row>
    <row r="1250" spans="1:33" x14ac:dyDescent="0.3">
      <c r="A1250" s="12" t="s">
        <v>3063</v>
      </c>
      <c r="B1250" s="12" t="s">
        <v>3064</v>
      </c>
      <c r="C1250" s="16" t="str">
        <f>[1]!s_info_mkt(A1250)</f>
        <v>科创板</v>
      </c>
      <c r="D1250" s="16" t="str">
        <f>[1]!s_ipo_listeddate(A1250)</f>
        <v>2023-05-10</v>
      </c>
      <c r="E1250" s="16" t="str">
        <f>[1]!lastradeday_s("000002","")</f>
        <v>2026-06-22</v>
      </c>
      <c r="F1250" s="16" t="str">
        <f>[1]!s_info_industry_csrc2023(A1250,"",3)</f>
        <v>计算机、通信和其他电子设备制造业</v>
      </c>
      <c r="G1250" s="16" t="str">
        <f>[1]!s_info_industry_csrc2023(A1250,"",1)</f>
        <v>制造业</v>
      </c>
      <c r="H1250" s="16">
        <f>[1]!s_is(A1250,83,"FY","YTD","20251231",1,"",100000000)</f>
        <v>81.797328803699997</v>
      </c>
      <c r="I1250" s="16">
        <f>[1]!s_is(A1250,83,"FY","YTD","20241231",1,"",100000000)</f>
        <v>65.090908457600008</v>
      </c>
      <c r="J1250" s="16">
        <f t="shared" si="57"/>
        <v>0.25666288490938016</v>
      </c>
      <c r="K1250" s="16">
        <f>[1]!s_is(A1250,61,"FY","YTD","20251231",1,"",100000000)</f>
        <v>-5.9489300805999994</v>
      </c>
      <c r="L1250" s="16">
        <f>[1]!s_is(A1250,61,"FY","YTD","20241231",1,"",100000000)</f>
        <v>-9.6215956325000001</v>
      </c>
      <c r="M1250" s="16">
        <f t="shared" si="58"/>
        <v>0.38171065301210583</v>
      </c>
      <c r="N1250" s="16">
        <f>[1]!s_fa_roe(A1250,"20251231")</f>
        <v>-4.6924000000000001</v>
      </c>
      <c r="O1250" s="16">
        <f>[1]!s_stmnote_rdexp(A1250,"20251231",1,10000)</f>
        <v>194327.48970100001</v>
      </c>
      <c r="P1250" s="20">
        <f t="shared" si="59"/>
        <v>0.23757192630012861</v>
      </c>
      <c r="Q1250" s="16">
        <f>[1]!s_margin_tradingbalance(A1250,"",10000)</f>
        <v>158403.288</v>
      </c>
      <c r="R1250" s="16">
        <f>[1]!s_margin_seclendingbalance(A1250,"",10000)</f>
        <v>562.74180000000001</v>
      </c>
      <c r="S1250" s="17">
        <f>[1]!s_val_ev(A1250,"",100000000)</f>
        <v>755.28011419719996</v>
      </c>
      <c r="T1250" s="17">
        <f>[1]!share_freesharesmv(A1250,"",100000000)</f>
        <v>399.12497999999999</v>
      </c>
      <c r="U1250" s="17">
        <f>[1]!s_dq_amount_btin(A1250,E1250,100000000)</f>
        <v>30.697558959999999</v>
      </c>
      <c r="V1250" s="17">
        <f>[1]!s_dq_turn(A1250,E1250)</f>
        <v>5.8421734300998329</v>
      </c>
      <c r="W1250" s="2">
        <f>[1]!s_pq_amount(A1250,"20260101","",100000000)</f>
        <v>1395.2444135000001</v>
      </c>
      <c r="X1250" s="2">
        <f>[1]!s_pq_avgamount(A1250,"20260101","",100000000)</f>
        <v>12.684040122727273</v>
      </c>
      <c r="Y1250" s="17">
        <f>[1]!s_ipo_dilutedpe(A1250)</f>
        <v>0</v>
      </c>
      <c r="Z1250" s="12">
        <f>[1]!s_ipo_collection_total(A1250,100000000)</f>
        <v>110.71602</v>
      </c>
      <c r="AA1250" s="2">
        <f>[1]!s_val_pe_ttm(A1250,E1250)</f>
        <v>-150.76466369628906</v>
      </c>
      <c r="AB1250" s="5">
        <f>[1]!s_info_zjtxornot1(A1250,"")</f>
        <v>1</v>
      </c>
      <c r="AC1250" s="22" t="str">
        <f>[1]!s_info_nature1(A1250,"")</f>
        <v>公众企业</v>
      </c>
      <c r="AD1250" s="6" t="str">
        <f>[1]!s_info_city(A1250)</f>
        <v>绍兴市</v>
      </c>
      <c r="AE1250" s="6" t="str">
        <f>[1]!s_info_province(A1250)</f>
        <v>浙江省</v>
      </c>
      <c r="AF1250">
        <v>120.582112</v>
      </c>
      <c r="AG1250">
        <v>29.997116999999999</v>
      </c>
    </row>
    <row r="1251" spans="1:33" x14ac:dyDescent="0.3">
      <c r="A1251" s="12" t="s">
        <v>3065</v>
      </c>
      <c r="B1251" s="12" t="s">
        <v>3066</v>
      </c>
      <c r="C1251" s="16" t="str">
        <f>[1]!s_info_mkt(A1251)</f>
        <v>创业板</v>
      </c>
      <c r="D1251" s="16" t="str">
        <f>[1]!s_ipo_listeddate(A1251)</f>
        <v>2012-06-08</v>
      </c>
      <c r="E1251" s="16" t="str">
        <f>[1]!lastradeday_s("000002","")</f>
        <v>2026-06-22</v>
      </c>
      <c r="F1251" s="16" t="str">
        <f>[1]!s_info_industry_csrc2023(A1251,"",3)</f>
        <v>软件和信息技术服务业</v>
      </c>
      <c r="G1251" s="16" t="str">
        <f>[1]!s_info_industry_csrc2023(A1251,"",1)</f>
        <v>信息传输、软件和信息技术服务业</v>
      </c>
      <c r="H1251" s="16">
        <f>[1]!s_is(A1251,83,"FY","YTD","20251231",1,"",100000000)</f>
        <v>20.9254053973</v>
      </c>
      <c r="I1251" s="16">
        <f>[1]!s_is(A1251,83,"FY","YTD","20241231",1,"",100000000)</f>
        <v>27.2346184407</v>
      </c>
      <c r="J1251" s="16">
        <f t="shared" si="57"/>
        <v>-0.23166151775313204</v>
      </c>
      <c r="K1251" s="16">
        <f>[1]!s_is(A1251,61,"FY","YTD","20251231",1,"",100000000)</f>
        <v>-4.7126792804999997</v>
      </c>
      <c r="L1251" s="16">
        <f>[1]!s_is(A1251,61,"FY","YTD","20241231",1,"",100000000)</f>
        <v>-2.7452519787000003</v>
      </c>
      <c r="M1251" s="16">
        <f t="shared" si="58"/>
        <v>-0.71666547080740628</v>
      </c>
      <c r="N1251" s="16">
        <f>[1]!s_fa_roe(A1251,"20251231")</f>
        <v>-17.332899999999999</v>
      </c>
      <c r="O1251" s="16">
        <f>[1]!s_stmnote_rdexp(A1251,"20251231",1,10000)</f>
        <v>19304.606478000002</v>
      </c>
      <c r="P1251" s="20">
        <f t="shared" si="59"/>
        <v>9.2254396564717789E-2</v>
      </c>
      <c r="Q1251" s="16">
        <f>[1]!s_margin_tradingbalance(A1251,"",10000)</f>
        <v>50515.979099999997</v>
      </c>
      <c r="R1251" s="16">
        <f>[1]!s_margin_seclendingbalance(A1251,"",10000)</f>
        <v>3.48</v>
      </c>
      <c r="S1251" s="17">
        <f>[1]!s_val_ev(A1251,"",100000000)</f>
        <v>69.276382859500004</v>
      </c>
      <c r="T1251" s="17">
        <f>[1]!share_freesharesmv(A1251,"",100000000)</f>
        <v>62.585260328400004</v>
      </c>
      <c r="U1251" s="17">
        <f>[1]!s_dq_amount_btin(A1251,E1251,100000000)</f>
        <v>2.3079733899999999</v>
      </c>
      <c r="V1251" s="17">
        <f>[1]!s_dq_turn(A1251,E1251)</f>
        <v>3.4685352889093357</v>
      </c>
      <c r="W1251" s="2">
        <f>[1]!s_pq_amount(A1251,"20260101","",100000000)</f>
        <v>397.09714629000001</v>
      </c>
      <c r="X1251" s="2">
        <f>[1]!s_pq_avgamount(A1251,"20260101","",100000000)</f>
        <v>3.6099740571818177</v>
      </c>
      <c r="Y1251" s="17">
        <f>[1]!s_ipo_dilutedpe(A1251)</f>
        <v>36.99</v>
      </c>
      <c r="Z1251" s="12">
        <f>[1]!s_ipo_collection_total(A1251,100000000)</f>
        <v>3.78</v>
      </c>
      <c r="AA1251" s="2">
        <f>[1]!s_val_pe_ttm(A1251,E1251)</f>
        <v>-15.651910781860352</v>
      </c>
      <c r="AB1251" s="5">
        <f>[1]!s_info_zjtxornot1(A1251,"")</f>
        <v>1</v>
      </c>
      <c r="AC1251" s="22" t="str">
        <f>[1]!s_info_nature1(A1251,"")</f>
        <v>民营企业</v>
      </c>
      <c r="AD1251" s="6" t="str">
        <f>[1]!s_info_city(A1251)</f>
        <v>北京市</v>
      </c>
      <c r="AE1251" s="6" t="str">
        <f>[1]!s_info_province(A1251)</f>
        <v>北京</v>
      </c>
      <c r="AF1251">
        <v>116.40528500000001</v>
      </c>
      <c r="AG1251">
        <v>39.904989</v>
      </c>
    </row>
    <row r="1252" spans="1:33" x14ac:dyDescent="0.3">
      <c r="A1252" s="12" t="s">
        <v>3067</v>
      </c>
      <c r="B1252" s="12" t="s">
        <v>3068</v>
      </c>
      <c r="C1252" s="16" t="str">
        <f>[1]!s_info_mkt(A1252)</f>
        <v>科创板</v>
      </c>
      <c r="D1252" s="16" t="str">
        <f>[1]!s_ipo_listeddate(A1252)</f>
        <v>2021-04-08</v>
      </c>
      <c r="E1252" s="16" t="str">
        <f>[1]!lastradeday_s("000002","")</f>
        <v>2026-06-22</v>
      </c>
      <c r="F1252" s="16" t="str">
        <f>[1]!s_info_industry_csrc2023(A1252,"",3)</f>
        <v>计算机、通信和其他电子设备制造业</v>
      </c>
      <c r="G1252" s="16" t="str">
        <f>[1]!s_info_industry_csrc2023(A1252,"",1)</f>
        <v>制造业</v>
      </c>
      <c r="H1252" s="16">
        <f>[1]!s_is(A1252,83,"FY","YTD","20251231",1,"",100000000)</f>
        <v>7.0886723723000005</v>
      </c>
      <c r="I1252" s="16">
        <f>[1]!s_is(A1252,83,"FY","YTD","20241231",1,"",100000000)</f>
        <v>4.3792756021999999</v>
      </c>
      <c r="J1252" s="16">
        <f t="shared" si="57"/>
        <v>0.61868606048427077</v>
      </c>
      <c r="K1252" s="16">
        <f>[1]!s_is(A1252,61,"FY","YTD","20251231",1,"",100000000)</f>
        <v>1.021903148</v>
      </c>
      <c r="L1252" s="16">
        <f>[1]!s_is(A1252,61,"FY","YTD","20241231",1,"",100000000)</f>
        <v>0.19454997860000001</v>
      </c>
      <c r="M1252" s="16">
        <f t="shared" si="58"/>
        <v>4.2526510429541622</v>
      </c>
      <c r="N1252" s="16">
        <f>[1]!s_fa_roe(A1252,"20251231")</f>
        <v>8.1727000000000007</v>
      </c>
      <c r="O1252" s="16">
        <f>[1]!s_stmnote_rdexp(A1252,"20251231",1,10000)</f>
        <v>9250.6114660000003</v>
      </c>
      <c r="P1252" s="20">
        <f t="shared" si="59"/>
        <v>0.1304985049407571</v>
      </c>
      <c r="Q1252" s="16">
        <f>[1]!s_margin_tradingbalance(A1252,"",10000)</f>
        <v>30923.855599999999</v>
      </c>
      <c r="R1252" s="16">
        <f>[1]!s_margin_seclendingbalance(A1252,"",10000)</f>
        <v>49.650799999999997</v>
      </c>
      <c r="S1252" s="17">
        <f>[1]!s_val_ev(A1252,"",100000000)</f>
        <v>64.5540571648</v>
      </c>
      <c r="T1252" s="17">
        <f>[1]!share_freesharesmv(A1252,"",100000000)</f>
        <v>38.969179199999992</v>
      </c>
      <c r="U1252" s="17">
        <f>[1]!s_dq_amount_btin(A1252,E1252,100000000)</f>
        <v>1.6898816800000001</v>
      </c>
      <c r="V1252" s="17">
        <f>[1]!s_dq_turn(A1252,E1252)</f>
        <v>2.6378861815807544</v>
      </c>
      <c r="W1252" s="2">
        <f>[1]!s_pq_amount(A1252,"20260101","",100000000)</f>
        <v>326.2862887</v>
      </c>
      <c r="X1252" s="2">
        <f>[1]!s_pq_avgamount(A1252,"20260101","",100000000)</f>
        <v>2.9662389881818183</v>
      </c>
      <c r="Y1252" s="17">
        <f>[1]!s_ipo_dilutedpe(A1252)</f>
        <v>30.03</v>
      </c>
      <c r="Z1252" s="12">
        <f>[1]!s_ipo_collection_total(A1252,100000000)</f>
        <v>4.3125</v>
      </c>
      <c r="AA1252" s="2">
        <f>[1]!s_val_pe_ttm(A1252,E1252)</f>
        <v>57.787673950195313</v>
      </c>
      <c r="AB1252" s="5">
        <f>[1]!s_info_zjtxornot1(A1252,"")</f>
        <v>1</v>
      </c>
      <c r="AC1252" s="22" t="str">
        <f>[1]!s_info_nature1(A1252,"")</f>
        <v>民营企业</v>
      </c>
      <c r="AD1252" s="6" t="str">
        <f>[1]!s_info_city(A1252)</f>
        <v>成都市</v>
      </c>
      <c r="AE1252" s="6" t="str">
        <f>[1]!s_info_province(A1252)</f>
        <v>四川省</v>
      </c>
      <c r="AF1252">
        <v>104.065735</v>
      </c>
      <c r="AG1252">
        <v>30.659462000000001</v>
      </c>
    </row>
    <row r="1253" spans="1:33" x14ac:dyDescent="0.3">
      <c r="A1253" s="12" t="s">
        <v>3069</v>
      </c>
      <c r="B1253" s="12" t="s">
        <v>3070</v>
      </c>
      <c r="C1253" s="16" t="str">
        <f>[1]!s_info_mkt(A1253)</f>
        <v>主板</v>
      </c>
      <c r="D1253" s="16" t="str">
        <f>[1]!s_ipo_listeddate(A1253)</f>
        <v>2001-03-09</v>
      </c>
      <c r="E1253" s="16" t="str">
        <f>[1]!lastradeday_s("000002","")</f>
        <v>2026-06-22</v>
      </c>
      <c r="F1253" s="16" t="str">
        <f>[1]!s_info_industry_csrc2023(A1253,"",3)</f>
        <v>黑色金属冶炼和压延加工业</v>
      </c>
      <c r="G1253" s="16" t="str">
        <f>[1]!s_info_industry_csrc2023(A1253,"",1)</f>
        <v>制造业</v>
      </c>
      <c r="H1253" s="16">
        <f>[1]!s_is(A1253,83,"FY","YTD","20251231",1,"",100000000)</f>
        <v>663.57524000640001</v>
      </c>
      <c r="I1253" s="16">
        <f>[1]!s_is(A1253,83,"FY","YTD","20241231",1,"",100000000)</f>
        <v>680.89440629670003</v>
      </c>
      <c r="J1253" s="16">
        <f t="shared" si="57"/>
        <v>-2.5435906258206464E-2</v>
      </c>
      <c r="K1253" s="16">
        <f>[1]!s_is(A1253,61,"FY","YTD","20251231",1,"",100000000)</f>
        <v>3.7362249508999996</v>
      </c>
      <c r="L1253" s="16">
        <f>[1]!s_is(A1253,61,"FY","YTD","20241231",1,"",100000000)</f>
        <v>2.6462917596</v>
      </c>
      <c r="M1253" s="16">
        <f t="shared" si="58"/>
        <v>0.41187189105132854</v>
      </c>
      <c r="N1253" s="16">
        <f>[1]!s_fa_roe(A1253,"20251231")</f>
        <v>0.71879999999999999</v>
      </c>
      <c r="O1253" s="16">
        <f>[1]!s_stmnote_rdexp(A1253,"20251231",1,10000)</f>
        <v>336726.04266799998</v>
      </c>
      <c r="P1253" s="20">
        <f t="shared" si="59"/>
        <v>5.074421442619715E-2</v>
      </c>
      <c r="Q1253" s="16">
        <f>[1]!s_margin_tradingbalance(A1253,"",10000)</f>
        <v>271958.75589999999</v>
      </c>
      <c r="R1253" s="16">
        <f>[1]!s_margin_seclendingbalance(A1253,"",10000)</f>
        <v>5516.7803999999996</v>
      </c>
      <c r="S1253" s="17">
        <f>[1]!s_val_ev(A1253,"",100000000)</f>
        <v>1139.6960302896</v>
      </c>
      <c r="T1253" s="17">
        <f>[1]!share_freesharesmv(A1253,"",100000000)</f>
        <v>500.9799591972</v>
      </c>
      <c r="U1253" s="17">
        <f>[1]!s_dq_amount_btin(A1253,E1253,100000000)</f>
        <v>31.975912149999999</v>
      </c>
      <c r="V1253" s="17">
        <f>[1]!s_dq_turn(A1253,E1253)</f>
        <v>4.136673216448119</v>
      </c>
      <c r="W1253" s="2">
        <f>[1]!s_pq_amount(A1253,"20260101","",100000000)</f>
        <v>3309.1545378199999</v>
      </c>
      <c r="X1253" s="2">
        <f>[1]!s_pq_avgamount(A1253,"20260101","",100000000)</f>
        <v>30.083223071090909</v>
      </c>
      <c r="Y1253" s="17">
        <f>[1]!s_ipo_dilutedpe(A1253)</f>
        <v>18.5</v>
      </c>
      <c r="Z1253" s="12">
        <f>[1]!s_ipo_collection_total(A1253,100000000)</f>
        <v>18.13</v>
      </c>
      <c r="AA1253" s="2">
        <f>[1]!s_val_pe_ttm(A1253,E1253)</f>
        <v>-850.2625732421875</v>
      </c>
      <c r="AB1253" s="5">
        <f>[1]!s_info_zjtxornot1(A1253,"")</f>
        <v>0</v>
      </c>
      <c r="AC1253" s="22" t="str">
        <f>[1]!s_info_nature1(A1253,"")</f>
        <v>地方国有企业</v>
      </c>
      <c r="AD1253" s="6" t="str">
        <f>[1]!s_info_city(A1253)</f>
        <v>包头市</v>
      </c>
      <c r="AE1253" s="6" t="str">
        <f>[1]!s_info_province(A1253)</f>
        <v>内蒙古自治区</v>
      </c>
      <c r="AF1253">
        <v>109.840405</v>
      </c>
      <c r="AG1253">
        <v>40.658168000000003</v>
      </c>
    </row>
    <row r="1254" spans="1:33" x14ac:dyDescent="0.3">
      <c r="A1254" s="12" t="s">
        <v>93</v>
      </c>
      <c r="B1254" s="12" t="s">
        <v>94</v>
      </c>
      <c r="C1254" s="16" t="str">
        <f>[1]!s_info_mkt(A1254)</f>
        <v>北证</v>
      </c>
      <c r="D1254" s="16" t="str">
        <f>[1]!s_ipo_listeddate(A1254)</f>
        <v>2021-08-13</v>
      </c>
      <c r="E1254" s="16" t="str">
        <f>[1]!lastradeday_s("000002","")</f>
        <v>2026-06-22</v>
      </c>
      <c r="F1254" s="16" t="str">
        <f>[1]!s_info_industry_csrc2023(A1254,"",3)</f>
        <v>医药制造业</v>
      </c>
      <c r="G1254" s="16" t="str">
        <f>[1]!s_info_industry_csrc2023(A1254,"",1)</f>
        <v>制造业</v>
      </c>
      <c r="H1254" s="16">
        <f>[1]!s_is(A1254,83,"FY","YTD","20251231",1,"",100000000)</f>
        <v>4.2433005138000004</v>
      </c>
      <c r="I1254" s="16">
        <f>[1]!s_is(A1254,83,"FY","YTD","20241231",1,"",100000000)</f>
        <v>4.1567436577999999</v>
      </c>
      <c r="J1254" s="16">
        <f t="shared" si="57"/>
        <v>2.0823236438354709E-2</v>
      </c>
      <c r="K1254" s="16">
        <f>[1]!s_is(A1254,61,"FY","YTD","20251231",1,"",100000000)</f>
        <v>0.83676957709999988</v>
      </c>
      <c r="L1254" s="16">
        <f>[1]!s_is(A1254,61,"FY","YTD","20241231",1,"",100000000)</f>
        <v>0.8564392878</v>
      </c>
      <c r="M1254" s="16">
        <f t="shared" si="58"/>
        <v>-2.2966847714946829E-2</v>
      </c>
      <c r="N1254" s="16">
        <f>[1]!s_fa_roe(A1254,"20251231")</f>
        <v>10.354200000000001</v>
      </c>
      <c r="O1254" s="16">
        <f>[1]!s_stmnote_rdexp(A1254,"20251231",1,10000)</f>
        <v>2060.2086159999999</v>
      </c>
      <c r="P1254" s="20">
        <f t="shared" si="59"/>
        <v>4.8552031827579008E-2</v>
      </c>
      <c r="Q1254" s="16">
        <f>[1]!s_margin_tradingbalance(A1254,"",10000)</f>
        <v>2530.6079</v>
      </c>
      <c r="R1254" s="16">
        <f>[1]!s_margin_seclendingbalance(A1254,"",10000)</f>
        <v>0</v>
      </c>
      <c r="S1254" s="17">
        <f>[1]!s_val_ev(A1254,"",100000000)</f>
        <v>13.983909983999999</v>
      </c>
      <c r="T1254" s="17">
        <f>[1]!share_freesharesmv(A1254,"",100000000)</f>
        <v>9.8866127272000011</v>
      </c>
      <c r="U1254" s="17">
        <f>[1]!s_dq_amount_btin(A1254,E1254,100000000)</f>
        <v>0.13377095999999999</v>
      </c>
      <c r="V1254" s="17">
        <f>[1]!s_dq_turn(A1254,E1254)</f>
        <v>1.2611983734864836</v>
      </c>
      <c r="W1254" s="2">
        <f>[1]!s_pq_amount(A1254,"20260101","",100000000)</f>
        <v>23.460394440000002</v>
      </c>
      <c r="X1254" s="2">
        <f>[1]!s_pq_avgamount(A1254,"20260101","",100000000)</f>
        <v>0.21327631309090908</v>
      </c>
      <c r="Y1254" s="17">
        <f>[1]!s_ipo_dilutedpe(A1254)</f>
        <v>19.329999999999998</v>
      </c>
      <c r="Z1254" s="12">
        <f>[1]!s_ipo_collection_total(A1254,100000000)</f>
        <v>2.2304349000000001</v>
      </c>
      <c r="AA1254" s="2">
        <f>[1]!s_val_pe_ttm(A1254,E1254)</f>
        <v>15.330184936523438</v>
      </c>
      <c r="AB1254" s="5">
        <f>[1]!s_info_zjtxornot1(A1254,"")</f>
        <v>0</v>
      </c>
      <c r="AC1254" s="22" t="str">
        <f>[1]!s_info_nature1(A1254,"")</f>
        <v>民营企业</v>
      </c>
      <c r="AD1254" s="6" t="str">
        <f>[1]!s_info_city(A1254)</f>
        <v>内江市</v>
      </c>
      <c r="AE1254" s="6" t="str">
        <f>[1]!s_info_province(A1254)</f>
        <v>四川省</v>
      </c>
      <c r="AF1254">
        <v>105.066138</v>
      </c>
      <c r="AG1254">
        <v>29.58708</v>
      </c>
    </row>
    <row r="1255" spans="1:33" x14ac:dyDescent="0.3">
      <c r="A1255" s="12" t="s">
        <v>3071</v>
      </c>
      <c r="B1255" s="12" t="s">
        <v>3072</v>
      </c>
      <c r="C1255" s="16" t="str">
        <f>[1]!s_info_mkt(A1255)</f>
        <v>科创板</v>
      </c>
      <c r="D1255" s="16" t="str">
        <f>[1]!s_ipo_listeddate(A1255)</f>
        <v>2022-10-10</v>
      </c>
      <c r="E1255" s="16" t="str">
        <f>[1]!lastradeday_s("000002","")</f>
        <v>2026-06-22</v>
      </c>
      <c r="F1255" s="16" t="str">
        <f>[1]!s_info_industry_csrc2023(A1255,"",3)</f>
        <v>通用设备制造业</v>
      </c>
      <c r="G1255" s="16" t="str">
        <f>[1]!s_info_industry_csrc2023(A1255,"",1)</f>
        <v>制造业</v>
      </c>
      <c r="H1255" s="16">
        <f>[1]!s_is(A1255,83,"FY","YTD","20251231",1,"",100000000)</f>
        <v>35.434363131600001</v>
      </c>
      <c r="I1255" s="16">
        <f>[1]!s_is(A1255,83,"FY","YTD","20241231",1,"",100000000)</f>
        <v>30.395679428200001</v>
      </c>
      <c r="J1255" s="16">
        <f t="shared" si="57"/>
        <v>0.16576973432366482</v>
      </c>
      <c r="K1255" s="16">
        <f>[1]!s_is(A1255,61,"FY","YTD","20251231",1,"",100000000)</f>
        <v>-8.6114950900000001E-2</v>
      </c>
      <c r="L1255" s="16">
        <f>[1]!s_is(A1255,61,"FY","YTD","20241231",1,"",100000000)</f>
        <v>2.0264984572999998</v>
      </c>
      <c r="M1255" s="16">
        <f t="shared" si="58"/>
        <v>-1.0424944566771273</v>
      </c>
      <c r="N1255" s="16">
        <f>[1]!s_fa_roe(A1255,"20251231")</f>
        <v>-0.1905</v>
      </c>
      <c r="O1255" s="16">
        <f>[1]!s_stmnote_rdexp(A1255,"20251231",1,10000)</f>
        <v>27349.93</v>
      </c>
      <c r="P1255" s="20">
        <f t="shared" si="59"/>
        <v>7.7184765247296394E-2</v>
      </c>
      <c r="Q1255" s="16">
        <f>[1]!s_margin_tradingbalance(A1255,"",10000)</f>
        <v>80281.347500000003</v>
      </c>
      <c r="R1255" s="16">
        <f>[1]!s_margin_seclendingbalance(A1255,"",10000)</f>
        <v>1360.2802999999999</v>
      </c>
      <c r="S1255" s="17">
        <f>[1]!s_val_ev(A1255,"",100000000)</f>
        <v>624.66997284000001</v>
      </c>
      <c r="T1255" s="17">
        <f>[1]!share_freesharesmv(A1255,"",100000000)</f>
        <v>344.81198532000002</v>
      </c>
      <c r="U1255" s="17">
        <f>[1]!s_dq_amount_btin(A1255,E1255,100000000)</f>
        <v>16.073592059999999</v>
      </c>
      <c r="V1255" s="17">
        <f>[1]!s_dq_turn(A1255,E1255)</f>
        <v>2.5955507619945872</v>
      </c>
      <c r="W1255" s="2">
        <f>[1]!s_pq_amount(A1255,"20260101","",100000000)</f>
        <v>1014.60742153</v>
      </c>
      <c r="X1255" s="2">
        <f>[1]!s_pq_avgamount(A1255,"20260101","",100000000)</f>
        <v>9.2237038320909086</v>
      </c>
      <c r="Y1255" s="17">
        <f>[1]!s_ipo_dilutedpe(A1255)</f>
        <v>195.49</v>
      </c>
      <c r="Z1255" s="12">
        <f>[1]!s_ipo_collection_total(A1255,100000000)</f>
        <v>36.5791074666</v>
      </c>
      <c r="AA1255" s="2">
        <f>[1]!s_val_pe_ttm(A1255,E1255)</f>
        <v>873.78314208984375</v>
      </c>
      <c r="AB1255" s="5">
        <f>[1]!s_info_zjtxornot1(A1255,"")</f>
        <v>0</v>
      </c>
      <c r="AC1255" s="22" t="str">
        <f>[1]!s_info_nature1(A1255,"")</f>
        <v>民营企业</v>
      </c>
      <c r="AD1255" s="6" t="str">
        <f>[1]!s_info_city(A1255)</f>
        <v>沈阳市</v>
      </c>
      <c r="AE1255" s="6" t="str">
        <f>[1]!s_info_province(A1255)</f>
        <v>辽宁省</v>
      </c>
      <c r="AF1255">
        <v>123.429096</v>
      </c>
      <c r="AG1255">
        <v>41.796767000000003</v>
      </c>
    </row>
    <row r="1256" spans="1:33" x14ac:dyDescent="0.3">
      <c r="A1256" s="12" t="s">
        <v>3073</v>
      </c>
      <c r="B1256" s="12" t="s">
        <v>3074</v>
      </c>
      <c r="C1256" s="16" t="str">
        <f>[1]!s_info_mkt(A1256)</f>
        <v>科创板</v>
      </c>
      <c r="D1256" s="16" t="str">
        <f>[1]!s_ipo_listeddate(A1256)</f>
        <v>2019-11-05</v>
      </c>
      <c r="E1256" s="16" t="str">
        <f>[1]!lastradeday_s("000002","")</f>
        <v>2026-06-22</v>
      </c>
      <c r="F1256" s="16" t="str">
        <f>[1]!s_info_industry_csrc2023(A1256,"",3)</f>
        <v>软件和信息技术服务业</v>
      </c>
      <c r="G1256" s="16" t="str">
        <f>[1]!s_info_industry_csrc2023(A1256,"",1)</f>
        <v>信息传输、软件和信息技术服务业</v>
      </c>
      <c r="H1256" s="16">
        <f>[1]!s_is(A1256,83,"FY","YTD","20251231",1,"",100000000)</f>
        <v>21.514439603400003</v>
      </c>
      <c r="I1256" s="16">
        <f>[1]!s_is(A1256,83,"FY","YTD","20241231",1,"",100000000)</f>
        <v>20.428353948800002</v>
      </c>
      <c r="J1256" s="16">
        <f t="shared" si="57"/>
        <v>5.3165598037026474E-2</v>
      </c>
      <c r="K1256" s="16">
        <f>[1]!s_is(A1256,61,"FY","YTD","20251231",1,"",100000000)</f>
        <v>-0.57499238939999997</v>
      </c>
      <c r="L1256" s="16">
        <f>[1]!s_is(A1256,61,"FY","YTD","20241231",1,"",100000000)</f>
        <v>-1.9784992716000001</v>
      </c>
      <c r="M1256" s="16">
        <f t="shared" si="58"/>
        <v>0.70937952939704285</v>
      </c>
      <c r="N1256" s="16">
        <f>[1]!s_fa_roe(A1256,"20251231")</f>
        <v>-2.3553000000000002</v>
      </c>
      <c r="O1256" s="16">
        <f>[1]!s_stmnote_rdexp(A1256,"20251231",1,10000)</f>
        <v>43919.654499000004</v>
      </c>
      <c r="P1256" s="20">
        <f t="shared" si="59"/>
        <v>0.2041403601888809</v>
      </c>
      <c r="Q1256" s="16">
        <f>[1]!s_margin_tradingbalance(A1256,"",10000)</f>
        <v>36463.650199999996</v>
      </c>
      <c r="R1256" s="16">
        <f>[1]!s_margin_seclendingbalance(A1256,"",10000)</f>
        <v>16.064599999999999</v>
      </c>
      <c r="S1256" s="17">
        <f>[1]!s_val_ev(A1256,"",100000000)</f>
        <v>39.020687111699999</v>
      </c>
      <c r="T1256" s="17">
        <f>[1]!share_freesharesmv(A1256,"",100000000)</f>
        <v>31.214963123999997</v>
      </c>
      <c r="U1256" s="17">
        <f>[1]!s_dq_amount_btin(A1256,E1256,100000000)</f>
        <v>0.99017728000000005</v>
      </c>
      <c r="V1256" s="17">
        <f>[1]!s_dq_turn(A1256,E1256)</f>
        <v>2.6066975996304698</v>
      </c>
      <c r="W1256" s="2">
        <f>[1]!s_pq_amount(A1256,"20260101","",100000000)</f>
        <v>218.63371739999999</v>
      </c>
      <c r="X1256" s="2">
        <f>[1]!s_pq_avgamount(A1256,"20260101","",100000000)</f>
        <v>1.987579249090909</v>
      </c>
      <c r="Y1256" s="17">
        <f>[1]!s_ipo_dilutedpe(A1256)</f>
        <v>72.38</v>
      </c>
      <c r="Z1256" s="12">
        <f>[1]!s_ipo_collection_total(A1256,100000000)</f>
        <v>10.462963235</v>
      </c>
      <c r="AA1256" s="2">
        <f>[1]!s_val_pe_ttm(A1256,E1256)</f>
        <v>-64.843132019042969</v>
      </c>
      <c r="AB1256" s="5">
        <f>[1]!s_info_zjtxornot1(A1256,"")</f>
        <v>0</v>
      </c>
      <c r="AC1256" s="22" t="str">
        <f>[1]!s_info_nature1(A1256,"")</f>
        <v>民营企业</v>
      </c>
      <c r="AD1256" s="6" t="str">
        <f>[1]!s_info_city(A1256)</f>
        <v>杭州市</v>
      </c>
      <c r="AE1256" s="6" t="str">
        <f>[1]!s_info_province(A1256)</f>
        <v>浙江省</v>
      </c>
      <c r="AF1256">
        <v>120.153576</v>
      </c>
      <c r="AG1256">
        <v>30.287458999999998</v>
      </c>
    </row>
    <row r="1257" spans="1:33" x14ac:dyDescent="0.3">
      <c r="A1257" s="12" t="s">
        <v>3075</v>
      </c>
      <c r="B1257" s="12" t="s">
        <v>3076</v>
      </c>
      <c r="C1257" s="16" t="str">
        <f>[1]!s_info_mkt(A1257)</f>
        <v>科创板</v>
      </c>
      <c r="D1257" s="16" t="str">
        <f>[1]!s_ipo_listeddate(A1257)</f>
        <v>2023-06-28</v>
      </c>
      <c r="E1257" s="16" t="str">
        <f>[1]!lastradeday_s("000002","")</f>
        <v>2026-06-22</v>
      </c>
      <c r="F1257" s="16" t="str">
        <f>[1]!s_info_industry_csrc2023(A1257,"",3)</f>
        <v>软件和信息技术服务业</v>
      </c>
      <c r="G1257" s="16" t="str">
        <f>[1]!s_info_industry_csrc2023(A1257,"",1)</f>
        <v>信息传输、软件和信息技术服务业</v>
      </c>
      <c r="H1257" s="16">
        <f>[1]!s_is(A1257,83,"FY","YTD","20251231",1,"",100000000)</f>
        <v>12.7353287202</v>
      </c>
      <c r="I1257" s="16">
        <f>[1]!s_is(A1257,83,"FY","YTD","20241231",1,"",100000000)</f>
        <v>16.0982993551</v>
      </c>
      <c r="J1257" s="16">
        <f t="shared" si="57"/>
        <v>-0.20890223002559571</v>
      </c>
      <c r="K1257" s="16">
        <f>[1]!s_is(A1257,61,"FY","YTD","20251231",1,"",100000000)</f>
        <v>0.55261672500000003</v>
      </c>
      <c r="L1257" s="16">
        <f>[1]!s_is(A1257,61,"FY","YTD","20241231",1,"",100000000)</f>
        <v>1.2904352197</v>
      </c>
      <c r="M1257" s="16">
        <f t="shared" si="58"/>
        <v>-0.57175942150085446</v>
      </c>
      <c r="N1257" s="16">
        <f>[1]!s_fa_roe(A1257,"20251231")</f>
        <v>2.8755999999999999</v>
      </c>
      <c r="O1257" s="16">
        <f>[1]!s_stmnote_rdexp(A1257,"20251231",1,10000)</f>
        <v>15504.517018</v>
      </c>
      <c r="P1257" s="20">
        <f t="shared" si="59"/>
        <v>0.12174414464392805</v>
      </c>
      <c r="Q1257" s="16">
        <f>[1]!s_margin_tradingbalance(A1257,"",10000)</f>
        <v>31593.096600000001</v>
      </c>
      <c r="R1257" s="16">
        <f>[1]!s_margin_seclendingbalance(A1257,"",10000)</f>
        <v>163.29429999999999</v>
      </c>
      <c r="S1257" s="17">
        <f>[1]!s_val_ev(A1257,"",100000000)</f>
        <v>79.28295</v>
      </c>
      <c r="T1257" s="17">
        <f>[1]!share_freesharesmv(A1257,"",100000000)</f>
        <v>24.625438500000001</v>
      </c>
      <c r="U1257" s="17">
        <f>[1]!s_dq_amount_btin(A1257,E1257,100000000)</f>
        <v>1.56371785</v>
      </c>
      <c r="V1257" s="17">
        <f>[1]!s_dq_turn(A1257,E1257)</f>
        <v>5.039673192538924</v>
      </c>
      <c r="W1257" s="2">
        <f>[1]!s_pq_amount(A1257,"20260101","",100000000)</f>
        <v>177.86125084</v>
      </c>
      <c r="X1257" s="2">
        <f>[1]!s_pq_avgamount(A1257,"20260101","",100000000)</f>
        <v>1.6169204621818183</v>
      </c>
      <c r="Y1257" s="17">
        <f>[1]!s_ipo_dilutedpe(A1257)</f>
        <v>48.44</v>
      </c>
      <c r="Z1257" s="12">
        <f>[1]!s_ipo_collection_total(A1257,100000000)</f>
        <v>10.331936000000001</v>
      </c>
      <c r="AA1257" s="2">
        <f>[1]!s_val_pe_ttm(A1257,E1257)</f>
        <v>138.03520202636719</v>
      </c>
      <c r="AB1257" s="5">
        <f>[1]!s_info_zjtxornot1(A1257,"")</f>
        <v>0</v>
      </c>
      <c r="AC1257" s="22" t="str">
        <f>[1]!s_info_nature1(A1257,"")</f>
        <v>中央国有企业</v>
      </c>
      <c r="AD1257" s="6" t="str">
        <f>[1]!s_info_city(A1257)</f>
        <v>南京市</v>
      </c>
      <c r="AE1257" s="6" t="str">
        <f>[1]!s_info_province(A1257)</f>
        <v>江苏省</v>
      </c>
      <c r="AF1257">
        <v>118.767413</v>
      </c>
      <c r="AG1257">
        <v>32.041544000000002</v>
      </c>
    </row>
    <row r="1258" spans="1:33" x14ac:dyDescent="0.3">
      <c r="A1258" s="12" t="s">
        <v>3077</v>
      </c>
      <c r="B1258" s="12" t="s">
        <v>3078</v>
      </c>
      <c r="C1258" s="16" t="str">
        <f>[1]!s_info_mkt(A1258)</f>
        <v>主板</v>
      </c>
      <c r="D1258" s="16" t="str">
        <f>[1]!s_ipo_listeddate(A1258)</f>
        <v>2006-11-16</v>
      </c>
      <c r="E1258" s="16" t="str">
        <f>[1]!lastradeday_s("000002","")</f>
        <v>2026-06-22</v>
      </c>
      <c r="F1258" s="16" t="str">
        <f>[1]!s_info_industry_csrc2023(A1258,"",3)</f>
        <v>计算机、通信和其他电子设备制造业</v>
      </c>
      <c r="G1258" s="16" t="str">
        <f>[1]!s_info_industry_csrc2023(A1258,"",1)</f>
        <v>制造业</v>
      </c>
      <c r="H1258" s="16">
        <f>[1]!s_is(A1258,83,"FY","YTD","20251231",1,"",100000000)</f>
        <v>3.5512702974999999</v>
      </c>
      <c r="I1258" s="16">
        <f>[1]!s_is(A1258,83,"FY","YTD","20241231",1,"",100000000)</f>
        <v>3.3629804004000001</v>
      </c>
      <c r="J1258" s="16">
        <f t="shared" si="57"/>
        <v>5.5988996271760572E-2</v>
      </c>
      <c r="K1258" s="16">
        <f>[1]!s_is(A1258,61,"FY","YTD","20251231",1,"",100000000)</f>
        <v>0.53139479519999999</v>
      </c>
      <c r="L1258" s="16">
        <f>[1]!s_is(A1258,61,"FY","YTD","20241231",1,"",100000000)</f>
        <v>0.23630265589999999</v>
      </c>
      <c r="M1258" s="16">
        <f t="shared" si="58"/>
        <v>1.2487889235780698</v>
      </c>
      <c r="N1258" s="16">
        <f>[1]!s_fa_roe(A1258,"20251231")</f>
        <v>1.6009</v>
      </c>
      <c r="O1258" s="16">
        <f>[1]!s_stmnote_rdexp(A1258,"20251231",1,10000)</f>
        <v>1650.6067779999998</v>
      </c>
      <c r="P1258" s="20">
        <f t="shared" si="59"/>
        <v>4.6479333864335344E-2</v>
      </c>
      <c r="Q1258" s="16">
        <f>[1]!s_margin_tradingbalance(A1258,"",10000)</f>
        <v>27906.0226</v>
      </c>
      <c r="R1258" s="16">
        <f>[1]!s_margin_seclendingbalance(A1258,"",10000)</f>
        <v>54.598399999999998</v>
      </c>
      <c r="S1258" s="17">
        <f>[1]!s_val_ev(A1258,"",100000000)</f>
        <v>104.28862778609999</v>
      </c>
      <c r="T1258" s="17">
        <f>[1]!share_freesharesmv(A1258,"",100000000)</f>
        <v>52.970061719099995</v>
      </c>
      <c r="U1258" s="17">
        <f>[1]!s_dq_amount_btin(A1258,E1258,100000000)</f>
        <v>5.93316058</v>
      </c>
      <c r="V1258" s="17">
        <f>[1]!s_dq_turn(A1258,E1258)</f>
        <v>5.7612547031717822</v>
      </c>
      <c r="W1258" s="2">
        <f>[1]!s_pq_amount(A1258,"20260101","",100000000)</f>
        <v>630.40640384999995</v>
      </c>
      <c r="X1258" s="2">
        <f>[1]!s_pq_avgamount(A1258,"20260101","",100000000)</f>
        <v>5.7309673077272727</v>
      </c>
      <c r="Y1258" s="17">
        <f>[1]!s_ipo_dilutedpe(A1258)</f>
        <v>18.03</v>
      </c>
      <c r="Z1258" s="12">
        <f>[1]!s_ipo_collection_total(A1258,100000000)</f>
        <v>3.18</v>
      </c>
      <c r="AA1258" s="2">
        <f>[1]!s_val_pe_ttm(A1258,E1258)</f>
        <v>137.38845825195313</v>
      </c>
      <c r="AB1258" s="5">
        <f>[1]!s_info_zjtxornot1(A1258,"")</f>
        <v>0</v>
      </c>
      <c r="AC1258" s="22" t="str">
        <f>[1]!s_info_nature1(A1258,"")</f>
        <v>地方国有企业</v>
      </c>
      <c r="AD1258" s="6" t="str">
        <f>[1]!s_info_city(A1258)</f>
        <v>镇江市</v>
      </c>
      <c r="AE1258" s="6" t="str">
        <f>[1]!s_info_province(A1258)</f>
        <v>江苏省</v>
      </c>
      <c r="AF1258">
        <v>119.452753</v>
      </c>
      <c r="AG1258">
        <v>32.204402000000002</v>
      </c>
    </row>
    <row r="1259" spans="1:33" x14ac:dyDescent="0.3">
      <c r="A1259" s="12" t="s">
        <v>3079</v>
      </c>
      <c r="B1259" s="12" t="s">
        <v>3080</v>
      </c>
      <c r="C1259" s="16" t="str">
        <f>[1]!s_info_mkt(A1259)</f>
        <v>主板</v>
      </c>
      <c r="D1259" s="16" t="str">
        <f>[1]!s_ipo_listeddate(A1259)</f>
        <v>2017-05-10</v>
      </c>
      <c r="E1259" s="16" t="str">
        <f>[1]!lastradeday_s("000002","")</f>
        <v>2026-06-22</v>
      </c>
      <c r="F1259" s="16" t="str">
        <f>[1]!s_info_industry_csrc2023(A1259,"",3)</f>
        <v>汽车制造业</v>
      </c>
      <c r="G1259" s="16" t="str">
        <f>[1]!s_info_industry_csrc2023(A1259,"",1)</f>
        <v>制造业</v>
      </c>
      <c r="H1259" s="16">
        <f>[1]!s_is(A1259,83,"FY","YTD","20251231",1,"",100000000)</f>
        <v>23.816580763899999</v>
      </c>
      <c r="I1259" s="16">
        <f>[1]!s_is(A1259,83,"FY","YTD","20241231",1,"",100000000)</f>
        <v>24.001811534600002</v>
      </c>
      <c r="J1259" s="16">
        <f t="shared" si="57"/>
        <v>-7.7173662676661703E-3</v>
      </c>
      <c r="K1259" s="16">
        <f>[1]!s_is(A1259,61,"FY","YTD","20251231",1,"",100000000)</f>
        <v>0.77475074180000003</v>
      </c>
      <c r="L1259" s="16">
        <f>[1]!s_is(A1259,61,"FY","YTD","20241231",1,"",100000000)</f>
        <v>1.0310815248</v>
      </c>
      <c r="M1259" s="16">
        <f t="shared" si="58"/>
        <v>-0.24860379789049247</v>
      </c>
      <c r="N1259" s="16">
        <f>[1]!s_fa_roe(A1259,"20251231")</f>
        <v>4.5495999999999999</v>
      </c>
      <c r="O1259" s="16">
        <f>[1]!s_stmnote_rdexp(A1259,"20251231",1,10000)</f>
        <v>6145.4256059999998</v>
      </c>
      <c r="P1259" s="20">
        <f t="shared" si="59"/>
        <v>2.5803139698856073E-2</v>
      </c>
      <c r="Q1259" s="16">
        <f>[1]!s_margin_tradingbalance(A1259,"",10000)</f>
        <v>0</v>
      </c>
      <c r="R1259" s="16">
        <f>[1]!s_margin_seclendingbalance(A1259,"",10000)</f>
        <v>0</v>
      </c>
      <c r="S1259" s="17">
        <f>[1]!s_val_ev(A1259,"",100000000)</f>
        <v>42.962731068400004</v>
      </c>
      <c r="T1259" s="17">
        <f>[1]!share_freesharesmv(A1259,"",100000000)</f>
        <v>21.532853056800004</v>
      </c>
      <c r="U1259" s="17">
        <f>[1]!s_dq_amount_btin(A1259,E1259,100000000)</f>
        <v>1.32710408</v>
      </c>
      <c r="V1259" s="17">
        <f>[1]!s_dq_turn(A1259,E1259)</f>
        <v>3.0812475301196476</v>
      </c>
      <c r="W1259" s="2">
        <f>[1]!s_pq_amount(A1259,"20260101","",100000000)</f>
        <v>197.03901870999999</v>
      </c>
      <c r="X1259" s="2">
        <f>[1]!s_pq_avgamount(A1259,"20260101","",100000000)</f>
        <v>1.7912638064545456</v>
      </c>
      <c r="Y1259" s="17">
        <f>[1]!s_ipo_dilutedpe(A1259)</f>
        <v>22.98</v>
      </c>
      <c r="Z1259" s="12">
        <f>[1]!s_ipo_collection_total(A1259,100000000)</f>
        <v>6.12</v>
      </c>
      <c r="AA1259" s="2">
        <f>[1]!s_val_pe_ttm(A1259,E1259)</f>
        <v>53.339214324951172</v>
      </c>
      <c r="AB1259" s="5">
        <f>[1]!s_info_zjtxornot1(A1259,"")</f>
        <v>1</v>
      </c>
      <c r="AC1259" s="22" t="str">
        <f>[1]!s_info_nature1(A1259,"")</f>
        <v>民营企业</v>
      </c>
      <c r="AD1259" s="6" t="str">
        <f>[1]!s_info_city(A1259)</f>
        <v>杭州市</v>
      </c>
      <c r="AE1259" s="6" t="str">
        <f>[1]!s_info_province(A1259)</f>
        <v>浙江省</v>
      </c>
      <c r="AF1259">
        <v>120.153576</v>
      </c>
      <c r="AG1259">
        <v>30.287458999999998</v>
      </c>
    </row>
    <row r="1260" spans="1:33" x14ac:dyDescent="0.3">
      <c r="A1260" s="12" t="s">
        <v>3081</v>
      </c>
      <c r="B1260" s="12" t="s">
        <v>3082</v>
      </c>
      <c r="C1260" s="16" t="str">
        <f>[1]!s_info_mkt(A1260)</f>
        <v>主板</v>
      </c>
      <c r="D1260" s="16" t="str">
        <f>[1]!s_ipo_listeddate(A1260)</f>
        <v>2012-02-17</v>
      </c>
      <c r="E1260" s="16" t="str">
        <f>[1]!lastradeday_s("000002","")</f>
        <v>2026-06-22</v>
      </c>
      <c r="F1260" s="16" t="str">
        <f>[1]!s_info_industry_csrc2023(A1260,"",3)</f>
        <v>商务服务业</v>
      </c>
      <c r="G1260" s="16" t="str">
        <f>[1]!s_info_industry_csrc2023(A1260,"",1)</f>
        <v>租赁和商务服务业</v>
      </c>
      <c r="H1260" s="16">
        <f>[1]!s_is(A1260,83,"FY","YTD","20251231",1,"",100000000)</f>
        <v>55.605444038400002</v>
      </c>
      <c r="I1260" s="16">
        <f>[1]!s_is(A1260,83,"FY","YTD","20241231",1,"",100000000)</f>
        <v>48.735361684499999</v>
      </c>
      <c r="J1260" s="16">
        <f t="shared" si="57"/>
        <v>0.14096709486584147</v>
      </c>
      <c r="K1260" s="16">
        <f>[1]!s_is(A1260,61,"FY","YTD","20251231",1,"",100000000)</f>
        <v>0.32115948989999998</v>
      </c>
      <c r="L1260" s="16">
        <f>[1]!s_is(A1260,61,"FY","YTD","20241231",1,"",100000000)</f>
        <v>0.62725415760000003</v>
      </c>
      <c r="M1260" s="16">
        <f t="shared" si="58"/>
        <v>-0.48799145289236429</v>
      </c>
      <c r="N1260" s="16">
        <f>[1]!s_fa_roe(A1260,"20251231")</f>
        <v>2.0676000000000001</v>
      </c>
      <c r="O1260" s="16">
        <f>[1]!s_stmnote_rdexp(A1260,"20251231",1,10000)</f>
        <v>16947.123163</v>
      </c>
      <c r="P1260" s="20">
        <f t="shared" si="59"/>
        <v>3.0477453163213045E-2</v>
      </c>
      <c r="Q1260" s="16">
        <f>[1]!s_margin_tradingbalance(A1260,"",10000)</f>
        <v>101788.1244</v>
      </c>
      <c r="R1260" s="16">
        <f>[1]!s_margin_seclendingbalance(A1260,"",10000)</f>
        <v>274.59300000000002</v>
      </c>
      <c r="S1260" s="17">
        <f>[1]!s_val_ev(A1260,"",100000000)</f>
        <v>154.690365552</v>
      </c>
      <c r="T1260" s="17">
        <f>[1]!share_freesharesmv(A1260,"",100000000)</f>
        <v>117.71736507</v>
      </c>
      <c r="U1260" s="17">
        <f>[1]!s_dq_amount_btin(A1260,E1260,100000000)</f>
        <v>19.17630466</v>
      </c>
      <c r="V1260" s="17">
        <f>[1]!s_dq_turn(A1260,E1260)</f>
        <v>12.748056136653718</v>
      </c>
      <c r="W1260" s="2">
        <f>[1]!s_pq_amount(A1260,"20260101","",100000000)</f>
        <v>1182.2129690199999</v>
      </c>
      <c r="X1260" s="2">
        <f>[1]!s_pq_avgamount(A1260,"20260101","",100000000)</f>
        <v>10.747390627454546</v>
      </c>
      <c r="Y1260" s="17">
        <f>[1]!s_ipo_dilutedpe(A1260)</f>
        <v>30</v>
      </c>
      <c r="Z1260" s="12">
        <f>[1]!s_ipo_collection_total(A1260,100000000)</f>
        <v>2.64</v>
      </c>
      <c r="AA1260" s="2">
        <f>[1]!s_val_pe_ttm(A1260,E1260)</f>
        <v>541.21142578125</v>
      </c>
      <c r="AB1260" s="5">
        <f>[1]!s_info_zjtxornot1(A1260,"")</f>
        <v>1</v>
      </c>
      <c r="AC1260" s="22" t="str">
        <f>[1]!s_info_nature1(A1260,"")</f>
        <v>地方国有企业</v>
      </c>
      <c r="AD1260" s="6" t="str">
        <f>[1]!s_info_city(A1260)</f>
        <v>深圳市</v>
      </c>
      <c r="AE1260" s="6" t="str">
        <f>[1]!s_info_province(A1260)</f>
        <v>广东省</v>
      </c>
      <c r="AF1260">
        <v>114.085947</v>
      </c>
      <c r="AG1260">
        <v>22.547000000000001</v>
      </c>
    </row>
    <row r="1261" spans="1:33" x14ac:dyDescent="0.3">
      <c r="A1261" s="12" t="s">
        <v>3083</v>
      </c>
      <c r="B1261" s="12" t="s">
        <v>3084</v>
      </c>
      <c r="C1261" s="16" t="str">
        <f>[1]!s_info_mkt(A1261)</f>
        <v>主板</v>
      </c>
      <c r="D1261" s="16" t="str">
        <f>[1]!s_ipo_listeddate(A1261)</f>
        <v>1998-06-02</v>
      </c>
      <c r="E1261" s="16" t="str">
        <f>[1]!lastradeday_s("000002","")</f>
        <v>2026-06-22</v>
      </c>
      <c r="F1261" s="16" t="str">
        <f>[1]!s_info_industry_csrc2023(A1261,"",3)</f>
        <v>计算机、通信和其他电子设备制造业</v>
      </c>
      <c r="G1261" s="16" t="str">
        <f>[1]!s_info_industry_csrc2023(A1261,"",1)</f>
        <v>制造业</v>
      </c>
      <c r="H1261" s="16">
        <f>[1]!s_is(A1261,83,"FY","YTD","20251231",1,"",100000000)</f>
        <v>88.088703759699996</v>
      </c>
      <c r="I1261" s="16">
        <f>[1]!s_is(A1261,83,"FY","YTD","20241231",1,"",100000000)</f>
        <v>86.932692324900003</v>
      </c>
      <c r="J1261" s="16">
        <f t="shared" si="57"/>
        <v>1.32977755995356E-2</v>
      </c>
      <c r="K1261" s="16">
        <f>[1]!s_is(A1261,61,"FY","YTD","20251231",1,"",100000000)</f>
        <v>1.7986324672999998</v>
      </c>
      <c r="L1261" s="16">
        <f>[1]!s_is(A1261,61,"FY","YTD","20241231",1,"",100000000)</f>
        <v>2.5079810130000002</v>
      </c>
      <c r="M1261" s="16">
        <f t="shared" si="58"/>
        <v>-0.2828364895998518</v>
      </c>
      <c r="N1261" s="16">
        <f>[1]!s_fa_roe(A1261,"20251231")</f>
        <v>2.7784</v>
      </c>
      <c r="O1261" s="16">
        <f>[1]!s_stmnote_rdexp(A1261,"20251231",1,10000)</f>
        <v>48303.649164999995</v>
      </c>
      <c r="P1261" s="20">
        <f t="shared" si="59"/>
        <v>5.4835236645971168E-2</v>
      </c>
      <c r="Q1261" s="16">
        <f>[1]!s_margin_tradingbalance(A1261,"",10000)</f>
        <v>39282.689200000001</v>
      </c>
      <c r="R1261" s="16">
        <f>[1]!s_margin_seclendingbalance(A1261,"",10000)</f>
        <v>193.602</v>
      </c>
      <c r="S1261" s="17">
        <f>[1]!s_val_ev(A1261,"",100000000)</f>
        <v>148.95032748049999</v>
      </c>
      <c r="T1261" s="17">
        <f>[1]!share_freesharesmv(A1261,"",100000000)</f>
        <v>65.541278411000008</v>
      </c>
      <c r="U1261" s="17">
        <f>[1]!s_dq_amount_btin(A1261,E1261,100000000)</f>
        <v>5.3757288900000004</v>
      </c>
      <c r="V1261" s="17">
        <f>[1]!s_dq_turn(A1261,E1261)</f>
        <v>3.8797990655868628</v>
      </c>
      <c r="W1261" s="2">
        <f>[1]!s_pq_amount(A1261,"20260101","",100000000)</f>
        <v>228.90990138000001</v>
      </c>
      <c r="X1261" s="2">
        <f>[1]!s_pq_avgamount(A1261,"20260101","",100000000)</f>
        <v>2.0809991034545456</v>
      </c>
      <c r="Y1261" s="17">
        <f>[1]!s_ipo_dilutedpe(A1261)</f>
        <v>0</v>
      </c>
      <c r="Z1261" s="12">
        <f>[1]!s_ipo_collection_total(A1261,100000000)</f>
        <v>0</v>
      </c>
      <c r="AA1261" s="2">
        <f>[1]!s_val_pe_ttm(A1261,E1261)</f>
        <v>57.862949371337891</v>
      </c>
      <c r="AB1261" s="5">
        <f>[1]!s_info_zjtxornot1(A1261,"")</f>
        <v>0</v>
      </c>
      <c r="AC1261" s="22" t="str">
        <f>[1]!s_info_nature1(A1261,"")</f>
        <v>外资企业</v>
      </c>
      <c r="AD1261" s="6" t="str">
        <f>[1]!s_info_city(A1261)</f>
        <v>遂宁市</v>
      </c>
      <c r="AE1261" s="6" t="str">
        <f>[1]!s_info_province(A1261)</f>
        <v>四川省</v>
      </c>
      <c r="AF1261">
        <v>105.571331</v>
      </c>
      <c r="AG1261">
        <v>30.513311000000002</v>
      </c>
    </row>
    <row r="1262" spans="1:33" x14ac:dyDescent="0.3">
      <c r="A1262" s="12" t="s">
        <v>3085</v>
      </c>
      <c r="B1262" s="12" t="s">
        <v>3086</v>
      </c>
      <c r="C1262" s="16" t="str">
        <f>[1]!s_info_mkt(A1262)</f>
        <v>科创板</v>
      </c>
      <c r="D1262" s="16" t="str">
        <f>[1]!s_ipo_listeddate(A1262)</f>
        <v>2019-11-05</v>
      </c>
      <c r="E1262" s="16" t="str">
        <f>[1]!lastradeday_s("000002","")</f>
        <v>2026-06-22</v>
      </c>
      <c r="F1262" s="16" t="str">
        <f>[1]!s_info_industry_csrc2023(A1262,"",3)</f>
        <v>化学原料和化学制品制造业</v>
      </c>
      <c r="G1262" s="16" t="str">
        <f>[1]!s_info_industry_csrc2023(A1262,"",1)</f>
        <v>制造业</v>
      </c>
      <c r="H1262" s="16">
        <f>[1]!s_is(A1262,83,"FY","YTD","20251231",1,"",100000000)</f>
        <v>14.862236617899999</v>
      </c>
      <c r="I1262" s="16">
        <f>[1]!s_is(A1262,83,"FY","YTD","20241231",1,"",100000000)</f>
        <v>14.884434153199999</v>
      </c>
      <c r="J1262" s="16">
        <f t="shared" si="57"/>
        <v>-1.4913254391486497E-3</v>
      </c>
      <c r="K1262" s="16">
        <f>[1]!s_is(A1262,61,"FY","YTD","20251231",1,"",100000000)</f>
        <v>0.27620387260000001</v>
      </c>
      <c r="L1262" s="16">
        <f>[1]!s_is(A1262,61,"FY","YTD","20241231",1,"",100000000)</f>
        <v>-0.53760758040000001</v>
      </c>
      <c r="M1262" s="16">
        <f t="shared" si="58"/>
        <v>1.5137648401357995</v>
      </c>
      <c r="N1262" s="16">
        <f>[1]!s_fa_roe(A1262,"20251231")</f>
        <v>1.0719000000000001</v>
      </c>
      <c r="O1262" s="16">
        <f>[1]!s_stmnote_rdexp(A1262,"20251231",1,10000)</f>
        <v>7853.8199359999999</v>
      </c>
      <c r="P1262" s="20">
        <f t="shared" si="59"/>
        <v>5.2844131996532075E-2</v>
      </c>
      <c r="Q1262" s="16">
        <f>[1]!s_margin_tradingbalance(A1262,"",10000)</f>
        <v>24967.885900000001</v>
      </c>
      <c r="R1262" s="16">
        <f>[1]!s_margin_seclendingbalance(A1262,"",10000)</f>
        <v>38.167400000000001</v>
      </c>
      <c r="S1262" s="17">
        <f>[1]!s_val_ev(A1262,"",100000000)</f>
        <v>52.044156622799996</v>
      </c>
      <c r="T1262" s="17">
        <f>[1]!share_freesharesmv(A1262,"",100000000)</f>
        <v>38.688351492000002</v>
      </c>
      <c r="U1262" s="17">
        <f>[1]!s_dq_amount_btin(A1262,E1262,100000000)</f>
        <v>3.2441647200000001</v>
      </c>
      <c r="V1262" s="17">
        <f>[1]!s_dq_turn(A1262,E1262)</f>
        <v>6.3980368926590456</v>
      </c>
      <c r="W1262" s="2">
        <f>[1]!s_pq_amount(A1262,"20260101","",100000000)</f>
        <v>164.67441798999999</v>
      </c>
      <c r="X1262" s="2">
        <f>[1]!s_pq_avgamount(A1262,"20260101","",100000000)</f>
        <v>1.4970401635454544</v>
      </c>
      <c r="Y1262" s="17">
        <f>[1]!s_ipo_dilutedpe(A1262)</f>
        <v>42.16</v>
      </c>
      <c r="Z1262" s="12">
        <f>[1]!s_ipo_collection_total(A1262,100000000)</f>
        <v>18.541574239999999</v>
      </c>
      <c r="AA1262" s="2">
        <f>[1]!s_val_pe_ttm(A1262,E1262)</f>
        <v>107.68508911132813</v>
      </c>
      <c r="AB1262" s="5">
        <f>[1]!s_info_zjtxornot1(A1262,"")</f>
        <v>1</v>
      </c>
      <c r="AC1262" s="22" t="str">
        <f>[1]!s_info_nature1(A1262,"")</f>
        <v>民营企业</v>
      </c>
      <c r="AD1262" s="6" t="str">
        <f>[1]!s_info_city(A1262)</f>
        <v>天津市</v>
      </c>
      <c r="AE1262" s="6" t="str">
        <f>[1]!s_info_province(A1262)</f>
        <v>天津</v>
      </c>
      <c r="AF1262">
        <v>117.19018199999999</v>
      </c>
      <c r="AG1262">
        <v>39.125596000000002</v>
      </c>
    </row>
    <row r="1263" spans="1:33" x14ac:dyDescent="0.3">
      <c r="A1263" s="12" t="s">
        <v>3087</v>
      </c>
      <c r="B1263" s="12" t="s">
        <v>3088</v>
      </c>
      <c r="C1263" s="16" t="str">
        <f>[1]!s_info_mkt(A1263)</f>
        <v>科创板</v>
      </c>
      <c r="D1263" s="16" t="str">
        <f>[1]!s_ipo_listeddate(A1263)</f>
        <v>2021-12-01</v>
      </c>
      <c r="E1263" s="16" t="str">
        <f>[1]!lastradeday_s("000002","")</f>
        <v>2026-06-22</v>
      </c>
      <c r="F1263" s="16" t="str">
        <f>[1]!s_info_industry_csrc2023(A1263,"",3)</f>
        <v>计算机、通信和其他电子设备制造业</v>
      </c>
      <c r="G1263" s="16" t="str">
        <f>[1]!s_info_industry_csrc2023(A1263,"",1)</f>
        <v>制造业</v>
      </c>
      <c r="H1263" s="16">
        <f>[1]!s_is(A1263,83,"FY","YTD","20251231",1,"",100000000)</f>
        <v>3.9360750295</v>
      </c>
      <c r="I1263" s="16">
        <f>[1]!s_is(A1263,83,"FY","YTD","20241231",1,"",100000000)</f>
        <v>3.529416748</v>
      </c>
      <c r="J1263" s="16">
        <f t="shared" si="57"/>
        <v>0.11521968374248792</v>
      </c>
      <c r="K1263" s="16">
        <f>[1]!s_is(A1263,61,"FY","YTD","20251231",1,"",100000000)</f>
        <v>1.0615292557</v>
      </c>
      <c r="L1263" s="16">
        <f>[1]!s_is(A1263,61,"FY","YTD","20241231",1,"",100000000)</f>
        <v>1.1163949130999999</v>
      </c>
      <c r="M1263" s="16">
        <f t="shared" si="58"/>
        <v>-4.9145384627066462E-2</v>
      </c>
      <c r="N1263" s="16">
        <f>[1]!s_fa_roe(A1263,"20251231")</f>
        <v>4.6818999999999997</v>
      </c>
      <c r="O1263" s="16">
        <f>[1]!s_stmnote_rdexp(A1263,"20251231",1,10000)</f>
        <v>3107.0863059999997</v>
      </c>
      <c r="P1263" s="20">
        <f t="shared" si="59"/>
        <v>7.8938696104954409E-2</v>
      </c>
      <c r="Q1263" s="16">
        <f>[1]!s_margin_tradingbalance(A1263,"",10000)</f>
        <v>27425.273099999999</v>
      </c>
      <c r="R1263" s="16">
        <f>[1]!s_margin_seclendingbalance(A1263,"",10000)</f>
        <v>0</v>
      </c>
      <c r="S1263" s="17">
        <f>[1]!s_val_ev(A1263,"",100000000)</f>
        <v>83.225520000000003</v>
      </c>
      <c r="T1263" s="17">
        <f>[1]!share_freesharesmv(A1263,"",100000000)</f>
        <v>20.806380000000001</v>
      </c>
      <c r="U1263" s="17">
        <f>[1]!s_dq_amount_btin(A1263,E1263,100000000)</f>
        <v>1.48253075</v>
      </c>
      <c r="V1263" s="17">
        <f>[1]!s_dq_turn(A1263,E1263)</f>
        <v>1.7836207482993198</v>
      </c>
      <c r="W1263" s="2">
        <f>[1]!s_pq_amount(A1263,"20260101","",100000000)</f>
        <v>121.44003060999999</v>
      </c>
      <c r="X1263" s="2">
        <f>[1]!s_pq_avgamount(A1263,"20260101","",100000000)</f>
        <v>1.1040002782727272</v>
      </c>
      <c r="Y1263" s="17">
        <f>[1]!s_ipo_dilutedpe(A1263)</f>
        <v>112.96</v>
      </c>
      <c r="Z1263" s="12">
        <f>[1]!s_ipo_collection_total(A1263,100000000)</f>
        <v>20.221499999999999</v>
      </c>
      <c r="AA1263" s="2">
        <f>[1]!s_val_pe_ttm(A1263,E1263)</f>
        <v>74.280311584472656</v>
      </c>
      <c r="AB1263" s="5">
        <f>[1]!s_info_zjtxornot1(A1263,"")</f>
        <v>1</v>
      </c>
      <c r="AC1263" s="22" t="str">
        <f>[1]!s_info_nature1(A1263,"")</f>
        <v>民营企业</v>
      </c>
      <c r="AD1263" s="6" t="str">
        <f>[1]!s_info_city(A1263)</f>
        <v>上海市</v>
      </c>
      <c r="AE1263" s="6" t="str">
        <f>[1]!s_info_province(A1263)</f>
        <v>上海</v>
      </c>
      <c r="AF1263">
        <v>121.472644</v>
      </c>
      <c r="AG1263">
        <v>31.231705999999999</v>
      </c>
    </row>
    <row r="1264" spans="1:33" x14ac:dyDescent="0.3">
      <c r="A1264" s="12" t="s">
        <v>3089</v>
      </c>
      <c r="B1264" s="12" t="s">
        <v>3090</v>
      </c>
      <c r="C1264" s="16" t="str">
        <f>[1]!s_info_mkt(A1264)</f>
        <v>创业板</v>
      </c>
      <c r="D1264" s="16" t="str">
        <f>[1]!s_ipo_listeddate(A1264)</f>
        <v>2023-05-26</v>
      </c>
      <c r="E1264" s="16" t="str">
        <f>[1]!lastradeday_s("000002","")</f>
        <v>2026-06-22</v>
      </c>
      <c r="F1264" s="16" t="str">
        <f>[1]!s_info_industry_csrc2023(A1264,"",3)</f>
        <v>软件和信息技术服务业</v>
      </c>
      <c r="G1264" s="16" t="str">
        <f>[1]!s_info_industry_csrc2023(A1264,"",1)</f>
        <v>信息传输、软件和信息技术服务业</v>
      </c>
      <c r="H1264" s="16">
        <f>[1]!s_is(A1264,83,"FY","YTD","20251231",1,"",100000000)</f>
        <v>2.5407569652999999</v>
      </c>
      <c r="I1264" s="16">
        <f>[1]!s_is(A1264,83,"FY","YTD","20241231",1,"",100000000)</f>
        <v>2.1791001533999999</v>
      </c>
      <c r="J1264" s="16">
        <f t="shared" si="57"/>
        <v>0.1659661265847352</v>
      </c>
      <c r="K1264" s="16">
        <f>[1]!s_is(A1264,61,"FY","YTD","20251231",1,"",100000000)</f>
        <v>-0.14790057439999998</v>
      </c>
      <c r="L1264" s="16">
        <f>[1]!s_is(A1264,61,"FY","YTD","20241231",1,"",100000000)</f>
        <v>-0.26486052989999997</v>
      </c>
      <c r="M1264" s="16">
        <f t="shared" si="58"/>
        <v>0.44159073284403333</v>
      </c>
      <c r="N1264" s="16">
        <f>[1]!s_fa_roe(A1264,"20251231")</f>
        <v>-1.3488</v>
      </c>
      <c r="O1264" s="16">
        <f>[1]!s_stmnote_rdexp(A1264,"20251231",1,10000)</f>
        <v>3219.68959</v>
      </c>
      <c r="P1264" s="20">
        <f t="shared" si="59"/>
        <v>0.12672166736025597</v>
      </c>
      <c r="Q1264" s="16">
        <f>[1]!s_margin_tradingbalance(A1264,"",10000)</f>
        <v>7242.9517999999998</v>
      </c>
      <c r="R1264" s="16">
        <f>[1]!s_margin_seclendingbalance(A1264,"",10000)</f>
        <v>30.0976</v>
      </c>
      <c r="S1264" s="17">
        <f>[1]!s_val_ev(A1264,"",100000000)</f>
        <v>29.853300000000001</v>
      </c>
      <c r="T1264" s="17">
        <f>[1]!share_freesharesmv(A1264,"",100000000)</f>
        <v>11.236544325000001</v>
      </c>
      <c r="U1264" s="17">
        <f>[1]!s_dq_amount_btin(A1264,E1264,100000000)</f>
        <v>0.62320549000000003</v>
      </c>
      <c r="V1264" s="17">
        <f>[1]!s_dq_turn(A1264,E1264)</f>
        <v>2.1424375427973845</v>
      </c>
      <c r="W1264" s="2">
        <f>[1]!s_pq_amount(A1264,"20260101","",100000000)</f>
        <v>87.636993169999997</v>
      </c>
      <c r="X1264" s="2">
        <f>[1]!s_pq_avgamount(A1264,"20260101","",100000000)</f>
        <v>0.79669993790909099</v>
      </c>
      <c r="Y1264" s="17">
        <f>[1]!s_ipo_dilutedpe(A1264)</f>
        <v>52.45</v>
      </c>
      <c r="Z1264" s="12">
        <f>[1]!s_ipo_collection_total(A1264,100000000)</f>
        <v>8.4923000000000002</v>
      </c>
      <c r="AA1264" s="2">
        <f>[1]!s_val_pe_ttm(A1264,E1264)</f>
        <v>-169.3631591796875</v>
      </c>
      <c r="AB1264" s="5">
        <f>[1]!s_info_zjtxornot1(A1264,"")</f>
        <v>1</v>
      </c>
      <c r="AC1264" s="22" t="str">
        <f>[1]!s_info_nature1(A1264,"")</f>
        <v>民营企业</v>
      </c>
      <c r="AD1264" s="6" t="str">
        <f>[1]!s_info_city(A1264)</f>
        <v>淄博市</v>
      </c>
      <c r="AE1264" s="6" t="str">
        <f>[1]!s_info_province(A1264)</f>
        <v>山东省</v>
      </c>
      <c r="AF1264">
        <v>118.047648</v>
      </c>
      <c r="AG1264">
        <v>36.814939000000003</v>
      </c>
    </row>
    <row r="1265" spans="1:33" x14ac:dyDescent="0.3">
      <c r="A1265" s="12" t="s">
        <v>3091</v>
      </c>
      <c r="B1265" s="12" t="s">
        <v>3092</v>
      </c>
      <c r="C1265" s="16" t="str">
        <f>[1]!s_info_mkt(A1265)</f>
        <v>主板</v>
      </c>
      <c r="D1265" s="16" t="str">
        <f>[1]!s_ipo_listeddate(A1265)</f>
        <v>2008-05-26</v>
      </c>
      <c r="E1265" s="16" t="str">
        <f>[1]!lastradeday_s("000002","")</f>
        <v>2026-06-22</v>
      </c>
      <c r="F1265" s="16" t="str">
        <f>[1]!s_info_industry_csrc2023(A1265,"",3)</f>
        <v>电信、广播电视和卫星传输服务</v>
      </c>
      <c r="G1265" s="16" t="str">
        <f>[1]!s_info_industry_csrc2023(A1265,"",1)</f>
        <v>信息传输、软件和信息技术服务业</v>
      </c>
      <c r="H1265" s="16">
        <f>[1]!s_is(A1265,83,"FY","YTD","20251231",1,"",100000000)</f>
        <v>12.91703098</v>
      </c>
      <c r="I1265" s="16">
        <f>[1]!s_is(A1265,83,"FY","YTD","20241231",1,"",100000000)</f>
        <v>13.029558546400001</v>
      </c>
      <c r="J1265" s="16">
        <f t="shared" si="57"/>
        <v>-8.6363299262423032E-3</v>
      </c>
      <c r="K1265" s="16">
        <f>[1]!s_is(A1265,61,"FY","YTD","20251231",1,"",100000000)</f>
        <v>-1.9316389581</v>
      </c>
      <c r="L1265" s="16">
        <f>[1]!s_is(A1265,61,"FY","YTD","20241231",1,"",100000000)</f>
        <v>-2.8094825699999999E-2</v>
      </c>
      <c r="M1265" s="16">
        <f t="shared" si="58"/>
        <v>-67.754260258678173</v>
      </c>
      <c r="N1265" s="16">
        <f>[1]!s_fa_roe(A1265,"20251231")</f>
        <v>-9.1156000000000006</v>
      </c>
      <c r="O1265" s="16">
        <f>[1]!s_stmnote_rdexp(A1265,"20251231",1,10000)</f>
        <v>6903.6688799999993</v>
      </c>
      <c r="P1265" s="20">
        <f t="shared" si="59"/>
        <v>5.3446251624612889E-2</v>
      </c>
      <c r="Q1265" s="16">
        <f>[1]!s_margin_tradingbalance(A1265,"",10000)</f>
        <v>7208.5954000000002</v>
      </c>
      <c r="R1265" s="16">
        <f>[1]!s_margin_seclendingbalance(A1265,"",10000)</f>
        <v>20.288399999999999</v>
      </c>
      <c r="S1265" s="17">
        <f>[1]!s_val_ev(A1265,"",100000000)</f>
        <v>47.912781851999995</v>
      </c>
      <c r="T1265" s="17">
        <f>[1]!share_freesharesmv(A1265,"",100000000)</f>
        <v>16.454722890300001</v>
      </c>
      <c r="U1265" s="17">
        <f>[1]!s_dq_amount_btin(A1265,E1265,100000000)</f>
        <v>0.65215771</v>
      </c>
      <c r="V1265" s="17">
        <f>[1]!s_dq_turn(A1265,E1265)</f>
        <v>1.3711429073963843</v>
      </c>
      <c r="W1265" s="2">
        <f>[1]!s_pq_amount(A1265,"20260101","",100000000)</f>
        <v>112.76061079999999</v>
      </c>
      <c r="X1265" s="2">
        <f>[1]!s_pq_avgamount(A1265,"20260101","",100000000)</f>
        <v>1.0250964618181819</v>
      </c>
      <c r="Y1265" s="17">
        <f>[1]!s_ipo_dilutedpe(A1265)</f>
        <v>29.96</v>
      </c>
      <c r="Z1265" s="12">
        <f>[1]!s_ipo_collection_total(A1265,100000000)</f>
        <v>4.6765999999999996</v>
      </c>
      <c r="AA1265" s="2">
        <f>[1]!s_val_pe_ttm(A1265,E1265)</f>
        <v>-23.412393569946289</v>
      </c>
      <c r="AB1265" s="5">
        <f>[1]!s_info_zjtxornot1(A1265,"")</f>
        <v>0</v>
      </c>
      <c r="AC1265" s="22" t="str">
        <f>[1]!s_info_nature1(A1265,"")</f>
        <v>地方国有企业</v>
      </c>
      <c r="AD1265" s="6" t="str">
        <f>[1]!s_info_city(A1265)</f>
        <v>深圳市</v>
      </c>
      <c r="AE1265" s="6" t="str">
        <f>[1]!s_info_province(A1265)</f>
        <v>广东省</v>
      </c>
      <c r="AF1265">
        <v>114.085947</v>
      </c>
      <c r="AG1265">
        <v>22.547000000000001</v>
      </c>
    </row>
    <row r="1266" spans="1:33" x14ac:dyDescent="0.3">
      <c r="A1266" s="12" t="s">
        <v>3093</v>
      </c>
      <c r="B1266" s="12" t="s">
        <v>3094</v>
      </c>
      <c r="C1266" s="16" t="str">
        <f>[1]!s_info_mkt(A1266)</f>
        <v>主板</v>
      </c>
      <c r="D1266" s="16" t="str">
        <f>[1]!s_ipo_listeddate(A1266)</f>
        <v>2021-05-31</v>
      </c>
      <c r="E1266" s="16" t="str">
        <f>[1]!lastradeday_s("000002","")</f>
        <v>2026-06-22</v>
      </c>
      <c r="F1266" s="16" t="str">
        <f>[1]!s_info_industry_csrc2023(A1266,"",3)</f>
        <v>纺织服装、服饰业</v>
      </c>
      <c r="G1266" s="16" t="str">
        <f>[1]!s_info_industry_csrc2023(A1266,"",1)</f>
        <v>制造业</v>
      </c>
      <c r="H1266" s="16">
        <f>[1]!s_is(A1266,83,"FY","YTD","20251231",1,"",100000000)</f>
        <v>30.936498591700001</v>
      </c>
      <c r="I1266" s="16">
        <f>[1]!s_is(A1266,83,"FY","YTD","20241231",1,"",100000000)</f>
        <v>31.634620077499999</v>
      </c>
      <c r="J1266" s="16">
        <f t="shared" si="57"/>
        <v>-2.206827469682604E-2</v>
      </c>
      <c r="K1266" s="16">
        <f>[1]!s_is(A1266,61,"FY","YTD","20251231",1,"",100000000)</f>
        <v>1.5205315262999999</v>
      </c>
      <c r="L1266" s="16">
        <f>[1]!s_is(A1266,61,"FY","YTD","20241231",1,"",100000000)</f>
        <v>1.6336145115</v>
      </c>
      <c r="M1266" s="16">
        <f t="shared" si="58"/>
        <v>-6.9222564077351584E-2</v>
      </c>
      <c r="N1266" s="16">
        <f>[1]!s_fa_roe(A1266,"20251231")</f>
        <v>3.464</v>
      </c>
      <c r="O1266" s="16">
        <f>[1]!s_stmnote_rdexp(A1266,"20251231",1,10000)</f>
        <v>11541.138886000001</v>
      </c>
      <c r="P1266" s="20">
        <f t="shared" si="59"/>
        <v>3.7305898894118512E-2</v>
      </c>
      <c r="Q1266" s="16">
        <f>[1]!s_margin_tradingbalance(A1266,"",10000)</f>
        <v>0</v>
      </c>
      <c r="R1266" s="16">
        <f>[1]!s_margin_seclendingbalance(A1266,"",10000)</f>
        <v>0</v>
      </c>
      <c r="S1266" s="17">
        <f>[1]!s_val_ev(A1266,"",100000000)</f>
        <v>49.577010092399995</v>
      </c>
      <c r="T1266" s="17">
        <f>[1]!share_freesharesmv(A1266,"",100000000)</f>
        <v>6.9098676779999995</v>
      </c>
      <c r="U1266" s="17">
        <f>[1]!s_dq_amount_btin(A1266,E1266,100000000)</f>
        <v>0.33538759000000001</v>
      </c>
      <c r="V1266" s="17">
        <f>[1]!s_dq_turn(A1266,E1266)</f>
        <v>0.69127711103255729</v>
      </c>
      <c r="W1266" s="2">
        <f>[1]!s_pq_amount(A1266,"20260101","",100000000)</f>
        <v>38.209438890000001</v>
      </c>
      <c r="X1266" s="2">
        <f>[1]!s_pq_avgamount(A1266,"20260101","",100000000)</f>
        <v>0.34735853536363637</v>
      </c>
      <c r="Y1266" s="17">
        <f>[1]!s_ipo_dilutedpe(A1266)</f>
        <v>21.98</v>
      </c>
      <c r="Z1266" s="12">
        <f>[1]!s_ipo_collection_total(A1266,100000000)</f>
        <v>8.3980990000000002</v>
      </c>
      <c r="AA1266" s="2">
        <f>[1]!s_val_pe_ttm(A1266,E1266)</f>
        <v>30.934898376464844</v>
      </c>
      <c r="AB1266" s="5">
        <f>[1]!s_info_zjtxornot1(A1266,"")</f>
        <v>0</v>
      </c>
      <c r="AC1266" s="22" t="str">
        <f>[1]!s_info_nature1(A1266,"")</f>
        <v>民营企业</v>
      </c>
      <c r="AD1266" s="6" t="str">
        <f>[1]!s_info_city(A1266)</f>
        <v>北京市</v>
      </c>
      <c r="AE1266" s="6" t="str">
        <f>[1]!s_info_province(A1266)</f>
        <v>北京</v>
      </c>
      <c r="AF1266">
        <v>116.40528500000001</v>
      </c>
      <c r="AG1266">
        <v>39.904989</v>
      </c>
    </row>
    <row r="1267" spans="1:33" x14ac:dyDescent="0.3">
      <c r="A1267" s="12" t="s">
        <v>3095</v>
      </c>
      <c r="B1267" s="12" t="s">
        <v>3096</v>
      </c>
      <c r="C1267" s="16" t="str">
        <f>[1]!s_info_mkt(A1267)</f>
        <v>主板</v>
      </c>
      <c r="D1267" s="16" t="str">
        <f>[1]!s_ipo_listeddate(A1267)</f>
        <v>1994-08-24</v>
      </c>
      <c r="E1267" s="16" t="str">
        <f>[1]!lastradeday_s("000002","")</f>
        <v>2026-06-22</v>
      </c>
      <c r="F1267" s="16" t="str">
        <f>[1]!s_info_industry_csrc2023(A1267,"",3)</f>
        <v>医药制造业</v>
      </c>
      <c r="G1267" s="16" t="str">
        <f>[1]!s_info_industry_csrc2023(A1267,"",1)</f>
        <v>制造业</v>
      </c>
      <c r="H1267" s="16">
        <f>[1]!s_is(A1267,83,"FY","YTD","20251231",1,"",100000000)</f>
        <v>29.472287971500002</v>
      </c>
      <c r="I1267" s="16">
        <f>[1]!s_is(A1267,83,"FY","YTD","20241231",1,"",100000000)</f>
        <v>20.0951460492</v>
      </c>
      <c r="J1267" s="16">
        <f t="shared" si="57"/>
        <v>0.46663716199630767</v>
      </c>
      <c r="K1267" s="16">
        <f>[1]!s_is(A1267,61,"FY","YTD","20251231",1,"",100000000)</f>
        <v>12.190528752500001</v>
      </c>
      <c r="L1267" s="16">
        <f>[1]!s_is(A1267,61,"FY","YTD","20241231",1,"",100000000)</f>
        <v>-0.42723162299999995</v>
      </c>
      <c r="M1267" s="16">
        <f t="shared" si="58"/>
        <v>29.533769731038852</v>
      </c>
      <c r="N1267" s="16">
        <f>[1]!s_fa_roe(A1267,"20251231")</f>
        <v>18.0779</v>
      </c>
      <c r="O1267" s="16">
        <f>[1]!s_stmnote_rdexp(A1267,"20251231",1,10000)</f>
        <v>50585.411496000001</v>
      </c>
      <c r="P1267" s="20">
        <f t="shared" si="59"/>
        <v>0.17163720558416301</v>
      </c>
      <c r="Q1267" s="16">
        <f>[1]!s_margin_tradingbalance(A1267,"",10000)</f>
        <v>59132.5262</v>
      </c>
      <c r="R1267" s="16">
        <f>[1]!s_margin_seclendingbalance(A1267,"",10000)</f>
        <v>275.274</v>
      </c>
      <c r="S1267" s="17">
        <f>[1]!s_val_ev(A1267,"",100000000)</f>
        <v>145.3238779118</v>
      </c>
      <c r="T1267" s="17">
        <f>[1]!share_freesharesmv(A1267,"",100000000)</f>
        <v>84.933362935399998</v>
      </c>
      <c r="U1267" s="17">
        <f>[1]!s_dq_amount_btin(A1267,E1267,100000000)</f>
        <v>1.81834202</v>
      </c>
      <c r="V1267" s="17">
        <f>[1]!s_dq_turn(A1267,E1267)</f>
        <v>1.2744470343160414</v>
      </c>
      <c r="W1267" s="2">
        <f>[1]!s_pq_amount(A1267,"20260101","",100000000)</f>
        <v>425.30696241999999</v>
      </c>
      <c r="X1267" s="2">
        <f>[1]!s_pq_avgamount(A1267,"20260101","",100000000)</f>
        <v>3.8664269310909094</v>
      </c>
      <c r="Y1267" s="17">
        <f>[1]!s_ipo_dilutedpe(A1267)</f>
        <v>10.32</v>
      </c>
      <c r="Z1267" s="12">
        <f>[1]!s_ipo_collection_total(A1267,100000000)</f>
        <v>1.17</v>
      </c>
      <c r="AA1267" s="2">
        <f>[1]!s_val_pe_ttm(A1267,E1267)</f>
        <v>11.751051902770996</v>
      </c>
      <c r="AB1267" s="5">
        <f>[1]!s_info_zjtxornot1(A1267,"")</f>
        <v>0</v>
      </c>
      <c r="AC1267" s="22" t="str">
        <f>[1]!s_info_nature1(A1267,"")</f>
        <v>民营企业</v>
      </c>
      <c r="AD1267" s="6" t="str">
        <f>[1]!s_info_city(A1267)</f>
        <v>通化市</v>
      </c>
      <c r="AE1267" s="6" t="str">
        <f>[1]!s_info_province(A1267)</f>
        <v>吉林省</v>
      </c>
      <c r="AF1267">
        <v>125.93650100000001</v>
      </c>
      <c r="AG1267">
        <v>41.721176999999997</v>
      </c>
    </row>
    <row r="1268" spans="1:33" x14ac:dyDescent="0.3">
      <c r="A1268" s="12" t="s">
        <v>3097</v>
      </c>
      <c r="B1268" s="12" t="s">
        <v>3098</v>
      </c>
      <c r="C1268" s="16" t="str">
        <f>[1]!s_info_mkt(A1268)</f>
        <v>主板</v>
      </c>
      <c r="D1268" s="16" t="str">
        <f>[1]!s_ipo_listeddate(A1268)</f>
        <v>2019-02-26</v>
      </c>
      <c r="E1268" s="16" t="str">
        <f>[1]!lastradeday_s("000002","")</f>
        <v>2026-06-22</v>
      </c>
      <c r="F1268" s="16" t="str">
        <f>[1]!s_info_industry_csrc2023(A1268,"",3)</f>
        <v>专业技术服务业</v>
      </c>
      <c r="G1268" s="16" t="str">
        <f>[1]!s_info_industry_csrc2023(A1268,"",1)</f>
        <v>科学研究和技术服务业</v>
      </c>
      <c r="H1268" s="16">
        <f>[1]!s_is(A1268,83,"FY","YTD","20251231",1,"",100000000)</f>
        <v>12.031519185999999</v>
      </c>
      <c r="I1268" s="16">
        <f>[1]!s_is(A1268,83,"FY","YTD","20241231",1,"",100000000)</f>
        <v>11.669335223699999</v>
      </c>
      <c r="J1268" s="16">
        <f t="shared" si="57"/>
        <v>3.1037240370335395E-2</v>
      </c>
      <c r="K1268" s="16">
        <f>[1]!s_is(A1268,61,"FY","YTD","20251231",1,"",100000000)</f>
        <v>0.9059033098999999</v>
      </c>
      <c r="L1268" s="16">
        <f>[1]!s_is(A1268,61,"FY","YTD","20241231",1,"",100000000)</f>
        <v>1.2530119048000001</v>
      </c>
      <c r="M1268" s="16">
        <f t="shared" si="58"/>
        <v>-0.27701939109301926</v>
      </c>
      <c r="N1268" s="16">
        <f>[1]!s_fa_roe(A1268,"20251231")</f>
        <v>5.7756999999999996</v>
      </c>
      <c r="O1268" s="16">
        <f>[1]!s_stmnote_rdexp(A1268,"20251231",1,10000)</f>
        <v>3873.3656070000002</v>
      </c>
      <c r="P1268" s="20">
        <f t="shared" si="59"/>
        <v>3.2193487348689008E-2</v>
      </c>
      <c r="Q1268" s="16">
        <f>[1]!s_margin_tradingbalance(A1268,"",10000)</f>
        <v>0</v>
      </c>
      <c r="R1268" s="16">
        <f>[1]!s_margin_seclendingbalance(A1268,"",10000)</f>
        <v>0</v>
      </c>
      <c r="S1268" s="17">
        <f>[1]!s_val_ev(A1268,"",100000000)</f>
        <v>21.349592896500003</v>
      </c>
      <c r="T1268" s="17">
        <f>[1]!share_freesharesmv(A1268,"",100000000)</f>
        <v>9.5284325565000003</v>
      </c>
      <c r="U1268" s="17">
        <f>[1]!s_dq_amount_btin(A1268,E1268,100000000)</f>
        <v>0.37331038</v>
      </c>
      <c r="V1268" s="17">
        <f>[1]!s_dq_turn(A1268,E1268)</f>
        <v>2.3152874216082036</v>
      </c>
      <c r="W1268" s="2">
        <f>[1]!s_pq_amount(A1268,"20260101","",100000000)</f>
        <v>76.085797540000002</v>
      </c>
      <c r="X1268" s="2">
        <f>[1]!s_pq_avgamount(A1268,"20260101","",100000000)</f>
        <v>0.69168906854545464</v>
      </c>
      <c r="Y1268" s="17">
        <f>[1]!s_ipo_dilutedpe(A1268)</f>
        <v>22.99</v>
      </c>
      <c r="Z1268" s="12">
        <f>[1]!s_ipo_collection_total(A1268,100000000)</f>
        <v>5.1530529999999999</v>
      </c>
      <c r="AA1268" s="2">
        <f>[1]!s_val_pe_ttm(A1268,E1268)</f>
        <v>23.060251235961914</v>
      </c>
      <c r="AB1268" s="5">
        <f>[1]!s_info_zjtxornot1(A1268,"")</f>
        <v>0</v>
      </c>
      <c r="AC1268" s="22" t="str">
        <f>[1]!s_info_nature1(A1268,"")</f>
        <v>外资企业</v>
      </c>
      <c r="AD1268" s="6" t="str">
        <f>[1]!s_info_city(A1268)</f>
        <v>深圳市</v>
      </c>
      <c r="AE1268" s="6" t="str">
        <f>[1]!s_info_province(A1268)</f>
        <v>广东省</v>
      </c>
      <c r="AF1268">
        <v>114.085947</v>
      </c>
      <c r="AG1268">
        <v>22.547000000000001</v>
      </c>
    </row>
    <row r="1269" spans="1:33" x14ac:dyDescent="0.3">
      <c r="A1269" s="12" t="s">
        <v>3099</v>
      </c>
      <c r="B1269" s="12" t="s">
        <v>3100</v>
      </c>
      <c r="C1269" s="16" t="str">
        <f>[1]!s_info_mkt(A1269)</f>
        <v>主板</v>
      </c>
      <c r="D1269" s="16" t="str">
        <f>[1]!s_ipo_listeddate(A1269)</f>
        <v>2011-02-18</v>
      </c>
      <c r="E1269" s="16" t="str">
        <f>[1]!lastradeday_s("000002","")</f>
        <v>2026-06-22</v>
      </c>
      <c r="F1269" s="16" t="str">
        <f>[1]!s_info_industry_csrc2023(A1269,"",3)</f>
        <v>医药制造业</v>
      </c>
      <c r="G1269" s="16" t="str">
        <f>[1]!s_info_industry_csrc2023(A1269,"",1)</f>
        <v>制造业</v>
      </c>
      <c r="H1269" s="16">
        <f>[1]!s_is(A1269,83,"FY","YTD","20251231",1,"",100000000)</f>
        <v>15.7127651222</v>
      </c>
      <c r="I1269" s="16">
        <f>[1]!s_is(A1269,83,"FY","YTD","20241231",1,"",100000000)</f>
        <v>15.2624278673</v>
      </c>
      <c r="J1269" s="16">
        <f t="shared" si="57"/>
        <v>2.950626589789529E-2</v>
      </c>
      <c r="K1269" s="16">
        <f>[1]!s_is(A1269,61,"FY","YTD","20251231",1,"",100000000)</f>
        <v>3.9879553958999998</v>
      </c>
      <c r="L1269" s="16">
        <f>[1]!s_is(A1269,61,"FY","YTD","20241231",1,"",100000000)</f>
        <v>3.5603200743999999</v>
      </c>
      <c r="M1269" s="16">
        <f t="shared" si="58"/>
        <v>0.12011148227229734</v>
      </c>
      <c r="N1269" s="16">
        <f>[1]!s_fa_roe(A1269,"20251231")</f>
        <v>15.0906</v>
      </c>
      <c r="O1269" s="16">
        <f>[1]!s_stmnote_rdexp(A1269,"20251231",1,10000)</f>
        <v>14827.391797999999</v>
      </c>
      <c r="P1269" s="20">
        <f t="shared" si="59"/>
        <v>9.4365260873472301E-2</v>
      </c>
      <c r="Q1269" s="16">
        <f>[1]!s_margin_tradingbalance(A1269,"",10000)</f>
        <v>0</v>
      </c>
      <c r="R1269" s="16">
        <f>[1]!s_margin_seclendingbalance(A1269,"",10000)</f>
        <v>0</v>
      </c>
      <c r="S1269" s="17">
        <f>[1]!s_val_ev(A1269,"",100000000)</f>
        <v>73.972440000000006</v>
      </c>
      <c r="T1269" s="17">
        <f>[1]!share_freesharesmv(A1269,"",100000000)</f>
        <v>47.038849753999997</v>
      </c>
      <c r="U1269" s="17">
        <f>[1]!s_dq_amount_btin(A1269,E1269,100000000)</f>
        <v>0.88977282000000002</v>
      </c>
      <c r="V1269" s="17">
        <f>[1]!s_dq_turn(A1269,E1269)</f>
        <v>1.6627849440086588</v>
      </c>
      <c r="W1269" s="2">
        <f>[1]!s_pq_amount(A1269,"20260101","",100000000)</f>
        <v>144.04863635999999</v>
      </c>
      <c r="X1269" s="2">
        <f>[1]!s_pq_avgamount(A1269,"20260101","",100000000)</f>
        <v>1.3095330578181819</v>
      </c>
      <c r="Y1269" s="17">
        <f>[1]!s_ipo_dilutedpe(A1269)</f>
        <v>40.51</v>
      </c>
      <c r="Z1269" s="12">
        <f>[1]!s_ipo_collection_total(A1269,100000000)</f>
        <v>12.8</v>
      </c>
      <c r="AA1269" s="2">
        <f>[1]!s_val_pe_ttm(A1269,E1269)</f>
        <v>22.910039901733398</v>
      </c>
      <c r="AB1269" s="5">
        <f>[1]!s_info_zjtxornot1(A1269,"")</f>
        <v>0</v>
      </c>
      <c r="AC1269" s="22" t="str">
        <f>[1]!s_info_nature1(A1269,"")</f>
        <v>民营企业</v>
      </c>
      <c r="AD1269" s="6" t="str">
        <f>[1]!s_info_city(A1269)</f>
        <v>常州市</v>
      </c>
      <c r="AE1269" s="6" t="str">
        <f>[1]!s_info_province(A1269)</f>
        <v>江苏省</v>
      </c>
      <c r="AF1269">
        <v>119.946973</v>
      </c>
      <c r="AG1269">
        <v>31.772752000000001</v>
      </c>
    </row>
    <row r="1270" spans="1:33" x14ac:dyDescent="0.3">
      <c r="A1270" s="12" t="s">
        <v>3101</v>
      </c>
      <c r="B1270" s="12" t="s">
        <v>3102</v>
      </c>
      <c r="C1270" s="16" t="str">
        <f>[1]!s_info_mkt(A1270)</f>
        <v>创业板</v>
      </c>
      <c r="D1270" s="16" t="str">
        <f>[1]!s_ipo_listeddate(A1270)</f>
        <v>2024-08-01</v>
      </c>
      <c r="E1270" s="16" t="str">
        <f>[1]!lastradeday_s("000002","")</f>
        <v>2026-06-22</v>
      </c>
      <c r="F1270" s="16" t="str">
        <f>[1]!s_info_industry_csrc2023(A1270,"",3)</f>
        <v>计算机、通信和其他电子设备制造业</v>
      </c>
      <c r="G1270" s="16" t="str">
        <f>[1]!s_info_industry_csrc2023(A1270,"",1)</f>
        <v>制造业</v>
      </c>
      <c r="H1270" s="16">
        <f>[1]!s_is(A1270,83,"FY","YTD","20251231",1,"",100000000)</f>
        <v>17.1151771187</v>
      </c>
      <c r="I1270" s="16">
        <f>[1]!s_is(A1270,83,"FY","YTD","20241231",1,"",100000000)</f>
        <v>14.016812383900001</v>
      </c>
      <c r="J1270" s="16">
        <f t="shared" si="57"/>
        <v>0.22104631566295652</v>
      </c>
      <c r="K1270" s="16">
        <f>[1]!s_is(A1270,61,"FY","YTD","20251231",1,"",100000000)</f>
        <v>2.3472261986</v>
      </c>
      <c r="L1270" s="16">
        <f>[1]!s_is(A1270,61,"FY","YTD","20241231",1,"",100000000)</f>
        <v>1.7562494747999999</v>
      </c>
      <c r="M1270" s="16">
        <f t="shared" si="58"/>
        <v>0.33649930279256024</v>
      </c>
      <c r="N1270" s="16">
        <f>[1]!s_fa_roe(A1270,"20251231")</f>
        <v>11.234400000000001</v>
      </c>
      <c r="O1270" s="16">
        <f>[1]!s_stmnote_rdexp(A1270,"20251231",1,10000)</f>
        <v>11008.893726</v>
      </c>
      <c r="P1270" s="20">
        <f t="shared" si="59"/>
        <v>6.4322406070643059E-2</v>
      </c>
      <c r="Q1270" s="16">
        <f>[1]!s_margin_tradingbalance(A1270,"",10000)</f>
        <v>10427.869199999999</v>
      </c>
      <c r="R1270" s="16">
        <f>[1]!s_margin_seclendingbalance(A1270,"",10000)</f>
        <v>8.4046000000000003</v>
      </c>
      <c r="S1270" s="17">
        <f>[1]!s_val_ev(A1270,"",100000000)</f>
        <v>70.845561930000002</v>
      </c>
      <c r="T1270" s="17">
        <f>[1]!share_freesharesmv(A1270,"",100000000)</f>
        <v>22.569234862199998</v>
      </c>
      <c r="U1270" s="17">
        <f>[1]!s_dq_amount_btin(A1270,E1270,100000000)</f>
        <v>1.02187614</v>
      </c>
      <c r="V1270" s="17">
        <f>[1]!s_dq_turn(A1270,E1270)</f>
        <v>3.2248052573479002</v>
      </c>
      <c r="W1270" s="2">
        <f>[1]!s_pq_amount(A1270,"20260101","",100000000)</f>
        <v>123.23120471999999</v>
      </c>
      <c r="X1270" s="2">
        <f>[1]!s_pq_avgamount(A1270,"20260101","",100000000)</f>
        <v>1.1202836792727273</v>
      </c>
      <c r="Y1270" s="17">
        <f>[1]!s_ipo_dilutedpe(A1270)</f>
        <v>23.98</v>
      </c>
      <c r="Z1270" s="12">
        <f>[1]!s_ipo_collection_total(A1270,100000000)</f>
        <v>9.9024514999999997</v>
      </c>
      <c r="AA1270" s="2">
        <f>[1]!s_val_pe_ttm(A1270,E1270)</f>
        <v>28.392393112182617</v>
      </c>
      <c r="AB1270" s="5">
        <f>[1]!s_info_zjtxornot1(A1270,"")</f>
        <v>1</v>
      </c>
      <c r="AC1270" s="22" t="str">
        <f>[1]!s_info_nature1(A1270,"")</f>
        <v>民营企业</v>
      </c>
      <c r="AD1270" s="6" t="str">
        <f>[1]!s_info_city(A1270)</f>
        <v>深圳市</v>
      </c>
      <c r="AE1270" s="6" t="str">
        <f>[1]!s_info_province(A1270)</f>
        <v>广东省</v>
      </c>
      <c r="AF1270">
        <v>114.085947</v>
      </c>
      <c r="AG1270">
        <v>22.547000000000001</v>
      </c>
    </row>
    <row r="1271" spans="1:33" x14ac:dyDescent="0.3">
      <c r="A1271" s="12" t="s">
        <v>3103</v>
      </c>
      <c r="B1271" s="12" t="s">
        <v>3104</v>
      </c>
      <c r="C1271" s="16" t="str">
        <f>[1]!s_info_mkt(A1271)</f>
        <v>科创板</v>
      </c>
      <c r="D1271" s="16" t="str">
        <f>[1]!s_ipo_listeddate(A1271)</f>
        <v>2022-07-29</v>
      </c>
      <c r="E1271" s="16" t="str">
        <f>[1]!lastradeday_s("000002","")</f>
        <v>2026-06-22</v>
      </c>
      <c r="F1271" s="16" t="str">
        <f>[1]!s_info_industry_csrc2023(A1271,"",3)</f>
        <v>软件和信息技术服务业</v>
      </c>
      <c r="G1271" s="16" t="str">
        <f>[1]!s_info_industry_csrc2023(A1271,"",1)</f>
        <v>信息传输、软件和信息技术服务业</v>
      </c>
      <c r="H1271" s="16">
        <f>[1]!s_is(A1271,83,"FY","YTD","20251231",1,"",100000000)</f>
        <v>1.7358470953</v>
      </c>
      <c r="I1271" s="16">
        <f>[1]!s_is(A1271,83,"FY","YTD","20241231",1,"",100000000)</f>
        <v>1.348456638</v>
      </c>
      <c r="J1271" s="16">
        <f t="shared" si="57"/>
        <v>0.28728432667628723</v>
      </c>
      <c r="K1271" s="16">
        <f>[1]!s_is(A1271,61,"FY","YTD","20251231",1,"",100000000)</f>
        <v>-0.42138908049999996</v>
      </c>
      <c r="L1271" s="16">
        <f>[1]!s_is(A1271,61,"FY","YTD","20241231",1,"",100000000)</f>
        <v>-0.1027008281</v>
      </c>
      <c r="M1271" s="16">
        <f t="shared" si="58"/>
        <v>-3.1030738339294848</v>
      </c>
      <c r="N1271" s="16">
        <f>[1]!s_fa_roe(A1271,"20251231")</f>
        <v>-3.3652000000000002</v>
      </c>
      <c r="O1271" s="16">
        <f>[1]!s_stmnote_rdexp(A1271,"20251231",1,10000)</f>
        <v>9705.6557339999999</v>
      </c>
      <c r="P1271" s="20">
        <f t="shared" si="59"/>
        <v>0.55913079903634066</v>
      </c>
      <c r="Q1271" s="16">
        <f>[1]!s_margin_tradingbalance(A1271,"",10000)</f>
        <v>4173.5478999999996</v>
      </c>
      <c r="R1271" s="16">
        <f>[1]!s_margin_seclendingbalance(A1271,"",10000)</f>
        <v>0</v>
      </c>
      <c r="S1271" s="17">
        <f>[1]!s_val_ev(A1271,"",100000000)</f>
        <v>31.262436908400002</v>
      </c>
      <c r="T1271" s="17">
        <f>[1]!share_freesharesmv(A1271,"",100000000)</f>
        <v>9.8910708924000001</v>
      </c>
      <c r="U1271" s="17">
        <f>[1]!s_dq_amount_btin(A1271,E1271,100000000)</f>
        <v>1.6256641700000001</v>
      </c>
      <c r="V1271" s="17">
        <f>[1]!s_dq_turn(A1271,E1271)</f>
        <v>10.381795207949747</v>
      </c>
      <c r="W1271" s="2">
        <f>[1]!s_pq_amount(A1271,"20260101","",100000000)</f>
        <v>62.017075269999999</v>
      </c>
      <c r="X1271" s="2">
        <f>[1]!s_pq_avgamount(A1271,"20260101","",100000000)</f>
        <v>0.56379159336363638</v>
      </c>
      <c r="Y1271" s="17">
        <f>[1]!s_ipo_dilutedpe(A1271)</f>
        <v>61.01</v>
      </c>
      <c r="Z1271" s="12">
        <f>[1]!s_ipo_collection_total(A1271,100000000)</f>
        <v>10.479872</v>
      </c>
      <c r="AA1271" s="2">
        <f>[1]!s_val_pe_ttm(A1271,E1271)</f>
        <v>-85.861846923828125</v>
      </c>
      <c r="AB1271" s="5">
        <f>[1]!s_info_zjtxornot1(A1271,"")</f>
        <v>1</v>
      </c>
      <c r="AC1271" s="22" t="str">
        <f>[1]!s_info_nature1(A1271,"")</f>
        <v>外资企业</v>
      </c>
      <c r="AD1271" s="6" t="str">
        <f>[1]!s_info_city(A1271)</f>
        <v>杭州市</v>
      </c>
      <c r="AE1271" s="6" t="str">
        <f>[1]!s_info_province(A1271)</f>
        <v>浙江省</v>
      </c>
      <c r="AF1271">
        <v>120.153576</v>
      </c>
      <c r="AG1271">
        <v>30.287458999999998</v>
      </c>
    </row>
    <row r="1272" spans="1:33" x14ac:dyDescent="0.3">
      <c r="A1272" s="12" t="s">
        <v>3105</v>
      </c>
      <c r="B1272" s="12" t="s">
        <v>3106</v>
      </c>
      <c r="C1272" s="16" t="str">
        <f>[1]!s_info_mkt(A1272)</f>
        <v>科创板</v>
      </c>
      <c r="D1272" s="16" t="str">
        <f>[1]!s_ipo_listeddate(A1272)</f>
        <v>2021-05-17</v>
      </c>
      <c r="E1272" s="16" t="str">
        <f>[1]!lastradeday_s("000002","")</f>
        <v>2026-06-22</v>
      </c>
      <c r="F1272" s="16" t="str">
        <f>[1]!s_info_industry_csrc2023(A1272,"",3)</f>
        <v>医药制造业</v>
      </c>
      <c r="G1272" s="16" t="str">
        <f>[1]!s_info_industry_csrc2023(A1272,"",1)</f>
        <v>制造业</v>
      </c>
      <c r="H1272" s="16">
        <f>[1]!s_is(A1272,83,"FY","YTD","20251231",1,"",100000000)</f>
        <v>18.106261988499998</v>
      </c>
      <c r="I1272" s="16">
        <f>[1]!s_is(A1272,83,"FY","YTD","20241231",1,"",100000000)</f>
        <v>20.116202814499999</v>
      </c>
      <c r="J1272" s="16">
        <f t="shared" si="57"/>
        <v>-9.9916512302769767E-2</v>
      </c>
      <c r="K1272" s="16">
        <f>[1]!s_is(A1272,61,"FY","YTD","20251231",1,"",100000000)</f>
        <v>0.2334061838</v>
      </c>
      <c r="L1272" s="16">
        <f>[1]!s_is(A1272,61,"FY","YTD","20241231",1,"",100000000)</f>
        <v>3.0153363066000001</v>
      </c>
      <c r="M1272" s="16">
        <f t="shared" si="58"/>
        <v>-0.92259364791611531</v>
      </c>
      <c r="N1272" s="16">
        <f>[1]!s_fa_roe(A1272,"20251231")</f>
        <v>0.85589999999999999</v>
      </c>
      <c r="O1272" s="16">
        <f>[1]!s_stmnote_rdexp(A1272,"20251231",1,10000)</f>
        <v>30691.204008999997</v>
      </c>
      <c r="P1272" s="20">
        <f t="shared" si="59"/>
        <v>0.1695060196770222</v>
      </c>
      <c r="Q1272" s="16">
        <f>[1]!s_margin_tradingbalance(A1272,"",10000)</f>
        <v>31330.351900000001</v>
      </c>
      <c r="R1272" s="16">
        <f>[1]!s_margin_seclendingbalance(A1272,"",10000)</f>
        <v>113.19</v>
      </c>
      <c r="S1272" s="17">
        <f>[1]!s_val_ev(A1272,"",100000000)</f>
        <v>51.482085830000003</v>
      </c>
      <c r="T1272" s="17">
        <f>[1]!share_freesharesmv(A1272,"",100000000)</f>
        <v>27.793512175299998</v>
      </c>
      <c r="U1272" s="17">
        <f>[1]!s_dq_amount_btin(A1272,E1272,100000000)</f>
        <v>1.04298596</v>
      </c>
      <c r="V1272" s="17">
        <f>[1]!s_dq_turn(A1272,E1272)</f>
        <v>2.0511711562872392</v>
      </c>
      <c r="W1272" s="2">
        <f>[1]!s_pq_amount(A1272,"20260101","",100000000)</f>
        <v>104.60364635000001</v>
      </c>
      <c r="X1272" s="2">
        <f>[1]!s_pq_avgamount(A1272,"20260101","",100000000)</f>
        <v>0.95094223954545454</v>
      </c>
      <c r="Y1272" s="17">
        <f>[1]!s_ipo_dilutedpe(A1272)</f>
        <v>31.96</v>
      </c>
      <c r="Z1272" s="12">
        <f>[1]!s_ipo_collection_total(A1272,100000000)</f>
        <v>6.0679999999999996</v>
      </c>
      <c r="AA1272" s="2">
        <f>[1]!s_val_pe_ttm(A1272,E1272)</f>
        <v>165.30711364746094</v>
      </c>
      <c r="AB1272" s="5">
        <f>[1]!s_info_zjtxornot1(A1272,"")</f>
        <v>0</v>
      </c>
      <c r="AC1272" s="22" t="str">
        <f>[1]!s_info_nature1(A1272,"")</f>
        <v>民营企业</v>
      </c>
      <c r="AD1272" s="6" t="str">
        <f>[1]!s_info_city(A1272)</f>
        <v>深圳市</v>
      </c>
      <c r="AE1272" s="6" t="str">
        <f>[1]!s_info_province(A1272)</f>
        <v>广东省</v>
      </c>
      <c r="AF1272">
        <v>114.085947</v>
      </c>
      <c r="AG1272">
        <v>22.547000000000001</v>
      </c>
    </row>
    <row r="1273" spans="1:33" x14ac:dyDescent="0.3">
      <c r="A1273" s="12" t="s">
        <v>3107</v>
      </c>
      <c r="B1273" s="12" t="s">
        <v>3108</v>
      </c>
      <c r="C1273" s="16" t="str">
        <f>[1]!s_info_mkt(A1273)</f>
        <v>主板</v>
      </c>
      <c r="D1273" s="16" t="str">
        <f>[1]!s_ipo_listeddate(A1273)</f>
        <v>2020-12-04</v>
      </c>
      <c r="E1273" s="16" t="str">
        <f>[1]!lastradeday_s("000002","")</f>
        <v>2026-06-22</v>
      </c>
      <c r="F1273" s="16" t="str">
        <f>[1]!s_info_industry_csrc2023(A1273,"",3)</f>
        <v>金属制品业</v>
      </c>
      <c r="G1273" s="16" t="str">
        <f>[1]!s_info_industry_csrc2023(A1273,"",1)</f>
        <v>制造业</v>
      </c>
      <c r="H1273" s="16">
        <f>[1]!s_is(A1273,83,"FY","YTD","20251231",1,"",100000000)</f>
        <v>506.71092626440003</v>
      </c>
      <c r="I1273" s="16">
        <f>[1]!s_is(A1273,83,"FY","YTD","20241231",1,"",100000000)</f>
        <v>548.22111649520002</v>
      </c>
      <c r="J1273" s="16">
        <f t="shared" si="57"/>
        <v>-7.5717970325872019E-2</v>
      </c>
      <c r="K1273" s="16">
        <f>[1]!s_is(A1273,61,"FY","YTD","20251231",1,"",100000000)</f>
        <v>6.7977657138999996</v>
      </c>
      <c r="L1273" s="16">
        <f>[1]!s_is(A1273,61,"FY","YTD","20241231",1,"",100000000)</f>
        <v>4.2477734294999996</v>
      </c>
      <c r="M1273" s="16">
        <f t="shared" si="58"/>
        <v>0.60031268774619095</v>
      </c>
      <c r="N1273" s="16">
        <f>[1]!s_fa_roe(A1273,"20251231")</f>
        <v>10.0571</v>
      </c>
      <c r="O1273" s="16">
        <f>[1]!s_stmnote_rdexp(A1273,"20251231",1,10000)</f>
        <v>11043.060154999999</v>
      </c>
      <c r="P1273" s="20">
        <f t="shared" si="59"/>
        <v>2.1793609694608735E-3</v>
      </c>
      <c r="Q1273" s="16">
        <f>[1]!s_margin_tradingbalance(A1273,"",10000)</f>
        <v>0</v>
      </c>
      <c r="R1273" s="16">
        <f>[1]!s_margin_seclendingbalance(A1273,"",10000)</f>
        <v>0</v>
      </c>
      <c r="S1273" s="17">
        <f>[1]!s_val_ev(A1273,"",100000000)</f>
        <v>74.7757616496</v>
      </c>
      <c r="T1273" s="17">
        <f>[1]!share_freesharesmv(A1273,"",100000000)</f>
        <v>42.644507649600001</v>
      </c>
      <c r="U1273" s="17">
        <f>[1]!s_dq_amount_btin(A1273,E1273,100000000)</f>
        <v>0.45246876000000003</v>
      </c>
      <c r="V1273" s="17">
        <f>[1]!s_dq_turn(A1273,E1273)</f>
        <v>0.61490288865878717</v>
      </c>
      <c r="W1273" s="2">
        <f>[1]!s_pq_amount(A1273,"20260101","",100000000)</f>
        <v>63.728582860000003</v>
      </c>
      <c r="X1273" s="2">
        <f>[1]!s_pq_avgamount(A1273,"20260101","",100000000)</f>
        <v>0.57935075327272723</v>
      </c>
      <c r="Y1273" s="17">
        <f>[1]!s_ipo_dilutedpe(A1273)</f>
        <v>22.97</v>
      </c>
      <c r="Z1273" s="12">
        <f>[1]!s_ipo_collection_total(A1273,100000000)</f>
        <v>18.261199999999999</v>
      </c>
      <c r="AA1273" s="2">
        <f>[1]!s_val_pe_ttm(A1273,E1273)</f>
        <v>11.056689262390137</v>
      </c>
      <c r="AB1273" s="5">
        <f>[1]!s_info_zjtxornot1(A1273,"")</f>
        <v>1</v>
      </c>
      <c r="AC1273" s="22" t="str">
        <f>[1]!s_info_nature1(A1273,"")</f>
        <v>民营企业</v>
      </c>
      <c r="AD1273" s="6" t="str">
        <f>[1]!s_info_city(A1273)</f>
        <v>天津市</v>
      </c>
      <c r="AE1273" s="6" t="str">
        <f>[1]!s_info_province(A1273)</f>
        <v>天津</v>
      </c>
      <c r="AF1273">
        <v>117.19018199999999</v>
      </c>
      <c r="AG1273">
        <v>39.125596000000002</v>
      </c>
    </row>
    <row r="1274" spans="1:33" x14ac:dyDescent="0.3">
      <c r="A1274" s="12" t="s">
        <v>3109</v>
      </c>
      <c r="B1274" s="12" t="s">
        <v>3110</v>
      </c>
      <c r="C1274" s="16" t="str">
        <f>[1]!s_info_mkt(A1274)</f>
        <v>科创板</v>
      </c>
      <c r="D1274" s="16" t="str">
        <f>[1]!s_ipo_listeddate(A1274)</f>
        <v>2021-11-10</v>
      </c>
      <c r="E1274" s="16" t="str">
        <f>[1]!lastradeday_s("000002","")</f>
        <v>2026-06-22</v>
      </c>
      <c r="F1274" s="16" t="str">
        <f>[1]!s_info_industry_csrc2023(A1274,"",3)</f>
        <v>专用设备制造业</v>
      </c>
      <c r="G1274" s="16" t="str">
        <f>[1]!s_info_industry_csrc2023(A1274,"",1)</f>
        <v>制造业</v>
      </c>
      <c r="H1274" s="16">
        <f>[1]!s_is(A1274,83,"FY","YTD","20251231",1,"",100000000)</f>
        <v>43.352026219199999</v>
      </c>
      <c r="I1274" s="16">
        <f>[1]!s_is(A1274,83,"FY","YTD","20241231",1,"",100000000)</f>
        <v>35.2328579168</v>
      </c>
      <c r="J1274" s="16">
        <f t="shared" si="57"/>
        <v>0.23044308019442705</v>
      </c>
      <c r="K1274" s="16">
        <f>[1]!s_is(A1274,61,"FY","YTD","20251231",1,"",100000000)</f>
        <v>0.80959996359999997</v>
      </c>
      <c r="L1274" s="16">
        <f>[1]!s_is(A1274,61,"FY","YTD","20241231",1,"",100000000)</f>
        <v>0.21318024289999998</v>
      </c>
      <c r="M1274" s="16">
        <f t="shared" si="58"/>
        <v>2.7977251202390856</v>
      </c>
      <c r="N1274" s="16">
        <f>[1]!s_fa_roe(A1274,"20251231")</f>
        <v>3.4287999999999998</v>
      </c>
      <c r="O1274" s="16">
        <f>[1]!s_stmnote_rdexp(A1274,"20251231",1,10000)</f>
        <v>25991.252499999999</v>
      </c>
      <c r="P1274" s="20">
        <f t="shared" si="59"/>
        <v>5.9953950868595937E-2</v>
      </c>
      <c r="Q1274" s="16">
        <f>[1]!s_margin_tradingbalance(A1274,"",10000)</f>
        <v>9223.1352000000006</v>
      </c>
      <c r="R1274" s="16">
        <f>[1]!s_margin_seclendingbalance(A1274,"",10000)</f>
        <v>26.9757</v>
      </c>
      <c r="S1274" s="17">
        <f>[1]!s_val_ev(A1274,"",100000000)</f>
        <v>34.796176695</v>
      </c>
      <c r="T1274" s="17">
        <f>[1]!share_freesharesmv(A1274,"",100000000)</f>
        <v>14.520094694999999</v>
      </c>
      <c r="U1274" s="17">
        <f>[1]!s_dq_amount_btin(A1274,E1274,100000000)</f>
        <v>0.52273636999999995</v>
      </c>
      <c r="V1274" s="17">
        <f>[1]!s_dq_turn(A1274,E1274)</f>
        <v>1.5250716124690029</v>
      </c>
      <c r="W1274" s="2">
        <f>[1]!s_pq_amount(A1274,"20260101","",100000000)</f>
        <v>72.722501410000007</v>
      </c>
      <c r="X1274" s="2">
        <f>[1]!s_pq_avgamount(A1274,"20260101","",100000000)</f>
        <v>0.66111364918181825</v>
      </c>
      <c r="Y1274" s="17">
        <f>[1]!s_ipo_dilutedpe(A1274)</f>
        <v>70.87</v>
      </c>
      <c r="Z1274" s="12">
        <f>[1]!s_ipo_collection_total(A1274,100000000)</f>
        <v>15.755000000000001</v>
      </c>
      <c r="AA1274" s="2">
        <f>[1]!s_val_pe_ttm(A1274,E1274)</f>
        <v>46.257991790771484</v>
      </c>
      <c r="AB1274" s="5">
        <f>[1]!s_info_zjtxornot1(A1274,"")</f>
        <v>0</v>
      </c>
      <c r="AC1274" s="22" t="str">
        <f>[1]!s_info_nature1(A1274,"")</f>
        <v>民营企业</v>
      </c>
      <c r="AD1274" s="6" t="str">
        <f>[1]!s_info_city(A1274)</f>
        <v>合肥市</v>
      </c>
      <c r="AE1274" s="6" t="str">
        <f>[1]!s_info_province(A1274)</f>
        <v>安徽省</v>
      </c>
      <c r="AF1274">
        <v>117.28304199999999</v>
      </c>
      <c r="AG1274">
        <v>31.861190000000001</v>
      </c>
    </row>
    <row r="1275" spans="1:33" x14ac:dyDescent="0.3">
      <c r="A1275" s="12" t="s">
        <v>3111</v>
      </c>
      <c r="B1275" s="12" t="s">
        <v>3112</v>
      </c>
      <c r="C1275" s="16" t="str">
        <f>[1]!s_info_mkt(A1275)</f>
        <v>创业板</v>
      </c>
      <c r="D1275" s="16" t="str">
        <f>[1]!s_ipo_listeddate(A1275)</f>
        <v>2022-03-17</v>
      </c>
      <c r="E1275" s="16" t="str">
        <f>[1]!lastradeday_s("000002","")</f>
        <v>2026-06-22</v>
      </c>
      <c r="F1275" s="16" t="str">
        <f>[1]!s_info_industry_csrc2023(A1275,"",3)</f>
        <v>有色金属冶炼和压延加工业</v>
      </c>
      <c r="G1275" s="16" t="str">
        <f>[1]!s_info_industry_csrc2023(A1275,"",1)</f>
        <v>制造业</v>
      </c>
      <c r="H1275" s="16">
        <f>[1]!s_is(A1275,83,"FY","YTD","20251231",1,"",100000000)</f>
        <v>83.399508413500001</v>
      </c>
      <c r="I1275" s="16">
        <f>[1]!s_is(A1275,83,"FY","YTD","20241231",1,"",100000000)</f>
        <v>65.424894207500003</v>
      </c>
      <c r="J1275" s="16">
        <f t="shared" si="57"/>
        <v>0.27473661858729415</v>
      </c>
      <c r="K1275" s="16">
        <f>[1]!s_is(A1275,61,"FY","YTD","20251231",1,"",100000000)</f>
        <v>11.107988465999998</v>
      </c>
      <c r="L1275" s="16">
        <f>[1]!s_is(A1275,61,"FY","YTD","20241231",1,"",100000000)</f>
        <v>6.8522929853000001</v>
      </c>
      <c r="M1275" s="16">
        <f t="shared" si="58"/>
        <v>0.62106151763060957</v>
      </c>
      <c r="N1275" s="16">
        <f>[1]!s_fa_roe(A1275,"20251231")</f>
        <v>12.2212</v>
      </c>
      <c r="O1275" s="16">
        <f>[1]!s_stmnote_rdexp(A1275,"20251231",1,10000)</f>
        <v>18611.533510000001</v>
      </c>
      <c r="P1275" s="20">
        <f t="shared" si="59"/>
        <v>2.2316118960465387E-2</v>
      </c>
      <c r="Q1275" s="16">
        <f>[1]!s_margin_tradingbalance(A1275,"",10000)</f>
        <v>57361.433499999999</v>
      </c>
      <c r="R1275" s="16">
        <f>[1]!s_margin_seclendingbalance(A1275,"",10000)</f>
        <v>248.40289999999999</v>
      </c>
      <c r="S1275" s="17">
        <f>[1]!s_val_ev(A1275,"",100000000)</f>
        <v>244.5909475983</v>
      </c>
      <c r="T1275" s="17">
        <f>[1]!share_freesharesmv(A1275,"",100000000)</f>
        <v>109.9016459664</v>
      </c>
      <c r="U1275" s="17">
        <f>[1]!s_dq_amount_btin(A1275,E1275,100000000)</f>
        <v>11.75968187</v>
      </c>
      <c r="V1275" s="17">
        <f>[1]!s_dq_turn(A1275,E1275)</f>
        <v>6.9856264825740508</v>
      </c>
      <c r="W1275" s="2">
        <f>[1]!s_pq_amount(A1275,"20260101","",100000000)</f>
        <v>824.65162365000003</v>
      </c>
      <c r="X1275" s="2">
        <f>[1]!s_pq_avgamount(A1275,"20260101","",100000000)</f>
        <v>7.4968329422727278</v>
      </c>
      <c r="Y1275" s="17">
        <f>[1]!s_ipo_dilutedpe(A1275)</f>
        <v>63.05</v>
      </c>
      <c r="Z1275" s="12">
        <f>[1]!s_ipo_collection_total(A1275,100000000)</f>
        <v>54.780908619999998</v>
      </c>
      <c r="AA1275" s="2">
        <f>[1]!s_val_pe_ttm(A1275,E1275)</f>
        <v>16.108795166015625</v>
      </c>
      <c r="AB1275" s="5">
        <f>[1]!s_info_zjtxornot1(A1275,"")</f>
        <v>0</v>
      </c>
      <c r="AC1275" s="22" t="str">
        <f>[1]!s_info_nature1(A1275,"")</f>
        <v>民营企业</v>
      </c>
      <c r="AD1275" s="6" t="str">
        <f>[1]!s_info_city(A1275)</f>
        <v>赣州市</v>
      </c>
      <c r="AE1275" s="6" t="str">
        <f>[1]!s_info_province(A1275)</f>
        <v>江西省</v>
      </c>
      <c r="AF1275">
        <v>114.94027800000001</v>
      </c>
      <c r="AG1275">
        <v>25.85097</v>
      </c>
    </row>
    <row r="1276" spans="1:33" x14ac:dyDescent="0.3">
      <c r="A1276" s="12" t="s">
        <v>3113</v>
      </c>
      <c r="B1276" s="12" t="s">
        <v>3114</v>
      </c>
      <c r="C1276" s="16" t="str">
        <f>[1]!s_info_mkt(A1276)</f>
        <v>创业板</v>
      </c>
      <c r="D1276" s="16" t="str">
        <f>[1]!s_ipo_listeddate(A1276)</f>
        <v>2023-07-12</v>
      </c>
      <c r="E1276" s="16" t="str">
        <f>[1]!lastradeday_s("000002","")</f>
        <v>2026-06-22</v>
      </c>
      <c r="F1276" s="16" t="str">
        <f>[1]!s_info_industry_csrc2023(A1276,"",3)</f>
        <v>零售业</v>
      </c>
      <c r="G1276" s="16" t="str">
        <f>[1]!s_info_industry_csrc2023(A1276,"",1)</f>
        <v>批发和零售业</v>
      </c>
      <c r="H1276" s="16">
        <f>[1]!s_is(A1276,83,"FY","YTD","20251231",1,"",100000000)</f>
        <v>118.16529344620001</v>
      </c>
      <c r="I1276" s="16">
        <f>[1]!s_is(A1276,83,"FY","YTD","20241231",1,"",100000000)</f>
        <v>102.75379442249999</v>
      </c>
      <c r="J1276" s="16">
        <f t="shared" si="57"/>
        <v>0.14998471939957247</v>
      </c>
      <c r="K1276" s="16">
        <f>[1]!s_is(A1276,61,"FY","YTD","20251231",1,"",100000000)</f>
        <v>2.8297776137000001</v>
      </c>
      <c r="L1276" s="16">
        <f>[1]!s_is(A1276,61,"FY","YTD","20241231",1,"",100000000)</f>
        <v>2.1409922424000003</v>
      </c>
      <c r="M1276" s="16">
        <f t="shared" si="58"/>
        <v>0.32171315601213396</v>
      </c>
      <c r="N1276" s="16">
        <f>[1]!s_fa_roe(A1276,"20251231")</f>
        <v>10.878399999999999</v>
      </c>
      <c r="O1276" s="16">
        <f>[1]!s_stmnote_rdexp(A1276,"20251231",1,10000)</f>
        <v>10678.138857</v>
      </c>
      <c r="P1276" s="20">
        <f t="shared" si="59"/>
        <v>9.0366118050235252E-3</v>
      </c>
      <c r="Q1276" s="16">
        <f>[1]!s_margin_tradingbalance(A1276,"",10000)</f>
        <v>16025.2073</v>
      </c>
      <c r="R1276" s="16">
        <f>[1]!s_margin_seclendingbalance(A1276,"",10000)</f>
        <v>81.5304</v>
      </c>
      <c r="S1276" s="17">
        <f>[1]!s_val_ev(A1276,"",100000000)</f>
        <v>77.923162614600017</v>
      </c>
      <c r="T1276" s="17">
        <f>[1]!share_freesharesmv(A1276,"",100000000)</f>
        <v>23.290896878100003</v>
      </c>
      <c r="U1276" s="17">
        <f>[1]!s_dq_amount_btin(A1276,E1276,100000000)</f>
        <v>0.76392353000000002</v>
      </c>
      <c r="V1276" s="17">
        <f>[1]!s_dq_turn(A1276,E1276)</f>
        <v>2.0268950133126316</v>
      </c>
      <c r="W1276" s="2">
        <f>[1]!s_pq_amount(A1276,"20260101","",100000000)</f>
        <v>116.8276247</v>
      </c>
      <c r="X1276" s="2">
        <f>[1]!s_pq_avgamount(A1276,"20260101","",100000000)</f>
        <v>1.0620693154545455</v>
      </c>
      <c r="Y1276" s="17">
        <f>[1]!s_ipo_dilutedpe(A1276)</f>
        <v>47.4</v>
      </c>
      <c r="Z1276" s="12">
        <f>[1]!s_ipo_collection_total(A1276,100000000)</f>
        <v>8.20045</v>
      </c>
      <c r="AA1276" s="2">
        <f>[1]!s_val_pe_ttm(A1276,E1276)</f>
        <v>27.97913932800293</v>
      </c>
      <c r="AB1276" s="5">
        <f>[1]!s_info_zjtxornot1(A1276,"")</f>
        <v>0</v>
      </c>
      <c r="AC1276" s="22" t="str">
        <f>[1]!s_info_nature1(A1276,"")</f>
        <v>民营企业</v>
      </c>
      <c r="AD1276" s="6" t="str">
        <f>[1]!s_info_city(A1276)</f>
        <v>深圳市</v>
      </c>
      <c r="AE1276" s="6" t="str">
        <f>[1]!s_info_province(A1276)</f>
        <v>广东省</v>
      </c>
      <c r="AF1276">
        <v>114.085947</v>
      </c>
      <c r="AG1276">
        <v>22.547000000000001</v>
      </c>
    </row>
    <row r="1277" spans="1:33" x14ac:dyDescent="0.3">
      <c r="A1277" s="12" t="s">
        <v>3115</v>
      </c>
      <c r="B1277" s="12" t="s">
        <v>3116</v>
      </c>
      <c r="C1277" s="16" t="str">
        <f>[1]!s_info_mkt(A1277)</f>
        <v>科创板</v>
      </c>
      <c r="D1277" s="16" t="str">
        <f>[1]!s_ipo_listeddate(A1277)</f>
        <v>2020-12-11</v>
      </c>
      <c r="E1277" s="16" t="str">
        <f>[1]!lastradeday_s("000002","")</f>
        <v>2026-06-22</v>
      </c>
      <c r="F1277" s="16" t="str">
        <f>[1]!s_info_industry_csrc2023(A1277,"",3)</f>
        <v>化学原料和化学制品制造业</v>
      </c>
      <c r="G1277" s="16" t="str">
        <f>[1]!s_info_industry_csrc2023(A1277,"",1)</f>
        <v>制造业</v>
      </c>
      <c r="H1277" s="16">
        <f>[1]!s_is(A1277,83,"FY","YTD","20251231",1,"",100000000)</f>
        <v>12.493807016600002</v>
      </c>
      <c r="I1277" s="16">
        <f>[1]!s_is(A1277,83,"FY","YTD","20241231",1,"",100000000)</f>
        <v>12.6984412327</v>
      </c>
      <c r="J1277" s="16">
        <f t="shared" si="57"/>
        <v>-1.6114908306465336E-2</v>
      </c>
      <c r="K1277" s="16">
        <f>[1]!s_is(A1277,61,"FY","YTD","20251231",1,"",100000000)</f>
        <v>1.0849907787999999</v>
      </c>
      <c r="L1277" s="16">
        <f>[1]!s_is(A1277,61,"FY","YTD","20241231",1,"",100000000)</f>
        <v>1.3904476888999999</v>
      </c>
      <c r="M1277" s="16">
        <f t="shared" si="58"/>
        <v>-0.21968241778419628</v>
      </c>
      <c r="N1277" s="16">
        <f>[1]!s_fa_roe(A1277,"20251231")</f>
        <v>6.7305000000000001</v>
      </c>
      <c r="O1277" s="16">
        <f>[1]!s_stmnote_rdexp(A1277,"20251231",1,10000)</f>
        <v>5025.0076770000005</v>
      </c>
      <c r="P1277" s="20">
        <f t="shared" si="59"/>
        <v>4.0219987953419495E-2</v>
      </c>
      <c r="Q1277" s="16">
        <f>[1]!s_margin_tradingbalance(A1277,"",10000)</f>
        <v>11242.7066</v>
      </c>
      <c r="R1277" s="16">
        <f>[1]!s_margin_seclendingbalance(A1277,"",10000)</f>
        <v>0</v>
      </c>
      <c r="S1277" s="17">
        <f>[1]!s_val_ev(A1277,"",100000000)</f>
        <v>39.193372680000003</v>
      </c>
      <c r="T1277" s="17">
        <f>[1]!share_freesharesmv(A1277,"",100000000)</f>
        <v>15.625327502399999</v>
      </c>
      <c r="U1277" s="17">
        <f>[1]!s_dq_amount_btin(A1277,E1277,100000000)</f>
        <v>1.2093062800000001</v>
      </c>
      <c r="V1277" s="17">
        <f>[1]!s_dq_turn(A1277,E1277)</f>
        <v>3.1413051396525029</v>
      </c>
      <c r="W1277" s="2">
        <f>[1]!s_pq_amount(A1277,"20260101","",100000000)</f>
        <v>74.208034510000005</v>
      </c>
      <c r="X1277" s="2">
        <f>[1]!s_pq_avgamount(A1277,"20260101","",100000000)</f>
        <v>0.6746184955454545</v>
      </c>
      <c r="Y1277" s="17">
        <f>[1]!s_ipo_dilutedpe(A1277)</f>
        <v>21.82</v>
      </c>
      <c r="Z1277" s="12">
        <f>[1]!s_ipo_collection_total(A1277,100000000)</f>
        <v>4.2640000000000002</v>
      </c>
      <c r="AA1277" s="2">
        <f>[1]!s_val_pe_ttm(A1277,E1277)</f>
        <v>36.239631652832031</v>
      </c>
      <c r="AB1277" s="5">
        <f>[1]!s_info_zjtxornot1(A1277,"")</f>
        <v>1</v>
      </c>
      <c r="AC1277" s="22" t="str">
        <f>[1]!s_info_nature1(A1277,"")</f>
        <v>地方国有企业</v>
      </c>
      <c r="AD1277" s="6" t="str">
        <f>[1]!s_info_city(A1277)</f>
        <v>杭州市</v>
      </c>
      <c r="AE1277" s="6" t="str">
        <f>[1]!s_info_province(A1277)</f>
        <v>浙江省</v>
      </c>
      <c r="AF1277">
        <v>120.153576</v>
      </c>
      <c r="AG1277">
        <v>30.287458999999998</v>
      </c>
    </row>
    <row r="1278" spans="1:33" x14ac:dyDescent="0.3">
      <c r="A1278" s="12" t="s">
        <v>3117</v>
      </c>
      <c r="B1278" s="12" t="s">
        <v>3118</v>
      </c>
      <c r="C1278" s="16" t="str">
        <f>[1]!s_info_mkt(A1278)</f>
        <v>主板</v>
      </c>
      <c r="D1278" s="16" t="str">
        <f>[1]!s_ipo_listeddate(A1278)</f>
        <v>1996-11-20</v>
      </c>
      <c r="E1278" s="16" t="str">
        <f>[1]!lastradeday_s("000002","")</f>
        <v>2026-06-22</v>
      </c>
      <c r="F1278" s="16" t="str">
        <f>[1]!s_info_industry_csrc2023(A1278,"",3)</f>
        <v>有色金属冶炼和压延加工业</v>
      </c>
      <c r="G1278" s="16" t="str">
        <f>[1]!s_info_industry_csrc2023(A1278,"",1)</f>
        <v>制造业</v>
      </c>
      <c r="H1278" s="16">
        <f>[1]!s_is(A1278,83,"FY","YTD","20251231",1,"",100000000)</f>
        <v>1728.2467877998999</v>
      </c>
      <c r="I1278" s="16">
        <f>[1]!s_is(A1278,83,"FY","YTD","20241231",1,"",100000000)</f>
        <v>1455.3139928295002</v>
      </c>
      <c r="J1278" s="16">
        <f t="shared" si="57"/>
        <v>0.18754220485419038</v>
      </c>
      <c r="K1278" s="16">
        <f>[1]!s_is(A1278,61,"FY","YTD","20251231",1,"",100000000)</f>
        <v>24.150071110100001</v>
      </c>
      <c r="L1278" s="16">
        <f>[1]!s_is(A1278,61,"FY","YTD","20241231",1,"",100000000)</f>
        <v>28.085956678899997</v>
      </c>
      <c r="M1278" s="16">
        <f t="shared" si="58"/>
        <v>-0.14013713735294944</v>
      </c>
      <c r="N1278" s="16">
        <f>[1]!s_fa_roe(A1278,"20251231")</f>
        <v>6.8151000000000002</v>
      </c>
      <c r="O1278" s="16">
        <f>[1]!s_stmnote_rdexp(A1278,"20251231",1,10000)</f>
        <v>483179.14579700003</v>
      </c>
      <c r="P1278" s="20">
        <f t="shared" si="59"/>
        <v>2.7957763278246783E-2</v>
      </c>
      <c r="Q1278" s="16">
        <f>[1]!s_margin_tradingbalance(A1278,"",10000)</f>
        <v>268357.68770000001</v>
      </c>
      <c r="R1278" s="16">
        <f>[1]!s_margin_seclendingbalance(A1278,"",10000)</f>
        <v>1580.5664999999999</v>
      </c>
      <c r="S1278" s="17">
        <f>[1]!s_val_ev(A1278,"",100000000)</f>
        <v>1063.371090743</v>
      </c>
      <c r="T1278" s="17">
        <f>[1]!share_freesharesmv(A1278,"",100000000)</f>
        <v>578.67138282589985</v>
      </c>
      <c r="U1278" s="17">
        <f>[1]!s_dq_amount_btin(A1278,E1278,100000000)</f>
        <v>65.252031250000002</v>
      </c>
      <c r="V1278" s="17">
        <f>[1]!s_dq_turn(A1278,E1278)</f>
        <v>7.5295382665261092</v>
      </c>
      <c r="W1278" s="2">
        <f>[1]!s_pq_amount(A1278,"20260101","",100000000)</f>
        <v>3649.5413767099999</v>
      </c>
      <c r="X1278" s="2">
        <f>[1]!s_pq_avgamount(A1278,"20260101","",100000000)</f>
        <v>33.177648879181817</v>
      </c>
      <c r="Y1278" s="17">
        <f>[1]!s_ipo_dilutedpe(A1278)</f>
        <v>0</v>
      </c>
      <c r="Z1278" s="12">
        <f>[1]!s_ipo_collection_total(A1278,100000000)</f>
        <v>1.6274999999999999</v>
      </c>
      <c r="AA1278" s="2">
        <f>[1]!s_val_pe_ttm(A1278,E1278)</f>
        <v>40.515483856201172</v>
      </c>
      <c r="AB1278" s="5">
        <f>[1]!s_info_zjtxornot1(A1278,"")</f>
        <v>0</v>
      </c>
      <c r="AC1278" s="22" t="str">
        <f>[1]!s_info_nature1(A1278,"")</f>
        <v>地方国有企业</v>
      </c>
      <c r="AD1278" s="6" t="str">
        <f>[1]!s_info_city(A1278)</f>
        <v>铜陵市</v>
      </c>
      <c r="AE1278" s="6" t="str">
        <f>[1]!s_info_province(A1278)</f>
        <v>安徽省</v>
      </c>
      <c r="AF1278">
        <v>117.816576</v>
      </c>
      <c r="AG1278">
        <v>30.929935</v>
      </c>
    </row>
    <row r="1279" spans="1:33" x14ac:dyDescent="0.3">
      <c r="A1279" s="12" t="s">
        <v>3119</v>
      </c>
      <c r="B1279" s="12" t="s">
        <v>3120</v>
      </c>
      <c r="C1279" s="16" t="str">
        <f>[1]!s_info_mkt(A1279)</f>
        <v>主板</v>
      </c>
      <c r="D1279" s="16" t="str">
        <f>[1]!s_ipo_listeddate(A1279)</f>
        <v>2000-09-06</v>
      </c>
      <c r="E1279" s="16" t="str">
        <f>[1]!lastradeday_s("000002","")</f>
        <v>2026-06-22</v>
      </c>
      <c r="F1279" s="16" t="str">
        <f>[1]!s_info_industry_csrc2023(A1279,"",3)</f>
        <v>电信、广播电视和卫星传输服务</v>
      </c>
      <c r="G1279" s="16" t="str">
        <f>[1]!s_info_industry_csrc2023(A1279,"",1)</f>
        <v>信息传输、软件和信息技术服务业</v>
      </c>
      <c r="H1279" s="16">
        <f>[1]!s_is(A1279,83,"FY","YTD","20251231",1,"",100000000)</f>
        <v>91.781329536599998</v>
      </c>
      <c r="I1279" s="16">
        <f>[1]!s_is(A1279,83,"FY","YTD","20241231",1,"",100000000)</f>
        <v>93.945707586599994</v>
      </c>
      <c r="J1279" s="16">
        <f t="shared" si="57"/>
        <v>-2.3038605015613389E-2</v>
      </c>
      <c r="K1279" s="16">
        <f>[1]!s_is(A1279,61,"FY","YTD","20251231",1,"",100000000)</f>
        <v>4.6644496768000003</v>
      </c>
      <c r="L1279" s="16">
        <f>[1]!s_is(A1279,61,"FY","YTD","20241231",1,"",100000000)</f>
        <v>5.340002664</v>
      </c>
      <c r="M1279" s="16">
        <f t="shared" si="58"/>
        <v>-0.12650798692560347</v>
      </c>
      <c r="N1279" s="16">
        <f>[1]!s_fa_roe(A1279,"20251231")</f>
        <v>3.1091000000000002</v>
      </c>
      <c r="O1279" s="16">
        <f>[1]!s_stmnote_rdexp(A1279,"20251231",1,10000)</f>
        <v>59578.295728999998</v>
      </c>
      <c r="P1279" s="20">
        <f t="shared" si="59"/>
        <v>6.4913306475084045E-2</v>
      </c>
      <c r="Q1279" s="16">
        <f>[1]!s_margin_tradingbalance(A1279,"",10000)</f>
        <v>41724.285799999998</v>
      </c>
      <c r="R1279" s="16">
        <f>[1]!s_margin_seclendingbalance(A1279,"",10000)</f>
        <v>110.4054</v>
      </c>
      <c r="S1279" s="17">
        <f>[1]!s_val_ev(A1279,"",100000000)</f>
        <v>126.5552857886</v>
      </c>
      <c r="T1279" s="17">
        <f>[1]!share_freesharesmv(A1279,"",100000000)</f>
        <v>60.982569741900008</v>
      </c>
      <c r="U1279" s="17">
        <f>[1]!s_dq_amount_btin(A1279,E1279,100000000)</f>
        <v>0.77607071000000005</v>
      </c>
      <c r="V1279" s="17">
        <f>[1]!s_dq_turn(A1279,E1279)</f>
        <v>0.67970256865995871</v>
      </c>
      <c r="W1279" s="2">
        <f>[1]!s_pq_amount(A1279,"20260101","",100000000)</f>
        <v>181.66186905999999</v>
      </c>
      <c r="X1279" s="2">
        <f>[1]!s_pq_avgamount(A1279,"20260101","",100000000)</f>
        <v>1.6514715369090909</v>
      </c>
      <c r="Y1279" s="17">
        <f>[1]!s_ipo_dilutedpe(A1279)</f>
        <v>44.9</v>
      </c>
      <c r="Z1279" s="12">
        <f>[1]!s_ipo_collection_total(A1279,100000000)</f>
        <v>3.2328000000000001</v>
      </c>
      <c r="AA1279" s="2">
        <f>[1]!s_val_pe_ttm(A1279,E1279)</f>
        <v>28.218294143676758</v>
      </c>
      <c r="AB1279" s="5">
        <f>[1]!s_info_zjtxornot1(A1279,"")</f>
        <v>0</v>
      </c>
      <c r="AC1279" s="22" t="str">
        <f>[1]!s_info_nature1(A1279,"")</f>
        <v>地方国有企业</v>
      </c>
      <c r="AD1279" s="6" t="str">
        <f>[1]!s_info_city(A1279)</f>
        <v>杭州市</v>
      </c>
      <c r="AE1279" s="6" t="str">
        <f>[1]!s_info_province(A1279)</f>
        <v>浙江省</v>
      </c>
      <c r="AF1279">
        <v>120.153576</v>
      </c>
      <c r="AG1279">
        <v>30.287458999999998</v>
      </c>
    </row>
    <row r="1280" spans="1:33" x14ac:dyDescent="0.3">
      <c r="A1280" s="12" t="s">
        <v>3121</v>
      </c>
      <c r="B1280" s="12" t="s">
        <v>3122</v>
      </c>
      <c r="C1280" s="16" t="str">
        <f>[1]!s_info_mkt(A1280)</f>
        <v>主板</v>
      </c>
      <c r="D1280" s="16" t="str">
        <f>[1]!s_ipo_listeddate(A1280)</f>
        <v>2020-09-24</v>
      </c>
      <c r="E1280" s="16" t="str">
        <f>[1]!lastradeday_s("000002","")</f>
        <v>2026-06-22</v>
      </c>
      <c r="F1280" s="16" t="str">
        <f>[1]!s_info_industry_csrc2023(A1280,"",3)</f>
        <v>多式联运和运输代理业</v>
      </c>
      <c r="G1280" s="16" t="str">
        <f>[1]!s_info_industry_csrc2023(A1280,"",1)</f>
        <v>交通运输、仓储和邮政业</v>
      </c>
      <c r="H1280" s="16">
        <f>[1]!s_is(A1280,83,"FY","YTD","20251231",1,"",100000000)</f>
        <v>117.62841716790001</v>
      </c>
      <c r="I1280" s="16">
        <f>[1]!s_is(A1280,83,"FY","YTD","20241231",1,"",100000000)</f>
        <v>112.7849675918</v>
      </c>
      <c r="J1280" s="16">
        <f t="shared" si="57"/>
        <v>4.2944105757336315E-2</v>
      </c>
      <c r="K1280" s="16">
        <f>[1]!s_is(A1280,61,"FY","YTD","20251231",1,"",100000000)</f>
        <v>3.7547004461000002</v>
      </c>
      <c r="L1280" s="16">
        <f>[1]!s_is(A1280,61,"FY","YTD","20241231",1,"",100000000)</f>
        <v>3.1670779694999998</v>
      </c>
      <c r="M1280" s="16">
        <f t="shared" si="58"/>
        <v>0.18554089361202905</v>
      </c>
      <c r="N1280" s="16">
        <f>[1]!s_fa_roe(A1280,"20251231")</f>
        <v>8.5404</v>
      </c>
      <c r="O1280" s="16">
        <f>[1]!s_stmnote_rdexp(A1280,"20251231",1,10000)</f>
        <v>438.00200899999999</v>
      </c>
      <c r="P1280" s="20">
        <f t="shared" si="59"/>
        <v>3.7236070972102454E-4</v>
      </c>
      <c r="Q1280" s="16">
        <f>[1]!s_margin_tradingbalance(A1280,"",10000)</f>
        <v>0</v>
      </c>
      <c r="R1280" s="16">
        <f>[1]!s_margin_seclendingbalance(A1280,"",10000)</f>
        <v>0</v>
      </c>
      <c r="S1280" s="17">
        <f>[1]!s_val_ev(A1280,"",100000000)</f>
        <v>49.726464362899996</v>
      </c>
      <c r="T1280" s="17">
        <f>[1]!share_freesharesmv(A1280,"",100000000)</f>
        <v>18.092770592899999</v>
      </c>
      <c r="U1280" s="17">
        <f>[1]!s_dq_amount_btin(A1280,E1280,100000000)</f>
        <v>0.43934849999999998</v>
      </c>
      <c r="V1280" s="17">
        <f>[1]!s_dq_turn(A1280,E1280)</f>
        <v>0.89676102194930707</v>
      </c>
      <c r="W1280" s="2">
        <f>[1]!s_pq_amount(A1280,"20260101","",100000000)</f>
        <v>116.44399491999999</v>
      </c>
      <c r="X1280" s="2">
        <f>[1]!s_pq_avgamount(A1280,"20260101","",100000000)</f>
        <v>1.0585817719999999</v>
      </c>
      <c r="Y1280" s="17">
        <f>[1]!s_ipo_dilutedpe(A1280)</f>
        <v>19</v>
      </c>
      <c r="Z1280" s="12">
        <f>[1]!s_ipo_collection_total(A1280,100000000)</f>
        <v>8.1750000000000007</v>
      </c>
      <c r="AA1280" s="2">
        <f>[1]!s_val_pe_ttm(A1280,E1280)</f>
        <v>13.396430969238281</v>
      </c>
      <c r="AB1280" s="5">
        <f>[1]!s_info_zjtxornot1(A1280,"")</f>
        <v>0</v>
      </c>
      <c r="AC1280" s="22" t="str">
        <f>[1]!s_info_nature1(A1280,"")</f>
        <v>民营企业</v>
      </c>
      <c r="AD1280" s="6" t="str">
        <f>[1]!s_info_city(A1280)</f>
        <v>上海市</v>
      </c>
      <c r="AE1280" s="6" t="str">
        <f>[1]!s_info_province(A1280)</f>
        <v>上海</v>
      </c>
      <c r="AF1280">
        <v>121.472644</v>
      </c>
      <c r="AG1280">
        <v>31.231705999999999</v>
      </c>
    </row>
    <row r="1281" spans="1:33" x14ac:dyDescent="0.3">
      <c r="A1281" s="12" t="s">
        <v>3123</v>
      </c>
      <c r="B1281" s="12" t="s">
        <v>3124</v>
      </c>
      <c r="C1281" s="16" t="str">
        <f>[1]!s_info_mkt(A1281)</f>
        <v>主板</v>
      </c>
      <c r="D1281" s="16" t="str">
        <f>[1]!s_ipo_listeddate(A1281)</f>
        <v>2010-06-08</v>
      </c>
      <c r="E1281" s="16" t="str">
        <f>[1]!lastradeday_s("000002","")</f>
        <v>2026-06-22</v>
      </c>
      <c r="F1281" s="16" t="str">
        <f>[1]!s_info_industry_csrc2023(A1281,"",3)</f>
        <v>有色金属冶炼和压延加工业</v>
      </c>
      <c r="G1281" s="16" t="str">
        <f>[1]!s_info_industry_csrc2023(A1281,"",1)</f>
        <v>制造业</v>
      </c>
      <c r="H1281" s="16">
        <f>[1]!s_is(A1281,83,"FY","YTD","20251231",1,"",100000000)</f>
        <v>10.6588119239</v>
      </c>
      <c r="I1281" s="16">
        <f>[1]!s_is(A1281,83,"FY","YTD","20241231",1,"",100000000)</f>
        <v>7.6740192649000001</v>
      </c>
      <c r="J1281" s="16">
        <f t="shared" si="57"/>
        <v>0.38894776726090163</v>
      </c>
      <c r="K1281" s="16">
        <f>[1]!s_is(A1281,61,"FY","YTD","20251231",1,"",100000000)</f>
        <v>0.20145995690000001</v>
      </c>
      <c r="L1281" s="16">
        <f>[1]!s_is(A1281,61,"FY","YTD","20241231",1,"",100000000)</f>
        <v>0.53095554710000004</v>
      </c>
      <c r="M1281" s="16">
        <f t="shared" si="58"/>
        <v>-0.62057095363191095</v>
      </c>
      <c r="N1281" s="16">
        <f>[1]!s_fa_roe(A1281,"20251231")</f>
        <v>1.3824000000000001</v>
      </c>
      <c r="O1281" s="16">
        <f>[1]!s_stmnote_rdexp(A1281,"20251231",1,10000)</f>
        <v>11978.156442</v>
      </c>
      <c r="P1281" s="20">
        <f t="shared" si="59"/>
        <v>0.11237796977298815</v>
      </c>
      <c r="Q1281" s="16">
        <f>[1]!s_margin_tradingbalance(A1281,"",10000)</f>
        <v>371322.2132</v>
      </c>
      <c r="R1281" s="16">
        <f>[1]!s_margin_seclendingbalance(A1281,"",10000)</f>
        <v>4675.482</v>
      </c>
      <c r="S1281" s="17">
        <f>[1]!s_val_ev(A1281,"",100000000)</f>
        <v>721.56697599999995</v>
      </c>
      <c r="T1281" s="17">
        <f>[1]!share_freesharesmv(A1281,"",100000000)</f>
        <v>577.12235818000011</v>
      </c>
      <c r="U1281" s="17">
        <f>[1]!s_dq_amount_btin(A1281,E1281,100000000)</f>
        <v>38.551195309999997</v>
      </c>
      <c r="V1281" s="17">
        <f>[1]!s_dq_turn(A1281,E1281)</f>
        <v>5.3989807983293412</v>
      </c>
      <c r="W1281" s="2">
        <f>[1]!s_pq_amount(A1281,"20260101","",100000000)</f>
        <v>5747.1658821800002</v>
      </c>
      <c r="X1281" s="2">
        <f>[1]!s_pq_avgamount(A1281,"20260101","",100000000)</f>
        <v>52.246962565272732</v>
      </c>
      <c r="Y1281" s="17">
        <f>[1]!s_ipo_dilutedpe(A1281)</f>
        <v>65.22</v>
      </c>
      <c r="Z1281" s="12">
        <f>[1]!s_ipo_collection_total(A1281,100000000)</f>
        <v>9.6</v>
      </c>
      <c r="AA1281" s="2">
        <f>[1]!s_val_pe_ttm(A1281,E1281)</f>
        <v>3787.013916015625</v>
      </c>
      <c r="AB1281" s="5">
        <f>[1]!s_info_zjtxornot1(A1281,"")</f>
        <v>1</v>
      </c>
      <c r="AC1281" s="22" t="str">
        <f>[1]!s_info_nature1(A1281,"")</f>
        <v>民营企业</v>
      </c>
      <c r="AD1281" s="6" t="str">
        <f>[1]!s_info_city(A1281)</f>
        <v>临沧市</v>
      </c>
      <c r="AE1281" s="6" t="str">
        <f>[1]!s_info_province(A1281)</f>
        <v>云南省</v>
      </c>
      <c r="AF1281">
        <v>100.08696999999999</v>
      </c>
      <c r="AG1281">
        <v>23.886566999999999</v>
      </c>
    </row>
    <row r="1282" spans="1:33" x14ac:dyDescent="0.3">
      <c r="A1282" s="12" t="s">
        <v>3125</v>
      </c>
      <c r="B1282" s="12" t="s">
        <v>3126</v>
      </c>
      <c r="C1282" s="16" t="str">
        <f>[1]!s_info_mkt(A1282)</f>
        <v>创业板</v>
      </c>
      <c r="D1282" s="16" t="str">
        <f>[1]!s_ipo_listeddate(A1282)</f>
        <v>2010-02-26</v>
      </c>
      <c r="E1282" s="16" t="str">
        <f>[1]!lastradeday_s("000002","")</f>
        <v>2026-06-22</v>
      </c>
      <c r="F1282" s="16" t="str">
        <f>[1]!s_info_industry_csrc2023(A1282,"",3)</f>
        <v>有色金属冶炼和压延加工业</v>
      </c>
      <c r="G1282" s="16" t="str">
        <f>[1]!s_info_industry_csrc2023(A1282,"",1)</f>
        <v>制造业</v>
      </c>
      <c r="H1282" s="16">
        <f>[1]!s_is(A1282,83,"FY","YTD","20251231",1,"",100000000)</f>
        <v>57.974074252400001</v>
      </c>
      <c r="I1282" s="16">
        <f>[1]!s_is(A1282,83,"FY","YTD","20241231",1,"",100000000)</f>
        <v>65.791646149399995</v>
      </c>
      <c r="J1282" s="16">
        <f t="shared" si="57"/>
        <v>-0.11882316911858104</v>
      </c>
      <c r="K1282" s="16">
        <f>[1]!s_is(A1282,61,"FY","YTD","20251231",1,"",100000000)</f>
        <v>-1.8446476017</v>
      </c>
      <c r="L1282" s="16">
        <f>[1]!s_is(A1282,61,"FY","YTD","20241231",1,"",100000000)</f>
        <v>-1.9225640753</v>
      </c>
      <c r="M1282" s="16">
        <f t="shared" si="58"/>
        <v>4.0527374146342443E-2</v>
      </c>
      <c r="N1282" s="16">
        <f>[1]!s_fa_roe(A1282,"20251231")</f>
        <v>-3.5798999999999999</v>
      </c>
      <c r="O1282" s="16">
        <f>[1]!s_stmnote_rdexp(A1282,"20251231",1,10000)</f>
        <v>9130.3299750000006</v>
      </c>
      <c r="P1282" s="20">
        <f t="shared" si="59"/>
        <v>1.5748987961842313E-2</v>
      </c>
      <c r="Q1282" s="16">
        <f>[1]!s_margin_tradingbalance(A1282,"",10000)</f>
        <v>40471.510199999997</v>
      </c>
      <c r="R1282" s="16">
        <f>[1]!s_margin_seclendingbalance(A1282,"",10000)</f>
        <v>47.582999999999998</v>
      </c>
      <c r="S1282" s="17">
        <f>[1]!s_val_ev(A1282,"",100000000)</f>
        <v>93.0310746201</v>
      </c>
      <c r="T1282" s="17">
        <f>[1]!share_freesharesmv(A1282,"",100000000)</f>
        <v>69.627428957699991</v>
      </c>
      <c r="U1282" s="17">
        <f>[1]!s_dq_amount_btin(A1282,E1282,100000000)</f>
        <v>8.9262331400000008</v>
      </c>
      <c r="V1282" s="17">
        <f>[1]!s_dq_turn(A1282,E1282)</f>
        <v>11.972727784764821</v>
      </c>
      <c r="W1282" s="2">
        <f>[1]!s_pq_amount(A1282,"20260101","",100000000)</f>
        <v>565.11547809000001</v>
      </c>
      <c r="X1282" s="2">
        <f>[1]!s_pq_avgamount(A1282,"20260101","",100000000)</f>
        <v>5.1374134371818183</v>
      </c>
      <c r="Y1282" s="17">
        <f>[1]!s_ipo_dilutedpe(A1282)</f>
        <v>65.64</v>
      </c>
      <c r="Z1282" s="12">
        <f>[1]!s_ipo_collection_total(A1282,100000000)</f>
        <v>9.7414000000000005</v>
      </c>
      <c r="AA1282" s="2">
        <f>[1]!s_val_pe_ttm(A1282,E1282)</f>
        <v>-59.679485321044922</v>
      </c>
      <c r="AB1282" s="5">
        <f>[1]!s_info_zjtxornot1(A1282,"")</f>
        <v>0</v>
      </c>
      <c r="AC1282" s="22" t="str">
        <f>[1]!s_info_nature1(A1282,"")</f>
        <v>民营企业</v>
      </c>
      <c r="AD1282" s="6" t="str">
        <f>[1]!s_info_city(A1282)</f>
        <v>汕头市</v>
      </c>
      <c r="AE1282" s="6" t="str">
        <f>[1]!s_info_province(A1282)</f>
        <v>广东省</v>
      </c>
      <c r="AF1282">
        <v>116.70846299999999</v>
      </c>
      <c r="AG1282">
        <v>23.371020000000001</v>
      </c>
    </row>
    <row r="1283" spans="1:33" x14ac:dyDescent="0.3">
      <c r="A1283" s="12" t="s">
        <v>3127</v>
      </c>
      <c r="B1283" s="12" t="s">
        <v>3128</v>
      </c>
      <c r="C1283" s="16" t="str">
        <f>[1]!s_info_mkt(A1283)</f>
        <v>主板</v>
      </c>
      <c r="D1283" s="16" t="str">
        <f>[1]!s_ipo_listeddate(A1283)</f>
        <v>2012-03-16</v>
      </c>
      <c r="E1283" s="16" t="str">
        <f>[1]!lastradeday_s("000002","")</f>
        <v>2026-06-22</v>
      </c>
      <c r="F1283" s="16" t="str">
        <f>[1]!s_info_industry_csrc2023(A1283,"",3)</f>
        <v>汽车制造业</v>
      </c>
      <c r="G1283" s="16" t="str">
        <f>[1]!s_info_industry_csrc2023(A1283,"",1)</f>
        <v>制造业</v>
      </c>
      <c r="H1283" s="16">
        <f>[1]!s_is(A1283,83,"FY","YTD","20251231",1,"",100000000)</f>
        <v>61.023083299399993</v>
      </c>
      <c r="I1283" s="16">
        <f>[1]!s_is(A1283,83,"FY","YTD","20241231",1,"",100000000)</f>
        <v>59.184170320200003</v>
      </c>
      <c r="J1283" s="16">
        <f t="shared" ref="J1283:J1346" si="60">H1283/I1283-1</f>
        <v>3.1071027425932485E-2</v>
      </c>
      <c r="K1283" s="16">
        <f>[1]!s_is(A1283,61,"FY","YTD","20251231",1,"",100000000)</f>
        <v>1.3367595187000001</v>
      </c>
      <c r="L1283" s="16">
        <f>[1]!s_is(A1283,61,"FY","YTD","20241231",1,"",100000000)</f>
        <v>0.2107558387</v>
      </c>
      <c r="M1283" s="16">
        <f t="shared" ref="M1283:M1346" si="61">(K1283-L1283)/ABS(L1283)</f>
        <v>5.3426926957065612</v>
      </c>
      <c r="N1283" s="16">
        <f>[1]!s_fa_roe(A1283,"20251231")</f>
        <v>3.8542000000000001</v>
      </c>
      <c r="O1283" s="16">
        <f>[1]!s_stmnote_rdexp(A1283,"20251231",1,10000)</f>
        <v>20432.040850999998</v>
      </c>
      <c r="P1283" s="20">
        <f t="shared" ref="P1283:P1346" si="62">O1283/H1283/10000</f>
        <v>3.3482478672461471E-2</v>
      </c>
      <c r="Q1283" s="16">
        <f>[1]!s_margin_tradingbalance(A1283,"",10000)</f>
        <v>37421.356599999999</v>
      </c>
      <c r="R1283" s="16">
        <f>[1]!s_margin_seclendingbalance(A1283,"",10000)</f>
        <v>25.296900000000001</v>
      </c>
      <c r="S1283" s="17">
        <f>[1]!s_val_ev(A1283,"",100000000)</f>
        <v>76.455860000000001</v>
      </c>
      <c r="T1283" s="17">
        <f>[1]!share_freesharesmv(A1283,"",100000000)</f>
        <v>38.198374059999999</v>
      </c>
      <c r="U1283" s="17">
        <f>[1]!s_dq_amount_btin(A1283,E1283,100000000)</f>
        <v>1.857467</v>
      </c>
      <c r="V1283" s="17">
        <f>[1]!s_dq_turn(A1283,E1283)</f>
        <v>2.4737435473316038</v>
      </c>
      <c r="W1283" s="2">
        <f>[1]!s_pq_amount(A1283,"20260101","",100000000)</f>
        <v>289.07701838000003</v>
      </c>
      <c r="X1283" s="2">
        <f>[1]!s_pq_avgamount(A1283,"20260101","",100000000)</f>
        <v>2.6279728943636362</v>
      </c>
      <c r="Y1283" s="17">
        <f>[1]!s_ipo_dilutedpe(A1283)</f>
        <v>28.07</v>
      </c>
      <c r="Z1283" s="12">
        <f>[1]!s_ipo_collection_total(A1283,100000000)</f>
        <v>5.3343999999999996</v>
      </c>
      <c r="AA1283" s="2">
        <f>[1]!s_val_pe_ttm(A1283,E1283)</f>
        <v>49.068737030029297</v>
      </c>
      <c r="AB1283" s="5">
        <f>[1]!s_info_zjtxornot1(A1283,"")</f>
        <v>0</v>
      </c>
      <c r="AC1283" s="22" t="str">
        <f>[1]!s_info_nature1(A1283,"")</f>
        <v>民营企业</v>
      </c>
      <c r="AD1283" s="6" t="str">
        <f>[1]!s_info_city(A1283)</f>
        <v>台州市</v>
      </c>
      <c r="AE1283" s="6" t="str">
        <f>[1]!s_info_province(A1283)</f>
        <v>浙江省</v>
      </c>
      <c r="AF1283">
        <v>121.42859900000001</v>
      </c>
      <c r="AG1283">
        <v>28.661377999999999</v>
      </c>
    </row>
    <row r="1284" spans="1:33" x14ac:dyDescent="0.3">
      <c r="A1284" s="12" t="s">
        <v>3129</v>
      </c>
      <c r="B1284" s="12" t="s">
        <v>3130</v>
      </c>
      <c r="C1284" s="16" t="str">
        <f>[1]!s_info_mkt(A1284)</f>
        <v>主板</v>
      </c>
      <c r="D1284" s="16" t="str">
        <f>[1]!s_ipo_listeddate(A1284)</f>
        <v>2005-04-18</v>
      </c>
      <c r="E1284" s="16" t="str">
        <f>[1]!lastradeday_s("000002","")</f>
        <v>2026-06-22</v>
      </c>
      <c r="F1284" s="16" t="str">
        <f>[1]!s_info_industry_csrc2023(A1284,"",3)</f>
        <v>农、林、牧、渔专业及辅助性活动</v>
      </c>
      <c r="G1284" s="16" t="str">
        <f>[1]!s_info_industry_csrc2023(A1284,"",1)</f>
        <v>农、林、牧、渔业</v>
      </c>
      <c r="H1284" s="16">
        <f>[1]!s_is(A1284,83,"FY","YTD","20251231",1,"",100000000)</f>
        <v>11.018101723699999</v>
      </c>
      <c r="I1284" s="16">
        <f>[1]!s_is(A1284,83,"FY","YTD","20241231",1,"",100000000)</f>
        <v>12.456645058900001</v>
      </c>
      <c r="J1284" s="16">
        <f t="shared" si="60"/>
        <v>-0.1154840110156462</v>
      </c>
      <c r="K1284" s="16">
        <f>[1]!s_is(A1284,61,"FY","YTD","20251231",1,"",100000000)</f>
        <v>0.91653351829999996</v>
      </c>
      <c r="L1284" s="16">
        <f>[1]!s_is(A1284,61,"FY","YTD","20241231",1,"",100000000)</f>
        <v>0.56625639650000004</v>
      </c>
      <c r="M1284" s="16">
        <f t="shared" si="61"/>
        <v>0.61858395589885384</v>
      </c>
      <c r="N1284" s="16">
        <f>[1]!s_fa_roe(A1284,"20251231")</f>
        <v>2.5265</v>
      </c>
      <c r="O1284" s="16">
        <f>[1]!s_stmnote_rdexp(A1284,"20251231",1,10000)</f>
        <v>8679.3534110000001</v>
      </c>
      <c r="P1284" s="20">
        <f t="shared" si="62"/>
        <v>7.8773582134667189E-2</v>
      </c>
      <c r="Q1284" s="16">
        <f>[1]!s_margin_tradingbalance(A1284,"",10000)</f>
        <v>17253.827099999999</v>
      </c>
      <c r="R1284" s="16">
        <f>[1]!s_margin_seclendingbalance(A1284,"",10000)</f>
        <v>221.96299999999999</v>
      </c>
      <c r="S1284" s="17">
        <f>[1]!s_val_ev(A1284,"",100000000)</f>
        <v>75.591999999999999</v>
      </c>
      <c r="T1284" s="17">
        <f>[1]!share_freesharesmv(A1284,"",100000000)</f>
        <v>29.814235651899999</v>
      </c>
      <c r="U1284" s="17">
        <f>[1]!s_dq_amount_btin(A1284,E1284,100000000)</f>
        <v>1.2809126399999999</v>
      </c>
      <c r="V1284" s="17">
        <f>[1]!s_dq_turn(A1284,E1284)</f>
        <v>1.7121654545454545</v>
      </c>
      <c r="W1284" s="2">
        <f>[1]!s_pq_amount(A1284,"20260101","",100000000)</f>
        <v>297.49102594999999</v>
      </c>
      <c r="X1284" s="2">
        <f>[1]!s_pq_avgamount(A1284,"20260101","",100000000)</f>
        <v>2.7044638722727274</v>
      </c>
      <c r="Y1284" s="17">
        <f>[1]!s_ipo_dilutedpe(A1284)</f>
        <v>17.5</v>
      </c>
      <c r="Z1284" s="12">
        <f>[1]!s_ipo_collection_total(A1284,100000000)</f>
        <v>3.6739999999999999</v>
      </c>
      <c r="AA1284" s="2">
        <f>[1]!s_val_pe_ttm(A1284,E1284)</f>
        <v>74.997116088867188</v>
      </c>
      <c r="AB1284" s="5">
        <f>[1]!s_info_zjtxornot1(A1284,"")</f>
        <v>0</v>
      </c>
      <c r="AC1284" s="22" t="str">
        <f>[1]!s_info_nature1(A1284,"")</f>
        <v>民营企业</v>
      </c>
      <c r="AD1284" s="6" t="str">
        <f>[1]!s_info_city(A1284)</f>
        <v>莱州市</v>
      </c>
      <c r="AE1284" s="6" t="str">
        <f>[1]!s_info_province(A1284)</f>
        <v>山东省</v>
      </c>
      <c r="AF1284">
        <v>120.001344</v>
      </c>
      <c r="AG1284">
        <v>37.190401000000001</v>
      </c>
    </row>
    <row r="1285" spans="1:33" x14ac:dyDescent="0.3">
      <c r="A1285" s="12" t="s">
        <v>3131</v>
      </c>
      <c r="B1285" s="12" t="s">
        <v>3132</v>
      </c>
      <c r="C1285" s="16" t="str">
        <f>[1]!s_info_mkt(A1285)</f>
        <v>创业板</v>
      </c>
      <c r="D1285" s="16" t="str">
        <f>[1]!s_ipo_listeddate(A1285)</f>
        <v>2021-06-07</v>
      </c>
      <c r="E1285" s="16" t="str">
        <f>[1]!lastradeday_s("000002","")</f>
        <v>2026-06-22</v>
      </c>
      <c r="F1285" s="16" t="str">
        <f>[1]!s_info_industry_csrc2023(A1285,"",3)</f>
        <v>计算机、通信和其他电子设备制造业</v>
      </c>
      <c r="G1285" s="16" t="str">
        <f>[1]!s_info_industry_csrc2023(A1285,"",1)</f>
        <v>制造业</v>
      </c>
      <c r="H1285" s="16">
        <f>[1]!s_is(A1285,83,"FY","YTD","20251231",1,"",100000000)</f>
        <v>9.5641825123000004</v>
      </c>
      <c r="I1285" s="16">
        <f>[1]!s_is(A1285,83,"FY","YTD","20241231",1,"",100000000)</f>
        <v>8.8353279697999998</v>
      </c>
      <c r="J1285" s="16">
        <f t="shared" si="60"/>
        <v>8.2493207381921341E-2</v>
      </c>
      <c r="K1285" s="16">
        <f>[1]!s_is(A1285,61,"FY","YTD","20251231",1,"",100000000)</f>
        <v>-3.9602655E-2</v>
      </c>
      <c r="L1285" s="16">
        <f>[1]!s_is(A1285,61,"FY","YTD","20241231",1,"",100000000)</f>
        <v>-0.1389292902</v>
      </c>
      <c r="M1285" s="16">
        <f t="shared" si="61"/>
        <v>0.7149438038372703</v>
      </c>
      <c r="N1285" s="16">
        <f>[1]!s_fa_roe(A1285,"20251231")</f>
        <v>-0.49109999999999998</v>
      </c>
      <c r="O1285" s="16">
        <f>[1]!s_stmnote_rdexp(A1285,"20251231",1,10000)</f>
        <v>11713.659181000001</v>
      </c>
      <c r="P1285" s="20">
        <f t="shared" si="62"/>
        <v>0.12247423306629364</v>
      </c>
      <c r="Q1285" s="16">
        <f>[1]!s_margin_tradingbalance(A1285,"",10000)</f>
        <v>22769.555400000001</v>
      </c>
      <c r="R1285" s="16">
        <f>[1]!s_margin_seclendingbalance(A1285,"",10000)</f>
        <v>0</v>
      </c>
      <c r="S1285" s="17">
        <f>[1]!s_val_ev(A1285,"",100000000)</f>
        <v>56.430518739600004</v>
      </c>
      <c r="T1285" s="17">
        <f>[1]!share_freesharesmv(A1285,"",100000000)</f>
        <v>30.781265148600003</v>
      </c>
      <c r="U1285" s="17">
        <f>[1]!s_dq_amount_btin(A1285,E1285,100000000)</f>
        <v>3.0454108799999999</v>
      </c>
      <c r="V1285" s="17">
        <f>[1]!s_dq_turn(A1285,E1285)</f>
        <v>8.5282226161419032</v>
      </c>
      <c r="W1285" s="2">
        <f>[1]!s_pq_amount(A1285,"20260101","",100000000)</f>
        <v>342.06208355000001</v>
      </c>
      <c r="X1285" s="2">
        <f>[1]!s_pq_avgamount(A1285,"20260101","",100000000)</f>
        <v>3.109655305</v>
      </c>
      <c r="Y1285" s="17">
        <f>[1]!s_ipo_dilutedpe(A1285)</f>
        <v>18.12</v>
      </c>
      <c r="Z1285" s="12">
        <f>[1]!s_ipo_collection_total(A1285,100000000)</f>
        <v>4.4211729999999996</v>
      </c>
      <c r="AA1285" s="2">
        <f>[1]!s_val_pe_ttm(A1285,E1285)</f>
        <v>496.32925415039063</v>
      </c>
      <c r="AB1285" s="5">
        <f>[1]!s_info_zjtxornot1(A1285,"")</f>
        <v>1</v>
      </c>
      <c r="AC1285" s="22" t="str">
        <f>[1]!s_info_nature1(A1285,"")</f>
        <v>民营企业</v>
      </c>
      <c r="AD1285" s="6" t="str">
        <f>[1]!s_info_city(A1285)</f>
        <v>深圳市</v>
      </c>
      <c r="AE1285" s="6" t="str">
        <f>[1]!s_info_province(A1285)</f>
        <v>广东省</v>
      </c>
      <c r="AF1285">
        <v>114.085947</v>
      </c>
      <c r="AG1285">
        <v>22.547000000000001</v>
      </c>
    </row>
    <row r="1286" spans="1:33" x14ac:dyDescent="0.3">
      <c r="A1286" s="12" t="s">
        <v>3133</v>
      </c>
      <c r="B1286" s="12" t="s">
        <v>3134</v>
      </c>
      <c r="C1286" s="16" t="str">
        <f>[1]!s_info_mkt(A1286)</f>
        <v>主板</v>
      </c>
      <c r="D1286" s="16" t="str">
        <f>[1]!s_ipo_listeddate(A1286)</f>
        <v>2023-08-08</v>
      </c>
      <c r="E1286" s="16" t="str">
        <f>[1]!lastradeday_s("000002","")</f>
        <v>2026-06-22</v>
      </c>
      <c r="F1286" s="16" t="str">
        <f>[1]!s_info_industry_csrc2023(A1286,"",3)</f>
        <v>计算机、通信和其他电子设备制造业</v>
      </c>
      <c r="G1286" s="16" t="str">
        <f>[1]!s_info_industry_csrc2023(A1286,"",1)</f>
        <v>制造业</v>
      </c>
      <c r="H1286" s="16">
        <f>[1]!s_is(A1286,83,"FY","YTD","20251231",1,"",100000000)</f>
        <v>1714.3692667339999</v>
      </c>
      <c r="I1286" s="16">
        <f>[1]!s_is(A1286,83,"FY","YTD","20241231",1,"",100000000)</f>
        <v>1098.7798719116001</v>
      </c>
      <c r="J1286" s="16">
        <f t="shared" si="60"/>
        <v>0.56024815393772132</v>
      </c>
      <c r="K1286" s="16">
        <f>[1]!s_is(A1286,61,"FY","YTD","20251231",1,"",100000000)</f>
        <v>40.542924605500005</v>
      </c>
      <c r="L1286" s="16">
        <f>[1]!s_is(A1286,61,"FY","YTD","20241231",1,"",100000000)</f>
        <v>29.262232744999999</v>
      </c>
      <c r="M1286" s="16">
        <f t="shared" si="61"/>
        <v>0.38550345624010951</v>
      </c>
      <c r="N1286" s="16">
        <f>[1]!s_fa_roe(A1286,"20251231")</f>
        <v>16.773900000000001</v>
      </c>
      <c r="O1286" s="16">
        <f>[1]!s_stmnote_rdexp(A1286,"20251231",1,10000)</f>
        <v>637694.504694</v>
      </c>
      <c r="P1286" s="20">
        <f t="shared" si="62"/>
        <v>3.7197033163622627E-2</v>
      </c>
      <c r="Q1286" s="16">
        <f>[1]!s_margin_tradingbalance(A1286,"",10000)</f>
        <v>133598.17389999999</v>
      </c>
      <c r="R1286" s="16">
        <f>[1]!s_margin_seclendingbalance(A1286,"",10000)</f>
        <v>688.70640000000003</v>
      </c>
      <c r="S1286" s="17">
        <f>[1]!s_val_ev(A1286,"",100000000)</f>
        <v>1193.6084449024961</v>
      </c>
      <c r="T1286" s="17">
        <f>[1]!share_freesharesmv(A1286,"",100000000)</f>
        <v>552.59257625600003</v>
      </c>
      <c r="U1286" s="17">
        <f>[1]!s_dq_amount_btin(A1286,E1286,100000000)</f>
        <v>24.432979240000002</v>
      </c>
      <c r="V1286" s="17">
        <f>[1]!s_dq_turn(A1286,E1286)</f>
        <v>3.8911667495836384</v>
      </c>
      <c r="W1286" s="2">
        <f>[1]!s_pq_amount(A1286,"20260101","",100000000)</f>
        <v>1686.2811412900001</v>
      </c>
      <c r="X1286" s="2">
        <f>[1]!s_pq_avgamount(A1286,"20260101","",100000000)</f>
        <v>15.329828557181818</v>
      </c>
      <c r="Y1286" s="17">
        <f>[1]!s_ipo_dilutedpe(A1286)</f>
        <v>31.32</v>
      </c>
      <c r="Z1286" s="12">
        <f>[1]!s_ipo_collection_total(A1286,100000000)</f>
        <v>58.519594728000001</v>
      </c>
      <c r="AA1286" s="2">
        <f>[1]!s_val_pe_ttm(A1286,E1286)</f>
        <v>28.160299301147461</v>
      </c>
      <c r="AB1286" s="5">
        <f>[1]!s_info_zjtxornot1(A1286,"")</f>
        <v>0</v>
      </c>
      <c r="AC1286" s="22" t="str">
        <f>[1]!s_info_nature1(A1286,"")</f>
        <v>民营企业</v>
      </c>
      <c r="AD1286" s="6" t="str">
        <f>[1]!s_info_city(A1286)</f>
        <v>上海市</v>
      </c>
      <c r="AE1286" s="6" t="str">
        <f>[1]!s_info_province(A1286)</f>
        <v>上海</v>
      </c>
      <c r="AF1286">
        <v>121.472644</v>
      </c>
      <c r="AG1286">
        <v>31.231705999999999</v>
      </c>
    </row>
    <row r="1287" spans="1:33" x14ac:dyDescent="0.3">
      <c r="A1287" s="12" t="s">
        <v>3135</v>
      </c>
      <c r="B1287" s="12" t="s">
        <v>3136</v>
      </c>
      <c r="C1287" s="16" t="str">
        <f>[1]!s_info_mkt(A1287)</f>
        <v>创业板</v>
      </c>
      <c r="D1287" s="16" t="str">
        <f>[1]!s_ipo_listeddate(A1287)</f>
        <v>2022-05-17</v>
      </c>
      <c r="E1287" s="16" t="str">
        <f>[1]!lastradeday_s("000002","")</f>
        <v>2026-06-22</v>
      </c>
      <c r="F1287" s="16" t="str">
        <f>[1]!s_info_industry_csrc2023(A1287,"",3)</f>
        <v>研究和试验发展</v>
      </c>
      <c r="G1287" s="16" t="str">
        <f>[1]!s_info_industry_csrc2023(A1287,"",1)</f>
        <v>科学研究和技术服务业</v>
      </c>
      <c r="H1287" s="16">
        <f>[1]!s_is(A1287,83,"FY","YTD","20251231",1,"",100000000)</f>
        <v>8.4250439781999997</v>
      </c>
      <c r="I1287" s="16">
        <f>[1]!s_is(A1287,83,"FY","YTD","20241231",1,"",100000000)</f>
        <v>8.0372890444000014</v>
      </c>
      <c r="J1287" s="16">
        <f t="shared" si="60"/>
        <v>4.8244492845528342E-2</v>
      </c>
      <c r="K1287" s="16">
        <f>[1]!s_is(A1287,61,"FY","YTD","20251231",1,"",100000000)</f>
        <v>1.0963807540000001</v>
      </c>
      <c r="L1287" s="16">
        <f>[1]!s_is(A1287,61,"FY","YTD","20241231",1,"",100000000)</f>
        <v>1.0642930329</v>
      </c>
      <c r="M1287" s="16">
        <f t="shared" si="61"/>
        <v>3.0149329280646588E-2</v>
      </c>
      <c r="N1287" s="16">
        <f>[1]!s_fa_roe(A1287,"20251231")</f>
        <v>8.9770000000000003</v>
      </c>
      <c r="O1287" s="16">
        <f>[1]!s_stmnote_rdexp(A1287,"20251231",1,10000)</f>
        <v>3877.1051869999997</v>
      </c>
      <c r="P1287" s="20">
        <f t="shared" si="62"/>
        <v>4.6018812448126098E-2</v>
      </c>
      <c r="Q1287" s="16">
        <f>[1]!s_margin_tradingbalance(A1287,"",10000)</f>
        <v>5722.5367999999999</v>
      </c>
      <c r="R1287" s="16">
        <f>[1]!s_margin_seclendingbalance(A1287,"",10000)</f>
        <v>25.8432</v>
      </c>
      <c r="S1287" s="17">
        <f>[1]!s_val_ev(A1287,"",100000000)</f>
        <v>32.115439004999999</v>
      </c>
      <c r="T1287" s="17">
        <f>[1]!share_freesharesmv(A1287,"",100000000)</f>
        <v>18.390648612</v>
      </c>
      <c r="U1287" s="17">
        <f>[1]!s_dq_amount_btin(A1287,E1287,100000000)</f>
        <v>0.89769396999999995</v>
      </c>
      <c r="V1287" s="17">
        <f>[1]!s_dq_turn(A1287,E1287)</f>
        <v>3.0163607388418225</v>
      </c>
      <c r="W1287" s="2">
        <f>[1]!s_pq_amount(A1287,"20260101","",100000000)</f>
        <v>144.45305009</v>
      </c>
      <c r="X1287" s="2">
        <f>[1]!s_pq_avgamount(A1287,"20260101","",100000000)</f>
        <v>1.3132095462727273</v>
      </c>
      <c r="Y1287" s="17">
        <f>[1]!s_ipo_dilutedpe(A1287)</f>
        <v>48.75</v>
      </c>
      <c r="Z1287" s="12">
        <f>[1]!s_ipo_collection_total(A1287,100000000)</f>
        <v>7.02</v>
      </c>
      <c r="AA1287" s="2">
        <f>[1]!s_val_pe_ttm(A1287,E1287)</f>
        <v>28.114555358886719</v>
      </c>
      <c r="AB1287" s="5">
        <f>[1]!s_info_zjtxornot1(A1287,"")</f>
        <v>0</v>
      </c>
      <c r="AC1287" s="22" t="str">
        <f>[1]!s_info_nature1(A1287,"")</f>
        <v>民营企业</v>
      </c>
      <c r="AD1287" s="6" t="str">
        <f>[1]!s_info_city(A1287)</f>
        <v>上海市</v>
      </c>
      <c r="AE1287" s="6" t="str">
        <f>[1]!s_info_province(A1287)</f>
        <v>上海</v>
      </c>
      <c r="AF1287">
        <v>121.472644</v>
      </c>
      <c r="AG1287">
        <v>31.231705999999999</v>
      </c>
    </row>
    <row r="1288" spans="1:33" x14ac:dyDescent="0.3">
      <c r="A1288" s="12" t="s">
        <v>3137</v>
      </c>
      <c r="B1288" s="12" t="s">
        <v>3138</v>
      </c>
      <c r="C1288" s="16" t="str">
        <f>[1]!s_info_mkt(A1288)</f>
        <v>主板</v>
      </c>
      <c r="D1288" s="16" t="str">
        <f>[1]!s_ipo_listeddate(A1288)</f>
        <v>1993-01-07</v>
      </c>
      <c r="E1288" s="16" t="str">
        <f>[1]!lastradeday_s("000002","")</f>
        <v>2026-06-22</v>
      </c>
      <c r="F1288" s="16" t="str">
        <f>[1]!s_info_industry_csrc2023(A1288,"",3)</f>
        <v>纺织业</v>
      </c>
      <c r="G1288" s="16" t="str">
        <f>[1]!s_info_industry_csrc2023(A1288,"",1)</f>
        <v>制造业</v>
      </c>
      <c r="H1288" s="16">
        <f>[1]!s_is(A1288,83,"FY","YTD","20251231",1,"",100000000)</f>
        <v>107.43664127379999</v>
      </c>
      <c r="I1288" s="16">
        <f>[1]!s_is(A1288,83,"FY","YTD","20241231",1,"",100000000)</f>
        <v>118.24279796370001</v>
      </c>
      <c r="J1288" s="16">
        <f t="shared" si="60"/>
        <v>-9.1389555017274415E-2</v>
      </c>
      <c r="K1288" s="16">
        <f>[1]!s_is(A1288,61,"FY","YTD","20251231",1,"",100000000)</f>
        <v>4.03155766E-2</v>
      </c>
      <c r="L1288" s="16">
        <f>[1]!s_is(A1288,61,"FY","YTD","20241231",1,"",100000000)</f>
        <v>0.57571027909999994</v>
      </c>
      <c r="M1288" s="16">
        <f t="shared" si="61"/>
        <v>-0.92997245652270666</v>
      </c>
      <c r="N1288" s="16">
        <f>[1]!s_fa_roe(A1288,"20251231")</f>
        <v>0.12520000000000001</v>
      </c>
      <c r="O1288" s="16">
        <f>[1]!s_stmnote_rdexp(A1288,"20251231",1,10000)</f>
        <v>15268.848603999999</v>
      </c>
      <c r="P1288" s="20">
        <f t="shared" si="62"/>
        <v>1.4211956389336172E-2</v>
      </c>
      <c r="Q1288" s="16">
        <f>[1]!s_margin_tradingbalance(A1288,"",10000)</f>
        <v>21535.049900000002</v>
      </c>
      <c r="R1288" s="16">
        <f>[1]!s_margin_seclendingbalance(A1288,"",10000)</f>
        <v>22.36</v>
      </c>
      <c r="S1288" s="17">
        <f>[1]!s_val_ev(A1288,"",100000000)</f>
        <v>46.490212278400001</v>
      </c>
      <c r="T1288" s="17">
        <f>[1]!share_freesharesmv(A1288,"",100000000)</f>
        <v>20.6787446624</v>
      </c>
      <c r="U1288" s="17">
        <f>[1]!s_dq_amount_btin(A1288,E1288,100000000)</f>
        <v>0.55192286999999995</v>
      </c>
      <c r="V1288" s="17">
        <f>[1]!s_dq_turn(A1288,E1288)</f>
        <v>1.4422943198971758</v>
      </c>
      <c r="W1288" s="2">
        <f>[1]!s_pq_amount(A1288,"20260101","",100000000)</f>
        <v>94.862399420000003</v>
      </c>
      <c r="X1288" s="2">
        <f>[1]!s_pq_avgamount(A1288,"20260101","",100000000)</f>
        <v>0.8623854492727272</v>
      </c>
      <c r="Y1288" s="17">
        <f>[1]!s_ipo_dilutedpe(A1288)</f>
        <v>11.93</v>
      </c>
      <c r="Z1288" s="12">
        <f>[1]!s_ipo_collection_total(A1288,100000000)</f>
        <v>0.36</v>
      </c>
      <c r="AA1288" s="2">
        <f>[1]!s_val_pe_ttm(A1288,E1288)</f>
        <v>104.65139007568359</v>
      </c>
      <c r="AB1288" s="5">
        <f>[1]!s_info_zjtxornot1(A1288,"")</f>
        <v>0</v>
      </c>
      <c r="AC1288" s="22" t="str">
        <f>[1]!s_info_nature1(A1288,"")</f>
        <v>地方国有企业</v>
      </c>
      <c r="AD1288" s="6" t="str">
        <f>[1]!s_info_city(A1288)</f>
        <v>上海市</v>
      </c>
      <c r="AE1288" s="6" t="str">
        <f>[1]!s_info_province(A1288)</f>
        <v>上海</v>
      </c>
      <c r="AF1288">
        <v>121.472644</v>
      </c>
      <c r="AG1288">
        <v>31.231705999999999</v>
      </c>
    </row>
    <row r="1289" spans="1:33" x14ac:dyDescent="0.3">
      <c r="A1289" s="12" t="s">
        <v>3139</v>
      </c>
      <c r="B1289" s="12" t="s">
        <v>3140</v>
      </c>
      <c r="C1289" s="16" t="str">
        <f>[1]!s_info_mkt(A1289)</f>
        <v>创业板</v>
      </c>
      <c r="D1289" s="16" t="str">
        <f>[1]!s_ipo_listeddate(A1289)</f>
        <v>2020-02-18</v>
      </c>
      <c r="E1289" s="16" t="str">
        <f>[1]!lastradeday_s("000002","")</f>
        <v>2026-06-22</v>
      </c>
      <c r="F1289" s="16" t="str">
        <f>[1]!s_info_industry_csrc2023(A1289,"",3)</f>
        <v>通用设备制造业</v>
      </c>
      <c r="G1289" s="16" t="str">
        <f>[1]!s_info_industry_csrc2023(A1289,"",1)</f>
        <v>制造业</v>
      </c>
      <c r="H1289" s="16">
        <f>[1]!s_is(A1289,83,"FY","YTD","20251231",1,"",100000000)</f>
        <v>9.4485678866999994</v>
      </c>
      <c r="I1289" s="16">
        <f>[1]!s_is(A1289,83,"FY","YTD","20241231",1,"",100000000)</f>
        <v>8.4869759107</v>
      </c>
      <c r="J1289" s="16">
        <f t="shared" si="60"/>
        <v>0.11330207439232476</v>
      </c>
      <c r="K1289" s="16">
        <f>[1]!s_is(A1289,61,"FY","YTD","20251231",1,"",100000000)</f>
        <v>0.65055433480000002</v>
      </c>
      <c r="L1289" s="16">
        <f>[1]!s_is(A1289,61,"FY","YTD","20241231",1,"",100000000)</f>
        <v>0.67370060599999992</v>
      </c>
      <c r="M1289" s="16">
        <f t="shared" si="61"/>
        <v>-3.435691016730346E-2</v>
      </c>
      <c r="N1289" s="16">
        <f>[1]!s_fa_roe(A1289,"20251231")</f>
        <v>6.2823000000000002</v>
      </c>
      <c r="O1289" s="16">
        <f>[1]!s_stmnote_rdexp(A1289,"20251231",1,10000)</f>
        <v>5578.0139300000001</v>
      </c>
      <c r="P1289" s="20">
        <f t="shared" si="62"/>
        <v>5.9035549057669667E-2</v>
      </c>
      <c r="Q1289" s="16">
        <f>[1]!s_margin_tradingbalance(A1289,"",10000)</f>
        <v>0</v>
      </c>
      <c r="R1289" s="16">
        <f>[1]!s_margin_seclendingbalance(A1289,"",10000)</f>
        <v>0</v>
      </c>
      <c r="S1289" s="17">
        <f>[1]!s_val_ev(A1289,"",100000000)</f>
        <v>37.438148159999997</v>
      </c>
      <c r="T1289" s="17">
        <f>[1]!share_freesharesmv(A1289,"",100000000)</f>
        <v>16.789766479499999</v>
      </c>
      <c r="U1289" s="17">
        <f>[1]!s_dq_amount_btin(A1289,E1289,100000000)</f>
        <v>0.81325298000000001</v>
      </c>
      <c r="V1289" s="17">
        <f>[1]!s_dq_turn(A1289,E1289)</f>
        <v>3.8023641676329074</v>
      </c>
      <c r="W1289" s="2">
        <f>[1]!s_pq_amount(A1289,"20260101","",100000000)</f>
        <v>83.478822879999996</v>
      </c>
      <c r="X1289" s="2">
        <f>[1]!s_pq_avgamount(A1289,"20260101","",100000000)</f>
        <v>0.75889838981818181</v>
      </c>
      <c r="Y1289" s="17">
        <f>[1]!s_ipo_dilutedpe(A1289)</f>
        <v>22.99</v>
      </c>
      <c r="Z1289" s="12">
        <f>[1]!s_ipo_collection_total(A1289,100000000)</f>
        <v>3.868722</v>
      </c>
      <c r="AA1289" s="2">
        <f>[1]!s_val_pe_ttm(A1289,E1289)</f>
        <v>54.478610992431641</v>
      </c>
      <c r="AB1289" s="5">
        <f>[1]!s_info_zjtxornot1(A1289,"")</f>
        <v>1</v>
      </c>
      <c r="AC1289" s="22" t="str">
        <f>[1]!s_info_nature1(A1289,"")</f>
        <v>民营企业</v>
      </c>
      <c r="AD1289" s="6" t="str">
        <f>[1]!s_info_city(A1289)</f>
        <v>嘉兴市</v>
      </c>
      <c r="AE1289" s="6" t="str">
        <f>[1]!s_info_province(A1289)</f>
        <v>浙江省</v>
      </c>
      <c r="AF1289">
        <v>120.750865</v>
      </c>
      <c r="AG1289">
        <v>30.762653</v>
      </c>
    </row>
    <row r="1290" spans="1:33" x14ac:dyDescent="0.3">
      <c r="A1290" s="12" t="s">
        <v>3141</v>
      </c>
      <c r="B1290" s="12" t="s">
        <v>3142</v>
      </c>
      <c r="C1290" s="16" t="str">
        <f>[1]!s_info_mkt(A1290)</f>
        <v>主板</v>
      </c>
      <c r="D1290" s="16" t="str">
        <f>[1]!s_ipo_listeddate(A1290)</f>
        <v>2017-01-24</v>
      </c>
      <c r="E1290" s="16" t="str">
        <f>[1]!lastradeday_s("000002","")</f>
        <v>2026-06-22</v>
      </c>
      <c r="F1290" s="16" t="str">
        <f>[1]!s_info_industry_csrc2023(A1290,"",3)</f>
        <v>印刷和记录媒介复制业</v>
      </c>
      <c r="G1290" s="16" t="str">
        <f>[1]!s_info_industry_csrc2023(A1290,"",1)</f>
        <v>制造业</v>
      </c>
      <c r="H1290" s="16">
        <f>[1]!s_is(A1290,83,"FY","YTD","20251231",1,"",100000000)</f>
        <v>1.7111846149000001</v>
      </c>
      <c r="I1290" s="16">
        <f>[1]!s_is(A1290,83,"FY","YTD","20241231",1,"",100000000)</f>
        <v>4.5797613709</v>
      </c>
      <c r="J1290" s="16">
        <f t="shared" si="60"/>
        <v>-0.62635943746481193</v>
      </c>
      <c r="K1290" s="16">
        <f>[1]!s_is(A1290,61,"FY","YTD","20251231",1,"",100000000)</f>
        <v>-0.18204781969999997</v>
      </c>
      <c r="L1290" s="16">
        <f>[1]!s_is(A1290,61,"FY","YTD","20241231",1,"",100000000)</f>
        <v>-0.72458096459999999</v>
      </c>
      <c r="M1290" s="16">
        <f t="shared" si="61"/>
        <v>0.74875434410494313</v>
      </c>
      <c r="N1290" s="16">
        <f>[1]!s_fa_roe(A1290,"20251231")</f>
        <v>-1.4529000000000001</v>
      </c>
      <c r="O1290" s="16">
        <f>[1]!s_stmnote_rdexp(A1290,"20251231",1,10000)</f>
        <v>1364.5492279999999</v>
      </c>
      <c r="P1290" s="20">
        <f t="shared" si="62"/>
        <v>7.9742957955459576E-2</v>
      </c>
      <c r="Q1290" s="16">
        <f>[1]!s_margin_tradingbalance(A1290,"",10000)</f>
        <v>15046.917600000001</v>
      </c>
      <c r="R1290" s="16">
        <f>[1]!s_margin_seclendingbalance(A1290,"",10000)</f>
        <v>0</v>
      </c>
      <c r="S1290" s="17">
        <f>[1]!s_val_ev(A1290,"",100000000)</f>
        <v>57.011570045499994</v>
      </c>
      <c r="T1290" s="17">
        <f>[1]!share_freesharesmv(A1290,"",100000000)</f>
        <v>33.607883935499999</v>
      </c>
      <c r="U1290" s="17">
        <f>[1]!s_dq_amount_btin(A1290,E1290,100000000)</f>
        <v>0.91294185999999999</v>
      </c>
      <c r="V1290" s="17">
        <f>[1]!s_dq_turn(A1290,E1290)</f>
        <v>1.6018855737022191</v>
      </c>
      <c r="W1290" s="2">
        <f>[1]!s_pq_amount(A1290,"20260101","",100000000)</f>
        <v>91.440078189999994</v>
      </c>
      <c r="X1290" s="2">
        <f>[1]!s_pq_avgamount(A1290,"20260101","",100000000)</f>
        <v>0.8388997999082568</v>
      </c>
      <c r="Y1290" s="17">
        <f>[1]!s_ipo_dilutedpe(A1290)</f>
        <v>22.97</v>
      </c>
      <c r="Z1290" s="12">
        <f>[1]!s_ipo_collection_total(A1290,100000000)</f>
        <v>2.5499999999999998</v>
      </c>
      <c r="AA1290" s="2">
        <f>[1]!s_val_pe_ttm(A1290,E1290)</f>
        <v>-239.03767395019531</v>
      </c>
      <c r="AB1290" s="5">
        <f>[1]!s_info_zjtxornot1(A1290,"")</f>
        <v>0</v>
      </c>
      <c r="AC1290" s="22" t="str">
        <f>[1]!s_info_nature1(A1290,"")</f>
        <v>民营企业</v>
      </c>
      <c r="AD1290" s="6" t="str">
        <f>[1]!s_info_city(A1290)</f>
        <v>安庆市</v>
      </c>
      <c r="AE1290" s="6" t="str">
        <f>[1]!s_info_province(A1290)</f>
        <v>安徽省</v>
      </c>
      <c r="AF1290">
        <v>117.04355099999999</v>
      </c>
      <c r="AG1290">
        <v>30.50883</v>
      </c>
    </row>
    <row r="1291" spans="1:33" x14ac:dyDescent="0.3">
      <c r="A1291" s="12" t="s">
        <v>3143</v>
      </c>
      <c r="B1291" s="12" t="s">
        <v>3144</v>
      </c>
      <c r="C1291" s="16" t="str">
        <f>[1]!s_info_mkt(A1291)</f>
        <v>主板</v>
      </c>
      <c r="D1291" s="16" t="str">
        <f>[1]!s_ipo_listeddate(A1291)</f>
        <v>2017-02-13</v>
      </c>
      <c r="E1291" s="16" t="str">
        <f>[1]!lastradeday_s("000002","")</f>
        <v>2026-06-22</v>
      </c>
      <c r="F1291" s="16" t="str">
        <f>[1]!s_info_industry_csrc2023(A1291,"",3)</f>
        <v>橡胶和塑料制品业</v>
      </c>
      <c r="G1291" s="16" t="str">
        <f>[1]!s_info_industry_csrc2023(A1291,"",1)</f>
        <v>制造业</v>
      </c>
      <c r="H1291" s="16">
        <f>[1]!s_is(A1291,83,"FY","YTD","20251231",1,"",100000000)</f>
        <v>12.6904691684</v>
      </c>
      <c r="I1291" s="16">
        <f>[1]!s_is(A1291,83,"FY","YTD","20241231",1,"",100000000)</f>
        <v>5.6004733128999993</v>
      </c>
      <c r="J1291" s="16">
        <f t="shared" si="60"/>
        <v>1.265963689027688</v>
      </c>
      <c r="K1291" s="16">
        <f>[1]!s_is(A1291,61,"FY","YTD","20251231",1,"",100000000)</f>
        <v>6.4058295599999995E-2</v>
      </c>
      <c r="L1291" s="16">
        <f>[1]!s_is(A1291,61,"FY","YTD","20241231",1,"",100000000)</f>
        <v>-0.37504740880000004</v>
      </c>
      <c r="M1291" s="16">
        <f t="shared" si="61"/>
        <v>1.1708005284050904</v>
      </c>
      <c r="N1291" s="16">
        <f>[1]!s_fa_roe(A1291,"20251231")</f>
        <v>0.56110000000000004</v>
      </c>
      <c r="O1291" s="16">
        <f>[1]!s_stmnote_rdexp(A1291,"20251231",1,10000)</f>
        <v>828.859646</v>
      </c>
      <c r="P1291" s="20">
        <f t="shared" si="62"/>
        <v>6.5313554211526579E-3</v>
      </c>
      <c r="Q1291" s="16">
        <f>[1]!s_margin_tradingbalance(A1291,"",10000)</f>
        <v>0</v>
      </c>
      <c r="R1291" s="16">
        <f>[1]!s_margin_seclendingbalance(A1291,"",10000)</f>
        <v>0</v>
      </c>
      <c r="S1291" s="17">
        <f>[1]!s_val_ev(A1291,"",100000000)</f>
        <v>42.439410000000002</v>
      </c>
      <c r="T1291" s="17">
        <f>[1]!share_freesharesmv(A1291,"",100000000)</f>
        <v>19.853022969000001</v>
      </c>
      <c r="U1291" s="17">
        <f>[1]!s_dq_amount_btin(A1291,E1291,100000000)</f>
        <v>0.77331190000000005</v>
      </c>
      <c r="V1291" s="17">
        <f>[1]!s_dq_turn(A1291,E1291)</f>
        <v>1.8278909933008023</v>
      </c>
      <c r="W1291" s="2">
        <f>[1]!s_pq_amount(A1291,"20260101","",100000000)</f>
        <v>109.2614063</v>
      </c>
      <c r="X1291" s="2">
        <f>[1]!s_pq_avgamount(A1291,"20260101","",100000000)</f>
        <v>0.99328551181818192</v>
      </c>
      <c r="Y1291" s="17">
        <f>[1]!s_ipo_dilutedpe(A1291)</f>
        <v>22.98</v>
      </c>
      <c r="Z1291" s="12">
        <f>[1]!s_ipo_collection_total(A1291,100000000)</f>
        <v>5.0220000000000002</v>
      </c>
      <c r="AA1291" s="2">
        <f>[1]!s_val_pe_ttm(A1291,E1291)</f>
        <v>329.05169677734375</v>
      </c>
      <c r="AB1291" s="5">
        <f>[1]!s_info_zjtxornot1(A1291,"")</f>
        <v>0</v>
      </c>
      <c r="AC1291" s="22" t="str">
        <f>[1]!s_info_nature1(A1291,"")</f>
        <v>民营企业</v>
      </c>
      <c r="AD1291" s="6" t="str">
        <f>[1]!s_info_city(A1291)</f>
        <v>福州市</v>
      </c>
      <c r="AE1291" s="6" t="str">
        <f>[1]!s_info_province(A1291)</f>
        <v>福建省</v>
      </c>
      <c r="AF1291">
        <v>119.30623900000001</v>
      </c>
      <c r="AG1291">
        <v>26.075302000000001</v>
      </c>
    </row>
    <row r="1292" spans="1:33" x14ac:dyDescent="0.3">
      <c r="A1292" s="12" t="s">
        <v>3145</v>
      </c>
      <c r="B1292" s="12" t="s">
        <v>3146</v>
      </c>
      <c r="C1292" s="16" t="str">
        <f>[1]!s_info_mkt(A1292)</f>
        <v>主板</v>
      </c>
      <c r="D1292" s="16" t="str">
        <f>[1]!s_ipo_listeddate(A1292)</f>
        <v>2025-07-01</v>
      </c>
      <c r="E1292" s="16" t="str">
        <f>[1]!lastradeday_s("000002","")</f>
        <v>2026-06-22</v>
      </c>
      <c r="F1292" s="16" t="str">
        <f>[1]!s_info_industry_csrc2023(A1292,"",3)</f>
        <v>计算机、通信和其他电子设备制造业</v>
      </c>
      <c r="G1292" s="16" t="str">
        <f>[1]!s_info_industry_csrc2023(A1292,"",1)</f>
        <v>制造业</v>
      </c>
      <c r="H1292" s="16">
        <f>[1]!s_is(A1292,83,"FY","YTD","20251231",1,"",100000000)</f>
        <v>10.5214796328</v>
      </c>
      <c r="I1292" s="16">
        <f>[1]!s_is(A1292,83,"FY","YTD","20241231",1,"",100000000)</f>
        <v>10.0506143698</v>
      </c>
      <c r="J1292" s="16">
        <f t="shared" si="60"/>
        <v>4.6849401009241065E-2</v>
      </c>
      <c r="K1292" s="16">
        <f>[1]!s_is(A1292,61,"FY","YTD","20251231",1,"",100000000)</f>
        <v>1.3703418043</v>
      </c>
      <c r="L1292" s="16">
        <f>[1]!s_is(A1292,61,"FY","YTD","20241231",1,"",100000000)</f>
        <v>1.4277977271000002</v>
      </c>
      <c r="M1292" s="16">
        <f t="shared" si="61"/>
        <v>-4.0240940092192853E-2</v>
      </c>
      <c r="N1292" s="16">
        <f>[1]!s_fa_roe(A1292,"20251231")</f>
        <v>11.8454</v>
      </c>
      <c r="O1292" s="16">
        <f>[1]!s_stmnote_rdexp(A1292,"20251231",1,10000)</f>
        <v>7703.1474510000007</v>
      </c>
      <c r="P1292" s="20">
        <f t="shared" si="62"/>
        <v>7.3213537637671799E-2</v>
      </c>
      <c r="Q1292" s="16">
        <f>[1]!s_margin_tradingbalance(A1292,"",10000)</f>
        <v>5974.1876000000002</v>
      </c>
      <c r="R1292" s="16">
        <f>[1]!s_margin_seclendingbalance(A1292,"",10000)</f>
        <v>0</v>
      </c>
      <c r="S1292" s="17">
        <f>[1]!s_val_ev(A1292,"",100000000)</f>
        <v>46.643999999999998</v>
      </c>
      <c r="T1292" s="17">
        <f>[1]!share_freesharesmv(A1292,"",100000000)</f>
        <v>9.3287999999999993</v>
      </c>
      <c r="U1292" s="17">
        <f>[1]!s_dq_amount_btin(A1292,E1292,100000000)</f>
        <v>0.29858458999999998</v>
      </c>
      <c r="V1292" s="17">
        <f>[1]!s_dq_turn(A1292,E1292)</f>
        <v>3.2778782051282049</v>
      </c>
      <c r="W1292" s="2">
        <f>[1]!s_pq_amount(A1292,"20260101","",100000000)</f>
        <v>66.435084709999998</v>
      </c>
      <c r="X1292" s="2">
        <f>[1]!s_pq_avgamount(A1292,"20260101","",100000000)</f>
        <v>0.60395531554545456</v>
      </c>
      <c r="Y1292" s="17">
        <f>[1]!s_ipo_dilutedpe(A1292)</f>
        <v>20.39</v>
      </c>
      <c r="Z1292" s="12">
        <f>[1]!s_ipo_collection_total(A1292,100000000)</f>
        <v>6.4038000000000004</v>
      </c>
      <c r="AA1292" s="2">
        <f>[1]!s_val_pe_ttm(A1292,E1292)</f>
        <v>39.810909271240234</v>
      </c>
      <c r="AB1292" s="5">
        <f>[1]!s_info_zjtxornot1(A1292,"")</f>
        <v>1</v>
      </c>
      <c r="AC1292" s="22" t="str">
        <f>[1]!s_info_nature1(A1292,"")</f>
        <v>民营企业</v>
      </c>
      <c r="AD1292" s="6" t="str">
        <f>[1]!s_info_city(A1292)</f>
        <v>淄博市</v>
      </c>
      <c r="AE1292" s="6" t="str">
        <f>[1]!s_info_province(A1292)</f>
        <v>山东省</v>
      </c>
      <c r="AF1292">
        <v>118.047648</v>
      </c>
      <c r="AG1292">
        <v>36.814939000000003</v>
      </c>
    </row>
    <row r="1293" spans="1:33" x14ac:dyDescent="0.3">
      <c r="A1293" s="12" t="s">
        <v>3147</v>
      </c>
      <c r="B1293" s="12" t="s">
        <v>3148</v>
      </c>
      <c r="C1293" s="16" t="str">
        <f>[1]!s_info_mkt(A1293)</f>
        <v>创业板</v>
      </c>
      <c r="D1293" s="16" t="str">
        <f>[1]!s_ipo_listeddate(A1293)</f>
        <v>2021-08-05</v>
      </c>
      <c r="E1293" s="16" t="str">
        <f>[1]!lastradeday_s("000002","")</f>
        <v>2026-06-22</v>
      </c>
      <c r="F1293" s="16" t="str">
        <f>[1]!s_info_industry_csrc2023(A1293,"",3)</f>
        <v>计算机、通信和其他电子设备制造业</v>
      </c>
      <c r="G1293" s="16" t="str">
        <f>[1]!s_info_industry_csrc2023(A1293,"",1)</f>
        <v>制造业</v>
      </c>
      <c r="H1293" s="16">
        <f>[1]!s_is(A1293,83,"FY","YTD","20251231",1,"",100000000)</f>
        <v>8.7593236963999992</v>
      </c>
      <c r="I1293" s="16">
        <f>[1]!s_is(A1293,83,"FY","YTD","20241231",1,"",100000000)</f>
        <v>5.9610269877999995</v>
      </c>
      <c r="J1293" s="16">
        <f t="shared" si="60"/>
        <v>0.46943198115476914</v>
      </c>
      <c r="K1293" s="16">
        <f>[1]!s_is(A1293,61,"FY","YTD","20251231",1,"",100000000)</f>
        <v>0.31749301690000004</v>
      </c>
      <c r="L1293" s="16">
        <f>[1]!s_is(A1293,61,"FY","YTD","20241231",1,"",100000000)</f>
        <v>0.23739607269999999</v>
      </c>
      <c r="M1293" s="16">
        <f t="shared" si="61"/>
        <v>0.33739793286816261</v>
      </c>
      <c r="N1293" s="16">
        <f>[1]!s_fa_roe(A1293,"20251231")</f>
        <v>3.1692999999999998</v>
      </c>
      <c r="O1293" s="16">
        <f>[1]!s_stmnote_rdexp(A1293,"20251231",1,10000)</f>
        <v>3277.1777109999998</v>
      </c>
      <c r="P1293" s="20">
        <f t="shared" si="62"/>
        <v>3.7413592927806619E-2</v>
      </c>
      <c r="Q1293" s="16">
        <f>[1]!s_margin_tradingbalance(A1293,"",10000)</f>
        <v>30853.716199999999</v>
      </c>
      <c r="R1293" s="16">
        <f>[1]!s_margin_seclendingbalance(A1293,"",10000)</f>
        <v>57.625</v>
      </c>
      <c r="S1293" s="17">
        <f>[1]!s_val_ev(A1293,"",100000000)</f>
        <v>85.418982624400002</v>
      </c>
      <c r="T1293" s="17">
        <f>[1]!share_freesharesmv(A1293,"",100000000)</f>
        <v>38.931352638100002</v>
      </c>
      <c r="U1293" s="17">
        <f>[1]!s_dq_amount_btin(A1293,E1293,100000000)</f>
        <v>6.01481215</v>
      </c>
      <c r="V1293" s="17">
        <f>[1]!s_dq_turn(A1293,E1293)</f>
        <v>9.6061553627009069</v>
      </c>
      <c r="W1293" s="2">
        <f>[1]!s_pq_amount(A1293,"20260101","",100000000)</f>
        <v>512.43453516</v>
      </c>
      <c r="X1293" s="2">
        <f>[1]!s_pq_avgamount(A1293,"20260101","",100000000)</f>
        <v>4.6584957741818185</v>
      </c>
      <c r="Y1293" s="17">
        <f>[1]!s_ipo_dilutedpe(A1293)</f>
        <v>36.880000000000003</v>
      </c>
      <c r="Z1293" s="12">
        <f>[1]!s_ipo_collection_total(A1293,100000000)</f>
        <v>6.2070615199999999</v>
      </c>
      <c r="AA1293" s="2">
        <f>[1]!s_val_pe_ttm(A1293,E1293)</f>
        <v>256.14093017578125</v>
      </c>
      <c r="AB1293" s="5">
        <f>[1]!s_info_zjtxornot1(A1293,"")</f>
        <v>1</v>
      </c>
      <c r="AC1293" s="22" t="str">
        <f>[1]!s_info_nature1(A1293,"")</f>
        <v>民营企业</v>
      </c>
      <c r="AD1293" s="6" t="str">
        <f>[1]!s_info_city(A1293)</f>
        <v>南京市</v>
      </c>
      <c r="AE1293" s="6" t="str">
        <f>[1]!s_info_province(A1293)</f>
        <v>江苏省</v>
      </c>
      <c r="AF1293">
        <v>118.767413</v>
      </c>
      <c r="AG1293">
        <v>32.041544000000002</v>
      </c>
    </row>
    <row r="1294" spans="1:33" x14ac:dyDescent="0.3">
      <c r="A1294" s="12" t="s">
        <v>95</v>
      </c>
      <c r="B1294" s="12" t="s">
        <v>96</v>
      </c>
      <c r="C1294" s="16" t="str">
        <f>[1]!s_info_mkt(A1294)</f>
        <v>北证</v>
      </c>
      <c r="D1294" s="16" t="str">
        <f>[1]!s_ipo_listeddate(A1294)</f>
        <v>2026-01-30</v>
      </c>
      <c r="E1294" s="16" t="str">
        <f>[1]!lastradeday_s("000002","")</f>
        <v>2026-06-22</v>
      </c>
      <c r="F1294" s="16" t="str">
        <f>[1]!s_info_industry_csrc2023(A1294,"",3)</f>
        <v>通用设备制造业</v>
      </c>
      <c r="G1294" s="16" t="str">
        <f>[1]!s_info_industry_csrc2023(A1294,"",1)</f>
        <v>制造业</v>
      </c>
      <c r="H1294" s="16">
        <f>[1]!s_is(A1294,83,"FY","YTD","20251231",1,"",100000000)</f>
        <v>13.688129064100002</v>
      </c>
      <c r="I1294" s="16">
        <f>[1]!s_is(A1294,83,"FY","YTD","20241231",1,"",100000000)</f>
        <v>11.377246474100001</v>
      </c>
      <c r="J1294" s="16">
        <f t="shared" si="60"/>
        <v>0.20311439989110402</v>
      </c>
      <c r="K1294" s="16">
        <f>[1]!s_is(A1294,61,"FY","YTD","20251231",1,"",100000000)</f>
        <v>2.7133678639999999</v>
      </c>
      <c r="L1294" s="16">
        <f>[1]!s_is(A1294,61,"FY","YTD","20241231",1,"",100000000)</f>
        <v>2.1075783045000001</v>
      </c>
      <c r="M1294" s="16">
        <f t="shared" si="61"/>
        <v>0.28743395118774329</v>
      </c>
      <c r="N1294" s="16">
        <f>[1]!s_fa_roe(A1294,"20251231")</f>
        <v>23.903199999999998</v>
      </c>
      <c r="O1294" s="16">
        <f>[1]!s_stmnote_rdexp(A1294,"20251231",1,10000)</f>
        <v>7272.9694599999993</v>
      </c>
      <c r="P1294" s="20">
        <f t="shared" si="62"/>
        <v>5.3133407976659802E-2</v>
      </c>
      <c r="Q1294" s="16">
        <f>[1]!s_margin_tradingbalance(A1294,"",10000)</f>
        <v>3080.9196999999999</v>
      </c>
      <c r="R1294" s="16">
        <f>[1]!s_margin_seclendingbalance(A1294,"",10000)</f>
        <v>0</v>
      </c>
      <c r="S1294" s="17">
        <f>[1]!s_val_ev(A1294,"",100000000)</f>
        <v>52.707683106000005</v>
      </c>
      <c r="T1294" s="17">
        <f>[1]!share_freesharesmv(A1294,"",100000000)</f>
        <v>13.868220906000001</v>
      </c>
      <c r="U1294" s="17">
        <f>[1]!s_dq_amount_btin(A1294,E1294,100000000)</f>
        <v>0.25596994000000001</v>
      </c>
      <c r="V1294" s="17">
        <f>[1]!s_dq_turn(A1294,E1294)</f>
        <v>1.8575571715081824</v>
      </c>
      <c r="W1294" s="2">
        <f>[1]!s_pq_amount(A1294,"20260101","",100000000)</f>
        <v>93.910411030000006</v>
      </c>
      <c r="X1294" s="2">
        <f>[1]!s_pq_avgamount(A1294,"20260101","",100000000)</f>
        <v>1.0319825387912089</v>
      </c>
      <c r="Y1294" s="17">
        <f>[1]!s_ipo_dilutedpe(A1294)</f>
        <v>14.99</v>
      </c>
      <c r="Z1294" s="12">
        <f>[1]!s_ipo_collection_total(A1294,100000000)</f>
        <v>6.7008000000000001</v>
      </c>
      <c r="AA1294" s="2">
        <f>[1]!s_val_pe_ttm(A1294,E1294)</f>
        <v>18.908527374267578</v>
      </c>
      <c r="AB1294" s="5">
        <f>[1]!s_info_zjtxornot1(A1294,"")</f>
        <v>1</v>
      </c>
      <c r="AC1294" s="22" t="str">
        <f>[1]!s_info_nature1(A1294,"")</f>
        <v>民营企业</v>
      </c>
      <c r="AD1294" s="6" t="str">
        <f>[1]!s_info_city(A1294)</f>
        <v>大连市</v>
      </c>
      <c r="AE1294" s="6" t="str">
        <f>[1]!s_info_province(A1294)</f>
        <v>辽宁省</v>
      </c>
      <c r="AF1294">
        <v>121.618622</v>
      </c>
      <c r="AG1294">
        <v>38.914589999999997</v>
      </c>
    </row>
    <row r="1295" spans="1:33" x14ac:dyDescent="0.3">
      <c r="A1295" s="12" t="s">
        <v>3149</v>
      </c>
      <c r="B1295" s="12" t="s">
        <v>3150</v>
      </c>
      <c r="C1295" s="16" t="str">
        <f>[1]!s_info_mkt(A1295)</f>
        <v>创业板</v>
      </c>
      <c r="D1295" s="16" t="str">
        <f>[1]!s_ipo_listeddate(A1295)</f>
        <v>2021-07-23</v>
      </c>
      <c r="E1295" s="16" t="str">
        <f>[1]!lastradeday_s("000002","")</f>
        <v>2026-06-22</v>
      </c>
      <c r="F1295" s="16" t="str">
        <f>[1]!s_info_industry_csrc2023(A1295,"",3)</f>
        <v>通用设备制造业</v>
      </c>
      <c r="G1295" s="16" t="str">
        <f>[1]!s_info_industry_csrc2023(A1295,"",1)</f>
        <v>制造业</v>
      </c>
      <c r="H1295" s="16">
        <f>[1]!s_is(A1295,83,"FY","YTD","20251231",1,"",100000000)</f>
        <v>29.4801325261</v>
      </c>
      <c r="I1295" s="16">
        <f>[1]!s_is(A1295,83,"FY","YTD","20241231",1,"",100000000)</f>
        <v>25.044586881599997</v>
      </c>
      <c r="J1295" s="16">
        <f t="shared" si="60"/>
        <v>0.17710596167824</v>
      </c>
      <c r="K1295" s="16">
        <f>[1]!s_is(A1295,61,"FY","YTD","20251231",1,"",100000000)</f>
        <v>5.1198316439999996</v>
      </c>
      <c r="L1295" s="16">
        <f>[1]!s_is(A1295,61,"FY","YTD","20241231",1,"",100000000)</f>
        <v>4.0439627137</v>
      </c>
      <c r="M1295" s="16">
        <f t="shared" si="61"/>
        <v>0.26604323691096537</v>
      </c>
      <c r="N1295" s="16">
        <f>[1]!s_fa_roe(A1295,"20251231")</f>
        <v>12.089499999999999</v>
      </c>
      <c r="O1295" s="16">
        <f>[1]!s_stmnote_rdexp(A1295,"20251231",1,10000)</f>
        <v>12945.764831999999</v>
      </c>
      <c r="P1295" s="20">
        <f t="shared" si="62"/>
        <v>4.3913523185618551E-2</v>
      </c>
      <c r="Q1295" s="16">
        <f>[1]!s_margin_tradingbalance(A1295,"",10000)</f>
        <v>54739.32</v>
      </c>
      <c r="R1295" s="16">
        <f>[1]!s_margin_seclendingbalance(A1295,"",10000)</f>
        <v>358.94139999999999</v>
      </c>
      <c r="S1295" s="17">
        <f>[1]!s_val_ev(A1295,"",100000000)</f>
        <v>194.89049339760001</v>
      </c>
      <c r="T1295" s="17">
        <f>[1]!share_freesharesmv(A1295,"",100000000)</f>
        <v>110.94836424490002</v>
      </c>
      <c r="U1295" s="17">
        <f>[1]!s_dq_amount_btin(A1295,E1295,100000000)</f>
        <v>13.55481509</v>
      </c>
      <c r="V1295" s="17">
        <f>[1]!s_dq_turn(A1295,E1295)</f>
        <v>9.4456740631260185</v>
      </c>
      <c r="W1295" s="2">
        <f>[1]!s_pq_amount(A1295,"20260101","",100000000)</f>
        <v>445.48961607000001</v>
      </c>
      <c r="X1295" s="2">
        <f>[1]!s_pq_avgamount(A1295,"20260101","",100000000)</f>
        <v>4.0499056006363636</v>
      </c>
      <c r="Y1295" s="17">
        <f>[1]!s_ipo_dilutedpe(A1295)</f>
        <v>21.75</v>
      </c>
      <c r="Z1295" s="12">
        <f>[1]!s_ipo_collection_total(A1295,100000000)</f>
        <v>5.6574140000000002</v>
      </c>
      <c r="AA1295" s="2">
        <f>[1]!s_val_pe_ttm(A1295,E1295)</f>
        <v>37.528266906738281</v>
      </c>
      <c r="AB1295" s="5">
        <f>[1]!s_info_zjtxornot1(A1295,"")</f>
        <v>0</v>
      </c>
      <c r="AC1295" s="22" t="str">
        <f>[1]!s_info_nature1(A1295,"")</f>
        <v>民营企业</v>
      </c>
      <c r="AD1295" s="6" t="str">
        <f>[1]!s_info_city(A1295)</f>
        <v>东莞市</v>
      </c>
      <c r="AE1295" s="6" t="str">
        <f>[1]!s_info_province(A1295)</f>
        <v>广东省</v>
      </c>
      <c r="AF1295">
        <v>113.746262</v>
      </c>
      <c r="AG1295">
        <v>23.046237000000001</v>
      </c>
    </row>
    <row r="1296" spans="1:33" x14ac:dyDescent="0.3">
      <c r="A1296" s="12" t="s">
        <v>3151</v>
      </c>
      <c r="B1296" s="12" t="s">
        <v>3152</v>
      </c>
      <c r="C1296" s="16" t="str">
        <f>[1]!s_info_mkt(A1296)</f>
        <v>主板</v>
      </c>
      <c r="D1296" s="16" t="str">
        <f>[1]!s_ipo_listeddate(A1296)</f>
        <v>2019-01-16</v>
      </c>
      <c r="E1296" s="16" t="str">
        <f>[1]!lastradeday_s("000002","")</f>
        <v>2026-06-22</v>
      </c>
      <c r="F1296" s="16" t="str">
        <f>[1]!s_info_industry_csrc2023(A1296,"",3)</f>
        <v>食品制造业</v>
      </c>
      <c r="G1296" s="16" t="str">
        <f>[1]!s_info_industry_csrc2023(A1296,"",1)</f>
        <v>制造业</v>
      </c>
      <c r="H1296" s="16">
        <f>[1]!s_is(A1296,83,"FY","YTD","20251231",1,"",100000000)</f>
        <v>13.661236786300002</v>
      </c>
      <c r="I1296" s="16">
        <f>[1]!s_is(A1296,83,"FY","YTD","20241231",1,"",100000000)</f>
        <v>13.2076106174</v>
      </c>
      <c r="J1296" s="16">
        <f t="shared" si="60"/>
        <v>3.4345816366087023E-2</v>
      </c>
      <c r="K1296" s="16">
        <f>[1]!s_is(A1296,61,"FY","YTD","20251231",1,"",100000000)</f>
        <v>0.69809673620000001</v>
      </c>
      <c r="L1296" s="16">
        <f>[1]!s_is(A1296,61,"FY","YTD","20241231",1,"",100000000)</f>
        <v>0.62637482979999992</v>
      </c>
      <c r="M1296" s="16">
        <f t="shared" si="61"/>
        <v>0.11450317443774159</v>
      </c>
      <c r="N1296" s="16">
        <f>[1]!s_fa_roe(A1296,"20251231")</f>
        <v>3.9662000000000002</v>
      </c>
      <c r="O1296" s="16">
        <f>[1]!s_stmnote_rdexp(A1296,"20251231",1,10000)</f>
        <v>13921.203394999999</v>
      </c>
      <c r="P1296" s="20">
        <f t="shared" si="62"/>
        <v>0.10190295075597182</v>
      </c>
      <c r="Q1296" s="16">
        <f>[1]!s_margin_tradingbalance(A1296,"",10000)</f>
        <v>0</v>
      </c>
      <c r="R1296" s="16">
        <f>[1]!s_margin_seclendingbalance(A1296,"",10000)</f>
        <v>0</v>
      </c>
      <c r="S1296" s="17">
        <f>[1]!s_val_ev(A1296,"",100000000)</f>
        <v>30.9201274252</v>
      </c>
      <c r="T1296" s="17">
        <f>[1]!share_freesharesmv(A1296,"",100000000)</f>
        <v>12.839606057200001</v>
      </c>
      <c r="U1296" s="17">
        <f>[1]!s_dq_amount_btin(A1296,E1296,100000000)</f>
        <v>0.38270182000000003</v>
      </c>
      <c r="V1296" s="17">
        <f>[1]!s_dq_turn(A1296,E1296)</f>
        <v>1.2747873596366668</v>
      </c>
      <c r="W1296" s="2">
        <f>[1]!s_pq_amount(A1296,"20260101","",100000000)</f>
        <v>102.49637957</v>
      </c>
      <c r="X1296" s="2">
        <f>[1]!s_pq_avgamount(A1296,"20260101","",100000000)</f>
        <v>0.9317852688181818</v>
      </c>
      <c r="Y1296" s="17">
        <f>[1]!s_ipo_dilutedpe(A1296)</f>
        <v>22.99</v>
      </c>
      <c r="Z1296" s="12">
        <f>[1]!s_ipo_collection_total(A1296,100000000)</f>
        <v>3.9401673000000002</v>
      </c>
      <c r="AA1296" s="2">
        <f>[1]!s_val_pe_ttm(A1296,E1296)</f>
        <v>39.590137481689453</v>
      </c>
      <c r="AB1296" s="5">
        <f>[1]!s_info_zjtxornot1(A1296,"")</f>
        <v>1</v>
      </c>
      <c r="AC1296" s="22" t="str">
        <f>[1]!s_info_nature1(A1296,"")</f>
        <v>民营企业</v>
      </c>
      <c r="AD1296" s="6" t="str">
        <f>[1]!s_info_city(A1296)</f>
        <v>青岛市</v>
      </c>
      <c r="AE1296" s="6" t="str">
        <f>[1]!s_info_province(A1296)</f>
        <v>山东省</v>
      </c>
      <c r="AF1296">
        <v>120.35517299999999</v>
      </c>
      <c r="AG1296">
        <v>36.082982000000001</v>
      </c>
    </row>
    <row r="1297" spans="1:33" x14ac:dyDescent="0.3">
      <c r="A1297" s="12" t="s">
        <v>3153</v>
      </c>
      <c r="B1297" s="12" t="s">
        <v>3154</v>
      </c>
      <c r="C1297" s="16" t="str">
        <f>[1]!s_info_mkt(A1297)</f>
        <v>主板</v>
      </c>
      <c r="D1297" s="16" t="str">
        <f>[1]!s_ipo_listeddate(A1297)</f>
        <v>2010-01-13</v>
      </c>
      <c r="E1297" s="16" t="str">
        <f>[1]!lastradeday_s("000002","")</f>
        <v>2026-06-22</v>
      </c>
      <c r="F1297" s="16" t="str">
        <f>[1]!s_info_industry_csrc2023(A1297,"",3)</f>
        <v>电气机械和器材制造业</v>
      </c>
      <c r="G1297" s="16" t="str">
        <f>[1]!s_info_industry_csrc2023(A1297,"",1)</f>
        <v>制造业</v>
      </c>
      <c r="H1297" s="16">
        <f>[1]!s_is(A1297,83,"FY","YTD","20251231",1,"",100000000)</f>
        <v>81.602624776100001</v>
      </c>
      <c r="I1297" s="16">
        <f>[1]!s_is(A1297,83,"FY","YTD","20241231",1,"",100000000)</f>
        <v>77.571879902399999</v>
      </c>
      <c r="J1297" s="16">
        <f t="shared" si="60"/>
        <v>5.1961417961913892E-2</v>
      </c>
      <c r="K1297" s="16">
        <f>[1]!s_is(A1297,61,"FY","YTD","20251231",1,"",100000000)</f>
        <v>4.1798802954000003</v>
      </c>
      <c r="L1297" s="16">
        <f>[1]!s_is(A1297,61,"FY","YTD","20241231",1,"",100000000)</f>
        <v>3.1517494276</v>
      </c>
      <c r="M1297" s="16">
        <f t="shared" si="61"/>
        <v>0.3262095834131406</v>
      </c>
      <c r="N1297" s="16">
        <f>[1]!s_fa_roe(A1297,"20251231")</f>
        <v>7.5450999999999997</v>
      </c>
      <c r="O1297" s="16">
        <f>[1]!s_stmnote_rdexp(A1297,"20251231",1,10000)</f>
        <v>43776.764738999998</v>
      </c>
      <c r="P1297" s="20">
        <f t="shared" si="62"/>
        <v>5.3646270397691251E-2</v>
      </c>
      <c r="Q1297" s="16">
        <f>[1]!s_margin_tradingbalance(A1297,"",10000)</f>
        <v>130864.3509</v>
      </c>
      <c r="R1297" s="16">
        <f>[1]!s_margin_seclendingbalance(A1297,"",10000)</f>
        <v>919.8066</v>
      </c>
      <c r="S1297" s="17">
        <f>[1]!s_val_ev(A1297,"",100000000)</f>
        <v>299.46328885130004</v>
      </c>
      <c r="T1297" s="17">
        <f>[1]!share_freesharesmv(A1297,"",100000000)</f>
        <v>199.20843735529999</v>
      </c>
      <c r="U1297" s="17">
        <f>[1]!s_dq_amount_btin(A1297,E1297,100000000)</f>
        <v>13.98717654</v>
      </c>
      <c r="V1297" s="17">
        <f>[1]!s_dq_turn(A1297,E1297)</f>
        <v>5.3449910944654571</v>
      </c>
      <c r="W1297" s="2">
        <f>[1]!s_pq_amount(A1297,"20260101","",100000000)</f>
        <v>2118.9842039099999</v>
      </c>
      <c r="X1297" s="2">
        <f>[1]!s_pq_avgamount(A1297,"20260101","",100000000)</f>
        <v>19.263492762818181</v>
      </c>
      <c r="Y1297" s="17">
        <f>[1]!s_ipo_dilutedpe(A1297)</f>
        <v>52.6</v>
      </c>
      <c r="Z1297" s="12">
        <f>[1]!s_ipo_collection_total(A1297,100000000)</f>
        <v>5.3332499999999996</v>
      </c>
      <c r="AA1297" s="2">
        <f>[1]!s_val_pe_ttm(A1297,E1297)</f>
        <v>70.123298645019531</v>
      </c>
      <c r="AB1297" s="5">
        <f>[1]!s_info_zjtxornot1(A1297,"")</f>
        <v>1</v>
      </c>
      <c r="AC1297" s="22" t="str">
        <f>[1]!s_info_nature1(A1297,"")</f>
        <v>民营企业</v>
      </c>
      <c r="AD1297" s="6" t="str">
        <f>[1]!s_info_city(A1297)</f>
        <v>厦门市</v>
      </c>
      <c r="AE1297" s="6" t="str">
        <f>[1]!s_info_province(A1297)</f>
        <v>福建省</v>
      </c>
      <c r="AF1297">
        <v>118.11022</v>
      </c>
      <c r="AG1297">
        <v>24.490473999999999</v>
      </c>
    </row>
    <row r="1298" spans="1:33" x14ac:dyDescent="0.3">
      <c r="A1298" s="12" t="s">
        <v>3155</v>
      </c>
      <c r="B1298" s="12" t="s">
        <v>3156</v>
      </c>
      <c r="C1298" s="16" t="str">
        <f>[1]!s_info_mkt(A1298)</f>
        <v>创业板</v>
      </c>
      <c r="D1298" s="16" t="str">
        <f>[1]!s_ipo_listeddate(A1298)</f>
        <v>2026-03-06</v>
      </c>
      <c r="E1298" s="16" t="str">
        <f>[1]!lastradeday_s("000002","")</f>
        <v>2026-06-22</v>
      </c>
      <c r="F1298" s="16" t="str">
        <f>[1]!s_info_industry_csrc2023(A1298,"",3)</f>
        <v>汽车制造业</v>
      </c>
      <c r="G1298" s="16" t="str">
        <f>[1]!s_info_industry_csrc2023(A1298,"",1)</f>
        <v>制造业</v>
      </c>
      <c r="H1298" s="16">
        <f>[1]!s_is(A1298,83,"FY","YTD","20251231",1,"",100000000)</f>
        <v>11.057910182200001</v>
      </c>
      <c r="I1298" s="16">
        <f>[1]!s_is(A1298,83,"FY","YTD","20241231",1,"",100000000)</f>
        <v>9.079186184600001</v>
      </c>
      <c r="J1298" s="16">
        <f t="shared" si="60"/>
        <v>0.21794067853309196</v>
      </c>
      <c r="K1298" s="16">
        <f>[1]!s_is(A1298,61,"FY","YTD","20251231",1,"",100000000)</f>
        <v>1.7915455038999999</v>
      </c>
      <c r="L1298" s="16">
        <f>[1]!s_is(A1298,61,"FY","YTD","20241231",1,"",100000000)</f>
        <v>1.7176771205000001</v>
      </c>
      <c r="M1298" s="16">
        <f t="shared" si="61"/>
        <v>4.3004813022424947E-2</v>
      </c>
      <c r="N1298" s="16">
        <f>[1]!s_fa_roe(A1298,"20251231")</f>
        <v>26.328600000000002</v>
      </c>
      <c r="O1298" s="16">
        <f>[1]!s_stmnote_rdexp(A1298,"20251231",1,10000)</f>
        <v>4212.3592749999998</v>
      </c>
      <c r="P1298" s="20">
        <f t="shared" si="62"/>
        <v>3.8093628955140783E-2</v>
      </c>
      <c r="Q1298" s="16">
        <f>[1]!s_margin_tradingbalance(A1298,"",10000)</f>
        <v>15569.633599999999</v>
      </c>
      <c r="R1298" s="16">
        <f>[1]!s_margin_seclendingbalance(A1298,"",10000)</f>
        <v>0</v>
      </c>
      <c r="S1298" s="17">
        <f>[1]!s_val_ev(A1298,"",100000000)</f>
        <v>98.606520000000003</v>
      </c>
      <c r="T1298" s="17">
        <f>[1]!share_freesharesmv(A1298,"",100000000)</f>
        <v>20.010073432000002</v>
      </c>
      <c r="U1298" s="17">
        <f>[1]!s_dq_amount_btin(A1298,E1298,100000000)</f>
        <v>2.3715405700000001</v>
      </c>
      <c r="V1298" s="17">
        <f>[1]!s_dq_turn(A1298,E1298)</f>
        <v>11.78367121996277</v>
      </c>
      <c r="W1298" s="2">
        <f>[1]!s_pq_amount(A1298,"20260101","",100000000)</f>
        <v>333.92065176</v>
      </c>
      <c r="X1298" s="2">
        <f>[1]!s_pq_avgamount(A1298,"20260101","",100000000)</f>
        <v>4.6377868299999996</v>
      </c>
      <c r="Y1298" s="17">
        <f>[1]!s_ipo_dilutedpe(A1298)</f>
        <v>27.96</v>
      </c>
      <c r="Z1298" s="12">
        <f>[1]!s_ipo_collection_total(A1298,100000000)</f>
        <v>12.006</v>
      </c>
      <c r="AA1298" s="2">
        <f>[1]!s_val_pe_ttm(A1298,E1298)</f>
        <v>54.760780334472656</v>
      </c>
      <c r="AB1298" s="5">
        <f>[1]!s_info_zjtxornot1(A1298,"")</f>
        <v>1</v>
      </c>
      <c r="AC1298" s="22" t="str">
        <f>[1]!s_info_nature1(A1298,"")</f>
        <v>民营企业</v>
      </c>
      <c r="AD1298" s="6" t="str">
        <f>[1]!s_info_city(A1298)</f>
        <v>苏州市</v>
      </c>
      <c r="AE1298" s="6" t="str">
        <f>[1]!s_info_province(A1298)</f>
        <v>江苏省</v>
      </c>
      <c r="AF1298">
        <v>120.619585</v>
      </c>
      <c r="AG1298">
        <v>31.299378999999998</v>
      </c>
    </row>
    <row r="1299" spans="1:33" x14ac:dyDescent="0.3">
      <c r="A1299" s="12" t="s">
        <v>3157</v>
      </c>
      <c r="B1299" s="12" t="s">
        <v>3158</v>
      </c>
      <c r="C1299" s="16" t="str">
        <f>[1]!s_info_mkt(A1299)</f>
        <v>主板</v>
      </c>
      <c r="D1299" s="16" t="str">
        <f>[1]!s_ipo_listeddate(A1299)</f>
        <v>2012-02-20</v>
      </c>
      <c r="E1299" s="16" t="str">
        <f>[1]!lastradeday_s("000002","")</f>
        <v>2026-06-22</v>
      </c>
      <c r="F1299" s="16" t="str">
        <f>[1]!s_info_industry_csrc2023(A1299,"",3)</f>
        <v>计算机、通信和其他电子设备制造业</v>
      </c>
      <c r="G1299" s="16" t="str">
        <f>[1]!s_info_industry_csrc2023(A1299,"",1)</f>
        <v>制造业</v>
      </c>
      <c r="H1299" s="16">
        <f>[1]!s_is(A1299,83,"FY","YTD","20251231",1,"",100000000)</f>
        <v>591.95055821580002</v>
      </c>
      <c r="I1299" s="16">
        <f>[1]!s_is(A1299,83,"FY","YTD","20241231",1,"",100000000)</f>
        <v>606.906510981</v>
      </c>
      <c r="J1299" s="16">
        <f t="shared" si="60"/>
        <v>-2.4642926866981996E-2</v>
      </c>
      <c r="K1299" s="16">
        <f>[1]!s_is(A1299,61,"FY","YTD","20251231",1,"",100000000)</f>
        <v>18.5343927728</v>
      </c>
      <c r="L1299" s="16">
        <f>[1]!s_is(A1299,61,"FY","YTD","20241231",1,"",100000000)</f>
        <v>16.5248281541</v>
      </c>
      <c r="M1299" s="16">
        <f t="shared" si="61"/>
        <v>0.12160880585020817</v>
      </c>
      <c r="N1299" s="16">
        <f>[1]!s_fa_roe(A1299,"20251231")</f>
        <v>9.5893999999999995</v>
      </c>
      <c r="O1299" s="16">
        <f>[1]!s_stmnote_rdexp(A1299,"20251231",1,10000)</f>
        <v>190127.277933</v>
      </c>
      <c r="P1299" s="20">
        <f t="shared" si="62"/>
        <v>3.2118776694131893E-2</v>
      </c>
      <c r="Q1299" s="16">
        <f>[1]!s_margin_tradingbalance(A1299,"",10000)</f>
        <v>138009.7113</v>
      </c>
      <c r="R1299" s="16">
        <f>[1]!s_margin_seclendingbalance(A1299,"",10000)</f>
        <v>1134.3024</v>
      </c>
      <c r="S1299" s="17">
        <f>[1]!s_val_ev(A1299,"",100000000)</f>
        <v>895.61198568220004</v>
      </c>
      <c r="T1299" s="17">
        <f>[1]!share_freesharesmv(A1299,"",100000000)</f>
        <v>257.58931969240001</v>
      </c>
      <c r="U1299" s="17">
        <f>[1]!s_dq_amount_btin(A1299,E1299,100000000)</f>
        <v>21.782487809999999</v>
      </c>
      <c r="V1299" s="17">
        <f>[1]!s_dq_turn(A1299,E1299)</f>
        <v>2.4368521319392347</v>
      </c>
      <c r="W1299" s="2">
        <f>[1]!s_pq_amount(A1299,"20260101","",100000000)</f>
        <v>2211.0416197499999</v>
      </c>
      <c r="X1299" s="2">
        <f>[1]!s_pq_avgamount(A1299,"20260101","",100000000)</f>
        <v>20.100378361363639</v>
      </c>
      <c r="Y1299" s="17">
        <f>[1]!s_ipo_dilutedpe(A1299)</f>
        <v>23.03</v>
      </c>
      <c r="Z1299" s="12">
        <f>[1]!s_ipo_collection_total(A1299,100000000)</f>
        <v>8.1167999999999996</v>
      </c>
      <c r="AA1299" s="2">
        <f>[1]!s_val_pe_ttm(A1299,E1299)</f>
        <v>46.267280578613281</v>
      </c>
      <c r="AB1299" s="5">
        <f>[1]!s_info_zjtxornot1(A1299,"")</f>
        <v>0</v>
      </c>
      <c r="AC1299" s="22" t="str">
        <f>[1]!s_info_nature1(A1299,"")</f>
        <v>外资企业</v>
      </c>
      <c r="AD1299" s="6" t="str">
        <f>[1]!s_info_city(A1299)</f>
        <v>上海市</v>
      </c>
      <c r="AE1299" s="6" t="str">
        <f>[1]!s_info_province(A1299)</f>
        <v>上海</v>
      </c>
      <c r="AF1299">
        <v>121.472644</v>
      </c>
      <c r="AG1299">
        <v>31.231705999999999</v>
      </c>
    </row>
    <row r="1300" spans="1:33" x14ac:dyDescent="0.3">
      <c r="A1300" s="12" t="s">
        <v>3159</v>
      </c>
      <c r="B1300" s="12" t="s">
        <v>3160</v>
      </c>
      <c r="C1300" s="16" t="str">
        <f>[1]!s_info_mkt(A1300)</f>
        <v>主板</v>
      </c>
      <c r="D1300" s="16" t="str">
        <f>[1]!s_ipo_listeddate(A1300)</f>
        <v>2004-03-16</v>
      </c>
      <c r="E1300" s="16" t="str">
        <f>[1]!lastradeday_s("000002","")</f>
        <v>2026-06-22</v>
      </c>
      <c r="F1300" s="16" t="str">
        <f>[1]!s_info_industry_csrc2023(A1300,"",3)</f>
        <v>土木工程建筑业</v>
      </c>
      <c r="G1300" s="16" t="str">
        <f>[1]!s_info_industry_csrc2023(A1300,"",1)</f>
        <v>建筑业</v>
      </c>
      <c r="H1300" s="16">
        <f>[1]!s_is(A1300,83,"FY","YTD","20251231",1,"",100000000)</f>
        <v>144.54606414120002</v>
      </c>
      <c r="I1300" s="16">
        <f>[1]!s_is(A1300,83,"FY","YTD","20241231",1,"",100000000)</f>
        <v>188.58511734509997</v>
      </c>
      <c r="J1300" s="16">
        <f t="shared" si="60"/>
        <v>-0.23352348172475879</v>
      </c>
      <c r="K1300" s="16">
        <f>[1]!s_is(A1300,61,"FY","YTD","20251231",1,"",100000000)</f>
        <v>3.5318933693000001</v>
      </c>
      <c r="L1300" s="16">
        <f>[1]!s_is(A1300,61,"FY","YTD","20241231",1,"",100000000)</f>
        <v>5.9336703374999997</v>
      </c>
      <c r="M1300" s="16">
        <f t="shared" si="61"/>
        <v>-0.4047708806842692</v>
      </c>
      <c r="N1300" s="16">
        <f>[1]!s_fa_roe(A1300,"20251231")</f>
        <v>4.5072000000000001</v>
      </c>
      <c r="O1300" s="16">
        <f>[1]!s_stmnote_rdexp(A1300,"20251231",1,10000)</f>
        <v>49727.990216000006</v>
      </c>
      <c r="P1300" s="20">
        <f t="shared" si="62"/>
        <v>3.4402867010908819E-2</v>
      </c>
      <c r="Q1300" s="16">
        <f>[1]!s_margin_tradingbalance(A1300,"",10000)</f>
        <v>38337.565799999997</v>
      </c>
      <c r="R1300" s="16">
        <f>[1]!s_margin_seclendingbalance(A1300,"",10000)</f>
        <v>1.9508000000000001</v>
      </c>
      <c r="S1300" s="17">
        <f>[1]!s_val_ev(A1300,"",100000000)</f>
        <v>53.752182400000002</v>
      </c>
      <c r="T1300" s="17">
        <f>[1]!share_freesharesmv(A1300,"",100000000)</f>
        <v>33.864008259800002</v>
      </c>
      <c r="U1300" s="17">
        <f>[1]!s_dq_amount_btin(A1300,E1300,100000000)</f>
        <v>2.21389769</v>
      </c>
      <c r="V1300" s="17">
        <f>[1]!s_dq_turn(A1300,E1300)</f>
        <v>4.1847642271730345</v>
      </c>
      <c r="W1300" s="2">
        <f>[1]!s_pq_amount(A1300,"20260101","",100000000)</f>
        <v>158.16491042999999</v>
      </c>
      <c r="X1300" s="2">
        <f>[1]!s_pq_avgamount(A1300,"20260101","",100000000)</f>
        <v>1.4378628220909091</v>
      </c>
      <c r="Y1300" s="17">
        <f>[1]!s_ipo_dilutedpe(A1300)</f>
        <v>17</v>
      </c>
      <c r="Z1300" s="12">
        <f>[1]!s_ipo_collection_total(A1300,100000000)</f>
        <v>3.88</v>
      </c>
      <c r="AA1300" s="2">
        <f>[1]!s_val_pe_ttm(A1300,E1300)</f>
        <v>19.074445724487305</v>
      </c>
      <c r="AB1300" s="5">
        <f>[1]!s_info_zjtxornot1(A1300,"")</f>
        <v>0</v>
      </c>
      <c r="AC1300" s="22" t="str">
        <f>[1]!s_info_nature1(A1300,"")</f>
        <v>地方国有企业</v>
      </c>
      <c r="AD1300" s="6" t="str">
        <f>[1]!s_info_city(A1300)</f>
        <v>上海市</v>
      </c>
      <c r="AE1300" s="6" t="str">
        <f>[1]!s_info_province(A1300)</f>
        <v>上海</v>
      </c>
      <c r="AF1300">
        <v>121.472644</v>
      </c>
      <c r="AG1300">
        <v>31.231705999999999</v>
      </c>
    </row>
    <row r="1301" spans="1:33" x14ac:dyDescent="0.3">
      <c r="A1301" s="12" t="s">
        <v>3161</v>
      </c>
      <c r="B1301" s="12" t="s">
        <v>3162</v>
      </c>
      <c r="C1301" s="16" t="str">
        <f>[1]!s_info_mkt(A1301)</f>
        <v>创业板</v>
      </c>
      <c r="D1301" s="16" t="str">
        <f>[1]!s_ipo_listeddate(A1301)</f>
        <v>2022-01-07</v>
      </c>
      <c r="E1301" s="16" t="str">
        <f>[1]!lastradeday_s("000002","")</f>
        <v>2026-06-22</v>
      </c>
      <c r="F1301" s="16" t="str">
        <f>[1]!s_info_industry_csrc2023(A1301,"",3)</f>
        <v>软件和信息技术服务业</v>
      </c>
      <c r="G1301" s="16" t="str">
        <f>[1]!s_info_industry_csrc2023(A1301,"",1)</f>
        <v>信息传输、软件和信息技术服务业</v>
      </c>
      <c r="H1301" s="16">
        <f>[1]!s_is(A1301,83,"FY","YTD","20251231",1,"",100000000)</f>
        <v>3.8344839468999998</v>
      </c>
      <c r="I1301" s="16">
        <f>[1]!s_is(A1301,83,"FY","YTD","20241231",1,"",100000000)</f>
        <v>3.3317555862999999</v>
      </c>
      <c r="J1301" s="16">
        <f t="shared" si="60"/>
        <v>0.15088992802088841</v>
      </c>
      <c r="K1301" s="16">
        <f>[1]!s_is(A1301,61,"FY","YTD","20251231",1,"",100000000)</f>
        <v>8.3911845500000012E-2</v>
      </c>
      <c r="L1301" s="16">
        <f>[1]!s_is(A1301,61,"FY","YTD","20241231",1,"",100000000)</f>
        <v>-1.8780776687</v>
      </c>
      <c r="M1301" s="16">
        <f t="shared" si="61"/>
        <v>1.0446796460542995</v>
      </c>
      <c r="N1301" s="16">
        <f>[1]!s_fa_roe(A1301,"20251231")</f>
        <v>1.2637</v>
      </c>
      <c r="O1301" s="16">
        <f>[1]!s_stmnote_rdexp(A1301,"20251231",1,10000)</f>
        <v>7222.1460209999996</v>
      </c>
      <c r="P1301" s="20">
        <f t="shared" si="62"/>
        <v>0.18834727491397546</v>
      </c>
      <c r="Q1301" s="16">
        <f>[1]!s_margin_tradingbalance(A1301,"",10000)</f>
        <v>7357.2467999999999</v>
      </c>
      <c r="R1301" s="16">
        <f>[1]!s_margin_seclendingbalance(A1301,"",10000)</f>
        <v>0</v>
      </c>
      <c r="S1301" s="17">
        <f>[1]!s_val_ev(A1301,"",100000000)</f>
        <v>25.239305000000002</v>
      </c>
      <c r="T1301" s="17">
        <f>[1]!share_freesharesmv(A1301,"",100000000)</f>
        <v>11.457705378600002</v>
      </c>
      <c r="U1301" s="17">
        <f>[1]!s_dq_amount_btin(A1301,E1301,100000000)</f>
        <v>0.63435558000000003</v>
      </c>
      <c r="V1301" s="17">
        <f>[1]!s_dq_turn(A1301,E1301)</f>
        <v>3.7883729306979221</v>
      </c>
      <c r="W1301" s="2">
        <f>[1]!s_pq_amount(A1301,"20260101","",100000000)</f>
        <v>188.48065371000001</v>
      </c>
      <c r="X1301" s="2">
        <f>[1]!s_pq_avgamount(A1301,"20260101","",100000000)</f>
        <v>1.7134604882727271</v>
      </c>
      <c r="Y1301" s="17">
        <f>[1]!s_ipo_dilutedpe(A1301)</f>
        <v>44.81</v>
      </c>
      <c r="Z1301" s="12">
        <f>[1]!s_ipo_collection_total(A1301,100000000)</f>
        <v>5.8591800000000003</v>
      </c>
      <c r="AA1301" s="2">
        <f>[1]!s_val_pe_ttm(A1301,E1301)</f>
        <v>111.2830810546875</v>
      </c>
      <c r="AB1301" s="5">
        <f>[1]!s_info_zjtxornot1(A1301,"")</f>
        <v>0</v>
      </c>
      <c r="AC1301" s="22" t="str">
        <f>[1]!s_info_nature1(A1301,"")</f>
        <v>民营企业</v>
      </c>
      <c r="AD1301" s="6" t="str">
        <f>[1]!s_info_city(A1301)</f>
        <v>北京市</v>
      </c>
      <c r="AE1301" s="6" t="str">
        <f>[1]!s_info_province(A1301)</f>
        <v>北京</v>
      </c>
      <c r="AF1301">
        <v>116.40528500000001</v>
      </c>
      <c r="AG1301">
        <v>39.904989</v>
      </c>
    </row>
    <row r="1302" spans="1:33" x14ac:dyDescent="0.3">
      <c r="A1302" s="12" t="s">
        <v>3163</v>
      </c>
      <c r="B1302" s="12" t="s">
        <v>3164</v>
      </c>
      <c r="C1302" s="16" t="str">
        <f>[1]!s_info_mkt(A1302)</f>
        <v>科创板</v>
      </c>
      <c r="D1302" s="16" t="str">
        <f>[1]!s_ipo_listeddate(A1302)</f>
        <v>2021-10-28</v>
      </c>
      <c r="E1302" s="16" t="str">
        <f>[1]!lastradeday_s("000002","")</f>
        <v>2026-06-22</v>
      </c>
      <c r="F1302" s="16" t="str">
        <f>[1]!s_info_industry_csrc2023(A1302,"",3)</f>
        <v>医药制造业</v>
      </c>
      <c r="G1302" s="16" t="str">
        <f>[1]!s_info_industry_csrc2023(A1302,"",1)</f>
        <v>制造业</v>
      </c>
      <c r="H1302" s="16">
        <f>[1]!s_is(A1302,83,"FY","YTD","20251231",1,"",100000000)</f>
        <v>13.90287449</v>
      </c>
      <c r="I1302" s="16">
        <f>[1]!s_is(A1302,83,"FY","YTD","20241231",1,"",100000000)</f>
        <v>16.762411436199997</v>
      </c>
      <c r="J1302" s="16">
        <f t="shared" si="60"/>
        <v>-0.17059221801611191</v>
      </c>
      <c r="K1302" s="16">
        <f>[1]!s_is(A1302,61,"FY","YTD","20251231",1,"",100000000)</f>
        <v>1.3179032940000002</v>
      </c>
      <c r="L1302" s="16">
        <f>[1]!s_is(A1302,61,"FY","YTD","20241231",1,"",100000000)</f>
        <v>3.4282155426999998</v>
      </c>
      <c r="M1302" s="16">
        <f t="shared" si="61"/>
        <v>-0.61557163556815231</v>
      </c>
      <c r="N1302" s="16">
        <f>[1]!s_fa_roe(A1302,"20251231")</f>
        <v>1.3934</v>
      </c>
      <c r="O1302" s="16">
        <f>[1]!s_stmnote_rdexp(A1302,"20251231",1,10000)</f>
        <v>42238.796274</v>
      </c>
      <c r="P1302" s="20">
        <f t="shared" si="62"/>
        <v>0.3038134042307678</v>
      </c>
      <c r="Q1302" s="16">
        <f>[1]!s_margin_tradingbalance(A1302,"",10000)</f>
        <v>29022.544699999999</v>
      </c>
      <c r="R1302" s="16">
        <f>[1]!s_margin_seclendingbalance(A1302,"",10000)</f>
        <v>108.3156</v>
      </c>
      <c r="S1302" s="17">
        <f>[1]!s_val_ev(A1302,"",100000000)</f>
        <v>82.998485000000002</v>
      </c>
      <c r="T1302" s="17">
        <f>[1]!share_freesharesmv(A1302,"",100000000)</f>
        <v>37.62508966</v>
      </c>
      <c r="U1302" s="17">
        <f>[1]!s_dq_amount_btin(A1302,E1302,100000000)</f>
        <v>0.56954581000000004</v>
      </c>
      <c r="V1302" s="17">
        <f>[1]!s_dq_turn(A1302,E1302)</f>
        <v>0.69925489254412299</v>
      </c>
      <c r="W1302" s="2">
        <f>[1]!s_pq_amount(A1302,"20260101","",100000000)</f>
        <v>57.656140200000003</v>
      </c>
      <c r="X1302" s="2">
        <f>[1]!s_pq_avgamount(A1302,"20260101","",100000000)</f>
        <v>0.52414672909090909</v>
      </c>
      <c r="Y1302" s="17">
        <f>[1]!s_ipo_dilutedpe(A1302)</f>
        <v>54.24</v>
      </c>
      <c r="Z1302" s="12">
        <f>[1]!s_ipo_collection_total(A1302,100000000)</f>
        <v>45.814999999999998</v>
      </c>
      <c r="AA1302" s="2">
        <f>[1]!s_val_pe_ttm(A1302,E1302)</f>
        <v>143.93313598632813</v>
      </c>
      <c r="AB1302" s="5">
        <f>[1]!s_info_zjtxornot1(A1302,"")</f>
        <v>0</v>
      </c>
      <c r="AC1302" s="22" t="str">
        <f>[1]!s_info_nature1(A1302,"")</f>
        <v>公众企业</v>
      </c>
      <c r="AD1302" s="6" t="str">
        <f>[1]!s_info_city(A1302)</f>
        <v>沈阳市</v>
      </c>
      <c r="AE1302" s="6" t="str">
        <f>[1]!s_info_province(A1302)</f>
        <v>辽宁省</v>
      </c>
      <c r="AF1302">
        <v>123.429096</v>
      </c>
      <c r="AG1302">
        <v>41.796767000000003</v>
      </c>
    </row>
    <row r="1303" spans="1:33" x14ac:dyDescent="0.3">
      <c r="A1303" s="12" t="s">
        <v>3165</v>
      </c>
      <c r="B1303" s="12" t="s">
        <v>3166</v>
      </c>
      <c r="C1303" s="16" t="str">
        <f>[1]!s_info_mkt(A1303)</f>
        <v>主板</v>
      </c>
      <c r="D1303" s="16" t="str">
        <f>[1]!s_ipo_listeddate(A1303)</f>
        <v>2017-06-20</v>
      </c>
      <c r="E1303" s="16" t="str">
        <f>[1]!lastradeday_s("000002","")</f>
        <v>2026-06-22</v>
      </c>
      <c r="F1303" s="16" t="str">
        <f>[1]!s_info_industry_csrc2023(A1303,"",3)</f>
        <v>专业技术服务业</v>
      </c>
      <c r="G1303" s="16" t="str">
        <f>[1]!s_info_industry_csrc2023(A1303,"",1)</f>
        <v>科学研究和技术服务业</v>
      </c>
      <c r="H1303" s="16">
        <f>[1]!s_is(A1303,83,"FY","YTD","20251231",1,"",100000000)</f>
        <v>3.6961491930000001</v>
      </c>
      <c r="I1303" s="16">
        <f>[1]!s_is(A1303,83,"FY","YTD","20241231",1,"",100000000)</f>
        <v>5.1117615273000006</v>
      </c>
      <c r="J1303" s="16">
        <f t="shared" si="60"/>
        <v>-0.27693238949816923</v>
      </c>
      <c r="K1303" s="16">
        <f>[1]!s_is(A1303,61,"FY","YTD","20251231",1,"",100000000)</f>
        <v>-0.27420953059999997</v>
      </c>
      <c r="L1303" s="16">
        <f>[1]!s_is(A1303,61,"FY","YTD","20241231",1,"",100000000)</f>
        <v>1.2299553700000002E-2</v>
      </c>
      <c r="M1303" s="16">
        <f t="shared" si="61"/>
        <v>-23.294266709856306</v>
      </c>
      <c r="N1303" s="16">
        <f>[1]!s_fa_roe(A1303,"20251231")</f>
        <v>-5.4695</v>
      </c>
      <c r="O1303" s="16">
        <f>[1]!s_stmnote_rdexp(A1303,"20251231",1,10000)</f>
        <v>1087.9259609999999</v>
      </c>
      <c r="P1303" s="20">
        <f t="shared" si="62"/>
        <v>2.9434038081048851E-2</v>
      </c>
      <c r="Q1303" s="16">
        <f>[1]!s_margin_tradingbalance(A1303,"",10000)</f>
        <v>0</v>
      </c>
      <c r="R1303" s="16">
        <f>[1]!s_margin_seclendingbalance(A1303,"",10000)</f>
        <v>0</v>
      </c>
      <c r="S1303" s="17">
        <f>[1]!s_val_ev(A1303,"",100000000)</f>
        <v>13.929219207200001</v>
      </c>
      <c r="T1303" s="17">
        <f>[1]!share_freesharesmv(A1303,"",100000000)</f>
        <v>8.7227291156</v>
      </c>
      <c r="U1303" s="17">
        <f>[1]!s_dq_amount_btin(A1303,E1303,100000000)</f>
        <v>0.21941648999999999</v>
      </c>
      <c r="V1303" s="17">
        <f>[1]!s_dq_turn(A1303,E1303)</f>
        <v>1.6433811179154505</v>
      </c>
      <c r="W1303" s="2">
        <f>[1]!s_pq_amount(A1303,"20260101","",100000000)</f>
        <v>50.47250597</v>
      </c>
      <c r="X1303" s="2">
        <f>[1]!s_pq_avgamount(A1303,"20260101","",100000000)</f>
        <v>0.46305051348623855</v>
      </c>
      <c r="Y1303" s="17">
        <f>[1]!s_ipo_dilutedpe(A1303)</f>
        <v>22.98</v>
      </c>
      <c r="Z1303" s="12">
        <f>[1]!s_ipo_collection_total(A1303,100000000)</f>
        <v>2.0893594499999999</v>
      </c>
      <c r="AA1303" s="2">
        <f>[1]!s_val_pe_ttm(A1303,E1303)</f>
        <v>-72.839973449707031</v>
      </c>
      <c r="AB1303" s="5">
        <f>[1]!s_info_zjtxornot1(A1303,"")</f>
        <v>0</v>
      </c>
      <c r="AC1303" s="22" t="str">
        <f>[1]!s_info_nature1(A1303,"")</f>
        <v>地方国有企业</v>
      </c>
      <c r="AD1303" s="6" t="str">
        <f>[1]!s_info_city(A1303)</f>
        <v>无锡市</v>
      </c>
      <c r="AE1303" s="6" t="str">
        <f>[1]!s_info_province(A1303)</f>
        <v>江苏省</v>
      </c>
      <c r="AF1303">
        <v>120.301663</v>
      </c>
      <c r="AG1303">
        <v>31.574729000000001</v>
      </c>
    </row>
    <row r="1304" spans="1:33" x14ac:dyDescent="0.3">
      <c r="A1304" s="12" t="s">
        <v>3167</v>
      </c>
      <c r="B1304" s="12" t="s">
        <v>3168</v>
      </c>
      <c r="C1304" s="16" t="str">
        <f>[1]!s_info_mkt(A1304)</f>
        <v>主板</v>
      </c>
      <c r="D1304" s="16" t="str">
        <f>[1]!s_ipo_listeddate(A1304)</f>
        <v>2014-10-10</v>
      </c>
      <c r="E1304" s="16" t="str">
        <f>[1]!lastradeday_s("000002","")</f>
        <v>2026-06-22</v>
      </c>
      <c r="F1304" s="16" t="str">
        <f>[1]!s_info_industry_csrc2023(A1304,"",3)</f>
        <v>医药制造业</v>
      </c>
      <c r="G1304" s="16" t="str">
        <f>[1]!s_info_industry_csrc2023(A1304,"",1)</f>
        <v>制造业</v>
      </c>
      <c r="H1304" s="16">
        <f>[1]!s_is(A1304,83,"FY","YTD","20251231",1,"",100000000)</f>
        <v>55.085951713299998</v>
      </c>
      <c r="I1304" s="16">
        <f>[1]!s_is(A1304,83,"FY","YTD","20241231",1,"",100000000)</f>
        <v>51.6058472538</v>
      </c>
      <c r="J1304" s="16">
        <f t="shared" si="60"/>
        <v>6.7436243075027491E-2</v>
      </c>
      <c r="K1304" s="16">
        <f>[1]!s_is(A1304,61,"FY","YTD","20251231",1,"",100000000)</f>
        <v>7.3007337042999998</v>
      </c>
      <c r="L1304" s="16">
        <f>[1]!s_is(A1304,61,"FY","YTD","20241231",1,"",100000000)</f>
        <v>6.0609635089999996</v>
      </c>
      <c r="M1304" s="16">
        <f t="shared" si="61"/>
        <v>0.20455001807205242</v>
      </c>
      <c r="N1304" s="16">
        <f>[1]!s_fa_roe(A1304,"20251231")</f>
        <v>8.4593000000000007</v>
      </c>
      <c r="O1304" s="16">
        <f>[1]!s_stmnote_rdexp(A1304,"20251231",1,10000)</f>
        <v>28727.316736000001</v>
      </c>
      <c r="P1304" s="20">
        <f t="shared" si="62"/>
        <v>5.2149987142845453E-2</v>
      </c>
      <c r="Q1304" s="16">
        <f>[1]!s_margin_tradingbalance(A1304,"",10000)</f>
        <v>36381.764999999999</v>
      </c>
      <c r="R1304" s="16">
        <f>[1]!s_margin_seclendingbalance(A1304,"",10000)</f>
        <v>341.12</v>
      </c>
      <c r="S1304" s="17">
        <f>[1]!s_val_ev(A1304,"",100000000)</f>
        <v>114.8274822148</v>
      </c>
      <c r="T1304" s="17">
        <f>[1]!share_freesharesmv(A1304,"",100000000)</f>
        <v>63.899955163599998</v>
      </c>
      <c r="U1304" s="17">
        <f>[1]!s_dq_amount_btin(A1304,E1304,100000000)</f>
        <v>2.2305703700000001</v>
      </c>
      <c r="V1304" s="17">
        <f>[1]!s_dq_turn(A1304,E1304)</f>
        <v>1.9755496620195152</v>
      </c>
      <c r="W1304" s="2">
        <f>[1]!s_pq_amount(A1304,"20260101","",100000000)</f>
        <v>263.72278048999999</v>
      </c>
      <c r="X1304" s="2">
        <f>[1]!s_pq_avgamount(A1304,"20260101","",100000000)</f>
        <v>2.3974798226363636</v>
      </c>
      <c r="Y1304" s="17">
        <f>[1]!s_ipo_dilutedpe(A1304)</f>
        <v>22.36</v>
      </c>
      <c r="Z1304" s="12">
        <f>[1]!s_ipo_collection_total(A1304,100000000)</f>
        <v>8.0174280000000007</v>
      </c>
      <c r="AA1304" s="2">
        <f>[1]!s_val_pe_ttm(A1304,E1304)</f>
        <v>17.612802505493164</v>
      </c>
      <c r="AB1304" s="5">
        <f>[1]!s_info_zjtxornot1(A1304,"")</f>
        <v>1</v>
      </c>
      <c r="AC1304" s="22" t="str">
        <f>[1]!s_info_nature1(A1304,"")</f>
        <v>民营企业</v>
      </c>
      <c r="AD1304" s="6" t="str">
        <f>[1]!s_info_city(A1304)</f>
        <v>台州市</v>
      </c>
      <c r="AE1304" s="6" t="str">
        <f>[1]!s_info_province(A1304)</f>
        <v>浙江省</v>
      </c>
      <c r="AF1304">
        <v>121.42859900000001</v>
      </c>
      <c r="AG1304">
        <v>28.661377999999999</v>
      </c>
    </row>
    <row r="1305" spans="1:33" x14ac:dyDescent="0.3">
      <c r="A1305" s="12" t="s">
        <v>3169</v>
      </c>
      <c r="B1305" s="12" t="s">
        <v>3170</v>
      </c>
      <c r="C1305" s="16" t="str">
        <f>[1]!s_info_mkt(A1305)</f>
        <v>科创板</v>
      </c>
      <c r="D1305" s="16" t="str">
        <f>[1]!s_ipo_listeddate(A1305)</f>
        <v>2022-10-28</v>
      </c>
      <c r="E1305" s="16" t="str">
        <f>[1]!lastradeday_s("000002","")</f>
        <v>2026-06-22</v>
      </c>
      <c r="F1305" s="16" t="str">
        <f>[1]!s_info_industry_csrc2023(A1305,"",3)</f>
        <v>软件和信息技术服务业</v>
      </c>
      <c r="G1305" s="16" t="str">
        <f>[1]!s_info_industry_csrc2023(A1305,"",1)</f>
        <v>信息传输、软件和信息技术服务业</v>
      </c>
      <c r="H1305" s="16">
        <f>[1]!s_is(A1305,83,"FY","YTD","20251231",1,"",100000000)</f>
        <v>3.1032897955999998</v>
      </c>
      <c r="I1305" s="16">
        <f>[1]!s_is(A1305,83,"FY","YTD","20241231",1,"",100000000)</f>
        <v>2.8637876564999996</v>
      </c>
      <c r="J1305" s="16">
        <f t="shared" si="60"/>
        <v>8.3631249180223577E-2</v>
      </c>
      <c r="K1305" s="16">
        <f>[1]!s_is(A1305,61,"FY","YTD","20251231",1,"",100000000)</f>
        <v>-0.58074240630000007</v>
      </c>
      <c r="L1305" s="16">
        <f>[1]!s_is(A1305,61,"FY","YTD","20241231",1,"",100000000)</f>
        <v>7.9356704900000005E-2</v>
      </c>
      <c r="M1305" s="16">
        <f t="shared" si="61"/>
        <v>-8.3181265153563615</v>
      </c>
      <c r="N1305" s="16">
        <f>[1]!s_fa_roe(A1305,"20251231")</f>
        <v>-4.7187999999999999</v>
      </c>
      <c r="O1305" s="16">
        <f>[1]!s_stmnote_rdexp(A1305,"20251231",1,10000)</f>
        <v>8467.0342280000004</v>
      </c>
      <c r="P1305" s="20">
        <f t="shared" si="62"/>
        <v>0.27284059129782162</v>
      </c>
      <c r="Q1305" s="16">
        <f>[1]!s_margin_tradingbalance(A1305,"",10000)</f>
        <v>11838.277700000001</v>
      </c>
      <c r="R1305" s="16">
        <f>[1]!s_margin_seclendingbalance(A1305,"",10000)</f>
        <v>33.604700000000001</v>
      </c>
      <c r="S1305" s="17">
        <f>[1]!s_val_ev(A1305,"",100000000)</f>
        <v>31.241950101599997</v>
      </c>
      <c r="T1305" s="17">
        <f>[1]!share_freesharesmv(A1305,"",100000000)</f>
        <v>16.604897988000001</v>
      </c>
      <c r="U1305" s="17">
        <f>[1]!s_dq_amount_btin(A1305,E1305,100000000)</f>
        <v>0.47908883000000002</v>
      </c>
      <c r="V1305" s="17">
        <f>[1]!s_dq_turn(A1305,E1305)</f>
        <v>1.5703731246113029</v>
      </c>
      <c r="W1305" s="2">
        <f>[1]!s_pq_amount(A1305,"20260101","",100000000)</f>
        <v>73.541957449999998</v>
      </c>
      <c r="X1305" s="2">
        <f>[1]!s_pq_avgamount(A1305,"20260101","",100000000)</f>
        <v>0.66856324954545454</v>
      </c>
      <c r="Y1305" s="17">
        <f>[1]!s_ipo_dilutedpe(A1305)</f>
        <v>41.78</v>
      </c>
      <c r="Z1305" s="12">
        <f>[1]!s_ipo_collection_total(A1305,100000000)</f>
        <v>9.1011825909000006</v>
      </c>
      <c r="AA1305" s="2">
        <f>[1]!s_val_pe_ttm(A1305,E1305)</f>
        <v>-58.924186706542969</v>
      </c>
      <c r="AB1305" s="5">
        <f>[1]!s_info_zjtxornot1(A1305,"")</f>
        <v>1</v>
      </c>
      <c r="AC1305" s="22" t="str">
        <f>[1]!s_info_nature1(A1305,"")</f>
        <v>民营企业</v>
      </c>
      <c r="AD1305" s="6" t="str">
        <f>[1]!s_info_city(A1305)</f>
        <v>长沙市</v>
      </c>
      <c r="AE1305" s="6" t="str">
        <f>[1]!s_info_province(A1305)</f>
        <v>湖南省</v>
      </c>
      <c r="AF1305">
        <v>112.98227900000001</v>
      </c>
      <c r="AG1305">
        <v>28.194089999999999</v>
      </c>
    </row>
    <row r="1306" spans="1:33" x14ac:dyDescent="0.3">
      <c r="A1306" s="12" t="s">
        <v>3171</v>
      </c>
      <c r="B1306" s="12" t="s">
        <v>3172</v>
      </c>
      <c r="C1306" s="16" t="str">
        <f>[1]!s_info_mkt(A1306)</f>
        <v>主板</v>
      </c>
      <c r="D1306" s="16" t="str">
        <f>[1]!s_ipo_listeddate(A1306)</f>
        <v>2011-06-10</v>
      </c>
      <c r="E1306" s="16" t="str">
        <f>[1]!lastradeday_s("000002","")</f>
        <v>2026-06-22</v>
      </c>
      <c r="F1306" s="16" t="str">
        <f>[1]!s_info_industry_csrc2023(A1306,"",3)</f>
        <v>批发业</v>
      </c>
      <c r="G1306" s="16" t="str">
        <f>[1]!s_info_industry_csrc2023(A1306,"",1)</f>
        <v>批发和零售业</v>
      </c>
      <c r="H1306" s="16">
        <f>[1]!s_is(A1306,83,"FY","YTD","20251231",1,"",100000000)</f>
        <v>72.958584616300001</v>
      </c>
      <c r="I1306" s="16">
        <f>[1]!s_is(A1306,83,"FY","YTD","20241231",1,"",100000000)</f>
        <v>79.663455767399995</v>
      </c>
      <c r="J1306" s="16">
        <f t="shared" si="60"/>
        <v>-8.4164954765165612E-2</v>
      </c>
      <c r="K1306" s="16">
        <f>[1]!s_is(A1306,61,"FY","YTD","20251231",1,"",100000000)</f>
        <v>0.1607117545</v>
      </c>
      <c r="L1306" s="16">
        <f>[1]!s_is(A1306,61,"FY","YTD","20241231",1,"",100000000)</f>
        <v>0.2062158194</v>
      </c>
      <c r="M1306" s="16">
        <f t="shared" si="61"/>
        <v>-0.220662338284218</v>
      </c>
      <c r="N1306" s="16">
        <f>[1]!s_fa_roe(A1306,"20251231")</f>
        <v>0.29659999999999997</v>
      </c>
      <c r="O1306" s="16">
        <f>[1]!s_stmnote_rdexp(A1306,"20251231",1,10000)</f>
        <v>2091.077307</v>
      </c>
      <c r="P1306" s="20">
        <f t="shared" si="62"/>
        <v>2.866115506485337E-3</v>
      </c>
      <c r="Q1306" s="16">
        <f>[1]!s_margin_tradingbalance(A1306,"",10000)</f>
        <v>21207.0805</v>
      </c>
      <c r="R1306" s="16">
        <f>[1]!s_margin_seclendingbalance(A1306,"",10000)</f>
        <v>36.564</v>
      </c>
      <c r="S1306" s="17">
        <f>[1]!s_val_ev(A1306,"",100000000)</f>
        <v>39.122472246000001</v>
      </c>
      <c r="T1306" s="17">
        <f>[1]!share_freesharesmv(A1306,"",100000000)</f>
        <v>29.060730790000001</v>
      </c>
      <c r="U1306" s="17">
        <f>[1]!s_dq_amount_btin(A1306,E1306,100000000)</f>
        <v>0.76766650999999997</v>
      </c>
      <c r="V1306" s="17">
        <f>[1]!s_dq_turn(A1306,E1306)</f>
        <v>2.1953050342107128</v>
      </c>
      <c r="W1306" s="2">
        <f>[1]!s_pq_amount(A1306,"20260101","",100000000)</f>
        <v>247.36682741999999</v>
      </c>
      <c r="X1306" s="2">
        <f>[1]!s_pq_avgamount(A1306,"20260101","",100000000)</f>
        <v>2.2487893401818182</v>
      </c>
      <c r="Y1306" s="17">
        <f>[1]!s_ipo_dilutedpe(A1306)</f>
        <v>30.3</v>
      </c>
      <c r="Z1306" s="12">
        <f>[1]!s_ipo_collection_total(A1306,100000000)</f>
        <v>4.76</v>
      </c>
      <c r="AA1306" s="2">
        <f>[1]!s_val_pe_ttm(A1306,E1306)</f>
        <v>318.78689575195313</v>
      </c>
      <c r="AB1306" s="5">
        <f>[1]!s_info_zjtxornot1(A1306,"")</f>
        <v>0</v>
      </c>
      <c r="AC1306" s="22" t="str">
        <f>[1]!s_info_nature1(A1306,"")</f>
        <v>民营企业</v>
      </c>
      <c r="AD1306" s="6" t="str">
        <f>[1]!s_info_city(A1306)</f>
        <v>烟台市</v>
      </c>
      <c r="AE1306" s="6" t="str">
        <f>[1]!s_info_province(A1306)</f>
        <v>山东省</v>
      </c>
      <c r="AF1306">
        <v>121.39138199999999</v>
      </c>
      <c r="AG1306">
        <v>37.539296999999998</v>
      </c>
    </row>
    <row r="1307" spans="1:33" x14ac:dyDescent="0.3">
      <c r="A1307" s="12" t="s">
        <v>3173</v>
      </c>
      <c r="B1307" s="12" t="s">
        <v>3174</v>
      </c>
      <c r="C1307" s="16" t="str">
        <f>[1]!s_info_mkt(A1307)</f>
        <v>创业板</v>
      </c>
      <c r="D1307" s="16" t="str">
        <f>[1]!s_ipo_listeddate(A1307)</f>
        <v>2015-05-15</v>
      </c>
      <c r="E1307" s="16" t="str">
        <f>[1]!lastradeday_s("000002","")</f>
        <v>2026-06-22</v>
      </c>
      <c r="F1307" s="16" t="str">
        <f>[1]!s_info_industry_csrc2023(A1307,"",3)</f>
        <v>互联网和相关服务</v>
      </c>
      <c r="G1307" s="16" t="str">
        <f>[1]!s_info_industry_csrc2023(A1307,"",1)</f>
        <v>信息传输、软件和信息技术服务业</v>
      </c>
      <c r="H1307" s="16">
        <f>[1]!s_is(A1307,83,"FY","YTD","20251231",1,"",100000000)</f>
        <v>9.2619140171000005</v>
      </c>
      <c r="I1307" s="16">
        <f>[1]!s_is(A1307,83,"FY","YTD","20241231",1,"",100000000)</f>
        <v>11.430849132000001</v>
      </c>
      <c r="J1307" s="16">
        <f t="shared" si="60"/>
        <v>-0.18974400675346081</v>
      </c>
      <c r="K1307" s="16">
        <f>[1]!s_is(A1307,61,"FY","YTD","20251231",1,"",100000000)</f>
        <v>-12.0418642553</v>
      </c>
      <c r="L1307" s="16">
        <f>[1]!s_is(A1307,61,"FY","YTD","20241231",1,"",100000000)</f>
        <v>-8.5913859698999993</v>
      </c>
      <c r="M1307" s="16">
        <f t="shared" si="61"/>
        <v>-0.40162068116701821</v>
      </c>
      <c r="N1307" s="16">
        <f>[1]!s_fa_roe(A1307,"20251231")</f>
        <v>-73.729200000000006</v>
      </c>
      <c r="O1307" s="16">
        <f>[1]!s_stmnote_rdexp(A1307,"20251231",1,10000)</f>
        <v>26058.451601000001</v>
      </c>
      <c r="P1307" s="20">
        <f t="shared" si="62"/>
        <v>0.28135061017505719</v>
      </c>
      <c r="Q1307" s="16">
        <f>[1]!s_margin_tradingbalance(A1307,"",10000)</f>
        <v>67165.280299999999</v>
      </c>
      <c r="R1307" s="16">
        <f>[1]!s_margin_seclendingbalance(A1307,"",10000)</f>
        <v>519.58720000000005</v>
      </c>
      <c r="S1307" s="17">
        <f>[1]!s_val_ev(A1307,"",100000000)</f>
        <v>126.56919380399999</v>
      </c>
      <c r="T1307" s="17">
        <f>[1]!share_freesharesmv(A1307,"",100000000)</f>
        <v>115.57812564</v>
      </c>
      <c r="U1307" s="17">
        <f>[1]!s_dq_amount_btin(A1307,E1307,100000000)</f>
        <v>3.7680450200000002</v>
      </c>
      <c r="V1307" s="17">
        <f>[1]!s_dq_turn(A1307,E1307)</f>
        <v>3.2220917461700394</v>
      </c>
      <c r="W1307" s="2">
        <f>[1]!s_pq_amount(A1307,"20260101","",100000000)</f>
        <v>839.85524898999995</v>
      </c>
      <c r="X1307" s="2">
        <f>[1]!s_pq_avgamount(A1307,"20260101","",100000000)</f>
        <v>7.6350477180909087</v>
      </c>
      <c r="Y1307" s="17">
        <f>[1]!s_ipo_dilutedpe(A1307)</f>
        <v>22.97</v>
      </c>
      <c r="Z1307" s="12">
        <f>[1]!s_ipo_collection_total(A1307,100000000)</f>
        <v>2.0775999999999999</v>
      </c>
      <c r="AA1307" s="2">
        <f>[1]!s_val_pe_ttm(A1307,E1307)</f>
        <v>-10.759142875671387</v>
      </c>
      <c r="AB1307" s="5">
        <f>[1]!s_info_zjtxornot1(A1307,"")</f>
        <v>0</v>
      </c>
      <c r="AC1307" s="22" t="str">
        <f>[1]!s_info_nature1(A1307,"")</f>
        <v>民营企业</v>
      </c>
      <c r="AD1307" s="6" t="str">
        <f>[1]!s_info_city(A1307)</f>
        <v>绍兴市</v>
      </c>
      <c r="AE1307" s="6" t="str">
        <f>[1]!s_info_province(A1307)</f>
        <v>浙江省</v>
      </c>
      <c r="AF1307">
        <v>120.582112</v>
      </c>
      <c r="AG1307">
        <v>29.997116999999999</v>
      </c>
    </row>
    <row r="1308" spans="1:33" x14ac:dyDescent="0.3">
      <c r="A1308" s="12" t="s">
        <v>3175</v>
      </c>
      <c r="B1308" s="12" t="s">
        <v>3176</v>
      </c>
      <c r="C1308" s="16" t="str">
        <f>[1]!s_info_mkt(A1308)</f>
        <v>创业板</v>
      </c>
      <c r="D1308" s="16" t="str">
        <f>[1]!s_ipo_listeddate(A1308)</f>
        <v>2010-02-11</v>
      </c>
      <c r="E1308" s="16" t="str">
        <f>[1]!lastradeday_s("000002","")</f>
        <v>2026-06-22</v>
      </c>
      <c r="F1308" s="16" t="str">
        <f>[1]!s_info_industry_csrc2023(A1308,"",3)</f>
        <v>计算机、通信和其他电子设备制造业</v>
      </c>
      <c r="G1308" s="16" t="str">
        <f>[1]!s_info_industry_csrc2023(A1308,"",1)</f>
        <v>制造业</v>
      </c>
      <c r="H1308" s="16">
        <f>[1]!s_is(A1308,83,"FY","YTD","20251231",1,"",100000000)</f>
        <v>36.599070171500003</v>
      </c>
      <c r="I1308" s="16">
        <f>[1]!s_is(A1308,83,"FY","YTD","20241231",1,"",100000000)</f>
        <v>33.376429494600004</v>
      </c>
      <c r="J1308" s="16">
        <f t="shared" si="60"/>
        <v>9.6554386604516651E-2</v>
      </c>
      <c r="K1308" s="16">
        <f>[1]!s_is(A1308,61,"FY","YTD","20251231",1,"",100000000)</f>
        <v>7.2020453959999999</v>
      </c>
      <c r="L1308" s="16">
        <f>[1]!s_is(A1308,61,"FY","YTD","20241231",1,"",100000000)</f>
        <v>5.2069645442999999</v>
      </c>
      <c r="M1308" s="16">
        <f t="shared" si="61"/>
        <v>0.38315621985250325</v>
      </c>
      <c r="N1308" s="16">
        <f>[1]!s_fa_roe(A1308,"20251231")</f>
        <v>14.8368</v>
      </c>
      <c r="O1308" s="16">
        <f>[1]!s_stmnote_rdexp(A1308,"20251231",1,10000)</f>
        <v>51939.997797000004</v>
      </c>
      <c r="P1308" s="20">
        <f t="shared" si="62"/>
        <v>0.14191616768845156</v>
      </c>
      <c r="Q1308" s="16">
        <f>[1]!s_margin_tradingbalance(A1308,"",10000)</f>
        <v>219729.1753</v>
      </c>
      <c r="R1308" s="16">
        <f>[1]!s_margin_seclendingbalance(A1308,"",10000)</f>
        <v>2149.6376</v>
      </c>
      <c r="S1308" s="17">
        <f>[1]!s_val_ev(A1308,"",100000000)</f>
        <v>870.91162247</v>
      </c>
      <c r="T1308" s="17">
        <f>[1]!share_freesharesmv(A1308,"",100000000)</f>
        <v>615.68814896600009</v>
      </c>
      <c r="U1308" s="17">
        <f>[1]!s_dq_amount_btin(A1308,E1308,100000000)</f>
        <v>54.383677280000001</v>
      </c>
      <c r="V1308" s="17">
        <f>[1]!s_dq_turn(A1308,E1308)</f>
        <v>7.9689173731165974</v>
      </c>
      <c r="W1308" s="2">
        <f>[1]!s_pq_amount(A1308,"20260101","",100000000)</f>
        <v>2384.7397911100002</v>
      </c>
      <c r="X1308" s="2">
        <f>[1]!s_pq_avgamount(A1308,"20260101","",100000000)</f>
        <v>21.679452646454543</v>
      </c>
      <c r="Y1308" s="17">
        <f>[1]!s_ipo_dilutedpe(A1308)</f>
        <v>89.85</v>
      </c>
      <c r="Z1308" s="12">
        <f>[1]!s_ipo_collection_total(A1308,100000000)</f>
        <v>4.5824999999999996</v>
      </c>
      <c r="AA1308" s="2">
        <f>[1]!s_val_pe_ttm(A1308,E1308)</f>
        <v>104.90802001953125</v>
      </c>
      <c r="AB1308" s="5">
        <f>[1]!s_info_zjtxornot1(A1308,"")</f>
        <v>1</v>
      </c>
      <c r="AC1308" s="22" t="str">
        <f>[1]!s_info_nature1(A1308,"")</f>
        <v>民营企业</v>
      </c>
      <c r="AD1308" s="6" t="str">
        <f>[1]!s_info_city(A1308)</f>
        <v>武汉市</v>
      </c>
      <c r="AE1308" s="6" t="str">
        <f>[1]!s_info_province(A1308)</f>
        <v>湖北省</v>
      </c>
      <c r="AF1308">
        <v>114.29857199999999</v>
      </c>
      <c r="AG1308">
        <v>30.584354999999999</v>
      </c>
    </row>
    <row r="1309" spans="1:33" x14ac:dyDescent="0.3">
      <c r="A1309" s="12" t="s">
        <v>3177</v>
      </c>
      <c r="B1309" s="12" t="s">
        <v>3178</v>
      </c>
      <c r="C1309" s="16" t="str">
        <f>[1]!s_info_mkt(A1309)</f>
        <v>主板</v>
      </c>
      <c r="D1309" s="16" t="str">
        <f>[1]!s_ipo_listeddate(A1309)</f>
        <v>2010-11-25</v>
      </c>
      <c r="E1309" s="16" t="str">
        <f>[1]!lastradeday_s("000002","")</f>
        <v>2026-06-22</v>
      </c>
      <c r="F1309" s="16" t="str">
        <f>[1]!s_info_industry_csrc2023(A1309,"",3)</f>
        <v>汽车制造业</v>
      </c>
      <c r="G1309" s="16" t="str">
        <f>[1]!s_info_industry_csrc2023(A1309,"",1)</f>
        <v>制造业</v>
      </c>
      <c r="H1309" s="16">
        <f>[1]!s_is(A1309,83,"FY","YTD","20251231",1,"",100000000)</f>
        <v>23.830547705300003</v>
      </c>
      <c r="I1309" s="16">
        <f>[1]!s_is(A1309,83,"FY","YTD","20241231",1,"",100000000)</f>
        <v>27.457115618899998</v>
      </c>
      <c r="J1309" s="16">
        <f t="shared" si="60"/>
        <v>-0.13208116846416529</v>
      </c>
      <c r="K1309" s="16">
        <f>[1]!s_is(A1309,61,"FY","YTD","20251231",1,"",100000000)</f>
        <v>0.65856827330000001</v>
      </c>
      <c r="L1309" s="16">
        <f>[1]!s_is(A1309,61,"FY","YTD","20241231",1,"",100000000)</f>
        <v>0.95252769739999998</v>
      </c>
      <c r="M1309" s="16">
        <f t="shared" si="61"/>
        <v>-0.30860984399969216</v>
      </c>
      <c r="N1309" s="16">
        <f>[1]!s_fa_roe(A1309,"20251231")</f>
        <v>2.6352000000000002</v>
      </c>
      <c r="O1309" s="16">
        <f>[1]!s_stmnote_rdexp(A1309,"20251231",1,10000)</f>
        <v>9210.223532</v>
      </c>
      <c r="P1309" s="20">
        <f t="shared" si="62"/>
        <v>3.8648811793577077E-2</v>
      </c>
      <c r="Q1309" s="16">
        <f>[1]!s_margin_tradingbalance(A1309,"",10000)</f>
        <v>0</v>
      </c>
      <c r="R1309" s="16">
        <f>[1]!s_margin_seclendingbalance(A1309,"",10000)</f>
        <v>0</v>
      </c>
      <c r="S1309" s="17">
        <f>[1]!s_val_ev(A1309,"",100000000)</f>
        <v>61.111350221599999</v>
      </c>
      <c r="T1309" s="17">
        <f>[1]!share_freesharesmv(A1309,"",100000000)</f>
        <v>50.752678790799997</v>
      </c>
      <c r="U1309" s="17">
        <f>[1]!s_dq_amount_btin(A1309,E1309,100000000)</f>
        <v>1.4219045800000001</v>
      </c>
      <c r="V1309" s="17">
        <f>[1]!s_dq_turn(A1309,E1309)</f>
        <v>2.3621145582901537</v>
      </c>
      <c r="W1309" s="2">
        <f>[1]!s_pq_amount(A1309,"20260101","",100000000)</f>
        <v>379.51851018999997</v>
      </c>
      <c r="X1309" s="2">
        <f>[1]!s_pq_avgamount(A1309,"20260101","",100000000)</f>
        <v>3.580363303679245</v>
      </c>
      <c r="Y1309" s="17">
        <f>[1]!s_ipo_dilutedpe(A1309)</f>
        <v>54.69</v>
      </c>
      <c r="Z1309" s="12">
        <f>[1]!s_ipo_collection_total(A1309,100000000)</f>
        <v>9.1</v>
      </c>
      <c r="AA1309" s="2">
        <f>[1]!s_val_pe_ttm(A1309,E1309)</f>
        <v>102.13750457763672</v>
      </c>
      <c r="AB1309" s="5">
        <f>[1]!s_info_zjtxornot1(A1309,"")</f>
        <v>0</v>
      </c>
      <c r="AC1309" s="22" t="str">
        <f>[1]!s_info_nature1(A1309,"")</f>
        <v>地方国有企业</v>
      </c>
      <c r="AD1309" s="6" t="str">
        <f>[1]!s_info_city(A1309)</f>
        <v>天津市</v>
      </c>
      <c r="AE1309" s="6" t="str">
        <f>[1]!s_info_province(A1309)</f>
        <v>天津</v>
      </c>
      <c r="AF1309">
        <v>117.19018199999999</v>
      </c>
      <c r="AG1309">
        <v>39.125596000000002</v>
      </c>
    </row>
    <row r="1310" spans="1:33" x14ac:dyDescent="0.3">
      <c r="A1310" s="12" t="s">
        <v>3179</v>
      </c>
      <c r="B1310" s="12" t="s">
        <v>3180</v>
      </c>
      <c r="C1310" s="16" t="str">
        <f>[1]!s_info_mkt(A1310)</f>
        <v>主板</v>
      </c>
      <c r="D1310" s="16" t="str">
        <f>[1]!s_ipo_listeddate(A1310)</f>
        <v>2016-06-07</v>
      </c>
      <c r="E1310" s="16" t="str">
        <f>[1]!lastradeday_s("000002","")</f>
        <v>2026-06-22</v>
      </c>
      <c r="F1310" s="16" t="str">
        <f>[1]!s_info_industry_csrc2023(A1310,"",3)</f>
        <v>通用设备制造业</v>
      </c>
      <c r="G1310" s="16" t="str">
        <f>[1]!s_info_industry_csrc2023(A1310,"",1)</f>
        <v>制造业</v>
      </c>
      <c r="H1310" s="16">
        <f>[1]!s_is(A1310,83,"FY","YTD","20251231",1,"",100000000)</f>
        <v>9.2291745176000006</v>
      </c>
      <c r="I1310" s="16">
        <f>[1]!s_is(A1310,83,"FY","YTD","20241231",1,"",100000000)</f>
        <v>10.791737496600001</v>
      </c>
      <c r="J1310" s="16">
        <f t="shared" si="60"/>
        <v>-0.14479253034947293</v>
      </c>
      <c r="K1310" s="16">
        <f>[1]!s_is(A1310,61,"FY","YTD","20251231",1,"",100000000)</f>
        <v>-0.18189664829999999</v>
      </c>
      <c r="L1310" s="16">
        <f>[1]!s_is(A1310,61,"FY","YTD","20241231",1,"",100000000)</f>
        <v>0.12555961909999999</v>
      </c>
      <c r="M1310" s="16">
        <f t="shared" si="61"/>
        <v>-2.4486874809259436</v>
      </c>
      <c r="N1310" s="16">
        <f>[1]!s_fa_roe(A1310,"20251231")</f>
        <v>-1.363</v>
      </c>
      <c r="O1310" s="16">
        <f>[1]!s_stmnote_rdexp(A1310,"20251231",1,10000)</f>
        <v>5048.3688709999997</v>
      </c>
      <c r="P1310" s="20">
        <f t="shared" si="62"/>
        <v>5.4700112793108199E-2</v>
      </c>
      <c r="Q1310" s="16">
        <f>[1]!s_margin_tradingbalance(A1310,"",10000)</f>
        <v>0</v>
      </c>
      <c r="R1310" s="16">
        <f>[1]!s_margin_seclendingbalance(A1310,"",10000)</f>
        <v>0</v>
      </c>
      <c r="S1310" s="17">
        <f>[1]!s_val_ev(A1310,"",100000000)</f>
        <v>59.868412993999996</v>
      </c>
      <c r="T1310" s="17">
        <f>[1]!share_freesharesmv(A1310,"",100000000)</f>
        <v>34.632254734600004</v>
      </c>
      <c r="U1310" s="17">
        <f>[1]!s_dq_amount_btin(A1310,E1310,100000000)</f>
        <v>2.2568433400000001</v>
      </c>
      <c r="V1310" s="17">
        <f>[1]!s_dq_turn(A1310,E1310)</f>
        <v>3.8119010925322407</v>
      </c>
      <c r="W1310" s="2">
        <f>[1]!s_pq_amount(A1310,"20260101","",100000000)</f>
        <v>396.81430876000002</v>
      </c>
      <c r="X1310" s="2">
        <f>[1]!s_pq_avgamount(A1310,"20260101","",100000000)</f>
        <v>3.6074028069090911</v>
      </c>
      <c r="Y1310" s="17">
        <f>[1]!s_ipo_dilutedpe(A1310)</f>
        <v>22.98</v>
      </c>
      <c r="Z1310" s="12">
        <f>[1]!s_ipo_collection_total(A1310,100000000)</f>
        <v>2.5225</v>
      </c>
      <c r="AA1310" s="2">
        <f>[1]!s_val_pe_ttm(A1310,E1310)</f>
        <v>-402.98828125</v>
      </c>
      <c r="AB1310" s="5">
        <f>[1]!s_info_zjtxornot1(A1310,"")</f>
        <v>1</v>
      </c>
      <c r="AC1310" s="22" t="str">
        <f>[1]!s_info_nature1(A1310,"")</f>
        <v>民营企业</v>
      </c>
      <c r="AD1310" s="6" t="str">
        <f>[1]!s_info_city(A1310)</f>
        <v>上海市</v>
      </c>
      <c r="AE1310" s="6" t="str">
        <f>[1]!s_info_province(A1310)</f>
        <v>上海</v>
      </c>
      <c r="AF1310">
        <v>121.472644</v>
      </c>
      <c r="AG1310">
        <v>31.231705999999999</v>
      </c>
    </row>
    <row r="1311" spans="1:33" x14ac:dyDescent="0.3">
      <c r="A1311" s="12" t="s">
        <v>3181</v>
      </c>
      <c r="B1311" s="12" t="s">
        <v>3182</v>
      </c>
      <c r="C1311" s="16" t="str">
        <f>[1]!s_info_mkt(A1311)</f>
        <v>创业板</v>
      </c>
      <c r="D1311" s="16" t="str">
        <f>[1]!s_ipo_listeddate(A1311)</f>
        <v>2021-03-18</v>
      </c>
      <c r="E1311" s="16" t="str">
        <f>[1]!lastradeday_s("000002","")</f>
        <v>2026-06-22</v>
      </c>
      <c r="F1311" s="16" t="str">
        <f>[1]!s_info_industry_csrc2023(A1311,"",3)</f>
        <v>金属制品业</v>
      </c>
      <c r="G1311" s="16" t="str">
        <f>[1]!s_info_industry_csrc2023(A1311,"",1)</f>
        <v>制造业</v>
      </c>
      <c r="H1311" s="16">
        <f>[1]!s_is(A1311,83,"FY","YTD","20251231",1,"",100000000)</f>
        <v>97.361816012000006</v>
      </c>
      <c r="I1311" s="16">
        <f>[1]!s_is(A1311,83,"FY","YTD","20241231",1,"",100000000)</f>
        <v>71.286924704300006</v>
      </c>
      <c r="J1311" s="16">
        <f t="shared" si="60"/>
        <v>0.36577382761087418</v>
      </c>
      <c r="K1311" s="16">
        <f>[1]!s_is(A1311,61,"FY","YTD","20251231",1,"",100000000)</f>
        <v>5.1293636806</v>
      </c>
      <c r="L1311" s="16">
        <f>[1]!s_is(A1311,61,"FY","YTD","20241231",1,"",100000000)</f>
        <v>2.5394910427999999</v>
      </c>
      <c r="M1311" s="16">
        <f t="shared" si="61"/>
        <v>1.0198392489482657</v>
      </c>
      <c r="N1311" s="16">
        <f>[1]!s_fa_roe(A1311,"20251231")</f>
        <v>13.791</v>
      </c>
      <c r="O1311" s="16">
        <f>[1]!s_stmnote_rdexp(A1311,"20251231",1,10000)</f>
        <v>38434.702744000002</v>
      </c>
      <c r="P1311" s="20">
        <f t="shared" si="62"/>
        <v>3.9476156380713834E-2</v>
      </c>
      <c r="Q1311" s="16">
        <f>[1]!s_margin_tradingbalance(A1311,"",10000)</f>
        <v>149542.86749999999</v>
      </c>
      <c r="R1311" s="16">
        <f>[1]!s_margin_seclendingbalance(A1311,"",10000)</f>
        <v>353.39400000000001</v>
      </c>
      <c r="S1311" s="17">
        <f>[1]!s_val_ev(A1311,"",100000000)</f>
        <v>342.90241638399999</v>
      </c>
      <c r="T1311" s="17">
        <f>[1]!share_freesharesmv(A1311,"",100000000)</f>
        <v>184.654079104</v>
      </c>
      <c r="U1311" s="17">
        <f>[1]!s_dq_amount_btin(A1311,E1311,100000000)</f>
        <v>14.07375671</v>
      </c>
      <c r="V1311" s="17">
        <f>[1]!s_dq_turn(A1311,E1311)</f>
        <v>5.7342147614628258</v>
      </c>
      <c r="W1311" s="2">
        <f>[1]!s_pq_amount(A1311,"20260101","",100000000)</f>
        <v>1338.9731188400001</v>
      </c>
      <c r="X1311" s="2">
        <f>[1]!s_pq_avgamount(A1311,"20260101","",100000000)</f>
        <v>12.172482898545454</v>
      </c>
      <c r="Y1311" s="17">
        <f>[1]!s_ipo_dilutedpe(A1311)</f>
        <v>35.69</v>
      </c>
      <c r="Z1311" s="12">
        <f>[1]!s_ipo_collection_total(A1311,100000000)</f>
        <v>6.6947789999999996</v>
      </c>
      <c r="AA1311" s="2">
        <f>[1]!s_val_pe_ttm(A1311,E1311)</f>
        <v>47.502170562744141</v>
      </c>
      <c r="AB1311" s="5">
        <f>[1]!s_info_zjtxornot1(A1311,"")</f>
        <v>1</v>
      </c>
      <c r="AC1311" s="22" t="str">
        <f>[1]!s_info_nature1(A1311,"")</f>
        <v>民营企业</v>
      </c>
      <c r="AD1311" s="6" t="str">
        <f>[1]!s_info_city(A1311)</f>
        <v>宁波市</v>
      </c>
      <c r="AE1311" s="6" t="str">
        <f>[1]!s_info_province(A1311)</f>
        <v>浙江省</v>
      </c>
      <c r="AF1311">
        <v>121.549792</v>
      </c>
      <c r="AG1311">
        <v>29.868387999999999</v>
      </c>
    </row>
    <row r="1312" spans="1:33" x14ac:dyDescent="0.3">
      <c r="A1312" s="12" t="s">
        <v>3183</v>
      </c>
      <c r="B1312" s="12" t="s">
        <v>3184</v>
      </c>
      <c r="C1312" s="16" t="str">
        <f>[1]!s_info_mkt(A1312)</f>
        <v>科创板</v>
      </c>
      <c r="D1312" s="16" t="str">
        <f>[1]!s_ipo_listeddate(A1312)</f>
        <v>2021-12-20</v>
      </c>
      <c r="E1312" s="16" t="str">
        <f>[1]!lastradeday_s("000002","")</f>
        <v>2026-06-22</v>
      </c>
      <c r="F1312" s="16" t="str">
        <f>[1]!s_info_industry_csrc2023(A1312,"",3)</f>
        <v>电气机械和器材制造业</v>
      </c>
      <c r="G1312" s="16" t="str">
        <f>[1]!s_info_industry_csrc2023(A1312,"",1)</f>
        <v>制造业</v>
      </c>
      <c r="H1312" s="16">
        <f>[1]!s_is(A1312,83,"FY","YTD","20251231",1,"",100000000)</f>
        <v>19.320482726800002</v>
      </c>
      <c r="I1312" s="16">
        <f>[1]!s_is(A1312,83,"FY","YTD","20241231",1,"",100000000)</f>
        <v>19.929532718400001</v>
      </c>
      <c r="J1312" s="16">
        <f t="shared" si="60"/>
        <v>-3.0560174200054968E-2</v>
      </c>
      <c r="K1312" s="16">
        <f>[1]!s_is(A1312,61,"FY","YTD","20251231",1,"",100000000)</f>
        <v>-1.6112325366</v>
      </c>
      <c r="L1312" s="16">
        <f>[1]!s_is(A1312,61,"FY","YTD","20241231",1,"",100000000)</f>
        <v>3.4421745207999996</v>
      </c>
      <c r="M1312" s="16">
        <f t="shared" si="61"/>
        <v>-1.4680856612190398</v>
      </c>
      <c r="N1312" s="16">
        <f>[1]!s_fa_roe(A1312,"20251231")</f>
        <v>-2.6688000000000001</v>
      </c>
      <c r="O1312" s="16">
        <f>[1]!s_stmnote_rdexp(A1312,"20251231",1,10000)</f>
        <v>34887.295727999997</v>
      </c>
      <c r="P1312" s="20">
        <f t="shared" si="62"/>
        <v>0.18057155310931655</v>
      </c>
      <c r="Q1312" s="16">
        <f>[1]!s_margin_tradingbalance(A1312,"",10000)</f>
        <v>37114.604599999999</v>
      </c>
      <c r="R1312" s="16">
        <f>[1]!s_margin_seclendingbalance(A1312,"",10000)</f>
        <v>258.62970000000001</v>
      </c>
      <c r="S1312" s="17">
        <f>[1]!s_val_ev(A1312,"",100000000)</f>
        <v>108.812498965</v>
      </c>
      <c r="T1312" s="17">
        <f>[1]!share_freesharesmv(A1312,"",100000000)</f>
        <v>40.070561484000002</v>
      </c>
      <c r="U1312" s="17">
        <f>[1]!s_dq_amount_btin(A1312,E1312,100000000)</f>
        <v>1.2449419399999999</v>
      </c>
      <c r="V1312" s="17">
        <f>[1]!s_dq_turn(A1312,E1312)</f>
        <v>1.1534441125221335</v>
      </c>
      <c r="W1312" s="2">
        <f>[1]!s_pq_amount(A1312,"20260101","",100000000)</f>
        <v>270.30043162999999</v>
      </c>
      <c r="X1312" s="2">
        <f>[1]!s_pq_avgamount(A1312,"20260101","",100000000)</f>
        <v>2.457276651181818</v>
      </c>
      <c r="Y1312" s="17">
        <f>[1]!s_ipo_dilutedpe(A1312)</f>
        <v>225.94</v>
      </c>
      <c r="Z1312" s="12">
        <f>[1]!s_ipo_collection_total(A1312,100000000)</f>
        <v>55.78</v>
      </c>
      <c r="AA1312" s="2">
        <f>[1]!s_val_pe_ttm(A1312,E1312)</f>
        <v>-51.096225738525391</v>
      </c>
      <c r="AB1312" s="5">
        <f>[1]!s_info_zjtxornot1(A1312,"")</f>
        <v>1</v>
      </c>
      <c r="AC1312" s="22" t="str">
        <f>[1]!s_info_nature1(A1312,"")</f>
        <v>民营企业</v>
      </c>
      <c r="AD1312" s="6" t="str">
        <f>[1]!s_info_city(A1312)</f>
        <v>杭州市</v>
      </c>
      <c r="AE1312" s="6" t="str">
        <f>[1]!s_info_province(A1312)</f>
        <v>浙江省</v>
      </c>
      <c r="AF1312">
        <v>120.153576</v>
      </c>
      <c r="AG1312">
        <v>30.287458999999998</v>
      </c>
    </row>
    <row r="1313" spans="1:33" x14ac:dyDescent="0.3">
      <c r="A1313" s="12" t="s">
        <v>3185</v>
      </c>
      <c r="B1313" s="12" t="s">
        <v>3186</v>
      </c>
      <c r="C1313" s="16" t="str">
        <f>[1]!s_info_mkt(A1313)</f>
        <v>主板</v>
      </c>
      <c r="D1313" s="16" t="str">
        <f>[1]!s_ipo_listeddate(A1313)</f>
        <v>2004-06-23</v>
      </c>
      <c r="E1313" s="16" t="str">
        <f>[1]!lastradeday_s("000002","")</f>
        <v>2026-06-22</v>
      </c>
      <c r="F1313" s="16" t="str">
        <f>[1]!s_info_industry_csrc2023(A1313,"",3)</f>
        <v>橡胶和塑料制品业</v>
      </c>
      <c r="G1313" s="16" t="str">
        <f>[1]!s_info_industry_csrc2023(A1313,"",1)</f>
        <v>制造业</v>
      </c>
      <c r="H1313" s="16">
        <f>[1]!s_is(A1313,83,"FY","YTD","20251231",1,"",100000000)</f>
        <v>653.96217598600003</v>
      </c>
      <c r="I1313" s="16">
        <f>[1]!s_is(A1313,83,"FY","YTD","20241231",1,"",100000000)</f>
        <v>605.14242141650004</v>
      </c>
      <c r="J1313" s="16">
        <f t="shared" si="60"/>
        <v>8.0674817764757156E-2</v>
      </c>
      <c r="K1313" s="16">
        <f>[1]!s_is(A1313,61,"FY","YTD","20251231",1,"",100000000)</f>
        <v>11.4987518968</v>
      </c>
      <c r="L1313" s="16">
        <f>[1]!s_is(A1313,61,"FY","YTD","20241231",1,"",100000000)</f>
        <v>8.2462477875999998</v>
      </c>
      <c r="M1313" s="16">
        <f t="shared" si="61"/>
        <v>0.39442231096800617</v>
      </c>
      <c r="N1313" s="16">
        <f>[1]!s_fa_roe(A1313,"20251231")</f>
        <v>6.1436999999999999</v>
      </c>
      <c r="O1313" s="16">
        <f>[1]!s_stmnote_rdexp(A1313,"20251231",1,10000)</f>
        <v>276113.27185000002</v>
      </c>
      <c r="P1313" s="20">
        <f t="shared" si="62"/>
        <v>4.2221596598258158E-2</v>
      </c>
      <c r="Q1313" s="16">
        <f>[1]!s_margin_tradingbalance(A1313,"",10000)</f>
        <v>168122.95050000001</v>
      </c>
      <c r="R1313" s="16">
        <f>[1]!s_margin_seclendingbalance(A1313,"",10000)</f>
        <v>487.52789999999999</v>
      </c>
      <c r="S1313" s="17">
        <f>[1]!s_val_ev(A1313,"",100000000)</f>
        <v>445.90616744879998</v>
      </c>
      <c r="T1313" s="17">
        <f>[1]!share_freesharesmv(A1313,"",100000000)</f>
        <v>354.35753191800001</v>
      </c>
      <c r="U1313" s="17">
        <f>[1]!s_dq_amount_btin(A1313,E1313,100000000)</f>
        <v>7.8882957300000003</v>
      </c>
      <c r="V1313" s="17">
        <f>[1]!s_dq_turn(A1313,E1313)</f>
        <v>1.8179141048017611</v>
      </c>
      <c r="W1313" s="2">
        <f>[1]!s_pq_amount(A1313,"20260101","",100000000)</f>
        <v>1540.5213611900001</v>
      </c>
      <c r="X1313" s="2">
        <f>[1]!s_pq_avgamount(A1313,"20260101","",100000000)</f>
        <v>14.004739647181818</v>
      </c>
      <c r="Y1313" s="17">
        <f>[1]!s_ipo_dilutedpe(A1313)</f>
        <v>15.36</v>
      </c>
      <c r="Z1313" s="12">
        <f>[1]!s_ipo_collection_total(A1313,100000000)</f>
        <v>4.9184999999999999</v>
      </c>
      <c r="AA1313" s="2">
        <f>[1]!s_val_pe_ttm(A1313,E1313)</f>
        <v>36.9012451171875</v>
      </c>
      <c r="AB1313" s="5">
        <f>[1]!s_info_zjtxornot1(A1313,"")</f>
        <v>1</v>
      </c>
      <c r="AC1313" s="22" t="str">
        <f>[1]!s_info_nature1(A1313,"")</f>
        <v>民营企业</v>
      </c>
      <c r="AD1313" s="6" t="str">
        <f>[1]!s_info_city(A1313)</f>
        <v>广州市</v>
      </c>
      <c r="AE1313" s="6" t="str">
        <f>[1]!s_info_province(A1313)</f>
        <v>广东省</v>
      </c>
      <c r="AF1313">
        <v>113.280637</v>
      </c>
      <c r="AG1313">
        <v>23.125177999999998</v>
      </c>
    </row>
    <row r="1314" spans="1:33" x14ac:dyDescent="0.3">
      <c r="A1314" s="12" t="s">
        <v>3187</v>
      </c>
      <c r="B1314" s="12" t="s">
        <v>3188</v>
      </c>
      <c r="C1314" s="16" t="str">
        <f>[1]!s_info_mkt(A1314)</f>
        <v>科创板</v>
      </c>
      <c r="D1314" s="16" t="str">
        <f>[1]!s_ipo_listeddate(A1314)</f>
        <v>2022-01-18</v>
      </c>
      <c r="E1314" s="16" t="str">
        <f>[1]!lastradeday_s("000002","")</f>
        <v>2026-06-22</v>
      </c>
      <c r="F1314" s="16" t="str">
        <f>[1]!s_info_industry_csrc2023(A1314,"",3)</f>
        <v>医药制造业</v>
      </c>
      <c r="G1314" s="16" t="str">
        <f>[1]!s_info_industry_csrc2023(A1314,"",1)</f>
        <v>制造业</v>
      </c>
      <c r="H1314" s="16">
        <f>[1]!s_is(A1314,83,"FY","YTD","20251231",1,"",100000000)</f>
        <v>6.6251555462000002</v>
      </c>
      <c r="I1314" s="16">
        <f>[1]!s_is(A1314,83,"FY","YTD","20241231",1,"",100000000)</f>
        <v>1.9978162222</v>
      </c>
      <c r="J1314" s="16">
        <f t="shared" si="60"/>
        <v>2.3161986936437842</v>
      </c>
      <c r="K1314" s="16">
        <f>[1]!s_is(A1314,61,"FY","YTD","20251231",1,"",100000000)</f>
        <v>-9.6933366342999996</v>
      </c>
      <c r="L1314" s="16">
        <f>[1]!s_is(A1314,61,"FY","YTD","20241231",1,"",100000000)</f>
        <v>-10.4391921728</v>
      </c>
      <c r="M1314" s="16">
        <f t="shared" si="61"/>
        <v>7.144762986961542E-2</v>
      </c>
      <c r="N1314" s="16">
        <f>[1]!s_fa_roe(A1314,"20251231")</f>
        <v>-101.0573</v>
      </c>
      <c r="O1314" s="16">
        <f>[1]!s_stmnote_rdexp(A1314,"20251231",1,10000)</f>
        <v>97696.082437000005</v>
      </c>
      <c r="P1314" s="20">
        <f t="shared" si="62"/>
        <v>1.4746232259110608</v>
      </c>
      <c r="Q1314" s="16">
        <f>[1]!s_margin_tradingbalance(A1314,"",10000)</f>
        <v>51672.142699999997</v>
      </c>
      <c r="R1314" s="16">
        <f>[1]!s_margin_seclendingbalance(A1314,"",10000)</f>
        <v>84.179400000000001</v>
      </c>
      <c r="S1314" s="17">
        <f>[1]!s_val_ev(A1314,"",100000000)</f>
        <v>118.57111211962879</v>
      </c>
      <c r="T1314" s="17">
        <f>[1]!share_freesharesmv(A1314,"",100000000)</f>
        <v>55.289236000000002</v>
      </c>
      <c r="U1314" s="17">
        <f>[1]!s_dq_amount_btin(A1314,E1314,100000000)</f>
        <v>2.5456534400000002</v>
      </c>
      <c r="V1314" s="17">
        <f>[1]!s_dq_turn(A1314,E1314)</f>
        <v>4.7196365773620021</v>
      </c>
      <c r="W1314" s="2">
        <f>[1]!s_pq_amount(A1314,"20260101","",100000000)</f>
        <v>325.34572083</v>
      </c>
      <c r="X1314" s="2">
        <f>[1]!s_pq_avgamount(A1314,"20260101","",100000000)</f>
        <v>2.9576883711818183</v>
      </c>
      <c r="Y1314" s="17">
        <f>[1]!s_ipo_dilutedpe(A1314)</f>
        <v>0</v>
      </c>
      <c r="Z1314" s="12">
        <f>[1]!s_ipo_collection_total(A1314,100000000)</f>
        <v>34.7652</v>
      </c>
      <c r="AA1314" s="2">
        <f>[1]!s_val_pe_ttm(A1314,E1314)</f>
        <v>-13.155854225158691</v>
      </c>
      <c r="AB1314" s="5">
        <f>[1]!s_info_zjtxornot1(A1314,"")</f>
        <v>0</v>
      </c>
      <c r="AC1314" s="22" t="str">
        <f>[1]!s_info_nature1(A1314,"")</f>
        <v>外资企业</v>
      </c>
      <c r="AD1314" s="6" t="str">
        <f>[1]!s_info_city(A1314)</f>
        <v>上海市</v>
      </c>
      <c r="AE1314" s="6" t="str">
        <f>[1]!s_info_province(A1314)</f>
        <v>上海</v>
      </c>
      <c r="AF1314">
        <v>121.472644</v>
      </c>
      <c r="AG1314">
        <v>31.231705999999999</v>
      </c>
    </row>
    <row r="1315" spans="1:33" x14ac:dyDescent="0.3">
      <c r="A1315" s="12" t="s">
        <v>3189</v>
      </c>
      <c r="B1315" s="12" t="s">
        <v>3190</v>
      </c>
      <c r="C1315" s="16" t="str">
        <f>[1]!s_info_mkt(A1315)</f>
        <v>创业板</v>
      </c>
      <c r="D1315" s="16" t="str">
        <f>[1]!s_ipo_listeddate(A1315)</f>
        <v>2023-06-09</v>
      </c>
      <c r="E1315" s="16" t="str">
        <f>[1]!lastradeday_s("000002","")</f>
        <v>2026-06-22</v>
      </c>
      <c r="F1315" s="16" t="str">
        <f>[1]!s_info_industry_csrc2023(A1315,"",3)</f>
        <v>计算机、通信和其他电子设备制造业</v>
      </c>
      <c r="G1315" s="16" t="str">
        <f>[1]!s_info_industry_csrc2023(A1315,"",1)</f>
        <v>制造业</v>
      </c>
      <c r="H1315" s="16">
        <f>[1]!s_is(A1315,83,"FY","YTD","20251231",1,"",100000000)</f>
        <v>18.639742100500001</v>
      </c>
      <c r="I1315" s="16">
        <f>[1]!s_is(A1315,83,"FY","YTD","20241231",1,"",100000000)</f>
        <v>22.273460710100004</v>
      </c>
      <c r="J1315" s="16">
        <f t="shared" si="60"/>
        <v>-0.16314117760569991</v>
      </c>
      <c r="K1315" s="16">
        <f>[1]!s_is(A1315,61,"FY","YTD","20251231",1,"",100000000)</f>
        <v>-0.32717741119999999</v>
      </c>
      <c r="L1315" s="16">
        <f>[1]!s_is(A1315,61,"FY","YTD","20241231",1,"",100000000)</f>
        <v>2.1175017462999999</v>
      </c>
      <c r="M1315" s="16">
        <f t="shared" si="61"/>
        <v>-1.154511046695329</v>
      </c>
      <c r="N1315" s="16">
        <f>[1]!s_fa_roe(A1315,"20251231")</f>
        <v>-1.6191</v>
      </c>
      <c r="O1315" s="16">
        <f>[1]!s_stmnote_rdexp(A1315,"20251231",1,10000)</f>
        <v>15755.515785</v>
      </c>
      <c r="P1315" s="20">
        <f t="shared" si="62"/>
        <v>8.4526468767920165E-2</v>
      </c>
      <c r="Q1315" s="16">
        <f>[1]!s_margin_tradingbalance(A1315,"",10000)</f>
        <v>10128.202600000001</v>
      </c>
      <c r="R1315" s="16">
        <f>[1]!s_margin_seclendingbalance(A1315,"",10000)</f>
        <v>23.425999999999998</v>
      </c>
      <c r="S1315" s="17">
        <f>[1]!s_val_ev(A1315,"",100000000)</f>
        <v>45.970404479999999</v>
      </c>
      <c r="T1315" s="17">
        <f>[1]!share_freesharesmv(A1315,"",100000000)</f>
        <v>12.86608638</v>
      </c>
      <c r="U1315" s="17">
        <f>[1]!s_dq_amount_btin(A1315,E1315,100000000)</f>
        <v>0.72500350000000002</v>
      </c>
      <c r="V1315" s="17">
        <f>[1]!s_dq_turn(A1315,E1315)</f>
        <v>3.7464194549966896</v>
      </c>
      <c r="W1315" s="2">
        <f>[1]!s_pq_amount(A1315,"20260101","",100000000)</f>
        <v>82.217994390000001</v>
      </c>
      <c r="X1315" s="2">
        <f>[1]!s_pq_avgamount(A1315,"20260101","",100000000)</f>
        <v>0.74743631263636368</v>
      </c>
      <c r="Y1315" s="17">
        <f>[1]!s_ipo_dilutedpe(A1315)</f>
        <v>80.260000000000005</v>
      </c>
      <c r="Z1315" s="12">
        <f>[1]!s_ipo_collection_total(A1315,100000000)</f>
        <v>13.414096000000001</v>
      </c>
      <c r="AA1315" s="2">
        <f>[1]!s_val_pe_ttm(A1315,E1315)</f>
        <v>-65.076187133789063</v>
      </c>
      <c r="AB1315" s="5">
        <f>[1]!s_info_zjtxornot1(A1315,"")</f>
        <v>1</v>
      </c>
      <c r="AC1315" s="22" t="str">
        <f>[1]!s_info_nature1(A1315,"")</f>
        <v>民营企业</v>
      </c>
      <c r="AD1315" s="6" t="str">
        <f>[1]!s_info_city(A1315)</f>
        <v>赣州市</v>
      </c>
      <c r="AE1315" s="6" t="str">
        <f>[1]!s_info_province(A1315)</f>
        <v>江西省</v>
      </c>
      <c r="AF1315">
        <v>114.94027800000001</v>
      </c>
      <c r="AG1315">
        <v>25.85097</v>
      </c>
    </row>
    <row r="1316" spans="1:33" x14ac:dyDescent="0.3">
      <c r="A1316" s="12" t="s">
        <v>3191</v>
      </c>
      <c r="B1316" s="12" t="s">
        <v>3192</v>
      </c>
      <c r="C1316" s="16" t="str">
        <f>[1]!s_info_mkt(A1316)</f>
        <v>创业板</v>
      </c>
      <c r="D1316" s="16" t="str">
        <f>[1]!s_ipo_listeddate(A1316)</f>
        <v>2011-09-16</v>
      </c>
      <c r="E1316" s="16" t="str">
        <f>[1]!lastradeday_s("000002","")</f>
        <v>2026-06-22</v>
      </c>
      <c r="F1316" s="16" t="str">
        <f>[1]!s_info_industry_csrc2023(A1316,"",3)</f>
        <v>电气机械和器材制造业</v>
      </c>
      <c r="G1316" s="16" t="str">
        <f>[1]!s_info_industry_csrc2023(A1316,"",1)</f>
        <v>制造业</v>
      </c>
      <c r="H1316" s="16">
        <f>[1]!s_is(A1316,83,"FY","YTD","20251231",1,"",100000000)</f>
        <v>25.436318106799998</v>
      </c>
      <c r="I1316" s="16">
        <f>[1]!s_is(A1316,83,"FY","YTD","20241231",1,"",100000000)</f>
        <v>25.9283107489</v>
      </c>
      <c r="J1316" s="16">
        <f t="shared" si="60"/>
        <v>-1.8975113607078042E-2</v>
      </c>
      <c r="K1316" s="16">
        <f>[1]!s_is(A1316,61,"FY","YTD","20251231",1,"",100000000)</f>
        <v>0.32168924239999996</v>
      </c>
      <c r="L1316" s="16">
        <f>[1]!s_is(A1316,61,"FY","YTD","20241231",1,"",100000000)</f>
        <v>0.46872241549999999</v>
      </c>
      <c r="M1316" s="16">
        <f t="shared" si="61"/>
        <v>-0.31368922892914225</v>
      </c>
      <c r="N1316" s="16">
        <f>[1]!s_fa_roe(A1316,"20251231")</f>
        <v>1.3992</v>
      </c>
      <c r="O1316" s="16">
        <f>[1]!s_stmnote_rdexp(A1316,"20251231",1,10000)</f>
        <v>10838.488724999999</v>
      </c>
      <c r="P1316" s="20">
        <f t="shared" si="62"/>
        <v>4.2610289270216747E-2</v>
      </c>
      <c r="Q1316" s="16">
        <f>[1]!s_margin_tradingbalance(A1316,"",10000)</f>
        <v>43165.0262</v>
      </c>
      <c r="R1316" s="16">
        <f>[1]!s_margin_seclendingbalance(A1316,"",10000)</f>
        <v>0</v>
      </c>
      <c r="S1316" s="17">
        <f>[1]!s_val_ev(A1316,"",100000000)</f>
        <v>115.02992841</v>
      </c>
      <c r="T1316" s="17">
        <f>[1]!share_freesharesmv(A1316,"",100000000)</f>
        <v>72.554824260000004</v>
      </c>
      <c r="U1316" s="17">
        <f>[1]!s_dq_amount_btin(A1316,E1316,100000000)</f>
        <v>16.287821619999999</v>
      </c>
      <c r="V1316" s="17">
        <f>[1]!s_dq_turn(A1316,E1316)</f>
        <v>14.287506954041387</v>
      </c>
      <c r="W1316" s="2">
        <f>[1]!s_pq_amount(A1316,"20260101","",100000000)</f>
        <v>1469.1562355999999</v>
      </c>
      <c r="X1316" s="2">
        <f>[1]!s_pq_avgamount(A1316,"20260101","",100000000)</f>
        <v>13.355965778181817</v>
      </c>
      <c r="Y1316" s="17">
        <f>[1]!s_ipo_dilutedpe(A1316)</f>
        <v>55.31</v>
      </c>
      <c r="Z1316" s="12">
        <f>[1]!s_ipo_collection_total(A1316,100000000)</f>
        <v>5.0330000000000004</v>
      </c>
      <c r="AA1316" s="2">
        <f>[1]!s_val_pe_ttm(A1316,E1316)</f>
        <v>375.95291137695313</v>
      </c>
      <c r="AB1316" s="5">
        <f>[1]!s_info_zjtxornot1(A1316,"")</f>
        <v>1</v>
      </c>
      <c r="AC1316" s="22" t="str">
        <f>[1]!s_info_nature1(A1316,"")</f>
        <v>民营企业</v>
      </c>
      <c r="AD1316" s="6" t="str">
        <f>[1]!s_info_city(A1316)</f>
        <v>南通市</v>
      </c>
      <c r="AE1316" s="6" t="str">
        <f>[1]!s_info_province(A1316)</f>
        <v>江苏省</v>
      </c>
      <c r="AF1316">
        <v>120.864608</v>
      </c>
      <c r="AG1316">
        <v>32.016212000000003</v>
      </c>
    </row>
    <row r="1317" spans="1:33" x14ac:dyDescent="0.3">
      <c r="A1317" s="12" t="s">
        <v>3193</v>
      </c>
      <c r="B1317" s="12" t="s">
        <v>3194</v>
      </c>
      <c r="C1317" s="16" t="str">
        <f>[1]!s_info_mkt(A1317)</f>
        <v>科创板</v>
      </c>
      <c r="D1317" s="16" t="str">
        <f>[1]!s_ipo_listeddate(A1317)</f>
        <v>2021-11-12</v>
      </c>
      <c r="E1317" s="16" t="str">
        <f>[1]!lastradeday_s("000002","")</f>
        <v>2026-06-22</v>
      </c>
      <c r="F1317" s="16" t="str">
        <f>[1]!s_info_industry_csrc2023(A1317,"",3)</f>
        <v>计算机、通信和其他电子设备制造业</v>
      </c>
      <c r="G1317" s="16" t="str">
        <f>[1]!s_info_industry_csrc2023(A1317,"",1)</f>
        <v>制造业</v>
      </c>
      <c r="H1317" s="16">
        <f>[1]!s_is(A1317,83,"FY","YTD","20251231",1,"",100000000)</f>
        <v>5.1999652511000001</v>
      </c>
      <c r="I1317" s="16">
        <f>[1]!s_is(A1317,83,"FY","YTD","20241231",1,"",100000000)</f>
        <v>6.5181694601000002</v>
      </c>
      <c r="J1317" s="16">
        <f t="shared" si="60"/>
        <v>-0.2022353387817224</v>
      </c>
      <c r="K1317" s="16">
        <f>[1]!s_is(A1317,61,"FY","YTD","20251231",1,"",100000000)</f>
        <v>-2.7244997532999999</v>
      </c>
      <c r="L1317" s="16">
        <f>[1]!s_is(A1317,61,"FY","YTD","20241231",1,"",100000000)</f>
        <v>-2.0514181316999998</v>
      </c>
      <c r="M1317" s="16">
        <f t="shared" si="61"/>
        <v>-0.32810552427077405</v>
      </c>
      <c r="N1317" s="16">
        <f>[1]!s_fa_roe(A1317,"20251231")</f>
        <v>-25.238</v>
      </c>
      <c r="O1317" s="16">
        <f>[1]!s_stmnote_rdexp(A1317,"20251231",1,10000)</f>
        <v>34491.272154000006</v>
      </c>
      <c r="P1317" s="20">
        <f t="shared" si="62"/>
        <v>0.66329812774621377</v>
      </c>
      <c r="Q1317" s="16">
        <f>[1]!s_margin_tradingbalance(A1317,"",10000)</f>
        <v>19892.399099999999</v>
      </c>
      <c r="R1317" s="16">
        <f>[1]!s_margin_seclendingbalance(A1317,"",10000)</f>
        <v>141.19810000000001</v>
      </c>
      <c r="S1317" s="17">
        <f>[1]!s_val_ev(A1317,"",100000000)</f>
        <v>168.1162245198</v>
      </c>
      <c r="T1317" s="17">
        <f>[1]!share_freesharesmv(A1317,"",100000000)</f>
        <v>67.752456568200003</v>
      </c>
      <c r="U1317" s="17">
        <f>[1]!s_dq_amount_btin(A1317,E1317,100000000)</f>
        <v>4.4767503099999999</v>
      </c>
      <c r="V1317" s="17">
        <f>[1]!s_dq_turn(A1317,E1317)</f>
        <v>2.6344978611379473</v>
      </c>
      <c r="W1317" s="2">
        <f>[1]!s_pq_amount(A1317,"20260101","",100000000)</f>
        <v>406.47311668999998</v>
      </c>
      <c r="X1317" s="2">
        <f>[1]!s_pq_avgamount(A1317,"20260101","",100000000)</f>
        <v>3.6952101517272729</v>
      </c>
      <c r="Y1317" s="17">
        <f>[1]!s_ipo_dilutedpe(A1317)</f>
        <v>0</v>
      </c>
      <c r="Z1317" s="12">
        <f>[1]!s_ipo_collection_total(A1317,100000000)</f>
        <v>13.026</v>
      </c>
      <c r="AA1317" s="2">
        <f>[1]!s_val_pe_ttm(A1317,E1317)</f>
        <v>-66.4852294921875</v>
      </c>
      <c r="AB1317" s="5">
        <f>[1]!s_info_zjtxornot1(A1317,"")</f>
        <v>1</v>
      </c>
      <c r="AC1317" s="22" t="str">
        <f>[1]!s_info_nature1(A1317,"")</f>
        <v>公众企业</v>
      </c>
      <c r="AD1317" s="6" t="str">
        <f>[1]!s_info_city(A1317)</f>
        <v>上海市</v>
      </c>
      <c r="AE1317" s="6" t="str">
        <f>[1]!s_info_province(A1317)</f>
        <v>上海</v>
      </c>
      <c r="AF1317">
        <v>121.472644</v>
      </c>
      <c r="AG1317">
        <v>31.231705999999999</v>
      </c>
    </row>
    <row r="1318" spans="1:33" x14ac:dyDescent="0.3">
      <c r="A1318" s="12" t="s">
        <v>3195</v>
      </c>
      <c r="B1318" s="12" t="s">
        <v>3196</v>
      </c>
      <c r="C1318" s="16" t="str">
        <f>[1]!s_info_mkt(A1318)</f>
        <v>主板</v>
      </c>
      <c r="D1318" s="16" t="str">
        <f>[1]!s_ipo_listeddate(A1318)</f>
        <v>2003-03-04</v>
      </c>
      <c r="E1318" s="16" t="str">
        <f>[1]!lastradeday_s("000002","")</f>
        <v>2026-06-22</v>
      </c>
      <c r="F1318" s="16" t="str">
        <f>[1]!s_info_industry_csrc2023(A1318,"",3)</f>
        <v>医药制造业</v>
      </c>
      <c r="G1318" s="16" t="str">
        <f>[1]!s_info_industry_csrc2023(A1318,"",1)</f>
        <v>制造业</v>
      </c>
      <c r="H1318" s="16">
        <f>[1]!s_is(A1318,83,"FY","YTD","20251231",1,"",100000000)</f>
        <v>85.871456520799995</v>
      </c>
      <c r="I1318" s="16">
        <f>[1]!s_is(A1318,83,"FY","YTD","20241231",1,"",100000000)</f>
        <v>95.474254123999998</v>
      </c>
      <c r="J1318" s="16">
        <f t="shared" si="60"/>
        <v>-0.100579969870496</v>
      </c>
      <c r="K1318" s="16">
        <f>[1]!s_is(A1318,61,"FY","YTD","20251231",1,"",100000000)</f>
        <v>2.6639945611</v>
      </c>
      <c r="L1318" s="16">
        <f>[1]!s_is(A1318,61,"FY","YTD","20241231",1,"",100000000)</f>
        <v>11.189811776099999</v>
      </c>
      <c r="M1318" s="16">
        <f t="shared" si="61"/>
        <v>-0.76192677639225803</v>
      </c>
      <c r="N1318" s="16">
        <f>[1]!s_fa_roe(A1318,"20251231")</f>
        <v>2.9049999999999998</v>
      </c>
      <c r="O1318" s="16">
        <f>[1]!s_stmnote_rdexp(A1318,"20251231",1,10000)</f>
        <v>147951.665889</v>
      </c>
      <c r="P1318" s="20">
        <f t="shared" si="62"/>
        <v>0.17229434771863081</v>
      </c>
      <c r="Q1318" s="16">
        <f>[1]!s_margin_tradingbalance(A1318,"",10000)</f>
        <v>98586.391499999998</v>
      </c>
      <c r="R1318" s="16">
        <f>[1]!s_margin_seclendingbalance(A1318,"",10000)</f>
        <v>811.49249999999995</v>
      </c>
      <c r="S1318" s="17">
        <f>[1]!s_val_ev(A1318,"",100000000)</f>
        <v>213.95733880840001</v>
      </c>
      <c r="T1318" s="17">
        <f>[1]!share_freesharesmv(A1318,"",100000000)</f>
        <v>129.1752225159</v>
      </c>
      <c r="U1318" s="17">
        <f>[1]!s_dq_amount_btin(A1318,E1318,100000000)</f>
        <v>2.7433749700000001</v>
      </c>
      <c r="V1318" s="17">
        <f>[1]!s_dq_turn(A1318,E1318)</f>
        <v>1.3078966290592771</v>
      </c>
      <c r="W1318" s="2">
        <f>[1]!s_pq_amount(A1318,"20260101","",100000000)</f>
        <v>417.96210453999998</v>
      </c>
      <c r="X1318" s="2">
        <f>[1]!s_pq_avgamount(A1318,"20260101","",100000000)</f>
        <v>3.7996554958181816</v>
      </c>
      <c r="Y1318" s="17">
        <f>[1]!s_ipo_dilutedpe(A1318)</f>
        <v>19.98</v>
      </c>
      <c r="Z1318" s="12">
        <f>[1]!s_ipo_collection_total(A1318,100000000)</f>
        <v>5.4424999999999999</v>
      </c>
      <c r="AA1318" s="2">
        <f>[1]!s_val_pe_ttm(A1318,E1318)</f>
        <v>57.334938049316406</v>
      </c>
      <c r="AB1318" s="5">
        <f>[1]!s_info_zjtxornot1(A1318,"")</f>
        <v>1</v>
      </c>
      <c r="AC1318" s="22" t="str">
        <f>[1]!s_info_nature1(A1318,"")</f>
        <v>民营企业</v>
      </c>
      <c r="AD1318" s="6" t="str">
        <f>[1]!s_info_city(A1318)</f>
        <v>临海市</v>
      </c>
      <c r="AE1318" s="6" t="str">
        <f>[1]!s_info_province(A1318)</f>
        <v>浙江省</v>
      </c>
      <c r="AF1318">
        <v>121.221919</v>
      </c>
      <c r="AG1318">
        <v>28.857389000000001</v>
      </c>
    </row>
    <row r="1319" spans="1:33" x14ac:dyDescent="0.3">
      <c r="A1319" s="12" t="s">
        <v>3197</v>
      </c>
      <c r="B1319" s="12" t="s">
        <v>3198</v>
      </c>
      <c r="C1319" s="16" t="str">
        <f>[1]!s_info_mkt(A1319)</f>
        <v>主板</v>
      </c>
      <c r="D1319" s="16" t="str">
        <f>[1]!s_ipo_listeddate(A1319)</f>
        <v>2018-08-27</v>
      </c>
      <c r="E1319" s="16" t="str">
        <f>[1]!lastradeday_s("000002","")</f>
        <v>2026-06-22</v>
      </c>
      <c r="F1319" s="16" t="str">
        <f>[1]!s_info_industry_csrc2023(A1319,"",3)</f>
        <v>医药制造业</v>
      </c>
      <c r="G1319" s="16" t="str">
        <f>[1]!s_info_industry_csrc2023(A1319,"",1)</f>
        <v>制造业</v>
      </c>
      <c r="H1319" s="16">
        <f>[1]!s_is(A1319,83,"FY","YTD","20251231",1,"",100000000)</f>
        <v>9.1512369038999992</v>
      </c>
      <c r="I1319" s="16">
        <f>[1]!s_is(A1319,83,"FY","YTD","20241231",1,"",100000000)</f>
        <v>8.2539779720000013</v>
      </c>
      <c r="J1319" s="16">
        <f t="shared" si="60"/>
        <v>0.10870624260735529</v>
      </c>
      <c r="K1319" s="16">
        <f>[1]!s_is(A1319,61,"FY","YTD","20251231",1,"",100000000)</f>
        <v>1.6596693653000001</v>
      </c>
      <c r="L1319" s="16">
        <f>[1]!s_is(A1319,61,"FY","YTD","20241231",1,"",100000000)</f>
        <v>0.42216726619999995</v>
      </c>
      <c r="M1319" s="16">
        <f t="shared" si="61"/>
        <v>2.931307560244945</v>
      </c>
      <c r="N1319" s="16">
        <f>[1]!s_fa_roe(A1319,"20251231")</f>
        <v>5.2225999999999999</v>
      </c>
      <c r="O1319" s="16">
        <f>[1]!s_stmnote_rdexp(A1319,"20251231",1,10000)</f>
        <v>12570.172934999999</v>
      </c>
      <c r="P1319" s="20">
        <f t="shared" si="62"/>
        <v>0.13736037070183316</v>
      </c>
      <c r="Q1319" s="16">
        <f>[1]!s_margin_tradingbalance(A1319,"",10000)</f>
        <v>0</v>
      </c>
      <c r="R1319" s="16">
        <f>[1]!s_margin_seclendingbalance(A1319,"",10000)</f>
        <v>0</v>
      </c>
      <c r="S1319" s="17">
        <f>[1]!s_val_ev(A1319,"",100000000)</f>
        <v>46.415158236300002</v>
      </c>
      <c r="T1319" s="17">
        <f>[1]!share_freesharesmv(A1319,"",100000000)</f>
        <v>25.211904192300004</v>
      </c>
      <c r="U1319" s="17">
        <f>[1]!s_dq_amount_btin(A1319,E1319,100000000)</f>
        <v>0.88561396999999997</v>
      </c>
      <c r="V1319" s="17">
        <f>[1]!s_dq_turn(A1319,E1319)</f>
        <v>1.9641206595403033</v>
      </c>
      <c r="W1319" s="2">
        <f>[1]!s_pq_amount(A1319,"20260101","",100000000)</f>
        <v>137.52828346999999</v>
      </c>
      <c r="X1319" s="2">
        <f>[1]!s_pq_avgamount(A1319,"20260101","",100000000)</f>
        <v>1.2502571224545456</v>
      </c>
      <c r="Y1319" s="17">
        <f>[1]!s_ipo_dilutedpe(A1319)</f>
        <v>22.99</v>
      </c>
      <c r="Z1319" s="12">
        <f>[1]!s_ipo_collection_total(A1319,100000000)</f>
        <v>9.7360000000000007</v>
      </c>
      <c r="AA1319" s="2">
        <f>[1]!s_val_pe_ttm(A1319,E1319)</f>
        <v>27.516185760498047</v>
      </c>
      <c r="AB1319" s="5">
        <f>[1]!s_info_zjtxornot1(A1319,"")</f>
        <v>0</v>
      </c>
      <c r="AC1319" s="22" t="str">
        <f>[1]!s_info_nature1(A1319,"")</f>
        <v>民营企业</v>
      </c>
      <c r="AD1319" s="6" t="str">
        <f>[1]!s_info_city(A1319)</f>
        <v>北京市</v>
      </c>
      <c r="AE1319" s="6" t="str">
        <f>[1]!s_info_province(A1319)</f>
        <v>北京</v>
      </c>
      <c r="AF1319">
        <v>116.40528500000001</v>
      </c>
      <c r="AG1319">
        <v>39.904989</v>
      </c>
    </row>
    <row r="1320" spans="1:33" x14ac:dyDescent="0.3">
      <c r="A1320" s="12" t="s">
        <v>3199</v>
      </c>
      <c r="B1320" s="12" t="s">
        <v>3200</v>
      </c>
      <c r="C1320" s="16" t="str">
        <f>[1]!s_info_mkt(A1320)</f>
        <v>创业板</v>
      </c>
      <c r="D1320" s="16" t="str">
        <f>[1]!s_ipo_listeddate(A1320)</f>
        <v>2023-07-20</v>
      </c>
      <c r="E1320" s="16" t="str">
        <f>[1]!lastradeday_s("000002","")</f>
        <v>2026-06-22</v>
      </c>
      <c r="F1320" s="16" t="str">
        <f>[1]!s_info_industry_csrc2023(A1320,"",3)</f>
        <v>专用设备制造业</v>
      </c>
      <c r="G1320" s="16" t="str">
        <f>[1]!s_info_industry_csrc2023(A1320,"",1)</f>
        <v>制造业</v>
      </c>
      <c r="H1320" s="16">
        <f>[1]!s_is(A1320,83,"FY","YTD","20251231",1,"",100000000)</f>
        <v>5.4417081072000002</v>
      </c>
      <c r="I1320" s="16">
        <f>[1]!s_is(A1320,83,"FY","YTD","20241231",1,"",100000000)</f>
        <v>5.7629622028999998</v>
      </c>
      <c r="J1320" s="16">
        <f t="shared" si="60"/>
        <v>-5.5744612647006475E-2</v>
      </c>
      <c r="K1320" s="16">
        <f>[1]!s_is(A1320,61,"FY","YTD","20251231",1,"",100000000)</f>
        <v>0.34857863350000001</v>
      </c>
      <c r="L1320" s="16">
        <f>[1]!s_is(A1320,61,"FY","YTD","20241231",1,"",100000000)</f>
        <v>0.45504419530000001</v>
      </c>
      <c r="M1320" s="16">
        <f t="shared" si="61"/>
        <v>-0.23396751985773545</v>
      </c>
      <c r="N1320" s="16">
        <f>[1]!s_fa_roe(A1320,"20251231")</f>
        <v>3.2561</v>
      </c>
      <c r="O1320" s="16">
        <f>[1]!s_stmnote_rdexp(A1320,"20251231",1,10000)</f>
        <v>10056.352844999999</v>
      </c>
      <c r="P1320" s="20">
        <f t="shared" si="62"/>
        <v>0.18480140145139903</v>
      </c>
      <c r="Q1320" s="16">
        <f>[1]!s_margin_tradingbalance(A1320,"",10000)</f>
        <v>6492.9168</v>
      </c>
      <c r="R1320" s="16">
        <f>[1]!s_margin_seclendingbalance(A1320,"",10000)</f>
        <v>33.683100000000003</v>
      </c>
      <c r="S1320" s="17">
        <f>[1]!s_val_ev(A1320,"",100000000)</f>
        <v>29.733370499999999</v>
      </c>
      <c r="T1320" s="17">
        <f>[1]!share_freesharesmv(A1320,"",100000000)</f>
        <v>9.6110212500000003</v>
      </c>
      <c r="U1320" s="17">
        <f>[1]!s_dq_amount_btin(A1320,E1320,100000000)</f>
        <v>1.30447421</v>
      </c>
      <c r="V1320" s="17">
        <f>[1]!s_dq_turn(A1320,E1320)</f>
        <v>9.54482255555466</v>
      </c>
      <c r="W1320" s="2">
        <f>[1]!s_pq_amount(A1320,"20260101","",100000000)</f>
        <v>76.115716070000005</v>
      </c>
      <c r="X1320" s="2">
        <f>[1]!s_pq_avgamount(A1320,"20260101","",100000000)</f>
        <v>0.69196105518181816</v>
      </c>
      <c r="Y1320" s="17">
        <f>[1]!s_ipo_dilutedpe(A1320)</f>
        <v>27.51</v>
      </c>
      <c r="Z1320" s="12">
        <f>[1]!s_ipo_collection_total(A1320,100000000)</f>
        <v>5.2880264400000003</v>
      </c>
      <c r="AA1320" s="2">
        <f>[1]!s_val_pe_ttm(A1320,E1320)</f>
        <v>97.963859558105469</v>
      </c>
      <c r="AB1320" s="5">
        <f>[1]!s_info_zjtxornot1(A1320,"")</f>
        <v>1</v>
      </c>
      <c r="AC1320" s="22" t="str">
        <f>[1]!s_info_nature1(A1320,"")</f>
        <v>民营企业</v>
      </c>
      <c r="AD1320" s="6" t="str">
        <f>[1]!s_info_city(A1320)</f>
        <v>深圳市</v>
      </c>
      <c r="AE1320" s="6" t="str">
        <f>[1]!s_info_province(A1320)</f>
        <v>广东省</v>
      </c>
      <c r="AF1320">
        <v>114.085947</v>
      </c>
      <c r="AG1320">
        <v>22.547000000000001</v>
      </c>
    </row>
    <row r="1321" spans="1:33" x14ac:dyDescent="0.3">
      <c r="A1321" s="12" t="s">
        <v>97</v>
      </c>
      <c r="B1321" s="12" t="s">
        <v>98</v>
      </c>
      <c r="C1321" s="16" t="str">
        <f>[1]!s_info_mkt(A1321)</f>
        <v>北证</v>
      </c>
      <c r="D1321" s="16" t="str">
        <f>[1]!s_ipo_listeddate(A1321)</f>
        <v>2020-07-27</v>
      </c>
      <c r="E1321" s="16" t="str">
        <f>[1]!lastradeday_s("000002","")</f>
        <v>2026-06-22</v>
      </c>
      <c r="F1321" s="16" t="str">
        <f>[1]!s_info_industry_csrc2023(A1321,"",3)</f>
        <v>仪器仪表制造业</v>
      </c>
      <c r="G1321" s="16" t="str">
        <f>[1]!s_info_industry_csrc2023(A1321,"",1)</f>
        <v>制造业</v>
      </c>
      <c r="H1321" s="16">
        <f>[1]!s_is(A1321,83,"FY","YTD","20251231",1,"",100000000)</f>
        <v>2.0446406493999998</v>
      </c>
      <c r="I1321" s="16">
        <f>[1]!s_is(A1321,83,"FY","YTD","20241231",1,"",100000000)</f>
        <v>2.3269412596999999</v>
      </c>
      <c r="J1321" s="16">
        <f t="shared" si="60"/>
        <v>-0.12131832255034902</v>
      </c>
      <c r="K1321" s="16">
        <f>[1]!s_is(A1321,61,"FY","YTD","20251231",1,"",100000000)</f>
        <v>3.4815589600000002E-2</v>
      </c>
      <c r="L1321" s="16">
        <f>[1]!s_is(A1321,61,"FY","YTD","20241231",1,"",100000000)</f>
        <v>0.1245759592</v>
      </c>
      <c r="M1321" s="16">
        <f t="shared" si="61"/>
        <v>-0.72052722031138094</v>
      </c>
      <c r="N1321" s="16">
        <f>[1]!s_fa_roe(A1321,"20251231")</f>
        <v>0.45939999999999998</v>
      </c>
      <c r="O1321" s="16">
        <f>[1]!s_stmnote_rdexp(A1321,"20251231",1,10000)</f>
        <v>12545.028606</v>
      </c>
      <c r="P1321" s="20">
        <f t="shared" si="62"/>
        <v>0.61355664672329291</v>
      </c>
      <c r="Q1321" s="16">
        <f>[1]!s_margin_tradingbalance(A1321,"",10000)</f>
        <v>4891.3074999999999</v>
      </c>
      <c r="R1321" s="16">
        <f>[1]!s_margin_seclendingbalance(A1321,"",10000)</f>
        <v>0</v>
      </c>
      <c r="S1321" s="17">
        <f>[1]!s_val_ev(A1321,"",100000000)</f>
        <v>32.024841893599998</v>
      </c>
      <c r="T1321" s="17">
        <f>[1]!share_freesharesmv(A1321,"",100000000)</f>
        <v>18.215542649</v>
      </c>
      <c r="U1321" s="17">
        <f>[1]!s_dq_amount_btin(A1321,E1321,100000000)</f>
        <v>2.4378408199999999</v>
      </c>
      <c r="V1321" s="17">
        <f>[1]!s_dq_turn(A1321,E1321)</f>
        <v>10.519153615163393</v>
      </c>
      <c r="W1321" s="2">
        <f>[1]!s_pq_amount(A1321,"20260101","",100000000)</f>
        <v>135.10153317000001</v>
      </c>
      <c r="X1321" s="2">
        <f>[1]!s_pq_avgamount(A1321,"20260101","",100000000)</f>
        <v>1.2281957560909091</v>
      </c>
      <c r="Y1321" s="17">
        <f>[1]!s_ipo_dilutedpe(A1321)</f>
        <v>90.43</v>
      </c>
      <c r="Z1321" s="12">
        <f>[1]!s_ipo_collection_total(A1321,100000000)</f>
        <v>2.6772</v>
      </c>
      <c r="AA1321" s="2">
        <f>[1]!s_val_pe_ttm(A1321,E1321)</f>
        <v>-290.58480834960938</v>
      </c>
      <c r="AB1321" s="5">
        <f>[1]!s_info_zjtxornot1(A1321,"")</f>
        <v>1</v>
      </c>
      <c r="AC1321" s="22" t="str">
        <f>[1]!s_info_nature1(A1321,"")</f>
        <v>民营企业</v>
      </c>
      <c r="AD1321" s="6" t="str">
        <f>[1]!s_info_city(A1321)</f>
        <v>上海市</v>
      </c>
      <c r="AE1321" s="6" t="str">
        <f>[1]!s_info_province(A1321)</f>
        <v>上海</v>
      </c>
      <c r="AF1321">
        <v>121.472644</v>
      </c>
      <c r="AG1321">
        <v>31.231705999999999</v>
      </c>
    </row>
    <row r="1322" spans="1:33" x14ac:dyDescent="0.3">
      <c r="A1322" s="12" t="s">
        <v>3201</v>
      </c>
      <c r="B1322" s="12" t="s">
        <v>3202</v>
      </c>
      <c r="C1322" s="16" t="str">
        <f>[1]!s_info_mkt(A1322)</f>
        <v>主板</v>
      </c>
      <c r="D1322" s="16" t="str">
        <f>[1]!s_ipo_listeddate(A1322)</f>
        <v>2023-04-10</v>
      </c>
      <c r="E1322" s="16" t="str">
        <f>[1]!lastradeday_s("000002","")</f>
        <v>2026-06-22</v>
      </c>
      <c r="F1322" s="16" t="str">
        <f>[1]!s_info_industry_csrc2023(A1322,"",3)</f>
        <v>化学原料和化学制品制造业</v>
      </c>
      <c r="G1322" s="16" t="str">
        <f>[1]!s_info_industry_csrc2023(A1322,"",1)</f>
        <v>制造业</v>
      </c>
      <c r="H1322" s="16">
        <f>[1]!s_is(A1322,83,"FY","YTD","20251231",1,"",100000000)</f>
        <v>10.3617721247</v>
      </c>
      <c r="I1322" s="16">
        <f>[1]!s_is(A1322,83,"FY","YTD","20241231",1,"",100000000)</f>
        <v>10.7992773418</v>
      </c>
      <c r="J1322" s="16">
        <f t="shared" si="60"/>
        <v>-4.0512453125597481E-2</v>
      </c>
      <c r="K1322" s="16">
        <f>[1]!s_is(A1322,61,"FY","YTD","20251231",1,"",100000000)</f>
        <v>1.5813346458999999</v>
      </c>
      <c r="L1322" s="16">
        <f>[1]!s_is(A1322,61,"FY","YTD","20241231",1,"",100000000)</f>
        <v>2.0423903479000001</v>
      </c>
      <c r="M1322" s="16">
        <f t="shared" si="61"/>
        <v>-0.22574318492743603</v>
      </c>
      <c r="N1322" s="16">
        <f>[1]!s_fa_roe(A1322,"20251231")</f>
        <v>6.6163999999999996</v>
      </c>
      <c r="O1322" s="16">
        <f>[1]!s_stmnote_rdexp(A1322,"20251231",1,10000)</f>
        <v>4785.575855</v>
      </c>
      <c r="P1322" s="20">
        <f t="shared" si="62"/>
        <v>4.6184916994963882E-2</v>
      </c>
      <c r="Q1322" s="16">
        <f>[1]!s_margin_tradingbalance(A1322,"",10000)</f>
        <v>15254.8804</v>
      </c>
      <c r="R1322" s="16">
        <f>[1]!s_margin_seclendingbalance(A1322,"",10000)</f>
        <v>0</v>
      </c>
      <c r="S1322" s="17">
        <f>[1]!s_val_ev(A1322,"",100000000)</f>
        <v>120.31737065</v>
      </c>
      <c r="T1322" s="17">
        <f>[1]!share_freesharesmv(A1322,"",100000000)</f>
        <v>32.786561609999993</v>
      </c>
      <c r="U1322" s="17">
        <f>[1]!s_dq_amount_btin(A1322,E1322,100000000)</f>
        <v>2.9137347</v>
      </c>
      <c r="V1322" s="17">
        <f>[1]!s_dq_turn(A1322,E1322)</f>
        <v>2.4409315985995574</v>
      </c>
      <c r="W1322" s="2">
        <f>[1]!s_pq_amount(A1322,"20260101","",100000000)</f>
        <v>176.71198742999999</v>
      </c>
      <c r="X1322" s="2">
        <f>[1]!s_pq_avgamount(A1322,"20260101","",100000000)</f>
        <v>1.6064726130000002</v>
      </c>
      <c r="Y1322" s="17">
        <f>[1]!s_ipo_dilutedpe(A1322)</f>
        <v>34.83</v>
      </c>
      <c r="Z1322" s="12">
        <f>[1]!s_ipo_collection_total(A1322,100000000)</f>
        <v>12.506772</v>
      </c>
      <c r="AA1322" s="2">
        <f>[1]!s_val_pe_ttm(A1322,E1322)</f>
        <v>58.964054107666016</v>
      </c>
      <c r="AB1322" s="5">
        <f>[1]!s_info_zjtxornot1(A1322,"")</f>
        <v>1</v>
      </c>
      <c r="AC1322" s="22" t="str">
        <f>[1]!s_info_nature1(A1322,"")</f>
        <v>民营企业</v>
      </c>
      <c r="AD1322" s="6" t="str">
        <f>[1]!s_info_city(A1322)</f>
        <v>镇江市</v>
      </c>
      <c r="AE1322" s="6" t="str">
        <f>[1]!s_info_province(A1322)</f>
        <v>江苏省</v>
      </c>
      <c r="AF1322">
        <v>119.452753</v>
      </c>
      <c r="AG1322">
        <v>32.204402000000002</v>
      </c>
    </row>
    <row r="1323" spans="1:33" x14ac:dyDescent="0.3">
      <c r="A1323" s="12" t="s">
        <v>3203</v>
      </c>
      <c r="B1323" s="12" t="s">
        <v>3204</v>
      </c>
      <c r="C1323" s="16" t="str">
        <f>[1]!s_info_mkt(A1323)</f>
        <v>主板</v>
      </c>
      <c r="D1323" s="16" t="str">
        <f>[1]!s_ipo_listeddate(A1323)</f>
        <v>2016-10-26</v>
      </c>
      <c r="E1323" s="16" t="str">
        <f>[1]!lastradeday_s("000002","")</f>
        <v>2026-06-22</v>
      </c>
      <c r="F1323" s="16" t="str">
        <f>[1]!s_info_industry_csrc2023(A1323,"",3)</f>
        <v>互联网和相关服务</v>
      </c>
      <c r="G1323" s="16" t="str">
        <f>[1]!s_info_industry_csrc2023(A1323,"",1)</f>
        <v>信息传输、软件和信息技术服务业</v>
      </c>
      <c r="H1323" s="16">
        <f>[1]!s_is(A1323,83,"FY","YTD","20251231",1,"",100000000)</f>
        <v>3.8485485762000002</v>
      </c>
      <c r="I1323" s="16">
        <f>[1]!s_is(A1323,83,"FY","YTD","20241231",1,"",100000000)</f>
        <v>5.5045764452999997</v>
      </c>
      <c r="J1323" s="16">
        <f t="shared" si="60"/>
        <v>-0.30084564826308735</v>
      </c>
      <c r="K1323" s="16">
        <f>[1]!s_is(A1323,61,"FY","YTD","20251231",1,"",100000000)</f>
        <v>-2.1412379350999999</v>
      </c>
      <c r="L1323" s="16">
        <f>[1]!s_is(A1323,61,"FY","YTD","20241231",1,"",100000000)</f>
        <v>0.30578938220000002</v>
      </c>
      <c r="M1323" s="16">
        <f t="shared" si="61"/>
        <v>-8.0023292492854896</v>
      </c>
      <c r="N1323" s="16">
        <f>[1]!s_fa_roe(A1323,"20251231")</f>
        <v>-10.2683</v>
      </c>
      <c r="O1323" s="16">
        <f>[1]!s_stmnote_rdexp(A1323,"20251231",1,10000)</f>
        <v>10115.420509</v>
      </c>
      <c r="P1323" s="20">
        <f t="shared" si="62"/>
        <v>0.26283728290595765</v>
      </c>
      <c r="Q1323" s="16">
        <f>[1]!s_margin_tradingbalance(A1323,"",10000)</f>
        <v>0</v>
      </c>
      <c r="R1323" s="16">
        <f>[1]!s_margin_seclendingbalance(A1323,"",10000)</f>
        <v>0</v>
      </c>
      <c r="S1323" s="17">
        <f>[1]!s_val_ev(A1323,"",100000000)</f>
        <v>31.365205700000001</v>
      </c>
      <c r="T1323" s="17">
        <f>[1]!share_freesharesmv(A1323,"",100000000)</f>
        <v>16.683038631199999</v>
      </c>
      <c r="U1323" s="17">
        <f>[1]!s_dq_amount_btin(A1323,E1323,100000000)</f>
        <v>0.73827083000000004</v>
      </c>
      <c r="V1323" s="17">
        <f>[1]!s_dq_turn(A1323,E1323)</f>
        <v>2.4307894192188786</v>
      </c>
      <c r="W1323" s="2">
        <f>[1]!s_pq_amount(A1323,"20260101","",100000000)</f>
        <v>73.790112820000004</v>
      </c>
      <c r="X1323" s="2">
        <f>[1]!s_pq_avgamount(A1323,"20260101","",100000000)</f>
        <v>0.67081920745454537</v>
      </c>
      <c r="Y1323" s="17">
        <f>[1]!s_ipo_dilutedpe(A1323)</f>
        <v>18.16</v>
      </c>
      <c r="Z1323" s="12">
        <f>[1]!s_ipo_collection_total(A1323,100000000)</f>
        <v>9.3719999999999999</v>
      </c>
      <c r="AA1323" s="2">
        <f>[1]!s_val_pe_ttm(A1323,E1323)</f>
        <v>-13.162223815917969</v>
      </c>
      <c r="AB1323" s="5">
        <f>[1]!s_info_zjtxornot1(A1323,"")</f>
        <v>0</v>
      </c>
      <c r="AC1323" s="22" t="str">
        <f>[1]!s_info_nature1(A1323,"")</f>
        <v>民营企业</v>
      </c>
      <c r="AD1323" s="6" t="str">
        <f>[1]!s_info_city(A1323)</f>
        <v>杭州市</v>
      </c>
      <c r="AE1323" s="6" t="str">
        <f>[1]!s_info_province(A1323)</f>
        <v>浙江省</v>
      </c>
      <c r="AF1323">
        <v>120.153576</v>
      </c>
      <c r="AG1323">
        <v>30.287458999999998</v>
      </c>
    </row>
    <row r="1324" spans="1:33" x14ac:dyDescent="0.3">
      <c r="A1324" s="12" t="s">
        <v>3205</v>
      </c>
      <c r="B1324" s="12" t="s">
        <v>3206</v>
      </c>
      <c r="C1324" s="16" t="str">
        <f>[1]!s_info_mkt(A1324)</f>
        <v>创业板</v>
      </c>
      <c r="D1324" s="16" t="str">
        <f>[1]!s_ipo_listeddate(A1324)</f>
        <v>2025-03-04</v>
      </c>
      <c r="E1324" s="16" t="str">
        <f>[1]!lastradeday_s("000002","")</f>
        <v>2026-06-22</v>
      </c>
      <c r="F1324" s="16" t="str">
        <f>[1]!s_info_industry_csrc2023(A1324,"",3)</f>
        <v>非金属矿物制品业</v>
      </c>
      <c r="G1324" s="16" t="str">
        <f>[1]!s_info_industry_csrc2023(A1324,"",1)</f>
        <v>制造业</v>
      </c>
      <c r="H1324" s="16">
        <f>[1]!s_is(A1324,83,"FY","YTD","20251231",1,"",100000000)</f>
        <v>11.782563093199999</v>
      </c>
      <c r="I1324" s="16">
        <f>[1]!s_is(A1324,83,"FY","YTD","20241231",1,"",100000000)</f>
        <v>10.5017574135</v>
      </c>
      <c r="J1324" s="16">
        <f t="shared" si="60"/>
        <v>0.1219610803477067</v>
      </c>
      <c r="K1324" s="16">
        <f>[1]!s_is(A1324,61,"FY","YTD","20251231",1,"",100000000)</f>
        <v>0.88895212000000001</v>
      </c>
      <c r="L1324" s="16">
        <f>[1]!s_is(A1324,61,"FY","YTD","20241231",1,"",100000000)</f>
        <v>1.0523138856999998</v>
      </c>
      <c r="M1324" s="16">
        <f t="shared" si="61"/>
        <v>-0.15524053033979637</v>
      </c>
      <c r="N1324" s="16">
        <f>[1]!s_fa_roe(A1324,"20251231")</f>
        <v>10.008900000000001</v>
      </c>
      <c r="O1324" s="16">
        <f>[1]!s_stmnote_rdexp(A1324,"20251231",1,10000)</f>
        <v>3674.4577420000001</v>
      </c>
      <c r="P1324" s="20">
        <f t="shared" si="62"/>
        <v>3.1185555408743095E-2</v>
      </c>
      <c r="Q1324" s="16">
        <f>[1]!s_margin_tradingbalance(A1324,"",10000)</f>
        <v>17373.3472</v>
      </c>
      <c r="R1324" s="16">
        <f>[1]!s_margin_seclendingbalance(A1324,"",10000)</f>
        <v>21.021999999999998</v>
      </c>
      <c r="S1324" s="17">
        <f>[1]!s_val_ev(A1324,"",100000000)</f>
        <v>58.364985777100003</v>
      </c>
      <c r="T1324" s="17">
        <f>[1]!share_freesharesmv(A1324,"",100000000)</f>
        <v>23.4011022593</v>
      </c>
      <c r="U1324" s="17">
        <f>[1]!s_dq_amount_btin(A1324,E1324,100000000)</f>
        <v>1.6742787400000001</v>
      </c>
      <c r="V1324" s="17">
        <f>[1]!s_dq_turn(A1324,E1324)</f>
        <v>7.2784957342045731</v>
      </c>
      <c r="W1324" s="2">
        <f>[1]!s_pq_amount(A1324,"20260101","",100000000)</f>
        <v>141.25252988</v>
      </c>
      <c r="X1324" s="2">
        <f>[1]!s_pq_avgamount(A1324,"20260101","",100000000)</f>
        <v>1.2841139079999999</v>
      </c>
      <c r="Y1324" s="17">
        <f>[1]!s_ipo_dilutedpe(A1324)</f>
        <v>15.7</v>
      </c>
      <c r="Z1324" s="12">
        <f>[1]!s_ipo_collection_total(A1324,100000000)</f>
        <v>3.1999040000000001</v>
      </c>
      <c r="AA1324" s="2">
        <f>[1]!s_val_pe_ttm(A1324,E1324)</f>
        <v>80.171340942382813</v>
      </c>
      <c r="AB1324" s="5">
        <f>[1]!s_info_zjtxornot1(A1324,"")</f>
        <v>1</v>
      </c>
      <c r="AC1324" s="22" t="str">
        <f>[1]!s_info_nature1(A1324,"")</f>
        <v>民营企业</v>
      </c>
      <c r="AD1324" s="6" t="str">
        <f>[1]!s_info_city(A1324)</f>
        <v>常州市</v>
      </c>
      <c r="AE1324" s="6" t="str">
        <f>[1]!s_info_province(A1324)</f>
        <v>江苏省</v>
      </c>
      <c r="AF1324">
        <v>119.946973</v>
      </c>
      <c r="AG1324">
        <v>31.772752000000001</v>
      </c>
    </row>
    <row r="1325" spans="1:33" x14ac:dyDescent="0.3">
      <c r="A1325" s="12" t="s">
        <v>3207</v>
      </c>
      <c r="B1325" s="12" t="s">
        <v>3208</v>
      </c>
      <c r="C1325" s="16" t="str">
        <f>[1]!s_info_mkt(A1325)</f>
        <v>创业板</v>
      </c>
      <c r="D1325" s="16" t="str">
        <f>[1]!s_ipo_listeddate(A1325)</f>
        <v>2025-09-10</v>
      </c>
      <c r="E1325" s="16" t="str">
        <f>[1]!lastradeday_s("000002","")</f>
        <v>2026-06-22</v>
      </c>
      <c r="F1325" s="16" t="str">
        <f>[1]!s_info_industry_csrc2023(A1325,"",3)</f>
        <v>金属制品业</v>
      </c>
      <c r="G1325" s="16" t="str">
        <f>[1]!s_info_industry_csrc2023(A1325,"",1)</f>
        <v>制造业</v>
      </c>
      <c r="H1325" s="16">
        <f>[1]!s_is(A1325,83,"FY","YTD","20251231",1,"",100000000)</f>
        <v>11.097879043800001</v>
      </c>
      <c r="I1325" s="16">
        <f>[1]!s_is(A1325,83,"FY","YTD","20241231",1,"",100000000)</f>
        <v>10.498328171499999</v>
      </c>
      <c r="J1325" s="16">
        <f t="shared" si="60"/>
        <v>5.7109176099830128E-2</v>
      </c>
      <c r="K1325" s="16">
        <f>[1]!s_is(A1325,61,"FY","YTD","20251231",1,"",100000000)</f>
        <v>1.1518386163000001</v>
      </c>
      <c r="L1325" s="16">
        <f>[1]!s_is(A1325,61,"FY","YTD","20241231",1,"",100000000)</f>
        <v>1.1794921099</v>
      </c>
      <c r="M1325" s="16">
        <f t="shared" si="61"/>
        <v>-2.3445255265289091E-2</v>
      </c>
      <c r="N1325" s="16">
        <f>[1]!s_fa_roe(A1325,"20251231")</f>
        <v>10.852499999999999</v>
      </c>
      <c r="O1325" s="16">
        <f>[1]!s_stmnote_rdexp(A1325,"20251231",1,10000)</f>
        <v>3593.6097030000001</v>
      </c>
      <c r="P1325" s="20">
        <f t="shared" si="62"/>
        <v>3.2381049467354081E-2</v>
      </c>
      <c r="Q1325" s="16">
        <f>[1]!s_margin_tradingbalance(A1325,"",10000)</f>
        <v>4746.7885999999999</v>
      </c>
      <c r="R1325" s="16">
        <f>[1]!s_margin_seclendingbalance(A1325,"",10000)</f>
        <v>0</v>
      </c>
      <c r="S1325" s="17">
        <f>[1]!s_val_ev(A1325,"",100000000)</f>
        <v>34.411456800000003</v>
      </c>
      <c r="T1325" s="17">
        <f>[1]!share_freesharesmv(A1325,"",100000000)</f>
        <v>6.9118850199999997</v>
      </c>
      <c r="U1325" s="17">
        <f>[1]!s_dq_amount_btin(A1325,E1325,100000000)</f>
        <v>0.25175323999999999</v>
      </c>
      <c r="V1325" s="17">
        <f>[1]!s_dq_turn(A1325,E1325)</f>
        <v>3.7116028877459537</v>
      </c>
      <c r="W1325" s="2">
        <f>[1]!s_pq_amount(A1325,"20260101","",100000000)</f>
        <v>43.113053530000002</v>
      </c>
      <c r="X1325" s="2">
        <f>[1]!s_pq_avgamount(A1325,"20260101","",100000000)</f>
        <v>0.39193685027272723</v>
      </c>
      <c r="Y1325" s="17">
        <f>[1]!s_ipo_dilutedpe(A1325)</f>
        <v>20.350000000000001</v>
      </c>
      <c r="Z1325" s="12">
        <f>[1]!s_ipo_collection_total(A1325,100000000)</f>
        <v>6.0004229999999996</v>
      </c>
      <c r="AA1325" s="2">
        <f>[1]!s_val_pe_ttm(A1325,E1325)</f>
        <v>28.803466796875</v>
      </c>
      <c r="AB1325" s="5">
        <f>[1]!s_info_zjtxornot1(A1325,"")</f>
        <v>0</v>
      </c>
      <c r="AC1325" s="22" t="str">
        <f>[1]!s_info_nature1(A1325,"")</f>
        <v>民营企业</v>
      </c>
      <c r="AD1325" s="6" t="str">
        <f>[1]!s_info_city(A1325)</f>
        <v>上饶市</v>
      </c>
      <c r="AE1325" s="6" t="str">
        <f>[1]!s_info_province(A1325)</f>
        <v>江西省</v>
      </c>
      <c r="AF1325">
        <v>117.97118500000001</v>
      </c>
      <c r="AG1325">
        <v>28.444420000000001</v>
      </c>
    </row>
    <row r="1326" spans="1:33" x14ac:dyDescent="0.3">
      <c r="A1326" s="12" t="s">
        <v>3209</v>
      </c>
      <c r="B1326" s="12" t="s">
        <v>3210</v>
      </c>
      <c r="C1326" s="16" t="str">
        <f>[1]!s_info_mkt(A1326)</f>
        <v>科创板</v>
      </c>
      <c r="D1326" s="16" t="str">
        <f>[1]!s_ipo_listeddate(A1326)</f>
        <v>2021-11-17</v>
      </c>
      <c r="E1326" s="16" t="str">
        <f>[1]!lastradeday_s("000002","")</f>
        <v>2026-06-22</v>
      </c>
      <c r="F1326" s="16" t="str">
        <f>[1]!s_info_industry_csrc2023(A1326,"",3)</f>
        <v>软件和信息技术服务业</v>
      </c>
      <c r="G1326" s="16" t="str">
        <f>[1]!s_info_industry_csrc2023(A1326,"",1)</f>
        <v>信息传输、软件和信息技术服务业</v>
      </c>
      <c r="H1326" s="16">
        <f>[1]!s_is(A1326,83,"FY","YTD","20251231",1,"",100000000)</f>
        <v>18.3702665854</v>
      </c>
      <c r="I1326" s="16">
        <f>[1]!s_is(A1326,83,"FY","YTD","20241231",1,"",100000000)</f>
        <v>21.462880113099999</v>
      </c>
      <c r="J1326" s="16">
        <f t="shared" si="60"/>
        <v>-0.1440912641455051</v>
      </c>
      <c r="K1326" s="16">
        <f>[1]!s_is(A1326,61,"FY","YTD","20251231",1,"",100000000)</f>
        <v>0.36138797030000003</v>
      </c>
      <c r="L1326" s="16">
        <f>[1]!s_is(A1326,61,"FY","YTD","20241231",1,"",100000000)</f>
        <v>2.0426939834</v>
      </c>
      <c r="M1326" s="16">
        <f t="shared" si="61"/>
        <v>-0.82308266767473359</v>
      </c>
      <c r="N1326" s="16">
        <f>[1]!s_fa_roe(A1326,"20251231")</f>
        <v>0.65990000000000004</v>
      </c>
      <c r="O1326" s="16">
        <f>[1]!s_stmnote_rdexp(A1326,"20251231",1,10000)</f>
        <v>39764.303904</v>
      </c>
      <c r="P1326" s="20">
        <f t="shared" si="62"/>
        <v>0.21646013529059605</v>
      </c>
      <c r="Q1326" s="16">
        <f>[1]!s_margin_tradingbalance(A1326,"",10000)</f>
        <v>15795.729499999999</v>
      </c>
      <c r="R1326" s="16">
        <f>[1]!s_margin_seclendingbalance(A1326,"",10000)</f>
        <v>89.047499999999999</v>
      </c>
      <c r="S1326" s="17">
        <f>[1]!s_val_ev(A1326,"",100000000)</f>
        <v>61.94933198999999</v>
      </c>
      <c r="T1326" s="17">
        <f>[1]!share_freesharesmv(A1326,"",100000000)</f>
        <v>22.384871698799998</v>
      </c>
      <c r="U1326" s="17">
        <f>[1]!s_dq_amount_btin(A1326,E1326,100000000)</f>
        <v>0.56842820999999999</v>
      </c>
      <c r="V1326" s="17">
        <f>[1]!s_dq_turn(A1326,E1326)</f>
        <v>0.94222603610031275</v>
      </c>
      <c r="W1326" s="2">
        <f>[1]!s_pq_amount(A1326,"20260101","",100000000)</f>
        <v>103.60070921000001</v>
      </c>
      <c r="X1326" s="2">
        <f>[1]!s_pq_avgamount(A1326,"20260101","",100000000)</f>
        <v>0.9418246291818182</v>
      </c>
      <c r="Y1326" s="17">
        <f>[1]!s_ipo_dilutedpe(A1326)</f>
        <v>40.75</v>
      </c>
      <c r="Z1326" s="12">
        <f>[1]!s_ipo_collection_total(A1326,100000000)</f>
        <v>40.004249999999999</v>
      </c>
      <c r="AA1326" s="2">
        <f>[1]!s_val_pe_ttm(A1326,E1326)</f>
        <v>117.91878509521484</v>
      </c>
      <c r="AB1326" s="5">
        <f>[1]!s_info_zjtxornot1(A1326,"")</f>
        <v>0</v>
      </c>
      <c r="AC1326" s="22" t="str">
        <f>[1]!s_info_nature1(A1326,"")</f>
        <v>公众企业</v>
      </c>
      <c r="AD1326" s="6" t="str">
        <f>[1]!s_info_city(A1326)</f>
        <v>张家港市</v>
      </c>
      <c r="AE1326" s="6" t="str">
        <f>[1]!s_info_province(A1326)</f>
        <v>江苏省</v>
      </c>
      <c r="AF1326">
        <v>120.627279</v>
      </c>
      <c r="AG1326">
        <v>31.907812</v>
      </c>
    </row>
    <row r="1327" spans="1:33" x14ac:dyDescent="0.3">
      <c r="A1327" s="12" t="s">
        <v>3211</v>
      </c>
      <c r="B1327" s="12" t="s">
        <v>3212</v>
      </c>
      <c r="C1327" s="16" t="str">
        <f>[1]!s_info_mkt(A1327)</f>
        <v>主板</v>
      </c>
      <c r="D1327" s="16" t="str">
        <f>[1]!s_ipo_listeddate(A1327)</f>
        <v>2011-08-30</v>
      </c>
      <c r="E1327" s="16" t="str">
        <f>[1]!lastradeday_s("000002","")</f>
        <v>2026-06-22</v>
      </c>
      <c r="F1327" s="16" t="str">
        <f>[1]!s_info_industry_csrc2023(A1327,"",3)</f>
        <v>纺织服装、服饰业</v>
      </c>
      <c r="G1327" s="16" t="str">
        <f>[1]!s_info_industry_csrc2023(A1327,"",1)</f>
        <v>制造业</v>
      </c>
      <c r="H1327" s="16">
        <f>[1]!s_is(A1327,83,"FY","YTD","20251231",1,"",100000000)</f>
        <v>60.0271730475</v>
      </c>
      <c r="I1327" s="16">
        <f>[1]!s_is(A1327,83,"FY","YTD","20241231",1,"",100000000)</f>
        <v>56.907860902799996</v>
      </c>
      <c r="J1327" s="16">
        <f t="shared" si="60"/>
        <v>5.4813378946501956E-2</v>
      </c>
      <c r="K1327" s="16">
        <f>[1]!s_is(A1327,61,"FY","YTD","20251231",1,"",100000000)</f>
        <v>9.9928532815000004</v>
      </c>
      <c r="L1327" s="16">
        <f>[1]!s_is(A1327,61,"FY","YTD","20241231",1,"",100000000)</f>
        <v>2.5720265483000002</v>
      </c>
      <c r="M1327" s="16">
        <f t="shared" si="61"/>
        <v>2.8852061181502382</v>
      </c>
      <c r="N1327" s="16">
        <f>[1]!s_fa_roe(A1327,"20251231")</f>
        <v>32.293799999999997</v>
      </c>
      <c r="O1327" s="16">
        <f>[1]!s_stmnote_rdexp(A1327,"20251231",1,10000)</f>
        <v>10310.190267</v>
      </c>
      <c r="P1327" s="20">
        <f t="shared" si="62"/>
        <v>1.7175871765344439E-2</v>
      </c>
      <c r="Q1327" s="16">
        <f>[1]!s_margin_tradingbalance(A1327,"",10000)</f>
        <v>15324.385</v>
      </c>
      <c r="R1327" s="16">
        <f>[1]!s_margin_seclendingbalance(A1327,"",10000)</f>
        <v>89.645799999999994</v>
      </c>
      <c r="S1327" s="17">
        <f>[1]!s_val_ev(A1327,"",100000000)</f>
        <v>52.606755087499998</v>
      </c>
      <c r="T1327" s="17">
        <f>[1]!share_freesharesmv(A1327,"",100000000)</f>
        <v>22.026020135300008</v>
      </c>
      <c r="U1327" s="17">
        <f>[1]!s_dq_amount_btin(A1327,E1327,100000000)</f>
        <v>0.46260551999999999</v>
      </c>
      <c r="V1327" s="17">
        <f>[1]!s_dq_turn(A1327,E1327)</f>
        <v>1.5567708220696592</v>
      </c>
      <c r="W1327" s="2">
        <f>[1]!s_pq_amount(A1327,"20260101","",100000000)</f>
        <v>151.62358897999999</v>
      </c>
      <c r="X1327" s="2">
        <f>[1]!s_pq_avgamount(A1327,"20260101","",100000000)</f>
        <v>1.3783962634545455</v>
      </c>
      <c r="Y1327" s="17">
        <f>[1]!s_ipo_dilutedpe(A1327)</f>
        <v>57.38</v>
      </c>
      <c r="Z1327" s="12">
        <f>[1]!s_ipo_collection_total(A1327,100000000)</f>
        <v>17.5</v>
      </c>
      <c r="AA1327" s="2">
        <f>[1]!s_val_pe_ttm(A1327,E1327)</f>
        <v>5.5178837776184082</v>
      </c>
      <c r="AB1327" s="5">
        <f>[1]!s_info_zjtxornot1(A1327,"")</f>
        <v>0</v>
      </c>
      <c r="AC1327" s="22" t="str">
        <f>[1]!s_info_nature1(A1327,"")</f>
        <v>民营企业</v>
      </c>
      <c r="AD1327" s="6" t="str">
        <f>[1]!s_info_city(A1327)</f>
        <v>北京市</v>
      </c>
      <c r="AE1327" s="6" t="str">
        <f>[1]!s_info_province(A1327)</f>
        <v>北京</v>
      </c>
      <c r="AF1327">
        <v>116.40528500000001</v>
      </c>
      <c r="AG1327">
        <v>39.904989</v>
      </c>
    </row>
    <row r="1328" spans="1:33" x14ac:dyDescent="0.3">
      <c r="A1328" s="12" t="s">
        <v>3213</v>
      </c>
      <c r="B1328" s="12" t="s">
        <v>3214</v>
      </c>
      <c r="C1328" s="16" t="str">
        <f>[1]!s_info_mkt(A1328)</f>
        <v>主板</v>
      </c>
      <c r="D1328" s="16" t="str">
        <f>[1]!s_ipo_listeddate(A1328)</f>
        <v>2015-05-18</v>
      </c>
      <c r="E1328" s="16" t="str">
        <f>[1]!lastradeday_s("000002","")</f>
        <v>2026-06-22</v>
      </c>
      <c r="F1328" s="16" t="str">
        <f>[1]!s_info_industry_csrc2023(A1328,"",3)</f>
        <v>医药制造业</v>
      </c>
      <c r="G1328" s="16" t="str">
        <f>[1]!s_info_industry_csrc2023(A1328,"",1)</f>
        <v>制造业</v>
      </c>
      <c r="H1328" s="16">
        <f>[1]!s_is(A1328,83,"FY","YTD","20251231",1,"",100000000)</f>
        <v>10.8987801695</v>
      </c>
      <c r="I1328" s="16">
        <f>[1]!s_is(A1328,83,"FY","YTD","20241231",1,"",100000000)</f>
        <v>10.4256109567</v>
      </c>
      <c r="J1328" s="16">
        <f t="shared" si="60"/>
        <v>4.5385274279385879E-2</v>
      </c>
      <c r="K1328" s="16">
        <f>[1]!s_is(A1328,61,"FY","YTD","20251231",1,"",100000000)</f>
        <v>1.8499356731999999</v>
      </c>
      <c r="L1328" s="16">
        <f>[1]!s_is(A1328,61,"FY","YTD","20241231",1,"",100000000)</f>
        <v>0.92806499779999996</v>
      </c>
      <c r="M1328" s="16">
        <f t="shared" si="61"/>
        <v>0.99332555110398102</v>
      </c>
      <c r="N1328" s="16">
        <f>[1]!s_fa_roe(A1328,"20251231")</f>
        <v>7.0716000000000001</v>
      </c>
      <c r="O1328" s="16">
        <f>[1]!s_stmnote_rdexp(A1328,"20251231",1,10000)</f>
        <v>9965.3957379999993</v>
      </c>
      <c r="P1328" s="20">
        <f t="shared" si="62"/>
        <v>9.1435881658462503E-2</v>
      </c>
      <c r="Q1328" s="16">
        <f>[1]!s_margin_tradingbalance(A1328,"",10000)</f>
        <v>11410.920899999999</v>
      </c>
      <c r="R1328" s="16">
        <f>[1]!s_margin_seclendingbalance(A1328,"",10000)</f>
        <v>25.812899999999999</v>
      </c>
      <c r="S1328" s="17">
        <f>[1]!s_val_ev(A1328,"",100000000)</f>
        <v>35.4367767552</v>
      </c>
      <c r="T1328" s="17">
        <f>[1]!share_freesharesmv(A1328,"",100000000)</f>
        <v>24.244541952000002</v>
      </c>
      <c r="U1328" s="17">
        <f>[1]!s_dq_amount_btin(A1328,E1328,100000000)</f>
        <v>0.38834545999999998</v>
      </c>
      <c r="V1328" s="17">
        <f>[1]!s_dq_turn(A1328,E1328)</f>
        <v>1.1273086679402351</v>
      </c>
      <c r="W1328" s="2">
        <f>[1]!s_pq_amount(A1328,"20260101","",100000000)</f>
        <v>58.636468030000003</v>
      </c>
      <c r="X1328" s="2">
        <f>[1]!s_pq_avgamount(A1328,"20260101","",100000000)</f>
        <v>0.53305880027272723</v>
      </c>
      <c r="Y1328" s="17">
        <f>[1]!s_ipo_dilutedpe(A1328)</f>
        <v>18.89</v>
      </c>
      <c r="Z1328" s="12">
        <f>[1]!s_ipo_collection_total(A1328,100000000)</f>
        <v>6.2080000000000002</v>
      </c>
      <c r="AA1328" s="2">
        <f>[1]!s_val_pe_ttm(A1328,E1328)</f>
        <v>20.505010604858398</v>
      </c>
      <c r="AB1328" s="5">
        <f>[1]!s_info_zjtxornot1(A1328,"")</f>
        <v>1</v>
      </c>
      <c r="AC1328" s="22" t="str">
        <f>[1]!s_info_nature1(A1328,"")</f>
        <v>民营企业</v>
      </c>
      <c r="AD1328" s="6" t="str">
        <f>[1]!s_info_city(A1328)</f>
        <v>洛阳市</v>
      </c>
      <c r="AE1328" s="6" t="str">
        <f>[1]!s_info_province(A1328)</f>
        <v>河南省</v>
      </c>
      <c r="AF1328">
        <v>112.434468</v>
      </c>
      <c r="AG1328">
        <v>34.663041</v>
      </c>
    </row>
    <row r="1329" spans="1:33" x14ac:dyDescent="0.3">
      <c r="A1329" s="12" t="s">
        <v>3215</v>
      </c>
      <c r="B1329" s="12" t="s">
        <v>3216</v>
      </c>
      <c r="C1329" s="16" t="str">
        <f>[1]!s_info_mkt(A1329)</f>
        <v>主板</v>
      </c>
      <c r="D1329" s="16" t="str">
        <f>[1]!s_ipo_listeddate(A1329)</f>
        <v>2018-06-22</v>
      </c>
      <c r="E1329" s="16" t="str">
        <f>[1]!lastradeday_s("000002","")</f>
        <v>2026-06-22</v>
      </c>
      <c r="F1329" s="16" t="str">
        <f>[1]!s_info_industry_csrc2023(A1329,"",3)</f>
        <v>纺织服装、服饰业</v>
      </c>
      <c r="G1329" s="16" t="str">
        <f>[1]!s_info_industry_csrc2023(A1329,"",1)</f>
        <v>制造业</v>
      </c>
      <c r="H1329" s="16">
        <f>[1]!s_is(A1329,83,"FY","YTD","20251231",1,"",100000000)</f>
        <v>21.361755233699999</v>
      </c>
      <c r="I1329" s="16">
        <f>[1]!s_is(A1329,83,"FY","YTD","20241231",1,"",100000000)</f>
        <v>22.188184291399999</v>
      </c>
      <c r="J1329" s="16">
        <f t="shared" si="60"/>
        <v>-3.7246358099716992E-2</v>
      </c>
      <c r="K1329" s="16">
        <f>[1]!s_is(A1329,61,"FY","YTD","20251231",1,"",100000000)</f>
        <v>2.6042380393000002</v>
      </c>
      <c r="L1329" s="16">
        <f>[1]!s_is(A1329,61,"FY","YTD","20241231",1,"",100000000)</f>
        <v>3.0350757345999999</v>
      </c>
      <c r="M1329" s="16">
        <f t="shared" si="61"/>
        <v>-0.14195286476328436</v>
      </c>
      <c r="N1329" s="16">
        <f>[1]!s_fa_roe(A1329,"20251231")</f>
        <v>7.1326999999999998</v>
      </c>
      <c r="O1329" s="16">
        <f>[1]!s_stmnote_rdexp(A1329,"20251231",1,10000)</f>
        <v>8618.3511870000002</v>
      </c>
      <c r="P1329" s="20">
        <f t="shared" si="62"/>
        <v>4.0344770795818372E-2</v>
      </c>
      <c r="Q1329" s="16">
        <f>[1]!s_margin_tradingbalance(A1329,"",10000)</f>
        <v>0</v>
      </c>
      <c r="R1329" s="16">
        <f>[1]!s_margin_seclendingbalance(A1329,"",10000)</f>
        <v>0</v>
      </c>
      <c r="S1329" s="17">
        <f>[1]!s_val_ev(A1329,"",100000000)</f>
        <v>55.258955800300001</v>
      </c>
      <c r="T1329" s="17">
        <f>[1]!share_freesharesmv(A1329,"",100000000)</f>
        <v>12.2031544103</v>
      </c>
      <c r="U1329" s="17">
        <f>[1]!s_dq_amount_btin(A1329,E1329,100000000)</f>
        <v>0.20834096999999999</v>
      </c>
      <c r="V1329" s="17">
        <f>[1]!s_dq_turn(A1329,E1329)</f>
        <v>0.38109147006150401</v>
      </c>
      <c r="W1329" s="2">
        <f>[1]!s_pq_amount(A1329,"20260101","",100000000)</f>
        <v>33.543310390000002</v>
      </c>
      <c r="X1329" s="2">
        <f>[1]!s_pq_avgamount(A1329,"20260101","",100000000)</f>
        <v>0.30493918536363634</v>
      </c>
      <c r="Y1329" s="17">
        <f>[1]!s_ipo_dilutedpe(A1329)</f>
        <v>22.99</v>
      </c>
      <c r="Z1329" s="12">
        <f>[1]!s_ipo_collection_total(A1329,100000000)</f>
        <v>16.787199999999999</v>
      </c>
      <c r="AA1329" s="2">
        <f>[1]!s_val_pe_ttm(A1329,E1329)</f>
        <v>19.84429931640625</v>
      </c>
      <c r="AB1329" s="5">
        <f>[1]!s_info_zjtxornot1(A1329,"")</f>
        <v>0</v>
      </c>
      <c r="AC1329" s="22" t="str">
        <f>[1]!s_info_nature1(A1329,"")</f>
        <v>民营企业</v>
      </c>
      <c r="AD1329" s="6" t="str">
        <f>[1]!s_info_city(A1329)</f>
        <v>上海市</v>
      </c>
      <c r="AE1329" s="6" t="str">
        <f>[1]!s_info_province(A1329)</f>
        <v>上海</v>
      </c>
      <c r="AF1329">
        <v>121.472644</v>
      </c>
      <c r="AG1329">
        <v>31.231705999999999</v>
      </c>
    </row>
    <row r="1330" spans="1:33" x14ac:dyDescent="0.3">
      <c r="A1330" s="12" t="s">
        <v>3217</v>
      </c>
      <c r="B1330" s="12" t="s">
        <v>3218</v>
      </c>
      <c r="C1330" s="16" t="str">
        <f>[1]!s_info_mkt(A1330)</f>
        <v>主板</v>
      </c>
      <c r="D1330" s="16" t="str">
        <f>[1]!s_ipo_listeddate(A1330)</f>
        <v>2015-12-10</v>
      </c>
      <c r="E1330" s="16" t="str">
        <f>[1]!lastradeday_s("000002","")</f>
        <v>2026-06-22</v>
      </c>
      <c r="F1330" s="16" t="str">
        <f>[1]!s_info_industry_csrc2023(A1330,"",3)</f>
        <v>新闻和出版业</v>
      </c>
      <c r="G1330" s="16" t="str">
        <f>[1]!s_info_industry_csrc2023(A1330,"",1)</f>
        <v>文化、体育和娱乐业</v>
      </c>
      <c r="H1330" s="16">
        <f>[1]!s_is(A1330,83,"FY","YTD","20251231",1,"",100000000)</f>
        <v>9.0357084505999996</v>
      </c>
      <c r="I1330" s="16">
        <f>[1]!s_is(A1330,83,"FY","YTD","20241231",1,"",100000000)</f>
        <v>9.6653092213999994</v>
      </c>
      <c r="J1330" s="16">
        <f t="shared" si="60"/>
        <v>-6.5140261566179247E-2</v>
      </c>
      <c r="K1330" s="16">
        <f>[1]!s_is(A1330,61,"FY","YTD","20251231",1,"",100000000)</f>
        <v>0.85494067010000008</v>
      </c>
      <c r="L1330" s="16">
        <f>[1]!s_is(A1330,61,"FY","YTD","20241231",1,"",100000000)</f>
        <v>0.62257028990000007</v>
      </c>
      <c r="M1330" s="16">
        <f t="shared" si="61"/>
        <v>0.37324360633612041</v>
      </c>
      <c r="N1330" s="16">
        <f>[1]!s_fa_roe(A1330,"20251231")</f>
        <v>4.2206999999999999</v>
      </c>
      <c r="O1330" s="16">
        <f>[1]!s_stmnote_rdexp(A1330,"20251231",1,10000)</f>
        <v>488.04456299999998</v>
      </c>
      <c r="P1330" s="20">
        <f t="shared" si="62"/>
        <v>5.4012871892473715E-3</v>
      </c>
      <c r="Q1330" s="16">
        <f>[1]!s_margin_tradingbalance(A1330,"",10000)</f>
        <v>0</v>
      </c>
      <c r="R1330" s="16">
        <f>[1]!s_margin_seclendingbalance(A1330,"",10000)</f>
        <v>0</v>
      </c>
      <c r="S1330" s="17">
        <f>[1]!s_val_ev(A1330,"",100000000)</f>
        <v>31.910399999999999</v>
      </c>
      <c r="T1330" s="17">
        <f>[1]!share_freesharesmv(A1330,"",100000000)</f>
        <v>13.454114702399998</v>
      </c>
      <c r="U1330" s="17">
        <f>[1]!s_dq_amount_btin(A1330,E1330,100000000)</f>
        <v>0.45032654</v>
      </c>
      <c r="V1330" s="17">
        <f>[1]!s_dq_turn(A1330,E1330)</f>
        <v>1.4562881944444444</v>
      </c>
      <c r="W1330" s="2">
        <f>[1]!s_pq_amount(A1330,"20260101","",100000000)</f>
        <v>107.38525787</v>
      </c>
      <c r="X1330" s="2">
        <f>[1]!s_pq_avgamount(A1330,"20260101","",100000000)</f>
        <v>0.97622961699999999</v>
      </c>
      <c r="Y1330" s="17">
        <f>[1]!s_ipo_dilutedpe(A1330)</f>
        <v>19.850000000000001</v>
      </c>
      <c r="Z1330" s="12">
        <f>[1]!s_ipo_collection_total(A1330,100000000)</f>
        <v>5.8620000000000001</v>
      </c>
      <c r="AA1330" s="2">
        <f>[1]!s_val_pe_ttm(A1330,E1330)</f>
        <v>37.263336181640625</v>
      </c>
      <c r="AB1330" s="5">
        <f>[1]!s_info_zjtxornot1(A1330,"")</f>
        <v>0</v>
      </c>
      <c r="AC1330" s="22" t="str">
        <f>[1]!s_info_nature1(A1330,"")</f>
        <v>地方国有企业</v>
      </c>
      <c r="AD1330" s="6" t="str">
        <f>[1]!s_info_city(A1330)</f>
        <v>兰州市</v>
      </c>
      <c r="AE1330" s="6" t="str">
        <f>[1]!s_info_province(A1330)</f>
        <v>甘肃省</v>
      </c>
      <c r="AF1330">
        <v>103.82355699999999</v>
      </c>
      <c r="AG1330">
        <v>36.058039000000001</v>
      </c>
    </row>
    <row r="1331" spans="1:33" x14ac:dyDescent="0.3">
      <c r="A1331" s="12" t="s">
        <v>3219</v>
      </c>
      <c r="B1331" s="12" t="s">
        <v>3220</v>
      </c>
      <c r="C1331" s="16" t="str">
        <f>[1]!s_info_mkt(A1331)</f>
        <v>主板</v>
      </c>
      <c r="D1331" s="16" t="str">
        <f>[1]!s_ipo_listeddate(A1331)</f>
        <v>2021-01-06</v>
      </c>
      <c r="E1331" s="16" t="str">
        <f>[1]!lastradeday_s("000002","")</f>
        <v>2026-06-22</v>
      </c>
      <c r="F1331" s="16" t="str">
        <f>[1]!s_info_industry_csrc2023(A1331,"",3)</f>
        <v>电气机械和器材制造业</v>
      </c>
      <c r="G1331" s="16" t="str">
        <f>[1]!s_info_industry_csrc2023(A1331,"",1)</f>
        <v>制造业</v>
      </c>
      <c r="H1331" s="16">
        <f>[1]!s_is(A1331,83,"FY","YTD","20251231",1,"",100000000)</f>
        <v>39.231214809099995</v>
      </c>
      <c r="I1331" s="16">
        <f>[1]!s_is(A1331,83,"FY","YTD","20241231",1,"",100000000)</f>
        <v>35.309216297699997</v>
      </c>
      <c r="J1331" s="16">
        <f t="shared" si="60"/>
        <v>0.11107577348454134</v>
      </c>
      <c r="K1331" s="16">
        <f>[1]!s_is(A1331,61,"FY","YTD","20251231",1,"",100000000)</f>
        <v>2.2058356208000003</v>
      </c>
      <c r="L1331" s="16">
        <f>[1]!s_is(A1331,61,"FY","YTD","20241231",1,"",100000000)</f>
        <v>1.530689041</v>
      </c>
      <c r="M1331" s="16">
        <f t="shared" si="61"/>
        <v>0.4410736352818771</v>
      </c>
      <c r="N1331" s="16">
        <f>[1]!s_fa_roe(A1331,"20251231")</f>
        <v>13.910600000000001</v>
      </c>
      <c r="O1331" s="16">
        <f>[1]!s_stmnote_rdexp(A1331,"20251231",1,10000)</f>
        <v>13876.721430000001</v>
      </c>
      <c r="P1331" s="20">
        <f t="shared" si="62"/>
        <v>3.5371633270915651E-2</v>
      </c>
      <c r="Q1331" s="16">
        <f>[1]!s_margin_tradingbalance(A1331,"",10000)</f>
        <v>16699.186399999999</v>
      </c>
      <c r="R1331" s="16">
        <f>[1]!s_margin_seclendingbalance(A1331,"",10000)</f>
        <v>18.9739</v>
      </c>
      <c r="S1331" s="17">
        <f>[1]!s_val_ev(A1331,"",100000000)</f>
        <v>71.147731676999996</v>
      </c>
      <c r="T1331" s="17">
        <f>[1]!share_freesharesmv(A1331,"",100000000)</f>
        <v>34.150719399000003</v>
      </c>
      <c r="U1331" s="17">
        <f>[1]!s_dq_amount_btin(A1331,E1331,100000000)</f>
        <v>2.4259464099999999</v>
      </c>
      <c r="V1331" s="17">
        <f>[1]!s_dq_turn(A1331,E1331)</f>
        <v>3.5063314621313282</v>
      </c>
      <c r="W1331" s="2">
        <f>[1]!s_pq_amount(A1331,"20260101","",100000000)</f>
        <v>307.55518432999997</v>
      </c>
      <c r="X1331" s="2">
        <f>[1]!s_pq_avgamount(A1331,"20260101","",100000000)</f>
        <v>2.7959562211818181</v>
      </c>
      <c r="Y1331" s="17">
        <f>[1]!s_ipo_dilutedpe(A1331)</f>
        <v>22.98</v>
      </c>
      <c r="Z1331" s="12">
        <f>[1]!s_ipo_collection_total(A1331,100000000)</f>
        <v>5.6545199999999998</v>
      </c>
      <c r="AA1331" s="2">
        <f>[1]!s_val_pe_ttm(A1331,E1331)</f>
        <v>32.667961120605469</v>
      </c>
      <c r="AB1331" s="5">
        <f>[1]!s_info_zjtxornot1(A1331,"")</f>
        <v>1</v>
      </c>
      <c r="AC1331" s="22" t="str">
        <f>[1]!s_info_nature1(A1331,"")</f>
        <v>民营企业</v>
      </c>
      <c r="AD1331" s="6" t="str">
        <f>[1]!s_info_city(A1331)</f>
        <v>乐清市</v>
      </c>
      <c r="AE1331" s="6" t="str">
        <f>[1]!s_info_province(A1331)</f>
        <v>浙江省</v>
      </c>
      <c r="AF1331">
        <v>121.016175</v>
      </c>
      <c r="AG1331">
        <v>28.261838999999998</v>
      </c>
    </row>
    <row r="1332" spans="1:33" x14ac:dyDescent="0.3">
      <c r="A1332" s="12" t="s">
        <v>3221</v>
      </c>
      <c r="B1332" s="12" t="s">
        <v>3222</v>
      </c>
      <c r="C1332" s="16" t="str">
        <f>[1]!s_info_mkt(A1332)</f>
        <v>创业板</v>
      </c>
      <c r="D1332" s="16" t="str">
        <f>[1]!s_ipo_listeddate(A1332)</f>
        <v>2017-04-13</v>
      </c>
      <c r="E1332" s="16" t="str">
        <f>[1]!lastradeday_s("000002","")</f>
        <v>2026-06-22</v>
      </c>
      <c r="F1332" s="16" t="str">
        <f>[1]!s_info_industry_csrc2023(A1332,"",3)</f>
        <v>计算机、通信和其他电子设备制造业</v>
      </c>
      <c r="G1332" s="16" t="str">
        <f>[1]!s_info_industry_csrc2023(A1332,"",1)</f>
        <v>制造业</v>
      </c>
      <c r="H1332" s="16">
        <f>[1]!s_is(A1332,83,"FY","YTD","20251231",1,"",100000000)</f>
        <v>69.876120966800002</v>
      </c>
      <c r="I1332" s="16">
        <f>[1]!s_is(A1332,83,"FY","YTD","20241231",1,"",100000000)</f>
        <v>81.888524945</v>
      </c>
      <c r="J1332" s="16">
        <f t="shared" si="60"/>
        <v>-0.14669215236528033</v>
      </c>
      <c r="K1332" s="16">
        <f>[1]!s_is(A1332,61,"FY","YTD","20251231",1,"",100000000)</f>
        <v>3.4704064050999999</v>
      </c>
      <c r="L1332" s="16">
        <f>[1]!s_is(A1332,61,"FY","YTD","20241231",1,"",100000000)</f>
        <v>6.6796422241999993</v>
      </c>
      <c r="M1332" s="16">
        <f t="shared" si="61"/>
        <v>-0.48045025637347816</v>
      </c>
      <c r="N1332" s="16">
        <f>[1]!s_fa_roe(A1332,"20251231")</f>
        <v>7.0365000000000002</v>
      </c>
      <c r="O1332" s="16">
        <f>[1]!s_stmnote_rdexp(A1332,"20251231",1,10000)</f>
        <v>50885.479843000001</v>
      </c>
      <c r="P1332" s="20">
        <f t="shared" si="62"/>
        <v>7.2822416497872064E-2</v>
      </c>
      <c r="Q1332" s="16">
        <f>[1]!s_margin_tradingbalance(A1332,"",10000)</f>
        <v>89084.485000000001</v>
      </c>
      <c r="R1332" s="16">
        <f>[1]!s_margin_seclendingbalance(A1332,"",10000)</f>
        <v>431.98399999999998</v>
      </c>
      <c r="S1332" s="17">
        <f>[1]!s_val_ev(A1332,"",100000000)</f>
        <v>164.85404879566318</v>
      </c>
      <c r="T1332" s="17">
        <f>[1]!share_freesharesmv(A1332,"",100000000)</f>
        <v>87.924020720800002</v>
      </c>
      <c r="U1332" s="17">
        <f>[1]!s_dq_amount_btin(A1332,E1332,100000000)</f>
        <v>3.1558194300000002</v>
      </c>
      <c r="V1332" s="17">
        <f>[1]!s_dq_turn(A1332,E1332)</f>
        <v>2.998785458387526</v>
      </c>
      <c r="W1332" s="2">
        <f>[1]!s_pq_amount(A1332,"20260101","",100000000)</f>
        <v>740.24552989999995</v>
      </c>
      <c r="X1332" s="2">
        <f>[1]!s_pq_avgamount(A1332,"20260101","",100000000)</f>
        <v>6.7295048172727272</v>
      </c>
      <c r="Y1332" s="17">
        <f>[1]!s_ipo_dilutedpe(A1332)</f>
        <v>22.97</v>
      </c>
      <c r="Z1332" s="12">
        <f>[1]!s_ipo_collection_total(A1332,100000000)</f>
        <v>2.09</v>
      </c>
      <c r="AA1332" s="2">
        <f>[1]!s_val_pe_ttm(A1332,E1332)</f>
        <v>76.182266235351563</v>
      </c>
      <c r="AB1332" s="5">
        <f>[1]!s_info_zjtxornot1(A1332,"")</f>
        <v>0</v>
      </c>
      <c r="AC1332" s="22" t="str">
        <f>[1]!s_info_nature1(A1332,"")</f>
        <v>民营企业</v>
      </c>
      <c r="AD1332" s="6" t="str">
        <f>[1]!s_info_city(A1332)</f>
        <v>深圳市</v>
      </c>
      <c r="AE1332" s="6" t="str">
        <f>[1]!s_info_province(A1332)</f>
        <v>广东省</v>
      </c>
      <c r="AF1332">
        <v>114.085947</v>
      </c>
      <c r="AG1332">
        <v>22.547000000000001</v>
      </c>
    </row>
    <row r="1333" spans="1:33" x14ac:dyDescent="0.3">
      <c r="A1333" s="12" t="s">
        <v>3223</v>
      </c>
      <c r="B1333" s="12" t="s">
        <v>3224</v>
      </c>
      <c r="C1333" s="16" t="str">
        <f>[1]!s_info_mkt(A1333)</f>
        <v>主板</v>
      </c>
      <c r="D1333" s="16" t="str">
        <f>[1]!s_ipo_listeddate(A1333)</f>
        <v>2017-04-20</v>
      </c>
      <c r="E1333" s="16" t="str">
        <f>[1]!lastradeday_s("000002","")</f>
        <v>2026-06-22</v>
      </c>
      <c r="F1333" s="16" t="str">
        <f>[1]!s_info_industry_csrc2023(A1333,"",3)</f>
        <v>计算机、通信和其他电子设备制造业</v>
      </c>
      <c r="G1333" s="16" t="str">
        <f>[1]!s_info_industry_csrc2023(A1333,"",1)</f>
        <v>制造业</v>
      </c>
      <c r="H1333" s="16">
        <f>[1]!s_is(A1333,83,"FY","YTD","20251231",1,"",100000000)</f>
        <v>12.3158970517</v>
      </c>
      <c r="I1333" s="16">
        <f>[1]!s_is(A1333,83,"FY","YTD","20241231",1,"",100000000)</f>
        <v>13.822978640899999</v>
      </c>
      <c r="J1333" s="16">
        <f t="shared" si="60"/>
        <v>-0.10902726744732016</v>
      </c>
      <c r="K1333" s="16">
        <f>[1]!s_is(A1333,61,"FY","YTD","20251231",1,"",100000000)</f>
        <v>-0.44615370950000005</v>
      </c>
      <c r="L1333" s="16">
        <f>[1]!s_is(A1333,61,"FY","YTD","20241231",1,"",100000000)</f>
        <v>-1.2248872320999999</v>
      </c>
      <c r="M1333" s="16">
        <f t="shared" si="61"/>
        <v>0.63575935987585175</v>
      </c>
      <c r="N1333" s="16">
        <f>[1]!s_fa_roe(A1333,"20251231")</f>
        <v>-2.8331</v>
      </c>
      <c r="O1333" s="16">
        <f>[1]!s_stmnote_rdexp(A1333,"20251231",1,10000)</f>
        <v>29121.165814999997</v>
      </c>
      <c r="P1333" s="20">
        <f t="shared" si="62"/>
        <v>0.23645184506458922</v>
      </c>
      <c r="Q1333" s="16">
        <f>[1]!s_margin_tradingbalance(A1333,"",10000)</f>
        <v>23915.894400000001</v>
      </c>
      <c r="R1333" s="16">
        <f>[1]!s_margin_seclendingbalance(A1333,"",10000)</f>
        <v>1.5636000000000001</v>
      </c>
      <c r="S1333" s="17">
        <f>[1]!s_val_ev(A1333,"",100000000)</f>
        <v>54.682513785899992</v>
      </c>
      <c r="T1333" s="17">
        <f>[1]!share_freesharesmv(A1333,"",100000000)</f>
        <v>30.822665702399998</v>
      </c>
      <c r="U1333" s="17">
        <f>[1]!s_dq_amount_btin(A1333,E1333,100000000)</f>
        <v>3.3661084400000001</v>
      </c>
      <c r="V1333" s="17">
        <f>[1]!s_dq_turn(A1333,E1333)</f>
        <v>6.1771234889186353</v>
      </c>
      <c r="W1333" s="2">
        <f>[1]!s_pq_amount(A1333,"20260101","",100000000)</f>
        <v>650.97694005999995</v>
      </c>
      <c r="X1333" s="2">
        <f>[1]!s_pq_avgamount(A1333,"20260101","",100000000)</f>
        <v>5.9179721823636369</v>
      </c>
      <c r="Y1333" s="17">
        <f>[1]!s_ipo_dilutedpe(A1333)</f>
        <v>22.98</v>
      </c>
      <c r="Z1333" s="12">
        <f>[1]!s_ipo_collection_total(A1333,100000000)</f>
        <v>7.7929599999999999</v>
      </c>
      <c r="AA1333" s="2">
        <f>[1]!s_val_pe_ttm(A1333,E1333)</f>
        <v>-297.0897216796875</v>
      </c>
      <c r="AB1333" s="5">
        <f>[1]!s_info_zjtxornot1(A1333,"")</f>
        <v>0</v>
      </c>
      <c r="AC1333" s="22" t="str">
        <f>[1]!s_info_nature1(A1333,"")</f>
        <v>民营企业</v>
      </c>
      <c r="AD1333" s="6" t="str">
        <f>[1]!s_info_city(A1333)</f>
        <v>北京市</v>
      </c>
      <c r="AE1333" s="6" t="str">
        <f>[1]!s_info_province(A1333)</f>
        <v>北京</v>
      </c>
      <c r="AF1333">
        <v>116.40528500000001</v>
      </c>
      <c r="AG1333">
        <v>39.904989</v>
      </c>
    </row>
    <row r="1334" spans="1:33" x14ac:dyDescent="0.3">
      <c r="A1334" s="12" t="s">
        <v>3225</v>
      </c>
      <c r="B1334" s="12" t="s">
        <v>3226</v>
      </c>
      <c r="C1334" s="16" t="str">
        <f>[1]!s_info_mkt(A1334)</f>
        <v>创业板</v>
      </c>
      <c r="D1334" s="16" t="str">
        <f>[1]!s_ipo_listeddate(A1334)</f>
        <v>2011-03-16</v>
      </c>
      <c r="E1334" s="16" t="str">
        <f>[1]!lastradeday_s("000002","")</f>
        <v>2026-06-22</v>
      </c>
      <c r="F1334" s="16" t="str">
        <f>[1]!s_info_industry_csrc2023(A1334,"",3)</f>
        <v>石油和天然气开采业</v>
      </c>
      <c r="G1334" s="16" t="str">
        <f>[1]!s_info_industry_csrc2023(A1334,"",1)</f>
        <v>采矿业</v>
      </c>
      <c r="H1334" s="16">
        <f>[1]!s_is(A1334,83,"FY","YTD","20251231",1,"",100000000)</f>
        <v>7.1358738147</v>
      </c>
      <c r="I1334" s="16">
        <f>[1]!s_is(A1334,83,"FY","YTD","20241231",1,"",100000000)</f>
        <v>4.8583732604000005</v>
      </c>
      <c r="J1334" s="16">
        <f t="shared" si="60"/>
        <v>0.46877842278270898</v>
      </c>
      <c r="K1334" s="16">
        <f>[1]!s_is(A1334,61,"FY","YTD","20251231",1,"",100000000)</f>
        <v>0.4348231528</v>
      </c>
      <c r="L1334" s="16">
        <f>[1]!s_is(A1334,61,"FY","YTD","20241231",1,"",100000000)</f>
        <v>-0.52813350250000002</v>
      </c>
      <c r="M1334" s="16">
        <f t="shared" si="61"/>
        <v>1.8233205254764158</v>
      </c>
      <c r="N1334" s="16">
        <f>[1]!s_fa_roe(A1334,"20251231")</f>
        <v>3.9474999999999998</v>
      </c>
      <c r="O1334" s="16">
        <f>[1]!s_stmnote_rdexp(A1334,"20251231",1,10000)</f>
        <v>620.12416399999995</v>
      </c>
      <c r="P1334" s="20">
        <f t="shared" si="62"/>
        <v>8.690234442242175E-3</v>
      </c>
      <c r="Q1334" s="16">
        <f>[1]!s_margin_tradingbalance(A1334,"",10000)</f>
        <v>33582.310700000002</v>
      </c>
      <c r="R1334" s="16">
        <f>[1]!s_margin_seclendingbalance(A1334,"",10000)</f>
        <v>88.863600000000005</v>
      </c>
      <c r="S1334" s="17">
        <f>[1]!s_val_ev(A1334,"",100000000)</f>
        <v>94.4</v>
      </c>
      <c r="T1334" s="17">
        <f>[1]!share_freesharesmv(A1334,"",100000000)</f>
        <v>50.501049999999999</v>
      </c>
      <c r="U1334" s="17">
        <f>[1]!s_dq_amount_btin(A1334,E1334,100000000)</f>
        <v>2.3203984499999999</v>
      </c>
      <c r="V1334" s="17">
        <f>[1]!s_dq_turn(A1334,E1334)</f>
        <v>3.5870286398878819</v>
      </c>
      <c r="W1334" s="2">
        <f>[1]!s_pq_amount(A1334,"20260101","",100000000)</f>
        <v>857.87734284999999</v>
      </c>
      <c r="X1334" s="2">
        <f>[1]!s_pq_avgamount(A1334,"20260101","",100000000)</f>
        <v>7.7988849350000002</v>
      </c>
      <c r="Y1334" s="17">
        <f>[1]!s_ipo_dilutedpe(A1334)</f>
        <v>56.03</v>
      </c>
      <c r="Z1334" s="12">
        <f>[1]!s_ipo_collection_total(A1334,100000000)</f>
        <v>8.2919999999999998</v>
      </c>
      <c r="AA1334" s="2">
        <f>[1]!s_val_pe_ttm(A1334,E1334)</f>
        <v>136.39997863769531</v>
      </c>
      <c r="AB1334" s="5">
        <f>[1]!s_info_zjtxornot1(A1334,"")</f>
        <v>0</v>
      </c>
      <c r="AC1334" s="22" t="str">
        <f>[1]!s_info_nature1(A1334,"")</f>
        <v>民营企业</v>
      </c>
      <c r="AD1334" s="6" t="str">
        <f>[1]!s_info_city(A1334)</f>
        <v>北京市</v>
      </c>
      <c r="AE1334" s="6" t="str">
        <f>[1]!s_info_province(A1334)</f>
        <v>北京</v>
      </c>
      <c r="AF1334">
        <v>116.40528500000001</v>
      </c>
      <c r="AG1334">
        <v>39.904989</v>
      </c>
    </row>
    <row r="1335" spans="1:33" x14ac:dyDescent="0.3">
      <c r="A1335" s="12" t="s">
        <v>3227</v>
      </c>
      <c r="B1335" s="12" t="s">
        <v>3228</v>
      </c>
      <c r="C1335" s="16" t="str">
        <f>[1]!s_info_mkt(A1335)</f>
        <v>创业板</v>
      </c>
      <c r="D1335" s="16" t="str">
        <f>[1]!s_ipo_listeddate(A1335)</f>
        <v>2017-11-01</v>
      </c>
      <c r="E1335" s="16" t="str">
        <f>[1]!lastradeday_s("000002","")</f>
        <v>2026-06-22</v>
      </c>
      <c r="F1335" s="16" t="str">
        <f>[1]!s_info_industry_csrc2023(A1335,"",3)</f>
        <v>计算机、通信和其他电子设备制造业</v>
      </c>
      <c r="G1335" s="16" t="str">
        <f>[1]!s_info_industry_csrc2023(A1335,"",1)</f>
        <v>制造业</v>
      </c>
      <c r="H1335" s="16">
        <f>[1]!s_is(A1335,83,"FY","YTD","20251231",1,"",100000000)</f>
        <v>7.4301414887000004</v>
      </c>
      <c r="I1335" s="16">
        <f>[1]!s_is(A1335,83,"FY","YTD","20241231",1,"",100000000)</f>
        <v>5.4362754748000004</v>
      </c>
      <c r="J1335" s="16">
        <f t="shared" si="60"/>
        <v>0.36677059930877665</v>
      </c>
      <c r="K1335" s="16">
        <f>[1]!s_is(A1335,61,"FY","YTD","20251231",1,"",100000000)</f>
        <v>0.95813584500000004</v>
      </c>
      <c r="L1335" s="16">
        <f>[1]!s_is(A1335,61,"FY","YTD","20241231",1,"",100000000)</f>
        <v>0.73873838219999999</v>
      </c>
      <c r="M1335" s="16">
        <f t="shared" si="61"/>
        <v>0.29698939176088751</v>
      </c>
      <c r="N1335" s="16">
        <f>[1]!s_fa_roe(A1335,"20251231")</f>
        <v>12.323700000000001</v>
      </c>
      <c r="O1335" s="16">
        <f>[1]!s_stmnote_rdexp(A1335,"20251231",1,10000)</f>
        <v>9247.0714099999987</v>
      </c>
      <c r="P1335" s="20">
        <f t="shared" si="62"/>
        <v>0.12445350366561989</v>
      </c>
      <c r="Q1335" s="16">
        <f>[1]!s_margin_tradingbalance(A1335,"",10000)</f>
        <v>0</v>
      </c>
      <c r="R1335" s="16">
        <f>[1]!s_margin_seclendingbalance(A1335,"",10000)</f>
        <v>0</v>
      </c>
      <c r="S1335" s="17">
        <f>[1]!s_val_ev(A1335,"",100000000)</f>
        <v>49.580666137600005</v>
      </c>
      <c r="T1335" s="17">
        <f>[1]!share_freesharesmv(A1335,"",100000000)</f>
        <v>14.700589207200002</v>
      </c>
      <c r="U1335" s="17">
        <f>[1]!s_dq_amount_btin(A1335,E1335,100000000)</f>
        <v>0.72509365999999997</v>
      </c>
      <c r="V1335" s="17">
        <f>[1]!s_dq_turn(A1335,E1335)</f>
        <v>1.6790376763524308</v>
      </c>
      <c r="W1335" s="2">
        <f>[1]!s_pq_amount(A1335,"20260101","",100000000)</f>
        <v>228.98130098999999</v>
      </c>
      <c r="X1335" s="2">
        <f>[1]!s_pq_avgamount(A1335,"20260101","",100000000)</f>
        <v>2.0816481908181821</v>
      </c>
      <c r="Y1335" s="17">
        <f>[1]!s_ipo_dilutedpe(A1335)</f>
        <v>22.99</v>
      </c>
      <c r="Z1335" s="12">
        <f>[1]!s_ipo_collection_total(A1335,100000000)</f>
        <v>3.0143499999999999</v>
      </c>
      <c r="AA1335" s="2">
        <f>[1]!s_val_pe_ttm(A1335,E1335)</f>
        <v>63.160343170166016</v>
      </c>
      <c r="AB1335" s="5">
        <f>[1]!s_info_zjtxornot1(A1335,"")</f>
        <v>1</v>
      </c>
      <c r="AC1335" s="22" t="str">
        <f>[1]!s_info_nature1(A1335,"")</f>
        <v>地方国有企业</v>
      </c>
      <c r="AD1335" s="6" t="str">
        <f>[1]!s_info_city(A1335)</f>
        <v>广州市</v>
      </c>
      <c r="AE1335" s="6" t="str">
        <f>[1]!s_info_province(A1335)</f>
        <v>广东省</v>
      </c>
      <c r="AF1335">
        <v>113.280637</v>
      </c>
      <c r="AG1335">
        <v>23.125177999999998</v>
      </c>
    </row>
    <row r="1336" spans="1:33" x14ac:dyDescent="0.3">
      <c r="A1336" s="12" t="s">
        <v>3229</v>
      </c>
      <c r="B1336" s="12" t="s">
        <v>3230</v>
      </c>
      <c r="C1336" s="16" t="str">
        <f>[1]!s_info_mkt(A1336)</f>
        <v>科创板</v>
      </c>
      <c r="D1336" s="16" t="str">
        <f>[1]!s_ipo_listeddate(A1336)</f>
        <v>2021-05-20</v>
      </c>
      <c r="E1336" s="16" t="str">
        <f>[1]!lastradeday_s("000002","")</f>
        <v>2026-06-22</v>
      </c>
      <c r="F1336" s="16" t="str">
        <f>[1]!s_info_industry_csrc2023(A1336,"",3)</f>
        <v>医药制造业</v>
      </c>
      <c r="G1336" s="16" t="str">
        <f>[1]!s_info_industry_csrc2023(A1336,"",1)</f>
        <v>制造业</v>
      </c>
      <c r="H1336" s="16">
        <f>[1]!s_is(A1336,83,"FY","YTD","20251231",1,"",100000000)</f>
        <v>19.4279914482</v>
      </c>
      <c r="I1336" s="16">
        <f>[1]!s_is(A1336,83,"FY","YTD","20241231",1,"",100000000)</f>
        <v>16.248018848699999</v>
      </c>
      <c r="J1336" s="16">
        <f t="shared" si="60"/>
        <v>0.19571448243084899</v>
      </c>
      <c r="K1336" s="16">
        <f>[1]!s_is(A1336,61,"FY","YTD","20251231",1,"",100000000)</f>
        <v>3.3241868118000002</v>
      </c>
      <c r="L1336" s="16">
        <f>[1]!s_is(A1336,61,"FY","YTD","20241231",1,"",100000000)</f>
        <v>4.0438999070000001</v>
      </c>
      <c r="M1336" s="16">
        <f t="shared" si="61"/>
        <v>-0.17797500228781007</v>
      </c>
      <c r="N1336" s="16">
        <f>[1]!s_fa_roe(A1336,"20251231")</f>
        <v>11.7836</v>
      </c>
      <c r="O1336" s="16">
        <f>[1]!s_stmnote_rdexp(A1336,"20251231",1,10000)</f>
        <v>45404.895260000005</v>
      </c>
      <c r="P1336" s="20">
        <f t="shared" si="62"/>
        <v>0.23370864343368217</v>
      </c>
      <c r="Q1336" s="16">
        <f>[1]!s_margin_tradingbalance(A1336,"",10000)</f>
        <v>42032.630100000002</v>
      </c>
      <c r="R1336" s="16">
        <f>[1]!s_margin_seclendingbalance(A1336,"",10000)</f>
        <v>67.239999999999995</v>
      </c>
      <c r="S1336" s="17">
        <f>[1]!s_val_ev(A1336,"",100000000)</f>
        <v>84.512277257799994</v>
      </c>
      <c r="T1336" s="17">
        <f>[1]!share_freesharesmv(A1336,"",100000000)</f>
        <v>53.009377604399994</v>
      </c>
      <c r="U1336" s="17">
        <f>[1]!s_dq_amount_btin(A1336,E1336,100000000)</f>
        <v>0.76549895999999995</v>
      </c>
      <c r="V1336" s="17">
        <f>[1]!s_dq_turn(A1336,E1336)</f>
        <v>0.91006193201238716</v>
      </c>
      <c r="W1336" s="2">
        <f>[1]!s_pq_amount(A1336,"20260101","",100000000)</f>
        <v>109.27824839</v>
      </c>
      <c r="X1336" s="2">
        <f>[1]!s_pq_avgamount(A1336,"20260101","",100000000)</f>
        <v>0.99343862172727271</v>
      </c>
      <c r="Y1336" s="17">
        <f>[1]!s_ipo_dilutedpe(A1336)</f>
        <v>35.130000000000003</v>
      </c>
      <c r="Z1336" s="12">
        <f>[1]!s_ipo_collection_total(A1336,100000000)</f>
        <v>8.2981794149999999</v>
      </c>
      <c r="AA1336" s="2">
        <f>[1]!s_val_pe_ttm(A1336,E1336)</f>
        <v>27.326770782470703</v>
      </c>
      <c r="AB1336" s="5">
        <f>[1]!s_info_zjtxornot1(A1336,"")</f>
        <v>1</v>
      </c>
      <c r="AC1336" s="22" t="str">
        <f>[1]!s_info_nature1(A1336,"")</f>
        <v>民营企业</v>
      </c>
      <c r="AD1336" s="6" t="str">
        <f>[1]!s_info_city(A1336)</f>
        <v>连云港市</v>
      </c>
      <c r="AE1336" s="6" t="str">
        <f>[1]!s_info_province(A1336)</f>
        <v>江苏省</v>
      </c>
      <c r="AF1336">
        <v>119.178821</v>
      </c>
      <c r="AG1336">
        <v>34.600017999999999</v>
      </c>
    </row>
    <row r="1337" spans="1:33" x14ac:dyDescent="0.3">
      <c r="A1337" s="12" t="s">
        <v>3231</v>
      </c>
      <c r="B1337" s="12" t="s">
        <v>3232</v>
      </c>
      <c r="C1337" s="16" t="str">
        <f>[1]!s_info_mkt(A1337)</f>
        <v>创业板</v>
      </c>
      <c r="D1337" s="16" t="str">
        <f>[1]!s_ipo_listeddate(A1337)</f>
        <v>2022-08-05</v>
      </c>
      <c r="E1337" s="16" t="str">
        <f>[1]!lastradeday_s("000002","")</f>
        <v>2026-06-22</v>
      </c>
      <c r="F1337" s="16" t="str">
        <f>[1]!s_info_industry_csrc2023(A1337,"",3)</f>
        <v>计算机、通信和其他电子设备制造业</v>
      </c>
      <c r="G1337" s="16" t="str">
        <f>[1]!s_info_industry_csrc2023(A1337,"",1)</f>
        <v>制造业</v>
      </c>
      <c r="H1337" s="16">
        <f>[1]!s_is(A1337,83,"FY","YTD","20251231",1,"",100000000)</f>
        <v>227.6616999055</v>
      </c>
      <c r="I1337" s="16">
        <f>[1]!s_is(A1337,83,"FY","YTD","20241231",1,"",100000000)</f>
        <v>174.63650272140001</v>
      </c>
      <c r="J1337" s="16">
        <f t="shared" si="60"/>
        <v>0.30363180868716677</v>
      </c>
      <c r="K1337" s="16">
        <f>[1]!s_is(A1337,61,"FY","YTD","20251231",1,"",100000000)</f>
        <v>14.232981628800001</v>
      </c>
      <c r="L1337" s="16">
        <f>[1]!s_is(A1337,61,"FY","YTD","20241231",1,"",100000000)</f>
        <v>4.9868453569</v>
      </c>
      <c r="M1337" s="16">
        <f t="shared" si="61"/>
        <v>1.8541052730072478</v>
      </c>
      <c r="N1337" s="16">
        <f>[1]!s_fa_roe(A1337,"20251231")</f>
        <v>19.876000000000001</v>
      </c>
      <c r="O1337" s="16">
        <f>[1]!s_stmnote_rdexp(A1337,"20251231",1,10000)</f>
        <v>104782.36644700001</v>
      </c>
      <c r="P1337" s="20">
        <f t="shared" si="62"/>
        <v>4.6025469585131831E-2</v>
      </c>
      <c r="Q1337" s="16">
        <f>[1]!s_margin_tradingbalance(A1337,"",10000)</f>
        <v>783634.02269999997</v>
      </c>
      <c r="R1337" s="16">
        <f>[1]!s_margin_seclendingbalance(A1337,"",10000)</f>
        <v>5194.3320999999996</v>
      </c>
      <c r="S1337" s="17">
        <f>[1]!s_val_ev(A1337,"",100000000)</f>
        <v>2606.7327007312001</v>
      </c>
      <c r="T1337" s="17">
        <f>[1]!share_freesharesmv(A1337,"",100000000)</f>
        <v>1396.4275429872</v>
      </c>
      <c r="U1337" s="17">
        <f>[1]!s_dq_amount_btin(A1337,E1337,100000000)</f>
        <v>142.23887414999999</v>
      </c>
      <c r="V1337" s="17">
        <f>[1]!s_dq_turn(A1337,E1337)</f>
        <v>8.3724497403764104</v>
      </c>
      <c r="W1337" s="2">
        <f>[1]!s_pq_amount(A1337,"20260101","",100000000)</f>
        <v>7945.6678494099997</v>
      </c>
      <c r="X1337" s="2">
        <f>[1]!s_pq_avgamount(A1337,"20260101","",100000000)</f>
        <v>72.233344085545454</v>
      </c>
      <c r="Y1337" s="17">
        <f>[1]!s_ipo_dilutedpe(A1337)</f>
        <v>24.76</v>
      </c>
      <c r="Z1337" s="12">
        <f>[1]!s_ipo_collection_total(A1337,100000000)</f>
        <v>23.381399999999999</v>
      </c>
      <c r="AA1337" s="2">
        <f>[1]!s_val_pe_ttm(A1337,E1337)</f>
        <v>47.941242218017578</v>
      </c>
      <c r="AB1337" s="5">
        <f>[1]!s_info_zjtxornot1(A1337,"")</f>
        <v>1</v>
      </c>
      <c r="AC1337" s="22" t="str">
        <f>[1]!s_info_nature1(A1337,"")</f>
        <v>民营企业</v>
      </c>
      <c r="AD1337" s="6" t="str">
        <f>[1]!s_info_city(A1337)</f>
        <v>深圳市</v>
      </c>
      <c r="AE1337" s="6" t="str">
        <f>[1]!s_info_province(A1337)</f>
        <v>广东省</v>
      </c>
      <c r="AF1337">
        <v>114.085947</v>
      </c>
      <c r="AG1337">
        <v>22.547000000000001</v>
      </c>
    </row>
    <row r="1338" spans="1:33" x14ac:dyDescent="0.3">
      <c r="A1338" s="12" t="s">
        <v>3233</v>
      </c>
      <c r="B1338" s="12" t="s">
        <v>3234</v>
      </c>
      <c r="C1338" s="16" t="str">
        <f>[1]!s_info_mkt(A1338)</f>
        <v>创业板</v>
      </c>
      <c r="D1338" s="16" t="str">
        <f>[1]!s_ipo_listeddate(A1338)</f>
        <v>2025-12-23</v>
      </c>
      <c r="E1338" s="16" t="str">
        <f>[1]!lastradeday_s("000002","")</f>
        <v>2026-06-22</v>
      </c>
      <c r="F1338" s="16" t="str">
        <f>[1]!s_info_industry_csrc2023(A1338,"",3)</f>
        <v>专业技术服务业</v>
      </c>
      <c r="G1338" s="16" t="str">
        <f>[1]!s_info_industry_csrc2023(A1338,"",1)</f>
        <v>科学研究和技术服务业</v>
      </c>
      <c r="H1338" s="16">
        <f>[1]!s_is(A1338,83,"FY","YTD","20251231",1,"",100000000)</f>
        <v>8.6585517834000001</v>
      </c>
      <c r="I1338" s="16">
        <f>[1]!s_is(A1338,83,"FY","YTD","20241231",1,"",100000000)</f>
        <v>8.0011691098000011</v>
      </c>
      <c r="J1338" s="16">
        <f t="shared" si="60"/>
        <v>8.2160827321450247E-2</v>
      </c>
      <c r="K1338" s="16">
        <f>[1]!s_is(A1338,61,"FY","YTD","20251231",1,"",100000000)</f>
        <v>1.0314783283</v>
      </c>
      <c r="L1338" s="16">
        <f>[1]!s_is(A1338,61,"FY","YTD","20241231",1,"",100000000)</f>
        <v>1.1105680961</v>
      </c>
      <c r="M1338" s="16">
        <f t="shared" si="61"/>
        <v>-7.1215595043420399E-2</v>
      </c>
      <c r="N1338" s="16">
        <f>[1]!s_fa_roe(A1338,"20251231")</f>
        <v>12.363300000000001</v>
      </c>
      <c r="O1338" s="16">
        <f>[1]!s_stmnote_rdexp(A1338,"20251231",1,10000)</f>
        <v>3604.3904409999996</v>
      </c>
      <c r="P1338" s="20">
        <f t="shared" si="62"/>
        <v>4.162809822204059E-2</v>
      </c>
      <c r="Q1338" s="16">
        <f>[1]!s_margin_tradingbalance(A1338,"",10000)</f>
        <v>5366.3204999999998</v>
      </c>
      <c r="R1338" s="16">
        <f>[1]!s_margin_seclendingbalance(A1338,"",10000)</f>
        <v>0</v>
      </c>
      <c r="S1338" s="17">
        <f>[1]!s_val_ev(A1338,"",100000000)</f>
        <v>38.256521811999995</v>
      </c>
      <c r="T1338" s="17">
        <f>[1]!share_freesharesmv(A1338,"",100000000)</f>
        <v>8.1615187349999996</v>
      </c>
      <c r="U1338" s="17">
        <f>[1]!s_dq_amount_btin(A1338,E1338,100000000)</f>
        <v>0.33661799999999997</v>
      </c>
      <c r="V1338" s="17">
        <f>[1]!s_dq_turn(A1338,E1338)</f>
        <v>4.1626167020003786</v>
      </c>
      <c r="W1338" s="2">
        <f>[1]!s_pq_amount(A1338,"20260101","",100000000)</f>
        <v>156.46897088</v>
      </c>
      <c r="X1338" s="2">
        <f>[1]!s_pq_avgamount(A1338,"20260101","",100000000)</f>
        <v>1.4224451898181818</v>
      </c>
      <c r="Y1338" s="17">
        <f>[1]!s_ipo_dilutedpe(A1338)</f>
        <v>21.78</v>
      </c>
      <c r="Z1338" s="12">
        <f>[1]!s_ipo_collection_total(A1338,100000000)</f>
        <v>6.000000064</v>
      </c>
      <c r="AA1338" s="2">
        <f>[1]!s_val_pe_ttm(A1338,E1338)</f>
        <v>41.190891265869141</v>
      </c>
      <c r="AB1338" s="5">
        <f>[1]!s_info_zjtxornot1(A1338,"")</f>
        <v>0</v>
      </c>
      <c r="AC1338" s="22" t="str">
        <f>[1]!s_info_nature1(A1338,"")</f>
        <v>民营企业</v>
      </c>
      <c r="AD1338" s="6" t="str">
        <f>[1]!s_info_city(A1338)</f>
        <v>深圳市</v>
      </c>
      <c r="AE1338" s="6" t="str">
        <f>[1]!s_info_province(A1338)</f>
        <v>广东省</v>
      </c>
      <c r="AF1338">
        <v>114.085947</v>
      </c>
      <c r="AG1338">
        <v>22.547000000000001</v>
      </c>
    </row>
    <row r="1339" spans="1:33" x14ac:dyDescent="0.3">
      <c r="A1339" s="12" t="s">
        <v>3235</v>
      </c>
      <c r="B1339" s="12" t="s">
        <v>3236</v>
      </c>
      <c r="C1339" s="16" t="str">
        <f>[1]!s_info_mkt(A1339)</f>
        <v>主板</v>
      </c>
      <c r="D1339" s="16" t="str">
        <f>[1]!s_ipo_listeddate(A1339)</f>
        <v>2011-04-12</v>
      </c>
      <c r="E1339" s="16" t="str">
        <f>[1]!lastradeday_s("000002","")</f>
        <v>2026-06-22</v>
      </c>
      <c r="F1339" s="16" t="str">
        <f>[1]!s_info_industry_csrc2023(A1339,"",3)</f>
        <v>食品制造业</v>
      </c>
      <c r="G1339" s="16" t="str">
        <f>[1]!s_info_industry_csrc2023(A1339,"",1)</f>
        <v>制造业</v>
      </c>
      <c r="H1339" s="16">
        <f>[1]!s_is(A1339,83,"FY","YTD","20251231",1,"",100000000)</f>
        <v>27.75225545</v>
      </c>
      <c r="I1339" s="16">
        <f>[1]!s_is(A1339,83,"FY","YTD","20241231",1,"",100000000)</f>
        <v>27.734304916999999</v>
      </c>
      <c r="J1339" s="16">
        <f t="shared" si="60"/>
        <v>6.4723212114814466E-4</v>
      </c>
      <c r="K1339" s="16">
        <f>[1]!s_is(A1339,61,"FY","YTD","20251231",1,"",100000000)</f>
        <v>1.5407419191999998</v>
      </c>
      <c r="L1339" s="16">
        <f>[1]!s_is(A1339,61,"FY","YTD","20241231",1,"",100000000)</f>
        <v>1.0293532059999999</v>
      </c>
      <c r="M1339" s="16">
        <f t="shared" si="61"/>
        <v>0.49680586820846795</v>
      </c>
      <c r="N1339" s="16">
        <f>[1]!s_fa_roe(A1339,"20251231")</f>
        <v>9.6616999999999997</v>
      </c>
      <c r="O1339" s="16">
        <f>[1]!s_stmnote_rdexp(A1339,"20251231",1,10000)</f>
        <v>2491.3672329999999</v>
      </c>
      <c r="P1339" s="20">
        <f t="shared" si="62"/>
        <v>8.9771702969821138E-3</v>
      </c>
      <c r="Q1339" s="16">
        <f>[1]!s_margin_tradingbalance(A1339,"",10000)</f>
        <v>29225.146400000001</v>
      </c>
      <c r="R1339" s="16">
        <f>[1]!s_margin_seclendingbalance(A1339,"",10000)</f>
        <v>23.411200000000001</v>
      </c>
      <c r="S1339" s="17">
        <f>[1]!s_val_ev(A1339,"",100000000)</f>
        <v>49.681993317999989</v>
      </c>
      <c r="T1339" s="17">
        <f>[1]!share_freesharesmv(A1339,"",100000000)</f>
        <v>43.578829651999996</v>
      </c>
      <c r="U1339" s="17">
        <f>[1]!s_dq_amount_btin(A1339,E1339,100000000)</f>
        <v>1.2672828</v>
      </c>
      <c r="V1339" s="17">
        <f>[1]!s_dq_turn(A1339,E1339)</f>
        <v>2.5605570834443592</v>
      </c>
      <c r="W1339" s="2">
        <f>[1]!s_pq_amount(A1339,"20260101","",100000000)</f>
        <v>231.54054865000001</v>
      </c>
      <c r="X1339" s="2">
        <f>[1]!s_pq_avgamount(A1339,"20260101","",100000000)</f>
        <v>2.1049140786363636</v>
      </c>
      <c r="Y1339" s="17">
        <f>[1]!s_ipo_dilutedpe(A1339)</f>
        <v>42.42</v>
      </c>
      <c r="Z1339" s="12">
        <f>[1]!s_ipo_collection_total(A1339,100000000)</f>
        <v>18.059999999999999</v>
      </c>
      <c r="AA1339" s="2">
        <f>[1]!s_val_pe_ttm(A1339,E1339)</f>
        <v>33.069972991943359</v>
      </c>
      <c r="AB1339" s="5">
        <f>[1]!s_info_zjtxornot1(A1339,"")</f>
        <v>0</v>
      </c>
      <c r="AC1339" s="22" t="str">
        <f>[1]!s_info_nature1(A1339,"")</f>
        <v>民营企业</v>
      </c>
      <c r="AD1339" s="6" t="str">
        <f>[1]!s_info_city(A1339)</f>
        <v>杭州市</v>
      </c>
      <c r="AE1339" s="6" t="str">
        <f>[1]!s_info_province(A1339)</f>
        <v>浙江省</v>
      </c>
      <c r="AF1339">
        <v>120.153576</v>
      </c>
      <c r="AG1339">
        <v>30.287458999999998</v>
      </c>
    </row>
    <row r="1340" spans="1:33" x14ac:dyDescent="0.3">
      <c r="A1340" s="12" t="s">
        <v>99</v>
      </c>
      <c r="B1340" s="12" t="s">
        <v>100</v>
      </c>
      <c r="C1340" s="16" t="str">
        <f>[1]!s_info_mkt(A1340)</f>
        <v>北证</v>
      </c>
      <c r="D1340" s="16" t="str">
        <f>[1]!s_ipo_listeddate(A1340)</f>
        <v>2023-11-01</v>
      </c>
      <c r="E1340" s="16" t="str">
        <f>[1]!lastradeday_s("000002","")</f>
        <v>2026-06-22</v>
      </c>
      <c r="F1340" s="16" t="str">
        <f>[1]!s_info_industry_csrc2023(A1340,"",3)</f>
        <v>软件和信息技术服务业</v>
      </c>
      <c r="G1340" s="16" t="str">
        <f>[1]!s_info_industry_csrc2023(A1340,"",1)</f>
        <v>信息传输、软件和信息技术服务业</v>
      </c>
      <c r="H1340" s="16">
        <f>[1]!s_is(A1340,83,"FY","YTD","20251231",1,"",100000000)</f>
        <v>11.099585252100001</v>
      </c>
      <c r="I1340" s="16">
        <f>[1]!s_is(A1340,83,"FY","YTD","20241231",1,"",100000000)</f>
        <v>6.5461727212999996</v>
      </c>
      <c r="J1340" s="16">
        <f t="shared" si="60"/>
        <v>0.69558392738157737</v>
      </c>
      <c r="K1340" s="16">
        <f>[1]!s_is(A1340,61,"FY","YTD","20251231",1,"",100000000)</f>
        <v>0.12217965869999999</v>
      </c>
      <c r="L1340" s="16">
        <f>[1]!s_is(A1340,61,"FY","YTD","20241231",1,"",100000000)</f>
        <v>0.1205667461</v>
      </c>
      <c r="M1340" s="16">
        <f t="shared" si="61"/>
        <v>1.3377756737850523E-2</v>
      </c>
      <c r="N1340" s="16">
        <f>[1]!s_fa_roe(A1340,"20251231")</f>
        <v>3.0733999999999999</v>
      </c>
      <c r="O1340" s="16">
        <f>[1]!s_stmnote_rdexp(A1340,"20251231",1,10000)</f>
        <v>5684.1891960000003</v>
      </c>
      <c r="P1340" s="20">
        <f t="shared" si="62"/>
        <v>5.1210825151548546E-2</v>
      </c>
      <c r="Q1340" s="16">
        <f>[1]!s_margin_tradingbalance(A1340,"",10000)</f>
        <v>17424.346600000001</v>
      </c>
      <c r="R1340" s="16">
        <f>[1]!s_margin_seclendingbalance(A1340,"",10000)</f>
        <v>0</v>
      </c>
      <c r="S1340" s="17">
        <f>[1]!s_val_ev(A1340,"",100000000)</f>
        <v>78.162838340999997</v>
      </c>
      <c r="T1340" s="17">
        <f>[1]!share_freesharesmv(A1340,"",100000000)</f>
        <v>42.496637274600005</v>
      </c>
      <c r="U1340" s="17">
        <f>[1]!s_dq_amount_btin(A1340,E1340,100000000)</f>
        <v>2.6353206400000002</v>
      </c>
      <c r="V1340" s="17">
        <f>[1]!s_dq_turn(A1340,E1340)</f>
        <v>4.6157268638628519</v>
      </c>
      <c r="W1340" s="2">
        <f>[1]!s_pq_amount(A1340,"20260101","",100000000)</f>
        <v>474.14773693000001</v>
      </c>
      <c r="X1340" s="2">
        <f>[1]!s_pq_avgamount(A1340,"20260101","",100000000)</f>
        <v>4.3104339720909088</v>
      </c>
      <c r="Y1340" s="17">
        <f>[1]!s_ipo_dilutedpe(A1340)</f>
        <v>0</v>
      </c>
      <c r="Z1340" s="12">
        <f>[1]!s_ipo_collection_total(A1340,100000000)</f>
        <v>3.335</v>
      </c>
      <c r="AA1340" s="2">
        <f>[1]!s_val_pe_ttm(A1340,E1340)</f>
        <v>386.37100219726563</v>
      </c>
      <c r="AB1340" s="5">
        <f>[1]!s_info_zjtxornot1(A1340,"")</f>
        <v>1</v>
      </c>
      <c r="AC1340" s="22" t="str">
        <f>[1]!s_info_nature1(A1340,"")</f>
        <v>民营企业</v>
      </c>
      <c r="AD1340" s="6" t="str">
        <f>[1]!s_info_city(A1340)</f>
        <v>北京市</v>
      </c>
      <c r="AE1340" s="6" t="str">
        <f>[1]!s_info_province(A1340)</f>
        <v>北京</v>
      </c>
      <c r="AF1340">
        <v>116.40528500000001</v>
      </c>
      <c r="AG1340">
        <v>39.904989</v>
      </c>
    </row>
    <row r="1341" spans="1:33" x14ac:dyDescent="0.3">
      <c r="A1341" s="12" t="s">
        <v>3237</v>
      </c>
      <c r="B1341" s="12" t="s">
        <v>3238</v>
      </c>
      <c r="C1341" s="16" t="str">
        <f>[1]!s_info_mkt(A1341)</f>
        <v>主板</v>
      </c>
      <c r="D1341" s="16" t="str">
        <f>[1]!s_ipo_listeddate(A1341)</f>
        <v>1996-10-03</v>
      </c>
      <c r="E1341" s="16" t="str">
        <f>[1]!lastradeday_s("000002","")</f>
        <v>2026-06-22</v>
      </c>
      <c r="F1341" s="16" t="str">
        <f>[1]!s_info_industry_csrc2023(A1341,"",3)</f>
        <v>新闻和出版业</v>
      </c>
      <c r="G1341" s="16" t="str">
        <f>[1]!s_info_industry_csrc2023(A1341,"",1)</f>
        <v>文化、体育和娱乐业</v>
      </c>
      <c r="H1341" s="16">
        <f>[1]!s_is(A1341,83,"FY","YTD","20251231",1,"",100000000)</f>
        <v>70.817800242200008</v>
      </c>
      <c r="I1341" s="16">
        <f>[1]!s_is(A1341,83,"FY","YTD","20241231",1,"",100000000)</f>
        <v>70.721662470600009</v>
      </c>
      <c r="J1341" s="16">
        <f t="shared" si="60"/>
        <v>1.3593822351103402E-3</v>
      </c>
      <c r="K1341" s="16">
        <f>[1]!s_is(A1341,61,"FY","YTD","20251231",1,"",100000000)</f>
        <v>10.139528363</v>
      </c>
      <c r="L1341" s="16">
        <f>[1]!s_is(A1341,61,"FY","YTD","20241231",1,"",100000000)</f>
        <v>9.4416404199000006</v>
      </c>
      <c r="M1341" s="16">
        <f t="shared" si="61"/>
        <v>7.391596291138898E-2</v>
      </c>
      <c r="N1341" s="16">
        <f>[1]!s_fa_roe(A1341,"20251231")</f>
        <v>10.396599999999999</v>
      </c>
      <c r="O1341" s="16">
        <f>[1]!s_stmnote_rdexp(A1341,"20251231",1,10000)</f>
        <v>2006.0152850000002</v>
      </c>
      <c r="P1341" s="20">
        <f t="shared" si="62"/>
        <v>2.8326427510305873E-3</v>
      </c>
      <c r="Q1341" s="16">
        <f>[1]!s_margin_tradingbalance(A1341,"",10000)</f>
        <v>18286.131099999999</v>
      </c>
      <c r="R1341" s="16">
        <f>[1]!s_margin_seclendingbalance(A1341,"",10000)</f>
        <v>253.62119999999999</v>
      </c>
      <c r="S1341" s="17">
        <f>[1]!s_val_ev(A1341,"",100000000)</f>
        <v>91.751960638799986</v>
      </c>
      <c r="T1341" s="17">
        <f>[1]!share_freesharesmv(A1341,"",100000000)</f>
        <v>40.077291164400002</v>
      </c>
      <c r="U1341" s="17">
        <f>[1]!s_dq_amount_btin(A1341,E1341,100000000)</f>
        <v>0.55869860999999998</v>
      </c>
      <c r="V1341" s="17">
        <f>[1]!s_dq_turn(A1341,E1341)</f>
        <v>0.61612532749491034</v>
      </c>
      <c r="W1341" s="2">
        <f>[1]!s_pq_amount(A1341,"20260101","",100000000)</f>
        <v>96.385749250000003</v>
      </c>
      <c r="X1341" s="2">
        <f>[1]!s_pq_avgamount(A1341,"20260101","",100000000)</f>
        <v>0.87623408409090908</v>
      </c>
      <c r="Y1341" s="17">
        <f>[1]!s_ipo_dilutedpe(A1341)</f>
        <v>0</v>
      </c>
      <c r="Z1341" s="12">
        <f>[1]!s_ipo_collection_total(A1341,100000000)</f>
        <v>1.9950000000000001</v>
      </c>
      <c r="AA1341" s="2">
        <f>[1]!s_val_pe_ttm(A1341,E1341)</f>
        <v>9.6738319396972656</v>
      </c>
      <c r="AB1341" s="5">
        <f>[1]!s_info_zjtxornot1(A1341,"")</f>
        <v>0</v>
      </c>
      <c r="AC1341" s="22" t="str">
        <f>[1]!s_info_nature1(A1341,"")</f>
        <v>地方国有企业</v>
      </c>
      <c r="AD1341" s="6" t="str">
        <f>[1]!s_info_city(A1341)</f>
        <v>武汉市</v>
      </c>
      <c r="AE1341" s="6" t="str">
        <f>[1]!s_info_province(A1341)</f>
        <v>湖北省</v>
      </c>
      <c r="AF1341">
        <v>114.29857199999999</v>
      </c>
      <c r="AG1341">
        <v>30.584354999999999</v>
      </c>
    </row>
    <row r="1342" spans="1:33" x14ac:dyDescent="0.3">
      <c r="A1342" s="12" t="s">
        <v>3239</v>
      </c>
      <c r="B1342" s="12" t="s">
        <v>3240</v>
      </c>
      <c r="C1342" s="16" t="str">
        <f>[1]!s_info_mkt(A1342)</f>
        <v>创业板</v>
      </c>
      <c r="D1342" s="16" t="str">
        <f>[1]!s_ipo_listeddate(A1342)</f>
        <v>2011-04-26</v>
      </c>
      <c r="E1342" s="16" t="str">
        <f>[1]!lastradeday_s("000002","")</f>
        <v>2026-06-22</v>
      </c>
      <c r="F1342" s="16" t="str">
        <f>[1]!s_info_industry_csrc2023(A1342,"",3)</f>
        <v>零售业</v>
      </c>
      <c r="G1342" s="16" t="str">
        <f>[1]!s_info_industry_csrc2023(A1342,"",1)</f>
        <v>批发和零售业</v>
      </c>
      <c r="H1342" s="16">
        <f>[1]!s_is(A1342,83,"FY","YTD","20251231",1,"",100000000)</f>
        <v>1.4477045623</v>
      </c>
      <c r="I1342" s="16">
        <f>[1]!s_is(A1342,83,"FY","YTD","20241231",1,"",100000000)</f>
        <v>3.8673065454000004</v>
      </c>
      <c r="J1342" s="16">
        <f t="shared" si="60"/>
        <v>-0.62565559639383017</v>
      </c>
      <c r="K1342" s="16">
        <f>[1]!s_is(A1342,61,"FY","YTD","20251231",1,"",100000000)</f>
        <v>-0.83183999239999995</v>
      </c>
      <c r="L1342" s="16">
        <f>[1]!s_is(A1342,61,"FY","YTD","20241231",1,"",100000000)</f>
        <v>0.56759694250000003</v>
      </c>
      <c r="M1342" s="16">
        <f t="shared" si="61"/>
        <v>-2.4655469931464613</v>
      </c>
      <c r="N1342" s="16">
        <f>[1]!s_fa_roe(A1342,"20251231")</f>
        <v>-9.0290999999999997</v>
      </c>
      <c r="O1342" s="16">
        <f>[1]!s_stmnote_rdexp(A1342,"20251231",1,10000)</f>
        <v>0</v>
      </c>
      <c r="P1342" s="20">
        <f t="shared" si="62"/>
        <v>0</v>
      </c>
      <c r="Q1342" s="16">
        <f>[1]!s_margin_tradingbalance(A1342,"",10000)</f>
        <v>0</v>
      </c>
      <c r="R1342" s="16">
        <f>[1]!s_margin_seclendingbalance(A1342,"",10000)</f>
        <v>0</v>
      </c>
      <c r="S1342" s="17">
        <f>[1]!s_val_ev(A1342,"",100000000)</f>
        <v>290.57024382539998</v>
      </c>
      <c r="T1342" s="17">
        <f>[1]!share_freesharesmv(A1342,"",100000000)</f>
        <v>212.54116803779999</v>
      </c>
      <c r="U1342" s="17">
        <f>[1]!s_dq_amount_btin(A1342,E1342,100000000)</f>
        <v>26.53535814</v>
      </c>
      <c r="V1342" s="17">
        <f>[1]!s_dq_turn(A1342,E1342)</f>
        <v>11.707912927599812</v>
      </c>
      <c r="W1342" s="2">
        <f>[1]!s_pq_amount(A1342,"20260101","",100000000)</f>
        <v>1367.9986068400001</v>
      </c>
      <c r="X1342" s="2">
        <f>[1]!s_pq_avgamount(A1342,"20260101","",100000000)</f>
        <v>12.436350971272729</v>
      </c>
      <c r="Y1342" s="17">
        <f>[1]!s_ipo_dilutedpe(A1342)</f>
        <v>61.21</v>
      </c>
      <c r="Z1342" s="12">
        <f>[1]!s_ipo_collection_total(A1342,100000000)</f>
        <v>6.8559999999999999</v>
      </c>
      <c r="AA1342" s="2">
        <f>[1]!s_val_pe_ttm(A1342,E1342)</f>
        <v>-275.700927734375</v>
      </c>
      <c r="AB1342" s="5">
        <f>[1]!s_info_zjtxornot1(A1342,"")</f>
        <v>0</v>
      </c>
      <c r="AC1342" s="22" t="str">
        <f>[1]!s_info_nature1(A1342,"")</f>
        <v>民营企业</v>
      </c>
      <c r="AD1342" s="6" t="str">
        <f>[1]!s_info_city(A1342)</f>
        <v>长沙市</v>
      </c>
      <c r="AE1342" s="6" t="str">
        <f>[1]!s_info_province(A1342)</f>
        <v>湖南省</v>
      </c>
      <c r="AF1342">
        <v>112.98227900000001</v>
      </c>
      <c r="AG1342">
        <v>28.194089999999999</v>
      </c>
    </row>
    <row r="1343" spans="1:33" x14ac:dyDescent="0.3">
      <c r="A1343" s="12" t="s">
        <v>3241</v>
      </c>
      <c r="B1343" s="12" t="s">
        <v>3242</v>
      </c>
      <c r="C1343" s="16" t="str">
        <f>[1]!s_info_mkt(A1343)</f>
        <v>创业板</v>
      </c>
      <c r="D1343" s="16" t="str">
        <f>[1]!s_ipo_listeddate(A1343)</f>
        <v>2020-02-10</v>
      </c>
      <c r="E1343" s="16" t="str">
        <f>[1]!lastradeday_s("000002","")</f>
        <v>2026-06-22</v>
      </c>
      <c r="F1343" s="16" t="str">
        <f>[1]!s_info_industry_csrc2023(A1343,"",3)</f>
        <v>生态保护和环境治理业</v>
      </c>
      <c r="G1343" s="16" t="str">
        <f>[1]!s_info_industry_csrc2023(A1343,"",1)</f>
        <v>水利、环境和公共设施管理业</v>
      </c>
      <c r="H1343" s="16">
        <f>[1]!s_is(A1343,83,"FY","YTD","20251231",1,"",100000000)</f>
        <v>10.8114868602</v>
      </c>
      <c r="I1343" s="16">
        <f>[1]!s_is(A1343,83,"FY","YTD","20241231",1,"",100000000)</f>
        <v>9.4654059039000007</v>
      </c>
      <c r="J1343" s="16">
        <f t="shared" si="60"/>
        <v>0.14221058980105417</v>
      </c>
      <c r="K1343" s="16">
        <f>[1]!s_is(A1343,61,"FY","YTD","20251231",1,"",100000000)</f>
        <v>0.95043641700000003</v>
      </c>
      <c r="L1343" s="16">
        <f>[1]!s_is(A1343,61,"FY","YTD","20241231",1,"",100000000)</f>
        <v>0.49877842840000003</v>
      </c>
      <c r="M1343" s="16">
        <f t="shared" si="61"/>
        <v>0.90552831253918753</v>
      </c>
      <c r="N1343" s="16">
        <f>[1]!s_fa_roe(A1343,"20251231")</f>
        <v>10.7798</v>
      </c>
      <c r="O1343" s="16">
        <f>[1]!s_stmnote_rdexp(A1343,"20251231",1,10000)</f>
        <v>5482.6751770000001</v>
      </c>
      <c r="P1343" s="20">
        <f t="shared" si="62"/>
        <v>5.0711574160841898E-2</v>
      </c>
      <c r="Q1343" s="16">
        <f>[1]!s_margin_tradingbalance(A1343,"",10000)</f>
        <v>0</v>
      </c>
      <c r="R1343" s="16">
        <f>[1]!s_margin_seclendingbalance(A1343,"",10000)</f>
        <v>0</v>
      </c>
      <c r="S1343" s="17">
        <f>[1]!s_val_ev(A1343,"",100000000)</f>
        <v>70.16</v>
      </c>
      <c r="T1343" s="17">
        <f>[1]!share_freesharesmv(A1343,"",100000000)</f>
        <v>39.320046809000004</v>
      </c>
      <c r="U1343" s="17">
        <f>[1]!s_dq_amount_btin(A1343,E1343,100000000)</f>
        <v>3.30656565</v>
      </c>
      <c r="V1343" s="17">
        <f>[1]!s_dq_turn(A1343,E1343)</f>
        <v>6.5242494800081161</v>
      </c>
      <c r="W1343" s="2">
        <f>[1]!s_pq_amount(A1343,"20260101","",100000000)</f>
        <v>308.29021752</v>
      </c>
      <c r="X1343" s="2">
        <f>[1]!s_pq_avgamount(A1343,"20260101","",100000000)</f>
        <v>2.8026383410909093</v>
      </c>
      <c r="Y1343" s="17">
        <f>[1]!s_ipo_dilutedpe(A1343)</f>
        <v>21.78</v>
      </c>
      <c r="Z1343" s="12">
        <f>[1]!s_ipo_collection_total(A1343,100000000)</f>
        <v>4.056</v>
      </c>
      <c r="AA1343" s="2">
        <f>[1]!s_val_pe_ttm(A1343,E1343)</f>
        <v>72.808929443359375</v>
      </c>
      <c r="AB1343" s="5">
        <f>[1]!s_info_zjtxornot1(A1343,"")</f>
        <v>1</v>
      </c>
      <c r="AC1343" s="22" t="str">
        <f>[1]!s_info_nature1(A1343,"")</f>
        <v>民营企业</v>
      </c>
      <c r="AD1343" s="6" t="str">
        <f>[1]!s_info_city(A1343)</f>
        <v>池州市</v>
      </c>
      <c r="AE1343" s="6" t="str">
        <f>[1]!s_info_province(A1343)</f>
        <v>安徽省</v>
      </c>
      <c r="AF1343">
        <v>117.48915700000001</v>
      </c>
      <c r="AG1343">
        <v>30.656037000000001</v>
      </c>
    </row>
    <row r="1344" spans="1:33" x14ac:dyDescent="0.3">
      <c r="A1344" s="12" t="s">
        <v>3243</v>
      </c>
      <c r="B1344" s="12" t="s">
        <v>3244</v>
      </c>
      <c r="C1344" s="16" t="str">
        <f>[1]!s_info_mkt(A1344)</f>
        <v>科创板</v>
      </c>
      <c r="D1344" s="16" t="str">
        <f>[1]!s_ipo_listeddate(A1344)</f>
        <v>2021-07-13</v>
      </c>
      <c r="E1344" s="16" t="str">
        <f>[1]!lastradeday_s("000002","")</f>
        <v>2026-06-22</v>
      </c>
      <c r="F1344" s="16" t="str">
        <f>[1]!s_info_industry_csrc2023(A1344,"",3)</f>
        <v>软件和信息技术服务业</v>
      </c>
      <c r="G1344" s="16" t="str">
        <f>[1]!s_info_industry_csrc2023(A1344,"",1)</f>
        <v>信息传输、软件和信息技术服务业</v>
      </c>
      <c r="H1344" s="16">
        <f>[1]!s_is(A1344,83,"FY","YTD","20251231",1,"",100000000)</f>
        <v>2.5885106893000001</v>
      </c>
      <c r="I1344" s="16">
        <f>[1]!s_is(A1344,83,"FY","YTD","20241231",1,"",100000000)</f>
        <v>3.4257197643000001</v>
      </c>
      <c r="J1344" s="16">
        <f t="shared" si="60"/>
        <v>-0.24438924739983003</v>
      </c>
      <c r="K1344" s="16">
        <f>[1]!s_is(A1344,61,"FY","YTD","20251231",1,"",100000000)</f>
        <v>-3.7647753799999996E-2</v>
      </c>
      <c r="L1344" s="16">
        <f>[1]!s_is(A1344,61,"FY","YTD","20241231",1,"",100000000)</f>
        <v>-0.1810286575</v>
      </c>
      <c r="M1344" s="16">
        <f t="shared" si="61"/>
        <v>0.79203428716804136</v>
      </c>
      <c r="N1344" s="16">
        <f>[1]!s_fa_roe(A1344,"20251231")</f>
        <v>-0.63</v>
      </c>
      <c r="O1344" s="16">
        <f>[1]!s_stmnote_rdexp(A1344,"20251231",1,10000)</f>
        <v>2985.3878850000001</v>
      </c>
      <c r="P1344" s="20">
        <f t="shared" si="62"/>
        <v>0.11533226025840079</v>
      </c>
      <c r="Q1344" s="16">
        <f>[1]!s_margin_tradingbalance(A1344,"",10000)</f>
        <v>6828.6446999999998</v>
      </c>
      <c r="R1344" s="16">
        <f>[1]!s_margin_seclendingbalance(A1344,"",10000)</f>
        <v>0</v>
      </c>
      <c r="S1344" s="17">
        <f>[1]!s_val_ev(A1344,"",100000000)</f>
        <v>23.18158128</v>
      </c>
      <c r="T1344" s="17">
        <f>[1]!share_freesharesmv(A1344,"",100000000)</f>
        <v>14.078183709600001</v>
      </c>
      <c r="U1344" s="17">
        <f>[1]!s_dq_amount_btin(A1344,E1344,100000000)</f>
        <v>0.87311795000000003</v>
      </c>
      <c r="V1344" s="17">
        <f>[1]!s_dq_turn(A1344,E1344)</f>
        <v>3.7738985025787679</v>
      </c>
      <c r="W1344" s="2">
        <f>[1]!s_pq_amount(A1344,"20260101","",100000000)</f>
        <v>91.36795918</v>
      </c>
      <c r="X1344" s="2">
        <f>[1]!s_pq_avgamount(A1344,"20260101","",100000000)</f>
        <v>0.83061781072727281</v>
      </c>
      <c r="Y1344" s="17">
        <f>[1]!s_ipo_dilutedpe(A1344)</f>
        <v>22.77</v>
      </c>
      <c r="Z1344" s="12">
        <f>[1]!s_ipo_collection_total(A1344,100000000)</f>
        <v>2.5020324</v>
      </c>
      <c r="AA1344" s="2">
        <f>[1]!s_val_pe_ttm(A1344,E1344)</f>
        <v>-217.35679626464844</v>
      </c>
      <c r="AB1344" s="5">
        <f>[1]!s_info_zjtxornot1(A1344,"")</f>
        <v>0</v>
      </c>
      <c r="AC1344" s="22" t="str">
        <f>[1]!s_info_nature1(A1344,"")</f>
        <v>民营企业</v>
      </c>
      <c r="AD1344" s="6" t="str">
        <f>[1]!s_info_city(A1344)</f>
        <v>武汉市</v>
      </c>
      <c r="AE1344" s="6" t="str">
        <f>[1]!s_info_province(A1344)</f>
        <v>湖北省</v>
      </c>
      <c r="AF1344">
        <v>114.29857199999999</v>
      </c>
      <c r="AG1344">
        <v>30.584354999999999</v>
      </c>
    </row>
    <row r="1345" spans="1:33" x14ac:dyDescent="0.3">
      <c r="A1345" s="12" t="s">
        <v>3245</v>
      </c>
      <c r="B1345" s="12" t="s">
        <v>3246</v>
      </c>
      <c r="C1345" s="16" t="str">
        <f>[1]!s_info_mkt(A1345)</f>
        <v>创业板</v>
      </c>
      <c r="D1345" s="16" t="str">
        <f>[1]!s_ipo_listeddate(A1345)</f>
        <v>2023-12-29</v>
      </c>
      <c r="E1345" s="16" t="str">
        <f>[1]!lastradeday_s("000002","")</f>
        <v>2026-06-22</v>
      </c>
      <c r="F1345" s="16" t="str">
        <f>[1]!s_info_industry_csrc2023(A1345,"",3)</f>
        <v>计算机、通信和其他电子设备制造业</v>
      </c>
      <c r="G1345" s="16" t="str">
        <f>[1]!s_info_industry_csrc2023(A1345,"",1)</f>
        <v>制造业</v>
      </c>
      <c r="H1345" s="16">
        <f>[1]!s_is(A1345,83,"FY","YTD","20251231",1,"",100000000)</f>
        <v>3.6235839677999997</v>
      </c>
      <c r="I1345" s="16">
        <f>[1]!s_is(A1345,83,"FY","YTD","20241231",1,"",100000000)</f>
        <v>3.2334127361</v>
      </c>
      <c r="J1345" s="16">
        <f t="shared" si="60"/>
        <v>0.12066855163396406</v>
      </c>
      <c r="K1345" s="16">
        <f>[1]!s_is(A1345,61,"FY","YTD","20251231",1,"",100000000)</f>
        <v>1.5914050663999999</v>
      </c>
      <c r="L1345" s="16">
        <f>[1]!s_is(A1345,61,"FY","YTD","20241231",1,"",100000000)</f>
        <v>1.1377096090000001</v>
      </c>
      <c r="M1345" s="16">
        <f t="shared" si="61"/>
        <v>0.39877966557633232</v>
      </c>
      <c r="N1345" s="16">
        <f>[1]!s_fa_roe(A1345,"20251231")</f>
        <v>11.2859</v>
      </c>
      <c r="O1345" s="16">
        <f>[1]!s_stmnote_rdexp(A1345,"20251231",1,10000)</f>
        <v>1784.5743870000001</v>
      </c>
      <c r="P1345" s="20">
        <f t="shared" si="62"/>
        <v>4.924887632957145E-2</v>
      </c>
      <c r="Q1345" s="16">
        <f>[1]!s_margin_tradingbalance(A1345,"",10000)</f>
        <v>55009.258300000001</v>
      </c>
      <c r="R1345" s="16">
        <f>[1]!s_margin_seclendingbalance(A1345,"",10000)</f>
        <v>46.724800000000002</v>
      </c>
      <c r="S1345" s="17">
        <f>[1]!s_val_ev(A1345,"",100000000)</f>
        <v>158.323958</v>
      </c>
      <c r="T1345" s="17">
        <f>[1]!share_freesharesmv(A1345,"",100000000)</f>
        <v>83.548145149199996</v>
      </c>
      <c r="U1345" s="17">
        <f>[1]!s_dq_amount_btin(A1345,E1345,100000000)</f>
        <v>14.869000829999999</v>
      </c>
      <c r="V1345" s="17">
        <f>[1]!s_dq_turn(A1345,E1345)</f>
        <v>17.983251759771552</v>
      </c>
      <c r="W1345" s="2">
        <f>[1]!s_pq_amount(A1345,"20260101","",100000000)</f>
        <v>648.95994742000005</v>
      </c>
      <c r="X1345" s="2">
        <f>[1]!s_pq_avgamount(A1345,"20260101","",100000000)</f>
        <v>5.8996358856363642</v>
      </c>
      <c r="Y1345" s="17">
        <f>[1]!s_ipo_dilutedpe(A1345)</f>
        <v>20.99</v>
      </c>
      <c r="Z1345" s="12">
        <f>[1]!s_ipo_collection_total(A1345,100000000)</f>
        <v>5.3408899999999999</v>
      </c>
      <c r="AA1345" s="2">
        <f>[1]!s_val_pe_ttm(A1345,E1345)</f>
        <v>97.981391906738281</v>
      </c>
      <c r="AB1345" s="5">
        <f>[1]!s_info_zjtxornot1(A1345,"")</f>
        <v>1</v>
      </c>
      <c r="AC1345" s="22" t="str">
        <f>[1]!s_info_nature1(A1345,"")</f>
        <v>民营企业</v>
      </c>
      <c r="AD1345" s="6" t="str">
        <f>[1]!s_info_city(A1345)</f>
        <v>大连市</v>
      </c>
      <c r="AE1345" s="6" t="str">
        <f>[1]!s_info_province(A1345)</f>
        <v>辽宁省</v>
      </c>
      <c r="AF1345">
        <v>121.618622</v>
      </c>
      <c r="AG1345">
        <v>38.914589999999997</v>
      </c>
    </row>
    <row r="1346" spans="1:33" x14ac:dyDescent="0.3">
      <c r="A1346" s="12" t="s">
        <v>3247</v>
      </c>
      <c r="B1346" s="12" t="s">
        <v>3248</v>
      </c>
      <c r="C1346" s="16" t="str">
        <f>[1]!s_info_mkt(A1346)</f>
        <v>创业板</v>
      </c>
      <c r="D1346" s="16" t="str">
        <f>[1]!s_ipo_listeddate(A1346)</f>
        <v>2021-12-20</v>
      </c>
      <c r="E1346" s="16" t="str">
        <f>[1]!lastradeday_s("000002","")</f>
        <v>2026-06-22</v>
      </c>
      <c r="F1346" s="16" t="str">
        <f>[1]!s_info_industry_csrc2023(A1346,"",3)</f>
        <v>研究和试验发展</v>
      </c>
      <c r="G1346" s="16" t="str">
        <f>[1]!s_info_industry_csrc2023(A1346,"",1)</f>
        <v>科学研究和技术服务业</v>
      </c>
      <c r="H1346" s="16">
        <f>[1]!s_is(A1346,83,"FY","YTD","20251231",1,"",100000000)</f>
        <v>6.7798709467999991</v>
      </c>
      <c r="I1346" s="16">
        <f>[1]!s_is(A1346,83,"FY","YTD","20241231",1,"",100000000)</f>
        <v>8.0192324421999999</v>
      </c>
      <c r="J1346" s="16">
        <f t="shared" si="60"/>
        <v>-0.15454864344348573</v>
      </c>
      <c r="K1346" s="16">
        <f>[1]!s_is(A1346,61,"FY","YTD","20251231",1,"",100000000)</f>
        <v>-0.90395530079999997</v>
      </c>
      <c r="L1346" s="16">
        <f>[1]!s_is(A1346,61,"FY","YTD","20241231",1,"",100000000)</f>
        <v>-0.52742809579999994</v>
      </c>
      <c r="M1346" s="16">
        <f t="shared" si="61"/>
        <v>-0.7138929609521194</v>
      </c>
      <c r="N1346" s="16">
        <f>[1]!s_fa_roe(A1346,"20251231")</f>
        <v>-3.5670999999999999</v>
      </c>
      <c r="O1346" s="16">
        <f>[1]!s_stmnote_rdexp(A1346,"20251231",1,10000)</f>
        <v>18986.705166</v>
      </c>
      <c r="P1346" s="20">
        <f t="shared" si="62"/>
        <v>0.28004522969513823</v>
      </c>
      <c r="Q1346" s="16">
        <f>[1]!s_margin_tradingbalance(A1346,"",10000)</f>
        <v>23606.600699999999</v>
      </c>
      <c r="R1346" s="16">
        <f>[1]!s_margin_seclendingbalance(A1346,"",10000)</f>
        <v>15.601599999999999</v>
      </c>
      <c r="S1346" s="17">
        <f>[1]!s_val_ev(A1346,"",100000000)</f>
        <v>57.967450318800005</v>
      </c>
      <c r="T1346" s="17">
        <f>[1]!share_freesharesmv(A1346,"",100000000)</f>
        <v>37.739425508700002</v>
      </c>
      <c r="U1346" s="17">
        <f>[1]!s_dq_amount_btin(A1346,E1346,100000000)</f>
        <v>1.8788766100000001</v>
      </c>
      <c r="V1346" s="17">
        <f>[1]!s_dq_turn(A1346,E1346)</f>
        <v>4.2547110923116751</v>
      </c>
      <c r="W1346" s="2">
        <f>[1]!s_pq_amount(A1346,"20260101","",100000000)</f>
        <v>179.06345164000001</v>
      </c>
      <c r="X1346" s="2">
        <f>[1]!s_pq_avgamount(A1346,"20260101","",100000000)</f>
        <v>1.7053662060952379</v>
      </c>
      <c r="Y1346" s="17">
        <f>[1]!s_ipo_dilutedpe(A1346)</f>
        <v>156.93</v>
      </c>
      <c r="Z1346" s="12">
        <f>[1]!s_ipo_collection_total(A1346,100000000)</f>
        <v>21.525166931999998</v>
      </c>
      <c r="AA1346" s="2">
        <f>[1]!s_val_pe_ttm(A1346,E1346)</f>
        <v>-112.80906677246094</v>
      </c>
      <c r="AB1346" s="5">
        <f>[1]!s_info_zjtxornot1(A1346,"")</f>
        <v>0</v>
      </c>
      <c r="AC1346" s="22" t="str">
        <f>[1]!s_info_nature1(A1346,"")</f>
        <v>民营企业</v>
      </c>
      <c r="AD1346" s="6" t="str">
        <f>[1]!s_info_city(A1346)</f>
        <v>杭州市</v>
      </c>
      <c r="AE1346" s="6" t="str">
        <f>[1]!s_info_province(A1346)</f>
        <v>浙江省</v>
      </c>
      <c r="AF1346">
        <v>120.153576</v>
      </c>
      <c r="AG1346">
        <v>30.287458999999998</v>
      </c>
    </row>
    <row r="1347" spans="1:33" x14ac:dyDescent="0.3">
      <c r="A1347" s="12" t="s">
        <v>3249</v>
      </c>
      <c r="B1347" s="12" t="s">
        <v>3250</v>
      </c>
      <c r="C1347" s="16" t="str">
        <f>[1]!s_info_mkt(A1347)</f>
        <v>创业板</v>
      </c>
      <c r="D1347" s="16" t="str">
        <f>[1]!s_ipo_listeddate(A1347)</f>
        <v>2022-09-09</v>
      </c>
      <c r="E1347" s="16" t="str">
        <f>[1]!lastradeday_s("000002","")</f>
        <v>2026-06-22</v>
      </c>
      <c r="F1347" s="16" t="str">
        <f>[1]!s_info_industry_csrc2023(A1347,"",3)</f>
        <v>化学原料和化学制品制造业</v>
      </c>
      <c r="G1347" s="16" t="str">
        <f>[1]!s_info_industry_csrc2023(A1347,"",1)</f>
        <v>制造业</v>
      </c>
      <c r="H1347" s="16">
        <f>[1]!s_is(A1347,83,"FY","YTD","20251231",1,"",100000000)</f>
        <v>11.6067287093</v>
      </c>
      <c r="I1347" s="16">
        <f>[1]!s_is(A1347,83,"FY","YTD","20241231",1,"",100000000)</f>
        <v>8.1008803053000005</v>
      </c>
      <c r="J1347" s="16">
        <f t="shared" ref="J1347:J1410" si="63">H1347/I1347-1</f>
        <v>0.43277375690964082</v>
      </c>
      <c r="K1347" s="16">
        <f>[1]!s_is(A1347,61,"FY","YTD","20251231",1,"",100000000)</f>
        <v>0.38618721780000004</v>
      </c>
      <c r="L1347" s="16">
        <f>[1]!s_is(A1347,61,"FY","YTD","20241231",1,"",100000000)</f>
        <v>-0.33041728170000001</v>
      </c>
      <c r="M1347" s="16">
        <f t="shared" ref="M1347:M1410" si="64">(K1347-L1347)/ABS(L1347)</f>
        <v>2.1687863776769278</v>
      </c>
      <c r="N1347" s="16">
        <f>[1]!s_fa_roe(A1347,"20251231")</f>
        <v>1.4263999999999999</v>
      </c>
      <c r="O1347" s="16">
        <f>[1]!s_stmnote_rdexp(A1347,"20251231",1,10000)</f>
        <v>2987.3341190000001</v>
      </c>
      <c r="P1347" s="20">
        <f t="shared" ref="P1347:P1410" si="65">O1347/H1347/10000</f>
        <v>2.5737950750984392E-2</v>
      </c>
      <c r="Q1347" s="16">
        <f>[1]!s_margin_tradingbalance(A1347,"",10000)</f>
        <v>22519.875199999999</v>
      </c>
      <c r="R1347" s="16">
        <f>[1]!s_margin_seclendingbalance(A1347,"",10000)</f>
        <v>55.194000000000003</v>
      </c>
      <c r="S1347" s="17">
        <f>[1]!s_val_ev(A1347,"",100000000)</f>
        <v>94.547741479999999</v>
      </c>
      <c r="T1347" s="17">
        <f>[1]!share_freesharesmv(A1347,"",100000000)</f>
        <v>38.892097512499994</v>
      </c>
      <c r="U1347" s="17">
        <f>[1]!s_dq_amount_btin(A1347,E1347,100000000)</f>
        <v>5.3804353499999999</v>
      </c>
      <c r="V1347" s="17">
        <f>[1]!s_dq_turn(A1347,E1347)</f>
        <v>7.257361011455056</v>
      </c>
      <c r="W1347" s="2">
        <f>[1]!s_pq_amount(A1347,"20260101","",100000000)</f>
        <v>321.34895390999998</v>
      </c>
      <c r="X1347" s="2">
        <f>[1]!s_pq_avgamount(A1347,"20260101","",100000000)</f>
        <v>2.9213541264545451</v>
      </c>
      <c r="Y1347" s="17">
        <f>[1]!s_ipo_dilutedpe(A1347)</f>
        <v>78.39</v>
      </c>
      <c r="Z1347" s="12">
        <f>[1]!s_ipo_collection_total(A1347,100000000)</f>
        <v>23.6096</v>
      </c>
      <c r="AA1347" s="2">
        <f>[1]!s_val_pe_ttm(A1347,E1347)</f>
        <v>150.90374755859375</v>
      </c>
      <c r="AB1347" s="5">
        <f>[1]!s_info_zjtxornot1(A1347,"")</f>
        <v>1</v>
      </c>
      <c r="AC1347" s="22" t="str">
        <f>[1]!s_info_nature1(A1347,"")</f>
        <v>民营企业</v>
      </c>
      <c r="AD1347" s="6" t="str">
        <f>[1]!s_info_city(A1347)</f>
        <v>辽阳市</v>
      </c>
      <c r="AE1347" s="6" t="str">
        <f>[1]!s_info_province(A1347)</f>
        <v>辽宁省</v>
      </c>
      <c r="AF1347">
        <v>123.18152000000001</v>
      </c>
      <c r="AG1347">
        <v>41.269401999999999</v>
      </c>
    </row>
    <row r="1348" spans="1:33" x14ac:dyDescent="0.3">
      <c r="A1348" s="12" t="s">
        <v>3251</v>
      </c>
      <c r="B1348" s="12" t="s">
        <v>3252</v>
      </c>
      <c r="C1348" s="16" t="str">
        <f>[1]!s_info_mkt(A1348)</f>
        <v>科创板</v>
      </c>
      <c r="D1348" s="16" t="str">
        <f>[1]!s_ipo_listeddate(A1348)</f>
        <v>2019-10-30</v>
      </c>
      <c r="E1348" s="16" t="str">
        <f>[1]!lastradeday_s("000002","")</f>
        <v>2026-06-22</v>
      </c>
      <c r="F1348" s="16" t="str">
        <f>[1]!s_info_industry_csrc2023(A1348,"",3)</f>
        <v>专用设备制造业</v>
      </c>
      <c r="G1348" s="16" t="str">
        <f>[1]!s_info_industry_csrc2023(A1348,"",1)</f>
        <v>制造业</v>
      </c>
      <c r="H1348" s="16">
        <f>[1]!s_is(A1348,83,"FY","YTD","20251231",1,"",100000000)</f>
        <v>5.2540785122000004</v>
      </c>
      <c r="I1348" s="16">
        <f>[1]!s_is(A1348,83,"FY","YTD","20241231",1,"",100000000)</f>
        <v>4.5873927135999999</v>
      </c>
      <c r="J1348" s="16">
        <f t="shared" si="63"/>
        <v>0.14533000338591306</v>
      </c>
      <c r="K1348" s="16">
        <f>[1]!s_is(A1348,61,"FY","YTD","20251231",1,"",100000000)</f>
        <v>0.47286319990000003</v>
      </c>
      <c r="L1348" s="16">
        <f>[1]!s_is(A1348,61,"FY","YTD","20241231",1,"",100000000)</f>
        <v>1.4977934199999999E-2</v>
      </c>
      <c r="M1348" s="16">
        <f t="shared" si="64"/>
        <v>30.57065544459396</v>
      </c>
      <c r="N1348" s="16">
        <f>[1]!s_fa_roe(A1348,"20251231")</f>
        <v>5.27</v>
      </c>
      <c r="O1348" s="16">
        <f>[1]!s_stmnote_rdexp(A1348,"20251231",1,10000)</f>
        <v>16262.681636000001</v>
      </c>
      <c r="P1348" s="20">
        <f t="shared" si="65"/>
        <v>0.30952490714095654</v>
      </c>
      <c r="Q1348" s="16">
        <f>[1]!s_margin_tradingbalance(A1348,"",10000)</f>
        <v>73813.604099999997</v>
      </c>
      <c r="R1348" s="16">
        <f>[1]!s_margin_seclendingbalance(A1348,"",10000)</f>
        <v>22.982399999999998</v>
      </c>
      <c r="S1348" s="17">
        <f>[1]!s_val_ev(A1348,"",100000000)</f>
        <v>81.333459199999993</v>
      </c>
      <c r="T1348" s="17">
        <f>[1]!share_freesharesmv(A1348,"",100000000)</f>
        <v>67.349616651800005</v>
      </c>
      <c r="U1348" s="17">
        <f>[1]!s_dq_amount_btin(A1348,E1348,100000000)</f>
        <v>3.1198142500000001</v>
      </c>
      <c r="V1348" s="17">
        <f>[1]!s_dq_turn(A1348,E1348)</f>
        <v>3.8549230533649799</v>
      </c>
      <c r="W1348" s="2">
        <f>[1]!s_pq_amount(A1348,"20260101","",100000000)</f>
        <v>400.03491124999999</v>
      </c>
      <c r="X1348" s="2">
        <f>[1]!s_pq_avgamount(A1348,"20260101","",100000000)</f>
        <v>3.6366810113636361</v>
      </c>
      <c r="Y1348" s="17">
        <f>[1]!s_ipo_dilutedpe(A1348)</f>
        <v>32.75</v>
      </c>
      <c r="Z1348" s="12">
        <f>[1]!s_ipo_collection_total(A1348,100000000)</f>
        <v>3.4950000000000001</v>
      </c>
      <c r="AA1348" s="2">
        <f>[1]!s_val_pe_ttm(A1348,E1348)</f>
        <v>118.25194549560547</v>
      </c>
      <c r="AB1348" s="5">
        <f>[1]!s_info_zjtxornot1(A1348,"")</f>
        <v>1</v>
      </c>
      <c r="AC1348" s="22" t="str">
        <f>[1]!s_info_nature1(A1348,"")</f>
        <v>民营企业</v>
      </c>
      <c r="AD1348" s="6" t="str">
        <f>[1]!s_info_city(A1348)</f>
        <v>天津市</v>
      </c>
      <c r="AE1348" s="6" t="str">
        <f>[1]!s_info_province(A1348)</f>
        <v>天津</v>
      </c>
      <c r="AF1348">
        <v>117.19018199999999</v>
      </c>
      <c r="AG1348">
        <v>39.125596000000002</v>
      </c>
    </row>
    <row r="1349" spans="1:33" x14ac:dyDescent="0.3">
      <c r="A1349" s="12" t="s">
        <v>3253</v>
      </c>
      <c r="B1349" s="12" t="s">
        <v>3254</v>
      </c>
      <c r="C1349" s="16" t="str">
        <f>[1]!s_info_mkt(A1349)</f>
        <v>主板</v>
      </c>
      <c r="D1349" s="16" t="str">
        <f>[1]!s_ipo_listeddate(A1349)</f>
        <v>2008-03-06</v>
      </c>
      <c r="E1349" s="16" t="str">
        <f>[1]!lastradeday_s("000002","")</f>
        <v>2026-06-22</v>
      </c>
      <c r="F1349" s="16" t="str">
        <f>[1]!s_info_industry_csrc2023(A1349,"",3)</f>
        <v>卫生</v>
      </c>
      <c r="G1349" s="16" t="str">
        <f>[1]!s_info_industry_csrc2023(A1349,"",1)</f>
        <v>卫生和社会工作</v>
      </c>
      <c r="H1349" s="16">
        <f>[1]!s_is(A1349,83,"FY","YTD","20251231",1,"",100000000)</f>
        <v>30.527385088300001</v>
      </c>
      <c r="I1349" s="16">
        <f>[1]!s_is(A1349,83,"FY","YTD","20241231",1,"",100000000)</f>
        <v>37.990103134000002</v>
      </c>
      <c r="J1349" s="16">
        <f t="shared" si="63"/>
        <v>-0.19643847818410087</v>
      </c>
      <c r="K1349" s="16">
        <f>[1]!s_is(A1349,61,"FY","YTD","20251231",1,"",100000000)</f>
        <v>0.30942846159999998</v>
      </c>
      <c r="L1349" s="16">
        <f>[1]!s_is(A1349,61,"FY","YTD","20241231",1,"",100000000)</f>
        <v>1.1476552194</v>
      </c>
      <c r="M1349" s="16">
        <f t="shared" si="64"/>
        <v>-0.73038203776760513</v>
      </c>
      <c r="N1349" s="16">
        <f>[1]!s_fa_roe(A1349,"20251231")</f>
        <v>1.5720000000000001</v>
      </c>
      <c r="O1349" s="16">
        <f>[1]!s_stmnote_rdexp(A1349,"20251231",1,10000)</f>
        <v>1335.4432689999999</v>
      </c>
      <c r="P1349" s="20">
        <f t="shared" si="65"/>
        <v>4.3745747142680267E-3</v>
      </c>
      <c r="Q1349" s="16">
        <f>[1]!s_margin_tradingbalance(A1349,"",10000)</f>
        <v>41675.7333</v>
      </c>
      <c r="R1349" s="16">
        <f>[1]!s_margin_seclendingbalance(A1349,"",10000)</f>
        <v>161.34800000000001</v>
      </c>
      <c r="S1349" s="17">
        <f>[1]!s_val_ev(A1349,"",100000000)</f>
        <v>65.241321131700005</v>
      </c>
      <c r="T1349" s="17">
        <f>[1]!share_freesharesmv(A1349,"",100000000)</f>
        <v>41.964008253300001</v>
      </c>
      <c r="U1349" s="17">
        <f>[1]!s_dq_amount_btin(A1349,E1349,100000000)</f>
        <v>1.42077841</v>
      </c>
      <c r="V1349" s="17">
        <f>[1]!s_dq_turn(A1349,E1349)</f>
        <v>2.3285221275596459</v>
      </c>
      <c r="W1349" s="2">
        <f>[1]!s_pq_amount(A1349,"20260101","",100000000)</f>
        <v>302.34680492000001</v>
      </c>
      <c r="X1349" s="2">
        <f>[1]!s_pq_avgamount(A1349,"20260101","",100000000)</f>
        <v>2.7486073174545456</v>
      </c>
      <c r="Y1349" s="17">
        <f>[1]!s_ipo_dilutedpe(A1349)</f>
        <v>29.97</v>
      </c>
      <c r="Z1349" s="12">
        <f>[1]!s_ipo_collection_total(A1349,100000000)</f>
        <v>1.4461200000000001</v>
      </c>
      <c r="AA1349" s="2">
        <f>[1]!s_val_pe_ttm(A1349,E1349)</f>
        <v>253.30412292480469</v>
      </c>
      <c r="AB1349" s="5">
        <f>[1]!s_info_zjtxornot1(A1349,"")</f>
        <v>0</v>
      </c>
      <c r="AC1349" s="22" t="str">
        <f>[1]!s_info_nature1(A1349,"")</f>
        <v>公众企业</v>
      </c>
      <c r="AD1349" s="6" t="str">
        <f>[1]!s_info_city(A1349)</f>
        <v>陇南市</v>
      </c>
      <c r="AE1349" s="6" t="str">
        <f>[1]!s_info_province(A1349)</f>
        <v>甘肃省</v>
      </c>
      <c r="AF1349">
        <v>104.929379</v>
      </c>
      <c r="AG1349">
        <v>33.388598000000002</v>
      </c>
    </row>
    <row r="1350" spans="1:33" x14ac:dyDescent="0.3">
      <c r="A1350" s="12" t="s">
        <v>3255</v>
      </c>
      <c r="B1350" s="12" t="s">
        <v>3256</v>
      </c>
      <c r="C1350" s="16" t="str">
        <f>[1]!s_info_mkt(A1350)</f>
        <v>主板</v>
      </c>
      <c r="D1350" s="16" t="str">
        <f>[1]!s_ipo_listeddate(A1350)</f>
        <v>2000-01-20</v>
      </c>
      <c r="E1350" s="16" t="str">
        <f>[1]!lastradeday_s("000002","")</f>
        <v>2026-06-22</v>
      </c>
      <c r="F1350" s="16" t="str">
        <f>[1]!s_info_industry_csrc2023(A1350,"",3)</f>
        <v>有色金属冶炼和压延加工业</v>
      </c>
      <c r="G1350" s="16" t="str">
        <f>[1]!s_info_industry_csrc2023(A1350,"",1)</f>
        <v>制造业</v>
      </c>
      <c r="H1350" s="16">
        <f>[1]!s_is(A1350,83,"FY","YTD","20251231",1,"",100000000)</f>
        <v>15.430232630599999</v>
      </c>
      <c r="I1350" s="16">
        <f>[1]!s_is(A1350,83,"FY","YTD","20241231",1,"",100000000)</f>
        <v>12.8060076083</v>
      </c>
      <c r="J1350" s="16">
        <f t="shared" si="63"/>
        <v>0.20492140115543522</v>
      </c>
      <c r="K1350" s="16">
        <f>[1]!s_is(A1350,61,"FY","YTD","20251231",1,"",100000000)</f>
        <v>2.5825610306</v>
      </c>
      <c r="L1350" s="16">
        <f>[1]!s_is(A1350,61,"FY","YTD","20241231",1,"",100000000)</f>
        <v>2.1322344221000002</v>
      </c>
      <c r="M1350" s="16">
        <f t="shared" si="64"/>
        <v>0.21119938963206539</v>
      </c>
      <c r="N1350" s="16">
        <f>[1]!s_fa_roe(A1350,"20251231")</f>
        <v>9.6327999999999996</v>
      </c>
      <c r="O1350" s="16">
        <f>[1]!s_stmnote_rdexp(A1350,"20251231",1,10000)</f>
        <v>4156.5949689999998</v>
      </c>
      <c r="P1350" s="20">
        <f t="shared" si="65"/>
        <v>2.6937992890379205E-2</v>
      </c>
      <c r="Q1350" s="16">
        <f>[1]!s_margin_tradingbalance(A1350,"",10000)</f>
        <v>25999.739699999998</v>
      </c>
      <c r="R1350" s="16">
        <f>[1]!s_margin_seclendingbalance(A1350,"",10000)</f>
        <v>0</v>
      </c>
      <c r="S1350" s="17">
        <f>[1]!s_val_ev(A1350,"",100000000)</f>
        <v>365.5826410546</v>
      </c>
      <c r="T1350" s="17">
        <f>[1]!share_freesharesmv(A1350,"",100000000)</f>
        <v>205.7111969906</v>
      </c>
      <c r="U1350" s="17">
        <f>[1]!s_dq_amount_btin(A1350,E1350,100000000)</f>
        <v>21.933848950000002</v>
      </c>
      <c r="V1350" s="17">
        <f>[1]!s_dq_turn(A1350,E1350)</f>
        <v>6.3513368059564801</v>
      </c>
      <c r="W1350" s="2">
        <f>[1]!s_pq_amount(A1350,"20260101","",100000000)</f>
        <v>1438.17063119</v>
      </c>
      <c r="X1350" s="2">
        <f>[1]!s_pq_avgamount(A1350,"20260101","",100000000)</f>
        <v>13.074278465363635</v>
      </c>
      <c r="Y1350" s="17">
        <f>[1]!s_ipo_dilutedpe(A1350)</f>
        <v>29.7</v>
      </c>
      <c r="Z1350" s="12">
        <f>[1]!s_ipo_collection_total(A1350,100000000)</f>
        <v>6.11</v>
      </c>
      <c r="AA1350" s="2">
        <f>[1]!s_val_pe_ttm(A1350,E1350)</f>
        <v>142.74995422363281</v>
      </c>
      <c r="AB1350" s="5">
        <f>[1]!s_info_zjtxornot1(A1350,"")</f>
        <v>0</v>
      </c>
      <c r="AC1350" s="22" t="str">
        <f>[1]!s_info_nature1(A1350,"")</f>
        <v>中央国有企业</v>
      </c>
      <c r="AD1350" s="6" t="str">
        <f>[1]!s_info_city(A1350)</f>
        <v>石嘴山市</v>
      </c>
      <c r="AE1350" s="6" t="str">
        <f>[1]!s_info_province(A1350)</f>
        <v>宁夏回族自治区</v>
      </c>
      <c r="AF1350">
        <v>106.37617299999999</v>
      </c>
      <c r="AG1350">
        <v>39.013330000000003</v>
      </c>
    </row>
    <row r="1351" spans="1:33" x14ac:dyDescent="0.3">
      <c r="A1351" s="12" t="s">
        <v>3257</v>
      </c>
      <c r="B1351" s="12" t="s">
        <v>3258</v>
      </c>
      <c r="C1351" s="16" t="str">
        <f>[1]!s_info_mkt(A1351)</f>
        <v>主板</v>
      </c>
      <c r="D1351" s="16" t="str">
        <f>[1]!s_ipo_listeddate(A1351)</f>
        <v>2014-09-05</v>
      </c>
      <c r="E1351" s="16" t="str">
        <f>[1]!lastradeday_s("000002","")</f>
        <v>2026-06-22</v>
      </c>
      <c r="F1351" s="16" t="str">
        <f>[1]!s_info_industry_csrc2023(A1351,"",3)</f>
        <v>橡胶和塑料制品业</v>
      </c>
      <c r="G1351" s="16" t="str">
        <f>[1]!s_info_industry_csrc2023(A1351,"",1)</f>
        <v>制造业</v>
      </c>
      <c r="H1351" s="16">
        <f>[1]!s_is(A1351,83,"FY","YTD","20251231",1,"",100000000)</f>
        <v>154.90803120610002</v>
      </c>
      <c r="I1351" s="16">
        <f>[1]!s_is(A1351,83,"FY","YTD","20241231",1,"",100000000)</f>
        <v>191.47424268310002</v>
      </c>
      <c r="J1351" s="16">
        <f t="shared" si="63"/>
        <v>-0.19097196032533215</v>
      </c>
      <c r="K1351" s="16">
        <f>[1]!s_is(A1351,61,"FY","YTD","20251231",1,"",100000000)</f>
        <v>7.6967626823000002</v>
      </c>
      <c r="L1351" s="16">
        <f>[1]!s_is(A1351,61,"FY","YTD","20241231",1,"",100000000)</f>
        <v>13.075595249600001</v>
      </c>
      <c r="M1351" s="16">
        <f t="shared" si="64"/>
        <v>-0.41136426025916839</v>
      </c>
      <c r="N1351" s="16">
        <f>[1]!s_fa_roe(A1351,"20251231")</f>
        <v>4.6856</v>
      </c>
      <c r="O1351" s="16">
        <f>[1]!s_stmnote_rdexp(A1351,"20251231",1,10000)</f>
        <v>46763.807938999998</v>
      </c>
      <c r="P1351" s="20">
        <f t="shared" si="65"/>
        <v>3.018811069697367E-2</v>
      </c>
      <c r="Q1351" s="16">
        <f>[1]!s_margin_tradingbalance(A1351,"",10000)</f>
        <v>61699.887799999997</v>
      </c>
      <c r="R1351" s="16">
        <f>[1]!s_margin_seclendingbalance(A1351,"",10000)</f>
        <v>117.9096</v>
      </c>
      <c r="S1351" s="17">
        <f>[1]!s_val_ev(A1351,"",100000000)</f>
        <v>456.53037832500002</v>
      </c>
      <c r="T1351" s="17">
        <f>[1]!share_freesharesmv(A1351,"",100000000)</f>
        <v>173.79752827500005</v>
      </c>
      <c r="U1351" s="17">
        <f>[1]!s_dq_amount_btin(A1351,E1351,100000000)</f>
        <v>8.2870582499999994</v>
      </c>
      <c r="V1351" s="17">
        <f>[1]!s_dq_turn(A1351,E1351)</f>
        <v>1.832790466364854</v>
      </c>
      <c r="W1351" s="2">
        <f>[1]!s_pq_amount(A1351,"20260101","",100000000)</f>
        <v>1082.6191312200001</v>
      </c>
      <c r="X1351" s="2">
        <f>[1]!s_pq_avgamount(A1351,"20260101","",100000000)</f>
        <v>9.8419921020000007</v>
      </c>
      <c r="Y1351" s="17">
        <f>[1]!s_ipo_dilutedpe(A1351)</f>
        <v>22.28</v>
      </c>
      <c r="Z1351" s="12">
        <f>[1]!s_ipo_collection_total(A1351,100000000)</f>
        <v>16.308</v>
      </c>
      <c r="AA1351" s="2">
        <f>[1]!s_val_pe_ttm(A1351,E1351)</f>
        <v>67.103134155273438</v>
      </c>
      <c r="AB1351" s="5">
        <f>[1]!s_info_zjtxornot1(A1351,"")</f>
        <v>1</v>
      </c>
      <c r="AC1351" s="22" t="str">
        <f>[1]!s_info_nature1(A1351,"")</f>
        <v>民营企业</v>
      </c>
      <c r="AD1351" s="6" t="str">
        <f>[1]!s_info_city(A1351)</f>
        <v>杭州市</v>
      </c>
      <c r="AE1351" s="6" t="str">
        <f>[1]!s_info_province(A1351)</f>
        <v>浙江省</v>
      </c>
      <c r="AF1351">
        <v>120.153576</v>
      </c>
      <c r="AG1351">
        <v>30.287458999999998</v>
      </c>
    </row>
    <row r="1352" spans="1:33" x14ac:dyDescent="0.3">
      <c r="A1352" s="12" t="s">
        <v>3259</v>
      </c>
      <c r="B1352" s="12" t="s">
        <v>3260</v>
      </c>
      <c r="C1352" s="16" t="str">
        <f>[1]!s_info_mkt(A1352)</f>
        <v>创业板</v>
      </c>
      <c r="D1352" s="16" t="str">
        <f>[1]!s_ipo_listeddate(A1352)</f>
        <v>2009-10-30</v>
      </c>
      <c r="E1352" s="16" t="str">
        <f>[1]!lastradeday_s("000002","")</f>
        <v>2026-06-22</v>
      </c>
      <c r="F1352" s="16" t="str">
        <f>[1]!s_info_industry_csrc2023(A1352,"",3)</f>
        <v>专用设备制造业</v>
      </c>
      <c r="G1352" s="16" t="str">
        <f>[1]!s_info_industry_csrc2023(A1352,"",1)</f>
        <v>制造业</v>
      </c>
      <c r="H1352" s="16">
        <f>[1]!s_is(A1352,83,"FY","YTD","20251231",1,"",100000000)</f>
        <v>64.827317035500002</v>
      </c>
      <c r="I1352" s="16">
        <f>[1]!s_is(A1352,83,"FY","YTD","20241231",1,"",100000000)</f>
        <v>61.032691058800005</v>
      </c>
      <c r="J1352" s="16">
        <f t="shared" si="63"/>
        <v>6.2173663177397698E-2</v>
      </c>
      <c r="K1352" s="16">
        <f>[1]!s_is(A1352,61,"FY","YTD","20251231",1,"",100000000)</f>
        <v>9.6200633253000003</v>
      </c>
      <c r="L1352" s="16">
        <f>[1]!s_is(A1352,61,"FY","YTD","20241231",1,"",100000000)</f>
        <v>2.4693771550000001</v>
      </c>
      <c r="M1352" s="16">
        <f t="shared" si="64"/>
        <v>2.8957448463558011</v>
      </c>
      <c r="N1352" s="16">
        <f>[1]!s_fa_roe(A1352,"20251231")</f>
        <v>6.1437999999999997</v>
      </c>
      <c r="O1352" s="16">
        <f>[1]!s_stmnote_rdexp(A1352,"20251231",1,10000)</f>
        <v>108917.90938499999</v>
      </c>
      <c r="P1352" s="20">
        <f t="shared" si="65"/>
        <v>0.16801236633833788</v>
      </c>
      <c r="Q1352" s="16">
        <f>[1]!s_margin_tradingbalance(A1352,"",10000)</f>
        <v>121699.001</v>
      </c>
      <c r="R1352" s="16">
        <f>[1]!s_margin_seclendingbalance(A1352,"",10000)</f>
        <v>637.33439999999996</v>
      </c>
      <c r="S1352" s="17">
        <f>[1]!s_val_ev(A1352,"",100000000)</f>
        <v>217.70845895959999</v>
      </c>
      <c r="T1352" s="17">
        <f>[1]!share_freesharesmv(A1352,"",100000000)</f>
        <v>135.0163403649</v>
      </c>
      <c r="U1352" s="17">
        <f>[1]!s_dq_amount_btin(A1352,E1352,100000000)</f>
        <v>3.3741617399999999</v>
      </c>
      <c r="V1352" s="17">
        <f>[1]!s_dq_turn(A1352,E1352)</f>
        <v>1.8569104546211792</v>
      </c>
      <c r="W1352" s="2">
        <f>[1]!s_pq_amount(A1352,"20260101","",100000000)</f>
        <v>741.15494214</v>
      </c>
      <c r="X1352" s="2">
        <f>[1]!s_pq_avgamount(A1352,"20260101","",100000000)</f>
        <v>6.737772201272727</v>
      </c>
      <c r="Y1352" s="17">
        <f>[1]!s_ipo_dilutedpe(A1352)</f>
        <v>59.56</v>
      </c>
      <c r="Z1352" s="12">
        <f>[1]!s_ipo_collection_total(A1352,100000000)</f>
        <v>11.89</v>
      </c>
      <c r="AA1352" s="2">
        <f>[1]!s_val_pe_ttm(A1352,E1352)</f>
        <v>26.221061706542969</v>
      </c>
      <c r="AB1352" s="5">
        <f>[1]!s_info_zjtxornot1(A1352,"")</f>
        <v>0</v>
      </c>
      <c r="AC1352" s="22" t="str">
        <f>[1]!s_info_nature1(A1352,"")</f>
        <v>民营企业</v>
      </c>
      <c r="AD1352" s="6" t="str">
        <f>[1]!s_info_city(A1352)</f>
        <v>北京市</v>
      </c>
      <c r="AE1352" s="6" t="str">
        <f>[1]!s_info_province(A1352)</f>
        <v>北京</v>
      </c>
      <c r="AF1352">
        <v>116.40528500000001</v>
      </c>
      <c r="AG1352">
        <v>39.904989</v>
      </c>
    </row>
    <row r="1353" spans="1:33" x14ac:dyDescent="0.3">
      <c r="A1353" s="12" t="s">
        <v>3261</v>
      </c>
      <c r="B1353" s="12" t="s">
        <v>3262</v>
      </c>
      <c r="C1353" s="16" t="str">
        <f>[1]!s_info_mkt(A1353)</f>
        <v>创业板</v>
      </c>
      <c r="D1353" s="16" t="str">
        <f>[1]!s_ipo_listeddate(A1353)</f>
        <v>2010-12-29</v>
      </c>
      <c r="E1353" s="16" t="str">
        <f>[1]!lastradeday_s("000002","")</f>
        <v>2026-06-22</v>
      </c>
      <c r="F1353" s="16" t="str">
        <f>[1]!s_info_industry_csrc2023(A1353,"",3)</f>
        <v>电气机械和器材制造业</v>
      </c>
      <c r="G1353" s="16" t="str">
        <f>[1]!s_info_industry_csrc2023(A1353,"",1)</f>
        <v>制造业</v>
      </c>
      <c r="H1353" s="16">
        <f>[1]!s_is(A1353,83,"FY","YTD","20251231",1,"",100000000)</f>
        <v>17.6316809506</v>
      </c>
      <c r="I1353" s="16">
        <f>[1]!s_is(A1353,83,"FY","YTD","20241231",1,"",100000000)</f>
        <v>12.735738040199999</v>
      </c>
      <c r="J1353" s="16">
        <f t="shared" si="63"/>
        <v>0.38442553505309962</v>
      </c>
      <c r="K1353" s="16">
        <f>[1]!s_is(A1353,61,"FY","YTD","20251231",1,"",100000000)</f>
        <v>0.50940744100000002</v>
      </c>
      <c r="L1353" s="16">
        <f>[1]!s_is(A1353,61,"FY","YTD","20241231",1,"",100000000)</f>
        <v>0.35000090740000001</v>
      </c>
      <c r="M1353" s="16">
        <f t="shared" si="64"/>
        <v>0.45544605808070543</v>
      </c>
      <c r="N1353" s="16">
        <f>[1]!s_fa_roe(A1353,"20251231")</f>
        <v>5.6851000000000003</v>
      </c>
      <c r="O1353" s="16">
        <f>[1]!s_stmnote_rdexp(A1353,"20251231",1,10000)</f>
        <v>5430.0852329999998</v>
      </c>
      <c r="P1353" s="20">
        <f t="shared" si="65"/>
        <v>3.0797320165977801E-2</v>
      </c>
      <c r="Q1353" s="16">
        <f>[1]!s_margin_tradingbalance(A1353,"",10000)</f>
        <v>32802.932200000003</v>
      </c>
      <c r="R1353" s="16">
        <f>[1]!s_margin_seclendingbalance(A1353,"",10000)</f>
        <v>45.734499999999997</v>
      </c>
      <c r="S1353" s="17">
        <f>[1]!s_val_ev(A1353,"",100000000)</f>
        <v>80.832000000000008</v>
      </c>
      <c r="T1353" s="17">
        <f>[1]!share_freesharesmv(A1353,"",100000000)</f>
        <v>55.089563806800001</v>
      </c>
      <c r="U1353" s="17">
        <f>[1]!s_dq_amount_btin(A1353,E1353,100000000)</f>
        <v>2.4153904100000001</v>
      </c>
      <c r="V1353" s="17">
        <f>[1]!s_dq_turn(A1353,E1353)</f>
        <v>3.0256009266455899</v>
      </c>
      <c r="W1353" s="2">
        <f>[1]!s_pq_amount(A1353,"20260101","",100000000)</f>
        <v>762.87674400000003</v>
      </c>
      <c r="X1353" s="2">
        <f>[1]!s_pq_avgamount(A1353,"20260101","",100000000)</f>
        <v>6.9352431272727273</v>
      </c>
      <c r="Y1353" s="17">
        <f>[1]!s_ipo_dilutedpe(A1353)</f>
        <v>72.73</v>
      </c>
      <c r="Z1353" s="12">
        <f>[1]!s_ipo_collection_total(A1353,100000000)</f>
        <v>8</v>
      </c>
      <c r="AA1353" s="2">
        <f>[1]!s_val_pe_ttm(A1353,E1353)</f>
        <v>140.7591552734375</v>
      </c>
      <c r="AB1353" s="5">
        <f>[1]!s_info_zjtxornot1(A1353,"")</f>
        <v>1</v>
      </c>
      <c r="AC1353" s="22" t="str">
        <f>[1]!s_info_nature1(A1353,"")</f>
        <v>民营企业</v>
      </c>
      <c r="AD1353" s="6" t="str">
        <f>[1]!s_info_city(A1353)</f>
        <v>上海市</v>
      </c>
      <c r="AE1353" s="6" t="str">
        <f>[1]!s_info_province(A1353)</f>
        <v>上海</v>
      </c>
      <c r="AF1353">
        <v>121.472644</v>
      </c>
      <c r="AG1353">
        <v>31.231705999999999</v>
      </c>
    </row>
    <row r="1354" spans="1:33" x14ac:dyDescent="0.3">
      <c r="A1354" s="12" t="s">
        <v>3263</v>
      </c>
      <c r="B1354" s="12" t="s">
        <v>3264</v>
      </c>
      <c r="C1354" s="16" t="str">
        <f>[1]!s_info_mkt(A1354)</f>
        <v>主板</v>
      </c>
      <c r="D1354" s="16" t="str">
        <f>[1]!s_ipo_listeddate(A1354)</f>
        <v>2000-06-15</v>
      </c>
      <c r="E1354" s="16" t="str">
        <f>[1]!lastradeday_s("000002","")</f>
        <v>2026-06-22</v>
      </c>
      <c r="F1354" s="16" t="str">
        <f>[1]!s_info_industry_csrc2023(A1354,"",3)</f>
        <v>建筑装饰、装修和其他建筑业</v>
      </c>
      <c r="G1354" s="16" t="str">
        <f>[1]!s_info_industry_csrc2023(A1354,"",1)</f>
        <v>建筑业</v>
      </c>
      <c r="H1354" s="16">
        <f>[1]!s_is(A1354,83,"FY","YTD","20251231",1,"",100000000)</f>
        <v>3.8401940083999997</v>
      </c>
      <c r="I1354" s="16">
        <f>[1]!s_is(A1354,83,"FY","YTD","20241231",1,"",100000000)</f>
        <v>3.7454098707000001</v>
      </c>
      <c r="J1354" s="16">
        <f t="shared" si="63"/>
        <v>2.5306746383483292E-2</v>
      </c>
      <c r="K1354" s="16">
        <f>[1]!s_is(A1354,61,"FY","YTD","20251231",1,"",100000000)</f>
        <v>-0.17178310629999999</v>
      </c>
      <c r="L1354" s="16">
        <f>[1]!s_is(A1354,61,"FY","YTD","20241231",1,"",100000000)</f>
        <v>0.39976958140000002</v>
      </c>
      <c r="M1354" s="16">
        <f t="shared" si="64"/>
        <v>-1.4297052959817818</v>
      </c>
      <c r="N1354" s="16">
        <f>[1]!s_fa_roe(A1354,"20251231")</f>
        <v>-3.7317999999999998</v>
      </c>
      <c r="O1354" s="16">
        <f>[1]!s_stmnote_rdexp(A1354,"20251231",1,10000)</f>
        <v>0</v>
      </c>
      <c r="P1354" s="20">
        <f t="shared" si="65"/>
        <v>0</v>
      </c>
      <c r="Q1354" s="16">
        <f>[1]!s_margin_tradingbalance(A1354,"",10000)</f>
        <v>0</v>
      </c>
      <c r="R1354" s="16">
        <f>[1]!s_margin_seclendingbalance(A1354,"",10000)</f>
        <v>0</v>
      </c>
      <c r="S1354" s="17">
        <f>[1]!s_val_ev(A1354,"",100000000)</f>
        <v>79.648863208199998</v>
      </c>
      <c r="T1354" s="17">
        <f>[1]!share_freesharesmv(A1354,"",100000000)</f>
        <v>47.158285731000007</v>
      </c>
      <c r="U1354" s="17">
        <f>[1]!s_dq_amount_btin(A1354,E1354,100000000)</f>
        <v>1.56161119</v>
      </c>
      <c r="V1354" s="17">
        <f>[1]!s_dq_turn(A1354,E1354)</f>
        <v>2.0203090592689521</v>
      </c>
      <c r="W1354" s="2">
        <f>[1]!s_pq_amount(A1354,"20260101","",100000000)</f>
        <v>134.62952920999999</v>
      </c>
      <c r="X1354" s="2">
        <f>[1]!s_pq_avgamount(A1354,"20260101","",100000000)</f>
        <v>1.2239048109999999</v>
      </c>
      <c r="Y1354" s="17">
        <f>[1]!s_ipo_dilutedpe(A1354)</f>
        <v>26.58</v>
      </c>
      <c r="Z1354" s="12">
        <f>[1]!s_ipo_collection_total(A1354,100000000)</f>
        <v>1.677</v>
      </c>
      <c r="AA1354" s="2">
        <f>[1]!s_val_pe_ttm(A1354,E1354)</f>
        <v>-390.24990844726563</v>
      </c>
      <c r="AB1354" s="5">
        <f>[1]!s_info_zjtxornot1(A1354,"")</f>
        <v>0</v>
      </c>
      <c r="AC1354" s="22" t="str">
        <f>[1]!s_info_nature1(A1354,"")</f>
        <v>民营企业</v>
      </c>
      <c r="AD1354" s="6" t="str">
        <f>[1]!s_info_city(A1354)</f>
        <v>太原市</v>
      </c>
      <c r="AE1354" s="6" t="str">
        <f>[1]!s_info_province(A1354)</f>
        <v>山西省</v>
      </c>
      <c r="AF1354">
        <v>112.54924800000001</v>
      </c>
      <c r="AG1354">
        <v>37.857013999999999</v>
      </c>
    </row>
    <row r="1355" spans="1:33" x14ac:dyDescent="0.3">
      <c r="A1355" s="12" t="s">
        <v>3265</v>
      </c>
      <c r="B1355" s="12" t="s">
        <v>3266</v>
      </c>
      <c r="C1355" s="16" t="str">
        <f>[1]!s_info_mkt(A1355)</f>
        <v>创业板</v>
      </c>
      <c r="D1355" s="16" t="str">
        <f>[1]!s_ipo_listeddate(A1355)</f>
        <v>2021-07-26</v>
      </c>
      <c r="E1355" s="16" t="str">
        <f>[1]!lastradeday_s("000002","")</f>
        <v>2026-06-22</v>
      </c>
      <c r="F1355" s="16" t="str">
        <f>[1]!s_info_industry_csrc2023(A1355,"",3)</f>
        <v>专用设备制造业</v>
      </c>
      <c r="G1355" s="16" t="str">
        <f>[1]!s_info_industry_csrc2023(A1355,"",1)</f>
        <v>制造业</v>
      </c>
      <c r="H1355" s="16">
        <f>[1]!s_is(A1355,83,"FY","YTD","20251231",1,"",100000000)</f>
        <v>3.6883056458999999</v>
      </c>
      <c r="I1355" s="16">
        <f>[1]!s_is(A1355,83,"FY","YTD","20241231",1,"",100000000)</f>
        <v>2.7844212739</v>
      </c>
      <c r="J1355" s="16">
        <f t="shared" si="63"/>
        <v>0.32462198894708694</v>
      </c>
      <c r="K1355" s="16">
        <f>[1]!s_is(A1355,61,"FY","YTD","20251231",1,"",100000000)</f>
        <v>1.1312843851999999</v>
      </c>
      <c r="L1355" s="16">
        <f>[1]!s_is(A1355,61,"FY","YTD","20241231",1,"",100000000)</f>
        <v>0.7885423023</v>
      </c>
      <c r="M1355" s="16">
        <f t="shared" si="64"/>
        <v>0.43465275344176024</v>
      </c>
      <c r="N1355" s="16">
        <f>[1]!s_fa_roe(A1355,"20251231")</f>
        <v>15.1067</v>
      </c>
      <c r="O1355" s="16">
        <f>[1]!s_stmnote_rdexp(A1355,"20251231",1,10000)</f>
        <v>5018.5513299999993</v>
      </c>
      <c r="P1355" s="20">
        <f t="shared" si="65"/>
        <v>0.13606657939476163</v>
      </c>
      <c r="Q1355" s="16">
        <f>[1]!s_margin_tradingbalance(A1355,"",10000)</f>
        <v>8162.4286000000002</v>
      </c>
      <c r="R1355" s="16">
        <f>[1]!s_margin_seclendingbalance(A1355,"",10000)</f>
        <v>0.48899999999999999</v>
      </c>
      <c r="S1355" s="17">
        <f>[1]!s_val_ev(A1355,"",100000000)</f>
        <v>32.827493952000005</v>
      </c>
      <c r="T1355" s="17">
        <f>[1]!share_freesharesmv(A1355,"",100000000)</f>
        <v>17.793068169600001</v>
      </c>
      <c r="U1355" s="17">
        <f>[1]!s_dq_amount_btin(A1355,E1355,100000000)</f>
        <v>0.56071905</v>
      </c>
      <c r="V1355" s="17">
        <f>[1]!s_dq_turn(A1355,E1355)</f>
        <v>2.0743993899526778</v>
      </c>
      <c r="W1355" s="2">
        <f>[1]!s_pq_amount(A1355,"20260101","",100000000)</f>
        <v>98.323638439999996</v>
      </c>
      <c r="X1355" s="2">
        <f>[1]!s_pq_avgamount(A1355,"20260101","",100000000)</f>
        <v>0.89385125854545455</v>
      </c>
      <c r="Y1355" s="17">
        <f>[1]!s_ipo_dilutedpe(A1355)</f>
        <v>44.99</v>
      </c>
      <c r="Z1355" s="12">
        <f>[1]!s_ipo_collection_total(A1355,100000000)</f>
        <v>2.5004869724000001</v>
      </c>
      <c r="AA1355" s="2">
        <f>[1]!s_val_pe_ttm(A1355,E1355)</f>
        <v>29.929832458496094</v>
      </c>
      <c r="AB1355" s="5">
        <f>[1]!s_info_zjtxornot1(A1355,"")</f>
        <v>1</v>
      </c>
      <c r="AC1355" s="22" t="str">
        <f>[1]!s_info_nature1(A1355,"")</f>
        <v>民营企业</v>
      </c>
      <c r="AD1355" s="6" t="str">
        <f>[1]!s_info_city(A1355)</f>
        <v>广州市</v>
      </c>
      <c r="AE1355" s="6" t="str">
        <f>[1]!s_info_province(A1355)</f>
        <v>广东省</v>
      </c>
      <c r="AF1355">
        <v>113.280637</v>
      </c>
      <c r="AG1355">
        <v>23.125177999999998</v>
      </c>
    </row>
    <row r="1356" spans="1:33" x14ac:dyDescent="0.3">
      <c r="A1356" s="12" t="s">
        <v>3267</v>
      </c>
      <c r="B1356" s="12" t="s">
        <v>3268</v>
      </c>
      <c r="C1356" s="16" t="str">
        <f>[1]!s_info_mkt(A1356)</f>
        <v>主板</v>
      </c>
      <c r="D1356" s="16" t="str">
        <f>[1]!s_ipo_listeddate(A1356)</f>
        <v>1993-09-17</v>
      </c>
      <c r="E1356" s="16" t="str">
        <f>[1]!lastradeday_s("000002","")</f>
        <v>2026-06-22</v>
      </c>
      <c r="F1356" s="16" t="str">
        <f>[1]!s_info_industry_csrc2023(A1356,"",3)</f>
        <v>综合</v>
      </c>
      <c r="G1356" s="16" t="str">
        <f>[1]!s_info_industry_csrc2023(A1356,"",1)</f>
        <v>综合</v>
      </c>
      <c r="H1356" s="16">
        <f>[1]!s_is(A1356,83,"FY","YTD","20251231",1,"",100000000)</f>
        <v>149.3460553539</v>
      </c>
      <c r="I1356" s="16">
        <f>[1]!s_is(A1356,83,"FY","YTD","20241231",1,"",100000000)</f>
        <v>121.99116451459999</v>
      </c>
      <c r="J1356" s="16">
        <f t="shared" si="63"/>
        <v>0.22423665638527579</v>
      </c>
      <c r="K1356" s="16">
        <f>[1]!s_is(A1356,61,"FY","YTD","20251231",1,"",100000000)</f>
        <v>2.7546996849000003</v>
      </c>
      <c r="L1356" s="16">
        <f>[1]!s_is(A1356,61,"FY","YTD","20241231",1,"",100000000)</f>
        <v>3.7498800807000001</v>
      </c>
      <c r="M1356" s="16">
        <f t="shared" si="64"/>
        <v>-0.26538992564642944</v>
      </c>
      <c r="N1356" s="16">
        <f>[1]!s_fa_roe(A1356,"20251231")</f>
        <v>2.9944000000000002</v>
      </c>
      <c r="O1356" s="16">
        <f>[1]!s_stmnote_rdexp(A1356,"20251231",1,10000)</f>
        <v>56540.256608000003</v>
      </c>
      <c r="P1356" s="20">
        <f t="shared" si="65"/>
        <v>3.7858553728800259E-2</v>
      </c>
      <c r="Q1356" s="16">
        <f>[1]!s_margin_tradingbalance(A1356,"",10000)</f>
        <v>334332.2046</v>
      </c>
      <c r="R1356" s="16">
        <f>[1]!s_margin_seclendingbalance(A1356,"",10000)</f>
        <v>1589.2757999999999</v>
      </c>
      <c r="S1356" s="17">
        <f>[1]!s_val_ev(A1356,"",100000000)</f>
        <v>1056.3538257090001</v>
      </c>
      <c r="T1356" s="17">
        <f>[1]!share_freesharesmv(A1356,"",100000000)</f>
        <v>495.37418240700003</v>
      </c>
      <c r="U1356" s="17">
        <f>[1]!s_dq_amount_btin(A1356,E1356,100000000)</f>
        <v>31.258395060000002</v>
      </c>
      <c r="V1356" s="17">
        <f>[1]!s_dq_turn(A1356,E1356)</f>
        <v>2.9160870497502813</v>
      </c>
      <c r="W1356" s="2">
        <f>[1]!s_pq_amount(A1356,"20260101","",100000000)</f>
        <v>2702.59966145</v>
      </c>
      <c r="X1356" s="2">
        <f>[1]!s_pq_avgamount(A1356,"20260101","",100000000)</f>
        <v>26.758412489603959</v>
      </c>
      <c r="Y1356" s="17">
        <f>[1]!s_ipo_dilutedpe(A1356)</f>
        <v>0</v>
      </c>
      <c r="Z1356" s="12">
        <f>[1]!s_ipo_collection_total(A1356,100000000)</f>
        <v>0.68400000000000005</v>
      </c>
      <c r="AA1356" s="2">
        <f>[1]!s_val_pe_ttm(A1356,E1356)</f>
        <v>905.159423828125</v>
      </c>
      <c r="AB1356" s="5">
        <f>[1]!s_info_zjtxornot1(A1356,"")</f>
        <v>0</v>
      </c>
      <c r="AC1356" s="22" t="str">
        <f>[1]!s_info_nature1(A1356,"")</f>
        <v>民营企业</v>
      </c>
      <c r="AD1356" s="6" t="str">
        <f>[1]!s_info_city(A1356)</f>
        <v>韶关市</v>
      </c>
      <c r="AE1356" s="6" t="str">
        <f>[1]!s_info_province(A1356)</f>
        <v>广东省</v>
      </c>
      <c r="AF1356">
        <v>113.591544</v>
      </c>
      <c r="AG1356">
        <v>24.801321999999999</v>
      </c>
    </row>
    <row r="1357" spans="1:33" x14ac:dyDescent="0.3">
      <c r="A1357" s="12" t="s">
        <v>3269</v>
      </c>
      <c r="B1357" s="12" t="s">
        <v>3270</v>
      </c>
      <c r="C1357" s="16" t="str">
        <f>[1]!s_info_mkt(A1357)</f>
        <v>主板</v>
      </c>
      <c r="D1357" s="16" t="str">
        <f>[1]!s_ipo_listeddate(A1357)</f>
        <v>2019-01-30</v>
      </c>
      <c r="E1357" s="16" t="str">
        <f>[1]!lastradeday_s("000002","")</f>
        <v>2026-06-22</v>
      </c>
      <c r="F1357" s="16" t="str">
        <f>[1]!s_info_industry_csrc2023(A1357,"",3)</f>
        <v>石油、煤炭及其他燃料加工业</v>
      </c>
      <c r="G1357" s="16" t="str">
        <f>[1]!s_info_industry_csrc2023(A1357,"",1)</f>
        <v>制造业</v>
      </c>
      <c r="H1357" s="16">
        <f>[1]!s_is(A1357,83,"FY","YTD","20251231",1,"",100000000)</f>
        <v>13.350370354000001</v>
      </c>
      <c r="I1357" s="16">
        <f>[1]!s_is(A1357,83,"FY","YTD","20241231",1,"",100000000)</f>
        <v>12.967533890599999</v>
      </c>
      <c r="J1357" s="16">
        <f t="shared" si="63"/>
        <v>2.9522688479535431E-2</v>
      </c>
      <c r="K1357" s="16">
        <f>[1]!s_is(A1357,61,"FY","YTD","20251231",1,"",100000000)</f>
        <v>1.5096897149000001</v>
      </c>
      <c r="L1357" s="16">
        <f>[1]!s_is(A1357,61,"FY","YTD","20241231",1,"",100000000)</f>
        <v>1.4642182399000001</v>
      </c>
      <c r="M1357" s="16">
        <f t="shared" si="64"/>
        <v>3.1055121266011239E-2</v>
      </c>
      <c r="N1357" s="16">
        <f>[1]!s_fa_roe(A1357,"20251231")</f>
        <v>8.6332000000000004</v>
      </c>
      <c r="O1357" s="16">
        <f>[1]!s_stmnote_rdexp(A1357,"20251231",1,10000)</f>
        <v>8153.0712659999999</v>
      </c>
      <c r="P1357" s="20">
        <f t="shared" si="65"/>
        <v>6.1070000680222322E-2</v>
      </c>
      <c r="Q1357" s="16">
        <f>[1]!s_margin_tradingbalance(A1357,"",10000)</f>
        <v>0</v>
      </c>
      <c r="R1357" s="16">
        <f>[1]!s_margin_seclendingbalance(A1357,"",10000)</f>
        <v>0</v>
      </c>
      <c r="S1357" s="17">
        <f>[1]!s_val_ev(A1357,"",100000000)</f>
        <v>33.372202124799998</v>
      </c>
      <c r="T1357" s="17">
        <f>[1]!share_freesharesmv(A1357,"",100000000)</f>
        <v>14.619723641599998</v>
      </c>
      <c r="U1357" s="17">
        <f>[1]!s_dq_amount_btin(A1357,E1357,100000000)</f>
        <v>0.20500582000000001</v>
      </c>
      <c r="V1357" s="17">
        <f>[1]!s_dq_turn(A1357,E1357)</f>
        <v>0.62079547290660431</v>
      </c>
      <c r="W1357" s="2">
        <f>[1]!s_pq_amount(A1357,"20260101","",100000000)</f>
        <v>27.693306830000001</v>
      </c>
      <c r="X1357" s="2">
        <f>[1]!s_pq_avgamount(A1357,"20260101","",100000000)</f>
        <v>0.2517573348181818</v>
      </c>
      <c r="Y1357" s="17">
        <f>[1]!s_ipo_dilutedpe(A1357)</f>
        <v>22.99</v>
      </c>
      <c r="Z1357" s="12">
        <f>[1]!s_ipo_collection_total(A1357,100000000)</f>
        <v>5.9166784999999997</v>
      </c>
      <c r="AA1357" s="2">
        <f>[1]!s_val_pe_ttm(A1357,E1357)</f>
        <v>21.953165054321289</v>
      </c>
      <c r="AB1357" s="5">
        <f>[1]!s_info_zjtxornot1(A1357,"")</f>
        <v>0</v>
      </c>
      <c r="AC1357" s="22" t="str">
        <f>[1]!s_info_nature1(A1357,"")</f>
        <v>民营企业</v>
      </c>
      <c r="AD1357" s="6" t="str">
        <f>[1]!s_info_city(A1357)</f>
        <v>南京市</v>
      </c>
      <c r="AE1357" s="6" t="str">
        <f>[1]!s_info_province(A1357)</f>
        <v>江苏省</v>
      </c>
      <c r="AF1357">
        <v>118.767413</v>
      </c>
      <c r="AG1357">
        <v>32.041544000000002</v>
      </c>
    </row>
    <row r="1358" spans="1:33" x14ac:dyDescent="0.3">
      <c r="A1358" s="12" t="s">
        <v>3271</v>
      </c>
      <c r="B1358" s="12" t="s">
        <v>3272</v>
      </c>
      <c r="C1358" s="16" t="str">
        <f>[1]!s_info_mkt(A1358)</f>
        <v>创业板</v>
      </c>
      <c r="D1358" s="16" t="str">
        <f>[1]!s_ipo_listeddate(A1358)</f>
        <v>2011-05-05</v>
      </c>
      <c r="E1358" s="16" t="str">
        <f>[1]!lastradeday_s("000002","")</f>
        <v>2026-06-22</v>
      </c>
      <c r="F1358" s="16" t="str">
        <f>[1]!s_info_industry_csrc2023(A1358,"",3)</f>
        <v>计算机、通信和其他电子设备制造业</v>
      </c>
      <c r="G1358" s="16" t="str">
        <f>[1]!s_info_industry_csrc2023(A1358,"",1)</f>
        <v>制造业</v>
      </c>
      <c r="H1358" s="16">
        <f>[1]!s_is(A1358,83,"FY","YTD","20251231",1,"",100000000)</f>
        <v>1.9058014344</v>
      </c>
      <c r="I1358" s="16">
        <f>[1]!s_is(A1358,83,"FY","YTD","20241231",1,"",100000000)</f>
        <v>1.0129328768000001</v>
      </c>
      <c r="J1358" s="16">
        <f t="shared" si="63"/>
        <v>0.88146863237443673</v>
      </c>
      <c r="K1358" s="16">
        <f>[1]!s_is(A1358,61,"FY","YTD","20251231",1,"",100000000)</f>
        <v>-0.29787432070000003</v>
      </c>
      <c r="L1358" s="16">
        <f>[1]!s_is(A1358,61,"FY","YTD","20241231",1,"",100000000)</f>
        <v>-0.38863610479999999</v>
      </c>
      <c r="M1358" s="16">
        <f t="shared" si="64"/>
        <v>0.23353924913051458</v>
      </c>
      <c r="N1358" s="16">
        <f>[1]!s_fa_roe(A1358,"20251231")</f>
        <v>-6.3712</v>
      </c>
      <c r="O1358" s="16">
        <f>[1]!s_stmnote_rdexp(A1358,"20251231",1,10000)</f>
        <v>6621.9643479999995</v>
      </c>
      <c r="P1358" s="20">
        <f t="shared" si="65"/>
        <v>0.34746349900218121</v>
      </c>
      <c r="Q1358" s="16">
        <f>[1]!s_margin_tradingbalance(A1358,"",10000)</f>
        <v>0</v>
      </c>
      <c r="R1358" s="16">
        <f>[1]!s_margin_seclendingbalance(A1358,"",10000)</f>
        <v>0</v>
      </c>
      <c r="S1358" s="17">
        <f>[1]!s_val_ev(A1358,"",100000000)</f>
        <v>23.159444892600003</v>
      </c>
      <c r="T1358" s="17">
        <f>[1]!share_freesharesmv(A1358,"",100000000)</f>
        <v>12.469311078600001</v>
      </c>
      <c r="U1358" s="17">
        <f>[1]!s_dq_amount_btin(A1358,E1358,100000000)</f>
        <v>0.37605813999999999</v>
      </c>
      <c r="V1358" s="17">
        <f>[1]!s_dq_turn(A1358,E1358)</f>
        <v>1.6695914455414209</v>
      </c>
      <c r="W1358" s="2">
        <f>[1]!s_pq_amount(A1358,"20260101","",100000000)</f>
        <v>35.997869530000003</v>
      </c>
      <c r="X1358" s="2">
        <f>[1]!s_pq_avgamount(A1358,"20260101","",100000000)</f>
        <v>0.32725335936363636</v>
      </c>
      <c r="Y1358" s="17">
        <f>[1]!s_ipo_dilutedpe(A1358)</f>
        <v>55.98</v>
      </c>
      <c r="Z1358" s="12">
        <f>[1]!s_ipo_collection_total(A1358,100000000)</f>
        <v>3.21875</v>
      </c>
      <c r="AA1358" s="2">
        <f>[1]!s_val_pe_ttm(A1358,E1358)</f>
        <v>-81.829444885253906</v>
      </c>
      <c r="AB1358" s="5">
        <f>[1]!s_info_zjtxornot1(A1358,"")</f>
        <v>0</v>
      </c>
      <c r="AC1358" s="22" t="str">
        <f>[1]!s_info_nature1(A1358,"")</f>
        <v>民营企业</v>
      </c>
      <c r="AD1358" s="6" t="str">
        <f>[1]!s_info_city(A1358)</f>
        <v>常熟市</v>
      </c>
      <c r="AE1358" s="6" t="str">
        <f>[1]!s_info_province(A1358)</f>
        <v>江苏省</v>
      </c>
      <c r="AF1358">
        <v>120.831486</v>
      </c>
      <c r="AG1358">
        <v>31.669446000000001</v>
      </c>
    </row>
    <row r="1359" spans="1:33" x14ac:dyDescent="0.3">
      <c r="A1359" s="12" t="s">
        <v>3273</v>
      </c>
      <c r="B1359" s="12" t="s">
        <v>3274</v>
      </c>
      <c r="C1359" s="16" t="str">
        <f>[1]!s_info_mkt(A1359)</f>
        <v>创业板</v>
      </c>
      <c r="D1359" s="16" t="str">
        <f>[1]!s_ipo_listeddate(A1359)</f>
        <v>2011-04-07</v>
      </c>
      <c r="E1359" s="16" t="str">
        <f>[1]!lastradeday_s("000002","")</f>
        <v>2026-06-22</v>
      </c>
      <c r="F1359" s="16" t="str">
        <f>[1]!s_info_industry_csrc2023(A1359,"",3)</f>
        <v>专用设备制造业</v>
      </c>
      <c r="G1359" s="16" t="str">
        <f>[1]!s_info_industry_csrc2023(A1359,"",1)</f>
        <v>制造业</v>
      </c>
      <c r="H1359" s="16">
        <f>[1]!s_is(A1359,83,"FY","YTD","20251231",1,"",100000000)</f>
        <v>17.199222778299998</v>
      </c>
      <c r="I1359" s="16">
        <f>[1]!s_is(A1359,83,"FY","YTD","20241231",1,"",100000000)</f>
        <v>15.914550028499999</v>
      </c>
      <c r="J1359" s="16">
        <f t="shared" si="63"/>
        <v>8.07231588388857E-2</v>
      </c>
      <c r="K1359" s="16">
        <f>[1]!s_is(A1359,61,"FY","YTD","20251231",1,"",100000000)</f>
        <v>3.0903929308999998</v>
      </c>
      <c r="L1359" s="16">
        <f>[1]!s_is(A1359,61,"FY","YTD","20241231",1,"",100000000)</f>
        <v>2.2364068969999997</v>
      </c>
      <c r="M1359" s="16">
        <f t="shared" si="64"/>
        <v>0.38185628699570234</v>
      </c>
      <c r="N1359" s="16">
        <f>[1]!s_fa_roe(A1359,"20251231")</f>
        <v>18.311</v>
      </c>
      <c r="O1359" s="16">
        <f>[1]!s_stmnote_rdexp(A1359,"20251231",1,10000)</f>
        <v>7164.3500069999991</v>
      </c>
      <c r="P1359" s="20">
        <f t="shared" si="65"/>
        <v>4.1655079996051635E-2</v>
      </c>
      <c r="Q1359" s="16">
        <f>[1]!s_margin_tradingbalance(A1359,"",10000)</f>
        <v>0</v>
      </c>
      <c r="R1359" s="16">
        <f>[1]!s_margin_seclendingbalance(A1359,"",10000)</f>
        <v>0</v>
      </c>
      <c r="S1359" s="17">
        <f>[1]!s_val_ev(A1359,"",100000000)</f>
        <v>193.63546818330002</v>
      </c>
      <c r="T1359" s="17">
        <f>[1]!share_freesharesmv(A1359,"",100000000)</f>
        <v>154.39887052840004</v>
      </c>
      <c r="U1359" s="17">
        <f>[1]!s_dq_amount_btin(A1359,E1359,100000000)</f>
        <v>9.2062241900000004</v>
      </c>
      <c r="V1359" s="17">
        <f>[1]!s_dq_turn(A1359,E1359)</f>
        <v>4.9199643125738408</v>
      </c>
      <c r="W1359" s="2">
        <f>[1]!s_pq_amount(A1359,"20260101","",100000000)</f>
        <v>721.12599389000002</v>
      </c>
      <c r="X1359" s="2">
        <f>[1]!s_pq_avgamount(A1359,"20260101","",100000000)</f>
        <v>6.555690853545455</v>
      </c>
      <c r="Y1359" s="17">
        <f>[1]!s_ipo_dilutedpe(A1359)</f>
        <v>51.22</v>
      </c>
      <c r="Z1359" s="12">
        <f>[1]!s_ipo_collection_total(A1359,100000000)</f>
        <v>4.2</v>
      </c>
      <c r="AA1359" s="2">
        <f>[1]!s_val_pe_ttm(A1359,E1359)</f>
        <v>59.874927520751953</v>
      </c>
      <c r="AB1359" s="5">
        <f>[1]!s_info_zjtxornot1(A1359,"")</f>
        <v>1</v>
      </c>
      <c r="AC1359" s="22" t="str">
        <f>[1]!s_info_nature1(A1359,"")</f>
        <v>公众企业</v>
      </c>
      <c r="AD1359" s="6" t="str">
        <f>[1]!s_info_city(A1359)</f>
        <v>徐州市</v>
      </c>
      <c r="AE1359" s="6" t="str">
        <f>[1]!s_info_province(A1359)</f>
        <v>江苏省</v>
      </c>
      <c r="AF1359">
        <v>117.184811</v>
      </c>
      <c r="AG1359">
        <v>34.261792</v>
      </c>
    </row>
    <row r="1360" spans="1:33" x14ac:dyDescent="0.3">
      <c r="A1360" s="12" t="s">
        <v>3275</v>
      </c>
      <c r="B1360" s="12" t="s">
        <v>3276</v>
      </c>
      <c r="C1360" s="16" t="str">
        <f>[1]!s_info_mkt(A1360)</f>
        <v>主板</v>
      </c>
      <c r="D1360" s="16" t="str">
        <f>[1]!s_ipo_listeddate(A1360)</f>
        <v>1994-03-11</v>
      </c>
      <c r="E1360" s="16" t="str">
        <f>[1]!lastradeday_s("000002","")</f>
        <v>2026-06-22</v>
      </c>
      <c r="F1360" s="16" t="str">
        <f>[1]!s_info_industry_csrc2023(A1360,"",3)</f>
        <v>软件和信息技术服务业</v>
      </c>
      <c r="G1360" s="16" t="str">
        <f>[1]!s_info_industry_csrc2023(A1360,"",1)</f>
        <v>信息传输、软件和信息技术服务业</v>
      </c>
      <c r="H1360" s="16">
        <f>[1]!s_is(A1360,83,"FY","YTD","20251231",1,"",100000000)</f>
        <v>109.7155612199</v>
      </c>
      <c r="I1360" s="16">
        <f>[1]!s_is(A1360,83,"FY","YTD","20241231",1,"",100000000)</f>
        <v>136.4442466939</v>
      </c>
      <c r="J1360" s="16">
        <f t="shared" si="63"/>
        <v>-0.19589455855887661</v>
      </c>
      <c r="K1360" s="16">
        <f>[1]!s_is(A1360,61,"FY","YTD","20251231",1,"",100000000)</f>
        <v>13.0501099172</v>
      </c>
      <c r="L1360" s="16">
        <f>[1]!s_is(A1360,61,"FY","YTD","20241231",1,"",100000000)</f>
        <v>22.654828981599998</v>
      </c>
      <c r="M1360" s="16">
        <f t="shared" si="64"/>
        <v>-0.42395901872403646</v>
      </c>
      <c r="N1360" s="16">
        <f>[1]!s_fa_roe(A1360,"20251231")</f>
        <v>11.631</v>
      </c>
      <c r="O1360" s="16">
        <f>[1]!s_stmnote_rdexp(A1360,"20251231",1,10000)</f>
        <v>142400.780183</v>
      </c>
      <c r="P1360" s="20">
        <f t="shared" si="65"/>
        <v>0.12979086886097213</v>
      </c>
      <c r="Q1360" s="16">
        <f>[1]!s_margin_tradingbalance(A1360,"",10000)</f>
        <v>70225.773300000001</v>
      </c>
      <c r="R1360" s="16">
        <f>[1]!s_margin_seclendingbalance(A1360,"",10000)</f>
        <v>165.75399999999999</v>
      </c>
      <c r="S1360" s="17">
        <f>[1]!s_val_ev(A1360,"",100000000)</f>
        <v>431.26210790022878</v>
      </c>
      <c r="T1360" s="17">
        <f>[1]!share_freesharesmv(A1360,"",100000000)</f>
        <v>125.9660565553</v>
      </c>
      <c r="U1360" s="17">
        <f>[1]!s_dq_amount_btin(A1360,E1360,100000000)</f>
        <v>3.5637307900000001</v>
      </c>
      <c r="V1360" s="17">
        <f>[1]!s_dq_turn(A1360,E1360)</f>
        <v>0.94160417493398074</v>
      </c>
      <c r="W1360" s="2">
        <f>[1]!s_pq_amount(A1360,"20260101","",100000000)</f>
        <v>662.62399192999999</v>
      </c>
      <c r="X1360" s="2">
        <f>[1]!s_pq_avgamount(A1360,"20260101","",100000000)</f>
        <v>6.0238544720909095</v>
      </c>
      <c r="Y1360" s="17">
        <f>[1]!s_ipo_dilutedpe(A1360)</f>
        <v>14.48</v>
      </c>
      <c r="Z1360" s="12">
        <f>[1]!s_ipo_collection_total(A1360,100000000)</f>
        <v>0.88</v>
      </c>
      <c r="AA1360" s="2">
        <f>[1]!s_val_pe_ttm(A1360,E1360)</f>
        <v>41.779403686523438</v>
      </c>
      <c r="AB1360" s="5">
        <f>[1]!s_info_zjtxornot1(A1360,"")</f>
        <v>1</v>
      </c>
      <c r="AC1360" s="22" t="str">
        <f>[1]!s_info_nature1(A1360,"")</f>
        <v>中央国有企业</v>
      </c>
      <c r="AD1360" s="6" t="str">
        <f>[1]!s_info_city(A1360)</f>
        <v>上海市</v>
      </c>
      <c r="AE1360" s="6" t="str">
        <f>[1]!s_info_province(A1360)</f>
        <v>上海</v>
      </c>
      <c r="AF1360">
        <v>121.472644</v>
      </c>
      <c r="AG1360">
        <v>31.231705999999999</v>
      </c>
    </row>
    <row r="1361" spans="1:33" x14ac:dyDescent="0.3">
      <c r="A1361" s="12" t="s">
        <v>3277</v>
      </c>
      <c r="B1361" s="12" t="s">
        <v>3278</v>
      </c>
      <c r="C1361" s="16" t="str">
        <f>[1]!s_info_mkt(A1361)</f>
        <v>主板</v>
      </c>
      <c r="D1361" s="16" t="str">
        <f>[1]!s_ipo_listeddate(A1361)</f>
        <v>2014-08-01</v>
      </c>
      <c r="E1361" s="16" t="str">
        <f>[1]!lastradeday_s("000002","")</f>
        <v>2026-06-22</v>
      </c>
      <c r="F1361" s="16" t="str">
        <f>[1]!s_info_industry_csrc2023(A1361,"",3)</f>
        <v>铁路、船舶、航空航天和其他运输设备制造业</v>
      </c>
      <c r="G1361" s="16" t="str">
        <f>[1]!s_info_industry_csrc2023(A1361,"",1)</f>
        <v>制造业</v>
      </c>
      <c r="H1361" s="16">
        <f>[1]!s_is(A1361,83,"FY","YTD","20251231",1,"",100000000)</f>
        <v>41.874207302899997</v>
      </c>
      <c r="I1361" s="16">
        <f>[1]!s_is(A1361,83,"FY","YTD","20241231",1,"",100000000)</f>
        <v>39.677285299499999</v>
      </c>
      <c r="J1361" s="16">
        <f t="shared" si="63"/>
        <v>5.5369766021459155E-2</v>
      </c>
      <c r="K1361" s="16">
        <f>[1]!s_is(A1361,61,"FY","YTD","20251231",1,"",100000000)</f>
        <v>3.5148171843</v>
      </c>
      <c r="L1361" s="16">
        <f>[1]!s_is(A1361,61,"FY","YTD","20241231",1,"",100000000)</f>
        <v>3.5082911627999995</v>
      </c>
      <c r="M1361" s="16">
        <f t="shared" si="64"/>
        <v>1.8601710055307953E-3</v>
      </c>
      <c r="N1361" s="16">
        <f>[1]!s_fa_roe(A1361,"20251231")</f>
        <v>8.8143999999999991</v>
      </c>
      <c r="O1361" s="16">
        <f>[1]!s_stmnote_rdexp(A1361,"20251231",1,10000)</f>
        <v>36106.872988000003</v>
      </c>
      <c r="P1361" s="20">
        <f t="shared" si="65"/>
        <v>8.6227000613572025E-2</v>
      </c>
      <c r="Q1361" s="16">
        <f>[1]!s_margin_tradingbalance(A1361,"",10000)</f>
        <v>0</v>
      </c>
      <c r="R1361" s="16">
        <f>[1]!s_margin_seclendingbalance(A1361,"",10000)</f>
        <v>0</v>
      </c>
      <c r="S1361" s="17">
        <f>[1]!s_val_ev(A1361,"",100000000)</f>
        <v>51.032215782399994</v>
      </c>
      <c r="T1361" s="17">
        <f>[1]!share_freesharesmv(A1361,"",100000000)</f>
        <v>37.721533448000002</v>
      </c>
      <c r="U1361" s="17">
        <f>[1]!s_dq_amount_btin(A1361,E1361,100000000)</f>
        <v>0.36126778999999998</v>
      </c>
      <c r="V1361" s="17">
        <f>[1]!s_dq_turn(A1361,E1361)</f>
        <v>0.72706713816980351</v>
      </c>
      <c r="W1361" s="2">
        <f>[1]!s_pq_amount(A1361,"20260101","",100000000)</f>
        <v>60.954403970000001</v>
      </c>
      <c r="X1361" s="2">
        <f>[1]!s_pq_avgamount(A1361,"20260101","",100000000)</f>
        <v>0.55413094518181816</v>
      </c>
      <c r="Y1361" s="17">
        <f>[1]!s_ipo_dilutedpe(A1361)</f>
        <v>18.62</v>
      </c>
      <c r="Z1361" s="12">
        <f>[1]!s_ipo_collection_total(A1361,100000000)</f>
        <v>4.9814699999999998</v>
      </c>
      <c r="AA1361" s="2">
        <f>[1]!s_val_pe_ttm(A1361,E1361)</f>
        <v>14.323503494262695</v>
      </c>
      <c r="AB1361" s="5">
        <f>[1]!s_info_zjtxornot1(A1361,"")</f>
        <v>1</v>
      </c>
      <c r="AC1361" s="22" t="str">
        <f>[1]!s_info_nature1(A1361,"")</f>
        <v>公众企业</v>
      </c>
      <c r="AD1361" s="6" t="str">
        <f>[1]!s_info_city(A1361)</f>
        <v>南京市</v>
      </c>
      <c r="AE1361" s="6" t="str">
        <f>[1]!s_info_province(A1361)</f>
        <v>江苏省</v>
      </c>
      <c r="AF1361">
        <v>118.767413</v>
      </c>
      <c r="AG1361">
        <v>32.041544000000002</v>
      </c>
    </row>
    <row r="1362" spans="1:33" x14ac:dyDescent="0.3">
      <c r="A1362" s="12" t="s">
        <v>3279</v>
      </c>
      <c r="B1362" s="12" t="s">
        <v>3280</v>
      </c>
      <c r="C1362" s="16" t="str">
        <f>[1]!s_info_mkt(A1362)</f>
        <v>主板</v>
      </c>
      <c r="D1362" s="16" t="str">
        <f>[1]!s_ipo_listeddate(A1362)</f>
        <v>1999-04-15</v>
      </c>
      <c r="E1362" s="16" t="str">
        <f>[1]!lastradeday_s("000002","")</f>
        <v>2026-06-22</v>
      </c>
      <c r="F1362" s="16" t="str">
        <f>[1]!s_info_industry_csrc2023(A1362,"",3)</f>
        <v>通用设备制造业</v>
      </c>
      <c r="G1362" s="16" t="str">
        <f>[1]!s_info_industry_csrc2023(A1362,"",1)</f>
        <v>制造业</v>
      </c>
      <c r="H1362" s="16">
        <f>[1]!s_is(A1362,83,"FY","YTD","20251231",1,"",100000000)</f>
        <v>46.834131131699998</v>
      </c>
      <c r="I1362" s="16">
        <f>[1]!s_is(A1362,83,"FY","YTD","20241231",1,"",100000000)</f>
        <v>47.314224569499999</v>
      </c>
      <c r="J1362" s="16">
        <f t="shared" si="63"/>
        <v>-1.0146915481934804E-2</v>
      </c>
      <c r="K1362" s="16">
        <f>[1]!s_is(A1362,61,"FY","YTD","20251231",1,"",100000000)</f>
        <v>-9.8966867849</v>
      </c>
      <c r="L1362" s="16">
        <f>[1]!s_is(A1362,61,"FY","YTD","20241231",1,"",100000000)</f>
        <v>-12.171276243299999</v>
      </c>
      <c r="M1362" s="16">
        <f t="shared" si="64"/>
        <v>0.18688175446285737</v>
      </c>
      <c r="N1362" s="16">
        <f>[1]!s_fa_roe(A1362,"20251231")</f>
        <v>-86.478899999999996</v>
      </c>
      <c r="O1362" s="16">
        <f>[1]!s_stmnote_rdexp(A1362,"20251231",1,10000)</f>
        <v>40923.652930999997</v>
      </c>
      <c r="P1362" s="20">
        <f t="shared" si="65"/>
        <v>8.7379976829121853E-2</v>
      </c>
      <c r="Q1362" s="16">
        <f>[1]!s_margin_tradingbalance(A1362,"",10000)</f>
        <v>23929.132799999999</v>
      </c>
      <c r="R1362" s="16">
        <f>[1]!s_margin_seclendingbalance(A1362,"",10000)</f>
        <v>13.41</v>
      </c>
      <c r="S1362" s="17">
        <f>[1]!s_val_ev(A1362,"",100000000)</f>
        <v>37.922950436000001</v>
      </c>
      <c r="T1362" s="17">
        <f>[1]!share_freesharesmv(A1362,"",100000000)</f>
        <v>24.894337398000001</v>
      </c>
      <c r="U1362" s="17">
        <f>[1]!s_dq_amount_btin(A1362,E1362,100000000)</f>
        <v>0.49801693000000002</v>
      </c>
      <c r="V1362" s="17">
        <f>[1]!s_dq_turn(A1362,E1362)</f>
        <v>1.3174871261085561</v>
      </c>
      <c r="W1362" s="2">
        <f>[1]!s_pq_amount(A1362,"20260101","",100000000)</f>
        <v>82.326127639999996</v>
      </c>
      <c r="X1362" s="2">
        <f>[1]!s_pq_avgamount(A1362,"20260101","",100000000)</f>
        <v>0.74841934218181816</v>
      </c>
      <c r="Y1362" s="17">
        <f>[1]!s_ipo_dilutedpe(A1362)</f>
        <v>0</v>
      </c>
      <c r="Z1362" s="12">
        <f>[1]!s_ipo_collection_total(A1362,100000000)</f>
        <v>3.8879999999999999</v>
      </c>
      <c r="AA1362" s="2">
        <f>[1]!s_val_pe_ttm(A1362,E1362)</f>
        <v>-3.7776956558227539</v>
      </c>
      <c r="AB1362" s="5">
        <f>[1]!s_info_zjtxornot1(A1362,"")</f>
        <v>0</v>
      </c>
      <c r="AC1362" s="22" t="str">
        <f>[1]!s_info_nature1(A1362,"")</f>
        <v>地方国有企业</v>
      </c>
      <c r="AD1362" s="6" t="str">
        <f>[1]!s_info_city(A1362)</f>
        <v>昆明市</v>
      </c>
      <c r="AE1362" s="6" t="str">
        <f>[1]!s_info_province(A1362)</f>
        <v>云南省</v>
      </c>
      <c r="AF1362">
        <v>102.71225099999999</v>
      </c>
      <c r="AG1362">
        <v>25.040609</v>
      </c>
    </row>
    <row r="1363" spans="1:33" x14ac:dyDescent="0.3">
      <c r="A1363" s="12" t="s">
        <v>3281</v>
      </c>
      <c r="B1363" s="12" t="s">
        <v>3282</v>
      </c>
      <c r="C1363" s="16" t="str">
        <f>[1]!s_info_mkt(A1363)</f>
        <v>主板</v>
      </c>
      <c r="D1363" s="16" t="str">
        <f>[1]!s_ipo_listeddate(A1363)</f>
        <v>2004-04-27</v>
      </c>
      <c r="E1363" s="16" t="str">
        <f>[1]!lastradeday_s("000002","")</f>
        <v>2026-06-22</v>
      </c>
      <c r="F1363" s="16" t="str">
        <f>[1]!s_info_industry_csrc2023(A1363,"",3)</f>
        <v>软件和信息技术服务业</v>
      </c>
      <c r="G1363" s="16" t="str">
        <f>[1]!s_info_industry_csrc2023(A1363,"",1)</f>
        <v>信息传输、软件和信息技术服务业</v>
      </c>
      <c r="H1363" s="16">
        <f>[1]!s_is(A1363,83,"FY","YTD","20251231",1,"",100000000)</f>
        <v>46.589141394799995</v>
      </c>
      <c r="I1363" s="16">
        <f>[1]!s_is(A1363,83,"FY","YTD","20241231",1,"",100000000)</f>
        <v>42.706294764200003</v>
      </c>
      <c r="J1363" s="16">
        <f t="shared" si="63"/>
        <v>9.0919773116325597E-2</v>
      </c>
      <c r="K1363" s="16">
        <f>[1]!s_is(A1363,61,"FY","YTD","20251231",1,"",100000000)</f>
        <v>0.27694244809999996</v>
      </c>
      <c r="L1363" s="16">
        <f>[1]!s_is(A1363,61,"FY","YTD","20241231",1,"",100000000)</f>
        <v>0.24122006339999999</v>
      </c>
      <c r="M1363" s="16">
        <f t="shared" si="64"/>
        <v>0.14809043740596237</v>
      </c>
      <c r="N1363" s="16">
        <f>[1]!s_fa_roe(A1363,"20251231")</f>
        <v>0.62729999999999997</v>
      </c>
      <c r="O1363" s="16">
        <f>[1]!s_stmnote_rdexp(A1363,"20251231",1,10000)</f>
        <v>17430.169388999999</v>
      </c>
      <c r="P1363" s="20">
        <f t="shared" si="65"/>
        <v>3.7412514734485862E-2</v>
      </c>
      <c r="Q1363" s="16">
        <f>[1]!s_margin_tradingbalance(A1363,"",10000)</f>
        <v>122955.39599999999</v>
      </c>
      <c r="R1363" s="16">
        <f>[1]!s_margin_seclendingbalance(A1363,"",10000)</f>
        <v>60.748800000000003</v>
      </c>
      <c r="S1363" s="17">
        <f>[1]!s_val_ev(A1363,"",100000000)</f>
        <v>211.62347381900003</v>
      </c>
      <c r="T1363" s="17">
        <f>[1]!share_freesharesmv(A1363,"",100000000)</f>
        <v>211.62347381900003</v>
      </c>
      <c r="U1363" s="17">
        <f>[1]!s_dq_amount_btin(A1363,E1363,100000000)</f>
        <v>27.86792702</v>
      </c>
      <c r="V1363" s="17">
        <f>[1]!s_dq_turn(A1363,E1363)</f>
        <v>13.549910939239821</v>
      </c>
      <c r="W1363" s="2">
        <f>[1]!s_pq_amount(A1363,"20260101","",100000000)</f>
        <v>4927.3550429999996</v>
      </c>
      <c r="X1363" s="2">
        <f>[1]!s_pq_avgamount(A1363,"20260101","",100000000)</f>
        <v>44.794136754545448</v>
      </c>
      <c r="Y1363" s="17">
        <f>[1]!s_ipo_dilutedpe(A1363)</f>
        <v>19.79</v>
      </c>
      <c r="Z1363" s="12">
        <f>[1]!s_ipo_collection_total(A1363,100000000)</f>
        <v>4.1135999999999999</v>
      </c>
      <c r="AA1363" s="2">
        <f>[1]!s_val_pe_ttm(A1363,E1363)</f>
        <v>-99.473518371582031</v>
      </c>
      <c r="AB1363" s="5">
        <f>[1]!s_info_zjtxornot1(A1363,"")</f>
        <v>0</v>
      </c>
      <c r="AC1363" s="22" t="str">
        <f>[1]!s_info_nature1(A1363,"")</f>
        <v>公众企业</v>
      </c>
      <c r="AD1363" s="6" t="str">
        <f>[1]!s_info_city(A1363)</f>
        <v>北京市</v>
      </c>
      <c r="AE1363" s="6" t="str">
        <f>[1]!s_info_province(A1363)</f>
        <v>北京</v>
      </c>
      <c r="AF1363">
        <v>116.40528500000001</v>
      </c>
      <c r="AG1363">
        <v>39.904989</v>
      </c>
    </row>
    <row r="1364" spans="1:33" x14ac:dyDescent="0.3">
      <c r="A1364" s="12" t="s">
        <v>3283</v>
      </c>
      <c r="B1364" s="12" t="s">
        <v>3284</v>
      </c>
      <c r="C1364" s="16" t="str">
        <f>[1]!s_info_mkt(A1364)</f>
        <v>主板</v>
      </c>
      <c r="D1364" s="16" t="str">
        <f>[1]!s_ipo_listeddate(A1364)</f>
        <v>2014-02-19</v>
      </c>
      <c r="E1364" s="16" t="str">
        <f>[1]!lastradeday_s("000002","")</f>
        <v>2026-06-22</v>
      </c>
      <c r="F1364" s="16" t="str">
        <f>[1]!s_info_industry_csrc2023(A1364,"",3)</f>
        <v>汽车制造业</v>
      </c>
      <c r="G1364" s="16" t="str">
        <f>[1]!s_info_industry_csrc2023(A1364,"",1)</f>
        <v>制造业</v>
      </c>
      <c r="H1364" s="16">
        <f>[1]!s_is(A1364,83,"FY","YTD","20251231",1,"",100000000)</f>
        <v>5.2421266614999995</v>
      </c>
      <c r="I1364" s="16">
        <f>[1]!s_is(A1364,83,"FY","YTD","20241231",1,"",100000000)</f>
        <v>5.1105001143999997</v>
      </c>
      <c r="J1364" s="16">
        <f t="shared" si="63"/>
        <v>2.5756099041875036E-2</v>
      </c>
      <c r="K1364" s="16">
        <f>[1]!s_is(A1364,61,"FY","YTD","20251231",1,"",100000000)</f>
        <v>-0.1573486321</v>
      </c>
      <c r="L1364" s="16">
        <f>[1]!s_is(A1364,61,"FY","YTD","20241231",1,"",100000000)</f>
        <v>5.1315248000000001E-2</v>
      </c>
      <c r="M1364" s="16">
        <f t="shared" si="64"/>
        <v>-4.0663133909047851</v>
      </c>
      <c r="N1364" s="16">
        <f>[1]!s_fa_roe(A1364,"20251231")</f>
        <v>-3.3593999999999999</v>
      </c>
      <c r="O1364" s="16">
        <f>[1]!s_stmnote_rdexp(A1364,"20251231",1,10000)</f>
        <v>1464.7832880000001</v>
      </c>
      <c r="P1364" s="20">
        <f t="shared" si="65"/>
        <v>2.7942539022528353E-2</v>
      </c>
      <c r="Q1364" s="16">
        <f>[1]!s_margin_tradingbalance(A1364,"",10000)</f>
        <v>0</v>
      </c>
      <c r="R1364" s="16">
        <f>[1]!s_margin_seclendingbalance(A1364,"",10000)</f>
        <v>0</v>
      </c>
      <c r="S1364" s="17">
        <f>[1]!s_val_ev(A1364,"",100000000)</f>
        <v>19.430399999999999</v>
      </c>
      <c r="T1364" s="17">
        <f>[1]!share_freesharesmv(A1364,"",100000000)</f>
        <v>12.73530016</v>
      </c>
      <c r="U1364" s="17">
        <f>[1]!s_dq_amount_btin(A1364,E1364,100000000)</f>
        <v>0.60927867000000002</v>
      </c>
      <c r="V1364" s="17">
        <f>[1]!s_dq_turn(A1364,E1364)</f>
        <v>3.2463775362318841</v>
      </c>
      <c r="W1364" s="2">
        <f>[1]!s_pq_amount(A1364,"20260101","",100000000)</f>
        <v>96.533119150000005</v>
      </c>
      <c r="X1364" s="2">
        <f>[1]!s_pq_avgamount(A1364,"20260101","",100000000)</f>
        <v>0.87757381045454552</v>
      </c>
      <c r="Y1364" s="17">
        <f>[1]!s_ipo_dilutedpe(A1364)</f>
        <v>26.52</v>
      </c>
      <c r="Z1364" s="12">
        <f>[1]!s_ipo_collection_total(A1364,100000000)</f>
        <v>2.3368000000000002</v>
      </c>
      <c r="AA1364" s="2">
        <f>[1]!s_val_pe_ttm(A1364,E1364)</f>
        <v>-206.18850708007813</v>
      </c>
      <c r="AB1364" s="5">
        <f>[1]!s_info_zjtxornot1(A1364,"")</f>
        <v>1</v>
      </c>
      <c r="AC1364" s="22" t="str">
        <f>[1]!s_info_nature1(A1364,"")</f>
        <v>民营企业</v>
      </c>
      <c r="AD1364" s="6" t="str">
        <f>[1]!s_info_city(A1364)</f>
        <v>肇庆市</v>
      </c>
      <c r="AE1364" s="6" t="str">
        <f>[1]!s_info_province(A1364)</f>
        <v>广东省</v>
      </c>
      <c r="AF1364">
        <v>112.47252899999999</v>
      </c>
      <c r="AG1364">
        <v>23.051545999999998</v>
      </c>
    </row>
    <row r="1365" spans="1:33" x14ac:dyDescent="0.3">
      <c r="A1365" s="12" t="s">
        <v>3285</v>
      </c>
      <c r="B1365" s="12" t="s">
        <v>3286</v>
      </c>
      <c r="C1365" s="16" t="str">
        <f>[1]!s_info_mkt(A1365)</f>
        <v>创业板</v>
      </c>
      <c r="D1365" s="16" t="str">
        <f>[1]!s_ipo_listeddate(A1365)</f>
        <v>2015-12-31</v>
      </c>
      <c r="E1365" s="16" t="str">
        <f>[1]!lastradeday_s("000002","")</f>
        <v>2026-06-22</v>
      </c>
      <c r="F1365" s="16" t="str">
        <f>[1]!s_info_industry_csrc2023(A1365,"",3)</f>
        <v>互联网和相关服务</v>
      </c>
      <c r="G1365" s="16" t="str">
        <f>[1]!s_info_industry_csrc2023(A1365,"",1)</f>
        <v>信息传输、软件和信息技术服务业</v>
      </c>
      <c r="H1365" s="16">
        <f>[1]!s_is(A1365,83,"FY","YTD","20251231",1,"",100000000)</f>
        <v>11.9724729436</v>
      </c>
      <c r="I1365" s="16">
        <f>[1]!s_is(A1365,83,"FY","YTD","20241231",1,"",100000000)</f>
        <v>11.357066096500001</v>
      </c>
      <c r="J1365" s="16">
        <f t="shared" si="63"/>
        <v>5.4187132651244641E-2</v>
      </c>
      <c r="K1365" s="16">
        <f>[1]!s_is(A1365,61,"FY","YTD","20251231",1,"",100000000)</f>
        <v>0.22525828420000002</v>
      </c>
      <c r="L1365" s="16">
        <f>[1]!s_is(A1365,61,"FY","YTD","20241231",1,"",100000000)</f>
        <v>-2.6051661686999998</v>
      </c>
      <c r="M1365" s="16">
        <f t="shared" si="64"/>
        <v>1.0864659947247841</v>
      </c>
      <c r="N1365" s="16">
        <f>[1]!s_fa_roe(A1365,"20251231")</f>
        <v>1.5718000000000001</v>
      </c>
      <c r="O1365" s="16">
        <f>[1]!s_stmnote_rdexp(A1365,"20251231",1,10000)</f>
        <v>7356.7748940000001</v>
      </c>
      <c r="P1365" s="20">
        <f t="shared" si="65"/>
        <v>6.1447412983569406E-2</v>
      </c>
      <c r="Q1365" s="16">
        <f>[1]!s_margin_tradingbalance(A1365,"",10000)</f>
        <v>0</v>
      </c>
      <c r="R1365" s="16">
        <f>[1]!s_margin_seclendingbalance(A1365,"",10000)</f>
        <v>0</v>
      </c>
      <c r="S1365" s="17">
        <f>[1]!s_val_ev(A1365,"",100000000)</f>
        <v>44.7345189312</v>
      </c>
      <c r="T1365" s="17">
        <f>[1]!share_freesharesmv(A1365,"",100000000)</f>
        <v>33.597721401599998</v>
      </c>
      <c r="U1365" s="17">
        <f>[1]!s_dq_amount_btin(A1365,E1365,100000000)</f>
        <v>1.4610095299999999</v>
      </c>
      <c r="V1365" s="17">
        <f>[1]!s_dq_turn(A1365,E1365)</f>
        <v>4.0437005458251649</v>
      </c>
      <c r="W1365" s="2">
        <f>[1]!s_pq_amount(A1365,"20260101","",100000000)</f>
        <v>238.25972005</v>
      </c>
      <c r="X1365" s="2">
        <f>[1]!s_pq_avgamount(A1365,"20260101","",100000000)</f>
        <v>2.1659974549999998</v>
      </c>
      <c r="Y1365" s="17">
        <f>[1]!s_ipo_dilutedpe(A1365)</f>
        <v>20.85</v>
      </c>
      <c r="Z1365" s="12">
        <f>[1]!s_ipo_collection_total(A1365,100000000)</f>
        <v>5.43</v>
      </c>
      <c r="AA1365" s="2">
        <f>[1]!s_val_pe_ttm(A1365,E1365)</f>
        <v>2892.221435546875</v>
      </c>
      <c r="AB1365" s="5">
        <f>[1]!s_info_zjtxornot1(A1365,"")</f>
        <v>0</v>
      </c>
      <c r="AC1365" s="22" t="str">
        <f>[1]!s_info_nature1(A1365,"")</f>
        <v>民营企业</v>
      </c>
      <c r="AD1365" s="6" t="str">
        <f>[1]!s_info_city(A1365)</f>
        <v>武汉市</v>
      </c>
      <c r="AE1365" s="6" t="str">
        <f>[1]!s_info_province(A1365)</f>
        <v>湖北省</v>
      </c>
      <c r="AF1365">
        <v>114.29857199999999</v>
      </c>
      <c r="AG1365">
        <v>30.584354999999999</v>
      </c>
    </row>
    <row r="1366" spans="1:33" x14ac:dyDescent="0.3">
      <c r="A1366" s="12" t="s">
        <v>3287</v>
      </c>
      <c r="B1366" s="12" t="s">
        <v>3288</v>
      </c>
      <c r="C1366" s="16" t="str">
        <f>[1]!s_info_mkt(A1366)</f>
        <v>主板</v>
      </c>
      <c r="D1366" s="16" t="str">
        <f>[1]!s_ipo_listeddate(A1366)</f>
        <v>1997-06-20</v>
      </c>
      <c r="E1366" s="16" t="str">
        <f>[1]!lastradeday_s("000002","")</f>
        <v>2026-06-22</v>
      </c>
      <c r="F1366" s="16" t="str">
        <f>[1]!s_info_industry_csrc2023(A1366,"",3)</f>
        <v>批发业</v>
      </c>
      <c r="G1366" s="16" t="str">
        <f>[1]!s_info_industry_csrc2023(A1366,"",1)</f>
        <v>批发和零售业</v>
      </c>
      <c r="H1366" s="16">
        <f>[1]!s_is(A1366,83,"FY","YTD","20251231",1,"",100000000)</f>
        <v>4.4924056233999998</v>
      </c>
      <c r="I1366" s="16">
        <f>[1]!s_is(A1366,83,"FY","YTD","20241231",1,"",100000000)</f>
        <v>3.3763231516000003</v>
      </c>
      <c r="J1366" s="16">
        <f t="shared" si="63"/>
        <v>0.33056150779616611</v>
      </c>
      <c r="K1366" s="16">
        <f>[1]!s_is(A1366,61,"FY","YTD","20251231",1,"",100000000)</f>
        <v>-0.72983285769999995</v>
      </c>
      <c r="L1366" s="16">
        <f>[1]!s_is(A1366,61,"FY","YTD","20241231",1,"",100000000)</f>
        <v>9.5828090800000001E-2</v>
      </c>
      <c r="M1366" s="16">
        <f t="shared" si="64"/>
        <v>-8.6160638452373295</v>
      </c>
      <c r="N1366" s="16">
        <f>[1]!s_fa_roe(A1366,"20251231")</f>
        <v>-4.1955999999999998</v>
      </c>
      <c r="O1366" s="16">
        <f>[1]!s_stmnote_rdexp(A1366,"20251231",1,10000)</f>
        <v>0</v>
      </c>
      <c r="P1366" s="20">
        <f t="shared" si="65"/>
        <v>0</v>
      </c>
      <c r="Q1366" s="16">
        <f>[1]!s_margin_tradingbalance(A1366,"",10000)</f>
        <v>0</v>
      </c>
      <c r="R1366" s="16">
        <f>[1]!s_margin_seclendingbalance(A1366,"",10000)</f>
        <v>0</v>
      </c>
      <c r="S1366" s="17">
        <f>[1]!s_val_ev(A1366,"",100000000)</f>
        <v>18.478912623599999</v>
      </c>
      <c r="T1366" s="17">
        <f>[1]!share_freesharesmv(A1366,"",100000000)</f>
        <v>12.746061328</v>
      </c>
      <c r="U1366" s="17">
        <f>[1]!s_dq_amount_btin(A1366,E1366,100000000)</f>
        <v>0.41246959</v>
      </c>
      <c r="V1366" s="17">
        <f>[1]!s_dq_turn(A1366,E1366)</f>
        <v>2.2745064719798429</v>
      </c>
      <c r="W1366" s="2">
        <f>[1]!s_pq_amount(A1366,"20260101","",100000000)</f>
        <v>78.195227500000001</v>
      </c>
      <c r="X1366" s="2">
        <f>[1]!s_pq_avgamount(A1366,"20260101","",100000000)</f>
        <v>0.71738740825688074</v>
      </c>
      <c r="Y1366" s="17">
        <f>[1]!s_ipo_dilutedpe(A1366)</f>
        <v>0</v>
      </c>
      <c r="Z1366" s="12">
        <f>[1]!s_ipo_collection_total(A1366,100000000)</f>
        <v>1.554</v>
      </c>
      <c r="AA1366" s="2">
        <f>[1]!s_val_pe_ttm(A1366,E1366)</f>
        <v>-25.382719039916992</v>
      </c>
      <c r="AB1366" s="5">
        <f>[1]!s_info_zjtxornot1(A1366,"")</f>
        <v>0</v>
      </c>
      <c r="AC1366" s="22" t="str">
        <f>[1]!s_info_nature1(A1366,"")</f>
        <v>地方国有企业</v>
      </c>
      <c r="AD1366" s="6" t="str">
        <f>[1]!s_info_city(A1366)</f>
        <v>天津市</v>
      </c>
      <c r="AE1366" s="6" t="str">
        <f>[1]!s_info_province(A1366)</f>
        <v>天津</v>
      </c>
      <c r="AF1366">
        <v>117.19018199999999</v>
      </c>
      <c r="AG1366">
        <v>39.125596000000002</v>
      </c>
    </row>
    <row r="1367" spans="1:33" x14ac:dyDescent="0.3">
      <c r="A1367" s="12" t="s">
        <v>3289</v>
      </c>
      <c r="B1367" s="12" t="s">
        <v>3290</v>
      </c>
      <c r="C1367" s="16" t="str">
        <f>[1]!s_info_mkt(A1367)</f>
        <v>主板</v>
      </c>
      <c r="D1367" s="16" t="str">
        <f>[1]!s_ipo_listeddate(A1367)</f>
        <v>2018-03-02</v>
      </c>
      <c r="E1367" s="16" t="str">
        <f>[1]!lastradeday_s("000002","")</f>
        <v>2026-06-22</v>
      </c>
      <c r="F1367" s="16" t="str">
        <f>[1]!s_info_industry_csrc2023(A1367,"",3)</f>
        <v>其他制造业</v>
      </c>
      <c r="G1367" s="16" t="str">
        <f>[1]!s_info_industry_csrc2023(A1367,"",1)</f>
        <v>制造业</v>
      </c>
      <c r="H1367" s="16">
        <f>[1]!s_is(A1367,83,"FY","YTD","20251231",1,"",100000000)</f>
        <v>15.352886023800002</v>
      </c>
      <c r="I1367" s="16">
        <f>[1]!s_is(A1367,83,"FY","YTD","20241231",1,"",100000000)</f>
        <v>12.988495281900001</v>
      </c>
      <c r="J1367" s="16">
        <f t="shared" si="63"/>
        <v>0.18203730998731449</v>
      </c>
      <c r="K1367" s="16">
        <f>[1]!s_is(A1367,61,"FY","YTD","20251231",1,"",100000000)</f>
        <v>1.1479375412999999</v>
      </c>
      <c r="L1367" s="16">
        <f>[1]!s_is(A1367,61,"FY","YTD","20241231",1,"",100000000)</f>
        <v>-0.77316103390000002</v>
      </c>
      <c r="M1367" s="16">
        <f t="shared" si="64"/>
        <v>2.4847327929985581</v>
      </c>
      <c r="N1367" s="16">
        <f>[1]!s_fa_roe(A1367,"20251231")</f>
        <v>10.973599999999999</v>
      </c>
      <c r="O1367" s="16">
        <f>[1]!s_stmnote_rdexp(A1367,"20251231",1,10000)</f>
        <v>5671.6228039999996</v>
      </c>
      <c r="P1367" s="20">
        <f t="shared" si="65"/>
        <v>3.6941737177022392E-2</v>
      </c>
      <c r="Q1367" s="16">
        <f>[1]!s_margin_tradingbalance(A1367,"",10000)</f>
        <v>0</v>
      </c>
      <c r="R1367" s="16">
        <f>[1]!s_margin_seclendingbalance(A1367,"",10000)</f>
        <v>0</v>
      </c>
      <c r="S1367" s="17">
        <f>[1]!s_val_ev(A1367,"",100000000)</f>
        <v>25.654597979999998</v>
      </c>
      <c r="T1367" s="17">
        <f>[1]!share_freesharesmv(A1367,"",100000000)</f>
        <v>7.2471282400000003</v>
      </c>
      <c r="U1367" s="17">
        <f>[1]!s_dq_amount_btin(A1367,E1367,100000000)</f>
        <v>0.28998951000000001</v>
      </c>
      <c r="V1367" s="17">
        <f>[1]!s_dq_turn(A1367,E1367)</f>
        <v>1.1471786095788197</v>
      </c>
      <c r="W1367" s="2">
        <f>[1]!s_pq_amount(A1367,"20260101","",100000000)</f>
        <v>76.534451590000003</v>
      </c>
      <c r="X1367" s="2">
        <f>[1]!s_pq_avgamount(A1367,"20260101","",100000000)</f>
        <v>0.69576774172727274</v>
      </c>
      <c r="Y1367" s="17">
        <f>[1]!s_ipo_dilutedpe(A1367)</f>
        <v>22.99</v>
      </c>
      <c r="Z1367" s="12">
        <f>[1]!s_ipo_collection_total(A1367,100000000)</f>
        <v>4.8140000000000001</v>
      </c>
      <c r="AA1367" s="2">
        <f>[1]!s_val_pe_ttm(A1367,E1367)</f>
        <v>21.031110763549805</v>
      </c>
      <c r="AB1367" s="5">
        <f>[1]!s_info_zjtxornot1(A1367,"")</f>
        <v>0</v>
      </c>
      <c r="AC1367" s="22" t="str">
        <f>[1]!s_info_nature1(A1367,"")</f>
        <v>民营企业</v>
      </c>
      <c r="AD1367" s="6" t="str">
        <f>[1]!s_info_city(A1367)</f>
        <v>扬州市</v>
      </c>
      <c r="AE1367" s="6" t="str">
        <f>[1]!s_info_province(A1367)</f>
        <v>江苏省</v>
      </c>
      <c r="AF1367">
        <v>119.421003</v>
      </c>
      <c r="AG1367">
        <v>32.393158999999997</v>
      </c>
    </row>
    <row r="1368" spans="1:33" x14ac:dyDescent="0.3">
      <c r="A1368" s="12" t="s">
        <v>3291</v>
      </c>
      <c r="B1368" s="12" t="s">
        <v>3292</v>
      </c>
      <c r="C1368" s="16" t="str">
        <f>[1]!s_info_mkt(A1368)</f>
        <v>创业板</v>
      </c>
      <c r="D1368" s="16" t="str">
        <f>[1]!s_ipo_listeddate(A1368)</f>
        <v>2026-04-10</v>
      </c>
      <c r="E1368" s="16" t="str">
        <f>[1]!lastradeday_s("000002","")</f>
        <v>2026-06-22</v>
      </c>
      <c r="F1368" s="16" t="str">
        <f>[1]!s_info_industry_csrc2023(A1368,"",3)</f>
        <v>电气机械和器材制造业</v>
      </c>
      <c r="G1368" s="16" t="str">
        <f>[1]!s_info_industry_csrc2023(A1368,"",1)</f>
        <v>制造业</v>
      </c>
      <c r="H1368" s="16">
        <f>[1]!s_is(A1368,83,"FY","YTD","20251231",1,"",100000000)</f>
        <v>10.7468587552</v>
      </c>
      <c r="I1368" s="16">
        <f>[1]!s_is(A1368,83,"FY","YTD","20241231",1,"",100000000)</f>
        <v>8.3147853177000002</v>
      </c>
      <c r="J1368" s="16">
        <f t="shared" si="63"/>
        <v>0.29249984750932212</v>
      </c>
      <c r="K1368" s="16">
        <f>[1]!s_is(A1368,61,"FY","YTD","20251231",1,"",100000000)</f>
        <v>4.2136782795999999</v>
      </c>
      <c r="L1368" s="16">
        <f>[1]!s_is(A1368,61,"FY","YTD","20241231",1,"",100000000)</f>
        <v>3.3250043731000001</v>
      </c>
      <c r="M1368" s="16">
        <f t="shared" si="64"/>
        <v>0.26726999630122672</v>
      </c>
      <c r="N1368" s="16">
        <f>[1]!s_fa_roe(A1368,"20251231")</f>
        <v>43.729300000000002</v>
      </c>
      <c r="O1368" s="16">
        <f>[1]!s_stmnote_rdexp(A1368,"20251231",1,10000)</f>
        <v>4094.7000009999997</v>
      </c>
      <c r="P1368" s="20">
        <f t="shared" si="65"/>
        <v>3.810136612262377E-2</v>
      </c>
      <c r="Q1368" s="16">
        <f>[1]!s_margin_tradingbalance(A1368,"",10000)</f>
        <v>33126.466899999999</v>
      </c>
      <c r="R1368" s="16">
        <f>[1]!s_margin_seclendingbalance(A1368,"",10000)</f>
        <v>0</v>
      </c>
      <c r="S1368" s="17">
        <f>[1]!s_val_ev(A1368,"",100000000)</f>
        <v>458.57146399999999</v>
      </c>
      <c r="T1368" s="17">
        <f>[1]!share_freesharesmv(A1368,"",100000000)</f>
        <v>34.487557025599997</v>
      </c>
      <c r="U1368" s="17">
        <f>[1]!s_dq_amount_btin(A1368,E1368,100000000)</f>
        <v>5.1149203400000003</v>
      </c>
      <c r="V1368" s="17">
        <f>[1]!s_dq_turn(A1368,E1368)</f>
        <v>14.762127254826705</v>
      </c>
      <c r="W1368" s="2">
        <f>[1]!s_pq_amount(A1368,"20260101","",100000000)</f>
        <v>528.85356669999999</v>
      </c>
      <c r="X1368" s="2">
        <f>[1]!s_pq_avgamount(A1368,"20260101","",100000000)</f>
        <v>11.017782639583332</v>
      </c>
      <c r="Y1368" s="17">
        <f>[1]!s_ipo_dilutedpe(A1368)</f>
        <v>30.8</v>
      </c>
      <c r="Z1368" s="12">
        <f>[1]!s_ipo_collection_total(A1368,100000000)</f>
        <v>9.8744680000000002</v>
      </c>
      <c r="AA1368" s="2">
        <f>[1]!s_val_pe_ttm(A1368,E1368)</f>
        <v>97.787139892578125</v>
      </c>
      <c r="AB1368" s="5">
        <f>[1]!s_info_zjtxornot1(A1368,"")</f>
        <v>1</v>
      </c>
      <c r="AC1368" s="22" t="str">
        <f>[1]!s_info_nature1(A1368,"")</f>
        <v>民营企业</v>
      </c>
      <c r="AD1368" s="6" t="str">
        <f>[1]!s_info_city(A1368)</f>
        <v>南昌市</v>
      </c>
      <c r="AE1368" s="6" t="str">
        <f>[1]!s_info_province(A1368)</f>
        <v>江西省</v>
      </c>
      <c r="AF1368">
        <v>115.892151</v>
      </c>
      <c r="AG1368">
        <v>28.676493000000001</v>
      </c>
    </row>
    <row r="1369" spans="1:33" x14ac:dyDescent="0.3">
      <c r="A1369" s="12" t="s">
        <v>3293</v>
      </c>
      <c r="B1369" s="12" t="s">
        <v>3294</v>
      </c>
      <c r="C1369" s="16" t="str">
        <f>[1]!s_info_mkt(A1369)</f>
        <v>主板</v>
      </c>
      <c r="D1369" s="16" t="str">
        <f>[1]!s_ipo_listeddate(A1369)</f>
        <v>2008-05-22</v>
      </c>
      <c r="E1369" s="16" t="str">
        <f>[1]!lastradeday_s("000002","")</f>
        <v>2026-06-22</v>
      </c>
      <c r="F1369" s="16" t="str">
        <f>[1]!s_info_industry_csrc2023(A1369,"",3)</f>
        <v>计算机、通信和其他电子设备制造业</v>
      </c>
      <c r="G1369" s="16" t="str">
        <f>[1]!s_info_industry_csrc2023(A1369,"",1)</f>
        <v>制造业</v>
      </c>
      <c r="H1369" s="16">
        <f>[1]!s_is(A1369,83,"FY","YTD","20251231",1,"",100000000)</f>
        <v>965.50169615259995</v>
      </c>
      <c r="I1369" s="16">
        <f>[1]!s_is(A1369,83,"FY","YTD","20241231",1,"",100000000)</f>
        <v>1009.5384815608001</v>
      </c>
      <c r="J1369" s="16">
        <f t="shared" si="63"/>
        <v>-4.3620710069532831E-2</v>
      </c>
      <c r="K1369" s="16">
        <f>[1]!s_is(A1369,61,"FY","YTD","20251231",1,"",100000000)</f>
        <v>39.403134615399999</v>
      </c>
      <c r="L1369" s="16">
        <f>[1]!s_is(A1369,61,"FY","YTD","20241231",1,"",100000000)</f>
        <v>26.650448260600001</v>
      </c>
      <c r="M1369" s="16">
        <f t="shared" si="64"/>
        <v>0.47851676752670452</v>
      </c>
      <c r="N1369" s="16">
        <f>[1]!s_fa_roe(A1369,"20251231")</f>
        <v>11.3246</v>
      </c>
      <c r="O1369" s="16">
        <f>[1]!s_stmnote_rdexp(A1369,"20251231",1,10000)</f>
        <v>502646.59980699996</v>
      </c>
      <c r="P1369" s="20">
        <f t="shared" si="65"/>
        <v>5.2060664606803073E-2</v>
      </c>
      <c r="Q1369" s="16">
        <f>[1]!s_margin_tradingbalance(A1369,"",10000)</f>
        <v>443976.19520000002</v>
      </c>
      <c r="R1369" s="16">
        <f>[1]!s_margin_seclendingbalance(A1369,"",10000)</f>
        <v>803.71199999999999</v>
      </c>
      <c r="S1369" s="17">
        <f>[1]!s_val_ev(A1369,"",100000000)</f>
        <v>842.15103166719996</v>
      </c>
      <c r="T1369" s="17">
        <f>[1]!share_freesharesmv(A1369,"",100000000)</f>
        <v>578.16325219559997</v>
      </c>
      <c r="U1369" s="17">
        <f>[1]!s_dq_amount_btin(A1369,E1369,100000000)</f>
        <v>24.736000149999999</v>
      </c>
      <c r="V1369" s="17">
        <f>[1]!s_dq_turn(A1369,E1369)</f>
        <v>3.3546667176617349</v>
      </c>
      <c r="W1369" s="2">
        <f>[1]!s_pq_amount(A1369,"20260101","",100000000)</f>
        <v>2982.1717907399998</v>
      </c>
      <c r="X1369" s="2">
        <f>[1]!s_pq_avgamount(A1369,"20260101","",100000000)</f>
        <v>27.110652643090912</v>
      </c>
      <c r="Y1369" s="17">
        <f>[1]!s_ipo_dilutedpe(A1369)</f>
        <v>29.98</v>
      </c>
      <c r="Z1369" s="12">
        <f>[1]!s_ipo_collection_total(A1369,100000000)</f>
        <v>5.6340000000000003</v>
      </c>
      <c r="AA1369" s="2">
        <f>[1]!s_val_pe_ttm(A1369,E1369)</f>
        <v>21.189077377319336</v>
      </c>
      <c r="AB1369" s="5">
        <f>[1]!s_info_zjtxornot1(A1369,"")</f>
        <v>1</v>
      </c>
      <c r="AC1369" s="22" t="str">
        <f>[1]!s_info_nature1(A1369,"")</f>
        <v>民营企业</v>
      </c>
      <c r="AD1369" s="6" t="str">
        <f>[1]!s_info_city(A1369)</f>
        <v>潍坊市</v>
      </c>
      <c r="AE1369" s="6" t="str">
        <f>[1]!s_info_province(A1369)</f>
        <v>山东省</v>
      </c>
      <c r="AF1369">
        <v>119.107078</v>
      </c>
      <c r="AG1369">
        <v>36.709249999999997</v>
      </c>
    </row>
    <row r="1370" spans="1:33" x14ac:dyDescent="0.3">
      <c r="A1370" s="12" t="s">
        <v>3295</v>
      </c>
      <c r="B1370" s="12" t="s">
        <v>3296</v>
      </c>
      <c r="C1370" s="16" t="str">
        <f>[1]!s_info_mkt(A1370)</f>
        <v>主板</v>
      </c>
      <c r="D1370" s="16" t="str">
        <f>[1]!s_ipo_listeddate(A1370)</f>
        <v>2017-04-21</v>
      </c>
      <c r="E1370" s="16" t="str">
        <f>[1]!lastradeday_s("000002","")</f>
        <v>2026-06-22</v>
      </c>
      <c r="F1370" s="16" t="str">
        <f>[1]!s_info_industry_csrc2023(A1370,"",3)</f>
        <v>软件和信息技术服务业</v>
      </c>
      <c r="G1370" s="16" t="str">
        <f>[1]!s_info_industry_csrc2023(A1370,"",1)</f>
        <v>信息传输、软件和信息技术服务业</v>
      </c>
      <c r="H1370" s="16">
        <f>[1]!s_is(A1370,83,"FY","YTD","20251231",1,"",100000000)</f>
        <v>3.5755300847000004</v>
      </c>
      <c r="I1370" s="16">
        <f>[1]!s_is(A1370,83,"FY","YTD","20241231",1,"",100000000)</f>
        <v>5.2928067423999998</v>
      </c>
      <c r="J1370" s="16">
        <f t="shared" si="63"/>
        <v>-0.32445481977324342</v>
      </c>
      <c r="K1370" s="16">
        <f>[1]!s_is(A1370,61,"FY","YTD","20251231",1,"",100000000)</f>
        <v>-0.84766343860000004</v>
      </c>
      <c r="L1370" s="16">
        <f>[1]!s_is(A1370,61,"FY","YTD","20241231",1,"",100000000)</f>
        <v>0.36812125200000001</v>
      </c>
      <c r="M1370" s="16">
        <f t="shared" si="64"/>
        <v>-3.3026745508297903</v>
      </c>
      <c r="N1370" s="16">
        <f>[1]!s_fa_roe(A1370,"20251231")</f>
        <v>-6.1687000000000003</v>
      </c>
      <c r="O1370" s="16">
        <f>[1]!s_stmnote_rdexp(A1370,"20251231",1,10000)</f>
        <v>9560.1542920000011</v>
      </c>
      <c r="P1370" s="20">
        <f t="shared" si="65"/>
        <v>0.26737725779203259</v>
      </c>
      <c r="Q1370" s="16">
        <f>[1]!s_margin_tradingbalance(A1370,"",10000)</f>
        <v>0</v>
      </c>
      <c r="R1370" s="16">
        <f>[1]!s_margin_seclendingbalance(A1370,"",10000)</f>
        <v>0</v>
      </c>
      <c r="S1370" s="17">
        <f>[1]!s_val_ev(A1370,"",100000000)</f>
        <v>37.780866273000001</v>
      </c>
      <c r="T1370" s="17">
        <f>[1]!share_freesharesmv(A1370,"",100000000)</f>
        <v>26.594133980399999</v>
      </c>
      <c r="U1370" s="17">
        <f>[1]!s_dq_amount_btin(A1370,E1370,100000000)</f>
        <v>1.61130054</v>
      </c>
      <c r="V1370" s="17">
        <f>[1]!s_dq_turn(A1370,E1370)</f>
        <v>4.4249028193883007</v>
      </c>
      <c r="W1370" s="2">
        <f>[1]!s_pq_amount(A1370,"20260101","",100000000)</f>
        <v>447.62657690999998</v>
      </c>
      <c r="X1370" s="2">
        <f>[1]!s_pq_avgamount(A1370,"20260101","",100000000)</f>
        <v>4.0693325173636365</v>
      </c>
      <c r="Y1370" s="17">
        <f>[1]!s_ipo_dilutedpe(A1370)</f>
        <v>22.91</v>
      </c>
      <c r="Z1370" s="12">
        <f>[1]!s_ipo_collection_total(A1370,100000000)</f>
        <v>2.7602500000000001</v>
      </c>
      <c r="AA1370" s="2">
        <f>[1]!s_val_pe_ttm(A1370,E1370)</f>
        <v>-59.857948303222656</v>
      </c>
      <c r="AB1370" s="5">
        <f>[1]!s_info_zjtxornot1(A1370,"")</f>
        <v>1</v>
      </c>
      <c r="AC1370" s="22" t="str">
        <f>[1]!s_info_nature1(A1370,"")</f>
        <v>民营企业</v>
      </c>
      <c r="AD1370" s="6" t="str">
        <f>[1]!s_info_city(A1370)</f>
        <v>上海市</v>
      </c>
      <c r="AE1370" s="6" t="str">
        <f>[1]!s_info_province(A1370)</f>
        <v>上海</v>
      </c>
      <c r="AF1370">
        <v>121.472644</v>
      </c>
      <c r="AG1370">
        <v>31.231705999999999</v>
      </c>
    </row>
    <row r="1371" spans="1:33" x14ac:dyDescent="0.3">
      <c r="A1371" s="12" t="s">
        <v>3297</v>
      </c>
      <c r="B1371" s="12" t="s">
        <v>3298</v>
      </c>
      <c r="C1371" s="16" t="str">
        <f>[1]!s_info_mkt(A1371)</f>
        <v>主板</v>
      </c>
      <c r="D1371" s="16" t="str">
        <f>[1]!s_ipo_listeddate(A1371)</f>
        <v>2015-05-27</v>
      </c>
      <c r="E1371" s="16" t="str">
        <f>[1]!lastradeday_s("000002","")</f>
        <v>2026-06-22</v>
      </c>
      <c r="F1371" s="16" t="str">
        <f>[1]!s_info_industry_csrc2023(A1371,"",3)</f>
        <v>商务服务业</v>
      </c>
      <c r="G1371" s="16" t="str">
        <f>[1]!s_info_industry_csrc2023(A1371,"",1)</f>
        <v>租赁和商务服务业</v>
      </c>
      <c r="H1371" s="16">
        <f>[1]!s_is(A1371,83,"FY","YTD","20251231",1,"",100000000)</f>
        <v>82.827698832600007</v>
      </c>
      <c r="I1371" s="16">
        <f>[1]!s_is(A1371,83,"FY","YTD","20241231",1,"",100000000)</f>
        <v>62.886027586099999</v>
      </c>
      <c r="J1371" s="16">
        <f t="shared" si="63"/>
        <v>0.31710814010627386</v>
      </c>
      <c r="K1371" s="16">
        <f>[1]!s_is(A1371,61,"FY","YTD","20251231",1,"",100000000)</f>
        <v>0.1712485825</v>
      </c>
      <c r="L1371" s="16">
        <f>[1]!s_is(A1371,61,"FY","YTD","20241231",1,"",100000000)</f>
        <v>-0.18105075899999998</v>
      </c>
      <c r="M1371" s="16">
        <f t="shared" si="64"/>
        <v>1.9458595116963857</v>
      </c>
      <c r="N1371" s="16">
        <f>[1]!s_fa_roe(A1371,"20251231")</f>
        <v>8.6723999999999997</v>
      </c>
      <c r="O1371" s="16">
        <f>[1]!s_stmnote_rdexp(A1371,"20251231",1,10000)</f>
        <v>903.74597799999992</v>
      </c>
      <c r="P1371" s="20">
        <f t="shared" si="65"/>
        <v>1.0911156421555637E-3</v>
      </c>
      <c r="Q1371" s="16">
        <f>[1]!s_margin_tradingbalance(A1371,"",10000)</f>
        <v>0</v>
      </c>
      <c r="R1371" s="16">
        <f>[1]!s_margin_seclendingbalance(A1371,"",10000)</f>
        <v>0</v>
      </c>
      <c r="S1371" s="17">
        <f>[1]!s_val_ev(A1371,"",100000000)</f>
        <v>54.206262899999999</v>
      </c>
      <c r="T1371" s="17">
        <f>[1]!share_freesharesmv(A1371,"",100000000)</f>
        <v>27.162456599999999</v>
      </c>
      <c r="U1371" s="17">
        <f>[1]!s_dq_amount_btin(A1371,E1371,100000000)</f>
        <v>3.51937655</v>
      </c>
      <c r="V1371" s="17">
        <f>[1]!s_dq_turn(A1371,E1371)</f>
        <v>6.6964903859896081</v>
      </c>
      <c r="W1371" s="2">
        <f>[1]!s_pq_amount(A1371,"20260101","",100000000)</f>
        <v>748.56139852000001</v>
      </c>
      <c r="X1371" s="2">
        <f>[1]!s_pq_avgamount(A1371,"20260101","",100000000)</f>
        <v>6.8051036229090904</v>
      </c>
      <c r="Y1371" s="17">
        <f>[1]!s_ipo_dilutedpe(A1371)</f>
        <v>22.96</v>
      </c>
      <c r="Z1371" s="12">
        <f>[1]!s_ipo_collection_total(A1371,100000000)</f>
        <v>2.4004799999999999</v>
      </c>
      <c r="AA1371" s="2">
        <f>[1]!s_val_pe_ttm(A1371,E1371)</f>
        <v>271.43228149414063</v>
      </c>
      <c r="AB1371" s="5">
        <f>[1]!s_info_zjtxornot1(A1371,"")</f>
        <v>0</v>
      </c>
      <c r="AC1371" s="22" t="str">
        <f>[1]!s_info_nature1(A1371,"")</f>
        <v>民营企业</v>
      </c>
      <c r="AD1371" s="6" t="str">
        <f>[1]!s_info_city(A1371)</f>
        <v>北京市</v>
      </c>
      <c r="AE1371" s="6" t="str">
        <f>[1]!s_info_province(A1371)</f>
        <v>北京</v>
      </c>
      <c r="AF1371">
        <v>116.40528500000001</v>
      </c>
      <c r="AG1371">
        <v>39.904989</v>
      </c>
    </row>
    <row r="1372" spans="1:33" x14ac:dyDescent="0.3">
      <c r="A1372" s="12" t="s">
        <v>103</v>
      </c>
      <c r="B1372" s="12" t="s">
        <v>104</v>
      </c>
      <c r="C1372" s="16" t="str">
        <f>[1]!s_info_mkt(A1372)</f>
        <v>北证</v>
      </c>
      <c r="D1372" s="16" t="str">
        <f>[1]!s_ipo_listeddate(A1372)</f>
        <v>2025-08-28</v>
      </c>
      <c r="E1372" s="16" t="str">
        <f>[1]!lastradeday_s("000002","")</f>
        <v>2026-06-22</v>
      </c>
      <c r="F1372" s="16" t="str">
        <f>[1]!s_info_industry_csrc2023(A1372,"",3)</f>
        <v>专用设备制造业</v>
      </c>
      <c r="G1372" s="16" t="str">
        <f>[1]!s_info_industry_csrc2023(A1372,"",1)</f>
        <v>制造业</v>
      </c>
      <c r="H1372" s="16">
        <f>[1]!s_is(A1372,83,"FY","YTD","20251231",1,"",100000000)</f>
        <v>11.203272379000001</v>
      </c>
      <c r="I1372" s="16">
        <f>[1]!s_is(A1372,83,"FY","YTD","20241231",1,"",100000000)</f>
        <v>10.5712786965</v>
      </c>
      <c r="J1372" s="16">
        <f t="shared" si="63"/>
        <v>5.9784033762088296E-2</v>
      </c>
      <c r="K1372" s="16">
        <f>[1]!s_is(A1372,61,"FY","YTD","20251231",1,"",100000000)</f>
        <v>1.4629857612999999</v>
      </c>
      <c r="L1372" s="16">
        <f>[1]!s_is(A1372,61,"FY","YTD","20241231",1,"",100000000)</f>
        <v>1.2940486425</v>
      </c>
      <c r="M1372" s="16">
        <f t="shared" si="64"/>
        <v>0.13054928018287376</v>
      </c>
      <c r="N1372" s="16">
        <f>[1]!s_fa_roe(A1372,"20251231")</f>
        <v>21.014500000000002</v>
      </c>
      <c r="O1372" s="16">
        <f>[1]!s_stmnote_rdexp(A1372,"20251231",1,10000)</f>
        <v>3601.6646950000004</v>
      </c>
      <c r="P1372" s="20">
        <f t="shared" si="65"/>
        <v>3.2148327498947082E-2</v>
      </c>
      <c r="Q1372" s="16">
        <f>[1]!s_margin_tradingbalance(A1372,"",10000)</f>
        <v>912.62400000000002</v>
      </c>
      <c r="R1372" s="16">
        <f>[1]!s_margin_seclendingbalance(A1372,"",10000)</f>
        <v>0</v>
      </c>
      <c r="S1372" s="17">
        <f>[1]!s_val_ev(A1372,"",100000000)</f>
        <v>21.619779999999999</v>
      </c>
      <c r="T1372" s="17">
        <f>[1]!share_freesharesmv(A1372,"",100000000)</f>
        <v>6.3426553736000004</v>
      </c>
      <c r="U1372" s="17">
        <f>[1]!s_dq_amount_btin(A1372,E1372,100000000)</f>
        <v>0.1888194</v>
      </c>
      <c r="V1372" s="17">
        <f>[1]!s_dq_turn(A1372,E1372)</f>
        <v>3.0600881013946188</v>
      </c>
      <c r="W1372" s="2">
        <f>[1]!s_pq_amount(A1372,"20260101","",100000000)</f>
        <v>11.290264130000001</v>
      </c>
      <c r="X1372" s="2">
        <f>[1]!s_pq_avgamount(A1372,"20260101","",100000000)</f>
        <v>0.10263876481818182</v>
      </c>
      <c r="Y1372" s="17">
        <f>[1]!s_ipo_dilutedpe(A1372)</f>
        <v>10.35</v>
      </c>
      <c r="Z1372" s="12">
        <f>[1]!s_ipo_collection_total(A1372,100000000)</f>
        <v>3.4479299999999999</v>
      </c>
      <c r="AA1372" s="2">
        <f>[1]!s_val_pe_ttm(A1372,E1372)</f>
        <v>14.679600715637207</v>
      </c>
      <c r="AB1372" s="5">
        <f>[1]!s_info_zjtxornot1(A1372,"")</f>
        <v>0</v>
      </c>
      <c r="AC1372" s="22" t="str">
        <f>[1]!s_info_nature1(A1372,"")</f>
        <v>民营企业</v>
      </c>
      <c r="AD1372" s="6" t="str">
        <f>[1]!s_info_city(A1372)</f>
        <v>上海市</v>
      </c>
      <c r="AE1372" s="6" t="str">
        <f>[1]!s_info_province(A1372)</f>
        <v>上海</v>
      </c>
      <c r="AF1372">
        <v>121.472644</v>
      </c>
      <c r="AG1372">
        <v>31.231705999999999</v>
      </c>
    </row>
    <row r="1373" spans="1:33" x14ac:dyDescent="0.3">
      <c r="A1373" s="12" t="s">
        <v>3299</v>
      </c>
      <c r="B1373" s="12" t="s">
        <v>3300</v>
      </c>
      <c r="C1373" s="16" t="str">
        <f>[1]!s_info_mkt(A1373)</f>
        <v>主板</v>
      </c>
      <c r="D1373" s="16" t="str">
        <f>[1]!s_ipo_listeddate(A1373)</f>
        <v>1997-02-26</v>
      </c>
      <c r="E1373" s="16" t="str">
        <f>[1]!lastradeday_s("000002","")</f>
        <v>2026-06-22</v>
      </c>
      <c r="F1373" s="16" t="str">
        <f>[1]!s_info_industry_csrc2023(A1373,"",3)</f>
        <v>医药制造业</v>
      </c>
      <c r="G1373" s="16" t="str">
        <f>[1]!s_info_industry_csrc2023(A1373,"",1)</f>
        <v>制造业</v>
      </c>
      <c r="H1373" s="16">
        <f>[1]!s_is(A1373,83,"FY","YTD","20251231",1,"",100000000)</f>
        <v>57.661155367900001</v>
      </c>
      <c r="I1373" s="16">
        <f>[1]!s_is(A1373,83,"FY","YTD","20241231",1,"",100000000)</f>
        <v>62.330901683800001</v>
      </c>
      <c r="J1373" s="16">
        <f t="shared" si="63"/>
        <v>-7.4918638905454471E-2</v>
      </c>
      <c r="K1373" s="16">
        <f>[1]!s_is(A1373,61,"FY","YTD","20251231",1,"",100000000)</f>
        <v>1.1230482356</v>
      </c>
      <c r="L1373" s="16">
        <f>[1]!s_is(A1373,61,"FY","YTD","20241231",1,"",100000000)</f>
        <v>3.9461573573000002</v>
      </c>
      <c r="M1373" s="16">
        <f t="shared" si="64"/>
        <v>-0.71540713308797166</v>
      </c>
      <c r="N1373" s="16">
        <f>[1]!s_fa_roe(A1373,"20251231")</f>
        <v>2.4866000000000001</v>
      </c>
      <c r="O1373" s="16">
        <f>[1]!s_stmnote_rdexp(A1373,"20251231",1,10000)</f>
        <v>34075.895856999996</v>
      </c>
      <c r="P1373" s="20">
        <f t="shared" si="65"/>
        <v>5.9096796863647424E-2</v>
      </c>
      <c r="Q1373" s="16">
        <f>[1]!s_margin_tradingbalance(A1373,"",10000)</f>
        <v>51042.999499999998</v>
      </c>
      <c r="R1373" s="16">
        <f>[1]!s_margin_seclendingbalance(A1373,"",10000)</f>
        <v>156.19999999999999</v>
      </c>
      <c r="S1373" s="17">
        <f>[1]!s_val_ev(A1373,"",100000000)</f>
        <v>74.41751219359999</v>
      </c>
      <c r="T1373" s="17">
        <f>[1]!share_freesharesmv(A1373,"",100000000)</f>
        <v>48.748141236000002</v>
      </c>
      <c r="U1373" s="17">
        <f>[1]!s_dq_amount_btin(A1373,E1373,100000000)</f>
        <v>0.96564254000000005</v>
      </c>
      <c r="V1373" s="17">
        <f>[1]!s_dq_turn(A1373,E1373)</f>
        <v>1.537220521100239</v>
      </c>
      <c r="W1373" s="2">
        <f>[1]!s_pq_amount(A1373,"20260101","",100000000)</f>
        <v>212.01012448</v>
      </c>
      <c r="X1373" s="2">
        <f>[1]!s_pq_avgamount(A1373,"20260101","",100000000)</f>
        <v>1.9273647680000001</v>
      </c>
      <c r="Y1373" s="17">
        <f>[1]!s_ipo_dilutedpe(A1373)</f>
        <v>0</v>
      </c>
      <c r="Z1373" s="12">
        <f>[1]!s_ipo_collection_total(A1373,100000000)</f>
        <v>5.04</v>
      </c>
      <c r="AA1373" s="2">
        <f>[1]!s_val_pe_ttm(A1373,E1373)</f>
        <v>85.576164245605469</v>
      </c>
      <c r="AB1373" s="5">
        <f>[1]!s_info_zjtxornot1(A1373,"")</f>
        <v>0</v>
      </c>
      <c r="AC1373" s="22" t="str">
        <f>[1]!s_info_nature1(A1373,"")</f>
        <v>地方国有企业</v>
      </c>
      <c r="AD1373" s="6" t="str">
        <f>[1]!s_info_city(A1373)</f>
        <v>济宁市</v>
      </c>
      <c r="AE1373" s="6" t="str">
        <f>[1]!s_info_province(A1373)</f>
        <v>山东省</v>
      </c>
      <c r="AF1373">
        <v>116.587245</v>
      </c>
      <c r="AG1373">
        <v>35.415393000000002</v>
      </c>
    </row>
    <row r="1374" spans="1:33" x14ac:dyDescent="0.3">
      <c r="A1374" s="12" t="s">
        <v>3301</v>
      </c>
      <c r="B1374" s="12" t="s">
        <v>3302</v>
      </c>
      <c r="C1374" s="16" t="str">
        <f>[1]!s_info_mkt(A1374)</f>
        <v>科创板</v>
      </c>
      <c r="D1374" s="16" t="str">
        <f>[1]!s_ipo_listeddate(A1374)</f>
        <v>2022-06-06</v>
      </c>
      <c r="E1374" s="16" t="str">
        <f>[1]!lastradeday_s("000002","")</f>
        <v>2026-06-22</v>
      </c>
      <c r="F1374" s="16" t="str">
        <f>[1]!s_info_industry_csrc2023(A1374,"",3)</f>
        <v>通用设备制造业</v>
      </c>
      <c r="G1374" s="16" t="str">
        <f>[1]!s_info_industry_csrc2023(A1374,"",1)</f>
        <v>制造业</v>
      </c>
      <c r="H1374" s="16">
        <f>[1]!s_is(A1374,83,"FY","YTD","20251231",1,"",100000000)</f>
        <v>10.350358764800001</v>
      </c>
      <c r="I1374" s="16">
        <f>[1]!s_is(A1374,83,"FY","YTD","20241231",1,"",100000000)</f>
        <v>8.3602798541999999</v>
      </c>
      <c r="J1374" s="16">
        <f t="shared" si="63"/>
        <v>0.23803974810726403</v>
      </c>
      <c r="K1374" s="16">
        <f>[1]!s_is(A1374,61,"FY","YTD","20251231",1,"",100000000)</f>
        <v>0.31596153589999998</v>
      </c>
      <c r="L1374" s="16">
        <f>[1]!s_is(A1374,61,"FY","YTD","20241231",1,"",100000000)</f>
        <v>0.4291233981</v>
      </c>
      <c r="M1374" s="16">
        <f t="shared" si="64"/>
        <v>-0.26370471221340752</v>
      </c>
      <c r="N1374" s="16">
        <f>[1]!s_fa_roe(A1374,"20251231")</f>
        <v>3.7159</v>
      </c>
      <c r="O1374" s="16">
        <f>[1]!s_stmnote_rdexp(A1374,"20251231",1,10000)</f>
        <v>7355.79</v>
      </c>
      <c r="P1374" s="20">
        <f t="shared" si="65"/>
        <v>7.1067971334635521E-2</v>
      </c>
      <c r="Q1374" s="16">
        <f>[1]!s_margin_tradingbalance(A1374,"",10000)</f>
        <v>10293.457399999999</v>
      </c>
      <c r="R1374" s="16">
        <f>[1]!s_margin_seclendingbalance(A1374,"",10000)</f>
        <v>25.897099999999998</v>
      </c>
      <c r="S1374" s="17">
        <f>[1]!s_val_ev(A1374,"",100000000)</f>
        <v>26.659653225</v>
      </c>
      <c r="T1374" s="17">
        <f>[1]!share_freesharesmv(A1374,"",100000000)</f>
        <v>11.50803734</v>
      </c>
      <c r="U1374" s="17">
        <f>[1]!s_dq_amount_btin(A1374,E1374,100000000)</f>
        <v>0.9663659</v>
      </c>
      <c r="V1374" s="17">
        <f>[1]!s_dq_turn(A1374,E1374)</f>
        <v>3.7244459116411481</v>
      </c>
      <c r="W1374" s="2">
        <f>[1]!s_pq_amount(A1374,"20260101","",100000000)</f>
        <v>102.43789672</v>
      </c>
      <c r="X1374" s="2">
        <f>[1]!s_pq_avgamount(A1374,"20260101","",100000000)</f>
        <v>0.93125360654545453</v>
      </c>
      <c r="Y1374" s="17">
        <f>[1]!s_ipo_dilutedpe(A1374)</f>
        <v>37.700000000000003</v>
      </c>
      <c r="Z1374" s="12">
        <f>[1]!s_ipo_collection_total(A1374,100000000)</f>
        <v>5.2921047192000001</v>
      </c>
      <c r="AA1374" s="2">
        <f>[1]!s_val_pe_ttm(A1374,E1374)</f>
        <v>179.52078247070313</v>
      </c>
      <c r="AB1374" s="5">
        <f>[1]!s_info_zjtxornot1(A1374,"")</f>
        <v>1</v>
      </c>
      <c r="AC1374" s="22" t="str">
        <f>[1]!s_info_nature1(A1374,"")</f>
        <v>民营企业</v>
      </c>
      <c r="AD1374" s="6" t="str">
        <f>[1]!s_info_city(A1374)</f>
        <v>合肥市</v>
      </c>
      <c r="AE1374" s="6" t="str">
        <f>[1]!s_info_province(A1374)</f>
        <v>安徽省</v>
      </c>
      <c r="AF1374">
        <v>117.28304199999999</v>
      </c>
      <c r="AG1374">
        <v>31.861190000000001</v>
      </c>
    </row>
    <row r="1375" spans="1:33" x14ac:dyDescent="0.3">
      <c r="A1375" s="12" t="s">
        <v>3303</v>
      </c>
      <c r="B1375" s="12" t="s">
        <v>3304</v>
      </c>
      <c r="C1375" s="16" t="str">
        <f>[1]!s_info_mkt(A1375)</f>
        <v>主板</v>
      </c>
      <c r="D1375" s="16" t="str">
        <f>[1]!s_ipo_listeddate(A1375)</f>
        <v>2017-10-13</v>
      </c>
      <c r="E1375" s="16" t="str">
        <f>[1]!lastradeday_s("000002","")</f>
        <v>2026-06-22</v>
      </c>
      <c r="F1375" s="16" t="str">
        <f>[1]!s_info_industry_csrc2023(A1375,"",3)</f>
        <v>计算机、通信和其他电子设备制造业</v>
      </c>
      <c r="G1375" s="16" t="str">
        <f>[1]!s_info_industry_csrc2023(A1375,"",1)</f>
        <v>制造业</v>
      </c>
      <c r="H1375" s="16">
        <f>[1]!s_is(A1375,83,"FY","YTD","20251231",1,"",100000000)</f>
        <v>130.48170588630001</v>
      </c>
      <c r="I1375" s="16">
        <f>[1]!s_is(A1375,83,"FY","YTD","20241231",1,"",100000000)</f>
        <v>101.57540114370001</v>
      </c>
      <c r="J1375" s="16">
        <f t="shared" si="63"/>
        <v>0.28457977440528026</v>
      </c>
      <c r="K1375" s="16">
        <f>[1]!s_is(A1375,61,"FY","YTD","20251231",1,"",100000000)</f>
        <v>7.8160651673000006</v>
      </c>
      <c r="L1375" s="16">
        <f>[1]!s_is(A1375,61,"FY","YTD","20241231",1,"",100000000)</f>
        <v>6.5136494037999997</v>
      </c>
      <c r="M1375" s="16">
        <f t="shared" si="64"/>
        <v>0.19995177553464641</v>
      </c>
      <c r="N1375" s="16">
        <f>[1]!s_fa_roe(A1375,"20251231")</f>
        <v>11.6191</v>
      </c>
      <c r="O1375" s="16">
        <f>[1]!s_stmnote_rdexp(A1375,"20251231",1,10000)</f>
        <v>99114.375371000002</v>
      </c>
      <c r="P1375" s="20">
        <f t="shared" si="65"/>
        <v>7.5960361414470573E-2</v>
      </c>
      <c r="Q1375" s="16">
        <f>[1]!s_margin_tradingbalance(A1375,"",10000)</f>
        <v>58252.678399999997</v>
      </c>
      <c r="R1375" s="16">
        <f>[1]!s_margin_seclendingbalance(A1375,"",10000)</f>
        <v>266.50470000000001</v>
      </c>
      <c r="S1375" s="17">
        <f>[1]!s_val_ev(A1375,"",100000000)</f>
        <v>146.1374610144</v>
      </c>
      <c r="T1375" s="17">
        <f>[1]!share_freesharesmv(A1375,"",100000000)</f>
        <v>62.967883372799996</v>
      </c>
      <c r="U1375" s="17">
        <f>[1]!s_dq_amount_btin(A1375,E1375,100000000)</f>
        <v>4.6744152200000002</v>
      </c>
      <c r="V1375" s="17">
        <f>[1]!s_dq_turn(A1375,E1375)</f>
        <v>3.2041149115937237</v>
      </c>
      <c r="W1375" s="2">
        <f>[1]!s_pq_amount(A1375,"20260101","",100000000)</f>
        <v>335.77028706999999</v>
      </c>
      <c r="X1375" s="2">
        <f>[1]!s_pq_avgamount(A1375,"20260101","",100000000)</f>
        <v>3.052457155181818</v>
      </c>
      <c r="Y1375" s="17">
        <f>[1]!s_ipo_dilutedpe(A1375)</f>
        <v>22.98</v>
      </c>
      <c r="Z1375" s="12">
        <f>[1]!s_ipo_collection_total(A1375,100000000)</f>
        <v>10.007389999999999</v>
      </c>
      <c r="AA1375" s="2">
        <f>[1]!s_val_pe_ttm(A1375,E1375)</f>
        <v>18.454418182373047</v>
      </c>
      <c r="AB1375" s="5">
        <f>[1]!s_info_zjtxornot1(A1375,"")</f>
        <v>1</v>
      </c>
      <c r="AC1375" s="22" t="str">
        <f>[1]!s_info_nature1(A1375,"")</f>
        <v>民营企业</v>
      </c>
      <c r="AD1375" s="6" t="str">
        <f>[1]!s_info_city(A1375)</f>
        <v>惠州市</v>
      </c>
      <c r="AE1375" s="6" t="str">
        <f>[1]!s_info_province(A1375)</f>
        <v>广东省</v>
      </c>
      <c r="AF1375">
        <v>114.412599</v>
      </c>
      <c r="AG1375">
        <v>23.079404</v>
      </c>
    </row>
    <row r="1376" spans="1:33" x14ac:dyDescent="0.3">
      <c r="A1376" s="12" t="s">
        <v>101</v>
      </c>
      <c r="B1376" s="12" t="s">
        <v>102</v>
      </c>
      <c r="C1376" s="16" t="str">
        <f>[1]!s_info_mkt(A1376)</f>
        <v>北证</v>
      </c>
      <c r="D1376" s="16" t="str">
        <f>[1]!s_ipo_listeddate(A1376)</f>
        <v>2026-05-07</v>
      </c>
      <c r="E1376" s="16" t="str">
        <f>[1]!lastradeday_s("000002","")</f>
        <v>2026-06-22</v>
      </c>
      <c r="F1376" s="16" t="str">
        <f>[1]!s_info_industry_csrc2023(A1376,"",3)</f>
        <v>金属制品业</v>
      </c>
      <c r="G1376" s="16" t="str">
        <f>[1]!s_info_industry_csrc2023(A1376,"",1)</f>
        <v>制造业</v>
      </c>
      <c r="H1376" s="16">
        <f>[1]!s_is(A1376,83,"FY","YTD","20251231",1,"",100000000)</f>
        <v>13.2714238728</v>
      </c>
      <c r="I1376" s="16">
        <f>[1]!s_is(A1376,83,"FY","YTD","20241231",1,"",100000000)</f>
        <v>11.3612417081</v>
      </c>
      <c r="J1376" s="16">
        <f t="shared" si="63"/>
        <v>0.16813146078373942</v>
      </c>
      <c r="K1376" s="16">
        <f>[1]!s_is(A1376,61,"FY","YTD","20251231",1,"",100000000)</f>
        <v>1.4551213162000001</v>
      </c>
      <c r="L1376" s="16">
        <f>[1]!s_is(A1376,61,"FY","YTD","20241231",1,"",100000000)</f>
        <v>1.0356655274</v>
      </c>
      <c r="M1376" s="16">
        <f t="shared" si="64"/>
        <v>0.40501086277635251</v>
      </c>
      <c r="N1376" s="16">
        <f>[1]!s_fa_roe(A1376,"20251231")</f>
        <v>22.563199999999998</v>
      </c>
      <c r="O1376" s="16">
        <f>[1]!s_stmnote_rdexp(A1376,"20251231",1,10000)</f>
        <v>4152.2757529999999</v>
      </c>
      <c r="P1376" s="20">
        <f t="shared" si="65"/>
        <v>3.1287341831573605E-2</v>
      </c>
      <c r="Q1376" s="16">
        <f>[1]!s_margin_tradingbalance(A1376,"",10000)</f>
        <v>1713.913</v>
      </c>
      <c r="R1376" s="16">
        <f>[1]!s_margin_seclendingbalance(A1376,"",10000)</f>
        <v>0</v>
      </c>
      <c r="S1376" s="17">
        <f>[1]!s_val_ev(A1376,"",100000000)</f>
        <v>39.080287999999996</v>
      </c>
      <c r="T1376" s="17">
        <f>[1]!share_freesharesmv(A1376,"",100000000)</f>
        <v>17.073191199999997</v>
      </c>
      <c r="U1376" s="17">
        <f>[1]!s_dq_amount_btin(A1376,E1376,100000000)</f>
        <v>1.3193300099999998</v>
      </c>
      <c r="V1376" s="17">
        <f>[1]!s_dq_turn(A1376,E1376)</f>
        <v>7.7084631161396473</v>
      </c>
      <c r="W1376" s="2">
        <f>[1]!s_pq_amount(A1376,"20260101","",100000000)</f>
        <v>115.16532235</v>
      </c>
      <c r="X1376" s="2">
        <f>[1]!s_pq_avgamount(A1376,"20260101","",100000000)</f>
        <v>3.5989163234374999</v>
      </c>
      <c r="Y1376" s="17">
        <f>[1]!s_ipo_dilutedpe(A1376)</f>
        <v>14.99</v>
      </c>
      <c r="Z1376" s="12">
        <f>[1]!s_ipo_collection_total(A1376,100000000)</f>
        <v>4.7148779999999997</v>
      </c>
      <c r="AA1376" s="2">
        <f>[1]!s_val_pe_ttm(A1376,E1376)</f>
        <v>26.857065200805664</v>
      </c>
      <c r="AB1376" s="5">
        <f>[1]!s_info_zjtxornot1(A1376,"")</f>
        <v>1</v>
      </c>
      <c r="AC1376" s="22" t="str">
        <f>[1]!s_info_nature1(A1376,"")</f>
        <v>民营企业</v>
      </c>
      <c r="AD1376" s="6" t="str">
        <f>[1]!s_info_city(A1376)</f>
        <v>江阴市</v>
      </c>
      <c r="AE1376" s="6" t="str">
        <f>[1]!s_info_province(A1376)</f>
        <v>江苏省</v>
      </c>
      <c r="AF1376">
        <v>120.31067899999999</v>
      </c>
      <c r="AG1376">
        <v>31.837425</v>
      </c>
    </row>
    <row r="1377" spans="1:33" x14ac:dyDescent="0.3">
      <c r="A1377" s="12" t="s">
        <v>3305</v>
      </c>
      <c r="B1377" s="12" t="s">
        <v>3306</v>
      </c>
      <c r="C1377" s="16" t="str">
        <f>[1]!s_info_mkt(A1377)</f>
        <v>主板</v>
      </c>
      <c r="D1377" s="16" t="str">
        <f>[1]!s_ipo_listeddate(A1377)</f>
        <v>2022-12-08</v>
      </c>
      <c r="E1377" s="16" t="str">
        <f>[1]!lastradeday_s("000002","")</f>
        <v>2026-06-22</v>
      </c>
      <c r="F1377" s="16" t="str">
        <f>[1]!s_info_industry_csrc2023(A1377,"",3)</f>
        <v>水上运输业</v>
      </c>
      <c r="G1377" s="16" t="str">
        <f>[1]!s_info_industry_csrc2023(A1377,"",1)</f>
        <v>交通运输、仓储和邮政业</v>
      </c>
      <c r="H1377" s="16">
        <f>[1]!s_is(A1377,83,"FY","YTD","20251231",1,"",100000000)</f>
        <v>61.073671532900001</v>
      </c>
      <c r="I1377" s="16">
        <f>[1]!s_is(A1377,83,"FY","YTD","20241231",1,"",100000000)</f>
        <v>52.715384773700002</v>
      </c>
      <c r="J1377" s="16">
        <f t="shared" si="63"/>
        <v>0.15855497963414278</v>
      </c>
      <c r="K1377" s="16">
        <f>[1]!s_is(A1377,61,"FY","YTD","20251231",1,"",100000000)</f>
        <v>6.5409003660999998</v>
      </c>
      <c r="L1377" s="16">
        <f>[1]!s_is(A1377,61,"FY","YTD","20241231",1,"",100000000)</f>
        <v>5.5373922761000003</v>
      </c>
      <c r="M1377" s="16">
        <f t="shared" si="64"/>
        <v>0.18122394801814057</v>
      </c>
      <c r="N1377" s="16">
        <f>[1]!s_fa_roe(A1377,"20251231")</f>
        <v>10.9754</v>
      </c>
      <c r="O1377" s="16">
        <f>[1]!s_stmnote_rdexp(A1377,"20251231",1,10000)</f>
        <v>800.22421699999995</v>
      </c>
      <c r="P1377" s="20">
        <f t="shared" si="65"/>
        <v>1.3102605376670768E-3</v>
      </c>
      <c r="Q1377" s="16">
        <f>[1]!s_margin_tradingbalance(A1377,"",10000)</f>
        <v>13830.901400000001</v>
      </c>
      <c r="R1377" s="16">
        <f>[1]!s_margin_seclendingbalance(A1377,"",10000)</f>
        <v>62.216000000000001</v>
      </c>
      <c r="S1377" s="17">
        <f>[1]!s_val_ev(A1377,"",100000000)</f>
        <v>105.21412005359998</v>
      </c>
      <c r="T1377" s="17">
        <f>[1]!share_freesharesmv(A1377,"",100000000)</f>
        <v>19.990120053599998</v>
      </c>
      <c r="U1377" s="17">
        <f>[1]!s_dq_amount_btin(A1377,E1377,100000000)</f>
        <v>0.86311322999999995</v>
      </c>
      <c r="V1377" s="17">
        <f>[1]!s_dq_turn(A1377,E1377)</f>
        <v>0.83330392988445756</v>
      </c>
      <c r="W1377" s="2">
        <f>[1]!s_pq_amount(A1377,"20260101","",100000000)</f>
        <v>143.30247806</v>
      </c>
      <c r="X1377" s="2">
        <f>[1]!s_pq_avgamount(A1377,"20260101","",100000000)</f>
        <v>1.3027498005454545</v>
      </c>
      <c r="Y1377" s="17">
        <f>[1]!s_ipo_dilutedpe(A1377)</f>
        <v>22.97</v>
      </c>
      <c r="Z1377" s="12">
        <f>[1]!s_ipo_collection_total(A1377,100000000)</f>
        <v>10.756966054799999</v>
      </c>
      <c r="AA1377" s="2">
        <f>[1]!s_val_pe_ttm(A1377,E1377)</f>
        <v>17.008535385131836</v>
      </c>
      <c r="AB1377" s="5">
        <f>[1]!s_info_zjtxornot1(A1377,"")</f>
        <v>0</v>
      </c>
      <c r="AC1377" s="22" t="str">
        <f>[1]!s_info_nature1(A1377,"")</f>
        <v>地方国有企业</v>
      </c>
      <c r="AD1377" s="6" t="str">
        <f>[1]!s_info_city(A1377)</f>
        <v>宁波市</v>
      </c>
      <c r="AE1377" s="6" t="str">
        <f>[1]!s_info_province(A1377)</f>
        <v>浙江省</v>
      </c>
      <c r="AF1377">
        <v>121.549792</v>
      </c>
      <c r="AG1377">
        <v>29.868387999999999</v>
      </c>
    </row>
    <row r="1378" spans="1:33" x14ac:dyDescent="0.3">
      <c r="A1378" s="12" t="s">
        <v>3307</v>
      </c>
      <c r="B1378" s="12" t="s">
        <v>3308</v>
      </c>
      <c r="C1378" s="16" t="str">
        <f>[1]!s_info_mkt(A1378)</f>
        <v>主板</v>
      </c>
      <c r="D1378" s="16" t="str">
        <f>[1]!s_ipo_listeddate(A1378)</f>
        <v>2017-02-09</v>
      </c>
      <c r="E1378" s="16" t="str">
        <f>[1]!lastradeday_s("000002","")</f>
        <v>2026-06-22</v>
      </c>
      <c r="F1378" s="16" t="str">
        <f>[1]!s_info_industry_csrc2023(A1378,"",3)</f>
        <v>汽车制造业</v>
      </c>
      <c r="G1378" s="16" t="str">
        <f>[1]!s_info_industry_csrc2023(A1378,"",1)</f>
        <v>制造业</v>
      </c>
      <c r="H1378" s="16">
        <f>[1]!s_is(A1378,83,"FY","YTD","20251231",1,"",100000000)</f>
        <v>8.0414593268000001</v>
      </c>
      <c r="I1378" s="16">
        <f>[1]!s_is(A1378,83,"FY","YTD","20241231",1,"",100000000)</f>
        <v>6.8028212388</v>
      </c>
      <c r="J1378" s="16">
        <f t="shared" si="63"/>
        <v>0.18207711837780005</v>
      </c>
      <c r="K1378" s="16">
        <f>[1]!s_is(A1378,61,"FY","YTD","20251231",1,"",100000000)</f>
        <v>2.6685407316999998</v>
      </c>
      <c r="L1378" s="16">
        <f>[1]!s_is(A1378,61,"FY","YTD","20241231",1,"",100000000)</f>
        <v>2.1160505695</v>
      </c>
      <c r="M1378" s="16">
        <f t="shared" si="64"/>
        <v>0.26109497105759022</v>
      </c>
      <c r="N1378" s="16">
        <f>[1]!s_fa_roe(A1378,"20251231")</f>
        <v>18.710100000000001</v>
      </c>
      <c r="O1378" s="16">
        <f>[1]!s_stmnote_rdexp(A1378,"20251231",1,10000)</f>
        <v>4093.0291810000003</v>
      </c>
      <c r="P1378" s="20">
        <f t="shared" si="65"/>
        <v>5.0899084540029262E-2</v>
      </c>
      <c r="Q1378" s="16">
        <f>[1]!s_margin_tradingbalance(A1378,"",10000)</f>
        <v>0</v>
      </c>
      <c r="R1378" s="16">
        <f>[1]!s_margin_seclendingbalance(A1378,"",10000)</f>
        <v>0</v>
      </c>
      <c r="S1378" s="17">
        <f>[1]!s_val_ev(A1378,"",100000000)</f>
        <v>133.00356183119999</v>
      </c>
      <c r="T1378" s="17">
        <f>[1]!share_freesharesmv(A1378,"",100000000)</f>
        <v>61.046699843699997</v>
      </c>
      <c r="U1378" s="17">
        <f>[1]!s_dq_amount_btin(A1378,E1378,100000000)</f>
        <v>2.9289718100000002</v>
      </c>
      <c r="V1378" s="17">
        <f>[1]!s_dq_turn(A1378,E1378)</f>
        <v>2.2375815749726695</v>
      </c>
      <c r="W1378" s="2">
        <f>[1]!s_pq_amount(A1378,"20260101","",100000000)</f>
        <v>260.84276985000002</v>
      </c>
      <c r="X1378" s="2">
        <f>[1]!s_pq_avgamount(A1378,"20260101","",100000000)</f>
        <v>2.3712979077272727</v>
      </c>
      <c r="Y1378" s="17">
        <f>[1]!s_ipo_dilutedpe(A1378)</f>
        <v>22.99</v>
      </c>
      <c r="Z1378" s="12">
        <f>[1]!s_ipo_collection_total(A1378,100000000)</f>
        <v>2.4660000000000002</v>
      </c>
      <c r="AA1378" s="2">
        <f>[1]!s_val_pe_ttm(A1378,E1378)</f>
        <v>49.970062255859375</v>
      </c>
      <c r="AB1378" s="5">
        <f>[1]!s_info_zjtxornot1(A1378,"")</f>
        <v>1</v>
      </c>
      <c r="AC1378" s="22" t="str">
        <f>[1]!s_info_nature1(A1378,"")</f>
        <v>民营企业</v>
      </c>
      <c r="AD1378" s="6" t="str">
        <f>[1]!s_info_city(A1378)</f>
        <v>杭州市</v>
      </c>
      <c r="AE1378" s="6" t="str">
        <f>[1]!s_info_province(A1378)</f>
        <v>浙江省</v>
      </c>
      <c r="AF1378">
        <v>120.153576</v>
      </c>
      <c r="AG1378">
        <v>30.287458999999998</v>
      </c>
    </row>
    <row r="1379" spans="1:33" x14ac:dyDescent="0.3">
      <c r="A1379" s="12" t="s">
        <v>3309</v>
      </c>
      <c r="B1379" s="12" t="s">
        <v>3310</v>
      </c>
      <c r="C1379" s="16" t="str">
        <f>[1]!s_info_mkt(A1379)</f>
        <v>科创板</v>
      </c>
      <c r="D1379" s="16" t="str">
        <f>[1]!s_ipo_listeddate(A1379)</f>
        <v>2020-08-28</v>
      </c>
      <c r="E1379" s="16" t="str">
        <f>[1]!lastradeday_s("000002","")</f>
        <v>2026-06-22</v>
      </c>
      <c r="F1379" s="16" t="str">
        <f>[1]!s_info_industry_csrc2023(A1379,"",3)</f>
        <v>医药制造业</v>
      </c>
      <c r="G1379" s="16" t="str">
        <f>[1]!s_info_industry_csrc2023(A1379,"",1)</f>
        <v>制造业</v>
      </c>
      <c r="H1379" s="16">
        <f>[1]!s_is(A1379,83,"FY","YTD","20251231",1,"",100000000)</f>
        <v>16.415330081900002</v>
      </c>
      <c r="I1379" s="16">
        <f>[1]!s_is(A1379,83,"FY","YTD","20241231",1,"",100000000)</f>
        <v>14.580615529600001</v>
      </c>
      <c r="J1379" s="16">
        <f t="shared" si="63"/>
        <v>0.12583244847073582</v>
      </c>
      <c r="K1379" s="16">
        <f>[1]!s_is(A1379,61,"FY","YTD","20251231",1,"",100000000)</f>
        <v>1.9893741141999999</v>
      </c>
      <c r="L1379" s="16">
        <f>[1]!s_is(A1379,61,"FY","YTD","20241231",1,"",100000000)</f>
        <v>2.7559614387</v>
      </c>
      <c r="M1379" s="16">
        <f t="shared" si="64"/>
        <v>-0.27815604156696871</v>
      </c>
      <c r="N1379" s="16">
        <f>[1]!s_fa_roe(A1379,"20251231")</f>
        <v>2.7707999999999999</v>
      </c>
      <c r="O1379" s="16">
        <f>[1]!s_stmnote_rdexp(A1379,"20251231",1,10000)</f>
        <v>30856.209151999999</v>
      </c>
      <c r="P1379" s="20">
        <f t="shared" si="65"/>
        <v>0.18797190795464361</v>
      </c>
      <c r="Q1379" s="16">
        <f>[1]!s_margin_tradingbalance(A1379,"",10000)</f>
        <v>36158.0769</v>
      </c>
      <c r="R1379" s="16">
        <f>[1]!s_margin_seclendingbalance(A1379,"",10000)</f>
        <v>218.07390000000001</v>
      </c>
      <c r="S1379" s="17">
        <f>[1]!s_val_ev(A1379,"",100000000)</f>
        <v>80.419055232800005</v>
      </c>
      <c r="T1379" s="17">
        <f>[1]!share_freesharesmv(A1379,"",100000000)</f>
        <v>42.577504612800006</v>
      </c>
      <c r="U1379" s="17">
        <f>[1]!s_dq_amount_btin(A1379,E1379,100000000)</f>
        <v>1.00744579</v>
      </c>
      <c r="V1379" s="17">
        <f>[1]!s_dq_turn(A1379,E1379)</f>
        <v>1.2754846361110208</v>
      </c>
      <c r="W1379" s="2">
        <f>[1]!s_pq_amount(A1379,"20260101","",100000000)</f>
        <v>124.48421872</v>
      </c>
      <c r="X1379" s="2">
        <f>[1]!s_pq_avgamount(A1379,"20260101","",100000000)</f>
        <v>1.1316747156363636</v>
      </c>
      <c r="Y1379" s="17">
        <f>[1]!s_ipo_dilutedpe(A1379)</f>
        <v>536.29999999999995</v>
      </c>
      <c r="Z1379" s="12">
        <f>[1]!s_ipo_collection_total(A1379,100000000)</f>
        <v>20.192</v>
      </c>
      <c r="AA1379" s="2">
        <f>[1]!s_val_pe_ttm(A1379,E1379)</f>
        <v>51.241500854492188</v>
      </c>
      <c r="AB1379" s="5">
        <f>[1]!s_info_zjtxornot1(A1379,"")</f>
        <v>0</v>
      </c>
      <c r="AC1379" s="22" t="str">
        <f>[1]!s_info_nature1(A1379,"")</f>
        <v>民营企业</v>
      </c>
      <c r="AD1379" s="6" t="str">
        <f>[1]!s_info_city(A1379)</f>
        <v>长沙市</v>
      </c>
      <c r="AE1379" s="6" t="str">
        <f>[1]!s_info_province(A1379)</f>
        <v>湖南省</v>
      </c>
      <c r="AF1379">
        <v>112.98227900000001</v>
      </c>
      <c r="AG1379">
        <v>28.194089999999999</v>
      </c>
    </row>
    <row r="1380" spans="1:33" x14ac:dyDescent="0.3">
      <c r="A1380" s="12" t="s">
        <v>3311</v>
      </c>
      <c r="B1380" s="12" t="s">
        <v>3312</v>
      </c>
      <c r="C1380" s="16" t="str">
        <f>[1]!s_info_mkt(A1380)</f>
        <v>科创板</v>
      </c>
      <c r="D1380" s="16" t="str">
        <f>[1]!s_ipo_listeddate(A1380)</f>
        <v>2021-12-10</v>
      </c>
      <c r="E1380" s="16" t="str">
        <f>[1]!lastradeday_s("000002","")</f>
        <v>2026-06-22</v>
      </c>
      <c r="F1380" s="16" t="str">
        <f>[1]!s_info_industry_csrc2023(A1380,"",3)</f>
        <v>计算机、通信和其他电子设备制造业</v>
      </c>
      <c r="G1380" s="16" t="str">
        <f>[1]!s_info_industry_csrc2023(A1380,"",1)</f>
        <v>制造业</v>
      </c>
      <c r="H1380" s="16">
        <f>[1]!s_is(A1380,83,"FY","YTD","20251231",1,"",100000000)</f>
        <v>9.2142529095000008</v>
      </c>
      <c r="I1380" s="16">
        <f>[1]!s_is(A1380,83,"FY","YTD","20241231",1,"",100000000)</f>
        <v>6.4095354707000007</v>
      </c>
      <c r="J1380" s="16">
        <f t="shared" si="63"/>
        <v>0.43758513415227118</v>
      </c>
      <c r="K1380" s="16">
        <f>[1]!s_is(A1380,61,"FY","YTD","20251231",1,"",100000000)</f>
        <v>-1.9479366122999999</v>
      </c>
      <c r="L1380" s="16">
        <f>[1]!s_is(A1380,61,"FY","YTD","20241231",1,"",100000000)</f>
        <v>-1.6714188990999999</v>
      </c>
      <c r="M1380" s="16">
        <f t="shared" si="64"/>
        <v>-0.16543890544069778</v>
      </c>
      <c r="N1380" s="16">
        <f>[1]!s_fa_roe(A1380,"20251231")</f>
        <v>-5.8208000000000002</v>
      </c>
      <c r="O1380" s="16">
        <f>[1]!s_stmnote_rdexp(A1380,"20251231",1,10000)</f>
        <v>21586.380191</v>
      </c>
      <c r="P1380" s="20">
        <f t="shared" si="65"/>
        <v>0.23427162682656771</v>
      </c>
      <c r="Q1380" s="16">
        <f>[1]!s_margin_tradingbalance(A1380,"",10000)</f>
        <v>329800.11290000001</v>
      </c>
      <c r="R1380" s="16">
        <f>[1]!s_margin_seclendingbalance(A1380,"",10000)</f>
        <v>1397.501</v>
      </c>
      <c r="S1380" s="17">
        <f>[1]!s_val_ev(A1380,"",100000000)</f>
        <v>704.6187083847999</v>
      </c>
      <c r="T1380" s="17">
        <f>[1]!share_freesharesmv(A1380,"",100000000)</f>
        <v>468.84762142239998</v>
      </c>
      <c r="U1380" s="17">
        <f>[1]!s_dq_amount_btin(A1380,E1380,100000000)</f>
        <v>48.202712929999997</v>
      </c>
      <c r="V1380" s="17">
        <f>[1]!s_dq_turn(A1380,E1380)</f>
        <v>7.0258884455512334</v>
      </c>
      <c r="W1380" s="2">
        <f>[1]!s_pq_amount(A1380,"20260101","",100000000)</f>
        <v>3162.2108386099999</v>
      </c>
      <c r="X1380" s="2">
        <f>[1]!s_pq_avgamount(A1380,"20260101","",100000000)</f>
        <v>28.747371260090908</v>
      </c>
      <c r="Y1380" s="17">
        <f>[1]!s_ipo_dilutedpe(A1380)</f>
        <v>760.38</v>
      </c>
      <c r="Z1380" s="12">
        <f>[1]!s_ipo_collection_total(A1380,100000000)</f>
        <v>33.367744391999999</v>
      </c>
      <c r="AA1380" s="2">
        <f>[1]!s_val_pe_ttm(A1380,E1380)</f>
        <v>25784.701171875</v>
      </c>
      <c r="AB1380" s="5">
        <f>[1]!s_info_zjtxornot1(A1380,"")</f>
        <v>1</v>
      </c>
      <c r="AC1380" s="22" t="str">
        <f>[1]!s_info_nature1(A1380,"")</f>
        <v>民营企业</v>
      </c>
      <c r="AD1380" s="6" t="str">
        <f>[1]!s_info_city(A1380)</f>
        <v>上海市</v>
      </c>
      <c r="AE1380" s="6" t="str">
        <f>[1]!s_info_province(A1380)</f>
        <v>上海</v>
      </c>
      <c r="AF1380">
        <v>121.472644</v>
      </c>
      <c r="AG1380">
        <v>31.231705999999999</v>
      </c>
    </row>
    <row r="1381" spans="1:33" x14ac:dyDescent="0.3">
      <c r="A1381" s="12" t="s">
        <v>3313</v>
      </c>
      <c r="B1381" s="12" t="s">
        <v>3314</v>
      </c>
      <c r="C1381" s="16" t="str">
        <f>[1]!s_info_mkt(A1381)</f>
        <v>创业板</v>
      </c>
      <c r="D1381" s="16" t="str">
        <f>[1]!s_ipo_listeddate(A1381)</f>
        <v>2020-07-08</v>
      </c>
      <c r="E1381" s="16" t="str">
        <f>[1]!lastradeday_s("000002","")</f>
        <v>2026-06-22</v>
      </c>
      <c r="F1381" s="16" t="str">
        <f>[1]!s_info_industry_csrc2023(A1381,"",3)</f>
        <v>纺织服装、服饰业</v>
      </c>
      <c r="G1381" s="16" t="str">
        <f>[1]!s_info_industry_csrc2023(A1381,"",1)</f>
        <v>制造业</v>
      </c>
      <c r="H1381" s="16">
        <f>[1]!s_is(A1381,83,"FY","YTD","20251231",1,"",100000000)</f>
        <v>6.5626378698000005</v>
      </c>
      <c r="I1381" s="16">
        <f>[1]!s_is(A1381,83,"FY","YTD","20241231",1,"",100000000)</f>
        <v>7.0856829017999994</v>
      </c>
      <c r="J1381" s="16">
        <f t="shared" si="63"/>
        <v>-7.3817166143171353E-2</v>
      </c>
      <c r="K1381" s="16">
        <f>[1]!s_is(A1381,61,"FY","YTD","20251231",1,"",100000000)</f>
        <v>0.37172918450000003</v>
      </c>
      <c r="L1381" s="16">
        <f>[1]!s_is(A1381,61,"FY","YTD","20241231",1,"",100000000)</f>
        <v>0.88632897830000001</v>
      </c>
      <c r="M1381" s="16">
        <f t="shared" si="64"/>
        <v>-0.5805968284902685</v>
      </c>
      <c r="N1381" s="16">
        <f>[1]!s_fa_roe(A1381,"20251231")</f>
        <v>2.9327999999999999</v>
      </c>
      <c r="O1381" s="16">
        <f>[1]!s_stmnote_rdexp(A1381,"20251231",1,10000)</f>
        <v>5530.2486100000006</v>
      </c>
      <c r="P1381" s="20">
        <f t="shared" si="65"/>
        <v>8.4268684631360558E-2</v>
      </c>
      <c r="Q1381" s="16">
        <f>[1]!s_margin_tradingbalance(A1381,"",10000)</f>
        <v>0</v>
      </c>
      <c r="R1381" s="16">
        <f>[1]!s_margin_seclendingbalance(A1381,"",10000)</f>
        <v>0</v>
      </c>
      <c r="S1381" s="17">
        <f>[1]!s_val_ev(A1381,"",100000000)</f>
        <v>48.863999999999997</v>
      </c>
      <c r="T1381" s="17">
        <f>[1]!share_freesharesmv(A1381,"",100000000)</f>
        <v>32.115194766799995</v>
      </c>
      <c r="U1381" s="17">
        <f>[1]!s_dq_amount_btin(A1381,E1381,100000000)</f>
        <v>1.6296511</v>
      </c>
      <c r="V1381" s="17">
        <f>[1]!s_dq_turn(A1381,E1381)</f>
        <v>4.4787497267910146</v>
      </c>
      <c r="W1381" s="2">
        <f>[1]!s_pq_amount(A1381,"20260101","",100000000)</f>
        <v>299.35351036999998</v>
      </c>
      <c r="X1381" s="2">
        <f>[1]!s_pq_avgamount(A1381,"20260101","",100000000)</f>
        <v>2.7213955488181818</v>
      </c>
      <c r="Y1381" s="17">
        <f>[1]!s_ipo_dilutedpe(A1381)</f>
        <v>22.96</v>
      </c>
      <c r="Z1381" s="12">
        <f>[1]!s_ipo_collection_total(A1381,100000000)</f>
        <v>3.5640000000000001</v>
      </c>
      <c r="AA1381" s="2">
        <f>[1]!s_val_pe_ttm(A1381,E1381)</f>
        <v>142.91342163085938</v>
      </c>
      <c r="AB1381" s="5">
        <f>[1]!s_info_zjtxornot1(A1381,"")</f>
        <v>0</v>
      </c>
      <c r="AC1381" s="22" t="str">
        <f>[1]!s_info_nature1(A1381,"")</f>
        <v>民营企业</v>
      </c>
      <c r="AD1381" s="6" t="str">
        <f>[1]!s_info_city(A1381)</f>
        <v>青岛市</v>
      </c>
      <c r="AE1381" s="6" t="str">
        <f>[1]!s_info_province(A1381)</f>
        <v>山东省</v>
      </c>
      <c r="AF1381">
        <v>120.35517299999999</v>
      </c>
      <c r="AG1381">
        <v>36.082982000000001</v>
      </c>
    </row>
    <row r="1382" spans="1:33" x14ac:dyDescent="0.3">
      <c r="A1382" s="12" t="s">
        <v>3315</v>
      </c>
      <c r="B1382" s="12" t="s">
        <v>3316</v>
      </c>
      <c r="C1382" s="16" t="str">
        <f>[1]!s_info_mkt(A1382)</f>
        <v>主板</v>
      </c>
      <c r="D1382" s="16" t="str">
        <f>[1]!s_ipo_listeddate(A1382)</f>
        <v>2004-09-09</v>
      </c>
      <c r="E1382" s="16" t="str">
        <f>[1]!lastradeday_s("000002","")</f>
        <v>2026-06-22</v>
      </c>
      <c r="F1382" s="16" t="str">
        <f>[1]!s_info_industry_csrc2023(A1382,"",3)</f>
        <v>医药制造业</v>
      </c>
      <c r="G1382" s="16" t="str">
        <f>[1]!s_info_industry_csrc2023(A1382,"",1)</f>
        <v>制造业</v>
      </c>
      <c r="H1382" s="16">
        <f>[1]!s_is(A1382,83,"FY","YTD","20251231",1,"",100000000)</f>
        <v>6.2364392889999998</v>
      </c>
      <c r="I1382" s="16">
        <f>[1]!s_is(A1382,83,"FY","YTD","20241231",1,"",100000000)</f>
        <v>6.6041960430999991</v>
      </c>
      <c r="J1382" s="16">
        <f t="shared" si="63"/>
        <v>-5.568531759202211E-2</v>
      </c>
      <c r="K1382" s="16">
        <f>[1]!s_is(A1382,61,"FY","YTD","20251231",1,"",100000000)</f>
        <v>-3.4719780299999998</v>
      </c>
      <c r="L1382" s="16">
        <f>[1]!s_is(A1382,61,"FY","YTD","20241231",1,"",100000000)</f>
        <v>-0.74065657760000003</v>
      </c>
      <c r="M1382" s="16">
        <f t="shared" si="64"/>
        <v>-3.6877029584351853</v>
      </c>
      <c r="N1382" s="16">
        <f>[1]!s_fa_roe(A1382,"20251231")</f>
        <v>-6.4572000000000003</v>
      </c>
      <c r="O1382" s="16">
        <f>[1]!s_stmnote_rdexp(A1382,"20251231",1,10000)</f>
        <v>16816.869753999999</v>
      </c>
      <c r="P1382" s="20">
        <f t="shared" si="65"/>
        <v>0.26965499020670414</v>
      </c>
      <c r="Q1382" s="16">
        <f>[1]!s_margin_tradingbalance(A1382,"",10000)</f>
        <v>32258.209599999998</v>
      </c>
      <c r="R1382" s="16">
        <f>[1]!s_margin_seclendingbalance(A1382,"",10000)</f>
        <v>199.56780000000001</v>
      </c>
      <c r="S1382" s="17">
        <f>[1]!s_val_ev(A1382,"",100000000)</f>
        <v>51.778440000000003</v>
      </c>
      <c r="T1382" s="17">
        <f>[1]!share_freesharesmv(A1382,"",100000000)</f>
        <v>31.957116357600004</v>
      </c>
      <c r="U1382" s="17">
        <f>[1]!s_dq_amount_btin(A1382,E1382,100000000)</f>
        <v>1.12350313</v>
      </c>
      <c r="V1382" s="17">
        <f>[1]!s_dq_turn(A1382,E1382)</f>
        <v>2.6820213056073552</v>
      </c>
      <c r="W1382" s="2">
        <f>[1]!s_pq_amount(A1382,"20260101","",100000000)</f>
        <v>360.76451033000001</v>
      </c>
      <c r="X1382" s="2">
        <f>[1]!s_pq_avgamount(A1382,"20260101","",100000000)</f>
        <v>3.2796773666363639</v>
      </c>
      <c r="Y1382" s="17">
        <f>[1]!s_ipo_dilutedpe(A1382)</f>
        <v>19.23</v>
      </c>
      <c r="Z1382" s="12">
        <f>[1]!s_ipo_collection_total(A1382,100000000)</f>
        <v>2.2799999999999998</v>
      </c>
      <c r="AA1382" s="2">
        <f>[1]!s_val_pe_ttm(A1382,E1382)</f>
        <v>-10.803365707397461</v>
      </c>
      <c r="AB1382" s="5">
        <f>[1]!s_info_zjtxornot1(A1382,"")</f>
        <v>0</v>
      </c>
      <c r="AC1382" s="22" t="str">
        <f>[1]!s_info_nature1(A1382,"")</f>
        <v>地方国有企业</v>
      </c>
      <c r="AD1382" s="6" t="str">
        <f>[1]!s_info_city(A1382)</f>
        <v>北京市</v>
      </c>
      <c r="AE1382" s="6" t="str">
        <f>[1]!s_info_province(A1382)</f>
        <v>北京</v>
      </c>
      <c r="AF1382">
        <v>116.40528500000001</v>
      </c>
      <c r="AG1382">
        <v>39.904989</v>
      </c>
    </row>
    <row r="1383" spans="1:33" x14ac:dyDescent="0.3">
      <c r="A1383" s="12" t="s">
        <v>3317</v>
      </c>
      <c r="B1383" s="12" t="s">
        <v>3318</v>
      </c>
      <c r="C1383" s="16" t="str">
        <f>[1]!s_info_mkt(A1383)</f>
        <v>主板</v>
      </c>
      <c r="D1383" s="16" t="str">
        <f>[1]!s_ipo_listeddate(A1383)</f>
        <v>2010-06-08</v>
      </c>
      <c r="E1383" s="16" t="str">
        <f>[1]!lastradeday_s("000002","")</f>
        <v>2026-06-22</v>
      </c>
      <c r="F1383" s="16" t="str">
        <f>[1]!s_info_industry_csrc2023(A1383,"",3)</f>
        <v>计算机、通信和其他电子设备制造业</v>
      </c>
      <c r="G1383" s="16" t="str">
        <f>[1]!s_info_industry_csrc2023(A1383,"",1)</f>
        <v>制造业</v>
      </c>
      <c r="H1383" s="16">
        <f>[1]!s_is(A1383,83,"FY","YTD","20251231",1,"",100000000)</f>
        <v>35.4805996276</v>
      </c>
      <c r="I1383" s="16">
        <f>[1]!s_is(A1383,83,"FY","YTD","20241231",1,"",100000000)</f>
        <v>33.227583820100001</v>
      </c>
      <c r="J1383" s="16">
        <f t="shared" si="63"/>
        <v>6.7805586457872602E-2</v>
      </c>
      <c r="K1383" s="16">
        <f>[1]!s_is(A1383,61,"FY","YTD","20251231",1,"",100000000)</f>
        <v>-7.1142319130999994</v>
      </c>
      <c r="L1383" s="16">
        <f>[1]!s_is(A1383,61,"FY","YTD","20241231",1,"",100000000)</f>
        <v>-7.3789253238999999</v>
      </c>
      <c r="M1383" s="16">
        <f t="shared" si="64"/>
        <v>3.5871539442562286E-2</v>
      </c>
      <c r="N1383" s="16">
        <f>[1]!s_fa_roe(A1383,"20251231")</f>
        <v>-33.9938</v>
      </c>
      <c r="O1383" s="16">
        <f>[1]!s_stmnote_rdexp(A1383,"20251231",1,10000)</f>
        <v>20011.861075999997</v>
      </c>
      <c r="P1383" s="20">
        <f t="shared" si="65"/>
        <v>5.6402262887442781E-2</v>
      </c>
      <c r="Q1383" s="16">
        <f>[1]!s_margin_tradingbalance(A1383,"",10000)</f>
        <v>76443.395999999993</v>
      </c>
      <c r="R1383" s="16">
        <f>[1]!s_margin_seclendingbalance(A1383,"",10000)</f>
        <v>2.1476000000000002</v>
      </c>
      <c r="S1383" s="17">
        <f>[1]!s_val_ev(A1383,"",100000000)</f>
        <v>138.14661218959998</v>
      </c>
      <c r="T1383" s="17">
        <f>[1]!share_freesharesmv(A1383,"",100000000)</f>
        <v>118.7420054422</v>
      </c>
      <c r="U1383" s="17">
        <f>[1]!s_dq_amount_btin(A1383,E1383,100000000)</f>
        <v>8.2629015100000007</v>
      </c>
      <c r="V1383" s="17">
        <f>[1]!s_dq_turn(A1383,E1383)</f>
        <v>6.0346858160761636</v>
      </c>
      <c r="W1383" s="2">
        <f>[1]!s_pq_amount(A1383,"20260101","",100000000)</f>
        <v>933.34098947999996</v>
      </c>
      <c r="X1383" s="2">
        <f>[1]!s_pq_avgamount(A1383,"20260101","",100000000)</f>
        <v>8.4849180861818176</v>
      </c>
      <c r="Y1383" s="17">
        <f>[1]!s_ipo_dilutedpe(A1383)</f>
        <v>34.89</v>
      </c>
      <c r="Z1383" s="12">
        <f>[1]!s_ipo_collection_total(A1383,100000000)</f>
        <v>5.6099899999999998</v>
      </c>
      <c r="AA1383" s="2">
        <f>[1]!s_val_pe_ttm(A1383,E1383)</f>
        <v>-18.102594375610352</v>
      </c>
      <c r="AB1383" s="5">
        <f>[1]!s_info_zjtxornot1(A1383,"")</f>
        <v>0</v>
      </c>
      <c r="AC1383" s="22" t="str">
        <f>[1]!s_info_nature1(A1383,"")</f>
        <v>民营企业</v>
      </c>
      <c r="AD1383" s="6" t="str">
        <f>[1]!s_info_city(A1383)</f>
        <v>苏州市</v>
      </c>
      <c r="AE1383" s="6" t="str">
        <f>[1]!s_info_province(A1383)</f>
        <v>江苏省</v>
      </c>
      <c r="AF1383">
        <v>120.619585</v>
      </c>
      <c r="AG1383">
        <v>31.299378999999998</v>
      </c>
    </row>
    <row r="1384" spans="1:33" x14ac:dyDescent="0.3">
      <c r="A1384" s="12" t="s">
        <v>3319</v>
      </c>
      <c r="B1384" s="12" t="s">
        <v>3320</v>
      </c>
      <c r="C1384" s="16" t="str">
        <f>[1]!s_info_mkt(A1384)</f>
        <v>创业板</v>
      </c>
      <c r="D1384" s="16" t="str">
        <f>[1]!s_ipo_listeddate(A1384)</f>
        <v>2017-07-28</v>
      </c>
      <c r="E1384" s="16" t="str">
        <f>[1]!lastradeday_s("000002","")</f>
        <v>2026-06-22</v>
      </c>
      <c r="F1384" s="16" t="str">
        <f>[1]!s_info_industry_csrc2023(A1384,"",3)</f>
        <v>软件和信息技术服务业</v>
      </c>
      <c r="G1384" s="16" t="str">
        <f>[1]!s_info_industry_csrc2023(A1384,"",1)</f>
        <v>信息传输、软件和信息技术服务业</v>
      </c>
      <c r="H1384" s="16">
        <f>[1]!s_is(A1384,83,"FY","YTD","20251231",1,"",100000000)</f>
        <v>6.3828985959000004</v>
      </c>
      <c r="I1384" s="16">
        <f>[1]!s_is(A1384,83,"FY","YTD","20241231",1,"",100000000)</f>
        <v>5.0700129494999997</v>
      </c>
      <c r="J1384" s="16">
        <f t="shared" si="63"/>
        <v>0.25895114262567631</v>
      </c>
      <c r="K1384" s="16">
        <f>[1]!s_is(A1384,61,"FY","YTD","20251231",1,"",100000000)</f>
        <v>0.14311770099999999</v>
      </c>
      <c r="L1384" s="16">
        <f>[1]!s_is(A1384,61,"FY","YTD","20241231",1,"",100000000)</f>
        <v>9.5776843100000009E-2</v>
      </c>
      <c r="M1384" s="16">
        <f t="shared" si="64"/>
        <v>0.49428292234033733</v>
      </c>
      <c r="N1384" s="16">
        <f>[1]!s_fa_roe(A1384,"20251231")</f>
        <v>1.6714</v>
      </c>
      <c r="O1384" s="16">
        <f>[1]!s_stmnote_rdexp(A1384,"20251231",1,10000)</f>
        <v>3969.507192</v>
      </c>
      <c r="P1384" s="20">
        <f t="shared" si="65"/>
        <v>6.2189726694855826E-2</v>
      </c>
      <c r="Q1384" s="16">
        <f>[1]!s_margin_tradingbalance(A1384,"",10000)</f>
        <v>32550.7726</v>
      </c>
      <c r="R1384" s="16">
        <f>[1]!s_margin_seclendingbalance(A1384,"",10000)</f>
        <v>205.6105</v>
      </c>
      <c r="S1384" s="17">
        <f>[1]!s_val_ev(A1384,"",100000000)</f>
        <v>70.332467328900009</v>
      </c>
      <c r="T1384" s="17">
        <f>[1]!share_freesharesmv(A1384,"",100000000)</f>
        <v>46.271140288799998</v>
      </c>
      <c r="U1384" s="17">
        <f>[1]!s_dq_amount_btin(A1384,E1384,100000000)</f>
        <v>1.7114584900000001</v>
      </c>
      <c r="V1384" s="17">
        <f>[1]!s_dq_turn(A1384,E1384)</f>
        <v>2.5350816424486542</v>
      </c>
      <c r="W1384" s="2">
        <f>[1]!s_pq_amount(A1384,"20260101","",100000000)</f>
        <v>297.06709337000001</v>
      </c>
      <c r="X1384" s="2">
        <f>[1]!s_pq_avgamount(A1384,"20260101","",100000000)</f>
        <v>2.7006099397272729</v>
      </c>
      <c r="Y1384" s="17">
        <f>[1]!s_ipo_dilutedpe(A1384)</f>
        <v>22.99</v>
      </c>
      <c r="Z1384" s="12">
        <f>[1]!s_ipo_collection_total(A1384,100000000)</f>
        <v>1.9624999999999999</v>
      </c>
      <c r="AA1384" s="2">
        <f>[1]!s_val_pe_ttm(A1384,E1384)</f>
        <v>446.16830444335938</v>
      </c>
      <c r="AB1384" s="5">
        <f>[1]!s_info_zjtxornot1(A1384,"")</f>
        <v>1</v>
      </c>
      <c r="AC1384" s="22" t="str">
        <f>[1]!s_info_nature1(A1384,"")</f>
        <v>中央国有企业</v>
      </c>
      <c r="AD1384" s="6" t="str">
        <f>[1]!s_info_city(A1384)</f>
        <v>成都市</v>
      </c>
      <c r="AE1384" s="6" t="str">
        <f>[1]!s_info_province(A1384)</f>
        <v>四川省</v>
      </c>
      <c r="AF1384">
        <v>104.065735</v>
      </c>
      <c r="AG1384">
        <v>30.659462000000001</v>
      </c>
    </row>
    <row r="1385" spans="1:33" x14ac:dyDescent="0.3">
      <c r="A1385" s="12" t="s">
        <v>3321</v>
      </c>
      <c r="B1385" s="12" t="s">
        <v>3322</v>
      </c>
      <c r="C1385" s="16" t="str">
        <f>[1]!s_info_mkt(A1385)</f>
        <v>主板</v>
      </c>
      <c r="D1385" s="16" t="str">
        <f>[1]!s_ipo_listeddate(A1385)</f>
        <v>1997-01-30</v>
      </c>
      <c r="E1385" s="16" t="str">
        <f>[1]!lastradeday_s("000002","")</f>
        <v>2026-06-22</v>
      </c>
      <c r="F1385" s="16" t="str">
        <f>[1]!s_info_industry_csrc2023(A1385,"",3)</f>
        <v>批发业</v>
      </c>
      <c r="G1385" s="16" t="str">
        <f>[1]!s_info_industry_csrc2023(A1385,"",1)</f>
        <v>批发和零售业</v>
      </c>
      <c r="H1385" s="16">
        <f>[1]!s_is(A1385,83,"FY","YTD","20251231",1,"",100000000)</f>
        <v>249.08894154619998</v>
      </c>
      <c r="I1385" s="16">
        <f>[1]!s_is(A1385,83,"FY","YTD","20241231",1,"",100000000)</f>
        <v>219.5372405741</v>
      </c>
      <c r="J1385" s="16">
        <f t="shared" si="63"/>
        <v>0.13460905719148575</v>
      </c>
      <c r="K1385" s="16">
        <f>[1]!s_is(A1385,61,"FY","YTD","20251231",1,"",100000000)</f>
        <v>4.6293889543000004</v>
      </c>
      <c r="L1385" s="16">
        <f>[1]!s_is(A1385,61,"FY","YTD","20241231",1,"",100000000)</f>
        <v>2.1296589474000003</v>
      </c>
      <c r="M1385" s="16">
        <f t="shared" si="64"/>
        <v>1.1737701052799097</v>
      </c>
      <c r="N1385" s="16">
        <f>[1]!s_fa_roe(A1385,"20251231")</f>
        <v>6.7630999999999997</v>
      </c>
      <c r="O1385" s="16">
        <f>[1]!s_stmnote_rdexp(A1385,"20251231",1,10000)</f>
        <v>11564.238925</v>
      </c>
      <c r="P1385" s="20">
        <f t="shared" si="65"/>
        <v>4.642614342176693E-3</v>
      </c>
      <c r="Q1385" s="16">
        <f>[1]!s_margin_tradingbalance(A1385,"",10000)</f>
        <v>77436.421400000007</v>
      </c>
      <c r="R1385" s="16">
        <f>[1]!s_margin_seclendingbalance(A1385,"",10000)</f>
        <v>529.70169999999996</v>
      </c>
      <c r="S1385" s="17">
        <f>[1]!s_val_ev(A1385,"",100000000)</f>
        <v>329.46143642999999</v>
      </c>
      <c r="T1385" s="17">
        <f>[1]!share_freesharesmv(A1385,"",100000000)</f>
        <v>115.343436285</v>
      </c>
      <c r="U1385" s="17">
        <f>[1]!s_dq_amount_btin(A1385,E1385,100000000)</f>
        <v>18.53457586</v>
      </c>
      <c r="V1385" s="17">
        <f>[1]!s_dq_turn(A1385,E1385)</f>
        <v>5.6581851510381318</v>
      </c>
      <c r="W1385" s="2">
        <f>[1]!s_pq_amount(A1385,"20260101","",100000000)</f>
        <v>1564.72095887</v>
      </c>
      <c r="X1385" s="2">
        <f>[1]!s_pq_avgamount(A1385,"20260101","",100000000)</f>
        <v>14.224735989727273</v>
      </c>
      <c r="Y1385" s="17">
        <f>[1]!s_ipo_dilutedpe(A1385)</f>
        <v>0</v>
      </c>
      <c r="Z1385" s="12">
        <f>[1]!s_ipo_collection_total(A1385,100000000)</f>
        <v>2.052</v>
      </c>
      <c r="AA1385" s="2">
        <f>[1]!s_val_pe_ttm(A1385,E1385)</f>
        <v>59.016410827636719</v>
      </c>
      <c r="AB1385" s="5">
        <f>[1]!s_info_zjtxornot1(A1385,"")</f>
        <v>0</v>
      </c>
      <c r="AC1385" s="22" t="str">
        <f>[1]!s_info_nature1(A1385,"")</f>
        <v>民营企业</v>
      </c>
      <c r="AD1385" s="6" t="str">
        <f>[1]!s_info_city(A1385)</f>
        <v>深圳市</v>
      </c>
      <c r="AE1385" s="6" t="str">
        <f>[1]!s_info_province(A1385)</f>
        <v>广东省</v>
      </c>
      <c r="AF1385">
        <v>114.085947</v>
      </c>
      <c r="AG1385">
        <v>22.547000000000001</v>
      </c>
    </row>
    <row r="1386" spans="1:33" x14ac:dyDescent="0.3">
      <c r="A1386" s="12" t="s">
        <v>3323</v>
      </c>
      <c r="B1386" s="12" t="s">
        <v>3324</v>
      </c>
      <c r="C1386" s="16" t="str">
        <f>[1]!s_info_mkt(A1386)</f>
        <v>创业板</v>
      </c>
      <c r="D1386" s="16" t="str">
        <f>[1]!s_ipo_listeddate(A1386)</f>
        <v>2016-12-06</v>
      </c>
      <c r="E1386" s="16" t="str">
        <f>[1]!lastradeday_s("000002","")</f>
        <v>2026-06-22</v>
      </c>
      <c r="F1386" s="16" t="str">
        <f>[1]!s_info_industry_csrc2023(A1386,"",3)</f>
        <v>计算机、通信和其他电子设备制造业</v>
      </c>
      <c r="G1386" s="16" t="str">
        <f>[1]!s_info_industry_csrc2023(A1386,"",1)</f>
        <v>制造业</v>
      </c>
      <c r="H1386" s="16">
        <f>[1]!s_is(A1386,83,"FY","YTD","20251231",1,"",100000000)</f>
        <v>15.4675834774</v>
      </c>
      <c r="I1386" s="16">
        <f>[1]!s_is(A1386,83,"FY","YTD","20241231",1,"",100000000)</f>
        <v>13.7781829349</v>
      </c>
      <c r="J1386" s="16">
        <f t="shared" si="63"/>
        <v>0.12261417564871824</v>
      </c>
      <c r="K1386" s="16">
        <f>[1]!s_is(A1386,61,"FY","YTD","20251231",1,"",100000000)</f>
        <v>2.9896361376999998</v>
      </c>
      <c r="L1386" s="16">
        <f>[1]!s_is(A1386,61,"FY","YTD","20241231",1,"",100000000)</f>
        <v>2.6125670595999999</v>
      </c>
      <c r="M1386" s="16">
        <f t="shared" si="64"/>
        <v>0.14432895673029403</v>
      </c>
      <c r="N1386" s="16">
        <f>[1]!s_fa_roe(A1386,"20251231")</f>
        <v>18.397300000000001</v>
      </c>
      <c r="O1386" s="16">
        <f>[1]!s_stmnote_rdexp(A1386,"20251231",1,10000)</f>
        <v>7660.8911280000002</v>
      </c>
      <c r="P1386" s="20">
        <f t="shared" si="65"/>
        <v>4.9528687782377151E-2</v>
      </c>
      <c r="Q1386" s="16">
        <f>[1]!s_margin_tradingbalance(A1386,"",10000)</f>
        <v>232620.0202</v>
      </c>
      <c r="R1386" s="16">
        <f>[1]!s_margin_seclendingbalance(A1386,"",10000)</f>
        <v>1925.4591</v>
      </c>
      <c r="S1386" s="17">
        <f>[1]!s_val_ev(A1386,"",100000000)</f>
        <v>638.63532463060005</v>
      </c>
      <c r="T1386" s="17">
        <f>[1]!share_freesharesmv(A1386,"",100000000)</f>
        <v>436.23988271040002</v>
      </c>
      <c r="U1386" s="17">
        <f>[1]!s_dq_amount_btin(A1386,E1386,100000000)</f>
        <v>92.705174139999997</v>
      </c>
      <c r="V1386" s="17">
        <f>[1]!s_dq_turn(A1386,E1386)</f>
        <v>17.451470267892141</v>
      </c>
      <c r="W1386" s="2">
        <f>[1]!s_pq_amount(A1386,"20260101","",100000000)</f>
        <v>4273.7655027000001</v>
      </c>
      <c r="X1386" s="2">
        <f>[1]!s_pq_avgamount(A1386,"20260101","",100000000)</f>
        <v>38.852413660909093</v>
      </c>
      <c r="Y1386" s="17">
        <f>[1]!s_ipo_dilutedpe(A1386)</f>
        <v>22.99</v>
      </c>
      <c r="Z1386" s="12">
        <f>[1]!s_ipo_collection_total(A1386,100000000)</f>
        <v>6.5772696000000002</v>
      </c>
      <c r="AA1386" s="2">
        <f>[1]!s_val_pe_ttm(A1386,E1386)</f>
        <v>223.78977966308594</v>
      </c>
      <c r="AB1386" s="5">
        <f>[1]!s_info_zjtxornot1(A1386,"")</f>
        <v>0</v>
      </c>
      <c r="AC1386" s="22" t="str">
        <f>[1]!s_info_nature1(A1386,"")</f>
        <v>民营企业</v>
      </c>
      <c r="AD1386" s="6" t="str">
        <f>[1]!s_info_city(A1386)</f>
        <v>深圳市</v>
      </c>
      <c r="AE1386" s="6" t="str">
        <f>[1]!s_info_province(A1386)</f>
        <v>广东省</v>
      </c>
      <c r="AF1386">
        <v>114.085947</v>
      </c>
      <c r="AG1386">
        <v>22.547000000000001</v>
      </c>
    </row>
    <row r="1387" spans="1:33" x14ac:dyDescent="0.3">
      <c r="A1387" s="12" t="s">
        <v>3325</v>
      </c>
      <c r="B1387" s="12" t="s">
        <v>3326</v>
      </c>
      <c r="C1387" s="16" t="str">
        <f>[1]!s_info_mkt(A1387)</f>
        <v>主板</v>
      </c>
      <c r="D1387" s="16" t="str">
        <f>[1]!s_ipo_listeddate(A1387)</f>
        <v>2020-09-16</v>
      </c>
      <c r="E1387" s="16" t="str">
        <f>[1]!lastradeday_s("000002","")</f>
        <v>2026-06-22</v>
      </c>
      <c r="F1387" s="16" t="str">
        <f>[1]!s_info_industry_csrc2023(A1387,"",3)</f>
        <v>专用设备制造业</v>
      </c>
      <c r="G1387" s="16" t="str">
        <f>[1]!s_info_industry_csrc2023(A1387,"",1)</f>
        <v>制造业</v>
      </c>
      <c r="H1387" s="16">
        <f>[1]!s_is(A1387,83,"FY","YTD","20251231",1,"",100000000)</f>
        <v>11.357014422699999</v>
      </c>
      <c r="I1387" s="16">
        <f>[1]!s_is(A1387,83,"FY","YTD","20241231",1,"",100000000)</f>
        <v>11.1520950565</v>
      </c>
      <c r="J1387" s="16">
        <f t="shared" si="63"/>
        <v>1.8374965884151218E-2</v>
      </c>
      <c r="K1387" s="16">
        <f>[1]!s_is(A1387,61,"FY","YTD","20251231",1,"",100000000)</f>
        <v>0.51507174700000002</v>
      </c>
      <c r="L1387" s="16">
        <f>[1]!s_is(A1387,61,"FY","YTD","20241231",1,"",100000000)</f>
        <v>1.7163279829</v>
      </c>
      <c r="M1387" s="16">
        <f t="shared" si="64"/>
        <v>-0.69989899824991075</v>
      </c>
      <c r="N1387" s="16">
        <f>[1]!s_fa_roe(A1387,"20251231")</f>
        <v>3.0337000000000001</v>
      </c>
      <c r="O1387" s="16">
        <f>[1]!s_stmnote_rdexp(A1387,"20251231",1,10000)</f>
        <v>4560.076016</v>
      </c>
      <c r="P1387" s="20">
        <f t="shared" si="65"/>
        <v>4.0152066786896749E-2</v>
      </c>
      <c r="Q1387" s="16">
        <f>[1]!s_margin_tradingbalance(A1387,"",10000)</f>
        <v>0</v>
      </c>
      <c r="R1387" s="16">
        <f>[1]!s_margin_seclendingbalance(A1387,"",10000)</f>
        <v>0</v>
      </c>
      <c r="S1387" s="17">
        <f>[1]!s_val_ev(A1387,"",100000000)</f>
        <v>33.955914145999998</v>
      </c>
      <c r="T1387" s="17">
        <f>[1]!share_freesharesmv(A1387,"",100000000)</f>
        <v>10.891579159999999</v>
      </c>
      <c r="U1387" s="17">
        <f>[1]!s_dq_amount_btin(A1387,E1387,100000000)</f>
        <v>0.37127955000000001</v>
      </c>
      <c r="V1387" s="17">
        <f>[1]!s_dq_turn(A1387,E1387)</f>
        <v>1.117628482532564</v>
      </c>
      <c r="W1387" s="2">
        <f>[1]!s_pq_amount(A1387,"20260101","",100000000)</f>
        <v>40.115614069999999</v>
      </c>
      <c r="X1387" s="2">
        <f>[1]!s_pq_avgamount(A1387,"20260101","",100000000)</f>
        <v>0.36468740063636362</v>
      </c>
      <c r="Y1387" s="17">
        <f>[1]!s_ipo_dilutedpe(A1387)</f>
        <v>22.99</v>
      </c>
      <c r="Z1387" s="12">
        <f>[1]!s_ipo_collection_total(A1387,100000000)</f>
        <v>6.33</v>
      </c>
      <c r="AA1387" s="2">
        <f>[1]!s_val_pe_ttm(A1387,E1387)</f>
        <v>60.541660308837891</v>
      </c>
      <c r="AB1387" s="5">
        <f>[1]!s_info_zjtxornot1(A1387,"")</f>
        <v>0</v>
      </c>
      <c r="AC1387" s="22" t="str">
        <f>[1]!s_info_nature1(A1387,"")</f>
        <v>民营企业</v>
      </c>
      <c r="AD1387" s="6" t="str">
        <f>[1]!s_info_city(A1387)</f>
        <v>台州市</v>
      </c>
      <c r="AE1387" s="6" t="str">
        <f>[1]!s_info_province(A1387)</f>
        <v>浙江省</v>
      </c>
      <c r="AF1387">
        <v>121.42859900000001</v>
      </c>
      <c r="AG1387">
        <v>28.661377999999999</v>
      </c>
    </row>
    <row r="1388" spans="1:33" x14ac:dyDescent="0.3">
      <c r="A1388" s="12" t="s">
        <v>3327</v>
      </c>
      <c r="B1388" s="12" t="s">
        <v>3328</v>
      </c>
      <c r="C1388" s="16" t="str">
        <f>[1]!s_info_mkt(A1388)</f>
        <v>主板</v>
      </c>
      <c r="D1388" s="16" t="str">
        <f>[1]!s_ipo_listeddate(A1388)</f>
        <v>2019-12-27</v>
      </c>
      <c r="E1388" s="16" t="str">
        <f>[1]!lastradeday_s("000002","")</f>
        <v>2026-06-22</v>
      </c>
      <c r="F1388" s="16" t="str">
        <f>[1]!s_info_industry_csrc2023(A1388,"",3)</f>
        <v>计算机、通信和其他电子设备制造业</v>
      </c>
      <c r="G1388" s="16" t="str">
        <f>[1]!s_info_industry_csrc2023(A1388,"",1)</f>
        <v>制造业</v>
      </c>
      <c r="H1388" s="16">
        <f>[1]!s_is(A1388,83,"FY","YTD","20251231",1,"",100000000)</f>
        <v>3.7916354768999998</v>
      </c>
      <c r="I1388" s="16">
        <f>[1]!s_is(A1388,83,"FY","YTD","20241231",1,"",100000000)</f>
        <v>3.1922807686999999</v>
      </c>
      <c r="J1388" s="16">
        <f t="shared" si="63"/>
        <v>0.18775125110441859</v>
      </c>
      <c r="K1388" s="16">
        <f>[1]!s_is(A1388,61,"FY","YTD","20251231",1,"",100000000)</f>
        <v>0.87434655560000007</v>
      </c>
      <c r="L1388" s="16">
        <f>[1]!s_is(A1388,61,"FY","YTD","20241231",1,"",100000000)</f>
        <v>0.88085119410000001</v>
      </c>
      <c r="M1388" s="16">
        <f t="shared" si="64"/>
        <v>-7.384491890989579E-3</v>
      </c>
      <c r="N1388" s="16">
        <f>[1]!s_fa_roe(A1388,"20251231")</f>
        <v>7.1544999999999996</v>
      </c>
      <c r="O1388" s="16">
        <f>[1]!s_stmnote_rdexp(A1388,"20251231",1,10000)</f>
        <v>3744.580301</v>
      </c>
      <c r="P1388" s="20">
        <f t="shared" si="65"/>
        <v>9.8758974163347793E-2</v>
      </c>
      <c r="Q1388" s="16">
        <f>[1]!s_margin_tradingbalance(A1388,"",10000)</f>
        <v>0</v>
      </c>
      <c r="R1388" s="16">
        <f>[1]!s_margin_seclendingbalance(A1388,"",10000)</f>
        <v>0</v>
      </c>
      <c r="S1388" s="17">
        <f>[1]!s_val_ev(A1388,"",100000000)</f>
        <v>42.534921519999997</v>
      </c>
      <c r="T1388" s="17">
        <f>[1]!share_freesharesmv(A1388,"",100000000)</f>
        <v>17.5384030094</v>
      </c>
      <c r="U1388" s="17">
        <f>[1]!s_dq_amount_btin(A1388,E1388,100000000)</f>
        <v>2.39662949</v>
      </c>
      <c r="V1388" s="17">
        <f>[1]!s_dq_turn(A1388,E1388)</f>
        <v>10.440686772601241</v>
      </c>
      <c r="W1388" s="2">
        <f>[1]!s_pq_amount(A1388,"20260101","",100000000)</f>
        <v>81.442229380000001</v>
      </c>
      <c r="X1388" s="2">
        <f>[1]!s_pq_avgamount(A1388,"20260101","",100000000)</f>
        <v>0.74038390345454541</v>
      </c>
      <c r="Y1388" s="17">
        <f>[1]!s_ipo_dilutedpe(A1388)</f>
        <v>21.73</v>
      </c>
      <c r="Z1388" s="12">
        <f>[1]!s_ipo_collection_total(A1388,100000000)</f>
        <v>5.0647919999999997</v>
      </c>
      <c r="AA1388" s="2">
        <f>[1]!s_val_pe_ttm(A1388,E1388)</f>
        <v>45.882354736328125</v>
      </c>
      <c r="AB1388" s="5">
        <f>[1]!s_info_zjtxornot1(A1388,"")</f>
        <v>1</v>
      </c>
      <c r="AC1388" s="22" t="str">
        <f>[1]!s_info_nature1(A1388,"")</f>
        <v>民营企业</v>
      </c>
      <c r="AD1388" s="6" t="str">
        <f>[1]!s_info_city(A1388)</f>
        <v>深圳市</v>
      </c>
      <c r="AE1388" s="6" t="str">
        <f>[1]!s_info_province(A1388)</f>
        <v>广东省</v>
      </c>
      <c r="AF1388">
        <v>114.085947</v>
      </c>
      <c r="AG1388">
        <v>22.547000000000001</v>
      </c>
    </row>
    <row r="1389" spans="1:33" x14ac:dyDescent="0.3">
      <c r="A1389" s="12" t="s">
        <v>3329</v>
      </c>
      <c r="B1389" s="12" t="s">
        <v>3330</v>
      </c>
      <c r="C1389" s="16" t="str">
        <f>[1]!s_info_mkt(A1389)</f>
        <v>科创板</v>
      </c>
      <c r="D1389" s="16" t="str">
        <f>[1]!s_ipo_listeddate(A1389)</f>
        <v>2021-04-13</v>
      </c>
      <c r="E1389" s="16" t="str">
        <f>[1]!lastradeday_s("000002","")</f>
        <v>2026-06-22</v>
      </c>
      <c r="F1389" s="16" t="str">
        <f>[1]!s_info_industry_csrc2023(A1389,"",3)</f>
        <v>研究和试验发展</v>
      </c>
      <c r="G1389" s="16" t="str">
        <f>[1]!s_info_industry_csrc2023(A1389,"",1)</f>
        <v>科学研究和技术服务业</v>
      </c>
      <c r="H1389" s="16">
        <f>[1]!s_is(A1389,83,"FY","YTD","20251231",1,"",100000000)</f>
        <v>22.096351756300002</v>
      </c>
      <c r="I1389" s="16">
        <f>[1]!s_is(A1389,83,"FY","YTD","20241231",1,"",100000000)</f>
        <v>21.113191931300001</v>
      </c>
      <c r="J1389" s="16">
        <f t="shared" si="63"/>
        <v>4.6566138753396213E-2</v>
      </c>
      <c r="K1389" s="16">
        <f>[1]!s_is(A1389,61,"FY","YTD","20251231",1,"",100000000)</f>
        <v>1.6694717808000001</v>
      </c>
      <c r="L1389" s="16">
        <f>[1]!s_is(A1389,61,"FY","YTD","20241231",1,"",100000000)</f>
        <v>1.9678849606</v>
      </c>
      <c r="M1389" s="16">
        <f t="shared" si="64"/>
        <v>-0.15164157751833973</v>
      </c>
      <c r="N1389" s="16">
        <f>[1]!s_fa_roe(A1389,"20251231")</f>
        <v>6.4926000000000004</v>
      </c>
      <c r="O1389" s="16">
        <f>[1]!s_stmnote_rdexp(A1389,"20251231",1,10000)</f>
        <v>16893.087422999997</v>
      </c>
      <c r="P1389" s="20">
        <f t="shared" si="65"/>
        <v>7.6451930206910851E-2</v>
      </c>
      <c r="Q1389" s="16">
        <f>[1]!s_margin_tradingbalance(A1389,"",10000)</f>
        <v>14144.2531</v>
      </c>
      <c r="R1389" s="16">
        <f>[1]!s_margin_seclendingbalance(A1389,"",10000)</f>
        <v>38.028300000000002</v>
      </c>
      <c r="S1389" s="17">
        <f>[1]!s_val_ev(A1389,"",100000000)</f>
        <v>52.357959999999999</v>
      </c>
      <c r="T1389" s="17">
        <f>[1]!share_freesharesmv(A1389,"",100000000)</f>
        <v>18.844366362999999</v>
      </c>
      <c r="U1389" s="17">
        <f>[1]!s_dq_amount_btin(A1389,E1389,100000000)</f>
        <v>0.53638677000000001</v>
      </c>
      <c r="V1389" s="17">
        <f>[1]!s_dq_turn(A1389,E1389)</f>
        <v>1.0590581451225372</v>
      </c>
      <c r="W1389" s="2">
        <f>[1]!s_pq_amount(A1389,"20260101","",100000000)</f>
        <v>77.057001189999994</v>
      </c>
      <c r="X1389" s="2">
        <f>[1]!s_pq_avgamount(A1389,"20260101","",100000000)</f>
        <v>0.70051819263636361</v>
      </c>
      <c r="Y1389" s="17">
        <f>[1]!s_ipo_dilutedpe(A1389)</f>
        <v>231.51</v>
      </c>
      <c r="Z1389" s="12">
        <f>[1]!s_ipo_collection_total(A1389,100000000)</f>
        <v>5.1295200000000003</v>
      </c>
      <c r="AA1389" s="2">
        <f>[1]!s_val_pe_ttm(A1389,E1389)</f>
        <v>32.215896606445313</v>
      </c>
      <c r="AB1389" s="5">
        <f>[1]!s_info_zjtxornot1(A1389,"")</f>
        <v>1</v>
      </c>
      <c r="AC1389" s="22" t="str">
        <f>[1]!s_info_nature1(A1389,"")</f>
        <v>民营企业</v>
      </c>
      <c r="AD1389" s="6" t="str">
        <f>[1]!s_info_city(A1389)</f>
        <v>北京市</v>
      </c>
      <c r="AE1389" s="6" t="str">
        <f>[1]!s_info_province(A1389)</f>
        <v>北京</v>
      </c>
      <c r="AF1389">
        <v>116.40528500000001</v>
      </c>
      <c r="AG1389">
        <v>39.904989</v>
      </c>
    </row>
    <row r="1390" spans="1:33" x14ac:dyDescent="0.3">
      <c r="A1390" s="12" t="s">
        <v>3331</v>
      </c>
      <c r="B1390" s="12" t="s">
        <v>3332</v>
      </c>
      <c r="C1390" s="16" t="str">
        <f>[1]!s_info_mkt(A1390)</f>
        <v>创业板</v>
      </c>
      <c r="D1390" s="16" t="str">
        <f>[1]!s_ipo_listeddate(A1390)</f>
        <v>2018-11-30</v>
      </c>
      <c r="E1390" s="16" t="str">
        <f>[1]!lastradeday_s("000002","")</f>
        <v>2026-06-22</v>
      </c>
      <c r="F1390" s="16" t="str">
        <f>[1]!s_info_industry_csrc2023(A1390,"",3)</f>
        <v>计算机、通信和其他电子设备制造业</v>
      </c>
      <c r="G1390" s="16" t="str">
        <f>[1]!s_info_industry_csrc2023(A1390,"",1)</f>
        <v>制造业</v>
      </c>
      <c r="H1390" s="16">
        <f>[1]!s_is(A1390,83,"FY","YTD","20251231",1,"",100000000)</f>
        <v>15.6722121067</v>
      </c>
      <c r="I1390" s="16">
        <f>[1]!s_is(A1390,83,"FY","YTD","20241231",1,"",100000000)</f>
        <v>13.201319096400001</v>
      </c>
      <c r="J1390" s="16">
        <f t="shared" si="63"/>
        <v>0.18717016021329358</v>
      </c>
      <c r="K1390" s="16">
        <f>[1]!s_is(A1390,61,"FY","YTD","20251231",1,"",100000000)</f>
        <v>0.60879875090000002</v>
      </c>
      <c r="L1390" s="16">
        <f>[1]!s_is(A1390,61,"FY","YTD","20241231",1,"",100000000)</f>
        <v>1.0637620794</v>
      </c>
      <c r="M1390" s="16">
        <f t="shared" si="64"/>
        <v>-0.42769274945071895</v>
      </c>
      <c r="N1390" s="16">
        <f>[1]!s_fa_roe(A1390,"20251231")</f>
        <v>5.0350000000000001</v>
      </c>
      <c r="O1390" s="16">
        <f>[1]!s_stmnote_rdexp(A1390,"20251231",1,10000)</f>
        <v>6994.2922900000003</v>
      </c>
      <c r="P1390" s="20">
        <f t="shared" si="65"/>
        <v>4.4628621935316221E-2</v>
      </c>
      <c r="Q1390" s="16">
        <f>[1]!s_margin_tradingbalance(A1390,"",10000)</f>
        <v>0</v>
      </c>
      <c r="R1390" s="16">
        <f>[1]!s_margin_seclendingbalance(A1390,"",10000)</f>
        <v>0</v>
      </c>
      <c r="S1390" s="17">
        <f>[1]!s_val_ev(A1390,"",100000000)</f>
        <v>45.266300815599998</v>
      </c>
      <c r="T1390" s="17">
        <f>[1]!share_freesharesmv(A1390,"",100000000)</f>
        <v>26.013969659800001</v>
      </c>
      <c r="U1390" s="17">
        <f>[1]!s_dq_amount_btin(A1390,E1390,100000000)</f>
        <v>2.1617377900000001</v>
      </c>
      <c r="V1390" s="17">
        <f>[1]!s_dq_turn(A1390,E1390)</f>
        <v>6.8825758001777722</v>
      </c>
      <c r="W1390" s="2">
        <f>[1]!s_pq_amount(A1390,"20260101","",100000000)</f>
        <v>159.97190423999999</v>
      </c>
      <c r="X1390" s="2">
        <f>[1]!s_pq_avgamount(A1390,"20260101","",100000000)</f>
        <v>1.4542900385454545</v>
      </c>
      <c r="Y1390" s="17">
        <f>[1]!s_ipo_dilutedpe(A1390)</f>
        <v>15.94</v>
      </c>
      <c r="Z1390" s="12">
        <f>[1]!s_ipo_collection_total(A1390,100000000)</f>
        <v>3.7910981100000001</v>
      </c>
      <c r="AA1390" s="2">
        <f>[1]!s_val_pe_ttm(A1390,E1390)</f>
        <v>98.712898254394531</v>
      </c>
      <c r="AB1390" s="5">
        <f>[1]!s_info_zjtxornot1(A1390,"")</f>
        <v>1</v>
      </c>
      <c r="AC1390" s="22" t="str">
        <f>[1]!s_info_nature1(A1390,"")</f>
        <v>民营企业</v>
      </c>
      <c r="AD1390" s="6" t="str">
        <f>[1]!s_info_city(A1390)</f>
        <v>深圳市</v>
      </c>
      <c r="AE1390" s="6" t="str">
        <f>[1]!s_info_province(A1390)</f>
        <v>广东省</v>
      </c>
      <c r="AF1390">
        <v>114.085947</v>
      </c>
      <c r="AG1390">
        <v>22.547000000000001</v>
      </c>
    </row>
    <row r="1391" spans="1:33" x14ac:dyDescent="0.3">
      <c r="A1391" s="12" t="s">
        <v>3333</v>
      </c>
      <c r="B1391" s="12" t="s">
        <v>3334</v>
      </c>
      <c r="C1391" s="16" t="str">
        <f>[1]!s_info_mkt(A1391)</f>
        <v>主板</v>
      </c>
      <c r="D1391" s="16" t="str">
        <f>[1]!s_ipo_listeddate(A1391)</f>
        <v>2026-04-08</v>
      </c>
      <c r="E1391" s="16" t="str">
        <f>[1]!lastradeday_s("000002","")</f>
        <v>2026-06-22</v>
      </c>
      <c r="F1391" s="16" t="str">
        <f>[1]!s_info_industry_csrc2023(A1391,"",3)</f>
        <v>计算机、通信和其他电子设备制造业</v>
      </c>
      <c r="G1391" s="16" t="str">
        <f>[1]!s_info_industry_csrc2023(A1391,"",1)</f>
        <v>制造业</v>
      </c>
      <c r="H1391" s="16">
        <f>[1]!s_is(A1391,83,"FY","YTD","20251231",1,"",100000000)</f>
        <v>36.770161730200002</v>
      </c>
      <c r="I1391" s="16">
        <f>[1]!s_is(A1391,83,"FY","YTD","20241231",1,"",100000000)</f>
        <v>27.024782274</v>
      </c>
      <c r="J1391" s="16">
        <f t="shared" si="63"/>
        <v>0.36060899056995677</v>
      </c>
      <c r="K1391" s="16">
        <f>[1]!s_is(A1391,61,"FY","YTD","20251231",1,"",100000000)</f>
        <v>5.3984850803999995</v>
      </c>
      <c r="L1391" s="16">
        <f>[1]!s_is(A1391,61,"FY","YTD","20241231",1,"",100000000)</f>
        <v>2.1391408176</v>
      </c>
      <c r="M1391" s="16">
        <f t="shared" si="64"/>
        <v>1.5236698005028051</v>
      </c>
      <c r="N1391" s="16">
        <f>[1]!s_fa_roe(A1391,"20251231")</f>
        <v>26.428000000000001</v>
      </c>
      <c r="O1391" s="16">
        <f>[1]!s_stmnote_rdexp(A1391,"20251231",1,10000)</f>
        <v>14688.108638</v>
      </c>
      <c r="P1391" s="20">
        <f t="shared" si="65"/>
        <v>3.9945727586877568E-2</v>
      </c>
      <c r="Q1391" s="16">
        <f>[1]!s_margin_tradingbalance(A1391,"",10000)</f>
        <v>42226.035400000001</v>
      </c>
      <c r="R1391" s="16">
        <f>[1]!s_margin_seclendingbalance(A1391,"",10000)</f>
        <v>0</v>
      </c>
      <c r="S1391" s="17">
        <f>[1]!s_val_ev(A1391,"",100000000)</f>
        <v>667.07192538000004</v>
      </c>
      <c r="T1391" s="17">
        <f>[1]!share_freesharesmv(A1391,"",100000000)</f>
        <v>69.960894330000002</v>
      </c>
      <c r="U1391" s="17">
        <f>[1]!s_dq_amount_btin(A1391,E1391,100000000)</f>
        <v>14.20625194</v>
      </c>
      <c r="V1391" s="17">
        <f>[1]!s_dq_turn(A1391,E1391)</f>
        <v>20.324132040008472</v>
      </c>
      <c r="W1391" s="2">
        <f>[1]!s_pq_amount(A1391,"20260101","",100000000)</f>
        <v>1041.7718765699999</v>
      </c>
      <c r="X1391" s="2">
        <f>[1]!s_pq_avgamount(A1391,"20260101","",100000000)</f>
        <v>20.8354375314</v>
      </c>
      <c r="Y1391" s="17">
        <f>[1]!s_ipo_dilutedpe(A1391)</f>
        <v>25.6</v>
      </c>
      <c r="Z1391" s="12">
        <f>[1]!s_ipo_collection_total(A1391,100000000)</f>
        <v>17.7</v>
      </c>
      <c r="AA1391" s="2">
        <f>[1]!s_val_pe_ttm(A1391,E1391)</f>
        <v>120.10862731933594</v>
      </c>
      <c r="AB1391" s="5">
        <f>[1]!s_info_zjtxornot1(A1391,"")</f>
        <v>0</v>
      </c>
      <c r="AC1391" s="22" t="str">
        <f>[1]!s_info_nature1(A1391,"")</f>
        <v>外资企业</v>
      </c>
      <c r="AD1391" s="6" t="str">
        <f>[1]!s_info_city(A1391)</f>
        <v>吉安市</v>
      </c>
      <c r="AE1391" s="6" t="str">
        <f>[1]!s_info_province(A1391)</f>
        <v>江西省</v>
      </c>
      <c r="AF1391">
        <v>114.986373</v>
      </c>
      <c r="AG1391">
        <v>27.111699000000002</v>
      </c>
    </row>
    <row r="1392" spans="1:33" x14ac:dyDescent="0.3">
      <c r="A1392" s="12" t="s">
        <v>3335</v>
      </c>
      <c r="B1392" s="12" t="s">
        <v>3336</v>
      </c>
      <c r="C1392" s="16" t="str">
        <f>[1]!s_info_mkt(A1392)</f>
        <v>科创板</v>
      </c>
      <c r="D1392" s="16" t="str">
        <f>[1]!s_ipo_listeddate(A1392)</f>
        <v>2024-11-29</v>
      </c>
      <c r="E1392" s="16" t="str">
        <f>[1]!lastradeday_s("000002","")</f>
        <v>2026-06-22</v>
      </c>
      <c r="F1392" s="16" t="str">
        <f>[1]!s_info_industry_csrc2023(A1392,"",3)</f>
        <v>软件和信息技术服务业</v>
      </c>
      <c r="G1392" s="16" t="str">
        <f>[1]!s_info_industry_csrc2023(A1392,"",1)</f>
        <v>信息传输、软件和信息技术服务业</v>
      </c>
      <c r="H1392" s="16">
        <f>[1]!s_is(A1392,83,"FY","YTD","20251231",1,"",100000000)</f>
        <v>13.271294416300002</v>
      </c>
      <c r="I1392" s="16">
        <f>[1]!s_is(A1392,83,"FY","YTD","20241231",1,"",100000000)</f>
        <v>11.737839232899999</v>
      </c>
      <c r="J1392" s="16">
        <f t="shared" si="63"/>
        <v>0.130642033254458</v>
      </c>
      <c r="K1392" s="16">
        <f>[1]!s_is(A1392,61,"FY","YTD","20251231",1,"",100000000)</f>
        <v>1.4215846538999999</v>
      </c>
      <c r="L1392" s="16">
        <f>[1]!s_is(A1392,61,"FY","YTD","20241231",1,"",100000000)</f>
        <v>1.1805864059</v>
      </c>
      <c r="M1392" s="16">
        <f t="shared" si="64"/>
        <v>0.2041343579729592</v>
      </c>
      <c r="N1392" s="16">
        <f>[1]!s_fa_roe(A1392,"20251231")</f>
        <v>7.8636999999999997</v>
      </c>
      <c r="O1392" s="16">
        <f>[1]!s_stmnote_rdexp(A1392,"20251231",1,10000)</f>
        <v>50277.024169999997</v>
      </c>
      <c r="P1392" s="20">
        <f t="shared" si="65"/>
        <v>0.3788403948619285</v>
      </c>
      <c r="Q1392" s="16">
        <f>[1]!s_margin_tradingbalance(A1392,"",10000)</f>
        <v>120102.8014</v>
      </c>
      <c r="R1392" s="16">
        <f>[1]!s_margin_seclendingbalance(A1392,"",10000)</f>
        <v>19.169799999999999</v>
      </c>
      <c r="S1392" s="17">
        <f>[1]!s_val_ev(A1392,"",100000000)</f>
        <v>347.25400000000002</v>
      </c>
      <c r="T1392" s="17">
        <f>[1]!share_freesharesmv(A1392,"",100000000)</f>
        <v>119.74519192369999</v>
      </c>
      <c r="U1392" s="17">
        <f>[1]!s_dq_amount_btin(A1392,E1392,100000000)</f>
        <v>12.903835989999999</v>
      </c>
      <c r="V1392" s="17">
        <f>[1]!s_dq_turn(A1392,E1392)</f>
        <v>5.8773765247205674</v>
      </c>
      <c r="W1392" s="2">
        <f>[1]!s_pq_amount(A1392,"20260101","",100000000)</f>
        <v>835.04725869000004</v>
      </c>
      <c r="X1392" s="2">
        <f>[1]!s_pq_avgamount(A1392,"20260101","",100000000)</f>
        <v>7.5913387153636362</v>
      </c>
      <c r="Y1392" s="17">
        <f>[1]!s_ipo_dilutedpe(A1392)</f>
        <v>166.67</v>
      </c>
      <c r="Z1392" s="12">
        <f>[1]!s_ipo_collection_total(A1392,100000000)</f>
        <v>11.25</v>
      </c>
      <c r="AA1392" s="2">
        <f>[1]!s_val_pe_ttm(A1392,E1392)</f>
        <v>197.51277160644531</v>
      </c>
      <c r="AB1392" s="5">
        <f>[1]!s_info_zjtxornot1(A1392,"")</f>
        <v>1</v>
      </c>
      <c r="AC1392" s="22" t="str">
        <f>[1]!s_info_nature1(A1392,"")</f>
        <v>民营企业</v>
      </c>
      <c r="AD1392" s="6" t="str">
        <f>[1]!s_info_city(A1392)</f>
        <v>杭州市</v>
      </c>
      <c r="AE1392" s="6" t="str">
        <f>[1]!s_info_province(A1392)</f>
        <v>浙江省</v>
      </c>
      <c r="AF1392">
        <v>120.153576</v>
      </c>
      <c r="AG1392">
        <v>30.287458999999998</v>
      </c>
    </row>
    <row r="1393" spans="1:33" x14ac:dyDescent="0.3">
      <c r="A1393" s="12" t="s">
        <v>3337</v>
      </c>
      <c r="B1393" s="12" t="s">
        <v>3338</v>
      </c>
      <c r="C1393" s="16" t="str">
        <f>[1]!s_info_mkt(A1393)</f>
        <v>主板</v>
      </c>
      <c r="D1393" s="16" t="str">
        <f>[1]!s_ipo_listeddate(A1393)</f>
        <v>1998-08-07</v>
      </c>
      <c r="E1393" s="16" t="str">
        <f>[1]!lastradeday_s("000002","")</f>
        <v>2026-06-22</v>
      </c>
      <c r="F1393" s="16" t="str">
        <f>[1]!s_info_industry_csrc2023(A1393,"",3)</f>
        <v>医药制造业</v>
      </c>
      <c r="G1393" s="16" t="str">
        <f>[1]!s_info_industry_csrc2023(A1393,"",1)</f>
        <v>制造业</v>
      </c>
      <c r="H1393" s="16">
        <f>[1]!s_is(A1393,83,"FY","YTD","20251231",1,"",100000000)</f>
        <v>416.61612748150003</v>
      </c>
      <c r="I1393" s="16">
        <f>[1]!s_is(A1393,83,"FY","YTD","20241231",1,"",100000000)</f>
        <v>410.67195862589995</v>
      </c>
      <c r="J1393" s="16">
        <f t="shared" si="63"/>
        <v>1.44742506293567E-2</v>
      </c>
      <c r="K1393" s="16">
        <f>[1]!s_is(A1393,61,"FY","YTD","20251231",1,"",100000000)</f>
        <v>33.705615626099998</v>
      </c>
      <c r="L1393" s="16">
        <f>[1]!s_is(A1393,61,"FY","YTD","20241231",1,"",100000000)</f>
        <v>27.698866313899998</v>
      </c>
      <c r="M1393" s="16">
        <f t="shared" si="64"/>
        <v>0.21685903112885382</v>
      </c>
      <c r="N1393" s="16">
        <f>[1]!s_fa_roe(A1393,"20251231")</f>
        <v>7.0217999999999998</v>
      </c>
      <c r="O1393" s="16">
        <f>[1]!s_stmnote_rdexp(A1393,"20251231",1,10000)</f>
        <v>591300</v>
      </c>
      <c r="P1393" s="20">
        <f t="shared" si="65"/>
        <v>0.1419292151685263</v>
      </c>
      <c r="Q1393" s="16">
        <f>[1]!s_margin_tradingbalance(A1393,"",10000)</f>
        <v>219964.93669999999</v>
      </c>
      <c r="R1393" s="16">
        <f>[1]!s_margin_seclendingbalance(A1393,"",10000)</f>
        <v>332.73329999999999</v>
      </c>
      <c r="S1393" s="17">
        <f>[1]!s_val_ev(A1393,"",100000000)</f>
        <v>542.87508775795595</v>
      </c>
      <c r="T1393" s="17">
        <f>[1]!share_freesharesmv(A1393,"",100000000)</f>
        <v>271.02869012199994</v>
      </c>
      <c r="U1393" s="17">
        <f>[1]!s_dq_amount_btin(A1393,E1393,100000000)</f>
        <v>5.1338630299999997</v>
      </c>
      <c r="V1393" s="17">
        <f>[1]!s_dq_turn(A1393,E1393)</f>
        <v>1.127096009109229</v>
      </c>
      <c r="W1393" s="2">
        <f>[1]!s_pq_amount(A1393,"20260101","",100000000)</f>
        <v>534.16332565000005</v>
      </c>
      <c r="X1393" s="2">
        <f>[1]!s_pq_avgamount(A1393,"20260101","",100000000)</f>
        <v>4.8560302331818184</v>
      </c>
      <c r="Y1393" s="17">
        <f>[1]!s_ipo_dilutedpe(A1393)</f>
        <v>0</v>
      </c>
      <c r="Z1393" s="12">
        <f>[1]!s_ipo_collection_total(A1393,100000000)</f>
        <v>3.5750000000000002</v>
      </c>
      <c r="AA1393" s="2">
        <f>[1]!s_val_pe_ttm(A1393,E1393)</f>
        <v>16.944478988647461</v>
      </c>
      <c r="AB1393" s="5">
        <f>[1]!s_info_zjtxornot1(A1393,"")</f>
        <v>0</v>
      </c>
      <c r="AC1393" s="22" t="str">
        <f>[1]!s_info_nature1(A1393,"")</f>
        <v>民营企业</v>
      </c>
      <c r="AD1393" s="6" t="str">
        <f>[1]!s_info_city(A1393)</f>
        <v>上海市</v>
      </c>
      <c r="AE1393" s="6" t="str">
        <f>[1]!s_info_province(A1393)</f>
        <v>上海</v>
      </c>
      <c r="AF1393">
        <v>121.472644</v>
      </c>
      <c r="AG1393">
        <v>31.231705999999999</v>
      </c>
    </row>
    <row r="1394" spans="1:33" x14ac:dyDescent="0.3">
      <c r="A1394" s="12" t="s">
        <v>3339</v>
      </c>
      <c r="B1394" s="12" t="s">
        <v>3340</v>
      </c>
      <c r="C1394" s="16" t="str">
        <f>[1]!s_info_mkt(A1394)</f>
        <v>创业板</v>
      </c>
      <c r="D1394" s="16" t="str">
        <f>[1]!s_ipo_listeddate(A1394)</f>
        <v>2023-08-03</v>
      </c>
      <c r="E1394" s="16" t="str">
        <f>[1]!lastradeday_s("000002","")</f>
        <v>2026-06-22</v>
      </c>
      <c r="F1394" s="16" t="str">
        <f>[1]!s_info_industry_csrc2023(A1394,"",3)</f>
        <v>医药制造业</v>
      </c>
      <c r="G1394" s="16" t="str">
        <f>[1]!s_info_industry_csrc2023(A1394,"",1)</f>
        <v>制造业</v>
      </c>
      <c r="H1394" s="16">
        <f>[1]!s_is(A1394,83,"FY","YTD","20251231",1,"",100000000)</f>
        <v>6.3937232264999997</v>
      </c>
      <c r="I1394" s="16">
        <f>[1]!s_is(A1394,83,"FY","YTD","20241231",1,"",100000000)</f>
        <v>4.9701091272999998</v>
      </c>
      <c r="J1394" s="16">
        <f t="shared" si="63"/>
        <v>0.28643517933646967</v>
      </c>
      <c r="K1394" s="16">
        <f>[1]!s_is(A1394,61,"FY","YTD","20251231",1,"",100000000)</f>
        <v>1.0480733395999999</v>
      </c>
      <c r="L1394" s="16">
        <f>[1]!s_is(A1394,61,"FY","YTD","20241231",1,"",100000000)</f>
        <v>0.38609322429999998</v>
      </c>
      <c r="M1394" s="16">
        <f t="shared" si="64"/>
        <v>1.7145603021140614</v>
      </c>
      <c r="N1394" s="16">
        <f>[1]!s_fa_roe(A1394,"20251231")</f>
        <v>4.8121999999999998</v>
      </c>
      <c r="O1394" s="16">
        <f>[1]!s_stmnote_rdexp(A1394,"20251231",1,10000)</f>
        <v>3591.1621229999996</v>
      </c>
      <c r="P1394" s="20">
        <f t="shared" si="65"/>
        <v>5.616699371839786E-2</v>
      </c>
      <c r="Q1394" s="16">
        <f>[1]!s_margin_tradingbalance(A1394,"",10000)</f>
        <v>14585.409799999999</v>
      </c>
      <c r="R1394" s="16">
        <f>[1]!s_margin_seclendingbalance(A1394,"",10000)</f>
        <v>17.161200000000001</v>
      </c>
      <c r="S1394" s="17">
        <f>[1]!s_val_ev(A1394,"",100000000)</f>
        <v>32.616957965200001</v>
      </c>
      <c r="T1394" s="17">
        <f>[1]!share_freesharesmv(A1394,"",100000000)</f>
        <v>15.365443302399999</v>
      </c>
      <c r="U1394" s="17">
        <f>[1]!s_dq_amount_btin(A1394,E1394,100000000)</f>
        <v>0.58156764999999999</v>
      </c>
      <c r="V1394" s="17">
        <f>[1]!s_dq_turn(A1394,E1394)</f>
        <v>3.8764170370988644</v>
      </c>
      <c r="W1394" s="2">
        <f>[1]!s_pq_amount(A1394,"20260101","",100000000)</f>
        <v>199.91364125000001</v>
      </c>
      <c r="X1394" s="2">
        <f>[1]!s_pq_avgamount(A1394,"20260101","",100000000)</f>
        <v>1.8173967386363636</v>
      </c>
      <c r="Y1394" s="17">
        <f>[1]!s_ipo_dilutedpe(A1394)</f>
        <v>31.73</v>
      </c>
      <c r="Z1394" s="12">
        <f>[1]!s_ipo_collection_total(A1394,100000000)</f>
        <v>12.165114275999999</v>
      </c>
      <c r="AA1394" s="2">
        <f>[1]!s_val_pe_ttm(A1394,E1394)</f>
        <v>44.057327270507813</v>
      </c>
      <c r="AB1394" s="5">
        <f>[1]!s_info_zjtxornot1(A1394,"")</f>
        <v>1</v>
      </c>
      <c r="AC1394" s="22" t="str">
        <f>[1]!s_info_nature1(A1394,"")</f>
        <v>外资企业</v>
      </c>
      <c r="AD1394" s="6" t="str">
        <f>[1]!s_info_city(A1394)</f>
        <v>阜新市</v>
      </c>
      <c r="AE1394" s="6" t="str">
        <f>[1]!s_info_province(A1394)</f>
        <v>辽宁省</v>
      </c>
      <c r="AF1394">
        <v>121.648962</v>
      </c>
      <c r="AG1394">
        <v>42.011795999999997</v>
      </c>
    </row>
    <row r="1395" spans="1:33" x14ac:dyDescent="0.3">
      <c r="A1395" s="12" t="s">
        <v>3341</v>
      </c>
      <c r="B1395" s="12" t="s">
        <v>3342</v>
      </c>
      <c r="C1395" s="16" t="str">
        <f>[1]!s_info_mkt(A1395)</f>
        <v>主板</v>
      </c>
      <c r="D1395" s="16" t="str">
        <f>[1]!s_ipo_listeddate(A1395)</f>
        <v>2010-03-18</v>
      </c>
      <c r="E1395" s="16" t="str">
        <f>[1]!lastradeday_s("000002","")</f>
        <v>2026-06-22</v>
      </c>
      <c r="F1395" s="16" t="str">
        <f>[1]!s_info_industry_csrc2023(A1395,"",3)</f>
        <v>金属制品业</v>
      </c>
      <c r="G1395" s="16" t="str">
        <f>[1]!s_info_industry_csrc2023(A1395,"",1)</f>
        <v>制造业</v>
      </c>
      <c r="H1395" s="16">
        <f>[1]!s_is(A1395,83,"FY","YTD","20251231",1,"",100000000)</f>
        <v>5.5717003275000003</v>
      </c>
      <c r="I1395" s="16">
        <f>[1]!s_is(A1395,83,"FY","YTD","20241231",1,"",100000000)</f>
        <v>6.3627231077999999</v>
      </c>
      <c r="J1395" s="16">
        <f t="shared" si="63"/>
        <v>-0.12432142133142532</v>
      </c>
      <c r="K1395" s="16">
        <f>[1]!s_is(A1395,61,"FY","YTD","20251231",1,"",100000000)</f>
        <v>-2.5539420537000002</v>
      </c>
      <c r="L1395" s="16">
        <f>[1]!s_is(A1395,61,"FY","YTD","20241231",1,"",100000000)</f>
        <v>-2.5651901076999999</v>
      </c>
      <c r="M1395" s="16">
        <f t="shared" si="64"/>
        <v>4.3848812476845848E-3</v>
      </c>
      <c r="N1395" s="16">
        <f>[1]!s_fa_roe(A1395,"20251231")</f>
        <v>-31.526499999999999</v>
      </c>
      <c r="O1395" s="16">
        <f>[1]!s_stmnote_rdexp(A1395,"20251231",1,10000)</f>
        <v>27.178350999999999</v>
      </c>
      <c r="P1395" s="20">
        <f t="shared" si="65"/>
        <v>4.8779276347396127E-4</v>
      </c>
      <c r="Q1395" s="16">
        <f>[1]!s_margin_tradingbalance(A1395,"",10000)</f>
        <v>13641.343000000001</v>
      </c>
      <c r="R1395" s="16">
        <f>[1]!s_margin_seclendingbalance(A1395,"",10000)</f>
        <v>0</v>
      </c>
      <c r="S1395" s="17">
        <f>[1]!s_val_ev(A1395,"",100000000)</f>
        <v>34.726697056000006</v>
      </c>
      <c r="T1395" s="17">
        <f>[1]!share_freesharesmv(A1395,"",100000000)</f>
        <v>28.207619328000003</v>
      </c>
      <c r="U1395" s="17">
        <f>[1]!s_dq_amount_btin(A1395,E1395,100000000)</f>
        <v>1.0730981500000001</v>
      </c>
      <c r="V1395" s="17">
        <f>[1]!s_dq_turn(A1395,E1395)</f>
        <v>3.1055174820136515</v>
      </c>
      <c r="W1395" s="2">
        <f>[1]!s_pq_amount(A1395,"20260101","",100000000)</f>
        <v>145.86487880000001</v>
      </c>
      <c r="X1395" s="2">
        <f>[1]!s_pq_avgamount(A1395,"20260101","",100000000)</f>
        <v>1.3260443527272727</v>
      </c>
      <c r="Y1395" s="17">
        <f>[1]!s_ipo_dilutedpe(A1395)</f>
        <v>44.91</v>
      </c>
      <c r="Z1395" s="12">
        <f>[1]!s_ipo_collection_total(A1395,100000000)</f>
        <v>3.2130000000000001</v>
      </c>
      <c r="AA1395" s="2">
        <f>[1]!s_val_pe_ttm(A1395,E1395)</f>
        <v>-10.715788841247559</v>
      </c>
      <c r="AB1395" s="5">
        <f>[1]!s_info_zjtxornot1(A1395,"")</f>
        <v>0</v>
      </c>
      <c r="AC1395" s="22" t="str">
        <f>[1]!s_info_nature1(A1395,"")</f>
        <v>民营企业</v>
      </c>
      <c r="AD1395" s="6" t="str">
        <f>[1]!s_info_city(A1395)</f>
        <v>烟台市</v>
      </c>
      <c r="AE1395" s="6" t="str">
        <f>[1]!s_info_province(A1395)</f>
        <v>山东省</v>
      </c>
      <c r="AF1395">
        <v>121.39138199999999</v>
      </c>
      <c r="AG1395">
        <v>37.539296999999998</v>
      </c>
    </row>
    <row r="1396" spans="1:33" x14ac:dyDescent="0.3">
      <c r="A1396" s="12" t="s">
        <v>3343</v>
      </c>
      <c r="B1396" s="12" t="s">
        <v>3344</v>
      </c>
      <c r="C1396" s="16" t="str">
        <f>[1]!s_info_mkt(A1396)</f>
        <v>科创板</v>
      </c>
      <c r="D1396" s="16" t="str">
        <f>[1]!s_ipo_listeddate(A1396)</f>
        <v>2019-11-18</v>
      </c>
      <c r="E1396" s="16" t="str">
        <f>[1]!lastradeday_s("000002","")</f>
        <v>2026-06-22</v>
      </c>
      <c r="F1396" s="16" t="str">
        <f>[1]!s_info_industry_csrc2023(A1396,"",3)</f>
        <v>软件和信息技术服务业</v>
      </c>
      <c r="G1396" s="16" t="str">
        <f>[1]!s_info_industry_csrc2023(A1396,"",1)</f>
        <v>信息传输、软件和信息技术服务业</v>
      </c>
      <c r="H1396" s="16">
        <f>[1]!s_is(A1396,83,"FY","YTD","20251231",1,"",100000000)</f>
        <v>59.287446730600003</v>
      </c>
      <c r="I1396" s="16">
        <f>[1]!s_is(A1396,83,"FY","YTD","20241231",1,"",100000000)</f>
        <v>51.208387988199995</v>
      </c>
      <c r="J1396" s="16">
        <f t="shared" si="63"/>
        <v>0.15776826921913023</v>
      </c>
      <c r="K1396" s="16">
        <f>[1]!s_is(A1396,61,"FY","YTD","20251231",1,"",100000000)</f>
        <v>18.3646872781</v>
      </c>
      <c r="L1396" s="16">
        <f>[1]!s_is(A1396,61,"FY","YTD","20241231",1,"",100000000)</f>
        <v>16.450805090199999</v>
      </c>
      <c r="M1396" s="16">
        <f t="shared" si="64"/>
        <v>0.11633972789818839</v>
      </c>
      <c r="N1396" s="16">
        <f>[1]!s_fa_roe(A1396,"20251231")</f>
        <v>15.171799999999999</v>
      </c>
      <c r="O1396" s="16">
        <f>[1]!s_stmnote_rdexp(A1396,"20251231",1,10000)</f>
        <v>209523.86205699999</v>
      </c>
      <c r="P1396" s="20">
        <f t="shared" si="65"/>
        <v>0.35340341608750464</v>
      </c>
      <c r="Q1396" s="16">
        <f>[1]!s_margin_tradingbalance(A1396,"",10000)</f>
        <v>508931.70990000002</v>
      </c>
      <c r="R1396" s="16">
        <f>[1]!s_margin_seclendingbalance(A1396,"",10000)</f>
        <v>675.70699999999999</v>
      </c>
      <c r="S1396" s="17">
        <f>[1]!s_val_ev(A1396,"",100000000)</f>
        <v>1052.9856880455</v>
      </c>
      <c r="T1396" s="17">
        <f>[1]!share_freesharesmv(A1396,"",100000000)</f>
        <v>456.23332925059998</v>
      </c>
      <c r="U1396" s="17">
        <f>[1]!s_dq_amount_btin(A1396,E1396,100000000)</f>
        <v>24.915758360000002</v>
      </c>
      <c r="V1396" s="17">
        <f>[1]!s_dq_turn(A1396,E1396)</f>
        <v>2.4446016309851029</v>
      </c>
      <c r="W1396" s="2">
        <f>[1]!s_pq_amount(A1396,"20260101","",100000000)</f>
        <v>2433.7656087599999</v>
      </c>
      <c r="X1396" s="2">
        <f>[1]!s_pq_avgamount(A1396,"20260101","",100000000)</f>
        <v>22.125141897818185</v>
      </c>
      <c r="Y1396" s="17">
        <f>[1]!s_ipo_dilutedpe(A1396)</f>
        <v>78.37</v>
      </c>
      <c r="Z1396" s="12">
        <f>[1]!s_ipo_collection_total(A1396,100000000)</f>
        <v>46.318600000000004</v>
      </c>
      <c r="AA1396" s="2">
        <f>[1]!s_val_pe_ttm(A1396,E1396)</f>
        <v>29.017261505126953</v>
      </c>
      <c r="AB1396" s="5">
        <f>[1]!s_info_zjtxornot1(A1396,"")</f>
        <v>0</v>
      </c>
      <c r="AC1396" s="22" t="str">
        <f>[1]!s_info_nature1(A1396,"")</f>
        <v>民营企业</v>
      </c>
      <c r="AD1396" s="6" t="str">
        <f>[1]!s_info_city(A1396)</f>
        <v>北京市</v>
      </c>
      <c r="AE1396" s="6" t="str">
        <f>[1]!s_info_province(A1396)</f>
        <v>北京</v>
      </c>
      <c r="AF1396">
        <v>116.40528500000001</v>
      </c>
      <c r="AG1396">
        <v>39.904989</v>
      </c>
    </row>
    <row r="1397" spans="1:33" x14ac:dyDescent="0.3">
      <c r="A1397" s="12" t="s">
        <v>3345</v>
      </c>
      <c r="B1397" s="12" t="s">
        <v>3346</v>
      </c>
      <c r="C1397" s="16" t="str">
        <f>[1]!s_info_mkt(A1397)</f>
        <v>主板</v>
      </c>
      <c r="D1397" s="16" t="str">
        <f>[1]!s_ipo_listeddate(A1397)</f>
        <v>1997-09-08</v>
      </c>
      <c r="E1397" s="16" t="str">
        <f>[1]!lastradeday_s("000002","")</f>
        <v>2026-06-22</v>
      </c>
      <c r="F1397" s="16" t="str">
        <f>[1]!s_info_industry_csrc2023(A1397,"",3)</f>
        <v>计算机、通信和其他电子设备制造业</v>
      </c>
      <c r="G1397" s="16" t="str">
        <f>[1]!s_info_industry_csrc2023(A1397,"",1)</f>
        <v>制造业</v>
      </c>
      <c r="H1397" s="16">
        <f>[1]!s_is(A1397,83,"FY","YTD","20251231",1,"",100000000)</f>
        <v>61.02944926</v>
      </c>
      <c r="I1397" s="16">
        <f>[1]!s_is(A1397,83,"FY","YTD","20241231",1,"",100000000)</f>
        <v>51.564929344399992</v>
      </c>
      <c r="J1397" s="16">
        <f t="shared" si="63"/>
        <v>0.18354567796237786</v>
      </c>
      <c r="K1397" s="16">
        <f>[1]!s_is(A1397,61,"FY","YTD","20251231",1,"",100000000)</f>
        <v>0.35556687850000002</v>
      </c>
      <c r="L1397" s="16">
        <f>[1]!s_is(A1397,61,"FY","YTD","20241231",1,"",100000000)</f>
        <v>0.27913994949999998</v>
      </c>
      <c r="M1397" s="16">
        <f t="shared" si="64"/>
        <v>0.27379430689479306</v>
      </c>
      <c r="N1397" s="16">
        <f>[1]!s_fa_roe(A1397,"20251231")</f>
        <v>0.55969999999999998</v>
      </c>
      <c r="O1397" s="16">
        <f>[1]!s_stmnote_rdexp(A1397,"20251231",1,10000)</f>
        <v>37807.238224000001</v>
      </c>
      <c r="P1397" s="20">
        <f t="shared" si="65"/>
        <v>6.194917155967139E-2</v>
      </c>
      <c r="Q1397" s="16">
        <f>[1]!s_margin_tradingbalance(A1397,"",10000)</f>
        <v>323737.50670000003</v>
      </c>
      <c r="R1397" s="16">
        <f>[1]!s_margin_seclendingbalance(A1397,"",10000)</f>
        <v>2386.8730999999998</v>
      </c>
      <c r="S1397" s="17">
        <f>[1]!s_val_ev(A1397,"",100000000)</f>
        <v>896.32676432999995</v>
      </c>
      <c r="T1397" s="17">
        <f>[1]!share_freesharesmv(A1397,"",100000000)</f>
        <v>435.05255292199996</v>
      </c>
      <c r="U1397" s="17">
        <f>[1]!s_dq_amount_btin(A1397,E1397,100000000)</f>
        <v>37.618684729999998</v>
      </c>
      <c r="V1397" s="17">
        <f>[1]!s_dq_turn(A1397,E1397)</f>
        <v>4.2733127522562819</v>
      </c>
      <c r="W1397" s="2">
        <f>[1]!s_pq_amount(A1397,"20260101","",100000000)</f>
        <v>6757.8149941499996</v>
      </c>
      <c r="X1397" s="2">
        <f>[1]!s_pq_avgamount(A1397,"20260101","",100000000)</f>
        <v>61.434681765000001</v>
      </c>
      <c r="Y1397" s="17">
        <f>[1]!s_ipo_dilutedpe(A1397)</f>
        <v>0</v>
      </c>
      <c r="Z1397" s="12">
        <f>[1]!s_ipo_collection_total(A1397,100000000)</f>
        <v>1.32</v>
      </c>
      <c r="AA1397" s="2">
        <f>[1]!s_val_pe_ttm(A1397,E1397)</f>
        <v>5279.97509765625</v>
      </c>
      <c r="AB1397" s="5">
        <f>[1]!s_info_zjtxornot1(A1397,"")</f>
        <v>1</v>
      </c>
      <c r="AC1397" s="22" t="str">
        <f>[1]!s_info_nature1(A1397,"")</f>
        <v>中央国有企业</v>
      </c>
      <c r="AD1397" s="6" t="str">
        <f>[1]!s_info_city(A1397)</f>
        <v>北京市</v>
      </c>
      <c r="AE1397" s="6" t="str">
        <f>[1]!s_info_province(A1397)</f>
        <v>北京</v>
      </c>
      <c r="AF1397">
        <v>116.40528500000001</v>
      </c>
      <c r="AG1397">
        <v>39.904989</v>
      </c>
    </row>
    <row r="1398" spans="1:33" x14ac:dyDescent="0.3">
      <c r="A1398" s="12" t="s">
        <v>3347</v>
      </c>
      <c r="B1398" s="12" t="s">
        <v>3348</v>
      </c>
      <c r="C1398" s="16" t="str">
        <f>[1]!s_info_mkt(A1398)</f>
        <v>主板</v>
      </c>
      <c r="D1398" s="16" t="str">
        <f>[1]!s_ipo_listeddate(A1398)</f>
        <v>1999-07-21</v>
      </c>
      <c r="E1398" s="16" t="str">
        <f>[1]!lastradeday_s("000002","")</f>
        <v>2026-06-22</v>
      </c>
      <c r="F1398" s="16" t="str">
        <f>[1]!s_info_industry_csrc2023(A1398,"",3)</f>
        <v>医药制造业</v>
      </c>
      <c r="G1398" s="16" t="str">
        <f>[1]!s_info_industry_csrc2023(A1398,"",1)</f>
        <v>制造业</v>
      </c>
      <c r="H1398" s="16">
        <f>[1]!s_is(A1398,83,"FY","YTD","20251231",1,"",100000000)</f>
        <v>29.815382304299998</v>
      </c>
      <c r="I1398" s="16">
        <f>[1]!s_is(A1398,83,"FY","YTD","20241231",1,"",100000000)</f>
        <v>28.0671329585</v>
      </c>
      <c r="J1398" s="16">
        <f t="shared" si="63"/>
        <v>6.228813425243529E-2</v>
      </c>
      <c r="K1398" s="16">
        <f>[1]!s_is(A1398,61,"FY","YTD","20251231",1,"",100000000)</f>
        <v>9.3793143531999998</v>
      </c>
      <c r="L1398" s="16">
        <f>[1]!s_is(A1398,61,"FY","YTD","20241231",1,"",100000000)</f>
        <v>10.5128830824</v>
      </c>
      <c r="M1398" s="16">
        <f t="shared" si="64"/>
        <v>-0.10782662760682167</v>
      </c>
      <c r="N1398" s="16">
        <f>[1]!s_fa_roe(A1398,"20251231")</f>
        <v>24.310600000000001</v>
      </c>
      <c r="O1398" s="16">
        <f>[1]!s_stmnote_rdexp(A1398,"20251231",1,10000)</f>
        <v>7408.0119999999997</v>
      </c>
      <c r="P1398" s="20">
        <f t="shared" si="65"/>
        <v>2.4846275403725446E-2</v>
      </c>
      <c r="Q1398" s="16">
        <f>[1]!s_margin_tradingbalance(A1398,"",10000)</f>
        <v>29297.502799999998</v>
      </c>
      <c r="R1398" s="16">
        <f>[1]!s_margin_seclendingbalance(A1398,"",10000)</f>
        <v>226.68799999999999</v>
      </c>
      <c r="S1398" s="17">
        <f>[1]!s_val_ev(A1398,"",100000000)</f>
        <v>122.15897528399999</v>
      </c>
      <c r="T1398" s="17">
        <f>[1]!share_freesharesmv(A1398,"",100000000)</f>
        <v>55.245605071999996</v>
      </c>
      <c r="U1398" s="17">
        <f>[1]!s_dq_amount_btin(A1398,E1398,100000000)</f>
        <v>1.4444565899999999</v>
      </c>
      <c r="V1398" s="17">
        <f>[1]!s_dq_turn(A1398,E1398)</f>
        <v>1.2308559493924773</v>
      </c>
      <c r="W1398" s="2">
        <f>[1]!s_pq_amount(A1398,"20260101","",100000000)</f>
        <v>153.89688244999999</v>
      </c>
      <c r="X1398" s="2">
        <f>[1]!s_pq_avgamount(A1398,"20260101","",100000000)</f>
        <v>1.3990625677272728</v>
      </c>
      <c r="Y1398" s="17">
        <f>[1]!s_ipo_dilutedpe(A1398)</f>
        <v>0</v>
      </c>
      <c r="Z1398" s="12">
        <f>[1]!s_ipo_collection_total(A1398,100000000)</f>
        <v>2.7</v>
      </c>
      <c r="AA1398" s="2">
        <f>[1]!s_val_pe_ttm(A1398,E1398)</f>
        <v>12.628072738647461</v>
      </c>
      <c r="AB1398" s="5">
        <f>[1]!s_info_zjtxornot1(A1398,"")</f>
        <v>0</v>
      </c>
      <c r="AC1398" s="22" t="str">
        <f>[1]!s_info_nature1(A1398,"")</f>
        <v>外资企业</v>
      </c>
      <c r="AD1398" s="6" t="str">
        <f>[1]!s_info_city(A1398)</f>
        <v>拉萨市</v>
      </c>
      <c r="AE1398" s="6" t="str">
        <f>[1]!s_info_province(A1398)</f>
        <v>西藏自治区</v>
      </c>
      <c r="AF1398">
        <v>91.132211999999996</v>
      </c>
      <c r="AG1398">
        <v>29.660361000000002</v>
      </c>
    </row>
    <row r="1399" spans="1:33" x14ac:dyDescent="0.3">
      <c r="A1399" s="12" t="s">
        <v>3349</v>
      </c>
      <c r="B1399" s="12" t="s">
        <v>3350</v>
      </c>
      <c r="C1399" s="16" t="str">
        <f>[1]!s_info_mkt(A1399)</f>
        <v>创业板</v>
      </c>
      <c r="D1399" s="16" t="str">
        <f>[1]!s_ipo_listeddate(A1399)</f>
        <v>2017-07-25</v>
      </c>
      <c r="E1399" s="16" t="str">
        <f>[1]!lastradeday_s("000002","")</f>
        <v>2026-06-22</v>
      </c>
      <c r="F1399" s="16" t="str">
        <f>[1]!s_info_industry_csrc2023(A1399,"",3)</f>
        <v>汽车制造业</v>
      </c>
      <c r="G1399" s="16" t="str">
        <f>[1]!s_info_industry_csrc2023(A1399,"",1)</f>
        <v>制造业</v>
      </c>
      <c r="H1399" s="16">
        <f>[1]!s_is(A1399,83,"FY","YTD","20251231",1,"",100000000)</f>
        <v>26.459218296100001</v>
      </c>
      <c r="I1399" s="16">
        <f>[1]!s_is(A1399,83,"FY","YTD","20241231",1,"",100000000)</f>
        <v>23.973270619099999</v>
      </c>
      <c r="J1399" s="16">
        <f t="shared" si="63"/>
        <v>0.10369664266916501</v>
      </c>
      <c r="K1399" s="16">
        <f>[1]!s_is(A1399,61,"FY","YTD","20251231",1,"",100000000)</f>
        <v>2.4029827103999999</v>
      </c>
      <c r="L1399" s="16">
        <f>[1]!s_is(A1399,61,"FY","YTD","20241231",1,"",100000000)</f>
        <v>2.2436277899000001</v>
      </c>
      <c r="M1399" s="16">
        <f t="shared" si="64"/>
        <v>7.1025560129607021E-2</v>
      </c>
      <c r="N1399" s="16">
        <f>[1]!s_fa_roe(A1399,"20251231")</f>
        <v>12.1821</v>
      </c>
      <c r="O1399" s="16">
        <f>[1]!s_stmnote_rdexp(A1399,"20251231",1,10000)</f>
        <v>10455.399664</v>
      </c>
      <c r="P1399" s="20">
        <f t="shared" si="65"/>
        <v>3.9515149491552028E-2</v>
      </c>
      <c r="Q1399" s="16">
        <f>[1]!s_margin_tradingbalance(A1399,"",10000)</f>
        <v>0</v>
      </c>
      <c r="R1399" s="16">
        <f>[1]!s_margin_seclendingbalance(A1399,"",10000)</f>
        <v>0</v>
      </c>
      <c r="S1399" s="17">
        <f>[1]!s_val_ev(A1399,"",100000000)</f>
        <v>73.087301167999996</v>
      </c>
      <c r="T1399" s="17">
        <f>[1]!share_freesharesmv(A1399,"",100000000)</f>
        <v>50.769114592000008</v>
      </c>
      <c r="U1399" s="17">
        <f>[1]!s_dq_amount_btin(A1399,E1399,100000000)</f>
        <v>3.6687253100000001</v>
      </c>
      <c r="V1399" s="17">
        <f>[1]!s_dq_turn(A1399,E1399)</f>
        <v>6.549152583943548</v>
      </c>
      <c r="W1399" s="2">
        <f>[1]!s_pq_amount(A1399,"20260101","",100000000)</f>
        <v>513.80466087000002</v>
      </c>
      <c r="X1399" s="2">
        <f>[1]!s_pq_avgamount(A1399,"20260101","",100000000)</f>
        <v>4.6709514624545454</v>
      </c>
      <c r="Y1399" s="17">
        <f>[1]!s_ipo_dilutedpe(A1399)</f>
        <v>19.29</v>
      </c>
      <c r="Z1399" s="12">
        <f>[1]!s_ipo_collection_total(A1399,100000000)</f>
        <v>1.4756</v>
      </c>
      <c r="AA1399" s="2">
        <f>[1]!s_val_pe_ttm(A1399,E1399)</f>
        <v>30.481294631958008</v>
      </c>
      <c r="AB1399" s="5">
        <f>[1]!s_info_zjtxornot1(A1399,"")</f>
        <v>1</v>
      </c>
      <c r="AC1399" s="22" t="str">
        <f>[1]!s_info_nature1(A1399,"")</f>
        <v>民营企业</v>
      </c>
      <c r="AD1399" s="6" t="str">
        <f>[1]!s_info_city(A1399)</f>
        <v>无锡市</v>
      </c>
      <c r="AE1399" s="6" t="str">
        <f>[1]!s_info_province(A1399)</f>
        <v>江苏省</v>
      </c>
      <c r="AF1399">
        <v>120.301663</v>
      </c>
      <c r="AG1399">
        <v>31.574729000000001</v>
      </c>
    </row>
    <row r="1400" spans="1:33" x14ac:dyDescent="0.3">
      <c r="A1400" s="12" t="s">
        <v>3351</v>
      </c>
      <c r="B1400" s="12" t="s">
        <v>3352</v>
      </c>
      <c r="C1400" s="16" t="str">
        <f>[1]!s_info_mkt(A1400)</f>
        <v>主板</v>
      </c>
      <c r="D1400" s="16" t="str">
        <f>[1]!s_ipo_listeddate(A1400)</f>
        <v>2015-03-20</v>
      </c>
      <c r="E1400" s="16" t="str">
        <f>[1]!lastradeday_s("000002","")</f>
        <v>2026-06-22</v>
      </c>
      <c r="F1400" s="16" t="str">
        <f>[1]!s_info_industry_csrc2023(A1400,"",3)</f>
        <v>专用设备制造业</v>
      </c>
      <c r="G1400" s="16" t="str">
        <f>[1]!s_info_industry_csrc2023(A1400,"",1)</f>
        <v>制造业</v>
      </c>
      <c r="H1400" s="16">
        <f>[1]!s_is(A1400,83,"FY","YTD","20251231",1,"",100000000)</f>
        <v>26.2833604466</v>
      </c>
      <c r="I1400" s="16">
        <f>[1]!s_is(A1400,83,"FY","YTD","20241231",1,"",100000000)</f>
        <v>31.228367563400003</v>
      </c>
      <c r="J1400" s="16">
        <f t="shared" si="63"/>
        <v>-0.15834984351201264</v>
      </c>
      <c r="K1400" s="16">
        <f>[1]!s_is(A1400,61,"FY","YTD","20251231",1,"",100000000)</f>
        <v>1.0603671311</v>
      </c>
      <c r="L1400" s="16">
        <f>[1]!s_is(A1400,61,"FY","YTD","20241231",1,"",100000000)</f>
        <v>2.1411725863999997</v>
      </c>
      <c r="M1400" s="16">
        <f t="shared" si="64"/>
        <v>-0.50477269425403093</v>
      </c>
      <c r="N1400" s="16">
        <f>[1]!s_fa_roe(A1400,"20251231")</f>
        <v>2.7980999999999998</v>
      </c>
      <c r="O1400" s="16">
        <f>[1]!s_stmnote_rdexp(A1400,"20251231",1,10000)</f>
        <v>15192.849338</v>
      </c>
      <c r="P1400" s="20">
        <f t="shared" si="65"/>
        <v>5.7804059602147788E-2</v>
      </c>
      <c r="Q1400" s="16">
        <f>[1]!s_margin_tradingbalance(A1400,"",10000)</f>
        <v>38482.724300000002</v>
      </c>
      <c r="R1400" s="16">
        <f>[1]!s_margin_seclendingbalance(A1400,"",10000)</f>
        <v>13.1296</v>
      </c>
      <c r="S1400" s="17">
        <f>[1]!s_val_ev(A1400,"",100000000)</f>
        <v>53.077650000000013</v>
      </c>
      <c r="T1400" s="17">
        <f>[1]!share_freesharesmv(A1400,"",100000000)</f>
        <v>41.270116503800004</v>
      </c>
      <c r="U1400" s="17">
        <f>[1]!s_dq_amount_btin(A1400,E1400,100000000)</f>
        <v>1.2267679600000001</v>
      </c>
      <c r="V1400" s="17">
        <f>[1]!s_dq_turn(A1400,E1400)</f>
        <v>2.3760649651972159</v>
      </c>
      <c r="W1400" s="2">
        <f>[1]!s_pq_amount(A1400,"20260101","",100000000)</f>
        <v>236.80002956999999</v>
      </c>
      <c r="X1400" s="2">
        <f>[1]!s_pq_avgamount(A1400,"20260101","",100000000)</f>
        <v>2.1527275415454548</v>
      </c>
      <c r="Y1400" s="17">
        <f>[1]!s_ipo_dilutedpe(A1400)</f>
        <v>20.14</v>
      </c>
      <c r="Z1400" s="12">
        <f>[1]!s_ipo_collection_total(A1400,100000000)</f>
        <v>10.793760000000001</v>
      </c>
      <c r="AA1400" s="2">
        <f>[1]!s_val_pe_ttm(A1400,E1400)</f>
        <v>57.9083251953125</v>
      </c>
      <c r="AB1400" s="5">
        <f>[1]!s_info_zjtxornot1(A1400,"")</f>
        <v>1</v>
      </c>
      <c r="AC1400" s="22" t="str">
        <f>[1]!s_info_nature1(A1400,"")</f>
        <v>民营企业</v>
      </c>
      <c r="AD1400" s="6" t="str">
        <f>[1]!s_info_city(A1400)</f>
        <v>上海市</v>
      </c>
      <c r="AE1400" s="6" t="str">
        <f>[1]!s_info_province(A1400)</f>
        <v>上海</v>
      </c>
      <c r="AF1400">
        <v>121.472644</v>
      </c>
      <c r="AG1400">
        <v>31.231705999999999</v>
      </c>
    </row>
    <row r="1401" spans="1:33" x14ac:dyDescent="0.3">
      <c r="A1401" s="12" t="s">
        <v>3353</v>
      </c>
      <c r="B1401" s="12" t="s">
        <v>3354</v>
      </c>
      <c r="C1401" s="16" t="str">
        <f>[1]!s_info_mkt(A1401)</f>
        <v>科创板</v>
      </c>
      <c r="D1401" s="16" t="str">
        <f>[1]!s_ipo_listeddate(A1401)</f>
        <v>2021-09-10</v>
      </c>
      <c r="E1401" s="16" t="str">
        <f>[1]!lastradeday_s("000002","")</f>
        <v>2026-06-22</v>
      </c>
      <c r="F1401" s="16" t="str">
        <f>[1]!s_info_industry_csrc2023(A1401,"",3)</f>
        <v>计算机、通信和其他电子设备制造业</v>
      </c>
      <c r="G1401" s="16" t="str">
        <f>[1]!s_info_industry_csrc2023(A1401,"",1)</f>
        <v>制造业</v>
      </c>
      <c r="H1401" s="16">
        <f>[1]!s_is(A1401,83,"FY","YTD","20251231",1,"",100000000)</f>
        <v>13.231620154000002</v>
      </c>
      <c r="I1401" s="16">
        <f>[1]!s_is(A1401,83,"FY","YTD","20241231",1,"",100000000)</f>
        <v>7.9238686421000004</v>
      </c>
      <c r="J1401" s="16">
        <f t="shared" si="63"/>
        <v>0.66984345042011317</v>
      </c>
      <c r="K1401" s="16">
        <f>[1]!s_is(A1401,61,"FY","YTD","20251231",1,"",100000000)</f>
        <v>0.70438318989999993</v>
      </c>
      <c r="L1401" s="16">
        <f>[1]!s_is(A1401,61,"FY","YTD","20241231",1,"",100000000)</f>
        <v>0.30237631649999996</v>
      </c>
      <c r="M1401" s="16">
        <f t="shared" si="64"/>
        <v>1.3294919326130492</v>
      </c>
      <c r="N1401" s="16">
        <f>[1]!s_fa_roe(A1401,"20251231")</f>
        <v>6.1760999999999999</v>
      </c>
      <c r="O1401" s="16">
        <f>[1]!s_stmnote_rdexp(A1401,"20251231",1,10000)</f>
        <v>10095.184092</v>
      </c>
      <c r="P1401" s="20">
        <f t="shared" si="65"/>
        <v>7.629590310562355E-2</v>
      </c>
      <c r="Q1401" s="16">
        <f>[1]!s_margin_tradingbalance(A1401,"",10000)</f>
        <v>39147.030599999998</v>
      </c>
      <c r="R1401" s="16">
        <f>[1]!s_margin_seclendingbalance(A1401,"",10000)</f>
        <v>25.209599999999998</v>
      </c>
      <c r="S1401" s="17">
        <f>[1]!s_val_ev(A1401,"",100000000)</f>
        <v>61.192593371999997</v>
      </c>
      <c r="T1401" s="17">
        <f>[1]!share_freesharesmv(A1401,"",100000000)</f>
        <v>39.653576832000006</v>
      </c>
      <c r="U1401" s="17">
        <f>[1]!s_dq_amount_btin(A1401,E1401,100000000)</f>
        <v>2.2243341000000001</v>
      </c>
      <c r="V1401" s="17">
        <f>[1]!s_dq_turn(A1401,E1401)</f>
        <v>3.5888534722649603</v>
      </c>
      <c r="W1401" s="2">
        <f>[1]!s_pq_amount(A1401,"20260101","",100000000)</f>
        <v>125.3753619</v>
      </c>
      <c r="X1401" s="2">
        <f>[1]!s_pq_avgamount(A1401,"20260101","",100000000)</f>
        <v>1.1397760172727274</v>
      </c>
      <c r="Y1401" s="17">
        <f>[1]!s_ipo_dilutedpe(A1401)</f>
        <v>24.74</v>
      </c>
      <c r="Z1401" s="12">
        <f>[1]!s_ipo_collection_total(A1401,100000000)</f>
        <v>2.8763559999999999</v>
      </c>
      <c r="AA1401" s="2">
        <f>[1]!s_val_pe_ttm(A1401,E1401)</f>
        <v>93.610847473144531</v>
      </c>
      <c r="AB1401" s="5">
        <f>[1]!s_info_zjtxornot1(A1401,"")</f>
        <v>0</v>
      </c>
      <c r="AC1401" s="22" t="str">
        <f>[1]!s_info_nature1(A1401,"")</f>
        <v>民营企业</v>
      </c>
      <c r="AD1401" s="6" t="str">
        <f>[1]!s_info_city(A1401)</f>
        <v>昆山市</v>
      </c>
      <c r="AE1401" s="6" t="str">
        <f>[1]!s_info_province(A1401)</f>
        <v>江苏省</v>
      </c>
      <c r="AF1401">
        <v>120.965808</v>
      </c>
      <c r="AG1401">
        <v>31.328937</v>
      </c>
    </row>
    <row r="1402" spans="1:33" x14ac:dyDescent="0.3">
      <c r="A1402" s="12" t="s">
        <v>3355</v>
      </c>
      <c r="B1402" s="12" t="s">
        <v>3356</v>
      </c>
      <c r="C1402" s="16" t="str">
        <f>[1]!s_info_mkt(A1402)</f>
        <v>主板</v>
      </c>
      <c r="D1402" s="16" t="str">
        <f>[1]!s_ipo_listeddate(A1402)</f>
        <v>2017-09-13</v>
      </c>
      <c r="E1402" s="16" t="str">
        <f>[1]!lastradeday_s("000002","")</f>
        <v>2026-06-22</v>
      </c>
      <c r="F1402" s="16" t="str">
        <f>[1]!s_info_industry_csrc2023(A1402,"",3)</f>
        <v>商务服务业</v>
      </c>
      <c r="G1402" s="16" t="str">
        <f>[1]!s_info_industry_csrc2023(A1402,"",1)</f>
        <v>租赁和商务服务业</v>
      </c>
      <c r="H1402" s="16">
        <f>[1]!s_is(A1402,83,"FY","YTD","20251231",1,"",100000000)</f>
        <v>15.372237029100001</v>
      </c>
      <c r="I1402" s="16">
        <f>[1]!s_is(A1402,83,"FY","YTD","20241231",1,"",100000000)</f>
        <v>15.194661852199999</v>
      </c>
      <c r="J1402" s="16">
        <f t="shared" si="63"/>
        <v>1.1686681719362602E-2</v>
      </c>
      <c r="K1402" s="16">
        <f>[1]!s_is(A1402,61,"FY","YTD","20251231",1,"",100000000)</f>
        <v>1.2319469178</v>
      </c>
      <c r="L1402" s="16">
        <f>[1]!s_is(A1402,61,"FY","YTD","20241231",1,"",100000000)</f>
        <v>1.3089821707</v>
      </c>
      <c r="M1402" s="16">
        <f t="shared" si="64"/>
        <v>-5.8851262167157047E-2</v>
      </c>
      <c r="N1402" s="16">
        <f>[1]!s_fa_roe(A1402,"20251231")</f>
        <v>6.6414</v>
      </c>
      <c r="O1402" s="16">
        <f>[1]!s_stmnote_rdexp(A1402,"20251231",1,10000)</f>
        <v>3234.9443760000004</v>
      </c>
      <c r="P1402" s="20">
        <f t="shared" si="65"/>
        <v>2.1044070357984824E-2</v>
      </c>
      <c r="Q1402" s="16">
        <f>[1]!s_margin_tradingbalance(A1402,"",10000)</f>
        <v>0</v>
      </c>
      <c r="R1402" s="16">
        <f>[1]!s_margin_seclendingbalance(A1402,"",10000)</f>
        <v>0</v>
      </c>
      <c r="S1402" s="17">
        <f>[1]!s_val_ev(A1402,"",100000000)</f>
        <v>32.798358400000005</v>
      </c>
      <c r="T1402" s="17">
        <f>[1]!share_freesharesmv(A1402,"",100000000)</f>
        <v>16.563235246999998</v>
      </c>
      <c r="U1402" s="17">
        <f>[1]!s_dq_amount_btin(A1402,E1402,100000000)</f>
        <v>0.87274028999999997</v>
      </c>
      <c r="V1402" s="17">
        <f>[1]!s_dq_turn(A1402,E1402)</f>
        <v>2.7316606918960922</v>
      </c>
      <c r="W1402" s="2">
        <f>[1]!s_pq_amount(A1402,"20260101","",100000000)</f>
        <v>34.367050570000004</v>
      </c>
      <c r="X1402" s="2">
        <f>[1]!s_pq_avgamount(A1402,"20260101","",100000000)</f>
        <v>0.31242773245454547</v>
      </c>
      <c r="Y1402" s="17">
        <f>[1]!s_ipo_dilutedpe(A1402)</f>
        <v>22.96</v>
      </c>
      <c r="Z1402" s="12">
        <f>[1]!s_ipo_collection_total(A1402,100000000)</f>
        <v>6.7926857900000002</v>
      </c>
      <c r="AA1402" s="2">
        <f>[1]!s_val_pe_ttm(A1402,E1402)</f>
        <v>26.287494659423828</v>
      </c>
      <c r="AB1402" s="5">
        <f>[1]!s_info_zjtxornot1(A1402,"")</f>
        <v>0</v>
      </c>
      <c r="AC1402" s="22" t="str">
        <f>[1]!s_info_nature1(A1402,"")</f>
        <v>地方国有企业</v>
      </c>
      <c r="AD1402" s="6" t="str">
        <f>[1]!s_info_city(A1402)</f>
        <v>上海市</v>
      </c>
      <c r="AE1402" s="6" t="str">
        <f>[1]!s_info_province(A1402)</f>
        <v>上海</v>
      </c>
      <c r="AF1402">
        <v>121.472644</v>
      </c>
      <c r="AG1402">
        <v>31.231705999999999</v>
      </c>
    </row>
    <row r="1403" spans="1:33" x14ac:dyDescent="0.3">
      <c r="A1403" s="12" t="s">
        <v>3357</v>
      </c>
      <c r="B1403" s="12" t="s">
        <v>3358</v>
      </c>
      <c r="C1403" s="16" t="str">
        <f>[1]!s_info_mkt(A1403)</f>
        <v>创业板</v>
      </c>
      <c r="D1403" s="16" t="str">
        <f>[1]!s_ipo_listeddate(A1403)</f>
        <v>2010-04-30</v>
      </c>
      <c r="E1403" s="16" t="str">
        <f>[1]!lastradeday_s("000002","")</f>
        <v>2026-06-22</v>
      </c>
      <c r="F1403" s="16" t="str">
        <f>[1]!s_info_industry_csrc2023(A1403,"",3)</f>
        <v>计算机、通信和其他电子设备制造业</v>
      </c>
      <c r="G1403" s="16" t="str">
        <f>[1]!s_info_industry_csrc2023(A1403,"",1)</f>
        <v>制造业</v>
      </c>
      <c r="H1403" s="16">
        <f>[1]!s_is(A1403,83,"FY","YTD","20251231",1,"",100000000)</f>
        <v>6.842538995</v>
      </c>
      <c r="I1403" s="16">
        <f>[1]!s_is(A1403,83,"FY","YTD","20241231",1,"",100000000)</f>
        <v>6.9076556240999993</v>
      </c>
      <c r="J1403" s="16">
        <f t="shared" si="63"/>
        <v>-9.4267335610673797E-3</v>
      </c>
      <c r="K1403" s="16">
        <f>[1]!s_is(A1403,61,"FY","YTD","20251231",1,"",100000000)</f>
        <v>-0.67227655099999994</v>
      </c>
      <c r="L1403" s="16">
        <f>[1]!s_is(A1403,61,"FY","YTD","20241231",1,"",100000000)</f>
        <v>-5.0150976523999997</v>
      </c>
      <c r="M1403" s="16">
        <f t="shared" si="64"/>
        <v>0.86594945949292168</v>
      </c>
      <c r="N1403" s="16">
        <f>[1]!s_fa_roe(A1403,"20251231")</f>
        <v>-12.2814</v>
      </c>
      <c r="O1403" s="16">
        <f>[1]!s_stmnote_rdexp(A1403,"20251231",1,10000)</f>
        <v>4497.8120840000001</v>
      </c>
      <c r="P1403" s="20">
        <f t="shared" si="65"/>
        <v>6.5733086611368299E-2</v>
      </c>
      <c r="Q1403" s="16">
        <f>[1]!s_margin_tradingbalance(A1403,"",10000)</f>
        <v>14779.636</v>
      </c>
      <c r="R1403" s="16">
        <f>[1]!s_margin_seclendingbalance(A1403,"",10000)</f>
        <v>1.6854</v>
      </c>
      <c r="S1403" s="17">
        <f>[1]!s_val_ev(A1403,"",100000000)</f>
        <v>35.436549690999996</v>
      </c>
      <c r="T1403" s="17">
        <f>[1]!share_freesharesmv(A1403,"",100000000)</f>
        <v>29.350353521999999</v>
      </c>
      <c r="U1403" s="17">
        <f>[1]!s_dq_amount_btin(A1403,E1403,100000000)</f>
        <v>0.88274297000000002</v>
      </c>
      <c r="V1403" s="17">
        <f>[1]!s_dq_turn(A1403,E1403)</f>
        <v>2.555884197869291</v>
      </c>
      <c r="W1403" s="2">
        <f>[1]!s_pq_amount(A1403,"20260101","",100000000)</f>
        <v>232.83408072</v>
      </c>
      <c r="X1403" s="2">
        <f>[1]!s_pq_avgamount(A1403,"20260101","",100000000)</f>
        <v>2.116673461090909</v>
      </c>
      <c r="Y1403" s="17">
        <f>[1]!s_ipo_dilutedpe(A1403)</f>
        <v>72.5</v>
      </c>
      <c r="Z1403" s="12">
        <f>[1]!s_ipo_collection_total(A1403,100000000)</f>
        <v>9.86</v>
      </c>
      <c r="AA1403" s="2">
        <f>[1]!s_val_pe_ttm(A1403,E1403)</f>
        <v>-62.435806274414063</v>
      </c>
      <c r="AB1403" s="5">
        <f>[1]!s_info_zjtxornot1(A1403,"")</f>
        <v>0</v>
      </c>
      <c r="AC1403" s="22" t="str">
        <f>[1]!s_info_nature1(A1403,"")</f>
        <v>民营企业</v>
      </c>
      <c r="AD1403" s="6" t="str">
        <f>[1]!s_info_city(A1403)</f>
        <v>温州市</v>
      </c>
      <c r="AE1403" s="6" t="str">
        <f>[1]!s_info_province(A1403)</f>
        <v>浙江省</v>
      </c>
      <c r="AF1403">
        <v>120.672111</v>
      </c>
      <c r="AG1403">
        <v>28.000575000000001</v>
      </c>
    </row>
    <row r="1404" spans="1:33" x14ac:dyDescent="0.3">
      <c r="A1404" s="12" t="s">
        <v>3359</v>
      </c>
      <c r="B1404" s="12" t="s">
        <v>3360</v>
      </c>
      <c r="C1404" s="16" t="str">
        <f>[1]!s_info_mkt(A1404)</f>
        <v>主板</v>
      </c>
      <c r="D1404" s="16" t="str">
        <f>[1]!s_ipo_listeddate(A1404)</f>
        <v>1996-09-09</v>
      </c>
      <c r="E1404" s="16" t="str">
        <f>[1]!lastradeday_s("000002","")</f>
        <v>2026-06-22</v>
      </c>
      <c r="F1404" s="16" t="str">
        <f>[1]!s_info_industry_csrc2023(A1404,"",3)</f>
        <v>房地产业</v>
      </c>
      <c r="G1404" s="16" t="str">
        <f>[1]!s_info_industry_csrc2023(A1404,"",1)</f>
        <v>房地产业</v>
      </c>
      <c r="H1404" s="16">
        <f>[1]!s_is(A1404,83,"FY","YTD","20251231",1,"",100000000)</f>
        <v>3.1542107736</v>
      </c>
      <c r="I1404" s="16">
        <f>[1]!s_is(A1404,83,"FY","YTD","20241231",1,"",100000000)</f>
        <v>46.293278046200001</v>
      </c>
      <c r="J1404" s="16">
        <f t="shared" si="63"/>
        <v>-0.93186460525754633</v>
      </c>
      <c r="K1404" s="16">
        <f>[1]!s_is(A1404,61,"FY","YTD","20251231",1,"",100000000)</f>
        <v>-1.0588001920000001</v>
      </c>
      <c r="L1404" s="16">
        <f>[1]!s_is(A1404,61,"FY","YTD","20241231",1,"",100000000)</f>
        <v>-14.0684506161</v>
      </c>
      <c r="M1404" s="16">
        <f t="shared" si="64"/>
        <v>0.92473938880033424</v>
      </c>
      <c r="N1404" s="16">
        <f>[1]!s_fa_roe(A1404,"20251231")</f>
        <v>-17.175899999999999</v>
      </c>
      <c r="O1404" s="16">
        <f>[1]!s_stmnote_rdexp(A1404,"20251231",1,10000)</f>
        <v>0</v>
      </c>
      <c r="P1404" s="20">
        <f t="shared" si="65"/>
        <v>0</v>
      </c>
      <c r="Q1404" s="16">
        <f>[1]!s_margin_tradingbalance(A1404,"",10000)</f>
        <v>8533.5887000000002</v>
      </c>
      <c r="R1404" s="16">
        <f>[1]!s_margin_seclendingbalance(A1404,"",10000)</f>
        <v>0</v>
      </c>
      <c r="S1404" s="17">
        <f>[1]!s_val_ev(A1404,"",100000000)</f>
        <v>51.848829315399996</v>
      </c>
      <c r="T1404" s="17">
        <f>[1]!share_freesharesmv(A1404,"",100000000)</f>
        <v>23.622038823499999</v>
      </c>
      <c r="U1404" s="17">
        <f>[1]!s_dq_amount_btin(A1404,E1404,100000000)</f>
        <v>1.63316353</v>
      </c>
      <c r="V1404" s="17">
        <f>[1]!s_dq_turn(A1404,E1404)</f>
        <v>3.2119004274323459</v>
      </c>
      <c r="W1404" s="2">
        <f>[1]!s_pq_amount(A1404,"20260101","",100000000)</f>
        <v>182.85733937000001</v>
      </c>
      <c r="X1404" s="2">
        <f>[1]!s_pq_avgamount(A1404,"20260101","",100000000)</f>
        <v>1.6623394488181817</v>
      </c>
      <c r="Y1404" s="17">
        <f>[1]!s_ipo_dilutedpe(A1404)</f>
        <v>0</v>
      </c>
      <c r="Z1404" s="12">
        <f>[1]!s_ipo_collection_total(A1404,100000000)</f>
        <v>1.236</v>
      </c>
      <c r="AA1404" s="2">
        <f>[1]!s_val_pe_ttm(A1404,E1404)</f>
        <v>-51.057380676269531</v>
      </c>
      <c r="AB1404" s="5">
        <f>[1]!s_info_zjtxornot1(A1404,"")</f>
        <v>0</v>
      </c>
      <c r="AC1404" s="22" t="str">
        <f>[1]!s_info_nature1(A1404,"")</f>
        <v>地方国有企业</v>
      </c>
      <c r="AD1404" s="6" t="str">
        <f>[1]!s_info_city(A1404)</f>
        <v>北京市</v>
      </c>
      <c r="AE1404" s="6" t="str">
        <f>[1]!s_info_province(A1404)</f>
        <v>北京</v>
      </c>
      <c r="AF1404">
        <v>116.40528500000001</v>
      </c>
      <c r="AG1404">
        <v>39.904989</v>
      </c>
    </row>
    <row r="1405" spans="1:33" x14ac:dyDescent="0.3">
      <c r="A1405" s="12" t="s">
        <v>3361</v>
      </c>
      <c r="B1405" s="12" t="s">
        <v>3362</v>
      </c>
      <c r="C1405" s="16" t="str">
        <f>[1]!s_info_mkt(A1405)</f>
        <v>主板</v>
      </c>
      <c r="D1405" s="16" t="str">
        <f>[1]!s_ipo_listeddate(A1405)</f>
        <v>2025-06-20</v>
      </c>
      <c r="E1405" s="16" t="str">
        <f>[1]!lastradeday_s("000002","")</f>
        <v>2026-06-22</v>
      </c>
      <c r="F1405" s="16" t="str">
        <f>[1]!s_info_industry_csrc2023(A1405,"",3)</f>
        <v>通用设备制造业</v>
      </c>
      <c r="G1405" s="16" t="str">
        <f>[1]!s_info_industry_csrc2023(A1405,"",1)</f>
        <v>制造业</v>
      </c>
      <c r="H1405" s="16">
        <f>[1]!s_is(A1405,83,"FY","YTD","20251231",1,"",100000000)</f>
        <v>14.018689632300001</v>
      </c>
      <c r="I1405" s="16">
        <f>[1]!s_is(A1405,83,"FY","YTD","20241231",1,"",100000000)</f>
        <v>12.300157571</v>
      </c>
      <c r="J1405" s="16">
        <f t="shared" si="63"/>
        <v>0.13971626390801473</v>
      </c>
      <c r="K1405" s="16">
        <f>[1]!s_is(A1405,61,"FY","YTD","20251231",1,"",100000000)</f>
        <v>1.2435866095000001</v>
      </c>
      <c r="L1405" s="16">
        <f>[1]!s_is(A1405,61,"FY","YTD","20241231",1,"",100000000)</f>
        <v>1.5350131919999999</v>
      </c>
      <c r="M1405" s="16">
        <f t="shared" si="64"/>
        <v>-0.18985281951896071</v>
      </c>
      <c r="N1405" s="16">
        <f>[1]!s_fa_roe(A1405,"20251231")</f>
        <v>12.7789</v>
      </c>
      <c r="O1405" s="16">
        <f>[1]!s_stmnote_rdexp(A1405,"20251231",1,10000)</f>
        <v>6523.2713169999997</v>
      </c>
      <c r="P1405" s="20">
        <f t="shared" si="65"/>
        <v>4.6532675222154464E-2</v>
      </c>
      <c r="Q1405" s="16">
        <f>[1]!s_margin_tradingbalance(A1405,"",10000)</f>
        <v>13098.7811</v>
      </c>
      <c r="R1405" s="16">
        <f>[1]!s_margin_seclendingbalance(A1405,"",10000)</f>
        <v>0</v>
      </c>
      <c r="S1405" s="17">
        <f>[1]!s_val_ev(A1405,"",100000000)</f>
        <v>58.41</v>
      </c>
      <c r="T1405" s="17">
        <f>[1]!share_freesharesmv(A1405,"",100000000)</f>
        <v>16.354800000000001</v>
      </c>
      <c r="U1405" s="17">
        <f>[1]!s_dq_amount_btin(A1405,E1405,100000000)</f>
        <v>1.3078635000000001</v>
      </c>
      <c r="V1405" s="17">
        <f>[1]!s_dq_turn(A1405,E1405)</f>
        <v>7.8023249999999997</v>
      </c>
      <c r="W1405" s="2">
        <f>[1]!s_pq_amount(A1405,"20260101","",100000000)</f>
        <v>122.21241000000001</v>
      </c>
      <c r="X1405" s="2">
        <f>[1]!s_pq_avgamount(A1405,"20260101","",100000000)</f>
        <v>1.111021909090909</v>
      </c>
      <c r="Y1405" s="17">
        <f>[1]!s_ipo_dilutedpe(A1405)</f>
        <v>13.05</v>
      </c>
      <c r="Z1405" s="12">
        <f>[1]!s_ipo_collection_total(A1405,100000000)</f>
        <v>4.97</v>
      </c>
      <c r="AA1405" s="2">
        <f>[1]!s_val_pe_ttm(A1405,E1405)</f>
        <v>52.531497955322266</v>
      </c>
      <c r="AB1405" s="5">
        <f>[1]!s_info_zjtxornot1(A1405,"")</f>
        <v>1</v>
      </c>
      <c r="AC1405" s="22" t="str">
        <f>[1]!s_info_nature1(A1405,"")</f>
        <v>民营企业</v>
      </c>
      <c r="AD1405" s="6" t="str">
        <f>[1]!s_info_city(A1405)</f>
        <v>苏州市</v>
      </c>
      <c r="AE1405" s="6" t="str">
        <f>[1]!s_info_province(A1405)</f>
        <v>江苏省</v>
      </c>
      <c r="AF1405">
        <v>120.619585</v>
      </c>
      <c r="AG1405">
        <v>31.299378999999998</v>
      </c>
    </row>
    <row r="1406" spans="1:33" x14ac:dyDescent="0.3">
      <c r="A1406" s="12" t="s">
        <v>3363</v>
      </c>
      <c r="B1406" s="12" t="s">
        <v>3364</v>
      </c>
      <c r="C1406" s="16" t="str">
        <f>[1]!s_info_mkt(A1406)</f>
        <v>创业板</v>
      </c>
      <c r="D1406" s="16" t="str">
        <f>[1]!s_ipo_listeddate(A1406)</f>
        <v>2012-09-20</v>
      </c>
      <c r="E1406" s="16" t="str">
        <f>[1]!lastradeday_s("000002","")</f>
        <v>2026-06-22</v>
      </c>
      <c r="F1406" s="16" t="str">
        <f>[1]!s_info_industry_csrc2023(A1406,"",3)</f>
        <v>仪器仪表制造业</v>
      </c>
      <c r="G1406" s="16" t="str">
        <f>[1]!s_info_industry_csrc2023(A1406,"",1)</f>
        <v>制造业</v>
      </c>
      <c r="H1406" s="16">
        <f>[1]!s_is(A1406,83,"FY","YTD","20251231",1,"",100000000)</f>
        <v>5.3096903919000003</v>
      </c>
      <c r="I1406" s="16">
        <f>[1]!s_is(A1406,83,"FY","YTD","20241231",1,"",100000000)</f>
        <v>5.0221891849000002</v>
      </c>
      <c r="J1406" s="16">
        <f t="shared" si="63"/>
        <v>5.724619213159432E-2</v>
      </c>
      <c r="K1406" s="16">
        <f>[1]!s_is(A1406,61,"FY","YTD","20251231",1,"",100000000)</f>
        <v>1.3692236725</v>
      </c>
      <c r="L1406" s="16">
        <f>[1]!s_is(A1406,61,"FY","YTD","20241231",1,"",100000000)</f>
        <v>1.2188395700000001</v>
      </c>
      <c r="M1406" s="16">
        <f t="shared" si="64"/>
        <v>0.12338301627342135</v>
      </c>
      <c r="N1406" s="16">
        <f>[1]!s_fa_roe(A1406,"20251231")</f>
        <v>16.9879</v>
      </c>
      <c r="O1406" s="16">
        <f>[1]!s_stmnote_rdexp(A1406,"20251231",1,10000)</f>
        <v>6294.967721</v>
      </c>
      <c r="P1406" s="20">
        <f t="shared" si="65"/>
        <v>0.11855621055802149</v>
      </c>
      <c r="Q1406" s="16">
        <f>[1]!s_margin_tradingbalance(A1406,"",10000)</f>
        <v>0</v>
      </c>
      <c r="R1406" s="16">
        <f>[1]!s_margin_seclendingbalance(A1406,"",10000)</f>
        <v>0</v>
      </c>
      <c r="S1406" s="17">
        <f>[1]!s_val_ev(A1406,"",100000000)</f>
        <v>47.111860460600006</v>
      </c>
      <c r="T1406" s="17">
        <f>[1]!share_freesharesmv(A1406,"",100000000)</f>
        <v>21.527098135399999</v>
      </c>
      <c r="U1406" s="17">
        <f>[1]!s_dq_amount_btin(A1406,E1406,100000000)</f>
        <v>1.35939597</v>
      </c>
      <c r="V1406" s="17">
        <f>[1]!s_dq_turn(A1406,E1406)</f>
        <v>4.9315955958096112</v>
      </c>
      <c r="W1406" s="2">
        <f>[1]!s_pq_amount(A1406,"20260101","",100000000)</f>
        <v>132.76181118</v>
      </c>
      <c r="X1406" s="2">
        <f>[1]!s_pq_avgamount(A1406,"20260101","",100000000)</f>
        <v>1.2069255561818182</v>
      </c>
      <c r="Y1406" s="17">
        <f>[1]!s_ipo_dilutedpe(A1406)</f>
        <v>29.18</v>
      </c>
      <c r="Z1406" s="12">
        <f>[1]!s_ipo_collection_total(A1406,100000000)</f>
        <v>2.2523789999999999</v>
      </c>
      <c r="AA1406" s="2">
        <f>[1]!s_val_pe_ttm(A1406,E1406)</f>
        <v>34.822517395019531</v>
      </c>
      <c r="AB1406" s="5">
        <f>[1]!s_info_zjtxornot1(A1406,"")</f>
        <v>1</v>
      </c>
      <c r="AC1406" s="22" t="str">
        <f>[1]!s_info_nature1(A1406,"")</f>
        <v>民营企业</v>
      </c>
      <c r="AD1406" s="6" t="str">
        <f>[1]!s_info_city(A1406)</f>
        <v>靖江市</v>
      </c>
      <c r="AE1406" s="6" t="str">
        <f>[1]!s_info_province(A1406)</f>
        <v>江苏省</v>
      </c>
      <c r="AF1406">
        <v>120.276899</v>
      </c>
      <c r="AG1406">
        <v>32.039442999999999</v>
      </c>
    </row>
    <row r="1407" spans="1:33" x14ac:dyDescent="0.3">
      <c r="A1407" s="12" t="s">
        <v>3365</v>
      </c>
      <c r="B1407" s="12" t="s">
        <v>3366</v>
      </c>
      <c r="C1407" s="16" t="str">
        <f>[1]!s_info_mkt(A1407)</f>
        <v>科创板</v>
      </c>
      <c r="D1407" s="16" t="str">
        <f>[1]!s_ipo_listeddate(A1407)</f>
        <v>2022-11-25</v>
      </c>
      <c r="E1407" s="16" t="str">
        <f>[1]!lastradeday_s("000002","")</f>
        <v>2026-06-22</v>
      </c>
      <c r="F1407" s="16" t="str">
        <f>[1]!s_info_industry_csrc2023(A1407,"",3)</f>
        <v>生态保护和环境治理业</v>
      </c>
      <c r="G1407" s="16" t="str">
        <f>[1]!s_info_industry_csrc2023(A1407,"",1)</f>
        <v>水利、环境和公共设施管理业</v>
      </c>
      <c r="H1407" s="16">
        <f>[1]!s_is(A1407,83,"FY","YTD","20251231",1,"",100000000)</f>
        <v>12.304068601800001</v>
      </c>
      <c r="I1407" s="16">
        <f>[1]!s_is(A1407,83,"FY","YTD","20241231",1,"",100000000)</f>
        <v>9.2719335537000003</v>
      </c>
      <c r="J1407" s="16">
        <f t="shared" si="63"/>
        <v>0.32702294840001467</v>
      </c>
      <c r="K1407" s="16">
        <f>[1]!s_is(A1407,61,"FY","YTD","20251231",1,"",100000000)</f>
        <v>1.0614155354000001</v>
      </c>
      <c r="L1407" s="16">
        <f>[1]!s_is(A1407,61,"FY","YTD","20241231",1,"",100000000)</f>
        <v>1.8075796930000001</v>
      </c>
      <c r="M1407" s="16">
        <f t="shared" si="64"/>
        <v>-0.41279737789132154</v>
      </c>
      <c r="N1407" s="16">
        <f>[1]!s_fa_roe(A1407,"20251231")</f>
        <v>9.5599000000000007</v>
      </c>
      <c r="O1407" s="16">
        <f>[1]!s_stmnote_rdexp(A1407,"20251231",1,10000)</f>
        <v>6407.9109659999995</v>
      </c>
      <c r="P1407" s="20">
        <f t="shared" si="65"/>
        <v>5.2079610195464657E-2</v>
      </c>
      <c r="Q1407" s="16">
        <f>[1]!s_margin_tradingbalance(A1407,"",10000)</f>
        <v>38502.240100000003</v>
      </c>
      <c r="R1407" s="16">
        <f>[1]!s_margin_seclendingbalance(A1407,"",10000)</f>
        <v>0</v>
      </c>
      <c r="S1407" s="17">
        <f>[1]!s_val_ev(A1407,"",100000000)</f>
        <v>94.268058413099993</v>
      </c>
      <c r="T1407" s="17">
        <f>[1]!share_freesharesmv(A1407,"",100000000)</f>
        <v>42.192018762300002</v>
      </c>
      <c r="U1407" s="17">
        <f>[1]!s_dq_amount_btin(A1407,E1407,100000000)</f>
        <v>2.1416237900000001</v>
      </c>
      <c r="V1407" s="17">
        <f>[1]!s_dq_turn(A1407,E1407)</f>
        <v>2.286933162400226</v>
      </c>
      <c r="W1407" s="2">
        <f>[1]!s_pq_amount(A1407,"20260101","",100000000)</f>
        <v>340.43479196999999</v>
      </c>
      <c r="X1407" s="2">
        <f>[1]!s_pq_avgamount(A1407,"20260101","",100000000)</f>
        <v>3.0948617451818179</v>
      </c>
      <c r="Y1407" s="17">
        <f>[1]!s_ipo_dilutedpe(A1407)</f>
        <v>48.09</v>
      </c>
      <c r="Z1407" s="12">
        <f>[1]!s_ipo_collection_total(A1407,100000000)</f>
        <v>4.5469387306</v>
      </c>
      <c r="AA1407" s="2">
        <f>[1]!s_val_pe_ttm(A1407,E1407)</f>
        <v>78.201225280761719</v>
      </c>
      <c r="AB1407" s="5">
        <f>[1]!s_info_zjtxornot1(A1407,"")</f>
        <v>1</v>
      </c>
      <c r="AC1407" s="22" t="str">
        <f>[1]!s_info_nature1(A1407,"")</f>
        <v>民营企业</v>
      </c>
      <c r="AD1407" s="6" t="str">
        <f>[1]!s_info_city(A1407)</f>
        <v>长沙市</v>
      </c>
      <c r="AE1407" s="6" t="str">
        <f>[1]!s_info_province(A1407)</f>
        <v>湖南省</v>
      </c>
      <c r="AF1407">
        <v>112.98227900000001</v>
      </c>
      <c r="AG1407">
        <v>28.194089999999999</v>
      </c>
    </row>
    <row r="1408" spans="1:33" x14ac:dyDescent="0.3">
      <c r="A1408" s="12" t="s">
        <v>3367</v>
      </c>
      <c r="B1408" s="12" t="s">
        <v>3368</v>
      </c>
      <c r="C1408" s="16" t="str">
        <f>[1]!s_info_mkt(A1408)</f>
        <v>科创板</v>
      </c>
      <c r="D1408" s="16" t="str">
        <f>[1]!s_ipo_listeddate(A1408)</f>
        <v>2020-12-14</v>
      </c>
      <c r="E1408" s="16" t="str">
        <f>[1]!lastradeday_s("000002","")</f>
        <v>2026-06-22</v>
      </c>
      <c r="F1408" s="16" t="str">
        <f>[1]!s_info_industry_csrc2023(A1408,"",3)</f>
        <v>医药制造业</v>
      </c>
      <c r="G1408" s="16" t="str">
        <f>[1]!s_info_industry_csrc2023(A1408,"",1)</f>
        <v>制造业</v>
      </c>
      <c r="H1408" s="16">
        <f>[1]!s_is(A1408,83,"FY","YTD","20251231",1,"",100000000)</f>
        <v>15.3402836315</v>
      </c>
      <c r="I1408" s="16">
        <f>[1]!s_is(A1408,83,"FY","YTD","20241231",1,"",100000000)</f>
        <v>14.069254483</v>
      </c>
      <c r="J1408" s="16">
        <f t="shared" si="63"/>
        <v>9.0340902571333537E-2</v>
      </c>
      <c r="K1408" s="16">
        <f>[1]!s_is(A1408,61,"FY","YTD","20251231",1,"",100000000)</f>
        <v>1.5556775257</v>
      </c>
      <c r="L1408" s="16">
        <f>[1]!s_is(A1408,61,"FY","YTD","20241231",1,"",100000000)</f>
        <v>0.31480893129999998</v>
      </c>
      <c r="M1408" s="16">
        <f t="shared" si="64"/>
        <v>3.9416562588483335</v>
      </c>
      <c r="N1408" s="16">
        <f>[1]!s_fa_roe(A1408,"20251231")</f>
        <v>9.1891999999999996</v>
      </c>
      <c r="O1408" s="16">
        <f>[1]!s_stmnote_rdexp(A1408,"20251231",1,10000)</f>
        <v>25141.445594999997</v>
      </c>
      <c r="P1408" s="20">
        <f t="shared" si="65"/>
        <v>0.16389166066899913</v>
      </c>
      <c r="Q1408" s="16">
        <f>[1]!s_margin_tradingbalance(A1408,"",10000)</f>
        <v>18277.037100000001</v>
      </c>
      <c r="R1408" s="16">
        <f>[1]!s_margin_seclendingbalance(A1408,"",10000)</f>
        <v>12.0549</v>
      </c>
      <c r="S1408" s="17">
        <f>[1]!s_val_ev(A1408,"",100000000)</f>
        <v>36.487939425</v>
      </c>
      <c r="T1408" s="17">
        <f>[1]!share_freesharesmv(A1408,"",100000000)</f>
        <v>18.105940583500001</v>
      </c>
      <c r="U1408" s="17">
        <f>[1]!s_dq_amount_btin(A1408,E1408,100000000)</f>
        <v>0.84023285999999997</v>
      </c>
      <c r="V1408" s="17">
        <f>[1]!s_dq_turn(A1408,E1408)</f>
        <v>2.3728114142471886</v>
      </c>
      <c r="W1408" s="2">
        <f>[1]!s_pq_amount(A1408,"20260101","",100000000)</f>
        <v>134.88909247999999</v>
      </c>
      <c r="X1408" s="2">
        <f>[1]!s_pq_avgamount(A1408,"20260101","",100000000)</f>
        <v>1.226264477090909</v>
      </c>
      <c r="Y1408" s="17">
        <f>[1]!s_ipo_dilutedpe(A1408)</f>
        <v>27.76</v>
      </c>
      <c r="Z1408" s="12">
        <f>[1]!s_ipo_collection_total(A1408,100000000)</f>
        <v>11.09249449</v>
      </c>
      <c r="AA1408" s="2">
        <f>[1]!s_val_pe_ttm(A1408,E1408)</f>
        <v>32.562831878662109</v>
      </c>
      <c r="AB1408" s="5">
        <f>[1]!s_info_zjtxornot1(A1408,"")</f>
        <v>0</v>
      </c>
      <c r="AC1408" s="22" t="str">
        <f>[1]!s_info_nature1(A1408,"")</f>
        <v>民营企业</v>
      </c>
      <c r="AD1408" s="6" t="str">
        <f>[1]!s_info_city(A1408)</f>
        <v>济南市</v>
      </c>
      <c r="AE1408" s="6" t="str">
        <f>[1]!s_info_province(A1408)</f>
        <v>山东省</v>
      </c>
      <c r="AF1408">
        <v>117.000923</v>
      </c>
      <c r="AG1408">
        <v>36.675806999999999</v>
      </c>
    </row>
    <row r="1409" spans="1:33" x14ac:dyDescent="0.3">
      <c r="A1409" s="12" t="s">
        <v>3369</v>
      </c>
      <c r="B1409" s="12" t="s">
        <v>3370</v>
      </c>
      <c r="C1409" s="16" t="str">
        <f>[1]!s_info_mkt(A1409)</f>
        <v>科创板</v>
      </c>
      <c r="D1409" s="16" t="str">
        <f>[1]!s_ipo_listeddate(A1409)</f>
        <v>2019-12-09</v>
      </c>
      <c r="E1409" s="16" t="str">
        <f>[1]!lastradeday_s("000002","")</f>
        <v>2026-06-22</v>
      </c>
      <c r="F1409" s="16" t="str">
        <f>[1]!s_info_industry_csrc2023(A1409,"",3)</f>
        <v>专用设备制造业</v>
      </c>
      <c r="G1409" s="16" t="str">
        <f>[1]!s_info_industry_csrc2023(A1409,"",1)</f>
        <v>制造业</v>
      </c>
      <c r="H1409" s="16">
        <f>[1]!s_is(A1409,83,"FY","YTD","20251231",1,"",100000000)</f>
        <v>6.2015025221000002</v>
      </c>
      <c r="I1409" s="16">
        <f>[1]!s_is(A1409,83,"FY","YTD","20241231",1,"",100000000)</f>
        <v>5.0187912174000004</v>
      </c>
      <c r="J1409" s="16">
        <f t="shared" si="63"/>
        <v>0.23565660603684302</v>
      </c>
      <c r="K1409" s="16">
        <f>[1]!s_is(A1409,61,"FY","YTD","20251231",1,"",100000000)</f>
        <v>1.9356991478000001</v>
      </c>
      <c r="L1409" s="16">
        <f>[1]!s_is(A1409,61,"FY","YTD","20241231",1,"",100000000)</f>
        <v>1.4633014771000001</v>
      </c>
      <c r="M1409" s="16">
        <f t="shared" si="64"/>
        <v>0.32283003748223299</v>
      </c>
      <c r="N1409" s="16">
        <f>[1]!s_fa_roe(A1409,"20251231")</f>
        <v>15.0082</v>
      </c>
      <c r="O1409" s="16">
        <f>[1]!s_stmnote_rdexp(A1409,"20251231",1,10000)</f>
        <v>15532.662663999998</v>
      </c>
      <c r="P1409" s="20">
        <f t="shared" si="65"/>
        <v>0.25046611863249246</v>
      </c>
      <c r="Q1409" s="16">
        <f>[1]!s_margin_tradingbalance(A1409,"",10000)</f>
        <v>22056.019499999999</v>
      </c>
      <c r="R1409" s="16">
        <f>[1]!s_margin_seclendingbalance(A1409,"",10000)</f>
        <v>30.101600000000001</v>
      </c>
      <c r="S1409" s="17">
        <f>[1]!s_val_ev(A1409,"",100000000)</f>
        <v>116.83796641059999</v>
      </c>
      <c r="T1409" s="17">
        <f>[1]!share_freesharesmv(A1409,"",100000000)</f>
        <v>31.257257392399996</v>
      </c>
      <c r="U1409" s="17">
        <f>[1]!s_dq_amount_btin(A1409,E1409,100000000)</f>
        <v>0.66421927999999997</v>
      </c>
      <c r="V1409" s="17">
        <f>[1]!s_dq_turn(A1409,E1409)</f>
        <v>0.57512285847097466</v>
      </c>
      <c r="W1409" s="2">
        <f>[1]!s_pq_amount(A1409,"20260101","",100000000)</f>
        <v>51.842980019999999</v>
      </c>
      <c r="X1409" s="2">
        <f>[1]!s_pq_avgamount(A1409,"20260101","",100000000)</f>
        <v>0.47129981836363638</v>
      </c>
      <c r="Y1409" s="17">
        <f>[1]!s_ipo_dilutedpe(A1409)</f>
        <v>68.069999999999993</v>
      </c>
      <c r="Z1409" s="12">
        <f>[1]!s_ipo_collection_total(A1409,100000000)</f>
        <v>5.6832000000000003</v>
      </c>
      <c r="AA1409" s="2">
        <f>[1]!s_val_pe_ttm(A1409,E1409)</f>
        <v>57.714595794677734</v>
      </c>
      <c r="AB1409" s="5">
        <f>[1]!s_info_zjtxornot1(A1409,"")</f>
        <v>1</v>
      </c>
      <c r="AC1409" s="22" t="str">
        <f>[1]!s_info_nature1(A1409,"")</f>
        <v>民营企业</v>
      </c>
      <c r="AD1409" s="6" t="str">
        <f>[1]!s_info_city(A1409)</f>
        <v>北京市</v>
      </c>
      <c r="AE1409" s="6" t="str">
        <f>[1]!s_info_province(A1409)</f>
        <v>北京</v>
      </c>
      <c r="AF1409">
        <v>116.40528500000001</v>
      </c>
      <c r="AG1409">
        <v>39.904989</v>
      </c>
    </row>
    <row r="1410" spans="1:33" x14ac:dyDescent="0.3">
      <c r="A1410" s="12" t="s">
        <v>3371</v>
      </c>
      <c r="B1410" s="12" t="s">
        <v>3372</v>
      </c>
      <c r="C1410" s="16" t="str">
        <f>[1]!s_info_mkt(A1410)</f>
        <v>主板</v>
      </c>
      <c r="D1410" s="16" t="str">
        <f>[1]!s_ipo_listeddate(A1410)</f>
        <v>2018-03-01</v>
      </c>
      <c r="E1410" s="16" t="str">
        <f>[1]!lastradeday_s("000002","")</f>
        <v>2026-06-22</v>
      </c>
      <c r="F1410" s="16" t="str">
        <f>[1]!s_info_industry_csrc2023(A1410,"",3)</f>
        <v>软件和信息技术服务业</v>
      </c>
      <c r="G1410" s="16" t="str">
        <f>[1]!s_info_industry_csrc2023(A1410,"",1)</f>
        <v>信息传输、软件和信息技术服务业</v>
      </c>
      <c r="H1410" s="16">
        <f>[1]!s_is(A1410,83,"FY","YTD","20251231",1,"",100000000)</f>
        <v>103.4891049399</v>
      </c>
      <c r="I1410" s="16">
        <f>[1]!s_is(A1410,83,"FY","YTD","20241231",1,"",100000000)</f>
        <v>91.987270267399992</v>
      </c>
      <c r="J1410" s="16">
        <f t="shared" si="63"/>
        <v>0.12503724307792874</v>
      </c>
      <c r="K1410" s="16">
        <f>[1]!s_is(A1410,61,"FY","YTD","20251231",1,"",100000000)</f>
        <v>0.37916162270000003</v>
      </c>
      <c r="L1410" s="16">
        <f>[1]!s_is(A1410,61,"FY","YTD","20241231",1,"",100000000)</f>
        <v>2.4656519672999999</v>
      </c>
      <c r="M1410" s="16">
        <f t="shared" si="64"/>
        <v>-0.846222570042925</v>
      </c>
      <c r="N1410" s="16">
        <f>[1]!s_fa_roe(A1410,"20251231")</f>
        <v>0.60819999999999996</v>
      </c>
      <c r="O1410" s="16">
        <f>[1]!s_stmnote_rdexp(A1410,"20251231",1,10000)</f>
        <v>35519.164972000006</v>
      </c>
      <c r="P1410" s="20">
        <f t="shared" si="65"/>
        <v>3.4321646701483521E-2</v>
      </c>
      <c r="Q1410" s="16">
        <f>[1]!s_margin_tradingbalance(A1410,"",10000)</f>
        <v>64743.992100000003</v>
      </c>
      <c r="R1410" s="16">
        <f>[1]!s_margin_seclendingbalance(A1410,"",10000)</f>
        <v>310.89999999999998</v>
      </c>
      <c r="S1410" s="17">
        <f>[1]!s_val_ev(A1410,"",100000000)</f>
        <v>182.74879404650002</v>
      </c>
      <c r="T1410" s="17">
        <f>[1]!share_freesharesmv(A1410,"",100000000)</f>
        <v>91.608841134000002</v>
      </c>
      <c r="U1410" s="17">
        <f>[1]!s_dq_amount_btin(A1410,E1410,100000000)</f>
        <v>19.95704211</v>
      </c>
      <c r="V1410" s="17">
        <f>[1]!s_dq_turn(A1410,E1410)</f>
        <v>14.581612959219349</v>
      </c>
      <c r="W1410" s="2">
        <f>[1]!s_pq_amount(A1410,"20260101","",100000000)</f>
        <v>1467.46300346</v>
      </c>
      <c r="X1410" s="2">
        <f>[1]!s_pq_avgamount(A1410,"20260101","",100000000)</f>
        <v>13.340572758727271</v>
      </c>
      <c r="Y1410" s="17">
        <f>[1]!s_ipo_dilutedpe(A1410)</f>
        <v>22.99</v>
      </c>
      <c r="Z1410" s="12">
        <f>[1]!s_ipo_collection_total(A1410,100000000)</f>
        <v>13.2171907</v>
      </c>
      <c r="AA1410" s="2">
        <f>[1]!s_val_pe_ttm(A1410,E1410)</f>
        <v>-971.55560302734375</v>
      </c>
      <c r="AB1410" s="5">
        <f>[1]!s_info_zjtxornot1(A1410,"")</f>
        <v>0</v>
      </c>
      <c r="AC1410" s="22" t="str">
        <f>[1]!s_info_nature1(A1410,"")</f>
        <v>民营企业</v>
      </c>
      <c r="AD1410" s="6" t="str">
        <f>[1]!s_info_city(A1410)</f>
        <v>南宁市</v>
      </c>
      <c r="AE1410" s="6" t="str">
        <f>[1]!s_info_province(A1410)</f>
        <v>广西壮族自治区</v>
      </c>
      <c r="AF1410">
        <v>108.320004</v>
      </c>
      <c r="AG1410">
        <v>22.824020000000001</v>
      </c>
    </row>
    <row r="1411" spans="1:33" x14ac:dyDescent="0.3">
      <c r="A1411" s="12" t="s">
        <v>3373</v>
      </c>
      <c r="B1411" s="12" t="s">
        <v>3374</v>
      </c>
      <c r="C1411" s="16" t="str">
        <f>[1]!s_info_mkt(A1411)</f>
        <v>创业板</v>
      </c>
      <c r="D1411" s="16" t="str">
        <f>[1]!s_ipo_listeddate(A1411)</f>
        <v>2017-06-06</v>
      </c>
      <c r="E1411" s="16" t="str">
        <f>[1]!lastradeday_s("000002","")</f>
        <v>2026-06-22</v>
      </c>
      <c r="F1411" s="16" t="str">
        <f>[1]!s_info_industry_csrc2023(A1411,"",3)</f>
        <v>计算机、通信和其他电子设备制造业</v>
      </c>
      <c r="G1411" s="16" t="str">
        <f>[1]!s_info_industry_csrc2023(A1411,"",1)</f>
        <v>制造业</v>
      </c>
      <c r="H1411" s="16">
        <f>[1]!s_is(A1411,83,"FY","YTD","20251231",1,"",100000000)</f>
        <v>38.980545836799998</v>
      </c>
      <c r="I1411" s="16">
        <f>[1]!s_is(A1411,83,"FY","YTD","20241231",1,"",100000000)</f>
        <v>33.469831206599999</v>
      </c>
      <c r="J1411" s="16">
        <f t="shared" ref="J1411:J1474" si="66">H1411/I1411-1</f>
        <v>0.16464721904881685</v>
      </c>
      <c r="K1411" s="16">
        <f>[1]!s_is(A1411,61,"FY","YTD","20251231",1,"",100000000)</f>
        <v>5.4705940396999999</v>
      </c>
      <c r="L1411" s="16">
        <f>[1]!s_is(A1411,61,"FY","YTD","20241231",1,"",100000000)</f>
        <v>5.0024794310000003</v>
      </c>
      <c r="M1411" s="16">
        <f t="shared" ref="M1411:M1474" si="67">(K1411-L1411)/ABS(L1411)</f>
        <v>9.3576518435863537E-2</v>
      </c>
      <c r="N1411" s="16">
        <f>[1]!s_fa_roe(A1411,"20251231")</f>
        <v>11.047700000000001</v>
      </c>
      <c r="O1411" s="16">
        <f>[1]!s_stmnote_rdexp(A1411,"20251231",1,10000)</f>
        <v>104519.48864400001</v>
      </c>
      <c r="P1411" s="20">
        <f t="shared" ref="P1411:P1474" si="68">O1411/H1411/10000</f>
        <v>0.26813243991398211</v>
      </c>
      <c r="Q1411" s="16">
        <f>[1]!s_margin_tradingbalance(A1411,"",10000)</f>
        <v>71369.539499999999</v>
      </c>
      <c r="R1411" s="16">
        <f>[1]!s_margin_seclendingbalance(A1411,"",10000)</f>
        <v>486.3365</v>
      </c>
      <c r="S1411" s="17">
        <f>[1]!s_val_ev(A1411,"",100000000)</f>
        <v>849.14505980619992</v>
      </c>
      <c r="T1411" s="17">
        <f>[1]!share_freesharesmv(A1411,"",100000000)</f>
        <v>545.05840995469998</v>
      </c>
      <c r="U1411" s="17">
        <f>[1]!s_dq_amount_btin(A1411,E1411,100000000)</f>
        <v>31.272182669999999</v>
      </c>
      <c r="V1411" s="17">
        <f>[1]!s_dq_turn(A1411,E1411)</f>
        <v>3.7919196790642333</v>
      </c>
      <c r="W1411" s="2">
        <f>[1]!s_pq_amount(A1411,"20260101","",100000000)</f>
        <v>2444.80709733</v>
      </c>
      <c r="X1411" s="2">
        <f>[1]!s_pq_avgamount(A1411,"20260101","",100000000)</f>
        <v>22.225519066636362</v>
      </c>
      <c r="Y1411" s="17">
        <f>[1]!s_ipo_dilutedpe(A1411)</f>
        <v>22.99</v>
      </c>
      <c r="Z1411" s="12">
        <f>[1]!s_ipo_collection_total(A1411,100000000)</f>
        <v>4.4729999999999999</v>
      </c>
      <c r="AA1411" s="2">
        <f>[1]!s_val_pe_ttm(A1411,E1411)</f>
        <v>138.97956848144531</v>
      </c>
      <c r="AB1411" s="5">
        <f>[1]!s_info_zjtxornot1(A1411,"")</f>
        <v>1</v>
      </c>
      <c r="AC1411" s="22" t="str">
        <f>[1]!s_info_nature1(A1411,"")</f>
        <v>民营企业</v>
      </c>
      <c r="AD1411" s="6" t="str">
        <f>[1]!s_info_city(A1411)</f>
        <v>北京市</v>
      </c>
      <c r="AE1411" s="6" t="str">
        <f>[1]!s_info_province(A1411)</f>
        <v>北京</v>
      </c>
      <c r="AF1411">
        <v>116.40528500000001</v>
      </c>
      <c r="AG1411">
        <v>39.904989</v>
      </c>
    </row>
    <row r="1412" spans="1:33" x14ac:dyDescent="0.3">
      <c r="A1412" s="12" t="s">
        <v>3375</v>
      </c>
      <c r="B1412" s="12" t="s">
        <v>3376</v>
      </c>
      <c r="C1412" s="16" t="str">
        <f>[1]!s_info_mkt(A1412)</f>
        <v>创业板</v>
      </c>
      <c r="D1412" s="16" t="str">
        <f>[1]!s_ipo_listeddate(A1412)</f>
        <v>2011-06-15</v>
      </c>
      <c r="E1412" s="16" t="str">
        <f>[1]!lastradeday_s("000002","")</f>
        <v>2026-06-22</v>
      </c>
      <c r="F1412" s="16" t="str">
        <f>[1]!s_info_industry_csrc2023(A1412,"",3)</f>
        <v>软件和信息技术服务业</v>
      </c>
      <c r="G1412" s="16" t="str">
        <f>[1]!s_info_industry_csrc2023(A1412,"",1)</f>
        <v>信息传输、软件和信息技术服务业</v>
      </c>
      <c r="H1412" s="16">
        <f>[1]!s_is(A1412,83,"FY","YTD","20251231",1,"",100000000)</f>
        <v>18.6262831383</v>
      </c>
      <c r="I1412" s="16">
        <f>[1]!s_is(A1412,83,"FY","YTD","20241231",1,"",100000000)</f>
        <v>16.097287132400002</v>
      </c>
      <c r="J1412" s="16">
        <f t="shared" si="66"/>
        <v>0.15710696995705153</v>
      </c>
      <c r="K1412" s="16">
        <f>[1]!s_is(A1412,61,"FY","YTD","20251231",1,"",100000000)</f>
        <v>0.60843567710000002</v>
      </c>
      <c r="L1412" s="16">
        <f>[1]!s_is(A1412,61,"FY","YTD","20241231",1,"",100000000)</f>
        <v>-1.179927352</v>
      </c>
      <c r="M1412" s="16">
        <f t="shared" si="67"/>
        <v>1.5156552020501006</v>
      </c>
      <c r="N1412" s="16">
        <f>[1]!s_fa_roe(A1412,"20251231")</f>
        <v>3.7014</v>
      </c>
      <c r="O1412" s="16">
        <f>[1]!s_stmnote_rdexp(A1412,"20251231",1,10000)</f>
        <v>8373.9525329999997</v>
      </c>
      <c r="P1412" s="20">
        <f t="shared" si="68"/>
        <v>4.4957721681902242E-2</v>
      </c>
      <c r="Q1412" s="16">
        <f>[1]!s_margin_tradingbalance(A1412,"",10000)</f>
        <v>0</v>
      </c>
      <c r="R1412" s="16">
        <f>[1]!s_margin_seclendingbalance(A1412,"",10000)</f>
        <v>0</v>
      </c>
      <c r="S1412" s="17">
        <f>[1]!s_val_ev(A1412,"",100000000)</f>
        <v>39.942288253400001</v>
      </c>
      <c r="T1412" s="17">
        <f>[1]!share_freesharesmv(A1412,"",100000000)</f>
        <v>30.907667736899999</v>
      </c>
      <c r="U1412" s="17">
        <f>[1]!s_dq_amount_btin(A1412,E1412,100000000)</f>
        <v>1.6083720100000001</v>
      </c>
      <c r="V1412" s="17">
        <f>[1]!s_dq_turn(A1412,E1412)</f>
        <v>4.1305813289554463</v>
      </c>
      <c r="W1412" s="2">
        <f>[1]!s_pq_amount(A1412,"20260101","",100000000)</f>
        <v>238.90027273999999</v>
      </c>
      <c r="X1412" s="2">
        <f>[1]!s_pq_avgamount(A1412,"20260101","",100000000)</f>
        <v>2.1718206612727271</v>
      </c>
      <c r="Y1412" s="17">
        <f>[1]!s_ipo_dilutedpe(A1412)</f>
        <v>30.99</v>
      </c>
      <c r="Z1412" s="12">
        <f>[1]!s_ipo_collection_total(A1412,100000000)</f>
        <v>1.962</v>
      </c>
      <c r="AA1412" s="2">
        <f>[1]!s_val_pe_ttm(A1412,E1412)</f>
        <v>77.514755249023438</v>
      </c>
      <c r="AB1412" s="5">
        <f>[1]!s_info_zjtxornot1(A1412,"")</f>
        <v>0</v>
      </c>
      <c r="AC1412" s="22" t="str">
        <f>[1]!s_info_nature1(A1412,"")</f>
        <v>民营企业</v>
      </c>
      <c r="AD1412" s="6" t="str">
        <f>[1]!s_info_city(A1412)</f>
        <v>北京市</v>
      </c>
      <c r="AE1412" s="6" t="str">
        <f>[1]!s_info_province(A1412)</f>
        <v>北京</v>
      </c>
      <c r="AF1412">
        <v>116.40528500000001</v>
      </c>
      <c r="AG1412">
        <v>39.904989</v>
      </c>
    </row>
    <row r="1413" spans="1:33" x14ac:dyDescent="0.3">
      <c r="A1413" s="12" t="s">
        <v>3377</v>
      </c>
      <c r="B1413" s="12" t="s">
        <v>3378</v>
      </c>
      <c r="C1413" s="16" t="str">
        <f>[1]!s_info_mkt(A1413)</f>
        <v>主板</v>
      </c>
      <c r="D1413" s="16" t="str">
        <f>[1]!s_ipo_listeddate(A1413)</f>
        <v>2017-11-06</v>
      </c>
      <c r="E1413" s="16" t="str">
        <f>[1]!lastradeday_s("000002","")</f>
        <v>2026-06-22</v>
      </c>
      <c r="F1413" s="16" t="str">
        <f>[1]!s_info_industry_csrc2023(A1413,"",3)</f>
        <v>电气机械和器材制造业</v>
      </c>
      <c r="G1413" s="16" t="str">
        <f>[1]!s_info_industry_csrc2023(A1413,"",1)</f>
        <v>制造业</v>
      </c>
      <c r="H1413" s="16">
        <f>[1]!s_is(A1413,83,"FY","YTD","20251231",1,"",100000000)</f>
        <v>39.714868057300002</v>
      </c>
      <c r="I1413" s="16">
        <f>[1]!s_is(A1413,83,"FY","YTD","20241231",1,"",100000000)</f>
        <v>39.458365499400003</v>
      </c>
      <c r="J1413" s="16">
        <f t="shared" si="66"/>
        <v>6.5005875092292165E-3</v>
      </c>
      <c r="K1413" s="16">
        <f>[1]!s_is(A1413,61,"FY","YTD","20251231",1,"",100000000)</f>
        <v>1.1140670017000001</v>
      </c>
      <c r="L1413" s="16">
        <f>[1]!s_is(A1413,61,"FY","YTD","20241231",1,"",100000000)</f>
        <v>1.7819636307</v>
      </c>
      <c r="M1413" s="16">
        <f t="shared" si="67"/>
        <v>-0.37480934935671689</v>
      </c>
      <c r="N1413" s="16">
        <f>[1]!s_fa_roe(A1413,"20251231")</f>
        <v>4.4721000000000002</v>
      </c>
      <c r="O1413" s="16">
        <f>[1]!s_stmnote_rdexp(A1413,"20251231",1,10000)</f>
        <v>15647.900463999998</v>
      </c>
      <c r="P1413" s="20">
        <f t="shared" si="68"/>
        <v>3.9400610475209055E-2</v>
      </c>
      <c r="Q1413" s="16">
        <f>[1]!s_margin_tradingbalance(A1413,"",10000)</f>
        <v>64555.101799999997</v>
      </c>
      <c r="R1413" s="16">
        <f>[1]!s_margin_seclendingbalance(A1413,"",10000)</f>
        <v>6.4344999999999999</v>
      </c>
      <c r="S1413" s="17">
        <f>[1]!s_val_ev(A1413,"",100000000)</f>
        <v>69.199008385500008</v>
      </c>
      <c r="T1413" s="17">
        <f>[1]!share_freesharesmv(A1413,"",100000000)</f>
        <v>51.106513231499996</v>
      </c>
      <c r="U1413" s="17">
        <f>[1]!s_dq_amount_btin(A1413,E1413,100000000)</f>
        <v>2.00152039</v>
      </c>
      <c r="V1413" s="17">
        <f>[1]!s_dq_turn(A1413,E1413)</f>
        <v>2.9665789519852437</v>
      </c>
      <c r="W1413" s="2">
        <f>[1]!s_pq_amount(A1413,"20260101","",100000000)</f>
        <v>498.76383962</v>
      </c>
      <c r="X1413" s="2">
        <f>[1]!s_pq_avgamount(A1413,"20260101","",100000000)</f>
        <v>4.5342167238181821</v>
      </c>
      <c r="Y1413" s="17">
        <f>[1]!s_ipo_dilutedpe(A1413)</f>
        <v>22.99</v>
      </c>
      <c r="Z1413" s="12">
        <f>[1]!s_ipo_collection_total(A1413,100000000)</f>
        <v>8.2445737500000007</v>
      </c>
      <c r="AA1413" s="2">
        <f>[1]!s_val_pe_ttm(A1413,E1413)</f>
        <v>34.38037109375</v>
      </c>
      <c r="AB1413" s="5">
        <f>[1]!s_info_zjtxornot1(A1413,"")</f>
        <v>1</v>
      </c>
      <c r="AC1413" s="22" t="str">
        <f>[1]!s_info_nature1(A1413,"")</f>
        <v>民营企业</v>
      </c>
      <c r="AD1413" s="6" t="str">
        <f>[1]!s_info_city(A1413)</f>
        <v>江阴市</v>
      </c>
      <c r="AE1413" s="6" t="str">
        <f>[1]!s_info_province(A1413)</f>
        <v>江苏省</v>
      </c>
      <c r="AF1413">
        <v>120.31067899999999</v>
      </c>
      <c r="AG1413">
        <v>31.837425</v>
      </c>
    </row>
    <row r="1414" spans="1:33" x14ac:dyDescent="0.3">
      <c r="A1414" s="12" t="s">
        <v>3379</v>
      </c>
      <c r="B1414" s="12" t="s">
        <v>3380</v>
      </c>
      <c r="C1414" s="16" t="str">
        <f>[1]!s_info_mkt(A1414)</f>
        <v>创业板</v>
      </c>
      <c r="D1414" s="16" t="str">
        <f>[1]!s_ipo_listeddate(A1414)</f>
        <v>2017-02-20</v>
      </c>
      <c r="E1414" s="16" t="str">
        <f>[1]!lastradeday_s("000002","")</f>
        <v>2026-06-22</v>
      </c>
      <c r="F1414" s="16" t="str">
        <f>[1]!s_info_industry_csrc2023(A1414,"",3)</f>
        <v>汽车制造业</v>
      </c>
      <c r="G1414" s="16" t="str">
        <f>[1]!s_info_industry_csrc2023(A1414,"",1)</f>
        <v>制造业</v>
      </c>
      <c r="H1414" s="16">
        <f>[1]!s_is(A1414,83,"FY","YTD","20251231",1,"",100000000)</f>
        <v>20.1212696718</v>
      </c>
      <c r="I1414" s="16">
        <f>[1]!s_is(A1414,83,"FY","YTD","20241231",1,"",100000000)</f>
        <v>16.035410279200001</v>
      </c>
      <c r="J1414" s="16">
        <f t="shared" si="66"/>
        <v>0.25480229825487455</v>
      </c>
      <c r="K1414" s="16">
        <f>[1]!s_is(A1414,61,"FY","YTD","20251231",1,"",100000000)</f>
        <v>1.4590094296</v>
      </c>
      <c r="L1414" s="16">
        <f>[1]!s_is(A1414,61,"FY","YTD","20241231",1,"",100000000)</f>
        <v>1.0668741479000001</v>
      </c>
      <c r="M1414" s="16">
        <f t="shared" si="67"/>
        <v>0.36755533206223623</v>
      </c>
      <c r="N1414" s="16">
        <f>[1]!s_fa_roe(A1414,"20251231")</f>
        <v>12.396000000000001</v>
      </c>
      <c r="O1414" s="16">
        <f>[1]!s_stmnote_rdexp(A1414,"20251231",1,10000)</f>
        <v>8504.870132</v>
      </c>
      <c r="P1414" s="20">
        <f t="shared" si="68"/>
        <v>4.2268058978005715E-2</v>
      </c>
      <c r="Q1414" s="16">
        <f>[1]!s_margin_tradingbalance(A1414,"",10000)</f>
        <v>0</v>
      </c>
      <c r="R1414" s="16">
        <f>[1]!s_margin_seclendingbalance(A1414,"",10000)</f>
        <v>0</v>
      </c>
      <c r="S1414" s="17">
        <f>[1]!s_val_ev(A1414,"",100000000)</f>
        <v>53.676291123999995</v>
      </c>
      <c r="T1414" s="17">
        <f>[1]!share_freesharesmv(A1414,"",100000000)</f>
        <v>32.392500044000002</v>
      </c>
      <c r="U1414" s="17">
        <f>[1]!s_dq_amount_btin(A1414,E1414,100000000)</f>
        <v>1.5884175700000001</v>
      </c>
      <c r="V1414" s="17">
        <f>[1]!s_dq_turn(A1414,E1414)</f>
        <v>4.1807656191399527</v>
      </c>
      <c r="W1414" s="2">
        <f>[1]!s_pq_amount(A1414,"20260101","",100000000)</f>
        <v>209.84724933999999</v>
      </c>
      <c r="X1414" s="2">
        <f>[1]!s_pq_avgamount(A1414,"20260101","",100000000)</f>
        <v>1.9077022667272729</v>
      </c>
      <c r="Y1414" s="17">
        <f>[1]!s_ipo_dilutedpe(A1414)</f>
        <v>22.99</v>
      </c>
      <c r="Z1414" s="12">
        <f>[1]!s_ipo_collection_total(A1414,100000000)</f>
        <v>2.677689</v>
      </c>
      <c r="AA1414" s="2">
        <f>[1]!s_val_pe_ttm(A1414,E1414)</f>
        <v>41.534145355224609</v>
      </c>
      <c r="AB1414" s="5">
        <f>[1]!s_info_zjtxornot1(A1414,"")</f>
        <v>1</v>
      </c>
      <c r="AC1414" s="22" t="str">
        <f>[1]!s_info_nature1(A1414,"")</f>
        <v>民营企业</v>
      </c>
      <c r="AD1414" s="6" t="str">
        <f>[1]!s_info_city(A1414)</f>
        <v>绍兴市</v>
      </c>
      <c r="AE1414" s="6" t="str">
        <f>[1]!s_info_province(A1414)</f>
        <v>浙江省</v>
      </c>
      <c r="AF1414">
        <v>120.582112</v>
      </c>
      <c r="AG1414">
        <v>29.997116999999999</v>
      </c>
    </row>
    <row r="1415" spans="1:33" x14ac:dyDescent="0.3">
      <c r="A1415" s="12" t="s">
        <v>3381</v>
      </c>
      <c r="B1415" s="12" t="s">
        <v>3382</v>
      </c>
      <c r="C1415" s="16" t="str">
        <f>[1]!s_info_mkt(A1415)</f>
        <v>科创板</v>
      </c>
      <c r="D1415" s="16" t="str">
        <f>[1]!s_ipo_listeddate(A1415)</f>
        <v>2020-07-22</v>
      </c>
      <c r="E1415" s="16" t="str">
        <f>[1]!lastradeday_s("000002","")</f>
        <v>2026-06-22</v>
      </c>
      <c r="F1415" s="16" t="str">
        <f>[1]!s_info_industry_csrc2023(A1415,"",3)</f>
        <v>计算机、通信和其他电子设备制造业</v>
      </c>
      <c r="G1415" s="16" t="str">
        <f>[1]!s_info_industry_csrc2023(A1415,"",1)</f>
        <v>制造业</v>
      </c>
      <c r="H1415" s="16">
        <f>[1]!s_is(A1415,83,"FY","YTD","20251231",1,"",100000000)</f>
        <v>8.7683900605999998</v>
      </c>
      <c r="I1415" s="16">
        <f>[1]!s_is(A1415,83,"FY","YTD","20241231",1,"",100000000)</f>
        <v>9.5165815691999995</v>
      </c>
      <c r="J1415" s="16">
        <f t="shared" si="66"/>
        <v>-7.8619775720883744E-2</v>
      </c>
      <c r="K1415" s="16">
        <f>[1]!s_is(A1415,61,"FY","YTD","20251231",1,"",100000000)</f>
        <v>-0.66349126510000001</v>
      </c>
      <c r="L1415" s="16">
        <f>[1]!s_is(A1415,61,"FY","YTD","20241231",1,"",100000000)</f>
        <v>0.27437030620000002</v>
      </c>
      <c r="M1415" s="16">
        <f t="shared" si="67"/>
        <v>-3.4182327682950988</v>
      </c>
      <c r="N1415" s="16">
        <f>[1]!s_fa_roe(A1415,"20251231")</f>
        <v>-7.4745999999999997</v>
      </c>
      <c r="O1415" s="16">
        <f>[1]!s_stmnote_rdexp(A1415,"20251231",1,10000)</f>
        <v>17194.391003000001</v>
      </c>
      <c r="P1415" s="20">
        <f t="shared" si="68"/>
        <v>0.19609518833179543</v>
      </c>
      <c r="Q1415" s="16">
        <f>[1]!s_margin_tradingbalance(A1415,"",10000)</f>
        <v>62471.568599999999</v>
      </c>
      <c r="R1415" s="16">
        <f>[1]!s_margin_seclendingbalance(A1415,"",10000)</f>
        <v>0</v>
      </c>
      <c r="S1415" s="17">
        <f>[1]!s_val_ev(A1415,"",100000000)</f>
        <v>84.069353204400002</v>
      </c>
      <c r="T1415" s="17">
        <f>[1]!share_freesharesmv(A1415,"",100000000)</f>
        <v>57.435678295199985</v>
      </c>
      <c r="U1415" s="17">
        <f>[1]!s_dq_amount_btin(A1415,E1415,100000000)</f>
        <v>2.6402895899999996</v>
      </c>
      <c r="V1415" s="17">
        <f>[1]!s_dq_turn(A1415,E1415)</f>
        <v>3.0883032396924812</v>
      </c>
      <c r="W1415" s="2">
        <f>[1]!s_pq_amount(A1415,"20260101","",100000000)</f>
        <v>557.24897194000005</v>
      </c>
      <c r="X1415" s="2">
        <f>[1]!s_pq_avgamount(A1415,"20260101","",100000000)</f>
        <v>5.0658997449090908</v>
      </c>
      <c r="Y1415" s="17">
        <f>[1]!s_ipo_dilutedpe(A1415)</f>
        <v>54.27</v>
      </c>
      <c r="Z1415" s="12">
        <f>[1]!s_ipo_collection_total(A1415,100000000)</f>
        <v>7.866625</v>
      </c>
      <c r="AA1415" s="2">
        <f>[1]!s_val_pe_ttm(A1415,E1415)</f>
        <v>-74.212631225585938</v>
      </c>
      <c r="AB1415" s="5">
        <f>[1]!s_info_zjtxornot1(A1415,"")</f>
        <v>1</v>
      </c>
      <c r="AC1415" s="22" t="str">
        <f>[1]!s_info_nature1(A1415,"")</f>
        <v>民营企业</v>
      </c>
      <c r="AD1415" s="6" t="str">
        <f>[1]!s_info_city(A1415)</f>
        <v>深圳市</v>
      </c>
      <c r="AE1415" s="6" t="str">
        <f>[1]!s_info_province(A1415)</f>
        <v>广东省</v>
      </c>
      <c r="AF1415">
        <v>114.085947</v>
      </c>
      <c r="AG1415">
        <v>22.547000000000001</v>
      </c>
    </row>
    <row r="1416" spans="1:33" x14ac:dyDescent="0.3">
      <c r="A1416" s="12" t="s">
        <v>3383</v>
      </c>
      <c r="B1416" s="12" t="s">
        <v>3384</v>
      </c>
      <c r="C1416" s="16" t="str">
        <f>[1]!s_info_mkt(A1416)</f>
        <v>主板</v>
      </c>
      <c r="D1416" s="16" t="str">
        <f>[1]!s_ipo_listeddate(A1416)</f>
        <v>2010-08-18</v>
      </c>
      <c r="E1416" s="16" t="str">
        <f>[1]!lastradeday_s("000002","")</f>
        <v>2026-06-22</v>
      </c>
      <c r="F1416" s="16" t="str">
        <f>[1]!s_info_industry_csrc2023(A1416,"",3)</f>
        <v>计算机、通信和其他电子设备制造业</v>
      </c>
      <c r="G1416" s="16" t="str">
        <f>[1]!s_info_industry_csrc2023(A1416,"",1)</f>
        <v>制造业</v>
      </c>
      <c r="H1416" s="16">
        <f>[1]!s_is(A1416,83,"FY","YTD","20251231",1,"",100000000)</f>
        <v>189.45220585000001</v>
      </c>
      <c r="I1416" s="16">
        <f>[1]!s_is(A1416,83,"FY","YTD","20241231",1,"",100000000)</f>
        <v>133.4154144</v>
      </c>
      <c r="J1416" s="16">
        <f t="shared" si="66"/>
        <v>0.42001736982199867</v>
      </c>
      <c r="K1416" s="16">
        <f>[1]!s_is(A1416,61,"FY","YTD","20251231",1,"",100000000)</f>
        <v>38.223062720000001</v>
      </c>
      <c r="L1416" s="16">
        <f>[1]!s_is(A1416,61,"FY","YTD","20241231",1,"",100000000)</f>
        <v>25.872366929999998</v>
      </c>
      <c r="M1416" s="16">
        <f t="shared" si="67"/>
        <v>0.47737015416548145</v>
      </c>
      <c r="N1416" s="16">
        <f>[1]!s_fa_roe(A1416,"20251231")</f>
        <v>28.362200000000001</v>
      </c>
      <c r="O1416" s="16">
        <f>[1]!s_stmnote_rdexp(A1416,"20251231",1,10000)</f>
        <v>114094.55439999999</v>
      </c>
      <c r="P1416" s="20">
        <f t="shared" si="68"/>
        <v>6.0223397182472015E-2</v>
      </c>
      <c r="Q1416" s="16">
        <f>[1]!s_margin_tradingbalance(A1416,"",10000)</f>
        <v>615814.75049999997</v>
      </c>
      <c r="R1416" s="16">
        <f>[1]!s_margin_seclendingbalance(A1416,"",10000)</f>
        <v>2350.1309999999999</v>
      </c>
      <c r="S1416" s="17">
        <f>[1]!s_val_ev(A1416,"",100000000)</f>
        <v>2795.3304738461998</v>
      </c>
      <c r="T1416" s="17">
        <f>[1]!share_freesharesmv(A1416,"",100000000)</f>
        <v>1909.4256508337994</v>
      </c>
      <c r="U1416" s="17">
        <f>[1]!s_dq_amount_btin(A1416,E1416,100000000)</f>
        <v>132.88650199</v>
      </c>
      <c r="V1416" s="17">
        <f>[1]!s_dq_turn(A1416,E1416)</f>
        <v>4.725610436472313</v>
      </c>
      <c r="W1416" s="2">
        <f>[1]!s_pq_amount(A1416,"20260101","",100000000)</f>
        <v>8479.3851983000004</v>
      </c>
      <c r="X1416" s="2">
        <f>[1]!s_pq_avgamount(A1416,"20260101","",100000000)</f>
        <v>77.08531998454545</v>
      </c>
      <c r="Y1416" s="17">
        <f>[1]!s_ipo_dilutedpe(A1416)</f>
        <v>35.56</v>
      </c>
      <c r="Z1416" s="12">
        <f>[1]!s_ipo_collection_total(A1416,100000000)</f>
        <v>12.8</v>
      </c>
      <c r="AA1416" s="2">
        <f>[1]!s_val_pe_ttm(A1416,E1416)</f>
        <v>64.9786376953125</v>
      </c>
      <c r="AB1416" s="5">
        <f>[1]!s_info_zjtxornot1(A1416,"")</f>
        <v>0</v>
      </c>
      <c r="AC1416" s="22" t="str">
        <f>[1]!s_info_nature1(A1416,"")</f>
        <v>外资企业</v>
      </c>
      <c r="AD1416" s="6" t="str">
        <f>[1]!s_info_city(A1416)</f>
        <v>昆山市</v>
      </c>
      <c r="AE1416" s="6" t="str">
        <f>[1]!s_info_province(A1416)</f>
        <v>江苏省</v>
      </c>
      <c r="AF1416">
        <v>120.965808</v>
      </c>
      <c r="AG1416">
        <v>31.328937</v>
      </c>
    </row>
    <row r="1417" spans="1:33" x14ac:dyDescent="0.3">
      <c r="A1417" s="12" t="s">
        <v>3385</v>
      </c>
      <c r="B1417" s="12" t="s">
        <v>3386</v>
      </c>
      <c r="C1417" s="16" t="str">
        <f>[1]!s_info_mkt(A1417)</f>
        <v>主板</v>
      </c>
      <c r="D1417" s="16" t="str">
        <f>[1]!s_ipo_listeddate(A1417)</f>
        <v>2004-06-29</v>
      </c>
      <c r="E1417" s="16" t="str">
        <f>[1]!lastradeday_s("000002","")</f>
        <v>2026-06-22</v>
      </c>
      <c r="F1417" s="16" t="str">
        <f>[1]!s_info_industry_csrc2023(A1417,"",3)</f>
        <v>专用设备制造业</v>
      </c>
      <c r="G1417" s="16" t="str">
        <f>[1]!s_info_industry_csrc2023(A1417,"",1)</f>
        <v>制造业</v>
      </c>
      <c r="H1417" s="16">
        <f>[1]!s_is(A1417,83,"FY","YTD","20251231",1,"",100000000)</f>
        <v>27.632689430700001</v>
      </c>
      <c r="I1417" s="16">
        <f>[1]!s_is(A1417,83,"FY","YTD","20241231",1,"",100000000)</f>
        <v>29.602842834899999</v>
      </c>
      <c r="J1417" s="16">
        <f t="shared" si="66"/>
        <v>-6.6552844778721809E-2</v>
      </c>
      <c r="K1417" s="16">
        <f>[1]!s_is(A1417,61,"FY","YTD","20251231",1,"",100000000)</f>
        <v>0.54682922270000001</v>
      </c>
      <c r="L1417" s="16">
        <f>[1]!s_is(A1417,61,"FY","YTD","20241231",1,"",100000000)</f>
        <v>-2.5509016390000001</v>
      </c>
      <c r="M1417" s="16">
        <f t="shared" si="67"/>
        <v>1.2143670356942367</v>
      </c>
      <c r="N1417" s="16">
        <f>[1]!s_fa_roe(A1417,"20251231")</f>
        <v>2.7585999999999999</v>
      </c>
      <c r="O1417" s="16">
        <f>[1]!s_stmnote_rdexp(A1417,"20251231",1,10000)</f>
        <v>14796.869816</v>
      </c>
      <c r="P1417" s="20">
        <f t="shared" si="68"/>
        <v>5.3548424423576498E-2</v>
      </c>
      <c r="Q1417" s="16">
        <f>[1]!s_margin_tradingbalance(A1417,"",10000)</f>
        <v>39317.556400000001</v>
      </c>
      <c r="R1417" s="16">
        <f>[1]!s_margin_seclendingbalance(A1417,"",10000)</f>
        <v>38.064</v>
      </c>
      <c r="S1417" s="17">
        <f>[1]!s_val_ev(A1417,"",100000000)</f>
        <v>82.538254076399994</v>
      </c>
      <c r="T1417" s="17">
        <f>[1]!share_freesharesmv(A1417,"",100000000)</f>
        <v>59.965908109200001</v>
      </c>
      <c r="U1417" s="17">
        <f>[1]!s_dq_amount_btin(A1417,E1417,100000000)</f>
        <v>4.7729057499999996</v>
      </c>
      <c r="V1417" s="17">
        <f>[1]!s_dq_turn(A1417,E1417)</f>
        <v>6.6791058802609653</v>
      </c>
      <c r="W1417" s="2">
        <f>[1]!s_pq_amount(A1417,"20260101","",100000000)</f>
        <v>1424.0788573299999</v>
      </c>
      <c r="X1417" s="2">
        <f>[1]!s_pq_avgamount(A1417,"20260101","",100000000)</f>
        <v>12.946171430272727</v>
      </c>
      <c r="Y1417" s="17">
        <f>[1]!s_ipo_dilutedpe(A1417)</f>
        <v>10.44</v>
      </c>
      <c r="Z1417" s="12">
        <f>[1]!s_ipo_collection_total(A1417,100000000)</f>
        <v>1.7224999999999999</v>
      </c>
      <c r="AA1417" s="2">
        <f>[1]!s_val_pe_ttm(A1417,E1417)</f>
        <v>223.13981628417969</v>
      </c>
      <c r="AB1417" s="5">
        <f>[1]!s_info_zjtxornot1(A1417,"")</f>
        <v>1</v>
      </c>
      <c r="AC1417" s="22" t="str">
        <f>[1]!s_info_nature1(A1417,"")</f>
        <v>民营企业</v>
      </c>
      <c r="AD1417" s="6" t="str">
        <f>[1]!s_info_city(A1417)</f>
        <v>无锡市</v>
      </c>
      <c r="AE1417" s="6" t="str">
        <f>[1]!s_info_province(A1417)</f>
        <v>江苏省</v>
      </c>
      <c r="AF1417">
        <v>120.301663</v>
      </c>
      <c r="AG1417">
        <v>31.574729000000001</v>
      </c>
    </row>
    <row r="1418" spans="1:33" x14ac:dyDescent="0.3">
      <c r="A1418" s="12" t="s">
        <v>3387</v>
      </c>
      <c r="B1418" s="12" t="s">
        <v>3388</v>
      </c>
      <c r="C1418" s="16" t="str">
        <f>[1]!s_info_mkt(A1418)</f>
        <v>主板</v>
      </c>
      <c r="D1418" s="16" t="str">
        <f>[1]!s_ipo_listeddate(A1418)</f>
        <v>2015-12-09</v>
      </c>
      <c r="E1418" s="16" t="str">
        <f>[1]!lastradeday_s("000002","")</f>
        <v>2026-06-22</v>
      </c>
      <c r="F1418" s="16" t="str">
        <f>[1]!s_info_industry_csrc2023(A1418,"",3)</f>
        <v>电气机械和器材制造业</v>
      </c>
      <c r="G1418" s="16" t="str">
        <f>[1]!s_info_industry_csrc2023(A1418,"",1)</f>
        <v>制造业</v>
      </c>
      <c r="H1418" s="16">
        <f>[1]!s_is(A1418,83,"FY","YTD","20251231",1,"",100000000)</f>
        <v>3.8908144769000002</v>
      </c>
      <c r="I1418" s="16">
        <f>[1]!s_is(A1418,83,"FY","YTD","20241231",1,"",100000000)</f>
        <v>2.7714120486000002</v>
      </c>
      <c r="J1418" s="16">
        <f t="shared" si="66"/>
        <v>0.40391050073751189</v>
      </c>
      <c r="K1418" s="16">
        <f>[1]!s_is(A1418,61,"FY","YTD","20251231",1,"",100000000)</f>
        <v>-8.1958328729999987</v>
      </c>
      <c r="L1418" s="16">
        <f>[1]!s_is(A1418,61,"FY","YTD","20241231",1,"",100000000)</f>
        <v>-13.305234219500001</v>
      </c>
      <c r="M1418" s="16">
        <f t="shared" si="67"/>
        <v>0.38401438578298164</v>
      </c>
      <c r="N1418" s="16">
        <f>[1]!s_fa_roe(A1418,"20251231")</f>
        <v>-144.48269999999999</v>
      </c>
      <c r="O1418" s="16">
        <f>[1]!s_stmnote_rdexp(A1418,"20251231",1,10000)</f>
        <v>1352.545061</v>
      </c>
      <c r="P1418" s="20">
        <f t="shared" si="68"/>
        <v>3.4762517437676395E-2</v>
      </c>
      <c r="Q1418" s="16">
        <f>[1]!s_margin_tradingbalance(A1418,"",10000)</f>
        <v>0</v>
      </c>
      <c r="R1418" s="16">
        <f>[1]!s_margin_seclendingbalance(A1418,"",10000)</f>
        <v>0</v>
      </c>
      <c r="S1418" s="17">
        <f>[1]!s_val_ev(A1418,"",100000000)</f>
        <v>63.2249341992</v>
      </c>
      <c r="T1418" s="17">
        <f>[1]!share_freesharesmv(A1418,"",100000000)</f>
        <v>40.977591552</v>
      </c>
      <c r="U1418" s="17">
        <f>[1]!s_dq_amount_btin(A1418,E1418,100000000)</f>
        <v>1.3505609599999999</v>
      </c>
      <c r="V1418" s="17">
        <f>[1]!s_dq_turn(A1418,E1418)</f>
        <v>2.1110508319309385</v>
      </c>
      <c r="W1418" s="2">
        <f>[1]!s_pq_amount(A1418,"20260101","",100000000)</f>
        <v>131.63425735000001</v>
      </c>
      <c r="X1418" s="2">
        <f>[1]!s_pq_avgamount(A1418,"20260101","",100000000)</f>
        <v>1.1966750668181818</v>
      </c>
      <c r="Y1418" s="17">
        <f>[1]!s_ipo_dilutedpe(A1418)</f>
        <v>22.99</v>
      </c>
      <c r="Z1418" s="12">
        <f>[1]!s_ipo_collection_total(A1418,100000000)</f>
        <v>3.3527999999999998</v>
      </c>
      <c r="AA1418" s="2">
        <f>[1]!s_val_pe_ttm(A1418,E1418)</f>
        <v>-7.9591097831726074</v>
      </c>
      <c r="AB1418" s="5">
        <f>[1]!s_info_zjtxornot1(A1418,"")</f>
        <v>0</v>
      </c>
      <c r="AC1418" s="22" t="str">
        <f>[1]!s_info_nature1(A1418,"")</f>
        <v>民营企业</v>
      </c>
      <c r="AD1418" s="6" t="str">
        <f>[1]!s_info_city(A1418)</f>
        <v>南昌市</v>
      </c>
      <c r="AE1418" s="6" t="str">
        <f>[1]!s_info_province(A1418)</f>
        <v>江西省</v>
      </c>
      <c r="AF1418">
        <v>115.892151</v>
      </c>
      <c r="AG1418">
        <v>28.676493000000001</v>
      </c>
    </row>
    <row r="1419" spans="1:33" x14ac:dyDescent="0.3">
      <c r="A1419" s="12" t="s">
        <v>3389</v>
      </c>
      <c r="B1419" s="12" t="s">
        <v>3390</v>
      </c>
      <c r="C1419" s="16" t="str">
        <f>[1]!s_info_mkt(A1419)</f>
        <v>创业板</v>
      </c>
      <c r="D1419" s="16" t="str">
        <f>[1]!s_ipo_listeddate(A1419)</f>
        <v>2023-07-21</v>
      </c>
      <c r="E1419" s="16" t="str">
        <f>[1]!lastradeday_s("000002","")</f>
        <v>2026-06-22</v>
      </c>
      <c r="F1419" s="16" t="str">
        <f>[1]!s_info_industry_csrc2023(A1419,"",3)</f>
        <v>汽车制造业</v>
      </c>
      <c r="G1419" s="16" t="str">
        <f>[1]!s_info_industry_csrc2023(A1419,"",1)</f>
        <v>制造业</v>
      </c>
      <c r="H1419" s="16">
        <f>[1]!s_is(A1419,83,"FY","YTD","20251231",1,"",100000000)</f>
        <v>9.6282697037000009</v>
      </c>
      <c r="I1419" s="16">
        <f>[1]!s_is(A1419,83,"FY","YTD","20241231",1,"",100000000)</f>
        <v>8.4316773584</v>
      </c>
      <c r="J1419" s="16">
        <f t="shared" si="66"/>
        <v>0.14191628716768956</v>
      </c>
      <c r="K1419" s="16">
        <f>[1]!s_is(A1419,61,"FY","YTD","20251231",1,"",100000000)</f>
        <v>0.5384827861</v>
      </c>
      <c r="L1419" s="16">
        <f>[1]!s_is(A1419,61,"FY","YTD","20241231",1,"",100000000)</f>
        <v>0.45303301639999999</v>
      </c>
      <c r="M1419" s="16">
        <f t="shared" si="67"/>
        <v>0.1886170910434333</v>
      </c>
      <c r="N1419" s="16">
        <f>[1]!s_fa_roe(A1419,"20251231")</f>
        <v>4.2070999999999996</v>
      </c>
      <c r="O1419" s="16">
        <f>[1]!s_stmnote_rdexp(A1419,"20251231",1,10000)</f>
        <v>5577.0812420000002</v>
      </c>
      <c r="P1419" s="20">
        <f t="shared" si="68"/>
        <v>5.7924023875824869E-2</v>
      </c>
      <c r="Q1419" s="16">
        <f>[1]!s_margin_tradingbalance(A1419,"",10000)</f>
        <v>6409.5806000000002</v>
      </c>
      <c r="R1419" s="16">
        <f>[1]!s_margin_seclendingbalance(A1419,"",10000)</f>
        <v>0</v>
      </c>
      <c r="S1419" s="17">
        <f>[1]!s_val_ev(A1419,"",100000000)</f>
        <v>49.592020434200002</v>
      </c>
      <c r="T1419" s="17">
        <f>[1]!share_freesharesmv(A1419,"",100000000)</f>
        <v>12.3980052879</v>
      </c>
      <c r="U1419" s="17">
        <f>[1]!s_dq_amount_btin(A1419,E1419,100000000)</f>
        <v>1.3190244</v>
      </c>
      <c r="V1419" s="17">
        <f>[1]!s_dq_turn(A1419,E1419)</f>
        <v>10.772018530298695</v>
      </c>
      <c r="W1419" s="2">
        <f>[1]!s_pq_amount(A1419,"20260101","",100000000)</f>
        <v>138.36535153</v>
      </c>
      <c r="X1419" s="2">
        <f>[1]!s_pq_avgamount(A1419,"20260101","",100000000)</f>
        <v>1.257866832090909</v>
      </c>
      <c r="Y1419" s="17">
        <f>[1]!s_ipo_dilutedpe(A1419)</f>
        <v>44.17</v>
      </c>
      <c r="Z1419" s="12">
        <f>[1]!s_ipo_collection_total(A1419,100000000)</f>
        <v>6.7399248150000002</v>
      </c>
      <c r="AA1419" s="2">
        <f>[1]!s_val_pe_ttm(A1419,E1419)</f>
        <v>90.385772705078125</v>
      </c>
      <c r="AB1419" s="5">
        <f>[1]!s_info_zjtxornot1(A1419,"")</f>
        <v>1</v>
      </c>
      <c r="AC1419" s="22" t="str">
        <f>[1]!s_info_nature1(A1419,"")</f>
        <v>民营企业</v>
      </c>
      <c r="AD1419" s="6" t="str">
        <f>[1]!s_info_city(A1419)</f>
        <v>上海市</v>
      </c>
      <c r="AE1419" s="6" t="str">
        <f>[1]!s_info_province(A1419)</f>
        <v>上海</v>
      </c>
      <c r="AF1419">
        <v>121.472644</v>
      </c>
      <c r="AG1419">
        <v>31.231705999999999</v>
      </c>
    </row>
    <row r="1420" spans="1:33" x14ac:dyDescent="0.3">
      <c r="A1420" s="12" t="s">
        <v>3391</v>
      </c>
      <c r="B1420" s="12" t="s">
        <v>3392</v>
      </c>
      <c r="C1420" s="16" t="str">
        <f>[1]!s_info_mkt(A1420)</f>
        <v>创业板</v>
      </c>
      <c r="D1420" s="16" t="str">
        <f>[1]!s_ipo_listeddate(A1420)</f>
        <v>2023-09-25</v>
      </c>
      <c r="E1420" s="16" t="str">
        <f>[1]!lastradeday_s("000002","")</f>
        <v>2026-06-22</v>
      </c>
      <c r="F1420" s="16" t="str">
        <f>[1]!s_info_industry_csrc2023(A1420,"",3)</f>
        <v>研究和试验发展</v>
      </c>
      <c r="G1420" s="16" t="str">
        <f>[1]!s_info_industry_csrc2023(A1420,"",1)</f>
        <v>科学研究和技术服务业</v>
      </c>
      <c r="H1420" s="16">
        <f>[1]!s_is(A1420,83,"FY","YTD","20251231",1,"",100000000)</f>
        <v>2.7418023225999999</v>
      </c>
      <c r="I1420" s="16">
        <f>[1]!s_is(A1420,83,"FY","YTD","20241231",1,"",100000000)</f>
        <v>3.7909070598999999</v>
      </c>
      <c r="J1420" s="16">
        <f t="shared" si="66"/>
        <v>-0.27674240510862702</v>
      </c>
      <c r="K1420" s="16">
        <f>[1]!s_is(A1420,61,"FY","YTD","20251231",1,"",100000000)</f>
        <v>0.36434453570000003</v>
      </c>
      <c r="L1420" s="16">
        <f>[1]!s_is(A1420,61,"FY","YTD","20241231",1,"",100000000)</f>
        <v>0.85530677510000008</v>
      </c>
      <c r="M1420" s="16">
        <f t="shared" si="67"/>
        <v>-0.57401888268989587</v>
      </c>
      <c r="N1420" s="16">
        <f>[1]!s_fa_roe(A1420,"20251231")</f>
        <v>2.4058999999999999</v>
      </c>
      <c r="O1420" s="16">
        <f>[1]!s_stmnote_rdexp(A1420,"20251231",1,10000)</f>
        <v>3293.180985</v>
      </c>
      <c r="P1420" s="20">
        <f t="shared" si="68"/>
        <v>0.12011008079813494</v>
      </c>
      <c r="Q1420" s="16">
        <f>[1]!s_margin_tradingbalance(A1420,"",10000)</f>
        <v>3606.9776000000002</v>
      </c>
      <c r="R1420" s="16">
        <f>[1]!s_margin_seclendingbalance(A1420,"",10000)</f>
        <v>25.473600000000001</v>
      </c>
      <c r="S1420" s="17">
        <f>[1]!s_val_ev(A1420,"",100000000)</f>
        <v>22.771083561199998</v>
      </c>
      <c r="T1420" s="17">
        <f>[1]!share_freesharesmv(A1420,"",100000000)</f>
        <v>7.9914994692000008</v>
      </c>
      <c r="U1420" s="17">
        <f>[1]!s_dq_amount_btin(A1420,E1420,100000000)</f>
        <v>0.19317292999999999</v>
      </c>
      <c r="V1420" s="17">
        <f>[1]!s_dq_turn(A1420,E1420)</f>
        <v>2.4950882217847496</v>
      </c>
      <c r="W1420" s="2">
        <f>[1]!s_pq_amount(A1420,"20260101","",100000000)</f>
        <v>44.620598260000001</v>
      </c>
      <c r="X1420" s="2">
        <f>[1]!s_pq_avgamount(A1420,"20260101","",100000000)</f>
        <v>0.40564180236363634</v>
      </c>
      <c r="Y1420" s="17">
        <f>[1]!s_ipo_dilutedpe(A1420)</f>
        <v>52.6</v>
      </c>
      <c r="Z1420" s="12">
        <f>[1]!s_ipo_collection_total(A1420,100000000)</f>
        <v>11.3133335596</v>
      </c>
      <c r="AA1420" s="2">
        <f>[1]!s_val_pe_ttm(A1420,E1420)</f>
        <v>93.618080139160156</v>
      </c>
      <c r="AB1420" s="5">
        <f>[1]!s_info_zjtxornot1(A1420,"")</f>
        <v>1</v>
      </c>
      <c r="AC1420" s="22" t="str">
        <f>[1]!s_info_nature1(A1420,"")</f>
        <v>民营企业</v>
      </c>
      <c r="AD1420" s="6" t="str">
        <f>[1]!s_info_city(A1420)</f>
        <v>合肥市</v>
      </c>
      <c r="AE1420" s="6" t="str">
        <f>[1]!s_info_province(A1420)</f>
        <v>安徽省</v>
      </c>
      <c r="AF1420">
        <v>117.28304199999999</v>
      </c>
      <c r="AG1420">
        <v>31.861190000000001</v>
      </c>
    </row>
    <row r="1421" spans="1:33" x14ac:dyDescent="0.3">
      <c r="A1421" s="12" t="s">
        <v>3393</v>
      </c>
      <c r="B1421" s="12" t="s">
        <v>3394</v>
      </c>
      <c r="C1421" s="16" t="str">
        <f>[1]!s_info_mkt(A1421)</f>
        <v>科创板</v>
      </c>
      <c r="D1421" s="16" t="str">
        <f>[1]!s_ipo_listeddate(A1421)</f>
        <v>2021-06-07</v>
      </c>
      <c r="E1421" s="16" t="str">
        <f>[1]!lastradeday_s("000002","")</f>
        <v>2026-06-22</v>
      </c>
      <c r="F1421" s="16" t="str">
        <f>[1]!s_info_industry_csrc2023(A1421,"",3)</f>
        <v>化学原料和化学制品制造业</v>
      </c>
      <c r="G1421" s="16" t="str">
        <f>[1]!s_info_industry_csrc2023(A1421,"",1)</f>
        <v>制造业</v>
      </c>
      <c r="H1421" s="16">
        <f>[1]!s_is(A1421,83,"FY","YTD","20251231",1,"",100000000)</f>
        <v>9.7741697812999995</v>
      </c>
      <c r="I1421" s="16">
        <f>[1]!s_is(A1421,83,"FY","YTD","20241231",1,"",100000000)</f>
        <v>8.8205211934000012</v>
      </c>
      <c r="J1421" s="16">
        <f t="shared" si="66"/>
        <v>0.10811703378861215</v>
      </c>
      <c r="K1421" s="16">
        <f>[1]!s_is(A1421,61,"FY","YTD","20251231",1,"",100000000)</f>
        <v>2.7578686501999998</v>
      </c>
      <c r="L1421" s="16">
        <f>[1]!s_is(A1421,61,"FY","YTD","20241231",1,"",100000000)</f>
        <v>2.5027036936</v>
      </c>
      <c r="M1421" s="16">
        <f t="shared" si="67"/>
        <v>0.10195571982912577</v>
      </c>
      <c r="N1421" s="16">
        <f>[1]!s_fa_roe(A1421,"20251231")</f>
        <v>19.245000000000001</v>
      </c>
      <c r="O1421" s="16">
        <f>[1]!s_stmnote_rdexp(A1421,"20251231",1,10000)</f>
        <v>3953.5456259999996</v>
      </c>
      <c r="P1421" s="20">
        <f t="shared" si="68"/>
        <v>4.044891499187938E-2</v>
      </c>
      <c r="Q1421" s="16">
        <f>[1]!s_margin_tradingbalance(A1421,"",10000)</f>
        <v>85786.393100000001</v>
      </c>
      <c r="R1421" s="16">
        <f>[1]!s_margin_seclendingbalance(A1421,"",10000)</f>
        <v>37.724400000000003</v>
      </c>
      <c r="S1421" s="17">
        <f>[1]!s_val_ev(A1421,"",100000000)</f>
        <v>250.17346426500001</v>
      </c>
      <c r="T1421" s="17">
        <f>[1]!share_freesharesmv(A1421,"",100000000)</f>
        <v>97.770203636999995</v>
      </c>
      <c r="U1421" s="17">
        <f>[1]!s_dq_amount_btin(A1421,E1421,100000000)</f>
        <v>7.3132352300000001</v>
      </c>
      <c r="V1421" s="17">
        <f>[1]!s_dq_turn(A1421,E1421)</f>
        <v>3.0211609201661465</v>
      </c>
      <c r="W1421" s="2">
        <f>[1]!s_pq_amount(A1421,"20260101","",100000000)</f>
        <v>395.01352981000002</v>
      </c>
      <c r="X1421" s="2">
        <f>[1]!s_pq_avgamount(A1421,"20260101","",100000000)</f>
        <v>3.5910320891818182</v>
      </c>
      <c r="Y1421" s="17">
        <f>[1]!s_ipo_dilutedpe(A1421)</f>
        <v>19.95</v>
      </c>
      <c r="Z1421" s="12">
        <f>[1]!s_ipo_collection_total(A1421,100000000)</f>
        <v>5.4933443200000003</v>
      </c>
      <c r="AA1421" s="2">
        <f>[1]!s_val_pe_ttm(A1421,E1421)</f>
        <v>84.945877075195313</v>
      </c>
      <c r="AB1421" s="5">
        <f>[1]!s_info_zjtxornot1(A1421,"")</f>
        <v>1</v>
      </c>
      <c r="AC1421" s="22" t="str">
        <f>[1]!s_info_nature1(A1421,"")</f>
        <v>民营企业</v>
      </c>
      <c r="AD1421" s="6" t="str">
        <f>[1]!s_info_city(A1421)</f>
        <v>广州市</v>
      </c>
      <c r="AE1421" s="6" t="str">
        <f>[1]!s_info_province(A1421)</f>
        <v>广东省</v>
      </c>
      <c r="AF1421">
        <v>113.280637</v>
      </c>
      <c r="AG1421">
        <v>23.125177999999998</v>
      </c>
    </row>
    <row r="1422" spans="1:33" x14ac:dyDescent="0.3">
      <c r="A1422" s="12" t="s">
        <v>3395</v>
      </c>
      <c r="B1422" s="12" t="s">
        <v>3396</v>
      </c>
      <c r="C1422" s="16" t="str">
        <f>[1]!s_info_mkt(A1422)</f>
        <v>主板</v>
      </c>
      <c r="D1422" s="16" t="str">
        <f>[1]!s_ipo_listeddate(A1422)</f>
        <v>2021-07-20</v>
      </c>
      <c r="E1422" s="16" t="str">
        <f>[1]!lastradeday_s("000002","")</f>
        <v>2026-06-22</v>
      </c>
      <c r="F1422" s="16" t="str">
        <f>[1]!s_info_industry_csrc2023(A1422,"",3)</f>
        <v>批发业</v>
      </c>
      <c r="G1422" s="16" t="str">
        <f>[1]!s_info_industry_csrc2023(A1422,"",1)</f>
        <v>批发和零售业</v>
      </c>
      <c r="H1422" s="16">
        <f>[1]!s_is(A1422,83,"FY","YTD","20251231",1,"",100000000)</f>
        <v>45.605248248900004</v>
      </c>
      <c r="I1422" s="16">
        <f>[1]!s_is(A1422,83,"FY","YTD","20241231",1,"",100000000)</f>
        <v>36.056169741300003</v>
      </c>
      <c r="J1422" s="16">
        <f t="shared" si="66"/>
        <v>0.26483896032534338</v>
      </c>
      <c r="K1422" s="16">
        <f>[1]!s_is(A1422,61,"FY","YTD","20251231",1,"",100000000)</f>
        <v>2.5959336037000003</v>
      </c>
      <c r="L1422" s="16">
        <f>[1]!s_is(A1422,61,"FY","YTD","20241231",1,"",100000000)</f>
        <v>2.2293063921999998</v>
      </c>
      <c r="M1422" s="16">
        <f t="shared" si="67"/>
        <v>0.1644579734677892</v>
      </c>
      <c r="N1422" s="16">
        <f>[1]!s_fa_roe(A1422,"20251231")</f>
        <v>14.798500000000001</v>
      </c>
      <c r="O1422" s="16">
        <f>[1]!s_stmnote_rdexp(A1422,"20251231",1,10000)</f>
        <v>7652.1196819999996</v>
      </c>
      <c r="P1422" s="20">
        <f t="shared" si="68"/>
        <v>1.677903306267951E-2</v>
      </c>
      <c r="Q1422" s="16">
        <f>[1]!s_margin_tradingbalance(A1422,"",10000)</f>
        <v>0</v>
      </c>
      <c r="R1422" s="16">
        <f>[1]!s_margin_seclendingbalance(A1422,"",10000)</f>
        <v>0</v>
      </c>
      <c r="S1422" s="17">
        <f>[1]!s_val_ev(A1422,"",100000000)</f>
        <v>72.25789979999999</v>
      </c>
      <c r="T1422" s="17">
        <f>[1]!share_freesharesmv(A1422,"",100000000)</f>
        <v>26.432375073499998</v>
      </c>
      <c r="U1422" s="17">
        <f>[1]!s_dq_amount_btin(A1422,E1422,100000000)</f>
        <v>0.98814248000000005</v>
      </c>
      <c r="V1422" s="17">
        <f>[1]!s_dq_turn(A1422,E1422)</f>
        <v>1.4085515075613571</v>
      </c>
      <c r="W1422" s="2">
        <f>[1]!s_pq_amount(A1422,"20260101","",100000000)</f>
        <v>251.53601857000001</v>
      </c>
      <c r="X1422" s="2">
        <f>[1]!s_pq_avgamount(A1422,"20260101","",100000000)</f>
        <v>2.286691077909091</v>
      </c>
      <c r="Y1422" s="17">
        <f>[1]!s_ipo_dilutedpe(A1422)</f>
        <v>22.99</v>
      </c>
      <c r="Z1422" s="12">
        <f>[1]!s_ipo_collection_total(A1422,100000000)</f>
        <v>5.4613649999999998</v>
      </c>
      <c r="AA1422" s="2">
        <f>[1]!s_val_pe_ttm(A1422,E1422)</f>
        <v>27.368314743041992</v>
      </c>
      <c r="AB1422" s="5">
        <f>[1]!s_info_zjtxornot1(A1422,"")</f>
        <v>1</v>
      </c>
      <c r="AC1422" s="22" t="str">
        <f>[1]!s_info_nature1(A1422,"")</f>
        <v>民营企业</v>
      </c>
      <c r="AD1422" s="6" t="str">
        <f>[1]!s_info_city(A1422)</f>
        <v>杭州市</v>
      </c>
      <c r="AE1422" s="6" t="str">
        <f>[1]!s_info_province(A1422)</f>
        <v>浙江省</v>
      </c>
      <c r="AF1422">
        <v>120.153576</v>
      </c>
      <c r="AG1422">
        <v>30.287458999999998</v>
      </c>
    </row>
    <row r="1423" spans="1:33" x14ac:dyDescent="0.3">
      <c r="A1423" s="12" t="s">
        <v>3397</v>
      </c>
      <c r="B1423" s="12" t="s">
        <v>3398</v>
      </c>
      <c r="C1423" s="16" t="str">
        <f>[1]!s_info_mkt(A1423)</f>
        <v>科创板</v>
      </c>
      <c r="D1423" s="16" t="str">
        <f>[1]!s_ipo_listeddate(A1423)</f>
        <v>2022-01-12</v>
      </c>
      <c r="E1423" s="16" t="str">
        <f>[1]!lastradeday_s("000002","")</f>
        <v>2026-06-22</v>
      </c>
      <c r="F1423" s="16" t="str">
        <f>[1]!s_info_industry_csrc2023(A1423,"",3)</f>
        <v>软件和信息技术服务业</v>
      </c>
      <c r="G1423" s="16" t="str">
        <f>[1]!s_info_industry_csrc2023(A1423,"",1)</f>
        <v>信息传输、软件和信息技术服务业</v>
      </c>
      <c r="H1423" s="16">
        <f>[1]!s_is(A1423,83,"FY","YTD","20251231",1,"",100000000)</f>
        <v>3.6181955304000004</v>
      </c>
      <c r="I1423" s="16">
        <f>[1]!s_is(A1423,83,"FY","YTD","20241231",1,"",100000000)</f>
        <v>5.9205695339000002</v>
      </c>
      <c r="J1423" s="16">
        <f t="shared" si="66"/>
        <v>-0.388877115675623</v>
      </c>
      <c r="K1423" s="16">
        <f>[1]!s_is(A1423,61,"FY","YTD","20251231",1,"",100000000)</f>
        <v>0.7898911623999999</v>
      </c>
      <c r="L1423" s="16">
        <f>[1]!s_is(A1423,61,"FY","YTD","20241231",1,"",100000000)</f>
        <v>0.60474765249999995</v>
      </c>
      <c r="M1423" s="16">
        <f t="shared" si="67"/>
        <v>0.30615002660138474</v>
      </c>
      <c r="N1423" s="16">
        <f>[1]!s_fa_roe(A1423,"20251231")</f>
        <v>5.1113999999999997</v>
      </c>
      <c r="O1423" s="16">
        <f>[1]!s_stmnote_rdexp(A1423,"20251231",1,10000)</f>
        <v>9245.8203279999998</v>
      </c>
      <c r="P1423" s="20">
        <f t="shared" si="68"/>
        <v>0.25553677932319629</v>
      </c>
      <c r="Q1423" s="16">
        <f>[1]!s_margin_tradingbalance(A1423,"",10000)</f>
        <v>25415.811900000001</v>
      </c>
      <c r="R1423" s="16">
        <f>[1]!s_margin_seclendingbalance(A1423,"",10000)</f>
        <v>29.385000000000002</v>
      </c>
      <c r="S1423" s="17">
        <f>[1]!s_val_ev(A1423,"",100000000)</f>
        <v>42.881630000000001</v>
      </c>
      <c r="T1423" s="17">
        <f>[1]!share_freesharesmv(A1423,"",100000000)</f>
        <v>23.598586374</v>
      </c>
      <c r="U1423" s="17">
        <f>[1]!s_dq_amount_btin(A1423,E1423,100000000)</f>
        <v>1.23281208</v>
      </c>
      <c r="V1423" s="17">
        <f>[1]!s_dq_turn(A1423,E1423)</f>
        <v>2.8974234556848701</v>
      </c>
      <c r="W1423" s="2">
        <f>[1]!s_pq_amount(A1423,"20260101","",100000000)</f>
        <v>121.31465668</v>
      </c>
      <c r="X1423" s="2">
        <f>[1]!s_pq_avgamount(A1423,"20260101","",100000000)</f>
        <v>1.1028605152727273</v>
      </c>
      <c r="Y1423" s="17">
        <f>[1]!s_ipo_dilutedpe(A1423)</f>
        <v>83.65</v>
      </c>
      <c r="Z1423" s="12">
        <f>[1]!s_ipo_collection_total(A1423,100000000)</f>
        <v>13.32</v>
      </c>
      <c r="AA1423" s="2">
        <f>[1]!s_val_pe_ttm(A1423,E1423)</f>
        <v>55.273876190185547</v>
      </c>
      <c r="AB1423" s="5">
        <f>[1]!s_info_zjtxornot1(A1423,"")</f>
        <v>1</v>
      </c>
      <c r="AC1423" s="22" t="str">
        <f>[1]!s_info_nature1(A1423,"")</f>
        <v>外资企业</v>
      </c>
      <c r="AD1423" s="6" t="str">
        <f>[1]!s_info_city(A1423)</f>
        <v>苏州市</v>
      </c>
      <c r="AE1423" s="6" t="str">
        <f>[1]!s_info_province(A1423)</f>
        <v>江苏省</v>
      </c>
      <c r="AF1423">
        <v>120.619585</v>
      </c>
      <c r="AG1423">
        <v>31.299378999999998</v>
      </c>
    </row>
    <row r="1424" spans="1:33" x14ac:dyDescent="0.3">
      <c r="A1424" s="12" t="s">
        <v>3399</v>
      </c>
      <c r="B1424" s="12" t="s">
        <v>3400</v>
      </c>
      <c r="C1424" s="16" t="str">
        <f>[1]!s_info_mkt(A1424)</f>
        <v>主板</v>
      </c>
      <c r="D1424" s="16" t="str">
        <f>[1]!s_ipo_listeddate(A1424)</f>
        <v>2025-05-29</v>
      </c>
      <c r="E1424" s="16" t="str">
        <f>[1]!lastradeday_s("000002","")</f>
        <v>2026-06-22</v>
      </c>
      <c r="F1424" s="16" t="str">
        <f>[1]!s_info_industry_csrc2023(A1424,"",3)</f>
        <v>皮革、毛皮、羽毛及其制品和制鞋业</v>
      </c>
      <c r="G1424" s="16" t="str">
        <f>[1]!s_info_industry_csrc2023(A1424,"",1)</f>
        <v>制造业</v>
      </c>
      <c r="H1424" s="16">
        <f>[1]!s_is(A1424,83,"FY","YTD","20251231",1,"",100000000)</f>
        <v>10.5350442049</v>
      </c>
      <c r="I1424" s="16">
        <f>[1]!s_is(A1424,83,"FY","YTD","20241231",1,"",100000000)</f>
        <v>9.667255579199999</v>
      </c>
      <c r="J1424" s="16">
        <f t="shared" si="66"/>
        <v>8.9765768432473081E-2</v>
      </c>
      <c r="K1424" s="16">
        <f>[1]!s_is(A1424,61,"FY","YTD","20251231",1,"",100000000)</f>
        <v>1.7830013398</v>
      </c>
      <c r="L1424" s="16">
        <f>[1]!s_is(A1424,61,"FY","YTD","20241231",1,"",100000000)</f>
        <v>1.6819271746000002</v>
      </c>
      <c r="M1424" s="16">
        <f t="shared" si="67"/>
        <v>6.0094257781427116E-2</v>
      </c>
      <c r="N1424" s="16">
        <f>[1]!s_fa_roe(A1424,"20251231")</f>
        <v>14.0367</v>
      </c>
      <c r="O1424" s="16">
        <f>[1]!s_stmnote_rdexp(A1424,"20251231",1,10000)</f>
        <v>3251.035163</v>
      </c>
      <c r="P1424" s="20">
        <f t="shared" si="68"/>
        <v>3.0859245578560523E-2</v>
      </c>
      <c r="Q1424" s="16">
        <f>[1]!s_margin_tradingbalance(A1424,"",10000)</f>
        <v>6180.1415999999999</v>
      </c>
      <c r="R1424" s="16">
        <f>[1]!s_margin_seclendingbalance(A1424,"",10000)</f>
        <v>0</v>
      </c>
      <c r="S1424" s="17">
        <f>[1]!s_val_ev(A1424,"",100000000)</f>
        <v>38.06</v>
      </c>
      <c r="T1424" s="17">
        <f>[1]!share_freesharesmv(A1424,"",100000000)</f>
        <v>15.191506275</v>
      </c>
      <c r="U1424" s="17">
        <f>[1]!s_dq_amount_btin(A1424,E1424,100000000)</f>
        <v>0.31593930999999997</v>
      </c>
      <c r="V1424" s="17">
        <f>[1]!s_dq_turn(A1424,E1424)</f>
        <v>1.4180018816417848</v>
      </c>
      <c r="W1424" s="2">
        <f>[1]!s_pq_amount(A1424,"20260101","",100000000)</f>
        <v>49.040540980000003</v>
      </c>
      <c r="X1424" s="2">
        <f>[1]!s_pq_avgamount(A1424,"20260101","",100000000)</f>
        <v>0.44582309981818186</v>
      </c>
      <c r="Y1424" s="17">
        <f>[1]!s_ipo_dilutedpe(A1424)</f>
        <v>14.65</v>
      </c>
      <c r="Z1424" s="12">
        <f>[1]!s_ipo_collection_total(A1424,100000000)</f>
        <v>6.04</v>
      </c>
      <c r="AA1424" s="2">
        <f>[1]!s_val_pe_ttm(A1424,E1424)</f>
        <v>21.124820709228516</v>
      </c>
      <c r="AB1424" s="5">
        <f>[1]!s_info_zjtxornot1(A1424,"")</f>
        <v>0</v>
      </c>
      <c r="AC1424" s="22" t="str">
        <f>[1]!s_info_nature1(A1424,"")</f>
        <v>民营企业</v>
      </c>
      <c r="AD1424" s="6" t="str">
        <f>[1]!s_info_city(A1424)</f>
        <v>芜湖市</v>
      </c>
      <c r="AE1424" s="6" t="str">
        <f>[1]!s_info_province(A1424)</f>
        <v>安徽省</v>
      </c>
      <c r="AF1424">
        <v>118.376451</v>
      </c>
      <c r="AG1424">
        <v>31.326319000000002</v>
      </c>
    </row>
    <row r="1425" spans="1:33" x14ac:dyDescent="0.3">
      <c r="A1425" s="12" t="s">
        <v>3401</v>
      </c>
      <c r="B1425" s="12" t="s">
        <v>3402</v>
      </c>
      <c r="C1425" s="16" t="str">
        <f>[1]!s_info_mkt(A1425)</f>
        <v>科创板</v>
      </c>
      <c r="D1425" s="16" t="str">
        <f>[1]!s_ipo_listeddate(A1425)</f>
        <v>2019-10-31</v>
      </c>
      <c r="E1425" s="16" t="str">
        <f>[1]!lastradeday_s("000002","")</f>
        <v>2026-06-22</v>
      </c>
      <c r="F1425" s="16" t="str">
        <f>[1]!s_info_industry_csrc2023(A1425,"",3)</f>
        <v>计算机、通信和其他电子设备制造业</v>
      </c>
      <c r="G1425" s="16" t="str">
        <f>[1]!s_info_industry_csrc2023(A1425,"",1)</f>
        <v>制造业</v>
      </c>
      <c r="H1425" s="16">
        <f>[1]!s_is(A1425,83,"FY","YTD","20251231",1,"",100000000)</f>
        <v>20.740243062400001</v>
      </c>
      <c r="I1425" s="16">
        <f>[1]!s_is(A1425,83,"FY","YTD","20241231",1,"",100000000)</f>
        <v>14.5384622053</v>
      </c>
      <c r="J1425" s="16">
        <f t="shared" si="66"/>
        <v>0.42657749970551495</v>
      </c>
      <c r="K1425" s="16">
        <f>[1]!s_is(A1425,61,"FY","YTD","20251231",1,"",100000000)</f>
        <v>2.7878864649000001</v>
      </c>
      <c r="L1425" s="16">
        <f>[1]!s_is(A1425,61,"FY","YTD","20241231",1,"",100000000)</f>
        <v>1.3268479235999999</v>
      </c>
      <c r="M1425" s="16">
        <f t="shared" si="67"/>
        <v>1.1011348891709569</v>
      </c>
      <c r="N1425" s="16">
        <f>[1]!s_fa_roe(A1425,"20251231")</f>
        <v>12.8674</v>
      </c>
      <c r="O1425" s="16">
        <f>[1]!s_stmnote_rdexp(A1425,"20251231",1,10000)</f>
        <v>17529.654063999998</v>
      </c>
      <c r="P1425" s="20">
        <f t="shared" si="68"/>
        <v>8.4520003026288149E-2</v>
      </c>
      <c r="Q1425" s="16">
        <f>[1]!s_margin_tradingbalance(A1425,"",10000)</f>
        <v>110888.3895</v>
      </c>
      <c r="R1425" s="16">
        <f>[1]!s_margin_seclendingbalance(A1425,"",10000)</f>
        <v>57.247500000000002</v>
      </c>
      <c r="S1425" s="17">
        <f>[1]!s_val_ev(A1425,"",100000000)</f>
        <v>420.75528079410003</v>
      </c>
      <c r="T1425" s="17">
        <f>[1]!share_freesharesmv(A1425,"",100000000)</f>
        <v>273.46500998229999</v>
      </c>
      <c r="U1425" s="17">
        <f>[1]!s_dq_amount_btin(A1425,E1425,100000000)</f>
        <v>14.6050285</v>
      </c>
      <c r="V1425" s="17">
        <f>[1]!s_dq_turn(A1425,E1425)</f>
        <v>3.4280450077008884</v>
      </c>
      <c r="W1425" s="2">
        <f>[1]!s_pq_amount(A1425,"20260101","",100000000)</f>
        <v>1435.6415595799999</v>
      </c>
      <c r="X1425" s="2">
        <f>[1]!s_pq_avgamount(A1425,"20260101","",100000000)</f>
        <v>13.051286905272727</v>
      </c>
      <c r="Y1425" s="17">
        <f>[1]!s_ipo_dilutedpe(A1425)</f>
        <v>49.02</v>
      </c>
      <c r="Z1425" s="12">
        <f>[1]!s_ipo_collection_total(A1425,100000000)</f>
        <v>10.128214358400001</v>
      </c>
      <c r="AA1425" s="2">
        <f>[1]!s_val_pe_ttm(A1425,E1425)</f>
        <v>123.59854125976563</v>
      </c>
      <c r="AB1425" s="5">
        <f>[1]!s_info_zjtxornot1(A1425,"")</f>
        <v>1</v>
      </c>
      <c r="AC1425" s="22" t="str">
        <f>[1]!s_info_nature1(A1425,"")</f>
        <v>民营企业</v>
      </c>
      <c r="AD1425" s="6" t="str">
        <f>[1]!s_info_city(A1425)</f>
        <v>深圳市</v>
      </c>
      <c r="AE1425" s="6" t="str">
        <f>[1]!s_info_province(A1425)</f>
        <v>广东省</v>
      </c>
      <c r="AF1425">
        <v>114.085947</v>
      </c>
      <c r="AG1425">
        <v>22.547000000000001</v>
      </c>
    </row>
    <row r="1426" spans="1:33" x14ac:dyDescent="0.3">
      <c r="A1426" s="12" t="s">
        <v>3403</v>
      </c>
      <c r="B1426" s="12" t="s">
        <v>3404</v>
      </c>
      <c r="C1426" s="16" t="str">
        <f>[1]!s_info_mkt(A1426)</f>
        <v>主板</v>
      </c>
      <c r="D1426" s="16" t="str">
        <f>[1]!s_ipo_listeddate(A1426)</f>
        <v>2017-02-17</v>
      </c>
      <c r="E1426" s="16" t="str">
        <f>[1]!lastradeday_s("000002","")</f>
        <v>2026-06-22</v>
      </c>
      <c r="F1426" s="16" t="str">
        <f>[1]!s_info_industry_csrc2023(A1426,"",3)</f>
        <v>仪器仪表制造业</v>
      </c>
      <c r="G1426" s="16" t="str">
        <f>[1]!s_info_industry_csrc2023(A1426,"",1)</f>
        <v>制造业</v>
      </c>
      <c r="H1426" s="16">
        <f>[1]!s_is(A1426,83,"FY","YTD","20251231",1,"",100000000)</f>
        <v>16.531371416300001</v>
      </c>
      <c r="I1426" s="16">
        <f>[1]!s_is(A1426,83,"FY","YTD","20241231",1,"",100000000)</f>
        <v>12.974439672799999</v>
      </c>
      <c r="J1426" s="16">
        <f t="shared" si="66"/>
        <v>0.27414916044173054</v>
      </c>
      <c r="K1426" s="16">
        <f>[1]!s_is(A1426,61,"FY","YTD","20251231",1,"",100000000)</f>
        <v>0.53950487899999999</v>
      </c>
      <c r="L1426" s="16">
        <f>[1]!s_is(A1426,61,"FY","YTD","20241231",1,"",100000000)</f>
        <v>0.33632662729999996</v>
      </c>
      <c r="M1426" s="16">
        <f t="shared" si="67"/>
        <v>0.60410991936944403</v>
      </c>
      <c r="N1426" s="16">
        <f>[1]!s_fa_roe(A1426,"20251231")</f>
        <v>4.0627000000000004</v>
      </c>
      <c r="O1426" s="16">
        <f>[1]!s_stmnote_rdexp(A1426,"20251231",1,10000)</f>
        <v>8917.6368330000005</v>
      </c>
      <c r="P1426" s="20">
        <f t="shared" si="68"/>
        <v>5.3943720750277098E-2</v>
      </c>
      <c r="Q1426" s="16">
        <f>[1]!s_margin_tradingbalance(A1426,"",10000)</f>
        <v>0</v>
      </c>
      <c r="R1426" s="16">
        <f>[1]!s_margin_seclendingbalance(A1426,"",10000)</f>
        <v>0</v>
      </c>
      <c r="S1426" s="17">
        <f>[1]!s_val_ev(A1426,"",100000000)</f>
        <v>38.478572390400004</v>
      </c>
      <c r="T1426" s="17">
        <f>[1]!share_freesharesmv(A1426,"",100000000)</f>
        <v>30.737248510400004</v>
      </c>
      <c r="U1426" s="17">
        <f>[1]!s_dq_amount_btin(A1426,E1426,100000000)</f>
        <v>1.6226029500000001</v>
      </c>
      <c r="V1426" s="17">
        <f>[1]!s_dq_turn(A1426,E1426)</f>
        <v>4.2663768514659566</v>
      </c>
      <c r="W1426" s="2">
        <f>[1]!s_pq_amount(A1426,"20260101","",100000000)</f>
        <v>184.29024152</v>
      </c>
      <c r="X1426" s="2">
        <f>[1]!s_pq_avgamount(A1426,"20260101","",100000000)</f>
        <v>1.6753658319999998</v>
      </c>
      <c r="Y1426" s="17">
        <f>[1]!s_ipo_dilutedpe(A1426)</f>
        <v>22.99</v>
      </c>
      <c r="Z1426" s="12">
        <f>[1]!s_ipo_collection_total(A1426,100000000)</f>
        <v>2.6173373600000001</v>
      </c>
      <c r="AA1426" s="2">
        <f>[1]!s_val_pe_ttm(A1426,E1426)</f>
        <v>73.556259155273438</v>
      </c>
      <c r="AB1426" s="5">
        <f>[1]!s_info_zjtxornot1(A1426,"")</f>
        <v>1</v>
      </c>
      <c r="AC1426" s="22" t="str">
        <f>[1]!s_info_nature1(A1426,"")</f>
        <v>民营企业</v>
      </c>
      <c r="AD1426" s="6" t="str">
        <f>[1]!s_info_city(A1426)</f>
        <v>杭州市</v>
      </c>
      <c r="AE1426" s="6" t="str">
        <f>[1]!s_info_province(A1426)</f>
        <v>浙江省</v>
      </c>
      <c r="AF1426">
        <v>120.153576</v>
      </c>
      <c r="AG1426">
        <v>30.287458999999998</v>
      </c>
    </row>
    <row r="1427" spans="1:33" x14ac:dyDescent="0.3">
      <c r="A1427" s="12" t="s">
        <v>3405</v>
      </c>
      <c r="B1427" s="12" t="s">
        <v>3406</v>
      </c>
      <c r="C1427" s="16" t="str">
        <f>[1]!s_info_mkt(A1427)</f>
        <v>主板</v>
      </c>
      <c r="D1427" s="16" t="str">
        <f>[1]!s_ipo_listeddate(A1427)</f>
        <v>2023-12-27</v>
      </c>
      <c r="E1427" s="16" t="str">
        <f>[1]!lastradeday_s("000002","")</f>
        <v>2026-06-22</v>
      </c>
      <c r="F1427" s="16" t="str">
        <f>[1]!s_info_industry_csrc2023(A1427,"",3)</f>
        <v>化学原料和化学制品制造业</v>
      </c>
      <c r="G1427" s="16" t="str">
        <f>[1]!s_info_industry_csrc2023(A1427,"",1)</f>
        <v>制造业</v>
      </c>
      <c r="H1427" s="16">
        <f>[1]!s_is(A1427,83,"FY","YTD","20251231",1,"",100000000)</f>
        <v>7.0228046641999997</v>
      </c>
      <c r="I1427" s="16">
        <f>[1]!s_is(A1427,83,"FY","YTD","20241231",1,"",100000000)</f>
        <v>7.0018959630999991</v>
      </c>
      <c r="J1427" s="16">
        <f t="shared" si="66"/>
        <v>2.9861484960915785E-3</v>
      </c>
      <c r="K1427" s="16">
        <f>[1]!s_is(A1427,61,"FY","YTD","20251231",1,"",100000000)</f>
        <v>1.4917594366999998</v>
      </c>
      <c r="L1427" s="16">
        <f>[1]!s_is(A1427,61,"FY","YTD","20241231",1,"",100000000)</f>
        <v>1.6343141190000001</v>
      </c>
      <c r="M1427" s="16">
        <f t="shared" si="67"/>
        <v>-8.7225999361264975E-2</v>
      </c>
      <c r="N1427" s="16">
        <f>[1]!s_fa_roe(A1427,"20251231")</f>
        <v>7.2931999999999997</v>
      </c>
      <c r="O1427" s="16">
        <f>[1]!s_stmnote_rdexp(A1427,"20251231",1,10000)</f>
        <v>3296.3361960000002</v>
      </c>
      <c r="P1427" s="20">
        <f t="shared" si="68"/>
        <v>4.6937603331097366E-2</v>
      </c>
      <c r="Q1427" s="16">
        <f>[1]!s_margin_tradingbalance(A1427,"",10000)</f>
        <v>12743.940399999999</v>
      </c>
      <c r="R1427" s="16">
        <f>[1]!s_margin_seclendingbalance(A1427,"",10000)</f>
        <v>9.8854000000000006</v>
      </c>
      <c r="S1427" s="17">
        <f>[1]!s_val_ev(A1427,"",100000000)</f>
        <v>50.848768</v>
      </c>
      <c r="T1427" s="17">
        <f>[1]!share_freesharesmv(A1427,"",100000000)</f>
        <v>12.712192</v>
      </c>
      <c r="U1427" s="17">
        <f>[1]!s_dq_amount_btin(A1427,E1427,100000000)</f>
        <v>0.90649259000000004</v>
      </c>
      <c r="V1427" s="17">
        <f>[1]!s_dq_turn(A1427,E1427)</f>
        <v>7.173228600543478</v>
      </c>
      <c r="W1427" s="2">
        <f>[1]!s_pq_amount(A1427,"20260101","",100000000)</f>
        <v>80.266826800000004</v>
      </c>
      <c r="X1427" s="2">
        <f>[1]!s_pq_avgamount(A1427,"20260101","",100000000)</f>
        <v>0.72969842545454544</v>
      </c>
      <c r="Y1427" s="17">
        <f>[1]!s_ipo_dilutedpe(A1427)</f>
        <v>26.37</v>
      </c>
      <c r="Z1427" s="12">
        <f>[1]!s_ipo_collection_total(A1427,100000000)</f>
        <v>9.8918400000000002</v>
      </c>
      <c r="AA1427" s="2">
        <f>[1]!s_val_pe_ttm(A1427,E1427)</f>
        <v>35.826263427734375</v>
      </c>
      <c r="AB1427" s="5">
        <f>[1]!s_info_zjtxornot1(A1427,"")</f>
        <v>1</v>
      </c>
      <c r="AC1427" s="22" t="str">
        <f>[1]!s_info_nature1(A1427,"")</f>
        <v>民营企业</v>
      </c>
      <c r="AD1427" s="6" t="str">
        <f>[1]!s_info_city(A1427)</f>
        <v>杭州市</v>
      </c>
      <c r="AE1427" s="6" t="str">
        <f>[1]!s_info_province(A1427)</f>
        <v>浙江省</v>
      </c>
      <c r="AF1427">
        <v>120.153576</v>
      </c>
      <c r="AG1427">
        <v>30.287458999999998</v>
      </c>
    </row>
    <row r="1428" spans="1:33" x14ac:dyDescent="0.3">
      <c r="A1428" s="12" t="s">
        <v>3407</v>
      </c>
      <c r="B1428" s="12" t="s">
        <v>3408</v>
      </c>
      <c r="C1428" s="16" t="str">
        <f>[1]!s_info_mkt(A1428)</f>
        <v>创业板</v>
      </c>
      <c r="D1428" s="16" t="str">
        <f>[1]!s_ipo_listeddate(A1428)</f>
        <v>2023-03-20</v>
      </c>
      <c r="E1428" s="16" t="str">
        <f>[1]!lastradeday_s("000002","")</f>
        <v>2026-06-22</v>
      </c>
      <c r="F1428" s="16" t="str">
        <f>[1]!s_info_industry_csrc2023(A1428,"",3)</f>
        <v>软件和信息技术服务业</v>
      </c>
      <c r="G1428" s="16" t="str">
        <f>[1]!s_info_industry_csrc2023(A1428,"",1)</f>
        <v>信息传输、软件和信息技术服务业</v>
      </c>
      <c r="H1428" s="16">
        <f>[1]!s_is(A1428,83,"FY","YTD","20251231",1,"",100000000)</f>
        <v>3.6940741664999996</v>
      </c>
      <c r="I1428" s="16">
        <f>[1]!s_is(A1428,83,"FY","YTD","20241231",1,"",100000000)</f>
        <v>4.3856466782999997</v>
      </c>
      <c r="J1428" s="16">
        <f t="shared" si="66"/>
        <v>-0.15768997425667519</v>
      </c>
      <c r="K1428" s="16">
        <f>[1]!s_is(A1428,61,"FY","YTD","20251231",1,"",100000000)</f>
        <v>-1.2550968951000001</v>
      </c>
      <c r="L1428" s="16">
        <f>[1]!s_is(A1428,61,"FY","YTD","20241231",1,"",100000000)</f>
        <v>-0.50326502009999996</v>
      </c>
      <c r="M1428" s="16">
        <f t="shared" si="67"/>
        <v>-1.4939084676511183</v>
      </c>
      <c r="N1428" s="16">
        <f>[1]!s_fa_roe(A1428,"20251231")</f>
        <v>-9.7240000000000002</v>
      </c>
      <c r="O1428" s="16">
        <f>[1]!s_stmnote_rdexp(A1428,"20251231",1,10000)</f>
        <v>12062.642593999999</v>
      </c>
      <c r="P1428" s="20">
        <f t="shared" si="68"/>
        <v>0.32654034679084182</v>
      </c>
      <c r="Q1428" s="16">
        <f>[1]!s_margin_tradingbalance(A1428,"",10000)</f>
        <v>5953.6112000000003</v>
      </c>
      <c r="R1428" s="16">
        <f>[1]!s_margin_seclendingbalance(A1428,"",10000)</f>
        <v>28.057200000000002</v>
      </c>
      <c r="S1428" s="17">
        <f>[1]!s_val_ev(A1428,"",100000000)</f>
        <v>26.275200000000002</v>
      </c>
      <c r="T1428" s="17">
        <f>[1]!share_freesharesmv(A1428,"",100000000)</f>
        <v>9.7028030399999992</v>
      </c>
      <c r="U1428" s="17">
        <f>[1]!s_dq_amount_btin(A1428,E1428,100000000)</f>
        <v>0.58876748999999995</v>
      </c>
      <c r="V1428" s="17">
        <f>[1]!s_dq_turn(A1428,E1428)</f>
        <v>4.8331670860364442</v>
      </c>
      <c r="W1428" s="2">
        <f>[1]!s_pq_amount(A1428,"20260101","",100000000)</f>
        <v>173.58100859999999</v>
      </c>
      <c r="X1428" s="2">
        <f>[1]!s_pq_avgamount(A1428,"20260101","",100000000)</f>
        <v>1.578009169090909</v>
      </c>
      <c r="Y1428" s="17">
        <f>[1]!s_ipo_dilutedpe(A1428)</f>
        <v>48.09</v>
      </c>
      <c r="Z1428" s="12">
        <f>[1]!s_ipo_collection_total(A1428,100000000)</f>
        <v>10.925000000000001</v>
      </c>
      <c r="AA1428" s="2">
        <f>[1]!s_val_pe_ttm(A1428,E1428)</f>
        <v>-19.233242034912109</v>
      </c>
      <c r="AB1428" s="5">
        <f>[1]!s_info_zjtxornot1(A1428,"")</f>
        <v>0</v>
      </c>
      <c r="AC1428" s="22" t="str">
        <f>[1]!s_info_nature1(A1428,"")</f>
        <v>民营企业</v>
      </c>
      <c r="AD1428" s="6" t="str">
        <f>[1]!s_info_city(A1428)</f>
        <v>南京市</v>
      </c>
      <c r="AE1428" s="6" t="str">
        <f>[1]!s_info_province(A1428)</f>
        <v>江苏省</v>
      </c>
      <c r="AF1428">
        <v>118.767413</v>
      </c>
      <c r="AG1428">
        <v>32.041544000000002</v>
      </c>
    </row>
    <row r="1429" spans="1:33" x14ac:dyDescent="0.3">
      <c r="A1429" s="12" t="s">
        <v>3409</v>
      </c>
      <c r="B1429" s="12" t="s">
        <v>3410</v>
      </c>
      <c r="C1429" s="16" t="str">
        <f>[1]!s_info_mkt(A1429)</f>
        <v>主板</v>
      </c>
      <c r="D1429" s="16" t="str">
        <f>[1]!s_ipo_listeddate(A1429)</f>
        <v>2002-04-12</v>
      </c>
      <c r="E1429" s="16" t="str">
        <f>[1]!lastradeday_s("000002","")</f>
        <v>2026-06-22</v>
      </c>
      <c r="F1429" s="16" t="str">
        <f>[1]!s_info_industry_csrc2023(A1429,"",3)</f>
        <v>有色金属冶炼和压延加工业</v>
      </c>
      <c r="G1429" s="16" t="str">
        <f>[1]!s_info_industry_csrc2023(A1429,"",1)</f>
        <v>制造业</v>
      </c>
      <c r="H1429" s="16">
        <f>[1]!s_is(A1429,83,"FY","YTD","20251231",1,"",100000000)</f>
        <v>61.240894373100005</v>
      </c>
      <c r="I1429" s="16">
        <f>[1]!s_is(A1429,83,"FY","YTD","20241231",1,"",100000000)</f>
        <v>66.567908444099999</v>
      </c>
      <c r="J1429" s="16">
        <f t="shared" si="66"/>
        <v>-8.002375612376833E-2</v>
      </c>
      <c r="K1429" s="16">
        <f>[1]!s_is(A1429,61,"FY","YTD","20251231",1,"",100000000)</f>
        <v>4.0090176097999999</v>
      </c>
      <c r="L1429" s="16">
        <f>[1]!s_is(A1429,61,"FY","YTD","20241231",1,"",100000000)</f>
        <v>5.7644771637999996</v>
      </c>
      <c r="M1429" s="16">
        <f t="shared" si="67"/>
        <v>-0.30453057651507526</v>
      </c>
      <c r="N1429" s="16">
        <f>[1]!s_fa_roe(A1429,"20251231")</f>
        <v>5.6731999999999996</v>
      </c>
      <c r="O1429" s="16">
        <f>[1]!s_stmnote_rdexp(A1429,"20251231",1,10000)</f>
        <v>52391.596633000001</v>
      </c>
      <c r="P1429" s="20">
        <f t="shared" si="68"/>
        <v>8.555001877309773E-2</v>
      </c>
      <c r="Q1429" s="16">
        <f>[1]!s_margin_tradingbalance(A1429,"",10000)</f>
        <v>60511.611100000002</v>
      </c>
      <c r="R1429" s="16">
        <f>[1]!s_margin_seclendingbalance(A1429,"",10000)</f>
        <v>332.928</v>
      </c>
      <c r="S1429" s="17">
        <f>[1]!s_val_ev(A1429,"",100000000)</f>
        <v>154.03547857360002</v>
      </c>
      <c r="T1429" s="17">
        <f>[1]!share_freesharesmv(A1429,"",100000000)</f>
        <v>77.942968771200015</v>
      </c>
      <c r="U1429" s="17">
        <f>[1]!s_dq_amount_btin(A1429,E1429,100000000)</f>
        <v>6.3979549599999999</v>
      </c>
      <c r="V1429" s="17">
        <f>[1]!s_dq_turn(A1429,E1429)</f>
        <v>4.2366166987184384</v>
      </c>
      <c r="W1429" s="2">
        <f>[1]!s_pq_amount(A1429,"20260101","",100000000)</f>
        <v>583.82559390999995</v>
      </c>
      <c r="X1429" s="2">
        <f>[1]!s_pq_avgamount(A1429,"20260101","",100000000)</f>
        <v>5.3075053991818182</v>
      </c>
      <c r="Y1429" s="17">
        <f>[1]!s_ipo_dilutedpe(A1429)</f>
        <v>20</v>
      </c>
      <c r="Z1429" s="12">
        <f>[1]!s_ipo_collection_total(A1429,100000000)</f>
        <v>3.24</v>
      </c>
      <c r="AA1429" s="2">
        <f>[1]!s_val_pe_ttm(A1429,E1429)</f>
        <v>40.679004669189453</v>
      </c>
      <c r="AB1429" s="5">
        <f>[1]!s_info_zjtxornot1(A1429,"")</f>
        <v>1</v>
      </c>
      <c r="AC1429" s="22" t="str">
        <f>[1]!s_info_nature1(A1429,"")</f>
        <v>地方国有企业</v>
      </c>
      <c r="AD1429" s="6" t="str">
        <f>[1]!s_info_city(A1429)</f>
        <v>宝鸡市</v>
      </c>
      <c r="AE1429" s="6" t="str">
        <f>[1]!s_info_province(A1429)</f>
        <v>陕西省</v>
      </c>
      <c r="AF1429">
        <v>107.14487</v>
      </c>
      <c r="AG1429">
        <v>34.369315</v>
      </c>
    </row>
    <row r="1430" spans="1:33" x14ac:dyDescent="0.3">
      <c r="A1430" s="12" t="s">
        <v>105</v>
      </c>
      <c r="B1430" s="12" t="s">
        <v>106</v>
      </c>
      <c r="C1430" s="16" t="str">
        <f>[1]!s_info_mkt(A1430)</f>
        <v>北证</v>
      </c>
      <c r="D1430" s="16" t="str">
        <f>[1]!s_ipo_listeddate(A1430)</f>
        <v>2021-01-25</v>
      </c>
      <c r="E1430" s="16" t="str">
        <f>[1]!lastradeday_s("000002","")</f>
        <v>2026-06-22</v>
      </c>
      <c r="F1430" s="16" t="str">
        <f>[1]!s_info_industry_csrc2023(A1430,"",3)</f>
        <v>农副食品加工业</v>
      </c>
      <c r="G1430" s="16" t="str">
        <f>[1]!s_info_industry_csrc2023(A1430,"",1)</f>
        <v>制造业</v>
      </c>
      <c r="H1430" s="16">
        <f>[1]!s_is(A1430,83,"FY","YTD","20251231",1,"",100000000)</f>
        <v>0.76768609650000008</v>
      </c>
      <c r="I1430" s="16">
        <f>[1]!s_is(A1430,83,"FY","YTD","20241231",1,"",100000000)</f>
        <v>0.7173673076</v>
      </c>
      <c r="J1430" s="16">
        <f t="shared" si="66"/>
        <v>7.0143688410257976E-2</v>
      </c>
      <c r="K1430" s="16">
        <f>[1]!s_is(A1430,61,"FY","YTD","20251231",1,"",100000000)</f>
        <v>4.4178379099999998E-2</v>
      </c>
      <c r="L1430" s="16">
        <f>[1]!s_is(A1430,61,"FY","YTD","20241231",1,"",100000000)</f>
        <v>0.1397682522</v>
      </c>
      <c r="M1430" s="16">
        <f t="shared" si="67"/>
        <v>-0.68391692387493419</v>
      </c>
      <c r="N1430" s="16">
        <f>[1]!s_fa_roe(A1430,"20251231")</f>
        <v>1.8727</v>
      </c>
      <c r="O1430" s="16">
        <f>[1]!s_stmnote_rdexp(A1430,"20251231",1,10000)</f>
        <v>324.26472899999999</v>
      </c>
      <c r="P1430" s="20">
        <f t="shared" si="68"/>
        <v>4.2239234301412146E-2</v>
      </c>
      <c r="Q1430" s="16">
        <f>[1]!s_margin_tradingbalance(A1430,"",10000)</f>
        <v>562.12670000000003</v>
      </c>
      <c r="R1430" s="16">
        <f>[1]!s_margin_seclendingbalance(A1430,"",10000)</f>
        <v>0</v>
      </c>
      <c r="S1430" s="17">
        <f>[1]!s_val_ev(A1430,"",100000000)</f>
        <v>9.3554651199999999</v>
      </c>
      <c r="T1430" s="17">
        <f>[1]!share_freesharesmv(A1430,"",100000000)</f>
        <v>2.8850493524000003</v>
      </c>
      <c r="U1430" s="17">
        <f>[1]!s_dq_amount_btin(A1430,E1430,100000000)</f>
        <v>0.17491651</v>
      </c>
      <c r="V1430" s="17">
        <f>[1]!s_dq_turn(A1430,E1430)</f>
        <v>2.3197832784458958</v>
      </c>
      <c r="W1430" s="2">
        <f>[1]!s_pq_amount(A1430,"20260101","",100000000)</f>
        <v>14.228292209999999</v>
      </c>
      <c r="X1430" s="2">
        <f>[1]!s_pq_avgamount(A1430,"20260101","",100000000)</f>
        <v>0.12934811099999999</v>
      </c>
      <c r="Y1430" s="17">
        <f>[1]!s_ipo_dilutedpe(A1430)</f>
        <v>33.29</v>
      </c>
      <c r="Z1430" s="12">
        <f>[1]!s_ipo_collection_total(A1430,100000000)</f>
        <v>0.6</v>
      </c>
      <c r="AA1430" s="2">
        <f>[1]!s_val_pe_ttm(A1430,E1430)</f>
        <v>247.55162048339844</v>
      </c>
      <c r="AB1430" s="5">
        <f>[1]!s_info_zjtxornot1(A1430,"")</f>
        <v>0</v>
      </c>
      <c r="AC1430" s="22" t="str">
        <f>[1]!s_info_nature1(A1430,"")</f>
        <v>民营企业</v>
      </c>
      <c r="AD1430" s="6" t="str">
        <f>[1]!s_info_city(A1430)</f>
        <v>广州市</v>
      </c>
      <c r="AE1430" s="6" t="str">
        <f>[1]!s_info_province(A1430)</f>
        <v>广东省</v>
      </c>
      <c r="AF1430">
        <v>113.280637</v>
      </c>
      <c r="AG1430">
        <v>23.125177999999998</v>
      </c>
    </row>
    <row r="1431" spans="1:33" x14ac:dyDescent="0.3">
      <c r="A1431" s="12" t="s">
        <v>3411</v>
      </c>
      <c r="B1431" s="12" t="s">
        <v>3412</v>
      </c>
      <c r="C1431" s="16" t="str">
        <f>[1]!s_info_mkt(A1431)</f>
        <v>科创板</v>
      </c>
      <c r="D1431" s="16" t="str">
        <f>[1]!s_ipo_listeddate(A1431)</f>
        <v>2020-08-20</v>
      </c>
      <c r="E1431" s="16" t="str">
        <f>[1]!lastradeday_s("000002","")</f>
        <v>2026-06-22</v>
      </c>
      <c r="F1431" s="16" t="str">
        <f>[1]!s_info_industry_csrc2023(A1431,"",3)</f>
        <v>医药制造业</v>
      </c>
      <c r="G1431" s="16" t="str">
        <f>[1]!s_info_industry_csrc2023(A1431,"",1)</f>
        <v>制造业</v>
      </c>
      <c r="H1431" s="16">
        <f>[1]!s_is(A1431,83,"FY","YTD","20251231",1,"",100000000)</f>
        <v>3.4444560425000001</v>
      </c>
      <c r="I1431" s="16">
        <f>[1]!s_is(A1431,83,"FY","YTD","20241231",1,"",100000000)</f>
        <v>4.7079007583000001</v>
      </c>
      <c r="J1431" s="16">
        <f t="shared" si="66"/>
        <v>-0.2683668965562952</v>
      </c>
      <c r="K1431" s="16">
        <f>[1]!s_is(A1431,61,"FY","YTD","20251231",1,"",100000000)</f>
        <v>-0.47023428840000003</v>
      </c>
      <c r="L1431" s="16">
        <f>[1]!s_is(A1431,61,"FY","YTD","20241231",1,"",100000000)</f>
        <v>0.2129131396</v>
      </c>
      <c r="M1431" s="16">
        <f t="shared" si="67"/>
        <v>-3.2085733613408238</v>
      </c>
      <c r="N1431" s="16">
        <f>[1]!s_fa_roe(A1431,"20251231")</f>
        <v>-3.8548</v>
      </c>
      <c r="O1431" s="16">
        <f>[1]!s_stmnote_rdexp(A1431,"20251231",1,10000)</f>
        <v>4423.5048729999999</v>
      </c>
      <c r="P1431" s="20">
        <f t="shared" si="68"/>
        <v>0.1284239025965157</v>
      </c>
      <c r="Q1431" s="16">
        <f>[1]!s_margin_tradingbalance(A1431,"",10000)</f>
        <v>8285.4482000000007</v>
      </c>
      <c r="R1431" s="16">
        <f>[1]!s_margin_seclendingbalance(A1431,"",10000)</f>
        <v>25.669</v>
      </c>
      <c r="S1431" s="17">
        <f>[1]!s_val_ev(A1431,"",100000000)</f>
        <v>17.899500818699998</v>
      </c>
      <c r="T1431" s="17">
        <f>[1]!share_freesharesmv(A1431,"",100000000)</f>
        <v>10.693661391499999</v>
      </c>
      <c r="U1431" s="17">
        <f>[1]!s_dq_amount_btin(A1431,E1431,100000000)</f>
        <v>0.37649648000000002</v>
      </c>
      <c r="V1431" s="17">
        <f>[1]!s_dq_turn(A1431,E1431)</f>
        <v>2.1665371935671947</v>
      </c>
      <c r="W1431" s="2">
        <f>[1]!s_pq_amount(A1431,"20260101","",100000000)</f>
        <v>78.692588009999994</v>
      </c>
      <c r="X1431" s="2">
        <f>[1]!s_pq_avgamount(A1431,"20260101","",100000000)</f>
        <v>0.71538716372727273</v>
      </c>
      <c r="Y1431" s="17">
        <f>[1]!s_ipo_dilutedpe(A1431)</f>
        <v>40.369999999999997</v>
      </c>
      <c r="Z1431" s="12">
        <f>[1]!s_ipo_collection_total(A1431,100000000)</f>
        <v>7.1327040000000004</v>
      </c>
      <c r="AA1431" s="2">
        <f>[1]!s_val_pe_ttm(A1431,E1431)</f>
        <v>-47.361278533935547</v>
      </c>
      <c r="AB1431" s="5">
        <f>[1]!s_info_zjtxornot1(A1431,"")</f>
        <v>1</v>
      </c>
      <c r="AC1431" s="22" t="str">
        <f>[1]!s_info_nature1(A1431,"")</f>
        <v>民营企业</v>
      </c>
      <c r="AD1431" s="6" t="str">
        <f>[1]!s_info_city(A1431)</f>
        <v>广州市</v>
      </c>
      <c r="AE1431" s="6" t="str">
        <f>[1]!s_info_province(A1431)</f>
        <v>广东省</v>
      </c>
      <c r="AF1431">
        <v>113.280637</v>
      </c>
      <c r="AG1431">
        <v>23.125177999999998</v>
      </c>
    </row>
    <row r="1432" spans="1:33" x14ac:dyDescent="0.3">
      <c r="A1432" s="12" t="s">
        <v>3413</v>
      </c>
      <c r="B1432" s="12" t="s">
        <v>3414</v>
      </c>
      <c r="C1432" s="16" t="str">
        <f>[1]!s_info_mkt(A1432)</f>
        <v>科创板</v>
      </c>
      <c r="D1432" s="16" t="str">
        <f>[1]!s_ipo_listeddate(A1432)</f>
        <v>2021-12-01</v>
      </c>
      <c r="E1432" s="16" t="str">
        <f>[1]!lastradeday_s("000002","")</f>
        <v>2026-06-22</v>
      </c>
      <c r="F1432" s="16" t="str">
        <f>[1]!s_info_industry_csrc2023(A1432,"",3)</f>
        <v>仪器仪表制造业</v>
      </c>
      <c r="G1432" s="16" t="str">
        <f>[1]!s_info_industry_csrc2023(A1432,"",1)</f>
        <v>制造业</v>
      </c>
      <c r="H1432" s="16">
        <f>[1]!s_is(A1432,83,"FY","YTD","20251231",1,"",100000000)</f>
        <v>6.0201697895000006</v>
      </c>
      <c r="I1432" s="16">
        <f>[1]!s_is(A1432,83,"FY","YTD","20241231",1,"",100000000)</f>
        <v>4.9740478412</v>
      </c>
      <c r="J1432" s="16">
        <f t="shared" si="66"/>
        <v>0.21031602061302679</v>
      </c>
      <c r="K1432" s="16">
        <f>[1]!s_is(A1432,61,"FY","YTD","20251231",1,"",100000000)</f>
        <v>1.4259030663999999</v>
      </c>
      <c r="L1432" s="16">
        <f>[1]!s_is(A1432,61,"FY","YTD","20241231",1,"",100000000)</f>
        <v>1.1210986461000001</v>
      </c>
      <c r="M1432" s="16">
        <f t="shared" si="67"/>
        <v>0.27188010739316487</v>
      </c>
      <c r="N1432" s="16">
        <f>[1]!s_fa_roe(A1432,"20251231")</f>
        <v>9.0889000000000006</v>
      </c>
      <c r="O1432" s="16">
        <f>[1]!s_stmnote_rdexp(A1432,"20251231",1,10000)</f>
        <v>14502.063526</v>
      </c>
      <c r="P1432" s="20">
        <f t="shared" si="68"/>
        <v>0.24089127106171626</v>
      </c>
      <c r="Q1432" s="16">
        <f>[1]!s_margin_tradingbalance(A1432,"",10000)</f>
        <v>24385.132799999999</v>
      </c>
      <c r="R1432" s="16">
        <f>[1]!s_margin_seclendingbalance(A1432,"",10000)</f>
        <v>60.013100000000001</v>
      </c>
      <c r="S1432" s="17">
        <f>[1]!s_val_ev(A1432,"",100000000)</f>
        <v>109.7228570625</v>
      </c>
      <c r="T1432" s="17">
        <f>[1]!share_freesharesmv(A1432,"",100000000)</f>
        <v>34.020276812500001</v>
      </c>
      <c r="U1432" s="17">
        <f>[1]!s_dq_amount_btin(A1432,E1432,100000000)</f>
        <v>6.6375572099999998</v>
      </c>
      <c r="V1432" s="17">
        <f>[1]!s_dq_turn(A1432,E1432)</f>
        <v>5.8581350865104298</v>
      </c>
      <c r="W1432" s="2">
        <f>[1]!s_pq_amount(A1432,"20260101","",100000000)</f>
        <v>202.89363492999999</v>
      </c>
      <c r="X1432" s="2">
        <f>[1]!s_pq_avgamount(A1432,"20260101","",100000000)</f>
        <v>1.8444875902727274</v>
      </c>
      <c r="Y1432" s="17">
        <f>[1]!s_ipo_dilutedpe(A1432)</f>
        <v>98.77</v>
      </c>
      <c r="Z1432" s="12">
        <f>[1]!s_ipo_collection_total(A1432,100000000)</f>
        <v>12.4266822</v>
      </c>
      <c r="AA1432" s="2">
        <f>[1]!s_val_pe_ttm(A1432,E1432)</f>
        <v>78.237648010253906</v>
      </c>
      <c r="AB1432" s="5">
        <f>[1]!s_info_zjtxornot1(A1432,"")</f>
        <v>1</v>
      </c>
      <c r="AC1432" s="22" t="str">
        <f>[1]!s_info_nature1(A1432,"")</f>
        <v>民营企业</v>
      </c>
      <c r="AD1432" s="6" t="str">
        <f>[1]!s_info_city(A1432)</f>
        <v>深圳市</v>
      </c>
      <c r="AE1432" s="6" t="str">
        <f>[1]!s_info_province(A1432)</f>
        <v>广东省</v>
      </c>
      <c r="AF1432">
        <v>114.085947</v>
      </c>
      <c r="AG1432">
        <v>22.547000000000001</v>
      </c>
    </row>
    <row r="1433" spans="1:33" x14ac:dyDescent="0.3">
      <c r="A1433" s="12" t="s">
        <v>3415</v>
      </c>
      <c r="B1433" s="12" t="s">
        <v>3416</v>
      </c>
      <c r="C1433" s="16" t="str">
        <f>[1]!s_info_mkt(A1433)</f>
        <v>创业板</v>
      </c>
      <c r="D1433" s="16" t="str">
        <f>[1]!s_ipo_listeddate(A1433)</f>
        <v>2019-01-08</v>
      </c>
      <c r="E1433" s="16" t="str">
        <f>[1]!lastradeday_s("000002","")</f>
        <v>2026-06-22</v>
      </c>
      <c r="F1433" s="16" t="str">
        <f>[1]!s_info_industry_csrc2023(A1433,"",3)</f>
        <v>专用设备制造业</v>
      </c>
      <c r="G1433" s="16" t="str">
        <f>[1]!s_info_industry_csrc2023(A1433,"",1)</f>
        <v>制造业</v>
      </c>
      <c r="H1433" s="16">
        <f>[1]!s_is(A1433,83,"FY","YTD","20251231",1,"",100000000)</f>
        <v>9.4981266527999999</v>
      </c>
      <c r="I1433" s="16">
        <f>[1]!s_is(A1433,83,"FY","YTD","20241231",1,"",100000000)</f>
        <v>11.062973415899998</v>
      </c>
      <c r="J1433" s="16">
        <f t="shared" si="66"/>
        <v>-0.14144902136806725</v>
      </c>
      <c r="K1433" s="16">
        <f>[1]!s_is(A1433,61,"FY","YTD","20251231",1,"",100000000)</f>
        <v>-0.66440373450000001</v>
      </c>
      <c r="L1433" s="16">
        <f>[1]!s_is(A1433,61,"FY","YTD","20241231",1,"",100000000)</f>
        <v>0.63885466859999995</v>
      </c>
      <c r="M1433" s="16">
        <f t="shared" si="67"/>
        <v>-2.0399919843365768</v>
      </c>
      <c r="N1433" s="16">
        <f>[1]!s_fa_roe(A1433,"20251231")</f>
        <v>-4.9564000000000004</v>
      </c>
      <c r="O1433" s="16">
        <f>[1]!s_stmnote_rdexp(A1433,"20251231",1,10000)</f>
        <v>10626.715364</v>
      </c>
      <c r="P1433" s="20">
        <f t="shared" si="68"/>
        <v>0.11188222427911401</v>
      </c>
      <c r="Q1433" s="16">
        <f>[1]!s_margin_tradingbalance(A1433,"",10000)</f>
        <v>556646.39260000002</v>
      </c>
      <c r="R1433" s="16">
        <f>[1]!s_margin_seclendingbalance(A1433,"",10000)</f>
        <v>4482.18</v>
      </c>
      <c r="S1433" s="17">
        <f>[1]!s_val_ev(A1433,"",100000000)</f>
        <v>1020.73339599</v>
      </c>
      <c r="T1433" s="17">
        <f>[1]!share_freesharesmv(A1433,"",100000000)</f>
        <v>698.99476185000003</v>
      </c>
      <c r="U1433" s="17">
        <f>[1]!s_dq_amount_btin(A1433,E1433,100000000)</f>
        <v>84.035737409999996</v>
      </c>
      <c r="V1433" s="17">
        <f>[1]!s_dq_turn(A1433,E1433)</f>
        <v>8.3371243391108951</v>
      </c>
      <c r="W1433" s="2">
        <f>[1]!s_pq_amount(A1433,"20260101","",100000000)</f>
        <v>4375.5590268300002</v>
      </c>
      <c r="X1433" s="2">
        <f>[1]!s_pq_avgamount(A1433,"20260101","",100000000)</f>
        <v>39.77780933481818</v>
      </c>
      <c r="Y1433" s="17">
        <f>[1]!s_ipo_dilutedpe(A1433)</f>
        <v>20.59</v>
      </c>
      <c r="Z1433" s="12">
        <f>[1]!s_ipo_collection_total(A1433,100000000)</f>
        <v>4.3120000000000003</v>
      </c>
      <c r="AA1433" s="2">
        <f>[1]!s_val_pe_ttm(A1433,E1433)</f>
        <v>-1290.6259765625</v>
      </c>
      <c r="AB1433" s="5">
        <f>[1]!s_info_zjtxornot1(A1433,"")</f>
        <v>1</v>
      </c>
      <c r="AC1433" s="22" t="str">
        <f>[1]!s_info_nature1(A1433,"")</f>
        <v>民营企业</v>
      </c>
      <c r="AD1433" s="6" t="str">
        <f>[1]!s_info_city(A1433)</f>
        <v>苏州市</v>
      </c>
      <c r="AE1433" s="6" t="str">
        <f>[1]!s_info_province(A1433)</f>
        <v>江苏省</v>
      </c>
      <c r="AF1433">
        <v>120.619585</v>
      </c>
      <c r="AG1433">
        <v>31.299378999999998</v>
      </c>
    </row>
    <row r="1434" spans="1:33" x14ac:dyDescent="0.3">
      <c r="A1434" s="12" t="s">
        <v>3417</v>
      </c>
      <c r="B1434" s="12" t="s">
        <v>3418</v>
      </c>
      <c r="C1434" s="16" t="str">
        <f>[1]!s_info_mkt(A1434)</f>
        <v>主板</v>
      </c>
      <c r="D1434" s="16" t="str">
        <f>[1]!s_ipo_listeddate(A1434)</f>
        <v>1999-11-04</v>
      </c>
      <c r="E1434" s="16" t="str">
        <f>[1]!lastradeday_s("000002","")</f>
        <v>2026-06-22</v>
      </c>
      <c r="F1434" s="16" t="str">
        <f>[1]!s_info_industry_csrc2023(A1434,"",3)</f>
        <v>计算机、通信和其他电子设备制造业</v>
      </c>
      <c r="G1434" s="16" t="str">
        <f>[1]!s_info_industry_csrc2023(A1434,"",1)</f>
        <v>制造业</v>
      </c>
      <c r="H1434" s="16">
        <f>[1]!s_is(A1434,83,"FY","YTD","20251231",1,"",100000000)</f>
        <v>967.48339344030001</v>
      </c>
      <c r="I1434" s="16">
        <f>[1]!s_is(A1434,83,"FY","YTD","20241231",1,"",100000000)</f>
        <v>790.24078451160005</v>
      </c>
      <c r="J1434" s="16">
        <f t="shared" si="66"/>
        <v>0.22428937154672779</v>
      </c>
      <c r="K1434" s="16">
        <f>[1]!s_is(A1434,61,"FY","YTD","20251231",1,"",100000000)</f>
        <v>16.855217548199999</v>
      </c>
      <c r="L1434" s="16">
        <f>[1]!s_is(A1434,61,"FY","YTD","20241231",1,"",100000000)</f>
        <v>15.7243447725</v>
      </c>
      <c r="M1434" s="16">
        <f t="shared" si="67"/>
        <v>7.1918594514523745E-2</v>
      </c>
      <c r="N1434" s="16">
        <f>[1]!s_fa_roe(A1434,"20251231")</f>
        <v>12.005699999999999</v>
      </c>
      <c r="O1434" s="16">
        <f>[1]!s_stmnote_rdexp(A1434,"20251231",1,10000)</f>
        <v>495267.48063599999</v>
      </c>
      <c r="P1434" s="20">
        <f t="shared" si="68"/>
        <v>5.1191315943405001E-2</v>
      </c>
      <c r="Q1434" s="16">
        <f>[1]!s_margin_tradingbalance(A1434,"",10000)</f>
        <v>439462.6188</v>
      </c>
      <c r="R1434" s="16">
        <f>[1]!s_margin_seclendingbalance(A1434,"",10000)</f>
        <v>522.92250000000001</v>
      </c>
      <c r="S1434" s="17">
        <f>[1]!s_val_ev(A1434,"",100000000)</f>
        <v>797.67627685859998</v>
      </c>
      <c r="T1434" s="17">
        <f>[1]!share_freesharesmv(A1434,"",100000000)</f>
        <v>574.31142106599998</v>
      </c>
      <c r="U1434" s="17">
        <f>[1]!s_dq_amount_btin(A1434,E1434,100000000)</f>
        <v>40.388665240000002</v>
      </c>
      <c r="V1434" s="17">
        <f>[1]!s_dq_turn(A1434,E1434)</f>
        <v>5.1512121471358112</v>
      </c>
      <c r="W1434" s="2">
        <f>[1]!s_pq_amount(A1434,"20260101","",100000000)</f>
        <v>3904.5174670199999</v>
      </c>
      <c r="X1434" s="2">
        <f>[1]!s_pq_avgamount(A1434,"20260101","",100000000)</f>
        <v>35.495613336545453</v>
      </c>
      <c r="Y1434" s="17">
        <f>[1]!s_ipo_dilutedpe(A1434)</f>
        <v>27.98</v>
      </c>
      <c r="Z1434" s="12">
        <f>[1]!s_ipo_collection_total(A1434,100000000)</f>
        <v>4.7</v>
      </c>
      <c r="AA1434" s="2">
        <f>[1]!s_val_pe_ttm(A1434,E1434)</f>
        <v>37.539749145507813</v>
      </c>
      <c r="AB1434" s="5">
        <f>[1]!s_info_zjtxornot1(A1434,"")</f>
        <v>1</v>
      </c>
      <c r="AC1434" s="22" t="str">
        <f>[1]!s_info_nature1(A1434,"")</f>
        <v>公众企业</v>
      </c>
      <c r="AD1434" s="6" t="str">
        <f>[1]!s_info_city(A1434)</f>
        <v>北京市</v>
      </c>
      <c r="AE1434" s="6" t="str">
        <f>[1]!s_info_province(A1434)</f>
        <v>北京</v>
      </c>
      <c r="AF1434">
        <v>116.40528500000001</v>
      </c>
      <c r="AG1434">
        <v>39.904989</v>
      </c>
    </row>
    <row r="1435" spans="1:33" x14ac:dyDescent="0.3">
      <c r="A1435" s="12" t="s">
        <v>3419</v>
      </c>
      <c r="B1435" s="12" t="s">
        <v>3420</v>
      </c>
      <c r="C1435" s="16" t="str">
        <f>[1]!s_info_mkt(A1435)</f>
        <v>创业板</v>
      </c>
      <c r="D1435" s="16" t="str">
        <f>[1]!s_ipo_listeddate(A1435)</f>
        <v>2015-12-31</v>
      </c>
      <c r="E1435" s="16" t="str">
        <f>[1]!lastradeday_s("000002","")</f>
        <v>2026-06-22</v>
      </c>
      <c r="F1435" s="16" t="str">
        <f>[1]!s_info_industry_csrc2023(A1435,"",3)</f>
        <v>电气机械和器材制造业</v>
      </c>
      <c r="G1435" s="16" t="str">
        <f>[1]!s_info_industry_csrc2023(A1435,"",1)</f>
        <v>制造业</v>
      </c>
      <c r="H1435" s="16">
        <f>[1]!s_is(A1435,83,"FY","YTD","20251231",1,"",100000000)</f>
        <v>23.486239850700002</v>
      </c>
      <c r="I1435" s="16">
        <f>[1]!s_is(A1435,83,"FY","YTD","20241231",1,"",100000000)</f>
        <v>19.092356700499998</v>
      </c>
      <c r="J1435" s="16">
        <f t="shared" si="66"/>
        <v>0.23013833331979061</v>
      </c>
      <c r="K1435" s="16">
        <f>[1]!s_is(A1435,61,"FY","YTD","20251231",1,"",100000000)</f>
        <v>-2.5413196899999999</v>
      </c>
      <c r="L1435" s="16">
        <f>[1]!s_is(A1435,61,"FY","YTD","20241231",1,"",100000000)</f>
        <v>-3.9310639023</v>
      </c>
      <c r="M1435" s="16">
        <f t="shared" si="67"/>
        <v>0.3535287766466691</v>
      </c>
      <c r="N1435" s="16">
        <f>[1]!s_fa_roe(A1435,"20251231")</f>
        <v>-11.2279</v>
      </c>
      <c r="O1435" s="16">
        <f>[1]!s_stmnote_rdexp(A1435,"20251231",1,10000)</f>
        <v>15410.210768000001</v>
      </c>
      <c r="P1435" s="20">
        <f t="shared" si="68"/>
        <v>6.5613784351864657E-2</v>
      </c>
      <c r="Q1435" s="16">
        <f>[1]!s_margin_tradingbalance(A1435,"",10000)</f>
        <v>0</v>
      </c>
      <c r="R1435" s="16">
        <f>[1]!s_margin_seclendingbalance(A1435,"",10000)</f>
        <v>0</v>
      </c>
      <c r="S1435" s="17">
        <f>[1]!s_val_ev(A1435,"",100000000)</f>
        <v>60.279005908800002</v>
      </c>
      <c r="T1435" s="17">
        <f>[1]!share_freesharesmv(A1435,"",100000000)</f>
        <v>46.533971685599994</v>
      </c>
      <c r="U1435" s="17">
        <f>[1]!s_dq_amount_btin(A1435,E1435,100000000)</f>
        <v>2.7436996499999999</v>
      </c>
      <c r="V1435" s="17">
        <f>[1]!s_dq_turn(A1435,E1435)</f>
        <v>4.7222318258880378</v>
      </c>
      <c r="W1435" s="2">
        <f>[1]!s_pq_amount(A1435,"20260101","",100000000)</f>
        <v>591.26400523999996</v>
      </c>
      <c r="X1435" s="2">
        <f>[1]!s_pq_avgamount(A1435,"20260101","",100000000)</f>
        <v>5.3751273203636361</v>
      </c>
      <c r="Y1435" s="17">
        <f>[1]!s_ipo_dilutedpe(A1435)</f>
        <v>22.98</v>
      </c>
      <c r="Z1435" s="12">
        <f>[1]!s_ipo_collection_total(A1435,100000000)</f>
        <v>2.2725</v>
      </c>
      <c r="AA1435" s="2">
        <f>[1]!s_val_pe_ttm(A1435,E1435)</f>
        <v>-60.624187469482422</v>
      </c>
      <c r="AB1435" s="5">
        <f>[1]!s_info_zjtxornot1(A1435,"")</f>
        <v>0</v>
      </c>
      <c r="AC1435" s="22" t="str">
        <f>[1]!s_info_nature1(A1435,"")</f>
        <v>民营企业</v>
      </c>
      <c r="AD1435" s="6" t="str">
        <f>[1]!s_info_city(A1435)</f>
        <v>长沙市</v>
      </c>
      <c r="AE1435" s="6" t="str">
        <f>[1]!s_info_province(A1435)</f>
        <v>湖南省</v>
      </c>
      <c r="AF1435">
        <v>112.98227900000001</v>
      </c>
      <c r="AG1435">
        <v>28.194089999999999</v>
      </c>
    </row>
    <row r="1436" spans="1:33" x14ac:dyDescent="0.3">
      <c r="A1436" s="12" t="s">
        <v>3421</v>
      </c>
      <c r="B1436" s="12" t="s">
        <v>3422</v>
      </c>
      <c r="C1436" s="16" t="str">
        <f>[1]!s_info_mkt(A1436)</f>
        <v>科创板</v>
      </c>
      <c r="D1436" s="16" t="str">
        <f>[1]!s_ipo_listeddate(A1436)</f>
        <v>2022-03-14</v>
      </c>
      <c r="E1436" s="16" t="str">
        <f>[1]!lastradeday_s("000002","")</f>
        <v>2026-06-22</v>
      </c>
      <c r="F1436" s="16" t="str">
        <f>[1]!s_info_industry_csrc2023(A1436,"",3)</f>
        <v>仪器仪表制造业</v>
      </c>
      <c r="G1436" s="16" t="str">
        <f>[1]!s_info_industry_csrc2023(A1436,"",1)</f>
        <v>制造业</v>
      </c>
      <c r="H1436" s="16">
        <f>[1]!s_is(A1436,83,"FY","YTD","20251231",1,"",100000000)</f>
        <v>2.5805897319</v>
      </c>
      <c r="I1436" s="16">
        <f>[1]!s_is(A1436,83,"FY","YTD","20241231",1,"",100000000)</f>
        <v>1.8531603793</v>
      </c>
      <c r="J1436" s="16">
        <f t="shared" si="66"/>
        <v>0.39253448364505505</v>
      </c>
      <c r="K1436" s="16">
        <f>[1]!s_is(A1436,61,"FY","YTD","20251231",1,"",100000000)</f>
        <v>-0.10003430699999999</v>
      </c>
      <c r="L1436" s="16">
        <f>[1]!s_is(A1436,61,"FY","YTD","20241231",1,"",100000000)</f>
        <v>0.1527306085</v>
      </c>
      <c r="M1436" s="16">
        <f t="shared" si="67"/>
        <v>-1.6549722284384143</v>
      </c>
      <c r="N1436" s="16">
        <f>[1]!s_fa_roe(A1436,"20251231")</f>
        <v>-0.79039999999999999</v>
      </c>
      <c r="O1436" s="16">
        <f>[1]!s_stmnote_rdexp(A1436,"20251231",1,10000)</f>
        <v>6800.79</v>
      </c>
      <c r="P1436" s="20">
        <f t="shared" si="68"/>
        <v>0.26353627296628868</v>
      </c>
      <c r="Q1436" s="16">
        <f>[1]!s_margin_tradingbalance(A1436,"",10000)</f>
        <v>18398.887299999999</v>
      </c>
      <c r="R1436" s="16">
        <f>[1]!s_margin_seclendingbalance(A1436,"",10000)</f>
        <v>0</v>
      </c>
      <c r="S1436" s="17">
        <f>[1]!s_val_ev(A1436,"",100000000)</f>
        <v>34.668399999999998</v>
      </c>
      <c r="T1436" s="17">
        <f>[1]!share_freesharesmv(A1436,"",100000000)</f>
        <v>14.187186000000001</v>
      </c>
      <c r="U1436" s="17">
        <f>[1]!s_dq_amount_btin(A1436,E1436,100000000)</f>
        <v>1.3240537400000001</v>
      </c>
      <c r="V1436" s="17">
        <f>[1]!s_dq_turn(A1436,E1436)</f>
        <v>3.6930373481325933</v>
      </c>
      <c r="W1436" s="2">
        <f>[1]!s_pq_amount(A1436,"20260101","",100000000)</f>
        <v>83.826423300000002</v>
      </c>
      <c r="X1436" s="2">
        <f>[1]!s_pq_avgamount(A1436,"20260101","",100000000)</f>
        <v>0.76205839363636363</v>
      </c>
      <c r="Y1436" s="17">
        <f>[1]!s_ipo_dilutedpe(A1436)</f>
        <v>75.599999999999994</v>
      </c>
      <c r="Z1436" s="12">
        <f>[1]!s_ipo_collection_total(A1436,100000000)</f>
        <v>10.943854999999999</v>
      </c>
      <c r="AA1436" s="2">
        <f>[1]!s_val_pe_ttm(A1436,E1436)</f>
        <v>444.01458740234375</v>
      </c>
      <c r="AB1436" s="5">
        <f>[1]!s_info_zjtxornot1(A1436,"")</f>
        <v>1</v>
      </c>
      <c r="AC1436" s="22" t="str">
        <f>[1]!s_info_nature1(A1436,"")</f>
        <v>民营企业</v>
      </c>
      <c r="AD1436" s="6" t="str">
        <f>[1]!s_info_city(A1436)</f>
        <v>广州市</v>
      </c>
      <c r="AE1436" s="6" t="str">
        <f>[1]!s_info_province(A1436)</f>
        <v>广东省</v>
      </c>
      <c r="AF1436">
        <v>113.280637</v>
      </c>
      <c r="AG1436">
        <v>23.125177999999998</v>
      </c>
    </row>
    <row r="1437" spans="1:33" x14ac:dyDescent="0.3">
      <c r="A1437" s="12" t="s">
        <v>3423</v>
      </c>
      <c r="B1437" s="12" t="s">
        <v>3424</v>
      </c>
      <c r="C1437" s="16" t="str">
        <f>[1]!s_info_mkt(A1437)</f>
        <v>科创板</v>
      </c>
      <c r="D1437" s="16" t="str">
        <f>[1]!s_ipo_listeddate(A1437)</f>
        <v>2021-04-22</v>
      </c>
      <c r="E1437" s="16" t="str">
        <f>[1]!lastradeday_s("000002","")</f>
        <v>2026-06-22</v>
      </c>
      <c r="F1437" s="16" t="str">
        <f>[1]!s_info_industry_csrc2023(A1437,"",3)</f>
        <v>化学原料和化学制品制造业</v>
      </c>
      <c r="G1437" s="16" t="str">
        <f>[1]!s_info_industry_csrc2023(A1437,"",1)</f>
        <v>制造业</v>
      </c>
      <c r="H1437" s="16">
        <f>[1]!s_is(A1437,83,"FY","YTD","20251231",1,"",100000000)</f>
        <v>28.618411236900002</v>
      </c>
      <c r="I1437" s="16">
        <f>[1]!s_is(A1437,83,"FY","YTD","20241231",1,"",100000000)</f>
        <v>21.779408392299999</v>
      </c>
      <c r="J1437" s="16">
        <f t="shared" si="66"/>
        <v>0.31401233318247068</v>
      </c>
      <c r="K1437" s="16">
        <f>[1]!s_is(A1437,61,"FY","YTD","20251231",1,"",100000000)</f>
        <v>1.3241213867000001</v>
      </c>
      <c r="L1437" s="16">
        <f>[1]!s_is(A1437,61,"FY","YTD","20241231",1,"",100000000)</f>
        <v>1.8951889619</v>
      </c>
      <c r="M1437" s="16">
        <f t="shared" si="67"/>
        <v>-0.30132487402600877</v>
      </c>
      <c r="N1437" s="16">
        <f>[1]!s_fa_roe(A1437,"20251231")</f>
        <v>5.0816999999999997</v>
      </c>
      <c r="O1437" s="16">
        <f>[1]!s_stmnote_rdexp(A1437,"20251231",1,10000)</f>
        <v>15120.206228999999</v>
      </c>
      <c r="P1437" s="20">
        <f t="shared" si="68"/>
        <v>5.2833842185845421E-2</v>
      </c>
      <c r="Q1437" s="16">
        <f>[1]!s_margin_tradingbalance(A1437,"",10000)</f>
        <v>29791.584800000001</v>
      </c>
      <c r="R1437" s="16">
        <f>[1]!s_margin_seclendingbalance(A1437,"",10000)</f>
        <v>137.43100000000001</v>
      </c>
      <c r="S1437" s="17">
        <f>[1]!s_val_ev(A1437,"",100000000)</f>
        <v>52.524295530000003</v>
      </c>
      <c r="T1437" s="17">
        <f>[1]!share_freesharesmv(A1437,"",100000000)</f>
        <v>36.361090920000002</v>
      </c>
      <c r="U1437" s="17">
        <f>[1]!s_dq_amount_btin(A1437,E1437,100000000)</f>
        <v>1.2176157299999999</v>
      </c>
      <c r="V1437" s="17">
        <f>[1]!s_dq_turn(A1437,E1437)</f>
        <v>2.3942440109105827</v>
      </c>
      <c r="W1437" s="2">
        <f>[1]!s_pq_amount(A1437,"20260101","",100000000)</f>
        <v>240.69348529999999</v>
      </c>
      <c r="X1437" s="2">
        <f>[1]!s_pq_avgamount(A1437,"20260101","",100000000)</f>
        <v>2.188122593636364</v>
      </c>
      <c r="Y1437" s="17">
        <f>[1]!s_ipo_dilutedpe(A1437)</f>
        <v>21.21</v>
      </c>
      <c r="Z1437" s="12">
        <f>[1]!s_ipo_collection_total(A1437,100000000)</f>
        <v>6.2531999999999996</v>
      </c>
      <c r="AA1437" s="2">
        <f>[1]!s_val_pe_ttm(A1437,E1437)</f>
        <v>42.559646606445313</v>
      </c>
      <c r="AB1437" s="5">
        <f>[1]!s_info_zjtxornot1(A1437,"")</f>
        <v>1</v>
      </c>
      <c r="AC1437" s="22" t="str">
        <f>[1]!s_info_nature1(A1437,"")</f>
        <v>民营企业</v>
      </c>
      <c r="AD1437" s="6" t="str">
        <f>[1]!s_info_city(A1437)</f>
        <v>合肥市</v>
      </c>
      <c r="AE1437" s="6" t="str">
        <f>[1]!s_info_province(A1437)</f>
        <v>安徽省</v>
      </c>
      <c r="AF1437">
        <v>117.28304199999999</v>
      </c>
      <c r="AG1437">
        <v>31.861190000000001</v>
      </c>
    </row>
    <row r="1438" spans="1:33" x14ac:dyDescent="0.3">
      <c r="A1438" s="12" t="s">
        <v>3425</v>
      </c>
      <c r="B1438" s="12" t="s">
        <v>3426</v>
      </c>
      <c r="C1438" s="16" t="str">
        <f>[1]!s_info_mkt(A1438)</f>
        <v>主板</v>
      </c>
      <c r="D1438" s="16" t="str">
        <f>[1]!s_ipo_listeddate(A1438)</f>
        <v>2010-12-24</v>
      </c>
      <c r="E1438" s="16" t="str">
        <f>[1]!lastradeday_s("000002","")</f>
        <v>2026-06-22</v>
      </c>
      <c r="F1438" s="16" t="str">
        <f>[1]!s_info_industry_csrc2023(A1438,"",3)</f>
        <v>计算机、通信和其他电子设备制造业</v>
      </c>
      <c r="G1438" s="16" t="str">
        <f>[1]!s_info_industry_csrc2023(A1438,"",1)</f>
        <v>制造业</v>
      </c>
      <c r="H1438" s="16">
        <f>[1]!s_is(A1438,83,"FY","YTD","20251231",1,"",100000000)</f>
        <v>4.9476746899000004</v>
      </c>
      <c r="I1438" s="16">
        <f>[1]!s_is(A1438,83,"FY","YTD","20241231",1,"",100000000)</f>
        <v>9.4488320040999998</v>
      </c>
      <c r="J1438" s="16">
        <f t="shared" si="66"/>
        <v>-0.47637182164386827</v>
      </c>
      <c r="K1438" s="16">
        <f>[1]!s_is(A1438,61,"FY","YTD","20251231",1,"",100000000)</f>
        <v>-2.90418953</v>
      </c>
      <c r="L1438" s="16">
        <f>[1]!s_is(A1438,61,"FY","YTD","20241231",1,"",100000000)</f>
        <v>-4.0357068221999999</v>
      </c>
      <c r="M1438" s="16">
        <f t="shared" si="67"/>
        <v>0.28037648472769178</v>
      </c>
      <c r="N1438" s="16">
        <f>[1]!s_fa_roe(A1438,"20251231")</f>
        <v>-926.7174</v>
      </c>
      <c r="O1438" s="16">
        <f>[1]!s_stmnote_rdexp(A1438,"20251231",1,10000)</f>
        <v>5475.7101060000005</v>
      </c>
      <c r="P1438" s="20">
        <f t="shared" si="68"/>
        <v>0.11067239560389676</v>
      </c>
      <c r="Q1438" s="16">
        <f>[1]!s_margin_tradingbalance(A1438,"",10000)</f>
        <v>7439.5469000000003</v>
      </c>
      <c r="R1438" s="16">
        <f>[1]!s_margin_seclendingbalance(A1438,"",10000)</f>
        <v>0</v>
      </c>
      <c r="S1438" s="17">
        <f>[1]!s_val_ev(A1438,"",100000000)</f>
        <v>54.419848722799998</v>
      </c>
      <c r="T1438" s="17">
        <f>[1]!share_freesharesmv(A1438,"",100000000)</f>
        <v>22.345359489</v>
      </c>
      <c r="U1438" s="17">
        <f>[1]!s_dq_amount_btin(A1438,E1438,100000000)</f>
        <v>0.55648839000000005</v>
      </c>
      <c r="V1438" s="17">
        <f>[1]!s_dq_turn(A1438,E1438)</f>
        <v>1.1728628606152784</v>
      </c>
      <c r="W1438" s="2">
        <f>[1]!s_pq_amount(A1438,"20260101","",100000000)</f>
        <v>107.54169491</v>
      </c>
      <c r="X1438" s="2">
        <f>[1]!s_pq_avgamount(A1438,"20260101","",100000000)</f>
        <v>0.98662105422018354</v>
      </c>
      <c r="Y1438" s="17">
        <f>[1]!s_ipo_dilutedpe(A1438)</f>
        <v>99.63</v>
      </c>
      <c r="Z1438" s="12">
        <f>[1]!s_ipo_collection_total(A1438,100000000)</f>
        <v>19.905999999999999</v>
      </c>
      <c r="AA1438" s="2">
        <f>[1]!s_val_pe_ttm(A1438,E1438)</f>
        <v>-17.289539337158203</v>
      </c>
      <c r="AB1438" s="5">
        <f>[1]!s_info_zjtxornot1(A1438,"")</f>
        <v>0</v>
      </c>
      <c r="AC1438" s="22" t="str">
        <f>[1]!s_info_nature1(A1438,"")</f>
        <v>地方国有企业</v>
      </c>
      <c r="AD1438" s="6" t="str">
        <f>[1]!s_info_city(A1438)</f>
        <v>深圳市</v>
      </c>
      <c r="AE1438" s="6" t="str">
        <f>[1]!s_info_province(A1438)</f>
        <v>广东省</v>
      </c>
      <c r="AF1438">
        <v>114.085947</v>
      </c>
      <c r="AG1438">
        <v>22.547000000000001</v>
      </c>
    </row>
    <row r="1439" spans="1:33" x14ac:dyDescent="0.3">
      <c r="A1439" s="12" t="s">
        <v>3427</v>
      </c>
      <c r="B1439" s="12" t="s">
        <v>3428</v>
      </c>
      <c r="C1439" s="16" t="str">
        <f>[1]!s_info_mkt(A1439)</f>
        <v>主板</v>
      </c>
      <c r="D1439" s="16" t="str">
        <f>[1]!s_ipo_listeddate(A1439)</f>
        <v>2007-07-12</v>
      </c>
      <c r="E1439" s="16" t="str">
        <f>[1]!lastradeday_s("000002","")</f>
        <v>2026-06-22</v>
      </c>
      <c r="F1439" s="16" t="str">
        <f>[1]!s_info_industry_csrc2023(A1439,"",3)</f>
        <v>有色金属矿采选业</v>
      </c>
      <c r="G1439" s="16" t="str">
        <f>[1]!s_info_industry_csrc2023(A1439,"",1)</f>
        <v>采矿业</v>
      </c>
      <c r="H1439" s="16">
        <f>[1]!s_is(A1439,83,"FY","YTD","20251231",1,"",100000000)</f>
        <v>616.86769907999997</v>
      </c>
      <c r="I1439" s="16">
        <f>[1]!s_is(A1439,83,"FY","YTD","20241231",1,"",100000000)</f>
        <v>500.25596655999999</v>
      </c>
      <c r="J1439" s="16">
        <f t="shared" si="66"/>
        <v>0.23310413131477103</v>
      </c>
      <c r="K1439" s="16">
        <f>[1]!s_is(A1439,61,"FY","YTD","20251231",1,"",100000000)</f>
        <v>36.426867719999997</v>
      </c>
      <c r="L1439" s="16">
        <f>[1]!s_is(A1439,61,"FY","YTD","20241231",1,"",100000000)</f>
        <v>29.315462239999999</v>
      </c>
      <c r="M1439" s="16">
        <f t="shared" si="67"/>
        <v>0.2425820688679681</v>
      </c>
      <c r="N1439" s="16">
        <f>[1]!s_fa_roe(A1439,"20251231")</f>
        <v>20.5017</v>
      </c>
      <c r="O1439" s="16">
        <f>[1]!s_stmnote_rdexp(A1439,"20251231",1,10000)</f>
        <v>108333.25750000001</v>
      </c>
      <c r="P1439" s="20">
        <f t="shared" si="68"/>
        <v>1.7561830139845035E-2</v>
      </c>
      <c r="Q1439" s="16">
        <f>[1]!s_margin_tradingbalance(A1439,"",10000)</f>
        <v>232023.40900000001</v>
      </c>
      <c r="R1439" s="16">
        <f>[1]!s_margin_seclendingbalance(A1439,"",10000)</f>
        <v>1625.4762000000001</v>
      </c>
      <c r="S1439" s="17">
        <f>[1]!s_val_ev(A1439,"",100000000)</f>
        <v>795.20709999999997</v>
      </c>
      <c r="T1439" s="17">
        <f>[1]!share_freesharesmv(A1439,"",100000000)</f>
        <v>540.74084535240002</v>
      </c>
      <c r="U1439" s="17">
        <f>[1]!s_dq_amount_btin(A1439,E1439,100000000)</f>
        <v>29.50628858</v>
      </c>
      <c r="V1439" s="17">
        <f>[1]!s_dq_turn(A1439,E1439)</f>
        <v>3.8420167855644145</v>
      </c>
      <c r="W1439" s="2">
        <f>[1]!s_pq_amount(A1439,"20260101","",100000000)</f>
        <v>2110.8532192100001</v>
      </c>
      <c r="X1439" s="2">
        <f>[1]!s_pq_avgamount(A1439,"20260101","",100000000)</f>
        <v>19.18957472009091</v>
      </c>
      <c r="Y1439" s="17">
        <f>[1]!s_ipo_dilutedpe(A1439)</f>
        <v>20.87</v>
      </c>
      <c r="Z1439" s="12">
        <f>[1]!s_ipo_collection_total(A1439,100000000)</f>
        <v>62.008000000000003</v>
      </c>
      <c r="AA1439" s="2">
        <f>[1]!s_val_pe_ttm(A1439,E1439)</f>
        <v>17.987323760986328</v>
      </c>
      <c r="AB1439" s="5">
        <f>[1]!s_info_zjtxornot1(A1439,"")</f>
        <v>0</v>
      </c>
      <c r="AC1439" s="22" t="str">
        <f>[1]!s_info_nature1(A1439,"")</f>
        <v>地方国有企业</v>
      </c>
      <c r="AD1439" s="6" t="str">
        <f>[1]!s_info_city(A1439)</f>
        <v>西宁市</v>
      </c>
      <c r="AE1439" s="6" t="str">
        <f>[1]!s_info_province(A1439)</f>
        <v>青海省</v>
      </c>
      <c r="AF1439">
        <v>101.778916</v>
      </c>
      <c r="AG1439">
        <v>36.623178000000003</v>
      </c>
    </row>
    <row r="1440" spans="1:33" x14ac:dyDescent="0.3">
      <c r="A1440" s="12" t="s">
        <v>3429</v>
      </c>
      <c r="B1440" s="12" t="s">
        <v>3430</v>
      </c>
      <c r="C1440" s="16" t="str">
        <f>[1]!s_info_mkt(A1440)</f>
        <v>主板</v>
      </c>
      <c r="D1440" s="16" t="str">
        <f>[1]!s_ipo_listeddate(A1440)</f>
        <v>2001-01-18</v>
      </c>
      <c r="E1440" s="16" t="str">
        <f>[1]!lastradeday_s("000002","")</f>
        <v>2026-06-22</v>
      </c>
      <c r="F1440" s="16" t="str">
        <f>[1]!s_info_industry_csrc2023(A1440,"",3)</f>
        <v>黑色金属矿采选业</v>
      </c>
      <c r="G1440" s="16" t="str">
        <f>[1]!s_info_industry_csrc2023(A1440,"",1)</f>
        <v>采矿业</v>
      </c>
      <c r="H1440" s="16">
        <f>[1]!s_is(A1440,83,"FY","YTD","20251231",1,"",100000000)</f>
        <v>9.7017854275999991</v>
      </c>
      <c r="I1440" s="16">
        <f>[1]!s_is(A1440,83,"FY","YTD","20241231",1,"",100000000)</f>
        <v>4.2986236168000005</v>
      </c>
      <c r="J1440" s="16">
        <f t="shared" si="66"/>
        <v>1.2569515948507823</v>
      </c>
      <c r="K1440" s="16">
        <f>[1]!s_is(A1440,61,"FY","YTD","20251231",1,"",100000000)</f>
        <v>1.8414071693</v>
      </c>
      <c r="L1440" s="16">
        <f>[1]!s_is(A1440,61,"FY","YTD","20241231",1,"",100000000)</f>
        <v>5.5074773099999995E-2</v>
      </c>
      <c r="M1440" s="16">
        <f t="shared" si="67"/>
        <v>32.434675544764069</v>
      </c>
      <c r="N1440" s="16">
        <f>[1]!s_fa_roe(A1440,"20251231")</f>
        <v>6.2986000000000004</v>
      </c>
      <c r="O1440" s="16">
        <f>[1]!s_stmnote_rdexp(A1440,"20251231",1,10000)</f>
        <v>0</v>
      </c>
      <c r="P1440" s="20">
        <f t="shared" si="68"/>
        <v>0</v>
      </c>
      <c r="Q1440" s="16">
        <f>[1]!s_margin_tradingbalance(A1440,"",10000)</f>
        <v>31457.536199999999</v>
      </c>
      <c r="R1440" s="16">
        <f>[1]!s_margin_seclendingbalance(A1440,"",10000)</f>
        <v>24.545400000000001</v>
      </c>
      <c r="S1440" s="17">
        <f>[1]!s_val_ev(A1440,"",100000000)</f>
        <v>52.775014763999998</v>
      </c>
      <c r="T1440" s="17">
        <f>[1]!share_freesharesmv(A1440,"",100000000)</f>
        <v>36.942514719999998</v>
      </c>
      <c r="U1440" s="17">
        <f>[1]!s_dq_amount_btin(A1440,E1440,100000000)</f>
        <v>3.7682807899999999</v>
      </c>
      <c r="V1440" s="17">
        <f>[1]!s_dq_turn(A1440,E1440)</f>
        <v>7.0097884473232277</v>
      </c>
      <c r="W1440" s="2">
        <f>[1]!s_pq_amount(A1440,"20260101","",100000000)</f>
        <v>276.73466819999999</v>
      </c>
      <c r="X1440" s="2">
        <f>[1]!s_pq_avgamount(A1440,"20260101","",100000000)</f>
        <v>2.5157697109090909</v>
      </c>
      <c r="Y1440" s="17">
        <f>[1]!s_ipo_dilutedpe(A1440)</f>
        <v>39.28</v>
      </c>
      <c r="Z1440" s="12">
        <f>[1]!s_ipo_collection_total(A1440,100000000)</f>
        <v>3.3</v>
      </c>
      <c r="AA1440" s="2">
        <f>[1]!s_val_pe_ttm(A1440,E1440)</f>
        <v>27.927122116088867</v>
      </c>
      <c r="AB1440" s="5">
        <f>[1]!s_info_zjtxornot1(A1440,"")</f>
        <v>0</v>
      </c>
      <c r="AC1440" s="22" t="str">
        <f>[1]!s_info_nature1(A1440,"")</f>
        <v>民营企业</v>
      </c>
      <c r="AD1440" s="6" t="str">
        <f>[1]!s_info_city(A1440)</f>
        <v>兴宁市</v>
      </c>
      <c r="AE1440" s="6" t="str">
        <f>[1]!s_info_province(A1440)</f>
        <v>广东省</v>
      </c>
      <c r="AF1440">
        <v>115.7533</v>
      </c>
      <c r="AG1440">
        <v>24.267310999999999</v>
      </c>
    </row>
    <row r="1441" spans="1:33" x14ac:dyDescent="0.3">
      <c r="A1441" s="12" t="s">
        <v>3431</v>
      </c>
      <c r="B1441" s="12" t="s">
        <v>3432</v>
      </c>
      <c r="C1441" s="16" t="str">
        <f>[1]!s_info_mkt(A1441)</f>
        <v>主板</v>
      </c>
      <c r="D1441" s="16" t="str">
        <f>[1]!s_ipo_listeddate(A1441)</f>
        <v>2011-03-17</v>
      </c>
      <c r="E1441" s="16" t="str">
        <f>[1]!lastradeday_s("000002","")</f>
        <v>2026-06-22</v>
      </c>
      <c r="F1441" s="16" t="str">
        <f>[1]!s_info_industry_csrc2023(A1441,"",3)</f>
        <v>水的生产和供应业</v>
      </c>
      <c r="G1441" s="16" t="str">
        <f>[1]!s_info_industry_csrc2023(A1441,"",1)</f>
        <v>电力、热力、燃气及水生产和供应业</v>
      </c>
      <c r="H1441" s="16">
        <f>[1]!s_is(A1441,83,"FY","YTD","20251231",1,"",100000000)</f>
        <v>14.584031700399999</v>
      </c>
      <c r="I1441" s="16">
        <f>[1]!s_is(A1441,83,"FY","YTD","20241231",1,"",100000000)</f>
        <v>15.3306738698</v>
      </c>
      <c r="J1441" s="16">
        <f t="shared" si="66"/>
        <v>-4.8702501647420515E-2</v>
      </c>
      <c r="K1441" s="16">
        <f>[1]!s_is(A1441,61,"FY","YTD","20251231",1,"",100000000)</f>
        <v>3.6963489318999998</v>
      </c>
      <c r="L1441" s="16">
        <f>[1]!s_is(A1441,61,"FY","YTD","20241231",1,"",100000000)</f>
        <v>4.0200435898000002</v>
      </c>
      <c r="M1441" s="16">
        <f t="shared" si="67"/>
        <v>-8.0520186079898803E-2</v>
      </c>
      <c r="N1441" s="16">
        <f>[1]!s_fa_roe(A1441,"20251231")</f>
        <v>8.2132000000000005</v>
      </c>
      <c r="O1441" s="16">
        <f>[1]!s_stmnote_rdexp(A1441,"20251231",1,10000)</f>
        <v>768.00723700000003</v>
      </c>
      <c r="P1441" s="20">
        <f t="shared" si="68"/>
        <v>5.2660831570939043E-3</v>
      </c>
      <c r="Q1441" s="16">
        <f>[1]!s_margin_tradingbalance(A1441,"",10000)</f>
        <v>15755.766100000001</v>
      </c>
      <c r="R1441" s="16">
        <f>[1]!s_margin_seclendingbalance(A1441,"",10000)</f>
        <v>26.2105</v>
      </c>
      <c r="S1441" s="17">
        <f>[1]!s_val_ev(A1441,"",100000000)</f>
        <v>55.364449286400003</v>
      </c>
      <c r="T1441" s="17">
        <f>[1]!share_freesharesmv(A1441,"",100000000)</f>
        <v>19.517336608000001</v>
      </c>
      <c r="U1441" s="17">
        <f>[1]!s_dq_amount_btin(A1441,E1441,100000000)</f>
        <v>0.68611840999999996</v>
      </c>
      <c r="V1441" s="17">
        <f>[1]!s_dq_turn(A1441,E1441)</f>
        <v>1.2514297693379106</v>
      </c>
      <c r="W1441" s="2">
        <f>[1]!s_pq_amount(A1441,"20260101","",100000000)</f>
        <v>76.995809750000006</v>
      </c>
      <c r="X1441" s="2">
        <f>[1]!s_pq_avgamount(A1441,"20260101","",100000000)</f>
        <v>0.69996190681818182</v>
      </c>
      <c r="Y1441" s="17">
        <f>[1]!s_ipo_dilutedpe(A1441)</f>
        <v>58.08</v>
      </c>
      <c r="Z1441" s="12">
        <f>[1]!s_ipo_collection_total(A1441,100000000)</f>
        <v>11.054399999999999</v>
      </c>
      <c r="AA1441" s="2">
        <f>[1]!s_val_pe_ttm(A1441,E1441)</f>
        <v>15.348526954650879</v>
      </c>
      <c r="AB1441" s="5">
        <f>[1]!s_info_zjtxornot1(A1441,"")</f>
        <v>0</v>
      </c>
      <c r="AC1441" s="22" t="str">
        <f>[1]!s_info_nature1(A1441,"")</f>
        <v>地方国有企业</v>
      </c>
      <c r="AD1441" s="6" t="str">
        <f>[1]!s_info_city(A1441)</f>
        <v>江阴市</v>
      </c>
      <c r="AE1441" s="6" t="str">
        <f>[1]!s_info_province(A1441)</f>
        <v>江苏省</v>
      </c>
      <c r="AF1441">
        <v>120.31067899999999</v>
      </c>
      <c r="AG1441">
        <v>31.837425</v>
      </c>
    </row>
    <row r="1442" spans="1:33" x14ac:dyDescent="0.3">
      <c r="A1442" s="12" t="s">
        <v>3433</v>
      </c>
      <c r="B1442" s="12" t="s">
        <v>3434</v>
      </c>
      <c r="C1442" s="16" t="str">
        <f>[1]!s_info_mkt(A1442)</f>
        <v>主板</v>
      </c>
      <c r="D1442" s="16" t="str">
        <f>[1]!s_ipo_listeddate(A1442)</f>
        <v>2022-06-24</v>
      </c>
      <c r="E1442" s="16" t="str">
        <f>[1]!lastradeday_s("000002","")</f>
        <v>2026-06-22</v>
      </c>
      <c r="F1442" s="16" t="str">
        <f>[1]!s_info_industry_csrc2023(A1442,"",3)</f>
        <v>批发业</v>
      </c>
      <c r="G1442" s="16" t="str">
        <f>[1]!s_info_industry_csrc2023(A1442,"",1)</f>
        <v>批发和零售业</v>
      </c>
      <c r="H1442" s="16">
        <f>[1]!s_is(A1442,83,"FY","YTD","20251231",1,"",100000000)</f>
        <v>12.167912915</v>
      </c>
      <c r="I1442" s="16">
        <f>[1]!s_is(A1442,83,"FY","YTD","20241231",1,"",100000000)</f>
        <v>9.0936186689999996</v>
      </c>
      <c r="J1442" s="16">
        <f t="shared" si="66"/>
        <v>0.33807160360486854</v>
      </c>
      <c r="K1442" s="16">
        <f>[1]!s_is(A1442,61,"FY","YTD","20251231",1,"",100000000)</f>
        <v>1.8387901841000001</v>
      </c>
      <c r="L1442" s="16">
        <f>[1]!s_is(A1442,61,"FY","YTD","20241231",1,"",100000000)</f>
        <v>0.88524568700000006</v>
      </c>
      <c r="M1442" s="16">
        <f t="shared" si="67"/>
        <v>1.0771523782640016</v>
      </c>
      <c r="N1442" s="16">
        <f>[1]!s_fa_roe(A1442,"20251231")</f>
        <v>14.6968</v>
      </c>
      <c r="O1442" s="16">
        <f>[1]!s_stmnote_rdexp(A1442,"20251231",1,10000)</f>
        <v>1504.165317</v>
      </c>
      <c r="P1442" s="20">
        <f t="shared" si="68"/>
        <v>1.2361736375888582E-2</v>
      </c>
      <c r="Q1442" s="16">
        <f>[1]!s_margin_tradingbalance(A1442,"",10000)</f>
        <v>0</v>
      </c>
      <c r="R1442" s="16">
        <f>[1]!s_margin_seclendingbalance(A1442,"",10000)</f>
        <v>0</v>
      </c>
      <c r="S1442" s="17">
        <f>[1]!s_val_ev(A1442,"",100000000)</f>
        <v>58.823979620000003</v>
      </c>
      <c r="T1442" s="17">
        <f>[1]!share_freesharesmv(A1442,"",100000000)</f>
        <v>19.848450339999999</v>
      </c>
      <c r="U1442" s="17">
        <f>[1]!s_dq_amount_btin(A1442,E1442,100000000)</f>
        <v>1.5229363499999999</v>
      </c>
      <c r="V1442" s="17">
        <f>[1]!s_dq_turn(A1442,E1442)</f>
        <v>2.8298387449742748</v>
      </c>
      <c r="W1442" s="2">
        <f>[1]!s_pq_amount(A1442,"20260101","",100000000)</f>
        <v>225.28691320999999</v>
      </c>
      <c r="X1442" s="2">
        <f>[1]!s_pq_avgamount(A1442,"20260101","",100000000)</f>
        <v>2.0480628473636364</v>
      </c>
      <c r="Y1442" s="17">
        <f>[1]!s_ipo_dilutedpe(A1442)</f>
        <v>22.99</v>
      </c>
      <c r="Z1442" s="12">
        <f>[1]!s_ipo_collection_total(A1442,100000000)</f>
        <v>5.84</v>
      </c>
      <c r="AA1442" s="2">
        <f>[1]!s_val_pe_ttm(A1442,E1442)</f>
        <v>27.952564239501953</v>
      </c>
      <c r="AB1442" s="5">
        <f>[1]!s_info_zjtxornot1(A1442,"")</f>
        <v>0</v>
      </c>
      <c r="AC1442" s="22" t="str">
        <f>[1]!s_info_nature1(A1442,"")</f>
        <v>外资企业</v>
      </c>
      <c r="AD1442" s="6" t="str">
        <f>[1]!s_info_city(A1442)</f>
        <v>深圳市</v>
      </c>
      <c r="AE1442" s="6" t="str">
        <f>[1]!s_info_province(A1442)</f>
        <v>广东省</v>
      </c>
      <c r="AF1442">
        <v>114.085947</v>
      </c>
      <c r="AG1442">
        <v>22.547000000000001</v>
      </c>
    </row>
    <row r="1443" spans="1:33" x14ac:dyDescent="0.3">
      <c r="A1443" s="12" t="s">
        <v>3435</v>
      </c>
      <c r="B1443" s="12" t="s">
        <v>3436</v>
      </c>
      <c r="C1443" s="16" t="str">
        <f>[1]!s_info_mkt(A1443)</f>
        <v>创业板</v>
      </c>
      <c r="D1443" s="16" t="str">
        <f>[1]!s_ipo_listeddate(A1443)</f>
        <v>2014-01-29</v>
      </c>
      <c r="E1443" s="16" t="str">
        <f>[1]!lastradeday_s("000002","")</f>
        <v>2026-06-22</v>
      </c>
      <c r="F1443" s="16" t="str">
        <f>[1]!s_info_industry_csrc2023(A1443,"",3)</f>
        <v>医药制造业</v>
      </c>
      <c r="G1443" s="16" t="str">
        <f>[1]!s_info_industry_csrc2023(A1443,"",1)</f>
        <v>制造业</v>
      </c>
      <c r="H1443" s="16">
        <f>[1]!s_is(A1443,83,"FY","YTD","20251231",1,"",100000000)</f>
        <v>34.198295209699999</v>
      </c>
      <c r="I1443" s="16">
        <f>[1]!s_is(A1443,83,"FY","YTD","20241231",1,"",100000000)</f>
        <v>30.119663543200001</v>
      </c>
      <c r="J1443" s="16">
        <f t="shared" si="66"/>
        <v>0.13541425058251733</v>
      </c>
      <c r="K1443" s="16">
        <f>[1]!s_is(A1443,61,"FY","YTD","20251231",1,"",100000000)</f>
        <v>0.96339888879999991</v>
      </c>
      <c r="L1443" s="16">
        <f>[1]!s_is(A1443,61,"FY","YTD","20241231",1,"",100000000)</f>
        <v>-2.8775329738999997</v>
      </c>
      <c r="M1443" s="16">
        <f t="shared" si="67"/>
        <v>1.3348002950924587</v>
      </c>
      <c r="N1443" s="16">
        <f>[1]!s_fa_roe(A1443,"20251231")</f>
        <v>1.8266</v>
      </c>
      <c r="O1443" s="16">
        <f>[1]!s_stmnote_rdexp(A1443,"20251231",1,10000)</f>
        <v>26758.077245</v>
      </c>
      <c r="P1443" s="20">
        <f t="shared" si="68"/>
        <v>7.8243892220131311E-2</v>
      </c>
      <c r="Q1443" s="16">
        <f>[1]!s_margin_tradingbalance(A1443,"",10000)</f>
        <v>30701.1718</v>
      </c>
      <c r="R1443" s="16">
        <f>[1]!s_margin_seclendingbalance(A1443,"",10000)</f>
        <v>156.6516</v>
      </c>
      <c r="S1443" s="17">
        <f>[1]!s_val_ev(A1443,"",100000000)</f>
        <v>77.54919851519999</v>
      </c>
      <c r="T1443" s="17">
        <f>[1]!share_freesharesmv(A1443,"",100000000)</f>
        <v>45.054282427899999</v>
      </c>
      <c r="U1443" s="17">
        <f>[1]!s_dq_amount_btin(A1443,E1443,100000000)</f>
        <v>1.77454672</v>
      </c>
      <c r="V1443" s="17">
        <f>[1]!s_dq_turn(A1443,E1443)</f>
        <v>2.5710120196803627</v>
      </c>
      <c r="W1443" s="2">
        <f>[1]!s_pq_amount(A1443,"20260101","",100000000)</f>
        <v>307.44489527000002</v>
      </c>
      <c r="X1443" s="2">
        <f>[1]!s_pq_avgamount(A1443,"20260101","",100000000)</f>
        <v>2.794953593363636</v>
      </c>
      <c r="Y1443" s="17">
        <f>[1]!s_ipo_dilutedpe(A1443)</f>
        <v>34.26</v>
      </c>
      <c r="Z1443" s="12">
        <f>[1]!s_ipo_collection_total(A1443,100000000)</f>
        <v>6.8397500000000004</v>
      </c>
      <c r="AA1443" s="2">
        <f>[1]!s_val_pe_ttm(A1443,E1443)</f>
        <v>60.354648590087891</v>
      </c>
      <c r="AB1443" s="5">
        <f>[1]!s_info_zjtxornot1(A1443,"")</f>
        <v>0</v>
      </c>
      <c r="AC1443" s="22" t="str">
        <f>[1]!s_info_nature1(A1443,"")</f>
        <v>民营企业</v>
      </c>
      <c r="AD1443" s="6" t="str">
        <f>[1]!s_info_city(A1443)</f>
        <v>重庆市</v>
      </c>
      <c r="AE1443" s="6" t="str">
        <f>[1]!s_info_province(A1443)</f>
        <v>重庆</v>
      </c>
      <c r="AF1443">
        <v>106.50496200000001</v>
      </c>
      <c r="AG1443">
        <v>29.533155000000001</v>
      </c>
    </row>
    <row r="1444" spans="1:33" x14ac:dyDescent="0.3">
      <c r="A1444" s="12" t="s">
        <v>3437</v>
      </c>
      <c r="B1444" s="12" t="s">
        <v>3438</v>
      </c>
      <c r="C1444" s="16" t="str">
        <f>[1]!s_info_mkt(A1444)</f>
        <v>创业板</v>
      </c>
      <c r="D1444" s="16" t="str">
        <f>[1]!s_ipo_listeddate(A1444)</f>
        <v>2022-01-20</v>
      </c>
      <c r="E1444" s="16" t="str">
        <f>[1]!lastradeday_s("000002","")</f>
        <v>2026-06-22</v>
      </c>
      <c r="F1444" s="16" t="str">
        <f>[1]!s_info_industry_csrc2023(A1444,"",3)</f>
        <v>医药制造业</v>
      </c>
      <c r="G1444" s="16" t="str">
        <f>[1]!s_info_industry_csrc2023(A1444,"",1)</f>
        <v>制造业</v>
      </c>
      <c r="H1444" s="16">
        <f>[1]!s_is(A1444,83,"FY","YTD","20251231",1,"",100000000)</f>
        <v>4.0637197456000003</v>
      </c>
      <c r="I1444" s="16">
        <f>[1]!s_is(A1444,83,"FY","YTD","20241231",1,"",100000000)</f>
        <v>3.3313118238000001</v>
      </c>
      <c r="J1444" s="16">
        <f t="shared" si="66"/>
        <v>0.21985570866330617</v>
      </c>
      <c r="K1444" s="16">
        <f>[1]!s_is(A1444,61,"FY","YTD","20251231",1,"",100000000)</f>
        <v>-0.1192579602</v>
      </c>
      <c r="L1444" s="16">
        <f>[1]!s_is(A1444,61,"FY","YTD","20241231",1,"",100000000)</f>
        <v>-0.28103664370000003</v>
      </c>
      <c r="M1444" s="16">
        <f t="shared" si="67"/>
        <v>0.57564978491806551</v>
      </c>
      <c r="N1444" s="16">
        <f>[1]!s_fa_roe(A1444,"20251231")</f>
        <v>-0.56289999999999996</v>
      </c>
      <c r="O1444" s="16">
        <f>[1]!s_stmnote_rdexp(A1444,"20251231",1,10000)</f>
        <v>4017.8441200000002</v>
      </c>
      <c r="P1444" s="20">
        <f t="shared" si="68"/>
        <v>9.8871092780212708E-2</v>
      </c>
      <c r="Q1444" s="16">
        <f>[1]!s_margin_tradingbalance(A1444,"",10000)</f>
        <v>24101.221399999999</v>
      </c>
      <c r="R1444" s="16">
        <f>[1]!s_margin_seclendingbalance(A1444,"",10000)</f>
        <v>0</v>
      </c>
      <c r="S1444" s="17">
        <f>[1]!s_val_ev(A1444,"",100000000)</f>
        <v>55.232835168000001</v>
      </c>
      <c r="T1444" s="17">
        <f>[1]!share_freesharesmv(A1444,"",100000000)</f>
        <v>31.128195168000001</v>
      </c>
      <c r="U1444" s="17">
        <f>[1]!s_dq_amount_btin(A1444,E1444,100000000)</f>
        <v>1.7003917799999999</v>
      </c>
      <c r="V1444" s="17">
        <f>[1]!s_dq_turn(A1444,E1444)</f>
        <v>4.4208123532672889</v>
      </c>
      <c r="W1444" s="2">
        <f>[1]!s_pq_amount(A1444,"20260101","",100000000)</f>
        <v>348.85374586</v>
      </c>
      <c r="X1444" s="2">
        <f>[1]!s_pq_avgamount(A1444,"20260101","",100000000)</f>
        <v>3.1713976896363634</v>
      </c>
      <c r="Y1444" s="17">
        <f>[1]!s_ipo_dilutedpe(A1444)</f>
        <v>83.1</v>
      </c>
      <c r="Z1444" s="12">
        <f>[1]!s_ipo_collection_total(A1444,100000000)</f>
        <v>17.5721060415</v>
      </c>
      <c r="AA1444" s="2">
        <f>[1]!s_val_pe_ttm(A1444,E1444)</f>
        <v>-1567.3955078125</v>
      </c>
      <c r="AB1444" s="5">
        <f>[1]!s_info_zjtxornot1(A1444,"")</f>
        <v>1</v>
      </c>
      <c r="AC1444" s="22" t="str">
        <f>[1]!s_info_nature1(A1444,"")</f>
        <v>民营企业</v>
      </c>
      <c r="AD1444" s="6" t="str">
        <f>[1]!s_info_city(A1444)</f>
        <v>嘉兴市</v>
      </c>
      <c r="AE1444" s="6" t="str">
        <f>[1]!s_info_province(A1444)</f>
        <v>浙江省</v>
      </c>
      <c r="AF1444">
        <v>120.750865</v>
      </c>
      <c r="AG1444">
        <v>30.762653</v>
      </c>
    </row>
    <row r="1445" spans="1:33" x14ac:dyDescent="0.3">
      <c r="A1445" s="12" t="s">
        <v>3439</v>
      </c>
      <c r="B1445" s="12" t="s">
        <v>3440</v>
      </c>
      <c r="C1445" s="16" t="str">
        <f>[1]!s_info_mkt(A1445)</f>
        <v>创业板</v>
      </c>
      <c r="D1445" s="16" t="str">
        <f>[1]!s_ipo_listeddate(A1445)</f>
        <v>2015-05-15</v>
      </c>
      <c r="E1445" s="16" t="str">
        <f>[1]!lastradeday_s("000002","")</f>
        <v>2026-06-22</v>
      </c>
      <c r="F1445" s="16" t="str">
        <f>[1]!s_info_industry_csrc2023(A1445,"",3)</f>
        <v>医药制造业</v>
      </c>
      <c r="G1445" s="16" t="str">
        <f>[1]!s_info_industry_csrc2023(A1445,"",1)</f>
        <v>制造业</v>
      </c>
      <c r="H1445" s="16">
        <f>[1]!s_is(A1445,83,"FY","YTD","20251231",1,"",100000000)</f>
        <v>9.4279540149999992</v>
      </c>
      <c r="I1445" s="16">
        <f>[1]!s_is(A1445,83,"FY","YTD","20241231",1,"",100000000)</f>
        <v>8.8257332058000006</v>
      </c>
      <c r="J1445" s="16">
        <f t="shared" si="66"/>
        <v>6.8234649196537767E-2</v>
      </c>
      <c r="K1445" s="16">
        <f>[1]!s_is(A1445,61,"FY","YTD","20251231",1,"",100000000)</f>
        <v>1.7655246748</v>
      </c>
      <c r="L1445" s="16">
        <f>[1]!s_is(A1445,61,"FY","YTD","20241231",1,"",100000000)</f>
        <v>1.1942474126</v>
      </c>
      <c r="M1445" s="16">
        <f t="shared" si="67"/>
        <v>0.47835754649555434</v>
      </c>
      <c r="N1445" s="16">
        <f>[1]!s_fa_roe(A1445,"20251231")</f>
        <v>18.4711</v>
      </c>
      <c r="O1445" s="16">
        <f>[1]!s_stmnote_rdexp(A1445,"20251231",1,10000)</f>
        <v>4227.4314750000003</v>
      </c>
      <c r="P1445" s="20">
        <f t="shared" si="68"/>
        <v>4.4839330657257141E-2</v>
      </c>
      <c r="Q1445" s="16">
        <f>[1]!s_margin_tradingbalance(A1445,"",10000)</f>
        <v>0</v>
      </c>
      <c r="R1445" s="16">
        <f>[1]!s_margin_seclendingbalance(A1445,"",10000)</f>
        <v>0</v>
      </c>
      <c r="S1445" s="17">
        <f>[1]!s_val_ev(A1445,"",100000000)</f>
        <v>28.134753360000001</v>
      </c>
      <c r="T1445" s="17">
        <f>[1]!share_freesharesmv(A1445,"",100000000)</f>
        <v>18.2070042</v>
      </c>
      <c r="U1445" s="17">
        <f>[1]!s_dq_amount_btin(A1445,E1445,100000000)</f>
        <v>0.44320057000000002</v>
      </c>
      <c r="V1445" s="17">
        <f>[1]!s_dq_turn(A1445,E1445)</f>
        <v>1.8997531266703291</v>
      </c>
      <c r="W1445" s="2">
        <f>[1]!s_pq_amount(A1445,"20260101","",100000000)</f>
        <v>128.9821839</v>
      </c>
      <c r="X1445" s="2">
        <f>[1]!s_pq_avgamount(A1445,"20260101","",100000000)</f>
        <v>1.1725653081818181</v>
      </c>
      <c r="Y1445" s="17">
        <f>[1]!s_ipo_dilutedpe(A1445)</f>
        <v>22.99</v>
      </c>
      <c r="Z1445" s="12">
        <f>[1]!s_ipo_collection_total(A1445,100000000)</f>
        <v>1.73536</v>
      </c>
      <c r="AA1445" s="2">
        <f>[1]!s_val_pe_ttm(A1445,E1445)</f>
        <v>15.946198463439941</v>
      </c>
      <c r="AB1445" s="5">
        <f>[1]!s_info_zjtxornot1(A1445,"")</f>
        <v>1</v>
      </c>
      <c r="AC1445" s="22" t="str">
        <f>[1]!s_info_nature1(A1445,"")</f>
        <v>民营企业</v>
      </c>
      <c r="AD1445" s="6" t="str">
        <f>[1]!s_info_city(A1445)</f>
        <v>淮南市</v>
      </c>
      <c r="AE1445" s="6" t="str">
        <f>[1]!s_info_province(A1445)</f>
        <v>安徽省</v>
      </c>
      <c r="AF1445">
        <v>117.01832899999999</v>
      </c>
      <c r="AG1445">
        <v>32.647573999999999</v>
      </c>
    </row>
    <row r="1446" spans="1:33" x14ac:dyDescent="0.3">
      <c r="A1446" s="12" t="s">
        <v>3441</v>
      </c>
      <c r="B1446" s="12" t="s">
        <v>3442</v>
      </c>
      <c r="C1446" s="16" t="str">
        <f>[1]!s_info_mkt(A1446)</f>
        <v>主板</v>
      </c>
      <c r="D1446" s="16" t="str">
        <f>[1]!s_ipo_listeddate(A1446)</f>
        <v>2021-04-21</v>
      </c>
      <c r="E1446" s="16" t="str">
        <f>[1]!lastradeday_s("000002","")</f>
        <v>2026-06-22</v>
      </c>
      <c r="F1446" s="16" t="str">
        <f>[1]!s_info_industry_csrc2023(A1446,"",3)</f>
        <v>教育</v>
      </c>
      <c r="G1446" s="16" t="str">
        <f>[1]!s_info_industry_csrc2023(A1446,"",1)</f>
        <v>教育</v>
      </c>
      <c r="H1446" s="16">
        <f>[1]!s_is(A1446,83,"FY","YTD","20251231",1,"",100000000)</f>
        <v>8.1121609318000001</v>
      </c>
      <c r="I1446" s="16">
        <f>[1]!s_is(A1446,83,"FY","YTD","20241231",1,"",100000000)</f>
        <v>7.8343434521000006</v>
      </c>
      <c r="J1446" s="16">
        <f t="shared" si="66"/>
        <v>3.5461488432132704E-2</v>
      </c>
      <c r="K1446" s="16">
        <f>[1]!s_is(A1446,61,"FY","YTD","20251231",1,"",100000000)</f>
        <v>3.1992358347000005</v>
      </c>
      <c r="L1446" s="16">
        <f>[1]!s_is(A1446,61,"FY","YTD","20241231",1,"",100000000)</f>
        <v>2.6857269524</v>
      </c>
      <c r="M1446" s="16">
        <f t="shared" si="67"/>
        <v>0.19119921399348597</v>
      </c>
      <c r="N1446" s="16">
        <f>[1]!s_fa_roe(A1446,"20251231")</f>
        <v>32.449100000000001</v>
      </c>
      <c r="O1446" s="16">
        <f>[1]!s_stmnote_rdexp(A1446,"20251231",1,10000)</f>
        <v>3075.9853550000003</v>
      </c>
      <c r="P1446" s="20">
        <f t="shared" si="68"/>
        <v>3.7918199365868259E-2</v>
      </c>
      <c r="Q1446" s="16">
        <f>[1]!s_margin_tradingbalance(A1446,"",10000)</f>
        <v>0</v>
      </c>
      <c r="R1446" s="16">
        <f>[1]!s_margin_seclendingbalance(A1446,"",10000)</f>
        <v>0</v>
      </c>
      <c r="S1446" s="17">
        <f>[1]!s_val_ev(A1446,"",100000000)</f>
        <v>65.659655659999999</v>
      </c>
      <c r="T1446" s="17">
        <f>[1]!share_freesharesmv(A1446,"",100000000)</f>
        <v>26.965854138799997</v>
      </c>
      <c r="U1446" s="17">
        <f>[1]!s_dq_amount_btin(A1446,E1446,100000000)</f>
        <v>0.47756309000000002</v>
      </c>
      <c r="V1446" s="17">
        <f>[1]!s_dq_turn(A1446,E1446)</f>
        <v>0.73307499888889915</v>
      </c>
      <c r="W1446" s="2">
        <f>[1]!s_pq_amount(A1446,"20260101","",100000000)</f>
        <v>100.80582151</v>
      </c>
      <c r="X1446" s="2">
        <f>[1]!s_pq_avgamount(A1446,"20260101","",100000000)</f>
        <v>0.91641655918181819</v>
      </c>
      <c r="Y1446" s="17">
        <f>[1]!s_ipo_dilutedpe(A1446)</f>
        <v>22.99</v>
      </c>
      <c r="Z1446" s="12">
        <f>[1]!s_ipo_collection_total(A1446,100000000)</f>
        <v>5.8166219999999997</v>
      </c>
      <c r="AA1446" s="2">
        <f>[1]!s_val_pe_ttm(A1446,E1446)</f>
        <v>19.852569580078125</v>
      </c>
      <c r="AB1446" s="5">
        <f>[1]!s_info_zjtxornot1(A1446,"")</f>
        <v>0</v>
      </c>
      <c r="AC1446" s="22" t="str">
        <f>[1]!s_info_nature1(A1446,"")</f>
        <v>民营企业</v>
      </c>
      <c r="AD1446" s="6" t="str">
        <f>[1]!s_info_city(A1446)</f>
        <v>上海市</v>
      </c>
      <c r="AE1446" s="6" t="str">
        <f>[1]!s_info_province(A1446)</f>
        <v>上海</v>
      </c>
      <c r="AF1446">
        <v>121.472644</v>
      </c>
      <c r="AG1446">
        <v>31.231705999999999</v>
      </c>
    </row>
    <row r="1447" spans="1:33" x14ac:dyDescent="0.3">
      <c r="A1447" s="12" t="s">
        <v>3443</v>
      </c>
      <c r="B1447" s="12" t="s">
        <v>3444</v>
      </c>
      <c r="C1447" s="16" t="str">
        <f>[1]!s_info_mkt(A1447)</f>
        <v>创业板</v>
      </c>
      <c r="D1447" s="16" t="str">
        <f>[1]!s_ipo_listeddate(A1447)</f>
        <v>2017-02-13</v>
      </c>
      <c r="E1447" s="16" t="str">
        <f>[1]!lastradeday_s("000002","")</f>
        <v>2026-06-22</v>
      </c>
      <c r="F1447" s="16" t="str">
        <f>[1]!s_info_industry_csrc2023(A1447,"",3)</f>
        <v>软件和信息技术服务业</v>
      </c>
      <c r="G1447" s="16" t="str">
        <f>[1]!s_info_industry_csrc2023(A1447,"",1)</f>
        <v>信息传输、软件和信息技术服务业</v>
      </c>
      <c r="H1447" s="16">
        <f>[1]!s_is(A1447,83,"FY","YTD","20251231",1,"",100000000)</f>
        <v>6.1672833740000002</v>
      </c>
      <c r="I1447" s="16">
        <f>[1]!s_is(A1447,83,"FY","YTD","20241231",1,"",100000000)</f>
        <v>8.7156894042999991</v>
      </c>
      <c r="J1447" s="16">
        <f t="shared" si="66"/>
        <v>-0.29239293784869269</v>
      </c>
      <c r="K1447" s="16">
        <f>[1]!s_is(A1447,61,"FY","YTD","20251231",1,"",100000000)</f>
        <v>-1.8005864334000001</v>
      </c>
      <c r="L1447" s="16">
        <f>[1]!s_is(A1447,61,"FY","YTD","20241231",1,"",100000000)</f>
        <v>-0.51108477139999997</v>
      </c>
      <c r="M1447" s="16">
        <f t="shared" si="67"/>
        <v>-2.5230680586856558</v>
      </c>
      <c r="N1447" s="16">
        <f>[1]!s_fa_roe(A1447,"20251231")</f>
        <v>-12.437099999999999</v>
      </c>
      <c r="O1447" s="16">
        <f>[1]!s_stmnote_rdexp(A1447,"20251231",1,10000)</f>
        <v>14392.718175999998</v>
      </c>
      <c r="P1447" s="20">
        <f t="shared" si="68"/>
        <v>0.23337209113297341</v>
      </c>
      <c r="Q1447" s="16">
        <f>[1]!s_margin_tradingbalance(A1447,"",10000)</f>
        <v>0</v>
      </c>
      <c r="R1447" s="16">
        <f>[1]!s_margin_seclendingbalance(A1447,"",10000)</f>
        <v>0</v>
      </c>
      <c r="S1447" s="17">
        <f>[1]!s_val_ev(A1447,"",100000000)</f>
        <v>43.329624443999997</v>
      </c>
      <c r="T1447" s="17">
        <f>[1]!share_freesharesmv(A1447,"",100000000)</f>
        <v>25.488549721499997</v>
      </c>
      <c r="U1447" s="17">
        <f>[1]!s_dq_amount_btin(A1447,E1447,100000000)</f>
        <v>3.6303798199999999</v>
      </c>
      <c r="V1447" s="17">
        <f>[1]!s_dq_turn(A1447,E1447)</f>
        <v>9.6791466149619083</v>
      </c>
      <c r="W1447" s="2">
        <f>[1]!s_pq_amount(A1447,"20260101","",100000000)</f>
        <v>300.70161067999999</v>
      </c>
      <c r="X1447" s="2">
        <f>[1]!s_pq_avgamount(A1447,"20260101","",100000000)</f>
        <v>2.7336510061818182</v>
      </c>
      <c r="Y1447" s="17">
        <f>[1]!s_ipo_dilutedpe(A1447)</f>
        <v>22.98</v>
      </c>
      <c r="Z1447" s="12">
        <f>[1]!s_ipo_collection_total(A1447,100000000)</f>
        <v>2.7237680000000002</v>
      </c>
      <c r="AA1447" s="2">
        <f>[1]!s_val_pe_ttm(A1447,E1447)</f>
        <v>-23.857004165649414</v>
      </c>
      <c r="AB1447" s="5">
        <f>[1]!s_info_zjtxornot1(A1447,"")</f>
        <v>0</v>
      </c>
      <c r="AC1447" s="22" t="str">
        <f>[1]!s_info_nature1(A1447,"")</f>
        <v>公众企业</v>
      </c>
      <c r="AD1447" s="6" t="str">
        <f>[1]!s_info_city(A1447)</f>
        <v>北京市</v>
      </c>
      <c r="AE1447" s="6" t="str">
        <f>[1]!s_info_province(A1447)</f>
        <v>北京</v>
      </c>
      <c r="AF1447">
        <v>116.40528500000001</v>
      </c>
      <c r="AG1447">
        <v>39.904989</v>
      </c>
    </row>
    <row r="1448" spans="1:33" x14ac:dyDescent="0.3">
      <c r="A1448" s="12" t="s">
        <v>3445</v>
      </c>
      <c r="B1448" s="12" t="s">
        <v>3446</v>
      </c>
      <c r="C1448" s="16" t="str">
        <f>[1]!s_info_mkt(A1448)</f>
        <v>主板</v>
      </c>
      <c r="D1448" s="16" t="str">
        <f>[1]!s_ipo_listeddate(A1448)</f>
        <v>1994-02-04</v>
      </c>
      <c r="E1448" s="16" t="str">
        <f>[1]!lastradeday_s("000002","")</f>
        <v>2026-06-22</v>
      </c>
      <c r="F1448" s="16" t="str">
        <f>[1]!s_info_industry_csrc2023(A1448,"",3)</f>
        <v>批发业</v>
      </c>
      <c r="G1448" s="16" t="str">
        <f>[1]!s_info_industry_csrc2023(A1448,"",1)</f>
        <v>批发和零售业</v>
      </c>
      <c r="H1448" s="16">
        <f>[1]!s_is(A1448,83,"FY","YTD","20251231",1,"",100000000)</f>
        <v>16.8151542134</v>
      </c>
      <c r="I1448" s="16">
        <f>[1]!s_is(A1448,83,"FY","YTD","20241231",1,"",100000000)</f>
        <v>25.544675382399998</v>
      </c>
      <c r="J1448" s="16">
        <f t="shared" si="66"/>
        <v>-0.34173545125629368</v>
      </c>
      <c r="K1448" s="16">
        <f>[1]!s_is(A1448,61,"FY","YTD","20251231",1,"",100000000)</f>
        <v>0.2915073795</v>
      </c>
      <c r="L1448" s="16">
        <f>[1]!s_is(A1448,61,"FY","YTD","20241231",1,"",100000000)</f>
        <v>0.50537393210000003</v>
      </c>
      <c r="M1448" s="16">
        <f t="shared" si="67"/>
        <v>-0.42318477273117749</v>
      </c>
      <c r="N1448" s="16">
        <f>[1]!s_fa_roe(A1448,"20251231")</f>
        <v>2.3877000000000002</v>
      </c>
      <c r="O1448" s="16">
        <f>[1]!s_stmnote_rdexp(A1448,"20251231",1,10000)</f>
        <v>0</v>
      </c>
      <c r="P1448" s="20">
        <f t="shared" si="68"/>
        <v>0</v>
      </c>
      <c r="Q1448" s="16">
        <f>[1]!s_margin_tradingbalance(A1448,"",10000)</f>
        <v>9345.1869000000006</v>
      </c>
      <c r="R1448" s="16">
        <f>[1]!s_margin_seclendingbalance(A1448,"",10000)</f>
        <v>32.637099999999997</v>
      </c>
      <c r="S1448" s="17">
        <f>[1]!s_val_ev(A1448,"",100000000)</f>
        <v>35.189710615565801</v>
      </c>
      <c r="T1448" s="17">
        <f>[1]!share_freesharesmv(A1448,"",100000000)</f>
        <v>13.125743101800001</v>
      </c>
      <c r="U1448" s="17">
        <f>[1]!s_dq_amount_btin(A1448,E1448,100000000)</f>
        <v>0.30918135000000002</v>
      </c>
      <c r="V1448" s="17">
        <f>[1]!s_dq_turn(A1448,E1448)</f>
        <v>0.9528764190772907</v>
      </c>
      <c r="W1448" s="2">
        <f>[1]!s_pq_amount(A1448,"20260101","",100000000)</f>
        <v>55.48417525</v>
      </c>
      <c r="X1448" s="2">
        <f>[1]!s_pq_avgamount(A1448,"20260101","",100000000)</f>
        <v>0.50440159318181821</v>
      </c>
      <c r="Y1448" s="17">
        <f>[1]!s_ipo_dilutedpe(A1448)</f>
        <v>17.600000000000001</v>
      </c>
      <c r="Z1448" s="12">
        <f>[1]!s_ipo_collection_total(A1448,100000000)</f>
        <v>0.3145</v>
      </c>
      <c r="AA1448" s="2">
        <f>[1]!s_val_pe_ttm(A1448,E1448)</f>
        <v>146.05355834960938</v>
      </c>
      <c r="AB1448" s="5">
        <f>[1]!s_info_zjtxornot1(A1448,"")</f>
        <v>0</v>
      </c>
      <c r="AC1448" s="22" t="str">
        <f>[1]!s_info_nature1(A1448,"")</f>
        <v>地方国有企业</v>
      </c>
      <c r="AD1448" s="6" t="str">
        <f>[1]!s_info_city(A1448)</f>
        <v>上海市</v>
      </c>
      <c r="AE1448" s="6" t="str">
        <f>[1]!s_info_province(A1448)</f>
        <v>上海</v>
      </c>
      <c r="AF1448">
        <v>121.472644</v>
      </c>
      <c r="AG1448">
        <v>31.231705999999999</v>
      </c>
    </row>
    <row r="1449" spans="1:33" x14ac:dyDescent="0.3">
      <c r="A1449" s="12" t="s">
        <v>3447</v>
      </c>
      <c r="B1449" s="12" t="s">
        <v>3448</v>
      </c>
      <c r="C1449" s="16" t="str">
        <f>[1]!s_info_mkt(A1449)</f>
        <v>主板</v>
      </c>
      <c r="D1449" s="16" t="str">
        <f>[1]!s_ipo_listeddate(A1449)</f>
        <v>2010-06-03</v>
      </c>
      <c r="E1449" s="16" t="str">
        <f>[1]!lastradeday_s("000002","")</f>
        <v>2026-06-22</v>
      </c>
      <c r="F1449" s="16" t="str">
        <f>[1]!s_info_industry_csrc2023(A1449,"",3)</f>
        <v>医药制造业</v>
      </c>
      <c r="G1449" s="16" t="str">
        <f>[1]!s_info_industry_csrc2023(A1449,"",1)</f>
        <v>制造业</v>
      </c>
      <c r="H1449" s="16">
        <f>[1]!s_is(A1449,83,"FY","YTD","20251231",1,"",100000000)</f>
        <v>185.12918907</v>
      </c>
      <c r="I1449" s="16">
        <f>[1]!s_is(A1449,83,"FY","YTD","20241231",1,"",100000000)</f>
        <v>218.12414489</v>
      </c>
      <c r="J1449" s="16">
        <f t="shared" si="66"/>
        <v>-0.15126686610801088</v>
      </c>
      <c r="K1449" s="16">
        <f>[1]!s_is(A1449,61,"FY","YTD","20251231",1,"",100000000)</f>
        <v>17.019354929999999</v>
      </c>
      <c r="L1449" s="16">
        <f>[1]!s_is(A1449,61,"FY","YTD","20241231",1,"",100000000)</f>
        <v>29.358921030000001</v>
      </c>
      <c r="M1449" s="16">
        <f t="shared" si="67"/>
        <v>-0.42030039480643688</v>
      </c>
      <c r="N1449" s="16">
        <f>[1]!s_fa_roe(A1449,"20251231")</f>
        <v>7.2881999999999998</v>
      </c>
      <c r="O1449" s="16">
        <f>[1]!s_stmnote_rdexp(A1449,"20251231",1,10000)</f>
        <v>220521.24290000001</v>
      </c>
      <c r="P1449" s="20">
        <f t="shared" si="68"/>
        <v>0.11911748979606764</v>
      </c>
      <c r="Q1449" s="16">
        <f>[1]!s_margin_tradingbalance(A1449,"",10000)</f>
        <v>58966.354299999999</v>
      </c>
      <c r="R1449" s="16">
        <f>[1]!s_margin_seclendingbalance(A1449,"",10000)</f>
        <v>624.64880000000005</v>
      </c>
      <c r="S1449" s="17">
        <f>[1]!s_val_ev(A1449,"",100000000)</f>
        <v>583.02131273199996</v>
      </c>
      <c r="T1449" s="17">
        <f>[1]!share_freesharesmv(A1449,"",100000000)</f>
        <v>395.98609889949995</v>
      </c>
      <c r="U1449" s="17">
        <f>[1]!s_dq_amount_btin(A1449,E1449,100000000)</f>
        <v>6.4951507399999997</v>
      </c>
      <c r="V1449" s="17">
        <f>[1]!s_dq_turn(A1449,E1449)</f>
        <v>1.3772845061763774</v>
      </c>
      <c r="W1449" s="2">
        <f>[1]!s_pq_amount(A1449,"20260101","",100000000)</f>
        <v>630.55367516000001</v>
      </c>
      <c r="X1449" s="2">
        <f>[1]!s_pq_avgamount(A1449,"20260101","",100000000)</f>
        <v>5.7323061378181812</v>
      </c>
      <c r="Y1449" s="17">
        <f>[1]!s_ipo_dilutedpe(A1449)</f>
        <v>48.16</v>
      </c>
      <c r="Z1449" s="12">
        <f>[1]!s_ipo_collection_total(A1449,100000000)</f>
        <v>50.015999999999998</v>
      </c>
      <c r="AA1449" s="2">
        <f>[1]!s_val_pe_ttm(A1449,E1449)</f>
        <v>37.102180480957031</v>
      </c>
      <c r="AB1449" s="5">
        <f>[1]!s_info_zjtxornot1(A1449,"")</f>
        <v>1</v>
      </c>
      <c r="AC1449" s="22" t="str">
        <f>[1]!s_info_nature1(A1449,"")</f>
        <v>民营企业</v>
      </c>
      <c r="AD1449" s="6" t="str">
        <f>[1]!s_info_city(A1449)</f>
        <v>成都市</v>
      </c>
      <c r="AE1449" s="6" t="str">
        <f>[1]!s_info_province(A1449)</f>
        <v>四川省</v>
      </c>
      <c r="AF1449">
        <v>104.065735</v>
      </c>
      <c r="AG1449">
        <v>30.659462000000001</v>
      </c>
    </row>
    <row r="1450" spans="1:33" x14ac:dyDescent="0.3">
      <c r="A1450" s="12" t="s">
        <v>3449</v>
      </c>
      <c r="B1450" s="12" t="s">
        <v>3450</v>
      </c>
      <c r="C1450" s="16" t="str">
        <f>[1]!s_info_mkt(A1450)</f>
        <v>创业板</v>
      </c>
      <c r="D1450" s="16" t="str">
        <f>[1]!s_ipo_listeddate(A1450)</f>
        <v>2022-12-27</v>
      </c>
      <c r="E1450" s="16" t="str">
        <f>[1]!lastradeday_s("000002","")</f>
        <v>2026-06-22</v>
      </c>
      <c r="F1450" s="16" t="str">
        <f>[1]!s_info_industry_csrc2023(A1450,"",3)</f>
        <v>医药制造业</v>
      </c>
      <c r="G1450" s="16" t="str">
        <f>[1]!s_info_industry_csrc2023(A1450,"",1)</f>
        <v>制造业</v>
      </c>
      <c r="H1450" s="16">
        <f>[1]!s_is(A1450,83,"FY","YTD","20251231",1,"",100000000)</f>
        <v>46.162696442399998</v>
      </c>
      <c r="I1450" s="16">
        <f>[1]!s_is(A1450,83,"FY","YTD","20241231",1,"",100000000)</f>
        <v>57.583077426499997</v>
      </c>
      <c r="J1450" s="16">
        <f t="shared" si="66"/>
        <v>-0.19832877113379643</v>
      </c>
      <c r="K1450" s="16">
        <f>[1]!s_is(A1450,61,"FY","YTD","20251231",1,"",100000000)</f>
        <v>7.6900890726000002</v>
      </c>
      <c r="L1450" s="16">
        <f>[1]!s_is(A1450,61,"FY","YTD","20241231",1,"",100000000)</f>
        <v>14.003241299400001</v>
      </c>
      <c r="M1450" s="16">
        <f t="shared" si="67"/>
        <v>-0.45083506681203167</v>
      </c>
      <c r="N1450" s="16">
        <f>[1]!s_fa_roe(A1450,"20251231")</f>
        <v>9.6245999999999992</v>
      </c>
      <c r="O1450" s="16">
        <f>[1]!s_stmnote_rdexp(A1450,"20251231",1,10000)</f>
        <v>10248.789557</v>
      </c>
      <c r="P1450" s="20">
        <f t="shared" si="68"/>
        <v>2.2201453439332854E-2</v>
      </c>
      <c r="Q1450" s="16">
        <f>[1]!s_margin_tradingbalance(A1450,"",10000)</f>
        <v>44919.270799999998</v>
      </c>
      <c r="R1450" s="16">
        <f>[1]!s_margin_seclendingbalance(A1450,"",10000)</f>
        <v>394.14019999999999</v>
      </c>
      <c r="S1450" s="17">
        <f>[1]!s_val_ev(A1450,"",100000000)</f>
        <v>187.99616549999999</v>
      </c>
      <c r="T1450" s="17">
        <f>[1]!share_freesharesmv(A1450,"",100000000)</f>
        <v>52.078989470100005</v>
      </c>
      <c r="U1450" s="17">
        <f>[1]!s_dq_amount_btin(A1450,E1450,100000000)</f>
        <v>1.1280483800000001</v>
      </c>
      <c r="V1450" s="17">
        <f>[1]!s_dq_turn(A1450,E1450)</f>
        <v>2.2179020619498631</v>
      </c>
      <c r="W1450" s="2">
        <f>[1]!s_pq_amount(A1450,"20260101","",100000000)</f>
        <v>204.08203062000001</v>
      </c>
      <c r="X1450" s="2">
        <f>[1]!s_pq_avgamount(A1450,"20260101","",100000000)</f>
        <v>1.8552911874545455</v>
      </c>
      <c r="Y1450" s="17">
        <f>[1]!s_ipo_dilutedpe(A1450)</f>
        <v>99.8</v>
      </c>
      <c r="Z1450" s="12">
        <f>[1]!s_ipo_collection_total(A1450,100000000)</f>
        <v>11.14</v>
      </c>
      <c r="AA1450" s="2">
        <f>[1]!s_val_pe_ttm(A1450,E1450)</f>
        <v>31.782012939453125</v>
      </c>
      <c r="AB1450" s="5">
        <f>[1]!s_info_zjtxornot1(A1450,"")</f>
        <v>0</v>
      </c>
      <c r="AC1450" s="22" t="str">
        <f>[1]!s_info_nature1(A1450,"")</f>
        <v>民营企业</v>
      </c>
      <c r="AD1450" s="6" t="str">
        <f>[1]!s_info_city(A1450)</f>
        <v>伊宁市</v>
      </c>
      <c r="AE1450" s="6" t="str">
        <f>[1]!s_info_province(A1450)</f>
        <v>新疆维吾尔自治区</v>
      </c>
      <c r="AF1450">
        <v>81.289047999999994</v>
      </c>
      <c r="AG1450">
        <v>44.020356</v>
      </c>
    </row>
    <row r="1451" spans="1:33" x14ac:dyDescent="0.3">
      <c r="A1451" s="12" t="s">
        <v>3451</v>
      </c>
      <c r="B1451" s="12" t="s">
        <v>3452</v>
      </c>
      <c r="C1451" s="16" t="str">
        <f>[1]!s_info_mkt(A1451)</f>
        <v>主板</v>
      </c>
      <c r="D1451" s="16" t="str">
        <f>[1]!s_ipo_listeddate(A1451)</f>
        <v>2016-04-21</v>
      </c>
      <c r="E1451" s="16" t="str">
        <f>[1]!lastradeday_s("000002","")</f>
        <v>2026-06-22</v>
      </c>
      <c r="F1451" s="16" t="str">
        <f>[1]!s_info_industry_csrc2023(A1451,"",3)</f>
        <v>橡胶和塑料制品业</v>
      </c>
      <c r="G1451" s="16" t="str">
        <f>[1]!s_info_industry_csrc2023(A1451,"",1)</f>
        <v>制造业</v>
      </c>
      <c r="H1451" s="16">
        <f>[1]!s_is(A1451,83,"FY","YTD","20251231",1,"",100000000)</f>
        <v>18.2344640297</v>
      </c>
      <c r="I1451" s="16">
        <f>[1]!s_is(A1451,83,"FY","YTD","20241231",1,"",100000000)</f>
        <v>18.9431042617</v>
      </c>
      <c r="J1451" s="16">
        <f t="shared" si="66"/>
        <v>-3.7408875663148877E-2</v>
      </c>
      <c r="K1451" s="16">
        <f>[1]!s_is(A1451,61,"FY","YTD","20251231",1,"",100000000)</f>
        <v>1.7734429109000001</v>
      </c>
      <c r="L1451" s="16">
        <f>[1]!s_is(A1451,61,"FY","YTD","20241231",1,"",100000000)</f>
        <v>1.7217299934999999</v>
      </c>
      <c r="M1451" s="16">
        <f t="shared" si="67"/>
        <v>3.0035439700319175E-2</v>
      </c>
      <c r="N1451" s="16">
        <f>[1]!s_fa_roe(A1451,"20251231")</f>
        <v>13.142099999999999</v>
      </c>
      <c r="O1451" s="16">
        <f>[1]!s_stmnote_rdexp(A1451,"20251231",1,10000)</f>
        <v>8867.0122769999998</v>
      </c>
      <c r="P1451" s="20">
        <f t="shared" si="68"/>
        <v>4.8627764778594824E-2</v>
      </c>
      <c r="Q1451" s="16">
        <f>[1]!s_margin_tradingbalance(A1451,"",10000)</f>
        <v>0</v>
      </c>
      <c r="R1451" s="16">
        <f>[1]!s_margin_seclendingbalance(A1451,"",10000)</f>
        <v>0</v>
      </c>
      <c r="S1451" s="17">
        <f>[1]!s_val_ev(A1451,"",100000000)</f>
        <v>52.966287360000003</v>
      </c>
      <c r="T1451" s="17">
        <f>[1]!share_freesharesmv(A1451,"",100000000)</f>
        <v>23.633916487200004</v>
      </c>
      <c r="U1451" s="17">
        <f>[1]!s_dq_amount_btin(A1451,E1451,100000000)</f>
        <v>1.8980496200000001</v>
      </c>
      <c r="V1451" s="17">
        <f>[1]!s_dq_turn(A1451,E1451)</f>
        <v>3.6167058820981643</v>
      </c>
      <c r="W1451" s="2">
        <f>[1]!s_pq_amount(A1451,"20260101","",100000000)</f>
        <v>173.05593407000001</v>
      </c>
      <c r="X1451" s="2">
        <f>[1]!s_pq_avgamount(A1451,"20260101","",100000000)</f>
        <v>1.5732357642727273</v>
      </c>
      <c r="Y1451" s="17">
        <f>[1]!s_ipo_dilutedpe(A1451)</f>
        <v>19.23</v>
      </c>
      <c r="Z1451" s="12">
        <f>[1]!s_ipo_collection_total(A1451,100000000)</f>
        <v>2.7776640000000001</v>
      </c>
      <c r="AA1451" s="2">
        <f>[1]!s_val_pe_ttm(A1451,E1451)</f>
        <v>23.296045303344727</v>
      </c>
      <c r="AB1451" s="5">
        <f>[1]!s_info_zjtxornot1(A1451,"")</f>
        <v>0</v>
      </c>
      <c r="AC1451" s="22" t="str">
        <f>[1]!s_info_nature1(A1451,"")</f>
        <v>民营企业</v>
      </c>
      <c r="AD1451" s="6" t="str">
        <f>[1]!s_info_city(A1451)</f>
        <v>余姚市</v>
      </c>
      <c r="AE1451" s="6" t="str">
        <f>[1]!s_info_province(A1451)</f>
        <v>浙江省</v>
      </c>
      <c r="AF1451">
        <v>121.152779</v>
      </c>
      <c r="AG1451">
        <v>29.996456999999999</v>
      </c>
    </row>
    <row r="1452" spans="1:33" x14ac:dyDescent="0.3">
      <c r="A1452" s="12" t="s">
        <v>3453</v>
      </c>
      <c r="B1452" s="12" t="s">
        <v>3454</v>
      </c>
      <c r="C1452" s="16" t="str">
        <f>[1]!s_info_mkt(A1452)</f>
        <v>创业板</v>
      </c>
      <c r="D1452" s="16" t="str">
        <f>[1]!s_ipo_listeddate(A1452)</f>
        <v>2019-08-28</v>
      </c>
      <c r="E1452" s="16" t="str">
        <f>[1]!lastradeday_s("000002","")</f>
        <v>2026-06-22</v>
      </c>
      <c r="F1452" s="16" t="str">
        <f>[1]!s_info_industry_csrc2023(A1452,"",3)</f>
        <v>软件和信息技术服务业</v>
      </c>
      <c r="G1452" s="16" t="str">
        <f>[1]!s_info_industry_csrc2023(A1452,"",1)</f>
        <v>信息传输、软件和信息技术服务业</v>
      </c>
      <c r="H1452" s="16">
        <f>[1]!s_is(A1452,83,"FY","YTD","20251231",1,"",100000000)</f>
        <v>4.9125877682999999</v>
      </c>
      <c r="I1452" s="16">
        <f>[1]!s_is(A1452,83,"FY","YTD","20241231",1,"",100000000)</f>
        <v>6.3978706575000004</v>
      </c>
      <c r="J1452" s="16">
        <f t="shared" si="66"/>
        <v>-0.23215269090488022</v>
      </c>
      <c r="K1452" s="16">
        <f>[1]!s_is(A1452,61,"FY","YTD","20251231",1,"",100000000)</f>
        <v>0.26253085409999999</v>
      </c>
      <c r="L1452" s="16">
        <f>[1]!s_is(A1452,61,"FY","YTD","20241231",1,"",100000000)</f>
        <v>0.72875895940000002</v>
      </c>
      <c r="M1452" s="16">
        <f t="shared" si="67"/>
        <v>-0.63975625861787522</v>
      </c>
      <c r="N1452" s="16">
        <f>[1]!s_fa_roe(A1452,"20251231")</f>
        <v>2.5289999999999999</v>
      </c>
      <c r="O1452" s="16">
        <f>[1]!s_stmnote_rdexp(A1452,"20251231",1,10000)</f>
        <v>7568.384509999999</v>
      </c>
      <c r="P1452" s="20">
        <f t="shared" si="68"/>
        <v>0.15406105431514838</v>
      </c>
      <c r="Q1452" s="16">
        <f>[1]!s_margin_tradingbalance(A1452,"",10000)</f>
        <v>0</v>
      </c>
      <c r="R1452" s="16">
        <f>[1]!s_margin_seclendingbalance(A1452,"",10000)</f>
        <v>0</v>
      </c>
      <c r="S1452" s="17">
        <f>[1]!s_val_ev(A1452,"",100000000)</f>
        <v>27.129932150199998</v>
      </c>
      <c r="T1452" s="17">
        <f>[1]!share_freesharesmv(A1452,"",100000000)</f>
        <v>1.8832851029999997</v>
      </c>
      <c r="U1452" s="17">
        <f>[1]!s_dq_amount_btin(A1452,E1452,100000000)</f>
        <v>0.47601324</v>
      </c>
      <c r="V1452" s="17">
        <f>[1]!s_dq_turn(A1452,E1452)</f>
        <v>2.9895999947782186</v>
      </c>
      <c r="W1452" s="2">
        <f>[1]!s_pq_amount(A1452,"20260101","",100000000)</f>
        <v>60.481038890000001</v>
      </c>
      <c r="X1452" s="2">
        <f>[1]!s_pq_avgamount(A1452,"20260101","",100000000)</f>
        <v>0.5498276262727273</v>
      </c>
      <c r="Y1452" s="17">
        <f>[1]!s_ipo_dilutedpe(A1452)</f>
        <v>21.35</v>
      </c>
      <c r="Z1452" s="12">
        <f>[1]!s_ipo_collection_total(A1452,100000000)</f>
        <v>4.0917000000000003</v>
      </c>
      <c r="AA1452" s="2">
        <f>[1]!s_val_pe_ttm(A1452,E1452)</f>
        <v>81.832328796386719</v>
      </c>
      <c r="AB1452" s="5">
        <f>[1]!s_info_zjtxornot1(A1452,"")</f>
        <v>1</v>
      </c>
      <c r="AC1452" s="22" t="str">
        <f>[1]!s_info_nature1(A1452,"")</f>
        <v>民营企业</v>
      </c>
      <c r="AD1452" s="6" t="str">
        <f>[1]!s_info_city(A1452)</f>
        <v>成都市</v>
      </c>
      <c r="AE1452" s="6" t="str">
        <f>[1]!s_info_province(A1452)</f>
        <v>四川省</v>
      </c>
      <c r="AF1452">
        <v>104.065735</v>
      </c>
      <c r="AG1452">
        <v>30.659462000000001</v>
      </c>
    </row>
    <row r="1453" spans="1:33" x14ac:dyDescent="0.3">
      <c r="A1453" s="12" t="s">
        <v>3455</v>
      </c>
      <c r="B1453" s="12" t="s">
        <v>3456</v>
      </c>
      <c r="C1453" s="16" t="str">
        <f>[1]!s_info_mkt(A1453)</f>
        <v>科创板</v>
      </c>
      <c r="D1453" s="16" t="str">
        <f>[1]!s_ipo_listeddate(A1453)</f>
        <v>2021-01-13</v>
      </c>
      <c r="E1453" s="16" t="str">
        <f>[1]!lastradeday_s("000002","")</f>
        <v>2026-06-22</v>
      </c>
      <c r="F1453" s="16" t="str">
        <f>[1]!s_info_industry_csrc2023(A1453,"",3)</f>
        <v>医药制造业</v>
      </c>
      <c r="G1453" s="16" t="str">
        <f>[1]!s_info_industry_csrc2023(A1453,"",1)</f>
        <v>制造业</v>
      </c>
      <c r="H1453" s="16">
        <f>[1]!s_is(A1453,83,"FY","YTD","20251231",1,"",100000000)</f>
        <v>3.9839977838</v>
      </c>
      <c r="I1453" s="16">
        <f>[1]!s_is(A1453,83,"FY","YTD","20241231",1,"",100000000)</f>
        <v>4.0233913609999998</v>
      </c>
      <c r="J1453" s="16">
        <f t="shared" si="66"/>
        <v>-9.7911372932432128E-3</v>
      </c>
      <c r="K1453" s="16">
        <f>[1]!s_is(A1453,61,"FY","YTD","20251231",1,"",100000000)</f>
        <v>0.23200785940000002</v>
      </c>
      <c r="L1453" s="16">
        <f>[1]!s_is(A1453,61,"FY","YTD","20241231",1,"",100000000)</f>
        <v>0.36803794649999999</v>
      </c>
      <c r="M1453" s="16">
        <f t="shared" si="67"/>
        <v>-0.36960886341647919</v>
      </c>
      <c r="N1453" s="16">
        <f>[1]!s_fa_roe(A1453,"20251231")</f>
        <v>2.843</v>
      </c>
      <c r="O1453" s="16">
        <f>[1]!s_stmnote_rdexp(A1453,"20251231",1,10000)</f>
        <v>4775.66</v>
      </c>
      <c r="P1453" s="20">
        <f t="shared" si="68"/>
        <v>0.11987105061702369</v>
      </c>
      <c r="Q1453" s="16">
        <f>[1]!s_margin_tradingbalance(A1453,"",10000)</f>
        <v>13492.8567</v>
      </c>
      <c r="R1453" s="16">
        <f>[1]!s_margin_seclendingbalance(A1453,"",10000)</f>
        <v>0</v>
      </c>
      <c r="S1453" s="17">
        <f>[1]!s_val_ev(A1453,"",100000000)</f>
        <v>64.7493348</v>
      </c>
      <c r="T1453" s="17">
        <f>[1]!share_freesharesmv(A1453,"",100000000)</f>
        <v>21.061237439999999</v>
      </c>
      <c r="U1453" s="17">
        <f>[1]!s_dq_amount_btin(A1453,E1453,100000000)</f>
        <v>0.78639408</v>
      </c>
      <c r="V1453" s="17">
        <f>[1]!s_dq_turn(A1453,E1453)</f>
        <v>1.2372451430960492</v>
      </c>
      <c r="W1453" s="2">
        <f>[1]!s_pq_amount(A1453,"20260101","",100000000)</f>
        <v>84.418679389999994</v>
      </c>
      <c r="X1453" s="2">
        <f>[1]!s_pq_avgamount(A1453,"20260101","",100000000)</f>
        <v>0.76744253990909084</v>
      </c>
      <c r="Y1453" s="17">
        <f>[1]!s_ipo_dilutedpe(A1453)</f>
        <v>36.42</v>
      </c>
      <c r="Z1453" s="12">
        <f>[1]!s_ipo_collection_total(A1453,100000000)</f>
        <v>5.5585916132000008</v>
      </c>
      <c r="AA1453" s="2">
        <f>[1]!s_val_pe_ttm(A1453,E1453)</f>
        <v>297.84762573242188</v>
      </c>
      <c r="AB1453" s="5">
        <f>[1]!s_info_zjtxornot1(A1453,"")</f>
        <v>1</v>
      </c>
      <c r="AC1453" s="22" t="str">
        <f>[1]!s_info_nature1(A1453,"")</f>
        <v>公众企业</v>
      </c>
      <c r="AD1453" s="6" t="str">
        <f>[1]!s_info_city(A1453)</f>
        <v>苏州市</v>
      </c>
      <c r="AE1453" s="6" t="str">
        <f>[1]!s_info_province(A1453)</f>
        <v>江苏省</v>
      </c>
      <c r="AF1453">
        <v>120.619585</v>
      </c>
      <c r="AG1453">
        <v>31.299378999999998</v>
      </c>
    </row>
    <row r="1454" spans="1:33" x14ac:dyDescent="0.3">
      <c r="A1454" s="12" t="s">
        <v>3457</v>
      </c>
      <c r="B1454" s="12" t="s">
        <v>3458</v>
      </c>
      <c r="C1454" s="16" t="str">
        <f>[1]!s_info_mkt(A1454)</f>
        <v>主板</v>
      </c>
      <c r="D1454" s="16" t="str">
        <f>[1]!s_ipo_listeddate(A1454)</f>
        <v>1997-01-06</v>
      </c>
      <c r="E1454" s="16" t="str">
        <f>[1]!lastradeday_s("000002","")</f>
        <v>2026-06-22</v>
      </c>
      <c r="F1454" s="16" t="str">
        <f>[1]!s_info_industry_csrc2023(A1454,"",3)</f>
        <v>汽车制造业</v>
      </c>
      <c r="G1454" s="16" t="str">
        <f>[1]!s_info_industry_csrc2023(A1454,"",1)</f>
        <v>制造业</v>
      </c>
      <c r="H1454" s="16">
        <f>[1]!s_is(A1454,83,"FY","YTD","20251231",1,"",100000000)</f>
        <v>15.392628011199999</v>
      </c>
      <c r="I1454" s="16">
        <f>[1]!s_is(A1454,83,"FY","YTD","20241231",1,"",100000000)</f>
        <v>14.5526092102</v>
      </c>
      <c r="J1454" s="16">
        <f t="shared" si="66"/>
        <v>5.77228996440875E-2</v>
      </c>
      <c r="K1454" s="16">
        <f>[1]!s_is(A1454,61,"FY","YTD","20251231",1,"",100000000)</f>
        <v>-0.49124657270000005</v>
      </c>
      <c r="L1454" s="16">
        <f>[1]!s_is(A1454,61,"FY","YTD","20241231",1,"",100000000)</f>
        <v>-0.35369214249999997</v>
      </c>
      <c r="M1454" s="16">
        <f t="shared" si="67"/>
        <v>-0.38891005388959154</v>
      </c>
      <c r="N1454" s="16">
        <f>[1]!s_fa_roe(A1454,"20251231")</f>
        <v>-6.1908000000000003</v>
      </c>
      <c r="O1454" s="16">
        <f>[1]!s_stmnote_rdexp(A1454,"20251231",1,10000)</f>
        <v>6766.5393099999992</v>
      </c>
      <c r="P1454" s="20">
        <f t="shared" si="68"/>
        <v>4.3959610438688727E-2</v>
      </c>
      <c r="Q1454" s="16">
        <f>[1]!s_margin_tradingbalance(A1454,"",10000)</f>
        <v>10572.6857</v>
      </c>
      <c r="R1454" s="16">
        <f>[1]!s_margin_seclendingbalance(A1454,"",10000)</f>
        <v>0</v>
      </c>
      <c r="S1454" s="17">
        <f>[1]!s_val_ev(A1454,"",100000000)</f>
        <v>41.227178190899998</v>
      </c>
      <c r="T1454" s="17">
        <f>[1]!share_freesharesmv(A1454,"",100000000)</f>
        <v>22.662595924800002</v>
      </c>
      <c r="U1454" s="17">
        <f>[1]!s_dq_amount_btin(A1454,E1454,100000000)</f>
        <v>2.4014317599999999</v>
      </c>
      <c r="V1454" s="17">
        <f>[1]!s_dq_turn(A1454,E1454)</f>
        <v>5.8166294195446868</v>
      </c>
      <c r="W1454" s="2">
        <f>[1]!s_pq_amount(A1454,"20260101","",100000000)</f>
        <v>297.76534314000003</v>
      </c>
      <c r="X1454" s="2">
        <f>[1]!s_pq_avgamount(A1454,"20260101","",100000000)</f>
        <v>2.706957664909091</v>
      </c>
      <c r="Y1454" s="17">
        <f>[1]!s_ipo_dilutedpe(A1454)</f>
        <v>13.98</v>
      </c>
      <c r="Z1454" s="12">
        <f>[1]!s_ipo_collection_total(A1454,100000000)</f>
        <v>1.1607187800000001</v>
      </c>
      <c r="AA1454" s="2">
        <f>[1]!s_val_pe_ttm(A1454,E1454)</f>
        <v>-75.65362548828125</v>
      </c>
      <c r="AB1454" s="5">
        <f>[1]!s_info_zjtxornot1(A1454,"")</f>
        <v>0</v>
      </c>
      <c r="AC1454" s="22" t="str">
        <f>[1]!s_info_nature1(A1454,"")</f>
        <v>地方国有企业</v>
      </c>
      <c r="AD1454" s="6" t="str">
        <f>[1]!s_info_city(A1454)</f>
        <v>襄阳市</v>
      </c>
      <c r="AE1454" s="6" t="str">
        <f>[1]!s_info_province(A1454)</f>
        <v>湖北省</v>
      </c>
      <c r="AF1454">
        <v>112.14414600000001</v>
      </c>
      <c r="AG1454">
        <v>32.042425999999999</v>
      </c>
    </row>
    <row r="1455" spans="1:33" x14ac:dyDescent="0.3">
      <c r="A1455" s="12" t="s">
        <v>3459</v>
      </c>
      <c r="B1455" s="12" t="s">
        <v>3460</v>
      </c>
      <c r="C1455" s="16" t="str">
        <f>[1]!s_info_mkt(A1455)</f>
        <v>创业板</v>
      </c>
      <c r="D1455" s="16" t="str">
        <f>[1]!s_ipo_listeddate(A1455)</f>
        <v>2017-10-10</v>
      </c>
      <c r="E1455" s="16" t="str">
        <f>[1]!lastradeday_s("000002","")</f>
        <v>2026-06-22</v>
      </c>
      <c r="F1455" s="16" t="str">
        <f>[1]!s_info_industry_csrc2023(A1455,"",3)</f>
        <v>专用设备制造业</v>
      </c>
      <c r="G1455" s="16" t="str">
        <f>[1]!s_info_industry_csrc2023(A1455,"",1)</f>
        <v>制造业</v>
      </c>
      <c r="H1455" s="16">
        <f>[1]!s_is(A1455,83,"FY","YTD","20251231",1,"",100000000)</f>
        <v>8.1819272303999995</v>
      </c>
      <c r="I1455" s="16">
        <f>[1]!s_is(A1455,83,"FY","YTD","20241231",1,"",100000000)</f>
        <v>8.6571887577000002</v>
      </c>
      <c r="J1455" s="16">
        <f t="shared" si="66"/>
        <v>-5.4897905151633286E-2</v>
      </c>
      <c r="K1455" s="16">
        <f>[1]!s_is(A1455,61,"FY","YTD","20251231",1,"",100000000)</f>
        <v>0.29252680240000001</v>
      </c>
      <c r="L1455" s="16">
        <f>[1]!s_is(A1455,61,"FY","YTD","20241231",1,"",100000000)</f>
        <v>0.20863736059999999</v>
      </c>
      <c r="M1455" s="16">
        <f t="shared" si="67"/>
        <v>0.40208254915970226</v>
      </c>
      <c r="N1455" s="16">
        <f>[1]!s_fa_roe(A1455,"20251231")</f>
        <v>2.5188000000000001</v>
      </c>
      <c r="O1455" s="16">
        <f>[1]!s_stmnote_rdexp(A1455,"20251231",1,10000)</f>
        <v>3167.0316559999997</v>
      </c>
      <c r="P1455" s="20">
        <f t="shared" si="68"/>
        <v>3.8707648782708243E-2</v>
      </c>
      <c r="Q1455" s="16">
        <f>[1]!s_margin_tradingbalance(A1455,"",10000)</f>
        <v>0</v>
      </c>
      <c r="R1455" s="16">
        <f>[1]!s_margin_seclendingbalance(A1455,"",10000)</f>
        <v>0</v>
      </c>
      <c r="S1455" s="17">
        <f>[1]!s_val_ev(A1455,"",100000000)</f>
        <v>21.4674079744</v>
      </c>
      <c r="T1455" s="17">
        <f>[1]!share_freesharesmv(A1455,"",100000000)</f>
        <v>14.505698047999999</v>
      </c>
      <c r="U1455" s="17">
        <f>[1]!s_dq_amount_btin(A1455,E1455,100000000)</f>
        <v>0.71615638000000004</v>
      </c>
      <c r="V1455" s="17">
        <f>[1]!s_dq_turn(A1455,E1455)</f>
        <v>4.1135990634563022</v>
      </c>
      <c r="W1455" s="2">
        <f>[1]!s_pq_amount(A1455,"20260101","",100000000)</f>
        <v>190.46300185999999</v>
      </c>
      <c r="X1455" s="2">
        <f>[1]!s_pq_avgamount(A1455,"20260101","",100000000)</f>
        <v>1.7314818350909089</v>
      </c>
      <c r="Y1455" s="17">
        <f>[1]!s_ipo_dilutedpe(A1455)</f>
        <v>22.99</v>
      </c>
      <c r="Z1455" s="12">
        <f>[1]!s_ipo_collection_total(A1455,100000000)</f>
        <v>2.965185</v>
      </c>
      <c r="AA1455" s="2">
        <f>[1]!s_val_pe_ttm(A1455,E1455)</f>
        <v>79.947128295898438</v>
      </c>
      <c r="AB1455" s="5">
        <f>[1]!s_info_zjtxornot1(A1455,"")</f>
        <v>0</v>
      </c>
      <c r="AC1455" s="22" t="str">
        <f>[1]!s_info_nature1(A1455,"")</f>
        <v>民营企业</v>
      </c>
      <c r="AD1455" s="6" t="str">
        <f>[1]!s_info_city(A1455)</f>
        <v>无锡市</v>
      </c>
      <c r="AE1455" s="6" t="str">
        <f>[1]!s_info_province(A1455)</f>
        <v>江苏省</v>
      </c>
      <c r="AF1455">
        <v>120.301663</v>
      </c>
      <c r="AG1455">
        <v>31.574729000000001</v>
      </c>
    </row>
    <row r="1456" spans="1:33" x14ac:dyDescent="0.3">
      <c r="A1456" s="12" t="s">
        <v>3461</v>
      </c>
      <c r="B1456" s="12" t="s">
        <v>3462</v>
      </c>
      <c r="C1456" s="16" t="str">
        <f>[1]!s_info_mkt(A1456)</f>
        <v>主板</v>
      </c>
      <c r="D1456" s="16" t="str">
        <f>[1]!s_ipo_listeddate(A1456)</f>
        <v>2004-08-17</v>
      </c>
      <c r="E1456" s="16" t="str">
        <f>[1]!lastradeday_s("000002","")</f>
        <v>2026-06-22</v>
      </c>
      <c r="F1456" s="16" t="str">
        <f>[1]!s_info_industry_csrc2023(A1456,"",3)</f>
        <v>煤炭开采和洗选业</v>
      </c>
      <c r="G1456" s="16" t="str">
        <f>[1]!s_info_industry_csrc2023(A1456,"",1)</f>
        <v>采矿业</v>
      </c>
      <c r="H1456" s="16">
        <f>[1]!s_is(A1456,83,"FY","YTD","20251231",1,"",100000000)</f>
        <v>55.326908460600002</v>
      </c>
      <c r="I1456" s="16">
        <f>[1]!s_is(A1456,83,"FY","YTD","20241231",1,"",100000000)</f>
        <v>69.724856805299993</v>
      </c>
      <c r="J1456" s="16">
        <f t="shared" si="66"/>
        <v>-0.20649663555286868</v>
      </c>
      <c r="K1456" s="16">
        <f>[1]!s_is(A1456,61,"FY","YTD","20251231",1,"",100000000)</f>
        <v>-1.9175599611</v>
      </c>
      <c r="L1456" s="16">
        <f>[1]!s_is(A1456,61,"FY","YTD","20241231",1,"",100000000)</f>
        <v>10.7196323191</v>
      </c>
      <c r="M1456" s="16">
        <f t="shared" si="67"/>
        <v>-1.1788829974777526</v>
      </c>
      <c r="N1456" s="16">
        <f>[1]!s_fa_roe(A1456,"20251231")</f>
        <v>-1.5896999999999999</v>
      </c>
      <c r="O1456" s="16">
        <f>[1]!s_stmnote_rdexp(A1456,"20251231",1,10000)</f>
        <v>38744.28</v>
      </c>
      <c r="P1456" s="20">
        <f t="shared" si="68"/>
        <v>7.002791422475918E-2</v>
      </c>
      <c r="Q1456" s="16">
        <f>[1]!s_margin_tradingbalance(A1456,"",10000)</f>
        <v>12146.135899999999</v>
      </c>
      <c r="R1456" s="16">
        <f>[1]!s_margin_seclendingbalance(A1456,"",10000)</f>
        <v>255.42699999999999</v>
      </c>
      <c r="S1456" s="17">
        <f>[1]!s_val_ev(A1456,"",100000000)</f>
        <v>89.280363369600011</v>
      </c>
      <c r="T1456" s="17">
        <f>[1]!share_freesharesmv(A1456,"",100000000)</f>
        <v>40.210670028000003</v>
      </c>
      <c r="U1456" s="17">
        <f>[1]!s_dq_amount_btin(A1456,E1456,100000000)</f>
        <v>1.8117550499999999</v>
      </c>
      <c r="V1456" s="17">
        <f>[1]!s_dq_turn(A1456,E1456)</f>
        <v>2.0835968530941411</v>
      </c>
      <c r="W1456" s="2">
        <f>[1]!s_pq_amount(A1456,"20260101","",100000000)</f>
        <v>184.17382004999999</v>
      </c>
      <c r="X1456" s="2">
        <f>[1]!s_pq_avgamount(A1456,"20260101","",100000000)</f>
        <v>1.6743074549999999</v>
      </c>
      <c r="Y1456" s="17">
        <f>[1]!s_ipo_dilutedpe(A1456)</f>
        <v>12.81</v>
      </c>
      <c r="Z1456" s="12">
        <f>[1]!s_ipo_collection_total(A1456,100000000)</f>
        <v>4.3956</v>
      </c>
      <c r="AA1456" s="2">
        <f>[1]!s_val_pe_ttm(A1456,E1456)</f>
        <v>-47.384910583496094</v>
      </c>
      <c r="AB1456" s="5">
        <f>[1]!s_info_zjtxornot1(A1456,"")</f>
        <v>0</v>
      </c>
      <c r="AC1456" s="22" t="str">
        <f>[1]!s_info_nature1(A1456,"")</f>
        <v>地方国有企业</v>
      </c>
      <c r="AD1456" s="6" t="str">
        <f>[1]!s_info_city(A1456)</f>
        <v>淮北市</v>
      </c>
      <c r="AE1456" s="6" t="str">
        <f>[1]!s_info_province(A1456)</f>
        <v>安徽省</v>
      </c>
      <c r="AF1456">
        <v>116.794664</v>
      </c>
      <c r="AG1456">
        <v>33.971707000000002</v>
      </c>
    </row>
    <row r="1457" spans="1:33" x14ac:dyDescent="0.3">
      <c r="A1457" s="12" t="s">
        <v>3463</v>
      </c>
      <c r="B1457" s="12" t="s">
        <v>3464</v>
      </c>
      <c r="C1457" s="16" t="str">
        <f>[1]!s_info_mkt(A1457)</f>
        <v>科创板</v>
      </c>
      <c r="D1457" s="16" t="str">
        <f>[1]!s_ipo_listeddate(A1457)</f>
        <v>2021-03-24</v>
      </c>
      <c r="E1457" s="16" t="str">
        <f>[1]!lastradeday_s("000002","")</f>
        <v>2026-06-22</v>
      </c>
      <c r="F1457" s="16" t="str">
        <f>[1]!s_info_industry_csrc2023(A1457,"",3)</f>
        <v>专用设备制造业</v>
      </c>
      <c r="G1457" s="16" t="str">
        <f>[1]!s_info_industry_csrc2023(A1457,"",1)</f>
        <v>制造业</v>
      </c>
      <c r="H1457" s="16">
        <f>[1]!s_is(A1457,83,"FY","YTD","20251231",1,"",100000000)</f>
        <v>8.0642574742999997</v>
      </c>
      <c r="I1457" s="16">
        <f>[1]!s_is(A1457,83,"FY","YTD","20241231",1,"",100000000)</f>
        <v>6.3263782174000003</v>
      </c>
      <c r="J1457" s="16">
        <f t="shared" si="66"/>
        <v>0.2747036609540916</v>
      </c>
      <c r="K1457" s="16">
        <f>[1]!s_is(A1457,61,"FY","YTD","20251231",1,"",100000000)</f>
        <v>1.6903254243999999</v>
      </c>
      <c r="L1457" s="16">
        <f>[1]!s_is(A1457,61,"FY","YTD","20241231",1,"",100000000)</f>
        <v>1.4801722754</v>
      </c>
      <c r="M1457" s="16">
        <f t="shared" si="67"/>
        <v>0.14197884428230381</v>
      </c>
      <c r="N1457" s="16">
        <f>[1]!s_fa_roe(A1457,"20251231")</f>
        <v>10.1492</v>
      </c>
      <c r="O1457" s="16">
        <f>[1]!s_stmnote_rdexp(A1457,"20251231",1,10000)</f>
        <v>4566.5086689999998</v>
      </c>
      <c r="P1457" s="20">
        <f t="shared" si="68"/>
        <v>5.6626523688672104E-2</v>
      </c>
      <c r="Q1457" s="16">
        <f>[1]!s_margin_tradingbalance(A1457,"",10000)</f>
        <v>17842.948</v>
      </c>
      <c r="R1457" s="16">
        <f>[1]!s_margin_seclendingbalance(A1457,"",10000)</f>
        <v>0</v>
      </c>
      <c r="S1457" s="17">
        <f>[1]!s_val_ev(A1457,"",100000000)</f>
        <v>56.675249537999996</v>
      </c>
      <c r="T1457" s="17">
        <f>[1]!share_freesharesmv(A1457,"",100000000)</f>
        <v>24.862724737999997</v>
      </c>
      <c r="U1457" s="17">
        <f>[1]!s_dq_amount_btin(A1457,E1457,100000000)</f>
        <v>4.0200064900000001</v>
      </c>
      <c r="V1457" s="17">
        <f>[1]!s_dq_turn(A1457,E1457)</f>
        <v>7.4056516105603611</v>
      </c>
      <c r="W1457" s="2">
        <f>[1]!s_pq_amount(A1457,"20260101","",100000000)</f>
        <v>150.44259385999999</v>
      </c>
      <c r="X1457" s="2">
        <f>[1]!s_pq_avgamount(A1457,"20260101","",100000000)</f>
        <v>1.367659944181818</v>
      </c>
      <c r="Y1457" s="17">
        <f>[1]!s_ipo_dilutedpe(A1457)</f>
        <v>19.97</v>
      </c>
      <c r="Z1457" s="12">
        <f>[1]!s_ipo_collection_total(A1457,100000000)</f>
        <v>6.1132368908000005</v>
      </c>
      <c r="AA1457" s="2">
        <f>[1]!s_val_pe_ttm(A1457,E1457)</f>
        <v>25.132076263427734</v>
      </c>
      <c r="AB1457" s="5">
        <f>[1]!s_info_zjtxornot1(A1457,"")</f>
        <v>0</v>
      </c>
      <c r="AC1457" s="22" t="str">
        <f>[1]!s_info_nature1(A1457,"")</f>
        <v>民营企业</v>
      </c>
      <c r="AD1457" s="6" t="str">
        <f>[1]!s_info_city(A1457)</f>
        <v>如皋市</v>
      </c>
      <c r="AE1457" s="6" t="str">
        <f>[1]!s_info_province(A1457)</f>
        <v>江苏省</v>
      </c>
      <c r="AF1457">
        <v>120.580144</v>
      </c>
      <c r="AG1457">
        <v>32.273615999999997</v>
      </c>
    </row>
    <row r="1458" spans="1:33" x14ac:dyDescent="0.3">
      <c r="A1458" s="12" t="s">
        <v>3465</v>
      </c>
      <c r="B1458" s="12" t="s">
        <v>3466</v>
      </c>
      <c r="C1458" s="16" t="str">
        <f>[1]!s_info_mkt(A1458)</f>
        <v>创业板</v>
      </c>
      <c r="D1458" s="16" t="str">
        <f>[1]!s_ipo_listeddate(A1458)</f>
        <v>2010-10-13</v>
      </c>
      <c r="E1458" s="16" t="str">
        <f>[1]!lastradeday_s("000002","")</f>
        <v>2026-06-22</v>
      </c>
      <c r="F1458" s="16" t="str">
        <f>[1]!s_info_industry_csrc2023(A1458,"",3)</f>
        <v>计算机、通信和其他电子设备制造业</v>
      </c>
      <c r="G1458" s="16" t="str">
        <f>[1]!s_info_industry_csrc2023(A1458,"",1)</f>
        <v>制造业</v>
      </c>
      <c r="H1458" s="16">
        <f>[1]!s_is(A1458,83,"FY","YTD","20251231",1,"",100000000)</f>
        <v>22.271471171799998</v>
      </c>
      <c r="I1458" s="16">
        <f>[1]!s_is(A1458,83,"FY","YTD","20241231",1,"",100000000)</f>
        <v>17.974910945200001</v>
      </c>
      <c r="J1458" s="16">
        <f t="shared" si="66"/>
        <v>0.23903096041470762</v>
      </c>
      <c r="K1458" s="16">
        <f>[1]!s_is(A1458,61,"FY","YTD","20251231",1,"",100000000)</f>
        <v>-3.2775593573000004</v>
      </c>
      <c r="L1458" s="16">
        <f>[1]!s_is(A1458,61,"FY","YTD","20241231",1,"",100000000)</f>
        <v>-2.6717091035</v>
      </c>
      <c r="M1458" s="16">
        <f t="shared" si="67"/>
        <v>-0.22676505200596975</v>
      </c>
      <c r="N1458" s="16">
        <f>[1]!s_fa_roe(A1458,"20251231")</f>
        <v>-51.545900000000003</v>
      </c>
      <c r="O1458" s="16">
        <f>[1]!s_stmnote_rdexp(A1458,"20251231",1,10000)</f>
        <v>8781.8545109999995</v>
      </c>
      <c r="P1458" s="20">
        <f t="shared" si="68"/>
        <v>3.9430958302025108E-2</v>
      </c>
      <c r="Q1458" s="16">
        <f>[1]!s_margin_tradingbalance(A1458,"",10000)</f>
        <v>45786.6348</v>
      </c>
      <c r="R1458" s="16">
        <f>[1]!s_margin_seclendingbalance(A1458,"",10000)</f>
        <v>2.472</v>
      </c>
      <c r="S1458" s="17">
        <f>[1]!s_val_ev(A1458,"",100000000)</f>
        <v>78.466570884800007</v>
      </c>
      <c r="T1458" s="17">
        <f>[1]!share_freesharesmv(A1458,"",100000000)</f>
        <v>56.783570958799999</v>
      </c>
      <c r="U1458" s="17">
        <f>[1]!s_dq_amount_btin(A1458,E1458,100000000)</f>
        <v>3.2480534599999999</v>
      </c>
      <c r="V1458" s="17">
        <f>[1]!s_dq_turn(A1458,E1458)</f>
        <v>4.184195414705445</v>
      </c>
      <c r="W1458" s="2">
        <f>[1]!s_pq_amount(A1458,"20260101","",100000000)</f>
        <v>364.10570829</v>
      </c>
      <c r="X1458" s="2">
        <f>[1]!s_pq_avgamount(A1458,"20260101","",100000000)</f>
        <v>3.3100518935454546</v>
      </c>
      <c r="Y1458" s="17">
        <f>[1]!s_ipo_dilutedpe(A1458)</f>
        <v>67.44</v>
      </c>
      <c r="Z1458" s="12">
        <f>[1]!s_ipo_collection_total(A1458,100000000)</f>
        <v>8.75</v>
      </c>
      <c r="AA1458" s="2">
        <f>[1]!s_val_pe_ttm(A1458,E1458)</f>
        <v>-23.586952209472656</v>
      </c>
      <c r="AB1458" s="5">
        <f>[1]!s_info_zjtxornot1(A1458,"")</f>
        <v>1</v>
      </c>
      <c r="AC1458" s="22" t="str">
        <f>[1]!s_info_nature1(A1458,"")</f>
        <v>地方国有企业</v>
      </c>
      <c r="AD1458" s="6" t="str">
        <f>[1]!s_info_city(A1458)</f>
        <v>苏州市</v>
      </c>
      <c r="AE1458" s="6" t="str">
        <f>[1]!s_info_province(A1458)</f>
        <v>江苏省</v>
      </c>
      <c r="AF1458">
        <v>120.619585</v>
      </c>
      <c r="AG1458">
        <v>31.299378999999998</v>
      </c>
    </row>
    <row r="1459" spans="1:33" x14ac:dyDescent="0.3">
      <c r="A1459" s="12" t="s">
        <v>3467</v>
      </c>
      <c r="B1459" s="12" t="s">
        <v>3468</v>
      </c>
      <c r="C1459" s="16" t="str">
        <f>[1]!s_info_mkt(A1459)</f>
        <v>主板</v>
      </c>
      <c r="D1459" s="16" t="str">
        <f>[1]!s_ipo_listeddate(A1459)</f>
        <v>1993-05-04</v>
      </c>
      <c r="E1459" s="16" t="str">
        <f>[1]!lastradeday_s("000002","")</f>
        <v>2026-06-22</v>
      </c>
      <c r="F1459" s="16" t="str">
        <f>[1]!s_info_industry_csrc2023(A1459,"",3)</f>
        <v>医药制造业</v>
      </c>
      <c r="G1459" s="16" t="str">
        <f>[1]!s_info_industry_csrc2023(A1459,"",1)</f>
        <v>制造业</v>
      </c>
      <c r="H1459" s="16">
        <f>[1]!s_is(A1459,83,"FY","YTD","20251231",1,"",100000000)</f>
        <v>14.549483260699999</v>
      </c>
      <c r="I1459" s="16">
        <f>[1]!s_is(A1459,83,"FY","YTD","20241231",1,"",100000000)</f>
        <v>15.854231744200002</v>
      </c>
      <c r="J1459" s="16">
        <f t="shared" si="66"/>
        <v>-8.2296544200403887E-2</v>
      </c>
      <c r="K1459" s="16">
        <f>[1]!s_is(A1459,61,"FY","YTD","20251231",1,"",100000000)</f>
        <v>1.138312464</v>
      </c>
      <c r="L1459" s="16">
        <f>[1]!s_is(A1459,61,"FY","YTD","20241231",1,"",100000000)</f>
        <v>1.0035211107999999</v>
      </c>
      <c r="M1459" s="16">
        <f t="shared" si="67"/>
        <v>0.13431840321978408</v>
      </c>
      <c r="N1459" s="16">
        <f>[1]!s_fa_roe(A1459,"20251231")</f>
        <v>3.1179999999999999</v>
      </c>
      <c r="O1459" s="16">
        <f>[1]!s_stmnote_rdexp(A1459,"20251231",1,10000)</f>
        <v>16286.562797000001</v>
      </c>
      <c r="P1459" s="20">
        <f t="shared" si="68"/>
        <v>0.11193911498556154</v>
      </c>
      <c r="Q1459" s="16">
        <f>[1]!s_margin_tradingbalance(A1459,"",10000)</f>
        <v>85223.385299999994</v>
      </c>
      <c r="R1459" s="16">
        <f>[1]!s_margin_seclendingbalance(A1459,"",10000)</f>
        <v>276.9015</v>
      </c>
      <c r="S1459" s="17">
        <f>[1]!s_val_ev(A1459,"",100000000)</f>
        <v>84.184005310999993</v>
      </c>
      <c r="T1459" s="17">
        <f>[1]!share_freesharesmv(A1459,"",100000000)</f>
        <v>64.813920990700012</v>
      </c>
      <c r="U1459" s="17">
        <f>[1]!s_dq_amount_btin(A1459,E1459,100000000)</f>
        <v>2.3236547999999999</v>
      </c>
      <c r="V1459" s="17">
        <f>[1]!s_dq_turn(A1459,E1459)</f>
        <v>2.8188356134256658</v>
      </c>
      <c r="W1459" s="2">
        <f>[1]!s_pq_amount(A1459,"20260101","",100000000)</f>
        <v>377.58970549999998</v>
      </c>
      <c r="X1459" s="2">
        <f>[1]!s_pq_avgamount(A1459,"20260101","",100000000)</f>
        <v>3.4326336863636362</v>
      </c>
      <c r="Y1459" s="17">
        <f>[1]!s_ipo_dilutedpe(A1459)</f>
        <v>0</v>
      </c>
      <c r="Z1459" s="12">
        <f>[1]!s_ipo_collection_total(A1459,100000000)</f>
        <v>0.2</v>
      </c>
      <c r="AA1459" s="2">
        <f>[1]!s_val_pe_ttm(A1459,E1459)</f>
        <v>76.499092102050781</v>
      </c>
      <c r="AB1459" s="5">
        <f>[1]!s_info_zjtxornot1(A1459,"")</f>
        <v>1</v>
      </c>
      <c r="AC1459" s="22" t="str">
        <f>[1]!s_info_nature1(A1459,"")</f>
        <v>民营企业</v>
      </c>
      <c r="AD1459" s="6" t="str">
        <f>[1]!s_info_city(A1459)</f>
        <v>天津市</v>
      </c>
      <c r="AE1459" s="6" t="str">
        <f>[1]!s_info_province(A1459)</f>
        <v>天津</v>
      </c>
      <c r="AF1459">
        <v>117.19018199999999</v>
      </c>
      <c r="AG1459">
        <v>39.125596000000002</v>
      </c>
    </row>
    <row r="1460" spans="1:33" x14ac:dyDescent="0.3">
      <c r="A1460" s="12" t="s">
        <v>3469</v>
      </c>
      <c r="B1460" s="12" t="s">
        <v>3470</v>
      </c>
      <c r="C1460" s="16" t="str">
        <f>[1]!s_info_mkt(A1460)</f>
        <v>主板</v>
      </c>
      <c r="D1460" s="16" t="str">
        <f>[1]!s_ipo_listeddate(A1460)</f>
        <v>2021-06-15</v>
      </c>
      <c r="E1460" s="16" t="str">
        <f>[1]!lastradeday_s("000002","")</f>
        <v>2026-06-22</v>
      </c>
      <c r="F1460" s="16" t="str">
        <f>[1]!s_info_industry_csrc2023(A1460,"",3)</f>
        <v>通用设备制造业</v>
      </c>
      <c r="G1460" s="16" t="str">
        <f>[1]!s_info_industry_csrc2023(A1460,"",1)</f>
        <v>制造业</v>
      </c>
      <c r="H1460" s="16">
        <f>[1]!s_is(A1460,83,"FY","YTD","20251231",1,"",100000000)</f>
        <v>25.231011923800001</v>
      </c>
      <c r="I1460" s="16">
        <f>[1]!s_is(A1460,83,"FY","YTD","20241231",1,"",100000000)</f>
        <v>22.4931479806</v>
      </c>
      <c r="J1460" s="16">
        <f t="shared" si="66"/>
        <v>0.12171990979481251</v>
      </c>
      <c r="K1460" s="16">
        <f>[1]!s_is(A1460,61,"FY","YTD","20251231",1,"",100000000)</f>
        <v>2.4552702065999998</v>
      </c>
      <c r="L1460" s="16">
        <f>[1]!s_is(A1460,61,"FY","YTD","20241231",1,"",100000000)</f>
        <v>1.8608266878999999</v>
      </c>
      <c r="M1460" s="16">
        <f t="shared" si="67"/>
        <v>0.31945130761793172</v>
      </c>
      <c r="N1460" s="16">
        <f>[1]!s_fa_roe(A1460,"20251231")</f>
        <v>13.885199999999999</v>
      </c>
      <c r="O1460" s="16">
        <f>[1]!s_stmnote_rdexp(A1460,"20251231",1,10000)</f>
        <v>11100.065779999999</v>
      </c>
      <c r="P1460" s="20">
        <f t="shared" si="68"/>
        <v>4.3993739979685434E-2</v>
      </c>
      <c r="Q1460" s="16">
        <f>[1]!s_margin_tradingbalance(A1460,"",10000)</f>
        <v>0</v>
      </c>
      <c r="R1460" s="16">
        <f>[1]!s_margin_seclendingbalance(A1460,"",10000)</f>
        <v>0</v>
      </c>
      <c r="S1460" s="17">
        <f>[1]!s_val_ev(A1460,"",100000000)</f>
        <v>31.287872</v>
      </c>
      <c r="T1460" s="17">
        <f>[1]!share_freesharesmv(A1460,"",100000000)</f>
        <v>13.637032337599999</v>
      </c>
      <c r="U1460" s="17">
        <f>[1]!s_dq_amount_btin(A1460,E1460,100000000)</f>
        <v>0.35053679999999998</v>
      </c>
      <c r="V1460" s="17">
        <f>[1]!s_dq_turn(A1460,E1460)</f>
        <v>1.1261131725417439</v>
      </c>
      <c r="W1460" s="2">
        <f>[1]!s_pq_amount(A1460,"20260101","",100000000)</f>
        <v>52.81935043</v>
      </c>
      <c r="X1460" s="2">
        <f>[1]!s_pq_avgamount(A1460,"20260101","",100000000)</f>
        <v>0.48017591299999995</v>
      </c>
      <c r="Y1460" s="17">
        <f>[1]!s_ipo_dilutedpe(A1460)</f>
        <v>22.99</v>
      </c>
      <c r="Z1460" s="12">
        <f>[1]!s_ipo_collection_total(A1460,100000000)</f>
        <v>5.9619999999999997</v>
      </c>
      <c r="AA1460" s="2">
        <f>[1]!s_val_pe_ttm(A1460,E1460)</f>
        <v>13.424180030822754</v>
      </c>
      <c r="AB1460" s="5">
        <f>[1]!s_info_zjtxornot1(A1460,"")</f>
        <v>0</v>
      </c>
      <c r="AC1460" s="22" t="str">
        <f>[1]!s_info_nature1(A1460,"")</f>
        <v>民营企业</v>
      </c>
      <c r="AD1460" s="6" t="str">
        <f>[1]!s_info_city(A1460)</f>
        <v>台州市</v>
      </c>
      <c r="AE1460" s="6" t="str">
        <f>[1]!s_info_province(A1460)</f>
        <v>浙江省</v>
      </c>
      <c r="AF1460">
        <v>121.42859900000001</v>
      </c>
      <c r="AG1460">
        <v>28.661377999999999</v>
      </c>
    </row>
    <row r="1461" spans="1:33" x14ac:dyDescent="0.3">
      <c r="A1461" s="12" t="s">
        <v>3471</v>
      </c>
      <c r="B1461" s="12" t="s">
        <v>3472</v>
      </c>
      <c r="C1461" s="16" t="str">
        <f>[1]!s_info_mkt(A1461)</f>
        <v>主板</v>
      </c>
      <c r="D1461" s="16" t="str">
        <f>[1]!s_ipo_listeddate(A1461)</f>
        <v>2007-02-28</v>
      </c>
      <c r="E1461" s="16" t="str">
        <f>[1]!lastradeday_s("000002","")</f>
        <v>2026-06-22</v>
      </c>
      <c r="F1461" s="16" t="str">
        <f>[1]!s_info_industry_csrc2023(A1461,"",3)</f>
        <v>黑色金属冶炼和压延加工业</v>
      </c>
      <c r="G1461" s="16" t="str">
        <f>[1]!s_info_industry_csrc2023(A1461,"",1)</f>
        <v>制造业</v>
      </c>
      <c r="H1461" s="16">
        <f>[1]!s_is(A1461,83,"FY","YTD","20251231",1,"",100000000)</f>
        <v>240.0165747568</v>
      </c>
      <c r="I1461" s="16">
        <f>[1]!s_is(A1461,83,"FY","YTD","20241231",1,"",100000000)</f>
        <v>272.44169261069999</v>
      </c>
      <c r="J1461" s="16">
        <f t="shared" si="66"/>
        <v>-0.11901672443443967</v>
      </c>
      <c r="K1461" s="16">
        <f>[1]!s_is(A1461,61,"FY","YTD","20251231",1,"",100000000)</f>
        <v>-27.2183198267</v>
      </c>
      <c r="L1461" s="16">
        <f>[1]!s_is(A1461,61,"FY","YTD","20241231",1,"",100000000)</f>
        <v>-31.955614863000001</v>
      </c>
      <c r="M1461" s="16">
        <f t="shared" si="67"/>
        <v>0.14824609248201656</v>
      </c>
      <c r="N1461" s="16">
        <f>[1]!s_fa_roe(A1461,"20251231")</f>
        <v>-17.837299999999999</v>
      </c>
      <c r="O1461" s="16">
        <f>[1]!s_stmnote_rdexp(A1461,"20251231",1,10000)</f>
        <v>96896.7</v>
      </c>
      <c r="P1461" s="20">
        <f t="shared" si="68"/>
        <v>4.0370836929983639E-2</v>
      </c>
      <c r="Q1461" s="16">
        <f>[1]!s_margin_tradingbalance(A1461,"",10000)</f>
        <v>18273.333900000001</v>
      </c>
      <c r="R1461" s="16">
        <f>[1]!s_margin_seclendingbalance(A1461,"",10000)</f>
        <v>1.6974</v>
      </c>
      <c r="S1461" s="17">
        <f>[1]!s_val_ev(A1461,"",100000000)</f>
        <v>106.1520635797456</v>
      </c>
      <c r="T1461" s="17">
        <f>[1]!share_freesharesmv(A1461,"",100000000)</f>
        <v>69.839481244599995</v>
      </c>
      <c r="U1461" s="17">
        <f>[1]!s_dq_amount_btin(A1461,E1461,100000000)</f>
        <v>1.2603970099999999</v>
      </c>
      <c r="V1461" s="17">
        <f>[1]!s_dq_turn(A1461,E1461)</f>
        <v>1.2584201168388649</v>
      </c>
      <c r="W1461" s="2">
        <f>[1]!s_pq_amount(A1461,"20260101","",100000000)</f>
        <v>227.88177655999999</v>
      </c>
      <c r="X1461" s="2">
        <f>[1]!s_pq_avgamount(A1461,"20260101","",100000000)</f>
        <v>2.0716525141818183</v>
      </c>
      <c r="Y1461" s="17">
        <f>[1]!s_ipo_dilutedpe(A1461)</f>
        <v>20.28</v>
      </c>
      <c r="Z1461" s="12">
        <f>[1]!s_ipo_collection_total(A1461,100000000)</f>
        <v>10.08</v>
      </c>
      <c r="AA1461" s="2">
        <f>[1]!s_val_pe_ttm(A1461,E1461)</f>
        <v>-3.8519277572631836</v>
      </c>
      <c r="AB1461" s="5">
        <f>[1]!s_info_zjtxornot1(A1461,"")</f>
        <v>0</v>
      </c>
      <c r="AC1461" s="22" t="str">
        <f>[1]!s_info_nature1(A1461,"")</f>
        <v>中央国有企业</v>
      </c>
      <c r="AD1461" s="6" t="str">
        <f>[1]!s_info_city(A1461)</f>
        <v>重庆市</v>
      </c>
      <c r="AE1461" s="6" t="str">
        <f>[1]!s_info_province(A1461)</f>
        <v>重庆</v>
      </c>
      <c r="AF1461">
        <v>106.50496200000001</v>
      </c>
      <c r="AG1461">
        <v>29.533155000000001</v>
      </c>
    </row>
    <row r="1462" spans="1:33" x14ac:dyDescent="0.3">
      <c r="A1462" s="12" t="s">
        <v>3473</v>
      </c>
      <c r="B1462" s="12" t="s">
        <v>3474</v>
      </c>
      <c r="C1462" s="16" t="str">
        <f>[1]!s_info_mkt(A1462)</f>
        <v>创业板</v>
      </c>
      <c r="D1462" s="16" t="str">
        <f>[1]!s_ipo_listeddate(A1462)</f>
        <v>2016-03-22</v>
      </c>
      <c r="E1462" s="16" t="str">
        <f>[1]!lastradeday_s("000002","")</f>
        <v>2026-06-22</v>
      </c>
      <c r="F1462" s="16" t="str">
        <f>[1]!s_info_industry_csrc2023(A1462,"",3)</f>
        <v>电气机械和器材制造业</v>
      </c>
      <c r="G1462" s="16" t="str">
        <f>[1]!s_info_industry_csrc2023(A1462,"",1)</f>
        <v>制造业</v>
      </c>
      <c r="H1462" s="16">
        <f>[1]!s_is(A1462,83,"FY","YTD","20251231",1,"",100000000)</f>
        <v>4.8657230445000001</v>
      </c>
      <c r="I1462" s="16">
        <f>[1]!s_is(A1462,83,"FY","YTD","20241231",1,"",100000000)</f>
        <v>3.51860879</v>
      </c>
      <c r="J1462" s="16">
        <f t="shared" si="66"/>
        <v>0.38285422873055475</v>
      </c>
      <c r="K1462" s="16">
        <f>[1]!s_is(A1462,61,"FY","YTD","20251231",1,"",100000000)</f>
        <v>0.51513365609999995</v>
      </c>
      <c r="L1462" s="16">
        <f>[1]!s_is(A1462,61,"FY","YTD","20241231",1,"",100000000)</f>
        <v>0.2767204278</v>
      </c>
      <c r="M1462" s="16">
        <f t="shared" si="67"/>
        <v>0.86156714267698864</v>
      </c>
      <c r="N1462" s="16">
        <f>[1]!s_fa_roe(A1462,"20251231")</f>
        <v>7.6768000000000001</v>
      </c>
      <c r="O1462" s="16">
        <f>[1]!s_stmnote_rdexp(A1462,"20251231",1,10000)</f>
        <v>3858.8560420000003</v>
      </c>
      <c r="P1462" s="20">
        <f t="shared" si="68"/>
        <v>7.9306939723210956E-2</v>
      </c>
      <c r="Q1462" s="16">
        <f>[1]!s_margin_tradingbalance(A1462,"",10000)</f>
        <v>22824.817599999998</v>
      </c>
      <c r="R1462" s="16">
        <f>[1]!s_margin_seclendingbalance(A1462,"",10000)</f>
        <v>23.696000000000002</v>
      </c>
      <c r="S1462" s="17">
        <f>[1]!s_val_ev(A1462,"",100000000)</f>
        <v>30.080198280000001</v>
      </c>
      <c r="T1462" s="17">
        <f>[1]!share_freesharesmv(A1462,"",100000000)</f>
        <v>21.842677322399997</v>
      </c>
      <c r="U1462" s="17">
        <f>[1]!s_dq_amount_btin(A1462,E1462,100000000)</f>
        <v>0.65900731999999995</v>
      </c>
      <c r="V1462" s="17">
        <f>[1]!s_dq_turn(A1462,E1462)</f>
        <v>2.76779521813978</v>
      </c>
      <c r="W1462" s="2">
        <f>[1]!s_pq_amount(A1462,"20260101","",100000000)</f>
        <v>92.703386390000006</v>
      </c>
      <c r="X1462" s="2">
        <f>[1]!s_pq_avgamount(A1462,"20260101","",100000000)</f>
        <v>0.84275805809090909</v>
      </c>
      <c r="Y1462" s="17">
        <f>[1]!s_ipo_dilutedpe(A1462)</f>
        <v>19.829999999999998</v>
      </c>
      <c r="Z1462" s="12">
        <f>[1]!s_ipo_collection_total(A1462,100000000)</f>
        <v>2.4375</v>
      </c>
      <c r="AA1462" s="2">
        <f>[1]!s_val_pe_ttm(A1462,E1462)</f>
        <v>85.065177917480469</v>
      </c>
      <c r="AB1462" s="5">
        <f>[1]!s_info_zjtxornot1(A1462,"")</f>
        <v>1</v>
      </c>
      <c r="AC1462" s="22" t="str">
        <f>[1]!s_info_nature1(A1462,"")</f>
        <v>民营企业</v>
      </c>
      <c r="AD1462" s="6" t="str">
        <f>[1]!s_info_city(A1462)</f>
        <v>深圳市</v>
      </c>
      <c r="AE1462" s="6" t="str">
        <f>[1]!s_info_province(A1462)</f>
        <v>广东省</v>
      </c>
      <c r="AF1462">
        <v>114.085947</v>
      </c>
      <c r="AG1462">
        <v>22.547000000000001</v>
      </c>
    </row>
    <row r="1463" spans="1:33" x14ac:dyDescent="0.3">
      <c r="A1463" s="12" t="s">
        <v>3475</v>
      </c>
      <c r="B1463" s="12" t="s">
        <v>3476</v>
      </c>
      <c r="C1463" s="16" t="str">
        <f>[1]!s_info_mkt(A1463)</f>
        <v>科创板</v>
      </c>
      <c r="D1463" s="16" t="str">
        <f>[1]!s_ipo_listeddate(A1463)</f>
        <v>2021-03-26</v>
      </c>
      <c r="E1463" s="16" t="str">
        <f>[1]!lastradeday_s("000002","")</f>
        <v>2026-06-22</v>
      </c>
      <c r="F1463" s="16" t="str">
        <f>[1]!s_info_industry_csrc2023(A1463,"",3)</f>
        <v>计算机、通信和其他电子设备制造业</v>
      </c>
      <c r="G1463" s="16" t="str">
        <f>[1]!s_info_industry_csrc2023(A1463,"",1)</f>
        <v>制造业</v>
      </c>
      <c r="H1463" s="16">
        <f>[1]!s_is(A1463,83,"FY","YTD","20251231",1,"",100000000)</f>
        <v>5.8554313112000003</v>
      </c>
      <c r="I1463" s="16">
        <f>[1]!s_is(A1463,83,"FY","YTD","20241231",1,"",100000000)</f>
        <v>4.4514067963999997</v>
      </c>
      <c r="J1463" s="16">
        <f t="shared" si="66"/>
        <v>0.31541141464210409</v>
      </c>
      <c r="K1463" s="16">
        <f>[1]!s_is(A1463,61,"FY","YTD","20251231",1,"",100000000)</f>
        <v>0.70616360849999993</v>
      </c>
      <c r="L1463" s="16">
        <f>[1]!s_is(A1463,61,"FY","YTD","20241231",1,"",100000000)</f>
        <v>0.6936824788</v>
      </c>
      <c r="M1463" s="16">
        <f t="shared" si="67"/>
        <v>1.7992568763724591E-2</v>
      </c>
      <c r="N1463" s="16">
        <f>[1]!s_fa_roe(A1463,"20251231")</f>
        <v>7.3967999999999998</v>
      </c>
      <c r="O1463" s="16">
        <f>[1]!s_stmnote_rdexp(A1463,"20251231",1,10000)</f>
        <v>6950.4208189999999</v>
      </c>
      <c r="P1463" s="20">
        <f t="shared" si="68"/>
        <v>0.11870040735864418</v>
      </c>
      <c r="Q1463" s="16">
        <f>[1]!s_margin_tradingbalance(A1463,"",10000)</f>
        <v>157909.11559999999</v>
      </c>
      <c r="R1463" s="16">
        <f>[1]!s_margin_seclendingbalance(A1463,"",10000)</f>
        <v>0</v>
      </c>
      <c r="S1463" s="17">
        <f>[1]!s_val_ev(A1463,"",100000000)</f>
        <v>376.12392999999997</v>
      </c>
      <c r="T1463" s="17">
        <f>[1]!share_freesharesmv(A1463,"",100000000)</f>
        <v>245.49683060000001</v>
      </c>
      <c r="U1463" s="17">
        <f>[1]!s_dq_amount_btin(A1463,E1463,100000000)</f>
        <v>26.04456064</v>
      </c>
      <c r="V1463" s="17">
        <f>[1]!s_dq_turn(A1463,E1463)</f>
        <v>6.9571566624330448</v>
      </c>
      <c r="W1463" s="2">
        <f>[1]!s_pq_amount(A1463,"20260101","",100000000)</f>
        <v>2498.7994066699998</v>
      </c>
      <c r="X1463" s="2">
        <f>[1]!s_pq_avgamount(A1463,"20260101","",100000000)</f>
        <v>22.716358242454543</v>
      </c>
      <c r="Y1463" s="17">
        <f>[1]!s_ipo_dilutedpe(A1463)</f>
        <v>42.24</v>
      </c>
      <c r="Z1463" s="12">
        <f>[1]!s_ipo_collection_total(A1463,100000000)</f>
        <v>4.3996000000000004</v>
      </c>
      <c r="AA1463" s="2">
        <f>[1]!s_val_pe_ttm(A1463,E1463)</f>
        <v>522.277099609375</v>
      </c>
      <c r="AB1463" s="5">
        <f>[1]!s_info_zjtxornot1(A1463,"")</f>
        <v>0</v>
      </c>
      <c r="AC1463" s="22" t="str">
        <f>[1]!s_info_nature1(A1463,"")</f>
        <v>民营企业</v>
      </c>
      <c r="AD1463" s="6" t="str">
        <f>[1]!s_info_city(A1463)</f>
        <v>福州市</v>
      </c>
      <c r="AE1463" s="6" t="str">
        <f>[1]!s_info_province(A1463)</f>
        <v>福建省</v>
      </c>
      <c r="AF1463">
        <v>119.30623900000001</v>
      </c>
      <c r="AG1463">
        <v>26.075302000000001</v>
      </c>
    </row>
    <row r="1464" spans="1:33" x14ac:dyDescent="0.3">
      <c r="A1464" s="12" t="s">
        <v>3477</v>
      </c>
      <c r="B1464" s="12" t="s">
        <v>3478</v>
      </c>
      <c r="C1464" s="16" t="str">
        <f>[1]!s_info_mkt(A1464)</f>
        <v>主板</v>
      </c>
      <c r="D1464" s="16" t="str">
        <f>[1]!s_ipo_listeddate(A1464)</f>
        <v>2020-04-17</v>
      </c>
      <c r="E1464" s="16" t="str">
        <f>[1]!lastradeday_s("000002","")</f>
        <v>2026-06-22</v>
      </c>
      <c r="F1464" s="16" t="str">
        <f>[1]!s_info_industry_csrc2023(A1464,"",3)</f>
        <v>有色金属矿采选业</v>
      </c>
      <c r="G1464" s="16" t="str">
        <f>[1]!s_info_industry_csrc2023(A1464,"",1)</f>
        <v>采矿业</v>
      </c>
      <c r="H1464" s="16">
        <f>[1]!s_is(A1464,83,"FY","YTD","20251231",1,"",100000000)</f>
        <v>20.087437311999999</v>
      </c>
      <c r="I1464" s="16">
        <f>[1]!s_is(A1464,83,"FY","YTD","20241231",1,"",100000000)</f>
        <v>18.570276658099999</v>
      </c>
      <c r="J1464" s="16">
        <f t="shared" si="66"/>
        <v>8.1698333408417145E-2</v>
      </c>
      <c r="K1464" s="16">
        <f>[1]!s_is(A1464,61,"FY","YTD","20251231",1,"",100000000)</f>
        <v>7.1995979701000001</v>
      </c>
      <c r="L1464" s="16">
        <f>[1]!s_is(A1464,61,"FY","YTD","20241231",1,"",100000000)</f>
        <v>8.5162945357000002</v>
      </c>
      <c r="M1464" s="16">
        <f t="shared" si="67"/>
        <v>-0.15460909202710821</v>
      </c>
      <c r="N1464" s="16">
        <f>[1]!s_fa_roe(A1464,"20251231")</f>
        <v>8.5900999999999996</v>
      </c>
      <c r="O1464" s="16">
        <f>[1]!s_stmnote_rdexp(A1464,"20251231",1,10000)</f>
        <v>7559.3057390000004</v>
      </c>
      <c r="P1464" s="20">
        <f t="shared" si="68"/>
        <v>3.7632006619799929E-2</v>
      </c>
      <c r="Q1464" s="16">
        <f>[1]!s_margin_tradingbalance(A1464,"",10000)</f>
        <v>26073.985000000001</v>
      </c>
      <c r="R1464" s="16">
        <f>[1]!s_margin_seclendingbalance(A1464,"",10000)</f>
        <v>104.37350000000001</v>
      </c>
      <c r="S1464" s="17">
        <f>[1]!s_val_ev(A1464,"",100000000)</f>
        <v>137.01868480740001</v>
      </c>
      <c r="T1464" s="17">
        <f>[1]!share_freesharesmv(A1464,"",100000000)</f>
        <v>40.4386616874</v>
      </c>
      <c r="U1464" s="17">
        <f>[1]!s_dq_amount_btin(A1464,E1464,100000000)</f>
        <v>2.5407557399999998</v>
      </c>
      <c r="V1464" s="17">
        <f>[1]!s_dq_turn(A1464,E1464)</f>
        <v>2.4202349700602701</v>
      </c>
      <c r="W1464" s="2">
        <f>[1]!s_pq_amount(A1464,"20260101","",100000000)</f>
        <v>251.11353553000001</v>
      </c>
      <c r="X1464" s="2">
        <f>[1]!s_pq_avgamount(A1464,"20260101","",100000000)</f>
        <v>2.2828503229999999</v>
      </c>
      <c r="Y1464" s="17">
        <f>[1]!s_ipo_dilutedpe(A1464)</f>
        <v>21.77</v>
      </c>
      <c r="Z1464" s="12">
        <f>[1]!s_ipo_collection_total(A1464,100000000)</f>
        <v>11.15282</v>
      </c>
      <c r="AA1464" s="2">
        <f>[1]!s_val_pe_ttm(A1464,E1464)</f>
        <v>21.322542190551758</v>
      </c>
      <c r="AB1464" s="5">
        <f>[1]!s_info_zjtxornot1(A1464,"")</f>
        <v>0</v>
      </c>
      <c r="AC1464" s="22" t="str">
        <f>[1]!s_info_nature1(A1464,"")</f>
        <v>民营企业</v>
      </c>
      <c r="AD1464" s="6" t="str">
        <f>[1]!s_info_city(A1464)</f>
        <v>攀枝花市</v>
      </c>
      <c r="AE1464" s="6" t="str">
        <f>[1]!s_info_province(A1464)</f>
        <v>四川省</v>
      </c>
      <c r="AF1464">
        <v>101.716007</v>
      </c>
      <c r="AG1464">
        <v>26.580445999999998</v>
      </c>
    </row>
    <row r="1465" spans="1:33" x14ac:dyDescent="0.3">
      <c r="A1465" s="12" t="s">
        <v>3479</v>
      </c>
      <c r="B1465" s="12" t="s">
        <v>3480</v>
      </c>
      <c r="C1465" s="16" t="str">
        <f>[1]!s_info_mkt(A1465)</f>
        <v>创业板</v>
      </c>
      <c r="D1465" s="16" t="str">
        <f>[1]!s_ipo_listeddate(A1465)</f>
        <v>2023-09-05</v>
      </c>
      <c r="E1465" s="16" t="str">
        <f>[1]!lastradeday_s("000002","")</f>
        <v>2026-06-22</v>
      </c>
      <c r="F1465" s="16" t="str">
        <f>[1]!s_info_industry_csrc2023(A1465,"",3)</f>
        <v>医药制造业</v>
      </c>
      <c r="G1465" s="16" t="str">
        <f>[1]!s_info_industry_csrc2023(A1465,"",1)</f>
        <v>制造业</v>
      </c>
      <c r="H1465" s="16">
        <f>[1]!s_is(A1465,83,"FY","YTD","20251231",1,"",100000000)</f>
        <v>7.8163135296000004</v>
      </c>
      <c r="I1465" s="16">
        <f>[1]!s_is(A1465,83,"FY","YTD","20241231",1,"",100000000)</f>
        <v>6.4125229220000008</v>
      </c>
      <c r="J1465" s="16">
        <f t="shared" si="66"/>
        <v>0.21891393210991783</v>
      </c>
      <c r="K1465" s="16">
        <f>[1]!s_is(A1465,61,"FY","YTD","20251231",1,"",100000000)</f>
        <v>1.1879169272000001</v>
      </c>
      <c r="L1465" s="16">
        <f>[1]!s_is(A1465,61,"FY","YTD","20241231",1,"",100000000)</f>
        <v>0.91834052099999997</v>
      </c>
      <c r="M1465" s="16">
        <f t="shared" si="67"/>
        <v>0.29354732807221967</v>
      </c>
      <c r="N1465" s="16">
        <f>[1]!s_fa_roe(A1465,"20251231")</f>
        <v>7.5933000000000002</v>
      </c>
      <c r="O1465" s="16">
        <f>[1]!s_stmnote_rdexp(A1465,"20251231",1,10000)</f>
        <v>2607.9557260000001</v>
      </c>
      <c r="P1465" s="20">
        <f t="shared" si="68"/>
        <v>3.3365546508898322E-2</v>
      </c>
      <c r="Q1465" s="16">
        <f>[1]!s_margin_tradingbalance(A1465,"",10000)</f>
        <v>8916.2248</v>
      </c>
      <c r="R1465" s="16">
        <f>[1]!s_margin_seclendingbalance(A1465,"",10000)</f>
        <v>17.366599999999998</v>
      </c>
      <c r="S1465" s="17">
        <f>[1]!s_val_ev(A1465,"",100000000)</f>
        <v>44.248392353</v>
      </c>
      <c r="T1465" s="17">
        <f>[1]!share_freesharesmv(A1465,"",100000000)</f>
        <v>13.6599175778</v>
      </c>
      <c r="U1465" s="17">
        <f>[1]!s_dq_amount_btin(A1465,E1465,100000000)</f>
        <v>0.51451088</v>
      </c>
      <c r="V1465" s="17">
        <f>[1]!s_dq_turn(A1465,E1465)</f>
        <v>3.8911235603927028</v>
      </c>
      <c r="W1465" s="2">
        <f>[1]!s_pq_amount(A1465,"20260101","",100000000)</f>
        <v>70.937961569999999</v>
      </c>
      <c r="X1465" s="2">
        <f>[1]!s_pq_avgamount(A1465,"20260101","",100000000)</f>
        <v>0.64489055972727272</v>
      </c>
      <c r="Y1465" s="17">
        <f>[1]!s_ipo_dilutedpe(A1465)</f>
        <v>50.74</v>
      </c>
      <c r="Z1465" s="12">
        <f>[1]!s_ipo_collection_total(A1465,100000000)</f>
        <v>8.9138599999999997</v>
      </c>
      <c r="AA1465" s="2">
        <f>[1]!s_val_pe_ttm(A1465,E1465)</f>
        <v>37.225784301757813</v>
      </c>
      <c r="AB1465" s="5">
        <f>[1]!s_info_zjtxornot1(A1465,"")</f>
        <v>0</v>
      </c>
      <c r="AC1465" s="22" t="str">
        <f>[1]!s_info_nature1(A1465,"")</f>
        <v>民营企业</v>
      </c>
      <c r="AD1465" s="6" t="str">
        <f>[1]!s_info_city(A1465)</f>
        <v>杭州市</v>
      </c>
      <c r="AE1465" s="6" t="str">
        <f>[1]!s_info_province(A1465)</f>
        <v>浙江省</v>
      </c>
      <c r="AF1465">
        <v>120.153576</v>
      </c>
      <c r="AG1465">
        <v>30.287458999999998</v>
      </c>
    </row>
    <row r="1466" spans="1:33" x14ac:dyDescent="0.3">
      <c r="A1466" s="12" t="s">
        <v>3481</v>
      </c>
      <c r="B1466" s="12" t="s">
        <v>3482</v>
      </c>
      <c r="C1466" s="16" t="str">
        <f>[1]!s_info_mkt(A1466)</f>
        <v>主板</v>
      </c>
      <c r="D1466" s="16" t="str">
        <f>[1]!s_ipo_listeddate(A1466)</f>
        <v>2010-05-18</v>
      </c>
      <c r="E1466" s="16" t="str">
        <f>[1]!lastradeday_s("000002","")</f>
        <v>2026-06-22</v>
      </c>
      <c r="F1466" s="16" t="str">
        <f>[1]!s_info_industry_csrc2023(A1466,"",3)</f>
        <v>化学原料和化学制品制造业</v>
      </c>
      <c r="G1466" s="16" t="str">
        <f>[1]!s_info_industry_csrc2023(A1466,"",1)</f>
        <v>制造业</v>
      </c>
      <c r="H1466" s="16">
        <f>[1]!s_is(A1466,83,"FY","YTD","20251231",1,"",100000000)</f>
        <v>94.342476104699998</v>
      </c>
      <c r="I1466" s="16">
        <f>[1]!s_is(A1466,83,"FY","YTD","20241231",1,"",100000000)</f>
        <v>82.069483272100001</v>
      </c>
      <c r="J1466" s="16">
        <f t="shared" si="66"/>
        <v>0.14954392720993614</v>
      </c>
      <c r="K1466" s="16">
        <f>[1]!s_is(A1466,61,"FY","YTD","20251231",1,"",100000000)</f>
        <v>2.1278484940000002</v>
      </c>
      <c r="L1466" s="16">
        <f>[1]!s_is(A1466,61,"FY","YTD","20241231",1,"",100000000)</f>
        <v>-3.0848675356999999</v>
      </c>
      <c r="M1466" s="16">
        <f t="shared" si="67"/>
        <v>1.689769810008118</v>
      </c>
      <c r="N1466" s="16">
        <f>[1]!s_fa_roe(A1466,"20251231")</f>
        <v>2.5152999999999999</v>
      </c>
      <c r="O1466" s="16">
        <f>[1]!s_stmnote_rdexp(A1466,"20251231",1,10000)</f>
        <v>50298.906121</v>
      </c>
      <c r="P1466" s="20">
        <f t="shared" si="68"/>
        <v>5.3315227878033389E-2</v>
      </c>
      <c r="Q1466" s="16">
        <f>[1]!s_margin_tradingbalance(A1466,"",10000)</f>
        <v>269118.32980000001</v>
      </c>
      <c r="R1466" s="16">
        <f>[1]!s_margin_seclendingbalance(A1466,"",10000)</f>
        <v>1318.9078</v>
      </c>
      <c r="S1466" s="17">
        <f>[1]!s_val_ev(A1466,"",100000000)</f>
        <v>507.83853393539994</v>
      </c>
      <c r="T1466" s="17">
        <f>[1]!share_freesharesmv(A1466,"",100000000)</f>
        <v>431.42791837319999</v>
      </c>
      <c r="U1466" s="17">
        <f>[1]!s_dq_amount_btin(A1466,E1466,100000000)</f>
        <v>79.056714819999996</v>
      </c>
      <c r="V1466" s="17">
        <f>[1]!s_dq_turn(A1466,E1466)</f>
        <v>17.960354556338558</v>
      </c>
      <c r="W1466" s="2">
        <f>[1]!s_pq_amount(A1466,"20260101","",100000000)</f>
        <v>4133.5498664899997</v>
      </c>
      <c r="X1466" s="2">
        <f>[1]!s_pq_avgamount(A1466,"20260101","",100000000)</f>
        <v>37.577726059</v>
      </c>
      <c r="Y1466" s="17">
        <f>[1]!s_ipo_dilutedpe(A1466)</f>
        <v>59.68</v>
      </c>
      <c r="Z1466" s="12">
        <f>[1]!s_ipo_collection_total(A1466,100000000)</f>
        <v>10.635300000000001</v>
      </c>
      <c r="AA1466" s="2">
        <f>[1]!s_val_pe_ttm(A1466,E1466)</f>
        <v>96.992904663085938</v>
      </c>
      <c r="AB1466" s="5">
        <f>[1]!s_info_zjtxornot1(A1466,"")</f>
        <v>1</v>
      </c>
      <c r="AC1466" s="22" t="str">
        <f>[1]!s_info_nature1(A1466,"")</f>
        <v>民营企业</v>
      </c>
      <c r="AD1466" s="6" t="str">
        <f>[1]!s_info_city(A1466)</f>
        <v>焦作市</v>
      </c>
      <c r="AE1466" s="6" t="str">
        <f>[1]!s_info_province(A1466)</f>
        <v>河南省</v>
      </c>
      <c r="AF1466">
        <v>113.238266</v>
      </c>
      <c r="AG1466">
        <v>35.239040000000003</v>
      </c>
    </row>
    <row r="1467" spans="1:33" x14ac:dyDescent="0.3">
      <c r="A1467" s="12" t="s">
        <v>3483</v>
      </c>
      <c r="B1467" s="12" t="s">
        <v>3484</v>
      </c>
      <c r="C1467" s="16" t="str">
        <f>[1]!s_info_mkt(A1467)</f>
        <v>主板</v>
      </c>
      <c r="D1467" s="16" t="str">
        <f>[1]!s_ipo_listeddate(A1467)</f>
        <v>1994-06-17</v>
      </c>
      <c r="E1467" s="16" t="str">
        <f>[1]!lastradeday_s("000002","")</f>
        <v>2026-06-22</v>
      </c>
      <c r="F1467" s="16" t="str">
        <f>[1]!s_info_industry_csrc2023(A1467,"",3)</f>
        <v>铁路运输业</v>
      </c>
      <c r="G1467" s="16" t="str">
        <f>[1]!s_info_industry_csrc2023(A1467,"",1)</f>
        <v>交通运输、仓储和邮政业</v>
      </c>
      <c r="H1467" s="16">
        <f>[1]!s_is(A1467,83,"FY","YTD","20251231",1,"",100000000)</f>
        <v>13.291807306300001</v>
      </c>
      <c r="I1467" s="16">
        <f>[1]!s_is(A1467,83,"FY","YTD","20241231",1,"",100000000)</f>
        <v>13.453226944900001</v>
      </c>
      <c r="J1467" s="16">
        <f t="shared" si="66"/>
        <v>-1.1998581400664787E-2</v>
      </c>
      <c r="K1467" s="16">
        <f>[1]!s_is(A1467,61,"FY","YTD","20251231",1,"",100000000)</f>
        <v>2.9255743047000005</v>
      </c>
      <c r="L1467" s="16">
        <f>[1]!s_is(A1467,61,"FY","YTD","20241231",1,"",100000000)</f>
        <v>2.6300774705000003</v>
      </c>
      <c r="M1467" s="16">
        <f t="shared" si="67"/>
        <v>0.1123529012032576</v>
      </c>
      <c r="N1467" s="16">
        <f>[1]!s_fa_roe(A1467,"20251231")</f>
        <v>4.7016</v>
      </c>
      <c r="O1467" s="16">
        <f>[1]!s_stmnote_rdexp(A1467,"20251231",1,10000)</f>
        <v>97.037735999999995</v>
      </c>
      <c r="P1467" s="20">
        <f t="shared" si="68"/>
        <v>7.3005674671499645E-4</v>
      </c>
      <c r="Q1467" s="16">
        <f>[1]!s_margin_tradingbalance(A1467,"",10000)</f>
        <v>22429.964100000001</v>
      </c>
      <c r="R1467" s="16">
        <f>[1]!s_margin_seclendingbalance(A1467,"",10000)</f>
        <v>90.676299999999998</v>
      </c>
      <c r="S1467" s="17">
        <f>[1]!s_val_ev(A1467,"",100000000)</f>
        <v>54.105702668500001</v>
      </c>
      <c r="T1467" s="17">
        <f>[1]!share_freesharesmv(A1467,"",100000000)</f>
        <v>28.272762385700005</v>
      </c>
      <c r="U1467" s="17">
        <f>[1]!s_dq_amount_btin(A1467,E1467,100000000)</f>
        <v>0.33647902000000002</v>
      </c>
      <c r="V1467" s="17">
        <f>[1]!s_dq_turn(A1467,E1467)</f>
        <v>0.63175860262991612</v>
      </c>
      <c r="W1467" s="2">
        <f>[1]!s_pq_amount(A1467,"20260101","",100000000)</f>
        <v>58.241367920000002</v>
      </c>
      <c r="X1467" s="2">
        <f>[1]!s_pq_avgamount(A1467,"20260101","",100000000)</f>
        <v>0.52946698109090906</v>
      </c>
      <c r="Y1467" s="17">
        <f>[1]!s_ipo_dilutedpe(A1467)</f>
        <v>0</v>
      </c>
      <c r="Z1467" s="12">
        <f>[1]!s_ipo_collection_total(A1467,100000000)</f>
        <v>1.194</v>
      </c>
      <c r="AA1467" s="2">
        <f>[1]!s_val_pe_ttm(A1467,E1467)</f>
        <v>19.405000686645508</v>
      </c>
      <c r="AB1467" s="5">
        <f>[1]!s_info_zjtxornot1(A1467,"")</f>
        <v>0</v>
      </c>
      <c r="AC1467" s="22" t="str">
        <f>[1]!s_info_nature1(A1467,"")</f>
        <v>地方国有企业</v>
      </c>
      <c r="AD1467" s="6" t="str">
        <f>[1]!s_info_city(A1467)</f>
        <v>银川市</v>
      </c>
      <c r="AE1467" s="6" t="str">
        <f>[1]!s_info_province(A1467)</f>
        <v>宁夏回族自治区</v>
      </c>
      <c r="AF1467">
        <v>106.27817899999999</v>
      </c>
      <c r="AG1467">
        <v>38.466369999999998</v>
      </c>
    </row>
    <row r="1468" spans="1:33" x14ac:dyDescent="0.3">
      <c r="A1468" s="12" t="s">
        <v>3485</v>
      </c>
      <c r="B1468" s="12" t="s">
        <v>3486</v>
      </c>
      <c r="C1468" s="16" t="str">
        <f>[1]!s_info_mkt(A1468)</f>
        <v>主板</v>
      </c>
      <c r="D1468" s="16" t="str">
        <f>[1]!s_ipo_listeddate(A1468)</f>
        <v>2016-11-09</v>
      </c>
      <c r="E1468" s="16" t="str">
        <f>[1]!lastradeday_s("000002","")</f>
        <v>2026-06-22</v>
      </c>
      <c r="F1468" s="16" t="str">
        <f>[1]!s_info_industry_csrc2023(A1468,"",3)</f>
        <v>商务服务业</v>
      </c>
      <c r="G1468" s="16" t="str">
        <f>[1]!s_info_industry_csrc2023(A1468,"",1)</f>
        <v>租赁和商务服务业</v>
      </c>
      <c r="H1468" s="16">
        <f>[1]!s_is(A1468,83,"FY","YTD","20251231",1,"",100000000)</f>
        <v>11.991677085699999</v>
      </c>
      <c r="I1468" s="16">
        <f>[1]!s_is(A1468,83,"FY","YTD","20241231",1,"",100000000)</f>
        <v>14.298811711199999</v>
      </c>
      <c r="J1468" s="16">
        <f t="shared" si="66"/>
        <v>-0.16135149354354128</v>
      </c>
      <c r="K1468" s="16">
        <f>[1]!s_is(A1468,61,"FY","YTD","20251231",1,"",100000000)</f>
        <v>5.5549128988999996</v>
      </c>
      <c r="L1468" s="16">
        <f>[1]!s_is(A1468,61,"FY","YTD","20241231",1,"",100000000)</f>
        <v>6.9025724078999993</v>
      </c>
      <c r="M1468" s="16">
        <f t="shared" si="67"/>
        <v>-0.19524018429094672</v>
      </c>
      <c r="N1468" s="16">
        <f>[1]!s_fa_roe(A1468,"20251231")</f>
        <v>9.7443000000000008</v>
      </c>
      <c r="O1468" s="16">
        <f>[1]!s_stmnote_rdexp(A1468,"20251231",1,10000)</f>
        <v>0</v>
      </c>
      <c r="P1468" s="20">
        <f t="shared" si="68"/>
        <v>0</v>
      </c>
      <c r="Q1468" s="16">
        <f>[1]!s_margin_tradingbalance(A1468,"",10000)</f>
        <v>0</v>
      </c>
      <c r="R1468" s="16">
        <f>[1]!s_margin_seclendingbalance(A1468,"",10000)</f>
        <v>0</v>
      </c>
      <c r="S1468" s="17">
        <f>[1]!s_val_ev(A1468,"",100000000)</f>
        <v>85.24947326600001</v>
      </c>
      <c r="T1468" s="17">
        <f>[1]!share_freesharesmv(A1468,"",100000000)</f>
        <v>16.906384753600001</v>
      </c>
      <c r="U1468" s="17">
        <f>[1]!s_dq_amount_btin(A1468,E1468,100000000)</f>
        <v>0.68629408000000003</v>
      </c>
      <c r="V1468" s="17">
        <f>[1]!s_dq_turn(A1468,E1468)</f>
        <v>2.0287838546645864</v>
      </c>
      <c r="W1468" s="2">
        <f>[1]!s_pq_amount(A1468,"20260101","",100000000)</f>
        <v>56.482600069999997</v>
      </c>
      <c r="X1468" s="2">
        <f>[1]!s_pq_avgamount(A1468,"20260101","",100000000)</f>
        <v>0.51347818245454546</v>
      </c>
      <c r="Y1468" s="17">
        <f>[1]!s_ipo_dilutedpe(A1468)</f>
        <v>22.99</v>
      </c>
      <c r="Z1468" s="12">
        <f>[1]!s_ipo_collection_total(A1468,100000000)</f>
        <v>10.335599999999999</v>
      </c>
      <c r="AA1468" s="2">
        <f>[1]!s_val_pe_ttm(A1468,E1468)</f>
        <v>10.72307300567627</v>
      </c>
      <c r="AB1468" s="5">
        <f>[1]!s_info_zjtxornot1(A1468,"")</f>
        <v>0</v>
      </c>
      <c r="AC1468" s="22" t="str">
        <f>[1]!s_info_nature1(A1468,"")</f>
        <v>民营企业</v>
      </c>
      <c r="AD1468" s="6" t="str">
        <f>[1]!s_info_city(A1468)</f>
        <v>成都市</v>
      </c>
      <c r="AE1468" s="6" t="str">
        <f>[1]!s_info_province(A1468)</f>
        <v>四川省</v>
      </c>
      <c r="AF1468">
        <v>104.065735</v>
      </c>
      <c r="AG1468">
        <v>30.659462000000001</v>
      </c>
    </row>
    <row r="1469" spans="1:33" x14ac:dyDescent="0.3">
      <c r="A1469" s="12" t="s">
        <v>3487</v>
      </c>
      <c r="B1469" s="12" t="s">
        <v>3488</v>
      </c>
      <c r="C1469" s="16" t="str">
        <f>[1]!s_info_mkt(A1469)</f>
        <v>主板</v>
      </c>
      <c r="D1469" s="16" t="str">
        <f>[1]!s_ipo_listeddate(A1469)</f>
        <v>1997-06-10</v>
      </c>
      <c r="E1469" s="16" t="str">
        <f>[1]!lastradeday_s("000002","")</f>
        <v>2026-06-22</v>
      </c>
      <c r="F1469" s="16" t="str">
        <f>[1]!s_info_industry_csrc2023(A1469,"",3)</f>
        <v>汽车制造业</v>
      </c>
      <c r="G1469" s="16" t="str">
        <f>[1]!s_info_industry_csrc2023(A1469,"",1)</f>
        <v>制造业</v>
      </c>
      <c r="H1469" s="16">
        <f>[1]!s_is(A1469,83,"FY","YTD","20251231",1,"",100000000)</f>
        <v>1639.9980387587</v>
      </c>
      <c r="I1469" s="16">
        <f>[1]!s_is(A1469,83,"FY","YTD","20241231",1,"",100000000)</f>
        <v>1597.3303421324999</v>
      </c>
      <c r="J1469" s="16">
        <f t="shared" si="66"/>
        <v>2.6711880129464571E-2</v>
      </c>
      <c r="K1469" s="16">
        <f>[1]!s_is(A1469,61,"FY","YTD","20251231",1,"",100000000)</f>
        <v>40.752231815400002</v>
      </c>
      <c r="L1469" s="16">
        <f>[1]!s_is(A1469,61,"FY","YTD","20241231",1,"",100000000)</f>
        <v>73.213638972399991</v>
      </c>
      <c r="M1469" s="16">
        <f t="shared" si="67"/>
        <v>-0.44337923387795625</v>
      </c>
      <c r="N1469" s="16">
        <f>[1]!s_fa_roe(A1469,"20251231")</f>
        <v>5.2954999999999997</v>
      </c>
      <c r="O1469" s="16">
        <f>[1]!s_stmnote_rdexp(A1469,"20251231",1,10000)</f>
        <v>1257569.7920600001</v>
      </c>
      <c r="P1469" s="20">
        <f t="shared" si="68"/>
        <v>7.6681176583103944E-2</v>
      </c>
      <c r="Q1469" s="16">
        <f>[1]!s_margin_tradingbalance(A1469,"",10000)</f>
        <v>214876.94649999999</v>
      </c>
      <c r="R1469" s="16">
        <f>[1]!s_margin_seclendingbalance(A1469,"",10000)</f>
        <v>998.14359999999999</v>
      </c>
      <c r="S1469" s="17">
        <f>[1]!s_val_ev(A1469,"",100000000)</f>
        <v>658.01458220784207</v>
      </c>
      <c r="T1469" s="17">
        <f>[1]!share_freesharesmv(A1469,"",100000000)</f>
        <v>339.81980060159998</v>
      </c>
      <c r="U1469" s="17">
        <f>[1]!s_dq_amount_btin(A1469,E1469,100000000)</f>
        <v>7.7399750699999998</v>
      </c>
      <c r="V1469" s="17">
        <f>[1]!s_dq_turn(A1469,E1469)</f>
        <v>1.2917662360557898</v>
      </c>
      <c r="W1469" s="2">
        <f>[1]!s_pq_amount(A1469,"20260101","",100000000)</f>
        <v>777.24205224000002</v>
      </c>
      <c r="X1469" s="2">
        <f>[1]!s_pq_avgamount(A1469,"20260101","",100000000)</f>
        <v>7.0658368385454544</v>
      </c>
      <c r="Y1469" s="17">
        <f>[1]!s_ipo_dilutedpe(A1469)</f>
        <v>0</v>
      </c>
      <c r="Z1469" s="12">
        <f>[1]!s_ipo_collection_total(A1469,100000000)</f>
        <v>7.6319999999999997</v>
      </c>
      <c r="AA1469" s="2">
        <f>[1]!s_val_pe_ttm(A1469,E1469)</f>
        <v>23.741611480712891</v>
      </c>
      <c r="AB1469" s="5">
        <f>[1]!s_info_zjtxornot1(A1469,"")</f>
        <v>0</v>
      </c>
      <c r="AC1469" s="22" t="str">
        <f>[1]!s_info_nature1(A1469,"")</f>
        <v>中央国有企业</v>
      </c>
      <c r="AD1469" s="6" t="str">
        <f>[1]!s_info_city(A1469)</f>
        <v>重庆市</v>
      </c>
      <c r="AE1469" s="6" t="str">
        <f>[1]!s_info_province(A1469)</f>
        <v>重庆</v>
      </c>
      <c r="AF1469">
        <v>106.50496200000001</v>
      </c>
      <c r="AG1469">
        <v>29.533155000000001</v>
      </c>
    </row>
    <row r="1470" spans="1:33" x14ac:dyDescent="0.3">
      <c r="A1470" s="12" t="s">
        <v>3489</v>
      </c>
      <c r="B1470" s="12" t="s">
        <v>3490</v>
      </c>
      <c r="C1470" s="16" t="str">
        <f>[1]!s_info_mkt(A1470)</f>
        <v>创业板</v>
      </c>
      <c r="D1470" s="16" t="str">
        <f>[1]!s_ipo_listeddate(A1470)</f>
        <v>2019-10-18</v>
      </c>
      <c r="E1470" s="16" t="str">
        <f>[1]!lastradeday_s("000002","")</f>
        <v>2026-06-22</v>
      </c>
      <c r="F1470" s="16" t="str">
        <f>[1]!s_info_industry_csrc2023(A1470,"",3)</f>
        <v>计算机、通信和其他电子设备制造业</v>
      </c>
      <c r="G1470" s="16" t="str">
        <f>[1]!s_info_industry_csrc2023(A1470,"",1)</f>
        <v>制造业</v>
      </c>
      <c r="H1470" s="16">
        <f>[1]!s_is(A1470,83,"FY","YTD","20251231",1,"",100000000)</f>
        <v>21.151356849799999</v>
      </c>
      <c r="I1470" s="16">
        <f>[1]!s_is(A1470,83,"FY","YTD","20241231",1,"",100000000)</f>
        <v>24.667024962500001</v>
      </c>
      <c r="J1470" s="16">
        <f t="shared" si="66"/>
        <v>-0.14252501540192586</v>
      </c>
      <c r="K1470" s="16">
        <f>[1]!s_is(A1470,61,"FY","YTD","20251231",1,"",100000000)</f>
        <v>-1.5470949521999999</v>
      </c>
      <c r="L1470" s="16">
        <f>[1]!s_is(A1470,61,"FY","YTD","20241231",1,"",100000000)</f>
        <v>0.4132464569</v>
      </c>
      <c r="M1470" s="16">
        <f t="shared" si="67"/>
        <v>-4.7437585401352296</v>
      </c>
      <c r="N1470" s="16">
        <f>[1]!s_fa_roe(A1470,"20251231")</f>
        <v>-5.2591999999999999</v>
      </c>
      <c r="O1470" s="16">
        <f>[1]!s_stmnote_rdexp(A1470,"20251231",1,10000)</f>
        <v>12021.911694</v>
      </c>
      <c r="P1470" s="20">
        <f t="shared" si="68"/>
        <v>5.6837543706391942E-2</v>
      </c>
      <c r="Q1470" s="16">
        <f>[1]!s_margin_tradingbalance(A1470,"",10000)</f>
        <v>0</v>
      </c>
      <c r="R1470" s="16">
        <f>[1]!s_margin_seclendingbalance(A1470,"",10000)</f>
        <v>0</v>
      </c>
      <c r="S1470" s="17">
        <f>[1]!s_val_ev(A1470,"",100000000)</f>
        <v>46.921288262399997</v>
      </c>
      <c r="T1470" s="17">
        <f>[1]!share_freesharesmv(A1470,"",100000000)</f>
        <v>32.985860612400003</v>
      </c>
      <c r="U1470" s="17">
        <f>[1]!s_dq_amount_btin(A1470,E1470,100000000)</f>
        <v>1.00920231</v>
      </c>
      <c r="V1470" s="17">
        <f>[1]!s_dq_turn(A1470,E1470)</f>
        <v>2.2420817948634344</v>
      </c>
      <c r="W1470" s="2">
        <f>[1]!s_pq_amount(A1470,"20260101","",100000000)</f>
        <v>166.16794813000001</v>
      </c>
      <c r="X1470" s="2">
        <f>[1]!s_pq_avgamount(A1470,"20260101","",100000000)</f>
        <v>1.5106177102727274</v>
      </c>
      <c r="Y1470" s="17">
        <f>[1]!s_ipo_dilutedpe(A1470)</f>
        <v>22.98</v>
      </c>
      <c r="Z1470" s="12">
        <f>[1]!s_ipo_collection_total(A1470,100000000)</f>
        <v>5.5976239999999997</v>
      </c>
      <c r="AA1470" s="2">
        <f>[1]!s_val_pe_ttm(A1470,E1470)</f>
        <v>-26.190723419189453</v>
      </c>
      <c r="AB1470" s="5">
        <f>[1]!s_info_zjtxornot1(A1470,"")</f>
        <v>0</v>
      </c>
      <c r="AC1470" s="22" t="str">
        <f>[1]!s_info_nature1(A1470,"")</f>
        <v>民营企业</v>
      </c>
      <c r="AD1470" s="6" t="str">
        <f>[1]!s_info_city(A1470)</f>
        <v>东莞市</v>
      </c>
      <c r="AE1470" s="6" t="str">
        <f>[1]!s_info_province(A1470)</f>
        <v>广东省</v>
      </c>
      <c r="AF1470">
        <v>113.746262</v>
      </c>
      <c r="AG1470">
        <v>23.046237000000001</v>
      </c>
    </row>
    <row r="1471" spans="1:33" x14ac:dyDescent="0.3">
      <c r="A1471" s="12" t="s">
        <v>3491</v>
      </c>
      <c r="B1471" s="12" t="s">
        <v>3492</v>
      </c>
      <c r="C1471" s="16" t="str">
        <f>[1]!s_info_mkt(A1471)</f>
        <v>创业板</v>
      </c>
      <c r="D1471" s="16" t="str">
        <f>[1]!s_ipo_listeddate(A1471)</f>
        <v>2023-03-09</v>
      </c>
      <c r="E1471" s="16" t="str">
        <f>[1]!lastradeday_s("000002","")</f>
        <v>2026-06-22</v>
      </c>
      <c r="F1471" s="16" t="str">
        <f>[1]!s_info_industry_csrc2023(A1471,"",3)</f>
        <v>计算机、通信和其他电子设备制造业</v>
      </c>
      <c r="G1471" s="16" t="str">
        <f>[1]!s_info_industry_csrc2023(A1471,"",1)</f>
        <v>制造业</v>
      </c>
      <c r="H1471" s="16">
        <f>[1]!s_is(A1471,83,"FY","YTD","20251231",1,"",100000000)</f>
        <v>2.6134611228</v>
      </c>
      <c r="I1471" s="16">
        <f>[1]!s_is(A1471,83,"FY","YTD","20241231",1,"",100000000)</f>
        <v>2.7968853895999999</v>
      </c>
      <c r="J1471" s="16">
        <f t="shared" si="66"/>
        <v>-6.558161713813826E-2</v>
      </c>
      <c r="K1471" s="16">
        <f>[1]!s_is(A1471,61,"FY","YTD","20251231",1,"",100000000)</f>
        <v>0.28976631180000001</v>
      </c>
      <c r="L1471" s="16">
        <f>[1]!s_is(A1471,61,"FY","YTD","20241231",1,"",100000000)</f>
        <v>0.37827354149999998</v>
      </c>
      <c r="M1471" s="16">
        <f t="shared" si="67"/>
        <v>-0.23397679189782819</v>
      </c>
      <c r="N1471" s="16">
        <f>[1]!s_fa_roe(A1471,"20251231")</f>
        <v>2.6473</v>
      </c>
      <c r="O1471" s="16">
        <f>[1]!s_stmnote_rdexp(A1471,"20251231",1,10000)</f>
        <v>2913.1938239999999</v>
      </c>
      <c r="P1471" s="20">
        <f t="shared" si="68"/>
        <v>0.11146880275298963</v>
      </c>
      <c r="Q1471" s="16">
        <f>[1]!s_margin_tradingbalance(A1471,"",10000)</f>
        <v>10437.6217</v>
      </c>
      <c r="R1471" s="16">
        <f>[1]!s_margin_seclendingbalance(A1471,"",10000)</f>
        <v>0</v>
      </c>
      <c r="S1471" s="17">
        <f>[1]!s_val_ev(A1471,"",100000000)</f>
        <v>41.981999999999999</v>
      </c>
      <c r="T1471" s="17">
        <f>[1]!share_freesharesmv(A1471,"",100000000)</f>
        <v>14.454266158499999</v>
      </c>
      <c r="U1471" s="17">
        <f>[1]!s_dq_amount_btin(A1471,E1471,100000000)</f>
        <v>1.0027192300000001</v>
      </c>
      <c r="V1471" s="17">
        <f>[1]!s_dq_turn(A1471,E1471)</f>
        <v>6.9768787148489393</v>
      </c>
      <c r="W1471" s="2">
        <f>[1]!s_pq_amount(A1471,"20260101","",100000000)</f>
        <v>184.48840612000001</v>
      </c>
      <c r="X1471" s="2">
        <f>[1]!s_pq_avgamount(A1471,"20260101","",100000000)</f>
        <v>1.6771673283636364</v>
      </c>
      <c r="Y1471" s="17">
        <f>[1]!s_ipo_dilutedpe(A1471)</f>
        <v>63.48</v>
      </c>
      <c r="Z1471" s="12">
        <f>[1]!s_ipo_collection_total(A1471,100000000)</f>
        <v>8.4749999999999996</v>
      </c>
      <c r="AA1471" s="2">
        <f>[1]!s_val_pe_ttm(A1471,E1471)</f>
        <v>135.41773986816406</v>
      </c>
      <c r="AB1471" s="5">
        <f>[1]!s_info_zjtxornot1(A1471,"")</f>
        <v>1</v>
      </c>
      <c r="AC1471" s="22" t="str">
        <f>[1]!s_info_nature1(A1471,"")</f>
        <v>民营企业</v>
      </c>
      <c r="AD1471" s="6" t="str">
        <f>[1]!s_info_city(A1471)</f>
        <v>杭州市</v>
      </c>
      <c r="AE1471" s="6" t="str">
        <f>[1]!s_info_province(A1471)</f>
        <v>浙江省</v>
      </c>
      <c r="AF1471">
        <v>120.153576</v>
      </c>
      <c r="AG1471">
        <v>30.287458999999998</v>
      </c>
    </row>
    <row r="1472" spans="1:33" x14ac:dyDescent="0.3">
      <c r="A1472" s="12" t="s">
        <v>3493</v>
      </c>
      <c r="B1472" s="12" t="s">
        <v>3494</v>
      </c>
      <c r="C1472" s="16" t="str">
        <f>[1]!s_info_mkt(A1472)</f>
        <v>科创板</v>
      </c>
      <c r="D1472" s="16" t="str">
        <f>[1]!s_ipo_listeddate(A1472)</f>
        <v>2022-10-25</v>
      </c>
      <c r="E1472" s="16" t="str">
        <f>[1]!lastradeday_s("000002","")</f>
        <v>2026-06-22</v>
      </c>
      <c r="F1472" s="16" t="str">
        <f>[1]!s_info_industry_csrc2023(A1472,"",3)</f>
        <v>医药制造业</v>
      </c>
      <c r="G1472" s="16" t="str">
        <f>[1]!s_info_industry_csrc2023(A1472,"",1)</f>
        <v>制造业</v>
      </c>
      <c r="H1472" s="16">
        <f>[1]!s_is(A1472,83,"FY","YTD","20251231",1,"",100000000)</f>
        <v>1.9351977236000002</v>
      </c>
      <c r="I1472" s="16">
        <f>[1]!s_is(A1472,83,"FY","YTD","20241231",1,"",100000000)</f>
        <v>1.258753061</v>
      </c>
      <c r="J1472" s="16">
        <f t="shared" si="66"/>
        <v>0.53739266545465836</v>
      </c>
      <c r="K1472" s="16">
        <f>[1]!s_is(A1472,61,"FY","YTD","20251231",1,"",100000000)</f>
        <v>-1.0741271823</v>
      </c>
      <c r="L1472" s="16">
        <f>[1]!s_is(A1472,61,"FY","YTD","20241231",1,"",100000000)</f>
        <v>-1.5720923041999999</v>
      </c>
      <c r="M1472" s="16">
        <f t="shared" si="67"/>
        <v>0.31675310703426057</v>
      </c>
      <c r="N1472" s="16">
        <f>[1]!s_fa_roe(A1472,"20251231")</f>
        <v>-7.6262999999999996</v>
      </c>
      <c r="O1472" s="16">
        <f>[1]!s_stmnote_rdexp(A1472,"20251231",1,10000)</f>
        <v>7736.926104000001</v>
      </c>
      <c r="P1472" s="20">
        <f t="shared" si="68"/>
        <v>0.3998002896369261</v>
      </c>
      <c r="Q1472" s="16">
        <f>[1]!s_margin_tradingbalance(A1472,"",10000)</f>
        <v>2470.6853000000001</v>
      </c>
      <c r="R1472" s="16">
        <f>[1]!s_margin_seclendingbalance(A1472,"",10000)</f>
        <v>0</v>
      </c>
      <c r="S1472" s="17">
        <f>[1]!s_val_ev(A1472,"",100000000)</f>
        <v>20.24886888</v>
      </c>
      <c r="T1472" s="17">
        <f>[1]!share_freesharesmv(A1472,"",100000000)</f>
        <v>7.24096224</v>
      </c>
      <c r="U1472" s="17">
        <f>[1]!s_dq_amount_btin(A1472,E1472,100000000)</f>
        <v>0.66102386999999996</v>
      </c>
      <c r="V1472" s="17">
        <f>[1]!s_dq_turn(A1472,E1472)</f>
        <v>3.4720292611170196</v>
      </c>
      <c r="W1472" s="2">
        <f>[1]!s_pq_amount(A1472,"20260101","",100000000)</f>
        <v>31.199837630000001</v>
      </c>
      <c r="X1472" s="2">
        <f>[1]!s_pq_avgamount(A1472,"20260101","",100000000)</f>
        <v>0.28363488754545452</v>
      </c>
      <c r="Y1472" s="17">
        <f>[1]!s_ipo_dilutedpe(A1472)</f>
        <v>40.799999999999997</v>
      </c>
      <c r="Z1472" s="12">
        <f>[1]!s_ipo_collection_total(A1472,100000000)</f>
        <v>11.4075781644</v>
      </c>
      <c r="AA1472" s="2">
        <f>[1]!s_val_pe_ttm(A1472,E1472)</f>
        <v>-20.244546890258789</v>
      </c>
      <c r="AB1472" s="5">
        <f>[1]!s_info_zjtxornot1(A1472,"")</f>
        <v>0</v>
      </c>
      <c r="AC1472" s="22" t="str">
        <f>[1]!s_info_nature1(A1472,"")</f>
        <v>民营企业</v>
      </c>
      <c r="AD1472" s="6" t="str">
        <f>[1]!s_info_city(A1472)</f>
        <v>泰州市</v>
      </c>
      <c r="AE1472" s="6" t="str">
        <f>[1]!s_info_province(A1472)</f>
        <v>江苏省</v>
      </c>
      <c r="AF1472">
        <v>119.915176</v>
      </c>
      <c r="AG1472">
        <v>32.484881999999999</v>
      </c>
    </row>
    <row r="1473" spans="1:33" x14ac:dyDescent="0.3">
      <c r="A1473" s="12" t="s">
        <v>3495</v>
      </c>
      <c r="B1473" s="12" t="s">
        <v>3496</v>
      </c>
      <c r="C1473" s="16" t="str">
        <f>[1]!s_info_mkt(A1473)</f>
        <v>创业板</v>
      </c>
      <c r="D1473" s="16" t="str">
        <f>[1]!s_ipo_listeddate(A1473)</f>
        <v>2015-05-28</v>
      </c>
      <c r="E1473" s="16" t="str">
        <f>[1]!lastradeday_s("000002","")</f>
        <v>2026-06-22</v>
      </c>
      <c r="F1473" s="16" t="str">
        <f>[1]!s_info_industry_csrc2023(A1473,"",3)</f>
        <v>仪器仪表制造业</v>
      </c>
      <c r="G1473" s="16" t="str">
        <f>[1]!s_info_industry_csrc2023(A1473,"",1)</f>
        <v>制造业</v>
      </c>
      <c r="H1473" s="16">
        <f>[1]!s_is(A1473,83,"FY","YTD","20251231",1,"",100000000)</f>
        <v>4.7246886642000003</v>
      </c>
      <c r="I1473" s="16">
        <f>[1]!s_is(A1473,83,"FY","YTD","20241231",1,"",100000000)</f>
        <v>5.5138882128999995</v>
      </c>
      <c r="J1473" s="16">
        <f t="shared" si="66"/>
        <v>-0.14312940673219121</v>
      </c>
      <c r="K1473" s="16">
        <f>[1]!s_is(A1473,61,"FY","YTD","20251231",1,"",100000000)</f>
        <v>-0.42973354420000004</v>
      </c>
      <c r="L1473" s="16">
        <f>[1]!s_is(A1473,61,"FY","YTD","20241231",1,"",100000000)</f>
        <v>-0.86617395680000009</v>
      </c>
      <c r="M1473" s="16">
        <f t="shared" si="67"/>
        <v>0.50387154817305868</v>
      </c>
      <c r="N1473" s="16">
        <f>[1]!s_fa_roe(A1473,"20251231")</f>
        <v>-6.0659999999999998</v>
      </c>
      <c r="O1473" s="16">
        <f>[1]!s_stmnote_rdexp(A1473,"20251231",1,10000)</f>
        <v>3293.2438529999999</v>
      </c>
      <c r="P1473" s="20">
        <f t="shared" si="68"/>
        <v>6.9702875407508413E-2</v>
      </c>
      <c r="Q1473" s="16">
        <f>[1]!s_margin_tradingbalance(A1473,"",10000)</f>
        <v>0</v>
      </c>
      <c r="R1473" s="16">
        <f>[1]!s_margin_seclendingbalance(A1473,"",10000)</f>
        <v>0</v>
      </c>
      <c r="S1473" s="17">
        <f>[1]!s_val_ev(A1473,"",100000000)</f>
        <v>40.378955063200003</v>
      </c>
      <c r="T1473" s="17">
        <f>[1]!share_freesharesmv(A1473,"",100000000)</f>
        <v>19.715482293000001</v>
      </c>
      <c r="U1473" s="17">
        <f>[1]!s_dq_amount_btin(A1473,E1473,100000000)</f>
        <v>0.67439994000000003</v>
      </c>
      <c r="V1473" s="17">
        <f>[1]!s_dq_turn(A1473,E1473)</f>
        <v>2.0459945564634947</v>
      </c>
      <c r="W1473" s="2">
        <f>[1]!s_pq_amount(A1473,"20260101","",100000000)</f>
        <v>102.50947966</v>
      </c>
      <c r="X1473" s="2">
        <f>[1]!s_pq_avgamount(A1473,"20260101","",100000000)</f>
        <v>0.93190436054545445</v>
      </c>
      <c r="Y1473" s="17">
        <f>[1]!s_ipo_dilutedpe(A1473)</f>
        <v>22.99</v>
      </c>
      <c r="Z1473" s="12">
        <f>[1]!s_ipo_collection_total(A1473,100000000)</f>
        <v>2.0499999999999998</v>
      </c>
      <c r="AA1473" s="2">
        <f>[1]!s_val_pe_ttm(A1473,E1473)</f>
        <v>-151.27742004394531</v>
      </c>
      <c r="AB1473" s="5">
        <f>[1]!s_info_zjtxornot1(A1473,"")</f>
        <v>0</v>
      </c>
      <c r="AC1473" s="22" t="str">
        <f>[1]!s_info_nature1(A1473,"")</f>
        <v>地方国有企业</v>
      </c>
      <c r="AD1473" s="6" t="str">
        <f>[1]!s_info_city(A1473)</f>
        <v>徐州市</v>
      </c>
      <c r="AE1473" s="6" t="str">
        <f>[1]!s_info_province(A1473)</f>
        <v>江苏省</v>
      </c>
      <c r="AF1473">
        <v>117.184811</v>
      </c>
      <c r="AG1473">
        <v>34.261792</v>
      </c>
    </row>
    <row r="1474" spans="1:33" x14ac:dyDescent="0.3">
      <c r="A1474" s="12" t="s">
        <v>3497</v>
      </c>
      <c r="B1474" s="12" t="s">
        <v>3498</v>
      </c>
      <c r="C1474" s="16" t="str">
        <f>[1]!s_info_mkt(A1474)</f>
        <v>科创板</v>
      </c>
      <c r="D1474" s="16" t="str">
        <f>[1]!s_ipo_listeddate(A1474)</f>
        <v>2021-03-11</v>
      </c>
      <c r="E1474" s="16" t="str">
        <f>[1]!lastradeday_s("000002","")</f>
        <v>2026-06-22</v>
      </c>
      <c r="F1474" s="16" t="str">
        <f>[1]!s_info_industry_csrc2023(A1474,"",3)</f>
        <v>软件和信息技术服务业</v>
      </c>
      <c r="G1474" s="16" t="str">
        <f>[1]!s_info_industry_csrc2023(A1474,"",1)</f>
        <v>信息传输、软件和信息技术服务业</v>
      </c>
      <c r="H1474" s="16">
        <f>[1]!s_is(A1474,83,"FY","YTD","20251231",1,"",100000000)</f>
        <v>8.9338005957000011</v>
      </c>
      <c r="I1474" s="16">
        <f>[1]!s_is(A1474,83,"FY","YTD","20241231",1,"",100000000)</f>
        <v>8.8805726342</v>
      </c>
      <c r="J1474" s="16">
        <f t="shared" si="66"/>
        <v>5.9937532963825202E-3</v>
      </c>
      <c r="K1474" s="16">
        <f>[1]!s_is(A1474,61,"FY","YTD","20251231",1,"",100000000)</f>
        <v>0.20745430239999998</v>
      </c>
      <c r="L1474" s="16">
        <f>[1]!s_is(A1474,61,"FY","YTD","20241231",1,"",100000000)</f>
        <v>0.63964303340000006</v>
      </c>
      <c r="M1474" s="16">
        <f t="shared" si="67"/>
        <v>-0.67567175507675914</v>
      </c>
      <c r="N1474" s="16">
        <f>[1]!s_fa_roe(A1474,"20251231")</f>
        <v>0.77349999999999997</v>
      </c>
      <c r="O1474" s="16">
        <f>[1]!s_stmnote_rdexp(A1474,"20251231",1,10000)</f>
        <v>46278.699830999998</v>
      </c>
      <c r="P1474" s="20">
        <f t="shared" si="68"/>
        <v>0.51801805217451091</v>
      </c>
      <c r="Q1474" s="16">
        <f>[1]!s_margin_tradingbalance(A1474,"",10000)</f>
        <v>32519.405599999998</v>
      </c>
      <c r="R1474" s="16">
        <f>[1]!s_margin_seclendingbalance(A1474,"",10000)</f>
        <v>286.71429999999998</v>
      </c>
      <c r="S1474" s="17">
        <f>[1]!s_val_ev(A1474,"",100000000)</f>
        <v>106.43605474040001</v>
      </c>
      <c r="T1474" s="17">
        <f>[1]!share_freesharesmv(A1474,"",100000000)</f>
        <v>60.517227830600007</v>
      </c>
      <c r="U1474" s="17">
        <f>[1]!s_dq_amount_btin(A1474,E1474,100000000)</f>
        <v>5.0495378400000002</v>
      </c>
      <c r="V1474" s="17">
        <f>[1]!s_dq_turn(A1474,E1474)</f>
        <v>4.6700084362609475</v>
      </c>
      <c r="W1474" s="2">
        <f>[1]!s_pq_amount(A1474,"20260101","",100000000)</f>
        <v>269.20975240000001</v>
      </c>
      <c r="X1474" s="2">
        <f>[1]!s_pq_avgamount(A1474,"20260101","",100000000)</f>
        <v>2.4473613854545455</v>
      </c>
      <c r="Y1474" s="17">
        <f>[1]!s_ipo_dilutedpe(A1474)</f>
        <v>119.49</v>
      </c>
      <c r="Z1474" s="12">
        <f>[1]!s_ipo_collection_total(A1474,100000000)</f>
        <v>23.306429999999999</v>
      </c>
      <c r="AA1474" s="2">
        <f>[1]!s_val_pe_ttm(A1474,E1474)</f>
        <v>349.99539184570313</v>
      </c>
      <c r="AB1474" s="5">
        <f>[1]!s_info_zjtxornot1(A1474,"")</f>
        <v>0</v>
      </c>
      <c r="AC1474" s="22" t="str">
        <f>[1]!s_info_nature1(A1474,"")</f>
        <v>民营企业</v>
      </c>
      <c r="AD1474" s="6" t="str">
        <f>[1]!s_info_city(A1474)</f>
        <v>广州市</v>
      </c>
      <c r="AE1474" s="6" t="str">
        <f>[1]!s_info_province(A1474)</f>
        <v>广东省</v>
      </c>
      <c r="AF1474">
        <v>113.280637</v>
      </c>
      <c r="AG1474">
        <v>23.125177999999998</v>
      </c>
    </row>
    <row r="1475" spans="1:33" x14ac:dyDescent="0.3">
      <c r="A1475" s="12" t="s">
        <v>3499</v>
      </c>
      <c r="B1475" s="12" t="s">
        <v>3500</v>
      </c>
      <c r="C1475" s="16" t="str">
        <f>[1]!s_info_mkt(A1475)</f>
        <v>科创板</v>
      </c>
      <c r="D1475" s="16" t="str">
        <f>[1]!s_ipo_listeddate(A1475)</f>
        <v>2026-03-31</v>
      </c>
      <c r="E1475" s="16" t="str">
        <f>[1]!lastradeday_s("000002","")</f>
        <v>2026-06-22</v>
      </c>
      <c r="F1475" s="16" t="str">
        <f>[1]!s_info_industry_csrc2023(A1475,"",3)</f>
        <v>专用设备制造业</v>
      </c>
      <c r="G1475" s="16" t="str">
        <f>[1]!s_info_industry_csrc2023(A1475,"",1)</f>
        <v>制造业</v>
      </c>
      <c r="H1475" s="16">
        <f>[1]!s_is(A1475,83,"FY","YTD","20251231",1,"",100000000)</f>
        <v>23.948867423100001</v>
      </c>
      <c r="I1475" s="16">
        <f>[1]!s_is(A1475,83,"FY","YTD","20241231",1,"",100000000)</f>
        <v>21.9387518154</v>
      </c>
      <c r="J1475" s="16">
        <f t="shared" ref="J1475:J1538" si="69">H1475/I1475-1</f>
        <v>9.1623973169202566E-2</v>
      </c>
      <c r="K1475" s="16">
        <f>[1]!s_is(A1475,61,"FY","YTD","20251231",1,"",100000000)</f>
        <v>2.0411114805000001</v>
      </c>
      <c r="L1475" s="16">
        <f>[1]!s_is(A1475,61,"FY","YTD","20241231",1,"",100000000)</f>
        <v>1.9538930788999997</v>
      </c>
      <c r="M1475" s="16">
        <f t="shared" ref="M1475:M1538" si="70">(K1475-L1475)/ABS(L1475)</f>
        <v>4.4638267335028632E-2</v>
      </c>
      <c r="N1475" s="16">
        <f>[1]!s_fa_roe(A1475,"20251231")</f>
        <v>30.384599999999999</v>
      </c>
      <c r="O1475" s="16">
        <f>[1]!s_stmnote_rdexp(A1475,"20251231",1,10000)</f>
        <v>0</v>
      </c>
      <c r="P1475" s="20">
        <f t="shared" ref="P1475:P1538" si="71">O1475/H1475/10000</f>
        <v>0</v>
      </c>
      <c r="Q1475" s="16">
        <f>[1]!s_margin_tradingbalance(A1475,"",10000)</f>
        <v>32182.389200000001</v>
      </c>
      <c r="R1475" s="16">
        <f>[1]!s_margin_seclendingbalance(A1475,"",10000)</f>
        <v>0</v>
      </c>
      <c r="S1475" s="17">
        <f>[1]!s_val_ev(A1475,"",100000000)</f>
        <v>331.2</v>
      </c>
      <c r="T1475" s="17">
        <f>[1]!share_freesharesmv(A1475,"",100000000)</f>
        <v>62.25934032</v>
      </c>
      <c r="U1475" s="17">
        <f>[1]!s_dq_amount_btin(A1475,E1475,100000000)</f>
        <v>7.4857330900000001</v>
      </c>
      <c r="V1475" s="17">
        <f>[1]!s_dq_turn(A1475,E1475)</f>
        <v>12.236968237764328</v>
      </c>
      <c r="W1475" s="2">
        <f>[1]!s_pq_amount(A1475,"20260101","",100000000)</f>
        <v>391.67882007999998</v>
      </c>
      <c r="X1475" s="2">
        <f>[1]!s_pq_avgamount(A1475,"20260101","",100000000)</f>
        <v>7.1214330923636364</v>
      </c>
      <c r="Y1475" s="17">
        <f>[1]!s_ipo_dilutedpe(A1475)</f>
        <v>22.94</v>
      </c>
      <c r="Z1475" s="12">
        <f>[1]!s_ipo_collection_total(A1475,100000000)</f>
        <v>10.512</v>
      </c>
      <c r="AA1475" s="2">
        <f>[1]!s_val_pe_ttm(A1475,E1475)</f>
        <v>188.23948669433594</v>
      </c>
      <c r="AB1475" s="5">
        <f>[1]!s_info_zjtxornot1(A1475,"")</f>
        <v>0</v>
      </c>
      <c r="AC1475" s="22" t="str">
        <f>[1]!s_info_nature1(A1475,"")</f>
        <v>地方国有企业</v>
      </c>
      <c r="AD1475" s="6" t="str">
        <f>[1]!s_info_city(A1475)</f>
        <v>西安市</v>
      </c>
      <c r="AE1475" s="6" t="str">
        <f>[1]!s_info_province(A1475)</f>
        <v>陕西省</v>
      </c>
      <c r="AF1475">
        <v>108.948024</v>
      </c>
      <c r="AG1475">
        <v>34.263160999999997</v>
      </c>
    </row>
    <row r="1476" spans="1:33" x14ac:dyDescent="0.3">
      <c r="A1476" s="12" t="s">
        <v>3501</v>
      </c>
      <c r="B1476" s="12" t="s">
        <v>3502</v>
      </c>
      <c r="C1476" s="16" t="str">
        <f>[1]!s_info_mkt(A1476)</f>
        <v>主板</v>
      </c>
      <c r="D1476" s="16" t="str">
        <f>[1]!s_ipo_listeddate(A1476)</f>
        <v>2017-12-29</v>
      </c>
      <c r="E1476" s="16" t="str">
        <f>[1]!lastradeday_s("000002","")</f>
        <v>2026-06-22</v>
      </c>
      <c r="F1476" s="16" t="str">
        <f>[1]!s_info_industry_csrc2023(A1476,"",3)</f>
        <v>橡胶和塑料制品业</v>
      </c>
      <c r="G1476" s="16" t="str">
        <f>[1]!s_info_industry_csrc2023(A1476,"",1)</f>
        <v>制造业</v>
      </c>
      <c r="H1476" s="16">
        <f>[1]!s_is(A1476,83,"FY","YTD","20251231",1,"",100000000)</f>
        <v>2.7002927847000002</v>
      </c>
      <c r="I1476" s="16">
        <f>[1]!s_is(A1476,83,"FY","YTD","20241231",1,"",100000000)</f>
        <v>2.3137000983</v>
      </c>
      <c r="J1476" s="16">
        <f t="shared" si="69"/>
        <v>0.16708850325245295</v>
      </c>
      <c r="K1476" s="16">
        <f>[1]!s_is(A1476,61,"FY","YTD","20251231",1,"",100000000)</f>
        <v>0.4524607672</v>
      </c>
      <c r="L1476" s="16">
        <f>[1]!s_is(A1476,61,"FY","YTD","20241231",1,"",100000000)</f>
        <v>0.2792271194</v>
      </c>
      <c r="M1476" s="16">
        <f t="shared" si="70"/>
        <v>0.62040409317061485</v>
      </c>
      <c r="N1476" s="16">
        <f>[1]!s_fa_roe(A1476,"20251231")</f>
        <v>8.1529000000000007</v>
      </c>
      <c r="O1476" s="16">
        <f>[1]!s_stmnote_rdexp(A1476,"20251231",1,10000)</f>
        <v>1088.478513</v>
      </c>
      <c r="P1476" s="20">
        <f t="shared" si="71"/>
        <v>4.0309647871052207E-2</v>
      </c>
      <c r="Q1476" s="16">
        <f>[1]!s_margin_tradingbalance(A1476,"",10000)</f>
        <v>0</v>
      </c>
      <c r="R1476" s="16">
        <f>[1]!s_margin_seclendingbalance(A1476,"",10000)</f>
        <v>0</v>
      </c>
      <c r="S1476" s="17">
        <f>[1]!s_val_ev(A1476,"",100000000)</f>
        <v>33.177999999999997</v>
      </c>
      <c r="T1476" s="17">
        <f>[1]!share_freesharesmv(A1476,"",100000000)</f>
        <v>10.735900000000001</v>
      </c>
      <c r="U1476" s="17">
        <f>[1]!s_dq_amount_btin(A1476,E1476,100000000)</f>
        <v>0.68892787</v>
      </c>
      <c r="V1476" s="17">
        <f>[1]!s_dq_turn(A1476,E1476)</f>
        <v>2.0983981132075473</v>
      </c>
      <c r="W1476" s="2">
        <f>[1]!s_pq_amount(A1476,"20260101","",100000000)</f>
        <v>122.76542832</v>
      </c>
      <c r="X1476" s="2">
        <f>[1]!s_pq_avgamount(A1476,"20260101","",100000000)</f>
        <v>1.1160493483636365</v>
      </c>
      <c r="Y1476" s="17">
        <f>[1]!s_ipo_dilutedpe(A1476)</f>
        <v>22.96</v>
      </c>
      <c r="Z1476" s="12">
        <f>[1]!s_ipo_collection_total(A1476,100000000)</f>
        <v>1.7119</v>
      </c>
      <c r="AA1476" s="2">
        <f>[1]!s_val_pe_ttm(A1476,E1476)</f>
        <v>76.849967956542969</v>
      </c>
      <c r="AB1476" s="5">
        <f>[1]!s_info_zjtxornot1(A1476,"")</f>
        <v>0</v>
      </c>
      <c r="AC1476" s="22" t="str">
        <f>[1]!s_info_nature1(A1476,"")</f>
        <v>民营企业</v>
      </c>
      <c r="AD1476" s="6" t="str">
        <f>[1]!s_info_city(A1476)</f>
        <v>常州市</v>
      </c>
      <c r="AE1476" s="6" t="str">
        <f>[1]!s_info_province(A1476)</f>
        <v>江苏省</v>
      </c>
      <c r="AF1476">
        <v>119.946973</v>
      </c>
      <c r="AG1476">
        <v>31.772752000000001</v>
      </c>
    </row>
    <row r="1477" spans="1:33" x14ac:dyDescent="0.3">
      <c r="A1477" s="12" t="s">
        <v>3503</v>
      </c>
      <c r="B1477" s="12" t="s">
        <v>3504</v>
      </c>
      <c r="C1477" s="16" t="str">
        <f>[1]!s_info_mkt(A1477)</f>
        <v>创业板</v>
      </c>
      <c r="D1477" s="16" t="str">
        <f>[1]!s_ipo_listeddate(A1477)</f>
        <v>2022-01-11</v>
      </c>
      <c r="E1477" s="16" t="str">
        <f>[1]!lastradeday_s("000002","")</f>
        <v>2026-06-22</v>
      </c>
      <c r="F1477" s="16" t="str">
        <f>[1]!s_info_industry_csrc2023(A1477,"",3)</f>
        <v>橡胶和塑料制品业</v>
      </c>
      <c r="G1477" s="16" t="str">
        <f>[1]!s_info_industry_csrc2023(A1477,"",1)</f>
        <v>制造业</v>
      </c>
      <c r="H1477" s="16">
        <f>[1]!s_is(A1477,83,"FY","YTD","20251231",1,"",100000000)</f>
        <v>22.039451225700002</v>
      </c>
      <c r="I1477" s="16">
        <f>[1]!s_is(A1477,83,"FY","YTD","20241231",1,"",100000000)</f>
        <v>18.190755697699998</v>
      </c>
      <c r="J1477" s="16">
        <f t="shared" si="69"/>
        <v>0.21157425188699697</v>
      </c>
      <c r="K1477" s="16">
        <f>[1]!s_is(A1477,61,"FY","YTD","20251231",1,"",100000000)</f>
        <v>2.569343199</v>
      </c>
      <c r="L1477" s="16">
        <f>[1]!s_is(A1477,61,"FY","YTD","20241231",1,"",100000000)</f>
        <v>2.2026115236000003</v>
      </c>
      <c r="M1477" s="16">
        <f t="shared" si="70"/>
        <v>0.16649857293064765</v>
      </c>
      <c r="N1477" s="16">
        <f>[1]!s_fa_roe(A1477,"20251231")</f>
        <v>7.9429999999999996</v>
      </c>
      <c r="O1477" s="16">
        <f>[1]!s_stmnote_rdexp(A1477,"20251231",1,10000)</f>
        <v>10508.902991999999</v>
      </c>
      <c r="P1477" s="20">
        <f t="shared" si="71"/>
        <v>4.768223529878849E-2</v>
      </c>
      <c r="Q1477" s="16">
        <f>[1]!s_margin_tradingbalance(A1477,"",10000)</f>
        <v>96291.704700000002</v>
      </c>
      <c r="R1477" s="16">
        <f>[1]!s_margin_seclendingbalance(A1477,"",10000)</f>
        <v>96.236000000000004</v>
      </c>
      <c r="S1477" s="17">
        <f>[1]!s_val_ev(A1477,"",100000000)</f>
        <v>264.35834597759998</v>
      </c>
      <c r="T1477" s="17">
        <f>[1]!share_freesharesmv(A1477,"",100000000)</f>
        <v>99.047548684799992</v>
      </c>
      <c r="U1477" s="17">
        <f>[1]!s_dq_amount_btin(A1477,E1477,100000000)</f>
        <v>14.06850036</v>
      </c>
      <c r="V1477" s="17">
        <f>[1]!s_dq_turn(A1477,E1477)</f>
        <v>8.2400702867395932</v>
      </c>
      <c r="W1477" s="2">
        <f>[1]!s_pq_amount(A1477,"20260101","",100000000)</f>
        <v>691.16802113000006</v>
      </c>
      <c r="X1477" s="2">
        <f>[1]!s_pq_avgamount(A1477,"20260101","",100000000)</f>
        <v>6.2833456466363629</v>
      </c>
      <c r="Y1477" s="17">
        <f>[1]!s_ipo_dilutedpe(A1477)</f>
        <v>58.79</v>
      </c>
      <c r="Z1477" s="12">
        <f>[1]!s_ipo_collection_total(A1477,100000000)</f>
        <v>19.99296</v>
      </c>
      <c r="AA1477" s="2">
        <f>[1]!s_val_pe_ttm(A1477,E1477)</f>
        <v>105.36589813232422</v>
      </c>
      <c r="AB1477" s="5">
        <f>[1]!s_info_zjtxornot1(A1477,"")</f>
        <v>0</v>
      </c>
      <c r="AC1477" s="22" t="str">
        <f>[1]!s_info_nature1(A1477,"")</f>
        <v>民营企业</v>
      </c>
      <c r="AD1477" s="6" t="str">
        <f>[1]!s_info_city(A1477)</f>
        <v>厦门市</v>
      </c>
      <c r="AE1477" s="6" t="str">
        <f>[1]!s_info_province(A1477)</f>
        <v>福建省</v>
      </c>
      <c r="AF1477">
        <v>118.11022</v>
      </c>
      <c r="AG1477">
        <v>24.490473999999999</v>
      </c>
    </row>
    <row r="1478" spans="1:33" x14ac:dyDescent="0.3">
      <c r="A1478" s="12" t="s">
        <v>3505</v>
      </c>
      <c r="B1478" s="12" t="s">
        <v>3506</v>
      </c>
      <c r="C1478" s="16" t="str">
        <f>[1]!s_info_mkt(A1478)</f>
        <v>科创板</v>
      </c>
      <c r="D1478" s="16" t="str">
        <f>[1]!s_ipo_listeddate(A1478)</f>
        <v>2020-07-01</v>
      </c>
      <c r="E1478" s="16" t="str">
        <f>[1]!lastradeday_s("000002","")</f>
        <v>2026-06-22</v>
      </c>
      <c r="F1478" s="16" t="str">
        <f>[1]!s_info_industry_csrc2023(A1478,"",3)</f>
        <v>仪器仪表制造业</v>
      </c>
      <c r="G1478" s="16" t="str">
        <f>[1]!s_info_industry_csrc2023(A1478,"",1)</f>
        <v>制造业</v>
      </c>
      <c r="H1478" s="16">
        <f>[1]!s_is(A1478,83,"FY","YTD","20251231",1,"",100000000)</f>
        <v>2.7000894883999997</v>
      </c>
      <c r="I1478" s="16">
        <f>[1]!s_is(A1478,83,"FY","YTD","20241231",1,"",100000000)</f>
        <v>3.2052201291000002</v>
      </c>
      <c r="J1478" s="16">
        <f t="shared" si="69"/>
        <v>-0.15759623999423622</v>
      </c>
      <c r="K1478" s="16">
        <f>[1]!s_is(A1478,61,"FY","YTD","20251231",1,"",100000000)</f>
        <v>-1.1584084885999999</v>
      </c>
      <c r="L1478" s="16">
        <f>[1]!s_is(A1478,61,"FY","YTD","20241231",1,"",100000000)</f>
        <v>-0.65236508149999994</v>
      </c>
      <c r="M1478" s="16">
        <f t="shared" si="70"/>
        <v>-0.77570584546990351</v>
      </c>
      <c r="N1478" s="16">
        <f>[1]!s_fa_roe(A1478,"20251231")</f>
        <v>-23.124199999999998</v>
      </c>
      <c r="O1478" s="16">
        <f>[1]!s_stmnote_rdexp(A1478,"20251231",1,10000)</f>
        <v>5627.2626380000002</v>
      </c>
      <c r="P1478" s="20">
        <f t="shared" si="71"/>
        <v>0.20841022722304528</v>
      </c>
      <c r="Q1478" s="16">
        <f>[1]!s_margin_tradingbalance(A1478,"",10000)</f>
        <v>2812.5425</v>
      </c>
      <c r="R1478" s="16">
        <f>[1]!s_margin_seclendingbalance(A1478,"",10000)</f>
        <v>0</v>
      </c>
      <c r="S1478" s="17">
        <f>[1]!s_val_ev(A1478,"",100000000)</f>
        <v>17.119199999999999</v>
      </c>
      <c r="T1478" s="17">
        <f>[1]!share_freesharesmv(A1478,"",100000000)</f>
        <v>5.7694720239999997</v>
      </c>
      <c r="U1478" s="17">
        <f>[1]!s_dq_amount_btin(A1478,E1478,100000000)</f>
        <v>0.25292157999999998</v>
      </c>
      <c r="V1478" s="17">
        <f>[1]!s_dq_turn(A1478,E1478)</f>
        <v>1.5109053571428572</v>
      </c>
      <c r="W1478" s="2">
        <f>[1]!s_pq_amount(A1478,"20260101","",100000000)</f>
        <v>29.2009395</v>
      </c>
      <c r="X1478" s="2">
        <f>[1]!s_pq_avgamount(A1478,"20260101","",100000000)</f>
        <v>0.26546308636363636</v>
      </c>
      <c r="Y1478" s="17">
        <f>[1]!s_ipo_dilutedpe(A1478)</f>
        <v>45.43</v>
      </c>
      <c r="Z1478" s="12">
        <f>[1]!s_ipo_collection_total(A1478,100000000)</f>
        <v>4.7586000000000004</v>
      </c>
      <c r="AA1478" s="2">
        <f>[1]!s_val_pe_ttm(A1478,E1478)</f>
        <v>-15.628964424133301</v>
      </c>
      <c r="AB1478" s="5">
        <f>[1]!s_info_zjtxornot1(A1478,"")</f>
        <v>1</v>
      </c>
      <c r="AC1478" s="22" t="str">
        <f>[1]!s_info_nature1(A1478,"")</f>
        <v>民营企业</v>
      </c>
      <c r="AD1478" s="6" t="str">
        <f>[1]!s_info_city(A1478)</f>
        <v>成都市</v>
      </c>
      <c r="AE1478" s="6" t="str">
        <f>[1]!s_info_province(A1478)</f>
        <v>四川省</v>
      </c>
      <c r="AF1478">
        <v>104.065735</v>
      </c>
      <c r="AG1478">
        <v>30.659462000000001</v>
      </c>
    </row>
    <row r="1479" spans="1:33" x14ac:dyDescent="0.3">
      <c r="A1479" s="12" t="s">
        <v>3507</v>
      </c>
      <c r="B1479" s="12" t="s">
        <v>3508</v>
      </c>
      <c r="C1479" s="16" t="str">
        <f>[1]!s_info_mkt(A1479)</f>
        <v>科创板</v>
      </c>
      <c r="D1479" s="16" t="str">
        <f>[1]!s_ipo_listeddate(A1479)</f>
        <v>2020-06-22</v>
      </c>
      <c r="E1479" s="16" t="str">
        <f>[1]!lastradeday_s("000002","")</f>
        <v>2026-06-22</v>
      </c>
      <c r="F1479" s="16" t="str">
        <f>[1]!s_info_industry_csrc2023(A1479,"",3)</f>
        <v>专用设备制造业</v>
      </c>
      <c r="G1479" s="16" t="str">
        <f>[1]!s_info_industry_csrc2023(A1479,"",1)</f>
        <v>制造业</v>
      </c>
      <c r="H1479" s="16">
        <f>[1]!s_is(A1479,83,"FY","YTD","20251231",1,"",100000000)</f>
        <v>32.613627858200005</v>
      </c>
      <c r="I1479" s="16">
        <f>[1]!s_is(A1479,83,"FY","YTD","20241231",1,"",100000000)</f>
        <v>31.495542765300002</v>
      </c>
      <c r="J1479" s="16">
        <f t="shared" si="69"/>
        <v>3.5499788056735593E-2</v>
      </c>
      <c r="K1479" s="16">
        <f>[1]!s_is(A1479,61,"FY","YTD","20251231",1,"",100000000)</f>
        <v>1.6726484071000001</v>
      </c>
      <c r="L1479" s="16">
        <f>[1]!s_is(A1479,61,"FY","YTD","20241231",1,"",100000000)</f>
        <v>1.6553252591000001</v>
      </c>
      <c r="M1479" s="16">
        <f t="shared" si="70"/>
        <v>1.0465102193522136E-2</v>
      </c>
      <c r="N1479" s="16">
        <f>[1]!s_fa_roe(A1479,"20251231")</f>
        <v>5.2210999999999999</v>
      </c>
      <c r="O1479" s="16">
        <f>[1]!s_stmnote_rdexp(A1479,"20251231",1,10000)</f>
        <v>23507.353507</v>
      </c>
      <c r="P1479" s="20">
        <f t="shared" si="71"/>
        <v>7.207831526503905E-2</v>
      </c>
      <c r="Q1479" s="16">
        <f>[1]!s_margin_tradingbalance(A1479,"",10000)</f>
        <v>45759.401299999998</v>
      </c>
      <c r="R1479" s="16">
        <f>[1]!s_margin_seclendingbalance(A1479,"",10000)</f>
        <v>10.013</v>
      </c>
      <c r="S1479" s="17">
        <f>[1]!s_val_ev(A1479,"",100000000)</f>
        <v>98.745349983500006</v>
      </c>
      <c r="T1479" s="17">
        <f>[1]!share_freesharesmv(A1479,"",100000000)</f>
        <v>85.299958324900004</v>
      </c>
      <c r="U1479" s="17">
        <f>[1]!s_dq_amount_btin(A1479,E1479,100000000)</f>
        <v>7.1818625899999997</v>
      </c>
      <c r="V1479" s="17">
        <f>[1]!s_dq_turn(A1479,E1479)</f>
        <v>7.3243055861450799</v>
      </c>
      <c r="W1479" s="2">
        <f>[1]!s_pq_amount(A1479,"20260101","",100000000)</f>
        <v>470.89231752000001</v>
      </c>
      <c r="X1479" s="2">
        <f>[1]!s_pq_avgamount(A1479,"20260101","",100000000)</f>
        <v>4.2808392501818178</v>
      </c>
      <c r="Y1479" s="17">
        <f>[1]!s_ipo_dilutedpe(A1479)</f>
        <v>43.04</v>
      </c>
      <c r="Z1479" s="12">
        <f>[1]!s_ipo_collection_total(A1479,100000000)</f>
        <v>5.8418799999999997</v>
      </c>
      <c r="AA1479" s="2">
        <f>[1]!s_val_pe_ttm(A1479,E1479)</f>
        <v>59.382041931152344</v>
      </c>
      <c r="AB1479" s="5">
        <f>[1]!s_info_zjtxornot1(A1479,"")</f>
        <v>1</v>
      </c>
      <c r="AC1479" s="22" t="str">
        <f>[1]!s_info_nature1(A1479,"")</f>
        <v>民营企业</v>
      </c>
      <c r="AD1479" s="6" t="str">
        <f>[1]!s_info_city(A1479)</f>
        <v>深圳市</v>
      </c>
      <c r="AE1479" s="6" t="str">
        <f>[1]!s_info_province(A1479)</f>
        <v>广东省</v>
      </c>
      <c r="AF1479">
        <v>114.085947</v>
      </c>
      <c r="AG1479">
        <v>22.547000000000001</v>
      </c>
    </row>
    <row r="1480" spans="1:33" x14ac:dyDescent="0.3">
      <c r="A1480" s="12" t="s">
        <v>3509</v>
      </c>
      <c r="B1480" s="12" t="s">
        <v>3510</v>
      </c>
      <c r="C1480" s="16" t="str">
        <f>[1]!s_info_mkt(A1480)</f>
        <v>主板</v>
      </c>
      <c r="D1480" s="16" t="str">
        <f>[1]!s_ipo_listeddate(A1480)</f>
        <v>1993-03-16</v>
      </c>
      <c r="E1480" s="16" t="str">
        <f>[1]!lastradeday_s("000002","")</f>
        <v>2026-06-22</v>
      </c>
      <c r="F1480" s="16" t="str">
        <f>[1]!s_info_industry_csrc2023(A1480,"",3)</f>
        <v>电信、广播电视和卫星传输服务</v>
      </c>
      <c r="G1480" s="16" t="str">
        <f>[1]!s_info_industry_csrc2023(A1480,"",1)</f>
        <v>信息传输、软件和信息技术服务业</v>
      </c>
      <c r="H1480" s="16">
        <f>[1]!s_is(A1480,83,"FY","YTD","20251231",1,"",100000000)</f>
        <v>74.894427210700002</v>
      </c>
      <c r="I1480" s="16">
        <f>[1]!s_is(A1480,83,"FY","YTD","20241231",1,"",100000000)</f>
        <v>76.979191048100006</v>
      </c>
      <c r="J1480" s="16">
        <f t="shared" si="69"/>
        <v>-2.7082173883814287E-2</v>
      </c>
      <c r="K1480" s="16">
        <f>[1]!s_is(A1480,61,"FY","YTD","20251231",1,"",100000000)</f>
        <v>6.1745910176000001</v>
      </c>
      <c r="L1480" s="16">
        <f>[1]!s_is(A1480,61,"FY","YTD","20241231",1,"",100000000)</f>
        <v>6.6871212482000004</v>
      </c>
      <c r="M1480" s="16">
        <f t="shared" si="70"/>
        <v>-7.6644375296464104E-2</v>
      </c>
      <c r="N1480" s="16">
        <f>[1]!s_fa_roe(A1480,"20251231")</f>
        <v>2.0629</v>
      </c>
      <c r="O1480" s="16">
        <f>[1]!s_stmnote_rdexp(A1480,"20251231",1,10000)</f>
        <v>17170.886600999998</v>
      </c>
      <c r="P1480" s="20">
        <f t="shared" si="71"/>
        <v>2.2926788067546409E-2</v>
      </c>
      <c r="Q1480" s="16">
        <f>[1]!s_margin_tradingbalance(A1480,"",10000)</f>
        <v>136105.8474</v>
      </c>
      <c r="R1480" s="16">
        <f>[1]!s_margin_seclendingbalance(A1480,"",10000)</f>
        <v>1038.548</v>
      </c>
      <c r="S1480" s="17">
        <f>[1]!s_val_ev(A1480,"",100000000)</f>
        <v>296.51956385940002</v>
      </c>
      <c r="T1480" s="17">
        <f>[1]!share_freesharesmv(A1480,"",100000000)</f>
        <v>158.06051984519999</v>
      </c>
      <c r="U1480" s="17">
        <f>[1]!s_dq_amount_btin(A1480,E1480,100000000)</f>
        <v>4.4619710799999996</v>
      </c>
      <c r="V1480" s="17">
        <f>[1]!s_dq_turn(A1480,E1480)</f>
        <v>1.5280775096338928</v>
      </c>
      <c r="W1480" s="2">
        <f>[1]!s_pq_amount(A1480,"20260101","",100000000)</f>
        <v>1068.0153015599999</v>
      </c>
      <c r="X1480" s="2">
        <f>[1]!s_pq_avgamount(A1480,"20260101","",100000000)</f>
        <v>9.7092300141818182</v>
      </c>
      <c r="Y1480" s="17">
        <f>[1]!s_ipo_dilutedpe(A1480)</f>
        <v>0</v>
      </c>
      <c r="Z1480" s="12">
        <f>[1]!s_ipo_collection_total(A1480,100000000)</f>
        <v>0.97459200000000001</v>
      </c>
      <c r="AA1480" s="2">
        <f>[1]!s_val_pe_ttm(A1480,E1480)</f>
        <v>53.112876892089844</v>
      </c>
      <c r="AB1480" s="5">
        <f>[1]!s_info_zjtxornot1(A1480,"")</f>
        <v>0</v>
      </c>
      <c r="AC1480" s="22" t="str">
        <f>[1]!s_info_nature1(A1480,"")</f>
        <v>地方国有企业</v>
      </c>
      <c r="AD1480" s="6" t="str">
        <f>[1]!s_info_city(A1480)</f>
        <v>上海市</v>
      </c>
      <c r="AE1480" s="6" t="str">
        <f>[1]!s_info_province(A1480)</f>
        <v>上海</v>
      </c>
      <c r="AF1480">
        <v>121.472644</v>
      </c>
      <c r="AG1480">
        <v>31.231705999999999</v>
      </c>
    </row>
    <row r="1481" spans="1:33" x14ac:dyDescent="0.3">
      <c r="A1481" s="12" t="s">
        <v>3511</v>
      </c>
      <c r="B1481" s="12" t="s">
        <v>3512</v>
      </c>
      <c r="C1481" s="16" t="str">
        <f>[1]!s_info_mkt(A1481)</f>
        <v>创业板</v>
      </c>
      <c r="D1481" s="16" t="str">
        <f>[1]!s_ipo_listeddate(A1481)</f>
        <v>2017-05-26</v>
      </c>
      <c r="E1481" s="16" t="str">
        <f>[1]!lastradeday_s("000002","")</f>
        <v>2026-06-22</v>
      </c>
      <c r="F1481" s="16" t="str">
        <f>[1]!s_info_industry_csrc2023(A1481,"",3)</f>
        <v>软件和信息技术服务业</v>
      </c>
      <c r="G1481" s="16" t="str">
        <f>[1]!s_info_industry_csrc2023(A1481,"",1)</f>
        <v>信息传输、软件和信息技术服务业</v>
      </c>
      <c r="H1481" s="16">
        <f>[1]!s_is(A1481,83,"FY","YTD","20251231",1,"",100000000)</f>
        <v>7.2472934099000001</v>
      </c>
      <c r="I1481" s="16">
        <f>[1]!s_is(A1481,83,"FY","YTD","20241231",1,"",100000000)</f>
        <v>7.8524922996000006</v>
      </c>
      <c r="J1481" s="16">
        <f t="shared" si="69"/>
        <v>-7.7070930681565786E-2</v>
      </c>
      <c r="K1481" s="16">
        <f>[1]!s_is(A1481,61,"FY","YTD","20251231",1,"",100000000)</f>
        <v>-1.0432925298</v>
      </c>
      <c r="L1481" s="16">
        <f>[1]!s_is(A1481,61,"FY","YTD","20241231",1,"",100000000)</f>
        <v>-1.2515889665</v>
      </c>
      <c r="M1481" s="16">
        <f t="shared" si="70"/>
        <v>0.16642559360561443</v>
      </c>
      <c r="N1481" s="16">
        <f>[1]!s_fa_roe(A1481,"20251231")</f>
        <v>-8.0326000000000004</v>
      </c>
      <c r="O1481" s="16">
        <f>[1]!s_stmnote_rdexp(A1481,"20251231",1,10000)</f>
        <v>34873.829766000003</v>
      </c>
      <c r="P1481" s="20">
        <f t="shared" si="71"/>
        <v>0.48119798376537931</v>
      </c>
      <c r="Q1481" s="16">
        <f>[1]!s_margin_tradingbalance(A1481,"",10000)</f>
        <v>0</v>
      </c>
      <c r="R1481" s="16">
        <f>[1]!s_margin_seclendingbalance(A1481,"",10000)</f>
        <v>0</v>
      </c>
      <c r="S1481" s="17">
        <f>[1]!s_val_ev(A1481,"",100000000)</f>
        <v>27.002689598599996</v>
      </c>
      <c r="T1481" s="17">
        <f>[1]!share_freesharesmv(A1481,"",100000000)</f>
        <v>17.208047997499996</v>
      </c>
      <c r="U1481" s="17">
        <f>[1]!s_dq_amount_btin(A1481,E1481,100000000)</f>
        <v>0.65192342999999997</v>
      </c>
      <c r="V1481" s="17">
        <f>[1]!s_dq_turn(A1481,E1481)</f>
        <v>3.4375930091336917</v>
      </c>
      <c r="W1481" s="2">
        <f>[1]!s_pq_amount(A1481,"20260101","",100000000)</f>
        <v>110.76737233</v>
      </c>
      <c r="X1481" s="2">
        <f>[1]!s_pq_avgamount(A1481,"20260101","",100000000)</f>
        <v>1.0069761120909091</v>
      </c>
      <c r="Y1481" s="17">
        <f>[1]!s_ipo_dilutedpe(A1481)</f>
        <v>22.98</v>
      </c>
      <c r="Z1481" s="12">
        <f>[1]!s_ipo_collection_total(A1481,100000000)</f>
        <v>2.6214</v>
      </c>
      <c r="AA1481" s="2">
        <f>[1]!s_val_pe_ttm(A1481,E1481)</f>
        <v>-27.63115119934082</v>
      </c>
      <c r="AB1481" s="5">
        <f>[1]!s_info_zjtxornot1(A1481,"")</f>
        <v>1</v>
      </c>
      <c r="AC1481" s="22" t="str">
        <f>[1]!s_info_nature1(A1481,"")</f>
        <v>民营企业</v>
      </c>
      <c r="AD1481" s="6" t="str">
        <f>[1]!s_info_city(A1481)</f>
        <v>济南市</v>
      </c>
      <c r="AE1481" s="6" t="str">
        <f>[1]!s_info_province(A1481)</f>
        <v>山东省</v>
      </c>
      <c r="AF1481">
        <v>117.000923</v>
      </c>
      <c r="AG1481">
        <v>36.675806999999999</v>
      </c>
    </row>
    <row r="1482" spans="1:33" x14ac:dyDescent="0.3">
      <c r="A1482" s="12" t="s">
        <v>3513</v>
      </c>
      <c r="B1482" s="12" t="s">
        <v>3514</v>
      </c>
      <c r="C1482" s="16" t="str">
        <f>[1]!s_info_mkt(A1482)</f>
        <v>主板</v>
      </c>
      <c r="D1482" s="16" t="str">
        <f>[1]!s_ipo_listeddate(A1482)</f>
        <v>2011-01-18</v>
      </c>
      <c r="E1482" s="16" t="str">
        <f>[1]!lastradeday_s("000002","")</f>
        <v>2026-06-22</v>
      </c>
      <c r="F1482" s="16" t="str">
        <f>[1]!s_info_industry_csrc2023(A1482,"",3)</f>
        <v>有色金属冶炼和压延加工业</v>
      </c>
      <c r="G1482" s="16" t="str">
        <f>[1]!s_info_industry_csrc2023(A1482,"",1)</f>
        <v>制造业</v>
      </c>
      <c r="H1482" s="16">
        <f>[1]!s_is(A1482,83,"FY","YTD","20251231",1,"",100000000)</f>
        <v>83.496816321799997</v>
      </c>
      <c r="I1482" s="16">
        <f>[1]!s_is(A1482,83,"FY","YTD","20241231",1,"",100000000)</f>
        <v>74.325761056099992</v>
      </c>
      <c r="J1482" s="16">
        <f t="shared" si="69"/>
        <v>0.12338999473921053</v>
      </c>
      <c r="K1482" s="16">
        <f>[1]!s_is(A1482,61,"FY","YTD","20251231",1,"",100000000)</f>
        <v>4.2564747026000003</v>
      </c>
      <c r="L1482" s="16">
        <f>[1]!s_is(A1482,61,"FY","YTD","20241231",1,"",100000000)</f>
        <v>4.6288331815000001</v>
      </c>
      <c r="M1482" s="16">
        <f t="shared" si="70"/>
        <v>-8.0443270323113034E-2</v>
      </c>
      <c r="N1482" s="16">
        <f>[1]!s_fa_roe(A1482,"20251231")</f>
        <v>7.6059000000000001</v>
      </c>
      <c r="O1482" s="16">
        <f>[1]!s_stmnote_rdexp(A1482,"20251231",1,10000)</f>
        <v>27803.885174999999</v>
      </c>
      <c r="P1482" s="20">
        <f t="shared" si="71"/>
        <v>3.3299335711008113E-2</v>
      </c>
      <c r="Q1482" s="16">
        <f>[1]!s_margin_tradingbalance(A1482,"",10000)</f>
        <v>0</v>
      </c>
      <c r="R1482" s="16">
        <f>[1]!s_margin_seclendingbalance(A1482,"",10000)</f>
        <v>0</v>
      </c>
      <c r="S1482" s="17">
        <f>[1]!s_val_ev(A1482,"",100000000)</f>
        <v>63.558108748400002</v>
      </c>
      <c r="T1482" s="17">
        <f>[1]!share_freesharesmv(A1482,"",100000000)</f>
        <v>30.4775431596</v>
      </c>
      <c r="U1482" s="17">
        <f>[1]!s_dq_amount_btin(A1482,E1482,100000000)</f>
        <v>0.66877741999999996</v>
      </c>
      <c r="V1482" s="17">
        <f>[1]!s_dq_turn(A1482,E1482)</f>
        <v>1.5530007976486457</v>
      </c>
      <c r="W1482" s="2">
        <f>[1]!s_pq_amount(A1482,"20260101","",100000000)</f>
        <v>131.25360653000001</v>
      </c>
      <c r="X1482" s="2">
        <f>[1]!s_pq_avgamount(A1482,"20260101","",100000000)</f>
        <v>1.1932146048181818</v>
      </c>
      <c r="Y1482" s="17">
        <f>[1]!s_ipo_dilutedpe(A1482)</f>
        <v>67.8</v>
      </c>
      <c r="Z1482" s="12">
        <f>[1]!s_ipo_collection_total(A1482,100000000)</f>
        <v>16</v>
      </c>
      <c r="AA1482" s="2">
        <f>[1]!s_val_pe_ttm(A1482,E1482)</f>
        <v>17.108747482299805</v>
      </c>
      <c r="AB1482" s="5">
        <f>[1]!s_info_zjtxornot1(A1482,"")</f>
        <v>1</v>
      </c>
      <c r="AC1482" s="22" t="str">
        <f>[1]!s_info_nature1(A1482,"")</f>
        <v>民营企业</v>
      </c>
      <c r="AD1482" s="6" t="str">
        <f>[1]!s_info_city(A1482)</f>
        <v>无锡市</v>
      </c>
      <c r="AE1482" s="6" t="str">
        <f>[1]!s_info_province(A1482)</f>
        <v>江苏省</v>
      </c>
      <c r="AF1482">
        <v>120.301663</v>
      </c>
      <c r="AG1482">
        <v>31.574729000000001</v>
      </c>
    </row>
    <row r="1483" spans="1:33" x14ac:dyDescent="0.3">
      <c r="A1483" s="12" t="s">
        <v>3515</v>
      </c>
      <c r="B1483" s="12" t="s">
        <v>3516</v>
      </c>
      <c r="C1483" s="16" t="str">
        <f>[1]!s_info_mkt(A1483)</f>
        <v>科创板</v>
      </c>
      <c r="D1483" s="16" t="str">
        <f>[1]!s_ipo_listeddate(A1483)</f>
        <v>2021-06-28</v>
      </c>
      <c r="E1483" s="16" t="str">
        <f>[1]!lastradeday_s("000002","")</f>
        <v>2026-06-22</v>
      </c>
      <c r="F1483" s="16" t="str">
        <f>[1]!s_info_industry_csrc2023(A1483,"",3)</f>
        <v>铁路、船舶、航空航天和其他运输设备制造业</v>
      </c>
      <c r="G1483" s="16" t="str">
        <f>[1]!s_info_industry_csrc2023(A1483,"",1)</f>
        <v>制造业</v>
      </c>
      <c r="H1483" s="16">
        <f>[1]!s_is(A1483,83,"FY","YTD","20251231",1,"",100000000)</f>
        <v>1.9757120478999999</v>
      </c>
      <c r="I1483" s="16">
        <f>[1]!s_is(A1483,83,"FY","YTD","20241231",1,"",100000000)</f>
        <v>2.9657291594999999</v>
      </c>
      <c r="J1483" s="16">
        <f t="shared" si="69"/>
        <v>-0.33381912452413887</v>
      </c>
      <c r="K1483" s="16">
        <f>[1]!s_is(A1483,61,"FY","YTD","20251231",1,"",100000000)</f>
        <v>0.10075264560000001</v>
      </c>
      <c r="L1483" s="16">
        <f>[1]!s_is(A1483,61,"FY","YTD","20241231",1,"",100000000)</f>
        <v>0.26273621050000001</v>
      </c>
      <c r="M1483" s="16">
        <f t="shared" si="70"/>
        <v>-0.61652546709011768</v>
      </c>
      <c r="N1483" s="16">
        <f>[1]!s_fa_roe(A1483,"20251231")</f>
        <v>1.6946000000000001</v>
      </c>
      <c r="O1483" s="16">
        <f>[1]!s_stmnote_rdexp(A1483,"20251231",1,10000)</f>
        <v>1990.4166719999998</v>
      </c>
      <c r="P1483" s="20">
        <f t="shared" si="71"/>
        <v>0.10074426959716268</v>
      </c>
      <c r="Q1483" s="16">
        <f>[1]!s_margin_tradingbalance(A1483,"",10000)</f>
        <v>18112.382099999999</v>
      </c>
      <c r="R1483" s="16">
        <f>[1]!s_margin_seclendingbalance(A1483,"",10000)</f>
        <v>0</v>
      </c>
      <c r="S1483" s="17">
        <f>[1]!s_val_ev(A1483,"",100000000)</f>
        <v>39.080571599999999</v>
      </c>
      <c r="T1483" s="17">
        <f>[1]!share_freesharesmv(A1483,"",100000000)</f>
        <v>26.900886939999999</v>
      </c>
      <c r="U1483" s="17">
        <f>[1]!s_dq_amount_btin(A1483,E1483,100000000)</f>
        <v>2.0357201200000001</v>
      </c>
      <c r="V1483" s="17">
        <f>[1]!s_dq_turn(A1483,E1483)</f>
        <v>5.2577050280400721</v>
      </c>
      <c r="W1483" s="2">
        <f>[1]!s_pq_amount(A1483,"20260101","",100000000)</f>
        <v>127.59776199</v>
      </c>
      <c r="X1483" s="2">
        <f>[1]!s_pq_avgamount(A1483,"20260101","",100000000)</f>
        <v>1.1599796544545455</v>
      </c>
      <c r="Y1483" s="17">
        <f>[1]!s_ipo_dilutedpe(A1483)</f>
        <v>26.21</v>
      </c>
      <c r="Z1483" s="12">
        <f>[1]!s_ipo_collection_total(A1483,100000000)</f>
        <v>2.5008569999999999</v>
      </c>
      <c r="AA1483" s="2">
        <f>[1]!s_val_pe_ttm(A1483,E1483)</f>
        <v>481.28176879882813</v>
      </c>
      <c r="AB1483" s="5">
        <f>[1]!s_info_zjtxornot1(A1483,"")</f>
        <v>1</v>
      </c>
      <c r="AC1483" s="22" t="str">
        <f>[1]!s_info_nature1(A1483,"")</f>
        <v>民营企业</v>
      </c>
      <c r="AD1483" s="6" t="str">
        <f>[1]!s_info_city(A1483)</f>
        <v>合肥市</v>
      </c>
      <c r="AE1483" s="6" t="str">
        <f>[1]!s_info_province(A1483)</f>
        <v>安徽省</v>
      </c>
      <c r="AF1483">
        <v>117.28304199999999</v>
      </c>
      <c r="AG1483">
        <v>31.861190000000001</v>
      </c>
    </row>
    <row r="1484" spans="1:33" x14ac:dyDescent="0.3">
      <c r="A1484" s="12" t="s">
        <v>3517</v>
      </c>
      <c r="B1484" s="12" t="s">
        <v>3518</v>
      </c>
      <c r="C1484" s="16" t="str">
        <f>[1]!s_info_mkt(A1484)</f>
        <v>主板</v>
      </c>
      <c r="D1484" s="16" t="str">
        <f>[1]!s_ipo_listeddate(A1484)</f>
        <v>2007-03-28</v>
      </c>
      <c r="E1484" s="16" t="str">
        <f>[1]!lastradeday_s("000002","")</f>
        <v>2026-06-22</v>
      </c>
      <c r="F1484" s="16" t="str">
        <f>[1]!s_info_industry_csrc2023(A1484,"",3)</f>
        <v>软件和信息技术服务业</v>
      </c>
      <c r="G1484" s="16" t="str">
        <f>[1]!s_info_industry_csrc2023(A1484,"",1)</f>
        <v>信息传输、软件和信息技术服务业</v>
      </c>
      <c r="H1484" s="16">
        <f>[1]!s_is(A1484,83,"FY","YTD","20251231",1,"",100000000)</f>
        <v>26.0913691238</v>
      </c>
      <c r="I1484" s="16">
        <f>[1]!s_is(A1484,83,"FY","YTD","20241231",1,"",100000000)</f>
        <v>44.036741230899999</v>
      </c>
      <c r="J1484" s="16">
        <f t="shared" si="69"/>
        <v>-0.40750908458475965</v>
      </c>
      <c r="K1484" s="16">
        <f>[1]!s_is(A1484,61,"FY","YTD","20251231",1,"",100000000)</f>
        <v>-2.1664969874</v>
      </c>
      <c r="L1484" s="16">
        <f>[1]!s_is(A1484,61,"FY","YTD","20241231",1,"",100000000)</f>
        <v>0.38172695600000001</v>
      </c>
      <c r="M1484" s="16">
        <f t="shared" si="70"/>
        <v>-6.6755147975454996</v>
      </c>
      <c r="N1484" s="16">
        <f>[1]!s_fa_roe(A1484,"20251231")</f>
        <v>-13.2257</v>
      </c>
      <c r="O1484" s="16">
        <f>[1]!s_stmnote_rdexp(A1484,"20251231",1,10000)</f>
        <v>9834.2897650000014</v>
      </c>
      <c r="P1484" s="20">
        <f t="shared" si="71"/>
        <v>3.7691735218407407E-2</v>
      </c>
      <c r="Q1484" s="16">
        <f>[1]!s_margin_tradingbalance(A1484,"",10000)</f>
        <v>35637.0216</v>
      </c>
      <c r="R1484" s="16">
        <f>[1]!s_margin_seclendingbalance(A1484,"",10000)</f>
        <v>279.85250000000002</v>
      </c>
      <c r="S1484" s="17">
        <f>[1]!s_val_ev(A1484,"",100000000)</f>
        <v>62.500792983999993</v>
      </c>
      <c r="T1484" s="17">
        <f>[1]!share_freesharesmv(A1484,"",100000000)</f>
        <v>53.717452683999994</v>
      </c>
      <c r="U1484" s="17">
        <f>[1]!s_dq_amount_btin(A1484,E1484,100000000)</f>
        <v>1.4048940000000001</v>
      </c>
      <c r="V1484" s="17">
        <f>[1]!s_dq_turn(A1484,E1484)</f>
        <v>2.5777410967358496</v>
      </c>
      <c r="W1484" s="2">
        <f>[1]!s_pq_amount(A1484,"20260101","",100000000)</f>
        <v>306.51098339999999</v>
      </c>
      <c r="X1484" s="2">
        <f>[1]!s_pq_avgamount(A1484,"20260101","",100000000)</f>
        <v>2.7864634854545458</v>
      </c>
      <c r="Y1484" s="17">
        <f>[1]!s_ipo_dilutedpe(A1484)</f>
        <v>23.92</v>
      </c>
      <c r="Z1484" s="12">
        <f>[1]!s_ipo_collection_total(A1484,100000000)</f>
        <v>3.024</v>
      </c>
      <c r="AA1484" s="2">
        <f>[1]!s_val_pe_ttm(A1484,E1484)</f>
        <v>-23.641653060913086</v>
      </c>
      <c r="AB1484" s="5">
        <f>[1]!s_info_zjtxornot1(A1484,"")</f>
        <v>0</v>
      </c>
      <c r="AC1484" s="22" t="str">
        <f>[1]!s_info_nature1(A1484,"")</f>
        <v>民营企业</v>
      </c>
      <c r="AD1484" s="6" t="str">
        <f>[1]!s_info_city(A1484)</f>
        <v>鞍山市</v>
      </c>
      <c r="AE1484" s="6" t="str">
        <f>[1]!s_info_province(A1484)</f>
        <v>辽宁省</v>
      </c>
      <c r="AF1484">
        <v>122.995632</v>
      </c>
      <c r="AG1484">
        <v>41.110626000000003</v>
      </c>
    </row>
    <row r="1485" spans="1:33" x14ac:dyDescent="0.3">
      <c r="A1485" s="12" t="s">
        <v>3519</v>
      </c>
      <c r="B1485" s="12" t="s">
        <v>3520</v>
      </c>
      <c r="C1485" s="16" t="str">
        <f>[1]!s_info_mkt(A1485)</f>
        <v>创业板</v>
      </c>
      <c r="D1485" s="16" t="str">
        <f>[1]!s_ipo_listeddate(A1485)</f>
        <v>2010-04-30</v>
      </c>
      <c r="E1485" s="16" t="str">
        <f>[1]!lastradeday_s("000002","")</f>
        <v>2026-06-22</v>
      </c>
      <c r="F1485" s="16" t="str">
        <f>[1]!s_info_industry_csrc2023(A1485,"",3)</f>
        <v>计算机、通信和其他电子设备制造业</v>
      </c>
      <c r="G1485" s="16" t="str">
        <f>[1]!s_info_industry_csrc2023(A1485,"",1)</f>
        <v>制造业</v>
      </c>
      <c r="H1485" s="16">
        <f>[1]!s_is(A1485,83,"FY","YTD","20251231",1,"",100000000)</f>
        <v>13.602655650999999</v>
      </c>
      <c r="I1485" s="16">
        <f>[1]!s_is(A1485,83,"FY","YTD","20241231",1,"",100000000)</f>
        <v>11.675502636800001</v>
      </c>
      <c r="J1485" s="16">
        <f t="shared" si="69"/>
        <v>0.1650595331224376</v>
      </c>
      <c r="K1485" s="16">
        <f>[1]!s_is(A1485,61,"FY","YTD","20251231",1,"",100000000)</f>
        <v>-1.1541815962999999</v>
      </c>
      <c r="L1485" s="16">
        <f>[1]!s_is(A1485,61,"FY","YTD","20241231",1,"",100000000)</f>
        <v>-2.3534241512</v>
      </c>
      <c r="M1485" s="16">
        <f t="shared" si="70"/>
        <v>0.50957348860744545</v>
      </c>
      <c r="N1485" s="16">
        <f>[1]!s_fa_roe(A1485,"20251231")</f>
        <v>-12.09</v>
      </c>
      <c r="O1485" s="16">
        <f>[1]!s_stmnote_rdexp(A1485,"20251231",1,10000)</f>
        <v>22506.270509000002</v>
      </c>
      <c r="P1485" s="20">
        <f t="shared" si="71"/>
        <v>0.16545497501692219</v>
      </c>
      <c r="Q1485" s="16">
        <f>[1]!s_margin_tradingbalance(A1485,"",10000)</f>
        <v>114637.7236</v>
      </c>
      <c r="R1485" s="16">
        <f>[1]!s_margin_seclendingbalance(A1485,"",10000)</f>
        <v>576.48429999999996</v>
      </c>
      <c r="S1485" s="17">
        <f>[1]!s_val_ev(A1485,"",100000000)</f>
        <v>144.01961538</v>
      </c>
      <c r="T1485" s="17">
        <f>[1]!share_freesharesmv(A1485,"",100000000)</f>
        <v>130.8217449</v>
      </c>
      <c r="U1485" s="17">
        <f>[1]!s_dq_amount_btin(A1485,E1485,100000000)</f>
        <v>10.328216680000001</v>
      </c>
      <c r="V1485" s="17">
        <f>[1]!s_dq_turn(A1485,E1485)</f>
        <v>7.9541362874758601</v>
      </c>
      <c r="W1485" s="2">
        <f>[1]!s_pq_amount(A1485,"20260101","",100000000)</f>
        <v>1195.5391313600001</v>
      </c>
      <c r="X1485" s="2">
        <f>[1]!s_pq_avgamount(A1485,"20260101","",100000000)</f>
        <v>10.868537557818181</v>
      </c>
      <c r="Y1485" s="17">
        <f>[1]!s_ipo_dilutedpe(A1485)</f>
        <v>98.33</v>
      </c>
      <c r="Z1485" s="12">
        <f>[1]!s_ipo_collection_total(A1485,100000000)</f>
        <v>23.8</v>
      </c>
      <c r="AA1485" s="2">
        <f>[1]!s_val_pe_ttm(A1485,E1485)</f>
        <v>-142.68246459960938</v>
      </c>
      <c r="AB1485" s="5">
        <f>[1]!s_info_zjtxornot1(A1485,"")</f>
        <v>0</v>
      </c>
      <c r="AC1485" s="22" t="str">
        <f>[1]!s_info_nature1(A1485,"")</f>
        <v>公众企业</v>
      </c>
      <c r="AD1485" s="6" t="str">
        <f>[1]!s_info_city(A1485)</f>
        <v>深圳市</v>
      </c>
      <c r="AE1485" s="6" t="str">
        <f>[1]!s_info_province(A1485)</f>
        <v>广东省</v>
      </c>
      <c r="AF1485">
        <v>114.085947</v>
      </c>
      <c r="AG1485">
        <v>22.547000000000001</v>
      </c>
    </row>
    <row r="1486" spans="1:33" x14ac:dyDescent="0.3">
      <c r="A1486" s="12" t="s">
        <v>3521</v>
      </c>
      <c r="B1486" s="12" t="s">
        <v>3522</v>
      </c>
      <c r="C1486" s="16" t="str">
        <f>[1]!s_info_mkt(A1486)</f>
        <v>创业板</v>
      </c>
      <c r="D1486" s="16" t="str">
        <f>[1]!s_ipo_listeddate(A1486)</f>
        <v>2011-08-03</v>
      </c>
      <c r="E1486" s="16" t="str">
        <f>[1]!lastradeday_s("000002","")</f>
        <v>2026-06-22</v>
      </c>
      <c r="F1486" s="16" t="str">
        <f>[1]!s_info_industry_csrc2023(A1486,"",3)</f>
        <v>软件和信息技术服务业</v>
      </c>
      <c r="G1486" s="16" t="str">
        <f>[1]!s_info_industry_csrc2023(A1486,"",1)</f>
        <v>信息传输、软件和信息技术服务业</v>
      </c>
      <c r="H1486" s="16">
        <f>[1]!s_is(A1486,83,"FY","YTD","20251231",1,"",100000000)</f>
        <v>2.4090927347999997</v>
      </c>
      <c r="I1486" s="16">
        <f>[1]!s_is(A1486,83,"FY","YTD","20241231",1,"",100000000)</f>
        <v>2.5138716442</v>
      </c>
      <c r="J1486" s="16">
        <f t="shared" si="69"/>
        <v>-4.1680294076169688E-2</v>
      </c>
      <c r="K1486" s="16">
        <f>[1]!s_is(A1486,61,"FY","YTD","20251231",1,"",100000000)</f>
        <v>0.40828104990000003</v>
      </c>
      <c r="L1486" s="16">
        <f>[1]!s_is(A1486,61,"FY","YTD","20241231",1,"",100000000)</f>
        <v>-0.52073913579999997</v>
      </c>
      <c r="M1486" s="16">
        <f t="shared" si="70"/>
        <v>1.7840414169616172</v>
      </c>
      <c r="N1486" s="16">
        <f>[1]!s_fa_roe(A1486,"20251231")</f>
        <v>7.4984999999999999</v>
      </c>
      <c r="O1486" s="16">
        <f>[1]!s_stmnote_rdexp(A1486,"20251231",1,10000)</f>
        <v>4842.8516490000002</v>
      </c>
      <c r="P1486" s="20">
        <f t="shared" si="71"/>
        <v>0.20102387836896818</v>
      </c>
      <c r="Q1486" s="16">
        <f>[1]!s_margin_tradingbalance(A1486,"",10000)</f>
        <v>0</v>
      </c>
      <c r="R1486" s="16">
        <f>[1]!s_margin_seclendingbalance(A1486,"",10000)</f>
        <v>0</v>
      </c>
      <c r="S1486" s="17">
        <f>[1]!s_val_ev(A1486,"",100000000)</f>
        <v>33.644167994600004</v>
      </c>
      <c r="T1486" s="17">
        <f>[1]!share_freesharesmv(A1486,"",100000000)</f>
        <v>21.8432352106</v>
      </c>
      <c r="U1486" s="17">
        <f>[1]!s_dq_amount_btin(A1486,E1486,100000000)</f>
        <v>1.0542738199999999</v>
      </c>
      <c r="V1486" s="17">
        <f>[1]!s_dq_turn(A1486,E1486)</f>
        <v>4.3695888494284132</v>
      </c>
      <c r="W1486" s="2">
        <f>[1]!s_pq_amount(A1486,"20260101","",100000000)</f>
        <v>255.03003139</v>
      </c>
      <c r="X1486" s="2">
        <f>[1]!s_pq_avgamount(A1486,"20260101","",100000000)</f>
        <v>2.3184548308181818</v>
      </c>
      <c r="Y1486" s="17">
        <f>[1]!s_ipo_dilutedpe(A1486)</f>
        <v>32.89</v>
      </c>
      <c r="Z1486" s="12">
        <f>[1]!s_ipo_collection_total(A1486,100000000)</f>
        <v>2.5</v>
      </c>
      <c r="AA1486" s="2">
        <f>[1]!s_val_pe_ttm(A1486,E1486)</f>
        <v>87.621109008789063</v>
      </c>
      <c r="AB1486" s="5">
        <f>[1]!s_info_zjtxornot1(A1486,"")</f>
        <v>1</v>
      </c>
      <c r="AC1486" s="22" t="str">
        <f>[1]!s_info_nature1(A1486,"")</f>
        <v>民营企业</v>
      </c>
      <c r="AD1486" s="6" t="str">
        <f>[1]!s_info_city(A1486)</f>
        <v>杭州市</v>
      </c>
      <c r="AE1486" s="6" t="str">
        <f>[1]!s_info_province(A1486)</f>
        <v>浙江省</v>
      </c>
      <c r="AF1486">
        <v>120.153576</v>
      </c>
      <c r="AG1486">
        <v>30.287458999999998</v>
      </c>
    </row>
    <row r="1487" spans="1:33" x14ac:dyDescent="0.3">
      <c r="A1487" s="12" t="s">
        <v>3523</v>
      </c>
      <c r="B1487" s="12" t="s">
        <v>3524</v>
      </c>
      <c r="C1487" s="16" t="str">
        <f>[1]!s_info_mkt(A1487)</f>
        <v>创业板</v>
      </c>
      <c r="D1487" s="16" t="str">
        <f>[1]!s_ipo_listeddate(A1487)</f>
        <v>2020-09-24</v>
      </c>
      <c r="E1487" s="16" t="str">
        <f>[1]!lastradeday_s("000002","")</f>
        <v>2026-06-22</v>
      </c>
      <c r="F1487" s="16" t="str">
        <f>[1]!s_info_industry_csrc2023(A1487,"",3)</f>
        <v>软件和信息技术服务业</v>
      </c>
      <c r="G1487" s="16" t="str">
        <f>[1]!s_info_industry_csrc2023(A1487,"",1)</f>
        <v>信息传输、软件和信息技术服务业</v>
      </c>
      <c r="H1487" s="16">
        <f>[1]!s_is(A1487,83,"FY","YTD","20251231",1,"",100000000)</f>
        <v>2.6015294486</v>
      </c>
      <c r="I1487" s="16">
        <f>[1]!s_is(A1487,83,"FY","YTD","20241231",1,"",100000000)</f>
        <v>2.7789429706000002</v>
      </c>
      <c r="J1487" s="16">
        <f t="shared" si="69"/>
        <v>-6.3842088116581541E-2</v>
      </c>
      <c r="K1487" s="16">
        <f>[1]!s_is(A1487,61,"FY","YTD","20251231",1,"",100000000)</f>
        <v>-0.78171675500000004</v>
      </c>
      <c r="L1487" s="16">
        <f>[1]!s_is(A1487,61,"FY","YTD","20241231",1,"",100000000)</f>
        <v>-1.2670589697000001</v>
      </c>
      <c r="M1487" s="16">
        <f t="shared" si="70"/>
        <v>0.3830462719623175</v>
      </c>
      <c r="N1487" s="16">
        <f>[1]!s_fa_roe(A1487,"20251231")</f>
        <v>-9.7477</v>
      </c>
      <c r="O1487" s="16">
        <f>[1]!s_stmnote_rdexp(A1487,"20251231",1,10000)</f>
        <v>1926.8096850000002</v>
      </c>
      <c r="P1487" s="20">
        <f t="shared" si="71"/>
        <v>7.406449640756145E-2</v>
      </c>
      <c r="Q1487" s="16">
        <f>[1]!s_margin_tradingbalance(A1487,"",10000)</f>
        <v>38206.078200000004</v>
      </c>
      <c r="R1487" s="16">
        <f>[1]!s_margin_seclendingbalance(A1487,"",10000)</f>
        <v>36.744500000000002</v>
      </c>
      <c r="S1487" s="17">
        <f>[1]!s_val_ev(A1487,"",100000000)</f>
        <v>83.705990586500008</v>
      </c>
      <c r="T1487" s="17">
        <f>[1]!share_freesharesmv(A1487,"",100000000)</f>
        <v>40.300530774999999</v>
      </c>
      <c r="U1487" s="17">
        <f>[1]!s_dq_amount_btin(A1487,E1487,100000000)</f>
        <v>6.0205776100000001</v>
      </c>
      <c r="V1487" s="17">
        <f>[1]!s_dq_turn(A1487,E1487)</f>
        <v>7.4082224930628984</v>
      </c>
      <c r="W1487" s="2">
        <f>[1]!s_pq_amount(A1487,"20260101","",100000000)</f>
        <v>845.97485946999996</v>
      </c>
      <c r="X1487" s="2">
        <f>[1]!s_pq_avgamount(A1487,"20260101","",100000000)</f>
        <v>7.6906805406363645</v>
      </c>
      <c r="Y1487" s="17">
        <f>[1]!s_ipo_dilutedpe(A1487)</f>
        <v>24.48</v>
      </c>
      <c r="Z1487" s="12">
        <f>[1]!s_ipo_collection_total(A1487,100000000)</f>
        <v>3.067625</v>
      </c>
      <c r="AA1487" s="2">
        <f>[1]!s_val_pe_ttm(A1487,E1487)</f>
        <v>-116.57859039306641</v>
      </c>
      <c r="AB1487" s="5">
        <f>[1]!s_info_zjtxornot1(A1487,"")</f>
        <v>0</v>
      </c>
      <c r="AC1487" s="22" t="str">
        <f>[1]!s_info_nature1(A1487,"")</f>
        <v>地方国有企业</v>
      </c>
      <c r="AD1487" s="6" t="str">
        <f>[1]!s_info_city(A1487)</f>
        <v>北京市</v>
      </c>
      <c r="AE1487" s="6" t="str">
        <f>[1]!s_info_province(A1487)</f>
        <v>北京</v>
      </c>
      <c r="AF1487">
        <v>116.40528500000001</v>
      </c>
      <c r="AG1487">
        <v>39.904989</v>
      </c>
    </row>
    <row r="1488" spans="1:33" x14ac:dyDescent="0.3">
      <c r="A1488" s="12" t="s">
        <v>3525</v>
      </c>
      <c r="B1488" s="12" t="s">
        <v>3526</v>
      </c>
      <c r="C1488" s="16" t="str">
        <f>[1]!s_info_mkt(A1488)</f>
        <v>创业板</v>
      </c>
      <c r="D1488" s="16" t="str">
        <f>[1]!s_ipo_listeddate(A1488)</f>
        <v>2010-08-25</v>
      </c>
      <c r="E1488" s="16" t="str">
        <f>[1]!lastradeday_s("000002","")</f>
        <v>2026-06-22</v>
      </c>
      <c r="F1488" s="16" t="str">
        <f>[1]!s_info_industry_csrc2023(A1488,"",3)</f>
        <v>医药制造业</v>
      </c>
      <c r="G1488" s="16" t="str">
        <f>[1]!s_info_industry_csrc2023(A1488,"",1)</f>
        <v>制造业</v>
      </c>
      <c r="H1488" s="16">
        <f>[1]!s_is(A1488,83,"FY","YTD","20251231",1,"",100000000)</f>
        <v>13.214540923800001</v>
      </c>
      <c r="I1488" s="16">
        <f>[1]!s_is(A1488,83,"FY","YTD","20241231",1,"",100000000)</f>
        <v>13.531618180499999</v>
      </c>
      <c r="J1488" s="16">
        <f t="shared" si="69"/>
        <v>-2.3432323648987397E-2</v>
      </c>
      <c r="K1488" s="16">
        <f>[1]!s_is(A1488,61,"FY","YTD","20251231",1,"",100000000)</f>
        <v>-4.6290001762999999</v>
      </c>
      <c r="L1488" s="16">
        <f>[1]!s_is(A1488,61,"FY","YTD","20241231",1,"",100000000)</f>
        <v>-13.6847896849</v>
      </c>
      <c r="M1488" s="16">
        <f t="shared" si="70"/>
        <v>0.66174122636260113</v>
      </c>
      <c r="N1488" s="16">
        <f>[1]!s_fa_roe(A1488,"20251231")</f>
        <v>-43.288499999999999</v>
      </c>
      <c r="O1488" s="16">
        <f>[1]!s_stmnote_rdexp(A1488,"20251231",1,10000)</f>
        <v>7044.0255310000002</v>
      </c>
      <c r="P1488" s="20">
        <f t="shared" si="71"/>
        <v>5.3305109663805146E-2</v>
      </c>
      <c r="Q1488" s="16">
        <f>[1]!s_margin_tradingbalance(A1488,"",10000)</f>
        <v>25818.212500000001</v>
      </c>
      <c r="R1488" s="16">
        <f>[1]!s_margin_seclendingbalance(A1488,"",10000)</f>
        <v>10.8521</v>
      </c>
      <c r="S1488" s="17">
        <f>[1]!s_val_ev(A1488,"",100000000)</f>
        <v>30.619316233799996</v>
      </c>
      <c r="T1488" s="17">
        <f>[1]!share_freesharesmv(A1488,"",100000000)</f>
        <v>24.468636759000002</v>
      </c>
      <c r="U1488" s="17">
        <f>[1]!s_dq_amount_btin(A1488,E1488,100000000)</f>
        <v>0.44011876999999999</v>
      </c>
      <c r="V1488" s="17">
        <f>[1]!s_dq_turn(A1488,E1488)</f>
        <v>1.472912616772966</v>
      </c>
      <c r="W1488" s="2">
        <f>[1]!s_pq_amount(A1488,"20260101","",100000000)</f>
        <v>92.487669839999995</v>
      </c>
      <c r="X1488" s="2">
        <f>[1]!s_pq_avgamount(A1488,"20260101","",100000000)</f>
        <v>0.84079699854545464</v>
      </c>
      <c r="Y1488" s="17">
        <f>[1]!s_ipo_dilutedpe(A1488)</f>
        <v>50.38</v>
      </c>
      <c r="Z1488" s="12">
        <f>[1]!s_ipo_collection_total(A1488,100000000)</f>
        <v>7.49864</v>
      </c>
      <c r="AA1488" s="2">
        <f>[1]!s_val_pe_ttm(A1488,E1488)</f>
        <v>-6.6136736869812012</v>
      </c>
      <c r="AB1488" s="5">
        <f>[1]!s_info_zjtxornot1(A1488,"")</f>
        <v>0</v>
      </c>
      <c r="AC1488" s="22" t="str">
        <f>[1]!s_info_nature1(A1488,"")</f>
        <v>地方国有企业</v>
      </c>
      <c r="AD1488" s="6" t="str">
        <f>[1]!s_info_city(A1488)</f>
        <v>青岛市</v>
      </c>
      <c r="AE1488" s="6" t="str">
        <f>[1]!s_info_province(A1488)</f>
        <v>山东省</v>
      </c>
      <c r="AF1488">
        <v>120.35517299999999</v>
      </c>
      <c r="AG1488">
        <v>36.082982000000001</v>
      </c>
    </row>
    <row r="1489" spans="1:33" x14ac:dyDescent="0.3">
      <c r="A1489" s="12" t="s">
        <v>3527</v>
      </c>
      <c r="B1489" s="12" t="s">
        <v>3528</v>
      </c>
      <c r="C1489" s="16" t="str">
        <f>[1]!s_info_mkt(A1489)</f>
        <v>主板</v>
      </c>
      <c r="D1489" s="16" t="str">
        <f>[1]!s_ipo_listeddate(A1489)</f>
        <v>2003-12-30</v>
      </c>
      <c r="E1489" s="16" t="str">
        <f>[1]!lastradeday_s("000002","")</f>
        <v>2026-06-22</v>
      </c>
      <c r="F1489" s="16" t="str">
        <f>[1]!s_info_industry_csrc2023(A1489,"",3)</f>
        <v>房地产业</v>
      </c>
      <c r="G1489" s="16" t="str">
        <f>[1]!s_info_industry_csrc2023(A1489,"",1)</f>
        <v>房地产业</v>
      </c>
      <c r="H1489" s="16">
        <f>[1]!s_is(A1489,83,"FY","YTD","20251231",1,"",100000000)</f>
        <v>86.030590402499996</v>
      </c>
      <c r="I1489" s="16">
        <f>[1]!s_is(A1489,83,"FY","YTD","20241231",1,"",100000000)</f>
        <v>237.65486138189999</v>
      </c>
      <c r="J1489" s="16">
        <f t="shared" si="69"/>
        <v>-0.63800197520785007</v>
      </c>
      <c r="K1489" s="16">
        <f>[1]!s_is(A1489,61,"FY","YTD","20251231",1,"",100000000)</f>
        <v>-228.58613247880001</v>
      </c>
      <c r="L1489" s="16">
        <f>[1]!s_is(A1489,61,"FY","YTD","20241231",1,"",100000000)</f>
        <v>-48.17397029</v>
      </c>
      <c r="M1489" s="16">
        <f t="shared" si="70"/>
        <v>-3.7450133568552921</v>
      </c>
      <c r="N1489" s="16">
        <f>[1]!s_fa_roe(A1489,"20251231")</f>
        <v>0</v>
      </c>
      <c r="O1489" s="16">
        <f>[1]!s_stmnote_rdexp(A1489,"20251231",1,10000)</f>
        <v>1021.679481</v>
      </c>
      <c r="P1489" s="20">
        <f t="shared" si="71"/>
        <v>1.1875769725861495E-3</v>
      </c>
      <c r="Q1489" s="16">
        <f>[1]!s_margin_tradingbalance(A1489,"",10000)</f>
        <v>17367.099099999999</v>
      </c>
      <c r="R1489" s="16">
        <f>[1]!s_margin_seclendingbalance(A1489,"",10000)</f>
        <v>0</v>
      </c>
      <c r="S1489" s="17">
        <f>[1]!s_val_ev(A1489,"",100000000)</f>
        <v>49.056273781199998</v>
      </c>
      <c r="T1489" s="17">
        <f>[1]!share_freesharesmv(A1489,"",100000000)</f>
        <v>29.845301459400002</v>
      </c>
      <c r="U1489" s="17">
        <f>[1]!s_dq_amount_btin(A1489,E1489,100000000)</f>
        <v>0.68265891000000001</v>
      </c>
      <c r="V1489" s="17">
        <f>[1]!s_dq_turn(A1489,E1489)</f>
        <v>1.388368313169789</v>
      </c>
      <c r="W1489" s="2">
        <f>[1]!s_pq_amount(A1489,"20260101","",100000000)</f>
        <v>242.0850743</v>
      </c>
      <c r="X1489" s="2">
        <f>[1]!s_pq_avgamount(A1489,"20260101","",100000000)</f>
        <v>2.2209639844036699</v>
      </c>
      <c r="Y1489" s="17">
        <f>[1]!s_ipo_dilutedpe(A1489)</f>
        <v>20</v>
      </c>
      <c r="Z1489" s="12">
        <f>[1]!s_ipo_collection_total(A1489,100000000)</f>
        <v>2.92</v>
      </c>
      <c r="AA1489" s="2">
        <f>[1]!s_val_pe_ttm(A1489,E1489)</f>
        <v>-0.22442436218261719</v>
      </c>
      <c r="AB1489" s="5">
        <f>[1]!s_info_zjtxornot1(A1489,"")</f>
        <v>0</v>
      </c>
      <c r="AC1489" s="22" t="str">
        <f>[1]!s_info_nature1(A1489,"")</f>
        <v>民营企业</v>
      </c>
      <c r="AD1489" s="6" t="str">
        <f>[1]!s_info_city(A1489)</f>
        <v>廊坊市</v>
      </c>
      <c r="AE1489" s="6" t="str">
        <f>[1]!s_info_province(A1489)</f>
        <v>河北省</v>
      </c>
      <c r="AF1489">
        <v>116.71387300000001</v>
      </c>
      <c r="AG1489">
        <v>39.529243999999998</v>
      </c>
    </row>
    <row r="1490" spans="1:33" x14ac:dyDescent="0.3">
      <c r="A1490" s="12" t="s">
        <v>3529</v>
      </c>
      <c r="B1490" s="12" t="s">
        <v>3530</v>
      </c>
      <c r="C1490" s="16" t="str">
        <f>[1]!s_info_mkt(A1490)</f>
        <v>主板</v>
      </c>
      <c r="D1490" s="16" t="str">
        <f>[1]!s_ipo_listeddate(A1490)</f>
        <v>1997-06-26</v>
      </c>
      <c r="E1490" s="16" t="str">
        <f>[1]!lastradeday_s("000002","")</f>
        <v>2026-06-22</v>
      </c>
      <c r="F1490" s="16" t="str">
        <f>[1]!s_info_industry_csrc2023(A1490,"",3)</f>
        <v>有色金属冶炼和压延加工业</v>
      </c>
      <c r="G1490" s="16" t="str">
        <f>[1]!s_info_industry_csrc2023(A1490,"",1)</f>
        <v>制造业</v>
      </c>
      <c r="H1490" s="16">
        <f>[1]!s_is(A1490,83,"FY","YTD","20251231",1,"",100000000)</f>
        <v>185.29131568470001</v>
      </c>
      <c r="I1490" s="16">
        <f>[1]!s_is(A1490,83,"FY","YTD","20241231",1,"",100000000)</f>
        <v>156.04388863599999</v>
      </c>
      <c r="J1490" s="16">
        <f t="shared" si="69"/>
        <v>0.1874307754334732</v>
      </c>
      <c r="K1490" s="16">
        <f>[1]!s_is(A1490,61,"FY","YTD","20251231",1,"",100000000)</f>
        <v>0.68148741709999994</v>
      </c>
      <c r="L1490" s="16">
        <f>[1]!s_is(A1490,61,"FY","YTD","20241231",1,"",100000000)</f>
        <v>0.21284120550000002</v>
      </c>
      <c r="M1490" s="16">
        <f t="shared" si="70"/>
        <v>2.2018584723717884</v>
      </c>
      <c r="N1490" s="16">
        <f>[1]!s_fa_roe(A1490,"20251231")</f>
        <v>1.8996999999999999</v>
      </c>
      <c r="O1490" s="16">
        <f>[1]!s_stmnote_rdexp(A1490,"20251231",1,10000)</f>
        <v>772.72058600000003</v>
      </c>
      <c r="P1490" s="20">
        <f t="shared" si="71"/>
        <v>4.1703011452241833E-4</v>
      </c>
      <c r="Q1490" s="16">
        <f>[1]!s_margin_tradingbalance(A1490,"",10000)</f>
        <v>0</v>
      </c>
      <c r="R1490" s="16">
        <f>[1]!s_margin_seclendingbalance(A1490,"",10000)</f>
        <v>0</v>
      </c>
      <c r="S1490" s="17">
        <f>[1]!s_val_ev(A1490,"",100000000)</f>
        <v>91.606254736499992</v>
      </c>
      <c r="T1490" s="17">
        <f>[1]!share_freesharesmv(A1490,"",100000000)</f>
        <v>61.081024895100001</v>
      </c>
      <c r="U1490" s="17">
        <f>[1]!s_dq_amount_btin(A1490,E1490,100000000)</f>
        <v>1.85823749</v>
      </c>
      <c r="V1490" s="17">
        <f>[1]!s_dq_turn(A1490,E1490)</f>
        <v>2.3245530710486073</v>
      </c>
      <c r="W1490" s="2">
        <f>[1]!s_pq_amount(A1490,"20260101","",100000000)</f>
        <v>729.67199401000005</v>
      </c>
      <c r="X1490" s="2">
        <f>[1]!s_pq_avgamount(A1490,"20260101","",100000000)</f>
        <v>6.6333817637272725</v>
      </c>
      <c r="Y1490" s="17">
        <f>[1]!s_ipo_dilutedpe(A1490)</f>
        <v>0</v>
      </c>
      <c r="Z1490" s="12">
        <f>[1]!s_ipo_collection_total(A1490,100000000)</f>
        <v>6.6779999999999999</v>
      </c>
      <c r="AA1490" s="2">
        <f>[1]!s_val_pe_ttm(A1490,E1490)</f>
        <v>80.794685363769531</v>
      </c>
      <c r="AB1490" s="5">
        <f>[1]!s_info_zjtxornot1(A1490,"")</f>
        <v>0</v>
      </c>
      <c r="AC1490" s="22" t="str">
        <f>[1]!s_info_nature1(A1490,"")</f>
        <v>民营企业</v>
      </c>
      <c r="AD1490" s="6" t="str">
        <f>[1]!s_info_city(A1490)</f>
        <v>葫芦岛市</v>
      </c>
      <c r="AE1490" s="6" t="str">
        <f>[1]!s_info_province(A1490)</f>
        <v>辽宁省</v>
      </c>
      <c r="AF1490">
        <v>120.85639399999999</v>
      </c>
      <c r="AG1490">
        <v>40.755572000000001</v>
      </c>
    </row>
    <row r="1491" spans="1:33" x14ac:dyDescent="0.3">
      <c r="A1491" s="12" t="s">
        <v>3531</v>
      </c>
      <c r="B1491" s="12" t="s">
        <v>3532</v>
      </c>
      <c r="C1491" s="16" t="str">
        <f>[1]!s_info_mkt(A1491)</f>
        <v>主板</v>
      </c>
      <c r="D1491" s="16" t="str">
        <f>[1]!s_ipo_listeddate(A1491)</f>
        <v>2019-12-02</v>
      </c>
      <c r="E1491" s="16" t="str">
        <f>[1]!lastradeday_s("000002","")</f>
        <v>2026-06-22</v>
      </c>
      <c r="F1491" s="16" t="str">
        <f>[1]!s_info_industry_csrc2023(A1491,"",3)</f>
        <v>金属制品业</v>
      </c>
      <c r="G1491" s="16" t="str">
        <f>[1]!s_info_industry_csrc2023(A1491,"",1)</f>
        <v>制造业</v>
      </c>
      <c r="H1491" s="16">
        <f>[1]!s_is(A1491,83,"FY","YTD","20251231",1,"",100000000)</f>
        <v>28.147911194599999</v>
      </c>
      <c r="I1491" s="16">
        <f>[1]!s_is(A1491,83,"FY","YTD","20241231",1,"",100000000)</f>
        <v>31.996621274999999</v>
      </c>
      <c r="J1491" s="16">
        <f t="shared" si="69"/>
        <v>-0.12028489031143808</v>
      </c>
      <c r="K1491" s="16">
        <f>[1]!s_is(A1491,61,"FY","YTD","20251231",1,"",100000000)</f>
        <v>0.86600180019999995</v>
      </c>
      <c r="L1491" s="16">
        <f>[1]!s_is(A1491,61,"FY","YTD","20241231",1,"",100000000)</f>
        <v>1.8327334444000001</v>
      </c>
      <c r="M1491" s="16">
        <f t="shared" si="70"/>
        <v>-0.52748076767731411</v>
      </c>
      <c r="N1491" s="16">
        <f>[1]!s_fa_roe(A1491,"20251231")</f>
        <v>3.4781</v>
      </c>
      <c r="O1491" s="16">
        <f>[1]!s_stmnote_rdexp(A1491,"20251231",1,10000)</f>
        <v>742.42223799999999</v>
      </c>
      <c r="P1491" s="20">
        <f t="shared" si="71"/>
        <v>2.6375748909653698E-3</v>
      </c>
      <c r="Q1491" s="16">
        <f>[1]!s_margin_tradingbalance(A1491,"",10000)</f>
        <v>0</v>
      </c>
      <c r="R1491" s="16">
        <f>[1]!s_margin_seclendingbalance(A1491,"",10000)</f>
        <v>0</v>
      </c>
      <c r="S1491" s="17">
        <f>[1]!s_val_ev(A1491,"",100000000)</f>
        <v>166.422100065</v>
      </c>
      <c r="T1491" s="17">
        <f>[1]!share_freesharesmv(A1491,"",100000000)</f>
        <v>90.638412525000007</v>
      </c>
      <c r="U1491" s="17">
        <f>[1]!s_dq_amount_btin(A1491,E1491,100000000)</f>
        <v>7.1758813000000004</v>
      </c>
      <c r="V1491" s="17">
        <f>[1]!s_dq_turn(A1491,E1491)</f>
        <v>4.2667704968798459</v>
      </c>
      <c r="W1491" s="2">
        <f>[1]!s_pq_amount(A1491,"20260101","",100000000)</f>
        <v>1642.1763751999999</v>
      </c>
      <c r="X1491" s="2">
        <f>[1]!s_pq_avgamount(A1491,"20260101","",100000000)</f>
        <v>16.756901787755105</v>
      </c>
      <c r="Y1491" s="17">
        <f>[1]!s_ipo_dilutedpe(A1491)</f>
        <v>22.48</v>
      </c>
      <c r="Z1491" s="12">
        <f>[1]!s_ipo_collection_total(A1491,100000000)</f>
        <v>3.4961557700000001</v>
      </c>
      <c r="AA1491" s="2">
        <f>[1]!s_val_pe_ttm(A1491,E1491)</f>
        <v>118.05758666992188</v>
      </c>
      <c r="AB1491" s="5">
        <f>[1]!s_info_zjtxornot1(A1491,"")</f>
        <v>0</v>
      </c>
      <c r="AC1491" s="22" t="str">
        <f>[1]!s_info_nature1(A1491,"")</f>
        <v>民营企业</v>
      </c>
      <c r="AD1491" s="6" t="str">
        <f>[1]!s_info_city(A1491)</f>
        <v>滁州市</v>
      </c>
      <c r="AE1491" s="6" t="str">
        <f>[1]!s_info_province(A1491)</f>
        <v>安徽省</v>
      </c>
      <c r="AF1491">
        <v>118.316264</v>
      </c>
      <c r="AG1491">
        <v>32.303626999999999</v>
      </c>
    </row>
    <row r="1492" spans="1:33" x14ac:dyDescent="0.3">
      <c r="A1492" s="12" t="s">
        <v>3533</v>
      </c>
      <c r="B1492" s="12" t="s">
        <v>3534</v>
      </c>
      <c r="C1492" s="16" t="str">
        <f>[1]!s_info_mkt(A1492)</f>
        <v>创业板</v>
      </c>
      <c r="D1492" s="16" t="str">
        <f>[1]!s_ipo_listeddate(A1492)</f>
        <v>2017-03-31</v>
      </c>
      <c r="E1492" s="16" t="str">
        <f>[1]!lastradeday_s("000002","")</f>
        <v>2026-06-22</v>
      </c>
      <c r="F1492" s="16" t="str">
        <f>[1]!s_info_industry_csrc2023(A1492,"",3)</f>
        <v>医药制造业</v>
      </c>
      <c r="G1492" s="16" t="str">
        <f>[1]!s_info_industry_csrc2023(A1492,"",1)</f>
        <v>制造业</v>
      </c>
      <c r="H1492" s="16">
        <f>[1]!s_is(A1492,83,"FY","YTD","20251231",1,"",100000000)</f>
        <v>8.2865935097999994</v>
      </c>
      <c r="I1492" s="16">
        <f>[1]!s_is(A1492,83,"FY","YTD","20241231",1,"",100000000)</f>
        <v>7.5889049902999997</v>
      </c>
      <c r="J1492" s="16">
        <f t="shared" si="69"/>
        <v>9.1935334595936169E-2</v>
      </c>
      <c r="K1492" s="16">
        <f>[1]!s_is(A1492,61,"FY","YTD","20251231",1,"",100000000)</f>
        <v>0.73091433309999998</v>
      </c>
      <c r="L1492" s="16">
        <f>[1]!s_is(A1492,61,"FY","YTD","20241231",1,"",100000000)</f>
        <v>1.0658410217000001</v>
      </c>
      <c r="M1492" s="16">
        <f t="shared" si="70"/>
        <v>-0.31423700325006926</v>
      </c>
      <c r="N1492" s="16">
        <f>[1]!s_fa_roe(A1492,"20251231")</f>
        <v>3.1276000000000002</v>
      </c>
      <c r="O1492" s="16">
        <f>[1]!s_stmnote_rdexp(A1492,"20251231",1,10000)</f>
        <v>6499.3391220000003</v>
      </c>
      <c r="P1492" s="20">
        <f t="shared" si="71"/>
        <v>7.843197707614917E-2</v>
      </c>
      <c r="Q1492" s="16">
        <f>[1]!s_margin_tradingbalance(A1492,"",10000)</f>
        <v>0</v>
      </c>
      <c r="R1492" s="16">
        <f>[1]!s_margin_seclendingbalance(A1492,"",10000)</f>
        <v>0</v>
      </c>
      <c r="S1492" s="17">
        <f>[1]!s_val_ev(A1492,"",100000000)</f>
        <v>27.380837473999996</v>
      </c>
      <c r="T1492" s="17">
        <f>[1]!share_freesharesmv(A1492,"",100000000)</f>
        <v>19.258359111199997</v>
      </c>
      <c r="U1492" s="17">
        <f>[1]!s_dq_amount_btin(A1492,E1492,100000000)</f>
        <v>0.42039238000000001</v>
      </c>
      <c r="V1492" s="17">
        <f>[1]!s_dq_turn(A1492,E1492)</f>
        <v>1.7850567132821968</v>
      </c>
      <c r="W1492" s="2">
        <f>[1]!s_pq_amount(A1492,"20260101","",100000000)</f>
        <v>61.162027080000001</v>
      </c>
      <c r="X1492" s="2">
        <f>[1]!s_pq_avgamount(A1492,"20260101","",100000000)</f>
        <v>0.55601842800000001</v>
      </c>
      <c r="Y1492" s="17">
        <f>[1]!s_ipo_dilutedpe(A1492)</f>
        <v>22.98</v>
      </c>
      <c r="Z1492" s="12">
        <f>[1]!s_ipo_collection_total(A1492,100000000)</f>
        <v>2.8940000000000001</v>
      </c>
      <c r="AA1492" s="2">
        <f>[1]!s_val_pe_ttm(A1492,E1492)</f>
        <v>38.515975952148438</v>
      </c>
      <c r="AB1492" s="5">
        <f>[1]!s_info_zjtxornot1(A1492,"")</f>
        <v>0</v>
      </c>
      <c r="AC1492" s="22" t="str">
        <f>[1]!s_info_nature1(A1492,"")</f>
        <v>民营企业</v>
      </c>
      <c r="AD1492" s="6" t="str">
        <f>[1]!s_info_city(A1492)</f>
        <v>高安市</v>
      </c>
      <c r="AE1492" s="6" t="str">
        <f>[1]!s_info_province(A1492)</f>
        <v>江西省</v>
      </c>
      <c r="AF1492">
        <v>115.30448199999999</v>
      </c>
      <c r="AG1492">
        <v>28.365231999999999</v>
      </c>
    </row>
    <row r="1493" spans="1:33" x14ac:dyDescent="0.3">
      <c r="A1493" s="12" t="s">
        <v>3535</v>
      </c>
      <c r="B1493" s="12" t="s">
        <v>3536</v>
      </c>
      <c r="C1493" s="16" t="str">
        <f>[1]!s_info_mkt(A1493)</f>
        <v>科创板</v>
      </c>
      <c r="D1493" s="16" t="str">
        <f>[1]!s_ipo_listeddate(A1493)</f>
        <v>2021-05-17</v>
      </c>
      <c r="E1493" s="16" t="str">
        <f>[1]!lastradeday_s("000002","")</f>
        <v>2026-06-22</v>
      </c>
      <c r="F1493" s="16" t="str">
        <f>[1]!s_info_industry_csrc2023(A1493,"",3)</f>
        <v>医药制造业</v>
      </c>
      <c r="G1493" s="16" t="str">
        <f>[1]!s_info_industry_csrc2023(A1493,"",1)</f>
        <v>制造业</v>
      </c>
      <c r="H1493" s="16">
        <f>[1]!s_is(A1493,83,"FY","YTD","20251231",1,"",100000000)</f>
        <v>1.7726077773</v>
      </c>
      <c r="I1493" s="16">
        <f>[1]!s_is(A1493,83,"FY","YTD","20241231",1,"",100000000)</f>
        <v>2.4230617099000002</v>
      </c>
      <c r="J1493" s="16">
        <f t="shared" si="69"/>
        <v>-0.26844299092442203</v>
      </c>
      <c r="K1493" s="16">
        <f>[1]!s_is(A1493,61,"FY","YTD","20251231",1,"",100000000)</f>
        <v>-0.50377077790000002</v>
      </c>
      <c r="L1493" s="16">
        <f>[1]!s_is(A1493,61,"FY","YTD","20241231",1,"",100000000)</f>
        <v>-0.15764502189999999</v>
      </c>
      <c r="M1493" s="16">
        <f t="shared" si="70"/>
        <v>-2.1956021942739197</v>
      </c>
      <c r="N1493" s="16">
        <f>[1]!s_fa_roe(A1493,"20251231")</f>
        <v>-5.7438000000000002</v>
      </c>
      <c r="O1493" s="16">
        <f>[1]!s_stmnote_rdexp(A1493,"20251231",1,10000)</f>
        <v>5299.52</v>
      </c>
      <c r="P1493" s="20">
        <f t="shared" si="71"/>
        <v>0.29896743475153437</v>
      </c>
      <c r="Q1493" s="16">
        <f>[1]!s_margin_tradingbalance(A1493,"",10000)</f>
        <v>7760.1884</v>
      </c>
      <c r="R1493" s="16">
        <f>[1]!s_margin_seclendingbalance(A1493,"",10000)</f>
        <v>0</v>
      </c>
      <c r="S1493" s="17">
        <f>[1]!s_val_ev(A1493,"",100000000)</f>
        <v>12.511720703999998</v>
      </c>
      <c r="T1493" s="17">
        <f>[1]!share_freesharesmv(A1493,"",100000000)</f>
        <v>7.4171719999999999</v>
      </c>
      <c r="U1493" s="17">
        <f>[1]!s_dq_amount_btin(A1493,E1493,100000000)</f>
        <v>0.23725583</v>
      </c>
      <c r="V1493" s="17">
        <f>[1]!s_dq_turn(A1493,E1493)</f>
        <v>1.9618555577373604</v>
      </c>
      <c r="W1493" s="2">
        <f>[1]!s_pq_amount(A1493,"20260101","",100000000)</f>
        <v>31.062850569999998</v>
      </c>
      <c r="X1493" s="2">
        <f>[1]!s_pq_avgamount(A1493,"20260101","",100000000)</f>
        <v>0.28238955063636362</v>
      </c>
      <c r="Y1493" s="17">
        <f>[1]!s_ipo_dilutedpe(A1493)</f>
        <v>29.89</v>
      </c>
      <c r="Z1493" s="12">
        <f>[1]!s_ipo_collection_total(A1493,100000000)</f>
        <v>2.5603799999999999</v>
      </c>
      <c r="AA1493" s="2">
        <f>[1]!s_val_pe_ttm(A1493,E1493)</f>
        <v>-21.309137344360352</v>
      </c>
      <c r="AB1493" s="5">
        <f>[1]!s_info_zjtxornot1(A1493,"")</f>
        <v>0</v>
      </c>
      <c r="AC1493" s="22" t="str">
        <f>[1]!s_info_nature1(A1493,"")</f>
        <v>民营企业</v>
      </c>
      <c r="AD1493" s="6" t="str">
        <f>[1]!s_info_city(A1493)</f>
        <v>上海市</v>
      </c>
      <c r="AE1493" s="6" t="str">
        <f>[1]!s_info_province(A1493)</f>
        <v>上海</v>
      </c>
      <c r="AF1493">
        <v>121.472644</v>
      </c>
      <c r="AG1493">
        <v>31.231705999999999</v>
      </c>
    </row>
    <row r="1494" spans="1:33" x14ac:dyDescent="0.3">
      <c r="A1494" s="12" t="s">
        <v>3537</v>
      </c>
      <c r="B1494" s="12" t="s">
        <v>3538</v>
      </c>
      <c r="C1494" s="16" t="str">
        <f>[1]!s_info_mkt(A1494)</f>
        <v>主板</v>
      </c>
      <c r="D1494" s="16" t="str">
        <f>[1]!s_ipo_listeddate(A1494)</f>
        <v>2016-08-31</v>
      </c>
      <c r="E1494" s="16" t="str">
        <f>[1]!lastradeday_s("000002","")</f>
        <v>2026-06-22</v>
      </c>
      <c r="F1494" s="16" t="str">
        <f>[1]!s_info_industry_csrc2023(A1494,"",3)</f>
        <v>通用设备制造业</v>
      </c>
      <c r="G1494" s="16" t="str">
        <f>[1]!s_info_industry_csrc2023(A1494,"",1)</f>
        <v>制造业</v>
      </c>
      <c r="H1494" s="16">
        <f>[1]!s_is(A1494,83,"FY","YTD","20251231",1,"",100000000)</f>
        <v>7.6384448200000001</v>
      </c>
      <c r="I1494" s="16">
        <f>[1]!s_is(A1494,83,"FY","YTD","20241231",1,"",100000000)</f>
        <v>7.1303581194000003</v>
      </c>
      <c r="J1494" s="16">
        <f t="shared" si="69"/>
        <v>7.1256827790685096E-2</v>
      </c>
      <c r="K1494" s="16">
        <f>[1]!s_is(A1494,61,"FY","YTD","20251231",1,"",100000000)</f>
        <v>0.82385311080000001</v>
      </c>
      <c r="L1494" s="16">
        <f>[1]!s_is(A1494,61,"FY","YTD","20241231",1,"",100000000)</f>
        <v>0.49359425000000001</v>
      </c>
      <c r="M1494" s="16">
        <f t="shared" si="70"/>
        <v>0.66908976512591056</v>
      </c>
      <c r="N1494" s="16">
        <f>[1]!s_fa_roe(A1494,"20251231")</f>
        <v>13.600199999999999</v>
      </c>
      <c r="O1494" s="16">
        <f>[1]!s_stmnote_rdexp(A1494,"20251231",1,10000)</f>
        <v>3361.0449170000002</v>
      </c>
      <c r="P1494" s="20">
        <f t="shared" si="71"/>
        <v>4.4001691394034315E-2</v>
      </c>
      <c r="Q1494" s="16">
        <f>[1]!s_margin_tradingbalance(A1494,"",10000)</f>
        <v>0</v>
      </c>
      <c r="R1494" s="16">
        <f>[1]!s_margin_seclendingbalance(A1494,"",10000)</f>
        <v>0</v>
      </c>
      <c r="S1494" s="17">
        <f>[1]!s_val_ev(A1494,"",100000000)</f>
        <v>61.97</v>
      </c>
      <c r="T1494" s="17">
        <f>[1]!share_freesharesmv(A1494,"",100000000)</f>
        <v>30.78750161</v>
      </c>
      <c r="U1494" s="17">
        <f>[1]!s_dq_amount_btin(A1494,E1494,100000000)</f>
        <v>4.39234773</v>
      </c>
      <c r="V1494" s="17">
        <f>[1]!s_dq_turn(A1494,E1494)</f>
        <v>7.2986000000000004</v>
      </c>
      <c r="W1494" s="2">
        <f>[1]!s_pq_amount(A1494,"20260101","",100000000)</f>
        <v>395.36494441999997</v>
      </c>
      <c r="X1494" s="2">
        <f>[1]!s_pq_avgamount(A1494,"20260101","",100000000)</f>
        <v>3.5942267674545456</v>
      </c>
      <c r="Y1494" s="17">
        <f>[1]!s_ipo_dilutedpe(A1494)</f>
        <v>22.98</v>
      </c>
      <c r="Z1494" s="12">
        <f>[1]!s_ipo_collection_total(A1494,100000000)</f>
        <v>2.1175000000000002</v>
      </c>
      <c r="AA1494" s="2">
        <f>[1]!s_val_pe_ttm(A1494,E1494)</f>
        <v>81.375709533691406</v>
      </c>
      <c r="AB1494" s="5">
        <f>[1]!s_info_zjtxornot1(A1494,"")</f>
        <v>0</v>
      </c>
      <c r="AC1494" s="22" t="str">
        <f>[1]!s_info_nature1(A1494,"")</f>
        <v>民营企业</v>
      </c>
      <c r="AD1494" s="6" t="str">
        <f>[1]!s_info_city(A1494)</f>
        <v>无锡市</v>
      </c>
      <c r="AE1494" s="6" t="str">
        <f>[1]!s_info_province(A1494)</f>
        <v>江苏省</v>
      </c>
      <c r="AF1494">
        <v>120.301663</v>
      </c>
      <c r="AG1494">
        <v>31.574729000000001</v>
      </c>
    </row>
    <row r="1495" spans="1:33" x14ac:dyDescent="0.3">
      <c r="A1495" s="12" t="s">
        <v>3539</v>
      </c>
      <c r="B1495" s="12" t="s">
        <v>3540</v>
      </c>
      <c r="C1495" s="16" t="str">
        <f>[1]!s_info_mkt(A1495)</f>
        <v>主板</v>
      </c>
      <c r="D1495" s="16" t="str">
        <f>[1]!s_ipo_listeddate(A1495)</f>
        <v>1996-07-03</v>
      </c>
      <c r="E1495" s="16" t="str">
        <f>[1]!lastradeday_s("000002","")</f>
        <v>2026-06-22</v>
      </c>
      <c r="F1495" s="16" t="str">
        <f>[1]!s_info_industry_csrc2023(A1495,"",3)</f>
        <v>燃气生产和供应业</v>
      </c>
      <c r="G1495" s="16" t="str">
        <f>[1]!s_info_industry_csrc2023(A1495,"",1)</f>
        <v>电力、热力、燃气及水生产和供应业</v>
      </c>
      <c r="H1495" s="16">
        <f>[1]!s_is(A1495,83,"FY","YTD","20251231",1,"",100000000)</f>
        <v>41.651078589499996</v>
      </c>
      <c r="I1495" s="16">
        <f>[1]!s_is(A1495,83,"FY","YTD","20241231",1,"",100000000)</f>
        <v>42.258217775700004</v>
      </c>
      <c r="J1495" s="16">
        <f t="shared" si="69"/>
        <v>-1.4367363749758888E-2</v>
      </c>
      <c r="K1495" s="16">
        <f>[1]!s_is(A1495,61,"FY","YTD","20251231",1,"",100000000)</f>
        <v>1.5577487681</v>
      </c>
      <c r="L1495" s="16">
        <f>[1]!s_is(A1495,61,"FY","YTD","20241231",1,"",100000000)</f>
        <v>1.172415685</v>
      </c>
      <c r="M1495" s="16">
        <f t="shared" si="70"/>
        <v>0.32866592287188645</v>
      </c>
      <c r="N1495" s="16">
        <f>[1]!s_fa_roe(A1495,"20251231")</f>
        <v>5.1821000000000002</v>
      </c>
      <c r="O1495" s="16">
        <f>[1]!s_stmnote_rdexp(A1495,"20251231",1,10000)</f>
        <v>2255.5627239999999</v>
      </c>
      <c r="P1495" s="20">
        <f t="shared" si="71"/>
        <v>5.4153765049643025E-3</v>
      </c>
      <c r="Q1495" s="16">
        <f>[1]!s_margin_tradingbalance(A1495,"",10000)</f>
        <v>0</v>
      </c>
      <c r="R1495" s="16">
        <f>[1]!s_margin_seclendingbalance(A1495,"",10000)</f>
        <v>0</v>
      </c>
      <c r="S1495" s="17">
        <f>[1]!s_val_ev(A1495,"",100000000)</f>
        <v>34.675335446399998</v>
      </c>
      <c r="T1495" s="17">
        <f>[1]!share_freesharesmv(A1495,"",100000000)</f>
        <v>25.781832422599997</v>
      </c>
      <c r="U1495" s="17">
        <f>[1]!s_dq_amount_btin(A1495,E1495,100000000)</f>
        <v>0.58118431999999998</v>
      </c>
      <c r="V1495" s="17">
        <f>[1]!s_dq_turn(A1495,E1495)</f>
        <v>1.71134184841924</v>
      </c>
      <c r="W1495" s="2">
        <f>[1]!s_pq_amount(A1495,"20260101","",100000000)</f>
        <v>255.80861626000001</v>
      </c>
      <c r="X1495" s="2">
        <f>[1]!s_pq_avgamount(A1495,"20260101","",100000000)</f>
        <v>2.325532875090909</v>
      </c>
      <c r="Y1495" s="17">
        <f>[1]!s_ipo_dilutedpe(A1495)</f>
        <v>14.63</v>
      </c>
      <c r="Z1495" s="12">
        <f>[1]!s_ipo_collection_total(A1495,100000000)</f>
        <v>0.63</v>
      </c>
      <c r="AA1495" s="2">
        <f>[1]!s_val_pe_ttm(A1495,E1495)</f>
        <v>21.102025985717773</v>
      </c>
      <c r="AB1495" s="5">
        <f>[1]!s_info_zjtxornot1(A1495,"")</f>
        <v>0</v>
      </c>
      <c r="AC1495" s="22" t="str">
        <f>[1]!s_info_nature1(A1495,"")</f>
        <v>外资企业</v>
      </c>
      <c r="AD1495" s="6" t="str">
        <f>[1]!s_info_city(A1495)</f>
        <v>济南市</v>
      </c>
      <c r="AE1495" s="6" t="str">
        <f>[1]!s_info_province(A1495)</f>
        <v>山东省</v>
      </c>
      <c r="AF1495">
        <v>117.000923</v>
      </c>
      <c r="AG1495">
        <v>36.675806999999999</v>
      </c>
    </row>
    <row r="1496" spans="1:33" x14ac:dyDescent="0.3">
      <c r="A1496" s="12" t="s">
        <v>3541</v>
      </c>
      <c r="B1496" s="12" t="s">
        <v>3542</v>
      </c>
      <c r="C1496" s="16" t="str">
        <f>[1]!s_info_mkt(A1496)</f>
        <v>主板</v>
      </c>
      <c r="D1496" s="16" t="str">
        <f>[1]!s_ipo_listeddate(A1496)</f>
        <v>2020-09-21</v>
      </c>
      <c r="E1496" s="16" t="str">
        <f>[1]!lastradeday_s("000002","")</f>
        <v>2026-06-22</v>
      </c>
      <c r="F1496" s="16" t="str">
        <f>[1]!s_info_industry_csrc2023(A1496,"",3)</f>
        <v>医药制造业</v>
      </c>
      <c r="G1496" s="16" t="str">
        <f>[1]!s_info_industry_csrc2023(A1496,"",1)</f>
        <v>制造业</v>
      </c>
      <c r="H1496" s="16">
        <f>[1]!s_is(A1496,83,"FY","YTD","20251231",1,"",100000000)</f>
        <v>16.974775625500001</v>
      </c>
      <c r="I1496" s="16">
        <f>[1]!s_is(A1496,83,"FY","YTD","20241231",1,"",100000000)</f>
        <v>14.7574103467</v>
      </c>
      <c r="J1496" s="16">
        <f t="shared" si="69"/>
        <v>0.15025436216157262</v>
      </c>
      <c r="K1496" s="16">
        <f>[1]!s_is(A1496,61,"FY","YTD","20251231",1,"",100000000)</f>
        <v>4.4921006802000001</v>
      </c>
      <c r="L1496" s="16">
        <f>[1]!s_is(A1496,61,"FY","YTD","20241231",1,"",100000000)</f>
        <v>3.5479203304000002</v>
      </c>
      <c r="M1496" s="16">
        <f t="shared" si="70"/>
        <v>0.26612219606790072</v>
      </c>
      <c r="N1496" s="16">
        <f>[1]!s_fa_roe(A1496,"20251231")</f>
        <v>18.0077</v>
      </c>
      <c r="O1496" s="16">
        <f>[1]!s_stmnote_rdexp(A1496,"20251231",1,10000)</f>
        <v>15339.369425999999</v>
      </c>
      <c r="P1496" s="20">
        <f t="shared" si="71"/>
        <v>9.036566823868207E-2</v>
      </c>
      <c r="Q1496" s="16">
        <f>[1]!s_margin_tradingbalance(A1496,"",10000)</f>
        <v>0</v>
      </c>
      <c r="R1496" s="16">
        <f>[1]!s_margin_seclendingbalance(A1496,"",10000)</f>
        <v>0</v>
      </c>
      <c r="S1496" s="17">
        <f>[1]!s_val_ev(A1496,"",100000000)</f>
        <v>76.687394579199989</v>
      </c>
      <c r="T1496" s="17">
        <f>[1]!share_freesharesmv(A1496,"",100000000)</f>
        <v>21.6091859392</v>
      </c>
      <c r="U1496" s="17">
        <f>[1]!s_dq_amount_btin(A1496,E1496,100000000)</f>
        <v>0.62427032000000005</v>
      </c>
      <c r="V1496" s="17">
        <f>[1]!s_dq_turn(A1496,E1496)</f>
        <v>0.81162409574000294</v>
      </c>
      <c r="W1496" s="2">
        <f>[1]!s_pq_amount(A1496,"20260101","",100000000)</f>
        <v>160.38140127</v>
      </c>
      <c r="X1496" s="2">
        <f>[1]!s_pq_avgamount(A1496,"20260101","",100000000)</f>
        <v>1.4580127388181818</v>
      </c>
      <c r="Y1496" s="17">
        <f>[1]!s_ipo_dilutedpe(A1496)</f>
        <v>22.98</v>
      </c>
      <c r="Z1496" s="12">
        <f>[1]!s_ipo_collection_total(A1496,100000000)</f>
        <v>3.4317000000000002</v>
      </c>
      <c r="AA1496" s="2">
        <f>[1]!s_val_pe_ttm(A1496,E1496)</f>
        <v>19.477680206298828</v>
      </c>
      <c r="AB1496" s="5">
        <f>[1]!s_info_zjtxornot1(A1496,"")</f>
        <v>1</v>
      </c>
      <c r="AC1496" s="22" t="str">
        <f>[1]!s_info_nature1(A1496,"")</f>
        <v>民营企业</v>
      </c>
      <c r="AD1496" s="6" t="str">
        <f>[1]!s_info_city(A1496)</f>
        <v>台州市</v>
      </c>
      <c r="AE1496" s="6" t="str">
        <f>[1]!s_info_province(A1496)</f>
        <v>浙江省</v>
      </c>
      <c r="AF1496">
        <v>121.42859900000001</v>
      </c>
      <c r="AG1496">
        <v>28.661377999999999</v>
      </c>
    </row>
    <row r="1497" spans="1:33" x14ac:dyDescent="0.3">
      <c r="A1497" s="12" t="s">
        <v>3543</v>
      </c>
      <c r="B1497" s="12" t="s">
        <v>3544</v>
      </c>
      <c r="C1497" s="16" t="str">
        <f>[1]!s_info_mkt(A1497)</f>
        <v>创业板</v>
      </c>
      <c r="D1497" s="16" t="str">
        <f>[1]!s_ipo_listeddate(A1497)</f>
        <v>2024-02-02</v>
      </c>
      <c r="E1497" s="16" t="str">
        <f>[1]!lastradeday_s("000002","")</f>
        <v>2026-06-22</v>
      </c>
      <c r="F1497" s="16" t="str">
        <f>[1]!s_info_industry_csrc2023(A1497,"",3)</f>
        <v>电气机械和器材制造业</v>
      </c>
      <c r="G1497" s="16" t="str">
        <f>[1]!s_info_industry_csrc2023(A1497,"",1)</f>
        <v>制造业</v>
      </c>
      <c r="H1497" s="16">
        <f>[1]!s_is(A1497,83,"FY","YTD","20251231",1,"",100000000)</f>
        <v>4.0198822079000003</v>
      </c>
      <c r="I1497" s="16">
        <f>[1]!s_is(A1497,83,"FY","YTD","20241231",1,"",100000000)</f>
        <v>4.8340986019000001</v>
      </c>
      <c r="J1497" s="16">
        <f t="shared" si="69"/>
        <v>-0.16843189621328347</v>
      </c>
      <c r="K1497" s="16">
        <f>[1]!s_is(A1497,61,"FY","YTD","20251231",1,"",100000000)</f>
        <v>0.21312417340000001</v>
      </c>
      <c r="L1497" s="16">
        <f>[1]!s_is(A1497,61,"FY","YTD","20241231",1,"",100000000)</f>
        <v>0.33648492259999996</v>
      </c>
      <c r="M1497" s="16">
        <f t="shared" si="70"/>
        <v>-0.36661597865009349</v>
      </c>
      <c r="N1497" s="16">
        <f>[1]!s_fa_roe(A1497,"20251231")</f>
        <v>2.5771999999999999</v>
      </c>
      <c r="O1497" s="16">
        <f>[1]!s_stmnote_rdexp(A1497,"20251231",1,10000)</f>
        <v>1640.310162</v>
      </c>
      <c r="P1497" s="20">
        <f t="shared" si="71"/>
        <v>4.0804931019531122E-2</v>
      </c>
      <c r="Q1497" s="16">
        <f>[1]!s_margin_tradingbalance(A1497,"",10000)</f>
        <v>15994.8128</v>
      </c>
      <c r="R1497" s="16">
        <f>[1]!s_margin_seclendingbalance(A1497,"",10000)</f>
        <v>0</v>
      </c>
      <c r="S1497" s="17">
        <f>[1]!s_val_ev(A1497,"",100000000)</f>
        <v>49.719728500000002</v>
      </c>
      <c r="T1497" s="17">
        <f>[1]!share_freesharesmv(A1497,"",100000000)</f>
        <v>15.199199105999998</v>
      </c>
      <c r="U1497" s="17">
        <f>[1]!s_dq_amount_btin(A1497,E1497,100000000)</f>
        <v>1.4629405499999999</v>
      </c>
      <c r="V1497" s="17">
        <f>[1]!s_dq_turn(A1497,E1497)</f>
        <v>7.3745198626361983</v>
      </c>
      <c r="W1497" s="2">
        <f>[1]!s_pq_amount(A1497,"20260101","",100000000)</f>
        <v>101.77259026999999</v>
      </c>
      <c r="X1497" s="2">
        <f>[1]!s_pq_avgamount(A1497,"20260101","",100000000)</f>
        <v>0.92520536609090909</v>
      </c>
      <c r="Y1497" s="17">
        <f>[1]!s_ipo_dilutedpe(A1497)</f>
        <v>25.58</v>
      </c>
      <c r="Z1497" s="12">
        <f>[1]!s_ipo_collection_total(A1497,100000000)</f>
        <v>3.9973071</v>
      </c>
      <c r="AA1497" s="2">
        <f>[1]!s_val_pe_ttm(A1497,E1497)</f>
        <v>219.52658081054688</v>
      </c>
      <c r="AB1497" s="5">
        <f>[1]!s_info_zjtxornot1(A1497,"")</f>
        <v>1</v>
      </c>
      <c r="AC1497" s="22" t="str">
        <f>[1]!s_info_nature1(A1497,"")</f>
        <v>民营企业</v>
      </c>
      <c r="AD1497" s="6" t="str">
        <f>[1]!s_info_city(A1497)</f>
        <v>常州市</v>
      </c>
      <c r="AE1497" s="6" t="str">
        <f>[1]!s_info_province(A1497)</f>
        <v>江苏省</v>
      </c>
      <c r="AF1497">
        <v>119.946973</v>
      </c>
      <c r="AG1497">
        <v>31.772752000000001</v>
      </c>
    </row>
    <row r="1498" spans="1:33" x14ac:dyDescent="0.3">
      <c r="A1498" s="12" t="s">
        <v>3545</v>
      </c>
      <c r="B1498" s="12" t="s">
        <v>3546</v>
      </c>
      <c r="C1498" s="16" t="str">
        <f>[1]!s_info_mkt(A1498)</f>
        <v>主板</v>
      </c>
      <c r="D1498" s="16" t="str">
        <f>[1]!s_ipo_listeddate(A1498)</f>
        <v>2021-03-01</v>
      </c>
      <c r="E1498" s="16" t="str">
        <f>[1]!lastradeday_s("000002","")</f>
        <v>2026-06-22</v>
      </c>
      <c r="F1498" s="16" t="str">
        <f>[1]!s_info_industry_csrc2023(A1498,"",3)</f>
        <v>土木工程建筑业</v>
      </c>
      <c r="G1498" s="16" t="str">
        <f>[1]!s_info_industry_csrc2023(A1498,"",1)</f>
        <v>建筑业</v>
      </c>
      <c r="H1498" s="16">
        <f>[1]!s_is(A1498,83,"FY","YTD","20251231",1,"",100000000)</f>
        <v>4.8329152378</v>
      </c>
      <c r="I1498" s="16">
        <f>[1]!s_is(A1498,83,"FY","YTD","20241231",1,"",100000000)</f>
        <v>7.2207996554999996</v>
      </c>
      <c r="J1498" s="16">
        <f t="shared" si="69"/>
        <v>-0.33069528745077081</v>
      </c>
      <c r="K1498" s="16">
        <f>[1]!s_is(A1498,61,"FY","YTD","20251231",1,"",100000000)</f>
        <v>-1.6983555602</v>
      </c>
      <c r="L1498" s="16">
        <f>[1]!s_is(A1498,61,"FY","YTD","20241231",1,"",100000000)</f>
        <v>-1.9019741403999999</v>
      </c>
      <c r="M1498" s="16">
        <f t="shared" si="70"/>
        <v>0.10705643987208856</v>
      </c>
      <c r="N1498" s="16">
        <f>[1]!s_fa_roe(A1498,"20251231")</f>
        <v>-18.014299999999999</v>
      </c>
      <c r="O1498" s="16">
        <f>[1]!s_stmnote_rdexp(A1498,"20251231",1,10000)</f>
        <v>560.43874000000005</v>
      </c>
      <c r="P1498" s="20">
        <f t="shared" si="71"/>
        <v>1.1596287383991414E-2</v>
      </c>
      <c r="Q1498" s="16">
        <f>[1]!s_margin_tradingbalance(A1498,"",10000)</f>
        <v>0</v>
      </c>
      <c r="R1498" s="16">
        <f>[1]!s_margin_seclendingbalance(A1498,"",10000)</f>
        <v>0</v>
      </c>
      <c r="S1498" s="17">
        <f>[1]!s_val_ev(A1498,"",100000000)</f>
        <v>50.370566259200004</v>
      </c>
      <c r="T1498" s="17">
        <f>[1]!share_freesharesmv(A1498,"",100000000)</f>
        <v>21.2168984192</v>
      </c>
      <c r="U1498" s="17">
        <f>[1]!s_dq_amount_btin(A1498,E1498,100000000)</f>
        <v>1.5011828199999999</v>
      </c>
      <c r="V1498" s="17">
        <f>[1]!s_dq_turn(A1498,E1498)</f>
        <v>2.9915514394773699</v>
      </c>
      <c r="W1498" s="2">
        <f>[1]!s_pq_amount(A1498,"20260101","",100000000)</f>
        <v>160.91222715000001</v>
      </c>
      <c r="X1498" s="2">
        <f>[1]!s_pq_avgamount(A1498,"20260101","",100000000)</f>
        <v>1.4628384286363638</v>
      </c>
      <c r="Y1498" s="17">
        <f>[1]!s_ipo_dilutedpe(A1498)</f>
        <v>19.739999999999998</v>
      </c>
      <c r="Z1498" s="12">
        <f>[1]!s_ipo_collection_total(A1498,100000000)</f>
        <v>6.6026718575999999</v>
      </c>
      <c r="AA1498" s="2">
        <f>[1]!s_val_pe_ttm(A1498,E1498)</f>
        <v>-30.399452209472656</v>
      </c>
      <c r="AB1498" s="5">
        <f>[1]!s_info_zjtxornot1(A1498,"")</f>
        <v>0</v>
      </c>
      <c r="AC1498" s="22" t="str">
        <f>[1]!s_info_nature1(A1498,"")</f>
        <v>民营企业</v>
      </c>
      <c r="AD1498" s="6" t="str">
        <f>[1]!s_info_city(A1498)</f>
        <v>杭州市</v>
      </c>
      <c r="AE1498" s="6" t="str">
        <f>[1]!s_info_province(A1498)</f>
        <v>浙江省</v>
      </c>
      <c r="AF1498">
        <v>120.153576</v>
      </c>
      <c r="AG1498">
        <v>30.287458999999998</v>
      </c>
    </row>
    <row r="1499" spans="1:33" x14ac:dyDescent="0.3">
      <c r="A1499" s="12" t="s">
        <v>3547</v>
      </c>
      <c r="B1499" s="12" t="s">
        <v>3548</v>
      </c>
      <c r="C1499" s="16" t="str">
        <f>[1]!s_info_mkt(A1499)</f>
        <v>科创板</v>
      </c>
      <c r="D1499" s="16" t="str">
        <f>[1]!s_ipo_listeddate(A1499)</f>
        <v>2020-12-31</v>
      </c>
      <c r="E1499" s="16" t="str">
        <f>[1]!lastradeday_s("000002","")</f>
        <v>2026-06-22</v>
      </c>
      <c r="F1499" s="16" t="str">
        <f>[1]!s_info_industry_csrc2023(A1499,"",3)</f>
        <v>仪器仪表制造业</v>
      </c>
      <c r="G1499" s="16" t="str">
        <f>[1]!s_info_industry_csrc2023(A1499,"",1)</f>
        <v>制造业</v>
      </c>
      <c r="H1499" s="16">
        <f>[1]!s_is(A1499,83,"FY","YTD","20251231",1,"",100000000)</f>
        <v>12.6904019717</v>
      </c>
      <c r="I1499" s="16">
        <f>[1]!s_is(A1499,83,"FY","YTD","20241231",1,"",100000000)</f>
        <v>9.113738445800001</v>
      </c>
      <c r="J1499" s="16">
        <f t="shared" si="69"/>
        <v>0.39244746238556782</v>
      </c>
      <c r="K1499" s="16">
        <f>[1]!s_is(A1499,61,"FY","YTD","20251231",1,"",100000000)</f>
        <v>1.86179344</v>
      </c>
      <c r="L1499" s="16">
        <f>[1]!s_is(A1499,61,"FY","YTD","20241231",1,"",100000000)</f>
        <v>1.3626059511999999</v>
      </c>
      <c r="M1499" s="16">
        <f t="shared" si="70"/>
        <v>0.36634765051509055</v>
      </c>
      <c r="N1499" s="16">
        <f>[1]!s_fa_roe(A1499,"20251231")</f>
        <v>6.2293000000000003</v>
      </c>
      <c r="O1499" s="16">
        <f>[1]!s_stmnote_rdexp(A1499,"20251231",1,10000)</f>
        <v>25507.623543000002</v>
      </c>
      <c r="P1499" s="20">
        <f t="shared" si="71"/>
        <v>0.200999334771923</v>
      </c>
      <c r="Q1499" s="16">
        <f>[1]!s_margin_tradingbalance(A1499,"",10000)</f>
        <v>45833.503499999999</v>
      </c>
      <c r="R1499" s="16">
        <f>[1]!s_margin_seclendingbalance(A1499,"",10000)</f>
        <v>76.404399999999995</v>
      </c>
      <c r="S1499" s="17">
        <f>[1]!s_val_ev(A1499,"",100000000)</f>
        <v>187.05691678650001</v>
      </c>
      <c r="T1499" s="17">
        <f>[1]!share_freesharesmv(A1499,"",100000000)</f>
        <v>52.072878536700003</v>
      </c>
      <c r="U1499" s="17">
        <f>[1]!s_dq_amount_btin(A1499,E1499,100000000)</f>
        <v>4.7004865000000002</v>
      </c>
      <c r="V1499" s="17">
        <f>[1]!s_dq_turn(A1499,E1499)</f>
        <v>2.503632027221562</v>
      </c>
      <c r="W1499" s="2">
        <f>[1]!s_pq_amount(A1499,"20260101","",100000000)</f>
        <v>242.76451949</v>
      </c>
      <c r="X1499" s="2">
        <f>[1]!s_pq_avgamount(A1499,"20260101","",100000000)</f>
        <v>2.2069501771818181</v>
      </c>
      <c r="Y1499" s="17">
        <f>[1]!s_ipo_dilutedpe(A1499)</f>
        <v>31.46</v>
      </c>
      <c r="Z1499" s="12">
        <f>[1]!s_ipo_collection_total(A1499,100000000)</f>
        <v>16.184638</v>
      </c>
      <c r="AA1499" s="2">
        <f>[1]!s_val_pe_ttm(A1499,E1499)</f>
        <v>97.324897766113281</v>
      </c>
      <c r="AB1499" s="5">
        <f>[1]!s_info_zjtxornot1(A1499,"")</f>
        <v>0</v>
      </c>
      <c r="AC1499" s="22" t="str">
        <f>[1]!s_info_nature1(A1499,"")</f>
        <v>民营企业</v>
      </c>
      <c r="AD1499" s="6" t="str">
        <f>[1]!s_info_city(A1499)</f>
        <v>东莞市</v>
      </c>
      <c r="AE1499" s="6" t="str">
        <f>[1]!s_info_province(A1499)</f>
        <v>广东省</v>
      </c>
      <c r="AF1499">
        <v>113.746262</v>
      </c>
      <c r="AG1499">
        <v>23.046237000000001</v>
      </c>
    </row>
    <row r="1500" spans="1:33" x14ac:dyDescent="0.3">
      <c r="A1500" s="12" t="s">
        <v>3549</v>
      </c>
      <c r="B1500" s="12" t="s">
        <v>3550</v>
      </c>
      <c r="C1500" s="16" t="str">
        <f>[1]!s_info_mkt(A1500)</f>
        <v>主板</v>
      </c>
      <c r="D1500" s="16" t="str">
        <f>[1]!s_ipo_listeddate(A1500)</f>
        <v>2020-08-03</v>
      </c>
      <c r="E1500" s="16" t="str">
        <f>[1]!lastradeday_s("000002","")</f>
        <v>2026-06-22</v>
      </c>
      <c r="F1500" s="16" t="str">
        <f>[1]!s_info_industry_csrc2023(A1500,"",3)</f>
        <v>其他制造业</v>
      </c>
      <c r="G1500" s="16" t="str">
        <f>[1]!s_info_industry_csrc2023(A1500,"",1)</f>
        <v>制造业</v>
      </c>
      <c r="H1500" s="16">
        <f>[1]!s_is(A1500,83,"FY","YTD","20251231",1,"",100000000)</f>
        <v>5.2382221771999999</v>
      </c>
      <c r="I1500" s="16">
        <f>[1]!s_is(A1500,83,"FY","YTD","20241231",1,"",100000000)</f>
        <v>6.0960597116999997</v>
      </c>
      <c r="J1500" s="16">
        <f t="shared" si="69"/>
        <v>-0.14072000194708978</v>
      </c>
      <c r="K1500" s="16">
        <f>[1]!s_is(A1500,61,"FY","YTD","20251231",1,"",100000000)</f>
        <v>-6.6681534900000006E-2</v>
      </c>
      <c r="L1500" s="16">
        <f>[1]!s_is(A1500,61,"FY","YTD","20241231",1,"",100000000)</f>
        <v>-0.28987333199999998</v>
      </c>
      <c r="M1500" s="16">
        <f t="shared" si="70"/>
        <v>0.76996319585549178</v>
      </c>
      <c r="N1500" s="16">
        <f>[1]!s_fa_roe(A1500,"20251231")</f>
        <v>-1.0053000000000001</v>
      </c>
      <c r="O1500" s="16">
        <f>[1]!s_stmnote_rdexp(A1500,"20251231",1,10000)</f>
        <v>1946.5630210000002</v>
      </c>
      <c r="P1500" s="20">
        <f t="shared" si="71"/>
        <v>3.7160757126199283E-2</v>
      </c>
      <c r="Q1500" s="16">
        <f>[1]!s_margin_tradingbalance(A1500,"",10000)</f>
        <v>0</v>
      </c>
      <c r="R1500" s="16">
        <f>[1]!s_margin_seclendingbalance(A1500,"",10000)</f>
        <v>0</v>
      </c>
      <c r="S1500" s="17">
        <f>[1]!s_val_ev(A1500,"",100000000)</f>
        <v>160.93315584000001</v>
      </c>
      <c r="T1500" s="17">
        <f>[1]!share_freesharesmv(A1500,"",100000000)</f>
        <v>47.000355839999997</v>
      </c>
      <c r="U1500" s="17">
        <f>[1]!s_dq_amount_btin(A1500,E1500,100000000)</f>
        <v>5.02612346</v>
      </c>
      <c r="V1500" s="17">
        <f>[1]!s_dq_turn(A1500,E1500)</f>
        <v>3.1069197480791786</v>
      </c>
      <c r="W1500" s="2">
        <f>[1]!s_pq_amount(A1500,"20260101","",100000000)</f>
        <v>301.16977544999997</v>
      </c>
      <c r="X1500" s="2">
        <f>[1]!s_pq_avgamount(A1500,"20260101","",100000000)</f>
        <v>2.7379070495454543</v>
      </c>
      <c r="Y1500" s="17">
        <f>[1]!s_ipo_dilutedpe(A1500)</f>
        <v>22.99</v>
      </c>
      <c r="Z1500" s="12">
        <f>[1]!s_ipo_collection_total(A1500,100000000)</f>
        <v>4.2271259492000004</v>
      </c>
      <c r="AA1500" s="2">
        <f>[1]!s_val_pe_ttm(A1500,E1500)</f>
        <v>51993.58203125</v>
      </c>
      <c r="AB1500" s="5">
        <f>[1]!s_info_zjtxornot1(A1500,"")</f>
        <v>0</v>
      </c>
      <c r="AC1500" s="22" t="str">
        <f>[1]!s_info_nature1(A1500,"")</f>
        <v>民营企业</v>
      </c>
      <c r="AD1500" s="6" t="str">
        <f>[1]!s_info_city(A1500)</f>
        <v>嘉兴市</v>
      </c>
      <c r="AE1500" s="6" t="str">
        <f>[1]!s_info_province(A1500)</f>
        <v>浙江省</v>
      </c>
      <c r="AF1500">
        <v>120.750865</v>
      </c>
      <c r="AG1500">
        <v>30.762653</v>
      </c>
    </row>
    <row r="1501" spans="1:33" x14ac:dyDescent="0.3">
      <c r="A1501" s="12" t="s">
        <v>3551</v>
      </c>
      <c r="B1501" s="12" t="s">
        <v>3552</v>
      </c>
      <c r="C1501" s="16" t="str">
        <f>[1]!s_info_mkt(A1501)</f>
        <v>主板</v>
      </c>
      <c r="D1501" s="16" t="str">
        <f>[1]!s_ipo_listeddate(A1501)</f>
        <v>2018-09-18</v>
      </c>
      <c r="E1501" s="16" t="str">
        <f>[1]!lastradeday_s("000002","")</f>
        <v>2026-06-22</v>
      </c>
      <c r="F1501" s="16" t="str">
        <f>[1]!s_info_industry_csrc2023(A1501,"",3)</f>
        <v>计算机、通信和其他电子设备制造业</v>
      </c>
      <c r="G1501" s="16" t="str">
        <f>[1]!s_info_industry_csrc2023(A1501,"",1)</f>
        <v>制造业</v>
      </c>
      <c r="H1501" s="16">
        <f>[1]!s_is(A1501,83,"FY","YTD","20251231",1,"",100000000)</f>
        <v>391.47009392269996</v>
      </c>
      <c r="I1501" s="16">
        <f>[1]!s_is(A1501,83,"FY","YTD","20241231",1,"",100000000)</f>
        <v>351.40384498029999</v>
      </c>
      <c r="J1501" s="16">
        <f t="shared" si="69"/>
        <v>0.11401767372421934</v>
      </c>
      <c r="K1501" s="16">
        <f>[1]!s_is(A1501,61,"FY","YTD","20251231",1,"",100000000)</f>
        <v>37.378434584000004</v>
      </c>
      <c r="L1501" s="16">
        <f>[1]!s_is(A1501,61,"FY","YTD","20241231",1,"",100000000)</f>
        <v>36.2035139133</v>
      </c>
      <c r="M1501" s="16">
        <f t="shared" si="70"/>
        <v>3.2453221903092015E-2</v>
      </c>
      <c r="N1501" s="16">
        <f>[1]!s_fa_roe(A1501,"20251231")</f>
        <v>11.284599999999999</v>
      </c>
      <c r="O1501" s="16">
        <f>[1]!s_stmnote_rdexp(A1501,"20251231",1,10000)</f>
        <v>245899.170679</v>
      </c>
      <c r="P1501" s="20">
        <f t="shared" si="71"/>
        <v>6.2814292712626854E-2</v>
      </c>
      <c r="Q1501" s="16">
        <f>[1]!s_margin_tradingbalance(A1501,"",10000)</f>
        <v>251811.8394</v>
      </c>
      <c r="R1501" s="16">
        <f>[1]!s_margin_seclendingbalance(A1501,"",10000)</f>
        <v>1525.2552000000001</v>
      </c>
      <c r="S1501" s="17">
        <f>[1]!s_val_ev(A1501,"",100000000)</f>
        <v>2618.5846698741998</v>
      </c>
      <c r="T1501" s="17">
        <f>[1]!share_freesharesmv(A1501,"",100000000)</f>
        <v>759.76664955269985</v>
      </c>
      <c r="U1501" s="17">
        <f>[1]!s_dq_amount_btin(A1501,E1501,100000000)</f>
        <v>94.554140180000005</v>
      </c>
      <c r="V1501" s="17">
        <f>[1]!s_dq_turn(A1501,E1501)</f>
        <v>3.6162307038015289</v>
      </c>
      <c r="W1501" s="2">
        <f>[1]!s_pq_amount(A1501,"20260101","",100000000)</f>
        <v>3309.6814757100001</v>
      </c>
      <c r="X1501" s="2">
        <f>[1]!s_pq_avgamount(A1501,"20260101","",100000000)</f>
        <v>30.088013415545454</v>
      </c>
      <c r="Y1501" s="17">
        <f>[1]!s_ipo_dilutedpe(A1501)</f>
        <v>22.99</v>
      </c>
      <c r="Z1501" s="12">
        <f>[1]!s_ipo_collection_total(A1501,100000000)</f>
        <v>37.144693277399995</v>
      </c>
      <c r="AA1501" s="2">
        <f>[1]!s_val_pe_ttm(A1501,E1501)</f>
        <v>70.535667419433594</v>
      </c>
      <c r="AB1501" s="5">
        <f>[1]!s_info_zjtxornot1(A1501,"")</f>
        <v>1</v>
      </c>
      <c r="AC1501" s="22" t="str">
        <f>[1]!s_info_nature1(A1501,"")</f>
        <v>公众企业</v>
      </c>
      <c r="AD1501" s="6" t="str">
        <f>[1]!s_info_city(A1501)</f>
        <v>深圳市</v>
      </c>
      <c r="AE1501" s="6" t="str">
        <f>[1]!s_info_province(A1501)</f>
        <v>广东省</v>
      </c>
      <c r="AF1501">
        <v>114.085947</v>
      </c>
      <c r="AG1501">
        <v>22.547000000000001</v>
      </c>
    </row>
    <row r="1502" spans="1:33" x14ac:dyDescent="0.3">
      <c r="A1502" s="12" t="s">
        <v>3553</v>
      </c>
      <c r="B1502" s="12" t="s">
        <v>3554</v>
      </c>
      <c r="C1502" s="16" t="str">
        <f>[1]!s_info_mkt(A1502)</f>
        <v>主板</v>
      </c>
      <c r="D1502" s="16" t="str">
        <f>[1]!s_ipo_listeddate(A1502)</f>
        <v>1994-03-11</v>
      </c>
      <c r="E1502" s="16" t="str">
        <f>[1]!lastradeday_s("000002","")</f>
        <v>2026-06-22</v>
      </c>
      <c r="F1502" s="16" t="str">
        <f>[1]!s_info_industry_csrc2023(A1502,"",3)</f>
        <v>通用设备制造业</v>
      </c>
      <c r="G1502" s="16" t="str">
        <f>[1]!s_info_industry_csrc2023(A1502,"",1)</f>
        <v>制造业</v>
      </c>
      <c r="H1502" s="16">
        <f>[1]!s_is(A1502,83,"FY","YTD","20251231",1,"",100000000)</f>
        <v>57.395409504899995</v>
      </c>
      <c r="I1502" s="16">
        <f>[1]!s_is(A1502,83,"FY","YTD","20241231",1,"",100000000)</f>
        <v>64.674298347399997</v>
      </c>
      <c r="J1502" s="16">
        <f t="shared" si="69"/>
        <v>-0.11254685444596901</v>
      </c>
      <c r="K1502" s="16">
        <f>[1]!s_is(A1502,61,"FY","YTD","20251231",1,"",100000000)</f>
        <v>28.720046459299997</v>
      </c>
      <c r="L1502" s="16">
        <f>[1]!s_is(A1502,61,"FY","YTD","20241231",1,"",100000000)</f>
        <v>-19.989761808900003</v>
      </c>
      <c r="M1502" s="16">
        <f t="shared" si="70"/>
        <v>2.4367378027742697</v>
      </c>
      <c r="N1502" s="16">
        <f>[1]!s_fa_roe(A1502,"20251231")</f>
        <v>58.027099999999997</v>
      </c>
      <c r="O1502" s="16">
        <f>[1]!s_stmnote_rdexp(A1502,"20251231",1,10000)</f>
        <v>37503.924875999997</v>
      </c>
      <c r="P1502" s="20">
        <f t="shared" si="71"/>
        <v>6.53430739487941E-2</v>
      </c>
      <c r="Q1502" s="16">
        <f>[1]!s_margin_tradingbalance(A1502,"",10000)</f>
        <v>0</v>
      </c>
      <c r="R1502" s="16">
        <f>[1]!s_margin_seclendingbalance(A1502,"",10000)</f>
        <v>0</v>
      </c>
      <c r="S1502" s="17">
        <f>[1]!s_val_ev(A1502,"",100000000)</f>
        <v>76.773288728845003</v>
      </c>
      <c r="T1502" s="17">
        <f>[1]!share_freesharesmv(A1502,"",100000000)</f>
        <v>21.838766705999998</v>
      </c>
      <c r="U1502" s="17">
        <f>[1]!s_dq_amount_btin(A1502,E1502,100000000)</f>
        <v>0.86150930000000003</v>
      </c>
      <c r="V1502" s="17">
        <f>[1]!s_dq_turn(A1502,E1502)</f>
        <v>1.2592922027705729</v>
      </c>
      <c r="W1502" s="2">
        <f>[1]!s_pq_amount(A1502,"20260101","",100000000)</f>
        <v>295.12781246999998</v>
      </c>
      <c r="X1502" s="2">
        <f>[1]!s_pq_avgamount(A1502,"20260101","",100000000)</f>
        <v>2.6829801133636364</v>
      </c>
      <c r="Y1502" s="17">
        <f>[1]!s_ipo_dilutedpe(A1502)</f>
        <v>15.5</v>
      </c>
      <c r="Z1502" s="12">
        <f>[1]!s_ipo_collection_total(A1502,100000000)</f>
        <v>0.74880000000000002</v>
      </c>
      <c r="AA1502" s="2">
        <f>[1]!s_val_pe_ttm(A1502,E1502)</f>
        <v>2.9640147686004639</v>
      </c>
      <c r="AB1502" s="5">
        <f>[1]!s_info_zjtxornot1(A1502,"")</f>
        <v>0</v>
      </c>
      <c r="AC1502" s="22" t="str">
        <f>[1]!s_info_nature1(A1502,"")</f>
        <v>地方国有企业</v>
      </c>
      <c r="AD1502" s="6" t="str">
        <f>[1]!s_info_city(A1502)</f>
        <v>上海市</v>
      </c>
      <c r="AE1502" s="6" t="str">
        <f>[1]!s_info_province(A1502)</f>
        <v>上海</v>
      </c>
      <c r="AF1502">
        <v>121.472644</v>
      </c>
      <c r="AG1502">
        <v>31.231705999999999</v>
      </c>
    </row>
    <row r="1503" spans="1:33" x14ac:dyDescent="0.3">
      <c r="A1503" s="12" t="s">
        <v>3555</v>
      </c>
      <c r="B1503" s="12" t="s">
        <v>3556</v>
      </c>
      <c r="C1503" s="16" t="str">
        <f>[1]!s_info_mkt(A1503)</f>
        <v>主板</v>
      </c>
      <c r="D1503" s="16" t="str">
        <f>[1]!s_ipo_listeddate(A1503)</f>
        <v>1997-06-25</v>
      </c>
      <c r="E1503" s="16" t="str">
        <f>[1]!lastradeday_s("000002","")</f>
        <v>2026-06-22</v>
      </c>
      <c r="F1503" s="16" t="str">
        <f>[1]!s_info_industry_csrc2023(A1503,"",3)</f>
        <v>石油、煤炭及其他燃料加工业</v>
      </c>
      <c r="G1503" s="16" t="str">
        <f>[1]!s_info_industry_csrc2023(A1503,"",1)</f>
        <v>制造业</v>
      </c>
      <c r="H1503" s="16">
        <f>[1]!s_is(A1503,83,"FY","YTD","20251231",1,"",100000000)</f>
        <v>37.099750765799996</v>
      </c>
      <c r="I1503" s="16">
        <f>[1]!s_is(A1503,83,"FY","YTD","20241231",1,"",100000000)</f>
        <v>38.226358565200002</v>
      </c>
      <c r="J1503" s="16">
        <f t="shared" si="69"/>
        <v>-2.947201464346727E-2</v>
      </c>
      <c r="K1503" s="16">
        <f>[1]!s_is(A1503,61,"FY","YTD","20251231",1,"",100000000)</f>
        <v>-0.52070389289999996</v>
      </c>
      <c r="L1503" s="16">
        <f>[1]!s_is(A1503,61,"FY","YTD","20241231",1,"",100000000)</f>
        <v>0.63125607380000004</v>
      </c>
      <c r="M1503" s="16">
        <f t="shared" si="70"/>
        <v>-1.8248695173188525</v>
      </c>
      <c r="N1503" s="16">
        <f>[1]!s_fa_roe(A1503,"20251231")</f>
        <v>-2.4662999999999999</v>
      </c>
      <c r="O1503" s="16">
        <f>[1]!s_stmnote_rdexp(A1503,"20251231",1,10000)</f>
        <v>7567.3618909999996</v>
      </c>
      <c r="P1503" s="20">
        <f t="shared" si="71"/>
        <v>2.03973388898771E-2</v>
      </c>
      <c r="Q1503" s="16">
        <f>[1]!s_margin_tradingbalance(A1503,"",10000)</f>
        <v>40387.256200000003</v>
      </c>
      <c r="R1503" s="16">
        <f>[1]!s_margin_seclendingbalance(A1503,"",10000)</f>
        <v>25.193999999999999</v>
      </c>
      <c r="S1503" s="17">
        <f>[1]!s_val_ev(A1503,"",100000000)</f>
        <v>48.220338033000004</v>
      </c>
      <c r="T1503" s="17">
        <f>[1]!share_freesharesmv(A1503,"",100000000)</f>
        <v>31.673576047499999</v>
      </c>
      <c r="U1503" s="17">
        <f>[1]!s_dq_amount_btin(A1503,E1503,100000000)</f>
        <v>0.84443754999999998</v>
      </c>
      <c r="V1503" s="17">
        <f>[1]!s_dq_turn(A1503,E1503)</f>
        <v>1.7902278109448417</v>
      </c>
      <c r="W1503" s="2">
        <f>[1]!s_pq_amount(A1503,"20260101","",100000000)</f>
        <v>161.77225494999999</v>
      </c>
      <c r="X1503" s="2">
        <f>[1]!s_pq_avgamount(A1503,"20260101","",100000000)</f>
        <v>1.4706568631818182</v>
      </c>
      <c r="Y1503" s="17">
        <f>[1]!s_ipo_dilutedpe(A1503)</f>
        <v>0</v>
      </c>
      <c r="Z1503" s="12">
        <f>[1]!s_ipo_collection_total(A1503,100000000)</f>
        <v>0.2</v>
      </c>
      <c r="AA1503" s="2">
        <f>[1]!s_val_pe_ttm(A1503,E1503)</f>
        <v>-76.688674926757813</v>
      </c>
      <c r="AB1503" s="5">
        <f>[1]!s_info_zjtxornot1(A1503,"")</f>
        <v>0</v>
      </c>
      <c r="AC1503" s="22" t="str">
        <f>[1]!s_info_nature1(A1503,"")</f>
        <v>中央国有企业</v>
      </c>
      <c r="AD1503" s="6" t="str">
        <f>[1]!s_info_city(A1503)</f>
        <v>岳阳市</v>
      </c>
      <c r="AE1503" s="6" t="str">
        <f>[1]!s_info_province(A1503)</f>
        <v>湖南省</v>
      </c>
      <c r="AF1503">
        <v>113.13285500000001</v>
      </c>
      <c r="AG1503">
        <v>29.370290000000001</v>
      </c>
    </row>
    <row r="1504" spans="1:33" x14ac:dyDescent="0.3">
      <c r="A1504" s="12" t="s">
        <v>3557</v>
      </c>
      <c r="B1504" s="12" t="s">
        <v>3558</v>
      </c>
      <c r="C1504" s="16" t="str">
        <f>[1]!s_info_mkt(A1504)</f>
        <v>创业板</v>
      </c>
      <c r="D1504" s="16" t="str">
        <f>[1]!s_ipo_listeddate(A1504)</f>
        <v>2015-05-13</v>
      </c>
      <c r="E1504" s="16" t="str">
        <f>[1]!lastradeday_s("000002","")</f>
        <v>2026-06-22</v>
      </c>
      <c r="F1504" s="16" t="str">
        <f>[1]!s_info_industry_csrc2023(A1504,"",3)</f>
        <v>计算机、通信和其他电子设备制造业</v>
      </c>
      <c r="G1504" s="16" t="str">
        <f>[1]!s_info_industry_csrc2023(A1504,"",1)</f>
        <v>制造业</v>
      </c>
      <c r="H1504" s="16">
        <f>[1]!s_is(A1504,83,"FY","YTD","20251231",1,"",100000000)</f>
        <v>4.7986914427</v>
      </c>
      <c r="I1504" s="16">
        <f>[1]!s_is(A1504,83,"FY","YTD","20241231",1,"",100000000)</f>
        <v>4.2627751276000003</v>
      </c>
      <c r="J1504" s="16">
        <f t="shared" si="69"/>
        <v>0.12572005303074185</v>
      </c>
      <c r="K1504" s="16">
        <f>[1]!s_is(A1504,61,"FY","YTD","20251231",1,"",100000000)</f>
        <v>0.17384310149999999</v>
      </c>
      <c r="L1504" s="16">
        <f>[1]!s_is(A1504,61,"FY","YTD","20241231",1,"",100000000)</f>
        <v>8.1589371600000002E-2</v>
      </c>
      <c r="M1504" s="16">
        <f t="shared" si="70"/>
        <v>1.1307076901178141</v>
      </c>
      <c r="N1504" s="16">
        <f>[1]!s_fa_roe(A1504,"20251231")</f>
        <v>1.7615000000000001</v>
      </c>
      <c r="O1504" s="16">
        <f>[1]!s_stmnote_rdexp(A1504,"20251231",1,10000)</f>
        <v>4518.2051770000007</v>
      </c>
      <c r="P1504" s="20">
        <f t="shared" si="71"/>
        <v>9.41549426744933E-2</v>
      </c>
      <c r="Q1504" s="16">
        <f>[1]!s_margin_tradingbalance(A1504,"",10000)</f>
        <v>14381.4804</v>
      </c>
      <c r="R1504" s="16">
        <f>[1]!s_margin_seclendingbalance(A1504,"",10000)</f>
        <v>8.9095999999999993</v>
      </c>
      <c r="S1504" s="17">
        <f>[1]!s_val_ev(A1504,"",100000000)</f>
        <v>38.339889201600002</v>
      </c>
      <c r="T1504" s="17">
        <f>[1]!share_freesharesmv(A1504,"",100000000)</f>
        <v>20.818908868799998</v>
      </c>
      <c r="U1504" s="17">
        <f>[1]!s_dq_amount_btin(A1504,E1504,100000000)</f>
        <v>0.95487478999999997</v>
      </c>
      <c r="V1504" s="17">
        <f>[1]!s_dq_turn(A1504,E1504)</f>
        <v>2.6255452138249868</v>
      </c>
      <c r="W1504" s="2">
        <f>[1]!s_pq_amount(A1504,"20260101","",100000000)</f>
        <v>266.86324225999999</v>
      </c>
      <c r="X1504" s="2">
        <f>[1]!s_pq_avgamount(A1504,"20260101","",100000000)</f>
        <v>2.426029475090909</v>
      </c>
      <c r="Y1504" s="17">
        <f>[1]!s_ipo_dilutedpe(A1504)</f>
        <v>13.24</v>
      </c>
      <c r="Z1504" s="12">
        <f>[1]!s_ipo_collection_total(A1504,100000000)</f>
        <v>3.105718</v>
      </c>
      <c r="AA1504" s="2">
        <f>[1]!s_val_pe_ttm(A1504,E1504)</f>
        <v>168.47152709960938</v>
      </c>
      <c r="AB1504" s="5">
        <f>[1]!s_info_zjtxornot1(A1504,"")</f>
        <v>1</v>
      </c>
      <c r="AC1504" s="22" t="str">
        <f>[1]!s_info_nature1(A1504,"")</f>
        <v>民营企业</v>
      </c>
      <c r="AD1504" s="6" t="str">
        <f>[1]!s_info_city(A1504)</f>
        <v>成都市</v>
      </c>
      <c r="AE1504" s="6" t="str">
        <f>[1]!s_info_province(A1504)</f>
        <v>四川省</v>
      </c>
      <c r="AF1504">
        <v>104.065735</v>
      </c>
      <c r="AG1504">
        <v>30.659462000000001</v>
      </c>
    </row>
    <row r="1505" spans="1:33" x14ac:dyDescent="0.3">
      <c r="A1505" s="12" t="s">
        <v>3559</v>
      </c>
      <c r="B1505" s="12" t="s">
        <v>3560</v>
      </c>
      <c r="C1505" s="16" t="str">
        <f>[1]!s_info_mkt(A1505)</f>
        <v>主板</v>
      </c>
      <c r="D1505" s="16" t="str">
        <f>[1]!s_ipo_listeddate(A1505)</f>
        <v>2000-02-21</v>
      </c>
      <c r="E1505" s="16" t="str">
        <f>[1]!lastradeday_s("000002","")</f>
        <v>2026-06-22</v>
      </c>
      <c r="F1505" s="16" t="str">
        <f>[1]!s_info_industry_csrc2023(A1505,"",3)</f>
        <v>有色金属冶炼和压延加工业</v>
      </c>
      <c r="G1505" s="16" t="str">
        <f>[1]!s_info_industry_csrc2023(A1505,"",1)</f>
        <v>制造业</v>
      </c>
      <c r="H1505" s="16">
        <f>[1]!s_is(A1505,83,"FY","YTD","20251231",1,"",100000000)</f>
        <v>435.34580906650001</v>
      </c>
      <c r="I1505" s="16">
        <f>[1]!s_is(A1505,83,"FY","YTD","20241231",1,"",100000000)</f>
        <v>419.72668606980005</v>
      </c>
      <c r="J1505" s="16">
        <f t="shared" si="69"/>
        <v>3.7212604094709612E-2</v>
      </c>
      <c r="K1505" s="16">
        <f>[1]!s_is(A1505,61,"FY","YTD","20251231",1,"",100000000)</f>
        <v>19.661795287499999</v>
      </c>
      <c r="L1505" s="16">
        <f>[1]!s_is(A1505,61,"FY","YTD","20241231",1,"",100000000)</f>
        <v>14.442340462500001</v>
      </c>
      <c r="M1505" s="16">
        <f t="shared" si="70"/>
        <v>0.36139951405746729</v>
      </c>
      <c r="N1505" s="16">
        <f>[1]!s_fa_roe(A1505,"20251231")</f>
        <v>9.2283000000000008</v>
      </c>
      <c r="O1505" s="16">
        <f>[1]!s_stmnote_rdexp(A1505,"20251231",1,10000)</f>
        <v>44052.249907999998</v>
      </c>
      <c r="P1505" s="20">
        <f t="shared" si="71"/>
        <v>1.011890983915982E-2</v>
      </c>
      <c r="Q1505" s="16">
        <f>[1]!s_margin_tradingbalance(A1505,"",10000)</f>
        <v>249915.35250000001</v>
      </c>
      <c r="R1505" s="16">
        <f>[1]!s_margin_seclendingbalance(A1505,"",10000)</f>
        <v>1755.5844</v>
      </c>
      <c r="S1505" s="17">
        <f>[1]!s_val_ev(A1505,"",100000000)</f>
        <v>755.41780916319988</v>
      </c>
      <c r="T1505" s="17">
        <f>[1]!share_freesharesmv(A1505,"",100000000)</f>
        <v>430.83907387059998</v>
      </c>
      <c r="U1505" s="17">
        <f>[1]!s_dq_amount_btin(A1505,E1505,100000000)</f>
        <v>47.741181339999997</v>
      </c>
      <c r="V1505" s="17">
        <f>[1]!s_dq_turn(A1505,E1505)</f>
        <v>6.3913607531549879</v>
      </c>
      <c r="W1505" s="2">
        <f>[1]!s_pq_amount(A1505,"20260101","",100000000)</f>
        <v>3035.9135337600001</v>
      </c>
      <c r="X1505" s="2">
        <f>[1]!s_pq_avgamount(A1505,"20260101","",100000000)</f>
        <v>27.59921394327273</v>
      </c>
      <c r="Y1505" s="17">
        <f>[1]!s_ipo_dilutedpe(A1505)</f>
        <v>0</v>
      </c>
      <c r="Z1505" s="12">
        <f>[1]!s_ipo_collection_total(A1505,100000000)</f>
        <v>7.8</v>
      </c>
      <c r="AA1505" s="2">
        <f>[1]!s_val_pe_ttm(A1505,E1505)</f>
        <v>32.361331939697266</v>
      </c>
      <c r="AB1505" s="5">
        <f>[1]!s_info_zjtxornot1(A1505,"")</f>
        <v>1</v>
      </c>
      <c r="AC1505" s="22" t="str">
        <f>[1]!s_info_nature1(A1505,"")</f>
        <v>地方国有企业</v>
      </c>
      <c r="AD1505" s="6" t="str">
        <f>[1]!s_info_city(A1505)</f>
        <v>昆明市</v>
      </c>
      <c r="AE1505" s="6" t="str">
        <f>[1]!s_info_province(A1505)</f>
        <v>云南省</v>
      </c>
      <c r="AF1505">
        <v>102.71225099999999</v>
      </c>
      <c r="AG1505">
        <v>25.040609</v>
      </c>
    </row>
    <row r="1506" spans="1:33" x14ac:dyDescent="0.3">
      <c r="A1506" s="12" t="s">
        <v>3561</v>
      </c>
      <c r="B1506" s="12" t="s">
        <v>3562</v>
      </c>
      <c r="C1506" s="16" t="str">
        <f>[1]!s_info_mkt(A1506)</f>
        <v>科创板</v>
      </c>
      <c r="D1506" s="16" t="str">
        <f>[1]!s_ipo_listeddate(A1506)</f>
        <v>2020-11-09</v>
      </c>
      <c r="E1506" s="16" t="str">
        <f>[1]!lastradeday_s("000002","")</f>
        <v>2026-06-22</v>
      </c>
      <c r="F1506" s="16" t="str">
        <f>[1]!s_info_industry_csrc2023(A1506,"",3)</f>
        <v>专用设备制造业</v>
      </c>
      <c r="G1506" s="16" t="str">
        <f>[1]!s_info_industry_csrc2023(A1506,"",1)</f>
        <v>制造业</v>
      </c>
      <c r="H1506" s="16">
        <f>[1]!s_is(A1506,83,"FY","YTD","20251231",1,"",100000000)</f>
        <v>14.7504323658</v>
      </c>
      <c r="I1506" s="16">
        <f>[1]!s_is(A1506,83,"FY","YTD","20241231",1,"",100000000)</f>
        <v>18.086674296400002</v>
      </c>
      <c r="J1506" s="16">
        <f t="shared" si="69"/>
        <v>-0.18445856191837617</v>
      </c>
      <c r="K1506" s="16">
        <f>[1]!s_is(A1506,61,"FY","YTD","20251231",1,"",100000000)</f>
        <v>-9.4023907860999998</v>
      </c>
      <c r="L1506" s="16">
        <f>[1]!s_is(A1506,61,"FY","YTD","20241231",1,"",100000000)</f>
        <v>-0.87919841949999999</v>
      </c>
      <c r="M1506" s="16">
        <f t="shared" si="70"/>
        <v>-9.6942762606956663</v>
      </c>
      <c r="N1506" s="16">
        <f>[1]!s_fa_roe(A1506,"20251231")</f>
        <v>-60.547800000000002</v>
      </c>
      <c r="O1506" s="16">
        <f>[1]!s_stmnote_rdexp(A1506,"20251231",1,10000)</f>
        <v>12138.862256999999</v>
      </c>
      <c r="P1506" s="20">
        <f t="shared" si="71"/>
        <v>8.2294958927067632E-2</v>
      </c>
      <c r="Q1506" s="16">
        <f>[1]!s_margin_tradingbalance(A1506,"",10000)</f>
        <v>12650.8822</v>
      </c>
      <c r="R1506" s="16">
        <f>[1]!s_margin_seclendingbalance(A1506,"",10000)</f>
        <v>28.7941</v>
      </c>
      <c r="S1506" s="17">
        <f>[1]!s_val_ev(A1506,"",100000000)</f>
        <v>28.8589935348</v>
      </c>
      <c r="T1506" s="17">
        <f>[1]!share_freesharesmv(A1506,"",100000000)</f>
        <v>16.111830305999998</v>
      </c>
      <c r="U1506" s="17">
        <f>[1]!s_dq_amount_btin(A1506,E1506,100000000)</f>
        <v>0.44896183000000001</v>
      </c>
      <c r="V1506" s="17">
        <f>[1]!s_dq_turn(A1506,E1506)</f>
        <v>1.588051057454094</v>
      </c>
      <c r="W1506" s="2">
        <f>[1]!s_pq_amount(A1506,"20260101","",100000000)</f>
        <v>42.718308829999998</v>
      </c>
      <c r="X1506" s="2">
        <f>[1]!s_pq_avgamount(A1506,"20260101","",100000000)</f>
        <v>0.38834826209090911</v>
      </c>
      <c r="Y1506" s="17">
        <f>[1]!s_ipo_dilutedpe(A1506)</f>
        <v>75.8</v>
      </c>
      <c r="Z1506" s="12">
        <f>[1]!s_ipo_collection_total(A1506,100000000)</f>
        <v>6.4640000000000004</v>
      </c>
      <c r="AA1506" s="2">
        <f>[1]!s_val_pe_ttm(A1506,E1506)</f>
        <v>-2.8776838779449463</v>
      </c>
      <c r="AB1506" s="5">
        <f>[1]!s_info_zjtxornot1(A1506,"")</f>
        <v>1</v>
      </c>
      <c r="AC1506" s="22" t="str">
        <f>[1]!s_info_nature1(A1506,"")</f>
        <v>民营企业</v>
      </c>
      <c r="AD1506" s="6" t="str">
        <f>[1]!s_info_city(A1506)</f>
        <v>大连市</v>
      </c>
      <c r="AE1506" s="6" t="str">
        <f>[1]!s_info_province(A1506)</f>
        <v>辽宁省</v>
      </c>
      <c r="AF1506">
        <v>121.618622</v>
      </c>
      <c r="AG1506">
        <v>38.914589999999997</v>
      </c>
    </row>
    <row r="1507" spans="1:33" x14ac:dyDescent="0.3">
      <c r="A1507" s="12" t="s">
        <v>3563</v>
      </c>
      <c r="B1507" s="12" t="s">
        <v>3564</v>
      </c>
      <c r="C1507" s="16" t="str">
        <f>[1]!s_info_mkt(A1507)</f>
        <v>主板</v>
      </c>
      <c r="D1507" s="16" t="str">
        <f>[1]!s_ipo_listeddate(A1507)</f>
        <v>2011-06-30</v>
      </c>
      <c r="E1507" s="16" t="str">
        <f>[1]!lastradeday_s("000002","")</f>
        <v>2026-06-22</v>
      </c>
      <c r="F1507" s="16" t="str">
        <f>[1]!s_info_industry_csrc2023(A1507,"",3)</f>
        <v>汽车制造业</v>
      </c>
      <c r="G1507" s="16" t="str">
        <f>[1]!s_info_industry_csrc2023(A1507,"",1)</f>
        <v>制造业</v>
      </c>
      <c r="H1507" s="16">
        <f>[1]!s_is(A1507,83,"FY","YTD","20251231",1,"",100000000)</f>
        <v>8039.6495800000002</v>
      </c>
      <c r="I1507" s="16">
        <f>[1]!s_is(A1507,83,"FY","YTD","20241231",1,"",100000000)</f>
        <v>7771.0245500000001</v>
      </c>
      <c r="J1507" s="16">
        <f t="shared" si="69"/>
        <v>3.4567517869957154E-2</v>
      </c>
      <c r="K1507" s="16">
        <f>[1]!s_is(A1507,61,"FY","YTD","20251231",1,"",100000000)</f>
        <v>326.19022000000001</v>
      </c>
      <c r="L1507" s="16">
        <f>[1]!s_is(A1507,61,"FY","YTD","20241231",1,"",100000000)</f>
        <v>402.54345999999998</v>
      </c>
      <c r="M1507" s="16">
        <f t="shared" si="70"/>
        <v>-0.18967701027859196</v>
      </c>
      <c r="N1507" s="16">
        <f>[1]!s_fa_roe(A1507,"20251231")</f>
        <v>15.118</v>
      </c>
      <c r="O1507" s="16">
        <f>[1]!s_stmnote_rdexp(A1507,"20251231",1,10000)</f>
        <v>6344137.9000000004</v>
      </c>
      <c r="P1507" s="20">
        <f t="shared" si="71"/>
        <v>7.8910627097257144E-2</v>
      </c>
      <c r="Q1507" s="16">
        <f>[1]!s_margin_tradingbalance(A1507,"",10000)</f>
        <v>1380653.3896000001</v>
      </c>
      <c r="R1507" s="16">
        <f>[1]!s_margin_seclendingbalance(A1507,"",10000)</f>
        <v>5031.2358999999997</v>
      </c>
      <c r="S1507" s="17">
        <f>[1]!s_val_ev(A1507,"",100000000)</f>
        <v>7348.7998551555002</v>
      </c>
      <c r="T1507" s="17">
        <f>[1]!share_freesharesmv(A1507,"",100000000)</f>
        <v>2151.6705461819001</v>
      </c>
      <c r="U1507" s="17">
        <f>[1]!s_dq_amount_btin(A1507,E1507,100000000)</f>
        <v>54.673218859999999</v>
      </c>
      <c r="V1507" s="17">
        <f>[1]!s_dq_turn(A1507,E1507)</f>
        <v>1.8276823628429131</v>
      </c>
      <c r="W1507" s="2">
        <f>[1]!s_pq_amount(A1507,"20260101","",100000000)</f>
        <v>5312.3004781099999</v>
      </c>
      <c r="X1507" s="2">
        <f>[1]!s_pq_avgamount(A1507,"20260101","",100000000)</f>
        <v>48.293640710090912</v>
      </c>
      <c r="Y1507" s="17">
        <f>[1]!s_ipo_dilutedpe(A1507)</f>
        <v>20.47</v>
      </c>
      <c r="Z1507" s="12">
        <f>[1]!s_ipo_collection_total(A1507,100000000)</f>
        <v>14.22</v>
      </c>
      <c r="AA1507" s="2">
        <f>[1]!s_val_pe_ttm(A1507,E1507)</f>
        <v>28.987886428833008</v>
      </c>
      <c r="AB1507" s="5">
        <f>[1]!s_info_zjtxornot1(A1507,"")</f>
        <v>0</v>
      </c>
      <c r="AC1507" s="22" t="str">
        <f>[1]!s_info_nature1(A1507,"")</f>
        <v>民营企业</v>
      </c>
      <c r="AD1507" s="6" t="str">
        <f>[1]!s_info_city(A1507)</f>
        <v>深圳市</v>
      </c>
      <c r="AE1507" s="6" t="str">
        <f>[1]!s_info_province(A1507)</f>
        <v>广东省</v>
      </c>
      <c r="AF1507">
        <v>114.085947</v>
      </c>
      <c r="AG1507">
        <v>22.547000000000001</v>
      </c>
    </row>
    <row r="1508" spans="1:33" x14ac:dyDescent="0.3">
      <c r="A1508" s="12" t="s">
        <v>3565</v>
      </c>
      <c r="B1508" s="12" t="s">
        <v>3566</v>
      </c>
      <c r="C1508" s="16" t="str">
        <f>[1]!s_info_mkt(A1508)</f>
        <v>主板</v>
      </c>
      <c r="D1508" s="16" t="str">
        <f>[1]!s_ipo_listeddate(A1508)</f>
        <v>2025-12-03</v>
      </c>
      <c r="E1508" s="16" t="str">
        <f>[1]!lastradeday_s("000002","")</f>
        <v>2026-06-22</v>
      </c>
      <c r="F1508" s="16" t="str">
        <f>[1]!s_info_industry_csrc2023(A1508,"",3)</f>
        <v>有色金属矿采选业</v>
      </c>
      <c r="G1508" s="16" t="str">
        <f>[1]!s_info_industry_csrc2023(A1508,"",1)</f>
        <v>采矿业</v>
      </c>
      <c r="H1508" s="16">
        <f>[1]!s_is(A1508,83,"FY","YTD","20251231",1,"",100000000)</f>
        <v>198.94032393790002</v>
      </c>
      <c r="I1508" s="16">
        <f>[1]!s_is(A1508,83,"FY","YTD","20241231",1,"",100000000)</f>
        <v>172.78778327180001</v>
      </c>
      <c r="J1508" s="16">
        <f t="shared" si="69"/>
        <v>0.15135642214334877</v>
      </c>
      <c r="K1508" s="16">
        <f>[1]!s_is(A1508,61,"FY","YTD","20251231",1,"",100000000)</f>
        <v>16.454401417500002</v>
      </c>
      <c r="L1508" s="16">
        <f>[1]!s_is(A1508,61,"FY","YTD","20241231",1,"",100000000)</f>
        <v>14.584905961600001</v>
      </c>
      <c r="M1508" s="16">
        <f t="shared" si="70"/>
        <v>0.12818015150883513</v>
      </c>
      <c r="N1508" s="16">
        <f>[1]!s_fa_roe(A1508,"20251231")</f>
        <v>11.9374</v>
      </c>
      <c r="O1508" s="16">
        <f>[1]!s_stmnote_rdexp(A1508,"20251231",1,10000)</f>
        <v>8736.2106690000001</v>
      </c>
      <c r="P1508" s="20">
        <f t="shared" si="71"/>
        <v>4.391372496069244E-3</v>
      </c>
      <c r="Q1508" s="16">
        <f>[1]!s_margin_tradingbalance(A1508,"",10000)</f>
        <v>72219.626799999998</v>
      </c>
      <c r="R1508" s="16">
        <f>[1]!s_margin_seclendingbalance(A1508,"",10000)</f>
        <v>12.5205</v>
      </c>
      <c r="S1508" s="17">
        <f>[1]!s_val_ev(A1508,"",100000000)</f>
        <v>1535.6249998650001</v>
      </c>
      <c r="T1508" s="17">
        <f>[1]!share_freesharesmv(A1508,"",100000000)</f>
        <v>128.9925002025</v>
      </c>
      <c r="U1508" s="17">
        <f>[1]!s_dq_amount_btin(A1508,E1508,100000000)</f>
        <v>8.4650683499999992</v>
      </c>
      <c r="V1508" s="17">
        <f>[1]!s_dq_turn(A1508,E1508)</f>
        <v>6.696078744066857</v>
      </c>
      <c r="W1508" s="2">
        <f>[1]!s_pq_amount(A1508,"20260101","",100000000)</f>
        <v>1626.96950969</v>
      </c>
      <c r="X1508" s="2">
        <f>[1]!s_pq_avgamount(A1508,"20260101","",100000000)</f>
        <v>14.790631906272729</v>
      </c>
      <c r="Y1508" s="17">
        <f>[1]!s_ipo_dilutedpe(A1508)</f>
        <v>27.06</v>
      </c>
      <c r="Z1508" s="12">
        <f>[1]!s_ipo_collection_total(A1508,100000000)</f>
        <v>44.399727240200008</v>
      </c>
      <c r="AA1508" s="2">
        <f>[1]!s_val_pe_ttm(A1508,E1508)</f>
        <v>89.314918518066406</v>
      </c>
      <c r="AB1508" s="5">
        <f>[1]!s_info_zjtxornot1(A1508,"")</f>
        <v>1</v>
      </c>
      <c r="AC1508" s="22" t="str">
        <f>[1]!s_info_nature1(A1508,"")</f>
        <v>中央国有企业</v>
      </c>
      <c r="AD1508" s="6" t="str">
        <f>[1]!s_info_city(A1508)</f>
        <v>北京市</v>
      </c>
      <c r="AE1508" s="6" t="str">
        <f>[1]!s_info_province(A1508)</f>
        <v>北京</v>
      </c>
      <c r="AF1508">
        <v>116.40528500000001</v>
      </c>
      <c r="AG1508">
        <v>39.904989</v>
      </c>
    </row>
    <row r="1509" spans="1:33" x14ac:dyDescent="0.3">
      <c r="A1509" s="12" t="s">
        <v>3567</v>
      </c>
      <c r="B1509" s="12" t="s">
        <v>3568</v>
      </c>
      <c r="C1509" s="16" t="str">
        <f>[1]!s_info_mkt(A1509)</f>
        <v>科创板</v>
      </c>
      <c r="D1509" s="16" t="str">
        <f>[1]!s_ipo_listeddate(A1509)</f>
        <v>2021-06-16</v>
      </c>
      <c r="E1509" s="16" t="str">
        <f>[1]!lastradeday_s("000002","")</f>
        <v>2026-06-22</v>
      </c>
      <c r="F1509" s="16" t="str">
        <f>[1]!s_info_industry_csrc2023(A1509,"",3)</f>
        <v>医药制造业</v>
      </c>
      <c r="G1509" s="16" t="str">
        <f>[1]!s_info_industry_csrc2023(A1509,"",1)</f>
        <v>制造业</v>
      </c>
      <c r="H1509" s="16">
        <f>[1]!s_is(A1509,83,"FY","YTD","20251231",1,"",100000000)</f>
        <v>2.1967393306999998</v>
      </c>
      <c r="I1509" s="16">
        <f>[1]!s_is(A1509,83,"FY","YTD","20241231",1,"",100000000)</f>
        <v>2.0331677768</v>
      </c>
      <c r="J1509" s="16">
        <f t="shared" si="69"/>
        <v>8.045157697582872E-2</v>
      </c>
      <c r="K1509" s="16">
        <f>[1]!s_is(A1509,61,"FY","YTD","20251231",1,"",100000000)</f>
        <v>0.28866943559999997</v>
      </c>
      <c r="L1509" s="16">
        <f>[1]!s_is(A1509,61,"FY","YTD","20241231",1,"",100000000)</f>
        <v>0.22841204649999999</v>
      </c>
      <c r="M1509" s="16">
        <f t="shared" si="70"/>
        <v>0.26381003114036711</v>
      </c>
      <c r="N1509" s="16">
        <f>[1]!s_fa_roe(A1509,"20251231")</f>
        <v>5.7150999999999996</v>
      </c>
      <c r="O1509" s="16">
        <f>[1]!s_stmnote_rdexp(A1509,"20251231",1,10000)</f>
        <v>2734.9837510000002</v>
      </c>
      <c r="P1509" s="20">
        <f t="shared" si="71"/>
        <v>0.12450197038756011</v>
      </c>
      <c r="Q1509" s="16">
        <f>[1]!s_margin_tradingbalance(A1509,"",10000)</f>
        <v>4380.6569</v>
      </c>
      <c r="R1509" s="16">
        <f>[1]!s_margin_seclendingbalance(A1509,"",10000)</f>
        <v>0</v>
      </c>
      <c r="S1509" s="17">
        <f>[1]!s_val_ev(A1509,"",100000000)</f>
        <v>14.6744</v>
      </c>
      <c r="T1509" s="17">
        <f>[1]!share_freesharesmv(A1509,"",100000000)</f>
        <v>7.6954279999999988</v>
      </c>
      <c r="U1509" s="17">
        <f>[1]!s_dq_amount_btin(A1509,E1509,100000000)</f>
        <v>0.22927051000000001</v>
      </c>
      <c r="V1509" s="17">
        <f>[1]!s_dq_turn(A1509,E1509)</f>
        <v>1.6126264705882354</v>
      </c>
      <c r="W1509" s="2">
        <f>[1]!s_pq_amount(A1509,"20260101","",100000000)</f>
        <v>40.455877200000003</v>
      </c>
      <c r="X1509" s="2">
        <f>[1]!s_pq_avgamount(A1509,"20260101","",100000000)</f>
        <v>0.36778070181818179</v>
      </c>
      <c r="Y1509" s="17">
        <f>[1]!s_ipo_dilutedpe(A1509)</f>
        <v>37.89</v>
      </c>
      <c r="Z1509" s="12">
        <f>[1]!s_ipo_collection_total(A1509,100000000)</f>
        <v>2.5007000000000001</v>
      </c>
      <c r="AA1509" s="2">
        <f>[1]!s_val_pe_ttm(A1509,E1509)</f>
        <v>48.960514068603516</v>
      </c>
      <c r="AB1509" s="5">
        <f>[1]!s_info_zjtxornot1(A1509,"")</f>
        <v>1</v>
      </c>
      <c r="AC1509" s="22" t="str">
        <f>[1]!s_info_nature1(A1509,"")</f>
        <v>民营企业</v>
      </c>
      <c r="AD1509" s="6" t="str">
        <f>[1]!s_info_city(A1509)</f>
        <v>长沙市</v>
      </c>
      <c r="AE1509" s="6" t="str">
        <f>[1]!s_info_province(A1509)</f>
        <v>湖南省</v>
      </c>
      <c r="AF1509">
        <v>112.98227900000001</v>
      </c>
      <c r="AG1509">
        <v>28.194089999999999</v>
      </c>
    </row>
    <row r="1510" spans="1:33" x14ac:dyDescent="0.3">
      <c r="A1510" s="12" t="s">
        <v>3569</v>
      </c>
      <c r="B1510" s="12" t="s">
        <v>3570</v>
      </c>
      <c r="C1510" s="16" t="str">
        <f>[1]!s_info_mkt(A1510)</f>
        <v>创业板</v>
      </c>
      <c r="D1510" s="16" t="str">
        <f>[1]!s_ipo_listeddate(A1510)</f>
        <v>2017-01-26</v>
      </c>
      <c r="E1510" s="16" t="str">
        <f>[1]!lastradeday_s("000002","")</f>
        <v>2026-06-22</v>
      </c>
      <c r="F1510" s="16" t="str">
        <f>[1]!s_info_industry_csrc2023(A1510,"",3)</f>
        <v>计算机、通信和其他电子设备制造业</v>
      </c>
      <c r="G1510" s="16" t="str">
        <f>[1]!s_info_industry_csrc2023(A1510,"",1)</f>
        <v>制造业</v>
      </c>
      <c r="H1510" s="16">
        <f>[1]!s_is(A1510,83,"FY","YTD","20251231",1,"",100000000)</f>
        <v>65.266857487600006</v>
      </c>
      <c r="I1510" s="16">
        <f>[1]!s_is(A1510,83,"FY","YTD","20241231",1,"",100000000)</f>
        <v>50.307863893599993</v>
      </c>
      <c r="J1510" s="16">
        <f t="shared" si="69"/>
        <v>0.29734901139189596</v>
      </c>
      <c r="K1510" s="16">
        <f>[1]!s_is(A1510,61,"FY","YTD","20251231",1,"",100000000)</f>
        <v>3.6456022557000001</v>
      </c>
      <c r="L1510" s="16">
        <f>[1]!s_is(A1510,61,"FY","YTD","20241231",1,"",100000000)</f>
        <v>1.8889027736000001</v>
      </c>
      <c r="M1510" s="16">
        <f t="shared" si="70"/>
        <v>0.93001053662066568</v>
      </c>
      <c r="N1510" s="16">
        <f>[1]!s_fa_roe(A1510,"20251231")</f>
        <v>9.1661999999999999</v>
      </c>
      <c r="O1510" s="16">
        <f>[1]!s_stmnote_rdexp(A1510,"20251231",1,10000)</f>
        <v>35096.568844000001</v>
      </c>
      <c r="P1510" s="20">
        <f t="shared" si="71"/>
        <v>5.3773952347357871E-2</v>
      </c>
      <c r="Q1510" s="16">
        <f>[1]!s_margin_tradingbalance(A1510,"",10000)</f>
        <v>74163.186499999996</v>
      </c>
      <c r="R1510" s="16">
        <f>[1]!s_margin_seclendingbalance(A1510,"",10000)</f>
        <v>354.06799999999998</v>
      </c>
      <c r="S1510" s="17">
        <f>[1]!s_val_ev(A1510,"",100000000)</f>
        <v>285.57857193479998</v>
      </c>
      <c r="T1510" s="17">
        <f>[1]!share_freesharesmv(A1510,"",100000000)</f>
        <v>146.5689748044</v>
      </c>
      <c r="U1510" s="17">
        <f>[1]!s_dq_amount_btin(A1510,E1510,100000000)</f>
        <v>13.469698599999999</v>
      </c>
      <c r="V1510" s="17">
        <f>[1]!s_dq_turn(A1510,E1510)</f>
        <v>6.9302381365394465</v>
      </c>
      <c r="W1510" s="2">
        <f>[1]!s_pq_amount(A1510,"20260101","",100000000)</f>
        <v>1267.7156911</v>
      </c>
      <c r="X1510" s="2">
        <f>[1]!s_pq_avgamount(A1510,"20260101","",100000000)</f>
        <v>11.52468810090909</v>
      </c>
      <c r="Y1510" s="17">
        <f>[1]!s_ipo_dilutedpe(A1510)</f>
        <v>15.1</v>
      </c>
      <c r="Z1510" s="12">
        <f>[1]!s_ipo_collection_total(A1510,100000000)</f>
        <v>3.7050000000000001</v>
      </c>
      <c r="AA1510" s="2">
        <f>[1]!s_val_pe_ttm(A1510,E1510)</f>
        <v>74.339714050292969</v>
      </c>
      <c r="AB1510" s="5">
        <f>[1]!s_info_zjtxornot1(A1510,"")</f>
        <v>1</v>
      </c>
      <c r="AC1510" s="22" t="str">
        <f>[1]!s_info_nature1(A1510,"")</f>
        <v>民营企业</v>
      </c>
      <c r="AD1510" s="6" t="str">
        <f>[1]!s_info_city(A1510)</f>
        <v>深圳市</v>
      </c>
      <c r="AE1510" s="6" t="str">
        <f>[1]!s_info_province(A1510)</f>
        <v>广东省</v>
      </c>
      <c r="AF1510">
        <v>114.085947</v>
      </c>
      <c r="AG1510">
        <v>22.547000000000001</v>
      </c>
    </row>
    <row r="1511" spans="1:33" x14ac:dyDescent="0.3">
      <c r="A1511" s="12" t="s">
        <v>3571</v>
      </c>
      <c r="B1511" s="12" t="s">
        <v>3572</v>
      </c>
      <c r="C1511" s="16" t="str">
        <f>[1]!s_info_mkt(A1511)</f>
        <v>主板</v>
      </c>
      <c r="D1511" s="16" t="str">
        <f>[1]!s_ipo_listeddate(A1511)</f>
        <v>2001-01-08</v>
      </c>
      <c r="E1511" s="16" t="str">
        <f>[1]!lastradeday_s("000002","")</f>
        <v>2026-06-22</v>
      </c>
      <c r="F1511" s="16" t="str">
        <f>[1]!s_info_industry_csrc2023(A1511,"",3)</f>
        <v>纺织服装、服饰业</v>
      </c>
      <c r="G1511" s="16" t="str">
        <f>[1]!s_info_industry_csrc2023(A1511,"",1)</f>
        <v>制造业</v>
      </c>
      <c r="H1511" s="16">
        <f>[1]!s_is(A1511,83,"FY","YTD","20251231",1,"",100000000)</f>
        <v>22.291766205999998</v>
      </c>
      <c r="I1511" s="16">
        <f>[1]!s_is(A1511,83,"FY","YTD","20241231",1,"",100000000)</f>
        <v>19.5907440704</v>
      </c>
      <c r="J1511" s="16">
        <f t="shared" si="69"/>
        <v>0.1378723608400878</v>
      </c>
      <c r="K1511" s="16">
        <f>[1]!s_is(A1511,61,"FY","YTD","20251231",1,"",100000000)</f>
        <v>-4.2291972005999998</v>
      </c>
      <c r="L1511" s="16">
        <f>[1]!s_is(A1511,61,"FY","YTD","20241231",1,"",100000000)</f>
        <v>-2.3817684812</v>
      </c>
      <c r="M1511" s="16">
        <f t="shared" si="70"/>
        <v>-0.77565419728336271</v>
      </c>
      <c r="N1511" s="16">
        <f>[1]!s_fa_roe(A1511,"20251231")</f>
        <v>-21.509399999999999</v>
      </c>
      <c r="O1511" s="16">
        <f>[1]!s_stmnote_rdexp(A1511,"20251231",1,10000)</f>
        <v>1639.070003</v>
      </c>
      <c r="P1511" s="20">
        <f t="shared" si="71"/>
        <v>7.3528045640404742E-3</v>
      </c>
      <c r="Q1511" s="16">
        <f>[1]!s_margin_tradingbalance(A1511,"",10000)</f>
        <v>13495.514999999999</v>
      </c>
      <c r="R1511" s="16">
        <f>[1]!s_margin_seclendingbalance(A1511,"",10000)</f>
        <v>2.69E-2</v>
      </c>
      <c r="S1511" s="17">
        <f>[1]!s_val_ev(A1511,"",100000000)</f>
        <v>67.8246068192</v>
      </c>
      <c r="T1511" s="17">
        <f>[1]!share_freesharesmv(A1511,"",100000000)</f>
        <v>25.704661992799998</v>
      </c>
      <c r="U1511" s="17">
        <f>[1]!s_dq_amount_btin(A1511,E1511,100000000)</f>
        <v>4.7677490599999999</v>
      </c>
      <c r="V1511" s="17">
        <f>[1]!s_dq_turn(A1511,E1511)</f>
        <v>7.209788400595226</v>
      </c>
      <c r="W1511" s="2">
        <f>[1]!s_pq_amount(A1511,"20260101","",100000000)</f>
        <v>152.94882819</v>
      </c>
      <c r="X1511" s="2">
        <f>[1]!s_pq_avgamount(A1511,"20260101","",100000000)</f>
        <v>1.3904438926363636</v>
      </c>
      <c r="Y1511" s="17">
        <f>[1]!s_ipo_dilutedpe(A1511)</f>
        <v>28.35</v>
      </c>
      <c r="Z1511" s="12">
        <f>[1]!s_ipo_collection_total(A1511,100000000)</f>
        <v>3.7</v>
      </c>
      <c r="AA1511" s="2">
        <f>[1]!s_val_pe_ttm(A1511,E1511)</f>
        <v>-17.520099639892578</v>
      </c>
      <c r="AB1511" s="5">
        <f>[1]!s_info_zjtxornot1(A1511,"")</f>
        <v>0</v>
      </c>
      <c r="AC1511" s="22" t="str">
        <f>[1]!s_info_nature1(A1511,"")</f>
        <v>民营企业</v>
      </c>
      <c r="AD1511" s="6" t="str">
        <f>[1]!s_info_city(A1511)</f>
        <v>无锡市</v>
      </c>
      <c r="AE1511" s="6" t="str">
        <f>[1]!s_info_province(A1511)</f>
        <v>江苏省</v>
      </c>
      <c r="AF1511">
        <v>120.301663</v>
      </c>
      <c r="AG1511">
        <v>31.574729000000001</v>
      </c>
    </row>
    <row r="1512" spans="1:33" x14ac:dyDescent="0.3">
      <c r="A1512" s="12" t="s">
        <v>3573</v>
      </c>
      <c r="B1512" s="12" t="s">
        <v>3574</v>
      </c>
      <c r="C1512" s="16" t="str">
        <f>[1]!s_info_mkt(A1512)</f>
        <v>创业板</v>
      </c>
      <c r="D1512" s="16" t="str">
        <f>[1]!s_ipo_listeddate(A1512)</f>
        <v>2021-12-22</v>
      </c>
      <c r="E1512" s="16" t="str">
        <f>[1]!lastradeday_s("000002","")</f>
        <v>2026-06-22</v>
      </c>
      <c r="F1512" s="16" t="str">
        <f>[1]!s_info_industry_csrc2023(A1512,"",3)</f>
        <v>医药制造业</v>
      </c>
      <c r="G1512" s="16" t="str">
        <f>[1]!s_info_industry_csrc2023(A1512,"",1)</f>
        <v>制造业</v>
      </c>
      <c r="H1512" s="16">
        <f>[1]!s_is(A1512,83,"FY","YTD","20251231",1,"",100000000)</f>
        <v>4.5330698112999999</v>
      </c>
      <c r="I1512" s="16">
        <f>[1]!s_is(A1512,83,"FY","YTD","20241231",1,"",100000000)</f>
        <v>4.4586433130999996</v>
      </c>
      <c r="J1512" s="16">
        <f t="shared" si="69"/>
        <v>1.6692633380500865E-2</v>
      </c>
      <c r="K1512" s="16">
        <f>[1]!s_is(A1512,61,"FY","YTD","20251231",1,"",100000000)</f>
        <v>0.34910598789999997</v>
      </c>
      <c r="L1512" s="16">
        <f>[1]!s_is(A1512,61,"FY","YTD","20241231",1,"",100000000)</f>
        <v>0.91547379780000004</v>
      </c>
      <c r="M1512" s="16">
        <f t="shared" si="70"/>
        <v>-0.61866086310832036</v>
      </c>
      <c r="N1512" s="16">
        <f>[1]!s_fa_roe(A1512,"20251231")</f>
        <v>1.5235000000000001</v>
      </c>
      <c r="O1512" s="16">
        <f>[1]!s_stmnote_rdexp(A1512,"20251231",1,10000)</f>
        <v>2879.3641910000001</v>
      </c>
      <c r="P1512" s="20">
        <f t="shared" si="71"/>
        <v>6.3519078921360189E-2</v>
      </c>
      <c r="Q1512" s="16">
        <f>[1]!s_margin_tradingbalance(A1512,"",10000)</f>
        <v>7650.9996000000001</v>
      </c>
      <c r="R1512" s="16">
        <f>[1]!s_margin_seclendingbalance(A1512,"",10000)</f>
        <v>6.3579999999999997</v>
      </c>
      <c r="S1512" s="17">
        <f>[1]!s_val_ev(A1512,"",100000000)</f>
        <v>39.29616</v>
      </c>
      <c r="T1512" s="17">
        <f>[1]!share_freesharesmv(A1512,"",100000000)</f>
        <v>12.154445320000001</v>
      </c>
      <c r="U1512" s="17">
        <f>[1]!s_dq_amount_btin(A1512,E1512,100000000)</f>
        <v>0.32274459</v>
      </c>
      <c r="V1512" s="17">
        <f>[1]!s_dq_turn(A1512,E1512)</f>
        <v>0.83926491492239397</v>
      </c>
      <c r="W1512" s="2">
        <f>[1]!s_pq_amount(A1512,"20260101","",100000000)</f>
        <v>69.12820542</v>
      </c>
      <c r="X1512" s="2">
        <f>[1]!s_pq_avgamount(A1512,"20260101","",100000000)</f>
        <v>0.62843823109090913</v>
      </c>
      <c r="Y1512" s="17">
        <f>[1]!s_ipo_dilutedpe(A1512)</f>
        <v>36.840000000000003</v>
      </c>
      <c r="Z1512" s="12">
        <f>[1]!s_ipo_collection_total(A1512,100000000)</f>
        <v>15.48</v>
      </c>
      <c r="AA1512" s="2">
        <f>[1]!s_val_pe_ttm(A1512,E1512)</f>
        <v>116.25196838378906</v>
      </c>
      <c r="AB1512" s="5">
        <f>[1]!s_info_zjtxornot1(A1512,"")</f>
        <v>0</v>
      </c>
      <c r="AC1512" s="22" t="str">
        <f>[1]!s_info_nature1(A1512,"")</f>
        <v>民营企业</v>
      </c>
      <c r="AD1512" s="6" t="str">
        <f>[1]!s_info_city(A1512)</f>
        <v>荆门市</v>
      </c>
      <c r="AE1512" s="6" t="str">
        <f>[1]!s_info_province(A1512)</f>
        <v>湖北省</v>
      </c>
      <c r="AF1512">
        <v>112.204251</v>
      </c>
      <c r="AG1512">
        <v>31.035419999999998</v>
      </c>
    </row>
    <row r="1513" spans="1:33" x14ac:dyDescent="0.3">
      <c r="A1513" s="12" t="s">
        <v>3575</v>
      </c>
      <c r="B1513" s="12" t="s">
        <v>3576</v>
      </c>
      <c r="C1513" s="16" t="str">
        <f>[1]!s_info_mkt(A1513)</f>
        <v>主板</v>
      </c>
      <c r="D1513" s="16" t="str">
        <f>[1]!s_ipo_listeddate(A1513)</f>
        <v>2014-07-31</v>
      </c>
      <c r="E1513" s="16" t="str">
        <f>[1]!lastradeday_s("000002","")</f>
        <v>2026-06-22</v>
      </c>
      <c r="F1513" s="16" t="str">
        <f>[1]!s_info_industry_csrc2023(A1513,"",3)</f>
        <v>医药制造业</v>
      </c>
      <c r="G1513" s="16" t="str">
        <f>[1]!s_info_industry_csrc2023(A1513,"",1)</f>
        <v>制造业</v>
      </c>
      <c r="H1513" s="16">
        <f>[1]!s_is(A1513,83,"FY","YTD","20251231",1,"",100000000)</f>
        <v>9.2452961491999996</v>
      </c>
      <c r="I1513" s="16">
        <f>[1]!s_is(A1513,83,"FY","YTD","20241231",1,"",100000000)</f>
        <v>6.8778516765999997</v>
      </c>
      <c r="J1513" s="16">
        <f t="shared" si="69"/>
        <v>0.3442127838631035</v>
      </c>
      <c r="K1513" s="16">
        <f>[1]!s_is(A1513,61,"FY","YTD","20251231",1,"",100000000)</f>
        <v>0.81671615400000008</v>
      </c>
      <c r="L1513" s="16">
        <f>[1]!s_is(A1513,61,"FY","YTD","20241231",1,"",100000000)</f>
        <v>0.20495003389999999</v>
      </c>
      <c r="M1513" s="16">
        <f t="shared" si="70"/>
        <v>2.9849525196882638</v>
      </c>
      <c r="N1513" s="16">
        <f>[1]!s_fa_roe(A1513,"20251231")</f>
        <v>4.5545</v>
      </c>
      <c r="O1513" s="16">
        <f>[1]!s_stmnote_rdexp(A1513,"20251231",1,10000)</f>
        <v>5042.5319770000006</v>
      </c>
      <c r="P1513" s="20">
        <f t="shared" si="71"/>
        <v>5.4541594943244009E-2</v>
      </c>
      <c r="Q1513" s="16">
        <f>[1]!s_margin_tradingbalance(A1513,"",10000)</f>
        <v>0</v>
      </c>
      <c r="R1513" s="16">
        <f>[1]!s_margin_seclendingbalance(A1513,"",10000)</f>
        <v>0</v>
      </c>
      <c r="S1513" s="17">
        <f>[1]!s_val_ev(A1513,"",100000000)</f>
        <v>41.167446922399996</v>
      </c>
      <c r="T1513" s="17">
        <f>[1]!share_freesharesmv(A1513,"",100000000)</f>
        <v>24.241375107</v>
      </c>
      <c r="U1513" s="17">
        <f>[1]!s_dq_amount_btin(A1513,E1513,100000000)</f>
        <v>0.86895948000000001</v>
      </c>
      <c r="V1513" s="17">
        <f>[1]!s_dq_turn(A1513,E1513)</f>
        <v>2.221430087003919</v>
      </c>
      <c r="W1513" s="2">
        <f>[1]!s_pq_amount(A1513,"20260101","",100000000)</f>
        <v>289.46440346000003</v>
      </c>
      <c r="X1513" s="2">
        <f>[1]!s_pq_avgamount(A1513,"20260101","",100000000)</f>
        <v>2.6314945769090907</v>
      </c>
      <c r="Y1513" s="17">
        <f>[1]!s_ipo_dilutedpe(A1513)</f>
        <v>17.5</v>
      </c>
      <c r="Z1513" s="12">
        <f>[1]!s_ipo_collection_total(A1513,100000000)</f>
        <v>3.5</v>
      </c>
      <c r="AA1513" s="2">
        <f>[1]!s_val_pe_ttm(A1513,E1513)</f>
        <v>54.262237548828125</v>
      </c>
      <c r="AB1513" s="5">
        <f>[1]!s_info_zjtxornot1(A1513,"")</f>
        <v>0</v>
      </c>
      <c r="AC1513" s="22" t="str">
        <f>[1]!s_info_nature1(A1513,"")</f>
        <v>民营企业</v>
      </c>
      <c r="AD1513" s="6" t="str">
        <f>[1]!s_info_city(A1513)</f>
        <v>台山市</v>
      </c>
      <c r="AE1513" s="6" t="str">
        <f>[1]!s_info_province(A1513)</f>
        <v>广东省</v>
      </c>
      <c r="AF1513">
        <v>112.715908</v>
      </c>
      <c r="AG1513">
        <v>22.034638999999999</v>
      </c>
    </row>
    <row r="1514" spans="1:33" x14ac:dyDescent="0.3">
      <c r="A1514" s="12" t="s">
        <v>3577</v>
      </c>
      <c r="B1514" s="12" t="s">
        <v>3578</v>
      </c>
      <c r="C1514" s="16" t="str">
        <f>[1]!s_info_mkt(A1514)</f>
        <v>创业板</v>
      </c>
      <c r="D1514" s="16" t="str">
        <f>[1]!s_ipo_listeddate(A1514)</f>
        <v>2021-04-29</v>
      </c>
      <c r="E1514" s="16" t="str">
        <f>[1]!lastradeday_s("000002","")</f>
        <v>2026-06-22</v>
      </c>
      <c r="F1514" s="16" t="str">
        <f>[1]!s_info_industry_csrc2023(A1514,"",3)</f>
        <v>金属制品业</v>
      </c>
      <c r="G1514" s="16" t="str">
        <f>[1]!s_info_industry_csrc2023(A1514,"",1)</f>
        <v>制造业</v>
      </c>
      <c r="H1514" s="16">
        <f>[1]!s_is(A1514,83,"FY","YTD","20251231",1,"",100000000)</f>
        <v>16.9698803709</v>
      </c>
      <c r="I1514" s="16">
        <f>[1]!s_is(A1514,83,"FY","YTD","20241231",1,"",100000000)</f>
        <v>11.5162369083</v>
      </c>
      <c r="J1514" s="16">
        <f t="shared" si="69"/>
        <v>0.47356124279359357</v>
      </c>
      <c r="K1514" s="16">
        <f>[1]!s_is(A1514,61,"FY","YTD","20251231",1,"",100000000)</f>
        <v>-0.4283783779</v>
      </c>
      <c r="L1514" s="16">
        <f>[1]!s_is(A1514,61,"FY","YTD","20241231",1,"",100000000)</f>
        <v>-1.9190970622999999</v>
      </c>
      <c r="M1514" s="16">
        <f t="shared" si="70"/>
        <v>0.77678128620206588</v>
      </c>
      <c r="N1514" s="16">
        <f>[1]!s_fa_roe(A1514,"20251231")</f>
        <v>-4.6452</v>
      </c>
      <c r="O1514" s="16">
        <f>[1]!s_stmnote_rdexp(A1514,"20251231",1,10000)</f>
        <v>4989.1303680000001</v>
      </c>
      <c r="P1514" s="20">
        <f t="shared" si="71"/>
        <v>2.9399914784051014E-2</v>
      </c>
      <c r="Q1514" s="16">
        <f>[1]!s_margin_tradingbalance(A1514,"",10000)</f>
        <v>8700.8490000000002</v>
      </c>
      <c r="R1514" s="16">
        <f>[1]!s_margin_seclendingbalance(A1514,"",10000)</f>
        <v>52.338000000000001</v>
      </c>
      <c r="S1514" s="17">
        <f>[1]!s_val_ev(A1514,"",100000000)</f>
        <v>66.006766671999998</v>
      </c>
      <c r="T1514" s="17">
        <f>[1]!share_freesharesmv(A1514,"",100000000)</f>
        <v>19.243404514000002</v>
      </c>
      <c r="U1514" s="17">
        <f>[1]!s_dq_amount_btin(A1514,E1514,100000000)</f>
        <v>1.9744622300000001</v>
      </c>
      <c r="V1514" s="17">
        <f>[1]!s_dq_turn(A1514,E1514)</f>
        <v>3.0725675836812636</v>
      </c>
      <c r="W1514" s="2">
        <f>[1]!s_pq_amount(A1514,"20260101","",100000000)</f>
        <v>147.62368828000001</v>
      </c>
      <c r="X1514" s="2">
        <f>[1]!s_pq_avgamount(A1514,"20260101","",100000000)</f>
        <v>1.3420335298181818</v>
      </c>
      <c r="Y1514" s="17">
        <f>[1]!s_ipo_dilutedpe(A1514)</f>
        <v>14.91</v>
      </c>
      <c r="Z1514" s="12">
        <f>[1]!s_ipo_collection_total(A1514,100000000)</f>
        <v>8.3000165999999993</v>
      </c>
      <c r="AA1514" s="2">
        <f>[1]!s_val_pe_ttm(A1514,E1514)</f>
        <v>-122.43134307861328</v>
      </c>
      <c r="AB1514" s="5">
        <f>[1]!s_info_zjtxornot1(A1514,"")</f>
        <v>0</v>
      </c>
      <c r="AC1514" s="22" t="str">
        <f>[1]!s_info_nature1(A1514,"")</f>
        <v>民营企业</v>
      </c>
      <c r="AD1514" s="6" t="str">
        <f>[1]!s_info_city(A1514)</f>
        <v>长春市</v>
      </c>
      <c r="AE1514" s="6" t="str">
        <f>[1]!s_info_province(A1514)</f>
        <v>吉林省</v>
      </c>
      <c r="AF1514">
        <v>125.3245</v>
      </c>
      <c r="AG1514">
        <v>43.886840999999997</v>
      </c>
    </row>
    <row r="1515" spans="1:33" x14ac:dyDescent="0.3">
      <c r="A1515" s="12" t="s">
        <v>3579</v>
      </c>
      <c r="B1515" s="12" t="s">
        <v>3580</v>
      </c>
      <c r="C1515" s="16" t="str">
        <f>[1]!s_info_mkt(A1515)</f>
        <v>主板</v>
      </c>
      <c r="D1515" s="16" t="str">
        <f>[1]!s_ipo_listeddate(A1515)</f>
        <v>2016-06-22</v>
      </c>
      <c r="E1515" s="16" t="str">
        <f>[1]!lastradeday_s("000002","")</f>
        <v>2026-06-22</v>
      </c>
      <c r="F1515" s="16" t="str">
        <f>[1]!s_info_industry_csrc2023(A1515,"",3)</f>
        <v>电气机械和器材制造业</v>
      </c>
      <c r="G1515" s="16" t="str">
        <f>[1]!s_info_industry_csrc2023(A1515,"",1)</f>
        <v>制造业</v>
      </c>
      <c r="H1515" s="16">
        <f>[1]!s_is(A1515,83,"FY","YTD","20251231",1,"",100000000)</f>
        <v>14.749452458499999</v>
      </c>
      <c r="I1515" s="16">
        <f>[1]!s_is(A1515,83,"FY","YTD","20241231",1,"",100000000)</f>
        <v>14.0905810376</v>
      </c>
      <c r="J1515" s="16">
        <f t="shared" si="69"/>
        <v>4.6759705589275224E-2</v>
      </c>
      <c r="K1515" s="16">
        <f>[1]!s_is(A1515,61,"FY","YTD","20251231",1,"",100000000)</f>
        <v>3.6441896449</v>
      </c>
      <c r="L1515" s="16">
        <f>[1]!s_is(A1515,61,"FY","YTD","20241231",1,"",100000000)</f>
        <v>2.2057043215999999</v>
      </c>
      <c r="M1515" s="16">
        <f t="shared" si="70"/>
        <v>0.65216598127555681</v>
      </c>
      <c r="N1515" s="16">
        <f>[1]!s_fa_roe(A1515,"20251231")</f>
        <v>20.424900000000001</v>
      </c>
      <c r="O1515" s="16">
        <f>[1]!s_stmnote_rdexp(A1515,"20251231",1,10000)</f>
        <v>6460.5493329999999</v>
      </c>
      <c r="P1515" s="20">
        <f t="shared" si="71"/>
        <v>4.3801960453635914E-2</v>
      </c>
      <c r="Q1515" s="16">
        <f>[1]!s_margin_tradingbalance(A1515,"",10000)</f>
        <v>0</v>
      </c>
      <c r="R1515" s="16">
        <f>[1]!s_margin_seclendingbalance(A1515,"",10000)</f>
        <v>0</v>
      </c>
      <c r="S1515" s="17">
        <f>[1]!s_val_ev(A1515,"",100000000)</f>
        <v>69.762201599999997</v>
      </c>
      <c r="T1515" s="17">
        <f>[1]!share_freesharesmv(A1515,"",100000000)</f>
        <v>20.710653600000001</v>
      </c>
      <c r="U1515" s="17">
        <f>[1]!s_dq_amount_btin(A1515,E1515,100000000)</f>
        <v>0.73257214000000004</v>
      </c>
      <c r="V1515" s="17">
        <f>[1]!s_dq_turn(A1515,E1515)</f>
        <v>2.1047203562611236</v>
      </c>
      <c r="W1515" s="2">
        <f>[1]!s_pq_amount(A1515,"20260101","",100000000)</f>
        <v>92.020158240000001</v>
      </c>
      <c r="X1515" s="2">
        <f>[1]!s_pq_avgamount(A1515,"20260101","",100000000)</f>
        <v>0.83654689309090913</v>
      </c>
      <c r="Y1515" s="17">
        <f>[1]!s_ipo_dilutedpe(A1515)</f>
        <v>15.24</v>
      </c>
      <c r="Z1515" s="12">
        <f>[1]!s_ipo_collection_total(A1515,100000000)</f>
        <v>2.8718720000000002</v>
      </c>
      <c r="AA1515" s="2">
        <f>[1]!s_val_pe_ttm(A1515,E1515)</f>
        <v>16.785366058349609</v>
      </c>
      <c r="AB1515" s="5">
        <f>[1]!s_info_zjtxornot1(A1515,"")</f>
        <v>0</v>
      </c>
      <c r="AC1515" s="22" t="str">
        <f>[1]!s_info_nature1(A1515,"")</f>
        <v>民营企业</v>
      </c>
      <c r="AD1515" s="6" t="str">
        <f>[1]!s_info_city(A1515)</f>
        <v>杭州市</v>
      </c>
      <c r="AE1515" s="6" t="str">
        <f>[1]!s_info_province(A1515)</f>
        <v>浙江省</v>
      </c>
      <c r="AF1515">
        <v>120.153576</v>
      </c>
      <c r="AG1515">
        <v>30.287458999999998</v>
      </c>
    </row>
    <row r="1516" spans="1:33" x14ac:dyDescent="0.3">
      <c r="A1516" s="12" t="s">
        <v>3581</v>
      </c>
      <c r="B1516" s="12" t="s">
        <v>3582</v>
      </c>
      <c r="C1516" s="16" t="str">
        <f>[1]!s_info_mkt(A1516)</f>
        <v>主板</v>
      </c>
      <c r="D1516" s="16" t="str">
        <f>[1]!s_ipo_listeddate(A1516)</f>
        <v>2010-06-08</v>
      </c>
      <c r="E1516" s="16" t="str">
        <f>[1]!lastradeday_s("000002","")</f>
        <v>2026-06-22</v>
      </c>
      <c r="F1516" s="16" t="str">
        <f>[1]!s_info_industry_csrc2023(A1516,"",3)</f>
        <v>互联网和相关服务</v>
      </c>
      <c r="G1516" s="16" t="str">
        <f>[1]!s_info_industry_csrc2023(A1516,"",1)</f>
        <v>信息传输、软件和信息技术服务业</v>
      </c>
      <c r="H1516" s="16">
        <f>[1]!s_is(A1516,83,"FY","YTD","20251231",1,"",100000000)</f>
        <v>5.4945330411000004</v>
      </c>
      <c r="I1516" s="16">
        <f>[1]!s_is(A1516,83,"FY","YTD","20241231",1,"",100000000)</f>
        <v>4.5403817280999998</v>
      </c>
      <c r="J1516" s="16">
        <f t="shared" si="69"/>
        <v>0.21014781798958593</v>
      </c>
      <c r="K1516" s="16">
        <f>[1]!s_is(A1516,61,"FY","YTD","20251231",1,"",100000000)</f>
        <v>-5.5786394695000006</v>
      </c>
      <c r="L1516" s="16">
        <f>[1]!s_is(A1516,61,"FY","YTD","20241231",1,"",100000000)</f>
        <v>-5.2765962437000002</v>
      </c>
      <c r="M1516" s="16">
        <f t="shared" si="70"/>
        <v>-5.7242057540526296E-2</v>
      </c>
      <c r="N1516" s="16">
        <f>[1]!s_fa_roe(A1516,"20251231")</f>
        <v>-20.4573</v>
      </c>
      <c r="O1516" s="16">
        <f>[1]!s_stmnote_rdexp(A1516,"20251231",1,10000)</f>
        <v>14466.160534999999</v>
      </c>
      <c r="P1516" s="20">
        <f t="shared" si="71"/>
        <v>0.2632828017738863</v>
      </c>
      <c r="Q1516" s="16">
        <f>[1]!s_margin_tradingbalance(A1516,"",10000)</f>
        <v>16871.622200000002</v>
      </c>
      <c r="R1516" s="16">
        <f>[1]!s_margin_seclendingbalance(A1516,"",10000)</f>
        <v>0</v>
      </c>
      <c r="S1516" s="17">
        <f>[1]!s_val_ev(A1516,"",100000000)</f>
        <v>26.8822883546</v>
      </c>
      <c r="T1516" s="17">
        <f>[1]!share_freesharesmv(A1516,"",100000000)</f>
        <v>21.593445337200002</v>
      </c>
      <c r="U1516" s="17">
        <f>[1]!s_dq_amount_btin(A1516,E1516,100000000)</f>
        <v>0.55747438000000005</v>
      </c>
      <c r="V1516" s="17">
        <f>[1]!s_dq_turn(A1516,E1516)</f>
        <v>2.2192329277786613</v>
      </c>
      <c r="W1516" s="2">
        <f>[1]!s_pq_amount(A1516,"20260101","",100000000)</f>
        <v>93.709412159999999</v>
      </c>
      <c r="X1516" s="2">
        <f>[1]!s_pq_avgamount(A1516,"20260101","",100000000)</f>
        <v>0.85190374690909088</v>
      </c>
      <c r="Y1516" s="17">
        <f>[1]!s_ipo_dilutedpe(A1516)</f>
        <v>43.14</v>
      </c>
      <c r="Z1516" s="12">
        <f>[1]!s_ipo_collection_total(A1516,100000000)</f>
        <v>5.94</v>
      </c>
      <c r="AA1516" s="2">
        <f>[1]!s_val_pe_ttm(A1516,E1516)</f>
        <v>-4.8906607627868652</v>
      </c>
      <c r="AB1516" s="5">
        <f>[1]!s_info_zjtxornot1(A1516,"")</f>
        <v>0</v>
      </c>
      <c r="AC1516" s="22" t="str">
        <f>[1]!s_info_nature1(A1516,"")</f>
        <v>外资企业</v>
      </c>
      <c r="AD1516" s="6" t="str">
        <f>[1]!s_info_city(A1516)</f>
        <v>汕头市</v>
      </c>
      <c r="AE1516" s="6" t="str">
        <f>[1]!s_info_province(A1516)</f>
        <v>广东省</v>
      </c>
      <c r="AF1516">
        <v>116.70846299999999</v>
      </c>
      <c r="AG1516">
        <v>23.371020000000001</v>
      </c>
    </row>
    <row r="1517" spans="1:33" x14ac:dyDescent="0.3">
      <c r="A1517" s="12" t="s">
        <v>3583</v>
      </c>
      <c r="B1517" s="12" t="s">
        <v>3584</v>
      </c>
      <c r="C1517" s="16" t="str">
        <f>[1]!s_info_mkt(A1517)</f>
        <v>主板</v>
      </c>
      <c r="D1517" s="16" t="str">
        <f>[1]!s_ipo_listeddate(A1517)</f>
        <v>2000-08-07</v>
      </c>
      <c r="E1517" s="16" t="str">
        <f>[1]!lastradeday_s("000002","")</f>
        <v>2026-06-22</v>
      </c>
      <c r="F1517" s="16" t="str">
        <f>[1]!s_info_industry_csrc2023(A1517,"",3)</f>
        <v>软件和信息技术服务业</v>
      </c>
      <c r="G1517" s="16" t="str">
        <f>[1]!s_info_industry_csrc2023(A1517,"",1)</f>
        <v>信息传输、软件和信息技术服务业</v>
      </c>
      <c r="H1517" s="16">
        <f>[1]!s_is(A1517,83,"FY","YTD","20251231",1,"",100000000)</f>
        <v>87.58100375459999</v>
      </c>
      <c r="I1517" s="16">
        <f>[1]!s_is(A1517,83,"FY","YTD","20241231",1,"",100000000)</f>
        <v>77.4528348419</v>
      </c>
      <c r="J1517" s="16">
        <f t="shared" si="69"/>
        <v>0.130765632186014</v>
      </c>
      <c r="K1517" s="16">
        <f>[1]!s_is(A1517,61,"FY","YTD","20251231",1,"",100000000)</f>
        <v>10.109311893799999</v>
      </c>
      <c r="L1517" s="16">
        <f>[1]!s_is(A1517,61,"FY","YTD","20241231",1,"",100000000)</f>
        <v>10.0953384072</v>
      </c>
      <c r="M1517" s="16">
        <f t="shared" si="70"/>
        <v>1.3841523717554156E-3</v>
      </c>
      <c r="N1517" s="16">
        <f>[1]!s_fa_roe(A1517,"20251231")</f>
        <v>14.3119</v>
      </c>
      <c r="O1517" s="16">
        <f>[1]!s_stmnote_rdexp(A1517,"20251231",1,10000)</f>
        <v>65102.579923000005</v>
      </c>
      <c r="P1517" s="20">
        <f t="shared" si="71"/>
        <v>7.433413312482233E-2</v>
      </c>
      <c r="Q1517" s="16">
        <f>[1]!s_margin_tradingbalance(A1517,"",10000)</f>
        <v>116410.7619</v>
      </c>
      <c r="R1517" s="16">
        <f>[1]!s_margin_seclendingbalance(A1517,"",10000)</f>
        <v>474.99</v>
      </c>
      <c r="S1517" s="17">
        <f>[1]!s_val_ev(A1517,"",100000000)</f>
        <v>189.04407093900002</v>
      </c>
      <c r="T1517" s="17">
        <f>[1]!share_freesharesmv(A1517,"",100000000)</f>
        <v>130.35128499059999</v>
      </c>
      <c r="U1517" s="17">
        <f>[1]!s_dq_amount_btin(A1517,E1517,100000000)</f>
        <v>5.8697456399999997</v>
      </c>
      <c r="V1517" s="17">
        <f>[1]!s_dq_turn(A1517,E1517)</f>
        <v>3.2192125513108172</v>
      </c>
      <c r="W1517" s="2">
        <f>[1]!s_pq_amount(A1517,"20260101","",100000000)</f>
        <v>564.17124024999998</v>
      </c>
      <c r="X1517" s="2">
        <f>[1]!s_pq_avgamount(A1517,"20260101","",100000000)</f>
        <v>5.128829456818182</v>
      </c>
      <c r="Y1517" s="17">
        <f>[1]!s_ipo_dilutedpe(A1517)</f>
        <v>48.27</v>
      </c>
      <c r="Z1517" s="12">
        <f>[1]!s_ipo_collection_total(A1517,100000000)</f>
        <v>4.9227999999999996</v>
      </c>
      <c r="AA1517" s="2">
        <f>[1]!s_val_pe_ttm(A1517,E1517)</f>
        <v>19.270811080932617</v>
      </c>
      <c r="AB1517" s="5">
        <f>[1]!s_info_zjtxornot1(A1517,"")</f>
        <v>1</v>
      </c>
      <c r="AC1517" s="22" t="str">
        <f>[1]!s_info_nature1(A1517,"")</f>
        <v>民营企业</v>
      </c>
      <c r="AD1517" s="6" t="str">
        <f>[1]!s_info_city(A1517)</f>
        <v>福州市</v>
      </c>
      <c r="AE1517" s="6" t="str">
        <f>[1]!s_info_province(A1517)</f>
        <v>福建省</v>
      </c>
      <c r="AF1517">
        <v>119.30623900000001</v>
      </c>
      <c r="AG1517">
        <v>26.075302000000001</v>
      </c>
    </row>
    <row r="1518" spans="1:33" x14ac:dyDescent="0.3">
      <c r="A1518" s="12" t="s">
        <v>3585</v>
      </c>
      <c r="B1518" s="12" t="s">
        <v>3586</v>
      </c>
      <c r="C1518" s="16" t="str">
        <f>[1]!s_info_mkt(A1518)</f>
        <v>创业板</v>
      </c>
      <c r="D1518" s="16" t="str">
        <f>[1]!s_ipo_listeddate(A1518)</f>
        <v>2022-03-11</v>
      </c>
      <c r="E1518" s="16" t="str">
        <f>[1]!lastradeday_s("000002","")</f>
        <v>2026-06-22</v>
      </c>
      <c r="F1518" s="16" t="str">
        <f>[1]!s_info_industry_csrc2023(A1518,"",3)</f>
        <v>互联网和相关服务</v>
      </c>
      <c r="G1518" s="16" t="str">
        <f>[1]!s_info_industry_csrc2023(A1518,"",1)</f>
        <v>信息传输、软件和信息技术服务业</v>
      </c>
      <c r="H1518" s="16">
        <f>[1]!s_is(A1518,83,"FY","YTD","20251231",1,"",100000000)</f>
        <v>14.148392696300002</v>
      </c>
      <c r="I1518" s="16">
        <f>[1]!s_is(A1518,83,"FY","YTD","20241231",1,"",100000000)</f>
        <v>11.5315531005</v>
      </c>
      <c r="J1518" s="16">
        <f t="shared" si="69"/>
        <v>0.22692863424325194</v>
      </c>
      <c r="K1518" s="16">
        <f>[1]!s_is(A1518,61,"FY","YTD","20251231",1,"",100000000)</f>
        <v>1.2304428561</v>
      </c>
      <c r="L1518" s="16">
        <f>[1]!s_is(A1518,61,"FY","YTD","20241231",1,"",100000000)</f>
        <v>0.90539807859999999</v>
      </c>
      <c r="M1518" s="16">
        <f t="shared" si="70"/>
        <v>0.35900758482126521</v>
      </c>
      <c r="N1518" s="16">
        <f>[1]!s_fa_roe(A1518,"20251231")</f>
        <v>8.4354999999999993</v>
      </c>
      <c r="O1518" s="16">
        <f>[1]!s_stmnote_rdexp(A1518,"20251231",1,10000)</f>
        <v>4699.9977259999996</v>
      </c>
      <c r="P1518" s="20">
        <f t="shared" si="71"/>
        <v>3.3219305025574485E-2</v>
      </c>
      <c r="Q1518" s="16">
        <f>[1]!s_margin_tradingbalance(A1518,"",10000)</f>
        <v>17485.401099999999</v>
      </c>
      <c r="R1518" s="16">
        <f>[1]!s_margin_seclendingbalance(A1518,"",10000)</f>
        <v>15.630100000000001</v>
      </c>
      <c r="S1518" s="17">
        <f>[1]!s_val_ev(A1518,"",100000000)</f>
        <v>52.247299637799998</v>
      </c>
      <c r="T1518" s="17">
        <f>[1]!share_freesharesmv(A1518,"",100000000)</f>
        <v>28.6155066233</v>
      </c>
      <c r="U1518" s="17">
        <f>[1]!s_dq_amount_btin(A1518,E1518,100000000)</f>
        <v>1.38764076</v>
      </c>
      <c r="V1518" s="17">
        <f>[1]!s_dq_turn(A1518,E1518)</f>
        <v>3.9014066086520436</v>
      </c>
      <c r="W1518" s="2">
        <f>[1]!s_pq_amount(A1518,"20260101","",100000000)</f>
        <v>317.12944049999999</v>
      </c>
      <c r="X1518" s="2">
        <f>[1]!s_pq_avgamount(A1518,"20260101","",100000000)</f>
        <v>2.882994913636364</v>
      </c>
      <c r="Y1518" s="17">
        <f>[1]!s_ipo_dilutedpe(A1518)</f>
        <v>34.25</v>
      </c>
      <c r="Z1518" s="12">
        <f>[1]!s_ipo_collection_total(A1518,100000000)</f>
        <v>10.516666877</v>
      </c>
      <c r="AA1518" s="2">
        <f>[1]!s_val_pe_ttm(A1518,E1518)</f>
        <v>33.675594329833984</v>
      </c>
      <c r="AB1518" s="5">
        <f>[1]!s_info_zjtxornot1(A1518,"")</f>
        <v>0</v>
      </c>
      <c r="AC1518" s="22" t="str">
        <f>[1]!s_info_nature1(A1518,"")</f>
        <v>民营企业</v>
      </c>
      <c r="AD1518" s="6" t="str">
        <f>[1]!s_info_city(A1518)</f>
        <v>广州市</v>
      </c>
      <c r="AE1518" s="6" t="str">
        <f>[1]!s_info_province(A1518)</f>
        <v>广东省</v>
      </c>
      <c r="AF1518">
        <v>113.280637</v>
      </c>
      <c r="AG1518">
        <v>23.125177999999998</v>
      </c>
    </row>
    <row r="1519" spans="1:33" x14ac:dyDescent="0.3">
      <c r="A1519" s="12" t="s">
        <v>3587</v>
      </c>
      <c r="B1519" s="12" t="s">
        <v>3588</v>
      </c>
      <c r="C1519" s="16" t="str">
        <f>[1]!s_info_mkt(A1519)</f>
        <v>主板</v>
      </c>
      <c r="D1519" s="16" t="str">
        <f>[1]!s_ipo_listeddate(A1519)</f>
        <v>2017-03-30</v>
      </c>
      <c r="E1519" s="16" t="str">
        <f>[1]!lastradeday_s("000002","")</f>
        <v>2026-06-22</v>
      </c>
      <c r="F1519" s="16" t="str">
        <f>[1]!s_info_industry_csrc2023(A1519,"",3)</f>
        <v>电气机械和器材制造业</v>
      </c>
      <c r="G1519" s="16" t="str">
        <f>[1]!s_info_industry_csrc2023(A1519,"",1)</f>
        <v>制造业</v>
      </c>
      <c r="H1519" s="16">
        <f>[1]!s_is(A1519,83,"FY","YTD","20251231",1,"",100000000)</f>
        <v>43.240328138599999</v>
      </c>
      <c r="I1519" s="16">
        <f>[1]!s_is(A1519,83,"FY","YTD","20241231",1,"",100000000)</f>
        <v>44.311871963400002</v>
      </c>
      <c r="J1519" s="16">
        <f t="shared" si="69"/>
        <v>-2.4181867687401271E-2</v>
      </c>
      <c r="K1519" s="16">
        <f>[1]!s_is(A1519,61,"FY","YTD","20251231",1,"",100000000)</f>
        <v>2.6428057611</v>
      </c>
      <c r="L1519" s="16">
        <f>[1]!s_is(A1519,61,"FY","YTD","20241231",1,"",100000000)</f>
        <v>3.4729675123000003</v>
      </c>
      <c r="M1519" s="16">
        <f t="shared" si="70"/>
        <v>-0.23903527696699331</v>
      </c>
      <c r="N1519" s="16">
        <f>[1]!s_fa_roe(A1519,"20251231")</f>
        <v>7.8392999999999997</v>
      </c>
      <c r="O1519" s="16">
        <f>[1]!s_stmnote_rdexp(A1519,"20251231",1,10000)</f>
        <v>11755.736471</v>
      </c>
      <c r="P1519" s="20">
        <f t="shared" si="71"/>
        <v>2.7186973311855673E-2</v>
      </c>
      <c r="Q1519" s="16">
        <f>[1]!s_margin_tradingbalance(A1519,"",10000)</f>
        <v>0</v>
      </c>
      <c r="R1519" s="16">
        <f>[1]!s_margin_seclendingbalance(A1519,"",10000)</f>
        <v>0</v>
      </c>
      <c r="S1519" s="17">
        <f>[1]!s_val_ev(A1519,"",100000000)</f>
        <v>143.751094905</v>
      </c>
      <c r="T1519" s="17">
        <f>[1]!share_freesharesmv(A1519,"",100000000)</f>
        <v>34.5841848946</v>
      </c>
      <c r="U1519" s="17">
        <f>[1]!s_dq_amount_btin(A1519,E1519,100000000)</f>
        <v>2.9691447599999998</v>
      </c>
      <c r="V1519" s="17">
        <f>[1]!s_dq_turn(A1519,E1519)</f>
        <v>2.0241790149306134</v>
      </c>
      <c r="W1519" s="2">
        <f>[1]!s_pq_amount(A1519,"20260101","",100000000)</f>
        <v>110.70959197000001</v>
      </c>
      <c r="X1519" s="2">
        <f>[1]!s_pq_avgamount(A1519,"20260101","",100000000)</f>
        <v>1.006450836090909</v>
      </c>
      <c r="Y1519" s="17">
        <f>[1]!s_ipo_dilutedpe(A1519)</f>
        <v>15.1</v>
      </c>
      <c r="Z1519" s="12">
        <f>[1]!s_ipo_collection_total(A1519,100000000)</f>
        <v>11.178000000000001</v>
      </c>
      <c r="AA1519" s="2">
        <f>[1]!s_val_pe_ttm(A1519,E1519)</f>
        <v>58.258392333984375</v>
      </c>
      <c r="AB1519" s="5">
        <f>[1]!s_info_zjtxornot1(A1519,"")</f>
        <v>0</v>
      </c>
      <c r="AC1519" s="22" t="str">
        <f>[1]!s_info_nature1(A1519,"")</f>
        <v>其他企业</v>
      </c>
      <c r="AD1519" s="6" t="str">
        <f>[1]!s_info_city(A1519)</f>
        <v>东阳市</v>
      </c>
      <c r="AE1519" s="6" t="str">
        <f>[1]!s_info_province(A1519)</f>
        <v>浙江省</v>
      </c>
      <c r="AF1519">
        <v>120.380818</v>
      </c>
      <c r="AG1519">
        <v>29.237427</v>
      </c>
    </row>
    <row r="1520" spans="1:33" x14ac:dyDescent="0.3">
      <c r="A1520" s="12" t="s">
        <v>3589</v>
      </c>
      <c r="B1520" s="12" t="s">
        <v>3590</v>
      </c>
      <c r="C1520" s="16" t="str">
        <f>[1]!s_info_mkt(A1520)</f>
        <v>创业板</v>
      </c>
      <c r="D1520" s="16" t="str">
        <f>[1]!s_ipo_listeddate(A1520)</f>
        <v>2021-11-12</v>
      </c>
      <c r="E1520" s="16" t="str">
        <f>[1]!lastradeday_s("000002","")</f>
        <v>2026-06-22</v>
      </c>
      <c r="F1520" s="16" t="str">
        <f>[1]!s_info_industry_csrc2023(A1520,"",3)</f>
        <v>软件和信息技术服务业</v>
      </c>
      <c r="G1520" s="16" t="str">
        <f>[1]!s_info_industry_csrc2023(A1520,"",1)</f>
        <v>信息传输、软件和信息技术服务业</v>
      </c>
      <c r="H1520" s="16">
        <f>[1]!s_is(A1520,83,"FY","YTD","20251231",1,"",100000000)</f>
        <v>4.76993037</v>
      </c>
      <c r="I1520" s="16">
        <f>[1]!s_is(A1520,83,"FY","YTD","20241231",1,"",100000000)</f>
        <v>2.2363300911000001</v>
      </c>
      <c r="J1520" s="16">
        <f t="shared" si="69"/>
        <v>1.1329276876356742</v>
      </c>
      <c r="K1520" s="16">
        <f>[1]!s_is(A1520,61,"FY","YTD","20251231",1,"",100000000)</f>
        <v>7.4896135399999994E-2</v>
      </c>
      <c r="L1520" s="16">
        <f>[1]!s_is(A1520,61,"FY","YTD","20241231",1,"",100000000)</f>
        <v>-0.49552838459999998</v>
      </c>
      <c r="M1520" s="16">
        <f t="shared" si="70"/>
        <v>1.1511439863539958</v>
      </c>
      <c r="N1520" s="16">
        <f>[1]!s_fa_roe(A1520,"20251231")</f>
        <v>0.97570000000000001</v>
      </c>
      <c r="O1520" s="16">
        <f>[1]!s_stmnote_rdexp(A1520,"20251231",1,10000)</f>
        <v>1738.9057319999999</v>
      </c>
      <c r="P1520" s="20">
        <f t="shared" si="71"/>
        <v>3.6455578952193382E-2</v>
      </c>
      <c r="Q1520" s="16">
        <f>[1]!s_margin_tradingbalance(A1520,"",10000)</f>
        <v>19320.0602</v>
      </c>
      <c r="R1520" s="16">
        <f>[1]!s_margin_seclendingbalance(A1520,"",10000)</f>
        <v>0</v>
      </c>
      <c r="S1520" s="17">
        <f>[1]!s_val_ev(A1520,"",100000000)</f>
        <v>41.794504109599998</v>
      </c>
      <c r="T1520" s="17">
        <f>[1]!share_freesharesmv(A1520,"",100000000)</f>
        <v>25.912726912699998</v>
      </c>
      <c r="U1520" s="17">
        <f>[1]!s_dq_amount_btin(A1520,E1520,100000000)</f>
        <v>2.7872959100000001</v>
      </c>
      <c r="V1520" s="17">
        <f>[1]!s_dq_turn(A1520,E1520)</f>
        <v>9.1677579234325819</v>
      </c>
      <c r="W1520" s="2">
        <f>[1]!s_pq_amount(A1520,"20260101","",100000000)</f>
        <v>143.82148290999999</v>
      </c>
      <c r="X1520" s="2">
        <f>[1]!s_pq_avgamount(A1520,"20260101","",100000000)</f>
        <v>1.3074680264545455</v>
      </c>
      <c r="Y1520" s="17">
        <f>[1]!s_ipo_dilutedpe(A1520)</f>
        <v>44.96</v>
      </c>
      <c r="Z1520" s="12">
        <f>[1]!s_ipo_collection_total(A1520,100000000)</f>
        <v>5.7311747999999998</v>
      </c>
      <c r="AA1520" s="2">
        <f>[1]!s_val_pe_ttm(A1520,E1520)</f>
        <v>533.68792724609375</v>
      </c>
      <c r="AB1520" s="5">
        <f>[1]!s_info_zjtxornot1(A1520,"")</f>
        <v>0</v>
      </c>
      <c r="AC1520" s="22" t="str">
        <f>[1]!s_info_nature1(A1520,"")</f>
        <v>民营企业</v>
      </c>
      <c r="AD1520" s="6" t="str">
        <f>[1]!s_info_city(A1520)</f>
        <v>汕头市</v>
      </c>
      <c r="AE1520" s="6" t="str">
        <f>[1]!s_info_province(A1520)</f>
        <v>广东省</v>
      </c>
      <c r="AF1520">
        <v>116.70846299999999</v>
      </c>
      <c r="AG1520">
        <v>23.371020000000001</v>
      </c>
    </row>
    <row r="1521" spans="1:33" x14ac:dyDescent="0.3">
      <c r="A1521" s="12" t="s">
        <v>3591</v>
      </c>
      <c r="B1521" s="12" t="s">
        <v>3592</v>
      </c>
      <c r="C1521" s="16" t="str">
        <f>[1]!s_info_mkt(A1521)</f>
        <v>创业板</v>
      </c>
      <c r="D1521" s="16" t="str">
        <f>[1]!s_ipo_listeddate(A1521)</f>
        <v>2016-02-02</v>
      </c>
      <c r="E1521" s="16" t="str">
        <f>[1]!lastradeday_s("000002","")</f>
        <v>2026-06-22</v>
      </c>
      <c r="F1521" s="16" t="str">
        <f>[1]!s_info_industry_csrc2023(A1521,"",3)</f>
        <v>电气机械和器材制造业</v>
      </c>
      <c r="G1521" s="16" t="str">
        <f>[1]!s_info_industry_csrc2023(A1521,"",1)</f>
        <v>制造业</v>
      </c>
      <c r="H1521" s="16">
        <f>[1]!s_is(A1521,83,"FY","YTD","20251231",1,"",100000000)</f>
        <v>9.8912383132000006</v>
      </c>
      <c r="I1521" s="16">
        <f>[1]!s_is(A1521,83,"FY","YTD","20241231",1,"",100000000)</f>
        <v>6.9126398519000007</v>
      </c>
      <c r="J1521" s="16">
        <f t="shared" si="69"/>
        <v>0.43089160221204148</v>
      </c>
      <c r="K1521" s="16">
        <f>[1]!s_is(A1521,61,"FY","YTD","20251231",1,"",100000000)</f>
        <v>0.2838308638</v>
      </c>
      <c r="L1521" s="16">
        <f>[1]!s_is(A1521,61,"FY","YTD","20241231",1,"",100000000)</f>
        <v>-0.50322088119999997</v>
      </c>
      <c r="M1521" s="16">
        <f t="shared" si="70"/>
        <v>1.5640283907201267</v>
      </c>
      <c r="N1521" s="16">
        <f>[1]!s_fa_roe(A1521,"20251231")</f>
        <v>2.0802</v>
      </c>
      <c r="O1521" s="16">
        <f>[1]!s_stmnote_rdexp(A1521,"20251231",1,10000)</f>
        <v>5438.8268979999993</v>
      </c>
      <c r="P1521" s="20">
        <f t="shared" si="71"/>
        <v>5.4986309355642617E-2</v>
      </c>
      <c r="Q1521" s="16">
        <f>[1]!s_margin_tradingbalance(A1521,"",10000)</f>
        <v>101994.0821</v>
      </c>
      <c r="R1521" s="16">
        <f>[1]!s_margin_seclendingbalance(A1521,"",10000)</f>
        <v>38.86</v>
      </c>
      <c r="S1521" s="17">
        <f>[1]!s_val_ev(A1521,"",100000000)</f>
        <v>118.22276883719999</v>
      </c>
      <c r="T1521" s="17">
        <f>[1]!share_freesharesmv(A1521,"",100000000)</f>
        <v>100.91561612399998</v>
      </c>
      <c r="U1521" s="17">
        <f>[1]!s_dq_amount_btin(A1521,E1521,100000000)</f>
        <v>11.83700739</v>
      </c>
      <c r="V1521" s="17">
        <f>[1]!s_dq_turn(A1521,E1521)</f>
        <v>11.332144959430623</v>
      </c>
      <c r="W1521" s="2">
        <f>[1]!s_pq_amount(A1521,"20260101","",100000000)</f>
        <v>1537.00477733</v>
      </c>
      <c r="X1521" s="2">
        <f>[1]!s_pq_avgamount(A1521,"20260101","",100000000)</f>
        <v>13.972770703</v>
      </c>
      <c r="Y1521" s="17">
        <f>[1]!s_ipo_dilutedpe(A1521)</f>
        <v>22.97</v>
      </c>
      <c r="Z1521" s="12">
        <f>[1]!s_ipo_collection_total(A1521,100000000)</f>
        <v>2.5871840000000002</v>
      </c>
      <c r="AA1521" s="2">
        <f>[1]!s_val_pe_ttm(A1521,E1521)</f>
        <v>387.19699096679688</v>
      </c>
      <c r="AB1521" s="5">
        <f>[1]!s_info_zjtxornot1(A1521,"")</f>
        <v>1</v>
      </c>
      <c r="AC1521" s="22" t="str">
        <f>[1]!s_info_nature1(A1521,"")</f>
        <v>公众企业</v>
      </c>
      <c r="AD1521" s="6" t="str">
        <f>[1]!s_info_city(A1521)</f>
        <v>广州市</v>
      </c>
      <c r="AE1521" s="6" t="str">
        <f>[1]!s_info_province(A1521)</f>
        <v>广东省</v>
      </c>
      <c r="AF1521">
        <v>113.280637</v>
      </c>
      <c r="AG1521">
        <v>23.125177999999998</v>
      </c>
    </row>
    <row r="1522" spans="1:33" x14ac:dyDescent="0.3">
      <c r="A1522" s="12" t="s">
        <v>3593</v>
      </c>
      <c r="B1522" s="12" t="s">
        <v>3594</v>
      </c>
      <c r="C1522" s="16" t="str">
        <f>[1]!s_info_mkt(A1522)</f>
        <v>主板</v>
      </c>
      <c r="D1522" s="16" t="str">
        <f>[1]!s_ipo_listeddate(A1522)</f>
        <v>2010-09-29</v>
      </c>
      <c r="E1522" s="16" t="str">
        <f>[1]!lastradeday_s("000002","")</f>
        <v>2026-06-22</v>
      </c>
      <c r="F1522" s="16" t="str">
        <f>[1]!s_info_industry_csrc2023(A1522,"",3)</f>
        <v>建筑装饰、装修和其他建筑业</v>
      </c>
      <c r="G1522" s="16" t="str">
        <f>[1]!s_info_industry_csrc2023(A1522,"",1)</f>
        <v>建筑业</v>
      </c>
      <c r="H1522" s="16">
        <f>[1]!s_is(A1522,83,"FY","YTD","20251231",1,"",100000000)</f>
        <v>16.000927096800002</v>
      </c>
      <c r="I1522" s="16">
        <f>[1]!s_is(A1522,83,"FY","YTD","20241231",1,"",100000000)</f>
        <v>7.5768771373000003</v>
      </c>
      <c r="J1522" s="16">
        <f t="shared" si="69"/>
        <v>1.111810288968456</v>
      </c>
      <c r="K1522" s="16">
        <f>[1]!s_is(A1522,61,"FY","YTD","20251231",1,"",100000000)</f>
        <v>-1.3339757079000001</v>
      </c>
      <c r="L1522" s="16">
        <f>[1]!s_is(A1522,61,"FY","YTD","20241231",1,"",100000000)</f>
        <v>-2.0063217736999999</v>
      </c>
      <c r="M1522" s="16">
        <f t="shared" si="70"/>
        <v>0.33511377617164512</v>
      </c>
      <c r="N1522" s="16">
        <f>[1]!s_fa_roe(A1522,"20251231")</f>
        <v>-25.5138</v>
      </c>
      <c r="O1522" s="16">
        <f>[1]!s_stmnote_rdexp(A1522,"20251231",1,10000)</f>
        <v>4808.3976939999993</v>
      </c>
      <c r="P1522" s="20">
        <f t="shared" si="71"/>
        <v>3.0050744340692749E-2</v>
      </c>
      <c r="Q1522" s="16">
        <f>[1]!s_margin_tradingbalance(A1522,"",10000)</f>
        <v>12379.375099999999</v>
      </c>
      <c r="R1522" s="16">
        <f>[1]!s_margin_seclendingbalance(A1522,"",10000)</f>
        <v>1.9314</v>
      </c>
      <c r="S1522" s="17">
        <f>[1]!s_val_ev(A1522,"",100000000)</f>
        <v>49.887799427899999</v>
      </c>
      <c r="T1522" s="17">
        <f>[1]!share_freesharesmv(A1522,"",100000000)</f>
        <v>23.541126084000002</v>
      </c>
      <c r="U1522" s="17">
        <f>[1]!s_dq_amount_btin(A1522,E1522,100000000)</f>
        <v>1.33363381</v>
      </c>
      <c r="V1522" s="17">
        <f>[1]!s_dq_turn(A1522,E1522)</f>
        <v>2.6974454583265386</v>
      </c>
      <c r="W1522" s="2">
        <f>[1]!s_pq_amount(A1522,"20260101","",100000000)</f>
        <v>105.21569977999999</v>
      </c>
      <c r="X1522" s="2">
        <f>[1]!s_pq_avgamount(A1522,"20260101","",100000000)</f>
        <v>0.9565063616363636</v>
      </c>
      <c r="Y1522" s="17">
        <f>[1]!s_ipo_dilutedpe(A1522)</f>
        <v>85.21</v>
      </c>
      <c r="Z1522" s="12">
        <f>[1]!s_ipo_collection_total(A1522,100000000)</f>
        <v>20.792000000000002</v>
      </c>
      <c r="AA1522" s="2">
        <f>[1]!s_val_pe_ttm(A1522,E1522)</f>
        <v>-42.36083984375</v>
      </c>
      <c r="AB1522" s="5">
        <f>[1]!s_info_zjtxornot1(A1522,"")</f>
        <v>0</v>
      </c>
      <c r="AC1522" s="22" t="str">
        <f>[1]!s_info_nature1(A1522,"")</f>
        <v>地方国有企业</v>
      </c>
      <c r="AD1522" s="6" t="str">
        <f>[1]!s_info_city(A1522)</f>
        <v>深圳市</v>
      </c>
      <c r="AE1522" s="6" t="str">
        <f>[1]!s_info_province(A1522)</f>
        <v>广东省</v>
      </c>
      <c r="AF1522">
        <v>114.085947</v>
      </c>
      <c r="AG1522">
        <v>22.547000000000001</v>
      </c>
    </row>
    <row r="1523" spans="1:33" x14ac:dyDescent="0.3">
      <c r="A1523" s="12" t="s">
        <v>3595</v>
      </c>
      <c r="B1523" s="12" t="s">
        <v>3596</v>
      </c>
      <c r="C1523" s="16" t="str">
        <f>[1]!s_info_mkt(A1523)</f>
        <v>主板</v>
      </c>
      <c r="D1523" s="16" t="str">
        <f>[1]!s_ipo_listeddate(A1523)</f>
        <v>2009-09-10</v>
      </c>
      <c r="E1523" s="16" t="str">
        <f>[1]!lastradeday_s("000002","")</f>
        <v>2026-06-22</v>
      </c>
      <c r="F1523" s="16" t="str">
        <f>[1]!s_info_industry_csrc2023(A1523,"",3)</f>
        <v>医药制造业</v>
      </c>
      <c r="G1523" s="16" t="str">
        <f>[1]!s_info_industry_csrc2023(A1523,"",1)</f>
        <v>制造业</v>
      </c>
      <c r="H1523" s="16">
        <f>[1]!s_is(A1523,83,"FY","YTD","20251231",1,"",100000000)</f>
        <v>43.526613586099998</v>
      </c>
      <c r="I1523" s="16">
        <f>[1]!s_is(A1523,83,"FY","YTD","20241231",1,"",100000000)</f>
        <v>40.122315933899998</v>
      </c>
      <c r="J1523" s="16">
        <f t="shared" si="69"/>
        <v>8.4847984792514319E-2</v>
      </c>
      <c r="K1523" s="16">
        <f>[1]!s_is(A1523,61,"FY","YTD","20251231",1,"",100000000)</f>
        <v>6.5150474399</v>
      </c>
      <c r="L1523" s="16">
        <f>[1]!s_is(A1523,61,"FY","YTD","20241231",1,"",100000000)</f>
        <v>6.0156914020000007</v>
      </c>
      <c r="M1523" s="16">
        <f t="shared" si="70"/>
        <v>8.3008918598115156E-2</v>
      </c>
      <c r="N1523" s="16">
        <f>[1]!s_fa_roe(A1523,"20251231")</f>
        <v>7.3845000000000001</v>
      </c>
      <c r="O1523" s="16">
        <f>[1]!s_stmnote_rdexp(A1523,"20251231",1,10000)</f>
        <v>126644.04177699999</v>
      </c>
      <c r="P1523" s="20">
        <f t="shared" si="71"/>
        <v>0.29095771837725304</v>
      </c>
      <c r="Q1523" s="16">
        <f>[1]!s_margin_tradingbalance(A1523,"",10000)</f>
        <v>99182.618900000001</v>
      </c>
      <c r="R1523" s="16">
        <f>[1]!s_margin_seclendingbalance(A1523,"",10000)</f>
        <v>666.53719999999998</v>
      </c>
      <c r="S1523" s="17">
        <f>[1]!s_val_ev(A1523,"",100000000)</f>
        <v>343.14052947300002</v>
      </c>
      <c r="T1523" s="17">
        <f>[1]!share_freesharesmv(A1523,"",100000000)</f>
        <v>142.90997145120002</v>
      </c>
      <c r="U1523" s="17">
        <f>[1]!s_dq_amount_btin(A1523,E1523,100000000)</f>
        <v>5.7855590299999999</v>
      </c>
      <c r="V1523" s="17">
        <f>[1]!s_dq_turn(A1523,E1523)</f>
        <v>1.7360792975247177</v>
      </c>
      <c r="W1523" s="2">
        <f>[1]!s_pq_amount(A1523,"20260101","",100000000)</f>
        <v>678.67371531000003</v>
      </c>
      <c r="X1523" s="2">
        <f>[1]!s_pq_avgamount(A1523,"20260101","",100000000)</f>
        <v>6.1697610482727274</v>
      </c>
      <c r="Y1523" s="17">
        <f>[1]!s_ipo_dilutedpe(A1523)</f>
        <v>41.77</v>
      </c>
      <c r="Z1523" s="12">
        <f>[1]!s_ipo_collection_total(A1523,100000000)</f>
        <v>11.9643</v>
      </c>
      <c r="AA1523" s="2">
        <f>[1]!s_val_pe_ttm(A1523,E1523)</f>
        <v>50.726856231689453</v>
      </c>
      <c r="AB1523" s="5">
        <f>[1]!s_info_zjtxornot1(A1523,"")</f>
        <v>1</v>
      </c>
      <c r="AC1523" s="22" t="str">
        <f>[1]!s_info_nature1(A1523,"")</f>
        <v>民营企业</v>
      </c>
      <c r="AD1523" s="6" t="str">
        <f>[1]!s_info_city(A1523)</f>
        <v>深圳市</v>
      </c>
      <c r="AE1523" s="6" t="str">
        <f>[1]!s_info_province(A1523)</f>
        <v>广东省</v>
      </c>
      <c r="AF1523">
        <v>114.085947</v>
      </c>
      <c r="AG1523">
        <v>22.547000000000001</v>
      </c>
    </row>
    <row r="1524" spans="1:33" x14ac:dyDescent="0.3">
      <c r="A1524" s="12" t="s">
        <v>3597</v>
      </c>
      <c r="B1524" s="12" t="s">
        <v>3598</v>
      </c>
      <c r="C1524" s="16" t="str">
        <f>[1]!s_info_mkt(A1524)</f>
        <v>主板</v>
      </c>
      <c r="D1524" s="16" t="str">
        <f>[1]!s_ipo_listeddate(A1524)</f>
        <v>1996-11-29</v>
      </c>
      <c r="E1524" s="16" t="str">
        <f>[1]!lastradeday_s("000002","")</f>
        <v>2026-06-22</v>
      </c>
      <c r="F1524" s="16" t="str">
        <f>[1]!s_info_industry_csrc2023(A1524,"",3)</f>
        <v>计算机、通信和其他电子设备制造业</v>
      </c>
      <c r="G1524" s="16" t="str">
        <f>[1]!s_info_industry_csrc2023(A1524,"",1)</f>
        <v>制造业</v>
      </c>
      <c r="H1524" s="16">
        <f>[1]!s_is(A1524,83,"FY","YTD","20251231",1,"",100000000)</f>
        <v>57.564081651400002</v>
      </c>
      <c r="I1524" s="16">
        <f>[1]!s_is(A1524,83,"FY","YTD","20241231",1,"",100000000)</f>
        <v>49.392460381099994</v>
      </c>
      <c r="J1524" s="16">
        <f t="shared" si="69"/>
        <v>0.16544268512339344</v>
      </c>
      <c r="K1524" s="16">
        <f>[1]!s_is(A1524,61,"FY","YTD","20251231",1,"",100000000)</f>
        <v>2.8331671704000003</v>
      </c>
      <c r="L1524" s="16">
        <f>[1]!s_is(A1524,61,"FY","YTD","20241231",1,"",100000000)</f>
        <v>3.3736878880000001</v>
      </c>
      <c r="M1524" s="16">
        <f t="shared" si="70"/>
        <v>-0.1602165747230497</v>
      </c>
      <c r="N1524" s="16">
        <f>[1]!s_fa_roe(A1524,"20251231")</f>
        <v>2.2909000000000002</v>
      </c>
      <c r="O1524" s="16">
        <f>[1]!s_stmnote_rdexp(A1524,"20251231",1,10000)</f>
        <v>28399.189395999998</v>
      </c>
      <c r="P1524" s="20">
        <f t="shared" si="71"/>
        <v>4.9334912642195007E-2</v>
      </c>
      <c r="Q1524" s="16">
        <f>[1]!s_margin_tradingbalance(A1524,"",10000)</f>
        <v>317188.90720000002</v>
      </c>
      <c r="R1524" s="16">
        <f>[1]!s_margin_seclendingbalance(A1524,"",10000)</f>
        <v>2170.9196999999999</v>
      </c>
      <c r="S1524" s="17">
        <f>[1]!s_val_ev(A1524,"",100000000)</f>
        <v>844.38824138780001</v>
      </c>
      <c r="T1524" s="17">
        <f>[1]!share_freesharesmv(A1524,"",100000000)</f>
        <v>645.22967692120005</v>
      </c>
      <c r="U1524" s="17">
        <f>[1]!s_dq_amount_btin(A1524,E1524,100000000)</f>
        <v>113.63639879999999</v>
      </c>
      <c r="V1524" s="17">
        <f>[1]!s_dq_turn(A1524,E1524)</f>
        <v>13.543163989262695</v>
      </c>
      <c r="W1524" s="2">
        <f>[1]!s_pq_amount(A1524,"20260101","",100000000)</f>
        <v>3663.6237997500002</v>
      </c>
      <c r="X1524" s="2">
        <f>[1]!s_pq_avgamount(A1524,"20260101","",100000000)</f>
        <v>33.305670906818179</v>
      </c>
      <c r="Y1524" s="17">
        <f>[1]!s_ipo_dilutedpe(A1524)</f>
        <v>0</v>
      </c>
      <c r="Z1524" s="12">
        <f>[1]!s_ipo_collection_total(A1524,100000000)</f>
        <v>1.1475</v>
      </c>
      <c r="AA1524" s="2">
        <f>[1]!s_val_pe_ttm(A1524,E1524)</f>
        <v>274.77523803710938</v>
      </c>
      <c r="AB1524" s="5">
        <f>[1]!s_info_zjtxornot1(A1524,"")</f>
        <v>1</v>
      </c>
      <c r="AC1524" s="22" t="str">
        <f>[1]!s_info_nature1(A1524,"")</f>
        <v>地方国有企业</v>
      </c>
      <c r="AD1524" s="6" t="str">
        <f>[1]!s_info_city(A1524)</f>
        <v>肇庆市</v>
      </c>
      <c r="AE1524" s="6" t="str">
        <f>[1]!s_info_province(A1524)</f>
        <v>广东省</v>
      </c>
      <c r="AF1524">
        <v>112.47252899999999</v>
      </c>
      <c r="AG1524">
        <v>23.051545999999998</v>
      </c>
    </row>
    <row r="1525" spans="1:33" x14ac:dyDescent="0.3">
      <c r="A1525" s="12" t="s">
        <v>3599</v>
      </c>
      <c r="B1525" s="12" t="s">
        <v>3600</v>
      </c>
      <c r="C1525" s="16" t="str">
        <f>[1]!s_info_mkt(A1525)</f>
        <v>创业板</v>
      </c>
      <c r="D1525" s="16" t="str">
        <f>[1]!s_ipo_listeddate(A1525)</f>
        <v>2011-02-22</v>
      </c>
      <c r="E1525" s="16" t="str">
        <f>[1]!lastradeday_s("000002","")</f>
        <v>2026-06-22</v>
      </c>
      <c r="F1525" s="16" t="str">
        <f>[1]!s_info_industry_csrc2023(A1525,"",3)</f>
        <v>仪器仪表制造业</v>
      </c>
      <c r="G1525" s="16" t="str">
        <f>[1]!s_info_industry_csrc2023(A1525,"",1)</f>
        <v>制造业</v>
      </c>
      <c r="H1525" s="16">
        <f>[1]!s_is(A1525,83,"FY","YTD","20251231",1,"",100000000)</f>
        <v>10.516190938300001</v>
      </c>
      <c r="I1525" s="16">
        <f>[1]!s_is(A1525,83,"FY","YTD","20241231",1,"",100000000)</f>
        <v>10.304678404400001</v>
      </c>
      <c r="J1525" s="16">
        <f t="shared" si="69"/>
        <v>2.0525874326139837E-2</v>
      </c>
      <c r="K1525" s="16">
        <f>[1]!s_is(A1525,61,"FY","YTD","20251231",1,"",100000000)</f>
        <v>0.10476287640000001</v>
      </c>
      <c r="L1525" s="16">
        <f>[1]!s_is(A1525,61,"FY","YTD","20241231",1,"",100000000)</f>
        <v>0.66827640619999995</v>
      </c>
      <c r="M1525" s="16">
        <f t="shared" si="70"/>
        <v>-0.84323421352594197</v>
      </c>
      <c r="N1525" s="16">
        <f>[1]!s_fa_roe(A1525,"20251231")</f>
        <v>0.33429999999999999</v>
      </c>
      <c r="O1525" s="16">
        <f>[1]!s_stmnote_rdexp(A1525,"20251231",1,10000)</f>
        <v>14295.673486000002</v>
      </c>
      <c r="P1525" s="20">
        <f t="shared" si="71"/>
        <v>0.13593965314888981</v>
      </c>
      <c r="Q1525" s="16">
        <f>[1]!s_margin_tradingbalance(A1525,"",10000)</f>
        <v>20738.728999999999</v>
      </c>
      <c r="R1525" s="16">
        <f>[1]!s_margin_seclendingbalance(A1525,"",10000)</f>
        <v>73.544399999999996</v>
      </c>
      <c r="S1525" s="17">
        <f>[1]!s_val_ev(A1525,"",100000000)</f>
        <v>51.118309638500001</v>
      </c>
      <c r="T1525" s="17">
        <f>[1]!share_freesharesmv(A1525,"",100000000)</f>
        <v>25.548742238500004</v>
      </c>
      <c r="U1525" s="17">
        <f>[1]!s_dq_amount_btin(A1525,E1525,100000000)</f>
        <v>0.93618725999999997</v>
      </c>
      <c r="V1525" s="17">
        <f>[1]!s_dq_turn(A1525,E1525)</f>
        <v>2.3303088762234045</v>
      </c>
      <c r="W1525" s="2">
        <f>[1]!s_pq_amount(A1525,"20260101","",100000000)</f>
        <v>124.95180175</v>
      </c>
      <c r="X1525" s="2">
        <f>[1]!s_pq_avgamount(A1525,"20260101","",100000000)</f>
        <v>1.1359254704545454</v>
      </c>
      <c r="Y1525" s="17">
        <f>[1]!s_ipo_dilutedpe(A1525)</f>
        <v>59.23</v>
      </c>
      <c r="Z1525" s="12">
        <f>[1]!s_ipo_collection_total(A1525,100000000)</f>
        <v>10.362500000000001</v>
      </c>
      <c r="AA1525" s="2">
        <f>[1]!s_val_pe_ttm(A1525,E1525)</f>
        <v>-318.45904541015625</v>
      </c>
      <c r="AB1525" s="5">
        <f>[1]!s_info_zjtxornot1(A1525,"")</f>
        <v>1</v>
      </c>
      <c r="AC1525" s="22" t="str">
        <f>[1]!s_info_nature1(A1525,"")</f>
        <v>地方国有企业</v>
      </c>
      <c r="AD1525" s="6" t="str">
        <f>[1]!s_info_city(A1525)</f>
        <v>青岛市</v>
      </c>
      <c r="AE1525" s="6" t="str">
        <f>[1]!s_info_province(A1525)</f>
        <v>山东省</v>
      </c>
      <c r="AF1525">
        <v>120.35517299999999</v>
      </c>
      <c r="AG1525">
        <v>36.082982000000001</v>
      </c>
    </row>
    <row r="1526" spans="1:33" x14ac:dyDescent="0.3">
      <c r="A1526" s="12" t="s">
        <v>3601</v>
      </c>
      <c r="B1526" s="12" t="s">
        <v>3602</v>
      </c>
      <c r="C1526" s="16" t="str">
        <f>[1]!s_info_mkt(A1526)</f>
        <v>主板</v>
      </c>
      <c r="D1526" s="16" t="str">
        <f>[1]!s_ipo_listeddate(A1526)</f>
        <v>2021-11-22</v>
      </c>
      <c r="E1526" s="16" t="str">
        <f>[1]!lastradeday_s("000002","")</f>
        <v>2026-06-22</v>
      </c>
      <c r="F1526" s="16" t="str">
        <f>[1]!s_info_industry_csrc2023(A1526,"",3)</f>
        <v>电气机械和器材制造业</v>
      </c>
      <c r="G1526" s="16" t="str">
        <f>[1]!s_info_industry_csrc2023(A1526,"",1)</f>
        <v>制造业</v>
      </c>
      <c r="H1526" s="16">
        <f>[1]!s_is(A1526,83,"FY","YTD","20251231",1,"",100000000)</f>
        <v>31.974538256799999</v>
      </c>
      <c r="I1526" s="16">
        <f>[1]!s_is(A1526,83,"FY","YTD","20241231",1,"",100000000)</f>
        <v>27.020090513400003</v>
      </c>
      <c r="J1526" s="16">
        <f t="shared" si="69"/>
        <v>0.18336162645136023</v>
      </c>
      <c r="K1526" s="16">
        <f>[1]!s_is(A1526,61,"FY","YTD","20251231",1,"",100000000)</f>
        <v>1.070886276</v>
      </c>
      <c r="L1526" s="16">
        <f>[1]!s_is(A1526,61,"FY","YTD","20241231",1,"",100000000)</f>
        <v>1.8128014475000001</v>
      </c>
      <c r="M1526" s="16">
        <f t="shared" si="70"/>
        <v>-0.40926444124543321</v>
      </c>
      <c r="N1526" s="16">
        <f>[1]!s_fa_roe(A1526,"20251231")</f>
        <v>6.6858000000000004</v>
      </c>
      <c r="O1526" s="16">
        <f>[1]!s_stmnote_rdexp(A1526,"20251231",1,10000)</f>
        <v>11596.880987999999</v>
      </c>
      <c r="P1526" s="20">
        <f t="shared" si="71"/>
        <v>3.6269111675236471E-2</v>
      </c>
      <c r="Q1526" s="16">
        <f>[1]!s_margin_tradingbalance(A1526,"",10000)</f>
        <v>0</v>
      </c>
      <c r="R1526" s="16">
        <f>[1]!s_margin_seclendingbalance(A1526,"",10000)</f>
        <v>0</v>
      </c>
      <c r="S1526" s="17">
        <f>[1]!s_val_ev(A1526,"",100000000)</f>
        <v>83.648600000000002</v>
      </c>
      <c r="T1526" s="17">
        <f>[1]!share_freesharesmv(A1526,"",100000000)</f>
        <v>19.402963270000001</v>
      </c>
      <c r="U1526" s="17">
        <f>[1]!s_dq_amount_btin(A1526,E1526,100000000)</f>
        <v>0.89857865000000003</v>
      </c>
      <c r="V1526" s="17">
        <f>[1]!s_dq_turn(A1526,E1526)</f>
        <v>1.0623626647666549</v>
      </c>
      <c r="W1526" s="2">
        <f>[1]!s_pq_amount(A1526,"20260101","",100000000)</f>
        <v>126.49013887</v>
      </c>
      <c r="X1526" s="2">
        <f>[1]!s_pq_avgamount(A1526,"20260101","",100000000)</f>
        <v>1.1499103533636363</v>
      </c>
      <c r="Y1526" s="17">
        <f>[1]!s_ipo_dilutedpe(A1526)</f>
        <v>22.98</v>
      </c>
      <c r="Z1526" s="12">
        <f>[1]!s_ipo_collection_total(A1526,100000000)</f>
        <v>3.9196</v>
      </c>
      <c r="AA1526" s="2">
        <f>[1]!s_val_pe_ttm(A1526,E1526)</f>
        <v>152.23381042480469</v>
      </c>
      <c r="AB1526" s="5">
        <f>[1]!s_info_zjtxornot1(A1526,"")</f>
        <v>0</v>
      </c>
      <c r="AC1526" s="22" t="str">
        <f>[1]!s_info_nature1(A1526,"")</f>
        <v>民营企业</v>
      </c>
      <c r="AD1526" s="6" t="str">
        <f>[1]!s_info_city(A1526)</f>
        <v>余姚市</v>
      </c>
      <c r="AE1526" s="6" t="str">
        <f>[1]!s_info_province(A1526)</f>
        <v>浙江省</v>
      </c>
      <c r="AF1526">
        <v>121.152779</v>
      </c>
      <c r="AG1526">
        <v>29.996456999999999</v>
      </c>
    </row>
    <row r="1527" spans="1:33" x14ac:dyDescent="0.3">
      <c r="A1527" s="12" t="s">
        <v>3603</v>
      </c>
      <c r="B1527" s="12" t="s">
        <v>3604</v>
      </c>
      <c r="C1527" s="16" t="str">
        <f>[1]!s_info_mkt(A1527)</f>
        <v>创业板</v>
      </c>
      <c r="D1527" s="16" t="str">
        <f>[1]!s_ipo_listeddate(A1527)</f>
        <v>2010-01-20</v>
      </c>
      <c r="E1527" s="16" t="str">
        <f>[1]!lastradeday_s("000002","")</f>
        <v>2026-06-22</v>
      </c>
      <c r="F1527" s="16" t="str">
        <f>[1]!s_info_industry_csrc2023(A1527,"",3)</f>
        <v>互联网和相关服务</v>
      </c>
      <c r="G1527" s="16" t="str">
        <f>[1]!s_info_industry_csrc2023(A1527,"",1)</f>
        <v>信息传输、软件和信息技术服务业</v>
      </c>
      <c r="H1527" s="16">
        <f>[1]!s_is(A1527,83,"FY","YTD","20251231",1,"",100000000)</f>
        <v>20.924516816800001</v>
      </c>
      <c r="I1527" s="16">
        <f>[1]!s_is(A1527,83,"FY","YTD","20241231",1,"",100000000)</f>
        <v>13.6040033358</v>
      </c>
      <c r="J1527" s="16">
        <f t="shared" si="69"/>
        <v>0.53811464907065232</v>
      </c>
      <c r="K1527" s="16">
        <f>[1]!s_is(A1527,61,"FY","YTD","20251231",1,"",100000000)</f>
        <v>3.0159478754000002</v>
      </c>
      <c r="L1527" s="16">
        <f>[1]!s_is(A1527,61,"FY","YTD","20241231",1,"",100000000)</f>
        <v>-4.5772505999000002</v>
      </c>
      <c r="M1527" s="16">
        <f t="shared" si="70"/>
        <v>1.6588994440168712</v>
      </c>
      <c r="N1527" s="16">
        <f>[1]!s_fa_roe(A1527,"20251231")</f>
        <v>18.878900000000002</v>
      </c>
      <c r="O1527" s="16">
        <f>[1]!s_stmnote_rdexp(A1527,"20251231",1,10000)</f>
        <v>5506.8673590000008</v>
      </c>
      <c r="P1527" s="20">
        <f t="shared" si="71"/>
        <v>2.6317775493762484E-2</v>
      </c>
      <c r="Q1527" s="16">
        <f>[1]!s_margin_tradingbalance(A1527,"",10000)</f>
        <v>0</v>
      </c>
      <c r="R1527" s="16">
        <f>[1]!s_margin_seclendingbalance(A1527,"",10000)</f>
        <v>0</v>
      </c>
      <c r="S1527" s="17">
        <f>[1]!s_val_ev(A1527,"",100000000)</f>
        <v>54.122630443499993</v>
      </c>
      <c r="T1527" s="17">
        <f>[1]!share_freesharesmv(A1527,"",100000000)</f>
        <v>36.921061478999995</v>
      </c>
      <c r="U1527" s="17">
        <f>[1]!s_dq_amount_btin(A1527,E1527,100000000)</f>
        <v>1.57814549</v>
      </c>
      <c r="V1527" s="17">
        <f>[1]!s_dq_turn(A1527,E1527)</f>
        <v>2.9742021401319692</v>
      </c>
      <c r="W1527" s="2">
        <f>[1]!s_pq_amount(A1527,"20260101","",100000000)</f>
        <v>383.68412870999998</v>
      </c>
      <c r="X1527" s="2">
        <f>[1]!s_pq_avgamount(A1527,"20260101","",100000000)</f>
        <v>3.4880375337272729</v>
      </c>
      <c r="Y1527" s="17">
        <f>[1]!s_ipo_dilutedpe(A1527)</f>
        <v>91.49</v>
      </c>
      <c r="Z1527" s="12">
        <f>[1]!s_ipo_collection_total(A1527,100000000)</f>
        <v>5.8053600000000003</v>
      </c>
      <c r="AA1527" s="2">
        <f>[1]!s_val_pe_ttm(A1527,E1527)</f>
        <v>13.496545791625977</v>
      </c>
      <c r="AB1527" s="5">
        <f>[1]!s_info_zjtxornot1(A1527,"")</f>
        <v>0</v>
      </c>
      <c r="AC1527" s="22" t="str">
        <f>[1]!s_info_nature1(A1527,"")</f>
        <v>民营企业</v>
      </c>
      <c r="AD1527" s="6" t="str">
        <f>[1]!s_info_city(A1527)</f>
        <v>汕头市</v>
      </c>
      <c r="AE1527" s="6" t="str">
        <f>[1]!s_info_province(A1527)</f>
        <v>广东省</v>
      </c>
      <c r="AF1527">
        <v>116.70846299999999</v>
      </c>
      <c r="AG1527">
        <v>23.371020000000001</v>
      </c>
    </row>
    <row r="1528" spans="1:33" x14ac:dyDescent="0.3">
      <c r="A1528" s="12" t="s">
        <v>3605</v>
      </c>
      <c r="B1528" s="12" t="s">
        <v>3606</v>
      </c>
      <c r="C1528" s="16" t="str">
        <f>[1]!s_info_mkt(A1528)</f>
        <v>创业板</v>
      </c>
      <c r="D1528" s="16" t="str">
        <f>[1]!s_ipo_listeddate(A1528)</f>
        <v>2023-07-25</v>
      </c>
      <c r="E1528" s="16" t="str">
        <f>[1]!lastradeday_s("000002","")</f>
        <v>2026-06-22</v>
      </c>
      <c r="F1528" s="16" t="str">
        <f>[1]!s_info_industry_csrc2023(A1528,"",3)</f>
        <v>通用设备制造业</v>
      </c>
      <c r="G1528" s="16" t="str">
        <f>[1]!s_info_industry_csrc2023(A1528,"",1)</f>
        <v>制造业</v>
      </c>
      <c r="H1528" s="16">
        <f>[1]!s_is(A1528,83,"FY","YTD","20251231",1,"",100000000)</f>
        <v>5.4909346403999999</v>
      </c>
      <c r="I1528" s="16">
        <f>[1]!s_is(A1528,83,"FY","YTD","20241231",1,"",100000000)</f>
        <v>4.6854083647000007</v>
      </c>
      <c r="J1528" s="16">
        <f t="shared" si="69"/>
        <v>0.17192231989187046</v>
      </c>
      <c r="K1528" s="16">
        <f>[1]!s_is(A1528,61,"FY","YTD","20251231",1,"",100000000)</f>
        <v>0.76350880300000001</v>
      </c>
      <c r="L1528" s="16">
        <f>[1]!s_is(A1528,61,"FY","YTD","20241231",1,"",100000000)</f>
        <v>0.7239669112999999</v>
      </c>
      <c r="M1528" s="16">
        <f t="shared" si="70"/>
        <v>5.4618368716598156E-2</v>
      </c>
      <c r="N1528" s="16">
        <f>[1]!s_fa_roe(A1528,"20251231")</f>
        <v>6.5768000000000004</v>
      </c>
      <c r="O1528" s="16">
        <f>[1]!s_stmnote_rdexp(A1528,"20251231",1,10000)</f>
        <v>2742.2233500000002</v>
      </c>
      <c r="P1528" s="20">
        <f t="shared" si="71"/>
        <v>4.994092134741266E-2</v>
      </c>
      <c r="Q1528" s="16">
        <f>[1]!s_margin_tradingbalance(A1528,"",10000)</f>
        <v>2517.9958000000001</v>
      </c>
      <c r="R1528" s="16">
        <f>[1]!s_margin_seclendingbalance(A1528,"",10000)</f>
        <v>18.318000000000001</v>
      </c>
      <c r="S1528" s="17">
        <f>[1]!s_val_ev(A1528,"",100000000)</f>
        <v>45.895200000000003</v>
      </c>
      <c r="T1528" s="17">
        <f>[1]!share_freesharesmv(A1528,"",100000000)</f>
        <v>13.711190999999999</v>
      </c>
      <c r="U1528" s="17">
        <f>[1]!s_dq_amount_btin(A1528,E1528,100000000)</f>
        <v>0.76991677999999997</v>
      </c>
      <c r="V1528" s="17">
        <f>[1]!s_dq_turn(A1528,E1528)</f>
        <v>5.7002027679433533</v>
      </c>
      <c r="W1528" s="2">
        <f>[1]!s_pq_amount(A1528,"20260101","",100000000)</f>
        <v>85.318053699999993</v>
      </c>
      <c r="X1528" s="2">
        <f>[1]!s_pq_avgamount(A1528,"20260101","",100000000)</f>
        <v>0.77561866999999995</v>
      </c>
      <c r="Y1528" s="17">
        <f>[1]!s_ipo_dilutedpe(A1528)</f>
        <v>31.36</v>
      </c>
      <c r="Z1528" s="12">
        <f>[1]!s_ipo_collection_total(A1528,100000000)</f>
        <v>6.3780000000000001</v>
      </c>
      <c r="AA1528" s="2">
        <f>[1]!s_val_pe_ttm(A1528,E1528)</f>
        <v>60.965457916259766</v>
      </c>
      <c r="AB1528" s="5">
        <f>[1]!s_info_zjtxornot1(A1528,"")</f>
        <v>0</v>
      </c>
      <c r="AC1528" s="22" t="str">
        <f>[1]!s_info_nature1(A1528,"")</f>
        <v>民营企业</v>
      </c>
      <c r="AD1528" s="6" t="str">
        <f>[1]!s_info_city(A1528)</f>
        <v>上饶市</v>
      </c>
      <c r="AE1528" s="6" t="str">
        <f>[1]!s_info_province(A1528)</f>
        <v>江西省</v>
      </c>
      <c r="AF1528">
        <v>117.97118500000001</v>
      </c>
      <c r="AG1528">
        <v>28.444420000000001</v>
      </c>
    </row>
    <row r="1529" spans="1:33" x14ac:dyDescent="0.3">
      <c r="A1529" s="12" t="s">
        <v>3607</v>
      </c>
      <c r="B1529" s="12" t="s">
        <v>3608</v>
      </c>
      <c r="C1529" s="16" t="str">
        <f>[1]!s_info_mkt(A1529)</f>
        <v>创业板</v>
      </c>
      <c r="D1529" s="16" t="str">
        <f>[1]!s_ipo_listeddate(A1529)</f>
        <v>2015-04-24</v>
      </c>
      <c r="E1529" s="16" t="str">
        <f>[1]!lastradeday_s("000002","")</f>
        <v>2026-06-22</v>
      </c>
      <c r="F1529" s="16" t="str">
        <f>[1]!s_info_industry_csrc2023(A1529,"",3)</f>
        <v>研究和试验发展</v>
      </c>
      <c r="G1529" s="16" t="str">
        <f>[1]!s_info_industry_csrc2023(A1529,"",1)</f>
        <v>科学研究和技术服务业</v>
      </c>
      <c r="H1529" s="16">
        <f>[1]!s_is(A1529,83,"FY","YTD","20251231",1,"",100000000)</f>
        <v>8.6864408601999994</v>
      </c>
      <c r="I1529" s="16">
        <f>[1]!s_is(A1529,83,"FY","YTD","20241231",1,"",100000000)</f>
        <v>7.4201912453999999</v>
      </c>
      <c r="J1529" s="16">
        <f t="shared" si="69"/>
        <v>0.17064918853472766</v>
      </c>
      <c r="K1529" s="16">
        <f>[1]!s_is(A1529,61,"FY","YTD","20251231",1,"",100000000)</f>
        <v>0.304942406</v>
      </c>
      <c r="L1529" s="16">
        <f>[1]!s_is(A1529,61,"FY","YTD","20241231",1,"",100000000)</f>
        <v>0.28776806519999998</v>
      </c>
      <c r="M1529" s="16">
        <f t="shared" si="70"/>
        <v>5.9681190781415525E-2</v>
      </c>
      <c r="N1529" s="16">
        <f>[1]!s_fa_roe(A1529,"20251231")</f>
        <v>3.0514999999999999</v>
      </c>
      <c r="O1529" s="16">
        <f>[1]!s_stmnote_rdexp(A1529,"20251231",1,10000)</f>
        <v>5749.786916</v>
      </c>
      <c r="P1529" s="20">
        <f t="shared" si="71"/>
        <v>6.6192667497970106E-2</v>
      </c>
      <c r="Q1529" s="16">
        <f>[1]!s_margin_tradingbalance(A1529,"",10000)</f>
        <v>0</v>
      </c>
      <c r="R1529" s="16">
        <f>[1]!s_margin_seclendingbalance(A1529,"",10000)</f>
        <v>0</v>
      </c>
      <c r="S1529" s="17">
        <f>[1]!s_val_ev(A1529,"",100000000)</f>
        <v>33.367283137000001</v>
      </c>
      <c r="T1529" s="17">
        <f>[1]!share_freesharesmv(A1529,"",100000000)</f>
        <v>21.843807286000001</v>
      </c>
      <c r="U1529" s="17">
        <f>[1]!s_dq_amount_btin(A1529,E1529,100000000)</f>
        <v>0.96119814999999997</v>
      </c>
      <c r="V1529" s="17">
        <f>[1]!s_dq_turn(A1529,E1529)</f>
        <v>4.0012925808064042</v>
      </c>
      <c r="W1529" s="2">
        <f>[1]!s_pq_amount(A1529,"20260101","",100000000)</f>
        <v>158.50219711</v>
      </c>
      <c r="X1529" s="2">
        <f>[1]!s_pq_avgamount(A1529,"20260101","",100000000)</f>
        <v>1.4409290646363637</v>
      </c>
      <c r="Y1529" s="17">
        <f>[1]!s_ipo_dilutedpe(A1529)</f>
        <v>22.98</v>
      </c>
      <c r="Z1529" s="12">
        <f>[1]!s_ipo_collection_total(A1529,100000000)</f>
        <v>2.145429</v>
      </c>
      <c r="AA1529" s="2">
        <f>[1]!s_val_pe_ttm(A1529,E1529)</f>
        <v>77.500198364257813</v>
      </c>
      <c r="AB1529" s="5">
        <f>[1]!s_info_zjtxornot1(A1529,"")</f>
        <v>1</v>
      </c>
      <c r="AC1529" s="22" t="str">
        <f>[1]!s_info_nature1(A1529,"")</f>
        <v>民营企业</v>
      </c>
      <c r="AD1529" s="6" t="str">
        <f>[1]!s_info_city(A1529)</f>
        <v>广州市</v>
      </c>
      <c r="AE1529" s="6" t="str">
        <f>[1]!s_info_province(A1529)</f>
        <v>广东省</v>
      </c>
      <c r="AF1529">
        <v>113.280637</v>
      </c>
      <c r="AG1529">
        <v>23.125177999999998</v>
      </c>
    </row>
    <row r="1530" spans="1:33" x14ac:dyDescent="0.3">
      <c r="A1530" s="12" t="s">
        <v>3609</v>
      </c>
      <c r="B1530" s="12" t="s">
        <v>3610</v>
      </c>
      <c r="C1530" s="16" t="str">
        <f>[1]!s_info_mkt(A1530)</f>
        <v>主板</v>
      </c>
      <c r="D1530" s="16" t="str">
        <f>[1]!s_ipo_listeddate(A1530)</f>
        <v>2015-06-12</v>
      </c>
      <c r="E1530" s="16" t="str">
        <f>[1]!lastradeday_s("000002","")</f>
        <v>2026-06-22</v>
      </c>
      <c r="F1530" s="16" t="str">
        <f>[1]!s_info_industry_csrc2023(A1530,"",3)</f>
        <v>仪器仪表制造业</v>
      </c>
      <c r="G1530" s="16" t="str">
        <f>[1]!s_info_industry_csrc2023(A1530,"",1)</f>
        <v>制造业</v>
      </c>
      <c r="H1530" s="16">
        <f>[1]!s_is(A1530,83,"FY","YTD","20251231",1,"",100000000)</f>
        <v>7.1137949317999993</v>
      </c>
      <c r="I1530" s="16">
        <f>[1]!s_is(A1530,83,"FY","YTD","20241231",1,"",100000000)</f>
        <v>6.2053597676000001</v>
      </c>
      <c r="J1530" s="16">
        <f t="shared" si="69"/>
        <v>0.14639524511426472</v>
      </c>
      <c r="K1530" s="16">
        <f>[1]!s_is(A1530,61,"FY","YTD","20251231",1,"",100000000)</f>
        <v>0.2778784742</v>
      </c>
      <c r="L1530" s="16">
        <f>[1]!s_is(A1530,61,"FY","YTD","20241231",1,"",100000000)</f>
        <v>0.26474168879999999</v>
      </c>
      <c r="M1530" s="16">
        <f t="shared" si="70"/>
        <v>4.9621143762984175E-2</v>
      </c>
      <c r="N1530" s="16">
        <f>[1]!s_fa_roe(A1530,"20251231")</f>
        <v>3.2770999999999999</v>
      </c>
      <c r="O1530" s="16">
        <f>[1]!s_stmnote_rdexp(A1530,"20251231",1,10000)</f>
        <v>5159.011418</v>
      </c>
      <c r="P1530" s="20">
        <f t="shared" si="71"/>
        <v>7.2521227663426877E-2</v>
      </c>
      <c r="Q1530" s="16">
        <f>[1]!s_margin_tradingbalance(A1530,"",10000)</f>
        <v>0</v>
      </c>
      <c r="R1530" s="16">
        <f>[1]!s_margin_seclendingbalance(A1530,"",10000)</f>
        <v>0</v>
      </c>
      <c r="S1530" s="17">
        <f>[1]!s_val_ev(A1530,"",100000000)</f>
        <v>26.01</v>
      </c>
      <c r="T1530" s="17">
        <f>[1]!share_freesharesmv(A1530,"",100000000)</f>
        <v>10.457564127000001</v>
      </c>
      <c r="U1530" s="17">
        <f>[1]!s_dq_amount_btin(A1530,E1530,100000000)</f>
        <v>0.500139</v>
      </c>
      <c r="V1530" s="17">
        <f>[1]!s_dq_turn(A1530,E1530)</f>
        <v>2.2430465835449147</v>
      </c>
      <c r="W1530" s="2">
        <f>[1]!s_pq_amount(A1530,"20260101","",100000000)</f>
        <v>97.102847299999993</v>
      </c>
      <c r="X1530" s="2">
        <f>[1]!s_pq_avgamount(A1530,"20260101","",100000000)</f>
        <v>0.8827531572727273</v>
      </c>
      <c r="Y1530" s="17">
        <f>[1]!s_ipo_dilutedpe(A1530)</f>
        <v>22.43</v>
      </c>
      <c r="Z1530" s="12">
        <f>[1]!s_ipo_collection_total(A1530,100000000)</f>
        <v>3.7174999999999998</v>
      </c>
      <c r="AA1530" s="2">
        <f>[1]!s_val_pe_ttm(A1530,E1530)</f>
        <v>102.98928833007813</v>
      </c>
      <c r="AB1530" s="5">
        <f>[1]!s_info_zjtxornot1(A1530,"")</f>
        <v>1</v>
      </c>
      <c r="AC1530" s="22" t="str">
        <f>[1]!s_info_nature1(A1530,"")</f>
        <v>民营企业</v>
      </c>
      <c r="AD1530" s="6" t="str">
        <f>[1]!s_info_city(A1530)</f>
        <v>杭州市</v>
      </c>
      <c r="AE1530" s="6" t="str">
        <f>[1]!s_info_province(A1530)</f>
        <v>浙江省</v>
      </c>
      <c r="AF1530">
        <v>120.153576</v>
      </c>
      <c r="AG1530">
        <v>30.287458999999998</v>
      </c>
    </row>
    <row r="1531" spans="1:33" x14ac:dyDescent="0.3">
      <c r="A1531" s="12" t="s">
        <v>3611</v>
      </c>
      <c r="B1531" s="12" t="s">
        <v>3612</v>
      </c>
      <c r="C1531" s="16" t="str">
        <f>[1]!s_info_mkt(A1531)</f>
        <v>创业板</v>
      </c>
      <c r="D1531" s="16" t="str">
        <f>[1]!s_ipo_listeddate(A1531)</f>
        <v>2012-07-18</v>
      </c>
      <c r="E1531" s="16" t="str">
        <f>[1]!lastradeday_s("000002","")</f>
        <v>2026-06-22</v>
      </c>
      <c r="F1531" s="16" t="str">
        <f>[1]!s_info_industry_csrc2023(A1531,"",3)</f>
        <v>软件和信息技术服务业</v>
      </c>
      <c r="G1531" s="16" t="str">
        <f>[1]!s_info_industry_csrc2023(A1531,"",1)</f>
        <v>信息传输、软件和信息技术服务业</v>
      </c>
      <c r="H1531" s="16">
        <f>[1]!s_is(A1531,83,"FY","YTD","20251231",1,"",100000000)</f>
        <v>39.822005125499999</v>
      </c>
      <c r="I1531" s="16">
        <f>[1]!s_is(A1531,83,"FY","YTD","20241231",1,"",100000000)</f>
        <v>33.992322719899995</v>
      </c>
      <c r="J1531" s="16">
        <f t="shared" si="69"/>
        <v>0.17149997232131353</v>
      </c>
      <c r="K1531" s="16">
        <f>[1]!s_is(A1531,61,"FY","YTD","20251231",1,"",100000000)</f>
        <v>0.96972274200000008</v>
      </c>
      <c r="L1531" s="16">
        <f>[1]!s_is(A1531,61,"FY","YTD","20241231",1,"",100000000)</f>
        <v>1.6111233963</v>
      </c>
      <c r="M1531" s="16">
        <f t="shared" si="70"/>
        <v>-0.39810771525818472</v>
      </c>
      <c r="N1531" s="16">
        <f>[1]!s_fa_roe(A1531,"20251231")</f>
        <v>2.7627000000000002</v>
      </c>
      <c r="O1531" s="16">
        <f>[1]!s_stmnote_rdexp(A1531,"20251231",1,10000)</f>
        <v>37970.769840000001</v>
      </c>
      <c r="P1531" s="20">
        <f t="shared" si="71"/>
        <v>9.5351225334671649E-2</v>
      </c>
      <c r="Q1531" s="16">
        <f>[1]!s_margin_tradingbalance(A1531,"",10000)</f>
        <v>229742.43950000001</v>
      </c>
      <c r="R1531" s="16">
        <f>[1]!s_margin_seclendingbalance(A1531,"",10000)</f>
        <v>1221.5798</v>
      </c>
      <c r="S1531" s="17">
        <f>[1]!s_val_ev(A1531,"",100000000)</f>
        <v>333.37757804259996</v>
      </c>
      <c r="T1531" s="17">
        <f>[1]!share_freesharesmv(A1531,"",100000000)</f>
        <v>308.1289927716</v>
      </c>
      <c r="U1531" s="17">
        <f>[1]!s_dq_amount_btin(A1531,E1531,100000000)</f>
        <v>19.943860239999999</v>
      </c>
      <c r="V1531" s="17">
        <f>[1]!s_dq_turn(A1531,E1531)</f>
        <v>6.411229449153482</v>
      </c>
      <c r="W1531" s="2">
        <f>[1]!s_pq_amount(A1531,"20260101","",100000000)</f>
        <v>1632.6639810300001</v>
      </c>
      <c r="X1531" s="2">
        <f>[1]!s_pq_avgamount(A1531,"20260101","",100000000)</f>
        <v>14.842399827545455</v>
      </c>
      <c r="Y1531" s="17">
        <f>[1]!s_ipo_dilutedpe(A1531)</f>
        <v>41.21</v>
      </c>
      <c r="Z1531" s="12">
        <f>[1]!s_ipo_collection_total(A1531,100000000)</f>
        <v>3.9128409999999998</v>
      </c>
      <c r="AA1531" s="2">
        <f>[1]!s_val_pe_ttm(A1531,E1531)</f>
        <v>233.08412170410156</v>
      </c>
      <c r="AB1531" s="5">
        <f>[1]!s_info_zjtxornot1(A1531,"")</f>
        <v>0</v>
      </c>
      <c r="AC1531" s="22" t="str">
        <f>[1]!s_info_nature1(A1531,"")</f>
        <v>民营企业</v>
      </c>
      <c r="AD1531" s="6" t="str">
        <f>[1]!s_info_city(A1531)</f>
        <v>南京市</v>
      </c>
      <c r="AE1531" s="6" t="str">
        <f>[1]!s_info_province(A1531)</f>
        <v>江苏省</v>
      </c>
      <c r="AF1531">
        <v>118.767413</v>
      </c>
      <c r="AG1531">
        <v>32.041544000000002</v>
      </c>
    </row>
    <row r="1532" spans="1:33" x14ac:dyDescent="0.3">
      <c r="A1532" s="12" t="s">
        <v>3613</v>
      </c>
      <c r="B1532" s="12" t="s">
        <v>3614</v>
      </c>
      <c r="C1532" s="16" t="str">
        <f>[1]!s_info_mkt(A1532)</f>
        <v>创业板</v>
      </c>
      <c r="D1532" s="16" t="str">
        <f>[1]!s_ipo_listeddate(A1532)</f>
        <v>2015-06-12</v>
      </c>
      <c r="E1532" s="16" t="str">
        <f>[1]!lastradeday_s("000002","")</f>
        <v>2026-06-22</v>
      </c>
      <c r="F1532" s="16" t="str">
        <f>[1]!s_info_industry_csrc2023(A1532,"",3)</f>
        <v>软件和信息技术服务业</v>
      </c>
      <c r="G1532" s="16" t="str">
        <f>[1]!s_info_industry_csrc2023(A1532,"",1)</f>
        <v>信息传输、软件和信息技术服务业</v>
      </c>
      <c r="H1532" s="16">
        <f>[1]!s_is(A1532,83,"FY","YTD","20251231",1,"",100000000)</f>
        <v>8.9993467485000007</v>
      </c>
      <c r="I1532" s="16">
        <f>[1]!s_is(A1532,83,"FY","YTD","20241231",1,"",100000000)</f>
        <v>9.1152163569000013</v>
      </c>
      <c r="J1532" s="16">
        <f t="shared" si="69"/>
        <v>-1.271166847425298E-2</v>
      </c>
      <c r="K1532" s="16">
        <f>[1]!s_is(A1532,61,"FY","YTD","20251231",1,"",100000000)</f>
        <v>0.16788360429999999</v>
      </c>
      <c r="L1532" s="16">
        <f>[1]!s_is(A1532,61,"FY","YTD","20241231",1,"",100000000)</f>
        <v>0.16300848509999999</v>
      </c>
      <c r="M1532" s="16">
        <f t="shared" si="70"/>
        <v>2.9907149907008126E-2</v>
      </c>
      <c r="N1532" s="16">
        <f>[1]!s_fa_roe(A1532,"20251231")</f>
        <v>3.0325000000000002</v>
      </c>
      <c r="O1532" s="16">
        <f>[1]!s_stmnote_rdexp(A1532,"20251231",1,10000)</f>
        <v>9179.935809999999</v>
      </c>
      <c r="P1532" s="20">
        <f t="shared" si="71"/>
        <v>0.10200669078041802</v>
      </c>
      <c r="Q1532" s="16">
        <f>[1]!s_margin_tradingbalance(A1532,"",10000)</f>
        <v>20846.142800000001</v>
      </c>
      <c r="R1532" s="16">
        <f>[1]!s_margin_seclendingbalance(A1532,"",10000)</f>
        <v>2.8879999999999999</v>
      </c>
      <c r="S1532" s="17">
        <f>[1]!s_val_ev(A1532,"",100000000)</f>
        <v>28.827078549500001</v>
      </c>
      <c r="T1532" s="17">
        <f>[1]!share_freesharesmv(A1532,"",100000000)</f>
        <v>21.080357929400002</v>
      </c>
      <c r="U1532" s="17">
        <f>[1]!s_dq_amount_btin(A1532,E1532,100000000)</f>
        <v>0.67606473</v>
      </c>
      <c r="V1532" s="17">
        <f>[1]!s_dq_turn(A1532,E1532)</f>
        <v>2.4123142443192478</v>
      </c>
      <c r="W1532" s="2">
        <f>[1]!s_pq_amount(A1532,"20260101","",100000000)</f>
        <v>168.77009691999999</v>
      </c>
      <c r="X1532" s="2">
        <f>[1]!s_pq_avgamount(A1532,"20260101","",100000000)</f>
        <v>1.5342736083636364</v>
      </c>
      <c r="Y1532" s="17">
        <f>[1]!s_ipo_dilutedpe(A1532)</f>
        <v>22.96</v>
      </c>
      <c r="Z1532" s="12">
        <f>[1]!s_ipo_collection_total(A1532,100000000)</f>
        <v>2.2040000000000002</v>
      </c>
      <c r="AA1532" s="2">
        <f>[1]!s_val_pe_ttm(A1532,E1532)</f>
        <v>264.194091796875</v>
      </c>
      <c r="AB1532" s="5">
        <f>[1]!s_info_zjtxornot1(A1532,"")</f>
        <v>1</v>
      </c>
      <c r="AC1532" s="22" t="str">
        <f>[1]!s_info_nature1(A1532,"")</f>
        <v>地方国有企业</v>
      </c>
      <c r="AD1532" s="6" t="str">
        <f>[1]!s_info_city(A1532)</f>
        <v>济南市</v>
      </c>
      <c r="AE1532" s="6" t="str">
        <f>[1]!s_info_province(A1532)</f>
        <v>山东省</v>
      </c>
      <c r="AF1532">
        <v>117.000923</v>
      </c>
      <c r="AG1532">
        <v>36.675806999999999</v>
      </c>
    </row>
    <row r="1533" spans="1:33" x14ac:dyDescent="0.3">
      <c r="A1533" s="12" t="s">
        <v>3615</v>
      </c>
      <c r="B1533" s="12" t="s">
        <v>3616</v>
      </c>
      <c r="C1533" s="16" t="str">
        <f>[1]!s_info_mkt(A1533)</f>
        <v>创业板</v>
      </c>
      <c r="D1533" s="16" t="str">
        <f>[1]!s_ipo_listeddate(A1533)</f>
        <v>2023-08-22</v>
      </c>
      <c r="E1533" s="16" t="str">
        <f>[1]!lastradeday_s("000002","")</f>
        <v>2026-06-22</v>
      </c>
      <c r="F1533" s="16" t="str">
        <f>[1]!s_info_industry_csrc2023(A1533,"",3)</f>
        <v>造纸和纸制品业</v>
      </c>
      <c r="G1533" s="16" t="str">
        <f>[1]!s_info_industry_csrc2023(A1533,"",1)</f>
        <v>制造业</v>
      </c>
      <c r="H1533" s="16">
        <f>[1]!s_is(A1533,83,"FY","YTD","20251231",1,"",100000000)</f>
        <v>11.511542740299999</v>
      </c>
      <c r="I1533" s="16">
        <f>[1]!s_is(A1533,83,"FY","YTD","20241231",1,"",100000000)</f>
        <v>10.076275623700001</v>
      </c>
      <c r="J1533" s="16">
        <f t="shared" si="69"/>
        <v>0.14244023984657228</v>
      </c>
      <c r="K1533" s="16">
        <f>[1]!s_is(A1533,61,"FY","YTD","20251231",1,"",100000000)</f>
        <v>0.80314700999999999</v>
      </c>
      <c r="L1533" s="16">
        <f>[1]!s_is(A1533,61,"FY","YTD","20241231",1,"",100000000)</f>
        <v>0.68460185239999993</v>
      </c>
      <c r="M1533" s="16">
        <f t="shared" si="70"/>
        <v>0.17315927087316199</v>
      </c>
      <c r="N1533" s="16">
        <f>[1]!s_fa_roe(A1533,"20251231")</f>
        <v>5.8151999999999999</v>
      </c>
      <c r="O1533" s="16">
        <f>[1]!s_stmnote_rdexp(A1533,"20251231",1,10000)</f>
        <v>3990.9628850000004</v>
      </c>
      <c r="P1533" s="20">
        <f t="shared" si="71"/>
        <v>3.4669227010106149E-2</v>
      </c>
      <c r="Q1533" s="16">
        <f>[1]!s_margin_tradingbalance(A1533,"",10000)</f>
        <v>5329.7842000000001</v>
      </c>
      <c r="R1533" s="16">
        <f>[1]!s_margin_seclendingbalance(A1533,"",10000)</f>
        <v>0</v>
      </c>
      <c r="S1533" s="17">
        <f>[1]!s_val_ev(A1533,"",100000000)</f>
        <v>26.987168</v>
      </c>
      <c r="T1533" s="17">
        <f>[1]!share_freesharesmv(A1533,"",100000000)</f>
        <v>6.9463963087999998</v>
      </c>
      <c r="U1533" s="17">
        <f>[1]!s_dq_amount_btin(A1533,E1533,100000000)</f>
        <v>0.41317268000000001</v>
      </c>
      <c r="V1533" s="17">
        <f>[1]!s_dq_turn(A1533,E1533)</f>
        <v>3.0498243707999917</v>
      </c>
      <c r="W1533" s="2">
        <f>[1]!s_pq_amount(A1533,"20260101","",100000000)</f>
        <v>88.656574890000002</v>
      </c>
      <c r="X1533" s="2">
        <f>[1]!s_pq_avgamount(A1533,"20260101","",100000000)</f>
        <v>0.80596886263636369</v>
      </c>
      <c r="Y1533" s="17">
        <f>[1]!s_ipo_dilutedpe(A1533)</f>
        <v>38.33</v>
      </c>
      <c r="Z1533" s="12">
        <f>[1]!s_ipo_collection_total(A1533,100000000)</f>
        <v>8.1829459999999994</v>
      </c>
      <c r="AA1533" s="2">
        <f>[1]!s_val_pe_ttm(A1533,E1533)</f>
        <v>29.298877716064453</v>
      </c>
      <c r="AB1533" s="5">
        <f>[1]!s_info_zjtxornot1(A1533,"")</f>
        <v>0</v>
      </c>
      <c r="AC1533" s="22" t="str">
        <f>[1]!s_info_nature1(A1533,"")</f>
        <v>民营企业</v>
      </c>
      <c r="AD1533" s="6" t="str">
        <f>[1]!s_info_city(A1533)</f>
        <v>衢州市</v>
      </c>
      <c r="AE1533" s="6" t="str">
        <f>[1]!s_info_province(A1533)</f>
        <v>浙江省</v>
      </c>
      <c r="AF1533">
        <v>118.87263</v>
      </c>
      <c r="AG1533">
        <v>28.941707999999998</v>
      </c>
    </row>
    <row r="1534" spans="1:33" x14ac:dyDescent="0.3">
      <c r="A1534" s="12" t="s">
        <v>3617</v>
      </c>
      <c r="B1534" s="12" t="s">
        <v>3618</v>
      </c>
      <c r="C1534" s="16" t="str">
        <f>[1]!s_info_mkt(A1534)</f>
        <v>主板</v>
      </c>
      <c r="D1534" s="16" t="str">
        <f>[1]!s_ipo_listeddate(A1534)</f>
        <v>2016-10-28</v>
      </c>
      <c r="E1534" s="16" t="str">
        <f>[1]!lastradeday_s("000002","")</f>
        <v>2026-06-22</v>
      </c>
      <c r="F1534" s="16" t="str">
        <f>[1]!s_info_industry_csrc2023(A1534,"",3)</f>
        <v>互联网和相关服务</v>
      </c>
      <c r="G1534" s="16" t="str">
        <f>[1]!s_info_industry_csrc2023(A1534,"",1)</f>
        <v>信息传输、软件和信息技术服务业</v>
      </c>
      <c r="H1534" s="16">
        <f>[1]!s_is(A1534,83,"FY","YTD","20251231",1,"",100000000)</f>
        <v>22.322304107099999</v>
      </c>
      <c r="I1534" s="16">
        <f>[1]!s_is(A1534,83,"FY","YTD","20241231",1,"",100000000)</f>
        <v>21.418455418499999</v>
      </c>
      <c r="J1534" s="16">
        <f t="shared" si="69"/>
        <v>4.2199527040559071E-2</v>
      </c>
      <c r="K1534" s="16">
        <f>[1]!s_is(A1534,61,"FY","YTD","20251231",1,"",100000000)</f>
        <v>3.2922188072000003</v>
      </c>
      <c r="L1534" s="16">
        <f>[1]!s_is(A1534,61,"FY","YTD","20241231",1,"",100000000)</f>
        <v>2.3392694796</v>
      </c>
      <c r="M1534" s="16">
        <f t="shared" si="70"/>
        <v>0.407370478651715</v>
      </c>
      <c r="N1534" s="16">
        <f>[1]!s_fa_roe(A1534,"20251231")</f>
        <v>9.0739999999999998</v>
      </c>
      <c r="O1534" s="16">
        <f>[1]!s_stmnote_rdexp(A1534,"20251231",1,10000)</f>
        <v>8821.2931420000004</v>
      </c>
      <c r="P1534" s="20">
        <f t="shared" si="71"/>
        <v>3.9517843228353083E-2</v>
      </c>
      <c r="Q1534" s="16">
        <f>[1]!s_margin_tradingbalance(A1534,"",10000)</f>
        <v>40195.797899999998</v>
      </c>
      <c r="R1534" s="16">
        <f>[1]!s_margin_seclendingbalance(A1534,"",10000)</f>
        <v>287.27980000000002</v>
      </c>
      <c r="S1534" s="17">
        <f>[1]!s_val_ev(A1534,"",100000000)</f>
        <v>129.07741153840001</v>
      </c>
      <c r="T1534" s="17">
        <f>[1]!share_freesharesmv(A1534,"",100000000)</f>
        <v>49.3856921637</v>
      </c>
      <c r="U1534" s="17">
        <f>[1]!s_dq_amount_btin(A1534,E1534,100000000)</f>
        <v>2.4141887999999998</v>
      </c>
      <c r="V1534" s="17">
        <f>[1]!s_dq_turn(A1534,E1534)</f>
        <v>1.9273049334894006</v>
      </c>
      <c r="W1534" s="2">
        <f>[1]!s_pq_amount(A1534,"20260101","",100000000)</f>
        <v>504.76652712999999</v>
      </c>
      <c r="X1534" s="2">
        <f>[1]!s_pq_avgamount(A1534,"20260101","",100000000)</f>
        <v>4.5887866102727273</v>
      </c>
      <c r="Y1534" s="17">
        <f>[1]!s_ipo_dilutedpe(A1534)</f>
        <v>22.99</v>
      </c>
      <c r="Z1534" s="12">
        <f>[1]!s_ipo_collection_total(A1534,100000000)</f>
        <v>14.371922978399999</v>
      </c>
      <c r="AA1534" s="2">
        <f>[1]!s_val_pe_ttm(A1534,E1534)</f>
        <v>39.121799468994141</v>
      </c>
      <c r="AB1534" s="5">
        <f>[1]!s_info_zjtxornot1(A1534,"")</f>
        <v>0</v>
      </c>
      <c r="AC1534" s="22" t="str">
        <f>[1]!s_info_nature1(A1534,"")</f>
        <v>中央国有企业</v>
      </c>
      <c r="AD1534" s="6" t="str">
        <f>[1]!s_info_city(A1534)</f>
        <v>北京市</v>
      </c>
      <c r="AE1534" s="6" t="str">
        <f>[1]!s_info_province(A1534)</f>
        <v>北京</v>
      </c>
      <c r="AF1534">
        <v>116.40528500000001</v>
      </c>
      <c r="AG1534">
        <v>39.904989</v>
      </c>
    </row>
    <row r="1535" spans="1:33" x14ac:dyDescent="0.3">
      <c r="A1535" s="12" t="s">
        <v>3619</v>
      </c>
      <c r="B1535" s="12" t="s">
        <v>3620</v>
      </c>
      <c r="C1535" s="16" t="str">
        <f>[1]!s_info_mkt(A1535)</f>
        <v>主板</v>
      </c>
      <c r="D1535" s="16" t="str">
        <f>[1]!s_ipo_listeddate(A1535)</f>
        <v>2003-08-29</v>
      </c>
      <c r="E1535" s="16" t="str">
        <f>[1]!lastradeday_s("000002","")</f>
        <v>2026-06-22</v>
      </c>
      <c r="F1535" s="16" t="str">
        <f>[1]!s_info_industry_csrc2023(A1535,"",3)</f>
        <v>非金属矿物制品业</v>
      </c>
      <c r="G1535" s="16" t="str">
        <f>[1]!s_info_industry_csrc2023(A1535,"",1)</f>
        <v>制造业</v>
      </c>
      <c r="H1535" s="16">
        <f>[1]!s_is(A1535,83,"FY","YTD","20251231",1,"",100000000)</f>
        <v>51.733188041800005</v>
      </c>
      <c r="I1535" s="16">
        <f>[1]!s_is(A1535,83,"FY","YTD","20241231",1,"",100000000)</f>
        <v>86.534606779599997</v>
      </c>
      <c r="J1535" s="16">
        <f t="shared" si="69"/>
        <v>-0.40216764174404518</v>
      </c>
      <c r="K1535" s="16">
        <f>[1]!s_is(A1535,61,"FY","YTD","20251231",1,"",100000000)</f>
        <v>1.821117329</v>
      </c>
      <c r="L1535" s="16">
        <f>[1]!s_is(A1535,61,"FY","YTD","20241231",1,"",100000000)</f>
        <v>2.4141924456999999</v>
      </c>
      <c r="M1535" s="16">
        <f t="shared" si="70"/>
        <v>-0.24566190560174525</v>
      </c>
      <c r="N1535" s="16">
        <f>[1]!s_fa_roe(A1535,"20251231")</f>
        <v>2.4863</v>
      </c>
      <c r="O1535" s="16">
        <f>[1]!s_stmnote_rdexp(A1535,"20251231",1,10000)</f>
        <v>4352.7326720000001</v>
      </c>
      <c r="P1535" s="20">
        <f t="shared" si="71"/>
        <v>8.4138110113821454E-3</v>
      </c>
      <c r="Q1535" s="16">
        <f>[1]!s_margin_tradingbalance(A1535,"",10000)</f>
        <v>41222.508199999997</v>
      </c>
      <c r="R1535" s="16">
        <f>[1]!s_margin_seclendingbalance(A1535,"",10000)</f>
        <v>38.509599999999999</v>
      </c>
      <c r="S1535" s="17">
        <f>[1]!s_val_ev(A1535,"",100000000)</f>
        <v>60.872446646599997</v>
      </c>
      <c r="T1535" s="17">
        <f>[1]!share_freesharesmv(A1535,"",100000000)</f>
        <v>31.023765907400001</v>
      </c>
      <c r="U1535" s="17">
        <f>[1]!s_dq_amount_btin(A1535,E1535,100000000)</f>
        <v>0.82425771000000003</v>
      </c>
      <c r="V1535" s="17">
        <f>[1]!s_dq_turn(A1535,E1535)</f>
        <v>1.3642385262107484</v>
      </c>
      <c r="W1535" s="2">
        <f>[1]!s_pq_amount(A1535,"20260101","",100000000)</f>
        <v>111.88572610999999</v>
      </c>
      <c r="X1535" s="2">
        <f>[1]!s_pq_avgamount(A1535,"20260101","",100000000)</f>
        <v>1.0171429646363637</v>
      </c>
      <c r="Y1535" s="17">
        <f>[1]!s_ipo_dilutedpe(A1535)</f>
        <v>19.82</v>
      </c>
      <c r="Z1535" s="12">
        <f>[1]!s_ipo_collection_total(A1535,100000000)</f>
        <v>3.2160000000000002</v>
      </c>
      <c r="AA1535" s="2">
        <f>[1]!s_val_pe_ttm(A1535,E1535)</f>
        <v>32.728195190429688</v>
      </c>
      <c r="AB1535" s="5">
        <f>[1]!s_info_zjtxornot1(A1535,"")</f>
        <v>0</v>
      </c>
      <c r="AC1535" s="22" t="str">
        <f>[1]!s_info_nature1(A1535,"")</f>
        <v>中央国有企业</v>
      </c>
      <c r="AD1535" s="6" t="str">
        <f>[1]!s_info_city(A1535)</f>
        <v>银川市</v>
      </c>
      <c r="AE1535" s="6" t="str">
        <f>[1]!s_info_province(A1535)</f>
        <v>宁夏回族自治区</v>
      </c>
      <c r="AF1535">
        <v>106.27817899999999</v>
      </c>
      <c r="AG1535">
        <v>38.466369999999998</v>
      </c>
    </row>
    <row r="1536" spans="1:33" x14ac:dyDescent="0.3">
      <c r="A1536" s="12" t="s">
        <v>3621</v>
      </c>
      <c r="B1536" s="12" t="s">
        <v>3622</v>
      </c>
      <c r="C1536" s="16" t="str">
        <f>[1]!s_info_mkt(A1536)</f>
        <v>主板</v>
      </c>
      <c r="D1536" s="16" t="str">
        <f>[1]!s_ipo_listeddate(A1536)</f>
        <v>2011-03-02</v>
      </c>
      <c r="E1536" s="16" t="str">
        <f>[1]!lastradeday_s("000002","")</f>
        <v>2026-06-22</v>
      </c>
      <c r="F1536" s="16" t="str">
        <f>[1]!s_info_industry_csrc2023(A1536,"",3)</f>
        <v>互联网和相关服务</v>
      </c>
      <c r="G1536" s="16" t="str">
        <f>[1]!s_info_industry_csrc2023(A1536,"",1)</f>
        <v>信息传输、软件和信息技术服务业</v>
      </c>
      <c r="H1536" s="16">
        <f>[1]!s_is(A1536,83,"FY","YTD","20251231",1,"",100000000)</f>
        <v>159.65709257730001</v>
      </c>
      <c r="I1536" s="16">
        <f>[1]!s_is(A1536,83,"FY","YTD","20241231",1,"",100000000)</f>
        <v>174.40957495580003</v>
      </c>
      <c r="J1536" s="16">
        <f t="shared" si="69"/>
        <v>-8.458527797134241E-2</v>
      </c>
      <c r="K1536" s="16">
        <f>[1]!s_is(A1536,61,"FY","YTD","20251231",1,"",100000000)</f>
        <v>29.002281023200002</v>
      </c>
      <c r="L1536" s="16">
        <f>[1]!s_is(A1536,61,"FY","YTD","20241231",1,"",100000000)</f>
        <v>26.730213273</v>
      </c>
      <c r="M1536" s="16">
        <f t="shared" si="70"/>
        <v>8.4999985858511692E-2</v>
      </c>
      <c r="N1536" s="16">
        <f>[1]!s_fa_roe(A1536,"20251231")</f>
        <v>21.925799999999999</v>
      </c>
      <c r="O1536" s="16">
        <f>[1]!s_stmnote_rdexp(A1536,"20251231",1,10000)</f>
        <v>68558.267882</v>
      </c>
      <c r="P1536" s="20">
        <f t="shared" si="71"/>
        <v>4.294094723590601E-2</v>
      </c>
      <c r="Q1536" s="16">
        <f>[1]!s_margin_tradingbalance(A1536,"",10000)</f>
        <v>186831.54930000001</v>
      </c>
      <c r="R1536" s="16">
        <f>[1]!s_margin_seclendingbalance(A1536,"",10000)</f>
        <v>40.180999999999997</v>
      </c>
      <c r="S1536" s="17">
        <f>[1]!s_val_ev(A1536,"",100000000)</f>
        <v>403.95460055060005</v>
      </c>
      <c r="T1536" s="17">
        <f>[1]!share_freesharesmv(A1536,"",100000000)</f>
        <v>254.6418771754</v>
      </c>
      <c r="U1536" s="17">
        <f>[1]!s_dq_amount_btin(A1536,E1536,100000000)</f>
        <v>8.9043746899999991</v>
      </c>
      <c r="V1536" s="17">
        <f>[1]!s_dq_turn(A1536,E1536)</f>
        <v>3.1452870301792735</v>
      </c>
      <c r="W1536" s="2">
        <f>[1]!s_pq_amount(A1536,"20260101","",100000000)</f>
        <v>1483.85482903</v>
      </c>
      <c r="X1536" s="2">
        <f>[1]!s_pq_avgamount(A1536,"20260101","",100000000)</f>
        <v>13.489589354818182</v>
      </c>
      <c r="Y1536" s="17">
        <f>[1]!s_ipo_dilutedpe(A1536)</f>
        <v>49.95</v>
      </c>
      <c r="Z1536" s="12">
        <f>[1]!s_ipo_collection_total(A1536,100000000)</f>
        <v>5.95</v>
      </c>
      <c r="AA1536" s="2">
        <f>[1]!s_val_pe_ttm(A1536,E1536)</f>
        <v>12.528229713439941</v>
      </c>
      <c r="AB1536" s="5">
        <f>[1]!s_info_zjtxornot1(A1536,"")</f>
        <v>0</v>
      </c>
      <c r="AC1536" s="22" t="str">
        <f>[1]!s_info_nature1(A1536,"")</f>
        <v>民营企业</v>
      </c>
      <c r="AD1536" s="6" t="str">
        <f>[1]!s_info_city(A1536)</f>
        <v>芜湖市</v>
      </c>
      <c r="AE1536" s="6" t="str">
        <f>[1]!s_info_province(A1536)</f>
        <v>安徽省</v>
      </c>
      <c r="AF1536">
        <v>118.376451</v>
      </c>
      <c r="AG1536">
        <v>31.326319000000002</v>
      </c>
    </row>
    <row r="1537" spans="1:33" x14ac:dyDescent="0.3">
      <c r="A1537" s="12" t="s">
        <v>3623</v>
      </c>
      <c r="B1537" s="12" t="s">
        <v>3624</v>
      </c>
      <c r="C1537" s="16" t="str">
        <f>[1]!s_info_mkt(A1537)</f>
        <v>主板</v>
      </c>
      <c r="D1537" s="16" t="str">
        <f>[1]!s_ipo_listeddate(A1537)</f>
        <v>2009-09-10</v>
      </c>
      <c r="E1537" s="16" t="str">
        <f>[1]!lastradeday_s("000002","")</f>
        <v>2026-06-22</v>
      </c>
      <c r="F1537" s="16" t="str">
        <f>[1]!s_info_industry_csrc2023(A1537,"",3)</f>
        <v>纺织业</v>
      </c>
      <c r="G1537" s="16" t="str">
        <f>[1]!s_info_industry_csrc2023(A1537,"",1)</f>
        <v>制造业</v>
      </c>
      <c r="H1537" s="16">
        <f>[1]!s_is(A1537,83,"FY","YTD","20251231",1,"",100000000)</f>
        <v>48.386282691200002</v>
      </c>
      <c r="I1537" s="16">
        <f>[1]!s_is(A1537,83,"FY","YTD","20241231",1,"",100000000)</f>
        <v>45.592401388299997</v>
      </c>
      <c r="J1537" s="16">
        <f t="shared" si="69"/>
        <v>6.127953820868437E-2</v>
      </c>
      <c r="K1537" s="16">
        <f>[1]!s_is(A1537,61,"FY","YTD","20251231",1,"",100000000)</f>
        <v>5.1986038254000002</v>
      </c>
      <c r="L1537" s="16">
        <f>[1]!s_is(A1537,61,"FY","YTD","20241231",1,"",100000000)</f>
        <v>4.3284700953000002</v>
      </c>
      <c r="M1537" s="16">
        <f t="shared" si="70"/>
        <v>0.20102569982978993</v>
      </c>
      <c r="N1537" s="16">
        <f>[1]!s_fa_roe(A1537,"20251231")</f>
        <v>12.399900000000001</v>
      </c>
      <c r="O1537" s="16">
        <f>[1]!s_stmnote_rdexp(A1537,"20251231",1,10000)</f>
        <v>10501.784029</v>
      </c>
      <c r="P1537" s="20">
        <f t="shared" si="71"/>
        <v>2.1704052150528102E-2</v>
      </c>
      <c r="Q1537" s="16">
        <f>[1]!s_margin_tradingbalance(A1537,"",10000)</f>
        <v>12961.9357</v>
      </c>
      <c r="R1537" s="16">
        <f>[1]!s_margin_seclendingbalance(A1537,"",10000)</f>
        <v>2.8420000000000001</v>
      </c>
      <c r="S1537" s="17">
        <f>[1]!s_val_ev(A1537,"",100000000)</f>
        <v>81.966715882300008</v>
      </c>
      <c r="T1537" s="17">
        <f>[1]!share_freesharesmv(A1537,"",100000000)</f>
        <v>42.690375335800006</v>
      </c>
      <c r="U1537" s="17">
        <f>[1]!s_dq_amount_btin(A1537,E1537,100000000)</f>
        <v>0.57840846000000001</v>
      </c>
      <c r="V1537" s="17">
        <f>[1]!s_dq_turn(A1537,E1537)</f>
        <v>0.71118804300859773</v>
      </c>
      <c r="W1537" s="2">
        <f>[1]!s_pq_amount(A1537,"20260101","",100000000)</f>
        <v>99.967566619999999</v>
      </c>
      <c r="X1537" s="2">
        <f>[1]!s_pq_avgamount(A1537,"20260101","",100000000)</f>
        <v>0.90879606018181813</v>
      </c>
      <c r="Y1537" s="17">
        <f>[1]!s_ipo_dilutedpe(A1537)</f>
        <v>34.64</v>
      </c>
      <c r="Z1537" s="12">
        <f>[1]!s_ipo_collection_total(A1537,100000000)</f>
        <v>9.5331600000000005</v>
      </c>
      <c r="AA1537" s="2">
        <f>[1]!s_val_pe_ttm(A1537,E1537)</f>
        <v>14.785384178161621</v>
      </c>
      <c r="AB1537" s="5">
        <f>[1]!s_info_zjtxornot1(A1537,"")</f>
        <v>0</v>
      </c>
      <c r="AC1537" s="22" t="str">
        <f>[1]!s_info_nature1(A1537,"")</f>
        <v>民营企业</v>
      </c>
      <c r="AD1537" s="6" t="str">
        <f>[1]!s_info_city(A1537)</f>
        <v>南通市</v>
      </c>
      <c r="AE1537" s="6" t="str">
        <f>[1]!s_info_province(A1537)</f>
        <v>江苏省</v>
      </c>
      <c r="AF1537">
        <v>120.864608</v>
      </c>
      <c r="AG1537">
        <v>32.016212000000003</v>
      </c>
    </row>
    <row r="1538" spans="1:33" x14ac:dyDescent="0.3">
      <c r="A1538" s="12" t="s">
        <v>3625</v>
      </c>
      <c r="B1538" s="12" t="s">
        <v>3626</v>
      </c>
      <c r="C1538" s="16" t="str">
        <f>[1]!s_info_mkt(A1538)</f>
        <v>主板</v>
      </c>
      <c r="D1538" s="16" t="str">
        <f>[1]!s_ipo_listeddate(A1538)</f>
        <v>2017-06-27</v>
      </c>
      <c r="E1538" s="16" t="str">
        <f>[1]!lastradeday_s("000002","")</f>
        <v>2026-06-22</v>
      </c>
      <c r="F1538" s="16" t="str">
        <f>[1]!s_info_industry_csrc2023(A1538,"",3)</f>
        <v>计算机、通信和其他电子设备制造业</v>
      </c>
      <c r="G1538" s="16" t="str">
        <f>[1]!s_info_industry_csrc2023(A1538,"",1)</f>
        <v>制造业</v>
      </c>
      <c r="H1538" s="16">
        <f>[1]!s_is(A1538,83,"FY","YTD","20251231",1,"",100000000)</f>
        <v>33.4708231766</v>
      </c>
      <c r="I1538" s="16">
        <f>[1]!s_is(A1538,83,"FY","YTD","20241231",1,"",100000000)</f>
        <v>30.115402848600002</v>
      </c>
      <c r="J1538" s="16">
        <f t="shared" si="69"/>
        <v>0.1114187429226432</v>
      </c>
      <c r="K1538" s="16">
        <f>[1]!s_is(A1538,61,"FY","YTD","20251231",1,"",100000000)</f>
        <v>0.84211945440000002</v>
      </c>
      <c r="L1538" s="16">
        <f>[1]!s_is(A1538,61,"FY","YTD","20241231",1,"",100000000)</f>
        <v>0.38218818409999994</v>
      </c>
      <c r="M1538" s="16">
        <f t="shared" si="70"/>
        <v>1.2034157240707855</v>
      </c>
      <c r="N1538" s="16">
        <f>[1]!s_fa_roe(A1538,"20251231")</f>
        <v>5.7812000000000001</v>
      </c>
      <c r="O1538" s="16">
        <f>[1]!s_stmnote_rdexp(A1538,"20251231",1,10000)</f>
        <v>14809.812003000001</v>
      </c>
      <c r="P1538" s="20">
        <f t="shared" si="71"/>
        <v>4.4246930901161052E-2</v>
      </c>
      <c r="Q1538" s="16">
        <f>[1]!s_margin_tradingbalance(A1538,"",10000)</f>
        <v>40477.212699999996</v>
      </c>
      <c r="R1538" s="16">
        <f>[1]!s_margin_seclendingbalance(A1538,"",10000)</f>
        <v>14.061299999999999</v>
      </c>
      <c r="S1538" s="17">
        <f>[1]!s_val_ev(A1538,"",100000000)</f>
        <v>126.9787829016</v>
      </c>
      <c r="T1538" s="17">
        <f>[1]!share_freesharesmv(A1538,"",100000000)</f>
        <v>79.265355845499997</v>
      </c>
      <c r="U1538" s="17">
        <f>[1]!s_dq_amount_btin(A1538,E1538,100000000)</f>
        <v>22.671520449999999</v>
      </c>
      <c r="V1538" s="17">
        <f>[1]!s_dq_turn(A1538,E1538)</f>
        <v>20.957648985014384</v>
      </c>
      <c r="W1538" s="2">
        <f>[1]!s_pq_amount(A1538,"20260101","",100000000)</f>
        <v>882.77014309000003</v>
      </c>
      <c r="X1538" s="2">
        <f>[1]!s_pq_avgamount(A1538,"20260101","",100000000)</f>
        <v>8.0251831189999994</v>
      </c>
      <c r="Y1538" s="17">
        <f>[1]!s_ipo_dilutedpe(A1538)</f>
        <v>22.61</v>
      </c>
      <c r="Z1538" s="12">
        <f>[1]!s_ipo_collection_total(A1538,100000000)</f>
        <v>3.1059999999999999</v>
      </c>
      <c r="AA1538" s="2">
        <f>[1]!s_val_pe_ttm(A1538,E1538)</f>
        <v>131.17355346679688</v>
      </c>
      <c r="AB1538" s="5">
        <f>[1]!s_info_zjtxornot1(A1538,"")</f>
        <v>0</v>
      </c>
      <c r="AC1538" s="22" t="str">
        <f>[1]!s_info_nature1(A1538,"")</f>
        <v>民营企业</v>
      </c>
      <c r="AD1538" s="6" t="str">
        <f>[1]!s_info_city(A1538)</f>
        <v>深圳市</v>
      </c>
      <c r="AE1538" s="6" t="str">
        <f>[1]!s_info_province(A1538)</f>
        <v>广东省</v>
      </c>
      <c r="AF1538">
        <v>114.085947</v>
      </c>
      <c r="AG1538">
        <v>22.547000000000001</v>
      </c>
    </row>
    <row r="1539" spans="1:33" x14ac:dyDescent="0.3">
      <c r="A1539" s="12" t="s">
        <v>3627</v>
      </c>
      <c r="B1539" s="12" t="s">
        <v>3628</v>
      </c>
      <c r="C1539" s="16" t="str">
        <f>[1]!s_info_mkt(A1539)</f>
        <v>科创板</v>
      </c>
      <c r="D1539" s="16" t="str">
        <f>[1]!s_ipo_listeddate(A1539)</f>
        <v>2022-04-22</v>
      </c>
      <c r="E1539" s="16" t="str">
        <f>[1]!lastradeday_s("000002","")</f>
        <v>2026-06-22</v>
      </c>
      <c r="F1539" s="16" t="str">
        <f>[1]!s_info_industry_csrc2023(A1539,"",3)</f>
        <v>软件和信息技术服务业</v>
      </c>
      <c r="G1539" s="16" t="str">
        <f>[1]!s_info_industry_csrc2023(A1539,"",1)</f>
        <v>信息传输、软件和信息技术服务业</v>
      </c>
      <c r="H1539" s="16">
        <f>[1]!s_is(A1539,83,"FY","YTD","20251231",1,"",100000000)</f>
        <v>33.678230662300003</v>
      </c>
      <c r="I1539" s="16">
        <f>[1]!s_is(A1539,83,"FY","YTD","20241231",1,"",100000000)</f>
        <v>19.602741823599999</v>
      </c>
      <c r="J1539" s="16">
        <f t="shared" ref="J1539:J1602" si="72">H1539/I1539-1</f>
        <v>0.71803674023571218</v>
      </c>
      <c r="K1539" s="16">
        <f>[1]!s_is(A1539,61,"FY","YTD","20251231",1,"",100000000)</f>
        <v>-2.2887459334</v>
      </c>
      <c r="L1539" s="16">
        <f>[1]!s_is(A1539,61,"FY","YTD","20241231",1,"",100000000)</f>
        <v>-4.0287822451999995</v>
      </c>
      <c r="M1539" s="16">
        <f t="shared" ref="M1539:M1602" si="73">(K1539-L1539)/ABS(L1539)</f>
        <v>0.43190130562979073</v>
      </c>
      <c r="N1539" s="16">
        <f>[1]!s_fa_roe(A1539,"20251231")</f>
        <v>-3.3807999999999998</v>
      </c>
      <c r="O1539" s="16">
        <f>[1]!s_stmnote_rdexp(A1539,"20251231",1,10000)</f>
        <v>79460.274925000005</v>
      </c>
      <c r="P1539" s="20">
        <f t="shared" ref="P1539:P1602" si="74">O1539/H1539/10000</f>
        <v>0.23593957687910611</v>
      </c>
      <c r="Q1539" s="16">
        <f>[1]!s_margin_tradingbalance(A1539,"",10000)</f>
        <v>168215.78049999999</v>
      </c>
      <c r="R1539" s="16">
        <f>[1]!s_margin_seclendingbalance(A1539,"",10000)</f>
        <v>726.37840000000006</v>
      </c>
      <c r="S1539" s="17">
        <f>[1]!s_val_ev(A1539,"",100000000)</f>
        <v>449.97244655040004</v>
      </c>
      <c r="T1539" s="17">
        <f>[1]!share_freesharesmv(A1539,"",100000000)</f>
        <v>328.45639404640002</v>
      </c>
      <c r="U1539" s="17">
        <f>[1]!s_dq_amount_btin(A1539,E1539,100000000)</f>
        <v>16.83175688</v>
      </c>
      <c r="V1539" s="17">
        <f>[1]!s_dq_turn(A1539,E1539)</f>
        <v>4.2217892060877427</v>
      </c>
      <c r="W1539" s="2">
        <f>[1]!s_pq_amount(A1539,"20260101","",100000000)</f>
        <v>786.56280632000005</v>
      </c>
      <c r="X1539" s="2">
        <f>[1]!s_pq_avgamount(A1539,"20260101","",100000000)</f>
        <v>7.1505709665454544</v>
      </c>
      <c r="Y1539" s="17">
        <f>[1]!s_ipo_dilutedpe(A1539)</f>
        <v>574.04999999999995</v>
      </c>
      <c r="Z1539" s="12">
        <f>[1]!s_ipo_collection_total(A1539,100000000)</f>
        <v>58.111800000000002</v>
      </c>
      <c r="AA1539" s="2">
        <f>[1]!s_val_pe_ttm(A1539,E1539)</f>
        <v>-222.40995788574219</v>
      </c>
      <c r="AB1539" s="5">
        <f>[1]!s_info_zjtxornot1(A1539,"")</f>
        <v>1</v>
      </c>
      <c r="AC1539" s="22" t="str">
        <f>[1]!s_info_nature1(A1539,"")</f>
        <v>民营企业</v>
      </c>
      <c r="AD1539" s="6" t="str">
        <f>[1]!s_info_city(A1539)</f>
        <v>苏州市</v>
      </c>
      <c r="AE1539" s="6" t="str">
        <f>[1]!s_info_province(A1539)</f>
        <v>江苏省</v>
      </c>
      <c r="AF1539">
        <v>120.619585</v>
      </c>
      <c r="AG1539">
        <v>31.299378999999998</v>
      </c>
    </row>
    <row r="1540" spans="1:33" x14ac:dyDescent="0.3">
      <c r="A1540" s="12" t="s">
        <v>3629</v>
      </c>
      <c r="B1540" s="12" t="s">
        <v>3630</v>
      </c>
      <c r="C1540" s="16" t="str">
        <f>[1]!s_info_mkt(A1540)</f>
        <v>科创板</v>
      </c>
      <c r="D1540" s="16" t="str">
        <f>[1]!s_ipo_listeddate(A1540)</f>
        <v>2022-04-08</v>
      </c>
      <c r="E1540" s="16" t="str">
        <f>[1]!lastradeday_s("000002","")</f>
        <v>2026-06-22</v>
      </c>
      <c r="F1540" s="16" t="str">
        <f>[1]!s_info_industry_csrc2023(A1540,"",3)</f>
        <v>仪器仪表制造业</v>
      </c>
      <c r="G1540" s="16" t="str">
        <f>[1]!s_info_industry_csrc2023(A1540,"",1)</f>
        <v>制造业</v>
      </c>
      <c r="H1540" s="16">
        <f>[1]!s_is(A1540,83,"FY","YTD","20251231",1,"",100000000)</f>
        <v>9.0023397856000003</v>
      </c>
      <c r="I1540" s="16">
        <f>[1]!s_is(A1540,83,"FY","YTD","20241231",1,"",100000000)</f>
        <v>7.7582618432000006</v>
      </c>
      <c r="J1540" s="16">
        <f t="shared" si="72"/>
        <v>0.16035524032878778</v>
      </c>
      <c r="K1540" s="16">
        <f>[1]!s_is(A1540,61,"FY","YTD","20251231",1,"",100000000)</f>
        <v>0.86083759569999996</v>
      </c>
      <c r="L1540" s="16">
        <f>[1]!s_is(A1540,61,"FY","YTD","20241231",1,"",100000000)</f>
        <v>0.92303051340000009</v>
      </c>
      <c r="M1540" s="16">
        <f t="shared" si="73"/>
        <v>-6.7379048468193495E-2</v>
      </c>
      <c r="N1540" s="16">
        <f>[1]!s_fa_roe(A1540,"20251231")</f>
        <v>2.7204999999999999</v>
      </c>
      <c r="O1540" s="16">
        <f>[1]!s_stmnote_rdexp(A1540,"20251231",1,10000)</f>
        <v>22589.477913999999</v>
      </c>
      <c r="P1540" s="20">
        <f t="shared" si="74"/>
        <v>0.25092896349162214</v>
      </c>
      <c r="Q1540" s="16">
        <f>[1]!s_margin_tradingbalance(A1540,"",10000)</f>
        <v>33775.3796</v>
      </c>
      <c r="R1540" s="16">
        <f>[1]!s_margin_seclendingbalance(A1540,"",10000)</f>
        <v>95.227000000000004</v>
      </c>
      <c r="S1540" s="17">
        <f>[1]!s_val_ev(A1540,"",100000000)</f>
        <v>145.40581275</v>
      </c>
      <c r="T1540" s="17">
        <f>[1]!share_freesharesmv(A1540,"",100000000)</f>
        <v>50.637721499999998</v>
      </c>
      <c r="U1540" s="17">
        <f>[1]!s_dq_amount_btin(A1540,E1540,100000000)</f>
        <v>7.57687373</v>
      </c>
      <c r="V1540" s="17">
        <f>[1]!s_dq_turn(A1540,E1540)</f>
        <v>5.3533173589615783</v>
      </c>
      <c r="W1540" s="2">
        <f>[1]!s_pq_amount(A1540,"20260101","",100000000)</f>
        <v>370.90249218000002</v>
      </c>
      <c r="X1540" s="2">
        <f>[1]!s_pq_avgamount(A1540,"20260101","",100000000)</f>
        <v>3.3718408380000002</v>
      </c>
      <c r="Y1540" s="17">
        <f>[1]!s_ipo_dilutedpe(A1540)</f>
        <v>0</v>
      </c>
      <c r="Z1540" s="12">
        <f>[1]!s_ipo_collection_total(A1540,100000000)</f>
        <v>18.4633144232</v>
      </c>
      <c r="AA1540" s="2">
        <f>[1]!s_val_pe_ttm(A1540,E1540)</f>
        <v>137.88893127441406</v>
      </c>
      <c r="AB1540" s="5">
        <f>[1]!s_info_zjtxornot1(A1540,"")</f>
        <v>1</v>
      </c>
      <c r="AC1540" s="22" t="str">
        <f>[1]!s_info_nature1(A1540,"")</f>
        <v>民营企业</v>
      </c>
      <c r="AD1540" s="6" t="str">
        <f>[1]!s_info_city(A1540)</f>
        <v>苏州市</v>
      </c>
      <c r="AE1540" s="6" t="str">
        <f>[1]!s_info_province(A1540)</f>
        <v>江苏省</v>
      </c>
      <c r="AF1540">
        <v>120.619585</v>
      </c>
      <c r="AG1540">
        <v>31.299378999999998</v>
      </c>
    </row>
    <row r="1541" spans="1:33" x14ac:dyDescent="0.3">
      <c r="A1541" s="12" t="s">
        <v>3631</v>
      </c>
      <c r="B1541" s="12" t="s">
        <v>3632</v>
      </c>
      <c r="C1541" s="16" t="str">
        <f>[1]!s_info_mkt(A1541)</f>
        <v>创业板</v>
      </c>
      <c r="D1541" s="16" t="str">
        <f>[1]!s_ipo_listeddate(A1541)</f>
        <v>2010-07-28</v>
      </c>
      <c r="E1541" s="16" t="str">
        <f>[1]!lastradeday_s("000002","")</f>
        <v>2026-06-22</v>
      </c>
      <c r="F1541" s="16" t="str">
        <f>[1]!s_info_industry_csrc2023(A1541,"",3)</f>
        <v>通用设备制造业</v>
      </c>
      <c r="G1541" s="16" t="str">
        <f>[1]!s_info_industry_csrc2023(A1541,"",1)</f>
        <v>制造业</v>
      </c>
      <c r="H1541" s="16">
        <f>[1]!s_is(A1541,83,"FY","YTD","20251231",1,"",100000000)</f>
        <v>12.8586920491</v>
      </c>
      <c r="I1541" s="16">
        <f>[1]!s_is(A1541,83,"FY","YTD","20241231",1,"",100000000)</f>
        <v>12.065659478299999</v>
      </c>
      <c r="J1541" s="16">
        <f t="shared" si="72"/>
        <v>6.5726417377041324E-2</v>
      </c>
      <c r="K1541" s="16">
        <f>[1]!s_is(A1541,61,"FY","YTD","20251231",1,"",100000000)</f>
        <v>-2.0821631209000002</v>
      </c>
      <c r="L1541" s="16">
        <f>[1]!s_is(A1541,61,"FY","YTD","20241231",1,"",100000000)</f>
        <v>-2.9264655514999998</v>
      </c>
      <c r="M1541" s="16">
        <f t="shared" si="73"/>
        <v>0.28850584971596227</v>
      </c>
      <c r="N1541" s="16">
        <f>[1]!s_fa_roe(A1541,"20251231")</f>
        <v>-13.2697</v>
      </c>
      <c r="O1541" s="16">
        <f>[1]!s_stmnote_rdexp(A1541,"20251231",1,10000)</f>
        <v>5745.4948329999997</v>
      </c>
      <c r="P1541" s="20">
        <f t="shared" si="74"/>
        <v>4.4681798203590514E-2</v>
      </c>
      <c r="Q1541" s="16">
        <f>[1]!s_margin_tradingbalance(A1541,"",10000)</f>
        <v>0</v>
      </c>
      <c r="R1541" s="16">
        <f>[1]!s_margin_seclendingbalance(A1541,"",10000)</f>
        <v>0</v>
      </c>
      <c r="S1541" s="17">
        <f>[1]!s_val_ev(A1541,"",100000000)</f>
        <v>37.036522805700002</v>
      </c>
      <c r="T1541" s="17">
        <f>[1]!share_freesharesmv(A1541,"",100000000)</f>
        <v>26.704685711100002</v>
      </c>
      <c r="U1541" s="17">
        <f>[1]!s_dq_amount_btin(A1541,E1541,100000000)</f>
        <v>1.8156663099999999</v>
      </c>
      <c r="V1541" s="17">
        <f>[1]!s_dq_turn(A1541,E1541)</f>
        <v>6.3515530325366214</v>
      </c>
      <c r="W1541" s="2">
        <f>[1]!s_pq_amount(A1541,"20260101","",100000000)</f>
        <v>222.09727851</v>
      </c>
      <c r="X1541" s="2">
        <f>[1]!s_pq_avgamount(A1541,"20260101","",100000000)</f>
        <v>2.0190661682727273</v>
      </c>
      <c r="Y1541" s="17">
        <f>[1]!s_ipo_dilutedpe(A1541)</f>
        <v>36.979999999999997</v>
      </c>
      <c r="Z1541" s="12">
        <f>[1]!s_ipo_collection_total(A1541,100000000)</f>
        <v>4.3992000000000004</v>
      </c>
      <c r="AA1541" s="2">
        <f>[1]!s_val_pe_ttm(A1541,E1541)</f>
        <v>-18.408771514892578</v>
      </c>
      <c r="AB1541" s="5">
        <f>[1]!s_info_zjtxornot1(A1541,"")</f>
        <v>0</v>
      </c>
      <c r="AC1541" s="22" t="str">
        <f>[1]!s_info_nature1(A1541,"")</f>
        <v>民营企业</v>
      </c>
      <c r="AD1541" s="6" t="str">
        <f>[1]!s_info_city(A1541)</f>
        <v>丰城市</v>
      </c>
      <c r="AE1541" s="6" t="str">
        <f>[1]!s_info_province(A1541)</f>
        <v>江西省</v>
      </c>
      <c r="AF1541">
        <v>115.823404</v>
      </c>
      <c r="AG1541">
        <v>28.111516000000002</v>
      </c>
    </row>
    <row r="1542" spans="1:33" x14ac:dyDescent="0.3">
      <c r="A1542" s="12" t="s">
        <v>3633</v>
      </c>
      <c r="B1542" s="12" t="s">
        <v>3634</v>
      </c>
      <c r="C1542" s="16" t="str">
        <f>[1]!s_info_mkt(A1542)</f>
        <v>创业板</v>
      </c>
      <c r="D1542" s="16" t="str">
        <f>[1]!s_ipo_listeddate(A1542)</f>
        <v>2015-04-24</v>
      </c>
      <c r="E1542" s="16" t="str">
        <f>[1]!lastradeday_s("000002","")</f>
        <v>2026-06-22</v>
      </c>
      <c r="F1542" s="16" t="str">
        <f>[1]!s_info_industry_csrc2023(A1542,"",3)</f>
        <v>医药制造业</v>
      </c>
      <c r="G1542" s="16" t="str">
        <f>[1]!s_info_industry_csrc2023(A1542,"",1)</f>
        <v>制造业</v>
      </c>
      <c r="H1542" s="16">
        <f>[1]!s_is(A1542,83,"FY","YTD","20251231",1,"",100000000)</f>
        <v>10.383925617000001</v>
      </c>
      <c r="I1542" s="16">
        <f>[1]!s_is(A1542,83,"FY","YTD","20241231",1,"",100000000)</f>
        <v>11.0235486643</v>
      </c>
      <c r="J1542" s="16">
        <f t="shared" si="72"/>
        <v>-5.8023334116665382E-2</v>
      </c>
      <c r="K1542" s="16">
        <f>[1]!s_is(A1542,61,"FY","YTD","20251231",1,"",100000000)</f>
        <v>1.316231221</v>
      </c>
      <c r="L1542" s="16">
        <f>[1]!s_is(A1542,61,"FY","YTD","20241231",1,"",100000000)</f>
        <v>0.91761833799999992</v>
      </c>
      <c r="M1542" s="16">
        <f t="shared" si="73"/>
        <v>0.43439943001662212</v>
      </c>
      <c r="N1542" s="16">
        <f>[1]!s_fa_roe(A1542,"20251231")</f>
        <v>5.2649999999999997</v>
      </c>
      <c r="O1542" s="16">
        <f>[1]!s_stmnote_rdexp(A1542,"20251231",1,10000)</f>
        <v>5502.5663829999994</v>
      </c>
      <c r="P1542" s="20">
        <f t="shared" si="74"/>
        <v>5.2991196065498535E-2</v>
      </c>
      <c r="Q1542" s="16">
        <f>[1]!s_margin_tradingbalance(A1542,"",10000)</f>
        <v>0</v>
      </c>
      <c r="R1542" s="16">
        <f>[1]!s_margin_seclendingbalance(A1542,"",10000)</f>
        <v>0</v>
      </c>
      <c r="S1542" s="17">
        <f>[1]!s_val_ev(A1542,"",100000000)</f>
        <v>35.996250931200002</v>
      </c>
      <c r="T1542" s="17">
        <f>[1]!share_freesharesmv(A1542,"",100000000)</f>
        <v>18.028563302400002</v>
      </c>
      <c r="U1542" s="17">
        <f>[1]!s_dq_amount_btin(A1542,E1542,100000000)</f>
        <v>0.95302547000000004</v>
      </c>
      <c r="V1542" s="17">
        <f>[1]!s_dq_turn(A1542,E1542)</f>
        <v>3.1806838254507848</v>
      </c>
      <c r="W1542" s="2">
        <f>[1]!s_pq_amount(A1542,"20260101","",100000000)</f>
        <v>121.5787127</v>
      </c>
      <c r="X1542" s="2">
        <f>[1]!s_pq_avgamount(A1542,"20260101","",100000000)</f>
        <v>1.1052610245454546</v>
      </c>
      <c r="Y1542" s="17">
        <f>[1]!s_ipo_dilutedpe(A1542)</f>
        <v>22.98</v>
      </c>
      <c r="Z1542" s="12">
        <f>[1]!s_ipo_collection_total(A1542,100000000)</f>
        <v>1.7968999999999999</v>
      </c>
      <c r="AA1542" s="2">
        <f>[1]!s_val_pe_ttm(A1542,E1542)</f>
        <v>19.479814529418945</v>
      </c>
      <c r="AB1542" s="5">
        <f>[1]!s_info_zjtxornot1(A1542,"")</f>
        <v>0</v>
      </c>
      <c r="AC1542" s="22" t="str">
        <f>[1]!s_info_nature1(A1542,"")</f>
        <v>公众企业</v>
      </c>
      <c r="AD1542" s="6" t="str">
        <f>[1]!s_info_city(A1542)</f>
        <v>成都市</v>
      </c>
      <c r="AE1542" s="6" t="str">
        <f>[1]!s_info_province(A1542)</f>
        <v>四川省</v>
      </c>
      <c r="AF1542">
        <v>104.065735</v>
      </c>
      <c r="AG1542">
        <v>30.659462000000001</v>
      </c>
    </row>
    <row r="1543" spans="1:33" x14ac:dyDescent="0.3">
      <c r="A1543" s="12" t="s">
        <v>3635</v>
      </c>
      <c r="B1543" s="12" t="s">
        <v>3636</v>
      </c>
      <c r="C1543" s="16" t="str">
        <f>[1]!s_info_mkt(A1543)</f>
        <v>创业板</v>
      </c>
      <c r="D1543" s="16" t="str">
        <f>[1]!s_ipo_listeddate(A1543)</f>
        <v>2021-06-16</v>
      </c>
      <c r="E1543" s="16" t="str">
        <f>[1]!lastradeday_s("000002","")</f>
        <v>2026-06-22</v>
      </c>
      <c r="F1543" s="16" t="str">
        <f>[1]!s_info_industry_csrc2023(A1543,"",3)</f>
        <v>汽车制造业</v>
      </c>
      <c r="G1543" s="16" t="str">
        <f>[1]!s_info_industry_csrc2023(A1543,"",1)</f>
        <v>制造业</v>
      </c>
      <c r="H1543" s="16">
        <f>[1]!s_is(A1543,83,"FY","YTD","20251231",1,"",100000000)</f>
        <v>6.4379817178999996</v>
      </c>
      <c r="I1543" s="16">
        <f>[1]!s_is(A1543,83,"FY","YTD","20241231",1,"",100000000)</f>
        <v>6.904448146900001</v>
      </c>
      <c r="J1543" s="16">
        <f t="shared" si="72"/>
        <v>-6.7560276951234455E-2</v>
      </c>
      <c r="K1543" s="16">
        <f>[1]!s_is(A1543,61,"FY","YTD","20251231",1,"",100000000)</f>
        <v>0.5168449759</v>
      </c>
      <c r="L1543" s="16">
        <f>[1]!s_is(A1543,61,"FY","YTD","20241231",1,"",100000000)</f>
        <v>0.53979989719999999</v>
      </c>
      <c r="M1543" s="16">
        <f t="shared" si="73"/>
        <v>-4.2524871566426051E-2</v>
      </c>
      <c r="N1543" s="16">
        <f>[1]!s_fa_roe(A1543,"20251231")</f>
        <v>7.8314000000000004</v>
      </c>
      <c r="O1543" s="16">
        <f>[1]!s_stmnote_rdexp(A1543,"20251231",1,10000)</f>
        <v>3203.7685569999999</v>
      </c>
      <c r="P1543" s="20">
        <f t="shared" si="74"/>
        <v>4.9763554750277154E-2</v>
      </c>
      <c r="Q1543" s="16">
        <f>[1]!s_margin_tradingbalance(A1543,"",10000)</f>
        <v>47358.0075</v>
      </c>
      <c r="R1543" s="16">
        <f>[1]!s_margin_seclendingbalance(A1543,"",10000)</f>
        <v>0</v>
      </c>
      <c r="S1543" s="17">
        <f>[1]!s_val_ev(A1543,"",100000000)</f>
        <v>51.092888000000002</v>
      </c>
      <c r="T1543" s="17">
        <f>[1]!share_freesharesmv(A1543,"",100000000)</f>
        <v>41.2123074804</v>
      </c>
      <c r="U1543" s="17">
        <f>[1]!s_dq_amount_btin(A1543,E1543,100000000)</f>
        <v>2.0433094000000001</v>
      </c>
      <c r="V1543" s="17">
        <f>[1]!s_dq_turn(A1543,E1543)</f>
        <v>4.1092521813545506</v>
      </c>
      <c r="W1543" s="2">
        <f>[1]!s_pq_amount(A1543,"20260101","",100000000)</f>
        <v>181.19901193999999</v>
      </c>
      <c r="X1543" s="2">
        <f>[1]!s_pq_avgamount(A1543,"20260101","",100000000)</f>
        <v>1.647263744909091</v>
      </c>
      <c r="Y1543" s="17">
        <f>[1]!s_ipo_dilutedpe(A1543)</f>
        <v>17.3</v>
      </c>
      <c r="Z1543" s="12">
        <f>[1]!s_ipo_collection_total(A1543,100000000)</f>
        <v>2.0281859999999998</v>
      </c>
      <c r="AA1543" s="2">
        <f>[1]!s_val_pe_ttm(A1543,E1543)</f>
        <v>102.85516357421875</v>
      </c>
      <c r="AB1543" s="5">
        <f>[1]!s_info_zjtxornot1(A1543,"")</f>
        <v>1</v>
      </c>
      <c r="AC1543" s="22" t="str">
        <f>[1]!s_info_nature1(A1543,"")</f>
        <v>民营企业</v>
      </c>
      <c r="AD1543" s="6" t="str">
        <f>[1]!s_info_city(A1543)</f>
        <v>大连市</v>
      </c>
      <c r="AE1543" s="6" t="str">
        <f>[1]!s_info_province(A1543)</f>
        <v>辽宁省</v>
      </c>
      <c r="AF1543">
        <v>121.618622</v>
      </c>
      <c r="AG1543">
        <v>38.914589999999997</v>
      </c>
    </row>
    <row r="1544" spans="1:33" x14ac:dyDescent="0.3">
      <c r="A1544" s="12" t="s">
        <v>3637</v>
      </c>
      <c r="B1544" s="12" t="s">
        <v>3638</v>
      </c>
      <c r="C1544" s="16" t="str">
        <f>[1]!s_info_mkt(A1544)</f>
        <v>主板</v>
      </c>
      <c r="D1544" s="16" t="str">
        <f>[1]!s_ipo_listeddate(A1544)</f>
        <v>2006-11-24</v>
      </c>
      <c r="E1544" s="16" t="str">
        <f>[1]!lastradeday_s("000002","")</f>
        <v>2026-06-22</v>
      </c>
      <c r="F1544" s="16" t="str">
        <f>[1]!s_info_industry_csrc2023(A1544,"",3)</f>
        <v>纺织业</v>
      </c>
      <c r="G1544" s="16" t="str">
        <f>[1]!s_info_industry_csrc2023(A1544,"",1)</f>
        <v>制造业</v>
      </c>
      <c r="H1544" s="16">
        <f>[1]!s_is(A1544,83,"FY","YTD","20251231",1,"",100000000)</f>
        <v>52.100347258399999</v>
      </c>
      <c r="I1544" s="16">
        <f>[1]!s_is(A1544,83,"FY","YTD","20241231",1,"",100000000)</f>
        <v>53.464319419100001</v>
      </c>
      <c r="J1544" s="16">
        <f t="shared" si="72"/>
        <v>-2.5511821257987011E-2</v>
      </c>
      <c r="K1544" s="16">
        <f>[1]!s_is(A1544,61,"FY","YTD","20251231",1,"",100000000)</f>
        <v>4.2842864598999997</v>
      </c>
      <c r="L1544" s="16">
        <f>[1]!s_is(A1544,61,"FY","YTD","20241231",1,"",100000000)</f>
        <v>3.4787376617000003</v>
      </c>
      <c r="M1544" s="16">
        <f t="shared" si="73"/>
        <v>0.231563537276433</v>
      </c>
      <c r="N1544" s="16">
        <f>[1]!s_fa_roe(A1544,"20251231")</f>
        <v>9.3673999999999999</v>
      </c>
      <c r="O1544" s="16">
        <f>[1]!s_stmnote_rdexp(A1544,"20251231",1,10000)</f>
        <v>28475.310374000001</v>
      </c>
      <c r="P1544" s="20">
        <f t="shared" si="74"/>
        <v>5.4654741997730162E-2</v>
      </c>
      <c r="Q1544" s="16">
        <f>[1]!s_margin_tradingbalance(A1544,"",10000)</f>
        <v>0</v>
      </c>
      <c r="R1544" s="16">
        <f>[1]!s_margin_seclendingbalance(A1544,"",10000)</f>
        <v>0</v>
      </c>
      <c r="S1544" s="17">
        <f>[1]!s_val_ev(A1544,"",100000000)</f>
        <v>105.07693033199999</v>
      </c>
      <c r="T1544" s="17">
        <f>[1]!share_freesharesmv(A1544,"",100000000)</f>
        <v>63.971462945999995</v>
      </c>
      <c r="U1544" s="17">
        <f>[1]!s_dq_amount_btin(A1544,E1544,100000000)</f>
        <v>9.6927526900000007</v>
      </c>
      <c r="V1544" s="17">
        <f>[1]!s_dq_turn(A1544,E1544)</f>
        <v>9.4661346001095446</v>
      </c>
      <c r="W1544" s="2">
        <f>[1]!s_pq_amount(A1544,"20260101","",100000000)</f>
        <v>724.86745508000001</v>
      </c>
      <c r="X1544" s="2">
        <f>[1]!s_pq_avgamount(A1544,"20260101","",100000000)</f>
        <v>6.5897041370909095</v>
      </c>
      <c r="Y1544" s="17">
        <f>[1]!s_ipo_dilutedpe(A1544)</f>
        <v>22.3</v>
      </c>
      <c r="Z1544" s="12">
        <f>[1]!s_ipo_collection_total(A1544,100000000)</f>
        <v>5.2850999999999999</v>
      </c>
      <c r="AA1544" s="2">
        <f>[1]!s_val_pe_ttm(A1544,E1544)</f>
        <v>21.829435348510742</v>
      </c>
      <c r="AB1544" s="5">
        <f>[1]!s_info_zjtxornot1(A1544,"")</f>
        <v>1</v>
      </c>
      <c r="AC1544" s="22" t="str">
        <f>[1]!s_info_nature1(A1544,"")</f>
        <v>地方国有企业</v>
      </c>
      <c r="AD1544" s="6" t="str">
        <f>[1]!s_info_city(A1544)</f>
        <v>高密市</v>
      </c>
      <c r="AE1544" s="6" t="str">
        <f>[1]!s_info_province(A1544)</f>
        <v>山东省</v>
      </c>
      <c r="AF1544">
        <v>119.702512</v>
      </c>
      <c r="AG1544">
        <v>36.387318</v>
      </c>
    </row>
    <row r="1545" spans="1:33" x14ac:dyDescent="0.3">
      <c r="A1545" s="12" t="s">
        <v>3639</v>
      </c>
      <c r="B1545" s="12" t="s">
        <v>3640</v>
      </c>
      <c r="C1545" s="16" t="str">
        <f>[1]!s_info_mkt(A1545)</f>
        <v>创业板</v>
      </c>
      <c r="D1545" s="16" t="str">
        <f>[1]!s_ipo_listeddate(A1545)</f>
        <v>2017-08-21</v>
      </c>
      <c r="E1545" s="16" t="str">
        <f>[1]!lastradeday_s("000002","")</f>
        <v>2026-06-22</v>
      </c>
      <c r="F1545" s="16" t="str">
        <f>[1]!s_info_industry_csrc2023(A1545,"",3)</f>
        <v>生态保护和环境治理业</v>
      </c>
      <c r="G1545" s="16" t="str">
        <f>[1]!s_info_industry_csrc2023(A1545,"",1)</f>
        <v>水利、环境和公共设施管理业</v>
      </c>
      <c r="H1545" s="16">
        <f>[1]!s_is(A1545,83,"FY","YTD","20251231",1,"",100000000)</f>
        <v>9.5469862497999998</v>
      </c>
      <c r="I1545" s="16">
        <f>[1]!s_is(A1545,83,"FY","YTD","20241231",1,"",100000000)</f>
        <v>9.5746212719999999</v>
      </c>
      <c r="J1545" s="16">
        <f t="shared" si="72"/>
        <v>-2.8862783618205379E-3</v>
      </c>
      <c r="K1545" s="16">
        <f>[1]!s_is(A1545,61,"FY","YTD","20251231",1,"",100000000)</f>
        <v>0.68311413340000005</v>
      </c>
      <c r="L1545" s="16">
        <f>[1]!s_is(A1545,61,"FY","YTD","20241231",1,"",100000000)</f>
        <v>0.59266865769999999</v>
      </c>
      <c r="M1545" s="16">
        <f t="shared" si="73"/>
        <v>0.15260715160979915</v>
      </c>
      <c r="N1545" s="16">
        <f>[1]!s_fa_roe(A1545,"20251231")</f>
        <v>2.8450000000000002</v>
      </c>
      <c r="O1545" s="16">
        <f>[1]!s_stmnote_rdexp(A1545,"20251231",1,10000)</f>
        <v>1747.5379840000001</v>
      </c>
      <c r="P1545" s="20">
        <f t="shared" si="74"/>
        <v>1.8304603550011494E-2</v>
      </c>
      <c r="Q1545" s="16">
        <f>[1]!s_margin_tradingbalance(A1545,"",10000)</f>
        <v>0</v>
      </c>
      <c r="R1545" s="16">
        <f>[1]!s_margin_seclendingbalance(A1545,"",10000)</f>
        <v>0</v>
      </c>
      <c r="S1545" s="17">
        <f>[1]!s_val_ev(A1545,"",100000000)</f>
        <v>41.608432583999999</v>
      </c>
      <c r="T1545" s="17">
        <f>[1]!share_freesharesmv(A1545,"",100000000)</f>
        <v>32.749490468000005</v>
      </c>
      <c r="U1545" s="17">
        <f>[1]!s_dq_amount_btin(A1545,E1545,100000000)</f>
        <v>0.93164765000000005</v>
      </c>
      <c r="V1545" s="17">
        <f>[1]!s_dq_turn(A1545,E1545)</f>
        <v>2.4713251920196515</v>
      </c>
      <c r="W1545" s="2">
        <f>[1]!s_pq_amount(A1545,"20260101","",100000000)</f>
        <v>142.36992516999999</v>
      </c>
      <c r="X1545" s="2">
        <f>[1]!s_pq_avgamount(A1545,"20260101","",100000000)</f>
        <v>1.294272047</v>
      </c>
      <c r="Y1545" s="17">
        <f>[1]!s_ipo_dilutedpe(A1545)</f>
        <v>22.97</v>
      </c>
      <c r="Z1545" s="12">
        <f>[1]!s_ipo_collection_total(A1545,100000000)</f>
        <v>2.3416260000000002</v>
      </c>
      <c r="AA1545" s="2">
        <f>[1]!s_val_pe_ttm(A1545,E1545)</f>
        <v>63.473716735839844</v>
      </c>
      <c r="AB1545" s="5">
        <f>[1]!s_info_zjtxornot1(A1545,"")</f>
        <v>0</v>
      </c>
      <c r="AC1545" s="22" t="str">
        <f>[1]!s_info_nature1(A1545,"")</f>
        <v>民营企业</v>
      </c>
      <c r="AD1545" s="6" t="str">
        <f>[1]!s_info_city(A1545)</f>
        <v>合肥市</v>
      </c>
      <c r="AE1545" s="6" t="str">
        <f>[1]!s_info_province(A1545)</f>
        <v>安徽省</v>
      </c>
      <c r="AF1545">
        <v>117.28304199999999</v>
      </c>
      <c r="AG1545">
        <v>31.861190000000001</v>
      </c>
    </row>
    <row r="1546" spans="1:33" x14ac:dyDescent="0.3">
      <c r="A1546" s="12" t="s">
        <v>3641</v>
      </c>
      <c r="B1546" s="12" t="s">
        <v>3642</v>
      </c>
      <c r="C1546" s="16" t="str">
        <f>[1]!s_info_mkt(A1546)</f>
        <v>主板</v>
      </c>
      <c r="D1546" s="16" t="str">
        <f>[1]!s_ipo_listeddate(A1546)</f>
        <v>1997-12-01</v>
      </c>
      <c r="E1546" s="16" t="str">
        <f>[1]!lastradeday_s("000002","")</f>
        <v>2026-06-22</v>
      </c>
      <c r="F1546" s="16" t="str">
        <f>[1]!s_info_industry_csrc2023(A1546,"",3)</f>
        <v>其他金融业</v>
      </c>
      <c r="G1546" s="16" t="str">
        <f>[1]!s_info_industry_csrc2023(A1546,"",1)</f>
        <v>金融业</v>
      </c>
      <c r="H1546" s="16">
        <f>[1]!s_is(A1546,83,"FY","YTD","20251231",1,"",100000000)</f>
        <v>16.305316143599999</v>
      </c>
      <c r="I1546" s="16">
        <f>[1]!s_is(A1546,83,"FY","YTD","20241231",1,"",100000000)</f>
        <v>81.959367789499993</v>
      </c>
      <c r="J1546" s="16">
        <f t="shared" si="72"/>
        <v>-0.80105610153707274</v>
      </c>
      <c r="K1546" s="16">
        <f>[1]!s_is(A1546,61,"FY","YTD","20251231",1,"",100000000)</f>
        <v>9.346659433200001</v>
      </c>
      <c r="L1546" s="16">
        <f>[1]!s_is(A1546,61,"FY","YTD","20241231",1,"",100000000)</f>
        <v>9.3633893812999993</v>
      </c>
      <c r="M1546" s="16">
        <f t="shared" si="73"/>
        <v>-1.786740614825902E-3</v>
      </c>
      <c r="N1546" s="16">
        <f>[1]!s_fa_roe(A1546,"20251231")</f>
        <v>5.8122999999999996</v>
      </c>
      <c r="O1546" s="16">
        <f>[1]!s_stmnote_rdexp(A1546,"20251231",1,10000)</f>
        <v>3555.9949710000001</v>
      </c>
      <c r="P1546" s="20">
        <f t="shared" si="74"/>
        <v>2.1808807260666113E-2</v>
      </c>
      <c r="Q1546" s="16">
        <f>[1]!s_margin_tradingbalance(A1546,"",10000)</f>
        <v>75160.889800000004</v>
      </c>
      <c r="R1546" s="16">
        <f>[1]!s_margin_seclendingbalance(A1546,"",10000)</f>
        <v>501.8331</v>
      </c>
      <c r="S1546" s="17">
        <f>[1]!s_val_ev(A1546,"",100000000)</f>
        <v>159.49831567639998</v>
      </c>
      <c r="T1546" s="17">
        <f>[1]!share_freesharesmv(A1546,"",100000000)</f>
        <v>79.9557956246</v>
      </c>
      <c r="U1546" s="17">
        <f>[1]!s_dq_amount_btin(A1546,E1546,100000000)</f>
        <v>2.6913092199999999</v>
      </c>
      <c r="V1546" s="17">
        <f>[1]!s_dq_turn(A1546,E1546)</f>
        <v>1.7379522943201566</v>
      </c>
      <c r="W1546" s="2">
        <f>[1]!s_pq_amount(A1546,"20260101","",100000000)</f>
        <v>442.30546188</v>
      </c>
      <c r="X1546" s="2">
        <f>[1]!s_pq_avgamount(A1546,"20260101","",100000000)</f>
        <v>4.0209587443636368</v>
      </c>
      <c r="Y1546" s="17">
        <f>[1]!s_ipo_dilutedpe(A1546)</f>
        <v>12</v>
      </c>
      <c r="Z1546" s="12">
        <f>[1]!s_ipo_collection_total(A1546,100000000)</f>
        <v>0.79379999999999995</v>
      </c>
      <c r="AA1546" s="2">
        <f>[1]!s_val_pe_ttm(A1546,E1546)</f>
        <v>17.222875595092773</v>
      </c>
      <c r="AB1546" s="5">
        <f>[1]!s_info_zjtxornot1(A1546,"")</f>
        <v>0</v>
      </c>
      <c r="AC1546" s="22" t="str">
        <f>[1]!s_info_nature1(A1546,"")</f>
        <v>地方国有企业</v>
      </c>
      <c r="AD1546" s="6" t="str">
        <f>[1]!s_info_city(A1546)</f>
        <v>杭州市</v>
      </c>
      <c r="AE1546" s="6" t="str">
        <f>[1]!s_info_province(A1546)</f>
        <v>浙江省</v>
      </c>
      <c r="AF1546">
        <v>120.153576</v>
      </c>
      <c r="AG1546">
        <v>30.287458999999998</v>
      </c>
    </row>
    <row r="1547" spans="1:33" x14ac:dyDescent="0.3">
      <c r="A1547" s="12" t="s">
        <v>3643</v>
      </c>
      <c r="B1547" s="12" t="s">
        <v>3644</v>
      </c>
      <c r="C1547" s="16" t="str">
        <f>[1]!s_info_mkt(A1547)</f>
        <v>创业板</v>
      </c>
      <c r="D1547" s="16" t="str">
        <f>[1]!s_ipo_listeddate(A1547)</f>
        <v>2022-12-15</v>
      </c>
      <c r="E1547" s="16" t="str">
        <f>[1]!lastradeday_s("000002","")</f>
        <v>2026-06-22</v>
      </c>
      <c r="F1547" s="16" t="str">
        <f>[1]!s_info_industry_csrc2023(A1547,"",3)</f>
        <v>通用设备制造业</v>
      </c>
      <c r="G1547" s="16" t="str">
        <f>[1]!s_info_industry_csrc2023(A1547,"",1)</f>
        <v>制造业</v>
      </c>
      <c r="H1547" s="16">
        <f>[1]!s_is(A1547,83,"FY","YTD","20251231",1,"",100000000)</f>
        <v>5.0198205313999997</v>
      </c>
      <c r="I1547" s="16">
        <f>[1]!s_is(A1547,83,"FY","YTD","20241231",1,"",100000000)</f>
        <v>5.0468874211000001</v>
      </c>
      <c r="J1547" s="16">
        <f t="shared" si="72"/>
        <v>-5.363085688584901E-3</v>
      </c>
      <c r="K1547" s="16">
        <f>[1]!s_is(A1547,61,"FY","YTD","20251231",1,"",100000000)</f>
        <v>-0.26161442839999999</v>
      </c>
      <c r="L1547" s="16">
        <f>[1]!s_is(A1547,61,"FY","YTD","20241231",1,"",100000000)</f>
        <v>0.1679534452</v>
      </c>
      <c r="M1547" s="16">
        <f t="shared" si="73"/>
        <v>-2.5576603867129246</v>
      </c>
      <c r="N1547" s="16">
        <f>[1]!s_fa_roe(A1547,"20251231")</f>
        <v>-2.7259000000000002</v>
      </c>
      <c r="O1547" s="16">
        <f>[1]!s_stmnote_rdexp(A1547,"20251231",1,10000)</f>
        <v>2079.7207199999998</v>
      </c>
      <c r="P1547" s="20">
        <f t="shared" si="74"/>
        <v>4.1430180760266687E-2</v>
      </c>
      <c r="Q1547" s="16">
        <f>[1]!s_margin_tradingbalance(A1547,"",10000)</f>
        <v>20293.857899999999</v>
      </c>
      <c r="R1547" s="16">
        <f>[1]!s_margin_seclendingbalance(A1547,"",10000)</f>
        <v>0</v>
      </c>
      <c r="S1547" s="17">
        <f>[1]!s_val_ev(A1547,"",100000000)</f>
        <v>51.00647</v>
      </c>
      <c r="T1547" s="17">
        <f>[1]!share_freesharesmv(A1547,"",100000000)</f>
        <v>32.148006260000002</v>
      </c>
      <c r="U1547" s="17">
        <f>[1]!s_dq_amount_btin(A1547,E1547,100000000)</f>
        <v>1.54187615</v>
      </c>
      <c r="V1547" s="17">
        <f>[1]!s_dq_turn(A1547,E1547)</f>
        <v>3.0326278101582016</v>
      </c>
      <c r="W1547" s="2">
        <f>[1]!s_pq_amount(A1547,"20260101","",100000000)</f>
        <v>239.00144054</v>
      </c>
      <c r="X1547" s="2">
        <f>[1]!s_pq_avgamount(A1547,"20260101","",100000000)</f>
        <v>2.1727403685454543</v>
      </c>
      <c r="Y1547" s="17">
        <f>[1]!s_ipo_dilutedpe(A1547)</f>
        <v>45.71</v>
      </c>
      <c r="Z1547" s="12">
        <f>[1]!s_ipo_collection_total(A1547,100000000)</f>
        <v>6.72133</v>
      </c>
      <c r="AA1547" s="2">
        <f>[1]!s_val_pe_ttm(A1547,E1547)</f>
        <v>-176.87370300292969</v>
      </c>
      <c r="AB1547" s="5">
        <f>[1]!s_info_zjtxornot1(A1547,"")</f>
        <v>1</v>
      </c>
      <c r="AC1547" s="22" t="str">
        <f>[1]!s_info_nature1(A1547,"")</f>
        <v>民营企业</v>
      </c>
      <c r="AD1547" s="6" t="str">
        <f>[1]!s_info_city(A1547)</f>
        <v>台州市</v>
      </c>
      <c r="AE1547" s="6" t="str">
        <f>[1]!s_info_province(A1547)</f>
        <v>浙江省</v>
      </c>
      <c r="AF1547">
        <v>121.42859900000001</v>
      </c>
      <c r="AG1547">
        <v>28.661377999999999</v>
      </c>
    </row>
    <row r="1548" spans="1:33" x14ac:dyDescent="0.3">
      <c r="A1548" s="12" t="s">
        <v>3645</v>
      </c>
      <c r="B1548" s="12" t="s">
        <v>3646</v>
      </c>
      <c r="C1548" s="16" t="str">
        <f>[1]!s_info_mkt(A1548)</f>
        <v>主板</v>
      </c>
      <c r="D1548" s="16" t="str">
        <f>[1]!s_ipo_listeddate(A1548)</f>
        <v>1997-11-18</v>
      </c>
      <c r="E1548" s="16" t="str">
        <f>[1]!lastradeday_s("000002","")</f>
        <v>2026-06-22</v>
      </c>
      <c r="F1548" s="16" t="str">
        <f>[1]!s_info_industry_csrc2023(A1548,"",3)</f>
        <v>计算机、通信和其他电子设备制造业</v>
      </c>
      <c r="G1548" s="16" t="str">
        <f>[1]!s_info_industry_csrc2023(A1548,"",1)</f>
        <v>制造业</v>
      </c>
      <c r="H1548" s="16">
        <f>[1]!s_is(A1548,83,"FY","YTD","20251231",1,"",100000000)</f>
        <v>1338.9546</v>
      </c>
      <c r="I1548" s="16">
        <f>[1]!s_is(A1548,83,"FY","YTD","20241231",1,"",100000000)</f>
        <v>1212.9875199999999</v>
      </c>
      <c r="J1548" s="16">
        <f t="shared" si="72"/>
        <v>0.10384861997590877</v>
      </c>
      <c r="K1548" s="16">
        <f>[1]!s_is(A1548,61,"FY","YTD","20251231",1,"",100000000)</f>
        <v>56.17745</v>
      </c>
      <c r="L1548" s="16">
        <f>[1]!s_is(A1548,61,"FY","YTD","20241231",1,"",100000000)</f>
        <v>84.247919999999993</v>
      </c>
      <c r="M1548" s="16">
        <f t="shared" si="73"/>
        <v>-0.33318887872840058</v>
      </c>
      <c r="N1548" s="16">
        <f>[1]!s_fa_roe(A1548,"20251231")</f>
        <v>7.5796000000000001</v>
      </c>
      <c r="O1548" s="16">
        <f>[1]!s_stmnote_rdexp(A1548,"20251231",1,10000)</f>
        <v>2447510</v>
      </c>
      <c r="P1548" s="20">
        <f t="shared" si="74"/>
        <v>0.18279260551477997</v>
      </c>
      <c r="Q1548" s="16">
        <f>[1]!s_margin_tradingbalance(A1548,"",10000)</f>
        <v>1057194.9010999999</v>
      </c>
      <c r="R1548" s="16">
        <f>[1]!s_margin_seclendingbalance(A1548,"",10000)</f>
        <v>1124.9540999999999</v>
      </c>
      <c r="S1548" s="17">
        <f>[1]!s_val_ev(A1548,"",100000000)</f>
        <v>1753.0022580780899</v>
      </c>
      <c r="T1548" s="17">
        <f>[1]!share_freesharesmv(A1548,"",100000000)</f>
        <v>1209.9808520576</v>
      </c>
      <c r="U1548" s="17">
        <f>[1]!s_dq_amount_btin(A1548,E1548,100000000)</f>
        <v>113.94972116</v>
      </c>
      <c r="V1548" s="17">
        <f>[1]!s_dq_turn(A1548,E1548)</f>
        <v>7.2897478458818501</v>
      </c>
      <c r="W1548" s="2">
        <f>[1]!s_pq_amount(A1548,"20260101","",100000000)</f>
        <v>5354.3666545899996</v>
      </c>
      <c r="X1548" s="2">
        <f>[1]!s_pq_avgamount(A1548,"20260101","",100000000)</f>
        <v>48.676060496272726</v>
      </c>
      <c r="Y1548" s="17">
        <f>[1]!s_ipo_dilutedpe(A1548)</f>
        <v>0</v>
      </c>
      <c r="Z1548" s="12">
        <f>[1]!s_ipo_collection_total(A1548,100000000)</f>
        <v>4.4264999999999999</v>
      </c>
      <c r="AA1548" s="2">
        <f>[1]!s_val_pe_ttm(A1548,E1548)</f>
        <v>42.148395538330078</v>
      </c>
      <c r="AB1548" s="5">
        <f>[1]!s_info_zjtxornot1(A1548,"")</f>
        <v>0</v>
      </c>
      <c r="AC1548" s="22" t="str">
        <f>[1]!s_info_nature1(A1548,"")</f>
        <v>公众企业</v>
      </c>
      <c r="AD1548" s="6" t="str">
        <f>[1]!s_info_city(A1548)</f>
        <v>深圳市</v>
      </c>
      <c r="AE1548" s="6" t="str">
        <f>[1]!s_info_province(A1548)</f>
        <v>广东省</v>
      </c>
      <c r="AF1548">
        <v>114.085947</v>
      </c>
      <c r="AG1548">
        <v>22.547000000000001</v>
      </c>
    </row>
    <row r="1549" spans="1:33" x14ac:dyDescent="0.3">
      <c r="A1549" s="12" t="s">
        <v>3647</v>
      </c>
      <c r="B1549" s="12" t="s">
        <v>3648</v>
      </c>
      <c r="C1549" s="16" t="str">
        <f>[1]!s_info_mkt(A1549)</f>
        <v>主板</v>
      </c>
      <c r="D1549" s="16" t="str">
        <f>[1]!s_ipo_listeddate(A1549)</f>
        <v>2017-10-31</v>
      </c>
      <c r="E1549" s="16" t="str">
        <f>[1]!lastradeday_s("000002","")</f>
        <v>2026-06-22</v>
      </c>
      <c r="F1549" s="16" t="str">
        <f>[1]!s_info_industry_csrc2023(A1549,"",3)</f>
        <v>专用设备制造业</v>
      </c>
      <c r="G1549" s="16" t="str">
        <f>[1]!s_info_industry_csrc2023(A1549,"",1)</f>
        <v>制造业</v>
      </c>
      <c r="H1549" s="16">
        <f>[1]!s_is(A1549,83,"FY","YTD","20251231",1,"",100000000)</f>
        <v>12.0609941854</v>
      </c>
      <c r="I1549" s="16">
        <f>[1]!s_is(A1549,83,"FY","YTD","20241231",1,"",100000000)</f>
        <v>11.481111053299999</v>
      </c>
      <c r="J1549" s="16">
        <f t="shared" si="72"/>
        <v>5.0507579746241094E-2</v>
      </c>
      <c r="K1549" s="16">
        <f>[1]!s_is(A1549,61,"FY","YTD","20251231",1,"",100000000)</f>
        <v>0.90935510310000001</v>
      </c>
      <c r="L1549" s="16">
        <f>[1]!s_is(A1549,61,"FY","YTD","20241231",1,"",100000000)</f>
        <v>0.82208555250000004</v>
      </c>
      <c r="M1549" s="16">
        <f t="shared" si="73"/>
        <v>0.10615628791262569</v>
      </c>
      <c r="N1549" s="16">
        <f>[1]!s_fa_roe(A1549,"20251231")</f>
        <v>6.2336999999999998</v>
      </c>
      <c r="O1549" s="16">
        <f>[1]!s_stmnote_rdexp(A1549,"20251231",1,10000)</f>
        <v>7153.7987299999995</v>
      </c>
      <c r="P1549" s="20">
        <f t="shared" si="74"/>
        <v>5.9313507825580175E-2</v>
      </c>
      <c r="Q1549" s="16">
        <f>[1]!s_margin_tradingbalance(A1549,"",10000)</f>
        <v>0</v>
      </c>
      <c r="R1549" s="16">
        <f>[1]!s_margin_seclendingbalance(A1549,"",10000)</f>
        <v>0</v>
      </c>
      <c r="S1549" s="17">
        <f>[1]!s_val_ev(A1549,"",100000000)</f>
        <v>25.877659411800003</v>
      </c>
      <c r="T1549" s="17">
        <f>[1]!share_freesharesmv(A1549,"",100000000)</f>
        <v>9.4730133960000007</v>
      </c>
      <c r="U1549" s="17">
        <f>[1]!s_dq_amount_btin(A1549,E1549,100000000)</f>
        <v>0.87264240000000004</v>
      </c>
      <c r="V1549" s="17">
        <f>[1]!s_dq_turn(A1549,E1549)</f>
        <v>3.3922920385902811</v>
      </c>
      <c r="W1549" s="2">
        <f>[1]!s_pq_amount(A1549,"20260101","",100000000)</f>
        <v>103.13577309</v>
      </c>
      <c r="X1549" s="2">
        <f>[1]!s_pq_avgamount(A1549,"20260101","",100000000)</f>
        <v>0.93759793718181816</v>
      </c>
      <c r="Y1549" s="17">
        <f>[1]!s_ipo_dilutedpe(A1549)</f>
        <v>22.98</v>
      </c>
      <c r="Z1549" s="12">
        <f>[1]!s_ipo_collection_total(A1549,100000000)</f>
        <v>3.9933000000000001</v>
      </c>
      <c r="AA1549" s="2">
        <f>[1]!s_val_pe_ttm(A1549,E1549)</f>
        <v>32.995960235595703</v>
      </c>
      <c r="AB1549" s="5">
        <f>[1]!s_info_zjtxornot1(A1549,"")</f>
        <v>1</v>
      </c>
      <c r="AC1549" s="22" t="str">
        <f>[1]!s_info_nature1(A1549,"")</f>
        <v>民营企业</v>
      </c>
      <c r="AD1549" s="6" t="str">
        <f>[1]!s_info_city(A1549)</f>
        <v>杭州市</v>
      </c>
      <c r="AE1549" s="6" t="str">
        <f>[1]!s_info_province(A1549)</f>
        <v>浙江省</v>
      </c>
      <c r="AF1549">
        <v>120.153576</v>
      </c>
      <c r="AG1549">
        <v>30.287458999999998</v>
      </c>
    </row>
    <row r="1550" spans="1:33" x14ac:dyDescent="0.3">
      <c r="A1550" s="12" t="s">
        <v>3649</v>
      </c>
      <c r="B1550" s="12" t="s">
        <v>3650</v>
      </c>
      <c r="C1550" s="16" t="str">
        <f>[1]!s_info_mkt(A1550)</f>
        <v>科创板</v>
      </c>
      <c r="D1550" s="16" t="str">
        <f>[1]!s_ipo_listeddate(A1550)</f>
        <v>2022-12-08</v>
      </c>
      <c r="E1550" s="16" t="str">
        <f>[1]!lastradeday_s("000002","")</f>
        <v>2026-06-22</v>
      </c>
      <c r="F1550" s="16" t="str">
        <f>[1]!s_info_industry_csrc2023(A1550,"",3)</f>
        <v>专用设备制造业</v>
      </c>
      <c r="G1550" s="16" t="str">
        <f>[1]!s_info_industry_csrc2023(A1550,"",1)</f>
        <v>制造业</v>
      </c>
      <c r="H1550" s="16">
        <f>[1]!s_is(A1550,83,"FY","YTD","20251231",1,"",100000000)</f>
        <v>2.9233164539999996</v>
      </c>
      <c r="I1550" s="16">
        <f>[1]!s_is(A1550,83,"FY","YTD","20241231",1,"",100000000)</f>
        <v>1.6373902703000001</v>
      </c>
      <c r="J1550" s="16">
        <f t="shared" si="72"/>
        <v>0.78535105956406737</v>
      </c>
      <c r="K1550" s="16">
        <f>[1]!s_is(A1550,61,"FY","YTD","20251231",1,"",100000000)</f>
        <v>-0.16777629620000001</v>
      </c>
      <c r="L1550" s="16">
        <f>[1]!s_is(A1550,61,"FY","YTD","20241231",1,"",100000000)</f>
        <v>-0.57192977880000007</v>
      </c>
      <c r="M1550" s="16">
        <f t="shared" si="73"/>
        <v>0.70664878378597207</v>
      </c>
      <c r="N1550" s="16">
        <f>[1]!s_fa_roe(A1550,"20251231")</f>
        <v>-1.0811999999999999</v>
      </c>
      <c r="O1550" s="16">
        <f>[1]!s_stmnote_rdexp(A1550,"20251231",1,10000)</f>
        <v>4608.4899320000004</v>
      </c>
      <c r="P1550" s="20">
        <f t="shared" si="74"/>
        <v>0.15764594783073049</v>
      </c>
      <c r="Q1550" s="16">
        <f>[1]!s_margin_tradingbalance(A1550,"",10000)</f>
        <v>12779.7281</v>
      </c>
      <c r="R1550" s="16">
        <f>[1]!s_margin_seclendingbalance(A1550,"",10000)</f>
        <v>34.738300000000002</v>
      </c>
      <c r="S1550" s="17">
        <f>[1]!s_val_ev(A1550,"",100000000)</f>
        <v>38.427239621399998</v>
      </c>
      <c r="T1550" s="17">
        <f>[1]!share_freesharesmv(A1550,"",100000000)</f>
        <v>18.715734075</v>
      </c>
      <c r="U1550" s="17">
        <f>[1]!s_dq_amount_btin(A1550,E1550,100000000)</f>
        <v>0.62179667000000005</v>
      </c>
      <c r="V1550" s="17">
        <f>[1]!s_dq_turn(A1550,E1550)</f>
        <v>1.6514914418848363</v>
      </c>
      <c r="W1550" s="2">
        <f>[1]!s_pq_amount(A1550,"20260101","",100000000)</f>
        <v>137.92542245999999</v>
      </c>
      <c r="X1550" s="2">
        <f>[1]!s_pq_avgamount(A1550,"20260101","",100000000)</f>
        <v>1.2538674769090909</v>
      </c>
      <c r="Y1550" s="17">
        <f>[1]!s_ipo_dilutedpe(A1550)</f>
        <v>80.64</v>
      </c>
      <c r="Z1550" s="12">
        <f>[1]!s_ipo_collection_total(A1550,100000000)</f>
        <v>11.5862</v>
      </c>
      <c r="AA1550" s="2">
        <f>[1]!s_val_pe_ttm(A1550,E1550)</f>
        <v>-251.133056640625</v>
      </c>
      <c r="AB1550" s="5">
        <f>[1]!s_info_zjtxornot1(A1550,"")</f>
        <v>1</v>
      </c>
      <c r="AC1550" s="22" t="str">
        <f>[1]!s_info_nature1(A1550,"")</f>
        <v>民营企业</v>
      </c>
      <c r="AD1550" s="6" t="str">
        <f>[1]!s_info_city(A1550)</f>
        <v>北京市</v>
      </c>
      <c r="AE1550" s="6" t="str">
        <f>[1]!s_info_province(A1550)</f>
        <v>北京</v>
      </c>
      <c r="AF1550">
        <v>116.40528500000001</v>
      </c>
      <c r="AG1550">
        <v>39.904989</v>
      </c>
    </row>
    <row r="1551" spans="1:33" x14ac:dyDescent="0.3">
      <c r="A1551" s="12" t="s">
        <v>3651</v>
      </c>
      <c r="B1551" s="12" t="s">
        <v>3652</v>
      </c>
      <c r="C1551" s="16" t="str">
        <f>[1]!s_info_mkt(A1551)</f>
        <v>科创板</v>
      </c>
      <c r="D1551" s="16" t="str">
        <f>[1]!s_ipo_listeddate(A1551)</f>
        <v>2022-08-25</v>
      </c>
      <c r="E1551" s="16" t="str">
        <f>[1]!lastradeday_s("000002","")</f>
        <v>2026-06-22</v>
      </c>
      <c r="F1551" s="16" t="str">
        <f>[1]!s_info_industry_csrc2023(A1551,"",3)</f>
        <v>医药制造业</v>
      </c>
      <c r="G1551" s="16" t="str">
        <f>[1]!s_info_industry_csrc2023(A1551,"",1)</f>
        <v>制造业</v>
      </c>
      <c r="H1551" s="16">
        <f>[1]!s_is(A1551,83,"FY","YTD","20251231",1,"",100000000)</f>
        <v>4.4656888808000001</v>
      </c>
      <c r="I1551" s="16">
        <f>[1]!s_is(A1551,83,"FY","YTD","20241231",1,"",100000000)</f>
        <v>5.1161930313999999</v>
      </c>
      <c r="J1551" s="16">
        <f t="shared" si="72"/>
        <v>-0.12714613123617724</v>
      </c>
      <c r="K1551" s="16">
        <f>[1]!s_is(A1551,61,"FY","YTD","20251231",1,"",100000000)</f>
        <v>0.47482814689999997</v>
      </c>
      <c r="L1551" s="16">
        <f>[1]!s_is(A1551,61,"FY","YTD","20241231",1,"",100000000)</f>
        <v>1.2770055016999999</v>
      </c>
      <c r="M1551" s="16">
        <f t="shared" si="73"/>
        <v>-0.62817063335444512</v>
      </c>
      <c r="N1551" s="16">
        <f>[1]!s_fa_roe(A1551,"20251231")</f>
        <v>3.7023999999999999</v>
      </c>
      <c r="O1551" s="16">
        <f>[1]!s_stmnote_rdexp(A1551,"20251231",1,10000)</f>
        <v>7493.9615690000001</v>
      </c>
      <c r="P1551" s="20">
        <f t="shared" si="74"/>
        <v>0.16781199427528198</v>
      </c>
      <c r="Q1551" s="16">
        <f>[1]!s_margin_tradingbalance(A1551,"",10000)</f>
        <v>9709.7741999999998</v>
      </c>
      <c r="R1551" s="16">
        <f>[1]!s_margin_seclendingbalance(A1551,"",10000)</f>
        <v>8.6176999999999992</v>
      </c>
      <c r="S1551" s="17">
        <f>[1]!s_val_ev(A1551,"",100000000)</f>
        <v>34.000500000000002</v>
      </c>
      <c r="T1551" s="17">
        <f>[1]!share_freesharesmv(A1551,"",100000000)</f>
        <v>11.634859199999999</v>
      </c>
      <c r="U1551" s="17">
        <f>[1]!s_dq_amount_btin(A1551,E1551,100000000)</f>
        <v>0.25806030000000002</v>
      </c>
      <c r="V1551" s="17">
        <f>[1]!s_dq_turn(A1551,E1551)</f>
        <v>0.77623461419685003</v>
      </c>
      <c r="W1551" s="2">
        <f>[1]!s_pq_amount(A1551,"20260101","",100000000)</f>
        <v>27.217015929999999</v>
      </c>
      <c r="X1551" s="2">
        <f>[1]!s_pq_avgamount(A1551,"20260101","",100000000)</f>
        <v>0.24742741754545453</v>
      </c>
      <c r="Y1551" s="17">
        <f>[1]!s_ipo_dilutedpe(A1551)</f>
        <v>48.56</v>
      </c>
      <c r="Z1551" s="12">
        <f>[1]!s_ipo_collection_total(A1551,100000000)</f>
        <v>4.2483579999999996</v>
      </c>
      <c r="AA1551" s="2">
        <f>[1]!s_val_pe_ttm(A1551,E1551)</f>
        <v>78.060066223144531</v>
      </c>
      <c r="AB1551" s="5">
        <f>[1]!s_info_zjtxornot1(A1551,"")</f>
        <v>0</v>
      </c>
      <c r="AC1551" s="22" t="str">
        <f>[1]!s_info_nature1(A1551,"")</f>
        <v>地方国有企业</v>
      </c>
      <c r="AD1551" s="6" t="str">
        <f>[1]!s_info_city(A1551)</f>
        <v>上海市</v>
      </c>
      <c r="AE1551" s="6" t="str">
        <f>[1]!s_info_province(A1551)</f>
        <v>上海</v>
      </c>
      <c r="AF1551">
        <v>121.472644</v>
      </c>
      <c r="AG1551">
        <v>31.231705999999999</v>
      </c>
    </row>
    <row r="1552" spans="1:33" x14ac:dyDescent="0.3">
      <c r="A1552" s="12" t="s">
        <v>3653</v>
      </c>
      <c r="B1552" s="12" t="s">
        <v>3654</v>
      </c>
      <c r="C1552" s="16" t="str">
        <f>[1]!s_info_mkt(A1552)</f>
        <v>主板</v>
      </c>
      <c r="D1552" s="16" t="str">
        <f>[1]!s_ipo_listeddate(A1552)</f>
        <v>1993-11-08</v>
      </c>
      <c r="E1552" s="16" t="str">
        <f>[1]!lastradeday_s("000002","")</f>
        <v>2026-06-22</v>
      </c>
      <c r="F1552" s="16" t="str">
        <f>[1]!s_info_industry_csrc2023(A1552,"",3)</f>
        <v>石油、煤炭及其他燃料加工业</v>
      </c>
      <c r="G1552" s="16" t="str">
        <f>[1]!s_info_industry_csrc2023(A1552,"",1)</f>
        <v>制造业</v>
      </c>
      <c r="H1552" s="16">
        <f>[1]!s_is(A1552,83,"FY","YTD","20251231",1,"",100000000)</f>
        <v>755.63185999999996</v>
      </c>
      <c r="I1552" s="16">
        <f>[1]!s_is(A1552,83,"FY","YTD","20241231",1,"",100000000)</f>
        <v>871.32820000000004</v>
      </c>
      <c r="J1552" s="16">
        <f t="shared" si="72"/>
        <v>-0.13278158562984654</v>
      </c>
      <c r="K1552" s="16">
        <f>[1]!s_is(A1552,61,"FY","YTD","20251231",1,"",100000000)</f>
        <v>-14.325950000000001</v>
      </c>
      <c r="L1552" s="16">
        <f>[1]!s_is(A1552,61,"FY","YTD","20241231",1,"",100000000)</f>
        <v>3.165</v>
      </c>
      <c r="M1552" s="16">
        <f t="shared" si="73"/>
        <v>-5.5263665086887839</v>
      </c>
      <c r="N1552" s="16">
        <f>[1]!s_fa_roe(A1552,"20251231")</f>
        <v>-5.9478</v>
      </c>
      <c r="O1552" s="16">
        <f>[1]!s_stmnote_rdexp(A1552,"20251231",1,10000)</f>
        <v>21479.3</v>
      </c>
      <c r="P1552" s="20">
        <f t="shared" si="74"/>
        <v>2.8425614557861549E-3</v>
      </c>
      <c r="Q1552" s="16">
        <f>[1]!s_margin_tradingbalance(A1552,"",10000)</f>
        <v>34288.789100000002</v>
      </c>
      <c r="R1552" s="16">
        <f>[1]!s_margin_seclendingbalance(A1552,"",10000)</f>
        <v>291.43729999999999</v>
      </c>
      <c r="S1552" s="17">
        <f>[1]!s_val_ev(A1552,"",100000000)</f>
        <v>260.16641046265596</v>
      </c>
      <c r="T1552" s="17">
        <f>[1]!share_freesharesmv(A1552,"",100000000)</f>
        <v>57.8664135</v>
      </c>
      <c r="U1552" s="17">
        <f>[1]!s_dq_amount_btin(A1552,E1552,100000000)</f>
        <v>3.8927273499999999</v>
      </c>
      <c r="V1552" s="17">
        <f>[1]!s_dq_turn(A1552,E1552)</f>
        <v>1.7463003663553451</v>
      </c>
      <c r="W1552" s="2">
        <f>[1]!s_pq_amount(A1552,"20260101","",100000000)</f>
        <v>362.86161203</v>
      </c>
      <c r="X1552" s="2">
        <f>[1]!s_pq_avgamount(A1552,"20260101","",100000000)</f>
        <v>3.2987419275454544</v>
      </c>
      <c r="Y1552" s="17">
        <f>[1]!s_ipo_dilutedpe(A1552)</f>
        <v>0</v>
      </c>
      <c r="Z1552" s="12">
        <f>[1]!s_ipo_collection_total(A1552,100000000)</f>
        <v>7.5</v>
      </c>
      <c r="AA1552" s="2">
        <f>[1]!s_val_pe_ttm(A1552,E1552)</f>
        <v>-35.233551025390625</v>
      </c>
      <c r="AB1552" s="5">
        <f>[1]!s_info_zjtxornot1(A1552,"")</f>
        <v>0</v>
      </c>
      <c r="AC1552" s="22" t="str">
        <f>[1]!s_info_nature1(A1552,"")</f>
        <v>中央国有企业</v>
      </c>
      <c r="AD1552" s="6" t="str">
        <f>[1]!s_info_city(A1552)</f>
        <v>上海市</v>
      </c>
      <c r="AE1552" s="6" t="str">
        <f>[1]!s_info_province(A1552)</f>
        <v>上海</v>
      </c>
      <c r="AF1552">
        <v>121.472644</v>
      </c>
      <c r="AG1552">
        <v>31.231705999999999</v>
      </c>
    </row>
    <row r="1553" spans="1:33" x14ac:dyDescent="0.3">
      <c r="A1553" s="12" t="s">
        <v>3655</v>
      </c>
      <c r="B1553" s="12" t="s">
        <v>3656</v>
      </c>
      <c r="C1553" s="16" t="str">
        <f>[1]!s_info_mkt(A1553)</f>
        <v>创业板</v>
      </c>
      <c r="D1553" s="16" t="str">
        <f>[1]!s_ipo_listeddate(A1553)</f>
        <v>2014-09-10</v>
      </c>
      <c r="E1553" s="16" t="str">
        <f>[1]!lastradeday_s("000002","")</f>
        <v>2026-06-22</v>
      </c>
      <c r="F1553" s="16" t="str">
        <f>[1]!s_info_industry_csrc2023(A1553,"",3)</f>
        <v>非金属矿物制品业</v>
      </c>
      <c r="G1553" s="16" t="str">
        <f>[1]!s_info_industry_csrc2023(A1553,"",1)</f>
        <v>制造业</v>
      </c>
      <c r="H1553" s="16">
        <f>[1]!s_is(A1553,83,"FY","YTD","20251231",1,"",100000000)</f>
        <v>20.163488830199999</v>
      </c>
      <c r="I1553" s="16">
        <f>[1]!s_is(A1553,83,"FY","YTD","20241231",1,"",100000000)</f>
        <v>17.418114203800002</v>
      </c>
      <c r="J1553" s="16">
        <f t="shared" si="72"/>
        <v>0.15761606533737482</v>
      </c>
      <c r="K1553" s="16">
        <f>[1]!s_is(A1553,61,"FY","YTD","20251231",1,"",100000000)</f>
        <v>4.4318196943999997</v>
      </c>
      <c r="L1553" s="16">
        <f>[1]!s_is(A1553,61,"FY","YTD","20241231",1,"",100000000)</f>
        <v>3.1421386102999995</v>
      </c>
      <c r="M1553" s="16">
        <f t="shared" si="73"/>
        <v>0.41044691022617436</v>
      </c>
      <c r="N1553" s="16">
        <f>[1]!s_fa_roe(A1553,"20251231")</f>
        <v>10.1225</v>
      </c>
      <c r="O1553" s="16">
        <f>[1]!s_stmnote_rdexp(A1553,"20251231",1,10000)</f>
        <v>28227.694461999999</v>
      </c>
      <c r="P1553" s="20">
        <f t="shared" si="74"/>
        <v>0.13999409873812008</v>
      </c>
      <c r="Q1553" s="16">
        <f>[1]!s_margin_tradingbalance(A1553,"",10000)</f>
        <v>409850.9584</v>
      </c>
      <c r="R1553" s="16">
        <f>[1]!s_margin_seclendingbalance(A1553,"",10000)</f>
        <v>3258.9503</v>
      </c>
      <c r="S1553" s="17">
        <f>[1]!s_val_ev(A1553,"",100000000)</f>
        <v>726.81769086500003</v>
      </c>
      <c r="T1553" s="17">
        <f>[1]!share_freesharesmv(A1553,"",100000000)</f>
        <v>572.00196618250004</v>
      </c>
      <c r="U1553" s="17">
        <f>[1]!s_dq_amount_btin(A1553,E1553,100000000)</f>
        <v>63.229093149999997</v>
      </c>
      <c r="V1553" s="17">
        <f>[1]!s_dq_turn(A1553,E1553)</f>
        <v>8.9966940093607199</v>
      </c>
      <c r="W1553" s="2">
        <f>[1]!s_pq_amount(A1553,"20260101","",100000000)</f>
        <v>4568.6355421400003</v>
      </c>
      <c r="X1553" s="2">
        <f>[1]!s_pq_avgamount(A1553,"20260101","",100000000)</f>
        <v>41.533050383090909</v>
      </c>
      <c r="Y1553" s="17">
        <f>[1]!s_ipo_dilutedpe(A1553)</f>
        <v>18.940000000000001</v>
      </c>
      <c r="Z1553" s="12">
        <f>[1]!s_ipo_collection_total(A1553,100000000)</f>
        <v>3.0990600000000001</v>
      </c>
      <c r="AA1553" s="2">
        <f>[1]!s_val_pe_ttm(A1553,E1553)</f>
        <v>150.84915161132813</v>
      </c>
      <c r="AB1553" s="5">
        <f>[1]!s_info_zjtxornot1(A1553,"")</f>
        <v>1</v>
      </c>
      <c r="AC1553" s="22" t="str">
        <f>[1]!s_info_nature1(A1553,"")</f>
        <v>民营企业</v>
      </c>
      <c r="AD1553" s="6" t="str">
        <f>[1]!s_info_city(A1553)</f>
        <v>荆州市</v>
      </c>
      <c r="AE1553" s="6" t="str">
        <f>[1]!s_info_province(A1553)</f>
        <v>湖北省</v>
      </c>
      <c r="AF1553">
        <v>112.23813</v>
      </c>
      <c r="AG1553">
        <v>30.326857</v>
      </c>
    </row>
    <row r="1554" spans="1:33" x14ac:dyDescent="0.3">
      <c r="A1554" s="12" t="s">
        <v>3657</v>
      </c>
      <c r="B1554" s="12" t="s">
        <v>3658</v>
      </c>
      <c r="C1554" s="16" t="str">
        <f>[1]!s_info_mkt(A1554)</f>
        <v>主板</v>
      </c>
      <c r="D1554" s="16" t="str">
        <f>[1]!s_ipo_listeddate(A1554)</f>
        <v>2008-06-25</v>
      </c>
      <c r="E1554" s="16" t="str">
        <f>[1]!lastradeday_s("000002","")</f>
        <v>2026-06-22</v>
      </c>
      <c r="F1554" s="16" t="str">
        <f>[1]!s_info_industry_csrc2023(A1554,"",3)</f>
        <v>化学纤维制造业</v>
      </c>
      <c r="G1554" s="16" t="str">
        <f>[1]!s_info_industry_csrc2023(A1554,"",1)</f>
        <v>制造业</v>
      </c>
      <c r="H1554" s="16">
        <f>[1]!s_is(A1554,83,"FY","YTD","20251231",1,"",100000000)</f>
        <v>35.951760584799999</v>
      </c>
      <c r="I1554" s="16">
        <f>[1]!s_is(A1554,83,"FY","YTD","20241231",1,"",100000000)</f>
        <v>39.293625907299997</v>
      </c>
      <c r="J1554" s="16">
        <f t="shared" si="72"/>
        <v>-8.504853510806043E-2</v>
      </c>
      <c r="K1554" s="16">
        <f>[1]!s_is(A1554,61,"FY","YTD","20251231",1,"",100000000)</f>
        <v>0.41464894920000001</v>
      </c>
      <c r="L1554" s="16">
        <f>[1]!s_is(A1554,61,"FY","YTD","20241231",1,"",100000000)</f>
        <v>0.89537086739999994</v>
      </c>
      <c r="M1554" s="16">
        <f t="shared" si="73"/>
        <v>-0.53689698392346863</v>
      </c>
      <c r="N1554" s="16">
        <f>[1]!s_fa_roe(A1554,"20251231")</f>
        <v>0.58609999999999995</v>
      </c>
      <c r="O1554" s="16">
        <f>[1]!s_stmnote_rdexp(A1554,"20251231",1,10000)</f>
        <v>23764.107442</v>
      </c>
      <c r="P1554" s="20">
        <f t="shared" si="74"/>
        <v>6.6099982463855192E-2</v>
      </c>
      <c r="Q1554" s="16">
        <f>[1]!s_margin_tradingbalance(A1554,"",10000)</f>
        <v>60886.1008</v>
      </c>
      <c r="R1554" s="16">
        <f>[1]!s_margin_seclendingbalance(A1554,"",10000)</f>
        <v>405.97699999999998</v>
      </c>
      <c r="S1554" s="17">
        <f>[1]!s_val_ev(A1554,"",100000000)</f>
        <v>153.24182432039999</v>
      </c>
      <c r="T1554" s="17">
        <f>[1]!share_freesharesmv(A1554,"",100000000)</f>
        <v>96.945453691199987</v>
      </c>
      <c r="U1554" s="17">
        <f>[1]!s_dq_amount_btin(A1554,E1554,100000000)</f>
        <v>16.329225109999999</v>
      </c>
      <c r="V1554" s="17">
        <f>[1]!s_dq_turn(A1554,E1554)</f>
        <v>10.63540867925772</v>
      </c>
      <c r="W1554" s="2">
        <f>[1]!s_pq_amount(A1554,"20260101","",100000000)</f>
        <v>654.70908439000004</v>
      </c>
      <c r="X1554" s="2">
        <f>[1]!s_pq_avgamount(A1554,"20260101","",100000000)</f>
        <v>5.9519007671818187</v>
      </c>
      <c r="Y1554" s="17">
        <f>[1]!s_ipo_dilutedpe(A1554)</f>
        <v>6.67</v>
      </c>
      <c r="Z1554" s="12">
        <f>[1]!s_ipo_collection_total(A1554,100000000)</f>
        <v>5.9488000000000003</v>
      </c>
      <c r="AA1554" s="2">
        <f>[1]!s_val_pe_ttm(A1554,E1554)</f>
        <v>335.28829956054688</v>
      </c>
      <c r="AB1554" s="5">
        <f>[1]!s_info_zjtxornot1(A1554,"")</f>
        <v>1</v>
      </c>
      <c r="AC1554" s="22" t="str">
        <f>[1]!s_info_nature1(A1554,"")</f>
        <v>地方国有企业</v>
      </c>
      <c r="AD1554" s="6" t="str">
        <f>[1]!s_info_city(A1554)</f>
        <v>烟台市</v>
      </c>
      <c r="AE1554" s="6" t="str">
        <f>[1]!s_info_province(A1554)</f>
        <v>山东省</v>
      </c>
      <c r="AF1554">
        <v>121.39138199999999</v>
      </c>
      <c r="AG1554">
        <v>37.539296999999998</v>
      </c>
    </row>
    <row r="1555" spans="1:33" x14ac:dyDescent="0.3">
      <c r="A1555" s="12" t="s">
        <v>3659</v>
      </c>
      <c r="B1555" s="12" t="s">
        <v>3660</v>
      </c>
      <c r="C1555" s="16" t="str">
        <f>[1]!s_info_mkt(A1555)</f>
        <v>创业板</v>
      </c>
      <c r="D1555" s="16" t="str">
        <f>[1]!s_ipo_listeddate(A1555)</f>
        <v>2022-02-10</v>
      </c>
      <c r="E1555" s="16" t="str">
        <f>[1]!lastradeday_s("000002","")</f>
        <v>2026-06-22</v>
      </c>
      <c r="F1555" s="16" t="str">
        <f>[1]!s_info_industry_csrc2023(A1555,"",3)</f>
        <v>食品制造业</v>
      </c>
      <c r="G1555" s="16" t="str">
        <f>[1]!s_info_industry_csrc2023(A1555,"",1)</f>
        <v>制造业</v>
      </c>
      <c r="H1555" s="16">
        <f>[1]!s_is(A1555,83,"FY","YTD","20251231",1,"",100000000)</f>
        <v>6.4951186437999997</v>
      </c>
      <c r="I1555" s="16">
        <f>[1]!s_is(A1555,83,"FY","YTD","20241231",1,"",100000000)</f>
        <v>7.1290420777999994</v>
      </c>
      <c r="J1555" s="16">
        <f t="shared" si="72"/>
        <v>-8.8921264186958893E-2</v>
      </c>
      <c r="K1555" s="16">
        <f>[1]!s_is(A1555,61,"FY","YTD","20251231",1,"",100000000)</f>
        <v>0.91410640590000003</v>
      </c>
      <c r="L1555" s="16">
        <f>[1]!s_is(A1555,61,"FY","YTD","20241231",1,"",100000000)</f>
        <v>1.0495134017000001</v>
      </c>
      <c r="M1555" s="16">
        <f t="shared" si="73"/>
        <v>-0.12901883442428463</v>
      </c>
      <c r="N1555" s="16">
        <f>[1]!s_fa_roe(A1555,"20251231")</f>
        <v>2.0941000000000001</v>
      </c>
      <c r="O1555" s="16">
        <f>[1]!s_stmnote_rdexp(A1555,"20251231",1,10000)</f>
        <v>3441.7125920000003</v>
      </c>
      <c r="P1555" s="20">
        <f t="shared" si="74"/>
        <v>5.298921822290855E-2</v>
      </c>
      <c r="Q1555" s="16">
        <f>[1]!s_margin_tradingbalance(A1555,"",10000)</f>
        <v>23446.963800000001</v>
      </c>
      <c r="R1555" s="16">
        <f>[1]!s_margin_seclendingbalance(A1555,"",10000)</f>
        <v>16.380600000000001</v>
      </c>
      <c r="S1555" s="17">
        <f>[1]!s_val_ev(A1555,"",100000000)</f>
        <v>48.558168000000002</v>
      </c>
      <c r="T1555" s="17">
        <f>[1]!share_freesharesmv(A1555,"",100000000)</f>
        <v>22.799743200000002</v>
      </c>
      <c r="U1555" s="17">
        <f>[1]!s_dq_amount_btin(A1555,E1555,100000000)</f>
        <v>0.37398894999999999</v>
      </c>
      <c r="V1555" s="17">
        <f>[1]!s_dq_turn(A1555,E1555)</f>
        <v>1.2183016004460021</v>
      </c>
      <c r="W1555" s="2">
        <f>[1]!s_pq_amount(A1555,"20260101","",100000000)</f>
        <v>45.61183235</v>
      </c>
      <c r="X1555" s="2">
        <f>[1]!s_pq_avgamount(A1555,"20260101","",100000000)</f>
        <v>0.41465302136363635</v>
      </c>
      <c r="Y1555" s="17">
        <f>[1]!s_ipo_dilutedpe(A1555)</f>
        <v>63.39</v>
      </c>
      <c r="Z1555" s="12">
        <f>[1]!s_ipo_collection_total(A1555,100000000)</f>
        <v>36.857053000000001</v>
      </c>
      <c r="AA1555" s="2">
        <f>[1]!s_val_pe_ttm(A1555,E1555)</f>
        <v>52.445365905761719</v>
      </c>
      <c r="AB1555" s="5">
        <f>[1]!s_info_zjtxornot1(A1555,"")</f>
        <v>1</v>
      </c>
      <c r="AC1555" s="22" t="str">
        <f>[1]!s_info_nature1(A1555,"")</f>
        <v>民营企业</v>
      </c>
      <c r="AD1555" s="6" t="str">
        <f>[1]!s_info_city(A1555)</f>
        <v>滨州市</v>
      </c>
      <c r="AE1555" s="6" t="str">
        <f>[1]!s_info_province(A1555)</f>
        <v>山东省</v>
      </c>
      <c r="AF1555">
        <v>118.016974</v>
      </c>
      <c r="AG1555">
        <v>37.383541999999998</v>
      </c>
    </row>
    <row r="1556" spans="1:33" x14ac:dyDescent="0.3">
      <c r="A1556" s="12" t="s">
        <v>3661</v>
      </c>
      <c r="B1556" s="12" t="s">
        <v>3662</v>
      </c>
      <c r="C1556" s="16" t="str">
        <f>[1]!s_info_mkt(A1556)</f>
        <v>科创板</v>
      </c>
      <c r="D1556" s="16" t="str">
        <f>[1]!s_ipo_listeddate(A1556)</f>
        <v>2022-05-26</v>
      </c>
      <c r="E1556" s="16" t="str">
        <f>[1]!lastradeday_s("000002","")</f>
        <v>2026-06-22</v>
      </c>
      <c r="F1556" s="16" t="str">
        <f>[1]!s_info_industry_csrc2023(A1556,"",3)</f>
        <v>软件和信息技术服务业</v>
      </c>
      <c r="G1556" s="16" t="str">
        <f>[1]!s_info_industry_csrc2023(A1556,"",1)</f>
        <v>信息传输、软件和信息技术服务业</v>
      </c>
      <c r="H1556" s="16">
        <f>[1]!s_is(A1556,83,"FY","YTD","20251231",1,"",100000000)</f>
        <v>6.8348612291999995</v>
      </c>
      <c r="I1556" s="16">
        <f>[1]!s_is(A1556,83,"FY","YTD","20241231",1,"",100000000)</f>
        <v>6.8829101888999995</v>
      </c>
      <c r="J1556" s="16">
        <f t="shared" si="72"/>
        <v>-6.9809075494676742E-3</v>
      </c>
      <c r="K1556" s="16">
        <f>[1]!s_is(A1556,61,"FY","YTD","20251231",1,"",100000000)</f>
        <v>0.12075419970000001</v>
      </c>
      <c r="L1556" s="16">
        <f>[1]!s_is(A1556,61,"FY","YTD","20241231",1,"",100000000)</f>
        <v>-0.1717092288</v>
      </c>
      <c r="M1556" s="16">
        <f t="shared" si="73"/>
        <v>1.703248162861704</v>
      </c>
      <c r="N1556" s="16">
        <f>[1]!s_fa_roe(A1556,"20251231")</f>
        <v>0.87429999999999997</v>
      </c>
      <c r="O1556" s="16">
        <f>[1]!s_stmnote_rdexp(A1556,"20251231",1,10000)</f>
        <v>15407.796722999999</v>
      </c>
      <c r="P1556" s="20">
        <f t="shared" si="74"/>
        <v>0.22542954723315484</v>
      </c>
      <c r="Q1556" s="16">
        <f>[1]!s_margin_tradingbalance(A1556,"",10000)</f>
        <v>10450.399799999999</v>
      </c>
      <c r="R1556" s="16">
        <f>[1]!s_margin_seclendingbalance(A1556,"",10000)</f>
        <v>0</v>
      </c>
      <c r="S1556" s="17">
        <f>[1]!s_val_ev(A1556,"",100000000)</f>
        <v>54.203127551999998</v>
      </c>
      <c r="T1556" s="17">
        <f>[1]!share_freesharesmv(A1556,"",100000000)</f>
        <v>35.250442751999998</v>
      </c>
      <c r="U1556" s="17">
        <f>[1]!s_dq_amount_btin(A1556,E1556,100000000)</f>
        <v>2.1908926399999999</v>
      </c>
      <c r="V1556" s="17">
        <f>[1]!s_dq_turn(A1556,E1556)</f>
        <v>4.0191017500052322</v>
      </c>
      <c r="W1556" s="2">
        <f>[1]!s_pq_amount(A1556,"20260101","",100000000)</f>
        <v>163.91929367</v>
      </c>
      <c r="X1556" s="2">
        <f>[1]!s_pq_avgamount(A1556,"20260101","",100000000)</f>
        <v>1.4901753969999998</v>
      </c>
      <c r="Y1556" s="17">
        <f>[1]!s_ipo_dilutedpe(A1556)</f>
        <v>16.239999999999998</v>
      </c>
      <c r="Z1556" s="12">
        <f>[1]!s_ipo_collection_total(A1556,100000000)</f>
        <v>9.5201584500000003</v>
      </c>
      <c r="AA1556" s="2">
        <f>[1]!s_val_pe_ttm(A1556,E1556)</f>
        <v>139.56260681152344</v>
      </c>
      <c r="AB1556" s="5">
        <f>[1]!s_info_zjtxornot1(A1556,"")</f>
        <v>1</v>
      </c>
      <c r="AC1556" s="22" t="str">
        <f>[1]!s_info_nature1(A1556,"")</f>
        <v>民营企业</v>
      </c>
      <c r="AD1556" s="6" t="str">
        <f>[1]!s_info_city(A1556)</f>
        <v>深圳市</v>
      </c>
      <c r="AE1556" s="6" t="str">
        <f>[1]!s_info_province(A1556)</f>
        <v>广东省</v>
      </c>
      <c r="AF1556">
        <v>114.085947</v>
      </c>
      <c r="AG1556">
        <v>22.547000000000001</v>
      </c>
    </row>
    <row r="1557" spans="1:33" x14ac:dyDescent="0.3">
      <c r="A1557" s="12" t="s">
        <v>3663</v>
      </c>
      <c r="B1557" s="12" t="s">
        <v>3664</v>
      </c>
      <c r="C1557" s="16" t="str">
        <f>[1]!s_info_mkt(A1557)</f>
        <v>主板</v>
      </c>
      <c r="D1557" s="16" t="str">
        <f>[1]!s_ipo_listeddate(A1557)</f>
        <v>2025-04-24</v>
      </c>
      <c r="E1557" s="16" t="str">
        <f>[1]!lastradeday_s("000002","")</f>
        <v>2026-06-22</v>
      </c>
      <c r="F1557" s="16" t="str">
        <f>[1]!s_info_industry_csrc2023(A1557,"",3)</f>
        <v>汽车制造业</v>
      </c>
      <c r="G1557" s="16" t="str">
        <f>[1]!s_info_industry_csrc2023(A1557,"",1)</f>
        <v>制造业</v>
      </c>
      <c r="H1557" s="16">
        <f>[1]!s_is(A1557,83,"FY","YTD","20251231",1,"",100000000)</f>
        <v>39.975468506200002</v>
      </c>
      <c r="I1557" s="16">
        <f>[1]!s_is(A1557,83,"FY","YTD","20241231",1,"",100000000)</f>
        <v>44.646534462799998</v>
      </c>
      <c r="J1557" s="16">
        <f t="shared" si="72"/>
        <v>-0.10462325940419814</v>
      </c>
      <c r="K1557" s="16">
        <f>[1]!s_is(A1557,61,"FY","YTD","20251231",1,"",100000000)</f>
        <v>9.2192871236000009</v>
      </c>
      <c r="L1557" s="16">
        <f>[1]!s_is(A1557,61,"FY","YTD","20241231",1,"",100000000)</f>
        <v>11.364911046</v>
      </c>
      <c r="M1557" s="16">
        <f t="shared" si="73"/>
        <v>-0.1887937277921039</v>
      </c>
      <c r="N1557" s="16">
        <f>[1]!s_fa_roe(A1557,"20251231")</f>
        <v>19.148199999999999</v>
      </c>
      <c r="O1557" s="16">
        <f>[1]!s_stmnote_rdexp(A1557,"20251231",1,10000)</f>
        <v>23457.847468</v>
      </c>
      <c r="P1557" s="20">
        <f t="shared" si="74"/>
        <v>5.8680606743512713E-2</v>
      </c>
      <c r="Q1557" s="16">
        <f>[1]!s_margin_tradingbalance(A1557,"",10000)</f>
        <v>18464.320299999999</v>
      </c>
      <c r="R1557" s="16">
        <f>[1]!s_margin_seclendingbalance(A1557,"",10000)</f>
        <v>136.22399999999999</v>
      </c>
      <c r="S1557" s="17">
        <f>[1]!s_val_ev(A1557,"",100000000)</f>
        <v>93.248000000000005</v>
      </c>
      <c r="T1557" s="17">
        <f>[1]!share_freesharesmv(A1557,"",100000000)</f>
        <v>29.264469761600004</v>
      </c>
      <c r="U1557" s="17">
        <f>[1]!s_dq_amount_btin(A1557,E1557,100000000)</f>
        <v>1.78055501</v>
      </c>
      <c r="V1557" s="17">
        <f>[1]!s_dq_turn(A1557,E1557)</f>
        <v>6.0507844373230402</v>
      </c>
      <c r="W1557" s="2">
        <f>[1]!s_pq_amount(A1557,"20260101","",100000000)</f>
        <v>118.16043783000001</v>
      </c>
      <c r="X1557" s="2">
        <f>[1]!s_pq_avgamount(A1557,"20260101","",100000000)</f>
        <v>1.0741857984545455</v>
      </c>
      <c r="Y1557" s="17">
        <f>[1]!s_ipo_dilutedpe(A1557)</f>
        <v>13.5</v>
      </c>
      <c r="Z1557" s="12">
        <f>[1]!s_ipo_collection_total(A1557,100000000)</f>
        <v>37.4</v>
      </c>
      <c r="AA1557" s="2">
        <f>[1]!s_val_pe_ttm(A1557,E1557)</f>
        <v>11.532666206359863</v>
      </c>
      <c r="AB1557" s="5">
        <f>[1]!s_info_zjtxornot1(A1557,"")</f>
        <v>0</v>
      </c>
      <c r="AC1557" s="22" t="str">
        <f>[1]!s_info_nature1(A1557,"")</f>
        <v>民营企业</v>
      </c>
      <c r="AD1557" s="6" t="str">
        <f>[1]!s_info_city(A1557)</f>
        <v>绥化市</v>
      </c>
      <c r="AE1557" s="6" t="str">
        <f>[1]!s_info_province(A1557)</f>
        <v>黑龙江省</v>
      </c>
      <c r="AF1557">
        <v>126.99293</v>
      </c>
      <c r="AG1557">
        <v>46.637393000000003</v>
      </c>
    </row>
    <row r="1558" spans="1:33" x14ac:dyDescent="0.3">
      <c r="A1558" s="12" t="s">
        <v>3665</v>
      </c>
      <c r="B1558" s="12" t="s">
        <v>3666</v>
      </c>
      <c r="C1558" s="16" t="str">
        <f>[1]!s_info_mkt(A1558)</f>
        <v>主板</v>
      </c>
      <c r="D1558" s="16" t="str">
        <f>[1]!s_ipo_listeddate(A1558)</f>
        <v>1993-12-01</v>
      </c>
      <c r="E1558" s="16" t="str">
        <f>[1]!lastradeday_s("000002","")</f>
        <v>2026-06-22</v>
      </c>
      <c r="F1558" s="16" t="str">
        <f>[1]!s_info_industry_csrc2023(A1558,"",3)</f>
        <v>汽车制造业</v>
      </c>
      <c r="G1558" s="16" t="str">
        <f>[1]!s_info_industry_csrc2023(A1558,"",1)</f>
        <v>制造业</v>
      </c>
      <c r="H1558" s="16">
        <f>[1]!s_is(A1558,83,"FY","YTD","20251231",1,"",100000000)</f>
        <v>391.69909928999999</v>
      </c>
      <c r="I1558" s="16">
        <f>[1]!s_is(A1558,83,"FY","YTD","20241231",1,"",100000000)</f>
        <v>383.74160748000003</v>
      </c>
      <c r="J1558" s="16">
        <f t="shared" si="72"/>
        <v>2.0736588513964316E-2</v>
      </c>
      <c r="K1558" s="16">
        <f>[1]!s_is(A1558,61,"FY","YTD","20251231",1,"",100000000)</f>
        <v>11.874657190000001</v>
      </c>
      <c r="L1558" s="16">
        <f>[1]!s_is(A1558,61,"FY","YTD","20241231",1,"",100000000)</f>
        <v>15.37139024</v>
      </c>
      <c r="M1558" s="16">
        <f t="shared" si="73"/>
        <v>-0.22748320063468766</v>
      </c>
      <c r="N1558" s="16">
        <f>[1]!s_fa_roe(A1558,"20251231")</f>
        <v>10.329000000000001</v>
      </c>
      <c r="O1558" s="16">
        <f>[1]!s_stmnote_rdexp(A1558,"20251231",1,10000)</f>
        <v>149044.7935</v>
      </c>
      <c r="P1558" s="20">
        <f t="shared" si="74"/>
        <v>3.8050838965461228E-2</v>
      </c>
      <c r="Q1558" s="16">
        <f>[1]!s_margin_tradingbalance(A1558,"",10000)</f>
        <v>10899.4874</v>
      </c>
      <c r="R1558" s="16">
        <f>[1]!s_margin_seclendingbalance(A1558,"",10000)</f>
        <v>171.5412</v>
      </c>
      <c r="S1558" s="17">
        <f>[1]!s_val_ev(A1558,"",100000000)</f>
        <v>119.35558288</v>
      </c>
      <c r="T1558" s="17">
        <f>[1]!share_freesharesmv(A1558,"",100000000)</f>
        <v>28.405249963999999</v>
      </c>
      <c r="U1558" s="17">
        <f>[1]!s_dq_amount_btin(A1558,E1558,100000000)</f>
        <v>0.52516962</v>
      </c>
      <c r="V1558" s="17">
        <f>[1]!s_dq_turn(A1558,E1558)</f>
        <v>0.59144125110065682</v>
      </c>
      <c r="W1558" s="2">
        <f>[1]!s_pq_amount(A1558,"20260101","",100000000)</f>
        <v>96.701924509999998</v>
      </c>
      <c r="X1558" s="2">
        <f>[1]!s_pq_avgamount(A1558,"20260101","",100000000)</f>
        <v>0.87910840463636364</v>
      </c>
      <c r="Y1558" s="17">
        <f>[1]!s_ipo_dilutedpe(A1558)</f>
        <v>0</v>
      </c>
      <c r="Z1558" s="12">
        <f>[1]!s_ipo_collection_total(A1558,100000000)</f>
        <v>3.1751999999999998</v>
      </c>
      <c r="AA1558" s="2">
        <f>[1]!s_val_pe_ttm(A1558,E1558)</f>
        <v>12.214177131652832</v>
      </c>
      <c r="AB1558" s="5">
        <f>[1]!s_info_zjtxornot1(A1558,"")</f>
        <v>0</v>
      </c>
      <c r="AC1558" s="22" t="str">
        <f>[1]!s_info_nature1(A1558,"")</f>
        <v>中央国有企业</v>
      </c>
      <c r="AD1558" s="6" t="str">
        <f>[1]!s_info_city(A1558)</f>
        <v>南昌市</v>
      </c>
      <c r="AE1558" s="6" t="str">
        <f>[1]!s_info_province(A1558)</f>
        <v>江西省</v>
      </c>
      <c r="AF1558">
        <v>115.892151</v>
      </c>
      <c r="AG1558">
        <v>28.676493000000001</v>
      </c>
    </row>
    <row r="1559" spans="1:33" x14ac:dyDescent="0.3">
      <c r="A1559" s="12" t="s">
        <v>3667</v>
      </c>
      <c r="B1559" s="12" t="s">
        <v>3668</v>
      </c>
      <c r="C1559" s="16" t="str">
        <f>[1]!s_info_mkt(A1559)</f>
        <v>创业板</v>
      </c>
      <c r="D1559" s="16" t="str">
        <f>[1]!s_ipo_listeddate(A1559)</f>
        <v>2011-03-16</v>
      </c>
      <c r="E1559" s="16" t="str">
        <f>[1]!lastradeday_s("000002","")</f>
        <v>2026-06-22</v>
      </c>
      <c r="F1559" s="16" t="str">
        <f>[1]!s_info_industry_csrc2023(A1559,"",3)</f>
        <v>农、林、牧、渔专业及辅助性活动</v>
      </c>
      <c r="G1559" s="16" t="str">
        <f>[1]!s_info_industry_csrc2023(A1559,"",1)</f>
        <v>农、林、牧、渔业</v>
      </c>
      <c r="H1559" s="16">
        <f>[1]!s_is(A1559,83,"FY","YTD","20251231",1,"",100000000)</f>
        <v>2.4913415315999998</v>
      </c>
      <c r="I1559" s="16">
        <f>[1]!s_is(A1559,83,"FY","YTD","20241231",1,"",100000000)</f>
        <v>1.5651195511000002</v>
      </c>
      <c r="J1559" s="16">
        <f t="shared" si="72"/>
        <v>0.59178992419398924</v>
      </c>
      <c r="K1559" s="16">
        <f>[1]!s_is(A1559,61,"FY","YTD","20251231",1,"",100000000)</f>
        <v>1.0715775148</v>
      </c>
      <c r="L1559" s="16">
        <f>[1]!s_is(A1559,61,"FY","YTD","20241231",1,"",100000000)</f>
        <v>-0.50616492260000001</v>
      </c>
      <c r="M1559" s="16">
        <f t="shared" si="73"/>
        <v>3.11705210486666</v>
      </c>
      <c r="N1559" s="16">
        <f>[1]!s_fa_roe(A1559,"20251231")</f>
        <v>15.134499999999999</v>
      </c>
      <c r="O1559" s="16">
        <f>[1]!s_stmnote_rdexp(A1559,"20251231",1,10000)</f>
        <v>974.78142500000001</v>
      </c>
      <c r="P1559" s="20">
        <f t="shared" si="74"/>
        <v>3.9126768154263129E-2</v>
      </c>
      <c r="Q1559" s="16">
        <f>[1]!s_margin_tradingbalance(A1559,"",10000)</f>
        <v>18924.648700000002</v>
      </c>
      <c r="R1559" s="16">
        <f>[1]!s_margin_seclendingbalance(A1559,"",10000)</f>
        <v>0</v>
      </c>
      <c r="S1559" s="17">
        <f>[1]!s_val_ev(A1559,"",100000000)</f>
        <v>49.152000000000001</v>
      </c>
      <c r="T1559" s="17">
        <f>[1]!share_freesharesmv(A1559,"",100000000)</f>
        <v>40.336027152</v>
      </c>
      <c r="U1559" s="17">
        <f>[1]!s_dq_amount_btin(A1559,E1559,100000000)</f>
        <v>2.19761695</v>
      </c>
      <c r="V1559" s="17">
        <f>[1]!s_dq_turn(A1559,E1559)</f>
        <v>5.2879934080573143</v>
      </c>
      <c r="W1559" s="2">
        <f>[1]!s_pq_amount(A1559,"20260101","",100000000)</f>
        <v>1076.7553245199999</v>
      </c>
      <c r="X1559" s="2">
        <f>[1]!s_pq_avgamount(A1559,"20260101","",100000000)</f>
        <v>9.7886847683636375</v>
      </c>
      <c r="Y1559" s="17">
        <f>[1]!s_ipo_dilutedpe(A1559)</f>
        <v>88.89</v>
      </c>
      <c r="Z1559" s="12">
        <f>[1]!s_ipo_collection_total(A1559,100000000)</f>
        <v>9.6</v>
      </c>
      <c r="AA1559" s="2">
        <f>[1]!s_val_pe_ttm(A1559,E1559)</f>
        <v>43.381584167480469</v>
      </c>
      <c r="AB1559" s="5">
        <f>[1]!s_info_zjtxornot1(A1559,"")</f>
        <v>0</v>
      </c>
      <c r="AC1559" s="22" t="str">
        <f>[1]!s_info_nature1(A1559,"")</f>
        <v>民营企业</v>
      </c>
      <c r="AD1559" s="6" t="str">
        <f>[1]!s_info_city(A1559)</f>
        <v>海口市</v>
      </c>
      <c r="AE1559" s="6" t="str">
        <f>[1]!s_info_province(A1559)</f>
        <v>海南省</v>
      </c>
      <c r="AF1559">
        <v>110.33119000000001</v>
      </c>
      <c r="AG1559">
        <v>20.031970999999999</v>
      </c>
    </row>
    <row r="1560" spans="1:33" x14ac:dyDescent="0.3">
      <c r="A1560" s="12" t="s">
        <v>3669</v>
      </c>
      <c r="B1560" s="12" t="s">
        <v>3670</v>
      </c>
      <c r="C1560" s="16" t="str">
        <f>[1]!s_info_mkt(A1560)</f>
        <v>创业板</v>
      </c>
      <c r="D1560" s="16" t="str">
        <f>[1]!s_ipo_listeddate(A1560)</f>
        <v>2021-03-03</v>
      </c>
      <c r="E1560" s="16" t="str">
        <f>[1]!lastradeday_s("000002","")</f>
        <v>2026-06-22</v>
      </c>
      <c r="F1560" s="16" t="str">
        <f>[1]!s_info_industry_csrc2023(A1560,"",3)</f>
        <v>专用设备制造业</v>
      </c>
      <c r="G1560" s="16" t="str">
        <f>[1]!s_info_industry_csrc2023(A1560,"",1)</f>
        <v>制造业</v>
      </c>
      <c r="H1560" s="16">
        <f>[1]!s_is(A1560,83,"FY","YTD","20251231",1,"",100000000)</f>
        <v>5.4651402277000001</v>
      </c>
      <c r="I1560" s="16">
        <f>[1]!s_is(A1560,83,"FY","YTD","20241231",1,"",100000000)</f>
        <v>5.0902711257000002</v>
      </c>
      <c r="J1560" s="16">
        <f t="shared" si="72"/>
        <v>7.3644230875511418E-2</v>
      </c>
      <c r="K1560" s="16">
        <f>[1]!s_is(A1560,61,"FY","YTD","20251231",1,"",100000000)</f>
        <v>0.9205361178</v>
      </c>
      <c r="L1560" s="16">
        <f>[1]!s_is(A1560,61,"FY","YTD","20241231",1,"",100000000)</f>
        <v>0.96715099590000009</v>
      </c>
      <c r="M1560" s="16">
        <f t="shared" si="73"/>
        <v>-4.8198138964455864E-2</v>
      </c>
      <c r="N1560" s="16">
        <f>[1]!s_fa_roe(A1560,"20251231")</f>
        <v>11.7872</v>
      </c>
      <c r="O1560" s="16">
        <f>[1]!s_stmnote_rdexp(A1560,"20251231",1,10000)</f>
        <v>2535.775987</v>
      </c>
      <c r="P1560" s="20">
        <f t="shared" si="74"/>
        <v>4.6399101969011682E-2</v>
      </c>
      <c r="Q1560" s="16">
        <f>[1]!s_margin_tradingbalance(A1560,"",10000)</f>
        <v>9862.0388000000003</v>
      </c>
      <c r="R1560" s="16">
        <f>[1]!s_margin_seclendingbalance(A1560,"",10000)</f>
        <v>0</v>
      </c>
      <c r="S1560" s="17">
        <f>[1]!s_val_ev(A1560,"",100000000)</f>
        <v>26.580411999999999</v>
      </c>
      <c r="T1560" s="17">
        <f>[1]!share_freesharesmv(A1560,"",100000000)</f>
        <v>12.45116638</v>
      </c>
      <c r="U1560" s="17">
        <f>[1]!s_dq_amount_btin(A1560,E1560,100000000)</f>
        <v>0.39900409999999997</v>
      </c>
      <c r="V1560" s="17">
        <f>[1]!s_dq_turn(A1560,E1560)</f>
        <v>2.3886213484598566</v>
      </c>
      <c r="W1560" s="2">
        <f>[1]!s_pq_amount(A1560,"20260101","",100000000)</f>
        <v>82.497380179999993</v>
      </c>
      <c r="X1560" s="2">
        <f>[1]!s_pq_avgamount(A1560,"20260101","",100000000)</f>
        <v>0.74997618345454542</v>
      </c>
      <c r="Y1560" s="17">
        <f>[1]!s_ipo_dilutedpe(A1560)</f>
        <v>14.6</v>
      </c>
      <c r="Z1560" s="12">
        <f>[1]!s_ipo_collection_total(A1560,100000000)</f>
        <v>2.1025</v>
      </c>
      <c r="AA1560" s="2">
        <f>[1]!s_val_pe_ttm(A1560,E1560)</f>
        <v>36.018440246582031</v>
      </c>
      <c r="AB1560" s="5">
        <f>[1]!s_info_zjtxornot1(A1560,"")</f>
        <v>1</v>
      </c>
      <c r="AC1560" s="22" t="str">
        <f>[1]!s_info_nature1(A1560,"")</f>
        <v>民营企业</v>
      </c>
      <c r="AD1560" s="6" t="str">
        <f>[1]!s_info_city(A1560)</f>
        <v>胶州市</v>
      </c>
      <c r="AE1560" s="6" t="str">
        <f>[1]!s_info_province(A1560)</f>
        <v>山东省</v>
      </c>
      <c r="AF1560">
        <v>119.95942100000001</v>
      </c>
      <c r="AG1560">
        <v>36.248030999999997</v>
      </c>
    </row>
    <row r="1561" spans="1:33" x14ac:dyDescent="0.3">
      <c r="A1561" s="12" t="s">
        <v>3671</v>
      </c>
      <c r="B1561" s="12" t="s">
        <v>3672</v>
      </c>
      <c r="C1561" s="16" t="str">
        <f>[1]!s_info_mkt(A1561)</f>
        <v>主板</v>
      </c>
      <c r="D1561" s="16" t="str">
        <f>[1]!s_ipo_listeddate(A1561)</f>
        <v>2019-01-17</v>
      </c>
      <c r="E1561" s="16" t="str">
        <f>[1]!lastradeday_s("000002","")</f>
        <v>2026-06-22</v>
      </c>
      <c r="F1561" s="16" t="str">
        <f>[1]!s_info_industry_csrc2023(A1561,"",3)</f>
        <v>化学纤维制造业</v>
      </c>
      <c r="G1561" s="16" t="str">
        <f>[1]!s_info_industry_csrc2023(A1561,"",1)</f>
        <v>制造业</v>
      </c>
      <c r="H1561" s="16">
        <f>[1]!s_is(A1561,83,"FY","YTD","20251231",1,"",100000000)</f>
        <v>16.583132947399999</v>
      </c>
      <c r="I1561" s="16">
        <f>[1]!s_is(A1561,83,"FY","YTD","20241231",1,"",100000000)</f>
        <v>16.786978358100001</v>
      </c>
      <c r="J1561" s="16">
        <f t="shared" si="72"/>
        <v>-1.2143067462861312E-2</v>
      </c>
      <c r="K1561" s="16">
        <f>[1]!s_is(A1561,61,"FY","YTD","20251231",1,"",100000000)</f>
        <v>0.76634700219999996</v>
      </c>
      <c r="L1561" s="16">
        <f>[1]!s_is(A1561,61,"FY","YTD","20241231",1,"",100000000)</f>
        <v>0.57763484809999999</v>
      </c>
      <c r="M1561" s="16">
        <f t="shared" si="73"/>
        <v>0.32669800778247055</v>
      </c>
      <c r="N1561" s="16">
        <f>[1]!s_fa_roe(A1561,"20251231")</f>
        <v>5.9720000000000004</v>
      </c>
      <c r="O1561" s="16">
        <f>[1]!s_stmnote_rdexp(A1561,"20251231",1,10000)</f>
        <v>5991.3405149999999</v>
      </c>
      <c r="P1561" s="20">
        <f t="shared" si="74"/>
        <v>3.6129123091540774E-2</v>
      </c>
      <c r="Q1561" s="16">
        <f>[1]!s_margin_tradingbalance(A1561,"",10000)</f>
        <v>0</v>
      </c>
      <c r="R1561" s="16">
        <f>[1]!s_margin_seclendingbalance(A1561,"",10000)</f>
        <v>0</v>
      </c>
      <c r="S1561" s="17">
        <f>[1]!s_val_ev(A1561,"",100000000)</f>
        <v>24.620309539200001</v>
      </c>
      <c r="T1561" s="17">
        <f>[1]!share_freesharesmv(A1561,"",100000000)</f>
        <v>9.8375796084000022</v>
      </c>
      <c r="U1561" s="17">
        <f>[1]!s_dq_amount_btin(A1561,E1561,100000000)</f>
        <v>0.41282191000000001</v>
      </c>
      <c r="V1561" s="17">
        <f>[1]!s_dq_turn(A1561,E1561)</f>
        <v>1.7288470923661294</v>
      </c>
      <c r="W1561" s="2">
        <f>[1]!s_pq_amount(A1561,"20260101","",100000000)</f>
        <v>106.75848448000001</v>
      </c>
      <c r="X1561" s="2">
        <f>[1]!s_pq_avgamount(A1561,"20260101","",100000000)</f>
        <v>0.97053167709090904</v>
      </c>
      <c r="Y1561" s="17">
        <f>[1]!s_ipo_dilutedpe(A1561)</f>
        <v>18.95</v>
      </c>
      <c r="Z1561" s="12">
        <f>[1]!s_ipo_collection_total(A1561,100000000)</f>
        <v>5.7804840000000004</v>
      </c>
      <c r="AA1561" s="2">
        <f>[1]!s_val_pe_ttm(A1561,E1561)</f>
        <v>29.71551513671875</v>
      </c>
      <c r="AB1561" s="5">
        <f>[1]!s_info_zjtxornot1(A1561,"")</f>
        <v>1</v>
      </c>
      <c r="AC1561" s="22" t="str">
        <f>[1]!s_info_nature1(A1561,"")</f>
        <v>民营企业</v>
      </c>
      <c r="AD1561" s="6" t="str">
        <f>[1]!s_info_city(A1561)</f>
        <v>张家港市</v>
      </c>
      <c r="AE1561" s="6" t="str">
        <f>[1]!s_info_province(A1561)</f>
        <v>江苏省</v>
      </c>
      <c r="AF1561">
        <v>120.627279</v>
      </c>
      <c r="AG1561">
        <v>31.907812</v>
      </c>
    </row>
    <row r="1562" spans="1:33" x14ac:dyDescent="0.3">
      <c r="A1562" s="12" t="s">
        <v>3673</v>
      </c>
      <c r="B1562" s="12" t="s">
        <v>3674</v>
      </c>
      <c r="C1562" s="16" t="str">
        <f>[1]!s_info_mkt(A1562)</f>
        <v>主板</v>
      </c>
      <c r="D1562" s="16" t="str">
        <f>[1]!s_ipo_listeddate(A1562)</f>
        <v>2006-11-20</v>
      </c>
      <c r="E1562" s="16" t="str">
        <f>[1]!lastradeday_s("000002","")</f>
        <v>2026-06-22</v>
      </c>
      <c r="F1562" s="16" t="str">
        <f>[1]!s_info_industry_csrc2023(A1562,"",3)</f>
        <v>建筑装饰、装修和其他建筑业</v>
      </c>
      <c r="G1562" s="16" t="str">
        <f>[1]!s_info_industry_csrc2023(A1562,"",1)</f>
        <v>建筑业</v>
      </c>
      <c r="H1562" s="16">
        <f>[1]!s_is(A1562,83,"FY","YTD","20251231",1,"",100000000)</f>
        <v>173.06048352319999</v>
      </c>
      <c r="I1562" s="16">
        <f>[1]!s_is(A1562,83,"FY","YTD","20241231",1,"",100000000)</f>
        <v>183.29220950080003</v>
      </c>
      <c r="J1562" s="16">
        <f t="shared" si="72"/>
        <v>-5.5821935942975132E-2</v>
      </c>
      <c r="K1562" s="16">
        <f>[1]!s_is(A1562,61,"FY","YTD","20251231",1,"",100000000)</f>
        <v>4.4366770065000001</v>
      </c>
      <c r="L1562" s="16">
        <f>[1]!s_is(A1562,61,"FY","YTD","20241231",1,"",100000000)</f>
        <v>5.4383734214999997</v>
      </c>
      <c r="M1562" s="16">
        <f t="shared" si="73"/>
        <v>-0.18419044397354273</v>
      </c>
      <c r="N1562" s="16">
        <f>[1]!s_fa_roe(A1562,"20251231")</f>
        <v>3.2410999999999999</v>
      </c>
      <c r="O1562" s="16">
        <f>[1]!s_stmnote_rdexp(A1562,"20251231",1,10000)</f>
        <v>52984.898776000002</v>
      </c>
      <c r="P1562" s="20">
        <f t="shared" si="74"/>
        <v>3.0616405141903464E-2</v>
      </c>
      <c r="Q1562" s="16">
        <f>[1]!s_margin_tradingbalance(A1562,"",10000)</f>
        <v>34973.206400000003</v>
      </c>
      <c r="R1562" s="16">
        <f>[1]!s_margin_seclendingbalance(A1562,"",10000)</f>
        <v>371.27760000000001</v>
      </c>
      <c r="S1562" s="17">
        <f>[1]!s_val_ev(A1562,"",100000000)</f>
        <v>125.33127812079999</v>
      </c>
      <c r="T1562" s="17">
        <f>[1]!share_freesharesmv(A1562,"",100000000)</f>
        <v>63.156812054399992</v>
      </c>
      <c r="U1562" s="17">
        <f>[1]!s_dq_amount_btin(A1562,E1562,100000000)</f>
        <v>7.0578165999999998</v>
      </c>
      <c r="V1562" s="17">
        <f>[1]!s_dq_turn(A1562,E1562)</f>
        <v>5.7265038483802746</v>
      </c>
      <c r="W1562" s="2">
        <f>[1]!s_pq_amount(A1562,"20260101","",100000000)</f>
        <v>1030.29219951</v>
      </c>
      <c r="X1562" s="2">
        <f>[1]!s_pq_avgamount(A1562,"20260101","",100000000)</f>
        <v>9.3662927228181818</v>
      </c>
      <c r="Y1562" s="17">
        <f>[1]!s_ipo_dilutedpe(A1562)</f>
        <v>26.43</v>
      </c>
      <c r="Z1562" s="12">
        <f>[1]!s_ipo_collection_total(A1562,100000000)</f>
        <v>3.0720000000000001</v>
      </c>
      <c r="AA1562" s="2">
        <f>[1]!s_val_pe_ttm(A1562,E1562)</f>
        <v>30.892108917236328</v>
      </c>
      <c r="AB1562" s="5">
        <f>[1]!s_info_zjtxornot1(A1562,"")</f>
        <v>0</v>
      </c>
      <c r="AC1562" s="22" t="str">
        <f>[1]!s_info_nature1(A1562,"")</f>
        <v>外资企业</v>
      </c>
      <c r="AD1562" s="6" t="str">
        <f>[1]!s_info_city(A1562)</f>
        <v>苏州市</v>
      </c>
      <c r="AE1562" s="6" t="str">
        <f>[1]!s_info_province(A1562)</f>
        <v>江苏省</v>
      </c>
      <c r="AF1562">
        <v>120.619585</v>
      </c>
      <c r="AG1562">
        <v>31.299378999999998</v>
      </c>
    </row>
    <row r="1563" spans="1:33" x14ac:dyDescent="0.3">
      <c r="A1563" s="12" t="s">
        <v>3675</v>
      </c>
      <c r="B1563" s="12" t="s">
        <v>3676</v>
      </c>
      <c r="C1563" s="16" t="str">
        <f>[1]!s_info_mkt(A1563)</f>
        <v>创业板</v>
      </c>
      <c r="D1563" s="16" t="str">
        <f>[1]!s_ipo_listeddate(A1563)</f>
        <v>2024-10-17</v>
      </c>
      <c r="E1563" s="16" t="str">
        <f>[1]!lastradeday_s("000002","")</f>
        <v>2026-06-22</v>
      </c>
      <c r="F1563" s="16" t="str">
        <f>[1]!s_info_industry_csrc2023(A1563,"",3)</f>
        <v>软件和信息技术服务业</v>
      </c>
      <c r="G1563" s="16" t="str">
        <f>[1]!s_info_industry_csrc2023(A1563,"",1)</f>
        <v>信息传输、软件和信息技术服务业</v>
      </c>
      <c r="H1563" s="16">
        <f>[1]!s_is(A1563,83,"FY","YTD","20251231",1,"",100000000)</f>
        <v>5.1058020052000002</v>
      </c>
      <c r="I1563" s="16">
        <f>[1]!s_is(A1563,83,"FY","YTD","20241231",1,"",100000000)</f>
        <v>4.8889566404</v>
      </c>
      <c r="J1563" s="16">
        <f t="shared" si="72"/>
        <v>4.4354119038015893E-2</v>
      </c>
      <c r="K1563" s="16">
        <f>[1]!s_is(A1563,61,"FY","YTD","20251231",1,"",100000000)</f>
        <v>1.0640587593999999</v>
      </c>
      <c r="L1563" s="16">
        <f>[1]!s_is(A1563,61,"FY","YTD","20241231",1,"",100000000)</f>
        <v>1.234630092</v>
      </c>
      <c r="M1563" s="16">
        <f t="shared" si="73"/>
        <v>-0.13815581987288872</v>
      </c>
      <c r="N1563" s="16">
        <f>[1]!s_fa_roe(A1563,"20251231")</f>
        <v>11.041700000000001</v>
      </c>
      <c r="O1563" s="16">
        <f>[1]!s_stmnote_rdexp(A1563,"20251231",1,10000)</f>
        <v>5121.4121090000008</v>
      </c>
      <c r="P1563" s="20">
        <f t="shared" si="74"/>
        <v>0.10030573265050433</v>
      </c>
      <c r="Q1563" s="16">
        <f>[1]!s_margin_tradingbalance(A1563,"",10000)</f>
        <v>18335.208900000001</v>
      </c>
      <c r="R1563" s="16">
        <f>[1]!s_margin_seclendingbalance(A1563,"",10000)</f>
        <v>46.4328</v>
      </c>
      <c r="S1563" s="17">
        <f>[1]!s_val_ev(A1563,"",100000000)</f>
        <v>54.238079999999997</v>
      </c>
      <c r="T1563" s="17">
        <f>[1]!share_freesharesmv(A1563,"",100000000)</f>
        <v>17.94792</v>
      </c>
      <c r="U1563" s="17">
        <f>[1]!s_dq_amount_btin(A1563,E1563,100000000)</f>
        <v>0.87607204999999999</v>
      </c>
      <c r="V1563" s="17">
        <f>[1]!s_dq_turn(A1563,E1563)</f>
        <v>4.7575678426051562</v>
      </c>
      <c r="W1563" s="2">
        <f>[1]!s_pq_amount(A1563,"20260101","",100000000)</f>
        <v>277.66619179000003</v>
      </c>
      <c r="X1563" s="2">
        <f>[1]!s_pq_avgamount(A1563,"20260101","",100000000)</f>
        <v>2.5242381071818181</v>
      </c>
      <c r="Y1563" s="17">
        <f>[1]!s_ipo_dilutedpe(A1563)</f>
        <v>11.73</v>
      </c>
      <c r="Z1563" s="12">
        <f>[1]!s_ipo_collection_total(A1563,100000000)</f>
        <v>3.0914000000000001</v>
      </c>
      <c r="AA1563" s="2">
        <f>[1]!s_val_pe_ttm(A1563,E1563)</f>
        <v>50.501960754394531</v>
      </c>
      <c r="AB1563" s="5">
        <f>[1]!s_info_zjtxornot1(A1563,"")</f>
        <v>1</v>
      </c>
      <c r="AC1563" s="22" t="str">
        <f>[1]!s_info_nature1(A1563,"")</f>
        <v>民营企业</v>
      </c>
      <c r="AD1563" s="6" t="str">
        <f>[1]!s_info_city(A1563)</f>
        <v>杭州市</v>
      </c>
      <c r="AE1563" s="6" t="str">
        <f>[1]!s_info_province(A1563)</f>
        <v>浙江省</v>
      </c>
      <c r="AF1563">
        <v>120.153576</v>
      </c>
      <c r="AG1563">
        <v>30.287458999999998</v>
      </c>
    </row>
    <row r="1564" spans="1:33" x14ac:dyDescent="0.3">
      <c r="A1564" s="12" t="s">
        <v>3677</v>
      </c>
      <c r="B1564" s="12" t="s">
        <v>3678</v>
      </c>
      <c r="C1564" s="16" t="str">
        <f>[1]!s_info_mkt(A1564)</f>
        <v>科创板</v>
      </c>
      <c r="D1564" s="16" t="str">
        <f>[1]!s_ipo_listeddate(A1564)</f>
        <v>2020-09-22</v>
      </c>
      <c r="E1564" s="16" t="str">
        <f>[1]!lastradeday_s("000002","")</f>
        <v>2026-06-22</v>
      </c>
      <c r="F1564" s="16" t="str">
        <f>[1]!s_info_industry_csrc2023(A1564,"",3)</f>
        <v>生态保护和环境治理业</v>
      </c>
      <c r="G1564" s="16" t="str">
        <f>[1]!s_info_industry_csrc2023(A1564,"",1)</f>
        <v>水利、环境和公共设施管理业</v>
      </c>
      <c r="H1564" s="16">
        <f>[1]!s_is(A1564,83,"FY","YTD","20251231",1,"",100000000)</f>
        <v>3.8020822404000003</v>
      </c>
      <c r="I1564" s="16">
        <f>[1]!s_is(A1564,83,"FY","YTD","20241231",1,"",100000000)</f>
        <v>2.7761872654000004</v>
      </c>
      <c r="J1564" s="16">
        <f t="shared" si="72"/>
        <v>0.36953378029856587</v>
      </c>
      <c r="K1564" s="16">
        <f>[1]!s_is(A1564,61,"FY","YTD","20251231",1,"",100000000)</f>
        <v>-0.70101818339999999</v>
      </c>
      <c r="L1564" s="16">
        <f>[1]!s_is(A1564,61,"FY","YTD","20241231",1,"",100000000)</f>
        <v>-0.5655153155</v>
      </c>
      <c r="M1564" s="16">
        <f t="shared" si="73"/>
        <v>-0.23960954581786209</v>
      </c>
      <c r="N1564" s="16">
        <f>[1]!s_fa_roe(A1564,"20251231")</f>
        <v>-8.7795000000000005</v>
      </c>
      <c r="O1564" s="16">
        <f>[1]!s_stmnote_rdexp(A1564,"20251231",1,10000)</f>
        <v>1466.9916940000001</v>
      </c>
      <c r="P1564" s="20">
        <f t="shared" si="74"/>
        <v>3.8583902221054123E-2</v>
      </c>
      <c r="Q1564" s="16">
        <f>[1]!s_margin_tradingbalance(A1564,"",10000)</f>
        <v>12595.047399999999</v>
      </c>
      <c r="R1564" s="16">
        <f>[1]!s_margin_seclendingbalance(A1564,"",10000)</f>
        <v>0</v>
      </c>
      <c r="S1564" s="17">
        <f>[1]!s_val_ev(A1564,"",100000000)</f>
        <v>27.917964320399999</v>
      </c>
      <c r="T1564" s="17">
        <f>[1]!share_freesharesmv(A1564,"",100000000)</f>
        <v>20.184713564399999</v>
      </c>
      <c r="U1564" s="17">
        <f>[1]!s_dq_amount_btin(A1564,E1564,100000000)</f>
        <v>1.49332518</v>
      </c>
      <c r="V1564" s="17">
        <f>[1]!s_dq_turn(A1564,E1564)</f>
        <v>5.2838778167005858</v>
      </c>
      <c r="W1564" s="2">
        <f>[1]!s_pq_amount(A1564,"20260101","",100000000)</f>
        <v>97.382076310000002</v>
      </c>
      <c r="X1564" s="2">
        <f>[1]!s_pq_avgamount(A1564,"20260101","",100000000)</f>
        <v>0.88529160281818187</v>
      </c>
      <c r="Y1564" s="17">
        <f>[1]!s_ipo_dilutedpe(A1564)</f>
        <v>34.01</v>
      </c>
      <c r="Z1564" s="12">
        <f>[1]!s_ipo_collection_total(A1564,100000000)</f>
        <v>3.652936</v>
      </c>
      <c r="AA1564" s="2">
        <f>[1]!s_val_pe_ttm(A1564,E1564)</f>
        <v>-46.289627075195313</v>
      </c>
      <c r="AB1564" s="5">
        <f>[1]!s_info_zjtxornot1(A1564,"")</f>
        <v>1</v>
      </c>
      <c r="AC1564" s="22" t="str">
        <f>[1]!s_info_nature1(A1564,"")</f>
        <v>民营企业</v>
      </c>
      <c r="AD1564" s="6" t="str">
        <f>[1]!s_info_city(A1564)</f>
        <v>武汉市</v>
      </c>
      <c r="AE1564" s="6" t="str">
        <f>[1]!s_info_province(A1564)</f>
        <v>湖北省</v>
      </c>
      <c r="AF1564">
        <v>114.29857199999999</v>
      </c>
      <c r="AG1564">
        <v>30.584354999999999</v>
      </c>
    </row>
    <row r="1565" spans="1:33" x14ac:dyDescent="0.3">
      <c r="A1565" s="12" t="s">
        <v>3679</v>
      </c>
      <c r="B1565" s="12" t="s">
        <v>3680</v>
      </c>
      <c r="C1565" s="16" t="str">
        <f>[1]!s_info_mkt(A1565)</f>
        <v>创业板</v>
      </c>
      <c r="D1565" s="16" t="str">
        <f>[1]!s_ipo_listeddate(A1565)</f>
        <v>2016-03-24</v>
      </c>
      <c r="E1565" s="16" t="str">
        <f>[1]!lastradeday_s("000002","")</f>
        <v>2026-06-22</v>
      </c>
      <c r="F1565" s="16" t="str">
        <f>[1]!s_info_industry_csrc2023(A1565,"",3)</f>
        <v>建筑装饰、装修和其他建筑业</v>
      </c>
      <c r="G1565" s="16" t="str">
        <f>[1]!s_info_industry_csrc2023(A1565,"",1)</f>
        <v>建筑业</v>
      </c>
      <c r="H1565" s="16">
        <f>[1]!s_is(A1565,83,"FY","YTD","20251231",1,"",100000000)</f>
        <v>1.7981959084000001</v>
      </c>
      <c r="I1565" s="16">
        <f>[1]!s_is(A1565,83,"FY","YTD","20241231",1,"",100000000)</f>
        <v>1.1689294574</v>
      </c>
      <c r="J1565" s="16">
        <f t="shared" si="72"/>
        <v>0.53832713943204991</v>
      </c>
      <c r="K1565" s="16">
        <f>[1]!s_is(A1565,61,"FY","YTD","20251231",1,"",100000000)</f>
        <v>-0.67574213220000001</v>
      </c>
      <c r="L1565" s="16">
        <f>[1]!s_is(A1565,61,"FY","YTD","20241231",1,"",100000000)</f>
        <v>-1.3095205079000001</v>
      </c>
      <c r="M1565" s="16">
        <f t="shared" si="73"/>
        <v>0.48397743439417579</v>
      </c>
      <c r="N1565" s="16">
        <f>[1]!s_fa_roe(A1565,"20251231")</f>
        <v>-9.1575000000000006</v>
      </c>
      <c r="O1565" s="16">
        <f>[1]!s_stmnote_rdexp(A1565,"20251231",1,10000)</f>
        <v>206.33292800000001</v>
      </c>
      <c r="P1565" s="20">
        <f t="shared" si="74"/>
        <v>1.1474440968091793E-2</v>
      </c>
      <c r="Q1565" s="16">
        <f>[1]!s_margin_tradingbalance(A1565,"",10000)</f>
        <v>0</v>
      </c>
      <c r="R1565" s="16">
        <f>[1]!s_margin_seclendingbalance(A1565,"",10000)</f>
        <v>0</v>
      </c>
      <c r="S1565" s="17">
        <f>[1]!s_val_ev(A1565,"",100000000)</f>
        <v>69.283993253399998</v>
      </c>
      <c r="T1565" s="17">
        <f>[1]!share_freesharesmv(A1565,"",100000000)</f>
        <v>32.082795057600002</v>
      </c>
      <c r="U1565" s="17">
        <f>[1]!s_dq_amount_btin(A1565,E1565,100000000)</f>
        <v>0.92857321999999998</v>
      </c>
      <c r="V1565" s="17">
        <f>[1]!s_dq_turn(A1565,E1565)</f>
        <v>2.6525210961495334</v>
      </c>
      <c r="W1565" s="2">
        <f>[1]!s_pq_amount(A1565,"20260101","",100000000)</f>
        <v>60.087448000000002</v>
      </c>
      <c r="X1565" s="2">
        <f>[1]!s_pq_avgamount(A1565,"20260101","",100000000)</f>
        <v>0.55636525925925928</v>
      </c>
      <c r="Y1565" s="17">
        <f>[1]!s_ipo_dilutedpe(A1565)</f>
        <v>22.96</v>
      </c>
      <c r="Z1565" s="12">
        <f>[1]!s_ipo_collection_total(A1565,100000000)</f>
        <v>2.5739999999999998</v>
      </c>
      <c r="AA1565" s="2">
        <f>[1]!s_val_pe_ttm(A1565,E1565)</f>
        <v>-108.65599822998047</v>
      </c>
      <c r="AB1565" s="5">
        <f>[1]!s_info_zjtxornot1(A1565,"")</f>
        <v>0</v>
      </c>
      <c r="AC1565" s="22" t="str">
        <f>[1]!s_info_nature1(A1565,"")</f>
        <v>民营企业</v>
      </c>
      <c r="AD1565" s="6" t="str">
        <f>[1]!s_info_city(A1565)</f>
        <v>深圳市</v>
      </c>
      <c r="AE1565" s="6" t="str">
        <f>[1]!s_info_province(A1565)</f>
        <v>广东省</v>
      </c>
      <c r="AF1565">
        <v>114.085947</v>
      </c>
      <c r="AG1565">
        <v>22.547000000000001</v>
      </c>
    </row>
    <row r="1566" spans="1:33" x14ac:dyDescent="0.3">
      <c r="A1566" s="12" t="s">
        <v>3681</v>
      </c>
      <c r="B1566" s="12" t="s">
        <v>3682</v>
      </c>
      <c r="C1566" s="16" t="str">
        <f>[1]!s_info_mkt(A1566)</f>
        <v>主板</v>
      </c>
      <c r="D1566" s="16" t="str">
        <f>[1]!s_ipo_listeddate(A1566)</f>
        <v>2009-09-10</v>
      </c>
      <c r="E1566" s="16" t="str">
        <f>[1]!lastradeday_s("000002","")</f>
        <v>2026-06-22</v>
      </c>
      <c r="F1566" s="16" t="str">
        <f>[1]!s_info_industry_csrc2023(A1566,"",3)</f>
        <v>文教、工美、体育和娱乐用品制造业</v>
      </c>
      <c r="G1566" s="16" t="str">
        <f>[1]!s_info_industry_csrc2023(A1566,"",1)</f>
        <v>制造业</v>
      </c>
      <c r="H1566" s="16">
        <f>[1]!s_is(A1566,83,"FY","YTD","20251231",1,"",100000000)</f>
        <v>24.728077820599999</v>
      </c>
      <c r="I1566" s="16">
        <f>[1]!s_is(A1566,83,"FY","YTD","20241231",1,"",100000000)</f>
        <v>27.153059599899997</v>
      </c>
      <c r="J1566" s="16">
        <f t="shared" si="72"/>
        <v>-8.9307864934268011E-2</v>
      </c>
      <c r="K1566" s="16">
        <f>[1]!s_is(A1566,61,"FY","YTD","20251231",1,"",100000000)</f>
        <v>0.71874775760000009</v>
      </c>
      <c r="L1566" s="16">
        <f>[1]!s_is(A1566,61,"FY","YTD","20241231",1,"",100000000)</f>
        <v>-2.8528801574</v>
      </c>
      <c r="M1566" s="16">
        <f t="shared" si="73"/>
        <v>1.2519375921682732</v>
      </c>
      <c r="N1566" s="16">
        <f>[1]!s_fa_roe(A1566,"20251231")</f>
        <v>2.4152999999999998</v>
      </c>
      <c r="O1566" s="16">
        <f>[1]!s_stmnote_rdexp(A1566,"20251231",1,10000)</f>
        <v>18259.439263</v>
      </c>
      <c r="P1566" s="20">
        <f t="shared" si="74"/>
        <v>7.3840916368310569E-2</v>
      </c>
      <c r="Q1566" s="16">
        <f>[1]!s_margin_tradingbalance(A1566,"",10000)</f>
        <v>45907.642599999999</v>
      </c>
      <c r="R1566" s="16">
        <f>[1]!s_margin_seclendingbalance(A1566,"",10000)</f>
        <v>99.342600000000004</v>
      </c>
      <c r="S1566" s="17">
        <f>[1]!s_val_ev(A1566,"",100000000)</f>
        <v>98.185659880800003</v>
      </c>
      <c r="T1566" s="17">
        <f>[1]!share_freesharesmv(A1566,"",100000000)</f>
        <v>57.3870626024</v>
      </c>
      <c r="U1566" s="17">
        <f>[1]!s_dq_amount_btin(A1566,E1566,100000000)</f>
        <v>1.97258384</v>
      </c>
      <c r="V1566" s="17">
        <f>[1]!s_dq_turn(A1566,E1566)</f>
        <v>2.9816563800830922</v>
      </c>
      <c r="W1566" s="2">
        <f>[1]!s_pq_amount(A1566,"20260101","",100000000)</f>
        <v>461.18076434</v>
      </c>
      <c r="X1566" s="2">
        <f>[1]!s_pq_avgamount(A1566,"20260101","",100000000)</f>
        <v>4.1925524030909092</v>
      </c>
      <c r="Y1566" s="17">
        <f>[1]!s_ipo_dilutedpe(A1566)</f>
        <v>58.26</v>
      </c>
      <c r="Z1566" s="12">
        <f>[1]!s_ipo_collection_total(A1566,100000000)</f>
        <v>9.1679999999999993</v>
      </c>
      <c r="AA1566" s="2">
        <f>[1]!s_val_pe_ttm(A1566,E1566)</f>
        <v>126.70558929443359</v>
      </c>
      <c r="AB1566" s="5">
        <f>[1]!s_info_zjtxornot1(A1566,"")</f>
        <v>0</v>
      </c>
      <c r="AC1566" s="22" t="str">
        <f>[1]!s_info_nature1(A1566,"")</f>
        <v>民营企业</v>
      </c>
      <c r="AD1566" s="6" t="str">
        <f>[1]!s_info_city(A1566)</f>
        <v>汕头市</v>
      </c>
      <c r="AE1566" s="6" t="str">
        <f>[1]!s_info_province(A1566)</f>
        <v>广东省</v>
      </c>
      <c r="AF1566">
        <v>116.70846299999999</v>
      </c>
      <c r="AG1566">
        <v>23.371020000000001</v>
      </c>
    </row>
    <row r="1567" spans="1:33" x14ac:dyDescent="0.3">
      <c r="A1567" s="12" t="s">
        <v>3683</v>
      </c>
      <c r="B1567" s="12" t="s">
        <v>3684</v>
      </c>
      <c r="C1567" s="16" t="str">
        <f>[1]!s_info_mkt(A1567)</f>
        <v>主板</v>
      </c>
      <c r="D1567" s="16" t="str">
        <f>[1]!s_ipo_listeddate(A1567)</f>
        <v>2015-05-28</v>
      </c>
      <c r="E1567" s="16" t="str">
        <f>[1]!lastradeday_s("000002","")</f>
        <v>2026-06-22</v>
      </c>
      <c r="F1567" s="16" t="str">
        <f>[1]!s_info_industry_csrc2023(A1567,"",3)</f>
        <v>医药制造业</v>
      </c>
      <c r="G1567" s="16" t="str">
        <f>[1]!s_info_industry_csrc2023(A1567,"",1)</f>
        <v>制造业</v>
      </c>
      <c r="H1567" s="16">
        <f>[1]!s_is(A1567,83,"FY","YTD","20251231",1,"",100000000)</f>
        <v>3.2248388760000002</v>
      </c>
      <c r="I1567" s="16">
        <f>[1]!s_is(A1567,83,"FY","YTD","20241231",1,"",100000000)</f>
        <v>3.7978022417000004</v>
      </c>
      <c r="J1567" s="16">
        <f t="shared" si="72"/>
        <v>-0.1508670881829608</v>
      </c>
      <c r="K1567" s="16">
        <f>[1]!s_is(A1567,61,"FY","YTD","20251231",1,"",100000000)</f>
        <v>-1.9323935138999999</v>
      </c>
      <c r="L1567" s="16">
        <f>[1]!s_is(A1567,61,"FY","YTD","20241231",1,"",100000000)</f>
        <v>-1.3076368885</v>
      </c>
      <c r="M1567" s="16">
        <f t="shared" si="73"/>
        <v>-0.47777531430507658</v>
      </c>
      <c r="N1567" s="16">
        <f>[1]!s_fa_roe(A1567,"20251231")</f>
        <v>-27.8034</v>
      </c>
      <c r="O1567" s="16">
        <f>[1]!s_stmnote_rdexp(A1567,"20251231",1,10000)</f>
        <v>1270.1213380000002</v>
      </c>
      <c r="P1567" s="20">
        <f t="shared" si="74"/>
        <v>3.9385575119815698E-2</v>
      </c>
      <c r="Q1567" s="16">
        <f>[1]!s_margin_tradingbalance(A1567,"",10000)</f>
        <v>0</v>
      </c>
      <c r="R1567" s="16">
        <f>[1]!s_margin_seclendingbalance(A1567,"",10000)</f>
        <v>0</v>
      </c>
      <c r="S1567" s="17">
        <f>[1]!s_val_ev(A1567,"",100000000)</f>
        <v>35.972684997999998</v>
      </c>
      <c r="T1567" s="17">
        <f>[1]!share_freesharesmv(A1567,"",100000000)</f>
        <v>15.3985390325</v>
      </c>
      <c r="U1567" s="17">
        <f>[1]!s_dq_amount_btin(A1567,E1567,100000000)</f>
        <v>1.0520625699999999</v>
      </c>
      <c r="V1567" s="17">
        <f>[1]!s_dq_turn(A1567,E1567)</f>
        <v>3.0159934379663897</v>
      </c>
      <c r="W1567" s="2">
        <f>[1]!s_pq_amount(A1567,"20260101","",100000000)</f>
        <v>71.917870660000006</v>
      </c>
      <c r="X1567" s="2">
        <f>[1]!s_pq_avgamount(A1567,"20260101","",100000000)</f>
        <v>0.65379882418181823</v>
      </c>
      <c r="Y1567" s="17">
        <f>[1]!s_ipo_dilutedpe(A1567)</f>
        <v>22.98</v>
      </c>
      <c r="Z1567" s="12">
        <f>[1]!s_ipo_collection_total(A1567,100000000)</f>
        <v>7.6050000000000004</v>
      </c>
      <c r="AA1567" s="2">
        <f>[1]!s_val_pe_ttm(A1567,E1567)</f>
        <v>-20.955507278442383</v>
      </c>
      <c r="AB1567" s="5">
        <f>[1]!s_info_zjtxornot1(A1567,"")</f>
        <v>0</v>
      </c>
      <c r="AC1567" s="22" t="str">
        <f>[1]!s_info_nature1(A1567,"")</f>
        <v>民营企业</v>
      </c>
      <c r="AD1567" s="6" t="str">
        <f>[1]!s_info_city(A1567)</f>
        <v>山南市</v>
      </c>
      <c r="AE1567" s="6" t="str">
        <f>[1]!s_info_province(A1567)</f>
        <v>西藏自治区</v>
      </c>
      <c r="AF1567">
        <v>91.766529000000006</v>
      </c>
      <c r="AG1567">
        <v>29.236022999999999</v>
      </c>
    </row>
    <row r="1568" spans="1:33" x14ac:dyDescent="0.3">
      <c r="A1568" s="12" t="s">
        <v>3685</v>
      </c>
      <c r="B1568" s="12" t="s">
        <v>3686</v>
      </c>
      <c r="C1568" s="16" t="str">
        <f>[1]!s_info_mkt(A1568)</f>
        <v>创业板</v>
      </c>
      <c r="D1568" s="16" t="str">
        <f>[1]!s_ipo_listeddate(A1568)</f>
        <v>2023-03-29</v>
      </c>
      <c r="E1568" s="16" t="str">
        <f>[1]!lastradeday_s("000002","")</f>
        <v>2026-06-22</v>
      </c>
      <c r="F1568" s="16" t="str">
        <f>[1]!s_info_industry_csrc2023(A1568,"",3)</f>
        <v>电气机械和器材制造业</v>
      </c>
      <c r="G1568" s="16" t="str">
        <f>[1]!s_info_industry_csrc2023(A1568,"",1)</f>
        <v>制造业</v>
      </c>
      <c r="H1568" s="16">
        <f>[1]!s_is(A1568,83,"FY","YTD","20251231",1,"",100000000)</f>
        <v>5.4546723227999996</v>
      </c>
      <c r="I1568" s="16">
        <f>[1]!s_is(A1568,83,"FY","YTD","20241231",1,"",100000000)</f>
        <v>5.0558612069000004</v>
      </c>
      <c r="J1568" s="16">
        <f t="shared" si="72"/>
        <v>7.8880946208673697E-2</v>
      </c>
      <c r="K1568" s="16">
        <f>[1]!s_is(A1568,61,"FY","YTD","20251231",1,"",100000000)</f>
        <v>0.96525163340000009</v>
      </c>
      <c r="L1568" s="16">
        <f>[1]!s_is(A1568,61,"FY","YTD","20241231",1,"",100000000)</f>
        <v>0.90102367799999994</v>
      </c>
      <c r="M1568" s="16">
        <f t="shared" si="73"/>
        <v>7.128331581980929E-2</v>
      </c>
      <c r="N1568" s="16">
        <f>[1]!s_fa_roe(A1568,"20251231")</f>
        <v>6.4588000000000001</v>
      </c>
      <c r="O1568" s="16">
        <f>[1]!s_stmnote_rdexp(A1568,"20251231",1,10000)</f>
        <v>2219.9645930000001</v>
      </c>
      <c r="P1568" s="20">
        <f t="shared" si="74"/>
        <v>4.0698404260156272E-2</v>
      </c>
      <c r="Q1568" s="16">
        <f>[1]!s_margin_tradingbalance(A1568,"",10000)</f>
        <v>8071.8011999999999</v>
      </c>
      <c r="R1568" s="16">
        <f>[1]!s_margin_seclendingbalance(A1568,"",10000)</f>
        <v>23.756499999999999</v>
      </c>
      <c r="S1568" s="17">
        <f>[1]!s_val_ev(A1568,"",100000000)</f>
        <v>30.66</v>
      </c>
      <c r="T1568" s="17">
        <f>[1]!share_freesharesmv(A1568,"",100000000)</f>
        <v>9.8549999999999986</v>
      </c>
      <c r="U1568" s="17">
        <f>[1]!s_dq_amount_btin(A1568,E1568,100000000)</f>
        <v>0.57058293999999998</v>
      </c>
      <c r="V1568" s="17">
        <f>[1]!s_dq_turn(A1568,E1568)</f>
        <v>5.9359200000000003</v>
      </c>
      <c r="W1568" s="2">
        <f>[1]!s_pq_amount(A1568,"20260101","",100000000)</f>
        <v>82.992530410000001</v>
      </c>
      <c r="X1568" s="2">
        <f>[1]!s_pq_avgamount(A1568,"20260101","",100000000)</f>
        <v>0.7544775491818182</v>
      </c>
      <c r="Y1568" s="17">
        <f>[1]!s_ipo_dilutedpe(A1568)</f>
        <v>52.14</v>
      </c>
      <c r="Z1568" s="12">
        <f>[1]!s_ipo_collection_total(A1568,100000000)</f>
        <v>10.496499999999999</v>
      </c>
      <c r="AA1568" s="2">
        <f>[1]!s_val_pe_ttm(A1568,E1568)</f>
        <v>33.411529541015625</v>
      </c>
      <c r="AB1568" s="5">
        <f>[1]!s_info_zjtxornot1(A1568,"")</f>
        <v>1</v>
      </c>
      <c r="AC1568" s="22" t="str">
        <f>[1]!s_info_nature1(A1568,"")</f>
        <v>民营企业</v>
      </c>
      <c r="AD1568" s="6" t="str">
        <f>[1]!s_info_city(A1568)</f>
        <v>苏州市</v>
      </c>
      <c r="AE1568" s="6" t="str">
        <f>[1]!s_info_province(A1568)</f>
        <v>江苏省</v>
      </c>
      <c r="AF1568">
        <v>120.619585</v>
      </c>
      <c r="AG1568">
        <v>31.299378999999998</v>
      </c>
    </row>
    <row r="1569" spans="1:33" x14ac:dyDescent="0.3">
      <c r="A1569" s="12" t="s">
        <v>3687</v>
      </c>
      <c r="B1569" s="12" t="s">
        <v>3688</v>
      </c>
      <c r="C1569" s="16" t="str">
        <f>[1]!s_info_mkt(A1569)</f>
        <v>主板</v>
      </c>
      <c r="D1569" s="16" t="str">
        <f>[1]!s_ipo_listeddate(A1569)</f>
        <v>2016-11-17</v>
      </c>
      <c r="E1569" s="16" t="str">
        <f>[1]!lastradeday_s("000002","")</f>
        <v>2026-06-22</v>
      </c>
      <c r="F1569" s="16" t="str">
        <f>[1]!s_info_industry_csrc2023(A1569,"",3)</f>
        <v>计算机、通信和其他电子设备制造业</v>
      </c>
      <c r="G1569" s="16" t="str">
        <f>[1]!s_info_industry_csrc2023(A1569,"",1)</f>
        <v>制造业</v>
      </c>
      <c r="H1569" s="16">
        <f>[1]!s_is(A1569,83,"FY","YTD","20251231",1,"",100000000)</f>
        <v>15.197144767499999</v>
      </c>
      <c r="I1569" s="16">
        <f>[1]!s_is(A1569,83,"FY","YTD","20241231",1,"",100000000)</f>
        <v>14.656093198299999</v>
      </c>
      <c r="J1569" s="16">
        <f t="shared" si="72"/>
        <v>3.6916493493829527E-2</v>
      </c>
      <c r="K1569" s="16">
        <f>[1]!s_is(A1569,61,"FY","YTD","20251231",1,"",100000000)</f>
        <v>-1.4853484675999999</v>
      </c>
      <c r="L1569" s="16">
        <f>[1]!s_is(A1569,61,"FY","YTD","20241231",1,"",100000000)</f>
        <v>0.73495583599999992</v>
      </c>
      <c r="M1569" s="16">
        <f t="shared" si="73"/>
        <v>-3.0210037050443943</v>
      </c>
      <c r="N1569" s="16">
        <f>[1]!s_fa_roe(A1569,"20251231")</f>
        <v>-7.9947999999999997</v>
      </c>
      <c r="O1569" s="16">
        <f>[1]!s_stmnote_rdexp(A1569,"20251231",1,10000)</f>
        <v>9187.2926260000004</v>
      </c>
      <c r="P1569" s="20">
        <f t="shared" si="74"/>
        <v>6.0454070593889277E-2</v>
      </c>
      <c r="Q1569" s="16">
        <f>[1]!s_margin_tradingbalance(A1569,"",10000)</f>
        <v>0</v>
      </c>
      <c r="R1569" s="16">
        <f>[1]!s_margin_seclendingbalance(A1569,"",10000)</f>
        <v>0</v>
      </c>
      <c r="S1569" s="17">
        <f>[1]!s_val_ev(A1569,"",100000000)</f>
        <v>33.547330294799998</v>
      </c>
      <c r="T1569" s="17">
        <f>[1]!share_freesharesmv(A1569,"",100000000)</f>
        <v>22.538101665599999</v>
      </c>
      <c r="U1569" s="17">
        <f>[1]!s_dq_amount_btin(A1569,E1569,100000000)</f>
        <v>1.86124336</v>
      </c>
      <c r="V1569" s="17">
        <f>[1]!s_dq_turn(A1569,E1569)</f>
        <v>5.6260216440905673</v>
      </c>
      <c r="W1569" s="2">
        <f>[1]!s_pq_amount(A1569,"20260101","",100000000)</f>
        <v>145.29413936</v>
      </c>
      <c r="X1569" s="2">
        <f>[1]!s_pq_avgamount(A1569,"20260101","",100000000)</f>
        <v>1.3208558123636363</v>
      </c>
      <c r="Y1569" s="17">
        <f>[1]!s_ipo_dilutedpe(A1569)</f>
        <v>22.98</v>
      </c>
      <c r="Z1569" s="12">
        <f>[1]!s_ipo_collection_total(A1569,100000000)</f>
        <v>2.031075</v>
      </c>
      <c r="AA1569" s="2">
        <f>[1]!s_val_pe_ttm(A1569,E1569)</f>
        <v>-16.511043548583984</v>
      </c>
      <c r="AB1569" s="5">
        <f>[1]!s_info_zjtxornot1(A1569,"")</f>
        <v>1</v>
      </c>
      <c r="AC1569" s="22" t="str">
        <f>[1]!s_info_nature1(A1569,"")</f>
        <v>民营企业</v>
      </c>
      <c r="AD1569" s="6" t="str">
        <f>[1]!s_info_city(A1569)</f>
        <v>上海市</v>
      </c>
      <c r="AE1569" s="6" t="str">
        <f>[1]!s_info_province(A1569)</f>
        <v>上海</v>
      </c>
      <c r="AF1569">
        <v>121.472644</v>
      </c>
      <c r="AG1569">
        <v>31.231705999999999</v>
      </c>
    </row>
    <row r="1570" spans="1:33" x14ac:dyDescent="0.3">
      <c r="A1570" s="12" t="s">
        <v>3689</v>
      </c>
      <c r="B1570" s="12" t="s">
        <v>3690</v>
      </c>
      <c r="C1570" s="16" t="str">
        <f>[1]!s_info_mkt(A1570)</f>
        <v>创业板</v>
      </c>
      <c r="D1570" s="16" t="str">
        <f>[1]!s_ipo_listeddate(A1570)</f>
        <v>2021-09-28</v>
      </c>
      <c r="E1570" s="16" t="str">
        <f>[1]!lastradeday_s("000002","")</f>
        <v>2026-06-22</v>
      </c>
      <c r="F1570" s="16" t="str">
        <f>[1]!s_info_industry_csrc2023(A1570,"",3)</f>
        <v>废弃资源综合利用业</v>
      </c>
      <c r="G1570" s="16" t="str">
        <f>[1]!s_info_industry_csrc2023(A1570,"",1)</f>
        <v>制造业</v>
      </c>
      <c r="H1570" s="16">
        <f>[1]!s_is(A1570,83,"FY","YTD","20251231",1,"",100000000)</f>
        <v>13.743270383699999</v>
      </c>
      <c r="I1570" s="16">
        <f>[1]!s_is(A1570,83,"FY","YTD","20241231",1,"",100000000)</f>
        <v>9.4681065086</v>
      </c>
      <c r="J1570" s="16">
        <f t="shared" si="72"/>
        <v>0.45153314141711576</v>
      </c>
      <c r="K1570" s="16">
        <f>[1]!s_is(A1570,61,"FY","YTD","20251231",1,"",100000000)</f>
        <v>-0.31885081440000002</v>
      </c>
      <c r="L1570" s="16">
        <f>[1]!s_is(A1570,61,"FY","YTD","20241231",1,"",100000000)</f>
        <v>0.85969624200000005</v>
      </c>
      <c r="M1570" s="16">
        <f t="shared" si="73"/>
        <v>-1.3708877610750332</v>
      </c>
      <c r="N1570" s="16">
        <f>[1]!s_fa_roe(A1570,"20251231")</f>
        <v>-3.8355000000000001</v>
      </c>
      <c r="O1570" s="16">
        <f>[1]!s_stmnote_rdexp(A1570,"20251231",1,10000)</f>
        <v>1937.45262</v>
      </c>
      <c r="P1570" s="20">
        <f t="shared" si="74"/>
        <v>1.409746418361882E-2</v>
      </c>
      <c r="Q1570" s="16">
        <f>[1]!s_margin_tradingbalance(A1570,"",10000)</f>
        <v>3414.6192999999998</v>
      </c>
      <c r="R1570" s="16">
        <f>[1]!s_margin_seclendingbalance(A1570,"",10000)</f>
        <v>0</v>
      </c>
      <c r="S1570" s="17">
        <f>[1]!s_val_ev(A1570,"",100000000)</f>
        <v>38.593329140199998</v>
      </c>
      <c r="T1570" s="17">
        <f>[1]!share_freesharesmv(A1570,"",100000000)</f>
        <v>17.997655680899999</v>
      </c>
      <c r="U1570" s="17">
        <f>[1]!s_dq_amount_btin(A1570,E1570,100000000)</f>
        <v>0.30149025000000002</v>
      </c>
      <c r="V1570" s="17">
        <f>[1]!s_dq_turn(A1570,E1570)</f>
        <v>1.1213565583258429</v>
      </c>
      <c r="W1570" s="2">
        <f>[1]!s_pq_amount(A1570,"20260101","",100000000)</f>
        <v>59.85168917</v>
      </c>
      <c r="X1570" s="2">
        <f>[1]!s_pq_avgamount(A1570,"20260101","",100000000)</f>
        <v>0.54410626518181815</v>
      </c>
      <c r="Y1570" s="17">
        <f>[1]!s_ipo_dilutedpe(A1570)</f>
        <v>18.46</v>
      </c>
      <c r="Z1570" s="12">
        <f>[1]!s_ipo_collection_total(A1570,100000000)</f>
        <v>2.9358</v>
      </c>
      <c r="AA1570" s="2">
        <f>[1]!s_val_pe_ttm(A1570,E1570)</f>
        <v>-202.99685668945313</v>
      </c>
      <c r="AB1570" s="5">
        <f>[1]!s_info_zjtxornot1(A1570,"")</f>
        <v>0</v>
      </c>
      <c r="AC1570" s="22" t="str">
        <f>[1]!s_info_nature1(A1570,"")</f>
        <v>民营企业</v>
      </c>
      <c r="AD1570" s="6" t="str">
        <f>[1]!s_info_city(A1570)</f>
        <v>杭州市</v>
      </c>
      <c r="AE1570" s="6" t="str">
        <f>[1]!s_info_province(A1570)</f>
        <v>浙江省</v>
      </c>
      <c r="AF1570">
        <v>120.153576</v>
      </c>
      <c r="AG1570">
        <v>30.287458999999998</v>
      </c>
    </row>
    <row r="1571" spans="1:33" x14ac:dyDescent="0.3">
      <c r="A1571" s="12" t="s">
        <v>3691</v>
      </c>
      <c r="B1571" s="12" t="s">
        <v>3692</v>
      </c>
      <c r="C1571" s="16" t="str">
        <f>[1]!s_info_mkt(A1571)</f>
        <v>创业板</v>
      </c>
      <c r="D1571" s="16" t="str">
        <f>[1]!s_ipo_listeddate(A1571)</f>
        <v>2016-07-19</v>
      </c>
      <c r="E1571" s="16" t="str">
        <f>[1]!lastradeday_s("000002","")</f>
        <v>2026-06-22</v>
      </c>
      <c r="F1571" s="16" t="str">
        <f>[1]!s_info_industry_csrc2023(A1571,"",3)</f>
        <v>土木工程建筑业</v>
      </c>
      <c r="G1571" s="16" t="str">
        <f>[1]!s_info_industry_csrc2023(A1571,"",1)</f>
        <v>建筑业</v>
      </c>
      <c r="H1571" s="16">
        <f>[1]!s_is(A1571,83,"FY","YTD","20251231",1,"",100000000)</f>
        <v>2.3375672275999997</v>
      </c>
      <c r="I1571" s="16">
        <f>[1]!s_is(A1571,83,"FY","YTD","20241231",1,"",100000000)</f>
        <v>4.1962704502000001</v>
      </c>
      <c r="J1571" s="16">
        <f t="shared" si="72"/>
        <v>-0.44294171328051846</v>
      </c>
      <c r="K1571" s="16">
        <f>[1]!s_is(A1571,61,"FY","YTD","20251231",1,"",100000000)</f>
        <v>1.78080381E-2</v>
      </c>
      <c r="L1571" s="16">
        <f>[1]!s_is(A1571,61,"FY","YTD","20241231",1,"",100000000)</f>
        <v>0.23003575379999999</v>
      </c>
      <c r="M1571" s="16">
        <f t="shared" si="73"/>
        <v>-0.92258578153254012</v>
      </c>
      <c r="N1571" s="16">
        <f>[1]!s_fa_roe(A1571,"20251231")</f>
        <v>0.16739999999999999</v>
      </c>
      <c r="O1571" s="16">
        <f>[1]!s_stmnote_rdexp(A1571,"20251231",1,10000)</f>
        <v>789.40447599999993</v>
      </c>
      <c r="P1571" s="20">
        <f t="shared" si="74"/>
        <v>3.3770343230320195E-2</v>
      </c>
      <c r="Q1571" s="16">
        <f>[1]!s_margin_tradingbalance(A1571,"",10000)</f>
        <v>0</v>
      </c>
      <c r="R1571" s="16">
        <f>[1]!s_margin_seclendingbalance(A1571,"",10000)</f>
        <v>0</v>
      </c>
      <c r="S1571" s="17">
        <f>[1]!s_val_ev(A1571,"",100000000)</f>
        <v>20.201703681600002</v>
      </c>
      <c r="T1571" s="17">
        <f>[1]!share_freesharesmv(A1571,"",100000000)</f>
        <v>10.230234336000001</v>
      </c>
      <c r="U1571" s="17">
        <f>[1]!s_dq_amount_btin(A1571,E1571,100000000)</f>
        <v>0.74218099999999998</v>
      </c>
      <c r="V1571" s="17">
        <f>[1]!s_dq_turn(A1571,E1571)</f>
        <v>5.9991939268588705</v>
      </c>
      <c r="W1571" s="2">
        <f>[1]!s_pq_amount(A1571,"20260101","",100000000)</f>
        <v>75.863029370000007</v>
      </c>
      <c r="X1571" s="2">
        <f>[1]!s_pq_avgamount(A1571,"20260101","",100000000)</f>
        <v>0.68966390336363648</v>
      </c>
      <c r="Y1571" s="17">
        <f>[1]!s_ipo_dilutedpe(A1571)</f>
        <v>22.97</v>
      </c>
      <c r="Z1571" s="12">
        <f>[1]!s_ipo_collection_total(A1571,100000000)</f>
        <v>2.5702400000000001</v>
      </c>
      <c r="AA1571" s="2">
        <f>[1]!s_val_pe_ttm(A1571,E1571)</f>
        <v>436.35360717773438</v>
      </c>
      <c r="AB1571" s="5">
        <f>[1]!s_info_zjtxornot1(A1571,"")</f>
        <v>0</v>
      </c>
      <c r="AC1571" s="22" t="str">
        <f>[1]!s_info_nature1(A1571,"")</f>
        <v>民营企业</v>
      </c>
      <c r="AD1571" s="6" t="str">
        <f>[1]!s_info_city(A1571)</f>
        <v>武汉市</v>
      </c>
      <c r="AE1571" s="6" t="str">
        <f>[1]!s_info_province(A1571)</f>
        <v>湖北省</v>
      </c>
      <c r="AF1571">
        <v>114.29857199999999</v>
      </c>
      <c r="AG1571">
        <v>30.584354999999999</v>
      </c>
    </row>
    <row r="1572" spans="1:33" x14ac:dyDescent="0.3">
      <c r="A1572" s="12" t="s">
        <v>3693</v>
      </c>
      <c r="B1572" s="12" t="s">
        <v>3694</v>
      </c>
      <c r="C1572" s="16" t="str">
        <f>[1]!s_info_mkt(A1572)</f>
        <v>科创板</v>
      </c>
      <c r="D1572" s="16" t="str">
        <f>[1]!s_ipo_listeddate(A1572)</f>
        <v>2020-08-26</v>
      </c>
      <c r="E1572" s="16" t="str">
        <f>[1]!lastradeday_s("000002","")</f>
        <v>2026-06-22</v>
      </c>
      <c r="F1572" s="16" t="str">
        <f>[1]!s_info_industry_csrc2023(A1572,"",3)</f>
        <v>化学原料和化学制品制造业</v>
      </c>
      <c r="G1572" s="16" t="str">
        <f>[1]!s_info_industry_csrc2023(A1572,"",1)</f>
        <v>制造业</v>
      </c>
      <c r="H1572" s="16">
        <f>[1]!s_is(A1572,83,"FY","YTD","20251231",1,"",100000000)</f>
        <v>3.1822075780000003</v>
      </c>
      <c r="I1572" s="16">
        <f>[1]!s_is(A1572,83,"FY","YTD","20241231",1,"",100000000)</f>
        <v>2.2709682516999998</v>
      </c>
      <c r="J1572" s="16">
        <f t="shared" si="72"/>
        <v>0.40125586327235774</v>
      </c>
      <c r="K1572" s="16">
        <f>[1]!s_is(A1572,61,"FY","YTD","20251231",1,"",100000000)</f>
        <v>0.61699801180000002</v>
      </c>
      <c r="L1572" s="16">
        <f>[1]!s_is(A1572,61,"FY","YTD","20241231",1,"",100000000)</f>
        <v>0.29837796999999999</v>
      </c>
      <c r="M1572" s="16">
        <f t="shared" si="73"/>
        <v>1.0678403697163033</v>
      </c>
      <c r="N1572" s="16">
        <f>[1]!s_fa_roe(A1572,"20251231")</f>
        <v>4.7748999999999997</v>
      </c>
      <c r="O1572" s="16">
        <f>[1]!s_stmnote_rdexp(A1572,"20251231",1,10000)</f>
        <v>9824.9361430000008</v>
      </c>
      <c r="P1572" s="20">
        <f t="shared" si="74"/>
        <v>0.30874592251379523</v>
      </c>
      <c r="Q1572" s="16">
        <f>[1]!s_margin_tradingbalance(A1572,"",10000)</f>
        <v>21315.212200000002</v>
      </c>
      <c r="R1572" s="16">
        <f>[1]!s_margin_seclendingbalance(A1572,"",10000)</f>
        <v>33.697800000000001</v>
      </c>
      <c r="S1572" s="17">
        <f>[1]!s_val_ev(A1572,"",100000000)</f>
        <v>41.776202159999997</v>
      </c>
      <c r="T1572" s="17">
        <f>[1]!share_freesharesmv(A1572,"",100000000)</f>
        <v>24.243774878399996</v>
      </c>
      <c r="U1572" s="17">
        <f>[1]!s_dq_amount_btin(A1572,E1572,100000000)</f>
        <v>0.79731912000000005</v>
      </c>
      <c r="V1572" s="17">
        <f>[1]!s_dq_turn(A1572,E1572)</f>
        <v>1.9541489216117869</v>
      </c>
      <c r="W1572" s="2">
        <f>[1]!s_pq_amount(A1572,"20260101","",100000000)</f>
        <v>123.32684749000001</v>
      </c>
      <c r="X1572" s="2">
        <f>[1]!s_pq_avgamount(A1572,"20260101","",100000000)</f>
        <v>1.1211531590000001</v>
      </c>
      <c r="Y1572" s="17">
        <f>[1]!s_ipo_dilutedpe(A1572)</f>
        <v>45.26</v>
      </c>
      <c r="Z1572" s="12">
        <f>[1]!s_ipo_collection_total(A1572,100000000)</f>
        <v>6.1769999999999996</v>
      </c>
      <c r="AA1572" s="2">
        <f>[1]!s_val_pe_ttm(A1572,E1572)</f>
        <v>57.834064483642578</v>
      </c>
      <c r="AB1572" s="5">
        <f>[1]!s_info_zjtxornot1(A1572,"")</f>
        <v>1</v>
      </c>
      <c r="AC1572" s="22" t="str">
        <f>[1]!s_info_nature1(A1572,"")</f>
        <v>外资企业</v>
      </c>
      <c r="AD1572" s="6" t="str">
        <f>[1]!s_info_city(A1572)</f>
        <v>北京市</v>
      </c>
      <c r="AE1572" s="6" t="str">
        <f>[1]!s_info_province(A1572)</f>
        <v>北京</v>
      </c>
      <c r="AF1572">
        <v>116.40528500000001</v>
      </c>
      <c r="AG1572">
        <v>39.904989</v>
      </c>
    </row>
    <row r="1573" spans="1:33" x14ac:dyDescent="0.3">
      <c r="A1573" s="12" t="s">
        <v>3695</v>
      </c>
      <c r="B1573" s="12" t="s">
        <v>3696</v>
      </c>
      <c r="C1573" s="16" t="str">
        <f>[1]!s_info_mkt(A1573)</f>
        <v>创业板</v>
      </c>
      <c r="D1573" s="16" t="str">
        <f>[1]!s_ipo_listeddate(A1573)</f>
        <v>2025-01-03</v>
      </c>
      <c r="E1573" s="16" t="str">
        <f>[1]!lastradeday_s("000002","")</f>
        <v>2026-06-22</v>
      </c>
      <c r="F1573" s="16" t="str">
        <f>[1]!s_info_industry_csrc2023(A1573,"",3)</f>
        <v>汽车制造业</v>
      </c>
      <c r="G1573" s="16" t="str">
        <f>[1]!s_info_industry_csrc2023(A1573,"",1)</f>
        <v>制造业</v>
      </c>
      <c r="H1573" s="16">
        <f>[1]!s_is(A1573,83,"FY","YTD","20251231",1,"",100000000)</f>
        <v>8.4805145145000012</v>
      </c>
      <c r="I1573" s="16">
        <f>[1]!s_is(A1573,83,"FY","YTD","20241231",1,"",100000000)</f>
        <v>7.2463295017</v>
      </c>
      <c r="J1573" s="16">
        <f t="shared" si="72"/>
        <v>0.17031864373686845</v>
      </c>
      <c r="K1573" s="16">
        <f>[1]!s_is(A1573,61,"FY","YTD","20251231",1,"",100000000)</f>
        <v>0.55029622</v>
      </c>
      <c r="L1573" s="16">
        <f>[1]!s_is(A1573,61,"FY","YTD","20241231",1,"",100000000)</f>
        <v>1.1191826426</v>
      </c>
      <c r="M1573" s="16">
        <f t="shared" si="73"/>
        <v>-0.50830525862910658</v>
      </c>
      <c r="N1573" s="16">
        <f>[1]!s_fa_roe(A1573,"20251231")</f>
        <v>5.4488000000000003</v>
      </c>
      <c r="O1573" s="16">
        <f>[1]!s_stmnote_rdexp(A1573,"20251231",1,10000)</f>
        <v>2331.070534</v>
      </c>
      <c r="P1573" s="20">
        <f t="shared" si="74"/>
        <v>2.7487371550562533E-2</v>
      </c>
      <c r="Q1573" s="16">
        <f>[1]!s_margin_tradingbalance(A1573,"",10000)</f>
        <v>7227.6913000000004</v>
      </c>
      <c r="R1573" s="16">
        <f>[1]!s_margin_seclendingbalance(A1573,"",10000)</f>
        <v>13.3308</v>
      </c>
      <c r="S1573" s="17">
        <f>[1]!s_val_ev(A1573,"",100000000)</f>
        <v>37.36</v>
      </c>
      <c r="T1573" s="17">
        <f>[1]!share_freesharesmv(A1573,"",100000000)</f>
        <v>10.138570000000001</v>
      </c>
      <c r="U1573" s="17">
        <f>[1]!s_dq_amount_btin(A1573,E1573,100000000)</f>
        <v>0.60798702000000004</v>
      </c>
      <c r="V1573" s="17">
        <f>[1]!s_dq_turn(A1573,E1573)</f>
        <v>3.0788849614016005</v>
      </c>
      <c r="W1573" s="2">
        <f>[1]!s_pq_amount(A1573,"20260101","",100000000)</f>
        <v>53.700562009999999</v>
      </c>
      <c r="X1573" s="2">
        <f>[1]!s_pq_avgamount(A1573,"20260101","",100000000)</f>
        <v>0.48818692736363634</v>
      </c>
      <c r="Y1573" s="17">
        <f>[1]!s_ipo_dilutedpe(A1573)</f>
        <v>15.14</v>
      </c>
      <c r="Z1573" s="12">
        <f>[1]!s_ipo_collection_total(A1573,100000000)</f>
        <v>5.5</v>
      </c>
      <c r="AA1573" s="2">
        <f>[1]!s_val_pe_ttm(A1573,E1573)</f>
        <v>91.303726196289063</v>
      </c>
      <c r="AB1573" s="5">
        <f>[1]!s_info_zjtxornot1(A1573,"")</f>
        <v>1</v>
      </c>
      <c r="AC1573" s="22" t="str">
        <f>[1]!s_info_nature1(A1573,"")</f>
        <v>集体企业</v>
      </c>
      <c r="AD1573" s="6" t="str">
        <f>[1]!s_info_city(A1573)</f>
        <v>黄山市</v>
      </c>
      <c r="AE1573" s="6" t="str">
        <f>[1]!s_info_province(A1573)</f>
        <v>安徽省</v>
      </c>
      <c r="AF1573">
        <v>118.317325</v>
      </c>
      <c r="AG1573">
        <v>29.709239</v>
      </c>
    </row>
    <row r="1574" spans="1:33" x14ac:dyDescent="0.3">
      <c r="A1574" s="12" t="s">
        <v>3697</v>
      </c>
      <c r="B1574" s="12" t="s">
        <v>3698</v>
      </c>
      <c r="C1574" s="16" t="str">
        <f>[1]!s_info_mkt(A1574)</f>
        <v>主板</v>
      </c>
      <c r="D1574" s="16" t="str">
        <f>[1]!s_ipo_listeddate(A1574)</f>
        <v>2015-02-17</v>
      </c>
      <c r="E1574" s="16" t="str">
        <f>[1]!lastradeday_s("000002","")</f>
        <v>2026-06-22</v>
      </c>
      <c r="F1574" s="16" t="str">
        <f>[1]!s_info_industry_csrc2023(A1574,"",3)</f>
        <v>零售业</v>
      </c>
      <c r="G1574" s="16" t="str">
        <f>[1]!s_info_industry_csrc2023(A1574,"",1)</f>
        <v>批发和零售业</v>
      </c>
      <c r="H1574" s="16">
        <f>[1]!s_is(A1574,83,"FY","YTD","20251231",1,"",100000000)</f>
        <v>244.331651975</v>
      </c>
      <c r="I1574" s="16">
        <f>[1]!s_is(A1574,83,"FY","YTD","20241231",1,"",100000000)</f>
        <v>240.6215470173</v>
      </c>
      <c r="J1574" s="16">
        <f t="shared" si="72"/>
        <v>1.5418839267263396E-2</v>
      </c>
      <c r="K1574" s="16">
        <f>[1]!s_is(A1574,61,"FY","YTD","20251231",1,"",100000000)</f>
        <v>16.7848186501</v>
      </c>
      <c r="L1574" s="16">
        <f>[1]!s_is(A1574,61,"FY","YTD","20241231",1,"",100000000)</f>
        <v>15.285766693599999</v>
      </c>
      <c r="M1574" s="16">
        <f t="shared" si="73"/>
        <v>9.8068483351092819E-2</v>
      </c>
      <c r="N1574" s="16">
        <f>[1]!s_fa_roe(A1574,"20251231")</f>
        <v>15.013299999999999</v>
      </c>
      <c r="O1574" s="16">
        <f>[1]!s_stmnote_rdexp(A1574,"20251231",1,10000)</f>
        <v>4253.1991699999999</v>
      </c>
      <c r="P1574" s="20">
        <f t="shared" si="74"/>
        <v>1.740748337605963E-3</v>
      </c>
      <c r="Q1574" s="16">
        <f>[1]!s_margin_tradingbalance(A1574,"",10000)</f>
        <v>8356.7608</v>
      </c>
      <c r="R1574" s="16">
        <f>[1]!s_margin_seclendingbalance(A1574,"",10000)</f>
        <v>207.9948</v>
      </c>
      <c r="S1574" s="17">
        <f>[1]!s_val_ev(A1574,"",100000000)</f>
        <v>239.447515985</v>
      </c>
      <c r="T1574" s="17">
        <f>[1]!share_freesharesmv(A1574,"",100000000)</f>
        <v>115.8731315</v>
      </c>
      <c r="U1574" s="17">
        <f>[1]!s_dq_amount_btin(A1574,E1574,100000000)</f>
        <v>1.88261235</v>
      </c>
      <c r="V1574" s="17">
        <f>[1]!s_dq_turn(A1574,E1574)</f>
        <v>0.79526235203011642</v>
      </c>
      <c r="W1574" s="2">
        <f>[1]!s_pq_amount(A1574,"20260101","",100000000)</f>
        <v>286.16608295999998</v>
      </c>
      <c r="X1574" s="2">
        <f>[1]!s_pq_avgamount(A1574,"20260101","",100000000)</f>
        <v>2.6015098450909089</v>
      </c>
      <c r="Y1574" s="17">
        <f>[1]!s_ipo_dilutedpe(A1574)</f>
        <v>22.93</v>
      </c>
      <c r="Z1574" s="12">
        <f>[1]!s_ipo_collection_total(A1574,100000000)</f>
        <v>7.7880000000000003</v>
      </c>
      <c r="AA1574" s="2">
        <f>[1]!s_val_pe_ttm(A1574,E1574)</f>
        <v>13.852602005004883</v>
      </c>
      <c r="AB1574" s="5">
        <f>[1]!s_info_zjtxornot1(A1574,"")</f>
        <v>0</v>
      </c>
      <c r="AC1574" s="22" t="str">
        <f>[1]!s_info_nature1(A1574,"")</f>
        <v>民营企业</v>
      </c>
      <c r="AD1574" s="6" t="str">
        <f>[1]!s_info_city(A1574)</f>
        <v>常德市</v>
      </c>
      <c r="AE1574" s="6" t="str">
        <f>[1]!s_info_province(A1574)</f>
        <v>湖南省</v>
      </c>
      <c r="AF1574">
        <v>111.69134699999999</v>
      </c>
      <c r="AG1574">
        <v>29.040225</v>
      </c>
    </row>
    <row r="1575" spans="1:33" x14ac:dyDescent="0.3">
      <c r="A1575" s="12" t="s">
        <v>3699</v>
      </c>
      <c r="B1575" s="12" t="s">
        <v>3700</v>
      </c>
      <c r="C1575" s="16" t="str">
        <f>[1]!s_info_mkt(A1575)</f>
        <v>主板</v>
      </c>
      <c r="D1575" s="16" t="str">
        <f>[1]!s_ipo_listeddate(A1575)</f>
        <v>2004-06-25</v>
      </c>
      <c r="E1575" s="16" t="str">
        <f>[1]!lastradeday_s("000002","")</f>
        <v>2026-06-22</v>
      </c>
      <c r="F1575" s="16" t="str">
        <f>[1]!s_info_industry_csrc2023(A1575,"",3)</f>
        <v>专用设备制造业</v>
      </c>
      <c r="G1575" s="16" t="str">
        <f>[1]!s_info_industry_csrc2023(A1575,"",1)</f>
        <v>制造业</v>
      </c>
      <c r="H1575" s="16">
        <f>[1]!s_is(A1575,83,"FY","YTD","20251231",1,"",100000000)</f>
        <v>16.929636628400001</v>
      </c>
      <c r="I1575" s="16">
        <f>[1]!s_is(A1575,83,"FY","YTD","20241231",1,"",100000000)</f>
        <v>17.287025293900001</v>
      </c>
      <c r="J1575" s="16">
        <f t="shared" si="72"/>
        <v>-2.0673809369973539E-2</v>
      </c>
      <c r="K1575" s="16">
        <f>[1]!s_is(A1575,61,"FY","YTD","20251231",1,"",100000000)</f>
        <v>1.8550033819999998</v>
      </c>
      <c r="L1575" s="16">
        <f>[1]!s_is(A1575,61,"FY","YTD","20241231",1,"",100000000)</f>
        <v>1.469469642</v>
      </c>
      <c r="M1575" s="16">
        <f t="shared" si="73"/>
        <v>0.26236250752024715</v>
      </c>
      <c r="N1575" s="16">
        <f>[1]!s_fa_roe(A1575,"20251231")</f>
        <v>7.7691999999999997</v>
      </c>
      <c r="O1575" s="16">
        <f>[1]!s_stmnote_rdexp(A1575,"20251231",1,10000)</f>
        <v>13260.104929000001</v>
      </c>
      <c r="P1575" s="20">
        <f t="shared" si="74"/>
        <v>7.832480531068077E-2</v>
      </c>
      <c r="Q1575" s="16">
        <f>[1]!s_margin_tradingbalance(A1575,"",10000)</f>
        <v>61841.932200000003</v>
      </c>
      <c r="R1575" s="16">
        <f>[1]!s_margin_seclendingbalance(A1575,"",10000)</f>
        <v>130.93610000000001</v>
      </c>
      <c r="S1575" s="17">
        <f>[1]!s_val_ev(A1575,"",100000000)</f>
        <v>75.57796617599999</v>
      </c>
      <c r="T1575" s="17">
        <f>[1]!share_freesharesmv(A1575,"",100000000)</f>
        <v>55.730517215999996</v>
      </c>
      <c r="U1575" s="17">
        <f>[1]!s_dq_amount_btin(A1575,E1575,100000000)</f>
        <v>2.11119104</v>
      </c>
      <c r="V1575" s="17">
        <f>[1]!s_dq_turn(A1575,E1575)</f>
        <v>2.8417749943131256</v>
      </c>
      <c r="W1575" s="2">
        <f>[1]!s_pq_amount(A1575,"20260101","",100000000)</f>
        <v>308.98993088999998</v>
      </c>
      <c r="X1575" s="2">
        <f>[1]!s_pq_avgamount(A1575,"20260101","",100000000)</f>
        <v>2.808999371727273</v>
      </c>
      <c r="Y1575" s="17">
        <f>[1]!s_ipo_dilutedpe(A1575)</f>
        <v>17.16</v>
      </c>
      <c r="Z1575" s="12">
        <f>[1]!s_ipo_collection_total(A1575,100000000)</f>
        <v>2.3159999999999998</v>
      </c>
      <c r="AA1575" s="2">
        <f>[1]!s_val_pe_ttm(A1575,E1575)</f>
        <v>39.389640808105469</v>
      </c>
      <c r="AB1575" s="5">
        <f>[1]!s_info_zjtxornot1(A1575,"")</f>
        <v>1</v>
      </c>
      <c r="AC1575" s="22" t="str">
        <f>[1]!s_info_nature1(A1575,"")</f>
        <v>民营企业</v>
      </c>
      <c r="AD1575" s="6" t="str">
        <f>[1]!s_info_city(A1575)</f>
        <v>绍兴市</v>
      </c>
      <c r="AE1575" s="6" t="str">
        <f>[1]!s_info_province(A1575)</f>
        <v>浙江省</v>
      </c>
      <c r="AF1575">
        <v>120.582112</v>
      </c>
      <c r="AG1575">
        <v>29.997116999999999</v>
      </c>
    </row>
    <row r="1576" spans="1:33" x14ac:dyDescent="0.3">
      <c r="A1576" s="12" t="s">
        <v>3701</v>
      </c>
      <c r="B1576" s="12" t="s">
        <v>3702</v>
      </c>
      <c r="C1576" s="16" t="str">
        <f>[1]!s_info_mkt(A1576)</f>
        <v>主板</v>
      </c>
      <c r="D1576" s="16" t="str">
        <f>[1]!s_ipo_listeddate(A1576)</f>
        <v>2010-08-10</v>
      </c>
      <c r="E1576" s="16" t="str">
        <f>[1]!lastradeday_s("000002","")</f>
        <v>2026-06-22</v>
      </c>
      <c r="F1576" s="16" t="str">
        <f>[1]!s_info_industry_csrc2023(A1576,"",3)</f>
        <v>畜牧业</v>
      </c>
      <c r="G1576" s="16" t="str">
        <f>[1]!s_info_industry_csrc2023(A1576,"",1)</f>
        <v>农、林、牧、渔业</v>
      </c>
      <c r="H1576" s="16">
        <f>[1]!s_is(A1576,83,"FY","YTD","20251231",1,"",100000000)</f>
        <v>29.5227010843</v>
      </c>
      <c r="I1576" s="16">
        <f>[1]!s_is(A1576,83,"FY","YTD","20241231",1,"",100000000)</f>
        <v>31.358257310900001</v>
      </c>
      <c r="J1576" s="16">
        <f t="shared" si="72"/>
        <v>-5.8535020246867187E-2</v>
      </c>
      <c r="K1576" s="16">
        <f>[1]!s_is(A1576,61,"FY","YTD","20251231",1,"",100000000)</f>
        <v>1.6542001321000002</v>
      </c>
      <c r="L1576" s="16">
        <f>[1]!s_is(A1576,61,"FY","YTD","20241231",1,"",100000000)</f>
        <v>5.0382335622000003</v>
      </c>
      <c r="M1576" s="16">
        <f t="shared" si="73"/>
        <v>-0.67167061398049288</v>
      </c>
      <c r="N1576" s="16">
        <f>[1]!s_fa_roe(A1576,"20251231")</f>
        <v>3.7606999999999999</v>
      </c>
      <c r="O1576" s="16">
        <f>[1]!s_stmnote_rdexp(A1576,"20251231",1,10000)</f>
        <v>12667.950341</v>
      </c>
      <c r="P1576" s="20">
        <f t="shared" si="74"/>
        <v>4.29091847145949E-2</v>
      </c>
      <c r="Q1576" s="16">
        <f>[1]!s_margin_tradingbalance(A1576,"",10000)</f>
        <v>48879.124300000003</v>
      </c>
      <c r="R1576" s="16">
        <f>[1]!s_margin_seclendingbalance(A1576,"",10000)</f>
        <v>14.473000000000001</v>
      </c>
      <c r="S1576" s="17">
        <f>[1]!s_val_ev(A1576,"",100000000)</f>
        <v>118.78902223700001</v>
      </c>
      <c r="T1576" s="17">
        <f>[1]!share_freesharesmv(A1576,"",100000000)</f>
        <v>69.191580168000002</v>
      </c>
      <c r="U1576" s="17">
        <f>[1]!s_dq_amount_btin(A1576,E1576,100000000)</f>
        <v>2.14066862</v>
      </c>
      <c r="V1576" s="17">
        <f>[1]!s_dq_turn(A1576,E1576)</f>
        <v>2.7360842026974259</v>
      </c>
      <c r="W1576" s="2">
        <f>[1]!s_pq_amount(A1576,"20260101","",100000000)</f>
        <v>180.76632859</v>
      </c>
      <c r="X1576" s="2">
        <f>[1]!s_pq_avgamount(A1576,"20260101","",100000000)</f>
        <v>1.6433302599090911</v>
      </c>
      <c r="Y1576" s="17">
        <f>[1]!s_ipo_dilutedpe(A1576)</f>
        <v>32.43</v>
      </c>
      <c r="Z1576" s="12">
        <f>[1]!s_ipo_collection_total(A1576,100000000)</f>
        <v>6.48</v>
      </c>
      <c r="AA1576" s="2">
        <f>[1]!s_val_pe_ttm(A1576,E1576)</f>
        <v>42.147605895996094</v>
      </c>
      <c r="AB1576" s="5">
        <f>[1]!s_info_zjtxornot1(A1576,"")</f>
        <v>0</v>
      </c>
      <c r="AC1576" s="22" t="str">
        <f>[1]!s_info_nature1(A1576,"")</f>
        <v>民营企业</v>
      </c>
      <c r="AD1576" s="6" t="str">
        <f>[1]!s_info_city(A1576)</f>
        <v>烟台市</v>
      </c>
      <c r="AE1576" s="6" t="str">
        <f>[1]!s_info_province(A1576)</f>
        <v>山东省</v>
      </c>
      <c r="AF1576">
        <v>121.39138199999999</v>
      </c>
      <c r="AG1576">
        <v>37.539296999999998</v>
      </c>
    </row>
    <row r="1577" spans="1:33" x14ac:dyDescent="0.3">
      <c r="A1577" s="12" t="s">
        <v>3703</v>
      </c>
      <c r="B1577" s="12" t="s">
        <v>3704</v>
      </c>
      <c r="C1577" s="16" t="str">
        <f>[1]!s_info_mkt(A1577)</f>
        <v>主板</v>
      </c>
      <c r="D1577" s="16" t="str">
        <f>[1]!s_ipo_listeddate(A1577)</f>
        <v>2007-08-16</v>
      </c>
      <c r="E1577" s="16" t="str">
        <f>[1]!lastradeday_s("000002","")</f>
        <v>2026-06-22</v>
      </c>
      <c r="F1577" s="16" t="str">
        <f>[1]!s_info_industry_csrc2023(A1577,"",3)</f>
        <v>有色金属矿采选业</v>
      </c>
      <c r="G1577" s="16" t="str">
        <f>[1]!s_info_industry_csrc2023(A1577,"",1)</f>
        <v>采矿业</v>
      </c>
      <c r="H1577" s="16">
        <f>[1]!s_is(A1577,83,"FY","YTD","20251231",1,"",100000000)</f>
        <v>501.81265325139998</v>
      </c>
      <c r="I1577" s="16">
        <f>[1]!s_is(A1577,83,"FY","YTD","20241231",1,"",100000000)</f>
        <v>278.38535232009997</v>
      </c>
      <c r="J1577" s="16">
        <f t="shared" si="72"/>
        <v>0.80258281935176412</v>
      </c>
      <c r="K1577" s="16">
        <f>[1]!s_is(A1577,61,"FY","YTD","20251231",1,"",100000000)</f>
        <v>14.8799492997</v>
      </c>
      <c r="L1577" s="16">
        <f>[1]!s_is(A1577,61,"FY","YTD","20241231",1,"",100000000)</f>
        <v>8.4654359110000001</v>
      </c>
      <c r="M1577" s="16">
        <f t="shared" si="73"/>
        <v>0.75772983885743805</v>
      </c>
      <c r="N1577" s="16">
        <f>[1]!s_fa_roe(A1577,"20251231")</f>
        <v>19.810700000000001</v>
      </c>
      <c r="O1577" s="16">
        <f>[1]!s_stmnote_rdexp(A1577,"20251231",1,10000)</f>
        <v>34517.604694000001</v>
      </c>
      <c r="P1577" s="20">
        <f t="shared" si="74"/>
        <v>6.8785839636266088E-3</v>
      </c>
      <c r="Q1577" s="16">
        <f>[1]!s_margin_tradingbalance(A1577,"",10000)</f>
        <v>223102.6488</v>
      </c>
      <c r="R1577" s="16">
        <f>[1]!s_margin_seclendingbalance(A1577,"",10000)</f>
        <v>1919.1733999999999</v>
      </c>
      <c r="S1577" s="17">
        <f>[1]!s_val_ev(A1577,"",100000000)</f>
        <v>455.51285861400004</v>
      </c>
      <c r="T1577" s="17">
        <f>[1]!share_freesharesmv(A1577,"",100000000)</f>
        <v>295.76871200799997</v>
      </c>
      <c r="U1577" s="17">
        <f>[1]!s_dq_amount_btin(A1577,E1577,100000000)</f>
        <v>29.945180229999998</v>
      </c>
      <c r="V1577" s="17">
        <f>[1]!s_dq_turn(A1577,E1577)</f>
        <v>6.8630301087555861</v>
      </c>
      <c r="W1577" s="2">
        <f>[1]!s_pq_amount(A1577,"20260101","",100000000)</f>
        <v>2546.7831335300002</v>
      </c>
      <c r="X1577" s="2">
        <f>[1]!s_pq_avgamount(A1577,"20260101","",100000000)</f>
        <v>25.467831335300001</v>
      </c>
      <c r="Y1577" s="17">
        <f>[1]!s_ipo_dilutedpe(A1577)</f>
        <v>29.62</v>
      </c>
      <c r="Z1577" s="12">
        <f>[1]!s_ipo_collection_total(A1577,100000000)</f>
        <v>12.25</v>
      </c>
      <c r="AA1577" s="2">
        <f>[1]!s_val_pe_ttm(A1577,E1577)</f>
        <v>26.011247634887695</v>
      </c>
      <c r="AB1577" s="5">
        <f>[1]!s_info_zjtxornot1(A1577,"")</f>
        <v>0</v>
      </c>
      <c r="AC1577" s="22" t="str">
        <f>[1]!s_info_nature1(A1577,"")</f>
        <v>地方国有企业</v>
      </c>
      <c r="AD1577" s="6" t="str">
        <f>[1]!s_info_city(A1577)</f>
        <v>长沙市</v>
      </c>
      <c r="AE1577" s="6" t="str">
        <f>[1]!s_info_province(A1577)</f>
        <v>湖南省</v>
      </c>
      <c r="AF1577">
        <v>112.98227900000001</v>
      </c>
      <c r="AG1577">
        <v>28.194089999999999</v>
      </c>
    </row>
    <row r="1578" spans="1:33" x14ac:dyDescent="0.3">
      <c r="A1578" s="12" t="s">
        <v>3705</v>
      </c>
      <c r="B1578" s="12" t="s">
        <v>3706</v>
      </c>
      <c r="C1578" s="16" t="str">
        <f>[1]!s_info_mkt(A1578)</f>
        <v>科创板</v>
      </c>
      <c r="D1578" s="16" t="str">
        <f>[1]!s_ipo_listeddate(A1578)</f>
        <v>2023-06-27</v>
      </c>
      <c r="E1578" s="16" t="str">
        <f>[1]!lastradeday_s("000002","")</f>
        <v>2026-06-22</v>
      </c>
      <c r="F1578" s="16" t="str">
        <f>[1]!s_info_industry_csrc2023(A1578,"",3)</f>
        <v>计算机、通信和其他电子设备制造业</v>
      </c>
      <c r="G1578" s="16" t="str">
        <f>[1]!s_info_industry_csrc2023(A1578,"",1)</f>
        <v>制造业</v>
      </c>
      <c r="H1578" s="16">
        <f>[1]!s_is(A1578,83,"FY","YTD","20251231",1,"",100000000)</f>
        <v>25.277297706599999</v>
      </c>
      <c r="I1578" s="16">
        <f>[1]!s_is(A1578,83,"FY","YTD","20241231",1,"",100000000)</f>
        <v>10.918960368699999</v>
      </c>
      <c r="J1578" s="16">
        <f t="shared" si="72"/>
        <v>1.3149912494470835</v>
      </c>
      <c r="K1578" s="16">
        <f>[1]!s_is(A1578,61,"FY","YTD","20251231",1,"",100000000)</f>
        <v>3.5857155161000001</v>
      </c>
      <c r="L1578" s="16">
        <f>[1]!s_is(A1578,61,"FY","YTD","20241231",1,"",100000000)</f>
        <v>-0.17750544809999999</v>
      </c>
      <c r="M1578" s="16">
        <f t="shared" si="73"/>
        <v>21.200594147848019</v>
      </c>
      <c r="N1578" s="16">
        <f>[1]!s_fa_roe(A1578,"20251231")</f>
        <v>21.849699999999999</v>
      </c>
      <c r="O1578" s="16">
        <f>[1]!s_stmnote_rdexp(A1578,"20251231",1,10000)</f>
        <v>16070.085068</v>
      </c>
      <c r="P1578" s="20">
        <f t="shared" si="74"/>
        <v>6.3575170314997875E-2</v>
      </c>
      <c r="Q1578" s="16">
        <f>[1]!s_margin_tradingbalance(A1578,"",10000)</f>
        <v>196719.79250000001</v>
      </c>
      <c r="R1578" s="16">
        <f>[1]!s_margin_seclendingbalance(A1578,"",10000)</f>
        <v>1139.9226000000001</v>
      </c>
      <c r="S1578" s="17">
        <f>[1]!s_val_ev(A1578,"",100000000)</f>
        <v>691.09750431940006</v>
      </c>
      <c r="T1578" s="17">
        <f>[1]!share_freesharesmv(A1578,"",100000000)</f>
        <v>268.29359906730002</v>
      </c>
      <c r="U1578" s="17">
        <f>[1]!s_dq_amount_btin(A1578,E1578,100000000)</f>
        <v>45.528643080000002</v>
      </c>
      <c r="V1578" s="17">
        <f>[1]!s_dq_turn(A1578,E1578)</f>
        <v>16.671162410430934</v>
      </c>
      <c r="W1578" s="2">
        <f>[1]!s_pq_amount(A1578,"20260101","",100000000)</f>
        <v>2875.70557525</v>
      </c>
      <c r="X1578" s="2">
        <f>[1]!s_pq_avgamount(A1578,"20260101","",100000000)</f>
        <v>26.142777956818179</v>
      </c>
      <c r="Y1578" s="17">
        <f>[1]!s_ipo_dilutedpe(A1578)</f>
        <v>59.51</v>
      </c>
      <c r="Z1578" s="12">
        <f>[1]!s_ipo_collection_total(A1578,100000000)</f>
        <v>6.4031903624000002</v>
      </c>
      <c r="AA1578" s="2">
        <f>[1]!s_val_pe_ttm(A1578,E1578)</f>
        <v>160.02325439453125</v>
      </c>
      <c r="AB1578" s="5">
        <f>[1]!s_info_zjtxornot1(A1578,"")</f>
        <v>0</v>
      </c>
      <c r="AC1578" s="22" t="str">
        <f>[1]!s_info_nature1(A1578,"")</f>
        <v>地方国有企业</v>
      </c>
      <c r="AD1578" s="6" t="str">
        <f>[1]!s_info_city(A1578)</f>
        <v>绵阳市</v>
      </c>
      <c r="AE1578" s="6" t="str">
        <f>[1]!s_info_province(A1578)</f>
        <v>四川省</v>
      </c>
      <c r="AF1578">
        <v>104.741722</v>
      </c>
      <c r="AG1578">
        <v>31.464020000000001</v>
      </c>
    </row>
    <row r="1579" spans="1:33" x14ac:dyDescent="0.3">
      <c r="A1579" s="12" t="s">
        <v>3707</v>
      </c>
      <c r="B1579" s="12" t="s">
        <v>3708</v>
      </c>
      <c r="C1579" s="16" t="str">
        <f>[1]!s_info_mkt(A1579)</f>
        <v>科创板</v>
      </c>
      <c r="D1579" s="16" t="str">
        <f>[1]!s_ipo_listeddate(A1579)</f>
        <v>2020-07-17</v>
      </c>
      <c r="E1579" s="16" t="str">
        <f>[1]!lastradeday_s("000002","")</f>
        <v>2026-06-22</v>
      </c>
      <c r="F1579" s="16" t="str">
        <f>[1]!s_info_industry_csrc2023(A1579,"",3)</f>
        <v>软件和信息技术服务业</v>
      </c>
      <c r="G1579" s="16" t="str">
        <f>[1]!s_info_industry_csrc2023(A1579,"",1)</f>
        <v>信息传输、软件和信息技术服务业</v>
      </c>
      <c r="H1579" s="16">
        <f>[1]!s_is(A1579,83,"FY","YTD","20251231",1,"",100000000)</f>
        <v>5.2014844252999994</v>
      </c>
      <c r="I1579" s="16">
        <f>[1]!s_is(A1579,83,"FY","YTD","20241231",1,"",100000000)</f>
        <v>5.5461114965</v>
      </c>
      <c r="J1579" s="16">
        <f t="shared" si="72"/>
        <v>-6.2138503962187785E-2</v>
      </c>
      <c r="K1579" s="16">
        <f>[1]!s_is(A1579,61,"FY","YTD","20251231",1,"",100000000)</f>
        <v>0.60124785329999997</v>
      </c>
      <c r="L1579" s="16">
        <f>[1]!s_is(A1579,61,"FY","YTD","20241231",1,"",100000000)</f>
        <v>0.64075926169999997</v>
      </c>
      <c r="M1579" s="16">
        <f t="shared" si="73"/>
        <v>-6.1663421446569791E-2</v>
      </c>
      <c r="N1579" s="16">
        <f>[1]!s_fa_roe(A1579,"20251231")</f>
        <v>4.3262999999999998</v>
      </c>
      <c r="O1579" s="16">
        <f>[1]!s_stmnote_rdexp(A1579,"20251231",1,10000)</f>
        <v>9294.1557799999991</v>
      </c>
      <c r="P1579" s="20">
        <f t="shared" si="74"/>
        <v>0.17868275707590822</v>
      </c>
      <c r="Q1579" s="16">
        <f>[1]!s_margin_tradingbalance(A1579,"",10000)</f>
        <v>22743.2942</v>
      </c>
      <c r="R1579" s="16">
        <f>[1]!s_margin_seclendingbalance(A1579,"",10000)</f>
        <v>23.941199999999998</v>
      </c>
      <c r="S1579" s="17">
        <f>[1]!s_val_ev(A1579,"",100000000)</f>
        <v>33.960849000000003</v>
      </c>
      <c r="T1579" s="17">
        <f>[1]!share_freesharesmv(A1579,"",100000000)</f>
        <v>23.913579240000001</v>
      </c>
      <c r="U1579" s="17">
        <f>[1]!s_dq_amount_btin(A1579,E1579,100000000)</f>
        <v>0.37262852000000002</v>
      </c>
      <c r="V1579" s="17">
        <f>[1]!s_dq_turn(A1579,E1579)</f>
        <v>1.1306892327691809</v>
      </c>
      <c r="W1579" s="2">
        <f>[1]!s_pq_amount(A1579,"20260101","",100000000)</f>
        <v>81.260119340000003</v>
      </c>
      <c r="X1579" s="2">
        <f>[1]!s_pq_avgamount(A1579,"20260101","",100000000)</f>
        <v>0.73872835763636369</v>
      </c>
      <c r="Y1579" s="17">
        <f>[1]!s_ipo_dilutedpe(A1579)</f>
        <v>46.49</v>
      </c>
      <c r="Z1579" s="12">
        <f>[1]!s_ipo_collection_total(A1579,100000000)</f>
        <v>3.248812</v>
      </c>
      <c r="AA1579" s="2">
        <f>[1]!s_val_pe_ttm(A1579,E1579)</f>
        <v>97.21917724609375</v>
      </c>
      <c r="AB1579" s="5">
        <f>[1]!s_info_zjtxornot1(A1579,"")</f>
        <v>0</v>
      </c>
      <c r="AC1579" s="22" t="str">
        <f>[1]!s_info_nature1(A1579,"")</f>
        <v>地方国有企业</v>
      </c>
      <c r="AD1579" s="6" t="str">
        <f>[1]!s_info_city(A1579)</f>
        <v>济南市</v>
      </c>
      <c r="AE1579" s="6" t="str">
        <f>[1]!s_info_province(A1579)</f>
        <v>山东省</v>
      </c>
      <c r="AF1579">
        <v>117.000923</v>
      </c>
      <c r="AG1579">
        <v>36.675806999999999</v>
      </c>
    </row>
    <row r="1580" spans="1:33" x14ac:dyDescent="0.3">
      <c r="A1580" s="12" t="s">
        <v>3709</v>
      </c>
      <c r="B1580" s="12" t="s">
        <v>3710</v>
      </c>
      <c r="C1580" s="16" t="str">
        <f>[1]!s_info_mkt(A1580)</f>
        <v>科创板</v>
      </c>
      <c r="D1580" s="16" t="str">
        <f>[1]!s_ipo_listeddate(A1580)</f>
        <v>2019-12-04</v>
      </c>
      <c r="E1580" s="16" t="str">
        <f>[1]!lastradeday_s("000002","")</f>
        <v>2026-06-22</v>
      </c>
      <c r="F1580" s="16" t="str">
        <f>[1]!s_info_industry_csrc2023(A1580,"",3)</f>
        <v>化学原料和化学制品制造业</v>
      </c>
      <c r="G1580" s="16" t="str">
        <f>[1]!s_info_industry_csrc2023(A1580,"",1)</f>
        <v>制造业</v>
      </c>
      <c r="H1580" s="16">
        <f>[1]!s_is(A1580,83,"FY","YTD","20251231",1,"",100000000)</f>
        <v>8.406204666499999</v>
      </c>
      <c r="I1580" s="16">
        <f>[1]!s_is(A1580,83,"FY","YTD","20241231",1,"",100000000)</f>
        <v>7.7874966740999998</v>
      </c>
      <c r="J1580" s="16">
        <f t="shared" si="72"/>
        <v>7.9448893308388335E-2</v>
      </c>
      <c r="K1580" s="16">
        <f>[1]!s_is(A1580,61,"FY","YTD","20251231",1,"",100000000)</f>
        <v>0.98523649319999995</v>
      </c>
      <c r="L1580" s="16">
        <f>[1]!s_is(A1580,61,"FY","YTD","20241231",1,"",100000000)</f>
        <v>0.74756186400000002</v>
      </c>
      <c r="M1580" s="16">
        <f t="shared" si="73"/>
        <v>0.31793305764457769</v>
      </c>
      <c r="N1580" s="16">
        <f>[1]!s_fa_roe(A1580,"20251231")</f>
        <v>5.3784000000000001</v>
      </c>
      <c r="O1580" s="16">
        <f>[1]!s_stmnote_rdexp(A1580,"20251231",1,10000)</f>
        <v>3762.6426929999998</v>
      </c>
      <c r="P1580" s="20">
        <f t="shared" si="74"/>
        <v>4.4760303160291844E-2</v>
      </c>
      <c r="Q1580" s="16">
        <f>[1]!s_margin_tradingbalance(A1580,"",10000)</f>
        <v>7489.1607999999997</v>
      </c>
      <c r="R1580" s="16">
        <f>[1]!s_margin_seclendingbalance(A1580,"",10000)</f>
        <v>26.464700000000001</v>
      </c>
      <c r="S1580" s="17">
        <f>[1]!s_val_ev(A1580,"",100000000)</f>
        <v>30.158046325000001</v>
      </c>
      <c r="T1580" s="17">
        <f>[1]!share_freesharesmv(A1580,"",100000000)</f>
        <v>19.018664005000002</v>
      </c>
      <c r="U1580" s="17">
        <f>[1]!s_dq_amount_btin(A1580,E1580,100000000)</f>
        <v>0.75016802999999999</v>
      </c>
      <c r="V1580" s="17">
        <f>[1]!s_dq_turn(A1580,E1580)</f>
        <v>2.5803190339784052</v>
      </c>
      <c r="W1580" s="2">
        <f>[1]!s_pq_amount(A1580,"20260101","",100000000)</f>
        <v>59.962768310000001</v>
      </c>
      <c r="X1580" s="2">
        <f>[1]!s_pq_avgamount(A1580,"20260101","",100000000)</f>
        <v>0.54511607554545449</v>
      </c>
      <c r="Y1580" s="17">
        <f>[1]!s_ipo_dilutedpe(A1580)</f>
        <v>53.16</v>
      </c>
      <c r="Z1580" s="12">
        <f>[1]!s_ipo_collection_total(A1580,100000000)</f>
        <v>6.2582880000000003</v>
      </c>
      <c r="AA1580" s="2">
        <f>[1]!s_val_pe_ttm(A1580,E1580)</f>
        <v>33.676975250244141</v>
      </c>
      <c r="AB1580" s="5">
        <f>[1]!s_info_zjtxornot1(A1580,"")</f>
        <v>1</v>
      </c>
      <c r="AC1580" s="22" t="str">
        <f>[1]!s_info_nature1(A1580,"")</f>
        <v>民营企业</v>
      </c>
      <c r="AD1580" s="6" t="str">
        <f>[1]!s_info_city(A1580)</f>
        <v>洛阳市</v>
      </c>
      <c r="AE1580" s="6" t="str">
        <f>[1]!s_info_province(A1580)</f>
        <v>河南省</v>
      </c>
      <c r="AF1580">
        <v>112.434468</v>
      </c>
      <c r="AG1580">
        <v>34.663041</v>
      </c>
    </row>
    <row r="1581" spans="1:33" x14ac:dyDescent="0.3">
      <c r="A1581" s="12" t="s">
        <v>3711</v>
      </c>
      <c r="B1581" s="12" t="s">
        <v>3712</v>
      </c>
      <c r="C1581" s="16" t="str">
        <f>[1]!s_info_mkt(A1581)</f>
        <v>科创板</v>
      </c>
      <c r="D1581" s="16" t="str">
        <f>[1]!s_ipo_listeddate(A1581)</f>
        <v>2019-11-05</v>
      </c>
      <c r="E1581" s="16" t="str">
        <f>[1]!lastradeday_s("000002","")</f>
        <v>2026-06-22</v>
      </c>
      <c r="F1581" s="16" t="str">
        <f>[1]!s_info_industry_csrc2023(A1581,"",3)</f>
        <v>专用设备制造业</v>
      </c>
      <c r="G1581" s="16" t="str">
        <f>[1]!s_info_industry_csrc2023(A1581,"",1)</f>
        <v>制造业</v>
      </c>
      <c r="H1581" s="16">
        <f>[1]!s_is(A1581,83,"FY","YTD","20251231",1,"",100000000)</f>
        <v>47.660716680500002</v>
      </c>
      <c r="I1581" s="16">
        <f>[1]!s_is(A1581,83,"FY","YTD","20241231",1,"",100000000)</f>
        <v>45.227093061800005</v>
      </c>
      <c r="J1581" s="16">
        <f t="shared" si="72"/>
        <v>5.3808977184861329E-2</v>
      </c>
      <c r="K1581" s="16">
        <f>[1]!s_is(A1581,61,"FY","YTD","20251231",1,"",100000000)</f>
        <v>5.3445518382000001</v>
      </c>
      <c r="L1581" s="16">
        <f>[1]!s_is(A1581,61,"FY","YTD","20241231",1,"",100000000)</f>
        <v>4.6705484928000001</v>
      </c>
      <c r="M1581" s="16">
        <f t="shared" si="73"/>
        <v>0.14430924899699182</v>
      </c>
      <c r="N1581" s="16">
        <f>[1]!s_fa_roe(A1581,"20251231")</f>
        <v>15.7445</v>
      </c>
      <c r="O1581" s="16">
        <f>[1]!s_stmnote_rdexp(A1581,"20251231",1,10000)</f>
        <v>40573.447274999999</v>
      </c>
      <c r="P1581" s="20">
        <f t="shared" si="74"/>
        <v>8.5129746468122866E-2</v>
      </c>
      <c r="Q1581" s="16">
        <f>[1]!s_margin_tradingbalance(A1581,"",10000)</f>
        <v>17803.502</v>
      </c>
      <c r="R1581" s="16">
        <f>[1]!s_margin_seclendingbalance(A1581,"",10000)</f>
        <v>50.059899999999999</v>
      </c>
      <c r="S1581" s="17">
        <f>[1]!s_val_ev(A1581,"",100000000)</f>
        <v>107.59699999999999</v>
      </c>
      <c r="T1581" s="17">
        <f>[1]!share_freesharesmv(A1581,"",100000000)</f>
        <v>22.894356394000003</v>
      </c>
      <c r="U1581" s="17">
        <f>[1]!s_dq_amount_btin(A1581,E1581,100000000)</f>
        <v>1.2281310000000001</v>
      </c>
      <c r="V1581" s="17">
        <f>[1]!s_dq_turn(A1581,E1581)</f>
        <v>1.1630679851668726</v>
      </c>
      <c r="W1581" s="2">
        <f>[1]!s_pq_amount(A1581,"20260101","",100000000)</f>
        <v>100.76815746</v>
      </c>
      <c r="X1581" s="2">
        <f>[1]!s_pq_avgamount(A1581,"20260101","",100000000)</f>
        <v>0.91607415872727271</v>
      </c>
      <c r="Y1581" s="17">
        <f>[1]!s_ipo_dilutedpe(A1581)</f>
        <v>42.92</v>
      </c>
      <c r="Z1581" s="12">
        <f>[1]!s_ipo_collection_total(A1581,100000000)</f>
        <v>9.3949999999999996</v>
      </c>
      <c r="AA1581" s="2">
        <f>[1]!s_val_pe_ttm(A1581,E1581)</f>
        <v>19.851068496704102</v>
      </c>
      <c r="AB1581" s="5">
        <f>[1]!s_info_zjtxornot1(A1581,"")</f>
        <v>1</v>
      </c>
      <c r="AC1581" s="22" t="str">
        <f>[1]!s_info_nature1(A1581,"")</f>
        <v>中央国有企业</v>
      </c>
      <c r="AD1581" s="6" t="str">
        <f>[1]!s_info_city(A1581)</f>
        <v>广州市</v>
      </c>
      <c r="AE1581" s="6" t="str">
        <f>[1]!s_info_province(A1581)</f>
        <v>广东省</v>
      </c>
      <c r="AF1581">
        <v>113.280637</v>
      </c>
      <c r="AG1581">
        <v>23.125177999999998</v>
      </c>
    </row>
    <row r="1582" spans="1:33" x14ac:dyDescent="0.3">
      <c r="A1582" s="12" t="s">
        <v>3713</v>
      </c>
      <c r="B1582" s="12" t="s">
        <v>3714</v>
      </c>
      <c r="C1582" s="16" t="str">
        <f>[1]!s_info_mkt(A1582)</f>
        <v>主板</v>
      </c>
      <c r="D1582" s="16" t="str">
        <f>[1]!s_ipo_listeddate(A1582)</f>
        <v>1996-07-18</v>
      </c>
      <c r="E1582" s="16" t="str">
        <f>[1]!lastradeday_s("000002","")</f>
        <v>2026-06-22</v>
      </c>
      <c r="F1582" s="16" t="str">
        <f>[1]!s_info_industry_csrc2023(A1582,"",3)</f>
        <v>通用设备制造业</v>
      </c>
      <c r="G1582" s="16" t="str">
        <f>[1]!s_info_industry_csrc2023(A1582,"",1)</f>
        <v>制造业</v>
      </c>
      <c r="H1582" s="16">
        <f>[1]!s_is(A1582,83,"FY","YTD","20251231",1,"",100000000)</f>
        <v>37.383465956999999</v>
      </c>
      <c r="I1582" s="16">
        <f>[1]!s_is(A1582,83,"FY","YTD","20241231",1,"",100000000)</f>
        <v>15.038506393199999</v>
      </c>
      <c r="J1582" s="16">
        <f t="shared" si="72"/>
        <v>1.4858496568451622</v>
      </c>
      <c r="K1582" s="16">
        <f>[1]!s_is(A1582,61,"FY","YTD","20251231",1,"",100000000)</f>
        <v>-9.5905388899999999E-2</v>
      </c>
      <c r="L1582" s="16">
        <f>[1]!s_is(A1582,61,"FY","YTD","20241231",1,"",100000000)</f>
        <v>7.0602917900000006E-2</v>
      </c>
      <c r="M1582" s="16">
        <f t="shared" si="73"/>
        <v>-2.3583771287730304</v>
      </c>
      <c r="N1582" s="16">
        <f>[1]!s_fa_roe(A1582,"20251231")</f>
        <v>-0.36459999999999998</v>
      </c>
      <c r="O1582" s="16">
        <f>[1]!s_stmnote_rdexp(A1582,"20251231",1,10000)</f>
        <v>40553.857486000001</v>
      </c>
      <c r="P1582" s="20">
        <f t="shared" si="74"/>
        <v>0.10848073191674286</v>
      </c>
      <c r="Q1582" s="16">
        <f>[1]!s_margin_tradingbalance(A1582,"",10000)</f>
        <v>41996.045700000002</v>
      </c>
      <c r="R1582" s="16">
        <f>[1]!s_margin_seclendingbalance(A1582,"",10000)</f>
        <v>20.951000000000001</v>
      </c>
      <c r="S1582" s="17">
        <f>[1]!s_val_ev(A1582,"",100000000)</f>
        <v>132.18874314909999</v>
      </c>
      <c r="T1582" s="17">
        <f>[1]!share_freesharesmv(A1582,"",100000000)</f>
        <v>73.152201851100003</v>
      </c>
      <c r="U1582" s="17">
        <f>[1]!s_dq_amount_btin(A1582,E1582,100000000)</f>
        <v>1.23047054</v>
      </c>
      <c r="V1582" s="17">
        <f>[1]!s_dq_turn(A1582,E1582)</f>
        <v>1.2697637348662856</v>
      </c>
      <c r="W1582" s="2">
        <f>[1]!s_pq_amount(A1582,"20260101","",100000000)</f>
        <v>204.77785951999999</v>
      </c>
      <c r="X1582" s="2">
        <f>[1]!s_pq_avgamount(A1582,"20260101","",100000000)</f>
        <v>1.8616169047272726</v>
      </c>
      <c r="Y1582" s="17">
        <f>[1]!s_ipo_dilutedpe(A1582)</f>
        <v>13.87</v>
      </c>
      <c r="Z1582" s="12">
        <f>[1]!s_ipo_collection_total(A1582,100000000)</f>
        <v>2.2464</v>
      </c>
      <c r="AA1582" s="2">
        <f>[1]!s_val_pe_ttm(A1582,E1582)</f>
        <v>-1138.603271484375</v>
      </c>
      <c r="AB1582" s="5">
        <f>[1]!s_info_zjtxornot1(A1582,"")</f>
        <v>0</v>
      </c>
      <c r="AC1582" s="22" t="str">
        <f>[1]!s_info_nature1(A1582,"")</f>
        <v>中央国有企业</v>
      </c>
      <c r="AD1582" s="6" t="str">
        <f>[1]!s_info_city(A1582)</f>
        <v>沈阳市</v>
      </c>
      <c r="AE1582" s="6" t="str">
        <f>[1]!s_info_province(A1582)</f>
        <v>辽宁省</v>
      </c>
      <c r="AF1582">
        <v>123.429096</v>
      </c>
      <c r="AG1582">
        <v>41.796767000000003</v>
      </c>
    </row>
    <row r="1583" spans="1:33" x14ac:dyDescent="0.3">
      <c r="A1583" s="12" t="s">
        <v>3715</v>
      </c>
      <c r="B1583" s="12" t="s">
        <v>3716</v>
      </c>
      <c r="C1583" s="16" t="str">
        <f>[1]!s_info_mkt(A1583)</f>
        <v>创业板</v>
      </c>
      <c r="D1583" s="16" t="str">
        <f>[1]!s_ipo_listeddate(A1583)</f>
        <v>2015-02-17</v>
      </c>
      <c r="E1583" s="16" t="str">
        <f>[1]!lastradeday_s("000002","")</f>
        <v>2026-06-22</v>
      </c>
      <c r="F1583" s="16" t="str">
        <f>[1]!s_info_industry_csrc2023(A1583,"",3)</f>
        <v>通用设备制造业</v>
      </c>
      <c r="G1583" s="16" t="str">
        <f>[1]!s_info_industry_csrc2023(A1583,"",1)</f>
        <v>制造业</v>
      </c>
      <c r="H1583" s="16">
        <f>[1]!s_is(A1583,83,"FY","YTD","20251231",1,"",100000000)</f>
        <v>11.0906508177</v>
      </c>
      <c r="I1583" s="16">
        <f>[1]!s_is(A1583,83,"FY","YTD","20241231",1,"",100000000)</f>
        <v>10.445697594</v>
      </c>
      <c r="J1583" s="16">
        <f t="shared" si="72"/>
        <v>6.1743432441550006E-2</v>
      </c>
      <c r="K1583" s="16">
        <f>[1]!s_is(A1583,61,"FY","YTD","20251231",1,"",100000000)</f>
        <v>0.69216718310000003</v>
      </c>
      <c r="L1583" s="16">
        <f>[1]!s_is(A1583,61,"FY","YTD","20241231",1,"",100000000)</f>
        <v>0.55233542430000004</v>
      </c>
      <c r="M1583" s="16">
        <f t="shared" si="73"/>
        <v>0.2531645674858084</v>
      </c>
      <c r="N1583" s="16">
        <f>[1]!s_fa_roe(A1583,"20251231")</f>
        <v>5.4503000000000004</v>
      </c>
      <c r="O1583" s="16">
        <f>[1]!s_stmnote_rdexp(A1583,"20251231",1,10000)</f>
        <v>5173.324912</v>
      </c>
      <c r="P1583" s="20">
        <f t="shared" si="74"/>
        <v>4.664581905097661E-2</v>
      </c>
      <c r="Q1583" s="16">
        <f>[1]!s_margin_tradingbalance(A1583,"",10000)</f>
        <v>0</v>
      </c>
      <c r="R1583" s="16">
        <f>[1]!s_margin_seclendingbalance(A1583,"",10000)</f>
        <v>0</v>
      </c>
      <c r="S1583" s="17">
        <f>[1]!s_val_ev(A1583,"",100000000)</f>
        <v>58.218035831999998</v>
      </c>
      <c r="T1583" s="17">
        <f>[1]!share_freesharesmv(A1583,"",100000000)</f>
        <v>40.188298193999998</v>
      </c>
      <c r="U1583" s="17">
        <f>[1]!s_dq_amount_btin(A1583,E1583,100000000)</f>
        <v>2.8432181700000001</v>
      </c>
      <c r="V1583" s="17">
        <f>[1]!s_dq_turn(A1583,E1583)</f>
        <v>6.3638086901080175</v>
      </c>
      <c r="W1583" s="2">
        <f>[1]!s_pq_amount(A1583,"20260101","",100000000)</f>
        <v>541.39809172000002</v>
      </c>
      <c r="X1583" s="2">
        <f>[1]!s_pq_avgamount(A1583,"20260101","",100000000)</f>
        <v>4.9218008338181818</v>
      </c>
      <c r="Y1583" s="17">
        <f>[1]!s_ipo_dilutedpe(A1583)</f>
        <v>22.83</v>
      </c>
      <c r="Z1583" s="12">
        <f>[1]!s_ipo_collection_total(A1583,100000000)</f>
        <v>2.5564</v>
      </c>
      <c r="AA1583" s="2">
        <f>[1]!s_val_pe_ttm(A1583,E1583)</f>
        <v>98.437583923339844</v>
      </c>
      <c r="AB1583" s="5">
        <f>[1]!s_info_zjtxornot1(A1583,"")</f>
        <v>1</v>
      </c>
      <c r="AC1583" s="22" t="str">
        <f>[1]!s_info_nature1(A1583,"")</f>
        <v>民营企业</v>
      </c>
      <c r="AD1583" s="6" t="str">
        <f>[1]!s_info_city(A1583)</f>
        <v>如皋市</v>
      </c>
      <c r="AE1583" s="6" t="str">
        <f>[1]!s_info_province(A1583)</f>
        <v>江苏省</v>
      </c>
      <c r="AF1583">
        <v>120.580144</v>
      </c>
      <c r="AG1583">
        <v>32.273615999999997</v>
      </c>
    </row>
    <row r="1584" spans="1:33" x14ac:dyDescent="0.3">
      <c r="A1584" s="12" t="s">
        <v>3717</v>
      </c>
      <c r="B1584" s="12" t="s">
        <v>3718</v>
      </c>
      <c r="C1584" s="16" t="str">
        <f>[1]!s_info_mkt(A1584)</f>
        <v>主板</v>
      </c>
      <c r="D1584" s="16" t="str">
        <f>[1]!s_ipo_listeddate(A1584)</f>
        <v>2002-08-05</v>
      </c>
      <c r="E1584" s="16" t="str">
        <f>[1]!lastradeday_s("000002","")</f>
        <v>2026-06-22</v>
      </c>
      <c r="F1584" s="16" t="str">
        <f>[1]!s_info_industry_csrc2023(A1584,"",3)</f>
        <v>通用设备制造业</v>
      </c>
      <c r="G1584" s="16" t="str">
        <f>[1]!s_info_industry_csrc2023(A1584,"",1)</f>
        <v>制造业</v>
      </c>
      <c r="H1584" s="16">
        <f>[1]!s_is(A1584,83,"FY","YTD","20251231",1,"",100000000)</f>
        <v>13.463003243599999</v>
      </c>
      <c r="I1584" s="16">
        <f>[1]!s_is(A1584,83,"FY","YTD","20241231",1,"",100000000)</f>
        <v>17.787920283599998</v>
      </c>
      <c r="J1584" s="16">
        <f t="shared" si="72"/>
        <v>-0.24313786946681226</v>
      </c>
      <c r="K1584" s="16">
        <f>[1]!s_is(A1584,61,"FY","YTD","20251231",1,"",100000000)</f>
        <v>1.6856333328999999</v>
      </c>
      <c r="L1584" s="16">
        <f>[1]!s_is(A1584,61,"FY","YTD","20241231",1,"",100000000)</f>
        <v>1.2531187528000001</v>
      </c>
      <c r="M1584" s="16">
        <f t="shared" si="73"/>
        <v>0.34515051277748293</v>
      </c>
      <c r="N1584" s="16">
        <f>[1]!s_fa_roe(A1584,"20251231")</f>
        <v>6.6840999999999999</v>
      </c>
      <c r="O1584" s="16">
        <f>[1]!s_stmnote_rdexp(A1584,"20251231",1,10000)</f>
        <v>10417.719714000001</v>
      </c>
      <c r="P1584" s="20">
        <f t="shared" si="74"/>
        <v>7.7380355077551838E-2</v>
      </c>
      <c r="Q1584" s="16">
        <f>[1]!s_margin_tradingbalance(A1584,"",10000)</f>
        <v>35807.176099999997</v>
      </c>
      <c r="R1584" s="16">
        <f>[1]!s_margin_seclendingbalance(A1584,"",10000)</f>
        <v>17.390699999999999</v>
      </c>
      <c r="S1584" s="17">
        <f>[1]!s_val_ev(A1584,"",100000000)</f>
        <v>57.895312437900003</v>
      </c>
      <c r="T1584" s="17">
        <f>[1]!share_freesharesmv(A1584,"",100000000)</f>
        <v>35.981534817899998</v>
      </c>
      <c r="U1584" s="17">
        <f>[1]!s_dq_amount_btin(A1584,E1584,100000000)</f>
        <v>2.9517828599999998</v>
      </c>
      <c r="V1584" s="17">
        <f>[1]!s_dq_turn(A1584,E1584)</f>
        <v>5.1831910670121379</v>
      </c>
      <c r="W1584" s="2">
        <f>[1]!s_pq_amount(A1584,"20260101","",100000000)</f>
        <v>301.89665056000001</v>
      </c>
      <c r="X1584" s="2">
        <f>[1]!s_pq_avgamount(A1584,"20260101","",100000000)</f>
        <v>2.7445150050909088</v>
      </c>
      <c r="Y1584" s="17">
        <f>[1]!s_ipo_dilutedpe(A1584)</f>
        <v>20</v>
      </c>
      <c r="Z1584" s="12">
        <f>[1]!s_ipo_collection_total(A1584,100000000)</f>
        <v>3</v>
      </c>
      <c r="AA1584" s="2">
        <f>[1]!s_val_pe_ttm(A1584,E1584)</f>
        <v>41.802730560302734</v>
      </c>
      <c r="AB1584" s="5">
        <f>[1]!s_info_zjtxornot1(A1584,"")</f>
        <v>0</v>
      </c>
      <c r="AC1584" s="22" t="str">
        <f>[1]!s_info_nature1(A1584,"")</f>
        <v>地方国有企业</v>
      </c>
      <c r="AD1584" s="6" t="str">
        <f>[1]!s_info_city(A1584)</f>
        <v>漳州市</v>
      </c>
      <c r="AE1584" s="6" t="str">
        <f>[1]!s_info_province(A1584)</f>
        <v>福建省</v>
      </c>
      <c r="AF1584">
        <v>117.661801</v>
      </c>
      <c r="AG1584">
        <v>24.510897</v>
      </c>
    </row>
    <row r="1585" spans="1:33" x14ac:dyDescent="0.3">
      <c r="A1585" s="12" t="s">
        <v>107</v>
      </c>
      <c r="B1585" s="12" t="s">
        <v>108</v>
      </c>
      <c r="C1585" s="16" t="str">
        <f>[1]!s_info_mkt(A1585)</f>
        <v>北证</v>
      </c>
      <c r="D1585" s="16" t="str">
        <f>[1]!s_ipo_listeddate(A1585)</f>
        <v>2025-05-13</v>
      </c>
      <c r="E1585" s="16" t="str">
        <f>[1]!lastradeday_s("000002","")</f>
        <v>2026-06-22</v>
      </c>
      <c r="F1585" s="16" t="str">
        <f>[1]!s_info_industry_csrc2023(A1585,"",3)</f>
        <v>有色金属冶炼和压延加工业</v>
      </c>
      <c r="G1585" s="16" t="str">
        <f>[1]!s_info_industry_csrc2023(A1585,"",1)</f>
        <v>制造业</v>
      </c>
      <c r="H1585" s="16">
        <f>[1]!s_is(A1585,83,"FY","YTD","20251231",1,"",100000000)</f>
        <v>6.3099911042999999</v>
      </c>
      <c r="I1585" s="16">
        <f>[1]!s_is(A1585,83,"FY","YTD","20241231",1,"",100000000)</f>
        <v>8.0125084060000002</v>
      </c>
      <c r="J1585" s="16">
        <f t="shared" si="72"/>
        <v>-0.21248243564089186</v>
      </c>
      <c r="K1585" s="16">
        <f>[1]!s_is(A1585,61,"FY","YTD","20251231",1,"",100000000)</f>
        <v>1.3994497427000001</v>
      </c>
      <c r="L1585" s="16">
        <f>[1]!s_is(A1585,61,"FY","YTD","20241231",1,"",100000000)</f>
        <v>1.7241984447000001</v>
      </c>
      <c r="M1585" s="16">
        <f t="shared" si="73"/>
        <v>-0.1883476365485901</v>
      </c>
      <c r="N1585" s="16">
        <f>[1]!s_fa_roe(A1585,"20251231")</f>
        <v>11.821099999999999</v>
      </c>
      <c r="O1585" s="16">
        <f>[1]!s_stmnote_rdexp(A1585,"20251231",1,10000)</f>
        <v>2387.9850329999999</v>
      </c>
      <c r="P1585" s="20">
        <f t="shared" si="74"/>
        <v>3.7844507124149288E-2</v>
      </c>
      <c r="Q1585" s="16">
        <f>[1]!s_margin_tradingbalance(A1585,"",10000)</f>
        <v>2130.0286000000001</v>
      </c>
      <c r="R1585" s="16">
        <f>[1]!s_margin_seclendingbalance(A1585,"",10000)</f>
        <v>0</v>
      </c>
      <c r="S1585" s="17">
        <f>[1]!s_val_ev(A1585,"",100000000)</f>
        <v>119.18808272700001</v>
      </c>
      <c r="T1585" s="17">
        <f>[1]!share_freesharesmv(A1585,"",100000000)</f>
        <v>12.433040208</v>
      </c>
      <c r="U1585" s="17">
        <f>[1]!s_dq_amount_btin(A1585,E1585,100000000)</f>
        <v>0.97326840999999997</v>
      </c>
      <c r="V1585" s="17">
        <f>[1]!s_dq_turn(A1585,E1585)</f>
        <v>3.1467400416112064</v>
      </c>
      <c r="W1585" s="2">
        <f>[1]!s_pq_amount(A1585,"20260101","",100000000)</f>
        <v>89.646747939999997</v>
      </c>
      <c r="X1585" s="2">
        <f>[1]!s_pq_avgamount(A1585,"20260101","",100000000)</f>
        <v>0.81497043581818174</v>
      </c>
      <c r="Y1585" s="17">
        <f>[1]!s_ipo_dilutedpe(A1585)</f>
        <v>15.19</v>
      </c>
      <c r="Z1585" s="12">
        <f>[1]!s_ipo_collection_total(A1585,100000000)</f>
        <v>2.7185999999999999</v>
      </c>
      <c r="AA1585" s="2">
        <f>[1]!s_val_pe_ttm(A1585,E1585)</f>
        <v>130.48811340332031</v>
      </c>
      <c r="AB1585" s="5">
        <f>[1]!s_info_zjtxornot1(A1585,"")</f>
        <v>1</v>
      </c>
      <c r="AC1585" s="22" t="str">
        <f>[1]!s_info_nature1(A1585,"")</f>
        <v>民营企业</v>
      </c>
      <c r="AD1585" s="6" t="str">
        <f>[1]!s_info_city(A1585)</f>
        <v>句容市</v>
      </c>
      <c r="AE1585" s="6" t="str">
        <f>[1]!s_info_province(A1585)</f>
        <v>江苏省</v>
      </c>
      <c r="AF1585">
        <v>119.20708</v>
      </c>
      <c r="AG1585">
        <v>31.932635000000001</v>
      </c>
    </row>
    <row r="1586" spans="1:33" x14ac:dyDescent="0.3">
      <c r="A1586" s="12" t="s">
        <v>3719</v>
      </c>
      <c r="B1586" s="12" t="s">
        <v>3720</v>
      </c>
      <c r="C1586" s="16" t="str">
        <f>[1]!s_info_mkt(A1586)</f>
        <v>主板</v>
      </c>
      <c r="D1586" s="16" t="str">
        <f>[1]!s_ipo_listeddate(A1586)</f>
        <v>1996-10-16</v>
      </c>
      <c r="E1586" s="16" t="str">
        <f>[1]!lastradeday_s("000002","")</f>
        <v>2026-06-22</v>
      </c>
      <c r="F1586" s="16" t="str">
        <f>[1]!s_info_industry_csrc2023(A1586,"",3)</f>
        <v>卫生</v>
      </c>
      <c r="G1586" s="16" t="str">
        <f>[1]!s_info_industry_csrc2023(A1586,"",1)</f>
        <v>卫生和社会工作</v>
      </c>
      <c r="H1586" s="16">
        <f>[1]!s_is(A1586,83,"FY","YTD","20251231",1,"",100000000)</f>
        <v>9.7567265871000011</v>
      </c>
      <c r="I1586" s="16">
        <f>[1]!s_is(A1586,83,"FY","YTD","20241231",1,"",100000000)</f>
        <v>10.9457550405</v>
      </c>
      <c r="J1586" s="16">
        <f t="shared" si="72"/>
        <v>-0.10862918537830568</v>
      </c>
      <c r="K1586" s="16">
        <f>[1]!s_is(A1586,61,"FY","YTD","20251231",1,"",100000000)</f>
        <v>-4.4380884206999998</v>
      </c>
      <c r="L1586" s="16">
        <f>[1]!s_is(A1586,61,"FY","YTD","20241231",1,"",100000000)</f>
        <v>-3.4972383345</v>
      </c>
      <c r="M1586" s="16">
        <f t="shared" si="73"/>
        <v>-0.26902658503956756</v>
      </c>
      <c r="N1586" s="16">
        <f>[1]!s_fa_roe(A1586,"20251231")</f>
        <v>-51.597000000000001</v>
      </c>
      <c r="O1586" s="16">
        <f>[1]!s_stmnote_rdexp(A1586,"20251231",1,10000)</f>
        <v>1119.528086</v>
      </c>
      <c r="P1586" s="20">
        <f t="shared" si="74"/>
        <v>1.1474423066033237E-2</v>
      </c>
      <c r="Q1586" s="16">
        <f>[1]!s_margin_tradingbalance(A1586,"",10000)</f>
        <v>0</v>
      </c>
      <c r="R1586" s="16">
        <f>[1]!s_margin_seclendingbalance(A1586,"",10000)</f>
        <v>0</v>
      </c>
      <c r="S1586" s="17">
        <f>[1]!s_val_ev(A1586,"",100000000)</f>
        <v>58.987258868999994</v>
      </c>
      <c r="T1586" s="17">
        <f>[1]!share_freesharesmv(A1586,"",100000000)</f>
        <v>24.857904885</v>
      </c>
      <c r="U1586" s="17">
        <f>[1]!s_dq_amount_btin(A1586,E1586,100000000)</f>
        <v>0.32305809000000002</v>
      </c>
      <c r="V1586" s="17">
        <f>[1]!s_dq_turn(A1586,E1586)</f>
        <v>1.0623460625813728</v>
      </c>
      <c r="W1586" s="2">
        <f>[1]!s_pq_amount(A1586,"20260101","",100000000)</f>
        <v>39.373202769999999</v>
      </c>
      <c r="X1586" s="2">
        <f>[1]!s_pq_avgamount(A1586,"20260101","",100000000)</f>
        <v>0.35793820700000001</v>
      </c>
      <c r="Y1586" s="17">
        <f>[1]!s_ipo_dilutedpe(A1586)</f>
        <v>0</v>
      </c>
      <c r="Z1586" s="12">
        <f>[1]!s_ipo_collection_total(A1586,100000000)</f>
        <v>0.88358400000000004</v>
      </c>
      <c r="AA1586" s="2">
        <f>[1]!s_val_pe_ttm(A1586,E1586)</f>
        <v>-9.5351009368896484</v>
      </c>
      <c r="AB1586" s="5">
        <f>[1]!s_info_zjtxornot1(A1586,"")</f>
        <v>0</v>
      </c>
      <c r="AC1586" s="22" t="str">
        <f>[1]!s_info_nature1(A1586,"")</f>
        <v>民营企业</v>
      </c>
      <c r="AD1586" s="6" t="str">
        <f>[1]!s_info_city(A1586)</f>
        <v>襄阳市</v>
      </c>
      <c r="AE1586" s="6" t="str">
        <f>[1]!s_info_province(A1586)</f>
        <v>湖北省</v>
      </c>
      <c r="AF1586">
        <v>112.14414600000001</v>
      </c>
      <c r="AG1586">
        <v>32.042425999999999</v>
      </c>
    </row>
    <row r="1587" spans="1:33" x14ac:dyDescent="0.3">
      <c r="A1587" s="12" t="s">
        <v>3721</v>
      </c>
      <c r="B1587" s="12" t="s">
        <v>3722</v>
      </c>
      <c r="C1587" s="16" t="str">
        <f>[1]!s_info_mkt(A1587)</f>
        <v>主板</v>
      </c>
      <c r="D1587" s="16" t="str">
        <f>[1]!s_ipo_listeddate(A1587)</f>
        <v>2007-03-02</v>
      </c>
      <c r="E1587" s="16" t="str">
        <f>[1]!lastradeday_s("000002","")</f>
        <v>2026-06-22</v>
      </c>
      <c r="F1587" s="16" t="str">
        <f>[1]!s_info_industry_csrc2023(A1587,"",3)</f>
        <v>印刷和记录媒介复制业</v>
      </c>
      <c r="G1587" s="16" t="str">
        <f>[1]!s_info_industry_csrc2023(A1587,"",1)</f>
        <v>制造业</v>
      </c>
      <c r="H1587" s="16">
        <f>[1]!s_is(A1587,83,"FY","YTD","20251231",1,"",100000000)</f>
        <v>11.856586169000002</v>
      </c>
      <c r="I1587" s="16">
        <f>[1]!s_is(A1587,83,"FY","YTD","20241231",1,"",100000000)</f>
        <v>11.7762504852</v>
      </c>
      <c r="J1587" s="16">
        <f t="shared" si="72"/>
        <v>6.821838912221212E-3</v>
      </c>
      <c r="K1587" s="16">
        <f>[1]!s_is(A1587,61,"FY","YTD","20251231",1,"",100000000)</f>
        <v>1.4416477484999999</v>
      </c>
      <c r="L1587" s="16">
        <f>[1]!s_is(A1587,61,"FY","YTD","20241231",1,"",100000000)</f>
        <v>1.5781736219999998</v>
      </c>
      <c r="M1587" s="16">
        <f t="shared" si="73"/>
        <v>-8.6508779260283386E-2</v>
      </c>
      <c r="N1587" s="16">
        <f>[1]!s_fa_roe(A1587,"20251231")</f>
        <v>10.189500000000001</v>
      </c>
      <c r="O1587" s="16">
        <f>[1]!s_stmnote_rdexp(A1587,"20251231",1,10000)</f>
        <v>5605.5848649999998</v>
      </c>
      <c r="P1587" s="20">
        <f t="shared" si="74"/>
        <v>4.7278236628147258E-2</v>
      </c>
      <c r="Q1587" s="16">
        <f>[1]!s_margin_tradingbalance(A1587,"",10000)</f>
        <v>37262.7307</v>
      </c>
      <c r="R1587" s="16">
        <f>[1]!s_margin_seclendingbalance(A1587,"",10000)</f>
        <v>19.744800000000001</v>
      </c>
      <c r="S1587" s="17">
        <f>[1]!s_val_ev(A1587,"",100000000)</f>
        <v>45.4066067985</v>
      </c>
      <c r="T1587" s="17">
        <f>[1]!share_freesharesmv(A1587,"",100000000)</f>
        <v>31.389068883899995</v>
      </c>
      <c r="U1587" s="17">
        <f>[1]!s_dq_amount_btin(A1587,E1587,100000000)</f>
        <v>1.1444618200000001</v>
      </c>
      <c r="V1587" s="17">
        <f>[1]!s_dq_turn(A1587,E1587)</f>
        <v>2.6028777357597224</v>
      </c>
      <c r="W1587" s="2">
        <f>[1]!s_pq_amount(A1587,"20260101","",100000000)</f>
        <v>126.35381618</v>
      </c>
      <c r="X1587" s="2">
        <f>[1]!s_pq_avgamount(A1587,"20260101","",100000000)</f>
        <v>1.1486710561818183</v>
      </c>
      <c r="Y1587" s="17">
        <f>[1]!s_ipo_dilutedpe(A1587)</f>
        <v>23.31</v>
      </c>
      <c r="Z1587" s="12">
        <f>[1]!s_ipo_collection_total(A1587,100000000)</f>
        <v>2.8784000000000001</v>
      </c>
      <c r="AA1587" s="2">
        <f>[1]!s_val_pe_ttm(A1587,E1587)</f>
        <v>30.10188102722168</v>
      </c>
      <c r="AB1587" s="5">
        <f>[1]!s_info_zjtxornot1(A1587,"")</f>
        <v>0</v>
      </c>
      <c r="AC1587" s="22" t="str">
        <f>[1]!s_info_nature1(A1587,"")</f>
        <v>公众企业</v>
      </c>
      <c r="AD1587" s="6" t="str">
        <f>[1]!s_info_city(A1587)</f>
        <v>济南市</v>
      </c>
      <c r="AE1587" s="6" t="str">
        <f>[1]!s_info_province(A1587)</f>
        <v>山东省</v>
      </c>
      <c r="AF1587">
        <v>117.000923</v>
      </c>
      <c r="AG1587">
        <v>36.675806999999999</v>
      </c>
    </row>
    <row r="1588" spans="1:33" x14ac:dyDescent="0.3">
      <c r="A1588" s="12" t="s">
        <v>3723</v>
      </c>
      <c r="B1588" s="12" t="s">
        <v>3724</v>
      </c>
      <c r="C1588" s="16" t="str">
        <f>[1]!s_info_mkt(A1588)</f>
        <v>创业板</v>
      </c>
      <c r="D1588" s="16" t="str">
        <f>[1]!s_ipo_listeddate(A1588)</f>
        <v>2021-10-25</v>
      </c>
      <c r="E1588" s="16" t="str">
        <f>[1]!lastradeday_s("000002","")</f>
        <v>2026-06-22</v>
      </c>
      <c r="F1588" s="16" t="str">
        <f>[1]!s_info_industry_csrc2023(A1588,"",3)</f>
        <v>专用设备制造业</v>
      </c>
      <c r="G1588" s="16" t="str">
        <f>[1]!s_info_industry_csrc2023(A1588,"",1)</f>
        <v>制造业</v>
      </c>
      <c r="H1588" s="16">
        <f>[1]!s_is(A1588,83,"FY","YTD","20251231",1,"",100000000)</f>
        <v>33.8749925324</v>
      </c>
      <c r="I1588" s="16">
        <f>[1]!s_is(A1588,83,"FY","YTD","20241231",1,"",100000000)</f>
        <v>29.829311304800001</v>
      </c>
      <c r="J1588" s="16">
        <f t="shared" si="72"/>
        <v>0.13562771149024111</v>
      </c>
      <c r="K1588" s="16">
        <f>[1]!s_is(A1588,61,"FY","YTD","20251231",1,"",100000000)</f>
        <v>3.7160860666000004</v>
      </c>
      <c r="L1588" s="16">
        <f>[1]!s_is(A1588,61,"FY","YTD","20241231",1,"",100000000)</f>
        <v>3.1175094439</v>
      </c>
      <c r="M1588" s="16">
        <f t="shared" si="73"/>
        <v>0.19200475041742998</v>
      </c>
      <c r="N1588" s="16">
        <f>[1]!s_fa_roe(A1588,"20251231")</f>
        <v>7.6909999999999998</v>
      </c>
      <c r="O1588" s="16">
        <f>[1]!s_stmnote_rdexp(A1588,"20251231",1,10000)</f>
        <v>9867.1536049999995</v>
      </c>
      <c r="P1588" s="20">
        <f t="shared" si="74"/>
        <v>2.9128135144421013E-2</v>
      </c>
      <c r="Q1588" s="16">
        <f>[1]!s_margin_tradingbalance(A1588,"",10000)</f>
        <v>13611.5527</v>
      </c>
      <c r="R1588" s="16">
        <f>[1]!s_margin_seclendingbalance(A1588,"",10000)</f>
        <v>58.819000000000003</v>
      </c>
      <c r="S1588" s="17">
        <f>[1]!s_val_ev(A1588,"",100000000)</f>
        <v>100.02296423200001</v>
      </c>
      <c r="T1588" s="17">
        <f>[1]!share_freesharesmv(A1588,"",100000000)</f>
        <v>39.632219200000002</v>
      </c>
      <c r="U1588" s="17">
        <f>[1]!s_dq_amount_btin(A1588,E1588,100000000)</f>
        <v>0.91529791000000005</v>
      </c>
      <c r="V1588" s="17">
        <f>[1]!s_dq_turn(A1588,E1588)</f>
        <v>1.0683016818231048</v>
      </c>
      <c r="W1588" s="2">
        <f>[1]!s_pq_amount(A1588,"20260101","",100000000)</f>
        <v>213.83434889</v>
      </c>
      <c r="X1588" s="2">
        <f>[1]!s_pq_avgamount(A1588,"20260101","",100000000)</f>
        <v>1.9439486262727272</v>
      </c>
      <c r="Y1588" s="17">
        <f>[1]!s_ipo_dilutedpe(A1588)</f>
        <v>37.15</v>
      </c>
      <c r="Z1588" s="12">
        <f>[1]!s_ipo_collection_total(A1588,100000000)</f>
        <v>37.235999999999997</v>
      </c>
      <c r="AA1588" s="2">
        <f>[1]!s_val_pe_ttm(A1588,E1588)</f>
        <v>27.292093276977539</v>
      </c>
      <c r="AB1588" s="5">
        <f>[1]!s_info_zjtxornot1(A1588,"")</f>
        <v>1</v>
      </c>
      <c r="AC1588" s="22" t="str">
        <f>[1]!s_info_nature1(A1588,"")</f>
        <v>民营企业</v>
      </c>
      <c r="AD1588" s="6" t="str">
        <f>[1]!s_info_city(A1588)</f>
        <v>长沙市</v>
      </c>
      <c r="AE1588" s="6" t="str">
        <f>[1]!s_info_province(A1588)</f>
        <v>湖南省</v>
      </c>
      <c r="AF1588">
        <v>112.98227900000001</v>
      </c>
      <c r="AG1588">
        <v>28.194089999999999</v>
      </c>
    </row>
    <row r="1589" spans="1:33" x14ac:dyDescent="0.3">
      <c r="A1589" s="12" t="s">
        <v>3725</v>
      </c>
      <c r="B1589" s="12" t="s">
        <v>3726</v>
      </c>
      <c r="C1589" s="16" t="str">
        <f>[1]!s_info_mkt(A1589)</f>
        <v>主板</v>
      </c>
      <c r="D1589" s="16" t="str">
        <f>[1]!s_ipo_listeddate(A1589)</f>
        <v>2001-03-12</v>
      </c>
      <c r="E1589" s="16" t="str">
        <f>[1]!lastradeday_s("000002","")</f>
        <v>2026-06-22</v>
      </c>
      <c r="F1589" s="16" t="str">
        <f>[1]!s_info_industry_csrc2023(A1589,"",3)</f>
        <v>房地产业</v>
      </c>
      <c r="G1589" s="16" t="str">
        <f>[1]!s_info_industry_csrc2023(A1589,"",1)</f>
        <v>房地产业</v>
      </c>
      <c r="H1589" s="16">
        <f>[1]!s_is(A1589,83,"FY","YTD","20251231",1,"",100000000)</f>
        <v>300.97095345150001</v>
      </c>
      <c r="I1589" s="16">
        <f>[1]!s_is(A1589,83,"FY","YTD","20241231",1,"",100000000)</f>
        <v>242.1306804889</v>
      </c>
      <c r="J1589" s="16">
        <f t="shared" si="72"/>
        <v>0.24301039770669397</v>
      </c>
      <c r="K1589" s="16">
        <f>[1]!s_is(A1589,61,"FY","YTD","20251231",1,"",100000000)</f>
        <v>-66.246961707899999</v>
      </c>
      <c r="L1589" s="16">
        <f>[1]!s_is(A1589,61,"FY","YTD","20241231",1,"",100000000)</f>
        <v>-81.407757864300009</v>
      </c>
      <c r="M1589" s="16">
        <f t="shared" si="73"/>
        <v>0.18623281802788136</v>
      </c>
      <c r="N1589" s="16">
        <f>[1]!s_fa_roe(A1589,"20251231")</f>
        <v>-56.422800000000002</v>
      </c>
      <c r="O1589" s="16">
        <f>[1]!s_stmnote_rdexp(A1589,"20251231",1,10000)</f>
        <v>370.60841199999999</v>
      </c>
      <c r="P1589" s="20">
        <f t="shared" si="74"/>
        <v>1.2313760107076968E-4</v>
      </c>
      <c r="Q1589" s="16">
        <f>[1]!s_margin_tradingbalance(A1589,"",10000)</f>
        <v>23147.691999999999</v>
      </c>
      <c r="R1589" s="16">
        <f>[1]!s_margin_seclendingbalance(A1589,"",10000)</f>
        <v>170.292</v>
      </c>
      <c r="S1589" s="17">
        <f>[1]!s_val_ev(A1589,"",100000000)</f>
        <v>87.705218227999993</v>
      </c>
      <c r="T1589" s="17">
        <f>[1]!share_freesharesmv(A1589,"",100000000)</f>
        <v>41.523074735999998</v>
      </c>
      <c r="U1589" s="17">
        <f>[1]!s_dq_amount_btin(A1589,E1589,100000000)</f>
        <v>2.06276291</v>
      </c>
      <c r="V1589" s="17">
        <f>[1]!s_dq_turn(A1589,E1589)</f>
        <v>2.3889756691023054</v>
      </c>
      <c r="W1589" s="2">
        <f>[1]!s_pq_amount(A1589,"20260101","",100000000)</f>
        <v>566.50628003999998</v>
      </c>
      <c r="X1589" s="2">
        <f>[1]!s_pq_avgamount(A1589,"20260101","",100000000)</f>
        <v>5.1500570912727275</v>
      </c>
      <c r="Y1589" s="17">
        <f>[1]!s_ipo_dilutedpe(A1589)</f>
        <v>28.05</v>
      </c>
      <c r="Z1589" s="12">
        <f>[1]!s_ipo_collection_total(A1589,100000000)</f>
        <v>4.16</v>
      </c>
      <c r="AA1589" s="2">
        <f>[1]!s_val_pe_ttm(A1589,E1589)</f>
        <v>-1.3920583724975586</v>
      </c>
      <c r="AB1589" s="5">
        <f>[1]!s_info_zjtxornot1(A1589,"")</f>
        <v>0</v>
      </c>
      <c r="AC1589" s="22" t="str">
        <f>[1]!s_info_nature1(A1589,"")</f>
        <v>地方国有企业</v>
      </c>
      <c r="AD1589" s="6" t="str">
        <f>[1]!s_info_city(A1589)</f>
        <v>北京市</v>
      </c>
      <c r="AE1589" s="6" t="str">
        <f>[1]!s_info_province(A1589)</f>
        <v>北京</v>
      </c>
      <c r="AF1589">
        <v>116.40528500000001</v>
      </c>
      <c r="AG1589">
        <v>39.904989</v>
      </c>
    </row>
    <row r="1590" spans="1:33" x14ac:dyDescent="0.3">
      <c r="A1590" s="12" t="s">
        <v>3727</v>
      </c>
      <c r="B1590" s="12" t="s">
        <v>3728</v>
      </c>
      <c r="C1590" s="16" t="str">
        <f>[1]!s_info_mkt(A1590)</f>
        <v>主板</v>
      </c>
      <c r="D1590" s="16" t="str">
        <f>[1]!s_ipo_listeddate(A1590)</f>
        <v>2016-12-21</v>
      </c>
      <c r="E1590" s="16" t="str">
        <f>[1]!lastradeday_s("000002","")</f>
        <v>2026-06-22</v>
      </c>
      <c r="F1590" s="16" t="str">
        <f>[1]!s_info_industry_csrc2023(A1590,"",3)</f>
        <v>仪器仪表制造业</v>
      </c>
      <c r="G1590" s="16" t="str">
        <f>[1]!s_info_industry_csrc2023(A1590,"",1)</f>
        <v>制造业</v>
      </c>
      <c r="H1590" s="16">
        <f>[1]!s_is(A1590,83,"FY","YTD","20251231",1,"",100000000)</f>
        <v>20.1358583371</v>
      </c>
      <c r="I1590" s="16">
        <f>[1]!s_is(A1590,83,"FY","YTD","20241231",1,"",100000000)</f>
        <v>17.082730873900001</v>
      </c>
      <c r="J1590" s="16">
        <f t="shared" si="72"/>
        <v>0.17872595931747348</v>
      </c>
      <c r="K1590" s="16">
        <f>[1]!s_is(A1590,61,"FY","YTD","20251231",1,"",100000000)</f>
        <v>2.5416628287000003</v>
      </c>
      <c r="L1590" s="16">
        <f>[1]!s_is(A1590,61,"FY","YTD","20241231",1,"",100000000)</f>
        <v>2.2855188688999997</v>
      </c>
      <c r="M1590" s="16">
        <f t="shared" si="73"/>
        <v>0.11207256404025247</v>
      </c>
      <c r="N1590" s="16">
        <f>[1]!s_fa_roe(A1590,"20251231")</f>
        <v>10.148400000000001</v>
      </c>
      <c r="O1590" s="16">
        <f>[1]!s_stmnote_rdexp(A1590,"20251231",1,10000)</f>
        <v>19924.70955</v>
      </c>
      <c r="P1590" s="20">
        <f t="shared" si="74"/>
        <v>9.8951379258012742E-2</v>
      </c>
      <c r="Q1590" s="16">
        <f>[1]!s_margin_tradingbalance(A1590,"",10000)</f>
        <v>22844.274099999999</v>
      </c>
      <c r="R1590" s="16">
        <f>[1]!s_margin_seclendingbalance(A1590,"",10000)</f>
        <v>10.558299999999999</v>
      </c>
      <c r="S1590" s="17">
        <f>[1]!s_val_ev(A1590,"",100000000)</f>
        <v>85.043428179599999</v>
      </c>
      <c r="T1590" s="17">
        <f>[1]!share_freesharesmv(A1590,"",100000000)</f>
        <v>39.063242327999994</v>
      </c>
      <c r="U1590" s="17">
        <f>[1]!s_dq_amount_btin(A1590,E1590,100000000)</f>
        <v>1.9294793100000001</v>
      </c>
      <c r="V1590" s="17">
        <f>[1]!s_dq_turn(A1590,E1590)</f>
        <v>2.589692269022227</v>
      </c>
      <c r="W1590" s="2">
        <f>[1]!s_pq_amount(A1590,"20260101","",100000000)</f>
        <v>206.27646704</v>
      </c>
      <c r="X1590" s="2">
        <f>[1]!s_pq_avgamount(A1590,"20260101","",100000000)</f>
        <v>1.8752406094545453</v>
      </c>
      <c r="Y1590" s="17">
        <f>[1]!s_ipo_dilutedpe(A1590)</f>
        <v>22.98</v>
      </c>
      <c r="Z1590" s="12">
        <f>[1]!s_ipo_collection_total(A1590,100000000)</f>
        <v>4.4803499999999996</v>
      </c>
      <c r="AA1590" s="2">
        <f>[1]!s_val_pe_ttm(A1590,E1590)</f>
        <v>32.394454956054688</v>
      </c>
      <c r="AB1590" s="5">
        <f>[1]!s_info_zjtxornot1(A1590,"")</f>
        <v>0</v>
      </c>
      <c r="AC1590" s="22" t="str">
        <f>[1]!s_info_nature1(A1590,"")</f>
        <v>民营企业</v>
      </c>
      <c r="AD1590" s="6" t="str">
        <f>[1]!s_info_city(A1590)</f>
        <v>无锡市</v>
      </c>
      <c r="AE1590" s="6" t="str">
        <f>[1]!s_info_province(A1590)</f>
        <v>江苏省</v>
      </c>
      <c r="AF1590">
        <v>120.301663</v>
      </c>
      <c r="AG1590">
        <v>31.574729000000001</v>
      </c>
    </row>
    <row r="1591" spans="1:33" x14ac:dyDescent="0.3">
      <c r="A1591" s="12" t="s">
        <v>3729</v>
      </c>
      <c r="B1591" s="12" t="s">
        <v>3730</v>
      </c>
      <c r="C1591" s="16" t="str">
        <f>[1]!s_info_mkt(A1591)</f>
        <v>主板</v>
      </c>
      <c r="D1591" s="16" t="str">
        <f>[1]!s_ipo_listeddate(A1591)</f>
        <v>2008-06-19</v>
      </c>
      <c r="E1591" s="16" t="str">
        <f>[1]!lastradeday_s("000002","")</f>
        <v>2026-06-22</v>
      </c>
      <c r="F1591" s="16" t="str">
        <f>[1]!s_info_industry_csrc2023(A1591,"",3)</f>
        <v>化学原料和化学制品制造业</v>
      </c>
      <c r="G1591" s="16" t="str">
        <f>[1]!s_info_industry_csrc2023(A1591,"",1)</f>
        <v>制造业</v>
      </c>
      <c r="H1591" s="16">
        <f>[1]!s_is(A1591,83,"FY","YTD","20251231",1,"",100000000)</f>
        <v>64.300228136400008</v>
      </c>
      <c r="I1591" s="16">
        <f>[1]!s_is(A1591,83,"FY","YTD","20241231",1,"",100000000)</f>
        <v>56.768018621300001</v>
      </c>
      <c r="J1591" s="16">
        <f t="shared" si="72"/>
        <v>0.13268403051632727</v>
      </c>
      <c r="K1591" s="16">
        <f>[1]!s_is(A1591,61,"FY","YTD","20251231",1,"",100000000)</f>
        <v>3.6194429144</v>
      </c>
      <c r="L1591" s="16">
        <f>[1]!s_is(A1591,61,"FY","YTD","20241231",1,"",100000000)</f>
        <v>1.031390021</v>
      </c>
      <c r="M1591" s="16">
        <f t="shared" si="73"/>
        <v>2.5092863424165319</v>
      </c>
      <c r="N1591" s="16">
        <f>[1]!s_fa_roe(A1591,"20251231")</f>
        <v>5.4878999999999998</v>
      </c>
      <c r="O1591" s="16">
        <f>[1]!s_stmnote_rdexp(A1591,"20251231",1,10000)</f>
        <v>31187.965831000001</v>
      </c>
      <c r="P1591" s="20">
        <f t="shared" si="74"/>
        <v>4.8503662793918871E-2</v>
      </c>
      <c r="Q1591" s="16">
        <f>[1]!s_margin_tradingbalance(A1591,"",10000)</f>
        <v>83082.795700000002</v>
      </c>
      <c r="R1591" s="16">
        <f>[1]!s_margin_seclendingbalance(A1591,"",10000)</f>
        <v>26.865600000000001</v>
      </c>
      <c r="S1591" s="17">
        <f>[1]!s_val_ev(A1591,"",100000000)</f>
        <v>129.58174324800001</v>
      </c>
      <c r="T1591" s="17">
        <f>[1]!share_freesharesmv(A1591,"",100000000)</f>
        <v>95.103346032000005</v>
      </c>
      <c r="U1591" s="17">
        <f>[1]!s_dq_amount_btin(A1591,E1591,100000000)</f>
        <v>2.75761536</v>
      </c>
      <c r="V1591" s="17">
        <f>[1]!s_dq_turn(A1591,E1591)</f>
        <v>2.1901198852139632</v>
      </c>
      <c r="W1591" s="2">
        <f>[1]!s_pq_amount(A1591,"20260101","",100000000)</f>
        <v>471.13043327999998</v>
      </c>
      <c r="X1591" s="2">
        <f>[1]!s_pq_avgamount(A1591,"20260101","",100000000)</f>
        <v>4.2830039389090908</v>
      </c>
      <c r="Y1591" s="17">
        <f>[1]!s_ipo_dilutedpe(A1591)</f>
        <v>23.38</v>
      </c>
      <c r="Z1591" s="12">
        <f>[1]!s_ipo_collection_total(A1591,100000000)</f>
        <v>3.3979599999999999</v>
      </c>
      <c r="AA1591" s="2">
        <f>[1]!s_val_pe_ttm(A1591,E1591)</f>
        <v>31.290044784545898</v>
      </c>
      <c r="AB1591" s="5">
        <f>[1]!s_info_zjtxornot1(A1591,"")</f>
        <v>1</v>
      </c>
      <c r="AC1591" s="22" t="str">
        <f>[1]!s_info_nature1(A1591,"")</f>
        <v>民营企业</v>
      </c>
      <c r="AD1591" s="6" t="str">
        <f>[1]!s_info_city(A1591)</f>
        <v>台州市</v>
      </c>
      <c r="AE1591" s="6" t="str">
        <f>[1]!s_info_province(A1591)</f>
        <v>浙江省</v>
      </c>
      <c r="AF1591">
        <v>121.42859900000001</v>
      </c>
      <c r="AG1591">
        <v>28.661377999999999</v>
      </c>
    </row>
    <row r="1592" spans="1:33" x14ac:dyDescent="0.3">
      <c r="A1592" s="12" t="s">
        <v>3731</v>
      </c>
      <c r="B1592" s="12" t="s">
        <v>3732</v>
      </c>
      <c r="C1592" s="16" t="str">
        <f>[1]!s_info_mkt(A1592)</f>
        <v>科创板</v>
      </c>
      <c r="D1592" s="16" t="str">
        <f>[1]!s_ipo_listeddate(A1592)</f>
        <v>2021-11-15</v>
      </c>
      <c r="E1592" s="16" t="str">
        <f>[1]!lastradeday_s("000002","")</f>
        <v>2026-06-22</v>
      </c>
      <c r="F1592" s="16" t="str">
        <f>[1]!s_info_industry_csrc2023(A1592,"",3)</f>
        <v>专用设备制造业</v>
      </c>
      <c r="G1592" s="16" t="str">
        <f>[1]!s_info_industry_csrc2023(A1592,"",1)</f>
        <v>制造业</v>
      </c>
      <c r="H1592" s="16">
        <f>[1]!s_is(A1592,83,"FY","YTD","20251231",1,"",100000000)</f>
        <v>7.7386575576999999</v>
      </c>
      <c r="I1592" s="16">
        <f>[1]!s_is(A1592,83,"FY","YTD","20241231",1,"",100000000)</f>
        <v>7.4954953134000002</v>
      </c>
      <c r="J1592" s="16">
        <f t="shared" si="72"/>
        <v>3.2441117515648266E-2</v>
      </c>
      <c r="K1592" s="16">
        <f>[1]!s_is(A1592,61,"FY","YTD","20251231",1,"",100000000)</f>
        <v>0.1145191617</v>
      </c>
      <c r="L1592" s="16">
        <f>[1]!s_is(A1592,61,"FY","YTD","20241231",1,"",100000000)</f>
        <v>0.21012248879999998</v>
      </c>
      <c r="M1592" s="16">
        <f t="shared" si="73"/>
        <v>-0.45498855284832318</v>
      </c>
      <c r="N1592" s="16">
        <f>[1]!s_fa_roe(A1592,"20251231")</f>
        <v>0.85499999999999998</v>
      </c>
      <c r="O1592" s="16">
        <f>[1]!s_stmnote_rdexp(A1592,"20251231",1,10000)</f>
        <v>14700.723993000001</v>
      </c>
      <c r="P1592" s="20">
        <f t="shared" si="74"/>
        <v>0.18996478243662188</v>
      </c>
      <c r="Q1592" s="16">
        <f>[1]!s_margin_tradingbalance(A1592,"",10000)</f>
        <v>11830.495999999999</v>
      </c>
      <c r="R1592" s="16">
        <f>[1]!s_margin_seclendingbalance(A1592,"",10000)</f>
        <v>18.089500000000001</v>
      </c>
      <c r="S1592" s="17">
        <f>[1]!s_val_ev(A1592,"",100000000)</f>
        <v>39.456918250000001</v>
      </c>
      <c r="T1592" s="17">
        <f>[1]!share_freesharesmv(A1592,"",100000000)</f>
        <v>28.331719970000002</v>
      </c>
      <c r="U1592" s="17">
        <f>[1]!s_dq_amount_btin(A1592,E1592,100000000)</f>
        <v>1.4271961399999999</v>
      </c>
      <c r="V1592" s="17">
        <f>[1]!s_dq_turn(A1592,E1592)</f>
        <v>3.7184203051641012</v>
      </c>
      <c r="W1592" s="2">
        <f>[1]!s_pq_amount(A1592,"20260101","",100000000)</f>
        <v>81.749843260000006</v>
      </c>
      <c r="X1592" s="2">
        <f>[1]!s_pq_avgamount(A1592,"20260101","",100000000)</f>
        <v>0.74318039327272734</v>
      </c>
      <c r="Y1592" s="17">
        <f>[1]!s_ipo_dilutedpe(A1592)</f>
        <v>244.08</v>
      </c>
      <c r="Z1592" s="12">
        <f>[1]!s_ipo_collection_total(A1592,100000000)</f>
        <v>7.5015000000000001</v>
      </c>
      <c r="AA1592" s="2">
        <f>[1]!s_val_pe_ttm(A1592,E1592)</f>
        <v>249.56858825683594</v>
      </c>
      <c r="AB1592" s="5">
        <f>[1]!s_info_zjtxornot1(A1592,"")</f>
        <v>1</v>
      </c>
      <c r="AC1592" s="22" t="str">
        <f>[1]!s_info_nature1(A1592,"")</f>
        <v>民营企业</v>
      </c>
      <c r="AD1592" s="6" t="str">
        <f>[1]!s_info_city(A1592)</f>
        <v>上海市</v>
      </c>
      <c r="AE1592" s="6" t="str">
        <f>[1]!s_info_province(A1592)</f>
        <v>上海</v>
      </c>
      <c r="AF1592">
        <v>121.472644</v>
      </c>
      <c r="AG1592">
        <v>31.231705999999999</v>
      </c>
    </row>
    <row r="1593" spans="1:33" x14ac:dyDescent="0.3">
      <c r="A1593" s="12" t="s">
        <v>3733</v>
      </c>
      <c r="B1593" s="12" t="s">
        <v>3734</v>
      </c>
      <c r="C1593" s="16" t="str">
        <f>[1]!s_info_mkt(A1593)</f>
        <v>主板</v>
      </c>
      <c r="D1593" s="16" t="str">
        <f>[1]!s_ipo_listeddate(A1593)</f>
        <v>2021-05-13</v>
      </c>
      <c r="E1593" s="16" t="str">
        <f>[1]!lastradeday_s("000002","")</f>
        <v>2026-06-22</v>
      </c>
      <c r="F1593" s="16" t="str">
        <f>[1]!s_info_industry_csrc2023(A1593,"",3)</f>
        <v>橡胶和塑料制品业</v>
      </c>
      <c r="G1593" s="16" t="str">
        <f>[1]!s_info_industry_csrc2023(A1593,"",1)</f>
        <v>制造业</v>
      </c>
      <c r="H1593" s="16">
        <f>[1]!s_is(A1593,83,"FY","YTD","20251231",1,"",100000000)</f>
        <v>28.556924962199997</v>
      </c>
      <c r="I1593" s="16">
        <f>[1]!s_is(A1593,83,"FY","YTD","20241231",1,"",100000000)</f>
        <v>25.405717001599999</v>
      </c>
      <c r="J1593" s="16">
        <f t="shared" si="72"/>
        <v>0.12403538779879897</v>
      </c>
      <c r="K1593" s="16">
        <f>[1]!s_is(A1593,61,"FY","YTD","20251231",1,"",100000000)</f>
        <v>0.77280385750000002</v>
      </c>
      <c r="L1593" s="16">
        <f>[1]!s_is(A1593,61,"FY","YTD","20241231",1,"",100000000)</f>
        <v>1.3918675947999999</v>
      </c>
      <c r="M1593" s="16">
        <f t="shared" si="73"/>
        <v>-0.44477200246116394</v>
      </c>
      <c r="N1593" s="16">
        <f>[1]!s_fa_roe(A1593,"20251231")</f>
        <v>5.1581999999999999</v>
      </c>
      <c r="O1593" s="16">
        <f>[1]!s_stmnote_rdexp(A1593,"20251231",1,10000)</f>
        <v>12217.177767000001</v>
      </c>
      <c r="P1593" s="20">
        <f t="shared" si="74"/>
        <v>4.2781839372311753E-2</v>
      </c>
      <c r="Q1593" s="16">
        <f>[1]!s_margin_tradingbalance(A1593,"",10000)</f>
        <v>0</v>
      </c>
      <c r="R1593" s="16">
        <f>[1]!s_margin_seclendingbalance(A1593,"",10000)</f>
        <v>0</v>
      </c>
      <c r="S1593" s="17">
        <f>[1]!s_val_ev(A1593,"",100000000)</f>
        <v>91.802805801000005</v>
      </c>
      <c r="T1593" s="17">
        <f>[1]!share_freesharesmv(A1593,"",100000000)</f>
        <v>37.561287367600009</v>
      </c>
      <c r="U1593" s="17">
        <f>[1]!s_dq_amount_btin(A1593,E1593,100000000)</f>
        <v>4.9034351999999997</v>
      </c>
      <c r="V1593" s="17">
        <f>[1]!s_dq_turn(A1593,E1593)</f>
        <v>5.6754492357570161</v>
      </c>
      <c r="W1593" s="2">
        <f>[1]!s_pq_amount(A1593,"20260101","",100000000)</f>
        <v>413.70296822</v>
      </c>
      <c r="X1593" s="2">
        <f>[1]!s_pq_avgamount(A1593,"20260101","",100000000)</f>
        <v>3.7609360747272729</v>
      </c>
      <c r="Y1593" s="17">
        <f>[1]!s_ipo_dilutedpe(A1593)</f>
        <v>22.99</v>
      </c>
      <c r="Z1593" s="12">
        <f>[1]!s_ipo_collection_total(A1593,100000000)</f>
        <v>6.1289999999999996</v>
      </c>
      <c r="AA1593" s="2">
        <f>[1]!s_val_pe_ttm(A1593,E1593)</f>
        <v>149.92118835449219</v>
      </c>
      <c r="AB1593" s="5">
        <f>[1]!s_info_zjtxornot1(A1593,"")</f>
        <v>1</v>
      </c>
      <c r="AC1593" s="22" t="str">
        <f>[1]!s_info_nature1(A1593,"")</f>
        <v>民营企业</v>
      </c>
      <c r="AD1593" s="6" t="str">
        <f>[1]!s_info_city(A1593)</f>
        <v>嘉兴市</v>
      </c>
      <c r="AE1593" s="6" t="str">
        <f>[1]!s_info_province(A1593)</f>
        <v>浙江省</v>
      </c>
      <c r="AF1593">
        <v>120.750865</v>
      </c>
      <c r="AG1593">
        <v>30.762653</v>
      </c>
    </row>
    <row r="1594" spans="1:33" x14ac:dyDescent="0.3">
      <c r="A1594" s="12" t="s">
        <v>3735</v>
      </c>
      <c r="B1594" s="12" t="s">
        <v>3736</v>
      </c>
      <c r="C1594" s="16" t="str">
        <f>[1]!s_info_mkt(A1594)</f>
        <v>创业板</v>
      </c>
      <c r="D1594" s="16" t="str">
        <f>[1]!s_ipo_listeddate(A1594)</f>
        <v>2017-08-22</v>
      </c>
      <c r="E1594" s="16" t="str">
        <f>[1]!lastradeday_s("000002","")</f>
        <v>2026-06-22</v>
      </c>
      <c r="F1594" s="16" t="str">
        <f>[1]!s_info_industry_csrc2023(A1594,"",3)</f>
        <v>铁路、船舶、航空航天和其他运输设备制造业</v>
      </c>
      <c r="G1594" s="16" t="str">
        <f>[1]!s_info_industry_csrc2023(A1594,"",1)</f>
        <v>制造业</v>
      </c>
      <c r="H1594" s="16">
        <f>[1]!s_is(A1594,83,"FY","YTD","20251231",1,"",100000000)</f>
        <v>5.0012231248000001</v>
      </c>
      <c r="I1594" s="16">
        <f>[1]!s_is(A1594,83,"FY","YTD","20241231",1,"",100000000)</f>
        <v>3.0106604043000003</v>
      </c>
      <c r="J1594" s="16">
        <f t="shared" si="72"/>
        <v>0.66117145515879594</v>
      </c>
      <c r="K1594" s="16">
        <f>[1]!s_is(A1594,61,"FY","YTD","20251231",1,"",100000000)</f>
        <v>0.55347941889999996</v>
      </c>
      <c r="L1594" s="16">
        <f>[1]!s_is(A1594,61,"FY","YTD","20241231",1,"",100000000)</f>
        <v>-0.24942531910000001</v>
      </c>
      <c r="M1594" s="16">
        <f t="shared" si="73"/>
        <v>3.2190185859924592</v>
      </c>
      <c r="N1594" s="16">
        <f>[1]!s_fa_roe(A1594,"20251231")</f>
        <v>2.9605000000000001</v>
      </c>
      <c r="O1594" s="16">
        <f>[1]!s_stmnote_rdexp(A1594,"20251231",1,10000)</f>
        <v>2105.954373</v>
      </c>
      <c r="P1594" s="20">
        <f t="shared" si="74"/>
        <v>4.2108786599762388E-2</v>
      </c>
      <c r="Q1594" s="16">
        <f>[1]!s_margin_tradingbalance(A1594,"",10000)</f>
        <v>38125.198199999999</v>
      </c>
      <c r="R1594" s="16">
        <f>[1]!s_margin_seclendingbalance(A1594,"",10000)</f>
        <v>45.104399999999998</v>
      </c>
      <c r="S1594" s="17">
        <f>[1]!s_val_ev(A1594,"",100000000)</f>
        <v>96.543091322300015</v>
      </c>
      <c r="T1594" s="17">
        <f>[1]!share_freesharesmv(A1594,"",100000000)</f>
        <v>47.874932967500001</v>
      </c>
      <c r="U1594" s="17">
        <f>[1]!s_dq_amount_btin(A1594,E1594,100000000)</f>
        <v>2.68898993</v>
      </c>
      <c r="V1594" s="17">
        <f>[1]!s_dq_turn(A1594,E1594)</f>
        <v>3.063536141299986</v>
      </c>
      <c r="W1594" s="2">
        <f>[1]!s_pq_amount(A1594,"20260101","",100000000)</f>
        <v>363.75764846999999</v>
      </c>
      <c r="X1594" s="2">
        <f>[1]!s_pq_avgamount(A1594,"20260101","",100000000)</f>
        <v>3.3068877133636363</v>
      </c>
      <c r="Y1594" s="17">
        <f>[1]!s_ipo_dilutedpe(A1594)</f>
        <v>22.99</v>
      </c>
      <c r="Z1594" s="12">
        <f>[1]!s_ipo_collection_total(A1594,100000000)</f>
        <v>3.8605499999999999</v>
      </c>
      <c r="AA1594" s="2">
        <f>[1]!s_val_pe_ttm(A1594,E1594)</f>
        <v>179.89959716796875</v>
      </c>
      <c r="AB1594" s="5">
        <f>[1]!s_info_zjtxornot1(A1594,"")</f>
        <v>0</v>
      </c>
      <c r="AC1594" s="22" t="str">
        <f>[1]!s_info_nature1(A1594,"")</f>
        <v>民营企业</v>
      </c>
      <c r="AD1594" s="6" t="str">
        <f>[1]!s_info_city(A1594)</f>
        <v>成都市</v>
      </c>
      <c r="AE1594" s="6" t="str">
        <f>[1]!s_info_province(A1594)</f>
        <v>四川省</v>
      </c>
      <c r="AF1594">
        <v>104.065735</v>
      </c>
      <c r="AG1594">
        <v>30.659462000000001</v>
      </c>
    </row>
    <row r="1595" spans="1:33" x14ac:dyDescent="0.3">
      <c r="A1595" s="12" t="s">
        <v>3737</v>
      </c>
      <c r="B1595" s="12" t="s">
        <v>3738</v>
      </c>
      <c r="C1595" s="16" t="str">
        <f>[1]!s_info_mkt(A1595)</f>
        <v>主板</v>
      </c>
      <c r="D1595" s="16" t="str">
        <f>[1]!s_ipo_listeddate(A1595)</f>
        <v>2017-07-10</v>
      </c>
      <c r="E1595" s="16" t="str">
        <f>[1]!lastradeday_s("000002","")</f>
        <v>2026-06-22</v>
      </c>
      <c r="F1595" s="16" t="str">
        <f>[1]!s_info_industry_csrc2023(A1595,"",3)</f>
        <v>汽车制造业</v>
      </c>
      <c r="G1595" s="16" t="str">
        <f>[1]!s_info_industry_csrc2023(A1595,"",1)</f>
        <v>制造业</v>
      </c>
      <c r="H1595" s="16">
        <f>[1]!s_is(A1595,83,"FY","YTD","20251231",1,"",100000000)</f>
        <v>44.495842185699999</v>
      </c>
      <c r="I1595" s="16">
        <f>[1]!s_is(A1595,83,"FY","YTD","20241231",1,"",100000000)</f>
        <v>44.087513495799996</v>
      </c>
      <c r="J1595" s="16">
        <f t="shared" si="72"/>
        <v>9.2617763516851248E-3</v>
      </c>
      <c r="K1595" s="16">
        <f>[1]!s_is(A1595,61,"FY","YTD","20251231",1,"",100000000)</f>
        <v>3.6512418104000002</v>
      </c>
      <c r="L1595" s="16">
        <f>[1]!s_is(A1595,61,"FY","YTD","20241231",1,"",100000000)</f>
        <v>4.1625742588000003</v>
      </c>
      <c r="M1595" s="16">
        <f t="shared" si="73"/>
        <v>-0.1228404387787207</v>
      </c>
      <c r="N1595" s="16">
        <f>[1]!s_fa_roe(A1595,"20251231")</f>
        <v>4.5987999999999998</v>
      </c>
      <c r="O1595" s="16">
        <f>[1]!s_stmnote_rdexp(A1595,"20251231",1,10000)</f>
        <v>22397.039264999999</v>
      </c>
      <c r="P1595" s="20">
        <f t="shared" si="74"/>
        <v>5.0335128328457449E-2</v>
      </c>
      <c r="Q1595" s="16">
        <f>[1]!s_margin_tradingbalance(A1595,"",10000)</f>
        <v>84143.006200000003</v>
      </c>
      <c r="R1595" s="16">
        <f>[1]!s_margin_seclendingbalance(A1595,"",10000)</f>
        <v>207.21559999999999</v>
      </c>
      <c r="S1595" s="17">
        <f>[1]!s_val_ev(A1595,"",100000000)</f>
        <v>155.9050842044</v>
      </c>
      <c r="T1595" s="17">
        <f>[1]!share_freesharesmv(A1595,"",100000000)</f>
        <v>80.039068326500001</v>
      </c>
      <c r="U1595" s="17">
        <f>[1]!s_dq_amount_btin(A1595,E1595,100000000)</f>
        <v>5.1892900500000003</v>
      </c>
      <c r="V1595" s="17">
        <f>[1]!s_dq_turn(A1595,E1595)</f>
        <v>3.3559107785994446</v>
      </c>
      <c r="W1595" s="2">
        <f>[1]!s_pq_amount(A1595,"20260101","",100000000)</f>
        <v>794.55658222</v>
      </c>
      <c r="X1595" s="2">
        <f>[1]!s_pq_avgamount(A1595,"20260101","",100000000)</f>
        <v>7.2232416565454542</v>
      </c>
      <c r="Y1595" s="17">
        <f>[1]!s_ipo_dilutedpe(A1595)</f>
        <v>22.98</v>
      </c>
      <c r="Z1595" s="12">
        <f>[1]!s_ipo_collection_total(A1595,100000000)</f>
        <v>4.6841600000000003</v>
      </c>
      <c r="AA1595" s="2">
        <f>[1]!s_val_pe_ttm(A1595,E1595)</f>
        <v>39.504623413085938</v>
      </c>
      <c r="AB1595" s="5">
        <f>[1]!s_info_zjtxornot1(A1595,"")</f>
        <v>0</v>
      </c>
      <c r="AC1595" s="22" t="str">
        <f>[1]!s_info_nature1(A1595,"")</f>
        <v>地方国有企业</v>
      </c>
      <c r="AD1595" s="6" t="str">
        <f>[1]!s_info_city(A1595)</f>
        <v>宁波市</v>
      </c>
      <c r="AE1595" s="6" t="str">
        <f>[1]!s_info_province(A1595)</f>
        <v>浙江省</v>
      </c>
      <c r="AF1595">
        <v>121.549792</v>
      </c>
      <c r="AG1595">
        <v>29.868387999999999</v>
      </c>
    </row>
    <row r="1596" spans="1:33" x14ac:dyDescent="0.3">
      <c r="A1596" s="12" t="s">
        <v>3739</v>
      </c>
      <c r="B1596" s="12" t="s">
        <v>3740</v>
      </c>
      <c r="C1596" s="16" t="str">
        <f>[1]!s_info_mkt(A1596)</f>
        <v>创业板</v>
      </c>
      <c r="D1596" s="16" t="str">
        <f>[1]!s_ipo_listeddate(A1596)</f>
        <v>2023-02-09</v>
      </c>
      <c r="E1596" s="16" t="str">
        <f>[1]!lastradeday_s("000002","")</f>
        <v>2026-06-22</v>
      </c>
      <c r="F1596" s="16" t="str">
        <f>[1]!s_info_industry_csrc2023(A1596,"",3)</f>
        <v>计算机、通信和其他电子设备制造业</v>
      </c>
      <c r="G1596" s="16" t="str">
        <f>[1]!s_info_industry_csrc2023(A1596,"",1)</f>
        <v>制造业</v>
      </c>
      <c r="H1596" s="16">
        <f>[1]!s_is(A1596,83,"FY","YTD","20251231",1,"",100000000)</f>
        <v>346.24768328390002</v>
      </c>
      <c r="I1596" s="16">
        <f>[1]!s_is(A1596,83,"FY","YTD","20241231",1,"",100000000)</f>
        <v>225.98527203790002</v>
      </c>
      <c r="J1596" s="16">
        <f t="shared" si="72"/>
        <v>0.53216924342676086</v>
      </c>
      <c r="K1596" s="16">
        <f>[1]!s_is(A1596,61,"FY","YTD","20251231",1,"",100000000)</f>
        <v>12.7718344245</v>
      </c>
      <c r="L1596" s="16">
        <f>[1]!s_is(A1596,61,"FY","YTD","20241231",1,"",100000000)</f>
        <v>5.9355211699000003</v>
      </c>
      <c r="M1596" s="16">
        <f t="shared" si="73"/>
        <v>1.1517629301480825</v>
      </c>
      <c r="N1596" s="16">
        <f>[1]!s_fa_roe(A1596,"20251231")</f>
        <v>10.4307</v>
      </c>
      <c r="O1596" s="16">
        <f>[1]!s_stmnote_rdexp(A1596,"20251231",1,10000)</f>
        <v>38085.375747999999</v>
      </c>
      <c r="P1596" s="20">
        <f t="shared" si="74"/>
        <v>1.0999460093649936E-2</v>
      </c>
      <c r="Q1596" s="16">
        <f>[1]!s_margin_tradingbalance(A1596,"",10000)</f>
        <v>206376.5649</v>
      </c>
      <c r="R1596" s="16">
        <f>[1]!s_margin_seclendingbalance(A1596,"",10000)</f>
        <v>1207.3896</v>
      </c>
      <c r="S1596" s="17">
        <f>[1]!s_val_ev(A1596,"",100000000)</f>
        <v>724.09190774039996</v>
      </c>
      <c r="T1596" s="17">
        <f>[1]!share_freesharesmv(A1596,"",100000000)</f>
        <v>442.5185325114</v>
      </c>
      <c r="U1596" s="17">
        <f>[1]!s_dq_amount_btin(A1596,E1596,100000000)</f>
        <v>35.280144730000004</v>
      </c>
      <c r="V1596" s="17">
        <f>[1]!s_dq_turn(A1596,E1596)</f>
        <v>5.6318863673390274</v>
      </c>
      <c r="W1596" s="2">
        <f>[1]!s_pq_amount(A1596,"20260101","",100000000)</f>
        <v>2388.1926755600002</v>
      </c>
      <c r="X1596" s="2">
        <f>[1]!s_pq_avgamount(A1596,"20260101","",100000000)</f>
        <v>21.710842505090909</v>
      </c>
      <c r="Y1596" s="17">
        <f>[1]!s_ipo_dilutedpe(A1596)</f>
        <v>15.2</v>
      </c>
      <c r="Z1596" s="12">
        <f>[1]!s_ipo_collection_total(A1596,100000000)</f>
        <v>44.999747640000002</v>
      </c>
      <c r="AA1596" s="2">
        <f>[1]!s_val_pe_ttm(A1596,E1596)</f>
        <v>28.519630432128906</v>
      </c>
      <c r="AB1596" s="5">
        <f>[1]!s_info_zjtxornot1(A1596,"")</f>
        <v>1</v>
      </c>
      <c r="AC1596" s="22" t="str">
        <f>[1]!s_info_nature1(A1596,"")</f>
        <v>公众企业</v>
      </c>
      <c r="AD1596" s="6" t="str">
        <f>[1]!s_info_city(A1596)</f>
        <v>湘潭市</v>
      </c>
      <c r="AE1596" s="6" t="str">
        <f>[1]!s_info_province(A1596)</f>
        <v>湖南省</v>
      </c>
      <c r="AF1596">
        <v>112.944052</v>
      </c>
      <c r="AG1596">
        <v>27.829730000000001</v>
      </c>
    </row>
    <row r="1597" spans="1:33" x14ac:dyDescent="0.3">
      <c r="A1597" s="12" t="s">
        <v>3741</v>
      </c>
      <c r="B1597" s="12" t="s">
        <v>3742</v>
      </c>
      <c r="C1597" s="16" t="str">
        <f>[1]!s_info_mkt(A1597)</f>
        <v>创业板</v>
      </c>
      <c r="D1597" s="16" t="str">
        <f>[1]!s_ipo_listeddate(A1597)</f>
        <v>2021-04-20</v>
      </c>
      <c r="E1597" s="16" t="str">
        <f>[1]!lastradeday_s("000002","")</f>
        <v>2026-06-22</v>
      </c>
      <c r="F1597" s="16" t="str">
        <f>[1]!s_info_industry_csrc2023(A1597,"",3)</f>
        <v>专业技术服务业</v>
      </c>
      <c r="G1597" s="16" t="str">
        <f>[1]!s_info_industry_csrc2023(A1597,"",1)</f>
        <v>科学研究和技术服务业</v>
      </c>
      <c r="H1597" s="16">
        <f>[1]!s_is(A1597,83,"FY","YTD","20251231",1,"",100000000)</f>
        <v>4.6731624116999999</v>
      </c>
      <c r="I1597" s="16">
        <f>[1]!s_is(A1597,83,"FY","YTD","20241231",1,"",100000000)</f>
        <v>4.6984147424999998</v>
      </c>
      <c r="J1597" s="16">
        <f t="shared" si="72"/>
        <v>-5.3746491495476612E-3</v>
      </c>
      <c r="K1597" s="16">
        <f>[1]!s_is(A1597,61,"FY","YTD","20251231",1,"",100000000)</f>
        <v>0.29812775590000001</v>
      </c>
      <c r="L1597" s="16">
        <f>[1]!s_is(A1597,61,"FY","YTD","20241231",1,"",100000000)</f>
        <v>-0.25666604780000002</v>
      </c>
      <c r="M1597" s="16">
        <f t="shared" si="73"/>
        <v>2.1615395119665686</v>
      </c>
      <c r="N1597" s="16">
        <f>[1]!s_fa_roe(A1597,"20251231")</f>
        <v>2.1760000000000002</v>
      </c>
      <c r="O1597" s="16">
        <f>[1]!s_stmnote_rdexp(A1597,"20251231",1,10000)</f>
        <v>3694.2614619999999</v>
      </c>
      <c r="P1597" s="20">
        <f t="shared" si="74"/>
        <v>7.905270856306712E-2</v>
      </c>
      <c r="Q1597" s="16">
        <f>[1]!s_margin_tradingbalance(A1597,"",10000)</f>
        <v>6422.5672000000004</v>
      </c>
      <c r="R1597" s="16">
        <f>[1]!s_margin_seclendingbalance(A1597,"",10000)</f>
        <v>0</v>
      </c>
      <c r="S1597" s="17">
        <f>[1]!s_val_ev(A1597,"",100000000)</f>
        <v>26.198219716700002</v>
      </c>
      <c r="T1597" s="17">
        <f>[1]!share_freesharesmv(A1597,"",100000000)</f>
        <v>6.6793441871999999</v>
      </c>
      <c r="U1597" s="17">
        <f>[1]!s_dq_amount_btin(A1597,E1597,100000000)</f>
        <v>0.46665155000000003</v>
      </c>
      <c r="V1597" s="17">
        <f>[1]!s_dq_turn(A1597,E1597)</f>
        <v>2.8802700463870607</v>
      </c>
      <c r="W1597" s="2">
        <f>[1]!s_pq_amount(A1597,"20260101","",100000000)</f>
        <v>77.625678219999998</v>
      </c>
      <c r="X1597" s="2">
        <f>[1]!s_pq_avgamount(A1597,"20260101","",100000000)</f>
        <v>0.70568798381818176</v>
      </c>
      <c r="Y1597" s="17">
        <f>[1]!s_ipo_dilutedpe(A1597)</f>
        <v>29.43</v>
      </c>
      <c r="Z1597" s="12">
        <f>[1]!s_ipo_collection_total(A1597,100000000)</f>
        <v>10.041919999999999</v>
      </c>
      <c r="AA1597" s="2">
        <f>[1]!s_val_pe_ttm(A1597,E1597)</f>
        <v>118.61915588378906</v>
      </c>
      <c r="AB1597" s="5">
        <f>[1]!s_info_zjtxornot1(A1597,"")</f>
        <v>0</v>
      </c>
      <c r="AC1597" s="22" t="str">
        <f>[1]!s_info_nature1(A1597,"")</f>
        <v>民营企业</v>
      </c>
      <c r="AD1597" s="6" t="str">
        <f>[1]!s_info_city(A1597)</f>
        <v>深圳市</v>
      </c>
      <c r="AE1597" s="6" t="str">
        <f>[1]!s_info_province(A1597)</f>
        <v>广东省</v>
      </c>
      <c r="AF1597">
        <v>114.085947</v>
      </c>
      <c r="AG1597">
        <v>22.547000000000001</v>
      </c>
    </row>
    <row r="1598" spans="1:33" x14ac:dyDescent="0.3">
      <c r="A1598" s="12" t="s">
        <v>3743</v>
      </c>
      <c r="B1598" s="12" t="s">
        <v>3744</v>
      </c>
      <c r="C1598" s="16" t="str">
        <f>[1]!s_info_mkt(A1598)</f>
        <v>创业板</v>
      </c>
      <c r="D1598" s="16" t="str">
        <f>[1]!s_ipo_listeddate(A1598)</f>
        <v>2020-11-12</v>
      </c>
      <c r="E1598" s="16" t="str">
        <f>[1]!lastradeday_s("000002","")</f>
        <v>2026-06-22</v>
      </c>
      <c r="F1598" s="16" t="str">
        <f>[1]!s_info_industry_csrc2023(A1598,"",3)</f>
        <v>计算机、通信和其他电子设备制造业</v>
      </c>
      <c r="G1598" s="16" t="str">
        <f>[1]!s_info_industry_csrc2023(A1598,"",1)</f>
        <v>制造业</v>
      </c>
      <c r="H1598" s="16">
        <f>[1]!s_is(A1598,83,"FY","YTD","20251231",1,"",100000000)</f>
        <v>6.6047393391</v>
      </c>
      <c r="I1598" s="16">
        <f>[1]!s_is(A1598,83,"FY","YTD","20241231",1,"",100000000)</f>
        <v>7.1958765151000001</v>
      </c>
      <c r="J1598" s="16">
        <f t="shared" si="72"/>
        <v>-8.2149433048155251E-2</v>
      </c>
      <c r="K1598" s="16">
        <f>[1]!s_is(A1598,61,"FY","YTD","20251231",1,"",100000000)</f>
        <v>0.11731850619999999</v>
      </c>
      <c r="L1598" s="16">
        <f>[1]!s_is(A1598,61,"FY","YTD","20241231",1,"",100000000)</f>
        <v>-0.12887596430000001</v>
      </c>
      <c r="M1598" s="16">
        <f t="shared" si="73"/>
        <v>1.910321073733374</v>
      </c>
      <c r="N1598" s="16">
        <f>[1]!s_fa_roe(A1598,"20251231")</f>
        <v>0.91959999999999997</v>
      </c>
      <c r="O1598" s="16">
        <f>[1]!s_stmnote_rdexp(A1598,"20251231",1,10000)</f>
        <v>8352.3250389999994</v>
      </c>
      <c r="P1598" s="20">
        <f t="shared" si="74"/>
        <v>0.12645957107730668</v>
      </c>
      <c r="Q1598" s="16">
        <f>[1]!s_margin_tradingbalance(A1598,"",10000)</f>
        <v>12172.6006</v>
      </c>
      <c r="R1598" s="16">
        <f>[1]!s_margin_seclendingbalance(A1598,"",10000)</f>
        <v>17.466000000000001</v>
      </c>
      <c r="S1598" s="17">
        <f>[1]!s_val_ev(A1598,"",100000000)</f>
        <v>26.477892126</v>
      </c>
      <c r="T1598" s="17">
        <f>[1]!share_freesharesmv(A1598,"",100000000)</f>
        <v>16.110226812400001</v>
      </c>
      <c r="U1598" s="17">
        <f>[1]!s_dq_amount_btin(A1598,E1598,100000000)</f>
        <v>0.62392625000000002</v>
      </c>
      <c r="V1598" s="17">
        <f>[1]!s_dq_turn(A1598,E1598)</f>
        <v>3.1690165679321285</v>
      </c>
      <c r="W1598" s="2">
        <f>[1]!s_pq_amount(A1598,"20260101","",100000000)</f>
        <v>155.23358841000001</v>
      </c>
      <c r="X1598" s="2">
        <f>[1]!s_pq_avgamount(A1598,"20260101","",100000000)</f>
        <v>1.411214440090909</v>
      </c>
      <c r="Y1598" s="17">
        <f>[1]!s_ipo_dilutedpe(A1598)</f>
        <v>26.11</v>
      </c>
      <c r="Z1598" s="12">
        <f>[1]!s_ipo_collection_total(A1598,100000000)</f>
        <v>7.4610000000000003</v>
      </c>
      <c r="AA1598" s="2">
        <f>[1]!s_val_pe_ttm(A1598,E1598)</f>
        <v>211.97209167480469</v>
      </c>
      <c r="AB1598" s="5">
        <f>[1]!s_info_zjtxornot1(A1598,"")</f>
        <v>0</v>
      </c>
      <c r="AC1598" s="22" t="str">
        <f>[1]!s_info_nature1(A1598,"")</f>
        <v>民营企业</v>
      </c>
      <c r="AD1598" s="6" t="str">
        <f>[1]!s_info_city(A1598)</f>
        <v>厦门市</v>
      </c>
      <c r="AE1598" s="6" t="str">
        <f>[1]!s_info_province(A1598)</f>
        <v>福建省</v>
      </c>
      <c r="AF1598">
        <v>118.11022</v>
      </c>
      <c r="AG1598">
        <v>24.490473999999999</v>
      </c>
    </row>
    <row r="1599" spans="1:33" x14ac:dyDescent="0.3">
      <c r="A1599" s="12" t="s">
        <v>3745</v>
      </c>
      <c r="B1599" s="12" t="s">
        <v>3746</v>
      </c>
      <c r="C1599" s="16" t="str">
        <f>[1]!s_info_mkt(A1599)</f>
        <v>主板</v>
      </c>
      <c r="D1599" s="16" t="str">
        <f>[1]!s_ipo_listeddate(A1599)</f>
        <v>2009-07-10</v>
      </c>
      <c r="E1599" s="16" t="str">
        <f>[1]!lastradeday_s("000002","")</f>
        <v>2026-06-22</v>
      </c>
      <c r="F1599" s="16" t="str">
        <f>[1]!s_info_industry_csrc2023(A1599,"",3)</f>
        <v>医药制造业</v>
      </c>
      <c r="G1599" s="16" t="str">
        <f>[1]!s_info_industry_csrc2023(A1599,"",1)</f>
        <v>制造业</v>
      </c>
      <c r="H1599" s="16">
        <f>[1]!s_is(A1599,83,"FY","YTD","20251231",1,"",100000000)</f>
        <v>20.457308365899998</v>
      </c>
      <c r="I1599" s="16">
        <f>[1]!s_is(A1599,83,"FY","YTD","20241231",1,"",100000000)</f>
        <v>21.9399202962</v>
      </c>
      <c r="J1599" s="16">
        <f t="shared" si="72"/>
        <v>-6.7575994364792225E-2</v>
      </c>
      <c r="K1599" s="16">
        <f>[1]!s_is(A1599,61,"FY","YTD","20251231",1,"",100000000)</f>
        <v>4.331341482</v>
      </c>
      <c r="L1599" s="16">
        <f>[1]!s_is(A1599,61,"FY","YTD","20241231",1,"",100000000)</f>
        <v>5.2153356475999999</v>
      </c>
      <c r="M1599" s="16">
        <f t="shared" si="73"/>
        <v>-0.16949899782707131</v>
      </c>
      <c r="N1599" s="16">
        <f>[1]!s_fa_roe(A1599,"20251231")</f>
        <v>13.9702</v>
      </c>
      <c r="O1599" s="16">
        <f>[1]!s_stmnote_rdexp(A1599,"20251231",1,10000)</f>
        <v>16003.711488999999</v>
      </c>
      <c r="P1599" s="20">
        <f t="shared" si="74"/>
        <v>7.8229800337156583E-2</v>
      </c>
      <c r="Q1599" s="16">
        <f>[1]!s_margin_tradingbalance(A1599,"",10000)</f>
        <v>11006.1469</v>
      </c>
      <c r="R1599" s="16">
        <f>[1]!s_margin_seclendingbalance(A1599,"",10000)</f>
        <v>34.030799999999999</v>
      </c>
      <c r="S1599" s="17">
        <f>[1]!s_val_ev(A1599,"",100000000)</f>
        <v>72.270937799999999</v>
      </c>
      <c r="T1599" s="17">
        <f>[1]!share_freesharesmv(A1599,"",100000000)</f>
        <v>23.668113378000008</v>
      </c>
      <c r="U1599" s="17">
        <f>[1]!s_dq_amount_btin(A1599,E1599,100000000)</f>
        <v>0.22422170999999999</v>
      </c>
      <c r="V1599" s="17">
        <f>[1]!s_dq_turn(A1599,E1599)</f>
        <v>0.3320028875235646</v>
      </c>
      <c r="W1599" s="2">
        <f>[1]!s_pq_amount(A1599,"20260101","",100000000)</f>
        <v>38.846427040000002</v>
      </c>
      <c r="X1599" s="2">
        <f>[1]!s_pq_avgamount(A1599,"20260101","",100000000)</f>
        <v>0.35314933672727272</v>
      </c>
      <c r="Y1599" s="17">
        <f>[1]!s_ipo_dilutedpe(A1599)</f>
        <v>32.89</v>
      </c>
      <c r="Z1599" s="12">
        <f>[1]!s_ipo_collection_total(A1599,100000000)</f>
        <v>9.1080000000000005</v>
      </c>
      <c r="AA1599" s="2">
        <f>[1]!s_val_pe_ttm(A1599,E1599)</f>
        <v>15.965326309204102</v>
      </c>
      <c r="AB1599" s="5">
        <f>[1]!s_info_zjtxornot1(A1599,"")</f>
        <v>0</v>
      </c>
      <c r="AC1599" s="22" t="str">
        <f>[1]!s_info_nature1(A1599,"")</f>
        <v>民营企业</v>
      </c>
      <c r="AD1599" s="6" t="str">
        <f>[1]!s_info_city(A1599)</f>
        <v>桂林市</v>
      </c>
      <c r="AE1599" s="6" t="str">
        <f>[1]!s_info_province(A1599)</f>
        <v>广西壮族自治区</v>
      </c>
      <c r="AF1599">
        <v>110.299121</v>
      </c>
      <c r="AG1599">
        <v>25.274215000000002</v>
      </c>
    </row>
    <row r="1600" spans="1:33" x14ac:dyDescent="0.3">
      <c r="A1600" s="12" t="s">
        <v>3747</v>
      </c>
      <c r="B1600" s="12" t="s">
        <v>3748</v>
      </c>
      <c r="C1600" s="16" t="str">
        <f>[1]!s_info_mkt(A1600)</f>
        <v>创业板</v>
      </c>
      <c r="D1600" s="16" t="str">
        <f>[1]!s_ipo_listeddate(A1600)</f>
        <v>2011-10-26</v>
      </c>
      <c r="E1600" s="16" t="str">
        <f>[1]!lastradeday_s("000002","")</f>
        <v>2026-06-22</v>
      </c>
      <c r="F1600" s="16" t="str">
        <f>[1]!s_info_industry_csrc2023(A1600,"",3)</f>
        <v>软件和信息技术服务业</v>
      </c>
      <c r="G1600" s="16" t="str">
        <f>[1]!s_info_industry_csrc2023(A1600,"",1)</f>
        <v>信息传输、软件和信息技术服务业</v>
      </c>
      <c r="H1600" s="16">
        <f>[1]!s_is(A1600,83,"FY","YTD","20251231",1,"",100000000)</f>
        <v>16.1940430159</v>
      </c>
      <c r="I1600" s="16">
        <f>[1]!s_is(A1600,83,"FY","YTD","20241231",1,"",100000000)</f>
        <v>16.289643296400001</v>
      </c>
      <c r="J1600" s="16">
        <f t="shared" si="72"/>
        <v>-5.8687767902890764E-3</v>
      </c>
      <c r="K1600" s="16">
        <f>[1]!s_is(A1600,61,"FY","YTD","20251231",1,"",100000000)</f>
        <v>-1.9508887021999999</v>
      </c>
      <c r="L1600" s="16">
        <f>[1]!s_is(A1600,61,"FY","YTD","20241231",1,"",100000000)</f>
        <v>-5.1464432258999997</v>
      </c>
      <c r="M1600" s="16">
        <f t="shared" si="73"/>
        <v>0.62092485692216448</v>
      </c>
      <c r="N1600" s="16">
        <f>[1]!s_fa_roe(A1600,"20251231")</f>
        <v>-5.2847999999999997</v>
      </c>
      <c r="O1600" s="16">
        <f>[1]!s_stmnote_rdexp(A1600,"20251231",1,10000)</f>
        <v>22467.458750000002</v>
      </c>
      <c r="P1600" s="20">
        <f t="shared" si="74"/>
        <v>0.13873903340839897</v>
      </c>
      <c r="Q1600" s="16">
        <f>[1]!s_margin_tradingbalance(A1600,"",10000)</f>
        <v>31605.0717</v>
      </c>
      <c r="R1600" s="16">
        <f>[1]!s_margin_seclendingbalance(A1600,"",10000)</f>
        <v>56.126899999999999</v>
      </c>
      <c r="S1600" s="17">
        <f>[1]!s_val_ev(A1600,"",100000000)</f>
        <v>43.1098017363</v>
      </c>
      <c r="T1600" s="17">
        <f>[1]!share_freesharesmv(A1600,"",100000000)</f>
        <v>31.920955613999997</v>
      </c>
      <c r="U1600" s="17">
        <f>[1]!s_dq_amount_btin(A1600,E1600,100000000)</f>
        <v>0.65578047000000006</v>
      </c>
      <c r="V1600" s="17">
        <f>[1]!s_dq_turn(A1600,E1600)</f>
        <v>1.6002567664313316</v>
      </c>
      <c r="W1600" s="2">
        <f>[1]!s_pq_amount(A1600,"20260101","",100000000)</f>
        <v>129.34414831999999</v>
      </c>
      <c r="X1600" s="2">
        <f>[1]!s_pq_avgamount(A1600,"20260101","",100000000)</f>
        <v>1.1758558938181818</v>
      </c>
      <c r="Y1600" s="17">
        <f>[1]!s_ipo_dilutedpe(A1600)</f>
        <v>33.85</v>
      </c>
      <c r="Z1600" s="12">
        <f>[1]!s_ipo_collection_total(A1600,100000000)</f>
        <v>5.6980000000000004</v>
      </c>
      <c r="AA1600" s="2">
        <f>[1]!s_val_pe_ttm(A1600,E1600)</f>
        <v>-20.934484481811523</v>
      </c>
      <c r="AB1600" s="5">
        <f>[1]!s_info_zjtxornot1(A1600,"")</f>
        <v>0</v>
      </c>
      <c r="AC1600" s="22" t="str">
        <f>[1]!s_info_nature1(A1600,"")</f>
        <v>民营企业</v>
      </c>
      <c r="AD1600" s="6" t="str">
        <f>[1]!s_info_city(A1600)</f>
        <v>北京市</v>
      </c>
      <c r="AE1600" s="6" t="str">
        <f>[1]!s_info_province(A1600)</f>
        <v>北京</v>
      </c>
      <c r="AF1600">
        <v>116.40528500000001</v>
      </c>
      <c r="AG1600">
        <v>39.904989</v>
      </c>
    </row>
    <row r="1601" spans="1:33" x14ac:dyDescent="0.3">
      <c r="A1601" s="12" t="s">
        <v>3749</v>
      </c>
      <c r="B1601" s="12" t="s">
        <v>3750</v>
      </c>
      <c r="C1601" s="16" t="str">
        <f>[1]!s_info_mkt(A1601)</f>
        <v>主板</v>
      </c>
      <c r="D1601" s="16" t="str">
        <f>[1]!s_ipo_listeddate(A1601)</f>
        <v>2021-07-26</v>
      </c>
      <c r="E1601" s="16" t="str">
        <f>[1]!lastradeday_s("000002","")</f>
        <v>2026-06-22</v>
      </c>
      <c r="F1601" s="16" t="str">
        <f>[1]!s_info_industry_csrc2023(A1601,"",3)</f>
        <v>土木工程建筑业</v>
      </c>
      <c r="G1601" s="16" t="str">
        <f>[1]!s_info_industry_csrc2023(A1601,"",1)</f>
        <v>建筑业</v>
      </c>
      <c r="H1601" s="16">
        <f>[1]!s_is(A1601,83,"FY","YTD","20251231",1,"",100000000)</f>
        <v>26.212280930799999</v>
      </c>
      <c r="I1601" s="16">
        <f>[1]!s_is(A1601,83,"FY","YTD","20241231",1,"",100000000)</f>
        <v>34.925077587300002</v>
      </c>
      <c r="J1601" s="16">
        <f t="shared" si="72"/>
        <v>-0.24947107518147038</v>
      </c>
      <c r="K1601" s="16">
        <f>[1]!s_is(A1601,61,"FY","YTD","20251231",1,"",100000000)</f>
        <v>2.1854463500999999</v>
      </c>
      <c r="L1601" s="16">
        <f>[1]!s_is(A1601,61,"FY","YTD","20241231",1,"",100000000)</f>
        <v>2.4049344906000001</v>
      </c>
      <c r="M1601" s="16">
        <f t="shared" si="73"/>
        <v>-9.1265746055827393E-2</v>
      </c>
      <c r="N1601" s="16">
        <f>[1]!s_fa_roe(A1601,"20251231")</f>
        <v>11.2849</v>
      </c>
      <c r="O1601" s="16">
        <f>[1]!s_stmnote_rdexp(A1601,"20251231",1,10000)</f>
        <v>9839.9218900000014</v>
      </c>
      <c r="P1601" s="20">
        <f t="shared" si="74"/>
        <v>3.7539357662071594E-2</v>
      </c>
      <c r="Q1601" s="16">
        <f>[1]!s_margin_tradingbalance(A1601,"",10000)</f>
        <v>0</v>
      </c>
      <c r="R1601" s="16">
        <f>[1]!s_margin_seclendingbalance(A1601,"",10000)</f>
        <v>0</v>
      </c>
      <c r="S1601" s="17">
        <f>[1]!s_val_ev(A1601,"",100000000)</f>
        <v>75.593865918000006</v>
      </c>
      <c r="T1601" s="17">
        <f>[1]!share_freesharesmv(A1601,"",100000000)</f>
        <v>34.795732048499993</v>
      </c>
      <c r="U1601" s="17">
        <f>[1]!s_dq_amount_btin(A1601,E1601,100000000)</f>
        <v>3.4611953799999999</v>
      </c>
      <c r="V1601" s="17">
        <f>[1]!s_dq_turn(A1601,E1601)</f>
        <v>4.7343775854540757</v>
      </c>
      <c r="W1601" s="2">
        <f>[1]!s_pq_amount(A1601,"20260101","",100000000)</f>
        <v>173.17910234999999</v>
      </c>
      <c r="X1601" s="2">
        <f>[1]!s_pq_avgamount(A1601,"20260101","",100000000)</f>
        <v>1.574355475909091</v>
      </c>
      <c r="Y1601" s="17">
        <f>[1]!s_ipo_dilutedpe(A1601)</f>
        <v>22.97</v>
      </c>
      <c r="Z1601" s="12">
        <f>[1]!s_ipo_collection_total(A1601,100000000)</f>
        <v>5.4338138887999996</v>
      </c>
      <c r="AA1601" s="2">
        <f>[1]!s_val_pe_ttm(A1601,E1601)</f>
        <v>34.968318939208984</v>
      </c>
      <c r="AB1601" s="5">
        <f>[1]!s_info_zjtxornot1(A1601,"")</f>
        <v>1</v>
      </c>
      <c r="AC1601" s="22" t="str">
        <f>[1]!s_info_nature1(A1601,"")</f>
        <v>民营企业</v>
      </c>
      <c r="AD1601" s="6" t="str">
        <f>[1]!s_info_city(A1601)</f>
        <v>张家港市</v>
      </c>
      <c r="AE1601" s="6" t="str">
        <f>[1]!s_info_province(A1601)</f>
        <v>江苏省</v>
      </c>
      <c r="AF1601">
        <v>120.627279</v>
      </c>
      <c r="AG1601">
        <v>31.907812</v>
      </c>
    </row>
    <row r="1602" spans="1:33" x14ac:dyDescent="0.3">
      <c r="A1602" s="12" t="s">
        <v>3751</v>
      </c>
      <c r="B1602" s="12" t="s">
        <v>3752</v>
      </c>
      <c r="C1602" s="16" t="str">
        <f>[1]!s_info_mkt(A1602)</f>
        <v>主板</v>
      </c>
      <c r="D1602" s="16" t="str">
        <f>[1]!s_ipo_listeddate(A1602)</f>
        <v>2019-06-14</v>
      </c>
      <c r="E1602" s="16" t="str">
        <f>[1]!lastradeday_s("000002","")</f>
        <v>2026-06-22</v>
      </c>
      <c r="F1602" s="16" t="str">
        <f>[1]!s_info_industry_csrc2023(A1602,"",3)</f>
        <v>通用设备制造业</v>
      </c>
      <c r="G1602" s="16" t="str">
        <f>[1]!s_info_industry_csrc2023(A1602,"",1)</f>
        <v>制造业</v>
      </c>
      <c r="H1602" s="16">
        <f>[1]!s_is(A1602,83,"FY","YTD","20251231",1,"",100000000)</f>
        <v>26.458411883499998</v>
      </c>
      <c r="I1602" s="16">
        <f>[1]!s_is(A1602,83,"FY","YTD","20241231",1,"",100000000)</f>
        <v>25.8942984171</v>
      </c>
      <c r="J1602" s="16">
        <f t="shared" si="72"/>
        <v>2.1785238484294034E-2</v>
      </c>
      <c r="K1602" s="16">
        <f>[1]!s_is(A1602,61,"FY","YTD","20251231",1,"",100000000)</f>
        <v>2.3503267799000001</v>
      </c>
      <c r="L1602" s="16">
        <f>[1]!s_is(A1602,61,"FY","YTD","20241231",1,"",100000000)</f>
        <v>2.9352276779000004</v>
      </c>
      <c r="M1602" s="16">
        <f t="shared" si="73"/>
        <v>-0.19926934540848493</v>
      </c>
      <c r="N1602" s="16">
        <f>[1]!s_fa_roe(A1602,"20251231")</f>
        <v>6.3545999999999996</v>
      </c>
      <c r="O1602" s="16">
        <f>[1]!s_stmnote_rdexp(A1602,"20251231",1,10000)</f>
        <v>12359.727106</v>
      </c>
      <c r="P1602" s="20">
        <f t="shared" si="74"/>
        <v>4.6713790534449184E-2</v>
      </c>
      <c r="Q1602" s="16">
        <f>[1]!s_margin_tradingbalance(A1602,"",10000)</f>
        <v>28595.459500000001</v>
      </c>
      <c r="R1602" s="16">
        <f>[1]!s_margin_seclendingbalance(A1602,"",10000)</f>
        <v>39.4816</v>
      </c>
      <c r="S1602" s="17">
        <f>[1]!s_val_ev(A1602,"",100000000)</f>
        <v>102.25280768800002</v>
      </c>
      <c r="T1602" s="17">
        <f>[1]!share_freesharesmv(A1602,"",100000000)</f>
        <v>35.899531632400006</v>
      </c>
      <c r="U1602" s="17">
        <f>[1]!s_dq_amount_btin(A1602,E1602,100000000)</f>
        <v>2.2009548400000001</v>
      </c>
      <c r="V1602" s="17">
        <f>[1]!s_dq_turn(A1602,E1602)</f>
        <v>2.2029038222416286</v>
      </c>
      <c r="W1602" s="2">
        <f>[1]!s_pq_amount(A1602,"20260101","",100000000)</f>
        <v>186.75104955</v>
      </c>
      <c r="X1602" s="2">
        <f>[1]!s_pq_avgamount(A1602,"20260101","",100000000)</f>
        <v>1.697736814090909</v>
      </c>
      <c r="Y1602" s="17">
        <f>[1]!s_ipo_dilutedpe(A1602)</f>
        <v>22.98</v>
      </c>
      <c r="Z1602" s="12">
        <f>[1]!s_ipo_collection_total(A1602,100000000)</f>
        <v>8.7333300000000005</v>
      </c>
      <c r="AA1602" s="2">
        <f>[1]!s_val_pe_ttm(A1602,E1602)</f>
        <v>41.395126342773438</v>
      </c>
      <c r="AB1602" s="5">
        <f>[1]!s_info_zjtxornot1(A1602,"")</f>
        <v>0</v>
      </c>
      <c r="AC1602" s="22" t="str">
        <f>[1]!s_info_nature1(A1602,"")</f>
        <v>民营企业</v>
      </c>
      <c r="AD1602" s="6" t="str">
        <f>[1]!s_info_city(A1602)</f>
        <v>常州市</v>
      </c>
      <c r="AE1602" s="6" t="str">
        <f>[1]!s_info_province(A1602)</f>
        <v>江苏省</v>
      </c>
      <c r="AF1602">
        <v>119.946973</v>
      </c>
      <c r="AG1602">
        <v>31.772752000000001</v>
      </c>
    </row>
    <row r="1603" spans="1:33" x14ac:dyDescent="0.3">
      <c r="A1603" s="12" t="s">
        <v>3753</v>
      </c>
      <c r="B1603" s="12" t="s">
        <v>3754</v>
      </c>
      <c r="C1603" s="16" t="str">
        <f>[1]!s_info_mkt(A1603)</f>
        <v>主板</v>
      </c>
      <c r="D1603" s="16" t="str">
        <f>[1]!s_ipo_listeddate(A1603)</f>
        <v>2004-05-12</v>
      </c>
      <c r="E1603" s="16" t="str">
        <f>[1]!lastradeday_s("000002","")</f>
        <v>2026-06-22</v>
      </c>
      <c r="F1603" s="16" t="str">
        <f>[1]!s_info_industry_csrc2023(A1603,"",3)</f>
        <v>专用设备制造业</v>
      </c>
      <c r="G1603" s="16" t="str">
        <f>[1]!s_info_industry_csrc2023(A1603,"",1)</f>
        <v>制造业</v>
      </c>
      <c r="H1603" s="16">
        <f>[1]!s_is(A1603,83,"FY","YTD","20251231",1,"",100000000)</f>
        <v>13.0707272001</v>
      </c>
      <c r="I1603" s="16">
        <f>[1]!s_is(A1603,83,"FY","YTD","20241231",1,"",100000000)</f>
        <v>11.8797494694</v>
      </c>
      <c r="J1603" s="16">
        <f t="shared" ref="J1603:J1666" si="75">H1603/I1603-1</f>
        <v>0.10025276490617374</v>
      </c>
      <c r="K1603" s="16">
        <f>[1]!s_is(A1603,61,"FY","YTD","20251231",1,"",100000000)</f>
        <v>1.2455951238</v>
      </c>
      <c r="L1603" s="16">
        <f>[1]!s_is(A1603,61,"FY","YTD","20241231",1,"",100000000)</f>
        <v>1.0581710634000001</v>
      </c>
      <c r="M1603" s="16">
        <f t="shared" ref="M1603:M1666" si="76">(K1603-L1603)/ABS(L1603)</f>
        <v>0.17712075758128307</v>
      </c>
      <c r="N1603" s="16">
        <f>[1]!s_fa_roe(A1603,"20251231")</f>
        <v>8.6509</v>
      </c>
      <c r="O1603" s="16">
        <f>[1]!s_stmnote_rdexp(A1603,"20251231",1,10000)</f>
        <v>7302.8367900000003</v>
      </c>
      <c r="P1603" s="20">
        <f t="shared" ref="P1603:P1666" si="77">O1603/H1603/10000</f>
        <v>5.5871694651726249E-2</v>
      </c>
      <c r="Q1603" s="16">
        <f>[1]!s_margin_tradingbalance(A1603,"",10000)</f>
        <v>0</v>
      </c>
      <c r="R1603" s="16">
        <f>[1]!s_margin_seclendingbalance(A1603,"",10000)</f>
        <v>0</v>
      </c>
      <c r="S1603" s="17">
        <f>[1]!s_val_ev(A1603,"",100000000)</f>
        <v>42.131448668000004</v>
      </c>
      <c r="T1603" s="17">
        <f>[1]!share_freesharesmv(A1603,"",100000000)</f>
        <v>21.646909936</v>
      </c>
      <c r="U1603" s="17">
        <f>[1]!s_dq_amount_btin(A1603,E1603,100000000)</f>
        <v>1.2648602600000001</v>
      </c>
      <c r="V1603" s="17">
        <f>[1]!s_dq_turn(A1603,E1603)</f>
        <v>3.1461429076408525</v>
      </c>
      <c r="W1603" s="2">
        <f>[1]!s_pq_amount(A1603,"20260101","",100000000)</f>
        <v>136.35288168</v>
      </c>
      <c r="X1603" s="2">
        <f>[1]!s_pq_avgamount(A1603,"20260101","",100000000)</f>
        <v>1.2395716516363635</v>
      </c>
      <c r="Y1603" s="17">
        <f>[1]!s_ipo_dilutedpe(A1603)</f>
        <v>20</v>
      </c>
      <c r="Z1603" s="12">
        <f>[1]!s_ipo_collection_total(A1603,100000000)</f>
        <v>2.2959999999999998</v>
      </c>
      <c r="AA1603" s="2">
        <f>[1]!s_val_pe_ttm(A1603,E1603)</f>
        <v>33.239948272705078</v>
      </c>
      <c r="AB1603" s="5">
        <f>[1]!s_info_zjtxornot1(A1603,"")</f>
        <v>1</v>
      </c>
      <c r="AC1603" s="22" t="str">
        <f>[1]!s_info_nature1(A1603,"")</f>
        <v>中央国有企业</v>
      </c>
      <c r="AD1603" s="6" t="str">
        <f>[1]!s_info_city(A1603)</f>
        <v>北京市</v>
      </c>
      <c r="AE1603" s="6" t="str">
        <f>[1]!s_info_province(A1603)</f>
        <v>北京</v>
      </c>
      <c r="AF1603">
        <v>116.40528500000001</v>
      </c>
      <c r="AG1603">
        <v>39.904989</v>
      </c>
    </row>
    <row r="1604" spans="1:33" x14ac:dyDescent="0.3">
      <c r="A1604" s="12" t="s">
        <v>3755</v>
      </c>
      <c r="B1604" s="12" t="s">
        <v>3756</v>
      </c>
      <c r="C1604" s="16" t="str">
        <f>[1]!s_info_mkt(A1604)</f>
        <v>创业板</v>
      </c>
      <c r="D1604" s="16" t="str">
        <f>[1]!s_ipo_listeddate(A1604)</f>
        <v>2023-06-20</v>
      </c>
      <c r="E1604" s="16" t="str">
        <f>[1]!lastradeday_s("000002","")</f>
        <v>2026-06-22</v>
      </c>
      <c r="F1604" s="16" t="str">
        <f>[1]!s_info_industry_csrc2023(A1604,"",3)</f>
        <v>电信、广播电视和卫星传输服务</v>
      </c>
      <c r="G1604" s="16" t="str">
        <f>[1]!s_info_industry_csrc2023(A1604,"",1)</f>
        <v>信息传输、软件和信息技术服务业</v>
      </c>
      <c r="H1604" s="16">
        <f>[1]!s_is(A1604,83,"FY","YTD","20251231",1,"",100000000)</f>
        <v>9.3856335482000013</v>
      </c>
      <c r="I1604" s="16">
        <f>[1]!s_is(A1604,83,"FY","YTD","20241231",1,"",100000000)</f>
        <v>9.7865188373000009</v>
      </c>
      <c r="J1604" s="16">
        <f t="shared" si="75"/>
        <v>-4.0963012054100356E-2</v>
      </c>
      <c r="K1604" s="16">
        <f>[1]!s_is(A1604,61,"FY","YTD","20251231",1,"",100000000)</f>
        <v>4.1500674650000002</v>
      </c>
      <c r="L1604" s="16">
        <f>[1]!s_is(A1604,61,"FY","YTD","20241231",1,"",100000000)</f>
        <v>4.0026388777999999</v>
      </c>
      <c r="M1604" s="16">
        <f t="shared" si="76"/>
        <v>3.6832847454135696E-2</v>
      </c>
      <c r="N1604" s="16">
        <f>[1]!s_fa_roe(A1604,"20251231")</f>
        <v>11.171099999999999</v>
      </c>
      <c r="O1604" s="16">
        <f>[1]!s_stmnote_rdexp(A1604,"20251231",1,10000)</f>
        <v>3757.0939859999999</v>
      </c>
      <c r="P1604" s="20">
        <f t="shared" si="77"/>
        <v>4.0030265050360336E-2</v>
      </c>
      <c r="Q1604" s="16">
        <f>[1]!s_margin_tradingbalance(A1604,"",10000)</f>
        <v>16912.182000000001</v>
      </c>
      <c r="R1604" s="16">
        <f>[1]!s_margin_seclendingbalance(A1604,"",10000)</f>
        <v>35.119799999999998</v>
      </c>
      <c r="S1604" s="17">
        <f>[1]!s_val_ev(A1604,"",100000000)</f>
        <v>82.6494</v>
      </c>
      <c r="T1604" s="17">
        <f>[1]!share_freesharesmv(A1604,"",100000000)</f>
        <v>19.5570464744</v>
      </c>
      <c r="U1604" s="17">
        <f>[1]!s_dq_amount_btin(A1604,E1604,100000000)</f>
        <v>0.77660205000000004</v>
      </c>
      <c r="V1604" s="17">
        <f>[1]!s_dq_turn(A1604,E1604)</f>
        <v>3.2992447814543988</v>
      </c>
      <c r="W1604" s="2">
        <f>[1]!s_pq_amount(A1604,"20260101","",100000000)</f>
        <v>193.26004979999999</v>
      </c>
      <c r="X1604" s="2">
        <f>[1]!s_pq_avgamount(A1604,"20260101","",100000000)</f>
        <v>1.7569095436363638</v>
      </c>
      <c r="Y1604" s="17">
        <f>[1]!s_ipo_dilutedpe(A1604)</f>
        <v>33.75</v>
      </c>
      <c r="Z1604" s="12">
        <f>[1]!s_ipo_collection_total(A1604,100000000)</f>
        <v>12.601739999999999</v>
      </c>
      <c r="AA1604" s="2">
        <f>[1]!s_val_pe_ttm(A1604,E1604)</f>
        <v>21.310251235961914</v>
      </c>
      <c r="AB1604" s="5">
        <f>[1]!s_info_zjtxornot1(A1604,"")</f>
        <v>0</v>
      </c>
      <c r="AC1604" s="22" t="str">
        <f>[1]!s_info_nature1(A1604,"")</f>
        <v>地方国有企业</v>
      </c>
      <c r="AD1604" s="6" t="str">
        <f>[1]!s_info_city(A1604)</f>
        <v>济南市</v>
      </c>
      <c r="AE1604" s="6" t="str">
        <f>[1]!s_info_province(A1604)</f>
        <v>山东省</v>
      </c>
      <c r="AF1604">
        <v>117.000923</v>
      </c>
      <c r="AG1604">
        <v>36.675806999999999</v>
      </c>
    </row>
    <row r="1605" spans="1:33" x14ac:dyDescent="0.3">
      <c r="A1605" s="12" t="s">
        <v>3757</v>
      </c>
      <c r="B1605" s="12" t="s">
        <v>3758</v>
      </c>
      <c r="C1605" s="16" t="str">
        <f>[1]!s_info_mkt(A1605)</f>
        <v>主板</v>
      </c>
      <c r="D1605" s="16" t="str">
        <f>[1]!s_ipo_listeddate(A1605)</f>
        <v>1996-12-06</v>
      </c>
      <c r="E1605" s="16" t="str">
        <f>[1]!lastradeday_s("000002","")</f>
        <v>2026-06-22</v>
      </c>
      <c r="F1605" s="16" t="str">
        <f>[1]!s_info_industry_csrc2023(A1605,"",3)</f>
        <v>酒、饮料和精制茶制造业</v>
      </c>
      <c r="G1605" s="16" t="str">
        <f>[1]!s_info_industry_csrc2023(A1605,"",1)</f>
        <v>制造业</v>
      </c>
      <c r="H1605" s="16">
        <f>[1]!s_is(A1605,83,"FY","YTD","20251231",1,"",100000000)</f>
        <v>30.377616246300001</v>
      </c>
      <c r="I1605" s="16">
        <f>[1]!s_is(A1605,83,"FY","YTD","20241231",1,"",100000000)</f>
        <v>52.167637192400001</v>
      </c>
      <c r="J1605" s="16">
        <f t="shared" si="75"/>
        <v>-0.41769231114945837</v>
      </c>
      <c r="K1605" s="16">
        <f>[1]!s_is(A1605,61,"FY","YTD","20251231",1,"",100000000)</f>
        <v>4.0588801969999997</v>
      </c>
      <c r="L1605" s="16">
        <f>[1]!s_is(A1605,61,"FY","YTD","20241231",1,"",100000000)</f>
        <v>13.410289774000001</v>
      </c>
      <c r="M1605" s="16">
        <f t="shared" si="76"/>
        <v>-0.69733091041258521</v>
      </c>
      <c r="N1605" s="16">
        <f>[1]!s_fa_roe(A1605,"20251231")</f>
        <v>7.8803000000000001</v>
      </c>
      <c r="O1605" s="16">
        <f>[1]!s_stmnote_rdexp(A1605,"20251231",1,10000)</f>
        <v>4606.5097500000002</v>
      </c>
      <c r="P1605" s="20">
        <f t="shared" si="77"/>
        <v>1.5164158084856555E-2</v>
      </c>
      <c r="Q1605" s="16">
        <f>[1]!s_margin_tradingbalance(A1605,"",10000)</f>
        <v>29846.2232</v>
      </c>
      <c r="R1605" s="16">
        <f>[1]!s_margin_seclendingbalance(A1605,"",10000)</f>
        <v>26.6524</v>
      </c>
      <c r="S1605" s="17">
        <f>[1]!s_val_ev(A1605,"",100000000)</f>
        <v>144.59344852679999</v>
      </c>
      <c r="T1605" s="17">
        <f>[1]!share_freesharesmv(A1605,"",100000000)</f>
        <v>53.102367674800007</v>
      </c>
      <c r="U1605" s="17">
        <f>[1]!s_dq_amount_btin(A1605,E1605,100000000)</f>
        <v>2.3824772799999998</v>
      </c>
      <c r="V1605" s="17">
        <f>[1]!s_dq_turn(A1605,E1605)</f>
        <v>1.6644709272245639</v>
      </c>
      <c r="W1605" s="2">
        <f>[1]!s_pq_amount(A1605,"20260101","",100000000)</f>
        <v>237.96415168999999</v>
      </c>
      <c r="X1605" s="2">
        <f>[1]!s_pq_avgamount(A1605,"20260101","",100000000)</f>
        <v>2.1633104699090908</v>
      </c>
      <c r="Y1605" s="17">
        <f>[1]!s_ipo_dilutedpe(A1605)</f>
        <v>0</v>
      </c>
      <c r="Z1605" s="12">
        <f>[1]!s_ipo_collection_total(A1605,100000000)</f>
        <v>1.26616</v>
      </c>
      <c r="AA1605" s="2">
        <f>[1]!s_val_pe_ttm(A1605,E1605)</f>
        <v>37.398048400878906</v>
      </c>
      <c r="AB1605" s="5">
        <f>[1]!s_info_zjtxornot1(A1605,"")</f>
        <v>0</v>
      </c>
      <c r="AC1605" s="22" t="str">
        <f>[1]!s_info_nature1(A1605,"")</f>
        <v>外资企业</v>
      </c>
      <c r="AD1605" s="6" t="str">
        <f>[1]!s_info_city(A1605)</f>
        <v>成都市</v>
      </c>
      <c r="AE1605" s="6" t="str">
        <f>[1]!s_info_province(A1605)</f>
        <v>四川省</v>
      </c>
      <c r="AF1605">
        <v>104.065735</v>
      </c>
      <c r="AG1605">
        <v>30.659462000000001</v>
      </c>
    </row>
    <row r="1606" spans="1:33" x14ac:dyDescent="0.3">
      <c r="A1606" s="12" t="s">
        <v>3759</v>
      </c>
      <c r="B1606" s="12" t="s">
        <v>3760</v>
      </c>
      <c r="C1606" s="16" t="str">
        <f>[1]!s_info_mkt(A1606)</f>
        <v>主板</v>
      </c>
      <c r="D1606" s="16" t="str">
        <f>[1]!s_ipo_listeddate(A1606)</f>
        <v>2004-07-05</v>
      </c>
      <c r="E1606" s="16" t="str">
        <f>[1]!lastradeday_s("000002","")</f>
        <v>2026-06-22</v>
      </c>
      <c r="F1606" s="16" t="str">
        <f>[1]!s_info_industry_csrc2023(A1606,"",3)</f>
        <v>造纸和纸制品业</v>
      </c>
      <c r="G1606" s="16" t="str">
        <f>[1]!s_info_industry_csrc2023(A1606,"",1)</f>
        <v>制造业</v>
      </c>
      <c r="H1606" s="16">
        <f>[1]!s_is(A1606,83,"FY","YTD","20251231",1,"",100000000)</f>
        <v>6.2692442172000007</v>
      </c>
      <c r="I1606" s="16">
        <f>[1]!s_is(A1606,83,"FY","YTD","20241231",1,"",100000000)</f>
        <v>5.9051345191999998</v>
      </c>
      <c r="J1606" s="16">
        <f t="shared" si="75"/>
        <v>6.1659848190779076E-2</v>
      </c>
      <c r="K1606" s="16">
        <f>[1]!s_is(A1606,61,"FY","YTD","20251231",1,"",100000000)</f>
        <v>0.31698253949999999</v>
      </c>
      <c r="L1606" s="16">
        <f>[1]!s_is(A1606,61,"FY","YTD","20241231",1,"",100000000)</f>
        <v>5.7407836300000001E-2</v>
      </c>
      <c r="M1606" s="16">
        <f t="shared" si="76"/>
        <v>4.5215900812481928</v>
      </c>
      <c r="N1606" s="16">
        <f>[1]!s_fa_roe(A1606,"20251231")</f>
        <v>2.0558999999999998</v>
      </c>
      <c r="O1606" s="16">
        <f>[1]!s_stmnote_rdexp(A1606,"20251231",1,10000)</f>
        <v>2641.44659</v>
      </c>
      <c r="P1606" s="20">
        <f t="shared" si="77"/>
        <v>4.2133413510245028E-2</v>
      </c>
      <c r="Q1606" s="16">
        <f>[1]!s_margin_tradingbalance(A1606,"",10000)</f>
        <v>0</v>
      </c>
      <c r="R1606" s="16">
        <f>[1]!s_margin_seclendingbalance(A1606,"",10000)</f>
        <v>0</v>
      </c>
      <c r="S1606" s="17">
        <f>[1]!s_val_ev(A1606,"",100000000)</f>
        <v>34.697809874000001</v>
      </c>
      <c r="T1606" s="17">
        <f>[1]!share_freesharesmv(A1606,"",100000000)</f>
        <v>27.094690432599997</v>
      </c>
      <c r="U1606" s="17">
        <f>[1]!s_dq_amount_btin(A1606,E1606,100000000)</f>
        <v>2.4602441499999999</v>
      </c>
      <c r="V1606" s="17">
        <f>[1]!s_dq_turn(A1606,E1606)</f>
        <v>7.2091240025912189</v>
      </c>
      <c r="W1606" s="2">
        <f>[1]!s_pq_amount(A1606,"20260101","",100000000)</f>
        <v>183.26298883000001</v>
      </c>
      <c r="X1606" s="2">
        <f>[1]!s_pq_avgamount(A1606,"20260101","",100000000)</f>
        <v>1.6660271711818182</v>
      </c>
      <c r="Y1606" s="17">
        <f>[1]!s_ipo_dilutedpe(A1606)</f>
        <v>14.65</v>
      </c>
      <c r="Z1606" s="12">
        <f>[1]!s_ipo_collection_total(A1606,100000000)</f>
        <v>2.109</v>
      </c>
      <c r="AA1606" s="2">
        <f>[1]!s_val_pe_ttm(A1606,E1606)</f>
        <v>112.7615966796875</v>
      </c>
      <c r="AB1606" s="5">
        <f>[1]!s_info_zjtxornot1(A1606,"")</f>
        <v>0</v>
      </c>
      <c r="AC1606" s="22" t="str">
        <f>[1]!s_info_nature1(A1606,"")</f>
        <v>民营企业</v>
      </c>
      <c r="AD1606" s="6" t="str">
        <f>[1]!s_info_city(A1606)</f>
        <v>丽水市</v>
      </c>
      <c r="AE1606" s="6" t="str">
        <f>[1]!s_info_province(A1606)</f>
        <v>浙江省</v>
      </c>
      <c r="AF1606">
        <v>119.921786</v>
      </c>
      <c r="AG1606">
        <v>28.451993000000002</v>
      </c>
    </row>
    <row r="1607" spans="1:33" x14ac:dyDescent="0.3">
      <c r="A1607" s="12" t="s">
        <v>3761</v>
      </c>
      <c r="B1607" s="12" t="s">
        <v>3762</v>
      </c>
      <c r="C1607" s="16" t="str">
        <f>[1]!s_info_mkt(A1607)</f>
        <v>创业板</v>
      </c>
      <c r="D1607" s="16" t="str">
        <f>[1]!s_ipo_listeddate(A1607)</f>
        <v>2020-06-16</v>
      </c>
      <c r="E1607" s="16" t="str">
        <f>[1]!lastradeday_s("000002","")</f>
        <v>2026-06-22</v>
      </c>
      <c r="F1607" s="16" t="str">
        <f>[1]!s_info_industry_csrc2023(A1607,"",3)</f>
        <v>医药制造业</v>
      </c>
      <c r="G1607" s="16" t="str">
        <f>[1]!s_info_industry_csrc2023(A1607,"",1)</f>
        <v>制造业</v>
      </c>
      <c r="H1607" s="16">
        <f>[1]!s_is(A1607,83,"FY","YTD","20251231",1,"",100000000)</f>
        <v>11.650008641500001</v>
      </c>
      <c r="I1607" s="16">
        <f>[1]!s_is(A1607,83,"FY","YTD","20241231",1,"",100000000)</f>
        <v>14.3187659794</v>
      </c>
      <c r="J1607" s="16">
        <f t="shared" si="75"/>
        <v>-0.18638179726796733</v>
      </c>
      <c r="K1607" s="16">
        <f>[1]!s_is(A1607,61,"FY","YTD","20251231",1,"",100000000)</f>
        <v>2.1989793503999997</v>
      </c>
      <c r="L1607" s="16">
        <f>[1]!s_is(A1607,61,"FY","YTD","20241231",1,"",100000000)</f>
        <v>3.9865192308999999</v>
      </c>
      <c r="M1607" s="16">
        <f t="shared" si="76"/>
        <v>-0.4483961513704886</v>
      </c>
      <c r="N1607" s="16">
        <f>[1]!s_fa_roe(A1607,"20251231")</f>
        <v>6.2962999999999996</v>
      </c>
      <c r="O1607" s="16">
        <f>[1]!s_stmnote_rdexp(A1607,"20251231",1,10000)</f>
        <v>11838.936242</v>
      </c>
      <c r="P1607" s="20">
        <f t="shared" si="77"/>
        <v>0.10162169493872301</v>
      </c>
      <c r="Q1607" s="16">
        <f>[1]!s_margin_tradingbalance(A1607,"",10000)</f>
        <v>66461.304999999993</v>
      </c>
      <c r="R1607" s="16">
        <f>[1]!s_margin_seclendingbalance(A1607,"",10000)</f>
        <v>49.120399999999997</v>
      </c>
      <c r="S1607" s="17">
        <f>[1]!s_val_ev(A1607,"",100000000)</f>
        <v>62.582426558399995</v>
      </c>
      <c r="T1607" s="17">
        <f>[1]!share_freesharesmv(A1607,"",100000000)</f>
        <v>38.597213625599998</v>
      </c>
      <c r="U1607" s="17">
        <f>[1]!s_dq_amount_btin(A1607,E1607,100000000)</f>
        <v>1.9848549</v>
      </c>
      <c r="V1607" s="17">
        <f>[1]!s_dq_turn(A1607,E1607)</f>
        <v>3.6125277698435134</v>
      </c>
      <c r="W1607" s="2">
        <f>[1]!s_pq_amount(A1607,"20260101","",100000000)</f>
        <v>138.83124907000001</v>
      </c>
      <c r="X1607" s="2">
        <f>[1]!s_pq_avgamount(A1607,"20260101","",100000000)</f>
        <v>1.2621022642727273</v>
      </c>
      <c r="Y1607" s="17">
        <f>[1]!s_ipo_dilutedpe(A1607)</f>
        <v>22.99</v>
      </c>
      <c r="Z1607" s="12">
        <f>[1]!s_ipo_collection_total(A1607,100000000)</f>
        <v>10.5555</v>
      </c>
      <c r="AA1607" s="2">
        <f>[1]!s_val_pe_ttm(A1607,E1607)</f>
        <v>27.623775482177734</v>
      </c>
      <c r="AB1607" s="5">
        <f>[1]!s_info_zjtxornot1(A1607,"")</f>
        <v>0</v>
      </c>
      <c r="AC1607" s="22" t="str">
        <f>[1]!s_info_nature1(A1607,"")</f>
        <v>公众企业</v>
      </c>
      <c r="AD1607" s="6" t="str">
        <f>[1]!s_info_city(A1607)</f>
        <v>成都市</v>
      </c>
      <c r="AE1607" s="6" t="str">
        <f>[1]!s_info_province(A1607)</f>
        <v>四川省</v>
      </c>
      <c r="AF1607">
        <v>104.065735</v>
      </c>
      <c r="AG1607">
        <v>30.659462000000001</v>
      </c>
    </row>
    <row r="1608" spans="1:33" x14ac:dyDescent="0.3">
      <c r="A1608" s="12" t="s">
        <v>3763</v>
      </c>
      <c r="B1608" s="12" t="s">
        <v>3764</v>
      </c>
      <c r="C1608" s="16" t="str">
        <f>[1]!s_info_mkt(A1608)</f>
        <v>创业板</v>
      </c>
      <c r="D1608" s="16" t="str">
        <f>[1]!s_ipo_listeddate(A1608)</f>
        <v>2025-09-26</v>
      </c>
      <c r="E1608" s="16" t="str">
        <f>[1]!lastradeday_s("000002","")</f>
        <v>2026-06-22</v>
      </c>
      <c r="F1608" s="16" t="str">
        <f>[1]!s_info_industry_csrc2023(A1608,"",3)</f>
        <v>电气机械和器材制造业</v>
      </c>
      <c r="G1608" s="16" t="str">
        <f>[1]!s_info_industry_csrc2023(A1608,"",1)</f>
        <v>制造业</v>
      </c>
      <c r="H1608" s="16">
        <f>[1]!s_is(A1608,83,"FY","YTD","20251231",1,"",100000000)</f>
        <v>8.9539888364999989</v>
      </c>
      <c r="I1608" s="16">
        <f>[1]!s_is(A1608,83,"FY","YTD","20241231",1,"",100000000)</f>
        <v>8.6725232101999996</v>
      </c>
      <c r="J1608" s="16">
        <f t="shared" si="75"/>
        <v>3.245487149218107E-2</v>
      </c>
      <c r="K1608" s="16">
        <f>[1]!s_is(A1608,61,"FY","YTD","20251231",1,"",100000000)</f>
        <v>1.0501011269</v>
      </c>
      <c r="L1608" s="16">
        <f>[1]!s_is(A1608,61,"FY","YTD","20241231",1,"",100000000)</f>
        <v>1.1128522754999999</v>
      </c>
      <c r="M1608" s="16">
        <f t="shared" si="76"/>
        <v>-5.6387671554884528E-2</v>
      </c>
      <c r="N1608" s="16">
        <f>[1]!s_fa_roe(A1608,"20251231")</f>
        <v>14.5839</v>
      </c>
      <c r="O1608" s="16">
        <f>[1]!s_stmnote_rdexp(A1608,"20251231",1,10000)</f>
        <v>3521.6715180000001</v>
      </c>
      <c r="P1608" s="20">
        <f t="shared" si="77"/>
        <v>3.933075618370524E-2</v>
      </c>
      <c r="Q1608" s="16">
        <f>[1]!s_margin_tradingbalance(A1608,"",10000)</f>
        <v>5918.4395000000004</v>
      </c>
      <c r="R1608" s="16">
        <f>[1]!s_margin_seclendingbalance(A1608,"",10000)</f>
        <v>0</v>
      </c>
      <c r="S1608" s="17">
        <f>[1]!s_val_ev(A1608,"",100000000)</f>
        <v>39.654999999999994</v>
      </c>
      <c r="T1608" s="17">
        <f>[1]!share_freesharesmv(A1608,"",100000000)</f>
        <v>8.7704505664999992</v>
      </c>
      <c r="U1608" s="17">
        <f>[1]!s_dq_amount_btin(A1608,E1608,100000000)</f>
        <v>0.29845555000000001</v>
      </c>
      <c r="V1608" s="17">
        <f>[1]!s_dq_turn(A1608,E1608)</f>
        <v>3.4561007750022994</v>
      </c>
      <c r="W1608" s="2">
        <f>[1]!s_pq_amount(A1608,"20260101","",100000000)</f>
        <v>117.74045264</v>
      </c>
      <c r="X1608" s="2">
        <f>[1]!s_pq_avgamount(A1608,"20260101","",100000000)</f>
        <v>1.0703677512727272</v>
      </c>
      <c r="Y1608" s="17">
        <f>[1]!s_ipo_dilutedpe(A1608)</f>
        <v>21.02</v>
      </c>
      <c r="Z1608" s="12">
        <f>[1]!s_ipo_collection_total(A1608,100000000)</f>
        <v>5.859</v>
      </c>
      <c r="AA1608" s="2">
        <f>[1]!s_val_pe_ttm(A1608,E1608)</f>
        <v>49.674571990966797</v>
      </c>
      <c r="AB1608" s="5">
        <f>[1]!s_info_zjtxornot1(A1608,"")</f>
        <v>1</v>
      </c>
      <c r="AC1608" s="22" t="str">
        <f>[1]!s_info_nature1(A1608,"")</f>
        <v>民营企业</v>
      </c>
      <c r="AD1608" s="6" t="str">
        <f>[1]!s_info_city(A1608)</f>
        <v>北京市</v>
      </c>
      <c r="AE1608" s="6" t="str">
        <f>[1]!s_info_province(A1608)</f>
        <v>北京</v>
      </c>
      <c r="AF1608">
        <v>116.40528500000001</v>
      </c>
      <c r="AG1608">
        <v>39.904989</v>
      </c>
    </row>
    <row r="1609" spans="1:33" x14ac:dyDescent="0.3">
      <c r="A1609" s="12" t="s">
        <v>3765</v>
      </c>
      <c r="B1609" s="12" t="s">
        <v>3766</v>
      </c>
      <c r="C1609" s="16" t="str">
        <f>[1]!s_info_mkt(A1609)</f>
        <v>主板</v>
      </c>
      <c r="D1609" s="16" t="str">
        <f>[1]!s_ipo_listeddate(A1609)</f>
        <v>2001-08-20</v>
      </c>
      <c r="E1609" s="16" t="str">
        <f>[1]!lastradeday_s("000002","")</f>
        <v>2026-06-22</v>
      </c>
      <c r="F1609" s="16" t="str">
        <f>[1]!s_info_industry_csrc2023(A1609,"",3)</f>
        <v>黑色金属冶炼和压延加工业</v>
      </c>
      <c r="G1609" s="16" t="str">
        <f>[1]!s_info_industry_csrc2023(A1609,"",1)</f>
        <v>制造业</v>
      </c>
      <c r="H1609" s="16">
        <f>[1]!s_is(A1609,83,"FY","YTD","20251231",1,"",100000000)</f>
        <v>299.93646607470004</v>
      </c>
      <c r="I1609" s="16">
        <f>[1]!s_is(A1609,83,"FY","YTD","20241231",1,"",100000000)</f>
        <v>296.39841320650004</v>
      </c>
      <c r="J1609" s="16">
        <f t="shared" si="75"/>
        <v>1.1936814471861013E-2</v>
      </c>
      <c r="K1609" s="16">
        <f>[1]!s_is(A1609,61,"FY","YTD","20251231",1,"",100000000)</f>
        <v>-4.9698592066000007</v>
      </c>
      <c r="L1609" s="16">
        <f>[1]!s_is(A1609,61,"FY","YTD","20241231",1,"",100000000)</f>
        <v>-32.710686546999995</v>
      </c>
      <c r="M1609" s="16">
        <f t="shared" si="76"/>
        <v>0.84806619086214807</v>
      </c>
      <c r="N1609" s="16">
        <f>[1]!s_fa_roe(A1609,"20251231")</f>
        <v>-20.7851</v>
      </c>
      <c r="O1609" s="16">
        <f>[1]!s_stmnote_rdexp(A1609,"20251231",1,10000)</f>
        <v>112227.654352</v>
      </c>
      <c r="P1609" s="20">
        <f t="shared" si="77"/>
        <v>3.7417142310414958E-2</v>
      </c>
      <c r="Q1609" s="16">
        <f>[1]!s_margin_tradingbalance(A1609,"",10000)</f>
        <v>6787.2097999999996</v>
      </c>
      <c r="R1609" s="16">
        <f>[1]!s_margin_seclendingbalance(A1609,"",10000)</f>
        <v>18.743400000000001</v>
      </c>
      <c r="S1609" s="17">
        <f>[1]!s_val_ev(A1609,"",100000000)</f>
        <v>51.416342809400007</v>
      </c>
      <c r="T1609" s="17">
        <f>[1]!share_freesharesmv(A1609,"",100000000)</f>
        <v>16.5273220857</v>
      </c>
      <c r="U1609" s="17">
        <f>[1]!s_dq_amount_btin(A1609,E1609,100000000)</f>
        <v>0.33040291999999999</v>
      </c>
      <c r="V1609" s="17">
        <f>[1]!s_dq_turn(A1609,E1609)</f>
        <v>0.65721206825745304</v>
      </c>
      <c r="W1609" s="2">
        <f>[1]!s_pq_amount(A1609,"20260101","",100000000)</f>
        <v>98.916387139999998</v>
      </c>
      <c r="X1609" s="2">
        <f>[1]!s_pq_avgamount(A1609,"20260101","",100000000)</f>
        <v>0.89923988309090908</v>
      </c>
      <c r="Y1609" s="17">
        <f>[1]!s_ipo_dilutedpe(A1609)</f>
        <v>19.59</v>
      </c>
      <c r="Z1609" s="12">
        <f>[1]!s_ipo_collection_total(A1609,100000000)</f>
        <v>17</v>
      </c>
      <c r="AA1609" s="2">
        <f>[1]!s_val_pe_ttm(A1609,E1609)</f>
        <v>-4.2749423980712891</v>
      </c>
      <c r="AB1609" s="5">
        <f>[1]!s_info_zjtxornot1(A1609,"")</f>
        <v>0</v>
      </c>
      <c r="AC1609" s="22" t="str">
        <f>[1]!s_info_nature1(A1609,"")</f>
        <v>地方国有企业</v>
      </c>
      <c r="AD1609" s="6" t="str">
        <f>[1]!s_info_city(A1609)</f>
        <v>安阳市</v>
      </c>
      <c r="AE1609" s="6" t="str">
        <f>[1]!s_info_province(A1609)</f>
        <v>河南省</v>
      </c>
      <c r="AF1609">
        <v>114.35248199999999</v>
      </c>
      <c r="AG1609">
        <v>36.103442000000001</v>
      </c>
    </row>
    <row r="1610" spans="1:33" x14ac:dyDescent="0.3">
      <c r="A1610" s="12" t="s">
        <v>3767</v>
      </c>
      <c r="B1610" s="12" t="s">
        <v>3768</v>
      </c>
      <c r="C1610" s="16" t="str">
        <f>[1]!s_info_mkt(A1610)</f>
        <v>创业板</v>
      </c>
      <c r="D1610" s="16" t="str">
        <f>[1]!s_ipo_listeddate(A1610)</f>
        <v>2012-03-08</v>
      </c>
      <c r="E1610" s="16" t="str">
        <f>[1]!lastradeday_s("000002","")</f>
        <v>2026-06-22</v>
      </c>
      <c r="F1610" s="16" t="str">
        <f>[1]!s_info_industry_csrc2023(A1610,"",3)</f>
        <v>专用设备制造业</v>
      </c>
      <c r="G1610" s="16" t="str">
        <f>[1]!s_info_industry_csrc2023(A1610,"",1)</f>
        <v>制造业</v>
      </c>
      <c r="H1610" s="16">
        <f>[1]!s_is(A1610,83,"FY","YTD","20251231",1,"",100000000)</f>
        <v>12.0210033849</v>
      </c>
      <c r="I1610" s="16">
        <f>[1]!s_is(A1610,83,"FY","YTD","20241231",1,"",100000000)</f>
        <v>13.6228262394</v>
      </c>
      <c r="J1610" s="16">
        <f t="shared" si="75"/>
        <v>-0.11758373969912361</v>
      </c>
      <c r="K1610" s="16">
        <f>[1]!s_is(A1610,61,"FY","YTD","20251231",1,"",100000000)</f>
        <v>-1.4134563053</v>
      </c>
      <c r="L1610" s="16">
        <f>[1]!s_is(A1610,61,"FY","YTD","20241231",1,"",100000000)</f>
        <v>-0.21758949180000001</v>
      </c>
      <c r="M1610" s="16">
        <f t="shared" si="76"/>
        <v>-5.4959768672983307</v>
      </c>
      <c r="N1610" s="16">
        <f>[1]!s_fa_roe(A1610,"20251231")</f>
        <v>-17.280999999999999</v>
      </c>
      <c r="O1610" s="16">
        <f>[1]!s_stmnote_rdexp(A1610,"20251231",1,10000)</f>
        <v>4798.2247509999997</v>
      </c>
      <c r="P1610" s="20">
        <f t="shared" si="77"/>
        <v>3.9915343148702681E-2</v>
      </c>
      <c r="Q1610" s="16">
        <f>[1]!s_margin_tradingbalance(A1610,"",10000)</f>
        <v>0</v>
      </c>
      <c r="R1610" s="16">
        <f>[1]!s_margin_seclendingbalance(A1610,"",10000)</f>
        <v>0</v>
      </c>
      <c r="S1610" s="17">
        <f>[1]!s_val_ev(A1610,"",100000000)</f>
        <v>61.764954345</v>
      </c>
      <c r="T1610" s="17">
        <f>[1]!share_freesharesmv(A1610,"",100000000)</f>
        <v>31.193742602499999</v>
      </c>
      <c r="U1610" s="17">
        <f>[1]!s_dq_amount_btin(A1610,E1610,100000000)</f>
        <v>2.1935395500000001</v>
      </c>
      <c r="V1610" s="17">
        <f>[1]!s_dq_turn(A1610,E1610)</f>
        <v>3.5893998886756564</v>
      </c>
      <c r="W1610" s="2">
        <f>[1]!s_pq_amount(A1610,"20260101","",100000000)</f>
        <v>177.13793221</v>
      </c>
      <c r="X1610" s="2">
        <f>[1]!s_pq_avgamount(A1610,"20260101","",100000000)</f>
        <v>1.6103448382727272</v>
      </c>
      <c r="Y1610" s="17">
        <f>[1]!s_ipo_dilutedpe(A1610)</f>
        <v>23.4</v>
      </c>
      <c r="Z1610" s="12">
        <f>[1]!s_ipo_collection_total(A1610,100000000)</f>
        <v>3.72</v>
      </c>
      <c r="AA1610" s="2">
        <f>[1]!s_val_pe_ttm(A1610,E1610)</f>
        <v>-44.951053619384766</v>
      </c>
      <c r="AB1610" s="5">
        <f>[1]!s_info_zjtxornot1(A1610,"")</f>
        <v>0</v>
      </c>
      <c r="AC1610" s="22" t="str">
        <f>[1]!s_info_nature1(A1610,"")</f>
        <v>民营企业</v>
      </c>
      <c r="AD1610" s="6" t="str">
        <f>[1]!s_info_city(A1610)</f>
        <v>沈阳市</v>
      </c>
      <c r="AE1610" s="6" t="str">
        <f>[1]!s_info_province(A1610)</f>
        <v>辽宁省</v>
      </c>
      <c r="AF1610">
        <v>123.429096</v>
      </c>
      <c r="AG1610">
        <v>41.796767000000003</v>
      </c>
    </row>
    <row r="1611" spans="1:33" x14ac:dyDescent="0.3">
      <c r="A1611" s="12" t="s">
        <v>3769</v>
      </c>
      <c r="B1611" s="12" t="s">
        <v>3770</v>
      </c>
      <c r="C1611" s="16" t="str">
        <f>[1]!s_info_mkt(A1611)</f>
        <v>科创板</v>
      </c>
      <c r="D1611" s="16" t="str">
        <f>[1]!s_ipo_listeddate(A1611)</f>
        <v>2019-07-22</v>
      </c>
      <c r="E1611" s="16" t="str">
        <f>[1]!lastradeday_s("000002","")</f>
        <v>2026-06-22</v>
      </c>
      <c r="F1611" s="16" t="str">
        <f>[1]!s_info_industry_csrc2023(A1611,"",3)</f>
        <v>软件和信息技术服务业</v>
      </c>
      <c r="G1611" s="16" t="str">
        <f>[1]!s_info_industry_csrc2023(A1611,"",1)</f>
        <v>信息传输、软件和信息技术服务业</v>
      </c>
      <c r="H1611" s="16">
        <f>[1]!s_is(A1611,83,"FY","YTD","20251231",1,"",100000000)</f>
        <v>9.2297094626999989</v>
      </c>
      <c r="I1611" s="16">
        <f>[1]!s_is(A1611,83,"FY","YTD","20241231",1,"",100000000)</f>
        <v>8.1517351681000001</v>
      </c>
      <c r="J1611" s="16">
        <f t="shared" si="75"/>
        <v>0.13223863047200202</v>
      </c>
      <c r="K1611" s="16">
        <f>[1]!s_is(A1611,61,"FY","YTD","20251231",1,"",100000000)</f>
        <v>2.5840698024000002</v>
      </c>
      <c r="L1611" s="16">
        <f>[1]!s_is(A1611,61,"FY","YTD","20241231",1,"",100000000)</f>
        <v>1.7668576599000001</v>
      </c>
      <c r="M1611" s="16">
        <f t="shared" si="76"/>
        <v>0.46252290778548188</v>
      </c>
      <c r="N1611" s="16">
        <f>[1]!s_fa_roe(A1611,"20251231")</f>
        <v>9.4730000000000008</v>
      </c>
      <c r="O1611" s="16">
        <f>[1]!s_stmnote_rdexp(A1611,"20251231",1,10000)</f>
        <v>42990.523092000003</v>
      </c>
      <c r="P1611" s="20">
        <f t="shared" si="77"/>
        <v>0.46578414267250229</v>
      </c>
      <c r="Q1611" s="16">
        <f>[1]!s_margin_tradingbalance(A1611,"",10000)</f>
        <v>69245.0092</v>
      </c>
      <c r="R1611" s="16">
        <f>[1]!s_margin_seclendingbalance(A1611,"",10000)</f>
        <v>181.19030000000001</v>
      </c>
      <c r="S1611" s="17">
        <f>[1]!s_val_ev(A1611,"",100000000)</f>
        <v>152.32440088000001</v>
      </c>
      <c r="T1611" s="17">
        <f>[1]!share_freesharesmv(A1611,"",100000000)</f>
        <v>89.937552409599988</v>
      </c>
      <c r="U1611" s="17">
        <f>[1]!s_dq_amount_btin(A1611,E1611,100000000)</f>
        <v>3.0050873500000002</v>
      </c>
      <c r="V1611" s="17">
        <f>[1]!s_dq_turn(A1611,E1611)</f>
        <v>1.9996166217647164</v>
      </c>
      <c r="W1611" s="2">
        <f>[1]!s_pq_amount(A1611,"20260101","",100000000)</f>
        <v>421.79395302</v>
      </c>
      <c r="X1611" s="2">
        <f>[1]!s_pq_avgamount(A1611,"20260101","",100000000)</f>
        <v>3.8344904820000001</v>
      </c>
      <c r="Y1611" s="17">
        <f>[1]!s_ipo_dilutedpe(A1611)</f>
        <v>74.41</v>
      </c>
      <c r="Z1611" s="12">
        <f>[1]!s_ipo_collection_total(A1611,100000000)</f>
        <v>13.284800000000001</v>
      </c>
      <c r="AA1611" s="2">
        <f>[1]!s_val_pe_ttm(A1611,E1611)</f>
        <v>57.956218719482422</v>
      </c>
      <c r="AB1611" s="5">
        <f>[1]!s_info_zjtxornot1(A1611,"")</f>
        <v>0</v>
      </c>
      <c r="AC1611" s="22" t="str">
        <f>[1]!s_info_nature1(A1611,"")</f>
        <v>外资企业</v>
      </c>
      <c r="AD1611" s="6" t="str">
        <f>[1]!s_info_city(A1611)</f>
        <v>杭州市</v>
      </c>
      <c r="AE1611" s="6" t="str">
        <f>[1]!s_info_province(A1611)</f>
        <v>浙江省</v>
      </c>
      <c r="AF1611">
        <v>120.153576</v>
      </c>
      <c r="AG1611">
        <v>30.287458999999998</v>
      </c>
    </row>
    <row r="1612" spans="1:33" x14ac:dyDescent="0.3">
      <c r="A1612" s="12" t="s">
        <v>3771</v>
      </c>
      <c r="B1612" s="12" t="s">
        <v>3772</v>
      </c>
      <c r="C1612" s="16" t="str">
        <f>[1]!s_info_mkt(A1612)</f>
        <v>主板</v>
      </c>
      <c r="D1612" s="16" t="str">
        <f>[1]!s_ipo_listeddate(A1612)</f>
        <v>2010-06-23</v>
      </c>
      <c r="E1612" s="16" t="str">
        <f>[1]!lastradeday_s("000002","")</f>
        <v>2026-06-22</v>
      </c>
      <c r="F1612" s="16" t="str">
        <f>[1]!s_info_industry_csrc2023(A1612,"",3)</f>
        <v>计算机、通信和其他电子设备制造业</v>
      </c>
      <c r="G1612" s="16" t="str">
        <f>[1]!s_info_industry_csrc2023(A1612,"",1)</f>
        <v>制造业</v>
      </c>
      <c r="H1612" s="16">
        <f>[1]!s_is(A1612,83,"FY","YTD","20251231",1,"",100000000)</f>
        <v>191.5687209546</v>
      </c>
      <c r="I1612" s="16">
        <f>[1]!s_is(A1612,83,"FY","YTD","20241231",1,"",100000000)</f>
        <v>167.58313911830001</v>
      </c>
      <c r="J1612" s="16">
        <f t="shared" si="75"/>
        <v>0.14312646225923786</v>
      </c>
      <c r="K1612" s="16">
        <f>[1]!s_is(A1612,61,"FY","YTD","20251231",1,"",100000000)</f>
        <v>4.0886146548999998</v>
      </c>
      <c r="L1612" s="16">
        <f>[1]!s_is(A1612,61,"FY","YTD","20241231",1,"",100000000)</f>
        <v>4.0462095925000003</v>
      </c>
      <c r="M1612" s="16">
        <f t="shared" si="76"/>
        <v>1.0480194223898058E-2</v>
      </c>
      <c r="N1612" s="16">
        <f>[1]!s_fa_roe(A1612,"20251231")</f>
        <v>5.9897999999999998</v>
      </c>
      <c r="O1612" s="16">
        <f>[1]!s_stmnote_rdexp(A1612,"20251231",1,10000)</f>
        <v>255128.951031</v>
      </c>
      <c r="P1612" s="20">
        <f t="shared" si="77"/>
        <v>0.13317881424466116</v>
      </c>
      <c r="Q1612" s="16">
        <f>[1]!s_margin_tradingbalance(A1612,"",10000)</f>
        <v>53118.0867</v>
      </c>
      <c r="R1612" s="16">
        <f>[1]!s_margin_seclendingbalance(A1612,"",10000)</f>
        <v>146.79820000000001</v>
      </c>
      <c r="S1612" s="17">
        <f>[1]!s_val_ev(A1612,"",100000000)</f>
        <v>152.26298527439999</v>
      </c>
      <c r="T1612" s="17">
        <f>[1]!share_freesharesmv(A1612,"",100000000)</f>
        <v>111.4108137142</v>
      </c>
      <c r="U1612" s="17">
        <f>[1]!s_dq_amount_btin(A1612,E1612,100000000)</f>
        <v>5.7698523799999997</v>
      </c>
      <c r="V1612" s="17">
        <f>[1]!s_dq_turn(A1612,E1612)</f>
        <v>3.8764195178330652</v>
      </c>
      <c r="W1612" s="2">
        <f>[1]!s_pq_amount(A1612,"20260101","",100000000)</f>
        <v>796.71402909999995</v>
      </c>
      <c r="X1612" s="2">
        <f>[1]!s_pq_avgamount(A1612,"20260101","",100000000)</f>
        <v>7.2428548099999999</v>
      </c>
      <c r="Y1612" s="17">
        <f>[1]!s_ipo_dilutedpe(A1612)</f>
        <v>40.380000000000003</v>
      </c>
      <c r="Z1612" s="12">
        <f>[1]!s_ipo_collection_total(A1612,100000000)</f>
        <v>10.208</v>
      </c>
      <c r="AA1612" s="2">
        <f>[1]!s_val_pe_ttm(A1612,E1612)</f>
        <v>37.691883087158203</v>
      </c>
      <c r="AB1612" s="5">
        <f>[1]!s_info_zjtxornot1(A1612,"")</f>
        <v>1</v>
      </c>
      <c r="AC1612" s="22" t="str">
        <f>[1]!s_info_nature1(A1612,"")</f>
        <v>地方国有企业</v>
      </c>
      <c r="AD1612" s="6" t="str">
        <f>[1]!s_info_city(A1612)</f>
        <v>福州市</v>
      </c>
      <c r="AE1612" s="6" t="str">
        <f>[1]!s_info_province(A1612)</f>
        <v>福建省</v>
      </c>
      <c r="AF1612">
        <v>119.30623900000001</v>
      </c>
      <c r="AG1612">
        <v>26.075302000000001</v>
      </c>
    </row>
    <row r="1613" spans="1:33" x14ac:dyDescent="0.3">
      <c r="A1613" s="12" t="s">
        <v>3773</v>
      </c>
      <c r="B1613" s="12" t="s">
        <v>3774</v>
      </c>
      <c r="C1613" s="16" t="str">
        <f>[1]!s_info_mkt(A1613)</f>
        <v>创业板</v>
      </c>
      <c r="D1613" s="16" t="str">
        <f>[1]!s_ipo_listeddate(A1613)</f>
        <v>2020-05-28</v>
      </c>
      <c r="E1613" s="16" t="str">
        <f>[1]!lastradeday_s("000002","")</f>
        <v>2026-06-22</v>
      </c>
      <c r="F1613" s="16" t="str">
        <f>[1]!s_info_industry_csrc2023(A1613,"",3)</f>
        <v>专用设备制造业</v>
      </c>
      <c r="G1613" s="16" t="str">
        <f>[1]!s_info_industry_csrc2023(A1613,"",1)</f>
        <v>制造业</v>
      </c>
      <c r="H1613" s="16">
        <f>[1]!s_is(A1613,83,"FY","YTD","20251231",1,"",100000000)</f>
        <v>9.9534665590999989</v>
      </c>
      <c r="I1613" s="16">
        <f>[1]!s_is(A1613,83,"FY","YTD","20241231",1,"",100000000)</f>
        <v>4.6585264500000001</v>
      </c>
      <c r="J1613" s="16">
        <f t="shared" si="75"/>
        <v>1.1366126533638119</v>
      </c>
      <c r="K1613" s="16">
        <f>[1]!s_is(A1613,61,"FY","YTD","20251231",1,"",100000000)</f>
        <v>0.99823590439999998</v>
      </c>
      <c r="L1613" s="16">
        <f>[1]!s_is(A1613,61,"FY","YTD","20241231",1,"",100000000)</f>
        <v>0.27410321640000002</v>
      </c>
      <c r="M1613" s="16">
        <f t="shared" si="76"/>
        <v>2.6418248479918236</v>
      </c>
      <c r="N1613" s="16">
        <f>[1]!s_fa_roe(A1613,"20251231")</f>
        <v>17.147099999999998</v>
      </c>
      <c r="O1613" s="16">
        <f>[1]!s_stmnote_rdexp(A1613,"20251231",1,10000)</f>
        <v>4525.5699629999999</v>
      </c>
      <c r="P1613" s="20">
        <f t="shared" si="77"/>
        <v>4.5467274503097399E-2</v>
      </c>
      <c r="Q1613" s="16">
        <f>[1]!s_margin_tradingbalance(A1613,"",10000)</f>
        <v>0</v>
      </c>
      <c r="R1613" s="16">
        <f>[1]!s_margin_seclendingbalance(A1613,"",10000)</f>
        <v>0</v>
      </c>
      <c r="S1613" s="17">
        <f>[1]!s_val_ev(A1613,"",100000000)</f>
        <v>69.208344987000004</v>
      </c>
      <c r="T1613" s="17">
        <f>[1]!share_freesharesmv(A1613,"",100000000)</f>
        <v>41.930678648400004</v>
      </c>
      <c r="U1613" s="17">
        <f>[1]!s_dq_amount_btin(A1613,E1613,100000000)</f>
        <v>1.6435312200000001</v>
      </c>
      <c r="V1613" s="17">
        <f>[1]!s_dq_turn(A1613,E1613)</f>
        <v>3.517054883344775</v>
      </c>
      <c r="W1613" s="2">
        <f>[1]!s_pq_amount(A1613,"20260101","",100000000)</f>
        <v>158.84922840999999</v>
      </c>
      <c r="X1613" s="2">
        <f>[1]!s_pq_avgamount(A1613,"20260101","",100000000)</f>
        <v>1.4440838946363637</v>
      </c>
      <c r="Y1613" s="17">
        <f>[1]!s_ipo_dilutedpe(A1613)</f>
        <v>22.99</v>
      </c>
      <c r="Z1613" s="12">
        <f>[1]!s_ipo_collection_total(A1613,100000000)</f>
        <v>3.4700654739999997</v>
      </c>
      <c r="AA1613" s="2">
        <f>[1]!s_val_pe_ttm(A1613,E1613)</f>
        <v>70.979270935058594</v>
      </c>
      <c r="AB1613" s="5">
        <f>[1]!s_info_zjtxornot1(A1613,"")</f>
        <v>1</v>
      </c>
      <c r="AC1613" s="22" t="str">
        <f>[1]!s_info_nature1(A1613,"")</f>
        <v>民营企业</v>
      </c>
      <c r="AD1613" s="6" t="str">
        <f>[1]!s_info_city(A1613)</f>
        <v>昆山市</v>
      </c>
      <c r="AE1613" s="6" t="str">
        <f>[1]!s_info_province(A1613)</f>
        <v>江苏省</v>
      </c>
      <c r="AF1613">
        <v>120.965808</v>
      </c>
      <c r="AG1613">
        <v>31.328937</v>
      </c>
    </row>
    <row r="1614" spans="1:33" x14ac:dyDescent="0.3">
      <c r="A1614" s="12" t="s">
        <v>3775</v>
      </c>
      <c r="B1614" s="12" t="s">
        <v>3776</v>
      </c>
      <c r="C1614" s="16" t="str">
        <f>[1]!s_info_mkt(A1614)</f>
        <v>主板</v>
      </c>
      <c r="D1614" s="16" t="str">
        <f>[1]!s_ipo_listeddate(A1614)</f>
        <v>1996-09-26</v>
      </c>
      <c r="E1614" s="16" t="str">
        <f>[1]!lastradeday_s("000002","")</f>
        <v>2026-06-22</v>
      </c>
      <c r="F1614" s="16" t="str">
        <f>[1]!s_info_industry_csrc2023(A1614,"",3)</f>
        <v>有色金属冶炼和压延加工业</v>
      </c>
      <c r="G1614" s="16" t="str">
        <f>[1]!s_info_industry_csrc2023(A1614,"",1)</f>
        <v>制造业</v>
      </c>
      <c r="H1614" s="16">
        <f>[1]!s_is(A1614,83,"FY","YTD","20251231",1,"",100000000)</f>
        <v>64.949701404600006</v>
      </c>
      <c r="I1614" s="16">
        <f>[1]!s_is(A1614,83,"FY","YTD","20241231",1,"",100000000)</f>
        <v>64.651852981099992</v>
      </c>
      <c r="J1614" s="16">
        <f t="shared" si="75"/>
        <v>4.6069588073072154E-3</v>
      </c>
      <c r="K1614" s="16">
        <f>[1]!s_is(A1614,61,"FY","YTD","20251231",1,"",100000000)</f>
        <v>10.711232191699999</v>
      </c>
      <c r="L1614" s="16">
        <f>[1]!s_is(A1614,61,"FY","YTD","20241231",1,"",100000000)</f>
        <v>5.8869775451999997</v>
      </c>
      <c r="M1614" s="16">
        <f t="shared" si="76"/>
        <v>0.81947902968196285</v>
      </c>
      <c r="N1614" s="16">
        <f>[1]!s_fa_roe(A1614,"20251231")</f>
        <v>15.9566</v>
      </c>
      <c r="O1614" s="16">
        <f>[1]!s_stmnote_rdexp(A1614,"20251231",1,10000)</f>
        <v>593.43435099999999</v>
      </c>
      <c r="P1614" s="20">
        <f t="shared" si="77"/>
        <v>9.1368295491189193E-4</v>
      </c>
      <c r="Q1614" s="16">
        <f>[1]!s_margin_tradingbalance(A1614,"",10000)</f>
        <v>88267.663</v>
      </c>
      <c r="R1614" s="16">
        <f>[1]!s_margin_seclendingbalance(A1614,"",10000)</f>
        <v>66.180000000000007</v>
      </c>
      <c r="S1614" s="17">
        <f>[1]!s_val_ev(A1614,"",100000000)</f>
        <v>144.61378649220001</v>
      </c>
      <c r="T1614" s="17">
        <f>[1]!share_freesharesmv(A1614,"",100000000)</f>
        <v>109.15067727390002</v>
      </c>
      <c r="U1614" s="17">
        <f>[1]!s_dq_amount_btin(A1614,E1614,100000000)</f>
        <v>10.37827126</v>
      </c>
      <c r="V1614" s="17">
        <f>[1]!s_dq_turn(A1614,E1614)</f>
        <v>7.412943878748524</v>
      </c>
      <c r="W1614" s="2">
        <f>[1]!s_pq_amount(A1614,"20260101","",100000000)</f>
        <v>835.99700972999995</v>
      </c>
      <c r="X1614" s="2">
        <f>[1]!s_pq_avgamount(A1614,"20260101","",100000000)</f>
        <v>7.5999728157272735</v>
      </c>
      <c r="Y1614" s="17">
        <f>[1]!s_ipo_dilutedpe(A1614)</f>
        <v>13.33</v>
      </c>
      <c r="Z1614" s="12">
        <f>[1]!s_ipo_collection_total(A1614,100000000)</f>
        <v>2.1766800000000002</v>
      </c>
      <c r="AA1614" s="2">
        <f>[1]!s_val_pe_ttm(A1614,E1614)</f>
        <v>10.180685043334961</v>
      </c>
      <c r="AB1614" s="5">
        <f>[1]!s_info_zjtxornot1(A1614,"")</f>
        <v>0</v>
      </c>
      <c r="AC1614" s="22" t="str">
        <f>[1]!s_info_nature1(A1614,"")</f>
        <v>民营企业</v>
      </c>
      <c r="AD1614" s="6" t="str">
        <f>[1]!s_info_city(A1614)</f>
        <v>焦作市</v>
      </c>
      <c r="AE1614" s="6" t="str">
        <f>[1]!s_info_province(A1614)</f>
        <v>河南省</v>
      </c>
      <c r="AF1614">
        <v>113.238266</v>
      </c>
      <c r="AG1614">
        <v>35.239040000000003</v>
      </c>
    </row>
    <row r="1615" spans="1:33" x14ac:dyDescent="0.3">
      <c r="A1615" s="12" t="s">
        <v>3777</v>
      </c>
      <c r="B1615" s="12" t="s">
        <v>3778</v>
      </c>
      <c r="C1615" s="16" t="str">
        <f>[1]!s_info_mkt(A1615)</f>
        <v>创业板</v>
      </c>
      <c r="D1615" s="16" t="str">
        <f>[1]!s_ipo_listeddate(A1615)</f>
        <v>2022-02-18</v>
      </c>
      <c r="E1615" s="16" t="str">
        <f>[1]!lastradeday_s("000002","")</f>
        <v>2026-06-22</v>
      </c>
      <c r="F1615" s="16" t="str">
        <f>[1]!s_info_industry_csrc2023(A1615,"",3)</f>
        <v>医药制造业</v>
      </c>
      <c r="G1615" s="16" t="str">
        <f>[1]!s_info_industry_csrc2023(A1615,"",1)</f>
        <v>制造业</v>
      </c>
      <c r="H1615" s="16">
        <f>[1]!s_is(A1615,83,"FY","YTD","20251231",1,"",100000000)</f>
        <v>12.025058205399999</v>
      </c>
      <c r="I1615" s="16">
        <f>[1]!s_is(A1615,83,"FY","YTD","20241231",1,"",100000000)</f>
        <v>11.278123238499999</v>
      </c>
      <c r="J1615" s="16">
        <f t="shared" si="75"/>
        <v>6.6228658004923835E-2</v>
      </c>
      <c r="K1615" s="16">
        <f>[1]!s_is(A1615,61,"FY","YTD","20251231",1,"",100000000)</f>
        <v>1.8291969083999999</v>
      </c>
      <c r="L1615" s="16">
        <f>[1]!s_is(A1615,61,"FY","YTD","20241231",1,"",100000000)</f>
        <v>2.0551531574999999</v>
      </c>
      <c r="M1615" s="16">
        <f t="shared" si="76"/>
        <v>-0.10994618492320322</v>
      </c>
      <c r="N1615" s="16">
        <f>[1]!s_fa_roe(A1615,"20251231")</f>
        <v>3.1221999999999999</v>
      </c>
      <c r="O1615" s="16">
        <f>[1]!s_stmnote_rdexp(A1615,"20251231",1,10000)</f>
        <v>15143.418396000001</v>
      </c>
      <c r="P1615" s="20">
        <f t="shared" si="77"/>
        <v>0.12593218375608084</v>
      </c>
      <c r="Q1615" s="16">
        <f>[1]!s_margin_tradingbalance(A1615,"",10000)</f>
        <v>13517.759400000001</v>
      </c>
      <c r="R1615" s="16">
        <f>[1]!s_margin_seclendingbalance(A1615,"",10000)</f>
        <v>119.7272</v>
      </c>
      <c r="S1615" s="17">
        <f>[1]!s_val_ev(A1615,"",100000000)</f>
        <v>98.027585250000001</v>
      </c>
      <c r="T1615" s="17">
        <f>[1]!share_freesharesmv(A1615,"",100000000)</f>
        <v>23.102813265000002</v>
      </c>
      <c r="U1615" s="17">
        <f>[1]!s_dq_amount_btin(A1615,E1615,100000000)</f>
        <v>0.70149231999999995</v>
      </c>
      <c r="V1615" s="17">
        <f>[1]!s_dq_turn(A1615,E1615)</f>
        <v>0.73210447747154472</v>
      </c>
      <c r="W1615" s="2">
        <f>[1]!s_pq_amount(A1615,"20260101","",100000000)</f>
        <v>205.76411100999999</v>
      </c>
      <c r="X1615" s="2">
        <f>[1]!s_pq_avgamount(A1615,"20260101","",100000000)</f>
        <v>1.8705828273636365</v>
      </c>
      <c r="Y1615" s="17">
        <f>[1]!s_ipo_dilutedpe(A1615)</f>
        <v>25.31</v>
      </c>
      <c r="Z1615" s="12">
        <f>[1]!s_ipo_collection_total(A1615,100000000)</f>
        <v>22.757688000000002</v>
      </c>
      <c r="AA1615" s="2">
        <f>[1]!s_val_pe_ttm(A1615,E1615)</f>
        <v>52.279056549072266</v>
      </c>
      <c r="AB1615" s="5">
        <f>[1]!s_info_zjtxornot1(A1615,"")</f>
        <v>0</v>
      </c>
      <c r="AC1615" s="22" t="str">
        <f>[1]!s_info_nature1(A1615,"")</f>
        <v>民营企业</v>
      </c>
      <c r="AD1615" s="6" t="str">
        <f>[1]!s_info_city(A1615)</f>
        <v>新乡市</v>
      </c>
      <c r="AE1615" s="6" t="str">
        <f>[1]!s_info_province(A1615)</f>
        <v>河南省</v>
      </c>
      <c r="AF1615">
        <v>113.88399099999999</v>
      </c>
      <c r="AG1615">
        <v>35.302616</v>
      </c>
    </row>
    <row r="1616" spans="1:33" x14ac:dyDescent="0.3">
      <c r="A1616" s="12" t="s">
        <v>3779</v>
      </c>
      <c r="B1616" s="12" t="s">
        <v>3780</v>
      </c>
      <c r="C1616" s="16" t="str">
        <f>[1]!s_info_mkt(A1616)</f>
        <v>创业板</v>
      </c>
      <c r="D1616" s="16" t="str">
        <f>[1]!s_ipo_listeddate(A1616)</f>
        <v>2023-06-14</v>
      </c>
      <c r="E1616" s="16" t="str">
        <f>[1]!lastradeday_s("000002","")</f>
        <v>2026-06-22</v>
      </c>
      <c r="F1616" s="16" t="str">
        <f>[1]!s_info_industry_csrc2023(A1616,"",3)</f>
        <v>文教、工美、体育和娱乐用品制造业</v>
      </c>
      <c r="G1616" s="16" t="str">
        <f>[1]!s_info_industry_csrc2023(A1616,"",1)</f>
        <v>制造业</v>
      </c>
      <c r="H1616" s="16">
        <f>[1]!s_is(A1616,83,"FY","YTD","20251231",1,"",100000000)</f>
        <v>5.8547519479999997</v>
      </c>
      <c r="I1616" s="16">
        <f>[1]!s_is(A1616,83,"FY","YTD","20241231",1,"",100000000)</f>
        <v>6.8680873617999998</v>
      </c>
      <c r="J1616" s="16">
        <f t="shared" si="75"/>
        <v>-0.14754259234326683</v>
      </c>
      <c r="K1616" s="16">
        <f>[1]!s_is(A1616,61,"FY","YTD","20251231",1,"",100000000)</f>
        <v>0.69443286989999997</v>
      </c>
      <c r="L1616" s="16">
        <f>[1]!s_is(A1616,61,"FY","YTD","20241231",1,"",100000000)</f>
        <v>0.8122507095</v>
      </c>
      <c r="M1616" s="16">
        <f t="shared" si="76"/>
        <v>-0.14505107625270722</v>
      </c>
      <c r="N1616" s="16">
        <f>[1]!s_fa_roe(A1616,"20251231")</f>
        <v>5.9916999999999998</v>
      </c>
      <c r="O1616" s="16">
        <f>[1]!s_stmnote_rdexp(A1616,"20251231",1,10000)</f>
        <v>1894.5233920000003</v>
      </c>
      <c r="P1616" s="20">
        <f t="shared" si="77"/>
        <v>3.2358730289968558E-2</v>
      </c>
      <c r="Q1616" s="16">
        <f>[1]!s_margin_tradingbalance(A1616,"",10000)</f>
        <v>6867.9040000000005</v>
      </c>
      <c r="R1616" s="16">
        <f>[1]!s_margin_seclendingbalance(A1616,"",10000)</f>
        <v>24.395</v>
      </c>
      <c r="S1616" s="17">
        <f>[1]!s_val_ev(A1616,"",100000000)</f>
        <v>23.26783</v>
      </c>
      <c r="T1616" s="17">
        <f>[1]!share_freesharesmv(A1616,"",100000000)</f>
        <v>5.9439411499999997</v>
      </c>
      <c r="U1616" s="17">
        <f>[1]!s_dq_amount_btin(A1616,E1616,100000000)</f>
        <v>0.20618331000000001</v>
      </c>
      <c r="V1616" s="17">
        <f>[1]!s_dq_turn(A1616,E1616)</f>
        <v>3.5524429948301219</v>
      </c>
      <c r="W1616" s="2">
        <f>[1]!s_pq_amount(A1616,"20260101","",100000000)</f>
        <v>51.273583700000003</v>
      </c>
      <c r="X1616" s="2">
        <f>[1]!s_pq_avgamount(A1616,"20260101","",100000000)</f>
        <v>0.4661234881818182</v>
      </c>
      <c r="Y1616" s="17">
        <f>[1]!s_ipo_dilutedpe(A1616)</f>
        <v>33</v>
      </c>
      <c r="Z1616" s="12">
        <f>[1]!s_ipo_collection_total(A1616,100000000)</f>
        <v>6.686337</v>
      </c>
      <c r="AA1616" s="2">
        <f>[1]!s_val_pe_ttm(A1616,E1616)</f>
        <v>39.193450927734375</v>
      </c>
      <c r="AB1616" s="5">
        <f>[1]!s_info_zjtxornot1(A1616,"")</f>
        <v>0</v>
      </c>
      <c r="AC1616" s="22" t="str">
        <f>[1]!s_info_nature1(A1616,"")</f>
        <v>民营企业</v>
      </c>
      <c r="AD1616" s="6" t="str">
        <f>[1]!s_info_city(A1616)</f>
        <v>邳州市</v>
      </c>
      <c r="AE1616" s="6" t="str">
        <f>[1]!s_info_province(A1616)</f>
        <v>江苏省</v>
      </c>
      <c r="AF1616">
        <v>117.90306</v>
      </c>
      <c r="AG1616">
        <v>34.402946</v>
      </c>
    </row>
    <row r="1617" spans="1:33" x14ac:dyDescent="0.3">
      <c r="A1617" s="12" t="s">
        <v>3781</v>
      </c>
      <c r="B1617" s="12" t="s">
        <v>3782</v>
      </c>
      <c r="C1617" s="16" t="str">
        <f>[1]!s_info_mkt(A1617)</f>
        <v>主板</v>
      </c>
      <c r="D1617" s="16" t="str">
        <f>[1]!s_ipo_listeddate(A1617)</f>
        <v>2010-01-28</v>
      </c>
      <c r="E1617" s="16" t="str">
        <f>[1]!lastradeday_s("000002","")</f>
        <v>2026-06-22</v>
      </c>
      <c r="F1617" s="16" t="str">
        <f>[1]!s_info_industry_csrc2023(A1617,"",3)</f>
        <v>电气机械和器材制造业</v>
      </c>
      <c r="G1617" s="16" t="str">
        <f>[1]!s_info_industry_csrc2023(A1617,"",1)</f>
        <v>制造业</v>
      </c>
      <c r="H1617" s="16">
        <f>[1]!s_is(A1617,83,"FY","YTD","20251231",1,"",100000000)</f>
        <v>8.4761984924</v>
      </c>
      <c r="I1617" s="16">
        <f>[1]!s_is(A1617,83,"FY","YTD","20241231",1,"",100000000)</f>
        <v>9.6967439536000004</v>
      </c>
      <c r="J1617" s="16">
        <f t="shared" si="75"/>
        <v>-0.12587168095192014</v>
      </c>
      <c r="K1617" s="16">
        <f>[1]!s_is(A1617,61,"FY","YTD","20251231",1,"",100000000)</f>
        <v>4.2539307297000004</v>
      </c>
      <c r="L1617" s="16">
        <f>[1]!s_is(A1617,61,"FY","YTD","20241231",1,"",100000000)</f>
        <v>0.73149334639999997</v>
      </c>
      <c r="M1617" s="16">
        <f t="shared" si="76"/>
        <v>4.8154059098903117</v>
      </c>
      <c r="N1617" s="16">
        <f>[1]!s_fa_roe(A1617,"20251231")</f>
        <v>14.716900000000001</v>
      </c>
      <c r="O1617" s="16">
        <f>[1]!s_stmnote_rdexp(A1617,"20251231",1,10000)</f>
        <v>2690.5913800000003</v>
      </c>
      <c r="P1617" s="20">
        <f t="shared" si="77"/>
        <v>3.1742901990939223E-2</v>
      </c>
      <c r="Q1617" s="16">
        <f>[1]!s_margin_tradingbalance(A1617,"",10000)</f>
        <v>29626.352500000001</v>
      </c>
      <c r="R1617" s="16">
        <f>[1]!s_margin_seclendingbalance(A1617,"",10000)</f>
        <v>26.354900000000001</v>
      </c>
      <c r="S1617" s="17">
        <f>[1]!s_val_ev(A1617,"",100000000)</f>
        <v>89.507336823199992</v>
      </c>
      <c r="T1617" s="17">
        <f>[1]!share_freesharesmv(A1617,"",100000000)</f>
        <v>29.306026274800001</v>
      </c>
      <c r="U1617" s="17">
        <f>[1]!s_dq_amount_btin(A1617,E1617,100000000)</f>
        <v>1.2184334400000001</v>
      </c>
      <c r="V1617" s="17">
        <f>[1]!s_dq_turn(A1617,E1617)</f>
        <v>1.5565856286882258</v>
      </c>
      <c r="W1617" s="2">
        <f>[1]!s_pq_amount(A1617,"20260101","",100000000)</f>
        <v>138.81340306000001</v>
      </c>
      <c r="X1617" s="2">
        <f>[1]!s_pq_avgamount(A1617,"20260101","",100000000)</f>
        <v>1.2619400278181818</v>
      </c>
      <c r="Y1617" s="17">
        <f>[1]!s_ipo_dilutedpe(A1617)</f>
        <v>58.19</v>
      </c>
      <c r="Z1617" s="12">
        <f>[1]!s_ipo_collection_total(A1617,100000000)</f>
        <v>6.9649999999999999</v>
      </c>
      <c r="AA1617" s="2">
        <f>[1]!s_val_pe_ttm(A1617,E1617)</f>
        <v>32.093338012695313</v>
      </c>
      <c r="AB1617" s="5">
        <f>[1]!s_info_zjtxornot1(A1617,"")</f>
        <v>0</v>
      </c>
      <c r="AC1617" s="22" t="str">
        <f>[1]!s_info_nature1(A1617,"")</f>
        <v>民营企业</v>
      </c>
      <c r="AD1617" s="6" t="str">
        <f>[1]!s_info_city(A1617)</f>
        <v>上海市</v>
      </c>
      <c r="AE1617" s="6" t="str">
        <f>[1]!s_info_province(A1617)</f>
        <v>上海</v>
      </c>
      <c r="AF1617">
        <v>121.472644</v>
      </c>
      <c r="AG1617">
        <v>31.231705999999999</v>
      </c>
    </row>
    <row r="1618" spans="1:33" x14ac:dyDescent="0.3">
      <c r="A1618" s="12" t="s">
        <v>3783</v>
      </c>
      <c r="B1618" s="12" t="s">
        <v>3784</v>
      </c>
      <c r="C1618" s="16" t="str">
        <f>[1]!s_info_mkt(A1618)</f>
        <v>创业板</v>
      </c>
      <c r="D1618" s="16" t="str">
        <f>[1]!s_ipo_listeddate(A1618)</f>
        <v>2020-03-27</v>
      </c>
      <c r="E1618" s="16" t="str">
        <f>[1]!lastradeday_s("000002","")</f>
        <v>2026-06-22</v>
      </c>
      <c r="F1618" s="16" t="str">
        <f>[1]!s_info_industry_csrc2023(A1618,"",3)</f>
        <v>专业技术服务业</v>
      </c>
      <c r="G1618" s="16" t="str">
        <f>[1]!s_info_industry_csrc2023(A1618,"",1)</f>
        <v>科学研究和技术服务业</v>
      </c>
      <c r="H1618" s="16">
        <f>[1]!s_is(A1618,83,"FY","YTD","20251231",1,"",100000000)</f>
        <v>9.7515311451999995</v>
      </c>
      <c r="I1618" s="16">
        <f>[1]!s_is(A1618,83,"FY","YTD","20241231",1,"",100000000)</f>
        <v>9.7098191260000011</v>
      </c>
      <c r="J1618" s="16">
        <f t="shared" si="75"/>
        <v>4.2958595478164163E-3</v>
      </c>
      <c r="K1618" s="16">
        <f>[1]!s_is(A1618,61,"FY","YTD","20251231",1,"",100000000)</f>
        <v>-2.5029191000999997</v>
      </c>
      <c r="L1618" s="16">
        <f>[1]!s_is(A1618,61,"FY","YTD","20241231",1,"",100000000)</f>
        <v>-1.3284923556000001</v>
      </c>
      <c r="M1618" s="16">
        <f t="shared" si="76"/>
        <v>-0.88402973457049494</v>
      </c>
      <c r="N1618" s="16">
        <f>[1]!s_fa_roe(A1618,"20251231")</f>
        <v>-11.5909</v>
      </c>
      <c r="O1618" s="16">
        <f>[1]!s_stmnote_rdexp(A1618,"20251231",1,10000)</f>
        <v>5308.4650019999999</v>
      </c>
      <c r="P1618" s="20">
        <f t="shared" si="77"/>
        <v>5.443724603815666E-2</v>
      </c>
      <c r="Q1618" s="16">
        <f>[1]!s_margin_tradingbalance(A1618,"",10000)</f>
        <v>64058.478999999999</v>
      </c>
      <c r="R1618" s="16">
        <f>[1]!s_margin_seclendingbalance(A1618,"",10000)</f>
        <v>53.741999999999997</v>
      </c>
      <c r="S1618" s="17">
        <f>[1]!s_val_ev(A1618,"",100000000)</f>
        <v>80.912958643500005</v>
      </c>
      <c r="T1618" s="17">
        <f>[1]!share_freesharesmv(A1618,"",100000000)</f>
        <v>70.112228922</v>
      </c>
      <c r="U1618" s="17">
        <f>[1]!s_dq_amount_btin(A1618,E1618,100000000)</f>
        <v>7.2732912599999997</v>
      </c>
      <c r="V1618" s="17">
        <f>[1]!s_dq_turn(A1618,E1618)</f>
        <v>9.0749948553926743</v>
      </c>
      <c r="W1618" s="2">
        <f>[1]!s_pq_amount(A1618,"20260101","",100000000)</f>
        <v>287.29654132000002</v>
      </c>
      <c r="X1618" s="2">
        <f>[1]!s_pq_avgamount(A1618,"20260101","",100000000)</f>
        <v>2.6117867392727274</v>
      </c>
      <c r="Y1618" s="17">
        <f>[1]!s_ipo_dilutedpe(A1618)</f>
        <v>17.87</v>
      </c>
      <c r="Z1618" s="12">
        <f>[1]!s_ipo_collection_total(A1618,100000000)</f>
        <v>4.6918810000000004</v>
      </c>
      <c r="AA1618" s="2">
        <f>[1]!s_val_pe_ttm(A1618,E1618)</f>
        <v>-32.662918090820313</v>
      </c>
      <c r="AB1618" s="5">
        <f>[1]!s_info_zjtxornot1(A1618,"")</f>
        <v>0</v>
      </c>
      <c r="AC1618" s="22" t="str">
        <f>[1]!s_info_nature1(A1618,"")</f>
        <v>民营企业</v>
      </c>
      <c r="AD1618" s="6" t="str">
        <f>[1]!s_info_city(A1618)</f>
        <v>北京市</v>
      </c>
      <c r="AE1618" s="6" t="str">
        <f>[1]!s_info_province(A1618)</f>
        <v>北京</v>
      </c>
      <c r="AF1618">
        <v>116.40528500000001</v>
      </c>
      <c r="AG1618">
        <v>39.904989</v>
      </c>
    </row>
    <row r="1619" spans="1:33" x14ac:dyDescent="0.3">
      <c r="A1619" s="12" t="s">
        <v>3785</v>
      </c>
      <c r="B1619" s="12" t="s">
        <v>3786</v>
      </c>
      <c r="C1619" s="16" t="str">
        <f>[1]!s_info_mkt(A1619)</f>
        <v>科创板</v>
      </c>
      <c r="D1619" s="16" t="str">
        <f>[1]!s_ipo_listeddate(A1619)</f>
        <v>2019-12-26</v>
      </c>
      <c r="E1619" s="16" t="str">
        <f>[1]!lastradeday_s("000002","")</f>
        <v>2026-06-22</v>
      </c>
      <c r="F1619" s="16" t="str">
        <f>[1]!s_info_industry_csrc2023(A1619,"",3)</f>
        <v>计算机、通信和其他电子设备制造业</v>
      </c>
      <c r="G1619" s="16" t="str">
        <f>[1]!s_info_industry_csrc2023(A1619,"",1)</f>
        <v>制造业</v>
      </c>
      <c r="H1619" s="16">
        <f>[1]!s_is(A1619,83,"FY","YTD","20251231",1,"",100000000)</f>
        <v>14.1874951243</v>
      </c>
      <c r="I1619" s="16">
        <f>[1]!s_is(A1619,83,"FY","YTD","20241231",1,"",100000000)</f>
        <v>13.950080568499999</v>
      </c>
      <c r="J1619" s="16">
        <f t="shared" si="75"/>
        <v>1.7018866280679168E-2</v>
      </c>
      <c r="K1619" s="16">
        <f>[1]!s_is(A1619,61,"FY","YTD","20251231",1,"",100000000)</f>
        <v>1.3535313758</v>
      </c>
      <c r="L1619" s="16">
        <f>[1]!s_is(A1619,61,"FY","YTD","20241231",1,"",100000000)</f>
        <v>1.8478030956</v>
      </c>
      <c r="M1619" s="16">
        <f t="shared" si="76"/>
        <v>-0.26749155306480588</v>
      </c>
      <c r="N1619" s="16">
        <f>[1]!s_fa_roe(A1619,"20251231")</f>
        <v>6.8312999999999997</v>
      </c>
      <c r="O1619" s="16">
        <f>[1]!s_stmnote_rdexp(A1619,"20251231",1,10000)</f>
        <v>4591.9323219999997</v>
      </c>
      <c r="P1619" s="20">
        <f t="shared" si="77"/>
        <v>3.2366053921210156E-2</v>
      </c>
      <c r="Q1619" s="16">
        <f>[1]!s_margin_tradingbalance(A1619,"",10000)</f>
        <v>124255.7527</v>
      </c>
      <c r="R1619" s="16">
        <f>[1]!s_margin_seclendingbalance(A1619,"",10000)</f>
        <v>99.830799999999996</v>
      </c>
      <c r="S1619" s="17">
        <f>[1]!s_val_ev(A1619,"",100000000)</f>
        <v>279.70027244279999</v>
      </c>
      <c r="T1619" s="17">
        <f>[1]!share_freesharesmv(A1619,"",100000000)</f>
        <v>143.1005660262</v>
      </c>
      <c r="U1619" s="17">
        <f>[1]!s_dq_amount_btin(A1619,E1619,100000000)</f>
        <v>33.815361979999999</v>
      </c>
      <c r="V1619" s="17">
        <f>[1]!s_dq_turn(A1619,E1619)</f>
        <v>12.647171248942627</v>
      </c>
      <c r="W1619" s="2">
        <f>[1]!s_pq_amount(A1619,"20260101","",100000000)</f>
        <v>1345.5804361</v>
      </c>
      <c r="X1619" s="2">
        <f>[1]!s_pq_avgamount(A1619,"20260101","",100000000)</f>
        <v>12.23254941909091</v>
      </c>
      <c r="Y1619" s="17">
        <f>[1]!s_ipo_dilutedpe(A1619)</f>
        <v>42.89</v>
      </c>
      <c r="Z1619" s="12">
        <f>[1]!s_ipo_collection_total(A1619,100000000)</f>
        <v>6.6479999999999997</v>
      </c>
      <c r="AA1619" s="2">
        <f>[1]!s_val_pe_ttm(A1619,E1619)</f>
        <v>224.05908203125</v>
      </c>
      <c r="AB1619" s="5">
        <f>[1]!s_info_zjtxornot1(A1619,"")</f>
        <v>1</v>
      </c>
      <c r="AC1619" s="22" t="str">
        <f>[1]!s_info_nature1(A1619,"")</f>
        <v>民营企业</v>
      </c>
      <c r="AD1619" s="6" t="str">
        <f>[1]!s_info_city(A1619)</f>
        <v>佛山市</v>
      </c>
      <c r="AE1619" s="6" t="str">
        <f>[1]!s_info_province(A1619)</f>
        <v>广东省</v>
      </c>
      <c r="AF1619">
        <v>113.12271699999999</v>
      </c>
      <c r="AG1619">
        <v>23.028762</v>
      </c>
    </row>
    <row r="1620" spans="1:33" x14ac:dyDescent="0.3">
      <c r="A1620" s="12" t="s">
        <v>3787</v>
      </c>
      <c r="B1620" s="12" t="s">
        <v>3788</v>
      </c>
      <c r="C1620" s="16" t="str">
        <f>[1]!s_info_mkt(A1620)</f>
        <v>创业板</v>
      </c>
      <c r="D1620" s="16" t="str">
        <f>[1]!s_ipo_listeddate(A1620)</f>
        <v>2014-01-21</v>
      </c>
      <c r="E1620" s="16" t="str">
        <f>[1]!lastradeday_s("000002","")</f>
        <v>2026-06-22</v>
      </c>
      <c r="F1620" s="16" t="str">
        <f>[1]!s_info_industry_csrc2023(A1620,"",3)</f>
        <v>教育</v>
      </c>
      <c r="G1620" s="16" t="str">
        <f>[1]!s_info_industry_csrc2023(A1620,"",1)</f>
        <v>教育</v>
      </c>
      <c r="H1620" s="16">
        <f>[1]!s_is(A1620,83,"FY","YTD","20251231",1,"",100000000)</f>
        <v>3.0079940772000002</v>
      </c>
      <c r="I1620" s="16">
        <f>[1]!s_is(A1620,83,"FY","YTD","20241231",1,"",100000000)</f>
        <v>4.4257668522999998</v>
      </c>
      <c r="J1620" s="16">
        <f t="shared" si="75"/>
        <v>-0.32034511134792509</v>
      </c>
      <c r="K1620" s="16">
        <f>[1]!s_is(A1620,61,"FY","YTD","20251231",1,"",100000000)</f>
        <v>-0.69283072310000005</v>
      </c>
      <c r="L1620" s="16">
        <f>[1]!s_is(A1620,61,"FY","YTD","20241231",1,"",100000000)</f>
        <v>-1.0448441892</v>
      </c>
      <c r="M1620" s="16">
        <f t="shared" si="76"/>
        <v>0.33690522447133875</v>
      </c>
      <c r="N1620" s="16">
        <f>[1]!s_fa_roe(A1620,"20251231")</f>
        <v>-12.2895</v>
      </c>
      <c r="O1620" s="16">
        <f>[1]!s_stmnote_rdexp(A1620,"20251231",1,10000)</f>
        <v>1298.6992539999999</v>
      </c>
      <c r="P1620" s="20">
        <f t="shared" si="77"/>
        <v>4.3174927232865354E-2</v>
      </c>
      <c r="Q1620" s="16">
        <f>[1]!s_margin_tradingbalance(A1620,"",10000)</f>
        <v>0</v>
      </c>
      <c r="R1620" s="16">
        <f>[1]!s_margin_seclendingbalance(A1620,"",10000)</f>
        <v>0</v>
      </c>
      <c r="S1620" s="17">
        <f>[1]!s_val_ev(A1620,"",100000000)</f>
        <v>23.940003351599998</v>
      </c>
      <c r="T1620" s="17">
        <f>[1]!share_freesharesmv(A1620,"",100000000)</f>
        <v>15.105028856399999</v>
      </c>
      <c r="U1620" s="17">
        <f>[1]!s_dq_amount_btin(A1620,E1620,100000000)</f>
        <v>0.46834941000000002</v>
      </c>
      <c r="V1620" s="17">
        <f>[1]!s_dq_turn(A1620,E1620)</f>
        <v>2.0108117600701769</v>
      </c>
      <c r="W1620" s="2">
        <f>[1]!s_pq_amount(A1620,"20260101","",100000000)</f>
        <v>69.331840999999997</v>
      </c>
      <c r="X1620" s="2">
        <f>[1]!s_pq_avgamount(A1620,"20260101","",100000000)</f>
        <v>0.63028946363636362</v>
      </c>
      <c r="Y1620" s="17">
        <f>[1]!s_ipo_dilutedpe(A1620)</f>
        <v>51.37</v>
      </c>
      <c r="Z1620" s="12">
        <f>[1]!s_ipo_collection_total(A1620,100000000)</f>
        <v>4.9405299999999999</v>
      </c>
      <c r="AA1620" s="2">
        <f>[1]!s_val_pe_ttm(A1620,E1620)</f>
        <v>-33.934078216552734</v>
      </c>
      <c r="AB1620" s="5">
        <f>[1]!s_info_zjtxornot1(A1620,"")</f>
        <v>0</v>
      </c>
      <c r="AC1620" s="22" t="str">
        <f>[1]!s_info_nature1(A1620,"")</f>
        <v>公众企业</v>
      </c>
      <c r="AD1620" s="6" t="str">
        <f>[1]!s_info_city(A1620)</f>
        <v>中山市</v>
      </c>
      <c r="AE1620" s="6" t="str">
        <f>[1]!s_info_province(A1620)</f>
        <v>广东省</v>
      </c>
      <c r="AF1620">
        <v>113.382391</v>
      </c>
      <c r="AG1620">
        <v>22.521113</v>
      </c>
    </row>
    <row r="1621" spans="1:33" x14ac:dyDescent="0.3">
      <c r="A1621" s="12" t="s">
        <v>3789</v>
      </c>
      <c r="B1621" s="12" t="s">
        <v>3790</v>
      </c>
      <c r="C1621" s="16" t="str">
        <f>[1]!s_info_mkt(A1621)</f>
        <v>主板</v>
      </c>
      <c r="D1621" s="16" t="str">
        <f>[1]!s_ipo_listeddate(A1621)</f>
        <v>2017-09-29</v>
      </c>
      <c r="E1621" s="16" t="str">
        <f>[1]!lastradeday_s("000002","")</f>
        <v>2026-06-22</v>
      </c>
      <c r="F1621" s="16" t="str">
        <f>[1]!s_info_industry_csrc2023(A1621,"",3)</f>
        <v>医药制造业</v>
      </c>
      <c r="G1621" s="16" t="str">
        <f>[1]!s_info_industry_csrc2023(A1621,"",1)</f>
        <v>制造业</v>
      </c>
      <c r="H1621" s="16">
        <f>[1]!s_is(A1621,83,"FY","YTD","20251231",1,"",100000000)</f>
        <v>34.447166839299996</v>
      </c>
      <c r="I1621" s="16">
        <f>[1]!s_is(A1621,83,"FY","YTD","20241231",1,"",100000000)</f>
        <v>39.815722329499998</v>
      </c>
      <c r="J1621" s="16">
        <f t="shared" si="75"/>
        <v>-0.13483506454490135</v>
      </c>
      <c r="K1621" s="16">
        <f>[1]!s_is(A1621,61,"FY","YTD","20251231",1,"",100000000)</f>
        <v>4.2124941374000002</v>
      </c>
      <c r="L1621" s="16">
        <f>[1]!s_is(A1621,61,"FY","YTD","20241231",1,"",100000000)</f>
        <v>5.0890619370999994</v>
      </c>
      <c r="M1621" s="16">
        <f t="shared" si="76"/>
        <v>-0.17224545712633066</v>
      </c>
      <c r="N1621" s="16">
        <f>[1]!s_fa_roe(A1621,"20251231")</f>
        <v>6.9394</v>
      </c>
      <c r="O1621" s="16">
        <f>[1]!s_stmnote_rdexp(A1621,"20251231",1,10000)</f>
        <v>28578.202286</v>
      </c>
      <c r="P1621" s="20">
        <f t="shared" si="77"/>
        <v>8.2962417255737192E-2</v>
      </c>
      <c r="Q1621" s="16">
        <f>[1]!s_margin_tradingbalance(A1621,"",10000)</f>
        <v>0</v>
      </c>
      <c r="R1621" s="16">
        <f>[1]!s_margin_seclendingbalance(A1621,"",10000)</f>
        <v>0</v>
      </c>
      <c r="S1621" s="17">
        <f>[1]!s_val_ev(A1621,"",100000000)</f>
        <v>59.491892550600006</v>
      </c>
      <c r="T1621" s="17">
        <f>[1]!share_freesharesmv(A1621,"",100000000)</f>
        <v>31.384450861200005</v>
      </c>
      <c r="U1621" s="17">
        <f>[1]!s_dq_amount_btin(A1621,E1621,100000000)</f>
        <v>0.91841395000000003</v>
      </c>
      <c r="V1621" s="17">
        <f>[1]!s_dq_turn(A1621,E1621)</f>
        <v>1.5828016888168455</v>
      </c>
      <c r="W1621" s="2">
        <f>[1]!s_pq_amount(A1621,"20260101","",100000000)</f>
        <v>154.54691313999999</v>
      </c>
      <c r="X1621" s="2">
        <f>[1]!s_pq_avgamount(A1621,"20260101","",100000000)</f>
        <v>1.4049719376363634</v>
      </c>
      <c r="Y1621" s="17">
        <f>[1]!s_ipo_dilutedpe(A1621)</f>
        <v>22.98</v>
      </c>
      <c r="Z1621" s="12">
        <f>[1]!s_ipo_collection_total(A1621,100000000)</f>
        <v>11.66</v>
      </c>
      <c r="AA1621" s="2">
        <f>[1]!s_val_pe_ttm(A1621,E1621)</f>
        <v>14.565279006958008</v>
      </c>
      <c r="AB1621" s="5">
        <f>[1]!s_info_zjtxornot1(A1621,"")</f>
        <v>0</v>
      </c>
      <c r="AC1621" s="22" t="str">
        <f>[1]!s_info_nature1(A1621,"")</f>
        <v>民营企业</v>
      </c>
      <c r="AD1621" s="6" t="str">
        <f>[1]!s_info_city(A1621)</f>
        <v>济宁市</v>
      </c>
      <c r="AE1621" s="6" t="str">
        <f>[1]!s_info_province(A1621)</f>
        <v>山东省</v>
      </c>
      <c r="AF1621">
        <v>116.587245</v>
      </c>
      <c r="AG1621">
        <v>35.415393000000002</v>
      </c>
    </row>
    <row r="1622" spans="1:33" x14ac:dyDescent="0.3">
      <c r="A1622" s="12" t="s">
        <v>3791</v>
      </c>
      <c r="B1622" s="12" t="s">
        <v>3792</v>
      </c>
      <c r="C1622" s="16" t="str">
        <f>[1]!s_info_mkt(A1622)</f>
        <v>创业板</v>
      </c>
      <c r="D1622" s="16" t="str">
        <f>[1]!s_ipo_listeddate(A1622)</f>
        <v>2017-05-03</v>
      </c>
      <c r="E1622" s="16" t="str">
        <f>[1]!lastradeday_s("000002","")</f>
        <v>2026-06-22</v>
      </c>
      <c r="F1622" s="16" t="str">
        <f>[1]!s_info_industry_csrc2023(A1622,"",3)</f>
        <v>批发业</v>
      </c>
      <c r="G1622" s="16" t="str">
        <f>[1]!s_info_industry_csrc2023(A1622,"",1)</f>
        <v>批发和零售业</v>
      </c>
      <c r="H1622" s="16">
        <f>[1]!s_is(A1622,83,"FY","YTD","20251231",1,"",100000000)</f>
        <v>26.780748554200002</v>
      </c>
      <c r="I1622" s="16">
        <f>[1]!s_is(A1622,83,"FY","YTD","20241231",1,"",100000000)</f>
        <v>25.736077121999998</v>
      </c>
      <c r="J1622" s="16">
        <f t="shared" si="75"/>
        <v>4.0591712064267371E-2</v>
      </c>
      <c r="K1622" s="16">
        <f>[1]!s_is(A1622,61,"FY","YTD","20251231",1,"",100000000)</f>
        <v>0.3992443296</v>
      </c>
      <c r="L1622" s="16">
        <f>[1]!s_is(A1622,61,"FY","YTD","20241231",1,"",100000000)</f>
        <v>0.51162221070000002</v>
      </c>
      <c r="M1622" s="16">
        <f t="shared" si="76"/>
        <v>-0.21965012219904395</v>
      </c>
      <c r="N1622" s="16">
        <f>[1]!s_fa_roe(A1622,"20251231")</f>
        <v>3.1840999999999999</v>
      </c>
      <c r="O1622" s="16">
        <f>[1]!s_stmnote_rdexp(A1622,"20251231",1,10000)</f>
        <v>3352.6720409999998</v>
      </c>
      <c r="P1622" s="20">
        <f t="shared" si="77"/>
        <v>1.2518963143299455E-2</v>
      </c>
      <c r="Q1622" s="16">
        <f>[1]!s_margin_tradingbalance(A1622,"",10000)</f>
        <v>0</v>
      </c>
      <c r="R1622" s="16">
        <f>[1]!s_margin_seclendingbalance(A1622,"",10000)</f>
        <v>0</v>
      </c>
      <c r="S1622" s="17">
        <f>[1]!s_val_ev(A1622,"",100000000)</f>
        <v>30.778840679999998</v>
      </c>
      <c r="T1622" s="17">
        <f>[1]!share_freesharesmv(A1622,"",100000000)</f>
        <v>18.020705414999998</v>
      </c>
      <c r="U1622" s="17">
        <f>[1]!s_dq_amount_btin(A1622,E1622,100000000)</f>
        <v>1.43098148</v>
      </c>
      <c r="V1622" s="17">
        <f>[1]!s_dq_turn(A1622,E1622)</f>
        <v>6.6688756694554971</v>
      </c>
      <c r="W1622" s="2">
        <f>[1]!s_pq_amount(A1622,"20260101","",100000000)</f>
        <v>177.35983468000001</v>
      </c>
      <c r="X1622" s="2">
        <f>[1]!s_pq_avgamount(A1622,"20260101","",100000000)</f>
        <v>1.6123621334545455</v>
      </c>
      <c r="Y1622" s="17">
        <f>[1]!s_ipo_dilutedpe(A1622)</f>
        <v>22.99</v>
      </c>
      <c r="Z1622" s="12">
        <f>[1]!s_ipo_collection_total(A1622,100000000)</f>
        <v>2.2022865</v>
      </c>
      <c r="AA1622" s="2">
        <f>[1]!s_val_pe_ttm(A1622,E1622)</f>
        <v>74.751602172851563</v>
      </c>
      <c r="AB1622" s="5">
        <f>[1]!s_info_zjtxornot1(A1622,"")</f>
        <v>0</v>
      </c>
      <c r="AC1622" s="22" t="str">
        <f>[1]!s_info_nature1(A1622,"")</f>
        <v>民营企业</v>
      </c>
      <c r="AD1622" s="6" t="str">
        <f>[1]!s_info_city(A1622)</f>
        <v>漳州市</v>
      </c>
      <c r="AE1622" s="6" t="str">
        <f>[1]!s_info_province(A1622)</f>
        <v>福建省</v>
      </c>
      <c r="AF1622">
        <v>117.661801</v>
      </c>
      <c r="AG1622">
        <v>24.510897</v>
      </c>
    </row>
    <row r="1623" spans="1:33" x14ac:dyDescent="0.3">
      <c r="A1623" s="12" t="s">
        <v>3793</v>
      </c>
      <c r="B1623" s="12" t="s">
        <v>3794</v>
      </c>
      <c r="C1623" s="16" t="str">
        <f>[1]!s_info_mkt(A1623)</f>
        <v>主板</v>
      </c>
      <c r="D1623" s="16" t="str">
        <f>[1]!s_ipo_listeddate(A1623)</f>
        <v>1996-08-29</v>
      </c>
      <c r="E1623" s="16" t="str">
        <f>[1]!lastradeday_s("000002","")</f>
        <v>2026-06-22</v>
      </c>
      <c r="F1623" s="16" t="str">
        <f>[1]!s_info_industry_csrc2023(A1623,"",3)</f>
        <v>公共设施管理业</v>
      </c>
      <c r="G1623" s="16" t="str">
        <f>[1]!s_info_industry_csrc2023(A1623,"",1)</f>
        <v>水利、环境和公共设施管理业</v>
      </c>
      <c r="H1623" s="16">
        <f>[1]!s_is(A1623,83,"FY","YTD","20251231",1,"",100000000)</f>
        <v>4.5862344061</v>
      </c>
      <c r="I1623" s="16">
        <f>[1]!s_is(A1623,83,"FY","YTD","20241231",1,"",100000000)</f>
        <v>4.3160622764999994</v>
      </c>
      <c r="J1623" s="16">
        <f t="shared" si="75"/>
        <v>6.2596902521779629E-2</v>
      </c>
      <c r="K1623" s="16">
        <f>[1]!s_is(A1623,61,"FY","YTD","20251231",1,"",100000000)</f>
        <v>-5.4941336815000001</v>
      </c>
      <c r="L1623" s="16">
        <f>[1]!s_is(A1623,61,"FY","YTD","20241231",1,"",100000000)</f>
        <v>-5.8209178344000003</v>
      </c>
      <c r="M1623" s="16">
        <f t="shared" si="76"/>
        <v>5.613962646385369E-2</v>
      </c>
      <c r="N1623" s="16">
        <f>[1]!s_fa_roe(A1623,"20251231")</f>
        <v>-68.333699999999993</v>
      </c>
      <c r="O1623" s="16">
        <f>[1]!s_stmnote_rdexp(A1623,"20251231",1,10000)</f>
        <v>0</v>
      </c>
      <c r="P1623" s="20">
        <f t="shared" si="77"/>
        <v>0</v>
      </c>
      <c r="Q1623" s="16">
        <f>[1]!s_margin_tradingbalance(A1623,"",10000)</f>
        <v>0</v>
      </c>
      <c r="R1623" s="16">
        <f>[1]!s_margin_seclendingbalance(A1623,"",10000)</f>
        <v>0</v>
      </c>
      <c r="S1623" s="17">
        <f>[1]!s_val_ev(A1623,"",100000000)</f>
        <v>59.670126916400001</v>
      </c>
      <c r="T1623" s="17">
        <f>[1]!share_freesharesmv(A1623,"",100000000)</f>
        <v>22.150057645100002</v>
      </c>
      <c r="U1623" s="17">
        <f>[1]!s_dq_amount_btin(A1623,E1623,100000000)</f>
        <v>0.74991764000000005</v>
      </c>
      <c r="V1623" s="17">
        <f>[1]!s_dq_turn(A1623,E1623)</f>
        <v>2.808481133966712</v>
      </c>
      <c r="W1623" s="2">
        <f>[1]!s_pq_amount(A1623,"20260101","",100000000)</f>
        <v>65.328097490000005</v>
      </c>
      <c r="X1623" s="2">
        <f>[1]!s_pq_avgamount(A1623,"20260101","",100000000)</f>
        <v>0.60488979157407408</v>
      </c>
      <c r="Y1623" s="17">
        <f>[1]!s_ipo_dilutedpe(A1623)</f>
        <v>0</v>
      </c>
      <c r="Z1623" s="12">
        <f>[1]!s_ipo_collection_total(A1623,100000000)</f>
        <v>0.68</v>
      </c>
      <c r="AA1623" s="2">
        <f>[1]!s_val_pe_ttm(A1623,E1623)</f>
        <v>-28.126302719116211</v>
      </c>
      <c r="AB1623" s="5">
        <f>[1]!s_info_zjtxornot1(A1623,"")</f>
        <v>0</v>
      </c>
      <c r="AC1623" s="22" t="str">
        <f>[1]!s_info_nature1(A1623,"")</f>
        <v>地方国有企业</v>
      </c>
      <c r="AD1623" s="6" t="str">
        <f>[1]!s_info_city(A1623)</f>
        <v>张家界市</v>
      </c>
      <c r="AE1623" s="6" t="str">
        <f>[1]!s_info_province(A1623)</f>
        <v>湖南省</v>
      </c>
      <c r="AF1623">
        <v>110.479921</v>
      </c>
      <c r="AG1623">
        <v>29.127400999999999</v>
      </c>
    </row>
    <row r="1624" spans="1:33" x14ac:dyDescent="0.3">
      <c r="A1624" s="12" t="s">
        <v>3795</v>
      </c>
      <c r="B1624" s="12" t="s">
        <v>3796</v>
      </c>
      <c r="C1624" s="16" t="str">
        <f>[1]!s_info_mkt(A1624)</f>
        <v>主板</v>
      </c>
      <c r="D1624" s="16" t="str">
        <f>[1]!s_ipo_listeddate(A1624)</f>
        <v>2023-12-15</v>
      </c>
      <c r="E1624" s="16" t="str">
        <f>[1]!lastradeday_s("000002","")</f>
        <v>2026-06-22</v>
      </c>
      <c r="F1624" s="16" t="str">
        <f>[1]!s_info_industry_csrc2023(A1624,"",3)</f>
        <v>农副食品加工业</v>
      </c>
      <c r="G1624" s="16" t="str">
        <f>[1]!s_info_industry_csrc2023(A1624,"",1)</f>
        <v>制造业</v>
      </c>
      <c r="H1624" s="16">
        <f>[1]!s_is(A1624,83,"FY","YTD","20251231",1,"",100000000)</f>
        <v>17.4809861755</v>
      </c>
      <c r="I1624" s="16">
        <f>[1]!s_is(A1624,83,"FY","YTD","20241231",1,"",100000000)</f>
        <v>15.553826046099999</v>
      </c>
      <c r="J1624" s="16">
        <f t="shared" si="75"/>
        <v>0.12390264129790896</v>
      </c>
      <c r="K1624" s="16">
        <f>[1]!s_is(A1624,61,"FY","YTD","20251231",1,"",100000000)</f>
        <v>1.8971635128</v>
      </c>
      <c r="L1624" s="16">
        <f>[1]!s_is(A1624,61,"FY","YTD","20241231",1,"",100000000)</f>
        <v>1.2118073375</v>
      </c>
      <c r="M1624" s="16">
        <f t="shared" si="76"/>
        <v>0.56556529581171966</v>
      </c>
      <c r="N1624" s="16">
        <f>[1]!s_fa_roe(A1624,"20251231")</f>
        <v>9.7764000000000006</v>
      </c>
      <c r="O1624" s="16">
        <f>[1]!s_stmnote_rdexp(A1624,"20251231",1,10000)</f>
        <v>812.22011599999996</v>
      </c>
      <c r="P1624" s="20">
        <f t="shared" si="77"/>
        <v>4.6463060370034786E-3</v>
      </c>
      <c r="Q1624" s="16">
        <f>[1]!s_margin_tradingbalance(A1624,"",10000)</f>
        <v>12729.1841</v>
      </c>
      <c r="R1624" s="16">
        <f>[1]!s_margin_seclendingbalance(A1624,"",10000)</f>
        <v>22.955500000000001</v>
      </c>
      <c r="S1624" s="17">
        <f>[1]!s_val_ev(A1624,"",100000000)</f>
        <v>28.814595302499999</v>
      </c>
      <c r="T1624" s="17">
        <f>[1]!share_freesharesmv(A1624,"",100000000)</f>
        <v>12.747393645000001</v>
      </c>
      <c r="U1624" s="17">
        <f>[1]!s_dq_amount_btin(A1624,E1624,100000000)</f>
        <v>0.41350808999999999</v>
      </c>
      <c r="V1624" s="17">
        <f>[1]!s_dq_turn(A1624,E1624)</f>
        <v>2.5966193019323907</v>
      </c>
      <c r="W1624" s="2">
        <f>[1]!s_pq_amount(A1624,"20260101","",100000000)</f>
        <v>52.734579410000002</v>
      </c>
      <c r="X1624" s="2">
        <f>[1]!s_pq_avgamount(A1624,"20260101","",100000000)</f>
        <v>0.47940526736363637</v>
      </c>
      <c r="Y1624" s="17">
        <f>[1]!s_ipo_dilutedpe(A1624)</f>
        <v>26.74</v>
      </c>
      <c r="Z1624" s="12">
        <f>[1]!s_ipo_collection_total(A1624,100000000)</f>
        <v>10.19041592</v>
      </c>
      <c r="AA1624" s="2">
        <f>[1]!s_val_pe_ttm(A1624,E1624)</f>
        <v>16.277475357055664</v>
      </c>
      <c r="AB1624" s="5">
        <f>[1]!s_info_zjtxornot1(A1624,"")</f>
        <v>0</v>
      </c>
      <c r="AC1624" s="22" t="str">
        <f>[1]!s_info_nature1(A1624,"")</f>
        <v>民营企业</v>
      </c>
      <c r="AD1624" s="6" t="str">
        <f>[1]!s_info_city(A1624)</f>
        <v>宁波市</v>
      </c>
      <c r="AE1624" s="6" t="str">
        <f>[1]!s_info_province(A1624)</f>
        <v>浙江省</v>
      </c>
      <c r="AF1624">
        <v>121.549792</v>
      </c>
      <c r="AG1624">
        <v>29.868387999999999</v>
      </c>
    </row>
    <row r="1625" spans="1:33" x14ac:dyDescent="0.3">
      <c r="A1625" s="12" t="s">
        <v>3797</v>
      </c>
      <c r="B1625" s="12" t="s">
        <v>3798</v>
      </c>
      <c r="C1625" s="16" t="str">
        <f>[1]!s_info_mkt(A1625)</f>
        <v>创业板</v>
      </c>
      <c r="D1625" s="16" t="str">
        <f>[1]!s_ipo_listeddate(A1625)</f>
        <v>2010-04-21</v>
      </c>
      <c r="E1625" s="16" t="str">
        <f>[1]!lastradeday_s("000002","")</f>
        <v>2026-06-22</v>
      </c>
      <c r="F1625" s="16" t="str">
        <f>[1]!s_info_industry_csrc2023(A1625,"",3)</f>
        <v>化学原料和化学制品制造业</v>
      </c>
      <c r="G1625" s="16" t="str">
        <f>[1]!s_info_industry_csrc2023(A1625,"",1)</f>
        <v>制造业</v>
      </c>
      <c r="H1625" s="16">
        <f>[1]!s_is(A1625,83,"FY","YTD","20251231",1,"",100000000)</f>
        <v>10.057061661699999</v>
      </c>
      <c r="I1625" s="16">
        <f>[1]!s_is(A1625,83,"FY","YTD","20241231",1,"",100000000)</f>
        <v>9.7345102419000007</v>
      </c>
      <c r="J1625" s="16">
        <f t="shared" si="75"/>
        <v>3.3134837992326416E-2</v>
      </c>
      <c r="K1625" s="16">
        <f>[1]!s_is(A1625,61,"FY","YTD","20251231",1,"",100000000)</f>
        <v>-0.63244192700000001</v>
      </c>
      <c r="L1625" s="16">
        <f>[1]!s_is(A1625,61,"FY","YTD","20241231",1,"",100000000)</f>
        <v>-4.7460040999999994E-2</v>
      </c>
      <c r="M1625" s="16">
        <f t="shared" si="76"/>
        <v>-12.325777088983132</v>
      </c>
      <c r="N1625" s="16">
        <f>[1]!s_fa_roe(A1625,"20251231")</f>
        <v>-2.5192999999999999</v>
      </c>
      <c r="O1625" s="16">
        <f>[1]!s_stmnote_rdexp(A1625,"20251231",1,10000)</f>
        <v>2867.8852999999999</v>
      </c>
      <c r="P1625" s="20">
        <f t="shared" si="77"/>
        <v>2.8516135194056529E-2</v>
      </c>
      <c r="Q1625" s="16">
        <f>[1]!s_margin_tradingbalance(A1625,"",10000)</f>
        <v>43541.5576</v>
      </c>
      <c r="R1625" s="16">
        <f>[1]!s_margin_seclendingbalance(A1625,"",10000)</f>
        <v>32.366100000000003</v>
      </c>
      <c r="S1625" s="17">
        <f>[1]!s_val_ev(A1625,"",100000000)</f>
        <v>64.875851058799995</v>
      </c>
      <c r="T1625" s="17">
        <f>[1]!share_freesharesmv(A1625,"",100000000)</f>
        <v>42.664455924000002</v>
      </c>
      <c r="U1625" s="17">
        <f>[1]!s_dq_amount_btin(A1625,E1625,100000000)</f>
        <v>3.1431456099999999</v>
      </c>
      <c r="V1625" s="17">
        <f>[1]!s_dq_turn(A1625,E1625)</f>
        <v>6.0850424717193787</v>
      </c>
      <c r="W1625" s="2">
        <f>[1]!s_pq_amount(A1625,"20260101","",100000000)</f>
        <v>459.24641639999999</v>
      </c>
      <c r="X1625" s="2">
        <f>[1]!s_pq_avgamount(A1625,"20260101","",100000000)</f>
        <v>4.5469942217821782</v>
      </c>
      <c r="Y1625" s="17">
        <f>[1]!s_ipo_dilutedpe(A1625)</f>
        <v>55.79</v>
      </c>
      <c r="Z1625" s="12">
        <f>[1]!s_ipo_collection_total(A1625,100000000)</f>
        <v>5.7240000000000002</v>
      </c>
      <c r="AA1625" s="2">
        <f>[1]!s_val_pe_ttm(A1625,E1625)</f>
        <v>-148.33366394042969</v>
      </c>
      <c r="AB1625" s="5">
        <f>[1]!s_info_zjtxornot1(A1625,"")</f>
        <v>0</v>
      </c>
      <c r="AC1625" s="22" t="str">
        <f>[1]!s_info_nature1(A1625,"")</f>
        <v>民营企业</v>
      </c>
      <c r="AD1625" s="6" t="str">
        <f>[1]!s_info_city(A1625)</f>
        <v>上海市</v>
      </c>
      <c r="AE1625" s="6" t="str">
        <f>[1]!s_info_province(A1625)</f>
        <v>上海</v>
      </c>
      <c r="AF1625">
        <v>121.472644</v>
      </c>
      <c r="AG1625">
        <v>31.231705999999999</v>
      </c>
    </row>
    <row r="1626" spans="1:33" x14ac:dyDescent="0.3">
      <c r="A1626" s="12" t="s">
        <v>3799</v>
      </c>
      <c r="B1626" s="12" t="s">
        <v>3800</v>
      </c>
      <c r="C1626" s="16" t="str">
        <f>[1]!s_info_mkt(A1626)</f>
        <v>主板</v>
      </c>
      <c r="D1626" s="16" t="str">
        <f>[1]!s_ipo_listeddate(A1626)</f>
        <v>2001-02-27</v>
      </c>
      <c r="E1626" s="16" t="str">
        <f>[1]!lastradeday_s("000002","")</f>
        <v>2026-06-22</v>
      </c>
      <c r="F1626" s="16" t="str">
        <f>[1]!s_info_industry_csrc2023(A1626,"",3)</f>
        <v>金属制品业</v>
      </c>
      <c r="G1626" s="16" t="str">
        <f>[1]!s_info_industry_csrc2023(A1626,"",1)</f>
        <v>制造业</v>
      </c>
      <c r="H1626" s="16">
        <f>[1]!s_is(A1626,83,"FY","YTD","20251231",1,"",100000000)</f>
        <v>37.143386631399999</v>
      </c>
      <c r="I1626" s="16">
        <f>[1]!s_is(A1626,83,"FY","YTD","20241231",1,"",100000000)</f>
        <v>35.607379587899999</v>
      </c>
      <c r="J1626" s="16">
        <f t="shared" si="75"/>
        <v>4.3137323253687576E-2</v>
      </c>
      <c r="K1626" s="16">
        <f>[1]!s_is(A1626,61,"FY","YTD","20251231",1,"",100000000)</f>
        <v>1.8219438037</v>
      </c>
      <c r="L1626" s="16">
        <f>[1]!s_is(A1626,61,"FY","YTD","20241231",1,"",100000000)</f>
        <v>1.5497882894999999</v>
      </c>
      <c r="M1626" s="16">
        <f t="shared" si="76"/>
        <v>0.17560818857897303</v>
      </c>
      <c r="N1626" s="16">
        <f>[1]!s_fa_roe(A1626,"20251231")</f>
        <v>7.6016000000000004</v>
      </c>
      <c r="O1626" s="16">
        <f>[1]!s_stmnote_rdexp(A1626,"20251231",1,10000)</f>
        <v>9115.9495509999997</v>
      </c>
      <c r="P1626" s="20">
        <f t="shared" si="77"/>
        <v>2.454259123289966E-2</v>
      </c>
      <c r="Q1626" s="16">
        <f>[1]!s_margin_tradingbalance(A1626,"",10000)</f>
        <v>0</v>
      </c>
      <c r="R1626" s="16">
        <f>[1]!s_margin_seclendingbalance(A1626,"",10000)</f>
        <v>0</v>
      </c>
      <c r="S1626" s="17">
        <f>[1]!s_val_ev(A1626,"",100000000)</f>
        <v>48.560421357099997</v>
      </c>
      <c r="T1626" s="17">
        <f>[1]!share_freesharesmv(A1626,"",100000000)</f>
        <v>32.354528371199997</v>
      </c>
      <c r="U1626" s="17">
        <f>[1]!s_dq_amount_btin(A1626,E1626,100000000)</f>
        <v>1.64059665</v>
      </c>
      <c r="V1626" s="17">
        <f>[1]!s_dq_turn(A1626,E1626)</f>
        <v>3.4411589524967701</v>
      </c>
      <c r="W1626" s="2">
        <f>[1]!s_pq_amount(A1626,"20260101","",100000000)</f>
        <v>139.44053274000001</v>
      </c>
      <c r="X1626" s="2">
        <f>[1]!s_pq_avgamount(A1626,"20260101","",100000000)</f>
        <v>1.2676412067272727</v>
      </c>
      <c r="Y1626" s="17">
        <f>[1]!s_ipo_dilutedpe(A1626)</f>
        <v>34.72</v>
      </c>
      <c r="Z1626" s="12">
        <f>[1]!s_ipo_collection_total(A1626,100000000)</f>
        <v>3.375</v>
      </c>
      <c r="AA1626" s="2">
        <f>[1]!s_val_pe_ttm(A1626,E1626)</f>
        <v>24.655307769775391</v>
      </c>
      <c r="AB1626" s="5">
        <f>[1]!s_info_zjtxornot1(A1626,"")</f>
        <v>0</v>
      </c>
      <c r="AC1626" s="22" t="str">
        <f>[1]!s_info_nature1(A1626,"")</f>
        <v>地方国有企业</v>
      </c>
      <c r="AD1626" s="6" t="str">
        <f>[1]!s_info_city(A1626)</f>
        <v>自贡市</v>
      </c>
      <c r="AE1626" s="6" t="str">
        <f>[1]!s_info_province(A1626)</f>
        <v>四川省</v>
      </c>
      <c r="AF1626">
        <v>104.773447</v>
      </c>
      <c r="AG1626">
        <v>29.352765000000002</v>
      </c>
    </row>
    <row r="1627" spans="1:33" x14ac:dyDescent="0.3">
      <c r="A1627" s="12" t="s">
        <v>3801</v>
      </c>
      <c r="B1627" s="12" t="s">
        <v>3802</v>
      </c>
      <c r="C1627" s="16" t="str">
        <f>[1]!s_info_mkt(A1627)</f>
        <v>主板</v>
      </c>
      <c r="D1627" s="16" t="str">
        <f>[1]!s_ipo_listeddate(A1627)</f>
        <v>2012-09-05</v>
      </c>
      <c r="E1627" s="16" t="str">
        <f>[1]!lastradeday_s("000002","")</f>
        <v>2026-06-22</v>
      </c>
      <c r="F1627" s="16" t="str">
        <f>[1]!s_info_industry_csrc2023(A1627,"",3)</f>
        <v>农副食品加工业</v>
      </c>
      <c r="G1627" s="16" t="str">
        <f>[1]!s_info_industry_csrc2023(A1627,"",1)</f>
        <v>制造业</v>
      </c>
      <c r="H1627" s="16">
        <f>[1]!s_is(A1627,83,"FY","YTD","20251231",1,"",100000000)</f>
        <v>16.838863698200001</v>
      </c>
      <c r="I1627" s="16">
        <f>[1]!s_is(A1627,83,"FY","YTD","20241231",1,"",100000000)</f>
        <v>17.392913247199999</v>
      </c>
      <c r="J1627" s="16">
        <f t="shared" si="75"/>
        <v>-3.1854902115905914E-2</v>
      </c>
      <c r="K1627" s="16">
        <f>[1]!s_is(A1627,61,"FY","YTD","20251231",1,"",100000000)</f>
        <v>0.81596651639999995</v>
      </c>
      <c r="L1627" s="16">
        <f>[1]!s_is(A1627,61,"FY","YTD","20241231",1,"",100000000)</f>
        <v>0.40329920289999999</v>
      </c>
      <c r="M1627" s="16">
        <f t="shared" si="76"/>
        <v>1.0232286861284048</v>
      </c>
      <c r="N1627" s="16">
        <f>[1]!s_fa_roe(A1627,"20251231")</f>
        <v>2.9565000000000001</v>
      </c>
      <c r="O1627" s="16">
        <f>[1]!s_stmnote_rdexp(A1627,"20251231",1,10000)</f>
        <v>5013.8412399999997</v>
      </c>
      <c r="P1627" s="20">
        <f t="shared" si="77"/>
        <v>2.9775413174322189E-2</v>
      </c>
      <c r="Q1627" s="16">
        <f>[1]!s_margin_tradingbalance(A1627,"",10000)</f>
        <v>23314.534599999999</v>
      </c>
      <c r="R1627" s="16">
        <f>[1]!s_margin_seclendingbalance(A1627,"",10000)</f>
        <v>7.6246</v>
      </c>
      <c r="S1627" s="17">
        <f>[1]!s_val_ev(A1627,"",100000000)</f>
        <v>61.778272430400001</v>
      </c>
      <c r="T1627" s="17">
        <f>[1]!share_freesharesmv(A1627,"",100000000)</f>
        <v>22.496145071999997</v>
      </c>
      <c r="U1627" s="17">
        <f>[1]!s_dq_amount_btin(A1627,E1627,100000000)</f>
        <v>0.60030116</v>
      </c>
      <c r="V1627" s="17">
        <f>[1]!s_dq_turn(A1627,E1627)</f>
        <v>1.0658022904705353</v>
      </c>
      <c r="W1627" s="2">
        <f>[1]!s_pq_amount(A1627,"20260101","",100000000)</f>
        <v>85.448866140000007</v>
      </c>
      <c r="X1627" s="2">
        <f>[1]!s_pq_avgamount(A1627,"20260101","",100000000)</f>
        <v>0.77680787400000006</v>
      </c>
      <c r="Y1627" s="17">
        <f>[1]!s_ipo_dilutedpe(A1627)</f>
        <v>47.62</v>
      </c>
      <c r="Z1627" s="12">
        <f>[1]!s_ipo_collection_total(A1627,100000000)</f>
        <v>9.2940000000000005</v>
      </c>
      <c r="AA1627" s="2">
        <f>[1]!s_val_pe_ttm(A1627,E1627)</f>
        <v>74.579368591308594</v>
      </c>
      <c r="AB1627" s="5">
        <f>[1]!s_info_zjtxornot1(A1627,"")</f>
        <v>0</v>
      </c>
      <c r="AC1627" s="22" t="str">
        <f>[1]!s_info_nature1(A1627,"")</f>
        <v>民营企业</v>
      </c>
      <c r="AD1627" s="6" t="str">
        <f>[1]!s_info_city(A1627)</f>
        <v>南昌市</v>
      </c>
      <c r="AE1627" s="6" t="str">
        <f>[1]!s_info_province(A1627)</f>
        <v>江西省</v>
      </c>
      <c r="AF1627">
        <v>115.892151</v>
      </c>
      <c r="AG1627">
        <v>28.676493000000001</v>
      </c>
    </row>
    <row r="1628" spans="1:33" x14ac:dyDescent="0.3">
      <c r="A1628" s="12" t="s">
        <v>3803</v>
      </c>
      <c r="B1628" s="12" t="s">
        <v>3804</v>
      </c>
      <c r="C1628" s="16" t="str">
        <f>[1]!s_info_mkt(A1628)</f>
        <v>主板</v>
      </c>
      <c r="D1628" s="16" t="str">
        <f>[1]!s_ipo_listeddate(A1628)</f>
        <v>2018-02-26</v>
      </c>
      <c r="E1628" s="16" t="str">
        <f>[1]!lastradeday_s("000002","")</f>
        <v>2026-06-22</v>
      </c>
      <c r="F1628" s="16" t="str">
        <f>[1]!s_info_industry_csrc2023(A1628,"",3)</f>
        <v>计算机、通信和其他电子设备制造业</v>
      </c>
      <c r="G1628" s="16" t="str">
        <f>[1]!s_info_industry_csrc2023(A1628,"",1)</f>
        <v>制造业</v>
      </c>
      <c r="H1628" s="16">
        <f>[1]!s_is(A1628,83,"FY","YTD","20251231",1,"",100000000)</f>
        <v>21.479815041399998</v>
      </c>
      <c r="I1628" s="16">
        <f>[1]!s_is(A1628,83,"FY","YTD","20241231",1,"",100000000)</f>
        <v>21.538149881599999</v>
      </c>
      <c r="J1628" s="16">
        <f t="shared" si="75"/>
        <v>-2.7084424855746692E-3</v>
      </c>
      <c r="K1628" s="16">
        <f>[1]!s_is(A1628,61,"FY","YTD","20251231",1,"",100000000)</f>
        <v>-4.9211732729</v>
      </c>
      <c r="L1628" s="16">
        <f>[1]!s_is(A1628,61,"FY","YTD","20241231",1,"",100000000)</f>
        <v>-2.4881810819000001</v>
      </c>
      <c r="M1628" s="16">
        <f t="shared" si="76"/>
        <v>-0.97781958423305049</v>
      </c>
      <c r="N1628" s="16">
        <f>[1]!s_fa_roe(A1628,"20251231")</f>
        <v>-11.907299999999999</v>
      </c>
      <c r="O1628" s="16">
        <f>[1]!s_stmnote_rdexp(A1628,"20251231",1,10000)</f>
        <v>68845.259787000003</v>
      </c>
      <c r="P1628" s="20">
        <f t="shared" si="77"/>
        <v>0.32051141806532452</v>
      </c>
      <c r="Q1628" s="16">
        <f>[1]!s_margin_tradingbalance(A1628,"",10000)</f>
        <v>45857.856200000002</v>
      </c>
      <c r="R1628" s="16">
        <f>[1]!s_margin_seclendingbalance(A1628,"",10000)</f>
        <v>66.546899999999994</v>
      </c>
      <c r="S1628" s="17">
        <f>[1]!s_val_ev(A1628,"",100000000)</f>
        <v>98.352800000000002</v>
      </c>
      <c r="T1628" s="17">
        <f>[1]!share_freesharesmv(A1628,"",100000000)</f>
        <v>50.840460579999998</v>
      </c>
      <c r="U1628" s="17">
        <f>[1]!s_dq_amount_btin(A1628,E1628,100000000)</f>
        <v>2.3952119999999999</v>
      </c>
      <c r="V1628" s="17">
        <f>[1]!s_dq_turn(A1628,E1628)</f>
        <v>2.4650567357512951</v>
      </c>
      <c r="W1628" s="2">
        <f>[1]!s_pq_amount(A1628,"20260101","",100000000)</f>
        <v>344.42615382999998</v>
      </c>
      <c r="X1628" s="2">
        <f>[1]!s_pq_avgamount(A1628,"20260101","",100000000)</f>
        <v>3.1311468530000002</v>
      </c>
      <c r="Y1628" s="17">
        <f>[1]!s_ipo_dilutedpe(A1628)</f>
        <v>22.99</v>
      </c>
      <c r="Z1628" s="12">
        <f>[1]!s_ipo_collection_total(A1628,100000000)</f>
        <v>4.55</v>
      </c>
      <c r="AA1628" s="2">
        <f>[1]!s_val_pe_ttm(A1628,E1628)</f>
        <v>-19.541471481323242</v>
      </c>
      <c r="AB1628" s="5">
        <f>[1]!s_info_zjtxornot1(A1628,"")</f>
        <v>1</v>
      </c>
      <c r="AC1628" s="22" t="str">
        <f>[1]!s_info_nature1(A1628,"")</f>
        <v>地方国有企业</v>
      </c>
      <c r="AD1628" s="6" t="str">
        <f>[1]!s_info_city(A1628)</f>
        <v>天津市</v>
      </c>
      <c r="AE1628" s="6" t="str">
        <f>[1]!s_info_province(A1628)</f>
        <v>天津</v>
      </c>
      <c r="AF1628">
        <v>117.19018199999999</v>
      </c>
      <c r="AG1628">
        <v>39.125596000000002</v>
      </c>
    </row>
    <row r="1629" spans="1:33" x14ac:dyDescent="0.3">
      <c r="A1629" s="12" t="s">
        <v>3805</v>
      </c>
      <c r="B1629" s="12" t="s">
        <v>3806</v>
      </c>
      <c r="C1629" s="16" t="str">
        <f>[1]!s_info_mkt(A1629)</f>
        <v>科创板</v>
      </c>
      <c r="D1629" s="16" t="str">
        <f>[1]!s_ipo_listeddate(A1629)</f>
        <v>2022-08-25</v>
      </c>
      <c r="E1629" s="16" t="str">
        <f>[1]!lastradeday_s("000002","")</f>
        <v>2026-06-22</v>
      </c>
      <c r="F1629" s="16" t="str">
        <f>[1]!s_info_industry_csrc2023(A1629,"",3)</f>
        <v>生态保护和环境治理业</v>
      </c>
      <c r="G1629" s="16" t="str">
        <f>[1]!s_info_industry_csrc2023(A1629,"",1)</f>
        <v>水利、环境和公共设施管理业</v>
      </c>
      <c r="H1629" s="16">
        <f>[1]!s_is(A1629,83,"FY","YTD","20251231",1,"",100000000)</f>
        <v>5.2631147649000001</v>
      </c>
      <c r="I1629" s="16">
        <f>[1]!s_is(A1629,83,"FY","YTD","20241231",1,"",100000000)</f>
        <v>5.9529664905999997</v>
      </c>
      <c r="J1629" s="16">
        <f t="shared" si="75"/>
        <v>-0.1158836903902124</v>
      </c>
      <c r="K1629" s="16">
        <f>[1]!s_is(A1629,61,"FY","YTD","20251231",1,"",100000000)</f>
        <v>0.23165752889999999</v>
      </c>
      <c r="L1629" s="16">
        <f>[1]!s_is(A1629,61,"FY","YTD","20241231",1,"",100000000)</f>
        <v>0.90020758620000008</v>
      </c>
      <c r="M1629" s="16">
        <f t="shared" si="76"/>
        <v>-0.74266210099618912</v>
      </c>
      <c r="N1629" s="16">
        <f>[1]!s_fa_roe(A1629,"20251231")</f>
        <v>0.87</v>
      </c>
      <c r="O1629" s="16">
        <f>[1]!s_stmnote_rdexp(A1629,"20251231",1,10000)</f>
        <v>2541.9845530000002</v>
      </c>
      <c r="P1629" s="20">
        <f t="shared" si="77"/>
        <v>4.8298102293961628E-2</v>
      </c>
      <c r="Q1629" s="16">
        <f>[1]!s_margin_tradingbalance(A1629,"",10000)</f>
        <v>6771.2579999999998</v>
      </c>
      <c r="R1629" s="16">
        <f>[1]!s_margin_seclendingbalance(A1629,"",10000)</f>
        <v>0</v>
      </c>
      <c r="S1629" s="17">
        <f>[1]!s_val_ev(A1629,"",100000000)</f>
        <v>30.629900168600003</v>
      </c>
      <c r="T1629" s="17">
        <f>[1]!share_freesharesmv(A1629,"",100000000)</f>
        <v>10.103777926399999</v>
      </c>
      <c r="U1629" s="17">
        <f>[1]!s_dq_amount_btin(A1629,E1629,100000000)</f>
        <v>0.33202546999999999</v>
      </c>
      <c r="V1629" s="17">
        <f>[1]!s_dq_turn(A1629,E1629)</f>
        <v>1.0952660131224115</v>
      </c>
      <c r="W1629" s="2">
        <f>[1]!s_pq_amount(A1629,"20260101","",100000000)</f>
        <v>36.070169280000002</v>
      </c>
      <c r="X1629" s="2">
        <f>[1]!s_pq_avgamount(A1629,"20260101","",100000000)</f>
        <v>0.32791062981818181</v>
      </c>
      <c r="Y1629" s="17">
        <f>[1]!s_ipo_dilutedpe(A1629)</f>
        <v>36.44</v>
      </c>
      <c r="Z1629" s="12">
        <f>[1]!s_ipo_collection_total(A1629,100000000)</f>
        <v>15.899856155999998</v>
      </c>
      <c r="AA1629" s="2">
        <f>[1]!s_val_pe_ttm(A1629,E1629)</f>
        <v>106.19533538818359</v>
      </c>
      <c r="AB1629" s="5">
        <f>[1]!s_info_zjtxornot1(A1629,"")</f>
        <v>0</v>
      </c>
      <c r="AC1629" s="22" t="str">
        <f>[1]!s_info_nature1(A1629,"")</f>
        <v>民营企业</v>
      </c>
      <c r="AD1629" s="6" t="str">
        <f>[1]!s_info_city(A1629)</f>
        <v>上海市</v>
      </c>
      <c r="AE1629" s="6" t="str">
        <f>[1]!s_info_province(A1629)</f>
        <v>上海</v>
      </c>
      <c r="AF1629">
        <v>121.472644</v>
      </c>
      <c r="AG1629">
        <v>31.231705999999999</v>
      </c>
    </row>
    <row r="1630" spans="1:33" x14ac:dyDescent="0.3">
      <c r="A1630" s="12" t="s">
        <v>3807</v>
      </c>
      <c r="B1630" s="12" t="s">
        <v>3808</v>
      </c>
      <c r="C1630" s="16" t="str">
        <f>[1]!s_info_mkt(A1630)</f>
        <v>创业板</v>
      </c>
      <c r="D1630" s="16" t="str">
        <f>[1]!s_ipo_listeddate(A1630)</f>
        <v>2010-02-26</v>
      </c>
      <c r="E1630" s="16" t="str">
        <f>[1]!lastradeday_s("000002","")</f>
        <v>2026-06-22</v>
      </c>
      <c r="F1630" s="16" t="str">
        <f>[1]!s_info_industry_csrc2023(A1630,"",3)</f>
        <v>化学原料和化学制品制造业</v>
      </c>
      <c r="G1630" s="16" t="str">
        <f>[1]!s_info_industry_csrc2023(A1630,"",1)</f>
        <v>制造业</v>
      </c>
      <c r="H1630" s="16">
        <f>[1]!s_is(A1630,83,"FY","YTD","20251231",1,"",100000000)</f>
        <v>26.152873118000002</v>
      </c>
      <c r="I1630" s="16">
        <f>[1]!s_is(A1630,83,"FY","YTD","20241231",1,"",100000000)</f>
        <v>27.3093046808</v>
      </c>
      <c r="J1630" s="16">
        <f t="shared" si="75"/>
        <v>-4.2345697787502967E-2</v>
      </c>
      <c r="K1630" s="16">
        <f>[1]!s_is(A1630,61,"FY","YTD","20251231",1,"",100000000)</f>
        <v>-2.5502475062999999</v>
      </c>
      <c r="L1630" s="16">
        <f>[1]!s_is(A1630,61,"FY","YTD","20241231",1,"",100000000)</f>
        <v>0.35565924770000001</v>
      </c>
      <c r="M1630" s="16">
        <f t="shared" si="76"/>
        <v>-8.1704799545972833</v>
      </c>
      <c r="N1630" s="16">
        <f>[1]!s_fa_roe(A1630,"20251231")</f>
        <v>-5.0867000000000004</v>
      </c>
      <c r="O1630" s="16">
        <f>[1]!s_stmnote_rdexp(A1630,"20251231",1,10000)</f>
        <v>4011.7372310000001</v>
      </c>
      <c r="P1630" s="20">
        <f t="shared" si="77"/>
        <v>1.5339565992995538E-2</v>
      </c>
      <c r="Q1630" s="16">
        <f>[1]!s_margin_tradingbalance(A1630,"",10000)</f>
        <v>31436.6211</v>
      </c>
      <c r="R1630" s="16">
        <f>[1]!s_margin_seclendingbalance(A1630,"",10000)</f>
        <v>2.6635</v>
      </c>
      <c r="S1630" s="17">
        <f>[1]!s_val_ev(A1630,"",100000000)</f>
        <v>62.9235703712</v>
      </c>
      <c r="T1630" s="17">
        <f>[1]!share_freesharesmv(A1630,"",100000000)</f>
        <v>39.407607140799996</v>
      </c>
      <c r="U1630" s="17">
        <f>[1]!s_dq_amount_btin(A1630,E1630,100000000)</f>
        <v>1.5954162199999999</v>
      </c>
      <c r="V1630" s="17">
        <f>[1]!s_dq_turn(A1630,E1630)</f>
        <v>3.6690129157113458</v>
      </c>
      <c r="W1630" s="2">
        <f>[1]!s_pq_amount(A1630,"20260101","",100000000)</f>
        <v>315.06495283999999</v>
      </c>
      <c r="X1630" s="2">
        <f>[1]!s_pq_avgamount(A1630,"20260101","",100000000)</f>
        <v>2.8642268439999996</v>
      </c>
      <c r="Y1630" s="17">
        <f>[1]!s_ipo_dilutedpe(A1630)</f>
        <v>71.400000000000006</v>
      </c>
      <c r="Z1630" s="12">
        <f>[1]!s_ipo_collection_total(A1630,100000000)</f>
        <v>14.4518</v>
      </c>
      <c r="AA1630" s="2">
        <f>[1]!s_val_pe_ttm(A1630,E1630)</f>
        <v>-26.36534309387207</v>
      </c>
      <c r="AB1630" s="5">
        <f>[1]!s_info_zjtxornot1(A1630,"")</f>
        <v>0</v>
      </c>
      <c r="AC1630" s="22" t="str">
        <f>[1]!s_info_nature1(A1630,"")</f>
        <v>民营企业</v>
      </c>
      <c r="AD1630" s="6" t="str">
        <f>[1]!s_info_city(A1630)</f>
        <v>北京市</v>
      </c>
      <c r="AE1630" s="6" t="str">
        <f>[1]!s_info_province(A1630)</f>
        <v>北京</v>
      </c>
      <c r="AF1630">
        <v>116.40528500000001</v>
      </c>
      <c r="AG1630">
        <v>39.904989</v>
      </c>
    </row>
    <row r="1631" spans="1:33" x14ac:dyDescent="0.3">
      <c r="A1631" s="12" t="s">
        <v>3809</v>
      </c>
      <c r="B1631" s="12" t="s">
        <v>3810</v>
      </c>
      <c r="C1631" s="16" t="str">
        <f>[1]!s_info_mkt(A1631)</f>
        <v>创业板</v>
      </c>
      <c r="D1631" s="16" t="str">
        <f>[1]!s_ipo_listeddate(A1631)</f>
        <v>2020-11-23</v>
      </c>
      <c r="E1631" s="16" t="str">
        <f>[1]!lastradeday_s("000002","")</f>
        <v>2026-06-22</v>
      </c>
      <c r="F1631" s="16" t="str">
        <f>[1]!s_info_industry_csrc2023(A1631,"",3)</f>
        <v>食品制造业</v>
      </c>
      <c r="G1631" s="16" t="str">
        <f>[1]!s_info_industry_csrc2023(A1631,"",1)</f>
        <v>制造业</v>
      </c>
      <c r="H1631" s="16">
        <f>[1]!s_is(A1631,83,"FY","YTD","20251231",1,"",100000000)</f>
        <v>10.820745144000002</v>
      </c>
      <c r="I1631" s="16">
        <f>[1]!s_is(A1631,83,"FY","YTD","20241231",1,"",100000000)</f>
        <v>10.976466824800001</v>
      </c>
      <c r="J1631" s="16">
        <f t="shared" si="75"/>
        <v>-1.4186867530831093E-2</v>
      </c>
      <c r="K1631" s="16">
        <f>[1]!s_is(A1631,61,"FY","YTD","20251231",1,"",100000000)</f>
        <v>1.9179794324999999</v>
      </c>
      <c r="L1631" s="16">
        <f>[1]!s_is(A1631,61,"FY","YTD","20241231",1,"",100000000)</f>
        <v>1.7540308549000001</v>
      </c>
      <c r="M1631" s="16">
        <f t="shared" si="76"/>
        <v>9.3469608668512713E-2</v>
      </c>
      <c r="N1631" s="16">
        <f>[1]!s_fa_roe(A1631,"20251231")</f>
        <v>10.892899999999999</v>
      </c>
      <c r="O1631" s="16">
        <f>[1]!s_stmnote_rdexp(A1631,"20251231",1,10000)</f>
        <v>3848.1614500000001</v>
      </c>
      <c r="P1631" s="20">
        <f t="shared" si="77"/>
        <v>3.5562813824644678E-2</v>
      </c>
      <c r="Q1631" s="16">
        <f>[1]!s_margin_tradingbalance(A1631,"",10000)</f>
        <v>9000.4789000000001</v>
      </c>
      <c r="R1631" s="16">
        <f>[1]!s_margin_seclendingbalance(A1631,"",10000)</f>
        <v>24.950099999999999</v>
      </c>
      <c r="S1631" s="17">
        <f>[1]!s_val_ev(A1631,"",100000000)</f>
        <v>33.682200000000002</v>
      </c>
      <c r="T1631" s="17">
        <f>[1]!share_freesharesmv(A1631,"",100000000)</f>
        <v>13.928868700799999</v>
      </c>
      <c r="U1631" s="17">
        <f>[1]!s_dq_amount_btin(A1631,E1631,100000000)</f>
        <v>0.25866108999999998</v>
      </c>
      <c r="V1631" s="17">
        <f>[1]!s_dq_turn(A1631,E1631)</f>
        <v>0.92452421558245601</v>
      </c>
      <c r="W1631" s="2">
        <f>[1]!s_pq_amount(A1631,"20260101","",100000000)</f>
        <v>42.628296820000003</v>
      </c>
      <c r="X1631" s="2">
        <f>[1]!s_pq_avgamount(A1631,"20260101","",100000000)</f>
        <v>0.38752997109090909</v>
      </c>
      <c r="Y1631" s="17">
        <f>[1]!s_ipo_dilutedpe(A1631)</f>
        <v>46.27</v>
      </c>
      <c r="Z1631" s="12">
        <f>[1]!s_ipo_collection_total(A1631,100000000)</f>
        <v>9.9350000000000005</v>
      </c>
      <c r="AA1631" s="2">
        <f>[1]!s_val_pe_ttm(A1631,E1631)</f>
        <v>17.089683532714844</v>
      </c>
      <c r="AB1631" s="5">
        <f>[1]!s_info_zjtxornot1(A1631,"")</f>
        <v>0</v>
      </c>
      <c r="AC1631" s="22" t="str">
        <f>[1]!s_info_nature1(A1631,"")</f>
        <v>民营企业</v>
      </c>
      <c r="AD1631" s="6" t="str">
        <f>[1]!s_info_city(A1631)</f>
        <v>南阳市</v>
      </c>
      <c r="AE1631" s="6" t="str">
        <f>[1]!s_info_province(A1631)</f>
        <v>河南省</v>
      </c>
      <c r="AF1631">
        <v>112.540918</v>
      </c>
      <c r="AG1631">
        <v>32.999082000000001</v>
      </c>
    </row>
    <row r="1632" spans="1:33" x14ac:dyDescent="0.3">
      <c r="A1632" s="12" t="s">
        <v>3811</v>
      </c>
      <c r="B1632" s="12" t="s">
        <v>3812</v>
      </c>
      <c r="C1632" s="16" t="str">
        <f>[1]!s_info_mkt(A1632)</f>
        <v>主板</v>
      </c>
      <c r="D1632" s="16" t="str">
        <f>[1]!s_ipo_listeddate(A1632)</f>
        <v>2025-11-05</v>
      </c>
      <c r="E1632" s="16" t="str">
        <f>[1]!lastradeday_s("000002","")</f>
        <v>2026-06-22</v>
      </c>
      <c r="F1632" s="16" t="str">
        <f>[1]!s_info_industry_csrc2023(A1632,"",3)</f>
        <v>废弃资源综合利用业</v>
      </c>
      <c r="G1632" s="16" t="str">
        <f>[1]!s_info_industry_csrc2023(A1632,"",1)</f>
        <v>制造业</v>
      </c>
      <c r="H1632" s="16">
        <f>[1]!s_is(A1632,83,"FY","YTD","20251231",1,"",100000000)</f>
        <v>31.707955561799999</v>
      </c>
      <c r="I1632" s="16">
        <f>[1]!s_is(A1632,83,"FY","YTD","20241231",1,"",100000000)</f>
        <v>19.480163267799998</v>
      </c>
      <c r="J1632" s="16">
        <f t="shared" si="75"/>
        <v>0.62770481570922443</v>
      </c>
      <c r="K1632" s="16">
        <f>[1]!s_is(A1632,61,"FY","YTD","20251231",1,"",100000000)</f>
        <v>1.4055462391999998</v>
      </c>
      <c r="L1632" s="16">
        <f>[1]!s_is(A1632,61,"FY","YTD","20241231",1,"",100000000)</f>
        <v>1.2381987998000001</v>
      </c>
      <c r="M1632" s="16">
        <f t="shared" si="76"/>
        <v>0.13515393443042459</v>
      </c>
      <c r="N1632" s="16">
        <f>[1]!s_fa_roe(A1632,"20251231")</f>
        <v>11.4572</v>
      </c>
      <c r="O1632" s="16">
        <f>[1]!s_stmnote_rdexp(A1632,"20251231",1,10000)</f>
        <v>6818.0579010000001</v>
      </c>
      <c r="P1632" s="20">
        <f t="shared" si="77"/>
        <v>2.1502672689544266E-2</v>
      </c>
      <c r="Q1632" s="16">
        <f>[1]!s_margin_tradingbalance(A1632,"",10000)</f>
        <v>12632.4671</v>
      </c>
      <c r="R1632" s="16">
        <f>[1]!s_margin_seclendingbalance(A1632,"",10000)</f>
        <v>0</v>
      </c>
      <c r="S1632" s="17">
        <f>[1]!s_val_ev(A1632,"",100000000)</f>
        <v>56.022399999999998</v>
      </c>
      <c r="T1632" s="17">
        <f>[1]!share_freesharesmv(A1632,"",100000000)</f>
        <v>12.421240851200002</v>
      </c>
      <c r="U1632" s="17">
        <f>[1]!s_dq_amount_btin(A1632,E1632,100000000)</f>
        <v>0.54223325</v>
      </c>
      <c r="V1632" s="17">
        <f>[1]!s_dq_turn(A1632,E1632)</f>
        <v>4.3695256544966332</v>
      </c>
      <c r="W1632" s="2">
        <f>[1]!s_pq_amount(A1632,"20260101","",100000000)</f>
        <v>150.80193643000001</v>
      </c>
      <c r="X1632" s="2">
        <f>[1]!s_pq_avgamount(A1632,"20260101","",100000000)</f>
        <v>1.3709266948181817</v>
      </c>
      <c r="Y1632" s="17">
        <f>[1]!s_ipo_dilutedpe(A1632)</f>
        <v>30.47</v>
      </c>
      <c r="Z1632" s="12">
        <f>[1]!s_ipo_collection_total(A1632,100000000)</f>
        <v>8.7919099999999997</v>
      </c>
      <c r="AA1632" s="2">
        <f>[1]!s_val_pe_ttm(A1632,E1632)</f>
        <v>38.700080871582031</v>
      </c>
      <c r="AB1632" s="5">
        <f>[1]!s_info_zjtxornot1(A1632,"")</f>
        <v>1</v>
      </c>
      <c r="AC1632" s="22" t="str">
        <f>[1]!s_info_nature1(A1632,"")</f>
        <v>民营企业</v>
      </c>
      <c r="AD1632" s="6" t="str">
        <f>[1]!s_info_city(A1632)</f>
        <v>张家港市</v>
      </c>
      <c r="AE1632" s="6" t="str">
        <f>[1]!s_info_province(A1632)</f>
        <v>江苏省</v>
      </c>
      <c r="AF1632">
        <v>120.627279</v>
      </c>
      <c r="AG1632">
        <v>31.907812</v>
      </c>
    </row>
    <row r="1633" spans="1:33" x14ac:dyDescent="0.3">
      <c r="A1633" s="12" t="s">
        <v>3813</v>
      </c>
      <c r="B1633" s="12" t="s">
        <v>3814</v>
      </c>
      <c r="C1633" s="16" t="str">
        <f>[1]!s_info_mkt(A1633)</f>
        <v>创业板</v>
      </c>
      <c r="D1633" s="16" t="str">
        <f>[1]!s_ipo_listeddate(A1633)</f>
        <v>2023-07-24</v>
      </c>
      <c r="E1633" s="16" t="str">
        <f>[1]!lastradeday_s("000002","")</f>
        <v>2026-06-22</v>
      </c>
      <c r="F1633" s="16" t="str">
        <f>[1]!s_info_industry_csrc2023(A1633,"",3)</f>
        <v>专用设备制造业</v>
      </c>
      <c r="G1633" s="16" t="str">
        <f>[1]!s_info_industry_csrc2023(A1633,"",1)</f>
        <v>制造业</v>
      </c>
      <c r="H1633" s="16">
        <f>[1]!s_is(A1633,83,"FY","YTD","20251231",1,"",100000000)</f>
        <v>5.0274878647000003</v>
      </c>
      <c r="I1633" s="16">
        <f>[1]!s_is(A1633,83,"FY","YTD","20241231",1,"",100000000)</f>
        <v>4.6031074680000001</v>
      </c>
      <c r="J1633" s="16">
        <f t="shared" si="75"/>
        <v>9.2194327343043447E-2</v>
      </c>
      <c r="K1633" s="16">
        <f>[1]!s_is(A1633,61,"FY","YTD","20251231",1,"",100000000)</f>
        <v>0.54605954820000002</v>
      </c>
      <c r="L1633" s="16">
        <f>[1]!s_is(A1633,61,"FY","YTD","20241231",1,"",100000000)</f>
        <v>0.6942072962000001</v>
      </c>
      <c r="M1633" s="16">
        <f t="shared" si="76"/>
        <v>-0.21340563375081401</v>
      </c>
      <c r="N1633" s="16">
        <f>[1]!s_fa_roe(A1633,"20251231")</f>
        <v>2.3616000000000001</v>
      </c>
      <c r="O1633" s="16">
        <f>[1]!s_stmnote_rdexp(A1633,"20251231",1,10000)</f>
        <v>2017.5907670000001</v>
      </c>
      <c r="P1633" s="20">
        <f t="shared" si="77"/>
        <v>4.013119118926791E-2</v>
      </c>
      <c r="Q1633" s="16">
        <f>[1]!s_margin_tradingbalance(A1633,"",10000)</f>
        <v>41344.696600000003</v>
      </c>
      <c r="R1633" s="16">
        <f>[1]!s_margin_seclendingbalance(A1633,"",10000)</f>
        <v>0</v>
      </c>
      <c r="S1633" s="17">
        <f>[1]!s_val_ev(A1633,"",100000000)</f>
        <v>87.026666579999997</v>
      </c>
      <c r="T1633" s="17">
        <f>[1]!share_freesharesmv(A1633,"",100000000)</f>
        <v>48.184073364000007</v>
      </c>
      <c r="U1633" s="17">
        <f>[1]!s_dq_amount_btin(A1633,E1633,100000000)</f>
        <v>8.4418376399999993</v>
      </c>
      <c r="V1633" s="17">
        <f>[1]!s_dq_turn(A1633,E1633)</f>
        <v>17.696910183264606</v>
      </c>
      <c r="W1633" s="2">
        <f>[1]!s_pq_amount(A1633,"20260101","",100000000)</f>
        <v>569.52854878000005</v>
      </c>
      <c r="X1633" s="2">
        <f>[1]!s_pq_avgamount(A1633,"20260101","",100000000)</f>
        <v>5.1775322616363635</v>
      </c>
      <c r="Y1633" s="17">
        <f>[1]!s_ipo_dilutedpe(A1633)</f>
        <v>54.12</v>
      </c>
      <c r="Z1633" s="12">
        <f>[1]!s_ipo_collection_total(A1633,100000000)</f>
        <v>15.7014</v>
      </c>
      <c r="AA1633" s="2">
        <f>[1]!s_val_pe_ttm(A1633,E1633)</f>
        <v>179.50666809082031</v>
      </c>
      <c r="AB1633" s="5">
        <f>[1]!s_info_zjtxornot1(A1633,"")</f>
        <v>0</v>
      </c>
      <c r="AC1633" s="22" t="str">
        <f>[1]!s_info_nature1(A1633,"")</f>
        <v>民营企业</v>
      </c>
      <c r="AD1633" s="6" t="str">
        <f>[1]!s_info_city(A1633)</f>
        <v>鹤山市</v>
      </c>
      <c r="AE1633" s="6" t="str">
        <f>[1]!s_info_province(A1633)</f>
        <v>广东省</v>
      </c>
      <c r="AF1633">
        <v>112.801618</v>
      </c>
      <c r="AG1633">
        <v>22.675317</v>
      </c>
    </row>
    <row r="1634" spans="1:33" x14ac:dyDescent="0.3">
      <c r="A1634" s="12" t="s">
        <v>3815</v>
      </c>
      <c r="B1634" s="12" t="s">
        <v>3816</v>
      </c>
      <c r="C1634" s="16" t="str">
        <f>[1]!s_info_mkt(A1634)</f>
        <v>创业板</v>
      </c>
      <c r="D1634" s="16" t="str">
        <f>[1]!s_ipo_listeddate(A1634)</f>
        <v>2023-02-08</v>
      </c>
      <c r="E1634" s="16" t="str">
        <f>[1]!lastradeday_s("000002","")</f>
        <v>2026-06-22</v>
      </c>
      <c r="F1634" s="16" t="str">
        <f>[1]!s_info_industry_csrc2023(A1634,"",3)</f>
        <v>专用设备制造业</v>
      </c>
      <c r="G1634" s="16" t="str">
        <f>[1]!s_info_industry_csrc2023(A1634,"",1)</f>
        <v>制造业</v>
      </c>
      <c r="H1634" s="16">
        <f>[1]!s_is(A1634,83,"FY","YTD","20251231",1,"",100000000)</f>
        <v>50.557310436899996</v>
      </c>
      <c r="I1634" s="16">
        <f>[1]!s_is(A1634,83,"FY","YTD","20241231",1,"",100000000)</f>
        <v>54.255427921000006</v>
      </c>
      <c r="J1634" s="16">
        <f t="shared" si="75"/>
        <v>-6.8161244428571188E-2</v>
      </c>
      <c r="K1634" s="16">
        <f>[1]!s_is(A1634,61,"FY","YTD","20251231",1,"",100000000)</f>
        <v>-3.5509559982999996</v>
      </c>
      <c r="L1634" s="16">
        <f>[1]!s_is(A1634,61,"FY","YTD","20241231",1,"",100000000)</f>
        <v>0.87893797459999989</v>
      </c>
      <c r="M1634" s="16">
        <f t="shared" si="76"/>
        <v>-5.0400529968181447</v>
      </c>
      <c r="N1634" s="16">
        <f>[1]!s_fa_roe(A1634,"20251231")</f>
        <v>-8.2383000000000006</v>
      </c>
      <c r="O1634" s="16">
        <f>[1]!s_stmnote_rdexp(A1634,"20251231",1,10000)</f>
        <v>27541.606223999999</v>
      </c>
      <c r="P1634" s="20">
        <f t="shared" si="77"/>
        <v>5.447601145312974E-2</v>
      </c>
      <c r="Q1634" s="16">
        <f>[1]!s_margin_tradingbalance(A1634,"",10000)</f>
        <v>11913.811299999999</v>
      </c>
      <c r="R1634" s="16">
        <f>[1]!s_margin_seclendingbalance(A1634,"",10000)</f>
        <v>28.354399999999998</v>
      </c>
      <c r="S1634" s="17">
        <f>[1]!s_val_ev(A1634,"",100000000)</f>
        <v>71.778287888999998</v>
      </c>
      <c r="T1634" s="17">
        <f>[1]!share_freesharesmv(A1634,"",100000000)</f>
        <v>16.735073849999999</v>
      </c>
      <c r="U1634" s="17">
        <f>[1]!s_dq_amount_btin(A1634,E1634,100000000)</f>
        <v>0.87667625000000005</v>
      </c>
      <c r="V1634" s="17">
        <f>[1]!s_dq_turn(A1634,E1634)</f>
        <v>2.8769843811188367</v>
      </c>
      <c r="W1634" s="2">
        <f>[1]!s_pq_amount(A1634,"20260101","",100000000)</f>
        <v>68.798829789999999</v>
      </c>
      <c r="X1634" s="2">
        <f>[1]!s_pq_avgamount(A1634,"20260101","",100000000)</f>
        <v>0.62544390718181819</v>
      </c>
      <c r="Y1634" s="17">
        <f>[1]!s_ipo_dilutedpe(A1634)</f>
        <v>63.45</v>
      </c>
      <c r="Z1634" s="12">
        <f>[1]!s_ipo_collection_total(A1634,100000000)</f>
        <v>37.495089999999998</v>
      </c>
      <c r="AA1634" s="2">
        <f>[1]!s_val_pe_ttm(A1634,E1634)</f>
        <v>-18.064304351806641</v>
      </c>
      <c r="AB1634" s="5">
        <f>[1]!s_info_zjtxornot1(A1634,"")</f>
        <v>0</v>
      </c>
      <c r="AC1634" s="22" t="str">
        <f>[1]!s_info_nature1(A1634,"")</f>
        <v>民营企业</v>
      </c>
      <c r="AD1634" s="6" t="str">
        <f>[1]!s_info_city(A1634)</f>
        <v>常州市</v>
      </c>
      <c r="AE1634" s="6" t="str">
        <f>[1]!s_info_province(A1634)</f>
        <v>江苏省</v>
      </c>
      <c r="AF1634">
        <v>119.946973</v>
      </c>
      <c r="AG1634">
        <v>31.772752000000001</v>
      </c>
    </row>
    <row r="1635" spans="1:33" x14ac:dyDescent="0.3">
      <c r="A1635" s="12" t="s">
        <v>3817</v>
      </c>
      <c r="B1635" s="12" t="s">
        <v>3818</v>
      </c>
      <c r="C1635" s="16" t="str">
        <f>[1]!s_info_mkt(A1635)</f>
        <v>主板</v>
      </c>
      <c r="D1635" s="16" t="str">
        <f>[1]!s_ipo_listeddate(A1635)</f>
        <v>2007-08-16</v>
      </c>
      <c r="E1635" s="16" t="str">
        <f>[1]!lastradeday_s("000002","")</f>
        <v>2026-06-22</v>
      </c>
      <c r="F1635" s="16" t="str">
        <f>[1]!s_info_industry_csrc2023(A1635,"",3)</f>
        <v>纺织服装、服饰业</v>
      </c>
      <c r="G1635" s="16" t="str">
        <f>[1]!s_info_industry_csrc2023(A1635,"",1)</f>
        <v>制造业</v>
      </c>
      <c r="H1635" s="16">
        <f>[1]!s_is(A1635,83,"FY","YTD","20251231",1,"",100000000)</f>
        <v>51.693899109999997</v>
      </c>
      <c r="I1635" s="16">
        <f>[1]!s_is(A1635,83,"FY","YTD","20241231",1,"",100000000)</f>
        <v>51.532315877200006</v>
      </c>
      <c r="J1635" s="16">
        <f t="shared" si="75"/>
        <v>3.1355709528957387E-3</v>
      </c>
      <c r="K1635" s="16">
        <f>[1]!s_is(A1635,61,"FY","YTD","20251231",1,"",100000000)</f>
        <v>3.4174776273000003</v>
      </c>
      <c r="L1635" s="16">
        <f>[1]!s_is(A1635,61,"FY","YTD","20241231",1,"",100000000)</f>
        <v>4.9496004957999995</v>
      </c>
      <c r="M1635" s="16">
        <f t="shared" si="76"/>
        <v>-0.30954475412714366</v>
      </c>
      <c r="N1635" s="16">
        <f>[1]!s_fa_roe(A1635,"20251231")</f>
        <v>7.5868000000000002</v>
      </c>
      <c r="O1635" s="16">
        <f>[1]!s_stmnote_rdexp(A1635,"20251231",1,10000)</f>
        <v>7528.8283970000002</v>
      </c>
      <c r="P1635" s="20">
        <f t="shared" si="77"/>
        <v>1.4564249411674919E-2</v>
      </c>
      <c r="Q1635" s="16">
        <f>[1]!s_margin_tradingbalance(A1635,"",10000)</f>
        <v>14978.5059</v>
      </c>
      <c r="R1635" s="16">
        <f>[1]!s_margin_seclendingbalance(A1635,"",10000)</f>
        <v>40.972799999999999</v>
      </c>
      <c r="S1635" s="17">
        <f>[1]!s_val_ev(A1635,"",100000000)</f>
        <v>56.184348566500006</v>
      </c>
      <c r="T1635" s="17">
        <f>[1]!share_freesharesmv(A1635,"",100000000)</f>
        <v>34.737175434499996</v>
      </c>
      <c r="U1635" s="17">
        <f>[1]!s_dq_amount_btin(A1635,E1635,100000000)</f>
        <v>0.90312908999999997</v>
      </c>
      <c r="V1635" s="17">
        <f>[1]!s_dq_turn(A1635,E1635)</f>
        <v>2.0109167106039205</v>
      </c>
      <c r="W1635" s="2">
        <f>[1]!s_pq_amount(A1635,"20260101","",100000000)</f>
        <v>125.55776427000001</v>
      </c>
      <c r="X1635" s="2">
        <f>[1]!s_pq_avgamount(A1635,"20260101","",100000000)</f>
        <v>1.1414342206363637</v>
      </c>
      <c r="Y1635" s="17">
        <f>[1]!s_ipo_dilutedpe(A1635)</f>
        <v>28.7</v>
      </c>
      <c r="Z1635" s="12">
        <f>[1]!s_ipo_collection_total(A1635,100000000)</f>
        <v>3.024</v>
      </c>
      <c r="AA1635" s="2">
        <f>[1]!s_val_pe_ttm(A1635,E1635)</f>
        <v>13.762104034423828</v>
      </c>
      <c r="AB1635" s="5">
        <f>[1]!s_info_zjtxornot1(A1635,"")</f>
        <v>0</v>
      </c>
      <c r="AC1635" s="22" t="str">
        <f>[1]!s_info_nature1(A1635,"")</f>
        <v>民营企业</v>
      </c>
      <c r="AD1635" s="6" t="str">
        <f>[1]!s_info_city(A1635)</f>
        <v>温州市</v>
      </c>
      <c r="AE1635" s="6" t="str">
        <f>[1]!s_info_province(A1635)</f>
        <v>浙江省</v>
      </c>
      <c r="AF1635">
        <v>120.672111</v>
      </c>
      <c r="AG1635">
        <v>28.000575000000001</v>
      </c>
    </row>
    <row r="1636" spans="1:33" x14ac:dyDescent="0.3">
      <c r="A1636" s="12" t="s">
        <v>3819</v>
      </c>
      <c r="B1636" s="12" t="s">
        <v>3820</v>
      </c>
      <c r="C1636" s="16" t="str">
        <f>[1]!s_info_mkt(A1636)</f>
        <v>创业板</v>
      </c>
      <c r="D1636" s="16" t="str">
        <f>[1]!s_ipo_listeddate(A1636)</f>
        <v>2022-02-21</v>
      </c>
      <c r="E1636" s="16" t="str">
        <f>[1]!lastradeday_s("000002","")</f>
        <v>2026-06-22</v>
      </c>
      <c r="F1636" s="16" t="str">
        <f>[1]!s_info_industry_csrc2023(A1636,"",3)</f>
        <v>汽车制造业</v>
      </c>
      <c r="G1636" s="16" t="str">
        <f>[1]!s_info_industry_csrc2023(A1636,"",1)</f>
        <v>制造业</v>
      </c>
      <c r="H1636" s="16">
        <f>[1]!s_is(A1636,83,"FY","YTD","20251231",1,"",100000000)</f>
        <v>5.4945542353999999</v>
      </c>
      <c r="I1636" s="16">
        <f>[1]!s_is(A1636,83,"FY","YTD","20241231",1,"",100000000)</f>
        <v>5.1370944263</v>
      </c>
      <c r="J1636" s="16">
        <f t="shared" si="75"/>
        <v>6.958404487757508E-2</v>
      </c>
      <c r="K1636" s="16">
        <f>[1]!s_is(A1636,61,"FY","YTD","20251231",1,"",100000000)</f>
        <v>1.1874584979</v>
      </c>
      <c r="L1636" s="16">
        <f>[1]!s_is(A1636,61,"FY","YTD","20241231",1,"",100000000)</f>
        <v>1.2160399976</v>
      </c>
      <c r="M1636" s="16">
        <f t="shared" si="76"/>
        <v>-2.3503749676333847E-2</v>
      </c>
      <c r="N1636" s="16">
        <f>[1]!s_fa_roe(A1636,"20251231")</f>
        <v>8.2001000000000008</v>
      </c>
      <c r="O1636" s="16">
        <f>[1]!s_stmnote_rdexp(A1636,"20251231",1,10000)</f>
        <v>2811.486793</v>
      </c>
      <c r="P1636" s="20">
        <f t="shared" si="77"/>
        <v>5.1168605723942329E-2</v>
      </c>
      <c r="Q1636" s="16">
        <f>[1]!s_margin_tradingbalance(A1636,"",10000)</f>
        <v>12888.4691</v>
      </c>
      <c r="R1636" s="16">
        <f>[1]!s_margin_seclendingbalance(A1636,"",10000)</f>
        <v>2.5005999999999999</v>
      </c>
      <c r="S1636" s="17">
        <f>[1]!s_val_ev(A1636,"",100000000)</f>
        <v>39.263133209599999</v>
      </c>
      <c r="T1636" s="17">
        <f>[1]!share_freesharesmv(A1636,"",100000000)</f>
        <v>12.757173209600001</v>
      </c>
      <c r="U1636" s="17">
        <f>[1]!s_dq_amount_btin(A1636,E1636,100000000)</f>
        <v>0.65270254999999999</v>
      </c>
      <c r="V1636" s="17">
        <f>[1]!s_dq_turn(A1636,E1636)</f>
        <v>2.1383225191114961</v>
      </c>
      <c r="W1636" s="2">
        <f>[1]!s_pq_amount(A1636,"20260101","",100000000)</f>
        <v>136.38833600000001</v>
      </c>
      <c r="X1636" s="2">
        <f>[1]!s_pq_avgamount(A1636,"20260101","",100000000)</f>
        <v>1.2398939636363635</v>
      </c>
      <c r="Y1636" s="17">
        <f>[1]!s_ipo_dilutedpe(A1636)</f>
        <v>29.99</v>
      </c>
      <c r="Z1636" s="12">
        <f>[1]!s_ipo_collection_total(A1636,100000000)</f>
        <v>9.0562500000000004</v>
      </c>
      <c r="AA1636" s="2">
        <f>[1]!s_val_pe_ttm(A1636,E1636)</f>
        <v>34.685768127441406</v>
      </c>
      <c r="AB1636" s="5">
        <f>[1]!s_info_zjtxornot1(A1636,"")</f>
        <v>0</v>
      </c>
      <c r="AC1636" s="22" t="str">
        <f>[1]!s_info_nature1(A1636,"")</f>
        <v>民营企业</v>
      </c>
      <c r="AD1636" s="6" t="str">
        <f>[1]!s_info_city(A1636)</f>
        <v>江阴市</v>
      </c>
      <c r="AE1636" s="6" t="str">
        <f>[1]!s_info_province(A1636)</f>
        <v>江苏省</v>
      </c>
      <c r="AF1636">
        <v>120.31067899999999</v>
      </c>
      <c r="AG1636">
        <v>31.837425</v>
      </c>
    </row>
    <row r="1637" spans="1:33" x14ac:dyDescent="0.3">
      <c r="A1637" s="12" t="s">
        <v>3821</v>
      </c>
      <c r="B1637" s="12" t="s">
        <v>3822</v>
      </c>
      <c r="C1637" s="16" t="str">
        <f>[1]!s_info_mkt(A1637)</f>
        <v>主板</v>
      </c>
      <c r="D1637" s="16" t="str">
        <f>[1]!s_ipo_listeddate(A1637)</f>
        <v>2020-12-31</v>
      </c>
      <c r="E1637" s="16" t="str">
        <f>[1]!lastradeday_s("000002","")</f>
        <v>2026-06-22</v>
      </c>
      <c r="F1637" s="16" t="str">
        <f>[1]!s_info_industry_csrc2023(A1637,"",3)</f>
        <v>纺织业</v>
      </c>
      <c r="G1637" s="16" t="str">
        <f>[1]!s_info_industry_csrc2023(A1637,"",1)</f>
        <v>制造业</v>
      </c>
      <c r="H1637" s="16">
        <f>[1]!s_is(A1637,83,"FY","YTD","20251231",1,"",100000000)</f>
        <v>8.8230212847000011</v>
      </c>
      <c r="I1637" s="16">
        <f>[1]!s_is(A1637,83,"FY","YTD","20241231",1,"",100000000)</f>
        <v>8.1708506274000001</v>
      </c>
      <c r="J1637" s="16">
        <f t="shared" si="75"/>
        <v>7.9816739656581426E-2</v>
      </c>
      <c r="K1637" s="16">
        <f>[1]!s_is(A1637,61,"FY","YTD","20251231",1,"",100000000)</f>
        <v>1.1167369168000001</v>
      </c>
      <c r="L1637" s="16">
        <f>[1]!s_is(A1637,61,"FY","YTD","20241231",1,"",100000000)</f>
        <v>1.222574013</v>
      </c>
      <c r="M1637" s="16">
        <f t="shared" si="76"/>
        <v>-8.6569070726681574E-2</v>
      </c>
      <c r="N1637" s="16">
        <f>[1]!s_fa_roe(A1637,"20251231")</f>
        <v>8.5114999999999998</v>
      </c>
      <c r="O1637" s="16">
        <f>[1]!s_stmnote_rdexp(A1637,"20251231",1,10000)</f>
        <v>2989.8289540000001</v>
      </c>
      <c r="P1637" s="20">
        <f t="shared" si="77"/>
        <v>3.3886679602424419E-2</v>
      </c>
      <c r="Q1637" s="16">
        <f>[1]!s_margin_tradingbalance(A1637,"",10000)</f>
        <v>0</v>
      </c>
      <c r="R1637" s="16">
        <f>[1]!s_margin_seclendingbalance(A1637,"",10000)</f>
        <v>0</v>
      </c>
      <c r="S1637" s="17">
        <f>[1]!s_val_ev(A1637,"",100000000)</f>
        <v>26.0165416</v>
      </c>
      <c r="T1637" s="17">
        <f>[1]!share_freesharesmv(A1637,"",100000000)</f>
        <v>9.6949640000000006</v>
      </c>
      <c r="U1637" s="17">
        <f>[1]!s_dq_amount_btin(A1637,E1637,100000000)</f>
        <v>0.48991592</v>
      </c>
      <c r="V1637" s="17">
        <f>[1]!s_dq_turn(A1637,E1637)</f>
        <v>1.9807791637785455</v>
      </c>
      <c r="W1637" s="2">
        <f>[1]!s_pq_amount(A1637,"20260101","",100000000)</f>
        <v>86.721793129999995</v>
      </c>
      <c r="X1637" s="2">
        <f>[1]!s_pq_avgamount(A1637,"20260101","",100000000)</f>
        <v>0.78837993754545455</v>
      </c>
      <c r="Y1637" s="17">
        <f>[1]!s_ipo_dilutedpe(A1637)</f>
        <v>22.99</v>
      </c>
      <c r="Z1637" s="12">
        <f>[1]!s_ipo_collection_total(A1637,100000000)</f>
        <v>5.0808</v>
      </c>
      <c r="AA1637" s="2">
        <f>[1]!s_val_pe_ttm(A1637,E1637)</f>
        <v>23.935585021972656</v>
      </c>
      <c r="AB1637" s="5">
        <f>[1]!s_info_zjtxornot1(A1637,"")</f>
        <v>0</v>
      </c>
      <c r="AC1637" s="22" t="str">
        <f>[1]!s_info_nature1(A1637,"")</f>
        <v>民营企业</v>
      </c>
      <c r="AD1637" s="6" t="str">
        <f>[1]!s_info_city(A1637)</f>
        <v>绍兴市</v>
      </c>
      <c r="AE1637" s="6" t="str">
        <f>[1]!s_info_province(A1637)</f>
        <v>浙江省</v>
      </c>
      <c r="AF1637">
        <v>120.582112</v>
      </c>
      <c r="AG1637">
        <v>29.997116999999999</v>
      </c>
    </row>
    <row r="1638" spans="1:33" x14ac:dyDescent="0.3">
      <c r="A1638" s="12" t="s">
        <v>3823</v>
      </c>
      <c r="B1638" s="12" t="s">
        <v>3824</v>
      </c>
      <c r="C1638" s="16" t="str">
        <f>[1]!s_info_mkt(A1638)</f>
        <v>科创板</v>
      </c>
      <c r="D1638" s="16" t="str">
        <f>[1]!s_ipo_listeddate(A1638)</f>
        <v>2022-10-26</v>
      </c>
      <c r="E1638" s="16" t="str">
        <f>[1]!lastradeday_s("000002","")</f>
        <v>2026-06-22</v>
      </c>
      <c r="F1638" s="16" t="str">
        <f>[1]!s_info_industry_csrc2023(A1638,"",3)</f>
        <v>专业技术服务业</v>
      </c>
      <c r="G1638" s="16" t="str">
        <f>[1]!s_info_industry_csrc2023(A1638,"",1)</f>
        <v>科学研究和技术服务业</v>
      </c>
      <c r="H1638" s="16">
        <f>[1]!s_is(A1638,83,"FY","YTD","20251231",1,"",100000000)</f>
        <v>15.7464241639</v>
      </c>
      <c r="I1638" s="16">
        <f>[1]!s_is(A1638,83,"FY","YTD","20241231",1,"",100000000)</f>
        <v>10.7686986817</v>
      </c>
      <c r="J1638" s="16">
        <f t="shared" si="75"/>
        <v>0.46224020462741677</v>
      </c>
      <c r="K1638" s="16">
        <f>[1]!s_is(A1638,61,"FY","YTD","20251231",1,"",100000000)</f>
        <v>3.0319863591000003</v>
      </c>
      <c r="L1638" s="16">
        <f>[1]!s_is(A1638,61,"FY","YTD","20241231",1,"",100000000)</f>
        <v>1.2822878443999999</v>
      </c>
      <c r="M1638" s="16">
        <f t="shared" si="76"/>
        <v>1.3645130633821989</v>
      </c>
      <c r="N1638" s="16">
        <f>[1]!s_fa_roe(A1638,"20251231")</f>
        <v>10.854799999999999</v>
      </c>
      <c r="O1638" s="16">
        <f>[1]!s_stmnote_rdexp(A1638,"20251231",1,10000)</f>
        <v>17201.103369</v>
      </c>
      <c r="P1638" s="20">
        <f t="shared" si="77"/>
        <v>0.10923815585023408</v>
      </c>
      <c r="Q1638" s="16">
        <f>[1]!s_margin_tradingbalance(A1638,"",10000)</f>
        <v>70841.834300000002</v>
      </c>
      <c r="R1638" s="16">
        <f>[1]!s_margin_seclendingbalance(A1638,"",10000)</f>
        <v>237.90450000000001</v>
      </c>
      <c r="S1638" s="17">
        <f>[1]!s_val_ev(A1638,"",100000000)</f>
        <v>272.65613037809999</v>
      </c>
      <c r="T1638" s="17">
        <f>[1]!share_freesharesmv(A1638,"",100000000)</f>
        <v>198.54968731650001</v>
      </c>
      <c r="U1638" s="17">
        <f>[1]!s_dq_amount_btin(A1638,E1638,100000000)</f>
        <v>16.428765210000002</v>
      </c>
      <c r="V1638" s="17">
        <f>[1]!s_dq_turn(A1638,E1638)</f>
        <v>6.0197820597465403</v>
      </c>
      <c r="W1638" s="2">
        <f>[1]!s_pq_amount(A1638,"20260101","",100000000)</f>
        <v>1302.81573069</v>
      </c>
      <c r="X1638" s="2">
        <f>[1]!s_pq_avgamount(A1638,"20260101","",100000000)</f>
        <v>11.843779369909091</v>
      </c>
      <c r="Y1638" s="17">
        <f>[1]!s_ipo_dilutedpe(A1638)</f>
        <v>42.03</v>
      </c>
      <c r="Z1638" s="12">
        <f>[1]!s_ipo_collection_total(A1638,100000000)</f>
        <v>13.40648023</v>
      </c>
      <c r="AA1638" s="2">
        <f>[1]!s_val_pe_ttm(A1638,E1638)</f>
        <v>78.318313598632813</v>
      </c>
      <c r="AB1638" s="5">
        <f>[1]!s_info_zjtxornot1(A1638,"")</f>
        <v>1</v>
      </c>
      <c r="AC1638" s="22" t="str">
        <f>[1]!s_info_nature1(A1638,"")</f>
        <v>民营企业</v>
      </c>
      <c r="AD1638" s="6" t="str">
        <f>[1]!s_info_city(A1638)</f>
        <v>上海市</v>
      </c>
      <c r="AE1638" s="6" t="str">
        <f>[1]!s_info_province(A1638)</f>
        <v>上海</v>
      </c>
      <c r="AF1638">
        <v>121.472644</v>
      </c>
      <c r="AG1638">
        <v>31.231705999999999</v>
      </c>
    </row>
    <row r="1639" spans="1:33" x14ac:dyDescent="0.3">
      <c r="A1639" s="12" t="s">
        <v>3825</v>
      </c>
      <c r="B1639" s="12" t="s">
        <v>3826</v>
      </c>
      <c r="C1639" s="16" t="str">
        <f>[1]!s_info_mkt(A1639)</f>
        <v>主板</v>
      </c>
      <c r="D1639" s="16" t="str">
        <f>[1]!s_ipo_listeddate(A1639)</f>
        <v>2017-04-27</v>
      </c>
      <c r="E1639" s="16" t="str">
        <f>[1]!lastradeday_s("000002","")</f>
        <v>2026-06-22</v>
      </c>
      <c r="F1639" s="16" t="str">
        <f>[1]!s_info_industry_csrc2023(A1639,"",3)</f>
        <v>铁路、船舶、航空航天和其他运输设备制造业</v>
      </c>
      <c r="G1639" s="16" t="str">
        <f>[1]!s_info_industry_csrc2023(A1639,"",1)</f>
        <v>制造业</v>
      </c>
      <c r="H1639" s="16">
        <f>[1]!s_is(A1639,83,"FY","YTD","20251231",1,"",100000000)</f>
        <v>41.129678124199998</v>
      </c>
      <c r="I1639" s="16">
        <f>[1]!s_is(A1639,83,"FY","YTD","20241231",1,"",100000000)</f>
        <v>35.109208706799997</v>
      </c>
      <c r="J1639" s="16">
        <f t="shared" si="75"/>
        <v>0.17147835679457923</v>
      </c>
      <c r="K1639" s="16">
        <f>[1]!s_is(A1639,61,"FY","YTD","20251231",1,"",100000000)</f>
        <v>0.50600491979999995</v>
      </c>
      <c r="L1639" s="16">
        <f>[1]!s_is(A1639,61,"FY","YTD","20241231",1,"",100000000)</f>
        <v>0.25624594280000002</v>
      </c>
      <c r="M1639" s="16">
        <f t="shared" si="76"/>
        <v>0.97468461069425338</v>
      </c>
      <c r="N1639" s="16">
        <f>[1]!s_fa_roe(A1639,"20251231")</f>
        <v>3.3216999999999999</v>
      </c>
      <c r="O1639" s="16">
        <f>[1]!s_stmnote_rdexp(A1639,"20251231",1,10000)</f>
        <v>17157.051086000003</v>
      </c>
      <c r="P1639" s="20">
        <f t="shared" si="77"/>
        <v>4.1714527972211604E-2</v>
      </c>
      <c r="Q1639" s="16">
        <f>[1]!s_margin_tradingbalance(A1639,"",10000)</f>
        <v>0</v>
      </c>
      <c r="R1639" s="16">
        <f>[1]!s_margin_seclendingbalance(A1639,"",10000)</f>
        <v>0</v>
      </c>
      <c r="S1639" s="17">
        <f>[1]!s_val_ev(A1639,"",100000000)</f>
        <v>22.323947629999999</v>
      </c>
      <c r="T1639" s="17">
        <f>[1]!share_freesharesmv(A1639,"",100000000)</f>
        <v>7.8671452300000002</v>
      </c>
      <c r="U1639" s="17">
        <f>[1]!s_dq_amount_btin(A1639,E1639,100000000)</f>
        <v>0.34640425000000002</v>
      </c>
      <c r="V1639" s="17">
        <f>[1]!s_dq_turn(A1639,E1639)</f>
        <v>1.5918309157939912</v>
      </c>
      <c r="W1639" s="2">
        <f>[1]!s_pq_amount(A1639,"20260101","",100000000)</f>
        <v>109.30713488000001</v>
      </c>
      <c r="X1639" s="2">
        <f>[1]!s_pq_avgamount(A1639,"20260101","",100000000)</f>
        <v>0.99370122618181822</v>
      </c>
      <c r="Y1639" s="17">
        <f>[1]!s_ipo_dilutedpe(A1639)</f>
        <v>22.97</v>
      </c>
      <c r="Z1639" s="12">
        <f>[1]!s_ipo_collection_total(A1639,100000000)</f>
        <v>3.1059000000000001</v>
      </c>
      <c r="AA1639" s="2">
        <f>[1]!s_val_pe_ttm(A1639,E1639)</f>
        <v>48.686672210693359</v>
      </c>
      <c r="AB1639" s="5">
        <f>[1]!s_info_zjtxornot1(A1639,"")</f>
        <v>0</v>
      </c>
      <c r="AC1639" s="22" t="str">
        <f>[1]!s_info_nature1(A1639,"")</f>
        <v>民营企业</v>
      </c>
      <c r="AD1639" s="6" t="str">
        <f>[1]!s_info_city(A1639)</f>
        <v>无锡市</v>
      </c>
      <c r="AE1639" s="6" t="str">
        <f>[1]!s_info_province(A1639)</f>
        <v>江苏省</v>
      </c>
      <c r="AF1639">
        <v>120.301663</v>
      </c>
      <c r="AG1639">
        <v>31.574729000000001</v>
      </c>
    </row>
    <row r="1640" spans="1:33" x14ac:dyDescent="0.3">
      <c r="A1640" s="12" t="s">
        <v>3827</v>
      </c>
      <c r="B1640" s="12" t="s">
        <v>3828</v>
      </c>
      <c r="C1640" s="16" t="str">
        <f>[1]!s_info_mkt(A1640)</f>
        <v>主板</v>
      </c>
      <c r="D1640" s="16" t="str">
        <f>[1]!s_ipo_listeddate(A1640)</f>
        <v>2008-09-19</v>
      </c>
      <c r="E1640" s="16" t="str">
        <f>[1]!lastradeday_s("000002","")</f>
        <v>2026-06-22</v>
      </c>
      <c r="F1640" s="16" t="str">
        <f>[1]!s_info_industry_csrc2023(A1640,"",3)</f>
        <v>通用设备制造业</v>
      </c>
      <c r="G1640" s="16" t="str">
        <f>[1]!s_info_industry_csrc2023(A1640,"",1)</f>
        <v>制造业</v>
      </c>
      <c r="H1640" s="16">
        <f>[1]!s_is(A1640,83,"FY","YTD","20251231",1,"",100000000)</f>
        <v>17.5019675335</v>
      </c>
      <c r="I1640" s="16">
        <f>[1]!s_is(A1640,83,"FY","YTD","20241231",1,"",100000000)</f>
        <v>15.969287918800001</v>
      </c>
      <c r="J1640" s="16">
        <f t="shared" si="75"/>
        <v>9.5976703688561926E-2</v>
      </c>
      <c r="K1640" s="16">
        <f>[1]!s_is(A1640,61,"FY","YTD","20251231",1,"",100000000)</f>
        <v>-0.24914233760000001</v>
      </c>
      <c r="L1640" s="16">
        <f>[1]!s_is(A1640,61,"FY","YTD","20241231",1,"",100000000)</f>
        <v>-1.1568961740999999</v>
      </c>
      <c r="M1640" s="16">
        <f t="shared" si="76"/>
        <v>0.78464589720523648</v>
      </c>
      <c r="N1640" s="16">
        <f>[1]!s_fa_roe(A1640,"20251231")</f>
        <v>-1.6587000000000001</v>
      </c>
      <c r="O1640" s="16">
        <f>[1]!s_stmnote_rdexp(A1640,"20251231",1,10000)</f>
        <v>6015.6802109999999</v>
      </c>
      <c r="P1640" s="20">
        <f t="shared" si="77"/>
        <v>3.4371451092487536E-2</v>
      </c>
      <c r="Q1640" s="16">
        <f>[1]!s_margin_tradingbalance(A1640,"",10000)</f>
        <v>58375.342600000004</v>
      </c>
      <c r="R1640" s="16">
        <f>[1]!s_margin_seclendingbalance(A1640,"",10000)</f>
        <v>36.252000000000002</v>
      </c>
      <c r="S1640" s="17">
        <f>[1]!s_val_ev(A1640,"",100000000)</f>
        <v>109.63075753</v>
      </c>
      <c r="T1640" s="17">
        <f>[1]!share_freesharesmv(A1640,"",100000000)</f>
        <v>78.331277355800012</v>
      </c>
      <c r="U1640" s="17">
        <f>[1]!s_dq_amount_btin(A1640,E1640,100000000)</f>
        <v>22.69350794</v>
      </c>
      <c r="V1640" s="17">
        <f>[1]!s_dq_turn(A1640,E1640)</f>
        <v>24.740014346986385</v>
      </c>
      <c r="W1640" s="2">
        <f>[1]!s_pq_amount(A1640,"20260101","",100000000)</f>
        <v>1407.57942733</v>
      </c>
      <c r="X1640" s="2">
        <f>[1]!s_pq_avgamount(A1640,"20260101","",100000000)</f>
        <v>12.796176612090909</v>
      </c>
      <c r="Y1640" s="17">
        <f>[1]!s_ipo_dilutedpe(A1640)</f>
        <v>24.28</v>
      </c>
      <c r="Z1640" s="12">
        <f>[1]!s_ipo_collection_total(A1640,100000000)</f>
        <v>2.4011999999999998</v>
      </c>
      <c r="AA1640" s="2">
        <f>[1]!s_val_pe_ttm(A1640,E1640)</f>
        <v>-394.25686645507813</v>
      </c>
      <c r="AB1640" s="5">
        <f>[1]!s_info_zjtxornot1(A1640,"")</f>
        <v>1</v>
      </c>
      <c r="AC1640" s="22" t="str">
        <f>[1]!s_info_nature1(A1640,"")</f>
        <v>民营企业</v>
      </c>
      <c r="AD1640" s="6" t="str">
        <f>[1]!s_info_city(A1640)</f>
        <v>自贡市</v>
      </c>
      <c r="AE1640" s="6" t="str">
        <f>[1]!s_info_province(A1640)</f>
        <v>四川省</v>
      </c>
      <c r="AF1640">
        <v>104.773447</v>
      </c>
      <c r="AG1640">
        <v>29.352765000000002</v>
      </c>
    </row>
    <row r="1641" spans="1:33" x14ac:dyDescent="0.3">
      <c r="A1641" s="12" t="s">
        <v>3829</v>
      </c>
      <c r="B1641" s="12" t="s">
        <v>3830</v>
      </c>
      <c r="C1641" s="16" t="str">
        <f>[1]!s_info_mkt(A1641)</f>
        <v>创业板</v>
      </c>
      <c r="D1641" s="16" t="str">
        <f>[1]!s_ipo_listeddate(A1641)</f>
        <v>2017-08-04</v>
      </c>
      <c r="E1641" s="16" t="str">
        <f>[1]!lastradeday_s("000002","")</f>
        <v>2026-06-22</v>
      </c>
      <c r="F1641" s="16" t="str">
        <f>[1]!s_info_industry_csrc2023(A1641,"",3)</f>
        <v>计算机、通信和其他电子设备制造业</v>
      </c>
      <c r="G1641" s="16" t="str">
        <f>[1]!s_info_industry_csrc2023(A1641,"",1)</f>
        <v>制造业</v>
      </c>
      <c r="H1641" s="16">
        <f>[1]!s_is(A1641,83,"FY","YTD","20251231",1,"",100000000)</f>
        <v>15.9107357372</v>
      </c>
      <c r="I1641" s="16">
        <f>[1]!s_is(A1641,83,"FY","YTD","20241231",1,"",100000000)</f>
        <v>15.419345246900001</v>
      </c>
      <c r="J1641" s="16">
        <f t="shared" si="75"/>
        <v>3.1868440743214599E-2</v>
      </c>
      <c r="K1641" s="16">
        <f>[1]!s_is(A1641,61,"FY","YTD","20251231",1,"",100000000)</f>
        <v>-1.3436859365</v>
      </c>
      <c r="L1641" s="16">
        <f>[1]!s_is(A1641,61,"FY","YTD","20241231",1,"",100000000)</f>
        <v>-1.5499392921000001</v>
      </c>
      <c r="M1641" s="16">
        <f t="shared" si="76"/>
        <v>0.13307189297753019</v>
      </c>
      <c r="N1641" s="16">
        <f>[1]!s_fa_roe(A1641,"20251231")</f>
        <v>-14.5876</v>
      </c>
      <c r="O1641" s="16">
        <f>[1]!s_stmnote_rdexp(A1641,"20251231",1,10000)</f>
        <v>9623.3291269999991</v>
      </c>
      <c r="P1641" s="20">
        <f t="shared" si="77"/>
        <v>6.0483244055774446E-2</v>
      </c>
      <c r="Q1641" s="16">
        <f>[1]!s_margin_tradingbalance(A1641,"",10000)</f>
        <v>0</v>
      </c>
      <c r="R1641" s="16">
        <f>[1]!s_margin_seclendingbalance(A1641,"",10000)</f>
        <v>0</v>
      </c>
      <c r="S1641" s="17">
        <f>[1]!s_val_ev(A1641,"",100000000)</f>
        <v>52.229093687999999</v>
      </c>
      <c r="T1641" s="17">
        <f>[1]!share_freesharesmv(A1641,"",100000000)</f>
        <v>34.0086579528</v>
      </c>
      <c r="U1641" s="17">
        <f>[1]!s_dq_amount_btin(A1641,E1641,100000000)</f>
        <v>3.38897111</v>
      </c>
      <c r="V1641" s="17">
        <f>[1]!s_dq_turn(A1641,E1641)</f>
        <v>10.243410046387712</v>
      </c>
      <c r="W1641" s="2">
        <f>[1]!s_pq_amount(A1641,"20260101","",100000000)</f>
        <v>218.73101306999999</v>
      </c>
      <c r="X1641" s="2">
        <f>[1]!s_pq_avgamount(A1641,"20260101","",100000000)</f>
        <v>1.9884637551818183</v>
      </c>
      <c r="Y1641" s="17">
        <f>[1]!s_ipo_dilutedpe(A1641)</f>
        <v>20.98</v>
      </c>
      <c r="Z1641" s="12">
        <f>[1]!s_ipo_collection_total(A1641,100000000)</f>
        <v>2.9390700000000001</v>
      </c>
      <c r="AA1641" s="2">
        <f>[1]!s_val_pe_ttm(A1641,E1641)</f>
        <v>-32.225173950195313</v>
      </c>
      <c r="AB1641" s="5">
        <f>[1]!s_info_zjtxornot1(A1641,"")</f>
        <v>0</v>
      </c>
      <c r="AC1641" s="22" t="str">
        <f>[1]!s_info_nature1(A1641,"")</f>
        <v>民营企业</v>
      </c>
      <c r="AD1641" s="6" t="str">
        <f>[1]!s_info_city(A1641)</f>
        <v>深圳市</v>
      </c>
      <c r="AE1641" s="6" t="str">
        <f>[1]!s_info_province(A1641)</f>
        <v>广东省</v>
      </c>
      <c r="AF1641">
        <v>114.085947</v>
      </c>
      <c r="AG1641">
        <v>22.547000000000001</v>
      </c>
    </row>
    <row r="1642" spans="1:33" x14ac:dyDescent="0.3">
      <c r="A1642" s="12" t="s">
        <v>3831</v>
      </c>
      <c r="B1642" s="12" t="s">
        <v>3832</v>
      </c>
      <c r="C1642" s="16" t="str">
        <f>[1]!s_info_mkt(A1642)</f>
        <v>主板</v>
      </c>
      <c r="D1642" s="16" t="str">
        <f>[1]!s_ipo_listeddate(A1642)</f>
        <v>2017-12-01</v>
      </c>
      <c r="E1642" s="16" t="str">
        <f>[1]!lastradeday_s("000002","")</f>
        <v>2026-06-22</v>
      </c>
      <c r="F1642" s="16" t="str">
        <f>[1]!s_info_industry_csrc2023(A1642,"",3)</f>
        <v>金属制品业</v>
      </c>
      <c r="G1642" s="16" t="str">
        <f>[1]!s_info_industry_csrc2023(A1642,"",1)</f>
        <v>制造业</v>
      </c>
      <c r="H1642" s="16">
        <f>[1]!s_is(A1642,83,"FY","YTD","20251231",1,"",100000000)</f>
        <v>15.4354799613</v>
      </c>
      <c r="I1642" s="16">
        <f>[1]!s_is(A1642,83,"FY","YTD","20241231",1,"",100000000)</f>
        <v>15.569402300999998</v>
      </c>
      <c r="J1642" s="16">
        <f t="shared" si="75"/>
        <v>-8.6016365375436443E-3</v>
      </c>
      <c r="K1642" s="16">
        <f>[1]!s_is(A1642,61,"FY","YTD","20251231",1,"",100000000)</f>
        <v>2.0322264057999999</v>
      </c>
      <c r="L1642" s="16">
        <f>[1]!s_is(A1642,61,"FY","YTD","20241231",1,"",100000000)</f>
        <v>2.4848528655000002</v>
      </c>
      <c r="M1642" s="16">
        <f t="shared" si="76"/>
        <v>-0.1821542297269674</v>
      </c>
      <c r="N1642" s="16">
        <f>[1]!s_fa_roe(A1642,"20251231")</f>
        <v>8.1189999999999998</v>
      </c>
      <c r="O1642" s="16">
        <f>[1]!s_stmnote_rdexp(A1642,"20251231",1,10000)</f>
        <v>4770.6777430000002</v>
      </c>
      <c r="P1642" s="20">
        <f t="shared" si="77"/>
        <v>3.090721995662651E-2</v>
      </c>
      <c r="Q1642" s="16">
        <f>[1]!s_margin_tradingbalance(A1642,"",10000)</f>
        <v>0</v>
      </c>
      <c r="R1642" s="16">
        <f>[1]!s_margin_seclendingbalance(A1642,"",10000)</f>
        <v>0</v>
      </c>
      <c r="S1642" s="17">
        <f>[1]!s_val_ev(A1642,"",100000000)</f>
        <v>54.324878984999998</v>
      </c>
      <c r="T1642" s="17">
        <f>[1]!share_freesharesmv(A1642,"",100000000)</f>
        <v>9.294278985</v>
      </c>
      <c r="U1642" s="17">
        <f>[1]!s_dq_amount_btin(A1642,E1642,100000000)</f>
        <v>0.28133649999999999</v>
      </c>
      <c r="V1642" s="17">
        <f>[1]!s_dq_turn(A1642,E1642)</f>
        <v>0.51905596527487607</v>
      </c>
      <c r="W1642" s="2">
        <f>[1]!s_pq_amount(A1642,"20260101","",100000000)</f>
        <v>54.006313110000001</v>
      </c>
      <c r="X1642" s="2">
        <f>[1]!s_pq_avgamount(A1642,"20260101","",100000000)</f>
        <v>0.49096648281818184</v>
      </c>
      <c r="Y1642" s="17">
        <f>[1]!s_ipo_dilutedpe(A1642)</f>
        <v>22.98</v>
      </c>
      <c r="Z1642" s="12">
        <f>[1]!s_ipo_collection_total(A1642,100000000)</f>
        <v>3.2349000000000001</v>
      </c>
      <c r="AA1642" s="2">
        <f>[1]!s_val_pe_ttm(A1642,E1642)</f>
        <v>25.822662353515625</v>
      </c>
      <c r="AB1642" s="5">
        <f>[1]!s_info_zjtxornot1(A1642,"")</f>
        <v>0</v>
      </c>
      <c r="AC1642" s="22" t="str">
        <f>[1]!s_info_nature1(A1642,"")</f>
        <v>民营企业</v>
      </c>
      <c r="AD1642" s="6" t="str">
        <f>[1]!s_info_city(A1642)</f>
        <v>广州市</v>
      </c>
      <c r="AE1642" s="6" t="str">
        <f>[1]!s_info_province(A1642)</f>
        <v>广东省</v>
      </c>
      <c r="AF1642">
        <v>113.280637</v>
      </c>
      <c r="AG1642">
        <v>23.125177999999998</v>
      </c>
    </row>
    <row r="1643" spans="1:33" x14ac:dyDescent="0.3">
      <c r="A1643" s="12" t="s">
        <v>3833</v>
      </c>
      <c r="B1643" s="12" t="s">
        <v>3834</v>
      </c>
      <c r="C1643" s="16" t="str">
        <f>[1]!s_info_mkt(A1643)</f>
        <v>主板</v>
      </c>
      <c r="D1643" s="16" t="str">
        <f>[1]!s_ipo_listeddate(A1643)</f>
        <v>2000-06-28</v>
      </c>
      <c r="E1643" s="16" t="str">
        <f>[1]!lastradeday_s("000002","")</f>
        <v>2026-06-22</v>
      </c>
      <c r="F1643" s="16" t="str">
        <f>[1]!s_info_industry_csrc2023(A1643,"",3)</f>
        <v>医药制造业</v>
      </c>
      <c r="G1643" s="16" t="str">
        <f>[1]!s_info_industry_csrc2023(A1643,"",1)</f>
        <v>制造业</v>
      </c>
      <c r="H1643" s="16">
        <f>[1]!s_is(A1643,83,"FY","YTD","20251231",1,"",100000000)</f>
        <v>22.292549350300003</v>
      </c>
      <c r="I1643" s="16">
        <f>[1]!s_is(A1643,83,"FY","YTD","20241231",1,"",100000000)</f>
        <v>23.713728332800002</v>
      </c>
      <c r="J1643" s="16">
        <f t="shared" si="75"/>
        <v>-5.9930642813946444E-2</v>
      </c>
      <c r="K1643" s="16">
        <f>[1]!s_is(A1643,61,"FY","YTD","20251231",1,"",100000000)</f>
        <v>2.2260246172999998</v>
      </c>
      <c r="L1643" s="16">
        <f>[1]!s_is(A1643,61,"FY","YTD","20241231",1,"",100000000)</f>
        <v>2.1620222383000001</v>
      </c>
      <c r="M1643" s="16">
        <f t="shared" si="76"/>
        <v>2.9603016040355278E-2</v>
      </c>
      <c r="N1643" s="16">
        <f>[1]!s_fa_roe(A1643,"20251231")</f>
        <v>5.9558999999999997</v>
      </c>
      <c r="O1643" s="16">
        <f>[1]!s_stmnote_rdexp(A1643,"20251231",1,10000)</f>
        <v>14778.198403999999</v>
      </c>
      <c r="P1643" s="20">
        <f t="shared" si="77"/>
        <v>6.6292096842666043E-2</v>
      </c>
      <c r="Q1643" s="16">
        <f>[1]!s_margin_tradingbalance(A1643,"",10000)</f>
        <v>0</v>
      </c>
      <c r="R1643" s="16">
        <f>[1]!s_margin_seclendingbalance(A1643,"",10000)</f>
        <v>0</v>
      </c>
      <c r="S1643" s="17">
        <f>[1]!s_val_ev(A1643,"",100000000)</f>
        <v>68.04738995400001</v>
      </c>
      <c r="T1643" s="17">
        <f>[1]!share_freesharesmv(A1643,"",100000000)</f>
        <v>36.956256553500005</v>
      </c>
      <c r="U1643" s="17">
        <f>[1]!s_dq_amount_btin(A1643,E1643,100000000)</f>
        <v>0.93244039999999995</v>
      </c>
      <c r="V1643" s="17">
        <f>[1]!s_dq_turn(A1643,E1643)</f>
        <v>1.7303278917804827</v>
      </c>
      <c r="W1643" s="2">
        <f>[1]!s_pq_amount(A1643,"20260101","",100000000)</f>
        <v>139.09279243</v>
      </c>
      <c r="X1643" s="2">
        <f>[1]!s_pq_avgamount(A1643,"20260101","",100000000)</f>
        <v>1.2644799311818182</v>
      </c>
      <c r="Y1643" s="17">
        <f>[1]!s_ipo_dilutedpe(A1643)</f>
        <v>35.9</v>
      </c>
      <c r="Z1643" s="12">
        <f>[1]!s_ipo_collection_total(A1643,100000000)</f>
        <v>3.6</v>
      </c>
      <c r="AA1643" s="2">
        <f>[1]!s_val_pe_ttm(A1643,E1643)</f>
        <v>25.109157562255859</v>
      </c>
      <c r="AB1643" s="5">
        <f>[1]!s_info_zjtxornot1(A1643,"")</f>
        <v>1</v>
      </c>
      <c r="AC1643" s="22" t="str">
        <f>[1]!s_info_nature1(A1643,"")</f>
        <v>地方国有企业</v>
      </c>
      <c r="AD1643" s="6" t="str">
        <f>[1]!s_info_city(A1643)</f>
        <v>长沙市</v>
      </c>
      <c r="AE1643" s="6" t="str">
        <f>[1]!s_info_province(A1643)</f>
        <v>湖南省</v>
      </c>
      <c r="AF1643">
        <v>112.98227900000001</v>
      </c>
      <c r="AG1643">
        <v>28.194089999999999</v>
      </c>
    </row>
    <row r="1644" spans="1:33" x14ac:dyDescent="0.3">
      <c r="A1644" s="12" t="s">
        <v>3835</v>
      </c>
      <c r="B1644" s="12" t="s">
        <v>3836</v>
      </c>
      <c r="C1644" s="16" t="str">
        <f>[1]!s_info_mkt(A1644)</f>
        <v>主板</v>
      </c>
      <c r="D1644" s="16" t="str">
        <f>[1]!s_ipo_listeddate(A1644)</f>
        <v>2023-11-07</v>
      </c>
      <c r="E1644" s="16" t="str">
        <f>[1]!lastradeday_s("000002","")</f>
        <v>2026-06-22</v>
      </c>
      <c r="F1644" s="16" t="str">
        <f>[1]!s_info_industry_csrc2023(A1644,"",3)</f>
        <v>化学原料和化学制品制造业</v>
      </c>
      <c r="G1644" s="16" t="str">
        <f>[1]!s_info_industry_csrc2023(A1644,"",1)</f>
        <v>制造业</v>
      </c>
      <c r="H1644" s="16">
        <f>[1]!s_is(A1644,83,"FY","YTD","20251231",1,"",100000000)</f>
        <v>17.1183236014</v>
      </c>
      <c r="I1644" s="16">
        <f>[1]!s_is(A1644,83,"FY","YTD","20241231",1,"",100000000)</f>
        <v>21.393913125200001</v>
      </c>
      <c r="J1644" s="16">
        <f t="shared" si="75"/>
        <v>-0.19985074720920326</v>
      </c>
      <c r="K1644" s="16">
        <f>[1]!s_is(A1644,61,"FY","YTD","20251231",1,"",100000000)</f>
        <v>2.1020056812000001</v>
      </c>
      <c r="L1644" s="16">
        <f>[1]!s_is(A1644,61,"FY","YTD","20241231",1,"",100000000)</f>
        <v>2.1085923331999998</v>
      </c>
      <c r="M1644" s="16">
        <f t="shared" si="76"/>
        <v>-3.1237199795770124E-3</v>
      </c>
      <c r="N1644" s="16">
        <f>[1]!s_fa_roe(A1644,"20251231")</f>
        <v>10.131500000000001</v>
      </c>
      <c r="O1644" s="16">
        <f>[1]!s_stmnote_rdexp(A1644,"20251231",1,10000)</f>
        <v>4561.372633</v>
      </c>
      <c r="P1644" s="20">
        <f t="shared" si="77"/>
        <v>2.6646140937696457E-2</v>
      </c>
      <c r="Q1644" s="16">
        <f>[1]!s_margin_tradingbalance(A1644,"",10000)</f>
        <v>12770.1895</v>
      </c>
      <c r="R1644" s="16">
        <f>[1]!s_margin_seclendingbalance(A1644,"",10000)</f>
        <v>27.462599999999998</v>
      </c>
      <c r="S1644" s="17">
        <f>[1]!s_val_ev(A1644,"",100000000)</f>
        <v>44.28</v>
      </c>
      <c r="T1644" s="17">
        <f>[1]!share_freesharesmv(A1644,"",100000000)</f>
        <v>13.266575</v>
      </c>
      <c r="U1644" s="17">
        <f>[1]!s_dq_amount_btin(A1644,E1644,100000000)</f>
        <v>0.45745645000000001</v>
      </c>
      <c r="V1644" s="17">
        <f>[1]!s_dq_turn(A1644,E1644)</f>
        <v>3.044255808119634</v>
      </c>
      <c r="W1644" s="2">
        <f>[1]!s_pq_amount(A1644,"20260101","",100000000)</f>
        <v>74.323941649999995</v>
      </c>
      <c r="X1644" s="2">
        <f>[1]!s_pq_avgamount(A1644,"20260101","",100000000)</f>
        <v>0.67567219681818191</v>
      </c>
      <c r="Y1644" s="17">
        <f>[1]!s_ipo_dilutedpe(A1644)</f>
        <v>26.28</v>
      </c>
      <c r="Z1644" s="12">
        <f>[1]!s_ipo_collection_total(A1644,100000000)</f>
        <v>15.6816</v>
      </c>
      <c r="AA1644" s="2">
        <f>[1]!s_val_pe_ttm(A1644,E1644)</f>
        <v>26.027008056640625</v>
      </c>
      <c r="AB1644" s="5">
        <f>[1]!s_info_zjtxornot1(A1644,"")</f>
        <v>1</v>
      </c>
      <c r="AC1644" s="22" t="str">
        <f>[1]!s_info_nature1(A1644,"")</f>
        <v>外资企业</v>
      </c>
      <c r="AD1644" s="6" t="str">
        <f>[1]!s_info_city(A1644)</f>
        <v>上海市</v>
      </c>
      <c r="AE1644" s="6" t="str">
        <f>[1]!s_info_province(A1644)</f>
        <v>上海</v>
      </c>
      <c r="AF1644">
        <v>121.472644</v>
      </c>
      <c r="AG1644">
        <v>31.231705999999999</v>
      </c>
    </row>
    <row r="1645" spans="1:33" x14ac:dyDescent="0.3">
      <c r="A1645" s="12" t="s">
        <v>3837</v>
      </c>
      <c r="B1645" s="12" t="s">
        <v>3838</v>
      </c>
      <c r="C1645" s="16" t="str">
        <f>[1]!s_info_mkt(A1645)</f>
        <v>创业板</v>
      </c>
      <c r="D1645" s="16" t="str">
        <f>[1]!s_ipo_listeddate(A1645)</f>
        <v>2024-11-22</v>
      </c>
      <c r="E1645" s="16" t="str">
        <f>[1]!lastradeday_s("000002","")</f>
        <v>2026-06-22</v>
      </c>
      <c r="F1645" s="16" t="str">
        <f>[1]!s_info_industry_csrc2023(A1645,"",3)</f>
        <v>计算机、通信和其他电子设备制造业</v>
      </c>
      <c r="G1645" s="16" t="str">
        <f>[1]!s_info_industry_csrc2023(A1645,"",1)</f>
        <v>制造业</v>
      </c>
      <c r="H1645" s="16">
        <f>[1]!s_is(A1645,83,"FY","YTD","20251231",1,"",100000000)</f>
        <v>51.489589985500004</v>
      </c>
      <c r="I1645" s="16">
        <f>[1]!s_is(A1645,83,"FY","YTD","20241231",1,"",100000000)</f>
        <v>39.050689745700005</v>
      </c>
      <c r="J1645" s="16">
        <f t="shared" si="75"/>
        <v>0.31853215194924145</v>
      </c>
      <c r="K1645" s="16">
        <f>[1]!s_is(A1645,61,"FY","YTD","20251231",1,"",100000000)</f>
        <v>2.9346525438</v>
      </c>
      <c r="L1645" s="16">
        <f>[1]!s_is(A1645,61,"FY","YTD","20241231",1,"",100000000)</f>
        <v>2.3312874031999997</v>
      </c>
      <c r="M1645" s="16">
        <f t="shared" si="76"/>
        <v>0.25881199365286406</v>
      </c>
      <c r="N1645" s="16">
        <f>[1]!s_fa_roe(A1645,"20251231")</f>
        <v>11.913500000000001</v>
      </c>
      <c r="O1645" s="16">
        <f>[1]!s_stmnote_rdexp(A1645,"20251231",1,10000)</f>
        <v>17204.376783</v>
      </c>
      <c r="P1645" s="20">
        <f t="shared" si="77"/>
        <v>3.3413310900018679E-2</v>
      </c>
      <c r="Q1645" s="16">
        <f>[1]!s_margin_tradingbalance(A1645,"",10000)</f>
        <v>17041.379700000001</v>
      </c>
      <c r="R1645" s="16">
        <f>[1]!s_margin_seclendingbalance(A1645,"",10000)</f>
        <v>55.168300000000002</v>
      </c>
      <c r="S1645" s="17">
        <f>[1]!s_val_ev(A1645,"",100000000)</f>
        <v>103.84330629680001</v>
      </c>
      <c r="T1645" s="17">
        <f>[1]!share_freesharesmv(A1645,"",100000000)</f>
        <v>29.089978503200001</v>
      </c>
      <c r="U1645" s="17">
        <f>[1]!s_dq_amount_btin(A1645,E1645,100000000)</f>
        <v>2.40816607</v>
      </c>
      <c r="V1645" s="17">
        <f>[1]!s_dq_turn(A1645,E1645)</f>
        <v>6.7672232231271519</v>
      </c>
      <c r="W1645" s="2">
        <f>[1]!s_pq_amount(A1645,"20260101","",100000000)</f>
        <v>238.00510019000001</v>
      </c>
      <c r="X1645" s="2">
        <f>[1]!s_pq_avgamount(A1645,"20260101","",100000000)</f>
        <v>2.163682729</v>
      </c>
      <c r="Y1645" s="17">
        <f>[1]!s_ipo_dilutedpe(A1645)</f>
        <v>19.059999999999999</v>
      </c>
      <c r="Z1645" s="12">
        <f>[1]!s_ipo_collection_total(A1645,100000000)</f>
        <v>11.919267</v>
      </c>
      <c r="AA1645" s="2">
        <f>[1]!s_val_pe_ttm(A1645,E1645)</f>
        <v>34.163532257080078</v>
      </c>
      <c r="AB1645" s="5">
        <f>[1]!s_info_zjtxornot1(A1645,"")</f>
        <v>0</v>
      </c>
      <c r="AC1645" s="22" t="str">
        <f>[1]!s_info_nature1(A1645,"")</f>
        <v>民营企业</v>
      </c>
      <c r="AD1645" s="6" t="str">
        <f>[1]!s_info_city(A1645)</f>
        <v>深圳市</v>
      </c>
      <c r="AE1645" s="6" t="str">
        <f>[1]!s_info_province(A1645)</f>
        <v>广东省</v>
      </c>
      <c r="AF1645">
        <v>114.085947</v>
      </c>
      <c r="AG1645">
        <v>22.547000000000001</v>
      </c>
    </row>
    <row r="1646" spans="1:33" x14ac:dyDescent="0.3">
      <c r="A1646" s="12" t="s">
        <v>3839</v>
      </c>
      <c r="B1646" s="12" t="s">
        <v>3840</v>
      </c>
      <c r="C1646" s="16" t="str">
        <f>[1]!s_info_mkt(A1646)</f>
        <v>主板</v>
      </c>
      <c r="D1646" s="16" t="str">
        <f>[1]!s_ipo_listeddate(A1646)</f>
        <v>2003-08-15</v>
      </c>
      <c r="E1646" s="16" t="str">
        <f>[1]!lastradeday_s("000002","")</f>
        <v>2026-06-22</v>
      </c>
      <c r="F1646" s="16" t="str">
        <f>[1]!s_info_industry_csrc2023(A1646,"",3)</f>
        <v>汽车制造业</v>
      </c>
      <c r="G1646" s="16" t="str">
        <f>[1]!s_info_industry_csrc2023(A1646,"",1)</f>
        <v>制造业</v>
      </c>
      <c r="H1646" s="16">
        <f>[1]!s_is(A1646,83,"FY","YTD","20251231",1,"",100000000)</f>
        <v>198.3589935329</v>
      </c>
      <c r="I1646" s="16">
        <f>[1]!s_is(A1646,83,"FY","YTD","20241231",1,"",100000000)</f>
        <v>188.37431917810002</v>
      </c>
      <c r="J1646" s="16">
        <f t="shared" si="75"/>
        <v>5.3004434990737259E-2</v>
      </c>
      <c r="K1646" s="16">
        <f>[1]!s_is(A1646,61,"FY","YTD","20251231",1,"",100000000)</f>
        <v>8.3507492365000004</v>
      </c>
      <c r="L1646" s="16">
        <f>[1]!s_is(A1646,61,"FY","YTD","20241231",1,"",100000000)</f>
        <v>6.5543235689000001</v>
      </c>
      <c r="M1646" s="16">
        <f t="shared" si="76"/>
        <v>0.27408254241886493</v>
      </c>
      <c r="N1646" s="16">
        <f>[1]!s_fa_roe(A1646,"20251231")</f>
        <v>10.760400000000001</v>
      </c>
      <c r="O1646" s="16">
        <f>[1]!s_stmnote_rdexp(A1646,"20251231",1,10000)</f>
        <v>91811.688049000004</v>
      </c>
      <c r="P1646" s="20">
        <f t="shared" si="77"/>
        <v>4.6285619025270987E-2</v>
      </c>
      <c r="Q1646" s="16">
        <f>[1]!s_margin_tradingbalance(A1646,"",10000)</f>
        <v>58298.480600000003</v>
      </c>
      <c r="R1646" s="16">
        <f>[1]!s_margin_seclendingbalance(A1646,"",10000)</f>
        <v>282.27050000000003</v>
      </c>
      <c r="S1646" s="17">
        <f>[1]!s_val_ev(A1646,"",100000000)</f>
        <v>115.2560373133</v>
      </c>
      <c r="T1646" s="17">
        <f>[1]!share_freesharesmv(A1646,"",100000000)</f>
        <v>64.729323204600007</v>
      </c>
      <c r="U1646" s="17">
        <f>[1]!s_dq_amount_btin(A1646,E1646,100000000)</f>
        <v>2.8270477399999998</v>
      </c>
      <c r="V1646" s="17">
        <f>[1]!s_dq_turn(A1646,E1646)</f>
        <v>2.4808933078740258</v>
      </c>
      <c r="W1646" s="2">
        <f>[1]!s_pq_amount(A1646,"20260101","",100000000)</f>
        <v>318.31078910999997</v>
      </c>
      <c r="X1646" s="2">
        <f>[1]!s_pq_avgamount(A1646,"20260101","",100000000)</f>
        <v>2.8937344464545451</v>
      </c>
      <c r="Y1646" s="17">
        <f>[1]!s_ipo_dilutedpe(A1646)</f>
        <v>14.26</v>
      </c>
      <c r="Z1646" s="12">
        <f>[1]!s_ipo_collection_total(A1646,100000000)</f>
        <v>2.3664000000000001</v>
      </c>
      <c r="AA1646" s="2">
        <f>[1]!s_val_pe_ttm(A1646,E1646)</f>
        <v>14.90411376953125</v>
      </c>
      <c r="AB1646" s="5">
        <f>[1]!s_info_zjtxornot1(A1646,"")</f>
        <v>1</v>
      </c>
      <c r="AC1646" s="22" t="str">
        <f>[1]!s_info_nature1(A1646,"")</f>
        <v>中央国有企业</v>
      </c>
      <c r="AD1646" s="6" t="str">
        <f>[1]!s_info_city(A1646)</f>
        <v>涿州市</v>
      </c>
      <c r="AE1646" s="6" t="str">
        <f>[1]!s_info_province(A1646)</f>
        <v>河北省</v>
      </c>
      <c r="AF1646">
        <v>115.999054</v>
      </c>
      <c r="AG1646">
        <v>39.482481999999997</v>
      </c>
    </row>
    <row r="1647" spans="1:33" x14ac:dyDescent="0.3">
      <c r="A1647" s="12" t="s">
        <v>3841</v>
      </c>
      <c r="B1647" s="12" t="s">
        <v>3842</v>
      </c>
      <c r="C1647" s="16" t="str">
        <f>[1]!s_info_mkt(A1647)</f>
        <v>创业板</v>
      </c>
      <c r="D1647" s="16" t="str">
        <f>[1]!s_ipo_listeddate(A1647)</f>
        <v>2017-02-15</v>
      </c>
      <c r="E1647" s="16" t="str">
        <f>[1]!lastradeday_s("000002","")</f>
        <v>2026-06-22</v>
      </c>
      <c r="F1647" s="16" t="str">
        <f>[1]!s_info_industry_csrc2023(A1647,"",3)</f>
        <v>商务服务业</v>
      </c>
      <c r="G1647" s="16" t="str">
        <f>[1]!s_info_industry_csrc2023(A1647,"",1)</f>
        <v>租赁和商务服务业</v>
      </c>
      <c r="H1647" s="16">
        <f>[1]!s_is(A1647,83,"FY","YTD","20251231",1,"",100000000)</f>
        <v>3.4951065225</v>
      </c>
      <c r="I1647" s="16">
        <f>[1]!s_is(A1647,83,"FY","YTD","20241231",1,"",100000000)</f>
        <v>6.8309015553999997</v>
      </c>
      <c r="J1647" s="16">
        <f t="shared" si="75"/>
        <v>-0.48833891190584788</v>
      </c>
      <c r="K1647" s="16">
        <f>[1]!s_is(A1647,61,"FY","YTD","20251231",1,"",100000000)</f>
        <v>-0.72494907730000002</v>
      </c>
      <c r="L1647" s="16">
        <f>[1]!s_is(A1647,61,"FY","YTD","20241231",1,"",100000000)</f>
        <v>-0.35091781770000002</v>
      </c>
      <c r="M1647" s="16">
        <f t="shared" si="76"/>
        <v>-1.0658656834568592</v>
      </c>
      <c r="N1647" s="16">
        <f>[1]!s_fa_roe(A1647,"20251231")</f>
        <v>-15.6905</v>
      </c>
      <c r="O1647" s="16">
        <f>[1]!s_stmnote_rdexp(A1647,"20251231",1,10000)</f>
        <v>443.00505199999998</v>
      </c>
      <c r="P1647" s="20">
        <f t="shared" si="77"/>
        <v>1.2675008591243873E-2</v>
      </c>
      <c r="Q1647" s="16">
        <f>[1]!s_margin_tradingbalance(A1647,"",10000)</f>
        <v>15053.8053</v>
      </c>
      <c r="R1647" s="16">
        <f>[1]!s_margin_seclendingbalance(A1647,"",10000)</f>
        <v>0</v>
      </c>
      <c r="S1647" s="17">
        <f>[1]!s_val_ev(A1647,"",100000000)</f>
        <v>22.214499914400001</v>
      </c>
      <c r="T1647" s="17">
        <f>[1]!share_freesharesmv(A1647,"",100000000)</f>
        <v>17.5739758094</v>
      </c>
      <c r="U1647" s="17">
        <f>[1]!s_dq_amount_btin(A1647,E1647,100000000)</f>
        <v>0.78561194000000001</v>
      </c>
      <c r="V1647" s="17">
        <f>[1]!s_dq_turn(A1647,E1647)</f>
        <v>3.6628506774392906</v>
      </c>
      <c r="W1647" s="2">
        <f>[1]!s_pq_amount(A1647,"20260101","",100000000)</f>
        <v>302.40938226999998</v>
      </c>
      <c r="X1647" s="2">
        <f>[1]!s_pq_avgamount(A1647,"20260101","",100000000)</f>
        <v>2.7491762024545454</v>
      </c>
      <c r="Y1647" s="17">
        <f>[1]!s_ipo_dilutedpe(A1647)</f>
        <v>22.98</v>
      </c>
      <c r="Z1647" s="12">
        <f>[1]!s_ipo_collection_total(A1647,100000000)</f>
        <v>2.9051999999999998</v>
      </c>
      <c r="AA1647" s="2">
        <f>[1]!s_val_pe_ttm(A1647,E1647)</f>
        <v>-25.194385528564453</v>
      </c>
      <c r="AB1647" s="5">
        <f>[1]!s_info_zjtxornot1(A1647,"")</f>
        <v>0</v>
      </c>
      <c r="AC1647" s="22" t="str">
        <f>[1]!s_info_nature1(A1647,"")</f>
        <v>民营企业</v>
      </c>
      <c r="AD1647" s="6" t="str">
        <f>[1]!s_info_city(A1647)</f>
        <v>北京市</v>
      </c>
      <c r="AE1647" s="6" t="str">
        <f>[1]!s_info_province(A1647)</f>
        <v>北京</v>
      </c>
      <c r="AF1647">
        <v>116.40528500000001</v>
      </c>
      <c r="AG1647">
        <v>39.904989</v>
      </c>
    </row>
    <row r="1648" spans="1:33" x14ac:dyDescent="0.3">
      <c r="A1648" s="12" t="s">
        <v>3843</v>
      </c>
      <c r="B1648" s="12" t="s">
        <v>3844</v>
      </c>
      <c r="C1648" s="16" t="str">
        <f>[1]!s_info_mkt(A1648)</f>
        <v>主板</v>
      </c>
      <c r="D1648" s="16" t="str">
        <f>[1]!s_ipo_listeddate(A1648)</f>
        <v>1993-10-18</v>
      </c>
      <c r="E1648" s="16" t="str">
        <f>[1]!lastradeday_s("000002","")</f>
        <v>2026-06-22</v>
      </c>
      <c r="F1648" s="16" t="str">
        <f>[1]!s_info_industry_csrc2023(A1648,"",3)</f>
        <v>医药制造业</v>
      </c>
      <c r="G1648" s="16" t="str">
        <f>[1]!s_info_industry_csrc2023(A1648,"",1)</f>
        <v>制造业</v>
      </c>
      <c r="H1648" s="16">
        <f>[1]!s_is(A1648,83,"FY","YTD","20251231",1,"",100000000)</f>
        <v>63.607585551099994</v>
      </c>
      <c r="I1648" s="16">
        <f>[1]!s_is(A1648,83,"FY","YTD","20241231",1,"",100000000)</f>
        <v>66.997051652600007</v>
      </c>
      <c r="J1648" s="16">
        <f t="shared" si="75"/>
        <v>-5.0591272569357582E-2</v>
      </c>
      <c r="K1648" s="16">
        <f>[1]!s_is(A1648,61,"FY","YTD","20251231",1,"",100000000)</f>
        <v>-8.4169923878000006</v>
      </c>
      <c r="L1648" s="16">
        <f>[1]!s_is(A1648,61,"FY","YTD","20241231",1,"",100000000)</f>
        <v>2.3007344944999999</v>
      </c>
      <c r="M1648" s="16">
        <f t="shared" si="76"/>
        <v>-4.6583936164390831</v>
      </c>
      <c r="N1648" s="16">
        <f>[1]!s_fa_roe(A1648,"20251231")</f>
        <v>-4.9391999999999996</v>
      </c>
      <c r="O1648" s="16">
        <f>[1]!s_stmnote_rdexp(A1648,"20251231",1,10000)</f>
        <v>27518.171870999999</v>
      </c>
      <c r="P1648" s="20">
        <f t="shared" si="77"/>
        <v>4.3262405941965697E-2</v>
      </c>
      <c r="Q1648" s="16">
        <f>[1]!s_margin_tradingbalance(A1648,"",10000)</f>
        <v>32473.392899999999</v>
      </c>
      <c r="R1648" s="16">
        <f>[1]!s_margin_seclendingbalance(A1648,"",10000)</f>
        <v>74.930000000000007</v>
      </c>
      <c r="S1648" s="17">
        <f>[1]!s_val_ev(A1648,"",100000000)</f>
        <v>77.614129151699984</v>
      </c>
      <c r="T1648" s="17">
        <f>[1]!share_freesharesmv(A1648,"",100000000)</f>
        <v>36.596409755399996</v>
      </c>
      <c r="U1648" s="17">
        <f>[1]!s_dq_amount_btin(A1648,E1648,100000000)</f>
        <v>1.0853146199999999</v>
      </c>
      <c r="V1648" s="17">
        <f>[1]!s_dq_turn(A1648,E1648)</f>
        <v>1.6362205127221612</v>
      </c>
      <c r="W1648" s="2">
        <f>[1]!s_pq_amount(A1648,"20260101","",100000000)</f>
        <v>188.35955125999999</v>
      </c>
      <c r="X1648" s="2">
        <f>[1]!s_pq_avgamount(A1648,"20260101","",100000000)</f>
        <v>1.7123595569090908</v>
      </c>
      <c r="Y1648" s="17">
        <f>[1]!s_ipo_dilutedpe(A1648)</f>
        <v>0</v>
      </c>
      <c r="Z1648" s="12">
        <f>[1]!s_ipo_collection_total(A1648,100000000)</f>
        <v>1.44</v>
      </c>
      <c r="AA1648" s="2">
        <f>[1]!s_val_pe_ttm(A1648,E1648)</f>
        <v>-8.2610769271850586</v>
      </c>
      <c r="AB1648" s="5">
        <f>[1]!s_info_zjtxornot1(A1648,"")</f>
        <v>0</v>
      </c>
      <c r="AC1648" s="22" t="str">
        <f>[1]!s_info_nature1(A1648,"")</f>
        <v>民营企业</v>
      </c>
      <c r="AD1648" s="6" t="str">
        <f>[1]!s_info_city(A1648)</f>
        <v>南京市</v>
      </c>
      <c r="AE1648" s="6" t="str">
        <f>[1]!s_info_province(A1648)</f>
        <v>江苏省</v>
      </c>
      <c r="AF1648">
        <v>118.767413</v>
      </c>
      <c r="AG1648">
        <v>32.041544000000002</v>
      </c>
    </row>
    <row r="1649" spans="1:33" x14ac:dyDescent="0.3">
      <c r="A1649" s="12" t="s">
        <v>3845</v>
      </c>
      <c r="B1649" s="12" t="s">
        <v>3846</v>
      </c>
      <c r="C1649" s="16" t="str">
        <f>[1]!s_info_mkt(A1649)</f>
        <v>主板</v>
      </c>
      <c r="D1649" s="16" t="str">
        <f>[1]!s_ipo_listeddate(A1649)</f>
        <v>2010-05-25</v>
      </c>
      <c r="E1649" s="16" t="str">
        <f>[1]!lastradeday_s("000002","")</f>
        <v>2026-06-22</v>
      </c>
      <c r="F1649" s="16" t="str">
        <f>[1]!s_info_industry_csrc2023(A1649,"",3)</f>
        <v>医药制造业</v>
      </c>
      <c r="G1649" s="16" t="str">
        <f>[1]!s_info_industry_csrc2023(A1649,"",1)</f>
        <v>制造业</v>
      </c>
      <c r="H1649" s="16">
        <f>[1]!s_is(A1649,83,"FY","YTD","20251231",1,"",100000000)</f>
        <v>10.3875665894</v>
      </c>
      <c r="I1649" s="16">
        <f>[1]!s_is(A1649,83,"FY","YTD","20241231",1,"",100000000)</f>
        <v>10.0446946229</v>
      </c>
      <c r="J1649" s="16">
        <f t="shared" si="75"/>
        <v>3.4134633194155883E-2</v>
      </c>
      <c r="K1649" s="16">
        <f>[1]!s_is(A1649,61,"FY","YTD","20251231",1,"",100000000)</f>
        <v>1.9812044874000001</v>
      </c>
      <c r="L1649" s="16">
        <f>[1]!s_is(A1649,61,"FY","YTD","20241231",1,"",100000000)</f>
        <v>2.2024440911000003</v>
      </c>
      <c r="M1649" s="16">
        <f t="shared" si="76"/>
        <v>-0.10045185918408631</v>
      </c>
      <c r="N1649" s="16">
        <f>[1]!s_fa_roe(A1649,"20251231")</f>
        <v>8.6433999999999997</v>
      </c>
      <c r="O1649" s="16">
        <f>[1]!s_stmnote_rdexp(A1649,"20251231",1,10000)</f>
        <v>3903.7413820000002</v>
      </c>
      <c r="P1649" s="20">
        <f t="shared" si="77"/>
        <v>3.758090355814013E-2</v>
      </c>
      <c r="Q1649" s="16">
        <f>[1]!s_margin_tradingbalance(A1649,"",10000)</f>
        <v>16654.9071</v>
      </c>
      <c r="R1649" s="16">
        <f>[1]!s_margin_seclendingbalance(A1649,"",10000)</f>
        <v>21.5852</v>
      </c>
      <c r="S1649" s="17">
        <f>[1]!s_val_ev(A1649,"",100000000)</f>
        <v>29.638480000000001</v>
      </c>
      <c r="T1649" s="17">
        <f>[1]!share_freesharesmv(A1649,"",100000000)</f>
        <v>16.8359059679</v>
      </c>
      <c r="U1649" s="17">
        <f>[1]!s_dq_amount_btin(A1649,E1649,100000000)</f>
        <v>0.50930617</v>
      </c>
      <c r="V1649" s="17">
        <f>[1]!s_dq_turn(A1649,E1649)</f>
        <v>1.7717468288322671</v>
      </c>
      <c r="W1649" s="2">
        <f>[1]!s_pq_amount(A1649,"20260101","",100000000)</f>
        <v>126.92558885</v>
      </c>
      <c r="X1649" s="2">
        <f>[1]!s_pq_avgamount(A1649,"20260101","",100000000)</f>
        <v>1.1538689895454546</v>
      </c>
      <c r="Y1649" s="17">
        <f>[1]!s_ipo_dilutedpe(A1649)</f>
        <v>55.08</v>
      </c>
      <c r="Z1649" s="12">
        <f>[1]!s_ipo_collection_total(A1649,100000000)</f>
        <v>6.8019999999999996</v>
      </c>
      <c r="AA1649" s="2">
        <f>[1]!s_val_pe_ttm(A1649,E1649)</f>
        <v>13.156887054443359</v>
      </c>
      <c r="AB1649" s="5">
        <f>[1]!s_info_zjtxornot1(A1649,"")</f>
        <v>0</v>
      </c>
      <c r="AC1649" s="22" t="str">
        <f>[1]!s_info_nature1(A1649,"")</f>
        <v>民营企业</v>
      </c>
      <c r="AD1649" s="6" t="str">
        <f>[1]!s_info_city(A1649)</f>
        <v>益阳市</v>
      </c>
      <c r="AE1649" s="6" t="str">
        <f>[1]!s_info_province(A1649)</f>
        <v>湖南省</v>
      </c>
      <c r="AF1649">
        <v>112.355042</v>
      </c>
      <c r="AG1649">
        <v>28.570066000000001</v>
      </c>
    </row>
    <row r="1650" spans="1:33" x14ac:dyDescent="0.3">
      <c r="A1650" s="12" t="s">
        <v>3847</v>
      </c>
      <c r="B1650" s="12" t="s">
        <v>3848</v>
      </c>
      <c r="C1650" s="16" t="str">
        <f>[1]!s_info_mkt(A1650)</f>
        <v>科创板</v>
      </c>
      <c r="D1650" s="16" t="str">
        <f>[1]!s_ipo_listeddate(A1650)</f>
        <v>2024-03-13</v>
      </c>
      <c r="E1650" s="16" t="str">
        <f>[1]!lastradeday_s("000002","")</f>
        <v>2026-06-22</v>
      </c>
      <c r="F1650" s="16" t="str">
        <f>[1]!s_info_industry_csrc2023(A1650,"",3)</f>
        <v>软件和信息技术服务业</v>
      </c>
      <c r="G1650" s="16" t="str">
        <f>[1]!s_info_industry_csrc2023(A1650,"",1)</f>
        <v>信息传输、软件和信息技术服务业</v>
      </c>
      <c r="H1650" s="16">
        <f>[1]!s_is(A1650,83,"FY","YTD","20251231",1,"",100000000)</f>
        <v>1.4855437303999999</v>
      </c>
      <c r="I1650" s="16">
        <f>[1]!s_is(A1650,83,"FY","YTD","20241231",1,"",100000000)</f>
        <v>1.9425369838</v>
      </c>
      <c r="J1650" s="16">
        <f t="shared" si="75"/>
        <v>-0.23525588300822342</v>
      </c>
      <c r="K1650" s="16">
        <f>[1]!s_is(A1650,61,"FY","YTD","20251231",1,"",100000000)</f>
        <v>-0.27668618249999999</v>
      </c>
      <c r="L1650" s="16">
        <f>[1]!s_is(A1650,61,"FY","YTD","20241231",1,"",100000000)</f>
        <v>0.38716796740000003</v>
      </c>
      <c r="M1650" s="16">
        <f t="shared" si="76"/>
        <v>-1.7146412043281036</v>
      </c>
      <c r="N1650" s="16">
        <f>[1]!s_fa_roe(A1650,"20251231")</f>
        <v>-3.4956</v>
      </c>
      <c r="O1650" s="16">
        <f>[1]!s_stmnote_rdexp(A1650,"20251231",1,10000)</f>
        <v>7178.7089550000001</v>
      </c>
      <c r="P1650" s="20">
        <f t="shared" si="77"/>
        <v>0.48323780768588004</v>
      </c>
      <c r="Q1650" s="16">
        <f>[1]!s_margin_tradingbalance(A1650,"",10000)</f>
        <v>4803.4234999999999</v>
      </c>
      <c r="R1650" s="16">
        <f>[1]!s_margin_seclendingbalance(A1650,"",10000)</f>
        <v>0</v>
      </c>
      <c r="S1650" s="17">
        <f>[1]!s_val_ev(A1650,"",100000000)</f>
        <v>17.3419759742</v>
      </c>
      <c r="T1650" s="17">
        <f>[1]!share_freesharesmv(A1650,"",100000000)</f>
        <v>8.7284015373999999</v>
      </c>
      <c r="U1650" s="17">
        <f>[1]!s_dq_amount_btin(A1650,E1650,100000000)</f>
        <v>0.30031395</v>
      </c>
      <c r="V1650" s="17">
        <f>[1]!s_dq_turn(A1650,E1650)</f>
        <v>2.8500728095364178</v>
      </c>
      <c r="W1650" s="2">
        <f>[1]!s_pq_amount(A1650,"20260101","",100000000)</f>
        <v>31.73220723</v>
      </c>
      <c r="X1650" s="2">
        <f>[1]!s_pq_avgamount(A1650,"20260101","",100000000)</f>
        <v>0.28847461118181816</v>
      </c>
      <c r="Y1650" s="17">
        <f>[1]!s_ipo_dilutedpe(A1650)</f>
        <v>49.01</v>
      </c>
      <c r="Z1650" s="12">
        <f>[1]!s_ipo_collection_total(A1650,100000000)</f>
        <v>4.7692561334999999</v>
      </c>
      <c r="AA1650" s="2">
        <f>[1]!s_val_pe_ttm(A1650,E1650)</f>
        <v>-47.825626373291016</v>
      </c>
      <c r="AB1650" s="5">
        <f>[1]!s_info_zjtxornot1(A1650,"")</f>
        <v>1</v>
      </c>
      <c r="AC1650" s="22" t="str">
        <f>[1]!s_info_nature1(A1650,"")</f>
        <v>民营企业</v>
      </c>
      <c r="AD1650" s="6" t="str">
        <f>[1]!s_info_city(A1650)</f>
        <v>济南市</v>
      </c>
      <c r="AE1650" s="6" t="str">
        <f>[1]!s_info_province(A1650)</f>
        <v>山东省</v>
      </c>
      <c r="AF1650">
        <v>117.000923</v>
      </c>
      <c r="AG1650">
        <v>36.675806999999999</v>
      </c>
    </row>
    <row r="1651" spans="1:33" x14ac:dyDescent="0.3">
      <c r="A1651" s="12" t="s">
        <v>3849</v>
      </c>
      <c r="B1651" s="12" t="s">
        <v>3850</v>
      </c>
      <c r="C1651" s="16" t="str">
        <f>[1]!s_info_mkt(A1651)</f>
        <v>科创板</v>
      </c>
      <c r="D1651" s="16" t="str">
        <f>[1]!s_ipo_listeddate(A1651)</f>
        <v>2020-08-18</v>
      </c>
      <c r="E1651" s="16" t="str">
        <f>[1]!lastradeday_s("000002","")</f>
        <v>2026-06-22</v>
      </c>
      <c r="F1651" s="16" t="str">
        <f>[1]!s_info_industry_csrc2023(A1651,"",3)</f>
        <v>计算机、通信和其他电子设备制造业</v>
      </c>
      <c r="G1651" s="16" t="str">
        <f>[1]!s_info_industry_csrc2023(A1651,"",1)</f>
        <v>制造业</v>
      </c>
      <c r="H1651" s="16">
        <f>[1]!s_is(A1651,83,"FY","YTD","20251231",1,"",100000000)</f>
        <v>52.278288104300003</v>
      </c>
      <c r="I1651" s="16">
        <f>[1]!s_is(A1651,83,"FY","YTD","20241231",1,"",100000000)</f>
        <v>33.615410425500002</v>
      </c>
      <c r="J1651" s="16">
        <f t="shared" si="75"/>
        <v>0.55518815455671788</v>
      </c>
      <c r="K1651" s="16">
        <f>[1]!s_is(A1651,61,"FY","YTD","20251231",1,"",100000000)</f>
        <v>2.4032762048</v>
      </c>
      <c r="L1651" s="16">
        <f>[1]!s_is(A1651,61,"FY","YTD","20241231",1,"",100000000)</f>
        <v>0.50320174620000002</v>
      </c>
      <c r="M1651" s="16">
        <f t="shared" si="76"/>
        <v>3.7759695250437506</v>
      </c>
      <c r="N1651" s="16">
        <f>[1]!s_fa_roe(A1651,"20251231")</f>
        <v>9.0581999999999994</v>
      </c>
      <c r="O1651" s="16">
        <f>[1]!s_stmnote_rdexp(A1651,"20251231",1,10000)</f>
        <v>26478.944652999999</v>
      </c>
      <c r="P1651" s="20">
        <f t="shared" si="77"/>
        <v>5.0649984177316712E-2</v>
      </c>
      <c r="Q1651" s="16">
        <f>[1]!s_margin_tradingbalance(A1651,"",10000)</f>
        <v>84927.498000000007</v>
      </c>
      <c r="R1651" s="16">
        <f>[1]!s_margin_seclendingbalance(A1651,"",10000)</f>
        <v>1441.6658</v>
      </c>
      <c r="S1651" s="17">
        <f>[1]!s_val_ev(A1651,"",100000000)</f>
        <v>883.45533037299992</v>
      </c>
      <c r="T1651" s="17">
        <f>[1]!share_freesharesmv(A1651,"",100000000)</f>
        <v>409.95376447299998</v>
      </c>
      <c r="U1651" s="17">
        <f>[1]!s_dq_amount_btin(A1651,E1651,100000000)</f>
        <v>33.940252489999999</v>
      </c>
      <c r="V1651" s="17">
        <f>[1]!s_dq_turn(A1651,E1651)</f>
        <v>3.8434416242826859</v>
      </c>
      <c r="W1651" s="2">
        <f>[1]!s_pq_amount(A1651,"20260101","",100000000)</f>
        <v>1278.42256879</v>
      </c>
      <c r="X1651" s="2">
        <f>[1]!s_pq_avgamount(A1651,"20260101","",100000000)</f>
        <v>11.622023352636363</v>
      </c>
      <c r="Y1651" s="17">
        <f>[1]!s_ipo_dilutedpe(A1651)</f>
        <v>55.24</v>
      </c>
      <c r="Z1651" s="12">
        <f>[1]!s_ipo_collection_total(A1651,100000000)</f>
        <v>19.1036</v>
      </c>
      <c r="AA1651" s="2">
        <f>[1]!s_val_pe_ttm(A1651,E1651)</f>
        <v>239.19866943359375</v>
      </c>
      <c r="AB1651" s="5">
        <f>[1]!s_info_zjtxornot1(A1651,"")</f>
        <v>1</v>
      </c>
      <c r="AC1651" s="22" t="str">
        <f>[1]!s_info_nature1(A1651,"")</f>
        <v>民营企业</v>
      </c>
      <c r="AD1651" s="6" t="str">
        <f>[1]!s_info_city(A1651)</f>
        <v>上海市</v>
      </c>
      <c r="AE1651" s="6" t="str">
        <f>[1]!s_info_province(A1651)</f>
        <v>上海</v>
      </c>
      <c r="AF1651">
        <v>121.472644</v>
      </c>
      <c r="AG1651">
        <v>31.231705999999999</v>
      </c>
    </row>
    <row r="1652" spans="1:33" x14ac:dyDescent="0.3">
      <c r="A1652" s="12" t="s">
        <v>3851</v>
      </c>
      <c r="B1652" s="12" t="s">
        <v>3852</v>
      </c>
      <c r="C1652" s="16" t="str">
        <f>[1]!s_info_mkt(A1652)</f>
        <v>主板</v>
      </c>
      <c r="D1652" s="16" t="str">
        <f>[1]!s_ipo_listeddate(A1652)</f>
        <v>2015-03-25</v>
      </c>
      <c r="E1652" s="16" t="str">
        <f>[1]!lastradeday_s("000002","")</f>
        <v>2026-06-22</v>
      </c>
      <c r="F1652" s="16" t="str">
        <f>[1]!s_info_industry_csrc2023(A1652,"",3)</f>
        <v>食品制造业</v>
      </c>
      <c r="G1652" s="16" t="str">
        <f>[1]!s_info_industry_csrc2023(A1652,"",1)</f>
        <v>制造业</v>
      </c>
      <c r="H1652" s="16">
        <f>[1]!s_is(A1652,83,"FY","YTD","20251231",1,"",100000000)</f>
        <v>24.695985658600001</v>
      </c>
      <c r="I1652" s="16">
        <f>[1]!s_is(A1652,83,"FY","YTD","20241231",1,"",100000000)</f>
        <v>26.836354142099999</v>
      </c>
      <c r="J1652" s="16">
        <f t="shared" si="75"/>
        <v>-7.9756306395668553E-2</v>
      </c>
      <c r="K1652" s="16">
        <f>[1]!s_is(A1652,61,"FY","YTD","20251231",1,"",100000000)</f>
        <v>0.86746478409999994</v>
      </c>
      <c r="L1652" s="16">
        <f>[1]!s_is(A1652,61,"FY","YTD","20241231",1,"",100000000)</f>
        <v>1.5907632076</v>
      </c>
      <c r="M1652" s="16">
        <f t="shared" si="76"/>
        <v>-0.4546864172143178</v>
      </c>
      <c r="N1652" s="16">
        <f>[1]!s_fa_roe(A1652,"20251231")</f>
        <v>2.6516999999999999</v>
      </c>
      <c r="O1652" s="16">
        <f>[1]!s_stmnote_rdexp(A1652,"20251231",1,10000)</f>
        <v>2680.9019739999999</v>
      </c>
      <c r="P1652" s="20">
        <f t="shared" si="77"/>
        <v>1.0855618443665626E-2</v>
      </c>
      <c r="Q1652" s="16">
        <f>[1]!s_margin_tradingbalance(A1652,"",10000)</f>
        <v>0</v>
      </c>
      <c r="R1652" s="16">
        <f>[1]!s_margin_seclendingbalance(A1652,"",10000)</f>
        <v>0</v>
      </c>
      <c r="S1652" s="17">
        <f>[1]!s_val_ev(A1652,"",100000000)</f>
        <v>55.857336993800004</v>
      </c>
      <c r="T1652" s="17">
        <f>[1]!share_freesharesmv(A1652,"",100000000)</f>
        <v>35.026806639600004</v>
      </c>
      <c r="U1652" s="17">
        <f>[1]!s_dq_amount_btin(A1652,E1652,100000000)</f>
        <v>3.5098121799999999</v>
      </c>
      <c r="V1652" s="17">
        <f>[1]!s_dq_turn(A1652,E1652)</f>
        <v>6.400703194455625</v>
      </c>
      <c r="W1652" s="2">
        <f>[1]!s_pq_amount(A1652,"20260101","",100000000)</f>
        <v>100.49945449000001</v>
      </c>
      <c r="X1652" s="2">
        <f>[1]!s_pq_avgamount(A1652,"20260101","",100000000)</f>
        <v>0.91363140445454549</v>
      </c>
      <c r="Y1652" s="17">
        <f>[1]!s_ipo_dilutedpe(A1652)</f>
        <v>22.61</v>
      </c>
      <c r="Z1652" s="12">
        <f>[1]!s_ipo_collection_total(A1652,100000000)</f>
        <v>8.1880000000000006</v>
      </c>
      <c r="AA1652" s="2">
        <f>[1]!s_val_pe_ttm(A1652,E1652)</f>
        <v>63.816650390625</v>
      </c>
      <c r="AB1652" s="5">
        <f>[1]!s_info_zjtxornot1(A1652,"")</f>
        <v>0</v>
      </c>
      <c r="AC1652" s="22" t="str">
        <f>[1]!s_info_nature1(A1652,"")</f>
        <v>民营企业</v>
      </c>
      <c r="AD1652" s="6" t="str">
        <f>[1]!s_info_city(A1652)</f>
        <v>上海市</v>
      </c>
      <c r="AE1652" s="6" t="str">
        <f>[1]!s_info_province(A1652)</f>
        <v>上海</v>
      </c>
      <c r="AF1652">
        <v>121.472644</v>
      </c>
      <c r="AG1652">
        <v>31.231705999999999</v>
      </c>
    </row>
    <row r="1653" spans="1:33" x14ac:dyDescent="0.3">
      <c r="A1653" s="12" t="s">
        <v>3853</v>
      </c>
      <c r="B1653" s="12" t="s">
        <v>3854</v>
      </c>
      <c r="C1653" s="16" t="str">
        <f>[1]!s_info_mkt(A1653)</f>
        <v>主板</v>
      </c>
      <c r="D1653" s="16" t="str">
        <f>[1]!s_ipo_listeddate(A1653)</f>
        <v>2017-07-31</v>
      </c>
      <c r="E1653" s="16" t="str">
        <f>[1]!lastradeday_s("000002","")</f>
        <v>2026-06-22</v>
      </c>
      <c r="F1653" s="16" t="str">
        <f>[1]!s_info_industry_csrc2023(A1653,"",3)</f>
        <v>零售业</v>
      </c>
      <c r="G1653" s="16" t="str">
        <f>[1]!s_info_industry_csrc2023(A1653,"",1)</f>
        <v>批发和零售业</v>
      </c>
      <c r="H1653" s="16">
        <f>[1]!s_is(A1653,83,"FY","YTD","20251231",1,"",100000000)</f>
        <v>275.02188411029999</v>
      </c>
      <c r="I1653" s="16">
        <f>[1]!s_is(A1653,83,"FY","YTD","20241231",1,"",100000000)</f>
        <v>264.9654700232</v>
      </c>
      <c r="J1653" s="16">
        <f t="shared" si="75"/>
        <v>3.7953677836660926E-2</v>
      </c>
      <c r="K1653" s="16">
        <f>[1]!s_is(A1653,61,"FY","YTD","20251231",1,"",100000000)</f>
        <v>12.352462149000001</v>
      </c>
      <c r="L1653" s="16">
        <f>[1]!s_is(A1653,61,"FY","YTD","20241231",1,"",100000000)</f>
        <v>9.1475495091999992</v>
      </c>
      <c r="M1653" s="16">
        <f t="shared" si="76"/>
        <v>0.35035750684669298</v>
      </c>
      <c r="N1653" s="16">
        <f>[1]!s_fa_roe(A1653,"20251231")</f>
        <v>17.3185</v>
      </c>
      <c r="O1653" s="16">
        <f>[1]!s_stmnote_rdexp(A1653,"20251231",1,10000)</f>
        <v>6846.7082900000005</v>
      </c>
      <c r="P1653" s="20">
        <f t="shared" si="77"/>
        <v>2.489513993458814E-3</v>
      </c>
      <c r="Q1653" s="16">
        <f>[1]!s_margin_tradingbalance(A1653,"",10000)</f>
        <v>21325.417300000001</v>
      </c>
      <c r="R1653" s="16">
        <f>[1]!s_margin_seclendingbalance(A1653,"",10000)</f>
        <v>359.17599999999999</v>
      </c>
      <c r="S1653" s="17">
        <f>[1]!s_val_ev(A1653,"",100000000)</f>
        <v>180.73621232399998</v>
      </c>
      <c r="T1653" s="17">
        <f>[1]!share_freesharesmv(A1653,"",100000000)</f>
        <v>71.402715667799995</v>
      </c>
      <c r="U1653" s="17">
        <f>[1]!s_dq_amount_btin(A1653,E1653,100000000)</f>
        <v>0.86181688000000001</v>
      </c>
      <c r="V1653" s="17">
        <f>[1]!s_dq_turn(A1653,E1653)</f>
        <v>0.48146562214109667</v>
      </c>
      <c r="W1653" s="2">
        <f>[1]!s_pq_amount(A1653,"20260101","",100000000)</f>
        <v>125.96521963000001</v>
      </c>
      <c r="X1653" s="2">
        <f>[1]!s_pq_avgamount(A1653,"20260101","",100000000)</f>
        <v>1.1451383602727274</v>
      </c>
      <c r="Y1653" s="17">
        <f>[1]!s_ipo_dilutedpe(A1653)</f>
        <v>22.99</v>
      </c>
      <c r="Z1653" s="12">
        <f>[1]!s_ipo_collection_total(A1653,100000000)</f>
        <v>9.8904720000000008</v>
      </c>
      <c r="AA1653" s="2">
        <f>[1]!s_val_pe_ttm(A1653,E1653)</f>
        <v>14.049868583679199</v>
      </c>
      <c r="AB1653" s="5">
        <f>[1]!s_info_zjtxornot1(A1653,"")</f>
        <v>0</v>
      </c>
      <c r="AC1653" s="22" t="str">
        <f>[1]!s_info_nature1(A1653,"")</f>
        <v>民营企业</v>
      </c>
      <c r="AD1653" s="6" t="str">
        <f>[1]!s_info_city(A1653)</f>
        <v>广州市</v>
      </c>
      <c r="AE1653" s="6" t="str">
        <f>[1]!s_info_province(A1653)</f>
        <v>广东省</v>
      </c>
      <c r="AF1653">
        <v>113.280637</v>
      </c>
      <c r="AG1653">
        <v>23.125177999999998</v>
      </c>
    </row>
    <row r="1654" spans="1:33" x14ac:dyDescent="0.3">
      <c r="A1654" s="12" t="s">
        <v>3855</v>
      </c>
      <c r="B1654" s="12" t="s">
        <v>3856</v>
      </c>
      <c r="C1654" s="16" t="str">
        <f>[1]!s_info_mkt(A1654)</f>
        <v>主板</v>
      </c>
      <c r="D1654" s="16" t="str">
        <f>[1]!s_ipo_listeddate(A1654)</f>
        <v>2016-04-15</v>
      </c>
      <c r="E1654" s="16" t="str">
        <f>[1]!lastradeday_s("000002","")</f>
        <v>2026-06-22</v>
      </c>
      <c r="F1654" s="16" t="str">
        <f>[1]!s_info_industry_csrc2023(A1654,"",3)</f>
        <v>医药制造业</v>
      </c>
      <c r="G1654" s="16" t="str">
        <f>[1]!s_info_industry_csrc2023(A1654,"",1)</f>
        <v>制造业</v>
      </c>
      <c r="H1654" s="16">
        <f>[1]!s_is(A1654,83,"FY","YTD","20251231",1,"",100000000)</f>
        <v>22.7345765102</v>
      </c>
      <c r="I1654" s="16">
        <f>[1]!s_is(A1654,83,"FY","YTD","20241231",1,"",100000000)</f>
        <v>26.473651062600002</v>
      </c>
      <c r="J1654" s="16">
        <f t="shared" si="75"/>
        <v>-0.1412375853847484</v>
      </c>
      <c r="K1654" s="16">
        <f>[1]!s_is(A1654,61,"FY","YTD","20251231",1,"",100000000)</f>
        <v>-2.8858020299000002</v>
      </c>
      <c r="L1654" s="16">
        <f>[1]!s_is(A1654,61,"FY","YTD","20241231",1,"",100000000)</f>
        <v>-9.6549616350999994</v>
      </c>
      <c r="M1654" s="16">
        <f t="shared" si="76"/>
        <v>0.70110683615677449</v>
      </c>
      <c r="N1654" s="16">
        <f>[1]!s_fa_roe(A1654,"20251231")</f>
        <v>-22.666499999999999</v>
      </c>
      <c r="O1654" s="16">
        <f>[1]!s_stmnote_rdexp(A1654,"20251231",1,10000)</f>
        <v>10748.392644</v>
      </c>
      <c r="P1654" s="20">
        <f t="shared" si="77"/>
        <v>4.7277734156066953E-2</v>
      </c>
      <c r="Q1654" s="16">
        <f>[1]!s_margin_tradingbalance(A1654,"",10000)</f>
        <v>0</v>
      </c>
      <c r="R1654" s="16">
        <f>[1]!s_margin_seclendingbalance(A1654,"",10000)</f>
        <v>0</v>
      </c>
      <c r="S1654" s="17">
        <f>[1]!s_val_ev(A1654,"",100000000)</f>
        <v>43.177262894199998</v>
      </c>
      <c r="T1654" s="17">
        <f>[1]!share_freesharesmv(A1654,"",100000000)</f>
        <v>26.734770347600001</v>
      </c>
      <c r="U1654" s="17">
        <f>[1]!s_dq_amount_btin(A1654,E1654,100000000)</f>
        <v>0.61192652999999997</v>
      </c>
      <c r="V1654" s="17">
        <f>[1]!s_dq_turn(A1654,E1654)</f>
        <v>1.4444078096084803</v>
      </c>
      <c r="W1654" s="2">
        <f>[1]!s_pq_amount(A1654,"20260101","",100000000)</f>
        <v>123.68616908</v>
      </c>
      <c r="X1654" s="2">
        <f>[1]!s_pq_avgamount(A1654,"20260101","",100000000)</f>
        <v>1.124419718909091</v>
      </c>
      <c r="Y1654" s="17">
        <f>[1]!s_ipo_dilutedpe(A1654)</f>
        <v>14.64</v>
      </c>
      <c r="Z1654" s="12">
        <f>[1]!s_ipo_collection_total(A1654,100000000)</f>
        <v>2.9925000000000002</v>
      </c>
      <c r="AA1654" s="2">
        <f>[1]!s_val_pe_ttm(A1654,E1654)</f>
        <v>-15.986766815185547</v>
      </c>
      <c r="AB1654" s="5">
        <f>[1]!s_info_zjtxornot1(A1654,"")</f>
        <v>0</v>
      </c>
      <c r="AC1654" s="22" t="str">
        <f>[1]!s_info_nature1(A1654,"")</f>
        <v>民营企业</v>
      </c>
      <c r="AD1654" s="6" t="str">
        <f>[1]!s_info_city(A1654)</f>
        <v>临沂市</v>
      </c>
      <c r="AE1654" s="6" t="str">
        <f>[1]!s_info_province(A1654)</f>
        <v>山东省</v>
      </c>
      <c r="AF1654">
        <v>118.326443</v>
      </c>
      <c r="AG1654">
        <v>35.065282000000003</v>
      </c>
    </row>
    <row r="1655" spans="1:33" x14ac:dyDescent="0.3">
      <c r="A1655" s="12" t="s">
        <v>3857</v>
      </c>
      <c r="B1655" s="12" t="s">
        <v>3858</v>
      </c>
      <c r="C1655" s="16" t="str">
        <f>[1]!s_info_mkt(A1655)</f>
        <v>主板</v>
      </c>
      <c r="D1655" s="16" t="str">
        <f>[1]!s_ipo_listeddate(A1655)</f>
        <v>2022-09-20</v>
      </c>
      <c r="E1655" s="16" t="str">
        <f>[1]!lastradeday_s("000002","")</f>
        <v>2026-06-22</v>
      </c>
      <c r="F1655" s="16" t="str">
        <f>[1]!s_info_industry_csrc2023(A1655,"",3)</f>
        <v>金属制品业</v>
      </c>
      <c r="G1655" s="16" t="str">
        <f>[1]!s_info_industry_csrc2023(A1655,"",1)</f>
        <v>制造业</v>
      </c>
      <c r="H1655" s="16">
        <f>[1]!s_is(A1655,83,"FY","YTD","20251231",1,"",100000000)</f>
        <v>11.809926452599999</v>
      </c>
      <c r="I1655" s="16">
        <f>[1]!s_is(A1655,83,"FY","YTD","20241231",1,"",100000000)</f>
        <v>15.337428698900002</v>
      </c>
      <c r="J1655" s="16">
        <f t="shared" si="75"/>
        <v>-0.22999306569249089</v>
      </c>
      <c r="K1655" s="16">
        <f>[1]!s_is(A1655,61,"FY","YTD","20251231",1,"",100000000)</f>
        <v>2.2729779017</v>
      </c>
      <c r="L1655" s="16">
        <f>[1]!s_is(A1655,61,"FY","YTD","20241231",1,"",100000000)</f>
        <v>2.5516388407999999</v>
      </c>
      <c r="M1655" s="16">
        <f t="shared" si="76"/>
        <v>-0.10920861316432737</v>
      </c>
      <c r="N1655" s="16">
        <f>[1]!s_fa_roe(A1655,"20251231")</f>
        <v>9.1834000000000007</v>
      </c>
      <c r="O1655" s="16">
        <f>[1]!s_stmnote_rdexp(A1655,"20251231",1,10000)</f>
        <v>5492.713495</v>
      </c>
      <c r="P1655" s="20">
        <f t="shared" si="77"/>
        <v>4.6509294677197235E-2</v>
      </c>
      <c r="Q1655" s="16">
        <f>[1]!s_margin_tradingbalance(A1655,"",10000)</f>
        <v>0</v>
      </c>
      <c r="R1655" s="16">
        <f>[1]!s_margin_seclendingbalance(A1655,"",10000)</f>
        <v>0</v>
      </c>
      <c r="S1655" s="17">
        <f>[1]!s_val_ev(A1655,"",100000000)</f>
        <v>68.154651599999994</v>
      </c>
      <c r="T1655" s="17">
        <f>[1]!share_freesharesmv(A1655,"",100000000)</f>
        <v>17.119468940000001</v>
      </c>
      <c r="U1655" s="17">
        <f>[1]!s_dq_amount_btin(A1655,E1655,100000000)</f>
        <v>1.86293267</v>
      </c>
      <c r="V1655" s="17">
        <f>[1]!s_dq_turn(A1655,E1655)</f>
        <v>6.2716170060275811</v>
      </c>
      <c r="W1655" s="2">
        <f>[1]!s_pq_amount(A1655,"20260101","",100000000)</f>
        <v>164.11365655</v>
      </c>
      <c r="X1655" s="2">
        <f>[1]!s_pq_avgamount(A1655,"20260101","",100000000)</f>
        <v>1.4919423322727272</v>
      </c>
      <c r="Y1655" s="17">
        <f>[1]!s_ipo_dilutedpe(A1655)</f>
        <v>21.28</v>
      </c>
      <c r="Z1655" s="12">
        <f>[1]!s_ipo_collection_total(A1655,100000000)</f>
        <v>11.98</v>
      </c>
      <c r="AA1655" s="2">
        <f>[1]!s_val_pe_ttm(A1655,E1655)</f>
        <v>25.037345886230469</v>
      </c>
      <c r="AB1655" s="5">
        <f>[1]!s_info_zjtxornot1(A1655,"")</f>
        <v>1</v>
      </c>
      <c r="AC1655" s="22" t="str">
        <f>[1]!s_info_nature1(A1655,"")</f>
        <v>民营企业</v>
      </c>
      <c r="AD1655" s="6" t="str">
        <f>[1]!s_info_city(A1655)</f>
        <v>无锡市</v>
      </c>
      <c r="AE1655" s="6" t="str">
        <f>[1]!s_info_province(A1655)</f>
        <v>江苏省</v>
      </c>
      <c r="AF1655">
        <v>120.301663</v>
      </c>
      <c r="AG1655">
        <v>31.574729000000001</v>
      </c>
    </row>
    <row r="1656" spans="1:33" x14ac:dyDescent="0.3">
      <c r="A1656" s="12" t="s">
        <v>3859</v>
      </c>
      <c r="B1656" s="12" t="s">
        <v>3860</v>
      </c>
      <c r="C1656" s="16" t="str">
        <f>[1]!s_info_mkt(A1656)</f>
        <v>主板</v>
      </c>
      <c r="D1656" s="16" t="str">
        <f>[1]!s_ipo_listeddate(A1656)</f>
        <v>1996-11-20</v>
      </c>
      <c r="E1656" s="16" t="str">
        <f>[1]!lastradeday_s("000002","")</f>
        <v>2026-06-22</v>
      </c>
      <c r="F1656" s="16" t="str">
        <f>[1]!s_info_industry_csrc2023(A1656,"",3)</f>
        <v>电力、热力生产和供应业</v>
      </c>
      <c r="G1656" s="16" t="str">
        <f>[1]!s_info_industry_csrc2023(A1656,"",1)</f>
        <v>电力、热力、燃气及水生产和供应业</v>
      </c>
      <c r="H1656" s="16">
        <f>[1]!s_is(A1656,83,"FY","YTD","20251231",1,"",100000000)</f>
        <v>4.7196954472000003</v>
      </c>
      <c r="I1656" s="16">
        <f>[1]!s_is(A1656,83,"FY","YTD","20241231",1,"",100000000)</f>
        <v>3.4790186039999997</v>
      </c>
      <c r="J1656" s="16">
        <f t="shared" si="75"/>
        <v>0.35661690390891643</v>
      </c>
      <c r="K1656" s="16">
        <f>[1]!s_is(A1656,61,"FY","YTD","20251231",1,"",100000000)</f>
        <v>1.0911669634999999</v>
      </c>
      <c r="L1656" s="16">
        <f>[1]!s_is(A1656,61,"FY","YTD","20241231",1,"",100000000)</f>
        <v>0.30215988659999998</v>
      </c>
      <c r="M1656" s="16">
        <f t="shared" si="76"/>
        <v>2.6112237655969519</v>
      </c>
      <c r="N1656" s="16">
        <f>[1]!s_fa_roe(A1656,"20251231")</f>
        <v>3.2639</v>
      </c>
      <c r="O1656" s="16">
        <f>[1]!s_stmnote_rdexp(A1656,"20251231",1,10000)</f>
        <v>1921.2978230000001</v>
      </c>
      <c r="P1656" s="20">
        <f t="shared" si="77"/>
        <v>4.0708088996289506E-2</v>
      </c>
      <c r="Q1656" s="16">
        <f>[1]!s_margin_tradingbalance(A1656,"",10000)</f>
        <v>33651.779300000002</v>
      </c>
      <c r="R1656" s="16">
        <f>[1]!s_margin_seclendingbalance(A1656,"",10000)</f>
        <v>43.802</v>
      </c>
      <c r="S1656" s="17">
        <f>[1]!s_val_ev(A1656,"",100000000)</f>
        <v>76.569999999999993</v>
      </c>
      <c r="T1656" s="17">
        <f>[1]!share_freesharesmv(A1656,"",100000000)</f>
        <v>42.7707805318</v>
      </c>
      <c r="U1656" s="17">
        <f>[1]!s_dq_amount_btin(A1656,E1656,100000000)</f>
        <v>3.1500758000000002</v>
      </c>
      <c r="V1656" s="17">
        <f>[1]!s_dq_turn(A1656,E1656)</f>
        <v>4.1454379230769236</v>
      </c>
      <c r="W1656" s="2">
        <f>[1]!s_pq_amount(A1656,"20260101","",100000000)</f>
        <v>463.47288579000002</v>
      </c>
      <c r="X1656" s="2">
        <f>[1]!s_pq_avgamount(A1656,"20260101","",100000000)</f>
        <v>4.2133898708181814</v>
      </c>
      <c r="Y1656" s="17">
        <f>[1]!s_ipo_dilutedpe(A1656)</f>
        <v>0</v>
      </c>
      <c r="Z1656" s="12">
        <f>[1]!s_ipo_collection_total(A1656,100000000)</f>
        <v>1.7336</v>
      </c>
      <c r="AA1656" s="2">
        <f>[1]!s_val_pe_ttm(A1656,E1656)</f>
        <v>58.575443267822266</v>
      </c>
      <c r="AB1656" s="5">
        <f>[1]!s_info_zjtxornot1(A1656,"")</f>
        <v>1</v>
      </c>
      <c r="AC1656" s="22" t="str">
        <f>[1]!s_info_nature1(A1656,"")</f>
        <v>民营企业</v>
      </c>
      <c r="AD1656" s="6" t="str">
        <f>[1]!s_info_city(A1656)</f>
        <v>南通市</v>
      </c>
      <c r="AE1656" s="6" t="str">
        <f>[1]!s_info_province(A1656)</f>
        <v>江苏省</v>
      </c>
      <c r="AF1656">
        <v>120.864608</v>
      </c>
      <c r="AG1656">
        <v>32.016212000000003</v>
      </c>
    </row>
    <row r="1657" spans="1:33" x14ac:dyDescent="0.3">
      <c r="A1657" s="12" t="s">
        <v>3861</v>
      </c>
      <c r="B1657" s="12" t="s">
        <v>3862</v>
      </c>
      <c r="C1657" s="16" t="str">
        <f>[1]!s_info_mkt(A1657)</f>
        <v>主板</v>
      </c>
      <c r="D1657" s="16" t="str">
        <f>[1]!s_ipo_listeddate(A1657)</f>
        <v>1997-01-23</v>
      </c>
      <c r="E1657" s="16" t="str">
        <f>[1]!lastradeday_s("000002","")</f>
        <v>2026-06-22</v>
      </c>
      <c r="F1657" s="16" t="str">
        <f>[1]!s_info_industry_csrc2023(A1657,"",3)</f>
        <v>有色金属冶炼和压延加工业</v>
      </c>
      <c r="G1657" s="16" t="str">
        <f>[1]!s_info_industry_csrc2023(A1657,"",1)</f>
        <v>制造业</v>
      </c>
      <c r="H1657" s="16">
        <f>[1]!s_is(A1657,83,"FY","YTD","20251231",1,"",100000000)</f>
        <v>605.43580352449999</v>
      </c>
      <c r="I1657" s="16">
        <f>[1]!s_is(A1657,83,"FY","YTD","20241231",1,"",100000000)</f>
        <v>598.62362351410002</v>
      </c>
      <c r="J1657" s="16">
        <f t="shared" si="75"/>
        <v>1.1379738023719277E-2</v>
      </c>
      <c r="K1657" s="16">
        <f>[1]!s_is(A1657,61,"FY","YTD","20251231",1,"",100000000)</f>
        <v>8.0175607952999997</v>
      </c>
      <c r="L1657" s="16">
        <f>[1]!s_is(A1657,61,"FY","YTD","20241231",1,"",100000000)</f>
        <v>10.818674939600001</v>
      </c>
      <c r="M1657" s="16">
        <f t="shared" si="76"/>
        <v>-0.25891471552093487</v>
      </c>
      <c r="N1657" s="16">
        <f>[1]!s_fa_roe(A1657,"20251231")</f>
        <v>4.7617000000000003</v>
      </c>
      <c r="O1657" s="16">
        <f>[1]!s_stmnote_rdexp(A1657,"20251231",1,10000)</f>
        <v>50165.478599000002</v>
      </c>
      <c r="P1657" s="20">
        <f t="shared" si="77"/>
        <v>8.285846047915461E-3</v>
      </c>
      <c r="Q1657" s="16">
        <f>[1]!s_margin_tradingbalance(A1657,"",10000)</f>
        <v>182500.7383</v>
      </c>
      <c r="R1657" s="16">
        <f>[1]!s_margin_seclendingbalance(A1657,"",10000)</f>
        <v>528.49980000000005</v>
      </c>
      <c r="S1657" s="17">
        <f>[1]!s_val_ev(A1657,"",100000000)</f>
        <v>391.26729354980006</v>
      </c>
      <c r="T1657" s="17">
        <f>[1]!share_freesharesmv(A1657,"",100000000)</f>
        <v>273.64349043100003</v>
      </c>
      <c r="U1657" s="17">
        <f>[1]!s_dq_amount_btin(A1657,E1657,100000000)</f>
        <v>38.362780360000002</v>
      </c>
      <c r="V1657" s="17">
        <f>[1]!s_dq_turn(A1657,E1657)</f>
        <v>10.016993007267871</v>
      </c>
      <c r="W1657" s="2">
        <f>[1]!s_pq_amount(A1657,"20260101","",100000000)</f>
        <v>1817.07269834</v>
      </c>
      <c r="X1657" s="2">
        <f>[1]!s_pq_avgamount(A1657,"20260101","",100000000)</f>
        <v>16.518842712181819</v>
      </c>
      <c r="Y1657" s="17">
        <f>[1]!s_ipo_dilutedpe(A1657)</f>
        <v>0</v>
      </c>
      <c r="Z1657" s="12">
        <f>[1]!s_ipo_collection_total(A1657,100000000)</f>
        <v>1.44</v>
      </c>
      <c r="AA1657" s="2">
        <f>[1]!s_val_pe_ttm(A1657,E1657)</f>
        <v>37.901103973388672</v>
      </c>
      <c r="AB1657" s="5">
        <f>[1]!s_info_zjtxornot1(A1657,"")</f>
        <v>1</v>
      </c>
      <c r="AC1657" s="22" t="str">
        <f>[1]!s_info_nature1(A1657,"")</f>
        <v>地方国有企业</v>
      </c>
      <c r="AD1657" s="6" t="str">
        <f>[1]!s_info_city(A1657)</f>
        <v>深圳市</v>
      </c>
      <c r="AE1657" s="6" t="str">
        <f>[1]!s_info_province(A1657)</f>
        <v>广东省</v>
      </c>
      <c r="AF1657">
        <v>114.085947</v>
      </c>
      <c r="AG1657">
        <v>22.547000000000001</v>
      </c>
    </row>
    <row r="1658" spans="1:33" x14ac:dyDescent="0.3">
      <c r="A1658" s="12" t="s">
        <v>3863</v>
      </c>
      <c r="B1658" s="12" t="s">
        <v>3864</v>
      </c>
      <c r="C1658" s="16" t="str">
        <f>[1]!s_info_mkt(A1658)</f>
        <v>主板</v>
      </c>
      <c r="D1658" s="16" t="str">
        <f>[1]!s_ipo_listeddate(A1658)</f>
        <v>2007-12-05</v>
      </c>
      <c r="E1658" s="16" t="str">
        <f>[1]!lastradeday_s("000002","")</f>
        <v>2026-06-22</v>
      </c>
      <c r="F1658" s="16" t="str">
        <f>[1]!s_info_industry_csrc2023(A1658,"",3)</f>
        <v>印刷和记录媒介复制业</v>
      </c>
      <c r="G1658" s="16" t="str">
        <f>[1]!s_info_industry_csrc2023(A1658,"",1)</f>
        <v>制造业</v>
      </c>
      <c r="H1658" s="16">
        <f>[1]!s_is(A1658,83,"FY","YTD","20251231",1,"",100000000)</f>
        <v>29.8766597529</v>
      </c>
      <c r="I1658" s="16">
        <f>[1]!s_is(A1658,83,"FY","YTD","20241231",1,"",100000000)</f>
        <v>28.571633529099998</v>
      </c>
      <c r="J1658" s="16">
        <f t="shared" si="75"/>
        <v>4.5675590178309022E-2</v>
      </c>
      <c r="K1658" s="16">
        <f>[1]!s_is(A1658,61,"FY","YTD","20251231",1,"",100000000)</f>
        <v>-3.4593997275000001</v>
      </c>
      <c r="L1658" s="16">
        <f>[1]!s_is(A1658,61,"FY","YTD","20241231",1,"",100000000)</f>
        <v>0.71985186180000005</v>
      </c>
      <c r="M1658" s="16">
        <f t="shared" si="76"/>
        <v>-5.8057106066930499</v>
      </c>
      <c r="N1658" s="16">
        <f>[1]!s_fa_roe(A1658,"20251231")</f>
        <v>-5.4379</v>
      </c>
      <c r="O1658" s="16">
        <f>[1]!s_stmnote_rdexp(A1658,"20251231",1,10000)</f>
        <v>14162.123090000001</v>
      </c>
      <c r="P1658" s="20">
        <f t="shared" si="77"/>
        <v>4.7401962626110988E-2</v>
      </c>
      <c r="Q1658" s="16">
        <f>[1]!s_margin_tradingbalance(A1658,"",10000)</f>
        <v>26463.391599999999</v>
      </c>
      <c r="R1658" s="16">
        <f>[1]!s_margin_seclendingbalance(A1658,"",10000)</f>
        <v>41.727600000000002</v>
      </c>
      <c r="S1658" s="17">
        <f>[1]!s_val_ev(A1658,"",100000000)</f>
        <v>56.559153360000003</v>
      </c>
      <c r="T1658" s="17">
        <f>[1]!share_freesharesmv(A1658,"",100000000)</f>
        <v>43.793833079999999</v>
      </c>
      <c r="U1658" s="17">
        <f>[1]!s_dq_amount_btin(A1658,E1658,100000000)</f>
        <v>1.1332284800000001</v>
      </c>
      <c r="V1658" s="17">
        <f>[1]!s_dq_turn(A1658,E1658)</f>
        <v>2.0375977357108273</v>
      </c>
      <c r="W1658" s="2">
        <f>[1]!s_pq_amount(A1658,"20260101","",100000000)</f>
        <v>93.315651540000005</v>
      </c>
      <c r="X1658" s="2">
        <f>[1]!s_pq_avgamount(A1658,"20260101","",100000000)</f>
        <v>0.84832410490909083</v>
      </c>
      <c r="Y1658" s="17">
        <f>[1]!s_ipo_dilutedpe(A1658)</f>
        <v>29.98</v>
      </c>
      <c r="Z1658" s="12">
        <f>[1]!s_ipo_collection_total(A1658,100000000)</f>
        <v>12.0015</v>
      </c>
      <c r="AA1658" s="2">
        <f>[1]!s_val_pe_ttm(A1658,E1658)</f>
        <v>-15.041339874267578</v>
      </c>
      <c r="AB1658" s="5">
        <f>[1]!s_info_zjtxornot1(A1658,"")</f>
        <v>0</v>
      </c>
      <c r="AC1658" s="22" t="str">
        <f>[1]!s_info_nature1(A1658,"")</f>
        <v>民营企业</v>
      </c>
      <c r="AD1658" s="6" t="str">
        <f>[1]!s_info_city(A1658)</f>
        <v>深圳市</v>
      </c>
      <c r="AE1658" s="6" t="str">
        <f>[1]!s_info_province(A1658)</f>
        <v>广东省</v>
      </c>
      <c r="AF1658">
        <v>114.085947</v>
      </c>
      <c r="AG1658">
        <v>22.547000000000001</v>
      </c>
    </row>
    <row r="1659" spans="1:33" x14ac:dyDescent="0.3">
      <c r="A1659" s="12" t="s">
        <v>3865</v>
      </c>
      <c r="B1659" s="12" t="s">
        <v>3866</v>
      </c>
      <c r="C1659" s="16" t="str">
        <f>[1]!s_info_mkt(A1659)</f>
        <v>主板</v>
      </c>
      <c r="D1659" s="16" t="str">
        <f>[1]!s_ipo_listeddate(A1659)</f>
        <v>1997-12-25</v>
      </c>
      <c r="E1659" s="16" t="str">
        <f>[1]!lastradeday_s("000002","")</f>
        <v>2026-06-22</v>
      </c>
      <c r="F1659" s="16" t="str">
        <f>[1]!s_info_industry_csrc2023(A1659,"",3)</f>
        <v>黑色金属冶炼和压延加工业</v>
      </c>
      <c r="G1659" s="16" t="str">
        <f>[1]!s_info_industry_csrc2023(A1659,"",1)</f>
        <v>制造业</v>
      </c>
      <c r="H1659" s="16">
        <f>[1]!s_is(A1659,83,"FY","YTD","20251231",1,"",100000000)</f>
        <v>960.52</v>
      </c>
      <c r="I1659" s="16">
        <f>[1]!s_is(A1659,83,"FY","YTD","20241231",1,"",100000000)</f>
        <v>1051.01</v>
      </c>
      <c r="J1659" s="16">
        <f t="shared" si="75"/>
        <v>-8.6098134175697671E-2</v>
      </c>
      <c r="K1659" s="16">
        <f>[1]!s_is(A1659,61,"FY","YTD","20251231",1,"",100000000)</f>
        <v>-40.68</v>
      </c>
      <c r="L1659" s="16">
        <f>[1]!s_is(A1659,61,"FY","YTD","20241231",1,"",100000000)</f>
        <v>-71.22</v>
      </c>
      <c r="M1659" s="16">
        <f t="shared" si="76"/>
        <v>0.42881213142375735</v>
      </c>
      <c r="N1659" s="16">
        <f>[1]!s_fa_roe(A1659,"20251231")</f>
        <v>-8.8861000000000008</v>
      </c>
      <c r="O1659" s="16">
        <f>[1]!s_stmnote_rdexp(A1659,"20251231",1,10000)</f>
        <v>383700</v>
      </c>
      <c r="P1659" s="20">
        <f t="shared" si="77"/>
        <v>3.9947111981010287E-2</v>
      </c>
      <c r="Q1659" s="16">
        <f>[1]!s_margin_tradingbalance(A1659,"",10000)</f>
        <v>29395.320199999998</v>
      </c>
      <c r="R1659" s="16">
        <f>[1]!s_margin_seclendingbalance(A1659,"",10000)</f>
        <v>279.89999999999998</v>
      </c>
      <c r="S1659" s="17">
        <f>[1]!s_val_ev(A1659,"",100000000)</f>
        <v>173.63583359056</v>
      </c>
      <c r="T1659" s="17">
        <f>[1]!share_freesharesmv(A1659,"",100000000)</f>
        <v>41.112198820000003</v>
      </c>
      <c r="U1659" s="17">
        <f>[1]!s_dq_amount_btin(A1659,E1659,100000000)</f>
        <v>0.90158687999999998</v>
      </c>
      <c r="V1659" s="17">
        <f>[1]!s_dq_turn(A1659,E1659)</f>
        <v>0.57726085163722329</v>
      </c>
      <c r="W1659" s="2">
        <f>[1]!s_pq_amount(A1659,"20260101","",100000000)</f>
        <v>140.43083838999999</v>
      </c>
      <c r="X1659" s="2">
        <f>[1]!s_pq_avgamount(A1659,"20260101","",100000000)</f>
        <v>1.2766439853636362</v>
      </c>
      <c r="Y1659" s="17">
        <f>[1]!s_ipo_dilutedpe(A1659)</f>
        <v>0</v>
      </c>
      <c r="Z1659" s="12">
        <f>[1]!s_ipo_collection_total(A1659,100000000)</f>
        <v>11.7</v>
      </c>
      <c r="AA1659" s="2">
        <f>[1]!s_val_pe_ttm(A1659,E1659)</f>
        <v>-3.7695519924163818</v>
      </c>
      <c r="AB1659" s="5">
        <f>[1]!s_info_zjtxornot1(A1659,"")</f>
        <v>1</v>
      </c>
      <c r="AC1659" s="22" t="str">
        <f>[1]!s_info_nature1(A1659,"")</f>
        <v>中央国有企业</v>
      </c>
      <c r="AD1659" s="6" t="str">
        <f>[1]!s_info_city(A1659)</f>
        <v>鞍山市</v>
      </c>
      <c r="AE1659" s="6" t="str">
        <f>[1]!s_info_province(A1659)</f>
        <v>辽宁省</v>
      </c>
      <c r="AF1659">
        <v>122.995632</v>
      </c>
      <c r="AG1659">
        <v>41.110626000000003</v>
      </c>
    </row>
    <row r="1660" spans="1:33" x14ac:dyDescent="0.3">
      <c r="A1660" s="12" t="s">
        <v>3867</v>
      </c>
      <c r="B1660" s="12" t="s">
        <v>3868</v>
      </c>
      <c r="C1660" s="16" t="str">
        <f>[1]!s_info_mkt(A1660)</f>
        <v>主板</v>
      </c>
      <c r="D1660" s="16" t="str">
        <f>[1]!s_ipo_listeddate(A1660)</f>
        <v>1997-05-09</v>
      </c>
      <c r="E1660" s="16" t="str">
        <f>[1]!lastradeday_s("000002","")</f>
        <v>2026-06-22</v>
      </c>
      <c r="F1660" s="16" t="str">
        <f>[1]!s_info_industry_csrc2023(A1660,"",3)</f>
        <v>医药制造业</v>
      </c>
      <c r="G1660" s="16" t="str">
        <f>[1]!s_info_industry_csrc2023(A1660,"",1)</f>
        <v>制造业</v>
      </c>
      <c r="H1660" s="16">
        <f>[1]!s_is(A1660,83,"FY","YTD","20251231",1,"",100000000)</f>
        <v>97.836009152700001</v>
      </c>
      <c r="I1660" s="16">
        <f>[1]!s_is(A1660,83,"FY","YTD","20241231",1,"",100000000)</f>
        <v>120.21863029209999</v>
      </c>
      <c r="J1660" s="16">
        <f t="shared" si="75"/>
        <v>-0.18618263313278516</v>
      </c>
      <c r="K1660" s="16">
        <f>[1]!s_is(A1660,61,"FY","YTD","20251231",1,"",100000000)</f>
        <v>8.9067799715999989</v>
      </c>
      <c r="L1660" s="16">
        <f>[1]!s_is(A1660,61,"FY","YTD","20241231",1,"",100000000)</f>
        <v>10.3112169855</v>
      </c>
      <c r="M1660" s="16">
        <f t="shared" si="76"/>
        <v>-0.13620477736769288</v>
      </c>
      <c r="N1660" s="16">
        <f>[1]!s_fa_roe(A1660,"20251231")</f>
        <v>13.618499999999999</v>
      </c>
      <c r="O1660" s="16">
        <f>[1]!s_stmnote_rdexp(A1660,"20251231",1,10000)</f>
        <v>65936.872229999994</v>
      </c>
      <c r="P1660" s="20">
        <f t="shared" si="77"/>
        <v>6.7395300361329513E-2</v>
      </c>
      <c r="Q1660" s="16">
        <f>[1]!s_margin_tradingbalance(A1660,"",10000)</f>
        <v>18856.329399999999</v>
      </c>
      <c r="R1660" s="16">
        <f>[1]!s_margin_seclendingbalance(A1660,"",10000)</f>
        <v>472.6019</v>
      </c>
      <c r="S1660" s="17">
        <f>[1]!s_val_ev(A1660,"",100000000)</f>
        <v>189.63721339120002</v>
      </c>
      <c r="T1660" s="17">
        <f>[1]!share_freesharesmv(A1660,"",100000000)</f>
        <v>89.028751978900019</v>
      </c>
      <c r="U1660" s="17">
        <f>[1]!s_dq_amount_btin(A1660,E1660,100000000)</f>
        <v>1.4313447699999999</v>
      </c>
      <c r="V1660" s="17">
        <f>[1]!s_dq_turn(A1660,E1660)</f>
        <v>0.77624566118758009</v>
      </c>
      <c r="W1660" s="2">
        <f>[1]!s_pq_amount(A1660,"20260101","",100000000)</f>
        <v>205.23742152</v>
      </c>
      <c r="X1660" s="2">
        <f>[1]!s_pq_avgamount(A1660,"20260101","",100000000)</f>
        <v>1.865794741090909</v>
      </c>
      <c r="Y1660" s="17">
        <f>[1]!s_ipo_dilutedpe(A1660)</f>
        <v>0</v>
      </c>
      <c r="Z1660" s="12">
        <f>[1]!s_ipo_collection_total(A1660,100000000)</f>
        <v>1.71</v>
      </c>
      <c r="AA1660" s="2">
        <f>[1]!s_val_pe_ttm(A1660,E1660)</f>
        <v>21.280025482177734</v>
      </c>
      <c r="AB1660" s="5">
        <f>[1]!s_info_zjtxornot1(A1660,"")</f>
        <v>0</v>
      </c>
      <c r="AC1660" s="22" t="str">
        <f>[1]!s_info_nature1(A1660,"")</f>
        <v>其他企业</v>
      </c>
      <c r="AD1660" s="6" t="str">
        <f>[1]!s_info_city(A1660)</f>
        <v>东阳市</v>
      </c>
      <c r="AE1660" s="6" t="str">
        <f>[1]!s_info_province(A1660)</f>
        <v>浙江省</v>
      </c>
      <c r="AF1660">
        <v>120.380818</v>
      </c>
      <c r="AG1660">
        <v>29.237427</v>
      </c>
    </row>
    <row r="1661" spans="1:33" x14ac:dyDescent="0.3">
      <c r="A1661" s="12" t="s">
        <v>3869</v>
      </c>
      <c r="B1661" s="12" t="s">
        <v>3870</v>
      </c>
      <c r="C1661" s="16" t="str">
        <f>[1]!s_info_mkt(A1661)</f>
        <v>主板</v>
      </c>
      <c r="D1661" s="16" t="str">
        <f>[1]!s_ipo_listeddate(A1661)</f>
        <v>2005-06-06</v>
      </c>
      <c r="E1661" s="16" t="str">
        <f>[1]!lastradeday_s("000002","")</f>
        <v>2026-06-22</v>
      </c>
      <c r="F1661" s="16" t="str">
        <f>[1]!s_info_industry_csrc2023(A1661,"",3)</f>
        <v>计算机、通信和其他电子设备制造业</v>
      </c>
      <c r="G1661" s="16" t="str">
        <f>[1]!s_info_industry_csrc2023(A1661,"",1)</f>
        <v>制造业</v>
      </c>
      <c r="H1661" s="16">
        <f>[1]!s_is(A1661,83,"FY","YTD","20251231",1,"",100000000)</f>
        <v>61.458230632700001</v>
      </c>
      <c r="I1661" s="16">
        <f>[1]!s_is(A1661,83,"FY","YTD","20241231",1,"",100000000)</f>
        <v>55.110738942099999</v>
      </c>
      <c r="J1661" s="16">
        <f t="shared" si="75"/>
        <v>0.11517703831314541</v>
      </c>
      <c r="K1661" s="16">
        <f>[1]!s_is(A1661,61,"FY","YTD","20251231",1,"",100000000)</f>
        <v>14.371247910399999</v>
      </c>
      <c r="L1661" s="16">
        <f>[1]!s_is(A1661,61,"FY","YTD","20241231",1,"",100000000)</f>
        <v>11.7931854551</v>
      </c>
      <c r="M1661" s="16">
        <f t="shared" si="76"/>
        <v>0.21860611495642243</v>
      </c>
      <c r="N1661" s="16">
        <f>[1]!s_fa_roe(A1661,"20251231")</f>
        <v>10.9992</v>
      </c>
      <c r="O1661" s="16">
        <f>[1]!s_stmnote_rdexp(A1661,"20251231",1,10000)</f>
        <v>150911.55903499998</v>
      </c>
      <c r="P1661" s="20">
        <f t="shared" si="77"/>
        <v>0.24555142164262805</v>
      </c>
      <c r="Q1661" s="16">
        <f>[1]!s_margin_tradingbalance(A1661,"",10000)</f>
        <v>440679.011</v>
      </c>
      <c r="R1661" s="16">
        <f>[1]!s_margin_seclendingbalance(A1661,"",10000)</f>
        <v>630.41840000000002</v>
      </c>
      <c r="S1661" s="17">
        <f>[1]!s_val_ev(A1661,"",100000000)</f>
        <v>696.35536451519988</v>
      </c>
      <c r="T1661" s="17">
        <f>[1]!share_freesharesmv(A1661,"",100000000)</f>
        <v>515.21135741039996</v>
      </c>
      <c r="U1661" s="17">
        <f>[1]!s_dq_amount_btin(A1661,E1661,100000000)</f>
        <v>35.34162448</v>
      </c>
      <c r="V1661" s="17">
        <f>[1]!s_dq_turn(A1661,E1661)</f>
        <v>5.1175439618746941</v>
      </c>
      <c r="W1661" s="2">
        <f>[1]!s_pq_amount(A1661,"20260101","",100000000)</f>
        <v>2259.8443177700001</v>
      </c>
      <c r="X1661" s="2">
        <f>[1]!s_pq_avgamount(A1661,"20260101","",100000000)</f>
        <v>22.155336448725489</v>
      </c>
      <c r="Y1661" s="17">
        <f>[1]!s_ipo_dilutedpe(A1661)</f>
        <v>22.76</v>
      </c>
      <c r="Z1661" s="12">
        <f>[1]!s_ipo_collection_total(A1661,100000000)</f>
        <v>1.1950000000000001</v>
      </c>
      <c r="AA1661" s="2">
        <f>[1]!s_val_pe_ttm(A1661,E1661)</f>
        <v>42.148494720458984</v>
      </c>
      <c r="AB1661" s="5">
        <f>[1]!s_info_zjtxornot1(A1661,"")</f>
        <v>1</v>
      </c>
      <c r="AC1661" s="22" t="str">
        <f>[1]!s_info_nature1(A1661,"")</f>
        <v>公众企业</v>
      </c>
      <c r="AD1661" s="6" t="str">
        <f>[1]!s_info_city(A1661)</f>
        <v>唐山市</v>
      </c>
      <c r="AE1661" s="6" t="str">
        <f>[1]!s_info_province(A1661)</f>
        <v>河北省</v>
      </c>
      <c r="AF1661">
        <v>118.175393</v>
      </c>
      <c r="AG1661">
        <v>39.635112999999997</v>
      </c>
    </row>
    <row r="1662" spans="1:33" x14ac:dyDescent="0.3">
      <c r="A1662" s="12" t="s">
        <v>3871</v>
      </c>
      <c r="B1662" s="12" t="s">
        <v>3872</v>
      </c>
      <c r="C1662" s="16" t="str">
        <f>[1]!s_info_mkt(A1662)</f>
        <v>创业板</v>
      </c>
      <c r="D1662" s="16" t="str">
        <f>[1]!s_ipo_listeddate(A1662)</f>
        <v>2022-04-07</v>
      </c>
      <c r="E1662" s="16" t="str">
        <f>[1]!lastradeday_s("000002","")</f>
        <v>2026-06-22</v>
      </c>
      <c r="F1662" s="16" t="str">
        <f>[1]!s_info_industry_csrc2023(A1662,"",3)</f>
        <v>金属制品业</v>
      </c>
      <c r="G1662" s="16" t="str">
        <f>[1]!s_info_industry_csrc2023(A1662,"",1)</f>
        <v>制造业</v>
      </c>
      <c r="H1662" s="16">
        <f>[1]!s_is(A1662,83,"FY","YTD","20251231",1,"",100000000)</f>
        <v>35.168440932700001</v>
      </c>
      <c r="I1662" s="16">
        <f>[1]!s_is(A1662,83,"FY","YTD","20241231",1,"",100000000)</f>
        <v>25.588876409400001</v>
      </c>
      <c r="J1662" s="16">
        <f t="shared" si="75"/>
        <v>0.37436440623789857</v>
      </c>
      <c r="K1662" s="16">
        <f>[1]!s_is(A1662,61,"FY","YTD","20251231",1,"",100000000)</f>
        <v>-2.3537555853000001</v>
      </c>
      <c r="L1662" s="16">
        <f>[1]!s_is(A1662,61,"FY","YTD","20241231",1,"",100000000)</f>
        <v>-4.6933728361</v>
      </c>
      <c r="M1662" s="16">
        <f t="shared" si="76"/>
        <v>0.49849379806444821</v>
      </c>
      <c r="N1662" s="16">
        <f>[1]!s_fa_roe(A1662,"20251231")</f>
        <v>-13.4315</v>
      </c>
      <c r="O1662" s="16">
        <f>[1]!s_stmnote_rdexp(A1662,"20251231",1,10000)</f>
        <v>15568.252730000002</v>
      </c>
      <c r="P1662" s="20">
        <f t="shared" si="77"/>
        <v>4.4267679536298322E-2</v>
      </c>
      <c r="Q1662" s="16">
        <f>[1]!s_margin_tradingbalance(A1662,"",10000)</f>
        <v>14180.3621</v>
      </c>
      <c r="R1662" s="16">
        <f>[1]!s_margin_seclendingbalance(A1662,"",10000)</f>
        <v>112.608</v>
      </c>
      <c r="S1662" s="17">
        <f>[1]!s_val_ev(A1662,"",100000000)</f>
        <v>63.502961662399997</v>
      </c>
      <c r="T1662" s="17">
        <f>[1]!share_freesharesmv(A1662,"",100000000)</f>
        <v>22.012618014400001</v>
      </c>
      <c r="U1662" s="17">
        <f>[1]!s_dq_amount_btin(A1662,E1662,100000000)</f>
        <v>0.89821293000000002</v>
      </c>
      <c r="V1662" s="17">
        <f>[1]!s_dq_turn(A1662,E1662)</f>
        <v>1.670597480969668</v>
      </c>
      <c r="W1662" s="2">
        <f>[1]!s_pq_amount(A1662,"20260101","",100000000)</f>
        <v>129.02365699999999</v>
      </c>
      <c r="X1662" s="2">
        <f>[1]!s_pq_avgamount(A1662,"20260101","",100000000)</f>
        <v>1.1729423363636364</v>
      </c>
      <c r="Y1662" s="17">
        <f>[1]!s_ipo_dilutedpe(A1662)</f>
        <v>90.84</v>
      </c>
      <c r="Z1662" s="12">
        <f>[1]!s_ipo_collection_total(A1662,100000000)</f>
        <v>11.402850000000001</v>
      </c>
      <c r="AA1662" s="2">
        <f>[1]!s_val_pe_ttm(A1662,E1662)</f>
        <v>-34.160060882568359</v>
      </c>
      <c r="AB1662" s="5">
        <f>[1]!s_info_zjtxornot1(A1662,"")</f>
        <v>1</v>
      </c>
      <c r="AC1662" s="22" t="str">
        <f>[1]!s_info_nature1(A1662,"")</f>
        <v>民营企业</v>
      </c>
      <c r="AD1662" s="6" t="str">
        <f>[1]!s_info_city(A1662)</f>
        <v>深圳市</v>
      </c>
      <c r="AE1662" s="6" t="str">
        <f>[1]!s_info_province(A1662)</f>
        <v>广东省</v>
      </c>
      <c r="AF1662">
        <v>114.085947</v>
      </c>
      <c r="AG1662">
        <v>22.547000000000001</v>
      </c>
    </row>
    <row r="1663" spans="1:33" x14ac:dyDescent="0.3">
      <c r="A1663" s="12" t="s">
        <v>3873</v>
      </c>
      <c r="B1663" s="12" t="s">
        <v>3874</v>
      </c>
      <c r="C1663" s="16" t="str">
        <f>[1]!s_info_mkt(A1663)</f>
        <v>主板</v>
      </c>
      <c r="D1663" s="16" t="str">
        <f>[1]!s_ipo_listeddate(A1663)</f>
        <v>1996-12-18</v>
      </c>
      <c r="E1663" s="16" t="str">
        <f>[1]!lastradeday_s("000002","")</f>
        <v>2026-06-22</v>
      </c>
      <c r="F1663" s="16" t="str">
        <f>[1]!s_info_industry_csrc2023(A1663,"",3)</f>
        <v>医药制造业</v>
      </c>
      <c r="G1663" s="16" t="str">
        <f>[1]!s_info_industry_csrc2023(A1663,"",1)</f>
        <v>制造业</v>
      </c>
      <c r="H1663" s="16">
        <f>[1]!s_is(A1663,83,"FY","YTD","20251231",1,"",100000000)</f>
        <v>120.8314048905</v>
      </c>
      <c r="I1663" s="16">
        <f>[1]!s_is(A1663,83,"FY","YTD","20241231",1,"",100000000)</f>
        <v>134.65627318379998</v>
      </c>
      <c r="J1663" s="16">
        <f t="shared" si="75"/>
        <v>-0.10266783690374115</v>
      </c>
      <c r="K1663" s="16">
        <f>[1]!s_is(A1663,61,"FY","YTD","20251231",1,"",100000000)</f>
        <v>1.5497145280000002</v>
      </c>
      <c r="L1663" s="16">
        <f>[1]!s_is(A1663,61,"FY","YTD","20241231",1,"",100000000)</f>
        <v>25.830584085399998</v>
      </c>
      <c r="M1663" s="16">
        <f t="shared" si="76"/>
        <v>-0.94000466567552643</v>
      </c>
      <c r="N1663" s="16">
        <f>[1]!s_fa_roe(A1663,"20251231")</f>
        <v>0.68859999999999999</v>
      </c>
      <c r="O1663" s="16">
        <f>[1]!s_stmnote_rdexp(A1663,"20251231",1,10000)</f>
        <v>293602.08879399998</v>
      </c>
      <c r="P1663" s="20">
        <f t="shared" si="77"/>
        <v>0.24298491692624816</v>
      </c>
      <c r="Q1663" s="16">
        <f>[1]!s_margin_tradingbalance(A1663,"",10000)</f>
        <v>185411.0141</v>
      </c>
      <c r="R1663" s="16">
        <f>[1]!s_margin_seclendingbalance(A1663,"",10000)</f>
        <v>323.08960000000002</v>
      </c>
      <c r="S1663" s="17">
        <f>[1]!s_val_ev(A1663,"",100000000)</f>
        <v>265.85288764929999</v>
      </c>
      <c r="T1663" s="17">
        <f>[1]!share_freesharesmv(A1663,"",100000000)</f>
        <v>189.49056056770002</v>
      </c>
      <c r="U1663" s="17">
        <f>[1]!s_dq_amount_btin(A1663,E1663,100000000)</f>
        <v>6.58534489</v>
      </c>
      <c r="V1663" s="17">
        <f>[1]!s_dq_turn(A1663,E1663)</f>
        <v>2.5999707798440421</v>
      </c>
      <c r="W1663" s="2">
        <f>[1]!s_pq_amount(A1663,"20260101","",100000000)</f>
        <v>623.55194059999997</v>
      </c>
      <c r="X1663" s="2">
        <f>[1]!s_pq_avgamount(A1663,"20260101","",100000000)</f>
        <v>5.6686540054545453</v>
      </c>
      <c r="Y1663" s="17">
        <f>[1]!s_ipo_dilutedpe(A1663)</f>
        <v>0</v>
      </c>
      <c r="Z1663" s="12">
        <f>[1]!s_ipo_collection_total(A1663,100000000)</f>
        <v>1.2003200000000001</v>
      </c>
      <c r="AA1663" s="2">
        <f>[1]!s_val_pe_ttm(A1663,E1663)</f>
        <v>-633.1224365234375</v>
      </c>
      <c r="AB1663" s="5">
        <f>[1]!s_info_zjtxornot1(A1663,"")</f>
        <v>0</v>
      </c>
      <c r="AC1663" s="22" t="str">
        <f>[1]!s_info_nature1(A1663,"")</f>
        <v>地方国有企业</v>
      </c>
      <c r="AD1663" s="6" t="str">
        <f>[1]!s_info_city(A1663)</f>
        <v>长春市</v>
      </c>
      <c r="AE1663" s="6" t="str">
        <f>[1]!s_info_province(A1663)</f>
        <v>吉林省</v>
      </c>
      <c r="AF1663">
        <v>125.3245</v>
      </c>
      <c r="AG1663">
        <v>43.886840999999997</v>
      </c>
    </row>
    <row r="1664" spans="1:33" x14ac:dyDescent="0.3">
      <c r="A1664" s="12" t="s">
        <v>3875</v>
      </c>
      <c r="B1664" s="12" t="s">
        <v>3876</v>
      </c>
      <c r="C1664" s="16" t="str">
        <f>[1]!s_info_mkt(A1664)</f>
        <v>主板</v>
      </c>
      <c r="D1664" s="16" t="str">
        <f>[1]!s_ipo_listeddate(A1664)</f>
        <v>1999-11-18</v>
      </c>
      <c r="E1664" s="16" t="str">
        <f>[1]!lastradeday_s("000002","")</f>
        <v>2026-06-22</v>
      </c>
      <c r="F1664" s="16" t="str">
        <f>[1]!s_info_industry_csrc2023(A1664,"",3)</f>
        <v>医药制造业</v>
      </c>
      <c r="G1664" s="16" t="str">
        <f>[1]!s_info_industry_csrc2023(A1664,"",1)</f>
        <v>制造业</v>
      </c>
      <c r="H1664" s="16">
        <f>[1]!s_is(A1664,83,"FY","YTD","20251231",1,"",100000000)</f>
        <v>31.973242880200001</v>
      </c>
      <c r="I1664" s="16">
        <f>[1]!s_is(A1664,83,"FY","YTD","20241231",1,"",100000000)</f>
        <v>32.814505547300001</v>
      </c>
      <c r="J1664" s="16">
        <f t="shared" si="75"/>
        <v>-2.5636914317888282E-2</v>
      </c>
      <c r="K1664" s="16">
        <f>[1]!s_is(A1664,61,"FY","YTD","20251231",1,"",100000000)</f>
        <v>0.53914615129999999</v>
      </c>
      <c r="L1664" s="16">
        <f>[1]!s_is(A1664,61,"FY","YTD","20241231",1,"",100000000)</f>
        <v>0.40409795740000004</v>
      </c>
      <c r="M1664" s="16">
        <f t="shared" si="76"/>
        <v>0.33419667540244768</v>
      </c>
      <c r="N1664" s="16">
        <f>[1]!s_fa_roe(A1664,"20251231")</f>
        <v>1.4247000000000001</v>
      </c>
      <c r="O1664" s="16">
        <f>[1]!s_stmnote_rdexp(A1664,"20251231",1,10000)</f>
        <v>11013.523237000001</v>
      </c>
      <c r="P1664" s="20">
        <f t="shared" si="77"/>
        <v>3.4446062535059031E-2</v>
      </c>
      <c r="Q1664" s="16">
        <f>[1]!s_margin_tradingbalance(A1664,"",10000)</f>
        <v>0</v>
      </c>
      <c r="R1664" s="16">
        <f>[1]!s_margin_seclendingbalance(A1664,"",10000)</f>
        <v>0</v>
      </c>
      <c r="S1664" s="17">
        <f>[1]!s_val_ev(A1664,"",100000000)</f>
        <v>37.439856585599998</v>
      </c>
      <c r="T1664" s="17">
        <f>[1]!share_freesharesmv(A1664,"",100000000)</f>
        <v>21.8150561496</v>
      </c>
      <c r="U1664" s="17">
        <f>[1]!s_dq_amount_btin(A1664,E1664,100000000)</f>
        <v>0.82666993</v>
      </c>
      <c r="V1664" s="17">
        <f>[1]!s_dq_turn(A1664,E1664)</f>
        <v>2.2598005598009419</v>
      </c>
      <c r="W1664" s="2">
        <f>[1]!s_pq_amount(A1664,"20260101","",100000000)</f>
        <v>189.06676626000001</v>
      </c>
      <c r="X1664" s="2">
        <f>[1]!s_pq_avgamount(A1664,"20260101","",100000000)</f>
        <v>1.7187887841818181</v>
      </c>
      <c r="Y1664" s="17">
        <f>[1]!s_ipo_dilutedpe(A1664)</f>
        <v>0</v>
      </c>
      <c r="Z1664" s="12">
        <f>[1]!s_ipo_collection_total(A1664,100000000)</f>
        <v>6.72</v>
      </c>
      <c r="AA1664" s="2">
        <f>[1]!s_val_pe_ttm(A1664,E1664)</f>
        <v>63.526554107666016</v>
      </c>
      <c r="AB1664" s="5">
        <f>[1]!s_info_zjtxornot1(A1664,"")</f>
        <v>0</v>
      </c>
      <c r="AC1664" s="22" t="str">
        <f>[1]!s_info_nature1(A1664,"")</f>
        <v>地方国有企业</v>
      </c>
      <c r="AD1664" s="6" t="str">
        <f>[1]!s_info_city(A1664)</f>
        <v>南京市</v>
      </c>
      <c r="AE1664" s="6" t="str">
        <f>[1]!s_info_province(A1664)</f>
        <v>江苏省</v>
      </c>
      <c r="AF1664">
        <v>118.767413</v>
      </c>
      <c r="AG1664">
        <v>32.041544000000002</v>
      </c>
    </row>
    <row r="1665" spans="1:33" x14ac:dyDescent="0.3">
      <c r="A1665" s="12" t="s">
        <v>3877</v>
      </c>
      <c r="B1665" s="12" t="s">
        <v>3878</v>
      </c>
      <c r="C1665" s="16" t="str">
        <f>[1]!s_info_mkt(A1665)</f>
        <v>创业板</v>
      </c>
      <c r="D1665" s="16" t="str">
        <f>[1]!s_ipo_listeddate(A1665)</f>
        <v>2022-06-29</v>
      </c>
      <c r="E1665" s="16" t="str">
        <f>[1]!lastradeday_s("000002","")</f>
        <v>2026-06-22</v>
      </c>
      <c r="F1665" s="16" t="str">
        <f>[1]!s_info_industry_csrc2023(A1665,"",3)</f>
        <v>专用设备制造业</v>
      </c>
      <c r="G1665" s="16" t="str">
        <f>[1]!s_info_industry_csrc2023(A1665,"",1)</f>
        <v>制造业</v>
      </c>
      <c r="H1665" s="16">
        <f>[1]!s_is(A1665,83,"FY","YTD","20251231",1,"",100000000)</f>
        <v>4.0133170328999999</v>
      </c>
      <c r="I1665" s="16">
        <f>[1]!s_is(A1665,83,"FY","YTD","20241231",1,"",100000000)</f>
        <v>6.6555422724</v>
      </c>
      <c r="J1665" s="16">
        <f t="shared" si="75"/>
        <v>-0.39699623732495792</v>
      </c>
      <c r="K1665" s="16">
        <f>[1]!s_is(A1665,61,"FY","YTD","20251231",1,"",100000000)</f>
        <v>-0.7610908555</v>
      </c>
      <c r="L1665" s="16">
        <f>[1]!s_is(A1665,61,"FY","YTD","20241231",1,"",100000000)</f>
        <v>4.9507456500000005E-2</v>
      </c>
      <c r="M1665" s="16">
        <f t="shared" si="76"/>
        <v>-16.37325706684204</v>
      </c>
      <c r="N1665" s="16">
        <f>[1]!s_fa_roe(A1665,"20251231")</f>
        <v>-6.5246000000000004</v>
      </c>
      <c r="O1665" s="16">
        <f>[1]!s_stmnote_rdexp(A1665,"20251231",1,10000)</f>
        <v>1912.089438</v>
      </c>
      <c r="P1665" s="20">
        <f t="shared" si="77"/>
        <v>4.7643618042762376E-2</v>
      </c>
      <c r="Q1665" s="16">
        <f>[1]!s_margin_tradingbalance(A1665,"",10000)</f>
        <v>5991.3071</v>
      </c>
      <c r="R1665" s="16">
        <f>[1]!s_margin_seclendingbalance(A1665,"",10000)</f>
        <v>0</v>
      </c>
      <c r="S1665" s="17">
        <f>[1]!s_val_ev(A1665,"",100000000)</f>
        <v>32.782260180000002</v>
      </c>
      <c r="T1665" s="17">
        <f>[1]!share_freesharesmv(A1665,"",100000000)</f>
        <v>10.779179045699999</v>
      </c>
      <c r="U1665" s="17">
        <f>[1]!s_dq_amount_btin(A1665,E1665,100000000)</f>
        <v>0.51935989999999999</v>
      </c>
      <c r="V1665" s="17">
        <f>[1]!s_dq_turn(A1665,E1665)</f>
        <v>1.5908715785196967</v>
      </c>
      <c r="W1665" s="2">
        <f>[1]!s_pq_amount(A1665,"20260101","",100000000)</f>
        <v>65.362551800000006</v>
      </c>
      <c r="X1665" s="2">
        <f>[1]!s_pq_avgamount(A1665,"20260101","",100000000)</f>
        <v>0.59420501636363632</v>
      </c>
      <c r="Y1665" s="17">
        <f>[1]!s_ipo_dilutedpe(A1665)</f>
        <v>40.99</v>
      </c>
      <c r="Z1665" s="12">
        <f>[1]!s_ipo_collection_total(A1665,100000000)</f>
        <v>7.5890987450000003</v>
      </c>
      <c r="AA1665" s="2">
        <f>[1]!s_val_pe_ttm(A1665,E1665)</f>
        <v>-38.030845642089844</v>
      </c>
      <c r="AB1665" s="5">
        <f>[1]!s_info_zjtxornot1(A1665,"")</f>
        <v>0</v>
      </c>
      <c r="AC1665" s="22" t="str">
        <f>[1]!s_info_nature1(A1665,"")</f>
        <v>民营企业</v>
      </c>
      <c r="AD1665" s="6" t="str">
        <f>[1]!s_info_city(A1665)</f>
        <v>广州市</v>
      </c>
      <c r="AE1665" s="6" t="str">
        <f>[1]!s_info_province(A1665)</f>
        <v>广东省</v>
      </c>
      <c r="AF1665">
        <v>113.280637</v>
      </c>
      <c r="AG1665">
        <v>23.125177999999998</v>
      </c>
    </row>
    <row r="1666" spans="1:33" x14ac:dyDescent="0.3">
      <c r="A1666" s="12" t="s">
        <v>3879</v>
      </c>
      <c r="B1666" s="12" t="s">
        <v>3880</v>
      </c>
      <c r="C1666" s="16" t="str">
        <f>[1]!s_info_mkt(A1666)</f>
        <v>创业板</v>
      </c>
      <c r="D1666" s="16" t="str">
        <f>[1]!s_ipo_listeddate(A1666)</f>
        <v>2021-02-09</v>
      </c>
      <c r="E1666" s="16" t="str">
        <f>[1]!lastradeday_s("000002","")</f>
        <v>2026-06-22</v>
      </c>
      <c r="F1666" s="16" t="str">
        <f>[1]!s_info_industry_csrc2023(A1666,"",3)</f>
        <v>医药制造业</v>
      </c>
      <c r="G1666" s="16" t="str">
        <f>[1]!s_info_industry_csrc2023(A1666,"",1)</f>
        <v>制造业</v>
      </c>
      <c r="H1666" s="16">
        <f>[1]!s_is(A1666,83,"FY","YTD","20251231",1,"",100000000)</f>
        <v>2.6322902080000001</v>
      </c>
      <c r="I1666" s="16">
        <f>[1]!s_is(A1666,83,"FY","YTD","20241231",1,"",100000000)</f>
        <v>2.2424910955000001</v>
      </c>
      <c r="J1666" s="16">
        <f t="shared" si="75"/>
        <v>0.17382415175793064</v>
      </c>
      <c r="K1666" s="16">
        <f>[1]!s_is(A1666,61,"FY","YTD","20251231",1,"",100000000)</f>
        <v>0.13743333960000001</v>
      </c>
      <c r="L1666" s="16">
        <f>[1]!s_is(A1666,61,"FY","YTD","20241231",1,"",100000000)</f>
        <v>0.17116524079999998</v>
      </c>
      <c r="M1666" s="16">
        <f t="shared" si="76"/>
        <v>-0.19707214526934475</v>
      </c>
      <c r="N1666" s="16">
        <f>[1]!s_fa_roe(A1666,"20251231")</f>
        <v>1.5502</v>
      </c>
      <c r="O1666" s="16">
        <f>[1]!s_stmnote_rdexp(A1666,"20251231",1,10000)</f>
        <v>4144.6356759999999</v>
      </c>
      <c r="P1666" s="20">
        <f t="shared" si="77"/>
        <v>0.15745359928034194</v>
      </c>
      <c r="Q1666" s="16">
        <f>[1]!s_margin_tradingbalance(A1666,"",10000)</f>
        <v>6232.317</v>
      </c>
      <c r="R1666" s="16">
        <f>[1]!s_margin_seclendingbalance(A1666,"",10000)</f>
        <v>17.0136</v>
      </c>
      <c r="S1666" s="17">
        <f>[1]!s_val_ev(A1666,"",100000000)</f>
        <v>25.114829490000002</v>
      </c>
      <c r="T1666" s="17">
        <f>[1]!share_freesharesmv(A1666,"",100000000)</f>
        <v>10.963383367999999</v>
      </c>
      <c r="U1666" s="17">
        <f>[1]!s_dq_amount_btin(A1666,E1666,100000000)</f>
        <v>0.38866012999999999</v>
      </c>
      <c r="V1666" s="17">
        <f>[1]!s_dq_turn(A1666,E1666)</f>
        <v>1.6022071507999716</v>
      </c>
      <c r="W1666" s="2">
        <f>[1]!s_pq_amount(A1666,"20260101","",100000000)</f>
        <v>60.245006279999998</v>
      </c>
      <c r="X1666" s="2">
        <f>[1]!s_pq_avgamount(A1666,"20260101","",100000000)</f>
        <v>0.54768187527272727</v>
      </c>
      <c r="Y1666" s="17">
        <f>[1]!s_ipo_dilutedpe(A1666)</f>
        <v>28.11</v>
      </c>
      <c r="Z1666" s="12">
        <f>[1]!s_ipo_collection_total(A1666,100000000)</f>
        <v>2.1696659999999999</v>
      </c>
      <c r="AA1666" s="2">
        <f>[1]!s_val_pe_ttm(A1666,E1666)</f>
        <v>367.72146606445313</v>
      </c>
      <c r="AB1666" s="5">
        <f>[1]!s_info_zjtxornot1(A1666,"")</f>
        <v>1</v>
      </c>
      <c r="AC1666" s="22" t="str">
        <f>[1]!s_info_nature1(A1666,"")</f>
        <v>民营企业</v>
      </c>
      <c r="AD1666" s="6" t="str">
        <f>[1]!s_info_city(A1666)</f>
        <v>深圳市</v>
      </c>
      <c r="AE1666" s="6" t="str">
        <f>[1]!s_info_province(A1666)</f>
        <v>广东省</v>
      </c>
      <c r="AF1666">
        <v>114.085947</v>
      </c>
      <c r="AG1666">
        <v>22.547000000000001</v>
      </c>
    </row>
    <row r="1667" spans="1:33" x14ac:dyDescent="0.3">
      <c r="A1667" s="12" t="s">
        <v>3881</v>
      </c>
      <c r="B1667" s="12" t="s">
        <v>3882</v>
      </c>
      <c r="C1667" s="16" t="str">
        <f>[1]!s_info_mkt(A1667)</f>
        <v>创业板</v>
      </c>
      <c r="D1667" s="16" t="str">
        <f>[1]!s_ipo_listeddate(A1667)</f>
        <v>2010-12-22</v>
      </c>
      <c r="E1667" s="16" t="str">
        <f>[1]!lastradeday_s("000002","")</f>
        <v>2026-06-22</v>
      </c>
      <c r="F1667" s="16" t="str">
        <f>[1]!s_info_industry_csrc2023(A1667,"",3)</f>
        <v>软件和信息技术服务业</v>
      </c>
      <c r="G1667" s="16" t="str">
        <f>[1]!s_info_industry_csrc2023(A1667,"",1)</f>
        <v>信息传输、软件和信息技术服务业</v>
      </c>
      <c r="H1667" s="16">
        <f>[1]!s_is(A1667,83,"FY","YTD","20251231",1,"",100000000)</f>
        <v>8.6686836733000003</v>
      </c>
      <c r="I1667" s="16">
        <f>[1]!s_is(A1667,83,"FY","YTD","20241231",1,"",100000000)</f>
        <v>8.4726161334000007</v>
      </c>
      <c r="J1667" s="16">
        <f t="shared" ref="J1667:J1730" si="78">H1667/I1667-1</f>
        <v>2.3141322209450754E-2</v>
      </c>
      <c r="K1667" s="16">
        <f>[1]!s_is(A1667,61,"FY","YTD","20251231",1,"",100000000)</f>
        <v>0.51506490029999996</v>
      </c>
      <c r="L1667" s="16">
        <f>[1]!s_is(A1667,61,"FY","YTD","20241231",1,"",100000000)</f>
        <v>0.34172821810000004</v>
      </c>
      <c r="M1667" s="16">
        <f t="shared" ref="M1667:M1730" si="79">(K1667-L1667)/ABS(L1667)</f>
        <v>0.50723549598493023</v>
      </c>
      <c r="N1667" s="16">
        <f>[1]!s_fa_roe(A1667,"20251231")</f>
        <v>3.3022999999999998</v>
      </c>
      <c r="O1667" s="16">
        <f>[1]!s_stmnote_rdexp(A1667,"20251231",1,10000)</f>
        <v>7501.3202769999998</v>
      </c>
      <c r="P1667" s="20">
        <f t="shared" ref="P1667:P1730" si="80">O1667/H1667/10000</f>
        <v>8.653355641646561E-2</v>
      </c>
      <c r="Q1667" s="16">
        <f>[1]!s_margin_tradingbalance(A1667,"",10000)</f>
        <v>0</v>
      </c>
      <c r="R1667" s="16">
        <f>[1]!s_margin_seclendingbalance(A1667,"",10000)</f>
        <v>0</v>
      </c>
      <c r="S1667" s="17">
        <f>[1]!s_val_ev(A1667,"",100000000)</f>
        <v>24.281901199500002</v>
      </c>
      <c r="T1667" s="17">
        <f>[1]!share_freesharesmv(A1667,"",100000000)</f>
        <v>17.566630118000003</v>
      </c>
      <c r="U1667" s="17">
        <f>[1]!s_dq_amount_btin(A1667,E1667,100000000)</f>
        <v>0.44827992999999999</v>
      </c>
      <c r="V1667" s="17">
        <f>[1]!s_dq_turn(A1667,E1667)</f>
        <v>2.3983018778594891</v>
      </c>
      <c r="W1667" s="2">
        <f>[1]!s_pq_amount(A1667,"20260101","",100000000)</f>
        <v>75.372050169999994</v>
      </c>
      <c r="X1667" s="2">
        <f>[1]!s_pq_avgamount(A1667,"20260101","",100000000)</f>
        <v>0.68520045609090907</v>
      </c>
      <c r="Y1667" s="17">
        <f>[1]!s_ipo_dilutedpe(A1667)</f>
        <v>105.4</v>
      </c>
      <c r="Z1667" s="12">
        <f>[1]!s_ipo_collection_total(A1667,100000000)</f>
        <v>11.5465</v>
      </c>
      <c r="AA1667" s="2">
        <f>[1]!s_val_pe_ttm(A1667,E1667)</f>
        <v>63.789833068847656</v>
      </c>
      <c r="AB1667" s="5">
        <f>[1]!s_info_zjtxornot1(A1667,"")</f>
        <v>1</v>
      </c>
      <c r="AC1667" s="22" t="str">
        <f>[1]!s_info_nature1(A1667,"")</f>
        <v>民营企业</v>
      </c>
      <c r="AD1667" s="6" t="str">
        <f>[1]!s_info_city(A1667)</f>
        <v>北京市</v>
      </c>
      <c r="AE1667" s="6" t="str">
        <f>[1]!s_info_province(A1667)</f>
        <v>北京</v>
      </c>
      <c r="AF1667">
        <v>116.40528500000001</v>
      </c>
      <c r="AG1667">
        <v>39.904989</v>
      </c>
    </row>
    <row r="1668" spans="1:33" x14ac:dyDescent="0.3">
      <c r="A1668" s="12" t="s">
        <v>3883</v>
      </c>
      <c r="B1668" s="12" t="s">
        <v>3884</v>
      </c>
      <c r="C1668" s="16" t="str">
        <f>[1]!s_info_mkt(A1668)</f>
        <v>主板</v>
      </c>
      <c r="D1668" s="16" t="str">
        <f>[1]!s_ipo_listeddate(A1668)</f>
        <v>2017-09-15</v>
      </c>
      <c r="E1668" s="16" t="str">
        <f>[1]!lastradeday_s("000002","")</f>
        <v>2026-06-22</v>
      </c>
      <c r="F1668" s="16" t="str">
        <f>[1]!s_info_industry_csrc2023(A1668,"",3)</f>
        <v>通用设备制造业</v>
      </c>
      <c r="G1668" s="16" t="str">
        <f>[1]!s_info_industry_csrc2023(A1668,"",1)</f>
        <v>制造业</v>
      </c>
      <c r="H1668" s="16">
        <f>[1]!s_is(A1668,83,"FY","YTD","20251231",1,"",100000000)</f>
        <v>6.7756785750999997</v>
      </c>
      <c r="I1668" s="16">
        <f>[1]!s_is(A1668,83,"FY","YTD","20241231",1,"",100000000)</f>
        <v>8.1172933917999988</v>
      </c>
      <c r="J1668" s="16">
        <f t="shared" si="78"/>
        <v>-0.16527859126729161</v>
      </c>
      <c r="K1668" s="16">
        <f>[1]!s_is(A1668,61,"FY","YTD","20251231",1,"",100000000)</f>
        <v>0.32254605559999999</v>
      </c>
      <c r="L1668" s="16">
        <f>[1]!s_is(A1668,61,"FY","YTD","20241231",1,"",100000000)</f>
        <v>1.3444635628000001</v>
      </c>
      <c r="M1668" s="16">
        <f t="shared" si="79"/>
        <v>-0.76009312224999193</v>
      </c>
      <c r="N1668" s="16">
        <f>[1]!s_fa_roe(A1668,"20251231")</f>
        <v>2.4150999999999998</v>
      </c>
      <c r="O1668" s="16">
        <f>[1]!s_stmnote_rdexp(A1668,"20251231",1,10000)</f>
        <v>3208.5503450000001</v>
      </c>
      <c r="P1668" s="20">
        <f t="shared" si="80"/>
        <v>4.7353933771166916E-2</v>
      </c>
      <c r="Q1668" s="16">
        <f>[1]!s_margin_tradingbalance(A1668,"",10000)</f>
        <v>0</v>
      </c>
      <c r="R1668" s="16">
        <f>[1]!s_margin_seclendingbalance(A1668,"",10000)</f>
        <v>0</v>
      </c>
      <c r="S1668" s="17">
        <f>[1]!s_val_ev(A1668,"",100000000)</f>
        <v>21.805591812500001</v>
      </c>
      <c r="T1668" s="17">
        <f>[1]!share_freesharesmv(A1668,"",100000000)</f>
        <v>9.6040293124999998</v>
      </c>
      <c r="U1668" s="17">
        <f>[1]!s_dq_amount_btin(A1668,E1668,100000000)</f>
        <v>0.29540819000000001</v>
      </c>
      <c r="V1668" s="17">
        <f>[1]!s_dq_turn(A1668,E1668)</f>
        <v>1.4094059129468743</v>
      </c>
      <c r="W1668" s="2">
        <f>[1]!s_pq_amount(A1668,"20260101","",100000000)</f>
        <v>44.260105320000001</v>
      </c>
      <c r="X1668" s="2">
        <f>[1]!s_pq_avgamount(A1668,"20260101","",100000000)</f>
        <v>0.40236459381818185</v>
      </c>
      <c r="Y1668" s="17">
        <f>[1]!s_ipo_dilutedpe(A1668)</f>
        <v>22.99</v>
      </c>
      <c r="Z1668" s="12">
        <f>[1]!s_ipo_collection_total(A1668,100000000)</f>
        <v>4.6738999999999997</v>
      </c>
      <c r="AA1668" s="2">
        <f>[1]!s_val_pe_ttm(A1668,E1668)</f>
        <v>63.111137390136719</v>
      </c>
      <c r="AB1668" s="5">
        <f>[1]!s_info_zjtxornot1(A1668,"")</f>
        <v>1</v>
      </c>
      <c r="AC1668" s="22" t="str">
        <f>[1]!s_info_nature1(A1668,"")</f>
        <v>民营企业</v>
      </c>
      <c r="AD1668" s="6" t="str">
        <f>[1]!s_info_city(A1668)</f>
        <v>绍兴市</v>
      </c>
      <c r="AE1668" s="6" t="str">
        <f>[1]!s_info_province(A1668)</f>
        <v>浙江省</v>
      </c>
      <c r="AF1668">
        <v>120.582112</v>
      </c>
      <c r="AG1668">
        <v>29.997116999999999</v>
      </c>
    </row>
    <row r="1669" spans="1:33" x14ac:dyDescent="0.3">
      <c r="A1669" s="12" t="s">
        <v>3885</v>
      </c>
      <c r="B1669" s="12" t="s">
        <v>3886</v>
      </c>
      <c r="C1669" s="16" t="str">
        <f>[1]!s_info_mkt(A1669)</f>
        <v>主板</v>
      </c>
      <c r="D1669" s="16" t="str">
        <f>[1]!s_ipo_listeddate(A1669)</f>
        <v>1993-04-07</v>
      </c>
      <c r="E1669" s="16" t="str">
        <f>[1]!lastradeday_s("000002","")</f>
        <v>2026-06-22</v>
      </c>
      <c r="F1669" s="16" t="str">
        <f>[1]!s_info_industry_csrc2023(A1669,"",3)</f>
        <v>互联网和相关服务</v>
      </c>
      <c r="G1669" s="16" t="str">
        <f>[1]!s_info_industry_csrc2023(A1669,"",1)</f>
        <v>信息传输、软件和信息技术服务业</v>
      </c>
      <c r="H1669" s="16">
        <f>[1]!s_is(A1669,83,"FY","YTD","20251231",1,"",100000000)</f>
        <v>18.184565013299999</v>
      </c>
      <c r="I1669" s="16">
        <f>[1]!s_is(A1669,83,"FY","YTD","20241231",1,"",100000000)</f>
        <v>21.3875524828</v>
      </c>
      <c r="J1669" s="16">
        <f t="shared" si="78"/>
        <v>-0.14975942067592185</v>
      </c>
      <c r="K1669" s="16">
        <f>[1]!s_is(A1669,61,"FY","YTD","20251231",1,"",100000000)</f>
        <v>0.2150053807</v>
      </c>
      <c r="L1669" s="16">
        <f>[1]!s_is(A1669,61,"FY","YTD","20241231",1,"",100000000)</f>
        <v>0.15181001520000001</v>
      </c>
      <c r="M1669" s="16">
        <f t="shared" si="79"/>
        <v>0.41627929103850053</v>
      </c>
      <c r="N1669" s="16">
        <f>[1]!s_fa_roe(A1669,"20251231")</f>
        <v>0.5413</v>
      </c>
      <c r="O1669" s="16">
        <f>[1]!s_stmnote_rdexp(A1669,"20251231",1,10000)</f>
        <v>8321.7670120000002</v>
      </c>
      <c r="P1669" s="20">
        <f t="shared" si="80"/>
        <v>4.5762804916771711E-2</v>
      </c>
      <c r="Q1669" s="16">
        <f>[1]!s_margin_tradingbalance(A1669,"",10000)</f>
        <v>20469.367300000002</v>
      </c>
      <c r="R1669" s="16">
        <f>[1]!s_margin_seclendingbalance(A1669,"",10000)</f>
        <v>49.478400000000001</v>
      </c>
      <c r="S1669" s="17">
        <f>[1]!s_val_ev(A1669,"",100000000)</f>
        <v>85.537313549999993</v>
      </c>
      <c r="T1669" s="17">
        <f>[1]!share_freesharesmv(A1669,"",100000000)</f>
        <v>26.1904824625</v>
      </c>
      <c r="U1669" s="17">
        <f>[1]!s_dq_amount_btin(A1669,E1669,100000000)</f>
        <v>0.76083420000000002</v>
      </c>
      <c r="V1669" s="17">
        <f>[1]!s_dq_turn(A1669,E1669)</f>
        <v>0.91072049456479565</v>
      </c>
      <c r="W1669" s="2">
        <f>[1]!s_pq_amount(A1669,"20260101","",100000000)</f>
        <v>183.40386480999999</v>
      </c>
      <c r="X1669" s="2">
        <f>[1]!s_pq_avgamount(A1669,"20260101","",100000000)</f>
        <v>1.6673078619090909</v>
      </c>
      <c r="Y1669" s="17">
        <f>[1]!s_ipo_dilutedpe(A1669)</f>
        <v>0</v>
      </c>
      <c r="Z1669" s="12">
        <f>[1]!s_ipo_collection_total(A1669,100000000)</f>
        <v>0.31080000000000002</v>
      </c>
      <c r="AA1669" s="2">
        <f>[1]!s_val_pe_ttm(A1669,E1669)</f>
        <v>362.820068359375</v>
      </c>
      <c r="AB1669" s="5">
        <f>[1]!s_info_zjtxornot1(A1669,"")</f>
        <v>0</v>
      </c>
      <c r="AC1669" s="22" t="str">
        <f>[1]!s_info_nature1(A1669,"")</f>
        <v>中央国有企业</v>
      </c>
      <c r="AD1669" s="6" t="str">
        <f>[1]!s_info_city(A1669)</f>
        <v>上海市</v>
      </c>
      <c r="AE1669" s="6" t="str">
        <f>[1]!s_info_province(A1669)</f>
        <v>上海</v>
      </c>
      <c r="AF1669">
        <v>121.472644</v>
      </c>
      <c r="AG1669">
        <v>31.231705999999999</v>
      </c>
    </row>
    <row r="1670" spans="1:33" x14ac:dyDescent="0.3">
      <c r="A1670" s="12" t="s">
        <v>3887</v>
      </c>
      <c r="B1670" s="12" t="s">
        <v>3888</v>
      </c>
      <c r="C1670" s="16" t="str">
        <f>[1]!s_info_mkt(A1670)</f>
        <v>主板</v>
      </c>
      <c r="D1670" s="16" t="str">
        <f>[1]!s_ipo_listeddate(A1670)</f>
        <v>2022-08-31</v>
      </c>
      <c r="E1670" s="16" t="str">
        <f>[1]!lastradeday_s("000002","")</f>
        <v>2026-06-22</v>
      </c>
      <c r="F1670" s="16" t="str">
        <f>[1]!s_info_industry_csrc2023(A1670,"",3)</f>
        <v>电气机械和器材制造业</v>
      </c>
      <c r="G1670" s="16" t="str">
        <f>[1]!s_info_industry_csrc2023(A1670,"",1)</f>
        <v>制造业</v>
      </c>
      <c r="H1670" s="16">
        <f>[1]!s_is(A1670,83,"FY","YTD","20251231",1,"",100000000)</f>
        <v>4.3444083235999997</v>
      </c>
      <c r="I1670" s="16">
        <f>[1]!s_is(A1670,83,"FY","YTD","20241231",1,"",100000000)</f>
        <v>3.8140252013999998</v>
      </c>
      <c r="J1670" s="16">
        <f t="shared" si="78"/>
        <v>0.13906125266432801</v>
      </c>
      <c r="K1670" s="16">
        <f>[1]!s_is(A1670,61,"FY","YTD","20251231",1,"",100000000)</f>
        <v>9.3148446400000001E-2</v>
      </c>
      <c r="L1670" s="16">
        <f>[1]!s_is(A1670,61,"FY","YTD","20241231",1,"",100000000)</f>
        <v>0.10832151249999999</v>
      </c>
      <c r="M1670" s="16">
        <f t="shared" si="79"/>
        <v>-0.14007435595953291</v>
      </c>
      <c r="N1670" s="16">
        <f>[1]!s_fa_roe(A1670,"20251231")</f>
        <v>1.2927</v>
      </c>
      <c r="O1670" s="16">
        <f>[1]!s_stmnote_rdexp(A1670,"20251231",1,10000)</f>
        <v>1211.771338</v>
      </c>
      <c r="P1670" s="20">
        <f t="shared" si="80"/>
        <v>2.7892666796933672E-2</v>
      </c>
      <c r="Q1670" s="16">
        <f>[1]!s_margin_tradingbalance(A1670,"",10000)</f>
        <v>0</v>
      </c>
      <c r="R1670" s="16">
        <f>[1]!s_margin_seclendingbalance(A1670,"",10000)</f>
        <v>0</v>
      </c>
      <c r="S1670" s="17">
        <f>[1]!s_val_ev(A1670,"",100000000)</f>
        <v>52.623413808800002</v>
      </c>
      <c r="T1670" s="17">
        <f>[1]!share_freesharesmv(A1670,"",100000000)</f>
        <v>17.240623358800001</v>
      </c>
      <c r="U1670" s="17">
        <f>[1]!s_dq_amount_btin(A1670,E1670,100000000)</f>
        <v>3.8579889600000001</v>
      </c>
      <c r="V1670" s="17">
        <f>[1]!s_dq_turn(A1670,E1670)</f>
        <v>11.478930506765884</v>
      </c>
      <c r="W1670" s="2">
        <f>[1]!s_pq_amount(A1670,"20260101","",100000000)</f>
        <v>140.13175072999999</v>
      </c>
      <c r="X1670" s="2">
        <f>[1]!s_pq_avgamount(A1670,"20260101","",100000000)</f>
        <v>1.2739250066363637</v>
      </c>
      <c r="Y1670" s="17">
        <f>[1]!s_ipo_dilutedpe(A1670)</f>
        <v>22.99</v>
      </c>
      <c r="Z1670" s="12">
        <f>[1]!s_ipo_collection_total(A1670,100000000)</f>
        <v>3.6506774924999998</v>
      </c>
      <c r="AA1670" s="2">
        <f>[1]!s_val_pe_ttm(A1670,E1670)</f>
        <v>422.68096923828125</v>
      </c>
      <c r="AB1670" s="5">
        <f>[1]!s_info_zjtxornot1(A1670,"")</f>
        <v>0</v>
      </c>
      <c r="AC1670" s="22" t="str">
        <f>[1]!s_info_nature1(A1670,"")</f>
        <v>民营企业</v>
      </c>
      <c r="AD1670" s="6" t="str">
        <f>[1]!s_info_city(A1670)</f>
        <v>北京市</v>
      </c>
      <c r="AE1670" s="6" t="str">
        <f>[1]!s_info_province(A1670)</f>
        <v>北京</v>
      </c>
      <c r="AF1670">
        <v>116.40528500000001</v>
      </c>
      <c r="AG1670">
        <v>39.904989</v>
      </c>
    </row>
    <row r="1671" spans="1:33" x14ac:dyDescent="0.3">
      <c r="A1671" s="12" t="s">
        <v>3889</v>
      </c>
      <c r="B1671" s="12" t="s">
        <v>3890</v>
      </c>
      <c r="C1671" s="16" t="str">
        <f>[1]!s_info_mkt(A1671)</f>
        <v>创业板</v>
      </c>
      <c r="D1671" s="16" t="str">
        <f>[1]!s_ipo_listeddate(A1671)</f>
        <v>2020-09-28</v>
      </c>
      <c r="E1671" s="16" t="str">
        <f>[1]!lastradeday_s("000002","")</f>
        <v>2026-06-22</v>
      </c>
      <c r="F1671" s="16" t="str">
        <f>[1]!s_info_industry_csrc2023(A1671,"",3)</f>
        <v>专用设备制造业</v>
      </c>
      <c r="G1671" s="16" t="str">
        <f>[1]!s_info_industry_csrc2023(A1671,"",1)</f>
        <v>制造业</v>
      </c>
      <c r="H1671" s="16">
        <f>[1]!s_is(A1671,83,"FY","YTD","20251231",1,"",100000000)</f>
        <v>24.526171614399999</v>
      </c>
      <c r="I1671" s="16">
        <f>[1]!s_is(A1671,83,"FY","YTD","20241231",1,"",100000000)</f>
        <v>30.256684494699996</v>
      </c>
      <c r="J1671" s="16">
        <f t="shared" si="78"/>
        <v>-0.18939659040645385</v>
      </c>
      <c r="K1671" s="16">
        <f>[1]!s_is(A1671,61,"FY","YTD","20251231",1,"",100000000)</f>
        <v>12.9101768224</v>
      </c>
      <c r="L1671" s="16">
        <f>[1]!s_is(A1671,61,"FY","YTD","20241231",1,"",100000000)</f>
        <v>19.575968377399999</v>
      </c>
      <c r="M1671" s="16">
        <f t="shared" si="79"/>
        <v>-0.340508904923217</v>
      </c>
      <c r="N1671" s="16">
        <f>[1]!s_fa_roe(A1671,"20251231")</f>
        <v>16.787199999999999</v>
      </c>
      <c r="O1671" s="16">
        <f>[1]!s_stmnote_rdexp(A1671,"20251231",1,10000)</f>
        <v>35971.675445000001</v>
      </c>
      <c r="P1671" s="20">
        <f t="shared" si="80"/>
        <v>0.14666649165856782</v>
      </c>
      <c r="Q1671" s="16">
        <f>[1]!s_margin_tradingbalance(A1671,"",10000)</f>
        <v>104850.0851</v>
      </c>
      <c r="R1671" s="16">
        <f>[1]!s_margin_seclendingbalance(A1671,"",10000)</f>
        <v>204.6464</v>
      </c>
      <c r="S1671" s="17">
        <f>[1]!s_val_ev(A1671,"",100000000)</f>
        <v>278.8991026237</v>
      </c>
      <c r="T1671" s="17">
        <f>[1]!share_freesharesmv(A1671,"",100000000)</f>
        <v>120.0076184424</v>
      </c>
      <c r="U1671" s="17">
        <f>[1]!s_dq_amount_btin(A1671,E1671,100000000)</f>
        <v>3.40382819</v>
      </c>
      <c r="V1671" s="17">
        <f>[1]!s_dq_turn(A1671,E1671)</f>
        <v>1.8527426914316028</v>
      </c>
      <c r="W1671" s="2">
        <f>[1]!s_pq_amount(A1671,"20260101","",100000000)</f>
        <v>438.07910469000001</v>
      </c>
      <c r="X1671" s="2">
        <f>[1]!s_pq_avgamount(A1671,"20260101","",100000000)</f>
        <v>3.9825373153636368</v>
      </c>
      <c r="Y1671" s="17">
        <f>[1]!s_ipo_dilutedpe(A1671)</f>
        <v>47.9</v>
      </c>
      <c r="Z1671" s="12">
        <f>[1]!s_ipo_collection_total(A1671,100000000)</f>
        <v>35.71754</v>
      </c>
      <c r="AA1671" s="2">
        <f>[1]!s_val_pe_ttm(A1671,E1671)</f>
        <v>24.346700668334961</v>
      </c>
      <c r="AB1671" s="5">
        <f>[1]!s_info_zjtxornot1(A1671,"")</f>
        <v>1</v>
      </c>
      <c r="AC1671" s="22" t="str">
        <f>[1]!s_info_nature1(A1671,"")</f>
        <v>民营企业</v>
      </c>
      <c r="AD1671" s="6" t="str">
        <f>[1]!s_info_city(A1671)</f>
        <v>北京市</v>
      </c>
      <c r="AE1671" s="6" t="str">
        <f>[1]!s_info_province(A1671)</f>
        <v>北京</v>
      </c>
      <c r="AF1671">
        <v>116.40528500000001</v>
      </c>
      <c r="AG1671">
        <v>39.904989</v>
      </c>
    </row>
    <row r="1672" spans="1:33" x14ac:dyDescent="0.3">
      <c r="A1672" s="12" t="s">
        <v>3891</v>
      </c>
      <c r="B1672" s="12" t="s">
        <v>3892</v>
      </c>
      <c r="C1672" s="16" t="str">
        <f>[1]!s_info_mkt(A1672)</f>
        <v>创业板</v>
      </c>
      <c r="D1672" s="16" t="str">
        <f>[1]!s_ipo_listeddate(A1672)</f>
        <v>2021-11-22</v>
      </c>
      <c r="E1672" s="16" t="str">
        <f>[1]!lastradeday_s("000002","")</f>
        <v>2026-06-22</v>
      </c>
      <c r="F1672" s="16" t="str">
        <f>[1]!s_info_industry_csrc2023(A1672,"",3)</f>
        <v>批发业</v>
      </c>
      <c r="G1672" s="16" t="str">
        <f>[1]!s_info_industry_csrc2023(A1672,"",1)</f>
        <v>批发和零售业</v>
      </c>
      <c r="H1672" s="16">
        <f>[1]!s_is(A1672,83,"FY","YTD","20251231",1,"",100000000)</f>
        <v>66.120817391800003</v>
      </c>
      <c r="I1672" s="16">
        <f>[1]!s_is(A1672,83,"FY","YTD","20241231",1,"",100000000)</f>
        <v>36.099259399600001</v>
      </c>
      <c r="J1672" s="16">
        <f t="shared" si="78"/>
        <v>0.83163916632961876</v>
      </c>
      <c r="K1672" s="16">
        <f>[1]!s_is(A1672,61,"FY","YTD","20251231",1,"",100000000)</f>
        <v>1.2608779993999999</v>
      </c>
      <c r="L1672" s="16">
        <f>[1]!s_is(A1672,61,"FY","YTD","20241231",1,"",100000000)</f>
        <v>1.2398784570999999</v>
      </c>
      <c r="M1672" s="16">
        <f t="shared" si="79"/>
        <v>1.6936774874786242E-2</v>
      </c>
      <c r="N1672" s="16">
        <f>[1]!s_fa_roe(A1672,"20251231")</f>
        <v>9.7246000000000006</v>
      </c>
      <c r="O1672" s="16">
        <f>[1]!s_stmnote_rdexp(A1672,"20251231",1,10000)</f>
        <v>10748.282797</v>
      </c>
      <c r="P1672" s="20">
        <f t="shared" si="80"/>
        <v>1.6255520153828213E-2</v>
      </c>
      <c r="Q1672" s="16">
        <f>[1]!s_margin_tradingbalance(A1672,"",10000)</f>
        <v>47682.595800000003</v>
      </c>
      <c r="R1672" s="16">
        <f>[1]!s_margin_seclendingbalance(A1672,"",10000)</f>
        <v>57.858400000000003</v>
      </c>
      <c r="S1672" s="17">
        <f>[1]!s_val_ev(A1672,"",100000000)</f>
        <v>134.93251484000001</v>
      </c>
      <c r="T1672" s="17">
        <f>[1]!share_freesharesmv(A1672,"",100000000)</f>
        <v>63.567194839999999</v>
      </c>
      <c r="U1672" s="17">
        <f>[1]!s_dq_amount_btin(A1672,E1672,100000000)</f>
        <v>12.39245137</v>
      </c>
      <c r="V1672" s="17">
        <f>[1]!s_dq_turn(A1672,E1672)</f>
        <v>14.949792425130934</v>
      </c>
      <c r="W1672" s="2">
        <f>[1]!s_pq_amount(A1672,"20260101","",100000000)</f>
        <v>603.42709550999996</v>
      </c>
      <c r="X1672" s="2">
        <f>[1]!s_pq_avgamount(A1672,"20260101","",100000000)</f>
        <v>5.485700868272728</v>
      </c>
      <c r="Y1672" s="17">
        <f>[1]!s_ipo_dilutedpe(A1672)</f>
        <v>31.81</v>
      </c>
      <c r="Z1672" s="12">
        <f>[1]!s_ipo_collection_total(A1672,100000000)</f>
        <v>4.3979999999999997</v>
      </c>
      <c r="AA1672" s="2">
        <f>[1]!s_val_pe_ttm(A1672,E1672)</f>
        <v>72.821067810058594</v>
      </c>
      <c r="AB1672" s="5">
        <f>[1]!s_info_zjtxornot1(A1672,"")</f>
        <v>1</v>
      </c>
      <c r="AC1672" s="22" t="str">
        <f>[1]!s_info_nature1(A1672,"")</f>
        <v>民营企业</v>
      </c>
      <c r="AD1672" s="6" t="str">
        <f>[1]!s_info_city(A1672)</f>
        <v>上海市</v>
      </c>
      <c r="AE1672" s="6" t="str">
        <f>[1]!s_info_province(A1672)</f>
        <v>上海</v>
      </c>
      <c r="AF1672">
        <v>121.472644</v>
      </c>
      <c r="AG1672">
        <v>31.231705999999999</v>
      </c>
    </row>
    <row r="1673" spans="1:33" x14ac:dyDescent="0.3">
      <c r="A1673" s="12" t="s">
        <v>3893</v>
      </c>
      <c r="B1673" s="12" t="s">
        <v>3894</v>
      </c>
      <c r="C1673" s="16" t="str">
        <f>[1]!s_info_mkt(A1673)</f>
        <v>主板</v>
      </c>
      <c r="D1673" s="16" t="str">
        <f>[1]!s_ipo_listeddate(A1673)</f>
        <v>2007-12-18</v>
      </c>
      <c r="E1673" s="16" t="str">
        <f>[1]!lastradeday_s("000002","")</f>
        <v>2026-06-22</v>
      </c>
      <c r="F1673" s="16" t="str">
        <f>[1]!s_info_industry_csrc2023(A1673,"",3)</f>
        <v>软件和信息技术服务业</v>
      </c>
      <c r="G1673" s="16" t="str">
        <f>[1]!s_info_industry_csrc2023(A1673,"",1)</f>
        <v>信息传输、软件和信息技术服务业</v>
      </c>
      <c r="H1673" s="16">
        <f>[1]!s_is(A1673,83,"FY","YTD","20251231",1,"",100000000)</f>
        <v>9.9121787157999997</v>
      </c>
      <c r="I1673" s="16">
        <f>[1]!s_is(A1673,83,"FY","YTD","20241231",1,"",100000000)</f>
        <v>9.2509148890999988</v>
      </c>
      <c r="J1673" s="16">
        <f t="shared" si="78"/>
        <v>7.1480911307393313E-2</v>
      </c>
      <c r="K1673" s="16">
        <f>[1]!s_is(A1673,61,"FY","YTD","20251231",1,"",100000000)</f>
        <v>-3.7856109013000001</v>
      </c>
      <c r="L1673" s="16">
        <f>[1]!s_is(A1673,61,"FY","YTD","20241231",1,"",100000000)</f>
        <v>-3.7894253752999996</v>
      </c>
      <c r="M1673" s="16">
        <f t="shared" si="79"/>
        <v>1.006610138007395E-3</v>
      </c>
      <c r="N1673" s="16">
        <f>[1]!s_fa_roe(A1673,"20251231")</f>
        <v>-19.367100000000001</v>
      </c>
      <c r="O1673" s="16">
        <f>[1]!s_stmnote_rdexp(A1673,"20251231",1,10000)</f>
        <v>9413.68786</v>
      </c>
      <c r="P1673" s="20">
        <f t="shared" si="80"/>
        <v>9.4970925463587486E-2</v>
      </c>
      <c r="Q1673" s="16">
        <f>[1]!s_margin_tradingbalance(A1673,"",10000)</f>
        <v>0</v>
      </c>
      <c r="R1673" s="16">
        <f>[1]!s_margin_seclendingbalance(A1673,"",10000)</f>
        <v>0</v>
      </c>
      <c r="S1673" s="17">
        <f>[1]!s_val_ev(A1673,"",100000000)</f>
        <v>39.257791099199999</v>
      </c>
      <c r="T1673" s="17">
        <f>[1]!share_freesharesmv(A1673,"",100000000)</f>
        <v>29.302658911799998</v>
      </c>
      <c r="U1673" s="17">
        <f>[1]!s_dq_amount_btin(A1673,E1673,100000000)</f>
        <v>1.55000984</v>
      </c>
      <c r="V1673" s="17">
        <f>[1]!s_dq_turn(A1673,E1673)</f>
        <v>4.6406047646306048</v>
      </c>
      <c r="W1673" s="2">
        <f>[1]!s_pq_amount(A1673,"20260101","",100000000)</f>
        <v>212.61115422</v>
      </c>
      <c r="X1673" s="2">
        <f>[1]!s_pq_avgamount(A1673,"20260101","",100000000)</f>
        <v>1.9328286747272727</v>
      </c>
      <c r="Y1673" s="17">
        <f>[1]!s_ipo_dilutedpe(A1673)</f>
        <v>29.97</v>
      </c>
      <c r="Z1673" s="12">
        <f>[1]!s_ipo_collection_total(A1673,100000000)</f>
        <v>2.4815999999999998</v>
      </c>
      <c r="AA1673" s="2">
        <f>[1]!s_val_pe_ttm(A1673,E1673)</f>
        <v>-10.608660697937012</v>
      </c>
      <c r="AB1673" s="5">
        <f>[1]!s_info_zjtxornot1(A1673,"")</f>
        <v>0</v>
      </c>
      <c r="AC1673" s="22" t="str">
        <f>[1]!s_info_nature1(A1673,"")</f>
        <v>民营企业</v>
      </c>
      <c r="AD1673" s="6" t="str">
        <f>[1]!s_info_city(A1673)</f>
        <v>深圳市</v>
      </c>
      <c r="AE1673" s="6" t="str">
        <f>[1]!s_info_province(A1673)</f>
        <v>广东省</v>
      </c>
      <c r="AF1673">
        <v>114.085947</v>
      </c>
      <c r="AG1673">
        <v>22.547000000000001</v>
      </c>
    </row>
    <row r="1674" spans="1:33" x14ac:dyDescent="0.3">
      <c r="A1674" s="12" t="s">
        <v>3895</v>
      </c>
      <c r="B1674" s="12" t="s">
        <v>3896</v>
      </c>
      <c r="C1674" s="16" t="str">
        <f>[1]!s_info_mkt(A1674)</f>
        <v>科创板</v>
      </c>
      <c r="D1674" s="16" t="str">
        <f>[1]!s_ipo_listeddate(A1674)</f>
        <v>2023-07-26</v>
      </c>
      <c r="E1674" s="16" t="str">
        <f>[1]!lastradeday_s("000002","")</f>
        <v>2026-06-22</v>
      </c>
      <c r="F1674" s="16" t="str">
        <f>[1]!s_info_industry_csrc2023(A1674,"",3)</f>
        <v>软件和信息技术服务业</v>
      </c>
      <c r="G1674" s="16" t="str">
        <f>[1]!s_info_industry_csrc2023(A1674,"",1)</f>
        <v>信息传输、软件和信息技术服务业</v>
      </c>
      <c r="H1674" s="16">
        <f>[1]!s_is(A1674,83,"FY","YTD","20251231",1,"",100000000)</f>
        <v>3.0842556561000003</v>
      </c>
      <c r="I1674" s="16">
        <f>[1]!s_is(A1674,83,"FY","YTD","20241231",1,"",100000000)</f>
        <v>2.93533599</v>
      </c>
      <c r="J1674" s="16">
        <f t="shared" si="78"/>
        <v>5.0733431064564627E-2</v>
      </c>
      <c r="K1674" s="16">
        <f>[1]!s_is(A1674,61,"FY","YTD","20251231",1,"",100000000)</f>
        <v>-0.47534235499999999</v>
      </c>
      <c r="L1674" s="16">
        <f>[1]!s_is(A1674,61,"FY","YTD","20241231",1,"",100000000)</f>
        <v>1.6285067399999999E-2</v>
      </c>
      <c r="M1674" s="16">
        <f t="shared" si="79"/>
        <v>-30.188847876675048</v>
      </c>
      <c r="N1674" s="16">
        <f>[1]!s_fa_roe(A1674,"20251231")</f>
        <v>-4.9770000000000003</v>
      </c>
      <c r="O1674" s="16">
        <f>[1]!s_stmnote_rdexp(A1674,"20251231",1,10000)</f>
        <v>8628.17</v>
      </c>
      <c r="P1674" s="20">
        <f t="shared" si="80"/>
        <v>0.27974885878657041</v>
      </c>
      <c r="Q1674" s="16">
        <f>[1]!s_margin_tradingbalance(A1674,"",10000)</f>
        <v>7584.5564999999997</v>
      </c>
      <c r="R1674" s="16">
        <f>[1]!s_margin_seclendingbalance(A1674,"",10000)</f>
        <v>0</v>
      </c>
      <c r="S1674" s="17">
        <f>[1]!s_val_ev(A1674,"",100000000)</f>
        <v>26.397189900000001</v>
      </c>
      <c r="T1674" s="17">
        <f>[1]!share_freesharesmv(A1674,"",100000000)</f>
        <v>11.362294542599999</v>
      </c>
      <c r="U1674" s="17">
        <f>[1]!s_dq_amount_btin(A1674,E1674,100000000)</f>
        <v>0.45061769000000002</v>
      </c>
      <c r="V1674" s="17">
        <f>[1]!s_dq_turn(A1674,E1674)</f>
        <v>4.0475373066219076</v>
      </c>
      <c r="W1674" s="2">
        <f>[1]!s_pq_amount(A1674,"20260101","",100000000)</f>
        <v>104.38187302</v>
      </c>
      <c r="X1674" s="2">
        <f>[1]!s_pq_avgamount(A1674,"20260101","",100000000)</f>
        <v>0.94892611836363638</v>
      </c>
      <c r="Y1674" s="17">
        <f>[1]!s_ipo_dilutedpe(A1674)</f>
        <v>70.83</v>
      </c>
      <c r="Z1674" s="12">
        <f>[1]!s_ipo_collection_total(A1674,100000000)</f>
        <v>7.5331200000000003</v>
      </c>
      <c r="AA1674" s="2">
        <f>[1]!s_val_pe_ttm(A1674,E1674)</f>
        <v>-52.831535339355469</v>
      </c>
      <c r="AB1674" s="5">
        <f>[1]!s_info_zjtxornot1(A1674,"")</f>
        <v>1</v>
      </c>
      <c r="AC1674" s="22" t="str">
        <f>[1]!s_info_nature1(A1674,"")</f>
        <v>民营企业</v>
      </c>
      <c r="AD1674" s="6" t="str">
        <f>[1]!s_info_city(A1674)</f>
        <v>北京市</v>
      </c>
      <c r="AE1674" s="6" t="str">
        <f>[1]!s_info_province(A1674)</f>
        <v>北京</v>
      </c>
      <c r="AF1674">
        <v>116.40528500000001</v>
      </c>
      <c r="AG1674">
        <v>39.904989</v>
      </c>
    </row>
    <row r="1675" spans="1:33" x14ac:dyDescent="0.3">
      <c r="A1675" s="12" t="s">
        <v>3897</v>
      </c>
      <c r="B1675" s="12" t="s">
        <v>3898</v>
      </c>
      <c r="C1675" s="16" t="str">
        <f>[1]!s_info_mkt(A1675)</f>
        <v>主板</v>
      </c>
      <c r="D1675" s="16" t="str">
        <f>[1]!s_ipo_listeddate(A1675)</f>
        <v>2015-06-11</v>
      </c>
      <c r="E1675" s="16" t="str">
        <f>[1]!lastradeday_s("000002","")</f>
        <v>2026-06-22</v>
      </c>
      <c r="F1675" s="16" t="str">
        <f>[1]!s_info_industry_csrc2023(A1675,"",3)</f>
        <v>金属制品业</v>
      </c>
      <c r="G1675" s="16" t="str">
        <f>[1]!s_info_industry_csrc2023(A1675,"",1)</f>
        <v>制造业</v>
      </c>
      <c r="H1675" s="16">
        <f>[1]!s_is(A1675,83,"FY","YTD","20251231",1,"",100000000)</f>
        <v>87.794026452800011</v>
      </c>
      <c r="I1675" s="16">
        <f>[1]!s_is(A1675,83,"FY","YTD","20241231",1,"",100000000)</f>
        <v>83.183058619500002</v>
      </c>
      <c r="J1675" s="16">
        <f t="shared" si="78"/>
        <v>5.5431573565859482E-2</v>
      </c>
      <c r="K1675" s="16">
        <f>[1]!s_is(A1675,61,"FY","YTD","20251231",1,"",100000000)</f>
        <v>1.8770388693</v>
      </c>
      <c r="L1675" s="16">
        <f>[1]!s_is(A1675,61,"FY","YTD","20241231",1,"",100000000)</f>
        <v>1.7238467688999999</v>
      </c>
      <c r="M1675" s="16">
        <f t="shared" si="79"/>
        <v>8.8866425464110804E-2</v>
      </c>
      <c r="N1675" s="16">
        <f>[1]!s_fa_roe(A1675,"20251231")</f>
        <v>4.1763000000000003</v>
      </c>
      <c r="O1675" s="16">
        <f>[1]!s_stmnote_rdexp(A1675,"20251231",1,10000)</f>
        <v>862.82637299999999</v>
      </c>
      <c r="P1675" s="20">
        <f t="shared" si="80"/>
        <v>9.8278482928889732E-4</v>
      </c>
      <c r="Q1675" s="16">
        <f>[1]!s_margin_tradingbalance(A1675,"",10000)</f>
        <v>0</v>
      </c>
      <c r="R1675" s="16">
        <f>[1]!s_margin_seclendingbalance(A1675,"",10000)</f>
        <v>0</v>
      </c>
      <c r="S1675" s="17">
        <f>[1]!s_val_ev(A1675,"",100000000)</f>
        <v>53.58273732</v>
      </c>
      <c r="T1675" s="17">
        <f>[1]!share_freesharesmv(A1675,"",100000000)</f>
        <v>24.787100184</v>
      </c>
      <c r="U1675" s="17">
        <f>[1]!s_dq_amount_btin(A1675,E1675,100000000)</f>
        <v>0.48556347</v>
      </c>
      <c r="V1675" s="17">
        <f>[1]!s_dq_turn(A1675,E1675)</f>
        <v>0.92072339838423167</v>
      </c>
      <c r="W1675" s="2">
        <f>[1]!s_pq_amount(A1675,"20260101","",100000000)</f>
        <v>84.782268299999998</v>
      </c>
      <c r="X1675" s="2">
        <f>[1]!s_pq_avgamount(A1675,"20260101","",100000000)</f>
        <v>0.77074789363636365</v>
      </c>
      <c r="Y1675" s="17">
        <f>[1]!s_ipo_dilutedpe(A1675)</f>
        <v>22.93</v>
      </c>
      <c r="Z1675" s="12">
        <f>[1]!s_ipo_collection_total(A1675,100000000)</f>
        <v>6.4166656399999997</v>
      </c>
      <c r="AA1675" s="2">
        <f>[1]!s_val_pe_ttm(A1675,E1675)</f>
        <v>27.374860763549805</v>
      </c>
      <c r="AB1675" s="5">
        <f>[1]!s_info_zjtxornot1(A1675,"")</f>
        <v>0</v>
      </c>
      <c r="AC1675" s="22" t="str">
        <f>[1]!s_info_nature1(A1675,"")</f>
        <v>中央国有企业</v>
      </c>
      <c r="AD1675" s="6" t="str">
        <f>[1]!s_info_city(A1675)</f>
        <v>上海市</v>
      </c>
      <c r="AE1675" s="6" t="str">
        <f>[1]!s_info_province(A1675)</f>
        <v>上海</v>
      </c>
      <c r="AF1675">
        <v>121.472644</v>
      </c>
      <c r="AG1675">
        <v>31.231705999999999</v>
      </c>
    </row>
    <row r="1676" spans="1:33" x14ac:dyDescent="0.3">
      <c r="A1676" s="12" t="s">
        <v>3899</v>
      </c>
      <c r="B1676" s="12" t="s">
        <v>3900</v>
      </c>
      <c r="C1676" s="16" t="str">
        <f>[1]!s_info_mkt(A1676)</f>
        <v>创业板</v>
      </c>
      <c r="D1676" s="16" t="str">
        <f>[1]!s_ipo_listeddate(A1676)</f>
        <v>2017-05-16</v>
      </c>
      <c r="E1676" s="16" t="str">
        <f>[1]!lastradeday_s("000002","")</f>
        <v>2026-06-22</v>
      </c>
      <c r="F1676" s="16" t="str">
        <f>[1]!s_info_industry_csrc2023(A1676,"",3)</f>
        <v>汽车制造业</v>
      </c>
      <c r="G1676" s="16" t="str">
        <f>[1]!s_info_industry_csrc2023(A1676,"",1)</f>
        <v>制造业</v>
      </c>
      <c r="H1676" s="16">
        <f>[1]!s_is(A1676,83,"FY","YTD","20251231",1,"",100000000)</f>
        <v>10.4447151879</v>
      </c>
      <c r="I1676" s="16">
        <f>[1]!s_is(A1676,83,"FY","YTD","20241231",1,"",100000000)</f>
        <v>7.4009863347000007</v>
      </c>
      <c r="J1676" s="16">
        <f t="shared" si="78"/>
        <v>0.41125989368866689</v>
      </c>
      <c r="K1676" s="16">
        <f>[1]!s_is(A1676,61,"FY","YTD","20251231",1,"",100000000)</f>
        <v>1.412269811</v>
      </c>
      <c r="L1676" s="16">
        <f>[1]!s_is(A1676,61,"FY","YTD","20241231",1,"",100000000)</f>
        <v>1.2016411209</v>
      </c>
      <c r="M1676" s="16">
        <f t="shared" si="79"/>
        <v>0.17528418962746906</v>
      </c>
      <c r="N1676" s="16">
        <f>[1]!s_fa_roe(A1676,"20251231")</f>
        <v>9.7035999999999998</v>
      </c>
      <c r="O1676" s="16">
        <f>[1]!s_stmnote_rdexp(A1676,"20251231",1,10000)</f>
        <v>4633.0878339999999</v>
      </c>
      <c r="P1676" s="20">
        <f t="shared" si="80"/>
        <v>4.4358201737921418E-2</v>
      </c>
      <c r="Q1676" s="16">
        <f>[1]!s_margin_tradingbalance(A1676,"",10000)</f>
        <v>0</v>
      </c>
      <c r="R1676" s="16">
        <f>[1]!s_margin_seclendingbalance(A1676,"",10000)</f>
        <v>0</v>
      </c>
      <c r="S1676" s="17">
        <f>[1]!s_val_ev(A1676,"",100000000)</f>
        <v>50.248228472400001</v>
      </c>
      <c r="T1676" s="17">
        <f>[1]!share_freesharesmv(A1676,"",100000000)</f>
        <v>24.361503544500003</v>
      </c>
      <c r="U1676" s="17">
        <f>[1]!s_dq_amount_btin(A1676,E1676,100000000)</f>
        <v>1.3492509100000001</v>
      </c>
      <c r="V1676" s="17">
        <f>[1]!s_dq_turn(A1676,E1676)</f>
        <v>2.9935566792766131</v>
      </c>
      <c r="W1676" s="2">
        <f>[1]!s_pq_amount(A1676,"20260101","",100000000)</f>
        <v>218.80842953999999</v>
      </c>
      <c r="X1676" s="2">
        <f>[1]!s_pq_avgamount(A1676,"20260101","",100000000)</f>
        <v>1.9891675412727272</v>
      </c>
      <c r="Y1676" s="17">
        <f>[1]!s_ipo_dilutedpe(A1676)</f>
        <v>21.96</v>
      </c>
      <c r="Z1676" s="12">
        <f>[1]!s_ipo_collection_total(A1676,100000000)</f>
        <v>3.4935999999999998</v>
      </c>
      <c r="AA1676" s="2">
        <f>[1]!s_val_pe_ttm(A1676,E1676)</f>
        <v>37.762439727783203</v>
      </c>
      <c r="AB1676" s="5">
        <f>[1]!s_info_zjtxornot1(A1676,"")</f>
        <v>1</v>
      </c>
      <c r="AC1676" s="22" t="str">
        <f>[1]!s_info_nature1(A1676,"")</f>
        <v>民营企业</v>
      </c>
      <c r="AD1676" s="6" t="str">
        <f>[1]!s_info_city(A1676)</f>
        <v>杭州市</v>
      </c>
      <c r="AE1676" s="6" t="str">
        <f>[1]!s_info_province(A1676)</f>
        <v>浙江省</v>
      </c>
      <c r="AF1676">
        <v>120.153576</v>
      </c>
      <c r="AG1676">
        <v>30.287458999999998</v>
      </c>
    </row>
    <row r="1677" spans="1:33" x14ac:dyDescent="0.3">
      <c r="A1677" s="12" t="s">
        <v>3901</v>
      </c>
      <c r="B1677" s="12" t="s">
        <v>3902</v>
      </c>
      <c r="C1677" s="16" t="str">
        <f>[1]!s_info_mkt(A1677)</f>
        <v>主板</v>
      </c>
      <c r="D1677" s="16" t="str">
        <f>[1]!s_ipo_listeddate(A1677)</f>
        <v>2015-05-29</v>
      </c>
      <c r="E1677" s="16" t="str">
        <f>[1]!lastradeday_s("000002","")</f>
        <v>2026-06-22</v>
      </c>
      <c r="F1677" s="16" t="str">
        <f>[1]!s_info_industry_csrc2023(A1677,"",3)</f>
        <v>通用设备制造业</v>
      </c>
      <c r="G1677" s="16" t="str">
        <f>[1]!s_info_industry_csrc2023(A1677,"",1)</f>
        <v>制造业</v>
      </c>
      <c r="H1677" s="16">
        <f>[1]!s_is(A1677,83,"FY","YTD","20251231",1,"",100000000)</f>
        <v>39.8886031153</v>
      </c>
      <c r="I1677" s="16">
        <f>[1]!s_is(A1677,83,"FY","YTD","20241231",1,"",100000000)</f>
        <v>35.6673024969</v>
      </c>
      <c r="J1677" s="16">
        <f t="shared" si="78"/>
        <v>0.11835211308079407</v>
      </c>
      <c r="K1677" s="16">
        <f>[1]!s_is(A1677,61,"FY","YTD","20251231",1,"",100000000)</f>
        <v>1.3723923444999999</v>
      </c>
      <c r="L1677" s="16">
        <f>[1]!s_is(A1677,61,"FY","YTD","20241231",1,"",100000000)</f>
        <v>0.15580009039999998</v>
      </c>
      <c r="M1677" s="16">
        <f t="shared" si="79"/>
        <v>7.8086748921424256</v>
      </c>
      <c r="N1677" s="16">
        <f>[1]!s_fa_roe(A1677,"20251231")</f>
        <v>5.2980999999999998</v>
      </c>
      <c r="O1677" s="16">
        <f>[1]!s_stmnote_rdexp(A1677,"20251231",1,10000)</f>
        <v>27240.283829000004</v>
      </c>
      <c r="P1677" s="20">
        <f t="shared" si="80"/>
        <v>6.8290894394723731E-2</v>
      </c>
      <c r="Q1677" s="16">
        <f>[1]!s_margin_tradingbalance(A1677,"",10000)</f>
        <v>0</v>
      </c>
      <c r="R1677" s="16">
        <f>[1]!s_margin_seclendingbalance(A1677,"",10000)</f>
        <v>0</v>
      </c>
      <c r="S1677" s="17">
        <f>[1]!s_val_ev(A1677,"",100000000)</f>
        <v>61.539822199899994</v>
      </c>
      <c r="T1677" s="17">
        <f>[1]!share_freesharesmv(A1677,"",100000000)</f>
        <v>31.690845361999997</v>
      </c>
      <c r="U1677" s="17">
        <f>[1]!s_dq_amount_btin(A1677,E1677,100000000)</f>
        <v>1.0813740599999999</v>
      </c>
      <c r="V1677" s="17">
        <f>[1]!s_dq_turn(A1677,E1677)</f>
        <v>1.9028309048106331</v>
      </c>
      <c r="W1677" s="2">
        <f>[1]!s_pq_amount(A1677,"20260101","",100000000)</f>
        <v>150.86322652999999</v>
      </c>
      <c r="X1677" s="2">
        <f>[1]!s_pq_avgamount(A1677,"20260101","",100000000)</f>
        <v>1.3714838775454545</v>
      </c>
      <c r="Y1677" s="17">
        <f>[1]!s_ipo_dilutedpe(A1677)</f>
        <v>22.91</v>
      </c>
      <c r="Z1677" s="12">
        <f>[1]!s_ipo_collection_total(A1677,100000000)</f>
        <v>3.9525000000000001</v>
      </c>
      <c r="AA1677" s="2">
        <f>[1]!s_val_pe_ttm(A1677,E1677)</f>
        <v>36.662513732910156</v>
      </c>
      <c r="AB1677" s="5">
        <f>[1]!s_info_zjtxornot1(A1677,"")</f>
        <v>0</v>
      </c>
      <c r="AC1677" s="22" t="str">
        <f>[1]!s_info_nature1(A1677,"")</f>
        <v>民营企业</v>
      </c>
      <c r="AD1677" s="6" t="str">
        <f>[1]!s_info_city(A1677)</f>
        <v>杭州市</v>
      </c>
      <c r="AE1677" s="6" t="str">
        <f>[1]!s_info_province(A1677)</f>
        <v>浙江省</v>
      </c>
      <c r="AF1677">
        <v>120.153576</v>
      </c>
      <c r="AG1677">
        <v>30.287458999999998</v>
      </c>
    </row>
    <row r="1678" spans="1:33" x14ac:dyDescent="0.3">
      <c r="A1678" s="12" t="s">
        <v>3903</v>
      </c>
      <c r="B1678" s="12" t="s">
        <v>3904</v>
      </c>
      <c r="C1678" s="16" t="str">
        <f>[1]!s_info_mkt(A1678)</f>
        <v>主板</v>
      </c>
      <c r="D1678" s="16" t="str">
        <f>[1]!s_ipo_listeddate(A1678)</f>
        <v>2015-06-11</v>
      </c>
      <c r="E1678" s="16" t="str">
        <f>[1]!lastradeday_s("000002","")</f>
        <v>2026-06-22</v>
      </c>
      <c r="F1678" s="16" t="str">
        <f>[1]!s_info_industry_csrc2023(A1678,"",3)</f>
        <v>装卸搬运和仓储业</v>
      </c>
      <c r="G1678" s="16" t="str">
        <f>[1]!s_info_industry_csrc2023(A1678,"",1)</f>
        <v>交通运输、仓储和邮政业</v>
      </c>
      <c r="H1678" s="16">
        <f>[1]!s_is(A1678,83,"FY","YTD","20251231",1,"",100000000)</f>
        <v>12.557913318800001</v>
      </c>
      <c r="I1678" s="16">
        <f>[1]!s_is(A1678,83,"FY","YTD","20241231",1,"",100000000)</f>
        <v>14.434741686600001</v>
      </c>
      <c r="J1678" s="16">
        <f t="shared" si="78"/>
        <v>-0.13002161095423614</v>
      </c>
      <c r="K1678" s="16">
        <f>[1]!s_is(A1678,61,"FY","YTD","20251231",1,"",100000000)</f>
        <v>0.33114327910000002</v>
      </c>
      <c r="L1678" s="16">
        <f>[1]!s_is(A1678,61,"FY","YTD","20241231",1,"",100000000)</f>
        <v>0.50277288490000005</v>
      </c>
      <c r="M1678" s="16">
        <f t="shared" si="79"/>
        <v>-0.34136607393641888</v>
      </c>
      <c r="N1678" s="16">
        <f>[1]!s_fa_roe(A1678,"20251231")</f>
        <v>2.3717000000000001</v>
      </c>
      <c r="O1678" s="16">
        <f>[1]!s_stmnote_rdexp(A1678,"20251231",1,10000)</f>
        <v>6101.8890140000003</v>
      </c>
      <c r="P1678" s="20">
        <f t="shared" si="80"/>
        <v>4.8589991498548417E-2</v>
      </c>
      <c r="Q1678" s="16">
        <f>[1]!s_margin_tradingbalance(A1678,"",10000)</f>
        <v>0</v>
      </c>
      <c r="R1678" s="16">
        <f>[1]!s_margin_seclendingbalance(A1678,"",10000)</f>
        <v>0</v>
      </c>
      <c r="S1678" s="17">
        <f>[1]!s_val_ev(A1678,"",100000000)</f>
        <v>31.035997807000001</v>
      </c>
      <c r="T1678" s="17">
        <f>[1]!share_freesharesmv(A1678,"",100000000)</f>
        <v>14.724318922</v>
      </c>
      <c r="U1678" s="17">
        <f>[1]!s_dq_amount_btin(A1678,E1678,100000000)</f>
        <v>0.79710566999999999</v>
      </c>
      <c r="V1678" s="17">
        <f>[1]!s_dq_turn(A1678,E1678)</f>
        <v>2.6171725009491977</v>
      </c>
      <c r="W1678" s="2">
        <f>[1]!s_pq_amount(A1678,"20260101","",100000000)</f>
        <v>59.556014449999999</v>
      </c>
      <c r="X1678" s="2">
        <f>[1]!s_pq_avgamount(A1678,"20260101","",100000000)</f>
        <v>0.54141831318181821</v>
      </c>
      <c r="Y1678" s="17">
        <f>[1]!s_ipo_dilutedpe(A1678)</f>
        <v>20.98</v>
      </c>
      <c r="Z1678" s="12">
        <f>[1]!s_ipo_collection_total(A1678,100000000)</f>
        <v>3.1074999999999999</v>
      </c>
      <c r="AA1678" s="2">
        <f>[1]!s_val_pe_ttm(A1678,E1678)</f>
        <v>24.764297485351563</v>
      </c>
      <c r="AB1678" s="5">
        <f>[1]!s_info_zjtxornot1(A1678,"")</f>
        <v>1</v>
      </c>
      <c r="AC1678" s="22" t="str">
        <f>[1]!s_info_nature1(A1678,"")</f>
        <v>地方国有企业</v>
      </c>
      <c r="AD1678" s="6" t="str">
        <f>[1]!s_info_city(A1678)</f>
        <v>南京市</v>
      </c>
      <c r="AE1678" s="6" t="str">
        <f>[1]!s_info_province(A1678)</f>
        <v>江苏省</v>
      </c>
      <c r="AF1678">
        <v>118.767413</v>
      </c>
      <c r="AG1678">
        <v>32.041544000000002</v>
      </c>
    </row>
    <row r="1679" spans="1:33" x14ac:dyDescent="0.3">
      <c r="A1679" s="12" t="s">
        <v>3905</v>
      </c>
      <c r="B1679" s="12" t="s">
        <v>3906</v>
      </c>
      <c r="C1679" s="16" t="str">
        <f>[1]!s_info_mkt(A1679)</f>
        <v>主板</v>
      </c>
      <c r="D1679" s="16" t="str">
        <f>[1]!s_ipo_listeddate(A1679)</f>
        <v>2011-07-28</v>
      </c>
      <c r="E1679" s="16" t="str">
        <f>[1]!lastradeday_s("000002","")</f>
        <v>2026-06-22</v>
      </c>
      <c r="F1679" s="16" t="str">
        <f>[1]!s_info_industry_csrc2023(A1679,"",3)</f>
        <v>医药制造业</v>
      </c>
      <c r="G1679" s="16" t="str">
        <f>[1]!s_info_industry_csrc2023(A1679,"",1)</f>
        <v>制造业</v>
      </c>
      <c r="H1679" s="16">
        <f>[1]!s_is(A1679,83,"FY","YTD","20251231",1,"",100000000)</f>
        <v>78.307374387400003</v>
      </c>
      <c r="I1679" s="16">
        <f>[1]!s_is(A1679,83,"FY","YTD","20241231",1,"",100000000)</f>
        <v>65.127344717699998</v>
      </c>
      <c r="J1679" s="16">
        <f t="shared" si="78"/>
        <v>0.20237320785654567</v>
      </c>
      <c r="K1679" s="16">
        <f>[1]!s_is(A1679,61,"FY","YTD","20251231",1,"",100000000)</f>
        <v>12.864786626700001</v>
      </c>
      <c r="L1679" s="16">
        <f>[1]!s_is(A1679,61,"FY","YTD","20241231",1,"",100000000)</f>
        <v>-7.2451558224000001</v>
      </c>
      <c r="M1679" s="16">
        <f t="shared" si="79"/>
        <v>2.7756397435822802</v>
      </c>
      <c r="N1679" s="16">
        <f>[1]!s_fa_roe(A1679,"20251231")</f>
        <v>12.1294</v>
      </c>
      <c r="O1679" s="16">
        <f>[1]!s_stmnote_rdexp(A1679,"20251231",1,10000)</f>
        <v>78848.257679000002</v>
      </c>
      <c r="P1679" s="20">
        <f t="shared" si="80"/>
        <v>0.10069071820608383</v>
      </c>
      <c r="Q1679" s="16">
        <f>[1]!s_margin_tradingbalance(A1679,"",10000)</f>
        <v>61415.651299999998</v>
      </c>
      <c r="R1679" s="16">
        <f>[1]!s_margin_seclendingbalance(A1679,"",10000)</f>
        <v>449.2482</v>
      </c>
      <c r="S1679" s="17">
        <f>[1]!s_val_ev(A1679,"",100000000)</f>
        <v>251.44115908800003</v>
      </c>
      <c r="T1679" s="17">
        <f>[1]!share_freesharesmv(A1679,"",100000000)</f>
        <v>114.80531164550003</v>
      </c>
      <c r="U1679" s="17">
        <f>[1]!s_dq_amount_btin(A1679,E1679,100000000)</f>
        <v>2.0983544099999998</v>
      </c>
      <c r="V1679" s="17">
        <f>[1]!s_dq_turn(A1679,E1679)</f>
        <v>1.0282097038295859</v>
      </c>
      <c r="W1679" s="2">
        <f>[1]!s_pq_amount(A1679,"20260101","",100000000)</f>
        <v>344.33906500000001</v>
      </c>
      <c r="X1679" s="2">
        <f>[1]!s_pq_avgamount(A1679,"20260101","",100000000)</f>
        <v>3.1303551363636362</v>
      </c>
      <c r="Y1679" s="17">
        <f>[1]!s_ipo_dilutedpe(A1679)</f>
        <v>47.39</v>
      </c>
      <c r="Z1679" s="12">
        <f>[1]!s_ipo_collection_total(A1679,100000000)</f>
        <v>22.463999999999999</v>
      </c>
      <c r="AA1679" s="2">
        <f>[1]!s_val_pe_ttm(A1679,E1679)</f>
        <v>18.361763000488281</v>
      </c>
      <c r="AB1679" s="5">
        <f>[1]!s_info_zjtxornot1(A1679,"")</f>
        <v>0</v>
      </c>
      <c r="AC1679" s="22" t="str">
        <f>[1]!s_info_nature1(A1679,"")</f>
        <v>民营企业</v>
      </c>
      <c r="AD1679" s="6" t="str">
        <f>[1]!s_info_city(A1679)</f>
        <v>石家庄市</v>
      </c>
      <c r="AE1679" s="6" t="str">
        <f>[1]!s_info_province(A1679)</f>
        <v>河北省</v>
      </c>
      <c r="AF1679">
        <v>114.502461</v>
      </c>
      <c r="AG1679">
        <v>38.045473999999999</v>
      </c>
    </row>
    <row r="1680" spans="1:33" x14ac:dyDescent="0.3">
      <c r="A1680" s="12" t="s">
        <v>3907</v>
      </c>
      <c r="B1680" s="12" t="s">
        <v>3908</v>
      </c>
      <c r="C1680" s="16" t="str">
        <f>[1]!s_info_mkt(A1680)</f>
        <v>主板</v>
      </c>
      <c r="D1680" s="16" t="str">
        <f>[1]!s_ipo_listeddate(A1680)</f>
        <v>2010-03-12</v>
      </c>
      <c r="E1680" s="16" t="str">
        <f>[1]!lastradeday_s("000002","")</f>
        <v>2026-06-22</v>
      </c>
      <c r="F1680" s="16" t="str">
        <f>[1]!s_info_industry_csrc2023(A1680,"",3)</f>
        <v>软件和信息技术服务业</v>
      </c>
      <c r="G1680" s="16" t="str">
        <f>[1]!s_info_industry_csrc2023(A1680,"",1)</f>
        <v>信息传输、软件和信息技术服务业</v>
      </c>
      <c r="H1680" s="16">
        <f>[1]!s_is(A1680,83,"FY","YTD","20251231",1,"",100000000)</f>
        <v>77.892753446100002</v>
      </c>
      <c r="I1680" s="16">
        <f>[1]!s_is(A1680,83,"FY","YTD","20241231",1,"",100000000)</f>
        <v>78.362233658199997</v>
      </c>
      <c r="J1680" s="16">
        <f t="shared" si="78"/>
        <v>-5.9911540315169542E-3</v>
      </c>
      <c r="K1680" s="16">
        <f>[1]!s_is(A1680,61,"FY","YTD","20251231",1,"",100000000)</f>
        <v>-7.6293879841999992</v>
      </c>
      <c r="L1680" s="16">
        <f>[1]!s_is(A1680,61,"FY","YTD","20241231",1,"",100000000)</f>
        <v>2.0831465313000002</v>
      </c>
      <c r="M1680" s="16">
        <f t="shared" si="79"/>
        <v>-4.6624346245287098</v>
      </c>
      <c r="N1680" s="16">
        <f>[1]!s_fa_roe(A1680,"20251231")</f>
        <v>-16.922599999999999</v>
      </c>
      <c r="O1680" s="16">
        <f>[1]!s_stmnote_rdexp(A1680,"20251231",1,10000)</f>
        <v>62403.476953999998</v>
      </c>
      <c r="P1680" s="20">
        <f t="shared" si="80"/>
        <v>8.0114611684874867E-2</v>
      </c>
      <c r="Q1680" s="16">
        <f>[1]!s_margin_tradingbalance(A1680,"",10000)</f>
        <v>68786.766799999998</v>
      </c>
      <c r="R1680" s="16">
        <f>[1]!s_margin_seclendingbalance(A1680,"",10000)</f>
        <v>432.9864</v>
      </c>
      <c r="S1680" s="17">
        <f>[1]!s_val_ev(A1680,"",100000000)</f>
        <v>108.3175975068</v>
      </c>
      <c r="T1680" s="17">
        <f>[1]!share_freesharesmv(A1680,"",100000000)</f>
        <v>70.841418606199994</v>
      </c>
      <c r="U1680" s="17">
        <f>[1]!s_dq_amount_btin(A1680,E1680,100000000)</f>
        <v>2.9039372399999999</v>
      </c>
      <c r="V1680" s="17">
        <f>[1]!s_dq_turn(A1680,E1680)</f>
        <v>2.743775235392508</v>
      </c>
      <c r="W1680" s="2">
        <f>[1]!s_pq_amount(A1680,"20260101","",100000000)</f>
        <v>257.64996740999999</v>
      </c>
      <c r="X1680" s="2">
        <f>[1]!s_pq_avgamount(A1680,"20260101","",100000000)</f>
        <v>2.342272431</v>
      </c>
      <c r="Y1680" s="17">
        <f>[1]!s_ipo_dilutedpe(A1680)</f>
        <v>46.77</v>
      </c>
      <c r="Z1680" s="12">
        <f>[1]!s_ipo_collection_total(A1680,100000000)</f>
        <v>7.25</v>
      </c>
      <c r="AA1680" s="2">
        <f>[1]!s_val_pe_ttm(A1680,E1680)</f>
        <v>-12.236390113830566</v>
      </c>
      <c r="AB1680" s="5">
        <f>[1]!s_info_zjtxornot1(A1680,"")</f>
        <v>1</v>
      </c>
      <c r="AC1680" s="22" t="str">
        <f>[1]!s_info_nature1(A1680,"")</f>
        <v>中央国有企业</v>
      </c>
      <c r="AD1680" s="6" t="str">
        <f>[1]!s_info_city(A1680)</f>
        <v>北京市</v>
      </c>
      <c r="AE1680" s="6" t="str">
        <f>[1]!s_info_province(A1680)</f>
        <v>北京</v>
      </c>
      <c r="AF1680">
        <v>116.40528500000001</v>
      </c>
      <c r="AG1680">
        <v>39.904989</v>
      </c>
    </row>
    <row r="1681" spans="1:33" x14ac:dyDescent="0.3">
      <c r="A1681" s="12" t="s">
        <v>3909</v>
      </c>
      <c r="B1681" s="12" t="s">
        <v>3910</v>
      </c>
      <c r="C1681" s="16" t="str">
        <f>[1]!s_info_mkt(A1681)</f>
        <v>主板</v>
      </c>
      <c r="D1681" s="16" t="str">
        <f>[1]!s_ipo_listeddate(A1681)</f>
        <v>2017-07-21</v>
      </c>
      <c r="E1681" s="16" t="str">
        <f>[1]!lastradeday_s("000002","")</f>
        <v>2026-06-22</v>
      </c>
      <c r="F1681" s="16" t="str">
        <f>[1]!s_info_industry_csrc2023(A1681,"",3)</f>
        <v>医药制造业</v>
      </c>
      <c r="G1681" s="16" t="str">
        <f>[1]!s_info_industry_csrc2023(A1681,"",1)</f>
        <v>制造业</v>
      </c>
      <c r="H1681" s="16">
        <f>[1]!s_is(A1681,83,"FY","YTD","20251231",1,"",100000000)</f>
        <v>11.357502135100001</v>
      </c>
      <c r="I1681" s="16">
        <f>[1]!s_is(A1681,83,"FY","YTD","20241231",1,"",100000000)</f>
        <v>13.002345203900001</v>
      </c>
      <c r="J1681" s="16">
        <f t="shared" si="78"/>
        <v>-0.12650356862596113</v>
      </c>
      <c r="K1681" s="16">
        <f>[1]!s_is(A1681,61,"FY","YTD","20251231",1,"",100000000)</f>
        <v>2.3285491458000003</v>
      </c>
      <c r="L1681" s="16">
        <f>[1]!s_is(A1681,61,"FY","YTD","20241231",1,"",100000000)</f>
        <v>2.4616920280999999</v>
      </c>
      <c r="M1681" s="16">
        <f t="shared" si="79"/>
        <v>-5.408592170758373E-2</v>
      </c>
      <c r="N1681" s="16">
        <f>[1]!s_fa_roe(A1681,"20251231")</f>
        <v>16.273299999999999</v>
      </c>
      <c r="O1681" s="16">
        <f>[1]!s_stmnote_rdexp(A1681,"20251231",1,10000)</f>
        <v>12309.452545</v>
      </c>
      <c r="P1681" s="20">
        <f t="shared" si="80"/>
        <v>0.10838168814389237</v>
      </c>
      <c r="Q1681" s="16">
        <f>[1]!s_margin_tradingbalance(A1681,"",10000)</f>
        <v>0</v>
      </c>
      <c r="R1681" s="16">
        <f>[1]!s_margin_seclendingbalance(A1681,"",10000)</f>
        <v>0</v>
      </c>
      <c r="S1681" s="17">
        <f>[1]!s_val_ev(A1681,"",100000000)</f>
        <v>37.336856699999998</v>
      </c>
      <c r="T1681" s="17">
        <f>[1]!share_freesharesmv(A1681,"",100000000)</f>
        <v>8.863206924</v>
      </c>
      <c r="U1681" s="17">
        <f>[1]!s_dq_amount_btin(A1681,E1681,100000000)</f>
        <v>0.20154267000000001</v>
      </c>
      <c r="V1681" s="17">
        <f>[1]!s_dq_turn(A1681,E1681)</f>
        <v>0.55100899321286467</v>
      </c>
      <c r="W1681" s="2">
        <f>[1]!s_pq_amount(A1681,"20260101","",100000000)</f>
        <v>23.501164169999999</v>
      </c>
      <c r="X1681" s="2">
        <f>[1]!s_pq_avgamount(A1681,"20260101","",100000000)</f>
        <v>0.213646947</v>
      </c>
      <c r="Y1681" s="17">
        <f>[1]!s_ipo_dilutedpe(A1681)</f>
        <v>22.96</v>
      </c>
      <c r="Z1681" s="12">
        <f>[1]!s_ipo_collection_total(A1681,100000000)</f>
        <v>3.4839000000000002</v>
      </c>
      <c r="AA1681" s="2">
        <f>[1]!s_val_pe_ttm(A1681,E1681)</f>
        <v>17.233514785766602</v>
      </c>
      <c r="AB1681" s="5">
        <f>[1]!s_info_zjtxornot1(A1681,"")</f>
        <v>0</v>
      </c>
      <c r="AC1681" s="22" t="str">
        <f>[1]!s_info_nature1(A1681,"")</f>
        <v>民营企业</v>
      </c>
      <c r="AD1681" s="6" t="str">
        <f>[1]!s_info_city(A1681)</f>
        <v>拉萨市</v>
      </c>
      <c r="AE1681" s="6" t="str">
        <f>[1]!s_info_province(A1681)</f>
        <v>西藏自治区</v>
      </c>
      <c r="AF1681">
        <v>91.132211999999996</v>
      </c>
      <c r="AG1681">
        <v>29.660361000000002</v>
      </c>
    </row>
    <row r="1682" spans="1:33" x14ac:dyDescent="0.3">
      <c r="A1682" s="12" t="s">
        <v>3911</v>
      </c>
      <c r="B1682" s="12" t="s">
        <v>3912</v>
      </c>
      <c r="C1682" s="16" t="str">
        <f>[1]!s_info_mkt(A1682)</f>
        <v>主板</v>
      </c>
      <c r="D1682" s="16" t="str">
        <f>[1]!s_ipo_listeddate(A1682)</f>
        <v>2004-03-18</v>
      </c>
      <c r="E1682" s="16" t="str">
        <f>[1]!lastradeday_s("000002","")</f>
        <v>2026-06-22</v>
      </c>
      <c r="F1682" s="16" t="str">
        <f>[1]!s_info_industry_csrc2023(A1682,"",3)</f>
        <v>土木工程建筑业</v>
      </c>
      <c r="G1682" s="16" t="str">
        <f>[1]!s_info_industry_csrc2023(A1682,"",1)</f>
        <v>建筑业</v>
      </c>
      <c r="H1682" s="16">
        <f>[1]!s_is(A1682,83,"FY","YTD","20251231",1,"",100000000)</f>
        <v>5.5032696105999994</v>
      </c>
      <c r="I1682" s="16">
        <f>[1]!s_is(A1682,83,"FY","YTD","20241231",1,"",100000000)</f>
        <v>4.8178287356</v>
      </c>
      <c r="J1682" s="16">
        <f t="shared" si="78"/>
        <v>0.14227173953592942</v>
      </c>
      <c r="K1682" s="16">
        <f>[1]!s_is(A1682,61,"FY","YTD","20251231",1,"",100000000)</f>
        <v>-1.0193986182999999</v>
      </c>
      <c r="L1682" s="16">
        <f>[1]!s_is(A1682,61,"FY","YTD","20241231",1,"",100000000)</f>
        <v>-0.96225125439999992</v>
      </c>
      <c r="M1682" s="16">
        <f t="shared" si="79"/>
        <v>-5.9389232945852084E-2</v>
      </c>
      <c r="N1682" s="16">
        <f>[1]!s_fa_roe(A1682,"20251231")</f>
        <v>-10.886799999999999</v>
      </c>
      <c r="O1682" s="16">
        <f>[1]!s_stmnote_rdexp(A1682,"20251231",1,10000)</f>
        <v>0</v>
      </c>
      <c r="P1682" s="20">
        <f t="shared" si="80"/>
        <v>0</v>
      </c>
      <c r="Q1682" s="16">
        <f>[1]!s_margin_tradingbalance(A1682,"",10000)</f>
        <v>0</v>
      </c>
      <c r="R1682" s="16">
        <f>[1]!s_margin_seclendingbalance(A1682,"",10000)</f>
        <v>0</v>
      </c>
      <c r="S1682" s="17">
        <f>[1]!s_val_ev(A1682,"",100000000)</f>
        <v>25.59</v>
      </c>
      <c r="T1682" s="17">
        <f>[1]!share_freesharesmv(A1682,"",100000000)</f>
        <v>10.6300161393</v>
      </c>
      <c r="U1682" s="17">
        <f>[1]!s_dq_amount_btin(A1682,E1682,100000000)</f>
        <v>0.30915884999999999</v>
      </c>
      <c r="V1682" s="17">
        <f>[1]!s_dq_turn(A1682,E1682)</f>
        <v>1.2358653333333334</v>
      </c>
      <c r="W1682" s="2">
        <f>[1]!s_pq_amount(A1682,"20260101","",100000000)</f>
        <v>50.650303219999998</v>
      </c>
      <c r="X1682" s="2">
        <f>[1]!s_pq_avgamount(A1682,"20260101","",100000000)</f>
        <v>0.46045730200000001</v>
      </c>
      <c r="Y1682" s="17">
        <f>[1]!s_ipo_dilutedpe(A1682)</f>
        <v>18.75</v>
      </c>
      <c r="Z1682" s="12">
        <f>[1]!s_ipo_collection_total(A1682,100000000)</f>
        <v>2.4</v>
      </c>
      <c r="AA1682" s="2">
        <f>[1]!s_val_pe_ttm(A1682,E1682)</f>
        <v>-25.790964126586914</v>
      </c>
      <c r="AB1682" s="5">
        <f>[1]!s_info_zjtxornot1(A1682,"")</f>
        <v>0</v>
      </c>
      <c r="AC1682" s="22" t="str">
        <f>[1]!s_info_nature1(A1682,"")</f>
        <v>地方国有企业</v>
      </c>
      <c r="AD1682" s="6" t="str">
        <f>[1]!s_info_city(A1682)</f>
        <v>北京市</v>
      </c>
      <c r="AE1682" s="6" t="str">
        <f>[1]!s_info_province(A1682)</f>
        <v>北京</v>
      </c>
      <c r="AF1682">
        <v>116.40528500000001</v>
      </c>
      <c r="AG1682">
        <v>39.904989</v>
      </c>
    </row>
    <row r="1683" spans="1:33" x14ac:dyDescent="0.3">
      <c r="A1683" s="12" t="s">
        <v>3913</v>
      </c>
      <c r="B1683" s="12" t="s">
        <v>3914</v>
      </c>
      <c r="C1683" s="16" t="str">
        <f>[1]!s_info_mkt(A1683)</f>
        <v>创业板</v>
      </c>
      <c r="D1683" s="16" t="str">
        <f>[1]!s_ipo_listeddate(A1683)</f>
        <v>2015-01-23</v>
      </c>
      <c r="E1683" s="16" t="str">
        <f>[1]!lastradeday_s("000002","")</f>
        <v>2026-06-22</v>
      </c>
      <c r="F1683" s="16" t="str">
        <f>[1]!s_info_industry_csrc2023(A1683,"",3)</f>
        <v>仪器仪表制造业</v>
      </c>
      <c r="G1683" s="16" t="str">
        <f>[1]!s_info_industry_csrc2023(A1683,"",1)</f>
        <v>制造业</v>
      </c>
      <c r="H1683" s="16">
        <f>[1]!s_is(A1683,83,"FY","YTD","20251231",1,"",100000000)</f>
        <v>1.9633954790999999</v>
      </c>
      <c r="I1683" s="16">
        <f>[1]!s_is(A1683,83,"FY","YTD","20241231",1,"",100000000)</f>
        <v>1.243152722</v>
      </c>
      <c r="J1683" s="16">
        <f t="shared" si="78"/>
        <v>0.57936788003107464</v>
      </c>
      <c r="K1683" s="16">
        <f>[1]!s_is(A1683,61,"FY","YTD","20251231",1,"",100000000)</f>
        <v>-2.5974640400000002E-2</v>
      </c>
      <c r="L1683" s="16">
        <f>[1]!s_is(A1683,61,"FY","YTD","20241231",1,"",100000000)</f>
        <v>0.1476661601</v>
      </c>
      <c r="M1683" s="16">
        <f t="shared" si="79"/>
        <v>-1.1759011027469657</v>
      </c>
      <c r="N1683" s="16">
        <f>[1]!s_fa_roe(A1683,"20251231")</f>
        <v>-0.56720000000000004</v>
      </c>
      <c r="O1683" s="16">
        <f>[1]!s_stmnote_rdexp(A1683,"20251231",1,10000)</f>
        <v>1324.014095</v>
      </c>
      <c r="P1683" s="20">
        <f t="shared" si="80"/>
        <v>6.7434916148778876E-2</v>
      </c>
      <c r="Q1683" s="16">
        <f>[1]!s_margin_tradingbalance(A1683,"",10000)</f>
        <v>0</v>
      </c>
      <c r="R1683" s="16">
        <f>[1]!s_margin_seclendingbalance(A1683,"",10000)</f>
        <v>0</v>
      </c>
      <c r="S1683" s="17">
        <f>[1]!s_val_ev(A1683,"",100000000)</f>
        <v>14.976884159999999</v>
      </c>
      <c r="T1683" s="17">
        <f>[1]!share_freesharesmv(A1683,"",100000000)</f>
        <v>8.2357720515000015</v>
      </c>
      <c r="U1683" s="17">
        <f>[1]!s_dq_amount_btin(A1683,E1683,100000000)</f>
        <v>0.58010353999999997</v>
      </c>
      <c r="V1683" s="17">
        <f>[1]!s_dq_turn(A1683,E1683)</f>
        <v>6.4611869305566181</v>
      </c>
      <c r="W1683" s="2">
        <f>[1]!s_pq_amount(A1683,"20260101","",100000000)</f>
        <v>62.887941249999997</v>
      </c>
      <c r="X1683" s="2">
        <f>[1]!s_pq_avgamount(A1683,"20260101","",100000000)</f>
        <v>0.57170855681818178</v>
      </c>
      <c r="Y1683" s="17">
        <f>[1]!s_ipo_dilutedpe(A1683)</f>
        <v>22.65</v>
      </c>
      <c r="Z1683" s="12">
        <f>[1]!s_ipo_collection_total(A1683,100000000)</f>
        <v>1.6401600000000001</v>
      </c>
      <c r="AA1683" s="2">
        <f>[1]!s_val_pe_ttm(A1683,E1683)</f>
        <v>-898.53680419921875</v>
      </c>
      <c r="AB1683" s="5">
        <f>[1]!s_info_zjtxornot1(A1683,"")</f>
        <v>1</v>
      </c>
      <c r="AC1683" s="22" t="str">
        <f>[1]!s_info_nature1(A1683,"")</f>
        <v>民营企业</v>
      </c>
      <c r="AD1683" s="6" t="str">
        <f>[1]!s_info_city(A1683)</f>
        <v>佛山市</v>
      </c>
      <c r="AE1683" s="6" t="str">
        <f>[1]!s_info_province(A1683)</f>
        <v>广东省</v>
      </c>
      <c r="AF1683">
        <v>113.12271699999999</v>
      </c>
      <c r="AG1683">
        <v>23.028762</v>
      </c>
    </row>
    <row r="1684" spans="1:33" x14ac:dyDescent="0.3">
      <c r="A1684" s="12" t="s">
        <v>3915</v>
      </c>
      <c r="B1684" s="12" t="s">
        <v>3916</v>
      </c>
      <c r="C1684" s="16" t="str">
        <f>[1]!s_info_mkt(A1684)</f>
        <v>科创板</v>
      </c>
      <c r="D1684" s="16" t="str">
        <f>[1]!s_ipo_listeddate(A1684)</f>
        <v>2020-08-06</v>
      </c>
      <c r="E1684" s="16" t="str">
        <f>[1]!lastradeday_s("000002","")</f>
        <v>2026-06-22</v>
      </c>
      <c r="F1684" s="16" t="str">
        <f>[1]!s_info_industry_csrc2023(A1684,"",3)</f>
        <v>医药制造业</v>
      </c>
      <c r="G1684" s="16" t="str">
        <f>[1]!s_info_industry_csrc2023(A1684,"",1)</f>
        <v>制造业</v>
      </c>
      <c r="H1684" s="16">
        <f>[1]!s_is(A1684,83,"FY","YTD","20251231",1,"",100000000)</f>
        <v>2.6324432212</v>
      </c>
      <c r="I1684" s="16">
        <f>[1]!s_is(A1684,83,"FY","YTD","20241231",1,"",100000000)</f>
        <v>3.0587024201999999</v>
      </c>
      <c r="J1684" s="16">
        <f t="shared" si="78"/>
        <v>-0.13935948661920761</v>
      </c>
      <c r="K1684" s="16">
        <f>[1]!s_is(A1684,61,"FY","YTD","20251231",1,"",100000000)</f>
        <v>0.89596930699999999</v>
      </c>
      <c r="L1684" s="16">
        <f>[1]!s_is(A1684,61,"FY","YTD","20241231",1,"",100000000)</f>
        <v>1.1299958301000002</v>
      </c>
      <c r="M1684" s="16">
        <f t="shared" si="79"/>
        <v>-0.207103882037591</v>
      </c>
      <c r="N1684" s="16">
        <f>[1]!s_fa_roe(A1684,"20251231")</f>
        <v>5.3712999999999997</v>
      </c>
      <c r="O1684" s="16">
        <f>[1]!s_stmnote_rdexp(A1684,"20251231",1,10000)</f>
        <v>1934.2192350000003</v>
      </c>
      <c r="P1684" s="20">
        <f t="shared" si="80"/>
        <v>7.3476199578514964E-2</v>
      </c>
      <c r="Q1684" s="16">
        <f>[1]!s_margin_tradingbalance(A1684,"",10000)</f>
        <v>8354.6160999999993</v>
      </c>
      <c r="R1684" s="16">
        <f>[1]!s_margin_seclendingbalance(A1684,"",10000)</f>
        <v>0</v>
      </c>
      <c r="S1684" s="17">
        <f>[1]!s_val_ev(A1684,"",100000000)</f>
        <v>28.5523056</v>
      </c>
      <c r="T1684" s="17">
        <f>[1]!share_freesharesmv(A1684,"",100000000)</f>
        <v>17.131690020000001</v>
      </c>
      <c r="U1684" s="17">
        <f>[1]!s_dq_amount_btin(A1684,E1684,100000000)</f>
        <v>0.88778802999999995</v>
      </c>
      <c r="V1684" s="17">
        <f>[1]!s_dq_turn(A1684,E1684)</f>
        <v>3.1746295542591838</v>
      </c>
      <c r="W1684" s="2">
        <f>[1]!s_pq_amount(A1684,"20260101","",100000000)</f>
        <v>56.151727170000001</v>
      </c>
      <c r="X1684" s="2">
        <f>[1]!s_pq_avgamount(A1684,"20260101","",100000000)</f>
        <v>0.51047024699999999</v>
      </c>
      <c r="Y1684" s="17">
        <f>[1]!s_ipo_dilutedpe(A1684)</f>
        <v>57.99</v>
      </c>
      <c r="Z1684" s="12">
        <f>[1]!s_ipo_collection_total(A1684,100000000)</f>
        <v>10.277442000000001</v>
      </c>
      <c r="AA1684" s="2">
        <f>[1]!s_val_pe_ttm(A1684,E1684)</f>
        <v>33.284584045410156</v>
      </c>
      <c r="AB1684" s="5">
        <f>[1]!s_info_zjtxornot1(A1684,"")</f>
        <v>1</v>
      </c>
      <c r="AC1684" s="22" t="str">
        <f>[1]!s_info_nature1(A1684,"")</f>
        <v>民营企业</v>
      </c>
      <c r="AD1684" s="6" t="str">
        <f>[1]!s_info_city(A1684)</f>
        <v>北京市</v>
      </c>
      <c r="AE1684" s="6" t="str">
        <f>[1]!s_info_province(A1684)</f>
        <v>北京</v>
      </c>
      <c r="AF1684">
        <v>116.40528500000001</v>
      </c>
      <c r="AG1684">
        <v>39.904989</v>
      </c>
    </row>
    <row r="1685" spans="1:33" x14ac:dyDescent="0.3">
      <c r="A1685" s="12" t="s">
        <v>3917</v>
      </c>
      <c r="B1685" s="12" t="s">
        <v>3918</v>
      </c>
      <c r="C1685" s="16" t="str">
        <f>[1]!s_info_mkt(A1685)</f>
        <v>主板</v>
      </c>
      <c r="D1685" s="16" t="str">
        <f>[1]!s_ipo_listeddate(A1685)</f>
        <v>2004-09-08</v>
      </c>
      <c r="E1685" s="16" t="str">
        <f>[1]!lastradeday_s("000002","")</f>
        <v>2026-06-22</v>
      </c>
      <c r="F1685" s="16" t="str">
        <f>[1]!s_info_industry_csrc2023(A1685,"",3)</f>
        <v>化学原料和化学制品制造业</v>
      </c>
      <c r="G1685" s="16" t="str">
        <f>[1]!s_info_industry_csrc2023(A1685,"",1)</f>
        <v>制造业</v>
      </c>
      <c r="H1685" s="16">
        <f>[1]!s_is(A1685,83,"FY","YTD","20251231",1,"",100000000)</f>
        <v>66.90587793520001</v>
      </c>
      <c r="I1685" s="16">
        <f>[1]!s_is(A1685,83,"FY","YTD","20241231",1,"",100000000)</f>
        <v>64.686672594100003</v>
      </c>
      <c r="J1685" s="16">
        <f t="shared" si="78"/>
        <v>3.4306994812134173E-2</v>
      </c>
      <c r="K1685" s="16">
        <f>[1]!s_is(A1685,61,"FY","YTD","20251231",1,"",100000000)</f>
        <v>-8.4916533308000002</v>
      </c>
      <c r="L1685" s="16">
        <f>[1]!s_is(A1685,61,"FY","YTD","20241231",1,"",100000000)</f>
        <v>0.39266784170000002</v>
      </c>
      <c r="M1685" s="16">
        <f t="shared" si="79"/>
        <v>-22.625537996787781</v>
      </c>
      <c r="N1685" s="16">
        <f>[1]!s_fa_roe(A1685,"20251231")</f>
        <v>-56.127099999999999</v>
      </c>
      <c r="O1685" s="16">
        <f>[1]!s_stmnote_rdexp(A1685,"20251231",1,10000)</f>
        <v>19201.723134</v>
      </c>
      <c r="P1685" s="20">
        <f t="shared" si="80"/>
        <v>2.8699605664837612E-2</v>
      </c>
      <c r="Q1685" s="16">
        <f>[1]!s_margin_tradingbalance(A1685,"",10000)</f>
        <v>12300.346600000001</v>
      </c>
      <c r="R1685" s="16">
        <f>[1]!s_margin_seclendingbalance(A1685,"",10000)</f>
        <v>9.6652000000000005</v>
      </c>
      <c r="S1685" s="17">
        <f>[1]!s_val_ev(A1685,"",100000000)</f>
        <v>32.275033852199996</v>
      </c>
      <c r="T1685" s="17">
        <f>[1]!share_freesharesmv(A1685,"",100000000)</f>
        <v>17.914020000400001</v>
      </c>
      <c r="U1685" s="17">
        <f>[1]!s_dq_amount_btin(A1685,E1685,100000000)</f>
        <v>0.54726883999999998</v>
      </c>
      <c r="V1685" s="17">
        <f>[1]!s_dq_turn(A1685,E1685)</f>
        <v>1.7485716801549736</v>
      </c>
      <c r="W1685" s="2">
        <f>[1]!s_pq_amount(A1685,"20260101","",100000000)</f>
        <v>76.386835129999994</v>
      </c>
      <c r="X1685" s="2">
        <f>[1]!s_pq_avgamount(A1685,"20260101","",100000000)</f>
        <v>0.69442577390909088</v>
      </c>
      <c r="Y1685" s="17">
        <f>[1]!s_ipo_dilutedpe(A1685)</f>
        <v>15.26</v>
      </c>
      <c r="Z1685" s="12">
        <f>[1]!s_ipo_collection_total(A1685,100000000)</f>
        <v>2.6640000000000001</v>
      </c>
      <c r="AA1685" s="2">
        <f>[1]!s_val_pe_ttm(A1685,E1685)</f>
        <v>-3.7075245380401611</v>
      </c>
      <c r="AB1685" s="5">
        <f>[1]!s_info_zjtxornot1(A1685,"")</f>
        <v>0</v>
      </c>
      <c r="AC1685" s="22" t="str">
        <f>[1]!s_info_nature1(A1685,"")</f>
        <v>中央国有企业</v>
      </c>
      <c r="AD1685" s="6" t="str">
        <f>[1]!s_info_city(A1685)</f>
        <v>贵阳市</v>
      </c>
      <c r="AE1685" s="6" t="str">
        <f>[1]!s_info_province(A1685)</f>
        <v>贵州省</v>
      </c>
      <c r="AF1685">
        <v>106.71347799999999</v>
      </c>
      <c r="AG1685">
        <v>26.578343</v>
      </c>
    </row>
    <row r="1686" spans="1:33" x14ac:dyDescent="0.3">
      <c r="A1686" s="12" t="s">
        <v>3919</v>
      </c>
      <c r="B1686" s="12" t="s">
        <v>3920</v>
      </c>
      <c r="C1686" s="16" t="str">
        <f>[1]!s_info_mkt(A1686)</f>
        <v>主板</v>
      </c>
      <c r="D1686" s="16" t="str">
        <f>[1]!s_ipo_listeddate(A1686)</f>
        <v>2022-01-24</v>
      </c>
      <c r="E1686" s="16" t="str">
        <f>[1]!lastradeday_s("000002","")</f>
        <v>2026-06-22</v>
      </c>
      <c r="F1686" s="16" t="str">
        <f>[1]!s_info_industry_csrc2023(A1686,"",3)</f>
        <v>电气机械和器材制造业</v>
      </c>
      <c r="G1686" s="16" t="str">
        <f>[1]!s_info_industry_csrc2023(A1686,"",1)</f>
        <v>制造业</v>
      </c>
      <c r="H1686" s="16">
        <f>[1]!s_is(A1686,83,"FY","YTD","20251231",1,"",100000000)</f>
        <v>41.235404284099999</v>
      </c>
      <c r="I1686" s="16">
        <f>[1]!s_is(A1686,83,"FY","YTD","20241231",1,"",100000000)</f>
        <v>33.834687216599995</v>
      </c>
      <c r="J1686" s="16">
        <f t="shared" si="78"/>
        <v>0.21873165311453091</v>
      </c>
      <c r="K1686" s="16">
        <f>[1]!s_is(A1686,61,"FY","YTD","20251231",1,"",100000000)</f>
        <v>1.1133032615</v>
      </c>
      <c r="L1686" s="16">
        <f>[1]!s_is(A1686,61,"FY","YTD","20241231",1,"",100000000)</f>
        <v>1.3903149009</v>
      </c>
      <c r="M1686" s="16">
        <f t="shared" si="79"/>
        <v>-0.19924381103926925</v>
      </c>
      <c r="N1686" s="16">
        <f>[1]!s_fa_roe(A1686,"20251231")</f>
        <v>6.7092999999999998</v>
      </c>
      <c r="O1686" s="16">
        <f>[1]!s_stmnote_rdexp(A1686,"20251231",1,10000)</f>
        <v>12562.759802</v>
      </c>
      <c r="P1686" s="20">
        <f t="shared" si="80"/>
        <v>3.0465955215198626E-2</v>
      </c>
      <c r="Q1686" s="16">
        <f>[1]!s_margin_tradingbalance(A1686,"",10000)</f>
        <v>0</v>
      </c>
      <c r="R1686" s="16">
        <f>[1]!s_margin_seclendingbalance(A1686,"",10000)</f>
        <v>0</v>
      </c>
      <c r="S1686" s="17">
        <f>[1]!s_val_ev(A1686,"",100000000)</f>
        <v>66.625450200000003</v>
      </c>
      <c r="T1686" s="17">
        <f>[1]!share_freesharesmv(A1686,"",100000000)</f>
        <v>40.37802507</v>
      </c>
      <c r="U1686" s="17">
        <f>[1]!s_dq_amount_btin(A1686,E1686,100000000)</f>
        <v>2.3076554200000001</v>
      </c>
      <c r="V1686" s="17">
        <f>[1]!s_dq_turn(A1686,E1686)</f>
        <v>3.5385983177941811</v>
      </c>
      <c r="W1686" s="2">
        <f>[1]!s_pq_amount(A1686,"20260101","",100000000)</f>
        <v>191.4810525</v>
      </c>
      <c r="X1686" s="2">
        <f>[1]!s_pq_avgamount(A1686,"20260101","",100000000)</f>
        <v>1.7407368409090909</v>
      </c>
      <c r="Y1686" s="17">
        <f>[1]!s_ipo_dilutedpe(A1686)</f>
        <v>22.02</v>
      </c>
      <c r="Z1686" s="12">
        <f>[1]!s_ipo_collection_total(A1686,100000000)</f>
        <v>7.0944250000000002</v>
      </c>
      <c r="AA1686" s="2">
        <f>[1]!s_val_pe_ttm(A1686,E1686)</f>
        <v>66.222434997558594</v>
      </c>
      <c r="AB1686" s="5">
        <f>[1]!s_info_zjtxornot1(A1686,"")</f>
        <v>0</v>
      </c>
      <c r="AC1686" s="22" t="str">
        <f>[1]!s_info_nature1(A1686,"")</f>
        <v>民营企业</v>
      </c>
      <c r="AD1686" s="6" t="str">
        <f>[1]!s_info_city(A1686)</f>
        <v>合肥市</v>
      </c>
      <c r="AE1686" s="6" t="str">
        <f>[1]!s_info_province(A1686)</f>
        <v>安徽省</v>
      </c>
      <c r="AF1686">
        <v>117.28304199999999</v>
      </c>
      <c r="AG1686">
        <v>31.861190000000001</v>
      </c>
    </row>
    <row r="1687" spans="1:33" x14ac:dyDescent="0.3">
      <c r="A1687" s="12" t="s">
        <v>3921</v>
      </c>
      <c r="B1687" s="12" t="s">
        <v>3922</v>
      </c>
      <c r="C1687" s="16" t="str">
        <f>[1]!s_info_mkt(A1687)</f>
        <v>主板</v>
      </c>
      <c r="D1687" s="16" t="str">
        <f>[1]!s_ipo_listeddate(A1687)</f>
        <v>2024-12-24</v>
      </c>
      <c r="E1687" s="16" t="str">
        <f>[1]!lastradeday_s("000002","")</f>
        <v>2026-06-22</v>
      </c>
      <c r="F1687" s="16" t="str">
        <f>[1]!s_info_industry_csrc2023(A1687,"",3)</f>
        <v>通用设备制造业</v>
      </c>
      <c r="G1687" s="16" t="str">
        <f>[1]!s_info_industry_csrc2023(A1687,"",1)</f>
        <v>制造业</v>
      </c>
      <c r="H1687" s="16">
        <f>[1]!s_is(A1687,83,"FY","YTD","20251231",1,"",100000000)</f>
        <v>72.535872082799997</v>
      </c>
      <c r="I1687" s="16">
        <f>[1]!s_is(A1687,83,"FY","YTD","20241231",1,"",100000000)</f>
        <v>65.5248107213</v>
      </c>
      <c r="J1687" s="16">
        <f t="shared" si="78"/>
        <v>0.10699857480429054</v>
      </c>
      <c r="K1687" s="16">
        <f>[1]!s_is(A1687,61,"FY","YTD","20251231",1,"",100000000)</f>
        <v>8.5860674102000001</v>
      </c>
      <c r="L1687" s="16">
        <f>[1]!s_is(A1687,61,"FY","YTD","20241231",1,"",100000000)</f>
        <v>8.3980975985999997</v>
      </c>
      <c r="M1687" s="16">
        <f t="shared" si="79"/>
        <v>2.238242761447971E-2</v>
      </c>
      <c r="N1687" s="16">
        <f>[1]!s_fa_roe(A1687,"20251231")</f>
        <v>16.869800000000001</v>
      </c>
      <c r="O1687" s="16">
        <f>[1]!s_stmnote_rdexp(A1687,"20251231",1,10000)</f>
        <v>30100.228961000001</v>
      </c>
      <c r="P1687" s="20">
        <f t="shared" si="80"/>
        <v>4.1497024984604121E-2</v>
      </c>
      <c r="Q1687" s="16">
        <f>[1]!s_margin_tradingbalance(A1687,"",10000)</f>
        <v>27420.017199999998</v>
      </c>
      <c r="R1687" s="16">
        <f>[1]!s_margin_seclendingbalance(A1687,"",10000)</f>
        <v>67.722200000000001</v>
      </c>
      <c r="S1687" s="17">
        <f>[1]!s_val_ev(A1687,"",100000000)</f>
        <v>149.97399999999999</v>
      </c>
      <c r="T1687" s="17">
        <f>[1]!share_freesharesmv(A1687,"",100000000)</f>
        <v>59.102065461999999</v>
      </c>
      <c r="U1687" s="17">
        <f>[1]!s_dq_amount_btin(A1687,E1687,100000000)</f>
        <v>0.74847722999999999</v>
      </c>
      <c r="V1687" s="17">
        <f>[1]!s_dq_turn(A1687,E1687)</f>
        <v>1.2775671951523853</v>
      </c>
      <c r="W1687" s="2">
        <f>[1]!s_pq_amount(A1687,"20260101","",100000000)</f>
        <v>86.070507320000004</v>
      </c>
      <c r="X1687" s="2">
        <f>[1]!s_pq_avgamount(A1687,"20260101","",100000000)</f>
        <v>0.78245915745454553</v>
      </c>
      <c r="Y1687" s="17">
        <f>[1]!s_ipo_dilutedpe(A1687)</f>
        <v>10.11</v>
      </c>
      <c r="Z1687" s="12">
        <f>[1]!s_ipo_collection_total(A1687,100000000)</f>
        <v>12.395200000000001</v>
      </c>
      <c r="AA1687" s="2">
        <f>[1]!s_val_pe_ttm(A1687,E1687)</f>
        <v>17.66107177734375</v>
      </c>
      <c r="AB1687" s="5">
        <f>[1]!s_info_zjtxornot1(A1687,"")</f>
        <v>0</v>
      </c>
      <c r="AC1687" s="22" t="str">
        <f>[1]!s_info_nature1(A1687,"")</f>
        <v>民营企业</v>
      </c>
      <c r="AD1687" s="6" t="str">
        <f>[1]!s_info_city(A1687)</f>
        <v>湖州市</v>
      </c>
      <c r="AE1687" s="6" t="str">
        <f>[1]!s_info_province(A1687)</f>
        <v>浙江省</v>
      </c>
      <c r="AF1687">
        <v>120.10239799999999</v>
      </c>
      <c r="AG1687">
        <v>30.867197999999998</v>
      </c>
    </row>
    <row r="1688" spans="1:33" x14ac:dyDescent="0.3">
      <c r="A1688" s="12" t="s">
        <v>3923</v>
      </c>
      <c r="B1688" s="12" t="s">
        <v>3924</v>
      </c>
      <c r="C1688" s="16" t="str">
        <f>[1]!s_info_mkt(A1688)</f>
        <v>创业板</v>
      </c>
      <c r="D1688" s="16" t="str">
        <f>[1]!s_ipo_listeddate(A1688)</f>
        <v>2015-06-30</v>
      </c>
      <c r="E1688" s="16" t="str">
        <f>[1]!lastradeday_s("000002","")</f>
        <v>2026-06-22</v>
      </c>
      <c r="F1688" s="16" t="str">
        <f>[1]!s_info_industry_csrc2023(A1688,"",3)</f>
        <v>石油和天然气开采业</v>
      </c>
      <c r="G1688" s="16" t="str">
        <f>[1]!s_info_industry_csrc2023(A1688,"",1)</f>
        <v>采矿业</v>
      </c>
      <c r="H1688" s="16">
        <f>[1]!s_is(A1688,83,"FY","YTD","20251231",1,"",100000000)</f>
        <v>28.1453734157</v>
      </c>
      <c r="I1688" s="16">
        <f>[1]!s_is(A1688,83,"FY","YTD","20241231",1,"",100000000)</f>
        <v>15.459468232500001</v>
      </c>
      <c r="J1688" s="16">
        <f t="shared" si="78"/>
        <v>0.82059130316855144</v>
      </c>
      <c r="K1688" s="16">
        <f>[1]!s_is(A1688,61,"FY","YTD","20251231",1,"",100000000)</f>
        <v>1.6931892683</v>
      </c>
      <c r="L1688" s="16">
        <f>[1]!s_is(A1688,61,"FY","YTD","20241231",1,"",100000000)</f>
        <v>-7.1095414855999994</v>
      </c>
      <c r="M1688" s="16">
        <f t="shared" si="79"/>
        <v>1.2381573089811015</v>
      </c>
      <c r="N1688" s="16">
        <f>[1]!s_fa_roe(A1688,"20251231")</f>
        <v>7.62</v>
      </c>
      <c r="O1688" s="16">
        <f>[1]!s_stmnote_rdexp(A1688,"20251231",1,10000)</f>
        <v>7310.5179510000007</v>
      </c>
      <c r="P1688" s="20">
        <f t="shared" si="80"/>
        <v>2.5974137358298684E-2</v>
      </c>
      <c r="Q1688" s="16">
        <f>[1]!s_margin_tradingbalance(A1688,"",10000)</f>
        <v>0</v>
      </c>
      <c r="R1688" s="16">
        <f>[1]!s_margin_seclendingbalance(A1688,"",10000)</f>
        <v>0</v>
      </c>
      <c r="S1688" s="17">
        <f>[1]!s_val_ev(A1688,"",100000000)</f>
        <v>75.866224779999996</v>
      </c>
      <c r="T1688" s="17">
        <f>[1]!share_freesharesmv(A1688,"",100000000)</f>
        <v>68.885469103999995</v>
      </c>
      <c r="U1688" s="17">
        <f>[1]!s_dq_amount_btin(A1688,E1688,100000000)</f>
        <v>3.1167387799999999</v>
      </c>
      <c r="V1688" s="17">
        <f>[1]!s_dq_turn(A1688,E1688)</f>
        <v>4.1452436551571061</v>
      </c>
      <c r="W1688" s="2">
        <f>[1]!s_pq_amount(A1688,"20260101","",100000000)</f>
        <v>828.36069700999997</v>
      </c>
      <c r="X1688" s="2">
        <f>[1]!s_pq_avgamount(A1688,"20260101","",100000000)</f>
        <v>7.5305517910000006</v>
      </c>
      <c r="Y1688" s="17">
        <f>[1]!s_ipo_dilutedpe(A1688)</f>
        <v>22.99</v>
      </c>
      <c r="Z1688" s="12">
        <f>[1]!s_ipo_collection_total(A1688,100000000)</f>
        <v>1.76545</v>
      </c>
      <c r="AA1688" s="2">
        <f>[1]!s_val_pe_ttm(A1688,E1688)</f>
        <v>37.594200134277344</v>
      </c>
      <c r="AB1688" s="5">
        <f>[1]!s_info_zjtxornot1(A1688,"")</f>
        <v>0</v>
      </c>
      <c r="AC1688" s="22" t="str">
        <f>[1]!s_info_nature1(A1688,"")</f>
        <v>民营企业</v>
      </c>
      <c r="AD1688" s="6" t="str">
        <f>[1]!s_info_city(A1688)</f>
        <v>上海市</v>
      </c>
      <c r="AE1688" s="6" t="str">
        <f>[1]!s_info_province(A1688)</f>
        <v>上海</v>
      </c>
      <c r="AF1688">
        <v>121.472644</v>
      </c>
      <c r="AG1688">
        <v>31.231705999999999</v>
      </c>
    </row>
    <row r="1689" spans="1:33" x14ac:dyDescent="0.3">
      <c r="A1689" s="12" t="s">
        <v>3925</v>
      </c>
      <c r="B1689" s="12" t="s">
        <v>3926</v>
      </c>
      <c r="C1689" s="16" t="str">
        <f>[1]!s_info_mkt(A1689)</f>
        <v>创业板</v>
      </c>
      <c r="D1689" s="16" t="str">
        <f>[1]!s_ipo_listeddate(A1689)</f>
        <v>2023-03-01</v>
      </c>
      <c r="E1689" s="16" t="str">
        <f>[1]!lastradeday_s("000002","")</f>
        <v>2026-06-22</v>
      </c>
      <c r="F1689" s="16" t="str">
        <f>[1]!s_info_industry_csrc2023(A1689,"",3)</f>
        <v>零售业</v>
      </c>
      <c r="G1689" s="16" t="str">
        <f>[1]!s_info_industry_csrc2023(A1689,"",1)</f>
        <v>批发和零售业</v>
      </c>
      <c r="H1689" s="16">
        <f>[1]!s_is(A1689,83,"FY","YTD","20251231",1,"",100000000)</f>
        <v>54.866835459099995</v>
      </c>
      <c r="I1689" s="16">
        <f>[1]!s_is(A1689,83,"FY","YTD","20241231",1,"",100000000)</f>
        <v>45.316922952299997</v>
      </c>
      <c r="J1689" s="16">
        <f t="shared" si="78"/>
        <v>0.21073611985641905</v>
      </c>
      <c r="K1689" s="16">
        <f>[1]!s_is(A1689,61,"FY","YTD","20251231",1,"",100000000)</f>
        <v>1.9135266166999998</v>
      </c>
      <c r="L1689" s="16">
        <f>[1]!s_is(A1689,61,"FY","YTD","20241231",1,"",100000000)</f>
        <v>1.3769952881</v>
      </c>
      <c r="M1689" s="16">
        <f t="shared" si="79"/>
        <v>0.38963918993529323</v>
      </c>
      <c r="N1689" s="16">
        <f>[1]!s_fa_roe(A1689,"20251231")</f>
        <v>9.3291000000000004</v>
      </c>
      <c r="O1689" s="16">
        <f>[1]!s_stmnote_rdexp(A1689,"20251231",1,10000)</f>
        <v>3278.1644530000003</v>
      </c>
      <c r="P1689" s="20">
        <f t="shared" si="80"/>
        <v>5.9747649478411775E-3</v>
      </c>
      <c r="Q1689" s="16">
        <f>[1]!s_margin_tradingbalance(A1689,"",10000)</f>
        <v>15003.903200000001</v>
      </c>
      <c r="R1689" s="16">
        <f>[1]!s_margin_seclendingbalance(A1689,"",10000)</f>
        <v>24.162299999999998</v>
      </c>
      <c r="S1689" s="17">
        <f>[1]!s_val_ev(A1689,"",100000000)</f>
        <v>61.321533000000002</v>
      </c>
      <c r="T1689" s="17">
        <f>[1]!share_freesharesmv(A1689,"",100000000)</f>
        <v>26.358859907100001</v>
      </c>
      <c r="U1689" s="17">
        <f>[1]!s_dq_amount_btin(A1689,E1689,100000000)</f>
        <v>2.1107698500000001</v>
      </c>
      <c r="V1689" s="17">
        <f>[1]!s_dq_turn(A1689,E1689)</f>
        <v>6.2293187408424542</v>
      </c>
      <c r="W1689" s="2">
        <f>[1]!s_pq_amount(A1689,"20260101","",100000000)</f>
        <v>528.7982945</v>
      </c>
      <c r="X1689" s="2">
        <f>[1]!s_pq_avgamount(A1689,"20260101","",100000000)</f>
        <v>4.8072572227272721</v>
      </c>
      <c r="Y1689" s="17">
        <f>[1]!s_ipo_dilutedpe(A1689)</f>
        <v>106.19</v>
      </c>
      <c r="Z1689" s="12">
        <f>[1]!s_ipo_collection_total(A1689,100000000)</f>
        <v>9.7456239999999994</v>
      </c>
      <c r="AA1689" s="2">
        <f>[1]!s_val_pe_ttm(A1689,E1689)</f>
        <v>29.274066925048828</v>
      </c>
      <c r="AB1689" s="5">
        <f>[1]!s_info_zjtxornot1(A1689,"")</f>
        <v>0</v>
      </c>
      <c r="AC1689" s="22" t="str">
        <f>[1]!s_info_nature1(A1689,"")</f>
        <v>民营企业</v>
      </c>
      <c r="AD1689" s="6" t="str">
        <f>[1]!s_info_city(A1689)</f>
        <v>合肥市</v>
      </c>
      <c r="AE1689" s="6" t="str">
        <f>[1]!s_info_province(A1689)</f>
        <v>安徽省</v>
      </c>
      <c r="AF1689">
        <v>117.28304199999999</v>
      </c>
      <c r="AG1689">
        <v>31.861190000000001</v>
      </c>
    </row>
    <row r="1690" spans="1:33" x14ac:dyDescent="0.3">
      <c r="A1690" s="12" t="s">
        <v>3927</v>
      </c>
      <c r="B1690" s="12" t="s">
        <v>3928</v>
      </c>
      <c r="C1690" s="16" t="str">
        <f>[1]!s_info_mkt(A1690)</f>
        <v>创业板</v>
      </c>
      <c r="D1690" s="16" t="str">
        <f>[1]!s_ipo_listeddate(A1690)</f>
        <v>2012-01-10</v>
      </c>
      <c r="E1690" s="16" t="str">
        <f>[1]!lastradeday_s("000002","")</f>
        <v>2026-06-22</v>
      </c>
      <c r="F1690" s="16" t="str">
        <f>[1]!s_info_industry_csrc2023(A1690,"",3)</f>
        <v>电气机械和器材制造业</v>
      </c>
      <c r="G1690" s="16" t="str">
        <f>[1]!s_info_industry_csrc2023(A1690,"",1)</f>
        <v>制造业</v>
      </c>
      <c r="H1690" s="16">
        <f>[1]!s_is(A1690,83,"FY","YTD","20251231",1,"",100000000)</f>
        <v>36.560102052800005</v>
      </c>
      <c r="I1690" s="16">
        <f>[1]!s_is(A1690,83,"FY","YTD","20241231",1,"",100000000)</f>
        <v>31.34643917</v>
      </c>
      <c r="J1690" s="16">
        <f t="shared" si="78"/>
        <v>0.16632392772030458</v>
      </c>
      <c r="K1690" s="16">
        <f>[1]!s_is(A1690,61,"FY","YTD","20251231",1,"",100000000)</f>
        <v>0.25174141489999996</v>
      </c>
      <c r="L1690" s="16">
        <f>[1]!s_is(A1690,61,"FY","YTD","20241231",1,"",100000000)</f>
        <v>-0.73673891829999993</v>
      </c>
      <c r="M1690" s="16">
        <f t="shared" si="79"/>
        <v>1.3416969141264923</v>
      </c>
      <c r="N1690" s="16">
        <f>[1]!s_fa_roe(A1690,"20251231")</f>
        <v>2.552</v>
      </c>
      <c r="O1690" s="16">
        <f>[1]!s_stmnote_rdexp(A1690,"20251231",1,10000)</f>
        <v>8475.0367679999999</v>
      </c>
      <c r="P1690" s="20">
        <f t="shared" si="80"/>
        <v>2.3181108071745463E-2</v>
      </c>
      <c r="Q1690" s="16">
        <f>[1]!s_margin_tradingbalance(A1690,"",10000)</f>
        <v>0</v>
      </c>
      <c r="R1690" s="16">
        <f>[1]!s_margin_seclendingbalance(A1690,"",10000)</f>
        <v>0</v>
      </c>
      <c r="S1690" s="17">
        <f>[1]!s_val_ev(A1690,"",100000000)</f>
        <v>126.8785400766</v>
      </c>
      <c r="T1690" s="17">
        <f>[1]!share_freesharesmv(A1690,"",100000000)</f>
        <v>81.111202926900006</v>
      </c>
      <c r="U1690" s="17">
        <f>[1]!s_dq_amount_btin(A1690,E1690,100000000)</f>
        <v>24.940950470000001</v>
      </c>
      <c r="V1690" s="17">
        <f>[1]!s_dq_turn(A1690,E1690)</f>
        <v>27.096533932269022</v>
      </c>
      <c r="W1690" s="2">
        <f>[1]!s_pq_amount(A1690,"20260101","",100000000)</f>
        <v>746.25544407999996</v>
      </c>
      <c r="X1690" s="2">
        <f>[1]!s_pq_avgamount(A1690,"20260101","",100000000)</f>
        <v>6.7841404007272734</v>
      </c>
      <c r="Y1690" s="17">
        <f>[1]!s_ipo_dilutedpe(A1690)</f>
        <v>32.32</v>
      </c>
      <c r="Z1690" s="12">
        <f>[1]!s_ipo_collection_total(A1690,100000000)</f>
        <v>3.5419999999999998</v>
      </c>
      <c r="AA1690" s="2">
        <f>[1]!s_val_pe_ttm(A1690,E1690)</f>
        <v>131.48236083984375</v>
      </c>
      <c r="AB1690" s="5">
        <f>[1]!s_info_zjtxornot1(A1690,"")</f>
        <v>1</v>
      </c>
      <c r="AC1690" s="22" t="str">
        <f>[1]!s_info_nature1(A1690,"")</f>
        <v>民营企业</v>
      </c>
      <c r="AD1690" s="6" t="str">
        <f>[1]!s_info_city(A1690)</f>
        <v>乐清市</v>
      </c>
      <c r="AE1690" s="6" t="str">
        <f>[1]!s_info_province(A1690)</f>
        <v>浙江省</v>
      </c>
      <c r="AF1690">
        <v>121.016175</v>
      </c>
      <c r="AG1690">
        <v>28.261838999999998</v>
      </c>
    </row>
    <row r="1691" spans="1:33" x14ac:dyDescent="0.3">
      <c r="A1691" s="12" t="s">
        <v>3929</v>
      </c>
      <c r="B1691" s="12" t="s">
        <v>3930</v>
      </c>
      <c r="C1691" s="16" t="str">
        <f>[1]!s_info_mkt(A1691)</f>
        <v>创业板</v>
      </c>
      <c r="D1691" s="16" t="str">
        <f>[1]!s_ipo_listeddate(A1691)</f>
        <v>2021-05-11</v>
      </c>
      <c r="E1691" s="16" t="str">
        <f>[1]!lastradeday_s("000002","")</f>
        <v>2026-06-22</v>
      </c>
      <c r="F1691" s="16" t="str">
        <f>[1]!s_info_industry_csrc2023(A1691,"",3)</f>
        <v>互联网和相关服务</v>
      </c>
      <c r="G1691" s="16" t="str">
        <f>[1]!s_info_industry_csrc2023(A1691,"",1)</f>
        <v>信息传输、软件和信息技术服务业</v>
      </c>
      <c r="H1691" s="16">
        <f>[1]!s_is(A1691,83,"FY","YTD","20251231",1,"",100000000)</f>
        <v>3.0874824091000002</v>
      </c>
      <c r="I1691" s="16">
        <f>[1]!s_is(A1691,83,"FY","YTD","20241231",1,"",100000000)</f>
        <v>2.8801232541000004</v>
      </c>
      <c r="J1691" s="16">
        <f t="shared" si="78"/>
        <v>7.1996625389143976E-2</v>
      </c>
      <c r="K1691" s="16">
        <f>[1]!s_is(A1691,61,"FY","YTD","20251231",1,"",100000000)</f>
        <v>0.20628484859999999</v>
      </c>
      <c r="L1691" s="16">
        <f>[1]!s_is(A1691,61,"FY","YTD","20241231",1,"",100000000)</f>
        <v>0.23800890730000002</v>
      </c>
      <c r="M1691" s="16">
        <f t="shared" si="79"/>
        <v>-0.13328937584681744</v>
      </c>
      <c r="N1691" s="16">
        <f>[1]!s_fa_roe(A1691,"20251231")</f>
        <v>2.5630000000000002</v>
      </c>
      <c r="O1691" s="16">
        <f>[1]!s_stmnote_rdexp(A1691,"20251231",1,10000)</f>
        <v>224.02365899999998</v>
      </c>
      <c r="P1691" s="20">
        <f t="shared" si="80"/>
        <v>7.2558683521472362E-3</v>
      </c>
      <c r="Q1691" s="16">
        <f>[1]!s_margin_tradingbalance(A1691,"",10000)</f>
        <v>10529.5126</v>
      </c>
      <c r="R1691" s="16">
        <f>[1]!s_margin_seclendingbalance(A1691,"",10000)</f>
        <v>4.4219999999999997</v>
      </c>
      <c r="S1691" s="17">
        <f>[1]!s_val_ev(A1691,"",100000000)</f>
        <v>23.6820688</v>
      </c>
      <c r="T1691" s="17">
        <f>[1]!share_freesharesmv(A1691,"",100000000)</f>
        <v>13.0272688</v>
      </c>
      <c r="U1691" s="17">
        <f>[1]!s_dq_amount_btin(A1691,E1691,100000000)</f>
        <v>0.56542853000000004</v>
      </c>
      <c r="V1691" s="17">
        <f>[1]!s_dq_turn(A1691,E1691)</f>
        <v>2.4552968252503344</v>
      </c>
      <c r="W1691" s="2">
        <f>[1]!s_pq_amount(A1691,"20260101","",100000000)</f>
        <v>174.91411285000001</v>
      </c>
      <c r="X1691" s="2">
        <f>[1]!s_pq_avgamount(A1691,"20260101","",100000000)</f>
        <v>1.5901282986363638</v>
      </c>
      <c r="Y1691" s="17">
        <f>[1]!s_ipo_dilutedpe(A1691)</f>
        <v>18.420000000000002</v>
      </c>
      <c r="Z1691" s="12">
        <f>[1]!s_ipo_collection_total(A1691,100000000)</f>
        <v>2.2651439999999998</v>
      </c>
      <c r="AA1691" s="2">
        <f>[1]!s_val_pe_ttm(A1691,E1691)</f>
        <v>117.3575439453125</v>
      </c>
      <c r="AB1691" s="5">
        <f>[1]!s_info_zjtxornot1(A1691,"")</f>
        <v>0</v>
      </c>
      <c r="AC1691" s="22" t="str">
        <f>[1]!s_info_nature1(A1691,"")</f>
        <v>地方国有企业</v>
      </c>
      <c r="AD1691" s="6" t="str">
        <f>[1]!s_info_city(A1691)</f>
        <v>成都市</v>
      </c>
      <c r="AE1691" s="6" t="str">
        <f>[1]!s_info_province(A1691)</f>
        <v>四川省</v>
      </c>
      <c r="AF1691">
        <v>104.065735</v>
      </c>
      <c r="AG1691">
        <v>30.659462000000001</v>
      </c>
    </row>
    <row r="1692" spans="1:33" x14ac:dyDescent="0.3">
      <c r="A1692" s="12" t="s">
        <v>3931</v>
      </c>
      <c r="B1692" s="12" t="s">
        <v>3932</v>
      </c>
      <c r="C1692" s="16" t="str">
        <f>[1]!s_info_mkt(A1692)</f>
        <v>主板</v>
      </c>
      <c r="D1692" s="16" t="str">
        <f>[1]!s_ipo_listeddate(A1692)</f>
        <v>2011-12-20</v>
      </c>
      <c r="E1692" s="16" t="str">
        <f>[1]!lastradeday_s("000002","")</f>
        <v>2026-06-22</v>
      </c>
      <c r="F1692" s="16" t="str">
        <f>[1]!s_info_industry_csrc2023(A1692,"",3)</f>
        <v>化学原料和化学制品制造业</v>
      </c>
      <c r="G1692" s="16" t="str">
        <f>[1]!s_info_industry_csrc2023(A1692,"",1)</f>
        <v>制造业</v>
      </c>
      <c r="H1692" s="16">
        <f>[1]!s_is(A1692,83,"FY","YTD","20251231",1,"",100000000)</f>
        <v>37.166276220199997</v>
      </c>
      <c r="I1692" s="16">
        <f>[1]!s_is(A1692,83,"FY","YTD","20241231",1,"",100000000)</f>
        <v>36.932591304299997</v>
      </c>
      <c r="J1692" s="16">
        <f t="shared" si="78"/>
        <v>6.3273360370137421E-3</v>
      </c>
      <c r="K1692" s="16">
        <f>[1]!s_is(A1692,61,"FY","YTD","20251231",1,"",100000000)</f>
        <v>2.8448046388999999</v>
      </c>
      <c r="L1692" s="16">
        <f>[1]!s_is(A1692,61,"FY","YTD","20241231",1,"",100000000)</f>
        <v>2.4627800896000003</v>
      </c>
      <c r="M1692" s="16">
        <f t="shared" si="79"/>
        <v>0.15511922924553417</v>
      </c>
      <c r="N1692" s="16">
        <f>[1]!s_fa_roe(A1692,"20251231")</f>
        <v>4.0225</v>
      </c>
      <c r="O1692" s="16">
        <f>[1]!s_stmnote_rdexp(A1692,"20251231",1,10000)</f>
        <v>43003.578872000006</v>
      </c>
      <c r="P1692" s="20">
        <f t="shared" si="80"/>
        <v>0.11570591204030124</v>
      </c>
      <c r="Q1692" s="16">
        <f>[1]!s_margin_tradingbalance(A1692,"",10000)</f>
        <v>51538.497799999997</v>
      </c>
      <c r="R1692" s="16">
        <f>[1]!s_margin_seclendingbalance(A1692,"",10000)</f>
        <v>394.27</v>
      </c>
      <c r="S1692" s="17">
        <f>[1]!s_val_ev(A1692,"",100000000)</f>
        <v>163.12179445249998</v>
      </c>
      <c r="T1692" s="17">
        <f>[1]!share_freesharesmv(A1692,"",100000000)</f>
        <v>82.995629952299993</v>
      </c>
      <c r="U1692" s="17">
        <f>[1]!s_dq_amount_btin(A1692,E1692,100000000)</f>
        <v>5.8517084700000002</v>
      </c>
      <c r="V1692" s="17">
        <f>[1]!s_dq_turn(A1692,E1692)</f>
        <v>3.6767696284179361</v>
      </c>
      <c r="W1692" s="2">
        <f>[1]!s_pq_amount(A1692,"20260101","",100000000)</f>
        <v>456.09885231999999</v>
      </c>
      <c r="X1692" s="2">
        <f>[1]!s_pq_avgamount(A1692,"20260101","",100000000)</f>
        <v>4.1463532029090908</v>
      </c>
      <c r="Y1692" s="17">
        <f>[1]!s_ipo_dilutedpe(A1692)</f>
        <v>34.619999999999997</v>
      </c>
      <c r="Z1692" s="12">
        <f>[1]!s_ipo_collection_total(A1692,100000000)</f>
        <v>8.6150000000000002</v>
      </c>
      <c r="AA1692" s="2">
        <f>[1]!s_val_pe_ttm(A1692,E1692)</f>
        <v>55.781002044677734</v>
      </c>
      <c r="AB1692" s="5">
        <f>[1]!s_info_zjtxornot1(A1692,"")</f>
        <v>1</v>
      </c>
      <c r="AC1692" s="22" t="str">
        <f>[1]!s_info_nature1(A1692,"")</f>
        <v>中央国有企业</v>
      </c>
      <c r="AD1692" s="6" t="str">
        <f>[1]!s_info_city(A1692)</f>
        <v>烟台市</v>
      </c>
      <c r="AE1692" s="6" t="str">
        <f>[1]!s_info_province(A1692)</f>
        <v>山东省</v>
      </c>
      <c r="AF1692">
        <v>121.39138199999999</v>
      </c>
      <c r="AG1692">
        <v>37.539296999999998</v>
      </c>
    </row>
    <row r="1693" spans="1:33" x14ac:dyDescent="0.3">
      <c r="A1693" s="12" t="s">
        <v>3933</v>
      </c>
      <c r="B1693" s="12" t="s">
        <v>3934</v>
      </c>
      <c r="C1693" s="16" t="str">
        <f>[1]!s_info_mkt(A1693)</f>
        <v>创业板</v>
      </c>
      <c r="D1693" s="16" t="str">
        <f>[1]!s_ipo_listeddate(A1693)</f>
        <v>2025-08-06</v>
      </c>
      <c r="E1693" s="16" t="str">
        <f>[1]!lastradeday_s("000002","")</f>
        <v>2026-06-22</v>
      </c>
      <c r="F1693" s="16" t="str">
        <f>[1]!s_info_industry_csrc2023(A1693,"",3)</f>
        <v>计算机、通信和其他电子设备制造业</v>
      </c>
      <c r="G1693" s="16" t="str">
        <f>[1]!s_info_industry_csrc2023(A1693,"",1)</f>
        <v>制造业</v>
      </c>
      <c r="H1693" s="16">
        <f>[1]!s_is(A1693,83,"FY","YTD","20251231",1,"",100000000)</f>
        <v>18.3393495702</v>
      </c>
      <c r="I1693" s="16">
        <f>[1]!s_is(A1693,83,"FY","YTD","20241231",1,"",100000000)</f>
        <v>14.5404360705</v>
      </c>
      <c r="J1693" s="16">
        <f t="shared" si="78"/>
        <v>0.26126544494819726</v>
      </c>
      <c r="K1693" s="16">
        <f>[1]!s_is(A1693,61,"FY","YTD","20251231",1,"",100000000)</f>
        <v>2.2352571124000002</v>
      </c>
      <c r="L1693" s="16">
        <f>[1]!s_is(A1693,61,"FY","YTD","20241231",1,"",100000000)</f>
        <v>2.5365438893999999</v>
      </c>
      <c r="M1693" s="16">
        <f t="shared" si="79"/>
        <v>-0.11877846003731743</v>
      </c>
      <c r="N1693" s="16">
        <f>[1]!s_fa_roe(A1693,"20251231")</f>
        <v>13.873900000000001</v>
      </c>
      <c r="O1693" s="16">
        <f>[1]!s_stmnote_rdexp(A1693,"20251231",1,10000)</f>
        <v>9130.126056000001</v>
      </c>
      <c r="P1693" s="20">
        <f t="shared" si="80"/>
        <v>4.9784350426668011E-2</v>
      </c>
      <c r="Q1693" s="16">
        <f>[1]!s_margin_tradingbalance(A1693,"",10000)</f>
        <v>8086.4189999999999</v>
      </c>
      <c r="R1693" s="16">
        <f>[1]!s_margin_seclendingbalance(A1693,"",10000)</f>
        <v>0</v>
      </c>
      <c r="S1693" s="17">
        <f>[1]!s_val_ev(A1693,"",100000000)</f>
        <v>55.895699999999998</v>
      </c>
      <c r="T1693" s="17">
        <f>[1]!share_freesharesmv(A1693,"",100000000)</f>
        <v>12.385208884999997</v>
      </c>
      <c r="U1693" s="17">
        <f>[1]!s_dq_amount_btin(A1693,E1693,100000000)</f>
        <v>0.38831947999999999</v>
      </c>
      <c r="V1693" s="17">
        <f>[1]!s_dq_turn(A1693,E1693)</f>
        <v>3.1718214561223368</v>
      </c>
      <c r="W1693" s="2">
        <f>[1]!s_pq_amount(A1693,"20260101","",100000000)</f>
        <v>56.135385190000001</v>
      </c>
      <c r="X1693" s="2">
        <f>[1]!s_pq_avgamount(A1693,"20260101","",100000000)</f>
        <v>0.51032168354545449</v>
      </c>
      <c r="Y1693" s="17">
        <f>[1]!s_ipo_dilutedpe(A1693)</f>
        <v>14.9</v>
      </c>
      <c r="Z1693" s="12">
        <f>[1]!s_ipo_collection_total(A1693,100000000)</f>
        <v>9.3234750000000002</v>
      </c>
      <c r="AA1693" s="2">
        <f>[1]!s_val_pe_ttm(A1693,E1693)</f>
        <v>25.992109298706055</v>
      </c>
      <c r="AB1693" s="5">
        <f>[1]!s_info_zjtxornot1(A1693,"")</f>
        <v>0</v>
      </c>
      <c r="AC1693" s="22" t="str">
        <f>[1]!s_info_nature1(A1693,"")</f>
        <v>民营企业</v>
      </c>
      <c r="AD1693" s="6" t="str">
        <f>[1]!s_info_city(A1693)</f>
        <v>南京市</v>
      </c>
      <c r="AE1693" s="6" t="str">
        <f>[1]!s_info_province(A1693)</f>
        <v>江苏省</v>
      </c>
      <c r="AF1693">
        <v>118.767413</v>
      </c>
      <c r="AG1693">
        <v>32.041544000000002</v>
      </c>
    </row>
    <row r="1694" spans="1:33" x14ac:dyDescent="0.3">
      <c r="A1694" s="12" t="s">
        <v>3935</v>
      </c>
      <c r="B1694" s="12" t="s">
        <v>3936</v>
      </c>
      <c r="C1694" s="16" t="str">
        <f>[1]!s_info_mkt(A1694)</f>
        <v>科创板</v>
      </c>
      <c r="D1694" s="16" t="str">
        <f>[1]!s_ipo_listeddate(A1694)</f>
        <v>2021-02-26</v>
      </c>
      <c r="E1694" s="16" t="str">
        <f>[1]!lastradeday_s("000002","")</f>
        <v>2026-06-22</v>
      </c>
      <c r="F1694" s="16" t="str">
        <f>[1]!s_info_industry_csrc2023(A1694,"",3)</f>
        <v>专用设备制造业</v>
      </c>
      <c r="G1694" s="16" t="str">
        <f>[1]!s_info_industry_csrc2023(A1694,"",1)</f>
        <v>制造业</v>
      </c>
      <c r="H1694" s="16">
        <f>[1]!s_is(A1694,83,"FY","YTD","20251231",1,"",100000000)</f>
        <v>6.0261143612000003</v>
      </c>
      <c r="I1694" s="16">
        <f>[1]!s_is(A1694,83,"FY","YTD","20241231",1,"",100000000)</f>
        <v>4.4283024288000004</v>
      </c>
      <c r="J1694" s="16">
        <f t="shared" si="78"/>
        <v>0.3608181595747475</v>
      </c>
      <c r="K1694" s="16">
        <f>[1]!s_is(A1694,61,"FY","YTD","20251231",1,"",100000000)</f>
        <v>1.7074418902999999</v>
      </c>
      <c r="L1694" s="16">
        <f>[1]!s_is(A1694,61,"FY","YTD","20241231",1,"",100000000)</f>
        <v>1.3534854512000001</v>
      </c>
      <c r="M1694" s="16">
        <f t="shared" si="79"/>
        <v>0.26151477194393341</v>
      </c>
      <c r="N1694" s="16">
        <f>[1]!s_fa_roe(A1694,"20251231")</f>
        <v>12.883800000000001</v>
      </c>
      <c r="O1694" s="16">
        <f>[1]!s_stmnote_rdexp(A1694,"20251231",1,10000)</f>
        <v>7274.2811849999998</v>
      </c>
      <c r="P1694" s="20">
        <f t="shared" si="80"/>
        <v>0.1207126308759837</v>
      </c>
      <c r="Q1694" s="16">
        <f>[1]!s_margin_tradingbalance(A1694,"",10000)</f>
        <v>45302.304300000003</v>
      </c>
      <c r="R1694" s="16">
        <f>[1]!s_margin_seclendingbalance(A1694,"",10000)</f>
        <v>2.3736000000000002</v>
      </c>
      <c r="S1694" s="17">
        <f>[1]!s_val_ev(A1694,"",100000000)</f>
        <v>146.13006300000001</v>
      </c>
      <c r="T1694" s="17">
        <f>[1]!share_freesharesmv(A1694,"",100000000)</f>
        <v>96.457153899999994</v>
      </c>
      <c r="U1694" s="17">
        <f>[1]!s_dq_amount_btin(A1694,E1694,100000000)</f>
        <v>11.00121283</v>
      </c>
      <c r="V1694" s="17">
        <f>[1]!s_dq_turn(A1694,E1694)</f>
        <v>7.33619960459471</v>
      </c>
      <c r="W1694" s="2">
        <f>[1]!s_pq_amount(A1694,"20260101","",100000000)</f>
        <v>431.48487306999999</v>
      </c>
      <c r="X1694" s="2">
        <f>[1]!s_pq_avgamount(A1694,"20260101","",100000000)</f>
        <v>3.9225897551818178</v>
      </c>
      <c r="Y1694" s="17">
        <f>[1]!s_ipo_dilutedpe(A1694)</f>
        <v>45.54</v>
      </c>
      <c r="Z1694" s="12">
        <f>[1]!s_ipo_collection_total(A1694,100000000)</f>
        <v>7.7885280000000003</v>
      </c>
      <c r="AA1694" s="2">
        <f>[1]!s_val_pe_ttm(A1694,E1694)</f>
        <v>85.329078674316406</v>
      </c>
      <c r="AB1694" s="5">
        <f>[1]!s_info_zjtxornot1(A1694,"")</f>
        <v>1</v>
      </c>
      <c r="AC1694" s="22" t="str">
        <f>[1]!s_info_nature1(A1694,"")</f>
        <v>外资企业</v>
      </c>
      <c r="AD1694" s="6" t="str">
        <f>[1]!s_info_city(A1694)</f>
        <v>青岛市</v>
      </c>
      <c r="AE1694" s="6" t="str">
        <f>[1]!s_info_province(A1694)</f>
        <v>山东省</v>
      </c>
      <c r="AF1694">
        <v>120.35517299999999</v>
      </c>
      <c r="AG1694">
        <v>36.082982000000001</v>
      </c>
    </row>
    <row r="1695" spans="1:33" x14ac:dyDescent="0.3">
      <c r="A1695" s="12" t="s">
        <v>3937</v>
      </c>
      <c r="B1695" s="12" t="s">
        <v>3938</v>
      </c>
      <c r="C1695" s="16" t="str">
        <f>[1]!s_info_mkt(A1695)</f>
        <v>主板</v>
      </c>
      <c r="D1695" s="16" t="str">
        <f>[1]!s_ipo_listeddate(A1695)</f>
        <v>2002-07-22</v>
      </c>
      <c r="E1695" s="16" t="str">
        <f>[1]!lastradeday_s("000002","")</f>
        <v>2026-06-22</v>
      </c>
      <c r="F1695" s="16" t="str">
        <f>[1]!s_info_industry_csrc2023(A1695,"",3)</f>
        <v>专用设备制造业</v>
      </c>
      <c r="G1695" s="16" t="str">
        <f>[1]!s_info_industry_csrc2023(A1695,"",1)</f>
        <v>制造业</v>
      </c>
      <c r="H1695" s="16">
        <f>[1]!s_is(A1695,83,"FY","YTD","20251231",1,"",100000000)</f>
        <v>48.960722502599999</v>
      </c>
      <c r="I1695" s="16">
        <f>[1]!s_is(A1695,83,"FY","YTD","20241231",1,"",100000000)</f>
        <v>42.888926421400001</v>
      </c>
      <c r="J1695" s="16">
        <f t="shared" si="78"/>
        <v>0.14157025106066534</v>
      </c>
      <c r="K1695" s="16">
        <f>[1]!s_is(A1695,61,"FY","YTD","20251231",1,"",100000000)</f>
        <v>2.9856535343999999</v>
      </c>
      <c r="L1695" s="16">
        <f>[1]!s_is(A1695,61,"FY","YTD","20241231",1,"",100000000)</f>
        <v>2.4114502819999997</v>
      </c>
      <c r="M1695" s="16">
        <f t="shared" si="79"/>
        <v>0.23811531868854027</v>
      </c>
      <c r="N1695" s="16">
        <f>[1]!s_fa_roe(A1695,"20251231")</f>
        <v>6.6890000000000001</v>
      </c>
      <c r="O1695" s="16">
        <f>[1]!s_stmnote_rdexp(A1695,"20251231",1,10000)</f>
        <v>20396.638623999999</v>
      </c>
      <c r="P1695" s="20">
        <f t="shared" si="80"/>
        <v>4.1659186346600305E-2</v>
      </c>
      <c r="Q1695" s="16">
        <f>[1]!s_margin_tradingbalance(A1695,"",10000)</f>
        <v>18791.066599999998</v>
      </c>
      <c r="R1695" s="16">
        <f>[1]!s_margin_seclendingbalance(A1695,"",10000)</f>
        <v>0</v>
      </c>
      <c r="S1695" s="17">
        <f>[1]!s_val_ev(A1695,"",100000000)</f>
        <v>39.280665528</v>
      </c>
      <c r="T1695" s="17">
        <f>[1]!share_freesharesmv(A1695,"",100000000)</f>
        <v>21.372793975</v>
      </c>
      <c r="U1695" s="17">
        <f>[1]!s_dq_amount_btin(A1695,E1695,100000000)</f>
        <v>0.38767384999999999</v>
      </c>
      <c r="V1695" s="17">
        <f>[1]!s_dq_turn(A1695,E1695)</f>
        <v>1.0231302346507727</v>
      </c>
      <c r="W1695" s="2">
        <f>[1]!s_pq_amount(A1695,"20260101","",100000000)</f>
        <v>68.897628990000001</v>
      </c>
      <c r="X1695" s="2">
        <f>[1]!s_pq_avgamount(A1695,"20260101","",100000000)</f>
        <v>0.62634208172727268</v>
      </c>
      <c r="Y1695" s="17">
        <f>[1]!s_ipo_dilutedpe(A1695)</f>
        <v>20</v>
      </c>
      <c r="Z1695" s="12">
        <f>[1]!s_ipo_collection_total(A1695,100000000)</f>
        <v>2.88</v>
      </c>
      <c r="AA1695" s="2">
        <f>[1]!s_val_pe_ttm(A1695,E1695)</f>
        <v>12.683150291442871</v>
      </c>
      <c r="AB1695" s="5">
        <f>[1]!s_info_zjtxornot1(A1695,"")</f>
        <v>0</v>
      </c>
      <c r="AC1695" s="22" t="str">
        <f>[1]!s_info_nature1(A1695,"")</f>
        <v>地方国有企业</v>
      </c>
      <c r="AD1695" s="6" t="str">
        <f>[1]!s_info_city(A1695)</f>
        <v>诸暨市</v>
      </c>
      <c r="AE1695" s="6" t="str">
        <f>[1]!s_info_province(A1695)</f>
        <v>浙江省</v>
      </c>
      <c r="AF1695">
        <v>120.281434</v>
      </c>
      <c r="AG1695">
        <v>29.699400000000001</v>
      </c>
    </row>
    <row r="1696" spans="1:33" x14ac:dyDescent="0.3">
      <c r="A1696" s="12" t="s">
        <v>111</v>
      </c>
      <c r="B1696" s="12" t="s">
        <v>112</v>
      </c>
      <c r="C1696" s="16" t="str">
        <f>[1]!s_info_mkt(A1696)</f>
        <v>北证</v>
      </c>
      <c r="D1696" s="16" t="str">
        <f>[1]!s_ipo_listeddate(A1696)</f>
        <v>2023-05-09</v>
      </c>
      <c r="E1696" s="16" t="str">
        <f>[1]!lastradeday_s("000002","")</f>
        <v>2026-06-22</v>
      </c>
      <c r="F1696" s="16" t="str">
        <f>[1]!s_info_industry_csrc2023(A1696,"",3)</f>
        <v>金属制品业</v>
      </c>
      <c r="G1696" s="16" t="str">
        <f>[1]!s_info_industry_csrc2023(A1696,"",1)</f>
        <v>制造业</v>
      </c>
      <c r="H1696" s="16">
        <f>[1]!s_is(A1696,83,"FY","YTD","20251231",1,"",100000000)</f>
        <v>3.7045694456999998</v>
      </c>
      <c r="I1696" s="16">
        <f>[1]!s_is(A1696,83,"FY","YTD","20241231",1,"",100000000)</f>
        <v>4.1705198573000004</v>
      </c>
      <c r="J1696" s="16">
        <f t="shared" si="78"/>
        <v>-0.1117247795342371</v>
      </c>
      <c r="K1696" s="16">
        <f>[1]!s_is(A1696,61,"FY","YTD","20251231",1,"",100000000)</f>
        <v>0.63410973500000001</v>
      </c>
      <c r="L1696" s="16">
        <f>[1]!s_is(A1696,61,"FY","YTD","20241231",1,"",100000000)</f>
        <v>0.81392709590000001</v>
      </c>
      <c r="M1696" s="16">
        <f t="shared" si="79"/>
        <v>-0.22092563548479355</v>
      </c>
      <c r="N1696" s="16">
        <f>[1]!s_fa_roe(A1696,"20251231")</f>
        <v>19.534199999999998</v>
      </c>
      <c r="O1696" s="16">
        <f>[1]!s_stmnote_rdexp(A1696,"20251231",1,10000)</f>
        <v>1401.211616</v>
      </c>
      <c r="P1696" s="20">
        <f t="shared" si="80"/>
        <v>3.7823872289030148E-2</v>
      </c>
      <c r="Q1696" s="16">
        <f>[1]!s_margin_tradingbalance(A1696,"",10000)</f>
        <v>3869.0115000000001</v>
      </c>
      <c r="R1696" s="16">
        <f>[1]!s_margin_seclendingbalance(A1696,"",10000)</f>
        <v>0</v>
      </c>
      <c r="S1696" s="17">
        <f>[1]!s_val_ev(A1696,"",100000000)</f>
        <v>32.074585900000002</v>
      </c>
      <c r="T1696" s="17">
        <f>[1]!share_freesharesmv(A1696,"",100000000)</f>
        <v>8.8755859000000008</v>
      </c>
      <c r="U1696" s="17">
        <f>[1]!s_dq_amount_btin(A1696,E1696,100000000)</f>
        <v>0.79784056000000003</v>
      </c>
      <c r="V1696" s="17">
        <f>[1]!s_dq_turn(A1696,E1696)</f>
        <v>5.4695501382016056</v>
      </c>
      <c r="W1696" s="2">
        <f>[1]!s_pq_amount(A1696,"20260101","",100000000)</f>
        <v>54.183034650000003</v>
      </c>
      <c r="X1696" s="2">
        <f>[1]!s_pq_avgamount(A1696,"20260101","",100000000)</f>
        <v>0.49257304227272725</v>
      </c>
      <c r="Y1696" s="17">
        <f>[1]!s_ipo_dilutedpe(A1696)</f>
        <v>16.010000000000002</v>
      </c>
      <c r="Z1696" s="12">
        <f>[1]!s_ipo_collection_total(A1696,100000000)</f>
        <v>1.29409325</v>
      </c>
      <c r="AA1696" s="2">
        <f>[1]!s_val_pe_ttm(A1696,E1696)</f>
        <v>59.087528228759766</v>
      </c>
      <c r="AB1696" s="5">
        <f>[1]!s_info_zjtxornot1(A1696,"")</f>
        <v>1</v>
      </c>
      <c r="AC1696" s="22" t="str">
        <f>[1]!s_info_nature1(A1696,"")</f>
        <v>民营企业</v>
      </c>
      <c r="AD1696" s="6" t="str">
        <f>[1]!s_info_city(A1696)</f>
        <v>无锡市</v>
      </c>
      <c r="AE1696" s="6" t="str">
        <f>[1]!s_info_province(A1696)</f>
        <v>江苏省</v>
      </c>
      <c r="AF1696">
        <v>120.301663</v>
      </c>
      <c r="AG1696">
        <v>31.574729000000001</v>
      </c>
    </row>
    <row r="1697" spans="1:33" x14ac:dyDescent="0.3">
      <c r="A1697" s="12" t="s">
        <v>109</v>
      </c>
      <c r="B1697" s="12" t="s">
        <v>110</v>
      </c>
      <c r="C1697" s="16" t="str">
        <f>[1]!s_info_mkt(A1697)</f>
        <v>北证</v>
      </c>
      <c r="D1697" s="16" t="str">
        <f>[1]!s_ipo_listeddate(A1697)</f>
        <v>2020-07-27</v>
      </c>
      <c r="E1697" s="16" t="str">
        <f>[1]!lastradeday_s("000002","")</f>
        <v>2026-06-22</v>
      </c>
      <c r="F1697" s="16" t="str">
        <f>[1]!s_info_industry_csrc2023(A1697,"",3)</f>
        <v>医药制造业</v>
      </c>
      <c r="G1697" s="16" t="str">
        <f>[1]!s_info_industry_csrc2023(A1697,"",1)</f>
        <v>制造业</v>
      </c>
      <c r="H1697" s="16">
        <f>[1]!s_is(A1697,83,"FY","YTD","20251231",1,"",100000000)</f>
        <v>5.5257729050000002</v>
      </c>
      <c r="I1697" s="16">
        <f>[1]!s_is(A1697,83,"FY","YTD","20241231",1,"",100000000)</f>
        <v>5.3713606642999991</v>
      </c>
      <c r="J1697" s="16">
        <f t="shared" si="78"/>
        <v>2.8747323136627312E-2</v>
      </c>
      <c r="K1697" s="16">
        <f>[1]!s_is(A1697,61,"FY","YTD","20251231",1,"",100000000)</f>
        <v>1.3148455845</v>
      </c>
      <c r="L1697" s="16">
        <f>[1]!s_is(A1697,61,"FY","YTD","20241231",1,"",100000000)</f>
        <v>1.2375988440999999</v>
      </c>
      <c r="M1697" s="16">
        <f t="shared" si="79"/>
        <v>6.2416622937439062E-2</v>
      </c>
      <c r="N1697" s="16">
        <f>[1]!s_fa_roe(A1697,"20251231")</f>
        <v>10.704499999999999</v>
      </c>
      <c r="O1697" s="16">
        <f>[1]!s_stmnote_rdexp(A1697,"20251231",1,10000)</f>
        <v>3073.0314450000001</v>
      </c>
      <c r="P1697" s="20">
        <f t="shared" si="80"/>
        <v>5.5612698853754285E-2</v>
      </c>
      <c r="Q1697" s="16">
        <f>[1]!s_margin_tradingbalance(A1697,"",10000)</f>
        <v>2284.482</v>
      </c>
      <c r="R1697" s="16">
        <f>[1]!s_margin_seclendingbalance(A1697,"",10000)</f>
        <v>0</v>
      </c>
      <c r="S1697" s="17">
        <f>[1]!s_val_ev(A1697,"",100000000)</f>
        <v>39.361870948000004</v>
      </c>
      <c r="T1697" s="17">
        <f>[1]!share_freesharesmv(A1697,"",100000000)</f>
        <v>10.885385550000001</v>
      </c>
      <c r="U1697" s="17">
        <f>[1]!s_dq_amount_btin(A1697,E1697,100000000)</f>
        <v>0.28119048000000002</v>
      </c>
      <c r="V1697" s="17">
        <f>[1]!s_dq_turn(A1697,E1697)</f>
        <v>0.72998342100741609</v>
      </c>
      <c r="W1697" s="2">
        <f>[1]!s_pq_amount(A1697,"20260101","",100000000)</f>
        <v>35.867467400000002</v>
      </c>
      <c r="X1697" s="2">
        <f>[1]!s_pq_avgamount(A1697,"20260101","",100000000)</f>
        <v>0.32606788545454546</v>
      </c>
      <c r="Y1697" s="17">
        <f>[1]!s_ipo_dilutedpe(A1697)</f>
        <v>22.9</v>
      </c>
      <c r="Z1697" s="12">
        <f>[1]!s_ipo_collection_total(A1697,100000000)</f>
        <v>3.24</v>
      </c>
      <c r="AA1697" s="2">
        <f>[1]!s_val_pe_ttm(A1697,E1697)</f>
        <v>26.329217910766602</v>
      </c>
      <c r="AB1697" s="5">
        <f>[1]!s_info_zjtxornot1(A1697,"")</f>
        <v>1</v>
      </c>
      <c r="AC1697" s="22" t="str">
        <f>[1]!s_info_nature1(A1697,"")</f>
        <v>地方国有企业</v>
      </c>
      <c r="AD1697" s="6" t="str">
        <f>[1]!s_info_city(A1697)</f>
        <v>南通市</v>
      </c>
      <c r="AE1697" s="6" t="str">
        <f>[1]!s_info_province(A1697)</f>
        <v>江苏省</v>
      </c>
      <c r="AF1697">
        <v>120.864608</v>
      </c>
      <c r="AG1697">
        <v>32.016212000000003</v>
      </c>
    </row>
    <row r="1698" spans="1:33" x14ac:dyDescent="0.3">
      <c r="A1698" s="12" t="s">
        <v>3939</v>
      </c>
      <c r="B1698" s="12" t="s">
        <v>3940</v>
      </c>
      <c r="C1698" s="16" t="str">
        <f>[1]!s_info_mkt(A1698)</f>
        <v>主板</v>
      </c>
      <c r="D1698" s="16" t="str">
        <f>[1]!s_ipo_listeddate(A1698)</f>
        <v>1999-04-01</v>
      </c>
      <c r="E1698" s="16" t="str">
        <f>[1]!lastradeday_s("000002","")</f>
        <v>2026-06-22</v>
      </c>
      <c r="F1698" s="16" t="str">
        <f>[1]!s_info_industry_csrc2023(A1698,"",3)</f>
        <v>汽车制造业</v>
      </c>
      <c r="G1698" s="16" t="str">
        <f>[1]!s_info_industry_csrc2023(A1698,"",1)</f>
        <v>制造业</v>
      </c>
      <c r="H1698" s="16">
        <f>[1]!s_is(A1698,83,"FY","YTD","20251231",1,"",100000000)</f>
        <v>54.939959179600002</v>
      </c>
      <c r="I1698" s="16">
        <f>[1]!s_is(A1698,83,"FY","YTD","20241231",1,"",100000000)</f>
        <v>68.978163036699996</v>
      </c>
      <c r="J1698" s="16">
        <f t="shared" si="78"/>
        <v>-0.20351663829654221</v>
      </c>
      <c r="K1698" s="16">
        <f>[1]!s_is(A1698,61,"FY","YTD","20251231",1,"",100000000)</f>
        <v>0.7024847783</v>
      </c>
      <c r="L1698" s="16">
        <f>[1]!s_is(A1698,61,"FY","YTD","20241231",1,"",100000000)</f>
        <v>0.1227639153</v>
      </c>
      <c r="M1698" s="16">
        <f t="shared" si="79"/>
        <v>4.7222415608310273</v>
      </c>
      <c r="N1698" s="16">
        <f>[1]!s_fa_roe(A1698,"20251231")</f>
        <v>1.6648000000000001</v>
      </c>
      <c r="O1698" s="16">
        <f>[1]!s_stmnote_rdexp(A1698,"20251231",1,10000)</f>
        <v>38114.479095999995</v>
      </c>
      <c r="P1698" s="20">
        <f t="shared" si="80"/>
        <v>6.9374785975728298E-2</v>
      </c>
      <c r="Q1698" s="16">
        <f>[1]!s_margin_tradingbalance(A1698,"",10000)</f>
        <v>78152.130600000004</v>
      </c>
      <c r="R1698" s="16">
        <f>[1]!s_margin_seclendingbalance(A1698,"",10000)</f>
        <v>240.6208</v>
      </c>
      <c r="S1698" s="17">
        <f>[1]!s_val_ev(A1698,"",100000000)</f>
        <v>144.07535378300003</v>
      </c>
      <c r="T1698" s="17">
        <f>[1]!share_freesharesmv(A1698,"",100000000)</f>
        <v>93.784131518000009</v>
      </c>
      <c r="U1698" s="17">
        <f>[1]!s_dq_amount_btin(A1698,E1698,100000000)</f>
        <v>4.4868276399999996</v>
      </c>
      <c r="V1698" s="17">
        <f>[1]!s_dq_turn(A1698,E1698)</f>
        <v>3.1636164369546438</v>
      </c>
      <c r="W1698" s="2">
        <f>[1]!s_pq_amount(A1698,"20260101","",100000000)</f>
        <v>1289.9598815300001</v>
      </c>
      <c r="X1698" s="2">
        <f>[1]!s_pq_avgamount(A1698,"20260101","",100000000)</f>
        <v>11.726908013909092</v>
      </c>
      <c r="Y1698" s="17">
        <f>[1]!s_ipo_dilutedpe(A1698)</f>
        <v>0</v>
      </c>
      <c r="Z1698" s="12">
        <f>[1]!s_ipo_collection_total(A1698,100000000)</f>
        <v>1.86</v>
      </c>
      <c r="AA1698" s="2">
        <f>[1]!s_val_pe_ttm(A1698,E1698)</f>
        <v>162.01995849609375</v>
      </c>
      <c r="AB1698" s="5">
        <f>[1]!s_info_zjtxornot1(A1698,"")</f>
        <v>0</v>
      </c>
      <c r="AC1698" s="22" t="str">
        <f>[1]!s_info_nature1(A1698,"")</f>
        <v>中央国有企业</v>
      </c>
      <c r="AD1698" s="6" t="str">
        <f>[1]!s_info_city(A1698)</f>
        <v>哈尔滨市</v>
      </c>
      <c r="AE1698" s="6" t="str">
        <f>[1]!s_info_province(A1698)</f>
        <v>黑龙江省</v>
      </c>
      <c r="AF1698">
        <v>126.642464</v>
      </c>
      <c r="AG1698">
        <v>45.756967000000003</v>
      </c>
    </row>
    <row r="1699" spans="1:33" x14ac:dyDescent="0.3">
      <c r="A1699" s="12" t="s">
        <v>3941</v>
      </c>
      <c r="B1699" s="12" t="s">
        <v>3942</v>
      </c>
      <c r="C1699" s="16" t="str">
        <f>[1]!s_info_mkt(A1699)</f>
        <v>主板</v>
      </c>
      <c r="D1699" s="16" t="str">
        <f>[1]!s_ipo_listeddate(A1699)</f>
        <v>2011-10-18</v>
      </c>
      <c r="E1699" s="16" t="str">
        <f>[1]!lastradeday_s("000002","")</f>
        <v>2026-06-22</v>
      </c>
      <c r="F1699" s="16" t="str">
        <f>[1]!s_info_industry_csrc2023(A1699,"",3)</f>
        <v>卫生</v>
      </c>
      <c r="G1699" s="16" t="str">
        <f>[1]!s_info_industry_csrc2023(A1699,"",1)</f>
        <v>卫生和社会工作</v>
      </c>
      <c r="H1699" s="16">
        <f>[1]!s_is(A1699,83,"FY","YTD","20251231",1,"",100000000)</f>
        <v>7.0289759178999995</v>
      </c>
      <c r="I1699" s="16">
        <f>[1]!s_is(A1699,83,"FY","YTD","20241231",1,"",100000000)</f>
        <v>8.6156841248999996</v>
      </c>
      <c r="J1699" s="16">
        <f t="shared" si="78"/>
        <v>-0.18416508590586433</v>
      </c>
      <c r="K1699" s="16">
        <f>[1]!s_is(A1699,61,"FY","YTD","20251231",1,"",100000000)</f>
        <v>-1.1942245109</v>
      </c>
      <c r="L1699" s="16">
        <f>[1]!s_is(A1699,61,"FY","YTD","20241231",1,"",100000000)</f>
        <v>-0.37690897810000001</v>
      </c>
      <c r="M1699" s="16">
        <f t="shared" si="79"/>
        <v>-2.1684692599260744</v>
      </c>
      <c r="N1699" s="16">
        <f>[1]!s_fa_roe(A1699,"20251231")</f>
        <v>-35.714399999999998</v>
      </c>
      <c r="O1699" s="16">
        <f>[1]!s_stmnote_rdexp(A1699,"20251231",1,10000)</f>
        <v>1175.528849</v>
      </c>
      <c r="P1699" s="20">
        <f t="shared" si="80"/>
        <v>1.6724041492394315E-2</v>
      </c>
      <c r="Q1699" s="16">
        <f>[1]!s_margin_tradingbalance(A1699,"",10000)</f>
        <v>0</v>
      </c>
      <c r="R1699" s="16">
        <f>[1]!s_margin_seclendingbalance(A1699,"",10000)</f>
        <v>0</v>
      </c>
      <c r="S1699" s="17">
        <f>[1]!s_val_ev(A1699,"",100000000)</f>
        <v>18.983999999999998</v>
      </c>
      <c r="T1699" s="17">
        <f>[1]!share_freesharesmv(A1699,"",100000000)</f>
        <v>14.463440649999997</v>
      </c>
      <c r="U1699" s="17">
        <f>[1]!s_dq_amount_btin(A1699,E1699,100000000)</f>
        <v>0.52894779000000003</v>
      </c>
      <c r="V1699" s="17">
        <f>[1]!s_dq_turn(A1699,E1699)</f>
        <v>2.8782000422036242</v>
      </c>
      <c r="W1699" s="2">
        <f>[1]!s_pq_amount(A1699,"20260101","",100000000)</f>
        <v>71.695254790000007</v>
      </c>
      <c r="X1699" s="2">
        <f>[1]!s_pq_avgamount(A1699,"20260101","",100000000)</f>
        <v>0.65177504354545457</v>
      </c>
      <c r="Y1699" s="17">
        <f>[1]!s_ipo_dilutedpe(A1699)</f>
        <v>36.36</v>
      </c>
      <c r="Z1699" s="12">
        <f>[1]!s_ipo_collection_total(A1699,100000000)</f>
        <v>7.6</v>
      </c>
      <c r="AA1699" s="2">
        <f>[1]!s_val_pe_ttm(A1699,E1699)</f>
        <v>-16.429485321044922</v>
      </c>
      <c r="AB1699" s="5">
        <f>[1]!s_info_zjtxornot1(A1699,"")</f>
        <v>0</v>
      </c>
      <c r="AC1699" s="22" t="str">
        <f>[1]!s_info_nature1(A1699,"")</f>
        <v>公众企业</v>
      </c>
      <c r="AD1699" s="6" t="str">
        <f>[1]!s_info_city(A1699)</f>
        <v>吉林市</v>
      </c>
      <c r="AE1699" s="6" t="str">
        <f>[1]!s_info_province(A1699)</f>
        <v>吉林省</v>
      </c>
      <c r="AF1699">
        <v>126.55302</v>
      </c>
      <c r="AG1699">
        <v>43.843577000000003</v>
      </c>
    </row>
    <row r="1700" spans="1:33" x14ac:dyDescent="0.3">
      <c r="A1700" s="12" t="s">
        <v>3943</v>
      </c>
      <c r="B1700" s="12" t="s">
        <v>3944</v>
      </c>
      <c r="C1700" s="16" t="str">
        <f>[1]!s_info_mkt(A1700)</f>
        <v>主板</v>
      </c>
      <c r="D1700" s="16" t="str">
        <f>[1]!s_ipo_listeddate(A1700)</f>
        <v>1998-04-02</v>
      </c>
      <c r="E1700" s="16" t="str">
        <f>[1]!lastradeday_s("000002","")</f>
        <v>2026-06-22</v>
      </c>
      <c r="F1700" s="16" t="str">
        <f>[1]!s_info_industry_csrc2023(A1700,"",3)</f>
        <v>通用设备制造业</v>
      </c>
      <c r="G1700" s="16" t="str">
        <f>[1]!s_info_industry_csrc2023(A1700,"",1)</f>
        <v>制造业</v>
      </c>
      <c r="H1700" s="16">
        <f>[1]!s_is(A1700,83,"FY","YTD","20251231",1,"",100000000)</f>
        <v>61.1821729021</v>
      </c>
      <c r="I1700" s="16">
        <f>[1]!s_is(A1700,83,"FY","YTD","20241231",1,"",100000000)</f>
        <v>40.016953033500002</v>
      </c>
      <c r="J1700" s="16">
        <f t="shared" si="78"/>
        <v>0.52890633254564978</v>
      </c>
      <c r="K1700" s="16">
        <f>[1]!s_is(A1700,61,"FY","YTD","20251231",1,"",100000000)</f>
        <v>2.4005054037</v>
      </c>
      <c r="L1700" s="16">
        <f>[1]!s_is(A1700,61,"FY","YTD","20241231",1,"",100000000)</f>
        <v>1.8496342922</v>
      </c>
      <c r="M1700" s="16">
        <f t="shared" si="79"/>
        <v>0.29782704279600081</v>
      </c>
      <c r="N1700" s="16">
        <f>[1]!s_fa_roe(A1700,"20251231")</f>
        <v>11.534000000000001</v>
      </c>
      <c r="O1700" s="16">
        <f>[1]!s_stmnote_rdexp(A1700,"20251231",1,10000)</f>
        <v>25700.768318999999</v>
      </c>
      <c r="P1700" s="20">
        <f t="shared" si="80"/>
        <v>4.2006955784530252E-2</v>
      </c>
      <c r="Q1700" s="16">
        <f>[1]!s_margin_tradingbalance(A1700,"",10000)</f>
        <v>25843.364799999999</v>
      </c>
      <c r="R1700" s="16">
        <f>[1]!s_margin_seclendingbalance(A1700,"",10000)</f>
        <v>197.7099</v>
      </c>
      <c r="S1700" s="17">
        <f>[1]!s_val_ev(A1700,"",100000000)</f>
        <v>121.945860036</v>
      </c>
      <c r="T1700" s="17">
        <f>[1]!share_freesharesmv(A1700,"",100000000)</f>
        <v>59.685345720000001</v>
      </c>
      <c r="U1700" s="17">
        <f>[1]!s_dq_amount_btin(A1700,E1700,100000000)</f>
        <v>10.599906599999999</v>
      </c>
      <c r="V1700" s="17">
        <f>[1]!s_dq_turn(A1700,E1700)</f>
        <v>17.308304129732701</v>
      </c>
      <c r="W1700" s="2">
        <f>[1]!s_pq_amount(A1700,"20260101","",100000000)</f>
        <v>936.51535859000001</v>
      </c>
      <c r="X1700" s="2">
        <f>[1]!s_pq_avgamount(A1700,"20260101","",100000000)</f>
        <v>8.5137759871818179</v>
      </c>
      <c r="Y1700" s="17">
        <f>[1]!s_ipo_dilutedpe(A1700)</f>
        <v>0</v>
      </c>
      <c r="Z1700" s="12">
        <f>[1]!s_ipo_collection_total(A1700,100000000)</f>
        <v>2.9674999999999998</v>
      </c>
      <c r="AA1700" s="2">
        <f>[1]!s_val_pe_ttm(A1700,E1700)</f>
        <v>46.395317077636719</v>
      </c>
      <c r="AB1700" s="5">
        <f>[1]!s_info_zjtxornot1(A1700,"")</f>
        <v>0</v>
      </c>
      <c r="AC1700" s="22" t="str">
        <f>[1]!s_info_nature1(A1700,"")</f>
        <v>地方国有企业</v>
      </c>
      <c r="AD1700" s="6" t="str">
        <f>[1]!s_info_city(A1700)</f>
        <v>潍坊市</v>
      </c>
      <c r="AE1700" s="6" t="str">
        <f>[1]!s_info_province(A1700)</f>
        <v>山东省</v>
      </c>
      <c r="AF1700">
        <v>119.107078</v>
      </c>
      <c r="AG1700">
        <v>36.709249999999997</v>
      </c>
    </row>
    <row r="1701" spans="1:33" x14ac:dyDescent="0.3">
      <c r="A1701" s="12" t="s">
        <v>3945</v>
      </c>
      <c r="B1701" s="12" t="s">
        <v>3946</v>
      </c>
      <c r="C1701" s="16" t="str">
        <f>[1]!s_info_mkt(A1701)</f>
        <v>主板</v>
      </c>
      <c r="D1701" s="16" t="str">
        <f>[1]!s_ipo_listeddate(A1701)</f>
        <v>2016-11-25</v>
      </c>
      <c r="E1701" s="16" t="str">
        <f>[1]!lastradeday_s("000002","")</f>
        <v>2026-06-22</v>
      </c>
      <c r="F1701" s="16" t="str">
        <f>[1]!s_info_industry_csrc2023(A1701,"",3)</f>
        <v>电气机械和器材制造业</v>
      </c>
      <c r="G1701" s="16" t="str">
        <f>[1]!s_info_industry_csrc2023(A1701,"",1)</f>
        <v>制造业</v>
      </c>
      <c r="H1701" s="16">
        <f>[1]!s_is(A1701,83,"FY","YTD","20251231",1,"",100000000)</f>
        <v>14.9504479605</v>
      </c>
      <c r="I1701" s="16">
        <f>[1]!s_is(A1701,83,"FY","YTD","20241231",1,"",100000000)</f>
        <v>12.808376976300002</v>
      </c>
      <c r="J1701" s="16">
        <f t="shared" si="78"/>
        <v>0.16723984531089164</v>
      </c>
      <c r="K1701" s="16">
        <f>[1]!s_is(A1701,61,"FY","YTD","20251231",1,"",100000000)</f>
        <v>0.19716169449999998</v>
      </c>
      <c r="L1701" s="16">
        <f>[1]!s_is(A1701,61,"FY","YTD","20241231",1,"",100000000)</f>
        <v>-0.38432248770000005</v>
      </c>
      <c r="M1701" s="16">
        <f t="shared" si="79"/>
        <v>1.5130110800435475</v>
      </c>
      <c r="N1701" s="16">
        <f>[1]!s_fa_roe(A1701,"20251231")</f>
        <v>2.472</v>
      </c>
      <c r="O1701" s="16">
        <f>[1]!s_stmnote_rdexp(A1701,"20251231",1,10000)</f>
        <v>6358.5882649999994</v>
      </c>
      <c r="P1701" s="20">
        <f t="shared" si="80"/>
        <v>4.2531088578748807E-2</v>
      </c>
      <c r="Q1701" s="16">
        <f>[1]!s_margin_tradingbalance(A1701,"",10000)</f>
        <v>0</v>
      </c>
      <c r="R1701" s="16">
        <f>[1]!s_margin_seclendingbalance(A1701,"",10000)</f>
        <v>0</v>
      </c>
      <c r="S1701" s="17">
        <f>[1]!s_val_ev(A1701,"",100000000)</f>
        <v>26.149395458699999</v>
      </c>
      <c r="T1701" s="17">
        <f>[1]!share_freesharesmv(A1701,"",100000000)</f>
        <v>13.061119763799999</v>
      </c>
      <c r="U1701" s="17">
        <f>[1]!s_dq_amount_btin(A1701,E1701,100000000)</f>
        <v>0.85587851000000004</v>
      </c>
      <c r="V1701" s="17">
        <f>[1]!s_dq_turn(A1701,E1701)</f>
        <v>3.3872671041246107</v>
      </c>
      <c r="W1701" s="2">
        <f>[1]!s_pq_amount(A1701,"20260101","",100000000)</f>
        <v>107.23299280000001</v>
      </c>
      <c r="X1701" s="2">
        <f>[1]!s_pq_avgamount(A1701,"20260101","",100000000)</f>
        <v>0.97484538909090901</v>
      </c>
      <c r="Y1701" s="17">
        <f>[1]!s_ipo_dilutedpe(A1701)</f>
        <v>22.98</v>
      </c>
      <c r="Z1701" s="12">
        <f>[1]!s_ipo_collection_total(A1701,100000000)</f>
        <v>2.6309999999999998</v>
      </c>
      <c r="AA1701" s="2">
        <f>[1]!s_val_pe_ttm(A1701,E1701)</f>
        <v>100.00349426269531</v>
      </c>
      <c r="AB1701" s="5">
        <f>[1]!s_info_zjtxornot1(A1701,"")</f>
        <v>1</v>
      </c>
      <c r="AC1701" s="22" t="str">
        <f>[1]!s_info_nature1(A1701,"")</f>
        <v>民营企业</v>
      </c>
      <c r="AD1701" s="6" t="str">
        <f>[1]!s_info_city(A1701)</f>
        <v>常州市</v>
      </c>
      <c r="AE1701" s="6" t="str">
        <f>[1]!s_info_province(A1701)</f>
        <v>江苏省</v>
      </c>
      <c r="AF1701">
        <v>119.946973</v>
      </c>
      <c r="AG1701">
        <v>31.772752000000001</v>
      </c>
    </row>
    <row r="1702" spans="1:33" x14ac:dyDescent="0.3">
      <c r="A1702" s="12" t="s">
        <v>3947</v>
      </c>
      <c r="B1702" s="12" t="s">
        <v>3948</v>
      </c>
      <c r="C1702" s="16" t="str">
        <f>[1]!s_info_mkt(A1702)</f>
        <v>主板</v>
      </c>
      <c r="D1702" s="16" t="str">
        <f>[1]!s_ipo_listeddate(A1702)</f>
        <v>1997-07-15</v>
      </c>
      <c r="E1702" s="16" t="str">
        <f>[1]!lastradeday_s("000002","")</f>
        <v>2026-06-22</v>
      </c>
      <c r="F1702" s="16" t="str">
        <f>[1]!s_info_industry_csrc2023(A1702,"",3)</f>
        <v>房地产业</v>
      </c>
      <c r="G1702" s="16" t="str">
        <f>[1]!s_info_industry_csrc2023(A1702,"",1)</f>
        <v>房地产业</v>
      </c>
      <c r="H1702" s="16">
        <f>[1]!s_is(A1702,83,"FY","YTD","20251231",1,"",100000000)</f>
        <v>71.318780179900003</v>
      </c>
      <c r="I1702" s="16">
        <f>[1]!s_is(A1702,83,"FY","YTD","20241231",1,"",100000000)</f>
        <v>67.887950132399993</v>
      </c>
      <c r="J1702" s="16">
        <f t="shared" si="78"/>
        <v>5.0536656959135673E-2</v>
      </c>
      <c r="K1702" s="16">
        <f>[1]!s_is(A1702,61,"FY","YTD","20251231",1,"",100000000)</f>
        <v>-4.5084018026999999</v>
      </c>
      <c r="L1702" s="16">
        <f>[1]!s_is(A1702,61,"FY","YTD","20241231",1,"",100000000)</f>
        <v>0.25031759520000002</v>
      </c>
      <c r="M1702" s="16">
        <f t="shared" si="79"/>
        <v>-19.010726729368962</v>
      </c>
      <c r="N1702" s="16">
        <f>[1]!s_fa_roe(A1702,"20251231")</f>
        <v>-9.0726999999999993</v>
      </c>
      <c r="O1702" s="16">
        <f>[1]!s_stmnote_rdexp(A1702,"20251231",1,10000)</f>
        <v>969.06053699999995</v>
      </c>
      <c r="P1702" s="20">
        <f t="shared" si="80"/>
        <v>1.3587732916288903E-3</v>
      </c>
      <c r="Q1702" s="16">
        <f>[1]!s_margin_tradingbalance(A1702,"",10000)</f>
        <v>0</v>
      </c>
      <c r="R1702" s="16">
        <f>[1]!s_margin_seclendingbalance(A1702,"",10000)</f>
        <v>0</v>
      </c>
      <c r="S1702" s="17">
        <f>[1]!s_val_ev(A1702,"",100000000)</f>
        <v>36.598573256100003</v>
      </c>
      <c r="T1702" s="17">
        <f>[1]!share_freesharesmv(A1702,"",100000000)</f>
        <v>16.5068122574</v>
      </c>
      <c r="U1702" s="17">
        <f>[1]!s_dq_amount_btin(A1702,E1702,100000000)</f>
        <v>0.57784736999999997</v>
      </c>
      <c r="V1702" s="17">
        <f>[1]!s_dq_turn(A1702,E1702)</f>
        <v>1.6059648938484929</v>
      </c>
      <c r="W1702" s="2">
        <f>[1]!s_pq_amount(A1702,"20260101","",100000000)</f>
        <v>127.35610835</v>
      </c>
      <c r="X1702" s="2">
        <f>[1]!s_pq_avgamount(A1702,"20260101","",100000000)</f>
        <v>1.157782803181818</v>
      </c>
      <c r="Y1702" s="17">
        <f>[1]!s_ipo_dilutedpe(A1702)</f>
        <v>0</v>
      </c>
      <c r="Z1702" s="12">
        <f>[1]!s_ipo_collection_total(A1702,100000000)</f>
        <v>5.1744000000000003</v>
      </c>
      <c r="AA1702" s="2">
        <f>[1]!s_val_pe_ttm(A1702,E1702)</f>
        <v>-7.2935419082641602</v>
      </c>
      <c r="AB1702" s="5">
        <f>[1]!s_info_zjtxornot1(A1702,"")</f>
        <v>0</v>
      </c>
      <c r="AC1702" s="22" t="str">
        <f>[1]!s_info_nature1(A1702,"")</f>
        <v>地方国有企业</v>
      </c>
      <c r="AD1702" s="6" t="str">
        <f>[1]!s_info_city(A1702)</f>
        <v>福州市</v>
      </c>
      <c r="AE1702" s="6" t="str">
        <f>[1]!s_info_province(A1702)</f>
        <v>福建省</v>
      </c>
      <c r="AF1702">
        <v>119.30623900000001</v>
      </c>
      <c r="AG1702">
        <v>26.075302000000001</v>
      </c>
    </row>
    <row r="1703" spans="1:33" x14ac:dyDescent="0.3">
      <c r="A1703" s="12" t="s">
        <v>3949</v>
      </c>
      <c r="B1703" s="12" t="s">
        <v>3950</v>
      </c>
      <c r="C1703" s="16" t="str">
        <f>[1]!s_info_mkt(A1703)</f>
        <v>主板</v>
      </c>
      <c r="D1703" s="16" t="str">
        <f>[1]!s_ipo_listeddate(A1703)</f>
        <v>2026-05-22</v>
      </c>
      <c r="E1703" s="16" t="str">
        <f>[1]!lastradeday_s("000002","")</f>
        <v>2026-06-22</v>
      </c>
      <c r="F1703" s="16" t="str">
        <f>[1]!s_info_industry_csrc2023(A1703,"",3)</f>
        <v>计算机、通信和其他电子设备制造业</v>
      </c>
      <c r="G1703" s="16" t="str">
        <f>[1]!s_info_industry_csrc2023(A1703,"",1)</f>
        <v>制造业</v>
      </c>
      <c r="H1703" s="16">
        <f>[1]!s_is(A1703,83,"FY","YTD","20251231",1,"",100000000)</f>
        <v>7.5713580315</v>
      </c>
      <c r="I1703" s="16">
        <f>[1]!s_is(A1703,83,"FY","YTD","20241231",1,"",100000000)</f>
        <v>7.3382001236000001</v>
      </c>
      <c r="J1703" s="16">
        <f t="shared" si="78"/>
        <v>3.1773173799138243E-2</v>
      </c>
      <c r="K1703" s="16">
        <f>[1]!s_is(A1703,61,"FY","YTD","20251231",1,"",100000000)</f>
        <v>2.4352040848000001</v>
      </c>
      <c r="L1703" s="16">
        <f>[1]!s_is(A1703,61,"FY","YTD","20241231",1,"",100000000)</f>
        <v>2.3791943259999999</v>
      </c>
      <c r="M1703" s="16">
        <f t="shared" si="79"/>
        <v>2.3541481327490416E-2</v>
      </c>
      <c r="N1703" s="16">
        <f>[1]!s_fa_roe(A1703,"20251231")</f>
        <v>19.8904</v>
      </c>
      <c r="O1703" s="16">
        <f>[1]!s_stmnote_rdexp(A1703,"20251231",1,10000)</f>
        <v>2437.2155229999998</v>
      </c>
      <c r="P1703" s="20">
        <f t="shared" si="80"/>
        <v>3.2189938883621261E-2</v>
      </c>
      <c r="Q1703" s="16">
        <f>[1]!s_margin_tradingbalance(A1703,"",10000)</f>
        <v>20850.924299999999</v>
      </c>
      <c r="R1703" s="16">
        <f>[1]!s_margin_seclendingbalance(A1703,"",10000)</f>
        <v>0</v>
      </c>
      <c r="S1703" s="17">
        <f>[1]!s_val_ev(A1703,"",100000000)</f>
        <v>309.93808949999999</v>
      </c>
      <c r="T1703" s="17">
        <f>[1]!share_freesharesmv(A1703,"",100000000)</f>
        <v>24.089090850000002</v>
      </c>
      <c r="U1703" s="17">
        <f>[1]!s_dq_amount_btin(A1703,E1703,100000000)</f>
        <v>4.52073429</v>
      </c>
      <c r="V1703" s="17">
        <f>[1]!s_dq_turn(A1703,E1703)</f>
        <v>18.472583513877197</v>
      </c>
      <c r="W1703" s="2">
        <f>[1]!s_pq_amount(A1703,"20260101","",100000000)</f>
        <v>213.09260026000001</v>
      </c>
      <c r="X1703" s="2">
        <f>[1]!s_pq_avgamount(A1703,"20260101","",100000000)</f>
        <v>10.147266679047618</v>
      </c>
      <c r="Y1703" s="17">
        <f>[1]!s_ipo_dilutedpe(A1703)</f>
        <v>29.72</v>
      </c>
      <c r="Z1703" s="12">
        <f>[1]!s_ipo_collection_total(A1703,100000000)</f>
        <v>7.2496</v>
      </c>
      <c r="AA1703" s="2">
        <f>[1]!s_val_pe_ttm(A1703,E1703)</f>
        <v>127.27397155761719</v>
      </c>
      <c r="AB1703" s="5">
        <f>[1]!s_info_zjtxornot1(A1703,"")</f>
        <v>1</v>
      </c>
      <c r="AC1703" s="22" t="str">
        <f>[1]!s_info_nature1(A1703,"")</f>
        <v>民营企业</v>
      </c>
      <c r="AD1703" s="6" t="str">
        <f>[1]!s_info_city(A1703)</f>
        <v>泉州市</v>
      </c>
      <c r="AE1703" s="6" t="str">
        <f>[1]!s_info_province(A1703)</f>
        <v>福建省</v>
      </c>
      <c r="AF1703">
        <v>118.589421</v>
      </c>
      <c r="AG1703">
        <v>24.908853000000001</v>
      </c>
    </row>
    <row r="1704" spans="1:33" x14ac:dyDescent="0.3">
      <c r="A1704" s="12" t="s">
        <v>3951</v>
      </c>
      <c r="B1704" s="12" t="s">
        <v>3952</v>
      </c>
      <c r="C1704" s="16" t="str">
        <f>[1]!s_info_mkt(A1704)</f>
        <v>科创板</v>
      </c>
      <c r="D1704" s="16" t="str">
        <f>[1]!s_ipo_listeddate(A1704)</f>
        <v>2021-03-16</v>
      </c>
      <c r="E1704" s="16" t="str">
        <f>[1]!lastradeday_s("000002","")</f>
        <v>2026-06-22</v>
      </c>
      <c r="F1704" s="16" t="str">
        <f>[1]!s_info_industry_csrc2023(A1704,"",3)</f>
        <v>互联网和相关服务</v>
      </c>
      <c r="G1704" s="16" t="str">
        <f>[1]!s_info_industry_csrc2023(A1704,"",1)</f>
        <v>信息传输、软件和信息技术服务业</v>
      </c>
      <c r="H1704" s="16">
        <f>[1]!s_is(A1704,83,"FY","YTD","20251231",1,"",100000000)</f>
        <v>2.2810498223</v>
      </c>
      <c r="I1704" s="16">
        <f>[1]!s_is(A1704,83,"FY","YTD","20241231",1,"",100000000)</f>
        <v>2.7206617938000002</v>
      </c>
      <c r="J1704" s="16">
        <f t="shared" si="78"/>
        <v>-0.16158273420893887</v>
      </c>
      <c r="K1704" s="16">
        <f>[1]!s_is(A1704,61,"FY","YTD","20251231",1,"",100000000)</f>
        <v>-0.66663125219999997</v>
      </c>
      <c r="L1704" s="16">
        <f>[1]!s_is(A1704,61,"FY","YTD","20241231",1,"",100000000)</f>
        <v>-0.95757720579999994</v>
      </c>
      <c r="M1704" s="16">
        <f t="shared" si="79"/>
        <v>0.30383550468594495</v>
      </c>
      <c r="N1704" s="16">
        <f>[1]!s_fa_roe(A1704,"20251231")</f>
        <v>-122.73779999999999</v>
      </c>
      <c r="O1704" s="16">
        <f>[1]!s_stmnote_rdexp(A1704,"20251231",1,10000)</f>
        <v>5003.4085090000008</v>
      </c>
      <c r="P1704" s="20">
        <f t="shared" si="80"/>
        <v>0.21934674377059532</v>
      </c>
      <c r="Q1704" s="16">
        <f>[1]!s_margin_tradingbalance(A1704,"",10000)</f>
        <v>19210.8449</v>
      </c>
      <c r="R1704" s="16">
        <f>[1]!s_margin_seclendingbalance(A1704,"",10000)</f>
        <v>0</v>
      </c>
      <c r="S1704" s="17">
        <f>[1]!s_val_ev(A1704,"",100000000)</f>
        <v>29.69683998</v>
      </c>
      <c r="T1704" s="17">
        <f>[1]!share_freesharesmv(A1704,"",100000000)</f>
        <v>22.34644982</v>
      </c>
      <c r="U1704" s="17">
        <f>[1]!s_dq_amount_btin(A1704,E1704,100000000)</f>
        <v>1.9483366900000001</v>
      </c>
      <c r="V1704" s="17">
        <f>[1]!s_dq_turn(A1704,E1704)</f>
        <v>6.6049865956142044</v>
      </c>
      <c r="W1704" s="2">
        <f>[1]!s_pq_amount(A1704,"20260101","",100000000)</f>
        <v>404.9296157</v>
      </c>
      <c r="X1704" s="2">
        <f>[1]!s_pq_avgamount(A1704,"20260101","",100000000)</f>
        <v>3.6811783245454546</v>
      </c>
      <c r="Y1704" s="17">
        <f>[1]!s_ipo_dilutedpe(A1704)</f>
        <v>0</v>
      </c>
      <c r="Z1704" s="12">
        <f>[1]!s_ipo_collection_total(A1704,100000000)</f>
        <v>7.6440000000000001</v>
      </c>
      <c r="AA1704" s="2">
        <f>[1]!s_val_pe_ttm(A1704,E1704)</f>
        <v>-51.662380218505859</v>
      </c>
      <c r="AB1704" s="5">
        <f>[1]!s_info_zjtxornot1(A1704,"")</f>
        <v>0</v>
      </c>
      <c r="AC1704" s="22" t="str">
        <f>[1]!s_info_nature1(A1704,"")</f>
        <v>民营企业</v>
      </c>
      <c r="AD1704" s="6" t="str">
        <f>[1]!s_info_city(A1704)</f>
        <v>北京市</v>
      </c>
      <c r="AE1704" s="6" t="str">
        <f>[1]!s_info_province(A1704)</f>
        <v>北京</v>
      </c>
      <c r="AF1704">
        <v>116.40528500000001</v>
      </c>
      <c r="AG1704">
        <v>39.904989</v>
      </c>
    </row>
    <row r="1705" spans="1:33" x14ac:dyDescent="0.3">
      <c r="A1705" s="12" t="s">
        <v>3953</v>
      </c>
      <c r="B1705" s="12" t="s">
        <v>3954</v>
      </c>
      <c r="C1705" s="16" t="str">
        <f>[1]!s_info_mkt(A1705)</f>
        <v>创业板</v>
      </c>
      <c r="D1705" s="16" t="str">
        <f>[1]!s_ipo_listeddate(A1705)</f>
        <v>2021-11-01</v>
      </c>
      <c r="E1705" s="16" t="str">
        <f>[1]!lastradeday_s("000002","")</f>
        <v>2026-06-22</v>
      </c>
      <c r="F1705" s="16" t="str">
        <f>[1]!s_info_industry_csrc2023(A1705,"",3)</f>
        <v>医药制造业</v>
      </c>
      <c r="G1705" s="16" t="str">
        <f>[1]!s_info_industry_csrc2023(A1705,"",1)</f>
        <v>制造业</v>
      </c>
      <c r="H1705" s="16">
        <f>[1]!s_is(A1705,83,"FY","YTD","20251231",1,"",100000000)</f>
        <v>6.1945327912000003</v>
      </c>
      <c r="I1705" s="16">
        <f>[1]!s_is(A1705,83,"FY","YTD","20241231",1,"",100000000)</f>
        <v>5.8641316894000006</v>
      </c>
      <c r="J1705" s="16">
        <f t="shared" si="78"/>
        <v>5.6342715221970874E-2</v>
      </c>
      <c r="K1705" s="16">
        <f>[1]!s_is(A1705,61,"FY","YTD","20251231",1,"",100000000)</f>
        <v>0.6017564581</v>
      </c>
      <c r="L1705" s="16">
        <f>[1]!s_is(A1705,61,"FY","YTD","20241231",1,"",100000000)</f>
        <v>0.49573270460000002</v>
      </c>
      <c r="M1705" s="16">
        <f t="shared" si="79"/>
        <v>0.21387282403639096</v>
      </c>
      <c r="N1705" s="16">
        <f>[1]!s_fa_roe(A1705,"20251231")</f>
        <v>2.7118000000000002</v>
      </c>
      <c r="O1705" s="16">
        <f>[1]!s_stmnote_rdexp(A1705,"20251231",1,10000)</f>
        <v>3950.811608</v>
      </c>
      <c r="P1705" s="20">
        <f t="shared" si="80"/>
        <v>6.3779008702844434E-2</v>
      </c>
      <c r="Q1705" s="16">
        <f>[1]!s_margin_tradingbalance(A1705,"",10000)</f>
        <v>104603.6908</v>
      </c>
      <c r="R1705" s="16">
        <f>[1]!s_margin_seclendingbalance(A1705,"",10000)</f>
        <v>1.2987</v>
      </c>
      <c r="S1705" s="17">
        <f>[1]!s_val_ev(A1705,"",100000000)</f>
        <v>214.28311932</v>
      </c>
      <c r="T1705" s="17">
        <f>[1]!share_freesharesmv(A1705,"",100000000)</f>
        <v>115.187319225</v>
      </c>
      <c r="U1705" s="17">
        <f>[1]!s_dq_amount_btin(A1705,E1705,100000000)</f>
        <v>5.3994496500000002</v>
      </c>
      <c r="V1705" s="17">
        <f>[1]!s_dq_turn(A1705,E1705)</f>
        <v>2.6804084875792111</v>
      </c>
      <c r="W1705" s="2">
        <f>[1]!s_pq_amount(A1705,"20260101","",100000000)</f>
        <v>507.43177466999998</v>
      </c>
      <c r="X1705" s="2">
        <f>[1]!s_pq_avgamount(A1705,"20260101","",100000000)</f>
        <v>4.6130161333636357</v>
      </c>
      <c r="Y1705" s="17">
        <f>[1]!s_ipo_dilutedpe(A1705)</f>
        <v>101.4</v>
      </c>
      <c r="Z1705" s="12">
        <f>[1]!s_ipo_collection_total(A1705,100000000)</f>
        <v>19.553600193599998</v>
      </c>
      <c r="AA1705" s="2">
        <f>[1]!s_val_pe_ttm(A1705,E1705)</f>
        <v>505.31210327148438</v>
      </c>
      <c r="AB1705" s="5">
        <f>[1]!s_info_zjtxornot1(A1705,"")</f>
        <v>1</v>
      </c>
      <c r="AC1705" s="22" t="str">
        <f>[1]!s_info_nature1(A1705,"")</f>
        <v>民营企业</v>
      </c>
      <c r="AD1705" s="6" t="str">
        <f>[1]!s_info_city(A1705)</f>
        <v>江阴市</v>
      </c>
      <c r="AE1705" s="6" t="str">
        <f>[1]!s_info_province(A1705)</f>
        <v>江苏省</v>
      </c>
      <c r="AF1705">
        <v>120.31067899999999</v>
      </c>
      <c r="AG1705">
        <v>31.837425</v>
      </c>
    </row>
    <row r="1706" spans="1:33" x14ac:dyDescent="0.3">
      <c r="A1706" s="12" t="s">
        <v>3955</v>
      </c>
      <c r="B1706" s="12" t="s">
        <v>3956</v>
      </c>
      <c r="C1706" s="16" t="str">
        <f>[1]!s_info_mkt(A1706)</f>
        <v>主板</v>
      </c>
      <c r="D1706" s="16" t="str">
        <f>[1]!s_ipo_listeddate(A1706)</f>
        <v>1998-09-24</v>
      </c>
      <c r="E1706" s="16" t="str">
        <f>[1]!lastradeday_s("000002","")</f>
        <v>2026-06-22</v>
      </c>
      <c r="F1706" s="16" t="str">
        <f>[1]!s_info_industry_csrc2023(A1706,"",3)</f>
        <v>计算机、通信和其他电子设备制造业</v>
      </c>
      <c r="G1706" s="16" t="str">
        <f>[1]!s_info_industry_csrc2023(A1706,"",1)</f>
        <v>制造业</v>
      </c>
      <c r="H1706" s="16">
        <f>[1]!s_is(A1706,83,"FY","YTD","20251231",1,"",100000000)</f>
        <v>31.737232833899998</v>
      </c>
      <c r="I1706" s="16">
        <f>[1]!s_is(A1706,83,"FY","YTD","20241231",1,"",100000000)</f>
        <v>28.187086390600001</v>
      </c>
      <c r="J1706" s="16">
        <f t="shared" si="78"/>
        <v>0.12594939377927061</v>
      </c>
      <c r="K1706" s="16">
        <f>[1]!s_is(A1706,61,"FY","YTD","20251231",1,"",100000000)</f>
        <v>2.3622697065000002</v>
      </c>
      <c r="L1706" s="16">
        <f>[1]!s_is(A1706,61,"FY","YTD","20241231",1,"",100000000)</f>
        <v>3.9553354488999997</v>
      </c>
      <c r="M1706" s="16">
        <f t="shared" si="79"/>
        <v>-0.40276375113595986</v>
      </c>
      <c r="N1706" s="16">
        <f>[1]!s_fa_roe(A1706,"20251231")</f>
        <v>5.2881</v>
      </c>
      <c r="O1706" s="16">
        <f>[1]!s_stmnote_rdexp(A1706,"20251231",1,10000)</f>
        <v>49254.695854000005</v>
      </c>
      <c r="P1706" s="20">
        <f t="shared" si="80"/>
        <v>0.15519530676092466</v>
      </c>
      <c r="Q1706" s="16">
        <f>[1]!s_margin_tradingbalance(A1706,"",10000)</f>
        <v>95697.018200000006</v>
      </c>
      <c r="R1706" s="16">
        <f>[1]!s_margin_seclendingbalance(A1706,"",10000)</f>
        <v>894.66650000000004</v>
      </c>
      <c r="S1706" s="17">
        <f>[1]!s_val_ev(A1706,"",100000000)</f>
        <v>198.49852483999999</v>
      </c>
      <c r="T1706" s="17">
        <f>[1]!share_freesharesmv(A1706,"",100000000)</f>
        <v>148.60252484</v>
      </c>
      <c r="U1706" s="17">
        <f>[1]!s_dq_amount_btin(A1706,E1706,100000000)</f>
        <v>5.7601353700000004</v>
      </c>
      <c r="V1706" s="17">
        <f>[1]!s_dq_turn(A1706,E1706)</f>
        <v>2.9005445177191476</v>
      </c>
      <c r="W1706" s="2">
        <f>[1]!s_pq_amount(A1706,"20260101","",100000000)</f>
        <v>613.43184119</v>
      </c>
      <c r="X1706" s="2">
        <f>[1]!s_pq_avgamount(A1706,"20260101","",100000000)</f>
        <v>5.5766531017272722</v>
      </c>
      <c r="Y1706" s="17">
        <f>[1]!s_ipo_dilutedpe(A1706)</f>
        <v>0</v>
      </c>
      <c r="Z1706" s="12">
        <f>[1]!s_ipo_collection_total(A1706,100000000)</f>
        <v>7.8360000000000003</v>
      </c>
      <c r="AA1706" s="2">
        <f>[1]!s_val_pe_ttm(A1706,E1706)</f>
        <v>90.120307922363281</v>
      </c>
      <c r="AB1706" s="5">
        <f>[1]!s_info_zjtxornot1(A1706,"")</f>
        <v>1</v>
      </c>
      <c r="AC1706" s="22" t="str">
        <f>[1]!s_info_nature1(A1706,"")</f>
        <v>中央国有企业</v>
      </c>
      <c r="AD1706" s="6" t="str">
        <f>[1]!s_info_city(A1706)</f>
        <v>上海市</v>
      </c>
      <c r="AE1706" s="6" t="str">
        <f>[1]!s_info_province(A1706)</f>
        <v>上海</v>
      </c>
      <c r="AF1706">
        <v>121.472644</v>
      </c>
      <c r="AG1706">
        <v>31.231705999999999</v>
      </c>
    </row>
    <row r="1707" spans="1:33" x14ac:dyDescent="0.3">
      <c r="A1707" s="12" t="s">
        <v>3957</v>
      </c>
      <c r="B1707" s="12" t="s">
        <v>3958</v>
      </c>
      <c r="C1707" s="16" t="str">
        <f>[1]!s_info_mkt(A1707)</f>
        <v>创业板</v>
      </c>
      <c r="D1707" s="16" t="str">
        <f>[1]!s_ipo_listeddate(A1707)</f>
        <v>2021-04-02</v>
      </c>
      <c r="E1707" s="16" t="str">
        <f>[1]!lastradeday_s("000002","")</f>
        <v>2026-06-22</v>
      </c>
      <c r="F1707" s="16" t="str">
        <f>[1]!s_info_industry_csrc2023(A1707,"",3)</f>
        <v>计算机、通信和其他电子设备制造业</v>
      </c>
      <c r="G1707" s="16" t="str">
        <f>[1]!s_info_industry_csrc2023(A1707,"",1)</f>
        <v>制造业</v>
      </c>
      <c r="H1707" s="16">
        <f>[1]!s_is(A1707,83,"FY","YTD","20251231",1,"",100000000)</f>
        <v>2.0051248402000001</v>
      </c>
      <c r="I1707" s="16">
        <f>[1]!s_is(A1707,83,"FY","YTD","20241231",1,"",100000000)</f>
        <v>1.8002443324000001</v>
      </c>
      <c r="J1707" s="16">
        <f t="shared" si="78"/>
        <v>0.11380705613824271</v>
      </c>
      <c r="K1707" s="16">
        <f>[1]!s_is(A1707,61,"FY","YTD","20251231",1,"",100000000)</f>
        <v>0.36066526310000002</v>
      </c>
      <c r="L1707" s="16">
        <f>[1]!s_is(A1707,61,"FY","YTD","20241231",1,"",100000000)</f>
        <v>0.26741734740000001</v>
      </c>
      <c r="M1707" s="16">
        <f t="shared" si="79"/>
        <v>0.34869808038489286</v>
      </c>
      <c r="N1707" s="16">
        <f>[1]!s_fa_roe(A1707,"20251231")</f>
        <v>2.9136000000000002</v>
      </c>
      <c r="O1707" s="16">
        <f>[1]!s_stmnote_rdexp(A1707,"20251231",1,10000)</f>
        <v>5945.3954800000001</v>
      </c>
      <c r="P1707" s="20">
        <f t="shared" si="80"/>
        <v>0.29650999083962176</v>
      </c>
      <c r="Q1707" s="16">
        <f>[1]!s_margin_tradingbalance(A1707,"",10000)</f>
        <v>4706.9912000000004</v>
      </c>
      <c r="R1707" s="16">
        <f>[1]!s_margin_seclendingbalance(A1707,"",10000)</f>
        <v>15.4308</v>
      </c>
      <c r="S1707" s="17">
        <f>[1]!s_val_ev(A1707,"",100000000)</f>
        <v>27.396000000000001</v>
      </c>
      <c r="T1707" s="17">
        <f>[1]!share_freesharesmv(A1707,"",100000000)</f>
        <v>7.2599400000000003</v>
      </c>
      <c r="U1707" s="17">
        <f>[1]!s_dq_amount_btin(A1707,E1707,100000000)</f>
        <v>0.61734604999999998</v>
      </c>
      <c r="V1707" s="17">
        <f>[1]!s_dq_turn(A1707,E1707)</f>
        <v>2.5236686308492202</v>
      </c>
      <c r="W1707" s="2">
        <f>[1]!s_pq_amount(A1707,"20260101","",100000000)</f>
        <v>101.28497414</v>
      </c>
      <c r="X1707" s="2">
        <f>[1]!s_pq_avgamount(A1707,"20260101","",100000000)</f>
        <v>1.0028215261386138</v>
      </c>
      <c r="Y1707" s="17">
        <f>[1]!s_ipo_dilutedpe(A1707)</f>
        <v>49.97</v>
      </c>
      <c r="Z1707" s="12">
        <f>[1]!s_ipo_collection_total(A1707,100000000)</f>
        <v>9.2579999999999991</v>
      </c>
      <c r="AA1707" s="2">
        <f>[1]!s_val_pe_ttm(A1707,E1707)</f>
        <v>99.444816589355469</v>
      </c>
      <c r="AB1707" s="5">
        <f>[1]!s_info_zjtxornot1(A1707,"")</f>
        <v>0</v>
      </c>
      <c r="AC1707" s="22" t="str">
        <f>[1]!s_info_nature1(A1707,"")</f>
        <v>民营企业</v>
      </c>
      <c r="AD1707" s="6" t="str">
        <f>[1]!s_info_city(A1707)</f>
        <v>北京市</v>
      </c>
      <c r="AE1707" s="6" t="str">
        <f>[1]!s_info_province(A1707)</f>
        <v>北京</v>
      </c>
      <c r="AF1707">
        <v>116.40528500000001</v>
      </c>
      <c r="AG1707">
        <v>39.904989</v>
      </c>
    </row>
    <row r="1708" spans="1:33" x14ac:dyDescent="0.3">
      <c r="A1708" s="12" t="s">
        <v>3959</v>
      </c>
      <c r="B1708" s="12" t="s">
        <v>3960</v>
      </c>
      <c r="C1708" s="16" t="str">
        <f>[1]!s_info_mkt(A1708)</f>
        <v>创业板</v>
      </c>
      <c r="D1708" s="16" t="str">
        <f>[1]!s_ipo_listeddate(A1708)</f>
        <v>2022-08-08</v>
      </c>
      <c r="E1708" s="16" t="str">
        <f>[1]!lastradeday_s("000002","")</f>
        <v>2026-06-22</v>
      </c>
      <c r="F1708" s="16" t="str">
        <f>[1]!s_info_industry_csrc2023(A1708,"",3)</f>
        <v>电气机械和器材制造业</v>
      </c>
      <c r="G1708" s="16" t="str">
        <f>[1]!s_info_industry_csrc2023(A1708,"",1)</f>
        <v>制造业</v>
      </c>
      <c r="H1708" s="16">
        <f>[1]!s_is(A1708,83,"FY","YTD","20251231",1,"",100000000)</f>
        <v>13.252112623599999</v>
      </c>
      <c r="I1708" s="16">
        <f>[1]!s_is(A1708,83,"FY","YTD","20241231",1,"",100000000)</f>
        <v>11.4496647453</v>
      </c>
      <c r="J1708" s="16">
        <f t="shared" si="78"/>
        <v>0.15742363801873682</v>
      </c>
      <c r="K1708" s="16">
        <f>[1]!s_is(A1708,61,"FY","YTD","20251231",1,"",100000000)</f>
        <v>7.2476085800000006E-2</v>
      </c>
      <c r="L1708" s="16">
        <f>[1]!s_is(A1708,61,"FY","YTD","20241231",1,"",100000000)</f>
        <v>0.8020192223999999</v>
      </c>
      <c r="M1708" s="16">
        <f t="shared" si="79"/>
        <v>-0.90963298163463069</v>
      </c>
      <c r="N1708" s="16">
        <f>[1]!s_fa_roe(A1708,"20251231")</f>
        <v>0.43690000000000001</v>
      </c>
      <c r="O1708" s="16">
        <f>[1]!s_stmnote_rdexp(A1708,"20251231",1,10000)</f>
        <v>15936.27629</v>
      </c>
      <c r="P1708" s="20">
        <f t="shared" si="80"/>
        <v>0.12025460953010551</v>
      </c>
      <c r="Q1708" s="16">
        <f>[1]!s_margin_tradingbalance(A1708,"",10000)</f>
        <v>10495.5098</v>
      </c>
      <c r="R1708" s="16">
        <f>[1]!s_margin_seclendingbalance(A1708,"",10000)</f>
        <v>0</v>
      </c>
      <c r="S1708" s="17">
        <f>[1]!s_val_ev(A1708,"",100000000)</f>
        <v>35.972684747999999</v>
      </c>
      <c r="T1708" s="17">
        <f>[1]!share_freesharesmv(A1708,"",100000000)</f>
        <v>14.956090968</v>
      </c>
      <c r="U1708" s="17">
        <f>[1]!s_dq_amount_btin(A1708,E1708,100000000)</f>
        <v>0.61485122000000003</v>
      </c>
      <c r="V1708" s="17">
        <f>[1]!s_dq_turn(A1708,E1708)</f>
        <v>3.3499604539421748</v>
      </c>
      <c r="W1708" s="2">
        <f>[1]!s_pq_amount(A1708,"20260101","",100000000)</f>
        <v>83.925159930000007</v>
      </c>
      <c r="X1708" s="2">
        <f>[1]!s_pq_avgamount(A1708,"20260101","",100000000)</f>
        <v>0.76295599936363634</v>
      </c>
      <c r="Y1708" s="17">
        <f>[1]!s_ipo_dilutedpe(A1708)</f>
        <v>45.3</v>
      </c>
      <c r="Z1708" s="12">
        <f>[1]!s_ipo_collection_total(A1708,100000000)</f>
        <v>10.80987856</v>
      </c>
      <c r="AA1708" s="2">
        <f>[1]!s_val_pe_ttm(A1708,E1708)</f>
        <v>7801.802734375</v>
      </c>
      <c r="AB1708" s="5">
        <f>[1]!s_info_zjtxornot1(A1708,"")</f>
        <v>1</v>
      </c>
      <c r="AC1708" s="22" t="str">
        <f>[1]!s_info_nature1(A1708,"")</f>
        <v>民营企业</v>
      </c>
      <c r="AD1708" s="6" t="str">
        <f>[1]!s_info_city(A1708)</f>
        <v>重庆市</v>
      </c>
      <c r="AE1708" s="6" t="str">
        <f>[1]!s_info_province(A1708)</f>
        <v>重庆</v>
      </c>
      <c r="AF1708">
        <v>106.50496200000001</v>
      </c>
      <c r="AG1708">
        <v>29.533155000000001</v>
      </c>
    </row>
    <row r="1709" spans="1:33" x14ac:dyDescent="0.3">
      <c r="A1709" s="12" t="s">
        <v>3961</v>
      </c>
      <c r="B1709" s="12" t="s">
        <v>3962</v>
      </c>
      <c r="C1709" s="16" t="str">
        <f>[1]!s_info_mkt(A1709)</f>
        <v>创业板</v>
      </c>
      <c r="D1709" s="16" t="str">
        <f>[1]!s_ipo_listeddate(A1709)</f>
        <v>2010-12-09</v>
      </c>
      <c r="E1709" s="16" t="str">
        <f>[1]!lastradeday_s("000002","")</f>
        <v>2026-06-22</v>
      </c>
      <c r="F1709" s="16" t="str">
        <f>[1]!s_info_industry_csrc2023(A1709,"",3)</f>
        <v>卫生</v>
      </c>
      <c r="G1709" s="16" t="str">
        <f>[1]!s_info_industry_csrc2023(A1709,"",1)</f>
        <v>卫生和社会工作</v>
      </c>
      <c r="H1709" s="16">
        <f>[1]!s_is(A1709,83,"FY","YTD","20251231",1,"",100000000)</f>
        <v>18.8556674435</v>
      </c>
      <c r="I1709" s="16">
        <f>[1]!s_is(A1709,83,"FY","YTD","20241231",1,"",100000000)</f>
        <v>15.5923825045</v>
      </c>
      <c r="J1709" s="16">
        <f t="shared" si="78"/>
        <v>0.20928712709928754</v>
      </c>
      <c r="K1709" s="16">
        <f>[1]!s_is(A1709,61,"FY","YTD","20251231",1,"",100000000)</f>
        <v>0.68540725200000008</v>
      </c>
      <c r="L1709" s="16">
        <f>[1]!s_is(A1709,61,"FY","YTD","20241231",1,"",100000000)</f>
        <v>1.1542381248</v>
      </c>
      <c r="M1709" s="16">
        <f t="shared" si="79"/>
        <v>-0.40618210638401531</v>
      </c>
      <c r="N1709" s="16">
        <f>[1]!s_fa_roe(A1709,"20251231")</f>
        <v>2.7732999999999999</v>
      </c>
      <c r="O1709" s="16">
        <f>[1]!s_stmnote_rdexp(A1709,"20251231",1,10000)</f>
        <v>4919.2662099999998</v>
      </c>
      <c r="P1709" s="20">
        <f t="shared" si="80"/>
        <v>2.6089059030873971E-2</v>
      </c>
      <c r="Q1709" s="16">
        <f>[1]!s_margin_tradingbalance(A1709,"",10000)</f>
        <v>26412.721799999999</v>
      </c>
      <c r="R1709" s="16">
        <f>[1]!s_margin_seclendingbalance(A1709,"",10000)</f>
        <v>4.4851999999999999</v>
      </c>
      <c r="S1709" s="17">
        <f>[1]!s_val_ev(A1709,"",100000000)</f>
        <v>67.229583648600013</v>
      </c>
      <c r="T1709" s="17">
        <f>[1]!share_freesharesmv(A1709,"",100000000)</f>
        <v>32.901876275600003</v>
      </c>
      <c r="U1709" s="17">
        <f>[1]!s_dq_amount_btin(A1709,E1709,100000000)</f>
        <v>0.88654854000000005</v>
      </c>
      <c r="V1709" s="17">
        <f>[1]!s_dq_turn(A1709,E1709)</f>
        <v>1.5728708973930852</v>
      </c>
      <c r="W1709" s="2">
        <f>[1]!s_pq_amount(A1709,"20260101","",100000000)</f>
        <v>234.78717904000001</v>
      </c>
      <c r="X1709" s="2">
        <f>[1]!s_pq_avgamount(A1709,"20260101","",100000000)</f>
        <v>2.1344289003636363</v>
      </c>
      <c r="Y1709" s="17">
        <f>[1]!s_ipo_dilutedpe(A1709)</f>
        <v>138.46</v>
      </c>
      <c r="Z1709" s="12">
        <f>[1]!s_ipo_collection_total(A1709,100000000)</f>
        <v>6.12</v>
      </c>
      <c r="AA1709" s="2">
        <f>[1]!s_val_pe_ttm(A1709,E1709)</f>
        <v>104.54634094238281</v>
      </c>
      <c r="AB1709" s="5">
        <f>[1]!s_info_zjtxornot1(A1709,"")</f>
        <v>1</v>
      </c>
      <c r="AC1709" s="22" t="str">
        <f>[1]!s_info_nature1(A1709,"")</f>
        <v>集体企业</v>
      </c>
      <c r="AD1709" s="6" t="str">
        <f>[1]!s_info_city(A1709)</f>
        <v>青岛市</v>
      </c>
      <c r="AE1709" s="6" t="str">
        <f>[1]!s_info_province(A1709)</f>
        <v>山东省</v>
      </c>
      <c r="AF1709">
        <v>120.35517299999999</v>
      </c>
      <c r="AG1709">
        <v>36.082982000000001</v>
      </c>
    </row>
    <row r="1710" spans="1:33" x14ac:dyDescent="0.3">
      <c r="A1710" s="12" t="s">
        <v>3963</v>
      </c>
      <c r="B1710" s="12" t="s">
        <v>3964</v>
      </c>
      <c r="C1710" s="16" t="str">
        <f>[1]!s_info_mkt(A1710)</f>
        <v>主板</v>
      </c>
      <c r="D1710" s="16" t="str">
        <f>[1]!s_ipo_listeddate(A1710)</f>
        <v>2008-08-13</v>
      </c>
      <c r="E1710" s="16" t="str">
        <f>[1]!lastradeday_s("000002","")</f>
        <v>2026-06-22</v>
      </c>
      <c r="F1710" s="16" t="str">
        <f>[1]!s_info_industry_csrc2023(A1710,"",3)</f>
        <v>燃气生产和供应业</v>
      </c>
      <c r="G1710" s="16" t="str">
        <f>[1]!s_info_industry_csrc2023(A1710,"",1)</f>
        <v>电力、热力、燃气及水生产和供应业</v>
      </c>
      <c r="H1710" s="16">
        <f>[1]!s_is(A1710,83,"FY","YTD","20251231",1,"",100000000)</f>
        <v>85.952873403500007</v>
      </c>
      <c r="I1710" s="16">
        <f>[1]!s_is(A1710,83,"FY","YTD","20241231",1,"",100000000)</f>
        <v>90.331781909900002</v>
      </c>
      <c r="J1710" s="16">
        <f t="shared" si="78"/>
        <v>-4.8475834460651623E-2</v>
      </c>
      <c r="K1710" s="16">
        <f>[1]!s_is(A1710,61,"FY","YTD","20251231",1,"",100000000)</f>
        <v>5.8392911867999997</v>
      </c>
      <c r="L1710" s="16">
        <f>[1]!s_is(A1710,61,"FY","YTD","20241231",1,"",100000000)</f>
        <v>7.2396565288000003</v>
      </c>
      <c r="M1710" s="16">
        <f t="shared" si="79"/>
        <v>-0.19342980380757321</v>
      </c>
      <c r="N1710" s="16">
        <f>[1]!s_fa_roe(A1710,"20251231")</f>
        <v>8.9540000000000006</v>
      </c>
      <c r="O1710" s="16">
        <f>[1]!s_stmnote_rdexp(A1710,"20251231",1,10000)</f>
        <v>4206.8083809999998</v>
      </c>
      <c r="P1710" s="20">
        <f t="shared" si="80"/>
        <v>4.8943196596248966E-3</v>
      </c>
      <c r="Q1710" s="16">
        <f>[1]!s_margin_tradingbalance(A1710,"",10000)</f>
        <v>24247.876700000001</v>
      </c>
      <c r="R1710" s="16">
        <f>[1]!s_margin_seclendingbalance(A1710,"",10000)</f>
        <v>732.30880000000002</v>
      </c>
      <c r="S1710" s="17">
        <f>[1]!s_val_ev(A1710,"",100000000)</f>
        <v>76.955620793999998</v>
      </c>
      <c r="T1710" s="17">
        <f>[1]!share_freesharesmv(A1710,"",100000000)</f>
        <v>27.371713238800002</v>
      </c>
      <c r="U1710" s="17">
        <f>[1]!s_dq_amount_btin(A1710,E1710,100000000)</f>
        <v>0.50219336999999997</v>
      </c>
      <c r="V1710" s="17">
        <f>[1]!s_dq_turn(A1710,E1710)</f>
        <v>0.66038604062514838</v>
      </c>
      <c r="W1710" s="2">
        <f>[1]!s_pq_amount(A1710,"20260101","",100000000)</f>
        <v>120.23288243</v>
      </c>
      <c r="X1710" s="2">
        <f>[1]!s_pq_avgamount(A1710,"20260101","",100000000)</f>
        <v>1.093026203909091</v>
      </c>
      <c r="Y1710" s="17">
        <f>[1]!s_ipo_dilutedpe(A1710)</f>
        <v>21.21</v>
      </c>
      <c r="Z1710" s="12">
        <f>[1]!s_ipo_collection_total(A1710,100000000)</f>
        <v>10.59</v>
      </c>
      <c r="AA1710" s="2">
        <f>[1]!s_val_pe_ttm(A1710,E1710)</f>
        <v>15.507060050964355</v>
      </c>
      <c r="AB1710" s="5">
        <f>[1]!s_info_zjtxornot1(A1710,"")</f>
        <v>0</v>
      </c>
      <c r="AC1710" s="22" t="str">
        <f>[1]!s_info_nature1(A1710,"")</f>
        <v>地方国有企业</v>
      </c>
      <c r="AD1710" s="6" t="str">
        <f>[1]!s_info_city(A1710)</f>
        <v>西安市</v>
      </c>
      <c r="AE1710" s="6" t="str">
        <f>[1]!s_info_province(A1710)</f>
        <v>陕西省</v>
      </c>
      <c r="AF1710">
        <v>108.948024</v>
      </c>
      <c r="AG1710">
        <v>34.263160999999997</v>
      </c>
    </row>
    <row r="1711" spans="1:33" x14ac:dyDescent="0.3">
      <c r="A1711" s="12" t="s">
        <v>3965</v>
      </c>
      <c r="B1711" s="12" t="s">
        <v>3966</v>
      </c>
      <c r="C1711" s="16" t="str">
        <f>[1]!s_info_mkt(A1711)</f>
        <v>主板</v>
      </c>
      <c r="D1711" s="16" t="str">
        <f>[1]!s_ipo_listeddate(A1711)</f>
        <v>2011-08-05</v>
      </c>
      <c r="E1711" s="16" t="str">
        <f>[1]!lastradeday_s("000002","")</f>
        <v>2026-06-22</v>
      </c>
      <c r="F1711" s="16" t="str">
        <f>[1]!s_info_industry_csrc2023(A1711,"",3)</f>
        <v>电气机械和器材制造业</v>
      </c>
      <c r="G1711" s="16" t="str">
        <f>[1]!s_info_industry_csrc2023(A1711,"",1)</f>
        <v>制造业</v>
      </c>
      <c r="H1711" s="16">
        <f>[1]!s_is(A1711,83,"FY","YTD","20251231",1,"",100000000)</f>
        <v>17.7904496365</v>
      </c>
      <c r="I1711" s="16">
        <f>[1]!s_is(A1711,83,"FY","YTD","20241231",1,"",100000000)</f>
        <v>14.960322140399999</v>
      </c>
      <c r="J1711" s="16">
        <f t="shared" si="78"/>
        <v>0.18917557185866385</v>
      </c>
      <c r="K1711" s="16">
        <f>[1]!s_is(A1711,61,"FY","YTD","20251231",1,"",100000000)</f>
        <v>2.1186060330999998</v>
      </c>
      <c r="L1711" s="16">
        <f>[1]!s_is(A1711,61,"FY","YTD","20241231",1,"",100000000)</f>
        <v>2.1111453293000002</v>
      </c>
      <c r="M1711" s="16">
        <f t="shared" si="79"/>
        <v>3.5339603088686495E-3</v>
      </c>
      <c r="N1711" s="16">
        <f>[1]!s_fa_roe(A1711,"20251231")</f>
        <v>11.6854</v>
      </c>
      <c r="O1711" s="16">
        <f>[1]!s_stmnote_rdexp(A1711,"20251231",1,10000)</f>
        <v>9078.048671999999</v>
      </c>
      <c r="P1711" s="20">
        <f t="shared" si="80"/>
        <v>5.1027651675396142E-2</v>
      </c>
      <c r="Q1711" s="16">
        <f>[1]!s_margin_tradingbalance(A1711,"",10000)</f>
        <v>24112.4738</v>
      </c>
      <c r="R1711" s="16">
        <f>[1]!s_margin_seclendingbalance(A1711,"",10000)</f>
        <v>4.7531999999999996</v>
      </c>
      <c r="S1711" s="17">
        <f>[1]!s_val_ev(A1711,"",100000000)</f>
        <v>63.621709578000001</v>
      </c>
      <c r="T1711" s="17">
        <f>[1]!share_freesharesmv(A1711,"",100000000)</f>
        <v>43.339408295399998</v>
      </c>
      <c r="U1711" s="17">
        <f>[1]!s_dq_amount_btin(A1711,E1711,100000000)</f>
        <v>5.3515512300000001</v>
      </c>
      <c r="V1711" s="17">
        <f>[1]!s_dq_turn(A1711,E1711)</f>
        <v>8.9732919216533737</v>
      </c>
      <c r="W1711" s="2">
        <f>[1]!s_pq_amount(A1711,"20260101","",100000000)</f>
        <v>609.61465034000003</v>
      </c>
      <c r="X1711" s="2">
        <f>[1]!s_pq_avgamount(A1711,"20260101","",100000000)</f>
        <v>5.5419513667272726</v>
      </c>
      <c r="Y1711" s="17">
        <f>[1]!s_ipo_dilutedpe(A1711)</f>
        <v>38.64</v>
      </c>
      <c r="Z1711" s="12">
        <f>[1]!s_ipo_collection_total(A1711,100000000)</f>
        <v>4.25</v>
      </c>
      <c r="AA1711" s="2">
        <f>[1]!s_val_pe_ttm(A1711,E1711)</f>
        <v>25.333150863647461</v>
      </c>
      <c r="AB1711" s="5">
        <f>[1]!s_info_zjtxornot1(A1711,"")</f>
        <v>1</v>
      </c>
      <c r="AC1711" s="22" t="str">
        <f>[1]!s_info_nature1(A1711,"")</f>
        <v>民营企业</v>
      </c>
      <c r="AD1711" s="6" t="str">
        <f>[1]!s_info_city(A1711)</f>
        <v>大连市</v>
      </c>
      <c r="AE1711" s="6" t="str">
        <f>[1]!s_info_province(A1711)</f>
        <v>辽宁省</v>
      </c>
      <c r="AF1711">
        <v>121.618622</v>
      </c>
      <c r="AG1711">
        <v>38.914589999999997</v>
      </c>
    </row>
    <row r="1712" spans="1:33" x14ac:dyDescent="0.3">
      <c r="A1712" s="12" t="s">
        <v>3967</v>
      </c>
      <c r="B1712" s="12" t="s">
        <v>3968</v>
      </c>
      <c r="C1712" s="16" t="str">
        <f>[1]!s_info_mkt(A1712)</f>
        <v>创业板</v>
      </c>
      <c r="D1712" s="16" t="str">
        <f>[1]!s_ipo_listeddate(A1712)</f>
        <v>2011-05-25</v>
      </c>
      <c r="E1712" s="16" t="str">
        <f>[1]!lastradeday_s("000002","")</f>
        <v>2026-06-22</v>
      </c>
      <c r="F1712" s="16" t="str">
        <f>[1]!s_info_industry_csrc2023(A1712,"",3)</f>
        <v>通用设备制造业</v>
      </c>
      <c r="G1712" s="16" t="str">
        <f>[1]!s_info_industry_csrc2023(A1712,"",1)</f>
        <v>制造业</v>
      </c>
      <c r="H1712" s="16">
        <f>[1]!s_is(A1712,83,"FY","YTD","20251231",1,"",100000000)</f>
        <v>30.625701184299999</v>
      </c>
      <c r="I1712" s="16">
        <f>[1]!s_is(A1712,83,"FY","YTD","20241231",1,"",100000000)</f>
        <v>27.385229715000001</v>
      </c>
      <c r="J1712" s="16">
        <f t="shared" si="78"/>
        <v>0.11832916879003053</v>
      </c>
      <c r="K1712" s="16">
        <f>[1]!s_is(A1712,61,"FY","YTD","20251231",1,"",100000000)</f>
        <v>0.80772681790000012</v>
      </c>
      <c r="L1712" s="16">
        <f>[1]!s_is(A1712,61,"FY","YTD","20241231",1,"",100000000)</f>
        <v>0.70035264099999994</v>
      </c>
      <c r="M1712" s="16">
        <f t="shared" si="79"/>
        <v>0.15331444562939855</v>
      </c>
      <c r="N1712" s="16">
        <f>[1]!s_fa_roe(A1712,"20251231")</f>
        <v>4.7801999999999998</v>
      </c>
      <c r="O1712" s="16">
        <f>[1]!s_stmnote_rdexp(A1712,"20251231",1,10000)</f>
        <v>18370.900104</v>
      </c>
      <c r="P1712" s="20">
        <f t="shared" si="80"/>
        <v>5.9985239173618275E-2</v>
      </c>
      <c r="Q1712" s="16">
        <f>[1]!s_margin_tradingbalance(A1712,"",10000)</f>
        <v>46766.565900000001</v>
      </c>
      <c r="R1712" s="16">
        <f>[1]!s_margin_seclendingbalance(A1712,"",10000)</f>
        <v>42.256399999999999</v>
      </c>
      <c r="S1712" s="17">
        <f>[1]!s_val_ev(A1712,"",100000000)</f>
        <v>118.37657569140001</v>
      </c>
      <c r="T1712" s="17">
        <f>[1]!share_freesharesmv(A1712,"",100000000)</f>
        <v>89.903958990300012</v>
      </c>
      <c r="U1712" s="17">
        <f>[1]!s_dq_amount_btin(A1712,E1712,100000000)</f>
        <v>12.21502074</v>
      </c>
      <c r="V1712" s="17">
        <f>[1]!s_dq_turn(A1712,E1712)</f>
        <v>13.185089986619181</v>
      </c>
      <c r="W1712" s="2">
        <f>[1]!s_pq_amount(A1712,"20260101","",100000000)</f>
        <v>565.83254867999995</v>
      </c>
      <c r="X1712" s="2">
        <f>[1]!s_pq_avgamount(A1712,"20260101","",100000000)</f>
        <v>5.1439322607272731</v>
      </c>
      <c r="Y1712" s="17">
        <f>[1]!s_ipo_dilutedpe(A1712)</f>
        <v>42</v>
      </c>
      <c r="Z1712" s="12">
        <f>[1]!s_ipo_collection_total(A1712,100000000)</f>
        <v>4.8600000000000003</v>
      </c>
      <c r="AA1712" s="2">
        <f>[1]!s_val_pe_ttm(A1712,E1712)</f>
        <v>136.12321472167969</v>
      </c>
      <c r="AB1712" s="5">
        <f>[1]!s_info_zjtxornot1(A1712,"")</f>
        <v>1</v>
      </c>
      <c r="AC1712" s="22" t="str">
        <f>[1]!s_info_nature1(A1712,"")</f>
        <v>民营企业</v>
      </c>
      <c r="AD1712" s="6" t="str">
        <f>[1]!s_info_city(A1712)</f>
        <v>上海市</v>
      </c>
      <c r="AE1712" s="6" t="str">
        <f>[1]!s_info_province(A1712)</f>
        <v>上海</v>
      </c>
      <c r="AF1712">
        <v>121.472644</v>
      </c>
      <c r="AG1712">
        <v>31.231705999999999</v>
      </c>
    </row>
    <row r="1713" spans="1:33" x14ac:dyDescent="0.3">
      <c r="A1713" s="12" t="s">
        <v>3969</v>
      </c>
      <c r="B1713" s="12" t="s">
        <v>3970</v>
      </c>
      <c r="C1713" s="16" t="str">
        <f>[1]!s_info_mkt(A1713)</f>
        <v>主板</v>
      </c>
      <c r="D1713" s="16" t="str">
        <f>[1]!s_ipo_listeddate(A1713)</f>
        <v>2016-05-30</v>
      </c>
      <c r="E1713" s="16" t="str">
        <f>[1]!lastradeday_s("000002","")</f>
        <v>2026-06-22</v>
      </c>
      <c r="F1713" s="16" t="str">
        <f>[1]!s_info_industry_csrc2023(A1713,"",3)</f>
        <v>道路运输业</v>
      </c>
      <c r="G1713" s="16" t="str">
        <f>[1]!s_info_industry_csrc2023(A1713,"",1)</f>
        <v>交通运输、仓储和邮政业</v>
      </c>
      <c r="H1713" s="16">
        <f>[1]!s_is(A1713,83,"FY","YTD","20251231",1,"",100000000)</f>
        <v>11.368052602300001</v>
      </c>
      <c r="I1713" s="16">
        <f>[1]!s_is(A1713,83,"FY","YTD","20241231",1,"",100000000)</f>
        <v>15.297123621600001</v>
      </c>
      <c r="J1713" s="16">
        <f t="shared" si="78"/>
        <v>-0.25685031490181809</v>
      </c>
      <c r="K1713" s="16">
        <f>[1]!s_is(A1713,61,"FY","YTD","20251231",1,"",100000000)</f>
        <v>-0.2383338039</v>
      </c>
      <c r="L1713" s="16">
        <f>[1]!s_is(A1713,61,"FY","YTD","20241231",1,"",100000000)</f>
        <v>8.9166927300000004E-2</v>
      </c>
      <c r="M1713" s="16">
        <f t="shared" si="79"/>
        <v>-3.6728946607987467</v>
      </c>
      <c r="N1713" s="16">
        <f>[1]!s_fa_roe(A1713,"20251231")</f>
        <v>-4.7135999999999996</v>
      </c>
      <c r="O1713" s="16">
        <f>[1]!s_stmnote_rdexp(A1713,"20251231",1,10000)</f>
        <v>0</v>
      </c>
      <c r="P1713" s="20">
        <f t="shared" si="80"/>
        <v>0</v>
      </c>
      <c r="Q1713" s="16">
        <f>[1]!s_margin_tradingbalance(A1713,"",10000)</f>
        <v>0</v>
      </c>
      <c r="R1713" s="16">
        <f>[1]!s_margin_seclendingbalance(A1713,"",10000)</f>
        <v>0</v>
      </c>
      <c r="S1713" s="17">
        <f>[1]!s_val_ev(A1713,"",100000000)</f>
        <v>21.817864501100001</v>
      </c>
      <c r="T1713" s="17">
        <f>[1]!share_freesharesmv(A1713,"",100000000)</f>
        <v>11.1195879078</v>
      </c>
      <c r="U1713" s="17">
        <f>[1]!s_dq_amount_btin(A1713,E1713,100000000)</f>
        <v>0.47481021000000001</v>
      </c>
      <c r="V1713" s="17">
        <f>[1]!s_dq_turn(A1713,E1713)</f>
        <v>2.2791630676315493</v>
      </c>
      <c r="W1713" s="2">
        <f>[1]!s_pq_amount(A1713,"20260101","",100000000)</f>
        <v>154.21322128</v>
      </c>
      <c r="X1713" s="2">
        <f>[1]!s_pq_avgamount(A1713,"20260101","",100000000)</f>
        <v>1.4019383752727272</v>
      </c>
      <c r="Y1713" s="17">
        <f>[1]!s_ipo_dilutedpe(A1713)</f>
        <v>19.77</v>
      </c>
      <c r="Z1713" s="12">
        <f>[1]!s_ipo_collection_total(A1713,100000000)</f>
        <v>1.4383600000000001</v>
      </c>
      <c r="AA1713" s="2">
        <f>[1]!s_val_pe_ttm(A1713,E1713)</f>
        <v>-90.905067443847656</v>
      </c>
      <c r="AB1713" s="5">
        <f>[1]!s_info_zjtxornot1(A1713,"")</f>
        <v>0</v>
      </c>
      <c r="AC1713" s="22" t="str">
        <f>[1]!s_info_nature1(A1713,"")</f>
        <v>民营企业</v>
      </c>
      <c r="AD1713" s="6" t="str">
        <f>[1]!s_info_city(A1713)</f>
        <v>乌鲁木齐市</v>
      </c>
      <c r="AE1713" s="6" t="str">
        <f>[1]!s_info_province(A1713)</f>
        <v>新疆维吾尔自治区</v>
      </c>
      <c r="AF1713">
        <v>87.617733000000001</v>
      </c>
      <c r="AG1713">
        <v>43.792817999999997</v>
      </c>
    </row>
    <row r="1714" spans="1:33" x14ac:dyDescent="0.3">
      <c r="A1714" s="12" t="s">
        <v>3971</v>
      </c>
      <c r="B1714" s="12" t="s">
        <v>3972</v>
      </c>
      <c r="C1714" s="16" t="str">
        <f>[1]!s_info_mkt(A1714)</f>
        <v>主板</v>
      </c>
      <c r="D1714" s="16" t="str">
        <f>[1]!s_ipo_listeddate(A1714)</f>
        <v>2010-01-26</v>
      </c>
      <c r="E1714" s="16" t="str">
        <f>[1]!lastradeday_s("000002","")</f>
        <v>2026-06-22</v>
      </c>
      <c r="F1714" s="16" t="str">
        <f>[1]!s_info_industry_csrc2023(A1714,"",3)</f>
        <v>广播、电视、电影和录音制作业</v>
      </c>
      <c r="G1714" s="16" t="str">
        <f>[1]!s_info_industry_csrc2023(A1714,"",1)</f>
        <v>文化、体育和娱乐业</v>
      </c>
      <c r="H1714" s="16">
        <f>[1]!s_is(A1714,83,"FY","YTD","20251231",1,"",100000000)</f>
        <v>3.9785970085000004</v>
      </c>
      <c r="I1714" s="16">
        <f>[1]!s_is(A1714,83,"FY","YTD","20241231",1,"",100000000)</f>
        <v>3.6605064979000002</v>
      </c>
      <c r="J1714" s="16">
        <f t="shared" si="78"/>
        <v>8.6897949992025936E-2</v>
      </c>
      <c r="K1714" s="16">
        <f>[1]!s_is(A1714,61,"FY","YTD","20251231",1,"",100000000)</f>
        <v>-0.18077598280000001</v>
      </c>
      <c r="L1714" s="16">
        <f>[1]!s_is(A1714,61,"FY","YTD","20241231",1,"",100000000)</f>
        <v>0.30347806199999999</v>
      </c>
      <c r="M1714" s="16">
        <f t="shared" si="79"/>
        <v>-1.5956805629001283</v>
      </c>
      <c r="N1714" s="16">
        <f>[1]!s_fa_roe(A1714,"20251231")</f>
        <v>-1.8395999999999999</v>
      </c>
      <c r="O1714" s="16">
        <f>[1]!s_stmnote_rdexp(A1714,"20251231",1,10000)</f>
        <v>0</v>
      </c>
      <c r="P1714" s="20">
        <f t="shared" si="80"/>
        <v>0</v>
      </c>
      <c r="Q1714" s="16">
        <f>[1]!s_margin_tradingbalance(A1714,"",10000)</f>
        <v>0</v>
      </c>
      <c r="R1714" s="16">
        <f>[1]!s_margin_seclendingbalance(A1714,"",10000)</f>
        <v>0</v>
      </c>
      <c r="S1714" s="17">
        <f>[1]!s_val_ev(A1714,"",100000000)</f>
        <v>22.926125842399998</v>
      </c>
      <c r="T1714" s="17">
        <f>[1]!share_freesharesmv(A1714,"",100000000)</f>
        <v>16.763480698799999</v>
      </c>
      <c r="U1714" s="17">
        <f>[1]!s_dq_amount_btin(A1714,E1714,100000000)</f>
        <v>0.73224445999999999</v>
      </c>
      <c r="V1714" s="17">
        <f>[1]!s_dq_turn(A1714,E1714)</f>
        <v>3.3073453683905267</v>
      </c>
      <c r="W1714" s="2">
        <f>[1]!s_pq_amount(A1714,"20260101","",100000000)</f>
        <v>119.35696973</v>
      </c>
      <c r="X1714" s="2">
        <f>[1]!s_pq_avgamount(A1714,"20260101","",100000000)</f>
        <v>1.0850633611818183</v>
      </c>
      <c r="Y1714" s="17">
        <f>[1]!s_ipo_dilutedpe(A1714)</f>
        <v>70.45</v>
      </c>
      <c r="Z1714" s="12">
        <f>[1]!s_ipo_collection_total(A1714,100000000)</f>
        <v>7.75</v>
      </c>
      <c r="AA1714" s="2">
        <f>[1]!s_val_pe_ttm(A1714,E1714)</f>
        <v>-68.9769287109375</v>
      </c>
      <c r="AB1714" s="5">
        <f>[1]!s_info_zjtxornot1(A1714,"")</f>
        <v>0</v>
      </c>
      <c r="AC1714" s="22" t="str">
        <f>[1]!s_info_nature1(A1714,"")</f>
        <v>地方国有企业</v>
      </c>
      <c r="AD1714" s="6" t="str">
        <f>[1]!s_info_city(A1714)</f>
        <v>南昌市</v>
      </c>
      <c r="AE1714" s="6" t="str">
        <f>[1]!s_info_province(A1714)</f>
        <v>江西省</v>
      </c>
      <c r="AF1714">
        <v>115.892151</v>
      </c>
      <c r="AG1714">
        <v>28.676493000000001</v>
      </c>
    </row>
    <row r="1715" spans="1:33" x14ac:dyDescent="0.3">
      <c r="A1715" s="12" t="s">
        <v>3973</v>
      </c>
      <c r="B1715" s="12" t="s">
        <v>3974</v>
      </c>
      <c r="C1715" s="16" t="str">
        <f>[1]!s_info_mkt(A1715)</f>
        <v>创业板</v>
      </c>
      <c r="D1715" s="16" t="str">
        <f>[1]!s_ipo_listeddate(A1715)</f>
        <v>2016-09-30</v>
      </c>
      <c r="E1715" s="16" t="str">
        <f>[1]!lastradeday_s("000002","")</f>
        <v>2026-06-22</v>
      </c>
      <c r="F1715" s="16" t="str">
        <f>[1]!s_info_industry_csrc2023(A1715,"",3)</f>
        <v>专用设备制造业</v>
      </c>
      <c r="G1715" s="16" t="str">
        <f>[1]!s_info_industry_csrc2023(A1715,"",1)</f>
        <v>制造业</v>
      </c>
      <c r="H1715" s="16">
        <f>[1]!s_is(A1715,83,"FY","YTD","20251231",1,"",100000000)</f>
        <v>3.1533897517000002</v>
      </c>
      <c r="I1715" s="16">
        <f>[1]!s_is(A1715,83,"FY","YTD","20241231",1,"",100000000)</f>
        <v>3.4708774854000004</v>
      </c>
      <c r="J1715" s="16">
        <f t="shared" si="78"/>
        <v>-9.1471892924912979E-2</v>
      </c>
      <c r="K1715" s="16">
        <f>[1]!s_is(A1715,61,"FY","YTD","20251231",1,"",100000000)</f>
        <v>7.9177052100000006E-2</v>
      </c>
      <c r="L1715" s="16">
        <f>[1]!s_is(A1715,61,"FY","YTD","20241231",1,"",100000000)</f>
        <v>0.13698660430000001</v>
      </c>
      <c r="M1715" s="16">
        <f t="shared" si="79"/>
        <v>-0.42200879783396456</v>
      </c>
      <c r="N1715" s="16">
        <f>[1]!s_fa_roe(A1715,"20251231")</f>
        <v>1.4389000000000001</v>
      </c>
      <c r="O1715" s="16">
        <f>[1]!s_stmnote_rdexp(A1715,"20251231",1,10000)</f>
        <v>1875.7464620000001</v>
      </c>
      <c r="P1715" s="20">
        <f t="shared" si="80"/>
        <v>5.9483495847247568E-2</v>
      </c>
      <c r="Q1715" s="16">
        <f>[1]!s_margin_tradingbalance(A1715,"",10000)</f>
        <v>0</v>
      </c>
      <c r="R1715" s="16">
        <f>[1]!s_margin_seclendingbalance(A1715,"",10000)</f>
        <v>0</v>
      </c>
      <c r="S1715" s="17">
        <f>[1]!s_val_ev(A1715,"",100000000)</f>
        <v>19.107621999999999</v>
      </c>
      <c r="T1715" s="17">
        <f>[1]!share_freesharesmv(A1715,"",100000000)</f>
        <v>10.599489012499999</v>
      </c>
      <c r="U1715" s="17">
        <f>[1]!s_dq_amount_btin(A1715,E1715,100000000)</f>
        <v>0.39728338000000002</v>
      </c>
      <c r="V1715" s="17">
        <f>[1]!s_dq_turn(A1715,E1715)</f>
        <v>2.8253119738278927</v>
      </c>
      <c r="W1715" s="2">
        <f>[1]!s_pq_amount(A1715,"20260101","",100000000)</f>
        <v>50.944510690000001</v>
      </c>
      <c r="X1715" s="2">
        <f>[1]!s_pq_avgamount(A1715,"20260101","",100000000)</f>
        <v>0.4631319153636364</v>
      </c>
      <c r="Y1715" s="17">
        <f>[1]!s_ipo_dilutedpe(A1715)</f>
        <v>22.99</v>
      </c>
      <c r="Z1715" s="12">
        <f>[1]!s_ipo_collection_total(A1715,100000000)</f>
        <v>2.5055010000000002</v>
      </c>
      <c r="AA1715" s="2">
        <f>[1]!s_val_pe_ttm(A1715,E1715)</f>
        <v>356.34976196289063</v>
      </c>
      <c r="AB1715" s="5">
        <f>[1]!s_info_zjtxornot1(A1715,"")</f>
        <v>1</v>
      </c>
      <c r="AC1715" s="22" t="str">
        <f>[1]!s_info_nature1(A1715,"")</f>
        <v>外资企业</v>
      </c>
      <c r="AD1715" s="6" t="str">
        <f>[1]!s_info_city(A1715)</f>
        <v>昆山市</v>
      </c>
      <c r="AE1715" s="6" t="str">
        <f>[1]!s_info_province(A1715)</f>
        <v>江苏省</v>
      </c>
      <c r="AF1715">
        <v>120.965808</v>
      </c>
      <c r="AG1715">
        <v>31.328937</v>
      </c>
    </row>
    <row r="1716" spans="1:33" x14ac:dyDescent="0.3">
      <c r="A1716" s="12" t="s">
        <v>3975</v>
      </c>
      <c r="B1716" s="12" t="s">
        <v>3976</v>
      </c>
      <c r="C1716" s="16" t="str">
        <f>[1]!s_info_mkt(A1716)</f>
        <v>主板</v>
      </c>
      <c r="D1716" s="16" t="str">
        <f>[1]!s_ipo_listeddate(A1716)</f>
        <v>1997-05-08</v>
      </c>
      <c r="E1716" s="16" t="str">
        <f>[1]!lastradeday_s("000002","")</f>
        <v>2026-06-22</v>
      </c>
      <c r="F1716" s="16" t="str">
        <f>[1]!s_info_industry_csrc2023(A1716,"",3)</f>
        <v>零售业</v>
      </c>
      <c r="G1716" s="16" t="str">
        <f>[1]!s_info_industry_csrc2023(A1716,"",1)</f>
        <v>批发和零售业</v>
      </c>
      <c r="H1716" s="16">
        <f>[1]!s_is(A1716,83,"FY","YTD","20251231",1,"",100000000)</f>
        <v>7.4609171645000005</v>
      </c>
      <c r="I1716" s="16">
        <f>[1]!s_is(A1716,83,"FY","YTD","20241231",1,"",100000000)</f>
        <v>7.6331832638000003</v>
      </c>
      <c r="J1716" s="16">
        <f t="shared" si="78"/>
        <v>-2.2568054944647198E-2</v>
      </c>
      <c r="K1716" s="16">
        <f>[1]!s_is(A1716,61,"FY","YTD","20251231",1,"",100000000)</f>
        <v>1.1422183234999999</v>
      </c>
      <c r="L1716" s="16">
        <f>[1]!s_is(A1716,61,"FY","YTD","20241231",1,"",100000000)</f>
        <v>1.0039834398</v>
      </c>
      <c r="M1716" s="16">
        <f t="shared" si="79"/>
        <v>0.13768641814205332</v>
      </c>
      <c r="N1716" s="16">
        <f>[1]!s_fa_roe(A1716,"20251231")</f>
        <v>5.7945000000000002</v>
      </c>
      <c r="O1716" s="16">
        <f>[1]!s_stmnote_rdexp(A1716,"20251231",1,10000)</f>
        <v>0</v>
      </c>
      <c r="P1716" s="20">
        <f t="shared" si="80"/>
        <v>0</v>
      </c>
      <c r="Q1716" s="16">
        <f>[1]!s_margin_tradingbalance(A1716,"",10000)</f>
        <v>0</v>
      </c>
      <c r="R1716" s="16">
        <f>[1]!s_margin_seclendingbalance(A1716,"",10000)</f>
        <v>0</v>
      </c>
      <c r="S1716" s="17">
        <f>[1]!s_val_ev(A1716,"",100000000)</f>
        <v>25.400427234000002</v>
      </c>
      <c r="T1716" s="17">
        <f>[1]!share_freesharesmv(A1716,"",100000000)</f>
        <v>11.836281237</v>
      </c>
      <c r="U1716" s="17">
        <f>[1]!s_dq_amount_btin(A1716,E1716,100000000)</f>
        <v>0.33272294000000002</v>
      </c>
      <c r="V1716" s="17">
        <f>[1]!s_dq_turn(A1716,E1716)</f>
        <v>1.4777528361308614</v>
      </c>
      <c r="W1716" s="2">
        <f>[1]!s_pq_amount(A1716,"20260101","",100000000)</f>
        <v>106.35326725</v>
      </c>
      <c r="X1716" s="2">
        <f>[1]!s_pq_avgamount(A1716,"20260101","",100000000)</f>
        <v>0.96684788409090905</v>
      </c>
      <c r="Y1716" s="17">
        <f>[1]!s_ipo_dilutedpe(A1716)</f>
        <v>0</v>
      </c>
      <c r="Z1716" s="12">
        <f>[1]!s_ipo_collection_total(A1716,100000000)</f>
        <v>2.25</v>
      </c>
      <c r="AA1716" s="2">
        <f>[1]!s_val_pe_ttm(A1716,E1716)</f>
        <v>22.194087982177734</v>
      </c>
      <c r="AB1716" s="5">
        <f>[1]!s_info_zjtxornot1(A1716,"")</f>
        <v>0</v>
      </c>
      <c r="AC1716" s="22" t="str">
        <f>[1]!s_info_nature1(A1716,"")</f>
        <v>民营企业</v>
      </c>
      <c r="AD1716" s="6" t="str">
        <f>[1]!s_info_city(A1716)</f>
        <v>沈阳市</v>
      </c>
      <c r="AE1716" s="6" t="str">
        <f>[1]!s_info_province(A1716)</f>
        <v>辽宁省</v>
      </c>
      <c r="AF1716">
        <v>123.429096</v>
      </c>
      <c r="AG1716">
        <v>41.796767000000003</v>
      </c>
    </row>
    <row r="1717" spans="1:33" x14ac:dyDescent="0.3">
      <c r="A1717" s="12" t="s">
        <v>3977</v>
      </c>
      <c r="B1717" s="12" t="s">
        <v>3978</v>
      </c>
      <c r="C1717" s="16" t="str">
        <f>[1]!s_info_mkt(A1717)</f>
        <v>创业板</v>
      </c>
      <c r="D1717" s="16" t="str">
        <f>[1]!s_ipo_listeddate(A1717)</f>
        <v>2011-01-07</v>
      </c>
      <c r="E1717" s="16" t="str">
        <f>[1]!lastradeday_s("000002","")</f>
        <v>2026-06-22</v>
      </c>
      <c r="F1717" s="16" t="str">
        <f>[1]!s_info_industry_csrc2023(A1717,"",3)</f>
        <v>医药制造业</v>
      </c>
      <c r="G1717" s="16" t="str">
        <f>[1]!s_info_industry_csrc2023(A1717,"",1)</f>
        <v>制造业</v>
      </c>
      <c r="H1717" s="16">
        <f>[1]!s_is(A1717,83,"FY","YTD","20251231",1,"",100000000)</f>
        <v>27.830593745799998</v>
      </c>
      <c r="I1717" s="16">
        <f>[1]!s_is(A1717,83,"FY","YTD","20241231",1,"",100000000)</f>
        <v>29.711275726700002</v>
      </c>
      <c r="J1717" s="16">
        <f t="shared" si="78"/>
        <v>-6.3298594048923018E-2</v>
      </c>
      <c r="K1717" s="16">
        <f>[1]!s_is(A1717,61,"FY","YTD","20251231",1,"",100000000)</f>
        <v>-3.0106169880000002</v>
      </c>
      <c r="L1717" s="16">
        <f>[1]!s_is(A1717,61,"FY","YTD","20241231",1,"",100000000)</f>
        <v>-13.2856392826</v>
      </c>
      <c r="M1717" s="16">
        <f t="shared" si="79"/>
        <v>0.7733931409726772</v>
      </c>
      <c r="N1717" s="16">
        <f>[1]!s_fa_roe(A1717,"20251231")</f>
        <v>-8.5449000000000002</v>
      </c>
      <c r="O1717" s="16">
        <f>[1]!s_stmnote_rdexp(A1717,"20251231",1,10000)</f>
        <v>22230.173937</v>
      </c>
      <c r="P1717" s="20">
        <f t="shared" si="80"/>
        <v>7.9876750528740784E-2</v>
      </c>
      <c r="Q1717" s="16">
        <f>[1]!s_margin_tradingbalance(A1717,"",10000)</f>
        <v>36510.4755</v>
      </c>
      <c r="R1717" s="16">
        <f>[1]!s_margin_seclendingbalance(A1717,"",10000)</f>
        <v>31.601700000000001</v>
      </c>
      <c r="S1717" s="17">
        <f>[1]!s_val_ev(A1717,"",100000000)</f>
        <v>46.737473937600001</v>
      </c>
      <c r="T1717" s="17">
        <f>[1]!share_freesharesmv(A1717,"",100000000)</f>
        <v>32.464299687299999</v>
      </c>
      <c r="U1717" s="17">
        <f>[1]!s_dq_amount_btin(A1717,E1717,100000000)</f>
        <v>0.52718909000000003</v>
      </c>
      <c r="V1717" s="17">
        <f>[1]!s_dq_turn(A1717,E1717)</f>
        <v>1.1431126402575322</v>
      </c>
      <c r="W1717" s="2">
        <f>[1]!s_pq_amount(A1717,"20260101","",100000000)</f>
        <v>179.91274533999999</v>
      </c>
      <c r="X1717" s="2">
        <f>[1]!s_pq_avgamount(A1717,"20260101","",100000000)</f>
        <v>1.6355704121818182</v>
      </c>
      <c r="Y1717" s="17">
        <f>[1]!s_ipo_dilutedpe(A1717)</f>
        <v>82.58</v>
      </c>
      <c r="Z1717" s="12">
        <f>[1]!s_ipo_collection_total(A1717,100000000)</f>
        <v>13.968</v>
      </c>
      <c r="AA1717" s="2">
        <f>[1]!s_val_pe_ttm(A1717,E1717)</f>
        <v>-15.411440849304199</v>
      </c>
      <c r="AB1717" s="5">
        <f>[1]!s_info_zjtxornot1(A1717,"")</f>
        <v>0</v>
      </c>
      <c r="AC1717" s="22" t="str">
        <f>[1]!s_info_nature1(A1717,"")</f>
        <v>民营企业</v>
      </c>
      <c r="AD1717" s="6" t="str">
        <f>[1]!s_info_city(A1717)</f>
        <v>长治市</v>
      </c>
      <c r="AE1717" s="6" t="str">
        <f>[1]!s_info_province(A1717)</f>
        <v>山西省</v>
      </c>
      <c r="AF1717">
        <v>113.113556</v>
      </c>
      <c r="AG1717">
        <v>36.191111999999997</v>
      </c>
    </row>
    <row r="1718" spans="1:33" x14ac:dyDescent="0.3">
      <c r="A1718" s="12" t="s">
        <v>3979</v>
      </c>
      <c r="B1718" s="12" t="s">
        <v>3980</v>
      </c>
      <c r="C1718" s="16" t="str">
        <f>[1]!s_info_mkt(A1718)</f>
        <v>主板</v>
      </c>
      <c r="D1718" s="16" t="str">
        <f>[1]!s_ipo_listeddate(A1718)</f>
        <v>2023-04-10</v>
      </c>
      <c r="E1718" s="16" t="str">
        <f>[1]!lastradeday_s("000002","")</f>
        <v>2026-06-22</v>
      </c>
      <c r="F1718" s="16" t="str">
        <f>[1]!s_info_industry_csrc2023(A1718,"",3)</f>
        <v>批发业</v>
      </c>
      <c r="G1718" s="16" t="str">
        <f>[1]!s_info_industry_csrc2023(A1718,"",1)</f>
        <v>批发和零售业</v>
      </c>
      <c r="H1718" s="16">
        <f>[1]!s_is(A1718,83,"FY","YTD","20251231",1,"",100000000)</f>
        <v>1418.1911369897</v>
      </c>
      <c r="I1718" s="16">
        <f>[1]!s_is(A1718,83,"FY","YTD","20241231",1,"",100000000)</f>
        <v>1301.8989155688</v>
      </c>
      <c r="J1718" s="16">
        <f t="shared" si="78"/>
        <v>8.932507741593132E-2</v>
      </c>
      <c r="K1718" s="16">
        <f>[1]!s_is(A1718,61,"FY","YTD","20251231",1,"",100000000)</f>
        <v>26.894395168300001</v>
      </c>
      <c r="L1718" s="16">
        <f>[1]!s_is(A1718,61,"FY","YTD","20241231",1,"",100000000)</f>
        <v>22.382482338200003</v>
      </c>
      <c r="M1718" s="16">
        <f t="shared" si="79"/>
        <v>0.20158232504888668</v>
      </c>
      <c r="N1718" s="16">
        <f>[1]!s_fa_roe(A1718,"20251231")</f>
        <v>11.902100000000001</v>
      </c>
      <c r="O1718" s="16">
        <f>[1]!s_stmnote_rdexp(A1718,"20251231",1,10000)</f>
        <v>5142.8820640000004</v>
      </c>
      <c r="P1718" s="20">
        <f t="shared" si="80"/>
        <v>3.6263673702801826E-4</v>
      </c>
      <c r="Q1718" s="16">
        <f>[1]!s_margin_tradingbalance(A1718,"",10000)</f>
        <v>57083.4614</v>
      </c>
      <c r="R1718" s="16">
        <f>[1]!s_margin_seclendingbalance(A1718,"",10000)</f>
        <v>223.4128</v>
      </c>
      <c r="S1718" s="17">
        <f>[1]!s_val_ev(A1718,"",100000000)</f>
        <v>614.45999999999992</v>
      </c>
      <c r="T1718" s="17">
        <f>[1]!share_freesharesmv(A1718,"",100000000)</f>
        <v>63.232930813799989</v>
      </c>
      <c r="U1718" s="17">
        <f>[1]!s_dq_amount_btin(A1718,E1718,100000000)</f>
        <v>4.14656453</v>
      </c>
      <c r="V1718" s="17">
        <f>[1]!s_dq_turn(A1718,E1718)</f>
        <v>0.6922634489795918</v>
      </c>
      <c r="W1718" s="2">
        <f>[1]!s_pq_amount(A1718,"20260101","",100000000)</f>
        <v>342.23870263999999</v>
      </c>
      <c r="X1718" s="2">
        <f>[1]!s_pq_avgamount(A1718,"20260101","",100000000)</f>
        <v>3.1112609330909091</v>
      </c>
      <c r="Y1718" s="17">
        <f>[1]!s_ipo_dilutedpe(A1718)</f>
        <v>20.21</v>
      </c>
      <c r="Z1718" s="12">
        <f>[1]!s_ipo_collection_total(A1718,100000000)</f>
        <v>32.975923132600002</v>
      </c>
      <c r="AA1718" s="2">
        <f>[1]!s_val_pe_ttm(A1718,E1718)</f>
        <v>17.580652236938477</v>
      </c>
      <c r="AB1718" s="5">
        <f>[1]!s_info_zjtxornot1(A1718,"")</f>
        <v>0</v>
      </c>
      <c r="AC1718" s="22" t="str">
        <f>[1]!s_info_nature1(A1718,"")</f>
        <v>中央国有企业</v>
      </c>
      <c r="AD1718" s="6" t="str">
        <f>[1]!s_info_city(A1718)</f>
        <v>北京市</v>
      </c>
      <c r="AE1718" s="6" t="str">
        <f>[1]!s_info_province(A1718)</f>
        <v>北京</v>
      </c>
      <c r="AF1718">
        <v>116.40528500000001</v>
      </c>
      <c r="AG1718">
        <v>39.904989</v>
      </c>
    </row>
    <row r="1719" spans="1:33" x14ac:dyDescent="0.3">
      <c r="A1719" s="12" t="s">
        <v>3981</v>
      </c>
      <c r="B1719" s="12" t="s">
        <v>3982</v>
      </c>
      <c r="C1719" s="16" t="str">
        <f>[1]!s_info_mkt(A1719)</f>
        <v>主板</v>
      </c>
      <c r="D1719" s="16" t="str">
        <f>[1]!s_ipo_listeddate(A1719)</f>
        <v>2012-03-16</v>
      </c>
      <c r="E1719" s="16" t="str">
        <f>[1]!lastradeday_s("000002","")</f>
        <v>2026-06-22</v>
      </c>
      <c r="F1719" s="16" t="str">
        <f>[1]!s_info_industry_csrc2023(A1719,"",3)</f>
        <v>食品制造业</v>
      </c>
      <c r="G1719" s="16" t="str">
        <f>[1]!s_info_industry_csrc2023(A1719,"",1)</f>
        <v>制造业</v>
      </c>
      <c r="H1719" s="16">
        <f>[1]!s_is(A1719,83,"FY","YTD","20251231",1,"",100000000)</f>
        <v>43.282392497399997</v>
      </c>
      <c r="I1719" s="16">
        <f>[1]!s_is(A1719,83,"FY","YTD","20241231",1,"",100000000)</f>
        <v>45.668472707700005</v>
      </c>
      <c r="J1719" s="16">
        <f t="shared" si="78"/>
        <v>-5.2247865295869667E-2</v>
      </c>
      <c r="K1719" s="16">
        <f>[1]!s_is(A1719,61,"FY","YTD","20251231",1,"",100000000)</f>
        <v>0.92278403090000005</v>
      </c>
      <c r="L1719" s="16">
        <f>[1]!s_is(A1719,61,"FY","YTD","20241231",1,"",100000000)</f>
        <v>1.4594859566</v>
      </c>
      <c r="M1719" s="16">
        <f t="shared" si="79"/>
        <v>-0.36773353198292774</v>
      </c>
      <c r="N1719" s="16">
        <f>[1]!s_fa_roe(A1719,"20251231")</f>
        <v>3.9342999999999999</v>
      </c>
      <c r="O1719" s="16">
        <f>[1]!s_stmnote_rdexp(A1719,"20251231",1,10000)</f>
        <v>4373.4391530000003</v>
      </c>
      <c r="P1719" s="20">
        <f t="shared" si="80"/>
        <v>1.010443023283132E-2</v>
      </c>
      <c r="Q1719" s="16">
        <f>[1]!s_margin_tradingbalance(A1719,"",10000)</f>
        <v>0</v>
      </c>
      <c r="R1719" s="16">
        <f>[1]!s_margin_seclendingbalance(A1719,"",10000)</f>
        <v>0</v>
      </c>
      <c r="S1719" s="17">
        <f>[1]!s_val_ev(A1719,"",100000000)</f>
        <v>24.385682714400001</v>
      </c>
      <c r="T1719" s="17">
        <f>[1]!share_freesharesmv(A1719,"",100000000)</f>
        <v>13.863682304400001</v>
      </c>
      <c r="U1719" s="17">
        <f>[1]!s_dq_amount_btin(A1719,E1719,100000000)</f>
        <v>0.23294258000000001</v>
      </c>
      <c r="V1719" s="17">
        <f>[1]!s_dq_turn(A1719,E1719)</f>
        <v>1.0188260412716739</v>
      </c>
      <c r="W1719" s="2">
        <f>[1]!s_pq_amount(A1719,"20260101","",100000000)</f>
        <v>37.40798908</v>
      </c>
      <c r="X1719" s="2">
        <f>[1]!s_pq_avgamount(A1719,"20260101","",100000000)</f>
        <v>0.34007262799999999</v>
      </c>
      <c r="Y1719" s="17">
        <f>[1]!s_ipo_dilutedpe(A1719)</f>
        <v>28.77</v>
      </c>
      <c r="Z1719" s="12">
        <f>[1]!s_ipo_collection_total(A1719,100000000)</f>
        <v>4.3616999999999999</v>
      </c>
      <c r="AA1719" s="2">
        <f>[1]!s_val_pe_ttm(A1719,E1719)</f>
        <v>60.314571380615234</v>
      </c>
      <c r="AB1719" s="5">
        <f>[1]!s_info_zjtxornot1(A1719,"")</f>
        <v>0</v>
      </c>
      <c r="AC1719" s="22" t="str">
        <f>[1]!s_info_nature1(A1719,"")</f>
        <v>民营企业</v>
      </c>
      <c r="AD1719" s="6" t="str">
        <f>[1]!s_info_city(A1719)</f>
        <v>益阳市</v>
      </c>
      <c r="AE1719" s="6" t="str">
        <f>[1]!s_info_province(A1719)</f>
        <v>湖南省</v>
      </c>
      <c r="AF1719">
        <v>112.355042</v>
      </c>
      <c r="AG1719">
        <v>28.570066000000001</v>
      </c>
    </row>
    <row r="1720" spans="1:33" x14ac:dyDescent="0.3">
      <c r="A1720" s="12" t="s">
        <v>3983</v>
      </c>
      <c r="B1720" s="12" t="s">
        <v>3984</v>
      </c>
      <c r="C1720" s="16" t="str">
        <f>[1]!s_info_mkt(A1720)</f>
        <v>创业板</v>
      </c>
      <c r="D1720" s="16" t="str">
        <f>[1]!s_ipo_listeddate(A1720)</f>
        <v>2022-08-02</v>
      </c>
      <c r="E1720" s="16" t="str">
        <f>[1]!lastradeday_s("000002","")</f>
        <v>2026-06-22</v>
      </c>
      <c r="F1720" s="16" t="str">
        <f>[1]!s_info_industry_csrc2023(A1720,"",3)</f>
        <v>研究和试验发展</v>
      </c>
      <c r="G1720" s="16" t="str">
        <f>[1]!s_info_industry_csrc2023(A1720,"",1)</f>
        <v>科学研究和技术服务业</v>
      </c>
      <c r="H1720" s="16">
        <f>[1]!s_is(A1720,83,"FY","YTD","20251231",1,"",100000000)</f>
        <v>8.5100665539999998</v>
      </c>
      <c r="I1720" s="16">
        <f>[1]!s_is(A1720,83,"FY","YTD","20241231",1,"",100000000)</f>
        <v>7.4400410752999999</v>
      </c>
      <c r="J1720" s="16">
        <f t="shared" si="78"/>
        <v>0.14381983484638949</v>
      </c>
      <c r="K1720" s="16">
        <f>[1]!s_is(A1720,61,"FY","YTD","20251231",1,"",100000000)</f>
        <v>1.3689958884</v>
      </c>
      <c r="L1720" s="16">
        <f>[1]!s_is(A1720,61,"FY","YTD","20241231",1,"",100000000)</f>
        <v>1.4022110991999999</v>
      </c>
      <c r="M1720" s="16">
        <f t="shared" si="79"/>
        <v>-2.3687739184884565E-2</v>
      </c>
      <c r="N1720" s="16">
        <f>[1]!s_fa_roe(A1720,"20251231")</f>
        <v>7.2039</v>
      </c>
      <c r="O1720" s="16">
        <f>[1]!s_stmnote_rdexp(A1720,"20251231",1,10000)</f>
        <v>6196.8550169999999</v>
      </c>
      <c r="P1720" s="20">
        <f t="shared" si="80"/>
        <v>7.2817938351930775E-2</v>
      </c>
      <c r="Q1720" s="16">
        <f>[1]!s_margin_tradingbalance(A1720,"",10000)</f>
        <v>7440.7034999999996</v>
      </c>
      <c r="R1720" s="16">
        <f>[1]!s_margin_seclendingbalance(A1720,"",10000)</f>
        <v>23.524999999999999</v>
      </c>
      <c r="S1720" s="17">
        <f>[1]!s_val_ev(A1720,"",100000000)</f>
        <v>47.373106067999998</v>
      </c>
      <c r="T1720" s="17">
        <f>[1]!share_freesharesmv(A1720,"",100000000)</f>
        <v>19.642059746999998</v>
      </c>
      <c r="U1720" s="17">
        <f>[1]!s_dq_amount_btin(A1720,E1720,100000000)</f>
        <v>1.3352072200000002</v>
      </c>
      <c r="V1720" s="17">
        <f>[1]!s_dq_turn(A1720,E1720)</f>
        <v>2.9192385938015151</v>
      </c>
      <c r="W1720" s="2">
        <f>[1]!s_pq_amount(A1720,"20260101","",100000000)</f>
        <v>161.93461053999999</v>
      </c>
      <c r="X1720" s="2">
        <f>[1]!s_pq_avgamount(A1720,"20260101","",100000000)</f>
        <v>1.4721328230909092</v>
      </c>
      <c r="Y1720" s="17">
        <f>[1]!s_ipo_dilutedpe(A1720)</f>
        <v>50.13</v>
      </c>
      <c r="Z1720" s="12">
        <f>[1]!s_ipo_collection_total(A1720,100000000)</f>
        <v>11.832000000000001</v>
      </c>
      <c r="AA1720" s="2">
        <f>[1]!s_val_pe_ttm(A1720,E1720)</f>
        <v>35.445339202880859</v>
      </c>
      <c r="AB1720" s="5">
        <f>[1]!s_info_zjtxornot1(A1720,"")</f>
        <v>0</v>
      </c>
      <c r="AC1720" s="22" t="str">
        <f>[1]!s_info_nature1(A1720,"")</f>
        <v>民营企业</v>
      </c>
      <c r="AD1720" s="6" t="str">
        <f>[1]!s_info_city(A1720)</f>
        <v>北京市</v>
      </c>
      <c r="AE1720" s="6" t="str">
        <f>[1]!s_info_province(A1720)</f>
        <v>北京</v>
      </c>
      <c r="AF1720">
        <v>116.40528500000001</v>
      </c>
      <c r="AG1720">
        <v>39.904989</v>
      </c>
    </row>
    <row r="1721" spans="1:33" x14ac:dyDescent="0.3">
      <c r="A1721" s="12" t="s">
        <v>3985</v>
      </c>
      <c r="B1721" s="12" t="s">
        <v>3986</v>
      </c>
      <c r="C1721" s="16" t="str">
        <f>[1]!s_info_mkt(A1721)</f>
        <v>主板</v>
      </c>
      <c r="D1721" s="16" t="str">
        <f>[1]!s_ipo_listeddate(A1721)</f>
        <v>2002-09-19</v>
      </c>
      <c r="E1721" s="16" t="str">
        <f>[1]!lastradeday_s("000002","")</f>
        <v>2026-06-22</v>
      </c>
      <c r="F1721" s="16" t="str">
        <f>[1]!s_info_industry_csrc2023(A1721,"",3)</f>
        <v>专用设备制造业</v>
      </c>
      <c r="G1721" s="16" t="str">
        <f>[1]!s_info_industry_csrc2023(A1721,"",1)</f>
        <v>制造业</v>
      </c>
      <c r="H1721" s="16">
        <f>[1]!s_is(A1721,83,"FY","YTD","20251231",1,"",100000000)</f>
        <v>7.9216658524000003</v>
      </c>
      <c r="I1721" s="16">
        <f>[1]!s_is(A1721,83,"FY","YTD","20241231",1,"",100000000)</f>
        <v>7.3941744570000001</v>
      </c>
      <c r="J1721" s="16">
        <f t="shared" si="78"/>
        <v>7.133878142415595E-2</v>
      </c>
      <c r="K1721" s="16">
        <f>[1]!s_is(A1721,61,"FY","YTD","20251231",1,"",100000000)</f>
        <v>0.51603287090000005</v>
      </c>
      <c r="L1721" s="16">
        <f>[1]!s_is(A1721,61,"FY","YTD","20241231",1,"",100000000)</f>
        <v>0.52608276840000001</v>
      </c>
      <c r="M1721" s="16">
        <f t="shared" si="79"/>
        <v>-1.9103263029437708E-2</v>
      </c>
      <c r="N1721" s="16">
        <f>[1]!s_fa_roe(A1721,"20251231")</f>
        <v>5.3625999999999996</v>
      </c>
      <c r="O1721" s="16">
        <f>[1]!s_stmnote_rdexp(A1721,"20251231",1,10000)</f>
        <v>5617.6127200000001</v>
      </c>
      <c r="P1721" s="20">
        <f t="shared" si="80"/>
        <v>7.091453773322251E-2</v>
      </c>
      <c r="Q1721" s="16">
        <f>[1]!s_margin_tradingbalance(A1721,"",10000)</f>
        <v>0</v>
      </c>
      <c r="R1721" s="16">
        <f>[1]!s_margin_seclendingbalance(A1721,"",10000)</f>
        <v>0</v>
      </c>
      <c r="S1721" s="17">
        <f>[1]!s_val_ev(A1721,"",100000000)</f>
        <v>26.77036635</v>
      </c>
      <c r="T1721" s="17">
        <f>[1]!share_freesharesmv(A1721,"",100000000)</f>
        <v>14.6895571872</v>
      </c>
      <c r="U1721" s="17">
        <f>[1]!s_dq_amount_btin(A1721,E1721,100000000)</f>
        <v>0.50770088999999996</v>
      </c>
      <c r="V1721" s="17">
        <f>[1]!s_dq_turn(A1721,E1721)</f>
        <v>1.9386149061796458</v>
      </c>
      <c r="W1721" s="2">
        <f>[1]!s_pq_amount(A1721,"20260101","",100000000)</f>
        <v>53.674301479999997</v>
      </c>
      <c r="X1721" s="2">
        <f>[1]!s_pq_avgamount(A1721,"20260101","",100000000)</f>
        <v>0.48794819527272726</v>
      </c>
      <c r="Y1721" s="17">
        <f>[1]!s_ipo_dilutedpe(A1721)</f>
        <v>19.78</v>
      </c>
      <c r="Z1721" s="12">
        <f>[1]!s_ipo_collection_total(A1721,100000000)</f>
        <v>2.7</v>
      </c>
      <c r="AA1721" s="2">
        <f>[1]!s_val_pe_ttm(A1721,E1721)</f>
        <v>52.977977752685547</v>
      </c>
      <c r="AB1721" s="5">
        <f>[1]!s_info_zjtxornot1(A1721,"")</f>
        <v>1</v>
      </c>
      <c r="AC1721" s="22" t="str">
        <f>[1]!s_info_nature1(A1721,"")</f>
        <v>中央国有企业</v>
      </c>
      <c r="AD1721" s="6" t="str">
        <f>[1]!s_info_city(A1721)</f>
        <v>北京市</v>
      </c>
      <c r="AE1721" s="6" t="str">
        <f>[1]!s_info_province(A1721)</f>
        <v>北京</v>
      </c>
      <c r="AF1721">
        <v>116.40528500000001</v>
      </c>
      <c r="AG1721">
        <v>39.904989</v>
      </c>
    </row>
    <row r="1722" spans="1:33" x14ac:dyDescent="0.3">
      <c r="A1722" s="12" t="s">
        <v>3987</v>
      </c>
      <c r="B1722" s="12" t="s">
        <v>3988</v>
      </c>
      <c r="C1722" s="16" t="str">
        <f>[1]!s_info_mkt(A1722)</f>
        <v>主板</v>
      </c>
      <c r="D1722" s="16" t="str">
        <f>[1]!s_ipo_listeddate(A1722)</f>
        <v>2004-07-21</v>
      </c>
      <c r="E1722" s="16" t="str">
        <f>[1]!lastradeday_s("000002","")</f>
        <v>2026-06-22</v>
      </c>
      <c r="F1722" s="16" t="str">
        <f>[1]!s_info_industry_csrc2023(A1722,"",3)</f>
        <v>医药制造业</v>
      </c>
      <c r="G1722" s="16" t="str">
        <f>[1]!s_info_industry_csrc2023(A1722,"",1)</f>
        <v>制造业</v>
      </c>
      <c r="H1722" s="16">
        <f>[1]!s_is(A1722,83,"FY","YTD","20251231",1,"",100000000)</f>
        <v>16.4248586008</v>
      </c>
      <c r="I1722" s="16">
        <f>[1]!s_is(A1722,83,"FY","YTD","20241231",1,"",100000000)</f>
        <v>17.5919733048</v>
      </c>
      <c r="J1722" s="16">
        <f t="shared" si="78"/>
        <v>-6.6343592260997286E-2</v>
      </c>
      <c r="K1722" s="16">
        <f>[1]!s_is(A1722,61,"FY","YTD","20251231",1,"",100000000)</f>
        <v>-7.3214099353999993</v>
      </c>
      <c r="L1722" s="16">
        <f>[1]!s_is(A1722,61,"FY","YTD","20241231",1,"",100000000)</f>
        <v>-6.4060187682000009</v>
      </c>
      <c r="M1722" s="16">
        <f t="shared" si="79"/>
        <v>-0.14289548631110396</v>
      </c>
      <c r="N1722" s="16">
        <f>[1]!s_fa_roe(A1722,"20251231")</f>
        <v>-24.454699999999999</v>
      </c>
      <c r="O1722" s="16">
        <f>[1]!s_stmnote_rdexp(A1722,"20251231",1,10000)</f>
        <v>24578.125984999999</v>
      </c>
      <c r="P1722" s="20">
        <f t="shared" si="80"/>
        <v>0.14963980258437584</v>
      </c>
      <c r="Q1722" s="16">
        <f>[1]!s_margin_tradingbalance(A1722,"",10000)</f>
        <v>0</v>
      </c>
      <c r="R1722" s="16">
        <f>[1]!s_margin_seclendingbalance(A1722,"",10000)</f>
        <v>0</v>
      </c>
      <c r="S1722" s="17">
        <f>[1]!s_val_ev(A1722,"",100000000)</f>
        <v>25.151747714099997</v>
      </c>
      <c r="T1722" s="17">
        <f>[1]!share_freesharesmv(A1722,"",100000000)</f>
        <v>20.460469343399996</v>
      </c>
      <c r="U1722" s="17">
        <f>[1]!s_dq_amount_btin(A1722,E1722,100000000)</f>
        <v>0.35988650999999999</v>
      </c>
      <c r="V1722" s="17">
        <f>[1]!s_dq_turn(A1722,E1722)</f>
        <v>1.4622079240543315</v>
      </c>
      <c r="W1722" s="2">
        <f>[1]!s_pq_amount(A1722,"20260101","",100000000)</f>
        <v>65.105992099999995</v>
      </c>
      <c r="X1722" s="2">
        <f>[1]!s_pq_avgamount(A1722,"20260101","",100000000)</f>
        <v>0.59187265545454548</v>
      </c>
      <c r="Y1722" s="17">
        <f>[1]!s_ipo_dilutedpe(A1722)</f>
        <v>15.8</v>
      </c>
      <c r="Z1722" s="12">
        <f>[1]!s_ipo_collection_total(A1722,100000000)</f>
        <v>2.0015999999999998</v>
      </c>
      <c r="AA1722" s="2">
        <f>[1]!s_val_pe_ttm(A1722,E1722)</f>
        <v>-3.4580812454223633</v>
      </c>
      <c r="AB1722" s="5">
        <f>[1]!s_info_zjtxornot1(A1722,"")</f>
        <v>1</v>
      </c>
      <c r="AC1722" s="22" t="str">
        <f>[1]!s_info_nature1(A1722,"")</f>
        <v>民营企业</v>
      </c>
      <c r="AD1722" s="6" t="str">
        <f>[1]!s_info_city(A1722)</f>
        <v>上海市</v>
      </c>
      <c r="AE1722" s="6" t="str">
        <f>[1]!s_info_province(A1722)</f>
        <v>上海</v>
      </c>
      <c r="AF1722">
        <v>121.472644</v>
      </c>
      <c r="AG1722">
        <v>31.231705999999999</v>
      </c>
    </row>
    <row r="1723" spans="1:33" x14ac:dyDescent="0.3">
      <c r="A1723" s="12" t="s">
        <v>3989</v>
      </c>
      <c r="B1723" s="12" t="s">
        <v>3990</v>
      </c>
      <c r="C1723" s="16" t="str">
        <f>[1]!s_info_mkt(A1723)</f>
        <v>科创板</v>
      </c>
      <c r="D1723" s="16" t="str">
        <f>[1]!s_ipo_listeddate(A1723)</f>
        <v>2019-12-09</v>
      </c>
      <c r="E1723" s="16" t="str">
        <f>[1]!lastradeday_s("000002","")</f>
        <v>2026-06-22</v>
      </c>
      <c r="F1723" s="16" t="str">
        <f>[1]!s_info_industry_csrc2023(A1723,"",3)</f>
        <v>软件和信息技术服务业</v>
      </c>
      <c r="G1723" s="16" t="str">
        <f>[1]!s_info_industry_csrc2023(A1723,"",1)</f>
        <v>信息传输、软件和信息技术服务业</v>
      </c>
      <c r="H1723" s="16">
        <f>[1]!s_is(A1723,83,"FY","YTD","20251231",1,"",100000000)</f>
        <v>3.3526206962999998</v>
      </c>
      <c r="I1723" s="16">
        <f>[1]!s_is(A1723,83,"FY","YTD","20241231",1,"",100000000)</f>
        <v>3.2339263295</v>
      </c>
      <c r="J1723" s="16">
        <f t="shared" si="78"/>
        <v>3.6702866641477039E-2</v>
      </c>
      <c r="K1723" s="16">
        <f>[1]!s_is(A1723,61,"FY","YTD","20251231",1,"",100000000)</f>
        <v>0.79737233699999999</v>
      </c>
      <c r="L1723" s="16">
        <f>[1]!s_is(A1723,61,"FY","YTD","20241231",1,"",100000000)</f>
        <v>0.32841483649999997</v>
      </c>
      <c r="M1723" s="16">
        <f t="shared" si="79"/>
        <v>1.4279424933958489</v>
      </c>
      <c r="N1723" s="16">
        <f>[1]!s_fa_roe(A1723,"20251231")</f>
        <v>9.1472999999999995</v>
      </c>
      <c r="O1723" s="16">
        <f>[1]!s_stmnote_rdexp(A1723,"20251231",1,10000)</f>
        <v>7516.1291790000005</v>
      </c>
      <c r="P1723" s="20">
        <f t="shared" si="80"/>
        <v>0.22418668438379888</v>
      </c>
      <c r="Q1723" s="16">
        <f>[1]!s_margin_tradingbalance(A1723,"",10000)</f>
        <v>57264.329899999997</v>
      </c>
      <c r="R1723" s="16">
        <f>[1]!s_margin_seclendingbalance(A1723,"",10000)</f>
        <v>47.760300000000001</v>
      </c>
      <c r="S1723" s="17">
        <f>[1]!s_val_ev(A1723,"",100000000)</f>
        <v>157.6908499029</v>
      </c>
      <c r="T1723" s="17">
        <f>[1]!share_freesharesmv(A1723,"",100000000)</f>
        <v>98.105014326299994</v>
      </c>
      <c r="U1723" s="17">
        <f>[1]!s_dq_amount_btin(A1723,E1723,100000000)</f>
        <v>5.8840869600000003</v>
      </c>
      <c r="V1723" s="17">
        <f>[1]!s_dq_turn(A1723,E1723)</f>
        <v>3.7826971942081604</v>
      </c>
      <c r="W1723" s="2">
        <f>[1]!s_pq_amount(A1723,"20260101","",100000000)</f>
        <v>913.13181827999995</v>
      </c>
      <c r="X1723" s="2">
        <f>[1]!s_pq_avgamount(A1723,"20260101","",100000000)</f>
        <v>8.3011983479999998</v>
      </c>
      <c r="Y1723" s="17">
        <f>[1]!s_ipo_dilutedpe(A1723)</f>
        <v>54.25</v>
      </c>
      <c r="Z1723" s="12">
        <f>[1]!s_ipo_collection_total(A1723,100000000)</f>
        <v>5.7587140799999998</v>
      </c>
      <c r="AA1723" s="2">
        <f>[1]!s_val_pe_ttm(A1723,E1723)</f>
        <v>130.96429443359375</v>
      </c>
      <c r="AB1723" s="5">
        <f>[1]!s_info_zjtxornot1(A1723,"")</f>
        <v>1</v>
      </c>
      <c r="AC1723" s="22" t="str">
        <f>[1]!s_info_nature1(A1723,"")</f>
        <v>民营企业</v>
      </c>
      <c r="AD1723" s="6" t="str">
        <f>[1]!s_info_city(A1723)</f>
        <v>宜兴市</v>
      </c>
      <c r="AE1723" s="6" t="str">
        <f>[1]!s_info_province(A1723)</f>
        <v>江苏省</v>
      </c>
      <c r="AF1723">
        <v>119.79026500000001</v>
      </c>
      <c r="AG1723">
        <v>31.362245000000001</v>
      </c>
    </row>
    <row r="1724" spans="1:33" x14ac:dyDescent="0.3">
      <c r="A1724" s="12" t="s">
        <v>3991</v>
      </c>
      <c r="B1724" s="12" t="s">
        <v>3992</v>
      </c>
      <c r="C1724" s="16" t="str">
        <f>[1]!s_info_mkt(A1724)</f>
        <v>主板</v>
      </c>
      <c r="D1724" s="16" t="str">
        <f>[1]!s_ipo_listeddate(A1724)</f>
        <v>2017-11-06</v>
      </c>
      <c r="E1724" s="16" t="str">
        <f>[1]!lastradeday_s("000002","")</f>
        <v>2026-06-22</v>
      </c>
      <c r="F1724" s="16" t="str">
        <f>[1]!s_info_industry_csrc2023(A1724,"",3)</f>
        <v>橡胶和塑料制品业</v>
      </c>
      <c r="G1724" s="16" t="str">
        <f>[1]!s_info_industry_csrc2023(A1724,"",1)</f>
        <v>制造业</v>
      </c>
      <c r="H1724" s="16">
        <f>[1]!s_is(A1724,83,"FY","YTD","20251231",1,"",100000000)</f>
        <v>22.034178957399998</v>
      </c>
      <c r="I1724" s="16">
        <f>[1]!s_is(A1724,83,"FY","YTD","20241231",1,"",100000000)</f>
        <v>24.895346575700003</v>
      </c>
      <c r="J1724" s="16">
        <f t="shared" si="78"/>
        <v>-0.11492780827934934</v>
      </c>
      <c r="K1724" s="16">
        <f>[1]!s_is(A1724,61,"FY","YTD","20251231",1,"",100000000)</f>
        <v>2.4937940832000001</v>
      </c>
      <c r="L1724" s="16">
        <f>[1]!s_is(A1724,61,"FY","YTD","20241231",1,"",100000000)</f>
        <v>1.6923843447</v>
      </c>
      <c r="M1724" s="16">
        <f t="shared" si="79"/>
        <v>0.47353885127202694</v>
      </c>
      <c r="N1724" s="16">
        <f>[1]!s_fa_roe(A1724,"20251231")</f>
        <v>9.7311999999999994</v>
      </c>
      <c r="O1724" s="16">
        <f>[1]!s_stmnote_rdexp(A1724,"20251231",1,10000)</f>
        <v>7658.9583939999993</v>
      </c>
      <c r="P1724" s="20">
        <f t="shared" si="80"/>
        <v>3.4759445354453751E-2</v>
      </c>
      <c r="Q1724" s="16">
        <f>[1]!s_margin_tradingbalance(A1724,"",10000)</f>
        <v>0</v>
      </c>
      <c r="R1724" s="16">
        <f>[1]!s_margin_seclendingbalance(A1724,"",10000)</f>
        <v>0</v>
      </c>
      <c r="S1724" s="17">
        <f>[1]!s_val_ev(A1724,"",100000000)</f>
        <v>34.439044926000001</v>
      </c>
      <c r="T1724" s="17">
        <f>[1]!share_freesharesmv(A1724,"",100000000)</f>
        <v>13.586989709700001</v>
      </c>
      <c r="U1724" s="17">
        <f>[1]!s_dq_amount_btin(A1724,E1724,100000000)</f>
        <v>1.2764220900000001</v>
      </c>
      <c r="V1724" s="17">
        <f>[1]!s_dq_turn(A1724,E1724)</f>
        <v>3.7988901922546887</v>
      </c>
      <c r="W1724" s="2">
        <f>[1]!s_pq_amount(A1724,"20260101","",100000000)</f>
        <v>73.538106650000003</v>
      </c>
      <c r="X1724" s="2">
        <f>[1]!s_pq_avgamount(A1724,"20260101","",100000000)</f>
        <v>0.66852824227272722</v>
      </c>
      <c r="Y1724" s="17">
        <f>[1]!s_ipo_dilutedpe(A1724)</f>
        <v>22.98</v>
      </c>
      <c r="Z1724" s="12">
        <f>[1]!s_ipo_collection_total(A1724,100000000)</f>
        <v>5.3720369999999997</v>
      </c>
      <c r="AA1724" s="2">
        <f>[1]!s_val_pe_ttm(A1724,E1724)</f>
        <v>13.712063789367676</v>
      </c>
      <c r="AB1724" s="5">
        <f>[1]!s_info_zjtxornot1(A1724,"")</f>
        <v>0</v>
      </c>
      <c r="AC1724" s="22" t="str">
        <f>[1]!s_info_nature1(A1724,"")</f>
        <v>民营企业</v>
      </c>
      <c r="AD1724" s="6" t="str">
        <f>[1]!s_info_city(A1724)</f>
        <v>曲阜市</v>
      </c>
      <c r="AE1724" s="6" t="str">
        <f>[1]!s_info_province(A1724)</f>
        <v>山东省</v>
      </c>
      <c r="AF1724">
        <v>117.03179</v>
      </c>
      <c r="AG1724">
        <v>35.615760999999999</v>
      </c>
    </row>
    <row r="1725" spans="1:33" x14ac:dyDescent="0.3">
      <c r="A1725" s="12" t="s">
        <v>3993</v>
      </c>
      <c r="B1725" s="12" t="s">
        <v>3994</v>
      </c>
      <c r="C1725" s="16" t="str">
        <f>[1]!s_info_mkt(A1725)</f>
        <v>主板</v>
      </c>
      <c r="D1725" s="16" t="str">
        <f>[1]!s_ipo_listeddate(A1725)</f>
        <v>2008-05-16</v>
      </c>
      <c r="E1725" s="16" t="str">
        <f>[1]!lastradeday_s("000002","")</f>
        <v>2026-06-22</v>
      </c>
      <c r="F1725" s="16" t="str">
        <f>[1]!s_info_industry_csrc2023(A1725,"",3)</f>
        <v>非金属矿物制品业</v>
      </c>
      <c r="G1725" s="16" t="str">
        <f>[1]!s_info_industry_csrc2023(A1725,"",1)</f>
        <v>制造业</v>
      </c>
      <c r="H1725" s="16">
        <f>[1]!s_is(A1725,83,"FY","YTD","20251231",1,"",100000000)</f>
        <v>41.068778524800003</v>
      </c>
      <c r="I1725" s="16">
        <f>[1]!s_is(A1725,83,"FY","YTD","20241231",1,"",100000000)</f>
        <v>42.775003774399998</v>
      </c>
      <c r="J1725" s="16">
        <f t="shared" si="78"/>
        <v>-3.9888371690130375E-2</v>
      </c>
      <c r="K1725" s="16">
        <f>[1]!s_is(A1725,61,"FY","YTD","20251231",1,"",100000000)</f>
        <v>6.3404218116999997</v>
      </c>
      <c r="L1725" s="16">
        <f>[1]!s_is(A1725,61,"FY","YTD","20241231",1,"",100000000)</f>
        <v>5.3791551397999999</v>
      </c>
      <c r="M1725" s="16">
        <f t="shared" si="79"/>
        <v>0.17870216547346882</v>
      </c>
      <c r="N1725" s="16">
        <f>[1]!s_fa_roe(A1725,"20251231")</f>
        <v>5.2907999999999999</v>
      </c>
      <c r="O1725" s="16">
        <f>[1]!s_stmnote_rdexp(A1725,"20251231",1,10000)</f>
        <v>1957.4604570000001</v>
      </c>
      <c r="P1725" s="20">
        <f t="shared" si="80"/>
        <v>4.7662982131741706E-3</v>
      </c>
      <c r="Q1725" s="16">
        <f>[1]!s_margin_tradingbalance(A1725,"",10000)</f>
        <v>11176.010399999999</v>
      </c>
      <c r="R1725" s="16">
        <f>[1]!s_margin_seclendingbalance(A1725,"",10000)</f>
        <v>316.06560000000002</v>
      </c>
      <c r="S1725" s="17">
        <f>[1]!s_val_ev(A1725,"",100000000)</f>
        <v>87.004552642800007</v>
      </c>
      <c r="T1725" s="17">
        <f>[1]!share_freesharesmv(A1725,"",100000000)</f>
        <v>52.455838527300003</v>
      </c>
      <c r="U1725" s="17">
        <f>[1]!s_dq_amount_btin(A1725,E1725,100000000)</f>
        <v>0.79804545999999998</v>
      </c>
      <c r="V1725" s="17">
        <f>[1]!s_dq_turn(A1725,E1725)</f>
        <v>0.92565112955383522</v>
      </c>
      <c r="W1725" s="2">
        <f>[1]!s_pq_amount(A1725,"20260101","",100000000)</f>
        <v>105.81001205</v>
      </c>
      <c r="X1725" s="2">
        <f>[1]!s_pq_avgamount(A1725,"20260101","",100000000)</f>
        <v>0.96190920045454542</v>
      </c>
      <c r="Y1725" s="17">
        <f>[1]!s_ipo_dilutedpe(A1725)</f>
        <v>27.93</v>
      </c>
      <c r="Z1725" s="12">
        <f>[1]!s_ipo_collection_total(A1725,100000000)</f>
        <v>10.029999999999999</v>
      </c>
      <c r="AA1725" s="2">
        <f>[1]!s_val_pe_ttm(A1725,E1725)</f>
        <v>14.123191833496094</v>
      </c>
      <c r="AB1725" s="5">
        <f>[1]!s_info_zjtxornot1(A1725,"")</f>
        <v>0</v>
      </c>
      <c r="AC1725" s="22" t="str">
        <f>[1]!s_info_nature1(A1725,"")</f>
        <v>民营企业</v>
      </c>
      <c r="AD1725" s="6" t="str">
        <f>[1]!s_info_city(A1725)</f>
        <v>梅州市</v>
      </c>
      <c r="AE1725" s="6" t="str">
        <f>[1]!s_info_province(A1725)</f>
        <v>广东省</v>
      </c>
      <c r="AF1725">
        <v>116.117582</v>
      </c>
      <c r="AG1725">
        <v>24.299112000000001</v>
      </c>
    </row>
    <row r="1726" spans="1:33" x14ac:dyDescent="0.3">
      <c r="A1726" s="12" t="s">
        <v>3995</v>
      </c>
      <c r="B1726" s="12" t="s">
        <v>3996</v>
      </c>
      <c r="C1726" s="16" t="str">
        <f>[1]!s_info_mkt(A1726)</f>
        <v>主板</v>
      </c>
      <c r="D1726" s="16" t="str">
        <f>[1]!s_ipo_listeddate(A1726)</f>
        <v>1994-01-03</v>
      </c>
      <c r="E1726" s="16" t="str">
        <f>[1]!lastradeday_s("000002","")</f>
        <v>2026-06-22</v>
      </c>
      <c r="F1726" s="16" t="str">
        <f>[1]!s_info_industry_csrc2023(A1726,"",3)</f>
        <v>医药制造业</v>
      </c>
      <c r="G1726" s="16" t="str">
        <f>[1]!s_info_industry_csrc2023(A1726,"",1)</f>
        <v>制造业</v>
      </c>
      <c r="H1726" s="16">
        <f>[1]!s_is(A1726,83,"FY","YTD","20251231",1,"",100000000)</f>
        <v>3.5173537181999999</v>
      </c>
      <c r="I1726" s="16">
        <f>[1]!s_is(A1726,83,"FY","YTD","20241231",1,"",100000000)</f>
        <v>3.7217668213000001</v>
      </c>
      <c r="J1726" s="16">
        <f t="shared" si="78"/>
        <v>-5.4923672791676759E-2</v>
      </c>
      <c r="K1726" s="16">
        <f>[1]!s_is(A1726,61,"FY","YTD","20251231",1,"",100000000)</f>
        <v>-2.0829714472999998</v>
      </c>
      <c r="L1726" s="16">
        <f>[1]!s_is(A1726,61,"FY","YTD","20241231",1,"",100000000)</f>
        <v>-8.0580637112999991</v>
      </c>
      <c r="M1726" s="16">
        <f t="shared" si="79"/>
        <v>0.74150471851209077</v>
      </c>
      <c r="N1726" s="16">
        <f>[1]!s_fa_roe(A1726,"20251231")</f>
        <v>-109.7628</v>
      </c>
      <c r="O1726" s="16">
        <f>[1]!s_stmnote_rdexp(A1726,"20251231",1,10000)</f>
        <v>2226.863762</v>
      </c>
      <c r="P1726" s="20">
        <f t="shared" si="80"/>
        <v>6.3310771119703985E-2</v>
      </c>
      <c r="Q1726" s="16">
        <f>[1]!s_margin_tradingbalance(A1726,"",10000)</f>
        <v>75792.364100000006</v>
      </c>
      <c r="R1726" s="16">
        <f>[1]!s_margin_seclendingbalance(A1726,"",10000)</f>
        <v>13.6136</v>
      </c>
      <c r="S1726" s="17">
        <f>[1]!s_val_ev(A1726,"",100000000)</f>
        <v>22.115868275</v>
      </c>
      <c r="T1726" s="17">
        <f>[1]!share_freesharesmv(A1726,"",100000000)</f>
        <v>15.2762206</v>
      </c>
      <c r="U1726" s="17">
        <f>[1]!s_dq_amount_btin(A1726,E1726,100000000)</f>
        <v>0.52217416000000005</v>
      </c>
      <c r="V1726" s="17">
        <f>[1]!s_dq_turn(A1726,E1726)</f>
        <v>2.7241301164695417</v>
      </c>
      <c r="W1726" s="2">
        <f>[1]!s_pq_amount(A1726,"20260101","",100000000)</f>
        <v>86.366916959999998</v>
      </c>
      <c r="X1726" s="2">
        <f>[1]!s_pq_avgamount(A1726,"20260101","",100000000)</f>
        <v>0.78515379054545442</v>
      </c>
      <c r="Y1726" s="17">
        <f>[1]!s_ipo_dilutedpe(A1726)</f>
        <v>0</v>
      </c>
      <c r="Z1726" s="12">
        <f>[1]!s_ipo_collection_total(A1726,100000000)</f>
        <v>0.99</v>
      </c>
      <c r="AA1726" s="2">
        <f>[1]!s_val_pe_ttm(A1726,E1726)</f>
        <v>-10.801229476928711</v>
      </c>
      <c r="AB1726" s="5">
        <f>[1]!s_info_zjtxornot1(A1726,"")</f>
        <v>0</v>
      </c>
      <c r="AC1726" s="22" t="str">
        <f>[1]!s_info_nature1(A1726,"")</f>
        <v>地方国有企业</v>
      </c>
      <c r="AD1726" s="6" t="str">
        <f>[1]!s_info_city(A1726)</f>
        <v>济南市</v>
      </c>
      <c r="AE1726" s="6" t="str">
        <f>[1]!s_info_province(A1726)</f>
        <v>山东省</v>
      </c>
      <c r="AF1726">
        <v>117.000923</v>
      </c>
      <c r="AG1726">
        <v>36.675806999999999</v>
      </c>
    </row>
    <row r="1727" spans="1:33" x14ac:dyDescent="0.3">
      <c r="A1727" s="12" t="s">
        <v>3997</v>
      </c>
      <c r="B1727" s="12" t="s">
        <v>3998</v>
      </c>
      <c r="C1727" s="16" t="str">
        <f>[1]!s_info_mkt(A1727)</f>
        <v>主板</v>
      </c>
      <c r="D1727" s="16" t="str">
        <f>[1]!s_ipo_listeddate(A1727)</f>
        <v>1992-06-02</v>
      </c>
      <c r="E1727" s="16" t="str">
        <f>[1]!lastradeday_s("000002","")</f>
        <v>2026-06-22</v>
      </c>
      <c r="F1727" s="16" t="str">
        <f>[1]!s_info_industry_csrc2023(A1727,"",3)</f>
        <v>房地产业</v>
      </c>
      <c r="G1727" s="16" t="str">
        <f>[1]!s_info_industry_csrc2023(A1727,"",1)</f>
        <v>房地产业</v>
      </c>
      <c r="H1727" s="16">
        <f>[1]!s_is(A1727,83,"FY","YTD","20251231",1,"",100000000)</f>
        <v>3.1014126180999999</v>
      </c>
      <c r="I1727" s="16">
        <f>[1]!s_is(A1727,83,"FY","YTD","20241231",1,"",100000000)</f>
        <v>3.5790744452999999</v>
      </c>
      <c r="J1727" s="16">
        <f t="shared" si="78"/>
        <v>-0.13345959535076446</v>
      </c>
      <c r="K1727" s="16">
        <f>[1]!s_is(A1727,61,"FY","YTD","20251231",1,"",100000000)</f>
        <v>-1.5035768709000001</v>
      </c>
      <c r="L1727" s="16">
        <f>[1]!s_is(A1727,61,"FY","YTD","20241231",1,"",100000000)</f>
        <v>0.1644621084</v>
      </c>
      <c r="M1727" s="16">
        <f t="shared" si="79"/>
        <v>-10.142390825022405</v>
      </c>
      <c r="N1727" s="16">
        <f>[1]!s_fa_roe(A1727,"20251231")</f>
        <v>-9.7106999999999992</v>
      </c>
      <c r="O1727" s="16">
        <f>[1]!s_stmnote_rdexp(A1727,"20251231",1,10000)</f>
        <v>0</v>
      </c>
      <c r="P1727" s="20">
        <f t="shared" si="80"/>
        <v>0</v>
      </c>
      <c r="Q1727" s="16">
        <f>[1]!s_margin_tradingbalance(A1727,"",10000)</f>
        <v>0</v>
      </c>
      <c r="R1727" s="16">
        <f>[1]!s_margin_seclendingbalance(A1727,"",10000)</f>
        <v>0</v>
      </c>
      <c r="S1727" s="17">
        <f>[1]!s_val_ev(A1727,"",100000000)</f>
        <v>24.083599287999998</v>
      </c>
      <c r="T1727" s="17">
        <f>[1]!share_freesharesmv(A1727,"",100000000)</f>
        <v>15.891160322999999</v>
      </c>
      <c r="U1727" s="17">
        <f>[1]!s_dq_amount_btin(A1727,E1727,100000000)</f>
        <v>0.69794721000000004</v>
      </c>
      <c r="V1727" s="17">
        <f>[1]!s_dq_turn(A1727,E1727)</f>
        <v>2.9774147602484393</v>
      </c>
      <c r="W1727" s="2">
        <f>[1]!s_pq_amount(A1727,"20260101","",100000000)</f>
        <v>145.98502062</v>
      </c>
      <c r="X1727" s="2">
        <f>[1]!s_pq_avgamount(A1727,"20260101","",100000000)</f>
        <v>1.327136551090909</v>
      </c>
      <c r="Y1727" s="17">
        <f>[1]!s_ipo_dilutedpe(A1727)</f>
        <v>0</v>
      </c>
      <c r="Z1727" s="12">
        <f>[1]!s_ipo_collection_total(A1727,100000000)</f>
        <v>0.26179999999999998</v>
      </c>
      <c r="AA1727" s="2">
        <f>[1]!s_val_pe_ttm(A1727,E1727)</f>
        <v>-16.130081176757813</v>
      </c>
      <c r="AB1727" s="5">
        <f>[1]!s_info_zjtxornot1(A1727,"")</f>
        <v>0</v>
      </c>
      <c r="AC1727" s="22" t="str">
        <f>[1]!s_info_nature1(A1727,"")</f>
        <v>地方国有企业</v>
      </c>
      <c r="AD1727" s="6" t="str">
        <f>[1]!s_info_city(A1727)</f>
        <v>深圳市</v>
      </c>
      <c r="AE1727" s="6" t="str">
        <f>[1]!s_info_province(A1727)</f>
        <v>广东省</v>
      </c>
      <c r="AF1727">
        <v>114.085947</v>
      </c>
      <c r="AG1727">
        <v>22.547000000000001</v>
      </c>
    </row>
    <row r="1728" spans="1:33" x14ac:dyDescent="0.3">
      <c r="A1728" s="12" t="s">
        <v>3999</v>
      </c>
      <c r="B1728" s="12" t="s">
        <v>4000</v>
      </c>
      <c r="C1728" s="16" t="str">
        <f>[1]!s_info_mkt(A1728)</f>
        <v>创业板</v>
      </c>
      <c r="D1728" s="16" t="str">
        <f>[1]!s_ipo_listeddate(A1728)</f>
        <v>2020-09-17</v>
      </c>
      <c r="E1728" s="16" t="str">
        <f>[1]!lastradeday_s("000002","")</f>
        <v>2026-06-22</v>
      </c>
      <c r="F1728" s="16" t="str">
        <f>[1]!s_info_industry_csrc2023(A1728,"",3)</f>
        <v>纺织业</v>
      </c>
      <c r="G1728" s="16" t="str">
        <f>[1]!s_info_industry_csrc2023(A1728,"",1)</f>
        <v>制造业</v>
      </c>
      <c r="H1728" s="16">
        <f>[1]!s_is(A1728,83,"FY","YTD","20251231",1,"",100000000)</f>
        <v>109.4948996701</v>
      </c>
      <c r="I1728" s="16">
        <f>[1]!s_is(A1728,83,"FY","YTD","20241231",1,"",100000000)</f>
        <v>89.778536317299995</v>
      </c>
      <c r="J1728" s="16">
        <f t="shared" si="78"/>
        <v>0.21961110262610428</v>
      </c>
      <c r="K1728" s="16">
        <f>[1]!s_is(A1728,61,"FY","YTD","20251231",1,"",100000000)</f>
        <v>7.6796746187</v>
      </c>
      <c r="L1728" s="16">
        <f>[1]!s_is(A1728,61,"FY","YTD","20241231",1,"",100000000)</f>
        <v>6.9537892872000002</v>
      </c>
      <c r="M1728" s="16">
        <f t="shared" si="79"/>
        <v>0.10438701857649808</v>
      </c>
      <c r="N1728" s="16">
        <f>[1]!s_fa_roe(A1728,"20251231")</f>
        <v>6.7758000000000003</v>
      </c>
      <c r="O1728" s="16">
        <f>[1]!s_stmnote_rdexp(A1728,"20251231",1,10000)</f>
        <v>41087.756624000001</v>
      </c>
      <c r="P1728" s="20">
        <f t="shared" si="80"/>
        <v>3.7524813254128153E-2</v>
      </c>
      <c r="Q1728" s="16">
        <f>[1]!s_margin_tradingbalance(A1728,"",10000)</f>
        <v>36018.763099999996</v>
      </c>
      <c r="R1728" s="16">
        <f>[1]!s_margin_seclendingbalance(A1728,"",10000)</f>
        <v>391.37119999999999</v>
      </c>
      <c r="S1728" s="17">
        <f>[1]!s_val_ev(A1728,"",100000000)</f>
        <v>160.3736291232</v>
      </c>
      <c r="T1728" s="17">
        <f>[1]!share_freesharesmv(A1728,"",100000000)</f>
        <v>47.673239553000002</v>
      </c>
      <c r="U1728" s="17">
        <f>[1]!s_dq_amount_btin(A1728,E1728,100000000)</f>
        <v>1.1113797599999999</v>
      </c>
      <c r="V1728" s="17">
        <f>[1]!s_dq_turn(A1728,E1728)</f>
        <v>0.71128047936093364</v>
      </c>
      <c r="W1728" s="2">
        <f>[1]!s_pq_amount(A1728,"20260101","",100000000)</f>
        <v>146.12250903</v>
      </c>
      <c r="X1728" s="2">
        <f>[1]!s_pq_avgamount(A1728,"20260101","",100000000)</f>
        <v>1.3283864457272727</v>
      </c>
      <c r="Y1728" s="17">
        <f>[1]!s_ipo_dilutedpe(A1728)</f>
        <v>65.959999999999994</v>
      </c>
      <c r="Z1728" s="12">
        <f>[1]!s_ipo_collection_total(A1728,100000000)</f>
        <v>37.15</v>
      </c>
      <c r="AA1728" s="2">
        <f>[1]!s_val_pe_ttm(A1728,E1728)</f>
        <v>20.803628921508789</v>
      </c>
      <c r="AB1728" s="5">
        <f>[1]!s_info_zjtxornot1(A1728,"")</f>
        <v>1</v>
      </c>
      <c r="AC1728" s="22" t="str">
        <f>[1]!s_info_nature1(A1728,"")</f>
        <v>民营企业</v>
      </c>
      <c r="AD1728" s="6" t="str">
        <f>[1]!s_info_city(A1728)</f>
        <v>深圳市</v>
      </c>
      <c r="AE1728" s="6" t="str">
        <f>[1]!s_info_province(A1728)</f>
        <v>广东省</v>
      </c>
      <c r="AF1728">
        <v>114.085947</v>
      </c>
      <c r="AG1728">
        <v>22.547000000000001</v>
      </c>
    </row>
    <row r="1729" spans="1:33" x14ac:dyDescent="0.3">
      <c r="A1729" s="12" t="s">
        <v>113</v>
      </c>
      <c r="B1729" s="12" t="s">
        <v>114</v>
      </c>
      <c r="C1729" s="16" t="str">
        <f>[1]!s_info_mkt(A1729)</f>
        <v>北证</v>
      </c>
      <c r="D1729" s="16" t="str">
        <f>[1]!s_ipo_listeddate(A1729)</f>
        <v>2022-06-20</v>
      </c>
      <c r="E1729" s="16" t="str">
        <f>[1]!lastradeday_s("000002","")</f>
        <v>2026-06-22</v>
      </c>
      <c r="F1729" s="16" t="str">
        <f>[1]!s_info_industry_csrc2023(A1729,"",3)</f>
        <v>汽车制造业</v>
      </c>
      <c r="G1729" s="16" t="str">
        <f>[1]!s_info_industry_csrc2023(A1729,"",1)</f>
        <v>制造业</v>
      </c>
      <c r="H1729" s="16">
        <f>[1]!s_is(A1729,83,"FY","YTD","20251231",1,"",100000000)</f>
        <v>4.0700636892000004</v>
      </c>
      <c r="I1729" s="16">
        <f>[1]!s_is(A1729,83,"FY","YTD","20241231",1,"",100000000)</f>
        <v>3.3956022869</v>
      </c>
      <c r="J1729" s="16">
        <f t="shared" si="78"/>
        <v>0.19862791496578569</v>
      </c>
      <c r="K1729" s="16">
        <f>[1]!s_is(A1729,61,"FY","YTD","20251231",1,"",100000000)</f>
        <v>0.25514963159999998</v>
      </c>
      <c r="L1729" s="16">
        <f>[1]!s_is(A1729,61,"FY","YTD","20241231",1,"",100000000)</f>
        <v>0.24949478920000001</v>
      </c>
      <c r="M1729" s="16">
        <f t="shared" si="79"/>
        <v>2.2665172359439285E-2</v>
      </c>
      <c r="N1729" s="16">
        <f>[1]!s_fa_roe(A1729,"20251231")</f>
        <v>6.6325000000000003</v>
      </c>
      <c r="O1729" s="16">
        <f>[1]!s_stmnote_rdexp(A1729,"20251231",1,10000)</f>
        <v>1801.324646</v>
      </c>
      <c r="P1729" s="20">
        <f t="shared" si="80"/>
        <v>4.4257898243210608E-2</v>
      </c>
      <c r="Q1729" s="16">
        <f>[1]!s_margin_tradingbalance(A1729,"",10000)</f>
        <v>2356.4609999999998</v>
      </c>
      <c r="R1729" s="16">
        <f>[1]!s_margin_seclendingbalance(A1729,"",10000)</f>
        <v>0</v>
      </c>
      <c r="S1729" s="17">
        <f>[1]!s_val_ev(A1729,"",100000000)</f>
        <v>11.851081199999999</v>
      </c>
      <c r="T1729" s="17">
        <f>[1]!share_freesharesmv(A1729,"",100000000)</f>
        <v>5.4383973528</v>
      </c>
      <c r="U1729" s="17">
        <f>[1]!s_dq_amount_btin(A1729,E1729,100000000)</f>
        <v>0.14652244</v>
      </c>
      <c r="V1729" s="17">
        <f>[1]!s_dq_turn(A1729,E1729)</f>
        <v>1.7643545115944133</v>
      </c>
      <c r="W1729" s="2">
        <f>[1]!s_pq_amount(A1729,"20260101","",100000000)</f>
        <v>13.482655749999999</v>
      </c>
      <c r="X1729" s="2">
        <f>[1]!s_pq_avgamount(A1729,"20260101","",100000000)</f>
        <v>0.12256959772727273</v>
      </c>
      <c r="Y1729" s="17">
        <f>[1]!s_ipo_dilutedpe(A1729)</f>
        <v>19.39</v>
      </c>
      <c r="Z1729" s="12">
        <f>[1]!s_ipo_collection_total(A1729,100000000)</f>
        <v>1.0149999999999999</v>
      </c>
      <c r="AA1729" s="2">
        <f>[1]!s_val_pe_ttm(A1729,E1729)</f>
        <v>52.145633697509766</v>
      </c>
      <c r="AB1729" s="5">
        <f>[1]!s_info_zjtxornot1(A1729,"")</f>
        <v>1</v>
      </c>
      <c r="AC1729" s="22" t="str">
        <f>[1]!s_info_nature1(A1729,"")</f>
        <v>民营企业</v>
      </c>
      <c r="AD1729" s="6" t="str">
        <f>[1]!s_info_city(A1729)</f>
        <v>青岛市</v>
      </c>
      <c r="AE1729" s="6" t="str">
        <f>[1]!s_info_province(A1729)</f>
        <v>山东省</v>
      </c>
      <c r="AF1729">
        <v>120.35517299999999</v>
      </c>
      <c r="AG1729">
        <v>36.082982000000001</v>
      </c>
    </row>
    <row r="1730" spans="1:33" x14ac:dyDescent="0.3">
      <c r="A1730" s="12" t="s">
        <v>4001</v>
      </c>
      <c r="B1730" s="12" t="s">
        <v>4002</v>
      </c>
      <c r="C1730" s="16" t="str">
        <f>[1]!s_info_mkt(A1730)</f>
        <v>创业板</v>
      </c>
      <c r="D1730" s="16" t="str">
        <f>[1]!s_ipo_listeddate(A1730)</f>
        <v>2023-06-12</v>
      </c>
      <c r="E1730" s="16" t="str">
        <f>[1]!lastradeday_s("000002","")</f>
        <v>2026-06-22</v>
      </c>
      <c r="F1730" s="16" t="str">
        <f>[1]!s_info_industry_csrc2023(A1730,"",3)</f>
        <v>造纸和纸制品业</v>
      </c>
      <c r="G1730" s="16" t="str">
        <f>[1]!s_info_industry_csrc2023(A1730,"",1)</f>
        <v>制造业</v>
      </c>
      <c r="H1730" s="16">
        <f>[1]!s_is(A1730,83,"FY","YTD","20251231",1,"",100000000)</f>
        <v>17.5870811313</v>
      </c>
      <c r="I1730" s="16">
        <f>[1]!s_is(A1730,83,"FY","YTD","20241231",1,"",100000000)</f>
        <v>14.002680074500001</v>
      </c>
      <c r="J1730" s="16">
        <f t="shared" si="78"/>
        <v>0.25597964373459337</v>
      </c>
      <c r="K1730" s="16">
        <f>[1]!s_is(A1730,61,"FY","YTD","20251231",1,"",100000000)</f>
        <v>-0.2643149964</v>
      </c>
      <c r="L1730" s="16">
        <f>[1]!s_is(A1730,61,"FY","YTD","20241231",1,"",100000000)</f>
        <v>0.37284884130000001</v>
      </c>
      <c r="M1730" s="16">
        <f t="shared" si="79"/>
        <v>-1.7089065785437911</v>
      </c>
      <c r="N1730" s="16">
        <f>[1]!s_fa_roe(A1730,"20251231")</f>
        <v>-1.7632000000000001</v>
      </c>
      <c r="O1730" s="16">
        <f>[1]!s_stmnote_rdexp(A1730,"20251231",1,10000)</f>
        <v>6196.1685180000004</v>
      </c>
      <c r="P1730" s="20">
        <f t="shared" si="80"/>
        <v>3.5231363702374605E-2</v>
      </c>
      <c r="Q1730" s="16">
        <f>[1]!s_margin_tradingbalance(A1730,"",10000)</f>
        <v>9714.2759999999998</v>
      </c>
      <c r="R1730" s="16">
        <f>[1]!s_margin_seclendingbalance(A1730,"",10000)</f>
        <v>12.726000000000001</v>
      </c>
      <c r="S1730" s="17">
        <f>[1]!s_val_ev(A1730,"",100000000)</f>
        <v>20.056066998399999</v>
      </c>
      <c r="T1730" s="17">
        <f>[1]!share_freesharesmv(A1730,"",100000000)</f>
        <v>10.4861579984</v>
      </c>
      <c r="U1730" s="17">
        <f>[1]!s_dq_amount_btin(A1730,E1730,100000000)</f>
        <v>0.47798330999999999</v>
      </c>
      <c r="V1730" s="17">
        <f>[1]!s_dq_turn(A1730,E1730)</f>
        <v>3.4178770529720421</v>
      </c>
      <c r="W1730" s="2">
        <f>[1]!s_pq_amount(A1730,"20260101","",100000000)</f>
        <v>67.322037609999995</v>
      </c>
      <c r="X1730" s="2">
        <f>[1]!s_pq_avgamount(A1730,"20260101","",100000000)</f>
        <v>0.61201852372727272</v>
      </c>
      <c r="Y1730" s="17">
        <f>[1]!s_ipo_dilutedpe(A1730)</f>
        <v>49.96</v>
      </c>
      <c r="Z1730" s="12">
        <f>[1]!s_ipo_collection_total(A1730,100000000)</f>
        <v>8.5608900000000006</v>
      </c>
      <c r="AA1730" s="2">
        <f>[1]!s_val_pe_ttm(A1730,E1730)</f>
        <v>-63.287685394287109</v>
      </c>
      <c r="AB1730" s="5">
        <f>[1]!s_info_zjtxornot1(A1730,"")</f>
        <v>0</v>
      </c>
      <c r="AC1730" s="22" t="str">
        <f>[1]!s_info_nature1(A1730,"")</f>
        <v>民营企业</v>
      </c>
      <c r="AD1730" s="6" t="str">
        <f>[1]!s_info_city(A1730)</f>
        <v>泉州市</v>
      </c>
      <c r="AE1730" s="6" t="str">
        <f>[1]!s_info_province(A1730)</f>
        <v>福建省</v>
      </c>
      <c r="AF1730">
        <v>118.589421</v>
      </c>
      <c r="AG1730">
        <v>24.908853000000001</v>
      </c>
    </row>
    <row r="1731" spans="1:33" x14ac:dyDescent="0.3">
      <c r="A1731" s="12" t="s">
        <v>4003</v>
      </c>
      <c r="B1731" s="12" t="s">
        <v>4004</v>
      </c>
      <c r="C1731" s="16" t="str">
        <f>[1]!s_info_mkt(A1731)</f>
        <v>主板</v>
      </c>
      <c r="D1731" s="16" t="str">
        <f>[1]!s_ipo_listeddate(A1731)</f>
        <v>2017-03-24</v>
      </c>
      <c r="E1731" s="16" t="str">
        <f>[1]!lastradeday_s("000002","")</f>
        <v>2026-06-22</v>
      </c>
      <c r="F1731" s="16" t="str">
        <f>[1]!s_info_industry_csrc2023(A1731,"",3)</f>
        <v>汽车制造业</v>
      </c>
      <c r="G1731" s="16" t="str">
        <f>[1]!s_info_industry_csrc2023(A1731,"",1)</f>
        <v>制造业</v>
      </c>
      <c r="H1731" s="16">
        <f>[1]!s_is(A1731,83,"FY","YTD","20251231",1,"",100000000)</f>
        <v>35.265494809400003</v>
      </c>
      <c r="I1731" s="16">
        <f>[1]!s_is(A1731,83,"FY","YTD","20241231",1,"",100000000)</f>
        <v>34.090137802199997</v>
      </c>
      <c r="J1731" s="16">
        <f t="shared" ref="J1731:J1794" si="81">H1731/I1731-1</f>
        <v>3.4477918922467765E-2</v>
      </c>
      <c r="K1731" s="16">
        <f>[1]!s_is(A1731,61,"FY","YTD","20251231",1,"",100000000)</f>
        <v>-2.0513444847</v>
      </c>
      <c r="L1731" s="16">
        <f>[1]!s_is(A1731,61,"FY","YTD","20241231",1,"",100000000)</f>
        <v>0.68159175659999993</v>
      </c>
      <c r="M1731" s="16">
        <f t="shared" ref="M1731:M1794" si="82">(K1731-L1731)/ABS(L1731)</f>
        <v>-4.0096380492228514</v>
      </c>
      <c r="N1731" s="16">
        <f>[1]!s_fa_roe(A1731,"20251231")</f>
        <v>-8.8801000000000005</v>
      </c>
      <c r="O1731" s="16">
        <f>[1]!s_stmnote_rdexp(A1731,"20251231",1,10000)</f>
        <v>11605.122853000001</v>
      </c>
      <c r="P1731" s="20">
        <f t="shared" ref="P1731:P1794" si="83">O1731/H1731/10000</f>
        <v>3.2907869053652582E-2</v>
      </c>
      <c r="Q1731" s="16">
        <f>[1]!s_margin_tradingbalance(A1731,"",10000)</f>
        <v>0</v>
      </c>
      <c r="R1731" s="16">
        <f>[1]!s_margin_seclendingbalance(A1731,"",10000)</f>
        <v>0</v>
      </c>
      <c r="S1731" s="17">
        <f>[1]!s_val_ev(A1731,"",100000000)</f>
        <v>23.890768042799998</v>
      </c>
      <c r="T1731" s="17">
        <f>[1]!share_freesharesmv(A1731,"",100000000)</f>
        <v>9.3151980428000005</v>
      </c>
      <c r="U1731" s="17">
        <f>[1]!s_dq_amount_btin(A1731,E1731,100000000)</f>
        <v>0.35684544000000001</v>
      </c>
      <c r="V1731" s="17">
        <f>[1]!s_dq_turn(A1731,E1731)</f>
        <v>1.5242743110962804</v>
      </c>
      <c r="W1731" s="2">
        <f>[1]!s_pq_amount(A1731,"20260101","",100000000)</f>
        <v>39.55580587</v>
      </c>
      <c r="X1731" s="2">
        <f>[1]!s_pq_avgamount(A1731,"20260101","",100000000)</f>
        <v>0.35959823518181816</v>
      </c>
      <c r="Y1731" s="17">
        <f>[1]!s_ipo_dilutedpe(A1731)</f>
        <v>22.99</v>
      </c>
      <c r="Z1731" s="12">
        <f>[1]!s_ipo_collection_total(A1731,100000000)</f>
        <v>8.3231999999999999</v>
      </c>
      <c r="AA1731" s="2">
        <f>[1]!s_val_pe_ttm(A1731,E1731)</f>
        <v>-11.692099571228027</v>
      </c>
      <c r="AB1731" s="5">
        <f>[1]!s_info_zjtxornot1(A1731,"")</f>
        <v>0</v>
      </c>
      <c r="AC1731" s="22" t="str">
        <f>[1]!s_info_nature1(A1731,"")</f>
        <v>民营企业</v>
      </c>
      <c r="AD1731" s="6" t="str">
        <f>[1]!s_info_city(A1731)</f>
        <v>合肥市</v>
      </c>
      <c r="AE1731" s="6" t="str">
        <f>[1]!s_info_province(A1731)</f>
        <v>安徽省</v>
      </c>
      <c r="AF1731">
        <v>117.28304199999999</v>
      </c>
      <c r="AG1731">
        <v>31.861190000000001</v>
      </c>
    </row>
    <row r="1732" spans="1:33" x14ac:dyDescent="0.3">
      <c r="A1732" s="12" t="s">
        <v>4005</v>
      </c>
      <c r="B1732" s="12" t="s">
        <v>4006</v>
      </c>
      <c r="C1732" s="16" t="str">
        <f>[1]!s_info_mkt(A1732)</f>
        <v>创业板</v>
      </c>
      <c r="D1732" s="16" t="str">
        <f>[1]!s_ipo_listeddate(A1732)</f>
        <v>2025-04-17</v>
      </c>
      <c r="E1732" s="16" t="str">
        <f>[1]!lastradeday_s("000002","")</f>
        <v>2026-06-22</v>
      </c>
      <c r="F1732" s="16" t="str">
        <f>[1]!s_info_industry_csrc2023(A1732,"",3)</f>
        <v>专用设备制造业</v>
      </c>
      <c r="G1732" s="16" t="str">
        <f>[1]!s_info_industry_csrc2023(A1732,"",1)</f>
        <v>制造业</v>
      </c>
      <c r="H1732" s="16">
        <f>[1]!s_is(A1732,83,"FY","YTD","20251231",1,"",100000000)</f>
        <v>20.315127008899999</v>
      </c>
      <c r="I1732" s="16">
        <f>[1]!s_is(A1732,83,"FY","YTD","20241231",1,"",100000000)</f>
        <v>20.904962915700001</v>
      </c>
      <c r="J1732" s="16">
        <f t="shared" si="81"/>
        <v>-2.8215113759279764E-2</v>
      </c>
      <c r="K1732" s="16">
        <f>[1]!s_is(A1732,61,"FY","YTD","20251231",1,"",100000000)</f>
        <v>0.59875952259999998</v>
      </c>
      <c r="L1732" s="16">
        <f>[1]!s_is(A1732,61,"FY","YTD","20241231",1,"",100000000)</f>
        <v>2.0777364302999999</v>
      </c>
      <c r="M1732" s="16">
        <f t="shared" si="82"/>
        <v>-0.71182123301676603</v>
      </c>
      <c r="N1732" s="16">
        <f>[1]!s_fa_roe(A1732,"20251231")</f>
        <v>4.8066000000000004</v>
      </c>
      <c r="O1732" s="16">
        <f>[1]!s_stmnote_rdexp(A1732,"20251231",1,10000)</f>
        <v>10220.098901000001</v>
      </c>
      <c r="P1732" s="20">
        <f t="shared" si="83"/>
        <v>5.0307826756498274E-2</v>
      </c>
      <c r="Q1732" s="16">
        <f>[1]!s_margin_tradingbalance(A1732,"",10000)</f>
        <v>10420.2932</v>
      </c>
      <c r="R1732" s="16">
        <f>[1]!s_margin_seclendingbalance(A1732,"",10000)</f>
        <v>45.483899999999998</v>
      </c>
      <c r="S1732" s="17">
        <f>[1]!s_val_ev(A1732,"",100000000)</f>
        <v>128.07560000000001</v>
      </c>
      <c r="T1732" s="17">
        <f>[1]!share_freesharesmv(A1732,"",100000000)</f>
        <v>42.9567560821</v>
      </c>
      <c r="U1732" s="17">
        <f>[1]!s_dq_amount_btin(A1732,E1732,100000000)</f>
        <v>4.1328307300000002</v>
      </c>
      <c r="V1732" s="17">
        <f>[1]!s_dq_turn(A1732,E1732)</f>
        <v>8.6561433483454362</v>
      </c>
      <c r="W1732" s="2">
        <f>[1]!s_pq_amount(A1732,"20260101","",100000000)</f>
        <v>324.66726704000001</v>
      </c>
      <c r="X1732" s="2">
        <f>[1]!s_pq_avgamount(A1732,"20260101","",100000000)</f>
        <v>2.9515206094545454</v>
      </c>
      <c r="Y1732" s="17">
        <f>[1]!s_ipo_dilutedpe(A1732)</f>
        <v>7.05</v>
      </c>
      <c r="Z1732" s="12">
        <f>[1]!s_ipo_collection_total(A1732,100000000)</f>
        <v>5.32</v>
      </c>
      <c r="AA1732" s="2">
        <f>[1]!s_val_pe_ttm(A1732,E1732)</f>
        <v>108.00469207763672</v>
      </c>
      <c r="AB1732" s="5">
        <f>[1]!s_info_zjtxornot1(A1732,"")</f>
        <v>0</v>
      </c>
      <c r="AC1732" s="22" t="str">
        <f>[1]!s_info_nature1(A1732,"")</f>
        <v>民营企业</v>
      </c>
      <c r="AD1732" s="6" t="str">
        <f>[1]!s_info_city(A1732)</f>
        <v>东莞市</v>
      </c>
      <c r="AE1732" s="6" t="str">
        <f>[1]!s_info_province(A1732)</f>
        <v>广东省</v>
      </c>
      <c r="AF1732">
        <v>113.746262</v>
      </c>
      <c r="AG1732">
        <v>23.046237000000001</v>
      </c>
    </row>
    <row r="1733" spans="1:33" x14ac:dyDescent="0.3">
      <c r="A1733" s="12" t="s">
        <v>4007</v>
      </c>
      <c r="B1733" s="12" t="s">
        <v>4008</v>
      </c>
      <c r="C1733" s="16" t="str">
        <f>[1]!s_info_mkt(A1733)</f>
        <v>主板</v>
      </c>
      <c r="D1733" s="16" t="str">
        <f>[1]!s_ipo_listeddate(A1733)</f>
        <v>1999-09-16</v>
      </c>
      <c r="E1733" s="16" t="str">
        <f>[1]!lastradeday_s("000002","")</f>
        <v>2026-06-22</v>
      </c>
      <c r="F1733" s="16" t="str">
        <f>[1]!s_info_industry_csrc2023(A1733,"",3)</f>
        <v>酒、饮料和精制茶制造业</v>
      </c>
      <c r="G1733" s="16" t="str">
        <f>[1]!s_info_industry_csrc2023(A1733,"",1)</f>
        <v>制造业</v>
      </c>
      <c r="H1733" s="16">
        <f>[1]!s_is(A1733,83,"FY","YTD","20251231",1,"",100000000)</f>
        <v>17.222989835499998</v>
      </c>
      <c r="I1733" s="16">
        <f>[1]!s_is(A1733,83,"FY","YTD","20241231",1,"",100000000)</f>
        <v>22.029376948499998</v>
      </c>
      <c r="J1733" s="16">
        <f t="shared" si="81"/>
        <v>-0.21818080121994876</v>
      </c>
      <c r="K1733" s="16">
        <f>[1]!s_is(A1733,61,"FY","YTD","20251231",1,"",100000000)</f>
        <v>2.1637372031000002</v>
      </c>
      <c r="L1733" s="16">
        <f>[1]!s_is(A1733,61,"FY","YTD","20241231",1,"",100000000)</f>
        <v>2.8579519224000003</v>
      </c>
      <c r="M1733" s="16">
        <f t="shared" si="82"/>
        <v>-0.24290636726912634</v>
      </c>
      <c r="N1733" s="16">
        <f>[1]!s_fa_roe(A1733,"20251231")</f>
        <v>5.5837000000000003</v>
      </c>
      <c r="O1733" s="16">
        <f>[1]!s_stmnote_rdexp(A1733,"20251231",1,10000)</f>
        <v>1272.8442380000001</v>
      </c>
      <c r="P1733" s="20">
        <f t="shared" si="83"/>
        <v>7.3903790814322818E-3</v>
      </c>
      <c r="Q1733" s="16">
        <f>[1]!s_margin_tradingbalance(A1733,"",10000)</f>
        <v>16979.502499999999</v>
      </c>
      <c r="R1733" s="16">
        <f>[1]!s_margin_seclendingbalance(A1733,"",10000)</f>
        <v>133.7296</v>
      </c>
      <c r="S1733" s="17">
        <f>[1]!s_val_ev(A1733,"",100000000)</f>
        <v>47.837963888699996</v>
      </c>
      <c r="T1733" s="17">
        <f>[1]!share_freesharesmv(A1733,"",100000000)</f>
        <v>27.247571198999996</v>
      </c>
      <c r="U1733" s="17">
        <f>[1]!s_dq_amount_btin(A1733,E1733,100000000)</f>
        <v>0.63024458000000005</v>
      </c>
      <c r="V1733" s="17">
        <f>[1]!s_dq_turn(A1733,E1733)</f>
        <v>1.3336397261479209</v>
      </c>
      <c r="W1733" s="2">
        <f>[1]!s_pq_amount(A1733,"20260101","",100000000)</f>
        <v>79.06499298</v>
      </c>
      <c r="X1733" s="2">
        <f>[1]!s_pq_avgamount(A1733,"20260101","",100000000)</f>
        <v>0.71877266345454549</v>
      </c>
      <c r="Y1733" s="17">
        <f>[1]!s_ipo_dilutedpe(A1733)</f>
        <v>19.690000000000001</v>
      </c>
      <c r="Z1733" s="12">
        <f>[1]!s_ipo_collection_total(A1733,100000000)</f>
        <v>4.6950000000000003</v>
      </c>
      <c r="AA1733" s="2">
        <f>[1]!s_val_pe_ttm(A1733,E1733)</f>
        <v>27.017875671386719</v>
      </c>
      <c r="AB1733" s="5">
        <f>[1]!s_info_zjtxornot1(A1733,"")</f>
        <v>0</v>
      </c>
      <c r="AC1733" s="22" t="str">
        <f>[1]!s_info_nature1(A1733,"")</f>
        <v>地方国有企业</v>
      </c>
      <c r="AD1733" s="6" t="str">
        <f>[1]!s_info_city(A1733)</f>
        <v>可克达拉市</v>
      </c>
      <c r="AE1733" s="6" t="str">
        <f>[1]!s_info_province(A1733)</f>
        <v>新疆维吾尔自治区</v>
      </c>
      <c r="AF1733">
        <v>80.63579</v>
      </c>
      <c r="AG1733">
        <v>43.683199999999999</v>
      </c>
    </row>
    <row r="1734" spans="1:33" x14ac:dyDescent="0.3">
      <c r="A1734" s="12" t="s">
        <v>4009</v>
      </c>
      <c r="B1734" s="12" t="s">
        <v>4010</v>
      </c>
      <c r="C1734" s="16" t="str">
        <f>[1]!s_info_mkt(A1734)</f>
        <v>创业板</v>
      </c>
      <c r="D1734" s="16" t="str">
        <f>[1]!s_ipo_listeddate(A1734)</f>
        <v>2017-04-21</v>
      </c>
      <c r="E1734" s="16" t="str">
        <f>[1]!lastradeday_s("000002","")</f>
        <v>2026-06-22</v>
      </c>
      <c r="F1734" s="16" t="str">
        <f>[1]!s_info_industry_csrc2023(A1734,"",3)</f>
        <v>医药制造业</v>
      </c>
      <c r="G1734" s="16" t="str">
        <f>[1]!s_info_industry_csrc2023(A1734,"",1)</f>
        <v>制造业</v>
      </c>
      <c r="H1734" s="16">
        <f>[1]!s_is(A1734,83,"FY","YTD","20251231",1,"",100000000)</f>
        <v>3.6382900098000004</v>
      </c>
      <c r="I1734" s="16">
        <f>[1]!s_is(A1734,83,"FY","YTD","20241231",1,"",100000000)</f>
        <v>4.3678143068999997</v>
      </c>
      <c r="J1734" s="16">
        <f t="shared" si="81"/>
        <v>-0.16702273627968622</v>
      </c>
      <c r="K1734" s="16">
        <f>[1]!s_is(A1734,61,"FY","YTD","20251231",1,"",100000000)</f>
        <v>3.5879090699999998E-2</v>
      </c>
      <c r="L1734" s="16">
        <f>[1]!s_is(A1734,61,"FY","YTD","20241231",1,"",100000000)</f>
        <v>0.3453499578</v>
      </c>
      <c r="M1734" s="16">
        <f t="shared" si="82"/>
        <v>-0.8961080206044838</v>
      </c>
      <c r="N1734" s="16">
        <f>[1]!s_fa_roe(A1734,"20251231")</f>
        <v>0.24460000000000001</v>
      </c>
      <c r="O1734" s="16">
        <f>[1]!s_stmnote_rdexp(A1734,"20251231",1,10000)</f>
        <v>5846.3064420000001</v>
      </c>
      <c r="P1734" s="20">
        <f t="shared" si="83"/>
        <v>0.16068830209391077</v>
      </c>
      <c r="Q1734" s="16">
        <f>[1]!s_margin_tradingbalance(A1734,"",10000)</f>
        <v>0</v>
      </c>
      <c r="R1734" s="16">
        <f>[1]!s_margin_seclendingbalance(A1734,"",10000)</f>
        <v>0</v>
      </c>
      <c r="S1734" s="17">
        <f>[1]!s_val_ev(A1734,"",100000000)</f>
        <v>20.383022741399998</v>
      </c>
      <c r="T1734" s="17">
        <f>[1]!share_freesharesmv(A1734,"",100000000)</f>
        <v>14.578771508399999</v>
      </c>
      <c r="U1734" s="17">
        <f>[1]!s_dq_amount_btin(A1734,E1734,100000000)</f>
        <v>0.45922065000000001</v>
      </c>
      <c r="V1734" s="17">
        <f>[1]!s_dq_turn(A1734,E1734)</f>
        <v>2.7414815021049841</v>
      </c>
      <c r="W1734" s="2">
        <f>[1]!s_pq_amount(A1734,"20260101","",100000000)</f>
        <v>83.323763319999998</v>
      </c>
      <c r="X1734" s="2">
        <f>[1]!s_pq_avgamount(A1734,"20260101","",100000000)</f>
        <v>0.75748875745454547</v>
      </c>
      <c r="Y1734" s="17">
        <f>[1]!s_ipo_dilutedpe(A1734)</f>
        <v>22.99</v>
      </c>
      <c r="Z1734" s="12">
        <f>[1]!s_ipo_collection_total(A1734,100000000)</f>
        <v>5.415</v>
      </c>
      <c r="AA1734" s="2">
        <f>[1]!s_val_pe_ttm(A1734,E1734)</f>
        <v>-833.816650390625</v>
      </c>
      <c r="AB1734" s="5">
        <f>[1]!s_info_zjtxornot1(A1734,"")</f>
        <v>1</v>
      </c>
      <c r="AC1734" s="22" t="str">
        <f>[1]!s_info_nature1(A1734,"")</f>
        <v>民营企业</v>
      </c>
      <c r="AD1734" s="6" t="str">
        <f>[1]!s_info_city(A1734)</f>
        <v>上海市</v>
      </c>
      <c r="AE1734" s="6" t="str">
        <f>[1]!s_info_province(A1734)</f>
        <v>上海</v>
      </c>
      <c r="AF1734">
        <v>121.472644</v>
      </c>
      <c r="AG1734">
        <v>31.231705999999999</v>
      </c>
    </row>
    <row r="1735" spans="1:33" x14ac:dyDescent="0.3">
      <c r="A1735" s="12" t="s">
        <v>4011</v>
      </c>
      <c r="B1735" s="12" t="s">
        <v>4012</v>
      </c>
      <c r="C1735" s="16" t="str">
        <f>[1]!s_info_mkt(A1735)</f>
        <v>创业板</v>
      </c>
      <c r="D1735" s="16" t="str">
        <f>[1]!s_ipo_listeddate(A1735)</f>
        <v>2011-07-19</v>
      </c>
      <c r="E1735" s="16" t="str">
        <f>[1]!lastradeday_s("000002","")</f>
        <v>2026-06-22</v>
      </c>
      <c r="F1735" s="16" t="str">
        <f>[1]!s_info_industry_csrc2023(A1735,"",3)</f>
        <v>卫生</v>
      </c>
      <c r="G1735" s="16" t="str">
        <f>[1]!s_info_industry_csrc2023(A1735,"",1)</f>
        <v>卫生和社会工作</v>
      </c>
      <c r="H1735" s="16">
        <f>[1]!s_is(A1735,83,"FY","YTD","20251231",1,"",100000000)</f>
        <v>100.9603163452</v>
      </c>
      <c r="I1735" s="16">
        <f>[1]!s_is(A1735,83,"FY","YTD","20241231",1,"",100000000)</f>
        <v>121.9622373401</v>
      </c>
      <c r="J1735" s="16">
        <f t="shared" si="81"/>
        <v>-0.1722001945268905</v>
      </c>
      <c r="K1735" s="16">
        <f>[1]!s_is(A1735,61,"FY","YTD","20251231",1,"",100000000)</f>
        <v>0.440526641</v>
      </c>
      <c r="L1735" s="16">
        <f>[1]!s_is(A1735,61,"FY","YTD","20241231",1,"",100000000)</f>
        <v>-3.5727765257999997</v>
      </c>
      <c r="M1735" s="16">
        <f t="shared" si="82"/>
        <v>1.1233009223551589</v>
      </c>
      <c r="N1735" s="16">
        <f>[1]!s_fa_roe(A1735,"20251231")</f>
        <v>0.6774</v>
      </c>
      <c r="O1735" s="16">
        <f>[1]!s_stmnote_rdexp(A1735,"20251231",1,10000)</f>
        <v>25454.163324000001</v>
      </c>
      <c r="P1735" s="20">
        <f t="shared" si="83"/>
        <v>2.5212047906989526E-2</v>
      </c>
      <c r="Q1735" s="16">
        <f>[1]!s_margin_tradingbalance(A1735,"",10000)</f>
        <v>81890.2978</v>
      </c>
      <c r="R1735" s="16">
        <f>[1]!s_margin_seclendingbalance(A1735,"",10000)</f>
        <v>127.1328</v>
      </c>
      <c r="S1735" s="17">
        <f>[1]!s_val_ev(A1735,"",100000000)</f>
        <v>122.68346328680001</v>
      </c>
      <c r="T1735" s="17">
        <f>[1]!share_freesharesmv(A1735,"",100000000)</f>
        <v>88.278649729399987</v>
      </c>
      <c r="U1735" s="17">
        <f>[1]!s_dq_amount_btin(A1735,E1735,100000000)</f>
        <v>9.9113819599999999</v>
      </c>
      <c r="V1735" s="17">
        <f>[1]!s_dq_turn(A1735,E1735)</f>
        <v>10.591038258255741</v>
      </c>
      <c r="W1735" s="2">
        <f>[1]!s_pq_amount(A1735,"20260101","",100000000)</f>
        <v>913.05646834000004</v>
      </c>
      <c r="X1735" s="2">
        <f>[1]!s_pq_avgamount(A1735,"20260101","",100000000)</f>
        <v>8.3005133485454543</v>
      </c>
      <c r="Y1735" s="17">
        <f>[1]!s_ipo_dilutedpe(A1735)</f>
        <v>39.83</v>
      </c>
      <c r="Z1735" s="12">
        <f>[1]!s_ipo_collection_total(A1735,100000000)</f>
        <v>3.008</v>
      </c>
      <c r="AA1735" s="2">
        <f>[1]!s_val_pe_ttm(A1735,E1735)</f>
        <v>94.785636901855469</v>
      </c>
      <c r="AB1735" s="5">
        <f>[1]!s_info_zjtxornot1(A1735,"")</f>
        <v>1</v>
      </c>
      <c r="AC1735" s="22" t="str">
        <f>[1]!s_info_nature1(A1735,"")</f>
        <v>民营企业</v>
      </c>
      <c r="AD1735" s="6" t="str">
        <f>[1]!s_info_city(A1735)</f>
        <v>杭州市</v>
      </c>
      <c r="AE1735" s="6" t="str">
        <f>[1]!s_info_province(A1735)</f>
        <v>浙江省</v>
      </c>
      <c r="AF1735">
        <v>120.153576</v>
      </c>
      <c r="AG1735">
        <v>30.287458999999998</v>
      </c>
    </row>
    <row r="1736" spans="1:33" x14ac:dyDescent="0.3">
      <c r="A1736" s="12" t="s">
        <v>4013</v>
      </c>
      <c r="B1736" s="12" t="s">
        <v>4014</v>
      </c>
      <c r="C1736" s="16" t="str">
        <f>[1]!s_info_mkt(A1736)</f>
        <v>创业板</v>
      </c>
      <c r="D1736" s="16" t="str">
        <f>[1]!s_ipo_listeddate(A1736)</f>
        <v>2023-08-23</v>
      </c>
      <c r="E1736" s="16" t="str">
        <f>[1]!lastradeday_s("000002","")</f>
        <v>2026-06-22</v>
      </c>
      <c r="F1736" s="16" t="str">
        <f>[1]!s_info_industry_csrc2023(A1736,"",3)</f>
        <v>仪器仪表制造业</v>
      </c>
      <c r="G1736" s="16" t="str">
        <f>[1]!s_info_industry_csrc2023(A1736,"",1)</f>
        <v>制造业</v>
      </c>
      <c r="H1736" s="16">
        <f>[1]!s_is(A1736,83,"FY","YTD","20251231",1,"",100000000)</f>
        <v>4.6457156561000001</v>
      </c>
      <c r="I1736" s="16">
        <f>[1]!s_is(A1736,83,"FY","YTD","20241231",1,"",100000000)</f>
        <v>4.1587857620999999</v>
      </c>
      <c r="J1736" s="16">
        <f t="shared" si="81"/>
        <v>0.11708463043167727</v>
      </c>
      <c r="K1736" s="16">
        <f>[1]!s_is(A1736,61,"FY","YTD","20251231",1,"",100000000)</f>
        <v>0.35491370979999998</v>
      </c>
      <c r="L1736" s="16">
        <f>[1]!s_is(A1736,61,"FY","YTD","20241231",1,"",100000000)</f>
        <v>0.36959317909999995</v>
      </c>
      <c r="M1736" s="16">
        <f t="shared" si="82"/>
        <v>-3.9717911828746656E-2</v>
      </c>
      <c r="N1736" s="16">
        <f>[1]!s_fa_roe(A1736,"20251231")</f>
        <v>2.9863</v>
      </c>
      <c r="O1736" s="16">
        <f>[1]!s_stmnote_rdexp(A1736,"20251231",1,10000)</f>
        <v>2955.9637670000002</v>
      </c>
      <c r="P1736" s="20">
        <f t="shared" si="83"/>
        <v>6.3627737593425632E-2</v>
      </c>
      <c r="Q1736" s="16">
        <f>[1]!s_margin_tradingbalance(A1736,"",10000)</f>
        <v>33780.206899999997</v>
      </c>
      <c r="R1736" s="16">
        <f>[1]!s_margin_seclendingbalance(A1736,"",10000)</f>
        <v>48.532800000000002</v>
      </c>
      <c r="S1736" s="17">
        <f>[1]!s_val_ev(A1736,"",100000000)</f>
        <v>101.542545</v>
      </c>
      <c r="T1736" s="17">
        <f>[1]!share_freesharesmv(A1736,"",100000000)</f>
        <v>40.516986509999995</v>
      </c>
      <c r="U1736" s="17">
        <f>[1]!s_dq_amount_btin(A1736,E1736,100000000)</f>
        <v>11.394503329999999</v>
      </c>
      <c r="V1736" s="17">
        <f>[1]!s_dq_turn(A1736,E1736)</f>
        <v>27.878854166790383</v>
      </c>
      <c r="W1736" s="2">
        <f>[1]!s_pq_amount(A1736,"20260101","",100000000)</f>
        <v>653.47514944</v>
      </c>
      <c r="X1736" s="2">
        <f>[1]!s_pq_avgamount(A1736,"20260101","",100000000)</f>
        <v>5.9406831767272719</v>
      </c>
      <c r="Y1736" s="17">
        <f>[1]!s_ipo_dilutedpe(A1736)</f>
        <v>60.67</v>
      </c>
      <c r="Z1736" s="12">
        <f>[1]!s_ipo_collection_total(A1736,100000000)</f>
        <v>8.4996340000000004</v>
      </c>
      <c r="AA1736" s="2">
        <f>[1]!s_val_pe_ttm(A1736,E1736)</f>
        <v>286.41830444335938</v>
      </c>
      <c r="AB1736" s="5">
        <f>[1]!s_info_zjtxornot1(A1736,"")</f>
        <v>1</v>
      </c>
      <c r="AC1736" s="22" t="str">
        <f>[1]!s_info_nature1(A1736,"")</f>
        <v>民营企业</v>
      </c>
      <c r="AD1736" s="6" t="str">
        <f>[1]!s_info_city(A1736)</f>
        <v>南京市</v>
      </c>
      <c r="AE1736" s="6" t="str">
        <f>[1]!s_info_province(A1736)</f>
        <v>江苏省</v>
      </c>
      <c r="AF1736">
        <v>118.767413</v>
      </c>
      <c r="AG1736">
        <v>32.041544000000002</v>
      </c>
    </row>
    <row r="1737" spans="1:33" x14ac:dyDescent="0.3">
      <c r="A1737" s="12" t="s">
        <v>4015</v>
      </c>
      <c r="B1737" s="12" t="s">
        <v>4016</v>
      </c>
      <c r="C1737" s="16" t="str">
        <f>[1]!s_info_mkt(A1737)</f>
        <v>主板</v>
      </c>
      <c r="D1737" s="16" t="str">
        <f>[1]!s_ipo_listeddate(A1737)</f>
        <v>2017-01-04</v>
      </c>
      <c r="E1737" s="16" t="str">
        <f>[1]!lastradeday_s("000002","")</f>
        <v>2026-06-22</v>
      </c>
      <c r="F1737" s="16" t="str">
        <f>[1]!s_info_industry_csrc2023(A1737,"",3)</f>
        <v>互联网和相关服务</v>
      </c>
      <c r="G1737" s="16" t="str">
        <f>[1]!s_info_industry_csrc2023(A1737,"",1)</f>
        <v>信息传输、软件和信息技术服务业</v>
      </c>
      <c r="H1737" s="16">
        <f>[1]!s_is(A1737,83,"FY","YTD","20251231",1,"",100000000)</f>
        <v>62.046594803900007</v>
      </c>
      <c r="I1737" s="16">
        <f>[1]!s_is(A1737,83,"FY","YTD","20241231",1,"",100000000)</f>
        <v>36.956825935600001</v>
      </c>
      <c r="J1737" s="16">
        <f t="shared" si="81"/>
        <v>0.67889404008939458</v>
      </c>
      <c r="K1737" s="16">
        <f>[1]!s_is(A1737,61,"FY","YTD","20251231",1,"",100000000)</f>
        <v>17.936660767999999</v>
      </c>
      <c r="L1737" s="16">
        <f>[1]!s_is(A1737,61,"FY","YTD","20241231",1,"",100000000)</f>
        <v>9.4491975712999992</v>
      </c>
      <c r="M1737" s="16">
        <f t="shared" si="82"/>
        <v>0.89822052429921984</v>
      </c>
      <c r="N1737" s="16">
        <f>[1]!s_fa_roe(A1737,"20251231")</f>
        <v>34.451500000000003</v>
      </c>
      <c r="O1737" s="16">
        <f>[1]!s_stmnote_rdexp(A1737,"20251231",1,10000)</f>
        <v>88744.058208000002</v>
      </c>
      <c r="P1737" s="20">
        <f t="shared" si="83"/>
        <v>0.14302808798529246</v>
      </c>
      <c r="Q1737" s="16">
        <f>[1]!s_margin_tradingbalance(A1737,"",10000)</f>
        <v>68299.494600000005</v>
      </c>
      <c r="R1737" s="16">
        <f>[1]!s_margin_seclendingbalance(A1737,"",10000)</f>
        <v>596.85450000000003</v>
      </c>
      <c r="S1737" s="17">
        <f>[1]!s_val_ev(A1737,"",100000000)</f>
        <v>239.752784128</v>
      </c>
      <c r="T1737" s="17">
        <f>[1]!share_freesharesmv(A1737,"",100000000)</f>
        <v>141.580644608</v>
      </c>
      <c r="U1737" s="17">
        <f>[1]!s_dq_amount_btin(A1737,E1737,100000000)</f>
        <v>6.3143290700000003</v>
      </c>
      <c r="V1737" s="17">
        <f>[1]!s_dq_turn(A1737,E1737)</f>
        <v>2.6786625595852569</v>
      </c>
      <c r="W1737" s="2">
        <f>[1]!s_pq_amount(A1737,"20260101","",100000000)</f>
        <v>750.33123193999995</v>
      </c>
      <c r="X1737" s="2">
        <f>[1]!s_pq_avgamount(A1737,"20260101","",100000000)</f>
        <v>6.8211930176363635</v>
      </c>
      <c r="Y1737" s="17">
        <f>[1]!s_ipo_dilutedpe(A1737)</f>
        <v>22.96</v>
      </c>
      <c r="Z1737" s="12">
        <f>[1]!s_ipo_collection_total(A1737,100000000)</f>
        <v>9.6120000000000001</v>
      </c>
      <c r="AA1737" s="2">
        <f>[1]!s_val_pe_ttm(A1737,E1737)</f>
        <v>11.822702407836914</v>
      </c>
      <c r="AB1737" s="5">
        <f>[1]!s_info_zjtxornot1(A1737,"")</f>
        <v>0</v>
      </c>
      <c r="AC1737" s="22" t="str">
        <f>[1]!s_info_nature1(A1737,"")</f>
        <v>民营企业</v>
      </c>
      <c r="AD1737" s="6" t="str">
        <f>[1]!s_info_city(A1737)</f>
        <v>厦门市</v>
      </c>
      <c r="AE1737" s="6" t="str">
        <f>[1]!s_info_province(A1737)</f>
        <v>福建省</v>
      </c>
      <c r="AF1737">
        <v>118.11022</v>
      </c>
      <c r="AG1737">
        <v>24.490473999999999</v>
      </c>
    </row>
    <row r="1738" spans="1:33" x14ac:dyDescent="0.3">
      <c r="A1738" s="12" t="s">
        <v>4017</v>
      </c>
      <c r="B1738" s="12" t="s">
        <v>4018</v>
      </c>
      <c r="C1738" s="16" t="str">
        <f>[1]!s_info_mkt(A1738)</f>
        <v>主板</v>
      </c>
      <c r="D1738" s="16" t="str">
        <f>[1]!s_ipo_listeddate(A1738)</f>
        <v>2004-01-15</v>
      </c>
      <c r="E1738" s="16" t="str">
        <f>[1]!lastradeday_s("000002","")</f>
        <v>2026-06-22</v>
      </c>
      <c r="F1738" s="16" t="str">
        <f>[1]!s_info_industry_csrc2023(A1738,"",3)</f>
        <v>农、林、牧、渔专业及辅助性活动</v>
      </c>
      <c r="G1738" s="16" t="str">
        <f>[1]!s_info_industry_csrc2023(A1738,"",1)</f>
        <v>农、林、牧、渔业</v>
      </c>
      <c r="H1738" s="16">
        <f>[1]!s_is(A1738,83,"FY","YTD","20251231",1,"",100000000)</f>
        <v>11.607552112</v>
      </c>
      <c r="I1738" s="16">
        <f>[1]!s_is(A1738,83,"FY","YTD","20241231",1,"",100000000)</f>
        <v>11.559273187400001</v>
      </c>
      <c r="J1738" s="16">
        <f t="shared" si="81"/>
        <v>4.1766401587104429E-3</v>
      </c>
      <c r="K1738" s="16">
        <f>[1]!s_is(A1738,61,"FY","YTD","20251231",1,"",100000000)</f>
        <v>0.4725058983</v>
      </c>
      <c r="L1738" s="16">
        <f>[1]!s_is(A1738,61,"FY","YTD","20241231",1,"",100000000)</f>
        <v>0.49876394670000002</v>
      </c>
      <c r="M1738" s="16">
        <f t="shared" si="82"/>
        <v>-5.2646243927077362E-2</v>
      </c>
      <c r="N1738" s="16">
        <f>[1]!s_fa_roe(A1738,"20251231")</f>
        <v>6.9847999999999999</v>
      </c>
      <c r="O1738" s="16">
        <f>[1]!s_stmnote_rdexp(A1738,"20251231",1,10000)</f>
        <v>2560.2110320000002</v>
      </c>
      <c r="P1738" s="20">
        <f t="shared" si="83"/>
        <v>2.2056425052386617E-2</v>
      </c>
      <c r="Q1738" s="16">
        <f>[1]!s_margin_tradingbalance(A1738,"",10000)</f>
        <v>16637.801200000002</v>
      </c>
      <c r="R1738" s="16">
        <f>[1]!s_margin_seclendingbalance(A1738,"",10000)</f>
        <v>22.905000000000001</v>
      </c>
      <c r="S1738" s="17">
        <f>[1]!s_val_ev(A1738,"",100000000)</f>
        <v>26.865125871999997</v>
      </c>
      <c r="T1738" s="17">
        <f>[1]!share_freesharesmv(A1738,"",100000000)</f>
        <v>19.193036212700001</v>
      </c>
      <c r="U1738" s="17">
        <f>[1]!s_dq_amount_btin(A1738,E1738,100000000)</f>
        <v>0.61949909000000003</v>
      </c>
      <c r="V1738" s="17">
        <f>[1]!s_dq_turn(A1738,E1738)</f>
        <v>2.3455214500102008</v>
      </c>
      <c r="W1738" s="2">
        <f>[1]!s_pq_amount(A1738,"20260101","",100000000)</f>
        <v>291.33853411000001</v>
      </c>
      <c r="X1738" s="2">
        <f>[1]!s_pq_avgamount(A1738,"20260101","",100000000)</f>
        <v>2.648532128272727</v>
      </c>
      <c r="Y1738" s="17">
        <f>[1]!s_ipo_dilutedpe(A1738)</f>
        <v>0</v>
      </c>
      <c r="Z1738" s="12">
        <f>[1]!s_ipo_collection_total(A1738,100000000)</f>
        <v>4.26</v>
      </c>
      <c r="AA1738" s="2">
        <f>[1]!s_val_pe_ttm(A1738,E1738)</f>
        <v>87.73590087890625</v>
      </c>
      <c r="AB1738" s="5">
        <f>[1]!s_info_zjtxornot1(A1738,"")</f>
        <v>0</v>
      </c>
      <c r="AC1738" s="22" t="str">
        <f>[1]!s_info_nature1(A1738,"")</f>
        <v>地方国有企业</v>
      </c>
      <c r="AD1738" s="6" t="str">
        <f>[1]!s_info_city(A1738)</f>
        <v>酒泉市</v>
      </c>
      <c r="AE1738" s="6" t="str">
        <f>[1]!s_info_province(A1738)</f>
        <v>甘肃省</v>
      </c>
      <c r="AF1738">
        <v>98.510795000000002</v>
      </c>
      <c r="AG1738">
        <v>39.744022999999999</v>
      </c>
    </row>
    <row r="1739" spans="1:33" x14ac:dyDescent="0.3">
      <c r="A1739" s="12" t="s">
        <v>4019</v>
      </c>
      <c r="B1739" s="12" t="s">
        <v>4020</v>
      </c>
      <c r="C1739" s="16" t="str">
        <f>[1]!s_info_mkt(A1739)</f>
        <v>创业板</v>
      </c>
      <c r="D1739" s="16" t="str">
        <f>[1]!s_ipo_listeddate(A1739)</f>
        <v>2021-11-02</v>
      </c>
      <c r="E1739" s="16" t="str">
        <f>[1]!lastradeday_s("000002","")</f>
        <v>2026-06-22</v>
      </c>
      <c r="F1739" s="16" t="str">
        <f>[1]!s_info_industry_csrc2023(A1739,"",3)</f>
        <v>仪器仪表制造业</v>
      </c>
      <c r="G1739" s="16" t="str">
        <f>[1]!s_info_industry_csrc2023(A1739,"",1)</f>
        <v>制造业</v>
      </c>
      <c r="H1739" s="16">
        <f>[1]!s_is(A1739,83,"FY","YTD","20251231",1,"",100000000)</f>
        <v>5.4023327833000003</v>
      </c>
      <c r="I1739" s="16">
        <f>[1]!s_is(A1739,83,"FY","YTD","20241231",1,"",100000000)</f>
        <v>4.2797822966000005</v>
      </c>
      <c r="J1739" s="16">
        <f t="shared" si="81"/>
        <v>0.26229149262844298</v>
      </c>
      <c r="K1739" s="16">
        <f>[1]!s_is(A1739,61,"FY","YTD","20251231",1,"",100000000)</f>
        <v>1.0874967971</v>
      </c>
      <c r="L1739" s="16">
        <f>[1]!s_is(A1739,61,"FY","YTD","20241231",1,"",100000000)</f>
        <v>0.76733231950000003</v>
      </c>
      <c r="M1739" s="16">
        <f t="shared" si="82"/>
        <v>0.41724357161004477</v>
      </c>
      <c r="N1739" s="16">
        <f>[1]!s_fa_roe(A1739,"20251231")</f>
        <v>6.0796000000000001</v>
      </c>
      <c r="O1739" s="16">
        <f>[1]!s_stmnote_rdexp(A1739,"20251231",1,10000)</f>
        <v>8940.8910080000005</v>
      </c>
      <c r="P1739" s="20">
        <f t="shared" si="83"/>
        <v>0.1655005599736209</v>
      </c>
      <c r="Q1739" s="16">
        <f>[1]!s_margin_tradingbalance(A1739,"",10000)</f>
        <v>4809.6023999999998</v>
      </c>
      <c r="R1739" s="16">
        <f>[1]!s_margin_seclendingbalance(A1739,"",10000)</f>
        <v>26.702999999999999</v>
      </c>
      <c r="S1739" s="17">
        <f>[1]!s_val_ev(A1739,"",100000000)</f>
        <v>31.1205046</v>
      </c>
      <c r="T1739" s="17">
        <f>[1]!share_freesharesmv(A1739,"",100000000)</f>
        <v>8.5566995000000006</v>
      </c>
      <c r="U1739" s="17">
        <f>[1]!s_dq_amount_btin(A1739,E1739,100000000)</f>
        <v>0.51709101999999996</v>
      </c>
      <c r="V1739" s="17">
        <f>[1]!s_dq_turn(A1739,E1739)</f>
        <v>3.4637061064383512</v>
      </c>
      <c r="W1739" s="2">
        <f>[1]!s_pq_amount(A1739,"20260101","",100000000)</f>
        <v>90.639473179999996</v>
      </c>
      <c r="X1739" s="2">
        <f>[1]!s_pq_avgamount(A1739,"20260101","",100000000)</f>
        <v>0.82399521072727278</v>
      </c>
      <c r="Y1739" s="17">
        <f>[1]!s_ipo_dilutedpe(A1739)</f>
        <v>33.119999999999997</v>
      </c>
      <c r="Z1739" s="12">
        <f>[1]!s_ipo_collection_total(A1739,100000000)</f>
        <v>10.252572000000001</v>
      </c>
      <c r="AA1739" s="2">
        <f>[1]!s_val_pe_ttm(A1739,E1739)</f>
        <v>28.612693786621094</v>
      </c>
      <c r="AB1739" s="5">
        <f>[1]!s_info_zjtxornot1(A1739,"")</f>
        <v>1</v>
      </c>
      <c r="AC1739" s="22" t="str">
        <f>[1]!s_info_nature1(A1739,"")</f>
        <v>民营企业</v>
      </c>
      <c r="AD1739" s="6" t="str">
        <f>[1]!s_info_city(A1739)</f>
        <v>合肥市</v>
      </c>
      <c r="AE1739" s="6" t="str">
        <f>[1]!s_info_province(A1739)</f>
        <v>安徽省</v>
      </c>
      <c r="AF1739">
        <v>117.28304199999999</v>
      </c>
      <c r="AG1739">
        <v>31.861190000000001</v>
      </c>
    </row>
    <row r="1740" spans="1:33" x14ac:dyDescent="0.3">
      <c r="A1740" s="12" t="s">
        <v>4021</v>
      </c>
      <c r="B1740" s="12" t="s">
        <v>4022</v>
      </c>
      <c r="C1740" s="16" t="str">
        <f>[1]!s_info_mkt(A1740)</f>
        <v>主板</v>
      </c>
      <c r="D1740" s="16" t="str">
        <f>[1]!s_ipo_listeddate(A1740)</f>
        <v>2010-06-23</v>
      </c>
      <c r="E1740" s="16" t="str">
        <f>[1]!lastradeday_s("000002","")</f>
        <v>2026-06-22</v>
      </c>
      <c r="F1740" s="16" t="str">
        <f>[1]!s_info_industry_csrc2023(A1740,"",3)</f>
        <v>医药制造业</v>
      </c>
      <c r="G1740" s="16" t="str">
        <f>[1]!s_info_industry_csrc2023(A1740,"",1)</f>
        <v>制造业</v>
      </c>
      <c r="H1740" s="16">
        <f>[1]!s_is(A1740,83,"FY","YTD","20251231",1,"",100000000)</f>
        <v>21.354514948800002</v>
      </c>
      <c r="I1740" s="16">
        <f>[1]!s_is(A1740,83,"FY","YTD","20241231",1,"",100000000)</f>
        <v>24.4073203017</v>
      </c>
      <c r="J1740" s="16">
        <f t="shared" si="81"/>
        <v>-0.12507744869834669</v>
      </c>
      <c r="K1740" s="16">
        <f>[1]!s_is(A1740,61,"FY","YTD","20251231",1,"",100000000)</f>
        <v>3.7690517020000001</v>
      </c>
      <c r="L1740" s="16">
        <f>[1]!s_is(A1740,61,"FY","YTD","20241231",1,"",100000000)</f>
        <v>2.3275945712000001</v>
      </c>
      <c r="M1740" s="16">
        <f t="shared" si="82"/>
        <v>0.61929046777972652</v>
      </c>
      <c r="N1740" s="16">
        <f>[1]!s_fa_roe(A1740,"20251231")</f>
        <v>17.760200000000001</v>
      </c>
      <c r="O1740" s="16">
        <f>[1]!s_stmnote_rdexp(A1740,"20251231",1,10000)</f>
        <v>8012.6646389999996</v>
      </c>
      <c r="P1740" s="20">
        <f t="shared" si="83"/>
        <v>3.7522110233884118E-2</v>
      </c>
      <c r="Q1740" s="16">
        <f>[1]!s_margin_tradingbalance(A1740,"",10000)</f>
        <v>33125.768400000001</v>
      </c>
      <c r="R1740" s="16">
        <f>[1]!s_margin_seclendingbalance(A1740,"",10000)</f>
        <v>0</v>
      </c>
      <c r="S1740" s="17">
        <f>[1]!s_val_ev(A1740,"",100000000)</f>
        <v>57.753584463400003</v>
      </c>
      <c r="T1740" s="17">
        <f>[1]!share_freesharesmv(A1740,"",100000000)</f>
        <v>50.635703080900001</v>
      </c>
      <c r="U1740" s="17">
        <f>[1]!s_dq_amount_btin(A1740,E1740,100000000)</f>
        <v>1.7520297600000001</v>
      </c>
      <c r="V1740" s="17">
        <f>[1]!s_dq_turn(A1740,E1740)</f>
        <v>3.3154088195417639</v>
      </c>
      <c r="W1740" s="2">
        <f>[1]!s_pq_amount(A1740,"20260101","",100000000)</f>
        <v>329.44914978000003</v>
      </c>
      <c r="X1740" s="2">
        <f>[1]!s_pq_avgamount(A1740,"20260101","",100000000)</f>
        <v>2.9949922707272725</v>
      </c>
      <c r="Y1740" s="17">
        <f>[1]!s_ipo_dilutedpe(A1740)</f>
        <v>54.35</v>
      </c>
      <c r="Z1740" s="12">
        <f>[1]!s_ipo_collection_total(A1740,100000000)</f>
        <v>17.5</v>
      </c>
      <c r="AA1740" s="2">
        <f>[1]!s_val_pe_ttm(A1740,E1740)</f>
        <v>14.032199859619141</v>
      </c>
      <c r="AB1740" s="5">
        <f>[1]!s_info_zjtxornot1(A1740,"")</f>
        <v>0</v>
      </c>
      <c r="AC1740" s="22" t="str">
        <f>[1]!s_info_nature1(A1740,"")</f>
        <v>公众企业</v>
      </c>
      <c r="AD1740" s="6" t="str">
        <f>[1]!s_info_city(A1740)</f>
        <v>哈尔滨市</v>
      </c>
      <c r="AE1740" s="6" t="str">
        <f>[1]!s_info_province(A1740)</f>
        <v>黑龙江省</v>
      </c>
      <c r="AF1740">
        <v>126.642464</v>
      </c>
      <c r="AG1740">
        <v>45.756967000000003</v>
      </c>
    </row>
    <row r="1741" spans="1:33" x14ac:dyDescent="0.3">
      <c r="A1741" s="12" t="s">
        <v>4023</v>
      </c>
      <c r="B1741" s="12" t="s">
        <v>4024</v>
      </c>
      <c r="C1741" s="16" t="str">
        <f>[1]!s_info_mkt(A1741)</f>
        <v>主板</v>
      </c>
      <c r="D1741" s="16" t="str">
        <f>[1]!s_ipo_listeddate(A1741)</f>
        <v>2020-02-06</v>
      </c>
      <c r="E1741" s="16" t="str">
        <f>[1]!lastradeday_s("000002","")</f>
        <v>2026-06-22</v>
      </c>
      <c r="F1741" s="16" t="str">
        <f>[1]!s_info_industry_csrc2023(A1741,"",3)</f>
        <v>电气机械和器材制造业</v>
      </c>
      <c r="G1741" s="16" t="str">
        <f>[1]!s_info_industry_csrc2023(A1741,"",1)</f>
        <v>制造业</v>
      </c>
      <c r="H1741" s="16">
        <f>[1]!s_is(A1741,83,"FY","YTD","20251231",1,"",100000000)</f>
        <v>160.2631255645</v>
      </c>
      <c r="I1741" s="16">
        <f>[1]!s_is(A1741,83,"FY","YTD","20241231",1,"",100000000)</f>
        <v>168.3054108613</v>
      </c>
      <c r="J1741" s="16">
        <f t="shared" si="81"/>
        <v>-4.7783878460257112E-2</v>
      </c>
      <c r="K1741" s="16">
        <f>[1]!s_is(A1741,61,"FY","YTD","20251231",1,"",100000000)</f>
        <v>40.7063274777</v>
      </c>
      <c r="L1741" s="16">
        <f>[1]!s_is(A1741,61,"FY","YTD","20241231",1,"",100000000)</f>
        <v>42.722045650300004</v>
      </c>
      <c r="M1741" s="16">
        <f t="shared" si="82"/>
        <v>-4.7182154831713882E-2</v>
      </c>
      <c r="N1741" s="16">
        <f>[1]!s_fa_roe(A1741,"20251231")</f>
        <v>24.924499999999998</v>
      </c>
      <c r="O1741" s="16">
        <f>[1]!s_stmnote_rdexp(A1741,"20251231",1,10000)</f>
        <v>64396.378360000002</v>
      </c>
      <c r="P1741" s="20">
        <f t="shared" si="83"/>
        <v>4.018165634370012E-2</v>
      </c>
      <c r="Q1741" s="16">
        <f>[1]!s_margin_tradingbalance(A1741,"",10000)</f>
        <v>25763.424900000002</v>
      </c>
      <c r="R1741" s="16">
        <f>[1]!s_margin_seclendingbalance(A1741,"",10000)</f>
        <v>28.721599999999999</v>
      </c>
      <c r="S1741" s="17">
        <f>[1]!s_val_ev(A1741,"",100000000)</f>
        <v>713.58189464860004</v>
      </c>
      <c r="T1741" s="17">
        <f>[1]!share_freesharesmv(A1741,"",100000000)</f>
        <v>119.9473600523</v>
      </c>
      <c r="U1741" s="17">
        <f>[1]!s_dq_amount_btin(A1741,E1741,100000000)</f>
        <v>2.6476596799999998</v>
      </c>
      <c r="V1741" s="17">
        <f>[1]!s_dq_turn(A1741,E1741)</f>
        <v>0.37362432910621712</v>
      </c>
      <c r="W1741" s="2">
        <f>[1]!s_pq_amount(A1741,"20260101","",100000000)</f>
        <v>194.53945345</v>
      </c>
      <c r="X1741" s="2">
        <f>[1]!s_pq_avgamount(A1741,"20260101","",100000000)</f>
        <v>1.768540485909091</v>
      </c>
      <c r="Y1741" s="17">
        <f>[1]!s_ipo_dilutedpe(A1741)</f>
        <v>22.93</v>
      </c>
      <c r="Z1741" s="12">
        <f>[1]!s_ipo_collection_total(A1741,100000000)</f>
        <v>35.67</v>
      </c>
      <c r="AA1741" s="2">
        <f>[1]!s_val_pe_ttm(A1741,E1741)</f>
        <v>17.178350448608398</v>
      </c>
      <c r="AB1741" s="5">
        <f>[1]!s_info_zjtxornot1(A1741,"")</f>
        <v>1</v>
      </c>
      <c r="AC1741" s="22" t="str">
        <f>[1]!s_info_nature1(A1741,"")</f>
        <v>民营企业</v>
      </c>
      <c r="AD1741" s="6" t="str">
        <f>[1]!s_info_city(A1741)</f>
        <v>慈溪市</v>
      </c>
      <c r="AE1741" s="6" t="str">
        <f>[1]!s_info_province(A1741)</f>
        <v>浙江省</v>
      </c>
      <c r="AF1741">
        <v>121.338408</v>
      </c>
      <c r="AG1741">
        <v>30.189257000000001</v>
      </c>
    </row>
    <row r="1742" spans="1:33" x14ac:dyDescent="0.3">
      <c r="A1742" s="12" t="s">
        <v>4025</v>
      </c>
      <c r="B1742" s="12" t="s">
        <v>4026</v>
      </c>
      <c r="C1742" s="16" t="str">
        <f>[1]!s_info_mkt(A1742)</f>
        <v>科创板</v>
      </c>
      <c r="D1742" s="16" t="str">
        <f>[1]!s_ipo_listeddate(A1742)</f>
        <v>2022-10-19</v>
      </c>
      <c r="E1742" s="16" t="str">
        <f>[1]!lastradeday_s("000002","")</f>
        <v>2026-06-22</v>
      </c>
      <c r="F1742" s="16" t="str">
        <f>[1]!s_info_industry_csrc2023(A1742,"",3)</f>
        <v>软件和信息技术服务业</v>
      </c>
      <c r="G1742" s="16" t="str">
        <f>[1]!s_info_industry_csrc2023(A1742,"",1)</f>
        <v>信息传输、软件和信息技术服务业</v>
      </c>
      <c r="H1742" s="16">
        <f>[1]!s_is(A1742,83,"FY","YTD","20251231",1,"",100000000)</f>
        <v>2.7634021499000001</v>
      </c>
      <c r="I1742" s="16">
        <f>[1]!s_is(A1742,83,"FY","YTD","20241231",1,"",100000000)</f>
        <v>3.5632626526999998</v>
      </c>
      <c r="J1742" s="16">
        <f t="shared" si="81"/>
        <v>-0.22447419142507485</v>
      </c>
      <c r="K1742" s="16">
        <f>[1]!s_is(A1742,61,"FY","YTD","20251231",1,"",100000000)</f>
        <v>-0.48986720189999999</v>
      </c>
      <c r="L1742" s="16">
        <f>[1]!s_is(A1742,61,"FY","YTD","20241231",1,"",100000000)</f>
        <v>8.4822123400000005E-2</v>
      </c>
      <c r="M1742" s="16">
        <f t="shared" si="82"/>
        <v>-6.7752291768258184</v>
      </c>
      <c r="N1742" s="16">
        <f>[1]!s_fa_roe(A1742,"20251231")</f>
        <v>-4.9024999999999999</v>
      </c>
      <c r="O1742" s="16">
        <f>[1]!s_stmnote_rdexp(A1742,"20251231",1,10000)</f>
        <v>8741.26</v>
      </c>
      <c r="P1742" s="20">
        <f t="shared" si="83"/>
        <v>0.31632239991983513</v>
      </c>
      <c r="Q1742" s="16">
        <f>[1]!s_margin_tradingbalance(A1742,"",10000)</f>
        <v>10672.078600000001</v>
      </c>
      <c r="R1742" s="16">
        <f>[1]!s_margin_seclendingbalance(A1742,"",10000)</f>
        <v>17.526900000000001</v>
      </c>
      <c r="S1742" s="17">
        <f>[1]!s_val_ev(A1742,"",100000000)</f>
        <v>23.459420052599999</v>
      </c>
      <c r="T1742" s="17">
        <f>[1]!share_freesharesmv(A1742,"",100000000)</f>
        <v>10.9756224354</v>
      </c>
      <c r="U1742" s="17">
        <f>[1]!s_dq_amount_btin(A1742,E1742,100000000)</f>
        <v>0.27138498</v>
      </c>
      <c r="V1742" s="17">
        <f>[1]!s_dq_turn(A1742,E1742)</f>
        <v>1.1805604579270295</v>
      </c>
      <c r="W1742" s="2">
        <f>[1]!s_pq_amount(A1742,"20260101","",100000000)</f>
        <v>65.122914789999996</v>
      </c>
      <c r="X1742" s="2">
        <f>[1]!s_pq_avgamount(A1742,"20260101","",100000000)</f>
        <v>0.59202649809090913</v>
      </c>
      <c r="Y1742" s="17">
        <f>[1]!s_ipo_dilutedpe(A1742)</f>
        <v>63</v>
      </c>
      <c r="Z1742" s="12">
        <f>[1]!s_ipo_collection_total(A1742,100000000)</f>
        <v>5.7590796094000005</v>
      </c>
      <c r="AA1742" s="2">
        <f>[1]!s_val_pe_ttm(A1742,E1742)</f>
        <v>-48.387641906738281</v>
      </c>
      <c r="AB1742" s="5">
        <f>[1]!s_info_zjtxornot1(A1742,"")</f>
        <v>1</v>
      </c>
      <c r="AC1742" s="22" t="str">
        <f>[1]!s_info_nature1(A1742,"")</f>
        <v>民营企业</v>
      </c>
      <c r="AD1742" s="6" t="str">
        <f>[1]!s_info_city(A1742)</f>
        <v>北京市</v>
      </c>
      <c r="AE1742" s="6" t="str">
        <f>[1]!s_info_province(A1742)</f>
        <v>北京</v>
      </c>
      <c r="AF1742">
        <v>116.40528500000001</v>
      </c>
      <c r="AG1742">
        <v>39.904989</v>
      </c>
    </row>
    <row r="1743" spans="1:33" x14ac:dyDescent="0.3">
      <c r="A1743" s="12" t="s">
        <v>4027</v>
      </c>
      <c r="B1743" s="12" t="s">
        <v>4028</v>
      </c>
      <c r="C1743" s="16" t="str">
        <f>[1]!s_info_mkt(A1743)</f>
        <v>主板</v>
      </c>
      <c r="D1743" s="16" t="str">
        <f>[1]!s_ipo_listeddate(A1743)</f>
        <v>2010-03-03</v>
      </c>
      <c r="E1743" s="16" t="str">
        <f>[1]!lastradeday_s("000002","")</f>
        <v>2026-06-22</v>
      </c>
      <c r="F1743" s="16" t="str">
        <f>[1]!s_info_industry_csrc2023(A1743,"",3)</f>
        <v>化学原料和化学制品制造业</v>
      </c>
      <c r="G1743" s="16" t="str">
        <f>[1]!s_info_industry_csrc2023(A1743,"",1)</f>
        <v>制造业</v>
      </c>
      <c r="H1743" s="16">
        <f>[1]!s_is(A1743,83,"FY","YTD","20251231",1,"",100000000)</f>
        <v>4.7236580673999997</v>
      </c>
      <c r="I1743" s="16">
        <f>[1]!s_is(A1743,83,"FY","YTD","20241231",1,"",100000000)</f>
        <v>5.4454268405999997</v>
      </c>
      <c r="J1743" s="16">
        <f t="shared" si="81"/>
        <v>-0.13254585808014874</v>
      </c>
      <c r="K1743" s="16">
        <f>[1]!s_is(A1743,61,"FY","YTD","20251231",1,"",100000000)</f>
        <v>-10.934121467799999</v>
      </c>
      <c r="L1743" s="16">
        <f>[1]!s_is(A1743,61,"FY","YTD","20241231",1,"",100000000)</f>
        <v>-0.69820819420000002</v>
      </c>
      <c r="M1743" s="16">
        <f t="shared" si="82"/>
        <v>-14.660259445004376</v>
      </c>
      <c r="N1743" s="16">
        <f>[1]!s_fa_roe(A1743,"20251231")</f>
        <v>-74.338499999999996</v>
      </c>
      <c r="O1743" s="16">
        <f>[1]!s_stmnote_rdexp(A1743,"20251231",1,10000)</f>
        <v>905.73940700000003</v>
      </c>
      <c r="P1743" s="20">
        <f t="shared" si="83"/>
        <v>1.9174533678694868E-2</v>
      </c>
      <c r="Q1743" s="16">
        <f>[1]!s_margin_tradingbalance(A1743,"",10000)</f>
        <v>0</v>
      </c>
      <c r="R1743" s="16">
        <f>[1]!s_margin_seclendingbalance(A1743,"",10000)</f>
        <v>0</v>
      </c>
      <c r="S1743" s="17">
        <f>[1]!s_val_ev(A1743,"",100000000)</f>
        <v>20.5306640728</v>
      </c>
      <c r="T1743" s="17">
        <f>[1]!share_freesharesmv(A1743,"",100000000)</f>
        <v>15.611323027300001</v>
      </c>
      <c r="U1743" s="17">
        <f>[1]!s_dq_amount_btin(A1743,E1743,100000000)</f>
        <v>0.60821963000000001</v>
      </c>
      <c r="V1743" s="17">
        <f>[1]!s_dq_turn(A1743,E1743)</f>
        <v>3.6745343948718951</v>
      </c>
      <c r="W1743" s="2">
        <f>[1]!s_pq_amount(A1743,"20260101","",100000000)</f>
        <v>123.13380956</v>
      </c>
      <c r="X1743" s="2">
        <f>[1]!s_pq_avgamount(A1743,"20260101","",100000000)</f>
        <v>1.129667977614679</v>
      </c>
      <c r="Y1743" s="17">
        <f>[1]!s_ipo_dilutedpe(A1743)</f>
        <v>32.85</v>
      </c>
      <c r="Z1743" s="12">
        <f>[1]!s_ipo_collection_total(A1743,100000000)</f>
        <v>3.597</v>
      </c>
      <c r="AA1743" s="2">
        <f>[1]!s_val_pe_ttm(A1743,E1743)</f>
        <v>-1.841616153717041</v>
      </c>
      <c r="AB1743" s="5">
        <f>[1]!s_info_zjtxornot1(A1743,"")</f>
        <v>0</v>
      </c>
      <c r="AC1743" s="22" t="str">
        <f>[1]!s_info_nature1(A1743,"")</f>
        <v>民营企业</v>
      </c>
      <c r="AD1743" s="6" t="str">
        <f>[1]!s_info_city(A1743)</f>
        <v>忻州市</v>
      </c>
      <c r="AE1743" s="6" t="str">
        <f>[1]!s_info_province(A1743)</f>
        <v>山西省</v>
      </c>
      <c r="AF1743">
        <v>112.733538</v>
      </c>
      <c r="AG1743">
        <v>38.41769</v>
      </c>
    </row>
    <row r="1744" spans="1:33" x14ac:dyDescent="0.3">
      <c r="A1744" s="12" t="s">
        <v>4029</v>
      </c>
      <c r="B1744" s="12" t="s">
        <v>4030</v>
      </c>
      <c r="C1744" s="16" t="str">
        <f>[1]!s_info_mkt(A1744)</f>
        <v>主板</v>
      </c>
      <c r="D1744" s="16" t="str">
        <f>[1]!s_ipo_listeddate(A1744)</f>
        <v>2025-09-05</v>
      </c>
      <c r="E1744" s="16" t="str">
        <f>[1]!lastradeday_s("000002","")</f>
        <v>2026-06-22</v>
      </c>
      <c r="F1744" s="16" t="str">
        <f>[1]!s_info_industry_csrc2023(A1744,"",3)</f>
        <v>电气机械和器材制造业</v>
      </c>
      <c r="G1744" s="16" t="str">
        <f>[1]!s_info_industry_csrc2023(A1744,"",1)</f>
        <v>制造业</v>
      </c>
      <c r="H1744" s="16">
        <f>[1]!s_is(A1744,83,"FY","YTD","20251231",1,"",100000000)</f>
        <v>15.804461423699999</v>
      </c>
      <c r="I1744" s="16">
        <f>[1]!s_is(A1744,83,"FY","YTD","20241231",1,"",100000000)</f>
        <v>14.205263994400001</v>
      </c>
      <c r="J1744" s="16">
        <f t="shared" si="81"/>
        <v>0.11257780425132791</v>
      </c>
      <c r="K1744" s="16">
        <f>[1]!s_is(A1744,61,"FY","YTD","20251231",1,"",100000000)</f>
        <v>1.6537180317</v>
      </c>
      <c r="L1744" s="16">
        <f>[1]!s_is(A1744,61,"FY","YTD","20241231",1,"",100000000)</f>
        <v>1.5313959721000001</v>
      </c>
      <c r="M1744" s="16">
        <f t="shared" si="82"/>
        <v>7.987617953066696E-2</v>
      </c>
      <c r="N1744" s="16">
        <f>[1]!s_fa_roe(A1744,"20251231")</f>
        <v>11.115399999999999</v>
      </c>
      <c r="O1744" s="16">
        <f>[1]!s_stmnote_rdexp(A1744,"20251231",1,10000)</f>
        <v>5140.3801960000001</v>
      </c>
      <c r="P1744" s="20">
        <f t="shared" si="83"/>
        <v>3.252486787238195E-2</v>
      </c>
      <c r="Q1744" s="16">
        <f>[1]!s_margin_tradingbalance(A1744,"",10000)</f>
        <v>7018.1935999999996</v>
      </c>
      <c r="R1744" s="16">
        <f>[1]!s_margin_seclendingbalance(A1744,"",10000)</f>
        <v>0</v>
      </c>
      <c r="S1744" s="17">
        <f>[1]!s_val_ev(A1744,"",100000000)</f>
        <v>72.604249999999993</v>
      </c>
      <c r="T1744" s="17">
        <f>[1]!share_freesharesmv(A1744,"",100000000)</f>
        <v>14.520849999999999</v>
      </c>
      <c r="U1744" s="17">
        <f>[1]!s_dq_amount_btin(A1744,E1744,100000000)</f>
        <v>0.31162886000000001</v>
      </c>
      <c r="V1744" s="17">
        <f>[1]!s_dq_turn(A1744,E1744)</f>
        <v>2.1580080022863677</v>
      </c>
      <c r="W1744" s="2">
        <f>[1]!s_pq_amount(A1744,"20260101","",100000000)</f>
        <v>78.462194550000007</v>
      </c>
      <c r="X1744" s="2">
        <f>[1]!s_pq_avgamount(A1744,"20260101","",100000000)</f>
        <v>0.71329267772727267</v>
      </c>
      <c r="Y1744" s="17">
        <f>[1]!s_ipo_dilutedpe(A1744)</f>
        <v>21.68</v>
      </c>
      <c r="Z1744" s="12">
        <f>[1]!s_ipo_collection_total(A1744,100000000)</f>
        <v>8.1351750000000003</v>
      </c>
      <c r="AA1744" s="2">
        <f>[1]!s_val_pe_ttm(A1744,E1744)</f>
        <v>48.555248260498047</v>
      </c>
      <c r="AB1744" s="5">
        <f>[1]!s_info_zjtxornot1(A1744,"")</f>
        <v>1</v>
      </c>
      <c r="AC1744" s="22" t="str">
        <f>[1]!s_info_nature1(A1744,"")</f>
        <v>民营企业</v>
      </c>
      <c r="AD1744" s="6" t="str">
        <f>[1]!s_info_city(A1744)</f>
        <v>江阴市</v>
      </c>
      <c r="AE1744" s="6" t="str">
        <f>[1]!s_info_province(A1744)</f>
        <v>江苏省</v>
      </c>
      <c r="AF1744">
        <v>120.31067899999999</v>
      </c>
      <c r="AG1744">
        <v>31.837425</v>
      </c>
    </row>
    <row r="1745" spans="1:33" x14ac:dyDescent="0.3">
      <c r="A1745" s="12" t="s">
        <v>4031</v>
      </c>
      <c r="B1745" s="12" t="s">
        <v>4032</v>
      </c>
      <c r="C1745" s="16" t="str">
        <f>[1]!s_info_mkt(A1745)</f>
        <v>主板</v>
      </c>
      <c r="D1745" s="16" t="str">
        <f>[1]!s_ipo_listeddate(A1745)</f>
        <v>2004-04-26</v>
      </c>
      <c r="E1745" s="16" t="str">
        <f>[1]!lastradeday_s("000002","")</f>
        <v>2026-06-22</v>
      </c>
      <c r="F1745" s="16" t="str">
        <f>[1]!s_info_industry_csrc2023(A1745,"",3)</f>
        <v>互联网和相关服务</v>
      </c>
      <c r="G1745" s="16" t="str">
        <f>[1]!s_info_industry_csrc2023(A1745,"",1)</f>
        <v>信息传输、软件和信息技术服务业</v>
      </c>
      <c r="H1745" s="16">
        <f>[1]!s_is(A1745,83,"FY","YTD","20251231",1,"",100000000)</f>
        <v>83.485957167199999</v>
      </c>
      <c r="I1745" s="16">
        <f>[1]!s_is(A1745,83,"FY","YTD","20241231",1,"",100000000)</f>
        <v>77.027692654799992</v>
      </c>
      <c r="J1745" s="16">
        <f t="shared" si="81"/>
        <v>8.3843411243573751E-2</v>
      </c>
      <c r="K1745" s="16">
        <f>[1]!s_is(A1745,61,"FY","YTD","20251231",1,"",100000000)</f>
        <v>0.85523472810000001</v>
      </c>
      <c r="L1745" s="16">
        <f>[1]!s_is(A1745,61,"FY","YTD","20241231",1,"",100000000)</f>
        <v>1.5776945029</v>
      </c>
      <c r="M1745" s="16">
        <f t="shared" si="82"/>
        <v>-0.45792120937990749</v>
      </c>
      <c r="N1745" s="16">
        <f>[1]!s_fa_roe(A1745,"20251231")</f>
        <v>1.6637</v>
      </c>
      <c r="O1745" s="16">
        <f>[1]!s_stmnote_rdexp(A1745,"20251231",1,10000)</f>
        <v>8693.1779180000012</v>
      </c>
      <c r="P1745" s="20">
        <f t="shared" si="83"/>
        <v>1.041274270904015E-2</v>
      </c>
      <c r="Q1745" s="16">
        <f>[1]!s_margin_tradingbalance(A1745,"",10000)</f>
        <v>119581.79610000001</v>
      </c>
      <c r="R1745" s="16">
        <f>[1]!s_margin_seclendingbalance(A1745,"",10000)</f>
        <v>137.06180000000001</v>
      </c>
      <c r="S1745" s="17">
        <f>[1]!s_val_ev(A1745,"",100000000)</f>
        <v>121.07224864680001</v>
      </c>
      <c r="T1745" s="17">
        <f>[1]!share_freesharesmv(A1745,"",100000000)</f>
        <v>104.92281294440001</v>
      </c>
      <c r="U1745" s="17">
        <f>[1]!s_dq_amount_btin(A1745,E1745,100000000)</f>
        <v>4.8158883599999998</v>
      </c>
      <c r="V1745" s="17">
        <f>[1]!s_dq_turn(A1745,E1745)</f>
        <v>4.0531486019688305</v>
      </c>
      <c r="W1745" s="2">
        <f>[1]!s_pq_amount(A1745,"20260101","",100000000)</f>
        <v>2249.1978027700002</v>
      </c>
      <c r="X1745" s="2">
        <f>[1]!s_pq_avgamount(A1745,"20260101","",100000000)</f>
        <v>20.447252752454546</v>
      </c>
      <c r="Y1745" s="17">
        <f>[1]!s_ipo_dilutedpe(A1745)</f>
        <v>20</v>
      </c>
      <c r="Z1745" s="12">
        <f>[1]!s_ipo_collection_total(A1745,100000000)</f>
        <v>2.58</v>
      </c>
      <c r="AA1745" s="2">
        <f>[1]!s_val_pe_ttm(A1745,E1745)</f>
        <v>-256.68093872070313</v>
      </c>
      <c r="AB1745" s="5">
        <f>[1]!s_info_zjtxornot1(A1745,"")</f>
        <v>0</v>
      </c>
      <c r="AC1745" s="22" t="str">
        <f>[1]!s_info_nature1(A1745,"")</f>
        <v>地方国有企业</v>
      </c>
      <c r="AD1745" s="6" t="str">
        <f>[1]!s_info_city(A1745)</f>
        <v>杭州市</v>
      </c>
      <c r="AE1745" s="6" t="str">
        <f>[1]!s_info_province(A1745)</f>
        <v>浙江省</v>
      </c>
      <c r="AF1745">
        <v>120.153576</v>
      </c>
      <c r="AG1745">
        <v>30.287458999999998</v>
      </c>
    </row>
    <row r="1746" spans="1:33" x14ac:dyDescent="0.3">
      <c r="A1746" s="12" t="s">
        <v>4033</v>
      </c>
      <c r="B1746" s="12" t="s">
        <v>4034</v>
      </c>
      <c r="C1746" s="16" t="str">
        <f>[1]!s_info_mkt(A1746)</f>
        <v>主板</v>
      </c>
      <c r="D1746" s="16" t="str">
        <f>[1]!s_ipo_listeddate(A1746)</f>
        <v>2006-08-16</v>
      </c>
      <c r="E1746" s="16" t="str">
        <f>[1]!lastradeday_s("000002","")</f>
        <v>2026-06-22</v>
      </c>
      <c r="F1746" s="16" t="str">
        <f>[1]!s_info_industry_csrc2023(A1746,"",3)</f>
        <v>土木工程建筑业</v>
      </c>
      <c r="G1746" s="16" t="str">
        <f>[1]!s_info_industry_csrc2023(A1746,"",1)</f>
        <v>建筑业</v>
      </c>
      <c r="H1746" s="16">
        <f>[1]!s_is(A1746,83,"FY","YTD","20251231",1,"",100000000)</f>
        <v>57.462449149799994</v>
      </c>
      <c r="I1746" s="16">
        <f>[1]!s_is(A1746,83,"FY","YTD","20241231",1,"",100000000)</f>
        <v>59.230898675699997</v>
      </c>
      <c r="J1746" s="16">
        <f t="shared" si="81"/>
        <v>-2.985687479743615E-2</v>
      </c>
      <c r="K1746" s="16">
        <f>[1]!s_is(A1746,61,"FY","YTD","20251231",1,"",100000000)</f>
        <v>2.7969490972000002</v>
      </c>
      <c r="L1746" s="16">
        <f>[1]!s_is(A1746,61,"FY","YTD","20241231",1,"",100000000)</f>
        <v>2.8292424436000001</v>
      </c>
      <c r="M1746" s="16">
        <f t="shared" si="82"/>
        <v>-1.1414131889987147E-2</v>
      </c>
      <c r="N1746" s="16">
        <f>[1]!s_fa_roe(A1746,"20251231")</f>
        <v>5.6821000000000002</v>
      </c>
      <c r="O1746" s="16">
        <f>[1]!s_stmnote_rdexp(A1746,"20251231",1,10000)</f>
        <v>18506.723341000001</v>
      </c>
      <c r="P1746" s="20">
        <f t="shared" si="83"/>
        <v>3.220663862195372E-2</v>
      </c>
      <c r="Q1746" s="16">
        <f>[1]!s_margin_tradingbalance(A1746,"",10000)</f>
        <v>57637.762699999999</v>
      </c>
      <c r="R1746" s="16">
        <f>[1]!s_margin_seclendingbalance(A1746,"",10000)</f>
        <v>8.0100000000000005E-2</v>
      </c>
      <c r="S1746" s="17">
        <f>[1]!s_val_ev(A1746,"",100000000)</f>
        <v>95.269858453000012</v>
      </c>
      <c r="T1746" s="17">
        <f>[1]!share_freesharesmv(A1746,"",100000000)</f>
        <v>54.785709363000009</v>
      </c>
      <c r="U1746" s="17">
        <f>[1]!s_dq_amount_btin(A1746,E1746,100000000)</f>
        <v>1.6445509700000001</v>
      </c>
      <c r="V1746" s="17">
        <f>[1]!s_dq_turn(A1746,E1746)</f>
        <v>1.8982107030476794</v>
      </c>
      <c r="W1746" s="2">
        <f>[1]!s_pq_amount(A1746,"20260101","",100000000)</f>
        <v>290.13151077999999</v>
      </c>
      <c r="X1746" s="2">
        <f>[1]!s_pq_avgamount(A1746,"20260101","",100000000)</f>
        <v>2.637559188909091</v>
      </c>
      <c r="Y1746" s="17">
        <f>[1]!s_ipo_dilutedpe(A1746)</f>
        <v>17</v>
      </c>
      <c r="Z1746" s="12">
        <f>[1]!s_ipo_collection_total(A1746,100000000)</f>
        <v>2.6162999999999998</v>
      </c>
      <c r="AA1746" s="2">
        <f>[1]!s_val_pe_ttm(A1746,E1746)</f>
        <v>36.388206481933594</v>
      </c>
      <c r="AB1746" s="5">
        <f>[1]!s_info_zjtxornot1(A1746,"")</f>
        <v>0</v>
      </c>
      <c r="AC1746" s="22" t="str">
        <f>[1]!s_info_nature1(A1746,"")</f>
        <v>民营企业</v>
      </c>
      <c r="AD1746" s="6" t="str">
        <f>[1]!s_info_city(A1746)</f>
        <v>宁波市</v>
      </c>
      <c r="AE1746" s="6" t="str">
        <f>[1]!s_info_province(A1746)</f>
        <v>浙江省</v>
      </c>
      <c r="AF1746">
        <v>121.549792</v>
      </c>
      <c r="AG1746">
        <v>29.868387999999999</v>
      </c>
    </row>
    <row r="1747" spans="1:33" x14ac:dyDescent="0.3">
      <c r="A1747" s="12" t="s">
        <v>4035</v>
      </c>
      <c r="B1747" s="12" t="s">
        <v>4036</v>
      </c>
      <c r="C1747" s="16" t="str">
        <f>[1]!s_info_mkt(A1747)</f>
        <v>主板</v>
      </c>
      <c r="D1747" s="16" t="str">
        <f>[1]!s_ipo_listeddate(A1747)</f>
        <v>2011-03-11</v>
      </c>
      <c r="E1747" s="16" t="str">
        <f>[1]!lastradeday_s("000002","")</f>
        <v>2026-06-22</v>
      </c>
      <c r="F1747" s="16" t="str">
        <f>[1]!s_info_industry_csrc2023(A1747,"",3)</f>
        <v>纺织服装、服饰业</v>
      </c>
      <c r="G1747" s="16" t="str">
        <f>[1]!s_info_industry_csrc2023(A1747,"",1)</f>
        <v>制造业</v>
      </c>
      <c r="H1747" s="16">
        <f>[1]!s_is(A1747,83,"FY","YTD","20251231",1,"",100000000)</f>
        <v>150.89844116680001</v>
      </c>
      <c r="I1747" s="16">
        <f>[1]!s_is(A1747,83,"FY","YTD","20241231",1,"",100000000)</f>
        <v>146.25544581</v>
      </c>
      <c r="J1747" s="16">
        <f t="shared" si="81"/>
        <v>3.174579470245309E-2</v>
      </c>
      <c r="K1747" s="16">
        <f>[1]!s_is(A1747,61,"FY","YTD","20251231",1,"",100000000)</f>
        <v>8.9241574662000005</v>
      </c>
      <c r="L1747" s="16">
        <f>[1]!s_is(A1747,61,"FY","YTD","20241231",1,"",100000000)</f>
        <v>11.374014031500002</v>
      </c>
      <c r="M1747" s="16">
        <f t="shared" si="82"/>
        <v>-0.21539067549197621</v>
      </c>
      <c r="N1747" s="16">
        <f>[1]!s_fa_roe(A1747,"20251231")</f>
        <v>7.6862000000000004</v>
      </c>
      <c r="O1747" s="16">
        <f>[1]!s_stmnote_rdexp(A1747,"20251231",1,10000)</f>
        <v>30205.678445999998</v>
      </c>
      <c r="P1747" s="20">
        <f t="shared" si="83"/>
        <v>2.001722364554533E-2</v>
      </c>
      <c r="Q1747" s="16">
        <f>[1]!s_margin_tradingbalance(A1747,"",10000)</f>
        <v>13628.6391</v>
      </c>
      <c r="R1747" s="16">
        <f>[1]!s_margin_seclendingbalance(A1747,"",10000)</f>
        <v>168.3612</v>
      </c>
      <c r="S1747" s="17">
        <f>[1]!s_val_ev(A1747,"",100000000)</f>
        <v>141.43973339999999</v>
      </c>
      <c r="T1747" s="17">
        <f>[1]!share_freesharesmv(A1747,"",100000000)</f>
        <v>37.005499912500007</v>
      </c>
      <c r="U1747" s="17">
        <f>[1]!s_dq_amount_btin(A1747,E1747,100000000)</f>
        <v>0.89148556000000001</v>
      </c>
      <c r="V1747" s="17">
        <f>[1]!s_dq_turn(A1747,E1747)</f>
        <v>0.77796384808995733</v>
      </c>
      <c r="W1747" s="2">
        <f>[1]!s_pq_amount(A1747,"20260101","",100000000)</f>
        <v>134.12857622000001</v>
      </c>
      <c r="X1747" s="2">
        <f>[1]!s_pq_avgamount(A1747,"20260101","",100000000)</f>
        <v>1.2193506929090909</v>
      </c>
      <c r="Y1747" s="17">
        <f>[1]!s_ipo_dilutedpe(A1747)</f>
        <v>44.97</v>
      </c>
      <c r="Z1747" s="12">
        <f>[1]!s_ipo_collection_total(A1747,100000000)</f>
        <v>46.9</v>
      </c>
      <c r="AA1747" s="2">
        <f>[1]!s_val_pe_ttm(A1747,E1747)</f>
        <v>14.295379638671875</v>
      </c>
      <c r="AB1747" s="5">
        <f>[1]!s_info_zjtxornot1(A1747,"")</f>
        <v>0</v>
      </c>
      <c r="AC1747" s="22" t="str">
        <f>[1]!s_info_nature1(A1747,"")</f>
        <v>民营企业</v>
      </c>
      <c r="AD1747" s="6" t="str">
        <f>[1]!s_info_city(A1747)</f>
        <v>温州市</v>
      </c>
      <c r="AE1747" s="6" t="str">
        <f>[1]!s_info_province(A1747)</f>
        <v>浙江省</v>
      </c>
      <c r="AF1747">
        <v>120.672111</v>
      </c>
      <c r="AG1747">
        <v>28.000575000000001</v>
      </c>
    </row>
    <row r="1748" spans="1:33" x14ac:dyDescent="0.3">
      <c r="A1748" s="12" t="s">
        <v>4037</v>
      </c>
      <c r="B1748" s="12" t="s">
        <v>4038</v>
      </c>
      <c r="C1748" s="16" t="str">
        <f>[1]!s_info_mkt(A1748)</f>
        <v>主板</v>
      </c>
      <c r="D1748" s="16" t="str">
        <f>[1]!s_ipo_listeddate(A1748)</f>
        <v>2025-09-30</v>
      </c>
      <c r="E1748" s="16" t="str">
        <f>[1]!lastradeday_s("000002","")</f>
        <v>2026-06-22</v>
      </c>
      <c r="F1748" s="16" t="str">
        <f>[1]!s_info_industry_csrc2023(A1748,"",3)</f>
        <v>计算机、通信和其他电子设备制造业</v>
      </c>
      <c r="G1748" s="16" t="str">
        <f>[1]!s_info_industry_csrc2023(A1748,"",1)</f>
        <v>制造业</v>
      </c>
      <c r="H1748" s="16">
        <f>[1]!s_is(A1748,83,"FY","YTD","20251231",1,"",100000000)</f>
        <v>23.927481540900001</v>
      </c>
      <c r="I1748" s="16">
        <f>[1]!s_is(A1748,83,"FY","YTD","20241231",1,"",100000000)</f>
        <v>19.773723119</v>
      </c>
      <c r="J1748" s="16">
        <f t="shared" si="81"/>
        <v>0.21006455875316532</v>
      </c>
      <c r="K1748" s="16">
        <f>[1]!s_is(A1748,61,"FY","YTD","20251231",1,"",100000000)</f>
        <v>3.3303060076</v>
      </c>
      <c r="L1748" s="16">
        <f>[1]!s_is(A1748,61,"FY","YTD","20241231",1,"",100000000)</f>
        <v>2.6911821461000001</v>
      </c>
      <c r="M1748" s="16">
        <f t="shared" si="82"/>
        <v>0.23748814714240121</v>
      </c>
      <c r="N1748" s="16">
        <f>[1]!s_fa_roe(A1748,"20251231")</f>
        <v>12.1366</v>
      </c>
      <c r="O1748" s="16">
        <f>[1]!s_stmnote_rdexp(A1748,"20251231",1,10000)</f>
        <v>13746.458784999999</v>
      </c>
      <c r="P1748" s="20">
        <f t="shared" si="83"/>
        <v>5.7450504189096294E-2</v>
      </c>
      <c r="Q1748" s="16">
        <f>[1]!s_margin_tradingbalance(A1748,"",10000)</f>
        <v>15027.9951</v>
      </c>
      <c r="R1748" s="16">
        <f>[1]!s_margin_seclendingbalance(A1748,"",10000)</f>
        <v>0</v>
      </c>
      <c r="S1748" s="17">
        <f>[1]!s_val_ev(A1748,"",100000000)</f>
        <v>78.827955500000002</v>
      </c>
      <c r="T1748" s="17">
        <f>[1]!share_freesharesmv(A1748,"",100000000)</f>
        <v>18.154836875000001</v>
      </c>
      <c r="U1748" s="17">
        <f>[1]!s_dq_amount_btin(A1748,E1748,100000000)</f>
        <v>0.63754341999999997</v>
      </c>
      <c r="V1748" s="17">
        <f>[1]!s_dq_turn(A1748,E1748)</f>
        <v>3.548312314428328</v>
      </c>
      <c r="W1748" s="2">
        <f>[1]!s_pq_amount(A1748,"20260101","",100000000)</f>
        <v>134.62655076999999</v>
      </c>
      <c r="X1748" s="2">
        <f>[1]!s_pq_avgamount(A1748,"20260101","",100000000)</f>
        <v>1.3462655077000001</v>
      </c>
      <c r="Y1748" s="17">
        <f>[1]!s_ipo_dilutedpe(A1748)</f>
        <v>29.64</v>
      </c>
      <c r="Z1748" s="12">
        <f>[1]!s_ipo_collection_total(A1748,100000000)</f>
        <v>19.044834048800002</v>
      </c>
      <c r="AA1748" s="2">
        <f>[1]!s_val_pe_ttm(A1748,E1748)</f>
        <v>22.506868362426758</v>
      </c>
      <c r="AB1748" s="5">
        <f>[1]!s_info_zjtxornot1(A1748,"")</f>
        <v>1</v>
      </c>
      <c r="AC1748" s="22" t="str">
        <f>[1]!s_info_nature1(A1748,"")</f>
        <v>民营企业</v>
      </c>
      <c r="AD1748" s="6" t="str">
        <f>[1]!s_info_city(A1748)</f>
        <v>广州市</v>
      </c>
      <c r="AE1748" s="6" t="str">
        <f>[1]!s_info_province(A1748)</f>
        <v>广东省</v>
      </c>
      <c r="AF1748">
        <v>113.280637</v>
      </c>
      <c r="AG1748">
        <v>23.125177999999998</v>
      </c>
    </row>
    <row r="1749" spans="1:33" x14ac:dyDescent="0.3">
      <c r="A1749" s="12" t="s">
        <v>4039</v>
      </c>
      <c r="B1749" s="12" t="s">
        <v>4040</v>
      </c>
      <c r="C1749" s="16" t="str">
        <f>[1]!s_info_mkt(A1749)</f>
        <v>科创板</v>
      </c>
      <c r="D1749" s="16" t="str">
        <f>[1]!s_ipo_listeddate(A1749)</f>
        <v>2022-05-20</v>
      </c>
      <c r="E1749" s="16" t="str">
        <f>[1]!lastradeday_s("000002","")</f>
        <v>2026-06-22</v>
      </c>
      <c r="F1749" s="16" t="str">
        <f>[1]!s_info_industry_csrc2023(A1749,"",3)</f>
        <v>软件和信息技术服务业</v>
      </c>
      <c r="G1749" s="16" t="str">
        <f>[1]!s_info_industry_csrc2023(A1749,"",1)</f>
        <v>信息传输、软件和信息技术服务业</v>
      </c>
      <c r="H1749" s="16">
        <f>[1]!s_is(A1749,83,"FY","YTD","20251231",1,"",100000000)</f>
        <v>90.3124039426</v>
      </c>
      <c r="I1749" s="16">
        <f>[1]!s_is(A1749,83,"FY","YTD","20241231",1,"",100000000)</f>
        <v>59.681479340799996</v>
      </c>
      <c r="J1749" s="16">
        <f t="shared" si="81"/>
        <v>0.51324003593958856</v>
      </c>
      <c r="K1749" s="16">
        <f>[1]!s_is(A1749,61,"FY","YTD","20251231",1,"",100000000)</f>
        <v>10.012467903500001</v>
      </c>
      <c r="L1749" s="16">
        <f>[1]!s_is(A1749,61,"FY","YTD","20241231",1,"",100000000)</f>
        <v>3.9273892525999998</v>
      </c>
      <c r="M1749" s="16">
        <f t="shared" si="82"/>
        <v>1.5493953513448084</v>
      </c>
      <c r="N1749" s="16">
        <f>[1]!s_fa_roe(A1749,"20251231")</f>
        <v>21.277799999999999</v>
      </c>
      <c r="O1749" s="16">
        <f>[1]!s_stmnote_rdexp(A1749,"20251231",1,10000)</f>
        <v>61814.524255999997</v>
      </c>
      <c r="P1749" s="20">
        <f t="shared" si="83"/>
        <v>6.8445220764234732E-2</v>
      </c>
      <c r="Q1749" s="16">
        <f>[1]!s_margin_tradingbalance(A1749,"",10000)</f>
        <v>144523.45360000001</v>
      </c>
      <c r="R1749" s="16">
        <f>[1]!s_margin_seclendingbalance(A1749,"",10000)</f>
        <v>1791.0911000000001</v>
      </c>
      <c r="S1749" s="17">
        <f>[1]!s_val_ev(A1749,"",100000000)</f>
        <v>386.05358129000001</v>
      </c>
      <c r="T1749" s="17">
        <f>[1]!share_freesharesmv(A1749,"",100000000)</f>
        <v>284.34457738679998</v>
      </c>
      <c r="U1749" s="17">
        <f>[1]!s_dq_amount_btin(A1749,E1749,100000000)</f>
        <v>16.91399002</v>
      </c>
      <c r="V1749" s="17">
        <f>[1]!s_dq_turn(A1749,E1749)</f>
        <v>5.3753736103853722</v>
      </c>
      <c r="W1749" s="2">
        <f>[1]!s_pq_amount(A1749,"20260101","",100000000)</f>
        <v>1179.2945408800001</v>
      </c>
      <c r="X1749" s="2">
        <f>[1]!s_pq_avgamount(A1749,"20260101","",100000000)</f>
        <v>10.720859462545455</v>
      </c>
      <c r="Y1749" s="17">
        <f>[1]!s_ipo_dilutedpe(A1749)</f>
        <v>105.65</v>
      </c>
      <c r="Z1749" s="12">
        <f>[1]!s_ipo_collection_total(A1749,100000000)</f>
        <v>12.607151</v>
      </c>
      <c r="AA1749" s="2">
        <f>[1]!s_val_pe_ttm(A1749,E1749)</f>
        <v>36.888542175292969</v>
      </c>
      <c r="AB1749" s="5">
        <f>[1]!s_info_zjtxornot1(A1749,"")</f>
        <v>0</v>
      </c>
      <c r="AC1749" s="22" t="str">
        <f>[1]!s_info_nature1(A1749,"")</f>
        <v>外资企业</v>
      </c>
      <c r="AD1749" s="6" t="str">
        <f>[1]!s_info_city(A1749)</f>
        <v>上海市</v>
      </c>
      <c r="AE1749" s="6" t="str">
        <f>[1]!s_info_province(A1749)</f>
        <v>上海</v>
      </c>
      <c r="AF1749">
        <v>121.472644</v>
      </c>
      <c r="AG1749">
        <v>31.231705999999999</v>
      </c>
    </row>
    <row r="1750" spans="1:33" x14ac:dyDescent="0.3">
      <c r="A1750" s="12" t="s">
        <v>4041</v>
      </c>
      <c r="B1750" s="12" t="s">
        <v>4042</v>
      </c>
      <c r="C1750" s="16" t="str">
        <f>[1]!s_info_mkt(A1750)</f>
        <v>主板</v>
      </c>
      <c r="D1750" s="16" t="str">
        <f>[1]!s_ipo_listeddate(A1750)</f>
        <v>2000-09-20</v>
      </c>
      <c r="E1750" s="16" t="str">
        <f>[1]!lastradeday_s("000002","")</f>
        <v>2026-06-22</v>
      </c>
      <c r="F1750" s="16" t="str">
        <f>[1]!s_info_industry_csrc2023(A1750,"",3)</f>
        <v>医药制造业</v>
      </c>
      <c r="G1750" s="16" t="str">
        <f>[1]!s_info_industry_csrc2023(A1750,"",1)</f>
        <v>制造业</v>
      </c>
      <c r="H1750" s="16">
        <f>[1]!s_is(A1750,83,"FY","YTD","20251231",1,"",100000000)</f>
        <v>38.582121085899999</v>
      </c>
      <c r="I1750" s="16">
        <f>[1]!s_is(A1750,83,"FY","YTD","20241231",1,"",100000000)</f>
        <v>42.846205831399999</v>
      </c>
      <c r="J1750" s="16">
        <f t="shared" si="81"/>
        <v>-9.9520708141094039E-2</v>
      </c>
      <c r="K1750" s="16">
        <f>[1]!s_is(A1750,61,"FY","YTD","20251231",1,"",100000000)</f>
        <v>0.9941590427</v>
      </c>
      <c r="L1750" s="16">
        <f>[1]!s_is(A1750,61,"FY","YTD","20241231",1,"",100000000)</f>
        <v>1.6083482511000002</v>
      </c>
      <c r="M1750" s="16">
        <f t="shared" si="82"/>
        <v>-0.38187575854914307</v>
      </c>
      <c r="N1750" s="16">
        <f>[1]!s_fa_roe(A1750,"20251231")</f>
        <v>4.8216999999999999</v>
      </c>
      <c r="O1750" s="16">
        <f>[1]!s_stmnote_rdexp(A1750,"20251231",1,10000)</f>
        <v>7726.2473920000002</v>
      </c>
      <c r="P1750" s="20">
        <f t="shared" si="83"/>
        <v>2.0025460432302647E-2</v>
      </c>
      <c r="Q1750" s="16">
        <f>[1]!s_margin_tradingbalance(A1750,"",10000)</f>
        <v>0</v>
      </c>
      <c r="R1750" s="16">
        <f>[1]!s_margin_seclendingbalance(A1750,"",10000)</f>
        <v>0</v>
      </c>
      <c r="S1750" s="17">
        <f>[1]!s_val_ev(A1750,"",100000000)</f>
        <v>24.488927009399998</v>
      </c>
      <c r="T1750" s="17">
        <f>[1]!share_freesharesmv(A1750,"",100000000)</f>
        <v>17.661499719399998</v>
      </c>
      <c r="U1750" s="17">
        <f>[1]!s_dq_amount_btin(A1750,E1750,100000000)</f>
        <v>0.34071772</v>
      </c>
      <c r="V1750" s="17">
        <f>[1]!s_dq_turn(A1750,E1750)</f>
        <v>1.4384949158974407</v>
      </c>
      <c r="W1750" s="2">
        <f>[1]!s_pq_amount(A1750,"20260101","",100000000)</f>
        <v>67.272758510000003</v>
      </c>
      <c r="X1750" s="2">
        <f>[1]!s_pq_avgamount(A1750,"20260101","",100000000)</f>
        <v>0.61157053190909083</v>
      </c>
      <c r="Y1750" s="17">
        <f>[1]!s_ipo_dilutedpe(A1750)</f>
        <v>53.26</v>
      </c>
      <c r="Z1750" s="12">
        <f>[1]!s_ipo_collection_total(A1750,100000000)</f>
        <v>4.7</v>
      </c>
      <c r="AA1750" s="2">
        <f>[1]!s_val_pe_ttm(A1750,E1750)</f>
        <v>24.886640548706055</v>
      </c>
      <c r="AB1750" s="5">
        <f>[1]!s_info_zjtxornot1(A1750,"")</f>
        <v>0</v>
      </c>
      <c r="AC1750" s="22" t="str">
        <f>[1]!s_info_nature1(A1750,"")</f>
        <v>民营企业</v>
      </c>
      <c r="AD1750" s="6" t="str">
        <f>[1]!s_info_city(A1750)</f>
        <v>无为市</v>
      </c>
      <c r="AE1750" s="6" t="str">
        <f>[1]!s_info_province(A1750)</f>
        <v>安徽省</v>
      </c>
      <c r="AF1750">
        <v>117.864823</v>
      </c>
      <c r="AG1750">
        <v>31.256983999999999</v>
      </c>
    </row>
    <row r="1751" spans="1:33" x14ac:dyDescent="0.3">
      <c r="A1751" s="12" t="s">
        <v>4043</v>
      </c>
      <c r="B1751" s="12" t="s">
        <v>4044</v>
      </c>
      <c r="C1751" s="16" t="str">
        <f>[1]!s_info_mkt(A1751)</f>
        <v>创业板</v>
      </c>
      <c r="D1751" s="16" t="str">
        <f>[1]!s_ipo_listeddate(A1751)</f>
        <v>2021-06-30</v>
      </c>
      <c r="E1751" s="16" t="str">
        <f>[1]!lastradeday_s("000002","")</f>
        <v>2026-06-22</v>
      </c>
      <c r="F1751" s="16" t="str">
        <f>[1]!s_info_industry_csrc2023(A1751,"",3)</f>
        <v>批发业</v>
      </c>
      <c r="G1751" s="16" t="str">
        <f>[1]!s_info_industry_csrc2023(A1751,"",1)</f>
        <v>批发和零售业</v>
      </c>
      <c r="H1751" s="16">
        <f>[1]!s_is(A1751,83,"FY","YTD","20251231",1,"",100000000)</f>
        <v>75.065148891500002</v>
      </c>
      <c r="I1751" s="16">
        <f>[1]!s_is(A1751,83,"FY","YTD","20241231",1,"",100000000)</f>
        <v>80.944580687399991</v>
      </c>
      <c r="J1751" s="16">
        <f t="shared" si="81"/>
        <v>-7.263527398586167E-2</v>
      </c>
      <c r="K1751" s="16">
        <f>[1]!s_is(A1751,61,"FY","YTD","20251231",1,"",100000000)</f>
        <v>4.7468502556000001</v>
      </c>
      <c r="L1751" s="16">
        <f>[1]!s_is(A1751,61,"FY","YTD","20241231",1,"",100000000)</f>
        <v>6.9159332191999994</v>
      </c>
      <c r="M1751" s="16">
        <f t="shared" si="82"/>
        <v>-0.31363561429109749</v>
      </c>
      <c r="N1751" s="16">
        <f>[1]!s_fa_roe(A1751,"20251231")</f>
        <v>19.623000000000001</v>
      </c>
      <c r="O1751" s="16">
        <f>[1]!s_stmnote_rdexp(A1751,"20251231",1,10000)</f>
        <v>4216.5204430000003</v>
      </c>
      <c r="P1751" s="20">
        <f t="shared" si="83"/>
        <v>5.6171479112025824E-3</v>
      </c>
      <c r="Q1751" s="16">
        <f>[1]!s_margin_tradingbalance(A1751,"",10000)</f>
        <v>48344.304400000001</v>
      </c>
      <c r="R1751" s="16">
        <f>[1]!s_margin_seclendingbalance(A1751,"",10000)</f>
        <v>165.77119999999999</v>
      </c>
      <c r="S1751" s="17">
        <f>[1]!s_val_ev(A1751,"",100000000)</f>
        <v>104.12612965369999</v>
      </c>
      <c r="T1751" s="17">
        <f>[1]!share_freesharesmv(A1751,"",100000000)</f>
        <v>25.924211292700001</v>
      </c>
      <c r="U1751" s="17">
        <f>[1]!s_dq_amount_btin(A1751,E1751,100000000)</f>
        <v>1.93851057</v>
      </c>
      <c r="V1751" s="17">
        <f>[1]!s_dq_turn(A1751,E1751)</f>
        <v>1.8594418617655315</v>
      </c>
      <c r="W1751" s="2">
        <f>[1]!s_pq_amount(A1751,"20260101","",100000000)</f>
        <v>192.48135925</v>
      </c>
      <c r="X1751" s="2">
        <f>[1]!s_pq_avgamount(A1751,"20260101","",100000000)</f>
        <v>1.7498305386363637</v>
      </c>
      <c r="Y1751" s="17">
        <f>[1]!s_ipo_dilutedpe(A1751)</f>
        <v>15.25</v>
      </c>
      <c r="Z1751" s="12">
        <f>[1]!s_ipo_collection_total(A1751,100000000)</f>
        <v>4.0186400000000004</v>
      </c>
      <c r="AA1751" s="2">
        <f>[1]!s_val_pe_ttm(A1751,E1751)</f>
        <v>20.273204803466797</v>
      </c>
      <c r="AB1751" s="5">
        <f>[1]!s_info_zjtxornot1(A1751,"")</f>
        <v>0</v>
      </c>
      <c r="AC1751" s="22" t="str">
        <f>[1]!s_info_nature1(A1751,"")</f>
        <v>民营企业</v>
      </c>
      <c r="AD1751" s="6" t="str">
        <f>[1]!s_info_city(A1751)</f>
        <v>青岛市</v>
      </c>
      <c r="AE1751" s="6" t="str">
        <f>[1]!s_info_province(A1751)</f>
        <v>山东省</v>
      </c>
      <c r="AF1751">
        <v>120.35517299999999</v>
      </c>
      <c r="AG1751">
        <v>36.082982000000001</v>
      </c>
    </row>
    <row r="1752" spans="1:33" x14ac:dyDescent="0.3">
      <c r="A1752" s="12" t="s">
        <v>4045</v>
      </c>
      <c r="B1752" s="12" t="s">
        <v>4046</v>
      </c>
      <c r="C1752" s="16" t="str">
        <f>[1]!s_info_mkt(A1752)</f>
        <v>创业板</v>
      </c>
      <c r="D1752" s="16" t="str">
        <f>[1]!s_ipo_listeddate(A1752)</f>
        <v>2010-10-19</v>
      </c>
      <c r="E1752" s="16" t="str">
        <f>[1]!lastradeday_s("000002","")</f>
        <v>2026-06-22</v>
      </c>
      <c r="F1752" s="16" t="str">
        <f>[1]!s_info_industry_csrc2023(A1752,"",3)</f>
        <v>批发业</v>
      </c>
      <c r="G1752" s="16" t="str">
        <f>[1]!s_info_industry_csrc2023(A1752,"",1)</f>
        <v>批发和零售业</v>
      </c>
      <c r="H1752" s="16">
        <f>[1]!s_is(A1752,83,"FY","YTD","20251231",1,"",100000000)</f>
        <v>55.858290736099995</v>
      </c>
      <c r="I1752" s="16">
        <f>[1]!s_is(A1752,83,"FY","YTD","20241231",1,"",100000000)</f>
        <v>53.463740195100002</v>
      </c>
      <c r="J1752" s="16">
        <f t="shared" si="81"/>
        <v>4.4788309464728782E-2</v>
      </c>
      <c r="K1752" s="16">
        <f>[1]!s_is(A1752,61,"FY","YTD","20251231",1,"",100000000)</f>
        <v>0.26414289499999999</v>
      </c>
      <c r="L1752" s="16">
        <f>[1]!s_is(A1752,61,"FY","YTD","20241231",1,"",100000000)</f>
        <v>0.60274977130000007</v>
      </c>
      <c r="M1752" s="16">
        <f t="shared" si="82"/>
        <v>-0.56177022775089358</v>
      </c>
      <c r="N1752" s="16">
        <f>[1]!s_fa_roe(A1752,"20251231")</f>
        <v>1.5153000000000001</v>
      </c>
      <c r="O1752" s="16">
        <f>[1]!s_stmnote_rdexp(A1752,"20251231",1,10000)</f>
        <v>13793.418657</v>
      </c>
      <c r="P1752" s="20">
        <f t="shared" si="83"/>
        <v>2.4693592437631851E-2</v>
      </c>
      <c r="Q1752" s="16">
        <f>[1]!s_margin_tradingbalance(A1752,"",10000)</f>
        <v>180157.5269</v>
      </c>
      <c r="R1752" s="16">
        <f>[1]!s_margin_seclendingbalance(A1752,"",10000)</f>
        <v>497.52679999999998</v>
      </c>
      <c r="S1752" s="17">
        <f>[1]!s_val_ev(A1752,"",100000000)</f>
        <v>229.72794376399997</v>
      </c>
      <c r="T1752" s="17">
        <f>[1]!share_freesharesmv(A1752,"",100000000)</f>
        <v>206.10033731759998</v>
      </c>
      <c r="U1752" s="17">
        <f>[1]!s_dq_amount_btin(A1752,E1752,100000000)</f>
        <v>28.66538663</v>
      </c>
      <c r="V1752" s="17">
        <f>[1]!s_dq_turn(A1752,E1752)</f>
        <v>14.037591093839675</v>
      </c>
      <c r="W1752" s="2">
        <f>[1]!s_pq_amount(A1752,"20260101","",100000000)</f>
        <v>1867.0131927</v>
      </c>
      <c r="X1752" s="2">
        <f>[1]!s_pq_avgamount(A1752,"20260101","",100000000)</f>
        <v>16.972847206363639</v>
      </c>
      <c r="Y1752" s="17">
        <f>[1]!s_ipo_dilutedpe(A1752)</f>
        <v>65.45</v>
      </c>
      <c r="Z1752" s="12">
        <f>[1]!s_ipo_collection_total(A1752,100000000)</f>
        <v>4.2839999999999998</v>
      </c>
      <c r="AA1752" s="2">
        <f>[1]!s_val_pe_ttm(A1752,E1752)</f>
        <v>1756.918212890625</v>
      </c>
      <c r="AB1752" s="5">
        <f>[1]!s_info_zjtxornot1(A1752,"")</f>
        <v>0</v>
      </c>
      <c r="AC1752" s="22" t="str">
        <f>[1]!s_info_nature1(A1752,"")</f>
        <v>民营企业</v>
      </c>
      <c r="AD1752" s="6" t="str">
        <f>[1]!s_info_city(A1752)</f>
        <v>深圳市</v>
      </c>
      <c r="AE1752" s="6" t="str">
        <f>[1]!s_info_province(A1752)</f>
        <v>广东省</v>
      </c>
      <c r="AF1752">
        <v>114.085947</v>
      </c>
      <c r="AG1752">
        <v>22.547000000000001</v>
      </c>
    </row>
    <row r="1753" spans="1:33" x14ac:dyDescent="0.3">
      <c r="A1753" s="12" t="s">
        <v>4047</v>
      </c>
      <c r="B1753" s="12" t="s">
        <v>4048</v>
      </c>
      <c r="C1753" s="16" t="str">
        <f>[1]!s_info_mkt(A1753)</f>
        <v>主板</v>
      </c>
      <c r="D1753" s="16" t="str">
        <f>[1]!s_ipo_listeddate(A1753)</f>
        <v>1997-03-06</v>
      </c>
      <c r="E1753" s="16" t="str">
        <f>[1]!lastradeday_s("000002","")</f>
        <v>2026-06-22</v>
      </c>
      <c r="F1753" s="16" t="str">
        <f>[1]!s_info_industry_csrc2023(A1753,"",3)</f>
        <v>通用设备制造业</v>
      </c>
      <c r="G1753" s="16" t="str">
        <f>[1]!s_info_industry_csrc2023(A1753,"",1)</f>
        <v>制造业</v>
      </c>
      <c r="H1753" s="16">
        <f>[1]!s_is(A1753,83,"FY","YTD","20251231",1,"",100000000)</f>
        <v>123.95575413659999</v>
      </c>
      <c r="I1753" s="16">
        <f>[1]!s_is(A1753,83,"FY","YTD","20241231",1,"",100000000)</f>
        <v>105.0646131757</v>
      </c>
      <c r="J1753" s="16">
        <f t="shared" si="81"/>
        <v>0.17980498276149603</v>
      </c>
      <c r="K1753" s="16">
        <f>[1]!s_is(A1753,61,"FY","YTD","20251231",1,"",100000000)</f>
        <v>6.6551476017999995</v>
      </c>
      <c r="L1753" s="16">
        <f>[1]!s_is(A1753,61,"FY","YTD","20241231",1,"",100000000)</f>
        <v>4.6135265720999996</v>
      </c>
      <c r="M1753" s="16">
        <f t="shared" si="82"/>
        <v>0.44252937482718091</v>
      </c>
      <c r="N1753" s="16">
        <f>[1]!s_fa_roe(A1753,"20251231")</f>
        <v>12.82</v>
      </c>
      <c r="O1753" s="16">
        <f>[1]!s_stmnote_rdexp(A1753,"20251231",1,10000)</f>
        <v>34487.678726999999</v>
      </c>
      <c r="P1753" s="20">
        <f t="shared" si="83"/>
        <v>2.7822571825906823E-2</v>
      </c>
      <c r="Q1753" s="16">
        <f>[1]!s_margin_tradingbalance(A1753,"",10000)</f>
        <v>157158.50260000001</v>
      </c>
      <c r="R1753" s="16">
        <f>[1]!s_margin_seclendingbalance(A1753,"",10000)</f>
        <v>1354.067</v>
      </c>
      <c r="S1753" s="17">
        <f>[1]!s_val_ev(A1753,"",100000000)</f>
        <v>275.149968876</v>
      </c>
      <c r="T1753" s="17">
        <f>[1]!share_freesharesmv(A1753,"",100000000)</f>
        <v>167.5843609275</v>
      </c>
      <c r="U1753" s="17">
        <f>[1]!s_dq_amount_btin(A1753,E1753,100000000)</f>
        <v>27.531070239999998</v>
      </c>
      <c r="V1753" s="17">
        <f>[1]!s_dq_turn(A1753,E1753)</f>
        <v>13.175894982290323</v>
      </c>
      <c r="W1753" s="2">
        <f>[1]!s_pq_amount(A1753,"20260101","",100000000)</f>
        <v>976.30486911000003</v>
      </c>
      <c r="X1753" s="2">
        <f>[1]!s_pq_avgamount(A1753,"20260101","",100000000)</f>
        <v>8.8754988100909085</v>
      </c>
      <c r="Y1753" s="17">
        <f>[1]!s_ipo_dilutedpe(A1753)</f>
        <v>0</v>
      </c>
      <c r="Z1753" s="12">
        <f>[1]!s_ipo_collection_total(A1753,100000000)</f>
        <v>0.248</v>
      </c>
      <c r="AA1753" s="2">
        <f>[1]!s_val_pe_ttm(A1753,E1753)</f>
        <v>45.045406341552734</v>
      </c>
      <c r="AB1753" s="5">
        <f>[1]!s_info_zjtxornot1(A1753,"")</f>
        <v>1</v>
      </c>
      <c r="AC1753" s="22" t="str">
        <f>[1]!s_info_nature1(A1753,"")</f>
        <v>民营企业</v>
      </c>
      <c r="AD1753" s="6" t="str">
        <f>[1]!s_info_city(A1753)</f>
        <v>重庆市</v>
      </c>
      <c r="AE1753" s="6" t="str">
        <f>[1]!s_info_province(A1753)</f>
        <v>重庆</v>
      </c>
      <c r="AF1753">
        <v>106.50496200000001</v>
      </c>
      <c r="AG1753">
        <v>29.533155000000001</v>
      </c>
    </row>
    <row r="1754" spans="1:33" x14ac:dyDescent="0.3">
      <c r="A1754" s="12" t="s">
        <v>4049</v>
      </c>
      <c r="B1754" s="12" t="s">
        <v>4050</v>
      </c>
      <c r="C1754" s="16" t="str">
        <f>[1]!s_info_mkt(A1754)</f>
        <v>创业板</v>
      </c>
      <c r="D1754" s="16" t="str">
        <f>[1]!s_ipo_listeddate(A1754)</f>
        <v>2023-05-18</v>
      </c>
      <c r="E1754" s="16" t="str">
        <f>[1]!lastradeday_s("000002","")</f>
        <v>2026-06-22</v>
      </c>
      <c r="F1754" s="16" t="str">
        <f>[1]!s_info_industry_csrc2023(A1754,"",3)</f>
        <v>电气机械和器材制造业</v>
      </c>
      <c r="G1754" s="16" t="str">
        <f>[1]!s_info_industry_csrc2023(A1754,"",1)</f>
        <v>制造业</v>
      </c>
      <c r="H1754" s="16">
        <f>[1]!s_is(A1754,83,"FY","YTD","20251231",1,"",100000000)</f>
        <v>34.317203081199999</v>
      </c>
      <c r="I1754" s="16">
        <f>[1]!s_is(A1754,83,"FY","YTD","20241231",1,"",100000000)</f>
        <v>35.310789959000005</v>
      </c>
      <c r="J1754" s="16">
        <f t="shared" si="81"/>
        <v>-2.8138336155993038E-2</v>
      </c>
      <c r="K1754" s="16">
        <f>[1]!s_is(A1754,61,"FY","YTD","20251231",1,"",100000000)</f>
        <v>1.2964063742</v>
      </c>
      <c r="L1754" s="16">
        <f>[1]!s_is(A1754,61,"FY","YTD","20241231",1,"",100000000)</f>
        <v>1.4237527291999998</v>
      </c>
      <c r="M1754" s="16">
        <f t="shared" si="82"/>
        <v>-8.9444151634079844E-2</v>
      </c>
      <c r="N1754" s="16">
        <f>[1]!s_fa_roe(A1754,"20251231")</f>
        <v>4.4469000000000003</v>
      </c>
      <c r="O1754" s="16">
        <f>[1]!s_stmnote_rdexp(A1754,"20251231",1,10000)</f>
        <v>18989.910480999999</v>
      </c>
      <c r="P1754" s="20">
        <f t="shared" si="83"/>
        <v>5.5336416653964569E-2</v>
      </c>
      <c r="Q1754" s="16">
        <f>[1]!s_margin_tradingbalance(A1754,"",10000)</f>
        <v>11848.794900000001</v>
      </c>
      <c r="R1754" s="16">
        <f>[1]!s_margin_seclendingbalance(A1754,"",10000)</f>
        <v>26.089099999999998</v>
      </c>
      <c r="S1754" s="17">
        <f>[1]!s_val_ev(A1754,"",100000000)</f>
        <v>37.755812499999998</v>
      </c>
      <c r="T1754" s="17">
        <f>[1]!share_freesharesmv(A1754,"",100000000)</f>
        <v>16.000551577</v>
      </c>
      <c r="U1754" s="17">
        <f>[1]!s_dq_amount_btin(A1754,E1754,100000000)</f>
        <v>0.18432335</v>
      </c>
      <c r="V1754" s="17">
        <f>[1]!s_dq_turn(A1754,E1754)</f>
        <v>0.86051877917041608</v>
      </c>
      <c r="W1754" s="2">
        <f>[1]!s_pq_amount(A1754,"20260101","",100000000)</f>
        <v>32.34747892</v>
      </c>
      <c r="X1754" s="2">
        <f>[1]!s_pq_avgamount(A1754,"20260101","",100000000)</f>
        <v>0.29406799018181817</v>
      </c>
      <c r="Y1754" s="17">
        <f>[1]!s_ipo_dilutedpe(A1754)</f>
        <v>37.909999999999997</v>
      </c>
      <c r="Z1754" s="12">
        <f>[1]!s_ipo_collection_total(A1754,100000000)</f>
        <v>13.671481249999999</v>
      </c>
      <c r="AA1754" s="2">
        <f>[1]!s_val_pe_ttm(A1754,E1754)</f>
        <v>29.544633865356445</v>
      </c>
      <c r="AB1754" s="5">
        <f>[1]!s_info_zjtxornot1(A1754,"")</f>
        <v>0</v>
      </c>
      <c r="AC1754" s="22" t="str">
        <f>[1]!s_info_nature1(A1754,"")</f>
        <v>民营企业</v>
      </c>
      <c r="AD1754" s="6" t="str">
        <f>[1]!s_info_city(A1754)</f>
        <v>佛山市</v>
      </c>
      <c r="AE1754" s="6" t="str">
        <f>[1]!s_info_province(A1754)</f>
        <v>广东省</v>
      </c>
      <c r="AF1754">
        <v>113.12271699999999</v>
      </c>
      <c r="AG1754">
        <v>23.028762</v>
      </c>
    </row>
    <row r="1755" spans="1:33" x14ac:dyDescent="0.3">
      <c r="A1755" s="12" t="s">
        <v>4051</v>
      </c>
      <c r="B1755" s="12" t="s">
        <v>4052</v>
      </c>
      <c r="C1755" s="16" t="str">
        <f>[1]!s_info_mkt(A1755)</f>
        <v>主板</v>
      </c>
      <c r="D1755" s="16" t="str">
        <f>[1]!s_ipo_listeddate(A1755)</f>
        <v>2001-02-28</v>
      </c>
      <c r="E1755" s="16" t="str">
        <f>[1]!lastradeday_s("000002","")</f>
        <v>2026-06-22</v>
      </c>
      <c r="F1755" s="16" t="str">
        <f>[1]!s_info_industry_csrc2023(A1755,"",3)</f>
        <v>批发业</v>
      </c>
      <c r="G1755" s="16" t="str">
        <f>[1]!s_info_industry_csrc2023(A1755,"",1)</f>
        <v>批发和零售业</v>
      </c>
      <c r="H1755" s="16">
        <f>[1]!s_is(A1755,83,"FY","YTD","20251231",1,"",100000000)</f>
        <v>11.3242300425</v>
      </c>
      <c r="I1755" s="16">
        <f>[1]!s_is(A1755,83,"FY","YTD","20241231",1,"",100000000)</f>
        <v>10.939170176700001</v>
      </c>
      <c r="J1755" s="16">
        <f t="shared" si="81"/>
        <v>3.5200098323743267E-2</v>
      </c>
      <c r="K1755" s="16">
        <f>[1]!s_is(A1755,61,"FY","YTD","20251231",1,"",100000000)</f>
        <v>0.12937529789999999</v>
      </c>
      <c r="L1755" s="16">
        <f>[1]!s_is(A1755,61,"FY","YTD","20241231",1,"",100000000)</f>
        <v>0.34999093749999999</v>
      </c>
      <c r="M1755" s="16">
        <f t="shared" si="82"/>
        <v>-0.63034672033472294</v>
      </c>
      <c r="N1755" s="16">
        <f>[1]!s_fa_roe(A1755,"20251231")</f>
        <v>1.8542000000000001</v>
      </c>
      <c r="O1755" s="16">
        <f>[1]!s_stmnote_rdexp(A1755,"20251231",1,10000)</f>
        <v>0</v>
      </c>
      <c r="P1755" s="20">
        <f t="shared" si="83"/>
        <v>0</v>
      </c>
      <c r="Q1755" s="16">
        <f>[1]!s_margin_tradingbalance(A1755,"",10000)</f>
        <v>0</v>
      </c>
      <c r="R1755" s="16">
        <f>[1]!s_margin_seclendingbalance(A1755,"",10000)</f>
        <v>0</v>
      </c>
      <c r="S1755" s="17">
        <f>[1]!s_val_ev(A1755,"",100000000)</f>
        <v>21.569441753500005</v>
      </c>
      <c r="T1755" s="17">
        <f>[1]!share_freesharesmv(A1755,"",100000000)</f>
        <v>10.1612400671</v>
      </c>
      <c r="U1755" s="17">
        <f>[1]!s_dq_amount_btin(A1755,E1755,100000000)</f>
        <v>0.34137159</v>
      </c>
      <c r="V1755" s="17">
        <f>[1]!s_dq_turn(A1755,E1755)</f>
        <v>2.0352043750000002</v>
      </c>
      <c r="W1755" s="2">
        <f>[1]!s_pq_amount(A1755,"20260101","",100000000)</f>
        <v>56.16073299</v>
      </c>
      <c r="X1755" s="2">
        <f>[1]!s_pq_avgamount(A1755,"20260101","",100000000)</f>
        <v>0.51055211809090917</v>
      </c>
      <c r="Y1755" s="17">
        <f>[1]!s_ipo_dilutedpe(A1755)</f>
        <v>35</v>
      </c>
      <c r="Z1755" s="12">
        <f>[1]!s_ipo_collection_total(A1755,100000000)</f>
        <v>4.32</v>
      </c>
      <c r="AA1755" s="2">
        <f>[1]!s_val_pe_ttm(A1755,E1755)</f>
        <v>121.35399627685547</v>
      </c>
      <c r="AB1755" s="5">
        <f>[1]!s_info_zjtxornot1(A1755,"")</f>
        <v>0</v>
      </c>
      <c r="AC1755" s="22" t="str">
        <f>[1]!s_info_nature1(A1755,"")</f>
        <v>地方国有企业</v>
      </c>
      <c r="AD1755" s="6" t="str">
        <f>[1]!s_info_city(A1755)</f>
        <v>上海市</v>
      </c>
      <c r="AE1755" s="6" t="str">
        <f>[1]!s_info_province(A1755)</f>
        <v>上海</v>
      </c>
      <c r="AF1755">
        <v>121.472644</v>
      </c>
      <c r="AG1755">
        <v>31.231705999999999</v>
      </c>
    </row>
    <row r="1756" spans="1:33" x14ac:dyDescent="0.3">
      <c r="A1756" s="12" t="s">
        <v>4053</v>
      </c>
      <c r="B1756" s="12" t="s">
        <v>4054</v>
      </c>
      <c r="C1756" s="16" t="str">
        <f>[1]!s_info_mkt(A1756)</f>
        <v>主板</v>
      </c>
      <c r="D1756" s="16" t="str">
        <f>[1]!s_ipo_listeddate(A1756)</f>
        <v>2010-04-13</v>
      </c>
      <c r="E1756" s="16" t="str">
        <f>[1]!lastradeday_s("000002","")</f>
        <v>2026-06-22</v>
      </c>
      <c r="F1756" s="16" t="str">
        <f>[1]!s_info_industry_csrc2023(A1756,"",3)</f>
        <v>计算机、通信和其他电子设备制造业</v>
      </c>
      <c r="G1756" s="16" t="str">
        <f>[1]!s_info_industry_csrc2023(A1756,"",1)</f>
        <v>制造业</v>
      </c>
      <c r="H1756" s="16">
        <f>[1]!s_is(A1756,83,"FY","YTD","20251231",1,"",100000000)</f>
        <v>19.303856154800002</v>
      </c>
      <c r="I1756" s="16">
        <f>[1]!s_is(A1756,83,"FY","YTD","20241231",1,"",100000000)</f>
        <v>21.958796666799998</v>
      </c>
      <c r="J1756" s="16">
        <f t="shared" si="81"/>
        <v>-0.12090555563156435</v>
      </c>
      <c r="K1756" s="16">
        <f>[1]!s_is(A1756,61,"FY","YTD","20251231",1,"",100000000)</f>
        <v>-0.22277232440000003</v>
      </c>
      <c r="L1756" s="16">
        <f>[1]!s_is(A1756,61,"FY","YTD","20241231",1,"",100000000)</f>
        <v>-2.3611587481999998</v>
      </c>
      <c r="M1756" s="16">
        <f t="shared" si="82"/>
        <v>0.90565127204181939</v>
      </c>
      <c r="N1756" s="16">
        <f>[1]!s_fa_roe(A1756,"20251231")</f>
        <v>-2.3165</v>
      </c>
      <c r="O1756" s="16">
        <f>[1]!s_stmnote_rdexp(A1756,"20251231",1,10000)</f>
        <v>2231.2708539999999</v>
      </c>
      <c r="P1756" s="20">
        <f t="shared" si="83"/>
        <v>1.1558679447811689E-2</v>
      </c>
      <c r="Q1756" s="16">
        <f>[1]!s_margin_tradingbalance(A1756,"",10000)</f>
        <v>0</v>
      </c>
      <c r="R1756" s="16">
        <f>[1]!s_margin_seclendingbalance(A1756,"",10000)</f>
        <v>0</v>
      </c>
      <c r="S1756" s="17">
        <f>[1]!s_val_ev(A1756,"",100000000)</f>
        <v>27.93515872</v>
      </c>
      <c r="T1756" s="17">
        <f>[1]!share_freesharesmv(A1756,"",100000000)</f>
        <v>24.620764395399998</v>
      </c>
      <c r="U1756" s="17">
        <f>[1]!s_dq_amount_btin(A1756,E1756,100000000)</f>
        <v>1.59959289</v>
      </c>
      <c r="V1756" s="17">
        <f>[1]!s_dq_turn(A1756,E1756)</f>
        <v>5.8701976333300143</v>
      </c>
      <c r="W1756" s="2">
        <f>[1]!s_pq_amount(A1756,"20260101","",100000000)</f>
        <v>174.90570625000001</v>
      </c>
      <c r="X1756" s="2">
        <f>[1]!s_pq_avgamount(A1756,"20260101","",100000000)</f>
        <v>1.604639506880734</v>
      </c>
      <c r="Y1756" s="17">
        <f>[1]!s_ipo_dilutedpe(A1756)</f>
        <v>55.56</v>
      </c>
      <c r="Z1756" s="12">
        <f>[1]!s_ipo_collection_total(A1756,100000000)</f>
        <v>4.2</v>
      </c>
      <c r="AA1756" s="2">
        <f>[1]!s_val_pe_ttm(A1756,E1756)</f>
        <v>-89.8360595703125</v>
      </c>
      <c r="AB1756" s="5">
        <f>[1]!s_info_zjtxornot1(A1756,"")</f>
        <v>0</v>
      </c>
      <c r="AC1756" s="22" t="str">
        <f>[1]!s_info_nature1(A1756,"")</f>
        <v>民营企业</v>
      </c>
      <c r="AD1756" s="6" t="str">
        <f>[1]!s_info_city(A1756)</f>
        <v>衢州市</v>
      </c>
      <c r="AE1756" s="6" t="str">
        <f>[1]!s_info_province(A1756)</f>
        <v>浙江省</v>
      </c>
      <c r="AF1756">
        <v>118.87263</v>
      </c>
      <c r="AG1756">
        <v>28.941707999999998</v>
      </c>
    </row>
    <row r="1757" spans="1:33" x14ac:dyDescent="0.3">
      <c r="A1757" s="12" t="s">
        <v>4055</v>
      </c>
      <c r="B1757" s="12" t="s">
        <v>4056</v>
      </c>
      <c r="C1757" s="16" t="str">
        <f>[1]!s_info_mkt(A1757)</f>
        <v>主板</v>
      </c>
      <c r="D1757" s="16" t="str">
        <f>[1]!s_ipo_listeddate(A1757)</f>
        <v>2017-09-08</v>
      </c>
      <c r="E1757" s="16" t="str">
        <f>[1]!lastradeday_s("000002","")</f>
        <v>2026-06-22</v>
      </c>
      <c r="F1757" s="16" t="str">
        <f>[1]!s_info_industry_csrc2023(A1757,"",3)</f>
        <v>卫生</v>
      </c>
      <c r="G1757" s="16" t="str">
        <f>[1]!s_info_industry_csrc2023(A1757,"",1)</f>
        <v>卫生和社会工作</v>
      </c>
      <c r="H1757" s="16">
        <f>[1]!s_is(A1757,83,"FY","YTD","20251231",1,"",100000000)</f>
        <v>60.304527134099999</v>
      </c>
      <c r="I1757" s="16">
        <f>[1]!s_is(A1757,83,"FY","YTD","20241231",1,"",100000000)</f>
        <v>71.895447399099993</v>
      </c>
      <c r="J1757" s="16">
        <f t="shared" si="81"/>
        <v>-0.16121911309150694</v>
      </c>
      <c r="K1757" s="16">
        <f>[1]!s_is(A1757,61,"FY","YTD","20251231",1,"",100000000)</f>
        <v>-1.7324355521999999</v>
      </c>
      <c r="L1757" s="16">
        <f>[1]!s_is(A1757,61,"FY","YTD","20241231",1,"",100000000)</f>
        <v>-3.8124113869</v>
      </c>
      <c r="M1757" s="16">
        <f t="shared" si="82"/>
        <v>0.54558011285117325</v>
      </c>
      <c r="N1757" s="16">
        <f>[1]!s_fa_roe(A1757,"20251231")</f>
        <v>-2.4653</v>
      </c>
      <c r="O1757" s="16">
        <f>[1]!s_stmnote_rdexp(A1757,"20251231",1,10000)</f>
        <v>34441.777939</v>
      </c>
      <c r="P1757" s="20">
        <f t="shared" si="83"/>
        <v>5.7113088479097678E-2</v>
      </c>
      <c r="Q1757" s="16">
        <f>[1]!s_margin_tradingbalance(A1757,"",10000)</f>
        <v>37273.121700000003</v>
      </c>
      <c r="R1757" s="16">
        <f>[1]!s_margin_seclendingbalance(A1757,"",10000)</f>
        <v>16.7212</v>
      </c>
      <c r="S1757" s="17">
        <f>[1]!s_val_ev(A1757,"",100000000)</f>
        <v>114.054187305</v>
      </c>
      <c r="T1757" s="17">
        <f>[1]!share_freesharesmv(A1757,"",100000000)</f>
        <v>65.832341003799996</v>
      </c>
      <c r="U1757" s="17">
        <f>[1]!s_dq_amount_btin(A1757,E1757,100000000)</f>
        <v>1.2570857099999999</v>
      </c>
      <c r="V1757" s="17">
        <f>[1]!s_dq_turn(A1757,E1757)</f>
        <v>1.1377334505335381</v>
      </c>
      <c r="W1757" s="2">
        <f>[1]!s_pq_amount(A1757,"20260101","",100000000)</f>
        <v>283.64010078000001</v>
      </c>
      <c r="X1757" s="2">
        <f>[1]!s_pq_avgamount(A1757,"20260101","",100000000)</f>
        <v>2.5785463707272727</v>
      </c>
      <c r="Y1757" s="17">
        <f>[1]!s_ipo_dilutedpe(A1757)</f>
        <v>22.97</v>
      </c>
      <c r="Z1757" s="12">
        <f>[1]!s_ipo_collection_total(A1757,100000000)</f>
        <v>4.7595239999999999</v>
      </c>
      <c r="AA1757" s="2">
        <f>[1]!s_val_pe_ttm(A1757,E1757)</f>
        <v>-111.09056854248047</v>
      </c>
      <c r="AB1757" s="5">
        <f>[1]!s_info_zjtxornot1(A1757,"")</f>
        <v>0</v>
      </c>
      <c r="AC1757" s="22" t="str">
        <f>[1]!s_info_nature1(A1757,"")</f>
        <v>民营企业</v>
      </c>
      <c r="AD1757" s="6" t="str">
        <f>[1]!s_info_city(A1757)</f>
        <v>广州市</v>
      </c>
      <c r="AE1757" s="6" t="str">
        <f>[1]!s_info_province(A1757)</f>
        <v>广东省</v>
      </c>
      <c r="AF1757">
        <v>113.280637</v>
      </c>
      <c r="AG1757">
        <v>23.125177999999998</v>
      </c>
    </row>
    <row r="1758" spans="1:33" x14ac:dyDescent="0.3">
      <c r="A1758" s="12" t="s">
        <v>4057</v>
      </c>
      <c r="B1758" s="12" t="s">
        <v>4058</v>
      </c>
      <c r="C1758" s="16" t="str">
        <f>[1]!s_info_mkt(A1758)</f>
        <v>创业板</v>
      </c>
      <c r="D1758" s="16" t="str">
        <f>[1]!s_ipo_listeddate(A1758)</f>
        <v>2014-06-26</v>
      </c>
      <c r="E1758" s="16" t="str">
        <f>[1]!lastradeday_s("000002","")</f>
        <v>2026-06-22</v>
      </c>
      <c r="F1758" s="16" t="str">
        <f>[1]!s_info_industry_csrc2023(A1758,"",3)</f>
        <v>专用设备制造业</v>
      </c>
      <c r="G1758" s="16" t="str">
        <f>[1]!s_info_industry_csrc2023(A1758,"",1)</f>
        <v>制造业</v>
      </c>
      <c r="H1758" s="16">
        <f>[1]!s_is(A1758,83,"FY","YTD","20251231",1,"",100000000)</f>
        <v>4.2799870916999998</v>
      </c>
      <c r="I1758" s="16">
        <f>[1]!s_is(A1758,83,"FY","YTD","20241231",1,"",100000000)</f>
        <v>6.0020194480999995</v>
      </c>
      <c r="J1758" s="16">
        <f t="shared" si="81"/>
        <v>-0.28690882648591332</v>
      </c>
      <c r="K1758" s="16">
        <f>[1]!s_is(A1758,61,"FY","YTD","20251231",1,"",100000000)</f>
        <v>-2.3206989159</v>
      </c>
      <c r="L1758" s="16">
        <f>[1]!s_is(A1758,61,"FY","YTD","20241231",1,"",100000000)</f>
        <v>-4.6433203122000002</v>
      </c>
      <c r="M1758" s="16">
        <f t="shared" si="82"/>
        <v>0.50020701569897608</v>
      </c>
      <c r="N1758" s="16">
        <f>[1]!s_fa_roe(A1758,"20251231")</f>
        <v>-171.02979999999999</v>
      </c>
      <c r="O1758" s="16">
        <f>[1]!s_stmnote_rdexp(A1758,"20251231",1,10000)</f>
        <v>1762.3970769999999</v>
      </c>
      <c r="P1758" s="20">
        <f t="shared" si="83"/>
        <v>4.1177625989053633E-2</v>
      </c>
      <c r="Q1758" s="16">
        <f>[1]!s_margin_tradingbalance(A1758,"",10000)</f>
        <v>0</v>
      </c>
      <c r="R1758" s="16">
        <f>[1]!s_margin_seclendingbalance(A1758,"",10000)</f>
        <v>0</v>
      </c>
      <c r="S1758" s="17">
        <f>[1]!s_val_ev(A1758,"",100000000)</f>
        <v>41.676556093199999</v>
      </c>
      <c r="T1758" s="17">
        <f>[1]!share_freesharesmv(A1758,"",100000000)</f>
        <v>23.197098969899997</v>
      </c>
      <c r="U1758" s="17">
        <f>[1]!s_dq_amount_btin(A1758,E1758,100000000)</f>
        <v>1.43657155</v>
      </c>
      <c r="V1758" s="17">
        <f>[1]!s_dq_turn(A1758,E1758)</f>
        <v>3.896951212163553</v>
      </c>
      <c r="W1758" s="2">
        <f>[1]!s_pq_amount(A1758,"20260101","",100000000)</f>
        <v>330.47373073</v>
      </c>
      <c r="X1758" s="2">
        <f>[1]!s_pq_avgamount(A1758,"20260101","",100000000)</f>
        <v>3.1473688640952378</v>
      </c>
      <c r="Y1758" s="17">
        <f>[1]!s_ipo_dilutedpe(A1758)</f>
        <v>22.17</v>
      </c>
      <c r="Z1758" s="12">
        <f>[1]!s_ipo_collection_total(A1758,100000000)</f>
        <v>2.9460000000000002</v>
      </c>
      <c r="AA1758" s="2">
        <f>[1]!s_val_pe_ttm(A1758,E1758)</f>
        <v>-18.750949859619141</v>
      </c>
      <c r="AB1758" s="5">
        <f>[1]!s_info_zjtxornot1(A1758,"")</f>
        <v>0</v>
      </c>
      <c r="AC1758" s="22" t="str">
        <f>[1]!s_info_nature1(A1758,"")</f>
        <v>地方国有企业</v>
      </c>
      <c r="AD1758" s="6" t="str">
        <f>[1]!s_info_city(A1758)</f>
        <v>无锡市</v>
      </c>
      <c r="AE1758" s="6" t="str">
        <f>[1]!s_info_province(A1758)</f>
        <v>江苏省</v>
      </c>
      <c r="AF1758">
        <v>120.301663</v>
      </c>
      <c r="AG1758">
        <v>31.574729000000001</v>
      </c>
    </row>
    <row r="1759" spans="1:33" x14ac:dyDescent="0.3">
      <c r="A1759" s="12" t="s">
        <v>4059</v>
      </c>
      <c r="B1759" s="12" t="s">
        <v>4060</v>
      </c>
      <c r="C1759" s="16" t="str">
        <f>[1]!s_info_mkt(A1759)</f>
        <v>科创板</v>
      </c>
      <c r="D1759" s="16" t="str">
        <f>[1]!s_ipo_listeddate(A1759)</f>
        <v>2020-12-24</v>
      </c>
      <c r="E1759" s="16" t="str">
        <f>[1]!lastradeday_s("000002","")</f>
        <v>2026-06-22</v>
      </c>
      <c r="F1759" s="16" t="str">
        <f>[1]!s_info_industry_csrc2023(A1759,"",3)</f>
        <v>橡胶和塑料制品业</v>
      </c>
      <c r="G1759" s="16" t="str">
        <f>[1]!s_info_industry_csrc2023(A1759,"",1)</f>
        <v>制造业</v>
      </c>
      <c r="H1759" s="16">
        <f>[1]!s_is(A1759,83,"FY","YTD","20251231",1,"",100000000)</f>
        <v>7.195971235</v>
      </c>
      <c r="I1759" s="16">
        <f>[1]!s_is(A1759,83,"FY","YTD","20241231",1,"",100000000)</f>
        <v>8.6387680415000005</v>
      </c>
      <c r="J1759" s="16">
        <f t="shared" si="81"/>
        <v>-0.16701418530615841</v>
      </c>
      <c r="K1759" s="16">
        <f>[1]!s_is(A1759,61,"FY","YTD","20251231",1,"",100000000)</f>
        <v>-1.4157110838999998</v>
      </c>
      <c r="L1759" s="16">
        <f>[1]!s_is(A1759,61,"FY","YTD","20241231",1,"",100000000)</f>
        <v>-0.670772916</v>
      </c>
      <c r="M1759" s="16">
        <f t="shared" si="82"/>
        <v>-1.1105668552365937</v>
      </c>
      <c r="N1759" s="16">
        <f>[1]!s_fa_roe(A1759,"20251231")</f>
        <v>-5.3140000000000001</v>
      </c>
      <c r="O1759" s="16">
        <f>[1]!s_stmnote_rdexp(A1759,"20251231",1,10000)</f>
        <v>3397.6738350000001</v>
      </c>
      <c r="P1759" s="20">
        <f t="shared" si="83"/>
        <v>4.7216334307650973E-2</v>
      </c>
      <c r="Q1759" s="16">
        <f>[1]!s_margin_tradingbalance(A1759,"",10000)</f>
        <v>12694.507</v>
      </c>
      <c r="R1759" s="16">
        <f>[1]!s_margin_seclendingbalance(A1759,"",10000)</f>
        <v>0</v>
      </c>
      <c r="S1759" s="17">
        <f>[1]!s_val_ev(A1759,"",100000000)</f>
        <v>26.954326820199999</v>
      </c>
      <c r="T1759" s="17">
        <f>[1]!share_freesharesmv(A1759,"",100000000)</f>
        <v>16.774579320200001</v>
      </c>
      <c r="U1759" s="17">
        <f>[1]!s_dq_amount_btin(A1759,E1759,100000000)</f>
        <v>0.71239156999999997</v>
      </c>
      <c r="V1759" s="17">
        <f>[1]!s_dq_turn(A1759,E1759)</f>
        <v>2.6885665341748011</v>
      </c>
      <c r="W1759" s="2">
        <f>[1]!s_pq_amount(A1759,"20260101","",100000000)</f>
        <v>162.54636346999999</v>
      </c>
      <c r="X1759" s="2">
        <f>[1]!s_pq_avgamount(A1759,"20260101","",100000000)</f>
        <v>1.4776942133636364</v>
      </c>
      <c r="Y1759" s="17">
        <f>[1]!s_ipo_dilutedpe(A1759)</f>
        <v>32.11</v>
      </c>
      <c r="Z1759" s="12">
        <f>[1]!s_ipo_collection_total(A1759,100000000)</f>
        <v>6.5101914000000001</v>
      </c>
      <c r="AA1759" s="2">
        <f>[1]!s_val_pe_ttm(A1759,E1759)</f>
        <v>-20.041524887084961</v>
      </c>
      <c r="AB1759" s="5">
        <f>[1]!s_info_zjtxornot1(A1759,"")</f>
        <v>1</v>
      </c>
      <c r="AC1759" s="22" t="str">
        <f>[1]!s_info_nature1(A1759,"")</f>
        <v>民营企业</v>
      </c>
      <c r="AD1759" s="6" t="str">
        <f>[1]!s_info_city(A1759)</f>
        <v>宜春市</v>
      </c>
      <c r="AE1759" s="6" t="str">
        <f>[1]!s_info_province(A1759)</f>
        <v>江西省</v>
      </c>
      <c r="AF1759">
        <v>114.391136</v>
      </c>
      <c r="AG1759">
        <v>27.804300000000001</v>
      </c>
    </row>
    <row r="1760" spans="1:33" x14ac:dyDescent="0.3">
      <c r="A1760" s="12" t="s">
        <v>4061</v>
      </c>
      <c r="B1760" s="12" t="s">
        <v>4062</v>
      </c>
      <c r="C1760" s="16" t="str">
        <f>[1]!s_info_mkt(A1760)</f>
        <v>主板</v>
      </c>
      <c r="D1760" s="16" t="str">
        <f>[1]!s_ipo_listeddate(A1760)</f>
        <v>1994-01-06</v>
      </c>
      <c r="E1760" s="16" t="str">
        <f>[1]!lastradeday_s("000002","")</f>
        <v>2026-06-22</v>
      </c>
      <c r="F1760" s="16" t="str">
        <f>[1]!s_info_industry_csrc2023(A1760,"",3)</f>
        <v>黑色金属冶炼和压延加工业</v>
      </c>
      <c r="G1760" s="16" t="str">
        <f>[1]!s_info_industry_csrc2023(A1760,"",1)</f>
        <v>制造业</v>
      </c>
      <c r="H1760" s="16">
        <f>[1]!s_is(A1760,83,"FY","YTD","20251231",1,"",100000000)</f>
        <v>775.24852311999996</v>
      </c>
      <c r="I1760" s="16">
        <f>[1]!s_is(A1760,83,"FY","YTD","20241231",1,"",100000000)</f>
        <v>818.16891739000005</v>
      </c>
      <c r="J1760" s="16">
        <f t="shared" si="81"/>
        <v>-5.2459086819037659E-2</v>
      </c>
      <c r="K1760" s="16">
        <f>[1]!s_is(A1760,61,"FY","YTD","20251231",1,"",100000000)</f>
        <v>-2.08806314</v>
      </c>
      <c r="L1760" s="16">
        <f>[1]!s_is(A1760,61,"FY","YTD","20241231",1,"",100000000)</f>
        <v>-46.591562539999998</v>
      </c>
      <c r="M1760" s="16">
        <f t="shared" si="82"/>
        <v>0.95518366360416973</v>
      </c>
      <c r="N1760" s="16">
        <f>[1]!s_fa_roe(A1760,"20251231")</f>
        <v>-0.88319999999999999</v>
      </c>
      <c r="O1760" s="16">
        <f>[1]!s_stmnote_rdexp(A1760,"20251231",1,10000)</f>
        <v>360800</v>
      </c>
      <c r="P1760" s="20">
        <f t="shared" si="83"/>
        <v>4.6539914522888054E-2</v>
      </c>
      <c r="Q1760" s="16">
        <f>[1]!s_margin_tradingbalance(A1760,"",10000)</f>
        <v>39332.093099999998</v>
      </c>
      <c r="R1760" s="16">
        <f>[1]!s_margin_seclendingbalance(A1760,"",10000)</f>
        <v>204.7328</v>
      </c>
      <c r="S1760" s="17">
        <f>[1]!s_val_ev(A1760,"",100000000)</f>
        <v>186.29789729984</v>
      </c>
      <c r="T1760" s="17">
        <f>[1]!share_freesharesmv(A1760,"",100000000)</f>
        <v>60.096591595299998</v>
      </c>
      <c r="U1760" s="17">
        <f>[1]!s_dq_amount_btin(A1760,E1760,100000000)</f>
        <v>2.0933216799999999</v>
      </c>
      <c r="V1760" s="17">
        <f>[1]!s_dq_turn(A1760,E1760)</f>
        <v>1.3207615154081258</v>
      </c>
      <c r="W1760" s="2">
        <f>[1]!s_pq_amount(A1760,"20260101","",100000000)</f>
        <v>313.31554163999999</v>
      </c>
      <c r="X1760" s="2">
        <f>[1]!s_pq_avgamount(A1760,"20260101","",100000000)</f>
        <v>2.8483231058181815</v>
      </c>
      <c r="Y1760" s="17">
        <f>[1]!s_ipo_dilutedpe(A1760)</f>
        <v>9.1</v>
      </c>
      <c r="Z1760" s="12">
        <f>[1]!s_ipo_collection_total(A1760,100000000)</f>
        <v>23.729444999999998</v>
      </c>
      <c r="AA1760" s="2">
        <f>[1]!s_val_pe_ttm(A1760,E1760)</f>
        <v>-926.4521484375</v>
      </c>
      <c r="AB1760" s="5">
        <f>[1]!s_info_zjtxornot1(A1760,"")</f>
        <v>0</v>
      </c>
      <c r="AC1760" s="22" t="str">
        <f>[1]!s_info_nature1(A1760,"")</f>
        <v>中央国有企业</v>
      </c>
      <c r="AD1760" s="6" t="str">
        <f>[1]!s_info_city(A1760)</f>
        <v>马鞍山市</v>
      </c>
      <c r="AE1760" s="6" t="str">
        <f>[1]!s_info_province(A1760)</f>
        <v>安徽省</v>
      </c>
      <c r="AF1760">
        <v>118.50790600000001</v>
      </c>
      <c r="AG1760">
        <v>31.689361999999999</v>
      </c>
    </row>
    <row r="1761" spans="1:33" x14ac:dyDescent="0.3">
      <c r="A1761" s="12" t="s">
        <v>4063</v>
      </c>
      <c r="B1761" s="12" t="s">
        <v>4064</v>
      </c>
      <c r="C1761" s="16" t="str">
        <f>[1]!s_info_mkt(A1761)</f>
        <v>主板</v>
      </c>
      <c r="D1761" s="16" t="str">
        <f>[1]!s_ipo_listeddate(A1761)</f>
        <v>2017-01-06</v>
      </c>
      <c r="E1761" s="16" t="str">
        <f>[1]!lastradeday_s("000002","")</f>
        <v>2026-06-22</v>
      </c>
      <c r="F1761" s="16" t="str">
        <f>[1]!s_info_industry_csrc2023(A1761,"",3)</f>
        <v>计算机、通信和其他电子设备制造业</v>
      </c>
      <c r="G1761" s="16" t="str">
        <f>[1]!s_info_industry_csrc2023(A1761,"",1)</f>
        <v>制造业</v>
      </c>
      <c r="H1761" s="16">
        <f>[1]!s_is(A1761,83,"FY","YTD","20251231",1,"",100000000)</f>
        <v>153.08052020330001</v>
      </c>
      <c r="I1761" s="16">
        <f>[1]!s_is(A1761,83,"FY","YTD","20241231",1,"",100000000)</f>
        <v>126.59373155799999</v>
      </c>
      <c r="J1761" s="16">
        <f t="shared" si="81"/>
        <v>0.20922669961083251</v>
      </c>
      <c r="K1761" s="16">
        <f>[1]!s_is(A1761,61,"FY","YTD","20251231",1,"",100000000)</f>
        <v>12.309698132999999</v>
      </c>
      <c r="L1761" s="16">
        <f>[1]!s_is(A1761,61,"FY","YTD","20241231",1,"",100000000)</f>
        <v>11.690262757299999</v>
      </c>
      <c r="M1761" s="16">
        <f t="shared" si="82"/>
        <v>5.2987292805988725E-2</v>
      </c>
      <c r="N1761" s="16">
        <f>[1]!s_fa_roe(A1761,"20251231")</f>
        <v>10.095499999999999</v>
      </c>
      <c r="O1761" s="16">
        <f>[1]!s_stmnote_rdexp(A1761,"20251231",1,10000)</f>
        <v>92993.240504000001</v>
      </c>
      <c r="P1761" s="20">
        <f t="shared" si="83"/>
        <v>6.0747925588768223E-2</v>
      </c>
      <c r="Q1761" s="16">
        <f>[1]!s_margin_tradingbalance(A1761,"",10000)</f>
        <v>262486.2378</v>
      </c>
      <c r="R1761" s="16">
        <f>[1]!s_margin_seclendingbalance(A1761,"",10000)</f>
        <v>511.48860000000002</v>
      </c>
      <c r="S1761" s="17">
        <f>[1]!s_val_ev(A1761,"",100000000)</f>
        <v>754.30201689270007</v>
      </c>
      <c r="T1761" s="17">
        <f>[1]!share_freesharesmv(A1761,"",100000000)</f>
        <v>318.49643837970001</v>
      </c>
      <c r="U1761" s="17">
        <f>[1]!s_dq_amount_btin(A1761,E1761,100000000)</f>
        <v>46.31901216</v>
      </c>
      <c r="V1761" s="17">
        <f>[1]!s_dq_turn(A1761,E1761)</f>
        <v>6.0998045499113243</v>
      </c>
      <c r="W1761" s="2">
        <f>[1]!s_pq_amount(A1761,"20260101","",100000000)</f>
        <v>2578.9099023799999</v>
      </c>
      <c r="X1761" s="2">
        <f>[1]!s_pq_avgamount(A1761,"20260101","",100000000)</f>
        <v>23.444635476181816</v>
      </c>
      <c r="Y1761" s="17">
        <f>[1]!s_ipo_dilutedpe(A1761)</f>
        <v>22.97</v>
      </c>
      <c r="Z1761" s="12">
        <f>[1]!s_ipo_collection_total(A1761,100000000)</f>
        <v>11.1168</v>
      </c>
      <c r="AA1761" s="2">
        <f>[1]!s_val_pe_ttm(A1761,E1761)</f>
        <v>66.234672546386719</v>
      </c>
      <c r="AB1761" s="5">
        <f>[1]!s_info_zjtxornot1(A1761,"")</f>
        <v>0</v>
      </c>
      <c r="AC1761" s="22" t="str">
        <f>[1]!s_info_nature1(A1761,"")</f>
        <v>民营企业</v>
      </c>
      <c r="AD1761" s="6" t="str">
        <f>[1]!s_info_city(A1761)</f>
        <v>深圳市</v>
      </c>
      <c r="AE1761" s="6" t="str">
        <f>[1]!s_info_province(A1761)</f>
        <v>广东省</v>
      </c>
      <c r="AF1761">
        <v>114.085947</v>
      </c>
      <c r="AG1761">
        <v>22.547000000000001</v>
      </c>
    </row>
    <row r="1762" spans="1:33" x14ac:dyDescent="0.3">
      <c r="A1762" s="12" t="s">
        <v>4065</v>
      </c>
      <c r="B1762" s="12" t="s">
        <v>4066</v>
      </c>
      <c r="C1762" s="16" t="str">
        <f>[1]!s_info_mkt(A1762)</f>
        <v>创业板</v>
      </c>
      <c r="D1762" s="16" t="str">
        <f>[1]!s_ipo_listeddate(A1762)</f>
        <v>2017-08-22</v>
      </c>
      <c r="E1762" s="16" t="str">
        <f>[1]!lastradeday_s("000002","")</f>
        <v>2026-06-22</v>
      </c>
      <c r="F1762" s="16" t="str">
        <f>[1]!s_info_industry_csrc2023(A1762,"",3)</f>
        <v>电气机械和器材制造业</v>
      </c>
      <c r="G1762" s="16" t="str">
        <f>[1]!s_info_industry_csrc2023(A1762,"",1)</f>
        <v>制造业</v>
      </c>
      <c r="H1762" s="16">
        <f>[1]!s_is(A1762,83,"FY","YTD","20251231",1,"",100000000)</f>
        <v>34.628132123299999</v>
      </c>
      <c r="I1762" s="16">
        <f>[1]!s_is(A1762,83,"FY","YTD","20241231",1,"",100000000)</f>
        <v>30.361707304499998</v>
      </c>
      <c r="J1762" s="16">
        <f t="shared" si="81"/>
        <v>0.14051992452241513</v>
      </c>
      <c r="K1762" s="16">
        <f>[1]!s_is(A1762,61,"FY","YTD","20251231",1,"",100000000)</f>
        <v>4.7611225872</v>
      </c>
      <c r="L1762" s="16">
        <f>[1]!s_is(A1762,61,"FY","YTD","20241231",1,"",100000000)</f>
        <v>4.2897520505999998</v>
      </c>
      <c r="M1762" s="16">
        <f t="shared" si="82"/>
        <v>0.10988293286882876</v>
      </c>
      <c r="N1762" s="16">
        <f>[1]!s_fa_roe(A1762,"20251231")</f>
        <v>23.887699999999999</v>
      </c>
      <c r="O1762" s="16">
        <f>[1]!s_stmnote_rdexp(A1762,"20251231",1,10000)</f>
        <v>28684.330468</v>
      </c>
      <c r="P1762" s="20">
        <f t="shared" si="83"/>
        <v>8.283533852147737E-2</v>
      </c>
      <c r="Q1762" s="16">
        <f>[1]!s_margin_tradingbalance(A1762,"",10000)</f>
        <v>50574.176599999999</v>
      </c>
      <c r="R1762" s="16">
        <f>[1]!s_margin_seclendingbalance(A1762,"",10000)</f>
        <v>75.966300000000004</v>
      </c>
      <c r="S1762" s="17">
        <f>[1]!s_val_ev(A1762,"",100000000)</f>
        <v>153.7078674222</v>
      </c>
      <c r="T1762" s="17">
        <f>[1]!share_freesharesmv(A1762,"",100000000)</f>
        <v>125.3493478692</v>
      </c>
      <c r="U1762" s="17">
        <f>[1]!s_dq_amount_btin(A1762,E1762,100000000)</f>
        <v>7.0211306599999999</v>
      </c>
      <c r="V1762" s="17">
        <f>[1]!s_dq_turn(A1762,E1762)</f>
        <v>5.3710383210306079</v>
      </c>
      <c r="W1762" s="2">
        <f>[1]!s_pq_amount(A1762,"20260101","",100000000)</f>
        <v>934.08090300000003</v>
      </c>
      <c r="X1762" s="2">
        <f>[1]!s_pq_avgamount(A1762,"20260101","",100000000)</f>
        <v>8.4916445727272727</v>
      </c>
      <c r="Y1762" s="17">
        <f>[1]!s_ipo_dilutedpe(A1762)</f>
        <v>22.98</v>
      </c>
      <c r="Z1762" s="12">
        <f>[1]!s_ipo_collection_total(A1762,100000000)</f>
        <v>3.289202</v>
      </c>
      <c r="AA1762" s="2">
        <f>[1]!s_val_pe_ttm(A1762,E1762)</f>
        <v>31.471441268920898</v>
      </c>
      <c r="AB1762" s="5">
        <f>[1]!s_info_zjtxornot1(A1762,"")</f>
        <v>1</v>
      </c>
      <c r="AC1762" s="22" t="str">
        <f>[1]!s_info_nature1(A1762,"")</f>
        <v>民营企业</v>
      </c>
      <c r="AD1762" s="6" t="str">
        <f>[1]!s_info_city(A1762)</f>
        <v>深圳市</v>
      </c>
      <c r="AE1762" s="6" t="str">
        <f>[1]!s_info_province(A1762)</f>
        <v>广东省</v>
      </c>
      <c r="AF1762">
        <v>114.085947</v>
      </c>
      <c r="AG1762">
        <v>22.547000000000001</v>
      </c>
    </row>
    <row r="1763" spans="1:33" x14ac:dyDescent="0.3">
      <c r="A1763" s="12" t="s">
        <v>4067</v>
      </c>
      <c r="B1763" s="12" t="s">
        <v>4068</v>
      </c>
      <c r="C1763" s="16" t="str">
        <f>[1]!s_info_mkt(A1763)</f>
        <v>主板</v>
      </c>
      <c r="D1763" s="16" t="str">
        <f>[1]!s_ipo_listeddate(A1763)</f>
        <v>2007-04-18</v>
      </c>
      <c r="E1763" s="16" t="str">
        <f>[1]!lastradeday_s("000002","")</f>
        <v>2026-06-22</v>
      </c>
      <c r="F1763" s="16" t="str">
        <f>[1]!s_info_industry_csrc2023(A1763,"",3)</f>
        <v>商务服务业</v>
      </c>
      <c r="G1763" s="16" t="str">
        <f>[1]!s_info_industry_csrc2023(A1763,"",1)</f>
        <v>租赁和商务服务业</v>
      </c>
      <c r="H1763" s="16">
        <f>[1]!s_is(A1763,83,"FY","YTD","20251231",1,"",100000000)</f>
        <v>25.9961904048</v>
      </c>
      <c r="I1763" s="16">
        <f>[1]!s_is(A1763,83,"FY","YTD","20241231",1,"",100000000)</f>
        <v>33.584590800199997</v>
      </c>
      <c r="J1763" s="16">
        <f t="shared" si="81"/>
        <v>-0.22594887162819943</v>
      </c>
      <c r="K1763" s="16">
        <f>[1]!s_is(A1763,61,"FY","YTD","20251231",1,"",100000000)</f>
        <v>-2.8153598554000001</v>
      </c>
      <c r="L1763" s="16">
        <f>[1]!s_is(A1763,61,"FY","YTD","20241231",1,"",100000000)</f>
        <v>-2.3659107737</v>
      </c>
      <c r="M1763" s="16">
        <f t="shared" si="82"/>
        <v>-0.18996873706995965</v>
      </c>
      <c r="N1763" s="16">
        <f>[1]!s_fa_roe(A1763,"20251231")</f>
        <v>-6.9720000000000004</v>
      </c>
      <c r="O1763" s="16">
        <f>[1]!s_stmnote_rdexp(A1763,"20251231",1,10000)</f>
        <v>995.80332399999998</v>
      </c>
      <c r="P1763" s="20">
        <f t="shared" si="83"/>
        <v>3.8305740514045952E-3</v>
      </c>
      <c r="Q1763" s="16">
        <f>[1]!s_margin_tradingbalance(A1763,"",10000)</f>
        <v>44432.805</v>
      </c>
      <c r="R1763" s="16">
        <f>[1]!s_margin_seclendingbalance(A1763,"",10000)</f>
        <v>183.99600000000001</v>
      </c>
      <c r="S1763" s="17">
        <f>[1]!s_val_ev(A1763,"",100000000)</f>
        <v>65.299552719800005</v>
      </c>
      <c r="T1763" s="17">
        <f>[1]!share_freesharesmv(A1763,"",100000000)</f>
        <v>46.024216154000008</v>
      </c>
      <c r="U1763" s="17">
        <f>[1]!s_dq_amount_btin(A1763,E1763,100000000)</f>
        <v>0.79326914999999998</v>
      </c>
      <c r="V1763" s="17">
        <f>[1]!s_dq_turn(A1763,E1763)</f>
        <v>1.5105294269653595</v>
      </c>
      <c r="W1763" s="2">
        <f>[1]!s_pq_amount(A1763,"20260101","",100000000)</f>
        <v>151.11332511000001</v>
      </c>
      <c r="X1763" s="2">
        <f>[1]!s_pq_avgamount(A1763,"20260101","",100000000)</f>
        <v>1.373757501</v>
      </c>
      <c r="Y1763" s="17">
        <f>[1]!s_ipo_dilutedpe(A1763)</f>
        <v>26.86</v>
      </c>
      <c r="Z1763" s="12">
        <f>[1]!s_ipo_collection_total(A1763,100000000)</f>
        <v>2.6320000000000001</v>
      </c>
      <c r="AA1763" s="2">
        <f>[1]!s_val_pe_ttm(A1763,E1763)</f>
        <v>-27.754627227783203</v>
      </c>
      <c r="AB1763" s="5">
        <f>[1]!s_info_zjtxornot1(A1763,"")</f>
        <v>0</v>
      </c>
      <c r="AC1763" s="22" t="str">
        <f>[1]!s_info_nature1(A1763,"")</f>
        <v>民营企业</v>
      </c>
      <c r="AD1763" s="6" t="str">
        <f>[1]!s_info_city(A1763)</f>
        <v>苏州市</v>
      </c>
      <c r="AE1763" s="6" t="str">
        <f>[1]!s_info_province(A1763)</f>
        <v>江苏省</v>
      </c>
      <c r="AF1763">
        <v>120.619585</v>
      </c>
      <c r="AG1763">
        <v>31.299378999999998</v>
      </c>
    </row>
    <row r="1764" spans="1:33" x14ac:dyDescent="0.3">
      <c r="A1764" s="12" t="s">
        <v>4069</v>
      </c>
      <c r="B1764" s="12" t="s">
        <v>4070</v>
      </c>
      <c r="C1764" s="16" t="str">
        <f>[1]!s_info_mkt(A1764)</f>
        <v>主板</v>
      </c>
      <c r="D1764" s="16" t="str">
        <f>[1]!s_ipo_listeddate(A1764)</f>
        <v>2024-01-19</v>
      </c>
      <c r="E1764" s="16" t="str">
        <f>[1]!lastradeday_s("000002","")</f>
        <v>2026-06-22</v>
      </c>
      <c r="F1764" s="16" t="str">
        <f>[1]!s_info_industry_csrc2023(A1764,"",3)</f>
        <v>通用设备制造业</v>
      </c>
      <c r="G1764" s="16" t="str">
        <f>[1]!s_info_industry_csrc2023(A1764,"",1)</f>
        <v>制造业</v>
      </c>
      <c r="H1764" s="16">
        <f>[1]!s_is(A1764,83,"FY","YTD","20251231",1,"",100000000)</f>
        <v>20.0431707961</v>
      </c>
      <c r="I1764" s="16">
        <f>[1]!s_is(A1764,83,"FY","YTD","20241231",1,"",100000000)</f>
        <v>18.061316686199998</v>
      </c>
      <c r="J1764" s="16">
        <f t="shared" si="81"/>
        <v>0.10972921544608449</v>
      </c>
      <c r="K1764" s="16">
        <f>[1]!s_is(A1764,61,"FY","YTD","20251231",1,"",100000000)</f>
        <v>0.71859810769999999</v>
      </c>
      <c r="L1764" s="16">
        <f>[1]!s_is(A1764,61,"FY","YTD","20241231",1,"",100000000)</f>
        <v>0.76629876829999999</v>
      </c>
      <c r="M1764" s="16">
        <f t="shared" si="82"/>
        <v>-6.2248123804011603E-2</v>
      </c>
      <c r="N1764" s="16">
        <f>[1]!s_fa_roe(A1764,"20251231")</f>
        <v>4.8606999999999996</v>
      </c>
      <c r="O1764" s="16">
        <f>[1]!s_stmnote_rdexp(A1764,"20251231",1,10000)</f>
        <v>2205.2756690000001</v>
      </c>
      <c r="P1764" s="20">
        <f t="shared" si="83"/>
        <v>1.1002628732920355E-2</v>
      </c>
      <c r="Q1764" s="16">
        <f>[1]!s_margin_tradingbalance(A1764,"",10000)</f>
        <v>6640.7539999999999</v>
      </c>
      <c r="R1764" s="16">
        <f>[1]!s_margin_seclendingbalance(A1764,"",10000)</f>
        <v>7.4535999999999998</v>
      </c>
      <c r="S1764" s="17">
        <f>[1]!s_val_ev(A1764,"",100000000)</f>
        <v>33.6</v>
      </c>
      <c r="T1764" s="17">
        <f>[1]!share_freesharesmv(A1764,"",100000000)</f>
        <v>11.0640894</v>
      </c>
      <c r="U1764" s="17">
        <f>[1]!s_dq_amount_btin(A1764,E1764,100000000)</f>
        <v>0.43156501000000003</v>
      </c>
      <c r="V1764" s="17">
        <f>[1]!s_dq_turn(A1764,E1764)</f>
        <v>3.9035613043095472</v>
      </c>
      <c r="W1764" s="2">
        <f>[1]!s_pq_amount(A1764,"20260101","",100000000)</f>
        <v>106.64362026000001</v>
      </c>
      <c r="X1764" s="2">
        <f>[1]!s_pq_avgamount(A1764,"20260101","",100000000)</f>
        <v>0.96948745690909088</v>
      </c>
      <c r="Y1764" s="17">
        <f>[1]!s_ipo_dilutedpe(A1764)</f>
        <v>26.05</v>
      </c>
      <c r="Z1764" s="12">
        <f>[1]!s_ipo_collection_total(A1764,100000000)</f>
        <v>8.49</v>
      </c>
      <c r="AA1764" s="2">
        <f>[1]!s_val_pe_ttm(A1764,E1764)</f>
        <v>45.944423675537109</v>
      </c>
      <c r="AB1764" s="5">
        <f>[1]!s_info_zjtxornot1(A1764,"")</f>
        <v>0</v>
      </c>
      <c r="AC1764" s="22" t="str">
        <f>[1]!s_info_nature1(A1764,"")</f>
        <v>民营企业</v>
      </c>
      <c r="AD1764" s="6" t="str">
        <f>[1]!s_info_city(A1764)</f>
        <v>滕州市</v>
      </c>
      <c r="AE1764" s="6" t="str">
        <f>[1]!s_info_province(A1764)</f>
        <v>山东省</v>
      </c>
      <c r="AF1764">
        <v>117.147616</v>
      </c>
      <c r="AG1764">
        <v>35.065790999999997</v>
      </c>
    </row>
    <row r="1765" spans="1:33" x14ac:dyDescent="0.3">
      <c r="A1765" s="12" t="s">
        <v>4071</v>
      </c>
      <c r="B1765" s="12" t="s">
        <v>4072</v>
      </c>
      <c r="C1765" s="16" t="str">
        <f>[1]!s_info_mkt(A1765)</f>
        <v>主板</v>
      </c>
      <c r="D1765" s="16" t="str">
        <f>[1]!s_ipo_listeddate(A1765)</f>
        <v>2017-02-13</v>
      </c>
      <c r="E1765" s="16" t="str">
        <f>[1]!lastradeday_s("000002","")</f>
        <v>2026-06-22</v>
      </c>
      <c r="F1765" s="16" t="str">
        <f>[1]!s_info_industry_csrc2023(A1765,"",3)</f>
        <v>计算机、通信和其他电子设备制造业</v>
      </c>
      <c r="G1765" s="16" t="str">
        <f>[1]!s_info_industry_csrc2023(A1765,"",1)</f>
        <v>制造业</v>
      </c>
      <c r="H1765" s="16">
        <f>[1]!s_is(A1765,83,"FY","YTD","20251231",1,"",100000000)</f>
        <v>3.6452231231000001</v>
      </c>
      <c r="I1765" s="16">
        <f>[1]!s_is(A1765,83,"FY","YTD","20241231",1,"",100000000)</f>
        <v>1.3473288968000001</v>
      </c>
      <c r="J1765" s="16">
        <f t="shared" si="81"/>
        <v>1.7055184014516862</v>
      </c>
      <c r="K1765" s="16">
        <f>[1]!s_is(A1765,61,"FY","YTD","20251231",1,"",100000000)</f>
        <v>-0.79604324010000005</v>
      </c>
      <c r="L1765" s="16">
        <f>[1]!s_is(A1765,61,"FY","YTD","20241231",1,"",100000000)</f>
        <v>-1.3089881388</v>
      </c>
      <c r="M1765" s="16">
        <f t="shared" si="82"/>
        <v>0.39186367201939382</v>
      </c>
      <c r="N1765" s="16">
        <f>[1]!s_fa_roe(A1765,"20251231")</f>
        <v>-70.066299999999998</v>
      </c>
      <c r="O1765" s="16">
        <f>[1]!s_stmnote_rdexp(A1765,"20251231",1,10000)</f>
        <v>1274.1991150000001</v>
      </c>
      <c r="P1765" s="20">
        <f t="shared" si="83"/>
        <v>3.4955311978718755E-2</v>
      </c>
      <c r="Q1765" s="16">
        <f>[1]!s_margin_tradingbalance(A1765,"",10000)</f>
        <v>0</v>
      </c>
      <c r="R1765" s="16">
        <f>[1]!s_margin_seclendingbalance(A1765,"",10000)</f>
        <v>0</v>
      </c>
      <c r="S1765" s="17">
        <f>[1]!s_val_ev(A1765,"",100000000)</f>
        <v>23.902450000000002</v>
      </c>
      <c r="T1765" s="17">
        <f>[1]!share_freesharesmv(A1765,"",100000000)</f>
        <v>17.885579426000003</v>
      </c>
      <c r="U1765" s="17">
        <f>[1]!s_dq_amount_btin(A1765,E1765,100000000)</f>
        <v>1.83981379</v>
      </c>
      <c r="V1765" s="17">
        <f>[1]!s_dq_turn(A1765,E1765)</f>
        <v>7.8707891802366516</v>
      </c>
      <c r="W1765" s="2">
        <f>[1]!s_pq_amount(A1765,"20260101","",100000000)</f>
        <v>100.49843357</v>
      </c>
      <c r="X1765" s="2">
        <f>[1]!s_pq_avgamount(A1765,"20260101","",100000000)</f>
        <v>0.92200397770642206</v>
      </c>
      <c r="Y1765" s="17">
        <f>[1]!s_ipo_dilutedpe(A1765)</f>
        <v>22.98</v>
      </c>
      <c r="Z1765" s="12">
        <f>[1]!s_ipo_collection_total(A1765,100000000)</f>
        <v>2.6375799999999998</v>
      </c>
      <c r="AA1765" s="2">
        <f>[1]!s_val_pe_ttm(A1765,E1765)</f>
        <v>-40.514614105224609</v>
      </c>
      <c r="AB1765" s="5">
        <f>[1]!s_info_zjtxornot1(A1765,"")</f>
        <v>0</v>
      </c>
      <c r="AC1765" s="22" t="str">
        <f>[1]!s_info_nature1(A1765,"")</f>
        <v>地方国有企业</v>
      </c>
      <c r="AD1765" s="6" t="str">
        <f>[1]!s_info_city(A1765)</f>
        <v>郴州市</v>
      </c>
      <c r="AE1765" s="6" t="str">
        <f>[1]!s_info_province(A1765)</f>
        <v>湖南省</v>
      </c>
      <c r="AF1765">
        <v>113.032067</v>
      </c>
      <c r="AG1765">
        <v>25.793589000000001</v>
      </c>
    </row>
    <row r="1766" spans="1:33" x14ac:dyDescent="0.3">
      <c r="A1766" s="12" t="s">
        <v>4073</v>
      </c>
      <c r="B1766" s="12" t="s">
        <v>4074</v>
      </c>
      <c r="C1766" s="16" t="str">
        <f>[1]!s_info_mkt(A1766)</f>
        <v>创业板</v>
      </c>
      <c r="D1766" s="16" t="str">
        <f>[1]!s_ipo_listeddate(A1766)</f>
        <v>2022-06-22</v>
      </c>
      <c r="E1766" s="16" t="str">
        <f>[1]!lastradeday_s("000002","")</f>
        <v>2026-06-22</v>
      </c>
      <c r="F1766" s="16" t="str">
        <f>[1]!s_info_industry_csrc2023(A1766,"",3)</f>
        <v>专业技术服务业</v>
      </c>
      <c r="G1766" s="16" t="str">
        <f>[1]!s_info_industry_csrc2023(A1766,"",1)</f>
        <v>科学研究和技术服务业</v>
      </c>
      <c r="H1766" s="16">
        <f>[1]!s_is(A1766,83,"FY","YTD","20251231",1,"",100000000)</f>
        <v>3.3376880954000003</v>
      </c>
      <c r="I1766" s="16">
        <f>[1]!s_is(A1766,83,"FY","YTD","20241231",1,"",100000000)</f>
        <v>2.9611085726999997</v>
      </c>
      <c r="J1766" s="16">
        <f t="shared" si="81"/>
        <v>0.12717518235294811</v>
      </c>
      <c r="K1766" s="16">
        <f>[1]!s_is(A1766,61,"FY","YTD","20251231",1,"",100000000)</f>
        <v>0.86241931859999998</v>
      </c>
      <c r="L1766" s="16">
        <f>[1]!s_is(A1766,61,"FY","YTD","20241231",1,"",100000000)</f>
        <v>0.75278938319999988</v>
      </c>
      <c r="M1766" s="16">
        <f t="shared" si="82"/>
        <v>0.14563161735089694</v>
      </c>
      <c r="N1766" s="16">
        <f>[1]!s_fa_roe(A1766,"20251231")</f>
        <v>8.6882999999999999</v>
      </c>
      <c r="O1766" s="16">
        <f>[1]!s_stmnote_rdexp(A1766,"20251231",1,10000)</f>
        <v>3341.074466</v>
      </c>
      <c r="P1766" s="20">
        <f t="shared" si="83"/>
        <v>0.10010145856962088</v>
      </c>
      <c r="Q1766" s="16">
        <f>[1]!s_margin_tradingbalance(A1766,"",10000)</f>
        <v>7215.0093999999999</v>
      </c>
      <c r="R1766" s="16">
        <f>[1]!s_margin_seclendingbalance(A1766,"",10000)</f>
        <v>11.523</v>
      </c>
      <c r="S1766" s="17">
        <f>[1]!s_val_ev(A1766,"",100000000)</f>
        <v>38.4696</v>
      </c>
      <c r="T1766" s="17">
        <f>[1]!share_freesharesmv(A1766,"",100000000)</f>
        <v>9.3712438799999997</v>
      </c>
      <c r="U1766" s="17">
        <f>[1]!s_dq_amount_btin(A1766,E1766,100000000)</f>
        <v>0.51128304000000002</v>
      </c>
      <c r="V1766" s="17">
        <f>[1]!s_dq_turn(A1766,E1766)</f>
        <v>1.3485030496420041</v>
      </c>
      <c r="W1766" s="2">
        <f>[1]!s_pq_amount(A1766,"20260101","",100000000)</f>
        <v>63.433842329999997</v>
      </c>
      <c r="X1766" s="2">
        <f>[1]!s_pq_avgamount(A1766,"20260101","",100000000)</f>
        <v>0.57667129390909089</v>
      </c>
      <c r="Y1766" s="17">
        <f>[1]!s_ipo_dilutedpe(A1766)</f>
        <v>28.5</v>
      </c>
      <c r="Z1766" s="12">
        <f>[1]!s_ipo_collection_total(A1766,100000000)</f>
        <v>5.0324999999999998</v>
      </c>
      <c r="AA1766" s="2">
        <f>[1]!s_val_pe_ttm(A1766,E1766)</f>
        <v>42.615798950195313</v>
      </c>
      <c r="AB1766" s="5">
        <f>[1]!s_info_zjtxornot1(A1766,"")</f>
        <v>1</v>
      </c>
      <c r="AC1766" s="22" t="str">
        <f>[1]!s_info_nature1(A1766,"")</f>
        <v>地方国有企业</v>
      </c>
      <c r="AD1766" s="6" t="str">
        <f>[1]!s_info_city(A1766)</f>
        <v>上海市</v>
      </c>
      <c r="AE1766" s="6" t="str">
        <f>[1]!s_info_province(A1766)</f>
        <v>上海</v>
      </c>
      <c r="AF1766">
        <v>121.472644</v>
      </c>
      <c r="AG1766">
        <v>31.231705999999999</v>
      </c>
    </row>
    <row r="1767" spans="1:33" x14ac:dyDescent="0.3">
      <c r="A1767" s="12" t="s">
        <v>4075</v>
      </c>
      <c r="B1767" s="12" t="s">
        <v>4076</v>
      </c>
      <c r="C1767" s="16" t="str">
        <f>[1]!s_info_mkt(A1767)</f>
        <v>主板</v>
      </c>
      <c r="D1767" s="16" t="str">
        <f>[1]!s_ipo_listeddate(A1767)</f>
        <v>2017-11-20</v>
      </c>
      <c r="E1767" s="16" t="str">
        <f>[1]!lastradeday_s("000002","")</f>
        <v>2026-06-22</v>
      </c>
      <c r="F1767" s="16" t="str">
        <f>[1]!s_info_industry_csrc2023(A1767,"",3)</f>
        <v>纺织业</v>
      </c>
      <c r="G1767" s="16" t="str">
        <f>[1]!s_info_industry_csrc2023(A1767,"",1)</f>
        <v>制造业</v>
      </c>
      <c r="H1767" s="16">
        <f>[1]!s_is(A1767,83,"FY","YTD","20251231",1,"",100000000)</f>
        <v>45.284048744799996</v>
      </c>
      <c r="I1767" s="16">
        <f>[1]!s_is(A1767,83,"FY","YTD","20241231",1,"",100000000)</f>
        <v>41.9326639493</v>
      </c>
      <c r="J1767" s="16">
        <f t="shared" si="81"/>
        <v>7.992301179701089E-2</v>
      </c>
      <c r="K1767" s="16">
        <f>[1]!s_is(A1767,61,"FY","YTD","20251231",1,"",100000000)</f>
        <v>4.0683041967999998</v>
      </c>
      <c r="L1767" s="16">
        <f>[1]!s_is(A1767,61,"FY","YTD","20241231",1,"",100000000)</f>
        <v>3.6665209024000003</v>
      </c>
      <c r="M1767" s="16">
        <f t="shared" si="82"/>
        <v>0.10958161840479447</v>
      </c>
      <c r="N1767" s="16">
        <f>[1]!s_fa_roe(A1767,"20251231")</f>
        <v>13.318199999999999</v>
      </c>
      <c r="O1767" s="16">
        <f>[1]!s_stmnote_rdexp(A1767,"20251231",1,10000)</f>
        <v>8284.1064249999999</v>
      </c>
      <c r="P1767" s="20">
        <f t="shared" si="83"/>
        <v>1.8293652300582487E-2</v>
      </c>
      <c r="Q1767" s="16">
        <f>[1]!s_margin_tradingbalance(A1767,"",10000)</f>
        <v>0</v>
      </c>
      <c r="R1767" s="16">
        <f>[1]!s_margin_seclendingbalance(A1767,"",10000)</f>
        <v>0</v>
      </c>
      <c r="S1767" s="17">
        <f>[1]!s_val_ev(A1767,"",100000000)</f>
        <v>43.128142089999997</v>
      </c>
      <c r="T1767" s="17">
        <f>[1]!share_freesharesmv(A1767,"",100000000)</f>
        <v>16.115211058000003</v>
      </c>
      <c r="U1767" s="17">
        <f>[1]!s_dq_amount_btin(A1767,E1767,100000000)</f>
        <v>0.60299415000000001</v>
      </c>
      <c r="V1767" s="17">
        <f>[1]!s_dq_turn(A1767,E1767)</f>
        <v>1.4197661067665683</v>
      </c>
      <c r="W1767" s="2">
        <f>[1]!s_pq_amount(A1767,"20260101","",100000000)</f>
        <v>51.035088389999999</v>
      </c>
      <c r="X1767" s="2">
        <f>[1]!s_pq_avgamount(A1767,"20260101","",100000000)</f>
        <v>0.46395534899999996</v>
      </c>
      <c r="Y1767" s="17">
        <f>[1]!s_ipo_dilutedpe(A1767)</f>
        <v>22.98</v>
      </c>
      <c r="Z1767" s="12">
        <f>[1]!s_ipo_collection_total(A1767,100000000)</f>
        <v>10.667199999999999</v>
      </c>
      <c r="AA1767" s="2">
        <f>[1]!s_val_pe_ttm(A1767,E1767)</f>
        <v>10.215813636779785</v>
      </c>
      <c r="AB1767" s="5">
        <f>[1]!s_info_zjtxornot1(A1767,"")</f>
        <v>0</v>
      </c>
      <c r="AC1767" s="22" t="str">
        <f>[1]!s_info_nature1(A1767,"")</f>
        <v>民营企业</v>
      </c>
      <c r="AD1767" s="6" t="str">
        <f>[1]!s_info_city(A1767)</f>
        <v>上海市</v>
      </c>
      <c r="AE1767" s="6" t="str">
        <f>[1]!s_info_province(A1767)</f>
        <v>上海</v>
      </c>
      <c r="AF1767">
        <v>121.472644</v>
      </c>
      <c r="AG1767">
        <v>31.231705999999999</v>
      </c>
    </row>
    <row r="1768" spans="1:33" x14ac:dyDescent="0.3">
      <c r="A1768" s="12" t="s">
        <v>4077</v>
      </c>
      <c r="B1768" s="12" t="s">
        <v>4078</v>
      </c>
      <c r="C1768" s="16" t="str">
        <f>[1]!s_info_mkt(A1768)</f>
        <v>主板</v>
      </c>
      <c r="D1768" s="16" t="str">
        <f>[1]!s_ipo_listeddate(A1768)</f>
        <v>2017-11-21</v>
      </c>
      <c r="E1768" s="16" t="str">
        <f>[1]!lastradeday_s("000002","")</f>
        <v>2026-06-22</v>
      </c>
      <c r="F1768" s="16" t="str">
        <f>[1]!s_info_industry_csrc2023(A1768,"",3)</f>
        <v>软件和信息技术服务业</v>
      </c>
      <c r="G1768" s="16" t="str">
        <f>[1]!s_info_industry_csrc2023(A1768,"",1)</f>
        <v>信息传输、软件和信息技术服务业</v>
      </c>
      <c r="H1768" s="16">
        <f>[1]!s_is(A1768,83,"FY","YTD","20251231",1,"",100000000)</f>
        <v>7.5085249435000003</v>
      </c>
      <c r="I1768" s="16">
        <f>[1]!s_is(A1768,83,"FY","YTD","20241231",1,"",100000000)</f>
        <v>6.5845231719000008</v>
      </c>
      <c r="J1768" s="16">
        <f t="shared" si="81"/>
        <v>0.14032933706471762</v>
      </c>
      <c r="K1768" s="16">
        <f>[1]!s_is(A1768,61,"FY","YTD","20251231",1,"",100000000)</f>
        <v>0.6941065206999999</v>
      </c>
      <c r="L1768" s="16">
        <f>[1]!s_is(A1768,61,"FY","YTD","20241231",1,"",100000000)</f>
        <v>0.59922359000000003</v>
      </c>
      <c r="M1768" s="16">
        <f t="shared" si="82"/>
        <v>0.15834311646509086</v>
      </c>
      <c r="N1768" s="16">
        <f>[1]!s_fa_roe(A1768,"20251231")</f>
        <v>4.0857000000000001</v>
      </c>
      <c r="O1768" s="16">
        <f>[1]!s_stmnote_rdexp(A1768,"20251231",1,10000)</f>
        <v>23784.697173</v>
      </c>
      <c r="P1768" s="20">
        <f t="shared" si="83"/>
        <v>0.3167692369936122</v>
      </c>
      <c r="Q1768" s="16">
        <f>[1]!s_margin_tradingbalance(A1768,"",10000)</f>
        <v>45071.850200000001</v>
      </c>
      <c r="R1768" s="16">
        <f>[1]!s_margin_seclendingbalance(A1768,"",10000)</f>
        <v>26.6602</v>
      </c>
      <c r="S1768" s="17">
        <f>[1]!s_val_ev(A1768,"",100000000)</f>
        <v>33.399091200000001</v>
      </c>
      <c r="T1768" s="17">
        <f>[1]!share_freesharesmv(A1768,"",100000000)</f>
        <v>21.1356833796</v>
      </c>
      <c r="U1768" s="17">
        <f>[1]!s_dq_amount_btin(A1768,E1768,100000000)</f>
        <v>0.52800016000000005</v>
      </c>
      <c r="V1768" s="17">
        <f>[1]!s_dq_turn(A1768,E1768)</f>
        <v>1.7043955194758857</v>
      </c>
      <c r="W1768" s="2">
        <f>[1]!s_pq_amount(A1768,"20260101","",100000000)</f>
        <v>116.48466759999999</v>
      </c>
      <c r="X1768" s="2">
        <f>[1]!s_pq_avgamount(A1768,"20260101","",100000000)</f>
        <v>1.0589515236363636</v>
      </c>
      <c r="Y1768" s="17">
        <f>[1]!s_ipo_dilutedpe(A1768)</f>
        <v>22.99</v>
      </c>
      <c r="Z1768" s="12">
        <f>[1]!s_ipo_collection_total(A1768,100000000)</f>
        <v>5.0467399999999998</v>
      </c>
      <c r="AA1768" s="2">
        <f>[1]!s_val_pe_ttm(A1768,E1768)</f>
        <v>123.87014007568359</v>
      </c>
      <c r="AB1768" s="5">
        <f>[1]!s_info_zjtxornot1(A1768,"")</f>
        <v>0</v>
      </c>
      <c r="AC1768" s="22" t="str">
        <f>[1]!s_info_nature1(A1768,"")</f>
        <v>地方国有企业</v>
      </c>
      <c r="AD1768" s="6" t="str">
        <f>[1]!s_info_city(A1768)</f>
        <v>深圳市</v>
      </c>
      <c r="AE1768" s="6" t="str">
        <f>[1]!s_info_province(A1768)</f>
        <v>广东省</v>
      </c>
      <c r="AF1768">
        <v>114.085947</v>
      </c>
      <c r="AG1768">
        <v>22.547000000000001</v>
      </c>
    </row>
    <row r="1769" spans="1:33" x14ac:dyDescent="0.3">
      <c r="A1769" s="12" t="s">
        <v>4079</v>
      </c>
      <c r="B1769" s="12" t="s">
        <v>4080</v>
      </c>
      <c r="C1769" s="16" t="str">
        <f>[1]!s_info_mkt(A1769)</f>
        <v>主板</v>
      </c>
      <c r="D1769" s="16" t="str">
        <f>[1]!s_ipo_listeddate(A1769)</f>
        <v>1996-10-03</v>
      </c>
      <c r="E1769" s="16" t="str">
        <f>[1]!lastradeday_s("000002","")</f>
        <v>2026-06-22</v>
      </c>
      <c r="F1769" s="16" t="str">
        <f>[1]!s_info_industry_csrc2023(A1769,"",3)</f>
        <v>商务服务业</v>
      </c>
      <c r="G1769" s="16" t="str">
        <f>[1]!s_info_industry_csrc2023(A1769,"",1)</f>
        <v>租赁和商务服务业</v>
      </c>
      <c r="H1769" s="16">
        <f>[1]!s_is(A1769,83,"FY","YTD","20251231",1,"",100000000)</f>
        <v>3371.1687087890996</v>
      </c>
      <c r="I1769" s="16">
        <f>[1]!s_is(A1769,83,"FY","YTD","20241231",1,"",100000000)</f>
        <v>3544.3960968632</v>
      </c>
      <c r="J1769" s="16">
        <f t="shared" si="81"/>
        <v>-4.8873597459213713E-2</v>
      </c>
      <c r="K1769" s="16">
        <f>[1]!s_is(A1769,61,"FY","YTD","20251231",1,"",100000000)</f>
        <v>5.0905788354999997</v>
      </c>
      <c r="L1769" s="16">
        <f>[1]!s_is(A1769,61,"FY","YTD","20241231",1,"",100000000)</f>
        <v>6.2566275829999993</v>
      </c>
      <c r="M1769" s="16">
        <f t="shared" si="82"/>
        <v>-0.18637017019652771</v>
      </c>
      <c r="N1769" s="16">
        <f>[1]!s_fa_roe(A1769,"20251231")</f>
        <v>1.5389999999999999</v>
      </c>
      <c r="O1769" s="16">
        <f>[1]!s_stmnote_rdexp(A1769,"20251231",1,10000)</f>
        <v>8709.6139129999992</v>
      </c>
      <c r="P1769" s="20">
        <f t="shared" si="83"/>
        <v>2.5835591942618714E-4</v>
      </c>
      <c r="Q1769" s="16">
        <f>[1]!s_margin_tradingbalance(A1769,"",10000)</f>
        <v>63541.415200000003</v>
      </c>
      <c r="R1769" s="16">
        <f>[1]!s_margin_seclendingbalance(A1769,"",10000)</f>
        <v>32.3536</v>
      </c>
      <c r="S1769" s="17">
        <f>[1]!s_val_ev(A1769,"",100000000)</f>
        <v>120.1343056514</v>
      </c>
      <c r="T1769" s="17">
        <f>[1]!share_freesharesmv(A1769,"",100000000)</f>
        <v>72.615003117200004</v>
      </c>
      <c r="U1769" s="17">
        <f>[1]!s_dq_amount_btin(A1769,E1769,100000000)</f>
        <v>0.84313077000000003</v>
      </c>
      <c r="V1769" s="17">
        <f>[1]!s_dq_turn(A1769,E1769)</f>
        <v>0.71791098519779029</v>
      </c>
      <c r="W1769" s="2">
        <f>[1]!s_pq_amount(A1769,"20260101","",100000000)</f>
        <v>225.44622351000001</v>
      </c>
      <c r="X1769" s="2">
        <f>[1]!s_pq_avgamount(A1769,"20260101","",100000000)</f>
        <v>2.0495111228181817</v>
      </c>
      <c r="Y1769" s="17">
        <f>[1]!s_ipo_dilutedpe(A1769)</f>
        <v>14.68</v>
      </c>
      <c r="Z1769" s="12">
        <f>[1]!s_ipo_collection_total(A1769,100000000)</f>
        <v>1.0680000000000001</v>
      </c>
      <c r="AA1769" s="2">
        <f>[1]!s_val_pe_ttm(A1769,E1769)</f>
        <v>35.144420623779297</v>
      </c>
      <c r="AB1769" s="5">
        <f>[1]!s_info_zjtxornot1(A1769,"")</f>
        <v>1</v>
      </c>
      <c r="AC1769" s="22" t="str">
        <f>[1]!s_info_nature1(A1769,"")</f>
        <v>地方国有企业</v>
      </c>
      <c r="AD1769" s="6" t="str">
        <f>[1]!s_info_city(A1769)</f>
        <v>厦门市</v>
      </c>
      <c r="AE1769" s="6" t="str">
        <f>[1]!s_info_province(A1769)</f>
        <v>福建省</v>
      </c>
      <c r="AF1769">
        <v>118.11022</v>
      </c>
      <c r="AG1769">
        <v>24.490473999999999</v>
      </c>
    </row>
    <row r="1770" spans="1:33" x14ac:dyDescent="0.3">
      <c r="A1770" s="12" t="s">
        <v>4081</v>
      </c>
      <c r="B1770" s="12" t="s">
        <v>4082</v>
      </c>
      <c r="C1770" s="16" t="str">
        <f>[1]!s_info_mkt(A1770)</f>
        <v>主板</v>
      </c>
      <c r="D1770" s="16" t="str">
        <f>[1]!s_ipo_listeddate(A1770)</f>
        <v>2011-02-25</v>
      </c>
      <c r="E1770" s="16" t="str">
        <f>[1]!lastradeday_s("000002","")</f>
        <v>2026-06-22</v>
      </c>
      <c r="F1770" s="16" t="str">
        <f>[1]!s_info_industry_csrc2023(A1770,"",3)</f>
        <v>专用设备制造业</v>
      </c>
      <c r="G1770" s="16" t="str">
        <f>[1]!s_info_industry_csrc2023(A1770,"",1)</f>
        <v>制造业</v>
      </c>
      <c r="H1770" s="16">
        <f>[1]!s_is(A1770,83,"FY","YTD","20251231",1,"",100000000)</f>
        <v>10.7730280442</v>
      </c>
      <c r="I1770" s="16">
        <f>[1]!s_is(A1770,83,"FY","YTD","20241231",1,"",100000000)</f>
        <v>14.482062683900001</v>
      </c>
      <c r="J1770" s="16">
        <f t="shared" si="81"/>
        <v>-0.25611231774486165</v>
      </c>
      <c r="K1770" s="16">
        <f>[1]!s_is(A1770,61,"FY","YTD","20251231",1,"",100000000)</f>
        <v>-1.3958167190000002</v>
      </c>
      <c r="L1770" s="16">
        <f>[1]!s_is(A1770,61,"FY","YTD","20241231",1,"",100000000)</f>
        <v>0.2228195268</v>
      </c>
      <c r="M1770" s="16">
        <f t="shared" si="82"/>
        <v>-7.2643375068867622</v>
      </c>
      <c r="N1770" s="16">
        <f>[1]!s_fa_roe(A1770,"20251231")</f>
        <v>-5.4489000000000001</v>
      </c>
      <c r="O1770" s="16">
        <f>[1]!s_stmnote_rdexp(A1770,"20251231",1,10000)</f>
        <v>4156.4415360000003</v>
      </c>
      <c r="P1770" s="20">
        <f t="shared" si="83"/>
        <v>3.8581924403675451E-2</v>
      </c>
      <c r="Q1770" s="16">
        <f>[1]!s_margin_tradingbalance(A1770,"",10000)</f>
        <v>0</v>
      </c>
      <c r="R1770" s="16">
        <f>[1]!s_margin_seclendingbalance(A1770,"",10000)</f>
        <v>0</v>
      </c>
      <c r="S1770" s="17">
        <f>[1]!s_val_ev(A1770,"",100000000)</f>
        <v>23.927496557400001</v>
      </c>
      <c r="T1770" s="17">
        <f>[1]!share_freesharesmv(A1770,"",100000000)</f>
        <v>13.4970504574</v>
      </c>
      <c r="U1770" s="17">
        <f>[1]!s_dq_amount_btin(A1770,E1770,100000000)</f>
        <v>0.45396832999999998</v>
      </c>
      <c r="V1770" s="17">
        <f>[1]!s_dq_turn(A1770,E1770)</f>
        <v>2.7037861145236541</v>
      </c>
      <c r="W1770" s="2">
        <f>[1]!s_pq_amount(A1770,"20260101","",100000000)</f>
        <v>56.07370384</v>
      </c>
      <c r="X1770" s="2">
        <f>[1]!s_pq_avgamount(A1770,"20260101","",100000000)</f>
        <v>0.50976094399999994</v>
      </c>
      <c r="Y1770" s="17">
        <f>[1]!s_ipo_dilutedpe(A1770)</f>
        <v>95.83</v>
      </c>
      <c r="Z1770" s="12">
        <f>[1]!s_ipo_collection_total(A1770,100000000)</f>
        <v>9.43</v>
      </c>
      <c r="AA1770" s="2">
        <f>[1]!s_val_pe_ttm(A1770,E1770)</f>
        <v>-15.402105331420898</v>
      </c>
      <c r="AB1770" s="5">
        <f>[1]!s_info_zjtxornot1(A1770,"")</f>
        <v>0</v>
      </c>
      <c r="AC1770" s="22" t="str">
        <f>[1]!s_info_nature1(A1770,"")</f>
        <v>民营企业</v>
      </c>
      <c r="AD1770" s="6" t="str">
        <f>[1]!s_info_city(A1770)</f>
        <v>深圳市</v>
      </c>
      <c r="AE1770" s="6" t="str">
        <f>[1]!s_info_province(A1770)</f>
        <v>广东省</v>
      </c>
      <c r="AF1770">
        <v>114.085947</v>
      </c>
      <c r="AG1770">
        <v>22.547000000000001</v>
      </c>
    </row>
    <row r="1771" spans="1:33" x14ac:dyDescent="0.3">
      <c r="A1771" s="12" t="s">
        <v>4083</v>
      </c>
      <c r="B1771" s="12" t="s">
        <v>4084</v>
      </c>
      <c r="C1771" s="16" t="str">
        <f>[1]!s_info_mkt(A1771)</f>
        <v>科创板</v>
      </c>
      <c r="D1771" s="16" t="str">
        <f>[1]!s_ipo_listeddate(A1771)</f>
        <v>2019-12-11</v>
      </c>
      <c r="E1771" s="16" t="str">
        <f>[1]!lastradeday_s("000002","")</f>
        <v>2026-06-22</v>
      </c>
      <c r="F1771" s="16" t="str">
        <f>[1]!s_info_industry_csrc2023(A1771,"",3)</f>
        <v>通用设备制造业</v>
      </c>
      <c r="G1771" s="16" t="str">
        <f>[1]!s_info_industry_csrc2023(A1771,"",1)</f>
        <v>制造业</v>
      </c>
      <c r="H1771" s="16">
        <f>[1]!s_is(A1771,83,"FY","YTD","20251231",1,"",100000000)</f>
        <v>5.1004106779000002</v>
      </c>
      <c r="I1771" s="16">
        <f>[1]!s_is(A1771,83,"FY","YTD","20241231",1,"",100000000)</f>
        <v>6.9921668961000005</v>
      </c>
      <c r="J1771" s="16">
        <f t="shared" si="81"/>
        <v>-0.27055364185531083</v>
      </c>
      <c r="K1771" s="16">
        <f>[1]!s_is(A1771,61,"FY","YTD","20251231",1,"",100000000)</f>
        <v>-0.80831846819999997</v>
      </c>
      <c r="L1771" s="16">
        <f>[1]!s_is(A1771,61,"FY","YTD","20241231",1,"",100000000)</f>
        <v>0.45198371270000004</v>
      </c>
      <c r="M1771" s="16">
        <f t="shared" si="82"/>
        <v>-2.7883796373355469</v>
      </c>
      <c r="N1771" s="16">
        <f>[1]!s_fa_roe(A1771,"20251231")</f>
        <v>-9.0374999999999996</v>
      </c>
      <c r="O1771" s="16">
        <f>[1]!s_stmnote_rdexp(A1771,"20251231",1,10000)</f>
        <v>4211.8681289999995</v>
      </c>
      <c r="P1771" s="20">
        <f t="shared" si="83"/>
        <v>8.2578999907790926E-2</v>
      </c>
      <c r="Q1771" s="16">
        <f>[1]!s_margin_tradingbalance(A1771,"",10000)</f>
        <v>36503.3724</v>
      </c>
      <c r="R1771" s="16">
        <f>[1]!s_margin_seclendingbalance(A1771,"",10000)</f>
        <v>0</v>
      </c>
      <c r="S1771" s="17">
        <f>[1]!s_val_ev(A1771,"",100000000)</f>
        <v>63.828485223999998</v>
      </c>
      <c r="T1771" s="17">
        <f>[1]!share_freesharesmv(A1771,"",100000000)</f>
        <v>51.957093819999997</v>
      </c>
      <c r="U1771" s="17">
        <f>[1]!s_dq_amount_btin(A1771,E1771,100000000)</f>
        <v>3.4346581899999999</v>
      </c>
      <c r="V1771" s="17">
        <f>[1]!s_dq_turn(A1771,E1771)</f>
        <v>5.4531337784141058</v>
      </c>
      <c r="W1771" s="2">
        <f>[1]!s_pq_amount(A1771,"20260101","",100000000)</f>
        <v>181.28130199</v>
      </c>
      <c r="X1771" s="2">
        <f>[1]!s_pq_avgamount(A1771,"20260101","",100000000)</f>
        <v>1.6480118362727272</v>
      </c>
      <c r="Y1771" s="17">
        <f>[1]!s_ipo_dilutedpe(A1771)</f>
        <v>44.67</v>
      </c>
      <c r="Z1771" s="12">
        <f>[1]!s_ipo_collection_total(A1771,100000000)</f>
        <v>5.0934239999999997</v>
      </c>
      <c r="AA1771" s="2">
        <f>[1]!s_val_pe_ttm(A1771,E1771)</f>
        <v>-109.96988677978516</v>
      </c>
      <c r="AB1771" s="5">
        <f>[1]!s_info_zjtxornot1(A1771,"")</f>
        <v>1</v>
      </c>
      <c r="AC1771" s="22" t="str">
        <f>[1]!s_info_nature1(A1771,"")</f>
        <v>民营企业</v>
      </c>
      <c r="AD1771" s="6" t="str">
        <f>[1]!s_info_city(A1771)</f>
        <v>苏州市</v>
      </c>
      <c r="AE1771" s="6" t="str">
        <f>[1]!s_info_province(A1771)</f>
        <v>江苏省</v>
      </c>
      <c r="AF1771">
        <v>120.619585</v>
      </c>
      <c r="AG1771">
        <v>31.299378999999998</v>
      </c>
    </row>
    <row r="1772" spans="1:33" x14ac:dyDescent="0.3">
      <c r="A1772" s="12" t="s">
        <v>4085</v>
      </c>
      <c r="B1772" s="12" t="s">
        <v>4086</v>
      </c>
      <c r="C1772" s="16" t="str">
        <f>[1]!s_info_mkt(A1772)</f>
        <v>主板</v>
      </c>
      <c r="D1772" s="16" t="str">
        <f>[1]!s_ipo_listeddate(A1772)</f>
        <v>1993-05-07</v>
      </c>
      <c r="E1772" s="16" t="str">
        <f>[1]!lastradeday_s("000002","")</f>
        <v>2026-06-22</v>
      </c>
      <c r="F1772" s="16" t="str">
        <f>[1]!s_info_industry_csrc2023(A1772,"",3)</f>
        <v>化学原料和化学制品制造业</v>
      </c>
      <c r="G1772" s="16" t="str">
        <f>[1]!s_info_industry_csrc2023(A1772,"",1)</f>
        <v>制造业</v>
      </c>
      <c r="H1772" s="16">
        <f>[1]!s_is(A1772,83,"FY","YTD","20251231",1,"",100000000)</f>
        <v>16.595749039099999</v>
      </c>
      <c r="I1772" s="16">
        <f>[1]!s_is(A1772,83,"FY","YTD","20241231",1,"",100000000)</f>
        <v>20.371220038400001</v>
      </c>
      <c r="J1772" s="16">
        <f t="shared" si="81"/>
        <v>-0.1853335731577781</v>
      </c>
      <c r="K1772" s="16">
        <f>[1]!s_is(A1772,61,"FY","YTD","20251231",1,"",100000000)</f>
        <v>-2.3035006103</v>
      </c>
      <c r="L1772" s="16">
        <f>[1]!s_is(A1772,61,"FY","YTD","20241231",1,"",100000000)</f>
        <v>-0.62542274499999995</v>
      </c>
      <c r="M1772" s="16">
        <f t="shared" si="82"/>
        <v>-2.6831097505096335</v>
      </c>
      <c r="N1772" s="16">
        <f>[1]!s_fa_roe(A1772,"20251231")</f>
        <v>-19.2471</v>
      </c>
      <c r="O1772" s="16">
        <f>[1]!s_stmnote_rdexp(A1772,"20251231",1,10000)</f>
        <v>537.18508099999997</v>
      </c>
      <c r="P1772" s="20">
        <f t="shared" si="83"/>
        <v>3.2368836123900075E-3</v>
      </c>
      <c r="Q1772" s="16">
        <f>[1]!s_margin_tradingbalance(A1772,"",10000)</f>
        <v>0</v>
      </c>
      <c r="R1772" s="16">
        <f>[1]!s_margin_seclendingbalance(A1772,"",10000)</f>
        <v>0</v>
      </c>
      <c r="S1772" s="17">
        <f>[1]!s_val_ev(A1772,"",100000000)</f>
        <v>157.66094648589998</v>
      </c>
      <c r="T1772" s="17">
        <f>[1]!share_freesharesmv(A1772,"",100000000)</f>
        <v>132.26920010590001</v>
      </c>
      <c r="U1772" s="17">
        <f>[1]!s_dq_amount_btin(A1772,E1772,100000000)</f>
        <v>6.3477897600000004</v>
      </c>
      <c r="V1772" s="17">
        <f>[1]!s_dq_turn(A1772,E1772)</f>
        <v>4.4226202441978604</v>
      </c>
      <c r="W1772" s="2">
        <f>[1]!s_pq_amount(A1772,"20260101","",100000000)</f>
        <v>1155.9720984600001</v>
      </c>
      <c r="X1772" s="2">
        <f>[1]!s_pq_avgamount(A1772,"20260101","",100000000)</f>
        <v>10.508837258727272</v>
      </c>
      <c r="Y1772" s="17">
        <f>[1]!s_ipo_dilutedpe(A1772)</f>
        <v>0</v>
      </c>
      <c r="Z1772" s="12">
        <f>[1]!s_ipo_collection_total(A1772,100000000)</f>
        <v>8.0299999999999996E-2</v>
      </c>
      <c r="AA1772" s="2">
        <f>[1]!s_val_pe_ttm(A1772,E1772)</f>
        <v>-64.489952087402344</v>
      </c>
      <c r="AB1772" s="5">
        <f>[1]!s_info_zjtxornot1(A1772,"")</f>
        <v>0</v>
      </c>
      <c r="AC1772" s="22" t="str">
        <f>[1]!s_info_nature1(A1772,"")</f>
        <v>民营企业</v>
      </c>
      <c r="AD1772" s="6" t="str">
        <f>[1]!s_info_city(A1772)</f>
        <v>德阳市</v>
      </c>
      <c r="AE1772" s="6" t="str">
        <f>[1]!s_info_province(A1772)</f>
        <v>四川省</v>
      </c>
      <c r="AF1772">
        <v>104.398651</v>
      </c>
      <c r="AG1772">
        <v>31.127991000000002</v>
      </c>
    </row>
    <row r="1773" spans="1:33" x14ac:dyDescent="0.3">
      <c r="A1773" s="12" t="s">
        <v>4087</v>
      </c>
      <c r="B1773" s="12" t="s">
        <v>4088</v>
      </c>
      <c r="C1773" s="16" t="str">
        <f>[1]!s_info_mkt(A1773)</f>
        <v>科创板</v>
      </c>
      <c r="D1773" s="16" t="str">
        <f>[1]!s_ipo_listeddate(A1773)</f>
        <v>2022-07-15</v>
      </c>
      <c r="E1773" s="16" t="str">
        <f>[1]!lastradeday_s("000002","")</f>
        <v>2026-06-22</v>
      </c>
      <c r="F1773" s="16" t="str">
        <f>[1]!s_info_industry_csrc2023(A1773,"",3)</f>
        <v>计算机、通信和其他电子设备制造业</v>
      </c>
      <c r="G1773" s="16" t="str">
        <f>[1]!s_info_industry_csrc2023(A1773,"",1)</f>
        <v>制造业</v>
      </c>
      <c r="H1773" s="16">
        <f>[1]!s_is(A1773,83,"FY","YTD","20251231",1,"",100000000)</f>
        <v>18.4157519181</v>
      </c>
      <c r="I1773" s="16">
        <f>[1]!s_is(A1773,83,"FY","YTD","20241231",1,"",100000000)</f>
        <v>18.1903397978</v>
      </c>
      <c r="J1773" s="16">
        <f t="shared" si="81"/>
        <v>1.2391858690141699E-2</v>
      </c>
      <c r="K1773" s="16">
        <f>[1]!s_is(A1773,61,"FY","YTD","20251231",1,"",100000000)</f>
        <v>14.1545500576</v>
      </c>
      <c r="L1773" s="16">
        <f>[1]!s_is(A1773,61,"FY","YTD","20241231",1,"",100000000)</f>
        <v>3.0009793222000001</v>
      </c>
      <c r="M1773" s="16">
        <f t="shared" si="82"/>
        <v>3.7166436479220333</v>
      </c>
      <c r="N1773" s="16">
        <f>[1]!s_fa_roe(A1773,"20251231")</f>
        <v>30.519100000000002</v>
      </c>
      <c r="O1773" s="16">
        <f>[1]!s_stmnote_rdexp(A1773,"20251231",1,10000)</f>
        <v>16931.740625999999</v>
      </c>
      <c r="P1773" s="20">
        <f t="shared" si="83"/>
        <v>9.1941619876832539E-2</v>
      </c>
      <c r="Q1773" s="16">
        <f>[1]!s_margin_tradingbalance(A1773,"",10000)</f>
        <v>64101.860800000002</v>
      </c>
      <c r="R1773" s="16">
        <f>[1]!s_margin_seclendingbalance(A1773,"",10000)</f>
        <v>335.37279999999998</v>
      </c>
      <c r="S1773" s="17">
        <f>[1]!s_val_ev(A1773,"",100000000)</f>
        <v>242.07966121679999</v>
      </c>
      <c r="T1773" s="17">
        <f>[1]!share_freesharesmv(A1773,"",100000000)</f>
        <v>90.84589221509998</v>
      </c>
      <c r="U1773" s="17">
        <f>[1]!s_dq_amount_btin(A1773,E1773,100000000)</f>
        <v>9.3848740700000004</v>
      </c>
      <c r="V1773" s="17">
        <f>[1]!s_dq_turn(A1773,E1773)</f>
        <v>3.9682766992129817</v>
      </c>
      <c r="W1773" s="2">
        <f>[1]!s_pq_amount(A1773,"20260101","",100000000)</f>
        <v>457.22298114</v>
      </c>
      <c r="X1773" s="2">
        <f>[1]!s_pq_avgamount(A1773,"20260101","",100000000)</f>
        <v>4.1565725558181814</v>
      </c>
      <c r="Y1773" s="17">
        <f>[1]!s_ipo_dilutedpe(A1773)</f>
        <v>56.41</v>
      </c>
      <c r="Z1773" s="12">
        <f>[1]!s_ipo_collection_total(A1773,100000000)</f>
        <v>27.498000000000001</v>
      </c>
      <c r="AA1773" s="2">
        <f>[1]!s_val_pe_ttm(A1773,E1773)</f>
        <v>17.738727569580078</v>
      </c>
      <c r="AB1773" s="5">
        <f>[1]!s_info_zjtxornot1(A1773,"")</f>
        <v>1</v>
      </c>
      <c r="AC1773" s="22" t="str">
        <f>[1]!s_info_nature1(A1773,"")</f>
        <v>民营企业</v>
      </c>
      <c r="AD1773" s="6" t="str">
        <f>[1]!s_info_city(A1773)</f>
        <v>深圳市</v>
      </c>
      <c r="AE1773" s="6" t="str">
        <f>[1]!s_info_province(A1773)</f>
        <v>广东省</v>
      </c>
      <c r="AF1773">
        <v>114.085947</v>
      </c>
      <c r="AG1773">
        <v>22.547000000000001</v>
      </c>
    </row>
    <row r="1774" spans="1:33" x14ac:dyDescent="0.3">
      <c r="A1774" s="12" t="s">
        <v>4089</v>
      </c>
      <c r="B1774" s="12" t="s">
        <v>4090</v>
      </c>
      <c r="C1774" s="16" t="str">
        <f>[1]!s_info_mkt(A1774)</f>
        <v>创业板</v>
      </c>
      <c r="D1774" s="16" t="str">
        <f>[1]!s_ipo_listeddate(A1774)</f>
        <v>2023-03-28</v>
      </c>
      <c r="E1774" s="16" t="str">
        <f>[1]!lastradeday_s("000002","")</f>
        <v>2026-06-22</v>
      </c>
      <c r="F1774" s="16" t="str">
        <f>[1]!s_info_industry_csrc2023(A1774,"",3)</f>
        <v>计算机、通信和其他电子设备制造业</v>
      </c>
      <c r="G1774" s="16" t="str">
        <f>[1]!s_info_industry_csrc2023(A1774,"",1)</f>
        <v>制造业</v>
      </c>
      <c r="H1774" s="16">
        <f>[1]!s_is(A1774,83,"FY","YTD","20251231",1,"",100000000)</f>
        <v>1.9967198030000002</v>
      </c>
      <c r="I1774" s="16">
        <f>[1]!s_is(A1774,83,"FY","YTD","20241231",1,"",100000000)</f>
        <v>1.6957910299000001</v>
      </c>
      <c r="J1774" s="16">
        <f t="shared" si="81"/>
        <v>0.17745628311157291</v>
      </c>
      <c r="K1774" s="16">
        <f>[1]!s_is(A1774,61,"FY","YTD","20251231",1,"",100000000)</f>
        <v>0.1901638729</v>
      </c>
      <c r="L1774" s="16">
        <f>[1]!s_is(A1774,61,"FY","YTD","20241231",1,"",100000000)</f>
        <v>0.17898018260000001</v>
      </c>
      <c r="M1774" s="16">
        <f t="shared" si="82"/>
        <v>6.2485634652604233E-2</v>
      </c>
      <c r="N1774" s="16">
        <f>[1]!s_fa_roe(A1774,"20251231")</f>
        <v>1.8140000000000001</v>
      </c>
      <c r="O1774" s="16">
        <f>[1]!s_stmnote_rdexp(A1774,"20251231",1,10000)</f>
        <v>1997.3880670000001</v>
      </c>
      <c r="P1774" s="20">
        <f t="shared" si="83"/>
        <v>0.10003346809096579</v>
      </c>
      <c r="Q1774" s="16">
        <f>[1]!s_margin_tradingbalance(A1774,"",10000)</f>
        <v>5560.4448000000002</v>
      </c>
      <c r="R1774" s="16">
        <f>[1]!s_margin_seclendingbalance(A1774,"",10000)</f>
        <v>0</v>
      </c>
      <c r="S1774" s="17">
        <f>[1]!s_val_ev(A1774,"",100000000)</f>
        <v>29.901299999999999</v>
      </c>
      <c r="T1774" s="17">
        <f>[1]!share_freesharesmv(A1774,"",100000000)</f>
        <v>8.7944994588000007</v>
      </c>
      <c r="U1774" s="17">
        <f>[1]!s_dq_amount_btin(A1774,E1774,100000000)</f>
        <v>1.3469745399999999</v>
      </c>
      <c r="V1774" s="17">
        <f>[1]!s_dq_turn(A1774,E1774)</f>
        <v>13.770121882887572</v>
      </c>
      <c r="W1774" s="2">
        <f>[1]!s_pq_amount(A1774,"20260101","",100000000)</f>
        <v>78.327201520000003</v>
      </c>
      <c r="X1774" s="2">
        <f>[1]!s_pq_avgamount(A1774,"20260101","",100000000)</f>
        <v>0.71206546836363649</v>
      </c>
      <c r="Y1774" s="17">
        <f>[1]!s_ipo_dilutedpe(A1774)</f>
        <v>22.61</v>
      </c>
      <c r="Z1774" s="12">
        <f>[1]!s_ipo_collection_total(A1774,100000000)</f>
        <v>6.7766250000000001</v>
      </c>
      <c r="AA1774" s="2">
        <f>[1]!s_val_pe_ttm(A1774,E1774)</f>
        <v>169.42765808105469</v>
      </c>
      <c r="AB1774" s="5">
        <f>[1]!s_info_zjtxornot1(A1774,"")</f>
        <v>1</v>
      </c>
      <c r="AC1774" s="22" t="str">
        <f>[1]!s_info_nature1(A1774,"")</f>
        <v>民营企业</v>
      </c>
      <c r="AD1774" s="6" t="str">
        <f>[1]!s_info_city(A1774)</f>
        <v>珠海市</v>
      </c>
      <c r="AE1774" s="6" t="str">
        <f>[1]!s_info_province(A1774)</f>
        <v>广东省</v>
      </c>
      <c r="AF1774">
        <v>113.552724</v>
      </c>
      <c r="AG1774">
        <v>22.255898999999999</v>
      </c>
    </row>
    <row r="1775" spans="1:33" x14ac:dyDescent="0.3">
      <c r="A1775" s="12" t="s">
        <v>4091</v>
      </c>
      <c r="B1775" s="12" t="s">
        <v>4092</v>
      </c>
      <c r="C1775" s="16" t="str">
        <f>[1]!s_info_mkt(A1775)</f>
        <v>创业板</v>
      </c>
      <c r="D1775" s="16" t="str">
        <f>[1]!s_ipo_listeddate(A1775)</f>
        <v>2014-10-30</v>
      </c>
      <c r="E1775" s="16" t="str">
        <f>[1]!lastradeday_s("000002","")</f>
        <v>2026-06-22</v>
      </c>
      <c r="F1775" s="16" t="str">
        <f>[1]!s_info_industry_csrc2023(A1775,"",3)</f>
        <v>医药制造业</v>
      </c>
      <c r="G1775" s="16" t="str">
        <f>[1]!s_info_industry_csrc2023(A1775,"",1)</f>
        <v>制造业</v>
      </c>
      <c r="H1775" s="16">
        <f>[1]!s_is(A1775,83,"FY","YTD","20251231",1,"",100000000)</f>
        <v>13.555073244700001</v>
      </c>
      <c r="I1775" s="16">
        <f>[1]!s_is(A1775,83,"FY","YTD","20241231",1,"",100000000)</f>
        <v>16.5893197539</v>
      </c>
      <c r="J1775" s="16">
        <f t="shared" si="81"/>
        <v>-0.18290361233688768</v>
      </c>
      <c r="K1775" s="16">
        <f>[1]!s_is(A1775,61,"FY","YTD","20251231",1,"",100000000)</f>
        <v>1.8987417606000001</v>
      </c>
      <c r="L1775" s="16">
        <f>[1]!s_is(A1775,61,"FY","YTD","20241231",1,"",100000000)</f>
        <v>5.3263534743000003</v>
      </c>
      <c r="M1775" s="16">
        <f t="shared" si="82"/>
        <v>-0.64351938530524644</v>
      </c>
      <c r="N1775" s="16">
        <f>[1]!s_fa_roe(A1775,"20251231")</f>
        <v>4.7908999999999997</v>
      </c>
      <c r="O1775" s="16">
        <f>[1]!s_stmnote_rdexp(A1775,"20251231",1,10000)</f>
        <v>18173.173441999999</v>
      </c>
      <c r="P1775" s="20">
        <f t="shared" si="83"/>
        <v>0.13406916446656358</v>
      </c>
      <c r="Q1775" s="16">
        <f>[1]!s_margin_tradingbalance(A1775,"",10000)</f>
        <v>18757.674200000001</v>
      </c>
      <c r="R1775" s="16">
        <f>[1]!s_margin_seclendingbalance(A1775,"",10000)</f>
        <v>44.452800000000003</v>
      </c>
      <c r="S1775" s="17">
        <f>[1]!s_val_ev(A1775,"",100000000)</f>
        <v>66.135613238399998</v>
      </c>
      <c r="T1775" s="17">
        <f>[1]!share_freesharesmv(A1775,"",100000000)</f>
        <v>29.608650122399997</v>
      </c>
      <c r="U1775" s="17">
        <f>[1]!s_dq_amount_btin(A1775,E1775,100000000)</f>
        <v>0.48961736</v>
      </c>
      <c r="V1775" s="17">
        <f>[1]!s_dq_turn(A1775,E1775)</f>
        <v>1.043640374677264</v>
      </c>
      <c r="W1775" s="2">
        <f>[1]!s_pq_amount(A1775,"20260101","",100000000)</f>
        <v>83.888412819999999</v>
      </c>
      <c r="X1775" s="2">
        <f>[1]!s_pq_avgamount(A1775,"20260101","",100000000)</f>
        <v>0.76262193472727269</v>
      </c>
      <c r="Y1775" s="17">
        <f>[1]!s_ipo_dilutedpe(A1775)</f>
        <v>10.07</v>
      </c>
      <c r="Z1775" s="12">
        <f>[1]!s_ipo_collection_total(A1775,100000000)</f>
        <v>4.4549519999999996</v>
      </c>
      <c r="AA1775" s="2">
        <f>[1]!s_val_pe_ttm(A1775,E1775)</f>
        <v>31.163110733032227</v>
      </c>
      <c r="AB1775" s="5">
        <f>[1]!s_info_zjtxornot1(A1775,"")</f>
        <v>1</v>
      </c>
      <c r="AC1775" s="22" t="str">
        <f>[1]!s_info_nature1(A1775,"")</f>
        <v>公众企业</v>
      </c>
      <c r="AD1775" s="6" t="str">
        <f>[1]!s_info_city(A1775)</f>
        <v>北京市</v>
      </c>
      <c r="AE1775" s="6" t="str">
        <f>[1]!s_info_province(A1775)</f>
        <v>北京</v>
      </c>
      <c r="AF1775">
        <v>116.40528500000001</v>
      </c>
      <c r="AG1775">
        <v>39.904989</v>
      </c>
    </row>
    <row r="1776" spans="1:33" x14ac:dyDescent="0.3">
      <c r="A1776" s="12" t="s">
        <v>4093</v>
      </c>
      <c r="B1776" s="12" t="s">
        <v>4094</v>
      </c>
      <c r="C1776" s="16" t="str">
        <f>[1]!s_info_mkt(A1776)</f>
        <v>创业板</v>
      </c>
      <c r="D1776" s="16" t="str">
        <f>[1]!s_ipo_listeddate(A1776)</f>
        <v>2023-05-05</v>
      </c>
      <c r="E1776" s="16" t="str">
        <f>[1]!lastradeday_s("000002","")</f>
        <v>2026-06-22</v>
      </c>
      <c r="F1776" s="16" t="str">
        <f>[1]!s_info_industry_csrc2023(A1776,"",3)</f>
        <v>卫生</v>
      </c>
      <c r="G1776" s="16" t="str">
        <f>[1]!s_info_industry_csrc2023(A1776,"",1)</f>
        <v>卫生和社会工作</v>
      </c>
      <c r="H1776" s="16">
        <f>[1]!s_is(A1776,83,"FY","YTD","20251231",1,"",100000000)</f>
        <v>17.251253458099999</v>
      </c>
      <c r="I1776" s="16">
        <f>[1]!s_is(A1776,83,"FY","YTD","20241231",1,"",100000000)</f>
        <v>14.293937380799999</v>
      </c>
      <c r="J1776" s="16">
        <f t="shared" si="81"/>
        <v>0.20689303433442663</v>
      </c>
      <c r="K1776" s="16">
        <f>[1]!s_is(A1776,61,"FY","YTD","20251231",1,"",100000000)</f>
        <v>0.84182769680000002</v>
      </c>
      <c r="L1776" s="16">
        <f>[1]!s_is(A1776,61,"FY","YTD","20241231",1,"",100000000)</f>
        <v>1.0503053239</v>
      </c>
      <c r="M1776" s="16">
        <f t="shared" si="82"/>
        <v>-0.19849240250052202</v>
      </c>
      <c r="N1776" s="16">
        <f>[1]!s_fa_roe(A1776,"20251231")</f>
        <v>3.6278999999999999</v>
      </c>
      <c r="O1776" s="16">
        <f>[1]!s_stmnote_rdexp(A1776,"20251231",1,10000)</f>
        <v>0</v>
      </c>
      <c r="P1776" s="20">
        <f t="shared" si="83"/>
        <v>0</v>
      </c>
      <c r="Q1776" s="16">
        <f>[1]!s_margin_tradingbalance(A1776,"",10000)</f>
        <v>61451.767699999997</v>
      </c>
      <c r="R1776" s="16">
        <f>[1]!s_margin_seclendingbalance(A1776,"",10000)</f>
        <v>109.36279999999999</v>
      </c>
      <c r="S1776" s="17">
        <f>[1]!s_val_ev(A1776,"",100000000)</f>
        <v>109.31729400090001</v>
      </c>
      <c r="T1776" s="17">
        <f>[1]!share_freesharesmv(A1776,"",100000000)</f>
        <v>69.383859696899989</v>
      </c>
      <c r="U1776" s="17">
        <f>[1]!s_dq_amount_btin(A1776,E1776,100000000)</f>
        <v>3.94907992</v>
      </c>
      <c r="V1776" s="17">
        <f>[1]!s_dq_turn(A1776,E1776)</f>
        <v>3.6663985963346311</v>
      </c>
      <c r="W1776" s="2">
        <f>[1]!s_pq_amount(A1776,"20260101","",100000000)</f>
        <v>1149.7028345599999</v>
      </c>
      <c r="X1776" s="2">
        <f>[1]!s_pq_avgamount(A1776,"20260101","",100000000)</f>
        <v>10.451843950545454</v>
      </c>
      <c r="Y1776" s="17">
        <f>[1]!s_ipo_dilutedpe(A1776)</f>
        <v>90.07</v>
      </c>
      <c r="Z1776" s="12">
        <f>[1]!s_ipo_collection_total(A1776,100000000)</f>
        <v>11.725418400000001</v>
      </c>
      <c r="AA1776" s="2">
        <f>[1]!s_val_pe_ttm(A1776,E1776)</f>
        <v>179.49234008789063</v>
      </c>
      <c r="AB1776" s="5">
        <f>[1]!s_info_zjtxornot1(A1776,"")</f>
        <v>0</v>
      </c>
      <c r="AC1776" s="22" t="str">
        <f>[1]!s_info_nature1(A1776,"")</f>
        <v>民营企业</v>
      </c>
      <c r="AD1776" s="6" t="str">
        <f>[1]!s_info_city(A1776)</f>
        <v>北京市</v>
      </c>
      <c r="AE1776" s="6" t="str">
        <f>[1]!s_info_province(A1776)</f>
        <v>北京</v>
      </c>
      <c r="AF1776">
        <v>116.40528500000001</v>
      </c>
      <c r="AG1776">
        <v>39.904989</v>
      </c>
    </row>
    <row r="1777" spans="1:33" x14ac:dyDescent="0.3">
      <c r="A1777" s="12" t="s">
        <v>4095</v>
      </c>
      <c r="B1777" s="12" t="s">
        <v>4096</v>
      </c>
      <c r="C1777" s="16" t="str">
        <f>[1]!s_info_mkt(A1777)</f>
        <v>主板</v>
      </c>
      <c r="D1777" s="16" t="str">
        <f>[1]!s_ipo_listeddate(A1777)</f>
        <v>1990-12-19</v>
      </c>
      <c r="E1777" s="16" t="str">
        <f>[1]!lastradeday_s("000002","")</f>
        <v>2026-06-22</v>
      </c>
      <c r="F1777" s="16" t="str">
        <f>[1]!s_info_industry_csrc2023(A1777,"",3)</f>
        <v>计算机、通信和其他电子设备制造业</v>
      </c>
      <c r="G1777" s="16" t="str">
        <f>[1]!s_info_industry_csrc2023(A1777,"",1)</f>
        <v>制造业</v>
      </c>
      <c r="H1777" s="16">
        <f>[1]!s_is(A1777,83,"FY","YTD","20251231",1,"",100000000)</f>
        <v>49.392584493800001</v>
      </c>
      <c r="I1777" s="16">
        <f>[1]!s_is(A1777,83,"FY","YTD","20241231",1,"",100000000)</f>
        <v>34.816544889100001</v>
      </c>
      <c r="J1777" s="16">
        <f t="shared" si="81"/>
        <v>0.41865267363917291</v>
      </c>
      <c r="K1777" s="16">
        <f>[1]!s_is(A1777,61,"FY","YTD","20251231",1,"",100000000)</f>
        <v>4.7219776455</v>
      </c>
      <c r="L1777" s="16">
        <f>[1]!s_is(A1777,61,"FY","YTD","20241231",1,"",100000000)</f>
        <v>2.5738989546000002</v>
      </c>
      <c r="M1777" s="16">
        <f t="shared" si="82"/>
        <v>0.83456216766435753</v>
      </c>
      <c r="N1777" s="16">
        <f>[1]!s_fa_roe(A1777,"20251231")</f>
        <v>10.8057</v>
      </c>
      <c r="O1777" s="16">
        <f>[1]!s_stmnote_rdexp(A1777,"20251231",1,10000)</f>
        <v>25690.08928</v>
      </c>
      <c r="P1777" s="20">
        <f t="shared" si="83"/>
        <v>5.2012036914619739E-2</v>
      </c>
      <c r="Q1777" s="16">
        <f>[1]!s_margin_tradingbalance(A1777,"",10000)</f>
        <v>250861.34299999999</v>
      </c>
      <c r="R1777" s="16">
        <f>[1]!s_margin_seclendingbalance(A1777,"",10000)</f>
        <v>617.904</v>
      </c>
      <c r="S1777" s="17">
        <f>[1]!s_val_ev(A1777,"",100000000)</f>
        <v>600.4608756235001</v>
      </c>
      <c r="T1777" s="17">
        <f>[1]!share_freesharesmv(A1777,"",100000000)</f>
        <v>416.06619959199998</v>
      </c>
      <c r="U1777" s="17">
        <f>[1]!s_dq_amount_btin(A1777,E1777,100000000)</f>
        <v>35.439833309999997</v>
      </c>
      <c r="V1777" s="17">
        <f>[1]!s_dq_turn(A1777,E1777)</f>
        <v>6.0191768713843938</v>
      </c>
      <c r="W1777" s="2">
        <f>[1]!s_pq_amount(A1777,"20260101","",100000000)</f>
        <v>2423.7399370899998</v>
      </c>
      <c r="X1777" s="2">
        <f>[1]!s_pq_avgamount(A1777,"20260101","",100000000)</f>
        <v>22.033999428090912</v>
      </c>
      <c r="Y1777" s="17">
        <f>[1]!s_ipo_dilutedpe(A1777)</f>
        <v>0</v>
      </c>
      <c r="Z1777" s="12">
        <f>[1]!s_ipo_collection_total(A1777,100000000)</f>
        <v>0</v>
      </c>
      <c r="AA1777" s="2">
        <f>[1]!s_val_pe_ttm(A1777,E1777)</f>
        <v>96.019378662109375</v>
      </c>
      <c r="AB1777" s="5">
        <f>[1]!s_info_zjtxornot1(A1777,"")</f>
        <v>0</v>
      </c>
      <c r="AC1777" s="22" t="str">
        <f>[1]!s_info_nature1(A1777,"")</f>
        <v>地方国有企业</v>
      </c>
      <c r="AD1777" s="6" t="str">
        <f>[1]!s_info_city(A1777)</f>
        <v>上海市</v>
      </c>
      <c r="AE1777" s="6" t="str">
        <f>[1]!s_info_province(A1777)</f>
        <v>上海</v>
      </c>
      <c r="AF1777">
        <v>121.472644</v>
      </c>
      <c r="AG1777">
        <v>31.231705999999999</v>
      </c>
    </row>
    <row r="1778" spans="1:33" x14ac:dyDescent="0.3">
      <c r="A1778" s="12" t="s">
        <v>4097</v>
      </c>
      <c r="B1778" s="12" t="s">
        <v>4098</v>
      </c>
      <c r="C1778" s="16" t="str">
        <f>[1]!s_info_mkt(A1778)</f>
        <v>主板</v>
      </c>
      <c r="D1778" s="16" t="str">
        <f>[1]!s_ipo_listeddate(A1778)</f>
        <v>1996-11-18</v>
      </c>
      <c r="E1778" s="16" t="str">
        <f>[1]!lastradeday_s("000002","")</f>
        <v>2026-06-22</v>
      </c>
      <c r="F1778" s="16" t="str">
        <f>[1]!s_info_industry_csrc2023(A1778,"",3)</f>
        <v>房屋建筑业</v>
      </c>
      <c r="G1778" s="16" t="str">
        <f>[1]!s_info_industry_csrc2023(A1778,"",1)</f>
        <v>建筑业</v>
      </c>
      <c r="H1778" s="16">
        <f>[1]!s_is(A1778,83,"FY","YTD","20251231",1,"",100000000)</f>
        <v>49.8016034467</v>
      </c>
      <c r="I1778" s="16">
        <f>[1]!s_is(A1778,83,"FY","YTD","20241231",1,"",100000000)</f>
        <v>71.272437896200003</v>
      </c>
      <c r="J1778" s="16">
        <f t="shared" si="81"/>
        <v>-0.30125017585016201</v>
      </c>
      <c r="K1778" s="16">
        <f>[1]!s_is(A1778,61,"FY","YTD","20251231",1,"",100000000)</f>
        <v>1.0923523500000001</v>
      </c>
      <c r="L1778" s="16">
        <f>[1]!s_is(A1778,61,"FY","YTD","20241231",1,"",100000000)</f>
        <v>0.61369738210000002</v>
      </c>
      <c r="M1778" s="16">
        <f t="shared" si="82"/>
        <v>0.7799527615094255</v>
      </c>
      <c r="N1778" s="16">
        <f>[1]!s_fa_roe(A1778,"20251231")</f>
        <v>5.0561999999999996</v>
      </c>
      <c r="O1778" s="16">
        <f>[1]!s_stmnote_rdexp(A1778,"20251231",1,10000)</f>
        <v>2443.6013250000001</v>
      </c>
      <c r="P1778" s="20">
        <f t="shared" si="83"/>
        <v>4.9066719862047338E-3</v>
      </c>
      <c r="Q1778" s="16">
        <f>[1]!s_margin_tradingbalance(A1778,"",10000)</f>
        <v>117389.2341</v>
      </c>
      <c r="R1778" s="16">
        <f>[1]!s_margin_seclendingbalance(A1778,"",10000)</f>
        <v>343.1164</v>
      </c>
      <c r="S1778" s="17">
        <f>[1]!s_val_ev(A1778,"",100000000)</f>
        <v>180.01508000000001</v>
      </c>
      <c r="T1778" s="17">
        <f>[1]!share_freesharesmv(A1778,"",100000000)</f>
        <v>84.476621635000001</v>
      </c>
      <c r="U1778" s="17">
        <f>[1]!s_dq_amount_btin(A1778,E1778,100000000)</f>
        <v>6.1240360100000002</v>
      </c>
      <c r="V1778" s="17">
        <f>[1]!s_dq_turn(A1778,E1778)</f>
        <v>6.1493450963551366</v>
      </c>
      <c r="W1778" s="2">
        <f>[1]!s_pq_amount(A1778,"20260101","",100000000)</f>
        <v>777.21470836000003</v>
      </c>
      <c r="X1778" s="2">
        <f>[1]!s_pq_avgamount(A1778,"20260101","",100000000)</f>
        <v>7.0655882578181819</v>
      </c>
      <c r="Y1778" s="17">
        <f>[1]!s_ipo_dilutedpe(A1778)</f>
        <v>0</v>
      </c>
      <c r="Z1778" s="12">
        <f>[1]!s_ipo_collection_total(A1778,100000000)</f>
        <v>1.6883999999999999</v>
      </c>
      <c r="AA1778" s="2">
        <f>[1]!s_val_pe_ttm(A1778,E1778)</f>
        <v>166.3155517578125</v>
      </c>
      <c r="AB1778" s="5">
        <f>[1]!s_info_zjtxornot1(A1778,"")</f>
        <v>1</v>
      </c>
      <c r="AC1778" s="22" t="str">
        <f>[1]!s_info_nature1(A1778,"")</f>
        <v>地方国有企业</v>
      </c>
      <c r="AD1778" s="6" t="str">
        <f>[1]!s_info_city(A1778)</f>
        <v>成都市</v>
      </c>
      <c r="AE1778" s="6" t="str">
        <f>[1]!s_info_province(A1778)</f>
        <v>四川省</v>
      </c>
      <c r="AF1778">
        <v>104.065735</v>
      </c>
      <c r="AG1778">
        <v>30.659462000000001</v>
      </c>
    </row>
    <row r="1779" spans="1:33" x14ac:dyDescent="0.3">
      <c r="A1779" s="12" t="s">
        <v>4099</v>
      </c>
      <c r="B1779" s="12" t="s">
        <v>4100</v>
      </c>
      <c r="C1779" s="16" t="str">
        <f>[1]!s_info_mkt(A1779)</f>
        <v>创业板</v>
      </c>
      <c r="D1779" s="16" t="str">
        <f>[1]!s_ipo_listeddate(A1779)</f>
        <v>2016-08-08</v>
      </c>
      <c r="E1779" s="16" t="str">
        <f>[1]!lastradeday_s("000002","")</f>
        <v>2026-06-22</v>
      </c>
      <c r="F1779" s="16" t="str">
        <f>[1]!s_info_industry_csrc2023(A1779,"",3)</f>
        <v>广播、电视、电影和录音制作业</v>
      </c>
      <c r="G1779" s="16" t="str">
        <f>[1]!s_info_industry_csrc2023(A1779,"",1)</f>
        <v>文化、体育和娱乐业</v>
      </c>
      <c r="H1779" s="16">
        <f>[1]!s_is(A1779,83,"FY","YTD","20251231",1,"",100000000)</f>
        <v>8.3165788523999993</v>
      </c>
      <c r="I1779" s="16">
        <f>[1]!s_is(A1779,83,"FY","YTD","20241231",1,"",100000000)</f>
        <v>6.5391920835000006</v>
      </c>
      <c r="J1779" s="16">
        <f t="shared" si="81"/>
        <v>0.27180525456421223</v>
      </c>
      <c r="K1779" s="16">
        <f>[1]!s_is(A1779,61,"FY","YTD","20251231",1,"",100000000)</f>
        <v>-1.4462796186000002</v>
      </c>
      <c r="L1779" s="16">
        <f>[1]!s_is(A1779,61,"FY","YTD","20241231",1,"",100000000)</f>
        <v>-1.9245587281000001</v>
      </c>
      <c r="M1779" s="16">
        <f t="shared" si="82"/>
        <v>0.24851364757893138</v>
      </c>
      <c r="N1779" s="16">
        <f>[1]!s_fa_roe(A1779,"20251231")</f>
        <v>-31.4282</v>
      </c>
      <c r="O1779" s="16">
        <f>[1]!s_stmnote_rdexp(A1779,"20251231",1,10000)</f>
        <v>0</v>
      </c>
      <c r="P1779" s="20">
        <f t="shared" si="83"/>
        <v>0</v>
      </c>
      <c r="Q1779" s="16">
        <f>[1]!s_margin_tradingbalance(A1779,"",10000)</f>
        <v>0</v>
      </c>
      <c r="R1779" s="16">
        <f>[1]!s_margin_seclendingbalance(A1779,"",10000)</f>
        <v>0</v>
      </c>
      <c r="S1779" s="17">
        <f>[1]!s_val_ev(A1779,"",100000000)</f>
        <v>52.984865278800001</v>
      </c>
      <c r="T1779" s="17">
        <f>[1]!share_freesharesmv(A1779,"",100000000)</f>
        <v>20.9504778696</v>
      </c>
      <c r="U1779" s="17">
        <f>[1]!s_dq_amount_btin(A1779,E1779,100000000)</f>
        <v>1.85197133</v>
      </c>
      <c r="V1779" s="17">
        <f>[1]!s_dq_turn(A1779,E1779)</f>
        <v>3.5896022258284304</v>
      </c>
      <c r="W1779" s="2">
        <f>[1]!s_pq_amount(A1779,"20260101","",100000000)</f>
        <v>417.14744214000001</v>
      </c>
      <c r="X1779" s="2">
        <f>[1]!s_pq_avgamount(A1779,"20260101","",100000000)</f>
        <v>3.7922494739999997</v>
      </c>
      <c r="Y1779" s="17">
        <f>[1]!s_ipo_dilutedpe(A1779)</f>
        <v>22.98</v>
      </c>
      <c r="Z1779" s="12">
        <f>[1]!s_ipo_collection_total(A1779,100000000)</f>
        <v>5.139106</v>
      </c>
      <c r="AA1779" s="2">
        <f>[1]!s_val_pe_ttm(A1779,E1779)</f>
        <v>-24.156122207641602</v>
      </c>
      <c r="AB1779" s="5">
        <f>[1]!s_info_zjtxornot1(A1779,"")</f>
        <v>0</v>
      </c>
      <c r="AC1779" s="22" t="str">
        <f>[1]!s_info_nature1(A1779,"")</f>
        <v>地方国有企业</v>
      </c>
      <c r="AD1779" s="6" t="str">
        <f>[1]!s_info_city(A1779)</f>
        <v>南京市</v>
      </c>
      <c r="AE1779" s="6" t="str">
        <f>[1]!s_info_province(A1779)</f>
        <v>江苏省</v>
      </c>
      <c r="AF1779">
        <v>118.767413</v>
      </c>
      <c r="AG1779">
        <v>32.041544000000002</v>
      </c>
    </row>
    <row r="1780" spans="1:33" x14ac:dyDescent="0.3">
      <c r="A1780" s="12" t="s">
        <v>4101</v>
      </c>
      <c r="B1780" s="12" t="s">
        <v>4102</v>
      </c>
      <c r="C1780" s="16" t="str">
        <f>[1]!s_info_mkt(A1780)</f>
        <v>创业板</v>
      </c>
      <c r="D1780" s="16" t="str">
        <f>[1]!s_ipo_listeddate(A1780)</f>
        <v>2025-01-15</v>
      </c>
      <c r="E1780" s="16" t="str">
        <f>[1]!lastradeday_s("000002","")</f>
        <v>2026-06-22</v>
      </c>
      <c r="F1780" s="16" t="str">
        <f>[1]!s_info_industry_csrc2023(A1780,"",3)</f>
        <v>专业技术服务业</v>
      </c>
      <c r="G1780" s="16" t="str">
        <f>[1]!s_info_industry_csrc2023(A1780,"",1)</f>
        <v>科学研究和技术服务业</v>
      </c>
      <c r="H1780" s="16">
        <f>[1]!s_is(A1780,83,"FY","YTD","20251231",1,"",100000000)</f>
        <v>5.2026169448999999</v>
      </c>
      <c r="I1780" s="16">
        <f>[1]!s_is(A1780,83,"FY","YTD","20241231",1,"",100000000)</f>
        <v>6.6246239072000002</v>
      </c>
      <c r="J1780" s="16">
        <f t="shared" si="81"/>
        <v>-0.21465474602331558</v>
      </c>
      <c r="K1780" s="16">
        <f>[1]!s_is(A1780,61,"FY","YTD","20251231",1,"",100000000)</f>
        <v>0.7506601463</v>
      </c>
      <c r="L1780" s="16">
        <f>[1]!s_is(A1780,61,"FY","YTD","20241231",1,"",100000000)</f>
        <v>1.0788941940000001</v>
      </c>
      <c r="M1780" s="16">
        <f t="shared" si="82"/>
        <v>-0.30423191590555548</v>
      </c>
      <c r="N1780" s="16">
        <f>[1]!s_fa_roe(A1780,"20251231")</f>
        <v>6.6773999999999996</v>
      </c>
      <c r="O1780" s="16">
        <f>[1]!s_stmnote_rdexp(A1780,"20251231",1,10000)</f>
        <v>3060.3212670000003</v>
      </c>
      <c r="P1780" s="20">
        <f t="shared" si="83"/>
        <v>5.8822729011405679E-2</v>
      </c>
      <c r="Q1780" s="16">
        <f>[1]!s_margin_tradingbalance(A1780,"",10000)</f>
        <v>5200.6148999999996</v>
      </c>
      <c r="R1780" s="16">
        <f>[1]!s_margin_seclendingbalance(A1780,"",10000)</f>
        <v>17.2912</v>
      </c>
      <c r="S1780" s="17">
        <f>[1]!s_val_ev(A1780,"",100000000)</f>
        <v>24.232800000000001</v>
      </c>
      <c r="T1780" s="17">
        <f>[1]!share_freesharesmv(A1780,"",100000000)</f>
        <v>14.572800000000001</v>
      </c>
      <c r="U1780" s="17">
        <f>[1]!s_dq_amount_btin(A1780,E1780,100000000)</f>
        <v>0.34959103000000002</v>
      </c>
      <c r="V1780" s="17">
        <f>[1]!s_dq_turn(A1780,E1780)</f>
        <v>2.4491856060606061</v>
      </c>
      <c r="W1780" s="2">
        <f>[1]!s_pq_amount(A1780,"20260101","",100000000)</f>
        <v>44.476123469999997</v>
      </c>
      <c r="X1780" s="2">
        <f>[1]!s_pq_avgamount(A1780,"20260101","",100000000)</f>
        <v>0.40432839518181818</v>
      </c>
      <c r="Y1780" s="17">
        <f>[1]!s_ipo_dilutedpe(A1780)</f>
        <v>18.28</v>
      </c>
      <c r="Z1780" s="12">
        <f>[1]!s_ipo_collection_total(A1780,100000000)</f>
        <v>4.1441600000000003</v>
      </c>
      <c r="AA1780" s="2">
        <f>[1]!s_val_pe_ttm(A1780,E1780)</f>
        <v>37.166458129882813</v>
      </c>
      <c r="AB1780" s="5">
        <f>[1]!s_info_zjtxornot1(A1780,"")</f>
        <v>1</v>
      </c>
      <c r="AC1780" s="22" t="str">
        <f>[1]!s_info_nature1(A1780,"")</f>
        <v>民营企业</v>
      </c>
      <c r="AD1780" s="6" t="str">
        <f>[1]!s_info_city(A1780)</f>
        <v>扬州市</v>
      </c>
      <c r="AE1780" s="6" t="str">
        <f>[1]!s_info_province(A1780)</f>
        <v>江苏省</v>
      </c>
      <c r="AF1780">
        <v>119.421003</v>
      </c>
      <c r="AG1780">
        <v>32.393158999999997</v>
      </c>
    </row>
    <row r="1781" spans="1:33" x14ac:dyDescent="0.3">
      <c r="A1781" s="12" t="s">
        <v>4103</v>
      </c>
      <c r="B1781" s="12" t="s">
        <v>4104</v>
      </c>
      <c r="C1781" s="16" t="str">
        <f>[1]!s_info_mkt(A1781)</f>
        <v>主板</v>
      </c>
      <c r="D1781" s="16" t="str">
        <f>[1]!s_ipo_listeddate(A1781)</f>
        <v>2000-05-11</v>
      </c>
      <c r="E1781" s="16" t="str">
        <f>[1]!lastradeday_s("000002","")</f>
        <v>2026-06-22</v>
      </c>
      <c r="F1781" s="16" t="str">
        <f>[1]!s_info_industry_csrc2023(A1781,"",3)</f>
        <v>计算机、通信和其他电子设备制造业</v>
      </c>
      <c r="G1781" s="16" t="str">
        <f>[1]!s_info_industry_csrc2023(A1781,"",1)</f>
        <v>制造业</v>
      </c>
      <c r="H1781" s="16">
        <f>[1]!s_is(A1781,83,"FY","YTD","20251231",1,"",100000000)</f>
        <v>44.165430749999999</v>
      </c>
      <c r="I1781" s="16">
        <f>[1]!s_is(A1781,83,"FY","YTD","20241231",1,"",100000000)</f>
        <v>44.094048677799996</v>
      </c>
      <c r="J1781" s="16">
        <f t="shared" si="81"/>
        <v>1.6188595590664878E-3</v>
      </c>
      <c r="K1781" s="16">
        <f>[1]!s_is(A1781,61,"FY","YTD","20251231",1,"",100000000)</f>
        <v>-4.9559116517000001</v>
      </c>
      <c r="L1781" s="16">
        <f>[1]!s_is(A1781,61,"FY","YTD","20241231",1,"",100000000)</f>
        <v>-4.0256608498000004</v>
      </c>
      <c r="M1781" s="16">
        <f t="shared" si="82"/>
        <v>-0.23108027144070414</v>
      </c>
      <c r="N1781" s="16">
        <f>[1]!s_fa_roe(A1781,"20251231")</f>
        <v>-39.410800000000002</v>
      </c>
      <c r="O1781" s="16">
        <f>[1]!s_stmnote_rdexp(A1781,"20251231",1,10000)</f>
        <v>27261.236968000001</v>
      </c>
      <c r="P1781" s="20">
        <f t="shared" si="83"/>
        <v>6.172528265899456E-2</v>
      </c>
      <c r="Q1781" s="16">
        <f>[1]!s_margin_tradingbalance(A1781,"",10000)</f>
        <v>23677.981100000001</v>
      </c>
      <c r="R1781" s="16">
        <f>[1]!s_margin_seclendingbalance(A1781,"",10000)</f>
        <v>60.514000000000003</v>
      </c>
      <c r="S1781" s="17">
        <f>[1]!s_val_ev(A1781,"",100000000)</f>
        <v>197.99359237199999</v>
      </c>
      <c r="T1781" s="17">
        <f>[1]!share_freesharesmv(A1781,"",100000000)</f>
        <v>118.811266944</v>
      </c>
      <c r="U1781" s="17">
        <f>[1]!s_dq_amount_btin(A1781,E1781,100000000)</f>
        <v>9.0561262899999999</v>
      </c>
      <c r="V1781" s="17">
        <f>[1]!s_dq_turn(A1781,E1781)</f>
        <v>4.6464439774815043</v>
      </c>
      <c r="W1781" s="2">
        <f>[1]!s_pq_amount(A1781,"20260101","",100000000)</f>
        <v>2056.4065590099999</v>
      </c>
      <c r="X1781" s="2">
        <f>[1]!s_pq_avgamount(A1781,"20260101","",100000000)</f>
        <v>18.694605081909092</v>
      </c>
      <c r="Y1781" s="17">
        <f>[1]!s_ipo_dilutedpe(A1781)</f>
        <v>29</v>
      </c>
      <c r="Z1781" s="12">
        <f>[1]!s_ipo_collection_total(A1781,100000000)</f>
        <v>5.53</v>
      </c>
      <c r="AA1781" s="2">
        <f>[1]!s_val_pe_ttm(A1781,E1781)</f>
        <v>-40.401107788085938</v>
      </c>
      <c r="AB1781" s="5">
        <f>[1]!s_info_zjtxornot1(A1781,"")</f>
        <v>1</v>
      </c>
      <c r="AC1781" s="22" t="str">
        <f>[1]!s_info_nature1(A1781,"")</f>
        <v>地方国有企业</v>
      </c>
      <c r="AD1781" s="6" t="str">
        <f>[1]!s_info_city(A1781)</f>
        <v>深圳市</v>
      </c>
      <c r="AE1781" s="6" t="str">
        <f>[1]!s_info_province(A1781)</f>
        <v>广东省</v>
      </c>
      <c r="AF1781">
        <v>114.085947</v>
      </c>
      <c r="AG1781">
        <v>22.547000000000001</v>
      </c>
    </row>
    <row r="1782" spans="1:33" x14ac:dyDescent="0.3">
      <c r="A1782" s="12" t="s">
        <v>4105</v>
      </c>
      <c r="B1782" s="12" t="s">
        <v>4106</v>
      </c>
      <c r="C1782" s="16" t="str">
        <f>[1]!s_info_mkt(A1782)</f>
        <v>科创板</v>
      </c>
      <c r="D1782" s="16" t="str">
        <f>[1]!s_ipo_listeddate(A1782)</f>
        <v>2020-07-22</v>
      </c>
      <c r="E1782" s="16" t="str">
        <f>[1]!lastradeday_s("000002","")</f>
        <v>2026-06-22</v>
      </c>
      <c r="F1782" s="16" t="str">
        <f>[1]!s_info_industry_csrc2023(A1782,"",3)</f>
        <v>软件和信息技术服务业</v>
      </c>
      <c r="G1782" s="16" t="str">
        <f>[1]!s_info_industry_csrc2023(A1782,"",1)</f>
        <v>信息传输、软件和信息技术服务业</v>
      </c>
      <c r="H1782" s="16">
        <f>[1]!s_is(A1782,83,"FY","YTD","20251231",1,"",100000000)</f>
        <v>3.5788025476999996</v>
      </c>
      <c r="I1782" s="16">
        <f>[1]!s_is(A1782,83,"FY","YTD","20241231",1,"",100000000)</f>
        <v>5.4883191217999991</v>
      </c>
      <c r="J1782" s="16">
        <f t="shared" si="81"/>
        <v>-0.34792375073731807</v>
      </c>
      <c r="K1782" s="16">
        <f>[1]!s_is(A1782,61,"FY","YTD","20251231",1,"",100000000)</f>
        <v>0.205670092</v>
      </c>
      <c r="L1782" s="16">
        <f>[1]!s_is(A1782,61,"FY","YTD","20241231",1,"",100000000)</f>
        <v>0.8433666514</v>
      </c>
      <c r="M1782" s="16">
        <f t="shared" si="82"/>
        <v>-0.75613205518787729</v>
      </c>
      <c r="N1782" s="16">
        <f>[1]!s_fa_roe(A1782,"20251231")</f>
        <v>1.9420999999999999</v>
      </c>
      <c r="O1782" s="16">
        <f>[1]!s_stmnote_rdexp(A1782,"20251231",1,10000)</f>
        <v>8922.9574659999998</v>
      </c>
      <c r="P1782" s="20">
        <f t="shared" si="83"/>
        <v>0.24932801815888239</v>
      </c>
      <c r="Q1782" s="16">
        <f>[1]!s_margin_tradingbalance(A1782,"",10000)</f>
        <v>21879.2389</v>
      </c>
      <c r="R1782" s="16">
        <f>[1]!s_margin_seclendingbalance(A1782,"",10000)</f>
        <v>27.805</v>
      </c>
      <c r="S1782" s="17">
        <f>[1]!s_val_ev(A1782,"",100000000)</f>
        <v>30.0684703742</v>
      </c>
      <c r="T1782" s="17">
        <f>[1]!share_freesharesmv(A1782,"",100000000)</f>
        <v>23.7015834336</v>
      </c>
      <c r="U1782" s="17">
        <f>[1]!s_dq_amount_btin(A1782,E1782,100000000)</f>
        <v>0.98484114</v>
      </c>
      <c r="V1782" s="17">
        <f>[1]!s_dq_turn(A1782,E1782)</f>
        <v>3.328499503449144</v>
      </c>
      <c r="W1782" s="2">
        <f>[1]!s_pq_amount(A1782,"20260101","",100000000)</f>
        <v>109.34236056</v>
      </c>
      <c r="X1782" s="2">
        <f>[1]!s_pq_avgamount(A1782,"20260101","",100000000)</f>
        <v>0.99402145963636368</v>
      </c>
      <c r="Y1782" s="17">
        <f>[1]!s_ipo_dilutedpe(A1782)</f>
        <v>48.48</v>
      </c>
      <c r="Z1782" s="12">
        <f>[1]!s_ipo_collection_total(A1782,100000000)</f>
        <v>4.8357000000000001</v>
      </c>
      <c r="AA1782" s="2">
        <f>[1]!s_val_pe_ttm(A1782,E1782)</f>
        <v>702.17333984375</v>
      </c>
      <c r="AB1782" s="5">
        <f>[1]!s_info_zjtxornot1(A1782,"")</f>
        <v>1</v>
      </c>
      <c r="AC1782" s="22" t="str">
        <f>[1]!s_info_nature1(A1782,"")</f>
        <v>公众企业</v>
      </c>
      <c r="AD1782" s="6" t="str">
        <f>[1]!s_info_city(A1782)</f>
        <v>深圳市</v>
      </c>
      <c r="AE1782" s="6" t="str">
        <f>[1]!s_info_province(A1782)</f>
        <v>广东省</v>
      </c>
      <c r="AF1782">
        <v>114.085947</v>
      </c>
      <c r="AG1782">
        <v>22.547000000000001</v>
      </c>
    </row>
    <row r="1783" spans="1:33" x14ac:dyDescent="0.3">
      <c r="A1783" s="12" t="s">
        <v>4107</v>
      </c>
      <c r="B1783" s="12" t="s">
        <v>4108</v>
      </c>
      <c r="C1783" s="16" t="str">
        <f>[1]!s_info_mkt(A1783)</f>
        <v>主板</v>
      </c>
      <c r="D1783" s="16" t="str">
        <f>[1]!s_ipo_listeddate(A1783)</f>
        <v>2018-09-17</v>
      </c>
      <c r="E1783" s="16" t="str">
        <f>[1]!lastradeday_s("000002","")</f>
        <v>2026-06-22</v>
      </c>
      <c r="F1783" s="16" t="str">
        <f>[1]!s_info_industry_csrc2023(A1783,"",3)</f>
        <v>化学原料和化学制品制造业</v>
      </c>
      <c r="G1783" s="16" t="str">
        <f>[1]!s_info_industry_csrc2023(A1783,"",1)</f>
        <v>制造业</v>
      </c>
      <c r="H1783" s="16">
        <f>[1]!s_is(A1783,83,"FY","YTD","20251231",1,"",100000000)</f>
        <v>12.1786158483</v>
      </c>
      <c r="I1783" s="16">
        <f>[1]!s_is(A1783,83,"FY","YTD","20241231",1,"",100000000)</f>
        <v>10.437191242300001</v>
      </c>
      <c r="J1783" s="16">
        <f t="shared" si="81"/>
        <v>0.16684801165109708</v>
      </c>
      <c r="K1783" s="16">
        <f>[1]!s_is(A1783,61,"FY","YTD","20251231",1,"",100000000)</f>
        <v>0.3899115125</v>
      </c>
      <c r="L1783" s="16">
        <f>[1]!s_is(A1783,61,"FY","YTD","20241231",1,"",100000000)</f>
        <v>-0.38625401119999997</v>
      </c>
      <c r="M1783" s="16">
        <f t="shared" si="82"/>
        <v>2.0094691606920461</v>
      </c>
      <c r="N1783" s="16">
        <f>[1]!s_fa_roe(A1783,"20251231")</f>
        <v>2.4447999999999999</v>
      </c>
      <c r="O1783" s="16">
        <f>[1]!s_stmnote_rdexp(A1783,"20251231",1,10000)</f>
        <v>4777.214986</v>
      </c>
      <c r="P1783" s="20">
        <f t="shared" si="83"/>
        <v>3.9226255639443999E-2</v>
      </c>
      <c r="Q1783" s="16">
        <f>[1]!s_margin_tradingbalance(A1783,"",10000)</f>
        <v>0</v>
      </c>
      <c r="R1783" s="16">
        <f>[1]!s_margin_seclendingbalance(A1783,"",10000)</f>
        <v>0</v>
      </c>
      <c r="S1783" s="17">
        <f>[1]!s_val_ev(A1783,"",100000000)</f>
        <v>19.989869441099998</v>
      </c>
      <c r="T1783" s="17">
        <f>[1]!share_freesharesmv(A1783,"",100000000)</f>
        <v>10.996271258699998</v>
      </c>
      <c r="U1783" s="17">
        <f>[1]!s_dq_amount_btin(A1783,E1783,100000000)</f>
        <v>0.33070442000000005</v>
      </c>
      <c r="V1783" s="17">
        <f>[1]!s_dq_turn(A1783,E1783)</f>
        <v>1.7014067535664932</v>
      </c>
      <c r="W1783" s="2">
        <f>[1]!s_pq_amount(A1783,"20260101","",100000000)</f>
        <v>48.331026860000001</v>
      </c>
      <c r="X1783" s="2">
        <f>[1]!s_pq_avgamount(A1783,"20260101","",100000000)</f>
        <v>0.43937297145454546</v>
      </c>
      <c r="Y1783" s="17">
        <f>[1]!s_ipo_dilutedpe(A1783)</f>
        <v>20.39</v>
      </c>
      <c r="Z1783" s="12">
        <f>[1]!s_ipo_collection_total(A1783,100000000)</f>
        <v>5.0860000000000003</v>
      </c>
      <c r="AA1783" s="2">
        <f>[1]!s_val_pe_ttm(A1783,E1783)</f>
        <v>55.501243591308594</v>
      </c>
      <c r="AB1783" s="5">
        <f>[1]!s_info_zjtxornot1(A1783,"")</f>
        <v>0</v>
      </c>
      <c r="AC1783" s="22" t="str">
        <f>[1]!s_info_nature1(A1783,"")</f>
        <v>民营企业</v>
      </c>
      <c r="AD1783" s="6" t="str">
        <f>[1]!s_info_city(A1783)</f>
        <v>盐城市</v>
      </c>
      <c r="AE1783" s="6" t="str">
        <f>[1]!s_info_province(A1783)</f>
        <v>江苏省</v>
      </c>
      <c r="AF1783">
        <v>120.13999800000001</v>
      </c>
      <c r="AG1783">
        <v>33.377631000000001</v>
      </c>
    </row>
    <row r="1784" spans="1:33" x14ac:dyDescent="0.3">
      <c r="A1784" s="12" t="s">
        <v>4109</v>
      </c>
      <c r="B1784" s="12" t="s">
        <v>4110</v>
      </c>
      <c r="C1784" s="16" t="str">
        <f>[1]!s_info_mkt(A1784)</f>
        <v>主板</v>
      </c>
      <c r="D1784" s="16" t="str">
        <f>[1]!s_ipo_listeddate(A1784)</f>
        <v>2016-04-12</v>
      </c>
      <c r="E1784" s="16" t="str">
        <f>[1]!lastradeday_s("000002","")</f>
        <v>2026-06-22</v>
      </c>
      <c r="F1784" s="16" t="str">
        <f>[1]!s_info_industry_csrc2023(A1784,"",3)</f>
        <v>电气机械和器材制造业</v>
      </c>
      <c r="G1784" s="16" t="str">
        <f>[1]!s_info_industry_csrc2023(A1784,"",1)</f>
        <v>制造业</v>
      </c>
      <c r="H1784" s="16">
        <f>[1]!s_is(A1784,83,"FY","YTD","20251231",1,"",100000000)</f>
        <v>9.2166182877999994</v>
      </c>
      <c r="I1784" s="16">
        <f>[1]!s_is(A1784,83,"FY","YTD","20241231",1,"",100000000)</f>
        <v>7.0703461387999997</v>
      </c>
      <c r="J1784" s="16">
        <f t="shared" si="81"/>
        <v>0.30355969946391781</v>
      </c>
      <c r="K1784" s="16">
        <f>[1]!s_is(A1784,61,"FY","YTD","20251231",1,"",100000000)</f>
        <v>0.1153688812</v>
      </c>
      <c r="L1784" s="16">
        <f>[1]!s_is(A1784,61,"FY","YTD","20241231",1,"",100000000)</f>
        <v>0.46131136640000003</v>
      </c>
      <c r="M1784" s="16">
        <f t="shared" si="82"/>
        <v>-0.74991103709340556</v>
      </c>
      <c r="N1784" s="16">
        <f>[1]!s_fa_roe(A1784,"20251231")</f>
        <v>1.4375</v>
      </c>
      <c r="O1784" s="16">
        <f>[1]!s_stmnote_rdexp(A1784,"20251231",1,10000)</f>
        <v>1858.6095969999999</v>
      </c>
      <c r="P1784" s="20">
        <f t="shared" si="83"/>
        <v>2.0165851931399113E-2</v>
      </c>
      <c r="Q1784" s="16">
        <f>[1]!s_margin_tradingbalance(A1784,"",10000)</f>
        <v>0</v>
      </c>
      <c r="R1784" s="16">
        <f>[1]!s_margin_seclendingbalance(A1784,"",10000)</f>
        <v>0</v>
      </c>
      <c r="S1784" s="17">
        <f>[1]!s_val_ev(A1784,"",100000000)</f>
        <v>58.362112493299996</v>
      </c>
      <c r="T1784" s="17">
        <f>[1]!share_freesharesmv(A1784,"",100000000)</f>
        <v>29.669871446599998</v>
      </c>
      <c r="U1784" s="17">
        <f>[1]!s_dq_amount_btin(A1784,E1784,100000000)</f>
        <v>2.0017677599999999</v>
      </c>
      <c r="V1784" s="17">
        <f>[1]!s_dq_turn(A1784,E1784)</f>
        <v>3.3454378647177041</v>
      </c>
      <c r="W1784" s="2">
        <f>[1]!s_pq_amount(A1784,"20260101","",100000000)</f>
        <v>138.61369675</v>
      </c>
      <c r="X1784" s="2">
        <f>[1]!s_pq_avgamount(A1784,"20260101","",100000000)</f>
        <v>1.260124515909091</v>
      </c>
      <c r="Y1784" s="17">
        <f>[1]!s_ipo_dilutedpe(A1784)</f>
        <v>21.6</v>
      </c>
      <c r="Z1784" s="12">
        <f>[1]!s_ipo_collection_total(A1784,100000000)</f>
        <v>2.6459999999999999</v>
      </c>
      <c r="AA1784" s="2">
        <f>[1]!s_val_pe_ttm(A1784,E1784)</f>
        <v>384.70663452148438</v>
      </c>
      <c r="AB1784" s="5">
        <f>[1]!s_info_zjtxornot1(A1784,"")</f>
        <v>1</v>
      </c>
      <c r="AC1784" s="22" t="str">
        <f>[1]!s_info_nature1(A1784,"")</f>
        <v>地方国有企业</v>
      </c>
      <c r="AD1784" s="6" t="str">
        <f>[1]!s_info_city(A1784)</f>
        <v>宁波市</v>
      </c>
      <c r="AE1784" s="6" t="str">
        <f>[1]!s_info_province(A1784)</f>
        <v>浙江省</v>
      </c>
      <c r="AF1784">
        <v>121.549792</v>
      </c>
      <c r="AG1784">
        <v>29.868387999999999</v>
      </c>
    </row>
    <row r="1785" spans="1:33" x14ac:dyDescent="0.3">
      <c r="A1785" s="12" t="s">
        <v>4111</v>
      </c>
      <c r="B1785" s="12" t="s">
        <v>48</v>
      </c>
      <c r="C1785" s="16" t="str">
        <f>[1]!s_info_mkt(A1785)</f>
        <v>主板</v>
      </c>
      <c r="D1785" s="16" t="str">
        <f>[1]!s_ipo_listeddate(A1785)</f>
        <v>1997-01-10</v>
      </c>
      <c r="E1785" s="16" t="str">
        <f>[1]!lastradeday_s("000002","")</f>
        <v>2026-06-22</v>
      </c>
      <c r="F1785" s="16" t="str">
        <f>[1]!s_info_industry_csrc2023(A1785,"",3)</f>
        <v>商务服务业</v>
      </c>
      <c r="G1785" s="16" t="str">
        <f>[1]!s_info_industry_csrc2023(A1785,"",1)</f>
        <v>租赁和商务服务业</v>
      </c>
      <c r="H1785" s="16">
        <f>[1]!s_is(A1785,83,"FY","YTD","20251231",1,"",100000000)</f>
        <v>65.283503161100001</v>
      </c>
      <c r="I1785" s="16">
        <f>[1]!s_is(A1785,83,"FY","YTD","20241231",1,"",100000000)</f>
        <v>56.280908099099996</v>
      </c>
      <c r="J1785" s="16">
        <f t="shared" si="81"/>
        <v>0.1599582410103999</v>
      </c>
      <c r="K1785" s="16">
        <f>[1]!s_is(A1785,61,"FY","YTD","20251231",1,"",100000000)</f>
        <v>3.7247015354000004</v>
      </c>
      <c r="L1785" s="16">
        <f>[1]!s_is(A1785,61,"FY","YTD","20241231",1,"",100000000)</f>
        <v>3.8417449711000002</v>
      </c>
      <c r="M1785" s="16">
        <f t="shared" si="82"/>
        <v>-3.0466216935396161E-2</v>
      </c>
      <c r="N1785" s="16">
        <f>[1]!s_fa_roe(A1785,"20251231")</f>
        <v>5.0263999999999998</v>
      </c>
      <c r="O1785" s="16">
        <f>[1]!s_stmnote_rdexp(A1785,"20251231",1,10000)</f>
        <v>1907.5101979999999</v>
      </c>
      <c r="P1785" s="20">
        <f t="shared" si="83"/>
        <v>2.9218870091772494E-3</v>
      </c>
      <c r="Q1785" s="16">
        <f>[1]!s_margin_tradingbalance(A1785,"",10000)</f>
        <v>51032.265500000001</v>
      </c>
      <c r="R1785" s="16">
        <f>[1]!s_margin_seclendingbalance(A1785,"",10000)</f>
        <v>208.32300000000001</v>
      </c>
      <c r="S1785" s="17">
        <f>[1]!s_val_ev(A1785,"",100000000)</f>
        <v>116.31872620280001</v>
      </c>
      <c r="T1785" s="17">
        <f>[1]!share_freesharesmv(A1785,"",100000000)</f>
        <v>41.534352417000001</v>
      </c>
      <c r="U1785" s="17">
        <f>[1]!s_dq_amount_btin(A1785,E1785,100000000)</f>
        <v>1.1836062700000001</v>
      </c>
      <c r="V1785" s="17">
        <f>[1]!s_dq_turn(A1785,E1785)</f>
        <v>1.1369239650869454</v>
      </c>
      <c r="W1785" s="2">
        <f>[1]!s_pq_amount(A1785,"20260101","",100000000)</f>
        <v>151.07538377</v>
      </c>
      <c r="X1785" s="2">
        <f>[1]!s_pq_avgamount(A1785,"20260101","",100000000)</f>
        <v>1.3734125797272727</v>
      </c>
      <c r="Y1785" s="17">
        <f>[1]!s_ipo_dilutedpe(A1785)</f>
        <v>0</v>
      </c>
      <c r="Z1785" s="12">
        <f>[1]!s_ipo_collection_total(A1785,100000000)</f>
        <v>1.5922000000000001</v>
      </c>
      <c r="AA1785" s="2">
        <f>[1]!s_val_pe_ttm(A1785,E1785)</f>
        <v>26.861011505126953</v>
      </c>
      <c r="AB1785" s="5">
        <f>[1]!s_info_zjtxornot1(A1785,"")</f>
        <v>0</v>
      </c>
      <c r="AC1785" s="22" t="str">
        <f>[1]!s_info_nature1(A1785,"")</f>
        <v>地方国有企业</v>
      </c>
      <c r="AD1785" s="6" t="str">
        <f>[1]!s_info_city(A1785)</f>
        <v>深圳市</v>
      </c>
      <c r="AE1785" s="6" t="str">
        <f>[1]!s_info_province(A1785)</f>
        <v>广东省</v>
      </c>
      <c r="AF1785">
        <v>114.085947</v>
      </c>
      <c r="AG1785">
        <v>22.547000000000001</v>
      </c>
    </row>
    <row r="1786" spans="1:33" x14ac:dyDescent="0.3">
      <c r="A1786" s="12" t="s">
        <v>4112</v>
      </c>
      <c r="B1786" s="12" t="s">
        <v>4113</v>
      </c>
      <c r="C1786" s="16" t="str">
        <f>[1]!s_info_mkt(A1786)</f>
        <v>主板</v>
      </c>
      <c r="D1786" s="16" t="str">
        <f>[1]!s_ipo_listeddate(A1786)</f>
        <v>2017-03-06</v>
      </c>
      <c r="E1786" s="16" t="str">
        <f>[1]!lastradeday_s("000002","")</f>
        <v>2026-06-22</v>
      </c>
      <c r="F1786" s="16" t="str">
        <f>[1]!s_info_industry_csrc2023(A1786,"",3)</f>
        <v>电气机械和器材制造业</v>
      </c>
      <c r="G1786" s="16" t="str">
        <f>[1]!s_info_industry_csrc2023(A1786,"",1)</f>
        <v>制造业</v>
      </c>
      <c r="H1786" s="16">
        <f>[1]!s_is(A1786,83,"FY","YTD","20251231",1,"",100000000)</f>
        <v>94.028402149000001</v>
      </c>
      <c r="I1786" s="16">
        <f>[1]!s_is(A1786,83,"FY","YTD","20241231",1,"",100000000)</f>
        <v>81.724864203300001</v>
      </c>
      <c r="J1786" s="16">
        <f t="shared" si="81"/>
        <v>0.15054828252872388</v>
      </c>
      <c r="K1786" s="16">
        <f>[1]!s_is(A1786,61,"FY","YTD","20251231",1,"",100000000)</f>
        <v>1.4575233181</v>
      </c>
      <c r="L1786" s="16">
        <f>[1]!s_is(A1786,61,"FY","YTD","20241231",1,"",100000000)</f>
        <v>4.3612190461000004</v>
      </c>
      <c r="M1786" s="16">
        <f t="shared" si="82"/>
        <v>-0.66579910279824561</v>
      </c>
      <c r="N1786" s="16">
        <f>[1]!s_fa_roe(A1786,"20251231")</f>
        <v>2.3833000000000002</v>
      </c>
      <c r="O1786" s="16">
        <f>[1]!s_stmnote_rdexp(A1786,"20251231",1,10000)</f>
        <v>112233.749107</v>
      </c>
      <c r="P1786" s="20">
        <f t="shared" si="83"/>
        <v>0.11936154028136232</v>
      </c>
      <c r="Q1786" s="16">
        <f>[1]!s_margin_tradingbalance(A1786,"",10000)</f>
        <v>425640.8285</v>
      </c>
      <c r="R1786" s="16">
        <f>[1]!s_margin_seclendingbalance(A1786,"",10000)</f>
        <v>2609.9299999999998</v>
      </c>
      <c r="S1786" s="17">
        <f>[1]!s_val_ev(A1786,"",100000000)</f>
        <v>1098.3569082107999</v>
      </c>
      <c r="T1786" s="17">
        <f>[1]!share_freesharesmv(A1786,"",100000000)</f>
        <v>750.70641746939998</v>
      </c>
      <c r="U1786" s="17">
        <f>[1]!s_dq_amount_btin(A1786,E1786,100000000)</f>
        <v>68.423913130000003</v>
      </c>
      <c r="V1786" s="17">
        <f>[1]!s_dq_turn(A1786,E1786)</f>
        <v>8.1275680703053315</v>
      </c>
      <c r="W1786" s="2">
        <f>[1]!s_pq_amount(A1786,"20260101","",100000000)</f>
        <v>3212.9377560900002</v>
      </c>
      <c r="X1786" s="2">
        <f>[1]!s_pq_avgamount(A1786,"20260101","",100000000)</f>
        <v>29.208525055363637</v>
      </c>
      <c r="Y1786" s="17">
        <f>[1]!s_ipo_dilutedpe(A1786)</f>
        <v>22.99</v>
      </c>
      <c r="Z1786" s="12">
        <f>[1]!s_ipo_collection_total(A1786,100000000)</f>
        <v>5.4156500000000003</v>
      </c>
      <c r="AA1786" s="2">
        <f>[1]!s_val_pe_ttm(A1786,E1786)</f>
        <v>717.017333984375</v>
      </c>
      <c r="AB1786" s="5">
        <f>[1]!s_info_zjtxornot1(A1786,"")</f>
        <v>1</v>
      </c>
      <c r="AC1786" s="22" t="str">
        <f>[1]!s_info_nature1(A1786,"")</f>
        <v>民营企业</v>
      </c>
      <c r="AD1786" s="6" t="str">
        <f>[1]!s_info_city(A1786)</f>
        <v>深圳市</v>
      </c>
      <c r="AE1786" s="6" t="str">
        <f>[1]!s_info_province(A1786)</f>
        <v>广东省</v>
      </c>
      <c r="AF1786">
        <v>114.085947</v>
      </c>
      <c r="AG1786">
        <v>22.547000000000001</v>
      </c>
    </row>
    <row r="1787" spans="1:33" x14ac:dyDescent="0.3">
      <c r="A1787" s="12" t="s">
        <v>4114</v>
      </c>
      <c r="B1787" s="12" t="s">
        <v>4115</v>
      </c>
      <c r="C1787" s="16" t="str">
        <f>[1]!s_info_mkt(A1787)</f>
        <v>科创板</v>
      </c>
      <c r="D1787" s="16" t="str">
        <f>[1]!s_ipo_listeddate(A1787)</f>
        <v>2020-08-13</v>
      </c>
      <c r="E1787" s="16" t="str">
        <f>[1]!lastradeday_s("000002","")</f>
        <v>2026-06-22</v>
      </c>
      <c r="F1787" s="16" t="str">
        <f>[1]!s_info_industry_csrc2023(A1787,"",3)</f>
        <v>医药制造业</v>
      </c>
      <c r="G1787" s="16" t="str">
        <f>[1]!s_info_industry_csrc2023(A1787,"",1)</f>
        <v>制造业</v>
      </c>
      <c r="H1787" s="16">
        <f>[1]!s_is(A1787,83,"FY","YTD","20251231",1,"",100000000)</f>
        <v>10.679071377</v>
      </c>
      <c r="I1787" s="16">
        <f>[1]!s_is(A1787,83,"FY","YTD","20241231",1,"",100000000)</f>
        <v>8.4633807224000002</v>
      </c>
      <c r="J1787" s="16">
        <f t="shared" si="81"/>
        <v>0.26179735111475466</v>
      </c>
      <c r="K1787" s="16">
        <f>[1]!s_is(A1787,61,"FY","YTD","20251231",1,"",100000000)</f>
        <v>0.27872718000000002</v>
      </c>
      <c r="L1787" s="16">
        <f>[1]!s_is(A1787,61,"FY","YTD","20241231",1,"",100000000)</f>
        <v>-3.7888400137000002</v>
      </c>
      <c r="M1787" s="16">
        <f t="shared" si="82"/>
        <v>1.0735653073215432</v>
      </c>
      <c r="N1787" s="16">
        <f>[1]!s_fa_roe(A1787,"20251231")</f>
        <v>0.56520000000000004</v>
      </c>
      <c r="O1787" s="16">
        <f>[1]!s_stmnote_rdexp(A1787,"20251231",1,10000)</f>
        <v>37116.219177999999</v>
      </c>
      <c r="P1787" s="20">
        <f t="shared" si="83"/>
        <v>0.34756036239198557</v>
      </c>
      <c r="Q1787" s="16">
        <f>[1]!s_margin_tradingbalance(A1787,"",10000)</f>
        <v>27139.280900000002</v>
      </c>
      <c r="R1787" s="16">
        <f>[1]!s_margin_seclendingbalance(A1787,"",10000)</f>
        <v>76.1982</v>
      </c>
      <c r="S1787" s="17">
        <f>[1]!s_val_ev(A1787,"",100000000)</f>
        <v>83.072043863220799</v>
      </c>
      <c r="T1787" s="17">
        <f>[1]!share_freesharesmv(A1787,"",100000000)</f>
        <v>26.046736500000002</v>
      </c>
      <c r="U1787" s="17">
        <f>[1]!s_dq_amount_btin(A1787,E1787,100000000)</f>
        <v>0.95146556000000004</v>
      </c>
      <c r="V1787" s="17">
        <f>[1]!s_dq_turn(A1787,E1787)</f>
        <v>1.7143370351338731</v>
      </c>
      <c r="W1787" s="2">
        <f>[1]!s_pq_amount(A1787,"20260101","",100000000)</f>
        <v>173.35038445999999</v>
      </c>
      <c r="X1787" s="2">
        <f>[1]!s_pq_avgamount(A1787,"20260101","",100000000)</f>
        <v>1.5759125859999998</v>
      </c>
      <c r="Y1787" s="17">
        <f>[1]!s_ipo_dilutedpe(A1787)</f>
        <v>0</v>
      </c>
      <c r="Z1787" s="12">
        <f>[1]!s_ipo_collection_total(A1787,100000000)</f>
        <v>52.00808</v>
      </c>
      <c r="AA1787" s="2">
        <f>[1]!s_val_pe_ttm(A1787,E1787)</f>
        <v>-12276.87890625</v>
      </c>
      <c r="AB1787" s="5">
        <f>[1]!s_info_zjtxornot1(A1787,"")</f>
        <v>1</v>
      </c>
      <c r="AC1787" s="22" t="str">
        <f>[1]!s_info_nature1(A1787,"")</f>
        <v>民营企业</v>
      </c>
      <c r="AD1787" s="6" t="str">
        <f>[1]!s_info_city(A1787)</f>
        <v>天津市</v>
      </c>
      <c r="AE1787" s="6" t="str">
        <f>[1]!s_info_province(A1787)</f>
        <v>天津</v>
      </c>
      <c r="AF1787">
        <v>117.19018199999999</v>
      </c>
      <c r="AG1787">
        <v>39.125596000000002</v>
      </c>
    </row>
    <row r="1788" spans="1:33" x14ac:dyDescent="0.3">
      <c r="A1788" s="12" t="s">
        <v>4116</v>
      </c>
      <c r="B1788" s="12" t="s">
        <v>4117</v>
      </c>
      <c r="C1788" s="16" t="str">
        <f>[1]!s_info_mkt(A1788)</f>
        <v>主板</v>
      </c>
      <c r="D1788" s="16" t="str">
        <f>[1]!s_ipo_listeddate(A1788)</f>
        <v>2022-07-01</v>
      </c>
      <c r="E1788" s="16" t="str">
        <f>[1]!lastradeday_s("000002","")</f>
        <v>2026-06-22</v>
      </c>
      <c r="F1788" s="16" t="str">
        <f>[1]!s_info_industry_csrc2023(A1788,"",3)</f>
        <v>计算机、通信和其他电子设备制造业</v>
      </c>
      <c r="G1788" s="16" t="str">
        <f>[1]!s_info_industry_csrc2023(A1788,"",1)</f>
        <v>制造业</v>
      </c>
      <c r="H1788" s="16">
        <f>[1]!s_is(A1788,83,"FY","YTD","20251231",1,"",100000000)</f>
        <v>107.8910024668</v>
      </c>
      <c r="I1788" s="16">
        <f>[1]!s_is(A1788,83,"FY","YTD","20241231",1,"",100000000)</f>
        <v>47.7254627505</v>
      </c>
      <c r="J1788" s="16">
        <f t="shared" si="81"/>
        <v>1.26065911672422</v>
      </c>
      <c r="K1788" s="16">
        <f>[1]!s_is(A1788,61,"FY","YTD","20251231",1,"",100000000)</f>
        <v>6.8832903122999998</v>
      </c>
      <c r="L1788" s="16">
        <f>[1]!s_is(A1788,61,"FY","YTD","20241231",1,"",100000000)</f>
        <v>3.5055374048000001</v>
      </c>
      <c r="M1788" s="16">
        <f t="shared" si="82"/>
        <v>0.96354781520087907</v>
      </c>
      <c r="N1788" s="16">
        <f>[1]!s_fa_roe(A1788,"20251231")</f>
        <v>23.942699999999999</v>
      </c>
      <c r="O1788" s="16">
        <f>[1]!s_stmnote_rdexp(A1788,"20251231",1,10000)</f>
        <v>29169.346945999998</v>
      </c>
      <c r="P1788" s="20">
        <f t="shared" si="83"/>
        <v>2.7035940235123804E-2</v>
      </c>
      <c r="Q1788" s="16">
        <f>[1]!s_margin_tradingbalance(A1788,"",10000)</f>
        <v>1062307.4881</v>
      </c>
      <c r="R1788" s="16">
        <f>[1]!s_margin_seclendingbalance(A1788,"",10000)</f>
        <v>4111.0879999999997</v>
      </c>
      <c r="S1788" s="17">
        <f>[1]!s_val_ev(A1788,"",100000000)</f>
        <v>1672.0112914205999</v>
      </c>
      <c r="T1788" s="17">
        <f>[1]!share_freesharesmv(A1788,"",100000000)</f>
        <v>1069.2106798686</v>
      </c>
      <c r="U1788" s="17">
        <f>[1]!s_dq_amount_btin(A1788,E1788,100000000)</f>
        <v>110.26685374</v>
      </c>
      <c r="V1788" s="17">
        <f>[1]!s_dq_turn(A1788,E1788)</f>
        <v>9.2145497163596506</v>
      </c>
      <c r="W1788" s="2">
        <f>[1]!s_pq_amount(A1788,"20260101","",100000000)</f>
        <v>7136.5746300000001</v>
      </c>
      <c r="X1788" s="2">
        <f>[1]!s_pq_avgamount(A1788,"20260101","",100000000)</f>
        <v>64.877951181818176</v>
      </c>
      <c r="Y1788" s="17">
        <f>[1]!s_ipo_dilutedpe(A1788)</f>
        <v>22.99</v>
      </c>
      <c r="Z1788" s="12">
        <f>[1]!s_ipo_collection_total(A1788,100000000)</f>
        <v>5.3079999999999998</v>
      </c>
      <c r="AA1788" s="2">
        <f>[1]!s_val_pe_ttm(A1788,E1788)</f>
        <v>40.744964599609375</v>
      </c>
      <c r="AB1788" s="5">
        <f>[1]!s_info_zjtxornot1(A1788,"")</f>
        <v>1</v>
      </c>
      <c r="AC1788" s="22" t="str">
        <f>[1]!s_info_nature1(A1788,"")</f>
        <v>民营企业</v>
      </c>
      <c r="AD1788" s="6" t="str">
        <f>[1]!s_info_city(A1788)</f>
        <v>深圳市</v>
      </c>
      <c r="AE1788" s="6" t="str">
        <f>[1]!s_info_province(A1788)</f>
        <v>广东省</v>
      </c>
      <c r="AF1788">
        <v>114.085947</v>
      </c>
      <c r="AG1788">
        <v>22.547000000000001</v>
      </c>
    </row>
    <row r="1789" spans="1:33" x14ac:dyDescent="0.3">
      <c r="A1789" s="12" t="s">
        <v>4118</v>
      </c>
      <c r="B1789" s="12" t="s">
        <v>4119</v>
      </c>
      <c r="C1789" s="16" t="str">
        <f>[1]!s_info_mkt(A1789)</f>
        <v>创业板</v>
      </c>
      <c r="D1789" s="16" t="str">
        <f>[1]!s_ipo_listeddate(A1789)</f>
        <v>2012-07-26</v>
      </c>
      <c r="E1789" s="16" t="str">
        <f>[1]!lastradeday_s("000002","")</f>
        <v>2026-06-22</v>
      </c>
      <c r="F1789" s="16" t="str">
        <f>[1]!s_info_industry_csrc2023(A1789,"",3)</f>
        <v>通用设备制造业</v>
      </c>
      <c r="G1789" s="16" t="str">
        <f>[1]!s_info_industry_csrc2023(A1789,"",1)</f>
        <v>制造业</v>
      </c>
      <c r="H1789" s="16">
        <f>[1]!s_is(A1789,83,"FY","YTD","20251231",1,"",100000000)</f>
        <v>8.2116224312000003</v>
      </c>
      <c r="I1789" s="16">
        <f>[1]!s_is(A1789,83,"FY","YTD","20241231",1,"",100000000)</f>
        <v>10.4781459945</v>
      </c>
      <c r="J1789" s="16">
        <f t="shared" si="81"/>
        <v>-0.21630959947396255</v>
      </c>
      <c r="K1789" s="16">
        <f>[1]!s_is(A1789,61,"FY","YTD","20251231",1,"",100000000)</f>
        <v>0.12791328739999999</v>
      </c>
      <c r="L1789" s="16">
        <f>[1]!s_is(A1789,61,"FY","YTD","20241231",1,"",100000000)</f>
        <v>0.90407354799999995</v>
      </c>
      <c r="M1789" s="16">
        <f t="shared" si="82"/>
        <v>-0.85851451169767001</v>
      </c>
      <c r="N1789" s="16">
        <f>[1]!s_fa_roe(A1789,"20251231")</f>
        <v>0.81789999999999996</v>
      </c>
      <c r="O1789" s="16">
        <f>[1]!s_stmnote_rdexp(A1789,"20251231",1,10000)</f>
        <v>8329.0294040000008</v>
      </c>
      <c r="P1789" s="20">
        <f t="shared" si="83"/>
        <v>0.10142976584449273</v>
      </c>
      <c r="Q1789" s="16">
        <f>[1]!s_margin_tradingbalance(A1789,"",10000)</f>
        <v>167589.13279999999</v>
      </c>
      <c r="R1789" s="16">
        <f>[1]!s_margin_seclendingbalance(A1789,"",10000)</f>
        <v>149.4316</v>
      </c>
      <c r="S1789" s="17">
        <f>[1]!s_val_ev(A1789,"",100000000)</f>
        <v>183.9977004177</v>
      </c>
      <c r="T1789" s="17">
        <f>[1]!share_freesharesmv(A1789,"",100000000)</f>
        <v>137.5104222297</v>
      </c>
      <c r="U1789" s="17">
        <f>[1]!s_dq_amount_btin(A1789,E1789,100000000)</f>
        <v>14.47169134</v>
      </c>
      <c r="V1789" s="17">
        <f>[1]!s_dq_turn(A1789,E1789)</f>
        <v>8.0122965854374826</v>
      </c>
      <c r="W1789" s="2">
        <f>[1]!s_pq_amount(A1789,"20260101","",100000000)</f>
        <v>3290.84549767</v>
      </c>
      <c r="X1789" s="2">
        <f>[1]!s_pq_avgamount(A1789,"20260101","",100000000)</f>
        <v>29.916777251545454</v>
      </c>
      <c r="Y1789" s="17">
        <f>[1]!s_ipo_dilutedpe(A1789)</f>
        <v>26.98</v>
      </c>
      <c r="Z1789" s="12">
        <f>[1]!s_ipo_collection_total(A1789,100000000)</f>
        <v>4.25</v>
      </c>
      <c r="AA1789" s="2">
        <f>[1]!s_val_pe_ttm(A1789,E1789)</f>
        <v>1285.1412353515625</v>
      </c>
      <c r="AB1789" s="5">
        <f>[1]!s_info_zjtxornot1(A1789,"")</f>
        <v>0</v>
      </c>
      <c r="AC1789" s="22" t="str">
        <f>[1]!s_info_nature1(A1789,"")</f>
        <v>地方国有企业</v>
      </c>
      <c r="AD1789" s="6" t="str">
        <f>[1]!s_info_city(A1789)</f>
        <v>常熟市</v>
      </c>
      <c r="AE1789" s="6" t="str">
        <f>[1]!s_info_province(A1789)</f>
        <v>江苏省</v>
      </c>
      <c r="AF1789">
        <v>120.831486</v>
      </c>
      <c r="AG1789">
        <v>31.669446000000001</v>
      </c>
    </row>
    <row r="1790" spans="1:33" x14ac:dyDescent="0.3">
      <c r="A1790" s="12" t="s">
        <v>4120</v>
      </c>
      <c r="B1790" s="12" t="s">
        <v>4121</v>
      </c>
      <c r="C1790" s="16" t="str">
        <f>[1]!s_info_mkt(A1790)</f>
        <v>创业板</v>
      </c>
      <c r="D1790" s="16" t="str">
        <f>[1]!s_ipo_listeddate(A1790)</f>
        <v>2023-05-17</v>
      </c>
      <c r="E1790" s="16" t="str">
        <f>[1]!lastradeday_s("000002","")</f>
        <v>2026-06-22</v>
      </c>
      <c r="F1790" s="16" t="str">
        <f>[1]!s_info_industry_csrc2023(A1790,"",3)</f>
        <v>互联网和相关服务</v>
      </c>
      <c r="G1790" s="16" t="str">
        <f>[1]!s_info_industry_csrc2023(A1790,"",1)</f>
        <v>信息传输、软件和信息技术服务业</v>
      </c>
      <c r="H1790" s="16">
        <f>[1]!s_is(A1790,83,"FY","YTD","20251231",1,"",100000000)</f>
        <v>20.898917364199999</v>
      </c>
      <c r="I1790" s="16">
        <f>[1]!s_is(A1790,83,"FY","YTD","20241231",1,"",100000000)</f>
        <v>15.386497756099999</v>
      </c>
      <c r="J1790" s="16">
        <f t="shared" si="81"/>
        <v>0.35826343950913664</v>
      </c>
      <c r="K1790" s="16">
        <f>[1]!s_is(A1790,61,"FY","YTD","20251231",1,"",100000000)</f>
        <v>1.5407092843999999</v>
      </c>
      <c r="L1790" s="16">
        <f>[1]!s_is(A1790,61,"FY","YTD","20241231",1,"",100000000)</f>
        <v>1.3375668865000001</v>
      </c>
      <c r="M1790" s="16">
        <f t="shared" si="82"/>
        <v>0.15187457161978699</v>
      </c>
      <c r="N1790" s="16">
        <f>[1]!s_fa_roe(A1790,"20251231")</f>
        <v>8.4893999999999998</v>
      </c>
      <c r="O1790" s="16">
        <f>[1]!s_stmnote_rdexp(A1790,"20251231",1,10000)</f>
        <v>8517.9705400000003</v>
      </c>
      <c r="P1790" s="20">
        <f t="shared" si="83"/>
        <v>4.0757951196990459E-2</v>
      </c>
      <c r="Q1790" s="16">
        <f>[1]!s_margin_tradingbalance(A1790,"",10000)</f>
        <v>62148.356</v>
      </c>
      <c r="R1790" s="16">
        <f>[1]!s_margin_seclendingbalance(A1790,"",10000)</f>
        <v>1.6352</v>
      </c>
      <c r="S1790" s="17">
        <f>[1]!s_val_ev(A1790,"",100000000)</f>
        <v>125.63275792970001</v>
      </c>
      <c r="T1790" s="17">
        <f>[1]!share_freesharesmv(A1790,"",100000000)</f>
        <v>67.841648098600004</v>
      </c>
      <c r="U1790" s="17">
        <f>[1]!s_dq_amount_btin(A1790,E1790,100000000)</f>
        <v>10.00464863</v>
      </c>
      <c r="V1790" s="17">
        <f>[1]!s_dq_turn(A1790,E1790)</f>
        <v>9.8293751098285842</v>
      </c>
      <c r="W1790" s="2">
        <f>[1]!s_pq_amount(A1790,"20260101","",100000000)</f>
        <v>659.43126442000005</v>
      </c>
      <c r="X1790" s="2">
        <f>[1]!s_pq_avgamount(A1790,"20260101","",100000000)</f>
        <v>5.9948296765454545</v>
      </c>
      <c r="Y1790" s="17">
        <f>[1]!s_ipo_dilutedpe(A1790)</f>
        <v>34.71</v>
      </c>
      <c r="Z1790" s="12">
        <f>[1]!s_ipo_collection_total(A1790,100000000)</f>
        <v>10.091200000000001</v>
      </c>
      <c r="AA1790" s="2">
        <f>[1]!s_val_pe_ttm(A1790,E1790)</f>
        <v>81.212692260742188</v>
      </c>
      <c r="AB1790" s="5">
        <f>[1]!s_info_zjtxornot1(A1790,"")</f>
        <v>0</v>
      </c>
      <c r="AC1790" s="22" t="str">
        <f>[1]!s_info_nature1(A1790,"")</f>
        <v>民营企业</v>
      </c>
      <c r="AD1790" s="6" t="str">
        <f>[1]!s_info_city(A1790)</f>
        <v>广州市</v>
      </c>
      <c r="AE1790" s="6" t="str">
        <f>[1]!s_info_province(A1790)</f>
        <v>广东省</v>
      </c>
      <c r="AF1790">
        <v>113.280637</v>
      </c>
      <c r="AG1790">
        <v>23.125177999999998</v>
      </c>
    </row>
    <row r="1791" spans="1:33" x14ac:dyDescent="0.3">
      <c r="A1791" s="12" t="s">
        <v>4122</v>
      </c>
      <c r="B1791" s="12" t="s">
        <v>4123</v>
      </c>
      <c r="C1791" s="16" t="str">
        <f>[1]!s_info_mkt(A1791)</f>
        <v>创业板</v>
      </c>
      <c r="D1791" s="16" t="str">
        <f>[1]!s_ipo_listeddate(A1791)</f>
        <v>2021-04-21</v>
      </c>
      <c r="E1791" s="16" t="str">
        <f>[1]!lastradeday_s("000002","")</f>
        <v>2026-06-22</v>
      </c>
      <c r="F1791" s="16" t="str">
        <f>[1]!s_info_industry_csrc2023(A1791,"",3)</f>
        <v>橡胶和塑料制品业</v>
      </c>
      <c r="G1791" s="16" t="str">
        <f>[1]!s_info_industry_csrc2023(A1791,"",1)</f>
        <v>制造业</v>
      </c>
      <c r="H1791" s="16">
        <f>[1]!s_is(A1791,83,"FY","YTD","20251231",1,"",100000000)</f>
        <v>6.0349169396000004</v>
      </c>
      <c r="I1791" s="16">
        <f>[1]!s_is(A1791,83,"FY","YTD","20241231",1,"",100000000)</f>
        <v>4.7586160337000001</v>
      </c>
      <c r="J1791" s="16">
        <f t="shared" si="81"/>
        <v>0.26820842380670684</v>
      </c>
      <c r="K1791" s="16">
        <f>[1]!s_is(A1791,61,"FY","YTD","20251231",1,"",100000000)</f>
        <v>0.49704034959999999</v>
      </c>
      <c r="L1791" s="16">
        <f>[1]!s_is(A1791,61,"FY","YTD","20241231",1,"",100000000)</f>
        <v>0.25575107380000001</v>
      </c>
      <c r="M1791" s="16">
        <f t="shared" si="82"/>
        <v>0.9434536176715751</v>
      </c>
      <c r="N1791" s="16">
        <f>[1]!s_fa_roe(A1791,"20251231")</f>
        <v>3.5293999999999999</v>
      </c>
      <c r="O1791" s="16">
        <f>[1]!s_stmnote_rdexp(A1791,"20251231",1,10000)</f>
        <v>2687.170901</v>
      </c>
      <c r="P1791" s="20">
        <f t="shared" si="83"/>
        <v>4.4527056923804292E-2</v>
      </c>
      <c r="Q1791" s="16">
        <f>[1]!s_margin_tradingbalance(A1791,"",10000)</f>
        <v>29133.946100000001</v>
      </c>
      <c r="R1791" s="16">
        <f>[1]!s_margin_seclendingbalance(A1791,"",10000)</f>
        <v>27.856200000000001</v>
      </c>
      <c r="S1791" s="17">
        <f>[1]!s_val_ev(A1791,"",100000000)</f>
        <v>37.581346895599999</v>
      </c>
      <c r="T1791" s="17">
        <f>[1]!share_freesharesmv(A1791,"",100000000)</f>
        <v>22.262135045600001</v>
      </c>
      <c r="U1791" s="17">
        <f>[1]!s_dq_amount_btin(A1791,E1791,100000000)</f>
        <v>1.2324812199999999</v>
      </c>
      <c r="V1791" s="17">
        <f>[1]!s_dq_turn(A1791,E1791)</f>
        <v>4.7037643781694163</v>
      </c>
      <c r="W1791" s="2">
        <f>[1]!s_pq_amount(A1791,"20260101","",100000000)</f>
        <v>193.94274443</v>
      </c>
      <c r="X1791" s="2">
        <f>[1]!s_pq_avgamount(A1791,"20260101","",100000000)</f>
        <v>1.7631158584545454</v>
      </c>
      <c r="Y1791" s="17">
        <f>[1]!s_ipo_dilutedpe(A1791)</f>
        <v>42.5</v>
      </c>
      <c r="Z1791" s="12">
        <f>[1]!s_ipo_collection_total(A1791,100000000)</f>
        <v>5.8902482377999998</v>
      </c>
      <c r="AA1791" s="2">
        <f>[1]!s_val_pe_ttm(A1791,E1791)</f>
        <v>62.809356689453125</v>
      </c>
      <c r="AB1791" s="5">
        <f>[1]!s_info_zjtxornot1(A1791,"")</f>
        <v>1</v>
      </c>
      <c r="AC1791" s="22" t="str">
        <f>[1]!s_info_nature1(A1791,"")</f>
        <v>民营企业</v>
      </c>
      <c r="AD1791" s="6" t="str">
        <f>[1]!s_info_city(A1791)</f>
        <v>汉川市</v>
      </c>
      <c r="AE1791" s="6" t="str">
        <f>[1]!s_info_province(A1791)</f>
        <v>湖北省</v>
      </c>
      <c r="AF1791">
        <v>113.68167800000001</v>
      </c>
      <c r="AG1791">
        <v>30.622039000000001</v>
      </c>
    </row>
    <row r="1792" spans="1:33" x14ac:dyDescent="0.3">
      <c r="A1792" s="12" t="s">
        <v>4124</v>
      </c>
      <c r="B1792" s="12" t="s">
        <v>4125</v>
      </c>
      <c r="C1792" s="16" t="str">
        <f>[1]!s_info_mkt(A1792)</f>
        <v>主板</v>
      </c>
      <c r="D1792" s="16" t="str">
        <f>[1]!s_ipo_listeddate(A1792)</f>
        <v>2018-11-29</v>
      </c>
      <c r="E1792" s="16" t="str">
        <f>[1]!lastradeday_s("000002","")</f>
        <v>2026-06-22</v>
      </c>
      <c r="F1792" s="16" t="str">
        <f>[1]!s_info_industry_csrc2023(A1792,"",3)</f>
        <v>通用设备制造业</v>
      </c>
      <c r="G1792" s="16" t="str">
        <f>[1]!s_info_industry_csrc2023(A1792,"",1)</f>
        <v>制造业</v>
      </c>
      <c r="H1792" s="16">
        <f>[1]!s_is(A1792,83,"FY","YTD","20251231",1,"",100000000)</f>
        <v>8.3460841762999998</v>
      </c>
      <c r="I1792" s="16">
        <f>[1]!s_is(A1792,83,"FY","YTD","20241231",1,"",100000000)</f>
        <v>10.3752572375</v>
      </c>
      <c r="J1792" s="16">
        <f t="shared" si="81"/>
        <v>-0.19557809649921942</v>
      </c>
      <c r="K1792" s="16">
        <f>[1]!s_is(A1792,61,"FY","YTD","20251231",1,"",100000000)</f>
        <v>0.1315307557</v>
      </c>
      <c r="L1792" s="16">
        <f>[1]!s_is(A1792,61,"FY","YTD","20241231",1,"",100000000)</f>
        <v>-3.7486187095000001</v>
      </c>
      <c r="M1792" s="16">
        <f t="shared" si="82"/>
        <v>1.0350877925692112</v>
      </c>
      <c r="N1792" s="16">
        <f>[1]!s_fa_roe(A1792,"20251231")</f>
        <v>1.508</v>
      </c>
      <c r="O1792" s="16">
        <f>[1]!s_stmnote_rdexp(A1792,"20251231",1,10000)</f>
        <v>5926.1452659999995</v>
      </c>
      <c r="P1792" s="20">
        <f t="shared" si="83"/>
        <v>7.1005098209148285E-2</v>
      </c>
      <c r="Q1792" s="16">
        <f>[1]!s_margin_tradingbalance(A1792,"",10000)</f>
        <v>50206.6878</v>
      </c>
      <c r="R1792" s="16">
        <f>[1]!s_margin_seclendingbalance(A1792,"",10000)</f>
        <v>0</v>
      </c>
      <c r="S1792" s="17">
        <f>[1]!s_val_ev(A1792,"",100000000)</f>
        <v>129.49550497639999</v>
      </c>
      <c r="T1792" s="17">
        <f>[1]!share_freesharesmv(A1792,"",100000000)</f>
        <v>79.939797705499998</v>
      </c>
      <c r="U1792" s="17">
        <f>[1]!s_dq_amount_btin(A1792,E1792,100000000)</f>
        <v>7.9829221700000002</v>
      </c>
      <c r="V1792" s="17">
        <f>[1]!s_dq_turn(A1792,E1792)</f>
        <v>8.6172691006756494</v>
      </c>
      <c r="W1792" s="2">
        <f>[1]!s_pq_amount(A1792,"20260101","",100000000)</f>
        <v>922.85390042999995</v>
      </c>
      <c r="X1792" s="2">
        <f>[1]!s_pq_avgamount(A1792,"20260101","",100000000)</f>
        <v>8.3895809129999996</v>
      </c>
      <c r="Y1792" s="17">
        <f>[1]!s_ipo_dilutedpe(A1792)</f>
        <v>22.99</v>
      </c>
      <c r="Z1792" s="12">
        <f>[1]!s_ipo_collection_total(A1792,100000000)</f>
        <v>4.4024999999999999</v>
      </c>
      <c r="AA1792" s="2">
        <f>[1]!s_val_pe_ttm(A1792,E1792)</f>
        <v>389.78311157226563</v>
      </c>
      <c r="AB1792" s="5">
        <f>[1]!s_info_zjtxornot1(A1792,"")</f>
        <v>0</v>
      </c>
      <c r="AC1792" s="22" t="str">
        <f>[1]!s_info_nature1(A1792,"")</f>
        <v>民营企业</v>
      </c>
      <c r="AD1792" s="6" t="str">
        <f>[1]!s_info_city(A1792)</f>
        <v>益阳市</v>
      </c>
      <c r="AE1792" s="6" t="str">
        <f>[1]!s_info_province(A1792)</f>
        <v>湖南省</v>
      </c>
      <c r="AF1792">
        <v>112.355042</v>
      </c>
      <c r="AG1792">
        <v>28.570066000000001</v>
      </c>
    </row>
    <row r="1793" spans="1:33" x14ac:dyDescent="0.3">
      <c r="A1793" s="12" t="s">
        <v>4126</v>
      </c>
      <c r="B1793" s="12" t="s">
        <v>4127</v>
      </c>
      <c r="C1793" s="16" t="str">
        <f>[1]!s_info_mkt(A1793)</f>
        <v>创业板</v>
      </c>
      <c r="D1793" s="16" t="str">
        <f>[1]!s_ipo_listeddate(A1793)</f>
        <v>2023-10-17</v>
      </c>
      <c r="E1793" s="16" t="str">
        <f>[1]!lastradeday_s("000002","")</f>
        <v>2026-06-22</v>
      </c>
      <c r="F1793" s="16" t="str">
        <f>[1]!s_info_industry_csrc2023(A1793,"",3)</f>
        <v>计算机、通信和其他电子设备制造业</v>
      </c>
      <c r="G1793" s="16" t="str">
        <f>[1]!s_info_industry_csrc2023(A1793,"",1)</f>
        <v>制造业</v>
      </c>
      <c r="H1793" s="16">
        <f>[1]!s_is(A1793,83,"FY","YTD","20251231",1,"",100000000)</f>
        <v>6.0573519098000004</v>
      </c>
      <c r="I1793" s="16">
        <f>[1]!s_is(A1793,83,"FY","YTD","20241231",1,"",100000000)</f>
        <v>6.2979265359000003</v>
      </c>
      <c r="J1793" s="16">
        <f t="shared" si="81"/>
        <v>-3.8199020698106767E-2</v>
      </c>
      <c r="K1793" s="16">
        <f>[1]!s_is(A1793,61,"FY","YTD","20251231",1,"",100000000)</f>
        <v>-0.66840697020000006</v>
      </c>
      <c r="L1793" s="16">
        <f>[1]!s_is(A1793,61,"FY","YTD","20241231",1,"",100000000)</f>
        <v>0.46640131969999998</v>
      </c>
      <c r="M1793" s="16">
        <f t="shared" si="82"/>
        <v>-2.433115520835007</v>
      </c>
      <c r="N1793" s="16">
        <f>[1]!s_fa_roe(A1793,"20251231")</f>
        <v>-5.0513000000000003</v>
      </c>
      <c r="O1793" s="16">
        <f>[1]!s_stmnote_rdexp(A1793,"20251231",1,10000)</f>
        <v>6521.3356309999999</v>
      </c>
      <c r="P1793" s="20">
        <f t="shared" si="83"/>
        <v>0.10765984423736938</v>
      </c>
      <c r="Q1793" s="16">
        <f>[1]!s_margin_tradingbalance(A1793,"",10000)</f>
        <v>24917.020499999999</v>
      </c>
      <c r="R1793" s="16">
        <f>[1]!s_margin_seclendingbalance(A1793,"",10000)</f>
        <v>25.347100000000001</v>
      </c>
      <c r="S1793" s="17">
        <f>[1]!s_val_ev(A1793,"",100000000)</f>
        <v>77.599899678</v>
      </c>
      <c r="T1793" s="17">
        <f>[1]!share_freesharesmv(A1793,"",100000000)</f>
        <v>30.602505178000001</v>
      </c>
      <c r="U1793" s="17">
        <f>[1]!s_dq_amount_btin(A1793,E1793,100000000)</f>
        <v>2.3287732299999999</v>
      </c>
      <c r="V1793" s="17">
        <f>[1]!s_dq_turn(A1793,E1793)</f>
        <v>4.65721108037057</v>
      </c>
      <c r="W1793" s="2">
        <f>[1]!s_pq_amount(A1793,"20260101","",100000000)</f>
        <v>584.33760418999998</v>
      </c>
      <c r="X1793" s="2">
        <f>[1]!s_pq_avgamount(A1793,"20260101","",100000000)</f>
        <v>5.3121600380909095</v>
      </c>
      <c r="Y1793" s="17">
        <f>[1]!s_ipo_dilutedpe(A1793)</f>
        <v>48.03</v>
      </c>
      <c r="Z1793" s="12">
        <f>[1]!s_ipo_collection_total(A1793,100000000)</f>
        <v>7.2567002900000004</v>
      </c>
      <c r="AA1793" s="2">
        <f>[1]!s_val_pe_ttm(A1793,E1793)</f>
        <v>-120.51668548583984</v>
      </c>
      <c r="AB1793" s="5">
        <f>[1]!s_info_zjtxornot1(A1793,"")</f>
        <v>0</v>
      </c>
      <c r="AC1793" s="22" t="str">
        <f>[1]!s_info_nature1(A1793,"")</f>
        <v>地方国有企业</v>
      </c>
      <c r="AD1793" s="6" t="str">
        <f>[1]!s_info_city(A1793)</f>
        <v>西安市</v>
      </c>
      <c r="AE1793" s="6" t="str">
        <f>[1]!s_info_province(A1793)</f>
        <v>陕西省</v>
      </c>
      <c r="AF1793">
        <v>108.948024</v>
      </c>
      <c r="AG1793">
        <v>34.263160999999997</v>
      </c>
    </row>
    <row r="1794" spans="1:33" x14ac:dyDescent="0.3">
      <c r="A1794" s="12" t="s">
        <v>4128</v>
      </c>
      <c r="B1794" s="12" t="s">
        <v>4129</v>
      </c>
      <c r="C1794" s="16" t="str">
        <f>[1]!s_info_mkt(A1794)</f>
        <v>创业板</v>
      </c>
      <c r="D1794" s="16" t="str">
        <f>[1]!s_ipo_listeddate(A1794)</f>
        <v>2024-12-04</v>
      </c>
      <c r="E1794" s="16" t="str">
        <f>[1]!lastradeday_s("000002","")</f>
        <v>2026-06-22</v>
      </c>
      <c r="F1794" s="16" t="str">
        <f>[1]!s_info_industry_csrc2023(A1794,"",3)</f>
        <v>计算机、通信和其他电子设备制造业</v>
      </c>
      <c r="G1794" s="16" t="str">
        <f>[1]!s_info_industry_csrc2023(A1794,"",1)</f>
        <v>制造业</v>
      </c>
      <c r="H1794" s="16">
        <f>[1]!s_is(A1794,83,"FY","YTD","20251231",1,"",100000000)</f>
        <v>14.438019756600001</v>
      </c>
      <c r="I1794" s="16">
        <f>[1]!s_is(A1794,83,"FY","YTD","20241231",1,"",100000000)</f>
        <v>11.8452593802</v>
      </c>
      <c r="J1794" s="16">
        <f t="shared" si="81"/>
        <v>0.21888590981248934</v>
      </c>
      <c r="K1794" s="16">
        <f>[1]!s_is(A1794,61,"FY","YTD","20251231",1,"",100000000)</f>
        <v>1.3153440973999999</v>
      </c>
      <c r="L1794" s="16">
        <f>[1]!s_is(A1794,61,"FY","YTD","20241231",1,"",100000000)</f>
        <v>1.7727508825999998</v>
      </c>
      <c r="M1794" s="16">
        <f t="shared" si="82"/>
        <v>-0.25802090394626997</v>
      </c>
      <c r="N1794" s="16">
        <f>[1]!s_fa_roe(A1794,"20251231")</f>
        <v>8.6128</v>
      </c>
      <c r="O1794" s="16">
        <f>[1]!s_stmnote_rdexp(A1794,"20251231",1,10000)</f>
        <v>7680.0258930000009</v>
      </c>
      <c r="P1794" s="20">
        <f t="shared" si="83"/>
        <v>5.3193069565438553E-2</v>
      </c>
      <c r="Q1794" s="16">
        <f>[1]!s_margin_tradingbalance(A1794,"",10000)</f>
        <v>23078.271499999999</v>
      </c>
      <c r="R1794" s="16">
        <f>[1]!s_margin_seclendingbalance(A1794,"",10000)</f>
        <v>75.581999999999994</v>
      </c>
      <c r="S1794" s="17">
        <f>[1]!s_val_ev(A1794,"",100000000)</f>
        <v>65.026191492000009</v>
      </c>
      <c r="T1794" s="17">
        <f>[1]!share_freesharesmv(A1794,"",100000000)</f>
        <v>36.267455216400002</v>
      </c>
      <c r="U1794" s="17">
        <f>[1]!s_dq_amount_btin(A1794,E1794,100000000)</f>
        <v>1.4774398099999999</v>
      </c>
      <c r="V1794" s="17">
        <f>[1]!s_dq_turn(A1794,E1794)</f>
        <v>4.0550301459667208</v>
      </c>
      <c r="W1794" s="2">
        <f>[1]!s_pq_amount(A1794,"20260101","",100000000)</f>
        <v>151.89183933000001</v>
      </c>
      <c r="X1794" s="2">
        <f>[1]!s_pq_avgamount(A1794,"20260101","",100000000)</f>
        <v>1.3808349030000002</v>
      </c>
      <c r="Y1794" s="17">
        <f>[1]!s_ipo_dilutedpe(A1794)</f>
        <v>21.63</v>
      </c>
      <c r="Z1794" s="12">
        <f>[1]!s_ipo_collection_total(A1794,100000000)</f>
        <v>6.4805920920000002</v>
      </c>
      <c r="AA1794" s="2">
        <f>[1]!s_val_pe_ttm(A1794,E1794)</f>
        <v>83.448562622070313</v>
      </c>
      <c r="AB1794" s="5">
        <f>[1]!s_info_zjtxornot1(A1794,"")</f>
        <v>0</v>
      </c>
      <c r="AC1794" s="22" t="str">
        <f>[1]!s_info_nature1(A1794,"")</f>
        <v>民营企业</v>
      </c>
      <c r="AD1794" s="6" t="str">
        <f>[1]!s_info_city(A1794)</f>
        <v>包头市</v>
      </c>
      <c r="AE1794" s="6" t="str">
        <f>[1]!s_info_province(A1794)</f>
        <v>内蒙古自治区</v>
      </c>
      <c r="AF1794">
        <v>109.840405</v>
      </c>
      <c r="AG1794">
        <v>40.658168000000003</v>
      </c>
    </row>
    <row r="1795" spans="1:33" x14ac:dyDescent="0.3">
      <c r="A1795" s="12" t="s">
        <v>4130</v>
      </c>
      <c r="B1795" s="12" t="s">
        <v>4131</v>
      </c>
      <c r="C1795" s="16" t="str">
        <f>[1]!s_info_mkt(A1795)</f>
        <v>主板</v>
      </c>
      <c r="D1795" s="16" t="str">
        <f>[1]!s_ipo_listeddate(A1795)</f>
        <v>2021-07-12</v>
      </c>
      <c r="E1795" s="16" t="str">
        <f>[1]!lastradeday_s("000002","")</f>
        <v>2026-06-22</v>
      </c>
      <c r="F1795" s="16" t="str">
        <f>[1]!s_info_industry_csrc2023(A1795,"",3)</f>
        <v>电力、热力生产和供应业</v>
      </c>
      <c r="G1795" s="16" t="str">
        <f>[1]!s_info_industry_csrc2023(A1795,"",1)</f>
        <v>电力、热力、燃气及水生产和供应业</v>
      </c>
      <c r="H1795" s="16">
        <f>[1]!s_is(A1795,83,"FY","YTD","20251231",1,"",100000000)</f>
        <v>3.2282342405</v>
      </c>
      <c r="I1795" s="16">
        <f>[1]!s_is(A1795,83,"FY","YTD","20241231",1,"",100000000)</f>
        <v>3.5918300637999998</v>
      </c>
      <c r="J1795" s="16">
        <f t="shared" ref="J1795:J1858" si="84">H1795/I1795-1</f>
        <v>-0.10122857062879287</v>
      </c>
      <c r="K1795" s="16">
        <f>[1]!s_is(A1795,61,"FY","YTD","20251231",1,"",100000000)</f>
        <v>1.7238217465000001</v>
      </c>
      <c r="L1795" s="16">
        <f>[1]!s_is(A1795,61,"FY","YTD","20241231",1,"",100000000)</f>
        <v>1.7172506583000002</v>
      </c>
      <c r="M1795" s="16">
        <f t="shared" ref="M1795:M1858" si="85">(K1795-L1795)/ABS(L1795)</f>
        <v>3.8265166289148085E-3</v>
      </c>
      <c r="N1795" s="16">
        <f>[1]!s_fa_roe(A1795,"20251231")</f>
        <v>12.550800000000001</v>
      </c>
      <c r="O1795" s="16">
        <f>[1]!s_stmnote_rdexp(A1795,"20251231",1,10000)</f>
        <v>1145.668801</v>
      </c>
      <c r="P1795" s="20">
        <f t="shared" ref="P1795:P1858" si="86">O1795/H1795/10000</f>
        <v>3.5489023275540099E-2</v>
      </c>
      <c r="Q1795" s="16">
        <f>[1]!s_margin_tradingbalance(A1795,"",10000)</f>
        <v>0</v>
      </c>
      <c r="R1795" s="16">
        <f>[1]!s_margin_seclendingbalance(A1795,"",10000)</f>
        <v>0</v>
      </c>
      <c r="S1795" s="17">
        <f>[1]!s_val_ev(A1795,"",100000000)</f>
        <v>33.744</v>
      </c>
      <c r="T1795" s="17">
        <f>[1]!share_freesharesmv(A1795,"",100000000)</f>
        <v>8.4359999999999999</v>
      </c>
      <c r="U1795" s="17">
        <f>[1]!s_dq_amount_btin(A1795,E1795,100000000)</f>
        <v>0.29182277000000001</v>
      </c>
      <c r="V1795" s="17">
        <f>[1]!s_dq_turn(A1795,E1795)</f>
        <v>0.87257812499999998</v>
      </c>
      <c r="W1795" s="2">
        <f>[1]!s_pq_amount(A1795,"20260101","",100000000)</f>
        <v>80.658836140000005</v>
      </c>
      <c r="X1795" s="2">
        <f>[1]!s_pq_avgamount(A1795,"20260101","",100000000)</f>
        <v>0.76817939180952388</v>
      </c>
      <c r="Y1795" s="17">
        <f>[1]!s_ipo_dilutedpe(A1795)</f>
        <v>20.46</v>
      </c>
      <c r="Z1795" s="12">
        <f>[1]!s_ipo_collection_total(A1795,100000000)</f>
        <v>5.6719999999999997</v>
      </c>
      <c r="AA1795" s="2">
        <f>[1]!s_val_pe_ttm(A1795,E1795)</f>
        <v>23.770662307739258</v>
      </c>
      <c r="AB1795" s="5">
        <f>[1]!s_info_zjtxornot1(A1795,"")</f>
        <v>0</v>
      </c>
      <c r="AC1795" s="22" t="str">
        <f>[1]!s_info_nature1(A1795,"")</f>
        <v>民营企业</v>
      </c>
      <c r="AD1795" s="6" t="str">
        <f>[1]!s_info_city(A1795)</f>
        <v>余姚市</v>
      </c>
      <c r="AE1795" s="6" t="str">
        <f>[1]!s_info_province(A1795)</f>
        <v>浙江省</v>
      </c>
      <c r="AF1795">
        <v>121.152779</v>
      </c>
      <c r="AG1795">
        <v>29.996456999999999</v>
      </c>
    </row>
    <row r="1796" spans="1:33" x14ac:dyDescent="0.3">
      <c r="A1796" s="12" t="s">
        <v>4132</v>
      </c>
      <c r="B1796" s="12" t="s">
        <v>4133</v>
      </c>
      <c r="C1796" s="16" t="str">
        <f>[1]!s_info_mkt(A1796)</f>
        <v>创业板</v>
      </c>
      <c r="D1796" s="16" t="str">
        <f>[1]!s_ipo_listeddate(A1796)</f>
        <v>2017-11-21</v>
      </c>
      <c r="E1796" s="16" t="str">
        <f>[1]!lastradeday_s("000002","")</f>
        <v>2026-06-22</v>
      </c>
      <c r="F1796" s="16" t="str">
        <f>[1]!s_info_industry_csrc2023(A1796,"",3)</f>
        <v>计算机、通信和其他电子设备制造业</v>
      </c>
      <c r="G1796" s="16" t="str">
        <f>[1]!s_info_industry_csrc2023(A1796,"",1)</f>
        <v>制造业</v>
      </c>
      <c r="H1796" s="16">
        <f>[1]!s_is(A1796,83,"FY","YTD","20251231",1,"",100000000)</f>
        <v>18.866674791099999</v>
      </c>
      <c r="I1796" s="16">
        <f>[1]!s_is(A1796,83,"FY","YTD","20241231",1,"",100000000)</f>
        <v>15.855075626300001</v>
      </c>
      <c r="J1796" s="16">
        <f t="shared" si="84"/>
        <v>0.18994543045915413</v>
      </c>
      <c r="K1796" s="16">
        <f>[1]!s_is(A1796,61,"FY","YTD","20251231",1,"",100000000)</f>
        <v>4.0117417582000003</v>
      </c>
      <c r="L1796" s="16">
        <f>[1]!s_is(A1796,61,"FY","YTD","20241231",1,"",100000000)</f>
        <v>2.7923920580999999</v>
      </c>
      <c r="M1796" s="16">
        <f t="shared" si="85"/>
        <v>0.43666851743220852</v>
      </c>
      <c r="N1796" s="16">
        <f>[1]!s_fa_roe(A1796,"20251231")</f>
        <v>7.9946000000000002</v>
      </c>
      <c r="O1796" s="16">
        <f>[1]!s_stmnote_rdexp(A1796,"20251231",1,10000)</f>
        <v>17696.082700999999</v>
      </c>
      <c r="P1796" s="20">
        <f t="shared" si="86"/>
        <v>9.379545095751475E-2</v>
      </c>
      <c r="Q1796" s="16">
        <f>[1]!s_margin_tradingbalance(A1796,"",10000)</f>
        <v>60432.355499999998</v>
      </c>
      <c r="R1796" s="16">
        <f>[1]!s_margin_seclendingbalance(A1796,"",10000)</f>
        <v>718.29809999999998</v>
      </c>
      <c r="S1796" s="17">
        <f>[1]!s_val_ev(A1796,"",100000000)</f>
        <v>355.74725811100001</v>
      </c>
      <c r="T1796" s="17">
        <f>[1]!share_freesharesmv(A1796,"",100000000)</f>
        <v>110.42805811099998</v>
      </c>
      <c r="U1796" s="17">
        <f>[1]!s_dq_amount_btin(A1796,E1796,100000000)</f>
        <v>24.83266437</v>
      </c>
      <c r="V1796" s="17">
        <f>[1]!s_dq_turn(A1796,E1796)</f>
        <v>13.594614991176281</v>
      </c>
      <c r="W1796" s="2">
        <f>[1]!s_pq_amount(A1796,"20260101","",100000000)</f>
        <v>891.41917681999996</v>
      </c>
      <c r="X1796" s="2">
        <f>[1]!s_pq_avgamount(A1796,"20260101","",100000000)</f>
        <v>8.1038106983636364</v>
      </c>
      <c r="Y1796" s="17">
        <f>[1]!s_ipo_dilutedpe(A1796)</f>
        <v>22.98</v>
      </c>
      <c r="Z1796" s="12">
        <f>[1]!s_ipo_collection_total(A1796,100000000)</f>
        <v>4.4751599999999998</v>
      </c>
      <c r="AA1796" s="2">
        <f>[1]!s_val_pe_ttm(A1796,E1796)</f>
        <v>80.83245849609375</v>
      </c>
      <c r="AB1796" s="5">
        <f>[1]!s_info_zjtxornot1(A1796,"")</f>
        <v>1</v>
      </c>
      <c r="AC1796" s="22" t="str">
        <f>[1]!s_info_nature1(A1796,"")</f>
        <v>民营企业</v>
      </c>
      <c r="AD1796" s="6" t="str">
        <f>[1]!s_info_city(A1796)</f>
        <v>株洲市</v>
      </c>
      <c r="AE1796" s="6" t="str">
        <f>[1]!s_info_province(A1796)</f>
        <v>湖南省</v>
      </c>
      <c r="AF1796">
        <v>113.151737</v>
      </c>
      <c r="AG1796">
        <v>27.835806000000002</v>
      </c>
    </row>
    <row r="1797" spans="1:33" x14ac:dyDescent="0.3">
      <c r="A1797" s="12" t="s">
        <v>4134</v>
      </c>
      <c r="B1797" s="12" t="s">
        <v>4135</v>
      </c>
      <c r="C1797" s="16" t="str">
        <f>[1]!s_info_mkt(A1797)</f>
        <v>主板</v>
      </c>
      <c r="D1797" s="16" t="str">
        <f>[1]!s_ipo_listeddate(A1797)</f>
        <v>1999-12-16</v>
      </c>
      <c r="E1797" s="16" t="str">
        <f>[1]!lastradeday_s("000002","")</f>
        <v>2026-06-22</v>
      </c>
      <c r="F1797" s="16" t="str">
        <f>[1]!s_info_industry_csrc2023(A1797,"",3)</f>
        <v>废弃资源综合利用业</v>
      </c>
      <c r="G1797" s="16" t="str">
        <f>[1]!s_info_industry_csrc2023(A1797,"",1)</f>
        <v>制造业</v>
      </c>
      <c r="H1797" s="16">
        <f>[1]!s_is(A1797,83,"FY","YTD","20251231",1,"",100000000)</f>
        <v>31.361361816399999</v>
      </c>
      <c r="I1797" s="16">
        <f>[1]!s_is(A1797,83,"FY","YTD","20241231",1,"",100000000)</f>
        <v>40.243053109999998</v>
      </c>
      <c r="J1797" s="16">
        <f t="shared" si="84"/>
        <v>-0.22070122933572822</v>
      </c>
      <c r="K1797" s="16">
        <f>[1]!s_is(A1797,61,"FY","YTD","20251231",1,"",100000000)</f>
        <v>-5.8458333837999996</v>
      </c>
      <c r="L1797" s="16">
        <f>[1]!s_is(A1797,61,"FY","YTD","20241231",1,"",100000000)</f>
        <v>0.22472408460000001</v>
      </c>
      <c r="M1797" s="16">
        <f t="shared" si="85"/>
        <v>-27.013381672931729</v>
      </c>
      <c r="N1797" s="16">
        <f>[1]!s_fa_roe(A1797,"20251231")</f>
        <v>-18.531700000000001</v>
      </c>
      <c r="O1797" s="16">
        <f>[1]!s_stmnote_rdexp(A1797,"20251231",1,10000)</f>
        <v>183.42276899999999</v>
      </c>
      <c r="P1797" s="20">
        <f t="shared" si="86"/>
        <v>5.8486863572385279E-4</v>
      </c>
      <c r="Q1797" s="16">
        <f>[1]!s_margin_tradingbalance(A1797,"",10000)</f>
        <v>33454.2811</v>
      </c>
      <c r="R1797" s="16">
        <f>[1]!s_margin_seclendingbalance(A1797,"",10000)</f>
        <v>74.967200000000005</v>
      </c>
      <c r="S1797" s="17">
        <f>[1]!s_val_ev(A1797,"",100000000)</f>
        <v>51.387263863000001</v>
      </c>
      <c r="T1797" s="17">
        <f>[1]!share_freesharesmv(A1797,"",100000000)</f>
        <v>30.342668590999999</v>
      </c>
      <c r="U1797" s="17">
        <f>[1]!s_dq_amount_btin(A1797,E1797,100000000)</f>
        <v>0.49872147999999999</v>
      </c>
      <c r="V1797" s="17">
        <f>[1]!s_dq_turn(A1797,E1797)</f>
        <v>0.98930900145871425</v>
      </c>
      <c r="W1797" s="2">
        <f>[1]!s_pq_amount(A1797,"20260101","",100000000)</f>
        <v>81.332087400000006</v>
      </c>
      <c r="X1797" s="2">
        <f>[1]!s_pq_avgamount(A1797,"20260101","",100000000)</f>
        <v>0.73938261272727268</v>
      </c>
      <c r="Y1797" s="17">
        <f>[1]!s_ipo_dilutedpe(A1797)</f>
        <v>15.97</v>
      </c>
      <c r="Z1797" s="12">
        <f>[1]!s_ipo_collection_total(A1797,100000000)</f>
        <v>4.13</v>
      </c>
      <c r="AA1797" s="2">
        <f>[1]!s_val_pe_ttm(A1797,E1797)</f>
        <v>-8.4456863403320313</v>
      </c>
      <c r="AB1797" s="5">
        <f>[1]!s_info_zjtxornot1(A1797,"")</f>
        <v>0</v>
      </c>
      <c r="AC1797" s="22" t="str">
        <f>[1]!s_info_nature1(A1797,"")</f>
        <v>集体企业</v>
      </c>
      <c r="AD1797" s="6" t="str">
        <f>[1]!s_info_city(A1797)</f>
        <v>铜川市</v>
      </c>
      <c r="AE1797" s="6" t="str">
        <f>[1]!s_info_province(A1797)</f>
        <v>陕西省</v>
      </c>
      <c r="AF1797">
        <v>108.979608</v>
      </c>
      <c r="AG1797">
        <v>34.916581999999998</v>
      </c>
    </row>
    <row r="1798" spans="1:33" x14ac:dyDescent="0.3">
      <c r="A1798" s="12" t="s">
        <v>4136</v>
      </c>
      <c r="B1798" s="12" t="s">
        <v>4137</v>
      </c>
      <c r="C1798" s="16" t="str">
        <f>[1]!s_info_mkt(A1798)</f>
        <v>主板</v>
      </c>
      <c r="D1798" s="16" t="str">
        <f>[1]!s_ipo_listeddate(A1798)</f>
        <v>1993-06-29</v>
      </c>
      <c r="E1798" s="16" t="str">
        <f>[1]!lastradeday_s("000002","")</f>
        <v>2026-06-22</v>
      </c>
      <c r="F1798" s="16" t="str">
        <f>[1]!s_info_industry_csrc2023(A1798,"",3)</f>
        <v>医药制造业</v>
      </c>
      <c r="G1798" s="16" t="str">
        <f>[1]!s_info_industry_csrc2023(A1798,"",1)</f>
        <v>制造业</v>
      </c>
      <c r="H1798" s="16">
        <f>[1]!s_is(A1798,83,"FY","YTD","20251231",1,"",100000000)</f>
        <v>159.64064818529999</v>
      </c>
      <c r="I1798" s="16">
        <f>[1]!s_is(A1798,83,"FY","YTD","20241231",1,"",100000000)</f>
        <v>161.75856239239999</v>
      </c>
      <c r="J1798" s="16">
        <f t="shared" si="84"/>
        <v>-1.3093057800317776E-2</v>
      </c>
      <c r="K1798" s="16">
        <f>[1]!s_is(A1798,61,"FY","YTD","20251231",1,"",100000000)</f>
        <v>3.6159703574000002</v>
      </c>
      <c r="L1798" s="16">
        <f>[1]!s_is(A1798,61,"FY","YTD","20241231",1,"",100000000)</f>
        <v>6.2884659833000001</v>
      </c>
      <c r="M1798" s="16">
        <f t="shared" si="85"/>
        <v>-0.42498371351570124</v>
      </c>
      <c r="N1798" s="16">
        <f>[1]!s_fa_roe(A1798,"20251231")</f>
        <v>6.5518999999999998</v>
      </c>
      <c r="O1798" s="16">
        <f>[1]!s_stmnote_rdexp(A1798,"20251231",1,10000)</f>
        <v>20351.815747000001</v>
      </c>
      <c r="P1798" s="20">
        <f t="shared" si="86"/>
        <v>1.2748517359674584E-2</v>
      </c>
      <c r="Q1798" s="16">
        <f>[1]!s_margin_tradingbalance(A1798,"",10000)</f>
        <v>40655.754800000002</v>
      </c>
      <c r="R1798" s="16">
        <f>[1]!s_margin_seclendingbalance(A1798,"",10000)</f>
        <v>160.0368</v>
      </c>
      <c r="S1798" s="17">
        <f>[1]!s_val_ev(A1798,"",100000000)</f>
        <v>77.570104180800001</v>
      </c>
      <c r="T1798" s="17">
        <f>[1]!share_freesharesmv(A1798,"",100000000)</f>
        <v>41.434403872400004</v>
      </c>
      <c r="U1798" s="17">
        <f>[1]!s_dq_amount_btin(A1798,E1798,100000000)</f>
        <v>1.31842226</v>
      </c>
      <c r="V1798" s="17">
        <f>[1]!s_dq_turn(A1798,E1798)</f>
        <v>1.7396000475322337</v>
      </c>
      <c r="W1798" s="2">
        <f>[1]!s_pq_amount(A1798,"20260101","",100000000)</f>
        <v>315.97728927999998</v>
      </c>
      <c r="X1798" s="2">
        <f>[1]!s_pq_avgamount(A1798,"20260101","",100000000)</f>
        <v>2.8725208116363641</v>
      </c>
      <c r="Y1798" s="17">
        <f>[1]!s_ipo_dilutedpe(A1798)</f>
        <v>0</v>
      </c>
      <c r="Z1798" s="12">
        <f>[1]!s_ipo_collection_total(A1798,100000000)</f>
        <v>0</v>
      </c>
      <c r="AA1798" s="2">
        <f>[1]!s_val_pe_ttm(A1798,E1798)</f>
        <v>25.038700103759766</v>
      </c>
      <c r="AB1798" s="5">
        <f>[1]!s_info_zjtxornot1(A1798,"")</f>
        <v>0</v>
      </c>
      <c r="AC1798" s="22" t="str">
        <f>[1]!s_info_nature1(A1798,"")</f>
        <v>公众企业</v>
      </c>
      <c r="AD1798" s="6" t="str">
        <f>[1]!s_info_city(A1798)</f>
        <v>哈尔滨市</v>
      </c>
      <c r="AE1798" s="6" t="str">
        <f>[1]!s_info_province(A1798)</f>
        <v>黑龙江省</v>
      </c>
      <c r="AF1798">
        <v>126.642464</v>
      </c>
      <c r="AG1798">
        <v>45.756967000000003</v>
      </c>
    </row>
    <row r="1799" spans="1:33" x14ac:dyDescent="0.3">
      <c r="A1799" s="12" t="s">
        <v>4138</v>
      </c>
      <c r="B1799" s="12" t="s">
        <v>4139</v>
      </c>
      <c r="C1799" s="16" t="str">
        <f>[1]!s_info_mkt(A1799)</f>
        <v>创业板</v>
      </c>
      <c r="D1799" s="16" t="str">
        <f>[1]!s_ipo_listeddate(A1799)</f>
        <v>2015-05-14</v>
      </c>
      <c r="E1799" s="16" t="str">
        <f>[1]!lastradeday_s("000002","")</f>
        <v>2026-06-22</v>
      </c>
      <c r="F1799" s="16" t="str">
        <f>[1]!s_info_industry_csrc2023(A1799,"",3)</f>
        <v>计算机、通信和其他电子设备制造业</v>
      </c>
      <c r="G1799" s="16" t="str">
        <f>[1]!s_info_industry_csrc2023(A1799,"",1)</f>
        <v>制造业</v>
      </c>
      <c r="H1799" s="16">
        <f>[1]!s_is(A1799,83,"FY","YTD","20251231",1,"",100000000)</f>
        <v>8.2410593417999998</v>
      </c>
      <c r="I1799" s="16">
        <f>[1]!s_is(A1799,83,"FY","YTD","20241231",1,"",100000000)</f>
        <v>12.047156369100001</v>
      </c>
      <c r="J1799" s="16">
        <f t="shared" si="84"/>
        <v>-0.31593323027352227</v>
      </c>
      <c r="K1799" s="16">
        <f>[1]!s_is(A1799,61,"FY","YTD","20251231",1,"",100000000)</f>
        <v>14.734540696300002</v>
      </c>
      <c r="L1799" s="16">
        <f>[1]!s_is(A1799,61,"FY","YTD","20241231",1,"",100000000)</f>
        <v>-1.699941097</v>
      </c>
      <c r="M1799" s="16">
        <f t="shared" si="85"/>
        <v>9.6676772049943569</v>
      </c>
      <c r="N1799" s="16">
        <f>[1]!s_fa_roe(A1799,"20251231")</f>
        <v>25.277999999999999</v>
      </c>
      <c r="O1799" s="16">
        <f>[1]!s_stmnote_rdexp(A1799,"20251231",1,10000)</f>
        <v>39272.965320999996</v>
      </c>
      <c r="P1799" s="20">
        <f t="shared" si="86"/>
        <v>0.47655239080491874</v>
      </c>
      <c r="Q1799" s="16">
        <f>[1]!s_margin_tradingbalance(A1799,"",10000)</f>
        <v>230434.98149999999</v>
      </c>
      <c r="R1799" s="16">
        <f>[1]!s_margin_seclendingbalance(A1799,"",10000)</f>
        <v>403.79259999999999</v>
      </c>
      <c r="S1799" s="17">
        <f>[1]!s_val_ev(A1799,"",100000000)</f>
        <v>314.26587711280001</v>
      </c>
      <c r="T1799" s="17">
        <f>[1]!share_freesharesmv(A1799,"",100000000)</f>
        <v>247.96289544160001</v>
      </c>
      <c r="U1799" s="17">
        <f>[1]!s_dq_amount_btin(A1799,E1799,100000000)</f>
        <v>15.91088828</v>
      </c>
      <c r="V1799" s="17">
        <f>[1]!s_dq_turn(A1799,E1799)</f>
        <v>6.2220285714530563</v>
      </c>
      <c r="W1799" s="2">
        <f>[1]!s_pq_amount(A1799,"20260101","",100000000)</f>
        <v>3174.7984996599998</v>
      </c>
      <c r="X1799" s="2">
        <f>[1]!s_pq_avgamount(A1799,"20260101","",100000000)</f>
        <v>28.861804542363632</v>
      </c>
      <c r="Y1799" s="17">
        <f>[1]!s_ipo_dilutedpe(A1799)</f>
        <v>22.98</v>
      </c>
      <c r="Z1799" s="12">
        <f>[1]!s_ipo_collection_total(A1799,100000000)</f>
        <v>2.9420999999999999</v>
      </c>
      <c r="AA1799" s="2">
        <f>[1]!s_val_pe_ttm(A1799,E1799)</f>
        <v>22.104734420776367</v>
      </c>
      <c r="AB1799" s="5">
        <f>[1]!s_info_zjtxornot1(A1799,"")</f>
        <v>1</v>
      </c>
      <c r="AC1799" s="22" t="str">
        <f>[1]!s_info_nature1(A1799,"")</f>
        <v>民营企业</v>
      </c>
      <c r="AD1799" s="6" t="str">
        <f>[1]!s_info_city(A1799)</f>
        <v>北京市</v>
      </c>
      <c r="AE1799" s="6" t="str">
        <f>[1]!s_info_province(A1799)</f>
        <v>北京</v>
      </c>
      <c r="AF1799">
        <v>116.40528500000001</v>
      </c>
      <c r="AG1799">
        <v>39.904989</v>
      </c>
    </row>
    <row r="1800" spans="1:33" x14ac:dyDescent="0.3">
      <c r="A1800" s="12" t="s">
        <v>4140</v>
      </c>
      <c r="B1800" s="12" t="s">
        <v>4141</v>
      </c>
      <c r="C1800" s="16" t="str">
        <f>[1]!s_info_mkt(A1800)</f>
        <v>主板</v>
      </c>
      <c r="D1800" s="16" t="str">
        <f>[1]!s_ipo_listeddate(A1800)</f>
        <v>2017-02-22</v>
      </c>
      <c r="E1800" s="16" t="str">
        <f>[1]!lastradeday_s("000002","")</f>
        <v>2026-06-22</v>
      </c>
      <c r="F1800" s="16" t="str">
        <f>[1]!s_info_industry_csrc2023(A1800,"",3)</f>
        <v>纺织业</v>
      </c>
      <c r="G1800" s="16" t="str">
        <f>[1]!s_info_industry_csrc2023(A1800,"",1)</f>
        <v>制造业</v>
      </c>
      <c r="H1800" s="16">
        <f>[1]!s_is(A1800,83,"FY","YTD","20251231",1,"",100000000)</f>
        <v>28.740145556399998</v>
      </c>
      <c r="I1800" s="16">
        <f>[1]!s_is(A1800,83,"FY","YTD","20241231",1,"",100000000)</f>
        <v>22.366435890399998</v>
      </c>
      <c r="J1800" s="16">
        <f t="shared" si="84"/>
        <v>0.28496760490730177</v>
      </c>
      <c r="K1800" s="16">
        <f>[1]!s_is(A1800,61,"FY","YTD","20251231",1,"",100000000)</f>
        <v>1.1731609021</v>
      </c>
      <c r="L1800" s="16">
        <f>[1]!s_is(A1800,61,"FY","YTD","20241231",1,"",100000000)</f>
        <v>0.95227339400000011</v>
      </c>
      <c r="M1800" s="16">
        <f t="shared" si="85"/>
        <v>0.2319580799923093</v>
      </c>
      <c r="N1800" s="16">
        <f>[1]!s_fa_roe(A1800,"20251231")</f>
        <v>8.1892999999999994</v>
      </c>
      <c r="O1800" s="16">
        <f>[1]!s_stmnote_rdexp(A1800,"20251231",1,10000)</f>
        <v>10657.376128</v>
      </c>
      <c r="P1800" s="20">
        <f t="shared" si="86"/>
        <v>3.7081844652059402E-2</v>
      </c>
      <c r="Q1800" s="16">
        <f>[1]!s_margin_tradingbalance(A1800,"",10000)</f>
        <v>0</v>
      </c>
      <c r="R1800" s="16">
        <f>[1]!s_margin_seclendingbalance(A1800,"",10000)</f>
        <v>0</v>
      </c>
      <c r="S1800" s="17">
        <f>[1]!s_val_ev(A1800,"",100000000)</f>
        <v>21.2833291</v>
      </c>
      <c r="T1800" s="17">
        <f>[1]!share_freesharesmv(A1800,"",100000000)</f>
        <v>8.4934761999999999</v>
      </c>
      <c r="U1800" s="17">
        <f>[1]!s_dq_amount_btin(A1800,E1800,100000000)</f>
        <v>0.81882100000000002</v>
      </c>
      <c r="V1800" s="17">
        <f>[1]!s_dq_turn(A1800,E1800)</f>
        <v>3.9375862632317236</v>
      </c>
      <c r="W1800" s="2">
        <f>[1]!s_pq_amount(A1800,"20260101","",100000000)</f>
        <v>48.546825720000001</v>
      </c>
      <c r="X1800" s="2">
        <f>[1]!s_pq_avgamount(A1800,"20260101","",100000000)</f>
        <v>0.4413347792727273</v>
      </c>
      <c r="Y1800" s="17">
        <f>[1]!s_ipo_dilutedpe(A1800)</f>
        <v>22.99</v>
      </c>
      <c r="Z1800" s="12">
        <f>[1]!s_ipo_collection_total(A1800,100000000)</f>
        <v>3.9929999999999999</v>
      </c>
      <c r="AA1800" s="2">
        <f>[1]!s_val_pe_ttm(A1800,E1800)</f>
        <v>18.048377990722656</v>
      </c>
      <c r="AB1800" s="5">
        <f>[1]!s_info_zjtxornot1(A1800,"")</f>
        <v>0</v>
      </c>
      <c r="AC1800" s="22" t="str">
        <f>[1]!s_info_nature1(A1800,"")</f>
        <v>民营企业</v>
      </c>
      <c r="AD1800" s="6" t="str">
        <f>[1]!s_info_city(A1800)</f>
        <v>杭州市</v>
      </c>
      <c r="AE1800" s="6" t="str">
        <f>[1]!s_info_province(A1800)</f>
        <v>浙江省</v>
      </c>
      <c r="AF1800">
        <v>120.153576</v>
      </c>
      <c r="AG1800">
        <v>30.287458999999998</v>
      </c>
    </row>
    <row r="1801" spans="1:33" x14ac:dyDescent="0.3">
      <c r="A1801" s="12" t="s">
        <v>4142</v>
      </c>
      <c r="B1801" s="12" t="s">
        <v>4143</v>
      </c>
      <c r="C1801" s="16" t="str">
        <f>[1]!s_info_mkt(A1801)</f>
        <v>创业板</v>
      </c>
      <c r="D1801" s="16" t="str">
        <f>[1]!s_ipo_listeddate(A1801)</f>
        <v>2009-10-30</v>
      </c>
      <c r="E1801" s="16" t="str">
        <f>[1]!lastradeday_s("000002","")</f>
        <v>2026-06-22</v>
      </c>
      <c r="F1801" s="16" t="str">
        <f>[1]!s_info_industry_csrc2023(A1801,"",3)</f>
        <v>医药制造业</v>
      </c>
      <c r="G1801" s="16" t="str">
        <f>[1]!s_info_industry_csrc2023(A1801,"",1)</f>
        <v>制造业</v>
      </c>
      <c r="H1801" s="16">
        <f>[1]!s_is(A1801,83,"FY","YTD","20251231",1,"",100000000)</f>
        <v>49.411245495699994</v>
      </c>
      <c r="I1801" s="16">
        <f>[1]!s_is(A1801,83,"FY","YTD","20241231",1,"",100000000)</f>
        <v>57.827669287100001</v>
      </c>
      <c r="J1801" s="16">
        <f t="shared" si="84"/>
        <v>-0.14554319576005315</v>
      </c>
      <c r="K1801" s="16">
        <f>[1]!s_is(A1801,61,"FY","YTD","20251231",1,"",100000000)</f>
        <v>0.1849513572</v>
      </c>
      <c r="L1801" s="16">
        <f>[1]!s_is(A1801,61,"FY","YTD","20241231",1,"",100000000)</f>
        <v>0.21467322649999998</v>
      </c>
      <c r="M1801" s="16">
        <f t="shared" si="85"/>
        <v>-0.13845168204988051</v>
      </c>
      <c r="N1801" s="16">
        <f>[1]!s_fa_roe(A1801,"20251231")</f>
        <v>0.21560000000000001</v>
      </c>
      <c r="O1801" s="16">
        <f>[1]!s_stmnote_rdexp(A1801,"20251231",1,10000)</f>
        <v>20326.382702000003</v>
      </c>
      <c r="P1801" s="20">
        <f t="shared" si="86"/>
        <v>4.1137159158979107E-2</v>
      </c>
      <c r="Q1801" s="16">
        <f>[1]!s_margin_tradingbalance(A1801,"",10000)</f>
        <v>52705.819799999997</v>
      </c>
      <c r="R1801" s="16">
        <f>[1]!s_margin_seclendingbalance(A1801,"",10000)</f>
        <v>288.47039999999998</v>
      </c>
      <c r="S1801" s="17">
        <f>[1]!s_val_ev(A1801,"",100000000)</f>
        <v>89.82422962630001</v>
      </c>
      <c r="T1801" s="17">
        <f>[1]!share_freesharesmv(A1801,"",100000000)</f>
        <v>60.784376172000009</v>
      </c>
      <c r="U1801" s="17">
        <f>[1]!s_dq_amount_btin(A1801,E1801,100000000)</f>
        <v>1.1182625100000001</v>
      </c>
      <c r="V1801" s="17">
        <f>[1]!s_dq_turn(A1801,E1801)</f>
        <v>1.2632751745006126</v>
      </c>
      <c r="W1801" s="2">
        <f>[1]!s_pq_amount(A1801,"20260101","",100000000)</f>
        <v>153.39237661000001</v>
      </c>
      <c r="X1801" s="2">
        <f>[1]!s_pq_avgamount(A1801,"20260101","",100000000)</f>
        <v>1.3944761509999999</v>
      </c>
      <c r="Y1801" s="17">
        <f>[1]!s_ipo_dilutedpe(A1801)</f>
        <v>49.18</v>
      </c>
      <c r="Z1801" s="12">
        <f>[1]!s_ipo_collection_total(A1801,100000000)</f>
        <v>7.5540000000000003</v>
      </c>
      <c r="AA1801" s="2">
        <f>[1]!s_val_pe_ttm(A1801,E1801)</f>
        <v>376.14517211914063</v>
      </c>
      <c r="AB1801" s="5">
        <f>[1]!s_info_zjtxornot1(A1801,"")</f>
        <v>1</v>
      </c>
      <c r="AC1801" s="22" t="str">
        <f>[1]!s_info_nature1(A1801,"")</f>
        <v>地方国有企业</v>
      </c>
      <c r="AD1801" s="6" t="str">
        <f>[1]!s_info_city(A1801)</f>
        <v>天津市</v>
      </c>
      <c r="AE1801" s="6" t="str">
        <f>[1]!s_info_province(A1801)</f>
        <v>天津</v>
      </c>
      <c r="AF1801">
        <v>117.19018199999999</v>
      </c>
      <c r="AG1801">
        <v>39.125596000000002</v>
      </c>
    </row>
    <row r="1802" spans="1:33" x14ac:dyDescent="0.3">
      <c r="A1802" s="12" t="s">
        <v>4144</v>
      </c>
      <c r="B1802" s="12" t="s">
        <v>4145</v>
      </c>
      <c r="C1802" s="16" t="str">
        <f>[1]!s_info_mkt(A1802)</f>
        <v>创业板</v>
      </c>
      <c r="D1802" s="16" t="str">
        <f>[1]!s_ipo_listeddate(A1802)</f>
        <v>2022-11-16</v>
      </c>
      <c r="E1802" s="16" t="str">
        <f>[1]!lastradeday_s("000002","")</f>
        <v>2026-06-22</v>
      </c>
      <c r="F1802" s="16" t="str">
        <f>[1]!s_info_industry_csrc2023(A1802,"",3)</f>
        <v>医药制造业</v>
      </c>
      <c r="G1802" s="16" t="str">
        <f>[1]!s_info_industry_csrc2023(A1802,"",1)</f>
        <v>制造业</v>
      </c>
      <c r="H1802" s="16">
        <f>[1]!s_is(A1802,83,"FY","YTD","20251231",1,"",100000000)</f>
        <v>6.7237872802999998</v>
      </c>
      <c r="I1802" s="16">
        <f>[1]!s_is(A1802,83,"FY","YTD","20241231",1,"",100000000)</f>
        <v>7.2643700588</v>
      </c>
      <c r="J1802" s="16">
        <f t="shared" si="84"/>
        <v>-7.4415644319378083E-2</v>
      </c>
      <c r="K1802" s="16">
        <f>[1]!s_is(A1802,61,"FY","YTD","20251231",1,"",100000000)</f>
        <v>1.2124772539999999</v>
      </c>
      <c r="L1802" s="16">
        <f>[1]!s_is(A1802,61,"FY","YTD","20241231",1,"",100000000)</f>
        <v>1.7362922462999999</v>
      </c>
      <c r="M1802" s="16">
        <f t="shared" si="85"/>
        <v>-0.30168595950148258</v>
      </c>
      <c r="N1802" s="16">
        <f>[1]!s_fa_roe(A1802,"20251231")</f>
        <v>7.8388</v>
      </c>
      <c r="O1802" s="16">
        <f>[1]!s_stmnote_rdexp(A1802,"20251231",1,10000)</f>
        <v>4618.1804970000003</v>
      </c>
      <c r="P1802" s="20">
        <f t="shared" si="86"/>
        <v>6.8684214780720246E-2</v>
      </c>
      <c r="Q1802" s="16">
        <f>[1]!s_margin_tradingbalance(A1802,"",10000)</f>
        <v>6931.3181999999997</v>
      </c>
      <c r="R1802" s="16">
        <f>[1]!s_margin_seclendingbalance(A1802,"",10000)</f>
        <v>7.02</v>
      </c>
      <c r="S1802" s="17">
        <f>[1]!s_val_ev(A1802,"",100000000)</f>
        <v>35.404679519999995</v>
      </c>
      <c r="T1802" s="17">
        <f>[1]!share_freesharesmv(A1802,"",100000000)</f>
        <v>9.1219615199999993</v>
      </c>
      <c r="U1802" s="17">
        <f>[1]!s_dq_amount_btin(A1802,E1802,100000000)</f>
        <v>0.23289136999999999</v>
      </c>
      <c r="V1802" s="17">
        <f>[1]!s_dq_turn(A1802,E1802)</f>
        <v>0.67560722549367691</v>
      </c>
      <c r="W1802" s="2">
        <f>[1]!s_pq_amount(A1802,"20260101","",100000000)</f>
        <v>37.495192889999998</v>
      </c>
      <c r="X1802" s="2">
        <f>[1]!s_pq_avgamount(A1802,"20260101","",100000000)</f>
        <v>0.34086538990909093</v>
      </c>
      <c r="Y1802" s="17">
        <f>[1]!s_ipo_dilutedpe(A1802)</f>
        <v>31.81</v>
      </c>
      <c r="Z1802" s="12">
        <f>[1]!s_ipo_collection_total(A1802,100000000)</f>
        <v>9.0071999999999992</v>
      </c>
      <c r="AA1802" s="2">
        <f>[1]!s_val_pe_ttm(A1802,E1802)</f>
        <v>35.131706237792969</v>
      </c>
      <c r="AB1802" s="5">
        <f>[1]!s_info_zjtxornot1(A1802,"")</f>
        <v>0</v>
      </c>
      <c r="AC1802" s="22" t="str">
        <f>[1]!s_info_nature1(A1802,"")</f>
        <v>民营企业</v>
      </c>
      <c r="AD1802" s="6" t="str">
        <f>[1]!s_info_city(A1802)</f>
        <v>长葛市</v>
      </c>
      <c r="AE1802" s="6" t="str">
        <f>[1]!s_info_province(A1802)</f>
        <v>河南省</v>
      </c>
      <c r="AF1802">
        <v>113.85556800000001</v>
      </c>
      <c r="AG1802">
        <v>34.236601</v>
      </c>
    </row>
    <row r="1803" spans="1:33" x14ac:dyDescent="0.3">
      <c r="A1803" s="12" t="s">
        <v>4146</v>
      </c>
      <c r="B1803" s="12" t="s">
        <v>4147</v>
      </c>
      <c r="C1803" s="16" t="str">
        <f>[1]!s_info_mkt(A1803)</f>
        <v>科创板</v>
      </c>
      <c r="D1803" s="16" t="str">
        <f>[1]!s_ipo_listeddate(A1803)</f>
        <v>2021-04-20</v>
      </c>
      <c r="E1803" s="16" t="str">
        <f>[1]!lastradeday_s("000002","")</f>
        <v>2026-06-22</v>
      </c>
      <c r="F1803" s="16" t="str">
        <f>[1]!s_info_industry_csrc2023(A1803,"",3)</f>
        <v>软件和信息技术服务业</v>
      </c>
      <c r="G1803" s="16" t="str">
        <f>[1]!s_info_industry_csrc2023(A1803,"",1)</f>
        <v>信息传输、软件和信息技术服务业</v>
      </c>
      <c r="H1803" s="16">
        <f>[1]!s_is(A1803,83,"FY","YTD","20251231",1,"",100000000)</f>
        <v>3.0326604515</v>
      </c>
      <c r="I1803" s="16">
        <f>[1]!s_is(A1803,83,"FY","YTD","20241231",1,"",100000000)</f>
        <v>2.690508796</v>
      </c>
      <c r="J1803" s="16">
        <f t="shared" si="84"/>
        <v>0.12716987062397989</v>
      </c>
      <c r="K1803" s="16">
        <f>[1]!s_is(A1803,61,"FY","YTD","20251231",1,"",100000000)</f>
        <v>-0.23387554160000001</v>
      </c>
      <c r="L1803" s="16">
        <f>[1]!s_is(A1803,61,"FY","YTD","20241231",1,"",100000000)</f>
        <v>0.1443354711</v>
      </c>
      <c r="M1803" s="16">
        <f t="shared" si="85"/>
        <v>-2.6203608151038904</v>
      </c>
      <c r="N1803" s="16">
        <f>[1]!s_fa_roe(A1803,"20251231")</f>
        <v>-3.7071000000000001</v>
      </c>
      <c r="O1803" s="16">
        <f>[1]!s_stmnote_rdexp(A1803,"20251231",1,10000)</f>
        <v>5782.2882149999996</v>
      </c>
      <c r="P1803" s="20">
        <f t="shared" si="86"/>
        <v>0.19066718175257608</v>
      </c>
      <c r="Q1803" s="16">
        <f>[1]!s_margin_tradingbalance(A1803,"",10000)</f>
        <v>11566.5969</v>
      </c>
      <c r="R1803" s="16">
        <f>[1]!s_margin_seclendingbalance(A1803,"",10000)</f>
        <v>0</v>
      </c>
      <c r="S1803" s="17">
        <f>[1]!s_val_ev(A1803,"",100000000)</f>
        <v>42.589025888999998</v>
      </c>
      <c r="T1803" s="17">
        <f>[1]!share_freesharesmv(A1803,"",100000000)</f>
        <v>16.276202230199999</v>
      </c>
      <c r="U1803" s="17">
        <f>[1]!s_dq_amount_btin(A1803,E1803,100000000)</f>
        <v>0.98724522000000003</v>
      </c>
      <c r="V1803" s="17">
        <f>[1]!s_dq_turn(A1803,E1803)</f>
        <v>2.3278856275885556</v>
      </c>
      <c r="W1803" s="2">
        <f>[1]!s_pq_amount(A1803,"20260101","",100000000)</f>
        <v>151.09327920999999</v>
      </c>
      <c r="X1803" s="2">
        <f>[1]!s_pq_avgamount(A1803,"20260101","",100000000)</f>
        <v>1.3735752655454547</v>
      </c>
      <c r="Y1803" s="17">
        <f>[1]!s_ipo_dilutedpe(A1803)</f>
        <v>53.59</v>
      </c>
      <c r="Z1803" s="12">
        <f>[1]!s_ipo_collection_total(A1803,100000000)</f>
        <v>4.2290999999999999</v>
      </c>
      <c r="AA1803" s="2">
        <f>[1]!s_val_pe_ttm(A1803,E1803)</f>
        <v>-202.40031433105469</v>
      </c>
      <c r="AB1803" s="5">
        <f>[1]!s_info_zjtxornot1(A1803,"")</f>
        <v>1</v>
      </c>
      <c r="AC1803" s="22" t="str">
        <f>[1]!s_info_nature1(A1803,"")</f>
        <v>民营企业</v>
      </c>
      <c r="AD1803" s="6" t="str">
        <f>[1]!s_info_city(A1803)</f>
        <v>上海市</v>
      </c>
      <c r="AE1803" s="6" t="str">
        <f>[1]!s_info_province(A1803)</f>
        <v>上海</v>
      </c>
      <c r="AF1803">
        <v>121.472644</v>
      </c>
      <c r="AG1803">
        <v>31.231705999999999</v>
      </c>
    </row>
    <row r="1804" spans="1:33" x14ac:dyDescent="0.3">
      <c r="A1804" s="12" t="s">
        <v>4148</v>
      </c>
      <c r="B1804" s="12" t="s">
        <v>4149</v>
      </c>
      <c r="C1804" s="16" t="str">
        <f>[1]!s_info_mkt(A1804)</f>
        <v>创业板</v>
      </c>
      <c r="D1804" s="16" t="str">
        <f>[1]!s_ipo_listeddate(A1804)</f>
        <v>2010-03-26</v>
      </c>
      <c r="E1804" s="16" t="str">
        <f>[1]!lastradeday_s("000002","")</f>
        <v>2026-06-22</v>
      </c>
      <c r="F1804" s="16" t="str">
        <f>[1]!s_info_industry_csrc2023(A1804,"",3)</f>
        <v>商务服务业</v>
      </c>
      <c r="G1804" s="16" t="str">
        <f>[1]!s_info_industry_csrc2023(A1804,"",1)</f>
        <v>租赁和商务服务业</v>
      </c>
      <c r="H1804" s="16">
        <f>[1]!s_is(A1804,83,"FY","YTD","20251231",1,"",100000000)</f>
        <v>75.713844645899997</v>
      </c>
      <c r="I1804" s="16">
        <f>[1]!s_is(A1804,83,"FY","YTD","20241231",1,"",100000000)</f>
        <v>72.8441108942</v>
      </c>
      <c r="J1804" s="16">
        <f t="shared" si="84"/>
        <v>3.939554915932808E-2</v>
      </c>
      <c r="K1804" s="16">
        <f>[1]!s_is(A1804,61,"FY","YTD","20251231",1,"",100000000)</f>
        <v>1.1365275297999999</v>
      </c>
      <c r="L1804" s="16">
        <f>[1]!s_is(A1804,61,"FY","YTD","20241231",1,"",100000000)</f>
        <v>0.65170196820000004</v>
      </c>
      <c r="M1804" s="16">
        <f t="shared" si="85"/>
        <v>0.74393754393451883</v>
      </c>
      <c r="N1804" s="16">
        <f>[1]!s_fa_roe(A1804,"20251231")</f>
        <v>6.7439999999999998</v>
      </c>
      <c r="O1804" s="16">
        <f>[1]!s_stmnote_rdexp(A1804,"20251231",1,10000)</f>
        <v>1938.7889469999998</v>
      </c>
      <c r="P1804" s="20">
        <f t="shared" si="86"/>
        <v>2.5606795640445499E-3</v>
      </c>
      <c r="Q1804" s="16">
        <f>[1]!s_margin_tradingbalance(A1804,"",10000)</f>
        <v>0</v>
      </c>
      <c r="R1804" s="16">
        <f>[1]!s_margin_seclendingbalance(A1804,"",10000)</f>
        <v>0</v>
      </c>
      <c r="S1804" s="17">
        <f>[1]!s_val_ev(A1804,"",100000000)</f>
        <v>74.259807984999995</v>
      </c>
      <c r="T1804" s="17">
        <f>[1]!share_freesharesmv(A1804,"",100000000)</f>
        <v>55.260703508999995</v>
      </c>
      <c r="U1804" s="17">
        <f>[1]!s_dq_amount_btin(A1804,E1804,100000000)</f>
        <v>4.1877366399999998</v>
      </c>
      <c r="V1804" s="17">
        <f>[1]!s_dq_turn(A1804,E1804)</f>
        <v>7.0107609204752181</v>
      </c>
      <c r="W1804" s="2">
        <f>[1]!s_pq_amount(A1804,"20260101","",100000000)</f>
        <v>1275.4176493299999</v>
      </c>
      <c r="X1804" s="2">
        <f>[1]!s_pq_avgamount(A1804,"20260101","",100000000)</f>
        <v>11.594705902999999</v>
      </c>
      <c r="Y1804" s="17">
        <f>[1]!s_ipo_dilutedpe(A1804)</f>
        <v>55.38</v>
      </c>
      <c r="Z1804" s="12">
        <f>[1]!s_ipo_collection_total(A1804,100000000)</f>
        <v>4.8959999999999999</v>
      </c>
      <c r="AA1804" s="2">
        <f>[1]!s_val_pe_ttm(A1804,E1804)</f>
        <v>63.716361999511719</v>
      </c>
      <c r="AB1804" s="5">
        <f>[1]!s_info_zjtxornot1(A1804,"")</f>
        <v>0</v>
      </c>
      <c r="AC1804" s="22" t="str">
        <f>[1]!s_info_nature1(A1804,"")</f>
        <v>民营企业</v>
      </c>
      <c r="AD1804" s="6" t="str">
        <f>[1]!s_info_city(A1804)</f>
        <v>肇庆市</v>
      </c>
      <c r="AE1804" s="6" t="str">
        <f>[1]!s_info_province(A1804)</f>
        <v>广东省</v>
      </c>
      <c r="AF1804">
        <v>112.47252899999999</v>
      </c>
      <c r="AG1804">
        <v>23.051545999999998</v>
      </c>
    </row>
    <row r="1805" spans="1:33" x14ac:dyDescent="0.3">
      <c r="A1805" s="12" t="s">
        <v>4150</v>
      </c>
      <c r="B1805" s="12" t="s">
        <v>4151</v>
      </c>
      <c r="C1805" s="16" t="str">
        <f>[1]!s_info_mkt(A1805)</f>
        <v>主板</v>
      </c>
      <c r="D1805" s="16" t="str">
        <f>[1]!s_ipo_listeddate(A1805)</f>
        <v>1999-06-23</v>
      </c>
      <c r="E1805" s="16" t="str">
        <f>[1]!lastradeday_s("000002","")</f>
        <v>2026-06-22</v>
      </c>
      <c r="F1805" s="16" t="str">
        <f>[1]!s_info_industry_csrc2023(A1805,"",3)</f>
        <v>房地产业</v>
      </c>
      <c r="G1805" s="16" t="str">
        <f>[1]!s_info_industry_csrc2023(A1805,"",1)</f>
        <v>房地产业</v>
      </c>
      <c r="H1805" s="16">
        <f>[1]!s_is(A1805,83,"FY","YTD","20251231",1,"",100000000)</f>
        <v>35.892617039499996</v>
      </c>
      <c r="I1805" s="16">
        <f>[1]!s_is(A1805,83,"FY","YTD","20241231",1,"",100000000)</f>
        <v>164.85113141709999</v>
      </c>
      <c r="J1805" s="16">
        <f t="shared" si="84"/>
        <v>-0.78227254656393064</v>
      </c>
      <c r="K1805" s="16">
        <f>[1]!s_is(A1805,61,"FY","YTD","20251231",1,"",100000000)</f>
        <v>2.6112593636999999</v>
      </c>
      <c r="L1805" s="16">
        <f>[1]!s_is(A1805,61,"FY","YTD","20241231",1,"",100000000)</f>
        <v>10.157409300099999</v>
      </c>
      <c r="M1805" s="16">
        <f t="shared" si="85"/>
        <v>-0.7429207304194887</v>
      </c>
      <c r="N1805" s="16">
        <f>[1]!s_fa_roe(A1805,"20251231")</f>
        <v>0.62760000000000005</v>
      </c>
      <c r="O1805" s="16">
        <f>[1]!s_stmnote_rdexp(A1805,"20251231",1,10000)</f>
        <v>0</v>
      </c>
      <c r="P1805" s="20">
        <f t="shared" si="86"/>
        <v>0</v>
      </c>
      <c r="Q1805" s="16">
        <f>[1]!s_margin_tradingbalance(A1805,"",10000)</f>
        <v>118777.38159999999</v>
      </c>
      <c r="R1805" s="16">
        <f>[1]!s_margin_seclendingbalance(A1805,"",10000)</f>
        <v>780.952</v>
      </c>
      <c r="S1805" s="17">
        <f>[1]!s_val_ev(A1805,"",100000000)</f>
        <v>270.58431744000001</v>
      </c>
      <c r="T1805" s="17">
        <f>[1]!share_freesharesmv(A1805,"",100000000)</f>
        <v>116.81659375380001</v>
      </c>
      <c r="U1805" s="17">
        <f>[1]!s_dq_amount_btin(A1805,E1805,100000000)</f>
        <v>4.8316245799999997</v>
      </c>
      <c r="V1805" s="17">
        <f>[1]!s_dq_turn(A1805,E1805)</f>
        <v>1.8022042131591791</v>
      </c>
      <c r="W1805" s="2">
        <f>[1]!s_pq_amount(A1805,"20260101","",100000000)</f>
        <v>616.93545979999999</v>
      </c>
      <c r="X1805" s="2">
        <f>[1]!s_pq_avgamount(A1805,"20260101","",100000000)</f>
        <v>5.6085041799999997</v>
      </c>
      <c r="Y1805" s="17">
        <f>[1]!s_ipo_dilutedpe(A1805)</f>
        <v>0</v>
      </c>
      <c r="Z1805" s="12">
        <f>[1]!s_ipo_collection_total(A1805,100000000)</f>
        <v>3.25</v>
      </c>
      <c r="AA1805" s="2">
        <f>[1]!s_val_pe_ttm(A1805,E1805)</f>
        <v>178.44868469238281</v>
      </c>
      <c r="AB1805" s="5">
        <f>[1]!s_info_zjtxornot1(A1805,"")</f>
        <v>0</v>
      </c>
      <c r="AC1805" s="22" t="str">
        <f>[1]!s_info_nature1(A1805,"")</f>
        <v>地方国有企业</v>
      </c>
      <c r="AD1805" s="6" t="str">
        <f>[1]!s_info_city(A1805)</f>
        <v>衢州市</v>
      </c>
      <c r="AE1805" s="6" t="str">
        <f>[1]!s_info_province(A1805)</f>
        <v>浙江省</v>
      </c>
      <c r="AF1805">
        <v>118.87263</v>
      </c>
      <c r="AG1805">
        <v>28.941707999999998</v>
      </c>
    </row>
    <row r="1806" spans="1:33" x14ac:dyDescent="0.3">
      <c r="A1806" s="12" t="s">
        <v>4152</v>
      </c>
      <c r="B1806" s="12" t="s">
        <v>4153</v>
      </c>
      <c r="C1806" s="16" t="str">
        <f>[1]!s_info_mkt(A1806)</f>
        <v>创业板</v>
      </c>
      <c r="D1806" s="16" t="str">
        <f>[1]!s_ipo_listeddate(A1806)</f>
        <v>2021-12-07</v>
      </c>
      <c r="E1806" s="16" t="str">
        <f>[1]!lastradeday_s("000002","")</f>
        <v>2026-06-22</v>
      </c>
      <c r="F1806" s="16" t="str">
        <f>[1]!s_info_industry_csrc2023(A1806,"",3)</f>
        <v>专用设备制造业</v>
      </c>
      <c r="G1806" s="16" t="str">
        <f>[1]!s_info_industry_csrc2023(A1806,"",1)</f>
        <v>制造业</v>
      </c>
      <c r="H1806" s="16">
        <f>[1]!s_is(A1806,83,"FY","YTD","20251231",1,"",100000000)</f>
        <v>11.613058776400001</v>
      </c>
      <c r="I1806" s="16">
        <f>[1]!s_is(A1806,83,"FY","YTD","20241231",1,"",100000000)</f>
        <v>10.910083746400002</v>
      </c>
      <c r="J1806" s="16">
        <f t="shared" si="84"/>
        <v>6.4433513650338448E-2</v>
      </c>
      <c r="K1806" s="16">
        <f>[1]!s_is(A1806,61,"FY","YTD","20251231",1,"",100000000)</f>
        <v>1.0842679185999999</v>
      </c>
      <c r="L1806" s="16">
        <f>[1]!s_is(A1806,61,"FY","YTD","20241231",1,"",100000000)</f>
        <v>0.86133070400000011</v>
      </c>
      <c r="M1806" s="16">
        <f t="shared" si="85"/>
        <v>0.25882882563536225</v>
      </c>
      <c r="N1806" s="16">
        <f>[1]!s_fa_roe(A1806,"20251231")</f>
        <v>5.7629000000000001</v>
      </c>
      <c r="O1806" s="16">
        <f>[1]!s_stmnote_rdexp(A1806,"20251231",1,10000)</f>
        <v>4553.9116799999993</v>
      </c>
      <c r="P1806" s="20">
        <f t="shared" si="86"/>
        <v>3.9213714213299562E-2</v>
      </c>
      <c r="Q1806" s="16">
        <f>[1]!s_margin_tradingbalance(A1806,"",10000)</f>
        <v>7884.9062999999996</v>
      </c>
      <c r="R1806" s="16">
        <f>[1]!s_margin_seclendingbalance(A1806,"",10000)</f>
        <v>6.5975000000000001</v>
      </c>
      <c r="S1806" s="17">
        <f>[1]!s_val_ev(A1806,"",100000000)</f>
        <v>34.628397999999997</v>
      </c>
      <c r="T1806" s="17">
        <f>[1]!share_freesharesmv(A1806,"",100000000)</f>
        <v>11.385224812500001</v>
      </c>
      <c r="U1806" s="17">
        <f>[1]!s_dq_amount_btin(A1806,E1806,100000000)</f>
        <v>0.40982370000000001</v>
      </c>
      <c r="V1806" s="17">
        <f>[1]!s_dq_turn(A1806,E1806)</f>
        <v>1.2555447413293521</v>
      </c>
      <c r="W1806" s="2">
        <f>[1]!s_pq_amount(A1806,"20260101","",100000000)</f>
        <v>62.419919069999999</v>
      </c>
      <c r="X1806" s="2">
        <f>[1]!s_pq_avgamount(A1806,"20260101","",100000000)</f>
        <v>0.56745380972727277</v>
      </c>
      <c r="Y1806" s="17">
        <f>[1]!s_ipo_dilutedpe(A1806)</f>
        <v>48.22</v>
      </c>
      <c r="Z1806" s="12">
        <f>[1]!s_ipo_collection_total(A1806,100000000)</f>
        <v>9.7619520000000009</v>
      </c>
      <c r="AA1806" s="2">
        <f>[1]!s_val_pe_ttm(A1806,E1806)</f>
        <v>40.107879638671875</v>
      </c>
      <c r="AB1806" s="5">
        <f>[1]!s_info_zjtxornot1(A1806,"")</f>
        <v>1</v>
      </c>
      <c r="AC1806" s="22" t="str">
        <f>[1]!s_info_nature1(A1806,"")</f>
        <v>民营企业</v>
      </c>
      <c r="AD1806" s="6" t="str">
        <f>[1]!s_info_city(A1806)</f>
        <v>诸城市</v>
      </c>
      <c r="AE1806" s="6" t="str">
        <f>[1]!s_info_province(A1806)</f>
        <v>山东省</v>
      </c>
      <c r="AF1806">
        <v>119.41616999999999</v>
      </c>
      <c r="AG1806">
        <v>36.016658</v>
      </c>
    </row>
    <row r="1807" spans="1:33" x14ac:dyDescent="0.3">
      <c r="A1807" s="12" t="s">
        <v>4154</v>
      </c>
      <c r="B1807" s="12" t="s">
        <v>4155</v>
      </c>
      <c r="C1807" s="16" t="str">
        <f>[1]!s_info_mkt(A1807)</f>
        <v>主板</v>
      </c>
      <c r="D1807" s="16" t="str">
        <f>[1]!s_ipo_listeddate(A1807)</f>
        <v>2011-02-25</v>
      </c>
      <c r="E1807" s="16" t="str">
        <f>[1]!lastradeday_s("000002","")</f>
        <v>2026-06-22</v>
      </c>
      <c r="F1807" s="16" t="str">
        <f>[1]!s_info_industry_csrc2023(A1807,"",3)</f>
        <v>计算机、通信和其他电子设备制造业</v>
      </c>
      <c r="G1807" s="16" t="str">
        <f>[1]!s_info_industry_csrc2023(A1807,"",1)</f>
        <v>制造业</v>
      </c>
      <c r="H1807" s="16">
        <f>[1]!s_is(A1807,83,"FY","YTD","20251231",1,"",100000000)</f>
        <v>31.467733913899998</v>
      </c>
      <c r="I1807" s="16">
        <f>[1]!s_is(A1807,83,"FY","YTD","20241231",1,"",100000000)</f>
        <v>28.940915514</v>
      </c>
      <c r="J1807" s="16">
        <f t="shared" si="84"/>
        <v>8.7309553102342674E-2</v>
      </c>
      <c r="K1807" s="16">
        <f>[1]!s_is(A1807,61,"FY","YTD","20251231",1,"",100000000)</f>
        <v>1.242377659</v>
      </c>
      <c r="L1807" s="16">
        <f>[1]!s_is(A1807,61,"FY","YTD","20241231",1,"",100000000)</f>
        <v>2.4763002615</v>
      </c>
      <c r="M1807" s="16">
        <f t="shared" si="85"/>
        <v>-0.49829280466681403</v>
      </c>
      <c r="N1807" s="16">
        <f>[1]!s_fa_roe(A1807,"20251231")</f>
        <v>8.4337</v>
      </c>
      <c r="O1807" s="16">
        <f>[1]!s_stmnote_rdexp(A1807,"20251231",1,10000)</f>
        <v>9747.8818599999995</v>
      </c>
      <c r="P1807" s="20">
        <f t="shared" si="86"/>
        <v>3.0977387461936508E-2</v>
      </c>
      <c r="Q1807" s="16">
        <f>[1]!s_margin_tradingbalance(A1807,"",10000)</f>
        <v>0</v>
      </c>
      <c r="R1807" s="16">
        <f>[1]!s_margin_seclendingbalance(A1807,"",10000)</f>
        <v>0</v>
      </c>
      <c r="S1807" s="17">
        <f>[1]!s_val_ev(A1807,"",100000000)</f>
        <v>297.5071518108</v>
      </c>
      <c r="T1807" s="17">
        <f>[1]!share_freesharesmv(A1807,"",100000000)</f>
        <v>102.67680736440001</v>
      </c>
      <c r="U1807" s="17">
        <f>[1]!s_dq_amount_btin(A1807,E1807,100000000)</f>
        <v>13.96329252</v>
      </c>
      <c r="V1807" s="17">
        <f>[1]!s_dq_turn(A1807,E1807)</f>
        <v>5.0658706603837125</v>
      </c>
      <c r="W1807" s="2">
        <f>[1]!s_pq_amount(A1807,"20260101","",100000000)</f>
        <v>629.03843174999997</v>
      </c>
      <c r="X1807" s="2">
        <f>[1]!s_pq_avgamount(A1807,"20260101","",100000000)</f>
        <v>5.7185311977272724</v>
      </c>
      <c r="Y1807" s="17">
        <f>[1]!s_ipo_dilutedpe(A1807)</f>
        <v>31.75</v>
      </c>
      <c r="Z1807" s="12">
        <f>[1]!s_ipo_collection_total(A1807,100000000)</f>
        <v>5</v>
      </c>
      <c r="AA1807" s="2">
        <f>[1]!s_val_pe_ttm(A1807,E1807)</f>
        <v>172.64894104003906</v>
      </c>
      <c r="AB1807" s="5">
        <f>[1]!s_info_zjtxornot1(A1807,"")</f>
        <v>0</v>
      </c>
      <c r="AC1807" s="22" t="str">
        <f>[1]!s_info_nature1(A1807,"")</f>
        <v>地方国有企业</v>
      </c>
      <c r="AD1807" s="6" t="str">
        <f>[1]!s_info_city(A1807)</f>
        <v>杭州市</v>
      </c>
      <c r="AE1807" s="6" t="str">
        <f>[1]!s_info_province(A1807)</f>
        <v>浙江省</v>
      </c>
      <c r="AF1807">
        <v>120.153576</v>
      </c>
      <c r="AG1807">
        <v>30.287458999999998</v>
      </c>
    </row>
    <row r="1808" spans="1:33" x14ac:dyDescent="0.3">
      <c r="A1808" s="12" t="s">
        <v>4156</v>
      </c>
      <c r="B1808" s="12" t="s">
        <v>4157</v>
      </c>
      <c r="C1808" s="16" t="str">
        <f>[1]!s_info_mkt(A1808)</f>
        <v>主板</v>
      </c>
      <c r="D1808" s="16" t="str">
        <f>[1]!s_ipo_listeddate(A1808)</f>
        <v>2012-05-25</v>
      </c>
      <c r="E1808" s="16" t="str">
        <f>[1]!lastradeday_s("000002","")</f>
        <v>2026-06-22</v>
      </c>
      <c r="F1808" s="16" t="str">
        <f>[1]!s_info_industry_csrc2023(A1808,"",3)</f>
        <v>医药制造业</v>
      </c>
      <c r="G1808" s="16" t="str">
        <f>[1]!s_info_industry_csrc2023(A1808,"",1)</f>
        <v>制造业</v>
      </c>
      <c r="H1808" s="16">
        <f>[1]!s_is(A1808,83,"FY","YTD","20251231",1,"",100000000)</f>
        <v>27.410741838299998</v>
      </c>
      <c r="I1808" s="16">
        <f>[1]!s_is(A1808,83,"FY","YTD","20241231",1,"",100000000)</f>
        <v>28.689365377199998</v>
      </c>
      <c r="J1808" s="16">
        <f t="shared" si="84"/>
        <v>-4.4567857186417537E-2</v>
      </c>
      <c r="K1808" s="16">
        <f>[1]!s_is(A1808,61,"FY","YTD","20251231",1,"",100000000)</f>
        <v>1.9562890118</v>
      </c>
      <c r="L1808" s="16">
        <f>[1]!s_is(A1808,61,"FY","YTD","20241231",1,"",100000000)</f>
        <v>1.8382571134000001</v>
      </c>
      <c r="M1808" s="16">
        <f t="shared" si="85"/>
        <v>6.4208590593559975E-2</v>
      </c>
      <c r="N1808" s="16">
        <f>[1]!s_fa_roe(A1808,"20251231")</f>
        <v>4.4307999999999996</v>
      </c>
      <c r="O1808" s="16">
        <f>[1]!s_stmnote_rdexp(A1808,"20251231",1,10000)</f>
        <v>28887.221035000002</v>
      </c>
      <c r="P1808" s="20">
        <f t="shared" si="86"/>
        <v>0.10538649849540727</v>
      </c>
      <c r="Q1808" s="16">
        <f>[1]!s_margin_tradingbalance(A1808,"",10000)</f>
        <v>113676.9317</v>
      </c>
      <c r="R1808" s="16">
        <f>[1]!s_margin_seclendingbalance(A1808,"",10000)</f>
        <v>358.44959999999998</v>
      </c>
      <c r="S1808" s="17">
        <f>[1]!s_val_ev(A1808,"",100000000)</f>
        <v>103.56922054800002</v>
      </c>
      <c r="T1808" s="17">
        <f>[1]!share_freesharesmv(A1808,"",100000000)</f>
        <v>74.439292339999994</v>
      </c>
      <c r="U1808" s="17">
        <f>[1]!s_dq_amount_btin(A1808,E1808,100000000)</f>
        <v>1.4807984599999999</v>
      </c>
      <c r="V1808" s="17">
        <f>[1]!s_dq_turn(A1808,E1808)</f>
        <v>1.6142427193556175</v>
      </c>
      <c r="W1808" s="2">
        <f>[1]!s_pq_amount(A1808,"20260101","",100000000)</f>
        <v>201.4352294</v>
      </c>
      <c r="X1808" s="2">
        <f>[1]!s_pq_avgamount(A1808,"20260101","",100000000)</f>
        <v>1.8312293581818182</v>
      </c>
      <c r="Y1808" s="17">
        <f>[1]!s_ipo_dilutedpe(A1808)</f>
        <v>22.81</v>
      </c>
      <c r="Z1808" s="12">
        <f>[1]!s_ipo_collection_total(A1808,100000000)</f>
        <v>7.02</v>
      </c>
      <c r="AA1808" s="2">
        <f>[1]!s_val_pe_ttm(A1808,E1808)</f>
        <v>50.686542510986328</v>
      </c>
      <c r="AB1808" s="5">
        <f>[1]!s_info_zjtxornot1(A1808,"")</f>
        <v>1</v>
      </c>
      <c r="AC1808" s="22" t="str">
        <f>[1]!s_info_nature1(A1808,"")</f>
        <v>民营企业</v>
      </c>
      <c r="AD1808" s="6" t="str">
        <f>[1]!s_info_city(A1808)</f>
        <v>烟台市</v>
      </c>
      <c r="AE1808" s="6" t="str">
        <f>[1]!s_info_province(A1808)</f>
        <v>山东省</v>
      </c>
      <c r="AF1808">
        <v>121.39138199999999</v>
      </c>
      <c r="AG1808">
        <v>37.539296999999998</v>
      </c>
    </row>
    <row r="1809" spans="1:33" x14ac:dyDescent="0.3">
      <c r="A1809" s="12" t="s">
        <v>4158</v>
      </c>
      <c r="B1809" s="12" t="s">
        <v>4159</v>
      </c>
      <c r="C1809" s="16" t="str">
        <f>[1]!s_info_mkt(A1809)</f>
        <v>科创板</v>
      </c>
      <c r="D1809" s="16" t="str">
        <f>[1]!s_ipo_listeddate(A1809)</f>
        <v>2023-03-31</v>
      </c>
      <c r="E1809" s="16" t="str">
        <f>[1]!lastradeday_s("000002","")</f>
        <v>2026-06-22</v>
      </c>
      <c r="F1809" s="16" t="str">
        <f>[1]!s_info_industry_csrc2023(A1809,"",3)</f>
        <v>专用设备制造业</v>
      </c>
      <c r="G1809" s="16" t="str">
        <f>[1]!s_info_industry_csrc2023(A1809,"",1)</f>
        <v>制造业</v>
      </c>
      <c r="H1809" s="16">
        <f>[1]!s_is(A1809,83,"FY","YTD","20251231",1,"",100000000)</f>
        <v>10.779270634300001</v>
      </c>
      <c r="I1809" s="16">
        <f>[1]!s_is(A1809,83,"FY","YTD","20241231",1,"",100000000)</f>
        <v>7.3949592624999996</v>
      </c>
      <c r="J1809" s="16">
        <f t="shared" si="84"/>
        <v>0.45765111769606603</v>
      </c>
      <c r="K1809" s="16">
        <f>[1]!s_is(A1809,61,"FY","YTD","20251231",1,"",100000000)</f>
        <v>1.7604168221000001</v>
      </c>
      <c r="L1809" s="16">
        <f>[1]!s_is(A1809,61,"FY","YTD","20241231",1,"",100000000)</f>
        <v>1.4330442686000002</v>
      </c>
      <c r="M1809" s="16">
        <f t="shared" si="85"/>
        <v>0.22844552724098574</v>
      </c>
      <c r="N1809" s="16">
        <f>[1]!s_fa_roe(A1809,"20251231")</f>
        <v>5.3311000000000002</v>
      </c>
      <c r="O1809" s="16">
        <f>[1]!s_stmnote_rdexp(A1809,"20251231",1,10000)</f>
        <v>11900.957184999999</v>
      </c>
      <c r="P1809" s="20">
        <f t="shared" si="86"/>
        <v>0.11040595963080056</v>
      </c>
      <c r="Q1809" s="16">
        <f>[1]!s_margin_tradingbalance(A1809,"",10000)</f>
        <v>69877.483600000007</v>
      </c>
      <c r="R1809" s="16">
        <f>[1]!s_margin_seclendingbalance(A1809,"",10000)</f>
        <v>136.7192</v>
      </c>
      <c r="S1809" s="17">
        <f>[1]!s_val_ev(A1809,"",100000000)</f>
        <v>289.95498718899995</v>
      </c>
      <c r="T1809" s="17">
        <f>[1]!share_freesharesmv(A1809,"",100000000)</f>
        <v>187.29367333399998</v>
      </c>
      <c r="U1809" s="17">
        <f>[1]!s_dq_amount_btin(A1809,E1809,100000000)</f>
        <v>13.76414516</v>
      </c>
      <c r="V1809" s="17">
        <f>[1]!s_dq_turn(A1809,E1809)</f>
        <v>6.8750720026089827</v>
      </c>
      <c r="W1809" s="2">
        <f>[1]!s_pq_amount(A1809,"20260101","",100000000)</f>
        <v>685.64916357000004</v>
      </c>
      <c r="X1809" s="2">
        <f>[1]!s_pq_avgamount(A1809,"20260101","",100000000)</f>
        <v>6.8564916357000003</v>
      </c>
      <c r="Y1809" s="17">
        <f>[1]!s_ipo_dilutedpe(A1809)</f>
        <v>267.32</v>
      </c>
      <c r="Z1809" s="12">
        <f>[1]!s_ipo_collection_total(A1809,100000000)</f>
        <v>30.2495130346</v>
      </c>
      <c r="AA1809" s="2">
        <f>[1]!s_val_pe_ttm(A1809,E1809)</f>
        <v>156.84565734863281</v>
      </c>
      <c r="AB1809" s="5">
        <f>[1]!s_info_zjtxornot1(A1809,"")</f>
        <v>1</v>
      </c>
      <c r="AC1809" s="22" t="str">
        <f>[1]!s_info_nature1(A1809,"")</f>
        <v>民营企业</v>
      </c>
      <c r="AD1809" s="6" t="str">
        <f>[1]!s_info_city(A1809)</f>
        <v>无锡市</v>
      </c>
      <c r="AE1809" s="6" t="str">
        <f>[1]!s_info_province(A1809)</f>
        <v>江苏省</v>
      </c>
      <c r="AF1809">
        <v>120.301663</v>
      </c>
      <c r="AG1809">
        <v>31.574729000000001</v>
      </c>
    </row>
    <row r="1810" spans="1:33" x14ac:dyDescent="0.3">
      <c r="A1810" s="12" t="s">
        <v>4160</v>
      </c>
      <c r="B1810" s="12" t="s">
        <v>4161</v>
      </c>
      <c r="C1810" s="16" t="str">
        <f>[1]!s_info_mkt(A1810)</f>
        <v>主板</v>
      </c>
      <c r="D1810" s="16" t="str">
        <f>[1]!s_ipo_listeddate(A1810)</f>
        <v>2017-04-07</v>
      </c>
      <c r="E1810" s="16" t="str">
        <f>[1]!lastradeday_s("000002","")</f>
        <v>2026-06-22</v>
      </c>
      <c r="F1810" s="16" t="str">
        <f>[1]!s_info_industry_csrc2023(A1810,"",3)</f>
        <v>医药制造业</v>
      </c>
      <c r="G1810" s="16" t="str">
        <f>[1]!s_info_industry_csrc2023(A1810,"",1)</f>
        <v>制造业</v>
      </c>
      <c r="H1810" s="16">
        <f>[1]!s_is(A1810,83,"FY","YTD","20251231",1,"",100000000)</f>
        <v>15.031225637</v>
      </c>
      <c r="I1810" s="16">
        <f>[1]!s_is(A1810,83,"FY","YTD","20241231",1,"",100000000)</f>
        <v>13.7285527257</v>
      </c>
      <c r="J1810" s="16">
        <f t="shared" si="84"/>
        <v>9.488785433743363E-2</v>
      </c>
      <c r="K1810" s="16">
        <f>[1]!s_is(A1810,61,"FY","YTD","20251231",1,"",100000000)</f>
        <v>1.0222935256999999</v>
      </c>
      <c r="L1810" s="16">
        <f>[1]!s_is(A1810,61,"FY","YTD","20241231",1,"",100000000)</f>
        <v>0.66806624450000007</v>
      </c>
      <c r="M1810" s="16">
        <f t="shared" si="85"/>
        <v>0.53022777923035713</v>
      </c>
      <c r="N1810" s="16">
        <f>[1]!s_fa_roe(A1810,"20251231")</f>
        <v>4.5149999999999997</v>
      </c>
      <c r="O1810" s="16">
        <f>[1]!s_stmnote_rdexp(A1810,"20251231",1,10000)</f>
        <v>13519.356963</v>
      </c>
      <c r="P1810" s="20">
        <f t="shared" si="86"/>
        <v>8.9941813724900302E-2</v>
      </c>
      <c r="Q1810" s="16">
        <f>[1]!s_margin_tradingbalance(A1810,"",10000)</f>
        <v>49450.547599999998</v>
      </c>
      <c r="R1810" s="16">
        <f>[1]!s_margin_seclendingbalance(A1810,"",10000)</f>
        <v>51.192</v>
      </c>
      <c r="S1810" s="17">
        <f>[1]!s_val_ev(A1810,"",100000000)</f>
        <v>90.518020134400004</v>
      </c>
      <c r="T1810" s="17">
        <f>[1]!share_freesharesmv(A1810,"",100000000)</f>
        <v>67.773047011199992</v>
      </c>
      <c r="U1810" s="17">
        <f>[1]!s_dq_amount_btin(A1810,E1810,100000000)</f>
        <v>7.3653475400000001</v>
      </c>
      <c r="V1810" s="17">
        <f>[1]!s_dq_turn(A1810,E1810)</f>
        <v>8.395436050145614</v>
      </c>
      <c r="W1810" s="2">
        <f>[1]!s_pq_amount(A1810,"20260101","",100000000)</f>
        <v>1453.82883083</v>
      </c>
      <c r="X1810" s="2">
        <f>[1]!s_pq_avgamount(A1810,"20260101","",100000000)</f>
        <v>13.216625734818182</v>
      </c>
      <c r="Y1810" s="17">
        <f>[1]!s_ipo_dilutedpe(A1810)</f>
        <v>22.98</v>
      </c>
      <c r="Z1810" s="12">
        <f>[1]!s_ipo_collection_total(A1810,100000000)</f>
        <v>4.2089999999999996</v>
      </c>
      <c r="AA1810" s="2">
        <f>[1]!s_val_pe_ttm(A1810,E1810)</f>
        <v>80.697395324707031</v>
      </c>
      <c r="AB1810" s="5">
        <f>[1]!s_info_zjtxornot1(A1810,"")</f>
        <v>0</v>
      </c>
      <c r="AC1810" s="22" t="str">
        <f>[1]!s_info_nature1(A1810,"")</f>
        <v>民营企业</v>
      </c>
      <c r="AD1810" s="6" t="str">
        <f>[1]!s_info_city(A1810)</f>
        <v>宁波市</v>
      </c>
      <c r="AE1810" s="6" t="str">
        <f>[1]!s_info_province(A1810)</f>
        <v>浙江省</v>
      </c>
      <c r="AF1810">
        <v>121.549792</v>
      </c>
      <c r="AG1810">
        <v>29.868387999999999</v>
      </c>
    </row>
    <row r="1811" spans="1:33" x14ac:dyDescent="0.3">
      <c r="A1811" s="12" t="s">
        <v>4162</v>
      </c>
      <c r="B1811" s="12" t="s">
        <v>4163</v>
      </c>
      <c r="C1811" s="16" t="str">
        <f>[1]!s_info_mkt(A1811)</f>
        <v>科创板</v>
      </c>
      <c r="D1811" s="16" t="str">
        <f>[1]!s_ipo_listeddate(A1811)</f>
        <v>2022-04-22</v>
      </c>
      <c r="E1811" s="16" t="str">
        <f>[1]!lastradeday_s("000002","")</f>
        <v>2026-06-22</v>
      </c>
      <c r="F1811" s="16" t="str">
        <f>[1]!s_info_industry_csrc2023(A1811,"",3)</f>
        <v>软件和信息技术服务业</v>
      </c>
      <c r="G1811" s="16" t="str">
        <f>[1]!s_info_industry_csrc2023(A1811,"",1)</f>
        <v>信息传输、软件和信息技术服务业</v>
      </c>
      <c r="H1811" s="16">
        <f>[1]!s_is(A1811,83,"FY","YTD","20251231",1,"",100000000)</f>
        <v>4.8865968238999997</v>
      </c>
      <c r="I1811" s="16">
        <f>[1]!s_is(A1811,83,"FY","YTD","20241231",1,"",100000000)</f>
        <v>3.9301637802999996</v>
      </c>
      <c r="J1811" s="16">
        <f t="shared" si="84"/>
        <v>0.24335704491353116</v>
      </c>
      <c r="K1811" s="16">
        <f>[1]!s_is(A1811,61,"FY","YTD","20251231",1,"",100000000)</f>
        <v>0.97344872590000009</v>
      </c>
      <c r="L1811" s="16">
        <f>[1]!s_is(A1811,61,"FY","YTD","20241231",1,"",100000000)</f>
        <v>0.78839779709999991</v>
      </c>
      <c r="M1811" s="16">
        <f t="shared" si="85"/>
        <v>0.23471771418017856</v>
      </c>
      <c r="N1811" s="16">
        <f>[1]!s_fa_roe(A1811,"20251231")</f>
        <v>5.6087999999999996</v>
      </c>
      <c r="O1811" s="16">
        <f>[1]!s_stmnote_rdexp(A1811,"20251231",1,10000)</f>
        <v>13701.813291999999</v>
      </c>
      <c r="P1811" s="20">
        <f t="shared" si="86"/>
        <v>0.28039582117733547</v>
      </c>
      <c r="Q1811" s="16">
        <f>[1]!s_margin_tradingbalance(A1811,"",10000)</f>
        <v>40769.112000000001</v>
      </c>
      <c r="R1811" s="16">
        <f>[1]!s_margin_seclendingbalance(A1811,"",10000)</f>
        <v>0</v>
      </c>
      <c r="S1811" s="17">
        <f>[1]!s_val_ev(A1811,"",100000000)</f>
        <v>119.84521156949999</v>
      </c>
      <c r="T1811" s="17">
        <f>[1]!share_freesharesmv(A1811,"",100000000)</f>
        <v>60.9510874403</v>
      </c>
      <c r="U1811" s="17">
        <f>[1]!s_dq_amount_btin(A1811,E1811,100000000)</f>
        <v>3.0824656699999999</v>
      </c>
      <c r="V1811" s="17">
        <f>[1]!s_dq_turn(A1811,E1811)</f>
        <v>2.6727939795989553</v>
      </c>
      <c r="W1811" s="2">
        <f>[1]!s_pq_amount(A1811,"20260101","",100000000)</f>
        <v>251.13884157999999</v>
      </c>
      <c r="X1811" s="2">
        <f>[1]!s_pq_avgamount(A1811,"20260101","",100000000)</f>
        <v>2.2830803780000002</v>
      </c>
      <c r="Y1811" s="17">
        <f>[1]!s_ipo_dilutedpe(A1811)</f>
        <v>183.74</v>
      </c>
      <c r="Z1811" s="12">
        <f>[1]!s_ipo_collection_total(A1811,100000000)</f>
        <v>14.91</v>
      </c>
      <c r="AA1811" s="2">
        <f>[1]!s_val_pe_ttm(A1811,E1811)</f>
        <v>128.94316101074219</v>
      </c>
      <c r="AB1811" s="5">
        <f>[1]!s_info_zjtxornot1(A1811,"")</f>
        <v>1</v>
      </c>
      <c r="AC1811" s="22" t="str">
        <f>[1]!s_info_nature1(A1811,"")</f>
        <v>民营企业</v>
      </c>
      <c r="AD1811" s="6" t="str">
        <f>[1]!s_info_city(A1811)</f>
        <v>东莞市</v>
      </c>
      <c r="AE1811" s="6" t="str">
        <f>[1]!s_info_province(A1811)</f>
        <v>广东省</v>
      </c>
      <c r="AF1811">
        <v>113.746262</v>
      </c>
      <c r="AG1811">
        <v>23.046237000000001</v>
      </c>
    </row>
    <row r="1812" spans="1:33" x14ac:dyDescent="0.3">
      <c r="A1812" s="12" t="s">
        <v>4164</v>
      </c>
      <c r="B1812" s="12" t="s">
        <v>4165</v>
      </c>
      <c r="C1812" s="16" t="str">
        <f>[1]!s_info_mkt(A1812)</f>
        <v>主板</v>
      </c>
      <c r="D1812" s="16" t="str">
        <f>[1]!s_ipo_listeddate(A1812)</f>
        <v>1999-11-25</v>
      </c>
      <c r="E1812" s="16" t="str">
        <f>[1]!lastradeday_s("000002","")</f>
        <v>2026-06-22</v>
      </c>
      <c r="F1812" s="16" t="str">
        <f>[1]!s_info_industry_csrc2023(A1812,"",3)</f>
        <v>汽车制造业</v>
      </c>
      <c r="G1812" s="16" t="str">
        <f>[1]!s_info_industry_csrc2023(A1812,"",1)</f>
        <v>制造业</v>
      </c>
      <c r="H1812" s="16">
        <f>[1]!s_is(A1812,83,"FY","YTD","20251231",1,"",100000000)</f>
        <v>577.37202180969996</v>
      </c>
      <c r="I1812" s="16">
        <f>[1]!s_is(A1812,83,"FY","YTD","20241231",1,"",100000000)</f>
        <v>449.29090605879998</v>
      </c>
      <c r="J1812" s="16">
        <f t="shared" si="84"/>
        <v>0.28507391096435342</v>
      </c>
      <c r="K1812" s="16">
        <f>[1]!s_is(A1812,61,"FY","YTD","20251231",1,"",100000000)</f>
        <v>16.658002341300001</v>
      </c>
      <c r="L1812" s="16">
        <f>[1]!s_is(A1812,61,"FY","YTD","20241231",1,"",100000000)</f>
        <v>14.796628336300001</v>
      </c>
      <c r="M1812" s="16">
        <f t="shared" si="85"/>
        <v>0.12579717234861962</v>
      </c>
      <c r="N1812" s="16">
        <f>[1]!s_fa_roe(A1812,"20251231")</f>
        <v>10.5806</v>
      </c>
      <c r="O1812" s="16">
        <f>[1]!s_stmnote_rdexp(A1812,"20251231",1,10000)</f>
        <v>90013.595512999993</v>
      </c>
      <c r="P1812" s="20">
        <f t="shared" si="86"/>
        <v>1.5590224692714361E-2</v>
      </c>
      <c r="Q1812" s="16">
        <f>[1]!s_margin_tradingbalance(A1812,"",10000)</f>
        <v>25633.676899999999</v>
      </c>
      <c r="R1812" s="16">
        <f>[1]!s_margin_seclendingbalance(A1812,"",10000)</f>
        <v>936.20939999999996</v>
      </c>
      <c r="S1812" s="17">
        <f>[1]!s_val_ev(A1812,"",100000000)</f>
        <v>259.39997962690001</v>
      </c>
      <c r="T1812" s="17">
        <f>[1]!share_freesharesmv(A1812,"",100000000)</f>
        <v>124.8397361925</v>
      </c>
      <c r="U1812" s="17">
        <f>[1]!s_dq_amount_btin(A1812,E1812,100000000)</f>
        <v>2.2156114200000001</v>
      </c>
      <c r="V1812" s="17">
        <f>[1]!s_dq_turn(A1812,E1812)</f>
        <v>0.86762402107244008</v>
      </c>
      <c r="W1812" s="2">
        <f>[1]!s_pq_amount(A1812,"20260101","",100000000)</f>
        <v>432.56678040000003</v>
      </c>
      <c r="X1812" s="2">
        <f>[1]!s_pq_avgamount(A1812,"20260101","",100000000)</f>
        <v>3.9324252763636363</v>
      </c>
      <c r="Y1812" s="17">
        <f>[1]!s_ipo_dilutedpe(A1812)</f>
        <v>0</v>
      </c>
      <c r="Z1812" s="12">
        <f>[1]!s_ipo_collection_total(A1812,100000000)</f>
        <v>3.3839999999999999</v>
      </c>
      <c r="AA1812" s="2">
        <f>[1]!s_val_pe_ttm(A1812,E1812)</f>
        <v>14.330633163452148</v>
      </c>
      <c r="AB1812" s="5">
        <f>[1]!s_info_zjtxornot1(A1812,"")</f>
        <v>0</v>
      </c>
      <c r="AC1812" s="22" t="str">
        <f>[1]!s_info_nature1(A1812,"")</f>
        <v>地方国有企业</v>
      </c>
      <c r="AD1812" s="6" t="str">
        <f>[1]!s_info_city(A1812)</f>
        <v>济南市</v>
      </c>
      <c r="AE1812" s="6" t="str">
        <f>[1]!s_info_province(A1812)</f>
        <v>山东省</v>
      </c>
      <c r="AF1812">
        <v>117.000923</v>
      </c>
      <c r="AG1812">
        <v>36.675806999999999</v>
      </c>
    </row>
    <row r="1813" spans="1:33" x14ac:dyDescent="0.3">
      <c r="A1813" s="12" t="s">
        <v>4166</v>
      </c>
      <c r="B1813" s="12" t="s">
        <v>4167</v>
      </c>
      <c r="C1813" s="16" t="str">
        <f>[1]!s_info_mkt(A1813)</f>
        <v>主板</v>
      </c>
      <c r="D1813" s="16" t="str">
        <f>[1]!s_ipo_listeddate(A1813)</f>
        <v>2014-12-05</v>
      </c>
      <c r="E1813" s="16" t="str">
        <f>[1]!lastradeday_s("000002","")</f>
        <v>2026-06-22</v>
      </c>
      <c r="F1813" s="16" t="str">
        <f>[1]!s_info_industry_csrc2023(A1813,"",3)</f>
        <v>医药制造业</v>
      </c>
      <c r="G1813" s="16" t="str">
        <f>[1]!s_info_industry_csrc2023(A1813,"",1)</f>
        <v>制造业</v>
      </c>
      <c r="H1813" s="16">
        <f>[1]!s_is(A1813,83,"FY","YTD","20251231",1,"",100000000)</f>
        <v>17.464423515</v>
      </c>
      <c r="I1813" s="16">
        <f>[1]!s_is(A1813,83,"FY","YTD","20241231",1,"",100000000)</f>
        <v>17.774943938699998</v>
      </c>
      <c r="J1813" s="16">
        <f t="shared" si="84"/>
        <v>-1.7469558540993524E-2</v>
      </c>
      <c r="K1813" s="16">
        <f>[1]!s_is(A1813,61,"FY","YTD","20251231",1,"",100000000)</f>
        <v>3.0638705781</v>
      </c>
      <c r="L1813" s="16">
        <f>[1]!s_is(A1813,61,"FY","YTD","20241231",1,"",100000000)</f>
        <v>2.5521620809000001</v>
      </c>
      <c r="M1813" s="16">
        <f t="shared" si="85"/>
        <v>0.20049999999198714</v>
      </c>
      <c r="N1813" s="16">
        <f>[1]!s_fa_roe(A1813,"20251231")</f>
        <v>18.376000000000001</v>
      </c>
      <c r="O1813" s="16">
        <f>[1]!s_stmnote_rdexp(A1813,"20251231",1,10000)</f>
        <v>15447.075353</v>
      </c>
      <c r="P1813" s="20">
        <f t="shared" si="86"/>
        <v>8.8448813324600598E-2</v>
      </c>
      <c r="Q1813" s="16">
        <f>[1]!s_margin_tradingbalance(A1813,"",10000)</f>
        <v>0</v>
      </c>
      <c r="R1813" s="16">
        <f>[1]!s_margin_seclendingbalance(A1813,"",10000)</f>
        <v>0</v>
      </c>
      <c r="S1813" s="17">
        <f>[1]!s_val_ev(A1813,"",100000000)</f>
        <v>40.483301392000001</v>
      </c>
      <c r="T1813" s="17">
        <f>[1]!share_freesharesmv(A1813,"",100000000)</f>
        <v>25.256350886600003</v>
      </c>
      <c r="U1813" s="17">
        <f>[1]!s_dq_amount_btin(A1813,E1813,100000000)</f>
        <v>0.76661036999999999</v>
      </c>
      <c r="V1813" s="17">
        <f>[1]!s_dq_turn(A1813,E1813)</f>
        <v>1.9229921306611604</v>
      </c>
      <c r="W1813" s="2">
        <f>[1]!s_pq_amount(A1813,"20260101","",100000000)</f>
        <v>99.826499260000006</v>
      </c>
      <c r="X1813" s="2">
        <f>[1]!s_pq_avgamount(A1813,"20260101","",100000000)</f>
        <v>0.90751362963636373</v>
      </c>
      <c r="Y1813" s="17">
        <f>[1]!s_ipo_dilutedpe(A1813)</f>
        <v>22.85</v>
      </c>
      <c r="Z1813" s="12">
        <f>[1]!s_ipo_collection_total(A1813,100000000)</f>
        <v>4.0481100000000003</v>
      </c>
      <c r="AA1813" s="2">
        <f>[1]!s_val_pe_ttm(A1813,E1813)</f>
        <v>13.207358360290527</v>
      </c>
      <c r="AB1813" s="5">
        <f>[1]!s_info_zjtxornot1(A1813,"")</f>
        <v>0</v>
      </c>
      <c r="AC1813" s="22" t="str">
        <f>[1]!s_info_nature1(A1813,"")</f>
        <v>民营企业</v>
      </c>
      <c r="AD1813" s="6" t="str">
        <f>[1]!s_info_city(A1813)</f>
        <v>长沙市</v>
      </c>
      <c r="AE1813" s="6" t="str">
        <f>[1]!s_info_province(A1813)</f>
        <v>湖南省</v>
      </c>
      <c r="AF1813">
        <v>112.98227900000001</v>
      </c>
      <c r="AG1813">
        <v>28.194089999999999</v>
      </c>
    </row>
    <row r="1814" spans="1:33" x14ac:dyDescent="0.3">
      <c r="A1814" s="12" t="s">
        <v>4168</v>
      </c>
      <c r="B1814" s="12" t="s">
        <v>4169</v>
      </c>
      <c r="C1814" s="16" t="str">
        <f>[1]!s_info_mkt(A1814)</f>
        <v>主板</v>
      </c>
      <c r="D1814" s="16" t="str">
        <f>[1]!s_ipo_listeddate(A1814)</f>
        <v>2017-03-24</v>
      </c>
      <c r="E1814" s="16" t="str">
        <f>[1]!lastradeday_s("000002","")</f>
        <v>2026-06-22</v>
      </c>
      <c r="F1814" s="16" t="str">
        <f>[1]!s_info_industry_csrc2023(A1814,"",3)</f>
        <v>体育</v>
      </c>
      <c r="G1814" s="16" t="str">
        <f>[1]!s_info_industry_csrc2023(A1814,"",1)</f>
        <v>文化、体育和娱乐业</v>
      </c>
      <c r="H1814" s="16">
        <f>[1]!s_is(A1814,83,"FY","YTD","20251231",1,"",100000000)</f>
        <v>4.9719827797000002</v>
      </c>
      <c r="I1814" s="16">
        <f>[1]!s_is(A1814,83,"FY","YTD","20241231",1,"",100000000)</f>
        <v>4.4070305036999997</v>
      </c>
      <c r="J1814" s="16">
        <f t="shared" si="84"/>
        <v>0.1281934117600696</v>
      </c>
      <c r="K1814" s="16">
        <f>[1]!s_is(A1814,61,"FY","YTD","20251231",1,"",100000000)</f>
        <v>-6.6485226799999991E-2</v>
      </c>
      <c r="L1814" s="16">
        <f>[1]!s_is(A1814,61,"FY","YTD","20241231",1,"",100000000)</f>
        <v>-0.38861443420000003</v>
      </c>
      <c r="M1814" s="16">
        <f t="shared" si="85"/>
        <v>0.8289172481797642</v>
      </c>
      <c r="N1814" s="16">
        <f>[1]!s_fa_roe(A1814,"20251231")</f>
        <v>-1.2765</v>
      </c>
      <c r="O1814" s="16">
        <f>[1]!s_stmnote_rdexp(A1814,"20251231",1,10000)</f>
        <v>623.62950899999998</v>
      </c>
      <c r="P1814" s="20">
        <f t="shared" si="86"/>
        <v>1.2542873469839906E-2</v>
      </c>
      <c r="Q1814" s="16">
        <f>[1]!s_margin_tradingbalance(A1814,"",10000)</f>
        <v>0</v>
      </c>
      <c r="R1814" s="16">
        <f>[1]!s_margin_seclendingbalance(A1814,"",10000)</f>
        <v>0</v>
      </c>
      <c r="S1814" s="17">
        <f>[1]!s_val_ev(A1814,"",100000000)</f>
        <v>22.849443259200001</v>
      </c>
      <c r="T1814" s="17">
        <f>[1]!share_freesharesmv(A1814,"",100000000)</f>
        <v>15.434286631200001</v>
      </c>
      <c r="U1814" s="17">
        <f>[1]!s_dq_amount_btin(A1814,E1814,100000000)</f>
        <v>1.03099626</v>
      </c>
      <c r="V1814" s="17">
        <f>[1]!s_dq_turn(A1814,E1814)</f>
        <v>5.8356639206496128</v>
      </c>
      <c r="W1814" s="2">
        <f>[1]!s_pq_amount(A1814,"20260101","",100000000)</f>
        <v>131.65898706999999</v>
      </c>
      <c r="X1814" s="2">
        <f>[1]!s_pq_avgamount(A1814,"20260101","",100000000)</f>
        <v>1.1968998824545456</v>
      </c>
      <c r="Y1814" s="17">
        <f>[1]!s_ipo_dilutedpe(A1814)</f>
        <v>22.98</v>
      </c>
      <c r="Z1814" s="12">
        <f>[1]!s_ipo_collection_total(A1814,100000000)</f>
        <v>1.6858599999999999</v>
      </c>
      <c r="AA1814" s="2">
        <f>[1]!s_val_pe_ttm(A1814,E1814)</f>
        <v>-323.7430419921875</v>
      </c>
      <c r="AB1814" s="5">
        <f>[1]!s_info_zjtxornot1(A1814,"")</f>
        <v>0</v>
      </c>
      <c r="AC1814" s="22" t="str">
        <f>[1]!s_info_nature1(A1814,"")</f>
        <v>民营企业</v>
      </c>
      <c r="AD1814" s="6" t="str">
        <f>[1]!s_info_city(A1814)</f>
        <v>上海市</v>
      </c>
      <c r="AE1814" s="6" t="str">
        <f>[1]!s_info_province(A1814)</f>
        <v>上海</v>
      </c>
      <c r="AF1814">
        <v>121.472644</v>
      </c>
      <c r="AG1814">
        <v>31.231705999999999</v>
      </c>
    </row>
    <row r="1815" spans="1:33" x14ac:dyDescent="0.3">
      <c r="A1815" s="12" t="s">
        <v>4170</v>
      </c>
      <c r="B1815" s="12" t="s">
        <v>4171</v>
      </c>
      <c r="C1815" s="16" t="str">
        <f>[1]!s_info_mkt(A1815)</f>
        <v>科创板</v>
      </c>
      <c r="D1815" s="16" t="str">
        <f>[1]!s_ipo_listeddate(A1815)</f>
        <v>2022-08-26</v>
      </c>
      <c r="E1815" s="16" t="str">
        <f>[1]!lastradeday_s("000002","")</f>
        <v>2026-06-22</v>
      </c>
      <c r="F1815" s="16" t="str">
        <f>[1]!s_info_industry_csrc2023(A1815,"",3)</f>
        <v>计算机、通信和其他电子设备制造业</v>
      </c>
      <c r="G1815" s="16" t="str">
        <f>[1]!s_info_industry_csrc2023(A1815,"",1)</f>
        <v>制造业</v>
      </c>
      <c r="H1815" s="16">
        <f>[1]!s_is(A1815,83,"FY","YTD","20251231",1,"",100000000)</f>
        <v>7.7162301367999993</v>
      </c>
      <c r="I1815" s="16">
        <f>[1]!s_is(A1815,83,"FY","YTD","20241231",1,"",100000000)</f>
        <v>10.034113102699999</v>
      </c>
      <c r="J1815" s="16">
        <f t="shared" si="84"/>
        <v>-0.23100028295239161</v>
      </c>
      <c r="K1815" s="16">
        <f>[1]!s_is(A1815,61,"FY","YTD","20251231",1,"",100000000)</f>
        <v>1.7004077508000002</v>
      </c>
      <c r="L1815" s="16">
        <f>[1]!s_is(A1815,61,"FY","YTD","20241231",1,"",100000000)</f>
        <v>2.8770024498</v>
      </c>
      <c r="M1815" s="16">
        <f t="shared" si="85"/>
        <v>-0.40896548387777454</v>
      </c>
      <c r="N1815" s="16">
        <f>[1]!s_fa_roe(A1815,"20251231")</f>
        <v>3.4278</v>
      </c>
      <c r="O1815" s="16">
        <f>[1]!s_stmnote_rdexp(A1815,"20251231",1,10000)</f>
        <v>17165.303806</v>
      </c>
      <c r="P1815" s="20">
        <f t="shared" si="86"/>
        <v>0.22245712610534746</v>
      </c>
      <c r="Q1815" s="16">
        <f>[1]!s_margin_tradingbalance(A1815,"",10000)</f>
        <v>52519.638200000001</v>
      </c>
      <c r="R1815" s="16">
        <f>[1]!s_margin_seclendingbalance(A1815,"",10000)</f>
        <v>109.9098</v>
      </c>
      <c r="S1815" s="17">
        <f>[1]!s_val_ev(A1815,"",100000000)</f>
        <v>90.02</v>
      </c>
      <c r="T1815" s="17">
        <f>[1]!share_freesharesmv(A1815,"",100000000)</f>
        <v>38.150944554100001</v>
      </c>
      <c r="U1815" s="17">
        <f>[1]!s_dq_amount_btin(A1815,E1815,100000000)</f>
        <v>1.6012151100000001</v>
      </c>
      <c r="V1815" s="17">
        <f>[1]!s_dq_turn(A1815,E1815)</f>
        <v>1.8018004999999999</v>
      </c>
      <c r="W1815" s="2">
        <f>[1]!s_pq_amount(A1815,"20260101","",100000000)</f>
        <v>221.00661149999999</v>
      </c>
      <c r="X1815" s="2">
        <f>[1]!s_pq_avgamount(A1815,"20260101","",100000000)</f>
        <v>2.0091510136363637</v>
      </c>
      <c r="Y1815" s="17">
        <f>[1]!s_ipo_dilutedpe(A1815)</f>
        <v>75.73</v>
      </c>
      <c r="Z1815" s="12">
        <f>[1]!s_ipo_collection_total(A1815,100000000)</f>
        <v>33.494999999999997</v>
      </c>
      <c r="AA1815" s="2">
        <f>[1]!s_val_pe_ttm(A1815,E1815)</f>
        <v>65.93572998046875</v>
      </c>
      <c r="AB1815" s="5">
        <f>[1]!s_info_zjtxornot1(A1815,"")</f>
        <v>1</v>
      </c>
      <c r="AC1815" s="22" t="str">
        <f>[1]!s_info_nature1(A1815,"")</f>
        <v>中央国有企业</v>
      </c>
      <c r="AD1815" s="6" t="str">
        <f>[1]!s_info_city(A1815)</f>
        <v>贵阳市</v>
      </c>
      <c r="AE1815" s="6" t="str">
        <f>[1]!s_info_province(A1815)</f>
        <v>贵州省</v>
      </c>
      <c r="AF1815">
        <v>106.71347799999999</v>
      </c>
      <c r="AG1815">
        <v>26.578343</v>
      </c>
    </row>
    <row r="1816" spans="1:33" x14ac:dyDescent="0.3">
      <c r="A1816" s="12" t="s">
        <v>4172</v>
      </c>
      <c r="B1816" s="12" t="s">
        <v>4173</v>
      </c>
      <c r="C1816" s="16" t="str">
        <f>[1]!s_info_mkt(A1816)</f>
        <v>主板</v>
      </c>
      <c r="D1816" s="16" t="str">
        <f>[1]!s_ipo_listeddate(A1816)</f>
        <v>2001-06-08</v>
      </c>
      <c r="E1816" s="16" t="str">
        <f>[1]!lastradeday_s("000002","")</f>
        <v>2026-06-22</v>
      </c>
      <c r="F1816" s="16" t="str">
        <f>[1]!s_info_industry_csrc2023(A1816,"",3)</f>
        <v>医药制造业</v>
      </c>
      <c r="G1816" s="16" t="str">
        <f>[1]!s_info_industry_csrc2023(A1816,"",1)</f>
        <v>制造业</v>
      </c>
      <c r="H1816" s="16">
        <f>[1]!s_is(A1816,83,"FY","YTD","20251231",1,"",100000000)</f>
        <v>152.15738549280002</v>
      </c>
      <c r="I1816" s="16">
        <f>[1]!s_is(A1816,83,"FY","YTD","20241231",1,"",100000000)</f>
        <v>156.1948030689</v>
      </c>
      <c r="J1816" s="16">
        <f t="shared" si="84"/>
        <v>-2.5848603774089818E-2</v>
      </c>
      <c r="K1816" s="16">
        <f>[1]!s_is(A1816,61,"FY","YTD","20251231",1,"",100000000)</f>
        <v>13.355477307499999</v>
      </c>
      <c r="L1816" s="16">
        <f>[1]!s_is(A1816,61,"FY","YTD","20241231",1,"",100000000)</f>
        <v>13.8657019256</v>
      </c>
      <c r="M1816" s="16">
        <f t="shared" si="85"/>
        <v>-3.6797604682239839E-2</v>
      </c>
      <c r="N1816" s="16">
        <f>[1]!s_fa_roe(A1816,"20251231")</f>
        <v>8.9893000000000001</v>
      </c>
      <c r="O1816" s="16">
        <f>[1]!s_stmnote_rdexp(A1816,"20251231",1,10000)</f>
        <v>142907.327131</v>
      </c>
      <c r="P1816" s="20">
        <f t="shared" si="86"/>
        <v>9.3920729952186435E-2</v>
      </c>
      <c r="Q1816" s="16">
        <f>[1]!s_margin_tradingbalance(A1816,"",10000)</f>
        <v>69718.660600000003</v>
      </c>
      <c r="R1816" s="16">
        <f>[1]!s_margin_seclendingbalance(A1816,"",10000)</f>
        <v>506.3922</v>
      </c>
      <c r="S1816" s="17">
        <f>[1]!s_val_ev(A1816,"",100000000)</f>
        <v>178.92054115079998</v>
      </c>
      <c r="T1816" s="17">
        <f>[1]!share_freesharesmv(A1816,"",100000000)</f>
        <v>91.325613887399996</v>
      </c>
      <c r="U1816" s="17">
        <f>[1]!s_dq_amount_btin(A1816,E1816,100000000)</f>
        <v>1.4974435100000001</v>
      </c>
      <c r="V1816" s="17">
        <f>[1]!s_dq_turn(A1816,E1816)</f>
        <v>0.85351915055571681</v>
      </c>
      <c r="W1816" s="2">
        <f>[1]!s_pq_amount(A1816,"20260101","",100000000)</f>
        <v>174.73011815000001</v>
      </c>
      <c r="X1816" s="2">
        <f>[1]!s_pq_avgamount(A1816,"20260101","",100000000)</f>
        <v>1.5884556195454547</v>
      </c>
      <c r="Y1816" s="17">
        <f>[1]!s_ipo_dilutedpe(A1816)</f>
        <v>33.29</v>
      </c>
      <c r="Z1816" s="12">
        <f>[1]!s_ipo_collection_total(A1816,100000000)</f>
        <v>17.36</v>
      </c>
      <c r="AA1816" s="2">
        <f>[1]!s_val_pe_ttm(A1816,E1816)</f>
        <v>13.608912467956543</v>
      </c>
      <c r="AB1816" s="5">
        <f>[1]!s_info_zjtxornot1(A1816,"")</f>
        <v>1</v>
      </c>
      <c r="AC1816" s="22" t="str">
        <f>[1]!s_info_nature1(A1816,"")</f>
        <v>民营企业</v>
      </c>
      <c r="AD1816" s="6" t="str">
        <f>[1]!s_info_city(A1816)</f>
        <v>深圳市</v>
      </c>
      <c r="AE1816" s="6" t="str">
        <f>[1]!s_info_province(A1816)</f>
        <v>广东省</v>
      </c>
      <c r="AF1816">
        <v>114.085947</v>
      </c>
      <c r="AG1816">
        <v>22.547000000000001</v>
      </c>
    </row>
    <row r="1817" spans="1:33" x14ac:dyDescent="0.3">
      <c r="A1817" s="12" t="s">
        <v>115</v>
      </c>
      <c r="B1817" s="12" t="s">
        <v>116</v>
      </c>
      <c r="C1817" s="16" t="str">
        <f>[1]!s_info_mkt(A1817)</f>
        <v>北证</v>
      </c>
      <c r="D1817" s="16" t="str">
        <f>[1]!s_ipo_listeddate(A1817)</f>
        <v>2026-02-10</v>
      </c>
      <c r="E1817" s="16" t="str">
        <f>[1]!lastradeday_s("000002","")</f>
        <v>2026-06-22</v>
      </c>
      <c r="F1817" s="16" t="str">
        <f>[1]!s_info_industry_csrc2023(A1817,"",3)</f>
        <v>专用设备制造业</v>
      </c>
      <c r="G1817" s="16" t="str">
        <f>[1]!s_info_industry_csrc2023(A1817,"",1)</f>
        <v>制造业</v>
      </c>
      <c r="H1817" s="16">
        <f>[1]!s_is(A1817,83,"FY","YTD","20251231",1,"",100000000)</f>
        <v>3.0165202927999997</v>
      </c>
      <c r="I1817" s="16">
        <f>[1]!s_is(A1817,83,"FY","YTD","20241231",1,"",100000000)</f>
        <v>2.7487045933999998</v>
      </c>
      <c r="J1817" s="16">
        <f t="shared" si="84"/>
        <v>9.7433423745520109E-2</v>
      </c>
      <c r="K1817" s="16">
        <f>[1]!s_is(A1817,61,"FY","YTD","20251231",1,"",100000000)</f>
        <v>0.77752717400000004</v>
      </c>
      <c r="L1817" s="16">
        <f>[1]!s_is(A1817,61,"FY","YTD","20241231",1,"",100000000)</f>
        <v>0.67130503080000004</v>
      </c>
      <c r="M1817" s="16">
        <f t="shared" si="85"/>
        <v>0.15823230621914774</v>
      </c>
      <c r="N1817" s="16">
        <f>[1]!s_fa_roe(A1817,"20251231")</f>
        <v>14.289099999999999</v>
      </c>
      <c r="O1817" s="16">
        <f>[1]!s_stmnote_rdexp(A1817,"20251231",1,10000)</f>
        <v>2295.9549710000001</v>
      </c>
      <c r="P1817" s="20">
        <f t="shared" si="86"/>
        <v>7.6112697682827288E-2</v>
      </c>
      <c r="Q1817" s="16">
        <f>[1]!s_margin_tradingbalance(A1817,"",10000)</f>
        <v>623.08849999999995</v>
      </c>
      <c r="R1817" s="16">
        <f>[1]!s_margin_seclendingbalance(A1817,"",10000)</f>
        <v>0</v>
      </c>
      <c r="S1817" s="17">
        <f>[1]!s_val_ev(A1817,"",100000000)</f>
        <v>15.415057503000002</v>
      </c>
      <c r="T1817" s="17">
        <f>[1]!share_freesharesmv(A1817,"",100000000)</f>
        <v>4.6548663570000004</v>
      </c>
      <c r="U1817" s="17">
        <f>[1]!s_dq_amount_btin(A1817,E1817,100000000)</f>
        <v>9.3874689999999997E-2</v>
      </c>
      <c r="V1817" s="17">
        <f>[1]!s_dq_turn(A1817,E1817)</f>
        <v>2.0533804339250978</v>
      </c>
      <c r="W1817" s="2">
        <f>[1]!s_pq_amount(A1817,"20260101","",100000000)</f>
        <v>39.440906009999999</v>
      </c>
      <c r="X1817" s="2">
        <f>[1]!s_pq_avgamount(A1817,"20260101","",100000000)</f>
        <v>0.46953459535714281</v>
      </c>
      <c r="Y1817" s="17">
        <f>[1]!s_ipo_dilutedpe(A1817)</f>
        <v>14.98</v>
      </c>
      <c r="Z1817" s="12">
        <f>[1]!s_ipo_collection_total(A1817,100000000)</f>
        <v>2.2650094454</v>
      </c>
      <c r="AA1817" s="2">
        <f>[1]!s_val_pe_ttm(A1817,E1817)</f>
        <v>20.808176040649414</v>
      </c>
      <c r="AB1817" s="5">
        <f>[1]!s_info_zjtxornot1(A1817,"")</f>
        <v>0</v>
      </c>
      <c r="AC1817" s="22" t="str">
        <f>[1]!s_info_nature1(A1817,"")</f>
        <v>民营企业</v>
      </c>
      <c r="AD1817" s="6" t="str">
        <f>[1]!s_info_city(A1817)</f>
        <v>张家港市</v>
      </c>
      <c r="AE1817" s="6" t="str">
        <f>[1]!s_info_province(A1817)</f>
        <v>江苏省</v>
      </c>
      <c r="AF1817">
        <v>120.627279</v>
      </c>
      <c r="AG1817">
        <v>31.907812</v>
      </c>
    </row>
    <row r="1818" spans="1:33" x14ac:dyDescent="0.3">
      <c r="A1818" s="12" t="s">
        <v>4174</v>
      </c>
      <c r="B1818" s="12" t="s">
        <v>4175</v>
      </c>
      <c r="C1818" s="16" t="str">
        <f>[1]!s_info_mkt(A1818)</f>
        <v>主板</v>
      </c>
      <c r="D1818" s="16" t="str">
        <f>[1]!s_ipo_listeddate(A1818)</f>
        <v>2003-01-07</v>
      </c>
      <c r="E1818" s="16" t="str">
        <f>[1]!lastradeday_s("000002","")</f>
        <v>2026-06-22</v>
      </c>
      <c r="F1818" s="16" t="str">
        <f>[1]!s_info_industry_csrc2023(A1818,"",3)</f>
        <v>道路运输业</v>
      </c>
      <c r="G1818" s="16" t="str">
        <f>[1]!s_info_industry_csrc2023(A1818,"",1)</f>
        <v>交通运输、仓储和邮政业</v>
      </c>
      <c r="H1818" s="16">
        <f>[1]!s_is(A1818,83,"FY","YTD","20251231",1,"",100000000)</f>
        <v>67.215741803400007</v>
      </c>
      <c r="I1818" s="16">
        <f>[1]!s_is(A1818,83,"FY","YTD","20241231",1,"",100000000)</f>
        <v>70.918326283500008</v>
      </c>
      <c r="J1818" s="16">
        <f t="shared" si="84"/>
        <v>-5.2209135129595574E-2</v>
      </c>
      <c r="K1818" s="16">
        <f>[1]!s_is(A1818,61,"FY","YTD","20251231",1,"",100000000)</f>
        <v>18.774439008199998</v>
      </c>
      <c r="L1818" s="16">
        <f>[1]!s_is(A1818,61,"FY","YTD","20241231",1,"",100000000)</f>
        <v>16.689811264900001</v>
      </c>
      <c r="M1818" s="16">
        <f t="shared" si="85"/>
        <v>0.12490421312816968</v>
      </c>
      <c r="N1818" s="16">
        <f>[1]!s_fa_roe(A1818,"20251231")</f>
        <v>14.3659</v>
      </c>
      <c r="O1818" s="16">
        <f>[1]!s_stmnote_rdexp(A1818,"20251231",1,10000)</f>
        <v>0</v>
      </c>
      <c r="P1818" s="20">
        <f t="shared" si="86"/>
        <v>0</v>
      </c>
      <c r="Q1818" s="16">
        <f>[1]!s_margin_tradingbalance(A1818,"",10000)</f>
        <v>1650.1537000000001</v>
      </c>
      <c r="R1818" s="16">
        <f>[1]!s_margin_seclendingbalance(A1818,"",10000)</f>
        <v>191.6156</v>
      </c>
      <c r="S1818" s="17">
        <f>[1]!s_val_ev(A1818,"",100000000)</f>
        <v>257.63247666804995</v>
      </c>
      <c r="T1818" s="17">
        <f>[1]!share_freesharesmv(A1818,"",100000000)</f>
        <v>37.854747947199996</v>
      </c>
      <c r="U1818" s="17">
        <f>[1]!s_dq_amount_btin(A1818,E1818,100000000)</f>
        <v>1.1270613700000001</v>
      </c>
      <c r="V1818" s="17">
        <f>[1]!s_dq_turn(A1818,E1818)</f>
        <v>0.61771748455730946</v>
      </c>
      <c r="W1818" s="2">
        <f>[1]!s_pq_amount(A1818,"20260101","",100000000)</f>
        <v>93.456420690000002</v>
      </c>
      <c r="X1818" s="2">
        <f>[1]!s_pq_avgamount(A1818,"20260101","",100000000)</f>
        <v>0.84960382445454552</v>
      </c>
      <c r="Y1818" s="17">
        <f>[1]!s_ipo_dilutedpe(A1818)</f>
        <v>12.22</v>
      </c>
      <c r="Z1818" s="12">
        <f>[1]!s_ipo_collection_total(A1818,100000000)</f>
        <v>5.5</v>
      </c>
      <c r="AA1818" s="2">
        <f>[1]!s_val_pe_ttm(A1818,E1818)</f>
        <v>14.162432670593262</v>
      </c>
      <c r="AB1818" s="5">
        <f>[1]!s_info_zjtxornot1(A1818,"")</f>
        <v>0</v>
      </c>
      <c r="AC1818" s="22" t="str">
        <f>[1]!s_info_nature1(A1818,"")</f>
        <v>地方国有企业</v>
      </c>
      <c r="AD1818" s="6" t="str">
        <f>[1]!s_info_city(A1818)</f>
        <v>合肥市</v>
      </c>
      <c r="AE1818" s="6" t="str">
        <f>[1]!s_info_province(A1818)</f>
        <v>安徽省</v>
      </c>
      <c r="AF1818">
        <v>117.28304199999999</v>
      </c>
      <c r="AG1818">
        <v>31.861190000000001</v>
      </c>
    </row>
    <row r="1819" spans="1:33" x14ac:dyDescent="0.3">
      <c r="A1819" s="12" t="s">
        <v>4176</v>
      </c>
      <c r="B1819" s="12" t="s">
        <v>4177</v>
      </c>
      <c r="C1819" s="16" t="str">
        <f>[1]!s_info_mkt(A1819)</f>
        <v>科创板</v>
      </c>
      <c r="D1819" s="16" t="str">
        <f>[1]!s_ipo_listeddate(A1819)</f>
        <v>2020-02-12</v>
      </c>
      <c r="E1819" s="16" t="str">
        <f>[1]!lastradeday_s("000002","")</f>
        <v>2026-06-22</v>
      </c>
      <c r="F1819" s="16" t="str">
        <f>[1]!s_info_industry_csrc2023(A1819,"",3)</f>
        <v>计算机、通信和其他电子设备制造业</v>
      </c>
      <c r="G1819" s="16" t="str">
        <f>[1]!s_info_industry_csrc2023(A1819,"",1)</f>
        <v>制造业</v>
      </c>
      <c r="H1819" s="16">
        <f>[1]!s_is(A1819,83,"FY","YTD","20251231",1,"",100000000)</f>
        <v>7.7698279816999998</v>
      </c>
      <c r="I1819" s="16">
        <f>[1]!s_is(A1819,83,"FY","YTD","20241231",1,"",100000000)</f>
        <v>6.1173624496999999</v>
      </c>
      <c r="J1819" s="16">
        <f t="shared" si="84"/>
        <v>0.27012712514378445</v>
      </c>
      <c r="K1819" s="16">
        <f>[1]!s_is(A1819,61,"FY","YTD","20251231",1,"",100000000)</f>
        <v>1.4902618123</v>
      </c>
      <c r="L1819" s="16">
        <f>[1]!s_is(A1819,61,"FY","YTD","20241231",1,"",100000000)</f>
        <v>1.2988745679</v>
      </c>
      <c r="M1819" s="16">
        <f t="shared" si="85"/>
        <v>0.1473485193488944</v>
      </c>
      <c r="N1819" s="16">
        <f>[1]!s_fa_roe(A1819,"20251231")</f>
        <v>13.4773</v>
      </c>
      <c r="O1819" s="16">
        <f>[1]!s_stmnote_rdexp(A1819,"20251231",1,10000)</f>
        <v>7016.8573779999997</v>
      </c>
      <c r="P1819" s="20">
        <f t="shared" si="86"/>
        <v>9.0309044093724533E-2</v>
      </c>
      <c r="Q1819" s="16">
        <f>[1]!s_margin_tradingbalance(A1819,"",10000)</f>
        <v>34900.412600000003</v>
      </c>
      <c r="R1819" s="16">
        <f>[1]!s_margin_seclendingbalance(A1819,"",10000)</f>
        <v>25.559000000000001</v>
      </c>
      <c r="S1819" s="17">
        <f>[1]!s_val_ev(A1819,"",100000000)</f>
        <v>30.3168639312</v>
      </c>
      <c r="T1819" s="17">
        <f>[1]!share_freesharesmv(A1819,"",100000000)</f>
        <v>21.877829131199995</v>
      </c>
      <c r="U1819" s="17">
        <f>[1]!s_dq_amount_btin(A1819,E1819,100000000)</f>
        <v>0.66602077000000004</v>
      </c>
      <c r="V1819" s="17">
        <f>[1]!s_dq_turn(A1819,E1819)</f>
        <v>2.2186625276494292</v>
      </c>
      <c r="W1819" s="2">
        <f>[1]!s_pq_amount(A1819,"20260101","",100000000)</f>
        <v>140.39388016000001</v>
      </c>
      <c r="X1819" s="2">
        <f>[1]!s_pq_avgamount(A1819,"20260101","",100000000)</f>
        <v>1.2763080014545454</v>
      </c>
      <c r="Y1819" s="17">
        <f>[1]!s_ipo_dilutedpe(A1819)</f>
        <v>32.380000000000003</v>
      </c>
      <c r="Z1819" s="12">
        <f>[1]!s_ipo_collection_total(A1819,100000000)</f>
        <v>3.6215185311</v>
      </c>
      <c r="AA1819" s="2">
        <f>[1]!s_val_pe_ttm(A1819,E1819)</f>
        <v>22.284114837646484</v>
      </c>
      <c r="AB1819" s="5">
        <f>[1]!s_info_zjtxornot1(A1819,"")</f>
        <v>1</v>
      </c>
      <c r="AC1819" s="22" t="str">
        <f>[1]!s_info_nature1(A1819,"")</f>
        <v>民营企业</v>
      </c>
      <c r="AD1819" s="6" t="str">
        <f>[1]!s_info_city(A1819)</f>
        <v>北京市</v>
      </c>
      <c r="AE1819" s="6" t="str">
        <f>[1]!s_info_province(A1819)</f>
        <v>北京</v>
      </c>
      <c r="AF1819">
        <v>116.40528500000001</v>
      </c>
      <c r="AG1819">
        <v>39.904989</v>
      </c>
    </row>
    <row r="1820" spans="1:33" x14ac:dyDescent="0.3">
      <c r="A1820" s="12" t="s">
        <v>4178</v>
      </c>
      <c r="B1820" s="12" t="s">
        <v>4179</v>
      </c>
      <c r="C1820" s="16" t="str">
        <f>[1]!s_info_mkt(A1820)</f>
        <v>主板</v>
      </c>
      <c r="D1820" s="16" t="str">
        <f>[1]!s_ipo_listeddate(A1820)</f>
        <v>2004-03-12</v>
      </c>
      <c r="E1820" s="16" t="str">
        <f>[1]!lastradeday_s("000002","")</f>
        <v>2026-06-22</v>
      </c>
      <c r="F1820" s="16" t="str">
        <f>[1]!s_info_industry_csrc2023(A1820,"",3)</f>
        <v>医药制造业</v>
      </c>
      <c r="G1820" s="16" t="str">
        <f>[1]!s_info_industry_csrc2023(A1820,"",1)</f>
        <v>制造业</v>
      </c>
      <c r="H1820" s="16">
        <f>[1]!s_is(A1820,83,"FY","YTD","20251231",1,"",100000000)</f>
        <v>36.288431066100003</v>
      </c>
      <c r="I1820" s="16">
        <f>[1]!s_is(A1820,83,"FY","YTD","20241231",1,"",100000000)</f>
        <v>36.298044921399999</v>
      </c>
      <c r="J1820" s="16">
        <f t="shared" si="84"/>
        <v>-2.6485876362802863E-4</v>
      </c>
      <c r="K1820" s="16">
        <f>[1]!s_is(A1820,61,"FY","YTD","20251231",1,"",100000000)</f>
        <v>2.8629309419000002</v>
      </c>
      <c r="L1820" s="16">
        <f>[1]!s_is(A1820,61,"FY","YTD","20241231",1,"",100000000)</f>
        <v>2.3075661924999999</v>
      </c>
      <c r="M1820" s="16">
        <f t="shared" si="85"/>
        <v>0.24067121073494419</v>
      </c>
      <c r="N1820" s="16">
        <f>[1]!s_fa_roe(A1820,"20251231")</f>
        <v>10.4285</v>
      </c>
      <c r="O1820" s="16">
        <f>[1]!s_stmnote_rdexp(A1820,"20251231",1,10000)</f>
        <v>26134.677581</v>
      </c>
      <c r="P1820" s="20">
        <f t="shared" si="86"/>
        <v>7.2019309772294191E-2</v>
      </c>
      <c r="Q1820" s="16">
        <f>[1]!s_margin_tradingbalance(A1820,"",10000)</f>
        <v>0</v>
      </c>
      <c r="R1820" s="16">
        <f>[1]!s_margin_seclendingbalance(A1820,"",10000)</f>
        <v>0</v>
      </c>
      <c r="S1820" s="17">
        <f>[1]!s_val_ev(A1820,"",100000000)</f>
        <v>47.055277529599998</v>
      </c>
      <c r="T1820" s="17">
        <f>[1]!share_freesharesmv(A1820,"",100000000)</f>
        <v>28.596443783600002</v>
      </c>
      <c r="U1820" s="17">
        <f>[1]!s_dq_amount_btin(A1820,E1820,100000000)</f>
        <v>0.45642489000000003</v>
      </c>
      <c r="V1820" s="17">
        <f>[1]!s_dq_turn(A1820,E1820)</f>
        <v>1.1602765646635347</v>
      </c>
      <c r="W1820" s="2">
        <f>[1]!s_pq_amount(A1820,"20260101","",100000000)</f>
        <v>85.777227420000003</v>
      </c>
      <c r="X1820" s="2">
        <f>[1]!s_pq_avgamount(A1820,"20260101","",100000000)</f>
        <v>0.77979297654545454</v>
      </c>
      <c r="Y1820" s="17">
        <f>[1]!s_ipo_dilutedpe(A1820)</f>
        <v>17.46</v>
      </c>
      <c r="Z1820" s="12">
        <f>[1]!s_ipo_collection_total(A1820,100000000)</f>
        <v>4.149</v>
      </c>
      <c r="AA1820" s="2">
        <f>[1]!s_val_pe_ttm(A1820,E1820)</f>
        <v>15.27067756652832</v>
      </c>
      <c r="AB1820" s="5">
        <f>[1]!s_info_zjtxornot1(A1820,"")</f>
        <v>0</v>
      </c>
      <c r="AC1820" s="22" t="str">
        <f>[1]!s_info_nature1(A1820,"")</f>
        <v>地方国有企业</v>
      </c>
      <c r="AD1820" s="6" t="str">
        <f>[1]!s_info_city(A1820)</f>
        <v>株洲市</v>
      </c>
      <c r="AE1820" s="6" t="str">
        <f>[1]!s_info_province(A1820)</f>
        <v>湖南省</v>
      </c>
      <c r="AF1820">
        <v>113.151737</v>
      </c>
      <c r="AG1820">
        <v>27.835806000000002</v>
      </c>
    </row>
    <row r="1821" spans="1:33" x14ac:dyDescent="0.3">
      <c r="A1821" s="12" t="s">
        <v>4180</v>
      </c>
      <c r="B1821" s="12" t="s">
        <v>4181</v>
      </c>
      <c r="C1821" s="16" t="str">
        <f>[1]!s_info_mkt(A1821)</f>
        <v>科创板</v>
      </c>
      <c r="D1821" s="16" t="str">
        <f>[1]!s_ipo_listeddate(A1821)</f>
        <v>2022-01-07</v>
      </c>
      <c r="E1821" s="16" t="str">
        <f>[1]!lastradeday_s("000002","")</f>
        <v>2026-06-22</v>
      </c>
      <c r="F1821" s="16" t="str">
        <f>[1]!s_info_industry_csrc2023(A1821,"",3)</f>
        <v>医药制造业</v>
      </c>
      <c r="G1821" s="16" t="str">
        <f>[1]!s_info_industry_csrc2023(A1821,"",1)</f>
        <v>制造业</v>
      </c>
      <c r="H1821" s="16">
        <f>[1]!s_is(A1821,83,"FY","YTD","20251231",1,"",100000000)</f>
        <v>2.7712151919000001</v>
      </c>
      <c r="I1821" s="16">
        <f>[1]!s_is(A1821,83,"FY","YTD","20241231",1,"",100000000)</f>
        <v>2.0156243259000002</v>
      </c>
      <c r="J1821" s="16">
        <f t="shared" si="84"/>
        <v>0.37486691160200181</v>
      </c>
      <c r="K1821" s="16">
        <f>[1]!s_is(A1821,61,"FY","YTD","20251231",1,"",100000000)</f>
        <v>-4.1638007675999997</v>
      </c>
      <c r="L1821" s="16">
        <f>[1]!s_is(A1821,61,"FY","YTD","20241231",1,"",100000000)</f>
        <v>-3.8406341864</v>
      </c>
      <c r="M1821" s="16">
        <f t="shared" si="85"/>
        <v>-8.4144067233572789E-2</v>
      </c>
      <c r="N1821" s="16">
        <f>[1]!s_fa_roe(A1821,"20251231")</f>
        <v>-23.4862</v>
      </c>
      <c r="O1821" s="16">
        <f>[1]!s_stmnote_rdexp(A1821,"20251231",1,10000)</f>
        <v>28262.546101</v>
      </c>
      <c r="P1821" s="20">
        <f t="shared" si="86"/>
        <v>1.0198611130455963</v>
      </c>
      <c r="Q1821" s="16">
        <f>[1]!s_margin_tradingbalance(A1821,"",10000)</f>
        <v>33912.0838</v>
      </c>
      <c r="R1821" s="16">
        <f>[1]!s_margin_seclendingbalance(A1821,"",10000)</f>
        <v>28.5335</v>
      </c>
      <c r="S1821" s="17">
        <f>[1]!s_val_ev(A1821,"",100000000)</f>
        <v>57.161997583199998</v>
      </c>
      <c r="T1821" s="17">
        <f>[1]!share_freesharesmv(A1821,"",100000000)</f>
        <v>37.945505710800006</v>
      </c>
      <c r="U1821" s="17">
        <f>[1]!s_dq_amount_btin(A1821,E1821,100000000)</f>
        <v>1.0804263199999999</v>
      </c>
      <c r="V1821" s="17">
        <f>[1]!s_dq_turn(A1821,E1821)</f>
        <v>2.5173578888068482</v>
      </c>
      <c r="W1821" s="2">
        <f>[1]!s_pq_amount(A1821,"20260101","",100000000)</f>
        <v>220.53183096999999</v>
      </c>
      <c r="X1821" s="2">
        <f>[1]!s_pq_avgamount(A1821,"20260101","",100000000)</f>
        <v>2.0048348269999998</v>
      </c>
      <c r="Y1821" s="17">
        <f>[1]!s_ipo_dilutedpe(A1821)</f>
        <v>0</v>
      </c>
      <c r="Z1821" s="12">
        <f>[1]!s_ipo_collection_total(A1821,100000000)</f>
        <v>25.277999999999999</v>
      </c>
      <c r="AA1821" s="2">
        <f>[1]!s_val_pe_ttm(A1821,E1821)</f>
        <v>-12.838242530822754</v>
      </c>
      <c r="AB1821" s="5">
        <f>[1]!s_info_zjtxornot1(A1821,"")</f>
        <v>0</v>
      </c>
      <c r="AC1821" s="22" t="str">
        <f>[1]!s_info_nature1(A1821,"")</f>
        <v>外资企业</v>
      </c>
      <c r="AD1821" s="6" t="str">
        <f>[1]!s_info_city(A1821)</f>
        <v>泰州市</v>
      </c>
      <c r="AE1821" s="6" t="str">
        <f>[1]!s_info_province(A1821)</f>
        <v>江苏省</v>
      </c>
      <c r="AF1821">
        <v>119.915176</v>
      </c>
      <c r="AG1821">
        <v>32.484881999999999</v>
      </c>
    </row>
    <row r="1822" spans="1:33" x14ac:dyDescent="0.3">
      <c r="A1822" s="12" t="s">
        <v>4182</v>
      </c>
      <c r="B1822" s="12" t="s">
        <v>4183</v>
      </c>
      <c r="C1822" s="16" t="str">
        <f>[1]!s_info_mkt(A1822)</f>
        <v>创业板</v>
      </c>
      <c r="D1822" s="16" t="str">
        <f>[1]!s_ipo_listeddate(A1822)</f>
        <v>2015-06-30</v>
      </c>
      <c r="E1822" s="16" t="str">
        <f>[1]!lastradeday_s("000002","")</f>
        <v>2026-06-22</v>
      </c>
      <c r="F1822" s="16" t="str">
        <f>[1]!s_info_industry_csrc2023(A1822,"",3)</f>
        <v>通用设备制造业</v>
      </c>
      <c r="G1822" s="16" t="str">
        <f>[1]!s_info_industry_csrc2023(A1822,"",1)</f>
        <v>制造业</v>
      </c>
      <c r="H1822" s="16">
        <f>[1]!s_is(A1822,83,"FY","YTD","20251231",1,"",100000000)</f>
        <v>10.1401671496</v>
      </c>
      <c r="I1822" s="16">
        <f>[1]!s_is(A1822,83,"FY","YTD","20241231",1,"",100000000)</f>
        <v>8.0737295415999988</v>
      </c>
      <c r="J1822" s="16">
        <f t="shared" si="84"/>
        <v>0.25594585468248021</v>
      </c>
      <c r="K1822" s="16">
        <f>[1]!s_is(A1822,61,"FY","YTD","20251231",1,"",100000000)</f>
        <v>0.19275823859999999</v>
      </c>
      <c r="L1822" s="16">
        <f>[1]!s_is(A1822,61,"FY","YTD","20241231",1,"",100000000)</f>
        <v>-2.5726933563999999</v>
      </c>
      <c r="M1822" s="16">
        <f t="shared" si="85"/>
        <v>1.0749246847163041</v>
      </c>
      <c r="N1822" s="16">
        <f>[1]!s_fa_roe(A1822,"20251231")</f>
        <v>1.3611</v>
      </c>
      <c r="O1822" s="16">
        <f>[1]!s_stmnote_rdexp(A1822,"20251231",1,10000)</f>
        <v>4730.793944</v>
      </c>
      <c r="P1822" s="20">
        <f t="shared" si="86"/>
        <v>4.6654003570213494E-2</v>
      </c>
      <c r="Q1822" s="16">
        <f>[1]!s_margin_tradingbalance(A1822,"",10000)</f>
        <v>0</v>
      </c>
      <c r="R1822" s="16">
        <f>[1]!s_margin_seclendingbalance(A1822,"",10000)</f>
        <v>0</v>
      </c>
      <c r="S1822" s="17">
        <f>[1]!s_val_ev(A1822,"",100000000)</f>
        <v>105.83163400479999</v>
      </c>
      <c r="T1822" s="17">
        <f>[1]!share_freesharesmv(A1822,"",100000000)</f>
        <v>75.975359579200017</v>
      </c>
      <c r="U1822" s="17">
        <f>[1]!s_dq_amount_btin(A1822,E1822,100000000)</f>
        <v>4.8503015400000002</v>
      </c>
      <c r="V1822" s="17">
        <f>[1]!s_dq_turn(A1822,E1822)</f>
        <v>4.5478494004955206</v>
      </c>
      <c r="W1822" s="2">
        <f>[1]!s_pq_amount(A1822,"20260101","",100000000)</f>
        <v>536.46413298000004</v>
      </c>
      <c r="X1822" s="2">
        <f>[1]!s_pq_avgamount(A1822,"20260101","",100000000)</f>
        <v>4.8769466634545457</v>
      </c>
      <c r="Y1822" s="17">
        <f>[1]!s_ipo_dilutedpe(A1822)</f>
        <v>22.96</v>
      </c>
      <c r="Z1822" s="12">
        <f>[1]!s_ipo_collection_total(A1822,100000000)</f>
        <v>3.1039680000000001</v>
      </c>
      <c r="AA1822" s="2">
        <f>[1]!s_val_pe_ttm(A1822,E1822)</f>
        <v>440.56591796875</v>
      </c>
      <c r="AB1822" s="5">
        <f>[1]!s_info_zjtxornot1(A1822,"")</f>
        <v>0</v>
      </c>
      <c r="AC1822" s="22" t="str">
        <f>[1]!s_info_nature1(A1822,"")</f>
        <v>民营企业</v>
      </c>
      <c r="AD1822" s="6" t="str">
        <f>[1]!s_info_city(A1822)</f>
        <v>太原市</v>
      </c>
      <c r="AE1822" s="6" t="str">
        <f>[1]!s_info_province(A1822)</f>
        <v>山西省</v>
      </c>
      <c r="AF1822">
        <v>112.54924800000001</v>
      </c>
      <c r="AG1822">
        <v>37.857013999999999</v>
      </c>
    </row>
    <row r="1823" spans="1:33" x14ac:dyDescent="0.3">
      <c r="A1823" s="12" t="s">
        <v>4184</v>
      </c>
      <c r="B1823" s="12" t="s">
        <v>4185</v>
      </c>
      <c r="C1823" s="16" t="str">
        <f>[1]!s_info_mkt(A1823)</f>
        <v>主板</v>
      </c>
      <c r="D1823" s="16" t="str">
        <f>[1]!s_ipo_listeddate(A1823)</f>
        <v>1997-05-08</v>
      </c>
      <c r="E1823" s="16" t="str">
        <f>[1]!lastradeday_s("000002","")</f>
        <v>2026-06-22</v>
      </c>
      <c r="F1823" s="16" t="str">
        <f>[1]!s_info_industry_csrc2023(A1823,"",3)</f>
        <v>电气机械和器材制造业</v>
      </c>
      <c r="G1823" s="16" t="str">
        <f>[1]!s_info_industry_csrc2023(A1823,"",1)</f>
        <v>制造业</v>
      </c>
      <c r="H1823" s="16">
        <f>[1]!s_is(A1823,83,"FY","YTD","20251231",1,"",100000000)</f>
        <v>123.902677075</v>
      </c>
      <c r="I1823" s="16">
        <f>[1]!s_is(A1823,83,"FY","YTD","20241231",1,"",100000000)</f>
        <v>84.4938671747</v>
      </c>
      <c r="J1823" s="16">
        <f t="shared" si="84"/>
        <v>0.46641029956432356</v>
      </c>
      <c r="K1823" s="16">
        <f>[1]!s_is(A1823,61,"FY","YTD","20251231",1,"",100000000)</f>
        <v>0.74681574810000007</v>
      </c>
      <c r="L1823" s="16">
        <f>[1]!s_is(A1823,61,"FY","YTD","20241231",1,"",100000000)</f>
        <v>-6.6733760209000001</v>
      </c>
      <c r="M1823" s="16">
        <f t="shared" si="85"/>
        <v>1.1119097359059473</v>
      </c>
      <c r="N1823" s="16">
        <f>[1]!s_fa_roe(A1823,"20251231")</f>
        <v>1.3029999999999999</v>
      </c>
      <c r="O1823" s="16">
        <f>[1]!s_stmnote_rdexp(A1823,"20251231",1,10000)</f>
        <v>19977.478674999998</v>
      </c>
      <c r="P1823" s="20">
        <f t="shared" si="86"/>
        <v>1.6123524645805153E-2</v>
      </c>
      <c r="Q1823" s="16">
        <f>[1]!s_margin_tradingbalance(A1823,"",10000)</f>
        <v>22916.424999999999</v>
      </c>
      <c r="R1823" s="16">
        <f>[1]!s_margin_seclendingbalance(A1823,"",10000)</f>
        <v>24.374099999999999</v>
      </c>
      <c r="S1823" s="17">
        <f>[1]!s_val_ev(A1823,"",100000000)</f>
        <v>47.873404621599995</v>
      </c>
      <c r="T1823" s="17">
        <f>[1]!share_freesharesmv(A1823,"",100000000)</f>
        <v>30.614311063200002</v>
      </c>
      <c r="U1823" s="17">
        <f>[1]!s_dq_amount_btin(A1823,E1823,100000000)</f>
        <v>2.1727308600000002</v>
      </c>
      <c r="V1823" s="17">
        <f>[1]!s_dq_turn(A1823,E1823)</f>
        <v>4.557848949425888</v>
      </c>
      <c r="W1823" s="2">
        <f>[1]!s_pq_amount(A1823,"20260101","",100000000)</f>
        <v>154.55595751999999</v>
      </c>
      <c r="X1823" s="2">
        <f>[1]!s_pq_avgamount(A1823,"20260101","",100000000)</f>
        <v>1.4050541592727275</v>
      </c>
      <c r="Y1823" s="17">
        <f>[1]!s_ipo_dilutedpe(A1823)</f>
        <v>0</v>
      </c>
      <c r="Z1823" s="12">
        <f>[1]!s_ipo_collection_total(A1823,100000000)</f>
        <v>0</v>
      </c>
      <c r="AA1823" s="2">
        <f>[1]!s_val_pe_ttm(A1823,E1823)</f>
        <v>248.15341186523438</v>
      </c>
      <c r="AB1823" s="5">
        <f>[1]!s_info_zjtxornot1(A1823,"")</f>
        <v>0</v>
      </c>
      <c r="AC1823" s="22" t="str">
        <f>[1]!s_info_nature1(A1823,"")</f>
        <v>外资企业</v>
      </c>
      <c r="AD1823" s="6" t="str">
        <f>[1]!s_info_city(A1823)</f>
        <v>福州市</v>
      </c>
      <c r="AE1823" s="6" t="str">
        <f>[1]!s_info_province(A1823)</f>
        <v>福建省</v>
      </c>
      <c r="AF1823">
        <v>119.30623900000001</v>
      </c>
      <c r="AG1823">
        <v>26.075302000000001</v>
      </c>
    </row>
    <row r="1824" spans="1:33" x14ac:dyDescent="0.3">
      <c r="A1824" s="12" t="s">
        <v>4186</v>
      </c>
      <c r="B1824" s="12" t="s">
        <v>4187</v>
      </c>
      <c r="C1824" s="16" t="str">
        <f>[1]!s_info_mkt(A1824)</f>
        <v>主板</v>
      </c>
      <c r="D1824" s="16" t="str">
        <f>[1]!s_ipo_listeddate(A1824)</f>
        <v>1992-04-13</v>
      </c>
      <c r="E1824" s="16" t="str">
        <f>[1]!lastradeday_s("000002","")</f>
        <v>2026-06-22</v>
      </c>
      <c r="F1824" s="16" t="str">
        <f>[1]!s_info_industry_csrc2023(A1824,"",3)</f>
        <v>房地产业</v>
      </c>
      <c r="G1824" s="16" t="str">
        <f>[1]!s_info_industry_csrc2023(A1824,"",1)</f>
        <v>房地产业</v>
      </c>
      <c r="H1824" s="16">
        <f>[1]!s_is(A1824,83,"FY","YTD","20251231",1,"",100000000)</f>
        <v>3.9573728776000001</v>
      </c>
      <c r="I1824" s="16">
        <f>[1]!s_is(A1824,83,"FY","YTD","20241231",1,"",100000000)</f>
        <v>3.0727601183999997</v>
      </c>
      <c r="J1824" s="16">
        <f t="shared" si="84"/>
        <v>0.28788864900414746</v>
      </c>
      <c r="K1824" s="16">
        <f>[1]!s_is(A1824,61,"FY","YTD","20251231",1,"",100000000)</f>
        <v>1.9272230599999999E-2</v>
      </c>
      <c r="L1824" s="16">
        <f>[1]!s_is(A1824,61,"FY","YTD","20241231",1,"",100000000)</f>
        <v>0.56421651569999998</v>
      </c>
      <c r="M1824" s="16">
        <f t="shared" si="85"/>
        <v>-0.96584249120022692</v>
      </c>
      <c r="N1824" s="16">
        <f>[1]!s_fa_roe(A1824,"20251231")</f>
        <v>1.0690999999999999</v>
      </c>
      <c r="O1824" s="16">
        <f>[1]!s_stmnote_rdexp(A1824,"20251231",1,10000)</f>
        <v>0</v>
      </c>
      <c r="P1824" s="20">
        <f t="shared" si="86"/>
        <v>0</v>
      </c>
      <c r="Q1824" s="16">
        <f>[1]!s_margin_tradingbalance(A1824,"",10000)</f>
        <v>0</v>
      </c>
      <c r="R1824" s="16">
        <f>[1]!s_margin_seclendingbalance(A1824,"",10000)</f>
        <v>0</v>
      </c>
      <c r="S1824" s="17">
        <f>[1]!s_val_ev(A1824,"",100000000)</f>
        <v>45.696497003599994</v>
      </c>
      <c r="T1824" s="17">
        <f>[1]!share_freesharesmv(A1824,"",100000000)</f>
        <v>30.346846994499995</v>
      </c>
      <c r="U1824" s="17">
        <f>[1]!s_dq_amount_btin(A1824,E1824,100000000)</f>
        <v>1.40825369</v>
      </c>
      <c r="V1824" s="17">
        <f>[1]!s_dq_turn(A1824,E1824)</f>
        <v>3.0907962060827798</v>
      </c>
      <c r="W1824" s="2">
        <f>[1]!s_pq_amount(A1824,"20260101","",100000000)</f>
        <v>147.03601276000001</v>
      </c>
      <c r="X1824" s="2">
        <f>[1]!s_pq_avgamount(A1824,"20260101","",100000000)</f>
        <v>1.3366910250909092</v>
      </c>
      <c r="Y1824" s="17">
        <f>[1]!s_ipo_dilutedpe(A1824)</f>
        <v>0</v>
      </c>
      <c r="Z1824" s="12">
        <f>[1]!s_ipo_collection_total(A1824,100000000)</f>
        <v>0</v>
      </c>
      <c r="AA1824" s="2">
        <f>[1]!s_val_pe_ttm(A1824,E1824)</f>
        <v>-2266.87255859375</v>
      </c>
      <c r="AB1824" s="5">
        <f>[1]!s_info_zjtxornot1(A1824,"")</f>
        <v>0</v>
      </c>
      <c r="AC1824" s="22" t="str">
        <f>[1]!s_info_nature1(A1824,"")</f>
        <v>公众企业</v>
      </c>
      <c r="AD1824" s="6" t="str">
        <f>[1]!s_info_city(A1824)</f>
        <v>深圳市</v>
      </c>
      <c r="AE1824" s="6" t="str">
        <f>[1]!s_info_province(A1824)</f>
        <v>广东省</v>
      </c>
      <c r="AF1824">
        <v>114.085947</v>
      </c>
      <c r="AG1824">
        <v>22.547000000000001</v>
      </c>
    </row>
    <row r="1825" spans="1:33" x14ac:dyDescent="0.3">
      <c r="A1825" s="12" t="s">
        <v>4188</v>
      </c>
      <c r="B1825" s="12" t="s">
        <v>4189</v>
      </c>
      <c r="C1825" s="16" t="str">
        <f>[1]!s_info_mkt(A1825)</f>
        <v>主板</v>
      </c>
      <c r="D1825" s="16" t="str">
        <f>[1]!s_ipo_listeddate(A1825)</f>
        <v>2019-06-20</v>
      </c>
      <c r="E1825" s="16" t="str">
        <f>[1]!lastradeday_s("000002","")</f>
        <v>2026-06-22</v>
      </c>
      <c r="F1825" s="16" t="str">
        <f>[1]!s_info_industry_csrc2023(A1825,"",3)</f>
        <v>化学原料和化学制品制造业</v>
      </c>
      <c r="G1825" s="16" t="str">
        <f>[1]!s_info_industry_csrc2023(A1825,"",1)</f>
        <v>制造业</v>
      </c>
      <c r="H1825" s="16">
        <f>[1]!s_is(A1825,83,"FY","YTD","20251231",1,"",100000000)</f>
        <v>21.770701840700003</v>
      </c>
      <c r="I1825" s="16">
        <f>[1]!s_is(A1825,83,"FY","YTD","20241231",1,"",100000000)</f>
        <v>22.1957128946</v>
      </c>
      <c r="J1825" s="16">
        <f t="shared" si="84"/>
        <v>-1.9148339858162333E-2</v>
      </c>
      <c r="K1825" s="16">
        <f>[1]!s_is(A1825,61,"FY","YTD","20251231",1,"",100000000)</f>
        <v>1.9312120016999998</v>
      </c>
      <c r="L1825" s="16">
        <f>[1]!s_is(A1825,61,"FY","YTD","20241231",1,"",100000000)</f>
        <v>2.0712905261999999</v>
      </c>
      <c r="M1825" s="16">
        <f t="shared" si="85"/>
        <v>-6.7628622217950657E-2</v>
      </c>
      <c r="N1825" s="16">
        <f>[1]!s_fa_roe(A1825,"20251231")</f>
        <v>5.7782999999999998</v>
      </c>
      <c r="O1825" s="16">
        <f>[1]!s_stmnote_rdexp(A1825,"20251231",1,10000)</f>
        <v>8949.7219750000004</v>
      </c>
      <c r="P1825" s="20">
        <f t="shared" si="86"/>
        <v>4.1109019086691213E-2</v>
      </c>
      <c r="Q1825" s="16">
        <f>[1]!s_margin_tradingbalance(A1825,"",10000)</f>
        <v>0</v>
      </c>
      <c r="R1825" s="16">
        <f>[1]!s_margin_seclendingbalance(A1825,"",10000)</f>
        <v>0</v>
      </c>
      <c r="S1825" s="17">
        <f>[1]!s_val_ev(A1825,"",100000000)</f>
        <v>49.316761200000002</v>
      </c>
      <c r="T1825" s="17">
        <f>[1]!share_freesharesmv(A1825,"",100000000)</f>
        <v>18.586528527000002</v>
      </c>
      <c r="U1825" s="17">
        <f>[1]!s_dq_amount_btin(A1825,E1825,100000000)</f>
        <v>0.6684374099999999</v>
      </c>
      <c r="V1825" s="17">
        <f>[1]!s_dq_turn(A1825,E1825)</f>
        <v>1.378083076550453</v>
      </c>
      <c r="W1825" s="2">
        <f>[1]!s_pq_amount(A1825,"20260101","",100000000)</f>
        <v>117.96774759</v>
      </c>
      <c r="X1825" s="2">
        <f>[1]!s_pq_avgamount(A1825,"20260101","",100000000)</f>
        <v>1.072434069</v>
      </c>
      <c r="Y1825" s="17">
        <f>[1]!s_ipo_dilutedpe(A1825)</f>
        <v>20.72</v>
      </c>
      <c r="Z1825" s="12">
        <f>[1]!s_ipo_collection_total(A1825,100000000)</f>
        <v>12.508896</v>
      </c>
      <c r="AA1825" s="2">
        <f>[1]!s_val_pe_ttm(A1825,E1825)</f>
        <v>23.796974182128906</v>
      </c>
      <c r="AB1825" s="5">
        <f>[1]!s_info_zjtxornot1(A1825,"")</f>
        <v>1</v>
      </c>
      <c r="AC1825" s="22" t="str">
        <f>[1]!s_info_nature1(A1825,"")</f>
        <v>民营企业</v>
      </c>
      <c r="AD1825" s="6" t="str">
        <f>[1]!s_info_city(A1825)</f>
        <v>潍坊市</v>
      </c>
      <c r="AE1825" s="6" t="str">
        <f>[1]!s_info_province(A1825)</f>
        <v>山东省</v>
      </c>
      <c r="AF1825">
        <v>119.107078</v>
      </c>
      <c r="AG1825">
        <v>36.709249999999997</v>
      </c>
    </row>
    <row r="1826" spans="1:33" x14ac:dyDescent="0.3">
      <c r="A1826" s="12" t="s">
        <v>4190</v>
      </c>
      <c r="B1826" s="12" t="s">
        <v>4191</v>
      </c>
      <c r="C1826" s="16" t="str">
        <f>[1]!s_info_mkt(A1826)</f>
        <v>主板</v>
      </c>
      <c r="D1826" s="16" t="str">
        <f>[1]!s_ipo_listeddate(A1826)</f>
        <v>2023-10-17</v>
      </c>
      <c r="E1826" s="16" t="str">
        <f>[1]!lastradeday_s("000002","")</f>
        <v>2026-06-22</v>
      </c>
      <c r="F1826" s="16" t="str">
        <f>[1]!s_info_industry_csrc2023(A1826,"",3)</f>
        <v>化学原料和化学制品制造业</v>
      </c>
      <c r="G1826" s="16" t="str">
        <f>[1]!s_info_industry_csrc2023(A1826,"",1)</f>
        <v>制造业</v>
      </c>
      <c r="H1826" s="16">
        <f>[1]!s_is(A1826,83,"FY","YTD","20251231",1,"",100000000)</f>
        <v>15.44791099</v>
      </c>
      <c r="I1826" s="16">
        <f>[1]!s_is(A1826,83,"FY","YTD","20241231",1,"",100000000)</f>
        <v>13.1817610004</v>
      </c>
      <c r="J1826" s="16">
        <f t="shared" si="84"/>
        <v>0.17191557254992218</v>
      </c>
      <c r="K1826" s="16">
        <f>[1]!s_is(A1826,61,"FY","YTD","20251231",1,"",100000000)</f>
        <v>3.1450163307999999</v>
      </c>
      <c r="L1826" s="16">
        <f>[1]!s_is(A1826,61,"FY","YTD","20241231",1,"",100000000)</f>
        <v>3.0016174802999998</v>
      </c>
      <c r="M1826" s="16">
        <f t="shared" si="85"/>
        <v>4.7773859074697278E-2</v>
      </c>
      <c r="N1826" s="16">
        <f>[1]!s_fa_roe(A1826,"20251231")</f>
        <v>14.623100000000001</v>
      </c>
      <c r="O1826" s="16">
        <f>[1]!s_stmnote_rdexp(A1826,"20251231",1,10000)</f>
        <v>3759.4208880000001</v>
      </c>
      <c r="P1826" s="20">
        <f t="shared" si="86"/>
        <v>2.4336111791643616E-2</v>
      </c>
      <c r="Q1826" s="16">
        <f>[1]!s_margin_tradingbalance(A1826,"",10000)</f>
        <v>25008.552899999999</v>
      </c>
      <c r="R1826" s="16">
        <f>[1]!s_margin_seclendingbalance(A1826,"",10000)</f>
        <v>58.495399999999997</v>
      </c>
      <c r="S1826" s="17">
        <f>[1]!s_val_ev(A1826,"",100000000)</f>
        <v>81.282796782600002</v>
      </c>
      <c r="T1826" s="17">
        <f>[1]!share_freesharesmv(A1826,"",100000000)</f>
        <v>20.265951032599997</v>
      </c>
      <c r="U1826" s="17">
        <f>[1]!s_dq_amount_btin(A1826,E1826,100000000)</f>
        <v>0.67933116999999998</v>
      </c>
      <c r="V1826" s="17">
        <f>[1]!s_dq_turn(A1826,E1826)</f>
        <v>3.2949704399171815</v>
      </c>
      <c r="W1826" s="2">
        <f>[1]!s_pq_amount(A1826,"20260101","",100000000)</f>
        <v>94.226979659999998</v>
      </c>
      <c r="X1826" s="2">
        <f>[1]!s_pq_avgamount(A1826,"20260101","",100000000)</f>
        <v>0.85660890599999995</v>
      </c>
      <c r="Y1826" s="17">
        <f>[1]!s_ipo_dilutedpe(A1826)</f>
        <v>45.56</v>
      </c>
      <c r="Z1826" s="12">
        <f>[1]!s_ipo_collection_total(A1826,100000000)</f>
        <v>10.547922</v>
      </c>
      <c r="AA1826" s="2">
        <f>[1]!s_val_pe_ttm(A1826,E1826)</f>
        <v>25.169651031494141</v>
      </c>
      <c r="AB1826" s="5">
        <f>[1]!s_info_zjtxornot1(A1826,"")</f>
        <v>0</v>
      </c>
      <c r="AC1826" s="22" t="str">
        <f>[1]!s_info_nature1(A1826,"")</f>
        <v>民营企业</v>
      </c>
      <c r="AD1826" s="6" t="str">
        <f>[1]!s_info_city(A1826)</f>
        <v>广州市</v>
      </c>
      <c r="AE1826" s="6" t="str">
        <f>[1]!s_info_province(A1826)</f>
        <v>广东省</v>
      </c>
      <c r="AF1826">
        <v>113.280637</v>
      </c>
      <c r="AG1826">
        <v>23.125177999999998</v>
      </c>
    </row>
    <row r="1827" spans="1:33" x14ac:dyDescent="0.3">
      <c r="A1827" s="12" t="s">
        <v>4192</v>
      </c>
      <c r="B1827" s="12" t="s">
        <v>4193</v>
      </c>
      <c r="C1827" s="16" t="str">
        <f>[1]!s_info_mkt(A1827)</f>
        <v>主板</v>
      </c>
      <c r="D1827" s="16" t="str">
        <f>[1]!s_ipo_listeddate(A1827)</f>
        <v>2010-09-10</v>
      </c>
      <c r="E1827" s="16" t="str">
        <f>[1]!lastradeday_s("000002","")</f>
        <v>2026-06-22</v>
      </c>
      <c r="F1827" s="16" t="str">
        <f>[1]!s_info_industry_csrc2023(A1827,"",3)</f>
        <v>电气机械和器材制造业</v>
      </c>
      <c r="G1827" s="16" t="str">
        <f>[1]!s_info_industry_csrc2023(A1827,"",1)</f>
        <v>制造业</v>
      </c>
      <c r="H1827" s="16">
        <f>[1]!s_is(A1827,83,"FY","YTD","20251231",1,"",100000000)</f>
        <v>51.798805405900005</v>
      </c>
      <c r="I1827" s="16">
        <f>[1]!s_is(A1827,83,"FY","YTD","20241231",1,"",100000000)</f>
        <v>54.994635380299997</v>
      </c>
      <c r="J1827" s="16">
        <f t="shared" si="84"/>
        <v>-5.8111667661766009E-2</v>
      </c>
      <c r="K1827" s="16">
        <f>[1]!s_is(A1827,61,"FY","YTD","20251231",1,"",100000000)</f>
        <v>-0.22648085670000001</v>
      </c>
      <c r="L1827" s="16">
        <f>[1]!s_is(A1827,61,"FY","YTD","20241231",1,"",100000000)</f>
        <v>-0.21404328920000001</v>
      </c>
      <c r="M1827" s="16">
        <f t="shared" si="85"/>
        <v>-5.8107719921919397E-2</v>
      </c>
      <c r="N1827" s="16">
        <f>[1]!s_fa_roe(A1827,"20251231")</f>
        <v>-1.2883</v>
      </c>
      <c r="O1827" s="16">
        <f>[1]!s_stmnote_rdexp(A1827,"20251231",1,10000)</f>
        <v>19635.442447000001</v>
      </c>
      <c r="P1827" s="20">
        <f t="shared" si="86"/>
        <v>3.7907133751705166E-2</v>
      </c>
      <c r="Q1827" s="16">
        <f>[1]!s_margin_tradingbalance(A1827,"",10000)</f>
        <v>28951.711599999999</v>
      </c>
      <c r="R1827" s="16">
        <f>[1]!s_margin_seclendingbalance(A1827,"",10000)</f>
        <v>10.4039</v>
      </c>
      <c r="S1827" s="17">
        <f>[1]!s_val_ev(A1827,"",100000000)</f>
        <v>91.159415999999993</v>
      </c>
      <c r="T1827" s="17">
        <f>[1]!share_freesharesmv(A1827,"",100000000)</f>
        <v>74.394194337000002</v>
      </c>
      <c r="U1827" s="17">
        <f>[1]!s_dq_amount_btin(A1827,E1827,100000000)</f>
        <v>5.3980206199999996</v>
      </c>
      <c r="V1827" s="17">
        <f>[1]!s_dq_turn(A1827,E1827)</f>
        <v>6.1046599191346393</v>
      </c>
      <c r="W1827" s="2">
        <f>[1]!s_pq_amount(A1827,"20260101","",100000000)</f>
        <v>1993.86104269</v>
      </c>
      <c r="X1827" s="2">
        <f>[1]!s_pq_avgamount(A1827,"20260101","",100000000)</f>
        <v>18.126009479</v>
      </c>
      <c r="Y1827" s="17">
        <f>[1]!s_ipo_dilutedpe(A1827)</f>
        <v>49.33</v>
      </c>
      <c r="Z1827" s="12">
        <f>[1]!s_ipo_collection_total(A1827,100000000)</f>
        <v>5.92</v>
      </c>
      <c r="AA1827" s="2">
        <f>[1]!s_val_pe_ttm(A1827,E1827)</f>
        <v>-1275.671142578125</v>
      </c>
      <c r="AB1827" s="5">
        <f>[1]!s_info_zjtxornot1(A1827,"")</f>
        <v>1</v>
      </c>
      <c r="AC1827" s="22" t="str">
        <f>[1]!s_info_nature1(A1827,"")</f>
        <v>民营企业</v>
      </c>
      <c r="AD1827" s="6" t="str">
        <f>[1]!s_info_city(A1827)</f>
        <v>宜兴市</v>
      </c>
      <c r="AE1827" s="6" t="str">
        <f>[1]!s_info_province(A1827)</f>
        <v>江苏省</v>
      </c>
      <c r="AF1827">
        <v>119.79026500000001</v>
      </c>
      <c r="AG1827">
        <v>31.362245000000001</v>
      </c>
    </row>
    <row r="1828" spans="1:33" x14ac:dyDescent="0.3">
      <c r="A1828" s="12" t="s">
        <v>4194</v>
      </c>
      <c r="B1828" s="12" t="s">
        <v>4195</v>
      </c>
      <c r="C1828" s="16" t="str">
        <f>[1]!s_info_mkt(A1828)</f>
        <v>主板</v>
      </c>
      <c r="D1828" s="16" t="str">
        <f>[1]!s_ipo_listeddate(A1828)</f>
        <v>2001-06-06</v>
      </c>
      <c r="E1828" s="16" t="str">
        <f>[1]!lastradeday_s("000002","")</f>
        <v>2026-06-22</v>
      </c>
      <c r="F1828" s="16" t="str">
        <f>[1]!s_info_industry_csrc2023(A1828,"",3)</f>
        <v>医药制造业</v>
      </c>
      <c r="G1828" s="16" t="str">
        <f>[1]!s_info_industry_csrc2023(A1828,"",1)</f>
        <v>制造业</v>
      </c>
      <c r="H1828" s="16">
        <f>[1]!s_is(A1828,83,"FY","YTD","20251231",1,"",100000000)</f>
        <v>49.173359793800003</v>
      </c>
      <c r="I1828" s="16">
        <f>[1]!s_is(A1828,83,"FY","YTD","20241231",1,"",100000000)</f>
        <v>73.067360586899994</v>
      </c>
      <c r="J1828" s="16">
        <f t="shared" si="84"/>
        <v>-0.32701332853925291</v>
      </c>
      <c r="K1828" s="16">
        <f>[1]!s_is(A1828,61,"FY","YTD","20251231",1,"",100000000)</f>
        <v>21.3102153679</v>
      </c>
      <c r="L1828" s="16">
        <f>[1]!s_is(A1828,61,"FY","YTD","20241231",1,"",100000000)</f>
        <v>22.293342361399997</v>
      </c>
      <c r="M1828" s="16">
        <f t="shared" si="85"/>
        <v>-4.4099578141420424E-2</v>
      </c>
      <c r="N1828" s="16">
        <f>[1]!s_fa_roe(A1828,"20251231")</f>
        <v>28.521799999999999</v>
      </c>
      <c r="O1828" s="16">
        <f>[1]!s_stmnote_rdexp(A1828,"20251231",1,10000)</f>
        <v>20406.023290000001</v>
      </c>
      <c r="P1828" s="20">
        <f t="shared" si="86"/>
        <v>4.1498126984955142E-2</v>
      </c>
      <c r="Q1828" s="16">
        <f>[1]!s_margin_tradingbalance(A1828,"",10000)</f>
        <v>42053.762600000002</v>
      </c>
      <c r="R1828" s="16">
        <f>[1]!s_margin_seclendingbalance(A1828,"",10000)</f>
        <v>742.42079999999999</v>
      </c>
      <c r="S1828" s="17">
        <f>[1]!s_val_ev(A1828,"",100000000)</f>
        <v>256.99795713239996</v>
      </c>
      <c r="T1828" s="17">
        <f>[1]!share_freesharesmv(A1828,"",100000000)</f>
        <v>91.162263601199996</v>
      </c>
      <c r="U1828" s="17">
        <f>[1]!s_dq_amount_btin(A1828,E1828,100000000)</f>
        <v>1.7106830500000001</v>
      </c>
      <c r="V1828" s="17">
        <f>[1]!s_dq_turn(A1828,E1828)</f>
        <v>0.81394350840187524</v>
      </c>
      <c r="W1828" s="2">
        <f>[1]!s_pq_amount(A1828,"20260101","",100000000)</f>
        <v>196.29388001000001</v>
      </c>
      <c r="X1828" s="2">
        <f>[1]!s_pq_avgamount(A1828,"20260101","",100000000)</f>
        <v>1.7844898182727271</v>
      </c>
      <c r="Y1828" s="17">
        <f>[1]!s_ipo_dilutedpe(A1828)</f>
        <v>40.32</v>
      </c>
      <c r="Z1828" s="12">
        <f>[1]!s_ipo_collection_total(A1828,100000000)</f>
        <v>4</v>
      </c>
      <c r="AA1828" s="2">
        <f>[1]!s_val_pe_ttm(A1828,E1828)</f>
        <v>13.345948219299316</v>
      </c>
      <c r="AB1828" s="5">
        <f>[1]!s_info_zjtxornot1(A1828,"")</f>
        <v>0</v>
      </c>
      <c r="AC1828" s="22" t="str">
        <f>[1]!s_info_nature1(A1828,"")</f>
        <v>公众企业</v>
      </c>
      <c r="AD1828" s="6" t="str">
        <f>[1]!s_info_city(A1828)</f>
        <v>天津市</v>
      </c>
      <c r="AE1828" s="6" t="str">
        <f>[1]!s_info_province(A1828)</f>
        <v>天津</v>
      </c>
      <c r="AF1828">
        <v>117.19018199999999</v>
      </c>
      <c r="AG1828">
        <v>39.125596000000002</v>
      </c>
    </row>
    <row r="1829" spans="1:33" x14ac:dyDescent="0.3">
      <c r="A1829" s="12" t="s">
        <v>4196</v>
      </c>
      <c r="B1829" s="12" t="s">
        <v>4197</v>
      </c>
      <c r="C1829" s="16" t="str">
        <f>[1]!s_info_mkt(A1829)</f>
        <v>科创板</v>
      </c>
      <c r="D1829" s="16" t="str">
        <f>[1]!s_ipo_listeddate(A1829)</f>
        <v>2026-02-05</v>
      </c>
      <c r="E1829" s="16" t="str">
        <f>[1]!lastradeday_s("000002","")</f>
        <v>2026-06-22</v>
      </c>
      <c r="F1829" s="16" t="str">
        <f>[1]!s_info_industry_csrc2023(A1829,"",3)</f>
        <v>专用设备制造业</v>
      </c>
      <c r="G1829" s="16" t="str">
        <f>[1]!s_info_industry_csrc2023(A1829,"",1)</f>
        <v>制造业</v>
      </c>
      <c r="H1829" s="16">
        <f>[1]!s_is(A1829,83,"FY","YTD","20251231",1,"",100000000)</f>
        <v>5.4208753691</v>
      </c>
      <c r="I1829" s="16">
        <f>[1]!s_is(A1829,83,"FY","YTD","20241231",1,"",100000000)</f>
        <v>3.1660433776999999</v>
      </c>
      <c r="J1829" s="16">
        <f t="shared" si="84"/>
        <v>0.71219238728120104</v>
      </c>
      <c r="K1829" s="16">
        <f>[1]!s_is(A1829,61,"FY","YTD","20251231",1,"",100000000)</f>
        <v>0.80015487239999994</v>
      </c>
      <c r="L1829" s="16">
        <f>[1]!s_is(A1829,61,"FY","YTD","20241231",1,"",100000000)</f>
        <v>-0.43596193090000002</v>
      </c>
      <c r="M1829" s="16">
        <f t="shared" si="85"/>
        <v>2.8353778522545756</v>
      </c>
      <c r="N1829" s="16">
        <f>[1]!s_fa_roe(A1829,"20251231")</f>
        <v>10.698700000000001</v>
      </c>
      <c r="O1829" s="16">
        <f>[1]!s_stmnote_rdexp(A1829,"20251231",1,10000)</f>
        <v>10825.003452999999</v>
      </c>
      <c r="P1829" s="20">
        <f t="shared" si="86"/>
        <v>0.19969105939429149</v>
      </c>
      <c r="Q1829" s="16">
        <f>[1]!s_margin_tradingbalance(A1829,"",10000)</f>
        <v>9976.7270000000008</v>
      </c>
      <c r="R1829" s="16">
        <f>[1]!s_margin_seclendingbalance(A1829,"",10000)</f>
        <v>0</v>
      </c>
      <c r="S1829" s="17">
        <f>[1]!s_val_ev(A1829,"",100000000)</f>
        <v>158.2098</v>
      </c>
      <c r="T1829" s="17">
        <f>[1]!share_freesharesmv(A1829,"",100000000)</f>
        <v>14.081317179999999</v>
      </c>
      <c r="U1829" s="17">
        <f>[1]!s_dq_amount_btin(A1829,E1829,100000000)</f>
        <v>1.1601101</v>
      </c>
      <c r="V1829" s="17">
        <f>[1]!s_dq_turn(A1829,E1829)</f>
        <v>8.3363438206424956</v>
      </c>
      <c r="W1829" s="2">
        <f>[1]!s_pq_amount(A1829,"20260101","",100000000)</f>
        <v>164.8963009</v>
      </c>
      <c r="X1829" s="2">
        <f>[1]!s_pq_avgamount(A1829,"20260101","",100000000)</f>
        <v>1.8953597804597702</v>
      </c>
      <c r="Y1829" s="17">
        <f>[1]!s_ipo_dilutedpe(A1829)</f>
        <v>0</v>
      </c>
      <c r="Z1829" s="12">
        <f>[1]!s_ipo_collection_total(A1829,100000000)</f>
        <v>9.9863999999999997</v>
      </c>
      <c r="AA1829" s="2">
        <f>[1]!s_val_pe_ttm(A1829,E1829)</f>
        <v>150.50352478027344</v>
      </c>
      <c r="AB1829" s="5">
        <f>[1]!s_info_zjtxornot1(A1829,"")</f>
        <v>1</v>
      </c>
      <c r="AC1829" s="22" t="str">
        <f>[1]!s_info_nature1(A1829,"")</f>
        <v>民营企业</v>
      </c>
      <c r="AD1829" s="6" t="str">
        <f>[1]!s_info_city(A1829)</f>
        <v>深圳市</v>
      </c>
      <c r="AE1829" s="6" t="str">
        <f>[1]!s_info_province(A1829)</f>
        <v>广东省</v>
      </c>
      <c r="AF1829">
        <v>114.085947</v>
      </c>
      <c r="AG1829">
        <v>22.547000000000001</v>
      </c>
    </row>
    <row r="1830" spans="1:33" x14ac:dyDescent="0.3">
      <c r="A1830" s="12" t="s">
        <v>4198</v>
      </c>
      <c r="B1830" s="12" t="s">
        <v>4199</v>
      </c>
      <c r="C1830" s="16" t="str">
        <f>[1]!s_info_mkt(A1830)</f>
        <v>创业板</v>
      </c>
      <c r="D1830" s="16" t="str">
        <f>[1]!s_ipo_listeddate(A1830)</f>
        <v>2020-06-30</v>
      </c>
      <c r="E1830" s="16" t="str">
        <f>[1]!lastradeday_s("000002","")</f>
        <v>2026-06-22</v>
      </c>
      <c r="F1830" s="16" t="str">
        <f>[1]!s_info_industry_csrc2023(A1830,"",3)</f>
        <v>石油、煤炭及其他燃料加工业</v>
      </c>
      <c r="G1830" s="16" t="str">
        <f>[1]!s_info_industry_csrc2023(A1830,"",1)</f>
        <v>制造业</v>
      </c>
      <c r="H1830" s="16">
        <f>[1]!s_is(A1830,83,"FY","YTD","20251231",1,"",100000000)</f>
        <v>28.156429062299999</v>
      </c>
      <c r="I1830" s="16">
        <f>[1]!s_is(A1830,83,"FY","YTD","20241231",1,"",100000000)</f>
        <v>22.794957528699999</v>
      </c>
      <c r="J1830" s="16">
        <f t="shared" si="84"/>
        <v>0.23520427826415724</v>
      </c>
      <c r="K1830" s="16">
        <f>[1]!s_is(A1830,61,"FY","YTD","20251231",1,"",100000000)</f>
        <v>-0.58646106310000001</v>
      </c>
      <c r="L1830" s="16">
        <f>[1]!s_is(A1830,61,"FY","YTD","20241231",1,"",100000000)</f>
        <v>-3.0681595683999996</v>
      </c>
      <c r="M1830" s="16">
        <f t="shared" si="85"/>
        <v>0.80885574885343048</v>
      </c>
      <c r="N1830" s="16">
        <f>[1]!s_fa_roe(A1830,"20251231")</f>
        <v>-10.0969</v>
      </c>
      <c r="O1830" s="16">
        <f>[1]!s_stmnote_rdexp(A1830,"20251231",1,10000)</f>
        <v>1049.192886</v>
      </c>
      <c r="P1830" s="20">
        <f t="shared" si="86"/>
        <v>3.7262995377663677E-3</v>
      </c>
      <c r="Q1830" s="16">
        <f>[1]!s_margin_tradingbalance(A1830,"",10000)</f>
        <v>0</v>
      </c>
      <c r="R1830" s="16">
        <f>[1]!s_margin_seclendingbalance(A1830,"",10000)</f>
        <v>0</v>
      </c>
      <c r="S1830" s="17">
        <f>[1]!s_val_ev(A1830,"",100000000)</f>
        <v>40.999936925</v>
      </c>
      <c r="T1830" s="17">
        <f>[1]!share_freesharesmv(A1830,"",100000000)</f>
        <v>22.435559517000002</v>
      </c>
      <c r="U1830" s="17">
        <f>[1]!s_dq_amount_btin(A1830,E1830,100000000)</f>
        <v>1.05068969</v>
      </c>
      <c r="V1830" s="17">
        <f>[1]!s_dq_turn(A1830,E1830)</f>
        <v>2.6459204498014572</v>
      </c>
      <c r="W1830" s="2">
        <f>[1]!s_pq_amount(A1830,"20260101","",100000000)</f>
        <v>206.2105722</v>
      </c>
      <c r="X1830" s="2">
        <f>[1]!s_pq_avgamount(A1830,"20260101","",100000000)</f>
        <v>1.8746415654545454</v>
      </c>
      <c r="Y1830" s="17">
        <f>[1]!s_ipo_dilutedpe(A1830)</f>
        <v>22.99</v>
      </c>
      <c r="Z1830" s="12">
        <f>[1]!s_ipo_collection_total(A1830,100000000)</f>
        <v>4.2275999999999998</v>
      </c>
      <c r="AA1830" s="2">
        <f>[1]!s_val_pe_ttm(A1830,E1830)</f>
        <v>114.75244140625</v>
      </c>
      <c r="AB1830" s="5">
        <f>[1]!s_info_zjtxornot1(A1830,"")</f>
        <v>0</v>
      </c>
      <c r="AC1830" s="22" t="str">
        <f>[1]!s_info_nature1(A1830,"")</f>
        <v>民营企业</v>
      </c>
      <c r="AD1830" s="6" t="str">
        <f>[1]!s_info_city(A1830)</f>
        <v>宁波市</v>
      </c>
      <c r="AE1830" s="6" t="str">
        <f>[1]!s_info_province(A1830)</f>
        <v>浙江省</v>
      </c>
      <c r="AF1830">
        <v>121.549792</v>
      </c>
      <c r="AG1830">
        <v>29.868387999999999</v>
      </c>
    </row>
    <row r="1831" spans="1:33" x14ac:dyDescent="0.3">
      <c r="A1831" s="12" t="s">
        <v>4200</v>
      </c>
      <c r="B1831" s="12" t="s">
        <v>4201</v>
      </c>
      <c r="C1831" s="16" t="str">
        <f>[1]!s_info_mkt(A1831)</f>
        <v>创业板</v>
      </c>
      <c r="D1831" s="16" t="str">
        <f>[1]!s_ipo_listeddate(A1831)</f>
        <v>2015-04-22</v>
      </c>
      <c r="E1831" s="16" t="str">
        <f>[1]!lastradeday_s("000002","")</f>
        <v>2026-06-22</v>
      </c>
      <c r="F1831" s="16" t="str">
        <f>[1]!s_info_industry_csrc2023(A1831,"",3)</f>
        <v>医药制造业</v>
      </c>
      <c r="G1831" s="16" t="str">
        <f>[1]!s_info_industry_csrc2023(A1831,"",1)</f>
        <v>制造业</v>
      </c>
      <c r="H1831" s="16">
        <f>[1]!s_is(A1831,83,"FY","YTD","20251231",1,"",100000000)</f>
        <v>4.1637325581999995</v>
      </c>
      <c r="I1831" s="16">
        <f>[1]!s_is(A1831,83,"FY","YTD","20241231",1,"",100000000)</f>
        <v>4.4145767377</v>
      </c>
      <c r="J1831" s="16">
        <f t="shared" si="84"/>
        <v>-5.6821796154956083E-2</v>
      </c>
      <c r="K1831" s="16">
        <f>[1]!s_is(A1831,61,"FY","YTD","20251231",1,"",100000000)</f>
        <v>-2.1784867615999999</v>
      </c>
      <c r="L1831" s="16">
        <f>[1]!s_is(A1831,61,"FY","YTD","20241231",1,"",100000000)</f>
        <v>-1.5630435674000001</v>
      </c>
      <c r="M1831" s="16">
        <f t="shared" si="85"/>
        <v>-0.3937466664628812</v>
      </c>
      <c r="N1831" s="16">
        <f>[1]!s_fa_roe(A1831,"20251231")</f>
        <v>-68.322800000000001</v>
      </c>
      <c r="O1831" s="16">
        <f>[1]!s_stmnote_rdexp(A1831,"20251231",1,10000)</f>
        <v>5804.0788520000006</v>
      </c>
      <c r="P1831" s="20">
        <f t="shared" si="86"/>
        <v>0.13939605320158049</v>
      </c>
      <c r="Q1831" s="16">
        <f>[1]!s_margin_tradingbalance(A1831,"",10000)</f>
        <v>56153.688499999997</v>
      </c>
      <c r="R1831" s="16">
        <f>[1]!s_margin_seclendingbalance(A1831,"",10000)</f>
        <v>0</v>
      </c>
      <c r="S1831" s="17">
        <f>[1]!s_val_ev(A1831,"",100000000)</f>
        <v>139.82049930000002</v>
      </c>
      <c r="T1831" s="17">
        <f>[1]!share_freesharesmv(A1831,"",100000000)</f>
        <v>75.603789333199998</v>
      </c>
      <c r="U1831" s="17">
        <f>[1]!s_dq_amount_btin(A1831,E1831,100000000)</f>
        <v>6.2484270300000002</v>
      </c>
      <c r="V1831" s="17">
        <f>[1]!s_dq_turn(A1831,E1831)</f>
        <v>5.3762640004109361</v>
      </c>
      <c r="W1831" s="2">
        <f>[1]!s_pq_amount(A1831,"20260101","",100000000)</f>
        <v>1195.1638363899999</v>
      </c>
      <c r="X1831" s="2">
        <f>[1]!s_pq_avgamount(A1831,"20260101","",100000000)</f>
        <v>10.865125785363636</v>
      </c>
      <c r="Y1831" s="17">
        <f>[1]!s_ipo_dilutedpe(A1831)</f>
        <v>18.670000000000002</v>
      </c>
      <c r="Z1831" s="12">
        <f>[1]!s_ipo_collection_total(A1831,100000000)</f>
        <v>3.75725</v>
      </c>
      <c r="AA1831" s="2">
        <f>[1]!s_val_pe_ttm(A1831,E1831)</f>
        <v>-64.946975708007813</v>
      </c>
      <c r="AB1831" s="5">
        <f>[1]!s_info_zjtxornot1(A1831,"")</f>
        <v>0</v>
      </c>
      <c r="AC1831" s="22" t="str">
        <f>[1]!s_info_nature1(A1831,"")</f>
        <v>民营企业</v>
      </c>
      <c r="AD1831" s="6" t="str">
        <f>[1]!s_info_city(A1831)</f>
        <v>宁德市</v>
      </c>
      <c r="AE1831" s="6" t="str">
        <f>[1]!s_info_province(A1831)</f>
        <v>福建省</v>
      </c>
      <c r="AF1831">
        <v>119.52708199999999</v>
      </c>
      <c r="AG1831">
        <v>26.65924</v>
      </c>
    </row>
    <row r="1832" spans="1:33" x14ac:dyDescent="0.3">
      <c r="A1832" s="12" t="s">
        <v>4202</v>
      </c>
      <c r="B1832" s="12" t="s">
        <v>4203</v>
      </c>
      <c r="C1832" s="16" t="str">
        <f>[1]!s_info_mkt(A1832)</f>
        <v>创业板</v>
      </c>
      <c r="D1832" s="16" t="str">
        <f>[1]!s_ipo_listeddate(A1832)</f>
        <v>2017-08-31</v>
      </c>
      <c r="E1832" s="16" t="str">
        <f>[1]!lastradeday_s("000002","")</f>
        <v>2026-06-22</v>
      </c>
      <c r="F1832" s="16" t="str">
        <f>[1]!s_info_industry_csrc2023(A1832,"",3)</f>
        <v>计算机、通信和其他电子设备制造业</v>
      </c>
      <c r="G1832" s="16" t="str">
        <f>[1]!s_info_industry_csrc2023(A1832,"",1)</f>
        <v>制造业</v>
      </c>
      <c r="H1832" s="16">
        <f>[1]!s_is(A1832,83,"FY","YTD","20251231",1,"",100000000)</f>
        <v>7.2488442613999995</v>
      </c>
      <c r="I1832" s="16">
        <f>[1]!s_is(A1832,83,"FY","YTD","20241231",1,"",100000000)</f>
        <v>5.6087675170000004</v>
      </c>
      <c r="J1832" s="16">
        <f t="shared" si="84"/>
        <v>0.2924130371652911</v>
      </c>
      <c r="K1832" s="16">
        <f>[1]!s_is(A1832,61,"FY","YTD","20251231",1,"",100000000)</f>
        <v>0.47042732570000001</v>
      </c>
      <c r="L1832" s="16">
        <f>[1]!s_is(A1832,61,"FY","YTD","20241231",1,"",100000000)</f>
        <v>0.41307526850000004</v>
      </c>
      <c r="M1832" s="16">
        <f t="shared" si="85"/>
        <v>0.13884166294501837</v>
      </c>
      <c r="N1832" s="16">
        <f>[1]!s_fa_roe(A1832,"20251231")</f>
        <v>9.3032000000000004</v>
      </c>
      <c r="O1832" s="16">
        <f>[1]!s_stmnote_rdexp(A1832,"20251231",1,10000)</f>
        <v>6279.875274</v>
      </c>
      <c r="P1832" s="20">
        <f t="shared" si="86"/>
        <v>8.6632779620335526E-2</v>
      </c>
      <c r="Q1832" s="16">
        <f>[1]!s_margin_tradingbalance(A1832,"",10000)</f>
        <v>0</v>
      </c>
      <c r="R1832" s="16">
        <f>[1]!s_margin_seclendingbalance(A1832,"",10000)</f>
        <v>0</v>
      </c>
      <c r="S1832" s="17">
        <f>[1]!s_val_ev(A1832,"",100000000)</f>
        <v>40.843200000000003</v>
      </c>
      <c r="T1832" s="17">
        <f>[1]!share_freesharesmv(A1832,"",100000000)</f>
        <v>19.428223272</v>
      </c>
      <c r="U1832" s="17">
        <f>[1]!s_dq_amount_btin(A1832,E1832,100000000)</f>
        <v>1.11525078</v>
      </c>
      <c r="V1832" s="17">
        <f>[1]!s_dq_turn(A1832,E1832)</f>
        <v>3.097887542216438</v>
      </c>
      <c r="W1832" s="2">
        <f>[1]!s_pq_amount(A1832,"20260101","",100000000)</f>
        <v>190.71748779999999</v>
      </c>
      <c r="X1832" s="2">
        <f>[1]!s_pq_avgamount(A1832,"20260101","",100000000)</f>
        <v>1.7337953436363638</v>
      </c>
      <c r="Y1832" s="17">
        <f>[1]!s_ipo_dilutedpe(A1832)</f>
        <v>22.98</v>
      </c>
      <c r="Z1832" s="12">
        <f>[1]!s_ipo_collection_total(A1832,100000000)</f>
        <v>2.0099999999999998</v>
      </c>
      <c r="AA1832" s="2">
        <f>[1]!s_val_pe_ttm(A1832,E1832)</f>
        <v>84.922355651855469</v>
      </c>
      <c r="AB1832" s="5">
        <f>[1]!s_info_zjtxornot1(A1832,"")</f>
        <v>1</v>
      </c>
      <c r="AC1832" s="22" t="str">
        <f>[1]!s_info_nature1(A1832,"")</f>
        <v>民营企业</v>
      </c>
      <c r="AD1832" s="6" t="str">
        <f>[1]!s_info_city(A1832)</f>
        <v>杭州市</v>
      </c>
      <c r="AE1832" s="6" t="str">
        <f>[1]!s_info_province(A1832)</f>
        <v>浙江省</v>
      </c>
      <c r="AF1832">
        <v>120.153576</v>
      </c>
      <c r="AG1832">
        <v>30.287458999999998</v>
      </c>
    </row>
    <row r="1833" spans="1:33" x14ac:dyDescent="0.3">
      <c r="A1833" s="12" t="s">
        <v>4204</v>
      </c>
      <c r="B1833" s="12" t="s">
        <v>4205</v>
      </c>
      <c r="C1833" s="16" t="str">
        <f>[1]!s_info_mkt(A1833)</f>
        <v>创业板</v>
      </c>
      <c r="D1833" s="16" t="str">
        <f>[1]!s_ipo_listeddate(A1833)</f>
        <v>2017-02-20</v>
      </c>
      <c r="E1833" s="16" t="str">
        <f>[1]!lastradeday_s("000002","")</f>
        <v>2026-06-22</v>
      </c>
      <c r="F1833" s="16" t="str">
        <f>[1]!s_info_industry_csrc2023(A1833,"",3)</f>
        <v>软件和信息技术服务业</v>
      </c>
      <c r="G1833" s="16" t="str">
        <f>[1]!s_info_industry_csrc2023(A1833,"",1)</f>
        <v>信息传输、软件和信息技术服务业</v>
      </c>
      <c r="H1833" s="16">
        <f>[1]!s_is(A1833,83,"FY","YTD","20251231",1,"",100000000)</f>
        <v>16.896977286400002</v>
      </c>
      <c r="I1833" s="16">
        <f>[1]!s_is(A1833,83,"FY","YTD","20241231",1,"",100000000)</f>
        <v>17.903673707999999</v>
      </c>
      <c r="J1833" s="16">
        <f t="shared" si="84"/>
        <v>-5.622848349555043E-2</v>
      </c>
      <c r="K1833" s="16">
        <f>[1]!s_is(A1833,61,"FY","YTD","20251231",1,"",100000000)</f>
        <v>1.4495159341999999</v>
      </c>
      <c r="L1833" s="16">
        <f>[1]!s_is(A1833,61,"FY","YTD","20241231",1,"",100000000)</f>
        <v>2.5764967055999999</v>
      </c>
      <c r="M1833" s="16">
        <f t="shared" si="85"/>
        <v>-0.43740819421601207</v>
      </c>
      <c r="N1833" s="16">
        <f>[1]!s_fa_roe(A1833,"20251231")</f>
        <v>5.1128999999999998</v>
      </c>
      <c r="O1833" s="16">
        <f>[1]!s_stmnote_rdexp(A1833,"20251231",1,10000)</f>
        <v>35141.929158999999</v>
      </c>
      <c r="P1833" s="20">
        <f t="shared" si="86"/>
        <v>0.207977607848742</v>
      </c>
      <c r="Q1833" s="16">
        <f>[1]!s_margin_tradingbalance(A1833,"",10000)</f>
        <v>59041.010499999997</v>
      </c>
      <c r="R1833" s="16">
        <f>[1]!s_margin_seclendingbalance(A1833,"",10000)</f>
        <v>267.57900000000001</v>
      </c>
      <c r="S1833" s="17">
        <f>[1]!s_val_ev(A1833,"",100000000)</f>
        <v>159.75168580480002</v>
      </c>
      <c r="T1833" s="17">
        <f>[1]!share_freesharesmv(A1833,"",100000000)</f>
        <v>89.040548945600008</v>
      </c>
      <c r="U1833" s="17">
        <f>[1]!s_dq_amount_btin(A1833,E1833,100000000)</f>
        <v>9.0781353100000004</v>
      </c>
      <c r="V1833" s="17">
        <f>[1]!s_dq_turn(A1833,E1833)</f>
        <v>6.0544246923736038</v>
      </c>
      <c r="W1833" s="2">
        <f>[1]!s_pq_amount(A1833,"20260101","",100000000)</f>
        <v>626.36571114000003</v>
      </c>
      <c r="X1833" s="2">
        <f>[1]!s_pq_avgamount(A1833,"20260101","",100000000)</f>
        <v>5.6942337376363632</v>
      </c>
      <c r="Y1833" s="17">
        <f>[1]!s_ipo_dilutedpe(A1833)</f>
        <v>22.99</v>
      </c>
      <c r="Z1833" s="12">
        <f>[1]!s_ipo_collection_total(A1833,100000000)</f>
        <v>6.1824386000000002</v>
      </c>
      <c r="AA1833" s="2">
        <f>[1]!s_val_pe_ttm(A1833,E1833)</f>
        <v>74.169082641601563</v>
      </c>
      <c r="AB1833" s="5">
        <f>[1]!s_info_zjtxornot1(A1833,"")</f>
        <v>1</v>
      </c>
      <c r="AC1833" s="22" t="str">
        <f>[1]!s_info_nature1(A1833,"")</f>
        <v>民营企业</v>
      </c>
      <c r="AD1833" s="6" t="str">
        <f>[1]!s_info_city(A1833)</f>
        <v>上海市</v>
      </c>
      <c r="AE1833" s="6" t="str">
        <f>[1]!s_info_province(A1833)</f>
        <v>上海</v>
      </c>
      <c r="AF1833">
        <v>121.472644</v>
      </c>
      <c r="AG1833">
        <v>31.231705999999999</v>
      </c>
    </row>
    <row r="1834" spans="1:33" x14ac:dyDescent="0.3">
      <c r="A1834" s="12" t="s">
        <v>4206</v>
      </c>
      <c r="B1834" s="12" t="s">
        <v>4207</v>
      </c>
      <c r="C1834" s="16" t="str">
        <f>[1]!s_info_mkt(A1834)</f>
        <v>主板</v>
      </c>
      <c r="D1834" s="16" t="str">
        <f>[1]!s_ipo_listeddate(A1834)</f>
        <v>2012-01-06</v>
      </c>
      <c r="E1834" s="16" t="str">
        <f>[1]!lastradeday_s("000002","")</f>
        <v>2026-06-22</v>
      </c>
      <c r="F1834" s="16" t="str">
        <f>[1]!s_info_industry_csrc2023(A1834,"",3)</f>
        <v>食品制造业</v>
      </c>
      <c r="G1834" s="16" t="str">
        <f>[1]!s_info_industry_csrc2023(A1834,"",1)</f>
        <v>制造业</v>
      </c>
      <c r="H1834" s="16">
        <f>[1]!s_is(A1834,83,"FY","YTD","20251231",1,"",100000000)</f>
        <v>12.1628275823</v>
      </c>
      <c r="I1834" s="16">
        <f>[1]!s_is(A1834,83,"FY","YTD","20241231",1,"",100000000)</f>
        <v>13.008312120399999</v>
      </c>
      <c r="J1834" s="16">
        <f t="shared" si="84"/>
        <v>-6.4995714299788898E-2</v>
      </c>
      <c r="K1834" s="16">
        <f>[1]!s_is(A1834,61,"FY","YTD","20251231",1,"",100000000)</f>
        <v>-1.4748308607</v>
      </c>
      <c r="L1834" s="16">
        <f>[1]!s_is(A1834,61,"FY","YTD","20241231",1,"",100000000)</f>
        <v>-2.4286675155999999</v>
      </c>
      <c r="M1834" s="16">
        <f t="shared" si="85"/>
        <v>0.39274073078066246</v>
      </c>
      <c r="N1834" s="16">
        <f>[1]!s_fa_roe(A1834,"20251231")</f>
        <v>-8.1980000000000004</v>
      </c>
      <c r="O1834" s="16">
        <f>[1]!s_stmnote_rdexp(A1834,"20251231",1,10000)</f>
        <v>2269.02097</v>
      </c>
      <c r="P1834" s="20">
        <f t="shared" si="86"/>
        <v>1.8655373963386613E-2</v>
      </c>
      <c r="Q1834" s="16">
        <f>[1]!s_margin_tradingbalance(A1834,"",10000)</f>
        <v>21268.495599999998</v>
      </c>
      <c r="R1834" s="16">
        <f>[1]!s_margin_seclendingbalance(A1834,"",10000)</f>
        <v>0</v>
      </c>
      <c r="S1834" s="17">
        <f>[1]!s_val_ev(A1834,"",100000000)</f>
        <v>74.506741355200006</v>
      </c>
      <c r="T1834" s="17">
        <f>[1]!share_freesharesmv(A1834,"",100000000)</f>
        <v>41.778973445200002</v>
      </c>
      <c r="U1834" s="17">
        <f>[1]!s_dq_amount_btin(A1834,E1834,100000000)</f>
        <v>0.28310744999999998</v>
      </c>
      <c r="V1834" s="17">
        <f>[1]!s_dq_turn(A1834,E1834)</f>
        <v>0.37887303440429471</v>
      </c>
      <c r="W1834" s="2">
        <f>[1]!s_pq_amount(A1834,"20260101","",100000000)</f>
        <v>54.719960139999998</v>
      </c>
      <c r="X1834" s="2">
        <f>[1]!s_pq_avgamount(A1834,"20260101","",100000000)</f>
        <v>0.49745418309090911</v>
      </c>
      <c r="Y1834" s="17">
        <f>[1]!s_ipo_dilutedpe(A1834)</f>
        <v>40.54</v>
      </c>
      <c r="Z1834" s="12">
        <f>[1]!s_ipo_collection_total(A1834,100000000)</f>
        <v>12</v>
      </c>
      <c r="AA1834" s="2">
        <f>[1]!s_val_pe_ttm(A1834,E1834)</f>
        <v>-57.876091003417969</v>
      </c>
      <c r="AB1834" s="5">
        <f>[1]!s_info_zjtxornot1(A1834,"")</f>
        <v>0</v>
      </c>
      <c r="AC1834" s="22" t="str">
        <f>[1]!s_info_nature1(A1834,"")</f>
        <v>公众企业</v>
      </c>
      <c r="AD1834" s="6" t="str">
        <f>[1]!s_info_city(A1834)</f>
        <v>宁乡市</v>
      </c>
      <c r="AE1834" s="6" t="str">
        <f>[1]!s_info_province(A1834)</f>
        <v>湖南省</v>
      </c>
      <c r="AF1834">
        <v>112.360465</v>
      </c>
      <c r="AG1834">
        <v>28.131212999999999</v>
      </c>
    </row>
    <row r="1835" spans="1:33" x14ac:dyDescent="0.3">
      <c r="A1835" s="12" t="s">
        <v>4208</v>
      </c>
      <c r="B1835" s="12" t="s">
        <v>4209</v>
      </c>
      <c r="C1835" s="16" t="str">
        <f>[1]!s_info_mkt(A1835)</f>
        <v>主板</v>
      </c>
      <c r="D1835" s="16" t="str">
        <f>[1]!s_ipo_listeddate(A1835)</f>
        <v>1999-01-28</v>
      </c>
      <c r="E1835" s="16" t="str">
        <f>[1]!lastradeday_s("000002","")</f>
        <v>2026-06-22</v>
      </c>
      <c r="F1835" s="16" t="str">
        <f>[1]!s_info_industry_csrc2023(A1835,"",3)</f>
        <v>道路运输业</v>
      </c>
      <c r="G1835" s="16" t="str">
        <f>[1]!s_info_industry_csrc2023(A1835,"",1)</f>
        <v>交通运输、仓储和邮政业</v>
      </c>
      <c r="H1835" s="16">
        <f>[1]!s_is(A1835,83,"FY","YTD","20251231",1,"",100000000)</f>
        <v>64.796742218700004</v>
      </c>
      <c r="I1835" s="16">
        <f>[1]!s_is(A1835,83,"FY","YTD","20241231",1,"",100000000)</f>
        <v>81.952655912200001</v>
      </c>
      <c r="J1835" s="16">
        <f t="shared" si="84"/>
        <v>-0.20933932527921961</v>
      </c>
      <c r="K1835" s="16">
        <f>[1]!s_is(A1835,61,"FY","YTD","20251231",1,"",100000000)</f>
        <v>4.0453864907000003</v>
      </c>
      <c r="L1835" s="16">
        <f>[1]!s_is(A1835,61,"FY","YTD","20241231",1,"",100000000)</f>
        <v>3.4081617954000003</v>
      </c>
      <c r="M1835" s="16">
        <f t="shared" si="85"/>
        <v>0.18697020081618862</v>
      </c>
      <c r="N1835" s="16">
        <f>[1]!s_fa_roe(A1835,"20251231")</f>
        <v>3.2361</v>
      </c>
      <c r="O1835" s="16">
        <f>[1]!s_stmnote_rdexp(A1835,"20251231",1,10000)</f>
        <v>2892.996521</v>
      </c>
      <c r="P1835" s="20">
        <f t="shared" si="86"/>
        <v>4.464725265408631E-3</v>
      </c>
      <c r="Q1835" s="16">
        <f>[1]!s_margin_tradingbalance(A1835,"",10000)</f>
        <v>27570.620999999999</v>
      </c>
      <c r="R1835" s="16">
        <f>[1]!s_margin_seclendingbalance(A1835,"",10000)</f>
        <v>26.2088</v>
      </c>
      <c r="S1835" s="17">
        <f>[1]!s_val_ev(A1835,"",100000000)</f>
        <v>54.945385690800002</v>
      </c>
      <c r="T1835" s="17">
        <f>[1]!share_freesharesmv(A1835,"",100000000)</f>
        <v>29.363972053800001</v>
      </c>
      <c r="U1835" s="17">
        <f>[1]!s_dq_amount_btin(A1835,E1835,100000000)</f>
        <v>0.38195337000000001</v>
      </c>
      <c r="V1835" s="17">
        <f>[1]!s_dq_turn(A1835,E1835)</f>
        <v>0.70402748356753309</v>
      </c>
      <c r="W1835" s="2">
        <f>[1]!s_pq_amount(A1835,"20260101","",100000000)</f>
        <v>65.609547109999994</v>
      </c>
      <c r="X1835" s="2">
        <f>[1]!s_pq_avgamount(A1835,"20260101","",100000000)</f>
        <v>0.59645042827272732</v>
      </c>
      <c r="Y1835" s="17">
        <f>[1]!s_ipo_dilutedpe(A1835)</f>
        <v>0</v>
      </c>
      <c r="Z1835" s="12">
        <f>[1]!s_ipo_collection_total(A1835,100000000)</f>
        <v>8.36</v>
      </c>
      <c r="AA1835" s="2">
        <f>[1]!s_val_pe_ttm(A1835,E1835)</f>
        <v>13.955241203308105</v>
      </c>
      <c r="AB1835" s="5">
        <f>[1]!s_info_zjtxornot1(A1835,"")</f>
        <v>0</v>
      </c>
      <c r="AC1835" s="22" t="str">
        <f>[1]!s_info_nature1(A1835,"")</f>
        <v>地方国有企业</v>
      </c>
      <c r="AD1835" s="6" t="str">
        <f>[1]!s_info_city(A1835)</f>
        <v>长沙市</v>
      </c>
      <c r="AE1835" s="6" t="str">
        <f>[1]!s_info_province(A1835)</f>
        <v>湖南省</v>
      </c>
      <c r="AF1835">
        <v>112.98227900000001</v>
      </c>
      <c r="AG1835">
        <v>28.194089999999999</v>
      </c>
    </row>
    <row r="1836" spans="1:33" x14ac:dyDescent="0.3">
      <c r="A1836" s="12" t="s">
        <v>4210</v>
      </c>
      <c r="B1836" s="12" t="s">
        <v>4211</v>
      </c>
      <c r="C1836" s="16" t="str">
        <f>[1]!s_info_mkt(A1836)</f>
        <v>主板</v>
      </c>
      <c r="D1836" s="16" t="str">
        <f>[1]!s_ipo_listeddate(A1836)</f>
        <v>1997-04-23</v>
      </c>
      <c r="E1836" s="16" t="str">
        <f>[1]!lastradeday_s("000002","")</f>
        <v>2026-06-22</v>
      </c>
      <c r="F1836" s="16" t="str">
        <f>[1]!s_info_industry_csrc2023(A1836,"",3)</f>
        <v>水上运输业</v>
      </c>
      <c r="G1836" s="16" t="str">
        <f>[1]!s_info_industry_csrc2023(A1836,"",1)</f>
        <v>交通运输、仓储和邮政业</v>
      </c>
      <c r="H1836" s="16">
        <f>[1]!s_is(A1836,83,"FY","YTD","20251231",1,"",100000000)</f>
        <v>27.016621947899999</v>
      </c>
      <c r="I1836" s="16">
        <f>[1]!s_is(A1836,83,"FY","YTD","20241231",1,"",100000000)</f>
        <v>24.3237452714</v>
      </c>
      <c r="J1836" s="16">
        <f t="shared" si="84"/>
        <v>0.11070978775897222</v>
      </c>
      <c r="K1836" s="16">
        <f>[1]!s_is(A1836,61,"FY","YTD","20251231",1,"",100000000)</f>
        <v>0.27378788609999999</v>
      </c>
      <c r="L1836" s="16">
        <f>[1]!s_is(A1836,61,"FY","YTD","20241231",1,"",100000000)</f>
        <v>0.22124687039999999</v>
      </c>
      <c r="M1836" s="16">
        <f t="shared" si="85"/>
        <v>0.23747687641867771</v>
      </c>
      <c r="N1836" s="16">
        <f>[1]!s_fa_roe(A1836,"20251231")</f>
        <v>0.6915</v>
      </c>
      <c r="O1836" s="16">
        <f>[1]!s_stmnote_rdexp(A1836,"20251231",1,10000)</f>
        <v>19.2</v>
      </c>
      <c r="P1836" s="20">
        <f t="shared" si="86"/>
        <v>7.1067360075682652E-5</v>
      </c>
      <c r="Q1836" s="16">
        <f>[1]!s_margin_tradingbalance(A1836,"",10000)</f>
        <v>12385.302299999999</v>
      </c>
      <c r="R1836" s="16">
        <f>[1]!s_margin_seclendingbalance(A1836,"",10000)</f>
        <v>47.860799999999998</v>
      </c>
      <c r="S1836" s="17">
        <f>[1]!s_val_ev(A1836,"",100000000)</f>
        <v>43.314577815900002</v>
      </c>
      <c r="T1836" s="17">
        <f>[1]!share_freesharesmv(A1836,"",100000000)</f>
        <v>23.4686676906</v>
      </c>
      <c r="U1836" s="17">
        <f>[1]!s_dq_amount_btin(A1836,E1836,100000000)</f>
        <v>1.0990325599999999</v>
      </c>
      <c r="V1836" s="17">
        <f>[1]!s_dq_turn(A1836,E1836)</f>
        <v>2.5711670646624292</v>
      </c>
      <c r="W1836" s="2">
        <f>[1]!s_pq_amount(A1836,"20260101","",100000000)</f>
        <v>162.97940148999999</v>
      </c>
      <c r="X1836" s="2">
        <f>[1]!s_pq_avgamount(A1836,"20260101","",100000000)</f>
        <v>1.4816309226363635</v>
      </c>
      <c r="Y1836" s="17">
        <f>[1]!s_ipo_dilutedpe(A1836)</f>
        <v>0</v>
      </c>
      <c r="Z1836" s="12">
        <f>[1]!s_ipo_collection_total(A1836,100000000)</f>
        <v>2.6444999999999999</v>
      </c>
      <c r="AA1836" s="2">
        <f>[1]!s_val_pe_ttm(A1836,E1836)</f>
        <v>66.0770263671875</v>
      </c>
      <c r="AB1836" s="5">
        <f>[1]!s_info_zjtxornot1(A1836,"")</f>
        <v>0</v>
      </c>
      <c r="AC1836" s="22" t="str">
        <f>[1]!s_info_nature1(A1836,"")</f>
        <v>地方国有企业</v>
      </c>
      <c r="AD1836" s="6" t="str">
        <f>[1]!s_info_city(A1836)</f>
        <v>宁波市</v>
      </c>
      <c r="AE1836" s="6" t="str">
        <f>[1]!s_info_province(A1836)</f>
        <v>浙江省</v>
      </c>
      <c r="AF1836">
        <v>121.549792</v>
      </c>
      <c r="AG1836">
        <v>29.868387999999999</v>
      </c>
    </row>
    <row r="1837" spans="1:33" x14ac:dyDescent="0.3">
      <c r="A1837" s="12" t="s">
        <v>4212</v>
      </c>
      <c r="B1837" s="12" t="s">
        <v>4213</v>
      </c>
      <c r="C1837" s="16" t="str">
        <f>[1]!s_info_mkt(A1837)</f>
        <v>科创板</v>
      </c>
      <c r="D1837" s="16" t="str">
        <f>[1]!s_ipo_listeddate(A1837)</f>
        <v>2021-04-21</v>
      </c>
      <c r="E1837" s="16" t="str">
        <f>[1]!lastradeday_s("000002","")</f>
        <v>2026-06-22</v>
      </c>
      <c r="F1837" s="16" t="str">
        <f>[1]!s_info_industry_csrc2023(A1837,"",3)</f>
        <v>软件和信息技术服务业</v>
      </c>
      <c r="G1837" s="16" t="str">
        <f>[1]!s_info_industry_csrc2023(A1837,"",1)</f>
        <v>信息传输、软件和信息技术服务业</v>
      </c>
      <c r="H1837" s="16">
        <f>[1]!s_is(A1837,83,"FY","YTD","20251231",1,"",100000000)</f>
        <v>5.4192639127</v>
      </c>
      <c r="I1837" s="16">
        <f>[1]!s_is(A1837,83,"FY","YTD","20241231",1,"",100000000)</f>
        <v>5.0056291505999999</v>
      </c>
      <c r="J1837" s="16">
        <f t="shared" si="84"/>
        <v>8.2633920663183646E-2</v>
      </c>
      <c r="K1837" s="16">
        <f>[1]!s_is(A1837,61,"FY","YTD","20251231",1,"",100000000)</f>
        <v>0.20540594170000001</v>
      </c>
      <c r="L1837" s="16">
        <f>[1]!s_is(A1837,61,"FY","YTD","20241231",1,"",100000000)</f>
        <v>-0.47817571619999999</v>
      </c>
      <c r="M1837" s="16">
        <f t="shared" si="85"/>
        <v>1.4295616333935446</v>
      </c>
      <c r="N1837" s="16">
        <f>[1]!s_fa_roe(A1837,"20251231")</f>
        <v>1.5839000000000001</v>
      </c>
      <c r="O1837" s="16">
        <f>[1]!s_stmnote_rdexp(A1837,"20251231",1,10000)</f>
        <v>15110.904619999999</v>
      </c>
      <c r="P1837" s="20">
        <f t="shared" si="86"/>
        <v>0.27883684691176824</v>
      </c>
      <c r="Q1837" s="16">
        <f>[1]!s_margin_tradingbalance(A1837,"",10000)</f>
        <v>15612.1949</v>
      </c>
      <c r="R1837" s="16">
        <f>[1]!s_margin_seclendingbalance(A1837,"",10000)</f>
        <v>4.3167999999999997</v>
      </c>
      <c r="S1837" s="17">
        <f>[1]!s_val_ev(A1837,"",100000000)</f>
        <v>23.152228567999998</v>
      </c>
      <c r="T1837" s="17">
        <f>[1]!share_freesharesmv(A1837,"",100000000)</f>
        <v>13.985215097000001</v>
      </c>
      <c r="U1837" s="17">
        <f>[1]!s_dq_amount_btin(A1837,E1837,100000000)</f>
        <v>0.30015613000000002</v>
      </c>
      <c r="V1837" s="17">
        <f>[1]!s_dq_turn(A1837,E1837)</f>
        <v>1.3346467191805758</v>
      </c>
      <c r="W1837" s="2">
        <f>[1]!s_pq_amount(A1837,"20260101","",100000000)</f>
        <v>134.24056148</v>
      </c>
      <c r="X1837" s="2">
        <f>[1]!s_pq_avgamount(A1837,"20260101","",100000000)</f>
        <v>1.2315647842201836</v>
      </c>
      <c r="Y1837" s="17">
        <f>[1]!s_ipo_dilutedpe(A1837)</f>
        <v>28.8</v>
      </c>
      <c r="Z1837" s="12">
        <f>[1]!s_ipo_collection_total(A1837,100000000)</f>
        <v>6.2349032641999997</v>
      </c>
      <c r="AA1837" s="2">
        <f>[1]!s_val_pe_ttm(A1837,E1837)</f>
        <v>74.4617919921875</v>
      </c>
      <c r="AB1837" s="5">
        <f>[1]!s_info_zjtxornot1(A1837,"")</f>
        <v>0</v>
      </c>
      <c r="AC1837" s="22" t="str">
        <f>[1]!s_info_nature1(A1837,"")</f>
        <v>民营企业</v>
      </c>
      <c r="AD1837" s="6" t="str">
        <f>[1]!s_info_city(A1837)</f>
        <v>北京市</v>
      </c>
      <c r="AE1837" s="6" t="str">
        <f>[1]!s_info_province(A1837)</f>
        <v>北京</v>
      </c>
      <c r="AF1837">
        <v>116.40528500000001</v>
      </c>
      <c r="AG1837">
        <v>39.904989</v>
      </c>
    </row>
    <row r="1838" spans="1:33" x14ac:dyDescent="0.3">
      <c r="A1838" s="12" t="s">
        <v>4214</v>
      </c>
      <c r="B1838" s="12" t="s">
        <v>4215</v>
      </c>
      <c r="C1838" s="16" t="str">
        <f>[1]!s_info_mkt(A1838)</f>
        <v>科创板</v>
      </c>
      <c r="D1838" s="16" t="str">
        <f>[1]!s_ipo_listeddate(A1838)</f>
        <v>2019-10-31</v>
      </c>
      <c r="E1838" s="16" t="str">
        <f>[1]!lastradeday_s("000002","")</f>
        <v>2026-06-22</v>
      </c>
      <c r="F1838" s="16" t="str">
        <f>[1]!s_info_industry_csrc2023(A1838,"",3)</f>
        <v>软件和信息技术服务业</v>
      </c>
      <c r="G1838" s="16" t="str">
        <f>[1]!s_info_industry_csrc2023(A1838,"",1)</f>
        <v>信息传输、软件和信息技术服务业</v>
      </c>
      <c r="H1838" s="16">
        <f>[1]!s_is(A1838,83,"FY","YTD","20251231",1,"",100000000)</f>
        <v>9.0319138214999999</v>
      </c>
      <c r="I1838" s="16">
        <f>[1]!s_is(A1838,83,"FY","YTD","20241231",1,"",100000000)</f>
        <v>8.4652577896000007</v>
      </c>
      <c r="J1838" s="16">
        <f t="shared" si="84"/>
        <v>6.6939016623470682E-2</v>
      </c>
      <c r="K1838" s="16">
        <f>[1]!s_is(A1838,61,"FY","YTD","20251231",1,"",100000000)</f>
        <v>-2.3183918880000003</v>
      </c>
      <c r="L1838" s="16">
        <f>[1]!s_is(A1838,61,"FY","YTD","20241231",1,"",100000000)</f>
        <v>-2.3558734430000001</v>
      </c>
      <c r="M1838" s="16">
        <f t="shared" si="85"/>
        <v>1.5909833828879335E-2</v>
      </c>
      <c r="N1838" s="16">
        <f>[1]!s_fa_roe(A1838,"20251231")</f>
        <v>-24.778300000000002</v>
      </c>
      <c r="O1838" s="16">
        <f>[1]!s_stmnote_rdexp(A1838,"20251231",1,10000)</f>
        <v>18697.333083000001</v>
      </c>
      <c r="P1838" s="20">
        <f t="shared" si="86"/>
        <v>0.20701407755344139</v>
      </c>
      <c r="Q1838" s="16">
        <f>[1]!s_margin_tradingbalance(A1838,"",10000)</f>
        <v>26970.6489</v>
      </c>
      <c r="R1838" s="16">
        <f>[1]!s_margin_seclendingbalance(A1838,"",10000)</f>
        <v>0</v>
      </c>
      <c r="S1838" s="17">
        <f>[1]!s_val_ev(A1838,"",100000000)</f>
        <v>25.232757548999995</v>
      </c>
      <c r="T1838" s="17">
        <f>[1]!share_freesharesmv(A1838,"",100000000)</f>
        <v>19.918799198999999</v>
      </c>
      <c r="U1838" s="17">
        <f>[1]!s_dq_amount_btin(A1838,E1838,100000000)</f>
        <v>0.68775063000000003</v>
      </c>
      <c r="V1838" s="17">
        <f>[1]!s_dq_turn(A1838,E1838)</f>
        <v>2.8016369064189592</v>
      </c>
      <c r="W1838" s="2">
        <f>[1]!s_pq_amount(A1838,"20260101","",100000000)</f>
        <v>149.40856024999999</v>
      </c>
      <c r="X1838" s="2">
        <f>[1]!s_pq_avgamount(A1838,"20260101","",100000000)</f>
        <v>1.3582596386363637</v>
      </c>
      <c r="Y1838" s="17">
        <f>[1]!s_ipo_dilutedpe(A1838)</f>
        <v>59.99</v>
      </c>
      <c r="Z1838" s="12">
        <f>[1]!s_ipo_collection_total(A1838,100000000)</f>
        <v>9.5075749999999992</v>
      </c>
      <c r="AA1838" s="2">
        <f>[1]!s_val_pe_ttm(A1838,E1838)</f>
        <v>-10.977988243103027</v>
      </c>
      <c r="AB1838" s="5">
        <f>[1]!s_info_zjtxornot1(A1838,"")</f>
        <v>1</v>
      </c>
      <c r="AC1838" s="22" t="str">
        <f>[1]!s_info_nature1(A1838,"")</f>
        <v>民营企业</v>
      </c>
      <c r="AD1838" s="6" t="str">
        <f>[1]!s_info_city(A1838)</f>
        <v>北京市</v>
      </c>
      <c r="AE1838" s="6" t="str">
        <f>[1]!s_info_province(A1838)</f>
        <v>北京</v>
      </c>
      <c r="AF1838">
        <v>116.40528500000001</v>
      </c>
      <c r="AG1838">
        <v>39.904989</v>
      </c>
    </row>
    <row r="1839" spans="1:33" x14ac:dyDescent="0.3">
      <c r="A1839" s="12" t="s">
        <v>4216</v>
      </c>
      <c r="B1839" s="12" t="s">
        <v>4217</v>
      </c>
      <c r="C1839" s="16" t="str">
        <f>[1]!s_info_mkt(A1839)</f>
        <v>科创板</v>
      </c>
      <c r="D1839" s="16" t="str">
        <f>[1]!s_ipo_listeddate(A1839)</f>
        <v>2020-05-08</v>
      </c>
      <c r="E1839" s="16" t="str">
        <f>[1]!lastradeday_s("000002","")</f>
        <v>2026-06-22</v>
      </c>
      <c r="F1839" s="16" t="str">
        <f>[1]!s_info_industry_csrc2023(A1839,"",3)</f>
        <v>生态保护和环境治理业</v>
      </c>
      <c r="G1839" s="16" t="str">
        <f>[1]!s_info_industry_csrc2023(A1839,"",1)</f>
        <v>水利、环境和公共设施管理业</v>
      </c>
      <c r="H1839" s="16">
        <f>[1]!s_is(A1839,83,"FY","YTD","20251231",1,"",100000000)</f>
        <v>5.2343692668999999</v>
      </c>
      <c r="I1839" s="16">
        <f>[1]!s_is(A1839,83,"FY","YTD","20241231",1,"",100000000)</f>
        <v>6.1710526783000006</v>
      </c>
      <c r="J1839" s="16">
        <f t="shared" si="84"/>
        <v>-0.15178664973866951</v>
      </c>
      <c r="K1839" s="16">
        <f>[1]!s_is(A1839,61,"FY","YTD","20251231",1,"",100000000)</f>
        <v>0.37786246630000003</v>
      </c>
      <c r="L1839" s="16">
        <f>[1]!s_is(A1839,61,"FY","YTD","20241231",1,"",100000000)</f>
        <v>0.66792883250000001</v>
      </c>
      <c r="M1839" s="16">
        <f t="shared" si="85"/>
        <v>-0.43427735424192815</v>
      </c>
      <c r="N1839" s="16">
        <f>[1]!s_fa_roe(A1839,"20251231")</f>
        <v>3.3334999999999999</v>
      </c>
      <c r="O1839" s="16">
        <f>[1]!s_stmnote_rdexp(A1839,"20251231",1,10000)</f>
        <v>3660.61</v>
      </c>
      <c r="P1839" s="20">
        <f t="shared" si="86"/>
        <v>6.9934118388402466E-2</v>
      </c>
      <c r="Q1839" s="16">
        <f>[1]!s_margin_tradingbalance(A1839,"",10000)</f>
        <v>4388.7461999999996</v>
      </c>
      <c r="R1839" s="16">
        <f>[1]!s_margin_seclendingbalance(A1839,"",10000)</f>
        <v>0</v>
      </c>
      <c r="S1839" s="17">
        <f>[1]!s_val_ev(A1839,"",100000000)</f>
        <v>17.419182075199998</v>
      </c>
      <c r="T1839" s="17">
        <f>[1]!share_freesharesmv(A1839,"",100000000)</f>
        <v>7.1065497151999999</v>
      </c>
      <c r="U1839" s="17">
        <f>[1]!s_dq_amount_btin(A1839,E1839,100000000)</f>
        <v>0.21151339</v>
      </c>
      <c r="V1839" s="17">
        <f>[1]!s_dq_turn(A1839,E1839)</f>
        <v>1.2410016157289521</v>
      </c>
      <c r="W1839" s="2">
        <f>[1]!s_pq_amount(A1839,"20260101","",100000000)</f>
        <v>32.515551350000003</v>
      </c>
      <c r="X1839" s="2">
        <f>[1]!s_pq_avgamount(A1839,"20260101","",100000000)</f>
        <v>0.29559592136363638</v>
      </c>
      <c r="Y1839" s="17">
        <f>[1]!s_ipo_dilutedpe(A1839)</f>
        <v>34.61</v>
      </c>
      <c r="Z1839" s="12">
        <f>[1]!s_ipo_collection_total(A1839,100000000)</f>
        <v>6.3223089999999997</v>
      </c>
      <c r="AA1839" s="2">
        <f>[1]!s_val_pe_ttm(A1839,E1839)</f>
        <v>61.015739440917969</v>
      </c>
      <c r="AB1839" s="5">
        <f>[1]!s_info_zjtxornot1(A1839,"")</f>
        <v>1</v>
      </c>
      <c r="AC1839" s="22" t="str">
        <f>[1]!s_info_nature1(A1839,"")</f>
        <v>民营企业</v>
      </c>
      <c r="AD1839" s="6" t="str">
        <f>[1]!s_info_city(A1839)</f>
        <v>北京市</v>
      </c>
      <c r="AE1839" s="6" t="str">
        <f>[1]!s_info_province(A1839)</f>
        <v>北京</v>
      </c>
      <c r="AF1839">
        <v>116.40528500000001</v>
      </c>
      <c r="AG1839">
        <v>39.904989</v>
      </c>
    </row>
    <row r="1840" spans="1:33" x14ac:dyDescent="0.3">
      <c r="A1840" s="12" t="s">
        <v>4218</v>
      </c>
      <c r="B1840" s="12" t="s">
        <v>4219</v>
      </c>
      <c r="C1840" s="16" t="str">
        <f>[1]!s_info_mkt(A1840)</f>
        <v>主板</v>
      </c>
      <c r="D1840" s="16" t="str">
        <f>[1]!s_ipo_listeddate(A1840)</f>
        <v>2001-12-27</v>
      </c>
      <c r="E1840" s="16" t="str">
        <f>[1]!lastradeday_s("000002","")</f>
        <v>2026-06-22</v>
      </c>
      <c r="F1840" s="16" t="str">
        <f>[1]!s_info_industry_csrc2023(A1840,"",3)</f>
        <v>汽车制造业</v>
      </c>
      <c r="G1840" s="16" t="str">
        <f>[1]!s_info_industry_csrc2023(A1840,"",1)</f>
        <v>制造业</v>
      </c>
      <c r="H1840" s="16">
        <f>[1]!s_is(A1840,83,"FY","YTD","20251231",1,"",100000000)</f>
        <v>25.232175549499999</v>
      </c>
      <c r="I1840" s="16">
        <f>[1]!s_is(A1840,83,"FY","YTD","20241231",1,"",100000000)</f>
        <v>23.803026520700001</v>
      </c>
      <c r="J1840" s="16">
        <f t="shared" si="84"/>
        <v>6.0040643468474819E-2</v>
      </c>
      <c r="K1840" s="16">
        <f>[1]!s_is(A1840,61,"FY","YTD","20251231",1,"",100000000)</f>
        <v>1.9261990829</v>
      </c>
      <c r="L1840" s="16">
        <f>[1]!s_is(A1840,61,"FY","YTD","20241231",1,"",100000000)</f>
        <v>1.7765455113999999</v>
      </c>
      <c r="M1840" s="16">
        <f t="shared" si="85"/>
        <v>8.4238523887894157E-2</v>
      </c>
      <c r="N1840" s="16">
        <f>[1]!s_fa_roe(A1840,"20251231")</f>
        <v>6.1420000000000003</v>
      </c>
      <c r="O1840" s="16">
        <f>[1]!s_stmnote_rdexp(A1840,"20251231",1,10000)</f>
        <v>16978.609186000002</v>
      </c>
      <c r="P1840" s="20">
        <f t="shared" si="86"/>
        <v>6.7289517515807112E-2</v>
      </c>
      <c r="Q1840" s="16">
        <f>[1]!s_margin_tradingbalance(A1840,"",10000)</f>
        <v>24729.267</v>
      </c>
      <c r="R1840" s="16">
        <f>[1]!s_margin_seclendingbalance(A1840,"",10000)</f>
        <v>25.0656</v>
      </c>
      <c r="S1840" s="17">
        <f>[1]!s_val_ev(A1840,"",100000000)</f>
        <v>45.121143312000001</v>
      </c>
      <c r="T1840" s="17">
        <f>[1]!share_freesharesmv(A1840,"",100000000)</f>
        <v>24.2057361132</v>
      </c>
      <c r="U1840" s="17">
        <f>[1]!s_dq_amount_btin(A1840,E1840,100000000)</f>
        <v>0.45906954</v>
      </c>
      <c r="V1840" s="17">
        <f>[1]!s_dq_turn(A1840,E1840)</f>
        <v>1.0349329734918882</v>
      </c>
      <c r="W1840" s="2">
        <f>[1]!s_pq_amount(A1840,"20260101","",100000000)</f>
        <v>96.622999300000004</v>
      </c>
      <c r="X1840" s="2">
        <f>[1]!s_pq_avgamount(A1840,"20260101","",100000000)</f>
        <v>0.8783909027272726</v>
      </c>
      <c r="Y1840" s="17">
        <f>[1]!s_ipo_dilutedpe(A1840)</f>
        <v>19.98</v>
      </c>
      <c r="Z1840" s="12">
        <f>[1]!s_ipo_collection_total(A1840,100000000)</f>
        <v>3.4510000000000001</v>
      </c>
      <c r="AA1840" s="2">
        <f>[1]!s_val_pe_ttm(A1840,E1840)</f>
        <v>22.97675895690918</v>
      </c>
      <c r="AB1840" s="5">
        <f>[1]!s_info_zjtxornot1(A1840,"")</f>
        <v>1</v>
      </c>
      <c r="AC1840" s="22" t="str">
        <f>[1]!s_info_nature1(A1840,"")</f>
        <v>中央国有企业</v>
      </c>
      <c r="AD1840" s="6" t="str">
        <f>[1]!s_info_city(A1840)</f>
        <v>贵阳市</v>
      </c>
      <c r="AE1840" s="6" t="str">
        <f>[1]!s_info_province(A1840)</f>
        <v>贵州省</v>
      </c>
      <c r="AF1840">
        <v>106.71347799999999</v>
      </c>
      <c r="AG1840">
        <v>26.578343</v>
      </c>
    </row>
    <row r="1841" spans="1:33" x14ac:dyDescent="0.3">
      <c r="A1841" s="12" t="s">
        <v>4220</v>
      </c>
      <c r="B1841" s="12" t="s">
        <v>4221</v>
      </c>
      <c r="C1841" s="16" t="str">
        <f>[1]!s_info_mkt(A1841)</f>
        <v>主板</v>
      </c>
      <c r="D1841" s="16" t="str">
        <f>[1]!s_ipo_listeddate(A1841)</f>
        <v>2008-05-09</v>
      </c>
      <c r="E1841" s="16" t="str">
        <f>[1]!lastradeday_s("000002","")</f>
        <v>2026-06-22</v>
      </c>
      <c r="F1841" s="16" t="str">
        <f>[1]!s_info_industry_csrc2023(A1841,"",3)</f>
        <v>软件和信息技术服务业</v>
      </c>
      <c r="G1841" s="16" t="str">
        <f>[1]!s_info_industry_csrc2023(A1841,"",1)</f>
        <v>信息传输、软件和信息技术服务业</v>
      </c>
      <c r="H1841" s="16">
        <f>[1]!s_is(A1841,83,"FY","YTD","20251231",1,"",100000000)</f>
        <v>7.7396805348000006</v>
      </c>
      <c r="I1841" s="16">
        <f>[1]!s_is(A1841,83,"FY","YTD","20241231",1,"",100000000)</f>
        <v>8.7834454387999994</v>
      </c>
      <c r="J1841" s="16">
        <f t="shared" si="84"/>
        <v>-0.11883319720861141</v>
      </c>
      <c r="K1841" s="16">
        <f>[1]!s_is(A1841,61,"FY","YTD","20251231",1,"",100000000)</f>
        <v>0.3254264174</v>
      </c>
      <c r="L1841" s="16">
        <f>[1]!s_is(A1841,61,"FY","YTD","20241231",1,"",100000000)</f>
        <v>4.0780592800000001E-2</v>
      </c>
      <c r="M1841" s="16">
        <f t="shared" si="85"/>
        <v>6.9799334697263147</v>
      </c>
      <c r="N1841" s="16">
        <f>[1]!s_fa_roe(A1841,"20251231")</f>
        <v>2.3252000000000002</v>
      </c>
      <c r="O1841" s="16">
        <f>[1]!s_stmnote_rdexp(A1841,"20251231",1,10000)</f>
        <v>11679.369618000001</v>
      </c>
      <c r="P1841" s="20">
        <f t="shared" si="86"/>
        <v>0.1509024767299624</v>
      </c>
      <c r="Q1841" s="16">
        <f>[1]!s_margin_tradingbalance(A1841,"",10000)</f>
        <v>15990.061900000001</v>
      </c>
      <c r="R1841" s="16">
        <f>[1]!s_margin_seclendingbalance(A1841,"",10000)</f>
        <v>24.899699999999999</v>
      </c>
      <c r="S1841" s="17">
        <f>[1]!s_val_ev(A1841,"",100000000)</f>
        <v>60.260897112499997</v>
      </c>
      <c r="T1841" s="17">
        <f>[1]!share_freesharesmv(A1841,"",100000000)</f>
        <v>26.684037970000006</v>
      </c>
      <c r="U1841" s="17">
        <f>[1]!s_dq_amount_btin(A1841,E1841,100000000)</f>
        <v>0.87297206999999999</v>
      </c>
      <c r="V1841" s="17">
        <f>[1]!s_dq_turn(A1841,E1841)</f>
        <v>1.4803370141247993</v>
      </c>
      <c r="W1841" s="2">
        <f>[1]!s_pq_amount(A1841,"20260101","",100000000)</f>
        <v>131.19830142999999</v>
      </c>
      <c r="X1841" s="2">
        <f>[1]!s_pq_avgamount(A1841,"20260101","",100000000)</f>
        <v>1.1927118311818183</v>
      </c>
      <c r="Y1841" s="17">
        <f>[1]!s_ipo_dilutedpe(A1841)</f>
        <v>29.97</v>
      </c>
      <c r="Z1841" s="12">
        <f>[1]!s_ipo_collection_total(A1841,100000000)</f>
        <v>3.0207999999999999</v>
      </c>
      <c r="AA1841" s="2">
        <f>[1]!s_val_pe_ttm(A1841,E1841)</f>
        <v>126.43209075927734</v>
      </c>
      <c r="AB1841" s="5">
        <f>[1]!s_info_zjtxornot1(A1841,"")</f>
        <v>0</v>
      </c>
      <c r="AC1841" s="22" t="str">
        <f>[1]!s_info_nature1(A1841,"")</f>
        <v>中央国有企业</v>
      </c>
      <c r="AD1841" s="6" t="str">
        <f>[1]!s_info_city(A1841)</f>
        <v>长春市</v>
      </c>
      <c r="AE1841" s="6" t="str">
        <f>[1]!s_info_province(A1841)</f>
        <v>吉林省</v>
      </c>
      <c r="AF1841">
        <v>125.3245</v>
      </c>
      <c r="AG1841">
        <v>43.886840999999997</v>
      </c>
    </row>
    <row r="1842" spans="1:33" x14ac:dyDescent="0.3">
      <c r="A1842" s="12" t="s">
        <v>4222</v>
      </c>
      <c r="B1842" s="12" t="s">
        <v>4223</v>
      </c>
      <c r="C1842" s="16" t="str">
        <f>[1]!s_info_mkt(A1842)</f>
        <v>创业板</v>
      </c>
      <c r="D1842" s="16" t="str">
        <f>[1]!s_ipo_listeddate(A1842)</f>
        <v>2016-11-14</v>
      </c>
      <c r="E1842" s="16" t="str">
        <f>[1]!lastradeday_s("000002","")</f>
        <v>2026-06-22</v>
      </c>
      <c r="F1842" s="16" t="str">
        <f>[1]!s_info_industry_csrc2023(A1842,"",3)</f>
        <v>计算机、通信和其他电子设备制造业</v>
      </c>
      <c r="G1842" s="16" t="str">
        <f>[1]!s_info_industry_csrc2023(A1842,"",1)</f>
        <v>制造业</v>
      </c>
      <c r="H1842" s="16">
        <f>[1]!s_is(A1842,83,"FY","YTD","20251231",1,"",100000000)</f>
        <v>8.4463272349</v>
      </c>
      <c r="I1842" s="16">
        <f>[1]!s_is(A1842,83,"FY","YTD","20241231",1,"",100000000)</f>
        <v>8.7709859107000003</v>
      </c>
      <c r="J1842" s="16">
        <f t="shared" si="84"/>
        <v>-3.7015072091717616E-2</v>
      </c>
      <c r="K1842" s="16">
        <f>[1]!s_is(A1842,61,"FY","YTD","20251231",1,"",100000000)</f>
        <v>0.73988589780000003</v>
      </c>
      <c r="L1842" s="16">
        <f>[1]!s_is(A1842,61,"FY","YTD","20241231",1,"",100000000)</f>
        <v>0.79540451019999991</v>
      </c>
      <c r="M1842" s="16">
        <f t="shared" si="85"/>
        <v>-6.9799217490029139E-2</v>
      </c>
      <c r="N1842" s="16">
        <f>[1]!s_fa_roe(A1842,"20251231")</f>
        <v>6.7398999999999996</v>
      </c>
      <c r="O1842" s="16">
        <f>[1]!s_stmnote_rdexp(A1842,"20251231",1,10000)</f>
        <v>2574.2614269999999</v>
      </c>
      <c r="P1842" s="20">
        <f t="shared" si="86"/>
        <v>3.0477879383635765E-2</v>
      </c>
      <c r="Q1842" s="16">
        <f>[1]!s_margin_tradingbalance(A1842,"",10000)</f>
        <v>26229.9512</v>
      </c>
      <c r="R1842" s="16">
        <f>[1]!s_margin_seclendingbalance(A1842,"",10000)</f>
        <v>19.869599999999998</v>
      </c>
      <c r="S1842" s="17">
        <f>[1]!s_val_ev(A1842,"",100000000)</f>
        <v>53.111010981599996</v>
      </c>
      <c r="T1842" s="17">
        <f>[1]!share_freesharesmv(A1842,"",100000000)</f>
        <v>32.166025084799998</v>
      </c>
      <c r="U1842" s="17">
        <f>[1]!s_dq_amount_btin(A1842,E1842,100000000)</f>
        <v>1.25931006</v>
      </c>
      <c r="V1842" s="17">
        <f>[1]!s_dq_turn(A1842,E1842)</f>
        <v>3.4068898383577837</v>
      </c>
      <c r="W1842" s="2">
        <f>[1]!s_pq_amount(A1842,"20260101","",100000000)</f>
        <v>252.02830682000001</v>
      </c>
      <c r="X1842" s="2">
        <f>[1]!s_pq_avgamount(A1842,"20260101","",100000000)</f>
        <v>2.2911664256363635</v>
      </c>
      <c r="Y1842" s="17">
        <f>[1]!s_ipo_dilutedpe(A1842)</f>
        <v>22.99</v>
      </c>
      <c r="Z1842" s="12">
        <f>[1]!s_ipo_collection_total(A1842,100000000)</f>
        <v>1.768</v>
      </c>
      <c r="AA1842" s="2">
        <f>[1]!s_val_pe_ttm(A1842,E1842)</f>
        <v>70.4697265625</v>
      </c>
      <c r="AB1842" s="5">
        <f>[1]!s_info_zjtxornot1(A1842,"")</f>
        <v>1</v>
      </c>
      <c r="AC1842" s="22" t="str">
        <f>[1]!s_info_nature1(A1842,"")</f>
        <v>民营企业</v>
      </c>
      <c r="AD1842" s="6" t="str">
        <f>[1]!s_info_city(A1842)</f>
        <v>江阴市</v>
      </c>
      <c r="AE1842" s="6" t="str">
        <f>[1]!s_info_province(A1842)</f>
        <v>江苏省</v>
      </c>
      <c r="AF1842">
        <v>120.31067899999999</v>
      </c>
      <c r="AG1842">
        <v>31.837425</v>
      </c>
    </row>
    <row r="1843" spans="1:33" x14ac:dyDescent="0.3">
      <c r="A1843" s="12" t="s">
        <v>4224</v>
      </c>
      <c r="B1843" s="12" t="s">
        <v>4225</v>
      </c>
      <c r="C1843" s="16" t="str">
        <f>[1]!s_info_mkt(A1843)</f>
        <v>主板</v>
      </c>
      <c r="D1843" s="16" t="str">
        <f>[1]!s_ipo_listeddate(A1843)</f>
        <v>2020-09-11</v>
      </c>
      <c r="E1843" s="16" t="str">
        <f>[1]!lastradeday_s("000002","")</f>
        <v>2026-06-22</v>
      </c>
      <c r="F1843" s="16" t="str">
        <f>[1]!s_info_industry_csrc2023(A1843,"",3)</f>
        <v>造纸和纸制品业</v>
      </c>
      <c r="G1843" s="16" t="str">
        <f>[1]!s_info_industry_csrc2023(A1843,"",1)</f>
        <v>制造业</v>
      </c>
      <c r="H1843" s="16">
        <f>[1]!s_is(A1843,83,"FY","YTD","20251231",1,"",100000000)</f>
        <v>37.5592105717</v>
      </c>
      <c r="I1843" s="16">
        <f>[1]!s_is(A1843,83,"FY","YTD","20241231",1,"",100000000)</f>
        <v>29.292874189399999</v>
      </c>
      <c r="J1843" s="16">
        <f t="shared" si="84"/>
        <v>0.28219615217175509</v>
      </c>
      <c r="K1843" s="16">
        <f>[1]!s_is(A1843,61,"FY","YTD","20251231",1,"",100000000)</f>
        <v>2.3197758721000001</v>
      </c>
      <c r="L1843" s="16">
        <f>[1]!s_is(A1843,61,"FY","YTD","20241231",1,"",100000000)</f>
        <v>3.8751148913</v>
      </c>
      <c r="M1843" s="16">
        <f t="shared" si="85"/>
        <v>-0.40136591116095249</v>
      </c>
      <c r="N1843" s="16">
        <f>[1]!s_fa_roe(A1843,"20251231")</f>
        <v>6.9077000000000002</v>
      </c>
      <c r="O1843" s="16">
        <f>[1]!s_stmnote_rdexp(A1843,"20251231",1,10000)</f>
        <v>13903.026777000001</v>
      </c>
      <c r="P1843" s="20">
        <f t="shared" si="86"/>
        <v>3.7016291251540871E-2</v>
      </c>
      <c r="Q1843" s="16">
        <f>[1]!s_margin_tradingbalance(A1843,"",10000)</f>
        <v>0</v>
      </c>
      <c r="R1843" s="16">
        <f>[1]!s_margin_seclendingbalance(A1843,"",10000)</f>
        <v>0</v>
      </c>
      <c r="S1843" s="17">
        <f>[1]!s_val_ev(A1843,"",100000000)</f>
        <v>47.716923324000007</v>
      </c>
      <c r="T1843" s="17">
        <f>[1]!share_freesharesmv(A1843,"",100000000)</f>
        <v>15.9155513839</v>
      </c>
      <c r="U1843" s="17">
        <f>[1]!s_dq_amount_btin(A1843,E1843,100000000)</f>
        <v>0.46335534</v>
      </c>
      <c r="V1843" s="17">
        <f>[1]!s_dq_turn(A1843,E1843)</f>
        <v>0.98436899233977126</v>
      </c>
      <c r="W1843" s="2">
        <f>[1]!s_pq_amount(A1843,"20260101","",100000000)</f>
        <v>45.382385509999999</v>
      </c>
      <c r="X1843" s="2">
        <f>[1]!s_pq_avgamount(A1843,"20260101","",100000000)</f>
        <v>0.41256714100000003</v>
      </c>
      <c r="Y1843" s="17">
        <f>[1]!s_ipo_dilutedpe(A1843)</f>
        <v>21.58</v>
      </c>
      <c r="Z1843" s="12">
        <f>[1]!s_ipo_collection_total(A1843,100000000)</f>
        <v>16.604742000000002</v>
      </c>
      <c r="AA1843" s="2">
        <f>[1]!s_val_pe_ttm(A1843,E1843)</f>
        <v>21.219110488891602</v>
      </c>
      <c r="AB1843" s="5">
        <f>[1]!s_info_zjtxornot1(A1843,"")</f>
        <v>0</v>
      </c>
      <c r="AC1843" s="22" t="str">
        <f>[1]!s_info_nature1(A1843,"")</f>
        <v>民营企业</v>
      </c>
      <c r="AD1843" s="6" t="str">
        <f>[1]!s_info_city(A1843)</f>
        <v>杭州市</v>
      </c>
      <c r="AE1843" s="6" t="str">
        <f>[1]!s_info_province(A1843)</f>
        <v>浙江省</v>
      </c>
      <c r="AF1843">
        <v>120.153576</v>
      </c>
      <c r="AG1843">
        <v>30.287458999999998</v>
      </c>
    </row>
    <row r="1844" spans="1:33" x14ac:dyDescent="0.3">
      <c r="A1844" s="12" t="s">
        <v>4226</v>
      </c>
      <c r="B1844" s="12" t="s">
        <v>4227</v>
      </c>
      <c r="C1844" s="16" t="str">
        <f>[1]!s_info_mkt(A1844)</f>
        <v>创业板</v>
      </c>
      <c r="D1844" s="16" t="str">
        <f>[1]!s_ipo_listeddate(A1844)</f>
        <v>2010-04-27</v>
      </c>
      <c r="E1844" s="16" t="str">
        <f>[1]!lastradeday_s("000002","")</f>
        <v>2026-06-22</v>
      </c>
      <c r="F1844" s="16" t="str">
        <f>[1]!s_info_industry_csrc2023(A1844,"",3)</f>
        <v>软件和信息技术服务业</v>
      </c>
      <c r="G1844" s="16" t="str">
        <f>[1]!s_info_industry_csrc2023(A1844,"",1)</f>
        <v>信息传输、软件和信息技术服务业</v>
      </c>
      <c r="H1844" s="16">
        <f>[1]!s_is(A1844,83,"FY","YTD","20251231",1,"",100000000)</f>
        <v>2.9532371950999998</v>
      </c>
      <c r="I1844" s="16">
        <f>[1]!s_is(A1844,83,"FY","YTD","20241231",1,"",100000000)</f>
        <v>4.9046809319999998</v>
      </c>
      <c r="J1844" s="16">
        <f t="shared" si="84"/>
        <v>-0.39787373816062943</v>
      </c>
      <c r="K1844" s="16">
        <f>[1]!s_is(A1844,61,"FY","YTD","20251231",1,"",100000000)</f>
        <v>-1.8644726944999999</v>
      </c>
      <c r="L1844" s="16">
        <f>[1]!s_is(A1844,61,"FY","YTD","20241231",1,"",100000000)</f>
        <v>-0.72597134969999999</v>
      </c>
      <c r="M1844" s="16">
        <f t="shared" si="85"/>
        <v>-1.5682455585478319</v>
      </c>
      <c r="N1844" s="16">
        <f>[1]!s_fa_roe(A1844,"20251231")</f>
        <v>-19.9176</v>
      </c>
      <c r="O1844" s="16">
        <f>[1]!s_stmnote_rdexp(A1844,"20251231",1,10000)</f>
        <v>4634.5389759999998</v>
      </c>
      <c r="P1844" s="20">
        <f t="shared" si="86"/>
        <v>0.15693080744376406</v>
      </c>
      <c r="Q1844" s="16">
        <f>[1]!s_margin_tradingbalance(A1844,"",10000)</f>
        <v>71360.636599999998</v>
      </c>
      <c r="R1844" s="16">
        <f>[1]!s_margin_seclendingbalance(A1844,"",10000)</f>
        <v>0</v>
      </c>
      <c r="S1844" s="17">
        <f>[1]!s_val_ev(A1844,"",100000000)</f>
        <v>20.69156576</v>
      </c>
      <c r="T1844" s="17">
        <f>[1]!share_freesharesmv(A1844,"",100000000)</f>
        <v>17.550817907199999</v>
      </c>
      <c r="U1844" s="17">
        <f>[1]!s_dq_amount_btin(A1844,E1844,100000000)</f>
        <v>0.88408242000000004</v>
      </c>
      <c r="V1844" s="17">
        <f>[1]!s_dq_turn(A1844,E1844)</f>
        <v>4.4459137436359759</v>
      </c>
      <c r="W1844" s="2">
        <f>[1]!s_pq_amount(A1844,"20260101","",100000000)</f>
        <v>94.61320336</v>
      </c>
      <c r="X1844" s="2">
        <f>[1]!s_pq_avgamount(A1844,"20260101","",100000000)</f>
        <v>0.86012003054545449</v>
      </c>
      <c r="Y1844" s="17">
        <f>[1]!s_ipo_dilutedpe(A1844)</f>
        <v>68.569999999999993</v>
      </c>
      <c r="Z1844" s="12">
        <f>[1]!s_ipo_collection_total(A1844,100000000)</f>
        <v>7.2</v>
      </c>
      <c r="AA1844" s="2">
        <f>[1]!s_val_pe_ttm(A1844,E1844)</f>
        <v>-11.984694480895996</v>
      </c>
      <c r="AB1844" s="5">
        <f>[1]!s_info_zjtxornot1(A1844,"")</f>
        <v>1</v>
      </c>
      <c r="AC1844" s="22" t="str">
        <f>[1]!s_info_nature1(A1844,"")</f>
        <v>民营企业</v>
      </c>
      <c r="AD1844" s="6" t="str">
        <f>[1]!s_info_city(A1844)</f>
        <v>上海市</v>
      </c>
      <c r="AE1844" s="6" t="str">
        <f>[1]!s_info_province(A1844)</f>
        <v>上海</v>
      </c>
      <c r="AF1844">
        <v>121.472644</v>
      </c>
      <c r="AG1844">
        <v>31.231705999999999</v>
      </c>
    </row>
    <row r="1845" spans="1:33" x14ac:dyDescent="0.3">
      <c r="A1845" s="12" t="s">
        <v>4228</v>
      </c>
      <c r="B1845" s="12" t="s">
        <v>4229</v>
      </c>
      <c r="C1845" s="16" t="str">
        <f>[1]!s_info_mkt(A1845)</f>
        <v>主板</v>
      </c>
      <c r="D1845" s="16" t="str">
        <f>[1]!s_ipo_listeddate(A1845)</f>
        <v>2020-10-21</v>
      </c>
      <c r="E1845" s="16" t="str">
        <f>[1]!lastradeday_s("000002","")</f>
        <v>2026-06-22</v>
      </c>
      <c r="F1845" s="16" t="str">
        <f>[1]!s_info_industry_csrc2023(A1845,"",3)</f>
        <v>计算机、通信和其他电子设备制造业</v>
      </c>
      <c r="G1845" s="16" t="str">
        <f>[1]!s_info_industry_csrc2023(A1845,"",1)</f>
        <v>制造业</v>
      </c>
      <c r="H1845" s="16">
        <f>[1]!s_is(A1845,83,"FY","YTD","20251231",1,"",100000000)</f>
        <v>13.480171739899999</v>
      </c>
      <c r="I1845" s="16">
        <f>[1]!s_is(A1845,83,"FY","YTD","20241231",1,"",100000000)</f>
        <v>12.930040008699999</v>
      </c>
      <c r="J1845" s="16">
        <f t="shared" si="84"/>
        <v>4.2546792649508003E-2</v>
      </c>
      <c r="K1845" s="16">
        <f>[1]!s_is(A1845,61,"FY","YTD","20251231",1,"",100000000)</f>
        <v>1.5244594905000002</v>
      </c>
      <c r="L1845" s="16">
        <f>[1]!s_is(A1845,61,"FY","YTD","20241231",1,"",100000000)</f>
        <v>1.4149857903999998</v>
      </c>
      <c r="M1845" s="16">
        <f t="shared" si="85"/>
        <v>7.736734944105228E-2</v>
      </c>
      <c r="N1845" s="16">
        <f>[1]!s_fa_roe(A1845,"20251231")</f>
        <v>8.6225000000000005</v>
      </c>
      <c r="O1845" s="16">
        <f>[1]!s_stmnote_rdexp(A1845,"20251231",1,10000)</f>
        <v>6805.7305340000003</v>
      </c>
      <c r="P1845" s="20">
        <f t="shared" si="86"/>
        <v>5.0486972015762223E-2</v>
      </c>
      <c r="Q1845" s="16">
        <f>[1]!s_margin_tradingbalance(A1845,"",10000)</f>
        <v>0</v>
      </c>
      <c r="R1845" s="16">
        <f>[1]!s_margin_seclendingbalance(A1845,"",10000)</f>
        <v>0</v>
      </c>
      <c r="S1845" s="17">
        <f>[1]!s_val_ev(A1845,"",100000000)</f>
        <v>57.612644244999998</v>
      </c>
      <c r="T1845" s="17">
        <f>[1]!share_freesharesmv(A1845,"",100000000)</f>
        <v>17.302644245000003</v>
      </c>
      <c r="U1845" s="17">
        <f>[1]!s_dq_amount_btin(A1845,E1845,100000000)</f>
        <v>2.2249690700000002</v>
      </c>
      <c r="V1845" s="17">
        <f>[1]!s_dq_turn(A1845,E1845)</f>
        <v>3.8887667182442129</v>
      </c>
      <c r="W1845" s="2">
        <f>[1]!s_pq_amount(A1845,"20260101","",100000000)</f>
        <v>165.60017010999999</v>
      </c>
      <c r="X1845" s="2">
        <f>[1]!s_pq_avgamount(A1845,"20260101","",100000000)</f>
        <v>1.5054560919090909</v>
      </c>
      <c r="Y1845" s="17">
        <f>[1]!s_ipo_dilutedpe(A1845)</f>
        <v>22.98</v>
      </c>
      <c r="Z1845" s="12">
        <f>[1]!s_ipo_collection_total(A1845,100000000)</f>
        <v>6.5137612999999996</v>
      </c>
      <c r="AA1845" s="2">
        <f>[1]!s_val_pe_ttm(A1845,E1845)</f>
        <v>38.685722351074219</v>
      </c>
      <c r="AB1845" s="5">
        <f>[1]!s_info_zjtxornot1(A1845,"")</f>
        <v>1</v>
      </c>
      <c r="AC1845" s="22" t="str">
        <f>[1]!s_info_nature1(A1845,"")</f>
        <v>民营企业</v>
      </c>
      <c r="AD1845" s="6" t="str">
        <f>[1]!s_info_city(A1845)</f>
        <v>常州市</v>
      </c>
      <c r="AE1845" s="6" t="str">
        <f>[1]!s_info_province(A1845)</f>
        <v>江苏省</v>
      </c>
      <c r="AF1845">
        <v>119.946973</v>
      </c>
      <c r="AG1845">
        <v>31.772752000000001</v>
      </c>
    </row>
    <row r="1846" spans="1:33" x14ac:dyDescent="0.3">
      <c r="A1846" s="12" t="s">
        <v>4230</v>
      </c>
      <c r="B1846" s="12" t="s">
        <v>4231</v>
      </c>
      <c r="C1846" s="16" t="str">
        <f>[1]!s_info_mkt(A1846)</f>
        <v>主板</v>
      </c>
      <c r="D1846" s="16" t="str">
        <f>[1]!s_ipo_listeddate(A1846)</f>
        <v>2015-12-09</v>
      </c>
      <c r="E1846" s="16" t="str">
        <f>[1]!lastradeday_s("000002","")</f>
        <v>2026-06-22</v>
      </c>
      <c r="F1846" s="16" t="str">
        <f>[1]!s_info_industry_csrc2023(A1846,"",3)</f>
        <v>化学原料和化学制品制造业</v>
      </c>
      <c r="G1846" s="16" t="str">
        <f>[1]!s_info_industry_csrc2023(A1846,"",1)</f>
        <v>制造业</v>
      </c>
      <c r="H1846" s="16">
        <f>[1]!s_is(A1846,83,"FY","YTD","20251231",1,"",100000000)</f>
        <v>35.440624299899994</v>
      </c>
      <c r="I1846" s="16">
        <f>[1]!s_is(A1846,83,"FY","YTD","20241231",1,"",100000000)</f>
        <v>36.8609851569</v>
      </c>
      <c r="J1846" s="16">
        <f t="shared" si="84"/>
        <v>-3.8532905481342694E-2</v>
      </c>
      <c r="K1846" s="16">
        <f>[1]!s_is(A1846,61,"FY","YTD","20251231",1,"",100000000)</f>
        <v>1.4241741144</v>
      </c>
      <c r="L1846" s="16">
        <f>[1]!s_is(A1846,61,"FY","YTD","20241231",1,"",100000000)</f>
        <v>1.4815686359</v>
      </c>
      <c r="M1846" s="16">
        <f t="shared" si="85"/>
        <v>-3.8739023025507621E-2</v>
      </c>
      <c r="N1846" s="16">
        <f>[1]!s_fa_roe(A1846,"20251231")</f>
        <v>5.516</v>
      </c>
      <c r="O1846" s="16">
        <f>[1]!s_stmnote_rdexp(A1846,"20251231",1,10000)</f>
        <v>9838.5944569999992</v>
      </c>
      <c r="P1846" s="20">
        <f t="shared" si="86"/>
        <v>2.7760782015986557E-2</v>
      </c>
      <c r="Q1846" s="16">
        <f>[1]!s_margin_tradingbalance(A1846,"",10000)</f>
        <v>38311.694600000003</v>
      </c>
      <c r="R1846" s="16">
        <f>[1]!s_margin_seclendingbalance(A1846,"",10000)</f>
        <v>24.853999999999999</v>
      </c>
      <c r="S1846" s="17">
        <f>[1]!s_val_ev(A1846,"",100000000)</f>
        <v>36.799695843899997</v>
      </c>
      <c r="T1846" s="17">
        <f>[1]!share_freesharesmv(A1846,"",100000000)</f>
        <v>26.965781101599998</v>
      </c>
      <c r="U1846" s="17">
        <f>[1]!s_dq_amount_btin(A1846,E1846,100000000)</f>
        <v>0.69055350000000004</v>
      </c>
      <c r="V1846" s="17">
        <f>[1]!s_dq_turn(A1846,E1846)</f>
        <v>2.091575166198858</v>
      </c>
      <c r="W1846" s="2">
        <f>[1]!s_pq_amount(A1846,"20260101","",100000000)</f>
        <v>148.38363648000001</v>
      </c>
      <c r="X1846" s="2">
        <f>[1]!s_pq_avgamount(A1846,"20260101","",100000000)</f>
        <v>1.3489421498181817</v>
      </c>
      <c r="Y1846" s="17">
        <f>[1]!s_ipo_dilutedpe(A1846)</f>
        <v>22.98</v>
      </c>
      <c r="Z1846" s="12">
        <f>[1]!s_ipo_collection_total(A1846,100000000)</f>
        <v>5.9855159999999996</v>
      </c>
      <c r="AA1846" s="2">
        <f>[1]!s_val_pe_ttm(A1846,E1846)</f>
        <v>31.705160140991211</v>
      </c>
      <c r="AB1846" s="5">
        <f>[1]!s_info_zjtxornot1(A1846,"")</f>
        <v>1</v>
      </c>
      <c r="AC1846" s="22" t="str">
        <f>[1]!s_info_nature1(A1846,"")</f>
        <v>地方国有企业</v>
      </c>
      <c r="AD1846" s="6" t="str">
        <f>[1]!s_info_city(A1846)</f>
        <v>荆门市</v>
      </c>
      <c r="AE1846" s="6" t="str">
        <f>[1]!s_info_province(A1846)</f>
        <v>湖北省</v>
      </c>
      <c r="AF1846">
        <v>112.204251</v>
      </c>
      <c r="AG1846">
        <v>31.035419999999998</v>
      </c>
    </row>
    <row r="1847" spans="1:33" x14ac:dyDescent="0.3">
      <c r="A1847" s="12" t="s">
        <v>4232</v>
      </c>
      <c r="B1847" s="12" t="s">
        <v>4233</v>
      </c>
      <c r="C1847" s="16" t="str">
        <f>[1]!s_info_mkt(A1847)</f>
        <v>主板</v>
      </c>
      <c r="D1847" s="16" t="str">
        <f>[1]!s_ipo_listeddate(A1847)</f>
        <v>1998-10-21</v>
      </c>
      <c r="E1847" s="16" t="str">
        <f>[1]!lastradeday_s("000002","")</f>
        <v>2026-06-22</v>
      </c>
      <c r="F1847" s="16" t="str">
        <f>[1]!s_info_industry_csrc2023(A1847,"",3)</f>
        <v>黑色金属冶炼和压延加工业</v>
      </c>
      <c r="G1847" s="16" t="str">
        <f>[1]!s_info_industry_csrc2023(A1847,"",1)</f>
        <v>制造业</v>
      </c>
      <c r="H1847" s="16">
        <f>[1]!s_is(A1847,83,"FY","YTD","20251231",1,"",100000000)</f>
        <v>903.75497603880001</v>
      </c>
      <c r="I1847" s="16">
        <f>[1]!s_is(A1847,83,"FY","YTD","20241231",1,"",100000000)</f>
        <v>1003.7945047492999</v>
      </c>
      <c r="J1847" s="16">
        <f t="shared" si="84"/>
        <v>-9.9661363194536556E-2</v>
      </c>
      <c r="K1847" s="16">
        <f>[1]!s_is(A1847,61,"FY","YTD","20251231",1,"",100000000)</f>
        <v>0.51528258900000001</v>
      </c>
      <c r="L1847" s="16">
        <f>[1]!s_is(A1847,61,"FY","YTD","20241231",1,"",100000000)</f>
        <v>-9.8102010999000004</v>
      </c>
      <c r="M1847" s="16">
        <f t="shared" si="85"/>
        <v>1.0525251810592602</v>
      </c>
      <c r="N1847" s="16">
        <f>[1]!s_fa_roe(A1847,"20251231")</f>
        <v>0.158</v>
      </c>
      <c r="O1847" s="16">
        <f>[1]!s_stmnote_rdexp(A1847,"20251231",1,10000)</f>
        <v>325008.71885900002</v>
      </c>
      <c r="P1847" s="20">
        <f t="shared" si="86"/>
        <v>3.5962039211504905E-2</v>
      </c>
      <c r="Q1847" s="16">
        <f>[1]!s_margin_tradingbalance(A1847,"",10000)</f>
        <v>50580.366099999999</v>
      </c>
      <c r="R1847" s="16">
        <f>[1]!s_margin_seclendingbalance(A1847,"",10000)</f>
        <v>235.32339999999999</v>
      </c>
      <c r="S1847" s="17">
        <f>[1]!s_val_ev(A1847,"",100000000)</f>
        <v>214.17891712959999</v>
      </c>
      <c r="T1847" s="17">
        <f>[1]!share_freesharesmv(A1847,"",100000000)</f>
        <v>78.576234171199999</v>
      </c>
      <c r="U1847" s="17">
        <f>[1]!s_dq_amount_btin(A1847,E1847,100000000)</f>
        <v>1.7904780199999999</v>
      </c>
      <c r="V1847" s="17">
        <f>[1]!s_dq_turn(A1847,E1847)</f>
        <v>0.85315289538713746</v>
      </c>
      <c r="W1847" s="2">
        <f>[1]!s_pq_amount(A1847,"20260101","",100000000)</f>
        <v>365.84176624000003</v>
      </c>
      <c r="X1847" s="2">
        <f>[1]!s_pq_avgamount(A1847,"20260101","",100000000)</f>
        <v>3.3258342385454549</v>
      </c>
      <c r="Y1847" s="17">
        <f>[1]!s_ipo_dilutedpe(A1847)</f>
        <v>0</v>
      </c>
      <c r="Z1847" s="12">
        <f>[1]!s_ipo_collection_total(A1847,100000000)</f>
        <v>10.8</v>
      </c>
      <c r="AA1847" s="2">
        <f>[1]!s_val_pe_ttm(A1847,E1847)</f>
        <v>-184.26075744628906</v>
      </c>
      <c r="AB1847" s="5">
        <f>[1]!s_info_zjtxornot1(A1847,"")</f>
        <v>1</v>
      </c>
      <c r="AC1847" s="22" t="str">
        <f>[1]!s_info_nature1(A1847,"")</f>
        <v>中央国有企业</v>
      </c>
      <c r="AD1847" s="6" t="str">
        <f>[1]!s_info_city(A1847)</f>
        <v>太原市</v>
      </c>
      <c r="AE1847" s="6" t="str">
        <f>[1]!s_info_province(A1847)</f>
        <v>山西省</v>
      </c>
      <c r="AF1847">
        <v>112.54924800000001</v>
      </c>
      <c r="AG1847">
        <v>37.857013999999999</v>
      </c>
    </row>
    <row r="1848" spans="1:33" x14ac:dyDescent="0.3">
      <c r="A1848" s="12" t="s">
        <v>4234</v>
      </c>
      <c r="B1848" s="12" t="s">
        <v>4235</v>
      </c>
      <c r="C1848" s="16" t="str">
        <f>[1]!s_info_mkt(A1848)</f>
        <v>创业板</v>
      </c>
      <c r="D1848" s="16" t="str">
        <f>[1]!s_ipo_listeddate(A1848)</f>
        <v>2010-04-21</v>
      </c>
      <c r="E1848" s="16" t="str">
        <f>[1]!lastradeday_s("000002","")</f>
        <v>2026-06-22</v>
      </c>
      <c r="F1848" s="16" t="str">
        <f>[1]!s_info_industry_csrc2023(A1848,"",3)</f>
        <v>商务服务业</v>
      </c>
      <c r="G1848" s="16" t="str">
        <f>[1]!s_info_industry_csrc2023(A1848,"",1)</f>
        <v>租赁和商务服务业</v>
      </c>
      <c r="H1848" s="16">
        <f>[1]!s_is(A1848,83,"FY","YTD","20251231",1,"",100000000)</f>
        <v>10.185290420899999</v>
      </c>
      <c r="I1848" s="16">
        <f>[1]!s_is(A1848,83,"FY","YTD","20241231",1,"",100000000)</f>
        <v>12.209977306400001</v>
      </c>
      <c r="J1848" s="16">
        <f t="shared" si="84"/>
        <v>-0.16582232994313084</v>
      </c>
      <c r="K1848" s="16">
        <f>[1]!s_is(A1848,61,"FY","YTD","20251231",1,"",100000000)</f>
        <v>-1.2160933081999998</v>
      </c>
      <c r="L1848" s="16">
        <f>[1]!s_is(A1848,61,"FY","YTD","20241231",1,"",100000000)</f>
        <v>-1.3052048187</v>
      </c>
      <c r="M1848" s="16">
        <f t="shared" si="85"/>
        <v>6.8273966831317992E-2</v>
      </c>
      <c r="N1848" s="16">
        <f>[1]!s_fa_roe(A1848,"20251231")</f>
        <v>-103.5059</v>
      </c>
      <c r="O1848" s="16">
        <f>[1]!s_stmnote_rdexp(A1848,"20251231",1,10000)</f>
        <v>502.51163300000002</v>
      </c>
      <c r="P1848" s="20">
        <f t="shared" si="86"/>
        <v>4.9336996024075749E-3</v>
      </c>
      <c r="Q1848" s="16">
        <f>[1]!s_margin_tradingbalance(A1848,"",10000)</f>
        <v>0</v>
      </c>
      <c r="R1848" s="16">
        <f>[1]!s_margin_seclendingbalance(A1848,"",10000)</f>
        <v>0</v>
      </c>
      <c r="S1848" s="17">
        <f>[1]!s_val_ev(A1848,"",100000000)</f>
        <v>37.7842659712</v>
      </c>
      <c r="T1848" s="17">
        <f>[1]!share_freesharesmv(A1848,"",100000000)</f>
        <v>30.322660200000001</v>
      </c>
      <c r="U1848" s="17">
        <f>[1]!s_dq_amount_btin(A1848,E1848,100000000)</f>
        <v>1.57488505</v>
      </c>
      <c r="V1848" s="17">
        <f>[1]!s_dq_turn(A1848,E1848)</f>
        <v>4.3613309600543593</v>
      </c>
      <c r="W1848" s="2">
        <f>[1]!s_pq_amount(A1848,"20260101","",100000000)</f>
        <v>519.41917894999995</v>
      </c>
      <c r="X1848" s="2">
        <f>[1]!s_pq_avgamount(A1848,"20260101","",100000000)</f>
        <v>4.7219925359090906</v>
      </c>
      <c r="Y1848" s="17">
        <f>[1]!s_ipo_dilutedpe(A1848)</f>
        <v>50.58</v>
      </c>
      <c r="Z1848" s="12">
        <f>[1]!s_ipo_collection_total(A1848,100000000)</f>
        <v>3.25</v>
      </c>
      <c r="AA1848" s="2">
        <f>[1]!s_val_pe_ttm(A1848,E1848)</f>
        <v>-33.270904541015625</v>
      </c>
      <c r="AB1848" s="5">
        <f>[1]!s_info_zjtxornot1(A1848,"")</f>
        <v>0</v>
      </c>
      <c r="AC1848" s="22" t="str">
        <f>[1]!s_info_nature1(A1848,"")</f>
        <v>民营企业</v>
      </c>
      <c r="AD1848" s="6" t="str">
        <f>[1]!s_info_city(A1848)</f>
        <v>北京市</v>
      </c>
      <c r="AE1848" s="6" t="str">
        <f>[1]!s_info_province(A1848)</f>
        <v>北京</v>
      </c>
      <c r="AF1848">
        <v>116.40528500000001</v>
      </c>
      <c r="AG1848">
        <v>39.904989</v>
      </c>
    </row>
    <row r="1849" spans="1:33" x14ac:dyDescent="0.3">
      <c r="A1849" s="12" t="s">
        <v>4236</v>
      </c>
      <c r="B1849" s="12" t="s">
        <v>4237</v>
      </c>
      <c r="C1849" s="16" t="str">
        <f>[1]!s_info_mkt(A1849)</f>
        <v>主板</v>
      </c>
      <c r="D1849" s="16" t="str">
        <f>[1]!s_ipo_listeddate(A1849)</f>
        <v>1996-05-24</v>
      </c>
      <c r="E1849" s="16" t="str">
        <f>[1]!lastradeday_s("000002","")</f>
        <v>2026-06-22</v>
      </c>
      <c r="F1849" s="16" t="str">
        <f>[1]!s_info_industry_csrc2023(A1849,"",3)</f>
        <v>酒、饮料和精制茶制造业</v>
      </c>
      <c r="G1849" s="16" t="str">
        <f>[1]!s_info_industry_csrc2023(A1849,"",1)</f>
        <v>制造业</v>
      </c>
      <c r="H1849" s="16">
        <f>[1]!s_is(A1849,83,"FY","YTD","20251231",1,"",100000000)</f>
        <v>44.192185125100004</v>
      </c>
      <c r="I1849" s="16">
        <f>[1]!s_is(A1849,83,"FY","YTD","20241231",1,"",100000000)</f>
        <v>53.570691101099996</v>
      </c>
      <c r="J1849" s="16">
        <f t="shared" si="84"/>
        <v>-0.17506785488917131</v>
      </c>
      <c r="K1849" s="16">
        <f>[1]!s_is(A1849,61,"FY","YTD","20251231",1,"",100000000)</f>
        <v>2.2300664031999999</v>
      </c>
      <c r="L1849" s="16">
        <f>[1]!s_is(A1849,61,"FY","YTD","20241231",1,"",100000000)</f>
        <v>3.4577451936000001</v>
      </c>
      <c r="M1849" s="16">
        <f t="shared" si="85"/>
        <v>-0.35505183917899213</v>
      </c>
      <c r="N1849" s="16">
        <f>[1]!s_fa_roe(A1849,"20251231")</f>
        <v>3.2566000000000002</v>
      </c>
      <c r="O1849" s="16">
        <f>[1]!s_stmnote_rdexp(A1849,"20251231",1,10000)</f>
        <v>8208.5741539999999</v>
      </c>
      <c r="P1849" s="20">
        <f t="shared" si="86"/>
        <v>1.8574718880188943E-2</v>
      </c>
      <c r="Q1849" s="16">
        <f>[1]!s_margin_tradingbalance(A1849,"",10000)</f>
        <v>78348.518299999996</v>
      </c>
      <c r="R1849" s="16">
        <f>[1]!s_margin_seclendingbalance(A1849,"",10000)</f>
        <v>20.998999999999999</v>
      </c>
      <c r="S1849" s="17">
        <f>[1]!s_val_ev(A1849,"",100000000)</f>
        <v>130.34566451250001</v>
      </c>
      <c r="T1849" s="17">
        <f>[1]!share_freesharesmv(A1849,"",100000000)</f>
        <v>90.767625572499995</v>
      </c>
      <c r="U1849" s="17">
        <f>[1]!s_dq_amount_btin(A1849,E1849,100000000)</f>
        <v>4.2586188900000002</v>
      </c>
      <c r="V1849" s="17">
        <f>[1]!s_dq_turn(A1849,E1849)</f>
        <v>3.2957817416743289</v>
      </c>
      <c r="W1849" s="2">
        <f>[1]!s_pq_amount(A1849,"20260101","",100000000)</f>
        <v>408.14239787999998</v>
      </c>
      <c r="X1849" s="2">
        <f>[1]!s_pq_avgamount(A1849,"20260101","",100000000)</f>
        <v>3.7103854352727268</v>
      </c>
      <c r="Y1849" s="17">
        <f>[1]!s_ipo_dilutedpe(A1849)</f>
        <v>13</v>
      </c>
      <c r="Z1849" s="12">
        <f>[1]!s_ipo_collection_total(A1849,100000000)</f>
        <v>1.6045119999999999</v>
      </c>
      <c r="AA1849" s="2">
        <f>[1]!s_val_pe_ttm(A1849,E1849)</f>
        <v>120.20751190185547</v>
      </c>
      <c r="AB1849" s="5">
        <f>[1]!s_info_zjtxornot1(A1849,"")</f>
        <v>0</v>
      </c>
      <c r="AC1849" s="22" t="str">
        <f>[1]!s_info_nature1(A1849,"")</f>
        <v>民营企业</v>
      </c>
      <c r="AD1849" s="6" t="str">
        <f>[1]!s_info_city(A1849)</f>
        <v>射洪市</v>
      </c>
      <c r="AE1849" s="6" t="str">
        <f>[1]!s_info_province(A1849)</f>
        <v>四川省</v>
      </c>
      <c r="AF1849">
        <v>105.388245</v>
      </c>
      <c r="AG1849">
        <v>30.908079000000001</v>
      </c>
    </row>
    <row r="1850" spans="1:33" x14ac:dyDescent="0.3">
      <c r="A1850" s="12" t="s">
        <v>4238</v>
      </c>
      <c r="B1850" s="12" t="s">
        <v>4239</v>
      </c>
      <c r="C1850" s="16" t="str">
        <f>[1]!s_info_mkt(A1850)</f>
        <v>主板</v>
      </c>
      <c r="D1850" s="16" t="str">
        <f>[1]!s_ipo_listeddate(A1850)</f>
        <v>2016-11-10</v>
      </c>
      <c r="E1850" s="16" t="str">
        <f>[1]!lastradeday_s("000002","")</f>
        <v>2026-06-22</v>
      </c>
      <c r="F1850" s="16" t="str">
        <f>[1]!s_info_industry_csrc2023(A1850,"",3)</f>
        <v>仪器仪表制造业</v>
      </c>
      <c r="G1850" s="16" t="str">
        <f>[1]!s_info_industry_csrc2023(A1850,"",1)</f>
        <v>制造业</v>
      </c>
      <c r="H1850" s="16">
        <f>[1]!s_is(A1850,83,"FY","YTD","20251231",1,"",100000000)</f>
        <v>47.686721891000005</v>
      </c>
      <c r="I1850" s="16">
        <f>[1]!s_is(A1850,83,"FY","YTD","20241231",1,"",100000000)</f>
        <v>47.1702566584</v>
      </c>
      <c r="J1850" s="16">
        <f t="shared" si="84"/>
        <v>1.0948959560262095E-2</v>
      </c>
      <c r="K1850" s="16">
        <f>[1]!s_is(A1850,61,"FY","YTD","20251231",1,"",100000000)</f>
        <v>7.2909629899999997</v>
      </c>
      <c r="L1850" s="16">
        <f>[1]!s_is(A1850,61,"FY","YTD","20241231",1,"",100000000)</f>
        <v>10.020379756799999</v>
      </c>
      <c r="M1850" s="16">
        <f t="shared" si="85"/>
        <v>-0.27238655949618784</v>
      </c>
      <c r="N1850" s="16">
        <f>[1]!s_fa_roe(A1850,"20251231")</f>
        <v>10.057399999999999</v>
      </c>
      <c r="O1850" s="16">
        <f>[1]!s_stmnote_rdexp(A1850,"20251231",1,10000)</f>
        <v>39322.233043</v>
      </c>
      <c r="P1850" s="20">
        <f t="shared" si="86"/>
        <v>8.2459501269306901E-2</v>
      </c>
      <c r="Q1850" s="16">
        <f>[1]!s_margin_tradingbalance(A1850,"",10000)</f>
        <v>23134.797500000001</v>
      </c>
      <c r="R1850" s="16">
        <f>[1]!s_margin_seclendingbalance(A1850,"",10000)</f>
        <v>196.98240000000001</v>
      </c>
      <c r="S1850" s="17">
        <f>[1]!s_val_ev(A1850,"",100000000)</f>
        <v>111.45174776400002</v>
      </c>
      <c r="T1850" s="17">
        <f>[1]!share_freesharesmv(A1850,"",100000000)</f>
        <v>36.374236653600001</v>
      </c>
      <c r="U1850" s="17">
        <f>[1]!s_dq_amount_btin(A1850,E1850,100000000)</f>
        <v>1.6931450100000001</v>
      </c>
      <c r="V1850" s="17">
        <f>[1]!s_dq_turn(A1850,E1850)</f>
        <v>1.5276511119460026</v>
      </c>
      <c r="W1850" s="2">
        <f>[1]!s_pq_amount(A1850,"20260101","",100000000)</f>
        <v>206.69942861999999</v>
      </c>
      <c r="X1850" s="2">
        <f>[1]!s_pq_avgamount(A1850,"20260101","",100000000)</f>
        <v>1.8790857147272726</v>
      </c>
      <c r="Y1850" s="17">
        <f>[1]!s_ipo_dilutedpe(A1850)</f>
        <v>21.32</v>
      </c>
      <c r="Z1850" s="12">
        <f>[1]!s_ipo_collection_total(A1850,100000000)</f>
        <v>22.056242000000001</v>
      </c>
      <c r="AA1850" s="2">
        <f>[1]!s_val_pe_ttm(A1850,E1850)</f>
        <v>16.412981033325195</v>
      </c>
      <c r="AB1850" s="5">
        <f>[1]!s_info_zjtxornot1(A1850,"")</f>
        <v>1</v>
      </c>
      <c r="AC1850" s="22" t="str">
        <f>[1]!s_info_nature1(A1850,"")</f>
        <v>民营企业</v>
      </c>
      <c r="AD1850" s="6" t="str">
        <f>[1]!s_info_city(A1850)</f>
        <v>杭州市</v>
      </c>
      <c r="AE1850" s="6" t="str">
        <f>[1]!s_info_province(A1850)</f>
        <v>浙江省</v>
      </c>
      <c r="AF1850">
        <v>120.153576</v>
      </c>
      <c r="AG1850">
        <v>30.287458999999998</v>
      </c>
    </row>
    <row r="1851" spans="1:33" x14ac:dyDescent="0.3">
      <c r="A1851" s="12" t="s">
        <v>4240</v>
      </c>
      <c r="B1851" s="12" t="s">
        <v>4241</v>
      </c>
      <c r="C1851" s="16" t="str">
        <f>[1]!s_info_mkt(A1851)</f>
        <v>创业板</v>
      </c>
      <c r="D1851" s="16" t="str">
        <f>[1]!s_ipo_listeddate(A1851)</f>
        <v>2023-12-13</v>
      </c>
      <c r="E1851" s="16" t="str">
        <f>[1]!lastradeday_s("000002","")</f>
        <v>2026-06-22</v>
      </c>
      <c r="F1851" s="16" t="str">
        <f>[1]!s_info_industry_csrc2023(A1851,"",3)</f>
        <v>橡胶和塑料制品业</v>
      </c>
      <c r="G1851" s="16" t="str">
        <f>[1]!s_info_industry_csrc2023(A1851,"",1)</f>
        <v>制造业</v>
      </c>
      <c r="H1851" s="16">
        <f>[1]!s_is(A1851,83,"FY","YTD","20251231",1,"",100000000)</f>
        <v>9.1099252217999993</v>
      </c>
      <c r="I1851" s="16">
        <f>[1]!s_is(A1851,83,"FY","YTD","20241231",1,"",100000000)</f>
        <v>9.4857979833000012</v>
      </c>
      <c r="J1851" s="16">
        <f t="shared" si="84"/>
        <v>-3.9624790888624806E-2</v>
      </c>
      <c r="K1851" s="16">
        <f>[1]!s_is(A1851,61,"FY","YTD","20251231",1,"",100000000)</f>
        <v>0.91537111019999995</v>
      </c>
      <c r="L1851" s="16">
        <f>[1]!s_is(A1851,61,"FY","YTD","20241231",1,"",100000000)</f>
        <v>1.617207157</v>
      </c>
      <c r="M1851" s="16">
        <f t="shared" si="85"/>
        <v>-0.43398029977924468</v>
      </c>
      <c r="N1851" s="16">
        <f>[1]!s_fa_roe(A1851,"20251231")</f>
        <v>7.4660000000000002</v>
      </c>
      <c r="O1851" s="16">
        <f>[1]!s_stmnote_rdexp(A1851,"20251231",1,10000)</f>
        <v>4248.4223469999997</v>
      </c>
      <c r="P1851" s="20">
        <f t="shared" si="86"/>
        <v>4.6635095717729377E-2</v>
      </c>
      <c r="Q1851" s="16">
        <f>[1]!s_margin_tradingbalance(A1851,"",10000)</f>
        <v>8542.7656999999999</v>
      </c>
      <c r="R1851" s="16">
        <f>[1]!s_margin_seclendingbalance(A1851,"",10000)</f>
        <v>19.0075</v>
      </c>
      <c r="S1851" s="17">
        <f>[1]!s_val_ev(A1851,"",100000000)</f>
        <v>35.547189348000003</v>
      </c>
      <c r="T1851" s="17">
        <f>[1]!share_freesharesmv(A1851,"",100000000)</f>
        <v>8.9101955274000009</v>
      </c>
      <c r="U1851" s="17">
        <f>[1]!s_dq_amount_btin(A1851,E1851,100000000)</f>
        <v>0.33668600999999998</v>
      </c>
      <c r="V1851" s="17">
        <f>[1]!s_dq_turn(A1851,E1851)</f>
        <v>3.7920163273744958</v>
      </c>
      <c r="W1851" s="2">
        <f>[1]!s_pq_amount(A1851,"20260101","",100000000)</f>
        <v>68.310447839999995</v>
      </c>
      <c r="X1851" s="2">
        <f>[1]!s_pq_avgamount(A1851,"20260101","",100000000)</f>
        <v>0.62100407127272728</v>
      </c>
      <c r="Y1851" s="17">
        <f>[1]!s_ipo_dilutedpe(A1851)</f>
        <v>28.27</v>
      </c>
      <c r="Z1851" s="12">
        <f>[1]!s_ipo_collection_total(A1851,100000000)</f>
        <v>6.38</v>
      </c>
      <c r="AA1851" s="2">
        <f>[1]!s_val_pe_ttm(A1851,E1851)</f>
        <v>42.0645751953125</v>
      </c>
      <c r="AB1851" s="5">
        <f>[1]!s_info_zjtxornot1(A1851,"")</f>
        <v>1</v>
      </c>
      <c r="AC1851" s="22" t="str">
        <f>[1]!s_info_nature1(A1851,"")</f>
        <v>民营企业</v>
      </c>
      <c r="AD1851" s="6" t="str">
        <f>[1]!s_info_city(A1851)</f>
        <v>余姚市</v>
      </c>
      <c r="AE1851" s="6" t="str">
        <f>[1]!s_info_province(A1851)</f>
        <v>浙江省</v>
      </c>
      <c r="AF1851">
        <v>121.152779</v>
      </c>
      <c r="AG1851">
        <v>29.996456999999999</v>
      </c>
    </row>
    <row r="1852" spans="1:33" x14ac:dyDescent="0.3">
      <c r="A1852" s="12" t="s">
        <v>4242</v>
      </c>
      <c r="B1852" s="12" t="s">
        <v>4243</v>
      </c>
      <c r="C1852" s="16" t="str">
        <f>[1]!s_info_mkt(A1852)</f>
        <v>主板</v>
      </c>
      <c r="D1852" s="16" t="str">
        <f>[1]!s_ipo_listeddate(A1852)</f>
        <v>1997-11-13</v>
      </c>
      <c r="E1852" s="16" t="str">
        <f>[1]!lastradeday_s("000002","")</f>
        <v>2026-06-22</v>
      </c>
      <c r="F1852" s="16" t="str">
        <f>[1]!s_info_industry_csrc2023(A1852,"",3)</f>
        <v>酒、饮料和精制茶制造业</v>
      </c>
      <c r="G1852" s="16" t="str">
        <f>[1]!s_info_industry_csrc2023(A1852,"",1)</f>
        <v>制造业</v>
      </c>
      <c r="H1852" s="16">
        <f>[1]!s_is(A1852,83,"FY","YTD","20251231",1,"",100000000)</f>
        <v>31.735545398299998</v>
      </c>
      <c r="I1852" s="16">
        <f>[1]!s_is(A1852,83,"FY","YTD","20241231",1,"",100000000)</f>
        <v>32.8729224227</v>
      </c>
      <c r="J1852" s="16">
        <f t="shared" si="84"/>
        <v>-3.4599206294314788E-2</v>
      </c>
      <c r="K1852" s="16">
        <f>[1]!s_is(A1852,61,"FY","YTD","20251231",1,"",100000000)</f>
        <v>6.2710429678999997</v>
      </c>
      <c r="L1852" s="16">
        <f>[1]!s_is(A1852,61,"FY","YTD","20241231",1,"",100000000)</f>
        <v>6.6623941122000003</v>
      </c>
      <c r="M1852" s="16">
        <f t="shared" si="85"/>
        <v>-5.8740317325774637E-2</v>
      </c>
      <c r="N1852" s="16">
        <f>[1]!s_fa_roe(A1852,"20251231")</f>
        <v>18.099900000000002</v>
      </c>
      <c r="O1852" s="16">
        <f>[1]!s_stmnote_rdexp(A1852,"20251231",1,10000)</f>
        <v>915.59346799999992</v>
      </c>
      <c r="P1852" s="20">
        <f t="shared" si="86"/>
        <v>2.8850724211881553E-3</v>
      </c>
      <c r="Q1852" s="16">
        <f>[1]!s_margin_tradingbalance(A1852,"",10000)</f>
        <v>22347.231</v>
      </c>
      <c r="R1852" s="16">
        <f>[1]!s_margin_seclendingbalance(A1852,"",10000)</f>
        <v>204.28800000000001</v>
      </c>
      <c r="S1852" s="17">
        <f>[1]!s_val_ev(A1852,"",100000000)</f>
        <v>77.724005638799994</v>
      </c>
      <c r="T1852" s="17">
        <f>[1]!share_freesharesmv(A1852,"",100000000)</f>
        <v>43.678770249599999</v>
      </c>
      <c r="U1852" s="17">
        <f>[1]!s_dq_amount_btin(A1852,E1852,100000000)</f>
        <v>1.0232497</v>
      </c>
      <c r="V1852" s="17">
        <f>[1]!s_dq_turn(A1852,E1852)</f>
        <v>1.3439519994655085</v>
      </c>
      <c r="W1852" s="2">
        <f>[1]!s_pq_amount(A1852,"20260101","",100000000)</f>
        <v>114.691455</v>
      </c>
      <c r="X1852" s="2">
        <f>[1]!s_pq_avgamount(A1852,"20260101","",100000000)</f>
        <v>1.0426495909090909</v>
      </c>
      <c r="Y1852" s="17">
        <f>[1]!s_ipo_dilutedpe(A1852)</f>
        <v>0</v>
      </c>
      <c r="Z1852" s="12">
        <f>[1]!s_ipo_collection_total(A1852,100000000)</f>
        <v>1.9319999999999999</v>
      </c>
      <c r="AA1852" s="2">
        <f>[1]!s_val_pe_ttm(A1852,E1852)</f>
        <v>11.774785995483398</v>
      </c>
      <c r="AB1852" s="5">
        <f>[1]!s_info_zjtxornot1(A1852,"")</f>
        <v>0</v>
      </c>
      <c r="AC1852" s="22" t="str">
        <f>[1]!s_info_nature1(A1852,"")</f>
        <v>民营企业</v>
      </c>
      <c r="AD1852" s="6" t="str">
        <f>[1]!s_info_city(A1852)</f>
        <v>承德市</v>
      </c>
      <c r="AE1852" s="6" t="str">
        <f>[1]!s_info_province(A1852)</f>
        <v>河北省</v>
      </c>
      <c r="AF1852">
        <v>117.93915200000001</v>
      </c>
      <c r="AG1852">
        <v>40.976204000000003</v>
      </c>
    </row>
    <row r="1853" spans="1:33" x14ac:dyDescent="0.3">
      <c r="A1853" s="12" t="s">
        <v>117</v>
      </c>
      <c r="B1853" s="12" t="s">
        <v>118</v>
      </c>
      <c r="C1853" s="16" t="str">
        <f>[1]!s_info_mkt(A1853)</f>
        <v>北证</v>
      </c>
      <c r="D1853" s="16" t="str">
        <f>[1]!s_ipo_listeddate(A1853)</f>
        <v>2023-01-30</v>
      </c>
      <c r="E1853" s="16" t="str">
        <f>[1]!lastradeday_s("000002","")</f>
        <v>2026-06-22</v>
      </c>
      <c r="F1853" s="16" t="str">
        <f>[1]!s_info_industry_csrc2023(A1853,"",3)</f>
        <v>软件和信息技术服务业</v>
      </c>
      <c r="G1853" s="16" t="str">
        <f>[1]!s_info_industry_csrc2023(A1853,"",1)</f>
        <v>信息传输、软件和信息技术服务业</v>
      </c>
      <c r="H1853" s="16">
        <f>[1]!s_is(A1853,83,"FY","YTD","20251231",1,"",100000000)</f>
        <v>1.1410742945999999</v>
      </c>
      <c r="I1853" s="16">
        <f>[1]!s_is(A1853,83,"FY","YTD","20241231",1,"",100000000)</f>
        <v>0.77857772590000007</v>
      </c>
      <c r="J1853" s="16">
        <f t="shared" si="84"/>
        <v>0.46558815727867175</v>
      </c>
      <c r="K1853" s="16">
        <f>[1]!s_is(A1853,61,"FY","YTD","20251231",1,"",100000000)</f>
        <v>0.3210564091</v>
      </c>
      <c r="L1853" s="16">
        <f>[1]!s_is(A1853,61,"FY","YTD","20241231",1,"",100000000)</f>
        <v>0.16882988600000001</v>
      </c>
      <c r="M1853" s="16">
        <f t="shared" si="85"/>
        <v>0.90165625711552022</v>
      </c>
      <c r="N1853" s="16">
        <f>[1]!s_fa_roe(A1853,"20251231")</f>
        <v>12.5548</v>
      </c>
      <c r="O1853" s="16">
        <f>[1]!s_stmnote_rdexp(A1853,"20251231",1,10000)</f>
        <v>1938.554954</v>
      </c>
      <c r="P1853" s="20">
        <f t="shared" si="86"/>
        <v>0.16988858334413312</v>
      </c>
      <c r="Q1853" s="16">
        <f>[1]!s_margin_tradingbalance(A1853,"",10000)</f>
        <v>1856.7634</v>
      </c>
      <c r="R1853" s="16">
        <f>[1]!s_margin_seclendingbalance(A1853,"",10000)</f>
        <v>0</v>
      </c>
      <c r="S1853" s="17">
        <f>[1]!s_val_ev(A1853,"",100000000)</f>
        <v>17.8334481672</v>
      </c>
      <c r="T1853" s="17">
        <f>[1]!share_freesharesmv(A1853,"",100000000)</f>
        <v>10.006769092200001</v>
      </c>
      <c r="U1853" s="17">
        <f>[1]!s_dq_amount_btin(A1853,E1853,100000000)</f>
        <v>1.26259191</v>
      </c>
      <c r="V1853" s="17">
        <f>[1]!s_dq_turn(A1853,E1853)</f>
        <v>8.3633781046953324</v>
      </c>
      <c r="W1853" s="2">
        <f>[1]!s_pq_amount(A1853,"20260101","",100000000)</f>
        <v>70.285820630000003</v>
      </c>
      <c r="X1853" s="2">
        <f>[1]!s_pq_avgamount(A1853,"20260101","",100000000)</f>
        <v>0.63896200572727269</v>
      </c>
      <c r="Y1853" s="17">
        <f>[1]!s_ipo_dilutedpe(A1853)</f>
        <v>14.51</v>
      </c>
      <c r="Z1853" s="12">
        <f>[1]!s_ipo_collection_total(A1853,100000000)</f>
        <v>1.3045909759999998</v>
      </c>
      <c r="AA1853" s="2">
        <f>[1]!s_val_pe_ttm(A1853,E1853)</f>
        <v>40.223804473876953</v>
      </c>
      <c r="AB1853" s="5">
        <f>[1]!s_info_zjtxornot1(A1853,"")</f>
        <v>1</v>
      </c>
      <c r="AC1853" s="22" t="str">
        <f>[1]!s_info_nature1(A1853,"")</f>
        <v>民营企业</v>
      </c>
      <c r="AD1853" s="6" t="str">
        <f>[1]!s_info_city(A1853)</f>
        <v>成都市</v>
      </c>
      <c r="AE1853" s="6" t="str">
        <f>[1]!s_info_province(A1853)</f>
        <v>四川省</v>
      </c>
      <c r="AF1853">
        <v>104.065735</v>
      </c>
      <c r="AG1853">
        <v>30.659462000000001</v>
      </c>
    </row>
    <row r="1854" spans="1:33" x14ac:dyDescent="0.3">
      <c r="A1854" s="12" t="s">
        <v>4244</v>
      </c>
      <c r="B1854" s="12" t="s">
        <v>4245</v>
      </c>
      <c r="C1854" s="16" t="str">
        <f>[1]!s_info_mkt(A1854)</f>
        <v>主板</v>
      </c>
      <c r="D1854" s="16" t="str">
        <f>[1]!s_ipo_listeddate(A1854)</f>
        <v>1997-04-22</v>
      </c>
      <c r="E1854" s="16" t="str">
        <f>[1]!lastradeday_s("000002","")</f>
        <v>2026-06-22</v>
      </c>
      <c r="F1854" s="16" t="str">
        <f>[1]!s_info_industry_csrc2023(A1854,"",3)</f>
        <v>专业技术服务业</v>
      </c>
      <c r="G1854" s="16" t="str">
        <f>[1]!s_info_industry_csrc2023(A1854,"",1)</f>
        <v>科学研究和技术服务业</v>
      </c>
      <c r="H1854" s="16">
        <f>[1]!s_is(A1854,83,"FY","YTD","20251231",1,"",100000000)</f>
        <v>9.298180220599999</v>
      </c>
      <c r="I1854" s="16">
        <f>[1]!s_is(A1854,83,"FY","YTD","20241231",1,"",100000000)</f>
        <v>10.7816527394</v>
      </c>
      <c r="J1854" s="16">
        <f t="shared" si="84"/>
        <v>-0.13759231118424575</v>
      </c>
      <c r="K1854" s="16">
        <f>[1]!s_is(A1854,61,"FY","YTD","20251231",1,"",100000000)</f>
        <v>-1.9683889441</v>
      </c>
      <c r="L1854" s="16">
        <f>[1]!s_is(A1854,61,"FY","YTD","20241231",1,"",100000000)</f>
        <v>-1.9242849972999998</v>
      </c>
      <c r="M1854" s="16">
        <f t="shared" si="85"/>
        <v>-2.2919654241384854E-2</v>
      </c>
      <c r="N1854" s="16">
        <f>[1]!s_fa_roe(A1854,"20251231")</f>
        <v>-12.475</v>
      </c>
      <c r="O1854" s="16">
        <f>[1]!s_stmnote_rdexp(A1854,"20251231",1,10000)</f>
        <v>12261.800869000001</v>
      </c>
      <c r="P1854" s="20">
        <f t="shared" si="86"/>
        <v>0.13187312547281174</v>
      </c>
      <c r="Q1854" s="16">
        <f>[1]!s_margin_tradingbalance(A1854,"",10000)</f>
        <v>0</v>
      </c>
      <c r="R1854" s="16">
        <f>[1]!s_margin_seclendingbalance(A1854,"",10000)</f>
        <v>0</v>
      </c>
      <c r="S1854" s="17">
        <f>[1]!s_val_ev(A1854,"",100000000)</f>
        <v>27.998900028000001</v>
      </c>
      <c r="T1854" s="17">
        <f>[1]!share_freesharesmv(A1854,"",100000000)</f>
        <v>20.2378115016</v>
      </c>
      <c r="U1854" s="17">
        <f>[1]!s_dq_amount_btin(A1854,E1854,100000000)</f>
        <v>0.83746916999999998</v>
      </c>
      <c r="V1854" s="17">
        <f>[1]!s_dq_turn(A1854,E1854)</f>
        <v>3.3288934431608506</v>
      </c>
      <c r="W1854" s="2">
        <f>[1]!s_pq_amount(A1854,"20260101","",100000000)</f>
        <v>152.23055962999999</v>
      </c>
      <c r="X1854" s="2">
        <f>[1]!s_pq_avgamount(A1854,"20260101","",100000000)</f>
        <v>1.3839141784545455</v>
      </c>
      <c r="Y1854" s="17">
        <f>[1]!s_ipo_dilutedpe(A1854)</f>
        <v>0</v>
      </c>
      <c r="Z1854" s="12">
        <f>[1]!s_ipo_collection_total(A1854,100000000)</f>
        <v>0.89249999999999996</v>
      </c>
      <c r="AA1854" s="2">
        <f>[1]!s_val_pe_ttm(A1854,E1854)</f>
        <v>-13.325522422790527</v>
      </c>
      <c r="AB1854" s="5">
        <f>[1]!s_info_zjtxornot1(A1854,"")</f>
        <v>0</v>
      </c>
      <c r="AC1854" s="22" t="str">
        <f>[1]!s_info_nature1(A1854,"")</f>
        <v>民营企业</v>
      </c>
      <c r="AD1854" s="6" t="str">
        <f>[1]!s_info_city(A1854)</f>
        <v>成都市</v>
      </c>
      <c r="AE1854" s="6" t="str">
        <f>[1]!s_info_province(A1854)</f>
        <v>四川省</v>
      </c>
      <c r="AF1854">
        <v>104.065735</v>
      </c>
      <c r="AG1854">
        <v>30.659462000000001</v>
      </c>
    </row>
    <row r="1855" spans="1:33" x14ac:dyDescent="0.3">
      <c r="A1855" s="12" t="s">
        <v>4246</v>
      </c>
      <c r="B1855" s="12" t="s">
        <v>4247</v>
      </c>
      <c r="C1855" s="16" t="str">
        <f>[1]!s_info_mkt(A1855)</f>
        <v>创业板</v>
      </c>
      <c r="D1855" s="16" t="str">
        <f>[1]!s_ipo_listeddate(A1855)</f>
        <v>2021-10-19</v>
      </c>
      <c r="E1855" s="16" t="str">
        <f>[1]!lastradeday_s("000002","")</f>
        <v>2026-06-22</v>
      </c>
      <c r="F1855" s="16" t="str">
        <f>[1]!s_info_industry_csrc2023(A1855,"",3)</f>
        <v>通用设备制造业</v>
      </c>
      <c r="G1855" s="16" t="str">
        <f>[1]!s_info_industry_csrc2023(A1855,"",1)</f>
        <v>制造业</v>
      </c>
      <c r="H1855" s="16">
        <f>[1]!s_is(A1855,83,"FY","YTD","20251231",1,"",100000000)</f>
        <v>2.7787103314999997</v>
      </c>
      <c r="I1855" s="16">
        <f>[1]!s_is(A1855,83,"FY","YTD","20241231",1,"",100000000)</f>
        <v>3.5118767119999998</v>
      </c>
      <c r="J1855" s="16">
        <f t="shared" si="84"/>
        <v>-0.20876768765679843</v>
      </c>
      <c r="K1855" s="16">
        <f>[1]!s_is(A1855,61,"FY","YTD","20251231",1,"",100000000)</f>
        <v>5.831128E-2</v>
      </c>
      <c r="L1855" s="16">
        <f>[1]!s_is(A1855,61,"FY","YTD","20241231",1,"",100000000)</f>
        <v>6.396559269999999E-2</v>
      </c>
      <c r="M1855" s="16">
        <f t="shared" si="85"/>
        <v>-8.8396158955625387E-2</v>
      </c>
      <c r="N1855" s="16">
        <f>[1]!s_fa_roe(A1855,"20251231")</f>
        <v>1.2188000000000001</v>
      </c>
      <c r="O1855" s="16">
        <f>[1]!s_stmnote_rdexp(A1855,"20251231",1,10000)</f>
        <v>1309.2589449999998</v>
      </c>
      <c r="P1855" s="20">
        <f t="shared" si="86"/>
        <v>4.7117503762734325E-2</v>
      </c>
      <c r="Q1855" s="16">
        <f>[1]!s_margin_tradingbalance(A1855,"",10000)</f>
        <v>13665.774299999999</v>
      </c>
      <c r="R1855" s="16">
        <f>[1]!s_margin_seclendingbalance(A1855,"",10000)</f>
        <v>0</v>
      </c>
      <c r="S1855" s="17">
        <f>[1]!s_val_ev(A1855,"",100000000)</f>
        <v>37.843058091600007</v>
      </c>
      <c r="T1855" s="17">
        <f>[1]!share_freesharesmv(A1855,"",100000000)</f>
        <v>22.129841347200003</v>
      </c>
      <c r="U1855" s="17">
        <f>[1]!s_dq_amount_btin(A1855,E1855,100000000)</f>
        <v>2.0131121599999999</v>
      </c>
      <c r="V1855" s="17">
        <f>[1]!s_dq_turn(A1855,E1855)</f>
        <v>7.7171463550843162</v>
      </c>
      <c r="W1855" s="2">
        <f>[1]!s_pq_amount(A1855,"20260101","",100000000)</f>
        <v>563.08446764999997</v>
      </c>
      <c r="X1855" s="2">
        <f>[1]!s_pq_avgamount(A1855,"20260101","",100000000)</f>
        <v>5.1189497059090909</v>
      </c>
      <c r="Y1855" s="17">
        <f>[1]!s_ipo_dilutedpe(A1855)</f>
        <v>19.27</v>
      </c>
      <c r="Z1855" s="12">
        <f>[1]!s_ipo_collection_total(A1855,100000000)</f>
        <v>2.5000214128000002</v>
      </c>
      <c r="AA1855" s="2">
        <f>[1]!s_val_pe_ttm(A1855,E1855)</f>
        <v>467.029052734375</v>
      </c>
      <c r="AB1855" s="5">
        <f>[1]!s_info_zjtxornot1(A1855,"")</f>
        <v>1</v>
      </c>
      <c r="AC1855" s="22" t="str">
        <f>[1]!s_info_nature1(A1855,"")</f>
        <v>民营企业</v>
      </c>
      <c r="AD1855" s="6" t="str">
        <f>[1]!s_info_city(A1855)</f>
        <v>邵阳市</v>
      </c>
      <c r="AE1855" s="6" t="str">
        <f>[1]!s_info_province(A1855)</f>
        <v>湖南省</v>
      </c>
      <c r="AF1855">
        <v>111.46923</v>
      </c>
      <c r="AG1855">
        <v>27.237842000000001</v>
      </c>
    </row>
    <row r="1856" spans="1:33" x14ac:dyDescent="0.3">
      <c r="A1856" s="12" t="s">
        <v>4248</v>
      </c>
      <c r="B1856" s="12" t="s">
        <v>4249</v>
      </c>
      <c r="C1856" s="16" t="str">
        <f>[1]!s_info_mkt(A1856)</f>
        <v>创业板</v>
      </c>
      <c r="D1856" s="16" t="str">
        <f>[1]!s_ipo_listeddate(A1856)</f>
        <v>2020-08-24</v>
      </c>
      <c r="E1856" s="16" t="str">
        <f>[1]!lastradeday_s("000002","")</f>
        <v>2026-06-22</v>
      </c>
      <c r="F1856" s="16" t="str">
        <f>[1]!s_info_industry_csrc2023(A1856,"",3)</f>
        <v>软件和信息技术服务业</v>
      </c>
      <c r="G1856" s="16" t="str">
        <f>[1]!s_info_industry_csrc2023(A1856,"",1)</f>
        <v>信息传输、软件和信息技术服务业</v>
      </c>
      <c r="H1856" s="16">
        <f>[1]!s_is(A1856,83,"FY","YTD","20251231",1,"",100000000)</f>
        <v>17.768717114800001</v>
      </c>
      <c r="I1856" s="16">
        <f>[1]!s_is(A1856,83,"FY","YTD","20241231",1,"",100000000)</f>
        <v>17.662115795399998</v>
      </c>
      <c r="J1856" s="16">
        <f t="shared" si="84"/>
        <v>6.0355916943861665E-3</v>
      </c>
      <c r="K1856" s="16">
        <f>[1]!s_is(A1856,61,"FY","YTD","20251231",1,"",100000000)</f>
        <v>-1.3813574249</v>
      </c>
      <c r="L1856" s="16">
        <f>[1]!s_is(A1856,61,"FY","YTD","20241231",1,"",100000000)</f>
        <v>0.77503842690000002</v>
      </c>
      <c r="M1856" s="16">
        <f t="shared" si="85"/>
        <v>-2.782308304925158</v>
      </c>
      <c r="N1856" s="16">
        <f>[1]!s_fa_roe(A1856,"20251231")</f>
        <v>-4.0601000000000003</v>
      </c>
      <c r="O1856" s="16">
        <f>[1]!s_stmnote_rdexp(A1856,"20251231",1,10000)</f>
        <v>34089.572162000004</v>
      </c>
      <c r="P1856" s="20">
        <f t="shared" si="86"/>
        <v>0.19185162294922214</v>
      </c>
      <c r="Q1856" s="16">
        <f>[1]!s_margin_tradingbalance(A1856,"",10000)</f>
        <v>80938.596399999995</v>
      </c>
      <c r="R1856" s="16">
        <f>[1]!s_margin_seclendingbalance(A1856,"",10000)</f>
        <v>69.293899999999994</v>
      </c>
      <c r="S1856" s="17">
        <f>[1]!s_val_ev(A1856,"",100000000)</f>
        <v>97.184907625300013</v>
      </c>
      <c r="T1856" s="17">
        <f>[1]!share_freesharesmv(A1856,"",100000000)</f>
        <v>74.613276905199982</v>
      </c>
      <c r="U1856" s="17">
        <f>[1]!s_dq_amount_btin(A1856,E1856,100000000)</f>
        <v>5.9697700400000002</v>
      </c>
      <c r="V1856" s="17">
        <f>[1]!s_dq_turn(A1856,E1856)</f>
        <v>7.2402683210731977</v>
      </c>
      <c r="W1856" s="2">
        <f>[1]!s_pq_amount(A1856,"20260101","",100000000)</f>
        <v>355.38582836</v>
      </c>
      <c r="X1856" s="2">
        <f>[1]!s_pq_avgamount(A1856,"20260101","",100000000)</f>
        <v>3.2307802578181821</v>
      </c>
      <c r="Y1856" s="17">
        <f>[1]!s_ipo_dilutedpe(A1856)</f>
        <v>50.66</v>
      </c>
      <c r="Z1856" s="12">
        <f>[1]!s_ipo_collection_total(A1856,100000000)</f>
        <v>11.993080000000001</v>
      </c>
      <c r="AA1856" s="2">
        <f>[1]!s_val_pe_ttm(A1856,E1856)</f>
        <v>-62.221660614013672</v>
      </c>
      <c r="AB1856" s="5">
        <f>[1]!s_info_zjtxornot1(A1856,"")</f>
        <v>0</v>
      </c>
      <c r="AC1856" s="22" t="str">
        <f>[1]!s_info_nature1(A1856,"")</f>
        <v>民营企业</v>
      </c>
      <c r="AD1856" s="6" t="str">
        <f>[1]!s_info_city(A1856)</f>
        <v>拉萨市</v>
      </c>
      <c r="AE1856" s="6" t="str">
        <f>[1]!s_info_province(A1856)</f>
        <v>西藏自治区</v>
      </c>
      <c r="AF1856">
        <v>91.132211999999996</v>
      </c>
      <c r="AG1856">
        <v>29.660361000000002</v>
      </c>
    </row>
    <row r="1857" spans="1:33" x14ac:dyDescent="0.3">
      <c r="A1857" s="12" t="s">
        <v>4250</v>
      </c>
      <c r="B1857" s="12" t="s">
        <v>4251</v>
      </c>
      <c r="C1857" s="16" t="str">
        <f>[1]!s_info_mkt(A1857)</f>
        <v>主板</v>
      </c>
      <c r="D1857" s="16" t="str">
        <f>[1]!s_ipo_listeddate(A1857)</f>
        <v>2017-08-01</v>
      </c>
      <c r="E1857" s="16" t="str">
        <f>[1]!lastradeday_s("000002","")</f>
        <v>2026-06-22</v>
      </c>
      <c r="F1857" s="16" t="str">
        <f>[1]!s_info_industry_csrc2023(A1857,"",3)</f>
        <v>生态保护和环境治理业</v>
      </c>
      <c r="G1857" s="16" t="str">
        <f>[1]!s_info_industry_csrc2023(A1857,"",1)</f>
        <v>水利、环境和公共设施管理业</v>
      </c>
      <c r="H1857" s="16">
        <f>[1]!s_is(A1857,83,"FY","YTD","20251231",1,"",100000000)</f>
        <v>4.7414800804999997</v>
      </c>
      <c r="I1857" s="16">
        <f>[1]!s_is(A1857,83,"FY","YTD","20241231",1,"",100000000)</f>
        <v>4.0145162237000003</v>
      </c>
      <c r="J1857" s="16">
        <f t="shared" si="84"/>
        <v>0.18108380095920729</v>
      </c>
      <c r="K1857" s="16">
        <f>[1]!s_is(A1857,61,"FY","YTD","20251231",1,"",100000000)</f>
        <v>1.2142140282</v>
      </c>
      <c r="L1857" s="16">
        <f>[1]!s_is(A1857,61,"FY","YTD","20241231",1,"",100000000)</f>
        <v>0.99902239670000004</v>
      </c>
      <c r="M1857" s="16">
        <f t="shared" si="85"/>
        <v>0.2154022094107472</v>
      </c>
      <c r="N1857" s="16">
        <f>[1]!s_fa_roe(A1857,"20251231")</f>
        <v>5.0769000000000002</v>
      </c>
      <c r="O1857" s="16">
        <f>[1]!s_stmnote_rdexp(A1857,"20251231",1,10000)</f>
        <v>2009.78015</v>
      </c>
      <c r="P1857" s="20">
        <f t="shared" si="86"/>
        <v>4.238718956693506E-2</v>
      </c>
      <c r="Q1857" s="16">
        <f>[1]!s_margin_tradingbalance(A1857,"",10000)</f>
        <v>0</v>
      </c>
      <c r="R1857" s="16">
        <f>[1]!s_margin_seclendingbalance(A1857,"",10000)</f>
        <v>0</v>
      </c>
      <c r="S1857" s="17">
        <f>[1]!s_val_ev(A1857,"",100000000)</f>
        <v>34.454227856399996</v>
      </c>
      <c r="T1857" s="17">
        <f>[1]!share_freesharesmv(A1857,"",100000000)</f>
        <v>12.461745344399999</v>
      </c>
      <c r="U1857" s="17">
        <f>[1]!s_dq_amount_btin(A1857,E1857,100000000)</f>
        <v>0.60645855999999998</v>
      </c>
      <c r="V1857" s="17">
        <f>[1]!s_dq_turn(A1857,E1857)</f>
        <v>2.49856841541731</v>
      </c>
      <c r="W1857" s="2">
        <f>[1]!s_pq_amount(A1857,"20260101","",100000000)</f>
        <v>88.965502560000004</v>
      </c>
      <c r="X1857" s="2">
        <f>[1]!s_pq_avgamount(A1857,"20260101","",100000000)</f>
        <v>0.80877729599999992</v>
      </c>
      <c r="Y1857" s="17">
        <f>[1]!s_ipo_dilutedpe(A1857)</f>
        <v>22.98</v>
      </c>
      <c r="Z1857" s="12">
        <f>[1]!s_ipo_collection_total(A1857,100000000)</f>
        <v>8.4019999999999992</v>
      </c>
      <c r="AA1857" s="2">
        <f>[1]!s_val_pe_ttm(A1857,E1857)</f>
        <v>25.525873184204102</v>
      </c>
      <c r="AB1857" s="5">
        <f>[1]!s_info_zjtxornot1(A1857,"")</f>
        <v>0</v>
      </c>
      <c r="AC1857" s="22" t="str">
        <f>[1]!s_info_nature1(A1857,"")</f>
        <v>民营企业</v>
      </c>
      <c r="AD1857" s="6" t="str">
        <f>[1]!s_info_city(A1857)</f>
        <v>天津市</v>
      </c>
      <c r="AE1857" s="6" t="str">
        <f>[1]!s_info_province(A1857)</f>
        <v>天津</v>
      </c>
      <c r="AF1857">
        <v>117.19018199999999</v>
      </c>
      <c r="AG1857">
        <v>39.125596000000002</v>
      </c>
    </row>
    <row r="1858" spans="1:33" x14ac:dyDescent="0.3">
      <c r="A1858" s="12" t="s">
        <v>121</v>
      </c>
      <c r="B1858" s="12" t="s">
        <v>122</v>
      </c>
      <c r="C1858" s="16" t="str">
        <f>[1]!s_info_mkt(A1858)</f>
        <v>北证</v>
      </c>
      <c r="D1858" s="16" t="str">
        <f>[1]!s_ipo_listeddate(A1858)</f>
        <v>2025-06-26</v>
      </c>
      <c r="E1858" s="16" t="str">
        <f>[1]!lastradeday_s("000002","")</f>
        <v>2026-06-22</v>
      </c>
      <c r="F1858" s="16" t="str">
        <f>[1]!s_info_industry_csrc2023(A1858,"",3)</f>
        <v>电气机械和器材制造业</v>
      </c>
      <c r="G1858" s="16" t="str">
        <f>[1]!s_info_industry_csrc2023(A1858,"",1)</f>
        <v>制造业</v>
      </c>
      <c r="H1858" s="16">
        <f>[1]!s_is(A1858,83,"FY","YTD","20251231",1,"",100000000)</f>
        <v>7.9552469458000008</v>
      </c>
      <c r="I1858" s="16">
        <f>[1]!s_is(A1858,83,"FY","YTD","20241231",1,"",100000000)</f>
        <v>5.7754180571000004</v>
      </c>
      <c r="J1858" s="16">
        <f t="shared" si="84"/>
        <v>0.37743222519108066</v>
      </c>
      <c r="K1858" s="16">
        <f>[1]!s_is(A1858,61,"FY","YTD","20251231",1,"",100000000)</f>
        <v>1.9783858502</v>
      </c>
      <c r="L1858" s="16">
        <f>[1]!s_is(A1858,61,"FY","YTD","20241231",1,"",100000000)</f>
        <v>1.1617182101000001</v>
      </c>
      <c r="M1858" s="16">
        <f t="shared" si="85"/>
        <v>0.70298255893716399</v>
      </c>
      <c r="N1858" s="16">
        <f>[1]!s_fa_roe(A1858,"20251231")</f>
        <v>29.017900000000001</v>
      </c>
      <c r="O1858" s="16">
        <f>[1]!s_stmnote_rdexp(A1858,"20251231",1,10000)</f>
        <v>2294.6211870000002</v>
      </c>
      <c r="P1858" s="20">
        <f t="shared" si="86"/>
        <v>2.8844122660597646E-2</v>
      </c>
      <c r="Q1858" s="16">
        <f>[1]!s_margin_tradingbalance(A1858,"",10000)</f>
        <v>3982.6372999999999</v>
      </c>
      <c r="R1858" s="16">
        <f>[1]!s_margin_seclendingbalance(A1858,"",10000)</f>
        <v>0</v>
      </c>
      <c r="S1858" s="17">
        <f>[1]!s_val_ev(A1858,"",100000000)</f>
        <v>55.060670530000003</v>
      </c>
      <c r="T1858" s="17">
        <f>[1]!share_freesharesmv(A1858,"",100000000)</f>
        <v>17.797713330000001</v>
      </c>
      <c r="U1858" s="17">
        <f>[1]!s_dq_amount_btin(A1858,E1858,100000000)</f>
        <v>0.96150380999999996</v>
      </c>
      <c r="V1858" s="17">
        <f>[1]!s_dq_turn(A1858,E1858)</f>
        <v>5.462631811027153</v>
      </c>
      <c r="W1858" s="2">
        <f>[1]!s_pq_amount(A1858,"20260101","",100000000)</f>
        <v>123.15061882000001</v>
      </c>
      <c r="X1858" s="2">
        <f>[1]!s_pq_avgamount(A1858,"20260101","",100000000)</f>
        <v>1.1195510801818183</v>
      </c>
      <c r="Y1858" s="17">
        <f>[1]!s_ipo_dilutedpe(A1858)</f>
        <v>7.84</v>
      </c>
      <c r="Z1858" s="12">
        <f>[1]!s_ipo_collection_total(A1858,100000000)</f>
        <v>2.2999999999999998</v>
      </c>
      <c r="AA1858" s="2">
        <f>[1]!s_val_pe_ttm(A1858,E1858)</f>
        <v>26.054943084716797</v>
      </c>
      <c r="AB1858" s="5">
        <f>[1]!s_info_zjtxornot1(A1858,"")</f>
        <v>1</v>
      </c>
      <c r="AC1858" s="22" t="str">
        <f>[1]!s_info_nature1(A1858,"")</f>
        <v>民营企业</v>
      </c>
      <c r="AD1858" s="6" t="str">
        <f>[1]!s_info_city(A1858)</f>
        <v>邵阳市</v>
      </c>
      <c r="AE1858" s="6" t="str">
        <f>[1]!s_info_province(A1858)</f>
        <v>湖南省</v>
      </c>
      <c r="AF1858">
        <v>111.46923</v>
      </c>
      <c r="AG1858">
        <v>27.237842000000001</v>
      </c>
    </row>
    <row r="1859" spans="1:33" x14ac:dyDescent="0.3">
      <c r="A1859" s="12" t="s">
        <v>4252</v>
      </c>
      <c r="B1859" s="12" t="s">
        <v>4253</v>
      </c>
      <c r="C1859" s="16" t="str">
        <f>[1]!s_info_mkt(A1859)</f>
        <v>主板</v>
      </c>
      <c r="D1859" s="16" t="str">
        <f>[1]!s_ipo_listeddate(A1859)</f>
        <v>1997-07-03</v>
      </c>
      <c r="E1859" s="16" t="str">
        <f>[1]!lastradeday_s("000002","")</f>
        <v>2026-06-22</v>
      </c>
      <c r="F1859" s="16" t="str">
        <f>[1]!s_info_industry_csrc2023(A1859,"",3)</f>
        <v>房地产业</v>
      </c>
      <c r="G1859" s="16" t="str">
        <f>[1]!s_info_industry_csrc2023(A1859,"",1)</f>
        <v>房地产业</v>
      </c>
      <c r="H1859" s="16">
        <f>[1]!s_is(A1859,83,"FY","YTD","20251231",1,"",100000000)</f>
        <v>22.465485695100003</v>
      </c>
      <c r="I1859" s="16">
        <f>[1]!s_is(A1859,83,"FY","YTD","20241231",1,"",100000000)</f>
        <v>41.706830182800005</v>
      </c>
      <c r="J1859" s="16">
        <f t="shared" ref="J1859:J1922" si="87">H1859/I1859-1</f>
        <v>-0.46134756353733108</v>
      </c>
      <c r="K1859" s="16">
        <f>[1]!s_is(A1859,61,"FY","YTD","20251231",1,"",100000000)</f>
        <v>1.4347899009</v>
      </c>
      <c r="L1859" s="16">
        <f>[1]!s_is(A1859,61,"FY","YTD","20241231",1,"",100000000)</f>
        <v>-23.360180693499998</v>
      </c>
      <c r="M1859" s="16">
        <f t="shared" ref="M1859:M1922" si="88">(K1859-L1859)/ABS(L1859)</f>
        <v>1.0614203254557544</v>
      </c>
      <c r="N1859" s="16">
        <f>[1]!s_fa_roe(A1859,"20251231")</f>
        <v>1.4069</v>
      </c>
      <c r="O1859" s="16">
        <f>[1]!s_stmnote_rdexp(A1859,"20251231",1,10000)</f>
        <v>0</v>
      </c>
      <c r="P1859" s="20">
        <f t="shared" ref="P1859:P1922" si="89">O1859/H1859/10000</f>
        <v>0</v>
      </c>
      <c r="Q1859" s="16">
        <f>[1]!s_margin_tradingbalance(A1859,"",10000)</f>
        <v>69419.573900000003</v>
      </c>
      <c r="R1859" s="16">
        <f>[1]!s_margin_seclendingbalance(A1859,"",10000)</f>
        <v>320.59800000000001</v>
      </c>
      <c r="S1859" s="17">
        <f>[1]!s_val_ev(A1859,"",100000000)</f>
        <v>86.911322311438013</v>
      </c>
      <c r="T1859" s="17">
        <f>[1]!share_freesharesmv(A1859,"",100000000)</f>
        <v>54.007066684499996</v>
      </c>
      <c r="U1859" s="17">
        <f>[1]!s_dq_amount_btin(A1859,E1859,100000000)</f>
        <v>0.78305902000000005</v>
      </c>
      <c r="V1859" s="17">
        <f>[1]!s_dq_turn(A1859,E1859)</f>
        <v>0.93384739501012104</v>
      </c>
      <c r="W1859" s="2">
        <f>[1]!s_pq_amount(A1859,"20260101","",100000000)</f>
        <v>159.58122177999999</v>
      </c>
      <c r="X1859" s="2">
        <f>[1]!s_pq_avgamount(A1859,"20260101","",100000000)</f>
        <v>1.4507383798181817</v>
      </c>
      <c r="Y1859" s="17">
        <f>[1]!s_ipo_dilutedpe(A1859)</f>
        <v>0</v>
      </c>
      <c r="Z1859" s="12">
        <f>[1]!s_ipo_collection_total(A1859,100000000)</f>
        <v>2.8159999999999998</v>
      </c>
      <c r="AA1859" s="2">
        <f>[1]!s_val_pe_ttm(A1859,E1859)</f>
        <v>63.651374816894531</v>
      </c>
      <c r="AB1859" s="5">
        <f>[1]!s_info_zjtxornot1(A1859,"")</f>
        <v>0</v>
      </c>
      <c r="AC1859" s="22" t="str">
        <f>[1]!s_info_nature1(A1859,"")</f>
        <v>外资企业</v>
      </c>
      <c r="AD1859" s="6" t="str">
        <f>[1]!s_info_city(A1859)</f>
        <v>上海市</v>
      </c>
      <c r="AE1859" s="6" t="str">
        <f>[1]!s_info_province(A1859)</f>
        <v>上海</v>
      </c>
      <c r="AF1859">
        <v>121.472644</v>
      </c>
      <c r="AG1859">
        <v>31.231705999999999</v>
      </c>
    </row>
    <row r="1860" spans="1:33" x14ac:dyDescent="0.3">
      <c r="A1860" s="12" t="s">
        <v>4254</v>
      </c>
      <c r="B1860" s="12" t="s">
        <v>4255</v>
      </c>
      <c r="C1860" s="16" t="str">
        <f>[1]!s_info_mkt(A1860)</f>
        <v>主板</v>
      </c>
      <c r="D1860" s="16" t="str">
        <f>[1]!s_ipo_listeddate(A1860)</f>
        <v>2025-03-21</v>
      </c>
      <c r="E1860" s="16" t="str">
        <f>[1]!lastradeday_s("000002","")</f>
        <v>2026-06-22</v>
      </c>
      <c r="F1860" s="16" t="str">
        <f>[1]!s_info_industry_csrc2023(A1860,"",3)</f>
        <v>电气机械和器材制造业</v>
      </c>
      <c r="G1860" s="16" t="str">
        <f>[1]!s_info_industry_csrc2023(A1860,"",1)</f>
        <v>制造业</v>
      </c>
      <c r="H1860" s="16">
        <f>[1]!s_is(A1860,83,"FY","YTD","20251231",1,"",100000000)</f>
        <v>29.471695533200002</v>
      </c>
      <c r="I1860" s="16">
        <f>[1]!s_is(A1860,83,"FY","YTD","20241231",1,"",100000000)</f>
        <v>28.336889374299997</v>
      </c>
      <c r="J1860" s="16">
        <f t="shared" si="87"/>
        <v>4.0046955892385716E-2</v>
      </c>
      <c r="K1860" s="16">
        <f>[1]!s_is(A1860,61,"FY","YTD","20251231",1,"",100000000)</f>
        <v>1.0038784937</v>
      </c>
      <c r="L1860" s="16">
        <f>[1]!s_is(A1860,61,"FY","YTD","20241231",1,"",100000000)</f>
        <v>1.348799928</v>
      </c>
      <c r="M1860" s="16">
        <f t="shared" si="88"/>
        <v>-0.25572468320890951</v>
      </c>
      <c r="N1860" s="16">
        <f>[1]!s_fa_roe(A1860,"20251231")</f>
        <v>7.0940000000000003</v>
      </c>
      <c r="O1860" s="16">
        <f>[1]!s_stmnote_rdexp(A1860,"20251231",1,10000)</f>
        <v>1187.128541</v>
      </c>
      <c r="P1860" s="20">
        <f t="shared" si="89"/>
        <v>4.0280293329669281E-3</v>
      </c>
      <c r="Q1860" s="16">
        <f>[1]!s_margin_tradingbalance(A1860,"",10000)</f>
        <v>8071.9296999999997</v>
      </c>
      <c r="R1860" s="16">
        <f>[1]!s_margin_seclendingbalance(A1860,"",10000)</f>
        <v>33.738399999999999</v>
      </c>
      <c r="S1860" s="17">
        <f>[1]!s_val_ev(A1860,"",100000000)</f>
        <v>75.519599999999997</v>
      </c>
      <c r="T1860" s="17">
        <f>[1]!share_freesharesmv(A1860,"",100000000)</f>
        <v>11.5479</v>
      </c>
      <c r="U1860" s="17">
        <f>[1]!s_dq_amount_btin(A1860,E1860,100000000)</f>
        <v>1.51477094</v>
      </c>
      <c r="V1860" s="17">
        <f>[1]!s_dq_turn(A1860,E1860)</f>
        <v>13.005344444444445</v>
      </c>
      <c r="W1860" s="2">
        <f>[1]!s_pq_amount(A1860,"20260101","",100000000)</f>
        <v>142.97954454000001</v>
      </c>
      <c r="X1860" s="2">
        <f>[1]!s_pq_avgamount(A1860,"20260101","",100000000)</f>
        <v>1.2998140412727273</v>
      </c>
      <c r="Y1860" s="17">
        <f>[1]!s_ipo_dilutedpe(A1860)</f>
        <v>18.71</v>
      </c>
      <c r="Z1860" s="12">
        <f>[1]!s_ipo_collection_total(A1860,100000000)</f>
        <v>4.5880000000000001</v>
      </c>
      <c r="AA1860" s="2">
        <f>[1]!s_val_pe_ttm(A1860,E1860)</f>
        <v>78.785842895507813</v>
      </c>
      <c r="AB1860" s="5">
        <f>[1]!s_info_zjtxornot1(A1860,"")</f>
        <v>0</v>
      </c>
      <c r="AC1860" s="22" t="str">
        <f>[1]!s_info_nature1(A1860,"")</f>
        <v>民营企业</v>
      </c>
      <c r="AD1860" s="6" t="str">
        <f>[1]!s_info_city(A1860)</f>
        <v>清远市</v>
      </c>
      <c r="AE1860" s="6" t="str">
        <f>[1]!s_info_province(A1860)</f>
        <v>广东省</v>
      </c>
      <c r="AF1860">
        <v>113.051227</v>
      </c>
      <c r="AG1860">
        <v>23.685022</v>
      </c>
    </row>
    <row r="1861" spans="1:33" x14ac:dyDescent="0.3">
      <c r="A1861" s="12" t="s">
        <v>119</v>
      </c>
      <c r="B1861" s="12" t="s">
        <v>120</v>
      </c>
      <c r="C1861" s="16" t="str">
        <f>[1]!s_info_mkt(A1861)</f>
        <v>北证</v>
      </c>
      <c r="D1861" s="16" t="str">
        <f>[1]!s_ipo_listeddate(A1861)</f>
        <v>2026-01-21</v>
      </c>
      <c r="E1861" s="16" t="str">
        <f>[1]!lastradeday_s("000002","")</f>
        <v>2026-06-22</v>
      </c>
      <c r="F1861" s="16" t="str">
        <f>[1]!s_info_industry_csrc2023(A1861,"",3)</f>
        <v>医药制造业</v>
      </c>
      <c r="G1861" s="16" t="str">
        <f>[1]!s_info_industry_csrc2023(A1861,"",1)</f>
        <v>制造业</v>
      </c>
      <c r="H1861" s="16">
        <f>[1]!s_is(A1861,83,"FY","YTD","20251231",1,"",100000000)</f>
        <v>9.8873044301000004</v>
      </c>
      <c r="I1861" s="16">
        <f>[1]!s_is(A1861,83,"FY","YTD","20241231",1,"",100000000)</f>
        <v>6.9163865652999998</v>
      </c>
      <c r="J1861" s="16">
        <f t="shared" si="87"/>
        <v>0.42954768891971784</v>
      </c>
      <c r="K1861" s="16">
        <f>[1]!s_is(A1861,61,"FY","YTD","20251231",1,"",100000000)</f>
        <v>0.94086713639999997</v>
      </c>
      <c r="L1861" s="16">
        <f>[1]!s_is(A1861,61,"FY","YTD","20241231",1,"",100000000)</f>
        <v>0.8071105784999999</v>
      </c>
      <c r="M1861" s="16">
        <f t="shared" si="88"/>
        <v>0.16572271689039705</v>
      </c>
      <c r="N1861" s="16">
        <f>[1]!s_fa_roe(A1861,"20251231")</f>
        <v>12.0451</v>
      </c>
      <c r="O1861" s="16">
        <f>[1]!s_stmnote_rdexp(A1861,"20251231",1,10000)</f>
        <v>1066.2886510000001</v>
      </c>
      <c r="P1861" s="20">
        <f t="shared" si="89"/>
        <v>1.0784422170251873E-2</v>
      </c>
      <c r="Q1861" s="16">
        <f>[1]!s_margin_tradingbalance(A1861,"",10000)</f>
        <v>826.80820000000006</v>
      </c>
      <c r="R1861" s="16">
        <f>[1]!s_margin_seclendingbalance(A1861,"",10000)</f>
        <v>0</v>
      </c>
      <c r="S1861" s="17">
        <f>[1]!s_val_ev(A1861,"",100000000)</f>
        <v>18.8622303858</v>
      </c>
      <c r="T1861" s="17">
        <f>[1]!share_freesharesmv(A1861,"",100000000)</f>
        <v>4.7622725936999997</v>
      </c>
      <c r="U1861" s="17">
        <f>[1]!s_dq_amount_btin(A1861,E1861,100000000)</f>
        <v>5.8100980000000003E-2</v>
      </c>
      <c r="V1861" s="17">
        <f>[1]!s_dq_turn(A1861,E1861)</f>
        <v>1.1723034377672086</v>
      </c>
      <c r="W1861" s="2">
        <f>[1]!s_pq_amount(A1861,"20260101","",100000000)</f>
        <v>35.025699600000003</v>
      </c>
      <c r="X1861" s="2">
        <f>[1]!s_pq_avgamount(A1861,"20260101","",100000000)</f>
        <v>0.35740509795918368</v>
      </c>
      <c r="Y1861" s="17">
        <f>[1]!s_ipo_dilutedpe(A1861)</f>
        <v>14.99</v>
      </c>
      <c r="Z1861" s="12">
        <f>[1]!s_ipo_collection_total(A1861,100000000)</f>
        <v>2.7037894732000001</v>
      </c>
      <c r="AA1861" s="2">
        <f>[1]!s_val_pe_ttm(A1861,E1861)</f>
        <v>19.531482696533203</v>
      </c>
      <c r="AB1861" s="5">
        <f>[1]!s_info_zjtxornot1(A1861,"")</f>
        <v>0</v>
      </c>
      <c r="AC1861" s="22" t="str">
        <f>[1]!s_info_nature1(A1861,"")</f>
        <v>民营企业</v>
      </c>
      <c r="AD1861" s="6" t="str">
        <f>[1]!s_info_city(A1861)</f>
        <v>苏州市</v>
      </c>
      <c r="AE1861" s="6" t="str">
        <f>[1]!s_info_province(A1861)</f>
        <v>江苏省</v>
      </c>
      <c r="AF1861">
        <v>120.619585</v>
      </c>
      <c r="AG1861">
        <v>31.299378999999998</v>
      </c>
    </row>
    <row r="1862" spans="1:33" x14ac:dyDescent="0.3">
      <c r="A1862" s="12" t="s">
        <v>4256</v>
      </c>
      <c r="B1862" s="12" t="s">
        <v>4257</v>
      </c>
      <c r="C1862" s="16" t="str">
        <f>[1]!s_info_mkt(A1862)</f>
        <v>主板</v>
      </c>
      <c r="D1862" s="16" t="str">
        <f>[1]!s_ipo_listeddate(A1862)</f>
        <v>2017-09-21</v>
      </c>
      <c r="E1862" s="16" t="str">
        <f>[1]!lastradeday_s("000002","")</f>
        <v>2026-06-22</v>
      </c>
      <c r="F1862" s="16" t="str">
        <f>[1]!s_info_industry_csrc2023(A1862,"",3)</f>
        <v>纺织业</v>
      </c>
      <c r="G1862" s="16" t="str">
        <f>[1]!s_info_industry_csrc2023(A1862,"",1)</f>
        <v>制造业</v>
      </c>
      <c r="H1862" s="16">
        <f>[1]!s_is(A1862,83,"FY","YTD","20251231",1,"",100000000)</f>
        <v>64.075438542200004</v>
      </c>
      <c r="I1862" s="16">
        <f>[1]!s_is(A1862,83,"FY","YTD","20241231",1,"",100000000)</f>
        <v>71.2007593469</v>
      </c>
      <c r="J1862" s="16">
        <f t="shared" si="87"/>
        <v>-0.10007366311901877</v>
      </c>
      <c r="K1862" s="16">
        <f>[1]!s_is(A1862,61,"FY","YTD","20251231",1,"",100000000)</f>
        <v>5.3126651300000001</v>
      </c>
      <c r="L1862" s="16">
        <f>[1]!s_is(A1862,61,"FY","YTD","20241231",1,"",100000000)</f>
        <v>7.2571977088999997</v>
      </c>
      <c r="M1862" s="16">
        <f t="shared" si="88"/>
        <v>-0.26794537738930357</v>
      </c>
      <c r="N1862" s="16">
        <f>[1]!s_fa_roe(A1862,"20251231")</f>
        <v>10.288500000000001</v>
      </c>
      <c r="O1862" s="16">
        <f>[1]!s_stmnote_rdexp(A1862,"20251231",1,10000)</f>
        <v>29771.524194999998</v>
      </c>
      <c r="P1862" s="20">
        <f t="shared" si="89"/>
        <v>4.646323906997922E-2</v>
      </c>
      <c r="Q1862" s="16">
        <f>[1]!s_margin_tradingbalance(A1862,"",10000)</f>
        <v>13590.5332</v>
      </c>
      <c r="R1862" s="16">
        <f>[1]!s_margin_seclendingbalance(A1862,"",10000)</f>
        <v>93.456800000000001</v>
      </c>
      <c r="S1862" s="17">
        <f>[1]!s_val_ev(A1862,"",100000000)</f>
        <v>72.202822476199998</v>
      </c>
      <c r="T1862" s="17">
        <f>[1]!share_freesharesmv(A1862,"",100000000)</f>
        <v>21.359115603999999</v>
      </c>
      <c r="U1862" s="17">
        <f>[1]!s_dq_amount_btin(A1862,E1862,100000000)</f>
        <v>0.71441787999999995</v>
      </c>
      <c r="V1862" s="17">
        <f>[1]!s_dq_turn(A1862,E1862)</f>
        <v>1.0093773171372156</v>
      </c>
      <c r="W1862" s="2">
        <f>[1]!s_pq_amount(A1862,"20260101","",100000000)</f>
        <v>99.915727099999998</v>
      </c>
      <c r="X1862" s="2">
        <f>[1]!s_pq_avgamount(A1862,"20260101","",100000000)</f>
        <v>0.90832479181818182</v>
      </c>
      <c r="Y1862" s="17">
        <f>[1]!s_ipo_dilutedpe(A1862)</f>
        <v>22.97</v>
      </c>
      <c r="Z1862" s="12">
        <f>[1]!s_ipo_collection_total(A1862,100000000)</f>
        <v>6.2259599999999997</v>
      </c>
      <c r="AA1862" s="2">
        <f>[1]!s_val_pe_ttm(A1862,E1862)</f>
        <v>14.445352554321289</v>
      </c>
      <c r="AB1862" s="5">
        <f>[1]!s_info_zjtxornot1(A1862,"")</f>
        <v>0</v>
      </c>
      <c r="AC1862" s="22" t="str">
        <f>[1]!s_info_nature1(A1862,"")</f>
        <v>民营企业</v>
      </c>
      <c r="AD1862" s="6" t="str">
        <f>[1]!s_info_city(A1862)</f>
        <v>嘉兴市</v>
      </c>
      <c r="AE1862" s="6" t="str">
        <f>[1]!s_info_province(A1862)</f>
        <v>浙江省</v>
      </c>
      <c r="AF1862">
        <v>120.750865</v>
      </c>
      <c r="AG1862">
        <v>30.762653</v>
      </c>
    </row>
    <row r="1863" spans="1:33" x14ac:dyDescent="0.3">
      <c r="A1863" s="12" t="s">
        <v>4258</v>
      </c>
      <c r="B1863" s="12" t="s">
        <v>4259</v>
      </c>
      <c r="C1863" s="16" t="str">
        <f>[1]!s_info_mkt(A1863)</f>
        <v>科创板</v>
      </c>
      <c r="D1863" s="16" t="str">
        <f>[1]!s_ipo_listeddate(A1863)</f>
        <v>2020-04-09</v>
      </c>
      <c r="E1863" s="16" t="str">
        <f>[1]!lastradeday_s("000002","")</f>
        <v>2026-06-22</v>
      </c>
      <c r="F1863" s="16" t="str">
        <f>[1]!s_info_industry_csrc2023(A1863,"",3)</f>
        <v>专用设备制造业</v>
      </c>
      <c r="G1863" s="16" t="str">
        <f>[1]!s_info_industry_csrc2023(A1863,"",1)</f>
        <v>制造业</v>
      </c>
      <c r="H1863" s="16">
        <f>[1]!s_is(A1863,83,"FY","YTD","20251231",1,"",100000000)</f>
        <v>5.4279247528999992</v>
      </c>
      <c r="I1863" s="16">
        <f>[1]!s_is(A1863,83,"FY","YTD","20241231",1,"",100000000)</f>
        <v>4.5359534697999999</v>
      </c>
      <c r="J1863" s="16">
        <f t="shared" si="87"/>
        <v>0.19664471627380431</v>
      </c>
      <c r="K1863" s="16">
        <f>[1]!s_is(A1863,61,"FY","YTD","20251231",1,"",100000000)</f>
        <v>0.6310017269</v>
      </c>
      <c r="L1863" s="16">
        <f>[1]!s_is(A1863,61,"FY","YTD","20241231",1,"",100000000)</f>
        <v>0.114686181</v>
      </c>
      <c r="M1863" s="16">
        <f t="shared" si="88"/>
        <v>4.501985691719911</v>
      </c>
      <c r="N1863" s="16">
        <f>[1]!s_fa_roe(A1863,"20251231")</f>
        <v>3.1419999999999999</v>
      </c>
      <c r="O1863" s="16">
        <f>[1]!s_stmnote_rdexp(A1863,"20251231",1,10000)</f>
        <v>8371.083826</v>
      </c>
      <c r="P1863" s="20">
        <f t="shared" si="89"/>
        <v>0.15422254742067945</v>
      </c>
      <c r="Q1863" s="16">
        <f>[1]!s_margin_tradingbalance(A1863,"",10000)</f>
        <v>12123.0499</v>
      </c>
      <c r="R1863" s="16">
        <f>[1]!s_margin_seclendingbalance(A1863,"",10000)</f>
        <v>28.372900000000001</v>
      </c>
      <c r="S1863" s="17">
        <f>[1]!s_val_ev(A1863,"",100000000)</f>
        <v>44.6039437568</v>
      </c>
      <c r="T1863" s="17">
        <f>[1]!share_freesharesmv(A1863,"",100000000)</f>
        <v>26.728842739200001</v>
      </c>
      <c r="U1863" s="17">
        <f>[1]!s_dq_amount_btin(A1863,E1863,100000000)</f>
        <v>0.65987876999999995</v>
      </c>
      <c r="V1863" s="17">
        <f>[1]!s_dq_turn(A1863,E1863)</f>
        <v>1.5978072371588583</v>
      </c>
      <c r="W1863" s="2">
        <f>[1]!s_pq_amount(A1863,"20260101","",100000000)</f>
        <v>105.22823479</v>
      </c>
      <c r="X1863" s="2">
        <f>[1]!s_pq_avgamount(A1863,"20260101","",100000000)</f>
        <v>0.95662031627272726</v>
      </c>
      <c r="Y1863" s="17">
        <f>[1]!s_ipo_dilutedpe(A1863)</f>
        <v>48.96</v>
      </c>
      <c r="Z1863" s="12">
        <f>[1]!s_ipo_collection_total(A1863,100000000)</f>
        <v>10.7595016</v>
      </c>
      <c r="AA1863" s="2">
        <f>[1]!s_val_pe_ttm(A1863,E1863)</f>
        <v>77.798210144042969</v>
      </c>
      <c r="AB1863" s="5">
        <f>[1]!s_info_zjtxornot1(A1863,"")</f>
        <v>1</v>
      </c>
      <c r="AC1863" s="22" t="str">
        <f>[1]!s_info_nature1(A1863,"")</f>
        <v>民营企业</v>
      </c>
      <c r="AD1863" s="6" t="str">
        <f>[1]!s_info_city(A1863)</f>
        <v>上海市</v>
      </c>
      <c r="AE1863" s="6" t="str">
        <f>[1]!s_info_province(A1863)</f>
        <v>上海</v>
      </c>
      <c r="AF1863">
        <v>121.472644</v>
      </c>
      <c r="AG1863">
        <v>31.231705999999999</v>
      </c>
    </row>
    <row r="1864" spans="1:33" x14ac:dyDescent="0.3">
      <c r="A1864" s="12" t="s">
        <v>4260</v>
      </c>
      <c r="B1864" s="12" t="s">
        <v>4261</v>
      </c>
      <c r="C1864" s="16" t="str">
        <f>[1]!s_info_mkt(A1864)</f>
        <v>创业板</v>
      </c>
      <c r="D1864" s="16" t="str">
        <f>[1]!s_ipo_listeddate(A1864)</f>
        <v>2023-06-21</v>
      </c>
      <c r="E1864" s="16" t="str">
        <f>[1]!lastradeday_s("000002","")</f>
        <v>2026-06-22</v>
      </c>
      <c r="F1864" s="16" t="str">
        <f>[1]!s_info_industry_csrc2023(A1864,"",3)</f>
        <v>软件和信息技术服务业</v>
      </c>
      <c r="G1864" s="16" t="str">
        <f>[1]!s_info_industry_csrc2023(A1864,"",1)</f>
        <v>信息传输、软件和信息技术服务业</v>
      </c>
      <c r="H1864" s="16">
        <f>[1]!s_is(A1864,83,"FY","YTD","20251231",1,"",100000000)</f>
        <v>1.8533522978000001</v>
      </c>
      <c r="I1864" s="16">
        <f>[1]!s_is(A1864,83,"FY","YTD","20241231",1,"",100000000)</f>
        <v>2.9366111108999999</v>
      </c>
      <c r="J1864" s="16">
        <f t="shared" si="87"/>
        <v>-0.36888058111583166</v>
      </c>
      <c r="K1864" s="16">
        <f>[1]!s_is(A1864,61,"FY","YTD","20251231",1,"",100000000)</f>
        <v>0.28896175730000001</v>
      </c>
      <c r="L1864" s="16">
        <f>[1]!s_is(A1864,61,"FY","YTD","20241231",1,"",100000000)</f>
        <v>0.51710556959999998</v>
      </c>
      <c r="M1864" s="16">
        <f t="shared" si="88"/>
        <v>-0.4411938793783976</v>
      </c>
      <c r="N1864" s="16">
        <f>[1]!s_fa_roe(A1864,"20251231")</f>
        <v>2.8119999999999998</v>
      </c>
      <c r="O1864" s="16">
        <f>[1]!s_stmnote_rdexp(A1864,"20251231",1,10000)</f>
        <v>2046.4080489999999</v>
      </c>
      <c r="P1864" s="20">
        <f t="shared" si="89"/>
        <v>0.11041657063415111</v>
      </c>
      <c r="Q1864" s="16">
        <f>[1]!s_margin_tradingbalance(A1864,"",10000)</f>
        <v>12978.546</v>
      </c>
      <c r="R1864" s="16">
        <f>[1]!s_margin_seclendingbalance(A1864,"",10000)</f>
        <v>0</v>
      </c>
      <c r="S1864" s="17">
        <f>[1]!s_val_ev(A1864,"",100000000)</f>
        <v>37.602399999999996</v>
      </c>
      <c r="T1864" s="17">
        <f>[1]!share_freesharesmv(A1864,"",100000000)</f>
        <v>15.8101</v>
      </c>
      <c r="U1864" s="17">
        <f>[1]!s_dq_amount_btin(A1864,E1864,100000000)</f>
        <v>1.4560805699999999</v>
      </c>
      <c r="V1864" s="17">
        <f>[1]!s_dq_turn(A1864,E1864)</f>
        <v>3.9854443181818189</v>
      </c>
      <c r="W1864" s="2">
        <f>[1]!s_pq_amount(A1864,"20260101","",100000000)</f>
        <v>160.96357055999999</v>
      </c>
      <c r="X1864" s="2">
        <f>[1]!s_pq_avgamount(A1864,"20260101","",100000000)</f>
        <v>1.4633051869090909</v>
      </c>
      <c r="Y1864" s="17">
        <f>[1]!s_ipo_dilutedpe(A1864)</f>
        <v>49.59</v>
      </c>
      <c r="Z1864" s="12">
        <f>[1]!s_ipo_collection_total(A1864,100000000)</f>
        <v>7.1037999999999997</v>
      </c>
      <c r="AA1864" s="2">
        <f>[1]!s_val_pe_ttm(A1864,E1864)</f>
        <v>116.14895629882813</v>
      </c>
      <c r="AB1864" s="5">
        <f>[1]!s_info_zjtxornot1(A1864,"")</f>
        <v>0</v>
      </c>
      <c r="AC1864" s="22" t="str">
        <f>[1]!s_info_nature1(A1864,"")</f>
        <v>民营企业</v>
      </c>
      <c r="AD1864" s="6" t="str">
        <f>[1]!s_info_city(A1864)</f>
        <v>上海市</v>
      </c>
      <c r="AE1864" s="6" t="str">
        <f>[1]!s_info_province(A1864)</f>
        <v>上海</v>
      </c>
      <c r="AF1864">
        <v>121.472644</v>
      </c>
      <c r="AG1864">
        <v>31.231705999999999</v>
      </c>
    </row>
    <row r="1865" spans="1:33" x14ac:dyDescent="0.3">
      <c r="A1865" s="12" t="s">
        <v>4262</v>
      </c>
      <c r="B1865" s="12" t="s">
        <v>4263</v>
      </c>
      <c r="C1865" s="16" t="str">
        <f>[1]!s_info_mkt(A1865)</f>
        <v>主板</v>
      </c>
      <c r="D1865" s="16" t="str">
        <f>[1]!s_ipo_listeddate(A1865)</f>
        <v>2000-12-25</v>
      </c>
      <c r="E1865" s="16" t="str">
        <f>[1]!lastradeday_s("000002","")</f>
        <v>2026-06-22</v>
      </c>
      <c r="F1865" s="16" t="str">
        <f>[1]!s_info_industry_csrc2023(A1865,"",3)</f>
        <v>生态保护和环境治理业</v>
      </c>
      <c r="G1865" s="16" t="str">
        <f>[1]!s_info_industry_csrc2023(A1865,"",1)</f>
        <v>水利、环境和公共设施管理业</v>
      </c>
      <c r="H1865" s="16">
        <f>[1]!s_is(A1865,83,"FY","YTD","20251231",1,"",100000000)</f>
        <v>139.36907015010001</v>
      </c>
      <c r="I1865" s="16">
        <f>[1]!s_is(A1865,83,"FY","YTD","20241231",1,"",100000000)</f>
        <v>118.86247107450001</v>
      </c>
      <c r="J1865" s="16">
        <f t="shared" si="87"/>
        <v>0.17252374858290631</v>
      </c>
      <c r="K1865" s="16">
        <f>[1]!s_is(A1865,61,"FY","YTD","20251231",1,"",100000000)</f>
        <v>19.730654825199998</v>
      </c>
      <c r="L1865" s="16">
        <f>[1]!s_is(A1865,61,"FY","YTD","20241231",1,"",100000000)</f>
        <v>16.639019014900001</v>
      </c>
      <c r="M1865" s="16">
        <f t="shared" si="88"/>
        <v>0.18580637521547891</v>
      </c>
      <c r="N1865" s="16">
        <f>[1]!s_fa_roe(A1865,"20251231")</f>
        <v>14.087199999999999</v>
      </c>
      <c r="O1865" s="16">
        <f>[1]!s_stmnote_rdexp(A1865,"20251231",1,10000)</f>
        <v>18500.28</v>
      </c>
      <c r="P1865" s="20">
        <f t="shared" si="89"/>
        <v>1.3274308266586883E-2</v>
      </c>
      <c r="Q1865" s="16">
        <f>[1]!s_margin_tradingbalance(A1865,"",10000)</f>
        <v>28750.973600000001</v>
      </c>
      <c r="R1865" s="16">
        <f>[1]!s_margin_seclendingbalance(A1865,"",10000)</f>
        <v>492.79680000000002</v>
      </c>
      <c r="S1865" s="17">
        <f>[1]!s_val_ev(A1865,"",100000000)</f>
        <v>228.62333973840001</v>
      </c>
      <c r="T1865" s="17">
        <f>[1]!share_freesharesmv(A1865,"",100000000)</f>
        <v>123.87119369039999</v>
      </c>
      <c r="U1865" s="17">
        <f>[1]!s_dq_amount_btin(A1865,E1865,100000000)</f>
        <v>1.9509886700000001</v>
      </c>
      <c r="V1865" s="17">
        <f>[1]!s_dq_turn(A1865,E1865)</f>
        <v>0.85836260473032922</v>
      </c>
      <c r="W1865" s="2">
        <f>[1]!s_pq_amount(A1865,"20260101","",100000000)</f>
        <v>203.07144137</v>
      </c>
      <c r="X1865" s="2">
        <f>[1]!s_pq_avgamount(A1865,"20260101","",100000000)</f>
        <v>1.8802911237962965</v>
      </c>
      <c r="Y1865" s="17">
        <f>[1]!s_ipo_dilutedpe(A1865)</f>
        <v>32.75</v>
      </c>
      <c r="Z1865" s="12">
        <f>[1]!s_ipo_collection_total(A1865,100000000)</f>
        <v>4.3419999999999996</v>
      </c>
      <c r="AA1865" s="2">
        <f>[1]!s_val_pe_ttm(A1865,E1865)</f>
        <v>10.723581314086914</v>
      </c>
      <c r="AB1865" s="5">
        <f>[1]!s_info_zjtxornot1(A1865,"")</f>
        <v>0</v>
      </c>
      <c r="AC1865" s="22" t="str">
        <f>[1]!s_info_nature1(A1865,"")</f>
        <v>地方国有企业</v>
      </c>
      <c r="AD1865" s="6" t="str">
        <f>[1]!s_info_city(A1865)</f>
        <v>佛山市</v>
      </c>
      <c r="AE1865" s="6" t="str">
        <f>[1]!s_info_province(A1865)</f>
        <v>广东省</v>
      </c>
      <c r="AF1865">
        <v>113.12271699999999</v>
      </c>
      <c r="AG1865">
        <v>23.028762</v>
      </c>
    </row>
    <row r="1866" spans="1:33" x14ac:dyDescent="0.3">
      <c r="A1866" s="12" t="s">
        <v>4264</v>
      </c>
      <c r="B1866" s="12" t="s">
        <v>4265</v>
      </c>
      <c r="C1866" s="16" t="str">
        <f>[1]!s_info_mkt(A1866)</f>
        <v>主板</v>
      </c>
      <c r="D1866" s="16" t="str">
        <f>[1]!s_ipo_listeddate(A1866)</f>
        <v>2010-06-01</v>
      </c>
      <c r="E1866" s="16" t="str">
        <f>[1]!lastradeday_s("000002","")</f>
        <v>2026-06-22</v>
      </c>
      <c r="F1866" s="16" t="str">
        <f>[1]!s_info_industry_csrc2023(A1866,"",3)</f>
        <v>通用设备制造业</v>
      </c>
      <c r="G1866" s="16" t="str">
        <f>[1]!s_info_industry_csrc2023(A1866,"",1)</f>
        <v>制造业</v>
      </c>
      <c r="H1866" s="16">
        <f>[1]!s_is(A1866,83,"FY","YTD","20251231",1,"",100000000)</f>
        <v>28.298471666399998</v>
      </c>
      <c r="I1866" s="16">
        <f>[1]!s_is(A1866,83,"FY","YTD","20241231",1,"",100000000)</f>
        <v>26.1554814313</v>
      </c>
      <c r="J1866" s="16">
        <f t="shared" si="87"/>
        <v>8.193273906002374E-2</v>
      </c>
      <c r="K1866" s="16">
        <f>[1]!s_is(A1866,61,"FY","YTD","20251231",1,"",100000000)</f>
        <v>0.25076347700000001</v>
      </c>
      <c r="L1866" s="16">
        <f>[1]!s_is(A1866,61,"FY","YTD","20241231",1,"",100000000)</f>
        <v>-0.98308495510000005</v>
      </c>
      <c r="M1866" s="16">
        <f t="shared" si="88"/>
        <v>1.2550781351083662</v>
      </c>
      <c r="N1866" s="16">
        <f>[1]!s_fa_roe(A1866,"20251231")</f>
        <v>1.7452000000000001</v>
      </c>
      <c r="O1866" s="16">
        <f>[1]!s_stmnote_rdexp(A1866,"20251231",1,10000)</f>
        <v>4751.9112539999996</v>
      </c>
      <c r="P1866" s="20">
        <f t="shared" si="89"/>
        <v>1.6792112697881667E-2</v>
      </c>
      <c r="Q1866" s="16">
        <f>[1]!s_margin_tradingbalance(A1866,"",10000)</f>
        <v>0</v>
      </c>
      <c r="R1866" s="16">
        <f>[1]!s_margin_seclendingbalance(A1866,"",10000)</f>
        <v>0</v>
      </c>
      <c r="S1866" s="17">
        <f>[1]!s_val_ev(A1866,"",100000000)</f>
        <v>52.956240000000001</v>
      </c>
      <c r="T1866" s="17">
        <f>[1]!share_freesharesmv(A1866,"",100000000)</f>
        <v>40.971513970799997</v>
      </c>
      <c r="U1866" s="17">
        <f>[1]!s_dq_amount_btin(A1866,E1866,100000000)</f>
        <v>2.3319295200000001</v>
      </c>
      <c r="V1866" s="17">
        <f>[1]!s_dq_turn(A1866,E1866)</f>
        <v>4.4678046758513288</v>
      </c>
      <c r="W1866" s="2">
        <f>[1]!s_pq_amount(A1866,"20260101","",100000000)</f>
        <v>575.98376187999997</v>
      </c>
      <c r="X1866" s="2">
        <f>[1]!s_pq_avgamount(A1866,"20260101","",100000000)</f>
        <v>5.2362160170909089</v>
      </c>
      <c r="Y1866" s="17">
        <f>[1]!s_ipo_dilutedpe(A1866)</f>
        <v>46.57</v>
      </c>
      <c r="Z1866" s="12">
        <f>[1]!s_ipo_collection_total(A1866,100000000)</f>
        <v>7.1928000000000001</v>
      </c>
      <c r="AA1866" s="2">
        <f>[1]!s_val_pe_ttm(A1866,E1866)</f>
        <v>304.94998168945313</v>
      </c>
      <c r="AB1866" s="5">
        <f>[1]!s_info_zjtxornot1(A1866,"")</f>
        <v>0</v>
      </c>
      <c r="AC1866" s="22" t="str">
        <f>[1]!s_info_nature1(A1866,"")</f>
        <v>民营企业</v>
      </c>
      <c r="AD1866" s="6" t="str">
        <f>[1]!s_info_city(A1866)</f>
        <v>杭州市</v>
      </c>
      <c r="AE1866" s="6" t="str">
        <f>[1]!s_info_province(A1866)</f>
        <v>浙江省</v>
      </c>
      <c r="AF1866">
        <v>120.153576</v>
      </c>
      <c r="AG1866">
        <v>30.287458999999998</v>
      </c>
    </row>
    <row r="1867" spans="1:33" x14ac:dyDescent="0.3">
      <c r="A1867" s="12" t="s">
        <v>4266</v>
      </c>
      <c r="B1867" s="12" t="s">
        <v>4267</v>
      </c>
      <c r="C1867" s="16" t="str">
        <f>[1]!s_info_mkt(A1867)</f>
        <v>主板</v>
      </c>
      <c r="D1867" s="16" t="str">
        <f>[1]!s_ipo_listeddate(A1867)</f>
        <v>2016-10-12</v>
      </c>
      <c r="E1867" s="16" t="str">
        <f>[1]!lastradeday_s("000002","")</f>
        <v>2026-06-22</v>
      </c>
      <c r="F1867" s="16" t="str">
        <f>[1]!s_info_industry_csrc2023(A1867,"",3)</f>
        <v>计算机、通信和其他电子设备制造业</v>
      </c>
      <c r="G1867" s="16" t="str">
        <f>[1]!s_info_industry_csrc2023(A1867,"",1)</f>
        <v>制造业</v>
      </c>
      <c r="H1867" s="16">
        <f>[1]!s_is(A1867,83,"FY","YTD","20251231",1,"",100000000)</f>
        <v>3.7360589661999999</v>
      </c>
      <c r="I1867" s="16">
        <f>[1]!s_is(A1867,83,"FY","YTD","20241231",1,"",100000000)</f>
        <v>3.6057342663999998</v>
      </c>
      <c r="J1867" s="16">
        <f t="shared" si="87"/>
        <v>3.6143733889218987E-2</v>
      </c>
      <c r="K1867" s="16">
        <f>[1]!s_is(A1867,61,"FY","YTD","20251231",1,"",100000000)</f>
        <v>-0.9373519199</v>
      </c>
      <c r="L1867" s="16">
        <f>[1]!s_is(A1867,61,"FY","YTD","20241231",1,"",100000000)</f>
        <v>-0.55410272909999991</v>
      </c>
      <c r="M1867" s="16">
        <f t="shared" si="88"/>
        <v>-0.69165728785074154</v>
      </c>
      <c r="N1867" s="16">
        <f>[1]!s_fa_roe(A1867,"20251231")</f>
        <v>-34.879600000000003</v>
      </c>
      <c r="O1867" s="16">
        <f>[1]!s_stmnote_rdexp(A1867,"20251231",1,10000)</f>
        <v>6760.8785909999997</v>
      </c>
      <c r="P1867" s="20">
        <f t="shared" si="89"/>
        <v>0.18096284486314165</v>
      </c>
      <c r="Q1867" s="16">
        <f>[1]!s_margin_tradingbalance(A1867,"",10000)</f>
        <v>0</v>
      </c>
      <c r="R1867" s="16">
        <f>[1]!s_margin_seclendingbalance(A1867,"",10000)</f>
        <v>0</v>
      </c>
      <c r="S1867" s="17">
        <f>[1]!s_val_ev(A1867,"",100000000)</f>
        <v>24.443999999999999</v>
      </c>
      <c r="T1867" s="17">
        <f>[1]!share_freesharesmv(A1867,"",100000000)</f>
        <v>8.3247372495</v>
      </c>
      <c r="U1867" s="17">
        <f>[1]!s_dq_amount_btin(A1867,E1867,100000000)</f>
        <v>0.34668457000000003</v>
      </c>
      <c r="V1867" s="17">
        <f>[1]!s_dq_turn(A1867,E1867)</f>
        <v>1.453827017111982</v>
      </c>
      <c r="W1867" s="2">
        <f>[1]!s_pq_amount(A1867,"20260101","",100000000)</f>
        <v>85.347863459999999</v>
      </c>
      <c r="X1867" s="2">
        <f>[1]!s_pq_avgamount(A1867,"20260101","",100000000)</f>
        <v>0.77588966781818181</v>
      </c>
      <c r="Y1867" s="17">
        <f>[1]!s_ipo_dilutedpe(A1867)</f>
        <v>22.97</v>
      </c>
      <c r="Z1867" s="12">
        <f>[1]!s_ipo_collection_total(A1867,100000000)</f>
        <v>2.0670000000000002</v>
      </c>
      <c r="AA1867" s="2">
        <f>[1]!s_val_pe_ttm(A1867,E1867)</f>
        <v>-26.49848747253418</v>
      </c>
      <c r="AB1867" s="5">
        <f>[1]!s_info_zjtxornot1(A1867,"")</f>
        <v>1</v>
      </c>
      <c r="AC1867" s="22" t="str">
        <f>[1]!s_info_nature1(A1867,"")</f>
        <v>公众企业</v>
      </c>
      <c r="AD1867" s="6" t="str">
        <f>[1]!s_info_city(A1867)</f>
        <v>深圳市</v>
      </c>
      <c r="AE1867" s="6" t="str">
        <f>[1]!s_info_province(A1867)</f>
        <v>广东省</v>
      </c>
      <c r="AF1867">
        <v>114.085947</v>
      </c>
      <c r="AG1867">
        <v>22.547000000000001</v>
      </c>
    </row>
    <row r="1868" spans="1:33" x14ac:dyDescent="0.3">
      <c r="A1868" s="12" t="s">
        <v>4268</v>
      </c>
      <c r="B1868" s="12" t="s">
        <v>4269</v>
      </c>
      <c r="C1868" s="16" t="str">
        <f>[1]!s_info_mkt(A1868)</f>
        <v>主板</v>
      </c>
      <c r="D1868" s="16" t="str">
        <f>[1]!s_ipo_listeddate(A1868)</f>
        <v>1999-10-14</v>
      </c>
      <c r="E1868" s="16" t="str">
        <f>[1]!lastradeday_s("000002","")</f>
        <v>2026-06-22</v>
      </c>
      <c r="F1868" s="16" t="str">
        <f>[1]!s_info_industry_csrc2023(A1868,"",3)</f>
        <v>软件和信息技术服务业</v>
      </c>
      <c r="G1868" s="16" t="str">
        <f>[1]!s_info_industry_csrc2023(A1868,"",1)</f>
        <v>信息传输、软件和信息技术服务业</v>
      </c>
      <c r="H1868" s="16">
        <f>[1]!s_is(A1868,83,"FY","YTD","20251231",1,"",100000000)</f>
        <v>100.03883209</v>
      </c>
      <c r="I1868" s="16">
        <f>[1]!s_is(A1868,83,"FY","YTD","20241231",1,"",100000000)</f>
        <v>94.507600485899999</v>
      </c>
      <c r="J1868" s="16">
        <f t="shared" si="87"/>
        <v>5.8526844144405343E-2</v>
      </c>
      <c r="K1868" s="16">
        <f>[1]!s_is(A1868,61,"FY","YTD","20251231",1,"",100000000)</f>
        <v>0.36618925609999997</v>
      </c>
      <c r="L1868" s="16">
        <f>[1]!s_is(A1868,61,"FY","YTD","20241231",1,"",100000000)</f>
        <v>1.1562695106000001</v>
      </c>
      <c r="M1868" s="16">
        <f t="shared" si="88"/>
        <v>-0.68330112249523844</v>
      </c>
      <c r="N1868" s="16">
        <f>[1]!s_fa_roe(A1868,"20251231")</f>
        <v>1.3474999999999999</v>
      </c>
      <c r="O1868" s="16">
        <f>[1]!s_stmnote_rdexp(A1868,"20251231",1,10000)</f>
        <v>48352.709730000002</v>
      </c>
      <c r="P1868" s="20">
        <f t="shared" si="89"/>
        <v>4.8333940650665985E-2</v>
      </c>
      <c r="Q1868" s="16">
        <f>[1]!s_margin_tradingbalance(A1868,"",10000)</f>
        <v>31478.152300000002</v>
      </c>
      <c r="R1868" s="16">
        <f>[1]!s_margin_seclendingbalance(A1868,"",10000)</f>
        <v>16.341000000000001</v>
      </c>
      <c r="S1868" s="17">
        <f>[1]!s_val_ev(A1868,"",100000000)</f>
        <v>49.788796439799995</v>
      </c>
      <c r="T1868" s="17">
        <f>[1]!share_freesharesmv(A1868,"",100000000)</f>
        <v>31.9912189627</v>
      </c>
      <c r="U1868" s="17">
        <f>[1]!s_dq_amount_btin(A1868,E1868,100000000)</f>
        <v>0.86834935000000002</v>
      </c>
      <c r="V1868" s="17">
        <f>[1]!s_dq_turn(A1868,E1868)</f>
        <v>1.8027726536446393</v>
      </c>
      <c r="W1868" s="2">
        <f>[1]!s_pq_amount(A1868,"20260101","",100000000)</f>
        <v>108.99548052</v>
      </c>
      <c r="X1868" s="2">
        <f>[1]!s_pq_avgamount(A1868,"20260101","",100000000)</f>
        <v>0.99086800472727266</v>
      </c>
      <c r="Y1868" s="17">
        <f>[1]!s_ipo_dilutedpe(A1868)</f>
        <v>0</v>
      </c>
      <c r="Z1868" s="12">
        <f>[1]!s_ipo_collection_total(A1868,100000000)</f>
        <v>3.2519999999999998</v>
      </c>
      <c r="AA1868" s="2">
        <f>[1]!s_val_pe_ttm(A1868,E1868)</f>
        <v>116.12548828125</v>
      </c>
      <c r="AB1868" s="5">
        <f>[1]!s_info_zjtxornot1(A1868,"")</f>
        <v>0</v>
      </c>
      <c r="AC1868" s="22" t="str">
        <f>[1]!s_info_nature1(A1868,"")</f>
        <v>地方国有企业</v>
      </c>
      <c r="AD1868" s="6" t="str">
        <f>[1]!s_info_city(A1868)</f>
        <v>昆明市</v>
      </c>
      <c r="AE1868" s="6" t="str">
        <f>[1]!s_info_province(A1868)</f>
        <v>云南省</v>
      </c>
      <c r="AF1868">
        <v>102.71225099999999</v>
      </c>
      <c r="AG1868">
        <v>25.040609</v>
      </c>
    </row>
    <row r="1869" spans="1:33" x14ac:dyDescent="0.3">
      <c r="A1869" s="12" t="s">
        <v>4270</v>
      </c>
      <c r="B1869" s="12" t="s">
        <v>4271</v>
      </c>
      <c r="C1869" s="16" t="str">
        <f>[1]!s_info_mkt(A1869)</f>
        <v>创业板</v>
      </c>
      <c r="D1869" s="16" t="str">
        <f>[1]!s_ipo_listeddate(A1869)</f>
        <v>2022-08-11</v>
      </c>
      <c r="E1869" s="16" t="str">
        <f>[1]!lastradeday_s("000002","")</f>
        <v>2026-06-22</v>
      </c>
      <c r="F1869" s="16" t="str">
        <f>[1]!s_info_industry_csrc2023(A1869,"",3)</f>
        <v>汽车制造业</v>
      </c>
      <c r="G1869" s="16" t="str">
        <f>[1]!s_info_industry_csrc2023(A1869,"",1)</f>
        <v>制造业</v>
      </c>
      <c r="H1869" s="16">
        <f>[1]!s_is(A1869,83,"FY","YTD","20251231",1,"",100000000)</f>
        <v>4.6661384476999999</v>
      </c>
      <c r="I1869" s="16">
        <f>[1]!s_is(A1869,83,"FY","YTD","20241231",1,"",100000000)</f>
        <v>4.2225846378999998</v>
      </c>
      <c r="J1869" s="16">
        <f t="shared" si="87"/>
        <v>0.10504320169662495</v>
      </c>
      <c r="K1869" s="16">
        <f>[1]!s_is(A1869,61,"FY","YTD","20251231",1,"",100000000)</f>
        <v>0.53670180340000007</v>
      </c>
      <c r="L1869" s="16">
        <f>[1]!s_is(A1869,61,"FY","YTD","20241231",1,"",100000000)</f>
        <v>0.4184672679</v>
      </c>
      <c r="M1869" s="16">
        <f t="shared" si="88"/>
        <v>0.28254189651042017</v>
      </c>
      <c r="N1869" s="16">
        <f>[1]!s_fa_roe(A1869,"20251231")</f>
        <v>8.7296999999999993</v>
      </c>
      <c r="O1869" s="16">
        <f>[1]!s_stmnote_rdexp(A1869,"20251231",1,10000)</f>
        <v>2894.307824</v>
      </c>
      <c r="P1869" s="20">
        <f t="shared" si="89"/>
        <v>6.2027902867447963E-2</v>
      </c>
      <c r="Q1869" s="16">
        <f>[1]!s_margin_tradingbalance(A1869,"",10000)</f>
        <v>3727.4452999999999</v>
      </c>
      <c r="R1869" s="16">
        <f>[1]!s_margin_seclendingbalance(A1869,"",10000)</f>
        <v>0</v>
      </c>
      <c r="S1869" s="17">
        <f>[1]!s_val_ev(A1869,"",100000000)</f>
        <v>21.1393296</v>
      </c>
      <c r="T1869" s="17">
        <f>[1]!share_freesharesmv(A1869,"",100000000)</f>
        <v>7.2636961895999992</v>
      </c>
      <c r="U1869" s="17">
        <f>[1]!s_dq_amount_btin(A1869,E1869,100000000)</f>
        <v>0.37210357999999999</v>
      </c>
      <c r="V1869" s="17">
        <f>[1]!s_dq_turn(A1869,E1869)</f>
        <v>3.6915470705079683</v>
      </c>
      <c r="W1869" s="2">
        <f>[1]!s_pq_amount(A1869,"20260101","",100000000)</f>
        <v>55.66128234</v>
      </c>
      <c r="X1869" s="2">
        <f>[1]!s_pq_avgamount(A1869,"20260101","",100000000)</f>
        <v>0.50601165763636369</v>
      </c>
      <c r="Y1869" s="17">
        <f>[1]!s_ipo_dilutedpe(A1869)</f>
        <v>31.89</v>
      </c>
      <c r="Z1869" s="12">
        <f>[1]!s_ipo_collection_total(A1869,100000000)</f>
        <v>0</v>
      </c>
      <c r="AA1869" s="2">
        <f>[1]!s_val_pe_ttm(A1869,E1869)</f>
        <v>38.414787292480469</v>
      </c>
      <c r="AB1869" s="5">
        <f>[1]!s_info_zjtxornot1(A1869,"")</f>
        <v>1</v>
      </c>
      <c r="AC1869" s="22" t="str">
        <f>[1]!s_info_nature1(A1869,"")</f>
        <v>民营企业</v>
      </c>
      <c r="AD1869" s="6" t="str">
        <f>[1]!s_info_city(A1869)</f>
        <v>十堰市</v>
      </c>
      <c r="AE1869" s="6" t="str">
        <f>[1]!s_info_province(A1869)</f>
        <v>湖北省</v>
      </c>
      <c r="AF1869">
        <v>110.787916</v>
      </c>
      <c r="AG1869">
        <v>32.646906999999999</v>
      </c>
    </row>
    <row r="1870" spans="1:33" x14ac:dyDescent="0.3">
      <c r="A1870" s="12" t="s">
        <v>4272</v>
      </c>
      <c r="B1870" s="12" t="s">
        <v>4273</v>
      </c>
      <c r="C1870" s="16" t="str">
        <f>[1]!s_info_mkt(A1870)</f>
        <v>科创板</v>
      </c>
      <c r="D1870" s="16" t="str">
        <f>[1]!s_ipo_listeddate(A1870)</f>
        <v>2019-07-22</v>
      </c>
      <c r="E1870" s="16" t="str">
        <f>[1]!lastradeday_s("000002","")</f>
        <v>2026-06-22</v>
      </c>
      <c r="F1870" s="16" t="str">
        <f>[1]!s_info_industry_csrc2023(A1870,"",3)</f>
        <v>铁路、船舶、航空航天和其他运输设备制造业</v>
      </c>
      <c r="G1870" s="16" t="str">
        <f>[1]!s_info_industry_csrc2023(A1870,"",1)</f>
        <v>制造业</v>
      </c>
      <c r="H1870" s="16">
        <f>[1]!s_is(A1870,83,"FY","YTD","20251231",1,"",100000000)</f>
        <v>25.302389087800002</v>
      </c>
      <c r="I1870" s="16">
        <f>[1]!s_is(A1870,83,"FY","YTD","20241231",1,"",100000000)</f>
        <v>21.858331488600001</v>
      </c>
      <c r="J1870" s="16">
        <f t="shared" si="87"/>
        <v>0.15756269416063229</v>
      </c>
      <c r="K1870" s="16">
        <f>[1]!s_is(A1870,61,"FY","YTD","20251231",1,"",100000000)</f>
        <v>1.5642892449000001</v>
      </c>
      <c r="L1870" s="16">
        <f>[1]!s_is(A1870,61,"FY","YTD","20241231",1,"",100000000)</f>
        <v>0.83572185560000001</v>
      </c>
      <c r="M1870" s="16">
        <f t="shared" si="88"/>
        <v>0.87178214189089354</v>
      </c>
      <c r="N1870" s="16">
        <f>[1]!s_fa_roe(A1870,"20251231")</f>
        <v>5.9935</v>
      </c>
      <c r="O1870" s="16">
        <f>[1]!s_stmnote_rdexp(A1870,"20251231",1,10000)</f>
        <v>30177.968574999999</v>
      </c>
      <c r="P1870" s="20">
        <f t="shared" si="89"/>
        <v>0.11926924556523734</v>
      </c>
      <c r="Q1870" s="16">
        <f>[1]!s_margin_tradingbalance(A1870,"",10000)</f>
        <v>11534.745999999999</v>
      </c>
      <c r="R1870" s="16">
        <f>[1]!s_margin_seclendingbalance(A1870,"",10000)</f>
        <v>0</v>
      </c>
      <c r="S1870" s="17">
        <f>[1]!s_val_ev(A1870,"",100000000)</f>
        <v>31.302135097800001</v>
      </c>
      <c r="T1870" s="17">
        <f>[1]!share_freesharesmv(A1870,"",100000000)</f>
        <v>14.515034118899996</v>
      </c>
      <c r="U1870" s="17">
        <f>[1]!s_dq_amount_btin(A1870,E1870,100000000)</f>
        <v>0.28209037999999997</v>
      </c>
      <c r="V1870" s="17">
        <f>[1]!s_dq_turn(A1870,E1870)</f>
        <v>0.92255043177644491</v>
      </c>
      <c r="W1870" s="2">
        <f>[1]!s_pq_amount(A1870,"20260101","",100000000)</f>
        <v>47.566314859999999</v>
      </c>
      <c r="X1870" s="2">
        <f>[1]!s_pq_avgamount(A1870,"20260101","",100000000)</f>
        <v>0.4324210441818182</v>
      </c>
      <c r="Y1870" s="17">
        <f>[1]!s_ipo_dilutedpe(A1870)</f>
        <v>43.03</v>
      </c>
      <c r="Z1870" s="12">
        <f>[1]!s_ipo_collection_total(A1870,100000000)</f>
        <v>6.4720000000000004</v>
      </c>
      <c r="AA1870" s="2">
        <f>[1]!s_val_pe_ttm(A1870,E1870)</f>
        <v>20.18785285949707</v>
      </c>
      <c r="AB1870" s="5">
        <f>[1]!s_info_zjtxornot1(A1870,"")</f>
        <v>1</v>
      </c>
      <c r="AC1870" s="22" t="str">
        <f>[1]!s_info_nature1(A1870,"")</f>
        <v>公众企业</v>
      </c>
      <c r="AD1870" s="6" t="str">
        <f>[1]!s_info_city(A1870)</f>
        <v>北京市</v>
      </c>
      <c r="AE1870" s="6" t="str">
        <f>[1]!s_info_province(A1870)</f>
        <v>北京</v>
      </c>
      <c r="AF1870">
        <v>116.40528500000001</v>
      </c>
      <c r="AG1870">
        <v>39.904989</v>
      </c>
    </row>
    <row r="1871" spans="1:33" x14ac:dyDescent="0.3">
      <c r="A1871" s="12" t="s">
        <v>4274</v>
      </c>
      <c r="B1871" s="12" t="s">
        <v>4275</v>
      </c>
      <c r="C1871" s="16" t="str">
        <f>[1]!s_info_mkt(A1871)</f>
        <v>主板</v>
      </c>
      <c r="D1871" s="16" t="str">
        <f>[1]!s_ipo_listeddate(A1871)</f>
        <v>2022-06-30</v>
      </c>
      <c r="E1871" s="16" t="str">
        <f>[1]!lastradeday_s("000002","")</f>
        <v>2026-06-22</v>
      </c>
      <c r="F1871" s="16" t="str">
        <f>[1]!s_info_industry_csrc2023(A1871,"",3)</f>
        <v>医药制造业</v>
      </c>
      <c r="G1871" s="16" t="str">
        <f>[1]!s_info_industry_csrc2023(A1871,"",1)</f>
        <v>制造业</v>
      </c>
      <c r="H1871" s="16">
        <f>[1]!s_is(A1871,83,"FY","YTD","20251231",1,"",100000000)</f>
        <v>35.044456426899998</v>
      </c>
      <c r="I1871" s="16">
        <f>[1]!s_is(A1871,83,"FY","YTD","20241231",1,"",100000000)</f>
        <v>34.456424863899997</v>
      </c>
      <c r="J1871" s="16">
        <f t="shared" si="87"/>
        <v>1.7065948232374062E-2</v>
      </c>
      <c r="K1871" s="16">
        <f>[1]!s_is(A1871,61,"FY","YTD","20251231",1,"",100000000)</f>
        <v>4.6936424073000005</v>
      </c>
      <c r="L1871" s="16">
        <f>[1]!s_is(A1871,61,"FY","YTD","20241231",1,"",100000000)</f>
        <v>4.8867491813999999</v>
      </c>
      <c r="M1871" s="16">
        <f t="shared" si="88"/>
        <v>-3.9516407929223098E-2</v>
      </c>
      <c r="N1871" s="16">
        <f>[1]!s_fa_roe(A1871,"20251231")</f>
        <v>12.817299999999999</v>
      </c>
      <c r="O1871" s="16">
        <f>[1]!s_stmnote_rdexp(A1871,"20251231",1,10000)</f>
        <v>40341.565685000001</v>
      </c>
      <c r="P1871" s="20">
        <f t="shared" si="89"/>
        <v>0.11511539854855321</v>
      </c>
      <c r="Q1871" s="16">
        <f>[1]!s_margin_tradingbalance(A1871,"",10000)</f>
        <v>0</v>
      </c>
      <c r="R1871" s="16">
        <f>[1]!s_margin_seclendingbalance(A1871,"",10000)</f>
        <v>0</v>
      </c>
      <c r="S1871" s="17">
        <f>[1]!s_val_ev(A1871,"",100000000)</f>
        <v>78.239999999999995</v>
      </c>
      <c r="T1871" s="17">
        <f>[1]!share_freesharesmv(A1871,"",100000000)</f>
        <v>21.405648511000003</v>
      </c>
      <c r="U1871" s="17">
        <f>[1]!s_dq_amount_btin(A1871,E1871,100000000)</f>
        <v>0.84768007000000001</v>
      </c>
      <c r="V1871" s="17">
        <f>[1]!s_dq_turn(A1871,E1871)</f>
        <v>1.0857708333333334</v>
      </c>
      <c r="W1871" s="2">
        <f>[1]!s_pq_amount(A1871,"20260101","",100000000)</f>
        <v>108.10929994</v>
      </c>
      <c r="X1871" s="2">
        <f>[1]!s_pq_avgamount(A1871,"20260101","",100000000)</f>
        <v>0.9828118176363636</v>
      </c>
      <c r="Y1871" s="17">
        <f>[1]!s_ipo_dilutedpe(A1871)</f>
        <v>22.98</v>
      </c>
      <c r="Z1871" s="12">
        <f>[1]!s_ipo_collection_total(A1871,100000000)</f>
        <v>17.544</v>
      </c>
      <c r="AA1871" s="2">
        <f>[1]!s_val_pe_ttm(A1871,E1871)</f>
        <v>18.021709442138672</v>
      </c>
      <c r="AB1871" s="5">
        <f>[1]!s_info_zjtxornot1(A1871,"")</f>
        <v>1</v>
      </c>
      <c r="AC1871" s="22" t="str">
        <f>[1]!s_info_nature1(A1871,"")</f>
        <v>民营企业</v>
      </c>
      <c r="AD1871" s="6" t="str">
        <f>[1]!s_info_city(A1871)</f>
        <v>北京市</v>
      </c>
      <c r="AE1871" s="6" t="str">
        <f>[1]!s_info_province(A1871)</f>
        <v>北京</v>
      </c>
      <c r="AF1871">
        <v>116.40528500000001</v>
      </c>
      <c r="AG1871">
        <v>39.904989</v>
      </c>
    </row>
    <row r="1872" spans="1:33" x14ac:dyDescent="0.3">
      <c r="A1872" s="12" t="s">
        <v>4276</v>
      </c>
      <c r="B1872" s="12" t="s">
        <v>4277</v>
      </c>
      <c r="C1872" s="16" t="str">
        <f>[1]!s_info_mkt(A1872)</f>
        <v>主板</v>
      </c>
      <c r="D1872" s="16" t="str">
        <f>[1]!s_ipo_listeddate(A1872)</f>
        <v>2025-09-23</v>
      </c>
      <c r="E1872" s="16" t="str">
        <f>[1]!lastradeday_s("000002","")</f>
        <v>2026-06-22</v>
      </c>
      <c r="F1872" s="16" t="str">
        <f>[1]!s_info_industry_csrc2023(A1872,"",3)</f>
        <v>汽车制造业</v>
      </c>
      <c r="G1872" s="16" t="str">
        <f>[1]!s_info_industry_csrc2023(A1872,"",1)</f>
        <v>制造业</v>
      </c>
      <c r="H1872" s="16">
        <f>[1]!s_is(A1872,83,"FY","YTD","20251231",1,"",100000000)</f>
        <v>49.816396274900001</v>
      </c>
      <c r="I1872" s="16">
        <f>[1]!s_is(A1872,83,"FY","YTD","20241231",1,"",100000000)</f>
        <v>39.501608050999998</v>
      </c>
      <c r="J1872" s="16">
        <f t="shared" si="87"/>
        <v>0.26112324871895631</v>
      </c>
      <c r="K1872" s="16">
        <f>[1]!s_is(A1872,61,"FY","YTD","20251231",1,"",100000000)</f>
        <v>4.9028184267000006</v>
      </c>
      <c r="L1872" s="16">
        <f>[1]!s_is(A1872,61,"FY","YTD","20241231",1,"",100000000)</f>
        <v>4.0515976619999998</v>
      </c>
      <c r="M1872" s="16">
        <f t="shared" si="88"/>
        <v>0.21009508734877949</v>
      </c>
      <c r="N1872" s="16">
        <f>[1]!s_fa_roe(A1872,"20251231")</f>
        <v>15.1251</v>
      </c>
      <c r="O1872" s="16">
        <f>[1]!s_stmnote_rdexp(A1872,"20251231",1,10000)</f>
        <v>16329.956196000001</v>
      </c>
      <c r="P1872" s="20">
        <f t="shared" si="89"/>
        <v>3.2780284037181251E-2</v>
      </c>
      <c r="Q1872" s="16">
        <f>[1]!s_margin_tradingbalance(A1872,"",10000)</f>
        <v>20214.3904</v>
      </c>
      <c r="R1872" s="16">
        <f>[1]!s_margin_seclendingbalance(A1872,"",10000)</f>
        <v>10.6197</v>
      </c>
      <c r="S1872" s="17">
        <f>[1]!s_val_ev(A1872,"",100000000)</f>
        <v>102.036672654</v>
      </c>
      <c r="T1872" s="17">
        <f>[1]!share_freesharesmv(A1872,"",100000000)</f>
        <v>21.861197442000002</v>
      </c>
      <c r="U1872" s="17">
        <f>[1]!s_dq_amount_btin(A1872,E1872,100000000)</f>
        <v>1.8882748899999999</v>
      </c>
      <c r="V1872" s="17">
        <f>[1]!s_dq_turn(A1872,E1872)</f>
        <v>8.6077635636954604</v>
      </c>
      <c r="W1872" s="2">
        <f>[1]!s_pq_amount(A1872,"20260101","",100000000)</f>
        <v>93.760744169999995</v>
      </c>
      <c r="X1872" s="2">
        <f>[1]!s_pq_avgamount(A1872,"20260101","",100000000)</f>
        <v>0.85237040154545451</v>
      </c>
      <c r="Y1872" s="17">
        <f>[1]!s_ipo_dilutedpe(A1872)</f>
        <v>22.31</v>
      </c>
      <c r="Z1872" s="12">
        <f>[1]!s_ipo_collection_total(A1872,100000000)</f>
        <v>22.376632659600002</v>
      </c>
      <c r="AA1872" s="2">
        <f>[1]!s_val_pe_ttm(A1872,E1872)</f>
        <v>20.205081939697266</v>
      </c>
      <c r="AB1872" s="5">
        <f>[1]!s_info_zjtxornot1(A1872,"")</f>
        <v>1</v>
      </c>
      <c r="AC1872" s="22" t="str">
        <f>[1]!s_info_nature1(A1872,"")</f>
        <v>民营企业</v>
      </c>
      <c r="AD1872" s="6" t="str">
        <f>[1]!s_info_city(A1872)</f>
        <v>上海市</v>
      </c>
      <c r="AE1872" s="6" t="str">
        <f>[1]!s_info_province(A1872)</f>
        <v>上海</v>
      </c>
      <c r="AF1872">
        <v>121.472644</v>
      </c>
      <c r="AG1872">
        <v>31.231705999999999</v>
      </c>
    </row>
    <row r="1873" spans="1:33" x14ac:dyDescent="0.3">
      <c r="A1873" s="12" t="s">
        <v>123</v>
      </c>
      <c r="B1873" s="12" t="s">
        <v>124</v>
      </c>
      <c r="C1873" s="16" t="str">
        <f>[1]!s_info_mkt(A1873)</f>
        <v>北证</v>
      </c>
      <c r="D1873" s="16" t="str">
        <f>[1]!s_ipo_listeddate(A1873)</f>
        <v>2026-06-15</v>
      </c>
      <c r="E1873" s="16" t="str">
        <f>[1]!lastradeday_s("000002","")</f>
        <v>2026-06-22</v>
      </c>
      <c r="F1873" s="16" t="str">
        <f>[1]!s_info_industry_csrc2023(A1873,"",3)</f>
        <v>专用设备制造业</v>
      </c>
      <c r="G1873" s="16" t="str">
        <f>[1]!s_info_industry_csrc2023(A1873,"",1)</f>
        <v>制造业</v>
      </c>
      <c r="H1873" s="16">
        <f>[1]!s_is(A1873,83,"FY","YTD","20251231",1,"",100000000)</f>
        <v>7.2688655896999999</v>
      </c>
      <c r="I1873" s="16">
        <f>[1]!s_is(A1873,83,"FY","YTD","20241231",1,"",100000000)</f>
        <v>8.1933167567999998</v>
      </c>
      <c r="J1873" s="16">
        <f t="shared" si="87"/>
        <v>-0.11282990692783312</v>
      </c>
      <c r="K1873" s="16">
        <f>[1]!s_is(A1873,61,"FY","YTD","20251231",1,"",100000000)</f>
        <v>1.0938045057999999</v>
      </c>
      <c r="L1873" s="16">
        <f>[1]!s_is(A1873,61,"FY","YTD","20241231",1,"",100000000)</f>
        <v>1.0671928031</v>
      </c>
      <c r="M1873" s="16">
        <f t="shared" si="88"/>
        <v>2.4936171442215292E-2</v>
      </c>
      <c r="N1873" s="16">
        <f>[1]!s_fa_roe(A1873,"20251231")</f>
        <v>15.191800000000001</v>
      </c>
      <c r="O1873" s="16">
        <f>[1]!s_stmnote_rdexp(A1873,"20251231",1,10000)</f>
        <v>2556.0922340000002</v>
      </c>
      <c r="P1873" s="20">
        <f t="shared" si="89"/>
        <v>3.516494014722172E-2</v>
      </c>
      <c r="Q1873" s="16">
        <f>[1]!s_margin_tradingbalance(A1873,"",10000)</f>
        <v>993.57849999999996</v>
      </c>
      <c r="R1873" s="16">
        <f>[1]!s_margin_seclendingbalance(A1873,"",10000)</f>
        <v>0</v>
      </c>
      <c r="S1873" s="17">
        <f>[1]!s_val_ev(A1873,"",100000000)</f>
        <v>28.619104</v>
      </c>
      <c r="T1873" s="17">
        <f>[1]!share_freesharesmv(A1873,"",100000000)</f>
        <v>6.8699383999999997</v>
      </c>
      <c r="U1873" s="17">
        <f>[1]!s_dq_amount_btin(A1873,E1873,100000000)</f>
        <v>2.0490921000000002</v>
      </c>
      <c r="V1873" s="17">
        <f>[1]!s_dq_turn(A1873,E1873)</f>
        <v>29.321514283155725</v>
      </c>
      <c r="W1873" s="2">
        <f>[1]!s_pq_amount(A1873,"20260101","",100000000)</f>
        <v>19.306294340000001</v>
      </c>
      <c r="X1873" s="2">
        <f>[1]!s_pq_avgamount(A1873,"20260101","",100000000)</f>
        <v>3.8612588680000002</v>
      </c>
      <c r="Y1873" s="17">
        <f>[1]!s_ipo_dilutedpe(A1873)</f>
        <v>14.98</v>
      </c>
      <c r="Z1873" s="12">
        <f>[1]!s_ipo_collection_total(A1873,100000000)</f>
        <v>3.6239080000000001</v>
      </c>
      <c r="AA1873" s="2">
        <f>[1]!s_val_pe_ttm(A1873,E1873)</f>
        <v>27.327695846557617</v>
      </c>
      <c r="AB1873" s="5">
        <f>[1]!s_info_zjtxornot1(A1873,"")</f>
        <v>1</v>
      </c>
      <c r="AC1873" s="22" t="str">
        <f>[1]!s_info_nature1(A1873,"")</f>
        <v>民营企业</v>
      </c>
      <c r="AD1873" s="6" t="str">
        <f>[1]!s_info_city(A1873)</f>
        <v>如皋市</v>
      </c>
      <c r="AE1873" s="6" t="str">
        <f>[1]!s_info_province(A1873)</f>
        <v>江苏省</v>
      </c>
      <c r="AF1873">
        <v>120.580144</v>
      </c>
      <c r="AG1873">
        <v>32.273615999999997</v>
      </c>
    </row>
    <row r="1874" spans="1:33" x14ac:dyDescent="0.3">
      <c r="A1874" s="12" t="s">
        <v>4278</v>
      </c>
      <c r="B1874" s="12" t="s">
        <v>4279</v>
      </c>
      <c r="C1874" s="16" t="str">
        <f>[1]!s_info_mkt(A1874)</f>
        <v>主板</v>
      </c>
      <c r="D1874" s="16" t="str">
        <f>[1]!s_ipo_listeddate(A1874)</f>
        <v>2004-04-12</v>
      </c>
      <c r="E1874" s="16" t="str">
        <f>[1]!lastradeday_s("000002","")</f>
        <v>2026-06-22</v>
      </c>
      <c r="F1874" s="16" t="str">
        <f>[1]!s_info_industry_csrc2023(A1874,"",3)</f>
        <v>医药制造业</v>
      </c>
      <c r="G1874" s="16" t="str">
        <f>[1]!s_info_industry_csrc2023(A1874,"",1)</f>
        <v>制造业</v>
      </c>
      <c r="H1874" s="16">
        <f>[1]!s_is(A1874,83,"FY","YTD","20251231",1,"",100000000)</f>
        <v>64.734337924200005</v>
      </c>
      <c r="I1874" s="16">
        <f>[1]!s_is(A1874,83,"FY","YTD","20241231",1,"",100000000)</f>
        <v>65.151634354400002</v>
      </c>
      <c r="J1874" s="16">
        <f t="shared" si="87"/>
        <v>-6.4050032564043624E-3</v>
      </c>
      <c r="K1874" s="16">
        <f>[1]!s_is(A1874,61,"FY","YTD","20251231",1,"",100000000)</f>
        <v>4.7436310269000002</v>
      </c>
      <c r="L1874" s="16">
        <f>[1]!s_is(A1874,61,"FY","YTD","20241231",1,"",100000000)</f>
        <v>6.2241702927000002</v>
      </c>
      <c r="M1874" s="16">
        <f t="shared" si="88"/>
        <v>-0.23786933778731056</v>
      </c>
      <c r="N1874" s="16">
        <f>[1]!s_fa_roe(A1874,"20251231")</f>
        <v>6.8418000000000001</v>
      </c>
      <c r="O1874" s="16">
        <f>[1]!s_stmnote_rdexp(A1874,"20251231",1,10000)</f>
        <v>26873.485906999998</v>
      </c>
      <c r="P1874" s="20">
        <f t="shared" si="89"/>
        <v>4.1513494644012931E-2</v>
      </c>
      <c r="Q1874" s="16">
        <f>[1]!s_margin_tradingbalance(A1874,"",10000)</f>
        <v>48583.008999999998</v>
      </c>
      <c r="R1874" s="16">
        <f>[1]!s_margin_seclendingbalance(A1874,"",10000)</f>
        <v>257.41759999999999</v>
      </c>
      <c r="S1874" s="17">
        <f>[1]!s_val_ev(A1874,"",100000000)</f>
        <v>104.83932853029999</v>
      </c>
      <c r="T1874" s="17">
        <f>[1]!share_freesharesmv(A1874,"",100000000)</f>
        <v>71.601771467099994</v>
      </c>
      <c r="U1874" s="17">
        <f>[1]!s_dq_amount_btin(A1874,E1874,100000000)</f>
        <v>1.52152814</v>
      </c>
      <c r="V1874" s="17">
        <f>[1]!s_dq_turn(A1874,E1874)</f>
        <v>1.4724619438294619</v>
      </c>
      <c r="W1874" s="2">
        <f>[1]!s_pq_amount(A1874,"20260101","",100000000)</f>
        <v>237.08669871000001</v>
      </c>
      <c r="X1874" s="2">
        <f>[1]!s_pq_avgamount(A1874,"20260101","",100000000)</f>
        <v>2.1553336246363637</v>
      </c>
      <c r="Y1874" s="17">
        <f>[1]!s_ipo_dilutedpe(A1874)</f>
        <v>20</v>
      </c>
      <c r="Z1874" s="12">
        <f>[1]!s_ipo_collection_total(A1874,100000000)</f>
        <v>3.3</v>
      </c>
      <c r="AA1874" s="2">
        <f>[1]!s_val_pe_ttm(A1874,E1874)</f>
        <v>21.687135696411133</v>
      </c>
      <c r="AB1874" s="5">
        <f>[1]!s_info_zjtxornot1(A1874,"")</f>
        <v>1</v>
      </c>
      <c r="AC1874" s="22" t="str">
        <f>[1]!s_info_nature1(A1874,"")</f>
        <v>地方国有企业</v>
      </c>
      <c r="AD1874" s="6" t="str">
        <f>[1]!s_info_city(A1874)</f>
        <v>兰溪市</v>
      </c>
      <c r="AE1874" s="6" t="str">
        <f>[1]!s_info_province(A1874)</f>
        <v>浙江省</v>
      </c>
      <c r="AF1874">
        <v>119.533338</v>
      </c>
      <c r="AG1874">
        <v>29.284103000000002</v>
      </c>
    </row>
    <row r="1875" spans="1:33" x14ac:dyDescent="0.3">
      <c r="A1875" s="12" t="s">
        <v>4280</v>
      </c>
      <c r="B1875" s="12" t="s">
        <v>4281</v>
      </c>
      <c r="C1875" s="16" t="str">
        <f>[1]!s_info_mkt(A1875)</f>
        <v>主板</v>
      </c>
      <c r="D1875" s="16" t="str">
        <f>[1]!s_ipo_listeddate(A1875)</f>
        <v>2016-09-09</v>
      </c>
      <c r="E1875" s="16" t="str">
        <f>[1]!lastradeday_s("000002","")</f>
        <v>2026-06-22</v>
      </c>
      <c r="F1875" s="16" t="str">
        <f>[1]!s_info_industry_csrc2023(A1875,"",3)</f>
        <v>橡胶和塑料制品业</v>
      </c>
      <c r="G1875" s="16" t="str">
        <f>[1]!s_info_industry_csrc2023(A1875,"",1)</f>
        <v>制造业</v>
      </c>
      <c r="H1875" s="16">
        <f>[1]!s_is(A1875,83,"FY","YTD","20251231",1,"",100000000)</f>
        <v>98.209366112800012</v>
      </c>
      <c r="I1875" s="16">
        <f>[1]!s_is(A1875,83,"FY","YTD","20241231",1,"",100000000)</f>
        <v>101.55734407860001</v>
      </c>
      <c r="J1875" s="16">
        <f t="shared" si="87"/>
        <v>-3.2966379695877457E-2</v>
      </c>
      <c r="K1875" s="16">
        <f>[1]!s_is(A1875,61,"FY","YTD","20251231",1,"",100000000)</f>
        <v>9.2288882203</v>
      </c>
      <c r="L1875" s="16">
        <f>[1]!s_is(A1875,61,"FY","YTD","20241231",1,"",100000000)</f>
        <v>11.026670604500001</v>
      </c>
      <c r="M1875" s="16">
        <f t="shared" si="88"/>
        <v>-0.16303945666666814</v>
      </c>
      <c r="N1875" s="16">
        <f>[1]!s_fa_roe(A1875,"20251231")</f>
        <v>6.7397</v>
      </c>
      <c r="O1875" s="16">
        <f>[1]!s_stmnote_rdexp(A1875,"20251231",1,10000)</f>
        <v>46508.370132999997</v>
      </c>
      <c r="P1875" s="20">
        <f t="shared" si="89"/>
        <v>4.7356348965313586E-2</v>
      </c>
      <c r="Q1875" s="16">
        <f>[1]!s_margin_tradingbalance(A1875,"",10000)</f>
        <v>22089.7896</v>
      </c>
      <c r="R1875" s="16">
        <f>[1]!s_margin_seclendingbalance(A1875,"",10000)</f>
        <v>122.285</v>
      </c>
      <c r="S1875" s="17">
        <f>[1]!s_val_ev(A1875,"",100000000)</f>
        <v>104.64</v>
      </c>
      <c r="T1875" s="17">
        <f>[1]!share_freesharesmv(A1875,"",100000000)</f>
        <v>36.863645220000002</v>
      </c>
      <c r="U1875" s="17">
        <f>[1]!s_dq_amount_btin(A1875,E1875,100000000)</f>
        <v>0.64550037999999998</v>
      </c>
      <c r="V1875" s="17">
        <f>[1]!s_dq_turn(A1875,E1875)</f>
        <v>0.62327200000000005</v>
      </c>
      <c r="W1875" s="2">
        <f>[1]!s_pq_amount(A1875,"20260101","",100000000)</f>
        <v>105.9498562</v>
      </c>
      <c r="X1875" s="2">
        <f>[1]!s_pq_avgamount(A1875,"20260101","",100000000)</f>
        <v>0.96318051090909096</v>
      </c>
      <c r="Y1875" s="17">
        <f>[1]!s_ipo_dilutedpe(A1875)</f>
        <v>22.98</v>
      </c>
      <c r="Z1875" s="12">
        <f>[1]!s_ipo_collection_total(A1875,100000000)</f>
        <v>44.14</v>
      </c>
      <c r="AA1875" s="2">
        <f>[1]!s_val_pe_ttm(A1875,E1875)</f>
        <v>10.736017227172852</v>
      </c>
      <c r="AB1875" s="5">
        <f>[1]!s_info_zjtxornot1(A1875,"")</f>
        <v>0</v>
      </c>
      <c r="AC1875" s="22" t="str">
        <f>[1]!s_info_nature1(A1875,"")</f>
        <v>民营企业</v>
      </c>
      <c r="AD1875" s="6" t="str">
        <f>[1]!s_info_city(A1875)</f>
        <v>威海市</v>
      </c>
      <c r="AE1875" s="6" t="str">
        <f>[1]!s_info_province(A1875)</f>
        <v>山东省</v>
      </c>
      <c r="AF1875">
        <v>122.116394</v>
      </c>
      <c r="AG1875">
        <v>37.509690999999997</v>
      </c>
    </row>
    <row r="1876" spans="1:33" x14ac:dyDescent="0.3">
      <c r="A1876" s="12" t="s">
        <v>4282</v>
      </c>
      <c r="B1876" s="12" t="s">
        <v>4283</v>
      </c>
      <c r="C1876" s="16" t="str">
        <f>[1]!s_info_mkt(A1876)</f>
        <v>主板</v>
      </c>
      <c r="D1876" s="16" t="str">
        <f>[1]!s_ipo_listeddate(A1876)</f>
        <v>2006-12-01</v>
      </c>
      <c r="E1876" s="16" t="str">
        <f>[1]!lastradeday_s("000002","")</f>
        <v>2026-06-22</v>
      </c>
      <c r="F1876" s="16" t="str">
        <f>[1]!s_info_industry_csrc2023(A1876,"",3)</f>
        <v>水上运输业</v>
      </c>
      <c r="G1876" s="16" t="str">
        <f>[1]!s_info_industry_csrc2023(A1876,"",1)</f>
        <v>交通运输、仓储和邮政业</v>
      </c>
      <c r="H1876" s="16">
        <f>[1]!s_is(A1876,83,"FY","YTD","20251231",1,"",100000000)</f>
        <v>281.77211131950003</v>
      </c>
      <c r="I1876" s="16">
        <f>[1]!s_is(A1876,83,"FY","YTD","20241231",1,"",100000000)</f>
        <v>257.992793952</v>
      </c>
      <c r="J1876" s="16">
        <f t="shared" si="87"/>
        <v>9.2170471133097731E-2</v>
      </c>
      <c r="K1876" s="16">
        <f>[1]!s_is(A1876,61,"FY","YTD","20251231",1,"",100000000)</f>
        <v>60.1209626797</v>
      </c>
      <c r="L1876" s="16">
        <f>[1]!s_is(A1876,61,"FY","YTD","20241231",1,"",100000000)</f>
        <v>51.074479412700008</v>
      </c>
      <c r="M1876" s="16">
        <f t="shared" si="88"/>
        <v>0.17712335732100529</v>
      </c>
      <c r="N1876" s="16">
        <f>[1]!s_fa_roe(A1876,"20251231")</f>
        <v>14.478400000000001</v>
      </c>
      <c r="O1876" s="16">
        <f>[1]!s_stmnote_rdexp(A1876,"20251231",1,10000)</f>
        <v>8166.1478319999997</v>
      </c>
      <c r="P1876" s="20">
        <f t="shared" si="89"/>
        <v>2.8981391358282598E-3</v>
      </c>
      <c r="Q1876" s="16">
        <f>[1]!s_margin_tradingbalance(A1876,"",10000)</f>
        <v>249158.61249999999</v>
      </c>
      <c r="R1876" s="16">
        <f>[1]!s_margin_seclendingbalance(A1876,"",10000)</f>
        <v>564.42020000000002</v>
      </c>
      <c r="S1876" s="17">
        <f>[1]!s_val_ev(A1876,"",100000000)</f>
        <v>1522.0505076270001</v>
      </c>
      <c r="T1876" s="17">
        <f>[1]!share_freesharesmv(A1876,"",100000000)</f>
        <v>482.76899089250003</v>
      </c>
      <c r="U1876" s="17">
        <f>[1]!s_dq_amount_btin(A1876,E1876,100000000)</f>
        <v>38.440511379999997</v>
      </c>
      <c r="V1876" s="17">
        <f>[1]!s_dq_turn(A1876,E1876)</f>
        <v>2.6010091839673537</v>
      </c>
      <c r="W1876" s="2">
        <f>[1]!s_pq_amount(A1876,"20260101","",100000000)</f>
        <v>2914.5092743300002</v>
      </c>
      <c r="X1876" s="2">
        <f>[1]!s_pq_avgamount(A1876,"20260101","",100000000)</f>
        <v>26.495538857545458</v>
      </c>
      <c r="Y1876" s="17">
        <f>[1]!s_ipo_dilutedpe(A1876)</f>
        <v>9.52</v>
      </c>
      <c r="Z1876" s="12">
        <f>[1]!s_ipo_collection_total(A1876,100000000)</f>
        <v>44.52</v>
      </c>
      <c r="AA1876" s="2">
        <f>[1]!s_val_pe_ttm(A1876,E1876)</f>
        <v>19.241937637329102</v>
      </c>
      <c r="AB1876" s="5">
        <f>[1]!s_info_zjtxornot1(A1876,"")</f>
        <v>0</v>
      </c>
      <c r="AC1876" s="22" t="str">
        <f>[1]!s_info_nature1(A1876,"")</f>
        <v>中央国有企业</v>
      </c>
      <c r="AD1876" s="6" t="str">
        <f>[1]!s_info_city(A1876)</f>
        <v>上海市</v>
      </c>
      <c r="AE1876" s="6" t="str">
        <f>[1]!s_info_province(A1876)</f>
        <v>上海</v>
      </c>
      <c r="AF1876">
        <v>121.472644</v>
      </c>
      <c r="AG1876">
        <v>31.231705999999999</v>
      </c>
    </row>
    <row r="1877" spans="1:33" x14ac:dyDescent="0.3">
      <c r="A1877" s="12" t="s">
        <v>4284</v>
      </c>
      <c r="B1877" s="12" t="s">
        <v>4285</v>
      </c>
      <c r="C1877" s="16" t="str">
        <f>[1]!s_info_mkt(A1877)</f>
        <v>主板</v>
      </c>
      <c r="D1877" s="16" t="str">
        <f>[1]!s_ipo_listeddate(A1877)</f>
        <v>2007-08-23</v>
      </c>
      <c r="E1877" s="16" t="str">
        <f>[1]!lastradeday_s("000002","")</f>
        <v>2026-06-22</v>
      </c>
      <c r="F1877" s="16" t="str">
        <f>[1]!s_info_industry_csrc2023(A1877,"",3)</f>
        <v>通用设备制造业</v>
      </c>
      <c r="G1877" s="16" t="str">
        <f>[1]!s_info_industry_csrc2023(A1877,"",1)</f>
        <v>制造业</v>
      </c>
      <c r="H1877" s="16">
        <f>[1]!s_is(A1877,83,"FY","YTD","20251231",1,"",100000000)</f>
        <v>14.6819601893</v>
      </c>
      <c r="I1877" s="16">
        <f>[1]!s_is(A1877,83,"FY","YTD","20241231",1,"",100000000)</f>
        <v>14.6170505517</v>
      </c>
      <c r="J1877" s="16">
        <f t="shared" si="87"/>
        <v>4.4406795591502846E-3</v>
      </c>
      <c r="K1877" s="16">
        <f>[1]!s_is(A1877,61,"FY","YTD","20251231",1,"",100000000)</f>
        <v>1.9590615706000001</v>
      </c>
      <c r="L1877" s="16">
        <f>[1]!s_is(A1877,61,"FY","YTD","20241231",1,"",100000000)</f>
        <v>0.45914452159999997</v>
      </c>
      <c r="M1877" s="16">
        <f t="shared" si="88"/>
        <v>3.2667645554675833</v>
      </c>
      <c r="N1877" s="16">
        <f>[1]!s_fa_roe(A1877,"20251231")</f>
        <v>13.3124</v>
      </c>
      <c r="O1877" s="16">
        <f>[1]!s_stmnote_rdexp(A1877,"20251231",1,10000)</f>
        <v>10445.247204000001</v>
      </c>
      <c r="P1877" s="20">
        <f t="shared" si="89"/>
        <v>7.1143410480109776E-2</v>
      </c>
      <c r="Q1877" s="16">
        <f>[1]!s_margin_tradingbalance(A1877,"",10000)</f>
        <v>34214.087800000001</v>
      </c>
      <c r="R1877" s="16">
        <f>[1]!s_margin_seclendingbalance(A1877,"",10000)</f>
        <v>20.447399999999998</v>
      </c>
      <c r="S1877" s="17">
        <f>[1]!s_val_ev(A1877,"",100000000)</f>
        <v>68.756840618799998</v>
      </c>
      <c r="T1877" s="17">
        <f>[1]!share_freesharesmv(A1877,"",100000000)</f>
        <v>39.2197822312</v>
      </c>
      <c r="U1877" s="17">
        <f>[1]!s_dq_amount_btin(A1877,E1877,100000000)</f>
        <v>3.1335108800000002</v>
      </c>
      <c r="V1877" s="17">
        <f>[1]!s_dq_turn(A1877,E1877)</f>
        <v>5.1547505869848704</v>
      </c>
      <c r="W1877" s="2">
        <f>[1]!s_pq_amount(A1877,"20260101","",100000000)</f>
        <v>291.18433620000002</v>
      </c>
      <c r="X1877" s="2">
        <f>[1]!s_pq_avgamount(A1877,"20260101","",100000000)</f>
        <v>2.647130329090909</v>
      </c>
      <c r="Y1877" s="17">
        <f>[1]!s_ipo_dilutedpe(A1877)</f>
        <v>29.93</v>
      </c>
      <c r="Z1877" s="12">
        <f>[1]!s_ipo_collection_total(A1877,100000000)</f>
        <v>2.46</v>
      </c>
      <c r="AA1877" s="2">
        <f>[1]!s_val_pe_ttm(A1877,E1877)</f>
        <v>34.066078186035156</v>
      </c>
      <c r="AB1877" s="5">
        <f>[1]!s_info_zjtxornot1(A1877,"")</f>
        <v>0</v>
      </c>
      <c r="AC1877" s="22" t="str">
        <f>[1]!s_info_nature1(A1877,"")</f>
        <v>民营企业</v>
      </c>
      <c r="AD1877" s="6" t="str">
        <f>[1]!s_info_city(A1877)</f>
        <v>宁波市</v>
      </c>
      <c r="AE1877" s="6" t="str">
        <f>[1]!s_info_province(A1877)</f>
        <v>浙江省</v>
      </c>
      <c r="AF1877">
        <v>121.549792</v>
      </c>
      <c r="AG1877">
        <v>29.868387999999999</v>
      </c>
    </row>
    <row r="1878" spans="1:33" x14ac:dyDescent="0.3">
      <c r="A1878" s="12" t="s">
        <v>4286</v>
      </c>
      <c r="B1878" s="12" t="s">
        <v>4287</v>
      </c>
      <c r="C1878" s="16" t="str">
        <f>[1]!s_info_mkt(A1878)</f>
        <v>主板</v>
      </c>
      <c r="D1878" s="16" t="str">
        <f>[1]!s_ipo_listeddate(A1878)</f>
        <v>2017-01-20</v>
      </c>
      <c r="E1878" s="16" t="str">
        <f>[1]!lastradeday_s("000002","")</f>
        <v>2026-06-22</v>
      </c>
      <c r="F1878" s="16" t="str">
        <f>[1]!s_info_industry_csrc2023(A1878,"",3)</f>
        <v>通用设备制造业</v>
      </c>
      <c r="G1878" s="16" t="str">
        <f>[1]!s_info_industry_csrc2023(A1878,"",1)</f>
        <v>制造业</v>
      </c>
      <c r="H1878" s="16">
        <f>[1]!s_is(A1878,83,"FY","YTD","20251231",1,"",100000000)</f>
        <v>15.2775593606</v>
      </c>
      <c r="I1878" s="16">
        <f>[1]!s_is(A1878,83,"FY","YTD","20241231",1,"",100000000)</f>
        <v>17.309842753800002</v>
      </c>
      <c r="J1878" s="16">
        <f t="shared" si="87"/>
        <v>-0.11740623078472845</v>
      </c>
      <c r="K1878" s="16">
        <f>[1]!s_is(A1878,61,"FY","YTD","20251231",1,"",100000000)</f>
        <v>-0.37252798060000003</v>
      </c>
      <c r="L1878" s="16">
        <f>[1]!s_is(A1878,61,"FY","YTD","20241231",1,"",100000000)</f>
        <v>0.50419318369999999</v>
      </c>
      <c r="M1878" s="16">
        <f t="shared" si="88"/>
        <v>-1.7388596130281244</v>
      </c>
      <c r="N1878" s="16">
        <f>[1]!s_fa_roe(A1878,"20251231")</f>
        <v>-2.7584</v>
      </c>
      <c r="O1878" s="16">
        <f>[1]!s_stmnote_rdexp(A1878,"20251231",1,10000)</f>
        <v>7225.667265000001</v>
      </c>
      <c r="P1878" s="20">
        <f t="shared" si="89"/>
        <v>4.729595280535847E-2</v>
      </c>
      <c r="Q1878" s="16">
        <f>[1]!s_margin_tradingbalance(A1878,"",10000)</f>
        <v>24162.6728</v>
      </c>
      <c r="R1878" s="16">
        <f>[1]!s_margin_seclendingbalance(A1878,"",10000)</f>
        <v>25.296600000000002</v>
      </c>
      <c r="S1878" s="17">
        <f>[1]!s_val_ev(A1878,"",100000000)</f>
        <v>54.324965879600001</v>
      </c>
      <c r="T1878" s="17">
        <f>[1]!share_freesharesmv(A1878,"",100000000)</f>
        <v>33.533827311399996</v>
      </c>
      <c r="U1878" s="17">
        <f>[1]!s_dq_amount_btin(A1878,E1878,100000000)</f>
        <v>3.6411677600000001</v>
      </c>
      <c r="V1878" s="17">
        <f>[1]!s_dq_turn(A1878,E1878)</f>
        <v>6.779065817246158</v>
      </c>
      <c r="W1878" s="2">
        <f>[1]!s_pq_amount(A1878,"20260101","",100000000)</f>
        <v>641.47192734999999</v>
      </c>
      <c r="X1878" s="2">
        <f>[1]!s_pq_avgamount(A1878,"20260101","",100000000)</f>
        <v>5.8315629759090912</v>
      </c>
      <c r="Y1878" s="17">
        <f>[1]!s_ipo_dilutedpe(A1878)</f>
        <v>22.96</v>
      </c>
      <c r="Z1878" s="12">
        <f>[1]!s_ipo_collection_total(A1878,100000000)</f>
        <v>2.1280000000000001</v>
      </c>
      <c r="AA1878" s="2">
        <f>[1]!s_val_pe_ttm(A1878,E1878)</f>
        <v>-195.70620727539063</v>
      </c>
      <c r="AB1878" s="5">
        <f>[1]!s_info_zjtxornot1(A1878,"")</f>
        <v>0</v>
      </c>
      <c r="AC1878" s="22" t="str">
        <f>[1]!s_info_nature1(A1878,"")</f>
        <v>民营企业</v>
      </c>
      <c r="AD1878" s="6" t="str">
        <f>[1]!s_info_city(A1878)</f>
        <v>长沙市</v>
      </c>
      <c r="AE1878" s="6" t="str">
        <f>[1]!s_info_province(A1878)</f>
        <v>湖南省</v>
      </c>
      <c r="AF1878">
        <v>112.98227900000001</v>
      </c>
      <c r="AG1878">
        <v>28.194089999999999</v>
      </c>
    </row>
    <row r="1879" spans="1:33" x14ac:dyDescent="0.3">
      <c r="A1879" s="12" t="s">
        <v>4288</v>
      </c>
      <c r="B1879" s="12" t="s">
        <v>4289</v>
      </c>
      <c r="C1879" s="16" t="str">
        <f>[1]!s_info_mkt(A1879)</f>
        <v>创业板</v>
      </c>
      <c r="D1879" s="16" t="str">
        <f>[1]!s_ipo_listeddate(A1879)</f>
        <v>2020-05-06</v>
      </c>
      <c r="E1879" s="16" t="str">
        <f>[1]!lastradeday_s("000002","")</f>
        <v>2026-06-22</v>
      </c>
      <c r="F1879" s="16" t="str">
        <f>[1]!s_info_industry_csrc2023(A1879,"",3)</f>
        <v>软件和信息技术服务业</v>
      </c>
      <c r="G1879" s="16" t="str">
        <f>[1]!s_info_industry_csrc2023(A1879,"",1)</f>
        <v>信息传输、软件和信息技术服务业</v>
      </c>
      <c r="H1879" s="16">
        <f>[1]!s_is(A1879,83,"FY","YTD","20251231",1,"",100000000)</f>
        <v>3.1132409060000001</v>
      </c>
      <c r="I1879" s="16">
        <f>[1]!s_is(A1879,83,"FY","YTD","20241231",1,"",100000000)</f>
        <v>4.3959439300999996</v>
      </c>
      <c r="J1879" s="16">
        <f t="shared" si="87"/>
        <v>-0.29179239874217877</v>
      </c>
      <c r="K1879" s="16">
        <f>[1]!s_is(A1879,61,"FY","YTD","20251231",1,"",100000000)</f>
        <v>-0.79255828510000004</v>
      </c>
      <c r="L1879" s="16">
        <f>[1]!s_is(A1879,61,"FY","YTD","20241231",1,"",100000000)</f>
        <v>0.1152613051</v>
      </c>
      <c r="M1879" s="16">
        <f t="shared" si="88"/>
        <v>-7.8761869771679347</v>
      </c>
      <c r="N1879" s="16">
        <f>[1]!s_fa_roe(A1879,"20251231")</f>
        <v>-6.2557</v>
      </c>
      <c r="O1879" s="16">
        <f>[1]!s_stmnote_rdexp(A1879,"20251231",1,10000)</f>
        <v>8027.7551620000004</v>
      </c>
      <c r="P1879" s="20">
        <f t="shared" si="89"/>
        <v>0.25785846339512281</v>
      </c>
      <c r="Q1879" s="16">
        <f>[1]!s_margin_tradingbalance(A1879,"",10000)</f>
        <v>0</v>
      </c>
      <c r="R1879" s="16">
        <f>[1]!s_margin_seclendingbalance(A1879,"",10000)</f>
        <v>0</v>
      </c>
      <c r="S1879" s="17">
        <f>[1]!s_val_ev(A1879,"",100000000)</f>
        <v>40.060534258899999</v>
      </c>
      <c r="T1879" s="17">
        <f>[1]!share_freesharesmv(A1879,"",100000000)</f>
        <v>24.7008785889</v>
      </c>
      <c r="U1879" s="17">
        <f>[1]!s_dq_amount_btin(A1879,E1879,100000000)</f>
        <v>1.1352253400000001</v>
      </c>
      <c r="V1879" s="17">
        <f>[1]!s_dq_turn(A1879,E1879)</f>
        <v>3.8919586672992752</v>
      </c>
      <c r="W1879" s="2">
        <f>[1]!s_pq_amount(A1879,"20260101","",100000000)</f>
        <v>458.92677357000002</v>
      </c>
      <c r="X1879" s="2">
        <f>[1]!s_pq_avgamount(A1879,"20260101","",100000000)</f>
        <v>4.1720615779090915</v>
      </c>
      <c r="Y1879" s="17">
        <f>[1]!s_ipo_dilutedpe(A1879)</f>
        <v>22.95</v>
      </c>
      <c r="Z1879" s="12">
        <f>[1]!s_ipo_collection_total(A1879,100000000)</f>
        <v>3.7850999999999999</v>
      </c>
      <c r="AA1879" s="2">
        <f>[1]!s_val_pe_ttm(A1879,E1879)</f>
        <v>-50.719913482666016</v>
      </c>
      <c r="AB1879" s="5">
        <f>[1]!s_info_zjtxornot1(A1879,"")</f>
        <v>0</v>
      </c>
      <c r="AC1879" s="22" t="str">
        <f>[1]!s_info_nature1(A1879,"")</f>
        <v>民营企业</v>
      </c>
      <c r="AD1879" s="6" t="str">
        <f>[1]!s_info_city(A1879)</f>
        <v>济南市</v>
      </c>
      <c r="AE1879" s="6" t="str">
        <f>[1]!s_info_province(A1879)</f>
        <v>山东省</v>
      </c>
      <c r="AF1879">
        <v>117.000923</v>
      </c>
      <c r="AG1879">
        <v>36.675806999999999</v>
      </c>
    </row>
    <row r="1880" spans="1:33" x14ac:dyDescent="0.3">
      <c r="A1880" s="12" t="s">
        <v>4290</v>
      </c>
      <c r="B1880" s="12" t="s">
        <v>4291</v>
      </c>
      <c r="C1880" s="16" t="str">
        <f>[1]!s_info_mkt(A1880)</f>
        <v>主板</v>
      </c>
      <c r="D1880" s="16" t="str">
        <f>[1]!s_ipo_listeddate(A1880)</f>
        <v>1994-01-14</v>
      </c>
      <c r="E1880" s="16" t="str">
        <f>[1]!lastradeday_s("000002","")</f>
        <v>2026-06-22</v>
      </c>
      <c r="F1880" s="16" t="str">
        <f>[1]!s_info_industry_csrc2023(A1880,"",3)</f>
        <v>医药制造业</v>
      </c>
      <c r="G1880" s="16" t="str">
        <f>[1]!s_info_industry_csrc2023(A1880,"",1)</f>
        <v>制造业</v>
      </c>
      <c r="H1880" s="16">
        <f>[1]!s_is(A1880,83,"FY","YTD","20251231",1,"",100000000)</f>
        <v>92.416529537999992</v>
      </c>
      <c r="I1880" s="16">
        <f>[1]!s_is(A1880,83,"FY","YTD","20241231",1,"",100000000)</f>
        <v>98.695758191100012</v>
      </c>
      <c r="J1880" s="16">
        <f t="shared" si="87"/>
        <v>-6.3622072196272472E-2</v>
      </c>
      <c r="K1880" s="16">
        <f>[1]!s_is(A1880,61,"FY","YTD","20251231",1,"",100000000)</f>
        <v>1.8305616084</v>
      </c>
      <c r="L1880" s="16">
        <f>[1]!s_is(A1880,61,"FY","YTD","20241231",1,"",100000000)</f>
        <v>1.269923702</v>
      </c>
      <c r="M1880" s="16">
        <f t="shared" si="88"/>
        <v>0.44147369288174759</v>
      </c>
      <c r="N1880" s="16">
        <f>[1]!s_fa_roe(A1880,"20251231")</f>
        <v>3.3574999999999999</v>
      </c>
      <c r="O1880" s="16">
        <f>[1]!s_stmnote_rdexp(A1880,"20251231",1,10000)</f>
        <v>97689.564383000004</v>
      </c>
      <c r="P1880" s="20">
        <f t="shared" si="89"/>
        <v>0.10570572696395382</v>
      </c>
      <c r="Q1880" s="16">
        <f>[1]!s_margin_tradingbalance(A1880,"",10000)</f>
        <v>23998.825099999998</v>
      </c>
      <c r="R1880" s="16">
        <f>[1]!s_margin_seclendingbalance(A1880,"",10000)</f>
        <v>124.3933</v>
      </c>
      <c r="S1880" s="17">
        <f>[1]!s_val_ev(A1880,"",100000000)</f>
        <v>74.462698058000001</v>
      </c>
      <c r="T1880" s="17">
        <f>[1]!share_freesharesmv(A1880,"",100000000)</f>
        <v>33.506169443599994</v>
      </c>
      <c r="U1880" s="17">
        <f>[1]!s_dq_amount_btin(A1880,E1880,100000000)</f>
        <v>0.67687761000000002</v>
      </c>
      <c r="V1880" s="17">
        <f>[1]!s_dq_turn(A1880,E1880)</f>
        <v>0.92250940338603438</v>
      </c>
      <c r="W1880" s="2">
        <f>[1]!s_pq_amount(A1880,"20260101","",100000000)</f>
        <v>124.39769779</v>
      </c>
      <c r="X1880" s="2">
        <f>[1]!s_pq_avgamount(A1880,"20260101","",100000000)</f>
        <v>1.1308881617272728</v>
      </c>
      <c r="Y1880" s="17">
        <f>[1]!s_ipo_dilutedpe(A1880)</f>
        <v>0</v>
      </c>
      <c r="Z1880" s="12">
        <f>[1]!s_ipo_collection_total(A1880,100000000)</f>
        <v>2.8</v>
      </c>
      <c r="AA1880" s="2">
        <f>[1]!s_val_pe_ttm(A1880,E1880)</f>
        <v>46.2393798828125</v>
      </c>
      <c r="AB1880" s="5">
        <f>[1]!s_info_zjtxornot1(A1880,"")</f>
        <v>0</v>
      </c>
      <c r="AC1880" s="22" t="str">
        <f>[1]!s_info_nature1(A1880,"")</f>
        <v>地方国有企业</v>
      </c>
      <c r="AD1880" s="6" t="str">
        <f>[1]!s_info_city(A1880)</f>
        <v>石家庄市</v>
      </c>
      <c r="AE1880" s="6" t="str">
        <f>[1]!s_info_province(A1880)</f>
        <v>河北省</v>
      </c>
      <c r="AF1880">
        <v>114.502461</v>
      </c>
      <c r="AG1880">
        <v>38.045473999999999</v>
      </c>
    </row>
    <row r="1881" spans="1:33" x14ac:dyDescent="0.3">
      <c r="A1881" s="12" t="s">
        <v>4292</v>
      </c>
      <c r="B1881" s="12" t="s">
        <v>4293</v>
      </c>
      <c r="C1881" s="16" t="str">
        <f>[1]!s_info_mkt(A1881)</f>
        <v>创业板</v>
      </c>
      <c r="D1881" s="16" t="str">
        <f>[1]!s_ipo_listeddate(A1881)</f>
        <v>2021-10-27</v>
      </c>
      <c r="E1881" s="16" t="str">
        <f>[1]!lastradeday_s("000002","")</f>
        <v>2026-06-22</v>
      </c>
      <c r="F1881" s="16" t="str">
        <f>[1]!s_info_industry_csrc2023(A1881,"",3)</f>
        <v>医药制造业</v>
      </c>
      <c r="G1881" s="16" t="str">
        <f>[1]!s_info_industry_csrc2023(A1881,"",1)</f>
        <v>制造业</v>
      </c>
      <c r="H1881" s="16">
        <f>[1]!s_is(A1881,83,"FY","YTD","20251231",1,"",100000000)</f>
        <v>3.7834356964999998</v>
      </c>
      <c r="I1881" s="16">
        <f>[1]!s_is(A1881,83,"FY","YTD","20241231",1,"",100000000)</f>
        <v>4.2169406641</v>
      </c>
      <c r="J1881" s="16">
        <f t="shared" si="87"/>
        <v>-0.10280082223839426</v>
      </c>
      <c r="K1881" s="16">
        <f>[1]!s_is(A1881,61,"FY","YTD","20251231",1,"",100000000)</f>
        <v>-0.696610277</v>
      </c>
      <c r="L1881" s="16">
        <f>[1]!s_is(A1881,61,"FY","YTD","20241231",1,"",100000000)</f>
        <v>-0.19884868920000001</v>
      </c>
      <c r="M1881" s="16">
        <f t="shared" si="88"/>
        <v>-2.5032178477141303</v>
      </c>
      <c r="N1881" s="16">
        <f>[1]!s_fa_roe(A1881,"20251231")</f>
        <v>-4.5879000000000003</v>
      </c>
      <c r="O1881" s="16">
        <f>[1]!s_stmnote_rdexp(A1881,"20251231",1,10000)</f>
        <v>4267.7886020000005</v>
      </c>
      <c r="P1881" s="20">
        <f t="shared" si="89"/>
        <v>0.1128019330670287</v>
      </c>
      <c r="Q1881" s="16">
        <f>[1]!s_margin_tradingbalance(A1881,"",10000)</f>
        <v>12385.407300000001</v>
      </c>
      <c r="R1881" s="16">
        <f>[1]!s_margin_seclendingbalance(A1881,"",10000)</f>
        <v>21.601800000000001</v>
      </c>
      <c r="S1881" s="17">
        <f>[1]!s_val_ev(A1881,"",100000000)</f>
        <v>27.4601565</v>
      </c>
      <c r="T1881" s="17">
        <f>[1]!share_freesharesmv(A1881,"",100000000)</f>
        <v>14.009247231000002</v>
      </c>
      <c r="U1881" s="17">
        <f>[1]!s_dq_amount_btin(A1881,E1881,100000000)</f>
        <v>0.55883938</v>
      </c>
      <c r="V1881" s="17">
        <f>[1]!s_dq_turn(A1881,E1881)</f>
        <v>2.9161060714636626</v>
      </c>
      <c r="W1881" s="2">
        <f>[1]!s_pq_amount(A1881,"20260101","",100000000)</f>
        <v>91.314805609999993</v>
      </c>
      <c r="X1881" s="2">
        <f>[1]!s_pq_avgamount(A1881,"20260101","",100000000)</f>
        <v>0.83013459645454546</v>
      </c>
      <c r="Y1881" s="17">
        <f>[1]!s_ipo_dilutedpe(A1881)</f>
        <v>22.65</v>
      </c>
      <c r="Z1881" s="12">
        <f>[1]!s_ipo_collection_total(A1881,100000000)</f>
        <v>6.0196500000000004</v>
      </c>
      <c r="AA1881" s="2">
        <f>[1]!s_val_pe_ttm(A1881,E1881)</f>
        <v>-35.845985412597656</v>
      </c>
      <c r="AB1881" s="5">
        <f>[1]!s_info_zjtxornot1(A1881,"")</f>
        <v>0</v>
      </c>
      <c r="AC1881" s="22" t="str">
        <f>[1]!s_info_nature1(A1881,"")</f>
        <v>民营企业</v>
      </c>
      <c r="AD1881" s="6" t="str">
        <f>[1]!s_info_city(A1881)</f>
        <v>新乡市</v>
      </c>
      <c r="AE1881" s="6" t="str">
        <f>[1]!s_info_province(A1881)</f>
        <v>河南省</v>
      </c>
      <c r="AF1881">
        <v>113.88399099999999</v>
      </c>
      <c r="AG1881">
        <v>35.302616</v>
      </c>
    </row>
    <row r="1882" spans="1:33" x14ac:dyDescent="0.3">
      <c r="A1882" s="12" t="s">
        <v>4294</v>
      </c>
      <c r="B1882" s="12" t="s">
        <v>4295</v>
      </c>
      <c r="C1882" s="16" t="str">
        <f>[1]!s_info_mkt(A1882)</f>
        <v>主板</v>
      </c>
      <c r="D1882" s="16" t="str">
        <f>[1]!s_ipo_listeddate(A1882)</f>
        <v>2004-06-25</v>
      </c>
      <c r="E1882" s="16" t="str">
        <f>[1]!lastradeday_s("000002","")</f>
        <v>2026-06-22</v>
      </c>
      <c r="F1882" s="16" t="str">
        <f>[1]!s_info_industry_csrc2023(A1882,"",3)</f>
        <v>纺织服装、服饰业</v>
      </c>
      <c r="G1882" s="16" t="str">
        <f>[1]!s_info_industry_csrc2023(A1882,"",1)</f>
        <v>制造业</v>
      </c>
      <c r="H1882" s="16">
        <f>[1]!s_is(A1882,83,"FY","YTD","20251231",1,"",100000000)</f>
        <v>48.003149021300004</v>
      </c>
      <c r="I1882" s="16">
        <f>[1]!s_is(A1882,83,"FY","YTD","20241231",1,"",100000000)</f>
        <v>46.744231507399995</v>
      </c>
      <c r="J1882" s="16">
        <f t="shared" si="87"/>
        <v>2.6932040025103632E-2</v>
      </c>
      <c r="K1882" s="16">
        <f>[1]!s_is(A1882,61,"FY","YTD","20251231",1,"",100000000)</f>
        <v>6.4459810666999999</v>
      </c>
      <c r="L1882" s="16">
        <f>[1]!s_is(A1882,61,"FY","YTD","20241231",1,"",100000000)</f>
        <v>7.0033452742</v>
      </c>
      <c r="M1882" s="16">
        <f t="shared" si="88"/>
        <v>-7.9585424633182661E-2</v>
      </c>
      <c r="N1882" s="16">
        <f>[1]!s_fa_roe(A1882,"20251231")</f>
        <v>14.456899999999999</v>
      </c>
      <c r="O1882" s="16">
        <f>[1]!s_stmnote_rdexp(A1882,"20251231",1,10000)</f>
        <v>17659.748196</v>
      </c>
      <c r="P1882" s="20">
        <f t="shared" si="89"/>
        <v>3.678872856479478E-2</v>
      </c>
      <c r="Q1882" s="16">
        <f>[1]!s_margin_tradingbalance(A1882,"",10000)</f>
        <v>8214.5344000000005</v>
      </c>
      <c r="R1882" s="16">
        <f>[1]!s_margin_seclendingbalance(A1882,"",10000)</f>
        <v>211.1465</v>
      </c>
      <c r="S1882" s="17">
        <f>[1]!s_val_ev(A1882,"",100000000)</f>
        <v>103.43339981099999</v>
      </c>
      <c r="T1882" s="17">
        <f>[1]!share_freesharesmv(A1882,"",100000000)</f>
        <v>61.171128278999987</v>
      </c>
      <c r="U1882" s="17">
        <f>[1]!s_dq_amount_btin(A1882,E1882,100000000)</f>
        <v>0.69544041999999995</v>
      </c>
      <c r="V1882" s="17">
        <f>[1]!s_dq_turn(A1882,E1882)</f>
        <v>0.79118668745715215</v>
      </c>
      <c r="W1882" s="2">
        <f>[1]!s_pq_amount(A1882,"20260101","",100000000)</f>
        <v>97.959942269999999</v>
      </c>
      <c r="X1882" s="2">
        <f>[1]!s_pq_avgamount(A1882,"20260101","",100000000)</f>
        <v>0.89054492972727273</v>
      </c>
      <c r="Y1882" s="17">
        <f>[1]!s_ipo_dilutedpe(A1882)</f>
        <v>19.920000000000002</v>
      </c>
      <c r="Z1882" s="12">
        <f>[1]!s_ipo_collection_total(A1882,100000000)</f>
        <v>1.5477000000000001</v>
      </c>
      <c r="AA1882" s="2">
        <f>[1]!s_val_pe_ttm(A1882,E1882)</f>
        <v>16.22889518737793</v>
      </c>
      <c r="AB1882" s="5">
        <f>[1]!s_info_zjtxornot1(A1882,"")</f>
        <v>0</v>
      </c>
      <c r="AC1882" s="22" t="str">
        <f>[1]!s_info_nature1(A1882,"")</f>
        <v>民营企业</v>
      </c>
      <c r="AD1882" s="6" t="str">
        <f>[1]!s_info_city(A1882)</f>
        <v>临海市</v>
      </c>
      <c r="AE1882" s="6" t="str">
        <f>[1]!s_info_province(A1882)</f>
        <v>浙江省</v>
      </c>
      <c r="AF1882">
        <v>121.221919</v>
      </c>
      <c r="AG1882">
        <v>28.857389000000001</v>
      </c>
    </row>
    <row r="1883" spans="1:33" x14ac:dyDescent="0.3">
      <c r="A1883" s="12" t="s">
        <v>4296</v>
      </c>
      <c r="B1883" s="12" t="s">
        <v>4297</v>
      </c>
      <c r="C1883" s="16" t="str">
        <f>[1]!s_info_mkt(A1883)</f>
        <v>主板</v>
      </c>
      <c r="D1883" s="16" t="str">
        <f>[1]!s_ipo_listeddate(A1883)</f>
        <v>2012-01-06</v>
      </c>
      <c r="E1883" s="16" t="str">
        <f>[1]!lastradeday_s("000002","")</f>
        <v>2026-06-22</v>
      </c>
      <c r="F1883" s="16" t="str">
        <f>[1]!s_info_industry_csrc2023(A1883,"",3)</f>
        <v>软件和信息技术服务业</v>
      </c>
      <c r="G1883" s="16" t="str">
        <f>[1]!s_info_industry_csrc2023(A1883,"",1)</f>
        <v>信息传输、软件和信息技术服务业</v>
      </c>
      <c r="H1883" s="16">
        <f>[1]!s_is(A1883,83,"FY","YTD","20251231",1,"",100000000)</f>
        <v>66.784374062299989</v>
      </c>
      <c r="I1883" s="16">
        <f>[1]!s_is(A1883,83,"FY","YTD","20241231",1,"",100000000)</f>
        <v>68.985227736300004</v>
      </c>
      <c r="J1883" s="16">
        <f t="shared" si="87"/>
        <v>-3.190326025178758E-2</v>
      </c>
      <c r="K1883" s="16">
        <f>[1]!s_is(A1883,61,"FY","YTD","20251231",1,"",100000000)</f>
        <v>1.0414005244</v>
      </c>
      <c r="L1883" s="16">
        <f>[1]!s_is(A1883,61,"FY","YTD","20241231",1,"",100000000)</f>
        <v>1.2427541215</v>
      </c>
      <c r="M1883" s="16">
        <f t="shared" si="88"/>
        <v>-0.16202207147538317</v>
      </c>
      <c r="N1883" s="16">
        <f>[1]!s_fa_roe(A1883,"20251231")</f>
        <v>2.5087000000000002</v>
      </c>
      <c r="O1883" s="16">
        <f>[1]!s_stmnote_rdexp(A1883,"20251231",1,10000)</f>
        <v>29653.133845</v>
      </c>
      <c r="P1883" s="20">
        <f t="shared" si="89"/>
        <v>4.4401305337290413E-2</v>
      </c>
      <c r="Q1883" s="16">
        <f>[1]!s_margin_tradingbalance(A1883,"",10000)</f>
        <v>40383.620499999997</v>
      </c>
      <c r="R1883" s="16">
        <f>[1]!s_margin_seclendingbalance(A1883,"",10000)</f>
        <v>96.402600000000007</v>
      </c>
      <c r="S1883" s="17">
        <f>[1]!s_val_ev(A1883,"",100000000)</f>
        <v>53.051677520399998</v>
      </c>
      <c r="T1883" s="17">
        <f>[1]!share_freesharesmv(A1883,"",100000000)</f>
        <v>48.111946420200006</v>
      </c>
      <c r="U1883" s="17">
        <f>[1]!s_dq_amount_btin(A1883,E1883,100000000)</f>
        <v>1.1650207100000001</v>
      </c>
      <c r="V1883" s="17">
        <f>[1]!s_dq_turn(A1883,E1883)</f>
        <v>2.4821280959412819</v>
      </c>
      <c r="W1883" s="2">
        <f>[1]!s_pq_amount(A1883,"20260101","",100000000)</f>
        <v>227.48464322000001</v>
      </c>
      <c r="X1883" s="2">
        <f>[1]!s_pq_avgamount(A1883,"20260101","",100000000)</f>
        <v>2.0680422110909089</v>
      </c>
      <c r="Y1883" s="17">
        <f>[1]!s_ipo_dilutedpe(A1883)</f>
        <v>39.86</v>
      </c>
      <c r="Z1883" s="12">
        <f>[1]!s_ipo_collection_total(A1883,100000000)</f>
        <v>5.5</v>
      </c>
      <c r="AA1883" s="2">
        <f>[1]!s_val_pe_ttm(A1883,E1883)</f>
        <v>120.37985229492188</v>
      </c>
      <c r="AB1883" s="5">
        <f>[1]!s_info_zjtxornot1(A1883,"")</f>
        <v>0</v>
      </c>
      <c r="AC1883" s="22" t="str">
        <f>[1]!s_info_nature1(A1883,"")</f>
        <v>公众企业</v>
      </c>
      <c r="AD1883" s="6" t="str">
        <f>[1]!s_info_city(A1883)</f>
        <v>北京市</v>
      </c>
      <c r="AE1883" s="6" t="str">
        <f>[1]!s_info_province(A1883)</f>
        <v>北京</v>
      </c>
      <c r="AF1883">
        <v>116.40528500000001</v>
      </c>
      <c r="AG1883">
        <v>39.904989</v>
      </c>
    </row>
    <row r="1884" spans="1:33" x14ac:dyDescent="0.3">
      <c r="A1884" s="12" t="s">
        <v>4298</v>
      </c>
      <c r="B1884" s="12" t="s">
        <v>4299</v>
      </c>
      <c r="C1884" s="16" t="str">
        <f>[1]!s_info_mkt(A1884)</f>
        <v>主板</v>
      </c>
      <c r="D1884" s="16" t="str">
        <f>[1]!s_ipo_listeddate(A1884)</f>
        <v>2021-06-07</v>
      </c>
      <c r="E1884" s="16" t="str">
        <f>[1]!lastradeday_s("000002","")</f>
        <v>2026-06-22</v>
      </c>
      <c r="F1884" s="16" t="str">
        <f>[1]!s_info_industry_csrc2023(A1884,"",3)</f>
        <v>汽车制造业</v>
      </c>
      <c r="G1884" s="16" t="str">
        <f>[1]!s_info_industry_csrc2023(A1884,"",1)</f>
        <v>制造业</v>
      </c>
      <c r="H1884" s="16">
        <f>[1]!s_is(A1884,83,"FY","YTD","20251231",1,"",100000000)</f>
        <v>29.616898410300003</v>
      </c>
      <c r="I1884" s="16">
        <f>[1]!s_is(A1884,83,"FY","YTD","20241231",1,"",100000000)</f>
        <v>25.307302500199999</v>
      </c>
      <c r="J1884" s="16">
        <f t="shared" si="87"/>
        <v>0.17029060722951206</v>
      </c>
      <c r="K1884" s="16">
        <f>[1]!s_is(A1884,61,"FY","YTD","20251231",1,"",100000000)</f>
        <v>4.6519074941000005</v>
      </c>
      <c r="L1884" s="16">
        <f>[1]!s_is(A1884,61,"FY","YTD","20241231",1,"",100000000)</f>
        <v>3.7786481924999999</v>
      </c>
      <c r="M1884" s="16">
        <f t="shared" si="88"/>
        <v>0.23110362677670754</v>
      </c>
      <c r="N1884" s="16">
        <f>[1]!s_fa_roe(A1884,"20251231")</f>
        <v>17.849699999999999</v>
      </c>
      <c r="O1884" s="16">
        <f>[1]!s_stmnote_rdexp(A1884,"20251231",1,10000)</f>
        <v>7401.4111260000009</v>
      </c>
      <c r="P1884" s="20">
        <f t="shared" si="89"/>
        <v>2.4990500434799005E-2</v>
      </c>
      <c r="Q1884" s="16">
        <f>[1]!s_margin_tradingbalance(A1884,"",10000)</f>
        <v>0</v>
      </c>
      <c r="R1884" s="16">
        <f>[1]!s_margin_seclendingbalance(A1884,"",10000)</f>
        <v>0</v>
      </c>
      <c r="S1884" s="17">
        <f>[1]!s_val_ev(A1884,"",100000000)</f>
        <v>87.034276535800004</v>
      </c>
      <c r="T1884" s="17">
        <f>[1]!share_freesharesmv(A1884,"",100000000)</f>
        <v>32.221456935799999</v>
      </c>
      <c r="U1884" s="17">
        <f>[1]!s_dq_amount_btin(A1884,E1884,100000000)</f>
        <v>1.61936532</v>
      </c>
      <c r="V1884" s="17">
        <f>[1]!s_dq_turn(A1884,E1884)</f>
        <v>1.8883311175891502</v>
      </c>
      <c r="W1884" s="2">
        <f>[1]!s_pq_amount(A1884,"20260101","",100000000)</f>
        <v>177.50348235000001</v>
      </c>
      <c r="X1884" s="2">
        <f>[1]!s_pq_avgamount(A1884,"20260101","",100000000)</f>
        <v>1.6136680213636363</v>
      </c>
      <c r="Y1884" s="17">
        <f>[1]!s_ipo_dilutedpe(A1884)</f>
        <v>22.98</v>
      </c>
      <c r="Z1884" s="12">
        <f>[1]!s_ipo_collection_total(A1884,100000000)</f>
        <v>5.61</v>
      </c>
      <c r="AA1884" s="2">
        <f>[1]!s_val_pe_ttm(A1884,E1884)</f>
        <v>18.461284637451172</v>
      </c>
      <c r="AB1884" s="5">
        <f>[1]!s_info_zjtxornot1(A1884,"")</f>
        <v>1</v>
      </c>
      <c r="AC1884" s="22" t="str">
        <f>[1]!s_info_nature1(A1884,"")</f>
        <v>民营企业</v>
      </c>
      <c r="AD1884" s="6" t="str">
        <f>[1]!s_info_city(A1884)</f>
        <v>无锡市</v>
      </c>
      <c r="AE1884" s="6" t="str">
        <f>[1]!s_info_province(A1884)</f>
        <v>江苏省</v>
      </c>
      <c r="AF1884">
        <v>120.301663</v>
      </c>
      <c r="AG1884">
        <v>31.574729000000001</v>
      </c>
    </row>
    <row r="1885" spans="1:33" x14ac:dyDescent="0.3">
      <c r="A1885" s="12" t="s">
        <v>4300</v>
      </c>
      <c r="B1885" s="12" t="s">
        <v>4301</v>
      </c>
      <c r="C1885" s="16" t="str">
        <f>[1]!s_info_mkt(A1885)</f>
        <v>创业板</v>
      </c>
      <c r="D1885" s="16" t="str">
        <f>[1]!s_ipo_listeddate(A1885)</f>
        <v>2010-07-08</v>
      </c>
      <c r="E1885" s="16" t="str">
        <f>[1]!lastradeday_s("000002","")</f>
        <v>2026-06-22</v>
      </c>
      <c r="F1885" s="16" t="str">
        <f>[1]!s_info_industry_csrc2023(A1885,"",3)</f>
        <v>专用设备制造业</v>
      </c>
      <c r="G1885" s="16" t="str">
        <f>[1]!s_info_industry_csrc2023(A1885,"",1)</f>
        <v>制造业</v>
      </c>
      <c r="H1885" s="16">
        <f>[1]!s_is(A1885,83,"FY","YTD","20251231",1,"",100000000)</f>
        <v>11.4847813271</v>
      </c>
      <c r="I1885" s="16">
        <f>[1]!s_is(A1885,83,"FY","YTD","20241231",1,"",100000000)</f>
        <v>12.156089788399999</v>
      </c>
      <c r="J1885" s="16">
        <f t="shared" si="87"/>
        <v>-5.5224045970818536E-2</v>
      </c>
      <c r="K1885" s="16">
        <f>[1]!s_is(A1885,61,"FY","YTD","20251231",1,"",100000000)</f>
        <v>0.64017706990000001</v>
      </c>
      <c r="L1885" s="16">
        <f>[1]!s_is(A1885,61,"FY","YTD","20241231",1,"",100000000)</f>
        <v>1.6929039158000001</v>
      </c>
      <c r="M1885" s="16">
        <f t="shared" si="88"/>
        <v>-0.6218467782340279</v>
      </c>
      <c r="N1885" s="16">
        <f>[1]!s_fa_roe(A1885,"20251231")</f>
        <v>3.9209000000000001</v>
      </c>
      <c r="O1885" s="16">
        <f>[1]!s_stmnote_rdexp(A1885,"20251231",1,10000)</f>
        <v>3847.6625250000002</v>
      </c>
      <c r="P1885" s="20">
        <f t="shared" si="89"/>
        <v>3.3502270660747235E-2</v>
      </c>
      <c r="Q1885" s="16">
        <f>[1]!s_margin_tradingbalance(A1885,"",10000)</f>
        <v>0</v>
      </c>
      <c r="R1885" s="16">
        <f>[1]!s_margin_seclendingbalance(A1885,"",10000)</f>
        <v>0</v>
      </c>
      <c r="S1885" s="17">
        <f>[1]!s_val_ev(A1885,"",100000000)</f>
        <v>34.623901454399999</v>
      </c>
      <c r="T1885" s="17">
        <f>[1]!share_freesharesmv(A1885,"",100000000)</f>
        <v>20.301980331200003</v>
      </c>
      <c r="U1885" s="17">
        <f>[1]!s_dq_amount_btin(A1885,E1885,100000000)</f>
        <v>0.71207518000000003</v>
      </c>
      <c r="V1885" s="17">
        <f>[1]!s_dq_turn(A1885,E1885)</f>
        <v>2.7423856077177078</v>
      </c>
      <c r="W1885" s="2">
        <f>[1]!s_pq_amount(A1885,"20260101","",100000000)</f>
        <v>152.19108560999999</v>
      </c>
      <c r="X1885" s="2">
        <f>[1]!s_pq_avgamount(A1885,"20260101","",100000000)</f>
        <v>1.3835553237272729</v>
      </c>
      <c r="Y1885" s="17">
        <f>[1]!s_ipo_dilutedpe(A1885)</f>
        <v>48.48</v>
      </c>
      <c r="Z1885" s="12">
        <f>[1]!s_ipo_collection_total(A1885,100000000)</f>
        <v>3.68</v>
      </c>
      <c r="AA1885" s="2">
        <f>[1]!s_val_pe_ttm(A1885,E1885)</f>
        <v>83.848396301269531</v>
      </c>
      <c r="AB1885" s="5">
        <f>[1]!s_info_zjtxornot1(A1885,"")</f>
        <v>0</v>
      </c>
      <c r="AC1885" s="22" t="str">
        <f>[1]!s_info_nature1(A1885,"")</f>
        <v>民营企业</v>
      </c>
      <c r="AD1885" s="6" t="str">
        <f>[1]!s_info_city(A1885)</f>
        <v>什邡市</v>
      </c>
      <c r="AE1885" s="6" t="str">
        <f>[1]!s_info_province(A1885)</f>
        <v>四川省</v>
      </c>
      <c r="AF1885">
        <v>104.01987099999999</v>
      </c>
      <c r="AG1885">
        <v>31.293693999999999</v>
      </c>
    </row>
    <row r="1886" spans="1:33" x14ac:dyDescent="0.3">
      <c r="A1886" s="12" t="s">
        <v>4302</v>
      </c>
      <c r="B1886" s="12" t="s">
        <v>4303</v>
      </c>
      <c r="C1886" s="16" t="str">
        <f>[1]!s_info_mkt(A1886)</f>
        <v>主板</v>
      </c>
      <c r="D1886" s="16" t="str">
        <f>[1]!s_ipo_listeddate(A1886)</f>
        <v>1997-09-25</v>
      </c>
      <c r="E1886" s="16" t="str">
        <f>[1]!lastradeday_s("000002","")</f>
        <v>2026-06-22</v>
      </c>
      <c r="F1886" s="16" t="str">
        <f>[1]!s_info_industry_csrc2023(A1886,"",3)</f>
        <v>房地产业</v>
      </c>
      <c r="G1886" s="16" t="str">
        <f>[1]!s_info_industry_csrc2023(A1886,"",1)</f>
        <v>房地产业</v>
      </c>
      <c r="H1886" s="16">
        <f>[1]!s_is(A1886,83,"FY","YTD","20251231",1,"",100000000)</f>
        <v>7.3585534398999997</v>
      </c>
      <c r="I1886" s="16">
        <f>[1]!s_is(A1886,83,"FY","YTD","20241231",1,"",100000000)</f>
        <v>12.0951397163</v>
      </c>
      <c r="J1886" s="16">
        <f t="shared" si="87"/>
        <v>-0.39161071202978714</v>
      </c>
      <c r="K1886" s="16">
        <f>[1]!s_is(A1886,61,"FY","YTD","20251231",1,"",100000000)</f>
        <v>-1.3378365928</v>
      </c>
      <c r="L1886" s="16">
        <f>[1]!s_is(A1886,61,"FY","YTD","20241231",1,"",100000000)</f>
        <v>0.19277902730000002</v>
      </c>
      <c r="M1886" s="16">
        <f t="shared" si="88"/>
        <v>-7.9397413792221156</v>
      </c>
      <c r="N1886" s="16">
        <f>[1]!s_fa_roe(A1886,"20251231")</f>
        <v>-3.0243000000000002</v>
      </c>
      <c r="O1886" s="16">
        <f>[1]!s_stmnote_rdexp(A1886,"20251231",1,10000)</f>
        <v>0</v>
      </c>
      <c r="P1886" s="20">
        <f t="shared" si="89"/>
        <v>0</v>
      </c>
      <c r="Q1886" s="16">
        <f>[1]!s_margin_tradingbalance(A1886,"",10000)</f>
        <v>28335.090199999999</v>
      </c>
      <c r="R1886" s="16">
        <f>[1]!s_margin_seclendingbalance(A1886,"",10000)</f>
        <v>0.48730000000000001</v>
      </c>
      <c r="S1886" s="17">
        <f>[1]!s_val_ev(A1886,"",100000000)</f>
        <v>49.235171651999998</v>
      </c>
      <c r="T1886" s="17">
        <f>[1]!share_freesharesmv(A1886,"",100000000)</f>
        <v>26.0698067991</v>
      </c>
      <c r="U1886" s="17">
        <f>[1]!s_dq_amount_btin(A1886,E1886,100000000)</f>
        <v>1.2813680599999999</v>
      </c>
      <c r="V1886" s="17">
        <f>[1]!s_dq_turn(A1886,E1886)</f>
        <v>2.6078136863770576</v>
      </c>
      <c r="W1886" s="2">
        <f>[1]!s_pq_amount(A1886,"20260101","",100000000)</f>
        <v>221.52412760999999</v>
      </c>
      <c r="X1886" s="2">
        <f>[1]!s_pq_avgamount(A1886,"20260101","",100000000)</f>
        <v>2.0138557055454545</v>
      </c>
      <c r="Y1886" s="17">
        <f>[1]!s_ipo_dilutedpe(A1886)</f>
        <v>0</v>
      </c>
      <c r="Z1886" s="12">
        <f>[1]!s_ipo_collection_total(A1886,100000000)</f>
        <v>0.754</v>
      </c>
      <c r="AA1886" s="2">
        <f>[1]!s_val_pe_ttm(A1886,E1886)</f>
        <v>-31.879425048828125</v>
      </c>
      <c r="AB1886" s="5">
        <f>[1]!s_info_zjtxornot1(A1886,"")</f>
        <v>0</v>
      </c>
      <c r="AC1886" s="22" t="str">
        <f>[1]!s_info_nature1(A1886,"")</f>
        <v>民营企业</v>
      </c>
      <c r="AD1886" s="6" t="str">
        <f>[1]!s_info_city(A1886)</f>
        <v>上海市</v>
      </c>
      <c r="AE1886" s="6" t="str">
        <f>[1]!s_info_province(A1886)</f>
        <v>上海</v>
      </c>
      <c r="AF1886">
        <v>121.472644</v>
      </c>
      <c r="AG1886">
        <v>31.231705999999999</v>
      </c>
    </row>
    <row r="1887" spans="1:33" x14ac:dyDescent="0.3">
      <c r="A1887" s="12" t="s">
        <v>4304</v>
      </c>
      <c r="B1887" s="12" t="s">
        <v>4305</v>
      </c>
      <c r="C1887" s="16" t="str">
        <f>[1]!s_info_mkt(A1887)</f>
        <v>主板</v>
      </c>
      <c r="D1887" s="16" t="str">
        <f>[1]!s_ipo_listeddate(A1887)</f>
        <v>2010-11-25</v>
      </c>
      <c r="E1887" s="16" t="str">
        <f>[1]!lastradeday_s("000002","")</f>
        <v>2026-06-22</v>
      </c>
      <c r="F1887" s="16" t="str">
        <f>[1]!s_info_industry_csrc2023(A1887,"",3)</f>
        <v>汽车制造业</v>
      </c>
      <c r="G1887" s="16" t="str">
        <f>[1]!s_info_industry_csrc2023(A1887,"",1)</f>
        <v>制造业</v>
      </c>
      <c r="H1887" s="16">
        <f>[1]!s_is(A1887,83,"FY","YTD","20251231",1,"",100000000)</f>
        <v>99.991226744000002</v>
      </c>
      <c r="I1887" s="16">
        <f>[1]!s_is(A1887,83,"FY","YTD","20241231",1,"",100000000)</f>
        <v>70.351948258100009</v>
      </c>
      <c r="J1887" s="16">
        <f t="shared" si="87"/>
        <v>0.42130003816187789</v>
      </c>
      <c r="K1887" s="16">
        <f>[1]!s_is(A1887,61,"FY","YTD","20251231",1,"",100000000)</f>
        <v>0.8440821423</v>
      </c>
      <c r="L1887" s="16">
        <f>[1]!s_is(A1887,61,"FY","YTD","20241231",1,"",100000000)</f>
        <v>0.40017239659999998</v>
      </c>
      <c r="M1887" s="16">
        <f t="shared" si="88"/>
        <v>1.1092962669879465</v>
      </c>
      <c r="N1887" s="16">
        <f>[1]!s_fa_roe(A1887,"20251231")</f>
        <v>0.81159999999999999</v>
      </c>
      <c r="O1887" s="16">
        <f>[1]!s_stmnote_rdexp(A1887,"20251231",1,10000)</f>
        <v>98539.132652999993</v>
      </c>
      <c r="P1887" s="20">
        <f t="shared" si="89"/>
        <v>9.8547778501890282E-2</v>
      </c>
      <c r="Q1887" s="16">
        <f>[1]!s_margin_tradingbalance(A1887,"",10000)</f>
        <v>119691.7371</v>
      </c>
      <c r="R1887" s="16">
        <f>[1]!s_margin_seclendingbalance(A1887,"",10000)</f>
        <v>141.267</v>
      </c>
      <c r="S1887" s="17">
        <f>[1]!s_val_ev(A1887,"",100000000)</f>
        <v>411.87221646809996</v>
      </c>
      <c r="T1887" s="17">
        <f>[1]!share_freesharesmv(A1887,"",100000000)</f>
        <v>171.18102582789999</v>
      </c>
      <c r="U1887" s="17">
        <f>[1]!s_dq_amount_btin(A1887,E1887,100000000)</f>
        <v>4.4956320600000002</v>
      </c>
      <c r="V1887" s="17">
        <f>[1]!s_dq_turn(A1887,E1887)</f>
        <v>1.1095899496182595</v>
      </c>
      <c r="W1887" s="2">
        <f>[1]!s_pq_amount(A1887,"20260101","",100000000)</f>
        <v>529.28950455999995</v>
      </c>
      <c r="X1887" s="2">
        <f>[1]!s_pq_avgamount(A1887,"20260101","",100000000)</f>
        <v>4.8117227687272726</v>
      </c>
      <c r="Y1887" s="17">
        <f>[1]!s_ipo_dilutedpe(A1887)</f>
        <v>45.31</v>
      </c>
      <c r="Z1887" s="12">
        <f>[1]!s_ipo_collection_total(A1887,100000000)</f>
        <v>29</v>
      </c>
      <c r="AA1887" s="2">
        <f>[1]!s_val_pe_ttm(A1887,E1887)</f>
        <v>365.34957885742188</v>
      </c>
      <c r="AB1887" s="5">
        <f>[1]!s_info_zjtxornot1(A1887,"")</f>
        <v>0</v>
      </c>
      <c r="AC1887" s="22" t="str">
        <f>[1]!s_info_nature1(A1887,"")</f>
        <v>其他企业</v>
      </c>
      <c r="AD1887" s="6" t="str">
        <f>[1]!s_info_city(A1887)</f>
        <v>重庆市</v>
      </c>
      <c r="AE1887" s="6" t="str">
        <f>[1]!s_info_province(A1887)</f>
        <v>重庆</v>
      </c>
      <c r="AF1887">
        <v>106.50496200000001</v>
      </c>
      <c r="AG1887">
        <v>29.533155000000001</v>
      </c>
    </row>
    <row r="1888" spans="1:33" x14ac:dyDescent="0.3">
      <c r="A1888" s="12" t="s">
        <v>4306</v>
      </c>
      <c r="B1888" s="12" t="s">
        <v>4307</v>
      </c>
      <c r="C1888" s="16" t="str">
        <f>[1]!s_info_mkt(A1888)</f>
        <v>主板</v>
      </c>
      <c r="D1888" s="16" t="str">
        <f>[1]!s_ipo_listeddate(A1888)</f>
        <v>2002-07-30</v>
      </c>
      <c r="E1888" s="16" t="str">
        <f>[1]!lastradeday_s("000002","")</f>
        <v>2026-06-22</v>
      </c>
      <c r="F1888" s="16" t="str">
        <f>[1]!s_info_industry_csrc2023(A1888,"",3)</f>
        <v>有色金属冶炼和压延加工业</v>
      </c>
      <c r="G1888" s="16" t="str">
        <f>[1]!s_info_industry_csrc2023(A1888,"",1)</f>
        <v>制造业</v>
      </c>
      <c r="H1888" s="16">
        <f>[1]!s_is(A1888,83,"FY","YTD","20251231",1,"",100000000)</f>
        <v>495.53593201180001</v>
      </c>
      <c r="I1888" s="16">
        <f>[1]!s_is(A1888,83,"FY","YTD","20241231",1,"",100000000)</f>
        <v>393.44538440860003</v>
      </c>
      <c r="J1888" s="16">
        <f t="shared" si="87"/>
        <v>0.25947832062296383</v>
      </c>
      <c r="K1888" s="16">
        <f>[1]!s_is(A1888,61,"FY","YTD","20251231",1,"",100000000)</f>
        <v>8.6009219215999995</v>
      </c>
      <c r="L1888" s="16">
        <f>[1]!s_is(A1888,61,"FY","YTD","20241231",1,"",100000000)</f>
        <v>8.0718380935000003</v>
      </c>
      <c r="M1888" s="16">
        <f t="shared" si="88"/>
        <v>6.5546883122699642E-2</v>
      </c>
      <c r="N1888" s="16">
        <f>[1]!s_fa_roe(A1888,"20251231")</f>
        <v>14.2751</v>
      </c>
      <c r="O1888" s="16">
        <f>[1]!s_stmnote_rdexp(A1888,"20251231",1,10000)</f>
        <v>122788.95095</v>
      </c>
      <c r="P1888" s="20">
        <f t="shared" si="89"/>
        <v>2.47790206557768E-2</v>
      </c>
      <c r="Q1888" s="16">
        <f>[1]!s_margin_tradingbalance(A1888,"",10000)</f>
        <v>103515.9096</v>
      </c>
      <c r="R1888" s="16">
        <f>[1]!s_margin_seclendingbalance(A1888,"",10000)</f>
        <v>381.49540000000002</v>
      </c>
      <c r="S1888" s="17">
        <f>[1]!s_val_ev(A1888,"",100000000)</f>
        <v>179.0918055738</v>
      </c>
      <c r="T1888" s="17">
        <f>[1]!share_freesharesmv(A1888,"",100000000)</f>
        <v>121.73091777489998</v>
      </c>
      <c r="U1888" s="17">
        <f>[1]!s_dq_amount_btin(A1888,E1888,100000000)</f>
        <v>13.82125913</v>
      </c>
      <c r="V1888" s="17">
        <f>[1]!s_dq_turn(A1888,E1888)</f>
        <v>7.8089553375109571</v>
      </c>
      <c r="W1888" s="2">
        <f>[1]!s_pq_amount(A1888,"20260101","",100000000)</f>
        <v>1446.8932682100001</v>
      </c>
      <c r="X1888" s="2">
        <f>[1]!s_pq_avgamount(A1888,"20260101","",100000000)</f>
        <v>13.153575165545455</v>
      </c>
      <c r="Y1888" s="17">
        <f>[1]!s_ipo_dilutedpe(A1888)</f>
        <v>19.84</v>
      </c>
      <c r="Z1888" s="12">
        <f>[1]!s_ipo_collection_total(A1888,100000000)</f>
        <v>3.3029999999999999</v>
      </c>
      <c r="AA1888" s="2">
        <f>[1]!s_val_pe_ttm(A1888,E1888)</f>
        <v>19.763584136962891</v>
      </c>
      <c r="AB1888" s="5">
        <f>[1]!s_info_zjtxornot1(A1888,"")</f>
        <v>0</v>
      </c>
      <c r="AC1888" s="22" t="str">
        <f>[1]!s_info_nature1(A1888,"")</f>
        <v>地方国有企业</v>
      </c>
      <c r="AD1888" s="6" t="str">
        <f>[1]!s_info_city(A1888)</f>
        <v>济源市</v>
      </c>
      <c r="AE1888" s="6" t="str">
        <f>[1]!s_info_province(A1888)</f>
        <v>河南省</v>
      </c>
      <c r="AF1888">
        <v>112.590047</v>
      </c>
      <c r="AG1888">
        <v>35.090378000000001</v>
      </c>
    </row>
    <row r="1889" spans="1:33" x14ac:dyDescent="0.3">
      <c r="A1889" s="12" t="s">
        <v>4308</v>
      </c>
      <c r="B1889" s="12" t="s">
        <v>4309</v>
      </c>
      <c r="C1889" s="16" t="str">
        <f>[1]!s_info_mkt(A1889)</f>
        <v>主板</v>
      </c>
      <c r="D1889" s="16" t="str">
        <f>[1]!s_ipo_listeddate(A1889)</f>
        <v>2021-12-24</v>
      </c>
      <c r="E1889" s="16" t="str">
        <f>[1]!lastradeday_s("000002","")</f>
        <v>2026-06-22</v>
      </c>
      <c r="F1889" s="16" t="str">
        <f>[1]!s_info_industry_csrc2023(A1889,"",3)</f>
        <v>新闻和出版业</v>
      </c>
      <c r="G1889" s="16" t="str">
        <f>[1]!s_info_industry_csrc2023(A1889,"",1)</f>
        <v>文化、体育和娱乐业</v>
      </c>
      <c r="H1889" s="16">
        <f>[1]!s_is(A1889,83,"FY","YTD","20251231",1,"",100000000)</f>
        <v>15.140964697100001</v>
      </c>
      <c r="I1889" s="16">
        <f>[1]!s_is(A1889,83,"FY","YTD","20241231",1,"",100000000)</f>
        <v>18.108569680199999</v>
      </c>
      <c r="J1889" s="16">
        <f t="shared" si="87"/>
        <v>-0.16387848601564547</v>
      </c>
      <c r="K1889" s="16">
        <f>[1]!s_is(A1889,61,"FY","YTD","20251231",1,"",100000000)</f>
        <v>1.7479775032</v>
      </c>
      <c r="L1889" s="16">
        <f>[1]!s_is(A1889,61,"FY","YTD","20241231",1,"",100000000)</f>
        <v>3.3808166537999997</v>
      </c>
      <c r="M1889" s="16">
        <f t="shared" si="88"/>
        <v>-0.48297181356010743</v>
      </c>
      <c r="N1889" s="16">
        <f>[1]!s_fa_roe(A1889,"20251231")</f>
        <v>6.3327999999999998</v>
      </c>
      <c r="O1889" s="16">
        <f>[1]!s_stmnote_rdexp(A1889,"20251231",1,10000)</f>
        <v>0</v>
      </c>
      <c r="P1889" s="20">
        <f t="shared" si="89"/>
        <v>0</v>
      </c>
      <c r="Q1889" s="16">
        <f>[1]!s_margin_tradingbalance(A1889,"",10000)</f>
        <v>0</v>
      </c>
      <c r="R1889" s="16">
        <f>[1]!s_margin_seclendingbalance(A1889,"",10000)</f>
        <v>0</v>
      </c>
      <c r="S1889" s="17">
        <f>[1]!s_val_ev(A1889,"",100000000)</f>
        <v>32.418059100000001</v>
      </c>
      <c r="T1889" s="17">
        <f>[1]!share_freesharesmv(A1889,"",100000000)</f>
        <v>9.1706143900000008</v>
      </c>
      <c r="U1889" s="17">
        <f>[1]!s_dq_amount_btin(A1889,E1889,100000000)</f>
        <v>0.17286403</v>
      </c>
      <c r="V1889" s="17">
        <f>[1]!s_dq_turn(A1889,E1889)</f>
        <v>0.54290668499645001</v>
      </c>
      <c r="W1889" s="2">
        <f>[1]!s_pq_amount(A1889,"20260101","",100000000)</f>
        <v>54.979117809999998</v>
      </c>
      <c r="X1889" s="2">
        <f>[1]!s_pq_avgamount(A1889,"20260101","",100000000)</f>
        <v>0.49981016190909089</v>
      </c>
      <c r="Y1889" s="17">
        <f>[1]!s_ipo_dilutedpe(A1889)</f>
        <v>22.99</v>
      </c>
      <c r="Z1889" s="12">
        <f>[1]!s_ipo_collection_total(A1889,100000000)</f>
        <v>9.8544815000000003</v>
      </c>
      <c r="AA1889" s="2">
        <f>[1]!s_val_pe_ttm(A1889,E1889)</f>
        <v>39.323421478271484</v>
      </c>
      <c r="AB1889" s="5">
        <f>[1]!s_info_zjtxornot1(A1889,"")</f>
        <v>0</v>
      </c>
      <c r="AC1889" s="22" t="str">
        <f>[1]!s_info_nature1(A1889,"")</f>
        <v>地方国有企业</v>
      </c>
      <c r="AD1889" s="6" t="str">
        <f>[1]!s_info_city(A1889)</f>
        <v>呼和浩特市</v>
      </c>
      <c r="AE1889" s="6" t="str">
        <f>[1]!s_info_province(A1889)</f>
        <v>内蒙古自治区</v>
      </c>
      <c r="AF1889">
        <v>111.670801</v>
      </c>
      <c r="AG1889">
        <v>40.818311000000001</v>
      </c>
    </row>
    <row r="1890" spans="1:33" x14ac:dyDescent="0.3">
      <c r="A1890" s="12" t="s">
        <v>4310</v>
      </c>
      <c r="B1890" s="12" t="s">
        <v>4311</v>
      </c>
      <c r="C1890" s="16" t="str">
        <f>[1]!s_info_mkt(A1890)</f>
        <v>主板</v>
      </c>
      <c r="D1890" s="16" t="str">
        <f>[1]!s_ipo_listeddate(A1890)</f>
        <v>2021-05-28</v>
      </c>
      <c r="E1890" s="16" t="str">
        <f>[1]!lastradeday_s("000002","")</f>
        <v>2026-06-22</v>
      </c>
      <c r="F1890" s="16" t="str">
        <f>[1]!s_info_industry_csrc2023(A1890,"",3)</f>
        <v>纺织业</v>
      </c>
      <c r="G1890" s="16" t="str">
        <f>[1]!s_info_industry_csrc2023(A1890,"",1)</f>
        <v>制造业</v>
      </c>
      <c r="H1890" s="16">
        <f>[1]!s_is(A1890,83,"FY","YTD","20251231",1,"",100000000)</f>
        <v>34.091398185400003</v>
      </c>
      <c r="I1890" s="16">
        <f>[1]!s_is(A1890,83,"FY","YTD","20241231",1,"",100000000)</f>
        <v>30.474837249499998</v>
      </c>
      <c r="J1890" s="16">
        <f t="shared" si="87"/>
        <v>0.11867367514684068</v>
      </c>
      <c r="K1890" s="16">
        <f>[1]!s_is(A1890,61,"FY","YTD","20251231",1,"",100000000)</f>
        <v>0.76723898359999998</v>
      </c>
      <c r="L1890" s="16">
        <f>[1]!s_is(A1890,61,"FY","YTD","20241231",1,"",100000000)</f>
        <v>1.2609892318</v>
      </c>
      <c r="M1890" s="16">
        <f t="shared" si="88"/>
        <v>-0.39155786246897278</v>
      </c>
      <c r="N1890" s="16">
        <f>[1]!s_fa_roe(A1890,"20251231")</f>
        <v>4.0195999999999996</v>
      </c>
      <c r="O1890" s="16">
        <f>[1]!s_stmnote_rdexp(A1890,"20251231",1,10000)</f>
        <v>11914.122461000001</v>
      </c>
      <c r="P1890" s="20">
        <f t="shared" si="89"/>
        <v>3.4947591167153562E-2</v>
      </c>
      <c r="Q1890" s="16">
        <f>[1]!s_margin_tradingbalance(A1890,"",10000)</f>
        <v>0</v>
      </c>
      <c r="R1890" s="16">
        <f>[1]!s_margin_seclendingbalance(A1890,"",10000)</f>
        <v>0</v>
      </c>
      <c r="S1890" s="17">
        <f>[1]!s_val_ev(A1890,"",100000000)</f>
        <v>32.304657728400002</v>
      </c>
      <c r="T1890" s="17">
        <f>[1]!share_freesharesmv(A1890,"",100000000)</f>
        <v>14.528342245199999</v>
      </c>
      <c r="U1890" s="17">
        <f>[1]!s_dq_amount_btin(A1890,E1890,100000000)</f>
        <v>0.76054239999999995</v>
      </c>
      <c r="V1890" s="17">
        <f>[1]!s_dq_turn(A1890,E1890)</f>
        <v>2.3963395226423945</v>
      </c>
      <c r="W1890" s="2">
        <f>[1]!s_pq_amount(A1890,"20260101","",100000000)</f>
        <v>129.47110673</v>
      </c>
      <c r="X1890" s="2">
        <f>[1]!s_pq_avgamount(A1890,"20260101","",100000000)</f>
        <v>1.1770100611818182</v>
      </c>
      <c r="Y1890" s="17">
        <f>[1]!s_ipo_dilutedpe(A1890)</f>
        <v>22.99</v>
      </c>
      <c r="Z1890" s="12">
        <f>[1]!s_ipo_collection_total(A1890,100000000)</f>
        <v>6.2244000000000002</v>
      </c>
      <c r="AA1890" s="2">
        <f>[1]!s_val_pe_ttm(A1890,E1890)</f>
        <v>22.250532150268555</v>
      </c>
      <c r="AB1890" s="5">
        <f>[1]!s_info_zjtxornot1(A1890,"")</f>
        <v>0</v>
      </c>
      <c r="AC1890" s="22" t="str">
        <f>[1]!s_info_nature1(A1890,"")</f>
        <v>民营企业</v>
      </c>
      <c r="AD1890" s="6" t="str">
        <f>[1]!s_info_city(A1890)</f>
        <v>芜湖市</v>
      </c>
      <c r="AE1890" s="6" t="str">
        <f>[1]!s_info_province(A1890)</f>
        <v>安徽省</v>
      </c>
      <c r="AF1890">
        <v>118.376451</v>
      </c>
      <c r="AG1890">
        <v>31.326319000000002</v>
      </c>
    </row>
    <row r="1891" spans="1:33" x14ac:dyDescent="0.3">
      <c r="A1891" s="12" t="s">
        <v>4312</v>
      </c>
      <c r="B1891" s="12" t="s">
        <v>4313</v>
      </c>
      <c r="C1891" s="16" t="str">
        <f>[1]!s_info_mkt(A1891)</f>
        <v>科创板</v>
      </c>
      <c r="D1891" s="16" t="str">
        <f>[1]!s_ipo_listeddate(A1891)</f>
        <v>2023-03-09</v>
      </c>
      <c r="E1891" s="16" t="str">
        <f>[1]!lastradeday_s("000002","")</f>
        <v>2026-06-22</v>
      </c>
      <c r="F1891" s="16" t="str">
        <f>[1]!s_info_industry_csrc2023(A1891,"",3)</f>
        <v>仪器仪表制造业</v>
      </c>
      <c r="G1891" s="16" t="str">
        <f>[1]!s_info_industry_csrc2023(A1891,"",1)</f>
        <v>制造业</v>
      </c>
      <c r="H1891" s="16">
        <f>[1]!s_is(A1891,83,"FY","YTD","20251231",1,"",100000000)</f>
        <v>6.9100507171000007</v>
      </c>
      <c r="I1891" s="16">
        <f>[1]!s_is(A1891,83,"FY","YTD","20241231",1,"",100000000)</f>
        <v>5.0282858276999995</v>
      </c>
      <c r="J1891" s="16">
        <f t="shared" si="87"/>
        <v>0.37423586364833672</v>
      </c>
      <c r="K1891" s="16">
        <f>[1]!s_is(A1891,61,"FY","YTD","20251231",1,"",100000000)</f>
        <v>0.46330280909999999</v>
      </c>
      <c r="L1891" s="16">
        <f>[1]!s_is(A1891,61,"FY","YTD","20241231",1,"",100000000)</f>
        <v>0.35520981369999999</v>
      </c>
      <c r="M1891" s="16">
        <f t="shared" si="88"/>
        <v>0.30430745782066776</v>
      </c>
      <c r="N1891" s="16">
        <f>[1]!s_fa_roe(A1891,"20251231")</f>
        <v>3.7984</v>
      </c>
      <c r="O1891" s="16">
        <f>[1]!s_stmnote_rdexp(A1891,"20251231",1,10000)</f>
        <v>8206.5423870000013</v>
      </c>
      <c r="P1891" s="20">
        <f t="shared" si="89"/>
        <v>0.11876240454634623</v>
      </c>
      <c r="Q1891" s="16">
        <f>[1]!s_margin_tradingbalance(A1891,"",10000)</f>
        <v>79205.717000000004</v>
      </c>
      <c r="R1891" s="16">
        <f>[1]!s_margin_seclendingbalance(A1891,"",10000)</f>
        <v>483.12090000000001</v>
      </c>
      <c r="S1891" s="17">
        <f>[1]!s_val_ev(A1891,"",100000000)</f>
        <v>263.47484929000001</v>
      </c>
      <c r="T1891" s="17">
        <f>[1]!share_freesharesmv(A1891,"",100000000)</f>
        <v>96.729009289999993</v>
      </c>
      <c r="U1891" s="17">
        <f>[1]!s_dq_amount_btin(A1891,E1891,100000000)</f>
        <v>9.8237177100000004</v>
      </c>
      <c r="V1891" s="17">
        <f>[1]!s_dq_turn(A1891,E1891)</f>
        <v>3.6491215218108151</v>
      </c>
      <c r="W1891" s="2">
        <f>[1]!s_pq_amount(A1891,"20260101","",100000000)</f>
        <v>754.23711023999999</v>
      </c>
      <c r="X1891" s="2">
        <f>[1]!s_pq_avgamount(A1891,"20260101","",100000000)</f>
        <v>6.8567010021818184</v>
      </c>
      <c r="Y1891" s="17">
        <f>[1]!s_ipo_dilutedpe(A1891)</f>
        <v>84.8</v>
      </c>
      <c r="Z1891" s="12">
        <f>[1]!s_ipo_collection_total(A1891,100000000)</f>
        <v>9.2030399999999997</v>
      </c>
      <c r="AA1891" s="2">
        <f>[1]!s_val_pe_ttm(A1891,E1891)</f>
        <v>1417.9525146484375</v>
      </c>
      <c r="AB1891" s="5">
        <f>[1]!s_info_zjtxornot1(A1891,"")</f>
        <v>1</v>
      </c>
      <c r="AC1891" s="22" t="str">
        <f>[1]!s_info_nature1(A1891,"")</f>
        <v>民营企业</v>
      </c>
      <c r="AD1891" s="6" t="str">
        <f>[1]!s_info_city(A1891)</f>
        <v>南京市</v>
      </c>
      <c r="AE1891" s="6" t="str">
        <f>[1]!s_info_province(A1891)</f>
        <v>江苏省</v>
      </c>
      <c r="AF1891">
        <v>118.767413</v>
      </c>
      <c r="AG1891">
        <v>32.041544000000002</v>
      </c>
    </row>
    <row r="1892" spans="1:33" x14ac:dyDescent="0.3">
      <c r="A1892" s="12" t="s">
        <v>4314</v>
      </c>
      <c r="B1892" s="12" t="s">
        <v>4315</v>
      </c>
      <c r="C1892" s="16" t="str">
        <f>[1]!s_info_mkt(A1892)</f>
        <v>创业板</v>
      </c>
      <c r="D1892" s="16" t="str">
        <f>[1]!s_ipo_listeddate(A1892)</f>
        <v>2011-01-13</v>
      </c>
      <c r="E1892" s="16" t="str">
        <f>[1]!lastradeday_s("000002","")</f>
        <v>2026-06-22</v>
      </c>
      <c r="F1892" s="16" t="str">
        <f>[1]!s_info_industry_csrc2023(A1892,"",3)</f>
        <v>开采专业及辅助性活动</v>
      </c>
      <c r="G1892" s="16" t="str">
        <f>[1]!s_info_industry_csrc2023(A1892,"",1)</f>
        <v>采矿业</v>
      </c>
      <c r="H1892" s="16">
        <f>[1]!s_is(A1892,83,"FY","YTD","20251231",1,"",100000000)</f>
        <v>11.4636188305</v>
      </c>
      <c r="I1892" s="16">
        <f>[1]!s_is(A1892,83,"FY","YTD","20241231",1,"",100000000)</f>
        <v>11.9617214842</v>
      </c>
      <c r="J1892" s="16">
        <f t="shared" si="87"/>
        <v>-4.1641385343901716E-2</v>
      </c>
      <c r="K1892" s="16">
        <f>[1]!s_is(A1892,61,"FY","YTD","20251231",1,"",100000000)</f>
        <v>0.36619486009999996</v>
      </c>
      <c r="L1892" s="16">
        <f>[1]!s_is(A1892,61,"FY","YTD","20241231",1,"",100000000)</f>
        <v>0.55646769360000004</v>
      </c>
      <c r="M1892" s="16">
        <f t="shared" si="88"/>
        <v>-0.34192970353598268</v>
      </c>
      <c r="N1892" s="16">
        <f>[1]!s_fa_roe(A1892,"20251231")</f>
        <v>2.6263000000000001</v>
      </c>
      <c r="O1892" s="16">
        <f>[1]!s_stmnote_rdexp(A1892,"20251231",1,10000)</f>
        <v>2000.1338000000001</v>
      </c>
      <c r="P1892" s="20">
        <f t="shared" si="89"/>
        <v>1.7447664909081437E-2</v>
      </c>
      <c r="Q1892" s="16">
        <f>[1]!s_margin_tradingbalance(A1892,"",10000)</f>
        <v>0</v>
      </c>
      <c r="R1892" s="16">
        <f>[1]!s_margin_seclendingbalance(A1892,"",10000)</f>
        <v>0</v>
      </c>
      <c r="S1892" s="17">
        <f>[1]!s_val_ev(A1892,"",100000000)</f>
        <v>53.196660061599999</v>
      </c>
      <c r="T1892" s="17">
        <f>[1]!share_freesharesmv(A1892,"",100000000)</f>
        <v>47.185558436799994</v>
      </c>
      <c r="U1892" s="17">
        <f>[1]!s_dq_amount_btin(A1892,E1892,100000000)</f>
        <v>5.1734100200000004</v>
      </c>
      <c r="V1892" s="17">
        <f>[1]!s_dq_turn(A1892,E1892)</f>
        <v>9.8855820528063028</v>
      </c>
      <c r="W1892" s="2">
        <f>[1]!s_pq_amount(A1892,"20260101","",100000000)</f>
        <v>2072.9115093800001</v>
      </c>
      <c r="X1892" s="2">
        <f>[1]!s_pq_avgamount(A1892,"20260101","",100000000)</f>
        <v>18.844650085272725</v>
      </c>
      <c r="Y1892" s="17">
        <f>[1]!s_ipo_dilutedpe(A1892)</f>
        <v>73</v>
      </c>
      <c r="Z1892" s="12">
        <f>[1]!s_ipo_collection_total(A1892,100000000)</f>
        <v>8.6869999999999994</v>
      </c>
      <c r="AA1892" s="2">
        <f>[1]!s_val_pe_ttm(A1892,E1892)</f>
        <v>231.93698120117188</v>
      </c>
      <c r="AB1892" s="5">
        <f>[1]!s_info_zjtxornot1(A1892,"")</f>
        <v>0</v>
      </c>
      <c r="AC1892" s="22" t="str">
        <f>[1]!s_info_nature1(A1892,"")</f>
        <v>民营企业</v>
      </c>
      <c r="AD1892" s="6" t="str">
        <f>[1]!s_info_city(A1892)</f>
        <v>西安市</v>
      </c>
      <c r="AE1892" s="6" t="str">
        <f>[1]!s_info_province(A1892)</f>
        <v>陕西省</v>
      </c>
      <c r="AF1892">
        <v>108.948024</v>
      </c>
      <c r="AG1892">
        <v>34.263160999999997</v>
      </c>
    </row>
    <row r="1893" spans="1:33" x14ac:dyDescent="0.3">
      <c r="A1893" s="12" t="s">
        <v>4316</v>
      </c>
      <c r="B1893" s="12" t="s">
        <v>4317</v>
      </c>
      <c r="C1893" s="16" t="str">
        <f>[1]!s_info_mkt(A1893)</f>
        <v>主板</v>
      </c>
      <c r="D1893" s="16" t="str">
        <f>[1]!s_ipo_listeddate(A1893)</f>
        <v>2010-01-15</v>
      </c>
      <c r="E1893" s="16" t="str">
        <f>[1]!lastradeday_s("000002","")</f>
        <v>2026-06-22</v>
      </c>
      <c r="F1893" s="16" t="str">
        <f>[1]!s_info_industry_csrc2023(A1893,"",3)</f>
        <v>专用设备制造业</v>
      </c>
      <c r="G1893" s="16" t="str">
        <f>[1]!s_info_industry_csrc2023(A1893,"",1)</f>
        <v>制造业</v>
      </c>
      <c r="H1893" s="16">
        <f>[1]!s_is(A1893,83,"FY","YTD","20251231",1,"",100000000)</f>
        <v>6.9133731847000002</v>
      </c>
      <c r="I1893" s="16">
        <f>[1]!s_is(A1893,83,"FY","YTD","20241231",1,"",100000000)</f>
        <v>7.5938815149999996</v>
      </c>
      <c r="J1893" s="16">
        <f t="shared" si="87"/>
        <v>-8.9612713729574134E-2</v>
      </c>
      <c r="K1893" s="16">
        <f>[1]!s_is(A1893,61,"FY","YTD","20251231",1,"",100000000)</f>
        <v>0.49128683960000002</v>
      </c>
      <c r="L1893" s="16">
        <f>[1]!s_is(A1893,61,"FY","YTD","20241231",1,"",100000000)</f>
        <v>0.39788755159999994</v>
      </c>
      <c r="M1893" s="16">
        <f t="shared" si="88"/>
        <v>0.23473789924922117</v>
      </c>
      <c r="N1893" s="16">
        <f>[1]!s_fa_roe(A1893,"20251231")</f>
        <v>3.7978000000000001</v>
      </c>
      <c r="O1893" s="16">
        <f>[1]!s_stmnote_rdexp(A1893,"20251231",1,10000)</f>
        <v>6522.4371819999997</v>
      </c>
      <c r="P1893" s="20">
        <f t="shared" si="89"/>
        <v>9.4345220599906549E-2</v>
      </c>
      <c r="Q1893" s="16">
        <f>[1]!s_margin_tradingbalance(A1893,"",10000)</f>
        <v>0</v>
      </c>
      <c r="R1893" s="16">
        <f>[1]!s_margin_seclendingbalance(A1893,"",10000)</f>
        <v>0</v>
      </c>
      <c r="S1893" s="17">
        <f>[1]!s_val_ev(A1893,"",100000000)</f>
        <v>28.312417575000001</v>
      </c>
      <c r="T1893" s="17">
        <f>[1]!share_freesharesmv(A1893,"",100000000)</f>
        <v>17.765048709199998</v>
      </c>
      <c r="U1893" s="17">
        <f>[1]!s_dq_amount_btin(A1893,E1893,100000000)</f>
        <v>0.42895357000000001</v>
      </c>
      <c r="V1893" s="17">
        <f>[1]!s_dq_turn(A1893,E1893)</f>
        <v>1.5480744366022894</v>
      </c>
      <c r="W1893" s="2">
        <f>[1]!s_pq_amount(A1893,"20260101","",100000000)</f>
        <v>81.205250109999994</v>
      </c>
      <c r="X1893" s="2">
        <f>[1]!s_pq_avgamount(A1893,"20260101","",100000000)</f>
        <v>0.73822954645454542</v>
      </c>
      <c r="Y1893" s="17">
        <f>[1]!s_ipo_dilutedpe(A1893)</f>
        <v>51.67</v>
      </c>
      <c r="Z1893" s="12">
        <f>[1]!s_ipo_collection_total(A1893,100000000)</f>
        <v>9.3000000000000007</v>
      </c>
      <c r="AA1893" s="2">
        <f>[1]!s_val_pe_ttm(A1893,E1893)</f>
        <v>56.365127563476563</v>
      </c>
      <c r="AB1893" s="5">
        <f>[1]!s_info_zjtxornot1(A1893,"")</f>
        <v>1</v>
      </c>
      <c r="AC1893" s="22" t="str">
        <f>[1]!s_info_nature1(A1893,"")</f>
        <v>民营企业</v>
      </c>
      <c r="AD1893" s="6" t="str">
        <f>[1]!s_info_city(A1893)</f>
        <v>天津市</v>
      </c>
      <c r="AE1893" s="6" t="str">
        <f>[1]!s_info_province(A1893)</f>
        <v>天津</v>
      </c>
      <c r="AF1893">
        <v>117.19018199999999</v>
      </c>
      <c r="AG1893">
        <v>39.125596000000002</v>
      </c>
    </row>
    <row r="1894" spans="1:33" x14ac:dyDescent="0.3">
      <c r="A1894" s="12" t="s">
        <v>4318</v>
      </c>
      <c r="B1894" s="12" t="s">
        <v>4319</v>
      </c>
      <c r="C1894" s="16" t="str">
        <f>[1]!s_info_mkt(A1894)</f>
        <v>主板</v>
      </c>
      <c r="D1894" s="16" t="str">
        <f>[1]!s_ipo_listeddate(A1894)</f>
        <v>2017-07-28</v>
      </c>
      <c r="E1894" s="16" t="str">
        <f>[1]!lastradeday_s("000002","")</f>
        <v>2026-06-22</v>
      </c>
      <c r="F1894" s="16" t="str">
        <f>[1]!s_info_industry_csrc2023(A1894,"",3)</f>
        <v>电气机械和器材制造业</v>
      </c>
      <c r="G1894" s="16" t="str">
        <f>[1]!s_info_industry_csrc2023(A1894,"",1)</f>
        <v>制造业</v>
      </c>
      <c r="H1894" s="16">
        <f>[1]!s_is(A1894,83,"FY","YTD","20251231",1,"",100000000)</f>
        <v>41.679182260099999</v>
      </c>
      <c r="I1894" s="16">
        <f>[1]!s_is(A1894,83,"FY","YTD","20241231",1,"",100000000)</f>
        <v>37.332854920199999</v>
      </c>
      <c r="J1894" s="16">
        <f t="shared" si="87"/>
        <v>0.11642097421133202</v>
      </c>
      <c r="K1894" s="16">
        <f>[1]!s_is(A1894,61,"FY","YTD","20251231",1,"",100000000)</f>
        <v>5.3102307222</v>
      </c>
      <c r="L1894" s="16">
        <f>[1]!s_is(A1894,61,"FY","YTD","20241231",1,"",100000000)</f>
        <v>4.4057895923999997</v>
      </c>
      <c r="M1894" s="16">
        <f t="shared" si="88"/>
        <v>0.20528468526054081</v>
      </c>
      <c r="N1894" s="16">
        <f>[1]!s_fa_roe(A1894,"20251231")</f>
        <v>11.229699999999999</v>
      </c>
      <c r="O1894" s="16">
        <f>[1]!s_stmnote_rdexp(A1894,"20251231",1,10000)</f>
        <v>36899.531925000003</v>
      </c>
      <c r="P1894" s="20">
        <f t="shared" si="89"/>
        <v>8.8532283802324946E-2</v>
      </c>
      <c r="Q1894" s="16">
        <f>[1]!s_margin_tradingbalance(A1894,"",10000)</f>
        <v>261512.28599999999</v>
      </c>
      <c r="R1894" s="16">
        <f>[1]!s_margin_seclendingbalance(A1894,"",10000)</f>
        <v>400.2099</v>
      </c>
      <c r="S1894" s="17">
        <f>[1]!s_val_ev(A1894,"",100000000)</f>
        <v>232.78168256200001</v>
      </c>
      <c r="T1894" s="17">
        <f>[1]!share_freesharesmv(A1894,"",100000000)</f>
        <v>191.18711716200005</v>
      </c>
      <c r="U1894" s="17">
        <f>[1]!s_dq_amount_btin(A1894,E1894,100000000)</f>
        <v>14.321808860000001</v>
      </c>
      <c r="V1894" s="17">
        <f>[1]!s_dq_turn(A1894,E1894)</f>
        <v>6.0803401522927771</v>
      </c>
      <c r="W1894" s="2">
        <f>[1]!s_pq_amount(A1894,"20260101","",100000000)</f>
        <v>1373.5401222099999</v>
      </c>
      <c r="X1894" s="2">
        <f>[1]!s_pq_avgamount(A1894,"20260101","",100000000)</f>
        <v>12.486728383727272</v>
      </c>
      <c r="Y1894" s="17">
        <f>[1]!s_ipo_dilutedpe(A1894)</f>
        <v>22.98</v>
      </c>
      <c r="Z1894" s="12">
        <f>[1]!s_ipo_collection_total(A1894,100000000)</f>
        <v>8.016</v>
      </c>
      <c r="AA1894" s="2">
        <f>[1]!s_val_pe_ttm(A1894,E1894)</f>
        <v>48.823360443115234</v>
      </c>
      <c r="AB1894" s="5">
        <f>[1]!s_info_zjtxornot1(A1894,"")</f>
        <v>0</v>
      </c>
      <c r="AC1894" s="22" t="str">
        <f>[1]!s_info_nature1(A1894,"")</f>
        <v>民营企业</v>
      </c>
      <c r="AD1894" s="6" t="str">
        <f>[1]!s_info_city(A1894)</f>
        <v>深圳市</v>
      </c>
      <c r="AE1894" s="6" t="str">
        <f>[1]!s_info_province(A1894)</f>
        <v>广东省</v>
      </c>
      <c r="AF1894">
        <v>114.085947</v>
      </c>
      <c r="AG1894">
        <v>22.547000000000001</v>
      </c>
    </row>
    <row r="1895" spans="1:33" x14ac:dyDescent="0.3">
      <c r="A1895" s="12" t="s">
        <v>4320</v>
      </c>
      <c r="B1895" s="12" t="s">
        <v>4321</v>
      </c>
      <c r="C1895" s="16" t="str">
        <f>[1]!s_info_mkt(A1895)</f>
        <v>主板</v>
      </c>
      <c r="D1895" s="16" t="str">
        <f>[1]!s_ipo_listeddate(A1895)</f>
        <v>2004-07-26</v>
      </c>
      <c r="E1895" s="16" t="str">
        <f>[1]!lastradeday_s("000002","")</f>
        <v>2026-06-22</v>
      </c>
      <c r="F1895" s="16" t="str">
        <f>[1]!s_info_industry_csrc2023(A1895,"",3)</f>
        <v>计算机、通信和其他电子设备制造业</v>
      </c>
      <c r="G1895" s="16" t="str">
        <f>[1]!s_info_industry_csrc2023(A1895,"",1)</f>
        <v>制造业</v>
      </c>
      <c r="H1895" s="16">
        <f>[1]!s_is(A1895,83,"FY","YTD","20251231",1,"",100000000)</f>
        <v>58.1983437325</v>
      </c>
      <c r="I1895" s="16">
        <f>[1]!s_is(A1895,83,"FY","YTD","20241231",1,"",100000000)</f>
        <v>50.2488088972</v>
      </c>
      <c r="J1895" s="16">
        <f t="shared" si="87"/>
        <v>0.15820344819642029</v>
      </c>
      <c r="K1895" s="16">
        <f>[1]!s_is(A1895,61,"FY","YTD","20251231",1,"",100000000)</f>
        <v>1.8284679518</v>
      </c>
      <c r="L1895" s="16">
        <f>[1]!s_is(A1895,61,"FY","YTD","20241231",1,"",100000000)</f>
        <v>3.4709260461000002</v>
      </c>
      <c r="M1895" s="16">
        <f t="shared" si="88"/>
        <v>-0.47320457782311381</v>
      </c>
      <c r="N1895" s="16">
        <f>[1]!s_fa_roe(A1895,"20251231")</f>
        <v>2.7986</v>
      </c>
      <c r="O1895" s="16">
        <f>[1]!s_stmnote_rdexp(A1895,"20251231",1,10000)</f>
        <v>73807.54288400001</v>
      </c>
      <c r="P1895" s="20">
        <f t="shared" si="89"/>
        <v>0.12682069308234159</v>
      </c>
      <c r="Q1895" s="16">
        <f>[1]!s_margin_tradingbalance(A1895,"",10000)</f>
        <v>70207.3266</v>
      </c>
      <c r="R1895" s="16">
        <f>[1]!s_margin_seclendingbalance(A1895,"",10000)</f>
        <v>211.5549</v>
      </c>
      <c r="S1895" s="17">
        <f>[1]!s_val_ev(A1895,"",100000000)</f>
        <v>273.22909878960002</v>
      </c>
      <c r="T1895" s="17">
        <f>[1]!share_freesharesmv(A1895,"",100000000)</f>
        <v>160.8018891792</v>
      </c>
      <c r="U1895" s="17">
        <f>[1]!s_dq_amount_btin(A1895,E1895,100000000)</f>
        <v>13.761933409999999</v>
      </c>
      <c r="V1895" s="17">
        <f>[1]!s_dq_turn(A1895,E1895)</f>
        <v>4.9512910486988071</v>
      </c>
      <c r="W1895" s="2">
        <f>[1]!s_pq_amount(A1895,"20260101","",100000000)</f>
        <v>2145.8586705600001</v>
      </c>
      <c r="X1895" s="2">
        <f>[1]!s_pq_avgamount(A1895,"20260101","",100000000)</f>
        <v>19.507806095999999</v>
      </c>
      <c r="Y1895" s="17">
        <f>[1]!s_ipo_dilutedpe(A1895)</f>
        <v>15.32</v>
      </c>
      <c r="Z1895" s="12">
        <f>[1]!s_ipo_collection_total(A1895,100000000)</f>
        <v>1.7989999999999999</v>
      </c>
      <c r="AA1895" s="2">
        <f>[1]!s_val_pe_ttm(A1895,E1895)</f>
        <v>144.93548583984375</v>
      </c>
      <c r="AB1895" s="5">
        <f>[1]!s_info_zjtxornot1(A1895,"")</f>
        <v>1</v>
      </c>
      <c r="AC1895" s="22" t="str">
        <f>[1]!s_info_nature1(A1895,"")</f>
        <v>中央国有企业</v>
      </c>
      <c r="AD1895" s="6" t="str">
        <f>[1]!s_info_city(A1895)</f>
        <v>贵阳市</v>
      </c>
      <c r="AE1895" s="6" t="str">
        <f>[1]!s_info_province(A1895)</f>
        <v>贵州省</v>
      </c>
      <c r="AF1895">
        <v>106.71347799999999</v>
      </c>
      <c r="AG1895">
        <v>26.578343</v>
      </c>
    </row>
    <row r="1896" spans="1:33" x14ac:dyDescent="0.3">
      <c r="A1896" s="12" t="s">
        <v>4322</v>
      </c>
      <c r="B1896" s="12" t="s">
        <v>4323</v>
      </c>
      <c r="C1896" s="16" t="str">
        <f>[1]!s_info_mkt(A1896)</f>
        <v>主板</v>
      </c>
      <c r="D1896" s="16" t="str">
        <f>[1]!s_ipo_listeddate(A1896)</f>
        <v>2017-12-27</v>
      </c>
      <c r="E1896" s="16" t="str">
        <f>[1]!lastradeday_s("000002","")</f>
        <v>2026-06-22</v>
      </c>
      <c r="F1896" s="16" t="str">
        <f>[1]!s_info_industry_csrc2023(A1896,"",3)</f>
        <v>通用设备制造业</v>
      </c>
      <c r="G1896" s="16" t="str">
        <f>[1]!s_info_industry_csrc2023(A1896,"",1)</f>
        <v>制造业</v>
      </c>
      <c r="H1896" s="16">
        <f>[1]!s_is(A1896,83,"FY","YTD","20251231",1,"",100000000)</f>
        <v>11.578363940599999</v>
      </c>
      <c r="I1896" s="16">
        <f>[1]!s_is(A1896,83,"FY","YTD","20241231",1,"",100000000)</f>
        <v>10.7504654922</v>
      </c>
      <c r="J1896" s="16">
        <f t="shared" si="87"/>
        <v>7.7010474476726598E-2</v>
      </c>
      <c r="K1896" s="16">
        <f>[1]!s_is(A1896,61,"FY","YTD","20251231",1,"",100000000)</f>
        <v>-0.1449289631</v>
      </c>
      <c r="L1896" s="16">
        <f>[1]!s_is(A1896,61,"FY","YTD","20241231",1,"",100000000)</f>
        <v>-0.37957353459999998</v>
      </c>
      <c r="M1896" s="16">
        <f t="shared" si="88"/>
        <v>0.61817948331743355</v>
      </c>
      <c r="N1896" s="16">
        <f>[1]!s_fa_roe(A1896,"20251231")</f>
        <v>-1.2107000000000001</v>
      </c>
      <c r="O1896" s="16">
        <f>[1]!s_stmnote_rdexp(A1896,"20251231",1,10000)</f>
        <v>3303.825609</v>
      </c>
      <c r="P1896" s="20">
        <f t="shared" si="89"/>
        <v>2.8534477115674372E-2</v>
      </c>
      <c r="Q1896" s="16">
        <f>[1]!s_margin_tradingbalance(A1896,"",10000)</f>
        <v>0</v>
      </c>
      <c r="R1896" s="16">
        <f>[1]!s_margin_seclendingbalance(A1896,"",10000)</f>
        <v>0</v>
      </c>
      <c r="S1896" s="17">
        <f>[1]!s_val_ev(A1896,"",100000000)</f>
        <v>34.933494781500002</v>
      </c>
      <c r="T1896" s="17">
        <f>[1]!share_freesharesmv(A1896,"",100000000)</f>
        <v>24.487224454</v>
      </c>
      <c r="U1896" s="17">
        <f>[1]!s_dq_amount_btin(A1896,E1896,100000000)</f>
        <v>1.6691370999999999</v>
      </c>
      <c r="V1896" s="17">
        <f>[1]!s_dq_turn(A1896,E1896)</f>
        <v>5.484596178869201</v>
      </c>
      <c r="W1896" s="2">
        <f>[1]!s_pq_amount(A1896,"20260101","",100000000)</f>
        <v>198.49865295000001</v>
      </c>
      <c r="X1896" s="2">
        <f>[1]!s_pq_avgamount(A1896,"20260101","",100000000)</f>
        <v>1.8045332086363637</v>
      </c>
      <c r="Y1896" s="17">
        <f>[1]!s_ipo_dilutedpe(A1896)</f>
        <v>22.99</v>
      </c>
      <c r="Z1896" s="12">
        <f>[1]!s_ipo_collection_total(A1896,100000000)</f>
        <v>2.31</v>
      </c>
      <c r="AA1896" s="2">
        <f>[1]!s_val_pe_ttm(A1896,E1896)</f>
        <v>-457.04928588867188</v>
      </c>
      <c r="AB1896" s="5">
        <f>[1]!s_info_zjtxornot1(A1896,"")</f>
        <v>0</v>
      </c>
      <c r="AC1896" s="22" t="str">
        <f>[1]!s_info_nature1(A1896,"")</f>
        <v>外资企业</v>
      </c>
      <c r="AD1896" s="6" t="str">
        <f>[1]!s_info_city(A1896)</f>
        <v>济宁市</v>
      </c>
      <c r="AE1896" s="6" t="str">
        <f>[1]!s_info_province(A1896)</f>
        <v>山东省</v>
      </c>
      <c r="AF1896">
        <v>116.587245</v>
      </c>
      <c r="AG1896">
        <v>35.415393000000002</v>
      </c>
    </row>
    <row r="1897" spans="1:33" x14ac:dyDescent="0.3">
      <c r="A1897" s="12" t="s">
        <v>4324</v>
      </c>
      <c r="B1897" s="12" t="s">
        <v>4325</v>
      </c>
      <c r="C1897" s="16" t="str">
        <f>[1]!s_info_mkt(A1897)</f>
        <v>主板</v>
      </c>
      <c r="D1897" s="16" t="str">
        <f>[1]!s_ipo_listeddate(A1897)</f>
        <v>1996-09-23</v>
      </c>
      <c r="E1897" s="16" t="str">
        <f>[1]!lastradeday_s("000002","")</f>
        <v>2026-06-22</v>
      </c>
      <c r="F1897" s="16" t="str">
        <f>[1]!s_info_industry_csrc2023(A1897,"",3)</f>
        <v>医药制造业</v>
      </c>
      <c r="G1897" s="16" t="str">
        <f>[1]!s_info_industry_csrc2023(A1897,"",1)</f>
        <v>制造业</v>
      </c>
      <c r="H1897" s="16">
        <f>[1]!s_is(A1897,83,"FY","YTD","20251231",1,"",100000000)</f>
        <v>42.195033349200003</v>
      </c>
      <c r="I1897" s="16">
        <f>[1]!s_is(A1897,83,"FY","YTD","20241231",1,"",100000000)</f>
        <v>44.354505907299995</v>
      </c>
      <c r="J1897" s="16">
        <f t="shared" si="87"/>
        <v>-4.8686655705583726E-2</v>
      </c>
      <c r="K1897" s="16">
        <f>[1]!s_is(A1897,61,"FY","YTD","20251231",1,"",100000000)</f>
        <v>9.0668596356000002</v>
      </c>
      <c r="L1897" s="16">
        <f>[1]!s_is(A1897,61,"FY","YTD","20241231",1,"",100000000)</f>
        <v>7.8819255744000003</v>
      </c>
      <c r="M1897" s="16">
        <f t="shared" si="88"/>
        <v>0.15033560644731173</v>
      </c>
      <c r="N1897" s="16">
        <f>[1]!s_fa_roe(A1897,"20251231")</f>
        <v>22.995899999999999</v>
      </c>
      <c r="O1897" s="16">
        <f>[1]!s_stmnote_rdexp(A1897,"20251231",1,10000)</f>
        <v>21914.86</v>
      </c>
      <c r="P1897" s="20">
        <f t="shared" si="89"/>
        <v>5.1937060503390968E-2</v>
      </c>
      <c r="Q1897" s="16">
        <f>[1]!s_margin_tradingbalance(A1897,"",10000)</f>
        <v>15738.707</v>
      </c>
      <c r="R1897" s="16">
        <f>[1]!s_margin_seclendingbalance(A1897,"",10000)</f>
        <v>548.58920000000001</v>
      </c>
      <c r="S1897" s="17">
        <f>[1]!s_val_ev(A1897,"",100000000)</f>
        <v>148.4157029815</v>
      </c>
      <c r="T1897" s="17">
        <f>[1]!share_freesharesmv(A1897,"",100000000)</f>
        <v>82.871310575500004</v>
      </c>
      <c r="U1897" s="17">
        <f>[1]!s_dq_amount_btin(A1897,E1897,100000000)</f>
        <v>1.0885209300000001</v>
      </c>
      <c r="V1897" s="17">
        <f>[1]!s_dq_turn(A1897,E1897)</f>
        <v>0.75090109806318561</v>
      </c>
      <c r="W1897" s="2">
        <f>[1]!s_pq_amount(A1897,"20260101","",100000000)</f>
        <v>155.60201774000001</v>
      </c>
      <c r="X1897" s="2">
        <f>[1]!s_pq_avgamount(A1897,"20260101","",100000000)</f>
        <v>1.4145637976363634</v>
      </c>
      <c r="Y1897" s="17">
        <f>[1]!s_ipo_dilutedpe(A1897)</f>
        <v>0</v>
      </c>
      <c r="Z1897" s="12">
        <f>[1]!s_ipo_collection_total(A1897,100000000)</f>
        <v>1.6319999999999999</v>
      </c>
      <c r="AA1897" s="2">
        <f>[1]!s_val_pe_ttm(A1897,E1897)</f>
        <v>16.312717437744141</v>
      </c>
      <c r="AB1897" s="5">
        <f>[1]!s_info_zjtxornot1(A1897,"")</f>
        <v>0</v>
      </c>
      <c r="AC1897" s="22" t="str">
        <f>[1]!s_info_nature1(A1897,"")</f>
        <v>中央国有企业</v>
      </c>
      <c r="AD1897" s="6" t="str">
        <f>[1]!s_info_city(A1897)</f>
        <v>南昌市</v>
      </c>
      <c r="AE1897" s="6" t="str">
        <f>[1]!s_info_province(A1897)</f>
        <v>江西省</v>
      </c>
      <c r="AF1897">
        <v>115.892151</v>
      </c>
      <c r="AG1897">
        <v>28.676493000000001</v>
      </c>
    </row>
    <row r="1898" spans="1:33" x14ac:dyDescent="0.3">
      <c r="A1898" s="12" t="s">
        <v>4326</v>
      </c>
      <c r="B1898" s="12" t="s">
        <v>4327</v>
      </c>
      <c r="C1898" s="16" t="str">
        <f>[1]!s_info_mkt(A1898)</f>
        <v>主板</v>
      </c>
      <c r="D1898" s="16" t="str">
        <f>[1]!s_ipo_listeddate(A1898)</f>
        <v>2018-09-21</v>
      </c>
      <c r="E1898" s="16" t="str">
        <f>[1]!lastradeday_s("000002","")</f>
        <v>2026-06-22</v>
      </c>
      <c r="F1898" s="16" t="str">
        <f>[1]!s_info_industry_csrc2023(A1898,"",3)</f>
        <v>电气机械和器材制造业</v>
      </c>
      <c r="G1898" s="16" t="str">
        <f>[1]!s_info_industry_csrc2023(A1898,"",1)</f>
        <v>制造业</v>
      </c>
      <c r="H1898" s="16">
        <f>[1]!s_is(A1898,83,"FY","YTD","20251231",1,"",100000000)</f>
        <v>40.3611438529</v>
      </c>
      <c r="I1898" s="16">
        <f>[1]!s_is(A1898,83,"FY","YTD","20241231",1,"",100000000)</f>
        <v>36.520163167699998</v>
      </c>
      <c r="J1898" s="16">
        <f t="shared" si="87"/>
        <v>0.10517424764950478</v>
      </c>
      <c r="K1898" s="16">
        <f>[1]!s_is(A1898,61,"FY","YTD","20251231",1,"",100000000)</f>
        <v>3.9720711913</v>
      </c>
      <c r="L1898" s="16">
        <f>[1]!s_is(A1898,61,"FY","YTD","20241231",1,"",100000000)</f>
        <v>2.8197670408</v>
      </c>
      <c r="M1898" s="16">
        <f t="shared" si="88"/>
        <v>0.40865225170270741</v>
      </c>
      <c r="N1898" s="16">
        <f>[1]!s_fa_roe(A1898,"20251231")</f>
        <v>8.8192000000000004</v>
      </c>
      <c r="O1898" s="16">
        <f>[1]!s_stmnote_rdexp(A1898,"20251231",1,10000)</f>
        <v>24558.73227</v>
      </c>
      <c r="P1898" s="20">
        <f t="shared" si="89"/>
        <v>6.0847463489901624E-2</v>
      </c>
      <c r="Q1898" s="16">
        <f>[1]!s_margin_tradingbalance(A1898,"",10000)</f>
        <v>42164.802600000003</v>
      </c>
      <c r="R1898" s="16">
        <f>[1]!s_margin_seclendingbalance(A1898,"",10000)</f>
        <v>229.0547</v>
      </c>
      <c r="S1898" s="17">
        <f>[1]!s_val_ev(A1898,"",100000000)</f>
        <v>90.268063470000001</v>
      </c>
      <c r="T1898" s="17">
        <f>[1]!share_freesharesmv(A1898,"",100000000)</f>
        <v>42.725175948000008</v>
      </c>
      <c r="U1898" s="17">
        <f>[1]!s_dq_amount_btin(A1898,E1898,100000000)</f>
        <v>1.68197087</v>
      </c>
      <c r="V1898" s="17">
        <f>[1]!s_dq_turn(A1898,E1898)</f>
        <v>1.8921388137676594</v>
      </c>
      <c r="W1898" s="2">
        <f>[1]!s_pq_amount(A1898,"20260101","",100000000)</f>
        <v>208.12739492</v>
      </c>
      <c r="X1898" s="2">
        <f>[1]!s_pq_avgamount(A1898,"20260101","",100000000)</f>
        <v>1.8920672265454546</v>
      </c>
      <c r="Y1898" s="17">
        <f>[1]!s_ipo_dilutedpe(A1898)</f>
        <v>22.99</v>
      </c>
      <c r="Z1898" s="12">
        <f>[1]!s_ipo_collection_total(A1898,100000000)</f>
        <v>8.8093400000000006</v>
      </c>
      <c r="AA1898" s="2">
        <f>[1]!s_val_pe_ttm(A1898,E1898)</f>
        <v>26.933280944824219</v>
      </c>
      <c r="AB1898" s="5">
        <f>[1]!s_info_zjtxornot1(A1898,"")</f>
        <v>0</v>
      </c>
      <c r="AC1898" s="22" t="str">
        <f>[1]!s_info_nature1(A1898,"")</f>
        <v>民营企业</v>
      </c>
      <c r="AD1898" s="6" t="str">
        <f>[1]!s_info_city(A1898)</f>
        <v>绍兴市</v>
      </c>
      <c r="AE1898" s="6" t="str">
        <f>[1]!s_info_province(A1898)</f>
        <v>浙江省</v>
      </c>
      <c r="AF1898">
        <v>120.582112</v>
      </c>
      <c r="AG1898">
        <v>29.997116999999999</v>
      </c>
    </row>
    <row r="1899" spans="1:33" x14ac:dyDescent="0.3">
      <c r="A1899" s="12" t="s">
        <v>4328</v>
      </c>
      <c r="B1899" s="12" t="s">
        <v>4329</v>
      </c>
      <c r="C1899" s="16" t="str">
        <f>[1]!s_info_mkt(A1899)</f>
        <v>主板</v>
      </c>
      <c r="D1899" s="16" t="str">
        <f>[1]!s_ipo_listeddate(A1899)</f>
        <v>1999-06-03</v>
      </c>
      <c r="E1899" s="16" t="str">
        <f>[1]!lastradeday_s("000002","")</f>
        <v>2026-06-22</v>
      </c>
      <c r="F1899" s="16" t="str">
        <f>[1]!s_info_industry_csrc2023(A1899,"",3)</f>
        <v>通用设备制造业</v>
      </c>
      <c r="G1899" s="16" t="str">
        <f>[1]!s_info_industry_csrc2023(A1899,"",1)</f>
        <v>制造业</v>
      </c>
      <c r="H1899" s="16">
        <f>[1]!s_is(A1899,83,"FY","YTD","20251231",1,"",100000000)</f>
        <v>15.230754455</v>
      </c>
      <c r="I1899" s="16">
        <f>[1]!s_is(A1899,83,"FY","YTD","20241231",1,"",100000000)</f>
        <v>14.069359007799999</v>
      </c>
      <c r="J1899" s="16">
        <f t="shared" si="87"/>
        <v>8.2547857834612604E-2</v>
      </c>
      <c r="K1899" s="16">
        <f>[1]!s_is(A1899,61,"FY","YTD","20251231",1,"",100000000)</f>
        <v>7.3070936200000006E-2</v>
      </c>
      <c r="L1899" s="16">
        <f>[1]!s_is(A1899,61,"FY","YTD","20241231",1,"",100000000)</f>
        <v>7.3555361399999991E-2</v>
      </c>
      <c r="M1899" s="16">
        <f t="shared" si="88"/>
        <v>-6.5858584714939012E-3</v>
      </c>
      <c r="N1899" s="16">
        <f>[1]!s_fa_roe(A1899,"20251231")</f>
        <v>0.87339999999999995</v>
      </c>
      <c r="O1899" s="16">
        <f>[1]!s_stmnote_rdexp(A1899,"20251231",1,10000)</f>
        <v>4047.4786979999999</v>
      </c>
      <c r="P1899" s="20">
        <f t="shared" si="89"/>
        <v>2.6574380868383582E-2</v>
      </c>
      <c r="Q1899" s="16">
        <f>[1]!s_margin_tradingbalance(A1899,"",10000)</f>
        <v>0</v>
      </c>
      <c r="R1899" s="16">
        <f>[1]!s_margin_seclendingbalance(A1899,"",10000)</f>
        <v>0</v>
      </c>
      <c r="S1899" s="17">
        <f>[1]!s_val_ev(A1899,"",100000000)</f>
        <v>18.707024793599999</v>
      </c>
      <c r="T1899" s="17">
        <f>[1]!share_freesharesmv(A1899,"",100000000)</f>
        <v>12.341094805599999</v>
      </c>
      <c r="U1899" s="17">
        <f>[1]!s_dq_amount_btin(A1899,E1899,100000000)</f>
        <v>0.47573947999999999</v>
      </c>
      <c r="V1899" s="17">
        <f>[1]!s_dq_turn(A1899,E1899)</f>
        <v>2.6309882401416567</v>
      </c>
      <c r="W1899" s="2">
        <f>[1]!s_pq_amount(A1899,"20260101","",100000000)</f>
        <v>63.398952999999999</v>
      </c>
      <c r="X1899" s="2">
        <f>[1]!s_pq_avgamount(A1899,"20260101","",100000000)</f>
        <v>0.57635411818181825</v>
      </c>
      <c r="Y1899" s="17">
        <f>[1]!s_ipo_dilutedpe(A1899)</f>
        <v>0</v>
      </c>
      <c r="Z1899" s="12">
        <f>[1]!s_ipo_collection_total(A1899,100000000)</f>
        <v>1.8240000000000001</v>
      </c>
      <c r="AA1899" s="2">
        <f>[1]!s_val_pe_ttm(A1899,E1899)</f>
        <v>-139.19697570800781</v>
      </c>
      <c r="AB1899" s="5">
        <f>[1]!s_info_zjtxornot1(A1899,"")</f>
        <v>1</v>
      </c>
      <c r="AC1899" s="22" t="str">
        <f>[1]!s_info_nature1(A1899,"")</f>
        <v>地方国有企业</v>
      </c>
      <c r="AD1899" s="6" t="str">
        <f>[1]!s_info_city(A1899)</f>
        <v>哈尔滨市</v>
      </c>
      <c r="AE1899" s="6" t="str">
        <f>[1]!s_info_province(A1899)</f>
        <v>黑龙江省</v>
      </c>
      <c r="AF1899">
        <v>126.642464</v>
      </c>
      <c r="AG1899">
        <v>45.756967000000003</v>
      </c>
    </row>
    <row r="1900" spans="1:33" x14ac:dyDescent="0.3">
      <c r="A1900" s="12" t="s">
        <v>4330</v>
      </c>
      <c r="B1900" s="12" t="s">
        <v>4331</v>
      </c>
      <c r="C1900" s="16" t="str">
        <f>[1]!s_info_mkt(A1900)</f>
        <v>主板</v>
      </c>
      <c r="D1900" s="16" t="str">
        <f>[1]!s_ipo_listeddate(A1900)</f>
        <v>2021-08-24</v>
      </c>
      <c r="E1900" s="16" t="str">
        <f>[1]!lastradeday_s("000002","")</f>
        <v>2026-06-22</v>
      </c>
      <c r="F1900" s="16" t="str">
        <f>[1]!s_info_industry_csrc2023(A1900,"",3)</f>
        <v>新闻和出版业</v>
      </c>
      <c r="G1900" s="16" t="str">
        <f>[1]!s_info_industry_csrc2023(A1900,"",1)</f>
        <v>文化、体育和娱乐业</v>
      </c>
      <c r="H1900" s="16">
        <f>[1]!s_is(A1900,83,"FY","YTD","20251231",1,"",100000000)</f>
        <v>15.177788575199999</v>
      </c>
      <c r="I1900" s="16">
        <f>[1]!s_is(A1900,83,"FY","YTD","20241231",1,"",100000000)</f>
        <v>16.634743689300002</v>
      </c>
      <c r="J1900" s="16">
        <f t="shared" si="87"/>
        <v>-8.7585065409643947E-2</v>
      </c>
      <c r="K1900" s="16">
        <f>[1]!s_is(A1900,61,"FY","YTD","20251231",1,"",100000000)</f>
        <v>2.2407692190000001</v>
      </c>
      <c r="L1900" s="16">
        <f>[1]!s_is(A1900,61,"FY","YTD","20241231",1,"",100000000)</f>
        <v>2.0134854136000002</v>
      </c>
      <c r="M1900" s="16">
        <f t="shared" si="88"/>
        <v>0.11288078069243576</v>
      </c>
      <c r="N1900" s="16">
        <f>[1]!s_fa_roe(A1900,"20251231")</f>
        <v>5.8776000000000002</v>
      </c>
      <c r="O1900" s="16">
        <f>[1]!s_stmnote_rdexp(A1900,"20251231",1,10000)</f>
        <v>372.71280899999999</v>
      </c>
      <c r="P1900" s="20">
        <f t="shared" si="89"/>
        <v>2.4556463357843865E-3</v>
      </c>
      <c r="Q1900" s="16">
        <f>[1]!s_margin_tradingbalance(A1900,"",10000)</f>
        <v>0</v>
      </c>
      <c r="R1900" s="16">
        <f>[1]!s_margin_seclendingbalance(A1900,"",10000)</f>
        <v>0</v>
      </c>
      <c r="S1900" s="17">
        <f>[1]!s_val_ev(A1900,"",100000000)</f>
        <v>42.266666719499995</v>
      </c>
      <c r="T1900" s="17">
        <f>[1]!share_freesharesmv(A1900,"",100000000)</f>
        <v>8.6887587194999991</v>
      </c>
      <c r="U1900" s="17">
        <f>[1]!s_dq_amount_btin(A1900,E1900,100000000)</f>
        <v>0.31665176</v>
      </c>
      <c r="V1900" s="17">
        <f>[1]!s_dq_turn(A1900,E1900)</f>
        <v>0.76455179904431025</v>
      </c>
      <c r="W1900" s="2">
        <f>[1]!s_pq_amount(A1900,"20260101","",100000000)</f>
        <v>60.066298940000003</v>
      </c>
      <c r="X1900" s="2">
        <f>[1]!s_pq_avgamount(A1900,"20260101","",100000000)</f>
        <v>0.54605726309090907</v>
      </c>
      <c r="Y1900" s="17">
        <f>[1]!s_ipo_dilutedpe(A1900)</f>
        <v>26.07</v>
      </c>
      <c r="Z1900" s="12">
        <f>[1]!s_ipo_collection_total(A1900,100000000)</f>
        <v>2.6622222555000001</v>
      </c>
      <c r="AA1900" s="2">
        <f>[1]!s_val_pe_ttm(A1900,E1900)</f>
        <v>17.708389282226563</v>
      </c>
      <c r="AB1900" s="5">
        <f>[1]!s_info_zjtxornot1(A1900,"")</f>
        <v>0</v>
      </c>
      <c r="AC1900" s="22" t="str">
        <f>[1]!s_info_nature1(A1900,"")</f>
        <v>地方国有企业</v>
      </c>
      <c r="AD1900" s="6" t="str">
        <f>[1]!s_info_city(A1900)</f>
        <v>哈尔滨市</v>
      </c>
      <c r="AE1900" s="6" t="str">
        <f>[1]!s_info_province(A1900)</f>
        <v>黑龙江省</v>
      </c>
      <c r="AF1900">
        <v>126.642464</v>
      </c>
      <c r="AG1900">
        <v>45.756967000000003</v>
      </c>
    </row>
    <row r="1901" spans="1:33" x14ac:dyDescent="0.3">
      <c r="A1901" s="12" t="s">
        <v>4332</v>
      </c>
      <c r="B1901" s="12" t="s">
        <v>4333</v>
      </c>
      <c r="C1901" s="16" t="str">
        <f>[1]!s_info_mkt(A1901)</f>
        <v>创业板</v>
      </c>
      <c r="D1901" s="16" t="str">
        <f>[1]!s_ipo_listeddate(A1901)</f>
        <v>2022-03-15</v>
      </c>
      <c r="E1901" s="16" t="str">
        <f>[1]!lastradeday_s("000002","")</f>
        <v>2026-06-22</v>
      </c>
      <c r="F1901" s="16" t="str">
        <f>[1]!s_info_industry_csrc2023(A1901,"",3)</f>
        <v>软件和信息技术服务业</v>
      </c>
      <c r="G1901" s="16" t="str">
        <f>[1]!s_info_industry_csrc2023(A1901,"",1)</f>
        <v>信息传输、软件和信息技术服务业</v>
      </c>
      <c r="H1901" s="16">
        <f>[1]!s_is(A1901,83,"FY","YTD","20251231",1,"",100000000)</f>
        <v>350.89898380660003</v>
      </c>
      <c r="I1901" s="16">
        <f>[1]!s_is(A1901,83,"FY","YTD","20241231",1,"",100000000)</f>
        <v>313.1639033509</v>
      </c>
      <c r="J1901" s="16">
        <f t="shared" si="87"/>
        <v>0.12049626426267235</v>
      </c>
      <c r="K1901" s="16">
        <f>[1]!s_is(A1901,61,"FY","YTD","20251231",1,"",100000000)</f>
        <v>2.0611332153999999</v>
      </c>
      <c r="L1901" s="16">
        <f>[1]!s_is(A1901,61,"FY","YTD","20241231",1,"",100000000)</f>
        <v>1.8037847138000001</v>
      </c>
      <c r="M1901" s="16">
        <f t="shared" si="88"/>
        <v>0.14267140620004953</v>
      </c>
      <c r="N1901" s="16">
        <f>[1]!s_fa_roe(A1901,"20251231")</f>
        <v>1.9666999999999999</v>
      </c>
      <c r="O1901" s="16">
        <f>[1]!s_stmnote_rdexp(A1901,"20251231",1,10000)</f>
        <v>95937.144325999994</v>
      </c>
      <c r="P1901" s="20">
        <f t="shared" si="89"/>
        <v>2.7340388189575463E-2</v>
      </c>
      <c r="Q1901" s="16">
        <f>[1]!s_margin_tradingbalance(A1901,"",10000)</f>
        <v>213171.86410000001</v>
      </c>
      <c r="R1901" s="16">
        <f>[1]!s_margin_seclendingbalance(A1901,"",10000)</f>
        <v>434.95679999999999</v>
      </c>
      <c r="S1901" s="17">
        <f>[1]!s_val_ev(A1901,"",100000000)</f>
        <v>405.069565264</v>
      </c>
      <c r="T1901" s="17">
        <f>[1]!share_freesharesmv(A1901,"",100000000)</f>
        <v>245.59117448320004</v>
      </c>
      <c r="U1901" s="17">
        <f>[1]!s_dq_amount_btin(A1901,E1901,100000000)</f>
        <v>12.217612580000001</v>
      </c>
      <c r="V1901" s="17">
        <f>[1]!s_dq_turn(A1901,E1901)</f>
        <v>4.0838830440961056</v>
      </c>
      <c r="W1901" s="2">
        <f>[1]!s_pq_amount(A1901,"20260101","",100000000)</f>
        <v>1258.06686984</v>
      </c>
      <c r="X1901" s="2">
        <f>[1]!s_pq_avgamount(A1901,"20260101","",100000000)</f>
        <v>11.436971544</v>
      </c>
      <c r="Y1901" s="17">
        <f>[1]!s_ipo_dilutedpe(A1901)</f>
        <v>27.9</v>
      </c>
      <c r="Z1901" s="12">
        <f>[1]!s_ipo_collection_total(A1901,100000000)</f>
        <v>46.300235465600004</v>
      </c>
      <c r="AA1901" s="2">
        <f>[1]!s_val_pe_ttm(A1901,E1901)</f>
        <v>751.36798095703125</v>
      </c>
      <c r="AB1901" s="5">
        <f>[1]!s_info_zjtxornot1(A1901,"")</f>
        <v>0</v>
      </c>
      <c r="AC1901" s="22" t="str">
        <f>[1]!s_info_nature1(A1901,"")</f>
        <v>民营企业</v>
      </c>
      <c r="AD1901" s="6" t="str">
        <f>[1]!s_info_city(A1901)</f>
        <v>北京市</v>
      </c>
      <c r="AE1901" s="6" t="str">
        <f>[1]!s_info_province(A1901)</f>
        <v>北京</v>
      </c>
      <c r="AF1901">
        <v>116.40528500000001</v>
      </c>
      <c r="AG1901">
        <v>39.904989</v>
      </c>
    </row>
    <row r="1902" spans="1:33" x14ac:dyDescent="0.3">
      <c r="A1902" s="12" t="s">
        <v>4334</v>
      </c>
      <c r="B1902" s="12" t="s">
        <v>4335</v>
      </c>
      <c r="C1902" s="16" t="str">
        <f>[1]!s_info_mkt(A1902)</f>
        <v>创业板</v>
      </c>
      <c r="D1902" s="16" t="str">
        <f>[1]!s_ipo_listeddate(A1902)</f>
        <v>2011-07-12</v>
      </c>
      <c r="E1902" s="16" t="str">
        <f>[1]!lastradeday_s("000002","")</f>
        <v>2026-06-22</v>
      </c>
      <c r="F1902" s="16" t="str">
        <f>[1]!s_info_industry_csrc2023(A1902,"",3)</f>
        <v>商务服务业</v>
      </c>
      <c r="G1902" s="16" t="str">
        <f>[1]!s_info_industry_csrc2023(A1902,"",1)</f>
        <v>租赁和商务服务业</v>
      </c>
      <c r="H1902" s="16">
        <f>[1]!s_is(A1902,83,"FY","YTD","20251231",1,"",100000000)</f>
        <v>18.115919505499999</v>
      </c>
      <c r="I1902" s="16">
        <f>[1]!s_is(A1902,83,"FY","YTD","20241231",1,"",100000000)</f>
        <v>15.719128593599999</v>
      </c>
      <c r="J1902" s="16">
        <f t="shared" si="87"/>
        <v>0.15247606746317022</v>
      </c>
      <c r="K1902" s="16">
        <f>[1]!s_is(A1902,61,"FY","YTD","20251231",1,"",100000000)</f>
        <v>-0.35974262969999998</v>
      </c>
      <c r="L1902" s="16">
        <f>[1]!s_is(A1902,61,"FY","YTD","20241231",1,"",100000000)</f>
        <v>-1.0598723521</v>
      </c>
      <c r="M1902" s="16">
        <f t="shared" si="88"/>
        <v>0.66057928675352606</v>
      </c>
      <c r="N1902" s="16">
        <f>[1]!s_fa_roe(A1902,"20251231")</f>
        <v>-13.1838</v>
      </c>
      <c r="O1902" s="16">
        <f>[1]!s_stmnote_rdexp(A1902,"20251231",1,10000)</f>
        <v>0</v>
      </c>
      <c r="P1902" s="20">
        <f t="shared" si="89"/>
        <v>0</v>
      </c>
      <c r="Q1902" s="16">
        <f>[1]!s_margin_tradingbalance(A1902,"",10000)</f>
        <v>0</v>
      </c>
      <c r="R1902" s="16">
        <f>[1]!s_margin_seclendingbalance(A1902,"",10000)</f>
        <v>0</v>
      </c>
      <c r="S1902" s="17">
        <f>[1]!s_val_ev(A1902,"",100000000)</f>
        <v>29.887551050399999</v>
      </c>
      <c r="T1902" s="17">
        <f>[1]!share_freesharesmv(A1902,"",100000000)</f>
        <v>23.518394863800001</v>
      </c>
      <c r="U1902" s="17">
        <f>[1]!s_dq_amount_btin(A1902,E1902,100000000)</f>
        <v>1.5060692</v>
      </c>
      <c r="V1902" s="17">
        <f>[1]!s_dq_turn(A1902,E1902)</f>
        <v>5.0978411988505741</v>
      </c>
      <c r="W1902" s="2">
        <f>[1]!s_pq_amount(A1902,"20260101","",100000000)</f>
        <v>218.46257433</v>
      </c>
      <c r="X1902" s="2">
        <f>[1]!s_pq_avgamount(A1902,"20260101","",100000000)</f>
        <v>1.9860234030000001</v>
      </c>
      <c r="Y1902" s="17">
        <f>[1]!s_ipo_dilutedpe(A1902)</f>
        <v>37.04</v>
      </c>
      <c r="Z1902" s="12">
        <f>[1]!s_ipo_collection_total(A1902,100000000)</f>
        <v>1.9</v>
      </c>
      <c r="AA1902" s="2">
        <f>[1]!s_val_pe_ttm(A1902,E1902)</f>
        <v>-103.33803558349609</v>
      </c>
      <c r="AB1902" s="5">
        <f>[1]!s_info_zjtxornot1(A1902,"")</f>
        <v>0</v>
      </c>
      <c r="AC1902" s="22" t="str">
        <f>[1]!s_info_nature1(A1902,"")</f>
        <v>民营企业</v>
      </c>
      <c r="AD1902" s="6" t="str">
        <f>[1]!s_info_city(A1902)</f>
        <v>东莞市</v>
      </c>
      <c r="AE1902" s="6" t="str">
        <f>[1]!s_info_province(A1902)</f>
        <v>广东省</v>
      </c>
      <c r="AF1902">
        <v>113.746262</v>
      </c>
      <c r="AG1902">
        <v>23.046237000000001</v>
      </c>
    </row>
    <row r="1903" spans="1:33" x14ac:dyDescent="0.3">
      <c r="A1903" s="12" t="s">
        <v>4336</v>
      </c>
      <c r="B1903" s="12" t="s">
        <v>4337</v>
      </c>
      <c r="C1903" s="16" t="str">
        <f>[1]!s_info_mkt(A1903)</f>
        <v>主板</v>
      </c>
      <c r="D1903" s="16" t="str">
        <f>[1]!s_ipo_listeddate(A1903)</f>
        <v>1996-03-12</v>
      </c>
      <c r="E1903" s="16" t="str">
        <f>[1]!lastradeday_s("000002","")</f>
        <v>2026-06-22</v>
      </c>
      <c r="F1903" s="16" t="str">
        <f>[1]!s_info_industry_csrc2023(A1903,"",3)</f>
        <v>燃气生产和供应业</v>
      </c>
      <c r="G1903" s="16" t="str">
        <f>[1]!s_info_industry_csrc2023(A1903,"",1)</f>
        <v>电力、热力、燃气及水生产和供应业</v>
      </c>
      <c r="H1903" s="16">
        <f>[1]!s_is(A1903,83,"FY","YTD","20251231",1,"",100000000)</f>
        <v>15.1949588848</v>
      </c>
      <c r="I1903" s="16">
        <f>[1]!s_is(A1903,83,"FY","YTD","20241231",1,"",100000000)</f>
        <v>17.3658720894</v>
      </c>
      <c r="J1903" s="16">
        <f t="shared" si="87"/>
        <v>-0.12501031871155543</v>
      </c>
      <c r="K1903" s="16">
        <f>[1]!s_is(A1903,61,"FY","YTD","20251231",1,"",100000000)</f>
        <v>0.20336489370000002</v>
      </c>
      <c r="L1903" s="16">
        <f>[1]!s_is(A1903,61,"FY","YTD","20241231",1,"",100000000)</f>
        <v>0.19047054510000003</v>
      </c>
      <c r="M1903" s="16">
        <f t="shared" si="88"/>
        <v>6.7697336578893388E-2</v>
      </c>
      <c r="N1903" s="16">
        <f>[1]!s_fa_roe(A1903,"20251231")</f>
        <v>2.3687999999999998</v>
      </c>
      <c r="O1903" s="16">
        <f>[1]!s_stmnote_rdexp(A1903,"20251231",1,10000)</f>
        <v>28.959755999999999</v>
      </c>
      <c r="P1903" s="20">
        <f t="shared" si="89"/>
        <v>1.9058791945116325E-4</v>
      </c>
      <c r="Q1903" s="16">
        <f>[1]!s_margin_tradingbalance(A1903,"",10000)</f>
        <v>49789.908499999998</v>
      </c>
      <c r="R1903" s="16">
        <f>[1]!s_margin_seclendingbalance(A1903,"",10000)</f>
        <v>0</v>
      </c>
      <c r="S1903" s="17">
        <f>[1]!s_val_ev(A1903,"",100000000)</f>
        <v>94.499270871500002</v>
      </c>
      <c r="T1903" s="17">
        <f>[1]!share_freesharesmv(A1903,"",100000000)</f>
        <v>60.489997796500006</v>
      </c>
      <c r="U1903" s="17">
        <f>[1]!s_dq_amount_btin(A1903,E1903,100000000)</f>
        <v>7.2093789299999997</v>
      </c>
      <c r="V1903" s="17">
        <f>[1]!s_dq_turn(A1903,E1903)</f>
        <v>7.8807125251673966</v>
      </c>
      <c r="W1903" s="2">
        <f>[1]!s_pq_amount(A1903,"20260101","",100000000)</f>
        <v>607.15624782999998</v>
      </c>
      <c r="X1903" s="2">
        <f>[1]!s_pq_avgamount(A1903,"20260101","",100000000)</f>
        <v>5.5196022529999995</v>
      </c>
      <c r="Y1903" s="17">
        <f>[1]!s_ipo_dilutedpe(A1903)</f>
        <v>0</v>
      </c>
      <c r="Z1903" s="12">
        <f>[1]!s_ipo_collection_total(A1903,100000000)</f>
        <v>0</v>
      </c>
      <c r="AA1903" s="2">
        <f>[1]!s_val_pe_ttm(A1903,E1903)</f>
        <v>298.55978393554688</v>
      </c>
      <c r="AB1903" s="5">
        <f>[1]!s_info_zjtxornot1(A1903,"")</f>
        <v>0</v>
      </c>
      <c r="AC1903" s="22" t="str">
        <f>[1]!s_info_nature1(A1903,"")</f>
        <v>民营企业</v>
      </c>
      <c r="AD1903" s="6" t="str">
        <f>[1]!s_info_city(A1903)</f>
        <v>成都市</v>
      </c>
      <c r="AE1903" s="6" t="str">
        <f>[1]!s_info_province(A1903)</f>
        <v>四川省</v>
      </c>
      <c r="AF1903">
        <v>104.065735</v>
      </c>
      <c r="AG1903">
        <v>30.659462000000001</v>
      </c>
    </row>
    <row r="1904" spans="1:33" x14ac:dyDescent="0.3">
      <c r="A1904" s="12" t="s">
        <v>4338</v>
      </c>
      <c r="B1904" s="12" t="s">
        <v>4339</v>
      </c>
      <c r="C1904" s="16" t="str">
        <f>[1]!s_info_mkt(A1904)</f>
        <v>主板</v>
      </c>
      <c r="D1904" s="16" t="str">
        <f>[1]!s_ipo_listeddate(A1904)</f>
        <v>2018-07-10</v>
      </c>
      <c r="E1904" s="16" t="str">
        <f>[1]!lastradeday_s("000002","")</f>
        <v>2026-06-22</v>
      </c>
      <c r="F1904" s="16" t="str">
        <f>[1]!s_info_industry_csrc2023(A1904,"",3)</f>
        <v>医药制造业</v>
      </c>
      <c r="G1904" s="16" t="str">
        <f>[1]!s_info_industry_csrc2023(A1904,"",1)</f>
        <v>制造业</v>
      </c>
      <c r="H1904" s="16">
        <f>[1]!s_is(A1904,83,"FY","YTD","20251231",1,"",100000000)</f>
        <v>2.6507867002999999</v>
      </c>
      <c r="I1904" s="16">
        <f>[1]!s_is(A1904,83,"FY","YTD","20241231",1,"",100000000)</f>
        <v>3.5006180061000003</v>
      </c>
      <c r="J1904" s="16">
        <f t="shared" si="87"/>
        <v>-0.24276607853788312</v>
      </c>
      <c r="K1904" s="16">
        <f>[1]!s_is(A1904,61,"FY","YTD","20251231",1,"",100000000)</f>
        <v>-0.1646069959</v>
      </c>
      <c r="L1904" s="16">
        <f>[1]!s_is(A1904,61,"FY","YTD","20241231",1,"",100000000)</f>
        <v>0.74519615719999999</v>
      </c>
      <c r="M1904" s="16">
        <f t="shared" si="88"/>
        <v>-1.2208908276157706</v>
      </c>
      <c r="N1904" s="16">
        <f>[1]!s_fa_roe(A1904,"20251231")</f>
        <v>-0.28989999999999999</v>
      </c>
      <c r="O1904" s="16">
        <f>[1]!s_stmnote_rdexp(A1904,"20251231",1,10000)</f>
        <v>8577.5994350000001</v>
      </c>
      <c r="P1904" s="20">
        <f t="shared" si="89"/>
        <v>0.32358693492876062</v>
      </c>
      <c r="Q1904" s="16">
        <f>[1]!s_margin_tradingbalance(A1904,"",10000)</f>
        <v>7712.7055</v>
      </c>
      <c r="R1904" s="16">
        <f>[1]!s_margin_seclendingbalance(A1904,"",10000)</f>
        <v>29.231999999999999</v>
      </c>
      <c r="S1904" s="17">
        <f>[1]!s_val_ev(A1904,"",100000000)</f>
        <v>34.1573285833</v>
      </c>
      <c r="T1904" s="17">
        <f>[1]!share_freesharesmv(A1904,"",100000000)</f>
        <v>18.886281204700001</v>
      </c>
      <c r="U1904" s="17">
        <f>[1]!s_dq_amount_btin(A1904,E1904,100000000)</f>
        <v>0.32708101000000001</v>
      </c>
      <c r="V1904" s="17">
        <f>[1]!s_dq_turn(A1904,E1904)</f>
        <v>1.4485358739400966</v>
      </c>
      <c r="W1904" s="2">
        <f>[1]!s_pq_amount(A1904,"20260101","",100000000)</f>
        <v>77.401916709999995</v>
      </c>
      <c r="X1904" s="2">
        <f>[1]!s_pq_avgamount(A1904,"20260101","",100000000)</f>
        <v>0.71010932761467893</v>
      </c>
      <c r="Y1904" s="17">
        <f>[1]!s_ipo_dilutedpe(A1904)</f>
        <v>22.99</v>
      </c>
      <c r="Z1904" s="12">
        <f>[1]!s_ipo_collection_total(A1904,100000000)</f>
        <v>3.4041656914999998</v>
      </c>
      <c r="AA1904" s="2">
        <f>[1]!s_val_pe_ttm(A1904,E1904)</f>
        <v>-259.25643920898438</v>
      </c>
      <c r="AB1904" s="5">
        <f>[1]!s_info_zjtxornot1(A1904,"")</f>
        <v>1</v>
      </c>
      <c r="AC1904" s="22" t="str">
        <f>[1]!s_info_nature1(A1904,"")</f>
        <v>民营企业</v>
      </c>
      <c r="AD1904" s="6" t="str">
        <f>[1]!s_info_city(A1904)</f>
        <v>武汉市</v>
      </c>
      <c r="AE1904" s="6" t="str">
        <f>[1]!s_info_province(A1904)</f>
        <v>湖北省</v>
      </c>
      <c r="AF1904">
        <v>114.29857199999999</v>
      </c>
      <c r="AG1904">
        <v>30.584354999999999</v>
      </c>
    </row>
    <row r="1905" spans="1:33" x14ac:dyDescent="0.3">
      <c r="A1905" s="12" t="s">
        <v>125</v>
      </c>
      <c r="B1905" s="12" t="s">
        <v>126</v>
      </c>
      <c r="C1905" s="16" t="str">
        <f>[1]!s_info_mkt(A1905)</f>
        <v>北证</v>
      </c>
      <c r="D1905" s="16" t="str">
        <f>[1]!s_ipo_listeddate(A1905)</f>
        <v>2024-09-25</v>
      </c>
      <c r="E1905" s="16" t="str">
        <f>[1]!lastradeday_s("000002","")</f>
        <v>2026-06-22</v>
      </c>
      <c r="F1905" s="16" t="str">
        <f>[1]!s_info_industry_csrc2023(A1905,"",3)</f>
        <v>专业技术服务业</v>
      </c>
      <c r="G1905" s="16" t="str">
        <f>[1]!s_info_industry_csrc2023(A1905,"",1)</f>
        <v>科学研究和技术服务业</v>
      </c>
      <c r="H1905" s="16">
        <f>[1]!s_is(A1905,83,"FY","YTD","20251231",1,"",100000000)</f>
        <v>5.8102310954999998</v>
      </c>
      <c r="I1905" s="16">
        <f>[1]!s_is(A1905,83,"FY","YTD","20241231",1,"",100000000)</f>
        <v>5.5516836212999996</v>
      </c>
      <c r="J1905" s="16">
        <f t="shared" si="87"/>
        <v>4.657100293108174E-2</v>
      </c>
      <c r="K1905" s="16">
        <f>[1]!s_is(A1905,61,"FY","YTD","20251231",1,"",100000000)</f>
        <v>1.0679346599999999</v>
      </c>
      <c r="L1905" s="16">
        <f>[1]!s_is(A1905,61,"FY","YTD","20241231",1,"",100000000)</f>
        <v>1.1595373547000001</v>
      </c>
      <c r="M1905" s="16">
        <f t="shared" si="88"/>
        <v>-7.8999347738736667E-2</v>
      </c>
      <c r="N1905" s="16">
        <f>[1]!s_fa_roe(A1905,"20251231")</f>
        <v>12.1823</v>
      </c>
      <c r="O1905" s="16">
        <f>[1]!s_stmnote_rdexp(A1905,"20251231",1,10000)</f>
        <v>1744.109438</v>
      </c>
      <c r="P1905" s="20">
        <f t="shared" si="89"/>
        <v>3.0017901342182511E-2</v>
      </c>
      <c r="Q1905" s="16">
        <f>[1]!s_margin_tradingbalance(A1905,"",10000)</f>
        <v>1956.1795999999999</v>
      </c>
      <c r="R1905" s="16">
        <f>[1]!s_margin_seclendingbalance(A1905,"",10000)</f>
        <v>0</v>
      </c>
      <c r="S1905" s="17">
        <f>[1]!s_val_ev(A1905,"",100000000)</f>
        <v>23.802239240999999</v>
      </c>
      <c r="T1905" s="17">
        <f>[1]!share_freesharesmv(A1905,"",100000000)</f>
        <v>12.246338753</v>
      </c>
      <c r="U1905" s="17">
        <f>[1]!s_dq_amount_btin(A1905,E1905,100000000)</f>
        <v>0.27778308000000002</v>
      </c>
      <c r="V1905" s="17">
        <f>[1]!s_dq_turn(A1905,E1905)</f>
        <v>1.8906773232026208</v>
      </c>
      <c r="W1905" s="2">
        <f>[1]!s_pq_amount(A1905,"20260101","",100000000)</f>
        <v>51.14853926</v>
      </c>
      <c r="X1905" s="2">
        <f>[1]!s_pq_avgamount(A1905,"20260101","",100000000)</f>
        <v>0.46498672054545453</v>
      </c>
      <c r="Y1905" s="17">
        <f>[1]!s_ipo_dilutedpe(A1905)</f>
        <v>13.54</v>
      </c>
      <c r="Z1905" s="12">
        <f>[1]!s_ipo_collection_total(A1905,100000000)</f>
        <v>3.496</v>
      </c>
      <c r="AA1905" s="2">
        <f>[1]!s_val_pe_ttm(A1905,E1905)</f>
        <v>30.406095504760742</v>
      </c>
      <c r="AB1905" s="5">
        <f>[1]!s_info_zjtxornot1(A1905,"")</f>
        <v>1</v>
      </c>
      <c r="AC1905" s="22" t="str">
        <f>[1]!s_info_nature1(A1905,"")</f>
        <v>民营企业</v>
      </c>
      <c r="AD1905" s="6" t="str">
        <f>[1]!s_info_city(A1905)</f>
        <v>常州市</v>
      </c>
      <c r="AE1905" s="6" t="str">
        <f>[1]!s_info_province(A1905)</f>
        <v>江苏省</v>
      </c>
      <c r="AF1905">
        <v>119.946973</v>
      </c>
      <c r="AG1905">
        <v>31.772752000000001</v>
      </c>
    </row>
    <row r="1906" spans="1:33" x14ac:dyDescent="0.3">
      <c r="A1906" s="12" t="s">
        <v>127</v>
      </c>
      <c r="B1906" s="12" t="s">
        <v>128</v>
      </c>
      <c r="C1906" s="16" t="str">
        <f>[1]!s_info_mkt(A1906)</f>
        <v>北证</v>
      </c>
      <c r="D1906" s="16" t="str">
        <f>[1]!s_ipo_listeddate(A1906)</f>
        <v>2023-02-09</v>
      </c>
      <c r="E1906" s="16" t="str">
        <f>[1]!lastradeday_s("000002","")</f>
        <v>2026-06-22</v>
      </c>
      <c r="F1906" s="16" t="str">
        <f>[1]!s_info_industry_csrc2023(A1906,"",3)</f>
        <v>医药制造业</v>
      </c>
      <c r="G1906" s="16" t="str">
        <f>[1]!s_info_industry_csrc2023(A1906,"",1)</f>
        <v>制造业</v>
      </c>
      <c r="H1906" s="16">
        <f>[1]!s_is(A1906,83,"FY","YTD","20251231",1,"",100000000)</f>
        <v>1.4103484868</v>
      </c>
      <c r="I1906" s="16">
        <f>[1]!s_is(A1906,83,"FY","YTD","20241231",1,"",100000000)</f>
        <v>1.5376338265</v>
      </c>
      <c r="J1906" s="16">
        <f t="shared" si="87"/>
        <v>-8.2780007506553122E-2</v>
      </c>
      <c r="K1906" s="16">
        <f>[1]!s_is(A1906,61,"FY","YTD","20251231",1,"",100000000)</f>
        <v>0.14594450370000001</v>
      </c>
      <c r="L1906" s="16">
        <f>[1]!s_is(A1906,61,"FY","YTD","20241231",1,"",100000000)</f>
        <v>0.22410984749999999</v>
      </c>
      <c r="M1906" s="16">
        <f t="shared" si="88"/>
        <v>-0.34878138855544927</v>
      </c>
      <c r="N1906" s="16">
        <f>[1]!s_fa_roe(A1906,"20251231")</f>
        <v>3.0562</v>
      </c>
      <c r="O1906" s="16">
        <f>[1]!s_stmnote_rdexp(A1906,"20251231",1,10000)</f>
        <v>1596.4811569999999</v>
      </c>
      <c r="P1906" s="20">
        <f t="shared" si="89"/>
        <v>0.11319763675021373</v>
      </c>
      <c r="Q1906" s="16">
        <f>[1]!s_margin_tradingbalance(A1906,"",10000)</f>
        <v>732.79880000000003</v>
      </c>
      <c r="R1906" s="16">
        <f>[1]!s_margin_seclendingbalance(A1906,"",10000)</f>
        <v>0</v>
      </c>
      <c r="S1906" s="17">
        <f>[1]!s_val_ev(A1906,"",100000000)</f>
        <v>10.692962625</v>
      </c>
      <c r="T1906" s="17">
        <f>[1]!share_freesharesmv(A1906,"",100000000)</f>
        <v>3.1368145856999994</v>
      </c>
      <c r="U1906" s="17">
        <f>[1]!s_dq_amount_btin(A1906,E1906,100000000)</f>
        <v>0.17315655999999999</v>
      </c>
      <c r="V1906" s="17">
        <f>[1]!s_dq_turn(A1906,E1906)</f>
        <v>2.8224178091661818</v>
      </c>
      <c r="W1906" s="2">
        <f>[1]!s_pq_amount(A1906,"20260101","",100000000)</f>
        <v>46.763595559999999</v>
      </c>
      <c r="X1906" s="2">
        <f>[1]!s_pq_avgamount(A1906,"20260101","",100000000)</f>
        <v>0.42512359599999999</v>
      </c>
      <c r="Y1906" s="17">
        <f>[1]!s_ipo_dilutedpe(A1906)</f>
        <v>16.149999999999999</v>
      </c>
      <c r="Z1906" s="12">
        <f>[1]!s_ipo_collection_total(A1906,100000000)</f>
        <v>1.8556256250000001</v>
      </c>
      <c r="AA1906" s="2">
        <f>[1]!s_val_pe_ttm(A1906,E1906)</f>
        <v>86.373954772949219</v>
      </c>
      <c r="AB1906" s="5">
        <f>[1]!s_info_zjtxornot1(A1906,"")</f>
        <v>0</v>
      </c>
      <c r="AC1906" s="22" t="str">
        <f>[1]!s_info_nature1(A1906,"")</f>
        <v>民营企业</v>
      </c>
      <c r="AD1906" s="6" t="str">
        <f>[1]!s_info_city(A1906)</f>
        <v>吉安市</v>
      </c>
      <c r="AE1906" s="6" t="str">
        <f>[1]!s_info_province(A1906)</f>
        <v>江西省</v>
      </c>
      <c r="AF1906">
        <v>114.986373</v>
      </c>
      <c r="AG1906">
        <v>27.111699000000002</v>
      </c>
    </row>
    <row r="1907" spans="1:33" x14ac:dyDescent="0.3">
      <c r="A1907" s="12" t="s">
        <v>4340</v>
      </c>
      <c r="B1907" s="12" t="s">
        <v>4341</v>
      </c>
      <c r="C1907" s="16" t="str">
        <f>[1]!s_info_mkt(A1907)</f>
        <v>科创板</v>
      </c>
      <c r="D1907" s="16" t="str">
        <f>[1]!s_ipo_listeddate(A1907)</f>
        <v>2023-05-19</v>
      </c>
      <c r="E1907" s="16" t="str">
        <f>[1]!lastradeday_s("000002","")</f>
        <v>2026-06-22</v>
      </c>
      <c r="F1907" s="16" t="str">
        <f>[1]!s_info_industry_csrc2023(A1907,"",3)</f>
        <v>专用设备制造业</v>
      </c>
      <c r="G1907" s="16" t="str">
        <f>[1]!s_info_industry_csrc2023(A1907,"",1)</f>
        <v>制造业</v>
      </c>
      <c r="H1907" s="16">
        <f>[1]!s_is(A1907,83,"FY","YTD","20251231",1,"",100000000)</f>
        <v>20.532981717399998</v>
      </c>
      <c r="I1907" s="16">
        <f>[1]!s_is(A1907,83,"FY","YTD","20241231",1,"",100000000)</f>
        <v>13.803787635299999</v>
      </c>
      <c r="J1907" s="16">
        <f t="shared" si="87"/>
        <v>0.48748896026853084</v>
      </c>
      <c r="K1907" s="16">
        <f>[1]!s_is(A1907,61,"FY","YTD","20251231",1,"",100000000)</f>
        <v>0.58652552170000005</v>
      </c>
      <c r="L1907" s="16">
        <f>[1]!s_is(A1907,61,"FY","YTD","20241231",1,"",100000000)</f>
        <v>-0.11525122929999999</v>
      </c>
      <c r="M1907" s="16">
        <f t="shared" si="88"/>
        <v>6.0891042573894705</v>
      </c>
      <c r="N1907" s="16">
        <f>[1]!s_fa_roe(A1907,"20251231")</f>
        <v>1.5522</v>
      </c>
      <c r="O1907" s="16">
        <f>[1]!s_stmnote_rdexp(A1907,"20251231",1,10000)</f>
        <v>65611.150676000005</v>
      </c>
      <c r="P1907" s="20">
        <f t="shared" si="89"/>
        <v>0.31954029657757888</v>
      </c>
      <c r="Q1907" s="16">
        <f>[1]!s_margin_tradingbalance(A1907,"",10000)</f>
        <v>89537.743700000006</v>
      </c>
      <c r="R1907" s="16">
        <f>[1]!s_margin_seclendingbalance(A1907,"",10000)</f>
        <v>3294.4427000000001</v>
      </c>
      <c r="S1907" s="17">
        <f>[1]!s_val_ev(A1907,"",100000000)</f>
        <v>940.43340561089997</v>
      </c>
      <c r="T1907" s="17">
        <f>[1]!share_freesharesmv(A1907,"",100000000)</f>
        <v>670.33807303869992</v>
      </c>
      <c r="U1907" s="17">
        <f>[1]!s_dq_amount_btin(A1907,E1907,100000000)</f>
        <v>26.63949379</v>
      </c>
      <c r="V1907" s="17">
        <f>[1]!s_dq_turn(A1907,E1907)</f>
        <v>2.866121551189567</v>
      </c>
      <c r="W1907" s="2">
        <f>[1]!s_pq_amount(A1907,"20260101","",100000000)</f>
        <v>1672.1087644900001</v>
      </c>
      <c r="X1907" s="2">
        <f>[1]!s_pq_avgamount(A1907,"20260101","",100000000)</f>
        <v>15.200988768090909</v>
      </c>
      <c r="Y1907" s="17">
        <f>[1]!s_ipo_dilutedpe(A1907)</f>
        <v>0</v>
      </c>
      <c r="Z1907" s="12">
        <f>[1]!s_ipo_collection_total(A1907,100000000)</f>
        <v>18.88</v>
      </c>
      <c r="AA1907" s="2">
        <f>[1]!s_val_pe_ttm(A1907,E1907)</f>
        <v>16641.87109375</v>
      </c>
      <c r="AB1907" s="5">
        <f>[1]!s_info_zjtxornot1(A1907,"")</f>
        <v>1</v>
      </c>
      <c r="AC1907" s="22" t="str">
        <f>[1]!s_info_nature1(A1907,"")</f>
        <v>民营企业</v>
      </c>
      <c r="AD1907" s="6" t="str">
        <f>[1]!s_info_city(A1907)</f>
        <v>深圳市</v>
      </c>
      <c r="AE1907" s="6" t="str">
        <f>[1]!s_info_province(A1907)</f>
        <v>广东省</v>
      </c>
      <c r="AF1907">
        <v>114.085947</v>
      </c>
      <c r="AG1907">
        <v>22.547000000000001</v>
      </c>
    </row>
    <row r="1908" spans="1:33" x14ac:dyDescent="0.3">
      <c r="A1908" s="12" t="s">
        <v>4342</v>
      </c>
      <c r="B1908" s="12" t="s">
        <v>4343</v>
      </c>
      <c r="C1908" s="16" t="str">
        <f>[1]!s_info_mkt(A1908)</f>
        <v>主板</v>
      </c>
      <c r="D1908" s="16" t="str">
        <f>[1]!s_ipo_listeddate(A1908)</f>
        <v>2014-07-02</v>
      </c>
      <c r="E1908" s="16" t="str">
        <f>[1]!lastradeday_s("000002","")</f>
        <v>2026-06-22</v>
      </c>
      <c r="F1908" s="16" t="str">
        <f>[1]!s_info_industry_csrc2023(A1908,"",3)</f>
        <v>医药制造业</v>
      </c>
      <c r="G1908" s="16" t="str">
        <f>[1]!s_info_industry_csrc2023(A1908,"",1)</f>
        <v>制造业</v>
      </c>
      <c r="H1908" s="16">
        <f>[1]!s_is(A1908,83,"FY","YTD","20251231",1,"",100000000)</f>
        <v>4.6278324843999998</v>
      </c>
      <c r="I1908" s="16">
        <f>[1]!s_is(A1908,83,"FY","YTD","20241231",1,"",100000000)</f>
        <v>4.8395977904</v>
      </c>
      <c r="J1908" s="16">
        <f t="shared" si="87"/>
        <v>-4.3756798637288763E-2</v>
      </c>
      <c r="K1908" s="16">
        <f>[1]!s_is(A1908,61,"FY","YTD","20251231",1,"",100000000)</f>
        <v>-2.3872152678999998</v>
      </c>
      <c r="L1908" s="16">
        <f>[1]!s_is(A1908,61,"FY","YTD","20241231",1,"",100000000)</f>
        <v>-1.2344260243</v>
      </c>
      <c r="M1908" s="16">
        <f t="shared" si="88"/>
        <v>-0.93386660756257656</v>
      </c>
      <c r="N1908" s="16">
        <f>[1]!s_fa_roe(A1908,"20251231")</f>
        <v>-16.235099999999999</v>
      </c>
      <c r="O1908" s="16">
        <f>[1]!s_stmnote_rdexp(A1908,"20251231",1,10000)</f>
        <v>4705.5096359999998</v>
      </c>
      <c r="P1908" s="20">
        <f t="shared" si="89"/>
        <v>0.10167847803181819</v>
      </c>
      <c r="Q1908" s="16">
        <f>[1]!s_margin_tradingbalance(A1908,"",10000)</f>
        <v>0</v>
      </c>
      <c r="R1908" s="16">
        <f>[1]!s_margin_seclendingbalance(A1908,"",10000)</f>
        <v>0</v>
      </c>
      <c r="S1908" s="17">
        <f>[1]!s_val_ev(A1908,"",100000000)</f>
        <v>19.155277056000003</v>
      </c>
      <c r="T1908" s="17">
        <f>[1]!share_freesharesmv(A1908,"",100000000)</f>
        <v>10.766781235200002</v>
      </c>
      <c r="U1908" s="17">
        <f>[1]!s_dq_amount_btin(A1908,E1908,100000000)</f>
        <v>0.45528739000000001</v>
      </c>
      <c r="V1908" s="17">
        <f>[1]!s_dq_turn(A1908,E1908)</f>
        <v>2.4639516573343325</v>
      </c>
      <c r="W1908" s="2">
        <f>[1]!s_pq_amount(A1908,"20260101","",100000000)</f>
        <v>59.148049899999997</v>
      </c>
      <c r="X1908" s="2">
        <f>[1]!s_pq_avgamount(A1908,"20260101","",100000000)</f>
        <v>0.5377095445454545</v>
      </c>
      <c r="Y1908" s="17">
        <f>[1]!s_ipo_dilutedpe(A1908)</f>
        <v>14.05</v>
      </c>
      <c r="Z1908" s="12">
        <f>[1]!s_ipo_collection_total(A1908,100000000)</f>
        <v>3.5724749999999998</v>
      </c>
      <c r="AA1908" s="2">
        <f>[1]!s_val_pe_ttm(A1908,E1908)</f>
        <v>-6.999213695526123</v>
      </c>
      <c r="AB1908" s="5">
        <f>[1]!s_info_zjtxornot1(A1908,"")</f>
        <v>0</v>
      </c>
      <c r="AC1908" s="22" t="str">
        <f>[1]!s_info_nature1(A1908,"")</f>
        <v>民营企业</v>
      </c>
      <c r="AD1908" s="6" t="str">
        <f>[1]!s_info_city(A1908)</f>
        <v>平湖市</v>
      </c>
      <c r="AE1908" s="6" t="str">
        <f>[1]!s_info_province(A1908)</f>
        <v>浙江省</v>
      </c>
      <c r="AF1908">
        <v>121.105839</v>
      </c>
      <c r="AG1908">
        <v>30.716529000000001</v>
      </c>
    </row>
    <row r="1909" spans="1:33" x14ac:dyDescent="0.3">
      <c r="A1909" s="12" t="s">
        <v>4344</v>
      </c>
      <c r="B1909" s="12" t="s">
        <v>4345</v>
      </c>
      <c r="C1909" s="16" t="str">
        <f>[1]!s_info_mkt(A1909)</f>
        <v>主板</v>
      </c>
      <c r="D1909" s="16" t="str">
        <f>[1]!s_ipo_listeddate(A1909)</f>
        <v>2017-12-25</v>
      </c>
      <c r="E1909" s="16" t="str">
        <f>[1]!lastradeday_s("000002","")</f>
        <v>2026-06-22</v>
      </c>
      <c r="F1909" s="16" t="str">
        <f>[1]!s_info_industry_csrc2023(A1909,"",3)</f>
        <v>道路运输业</v>
      </c>
      <c r="G1909" s="16" t="str">
        <f>[1]!s_info_industry_csrc2023(A1909,"",1)</f>
        <v>交通运输、仓储和邮政业</v>
      </c>
      <c r="H1909" s="16">
        <f>[1]!s_is(A1909,83,"FY","YTD","20251231",1,"",100000000)</f>
        <v>133.6048192355</v>
      </c>
      <c r="I1909" s="16">
        <f>[1]!s_is(A1909,83,"FY","YTD","20241231",1,"",100000000)</f>
        <v>127.11004049530001</v>
      </c>
      <c r="J1909" s="16">
        <f t="shared" si="87"/>
        <v>5.1095717654500605E-2</v>
      </c>
      <c r="K1909" s="16">
        <f>[1]!s_is(A1909,61,"FY","YTD","20251231",1,"",100000000)</f>
        <v>46.101719085600003</v>
      </c>
      <c r="L1909" s="16">
        <f>[1]!s_is(A1909,61,"FY","YTD","20241231",1,"",100000000)</f>
        <v>53.222350022600004</v>
      </c>
      <c r="M1909" s="16">
        <f t="shared" si="88"/>
        <v>-0.13379023913781224</v>
      </c>
      <c r="N1909" s="16">
        <f>[1]!s_fa_roe(A1909,"20251231")</f>
        <v>6.3367000000000004</v>
      </c>
      <c r="O1909" s="16">
        <f>[1]!s_stmnote_rdexp(A1909,"20251231",1,10000)</f>
        <v>33422.903639999997</v>
      </c>
      <c r="P1909" s="20">
        <f t="shared" si="89"/>
        <v>2.5016241054214329E-2</v>
      </c>
      <c r="Q1909" s="16">
        <f>[1]!s_margin_tradingbalance(A1909,"",10000)</f>
        <v>14017.997100000001</v>
      </c>
      <c r="R1909" s="16">
        <f>[1]!s_margin_seclendingbalance(A1909,"",10000)</f>
        <v>360.88499999999999</v>
      </c>
      <c r="S1909" s="17">
        <f>[1]!s_val_ev(A1909,"",100000000)</f>
        <v>682.22753719679997</v>
      </c>
      <c r="T1909" s="17">
        <f>[1]!share_freesharesmv(A1909,"",100000000)</f>
        <v>143.8904323548</v>
      </c>
      <c r="U1909" s="17">
        <f>[1]!s_dq_amount_btin(A1909,E1909,100000000)</f>
        <v>1.3171357299999999</v>
      </c>
      <c r="V1909" s="17">
        <f>[1]!s_dq_turn(A1909,E1909)</f>
        <v>0.19577211232016284</v>
      </c>
      <c r="W1909" s="2">
        <f>[1]!s_pq_amount(A1909,"20260101","",100000000)</f>
        <v>160.37270248999999</v>
      </c>
      <c r="X1909" s="2">
        <f>[1]!s_pq_avgamount(A1909,"20260101","",100000000)</f>
        <v>1.457933659</v>
      </c>
      <c r="Y1909" s="17">
        <f>[1]!s_ipo_dilutedpe(A1909)</f>
        <v>0</v>
      </c>
      <c r="Z1909" s="12">
        <f>[1]!s_ipo_collection_total(A1909,100000000)</f>
        <v>0</v>
      </c>
      <c r="AA1909" s="2">
        <f>[1]!s_val_pe_ttm(A1909,E1909)</f>
        <v>14.734767913818359</v>
      </c>
      <c r="AB1909" s="5">
        <f>[1]!s_info_zjtxornot1(A1909,"")</f>
        <v>1</v>
      </c>
      <c r="AC1909" s="22" t="str">
        <f>[1]!s_info_nature1(A1909,"")</f>
        <v>中央国有企业</v>
      </c>
      <c r="AD1909" s="6" t="str">
        <f>[1]!s_info_city(A1909)</f>
        <v>天津市</v>
      </c>
      <c r="AE1909" s="6" t="str">
        <f>[1]!s_info_province(A1909)</f>
        <v>天津</v>
      </c>
      <c r="AF1909">
        <v>117.19018199999999</v>
      </c>
      <c r="AG1909">
        <v>39.125596000000002</v>
      </c>
    </row>
    <row r="1910" spans="1:33" x14ac:dyDescent="0.3">
      <c r="A1910" s="12" t="s">
        <v>4346</v>
      </c>
      <c r="B1910" s="12" t="s">
        <v>4347</v>
      </c>
      <c r="C1910" s="16" t="str">
        <f>[1]!s_info_mkt(A1910)</f>
        <v>创业板</v>
      </c>
      <c r="D1910" s="16" t="str">
        <f>[1]!s_ipo_listeddate(A1910)</f>
        <v>2012-03-19</v>
      </c>
      <c r="E1910" s="16" t="str">
        <f>[1]!lastradeday_s("000002","")</f>
        <v>2026-06-22</v>
      </c>
      <c r="F1910" s="16" t="str">
        <f>[1]!s_info_industry_csrc2023(A1910,"",3)</f>
        <v>互联网和相关服务</v>
      </c>
      <c r="G1910" s="16" t="str">
        <f>[1]!s_info_industry_csrc2023(A1910,"",1)</f>
        <v>信息传输、软件和信息技术服务业</v>
      </c>
      <c r="H1910" s="16">
        <f>[1]!s_is(A1910,83,"FY","YTD","20251231",1,"",100000000)</f>
        <v>3.7776043777999999</v>
      </c>
      <c r="I1910" s="16">
        <f>[1]!s_is(A1910,83,"FY","YTD","20241231",1,"",100000000)</f>
        <v>2.8756616516000002</v>
      </c>
      <c r="J1910" s="16">
        <f t="shared" si="87"/>
        <v>0.31364702648455345</v>
      </c>
      <c r="K1910" s="16">
        <f>[1]!s_is(A1910,61,"FY","YTD","20251231",1,"",100000000)</f>
        <v>-0.76851704459999992</v>
      </c>
      <c r="L1910" s="16">
        <f>[1]!s_is(A1910,61,"FY","YTD","20241231",1,"",100000000)</f>
        <v>-1.3688492716</v>
      </c>
      <c r="M1910" s="16">
        <f t="shared" si="88"/>
        <v>0.43856707926526695</v>
      </c>
      <c r="N1910" s="16">
        <f>[1]!s_fa_roe(A1910,"20251231")</f>
        <v>-19.180499999999999</v>
      </c>
      <c r="O1910" s="16">
        <f>[1]!s_stmnote_rdexp(A1910,"20251231",1,10000)</f>
        <v>5267.6605970000001</v>
      </c>
      <c r="P1910" s="20">
        <f t="shared" si="89"/>
        <v>0.13944447512705868</v>
      </c>
      <c r="Q1910" s="16">
        <f>[1]!s_margin_tradingbalance(A1910,"",10000)</f>
        <v>25404.2441</v>
      </c>
      <c r="R1910" s="16">
        <f>[1]!s_margin_seclendingbalance(A1910,"",10000)</f>
        <v>9.6201000000000008</v>
      </c>
      <c r="S1910" s="17">
        <f>[1]!s_val_ev(A1910,"",100000000)</f>
        <v>36.102694445499999</v>
      </c>
      <c r="T1910" s="17">
        <f>[1]!share_freesharesmv(A1910,"",100000000)</f>
        <v>25.645156938700005</v>
      </c>
      <c r="U1910" s="17">
        <f>[1]!s_dq_amount_btin(A1910,E1910,100000000)</f>
        <v>0.96326104999999995</v>
      </c>
      <c r="V1910" s="17">
        <f>[1]!s_dq_turn(A1910,E1910)</f>
        <v>2.7351508401666496</v>
      </c>
      <c r="W1910" s="2">
        <f>[1]!s_pq_amount(A1910,"20260101","",100000000)</f>
        <v>217.0459267</v>
      </c>
      <c r="X1910" s="2">
        <f>[1]!s_pq_avgamount(A1910,"20260101","",100000000)</f>
        <v>1.973144788181818</v>
      </c>
      <c r="Y1910" s="17">
        <f>[1]!s_ipo_dilutedpe(A1910)</f>
        <v>34.700000000000003</v>
      </c>
      <c r="Z1910" s="12">
        <f>[1]!s_ipo_collection_total(A1910,100000000)</f>
        <v>2.72</v>
      </c>
      <c r="AA1910" s="2">
        <f>[1]!s_val_pe_ttm(A1910,E1910)</f>
        <v>-48.305156707763672</v>
      </c>
      <c r="AB1910" s="5">
        <f>[1]!s_info_zjtxornot1(A1910,"")</f>
        <v>0</v>
      </c>
      <c r="AC1910" s="22" t="str">
        <f>[1]!s_info_nature1(A1910,"")</f>
        <v>民营企业</v>
      </c>
      <c r="AD1910" s="6" t="str">
        <f>[1]!s_info_city(A1910)</f>
        <v>福州市</v>
      </c>
      <c r="AE1910" s="6" t="str">
        <f>[1]!s_info_province(A1910)</f>
        <v>福建省</v>
      </c>
      <c r="AF1910">
        <v>119.30623900000001</v>
      </c>
      <c r="AG1910">
        <v>26.075302000000001</v>
      </c>
    </row>
    <row r="1911" spans="1:33" x14ac:dyDescent="0.3">
      <c r="A1911" s="12" t="s">
        <v>4348</v>
      </c>
      <c r="B1911" s="12" t="s">
        <v>4349</v>
      </c>
      <c r="C1911" s="16" t="str">
        <f>[1]!s_info_mkt(A1911)</f>
        <v>创业板</v>
      </c>
      <c r="D1911" s="16" t="str">
        <f>[1]!s_ipo_listeddate(A1911)</f>
        <v>2024-07-10</v>
      </c>
      <c r="E1911" s="16" t="str">
        <f>[1]!lastradeday_s("000002","")</f>
        <v>2026-06-22</v>
      </c>
      <c r="F1911" s="16" t="str">
        <f>[1]!s_info_industry_csrc2023(A1911,"",3)</f>
        <v>通用设备制造业</v>
      </c>
      <c r="G1911" s="16" t="str">
        <f>[1]!s_info_industry_csrc2023(A1911,"",1)</f>
        <v>制造业</v>
      </c>
      <c r="H1911" s="16">
        <f>[1]!s_is(A1911,83,"FY","YTD","20251231",1,"",100000000)</f>
        <v>24.965742565300001</v>
      </c>
      <c r="I1911" s="16">
        <f>[1]!s_is(A1911,83,"FY","YTD","20241231",1,"",100000000)</f>
        <v>17.595991417800001</v>
      </c>
      <c r="J1911" s="16">
        <f t="shared" si="87"/>
        <v>0.41883125380731911</v>
      </c>
      <c r="K1911" s="16">
        <f>[1]!s_is(A1911,61,"FY","YTD","20251231",1,"",100000000)</f>
        <v>3.5122185161999999</v>
      </c>
      <c r="L1911" s="16">
        <f>[1]!s_is(A1911,61,"FY","YTD","20241231",1,"",100000000)</f>
        <v>2.0524414274999998</v>
      </c>
      <c r="M1911" s="16">
        <f t="shared" si="88"/>
        <v>0.71123934117725285</v>
      </c>
      <c r="N1911" s="16">
        <f>[1]!s_fa_roe(A1911,"20251231")</f>
        <v>15.773999999999999</v>
      </c>
      <c r="O1911" s="16">
        <f>[1]!s_stmnote_rdexp(A1911,"20251231",1,10000)</f>
        <v>10560.786038</v>
      </c>
      <c r="P1911" s="20">
        <f t="shared" si="89"/>
        <v>4.2301109251516859E-2</v>
      </c>
      <c r="Q1911" s="16">
        <f>[1]!s_margin_tradingbalance(A1911,"",10000)</f>
        <v>15215.358099999999</v>
      </c>
      <c r="R1911" s="16">
        <f>[1]!s_margin_seclendingbalance(A1911,"",10000)</f>
        <v>2.9359999999999999</v>
      </c>
      <c r="S1911" s="17">
        <f>[1]!s_val_ev(A1911,"",100000000)</f>
        <v>159.4032</v>
      </c>
      <c r="T1911" s="17">
        <f>[1]!share_freesharesmv(A1911,"",100000000)</f>
        <v>49.806899999999999</v>
      </c>
      <c r="U1911" s="17">
        <f>[1]!s_dq_amount_btin(A1911,E1911,100000000)</f>
        <v>5.3602677700000001</v>
      </c>
      <c r="V1911" s="17">
        <f>[1]!s_dq_turn(A1911,E1911)</f>
        <v>10.54602530974624</v>
      </c>
      <c r="W1911" s="2">
        <f>[1]!s_pq_amount(A1911,"20260101","",100000000)</f>
        <v>363.15704388</v>
      </c>
      <c r="X1911" s="2">
        <f>[1]!s_pq_avgamount(A1911,"20260101","",100000000)</f>
        <v>3.3014276716363637</v>
      </c>
      <c r="Y1911" s="17">
        <f>[1]!s_ipo_dilutedpe(A1911)</f>
        <v>19.96</v>
      </c>
      <c r="Z1911" s="12">
        <f>[1]!s_ipo_collection_total(A1911,100000000)</f>
        <v>8.0003499999999992</v>
      </c>
      <c r="AA1911" s="2">
        <f>[1]!s_val_pe_ttm(A1911,E1911)</f>
        <v>41.671279907226563</v>
      </c>
      <c r="AB1911" s="5">
        <f>[1]!s_info_zjtxornot1(A1911,"")</f>
        <v>1</v>
      </c>
      <c r="AC1911" s="22" t="str">
        <f>[1]!s_info_nature1(A1911,"")</f>
        <v>民营企业</v>
      </c>
      <c r="AD1911" s="6" t="str">
        <f>[1]!s_info_city(A1911)</f>
        <v>东莞市</v>
      </c>
      <c r="AE1911" s="6" t="str">
        <f>[1]!s_info_province(A1911)</f>
        <v>广东省</v>
      </c>
      <c r="AF1911">
        <v>113.746262</v>
      </c>
      <c r="AG1911">
        <v>23.046237000000001</v>
      </c>
    </row>
    <row r="1912" spans="1:33" x14ac:dyDescent="0.3">
      <c r="A1912" s="12" t="s">
        <v>4350</v>
      </c>
      <c r="B1912" s="12" t="s">
        <v>4351</v>
      </c>
      <c r="C1912" s="16" t="str">
        <f>[1]!s_info_mkt(A1912)</f>
        <v>主板</v>
      </c>
      <c r="D1912" s="16" t="str">
        <f>[1]!s_ipo_listeddate(A1912)</f>
        <v>2010-01-12</v>
      </c>
      <c r="E1912" s="16" t="str">
        <f>[1]!lastradeday_s("000002","")</f>
        <v>2026-06-22</v>
      </c>
      <c r="F1912" s="16" t="str">
        <f>[1]!s_info_industry_csrc2023(A1912,"",3)</f>
        <v>有色金属冶炼和压延加工业</v>
      </c>
      <c r="G1912" s="16" t="str">
        <f>[1]!s_info_industry_csrc2023(A1912,"",1)</f>
        <v>制造业</v>
      </c>
      <c r="H1912" s="16">
        <f>[1]!s_is(A1912,83,"FY","YTD","20251231",1,"",100000000)</f>
        <v>15.461012565199999</v>
      </c>
      <c r="I1912" s="16">
        <f>[1]!s_is(A1912,83,"FY","YTD","20241231",1,"",100000000)</f>
        <v>16.745658961500002</v>
      </c>
      <c r="J1912" s="16">
        <f t="shared" si="87"/>
        <v>-7.6715189247167692E-2</v>
      </c>
      <c r="K1912" s="16">
        <f>[1]!s_is(A1912,61,"FY","YTD","20251231",1,"",100000000)</f>
        <v>0.53332752650000004</v>
      </c>
      <c r="L1912" s="16">
        <f>[1]!s_is(A1912,61,"FY","YTD","20241231",1,"",100000000)</f>
        <v>0.51116946340000002</v>
      </c>
      <c r="M1912" s="16">
        <f t="shared" si="88"/>
        <v>4.3347783243188179E-2</v>
      </c>
      <c r="N1912" s="16">
        <f>[1]!s_fa_roe(A1912,"20251231")</f>
        <v>2.8088000000000002</v>
      </c>
      <c r="O1912" s="16">
        <f>[1]!s_stmnote_rdexp(A1912,"20251231",1,10000)</f>
        <v>3282.8226489999997</v>
      </c>
      <c r="P1912" s="20">
        <f t="shared" si="89"/>
        <v>2.1232908486143089E-2</v>
      </c>
      <c r="Q1912" s="16">
        <f>[1]!s_margin_tradingbalance(A1912,"",10000)</f>
        <v>0</v>
      </c>
      <c r="R1912" s="16">
        <f>[1]!s_margin_seclendingbalance(A1912,"",10000)</f>
        <v>0</v>
      </c>
      <c r="S1912" s="17">
        <f>[1]!s_val_ev(A1912,"",100000000)</f>
        <v>32.396390400000001</v>
      </c>
      <c r="T1912" s="17">
        <f>[1]!share_freesharesmv(A1912,"",100000000)</f>
        <v>10.198145999999999</v>
      </c>
      <c r="U1912" s="17">
        <f>[1]!s_dq_amount_btin(A1912,E1912,100000000)</f>
        <v>0.27997485999999999</v>
      </c>
      <c r="V1912" s="17">
        <f>[1]!s_dq_turn(A1912,E1912)</f>
        <v>0.88154787383716415</v>
      </c>
      <c r="W1912" s="2">
        <f>[1]!s_pq_amount(A1912,"20260101","",100000000)</f>
        <v>84.028577729999995</v>
      </c>
      <c r="X1912" s="2">
        <f>[1]!s_pq_avgamount(A1912,"20260101","",100000000)</f>
        <v>0.76389616118181825</v>
      </c>
      <c r="Y1912" s="17">
        <f>[1]!s_ipo_dilutedpe(A1912)</f>
        <v>62.86</v>
      </c>
      <c r="Z1912" s="12">
        <f>[1]!s_ipo_collection_total(A1912,100000000)</f>
        <v>8.6240000000000006</v>
      </c>
      <c r="AA1912" s="2">
        <f>[1]!s_val_pe_ttm(A1912,E1912)</f>
        <v>64.994880676269531</v>
      </c>
      <c r="AB1912" s="5">
        <f>[1]!s_info_zjtxornot1(A1912,"")</f>
        <v>0</v>
      </c>
      <c r="AC1912" s="22" t="str">
        <f>[1]!s_info_nature1(A1912,"")</f>
        <v>民营企业</v>
      </c>
      <c r="AD1912" s="6" t="str">
        <f>[1]!s_info_city(A1912)</f>
        <v>苏州市</v>
      </c>
      <c r="AE1912" s="6" t="str">
        <f>[1]!s_info_province(A1912)</f>
        <v>江苏省</v>
      </c>
      <c r="AF1912">
        <v>120.619585</v>
      </c>
      <c r="AG1912">
        <v>31.299378999999998</v>
      </c>
    </row>
    <row r="1913" spans="1:33" x14ac:dyDescent="0.3">
      <c r="A1913" s="12" t="s">
        <v>4352</v>
      </c>
      <c r="B1913" s="12" t="s">
        <v>4353</v>
      </c>
      <c r="C1913" s="16" t="str">
        <f>[1]!s_info_mkt(A1913)</f>
        <v>创业板</v>
      </c>
      <c r="D1913" s="16" t="str">
        <f>[1]!s_ipo_listeddate(A1913)</f>
        <v>2023-09-15</v>
      </c>
      <c r="E1913" s="16" t="str">
        <f>[1]!lastradeday_s("000002","")</f>
        <v>2026-06-22</v>
      </c>
      <c r="F1913" s="16" t="str">
        <f>[1]!s_info_industry_csrc2023(A1913,"",3)</f>
        <v>汽车制造业</v>
      </c>
      <c r="G1913" s="16" t="str">
        <f>[1]!s_info_industry_csrc2023(A1913,"",1)</f>
        <v>制造业</v>
      </c>
      <c r="H1913" s="16">
        <f>[1]!s_is(A1913,83,"FY","YTD","20251231",1,"",100000000)</f>
        <v>7.8817242622000006</v>
      </c>
      <c r="I1913" s="16">
        <f>[1]!s_is(A1913,83,"FY","YTD","20241231",1,"",100000000)</f>
        <v>7.7432815954000001</v>
      </c>
      <c r="J1913" s="16">
        <f t="shared" si="87"/>
        <v>1.7879069112279655E-2</v>
      </c>
      <c r="K1913" s="16">
        <f>[1]!s_is(A1913,61,"FY","YTD","20251231",1,"",100000000)</f>
        <v>1.7260170956000001</v>
      </c>
      <c r="L1913" s="16">
        <f>[1]!s_is(A1913,61,"FY","YTD","20241231",1,"",100000000)</f>
        <v>1.9003494254</v>
      </c>
      <c r="M1913" s="16">
        <f t="shared" si="88"/>
        <v>-9.1736986614082888E-2</v>
      </c>
      <c r="N1913" s="16">
        <f>[1]!s_fa_roe(A1913,"20251231")</f>
        <v>9.6689000000000007</v>
      </c>
      <c r="O1913" s="16">
        <f>[1]!s_stmnote_rdexp(A1913,"20251231",1,10000)</f>
        <v>3764.5571709999999</v>
      </c>
      <c r="P1913" s="20">
        <f t="shared" si="89"/>
        <v>4.7763116873479797E-2</v>
      </c>
      <c r="Q1913" s="16">
        <f>[1]!s_margin_tradingbalance(A1913,"",10000)</f>
        <v>99551.856100000005</v>
      </c>
      <c r="R1913" s="16">
        <f>[1]!s_margin_seclendingbalance(A1913,"",10000)</f>
        <v>216.8484</v>
      </c>
      <c r="S1913" s="17">
        <f>[1]!s_val_ev(A1913,"",100000000)</f>
        <v>324.14810175000002</v>
      </c>
      <c r="T1913" s="17">
        <f>[1]!share_freesharesmv(A1913,"",100000000)</f>
        <v>140.12953212779999</v>
      </c>
      <c r="U1913" s="17">
        <f>[1]!s_dq_amount_btin(A1913,E1913,100000000)</f>
        <v>9.1228707199999999</v>
      </c>
      <c r="V1913" s="17">
        <f>[1]!s_dq_turn(A1913,E1913)</f>
        <v>4.6091783262740504</v>
      </c>
      <c r="W1913" s="2">
        <f>[1]!s_pq_amount(A1913,"20260101","",100000000)</f>
        <v>1256.8787905500001</v>
      </c>
      <c r="X1913" s="2">
        <f>[1]!s_pq_avgamount(A1913,"20260101","",100000000)</f>
        <v>11.426170823181817</v>
      </c>
      <c r="Y1913" s="17">
        <f>[1]!s_ipo_dilutedpe(A1913)</f>
        <v>33.71</v>
      </c>
      <c r="Z1913" s="12">
        <f>[1]!s_ipo_collection_total(A1913,100000000)</f>
        <v>10.329000000000001</v>
      </c>
      <c r="AA1913" s="2">
        <f>[1]!s_val_pe_ttm(A1913,E1913)</f>
        <v>196.00535583496094</v>
      </c>
      <c r="AB1913" s="5">
        <f>[1]!s_info_zjtxornot1(A1913,"")</f>
        <v>1</v>
      </c>
      <c r="AC1913" s="22" t="str">
        <f>[1]!s_info_nature1(A1913,"")</f>
        <v>民营企业</v>
      </c>
      <c r="AD1913" s="6" t="str">
        <f>[1]!s_info_city(A1913)</f>
        <v>绍兴市</v>
      </c>
      <c r="AE1913" s="6" t="str">
        <f>[1]!s_info_province(A1913)</f>
        <v>浙江省</v>
      </c>
      <c r="AF1913">
        <v>120.582112</v>
      </c>
      <c r="AG1913">
        <v>29.997116999999999</v>
      </c>
    </row>
    <row r="1914" spans="1:33" x14ac:dyDescent="0.3">
      <c r="A1914" s="12" t="s">
        <v>4354</v>
      </c>
      <c r="B1914" s="12" t="s">
        <v>4355</v>
      </c>
      <c r="C1914" s="16" t="str">
        <f>[1]!s_info_mkt(A1914)</f>
        <v>主板</v>
      </c>
      <c r="D1914" s="16" t="str">
        <f>[1]!s_ipo_listeddate(A1914)</f>
        <v>1996-07-01</v>
      </c>
      <c r="E1914" s="16" t="str">
        <f>[1]!lastradeday_s("000002","")</f>
        <v>2026-06-22</v>
      </c>
      <c r="F1914" s="16" t="str">
        <f>[1]!s_info_industry_csrc2023(A1914,"",3)</f>
        <v>批发业</v>
      </c>
      <c r="G1914" s="16" t="str">
        <f>[1]!s_info_industry_csrc2023(A1914,"",1)</f>
        <v>批发和零售业</v>
      </c>
      <c r="H1914" s="16">
        <f>[1]!s_is(A1914,83,"FY","YTD","20251231",1,"",100000000)</f>
        <v>549.63277449949999</v>
      </c>
      <c r="I1914" s="16">
        <f>[1]!s_is(A1914,83,"FY","YTD","20241231",1,"",100000000)</f>
        <v>536.96173895800007</v>
      </c>
      <c r="J1914" s="16">
        <f t="shared" si="87"/>
        <v>2.3597650674494375E-2</v>
      </c>
      <c r="K1914" s="16">
        <f>[1]!s_is(A1914,61,"FY","YTD","20251231",1,"",100000000)</f>
        <v>6.2483479490999994</v>
      </c>
      <c r="L1914" s="16">
        <f>[1]!s_is(A1914,61,"FY","YTD","20241231",1,"",100000000)</f>
        <v>5.7062755260000007</v>
      </c>
      <c r="M1914" s="16">
        <f t="shared" si="88"/>
        <v>9.499583758795152E-2</v>
      </c>
      <c r="N1914" s="16">
        <f>[1]!s_fa_roe(A1914,"20251231")</f>
        <v>8.9115000000000002</v>
      </c>
      <c r="O1914" s="16">
        <f>[1]!s_stmnote_rdexp(A1914,"20251231",1,10000)</f>
        <v>8814.7793450000008</v>
      </c>
      <c r="P1914" s="20">
        <f t="shared" si="89"/>
        <v>1.6037579551231836E-3</v>
      </c>
      <c r="Q1914" s="16">
        <f>[1]!s_margin_tradingbalance(A1914,"",10000)</f>
        <v>0</v>
      </c>
      <c r="R1914" s="16">
        <f>[1]!s_margin_seclendingbalance(A1914,"",10000)</f>
        <v>0</v>
      </c>
      <c r="S1914" s="17">
        <f>[1]!s_val_ev(A1914,"",100000000)</f>
        <v>65.407908649999996</v>
      </c>
      <c r="T1914" s="17">
        <f>[1]!share_freesharesmv(A1914,"",100000000)</f>
        <v>28.352156799999999</v>
      </c>
      <c r="U1914" s="17">
        <f>[1]!s_dq_amount_btin(A1914,E1914,100000000)</f>
        <v>0.55069604000000005</v>
      </c>
      <c r="V1914" s="17">
        <f>[1]!s_dq_turn(A1914,E1914)</f>
        <v>0.86877700224391485</v>
      </c>
      <c r="W1914" s="2">
        <f>[1]!s_pq_amount(A1914,"20260101","",100000000)</f>
        <v>142.46229904</v>
      </c>
      <c r="X1914" s="2">
        <f>[1]!s_pq_avgamount(A1914,"20260101","",100000000)</f>
        <v>1.2951118094545455</v>
      </c>
      <c r="Y1914" s="17">
        <f>[1]!s_ipo_dilutedpe(A1914)</f>
        <v>0</v>
      </c>
      <c r="Z1914" s="12">
        <f>[1]!s_ipo_collection_total(A1914,100000000)</f>
        <v>1.2414480000000001</v>
      </c>
      <c r="AA1914" s="2">
        <f>[1]!s_val_pe_ttm(A1914,E1914)</f>
        <v>10.515007019042969</v>
      </c>
      <c r="AB1914" s="5">
        <f>[1]!s_info_zjtxornot1(A1914,"")</f>
        <v>0</v>
      </c>
      <c r="AC1914" s="22" t="str">
        <f>[1]!s_info_nature1(A1914,"")</f>
        <v>地方国有企业</v>
      </c>
      <c r="AD1914" s="6" t="str">
        <f>[1]!s_info_city(A1914)</f>
        <v>南京市</v>
      </c>
      <c r="AE1914" s="6" t="str">
        <f>[1]!s_info_province(A1914)</f>
        <v>江苏省</v>
      </c>
      <c r="AF1914">
        <v>118.767413</v>
      </c>
      <c r="AG1914">
        <v>32.041544000000002</v>
      </c>
    </row>
    <row r="1915" spans="1:33" x14ac:dyDescent="0.3">
      <c r="A1915" s="12" t="s">
        <v>4356</v>
      </c>
      <c r="B1915" s="12" t="s">
        <v>4357</v>
      </c>
      <c r="C1915" s="16" t="str">
        <f>[1]!s_info_mkt(A1915)</f>
        <v>创业板</v>
      </c>
      <c r="D1915" s="16" t="str">
        <f>[1]!s_ipo_listeddate(A1915)</f>
        <v>2021-12-28</v>
      </c>
      <c r="E1915" s="16" t="str">
        <f>[1]!lastradeday_s("000002","")</f>
        <v>2026-06-22</v>
      </c>
      <c r="F1915" s="16" t="str">
        <f>[1]!s_info_industry_csrc2023(A1915,"",3)</f>
        <v>批发业</v>
      </c>
      <c r="G1915" s="16" t="str">
        <f>[1]!s_info_industry_csrc2023(A1915,"",1)</f>
        <v>批发和零售业</v>
      </c>
      <c r="H1915" s="16">
        <f>[1]!s_is(A1915,83,"FY","YTD","20251231",1,"",100000000)</f>
        <v>10.8370636404</v>
      </c>
      <c r="I1915" s="16">
        <f>[1]!s_is(A1915,83,"FY","YTD","20241231",1,"",100000000)</f>
        <v>11.177563681400001</v>
      </c>
      <c r="J1915" s="16">
        <f t="shared" si="87"/>
        <v>-3.0462813785316123E-2</v>
      </c>
      <c r="K1915" s="16">
        <f>[1]!s_is(A1915,61,"FY","YTD","20251231",1,"",100000000)</f>
        <v>-0.22948743489999998</v>
      </c>
      <c r="L1915" s="16">
        <f>[1]!s_is(A1915,61,"FY","YTD","20241231",1,"",100000000)</f>
        <v>0.1014904854</v>
      </c>
      <c r="M1915" s="16">
        <f t="shared" si="88"/>
        <v>-3.2611719117859295</v>
      </c>
      <c r="N1915" s="16">
        <f>[1]!s_fa_roe(A1915,"20251231")</f>
        <v>-1.1267</v>
      </c>
      <c r="O1915" s="16">
        <f>[1]!s_stmnote_rdexp(A1915,"20251231",1,10000)</f>
        <v>6700.9855470000002</v>
      </c>
      <c r="P1915" s="20">
        <f t="shared" si="89"/>
        <v>6.1833959542500795E-2</v>
      </c>
      <c r="Q1915" s="16">
        <f>[1]!s_margin_tradingbalance(A1915,"",10000)</f>
        <v>5342.8462</v>
      </c>
      <c r="R1915" s="16">
        <f>[1]!s_margin_seclendingbalance(A1915,"",10000)</f>
        <v>0</v>
      </c>
      <c r="S1915" s="17">
        <f>[1]!s_val_ev(A1915,"",100000000)</f>
        <v>22.610606003199997</v>
      </c>
      <c r="T1915" s="17">
        <f>[1]!share_freesharesmv(A1915,"",100000000)</f>
        <v>10.697960883199999</v>
      </c>
      <c r="U1915" s="17">
        <f>[1]!s_dq_amount_btin(A1915,E1915,100000000)</f>
        <v>0.29001797000000001</v>
      </c>
      <c r="V1915" s="17">
        <f>[1]!s_dq_turn(A1915,E1915)</f>
        <v>2.0118585333251757</v>
      </c>
      <c r="W1915" s="2">
        <f>[1]!s_pq_amount(A1915,"20260101","",100000000)</f>
        <v>52.399269269999998</v>
      </c>
      <c r="X1915" s="2">
        <f>[1]!s_pq_avgamount(A1915,"20260101","",100000000)</f>
        <v>0.47635699336363635</v>
      </c>
      <c r="Y1915" s="17">
        <f>[1]!s_ipo_dilutedpe(A1915)</f>
        <v>104.09</v>
      </c>
      <c r="Z1915" s="12">
        <f>[1]!s_ipo_collection_total(A1915,100000000)</f>
        <v>18.6463344808</v>
      </c>
      <c r="AA1915" s="2">
        <f>[1]!s_val_pe_ttm(A1915,E1915)</f>
        <v>-89.595596313476563</v>
      </c>
      <c r="AB1915" s="5">
        <f>[1]!s_info_zjtxornot1(A1915,"")</f>
        <v>0</v>
      </c>
      <c r="AC1915" s="22" t="str">
        <f>[1]!s_info_nature1(A1915,"")</f>
        <v>民营企业</v>
      </c>
      <c r="AD1915" s="6" t="str">
        <f>[1]!s_info_city(A1915)</f>
        <v>上海市</v>
      </c>
      <c r="AE1915" s="6" t="str">
        <f>[1]!s_info_province(A1915)</f>
        <v>上海</v>
      </c>
      <c r="AF1915">
        <v>121.472644</v>
      </c>
      <c r="AG1915">
        <v>31.231705999999999</v>
      </c>
    </row>
    <row r="1916" spans="1:33" x14ac:dyDescent="0.3">
      <c r="A1916" s="12" t="s">
        <v>4358</v>
      </c>
      <c r="B1916" s="12" t="s">
        <v>4359</v>
      </c>
      <c r="C1916" s="16" t="str">
        <f>[1]!s_info_mkt(A1916)</f>
        <v>创业板</v>
      </c>
      <c r="D1916" s="16" t="str">
        <f>[1]!s_ipo_listeddate(A1916)</f>
        <v>2017-02-15</v>
      </c>
      <c r="E1916" s="16" t="str">
        <f>[1]!lastradeday_s("000002","")</f>
        <v>2026-06-22</v>
      </c>
      <c r="F1916" s="16" t="str">
        <f>[1]!s_info_industry_csrc2023(A1916,"",3)</f>
        <v>计算机、通信和其他电子设备制造业</v>
      </c>
      <c r="G1916" s="16" t="str">
        <f>[1]!s_info_industry_csrc2023(A1916,"",1)</f>
        <v>制造业</v>
      </c>
      <c r="H1916" s="16">
        <f>[1]!s_is(A1916,83,"FY","YTD","20251231",1,"",100000000)</f>
        <v>4.7365468562000004</v>
      </c>
      <c r="I1916" s="16">
        <f>[1]!s_is(A1916,83,"FY","YTD","20241231",1,"",100000000)</f>
        <v>2.7715058064</v>
      </c>
      <c r="J1916" s="16">
        <f t="shared" si="87"/>
        <v>0.70901567128681453</v>
      </c>
      <c r="K1916" s="16">
        <f>[1]!s_is(A1916,61,"FY","YTD","20251231",1,"",100000000)</f>
        <v>-8.64884343E-2</v>
      </c>
      <c r="L1916" s="16">
        <f>[1]!s_is(A1916,61,"FY","YTD","20241231",1,"",100000000)</f>
        <v>-0.1833268462</v>
      </c>
      <c r="M1916" s="16">
        <f t="shared" si="88"/>
        <v>0.52822821047362789</v>
      </c>
      <c r="N1916" s="16">
        <f>[1]!s_fa_roe(A1916,"20251231")</f>
        <v>-1.6751</v>
      </c>
      <c r="O1916" s="16">
        <f>[1]!s_stmnote_rdexp(A1916,"20251231",1,10000)</f>
        <v>2372.6340989999999</v>
      </c>
      <c r="P1916" s="20">
        <f t="shared" si="89"/>
        <v>5.0092064346292521E-2</v>
      </c>
      <c r="Q1916" s="16">
        <f>[1]!s_margin_tradingbalance(A1916,"",10000)</f>
        <v>0</v>
      </c>
      <c r="R1916" s="16">
        <f>[1]!s_margin_seclendingbalance(A1916,"",10000)</f>
        <v>0</v>
      </c>
      <c r="S1916" s="17">
        <f>[1]!s_val_ev(A1916,"",100000000)</f>
        <v>21.9042742</v>
      </c>
      <c r="T1916" s="17">
        <f>[1]!share_freesharesmv(A1916,"",100000000)</f>
        <v>11.335337729500001</v>
      </c>
      <c r="U1916" s="17">
        <f>[1]!s_dq_amount_btin(A1916,E1916,100000000)</f>
        <v>0.87605712000000002</v>
      </c>
      <c r="V1916" s="17">
        <f>[1]!s_dq_turn(A1916,E1916)</f>
        <v>5.2580076501857631</v>
      </c>
      <c r="W1916" s="2">
        <f>[1]!s_pq_amount(A1916,"20260101","",100000000)</f>
        <v>112.50388319</v>
      </c>
      <c r="X1916" s="2">
        <f>[1]!s_pq_avgamount(A1916,"20260101","",100000000)</f>
        <v>1.0227625744545454</v>
      </c>
      <c r="Y1916" s="17">
        <f>[1]!s_ipo_dilutedpe(A1916)</f>
        <v>22.98</v>
      </c>
      <c r="Z1916" s="12">
        <f>[1]!s_ipo_collection_total(A1916,100000000)</f>
        <v>2.8740000000000001</v>
      </c>
      <c r="AA1916" s="2">
        <f>[1]!s_val_pe_ttm(A1916,E1916)</f>
        <v>-56.892189025878906</v>
      </c>
      <c r="AB1916" s="5">
        <f>[1]!s_info_zjtxornot1(A1916,"")</f>
        <v>1</v>
      </c>
      <c r="AC1916" s="22" t="str">
        <f>[1]!s_info_nature1(A1916,"")</f>
        <v>民营企业</v>
      </c>
      <c r="AD1916" s="6" t="str">
        <f>[1]!s_info_city(A1916)</f>
        <v>深圳市</v>
      </c>
      <c r="AE1916" s="6" t="str">
        <f>[1]!s_info_province(A1916)</f>
        <v>广东省</v>
      </c>
      <c r="AF1916">
        <v>114.085947</v>
      </c>
      <c r="AG1916">
        <v>22.547000000000001</v>
      </c>
    </row>
    <row r="1917" spans="1:33" x14ac:dyDescent="0.3">
      <c r="A1917" s="12" t="s">
        <v>4360</v>
      </c>
      <c r="B1917" s="12" t="s">
        <v>4361</v>
      </c>
      <c r="C1917" s="16" t="str">
        <f>[1]!s_info_mkt(A1917)</f>
        <v>主板</v>
      </c>
      <c r="D1917" s="16" t="str">
        <f>[1]!s_ipo_listeddate(A1917)</f>
        <v>2010-09-08</v>
      </c>
      <c r="E1917" s="16" t="str">
        <f>[1]!lastradeday_s("000002","")</f>
        <v>2026-06-22</v>
      </c>
      <c r="F1917" s="16" t="str">
        <f>[1]!s_info_industry_csrc2023(A1917,"",3)</f>
        <v>互联网和相关服务</v>
      </c>
      <c r="G1917" s="16" t="str">
        <f>[1]!s_info_industry_csrc2023(A1917,"",1)</f>
        <v>信息传输、软件和信息技术服务业</v>
      </c>
      <c r="H1917" s="16">
        <f>[1]!s_is(A1917,83,"FY","YTD","20251231",1,"",100000000)</f>
        <v>7.9723460602999996</v>
      </c>
      <c r="I1917" s="16">
        <f>[1]!s_is(A1917,83,"FY","YTD","20241231",1,"",100000000)</f>
        <v>8.6766431311000005</v>
      </c>
      <c r="J1917" s="16">
        <f t="shared" si="87"/>
        <v>-8.1171607516686284E-2</v>
      </c>
      <c r="K1917" s="16">
        <f>[1]!s_is(A1917,61,"FY","YTD","20251231",1,"",100000000)</f>
        <v>-2.8442982351999997</v>
      </c>
      <c r="L1917" s="16">
        <f>[1]!s_is(A1917,61,"FY","YTD","20241231",1,"",100000000)</f>
        <v>0.68536273560000005</v>
      </c>
      <c r="M1917" s="16">
        <f t="shared" si="88"/>
        <v>-5.1500625689985347</v>
      </c>
      <c r="N1917" s="16">
        <f>[1]!s_fa_roe(A1917,"20251231")</f>
        <v>-16.325500000000002</v>
      </c>
      <c r="O1917" s="16">
        <f>[1]!s_stmnote_rdexp(A1917,"20251231",1,10000)</f>
        <v>7339.3235450000002</v>
      </c>
      <c r="P1917" s="20">
        <f t="shared" si="89"/>
        <v>9.2059771232808493E-2</v>
      </c>
      <c r="Q1917" s="16">
        <f>[1]!s_margin_tradingbalance(A1917,"",10000)</f>
        <v>57390.294999999998</v>
      </c>
      <c r="R1917" s="16">
        <f>[1]!s_margin_seclendingbalance(A1917,"",10000)</f>
        <v>166.23570000000001</v>
      </c>
      <c r="S1917" s="17">
        <f>[1]!s_val_ev(A1917,"",100000000)</f>
        <v>71.931948957900005</v>
      </c>
      <c r="T1917" s="17">
        <f>[1]!share_freesharesmv(A1917,"",100000000)</f>
        <v>63.013386387200001</v>
      </c>
      <c r="U1917" s="17">
        <f>[1]!s_dq_amount_btin(A1917,E1917,100000000)</f>
        <v>2.5433447999999999</v>
      </c>
      <c r="V1917" s="17">
        <f>[1]!s_dq_turn(A1917,E1917)</f>
        <v>3.6543430560021197</v>
      </c>
      <c r="W1917" s="2">
        <f>[1]!s_pq_amount(A1917,"20260101","",100000000)</f>
        <v>1062.8972309799999</v>
      </c>
      <c r="X1917" s="2">
        <f>[1]!s_pq_avgamount(A1917,"20260101","",100000000)</f>
        <v>9.6627020998181816</v>
      </c>
      <c r="Y1917" s="17">
        <f>[1]!s_ipo_dilutedpe(A1917)</f>
        <v>50</v>
      </c>
      <c r="Z1917" s="12">
        <f>[1]!s_ipo_collection_total(A1917,100000000)</f>
        <v>7.8</v>
      </c>
      <c r="AA1917" s="2">
        <f>[1]!s_val_pe_ttm(A1917,E1917)</f>
        <v>-23.002874374389648</v>
      </c>
      <c r="AB1917" s="5">
        <f>[1]!s_info_zjtxornot1(A1917,"")</f>
        <v>0</v>
      </c>
      <c r="AC1917" s="22" t="str">
        <f>[1]!s_info_nature1(A1917,"")</f>
        <v>民营企业</v>
      </c>
      <c r="AD1917" s="6" t="str">
        <f>[1]!s_info_city(A1917)</f>
        <v>北京市</v>
      </c>
      <c r="AE1917" s="6" t="str">
        <f>[1]!s_info_province(A1917)</f>
        <v>北京</v>
      </c>
      <c r="AF1917">
        <v>116.40528500000001</v>
      </c>
      <c r="AG1917">
        <v>39.904989</v>
      </c>
    </row>
    <row r="1918" spans="1:33" x14ac:dyDescent="0.3">
      <c r="A1918" s="12" t="s">
        <v>4362</v>
      </c>
      <c r="B1918" s="12" t="s">
        <v>4363</v>
      </c>
      <c r="C1918" s="16" t="str">
        <f>[1]!s_info_mkt(A1918)</f>
        <v>创业板</v>
      </c>
      <c r="D1918" s="16" t="str">
        <f>[1]!s_ipo_listeddate(A1918)</f>
        <v>2021-01-20</v>
      </c>
      <c r="E1918" s="16" t="str">
        <f>[1]!lastradeday_s("000002","")</f>
        <v>2026-06-22</v>
      </c>
      <c r="F1918" s="16" t="str">
        <f>[1]!s_info_industry_csrc2023(A1918,"",3)</f>
        <v>生态保护和环境治理业</v>
      </c>
      <c r="G1918" s="16" t="str">
        <f>[1]!s_info_industry_csrc2023(A1918,"",1)</f>
        <v>水利、环境和公共设施管理业</v>
      </c>
      <c r="H1918" s="16">
        <f>[1]!s_is(A1918,83,"FY","YTD","20251231",1,"",100000000)</f>
        <v>3.5522960747000001</v>
      </c>
      <c r="I1918" s="16">
        <f>[1]!s_is(A1918,83,"FY","YTD","20241231",1,"",100000000)</f>
        <v>2.7941518676999997</v>
      </c>
      <c r="J1918" s="16">
        <f t="shared" si="87"/>
        <v>0.27133249833841888</v>
      </c>
      <c r="K1918" s="16">
        <f>[1]!s_is(A1918,61,"FY","YTD","20251231",1,"",100000000)</f>
        <v>-0.39746186490000002</v>
      </c>
      <c r="L1918" s="16">
        <f>[1]!s_is(A1918,61,"FY","YTD","20241231",1,"",100000000)</f>
        <v>-0.41731609219999999</v>
      </c>
      <c r="M1918" s="16">
        <f t="shared" si="88"/>
        <v>4.7575992565570116E-2</v>
      </c>
      <c r="N1918" s="16">
        <f>[1]!s_fa_roe(A1918,"20251231")</f>
        <v>-5.0510999999999999</v>
      </c>
      <c r="O1918" s="16">
        <f>[1]!s_stmnote_rdexp(A1918,"20251231",1,10000)</f>
        <v>1374.6294439999999</v>
      </c>
      <c r="P1918" s="20">
        <f t="shared" si="89"/>
        <v>3.8696927707978022E-2</v>
      </c>
      <c r="Q1918" s="16">
        <f>[1]!s_margin_tradingbalance(A1918,"",10000)</f>
        <v>4012.9477999999999</v>
      </c>
      <c r="R1918" s="16">
        <f>[1]!s_margin_seclendingbalance(A1918,"",10000)</f>
        <v>0</v>
      </c>
      <c r="S1918" s="17">
        <f>[1]!s_val_ev(A1918,"",100000000)</f>
        <v>14.917810732399998</v>
      </c>
      <c r="T1918" s="17">
        <f>[1]!share_freesharesmv(A1918,"",100000000)</f>
        <v>11.5547349198</v>
      </c>
      <c r="U1918" s="17">
        <f>[1]!s_dq_amount_btin(A1918,E1918,100000000)</f>
        <v>0.87310350000000003</v>
      </c>
      <c r="V1918" s="17">
        <f>[1]!s_dq_turn(A1918,E1918)</f>
        <v>6.3747109323266029</v>
      </c>
      <c r="W1918" s="2">
        <f>[1]!s_pq_amount(A1918,"20260101","",100000000)</f>
        <v>54.125197540000002</v>
      </c>
      <c r="X1918" s="2">
        <f>[1]!s_pq_avgamount(A1918,"20260101","",100000000)</f>
        <v>0.49204725036363639</v>
      </c>
      <c r="Y1918" s="17">
        <f>[1]!s_ipo_dilutedpe(A1918)</f>
        <v>17.25</v>
      </c>
      <c r="Z1918" s="12">
        <f>[1]!s_ipo_collection_total(A1918,100000000)</f>
        <v>2.8641549999999998</v>
      </c>
      <c r="AA1918" s="2">
        <f>[1]!s_val_pe_ttm(A1918,E1918)</f>
        <v>-33.61529541015625</v>
      </c>
      <c r="AB1918" s="5">
        <f>[1]!s_info_zjtxornot1(A1918,"")</f>
        <v>1</v>
      </c>
      <c r="AC1918" s="22" t="str">
        <f>[1]!s_info_nature1(A1918,"")</f>
        <v>其他企业</v>
      </c>
      <c r="AD1918" s="6" t="str">
        <f>[1]!s_info_city(A1918)</f>
        <v>马鞍山市</v>
      </c>
      <c r="AE1918" s="6" t="str">
        <f>[1]!s_info_province(A1918)</f>
        <v>安徽省</v>
      </c>
      <c r="AF1918">
        <v>118.50790600000001</v>
      </c>
      <c r="AG1918">
        <v>31.689361999999999</v>
      </c>
    </row>
    <row r="1919" spans="1:33" x14ac:dyDescent="0.3">
      <c r="A1919" s="12" t="s">
        <v>4364</v>
      </c>
      <c r="B1919" s="12" t="s">
        <v>4365</v>
      </c>
      <c r="C1919" s="16" t="str">
        <f>[1]!s_info_mkt(A1919)</f>
        <v>创业板</v>
      </c>
      <c r="D1919" s="16" t="str">
        <f>[1]!s_ipo_listeddate(A1919)</f>
        <v>2018-02-06</v>
      </c>
      <c r="E1919" s="16" t="str">
        <f>[1]!lastradeday_s("000002","")</f>
        <v>2026-06-22</v>
      </c>
      <c r="F1919" s="16" t="str">
        <f>[1]!s_info_industry_csrc2023(A1919,"",3)</f>
        <v>橡胶和塑料制品业</v>
      </c>
      <c r="G1919" s="16" t="str">
        <f>[1]!s_info_industry_csrc2023(A1919,"",1)</f>
        <v>制造业</v>
      </c>
      <c r="H1919" s="16">
        <f>[1]!s_is(A1919,83,"FY","YTD","20251231",1,"",100000000)</f>
        <v>28.605415638299998</v>
      </c>
      <c r="I1919" s="16">
        <f>[1]!s_is(A1919,83,"FY","YTD","20241231",1,"",100000000)</f>
        <v>23.873837428800002</v>
      </c>
      <c r="J1919" s="16">
        <f t="shared" si="87"/>
        <v>0.19819093698745305</v>
      </c>
      <c r="K1919" s="16">
        <f>[1]!s_is(A1919,61,"FY","YTD","20251231",1,"",100000000)</f>
        <v>1.3245680709000001</v>
      </c>
      <c r="L1919" s="16">
        <f>[1]!s_is(A1919,61,"FY","YTD","20241231",1,"",100000000)</f>
        <v>0.84339708459999996</v>
      </c>
      <c r="M1919" s="16">
        <f t="shared" si="88"/>
        <v>0.57051535401999431</v>
      </c>
      <c r="N1919" s="16">
        <f>[1]!s_fa_roe(A1919,"20251231")</f>
        <v>12.900499999999999</v>
      </c>
      <c r="O1919" s="16">
        <f>[1]!s_stmnote_rdexp(A1919,"20251231",1,10000)</f>
        <v>12207.483990000001</v>
      </c>
      <c r="P1919" s="20">
        <f t="shared" si="89"/>
        <v>4.2675429521308234E-2</v>
      </c>
      <c r="Q1919" s="16">
        <f>[1]!s_margin_tradingbalance(A1919,"",10000)</f>
        <v>0</v>
      </c>
      <c r="R1919" s="16">
        <f>[1]!s_margin_seclendingbalance(A1919,"",10000)</f>
        <v>0</v>
      </c>
      <c r="S1919" s="17">
        <f>[1]!s_val_ev(A1919,"",100000000)</f>
        <v>28.763190697799999</v>
      </c>
      <c r="T1919" s="17">
        <f>[1]!share_freesharesmv(A1919,"",100000000)</f>
        <v>16.571477142599999</v>
      </c>
      <c r="U1919" s="17">
        <f>[1]!s_dq_amount_btin(A1919,E1919,100000000)</f>
        <v>0.78386818999999996</v>
      </c>
      <c r="V1919" s="17">
        <f>[1]!s_dq_turn(A1919,E1919)</f>
        <v>3.4882296288879409</v>
      </c>
      <c r="W1919" s="2">
        <f>[1]!s_pq_amount(A1919,"20260101","",100000000)</f>
        <v>122.54578624</v>
      </c>
      <c r="X1919" s="2">
        <f>[1]!s_pq_avgamount(A1919,"20260101","",100000000)</f>
        <v>1.1140526021818182</v>
      </c>
      <c r="Y1919" s="17">
        <f>[1]!s_ipo_dilutedpe(A1919)</f>
        <v>22.99</v>
      </c>
      <c r="Z1919" s="12">
        <f>[1]!s_ipo_collection_total(A1919,100000000)</f>
        <v>2.8847999999999998</v>
      </c>
      <c r="AA1919" s="2">
        <f>[1]!s_val_pe_ttm(A1919,E1919)</f>
        <v>22.515348434448242</v>
      </c>
      <c r="AB1919" s="5">
        <f>[1]!s_info_zjtxornot1(A1919,"")</f>
        <v>1</v>
      </c>
      <c r="AC1919" s="22" t="str">
        <f>[1]!s_info_nature1(A1919,"")</f>
        <v>民营企业</v>
      </c>
      <c r="AD1919" s="6" t="str">
        <f>[1]!s_info_city(A1919)</f>
        <v>南京市</v>
      </c>
      <c r="AE1919" s="6" t="str">
        <f>[1]!s_info_province(A1919)</f>
        <v>江苏省</v>
      </c>
      <c r="AF1919">
        <v>118.767413</v>
      </c>
      <c r="AG1919">
        <v>32.041544000000002</v>
      </c>
    </row>
    <row r="1920" spans="1:33" x14ac:dyDescent="0.3">
      <c r="A1920" s="12" t="s">
        <v>4366</v>
      </c>
      <c r="B1920" s="12" t="s">
        <v>4367</v>
      </c>
      <c r="C1920" s="16" t="str">
        <f>[1]!s_info_mkt(A1920)</f>
        <v>主板</v>
      </c>
      <c r="D1920" s="16" t="str">
        <f>[1]!s_ipo_listeddate(A1920)</f>
        <v>1996-11-12</v>
      </c>
      <c r="E1920" s="16" t="str">
        <f>[1]!lastradeday_s("000002","")</f>
        <v>2026-06-22</v>
      </c>
      <c r="F1920" s="16" t="str">
        <f>[1]!s_info_industry_csrc2023(A1920,"",3)</f>
        <v>有色金属冶炼和压延加工业</v>
      </c>
      <c r="G1920" s="16" t="str">
        <f>[1]!s_info_industry_csrc2023(A1920,"",1)</f>
        <v>制造业</v>
      </c>
      <c r="H1920" s="16">
        <f>[1]!s_is(A1920,83,"FY","YTD","20251231",1,"",100000000)</f>
        <v>2.9158022760000004</v>
      </c>
      <c r="I1920" s="16">
        <f>[1]!s_is(A1920,83,"FY","YTD","20241231",1,"",100000000)</f>
        <v>2.771847465</v>
      </c>
      <c r="J1920" s="16">
        <f t="shared" si="87"/>
        <v>5.1934607808586719E-2</v>
      </c>
      <c r="K1920" s="16">
        <f>[1]!s_is(A1920,61,"FY","YTD","20251231",1,"",100000000)</f>
        <v>7.5716920999999993E-2</v>
      </c>
      <c r="L1920" s="16">
        <f>[1]!s_is(A1920,61,"FY","YTD","20241231",1,"",100000000)</f>
        <v>0.11677875119999999</v>
      </c>
      <c r="M1920" s="16">
        <f t="shared" si="88"/>
        <v>-0.35162073389255427</v>
      </c>
      <c r="N1920" s="16">
        <f>[1]!s_fa_roe(A1920,"20251231")</f>
        <v>3.9171999999999998</v>
      </c>
      <c r="O1920" s="16">
        <f>[1]!s_stmnote_rdexp(A1920,"20251231",1,10000)</f>
        <v>0</v>
      </c>
      <c r="P1920" s="20">
        <f t="shared" si="89"/>
        <v>0</v>
      </c>
      <c r="Q1920" s="16">
        <f>[1]!s_margin_tradingbalance(A1920,"",10000)</f>
        <v>0</v>
      </c>
      <c r="R1920" s="16">
        <f>[1]!s_margin_seclendingbalance(A1920,"",10000)</f>
        <v>0</v>
      </c>
      <c r="S1920" s="17">
        <f>[1]!s_val_ev(A1920,"",100000000)</f>
        <v>20.295105857099998</v>
      </c>
      <c r="T1920" s="17">
        <f>[1]!share_freesharesmv(A1920,"",100000000)</f>
        <v>16.085242772099999</v>
      </c>
      <c r="U1920" s="17">
        <f>[1]!s_dq_amount_btin(A1920,E1920,100000000)</f>
        <v>0.73219993000000005</v>
      </c>
      <c r="V1920" s="17">
        <f>[1]!s_dq_turn(A1920,E1920)</f>
        <v>3.685347344941746</v>
      </c>
      <c r="W1920" s="2">
        <f>[1]!s_pq_amount(A1920,"20260101","",100000000)</f>
        <v>96.814176579999994</v>
      </c>
      <c r="X1920" s="2">
        <f>[1]!s_pq_avgamount(A1920,"20260101","",100000000)</f>
        <v>0.88012887799999995</v>
      </c>
      <c r="Y1920" s="17">
        <f>[1]!s_ipo_dilutedpe(A1920)</f>
        <v>0</v>
      </c>
      <c r="Z1920" s="12">
        <f>[1]!s_ipo_collection_total(A1920,100000000)</f>
        <v>0.14000000000000001</v>
      </c>
      <c r="AA1920" s="2">
        <f>[1]!s_val_pe_ttm(A1920,E1920)</f>
        <v>274.52774047851563</v>
      </c>
      <c r="AB1920" s="5">
        <f>[1]!s_info_zjtxornot1(A1920,"")</f>
        <v>0</v>
      </c>
      <c r="AC1920" s="22" t="str">
        <f>[1]!s_info_nature1(A1920,"")</f>
        <v>民营企业</v>
      </c>
      <c r="AD1920" s="6" t="str">
        <f>[1]!s_info_city(A1920)</f>
        <v>昌吉市</v>
      </c>
      <c r="AE1920" s="6" t="str">
        <f>[1]!s_info_province(A1920)</f>
        <v>新疆维吾尔自治区</v>
      </c>
      <c r="AF1920">
        <v>87.073617999999996</v>
      </c>
      <c r="AG1920">
        <v>44.175083000000001</v>
      </c>
    </row>
    <row r="1921" spans="1:33" x14ac:dyDescent="0.3">
      <c r="A1921" s="12" t="s">
        <v>4368</v>
      </c>
      <c r="B1921" s="12" t="s">
        <v>4369</v>
      </c>
      <c r="C1921" s="16" t="str">
        <f>[1]!s_info_mkt(A1921)</f>
        <v>科创板</v>
      </c>
      <c r="D1921" s="16" t="str">
        <f>[1]!s_ipo_listeddate(A1921)</f>
        <v>2021-01-18</v>
      </c>
      <c r="E1921" s="16" t="str">
        <f>[1]!lastradeday_s("000002","")</f>
        <v>2026-06-22</v>
      </c>
      <c r="F1921" s="16" t="str">
        <f>[1]!s_info_industry_csrc2023(A1921,"",3)</f>
        <v>医药制造业</v>
      </c>
      <c r="G1921" s="16" t="str">
        <f>[1]!s_info_industry_csrc2023(A1921,"",1)</f>
        <v>制造业</v>
      </c>
      <c r="H1921" s="16">
        <f>[1]!s_is(A1921,83,"FY","YTD","20251231",1,"",100000000)</f>
        <v>1.248186247</v>
      </c>
      <c r="I1921" s="16">
        <f>[1]!s_is(A1921,83,"FY","YTD","20241231",1,"",100000000)</f>
        <v>1.7865187266</v>
      </c>
      <c r="J1921" s="16">
        <f t="shared" si="87"/>
        <v>-0.30133044315999058</v>
      </c>
      <c r="K1921" s="16">
        <f>[1]!s_is(A1921,61,"FY","YTD","20251231",1,"",100000000)</f>
        <v>-0.34297566549999997</v>
      </c>
      <c r="L1921" s="16">
        <f>[1]!s_is(A1921,61,"FY","YTD","20241231",1,"",100000000)</f>
        <v>-1.2746212370999999</v>
      </c>
      <c r="M1921" s="16">
        <f t="shared" si="88"/>
        <v>0.73091954259264236</v>
      </c>
      <c r="N1921" s="16">
        <f>[1]!s_fa_roe(A1921,"20251231")</f>
        <v>-0.9819</v>
      </c>
      <c r="O1921" s="16">
        <f>[1]!s_stmnote_rdexp(A1921,"20251231",1,10000)</f>
        <v>5086.9097229999998</v>
      </c>
      <c r="P1921" s="20">
        <f t="shared" si="89"/>
        <v>0.40754412534397999</v>
      </c>
      <c r="Q1921" s="16">
        <f>[1]!s_margin_tradingbalance(A1921,"",10000)</f>
        <v>14545.814700000001</v>
      </c>
      <c r="R1921" s="16">
        <f>[1]!s_margin_seclendingbalance(A1921,"",10000)</f>
        <v>0.32740000000000002</v>
      </c>
      <c r="S1921" s="17">
        <f>[1]!s_val_ev(A1921,"",100000000)</f>
        <v>31.4370486364</v>
      </c>
      <c r="T1921" s="17">
        <f>[1]!share_freesharesmv(A1921,"",100000000)</f>
        <v>19.826101420399997</v>
      </c>
      <c r="U1921" s="17">
        <f>[1]!s_dq_amount_btin(A1921,E1921,100000000)</f>
        <v>0.68418528999999995</v>
      </c>
      <c r="V1921" s="17">
        <f>[1]!s_dq_turn(A1921,E1921)</f>
        <v>2.2471700488513098</v>
      </c>
      <c r="W1921" s="2">
        <f>[1]!s_pq_amount(A1921,"20260101","",100000000)</f>
        <v>97.163920719999993</v>
      </c>
      <c r="X1921" s="2">
        <f>[1]!s_pq_avgamount(A1921,"20260101","",100000000)</f>
        <v>0.88330837018181818</v>
      </c>
      <c r="Y1921" s="17">
        <f>[1]!s_ipo_dilutedpe(A1921)</f>
        <v>189.85</v>
      </c>
      <c r="Z1921" s="12">
        <f>[1]!s_ipo_collection_total(A1921,100000000)</f>
        <v>21.0378052336</v>
      </c>
      <c r="AA1921" s="2">
        <f>[1]!s_val_pe_ttm(A1921,E1921)</f>
        <v>-71.789688110351563</v>
      </c>
      <c r="AB1921" s="5">
        <f>[1]!s_info_zjtxornot1(A1921,"")</f>
        <v>0</v>
      </c>
      <c r="AC1921" s="22" t="str">
        <f>[1]!s_info_nature1(A1921,"")</f>
        <v>民营企业</v>
      </c>
      <c r="AD1921" s="6" t="str">
        <f>[1]!s_info_city(A1921)</f>
        <v>上海市</v>
      </c>
      <c r="AE1921" s="6" t="str">
        <f>[1]!s_info_province(A1921)</f>
        <v>上海</v>
      </c>
      <c r="AF1921">
        <v>121.472644</v>
      </c>
      <c r="AG1921">
        <v>31.231705999999999</v>
      </c>
    </row>
    <row r="1922" spans="1:33" x14ac:dyDescent="0.3">
      <c r="A1922" s="12" t="s">
        <v>4370</v>
      </c>
      <c r="B1922" s="12" t="s">
        <v>4371</v>
      </c>
      <c r="C1922" s="16" t="str">
        <f>[1]!s_info_mkt(A1922)</f>
        <v>主板</v>
      </c>
      <c r="D1922" s="16" t="str">
        <f>[1]!s_ipo_listeddate(A1922)</f>
        <v>2017-05-22</v>
      </c>
      <c r="E1922" s="16" t="str">
        <f>[1]!lastradeday_s("000002","")</f>
        <v>2026-06-22</v>
      </c>
      <c r="F1922" s="16" t="str">
        <f>[1]!s_info_industry_csrc2023(A1922,"",3)</f>
        <v>软件和信息技术服务业</v>
      </c>
      <c r="G1922" s="16" t="str">
        <f>[1]!s_info_industry_csrc2023(A1922,"",1)</f>
        <v>信息传输、软件和信息技术服务业</v>
      </c>
      <c r="H1922" s="16">
        <f>[1]!s_is(A1922,83,"FY","YTD","20251231",1,"",100000000)</f>
        <v>5.8153883083000002</v>
      </c>
      <c r="I1922" s="16">
        <f>[1]!s_is(A1922,83,"FY","YTD","20241231",1,"",100000000)</f>
        <v>6.6373073155999993</v>
      </c>
      <c r="J1922" s="16">
        <f t="shared" si="87"/>
        <v>-0.12383320045588386</v>
      </c>
      <c r="K1922" s="16">
        <f>[1]!s_is(A1922,61,"FY","YTD","20251231",1,"",100000000)</f>
        <v>1.7820304256000001</v>
      </c>
      <c r="L1922" s="16">
        <f>[1]!s_is(A1922,61,"FY","YTD","20241231",1,"",100000000)</f>
        <v>1.9399006118000002</v>
      </c>
      <c r="M1922" s="16">
        <f t="shared" si="88"/>
        <v>-8.1380553848846432E-2</v>
      </c>
      <c r="N1922" s="16">
        <f>[1]!s_fa_roe(A1922,"20251231")</f>
        <v>11.9672</v>
      </c>
      <c r="O1922" s="16">
        <f>[1]!s_stmnote_rdexp(A1922,"20251231",1,10000)</f>
        <v>13639.964288999998</v>
      </c>
      <c r="P1922" s="20">
        <f t="shared" si="89"/>
        <v>0.23454950152739393</v>
      </c>
      <c r="Q1922" s="16">
        <f>[1]!s_margin_tradingbalance(A1922,"",10000)</f>
        <v>25629.3128</v>
      </c>
      <c r="R1922" s="16">
        <f>[1]!s_margin_seclendingbalance(A1922,"",10000)</f>
        <v>12.2765</v>
      </c>
      <c r="S1922" s="17">
        <f>[1]!s_val_ev(A1922,"",100000000)</f>
        <v>62.0039379121</v>
      </c>
      <c r="T1922" s="17">
        <f>[1]!share_freesharesmv(A1922,"",100000000)</f>
        <v>36.642624025799996</v>
      </c>
      <c r="U1922" s="17">
        <f>[1]!s_dq_amount_btin(A1922,E1922,100000000)</f>
        <v>2.57876642</v>
      </c>
      <c r="V1922" s="17">
        <f>[1]!s_dq_turn(A1922,E1922)</f>
        <v>4.2992309548150089</v>
      </c>
      <c r="W1922" s="2">
        <f>[1]!s_pq_amount(A1922,"20260101","",100000000)</f>
        <v>188.82958429999999</v>
      </c>
      <c r="X1922" s="2">
        <f>[1]!s_pq_avgamount(A1922,"20260101","",100000000)</f>
        <v>1.7166325845454546</v>
      </c>
      <c r="Y1922" s="17">
        <f>[1]!s_ipo_dilutedpe(A1922)</f>
        <v>22.98</v>
      </c>
      <c r="Z1922" s="12">
        <f>[1]!s_ipo_collection_total(A1922,100000000)</f>
        <v>4.0100249999999997</v>
      </c>
      <c r="AA1922" s="2">
        <f>[1]!s_val_pe_ttm(A1922,E1922)</f>
        <v>30.495529174804688</v>
      </c>
      <c r="AB1922" s="5">
        <f>[1]!s_info_zjtxornot1(A1922,"")</f>
        <v>0</v>
      </c>
      <c r="AC1922" s="22" t="str">
        <f>[1]!s_info_nature1(A1922,"")</f>
        <v>民营企业</v>
      </c>
      <c r="AD1922" s="6" t="str">
        <f>[1]!s_info_city(A1922)</f>
        <v>福州市</v>
      </c>
      <c r="AE1922" s="6" t="str">
        <f>[1]!s_info_province(A1922)</f>
        <v>福建省</v>
      </c>
      <c r="AF1922">
        <v>119.30623900000001</v>
      </c>
      <c r="AG1922">
        <v>26.075302000000001</v>
      </c>
    </row>
    <row r="1923" spans="1:33" x14ac:dyDescent="0.3">
      <c r="A1923" s="12" t="s">
        <v>4372</v>
      </c>
      <c r="B1923" s="12" t="s">
        <v>4373</v>
      </c>
      <c r="C1923" s="16" t="str">
        <f>[1]!s_info_mkt(A1923)</f>
        <v>主板</v>
      </c>
      <c r="D1923" s="16" t="str">
        <f>[1]!s_ipo_listeddate(A1923)</f>
        <v>1996-08-26</v>
      </c>
      <c r="E1923" s="16" t="str">
        <f>[1]!lastradeday_s("000002","")</f>
        <v>2026-06-22</v>
      </c>
      <c r="F1923" s="16" t="str">
        <f>[1]!s_info_industry_csrc2023(A1923,"",3)</f>
        <v>汽车制造业</v>
      </c>
      <c r="G1923" s="16" t="str">
        <f>[1]!s_info_industry_csrc2023(A1923,"",1)</f>
        <v>制造业</v>
      </c>
      <c r="H1923" s="16">
        <f>[1]!s_is(A1923,83,"FY","YTD","20251231",1,"",100000000)</f>
        <v>1839.9890051366001</v>
      </c>
      <c r="I1923" s="16">
        <f>[1]!s_is(A1923,83,"FY","YTD","20241231",1,"",100000000)</f>
        <v>1688.5218383932001</v>
      </c>
      <c r="J1923" s="16">
        <f t="shared" ref="J1923:J1986" si="90">H1923/I1923-1</f>
        <v>8.9704002222166235E-2</v>
      </c>
      <c r="K1923" s="16">
        <f>[1]!s_is(A1923,61,"FY","YTD","20251231",1,"",100000000)</f>
        <v>72.072681396099995</v>
      </c>
      <c r="L1923" s="16">
        <f>[1]!s_is(A1923,61,"FY","YTD","20241231",1,"",100000000)</f>
        <v>66.907030446800007</v>
      </c>
      <c r="M1923" s="16">
        <f t="shared" ref="M1923:M1986" si="91">(K1923-L1923)/ABS(L1923)</f>
        <v>7.720639990751596E-2</v>
      </c>
      <c r="N1923" s="16">
        <f>[1]!s_fa_roe(A1923,"20251231")</f>
        <v>11.1577</v>
      </c>
      <c r="O1923" s="16">
        <f>[1]!s_stmnote_rdexp(A1923,"20251231",1,10000)</f>
        <v>650929.64853100001</v>
      </c>
      <c r="P1923" s="20">
        <f t="shared" ref="P1923:P1986" si="92">O1923/H1923/10000</f>
        <v>3.5376822726322504E-2</v>
      </c>
      <c r="Q1923" s="16">
        <f>[1]!s_margin_tradingbalance(A1923,"",10000)</f>
        <v>70996.826300000001</v>
      </c>
      <c r="R1923" s="16">
        <f>[1]!s_margin_seclendingbalance(A1923,"",10000)</f>
        <v>149.8467</v>
      </c>
      <c r="S1923" s="17">
        <f>[1]!s_val_ev(A1923,"",100000000)</f>
        <v>523.35218134399997</v>
      </c>
      <c r="T1923" s="17">
        <f>[1]!share_freesharesmv(A1923,"",100000000)</f>
        <v>218.13410192999996</v>
      </c>
      <c r="U1923" s="17">
        <f>[1]!s_dq_amount_btin(A1923,E1923,100000000)</f>
        <v>3.35601503</v>
      </c>
      <c r="V1923" s="17">
        <f>[1]!s_dq_turn(A1923,E1923)</f>
        <v>0.65114983437129204</v>
      </c>
      <c r="W1923" s="2">
        <f>[1]!s_pq_amount(A1923,"20260101","",100000000)</f>
        <v>376.12550734000001</v>
      </c>
      <c r="X1923" s="2">
        <f>[1]!s_pq_avgamount(A1923,"20260101","",100000000)</f>
        <v>3.4193227939999997</v>
      </c>
      <c r="Y1923" s="17">
        <f>[1]!s_ipo_dilutedpe(A1923)</f>
        <v>17.3</v>
      </c>
      <c r="Z1923" s="12">
        <f>[1]!s_ipo_collection_total(A1923,100000000)</f>
        <v>1.276</v>
      </c>
      <c r="AA1923" s="2">
        <f>[1]!s_val_pe_ttm(A1923,E1923)</f>
        <v>7.2881264686584473</v>
      </c>
      <c r="AB1923" s="5">
        <f>[1]!s_info_zjtxornot1(A1923,"")</f>
        <v>0</v>
      </c>
      <c r="AC1923" s="22" t="str">
        <f>[1]!s_info_nature1(A1923,"")</f>
        <v>地方国有企业</v>
      </c>
      <c r="AD1923" s="6" t="str">
        <f>[1]!s_info_city(A1923)</f>
        <v>上海市</v>
      </c>
      <c r="AE1923" s="6" t="str">
        <f>[1]!s_info_province(A1923)</f>
        <v>上海</v>
      </c>
      <c r="AF1923">
        <v>121.472644</v>
      </c>
      <c r="AG1923">
        <v>31.231705999999999</v>
      </c>
    </row>
    <row r="1924" spans="1:33" x14ac:dyDescent="0.3">
      <c r="A1924" s="12" t="s">
        <v>4374</v>
      </c>
      <c r="B1924" s="12" t="s">
        <v>4375</v>
      </c>
      <c r="C1924" s="16" t="str">
        <f>[1]!s_info_mkt(A1924)</f>
        <v>主板</v>
      </c>
      <c r="D1924" s="16" t="str">
        <f>[1]!s_ipo_listeddate(A1924)</f>
        <v>2002-11-27</v>
      </c>
      <c r="E1924" s="16" t="str">
        <f>[1]!lastradeday_s("000002","")</f>
        <v>2026-06-22</v>
      </c>
      <c r="F1924" s="16" t="str">
        <f>[1]!s_info_industry_csrc2023(A1924,"",3)</f>
        <v>批发业</v>
      </c>
      <c r="G1924" s="16" t="str">
        <f>[1]!s_info_industry_csrc2023(A1924,"",1)</f>
        <v>批发和零售业</v>
      </c>
      <c r="H1924" s="16">
        <f>[1]!s_is(A1924,83,"FY","YTD","20251231",1,"",100000000)</f>
        <v>524.68280576719997</v>
      </c>
      <c r="I1924" s="16">
        <f>[1]!s_is(A1924,83,"FY","YTD","20241231",1,"",100000000)</f>
        <v>505.97449788569998</v>
      </c>
      <c r="J1924" s="16">
        <f t="shared" si="90"/>
        <v>3.6974803986516758E-2</v>
      </c>
      <c r="K1924" s="16">
        <f>[1]!s_is(A1924,61,"FY","YTD","20251231",1,"",100000000)</f>
        <v>19.965931144599999</v>
      </c>
      <c r="L1924" s="16">
        <f>[1]!s_is(A1924,61,"FY","YTD","20241231",1,"",100000000)</f>
        <v>20.001269434899999</v>
      </c>
      <c r="M1924" s="16">
        <f t="shared" si="91"/>
        <v>-1.7668023729703352E-3</v>
      </c>
      <c r="N1924" s="16">
        <f>[1]!s_fa_roe(A1924,"20251231")</f>
        <v>11.193899999999999</v>
      </c>
      <c r="O1924" s="16">
        <f>[1]!s_stmnote_rdexp(A1924,"20251231",1,10000)</f>
        <v>8924.143043</v>
      </c>
      <c r="P1924" s="20">
        <f t="shared" si="92"/>
        <v>1.7008643974812494E-3</v>
      </c>
      <c r="Q1924" s="16">
        <f>[1]!s_margin_tradingbalance(A1924,"",10000)</f>
        <v>36578.019999999997</v>
      </c>
      <c r="R1924" s="16">
        <f>[1]!s_margin_seclendingbalance(A1924,"",10000)</f>
        <v>615.16290000000004</v>
      </c>
      <c r="S1924" s="17">
        <f>[1]!s_val_ev(A1924,"",100000000)</f>
        <v>204.470312458</v>
      </c>
      <c r="T1924" s="17">
        <f>[1]!share_freesharesmv(A1924,"",100000000)</f>
        <v>81.884791171000003</v>
      </c>
      <c r="U1924" s="17">
        <f>[1]!s_dq_amount_btin(A1924,E1924,100000000)</f>
        <v>1.2611139600000001</v>
      </c>
      <c r="V1924" s="17">
        <f>[1]!s_dq_turn(A1924,E1924)</f>
        <v>0.84756452677464122</v>
      </c>
      <c r="W1924" s="2">
        <f>[1]!s_pq_amount(A1924,"20260101","",100000000)</f>
        <v>165.97079962000001</v>
      </c>
      <c r="X1924" s="2">
        <f>[1]!s_pq_avgamount(A1924,"20260101","",100000000)</f>
        <v>1.5088254510909089</v>
      </c>
      <c r="Y1924" s="17">
        <f>[1]!s_ipo_dilutedpe(A1924)</f>
        <v>20</v>
      </c>
      <c r="Z1924" s="12">
        <f>[1]!s_ipo_collection_total(A1924,100000000)</f>
        <v>2.65</v>
      </c>
      <c r="AA1924" s="2">
        <f>[1]!s_val_pe_ttm(A1924,E1924)</f>
        <v>10.16334056854248</v>
      </c>
      <c r="AB1924" s="5">
        <f>[1]!s_info_zjtxornot1(A1924,"")</f>
        <v>0</v>
      </c>
      <c r="AC1924" s="22" t="str">
        <f>[1]!s_info_nature1(A1924,"")</f>
        <v>中央国有企业</v>
      </c>
      <c r="AD1924" s="6" t="str">
        <f>[1]!s_info_city(A1924)</f>
        <v>北京市</v>
      </c>
      <c r="AE1924" s="6" t="str">
        <f>[1]!s_info_province(A1924)</f>
        <v>北京</v>
      </c>
      <c r="AF1924">
        <v>116.40528500000001</v>
      </c>
      <c r="AG1924">
        <v>39.904989</v>
      </c>
    </row>
    <row r="1925" spans="1:33" x14ac:dyDescent="0.3">
      <c r="A1925" s="12" t="s">
        <v>4376</v>
      </c>
      <c r="B1925" s="12" t="s">
        <v>4377</v>
      </c>
      <c r="C1925" s="16" t="str">
        <f>[1]!s_info_mkt(A1925)</f>
        <v>创业板</v>
      </c>
      <c r="D1925" s="16" t="str">
        <f>[1]!s_ipo_listeddate(A1925)</f>
        <v>2024-03-20</v>
      </c>
      <c r="E1925" s="16" t="str">
        <f>[1]!lastradeday_s("000002","")</f>
        <v>2026-06-22</v>
      </c>
      <c r="F1925" s="16" t="str">
        <f>[1]!s_info_industry_csrc2023(A1925,"",3)</f>
        <v>橡胶和塑料制品业</v>
      </c>
      <c r="G1925" s="16" t="str">
        <f>[1]!s_info_industry_csrc2023(A1925,"",1)</f>
        <v>制造业</v>
      </c>
      <c r="H1925" s="16">
        <f>[1]!s_is(A1925,83,"FY","YTD","20251231",1,"",100000000)</f>
        <v>10.2598004498</v>
      </c>
      <c r="I1925" s="16">
        <f>[1]!s_is(A1925,83,"FY","YTD","20241231",1,"",100000000)</f>
        <v>8.6450071000000008</v>
      </c>
      <c r="J1925" s="16">
        <f t="shared" si="90"/>
        <v>0.18678912939238645</v>
      </c>
      <c r="K1925" s="16">
        <f>[1]!s_is(A1925,61,"FY","YTD","20251231",1,"",100000000)</f>
        <v>1.9509750780999999</v>
      </c>
      <c r="L1925" s="16">
        <f>[1]!s_is(A1925,61,"FY","YTD","20241231",1,"",100000000)</f>
        <v>1.7597574859</v>
      </c>
      <c r="M1925" s="16">
        <f t="shared" si="91"/>
        <v>0.1086613318779006</v>
      </c>
      <c r="N1925" s="16">
        <f>[1]!s_fa_roe(A1925,"20251231")</f>
        <v>14.454000000000001</v>
      </c>
      <c r="O1925" s="16">
        <f>[1]!s_stmnote_rdexp(A1925,"20251231",1,10000)</f>
        <v>4855.8152549999995</v>
      </c>
      <c r="P1925" s="20">
        <f t="shared" si="92"/>
        <v>4.7328554573346074E-2</v>
      </c>
      <c r="Q1925" s="16">
        <f>[1]!s_margin_tradingbalance(A1925,"",10000)</f>
        <v>12061.0543</v>
      </c>
      <c r="R1925" s="16">
        <f>[1]!s_margin_seclendingbalance(A1925,"",10000)</f>
        <v>27.0152</v>
      </c>
      <c r="S1925" s="17">
        <f>[1]!s_val_ev(A1925,"",100000000)</f>
        <v>68.479264000000001</v>
      </c>
      <c r="T1925" s="17">
        <f>[1]!share_freesharesmv(A1925,"",100000000)</f>
        <v>23.508265629900002</v>
      </c>
      <c r="U1925" s="17">
        <f>[1]!s_dq_amount_btin(A1925,E1925,100000000)</f>
        <v>1.9106622499999999</v>
      </c>
      <c r="V1925" s="17">
        <f>[1]!s_dq_turn(A1925,E1925)</f>
        <v>6.9653269656751897</v>
      </c>
      <c r="W1925" s="2">
        <f>[1]!s_pq_amount(A1925,"20260101","",100000000)</f>
        <v>184.41978503000001</v>
      </c>
      <c r="X1925" s="2">
        <f>[1]!s_pq_avgamount(A1925,"20260101","",100000000)</f>
        <v>1.6765435002727274</v>
      </c>
      <c r="Y1925" s="17">
        <f>[1]!s_ipo_dilutedpe(A1925)</f>
        <v>20.260000000000002</v>
      </c>
      <c r="Z1925" s="12">
        <f>[1]!s_ipo_collection_total(A1925,100000000)</f>
        <v>5.5819999999999999</v>
      </c>
      <c r="AA1925" s="2">
        <f>[1]!s_val_pe_ttm(A1925,E1925)</f>
        <v>37.267490386962891</v>
      </c>
      <c r="AB1925" s="5">
        <f>[1]!s_info_zjtxornot1(A1925,"")</f>
        <v>1</v>
      </c>
      <c r="AC1925" s="22" t="str">
        <f>[1]!s_info_nature1(A1925,"")</f>
        <v>民营企业</v>
      </c>
      <c r="AD1925" s="6" t="str">
        <f>[1]!s_info_city(A1925)</f>
        <v>深圳市</v>
      </c>
      <c r="AE1925" s="6" t="str">
        <f>[1]!s_info_province(A1925)</f>
        <v>广东省</v>
      </c>
      <c r="AF1925">
        <v>114.085947</v>
      </c>
      <c r="AG1925">
        <v>22.547000000000001</v>
      </c>
    </row>
    <row r="1926" spans="1:33" x14ac:dyDescent="0.3">
      <c r="A1926" s="12" t="s">
        <v>4378</v>
      </c>
      <c r="B1926" s="12" t="s">
        <v>4379</v>
      </c>
      <c r="C1926" s="16" t="str">
        <f>[1]!s_info_mkt(A1926)</f>
        <v>主板</v>
      </c>
      <c r="D1926" s="16" t="str">
        <f>[1]!s_ipo_listeddate(A1926)</f>
        <v>2017-06-16</v>
      </c>
      <c r="E1926" s="16" t="str">
        <f>[1]!lastradeday_s("000002","")</f>
        <v>2026-06-22</v>
      </c>
      <c r="F1926" s="16" t="str">
        <f>[1]!s_info_industry_csrc2023(A1926,"",3)</f>
        <v>医药制造业</v>
      </c>
      <c r="G1926" s="16" t="str">
        <f>[1]!s_info_industry_csrc2023(A1926,"",1)</f>
        <v>制造业</v>
      </c>
      <c r="H1926" s="16">
        <f>[1]!s_is(A1926,83,"FY","YTD","20251231",1,"",100000000)</f>
        <v>12.666615376600001</v>
      </c>
      <c r="I1926" s="16">
        <f>[1]!s_is(A1926,83,"FY","YTD","20241231",1,"",100000000)</f>
        <v>12.031922576500001</v>
      </c>
      <c r="J1926" s="16">
        <f t="shared" si="90"/>
        <v>5.2750738384873097E-2</v>
      </c>
      <c r="K1926" s="16">
        <f>[1]!s_is(A1926,61,"FY","YTD","20251231",1,"",100000000)</f>
        <v>2.4632073984999998</v>
      </c>
      <c r="L1926" s="16">
        <f>[1]!s_is(A1926,61,"FY","YTD","20241231",1,"",100000000)</f>
        <v>2.5351622044999997</v>
      </c>
      <c r="M1926" s="16">
        <f t="shared" si="91"/>
        <v>-2.8382722759229245E-2</v>
      </c>
      <c r="N1926" s="16">
        <f>[1]!s_fa_roe(A1926,"20251231")</f>
        <v>10.654400000000001</v>
      </c>
      <c r="O1926" s="16">
        <f>[1]!s_stmnote_rdexp(A1926,"20251231",1,10000)</f>
        <v>6040.9024390000004</v>
      </c>
      <c r="P1926" s="20">
        <f t="shared" si="92"/>
        <v>4.769152815802568E-2</v>
      </c>
      <c r="Q1926" s="16">
        <f>[1]!s_margin_tradingbalance(A1926,"",10000)</f>
        <v>0</v>
      </c>
      <c r="R1926" s="16">
        <f>[1]!s_margin_seclendingbalance(A1926,"",10000)</f>
        <v>0</v>
      </c>
      <c r="S1926" s="17">
        <f>[1]!s_val_ev(A1926,"",100000000)</f>
        <v>49.079520000000002</v>
      </c>
      <c r="T1926" s="17">
        <f>[1]!share_freesharesmv(A1926,"",100000000)</f>
        <v>13.496867999999999</v>
      </c>
      <c r="U1926" s="17">
        <f>[1]!s_dq_amount_btin(A1926,E1926,100000000)</f>
        <v>0.37211499999999997</v>
      </c>
      <c r="V1926" s="17">
        <f>[1]!s_dq_turn(A1926,E1926)</f>
        <v>0.76870987654320988</v>
      </c>
      <c r="W1926" s="2">
        <f>[1]!s_pq_amount(A1926,"20260101","",100000000)</f>
        <v>92.942013520000003</v>
      </c>
      <c r="X1926" s="2">
        <f>[1]!s_pq_avgamount(A1926,"20260101","",100000000)</f>
        <v>0.84492739563636365</v>
      </c>
      <c r="Y1926" s="17">
        <f>[1]!s_ipo_dilutedpe(A1926)</f>
        <v>18.88</v>
      </c>
      <c r="Z1926" s="12">
        <f>[1]!s_ipo_collection_total(A1926,100000000)</f>
        <v>6.7797000000000001</v>
      </c>
      <c r="AA1926" s="2">
        <f>[1]!s_val_pe_ttm(A1926,E1926)</f>
        <v>21.015867233276367</v>
      </c>
      <c r="AB1926" s="5">
        <f>[1]!s_info_zjtxornot1(A1926,"")</f>
        <v>1</v>
      </c>
      <c r="AC1926" s="22" t="str">
        <f>[1]!s_info_nature1(A1926,"")</f>
        <v>地方国有企业</v>
      </c>
      <c r="AD1926" s="6" t="str">
        <f>[1]!s_info_city(A1926)</f>
        <v>深圳市</v>
      </c>
      <c r="AE1926" s="6" t="str">
        <f>[1]!s_info_province(A1926)</f>
        <v>广东省</v>
      </c>
      <c r="AF1926">
        <v>114.085947</v>
      </c>
      <c r="AG1926">
        <v>22.547000000000001</v>
      </c>
    </row>
    <row r="1927" spans="1:33" x14ac:dyDescent="0.3">
      <c r="A1927" s="12" t="s">
        <v>4380</v>
      </c>
      <c r="B1927" s="12" t="s">
        <v>4381</v>
      </c>
      <c r="C1927" s="16" t="str">
        <f>[1]!s_info_mkt(A1927)</f>
        <v>主板</v>
      </c>
      <c r="D1927" s="16" t="str">
        <f>[1]!s_ipo_listeddate(A1927)</f>
        <v>2004-08-16</v>
      </c>
      <c r="E1927" s="16" t="str">
        <f>[1]!lastradeday_s("000002","")</f>
        <v>2026-06-22</v>
      </c>
      <c r="F1927" s="16" t="str">
        <f>[1]!s_info_industry_csrc2023(A1927,"",3)</f>
        <v>专用设备制造业</v>
      </c>
      <c r="G1927" s="16" t="str">
        <f>[1]!s_info_industry_csrc2023(A1927,"",1)</f>
        <v>制造业</v>
      </c>
      <c r="H1927" s="16">
        <f>[1]!s_is(A1927,83,"FY","YTD","20251231",1,"",100000000)</f>
        <v>7.8812870051999999</v>
      </c>
      <c r="I1927" s="16">
        <f>[1]!s_is(A1927,83,"FY","YTD","20241231",1,"",100000000)</f>
        <v>9.8246256272999997</v>
      </c>
      <c r="J1927" s="16">
        <f t="shared" si="90"/>
        <v>-0.19780281669970023</v>
      </c>
      <c r="K1927" s="16">
        <f>[1]!s_is(A1927,61,"FY","YTD","20251231",1,"",100000000)</f>
        <v>-2.3220785622000002</v>
      </c>
      <c r="L1927" s="16">
        <f>[1]!s_is(A1927,61,"FY","YTD","20241231",1,"",100000000)</f>
        <v>-2.0856602791999999</v>
      </c>
      <c r="M1927" s="16">
        <f t="shared" si="91"/>
        <v>-0.11335416671534047</v>
      </c>
      <c r="N1927" s="16">
        <f>[1]!s_fa_roe(A1927,"20251231")</f>
        <v>-11.060700000000001</v>
      </c>
      <c r="O1927" s="16">
        <f>[1]!s_stmnote_rdexp(A1927,"20251231",1,10000)</f>
        <v>4399.2108020000005</v>
      </c>
      <c r="P1927" s="20">
        <f t="shared" si="92"/>
        <v>5.5818431673626934E-2</v>
      </c>
      <c r="Q1927" s="16">
        <f>[1]!s_margin_tradingbalance(A1927,"",10000)</f>
        <v>46411.302799999998</v>
      </c>
      <c r="R1927" s="16">
        <f>[1]!s_margin_seclendingbalance(A1927,"",10000)</f>
        <v>21.8504</v>
      </c>
      <c r="S1927" s="17">
        <f>[1]!s_val_ev(A1927,"",100000000)</f>
        <v>121.626580551</v>
      </c>
      <c r="T1927" s="17">
        <f>[1]!share_freesharesmv(A1927,"",100000000)</f>
        <v>94.031087493700014</v>
      </c>
      <c r="U1927" s="17">
        <f>[1]!s_dq_amount_btin(A1927,E1927,100000000)</f>
        <v>6.7761162300000004</v>
      </c>
      <c r="V1927" s="17">
        <f>[1]!s_dq_turn(A1927,E1927)</f>
        <v>6.4694630979971235</v>
      </c>
      <c r="W1927" s="2">
        <f>[1]!s_pq_amount(A1927,"20260101","",100000000)</f>
        <v>964.47109350999995</v>
      </c>
      <c r="X1927" s="2">
        <f>[1]!s_pq_avgamount(A1927,"20260101","",100000000)</f>
        <v>8.7679190319090914</v>
      </c>
      <c r="Y1927" s="17">
        <f>[1]!s_ipo_dilutedpe(A1927)</f>
        <v>18.82</v>
      </c>
      <c r="Z1927" s="12">
        <f>[1]!s_ipo_collection_total(A1927,100000000)</f>
        <v>2.7892000000000001</v>
      </c>
      <c r="AA1927" s="2">
        <f>[1]!s_val_pe_ttm(A1927,E1927)</f>
        <v>-51.22698974609375</v>
      </c>
      <c r="AB1927" s="5">
        <f>[1]!s_info_zjtxornot1(A1927,"")</f>
        <v>0</v>
      </c>
      <c r="AC1927" s="22" t="str">
        <f>[1]!s_info_nature1(A1927,"")</f>
        <v>民营企业</v>
      </c>
      <c r="AD1927" s="6" t="str">
        <f>[1]!s_info_city(A1927)</f>
        <v>揭阳市</v>
      </c>
      <c r="AE1927" s="6" t="str">
        <f>[1]!s_info_province(A1927)</f>
        <v>广东省</v>
      </c>
      <c r="AF1927">
        <v>116.355733</v>
      </c>
      <c r="AG1927">
        <v>23.543778</v>
      </c>
    </row>
    <row r="1928" spans="1:33" x14ac:dyDescent="0.3">
      <c r="A1928" s="12" t="s">
        <v>4382</v>
      </c>
      <c r="B1928" s="12" t="s">
        <v>4383</v>
      </c>
      <c r="C1928" s="16" t="str">
        <f>[1]!s_info_mkt(A1928)</f>
        <v>创业板</v>
      </c>
      <c r="D1928" s="16" t="str">
        <f>[1]!s_ipo_listeddate(A1928)</f>
        <v>2012-02-16</v>
      </c>
      <c r="E1928" s="16" t="str">
        <f>[1]!lastradeday_s("000002","")</f>
        <v>2026-06-22</v>
      </c>
      <c r="F1928" s="16" t="str">
        <f>[1]!s_info_industry_csrc2023(A1928,"",3)</f>
        <v>医药制造业</v>
      </c>
      <c r="G1928" s="16" t="str">
        <f>[1]!s_info_industry_csrc2023(A1928,"",1)</f>
        <v>制造业</v>
      </c>
      <c r="H1928" s="16">
        <f>[1]!s_is(A1928,83,"FY","YTD","20251231",1,"",100000000)</f>
        <v>3.2630644002999998</v>
      </c>
      <c r="I1928" s="16">
        <f>[1]!s_is(A1928,83,"FY","YTD","20241231",1,"",100000000)</f>
        <v>3.7022686913</v>
      </c>
      <c r="J1928" s="16">
        <f t="shared" si="90"/>
        <v>-0.11863112259574538</v>
      </c>
      <c r="K1928" s="16">
        <f>[1]!s_is(A1928,61,"FY","YTD","20251231",1,"",100000000)</f>
        <v>-0.22983075600000002</v>
      </c>
      <c r="L1928" s="16">
        <f>[1]!s_is(A1928,61,"FY","YTD","20241231",1,"",100000000)</f>
        <v>-0.75101335670000002</v>
      </c>
      <c r="M1928" s="16">
        <f t="shared" si="91"/>
        <v>0.69397247871876633</v>
      </c>
      <c r="N1928" s="16">
        <f>[1]!s_fa_roe(A1928,"20251231")</f>
        <v>-1.3924000000000001</v>
      </c>
      <c r="O1928" s="16">
        <f>[1]!s_stmnote_rdexp(A1928,"20251231",1,10000)</f>
        <v>2412.030945</v>
      </c>
      <c r="P1928" s="20">
        <f t="shared" si="92"/>
        <v>7.3919195244146654E-2</v>
      </c>
      <c r="Q1928" s="16">
        <f>[1]!s_margin_tradingbalance(A1928,"",10000)</f>
        <v>0</v>
      </c>
      <c r="R1928" s="16">
        <f>[1]!s_margin_seclendingbalance(A1928,"",10000)</f>
        <v>0</v>
      </c>
      <c r="S1928" s="17">
        <f>[1]!s_val_ev(A1928,"",100000000)</f>
        <v>31.063055907700001</v>
      </c>
      <c r="T1928" s="17">
        <f>[1]!share_freesharesmv(A1928,"",100000000)</f>
        <v>16.617432428499999</v>
      </c>
      <c r="U1928" s="17">
        <f>[1]!s_dq_amount_btin(A1928,E1928,100000000)</f>
        <v>0.64110533000000003</v>
      </c>
      <c r="V1928" s="17">
        <f>[1]!s_dq_turn(A1928,E1928)</f>
        <v>2.1029431247499764</v>
      </c>
      <c r="W1928" s="2">
        <f>[1]!s_pq_amount(A1928,"20260101","",100000000)</f>
        <v>71.281004640000006</v>
      </c>
      <c r="X1928" s="2">
        <f>[1]!s_pq_avgamount(A1928,"20260101","",100000000)</f>
        <v>0.64800913309090913</v>
      </c>
      <c r="Y1928" s="17">
        <f>[1]!s_ipo_dilutedpe(A1928)</f>
        <v>37.14</v>
      </c>
      <c r="Z1928" s="12">
        <f>[1]!s_ipo_collection_total(A1928,100000000)</f>
        <v>4.992</v>
      </c>
      <c r="AA1928" s="2">
        <f>[1]!s_val_pe_ttm(A1928,E1928)</f>
        <v>-120.85035705566406</v>
      </c>
      <c r="AB1928" s="5">
        <f>[1]!s_info_zjtxornot1(A1928,"")</f>
        <v>0</v>
      </c>
      <c r="AC1928" s="22" t="str">
        <f>[1]!s_info_nature1(A1928,"")</f>
        <v>地方国有企业</v>
      </c>
      <c r="AD1928" s="6" t="str">
        <f>[1]!s_info_city(A1928)</f>
        <v>北京市</v>
      </c>
      <c r="AE1928" s="6" t="str">
        <f>[1]!s_info_province(A1928)</f>
        <v>北京</v>
      </c>
      <c r="AF1928">
        <v>116.40528500000001</v>
      </c>
      <c r="AG1928">
        <v>39.904989</v>
      </c>
    </row>
    <row r="1929" spans="1:33" x14ac:dyDescent="0.3">
      <c r="A1929" s="12" t="s">
        <v>4384</v>
      </c>
      <c r="B1929" s="12" t="s">
        <v>4385</v>
      </c>
      <c r="C1929" s="16" t="str">
        <f>[1]!s_info_mkt(A1929)</f>
        <v>科创板</v>
      </c>
      <c r="D1929" s="16" t="str">
        <f>[1]!s_ipo_listeddate(A1929)</f>
        <v>2022-08-16</v>
      </c>
      <c r="E1929" s="16" t="str">
        <f>[1]!lastradeday_s("000002","")</f>
        <v>2026-06-22</v>
      </c>
      <c r="F1929" s="16" t="str">
        <f>[1]!s_info_industry_csrc2023(A1929,"",3)</f>
        <v>化学纤维制造业</v>
      </c>
      <c r="G1929" s="16" t="str">
        <f>[1]!s_info_industry_csrc2023(A1929,"",1)</f>
        <v>制造业</v>
      </c>
      <c r="H1929" s="16">
        <f>[1]!s_is(A1929,83,"FY","YTD","20251231",1,"",100000000)</f>
        <v>8.5169408475000008</v>
      </c>
      <c r="I1929" s="16">
        <f>[1]!s_is(A1929,83,"FY","YTD","20241231",1,"",100000000)</f>
        <v>8.4519136261999996</v>
      </c>
      <c r="J1929" s="16">
        <f t="shared" si="90"/>
        <v>7.6937867772837176E-3</v>
      </c>
      <c r="K1929" s="16">
        <f>[1]!s_is(A1929,61,"FY","YTD","20251231",1,"",100000000)</f>
        <v>9.8652810299999991E-2</v>
      </c>
      <c r="L1929" s="16">
        <f>[1]!s_is(A1929,61,"FY","YTD","20241231",1,"",100000000)</f>
        <v>0.35504616420000001</v>
      </c>
      <c r="M1929" s="16">
        <f t="shared" si="91"/>
        <v>-0.72214089251664704</v>
      </c>
      <c r="N1929" s="16">
        <f>[1]!s_fa_roe(A1929,"20251231")</f>
        <v>0.66459999999999997</v>
      </c>
      <c r="O1929" s="16">
        <f>[1]!s_stmnote_rdexp(A1929,"20251231",1,10000)</f>
        <v>2958.9030780000003</v>
      </c>
      <c r="P1929" s="20">
        <f t="shared" si="92"/>
        <v>3.4741383449534403E-2</v>
      </c>
      <c r="Q1929" s="16">
        <f>[1]!s_margin_tradingbalance(A1929,"",10000)</f>
        <v>5576.8798999999999</v>
      </c>
      <c r="R1929" s="16">
        <f>[1]!s_margin_seclendingbalance(A1929,"",10000)</f>
        <v>0</v>
      </c>
      <c r="S1929" s="17">
        <f>[1]!s_val_ev(A1929,"",100000000)</f>
        <v>22.395926513999999</v>
      </c>
      <c r="T1929" s="17">
        <f>[1]!share_freesharesmv(A1929,"",100000000)</f>
        <v>13.426634773500002</v>
      </c>
      <c r="U1929" s="17">
        <f>[1]!s_dq_amount_btin(A1929,E1929,100000000)</f>
        <v>0.58162583000000001</v>
      </c>
      <c r="V1929" s="17">
        <f>[1]!s_dq_turn(A1929,E1929)</f>
        <v>2.6158775107329326</v>
      </c>
      <c r="W1929" s="2">
        <f>[1]!s_pq_amount(A1929,"20260101","",100000000)</f>
        <v>47.879729310000002</v>
      </c>
      <c r="X1929" s="2">
        <f>[1]!s_pq_avgamount(A1929,"20260101","",100000000)</f>
        <v>0.43527026645454547</v>
      </c>
      <c r="Y1929" s="17">
        <f>[1]!s_ipo_dilutedpe(A1929)</f>
        <v>100.18</v>
      </c>
      <c r="Z1929" s="12">
        <f>[1]!s_ipo_collection_total(A1929,100000000)</f>
        <v>8.4516754355999986</v>
      </c>
      <c r="AA1929" s="2">
        <f>[1]!s_val_pe_ttm(A1929,E1929)</f>
        <v>209.74360656738281</v>
      </c>
      <c r="AB1929" s="5">
        <f>[1]!s_info_zjtxornot1(A1929,"")</f>
        <v>1</v>
      </c>
      <c r="AC1929" s="22" t="str">
        <f>[1]!s_info_nature1(A1929,"")</f>
        <v>地方国有企业</v>
      </c>
      <c r="AD1929" s="6" t="str">
        <f>[1]!s_info_city(A1929)</f>
        <v>台州市</v>
      </c>
      <c r="AE1929" s="6" t="str">
        <f>[1]!s_info_province(A1929)</f>
        <v>浙江省</v>
      </c>
      <c r="AF1929">
        <v>121.42859900000001</v>
      </c>
      <c r="AG1929">
        <v>28.661377999999999</v>
      </c>
    </row>
    <row r="1930" spans="1:33" x14ac:dyDescent="0.3">
      <c r="A1930" s="12" t="s">
        <v>4386</v>
      </c>
      <c r="B1930" s="12" t="s">
        <v>4387</v>
      </c>
      <c r="C1930" s="16" t="str">
        <f>[1]!s_info_mkt(A1930)</f>
        <v>创业板</v>
      </c>
      <c r="D1930" s="16" t="str">
        <f>[1]!s_ipo_listeddate(A1930)</f>
        <v>2010-05-20</v>
      </c>
      <c r="E1930" s="16" t="str">
        <f>[1]!lastradeday_s("000002","")</f>
        <v>2026-06-22</v>
      </c>
      <c r="F1930" s="16" t="str">
        <f>[1]!s_info_industry_csrc2023(A1930,"",3)</f>
        <v>开采专业及辅助性活动</v>
      </c>
      <c r="G1930" s="16" t="str">
        <f>[1]!s_info_industry_csrc2023(A1930,"",1)</f>
        <v>采矿业</v>
      </c>
      <c r="H1930" s="16">
        <f>[1]!s_is(A1930,83,"FY","YTD","20251231",1,"",100000000)</f>
        <v>6.3730926358000008</v>
      </c>
      <c r="I1930" s="16">
        <f>[1]!s_is(A1930,83,"FY","YTD","20241231",1,"",100000000)</f>
        <v>5.9982584598999997</v>
      </c>
      <c r="J1930" s="16">
        <f t="shared" si="90"/>
        <v>6.2490500935541649E-2</v>
      </c>
      <c r="K1930" s="16">
        <f>[1]!s_is(A1930,61,"FY","YTD","20251231",1,"",100000000)</f>
        <v>-0.35766723850000004</v>
      </c>
      <c r="L1930" s="16">
        <f>[1]!s_is(A1930,61,"FY","YTD","20241231",1,"",100000000)</f>
        <v>-2.2843424124</v>
      </c>
      <c r="M1930" s="16">
        <f t="shared" si="91"/>
        <v>0.84342660865617614</v>
      </c>
      <c r="N1930" s="16">
        <f>[1]!s_fa_roe(A1930,"20251231")</f>
        <v>-2.7635999999999998</v>
      </c>
      <c r="O1930" s="16">
        <f>[1]!s_stmnote_rdexp(A1930,"20251231",1,10000)</f>
        <v>6202.9430149999998</v>
      </c>
      <c r="P1930" s="20">
        <f t="shared" si="92"/>
        <v>9.7330187547499183E-2</v>
      </c>
      <c r="Q1930" s="16">
        <f>[1]!s_margin_tradingbalance(A1930,"",10000)</f>
        <v>0</v>
      </c>
      <c r="R1930" s="16">
        <f>[1]!s_margin_seclendingbalance(A1930,"",10000)</f>
        <v>0</v>
      </c>
      <c r="S1930" s="17">
        <f>[1]!s_val_ev(A1930,"",100000000)</f>
        <v>63.381768334500009</v>
      </c>
      <c r="T1930" s="17">
        <f>[1]!share_freesharesmv(A1930,"",100000000)</f>
        <v>37.379626053000003</v>
      </c>
      <c r="U1930" s="17">
        <f>[1]!s_dq_amount_btin(A1930,E1930,100000000)</f>
        <v>1.98634187</v>
      </c>
      <c r="V1930" s="17">
        <f>[1]!s_dq_turn(A1930,E1930)</f>
        <v>4.8337012904570544</v>
      </c>
      <c r="W1930" s="2">
        <f>[1]!s_pq_amount(A1930,"20260101","",100000000)</f>
        <v>362.83280572000001</v>
      </c>
      <c r="X1930" s="2">
        <f>[1]!s_pq_avgamount(A1930,"20260101","",100000000)</f>
        <v>3.2984800519999999</v>
      </c>
      <c r="Y1930" s="17">
        <f>[1]!s_ipo_dilutedpe(A1930)</f>
        <v>78.569999999999993</v>
      </c>
      <c r="Z1930" s="12">
        <f>[1]!s_ipo_collection_total(A1930,100000000)</f>
        <v>5.28</v>
      </c>
      <c r="AA1930" s="2">
        <f>[1]!s_val_pe_ttm(A1930,E1930)</f>
        <v>-189.12690734863281</v>
      </c>
      <c r="AB1930" s="5">
        <f>[1]!s_info_zjtxornot1(A1930,"")</f>
        <v>1</v>
      </c>
      <c r="AC1930" s="22" t="str">
        <f>[1]!s_info_nature1(A1930,"")</f>
        <v>民营企业</v>
      </c>
      <c r="AD1930" s="6" t="str">
        <f>[1]!s_info_city(A1930)</f>
        <v>兰州市</v>
      </c>
      <c r="AE1930" s="6" t="str">
        <f>[1]!s_info_province(A1930)</f>
        <v>甘肃省</v>
      </c>
      <c r="AF1930">
        <v>103.82355699999999</v>
      </c>
      <c r="AG1930">
        <v>36.058039000000001</v>
      </c>
    </row>
    <row r="1931" spans="1:33" x14ac:dyDescent="0.3">
      <c r="A1931" s="12" t="s">
        <v>4388</v>
      </c>
      <c r="B1931" s="12" t="s">
        <v>4389</v>
      </c>
      <c r="C1931" s="16" t="str">
        <f>[1]!s_info_mkt(A1931)</f>
        <v>创业板</v>
      </c>
      <c r="D1931" s="16" t="str">
        <f>[1]!s_ipo_listeddate(A1931)</f>
        <v>2023-03-17</v>
      </c>
      <c r="E1931" s="16" t="str">
        <f>[1]!lastradeday_s("000002","")</f>
        <v>2026-06-22</v>
      </c>
      <c r="F1931" s="16" t="str">
        <f>[1]!s_info_industry_csrc2023(A1931,"",3)</f>
        <v>电气机械和器材制造业</v>
      </c>
      <c r="G1931" s="16" t="str">
        <f>[1]!s_info_industry_csrc2023(A1931,"",1)</f>
        <v>制造业</v>
      </c>
      <c r="H1931" s="16">
        <f>[1]!s_is(A1931,83,"FY","YTD","20251231",1,"",100000000)</f>
        <v>39.675251858800003</v>
      </c>
      <c r="I1931" s="16">
        <f>[1]!s_is(A1931,83,"FY","YTD","20241231",1,"",100000000)</f>
        <v>33.982066505600002</v>
      </c>
      <c r="J1931" s="16">
        <f t="shared" si="90"/>
        <v>0.16753499532648508</v>
      </c>
      <c r="K1931" s="16">
        <f>[1]!s_is(A1931,61,"FY","YTD","20251231",1,"",100000000)</f>
        <v>2.0081675452000001</v>
      </c>
      <c r="L1931" s="16">
        <f>[1]!s_is(A1931,61,"FY","YTD","20241231",1,"",100000000)</f>
        <v>1.9650096103999999</v>
      </c>
      <c r="M1931" s="16">
        <f t="shared" si="91"/>
        <v>2.1963218180502894E-2</v>
      </c>
      <c r="N1931" s="16">
        <f>[1]!s_fa_roe(A1931,"20251231")</f>
        <v>6.7816999999999998</v>
      </c>
      <c r="O1931" s="16">
        <f>[1]!s_stmnote_rdexp(A1931,"20251231",1,10000)</f>
        <v>14493.934008000002</v>
      </c>
      <c r="P1931" s="20">
        <f t="shared" si="92"/>
        <v>3.6531422811334306E-2</v>
      </c>
      <c r="Q1931" s="16">
        <f>[1]!s_margin_tradingbalance(A1931,"",10000)</f>
        <v>13595.9437</v>
      </c>
      <c r="R1931" s="16">
        <f>[1]!s_margin_seclendingbalance(A1931,"",10000)</f>
        <v>20.5275</v>
      </c>
      <c r="S1931" s="17">
        <f>[1]!s_val_ev(A1931,"",100000000)</f>
        <v>67.859355489600006</v>
      </c>
      <c r="T1931" s="17">
        <f>[1]!share_freesharesmv(A1931,"",100000000)</f>
        <v>19.899355489600001</v>
      </c>
      <c r="U1931" s="17">
        <f>[1]!s_dq_amount_btin(A1931,E1931,100000000)</f>
        <v>3.0704658199999999</v>
      </c>
      <c r="V1931" s="17">
        <f>[1]!s_dq_turn(A1931,E1931)</f>
        <v>9.8120550170872178</v>
      </c>
      <c r="W1931" s="2">
        <f>[1]!s_pq_amount(A1931,"20260101","",100000000)</f>
        <v>204.58779824999999</v>
      </c>
      <c r="X1931" s="2">
        <f>[1]!s_pq_avgamount(A1931,"20260101","",100000000)</f>
        <v>1.8598890749999999</v>
      </c>
      <c r="Y1931" s="17">
        <f>[1]!s_ipo_dilutedpe(A1931)</f>
        <v>51.84</v>
      </c>
      <c r="Z1931" s="12">
        <f>[1]!s_ipo_collection_total(A1931,100000000)</f>
        <v>19.446272</v>
      </c>
      <c r="AA1931" s="2">
        <f>[1]!s_val_pe_ttm(A1931,E1931)</f>
        <v>33.013011932373047</v>
      </c>
      <c r="AB1931" s="5">
        <f>[1]!s_info_zjtxornot1(A1931,"")</f>
        <v>0</v>
      </c>
      <c r="AC1931" s="22" t="str">
        <f>[1]!s_info_nature1(A1931,"")</f>
        <v>民营企业</v>
      </c>
      <c r="AD1931" s="6" t="str">
        <f>[1]!s_info_city(A1931)</f>
        <v>威海市</v>
      </c>
      <c r="AE1931" s="6" t="str">
        <f>[1]!s_info_province(A1931)</f>
        <v>山东省</v>
      </c>
      <c r="AF1931">
        <v>122.116394</v>
      </c>
      <c r="AG1931">
        <v>37.509690999999997</v>
      </c>
    </row>
    <row r="1932" spans="1:33" x14ac:dyDescent="0.3">
      <c r="A1932" s="12" t="s">
        <v>4390</v>
      </c>
      <c r="B1932" s="12" t="s">
        <v>4391</v>
      </c>
      <c r="C1932" s="16" t="str">
        <f>[1]!s_info_mkt(A1932)</f>
        <v>创业板</v>
      </c>
      <c r="D1932" s="16" t="str">
        <f>[1]!s_ipo_listeddate(A1932)</f>
        <v>2017-08-08</v>
      </c>
      <c r="E1932" s="16" t="str">
        <f>[1]!lastradeday_s("000002","")</f>
        <v>2026-06-22</v>
      </c>
      <c r="F1932" s="16" t="str">
        <f>[1]!s_info_industry_csrc2023(A1932,"",3)</f>
        <v>医药制造业</v>
      </c>
      <c r="G1932" s="16" t="str">
        <f>[1]!s_info_industry_csrc2023(A1932,"",1)</f>
        <v>制造业</v>
      </c>
      <c r="H1932" s="16">
        <f>[1]!s_is(A1932,83,"FY","YTD","20251231",1,"",100000000)</f>
        <v>5.4144975516999994</v>
      </c>
      <c r="I1932" s="16">
        <f>[1]!s_is(A1932,83,"FY","YTD","20241231",1,"",100000000)</f>
        <v>6.4897412397999998</v>
      </c>
      <c r="J1932" s="16">
        <f t="shared" si="90"/>
        <v>-0.16568359944858713</v>
      </c>
      <c r="K1932" s="16">
        <f>[1]!s_is(A1932,61,"FY","YTD","20251231",1,"",100000000)</f>
        <v>-2.3126571837999998</v>
      </c>
      <c r="L1932" s="16">
        <f>[1]!s_is(A1932,61,"FY","YTD","20241231",1,"",100000000)</f>
        <v>-0.69348658659999995</v>
      </c>
      <c r="M1932" s="16">
        <f t="shared" si="91"/>
        <v>-2.3348261213506794</v>
      </c>
      <c r="N1932" s="16">
        <f>[1]!s_fa_roe(A1932,"20251231")</f>
        <v>-10.160399999999999</v>
      </c>
      <c r="O1932" s="16">
        <f>[1]!s_stmnote_rdexp(A1932,"20251231",1,10000)</f>
        <v>9114.5357530000001</v>
      </c>
      <c r="P1932" s="20">
        <f t="shared" si="92"/>
        <v>0.16833576275490775</v>
      </c>
      <c r="Q1932" s="16">
        <f>[1]!s_margin_tradingbalance(A1932,"",10000)</f>
        <v>0</v>
      </c>
      <c r="R1932" s="16">
        <f>[1]!s_margin_seclendingbalance(A1932,"",10000)</f>
        <v>0</v>
      </c>
      <c r="S1932" s="17">
        <f>[1]!s_val_ev(A1932,"",100000000)</f>
        <v>31.1397756189</v>
      </c>
      <c r="T1932" s="17">
        <f>[1]!share_freesharesmv(A1932,"",100000000)</f>
        <v>17.438436603899998</v>
      </c>
      <c r="U1932" s="17">
        <f>[1]!s_dq_amount_btin(A1932,E1932,100000000)</f>
        <v>1.41586211</v>
      </c>
      <c r="V1932" s="17">
        <f>[1]!s_dq_turn(A1932,E1932)</f>
        <v>4.9904942930735841</v>
      </c>
      <c r="W1932" s="2">
        <f>[1]!s_pq_amount(A1932,"20260101","",100000000)</f>
        <v>340.21072822000002</v>
      </c>
      <c r="X1932" s="2">
        <f>[1]!s_pq_avgamount(A1932,"20260101","",100000000)</f>
        <v>3.092824802</v>
      </c>
      <c r="Y1932" s="17">
        <f>[1]!s_ipo_dilutedpe(A1932)</f>
        <v>22.98</v>
      </c>
      <c r="Z1932" s="12">
        <f>[1]!s_ipo_collection_total(A1932,100000000)</f>
        <v>8.511287544</v>
      </c>
      <c r="AA1932" s="2">
        <f>[1]!s_val_pe_ttm(A1932,E1932)</f>
        <v>-12.95430850982666</v>
      </c>
      <c r="AB1932" s="5">
        <f>[1]!s_info_zjtxornot1(A1932,"")</f>
        <v>1</v>
      </c>
      <c r="AC1932" s="22" t="str">
        <f>[1]!s_info_nature1(A1932,"")</f>
        <v>外资企业</v>
      </c>
      <c r="AD1932" s="6" t="str">
        <f>[1]!s_info_city(A1932)</f>
        <v>武汉市</v>
      </c>
      <c r="AE1932" s="6" t="str">
        <f>[1]!s_info_province(A1932)</f>
        <v>湖北省</v>
      </c>
      <c r="AF1932">
        <v>114.29857199999999</v>
      </c>
      <c r="AG1932">
        <v>30.584354999999999</v>
      </c>
    </row>
    <row r="1933" spans="1:33" x14ac:dyDescent="0.3">
      <c r="A1933" s="12" t="s">
        <v>4392</v>
      </c>
      <c r="B1933" s="12" t="s">
        <v>4393</v>
      </c>
      <c r="C1933" s="16" t="str">
        <f>[1]!s_info_mkt(A1933)</f>
        <v>创业板</v>
      </c>
      <c r="D1933" s="16" t="str">
        <f>[1]!s_ipo_listeddate(A1933)</f>
        <v>2022-10-31</v>
      </c>
      <c r="E1933" s="16" t="str">
        <f>[1]!lastradeday_s("000002","")</f>
        <v>2026-06-22</v>
      </c>
      <c r="F1933" s="16" t="str">
        <f>[1]!s_info_industry_csrc2023(A1933,"",3)</f>
        <v>计算机、通信和其他电子设备制造业</v>
      </c>
      <c r="G1933" s="16" t="str">
        <f>[1]!s_info_industry_csrc2023(A1933,"",1)</f>
        <v>制造业</v>
      </c>
      <c r="H1933" s="16">
        <f>[1]!s_is(A1933,83,"FY","YTD","20251231",1,"",100000000)</f>
        <v>5.0424798904000001</v>
      </c>
      <c r="I1933" s="16">
        <f>[1]!s_is(A1933,83,"FY","YTD","20241231",1,"",100000000)</f>
        <v>2.8794203551999997</v>
      </c>
      <c r="J1933" s="16">
        <f t="shared" si="90"/>
        <v>0.75121353201997421</v>
      </c>
      <c r="K1933" s="16">
        <f>[1]!s_is(A1933,61,"FY","YTD","20251231",1,"",100000000)</f>
        <v>1.037771765</v>
      </c>
      <c r="L1933" s="16">
        <f>[1]!s_is(A1933,61,"FY","YTD","20241231",1,"",100000000)</f>
        <v>0.82231686400000004</v>
      </c>
      <c r="M1933" s="16">
        <f t="shared" si="91"/>
        <v>0.26200958588148321</v>
      </c>
      <c r="N1933" s="16">
        <f>[1]!s_fa_roe(A1933,"20251231")</f>
        <v>4.6734999999999998</v>
      </c>
      <c r="O1933" s="16">
        <f>[1]!s_stmnote_rdexp(A1933,"20251231",1,10000)</f>
        <v>3415.7902389999999</v>
      </c>
      <c r="P1933" s="20">
        <f t="shared" si="92"/>
        <v>6.7740284805162379E-2</v>
      </c>
      <c r="Q1933" s="16">
        <f>[1]!s_margin_tradingbalance(A1933,"",10000)</f>
        <v>73387.587899999999</v>
      </c>
      <c r="R1933" s="16">
        <f>[1]!s_margin_seclendingbalance(A1933,"",10000)</f>
        <v>4.1268000000000002</v>
      </c>
      <c r="S1933" s="17">
        <f>[1]!s_val_ev(A1933,"",100000000)</f>
        <v>280.38150000000002</v>
      </c>
      <c r="T1933" s="17">
        <f>[1]!share_freesharesmv(A1933,"",100000000)</f>
        <v>86.811499483000006</v>
      </c>
      <c r="U1933" s="17">
        <f>[1]!s_dq_amount_btin(A1933,E1933,100000000)</f>
        <v>15.09151887</v>
      </c>
      <c r="V1933" s="17">
        <f>[1]!s_dq_turn(A1933,E1933)</f>
        <v>5.3533008818342145</v>
      </c>
      <c r="W1933" s="2">
        <f>[1]!s_pq_amount(A1933,"20260101","",100000000)</f>
        <v>763.01279380000005</v>
      </c>
      <c r="X1933" s="2">
        <f>[1]!s_pq_avgamount(A1933,"20260101","",100000000)</f>
        <v>6.936479943636364</v>
      </c>
      <c r="Y1933" s="17">
        <f>[1]!s_ipo_dilutedpe(A1933)</f>
        <v>33.630000000000003</v>
      </c>
      <c r="Z1933" s="12">
        <f>[1]!s_ipo_collection_total(A1933,100000000)</f>
        <v>15.946875</v>
      </c>
      <c r="AA1933" s="2">
        <f>[1]!s_val_pe_ttm(A1933,E1933)</f>
        <v>280.3193359375</v>
      </c>
      <c r="AB1933" s="5">
        <f>[1]!s_info_zjtxornot1(A1933,"")</f>
        <v>1</v>
      </c>
      <c r="AC1933" s="22" t="str">
        <f>[1]!s_info_nature1(A1933,"")</f>
        <v>民营企业</v>
      </c>
      <c r="AD1933" s="6" t="str">
        <f>[1]!s_info_city(A1933)</f>
        <v>昆山市</v>
      </c>
      <c r="AE1933" s="6" t="str">
        <f>[1]!s_info_province(A1933)</f>
        <v>江苏省</v>
      </c>
      <c r="AF1933">
        <v>120.965808</v>
      </c>
      <c r="AG1933">
        <v>31.328937</v>
      </c>
    </row>
    <row r="1934" spans="1:33" x14ac:dyDescent="0.3">
      <c r="A1934" s="12" t="s">
        <v>4394</v>
      </c>
      <c r="B1934" s="12" t="s">
        <v>4395</v>
      </c>
      <c r="C1934" s="16" t="str">
        <f>[1]!s_info_mkt(A1934)</f>
        <v>主板</v>
      </c>
      <c r="D1934" s="16" t="str">
        <f>[1]!s_ipo_listeddate(A1934)</f>
        <v>1997-06-26</v>
      </c>
      <c r="E1934" s="16" t="str">
        <f>[1]!lastradeday_s("000002","")</f>
        <v>2026-06-22</v>
      </c>
      <c r="F1934" s="16" t="str">
        <f>[1]!s_info_industry_csrc2023(A1934,"",3)</f>
        <v>计算机、通信和其他电子设备制造业</v>
      </c>
      <c r="G1934" s="16" t="str">
        <f>[1]!s_info_industry_csrc2023(A1934,"",1)</f>
        <v>制造业</v>
      </c>
      <c r="H1934" s="16">
        <f>[1]!s_is(A1934,83,"FY","YTD","20251231",1,"",100000000)</f>
        <v>158.08600064940001</v>
      </c>
      <c r="I1934" s="16">
        <f>[1]!s_is(A1934,83,"FY","YTD","20241231",1,"",100000000)</f>
        <v>142.02752494200001</v>
      </c>
      <c r="J1934" s="16">
        <f t="shared" si="90"/>
        <v>0.11306594066155706</v>
      </c>
      <c r="K1934" s="16">
        <f>[1]!s_is(A1934,61,"FY","YTD","20251231",1,"",100000000)</f>
        <v>-0.55724795179999997</v>
      </c>
      <c r="L1934" s="16">
        <f>[1]!s_is(A1934,61,"FY","YTD","20241231",1,"",100000000)</f>
        <v>-14.785050805399999</v>
      </c>
      <c r="M1934" s="16">
        <f t="shared" si="91"/>
        <v>0.96231004146455323</v>
      </c>
      <c r="N1934" s="16">
        <f>[1]!s_fa_roe(A1934,"20251231")</f>
        <v>-0.50060000000000004</v>
      </c>
      <c r="O1934" s="16">
        <f>[1]!s_stmnote_rdexp(A1934,"20251231",1,10000)</f>
        <v>125247.41165499999</v>
      </c>
      <c r="P1934" s="20">
        <f t="shared" si="92"/>
        <v>7.9227389611032803E-2</v>
      </c>
      <c r="Q1934" s="16">
        <f>[1]!s_margin_tradingbalance(A1934,"",10000)</f>
        <v>225406.16930000001</v>
      </c>
      <c r="R1934" s="16">
        <f>[1]!s_margin_seclendingbalance(A1934,"",10000)</f>
        <v>570.52319999999997</v>
      </c>
      <c r="S1934" s="17">
        <f>[1]!s_val_ev(A1934,"",100000000)</f>
        <v>596.12767146240003</v>
      </c>
      <c r="T1934" s="17">
        <f>[1]!share_freesharesmv(A1934,"",100000000)</f>
        <v>356.89957010400002</v>
      </c>
      <c r="U1934" s="17">
        <f>[1]!s_dq_amount_btin(A1934,E1934,100000000)</f>
        <v>50.949949410000002</v>
      </c>
      <c r="V1934" s="17">
        <f>[1]!s_dq_turn(A1934,E1934)</f>
        <v>8.668969789453925</v>
      </c>
      <c r="W1934" s="2">
        <f>[1]!s_pq_amount(A1934,"20260101","",100000000)</f>
        <v>3887.3435790799999</v>
      </c>
      <c r="X1934" s="2">
        <f>[1]!s_pq_avgamount(A1934,"20260101","",100000000)</f>
        <v>35.33948708254546</v>
      </c>
      <c r="Y1934" s="17">
        <f>[1]!s_ipo_dilutedpe(A1934)</f>
        <v>0</v>
      </c>
      <c r="Z1934" s="12">
        <f>[1]!s_ipo_collection_total(A1934,100000000)</f>
        <v>3.7505999999999999</v>
      </c>
      <c r="AA1934" s="2">
        <f>[1]!s_val_pe_ttm(A1934,E1934)</f>
        <v>2954.9501953125</v>
      </c>
      <c r="AB1934" s="5">
        <f>[1]!s_info_zjtxornot1(A1934,"")</f>
        <v>1</v>
      </c>
      <c r="AC1934" s="22" t="str">
        <f>[1]!s_info_nature1(A1934,"")</f>
        <v>中央国有企业</v>
      </c>
      <c r="AD1934" s="6" t="str">
        <f>[1]!s_info_city(A1934)</f>
        <v>深圳市</v>
      </c>
      <c r="AE1934" s="6" t="str">
        <f>[1]!s_info_province(A1934)</f>
        <v>广东省</v>
      </c>
      <c r="AF1934">
        <v>114.085947</v>
      </c>
      <c r="AG1934">
        <v>22.547000000000001</v>
      </c>
    </row>
    <row r="1935" spans="1:33" x14ac:dyDescent="0.3">
      <c r="A1935" s="12" t="s">
        <v>4396</v>
      </c>
      <c r="B1935" s="12" t="s">
        <v>4397</v>
      </c>
      <c r="C1935" s="16" t="str">
        <f>[1]!s_info_mkt(A1935)</f>
        <v>主板</v>
      </c>
      <c r="D1935" s="16" t="str">
        <f>[1]!s_ipo_listeddate(A1935)</f>
        <v>2019-10-21</v>
      </c>
      <c r="E1935" s="16" t="str">
        <f>[1]!lastradeday_s("000002","")</f>
        <v>2026-06-22</v>
      </c>
      <c r="F1935" s="16" t="str">
        <f>[1]!s_info_industry_csrc2023(A1935,"",3)</f>
        <v>土木工程建筑业</v>
      </c>
      <c r="G1935" s="16" t="str">
        <f>[1]!s_info_industry_csrc2023(A1935,"",1)</f>
        <v>建筑业</v>
      </c>
      <c r="H1935" s="16">
        <f>[1]!s_is(A1935,83,"FY","YTD","20251231",1,"",100000000)</f>
        <v>38.481075664400002</v>
      </c>
      <c r="I1935" s="16">
        <f>[1]!s_is(A1935,83,"FY","YTD","20241231",1,"",100000000)</f>
        <v>41.732014101899999</v>
      </c>
      <c r="J1935" s="16">
        <f t="shared" si="90"/>
        <v>-7.7900348388696306E-2</v>
      </c>
      <c r="K1935" s="16">
        <f>[1]!s_is(A1935,61,"FY","YTD","20251231",1,"",100000000)</f>
        <v>-7.8323035494000006</v>
      </c>
      <c r="L1935" s="16">
        <f>[1]!s_is(A1935,61,"FY","YTD","20241231",1,"",100000000)</f>
        <v>1.3024179520999999</v>
      </c>
      <c r="M1935" s="16">
        <f t="shared" si="91"/>
        <v>-7.0136636912684649</v>
      </c>
      <c r="N1935" s="16">
        <f>[1]!s_fa_roe(A1935,"20251231")</f>
        <v>-40.518000000000001</v>
      </c>
      <c r="O1935" s="16">
        <f>[1]!s_stmnote_rdexp(A1935,"20251231",1,10000)</f>
        <v>1071.577354</v>
      </c>
      <c r="P1935" s="20">
        <f t="shared" si="92"/>
        <v>2.7846865907424421E-3</v>
      </c>
      <c r="Q1935" s="16">
        <f>[1]!s_margin_tradingbalance(A1935,"",10000)</f>
        <v>0</v>
      </c>
      <c r="R1935" s="16">
        <f>[1]!s_margin_seclendingbalance(A1935,"",10000)</f>
        <v>0</v>
      </c>
      <c r="S1935" s="17">
        <f>[1]!s_val_ev(A1935,"",100000000)</f>
        <v>34.412187465999999</v>
      </c>
      <c r="T1935" s="17">
        <f>[1]!share_freesharesmv(A1935,"",100000000)</f>
        <v>17.126320381999999</v>
      </c>
      <c r="U1935" s="17">
        <f>[1]!s_dq_amount_btin(A1935,E1935,100000000)</f>
        <v>1.03750217</v>
      </c>
      <c r="V1935" s="17">
        <f>[1]!s_dq_turn(A1935,E1935)</f>
        <v>3.0356016031590682</v>
      </c>
      <c r="W1935" s="2">
        <f>[1]!s_pq_amount(A1935,"20260101","",100000000)</f>
        <v>160.78939800000001</v>
      </c>
      <c r="X1935" s="2">
        <f>[1]!s_pq_avgamount(A1935,"20260101","",100000000)</f>
        <v>1.4617218000000001</v>
      </c>
      <c r="Y1935" s="17">
        <f>[1]!s_ipo_dilutedpe(A1935)</f>
        <v>22.99</v>
      </c>
      <c r="Z1935" s="12">
        <f>[1]!s_ipo_collection_total(A1935,100000000)</f>
        <v>2.5648599999999999</v>
      </c>
      <c r="AA1935" s="2">
        <f>[1]!s_val_pe_ttm(A1935,E1935)</f>
        <v>-4.5344390869140625</v>
      </c>
      <c r="AB1935" s="5">
        <f>[1]!s_info_zjtxornot1(A1935,"")</f>
        <v>0</v>
      </c>
      <c r="AC1935" s="22" t="str">
        <f>[1]!s_info_nature1(A1935,"")</f>
        <v>民营企业</v>
      </c>
      <c r="AD1935" s="6" t="str">
        <f>[1]!s_info_city(A1935)</f>
        <v>合肥市</v>
      </c>
      <c r="AE1935" s="6" t="str">
        <f>[1]!s_info_province(A1935)</f>
        <v>安徽省</v>
      </c>
      <c r="AF1935">
        <v>117.28304199999999</v>
      </c>
      <c r="AG1935">
        <v>31.861190000000001</v>
      </c>
    </row>
    <row r="1936" spans="1:33" x14ac:dyDescent="0.3">
      <c r="A1936" s="12" t="s">
        <v>4398</v>
      </c>
      <c r="B1936" s="12" t="s">
        <v>4399</v>
      </c>
      <c r="C1936" s="16" t="str">
        <f>[1]!s_info_mkt(A1936)</f>
        <v>主板</v>
      </c>
      <c r="D1936" s="16" t="str">
        <f>[1]!s_ipo_listeddate(A1936)</f>
        <v>2010-07-13</v>
      </c>
      <c r="E1936" s="16" t="str">
        <f>[1]!lastradeday_s("000002","")</f>
        <v>2026-06-22</v>
      </c>
      <c r="F1936" s="16" t="str">
        <f>[1]!s_info_industry_csrc2023(A1936,"",3)</f>
        <v>计算机、通信和其他电子设备制造业</v>
      </c>
      <c r="G1936" s="16" t="str">
        <f>[1]!s_info_industry_csrc2023(A1936,"",1)</f>
        <v>制造业</v>
      </c>
      <c r="H1936" s="16">
        <f>[1]!s_is(A1936,83,"FY","YTD","20251231",1,"",100000000)</f>
        <v>12.0639694946</v>
      </c>
      <c r="I1936" s="16">
        <f>[1]!s_is(A1936,83,"FY","YTD","20241231",1,"",100000000)</f>
        <v>10.8186889271</v>
      </c>
      <c r="J1936" s="16">
        <f t="shared" si="90"/>
        <v>0.11510457282681141</v>
      </c>
      <c r="K1936" s="16">
        <f>[1]!s_is(A1936,61,"FY","YTD","20251231",1,"",100000000)</f>
        <v>0.69629354680000011</v>
      </c>
      <c r="L1936" s="16">
        <f>[1]!s_is(A1936,61,"FY","YTD","20241231",1,"",100000000)</f>
        <v>-7.4944585460999997</v>
      </c>
      <c r="M1936" s="16">
        <f t="shared" si="91"/>
        <v>1.0929077854680165</v>
      </c>
      <c r="N1936" s="16">
        <f>[1]!s_fa_roe(A1936,"20251231")</f>
        <v>2.7869000000000002</v>
      </c>
      <c r="O1936" s="16">
        <f>[1]!s_stmnote_rdexp(A1936,"20251231",1,10000)</f>
        <v>12334.689097</v>
      </c>
      <c r="P1936" s="20">
        <f t="shared" si="92"/>
        <v>0.10224403420881641</v>
      </c>
      <c r="Q1936" s="16">
        <f>[1]!s_margin_tradingbalance(A1936,"",10000)</f>
        <v>66684.714800000002</v>
      </c>
      <c r="R1936" s="16">
        <f>[1]!s_margin_seclendingbalance(A1936,"",10000)</f>
        <v>127.0448</v>
      </c>
      <c r="S1936" s="17">
        <f>[1]!s_val_ev(A1936,"",100000000)</f>
        <v>107.6528891424</v>
      </c>
      <c r="T1936" s="17">
        <f>[1]!share_freesharesmv(A1936,"",100000000)</f>
        <v>97.067763592800006</v>
      </c>
      <c r="U1936" s="17">
        <f>[1]!s_dq_amount_btin(A1936,E1936,100000000)</f>
        <v>10.208885110000001</v>
      </c>
      <c r="V1936" s="17">
        <f>[1]!s_dq_turn(A1936,E1936)</f>
        <v>10.297981251906513</v>
      </c>
      <c r="W1936" s="2">
        <f>[1]!s_pq_amount(A1936,"20260101","",100000000)</f>
        <v>847.48726776000001</v>
      </c>
      <c r="X1936" s="2">
        <f>[1]!s_pq_avgamount(A1936,"20260101","",100000000)</f>
        <v>7.7044297069090915</v>
      </c>
      <c r="Y1936" s="17">
        <f>[1]!s_ipo_dilutedpe(A1936)</f>
        <v>46.53</v>
      </c>
      <c r="Z1936" s="12">
        <f>[1]!s_ipo_collection_total(A1936,100000000)</f>
        <v>4.6332000000000004</v>
      </c>
      <c r="AA1936" s="2">
        <f>[1]!s_val_pe_ttm(A1936,E1936)</f>
        <v>154.76075744628906</v>
      </c>
      <c r="AB1936" s="5">
        <f>[1]!s_info_zjtxornot1(A1936,"")</f>
        <v>1</v>
      </c>
      <c r="AC1936" s="22" t="str">
        <f>[1]!s_info_nature1(A1936,"")</f>
        <v>民营企业</v>
      </c>
      <c r="AD1936" s="6" t="str">
        <f>[1]!s_info_city(A1936)</f>
        <v>佛山市</v>
      </c>
      <c r="AE1936" s="6" t="str">
        <f>[1]!s_info_province(A1936)</f>
        <v>广东省</v>
      </c>
      <c r="AF1936">
        <v>113.12271699999999</v>
      </c>
      <c r="AG1936">
        <v>23.028762</v>
      </c>
    </row>
    <row r="1937" spans="1:33" x14ac:dyDescent="0.3">
      <c r="A1937" s="12" t="s">
        <v>4400</v>
      </c>
      <c r="B1937" s="12" t="s">
        <v>4401</v>
      </c>
      <c r="C1937" s="16" t="str">
        <f>[1]!s_info_mkt(A1937)</f>
        <v>主板</v>
      </c>
      <c r="D1937" s="16" t="str">
        <f>[1]!s_ipo_listeddate(A1937)</f>
        <v>2023-02-16</v>
      </c>
      <c r="E1937" s="16" t="str">
        <f>[1]!lastradeday_s("000002","")</f>
        <v>2026-06-22</v>
      </c>
      <c r="F1937" s="16" t="str">
        <f>[1]!s_info_industry_csrc2023(A1937,"",3)</f>
        <v>汽车制造业</v>
      </c>
      <c r="G1937" s="16" t="str">
        <f>[1]!s_info_industry_csrc2023(A1937,"",1)</f>
        <v>制造业</v>
      </c>
      <c r="H1937" s="16">
        <f>[1]!s_is(A1937,83,"FY","YTD","20251231",1,"",100000000)</f>
        <v>5.7571854666999993</v>
      </c>
      <c r="I1937" s="16">
        <f>[1]!s_is(A1937,83,"FY","YTD","20241231",1,"",100000000)</f>
        <v>5.9937701787000002</v>
      </c>
      <c r="J1937" s="16">
        <f t="shared" si="90"/>
        <v>-3.9471769011222624E-2</v>
      </c>
      <c r="K1937" s="16">
        <f>[1]!s_is(A1937,61,"FY","YTD","20251231",1,"",100000000)</f>
        <v>0.41172694719999997</v>
      </c>
      <c r="L1937" s="16">
        <f>[1]!s_is(A1937,61,"FY","YTD","20241231",1,"",100000000)</f>
        <v>0.48292365209999999</v>
      </c>
      <c r="M1937" s="16">
        <f t="shared" si="91"/>
        <v>-0.14742849017727791</v>
      </c>
      <c r="N1937" s="16">
        <f>[1]!s_fa_roe(A1937,"20251231")</f>
        <v>5.0613000000000001</v>
      </c>
      <c r="O1937" s="16">
        <f>[1]!s_stmnote_rdexp(A1937,"20251231",1,10000)</f>
        <v>2521.714974</v>
      </c>
      <c r="P1937" s="20">
        <f t="shared" si="92"/>
        <v>4.3801176609400409E-2</v>
      </c>
      <c r="Q1937" s="16">
        <f>[1]!s_margin_tradingbalance(A1937,"",10000)</f>
        <v>0</v>
      </c>
      <c r="R1937" s="16">
        <f>[1]!s_margin_seclendingbalance(A1937,"",10000)</f>
        <v>0</v>
      </c>
      <c r="S1937" s="17">
        <f>[1]!s_val_ev(A1937,"",100000000)</f>
        <v>19.872000000000003</v>
      </c>
      <c r="T1937" s="17">
        <f>[1]!share_freesharesmv(A1937,"",100000000)</f>
        <v>15.47856</v>
      </c>
      <c r="U1937" s="17">
        <f>[1]!s_dq_amount_btin(A1937,E1937,100000000)</f>
        <v>0.19529076000000001</v>
      </c>
      <c r="V1937" s="17">
        <f>[1]!s_dq_turn(A1937,E1937)</f>
        <v>1.0092026086956523</v>
      </c>
      <c r="W1937" s="2">
        <f>[1]!s_pq_amount(A1937,"20260101","",100000000)</f>
        <v>76.637930139999995</v>
      </c>
      <c r="X1937" s="2">
        <f>[1]!s_pq_avgamount(A1937,"20260101","",100000000)</f>
        <v>0.69670845581818175</v>
      </c>
      <c r="Y1937" s="17">
        <f>[1]!s_ipo_dilutedpe(A1937)</f>
        <v>22.98</v>
      </c>
      <c r="Z1937" s="12">
        <f>[1]!s_ipo_collection_total(A1937,100000000)</f>
        <v>4.1026249999999997</v>
      </c>
      <c r="AA1937" s="2">
        <f>[1]!s_val_pe_ttm(A1937,E1937)</f>
        <v>53.516635894775391</v>
      </c>
      <c r="AB1937" s="5">
        <f>[1]!s_info_zjtxornot1(A1937,"")</f>
        <v>0</v>
      </c>
      <c r="AC1937" s="22" t="str">
        <f>[1]!s_info_nature1(A1937,"")</f>
        <v>民营企业</v>
      </c>
      <c r="AD1937" s="6" t="str">
        <f>[1]!s_info_city(A1937)</f>
        <v>烟台市</v>
      </c>
      <c r="AE1937" s="6" t="str">
        <f>[1]!s_info_province(A1937)</f>
        <v>山东省</v>
      </c>
      <c r="AF1937">
        <v>121.39138199999999</v>
      </c>
      <c r="AG1937">
        <v>37.539296999999998</v>
      </c>
    </row>
    <row r="1938" spans="1:33" x14ac:dyDescent="0.3">
      <c r="A1938" s="12" t="s">
        <v>4402</v>
      </c>
      <c r="B1938" s="12" t="s">
        <v>4403</v>
      </c>
      <c r="C1938" s="16" t="str">
        <f>[1]!s_info_mkt(A1938)</f>
        <v>主板</v>
      </c>
      <c r="D1938" s="16" t="str">
        <f>[1]!s_ipo_listeddate(A1938)</f>
        <v>2010-06-10</v>
      </c>
      <c r="E1938" s="16" t="str">
        <f>[1]!lastradeday_s("000002","")</f>
        <v>2026-06-22</v>
      </c>
      <c r="F1938" s="16" t="str">
        <f>[1]!s_info_industry_csrc2023(A1938,"",3)</f>
        <v>计算机、通信和其他电子设备制造业</v>
      </c>
      <c r="G1938" s="16" t="str">
        <f>[1]!s_info_industry_csrc2023(A1938,"",1)</f>
        <v>制造业</v>
      </c>
      <c r="H1938" s="16">
        <f>[1]!s_is(A1938,83,"FY","YTD","20251231",1,"",100000000)</f>
        <v>178.07142308740001</v>
      </c>
      <c r="I1938" s="16">
        <f>[1]!s_is(A1938,83,"FY","YTD","20241231",1,"",100000000)</f>
        <v>203.26296258849999</v>
      </c>
      <c r="J1938" s="16">
        <f t="shared" si="90"/>
        <v>-0.12393570958669697</v>
      </c>
      <c r="K1938" s="16">
        <f>[1]!s_is(A1938,61,"FY","YTD","20251231",1,"",100000000)</f>
        <v>13.033006882500001</v>
      </c>
      <c r="L1938" s="16">
        <f>[1]!s_is(A1938,61,"FY","YTD","20241231",1,"",100000000)</f>
        <v>16.024933536600003</v>
      </c>
      <c r="M1938" s="16">
        <f t="shared" si="91"/>
        <v>-0.1867044657169166</v>
      </c>
      <c r="N1938" s="16">
        <f>[1]!s_fa_roe(A1938,"20251231")</f>
        <v>7.9981</v>
      </c>
      <c r="O1938" s="16">
        <f>[1]!s_stmnote_rdexp(A1938,"20251231",1,10000)</f>
        <v>101474.99688999999</v>
      </c>
      <c r="P1938" s="20">
        <f t="shared" si="92"/>
        <v>5.6985559575269192E-2</v>
      </c>
      <c r="Q1938" s="16">
        <f>[1]!s_margin_tradingbalance(A1938,"",10000)</f>
        <v>177515.2066</v>
      </c>
      <c r="R1938" s="16">
        <f>[1]!s_margin_seclendingbalance(A1938,"",10000)</f>
        <v>1199.7611999999999</v>
      </c>
      <c r="S1938" s="17">
        <f>[1]!s_val_ev(A1938,"",100000000)</f>
        <v>523.76702822990001</v>
      </c>
      <c r="T1938" s="17">
        <f>[1]!share_freesharesmv(A1938,"",100000000)</f>
        <v>242.7726060812</v>
      </c>
      <c r="U1938" s="17">
        <f>[1]!s_dq_amount_btin(A1938,E1938,100000000)</f>
        <v>13.504977670000001</v>
      </c>
      <c r="V1938" s="17">
        <f>[1]!s_dq_turn(A1938,E1938)</f>
        <v>2.5726666932876094</v>
      </c>
      <c r="W1938" s="2">
        <f>[1]!s_pq_amount(A1938,"20260101","",100000000)</f>
        <v>1887.2840133699999</v>
      </c>
      <c r="X1938" s="2">
        <f>[1]!s_pq_avgamount(A1938,"20260101","",100000000)</f>
        <v>17.157127394272727</v>
      </c>
      <c r="Y1938" s="17">
        <f>[1]!s_ipo_dilutedpe(A1938)</f>
        <v>65.22</v>
      </c>
      <c r="Z1938" s="12">
        <f>[1]!s_ipo_collection_total(A1938,100000000)</f>
        <v>16.8</v>
      </c>
      <c r="AA1938" s="2">
        <f>[1]!s_val_pe_ttm(A1938,E1938)</f>
        <v>44.449043273925781</v>
      </c>
      <c r="AB1938" s="5">
        <f>[1]!s_info_zjtxornot1(A1938,"")</f>
        <v>1</v>
      </c>
      <c r="AC1938" s="22" t="str">
        <f>[1]!s_info_nature1(A1938,"")</f>
        <v>地方国有企业</v>
      </c>
      <c r="AD1938" s="6" t="str">
        <f>[1]!s_info_city(A1938)</f>
        <v>深圳市</v>
      </c>
      <c r="AE1938" s="6" t="str">
        <f>[1]!s_info_province(A1938)</f>
        <v>广东省</v>
      </c>
      <c r="AF1938">
        <v>114.085947</v>
      </c>
      <c r="AG1938">
        <v>22.547000000000001</v>
      </c>
    </row>
    <row r="1939" spans="1:33" x14ac:dyDescent="0.3">
      <c r="A1939" s="12" t="s">
        <v>4404</v>
      </c>
      <c r="B1939" s="12" t="s">
        <v>4405</v>
      </c>
      <c r="C1939" s="16" t="str">
        <f>[1]!s_info_mkt(A1939)</f>
        <v>创业板</v>
      </c>
      <c r="D1939" s="16" t="str">
        <f>[1]!s_ipo_listeddate(A1939)</f>
        <v>2021-05-12</v>
      </c>
      <c r="E1939" s="16" t="str">
        <f>[1]!lastradeday_s("000002","")</f>
        <v>2026-06-22</v>
      </c>
      <c r="F1939" s="16" t="str">
        <f>[1]!s_info_industry_csrc2023(A1939,"",3)</f>
        <v>金属制品业</v>
      </c>
      <c r="G1939" s="16" t="str">
        <f>[1]!s_info_industry_csrc2023(A1939,"",1)</f>
        <v>制造业</v>
      </c>
      <c r="H1939" s="16">
        <f>[1]!s_is(A1939,83,"FY","YTD","20251231",1,"",100000000)</f>
        <v>19.3483706297</v>
      </c>
      <c r="I1939" s="16">
        <f>[1]!s_is(A1939,83,"FY","YTD","20241231",1,"",100000000)</f>
        <v>18.3934396597</v>
      </c>
      <c r="J1939" s="16">
        <f t="shared" si="90"/>
        <v>5.1916932757946954E-2</v>
      </c>
      <c r="K1939" s="16">
        <f>[1]!s_is(A1939,61,"FY","YTD","20251231",1,"",100000000)</f>
        <v>0.91304892579999997</v>
      </c>
      <c r="L1939" s="16">
        <f>[1]!s_is(A1939,61,"FY","YTD","20241231",1,"",100000000)</f>
        <v>0.75843121120000001</v>
      </c>
      <c r="M1939" s="16">
        <f t="shared" si="91"/>
        <v>0.20386517895981857</v>
      </c>
      <c r="N1939" s="16">
        <f>[1]!s_fa_roe(A1939,"20251231")</f>
        <v>7.3663999999999996</v>
      </c>
      <c r="O1939" s="16">
        <f>[1]!s_stmnote_rdexp(A1939,"20251231",1,10000)</f>
        <v>7769.4695549999997</v>
      </c>
      <c r="P1939" s="20">
        <f t="shared" si="92"/>
        <v>4.0155678758157357E-2</v>
      </c>
      <c r="Q1939" s="16">
        <f>[1]!s_margin_tradingbalance(A1939,"",10000)</f>
        <v>16101.620199999999</v>
      </c>
      <c r="R1939" s="16">
        <f>[1]!s_margin_seclendingbalance(A1939,"",10000)</f>
        <v>30.140999999999998</v>
      </c>
      <c r="S1939" s="17">
        <f>[1]!s_val_ev(A1939,"",100000000)</f>
        <v>34.014663697300001</v>
      </c>
      <c r="T1939" s="17">
        <f>[1]!share_freesharesmv(A1939,"",100000000)</f>
        <v>17.861448280499999</v>
      </c>
      <c r="U1939" s="17">
        <f>[1]!s_dq_amount_btin(A1939,E1939,100000000)</f>
        <v>0.78293056000000005</v>
      </c>
      <c r="V1939" s="17">
        <f>[1]!s_dq_turn(A1939,E1939)</f>
        <v>2.8086017789400395</v>
      </c>
      <c r="W1939" s="2">
        <f>[1]!s_pq_amount(A1939,"20260101","",100000000)</f>
        <v>151.38683687</v>
      </c>
      <c r="X1939" s="2">
        <f>[1]!s_pq_avgamount(A1939,"20260101","",100000000)</f>
        <v>1.3762439715454546</v>
      </c>
      <c r="Y1939" s="17">
        <f>[1]!s_ipo_dilutedpe(A1939)</f>
        <v>32.729999999999997</v>
      </c>
      <c r="Z1939" s="12">
        <f>[1]!s_ipo_collection_total(A1939,100000000)</f>
        <v>4.3845446399999997</v>
      </c>
      <c r="AA1939" s="2">
        <f>[1]!s_val_pe_ttm(A1939,E1939)</f>
        <v>36.466625213623047</v>
      </c>
      <c r="AB1939" s="5">
        <f>[1]!s_info_zjtxornot1(A1939,"")</f>
        <v>1</v>
      </c>
      <c r="AC1939" s="22" t="str">
        <f>[1]!s_info_nature1(A1939,"")</f>
        <v>民营企业</v>
      </c>
      <c r="AD1939" s="6" t="str">
        <f>[1]!s_info_city(A1939)</f>
        <v>天津市</v>
      </c>
      <c r="AE1939" s="6" t="str">
        <f>[1]!s_info_province(A1939)</f>
        <v>天津</v>
      </c>
      <c r="AF1939">
        <v>117.19018199999999</v>
      </c>
      <c r="AG1939">
        <v>39.125596000000002</v>
      </c>
    </row>
    <row r="1940" spans="1:33" x14ac:dyDescent="0.3">
      <c r="A1940" s="12" t="s">
        <v>4406</v>
      </c>
      <c r="B1940" s="12" t="s">
        <v>4407</v>
      </c>
      <c r="C1940" s="16" t="str">
        <f>[1]!s_info_mkt(A1940)</f>
        <v>主板</v>
      </c>
      <c r="D1940" s="16" t="str">
        <f>[1]!s_ipo_listeddate(A1940)</f>
        <v>1996-07-26</v>
      </c>
      <c r="E1940" s="16" t="str">
        <f>[1]!lastradeday_s("000002","")</f>
        <v>2026-06-22</v>
      </c>
      <c r="F1940" s="16" t="str">
        <f>[1]!s_info_industry_csrc2023(A1940,"",3)</f>
        <v>其他制造业</v>
      </c>
      <c r="G1940" s="16" t="str">
        <f>[1]!s_info_industry_csrc2023(A1940,"",1)</f>
        <v>制造业</v>
      </c>
      <c r="H1940" s="16">
        <f>[1]!s_is(A1940,83,"FY","YTD","20251231",1,"",100000000)</f>
        <v>13.372736736099998</v>
      </c>
      <c r="I1940" s="16">
        <f>[1]!s_is(A1940,83,"FY","YTD","20241231",1,"",100000000)</f>
        <v>16.3673981948</v>
      </c>
      <c r="J1940" s="16">
        <f t="shared" si="90"/>
        <v>-0.1829650273707778</v>
      </c>
      <c r="K1940" s="16">
        <f>[1]!s_is(A1940,61,"FY","YTD","20251231",1,"",100000000)</f>
        <v>-1.2749813330999999</v>
      </c>
      <c r="L1940" s="16">
        <f>[1]!s_is(A1940,61,"FY","YTD","20241231",1,"",100000000)</f>
        <v>-1.3378424229000001</v>
      </c>
      <c r="M1940" s="16">
        <f t="shared" si="91"/>
        <v>4.6986916189829066E-2</v>
      </c>
      <c r="N1940" s="16">
        <f>[1]!s_fa_roe(A1940,"20251231")</f>
        <v>-11.2159</v>
      </c>
      <c r="O1940" s="16">
        <f>[1]!s_stmnote_rdexp(A1940,"20251231",1,10000)</f>
        <v>0</v>
      </c>
      <c r="P1940" s="20">
        <f t="shared" si="92"/>
        <v>0</v>
      </c>
      <c r="Q1940" s="16">
        <f>[1]!s_margin_tradingbalance(A1940,"",10000)</f>
        <v>0</v>
      </c>
      <c r="R1940" s="16">
        <f>[1]!s_margin_seclendingbalance(A1940,"",10000)</f>
        <v>0</v>
      </c>
      <c r="S1940" s="17">
        <f>[1]!s_val_ev(A1940,"",100000000)</f>
        <v>26.498493934199999</v>
      </c>
      <c r="T1940" s="17">
        <f>[1]!share_freesharesmv(A1940,"",100000000)</f>
        <v>14.827023554999998</v>
      </c>
      <c r="U1940" s="17">
        <f>[1]!s_dq_amount_btin(A1940,E1940,100000000)</f>
        <v>0.36401941999999998</v>
      </c>
      <c r="V1940" s="17">
        <f>[1]!s_dq_turn(A1940,E1940)</f>
        <v>1.3934832626773512</v>
      </c>
      <c r="W1940" s="2">
        <f>[1]!s_pq_amount(A1940,"20260101","",100000000)</f>
        <v>72.128630060000006</v>
      </c>
      <c r="X1940" s="2">
        <f>[1]!s_pq_avgamount(A1940,"20260101","",100000000)</f>
        <v>1.045342464637681</v>
      </c>
      <c r="Y1940" s="17">
        <f>[1]!s_ipo_dilutedpe(A1940)</f>
        <v>0</v>
      </c>
      <c r="Z1940" s="12">
        <f>[1]!s_ipo_collection_total(A1940,100000000)</f>
        <v>0</v>
      </c>
      <c r="AA1940" s="2">
        <f>[1]!s_val_pe_ttm(A1940,E1940)</f>
        <v>-20.374721527099609</v>
      </c>
      <c r="AB1940" s="5">
        <f>[1]!s_info_zjtxornot1(A1940,"")</f>
        <v>0</v>
      </c>
      <c r="AC1940" s="22" t="str">
        <f>[1]!s_info_nature1(A1940,"")</f>
        <v>民营企业</v>
      </c>
      <c r="AD1940" s="6" t="str">
        <f>[1]!s_info_city(A1940)</f>
        <v>青岛市</v>
      </c>
      <c r="AE1940" s="6" t="str">
        <f>[1]!s_info_province(A1940)</f>
        <v>山东省</v>
      </c>
      <c r="AF1940">
        <v>120.35517299999999</v>
      </c>
      <c r="AG1940">
        <v>36.082982000000001</v>
      </c>
    </row>
    <row r="1941" spans="1:33" x14ac:dyDescent="0.3">
      <c r="A1941" s="12" t="s">
        <v>4408</v>
      </c>
      <c r="B1941" s="12" t="s">
        <v>4409</v>
      </c>
      <c r="C1941" s="16" t="str">
        <f>[1]!s_info_mkt(A1941)</f>
        <v>主板</v>
      </c>
      <c r="D1941" s="16" t="str">
        <f>[1]!s_ipo_listeddate(A1941)</f>
        <v>2007-12-07</v>
      </c>
      <c r="E1941" s="16" t="str">
        <f>[1]!lastradeday_s("000002","")</f>
        <v>2026-06-22</v>
      </c>
      <c r="F1941" s="16" t="str">
        <f>[1]!s_info_industry_csrc2023(A1941,"",3)</f>
        <v>计算机、通信和其他电子设备制造业</v>
      </c>
      <c r="G1941" s="16" t="str">
        <f>[1]!s_info_industry_csrc2023(A1941,"",1)</f>
        <v>制造业</v>
      </c>
      <c r="H1941" s="16">
        <f>[1]!s_is(A1941,83,"FY","YTD","20251231",1,"",100000000)</f>
        <v>13.5195254351</v>
      </c>
      <c r="I1941" s="16">
        <f>[1]!s_is(A1941,83,"FY","YTD","20241231",1,"",100000000)</f>
        <v>14.823957013299999</v>
      </c>
      <c r="J1941" s="16">
        <f t="shared" si="90"/>
        <v>-8.7994830059859752E-2</v>
      </c>
      <c r="K1941" s="16">
        <f>[1]!s_is(A1941,61,"FY","YTD","20251231",1,"",100000000)</f>
        <v>-0.1165020453</v>
      </c>
      <c r="L1941" s="16">
        <f>[1]!s_is(A1941,61,"FY","YTD","20241231",1,"",100000000)</f>
        <v>0.53247279479999998</v>
      </c>
      <c r="M1941" s="16">
        <f t="shared" si="91"/>
        <v>-1.2187943617734665</v>
      </c>
      <c r="N1941" s="16">
        <f>[1]!s_fa_roe(A1941,"20251231")</f>
        <v>-0.4647</v>
      </c>
      <c r="O1941" s="16">
        <f>[1]!s_stmnote_rdexp(A1941,"20251231",1,10000)</f>
        <v>11259.601299</v>
      </c>
      <c r="P1941" s="20">
        <f t="shared" si="92"/>
        <v>8.3283998044541688E-2</v>
      </c>
      <c r="Q1941" s="16">
        <f>[1]!s_margin_tradingbalance(A1941,"",10000)</f>
        <v>37224.0052</v>
      </c>
      <c r="R1941" s="16">
        <f>[1]!s_margin_seclendingbalance(A1941,"",10000)</f>
        <v>214.25</v>
      </c>
      <c r="S1941" s="17">
        <f>[1]!s_val_ev(A1941,"",100000000)</f>
        <v>85.752368653000005</v>
      </c>
      <c r="T1941" s="17">
        <f>[1]!share_freesharesmv(A1941,"",100000000)</f>
        <v>50.947192111000007</v>
      </c>
      <c r="U1941" s="17">
        <f>[1]!s_dq_amount_btin(A1941,E1941,100000000)</f>
        <v>5.64955753</v>
      </c>
      <c r="V1941" s="17">
        <f>[1]!s_dq_turn(A1941,E1941)</f>
        <v>8.924905581822383</v>
      </c>
      <c r="W1941" s="2">
        <f>[1]!s_pq_amount(A1941,"20260101","",100000000)</f>
        <v>457.30971398999998</v>
      </c>
      <c r="X1941" s="2">
        <f>[1]!s_pq_avgamount(A1941,"20260101","",100000000)</f>
        <v>4.1573610362727269</v>
      </c>
      <c r="Y1941" s="17">
        <f>[1]!s_ipo_dilutedpe(A1941)</f>
        <v>29.97</v>
      </c>
      <c r="Z1941" s="12">
        <f>[1]!s_ipo_collection_total(A1941,100000000)</f>
        <v>11.351800000000001</v>
      </c>
      <c r="AA1941" s="2">
        <f>[1]!s_val_pe_ttm(A1941,E1941)</f>
        <v>-412.66790771484375</v>
      </c>
      <c r="AB1941" s="5">
        <f>[1]!s_info_zjtxornot1(A1941,"")</f>
        <v>0</v>
      </c>
      <c r="AC1941" s="22" t="str">
        <f>[1]!s_info_nature1(A1941,"")</f>
        <v>民营企业</v>
      </c>
      <c r="AD1941" s="6" t="str">
        <f>[1]!s_info_city(A1941)</f>
        <v>武汉市</v>
      </c>
      <c r="AE1941" s="6" t="str">
        <f>[1]!s_info_province(A1941)</f>
        <v>湖北省</v>
      </c>
      <c r="AF1941">
        <v>114.29857199999999</v>
      </c>
      <c r="AG1941">
        <v>30.584354999999999</v>
      </c>
    </row>
    <row r="1942" spans="1:33" x14ac:dyDescent="0.3">
      <c r="A1942" s="12" t="s">
        <v>4410</v>
      </c>
      <c r="B1942" s="12" t="s">
        <v>4411</v>
      </c>
      <c r="C1942" s="16" t="str">
        <f>[1]!s_info_mkt(A1942)</f>
        <v>创业板</v>
      </c>
      <c r="D1942" s="16" t="str">
        <f>[1]!s_ipo_listeddate(A1942)</f>
        <v>2017-06-02</v>
      </c>
      <c r="E1942" s="16" t="str">
        <f>[1]!lastradeday_s("000002","")</f>
        <v>2026-06-22</v>
      </c>
      <c r="F1942" s="16" t="str">
        <f>[1]!s_info_industry_csrc2023(A1942,"",3)</f>
        <v>纺织业</v>
      </c>
      <c r="G1942" s="16" t="str">
        <f>[1]!s_info_industry_csrc2023(A1942,"",1)</f>
        <v>制造业</v>
      </c>
      <c r="H1942" s="16">
        <f>[1]!s_is(A1942,83,"FY","YTD","20251231",1,"",100000000)</f>
        <v>17.426556958900001</v>
      </c>
      <c r="I1942" s="16">
        <f>[1]!s_is(A1942,83,"FY","YTD","20241231",1,"",100000000)</f>
        <v>14.846149318</v>
      </c>
      <c r="J1942" s="16">
        <f t="shared" si="90"/>
        <v>0.1738098941098094</v>
      </c>
      <c r="K1942" s="16">
        <f>[1]!s_is(A1942,61,"FY","YTD","20251231",1,"",100000000)</f>
        <v>0.40518589420000001</v>
      </c>
      <c r="L1942" s="16">
        <f>[1]!s_is(A1942,61,"FY","YTD","20241231",1,"",100000000)</f>
        <v>0.27284341519999999</v>
      </c>
      <c r="M1942" s="16">
        <f t="shared" si="91"/>
        <v>0.48504919535254382</v>
      </c>
      <c r="N1942" s="16">
        <f>[1]!s_fa_roe(A1942,"20251231")</f>
        <v>3.0606</v>
      </c>
      <c r="O1942" s="16">
        <f>[1]!s_stmnote_rdexp(A1942,"20251231",1,10000)</f>
        <v>4539.7354109999997</v>
      </c>
      <c r="P1942" s="20">
        <f t="shared" si="92"/>
        <v>2.6050673243755641E-2</v>
      </c>
      <c r="Q1942" s="16">
        <f>[1]!s_margin_tradingbalance(A1942,"",10000)</f>
        <v>0</v>
      </c>
      <c r="R1942" s="16">
        <f>[1]!s_margin_seclendingbalance(A1942,"",10000)</f>
        <v>0</v>
      </c>
      <c r="S1942" s="17">
        <f>[1]!s_val_ev(A1942,"",100000000)</f>
        <v>41.2294726095</v>
      </c>
      <c r="T1942" s="17">
        <f>[1]!share_freesharesmv(A1942,"",100000000)</f>
        <v>19.513378363500003</v>
      </c>
      <c r="U1942" s="17">
        <f>[1]!s_dq_amount_btin(A1942,E1942,100000000)</f>
        <v>1.48905548</v>
      </c>
      <c r="V1942" s="17">
        <f>[1]!s_dq_turn(A1942,E1942)</f>
        <v>5.5689177865302666</v>
      </c>
      <c r="W1942" s="2">
        <f>[1]!s_pq_amount(A1942,"20260101","",100000000)</f>
        <v>596.13489896999999</v>
      </c>
      <c r="X1942" s="2">
        <f>[1]!s_pq_avgamount(A1942,"20260101","",100000000)</f>
        <v>5.9613489897000003</v>
      </c>
      <c r="Y1942" s="17">
        <f>[1]!s_ipo_dilutedpe(A1942)</f>
        <v>22.84</v>
      </c>
      <c r="Z1942" s="12">
        <f>[1]!s_ipo_collection_total(A1942,100000000)</f>
        <v>4.8525</v>
      </c>
      <c r="AA1942" s="2">
        <f>[1]!s_val_pe_ttm(A1942,E1942)</f>
        <v>67.778022766113281</v>
      </c>
      <c r="AB1942" s="5">
        <f>[1]!s_info_zjtxornot1(A1942,"")</f>
        <v>1</v>
      </c>
      <c r="AC1942" s="22" t="str">
        <f>[1]!s_info_nature1(A1942,"")</f>
        <v>民营企业</v>
      </c>
      <c r="AD1942" s="6" t="str">
        <f>[1]!s_info_city(A1942)</f>
        <v>厦门市</v>
      </c>
      <c r="AE1942" s="6" t="str">
        <f>[1]!s_info_province(A1942)</f>
        <v>福建省</v>
      </c>
      <c r="AF1942">
        <v>118.11022</v>
      </c>
      <c r="AG1942">
        <v>24.490473999999999</v>
      </c>
    </row>
    <row r="1943" spans="1:33" x14ac:dyDescent="0.3">
      <c r="A1943" s="12" t="s">
        <v>4412</v>
      </c>
      <c r="B1943" s="12" t="s">
        <v>4413</v>
      </c>
      <c r="C1943" s="16" t="str">
        <f>[1]!s_info_mkt(A1943)</f>
        <v>创业板</v>
      </c>
      <c r="D1943" s="16" t="str">
        <f>[1]!s_ipo_listeddate(A1943)</f>
        <v>2021-09-14</v>
      </c>
      <c r="E1943" s="16" t="str">
        <f>[1]!lastradeday_s("000002","")</f>
        <v>2026-06-22</v>
      </c>
      <c r="F1943" s="16" t="str">
        <f>[1]!s_info_industry_csrc2023(A1943,"",3)</f>
        <v>造纸和纸制品业</v>
      </c>
      <c r="G1943" s="16" t="str">
        <f>[1]!s_info_industry_csrc2023(A1943,"",1)</f>
        <v>制造业</v>
      </c>
      <c r="H1943" s="16">
        <f>[1]!s_is(A1943,83,"FY","YTD","20251231",1,"",100000000)</f>
        <v>11.7430842395</v>
      </c>
      <c r="I1943" s="16">
        <f>[1]!s_is(A1943,83,"FY","YTD","20241231",1,"",100000000)</f>
        <v>11.9063575546</v>
      </c>
      <c r="J1943" s="16">
        <f t="shared" si="90"/>
        <v>-1.3713120435974058E-2</v>
      </c>
      <c r="K1943" s="16">
        <f>[1]!s_is(A1943,61,"FY","YTD","20251231",1,"",100000000)</f>
        <v>-1.2267811855999999</v>
      </c>
      <c r="L1943" s="16">
        <f>[1]!s_is(A1943,61,"FY","YTD","20241231",1,"",100000000)</f>
        <v>0.53326689999999999</v>
      </c>
      <c r="M1943" s="16">
        <f t="shared" si="91"/>
        <v>-3.300501279190589</v>
      </c>
      <c r="N1943" s="16">
        <f>[1]!s_fa_roe(A1943,"20251231")</f>
        <v>-8.4799000000000007</v>
      </c>
      <c r="O1943" s="16">
        <f>[1]!s_stmnote_rdexp(A1943,"20251231",1,10000)</f>
        <v>4578.7948470000001</v>
      </c>
      <c r="P1943" s="20">
        <f t="shared" si="92"/>
        <v>3.8991416169854173E-2</v>
      </c>
      <c r="Q1943" s="16">
        <f>[1]!s_margin_tradingbalance(A1943,"",10000)</f>
        <v>17302.326400000002</v>
      </c>
      <c r="R1943" s="16">
        <f>[1]!s_margin_seclendingbalance(A1943,"",10000)</f>
        <v>22.890699999999999</v>
      </c>
      <c r="S1943" s="17">
        <f>[1]!s_val_ev(A1943,"",100000000)</f>
        <v>26.864112989999999</v>
      </c>
      <c r="T1943" s="17">
        <f>[1]!share_freesharesmv(A1943,"",100000000)</f>
        <v>17.333189277999999</v>
      </c>
      <c r="U1943" s="17">
        <f>[1]!s_dq_amount_btin(A1943,E1943,100000000)</f>
        <v>0.49074656</v>
      </c>
      <c r="V1943" s="17">
        <f>[1]!s_dq_turn(A1943,E1943)</f>
        <v>2.584667072898108</v>
      </c>
      <c r="W1943" s="2">
        <f>[1]!s_pq_amount(A1943,"20260101","",100000000)</f>
        <v>100.80205844</v>
      </c>
      <c r="X1943" s="2">
        <f>[1]!s_pq_avgamount(A1943,"20260101","",100000000)</f>
        <v>0.91638234945454555</v>
      </c>
      <c r="Y1943" s="17">
        <f>[1]!s_ipo_dilutedpe(A1943)</f>
        <v>12.33</v>
      </c>
      <c r="Z1943" s="12">
        <f>[1]!s_ipo_collection_total(A1943,100000000)</f>
        <v>1.6053500000000001</v>
      </c>
      <c r="AA1943" s="2">
        <f>[1]!s_val_pe_ttm(A1943,E1943)</f>
        <v>-21.416910171508789</v>
      </c>
      <c r="AB1943" s="5">
        <f>[1]!s_info_zjtxornot1(A1943,"")</f>
        <v>0</v>
      </c>
      <c r="AC1943" s="22" t="str">
        <f>[1]!s_info_nature1(A1943,"")</f>
        <v>民营企业</v>
      </c>
      <c r="AD1943" s="6" t="str">
        <f>[1]!s_info_city(A1943)</f>
        <v>上海市</v>
      </c>
      <c r="AE1943" s="6" t="str">
        <f>[1]!s_info_province(A1943)</f>
        <v>上海</v>
      </c>
      <c r="AF1943">
        <v>121.472644</v>
      </c>
      <c r="AG1943">
        <v>31.231705999999999</v>
      </c>
    </row>
    <row r="1944" spans="1:33" x14ac:dyDescent="0.3">
      <c r="A1944" s="12" t="s">
        <v>4414</v>
      </c>
      <c r="B1944" s="12" t="s">
        <v>4415</v>
      </c>
      <c r="C1944" s="16" t="str">
        <f>[1]!s_info_mkt(A1944)</f>
        <v>主板</v>
      </c>
      <c r="D1944" s="16" t="str">
        <f>[1]!s_ipo_listeddate(A1944)</f>
        <v>1993-12-06</v>
      </c>
      <c r="E1944" s="16" t="str">
        <f>[1]!lastradeday_s("000002","")</f>
        <v>2026-06-22</v>
      </c>
      <c r="F1944" s="16" t="str">
        <f>[1]!s_info_industry_csrc2023(A1944,"",3)</f>
        <v>汽车制造业</v>
      </c>
      <c r="G1944" s="16" t="str">
        <f>[1]!s_info_industry_csrc2023(A1944,"",1)</f>
        <v>制造业</v>
      </c>
      <c r="H1944" s="16">
        <f>[1]!s_is(A1944,83,"FY","YTD","20251231",1,"",100000000)</f>
        <v>5.1596734162999995</v>
      </c>
      <c r="I1944" s="16">
        <f>[1]!s_is(A1944,83,"FY","YTD","20241231",1,"",100000000)</f>
        <v>4.3250556186000004</v>
      </c>
      <c r="J1944" s="16">
        <f t="shared" si="90"/>
        <v>0.19297273175186613</v>
      </c>
      <c r="K1944" s="16">
        <f>[1]!s_is(A1944,61,"FY","YTD","20251231",1,"",100000000)</f>
        <v>-0.31312934929999997</v>
      </c>
      <c r="L1944" s="16">
        <f>[1]!s_is(A1944,61,"FY","YTD","20241231",1,"",100000000)</f>
        <v>4.11740274E-2</v>
      </c>
      <c r="M1944" s="16">
        <f t="shared" si="91"/>
        <v>-8.6050211522422</v>
      </c>
      <c r="N1944" s="16">
        <f>[1]!s_fa_roe(A1944,"20251231")</f>
        <v>-4.1569000000000003</v>
      </c>
      <c r="O1944" s="16">
        <f>[1]!s_stmnote_rdexp(A1944,"20251231",1,10000)</f>
        <v>5468.6166679999997</v>
      </c>
      <c r="P1944" s="20">
        <f t="shared" si="92"/>
        <v>0.10598765128668829</v>
      </c>
      <c r="Q1944" s="16">
        <f>[1]!s_margin_tradingbalance(A1944,"",10000)</f>
        <v>5152.1496999999999</v>
      </c>
      <c r="R1944" s="16">
        <f>[1]!s_margin_seclendingbalance(A1944,"",10000)</f>
        <v>21.93</v>
      </c>
      <c r="S1944" s="17">
        <f>[1]!s_val_ev(A1944,"",100000000)</f>
        <v>56.677626894399992</v>
      </c>
      <c r="T1944" s="17">
        <f>[1]!share_freesharesmv(A1944,"",100000000)</f>
        <v>27.759063136199998</v>
      </c>
      <c r="U1944" s="17">
        <f>[1]!s_dq_amount_btin(A1944,E1944,100000000)</f>
        <v>0.82768962999999995</v>
      </c>
      <c r="V1944" s="17">
        <f>[1]!s_dq_turn(A1944,E1944)</f>
        <v>1.5701129103900573</v>
      </c>
      <c r="W1944" s="2">
        <f>[1]!s_pq_amount(A1944,"20260101","",100000000)</f>
        <v>157.37370430000001</v>
      </c>
      <c r="X1944" s="2">
        <f>[1]!s_pq_avgamount(A1944,"20260101","",100000000)</f>
        <v>1.4306700390909091</v>
      </c>
      <c r="Y1944" s="17">
        <f>[1]!s_ipo_dilutedpe(A1944)</f>
        <v>0</v>
      </c>
      <c r="Z1944" s="12">
        <f>[1]!s_ipo_collection_total(A1944,100000000)</f>
        <v>3.3066</v>
      </c>
      <c r="AA1944" s="2">
        <f>[1]!s_val_pe_ttm(A1944,E1944)</f>
        <v>-226.08018493652344</v>
      </c>
      <c r="AB1944" s="5">
        <f>[1]!s_info_zjtxornot1(A1944,"")</f>
        <v>1</v>
      </c>
      <c r="AC1944" s="22" t="str">
        <f>[1]!s_info_nature1(A1944,"")</f>
        <v>中央国有企业</v>
      </c>
      <c r="AD1944" s="6" t="str">
        <f>[1]!s_info_city(A1944)</f>
        <v>衡阳市</v>
      </c>
      <c r="AE1944" s="6" t="str">
        <f>[1]!s_info_province(A1944)</f>
        <v>湖南省</v>
      </c>
      <c r="AF1944">
        <v>112.607693</v>
      </c>
      <c r="AG1944">
        <v>26.900358000000001</v>
      </c>
    </row>
    <row r="1945" spans="1:33" x14ac:dyDescent="0.3">
      <c r="A1945" s="12" t="s">
        <v>4416</v>
      </c>
      <c r="B1945" s="12" t="s">
        <v>4417</v>
      </c>
      <c r="C1945" s="16" t="str">
        <f>[1]!s_info_mkt(A1945)</f>
        <v>科创板</v>
      </c>
      <c r="D1945" s="16" t="str">
        <f>[1]!s_ipo_listeddate(A1945)</f>
        <v>2019-07-22</v>
      </c>
      <c r="E1945" s="16" t="str">
        <f>[1]!lastradeday_s("000002","")</f>
        <v>2026-06-22</v>
      </c>
      <c r="F1945" s="16" t="str">
        <f>[1]!s_info_industry_csrc2023(A1945,"",3)</f>
        <v>计算机、通信和其他电子设备制造业</v>
      </c>
      <c r="G1945" s="16" t="str">
        <f>[1]!s_info_industry_csrc2023(A1945,"",1)</f>
        <v>制造业</v>
      </c>
      <c r="H1945" s="16">
        <f>[1]!s_is(A1945,83,"FY","YTD","20251231",1,"",100000000)</f>
        <v>25.042179404799999</v>
      </c>
      <c r="I1945" s="16">
        <f>[1]!s_is(A1945,83,"FY","YTD","20241231",1,"",100000000)</f>
        <v>18.350151783499999</v>
      </c>
      <c r="J1945" s="16">
        <f t="shared" si="90"/>
        <v>0.36468513722689222</v>
      </c>
      <c r="K1945" s="16">
        <f>[1]!s_is(A1945,61,"FY","YTD","20251231",1,"",100000000)</f>
        <v>7.8364833786000005</v>
      </c>
      <c r="L1945" s="16">
        <f>[1]!s_is(A1945,61,"FY","YTD","20241231",1,"",100000000)</f>
        <v>5.3364364168999998</v>
      </c>
      <c r="M1945" s="16">
        <f t="shared" si="91"/>
        <v>0.468486226835306</v>
      </c>
      <c r="N1945" s="16">
        <f>[1]!s_fa_roe(A1945,"20251231")</f>
        <v>25.1496</v>
      </c>
      <c r="O1945" s="16">
        <f>[1]!s_stmnote_rdexp(A1945,"20251231",1,10000)</f>
        <v>44470.134142000003</v>
      </c>
      <c r="P1945" s="20">
        <f t="shared" si="92"/>
        <v>0.17758092625706579</v>
      </c>
      <c r="Q1945" s="16">
        <f>[1]!s_margin_tradingbalance(A1945,"",10000)</f>
        <v>158929.36960000001</v>
      </c>
      <c r="R1945" s="16">
        <f>[1]!s_margin_seclendingbalance(A1945,"",10000)</f>
        <v>1443.7399</v>
      </c>
      <c r="S1945" s="17">
        <f>[1]!s_val_ev(A1945,"",100000000)</f>
        <v>585.11126297999999</v>
      </c>
      <c r="T1945" s="17">
        <f>[1]!share_freesharesmv(A1945,"",100000000)</f>
        <v>412.06586327599996</v>
      </c>
      <c r="U1945" s="17">
        <f>[1]!s_dq_amount_btin(A1945,E1945,100000000)</f>
        <v>27.715277960000002</v>
      </c>
      <c r="V1945" s="17">
        <f>[1]!s_dq_turn(A1945,E1945)</f>
        <v>4.8447212914048698</v>
      </c>
      <c r="W1945" s="2">
        <f>[1]!s_pq_amount(A1945,"20260101","",100000000)</f>
        <v>1463.67351149</v>
      </c>
      <c r="X1945" s="2">
        <f>[1]!s_pq_avgamount(A1945,"20260101","",100000000)</f>
        <v>13.306122831727274</v>
      </c>
      <c r="Y1945" s="17">
        <f>[1]!s_ipo_dilutedpe(A1945)</f>
        <v>48.26</v>
      </c>
      <c r="Z1945" s="12">
        <f>[1]!s_ipo_collection_total(A1945,100000000)</f>
        <v>5.2032935304999999</v>
      </c>
      <c r="AA1945" s="2">
        <f>[1]!s_val_pe_ttm(A1945,E1945)</f>
        <v>71.138969421386719</v>
      </c>
      <c r="AB1945" s="5">
        <f>[1]!s_info_zjtxornot1(A1945,"")</f>
        <v>1</v>
      </c>
      <c r="AC1945" s="22" t="str">
        <f>[1]!s_info_nature1(A1945,"")</f>
        <v>公众企业</v>
      </c>
      <c r="AD1945" s="6" t="str">
        <f>[1]!s_info_city(A1945)</f>
        <v>上海市</v>
      </c>
      <c r="AE1945" s="6" t="str">
        <f>[1]!s_info_province(A1945)</f>
        <v>上海</v>
      </c>
      <c r="AF1945">
        <v>121.472644</v>
      </c>
      <c r="AG1945">
        <v>31.231705999999999</v>
      </c>
    </row>
    <row r="1946" spans="1:33" x14ac:dyDescent="0.3">
      <c r="A1946" s="12" t="s">
        <v>4418</v>
      </c>
      <c r="B1946" s="12" t="s">
        <v>4419</v>
      </c>
      <c r="C1946" s="16" t="str">
        <f>[1]!s_info_mkt(A1946)</f>
        <v>科创板</v>
      </c>
      <c r="D1946" s="16" t="str">
        <f>[1]!s_ipo_listeddate(A1946)</f>
        <v>2021-11-29</v>
      </c>
      <c r="E1946" s="16" t="str">
        <f>[1]!lastradeday_s("000002","")</f>
        <v>2026-06-22</v>
      </c>
      <c r="F1946" s="16" t="str">
        <f>[1]!s_info_industry_csrc2023(A1946,"",3)</f>
        <v>计算机、通信和其他电子设备制造业</v>
      </c>
      <c r="G1946" s="16" t="str">
        <f>[1]!s_info_industry_csrc2023(A1946,"",1)</f>
        <v>制造业</v>
      </c>
      <c r="H1946" s="16">
        <f>[1]!s_is(A1946,83,"FY","YTD","20251231",1,"",100000000)</f>
        <v>9.2237871401000007</v>
      </c>
      <c r="I1946" s="16">
        <f>[1]!s_is(A1946,83,"FY","YTD","20241231",1,"",100000000)</f>
        <v>6.5187544608000003</v>
      </c>
      <c r="J1946" s="16">
        <f t="shared" si="90"/>
        <v>0.41496158438954778</v>
      </c>
      <c r="K1946" s="16">
        <f>[1]!s_is(A1946,61,"FY","YTD","20251231",1,"",100000000)</f>
        <v>2.0458602773000001</v>
      </c>
      <c r="L1946" s="16">
        <f>[1]!s_is(A1946,61,"FY","YTD","20241231",1,"",100000000)</f>
        <v>1.0658293381999999</v>
      </c>
      <c r="M1946" s="16">
        <f t="shared" si="91"/>
        <v>0.91950080934636469</v>
      </c>
      <c r="N1946" s="16">
        <f>[1]!s_fa_roe(A1946,"20251231")</f>
        <v>10.424200000000001</v>
      </c>
      <c r="O1946" s="16">
        <f>[1]!s_stmnote_rdexp(A1946,"20251231",1,10000)</f>
        <v>24102.36</v>
      </c>
      <c r="P1946" s="20">
        <f t="shared" si="92"/>
        <v>0.26130655048636231</v>
      </c>
      <c r="Q1946" s="16">
        <f>[1]!s_margin_tradingbalance(A1946,"",10000)</f>
        <v>56418.769200000002</v>
      </c>
      <c r="R1946" s="16">
        <f>[1]!s_margin_seclendingbalance(A1946,"",10000)</f>
        <v>26.68</v>
      </c>
      <c r="S1946" s="17">
        <f>[1]!s_val_ev(A1946,"",100000000)</f>
        <v>80.296850760000012</v>
      </c>
      <c r="T1946" s="17">
        <f>[1]!share_freesharesmv(A1946,"",100000000)</f>
        <v>60.907765689599998</v>
      </c>
      <c r="U1946" s="17">
        <f>[1]!s_dq_amount_btin(A1946,E1946,100000000)</f>
        <v>3.6415985399999999</v>
      </c>
      <c r="V1946" s="17">
        <f>[1]!s_dq_turn(A1946,E1946)</f>
        <v>4.5531072660962231</v>
      </c>
      <c r="W1946" s="2">
        <f>[1]!s_pq_amount(A1946,"20260101","",100000000)</f>
        <v>351.38557034000002</v>
      </c>
      <c r="X1946" s="2">
        <f>[1]!s_pq_avgamount(A1946,"20260101","",100000000)</f>
        <v>3.1944142758181817</v>
      </c>
      <c r="Y1946" s="17">
        <f>[1]!s_ipo_dilutedpe(A1946)</f>
        <v>217.73</v>
      </c>
      <c r="Z1946" s="12">
        <f>[1]!s_ipo_collection_total(A1946,100000000)</f>
        <v>13.1089</v>
      </c>
      <c r="AA1946" s="2">
        <f>[1]!s_val_pe_ttm(A1946,E1946)</f>
        <v>37.905055999755859</v>
      </c>
      <c r="AB1946" s="5">
        <f>[1]!s_info_zjtxornot1(A1946,"")</f>
        <v>1</v>
      </c>
      <c r="AC1946" s="22" t="str">
        <f>[1]!s_info_nature1(A1946,"")</f>
        <v>外资企业</v>
      </c>
      <c r="AD1946" s="6" t="str">
        <f>[1]!s_info_city(A1946)</f>
        <v>珠海市</v>
      </c>
      <c r="AE1946" s="6" t="str">
        <f>[1]!s_info_province(A1946)</f>
        <v>广东省</v>
      </c>
      <c r="AF1946">
        <v>113.552724</v>
      </c>
      <c r="AG1946">
        <v>22.255898999999999</v>
      </c>
    </row>
    <row r="1947" spans="1:33" x14ac:dyDescent="0.3">
      <c r="A1947" s="12" t="s">
        <v>4420</v>
      </c>
      <c r="B1947" s="12" t="s">
        <v>4421</v>
      </c>
      <c r="C1947" s="16" t="str">
        <f>[1]!s_info_mkt(A1947)</f>
        <v>科创板</v>
      </c>
      <c r="D1947" s="16" t="str">
        <f>[1]!s_ipo_listeddate(A1947)</f>
        <v>2021-06-11</v>
      </c>
      <c r="E1947" s="16" t="str">
        <f>[1]!lastradeday_s("000002","")</f>
        <v>2026-06-22</v>
      </c>
      <c r="F1947" s="16" t="str">
        <f>[1]!s_info_industry_csrc2023(A1947,"",3)</f>
        <v>电气机械和器材制造业</v>
      </c>
      <c r="G1947" s="16" t="str">
        <f>[1]!s_info_industry_csrc2023(A1947,"",1)</f>
        <v>制造业</v>
      </c>
      <c r="H1947" s="16">
        <f>[1]!s_is(A1947,83,"FY","YTD","20251231",1,"",100000000)</f>
        <v>27.3523295938</v>
      </c>
      <c r="I1947" s="16">
        <f>[1]!s_is(A1947,83,"FY","YTD","20241231",1,"",100000000)</f>
        <v>18.439924793199999</v>
      </c>
      <c r="J1947" s="16">
        <f t="shared" si="90"/>
        <v>0.48332110355930435</v>
      </c>
      <c r="K1947" s="16">
        <f>[1]!s_is(A1947,61,"FY","YTD","20251231",1,"",100000000)</f>
        <v>0.55879296859999994</v>
      </c>
      <c r="L1947" s="16">
        <f>[1]!s_is(A1947,61,"FY","YTD","20241231",1,"",100000000)</f>
        <v>-0.96607836540000003</v>
      </c>
      <c r="M1947" s="16">
        <f t="shared" si="91"/>
        <v>1.5784137070170643</v>
      </c>
      <c r="N1947" s="16">
        <f>[1]!s_fa_roe(A1947,"20251231")</f>
        <v>5.1498999999999997</v>
      </c>
      <c r="O1947" s="16">
        <f>[1]!s_stmnote_rdexp(A1947,"20251231",1,10000)</f>
        <v>14610</v>
      </c>
      <c r="P1947" s="20">
        <f t="shared" si="92"/>
        <v>5.3414097508212514E-2</v>
      </c>
      <c r="Q1947" s="16">
        <f>[1]!s_margin_tradingbalance(A1947,"",10000)</f>
        <v>10855.4393</v>
      </c>
      <c r="R1947" s="16">
        <f>[1]!s_margin_seclendingbalance(A1947,"",10000)</f>
        <v>0</v>
      </c>
      <c r="S1947" s="17">
        <f>[1]!s_val_ev(A1947,"",100000000)</f>
        <v>54.771812898</v>
      </c>
      <c r="T1947" s="17">
        <f>[1]!share_freesharesmv(A1947,"",100000000)</f>
        <v>15.991287786000001</v>
      </c>
      <c r="U1947" s="17">
        <f>[1]!s_dq_amount_btin(A1947,E1947,100000000)</f>
        <v>1.50632396</v>
      </c>
      <c r="V1947" s="17">
        <f>[1]!s_dq_turn(A1947,E1947)</f>
        <v>2.7888161044497797</v>
      </c>
      <c r="W1947" s="2">
        <f>[1]!s_pq_amount(A1947,"20260101","",100000000)</f>
        <v>145.28808293</v>
      </c>
      <c r="X1947" s="2">
        <f>[1]!s_pq_avgamount(A1947,"20260101","",100000000)</f>
        <v>1.3208007539090909</v>
      </c>
      <c r="Y1947" s="17">
        <f>[1]!s_ipo_dilutedpe(A1947)</f>
        <v>22.15</v>
      </c>
      <c r="Z1947" s="12">
        <f>[1]!s_ipo_collection_total(A1947,100000000)</f>
        <v>6.4775</v>
      </c>
      <c r="AA1947" s="2">
        <f>[1]!s_val_pe_ttm(A1947,E1947)</f>
        <v>76.925537109375</v>
      </c>
      <c r="AB1947" s="5">
        <f>[1]!s_info_zjtxornot1(A1947,"")</f>
        <v>0</v>
      </c>
      <c r="AC1947" s="22" t="str">
        <f>[1]!s_info_nature1(A1947,"")</f>
        <v>民营企业</v>
      </c>
      <c r="AD1947" s="6" t="str">
        <f>[1]!s_info_city(A1947)</f>
        <v>东莞市</v>
      </c>
      <c r="AE1947" s="6" t="str">
        <f>[1]!s_info_province(A1947)</f>
        <v>广东省</v>
      </c>
      <c r="AF1947">
        <v>113.746262</v>
      </c>
      <c r="AG1947">
        <v>23.046237000000001</v>
      </c>
    </row>
    <row r="1948" spans="1:33" x14ac:dyDescent="0.3">
      <c r="A1948" s="12" t="s">
        <v>4422</v>
      </c>
      <c r="B1948" s="12" t="s">
        <v>4423</v>
      </c>
      <c r="C1948" s="16" t="str">
        <f>[1]!s_info_mkt(A1948)</f>
        <v>主板</v>
      </c>
      <c r="D1948" s="16" t="str">
        <f>[1]!s_ipo_listeddate(A1948)</f>
        <v>1996-11-08</v>
      </c>
      <c r="E1948" s="16" t="str">
        <f>[1]!lastradeday_s("000002","")</f>
        <v>2026-06-22</v>
      </c>
      <c r="F1948" s="16" t="str">
        <f>[1]!s_info_industry_csrc2023(A1948,"",3)</f>
        <v>医药制造业</v>
      </c>
      <c r="G1948" s="16" t="str">
        <f>[1]!s_info_industry_csrc2023(A1948,"",1)</f>
        <v>制造业</v>
      </c>
      <c r="H1948" s="16">
        <f>[1]!s_is(A1948,83,"FY","YTD","20251231",1,"",100000000)</f>
        <v>10.3168989401</v>
      </c>
      <c r="I1948" s="16">
        <f>[1]!s_is(A1948,83,"FY","YTD","20241231",1,"",100000000)</f>
        <v>11.754017808699999</v>
      </c>
      <c r="J1948" s="16">
        <f t="shared" si="90"/>
        <v>-0.12226618097654096</v>
      </c>
      <c r="K1948" s="16">
        <f>[1]!s_is(A1948,61,"FY","YTD","20251231",1,"",100000000)</f>
        <v>-1.7483265913999999</v>
      </c>
      <c r="L1948" s="16">
        <f>[1]!s_is(A1948,61,"FY","YTD","20241231",1,"",100000000)</f>
        <v>-0.14587166579999999</v>
      </c>
      <c r="M1948" s="16">
        <f t="shared" si="91"/>
        <v>-10.985374828015436</v>
      </c>
      <c r="N1948" s="16">
        <f>[1]!s_fa_roe(A1948,"20251231")</f>
        <v>-11.113899999999999</v>
      </c>
      <c r="O1948" s="16">
        <f>[1]!s_stmnote_rdexp(A1948,"20251231",1,10000)</f>
        <v>3388.0896840000005</v>
      </c>
      <c r="P1948" s="20">
        <f t="shared" si="92"/>
        <v>3.2840194555275544E-2</v>
      </c>
      <c r="Q1948" s="16">
        <f>[1]!s_margin_tradingbalance(A1948,"",10000)</f>
        <v>0</v>
      </c>
      <c r="R1948" s="16">
        <f>[1]!s_margin_seclendingbalance(A1948,"",10000)</f>
        <v>0</v>
      </c>
      <c r="S1948" s="17">
        <f>[1]!s_val_ev(A1948,"",100000000)</f>
        <v>20.003196855600002</v>
      </c>
      <c r="T1948" s="17">
        <f>[1]!share_freesharesmv(A1948,"",100000000)</f>
        <v>8.3286105792000011</v>
      </c>
      <c r="U1948" s="17">
        <f>[1]!s_dq_amount_btin(A1948,E1948,100000000)</f>
        <v>0.26387980999999999</v>
      </c>
      <c r="V1948" s="17">
        <f>[1]!s_dq_turn(A1948,E1948)</f>
        <v>1.3595861345403357</v>
      </c>
      <c r="W1948" s="2">
        <f>[1]!s_pq_amount(A1948,"20260101","",100000000)</f>
        <v>80.352216659999996</v>
      </c>
      <c r="X1948" s="2">
        <f>[1]!s_pq_avgamount(A1948,"20260101","",100000000)</f>
        <v>0.73047469690909084</v>
      </c>
      <c r="Y1948" s="17">
        <f>[1]!s_ipo_dilutedpe(A1948)</f>
        <v>0</v>
      </c>
      <c r="Z1948" s="12">
        <f>[1]!s_ipo_collection_total(A1948,100000000)</f>
        <v>0</v>
      </c>
      <c r="AA1948" s="2">
        <f>[1]!s_val_pe_ttm(A1948,E1948)</f>
        <v>-10.927487373352051</v>
      </c>
      <c r="AB1948" s="5">
        <f>[1]!s_info_zjtxornot1(A1948,"")</f>
        <v>0</v>
      </c>
      <c r="AC1948" s="22" t="str">
        <f>[1]!s_info_nature1(A1948,"")</f>
        <v>民营企业</v>
      </c>
      <c r="AD1948" s="6" t="str">
        <f>[1]!s_info_city(A1948)</f>
        <v>武汉市</v>
      </c>
      <c r="AE1948" s="6" t="str">
        <f>[1]!s_info_province(A1948)</f>
        <v>湖北省</v>
      </c>
      <c r="AF1948">
        <v>114.29857199999999</v>
      </c>
      <c r="AG1948">
        <v>30.584354999999999</v>
      </c>
    </row>
    <row r="1949" spans="1:33" x14ac:dyDescent="0.3">
      <c r="A1949" s="12" t="s">
        <v>4424</v>
      </c>
      <c r="B1949" s="12" t="s">
        <v>4425</v>
      </c>
      <c r="C1949" s="16" t="str">
        <f>[1]!s_info_mkt(A1949)</f>
        <v>科创板</v>
      </c>
      <c r="D1949" s="16" t="str">
        <f>[1]!s_ipo_listeddate(A1949)</f>
        <v>2021-09-07</v>
      </c>
      <c r="E1949" s="16" t="str">
        <f>[1]!lastradeday_s("000002","")</f>
        <v>2026-06-22</v>
      </c>
      <c r="F1949" s="16" t="str">
        <f>[1]!s_info_industry_csrc2023(A1949,"",3)</f>
        <v>铁路、船舶、航空航天和其他运输设备制造业</v>
      </c>
      <c r="G1949" s="16" t="str">
        <f>[1]!s_info_industry_csrc2023(A1949,"",1)</f>
        <v>制造业</v>
      </c>
      <c r="H1949" s="16">
        <f>[1]!s_is(A1949,83,"FY","YTD","20251231",1,"",100000000)</f>
        <v>287.02700062999997</v>
      </c>
      <c r="I1949" s="16">
        <f>[1]!s_is(A1949,83,"FY","YTD","20241231",1,"",100000000)</f>
        <v>249.08937548</v>
      </c>
      <c r="J1949" s="16">
        <f t="shared" si="90"/>
        <v>0.15230527226178725</v>
      </c>
      <c r="K1949" s="16">
        <f>[1]!s_is(A1949,61,"FY","YTD","20251231",1,"",100000000)</f>
        <v>40.965404210000003</v>
      </c>
      <c r="L1949" s="16">
        <f>[1]!s_is(A1949,61,"FY","YTD","20241231",1,"",100000000)</f>
        <v>37.025859140000001</v>
      </c>
      <c r="M1949" s="16">
        <f t="shared" si="91"/>
        <v>0.10639982870090942</v>
      </c>
      <c r="N1949" s="16">
        <f>[1]!s_fa_roe(A1949,"20251231")</f>
        <v>9.7520000000000007</v>
      </c>
      <c r="O1949" s="16">
        <f>[1]!s_stmnote_rdexp(A1949,"20251231",1,10000)</f>
        <v>317652.70980000001</v>
      </c>
      <c r="P1949" s="20">
        <f t="shared" si="92"/>
        <v>0.11066997498590002</v>
      </c>
      <c r="Q1949" s="16">
        <f>[1]!s_margin_tradingbalance(A1949,"",10000)</f>
        <v>105189.1059</v>
      </c>
      <c r="R1949" s="16">
        <f>[1]!s_margin_seclendingbalance(A1949,"",10000)</f>
        <v>225.6722</v>
      </c>
      <c r="S1949" s="17">
        <f>[1]!s_val_ev(A1949,"",100000000)</f>
        <v>691.446353795356</v>
      </c>
      <c r="T1949" s="17">
        <f>[1]!share_freesharesmv(A1949,"",100000000)</f>
        <v>156.30483592420001</v>
      </c>
      <c r="U1949" s="17">
        <f>[1]!s_dq_amount_btin(A1949,E1949,100000000)</f>
        <v>13.42126184</v>
      </c>
      <c r="V1949" s="17">
        <f>[1]!s_dq_turn(A1949,E1949)</f>
        <v>2.5404121491816496</v>
      </c>
      <c r="W1949" s="2">
        <f>[1]!s_pq_amount(A1949,"20260101","",100000000)</f>
        <v>564.77704980999999</v>
      </c>
      <c r="X1949" s="2">
        <f>[1]!s_pq_avgamount(A1949,"20260101","",100000000)</f>
        <v>5.1343368164545451</v>
      </c>
      <c r="Y1949" s="17">
        <f>[1]!s_ipo_dilutedpe(A1949)</f>
        <v>23.73</v>
      </c>
      <c r="Z1949" s="12">
        <f>[1]!s_ipo_collection_total(A1949,100000000)</f>
        <v>75.550574295000004</v>
      </c>
      <c r="AA1949" s="2">
        <f>[1]!s_val_pe_ttm(A1949,E1949)</f>
        <v>19.832000732421875</v>
      </c>
      <c r="AB1949" s="5">
        <f>[1]!s_info_zjtxornot1(A1949,"")</f>
        <v>1</v>
      </c>
      <c r="AC1949" s="22" t="str">
        <f>[1]!s_info_nature1(A1949,"")</f>
        <v>中央国有企业</v>
      </c>
      <c r="AD1949" s="6" t="str">
        <f>[1]!s_info_city(A1949)</f>
        <v>株洲市</v>
      </c>
      <c r="AE1949" s="6" t="str">
        <f>[1]!s_info_province(A1949)</f>
        <v>湖南省</v>
      </c>
      <c r="AF1949">
        <v>113.151737</v>
      </c>
      <c r="AG1949">
        <v>27.835806000000002</v>
      </c>
    </row>
    <row r="1950" spans="1:33" x14ac:dyDescent="0.3">
      <c r="A1950" s="12" t="s">
        <v>4426</v>
      </c>
      <c r="B1950" s="12" t="s">
        <v>4427</v>
      </c>
      <c r="C1950" s="16" t="str">
        <f>[1]!s_info_mkt(A1950)</f>
        <v>创业板</v>
      </c>
      <c r="D1950" s="16" t="str">
        <f>[1]!s_ipo_listeddate(A1950)</f>
        <v>2016-05-30</v>
      </c>
      <c r="E1950" s="16" t="str">
        <f>[1]!lastradeday_s("000002","")</f>
        <v>2026-06-22</v>
      </c>
      <c r="F1950" s="16" t="str">
        <f>[1]!s_info_industry_csrc2023(A1950,"",3)</f>
        <v>软件和信息技术服务业</v>
      </c>
      <c r="G1950" s="16" t="str">
        <f>[1]!s_info_industry_csrc2023(A1950,"",1)</f>
        <v>信息传输、软件和信息技术服务业</v>
      </c>
      <c r="H1950" s="16">
        <f>[1]!s_is(A1950,83,"FY","YTD","20251231",1,"",100000000)</f>
        <v>8.4948351736000003</v>
      </c>
      <c r="I1950" s="16">
        <f>[1]!s_is(A1950,83,"FY","YTD","20241231",1,"",100000000)</f>
        <v>11.0459425355</v>
      </c>
      <c r="J1950" s="16">
        <f t="shared" si="90"/>
        <v>-0.2309542489200106</v>
      </c>
      <c r="K1950" s="16">
        <f>[1]!s_is(A1950,61,"FY","YTD","20251231",1,"",100000000)</f>
        <v>-6.9945287575999995</v>
      </c>
      <c r="L1950" s="16">
        <f>[1]!s_is(A1950,61,"FY","YTD","20241231",1,"",100000000)</f>
        <v>-11.323596679400001</v>
      </c>
      <c r="M1950" s="16">
        <f t="shared" si="91"/>
        <v>0.38230502590007331</v>
      </c>
      <c r="N1950" s="16">
        <f>[1]!s_fa_roe(A1950,"20251231")</f>
        <v>-76.376300000000001</v>
      </c>
      <c r="O1950" s="16">
        <f>[1]!s_stmnote_rdexp(A1950,"20251231",1,10000)</f>
        <v>6351.9967969999998</v>
      </c>
      <c r="P1950" s="20">
        <f t="shared" si="92"/>
        <v>7.4774809248101121E-2</v>
      </c>
      <c r="Q1950" s="16">
        <f>[1]!s_margin_tradingbalance(A1950,"",10000)</f>
        <v>0</v>
      </c>
      <c r="R1950" s="16">
        <f>[1]!s_margin_seclendingbalance(A1950,"",10000)</f>
        <v>0</v>
      </c>
      <c r="S1950" s="17">
        <f>[1]!s_val_ev(A1950,"",100000000)</f>
        <v>24.154218934999999</v>
      </c>
      <c r="T1950" s="17">
        <f>[1]!share_freesharesmv(A1950,"",100000000)</f>
        <v>21.460293085</v>
      </c>
      <c r="U1950" s="17">
        <f>[1]!s_dq_amount_btin(A1950,E1950,100000000)</f>
        <v>0.89190738000000003</v>
      </c>
      <c r="V1950" s="17">
        <f>[1]!s_dq_turn(A1950,E1950)</f>
        <v>4.1901147493835698</v>
      </c>
      <c r="W1950" s="2">
        <f>[1]!s_pq_amount(A1950,"20260101","",100000000)</f>
        <v>93.094960529999994</v>
      </c>
      <c r="X1950" s="2">
        <f>[1]!s_pq_avgamount(A1950,"20260101","",100000000)</f>
        <v>0.84631782300000002</v>
      </c>
      <c r="Y1950" s="17">
        <f>[1]!s_ipo_dilutedpe(A1950)</f>
        <v>22.98</v>
      </c>
      <c r="Z1950" s="12">
        <f>[1]!s_ipo_collection_total(A1950,100000000)</f>
        <v>2.235738</v>
      </c>
      <c r="AA1950" s="2">
        <f>[1]!s_val_pe_ttm(A1950,E1950)</f>
        <v>-3.4775846004486084</v>
      </c>
      <c r="AB1950" s="5">
        <f>[1]!s_info_zjtxornot1(A1950,"")</f>
        <v>0</v>
      </c>
      <c r="AC1950" s="22" t="str">
        <f>[1]!s_info_nature1(A1950,"")</f>
        <v>民营企业</v>
      </c>
      <c r="AD1950" s="6" t="str">
        <f>[1]!s_info_city(A1950)</f>
        <v>北京市</v>
      </c>
      <c r="AE1950" s="6" t="str">
        <f>[1]!s_info_province(A1950)</f>
        <v>北京</v>
      </c>
      <c r="AF1950">
        <v>116.40528500000001</v>
      </c>
      <c r="AG1950">
        <v>39.904989</v>
      </c>
    </row>
    <row r="1951" spans="1:33" x14ac:dyDescent="0.3">
      <c r="A1951" s="12" t="s">
        <v>4428</v>
      </c>
      <c r="B1951" s="12" t="s">
        <v>4429</v>
      </c>
      <c r="C1951" s="16" t="str">
        <f>[1]!s_info_mkt(A1951)</f>
        <v>创业板</v>
      </c>
      <c r="D1951" s="16" t="str">
        <f>[1]!s_ipo_listeddate(A1951)</f>
        <v>2025-03-27</v>
      </c>
      <c r="E1951" s="16" t="str">
        <f>[1]!lastradeday_s("000002","")</f>
        <v>2026-06-22</v>
      </c>
      <c r="F1951" s="16" t="str">
        <f>[1]!s_info_industry_csrc2023(A1951,"",3)</f>
        <v>通用设备制造业</v>
      </c>
      <c r="G1951" s="16" t="str">
        <f>[1]!s_info_industry_csrc2023(A1951,"",1)</f>
        <v>制造业</v>
      </c>
      <c r="H1951" s="16">
        <f>[1]!s_is(A1951,83,"FY","YTD","20251231",1,"",100000000)</f>
        <v>9.7010559608999998</v>
      </c>
      <c r="I1951" s="16">
        <f>[1]!s_is(A1951,83,"FY","YTD","20241231",1,"",100000000)</f>
        <v>8.9187957546999996</v>
      </c>
      <c r="J1951" s="16">
        <f t="shared" si="90"/>
        <v>8.7709173717513078E-2</v>
      </c>
      <c r="K1951" s="16">
        <f>[1]!s_is(A1951,61,"FY","YTD","20251231",1,"",100000000)</f>
        <v>1.9682667769</v>
      </c>
      <c r="L1951" s="16">
        <f>[1]!s_is(A1951,61,"FY","YTD","20241231",1,"",100000000)</f>
        <v>0.92938338180000002</v>
      </c>
      <c r="M1951" s="16">
        <f t="shared" si="91"/>
        <v>1.1178200680626804</v>
      </c>
      <c r="N1951" s="16">
        <f>[1]!s_fa_roe(A1951,"20251231")</f>
        <v>16.638300000000001</v>
      </c>
      <c r="O1951" s="16">
        <f>[1]!s_stmnote_rdexp(A1951,"20251231",1,10000)</f>
        <v>3358.0937119999999</v>
      </c>
      <c r="P1951" s="20">
        <f t="shared" si="92"/>
        <v>3.4615754465645389E-2</v>
      </c>
      <c r="Q1951" s="16">
        <f>[1]!s_margin_tradingbalance(A1951,"",10000)</f>
        <v>3577.2644</v>
      </c>
      <c r="R1951" s="16">
        <f>[1]!s_margin_seclendingbalance(A1951,"",10000)</f>
        <v>21.4161</v>
      </c>
      <c r="S1951" s="17">
        <f>[1]!s_val_ev(A1951,"",100000000)</f>
        <v>28.943999999999999</v>
      </c>
      <c r="T1951" s="17">
        <f>[1]!share_freesharesmv(A1951,"",100000000)</f>
        <v>7.2359999999999998</v>
      </c>
      <c r="U1951" s="17">
        <f>[1]!s_dq_amount_btin(A1951,E1951,100000000)</f>
        <v>0.23580282999999999</v>
      </c>
      <c r="V1951" s="17">
        <f>[1]!s_dq_turn(A1951,E1951)</f>
        <v>2.3332507446449418</v>
      </c>
      <c r="W1951" s="2">
        <f>[1]!s_pq_amount(A1951,"20260101","",100000000)</f>
        <v>47.715131139999997</v>
      </c>
      <c r="X1951" s="2">
        <f>[1]!s_pq_avgamount(A1951,"20260101","",100000000)</f>
        <v>0.43377391945454546</v>
      </c>
      <c r="Y1951" s="17">
        <f>[1]!s_ipo_dilutedpe(A1951)</f>
        <v>25.22</v>
      </c>
      <c r="Z1951" s="12">
        <f>[1]!s_ipo_collection_total(A1951,100000000)</f>
        <v>4.1740000000000004</v>
      </c>
      <c r="AA1951" s="2">
        <f>[1]!s_val_pe_ttm(A1951,E1951)</f>
        <v>14.867352485656738</v>
      </c>
      <c r="AB1951" s="5">
        <f>[1]!s_info_zjtxornot1(A1951,"")</f>
        <v>0</v>
      </c>
      <c r="AC1951" s="22" t="str">
        <f>[1]!s_info_nature1(A1951,"")</f>
        <v>民营企业</v>
      </c>
      <c r="AD1951" s="6" t="str">
        <f>[1]!s_info_city(A1951)</f>
        <v>舟山市</v>
      </c>
      <c r="AE1951" s="6" t="str">
        <f>[1]!s_info_province(A1951)</f>
        <v>浙江省</v>
      </c>
      <c r="AF1951">
        <v>122.106863</v>
      </c>
      <c r="AG1951">
        <v>30.016027999999999</v>
      </c>
    </row>
    <row r="1952" spans="1:33" x14ac:dyDescent="0.3">
      <c r="A1952" s="12" t="s">
        <v>4430</v>
      </c>
      <c r="B1952" s="12" t="s">
        <v>4431</v>
      </c>
      <c r="C1952" s="16" t="str">
        <f>[1]!s_info_mkt(A1952)</f>
        <v>创业板</v>
      </c>
      <c r="D1952" s="16" t="str">
        <f>[1]!s_ipo_listeddate(A1952)</f>
        <v>2016-08-18</v>
      </c>
      <c r="E1952" s="16" t="str">
        <f>[1]!lastradeday_s("000002","")</f>
        <v>2026-06-22</v>
      </c>
      <c r="F1952" s="16" t="str">
        <f>[1]!s_info_industry_csrc2023(A1952,"",3)</f>
        <v>互联网和相关服务</v>
      </c>
      <c r="G1952" s="16" t="str">
        <f>[1]!s_info_industry_csrc2023(A1952,"",1)</f>
        <v>信息传输、软件和信息技术服务业</v>
      </c>
      <c r="H1952" s="16">
        <f>[1]!s_is(A1952,83,"FY","YTD","20251231",1,"",100000000)</f>
        <v>25.5390620334</v>
      </c>
      <c r="I1952" s="16">
        <f>[1]!s_is(A1952,83,"FY","YTD","20241231",1,"",100000000)</f>
        <v>27.881930133899999</v>
      </c>
      <c r="J1952" s="16">
        <f t="shared" si="90"/>
        <v>-8.4028189198115943E-2</v>
      </c>
      <c r="K1952" s="16">
        <f>[1]!s_is(A1952,61,"FY","YTD","20251231",1,"",100000000)</f>
        <v>4.8348066734000001</v>
      </c>
      <c r="L1952" s="16">
        <f>[1]!s_is(A1952,61,"FY","YTD","20241231",1,"",100000000)</f>
        <v>-2.4720709723000001</v>
      </c>
      <c r="M1952" s="16">
        <f t="shared" si="91"/>
        <v>2.9557717911722108</v>
      </c>
      <c r="N1952" s="16">
        <f>[1]!s_fa_roe(A1952,"20251231")</f>
        <v>34.563600000000001</v>
      </c>
      <c r="O1952" s="16">
        <f>[1]!s_stmnote_rdexp(A1952,"20251231",1,10000)</f>
        <v>37459.067211000001</v>
      </c>
      <c r="P1952" s="20">
        <f t="shared" si="92"/>
        <v>0.14667362161543371</v>
      </c>
      <c r="Q1952" s="16">
        <f>[1]!s_margin_tradingbalance(A1952,"",10000)</f>
        <v>0</v>
      </c>
      <c r="R1952" s="16">
        <f>[1]!s_margin_seclendingbalance(A1952,"",10000)</f>
        <v>0</v>
      </c>
      <c r="S1952" s="17">
        <f>[1]!s_val_ev(A1952,"",100000000)</f>
        <v>48.678994211400003</v>
      </c>
      <c r="T1952" s="17">
        <f>[1]!share_freesharesmv(A1952,"",100000000)</f>
        <v>29.479517565300004</v>
      </c>
      <c r="U1952" s="17">
        <f>[1]!s_dq_amount_btin(A1952,E1952,100000000)</f>
        <v>1.3616254999999999</v>
      </c>
      <c r="V1952" s="17">
        <f>[1]!s_dq_turn(A1952,E1952)</f>
        <v>4.050918096895189</v>
      </c>
      <c r="W1952" s="2">
        <f>[1]!s_pq_amount(A1952,"20260101","",100000000)</f>
        <v>297.50242707000001</v>
      </c>
      <c r="X1952" s="2">
        <f>[1]!s_pq_avgamount(A1952,"20260101","",100000000)</f>
        <v>2.7045675188181817</v>
      </c>
      <c r="Y1952" s="17">
        <f>[1]!s_ipo_dilutedpe(A1952)</f>
        <v>21.97</v>
      </c>
      <c r="Z1952" s="12">
        <f>[1]!s_ipo_collection_total(A1952,100000000)</f>
        <v>9.2550000000000008</v>
      </c>
      <c r="AA1952" s="2">
        <f>[1]!s_val_pe_ttm(A1952,E1952)</f>
        <v>17.0859375</v>
      </c>
      <c r="AB1952" s="5">
        <f>[1]!s_info_zjtxornot1(A1952,"")</f>
        <v>0</v>
      </c>
      <c r="AC1952" s="22" t="str">
        <f>[1]!s_info_nature1(A1952,"")</f>
        <v>民营企业</v>
      </c>
      <c r="AD1952" s="6" t="str">
        <f>[1]!s_info_city(A1952)</f>
        <v>深圳市</v>
      </c>
      <c r="AE1952" s="6" t="str">
        <f>[1]!s_info_province(A1952)</f>
        <v>广东省</v>
      </c>
      <c r="AF1952">
        <v>114.085947</v>
      </c>
      <c r="AG1952">
        <v>22.547000000000001</v>
      </c>
    </row>
    <row r="1953" spans="1:33" x14ac:dyDescent="0.3">
      <c r="A1953" s="12" t="s">
        <v>4432</v>
      </c>
      <c r="B1953" s="12" t="s">
        <v>4433</v>
      </c>
      <c r="C1953" s="16" t="str">
        <f>[1]!s_info_mkt(A1953)</f>
        <v>主板</v>
      </c>
      <c r="D1953" s="16" t="str">
        <f>[1]!s_ipo_listeddate(A1953)</f>
        <v>2024-01-18</v>
      </c>
      <c r="E1953" s="16" t="str">
        <f>[1]!lastradeday_s("000002","")</f>
        <v>2026-06-22</v>
      </c>
      <c r="F1953" s="16" t="str">
        <f>[1]!s_info_industry_csrc2023(A1953,"",3)</f>
        <v>生态保护和环境治理业</v>
      </c>
      <c r="G1953" s="16" t="str">
        <f>[1]!s_info_industry_csrc2023(A1953,"",1)</f>
        <v>水利、环境和公共设施管理业</v>
      </c>
      <c r="H1953" s="16">
        <f>[1]!s_is(A1953,83,"FY","YTD","20251231",1,"",100000000)</f>
        <v>42.870004022399996</v>
      </c>
      <c r="I1953" s="16">
        <f>[1]!s_is(A1953,83,"FY","YTD","20241231",1,"",100000000)</f>
        <v>37.645404053699998</v>
      </c>
      <c r="J1953" s="16">
        <f t="shared" si="90"/>
        <v>0.13878453691843151</v>
      </c>
      <c r="K1953" s="16">
        <f>[1]!s_is(A1953,61,"FY","YTD","20251231",1,"",100000000)</f>
        <v>8.6054534212</v>
      </c>
      <c r="L1953" s="16">
        <f>[1]!s_is(A1953,61,"FY","YTD","20241231",1,"",100000000)</f>
        <v>8.2057444565999997</v>
      </c>
      <c r="M1953" s="16">
        <f t="shared" si="91"/>
        <v>4.8710871599042853E-2</v>
      </c>
      <c r="N1953" s="16">
        <f>[1]!s_fa_roe(A1953,"20251231")</f>
        <v>8.0801999999999996</v>
      </c>
      <c r="O1953" s="16">
        <f>[1]!s_stmnote_rdexp(A1953,"20251231",1,10000)</f>
        <v>15280.200919999999</v>
      </c>
      <c r="P1953" s="20">
        <f t="shared" si="92"/>
        <v>3.5643105869586446E-2</v>
      </c>
      <c r="Q1953" s="16">
        <f>[1]!s_margin_tradingbalance(A1953,"",10000)</f>
        <v>9384.0756000000001</v>
      </c>
      <c r="R1953" s="16">
        <f>[1]!s_margin_seclendingbalance(A1953,"",10000)</f>
        <v>53.045999999999999</v>
      </c>
      <c r="S1953" s="17">
        <f>[1]!s_val_ev(A1953,"",100000000)</f>
        <v>125.82</v>
      </c>
      <c r="T1953" s="17">
        <f>[1]!share_freesharesmv(A1953,"",100000000)</f>
        <v>33.552</v>
      </c>
      <c r="U1953" s="17">
        <f>[1]!s_dq_amount_btin(A1953,E1953,100000000)</f>
        <v>0.53079248999999995</v>
      </c>
      <c r="V1953" s="17">
        <f>[1]!s_dq_turn(A1953,E1953)</f>
        <v>1.6067295833333333</v>
      </c>
      <c r="W1953" s="2">
        <f>[1]!s_pq_amount(A1953,"20260101","",100000000)</f>
        <v>91.892597050000006</v>
      </c>
      <c r="X1953" s="2">
        <f>[1]!s_pq_avgamount(A1953,"20260101","",100000000)</f>
        <v>0.83538724590909097</v>
      </c>
      <c r="Y1953" s="17">
        <f>[1]!s_ipo_dilutedpe(A1953)</f>
        <v>21.76</v>
      </c>
      <c r="Z1953" s="12">
        <f>[1]!s_ipo_collection_total(A1953,100000000)</f>
        <v>24.3</v>
      </c>
      <c r="AA1953" s="2">
        <f>[1]!s_val_pe_ttm(A1953,E1953)</f>
        <v>13.959981918334961</v>
      </c>
      <c r="AB1953" s="5">
        <f>[1]!s_info_zjtxornot1(A1953,"")</f>
        <v>0</v>
      </c>
      <c r="AC1953" s="22" t="str">
        <f>[1]!s_info_nature1(A1953,"")</f>
        <v>地方国有企业</v>
      </c>
      <c r="AD1953" s="6" t="str">
        <f>[1]!s_info_city(A1953)</f>
        <v>广州市</v>
      </c>
      <c r="AE1953" s="6" t="str">
        <f>[1]!s_info_province(A1953)</f>
        <v>广东省</v>
      </c>
      <c r="AF1953">
        <v>113.280637</v>
      </c>
      <c r="AG1953">
        <v>23.125177999999998</v>
      </c>
    </row>
    <row r="1954" spans="1:33" x14ac:dyDescent="0.3">
      <c r="A1954" s="12" t="s">
        <v>4434</v>
      </c>
      <c r="B1954" s="12" t="s">
        <v>4435</v>
      </c>
      <c r="C1954" s="16" t="str">
        <f>[1]!s_info_mkt(A1954)</f>
        <v>创业板</v>
      </c>
      <c r="D1954" s="16" t="str">
        <f>[1]!s_ipo_listeddate(A1954)</f>
        <v>2021-04-09</v>
      </c>
      <c r="E1954" s="16" t="str">
        <f>[1]!lastradeday_s("000002","")</f>
        <v>2026-06-22</v>
      </c>
      <c r="F1954" s="16" t="str">
        <f>[1]!s_info_industry_csrc2023(A1954,"",3)</f>
        <v>有色金属冶炼和压延加工业</v>
      </c>
      <c r="G1954" s="16" t="str">
        <f>[1]!s_info_industry_csrc2023(A1954,"",1)</f>
        <v>制造业</v>
      </c>
      <c r="H1954" s="16">
        <f>[1]!s_is(A1954,83,"FY","YTD","20251231",1,"",100000000)</f>
        <v>9.1112014922000011</v>
      </c>
      <c r="I1954" s="16">
        <f>[1]!s_is(A1954,83,"FY","YTD","20241231",1,"",100000000)</f>
        <v>10.7564885099</v>
      </c>
      <c r="J1954" s="16">
        <f t="shared" si="90"/>
        <v>-0.15295763261269868</v>
      </c>
      <c r="K1954" s="16">
        <f>[1]!s_is(A1954,61,"FY","YTD","20251231",1,"",100000000)</f>
        <v>0.54018201939999999</v>
      </c>
      <c r="L1954" s="16">
        <f>[1]!s_is(A1954,61,"FY","YTD","20241231",1,"",100000000)</f>
        <v>0.95471709469999999</v>
      </c>
      <c r="M1954" s="16">
        <f t="shared" si="91"/>
        <v>-0.43419676635229731</v>
      </c>
      <c r="N1954" s="16">
        <f>[1]!s_fa_roe(A1954,"20251231")</f>
        <v>4.9790000000000001</v>
      </c>
      <c r="O1954" s="16">
        <f>[1]!s_stmnote_rdexp(A1954,"20251231",1,10000)</f>
        <v>4986.3372369999997</v>
      </c>
      <c r="P1954" s="20">
        <f t="shared" si="92"/>
        <v>5.4727548735133871E-2</v>
      </c>
      <c r="Q1954" s="16">
        <f>[1]!s_margin_tradingbalance(A1954,"",10000)</f>
        <v>22470.060799999999</v>
      </c>
      <c r="R1954" s="16">
        <f>[1]!s_margin_seclendingbalance(A1954,"",10000)</f>
        <v>21.929600000000001</v>
      </c>
      <c r="S1954" s="17">
        <f>[1]!s_val_ev(A1954,"",100000000)</f>
        <v>64.393056000000001</v>
      </c>
      <c r="T1954" s="17">
        <f>[1]!share_freesharesmv(A1954,"",100000000)</f>
        <v>29.693234048399997</v>
      </c>
      <c r="U1954" s="17">
        <f>[1]!s_dq_amount_btin(A1954,E1954,100000000)</f>
        <v>1.35397068</v>
      </c>
      <c r="V1954" s="17">
        <f>[1]!s_dq_turn(A1954,E1954)</f>
        <v>2.9217470987744858</v>
      </c>
      <c r="W1954" s="2">
        <f>[1]!s_pq_amount(A1954,"20260101","",100000000)</f>
        <v>345.99272336000001</v>
      </c>
      <c r="X1954" s="2">
        <f>[1]!s_pq_avgamount(A1954,"20260101","",100000000)</f>
        <v>3.1453883941818184</v>
      </c>
      <c r="Y1954" s="17">
        <f>[1]!s_ipo_dilutedpe(A1954)</f>
        <v>23.65</v>
      </c>
      <c r="Z1954" s="12">
        <f>[1]!s_ipo_collection_total(A1954,100000000)</f>
        <v>3.6389999999999998</v>
      </c>
      <c r="AA1954" s="2">
        <f>[1]!s_val_pe_ttm(A1954,E1954)</f>
        <v>106.75288391113281</v>
      </c>
      <c r="AB1954" s="5">
        <f>[1]!s_info_zjtxornot1(A1954,"")</f>
        <v>1</v>
      </c>
      <c r="AC1954" s="22" t="str">
        <f>[1]!s_info_nature1(A1954,"")</f>
        <v>民营企业</v>
      </c>
      <c r="AD1954" s="6" t="str">
        <f>[1]!s_info_city(A1954)</f>
        <v>上海市</v>
      </c>
      <c r="AE1954" s="6" t="str">
        <f>[1]!s_info_province(A1954)</f>
        <v>上海</v>
      </c>
      <c r="AF1954">
        <v>121.472644</v>
      </c>
      <c r="AG1954">
        <v>31.231705999999999</v>
      </c>
    </row>
    <row r="1955" spans="1:33" x14ac:dyDescent="0.3">
      <c r="A1955" s="12" t="s">
        <v>4436</v>
      </c>
      <c r="B1955" s="12" t="s">
        <v>4437</v>
      </c>
      <c r="C1955" s="16" t="str">
        <f>[1]!s_info_mkt(A1955)</f>
        <v>创业板</v>
      </c>
      <c r="D1955" s="16" t="str">
        <f>[1]!s_ipo_listeddate(A1955)</f>
        <v>2023-09-21</v>
      </c>
      <c r="E1955" s="16" t="str">
        <f>[1]!lastradeday_s("000002","")</f>
        <v>2026-06-22</v>
      </c>
      <c r="F1955" s="16" t="str">
        <f>[1]!s_info_industry_csrc2023(A1955,"",3)</f>
        <v>废弃资源综合利用业</v>
      </c>
      <c r="G1955" s="16" t="str">
        <f>[1]!s_info_industry_csrc2023(A1955,"",1)</f>
        <v>制造业</v>
      </c>
      <c r="H1955" s="16">
        <f>[1]!s_is(A1955,83,"FY","YTD","20251231",1,"",100000000)</f>
        <v>148.4045974773</v>
      </c>
      <c r="I1955" s="16">
        <f>[1]!s_is(A1955,83,"FY","YTD","20241231",1,"",100000000)</f>
        <v>125.69153441749999</v>
      </c>
      <c r="J1955" s="16">
        <f t="shared" si="90"/>
        <v>0.18070479579281584</v>
      </c>
      <c r="K1955" s="16">
        <f>[1]!s_is(A1955,61,"FY","YTD","20251231",1,"",100000000)</f>
        <v>2.8725876597000002</v>
      </c>
      <c r="L1955" s="16">
        <f>[1]!s_is(A1955,61,"FY","YTD","20241231",1,"",100000000)</f>
        <v>1.2839050048</v>
      </c>
      <c r="M1955" s="16">
        <f t="shared" si="91"/>
        <v>1.2373833336271454</v>
      </c>
      <c r="N1955" s="16">
        <f>[1]!s_fa_roe(A1955,"20251231")</f>
        <v>6.1844000000000001</v>
      </c>
      <c r="O1955" s="16">
        <f>[1]!s_stmnote_rdexp(A1955,"20251231",1,10000)</f>
        <v>29055.451005000003</v>
      </c>
      <c r="P1955" s="20">
        <f t="shared" si="92"/>
        <v>1.9578538332981451E-2</v>
      </c>
      <c r="Q1955" s="16">
        <f>[1]!s_margin_tradingbalance(A1955,"",10000)</f>
        <v>28804.5144</v>
      </c>
      <c r="R1955" s="16">
        <f>[1]!s_margin_seclendingbalance(A1955,"",10000)</f>
        <v>166.93459999999999</v>
      </c>
      <c r="S1955" s="17">
        <f>[1]!s_val_ev(A1955,"",100000000)</f>
        <v>168.47321049940001</v>
      </c>
      <c r="T1955" s="17">
        <f>[1]!share_freesharesmv(A1955,"",100000000)</f>
        <v>43.186390266400004</v>
      </c>
      <c r="U1955" s="17">
        <f>[1]!s_dq_amount_btin(A1955,E1955,100000000)</f>
        <v>9.1051627499999999</v>
      </c>
      <c r="V1955" s="17">
        <f>[1]!s_dq_turn(A1955,E1955)</f>
        <v>21.660854776459626</v>
      </c>
      <c r="W1955" s="2">
        <f>[1]!s_pq_amount(A1955,"20260101","",100000000)</f>
        <v>519.72972683</v>
      </c>
      <c r="X1955" s="2">
        <f>[1]!s_pq_avgamount(A1955,"20260101","",100000000)</f>
        <v>4.7248156984545453</v>
      </c>
      <c r="Y1955" s="17">
        <f>[1]!s_ipo_dilutedpe(A1955)</f>
        <v>45.16</v>
      </c>
      <c r="Z1955" s="12">
        <f>[1]!s_ipo_collection_total(A1955,100000000)</f>
        <v>9.5903969999999994</v>
      </c>
      <c r="AA1955" s="2">
        <f>[1]!s_val_pe_ttm(A1955,E1955)</f>
        <v>24.501022338867188</v>
      </c>
      <c r="AB1955" s="5">
        <f>[1]!s_info_zjtxornot1(A1955,"")</f>
        <v>0</v>
      </c>
      <c r="AC1955" s="22" t="str">
        <f>[1]!s_info_nature1(A1955,"")</f>
        <v>民营企业</v>
      </c>
      <c r="AD1955" s="6" t="str">
        <f>[1]!s_info_city(A1955)</f>
        <v>四会市</v>
      </c>
      <c r="AE1955" s="6" t="str">
        <f>[1]!s_info_province(A1955)</f>
        <v>广东省</v>
      </c>
      <c r="AF1955">
        <v>112.687558</v>
      </c>
      <c r="AG1955">
        <v>23.431443999999999</v>
      </c>
    </row>
    <row r="1956" spans="1:33" x14ac:dyDescent="0.3">
      <c r="A1956" s="12" t="s">
        <v>4438</v>
      </c>
      <c r="B1956" s="12" t="s">
        <v>4439</v>
      </c>
      <c r="C1956" s="16" t="str">
        <f>[1]!s_info_mkt(A1956)</f>
        <v>主板</v>
      </c>
      <c r="D1956" s="16" t="str">
        <f>[1]!s_ipo_listeddate(A1956)</f>
        <v>2017-04-25</v>
      </c>
      <c r="E1956" s="16" t="str">
        <f>[1]!lastradeday_s("000002","")</f>
        <v>2026-06-22</v>
      </c>
      <c r="F1956" s="16" t="str">
        <f>[1]!s_info_industry_csrc2023(A1956,"",3)</f>
        <v>新闻和出版业</v>
      </c>
      <c r="G1956" s="16" t="str">
        <f>[1]!s_info_industry_csrc2023(A1956,"",1)</f>
        <v>文化、体育和娱乐业</v>
      </c>
      <c r="H1956" s="16">
        <f>[1]!s_is(A1956,83,"FY","YTD","20251231",1,"",100000000)</f>
        <v>6.4621440965999994</v>
      </c>
      <c r="I1956" s="16">
        <f>[1]!s_is(A1956,83,"FY","YTD","20241231",1,"",100000000)</f>
        <v>8.2053096076000003</v>
      </c>
      <c r="J1956" s="16">
        <f t="shared" si="90"/>
        <v>-0.21244359985946537</v>
      </c>
      <c r="K1956" s="16">
        <f>[1]!s_is(A1956,61,"FY","YTD","20251231",1,"",100000000)</f>
        <v>0.77003246959999994</v>
      </c>
      <c r="L1956" s="16">
        <f>[1]!s_is(A1956,61,"FY","YTD","20241231",1,"",100000000)</f>
        <v>1.2661106708000001</v>
      </c>
      <c r="M1956" s="16">
        <f t="shared" si="91"/>
        <v>-0.39181266901932826</v>
      </c>
      <c r="N1956" s="16">
        <f>[1]!s_fa_roe(A1956,"20251231")</f>
        <v>4.0730000000000004</v>
      </c>
      <c r="O1956" s="16">
        <f>[1]!s_stmnote_rdexp(A1956,"20251231",1,10000)</f>
        <v>606.04496100000006</v>
      </c>
      <c r="P1956" s="20">
        <f t="shared" si="92"/>
        <v>9.3783882244109253E-3</v>
      </c>
      <c r="Q1956" s="16">
        <f>[1]!s_margin_tradingbalance(A1956,"",10000)</f>
        <v>0</v>
      </c>
      <c r="R1956" s="16">
        <f>[1]!s_margin_seclendingbalance(A1956,"",10000)</f>
        <v>0</v>
      </c>
      <c r="S1956" s="17">
        <f>[1]!s_val_ev(A1956,"",100000000)</f>
        <v>22.271479705600001</v>
      </c>
      <c r="T1956" s="17">
        <f>[1]!share_freesharesmv(A1956,"",100000000)</f>
        <v>8.9482635295999984</v>
      </c>
      <c r="U1956" s="17">
        <f>[1]!s_dq_amount_btin(A1956,E1956,100000000)</f>
        <v>0.25324770000000002</v>
      </c>
      <c r="V1956" s="17">
        <f>[1]!s_dq_turn(A1956,E1956)</f>
        <v>1.1693561103374557</v>
      </c>
      <c r="W1956" s="2">
        <f>[1]!s_pq_amount(A1956,"20260101","",100000000)</f>
        <v>41.339093759999997</v>
      </c>
      <c r="X1956" s="2">
        <f>[1]!s_pq_avgamount(A1956,"20260101","",100000000)</f>
        <v>0.37580994327272726</v>
      </c>
      <c r="Y1956" s="17">
        <f>[1]!s_ipo_dilutedpe(A1956)</f>
        <v>21.22</v>
      </c>
      <c r="Z1956" s="12">
        <f>[1]!s_ipo_collection_total(A1956,100000000)</f>
        <v>7.1890799999999997</v>
      </c>
      <c r="AA1956" s="2">
        <f>[1]!s_val_pe_ttm(A1956,E1956)</f>
        <v>30.448980331420898</v>
      </c>
      <c r="AB1956" s="5">
        <f>[1]!s_info_zjtxornot1(A1956,"")</f>
        <v>0</v>
      </c>
      <c r="AC1956" s="22" t="str">
        <f>[1]!s_info_nature1(A1956,"")</f>
        <v>民营企业</v>
      </c>
      <c r="AD1956" s="6" t="str">
        <f>[1]!s_info_city(A1956)</f>
        <v>天津市</v>
      </c>
      <c r="AE1956" s="6" t="str">
        <f>[1]!s_info_province(A1956)</f>
        <v>天津</v>
      </c>
      <c r="AF1956">
        <v>117.19018199999999</v>
      </c>
      <c r="AG1956">
        <v>39.125596000000002</v>
      </c>
    </row>
    <row r="1957" spans="1:33" x14ac:dyDescent="0.3">
      <c r="A1957" s="12" t="s">
        <v>4440</v>
      </c>
      <c r="B1957" s="12" t="s">
        <v>4441</v>
      </c>
      <c r="C1957" s="16" t="str">
        <f>[1]!s_info_mkt(A1957)</f>
        <v>主板</v>
      </c>
      <c r="D1957" s="16" t="str">
        <f>[1]!s_ipo_listeddate(A1957)</f>
        <v>2020-09-22</v>
      </c>
      <c r="E1957" s="16" t="str">
        <f>[1]!lastradeday_s("000002","")</f>
        <v>2026-06-22</v>
      </c>
      <c r="F1957" s="16" t="str">
        <f>[1]!s_info_industry_csrc2023(A1957,"",3)</f>
        <v>软件和信息技术服务业</v>
      </c>
      <c r="G1957" s="16" t="str">
        <f>[1]!s_info_industry_csrc2023(A1957,"",1)</f>
        <v>信息传输、软件和信息技术服务业</v>
      </c>
      <c r="H1957" s="16">
        <f>[1]!s_is(A1957,83,"FY","YTD","20251231",1,"",100000000)</f>
        <v>4.7941884551999996</v>
      </c>
      <c r="I1957" s="16">
        <f>[1]!s_is(A1957,83,"FY","YTD","20241231",1,"",100000000)</f>
        <v>4.8262547975999999</v>
      </c>
      <c r="J1957" s="16">
        <f t="shared" si="90"/>
        <v>-6.6441461847281946E-3</v>
      </c>
      <c r="K1957" s="16">
        <f>[1]!s_is(A1957,61,"FY","YTD","20251231",1,"",100000000)</f>
        <v>8.583388119999999E-2</v>
      </c>
      <c r="L1957" s="16">
        <f>[1]!s_is(A1957,61,"FY","YTD","20241231",1,"",100000000)</f>
        <v>0.42694849759999998</v>
      </c>
      <c r="M1957" s="16">
        <f t="shared" si="91"/>
        <v>-0.79895963639057899</v>
      </c>
      <c r="N1957" s="16">
        <f>[1]!s_fa_roe(A1957,"20251231")</f>
        <v>0.46110000000000001</v>
      </c>
      <c r="O1957" s="16">
        <f>[1]!s_stmnote_rdexp(A1957,"20251231",1,10000)</f>
        <v>6674.1948419999999</v>
      </c>
      <c r="P1957" s="20">
        <f t="shared" si="92"/>
        <v>0.13921427796107719</v>
      </c>
      <c r="Q1957" s="16">
        <f>[1]!s_margin_tradingbalance(A1957,"",10000)</f>
        <v>0</v>
      </c>
      <c r="R1957" s="16">
        <f>[1]!s_margin_seclendingbalance(A1957,"",10000)</f>
        <v>0</v>
      </c>
      <c r="S1957" s="17">
        <f>[1]!s_val_ev(A1957,"",100000000)</f>
        <v>33.088582813000002</v>
      </c>
      <c r="T1957" s="17">
        <f>[1]!share_freesharesmv(A1957,"",100000000)</f>
        <v>13.535475239</v>
      </c>
      <c r="U1957" s="17">
        <f>[1]!s_dq_amount_btin(A1957,E1957,100000000)</f>
        <v>0.42575740000000001</v>
      </c>
      <c r="V1957" s="17">
        <f>[1]!s_dq_turn(A1957,E1957)</f>
        <v>2.4004434272760165</v>
      </c>
      <c r="W1957" s="2">
        <f>[1]!s_pq_amount(A1957,"20260101","",100000000)</f>
        <v>83.043998020000004</v>
      </c>
      <c r="X1957" s="2">
        <f>[1]!s_pq_avgamount(A1957,"20260101","",100000000)</f>
        <v>0.75494543654545454</v>
      </c>
      <c r="Y1957" s="17">
        <f>[1]!s_ipo_dilutedpe(A1957)</f>
        <v>22.99</v>
      </c>
      <c r="Z1957" s="12">
        <f>[1]!s_ipo_collection_total(A1957,100000000)</f>
        <v>8.4349500000000006</v>
      </c>
      <c r="AA1957" s="2">
        <f>[1]!s_val_pe_ttm(A1957,E1957)</f>
        <v>-377.98529052734375</v>
      </c>
      <c r="AB1957" s="5">
        <f>[1]!s_info_zjtxornot1(A1957,"")</f>
        <v>0</v>
      </c>
      <c r="AC1957" s="22" t="str">
        <f>[1]!s_info_nature1(A1957,"")</f>
        <v>民营企业</v>
      </c>
      <c r="AD1957" s="6" t="str">
        <f>[1]!s_info_city(A1957)</f>
        <v>北京市</v>
      </c>
      <c r="AE1957" s="6" t="str">
        <f>[1]!s_info_province(A1957)</f>
        <v>北京</v>
      </c>
      <c r="AF1957">
        <v>116.40528500000001</v>
      </c>
      <c r="AG1957">
        <v>39.904989</v>
      </c>
    </row>
    <row r="1958" spans="1:33" x14ac:dyDescent="0.3">
      <c r="A1958" s="12" t="s">
        <v>4442</v>
      </c>
      <c r="B1958" s="12" t="s">
        <v>4443</v>
      </c>
      <c r="C1958" s="16" t="str">
        <f>[1]!s_info_mkt(A1958)</f>
        <v>创业板</v>
      </c>
      <c r="D1958" s="16" t="str">
        <f>[1]!s_ipo_listeddate(A1958)</f>
        <v>2009-10-30</v>
      </c>
      <c r="E1958" s="16" t="str">
        <f>[1]!lastradeday_s("000002","")</f>
        <v>2026-06-22</v>
      </c>
      <c r="F1958" s="16" t="str">
        <f>[1]!s_info_industry_csrc2023(A1958,"",3)</f>
        <v>医药制造业</v>
      </c>
      <c r="G1958" s="16" t="str">
        <f>[1]!s_info_industry_csrc2023(A1958,"",1)</f>
        <v>制造业</v>
      </c>
      <c r="H1958" s="16">
        <f>[1]!s_is(A1958,83,"FY","YTD","20251231",1,"",100000000)</f>
        <v>26.465197675799999</v>
      </c>
      <c r="I1958" s="16">
        <f>[1]!s_is(A1958,83,"FY","YTD","20241231",1,"",100000000)</f>
        <v>25.360427816799998</v>
      </c>
      <c r="J1958" s="16">
        <f t="shared" si="90"/>
        <v>4.3562745351959142E-2</v>
      </c>
      <c r="K1958" s="16">
        <f>[1]!s_is(A1958,61,"FY","YTD","20251231",1,"",100000000)</f>
        <v>7.3519270567999992</v>
      </c>
      <c r="L1958" s="16">
        <f>[1]!s_is(A1958,61,"FY","YTD","20241231",1,"",100000000)</f>
        <v>7.0694836386000004</v>
      </c>
      <c r="M1958" s="16">
        <f t="shared" si="91"/>
        <v>3.9952482053686782E-2</v>
      </c>
      <c r="N1958" s="16">
        <f>[1]!s_fa_roe(A1958,"20251231")</f>
        <v>16.935400000000001</v>
      </c>
      <c r="O1958" s="16">
        <f>[1]!s_stmnote_rdexp(A1958,"20251231",1,10000)</f>
        <v>22838.435103</v>
      </c>
      <c r="P1958" s="20">
        <f t="shared" si="92"/>
        <v>8.6296106240247958E-2</v>
      </c>
      <c r="Q1958" s="16">
        <f>[1]!s_margin_tradingbalance(A1958,"",10000)</f>
        <v>57345.5893</v>
      </c>
      <c r="R1958" s="16">
        <f>[1]!s_margin_seclendingbalance(A1958,"",10000)</f>
        <v>336.02269999999999</v>
      </c>
      <c r="S1958" s="17">
        <f>[1]!s_val_ev(A1958,"",100000000)</f>
        <v>128.14274430360001</v>
      </c>
      <c r="T1958" s="17">
        <f>[1]!share_freesharesmv(A1958,"",100000000)</f>
        <v>83.637913763300006</v>
      </c>
      <c r="U1958" s="17">
        <f>[1]!s_dq_amount_btin(A1958,E1958,100000000)</f>
        <v>1.4253327099999999</v>
      </c>
      <c r="V1958" s="17">
        <f>[1]!s_dq_turn(A1958,E1958)</f>
        <v>1.5489835298406101</v>
      </c>
      <c r="W1958" s="2">
        <f>[1]!s_pq_amount(A1958,"20260101","",100000000)</f>
        <v>213.81586288</v>
      </c>
      <c r="X1958" s="2">
        <f>[1]!s_pq_avgamount(A1958,"20260101","",100000000)</f>
        <v>1.9437805716363636</v>
      </c>
      <c r="Y1958" s="17">
        <f>[1]!s_ipo_dilutedpe(A1958)</f>
        <v>46.83</v>
      </c>
      <c r="Z1958" s="12">
        <f>[1]!s_ipo_collection_total(A1958,100000000)</f>
        <v>3.57</v>
      </c>
      <c r="AA1958" s="2">
        <f>[1]!s_val_pe_ttm(A1958,E1958)</f>
        <v>18.470283508300781</v>
      </c>
      <c r="AB1958" s="5">
        <f>[1]!s_info_zjtxornot1(A1958,"")</f>
        <v>0</v>
      </c>
      <c r="AC1958" s="22" t="str">
        <f>[1]!s_info_nature1(A1958,"")</f>
        <v>民营企业</v>
      </c>
      <c r="AD1958" s="6" t="str">
        <f>[1]!s_info_city(A1958)</f>
        <v>合肥市</v>
      </c>
      <c r="AE1958" s="6" t="str">
        <f>[1]!s_info_province(A1958)</f>
        <v>安徽省</v>
      </c>
      <c r="AF1958">
        <v>117.28304199999999</v>
      </c>
      <c r="AG1958">
        <v>31.861190000000001</v>
      </c>
    </row>
    <row r="1959" spans="1:33" x14ac:dyDescent="0.3">
      <c r="A1959" s="12" t="s">
        <v>4444</v>
      </c>
      <c r="B1959" s="12" t="s">
        <v>4445</v>
      </c>
      <c r="C1959" s="16" t="str">
        <f>[1]!s_info_mkt(A1959)</f>
        <v>主板</v>
      </c>
      <c r="D1959" s="16" t="str">
        <f>[1]!s_ipo_listeddate(A1959)</f>
        <v>2014-07-01</v>
      </c>
      <c r="E1959" s="16" t="str">
        <f>[1]!lastradeday_s("000002","")</f>
        <v>2026-06-22</v>
      </c>
      <c r="F1959" s="16" t="str">
        <f>[1]!s_info_industry_csrc2023(A1959,"",3)</f>
        <v>计算机、通信和其他电子设备制造业</v>
      </c>
      <c r="G1959" s="16" t="str">
        <f>[1]!s_info_industry_csrc2023(A1959,"",1)</f>
        <v>制造业</v>
      </c>
      <c r="H1959" s="16">
        <f>[1]!s_is(A1959,83,"FY","YTD","20251231",1,"",100000000)</f>
        <v>40.253142831399998</v>
      </c>
      <c r="I1959" s="16">
        <f>[1]!s_is(A1959,83,"FY","YTD","20241231",1,"",100000000)</f>
        <v>35.064619686500002</v>
      </c>
      <c r="J1959" s="16">
        <f t="shared" si="90"/>
        <v>0.14797032425529477</v>
      </c>
      <c r="K1959" s="16">
        <f>[1]!s_is(A1959,61,"FY","YTD","20251231",1,"",100000000)</f>
        <v>4.6567352713999997</v>
      </c>
      <c r="L1959" s="16">
        <f>[1]!s_is(A1959,61,"FY","YTD","20241231",1,"",100000000)</f>
        <v>4.3737420486000005</v>
      </c>
      <c r="M1959" s="16">
        <f t="shared" si="91"/>
        <v>6.4702769311826017E-2</v>
      </c>
      <c r="N1959" s="16">
        <f>[1]!s_fa_roe(A1959,"20251231")</f>
        <v>11.155200000000001</v>
      </c>
      <c r="O1959" s="16">
        <f>[1]!s_stmnote_rdexp(A1959,"20251231",1,10000)</f>
        <v>17487.807418</v>
      </c>
      <c r="P1959" s="20">
        <f t="shared" si="92"/>
        <v>4.344457646760045E-2</v>
      </c>
      <c r="Q1959" s="16">
        <f>[1]!s_margin_tradingbalance(A1959,"",10000)</f>
        <v>43504.606299999999</v>
      </c>
      <c r="R1959" s="16">
        <f>[1]!s_margin_seclendingbalance(A1959,"",10000)</f>
        <v>453.74579999999997</v>
      </c>
      <c r="S1959" s="17">
        <f>[1]!s_val_ev(A1959,"",100000000)</f>
        <v>146.47153103370002</v>
      </c>
      <c r="T1959" s="17">
        <f>[1]!share_freesharesmv(A1959,"",100000000)</f>
        <v>60.081771752100003</v>
      </c>
      <c r="U1959" s="17">
        <f>[1]!s_dq_amount_btin(A1959,E1959,100000000)</f>
        <v>8.8659728700000002</v>
      </c>
      <c r="V1959" s="17">
        <f>[1]!s_dq_turn(A1959,E1959)</f>
        <v>6.0562281030291487</v>
      </c>
      <c r="W1959" s="2">
        <f>[1]!s_pq_amount(A1959,"20260101","",100000000)</f>
        <v>498.45558699999998</v>
      </c>
      <c r="X1959" s="2">
        <f>[1]!s_pq_avgamount(A1959,"20260101","",100000000)</f>
        <v>4.5314144272727273</v>
      </c>
      <c r="Y1959" s="17">
        <f>[1]!s_ipo_dilutedpe(A1959)</f>
        <v>23.2</v>
      </c>
      <c r="Z1959" s="12">
        <f>[1]!s_ipo_collection_total(A1959,100000000)</f>
        <v>13.779</v>
      </c>
      <c r="AA1959" s="2">
        <f>[1]!s_val_pe_ttm(A1959,E1959)</f>
        <v>37.838924407958984</v>
      </c>
      <c r="AB1959" s="5">
        <f>[1]!s_info_zjtxornot1(A1959,"")</f>
        <v>0</v>
      </c>
      <c r="AC1959" s="22" t="str">
        <f>[1]!s_info_nature1(A1959,"")</f>
        <v>地方国有企业</v>
      </c>
      <c r="AD1959" s="6" t="str">
        <f>[1]!s_info_city(A1959)</f>
        <v>中山市</v>
      </c>
      <c r="AE1959" s="6" t="str">
        <f>[1]!s_info_province(A1959)</f>
        <v>广东省</v>
      </c>
      <c r="AF1959">
        <v>113.382391</v>
      </c>
      <c r="AG1959">
        <v>22.521113</v>
      </c>
    </row>
    <row r="1960" spans="1:33" x14ac:dyDescent="0.3">
      <c r="A1960" s="12" t="s">
        <v>4446</v>
      </c>
      <c r="B1960" s="12" t="s">
        <v>4447</v>
      </c>
      <c r="C1960" s="16" t="str">
        <f>[1]!s_info_mkt(A1960)</f>
        <v>科创板</v>
      </c>
      <c r="D1960" s="16" t="str">
        <f>[1]!s_ipo_listeddate(A1960)</f>
        <v>2021-06-16</v>
      </c>
      <c r="E1960" s="16" t="str">
        <f>[1]!lastradeday_s("000002","")</f>
        <v>2026-06-22</v>
      </c>
      <c r="F1960" s="16" t="str">
        <f>[1]!s_info_industry_csrc2023(A1960,"",3)</f>
        <v>电气机械和器材制造业</v>
      </c>
      <c r="G1960" s="16" t="str">
        <f>[1]!s_info_industry_csrc2023(A1960,"",1)</f>
        <v>制造业</v>
      </c>
      <c r="H1960" s="16">
        <f>[1]!s_is(A1960,83,"FY","YTD","20251231",1,"",100000000)</f>
        <v>5.0549364501999996</v>
      </c>
      <c r="I1960" s="16">
        <f>[1]!s_is(A1960,83,"FY","YTD","20241231",1,"",100000000)</f>
        <v>4.2015227527999999</v>
      </c>
      <c r="J1960" s="16">
        <f t="shared" si="90"/>
        <v>0.20312009421614197</v>
      </c>
      <c r="K1960" s="16">
        <f>[1]!s_is(A1960,61,"FY","YTD","20251231",1,"",100000000)</f>
        <v>0.46877978549999999</v>
      </c>
      <c r="L1960" s="16">
        <f>[1]!s_is(A1960,61,"FY","YTD","20241231",1,"",100000000)</f>
        <v>0.30497298079999996</v>
      </c>
      <c r="M1960" s="16">
        <f t="shared" si="91"/>
        <v>0.53711907287755389</v>
      </c>
      <c r="N1960" s="16">
        <f>[1]!s_fa_roe(A1960,"20251231")</f>
        <v>7.8544</v>
      </c>
      <c r="O1960" s="16">
        <f>[1]!s_stmnote_rdexp(A1960,"20251231",1,10000)</f>
        <v>5680.1123399999997</v>
      </c>
      <c r="P1960" s="20">
        <f t="shared" si="92"/>
        <v>0.11236763104658348</v>
      </c>
      <c r="Q1960" s="16">
        <f>[1]!s_margin_tradingbalance(A1960,"",10000)</f>
        <v>4716.018</v>
      </c>
      <c r="R1960" s="16">
        <f>[1]!s_margin_seclendingbalance(A1960,"",10000)</f>
        <v>0</v>
      </c>
      <c r="S1960" s="17">
        <f>[1]!s_val_ev(A1960,"",100000000)</f>
        <v>15.962175</v>
      </c>
      <c r="T1960" s="17">
        <f>[1]!share_freesharesmv(A1960,"",100000000)</f>
        <v>10.3758537125</v>
      </c>
      <c r="U1960" s="17">
        <f>[1]!s_dq_amount_btin(A1960,E1960,100000000)</f>
        <v>0.33281406000000002</v>
      </c>
      <c r="V1960" s="17">
        <f>[1]!s_dq_turn(A1960,E1960)</f>
        <v>2.1485267985096015</v>
      </c>
      <c r="W1960" s="2">
        <f>[1]!s_pq_amount(A1960,"20260101","",100000000)</f>
        <v>50.473819540000001</v>
      </c>
      <c r="X1960" s="2">
        <f>[1]!s_pq_avgamount(A1960,"20260101","",100000000)</f>
        <v>0.45885290490909092</v>
      </c>
      <c r="Y1960" s="17">
        <f>[1]!s_ipo_dilutedpe(A1960)</f>
        <v>18.91</v>
      </c>
      <c r="Z1960" s="12">
        <f>[1]!s_ipo_collection_total(A1960,100000000)</f>
        <v>2.501852</v>
      </c>
      <c r="AA1960" s="2">
        <f>[1]!s_val_pe_ttm(A1960,E1960)</f>
        <v>31.909799575805664</v>
      </c>
      <c r="AB1960" s="5">
        <f>[1]!s_info_zjtxornot1(A1960,"")</f>
        <v>1</v>
      </c>
      <c r="AC1960" s="22" t="str">
        <f>[1]!s_info_nature1(A1960,"")</f>
        <v>民营企业</v>
      </c>
      <c r="AD1960" s="6" t="str">
        <f>[1]!s_info_city(A1960)</f>
        <v>淄博市</v>
      </c>
      <c r="AE1960" s="6" t="str">
        <f>[1]!s_info_province(A1960)</f>
        <v>山东省</v>
      </c>
      <c r="AF1960">
        <v>118.047648</v>
      </c>
      <c r="AG1960">
        <v>36.814939000000003</v>
      </c>
    </row>
    <row r="1961" spans="1:33" x14ac:dyDescent="0.3">
      <c r="A1961" s="12" t="s">
        <v>4448</v>
      </c>
      <c r="B1961" s="12" t="s">
        <v>4449</v>
      </c>
      <c r="C1961" s="16" t="str">
        <f>[1]!s_info_mkt(A1961)</f>
        <v>主板</v>
      </c>
      <c r="D1961" s="16" t="str">
        <f>[1]!s_ipo_listeddate(A1961)</f>
        <v>2020-04-29</v>
      </c>
      <c r="E1961" s="16" t="str">
        <f>[1]!lastradeday_s("000002","")</f>
        <v>2026-06-22</v>
      </c>
      <c r="F1961" s="16" t="str">
        <f>[1]!s_info_industry_csrc2023(A1961,"",3)</f>
        <v>铁路、船舶、航空航天和其他运输设备制造业</v>
      </c>
      <c r="G1961" s="16" t="str">
        <f>[1]!s_info_industry_csrc2023(A1961,"",1)</f>
        <v>制造业</v>
      </c>
      <c r="H1961" s="16">
        <f>[1]!s_is(A1961,83,"FY","YTD","20251231",1,"",100000000)</f>
        <v>9.1799996070000009</v>
      </c>
      <c r="I1961" s="16">
        <f>[1]!s_is(A1961,83,"FY","YTD","20241231",1,"",100000000)</f>
        <v>5.3789935373000004</v>
      </c>
      <c r="J1961" s="16">
        <f t="shared" si="90"/>
        <v>0.70663889877211594</v>
      </c>
      <c r="K1961" s="16">
        <f>[1]!s_is(A1961,61,"FY","YTD","20251231",1,"",100000000)</f>
        <v>2.0003497800000001</v>
      </c>
      <c r="L1961" s="16">
        <f>[1]!s_is(A1961,61,"FY","YTD","20241231",1,"",100000000)</f>
        <v>0.16154211769999999</v>
      </c>
      <c r="M1961" s="16">
        <f t="shared" si="91"/>
        <v>11.382837420237683</v>
      </c>
      <c r="N1961" s="16">
        <f>[1]!s_fa_roe(A1961,"20251231")</f>
        <v>7.7131999999999996</v>
      </c>
      <c r="O1961" s="16">
        <f>[1]!s_stmnote_rdexp(A1961,"20251231",1,10000)</f>
        <v>7652.1927709999991</v>
      </c>
      <c r="P1961" s="20">
        <f t="shared" si="92"/>
        <v>8.3357223296229688E-2</v>
      </c>
      <c r="Q1961" s="16">
        <f>[1]!s_margin_tradingbalance(A1961,"",10000)</f>
        <v>30187.750499999998</v>
      </c>
      <c r="R1961" s="16">
        <f>[1]!s_margin_seclendingbalance(A1961,"",10000)</f>
        <v>223.28280000000001</v>
      </c>
      <c r="S1961" s="17">
        <f>[1]!s_val_ev(A1961,"",100000000)</f>
        <v>98.029553440000001</v>
      </c>
      <c r="T1961" s="17">
        <f>[1]!share_freesharesmv(A1961,"",100000000)</f>
        <v>52.391028569600003</v>
      </c>
      <c r="U1961" s="17">
        <f>[1]!s_dq_amount_btin(A1961,E1961,100000000)</f>
        <v>2.6190179900000001</v>
      </c>
      <c r="V1961" s="17">
        <f>[1]!s_dq_turn(A1961,E1961)</f>
        <v>2.6998093587763083</v>
      </c>
      <c r="W1961" s="2">
        <f>[1]!s_pq_amount(A1961,"20260101","",100000000)</f>
        <v>522.77644579000003</v>
      </c>
      <c r="X1961" s="2">
        <f>[1]!s_pq_avgamount(A1961,"20260101","",100000000)</f>
        <v>4.7525131435454551</v>
      </c>
      <c r="Y1961" s="17">
        <f>[1]!s_ipo_dilutedpe(A1961)</f>
        <v>16.21</v>
      </c>
      <c r="Z1961" s="12">
        <f>[1]!s_ipo_collection_total(A1961,100000000)</f>
        <v>8.4577620000000007</v>
      </c>
      <c r="AA1961" s="2">
        <f>[1]!s_val_pe_ttm(A1961,E1961)</f>
        <v>45.921234130859375</v>
      </c>
      <c r="AB1961" s="5">
        <f>[1]!s_info_zjtxornot1(A1961,"")</f>
        <v>0</v>
      </c>
      <c r="AC1961" s="22" t="str">
        <f>[1]!s_info_nature1(A1961,"")</f>
        <v>民营企业</v>
      </c>
      <c r="AD1961" s="6" t="str">
        <f>[1]!s_info_city(A1961)</f>
        <v>北京市</v>
      </c>
      <c r="AE1961" s="6" t="str">
        <f>[1]!s_info_province(A1961)</f>
        <v>北京</v>
      </c>
      <c r="AF1961">
        <v>116.40528500000001</v>
      </c>
      <c r="AG1961">
        <v>39.904989</v>
      </c>
    </row>
    <row r="1962" spans="1:33" x14ac:dyDescent="0.3">
      <c r="A1962" s="12" t="s">
        <v>4450</v>
      </c>
      <c r="B1962" s="12" t="s">
        <v>4451</v>
      </c>
      <c r="C1962" s="16" t="str">
        <f>[1]!s_info_mkt(A1962)</f>
        <v>科创板</v>
      </c>
      <c r="D1962" s="16" t="str">
        <f>[1]!s_ipo_listeddate(A1962)</f>
        <v>2021-12-06</v>
      </c>
      <c r="E1962" s="16" t="str">
        <f>[1]!lastradeday_s("000002","")</f>
        <v>2026-06-22</v>
      </c>
      <c r="F1962" s="16" t="str">
        <f>[1]!s_info_industry_csrc2023(A1962,"",3)</f>
        <v>医药制造业</v>
      </c>
      <c r="G1962" s="16" t="str">
        <f>[1]!s_info_industry_csrc2023(A1962,"",1)</f>
        <v>制造业</v>
      </c>
      <c r="H1962" s="16">
        <f>[1]!s_is(A1962,83,"FY","YTD","20251231",1,"",100000000)</f>
        <v>6.2832272530999997</v>
      </c>
      <c r="I1962" s="16">
        <f>[1]!s_is(A1962,83,"FY","YTD","20241231",1,"",100000000)</f>
        <v>6.1134807078</v>
      </c>
      <c r="J1962" s="16">
        <f t="shared" si="90"/>
        <v>2.7765941108381265E-2</v>
      </c>
      <c r="K1962" s="16">
        <f>[1]!s_is(A1962,61,"FY","YTD","20251231",1,"",100000000)</f>
        <v>0.42777540390000002</v>
      </c>
      <c r="L1962" s="16">
        <f>[1]!s_is(A1962,61,"FY","YTD","20241231",1,"",100000000)</f>
        <v>0.22527856960000001</v>
      </c>
      <c r="M1962" s="16">
        <f t="shared" si="91"/>
        <v>0.89887304708809734</v>
      </c>
      <c r="N1962" s="16">
        <f>[1]!s_fa_roe(A1962,"20251231")</f>
        <v>1.0152000000000001</v>
      </c>
      <c r="O1962" s="16">
        <f>[1]!s_stmnote_rdexp(A1962,"20251231",1,10000)</f>
        <v>5713.816296</v>
      </c>
      <c r="P1962" s="20">
        <f t="shared" si="92"/>
        <v>9.0937603652341784E-2</v>
      </c>
      <c r="Q1962" s="16">
        <f>[1]!s_margin_tradingbalance(A1962,"",10000)</f>
        <v>7804.3182999999999</v>
      </c>
      <c r="R1962" s="16">
        <f>[1]!s_margin_seclendingbalance(A1962,"",10000)</f>
        <v>0</v>
      </c>
      <c r="S1962" s="17">
        <f>[1]!s_val_ev(A1962,"",100000000)</f>
        <v>55.085549999999998</v>
      </c>
      <c r="T1962" s="17">
        <f>[1]!share_freesharesmv(A1962,"",100000000)</f>
        <v>16.334296680000001</v>
      </c>
      <c r="U1962" s="17">
        <f>[1]!s_dq_amount_btin(A1962,E1962,100000000)</f>
        <v>0.30017347999999999</v>
      </c>
      <c r="V1962" s="17">
        <f>[1]!s_dq_turn(A1962,E1962)</f>
        <v>0.55570943396226402</v>
      </c>
      <c r="W1962" s="2">
        <f>[1]!s_pq_amount(A1962,"20260101","",100000000)</f>
        <v>64.928389039999999</v>
      </c>
      <c r="X1962" s="2">
        <f>[1]!s_pq_avgamount(A1962,"20260101","",100000000)</f>
        <v>0.59025808218181819</v>
      </c>
      <c r="Y1962" s="17">
        <f>[1]!s_ipo_dilutedpe(A1962)</f>
        <v>182.41</v>
      </c>
      <c r="Z1962" s="12">
        <f>[1]!s_ipo_collection_total(A1962,100000000)</f>
        <v>30.249755579999999</v>
      </c>
      <c r="AA1962" s="2">
        <f>[1]!s_val_pe_ttm(A1962,E1962)</f>
        <v>116.45494079589844</v>
      </c>
      <c r="AB1962" s="5">
        <f>[1]!s_info_zjtxornot1(A1962,"")</f>
        <v>0</v>
      </c>
      <c r="AC1962" s="22" t="str">
        <f>[1]!s_info_nature1(A1962,"")</f>
        <v>中央国有企业</v>
      </c>
      <c r="AD1962" s="6" t="str">
        <f>[1]!s_info_city(A1962)</f>
        <v>宜昌市</v>
      </c>
      <c r="AE1962" s="6" t="str">
        <f>[1]!s_info_province(A1962)</f>
        <v>湖北省</v>
      </c>
      <c r="AF1962">
        <v>111.290843</v>
      </c>
      <c r="AG1962">
        <v>30.702635999999998</v>
      </c>
    </row>
    <row r="1963" spans="1:33" x14ac:dyDescent="0.3">
      <c r="A1963" s="12" t="s">
        <v>4452</v>
      </c>
      <c r="B1963" s="12" t="s">
        <v>4453</v>
      </c>
      <c r="C1963" s="16" t="str">
        <f>[1]!s_info_mkt(A1963)</f>
        <v>科创板</v>
      </c>
      <c r="D1963" s="16" t="str">
        <f>[1]!s_ipo_listeddate(A1963)</f>
        <v>2020-09-21</v>
      </c>
      <c r="E1963" s="16" t="str">
        <f>[1]!lastradeday_s("000002","")</f>
        <v>2026-06-22</v>
      </c>
      <c r="F1963" s="16" t="str">
        <f>[1]!s_info_industry_csrc2023(A1963,"",3)</f>
        <v>软件和信息技术服务业</v>
      </c>
      <c r="G1963" s="16" t="str">
        <f>[1]!s_info_industry_csrc2023(A1963,"",1)</f>
        <v>信息传输、软件和信息技术服务业</v>
      </c>
      <c r="H1963" s="16">
        <f>[1]!s_is(A1963,83,"FY","YTD","20251231",1,"",100000000)</f>
        <v>21.4209129326</v>
      </c>
      <c r="I1963" s="16">
        <f>[1]!s_is(A1963,83,"FY","YTD","20241231",1,"",100000000)</f>
        <v>12.195382238099999</v>
      </c>
      <c r="J1963" s="16">
        <f t="shared" si="90"/>
        <v>0.75647737105592427</v>
      </c>
      <c r="K1963" s="16">
        <f>[1]!s_is(A1963,61,"FY","YTD","20251231",1,"",100000000)</f>
        <v>1.7299182880000001</v>
      </c>
      <c r="L1963" s="16">
        <f>[1]!s_is(A1963,61,"FY","YTD","20241231",1,"",100000000)</f>
        <v>-1.9721690641999998</v>
      </c>
      <c r="M1963" s="16">
        <f t="shared" si="91"/>
        <v>1.877165309710267</v>
      </c>
      <c r="N1963" s="16">
        <f>[1]!s_fa_roe(A1963,"20251231")</f>
        <v>3.0045000000000002</v>
      </c>
      <c r="O1963" s="16">
        <f>[1]!s_stmnote_rdexp(A1963,"20251231",1,10000)</f>
        <v>58818.880028999993</v>
      </c>
      <c r="P1963" s="20">
        <f t="shared" si="92"/>
        <v>0.27458624295832357</v>
      </c>
      <c r="Q1963" s="16">
        <f>[1]!s_margin_tradingbalance(A1963,"",10000)</f>
        <v>121608.29399999999</v>
      </c>
      <c r="R1963" s="16">
        <f>[1]!s_margin_seclendingbalance(A1963,"",10000)</f>
        <v>903.30899999999997</v>
      </c>
      <c r="S1963" s="17">
        <f>[1]!s_val_ev(A1963,"",100000000)</f>
        <v>474.97966151999998</v>
      </c>
      <c r="T1963" s="17">
        <f>[1]!share_freesharesmv(A1963,"",100000000)</f>
        <v>300.01383800000002</v>
      </c>
      <c r="U1963" s="17">
        <f>[1]!s_dq_amount_btin(A1963,E1963,100000000)</f>
        <v>20.279327339999998</v>
      </c>
      <c r="V1963" s="17">
        <f>[1]!s_dq_turn(A1963,E1963)</f>
        <v>4.3798177058155376</v>
      </c>
      <c r="W1963" s="2">
        <f>[1]!s_pq_amount(A1963,"20260101","",100000000)</f>
        <v>1379.34175607</v>
      </c>
      <c r="X1963" s="2">
        <f>[1]!s_pq_avgamount(A1963,"20260101","",100000000)</f>
        <v>12.539470509727273</v>
      </c>
      <c r="Y1963" s="17">
        <f>[1]!s_ipo_dilutedpe(A1963)</f>
        <v>141.47999999999999</v>
      </c>
      <c r="Z1963" s="12">
        <f>[1]!s_ipo_collection_total(A1963,100000000)</f>
        <v>23.141999999999999</v>
      </c>
      <c r="AA1963" s="2">
        <f>[1]!s_val_pe_ttm(A1963,E1963)</f>
        <v>180.71786499023438</v>
      </c>
      <c r="AB1963" s="5">
        <f>[1]!s_info_zjtxornot1(A1963,"")</f>
        <v>1</v>
      </c>
      <c r="AC1963" s="22" t="str">
        <f>[1]!s_info_nature1(A1963,"")</f>
        <v>公众企业</v>
      </c>
      <c r="AD1963" s="6" t="str">
        <f>[1]!s_info_city(A1963)</f>
        <v>苏州市</v>
      </c>
      <c r="AE1963" s="6" t="str">
        <f>[1]!s_info_province(A1963)</f>
        <v>江苏省</v>
      </c>
      <c r="AF1963">
        <v>120.619585</v>
      </c>
      <c r="AG1963">
        <v>31.299378999999998</v>
      </c>
    </row>
    <row r="1964" spans="1:33" x14ac:dyDescent="0.3">
      <c r="A1964" s="12" t="s">
        <v>4454</v>
      </c>
      <c r="B1964" s="12" t="s">
        <v>4455</v>
      </c>
      <c r="C1964" s="16" t="str">
        <f>[1]!s_info_mkt(A1964)</f>
        <v>主板</v>
      </c>
      <c r="D1964" s="16" t="str">
        <f>[1]!s_ipo_listeddate(A1964)</f>
        <v>2004-08-25</v>
      </c>
      <c r="E1964" s="16" t="str">
        <f>[1]!lastradeday_s("000002","")</f>
        <v>2026-06-22</v>
      </c>
      <c r="F1964" s="16" t="str">
        <f>[1]!s_info_industry_csrc2023(A1964,"",3)</f>
        <v>公共设施管理业</v>
      </c>
      <c r="G1964" s="16" t="str">
        <f>[1]!s_info_industry_csrc2023(A1964,"",1)</f>
        <v>水利、环境和公共设施管理业</v>
      </c>
      <c r="H1964" s="16">
        <f>[1]!s_is(A1964,83,"FY","YTD","20251231",1,"",100000000)</f>
        <v>8.6036596861000003</v>
      </c>
      <c r="I1964" s="16">
        <f>[1]!s_is(A1964,83,"FY","YTD","20241231",1,"",100000000)</f>
        <v>8.0845094826999997</v>
      </c>
      <c r="J1964" s="16">
        <f t="shared" si="90"/>
        <v>6.4215423893178469E-2</v>
      </c>
      <c r="K1964" s="16">
        <f>[1]!s_is(A1964,61,"FY","YTD","20251231",1,"",100000000)</f>
        <v>2.1347671114</v>
      </c>
      <c r="L1964" s="16">
        <f>[1]!s_is(A1964,61,"FY","YTD","20241231",1,"",100000000)</f>
        <v>2.1087086033000002</v>
      </c>
      <c r="M1964" s="16">
        <f t="shared" si="91"/>
        <v>1.2357567119145714E-2</v>
      </c>
      <c r="N1964" s="16">
        <f>[1]!s_fa_roe(A1964,"20251231")</f>
        <v>8.3934999999999995</v>
      </c>
      <c r="O1964" s="16">
        <f>[1]!s_stmnote_rdexp(A1964,"20251231",1,10000)</f>
        <v>0</v>
      </c>
      <c r="P1964" s="20">
        <f t="shared" si="92"/>
        <v>0</v>
      </c>
      <c r="Q1964" s="16">
        <f>[1]!s_margin_tradingbalance(A1964,"",10000)</f>
        <v>17604.803599999999</v>
      </c>
      <c r="R1964" s="16">
        <f>[1]!s_margin_seclendingbalance(A1964,"",10000)</f>
        <v>26.417200000000001</v>
      </c>
      <c r="S1964" s="17">
        <f>[1]!s_val_ev(A1964,"",100000000)</f>
        <v>46.377016008399998</v>
      </c>
      <c r="T1964" s="17">
        <f>[1]!share_freesharesmv(A1964,"",100000000)</f>
        <v>25.401154482399999</v>
      </c>
      <c r="U1964" s="17">
        <f>[1]!s_dq_amount_btin(A1964,E1964,100000000)</f>
        <v>1.1992619</v>
      </c>
      <c r="V1964" s="17">
        <f>[1]!s_dq_turn(A1964,E1964)</f>
        <v>2.6380842296475842</v>
      </c>
      <c r="W1964" s="2">
        <f>[1]!s_pq_amount(A1964,"20260101","",100000000)</f>
        <v>249.78243523</v>
      </c>
      <c r="X1964" s="2">
        <f>[1]!s_pq_avgamount(A1964,"20260101","",100000000)</f>
        <v>2.2707494111818183</v>
      </c>
      <c r="Y1964" s="17">
        <f>[1]!s_ipo_dilutedpe(A1964)</f>
        <v>19.170000000000002</v>
      </c>
      <c r="Z1964" s="12">
        <f>[1]!s_ipo_collection_total(A1964,100000000)</f>
        <v>1.7250000000000001</v>
      </c>
      <c r="AA1964" s="2">
        <f>[1]!s_val_pe_ttm(A1964,E1964)</f>
        <v>18.879514694213867</v>
      </c>
      <c r="AB1964" s="5">
        <f>[1]!s_info_zjtxornot1(A1964,"")</f>
        <v>0</v>
      </c>
      <c r="AC1964" s="22" t="str">
        <f>[1]!s_info_nature1(A1964,"")</f>
        <v>民营企业</v>
      </c>
      <c r="AD1964" s="6" t="str">
        <f>[1]!s_info_city(A1964)</f>
        <v>丽江市</v>
      </c>
      <c r="AE1964" s="6" t="str">
        <f>[1]!s_info_province(A1964)</f>
        <v>云南省</v>
      </c>
      <c r="AF1964">
        <v>100.233026</v>
      </c>
      <c r="AG1964">
        <v>26.872108000000001</v>
      </c>
    </row>
    <row r="1965" spans="1:33" x14ac:dyDescent="0.3">
      <c r="A1965" s="12" t="s">
        <v>4456</v>
      </c>
      <c r="B1965" s="12" t="s">
        <v>4457</v>
      </c>
      <c r="C1965" s="16" t="str">
        <f>[1]!s_info_mkt(A1965)</f>
        <v>主板</v>
      </c>
      <c r="D1965" s="16" t="str">
        <f>[1]!s_ipo_listeddate(A1965)</f>
        <v>2021-10-13</v>
      </c>
      <c r="E1965" s="16" t="str">
        <f>[1]!lastradeday_s("000002","")</f>
        <v>2026-06-22</v>
      </c>
      <c r="F1965" s="16" t="str">
        <f>[1]!s_info_industry_csrc2023(A1965,"",3)</f>
        <v>农副食品加工业</v>
      </c>
      <c r="G1965" s="16" t="str">
        <f>[1]!s_info_industry_csrc2023(A1965,"",1)</f>
        <v>制造业</v>
      </c>
      <c r="H1965" s="16">
        <f>[1]!s_is(A1965,83,"FY","YTD","20251231",1,"",100000000)</f>
        <v>26.284963587800004</v>
      </c>
      <c r="I1965" s="16">
        <f>[1]!s_is(A1965,83,"FY","YTD","20241231",1,"",100000000)</f>
        <v>25.143318157399996</v>
      </c>
      <c r="J1965" s="16">
        <f t="shared" si="90"/>
        <v>4.5405519798666916E-2</v>
      </c>
      <c r="K1965" s="16">
        <f>[1]!s_is(A1965,61,"FY","YTD","20251231",1,"",100000000)</f>
        <v>0.39517733829999996</v>
      </c>
      <c r="L1965" s="16">
        <f>[1]!s_is(A1965,61,"FY","YTD","20241231",1,"",100000000)</f>
        <v>8.1651994899999997E-2</v>
      </c>
      <c r="M1965" s="16">
        <f t="shared" si="91"/>
        <v>3.8397756697062637</v>
      </c>
      <c r="N1965" s="16">
        <f>[1]!s_fa_roe(A1965,"20251231")</f>
        <v>3.625</v>
      </c>
      <c r="O1965" s="16">
        <f>[1]!s_stmnote_rdexp(A1965,"20251231",1,10000)</f>
        <v>1267.142576</v>
      </c>
      <c r="P1965" s="20">
        <f t="shared" si="92"/>
        <v>4.8207887820249287E-3</v>
      </c>
      <c r="Q1965" s="16">
        <f>[1]!s_margin_tradingbalance(A1965,"",10000)</f>
        <v>0</v>
      </c>
      <c r="R1965" s="16">
        <f>[1]!s_margin_seclendingbalance(A1965,"",10000)</f>
        <v>0</v>
      </c>
      <c r="S1965" s="17">
        <f>[1]!s_val_ev(A1965,"",100000000)</f>
        <v>17.2</v>
      </c>
      <c r="T1965" s="17">
        <f>[1]!share_freesharesmv(A1965,"",100000000)</f>
        <v>10.6285723</v>
      </c>
      <c r="U1965" s="17">
        <f>[1]!s_dq_amount_btin(A1965,E1965,100000000)</f>
        <v>0.3221445</v>
      </c>
      <c r="V1965" s="17">
        <f>[1]!s_dq_turn(A1965,E1965)</f>
        <v>1.9233039999999999</v>
      </c>
      <c r="W1965" s="2">
        <f>[1]!s_pq_amount(A1965,"20260101","",100000000)</f>
        <v>53.662737139999997</v>
      </c>
      <c r="X1965" s="2">
        <f>[1]!s_pq_avgamount(A1965,"20260101","",100000000)</f>
        <v>0.48784306490909091</v>
      </c>
      <c r="Y1965" s="17">
        <f>[1]!s_ipo_dilutedpe(A1965)</f>
        <v>22.99</v>
      </c>
      <c r="Z1965" s="12">
        <f>[1]!s_ipo_collection_total(A1965,100000000)</f>
        <v>5.9</v>
      </c>
      <c r="AA1965" s="2">
        <f>[1]!s_val_pe_ttm(A1965,E1965)</f>
        <v>46.546169281005859</v>
      </c>
      <c r="AB1965" s="5">
        <f>[1]!s_info_zjtxornot1(A1965,"")</f>
        <v>0</v>
      </c>
      <c r="AC1965" s="22" t="str">
        <f>[1]!s_info_nature1(A1965,"")</f>
        <v>民营企业</v>
      </c>
      <c r="AD1965" s="6" t="str">
        <f>[1]!s_info_city(A1965)</f>
        <v>莱阳市</v>
      </c>
      <c r="AE1965" s="6" t="str">
        <f>[1]!s_info_province(A1965)</f>
        <v>山东省</v>
      </c>
      <c r="AF1965">
        <v>120.75134300000001</v>
      </c>
      <c r="AG1965">
        <v>36.905532999999998</v>
      </c>
    </row>
    <row r="1966" spans="1:33" x14ac:dyDescent="0.3">
      <c r="A1966" s="12" t="s">
        <v>4458</v>
      </c>
      <c r="B1966" s="12" t="s">
        <v>4459</v>
      </c>
      <c r="C1966" s="16" t="str">
        <f>[1]!s_info_mkt(A1966)</f>
        <v>创业板</v>
      </c>
      <c r="D1966" s="16" t="str">
        <f>[1]!s_ipo_listeddate(A1966)</f>
        <v>2015-05-28</v>
      </c>
      <c r="E1966" s="16" t="str">
        <f>[1]!lastradeday_s("000002","")</f>
        <v>2026-06-22</v>
      </c>
      <c r="F1966" s="16" t="str">
        <f>[1]!s_info_industry_csrc2023(A1966,"",3)</f>
        <v>医药制造业</v>
      </c>
      <c r="G1966" s="16" t="str">
        <f>[1]!s_info_industry_csrc2023(A1966,"",1)</f>
        <v>制造业</v>
      </c>
      <c r="H1966" s="16">
        <f>[1]!s_is(A1966,83,"FY","YTD","20251231",1,"",100000000)</f>
        <v>21.704684292600003</v>
      </c>
      <c r="I1966" s="16">
        <f>[1]!s_is(A1966,83,"FY","YTD","20241231",1,"",100000000)</f>
        <v>25.487566785999999</v>
      </c>
      <c r="J1966" s="16">
        <f t="shared" si="90"/>
        <v>-0.14842069959686721</v>
      </c>
      <c r="K1966" s="16">
        <f>[1]!s_is(A1966,61,"FY","YTD","20251231",1,"",100000000)</f>
        <v>-0.35826985880000001</v>
      </c>
      <c r="L1966" s="16">
        <f>[1]!s_is(A1966,61,"FY","YTD","20241231",1,"",100000000)</f>
        <v>1.2680527483999999</v>
      </c>
      <c r="M1966" s="16">
        <f t="shared" si="91"/>
        <v>-1.2825354538697673</v>
      </c>
      <c r="N1966" s="16">
        <f>[1]!s_fa_roe(A1966,"20251231")</f>
        <v>-0.56669999999999998</v>
      </c>
      <c r="O1966" s="16">
        <f>[1]!s_stmnote_rdexp(A1966,"20251231",1,10000)</f>
        <v>39771.550117999999</v>
      </c>
      <c r="P1966" s="20">
        <f t="shared" si="92"/>
        <v>0.1832394776253885</v>
      </c>
      <c r="Q1966" s="16">
        <f>[1]!s_margin_tradingbalance(A1966,"",10000)</f>
        <v>26756.033500000001</v>
      </c>
      <c r="R1966" s="16">
        <f>[1]!s_margin_seclendingbalance(A1966,"",10000)</f>
        <v>95.226500000000001</v>
      </c>
      <c r="S1966" s="17">
        <f>[1]!s_val_ev(A1966,"",100000000)</f>
        <v>51.698996352000009</v>
      </c>
      <c r="T1966" s="17">
        <f>[1]!share_freesharesmv(A1966,"",100000000)</f>
        <v>38.886522700500002</v>
      </c>
      <c r="U1966" s="17">
        <f>[1]!s_dq_amount_btin(A1966,E1966,100000000)</f>
        <v>0.64929490000000001</v>
      </c>
      <c r="V1966" s="17">
        <f>[1]!s_dq_turn(A1966,E1966)</f>
        <v>1.5678620119394966</v>
      </c>
      <c r="W1966" s="2">
        <f>[1]!s_pq_amount(A1966,"20260101","",100000000)</f>
        <v>119.38427305</v>
      </c>
      <c r="X1966" s="2">
        <f>[1]!s_pq_avgamount(A1966,"20260101","",100000000)</f>
        <v>1.0853115731818181</v>
      </c>
      <c r="Y1966" s="17">
        <f>[1]!s_ipo_dilutedpe(A1966)</f>
        <v>22.99</v>
      </c>
      <c r="Z1966" s="12">
        <f>[1]!s_ipo_collection_total(A1966,100000000)</f>
        <v>13.0014</v>
      </c>
      <c r="AA1966" s="2">
        <f>[1]!s_val_pe_ttm(A1966,E1966)</f>
        <v>-101.72854614257813</v>
      </c>
      <c r="AB1966" s="5">
        <f>[1]!s_info_zjtxornot1(A1966,"")</f>
        <v>0</v>
      </c>
      <c r="AC1966" s="22" t="str">
        <f>[1]!s_info_nature1(A1966,"")</f>
        <v>民营企业</v>
      </c>
      <c r="AD1966" s="6" t="str">
        <f>[1]!s_info_city(A1966)</f>
        <v>成都市</v>
      </c>
      <c r="AE1966" s="6" t="str">
        <f>[1]!s_info_province(A1966)</f>
        <v>四川省</v>
      </c>
      <c r="AF1966">
        <v>104.065735</v>
      </c>
      <c r="AG1966">
        <v>30.659462000000001</v>
      </c>
    </row>
    <row r="1967" spans="1:33" x14ac:dyDescent="0.3">
      <c r="A1967" s="12" t="s">
        <v>4460</v>
      </c>
      <c r="B1967" s="12" t="s">
        <v>4461</v>
      </c>
      <c r="C1967" s="16" t="str">
        <f>[1]!s_info_mkt(A1967)</f>
        <v>主板</v>
      </c>
      <c r="D1967" s="16" t="str">
        <f>[1]!s_ipo_listeddate(A1967)</f>
        <v>2021-04-20</v>
      </c>
      <c r="E1967" s="16" t="str">
        <f>[1]!lastradeday_s("000002","")</f>
        <v>2026-06-22</v>
      </c>
      <c r="F1967" s="16" t="str">
        <f>[1]!s_info_industry_csrc2023(A1967,"",3)</f>
        <v>电气机械和器材制造业</v>
      </c>
      <c r="G1967" s="16" t="str">
        <f>[1]!s_info_industry_csrc2023(A1967,"",1)</f>
        <v>制造业</v>
      </c>
      <c r="H1967" s="16">
        <f>[1]!s_is(A1967,83,"FY","YTD","20251231",1,"",100000000)</f>
        <v>122.23743462540001</v>
      </c>
      <c r="I1967" s="16">
        <f>[1]!s_is(A1967,83,"FY","YTD","20241231",1,"",100000000)</f>
        <v>112.06467574840001</v>
      </c>
      <c r="J1967" s="16">
        <f t="shared" si="90"/>
        <v>9.0775784689184347E-2</v>
      </c>
      <c r="K1967" s="16">
        <f>[1]!s_is(A1967,61,"FY","YTD","20251231",1,"",100000000)</f>
        <v>31.707697054200001</v>
      </c>
      <c r="L1967" s="16">
        <f>[1]!s_is(A1967,61,"FY","YTD","20241231",1,"",100000000)</f>
        <v>29.603471424600002</v>
      </c>
      <c r="M1967" s="16">
        <f t="shared" si="91"/>
        <v>7.1080367549442913E-2</v>
      </c>
      <c r="N1967" s="16">
        <f>[1]!s_fa_roe(A1967,"20251231")</f>
        <v>32.084699999999998</v>
      </c>
      <c r="O1967" s="16">
        <f>[1]!s_stmnote_rdexp(A1967,"20251231",1,10000)</f>
        <v>56209.601427999994</v>
      </c>
      <c r="P1967" s="20">
        <f t="shared" si="92"/>
        <v>4.5983950497861699E-2</v>
      </c>
      <c r="Q1967" s="16">
        <f>[1]!s_margin_tradingbalance(A1967,"",10000)</f>
        <v>74342.493700000006</v>
      </c>
      <c r="R1967" s="16">
        <f>[1]!s_margin_seclendingbalance(A1967,"",10000)</f>
        <v>503.28579999999999</v>
      </c>
      <c r="S1967" s="17">
        <f>[1]!s_val_ev(A1967,"",100000000)</f>
        <v>1387.68191684</v>
      </c>
      <c r="T1967" s="17">
        <f>[1]!share_freesharesmv(A1967,"",100000000)</f>
        <v>551.32425521000005</v>
      </c>
      <c r="U1967" s="17">
        <f>[1]!s_dq_amount_btin(A1967,E1967,100000000)</f>
        <v>32.104969259999997</v>
      </c>
      <c r="V1967" s="17">
        <f>[1]!s_dq_turn(A1967,E1967)</f>
        <v>2.3437430116594933</v>
      </c>
      <c r="W1967" s="2">
        <f>[1]!s_pq_amount(A1967,"20260101","",100000000)</f>
        <v>2109.4755352400002</v>
      </c>
      <c r="X1967" s="2">
        <f>[1]!s_pq_avgamount(A1967,"20260101","",100000000)</f>
        <v>19.177050320363637</v>
      </c>
      <c r="Y1967" s="17">
        <f>[1]!s_ipo_dilutedpe(A1967)</f>
        <v>22.99</v>
      </c>
      <c r="Z1967" s="12">
        <f>[1]!s_ipo_collection_total(A1967,100000000)</f>
        <v>13.9691758</v>
      </c>
      <c r="AA1967" s="2">
        <f>[1]!s_val_pe_ttm(A1967,E1967)</f>
        <v>37.986209869384766</v>
      </c>
      <c r="AB1967" s="5">
        <f>[1]!s_info_zjtxornot1(A1967,"")</f>
        <v>0</v>
      </c>
      <c r="AC1967" s="22" t="str">
        <f>[1]!s_info_nature1(A1967,"")</f>
        <v>民营企业</v>
      </c>
      <c r="AD1967" s="6" t="str">
        <f>[1]!s_info_city(A1967)</f>
        <v>宁波市</v>
      </c>
      <c r="AE1967" s="6" t="str">
        <f>[1]!s_info_province(A1967)</f>
        <v>浙江省</v>
      </c>
      <c r="AF1967">
        <v>121.549792</v>
      </c>
      <c r="AG1967">
        <v>29.868387999999999</v>
      </c>
    </row>
    <row r="1968" spans="1:33" x14ac:dyDescent="0.3">
      <c r="A1968" s="12" t="s">
        <v>4462</v>
      </c>
      <c r="B1968" s="12" t="s">
        <v>4463</v>
      </c>
      <c r="C1968" s="16" t="str">
        <f>[1]!s_info_mkt(A1968)</f>
        <v>创业板</v>
      </c>
      <c r="D1968" s="16" t="str">
        <f>[1]!s_ipo_listeddate(A1968)</f>
        <v>2017-08-02</v>
      </c>
      <c r="E1968" s="16" t="str">
        <f>[1]!lastradeday_s("000002","")</f>
        <v>2026-06-22</v>
      </c>
      <c r="F1968" s="16" t="str">
        <f>[1]!s_info_industry_csrc2023(A1968,"",3)</f>
        <v>医药制造业</v>
      </c>
      <c r="G1968" s="16" t="str">
        <f>[1]!s_info_industry_csrc2023(A1968,"",1)</f>
        <v>制造业</v>
      </c>
      <c r="H1968" s="16">
        <f>[1]!s_is(A1968,83,"FY","YTD","20251231",1,"",100000000)</f>
        <v>11.977336411400001</v>
      </c>
      <c r="I1968" s="16">
        <f>[1]!s_is(A1968,83,"FY","YTD","20241231",1,"",100000000)</f>
        <v>11.089487001099998</v>
      </c>
      <c r="J1968" s="16">
        <f t="shared" si="90"/>
        <v>8.006226169090902E-2</v>
      </c>
      <c r="K1968" s="16">
        <f>[1]!s_is(A1968,61,"FY","YTD","20251231",1,"",100000000)</f>
        <v>3.6125532105000002</v>
      </c>
      <c r="L1968" s="16">
        <f>[1]!s_is(A1968,61,"FY","YTD","20241231",1,"",100000000)</f>
        <v>2.5486344494999997</v>
      </c>
      <c r="M1968" s="16">
        <f t="shared" si="91"/>
        <v>0.41744659035301196</v>
      </c>
      <c r="N1968" s="16">
        <f>[1]!s_fa_roe(A1968,"20251231")</f>
        <v>18.529699999999998</v>
      </c>
      <c r="O1968" s="16">
        <f>[1]!s_stmnote_rdexp(A1968,"20251231",1,10000)</f>
        <v>17758.737666000001</v>
      </c>
      <c r="P1968" s="20">
        <f t="shared" si="92"/>
        <v>0.14826950714265047</v>
      </c>
      <c r="Q1968" s="16">
        <f>[1]!s_margin_tradingbalance(A1968,"",10000)</f>
        <v>31460.82</v>
      </c>
      <c r="R1968" s="16">
        <f>[1]!s_margin_seclendingbalance(A1968,"",10000)</f>
        <v>71.388499999999993</v>
      </c>
      <c r="S1968" s="17">
        <f>[1]!s_val_ev(A1968,"",100000000)</f>
        <v>65.732720976500005</v>
      </c>
      <c r="T1968" s="17">
        <f>[1]!share_freesharesmv(A1968,"",100000000)</f>
        <v>50.865091967000005</v>
      </c>
      <c r="U1968" s="17">
        <f>[1]!s_dq_amount_btin(A1968,E1968,100000000)</f>
        <v>1.8199397399999999</v>
      </c>
      <c r="V1968" s="17">
        <f>[1]!s_dq_turn(A1968,E1968)</f>
        <v>2.8595598491243193</v>
      </c>
      <c r="W1968" s="2">
        <f>[1]!s_pq_amount(A1968,"20260101","",100000000)</f>
        <v>210.94756362000001</v>
      </c>
      <c r="X1968" s="2">
        <f>[1]!s_pq_avgamount(A1968,"20260101","",100000000)</f>
        <v>1.9900713549056606</v>
      </c>
      <c r="Y1968" s="17">
        <f>[1]!s_ipo_dilutedpe(A1968)</f>
        <v>22.99</v>
      </c>
      <c r="Z1968" s="12">
        <f>[1]!s_ipo_collection_total(A1968,100000000)</f>
        <v>2.7719999999999998</v>
      </c>
      <c r="AA1968" s="2">
        <f>[1]!s_val_pe_ttm(A1968,E1968)</f>
        <v>18.467336654663086</v>
      </c>
      <c r="AB1968" s="5">
        <f>[1]!s_info_zjtxornot1(A1968,"")</f>
        <v>1</v>
      </c>
      <c r="AC1968" s="22" t="str">
        <f>[1]!s_info_nature1(A1968,"")</f>
        <v>外资企业</v>
      </c>
      <c r="AD1968" s="6" t="str">
        <f>[1]!s_info_city(A1968)</f>
        <v>厦门市</v>
      </c>
      <c r="AE1968" s="6" t="str">
        <f>[1]!s_info_province(A1968)</f>
        <v>福建省</v>
      </c>
      <c r="AF1968">
        <v>118.11022</v>
      </c>
      <c r="AG1968">
        <v>24.490473999999999</v>
      </c>
    </row>
    <row r="1969" spans="1:33" x14ac:dyDescent="0.3">
      <c r="A1969" s="12" t="s">
        <v>4464</v>
      </c>
      <c r="B1969" s="12" t="s">
        <v>4465</v>
      </c>
      <c r="C1969" s="16" t="str">
        <f>[1]!s_info_mkt(A1969)</f>
        <v>主板</v>
      </c>
      <c r="D1969" s="16" t="str">
        <f>[1]!s_ipo_listeddate(A1969)</f>
        <v>1995-01-24</v>
      </c>
      <c r="E1969" s="16" t="str">
        <f>[1]!lastradeday_s("000002","")</f>
        <v>2026-06-22</v>
      </c>
      <c r="F1969" s="16" t="str">
        <f>[1]!s_info_industry_csrc2023(A1969,"",3)</f>
        <v>食品制造业</v>
      </c>
      <c r="G1969" s="16" t="str">
        <f>[1]!s_info_industry_csrc2023(A1969,"",1)</f>
        <v>制造业</v>
      </c>
      <c r="H1969" s="16">
        <f>[1]!s_is(A1969,83,"FY","YTD","20251231",1,"",100000000)</f>
        <v>41.999401683800002</v>
      </c>
      <c r="I1969" s="16">
        <f>[1]!s_is(A1969,83,"FY","YTD","20241231",1,"",100000000)</f>
        <v>55.1875693725</v>
      </c>
      <c r="J1969" s="16">
        <f t="shared" si="90"/>
        <v>-0.23896989555172676</v>
      </c>
      <c r="K1969" s="16">
        <f>[1]!s_is(A1969,61,"FY","YTD","20251231",1,"",100000000)</f>
        <v>5.3706609475000002</v>
      </c>
      <c r="L1969" s="16">
        <f>[1]!s_is(A1969,61,"FY","YTD","20241231",1,"",100000000)</f>
        <v>8.9306651747999997</v>
      </c>
      <c r="M1969" s="16">
        <f t="shared" si="91"/>
        <v>-0.39862699559551285</v>
      </c>
      <c r="N1969" s="16">
        <f>[1]!s_fa_roe(A1969,"20251231")</f>
        <v>9.3879000000000001</v>
      </c>
      <c r="O1969" s="16">
        <f>[1]!s_stmnote_rdexp(A1969,"20251231",1,10000)</f>
        <v>13321.610965</v>
      </c>
      <c r="P1969" s="20">
        <f t="shared" si="92"/>
        <v>3.1718573196099616E-2</v>
      </c>
      <c r="Q1969" s="16">
        <f>[1]!s_margin_tradingbalance(A1969,"",10000)</f>
        <v>63889.417200000004</v>
      </c>
      <c r="R1969" s="16">
        <f>[1]!s_margin_seclendingbalance(A1969,"",10000)</f>
        <v>117.264</v>
      </c>
      <c r="S1969" s="17">
        <f>[1]!s_val_ev(A1969,"",100000000)</f>
        <v>134.95936437059999</v>
      </c>
      <c r="T1969" s="17">
        <f>[1]!share_freesharesmv(A1969,"",100000000)</f>
        <v>103.33759116869999</v>
      </c>
      <c r="U1969" s="17">
        <f>[1]!s_dq_amount_btin(A1969,E1969,100000000)</f>
        <v>2.2505440600000002</v>
      </c>
      <c r="V1969" s="17">
        <f>[1]!s_dq_turn(A1969,E1969)</f>
        <v>1.6861604646350179</v>
      </c>
      <c r="W1969" s="2">
        <f>[1]!s_pq_amount(A1969,"20260101","",100000000)</f>
        <v>296.45949501000001</v>
      </c>
      <c r="X1969" s="2">
        <f>[1]!s_pq_avgamount(A1969,"20260101","",100000000)</f>
        <v>2.6950863182727272</v>
      </c>
      <c r="Y1969" s="17">
        <f>[1]!s_ipo_dilutedpe(A1969)</f>
        <v>6.32</v>
      </c>
      <c r="Z1969" s="12">
        <f>[1]!s_ipo_collection_total(A1969,100000000)</f>
        <v>2.2400000000000002</v>
      </c>
      <c r="AA1969" s="2">
        <f>[1]!s_val_pe_ttm(A1969,E1969)</f>
        <v>21.811384201049805</v>
      </c>
      <c r="AB1969" s="5">
        <f>[1]!s_info_zjtxornot1(A1969,"")</f>
        <v>0</v>
      </c>
      <c r="AC1969" s="22" t="str">
        <f>[1]!s_info_nature1(A1969,"")</f>
        <v>地方国有企业</v>
      </c>
      <c r="AD1969" s="6" t="str">
        <f>[1]!s_info_city(A1969)</f>
        <v>中山市</v>
      </c>
      <c r="AE1969" s="6" t="str">
        <f>[1]!s_info_province(A1969)</f>
        <v>广东省</v>
      </c>
      <c r="AF1969">
        <v>113.382391</v>
      </c>
      <c r="AG1969">
        <v>22.521113</v>
      </c>
    </row>
    <row r="1970" spans="1:33" x14ac:dyDescent="0.3">
      <c r="A1970" s="12" t="s">
        <v>4466</v>
      </c>
      <c r="B1970" s="12" t="s">
        <v>4467</v>
      </c>
      <c r="C1970" s="16" t="str">
        <f>[1]!s_info_mkt(A1970)</f>
        <v>主板</v>
      </c>
      <c r="D1970" s="16" t="str">
        <f>[1]!s_ipo_listeddate(A1970)</f>
        <v>2020-09-17</v>
      </c>
      <c r="E1970" s="16" t="str">
        <f>[1]!lastradeday_s("000002","")</f>
        <v>2026-06-22</v>
      </c>
      <c r="F1970" s="16" t="str">
        <f>[1]!s_info_industry_csrc2023(A1970,"",3)</f>
        <v>金属制品业</v>
      </c>
      <c r="G1970" s="16" t="str">
        <f>[1]!s_info_industry_csrc2023(A1970,"",1)</f>
        <v>制造业</v>
      </c>
      <c r="H1970" s="16">
        <f>[1]!s_is(A1970,83,"FY","YTD","20251231",1,"",100000000)</f>
        <v>41.272627203100001</v>
      </c>
      <c r="I1970" s="16">
        <f>[1]!s_is(A1970,83,"FY","YTD","20241231",1,"",100000000)</f>
        <v>38.2751867582</v>
      </c>
      <c r="J1970" s="16">
        <f t="shared" si="90"/>
        <v>7.8312888813216075E-2</v>
      </c>
      <c r="K1970" s="16">
        <f>[1]!s_is(A1970,61,"FY","YTD","20251231",1,"",100000000)</f>
        <v>5.5786686869000004</v>
      </c>
      <c r="L1970" s="16">
        <f>[1]!s_is(A1970,61,"FY","YTD","20241231",1,"",100000000)</f>
        <v>4.7055809609999999</v>
      </c>
      <c r="M1970" s="16">
        <f t="shared" si="91"/>
        <v>0.18554302500290154</v>
      </c>
      <c r="N1970" s="16">
        <f>[1]!s_fa_roe(A1970,"20251231")</f>
        <v>14.8131</v>
      </c>
      <c r="O1970" s="16">
        <f>[1]!s_stmnote_rdexp(A1970,"20251231",1,10000)</f>
        <v>14093.494906999998</v>
      </c>
      <c r="P1970" s="20">
        <f t="shared" si="92"/>
        <v>3.4147317149564517E-2</v>
      </c>
      <c r="Q1970" s="16">
        <f>[1]!s_margin_tradingbalance(A1970,"",10000)</f>
        <v>0</v>
      </c>
      <c r="R1970" s="16">
        <f>[1]!s_margin_seclendingbalance(A1970,"",10000)</f>
        <v>0</v>
      </c>
      <c r="S1970" s="17">
        <f>[1]!s_val_ev(A1970,"",100000000)</f>
        <v>95.681160257199991</v>
      </c>
      <c r="T1970" s="17">
        <f>[1]!share_freesharesmv(A1970,"",100000000)</f>
        <v>39.759110897999996</v>
      </c>
      <c r="U1970" s="17">
        <f>[1]!s_dq_amount_btin(A1970,E1970,100000000)</f>
        <v>2.43306084</v>
      </c>
      <c r="V1970" s="17">
        <f>[1]!s_dq_turn(A1970,E1970)</f>
        <v>2.540861167652642</v>
      </c>
      <c r="W1970" s="2">
        <f>[1]!s_pq_amount(A1970,"20260101","",100000000)</f>
        <v>240.58812534</v>
      </c>
      <c r="X1970" s="2">
        <f>[1]!s_pq_avgamount(A1970,"20260101","",100000000)</f>
        <v>2.1871647758181818</v>
      </c>
      <c r="Y1970" s="17">
        <f>[1]!s_ipo_dilutedpe(A1970)</f>
        <v>22.98</v>
      </c>
      <c r="Z1970" s="12">
        <f>[1]!s_ipo_collection_total(A1970,100000000)</f>
        <v>4.1602399999999999</v>
      </c>
      <c r="AA1970" s="2">
        <f>[1]!s_val_pe_ttm(A1970,E1970)</f>
        <v>16.735967636108398</v>
      </c>
      <c r="AB1970" s="5">
        <f>[1]!s_info_zjtxornot1(A1970,"")</f>
        <v>0</v>
      </c>
      <c r="AC1970" s="22" t="str">
        <f>[1]!s_info_nature1(A1970,"")</f>
        <v>民营企业</v>
      </c>
      <c r="AD1970" s="6" t="str">
        <f>[1]!s_info_city(A1970)</f>
        <v>临汾市</v>
      </c>
      <c r="AE1970" s="6" t="str">
        <f>[1]!s_info_province(A1970)</f>
        <v>山西省</v>
      </c>
      <c r="AF1970">
        <v>111.517973</v>
      </c>
      <c r="AG1970">
        <v>36.084150000000001</v>
      </c>
    </row>
    <row r="1971" spans="1:33" x14ac:dyDescent="0.3">
      <c r="A1971" s="12" t="s">
        <v>4468</v>
      </c>
      <c r="B1971" s="12" t="s">
        <v>4469</v>
      </c>
      <c r="C1971" s="16" t="str">
        <f>[1]!s_info_mkt(A1971)</f>
        <v>主板</v>
      </c>
      <c r="D1971" s="16" t="str">
        <f>[1]!s_ipo_listeddate(A1971)</f>
        <v>2016-03-10</v>
      </c>
      <c r="E1971" s="16" t="str">
        <f>[1]!lastradeday_s("000002","")</f>
        <v>2026-06-22</v>
      </c>
      <c r="F1971" s="16" t="str">
        <f>[1]!s_info_industry_csrc2023(A1971,"",3)</f>
        <v>酒、饮料和精制茶制造业</v>
      </c>
      <c r="G1971" s="16" t="str">
        <f>[1]!s_info_industry_csrc2023(A1971,"",1)</f>
        <v>制造业</v>
      </c>
      <c r="H1971" s="16">
        <f>[1]!s_is(A1971,83,"FY","YTD","20251231",1,"",100000000)</f>
        <v>29.184725957800001</v>
      </c>
      <c r="I1971" s="16">
        <f>[1]!s_is(A1971,83,"FY","YTD","20241231",1,"",100000000)</f>
        <v>30.212645280100002</v>
      </c>
      <c r="J1971" s="16">
        <f t="shared" si="90"/>
        <v>-3.4022817690083418E-2</v>
      </c>
      <c r="K1971" s="16">
        <f>[1]!s_is(A1971,61,"FY","YTD","20251231",1,"",100000000)</f>
        <v>3.5438673861000001</v>
      </c>
      <c r="L1971" s="16">
        <f>[1]!s_is(A1971,61,"FY","YTD","20241231",1,"",100000000)</f>
        <v>3.8814848845999999</v>
      </c>
      <c r="M1971" s="16">
        <f t="shared" si="91"/>
        <v>-8.6981531176255608E-2</v>
      </c>
      <c r="N1971" s="16">
        <f>[1]!s_fa_roe(A1971,"20251231")</f>
        <v>10.4938</v>
      </c>
      <c r="O1971" s="16">
        <f>[1]!s_stmnote_rdexp(A1971,"20251231",1,10000)</f>
        <v>3957.5808529999999</v>
      </c>
      <c r="P1971" s="20">
        <f t="shared" si="92"/>
        <v>1.3560452336343712E-2</v>
      </c>
      <c r="Q1971" s="16">
        <f>[1]!s_margin_tradingbalance(A1971,"",10000)</f>
        <v>10427.373799999999</v>
      </c>
      <c r="R1971" s="16">
        <f>[1]!s_margin_seclendingbalance(A1971,"",10000)</f>
        <v>185.84039999999999</v>
      </c>
      <c r="S1971" s="17">
        <f>[1]!s_val_ev(A1971,"",100000000)</f>
        <v>96.683755428200001</v>
      </c>
      <c r="T1971" s="17">
        <f>[1]!share_freesharesmv(A1971,"",100000000)</f>
        <v>38.440994034399999</v>
      </c>
      <c r="U1971" s="17">
        <f>[1]!s_dq_amount_btin(A1971,E1971,100000000)</f>
        <v>2.2359019600000001</v>
      </c>
      <c r="V1971" s="17">
        <f>[1]!s_dq_turn(A1971,E1971)</f>
        <v>2.3305421420802475</v>
      </c>
      <c r="W1971" s="2">
        <f>[1]!s_pq_amount(A1971,"20260101","",100000000)</f>
        <v>226.74285494</v>
      </c>
      <c r="X1971" s="2">
        <f>[1]!s_pq_avgamount(A1971,"20260101","",100000000)</f>
        <v>2.0612986812727274</v>
      </c>
      <c r="Y1971" s="17">
        <f>[1]!s_ipo_dilutedpe(A1971)</f>
        <v>18.47</v>
      </c>
      <c r="Z1971" s="12">
        <f>[1]!s_ipo_collection_total(A1971,100000000)</f>
        <v>7.6580000000000004</v>
      </c>
      <c r="AA1971" s="2">
        <f>[1]!s_val_pe_ttm(A1971,E1971)</f>
        <v>29.735366821289063</v>
      </c>
      <c r="AB1971" s="5">
        <f>[1]!s_info_zjtxornot1(A1971,"")</f>
        <v>0</v>
      </c>
      <c r="AC1971" s="22" t="str">
        <f>[1]!s_info_nature1(A1971,"")</f>
        <v>民营企业</v>
      </c>
      <c r="AD1971" s="6" t="str">
        <f>[1]!s_info_city(A1971)</f>
        <v>陇南市</v>
      </c>
      <c r="AE1971" s="6" t="str">
        <f>[1]!s_info_province(A1971)</f>
        <v>甘肃省</v>
      </c>
      <c r="AF1971">
        <v>104.929379</v>
      </c>
      <c r="AG1971">
        <v>33.388598000000002</v>
      </c>
    </row>
    <row r="1972" spans="1:33" x14ac:dyDescent="0.3">
      <c r="A1972" s="12" t="s">
        <v>4470</v>
      </c>
      <c r="B1972" s="12" t="s">
        <v>4471</v>
      </c>
      <c r="C1972" s="16" t="str">
        <f>[1]!s_info_mkt(A1972)</f>
        <v>主板</v>
      </c>
      <c r="D1972" s="16" t="str">
        <f>[1]!s_ipo_listeddate(A1972)</f>
        <v>2016-12-02</v>
      </c>
      <c r="E1972" s="16" t="str">
        <f>[1]!lastradeday_s("000002","")</f>
        <v>2026-06-22</v>
      </c>
      <c r="F1972" s="16" t="str">
        <f>[1]!s_info_industry_csrc2023(A1972,"",3)</f>
        <v>电信、广播电视和卫星传输服务</v>
      </c>
      <c r="G1972" s="16" t="str">
        <f>[1]!s_info_industry_csrc2023(A1972,"",1)</f>
        <v>信息传输、软件和信息技术服务业</v>
      </c>
      <c r="H1972" s="16">
        <f>[1]!s_is(A1972,83,"FY","YTD","20251231",1,"",100000000)</f>
        <v>4.1726044019000001</v>
      </c>
      <c r="I1972" s="16">
        <f>[1]!s_is(A1972,83,"FY","YTD","20241231",1,"",100000000)</f>
        <v>3.5543005892999999</v>
      </c>
      <c r="J1972" s="16">
        <f t="shared" si="90"/>
        <v>0.17395934785633083</v>
      </c>
      <c r="K1972" s="16">
        <f>[1]!s_is(A1972,61,"FY","YTD","20251231",1,"",100000000)</f>
        <v>-1.6350507406000001</v>
      </c>
      <c r="L1972" s="16">
        <f>[1]!s_is(A1972,61,"FY","YTD","20241231",1,"",100000000)</f>
        <v>-3.0083795060000003</v>
      </c>
      <c r="M1972" s="16">
        <f t="shared" si="91"/>
        <v>0.45650117036796489</v>
      </c>
      <c r="N1972" s="16">
        <f>[1]!s_fa_roe(A1972,"20251231")</f>
        <v>-18.251899999999999</v>
      </c>
      <c r="O1972" s="16">
        <f>[1]!s_stmnote_rdexp(A1972,"20251231",1,10000)</f>
        <v>25.555907000000001</v>
      </c>
      <c r="P1972" s="20">
        <f t="shared" si="92"/>
        <v>6.1246896514711752E-4</v>
      </c>
      <c r="Q1972" s="16">
        <f>[1]!s_margin_tradingbalance(A1972,"",10000)</f>
        <v>8430.7760999999991</v>
      </c>
      <c r="R1972" s="16">
        <f>[1]!s_margin_seclendingbalance(A1972,"",10000)</f>
        <v>0</v>
      </c>
      <c r="S1972" s="17">
        <f>[1]!s_val_ev(A1972,"",100000000)</f>
        <v>33.225733861199998</v>
      </c>
      <c r="T1972" s="17">
        <f>[1]!share_freesharesmv(A1972,"",100000000)</f>
        <v>23.778831556799997</v>
      </c>
      <c r="U1972" s="17">
        <f>[1]!s_dq_amount_btin(A1972,E1972,100000000)</f>
        <v>0.46147715</v>
      </c>
      <c r="V1972" s="17">
        <f>[1]!s_dq_turn(A1972,E1972)</f>
        <v>1.3826489657658632</v>
      </c>
      <c r="W1972" s="2">
        <f>[1]!s_pq_amount(A1972,"20260101","",100000000)</f>
        <v>51.911927820000002</v>
      </c>
      <c r="X1972" s="2">
        <f>[1]!s_pq_avgamount(A1972,"20260101","",100000000)</f>
        <v>0.47192661654545454</v>
      </c>
      <c r="Y1972" s="17">
        <f>[1]!s_ipo_dilutedpe(A1972)</f>
        <v>22.98</v>
      </c>
      <c r="Z1972" s="12">
        <f>[1]!s_ipo_collection_total(A1972,100000000)</f>
        <v>2.2747999999999999</v>
      </c>
      <c r="AA1972" s="2">
        <f>[1]!s_val_pe_ttm(A1972,E1972)</f>
        <v>-22.351757049560547</v>
      </c>
      <c r="AB1972" s="5">
        <f>[1]!s_info_zjtxornot1(A1972,"")</f>
        <v>0</v>
      </c>
      <c r="AC1972" s="22" t="str">
        <f>[1]!s_info_nature1(A1972,"")</f>
        <v>民营企业</v>
      </c>
      <c r="AD1972" s="6" t="str">
        <f>[1]!s_info_city(A1972)</f>
        <v>长春市</v>
      </c>
      <c r="AE1972" s="6" t="str">
        <f>[1]!s_info_province(A1972)</f>
        <v>吉林省</v>
      </c>
      <c r="AF1972">
        <v>125.3245</v>
      </c>
      <c r="AG1972">
        <v>43.886840999999997</v>
      </c>
    </row>
    <row r="1973" spans="1:33" x14ac:dyDescent="0.3">
      <c r="A1973" s="12" t="s">
        <v>4472</v>
      </c>
      <c r="B1973" s="12" t="s">
        <v>4473</v>
      </c>
      <c r="C1973" s="16" t="str">
        <f>[1]!s_info_mkt(A1973)</f>
        <v>创业板</v>
      </c>
      <c r="D1973" s="16" t="str">
        <f>[1]!s_ipo_listeddate(A1973)</f>
        <v>2016-12-29</v>
      </c>
      <c r="E1973" s="16" t="str">
        <f>[1]!lastradeday_s("000002","")</f>
        <v>2026-06-22</v>
      </c>
      <c r="F1973" s="16" t="str">
        <f>[1]!s_info_industry_csrc2023(A1973,"",3)</f>
        <v>汽车制造业</v>
      </c>
      <c r="G1973" s="16" t="str">
        <f>[1]!s_info_industry_csrc2023(A1973,"",1)</f>
        <v>制造业</v>
      </c>
      <c r="H1973" s="16">
        <f>[1]!s_is(A1973,83,"FY","YTD","20251231",1,"",100000000)</f>
        <v>4.6671331022000002</v>
      </c>
      <c r="I1973" s="16">
        <f>[1]!s_is(A1973,83,"FY","YTD","20241231",1,"",100000000)</f>
        <v>4.4015800647000001</v>
      </c>
      <c r="J1973" s="16">
        <f t="shared" si="90"/>
        <v>6.0331297760478186E-2</v>
      </c>
      <c r="K1973" s="16">
        <f>[1]!s_is(A1973,61,"FY","YTD","20251231",1,"",100000000)</f>
        <v>-0.69700821670000002</v>
      </c>
      <c r="L1973" s="16">
        <f>[1]!s_is(A1973,61,"FY","YTD","20241231",1,"",100000000)</f>
        <v>-8.5060250199999993E-2</v>
      </c>
      <c r="M1973" s="16">
        <f t="shared" si="91"/>
        <v>-7.1942883433935645</v>
      </c>
      <c r="N1973" s="16">
        <f>[1]!s_fa_roe(A1973,"20251231")</f>
        <v>-10.3508</v>
      </c>
      <c r="O1973" s="16">
        <f>[1]!s_stmnote_rdexp(A1973,"20251231",1,10000)</f>
        <v>3745.6123750000002</v>
      </c>
      <c r="P1973" s="20">
        <f t="shared" si="92"/>
        <v>8.0255100786270447E-2</v>
      </c>
      <c r="Q1973" s="16">
        <f>[1]!s_margin_tradingbalance(A1973,"",10000)</f>
        <v>0</v>
      </c>
      <c r="R1973" s="16">
        <f>[1]!s_margin_seclendingbalance(A1973,"",10000)</f>
        <v>0</v>
      </c>
      <c r="S1973" s="17">
        <f>[1]!s_val_ev(A1973,"",100000000)</f>
        <v>30.286666646999997</v>
      </c>
      <c r="T1973" s="17">
        <f>[1]!share_freesharesmv(A1973,"",100000000)</f>
        <v>18.701654151</v>
      </c>
      <c r="U1973" s="17">
        <f>[1]!s_dq_amount_btin(A1973,E1973,100000000)</f>
        <v>1.0421846299999999</v>
      </c>
      <c r="V1973" s="17">
        <f>[1]!s_dq_turn(A1973,E1973)</f>
        <v>3.5072783789008306</v>
      </c>
      <c r="W1973" s="2">
        <f>[1]!s_pq_amount(A1973,"20260101","",100000000)</f>
        <v>159.05726034</v>
      </c>
      <c r="X1973" s="2">
        <f>[1]!s_pq_avgamount(A1973,"20260101","",100000000)</f>
        <v>1.445975094</v>
      </c>
      <c r="Y1973" s="17">
        <f>[1]!s_ipo_dilutedpe(A1973)</f>
        <v>20.74</v>
      </c>
      <c r="Z1973" s="12">
        <f>[1]!s_ipo_collection_total(A1973,100000000)</f>
        <v>1.972</v>
      </c>
      <c r="AA1973" s="2">
        <f>[1]!s_val_pe_ttm(A1973,E1973)</f>
        <v>-41.180149078369141</v>
      </c>
      <c r="AB1973" s="5">
        <f>[1]!s_info_zjtxornot1(A1973,"")</f>
        <v>1</v>
      </c>
      <c r="AC1973" s="22" t="str">
        <f>[1]!s_info_nature1(A1973,"")</f>
        <v>民营企业</v>
      </c>
      <c r="AD1973" s="6" t="str">
        <f>[1]!s_info_city(A1973)</f>
        <v>南京市</v>
      </c>
      <c r="AE1973" s="6" t="str">
        <f>[1]!s_info_province(A1973)</f>
        <v>江苏省</v>
      </c>
      <c r="AF1973">
        <v>118.767413</v>
      </c>
      <c r="AG1973">
        <v>32.041544000000002</v>
      </c>
    </row>
    <row r="1974" spans="1:33" x14ac:dyDescent="0.3">
      <c r="A1974" s="12" t="s">
        <v>4474</v>
      </c>
      <c r="B1974" s="12" t="s">
        <v>4475</v>
      </c>
      <c r="C1974" s="16" t="str">
        <f>[1]!s_info_mkt(A1974)</f>
        <v>创业板</v>
      </c>
      <c r="D1974" s="16" t="str">
        <f>[1]!s_ipo_listeddate(A1974)</f>
        <v>2019-10-22</v>
      </c>
      <c r="E1974" s="16" t="str">
        <f>[1]!lastradeday_s("000002","")</f>
        <v>2026-06-22</v>
      </c>
      <c r="F1974" s="16" t="str">
        <f>[1]!s_info_industry_csrc2023(A1974,"",3)</f>
        <v>商务服务业</v>
      </c>
      <c r="G1974" s="16" t="str">
        <f>[1]!s_info_industry_csrc2023(A1974,"",1)</f>
        <v>租赁和商务服务业</v>
      </c>
      <c r="H1974" s="16">
        <f>[1]!s_is(A1974,83,"FY","YTD","20251231",1,"",100000000)</f>
        <v>7.8481204534</v>
      </c>
      <c r="I1974" s="16">
        <f>[1]!s_is(A1974,83,"FY","YTD","20241231",1,"",100000000)</f>
        <v>7.5136573574000005</v>
      </c>
      <c r="J1974" s="16">
        <f t="shared" si="90"/>
        <v>4.4514020282092837E-2</v>
      </c>
      <c r="K1974" s="16">
        <f>[1]!s_is(A1974,61,"FY","YTD","20251231",1,"",100000000)</f>
        <v>1.3671391541</v>
      </c>
      <c r="L1974" s="16">
        <f>[1]!s_is(A1974,61,"FY","YTD","20241231",1,"",100000000)</f>
        <v>1.5516791966999999</v>
      </c>
      <c r="M1974" s="16">
        <f t="shared" si="91"/>
        <v>-0.11892924967510451</v>
      </c>
      <c r="N1974" s="16">
        <f>[1]!s_fa_roe(A1974,"20251231")</f>
        <v>21.413</v>
      </c>
      <c r="O1974" s="16">
        <f>[1]!s_stmnote_rdexp(A1974,"20251231",1,10000)</f>
        <v>1965.8582609999999</v>
      </c>
      <c r="P1974" s="20">
        <f t="shared" si="92"/>
        <v>2.5048777891123489E-2</v>
      </c>
      <c r="Q1974" s="16">
        <f>[1]!s_margin_tradingbalance(A1974,"",10000)</f>
        <v>0</v>
      </c>
      <c r="R1974" s="16">
        <f>[1]!s_margin_seclendingbalance(A1974,"",10000)</f>
        <v>0</v>
      </c>
      <c r="S1974" s="17">
        <f>[1]!s_val_ev(A1974,"",100000000)</f>
        <v>27.378678491999999</v>
      </c>
      <c r="T1974" s="17">
        <f>[1]!share_freesharesmv(A1974,"",100000000)</f>
        <v>12.157232241600001</v>
      </c>
      <c r="U1974" s="17">
        <f>[1]!s_dq_amount_btin(A1974,E1974,100000000)</f>
        <v>0.36890773999999998</v>
      </c>
      <c r="V1974" s="17">
        <f>[1]!s_dq_turn(A1974,E1974)</f>
        <v>2.3705349216534621</v>
      </c>
      <c r="W1974" s="2">
        <f>[1]!s_pq_amount(A1974,"20260101","",100000000)</f>
        <v>61.659410909999998</v>
      </c>
      <c r="X1974" s="2">
        <f>[1]!s_pq_avgamount(A1974,"20260101","",100000000)</f>
        <v>0.56054009918181824</v>
      </c>
      <c r="Y1974" s="17">
        <f>[1]!s_ipo_dilutedpe(A1974)</f>
        <v>22.99</v>
      </c>
      <c r="Z1974" s="12">
        <f>[1]!s_ipo_collection_total(A1974,100000000)</f>
        <v>3.5733507000000002</v>
      </c>
      <c r="AA1974" s="2">
        <f>[1]!s_val_pe_ttm(A1974,E1974)</f>
        <v>18.397323608398438</v>
      </c>
      <c r="AB1974" s="5">
        <f>[1]!s_info_zjtxornot1(A1974,"")</f>
        <v>0</v>
      </c>
      <c r="AC1974" s="22" t="str">
        <f>[1]!s_info_nature1(A1974,"")</f>
        <v>公众企业</v>
      </c>
      <c r="AD1974" s="6" t="str">
        <f>[1]!s_info_city(A1974)</f>
        <v>杭州市</v>
      </c>
      <c r="AE1974" s="6" t="str">
        <f>[1]!s_info_province(A1974)</f>
        <v>浙江省</v>
      </c>
      <c r="AF1974">
        <v>120.153576</v>
      </c>
      <c r="AG1974">
        <v>30.287458999999998</v>
      </c>
    </row>
    <row r="1975" spans="1:33" x14ac:dyDescent="0.3">
      <c r="A1975" s="12" t="s">
        <v>4476</v>
      </c>
      <c r="B1975" s="12" t="s">
        <v>4477</v>
      </c>
      <c r="C1975" s="16" t="str">
        <f>[1]!s_info_mkt(A1975)</f>
        <v>主板</v>
      </c>
      <c r="D1975" s="16" t="str">
        <f>[1]!s_ipo_listeddate(A1975)</f>
        <v>2022-11-16</v>
      </c>
      <c r="E1975" s="16" t="str">
        <f>[1]!lastradeday_s("000002","")</f>
        <v>2026-06-22</v>
      </c>
      <c r="F1975" s="16" t="str">
        <f>[1]!s_info_industry_csrc2023(A1975,"",3)</f>
        <v>酒、饮料和精制茶制造业</v>
      </c>
      <c r="G1975" s="16" t="str">
        <f>[1]!s_info_industry_csrc2023(A1975,"",1)</f>
        <v>制造业</v>
      </c>
      <c r="H1975" s="16">
        <f>[1]!s_is(A1975,83,"FY","YTD","20251231",1,"",100000000)</f>
        <v>39.2703325584</v>
      </c>
      <c r="I1975" s="16">
        <f>[1]!s_is(A1975,83,"FY","YTD","20241231",1,"",100000000)</f>
        <v>42.820173437500003</v>
      </c>
      <c r="J1975" s="16">
        <f t="shared" si="90"/>
        <v>-8.2901132670126221E-2</v>
      </c>
      <c r="K1975" s="16">
        <f>[1]!s_is(A1975,61,"FY","YTD","20251231",1,"",100000000)</f>
        <v>2.3670404514999999</v>
      </c>
      <c r="L1975" s="16">
        <f>[1]!s_is(A1975,61,"FY","YTD","20241231",1,"",100000000)</f>
        <v>2.9940151081999997</v>
      </c>
      <c r="M1975" s="16">
        <f t="shared" si="91"/>
        <v>-0.20940931626658915</v>
      </c>
      <c r="N1975" s="16">
        <f>[1]!s_fa_roe(A1975,"20251231")</f>
        <v>6.4611000000000001</v>
      </c>
      <c r="O1975" s="16">
        <f>[1]!s_stmnote_rdexp(A1975,"20251231",1,10000)</f>
        <v>1648.1385319999999</v>
      </c>
      <c r="P1975" s="20">
        <f t="shared" si="92"/>
        <v>4.1969049524829142E-3</v>
      </c>
      <c r="Q1975" s="16">
        <f>[1]!s_margin_tradingbalance(A1975,"",10000)</f>
        <v>0</v>
      </c>
      <c r="R1975" s="16">
        <f>[1]!s_margin_seclendingbalance(A1975,"",10000)</f>
        <v>0</v>
      </c>
      <c r="S1975" s="17">
        <f>[1]!s_val_ev(A1975,"",100000000)</f>
        <v>46.610794478599999</v>
      </c>
      <c r="T1975" s="17">
        <f>[1]!share_freesharesmv(A1975,"",100000000)</f>
        <v>22.598167190299996</v>
      </c>
      <c r="U1975" s="17">
        <f>[1]!s_dq_amount_btin(A1975,E1975,100000000)</f>
        <v>0.61126784999999995</v>
      </c>
      <c r="V1975" s="17">
        <f>[1]!s_dq_turn(A1975,E1975)</f>
        <v>1.3342149906617056</v>
      </c>
      <c r="W1975" s="2">
        <f>[1]!s_pq_amount(A1975,"20260101","",100000000)</f>
        <v>132.16898663000001</v>
      </c>
      <c r="X1975" s="2">
        <f>[1]!s_pq_avgamount(A1975,"20260101","",100000000)</f>
        <v>1.201536242090909</v>
      </c>
      <c r="Y1975" s="17">
        <f>[1]!s_ipo_dilutedpe(A1975)</f>
        <v>22.98</v>
      </c>
      <c r="Z1975" s="12">
        <f>[1]!s_ipo_collection_total(A1975,100000000)</f>
        <v>8.5545106855999986</v>
      </c>
      <c r="AA1975" s="2">
        <f>[1]!s_val_pe_ttm(A1975,E1975)</f>
        <v>23.434688568115234</v>
      </c>
      <c r="AB1975" s="5">
        <f>[1]!s_info_zjtxornot1(A1975,"")</f>
        <v>0</v>
      </c>
      <c r="AC1975" s="22" t="str">
        <f>[1]!s_info_nature1(A1975,"")</f>
        <v>地方国有企业</v>
      </c>
      <c r="AD1975" s="6" t="str">
        <f>[1]!s_info_city(A1975)</f>
        <v>广州市</v>
      </c>
      <c r="AE1975" s="6" t="str">
        <f>[1]!s_info_province(A1975)</f>
        <v>广东省</v>
      </c>
      <c r="AF1975">
        <v>113.280637</v>
      </c>
      <c r="AG1975">
        <v>23.125177999999998</v>
      </c>
    </row>
    <row r="1976" spans="1:33" x14ac:dyDescent="0.3">
      <c r="A1976" s="12" t="s">
        <v>4478</v>
      </c>
      <c r="B1976" s="12" t="s">
        <v>4479</v>
      </c>
      <c r="C1976" s="16" t="str">
        <f>[1]!s_info_mkt(A1976)</f>
        <v>科创板</v>
      </c>
      <c r="D1976" s="16" t="str">
        <f>[1]!s_ipo_listeddate(A1976)</f>
        <v>2022-12-28</v>
      </c>
      <c r="E1976" s="16" t="str">
        <f>[1]!lastradeday_s("000002","")</f>
        <v>2026-06-22</v>
      </c>
      <c r="F1976" s="16" t="str">
        <f>[1]!s_info_industry_csrc2023(A1976,"",3)</f>
        <v>计算机、通信和其他电子设备制造业</v>
      </c>
      <c r="G1976" s="16" t="str">
        <f>[1]!s_info_industry_csrc2023(A1976,"",1)</f>
        <v>制造业</v>
      </c>
      <c r="H1976" s="16">
        <f>[1]!s_is(A1976,83,"FY","YTD","20251231",1,"",100000000)</f>
        <v>59.011608402700006</v>
      </c>
      <c r="I1976" s="16">
        <f>[1]!s_is(A1976,83,"FY","YTD","20241231",1,"",100000000)</f>
        <v>54.419399395100001</v>
      </c>
      <c r="J1976" s="16">
        <f t="shared" si="90"/>
        <v>8.4385514332109501E-2</v>
      </c>
      <c r="K1976" s="16">
        <f>[1]!s_is(A1976,61,"FY","YTD","20251231",1,"",100000000)</f>
        <v>5.6657694797999998</v>
      </c>
      <c r="L1976" s="16">
        <f>[1]!s_is(A1976,61,"FY","YTD","20241231",1,"",100000000)</f>
        <v>5.0392773105000002</v>
      </c>
      <c r="M1976" s="16">
        <f t="shared" si="91"/>
        <v>0.12432182844842066</v>
      </c>
      <c r="N1976" s="16">
        <f>[1]!s_fa_roe(A1976,"20251231")</f>
        <v>10.042999999999999</v>
      </c>
      <c r="O1976" s="16">
        <f>[1]!s_stmnote_rdexp(A1976,"20251231",1,10000)</f>
        <v>86242.392651000002</v>
      </c>
      <c r="P1976" s="20">
        <f t="shared" si="92"/>
        <v>0.14614479249993478</v>
      </c>
      <c r="Q1976" s="16">
        <f>[1]!s_margin_tradingbalance(A1976,"",10000)</f>
        <v>19772.294399999999</v>
      </c>
      <c r="R1976" s="16">
        <f>[1]!s_margin_seclendingbalance(A1976,"",10000)</f>
        <v>250.30279999999999</v>
      </c>
      <c r="S1976" s="17">
        <f>[1]!s_val_ev(A1976,"",100000000)</f>
        <v>212.625</v>
      </c>
      <c r="T1976" s="17">
        <f>[1]!share_freesharesmv(A1976,"",100000000)</f>
        <v>40.154595209999997</v>
      </c>
      <c r="U1976" s="17">
        <f>[1]!s_dq_amount_btin(A1976,E1976,100000000)</f>
        <v>1.5321314399999999</v>
      </c>
      <c r="V1976" s="17">
        <f>[1]!s_dq_turn(A1976,E1976)</f>
        <v>0.73326755555555556</v>
      </c>
      <c r="W1976" s="2">
        <f>[1]!s_pq_amount(A1976,"20260101","",100000000)</f>
        <v>160.95369402</v>
      </c>
      <c r="X1976" s="2">
        <f>[1]!s_pq_avgamount(A1976,"20260101","",100000000)</f>
        <v>1.4632154001818183</v>
      </c>
      <c r="Y1976" s="17">
        <f>[1]!s_ipo_dilutedpe(A1976)</f>
        <v>40.799999999999997</v>
      </c>
      <c r="Z1976" s="12">
        <f>[1]!s_ipo_collection_total(A1976,100000000)</f>
        <v>32.366250000000001</v>
      </c>
      <c r="AA1976" s="2">
        <f>[1]!s_val_pe_ttm(A1976,E1976)</f>
        <v>34.789878845214844</v>
      </c>
      <c r="AB1976" s="5">
        <f>[1]!s_info_zjtxornot1(A1976,"")</f>
        <v>0</v>
      </c>
      <c r="AC1976" s="22" t="str">
        <f>[1]!s_info_nature1(A1976,"")</f>
        <v>中央国有企业</v>
      </c>
      <c r="AD1976" s="6" t="str">
        <f>[1]!s_info_city(A1976)</f>
        <v>杭州市</v>
      </c>
      <c r="AE1976" s="6" t="str">
        <f>[1]!s_info_province(A1976)</f>
        <v>浙江省</v>
      </c>
      <c r="AF1976">
        <v>120.153576</v>
      </c>
      <c r="AG1976">
        <v>30.287458999999998</v>
      </c>
    </row>
    <row r="1977" spans="1:33" x14ac:dyDescent="0.3">
      <c r="A1977" s="12" t="s">
        <v>4480</v>
      </c>
      <c r="B1977" s="12" t="s">
        <v>4481</v>
      </c>
      <c r="C1977" s="16" t="str">
        <f>[1]!s_info_mkt(A1977)</f>
        <v>主板</v>
      </c>
      <c r="D1977" s="16" t="str">
        <f>[1]!s_ipo_listeddate(A1977)</f>
        <v>2006-11-30</v>
      </c>
      <c r="E1977" s="16" t="str">
        <f>[1]!lastradeday_s("000002","")</f>
        <v>2026-06-22</v>
      </c>
      <c r="F1977" s="16" t="str">
        <f>[1]!s_info_industry_csrc2023(A1977,"",3)</f>
        <v>非金属矿物制品业</v>
      </c>
      <c r="G1977" s="16" t="str">
        <f>[1]!s_info_industry_csrc2023(A1977,"",1)</f>
        <v>制造业</v>
      </c>
      <c r="H1977" s="16">
        <f>[1]!s_is(A1977,83,"FY","YTD","20251231",1,"",100000000)</f>
        <v>24.812478974800001</v>
      </c>
      <c r="I1977" s="16">
        <f>[1]!s_is(A1977,83,"FY","YTD","20241231",1,"",100000000)</f>
        <v>35.318072014099997</v>
      </c>
      <c r="J1977" s="16">
        <f t="shared" si="90"/>
        <v>-0.29745658356169213</v>
      </c>
      <c r="K1977" s="16">
        <f>[1]!s_is(A1977,61,"FY","YTD","20251231",1,"",100000000)</f>
        <v>0.42903170079999997</v>
      </c>
      <c r="L1977" s="16">
        <f>[1]!s_is(A1977,61,"FY","YTD","20241231",1,"",100000000)</f>
        <v>4.8012139644999996</v>
      </c>
      <c r="M1977" s="16">
        <f t="shared" si="91"/>
        <v>-0.91064099538736554</v>
      </c>
      <c r="N1977" s="16">
        <f>[1]!s_fa_roe(A1977,"20251231")</f>
        <v>1.5825</v>
      </c>
      <c r="O1977" s="16">
        <f>[1]!s_stmnote_rdexp(A1977,"20251231",1,10000)</f>
        <v>5230.0760009999995</v>
      </c>
      <c r="P1977" s="20">
        <f t="shared" si="92"/>
        <v>2.1078409804646116E-2</v>
      </c>
      <c r="Q1977" s="16">
        <f>[1]!s_margin_tradingbalance(A1977,"",10000)</f>
        <v>11976.5836</v>
      </c>
      <c r="R1977" s="16">
        <f>[1]!s_margin_seclendingbalance(A1977,"",10000)</f>
        <v>10.032</v>
      </c>
      <c r="S1977" s="17">
        <f>[1]!s_val_ev(A1977,"",100000000)</f>
        <v>45.052163050799997</v>
      </c>
      <c r="T1977" s="17">
        <f>[1]!share_freesharesmv(A1977,"",100000000)</f>
        <v>15.755297866799996</v>
      </c>
      <c r="U1977" s="17">
        <f>[1]!s_dq_amount_btin(A1977,E1977,100000000)</f>
        <v>0.60393686999999996</v>
      </c>
      <c r="V1977" s="17">
        <f>[1]!s_dq_turn(A1977,E1977)</f>
        <v>1.3923378173037704</v>
      </c>
      <c r="W1977" s="2">
        <f>[1]!s_pq_amount(A1977,"20260101","",100000000)</f>
        <v>69.768988699999994</v>
      </c>
      <c r="X1977" s="2">
        <f>[1]!s_pq_avgamount(A1977,"20260101","",100000000)</f>
        <v>0.63426353363636367</v>
      </c>
      <c r="Y1977" s="17">
        <f>[1]!s_ipo_dilutedpe(A1977)</f>
        <v>18.03</v>
      </c>
      <c r="Z1977" s="12">
        <f>[1]!s_ipo_collection_total(A1977,100000000)</f>
        <v>2.86</v>
      </c>
      <c r="AA1977" s="2">
        <f>[1]!s_val_pe_ttm(A1977,E1977)</f>
        <v>-316.77923583984375</v>
      </c>
      <c r="AB1977" s="5">
        <f>[1]!s_info_zjtxornot1(A1977,"")</f>
        <v>0</v>
      </c>
      <c r="AC1977" s="22" t="str">
        <f>[1]!s_info_nature1(A1977,"")</f>
        <v>外资企业</v>
      </c>
      <c r="AD1977" s="6" t="str">
        <f>[1]!s_info_city(A1977)</f>
        <v>淄博市</v>
      </c>
      <c r="AE1977" s="6" t="str">
        <f>[1]!s_info_province(A1977)</f>
        <v>山东省</v>
      </c>
      <c r="AF1977">
        <v>118.047648</v>
      </c>
      <c r="AG1977">
        <v>36.814939000000003</v>
      </c>
    </row>
    <row r="1978" spans="1:33" x14ac:dyDescent="0.3">
      <c r="A1978" s="12" t="s">
        <v>4482</v>
      </c>
      <c r="B1978" s="12" t="s">
        <v>4483</v>
      </c>
      <c r="C1978" s="16" t="str">
        <f>[1]!s_info_mkt(A1978)</f>
        <v>科创板</v>
      </c>
      <c r="D1978" s="16" t="str">
        <f>[1]!s_ipo_listeddate(A1978)</f>
        <v>2021-08-06</v>
      </c>
      <c r="E1978" s="16" t="str">
        <f>[1]!lastradeday_s("000002","")</f>
        <v>2026-06-22</v>
      </c>
      <c r="F1978" s="16" t="str">
        <f>[1]!s_info_industry_csrc2023(A1978,"",3)</f>
        <v>计算机、通信和其他电子设备制造业</v>
      </c>
      <c r="G1978" s="16" t="str">
        <f>[1]!s_info_industry_csrc2023(A1978,"",1)</f>
        <v>制造业</v>
      </c>
      <c r="H1978" s="16">
        <f>[1]!s_is(A1978,83,"FY","YTD","20251231",1,"",100000000)</f>
        <v>22.7788327833</v>
      </c>
      <c r="I1978" s="16">
        <f>[1]!s_is(A1978,83,"FY","YTD","20241231",1,"",100000000)</f>
        <v>21.614237661000001</v>
      </c>
      <c r="J1978" s="16">
        <f t="shared" si="90"/>
        <v>5.3880925183003692E-2</v>
      </c>
      <c r="K1978" s="16">
        <f>[1]!s_is(A1978,61,"FY","YTD","20251231",1,"",100000000)</f>
        <v>-1.0325779559999999</v>
      </c>
      <c r="L1978" s="16">
        <f>[1]!s_is(A1978,61,"FY","YTD","20241231",1,"",100000000)</f>
        <v>-4.2677473501999996</v>
      </c>
      <c r="M1978" s="16">
        <f t="shared" si="91"/>
        <v>0.75805082370876287</v>
      </c>
      <c r="N1978" s="16">
        <f>[1]!s_fa_roe(A1978,"20251231")</f>
        <v>-19.722100000000001</v>
      </c>
      <c r="O1978" s="16">
        <f>[1]!s_stmnote_rdexp(A1978,"20251231",1,10000)</f>
        <v>6009.2466049999994</v>
      </c>
      <c r="P1978" s="20">
        <f t="shared" si="92"/>
        <v>2.6380836376329164E-2</v>
      </c>
      <c r="Q1978" s="16">
        <f>[1]!s_margin_tradingbalance(A1978,"",10000)</f>
        <v>14059.988799999999</v>
      </c>
      <c r="R1978" s="16">
        <f>[1]!s_margin_seclendingbalance(A1978,"",10000)</f>
        <v>6.6211000000000002</v>
      </c>
      <c r="S1978" s="17">
        <f>[1]!s_val_ev(A1978,"",100000000)</f>
        <v>48.211353508499997</v>
      </c>
      <c r="T1978" s="17">
        <f>[1]!share_freesharesmv(A1978,"",100000000)</f>
        <v>38.428383419999996</v>
      </c>
      <c r="U1978" s="17">
        <f>[1]!s_dq_amount_btin(A1978,E1978,100000000)</f>
        <v>2.8923249900000001</v>
      </c>
      <c r="V1978" s="17">
        <f>[1]!s_dq_turn(A1978,E1978)</f>
        <v>6.2769046329853886</v>
      </c>
      <c r="W1978" s="2">
        <f>[1]!s_pq_amount(A1978,"20260101","",100000000)</f>
        <v>227.68864529000001</v>
      </c>
      <c r="X1978" s="2">
        <f>[1]!s_pq_avgamount(A1978,"20260101","",100000000)</f>
        <v>2.0698967753636364</v>
      </c>
      <c r="Y1978" s="17">
        <f>[1]!s_ipo_dilutedpe(A1978)</f>
        <v>42.23</v>
      </c>
      <c r="Z1978" s="12">
        <f>[1]!s_ipo_collection_total(A1978,100000000)</f>
        <v>3.6640000000000001</v>
      </c>
      <c r="AA1978" s="2">
        <f>[1]!s_val_pe_ttm(A1978,E1978)</f>
        <v>614.63836669921875</v>
      </c>
      <c r="AB1978" s="5">
        <f>[1]!s_info_zjtxornot1(A1978,"")</f>
        <v>1</v>
      </c>
      <c r="AC1978" s="22" t="str">
        <f>[1]!s_info_nature1(A1978,"")</f>
        <v>民营企业</v>
      </c>
      <c r="AD1978" s="6" t="str">
        <f>[1]!s_info_city(A1978)</f>
        <v>江门市</v>
      </c>
      <c r="AE1978" s="6" t="str">
        <f>[1]!s_info_province(A1978)</f>
        <v>广东省</v>
      </c>
      <c r="AF1978">
        <v>113.094942</v>
      </c>
      <c r="AG1978">
        <v>22.590430999999999</v>
      </c>
    </row>
    <row r="1979" spans="1:33" x14ac:dyDescent="0.3">
      <c r="A1979" s="12" t="s">
        <v>4484</v>
      </c>
      <c r="B1979" s="12" t="s">
        <v>4485</v>
      </c>
      <c r="C1979" s="16" t="str">
        <f>[1]!s_info_mkt(A1979)</f>
        <v>科创板</v>
      </c>
      <c r="D1979" s="16" t="str">
        <f>[1]!s_ipo_listeddate(A1979)</f>
        <v>2022-03-11</v>
      </c>
      <c r="E1979" s="16" t="str">
        <f>[1]!lastradeday_s("000002","")</f>
        <v>2026-06-22</v>
      </c>
      <c r="F1979" s="16" t="str">
        <f>[1]!s_info_industry_csrc2023(A1979,"",3)</f>
        <v>医药制造业</v>
      </c>
      <c r="G1979" s="16" t="str">
        <f>[1]!s_info_industry_csrc2023(A1979,"",1)</f>
        <v>制造业</v>
      </c>
      <c r="H1979" s="16">
        <f>[1]!s_is(A1979,83,"FY","YTD","20251231",1,"",100000000)</f>
        <v>1.9620588177</v>
      </c>
      <c r="I1979" s="16">
        <f>[1]!s_is(A1979,83,"FY","YTD","20241231",1,"",100000000)</f>
        <v>1.9491592494000001</v>
      </c>
      <c r="J1979" s="16">
        <f t="shared" si="90"/>
        <v>6.6180166161233789E-3</v>
      </c>
      <c r="K1979" s="16">
        <f>[1]!s_is(A1979,61,"FY","YTD","20251231",1,"",100000000)</f>
        <v>0.51787396520000006</v>
      </c>
      <c r="L1979" s="16">
        <f>[1]!s_is(A1979,61,"FY","YTD","20241231",1,"",100000000)</f>
        <v>0.44290403280000001</v>
      </c>
      <c r="M1979" s="16">
        <f t="shared" si="91"/>
        <v>0.16926902183763554</v>
      </c>
      <c r="N1979" s="16">
        <f>[1]!s_fa_roe(A1979,"20251231")</f>
        <v>4.6905999999999999</v>
      </c>
      <c r="O1979" s="16">
        <f>[1]!s_stmnote_rdexp(A1979,"20251231",1,10000)</f>
        <v>1950.8321239999998</v>
      </c>
      <c r="P1979" s="20">
        <f t="shared" si="92"/>
        <v>9.942781054274609E-2</v>
      </c>
      <c r="Q1979" s="16">
        <f>[1]!s_margin_tradingbalance(A1979,"",10000)</f>
        <v>31577.2683</v>
      </c>
      <c r="R1979" s="16">
        <f>[1]!s_margin_seclendingbalance(A1979,"",10000)</f>
        <v>0</v>
      </c>
      <c r="S1979" s="17">
        <f>[1]!s_val_ev(A1979,"",100000000)</f>
        <v>48.558314000000003</v>
      </c>
      <c r="T1979" s="17">
        <f>[1]!share_freesharesmv(A1979,"",100000000)</f>
        <v>19.909716400000001</v>
      </c>
      <c r="U1979" s="17">
        <f>[1]!s_dq_amount_btin(A1979,E1979,100000000)</f>
        <v>1.6710379399999999</v>
      </c>
      <c r="V1979" s="17">
        <f>[1]!s_dq_turn(A1979,E1979)</f>
        <v>3.4661051561633709</v>
      </c>
      <c r="W1979" s="2">
        <f>[1]!s_pq_amount(A1979,"20260101","",100000000)</f>
        <v>83.077530030000005</v>
      </c>
      <c r="X1979" s="2">
        <f>[1]!s_pq_avgamount(A1979,"20260101","",100000000)</f>
        <v>0.75525027299999992</v>
      </c>
      <c r="Y1979" s="17">
        <f>[1]!s_ipo_dilutedpe(A1979)</f>
        <v>63.28</v>
      </c>
      <c r="Z1979" s="12">
        <f>[1]!s_ipo_collection_total(A1979,100000000)</f>
        <v>8.9379179999999998</v>
      </c>
      <c r="AA1979" s="2">
        <f>[1]!s_val_pe_ttm(A1979,E1979)</f>
        <v>99.919868469238281</v>
      </c>
      <c r="AB1979" s="5">
        <f>[1]!s_info_zjtxornot1(A1979,"")</f>
        <v>0</v>
      </c>
      <c r="AC1979" s="22" t="str">
        <f>[1]!s_info_nature1(A1979,"")</f>
        <v>民营企业</v>
      </c>
      <c r="AD1979" s="6" t="str">
        <f>[1]!s_info_city(A1979)</f>
        <v>上海市</v>
      </c>
      <c r="AE1979" s="6" t="str">
        <f>[1]!s_info_province(A1979)</f>
        <v>上海</v>
      </c>
      <c r="AF1979">
        <v>121.472644</v>
      </c>
      <c r="AG1979">
        <v>31.231705999999999</v>
      </c>
    </row>
    <row r="1980" spans="1:33" x14ac:dyDescent="0.3">
      <c r="A1980" s="12" t="s">
        <v>4486</v>
      </c>
      <c r="B1980" s="12" t="s">
        <v>4487</v>
      </c>
      <c r="C1980" s="16" t="str">
        <f>[1]!s_info_mkt(A1980)</f>
        <v>创业板</v>
      </c>
      <c r="D1980" s="16" t="str">
        <f>[1]!s_ipo_listeddate(A1980)</f>
        <v>2020-01-14</v>
      </c>
      <c r="E1980" s="16" t="str">
        <f>[1]!lastradeday_s("000002","")</f>
        <v>2026-06-22</v>
      </c>
      <c r="F1980" s="16" t="str">
        <f>[1]!s_info_industry_csrc2023(A1980,"",3)</f>
        <v>专用设备制造业</v>
      </c>
      <c r="G1980" s="16" t="str">
        <f>[1]!s_info_industry_csrc2023(A1980,"",1)</f>
        <v>制造业</v>
      </c>
      <c r="H1980" s="16">
        <f>[1]!s_is(A1980,83,"FY","YTD","20251231",1,"",100000000)</f>
        <v>3.3953884383999999</v>
      </c>
      <c r="I1980" s="16">
        <f>[1]!s_is(A1980,83,"FY","YTD","20241231",1,"",100000000)</f>
        <v>3.4899825302999998</v>
      </c>
      <c r="J1980" s="16">
        <f t="shared" si="90"/>
        <v>-2.7104460001944108E-2</v>
      </c>
      <c r="K1980" s="16">
        <f>[1]!s_is(A1980,61,"FY","YTD","20251231",1,"",100000000)</f>
        <v>0.1648544579</v>
      </c>
      <c r="L1980" s="16">
        <f>[1]!s_is(A1980,61,"FY","YTD","20241231",1,"",100000000)</f>
        <v>0.13050671229999999</v>
      </c>
      <c r="M1980" s="16">
        <f t="shared" si="91"/>
        <v>0.26318757859016273</v>
      </c>
      <c r="N1980" s="16">
        <f>[1]!s_fa_roe(A1980,"20251231")</f>
        <v>2.0297999999999998</v>
      </c>
      <c r="O1980" s="16">
        <f>[1]!s_stmnote_rdexp(A1980,"20251231",1,10000)</f>
        <v>5720.9256090000008</v>
      </c>
      <c r="P1980" s="20">
        <f t="shared" si="92"/>
        <v>0.16849104933914005</v>
      </c>
      <c r="Q1980" s="16">
        <f>[1]!s_margin_tradingbalance(A1980,"",10000)</f>
        <v>0</v>
      </c>
      <c r="R1980" s="16">
        <f>[1]!s_margin_seclendingbalance(A1980,"",10000)</f>
        <v>0</v>
      </c>
      <c r="S1980" s="17">
        <f>[1]!s_val_ev(A1980,"",100000000)</f>
        <v>23.961085596300002</v>
      </c>
      <c r="T1980" s="17">
        <f>[1]!share_freesharesmv(A1980,"",100000000)</f>
        <v>7.8177248421000005</v>
      </c>
      <c r="U1980" s="17">
        <f>[1]!s_dq_amount_btin(A1980,E1980,100000000)</f>
        <v>0.43119345999999997</v>
      </c>
      <c r="V1980" s="17">
        <f>[1]!s_dq_turn(A1980,E1980)</f>
        <v>2.9369579045913001</v>
      </c>
      <c r="W1980" s="2">
        <f>[1]!s_pq_amount(A1980,"20260101","",100000000)</f>
        <v>106.03039597999999</v>
      </c>
      <c r="X1980" s="2">
        <f>[1]!s_pq_avgamount(A1980,"20260101","",100000000)</f>
        <v>0.96391269072727281</v>
      </c>
      <c r="Y1980" s="17">
        <f>[1]!s_ipo_dilutedpe(A1980)</f>
        <v>22.97</v>
      </c>
      <c r="Z1980" s="12">
        <f>[1]!s_ipo_collection_total(A1980,100000000)</f>
        <v>2.3855</v>
      </c>
      <c r="AA1980" s="2">
        <f>[1]!s_val_pe_ttm(A1980,E1980)</f>
        <v>134.6309814453125</v>
      </c>
      <c r="AB1980" s="5">
        <f>[1]!s_info_zjtxornot1(A1980,"")</f>
        <v>1</v>
      </c>
      <c r="AC1980" s="22" t="str">
        <f>[1]!s_info_nature1(A1980,"")</f>
        <v>民营企业</v>
      </c>
      <c r="AD1980" s="6" t="str">
        <f>[1]!s_info_city(A1980)</f>
        <v>杭州市</v>
      </c>
      <c r="AE1980" s="6" t="str">
        <f>[1]!s_info_province(A1980)</f>
        <v>浙江省</v>
      </c>
      <c r="AF1980">
        <v>120.153576</v>
      </c>
      <c r="AG1980">
        <v>30.287458999999998</v>
      </c>
    </row>
    <row r="1981" spans="1:33" x14ac:dyDescent="0.3">
      <c r="A1981" s="12" t="s">
        <v>4488</v>
      </c>
      <c r="B1981" s="12" t="s">
        <v>4489</v>
      </c>
      <c r="C1981" s="16" t="str">
        <f>[1]!s_info_mkt(A1981)</f>
        <v>创业板</v>
      </c>
      <c r="D1981" s="16" t="str">
        <f>[1]!s_ipo_listeddate(A1981)</f>
        <v>2017-03-06</v>
      </c>
      <c r="E1981" s="16" t="str">
        <f>[1]!lastradeday_s("000002","")</f>
        <v>2026-06-22</v>
      </c>
      <c r="F1981" s="16" t="str">
        <f>[1]!s_info_industry_csrc2023(A1981,"",3)</f>
        <v>有色金属冶炼和压延加工业</v>
      </c>
      <c r="G1981" s="16" t="str">
        <f>[1]!s_info_industry_csrc2023(A1981,"",1)</f>
        <v>制造业</v>
      </c>
      <c r="H1981" s="16">
        <f>[1]!s_is(A1981,83,"FY","YTD","20251231",1,"",100000000)</f>
        <v>66.948317364199994</v>
      </c>
      <c r="I1981" s="16">
        <f>[1]!s_is(A1981,83,"FY","YTD","20241231",1,"",100000000)</f>
        <v>59.499113200500005</v>
      </c>
      <c r="J1981" s="16">
        <f t="shared" si="90"/>
        <v>0.12519857461736739</v>
      </c>
      <c r="K1981" s="16">
        <f>[1]!s_is(A1981,61,"FY","YTD","20251231",1,"",100000000)</f>
        <v>2.5452118480000001</v>
      </c>
      <c r="L1981" s="16">
        <f>[1]!s_is(A1981,61,"FY","YTD","20241231",1,"",100000000)</f>
        <v>2.0162339731999999</v>
      </c>
      <c r="M1981" s="16">
        <f t="shared" si="91"/>
        <v>0.26235936991005576</v>
      </c>
      <c r="N1981" s="16">
        <f>[1]!s_fa_roe(A1981,"20251231")</f>
        <v>4.6543000000000001</v>
      </c>
      <c r="O1981" s="16">
        <f>[1]!s_stmnote_rdexp(A1981,"20251231",1,10000)</f>
        <v>9706.0985610000007</v>
      </c>
      <c r="P1981" s="20">
        <f t="shared" si="92"/>
        <v>1.4497897696515147E-2</v>
      </c>
      <c r="Q1981" s="16">
        <f>[1]!s_margin_tradingbalance(A1981,"",10000)</f>
        <v>79210.768599999996</v>
      </c>
      <c r="R1981" s="16">
        <f>[1]!s_margin_seclendingbalance(A1981,"",10000)</f>
        <v>405.238</v>
      </c>
      <c r="S1981" s="17">
        <f>[1]!s_val_ev(A1981,"",100000000)</f>
        <v>125.24150360039999</v>
      </c>
      <c r="T1981" s="17">
        <f>[1]!share_freesharesmv(A1981,"",100000000)</f>
        <v>87.273474627599995</v>
      </c>
      <c r="U1981" s="17">
        <f>[1]!s_dq_amount_btin(A1981,E1981,100000000)</f>
        <v>5.7500131400000001</v>
      </c>
      <c r="V1981" s="17">
        <f>[1]!s_dq_turn(A1981,E1981)</f>
        <v>5.3906033592529425</v>
      </c>
      <c r="W1981" s="2">
        <f>[1]!s_pq_amount(A1981,"20260101","",100000000)</f>
        <v>685.22799072999999</v>
      </c>
      <c r="X1981" s="2">
        <f>[1]!s_pq_avgamount(A1981,"20260101","",100000000)</f>
        <v>6.2293453702727266</v>
      </c>
      <c r="Y1981" s="17">
        <f>[1]!s_ipo_dilutedpe(A1981)</f>
        <v>22.99</v>
      </c>
      <c r="Z1981" s="12">
        <f>[1]!s_ipo_collection_total(A1981,100000000)</f>
        <v>3.7349999999999999</v>
      </c>
      <c r="AA1981" s="2">
        <f>[1]!s_val_pe_ttm(A1981,E1981)</f>
        <v>45.31036376953125</v>
      </c>
      <c r="AB1981" s="5">
        <f>[1]!s_info_zjtxornot1(A1981,"")</f>
        <v>0</v>
      </c>
      <c r="AC1981" s="22" t="str">
        <f>[1]!s_info_nature1(A1981,"")</f>
        <v>民营企业</v>
      </c>
      <c r="AD1981" s="6" t="str">
        <f>[1]!s_info_city(A1981)</f>
        <v>南京市</v>
      </c>
      <c r="AE1981" s="6" t="str">
        <f>[1]!s_info_province(A1981)</f>
        <v>江苏省</v>
      </c>
      <c r="AF1981">
        <v>118.767413</v>
      </c>
      <c r="AG1981">
        <v>32.041544000000002</v>
      </c>
    </row>
    <row r="1982" spans="1:33" x14ac:dyDescent="0.3">
      <c r="A1982" s="12" t="s">
        <v>4490</v>
      </c>
      <c r="B1982" s="12" t="s">
        <v>4491</v>
      </c>
      <c r="C1982" s="16" t="str">
        <f>[1]!s_info_mkt(A1982)</f>
        <v>主板</v>
      </c>
      <c r="D1982" s="16" t="str">
        <f>[1]!s_ipo_listeddate(A1982)</f>
        <v>2023-08-23</v>
      </c>
      <c r="E1982" s="16" t="str">
        <f>[1]!lastradeday_s("000002","")</f>
        <v>2026-06-22</v>
      </c>
      <c r="F1982" s="16" t="str">
        <f>[1]!s_info_industry_csrc2023(A1982,"",3)</f>
        <v>仪器仪表制造业</v>
      </c>
      <c r="G1982" s="16" t="str">
        <f>[1]!s_info_industry_csrc2023(A1982,"",1)</f>
        <v>制造业</v>
      </c>
      <c r="H1982" s="16">
        <f>[1]!s_is(A1982,83,"FY","YTD","20251231",1,"",100000000)</f>
        <v>7.2852206709000003</v>
      </c>
      <c r="I1982" s="16">
        <f>[1]!s_is(A1982,83,"FY","YTD","20241231",1,"",100000000)</f>
        <v>6.7597916348</v>
      </c>
      <c r="J1982" s="16">
        <f t="shared" si="90"/>
        <v>7.7728584620130325E-2</v>
      </c>
      <c r="K1982" s="16">
        <f>[1]!s_is(A1982,61,"FY","YTD","20251231",1,"",100000000)</f>
        <v>1.7944838655000002</v>
      </c>
      <c r="L1982" s="16">
        <f>[1]!s_is(A1982,61,"FY","YTD","20241231",1,"",100000000)</f>
        <v>2.1485927978000001</v>
      </c>
      <c r="M1982" s="16">
        <f t="shared" si="91"/>
        <v>-0.1648096990097804</v>
      </c>
      <c r="N1982" s="16">
        <f>[1]!s_fa_roe(A1982,"20251231")</f>
        <v>6.2083000000000004</v>
      </c>
      <c r="O1982" s="16">
        <f>[1]!s_stmnote_rdexp(A1982,"20251231",1,10000)</f>
        <v>5045.2625790000002</v>
      </c>
      <c r="P1982" s="20">
        <f t="shared" si="92"/>
        <v>6.9253394055072859E-2</v>
      </c>
      <c r="Q1982" s="16">
        <f>[1]!s_margin_tradingbalance(A1982,"",10000)</f>
        <v>23604.133099999999</v>
      </c>
      <c r="R1982" s="16">
        <f>[1]!s_margin_seclendingbalance(A1982,"",10000)</f>
        <v>30.587</v>
      </c>
      <c r="S1982" s="17">
        <f>[1]!s_val_ev(A1982,"",100000000)</f>
        <v>60.505511801700003</v>
      </c>
      <c r="T1982" s="17">
        <f>[1]!share_freesharesmv(A1982,"",100000000)</f>
        <v>16.892676152100002</v>
      </c>
      <c r="U1982" s="17">
        <f>[1]!s_dq_amount_btin(A1982,E1982,100000000)</f>
        <v>0.75078089000000003</v>
      </c>
      <c r="V1982" s="17">
        <f>[1]!s_dq_turn(A1982,E1982)</f>
        <v>4.4751147337067883</v>
      </c>
      <c r="W1982" s="2">
        <f>[1]!s_pq_amount(A1982,"20260101","",100000000)</f>
        <v>135.93800082000001</v>
      </c>
      <c r="X1982" s="2">
        <f>[1]!s_pq_avgamount(A1982,"20260101","",100000000)</f>
        <v>1.2358000074545454</v>
      </c>
      <c r="Y1982" s="17">
        <f>[1]!s_ipo_dilutedpe(A1982)</f>
        <v>53.64</v>
      </c>
      <c r="Z1982" s="12">
        <f>[1]!s_ipo_collection_total(A1982,100000000)</f>
        <v>18.585323611099998</v>
      </c>
      <c r="AA1982" s="2">
        <f>[1]!s_val_pe_ttm(A1982,E1982)</f>
        <v>33.381443023681641</v>
      </c>
      <c r="AB1982" s="5">
        <f>[1]!s_info_zjtxornot1(A1982,"")</f>
        <v>1</v>
      </c>
      <c r="AC1982" s="22" t="str">
        <f>[1]!s_info_nature1(A1982,"")</f>
        <v>民营企业</v>
      </c>
      <c r="AD1982" s="6" t="str">
        <f>[1]!s_info_city(A1982)</f>
        <v>上海市</v>
      </c>
      <c r="AE1982" s="6" t="str">
        <f>[1]!s_info_province(A1982)</f>
        <v>上海</v>
      </c>
      <c r="AF1982">
        <v>121.472644</v>
      </c>
      <c r="AG1982">
        <v>31.231705999999999</v>
      </c>
    </row>
    <row r="1983" spans="1:33" x14ac:dyDescent="0.3">
      <c r="A1983" s="12" t="s">
        <v>4492</v>
      </c>
      <c r="B1983" s="12" t="s">
        <v>4493</v>
      </c>
      <c r="C1983" s="16" t="str">
        <f>[1]!s_info_mkt(A1983)</f>
        <v>主板</v>
      </c>
      <c r="D1983" s="16" t="str">
        <f>[1]!s_ipo_listeddate(A1983)</f>
        <v>2020-09-25</v>
      </c>
      <c r="E1983" s="16" t="str">
        <f>[1]!lastradeday_s("000002","")</f>
        <v>2026-06-22</v>
      </c>
      <c r="F1983" s="16" t="str">
        <f>[1]!s_info_industry_csrc2023(A1983,"",3)</f>
        <v>水上运输业</v>
      </c>
      <c r="G1983" s="16" t="str">
        <f>[1]!s_info_industry_csrc2023(A1983,"",1)</f>
        <v>交通运输、仓储和邮政业</v>
      </c>
      <c r="H1983" s="16">
        <f>[1]!s_is(A1983,83,"FY","YTD","20251231",1,"",100000000)</f>
        <v>106.1688202215</v>
      </c>
      <c r="I1983" s="16">
        <f>[1]!s_is(A1983,83,"FY","YTD","20241231",1,"",100000000)</f>
        <v>112.5825318577</v>
      </c>
      <c r="J1983" s="16">
        <f t="shared" si="90"/>
        <v>-5.696897671751322E-2</v>
      </c>
      <c r="K1983" s="16">
        <f>[1]!s_is(A1983,61,"FY","YTD","20251231",1,"",100000000)</f>
        <v>20.010540670499999</v>
      </c>
      <c r="L1983" s="16">
        <f>[1]!s_is(A1983,61,"FY","YTD","20241231",1,"",100000000)</f>
        <v>18.3540063039</v>
      </c>
      <c r="M1983" s="16">
        <f t="shared" si="91"/>
        <v>9.0254647359906695E-2</v>
      </c>
      <c r="N1983" s="16">
        <f>[1]!s_fa_roe(A1983,"20251231")</f>
        <v>18.6083</v>
      </c>
      <c r="O1983" s="16">
        <f>[1]!s_stmnote_rdexp(A1983,"20251231",1,10000)</f>
        <v>2150.0982570000001</v>
      </c>
      <c r="P1983" s="20">
        <f t="shared" si="92"/>
        <v>2.0251692092972777E-3</v>
      </c>
      <c r="Q1983" s="16">
        <f>[1]!s_margin_tradingbalance(A1983,"",10000)</f>
        <v>14983.831099999999</v>
      </c>
      <c r="R1983" s="16">
        <f>[1]!s_margin_seclendingbalance(A1983,"",10000)</f>
        <v>295.67340000000002</v>
      </c>
      <c r="S1983" s="17">
        <f>[1]!s_val_ev(A1983,"",100000000)</f>
        <v>218.40656271200001</v>
      </c>
      <c r="T1983" s="17">
        <f>[1]!share_freesharesmv(A1983,"",100000000)</f>
        <v>89.500983312000002</v>
      </c>
      <c r="U1983" s="17">
        <f>[1]!s_dq_amount_btin(A1983,E1983,100000000)</f>
        <v>1.17395775</v>
      </c>
      <c r="V1983" s="17">
        <f>[1]!s_dq_turn(A1983,E1983)</f>
        <v>0.53794245438919075</v>
      </c>
      <c r="W1983" s="2">
        <f>[1]!s_pq_amount(A1983,"20260101","",100000000)</f>
        <v>195.45142437999999</v>
      </c>
      <c r="X1983" s="2">
        <f>[1]!s_pq_avgamount(A1983,"20260101","",100000000)</f>
        <v>1.7768311307272726</v>
      </c>
      <c r="Y1983" s="17">
        <f>[1]!s_ipo_dilutedpe(A1983)</f>
        <v>22.99</v>
      </c>
      <c r="Z1983" s="12">
        <f>[1]!s_ipo_collection_total(A1983,100000000)</f>
        <v>14.7933334073</v>
      </c>
      <c r="AA1983" s="2">
        <f>[1]!s_val_pe_ttm(A1983,E1983)</f>
        <v>11.024024963378906</v>
      </c>
      <c r="AB1983" s="5">
        <f>[1]!s_info_zjtxornot1(A1983,"")</f>
        <v>0</v>
      </c>
      <c r="AC1983" s="22" t="str">
        <f>[1]!s_info_nature1(A1983,"")</f>
        <v>民营企业</v>
      </c>
      <c r="AD1983" s="6" t="str">
        <f>[1]!s_info_city(A1983)</f>
        <v>上海市</v>
      </c>
      <c r="AE1983" s="6" t="str">
        <f>[1]!s_info_province(A1983)</f>
        <v>上海</v>
      </c>
      <c r="AF1983">
        <v>121.472644</v>
      </c>
      <c r="AG1983">
        <v>31.231705999999999</v>
      </c>
    </row>
    <row r="1984" spans="1:33" x14ac:dyDescent="0.3">
      <c r="A1984" s="12" t="s">
        <v>4494</v>
      </c>
      <c r="B1984" s="12" t="s">
        <v>4495</v>
      </c>
      <c r="C1984" s="16" t="str">
        <f>[1]!s_info_mkt(A1984)</f>
        <v>主板</v>
      </c>
      <c r="D1984" s="16" t="str">
        <f>[1]!s_ipo_listeddate(A1984)</f>
        <v>2001-05-18</v>
      </c>
      <c r="E1984" s="16" t="str">
        <f>[1]!lastradeday_s("000002","")</f>
        <v>2026-06-22</v>
      </c>
      <c r="F1984" s="16" t="str">
        <f>[1]!s_info_industry_csrc2023(A1984,"",3)</f>
        <v>软件和信息技术服务业</v>
      </c>
      <c r="G1984" s="16" t="str">
        <f>[1]!s_info_industry_csrc2023(A1984,"",1)</f>
        <v>信息传输、软件和信息技术服务业</v>
      </c>
      <c r="H1984" s="16">
        <f>[1]!s_is(A1984,83,"FY","YTD","20251231",1,"",100000000)</f>
        <v>91.816963580000007</v>
      </c>
      <c r="I1984" s="16">
        <f>[1]!s_is(A1984,83,"FY","YTD","20241231",1,"",100000000)</f>
        <v>91.527294429999998</v>
      </c>
      <c r="J1984" s="16">
        <f t="shared" si="90"/>
        <v>3.1648389893306206E-3</v>
      </c>
      <c r="K1984" s="16">
        <f>[1]!s_is(A1984,61,"FY","YTD","20251231",1,"",100000000)</f>
        <v>-13.89222622</v>
      </c>
      <c r="L1984" s="16">
        <f>[1]!s_is(A1984,61,"FY","YTD","20241231",1,"",100000000)</f>
        <v>-20.61309357</v>
      </c>
      <c r="M1984" s="16">
        <f t="shared" si="91"/>
        <v>0.32604845687895456</v>
      </c>
      <c r="N1984" s="16">
        <f>[1]!s_fa_roe(A1984,"20251231")</f>
        <v>-17.535</v>
      </c>
      <c r="O1984" s="16">
        <f>[1]!s_stmnote_rdexp(A1984,"20251231",1,10000)</f>
        <v>242707.09520000001</v>
      </c>
      <c r="P1984" s="20">
        <f t="shared" si="92"/>
        <v>0.26433796733925929</v>
      </c>
      <c r="Q1984" s="16">
        <f>[1]!s_margin_tradingbalance(A1984,"",10000)</f>
        <v>147839.3645</v>
      </c>
      <c r="R1984" s="16">
        <f>[1]!s_margin_seclendingbalance(A1984,"",10000)</f>
        <v>1614.0381</v>
      </c>
      <c r="S1984" s="17">
        <f>[1]!s_val_ev(A1984,"",100000000)</f>
        <v>341.35804115910003</v>
      </c>
      <c r="T1984" s="17">
        <f>[1]!share_freesharesmv(A1984,"",100000000)</f>
        <v>178.5689150373</v>
      </c>
      <c r="U1984" s="17">
        <f>[1]!s_dq_amount_btin(A1984,E1984,100000000)</f>
        <v>5.1599821600000002</v>
      </c>
      <c r="V1984" s="17">
        <f>[1]!s_dq_turn(A1984,E1984)</f>
        <v>1.5510047757253074</v>
      </c>
      <c r="W1984" s="2">
        <f>[1]!s_pq_amount(A1984,"20260101","",100000000)</f>
        <v>1081.38915352</v>
      </c>
      <c r="X1984" s="2">
        <f>[1]!s_pq_avgamount(A1984,"20260101","",100000000)</f>
        <v>9.8308104865454542</v>
      </c>
      <c r="Y1984" s="17">
        <f>[1]!s_ipo_dilutedpe(A1984)</f>
        <v>64.349999999999994</v>
      </c>
      <c r="Z1984" s="12">
        <f>[1]!s_ipo_collection_total(A1984,100000000)</f>
        <v>9.17</v>
      </c>
      <c r="AA1984" s="2">
        <f>[1]!s_val_pe_ttm(A1984,E1984)</f>
        <v>-24.807670593261719</v>
      </c>
      <c r="AB1984" s="5">
        <f>[1]!s_info_zjtxornot1(A1984,"")</f>
        <v>1</v>
      </c>
      <c r="AC1984" s="22" t="str">
        <f>[1]!s_info_nature1(A1984,"")</f>
        <v>民营企业</v>
      </c>
      <c r="AD1984" s="6" t="str">
        <f>[1]!s_info_city(A1984)</f>
        <v>北京市</v>
      </c>
      <c r="AE1984" s="6" t="str">
        <f>[1]!s_info_province(A1984)</f>
        <v>北京</v>
      </c>
      <c r="AF1984">
        <v>116.40528500000001</v>
      </c>
      <c r="AG1984">
        <v>39.904989</v>
      </c>
    </row>
    <row r="1985" spans="1:33" x14ac:dyDescent="0.3">
      <c r="A1985" s="12" t="s">
        <v>4496</v>
      </c>
      <c r="B1985" s="12" t="s">
        <v>4497</v>
      </c>
      <c r="C1985" s="16" t="str">
        <f>[1]!s_info_mkt(A1985)</f>
        <v>科创板</v>
      </c>
      <c r="D1985" s="16" t="str">
        <f>[1]!s_ipo_listeddate(A1985)</f>
        <v>2019-08-08</v>
      </c>
      <c r="E1985" s="16" t="str">
        <f>[1]!lastradeday_s("000002","")</f>
        <v>2026-06-22</v>
      </c>
      <c r="F1985" s="16" t="str">
        <f>[1]!s_info_industry_csrc2023(A1985,"",3)</f>
        <v>软件和信息技术服务业</v>
      </c>
      <c r="G1985" s="16" t="str">
        <f>[1]!s_info_industry_csrc2023(A1985,"",1)</f>
        <v>信息传输、软件和信息技术服务业</v>
      </c>
      <c r="H1985" s="16">
        <f>[1]!s_is(A1985,83,"FY","YTD","20251231",1,"",100000000)</f>
        <v>67.932335783500008</v>
      </c>
      <c r="I1985" s="16">
        <f>[1]!s_is(A1985,83,"FY","YTD","20241231",1,"",100000000)</f>
        <v>59.263153470299997</v>
      </c>
      <c r="J1985" s="16">
        <f t="shared" si="90"/>
        <v>0.14628283858611435</v>
      </c>
      <c r="K1985" s="16">
        <f>[1]!s_is(A1985,61,"FY","YTD","20251231",1,"",100000000)</f>
        <v>8.7298432735000002</v>
      </c>
      <c r="L1985" s="16">
        <f>[1]!s_is(A1985,61,"FY","YTD","20241231",1,"",100000000)</f>
        <v>8.2192140670000011</v>
      </c>
      <c r="M1985" s="16">
        <f t="shared" si="91"/>
        <v>6.212628145921717E-2</v>
      </c>
      <c r="N1985" s="16">
        <f>[1]!s_fa_roe(A1985,"20251231")</f>
        <v>12.706899999999999</v>
      </c>
      <c r="O1985" s="16">
        <f>[1]!s_stmnote_rdexp(A1985,"20251231",1,10000)</f>
        <v>155179.48000000001</v>
      </c>
      <c r="P1985" s="20">
        <f t="shared" si="92"/>
        <v>0.22843242207150979</v>
      </c>
      <c r="Q1985" s="16">
        <f>[1]!s_margin_tradingbalance(A1985,"",10000)</f>
        <v>133134.0386</v>
      </c>
      <c r="R1985" s="16">
        <f>[1]!s_margin_seclendingbalance(A1985,"",10000)</f>
        <v>739.36249999999995</v>
      </c>
      <c r="S1985" s="17">
        <f>[1]!s_val_ev(A1985,"",100000000)</f>
        <v>410.28173915400004</v>
      </c>
      <c r="T1985" s="17">
        <f>[1]!share_freesharesmv(A1985,"",100000000)</f>
        <v>333.28743763360001</v>
      </c>
      <c r="U1985" s="17">
        <f>[1]!s_dq_amount_btin(A1985,E1985,100000000)</f>
        <v>15.44715544</v>
      </c>
      <c r="V1985" s="17">
        <f>[1]!s_dq_turn(A1985,E1985)</f>
        <v>3.8029595082084415</v>
      </c>
      <c r="W1985" s="2">
        <f>[1]!s_pq_amount(A1985,"20260101","",100000000)</f>
        <v>1496.13185135</v>
      </c>
      <c r="X1985" s="2">
        <f>[1]!s_pq_avgamount(A1985,"20260101","",100000000)</f>
        <v>13.601198648636363</v>
      </c>
      <c r="Y1985" s="17">
        <f>[1]!s_ipo_dilutedpe(A1985)</f>
        <v>58.42</v>
      </c>
      <c r="Z1985" s="12">
        <f>[1]!s_ipo_collection_total(A1985,100000000)</f>
        <v>15.831200000000001</v>
      </c>
      <c r="AA1985" s="2">
        <f>[1]!s_val_pe_ttm(A1985,E1985)</f>
        <v>47.816787719726563</v>
      </c>
      <c r="AB1985" s="5">
        <f>[1]!s_info_zjtxornot1(A1985,"")</f>
        <v>0</v>
      </c>
      <c r="AC1985" s="22" t="str">
        <f>[1]!s_info_nature1(A1985,"")</f>
        <v>外资企业</v>
      </c>
      <c r="AD1985" s="6" t="str">
        <f>[1]!s_info_city(A1985)</f>
        <v>上海市</v>
      </c>
      <c r="AE1985" s="6" t="str">
        <f>[1]!s_info_province(A1985)</f>
        <v>上海</v>
      </c>
      <c r="AF1985">
        <v>121.472644</v>
      </c>
      <c r="AG1985">
        <v>31.231705999999999</v>
      </c>
    </row>
    <row r="1986" spans="1:33" x14ac:dyDescent="0.3">
      <c r="A1986" s="12" t="s">
        <v>4498</v>
      </c>
      <c r="B1986" s="12" t="s">
        <v>4499</v>
      </c>
      <c r="C1986" s="16" t="str">
        <f>[1]!s_info_mkt(A1986)</f>
        <v>主板</v>
      </c>
      <c r="D1986" s="16" t="str">
        <f>[1]!s_ipo_listeddate(A1986)</f>
        <v>1998-05-06</v>
      </c>
      <c r="E1986" s="16" t="str">
        <f>[1]!lastradeday_s("000002","")</f>
        <v>2026-06-22</v>
      </c>
      <c r="F1986" s="16" t="str">
        <f>[1]!s_info_industry_csrc2023(A1986,"",3)</f>
        <v>计算机、通信和其他电子设备制造业</v>
      </c>
      <c r="G1986" s="16" t="str">
        <f>[1]!s_info_industry_csrc2023(A1986,"",1)</f>
        <v>制造业</v>
      </c>
      <c r="H1986" s="16">
        <f>[1]!s_is(A1986,83,"FY","YTD","20251231",1,"",100000000)</f>
        <v>41.116454937100002</v>
      </c>
      <c r="I1986" s="16">
        <f>[1]!s_is(A1986,83,"FY","YTD","20241231",1,"",100000000)</f>
        <v>41.784955598000003</v>
      </c>
      <c r="J1986" s="16">
        <f t="shared" si="90"/>
        <v>-1.5998596895290151E-2</v>
      </c>
      <c r="K1986" s="16">
        <f>[1]!s_is(A1986,61,"FY","YTD","20251231",1,"",100000000)</f>
        <v>1.7915088753999999</v>
      </c>
      <c r="L1986" s="16">
        <f>[1]!s_is(A1986,61,"FY","YTD","20241231",1,"",100000000)</f>
        <v>1.9442335472999999</v>
      </c>
      <c r="M1986" s="16">
        <f t="shared" si="91"/>
        <v>-7.8552636905217521E-2</v>
      </c>
      <c r="N1986" s="16">
        <f>[1]!s_fa_roe(A1986,"20251231")</f>
        <v>5.8154000000000003</v>
      </c>
      <c r="O1986" s="16">
        <f>[1]!s_stmnote_rdexp(A1986,"20251231",1,10000)</f>
        <v>36434.830592999999</v>
      </c>
      <c r="P1986" s="20">
        <f t="shared" si="92"/>
        <v>8.8613745150787057E-2</v>
      </c>
      <c r="Q1986" s="16">
        <f>[1]!s_margin_tradingbalance(A1986,"",10000)</f>
        <v>55297.784299999999</v>
      </c>
      <c r="R1986" s="16">
        <f>[1]!s_margin_seclendingbalance(A1986,"",10000)</f>
        <v>174.66130000000001</v>
      </c>
      <c r="S1986" s="17">
        <f>[1]!s_val_ev(A1986,"",100000000)</f>
        <v>115.5561250983</v>
      </c>
      <c r="T1986" s="17">
        <f>[1]!share_freesharesmv(A1986,"",100000000)</f>
        <v>58.810956043499992</v>
      </c>
      <c r="U1986" s="17">
        <f>[1]!s_dq_amount_btin(A1986,E1986,100000000)</f>
        <v>2.2753690500000001</v>
      </c>
      <c r="V1986" s="17">
        <f>[1]!s_dq_turn(A1986,E1986)</f>
        <v>1.9878899883970083</v>
      </c>
      <c r="W1986" s="2">
        <f>[1]!s_pq_amount(A1986,"20260101","",100000000)</f>
        <v>349.05529823000001</v>
      </c>
      <c r="X1986" s="2">
        <f>[1]!s_pq_avgamount(A1986,"20260101","",100000000)</f>
        <v>3.1732299839090907</v>
      </c>
      <c r="Y1986" s="17">
        <f>[1]!s_ipo_dilutedpe(A1986)</f>
        <v>0</v>
      </c>
      <c r="Z1986" s="12">
        <f>[1]!s_ipo_collection_total(A1986,100000000)</f>
        <v>0.30299999999999999</v>
      </c>
      <c r="AA1986" s="2">
        <f>[1]!s_val_pe_ttm(A1986,E1986)</f>
        <v>67.139434814453125</v>
      </c>
      <c r="AB1986" s="5">
        <f>[1]!s_info_zjtxornot1(A1986,"")</f>
        <v>1</v>
      </c>
      <c r="AC1986" s="22" t="str">
        <f>[1]!s_info_nature1(A1986,"")</f>
        <v>地方国有企业</v>
      </c>
      <c r="AD1986" s="6" t="str">
        <f>[1]!s_info_city(A1986)</f>
        <v>绵阳市</v>
      </c>
      <c r="AE1986" s="6" t="str">
        <f>[1]!s_info_province(A1986)</f>
        <v>四川省</v>
      </c>
      <c r="AF1986">
        <v>104.741722</v>
      </c>
      <c r="AG1986">
        <v>31.464020000000001</v>
      </c>
    </row>
    <row r="1987" spans="1:33" x14ac:dyDescent="0.3">
      <c r="A1987" s="12" t="s">
        <v>4500</v>
      </c>
      <c r="B1987" s="12" t="s">
        <v>4501</v>
      </c>
      <c r="C1987" s="16" t="str">
        <f>[1]!s_info_mkt(A1987)</f>
        <v>主板</v>
      </c>
      <c r="D1987" s="16" t="str">
        <f>[1]!s_ipo_listeddate(A1987)</f>
        <v>2020-12-11</v>
      </c>
      <c r="E1987" s="16" t="str">
        <f>[1]!lastradeday_s("000002","")</f>
        <v>2026-06-22</v>
      </c>
      <c r="F1987" s="16" t="str">
        <f>[1]!s_info_industry_csrc2023(A1987,"",3)</f>
        <v>电气机械和器材制造业</v>
      </c>
      <c r="G1987" s="16" t="str">
        <f>[1]!s_info_industry_csrc2023(A1987,"",1)</f>
        <v>制造业</v>
      </c>
      <c r="H1987" s="16">
        <f>[1]!s_is(A1987,83,"FY","YTD","20251231",1,"",100000000)</f>
        <v>11.444041374100001</v>
      </c>
      <c r="I1987" s="16">
        <f>[1]!s_is(A1987,83,"FY","YTD","20241231",1,"",100000000)</f>
        <v>13.015454706600002</v>
      </c>
      <c r="J1987" s="16">
        <f t="shared" ref="J1987:J2050" si="93">H1987/I1987-1</f>
        <v>-0.12073441673176066</v>
      </c>
      <c r="K1987" s="16">
        <f>[1]!s_is(A1987,61,"FY","YTD","20251231",1,"",100000000)</f>
        <v>0.63670162990000001</v>
      </c>
      <c r="L1987" s="16">
        <f>[1]!s_is(A1987,61,"FY","YTD","20241231",1,"",100000000)</f>
        <v>1.0958784088</v>
      </c>
      <c r="M1987" s="16">
        <f t="shared" ref="M1987:M2050" si="94">(K1987-L1987)/ABS(L1987)</f>
        <v>-0.41900339965891292</v>
      </c>
      <c r="N1987" s="16">
        <f>[1]!s_fa_roe(A1987,"20251231")</f>
        <v>4.0895999999999999</v>
      </c>
      <c r="O1987" s="16">
        <f>[1]!s_stmnote_rdexp(A1987,"20251231",1,10000)</f>
        <v>3263.697212</v>
      </c>
      <c r="P1987" s="20">
        <f t="shared" ref="P1987:P2050" si="95">O1987/H1987/10000</f>
        <v>2.8518747051949282E-2</v>
      </c>
      <c r="Q1987" s="16">
        <f>[1]!s_margin_tradingbalance(A1987,"",10000)</f>
        <v>0</v>
      </c>
      <c r="R1987" s="16">
        <f>[1]!s_margin_seclendingbalance(A1987,"",10000)</f>
        <v>0</v>
      </c>
      <c r="S1987" s="17">
        <f>[1]!s_val_ev(A1987,"",100000000)</f>
        <v>22.964468799999999</v>
      </c>
      <c r="T1987" s="17">
        <f>[1]!share_freesharesmv(A1987,"",100000000)</f>
        <v>11.257491878</v>
      </c>
      <c r="U1987" s="17">
        <f>[1]!s_dq_amount_btin(A1987,E1987,100000000)</f>
        <v>1.3119603099999999</v>
      </c>
      <c r="V1987" s="17">
        <f>[1]!s_dq_turn(A1987,E1987)</f>
        <v>5.6506490267903882</v>
      </c>
      <c r="W1987" s="2">
        <f>[1]!s_pq_amount(A1987,"20260101","",100000000)</f>
        <v>126.15541516</v>
      </c>
      <c r="X1987" s="2">
        <f>[1]!s_pq_avgamount(A1987,"20260101","",100000000)</f>
        <v>1.1468674105454544</v>
      </c>
      <c r="Y1987" s="17">
        <f>[1]!s_ipo_dilutedpe(A1987)</f>
        <v>22.99</v>
      </c>
      <c r="Z1987" s="12">
        <f>[1]!s_ipo_collection_total(A1987,100000000)</f>
        <v>4.8496699999999997</v>
      </c>
      <c r="AA1987" s="2">
        <f>[1]!s_val_pe_ttm(A1987,E1987)</f>
        <v>44.501522064208984</v>
      </c>
      <c r="AB1987" s="5">
        <f>[1]!s_info_zjtxornot1(A1987,"")</f>
        <v>0</v>
      </c>
      <c r="AC1987" s="22" t="str">
        <f>[1]!s_info_nature1(A1987,"")</f>
        <v>民营企业</v>
      </c>
      <c r="AD1987" s="6" t="str">
        <f>[1]!s_info_city(A1987)</f>
        <v>成都市</v>
      </c>
      <c r="AE1987" s="6" t="str">
        <f>[1]!s_info_province(A1987)</f>
        <v>四川省</v>
      </c>
      <c r="AF1987">
        <v>104.065735</v>
      </c>
      <c r="AG1987">
        <v>30.659462000000001</v>
      </c>
    </row>
    <row r="1988" spans="1:33" x14ac:dyDescent="0.3">
      <c r="A1988" s="12" t="s">
        <v>4502</v>
      </c>
      <c r="B1988" s="12" t="s">
        <v>4503</v>
      </c>
      <c r="C1988" s="16" t="str">
        <f>[1]!s_info_mkt(A1988)</f>
        <v>主板</v>
      </c>
      <c r="D1988" s="16" t="str">
        <f>[1]!s_ipo_listeddate(A1988)</f>
        <v>2021-05-26</v>
      </c>
      <c r="E1988" s="16" t="str">
        <f>[1]!lastradeday_s("000002","")</f>
        <v>2026-06-22</v>
      </c>
      <c r="F1988" s="16" t="str">
        <f>[1]!s_info_industry_csrc2023(A1988,"",3)</f>
        <v>商务服务业</v>
      </c>
      <c r="G1988" s="16" t="str">
        <f>[1]!s_info_industry_csrc2023(A1988,"",1)</f>
        <v>租赁和商务服务业</v>
      </c>
      <c r="H1988" s="16">
        <f>[1]!s_is(A1988,83,"FY","YTD","20251231",1,"",100000000)</f>
        <v>87.139030050300008</v>
      </c>
      <c r="I1988" s="16">
        <f>[1]!s_is(A1988,83,"FY","YTD","20241231",1,"",100000000)</f>
        <v>102.3531733186</v>
      </c>
      <c r="J1988" s="16">
        <f t="shared" si="93"/>
        <v>-0.1486435913515074</v>
      </c>
      <c r="K1988" s="16">
        <f>[1]!s_is(A1988,61,"FY","YTD","20251231",1,"",100000000)</f>
        <v>0.26129113700000001</v>
      </c>
      <c r="L1988" s="16">
        <f>[1]!s_is(A1988,61,"FY","YTD","20241231",1,"",100000000)</f>
        <v>0.8247645267</v>
      </c>
      <c r="M1988" s="16">
        <f t="shared" si="94"/>
        <v>-0.68319304657116742</v>
      </c>
      <c r="N1988" s="16">
        <f>[1]!s_fa_roe(A1988,"20251231")</f>
        <v>1.4746999999999999</v>
      </c>
      <c r="O1988" s="16">
        <f>[1]!s_stmnote_rdexp(A1988,"20251231",1,10000)</f>
        <v>250.93217300000001</v>
      </c>
      <c r="P1988" s="20">
        <f t="shared" si="95"/>
        <v>2.8796759942720533E-4</v>
      </c>
      <c r="Q1988" s="16">
        <f>[1]!s_margin_tradingbalance(A1988,"",10000)</f>
        <v>0</v>
      </c>
      <c r="R1988" s="16">
        <f>[1]!s_margin_seclendingbalance(A1988,"",10000)</f>
        <v>0</v>
      </c>
      <c r="S1988" s="17">
        <f>[1]!s_val_ev(A1988,"",100000000)</f>
        <v>23.268818691600003</v>
      </c>
      <c r="T1988" s="17">
        <f>[1]!share_freesharesmv(A1988,"",100000000)</f>
        <v>9.0747516906000012</v>
      </c>
      <c r="U1988" s="17">
        <f>[1]!s_dq_amount_btin(A1988,E1988,100000000)</f>
        <v>0.34494646000000001</v>
      </c>
      <c r="V1988" s="17">
        <f>[1]!s_dq_turn(A1988,E1988)</f>
        <v>1.5449651598491621</v>
      </c>
      <c r="W1988" s="2">
        <f>[1]!s_pq_amount(A1988,"20260101","",100000000)</f>
        <v>46.376238450000002</v>
      </c>
      <c r="X1988" s="2">
        <f>[1]!s_pq_avgamount(A1988,"20260101","",100000000)</f>
        <v>0.42160216772727271</v>
      </c>
      <c r="Y1988" s="17">
        <f>[1]!s_ipo_dilutedpe(A1988)</f>
        <v>22.99</v>
      </c>
      <c r="Z1988" s="12">
        <f>[1]!s_ipo_collection_total(A1988,100000000)</f>
        <v>8.6406039999999997</v>
      </c>
      <c r="AA1988" s="2">
        <f>[1]!s_val_pe_ttm(A1988,E1988)</f>
        <v>48.760726928710938</v>
      </c>
      <c r="AB1988" s="5">
        <f>[1]!s_info_zjtxornot1(A1988,"")</f>
        <v>0</v>
      </c>
      <c r="AC1988" s="22" t="str">
        <f>[1]!s_info_nature1(A1988,"")</f>
        <v>民营企业</v>
      </c>
      <c r="AD1988" s="6" t="str">
        <f>[1]!s_info_city(A1988)</f>
        <v>青岛市</v>
      </c>
      <c r="AE1988" s="6" t="str">
        <f>[1]!s_info_province(A1988)</f>
        <v>山东省</v>
      </c>
      <c r="AF1988">
        <v>120.35517299999999</v>
      </c>
      <c r="AG1988">
        <v>36.082982000000001</v>
      </c>
    </row>
    <row r="1989" spans="1:33" x14ac:dyDescent="0.3">
      <c r="A1989" s="12" t="s">
        <v>4504</v>
      </c>
      <c r="B1989" s="12" t="s">
        <v>4505</v>
      </c>
      <c r="C1989" s="16" t="str">
        <f>[1]!s_info_mkt(A1989)</f>
        <v>主板</v>
      </c>
      <c r="D1989" s="16" t="str">
        <f>[1]!s_ipo_listeddate(A1989)</f>
        <v>2015-03-02</v>
      </c>
      <c r="E1989" s="16" t="str">
        <f>[1]!lastradeday_s("000002","")</f>
        <v>2026-06-22</v>
      </c>
      <c r="F1989" s="16" t="str">
        <f>[1]!s_info_industry_csrc2023(A1989,"",3)</f>
        <v>专用设备制造业</v>
      </c>
      <c r="G1989" s="16" t="str">
        <f>[1]!s_info_industry_csrc2023(A1989,"",1)</f>
        <v>制造业</v>
      </c>
      <c r="H1989" s="16">
        <f>[1]!s_is(A1989,83,"FY","YTD","20251231",1,"",100000000)</f>
        <v>16.3117499572</v>
      </c>
      <c r="I1989" s="16">
        <f>[1]!s_is(A1989,83,"FY","YTD","20241231",1,"",100000000)</f>
        <v>15.0933525603</v>
      </c>
      <c r="J1989" s="16">
        <f t="shared" si="93"/>
        <v>8.0724106326433231E-2</v>
      </c>
      <c r="K1989" s="16">
        <f>[1]!s_is(A1989,61,"FY","YTD","20251231",1,"",100000000)</f>
        <v>0.76327701250000002</v>
      </c>
      <c r="L1989" s="16">
        <f>[1]!s_is(A1989,61,"FY","YTD","20241231",1,"",100000000)</f>
        <v>2.1939302914000001</v>
      </c>
      <c r="M1989" s="16">
        <f t="shared" si="94"/>
        <v>-0.6520960508672613</v>
      </c>
      <c r="N1989" s="16">
        <f>[1]!s_fa_roe(A1989,"20251231")</f>
        <v>4.1862000000000004</v>
      </c>
      <c r="O1989" s="16">
        <f>[1]!s_stmnote_rdexp(A1989,"20251231",1,10000)</f>
        <v>11565.905088</v>
      </c>
      <c r="P1989" s="20">
        <f t="shared" si="95"/>
        <v>7.0905360358928346E-2</v>
      </c>
      <c r="Q1989" s="16">
        <f>[1]!s_margin_tradingbalance(A1989,"",10000)</f>
        <v>0</v>
      </c>
      <c r="R1989" s="16">
        <f>[1]!s_margin_seclendingbalance(A1989,"",10000)</f>
        <v>0</v>
      </c>
      <c r="S1989" s="17">
        <f>[1]!s_val_ev(A1989,"",100000000)</f>
        <v>33.273341652000006</v>
      </c>
      <c r="T1989" s="17">
        <f>[1]!share_freesharesmv(A1989,"",100000000)</f>
        <v>16.543356467999999</v>
      </c>
      <c r="U1989" s="17">
        <f>[1]!s_dq_amount_btin(A1989,E1989,100000000)</f>
        <v>0.42467031</v>
      </c>
      <c r="V1989" s="17">
        <f>[1]!s_dq_turn(A1989,E1989)</f>
        <v>1.290260288521982</v>
      </c>
      <c r="W1989" s="2">
        <f>[1]!s_pq_amount(A1989,"20260101","",100000000)</f>
        <v>101.94439117</v>
      </c>
      <c r="X1989" s="2">
        <f>[1]!s_pq_avgamount(A1989,"20260101","",100000000)</f>
        <v>0.92676719245454553</v>
      </c>
      <c r="Y1989" s="17">
        <f>[1]!s_ipo_dilutedpe(A1989)</f>
        <v>22.87</v>
      </c>
      <c r="Z1989" s="12">
        <f>[1]!s_ipo_collection_total(A1989,100000000)</f>
        <v>3.85</v>
      </c>
      <c r="AA1989" s="2">
        <f>[1]!s_val_pe_ttm(A1989,E1989)</f>
        <v>43.016883850097656</v>
      </c>
      <c r="AB1989" s="5">
        <f>[1]!s_info_zjtxornot1(A1989,"")</f>
        <v>0</v>
      </c>
      <c r="AC1989" s="22" t="str">
        <f>[1]!s_info_nature1(A1989,"")</f>
        <v>外资企业</v>
      </c>
      <c r="AD1989" s="6" t="str">
        <f>[1]!s_info_city(A1989)</f>
        <v>广州市</v>
      </c>
      <c r="AE1989" s="6" t="str">
        <f>[1]!s_info_province(A1989)</f>
        <v>广东省</v>
      </c>
      <c r="AF1989">
        <v>113.280637</v>
      </c>
      <c r="AG1989">
        <v>23.125177999999998</v>
      </c>
    </row>
    <row r="1990" spans="1:33" x14ac:dyDescent="0.3">
      <c r="A1990" s="12" t="s">
        <v>4506</v>
      </c>
      <c r="B1990" s="12" t="s">
        <v>4507</v>
      </c>
      <c r="C1990" s="16" t="str">
        <f>[1]!s_info_mkt(A1990)</f>
        <v>主板</v>
      </c>
      <c r="D1990" s="16" t="str">
        <f>[1]!s_ipo_listeddate(A1990)</f>
        <v>1997-05-06</v>
      </c>
      <c r="E1990" s="16" t="str">
        <f>[1]!lastradeday_s("000002","")</f>
        <v>2026-06-22</v>
      </c>
      <c r="F1990" s="16" t="str">
        <f>[1]!s_info_industry_csrc2023(A1990,"",3)</f>
        <v>公共设施管理业</v>
      </c>
      <c r="G1990" s="16" t="str">
        <f>[1]!s_info_industry_csrc2023(A1990,"",1)</f>
        <v>水利、环境和公共设施管理业</v>
      </c>
      <c r="H1990" s="16">
        <f>[1]!s_is(A1990,83,"FY","YTD","20251231",1,"",100000000)</f>
        <v>21.0932510763</v>
      </c>
      <c r="I1990" s="16">
        <f>[1]!s_is(A1990,83,"FY","YTD","20241231",1,"",100000000)</f>
        <v>19.311319054999998</v>
      </c>
      <c r="J1990" s="16">
        <f t="shared" si="93"/>
        <v>9.2273967211920382E-2</v>
      </c>
      <c r="K1990" s="16">
        <f>[1]!s_is(A1990,61,"FY","YTD","20251231",1,"",100000000)</f>
        <v>2.9248092860000003</v>
      </c>
      <c r="L1990" s="16">
        <f>[1]!s_is(A1990,61,"FY","YTD","20241231",1,"",100000000)</f>
        <v>3.1500900214000001</v>
      </c>
      <c r="M1990" s="16">
        <f t="shared" si="94"/>
        <v>-7.151564998763997E-2</v>
      </c>
      <c r="N1990" s="16">
        <f>[1]!s_fa_roe(A1990,"20251231")</f>
        <v>6.1993999999999998</v>
      </c>
      <c r="O1990" s="16">
        <f>[1]!s_stmnote_rdexp(A1990,"20251231",1,10000)</f>
        <v>423.16515999999996</v>
      </c>
      <c r="P1990" s="20">
        <f t="shared" si="95"/>
        <v>2.0061637652218573E-3</v>
      </c>
      <c r="Q1990" s="16">
        <f>[1]!s_margin_tradingbalance(A1990,"",10000)</f>
        <v>0</v>
      </c>
      <c r="R1990" s="16">
        <f>[1]!s_margin_seclendingbalance(A1990,"",10000)</f>
        <v>0</v>
      </c>
      <c r="S1990" s="17">
        <f>[1]!s_val_ev(A1990,"",100000000)</f>
        <v>66.352015036151997</v>
      </c>
      <c r="T1990" s="17">
        <f>[1]!share_freesharesmv(A1990,"",100000000)</f>
        <v>23.772456224999999</v>
      </c>
      <c r="U1990" s="17">
        <f>[1]!s_dq_amount_btin(A1990,E1990,100000000)</f>
        <v>0.85827233000000003</v>
      </c>
      <c r="V1990" s="17">
        <f>[1]!s_dq_turn(A1990,E1990)</f>
        <v>1.5531854665887392</v>
      </c>
      <c r="W1990" s="2">
        <f>[1]!s_pq_amount(A1990,"20260101","",100000000)</f>
        <v>156.76089177</v>
      </c>
      <c r="X1990" s="2">
        <f>[1]!s_pq_avgamount(A1990,"20260101","",100000000)</f>
        <v>1.4250990160909089</v>
      </c>
      <c r="Y1990" s="17">
        <f>[1]!s_ipo_dilutedpe(A1990)</f>
        <v>0</v>
      </c>
      <c r="Z1990" s="12">
        <f>[1]!s_ipo_collection_total(A1990,100000000)</f>
        <v>2.4079999999999999</v>
      </c>
      <c r="AA1990" s="2">
        <f>[1]!s_val_pe_ttm(A1990,E1990)</f>
        <v>27.57044792175293</v>
      </c>
      <c r="AB1990" s="5">
        <f>[1]!s_info_zjtxornot1(A1990,"")</f>
        <v>0</v>
      </c>
      <c r="AC1990" s="22" t="str">
        <f>[1]!s_info_nature1(A1990,"")</f>
        <v>地方国有企业</v>
      </c>
      <c r="AD1990" s="6" t="str">
        <f>[1]!s_info_city(A1990)</f>
        <v>黄山市</v>
      </c>
      <c r="AE1990" s="6" t="str">
        <f>[1]!s_info_province(A1990)</f>
        <v>安徽省</v>
      </c>
      <c r="AF1990">
        <v>118.317325</v>
      </c>
      <c r="AG1990">
        <v>29.709239</v>
      </c>
    </row>
    <row r="1991" spans="1:33" x14ac:dyDescent="0.3">
      <c r="A1991" s="12" t="s">
        <v>4508</v>
      </c>
      <c r="B1991" s="12" t="s">
        <v>4509</v>
      </c>
      <c r="C1991" s="16" t="str">
        <f>[1]!s_info_mkt(A1991)</f>
        <v>主板</v>
      </c>
      <c r="D1991" s="16" t="str">
        <f>[1]!s_ipo_listeddate(A1991)</f>
        <v>2021-03-10</v>
      </c>
      <c r="E1991" s="16" t="str">
        <f>[1]!lastradeday_s("000002","")</f>
        <v>2026-06-22</v>
      </c>
      <c r="F1991" s="16" t="str">
        <f>[1]!s_info_industry_csrc2023(A1991,"",3)</f>
        <v>非金属矿物制品业</v>
      </c>
      <c r="G1991" s="16" t="str">
        <f>[1]!s_info_industry_csrc2023(A1991,"",1)</f>
        <v>制造业</v>
      </c>
      <c r="H1991" s="16">
        <f>[1]!s_is(A1991,83,"FY","YTD","20251231",1,"",100000000)</f>
        <v>10.3438571563</v>
      </c>
      <c r="I1991" s="16">
        <f>[1]!s_is(A1991,83,"FY","YTD","20241231",1,"",100000000)</f>
        <v>14.123368689500001</v>
      </c>
      <c r="J1991" s="16">
        <f t="shared" si="93"/>
        <v>-0.26760694394460394</v>
      </c>
      <c r="K1991" s="16">
        <f>[1]!s_is(A1991,61,"FY","YTD","20251231",1,"",100000000)</f>
        <v>-3.1116141555000003</v>
      </c>
      <c r="L1991" s="16">
        <f>[1]!s_is(A1991,61,"FY","YTD","20241231",1,"",100000000)</f>
        <v>-1.6411725858000001</v>
      </c>
      <c r="M1991" s="16">
        <f t="shared" si="94"/>
        <v>-0.89597010236630537</v>
      </c>
      <c r="N1991" s="16">
        <f>[1]!s_fa_roe(A1991,"20251231")</f>
        <v>-16.468800000000002</v>
      </c>
      <c r="O1991" s="16">
        <f>[1]!s_stmnote_rdexp(A1991,"20251231",1,10000)</f>
        <v>627.08398199999999</v>
      </c>
      <c r="P1991" s="20">
        <f t="shared" si="95"/>
        <v>6.0623805271524849E-3</v>
      </c>
      <c r="Q1991" s="16">
        <f>[1]!s_margin_tradingbalance(A1991,"",10000)</f>
        <v>0</v>
      </c>
      <c r="R1991" s="16">
        <f>[1]!s_margin_seclendingbalance(A1991,"",10000)</f>
        <v>0</v>
      </c>
      <c r="S1991" s="17">
        <f>[1]!s_val_ev(A1991,"",100000000)</f>
        <v>20.113711800000001</v>
      </c>
      <c r="T1991" s="17">
        <f>[1]!share_freesharesmv(A1991,"",100000000)</f>
        <v>6.6769788300000004</v>
      </c>
      <c r="U1991" s="17">
        <f>[1]!s_dq_amount_btin(A1991,E1991,100000000)</f>
        <v>0.41774242</v>
      </c>
      <c r="V1991" s="17">
        <f>[1]!s_dq_turn(A1991,E1991)</f>
        <v>2.1454692087215843</v>
      </c>
      <c r="W1991" s="2">
        <f>[1]!s_pq_amount(A1991,"20260101","",100000000)</f>
        <v>48.302165369999997</v>
      </c>
      <c r="X1991" s="2">
        <f>[1]!s_pq_avgamount(A1991,"20260101","",100000000)</f>
        <v>0.43911059427272731</v>
      </c>
      <c r="Y1991" s="17">
        <f>[1]!s_ipo_dilutedpe(A1991)</f>
        <v>22.99</v>
      </c>
      <c r="Z1991" s="12">
        <f>[1]!s_ipo_collection_total(A1991,100000000)</f>
        <v>13.249919999999999</v>
      </c>
      <c r="AA1991" s="2">
        <f>[1]!s_val_pe_ttm(A1991,E1991)</f>
        <v>-6.6241226196289063</v>
      </c>
      <c r="AB1991" s="5">
        <f>[1]!s_info_zjtxornot1(A1991,"")</f>
        <v>0</v>
      </c>
      <c r="AC1991" s="22" t="str">
        <f>[1]!s_info_nature1(A1991,"")</f>
        <v>民营企业</v>
      </c>
      <c r="AD1991" s="6" t="str">
        <f>[1]!s_info_city(A1991)</f>
        <v>重庆市</v>
      </c>
      <c r="AE1991" s="6" t="str">
        <f>[1]!s_info_province(A1991)</f>
        <v>重庆</v>
      </c>
      <c r="AF1991">
        <v>106.50496200000001</v>
      </c>
      <c r="AG1991">
        <v>29.533155000000001</v>
      </c>
    </row>
    <row r="1992" spans="1:33" x14ac:dyDescent="0.3">
      <c r="A1992" s="12" t="s">
        <v>4510</v>
      </c>
      <c r="B1992" s="12" t="s">
        <v>4511</v>
      </c>
      <c r="C1992" s="16" t="str">
        <f>[1]!s_info_mkt(A1992)</f>
        <v>科创板</v>
      </c>
      <c r="D1992" s="16" t="str">
        <f>[1]!s_ipo_listeddate(A1992)</f>
        <v>2020-09-22</v>
      </c>
      <c r="E1992" s="16" t="str">
        <f>[1]!lastradeday_s("000002","")</f>
        <v>2026-06-22</v>
      </c>
      <c r="F1992" s="16" t="str">
        <f>[1]!s_info_industry_csrc2023(A1992,"",3)</f>
        <v>医药制造业</v>
      </c>
      <c r="G1992" s="16" t="str">
        <f>[1]!s_info_industry_csrc2023(A1992,"",1)</f>
        <v>制造业</v>
      </c>
      <c r="H1992" s="16">
        <f>[1]!s_is(A1992,83,"FY","YTD","20251231",1,"",100000000)</f>
        <v>9.4974202305999995</v>
      </c>
      <c r="I1992" s="16">
        <f>[1]!s_is(A1992,83,"FY","YTD","20241231",1,"",100000000)</f>
        <v>9.4192386286000005</v>
      </c>
      <c r="J1992" s="16">
        <f t="shared" si="93"/>
        <v>8.300203984918042E-3</v>
      </c>
      <c r="K1992" s="16">
        <f>[1]!s_is(A1992,61,"FY","YTD","20251231",1,"",100000000)</f>
        <v>4.1872315579999997</v>
      </c>
      <c r="L1992" s="16">
        <f>[1]!s_is(A1992,61,"FY","YTD","20241231",1,"",100000000)</f>
        <v>3.8235018005999999</v>
      </c>
      <c r="M1992" s="16">
        <f t="shared" si="94"/>
        <v>9.51300081362383E-2</v>
      </c>
      <c r="N1992" s="16">
        <f>[1]!s_fa_roe(A1992,"20251231")</f>
        <v>10.238</v>
      </c>
      <c r="O1992" s="16">
        <f>[1]!s_stmnote_rdexp(A1992,"20251231",1,10000)</f>
        <v>9641.1370729999999</v>
      </c>
      <c r="P1992" s="20">
        <f t="shared" si="95"/>
        <v>0.10151321978927451</v>
      </c>
      <c r="Q1992" s="16">
        <f>[1]!s_margin_tradingbalance(A1992,"",10000)</f>
        <v>15454.307199999999</v>
      </c>
      <c r="R1992" s="16">
        <f>[1]!s_margin_seclendingbalance(A1992,"",10000)</f>
        <v>37.772100000000002</v>
      </c>
      <c r="S1992" s="17">
        <f>[1]!s_val_ev(A1992,"",100000000)</f>
        <v>56.354881970400001</v>
      </c>
      <c r="T1992" s="17">
        <f>[1]!share_freesharesmv(A1992,"",100000000)</f>
        <v>15.326873714100001</v>
      </c>
      <c r="U1992" s="17">
        <f>[1]!s_dq_amount_btin(A1992,E1992,100000000)</f>
        <v>0.23659583000000001</v>
      </c>
      <c r="V1992" s="17">
        <f>[1]!s_dq_turn(A1992,E1992)</f>
        <v>0.42372840994578531</v>
      </c>
      <c r="W1992" s="2">
        <f>[1]!s_pq_amount(A1992,"20260101","",100000000)</f>
        <v>40.037093720000001</v>
      </c>
      <c r="X1992" s="2">
        <f>[1]!s_pq_avgamount(A1992,"20260101","",100000000)</f>
        <v>0.36397357927272728</v>
      </c>
      <c r="Y1992" s="17">
        <f>[1]!s_ipo_dilutedpe(A1992)</f>
        <v>26.23</v>
      </c>
      <c r="Z1992" s="12">
        <f>[1]!s_ipo_collection_total(A1992,100000000)</f>
        <v>12.2745</v>
      </c>
      <c r="AA1992" s="2">
        <f>[1]!s_val_pe_ttm(A1992,E1992)</f>
        <v>14.460260391235352</v>
      </c>
      <c r="AB1992" s="5">
        <f>[1]!s_info_zjtxornot1(A1992,"")</f>
        <v>0</v>
      </c>
      <c r="AC1992" s="22" t="str">
        <f>[1]!s_info_nature1(A1992,"")</f>
        <v>民营企业</v>
      </c>
      <c r="AD1992" s="6" t="str">
        <f>[1]!s_info_city(A1992)</f>
        <v>武汉市</v>
      </c>
      <c r="AE1992" s="6" t="str">
        <f>[1]!s_info_province(A1992)</f>
        <v>湖北省</v>
      </c>
      <c r="AF1992">
        <v>114.29857199999999</v>
      </c>
      <c r="AG1992">
        <v>30.584354999999999</v>
      </c>
    </row>
    <row r="1993" spans="1:33" x14ac:dyDescent="0.3">
      <c r="A1993" s="12" t="s">
        <v>4512</v>
      </c>
      <c r="B1993" s="12" t="s">
        <v>4513</v>
      </c>
      <c r="C1993" s="16" t="str">
        <f>[1]!s_info_mkt(A1993)</f>
        <v>创业板</v>
      </c>
      <c r="D1993" s="16" t="str">
        <f>[1]!s_ipo_listeddate(A1993)</f>
        <v>2024-12-20</v>
      </c>
      <c r="E1993" s="16" t="str">
        <f>[1]!lastradeday_s("000002","")</f>
        <v>2026-06-22</v>
      </c>
      <c r="F1993" s="16" t="str">
        <f>[1]!s_info_industry_csrc2023(A1993,"",3)</f>
        <v>化学原料和化学制品制造业</v>
      </c>
      <c r="G1993" s="16" t="str">
        <f>[1]!s_info_industry_csrc2023(A1993,"",1)</f>
        <v>制造业</v>
      </c>
      <c r="H1993" s="16">
        <f>[1]!s_is(A1993,83,"FY","YTD","20251231",1,"",100000000)</f>
        <v>4.8511815095999999</v>
      </c>
      <c r="I1993" s="16">
        <f>[1]!s_is(A1993,83,"FY","YTD","20241231",1,"",100000000)</f>
        <v>4.7846073642000002</v>
      </c>
      <c r="J1993" s="16">
        <f t="shared" si="93"/>
        <v>1.39142337777034E-2</v>
      </c>
      <c r="K1993" s="16">
        <f>[1]!s_is(A1993,61,"FY","YTD","20251231",1,"",100000000)</f>
        <v>0.70776508309999997</v>
      </c>
      <c r="L1993" s="16">
        <f>[1]!s_is(A1993,61,"FY","YTD","20241231",1,"",100000000)</f>
        <v>1.0050854415999999</v>
      </c>
      <c r="M1993" s="16">
        <f t="shared" si="94"/>
        <v>-0.29581600348990666</v>
      </c>
      <c r="N1993" s="16">
        <f>[1]!s_fa_roe(A1993,"20251231")</f>
        <v>7.3034999999999997</v>
      </c>
      <c r="O1993" s="16">
        <f>[1]!s_stmnote_rdexp(A1993,"20251231",1,10000)</f>
        <v>2223.9157370000003</v>
      </c>
      <c r="P1993" s="20">
        <f t="shared" si="95"/>
        <v>4.5842764955281404E-2</v>
      </c>
      <c r="Q1993" s="16">
        <f>[1]!s_margin_tradingbalance(A1993,"",10000)</f>
        <v>3176.2177000000001</v>
      </c>
      <c r="R1993" s="16">
        <f>[1]!s_margin_seclendingbalance(A1993,"",10000)</f>
        <v>17.8461</v>
      </c>
      <c r="S1993" s="17">
        <f>[1]!s_val_ev(A1993,"",100000000)</f>
        <v>26.728000000000002</v>
      </c>
      <c r="T1993" s="17">
        <f>[1]!share_freesharesmv(A1993,"",100000000)</f>
        <v>17.503995267000001</v>
      </c>
      <c r="U1993" s="17">
        <f>[1]!s_dq_amount_btin(A1993,E1993,100000000)</f>
        <v>0.37103814000000002</v>
      </c>
      <c r="V1993" s="17">
        <f>[1]!s_dq_turn(A1993,E1993)</f>
        <v>2.1578594443069443</v>
      </c>
      <c r="W1993" s="2">
        <f>[1]!s_pq_amount(A1993,"20260101","",100000000)</f>
        <v>43.871788969999997</v>
      </c>
      <c r="X1993" s="2">
        <f>[1]!s_pq_avgamount(A1993,"20260101","",100000000)</f>
        <v>0.39883444518181815</v>
      </c>
      <c r="Y1993" s="17">
        <f>[1]!s_ipo_dilutedpe(A1993)</f>
        <v>21.95</v>
      </c>
      <c r="Z1993" s="12">
        <f>[1]!s_ipo_collection_total(A1993,100000000)</f>
        <v>4.79</v>
      </c>
      <c r="AA1993" s="2">
        <f>[1]!s_val_pe_ttm(A1993,E1993)</f>
        <v>37.597667694091797</v>
      </c>
      <c r="AB1993" s="5">
        <f>[1]!s_info_zjtxornot1(A1993,"")</f>
        <v>1</v>
      </c>
      <c r="AC1993" s="22" t="str">
        <f>[1]!s_info_nature1(A1993,"")</f>
        <v>民营企业</v>
      </c>
      <c r="AD1993" s="6" t="str">
        <f>[1]!s_info_city(A1993)</f>
        <v>义乌市</v>
      </c>
      <c r="AE1993" s="6" t="str">
        <f>[1]!s_info_province(A1993)</f>
        <v>浙江省</v>
      </c>
      <c r="AF1993">
        <v>120.067296</v>
      </c>
      <c r="AG1993">
        <v>29.306443999999999</v>
      </c>
    </row>
    <row r="1994" spans="1:33" x14ac:dyDescent="0.3">
      <c r="A1994" s="12" t="s">
        <v>4514</v>
      </c>
      <c r="B1994" s="12" t="s">
        <v>4515</v>
      </c>
      <c r="C1994" s="16" t="str">
        <f>[1]!s_info_mkt(A1994)</f>
        <v>主板</v>
      </c>
      <c r="D1994" s="16" t="str">
        <f>[1]!s_ipo_listeddate(A1994)</f>
        <v>2015-02-17</v>
      </c>
      <c r="E1994" s="16" t="str">
        <f>[1]!lastradeday_s("000002","")</f>
        <v>2026-06-22</v>
      </c>
      <c r="F1994" s="16" t="str">
        <f>[1]!s_info_industry_csrc2023(A1994,"",3)</f>
        <v>电气机械和器材制造业</v>
      </c>
      <c r="G1994" s="16" t="str">
        <f>[1]!s_info_industry_csrc2023(A1994,"",1)</f>
        <v>制造业</v>
      </c>
      <c r="H1994" s="16">
        <f>[1]!s_is(A1994,83,"FY","YTD","20251231",1,"",100000000)</f>
        <v>94.512901737099995</v>
      </c>
      <c r="I1994" s="16">
        <f>[1]!s_is(A1994,83,"FY","YTD","20241231",1,"",100000000)</f>
        <v>88.514504471800009</v>
      </c>
      <c r="J1994" s="16">
        <f t="shared" si="93"/>
        <v>6.7767393616387839E-2</v>
      </c>
      <c r="K1994" s="16">
        <f>[1]!s_is(A1994,61,"FY","YTD","20251231",1,"",100000000)</f>
        <v>-2.9869427925999998</v>
      </c>
      <c r="L1994" s="16">
        <f>[1]!s_is(A1994,61,"FY","YTD","20241231",1,"",100000000)</f>
        <v>1.3787520152999999</v>
      </c>
      <c r="M1994" s="16">
        <f t="shared" si="94"/>
        <v>-3.1664104635597408</v>
      </c>
      <c r="N1994" s="16">
        <f>[1]!s_fa_roe(A1994,"20251231")</f>
        <v>-10.4472</v>
      </c>
      <c r="O1994" s="16">
        <f>[1]!s_stmnote_rdexp(A1994,"20251231",1,10000)</f>
        <v>32202.303980000001</v>
      </c>
      <c r="P1994" s="20">
        <f t="shared" si="95"/>
        <v>3.4071860442476863E-2</v>
      </c>
      <c r="Q1994" s="16">
        <f>[1]!s_margin_tradingbalance(A1994,"",10000)</f>
        <v>120141.86629999999</v>
      </c>
      <c r="R1994" s="16">
        <f>[1]!s_margin_seclendingbalance(A1994,"",10000)</f>
        <v>370.15550000000002</v>
      </c>
      <c r="S1994" s="17">
        <f>[1]!s_val_ev(A1994,"",100000000)</f>
        <v>381.01710197760002</v>
      </c>
      <c r="T1994" s="17">
        <f>[1]!share_freesharesmv(A1994,"",100000000)</f>
        <v>188.70166382759999</v>
      </c>
      <c r="U1994" s="17">
        <f>[1]!s_dq_amount_btin(A1994,E1994,100000000)</f>
        <v>46.489090660000002</v>
      </c>
      <c r="V1994" s="17">
        <f>[1]!s_dq_turn(A1994,E1994)</f>
        <v>12.517167657819162</v>
      </c>
      <c r="W1994" s="2">
        <f>[1]!s_pq_amount(A1994,"20260101","",100000000)</f>
        <v>2411.9302780200001</v>
      </c>
      <c r="X1994" s="2">
        <f>[1]!s_pq_avgamount(A1994,"20260101","",100000000)</f>
        <v>21.926638891090906</v>
      </c>
      <c r="Y1994" s="17">
        <f>[1]!s_ipo_dilutedpe(A1994)</f>
        <v>22.84</v>
      </c>
      <c r="Z1994" s="12">
        <f>[1]!s_ipo_collection_total(A1994,100000000)</f>
        <v>6.2152750000000001</v>
      </c>
      <c r="AA1994" s="2">
        <f>[1]!s_val_pe_ttm(A1994,E1994)</f>
        <v>-159.33567810058594</v>
      </c>
      <c r="AB1994" s="5">
        <f>[1]!s_info_zjtxornot1(A1994,"")</f>
        <v>0</v>
      </c>
      <c r="AC1994" s="22" t="str">
        <f>[1]!s_info_nature1(A1994,"")</f>
        <v>民营企业</v>
      </c>
      <c r="AD1994" s="6" t="str">
        <f>[1]!s_info_city(A1994)</f>
        <v>杭州市</v>
      </c>
      <c r="AE1994" s="6" t="str">
        <f>[1]!s_info_province(A1994)</f>
        <v>浙江省</v>
      </c>
      <c r="AF1994">
        <v>120.153576</v>
      </c>
      <c r="AG1994">
        <v>30.287458999999998</v>
      </c>
    </row>
    <row r="1995" spans="1:33" x14ac:dyDescent="0.3">
      <c r="A1995" s="12" t="s">
        <v>4516</v>
      </c>
      <c r="B1995" s="12" t="s">
        <v>4517</v>
      </c>
      <c r="C1995" s="16" t="str">
        <f>[1]!s_info_mkt(A1995)</f>
        <v>主板</v>
      </c>
      <c r="D1995" s="16" t="str">
        <f>[1]!s_ipo_listeddate(A1995)</f>
        <v>2004-06-25</v>
      </c>
      <c r="E1995" s="16" t="str">
        <f>[1]!lastradeday_s("000002","")</f>
        <v>2026-06-22</v>
      </c>
      <c r="F1995" s="16" t="str">
        <f>[1]!s_info_industry_csrc2023(A1995,"",3)</f>
        <v>医药制造业</v>
      </c>
      <c r="G1995" s="16" t="str">
        <f>[1]!s_info_industry_csrc2023(A1995,"",1)</f>
        <v>制造业</v>
      </c>
      <c r="H1995" s="16">
        <f>[1]!s_is(A1995,83,"FY","YTD","20251231",1,"",100000000)</f>
        <v>45.9501770201</v>
      </c>
      <c r="I1995" s="16">
        <f>[1]!s_is(A1995,83,"FY","YTD","20241231",1,"",100000000)</f>
        <v>43.791966213800002</v>
      </c>
      <c r="J1995" s="16">
        <f t="shared" si="93"/>
        <v>4.9283258846228417E-2</v>
      </c>
      <c r="K1995" s="16">
        <f>[1]!s_is(A1995,61,"FY","YTD","20251231",1,"",100000000)</f>
        <v>9.4040066587000002</v>
      </c>
      <c r="L1995" s="16">
        <f>[1]!s_is(A1995,61,"FY","YTD","20241231",1,"",100000000)</f>
        <v>10.8785098247</v>
      </c>
      <c r="M1995" s="16">
        <f t="shared" si="94"/>
        <v>-0.13554275261599652</v>
      </c>
      <c r="N1995" s="16">
        <f>[1]!s_fa_roe(A1995,"20251231")</f>
        <v>8.0516000000000005</v>
      </c>
      <c r="O1995" s="16">
        <f>[1]!s_stmnote_rdexp(A1995,"20251231",1,10000)</f>
        <v>33759.464814999999</v>
      </c>
      <c r="P1995" s="20">
        <f t="shared" si="95"/>
        <v>7.3469716558942938E-2</v>
      </c>
      <c r="Q1995" s="16">
        <f>[1]!s_margin_tradingbalance(A1995,"",10000)</f>
        <v>123547.1963</v>
      </c>
      <c r="R1995" s="16">
        <f>[1]!s_margin_seclendingbalance(A1995,"",10000)</f>
        <v>1061.9836</v>
      </c>
      <c r="S1995" s="17">
        <f>[1]!s_val_ev(A1995,"",100000000)</f>
        <v>230.94990972900001</v>
      </c>
      <c r="T1995" s="17">
        <f>[1]!share_freesharesmv(A1995,"",100000000)</f>
        <v>123.6238414785</v>
      </c>
      <c r="U1995" s="17">
        <f>[1]!s_dq_amount_btin(A1995,E1995,100000000)</f>
        <v>1.8093317900000001</v>
      </c>
      <c r="V1995" s="17">
        <f>[1]!s_dq_turn(A1995,E1995)</f>
        <v>0.91745649814294816</v>
      </c>
      <c r="W1995" s="2">
        <f>[1]!s_pq_amount(A1995,"20260101","",100000000)</f>
        <v>202.5706989</v>
      </c>
      <c r="X1995" s="2">
        <f>[1]!s_pq_avgamount(A1995,"20260101","",100000000)</f>
        <v>1.8415518081818181</v>
      </c>
      <c r="Y1995" s="17">
        <f>[1]!s_ipo_dilutedpe(A1995)</f>
        <v>19.95</v>
      </c>
      <c r="Z1995" s="12">
        <f>[1]!s_ipo_collection_total(A1995,100000000)</f>
        <v>3.4628000000000001</v>
      </c>
      <c r="AA1995" s="2">
        <f>[1]!s_val_pe_ttm(A1995,E1995)</f>
        <v>26.929363250732422</v>
      </c>
      <c r="AB1995" s="5">
        <f>[1]!s_info_zjtxornot1(A1995,"")</f>
        <v>0</v>
      </c>
      <c r="AC1995" s="22" t="str">
        <f>[1]!s_info_nature1(A1995,"")</f>
        <v>民营企业</v>
      </c>
      <c r="AD1995" s="6" t="str">
        <f>[1]!s_info_city(A1995)</f>
        <v>新乡市</v>
      </c>
      <c r="AE1995" s="6" t="str">
        <f>[1]!s_info_province(A1995)</f>
        <v>河南省</v>
      </c>
      <c r="AF1995">
        <v>113.88399099999999</v>
      </c>
      <c r="AG1995">
        <v>35.302616</v>
      </c>
    </row>
    <row r="1996" spans="1:33" x14ac:dyDescent="0.3">
      <c r="A1996" s="12" t="s">
        <v>4518</v>
      </c>
      <c r="B1996" s="12" t="s">
        <v>4519</v>
      </c>
      <c r="C1996" s="16" t="str">
        <f>[1]!s_info_mkt(A1996)</f>
        <v>主板</v>
      </c>
      <c r="D1996" s="16" t="str">
        <f>[1]!s_ipo_listeddate(A1996)</f>
        <v>2004-07-15</v>
      </c>
      <c r="E1996" s="16" t="str">
        <f>[1]!lastradeday_s("000002","")</f>
        <v>2026-06-22</v>
      </c>
      <c r="F1996" s="16" t="str">
        <f>[1]!s_info_industry_csrc2023(A1996,"",3)</f>
        <v>医药制造业</v>
      </c>
      <c r="G1996" s="16" t="str">
        <f>[1]!s_info_industry_csrc2023(A1996,"",1)</f>
        <v>制造业</v>
      </c>
      <c r="H1996" s="16">
        <f>[1]!s_is(A1996,83,"FY","YTD","20251231",1,"",100000000)</f>
        <v>40.693614195800002</v>
      </c>
      <c r="I1996" s="16">
        <f>[1]!s_is(A1996,83,"FY","YTD","20241231",1,"",100000000)</f>
        <v>41.585506730900001</v>
      </c>
      <c r="J1996" s="16">
        <f t="shared" si="93"/>
        <v>-2.1447196516599876E-2</v>
      </c>
      <c r="K1996" s="16">
        <f>[1]!s_is(A1996,61,"FY","YTD","20251231",1,"",100000000)</f>
        <v>7.5797943923000002</v>
      </c>
      <c r="L1996" s="16">
        <f>[1]!s_is(A1996,61,"FY","YTD","20241231",1,"",100000000)</f>
        <v>7.1196145877000001</v>
      </c>
      <c r="M1996" s="16">
        <f t="shared" si="94"/>
        <v>6.463549380819246E-2</v>
      </c>
      <c r="N1996" s="16">
        <f>[1]!s_fa_roe(A1996,"20251231")</f>
        <v>12.8443</v>
      </c>
      <c r="O1996" s="16">
        <f>[1]!s_stmnote_rdexp(A1996,"20251231",1,10000)</f>
        <v>36798.520382000002</v>
      </c>
      <c r="P1996" s="20">
        <f t="shared" si="95"/>
        <v>9.0428243126652499E-2</v>
      </c>
      <c r="Q1996" s="16">
        <f>[1]!s_margin_tradingbalance(A1996,"",10000)</f>
        <v>50734.305800000002</v>
      </c>
      <c r="R1996" s="16">
        <f>[1]!s_margin_seclendingbalance(A1996,"",10000)</f>
        <v>120.7206</v>
      </c>
      <c r="S1996" s="17">
        <f>[1]!s_val_ev(A1996,"",100000000)</f>
        <v>102.80687931600001</v>
      </c>
      <c r="T1996" s="17">
        <f>[1]!share_freesharesmv(A1996,"",100000000)</f>
        <v>64.989748708199997</v>
      </c>
      <c r="U1996" s="17">
        <f>[1]!s_dq_amount_btin(A1996,E1996,100000000)</f>
        <v>1.60258213</v>
      </c>
      <c r="V1996" s="17">
        <f>[1]!s_dq_turn(A1996,E1996)</f>
        <v>1.8964876412723224</v>
      </c>
      <c r="W1996" s="2">
        <f>[1]!s_pq_amount(A1996,"20260101","",100000000)</f>
        <v>208.25379588000001</v>
      </c>
      <c r="X1996" s="2">
        <f>[1]!s_pq_avgamount(A1996,"20260101","",100000000)</f>
        <v>1.8932163261818182</v>
      </c>
      <c r="Y1996" s="17">
        <f>[1]!s_ipo_dilutedpe(A1996)</f>
        <v>19.82</v>
      </c>
      <c r="Z1996" s="12">
        <f>[1]!s_ipo_collection_total(A1996,100000000)</f>
        <v>1.7687999999999999</v>
      </c>
      <c r="AA1996" s="2">
        <f>[1]!s_val_pe_ttm(A1996,E1996)</f>
        <v>13.529178619384766</v>
      </c>
      <c r="AB1996" s="5">
        <f>[1]!s_info_zjtxornot1(A1996,"")</f>
        <v>1</v>
      </c>
      <c r="AC1996" s="22" t="str">
        <f>[1]!s_info_nature1(A1996,"")</f>
        <v>民营企业</v>
      </c>
      <c r="AD1996" s="6" t="str">
        <f>[1]!s_info_city(A1996)</f>
        <v>绍兴市</v>
      </c>
      <c r="AE1996" s="6" t="str">
        <f>[1]!s_info_province(A1996)</f>
        <v>浙江省</v>
      </c>
      <c r="AF1996">
        <v>120.582112</v>
      </c>
      <c r="AG1996">
        <v>29.997116999999999</v>
      </c>
    </row>
    <row r="1997" spans="1:33" x14ac:dyDescent="0.3">
      <c r="A1997" s="12" t="s">
        <v>4520</v>
      </c>
      <c r="B1997" s="12" t="s">
        <v>4521</v>
      </c>
      <c r="C1997" s="16" t="str">
        <f>[1]!s_info_mkt(A1997)</f>
        <v>主板</v>
      </c>
      <c r="D1997" s="16" t="str">
        <f>[1]!s_ipo_listeddate(A1997)</f>
        <v>2017-07-28</v>
      </c>
      <c r="E1997" s="16" t="str">
        <f>[1]!lastradeday_s("000002","")</f>
        <v>2026-06-22</v>
      </c>
      <c r="F1997" s="16" t="str">
        <f>[1]!s_info_industry_csrc2023(A1997,"",3)</f>
        <v>汽车制造业</v>
      </c>
      <c r="G1997" s="16" t="str">
        <f>[1]!s_info_industry_csrc2023(A1997,"",1)</f>
        <v>制造业</v>
      </c>
      <c r="H1997" s="16">
        <f>[1]!s_is(A1997,83,"FY","YTD","20251231",1,"",100000000)</f>
        <v>64.216799891000008</v>
      </c>
      <c r="I1997" s="16">
        <f>[1]!s_is(A1997,83,"FY","YTD","20241231",1,"",100000000)</f>
        <v>63.770968594099998</v>
      </c>
      <c r="J1997" s="16">
        <f t="shared" si="93"/>
        <v>6.9911325910338995E-3</v>
      </c>
      <c r="K1997" s="16">
        <f>[1]!s_is(A1997,61,"FY","YTD","20251231",1,"",100000000)</f>
        <v>6.5973873712</v>
      </c>
      <c r="L1997" s="16">
        <f>[1]!s_is(A1997,61,"FY","YTD","20241231",1,"",100000000)</f>
        <v>8.0218021795999999</v>
      </c>
      <c r="M1997" s="16">
        <f t="shared" si="94"/>
        <v>-0.17756793006219795</v>
      </c>
      <c r="N1997" s="16">
        <f>[1]!s_fa_roe(A1997,"20251231")</f>
        <v>13.6006</v>
      </c>
      <c r="O1997" s="16">
        <f>[1]!s_stmnote_rdexp(A1997,"20251231",1,10000)</f>
        <v>22420.230318000002</v>
      </c>
      <c r="P1997" s="20">
        <f t="shared" si="95"/>
        <v>3.4913340988737433E-2</v>
      </c>
      <c r="Q1997" s="16">
        <f>[1]!s_margin_tradingbalance(A1997,"",10000)</f>
        <v>49558.512900000002</v>
      </c>
      <c r="R1997" s="16">
        <f>[1]!s_margin_seclendingbalance(A1997,"",10000)</f>
        <v>305.8261</v>
      </c>
      <c r="S1997" s="17">
        <f>[1]!s_val_ev(A1997,"",100000000)</f>
        <v>251.5994156818</v>
      </c>
      <c r="T1997" s="17">
        <f>[1]!share_freesharesmv(A1997,"",100000000)</f>
        <v>48.354843774599999</v>
      </c>
      <c r="U1997" s="17">
        <f>[1]!s_dq_amount_btin(A1997,E1997,100000000)</f>
        <v>5.1322482699999998</v>
      </c>
      <c r="V1997" s="17">
        <f>[1]!s_dq_turn(A1997,E1997)</f>
        <v>2.0026080799695891</v>
      </c>
      <c r="W1997" s="2">
        <f>[1]!s_pq_amount(A1997,"20260101","",100000000)</f>
        <v>343.12664873</v>
      </c>
      <c r="X1997" s="2">
        <f>[1]!s_pq_avgamount(A1997,"20260101","",100000000)</f>
        <v>3.1193331702727272</v>
      </c>
      <c r="Y1997" s="17">
        <f>[1]!s_ipo_dilutedpe(A1997)</f>
        <v>22.92</v>
      </c>
      <c r="Z1997" s="12">
        <f>[1]!s_ipo_collection_total(A1997,100000000)</f>
        <v>11.961600000000001</v>
      </c>
      <c r="AA1997" s="2">
        <f>[1]!s_val_pe_ttm(A1997,E1997)</f>
        <v>39.486431121826172</v>
      </c>
      <c r="AB1997" s="5">
        <f>[1]!s_info_zjtxornot1(A1997,"")</f>
        <v>0</v>
      </c>
      <c r="AC1997" s="22" t="str">
        <f>[1]!s_info_nature1(A1997,"")</f>
        <v>民营企业</v>
      </c>
      <c r="AD1997" s="6" t="str">
        <f>[1]!s_info_city(A1997)</f>
        <v>上海市</v>
      </c>
      <c r="AE1997" s="6" t="str">
        <f>[1]!s_info_province(A1997)</f>
        <v>上海</v>
      </c>
      <c r="AF1997">
        <v>121.472644</v>
      </c>
      <c r="AG1997">
        <v>31.231705999999999</v>
      </c>
    </row>
    <row r="1998" spans="1:33" x14ac:dyDescent="0.3">
      <c r="A1998" s="12" t="s">
        <v>4522</v>
      </c>
      <c r="B1998" s="12" t="s">
        <v>4523</v>
      </c>
      <c r="C1998" s="16" t="str">
        <f>[1]!s_info_mkt(A1998)</f>
        <v>主板</v>
      </c>
      <c r="D1998" s="16" t="str">
        <f>[1]!s_ipo_listeddate(A1998)</f>
        <v>2017-05-05</v>
      </c>
      <c r="E1998" s="16" t="str">
        <f>[1]!lastradeday_s("000002","")</f>
        <v>2026-06-22</v>
      </c>
      <c r="F1998" s="16" t="str">
        <f>[1]!s_info_industry_csrc2023(A1998,"",3)</f>
        <v>金属制品业</v>
      </c>
      <c r="G1998" s="16" t="str">
        <f>[1]!s_info_industry_csrc2023(A1998,"",1)</f>
        <v>制造业</v>
      </c>
      <c r="H1998" s="16">
        <f>[1]!s_is(A1998,83,"FY","YTD","20251231",1,"",100000000)</f>
        <v>39.599196713699996</v>
      </c>
      <c r="I1998" s="16">
        <f>[1]!s_is(A1998,83,"FY","YTD","20241231",1,"",100000000)</f>
        <v>17.259523591400001</v>
      </c>
      <c r="J1998" s="16">
        <f t="shared" si="93"/>
        <v>1.2943389198431472</v>
      </c>
      <c r="K1998" s="16">
        <f>[1]!s_is(A1998,61,"FY","YTD","20251231",1,"",100000000)</f>
        <v>0.83482071390000001</v>
      </c>
      <c r="L1998" s="16">
        <f>[1]!s_is(A1998,61,"FY","YTD","20241231",1,"",100000000)</f>
        <v>-1.3828945321999999</v>
      </c>
      <c r="M1998" s="16">
        <f t="shared" si="94"/>
        <v>1.6036763429615362</v>
      </c>
      <c r="N1998" s="16">
        <f>[1]!s_fa_roe(A1998,"20251231")</f>
        <v>2.5771000000000002</v>
      </c>
      <c r="O1998" s="16">
        <f>[1]!s_stmnote_rdexp(A1998,"20251231",1,10000)</f>
        <v>9215.2251989999986</v>
      </c>
      <c r="P1998" s="20">
        <f t="shared" si="95"/>
        <v>2.3271242761881174E-2</v>
      </c>
      <c r="Q1998" s="16">
        <f>[1]!s_margin_tradingbalance(A1998,"",10000)</f>
        <v>48448.923699999999</v>
      </c>
      <c r="R1998" s="16">
        <f>[1]!s_margin_seclendingbalance(A1998,"",10000)</f>
        <v>66.712800000000001</v>
      </c>
      <c r="S1998" s="17">
        <f>[1]!s_val_ev(A1998,"",100000000)</f>
        <v>107.92203913440001</v>
      </c>
      <c r="T1998" s="17">
        <f>[1]!share_freesharesmv(A1998,"",100000000)</f>
        <v>61.067937009600001</v>
      </c>
      <c r="U1998" s="17">
        <f>[1]!s_dq_amount_btin(A1998,E1998,100000000)</f>
        <v>4.8046253999999999</v>
      </c>
      <c r="V1998" s="17">
        <f>[1]!s_dq_turn(A1998,E1998)</f>
        <v>4.4314345814427689</v>
      </c>
      <c r="W1998" s="2">
        <f>[1]!s_pq_amount(A1998,"20260101","",100000000)</f>
        <v>707.22753598999998</v>
      </c>
      <c r="X1998" s="2">
        <f>[1]!s_pq_avgamount(A1998,"20260101","",100000000)</f>
        <v>6.4293412362727276</v>
      </c>
      <c r="Y1998" s="17">
        <f>[1]!s_ipo_dilutedpe(A1998)</f>
        <v>22.99</v>
      </c>
      <c r="Z1998" s="12">
        <f>[1]!s_ipo_collection_total(A1998,100000000)</f>
        <v>5.3940000000000001</v>
      </c>
      <c r="AA1998" s="2">
        <f>[1]!s_val_pe_ttm(A1998,E1998)</f>
        <v>90.898872375488281</v>
      </c>
      <c r="AB1998" s="5">
        <f>[1]!s_info_zjtxornot1(A1998,"")</f>
        <v>0</v>
      </c>
      <c r="AC1998" s="22" t="str">
        <f>[1]!s_info_nature1(A1998,"")</f>
        <v>地方国有企业</v>
      </c>
      <c r="AD1998" s="6" t="str">
        <f>[1]!s_info_city(A1998)</f>
        <v>江阴市</v>
      </c>
      <c r="AE1998" s="6" t="str">
        <f>[1]!s_info_province(A1998)</f>
        <v>江苏省</v>
      </c>
      <c r="AF1998">
        <v>120.31067899999999</v>
      </c>
      <c r="AG1998">
        <v>31.837425</v>
      </c>
    </row>
    <row r="1999" spans="1:33" x14ac:dyDescent="0.3">
      <c r="A1999" s="12" t="s">
        <v>4524</v>
      </c>
      <c r="B1999" s="12" t="s">
        <v>4525</v>
      </c>
      <c r="C1999" s="16" t="str">
        <f>[1]!s_info_mkt(A1999)</f>
        <v>创业板</v>
      </c>
      <c r="D1999" s="16" t="str">
        <f>[1]!s_ipo_listeddate(A1999)</f>
        <v>2023-07-13</v>
      </c>
      <c r="E1999" s="16" t="str">
        <f>[1]!lastradeday_s("000002","")</f>
        <v>2026-06-22</v>
      </c>
      <c r="F1999" s="16" t="str">
        <f>[1]!s_info_industry_csrc2023(A1999,"",3)</f>
        <v>通用设备制造业</v>
      </c>
      <c r="G1999" s="16" t="str">
        <f>[1]!s_info_industry_csrc2023(A1999,"",1)</f>
        <v>制造业</v>
      </c>
      <c r="H1999" s="16">
        <f>[1]!s_is(A1999,83,"FY","YTD","20251231",1,"",100000000)</f>
        <v>5.6840406362999998</v>
      </c>
      <c r="I1999" s="16">
        <f>[1]!s_is(A1999,83,"FY","YTD","20241231",1,"",100000000)</f>
        <v>5.9673329321000006</v>
      </c>
      <c r="J1999" s="16">
        <f t="shared" si="93"/>
        <v>-4.7473854571795426E-2</v>
      </c>
      <c r="K1999" s="16">
        <f>[1]!s_is(A1999,61,"FY","YTD","20251231",1,"",100000000)</f>
        <v>0.36283055780000001</v>
      </c>
      <c r="L1999" s="16">
        <f>[1]!s_is(A1999,61,"FY","YTD","20241231",1,"",100000000)</f>
        <v>0.7416538319</v>
      </c>
      <c r="M1999" s="16">
        <f t="shared" si="94"/>
        <v>-0.51078179307658211</v>
      </c>
      <c r="N1999" s="16">
        <f>[1]!s_fa_roe(A1999,"20251231")</f>
        <v>3.5295000000000001</v>
      </c>
      <c r="O1999" s="16">
        <f>[1]!s_stmnote_rdexp(A1999,"20251231",1,10000)</f>
        <v>6032.9265079999996</v>
      </c>
      <c r="P1999" s="20">
        <f t="shared" si="95"/>
        <v>0.10613799045474638</v>
      </c>
      <c r="Q1999" s="16">
        <f>[1]!s_margin_tradingbalance(A1999,"",10000)</f>
        <v>4629.4364999999998</v>
      </c>
      <c r="R1999" s="16">
        <f>[1]!s_margin_seclendingbalance(A1999,"",10000)</f>
        <v>0</v>
      </c>
      <c r="S1999" s="17">
        <f>[1]!s_val_ev(A1999,"",100000000)</f>
        <v>20.990625240000004</v>
      </c>
      <c r="T1999" s="17">
        <f>[1]!share_freesharesmv(A1999,"",100000000)</f>
        <v>8.5556308500000018</v>
      </c>
      <c r="U1999" s="17">
        <f>[1]!s_dq_amount_btin(A1999,E1999,100000000)</f>
        <v>0.46352736999999999</v>
      </c>
      <c r="V1999" s="17">
        <f>[1]!s_dq_turn(A1999,E1999)</f>
        <v>4.2006829457481878</v>
      </c>
      <c r="W1999" s="2">
        <f>[1]!s_pq_amount(A1999,"20260101","",100000000)</f>
        <v>50.508689230000002</v>
      </c>
      <c r="X1999" s="2">
        <f>[1]!s_pq_avgamount(A1999,"20260101","",100000000)</f>
        <v>0.45916990209090913</v>
      </c>
      <c r="Y1999" s="17">
        <f>[1]!s_ipo_dilutedpe(A1999)</f>
        <v>45.19</v>
      </c>
      <c r="Z1999" s="12">
        <f>[1]!s_ipo_collection_total(A1999,100000000)</f>
        <v>7.518357</v>
      </c>
      <c r="AA1999" s="2">
        <f>[1]!s_val_pe_ttm(A1999,E1999)</f>
        <v>56.633159637451172</v>
      </c>
      <c r="AB1999" s="5">
        <f>[1]!s_info_zjtxornot1(A1999,"")</f>
        <v>0</v>
      </c>
      <c r="AC1999" s="22" t="str">
        <f>[1]!s_info_nature1(A1999,"")</f>
        <v>民营企业</v>
      </c>
      <c r="AD1999" s="6" t="str">
        <f>[1]!s_info_city(A1999)</f>
        <v>常熟市</v>
      </c>
      <c r="AE1999" s="6" t="str">
        <f>[1]!s_info_province(A1999)</f>
        <v>江苏省</v>
      </c>
      <c r="AF1999">
        <v>120.831486</v>
      </c>
      <c r="AG1999">
        <v>31.669446000000001</v>
      </c>
    </row>
    <row r="2000" spans="1:33" x14ac:dyDescent="0.3">
      <c r="A2000" s="12" t="s">
        <v>4526</v>
      </c>
      <c r="B2000" s="12" t="s">
        <v>4527</v>
      </c>
      <c r="C2000" s="16" t="str">
        <f>[1]!s_info_mkt(A2000)</f>
        <v>创业板</v>
      </c>
      <c r="D2000" s="16" t="str">
        <f>[1]!s_ipo_listeddate(A2000)</f>
        <v>2011-06-22</v>
      </c>
      <c r="E2000" s="16" t="str">
        <f>[1]!lastradeday_s("000002","")</f>
        <v>2026-06-22</v>
      </c>
      <c r="F2000" s="16" t="str">
        <f>[1]!s_info_industry_csrc2023(A2000,"",3)</f>
        <v>医药制造业</v>
      </c>
      <c r="G2000" s="16" t="str">
        <f>[1]!s_info_industry_csrc2023(A2000,"",1)</f>
        <v>制造业</v>
      </c>
      <c r="H2000" s="16">
        <f>[1]!s_is(A2000,83,"FY","YTD","20251231",1,"",100000000)</f>
        <v>27.369272227300002</v>
      </c>
      <c r="I2000" s="16">
        <f>[1]!s_is(A2000,83,"FY","YTD","20241231",1,"",100000000)</f>
        <v>33.733874006699999</v>
      </c>
      <c r="J2000" s="16">
        <f t="shared" si="93"/>
        <v>-0.18867094179980348</v>
      </c>
      <c r="K2000" s="16">
        <f>[1]!s_is(A2000,61,"FY","YTD","20251231",1,"",100000000)</f>
        <v>0.44186259689999996</v>
      </c>
      <c r="L2000" s="16">
        <f>[1]!s_is(A2000,61,"FY","YTD","20241231",1,"",100000000)</f>
        <v>1.9678075211000001</v>
      </c>
      <c r="M2000" s="16">
        <f t="shared" si="94"/>
        <v>-0.77545436118010169</v>
      </c>
      <c r="N2000" s="16">
        <f>[1]!s_fa_roe(A2000,"20251231")</f>
        <v>1.1893</v>
      </c>
      <c r="O2000" s="16">
        <f>[1]!s_stmnote_rdexp(A2000,"20251231",1,10000)</f>
        <v>16158.995276</v>
      </c>
      <c r="P2000" s="20">
        <f t="shared" si="95"/>
        <v>5.9040646538938299E-2</v>
      </c>
      <c r="Q2000" s="16">
        <f>[1]!s_margin_tradingbalance(A2000,"",10000)</f>
        <v>29492.1489</v>
      </c>
      <c r="R2000" s="16">
        <f>[1]!s_margin_seclendingbalance(A2000,"",10000)</f>
        <v>25.5732</v>
      </c>
      <c r="S2000" s="17">
        <f>[1]!s_val_ev(A2000,"",100000000)</f>
        <v>49.519821723</v>
      </c>
      <c r="T2000" s="17">
        <f>[1]!share_freesharesmv(A2000,"",100000000)</f>
        <v>36.711659660999999</v>
      </c>
      <c r="U2000" s="17">
        <f>[1]!s_dq_amount_btin(A2000,E2000,100000000)</f>
        <v>1.08326813</v>
      </c>
      <c r="V2000" s="17">
        <f>[1]!s_dq_turn(A2000,E2000)</f>
        <v>2.3441015586480969</v>
      </c>
      <c r="W2000" s="2">
        <f>[1]!s_pq_amount(A2000,"20260101","",100000000)</f>
        <v>152.72664942</v>
      </c>
      <c r="X2000" s="2">
        <f>[1]!s_pq_avgamount(A2000,"20260101","",100000000)</f>
        <v>1.3884240856363637</v>
      </c>
      <c r="Y2000" s="17">
        <f>[1]!s_ipo_dilutedpe(A2000)</f>
        <v>22.68</v>
      </c>
      <c r="Z2000" s="12">
        <f>[1]!s_ipo_collection_total(A2000,100000000)</f>
        <v>5.766</v>
      </c>
      <c r="AA2000" s="2">
        <f>[1]!s_val_pe_ttm(A2000,E2000)</f>
        <v>73.991905212402344</v>
      </c>
      <c r="AB2000" s="5">
        <f>[1]!s_info_zjtxornot1(A2000,"")</f>
        <v>1</v>
      </c>
      <c r="AC2000" s="22" t="str">
        <f>[1]!s_info_nature1(A2000,"")</f>
        <v>民营企业</v>
      </c>
      <c r="AD2000" s="6" t="str">
        <f>[1]!s_info_city(A2000)</f>
        <v>淄博市</v>
      </c>
      <c r="AE2000" s="6" t="str">
        <f>[1]!s_info_province(A2000)</f>
        <v>山东省</v>
      </c>
      <c r="AF2000">
        <v>118.047648</v>
      </c>
      <c r="AG2000">
        <v>36.814939000000003</v>
      </c>
    </row>
    <row r="2001" spans="1:33" x14ac:dyDescent="0.3">
      <c r="A2001" s="12" t="s">
        <v>4528</v>
      </c>
      <c r="B2001" s="12" t="s">
        <v>4529</v>
      </c>
      <c r="C2001" s="16" t="str">
        <f>[1]!s_info_mkt(A2001)</f>
        <v>创业板</v>
      </c>
      <c r="D2001" s="16" t="str">
        <f>[1]!s_ipo_listeddate(A2001)</f>
        <v>2011-04-21</v>
      </c>
      <c r="E2001" s="16" t="str">
        <f>[1]!lastradeday_s("000002","")</f>
        <v>2026-06-22</v>
      </c>
      <c r="F2001" s="16" t="str">
        <f>[1]!s_info_industry_csrc2023(A2001,"",3)</f>
        <v>专用设备制造业</v>
      </c>
      <c r="G2001" s="16" t="str">
        <f>[1]!s_info_industry_csrc2023(A2001,"",1)</f>
        <v>制造业</v>
      </c>
      <c r="H2001" s="16">
        <f>[1]!s_is(A2001,83,"FY","YTD","20251231",1,"",100000000)</f>
        <v>19.988524767099999</v>
      </c>
      <c r="I2001" s="16">
        <f>[1]!s_is(A2001,83,"FY","YTD","20241231",1,"",100000000)</f>
        <v>18.343765916199999</v>
      </c>
      <c r="J2001" s="16">
        <f t="shared" si="93"/>
        <v>8.9663096357300187E-2</v>
      </c>
      <c r="K2001" s="16">
        <f>[1]!s_is(A2001,61,"FY","YTD","20251231",1,"",100000000)</f>
        <v>3.0563785752999997</v>
      </c>
      <c r="L2001" s="16">
        <f>[1]!s_is(A2001,61,"FY","YTD","20241231",1,"",100000000)</f>
        <v>1.6210942188999999</v>
      </c>
      <c r="M2001" s="16">
        <f t="shared" si="94"/>
        <v>0.88537997339470975</v>
      </c>
      <c r="N2001" s="16">
        <f>[1]!s_fa_roe(A2001,"20251231")</f>
        <v>14.5503</v>
      </c>
      <c r="O2001" s="16">
        <f>[1]!s_stmnote_rdexp(A2001,"20251231",1,10000)</f>
        <v>30181.610966000004</v>
      </c>
      <c r="P2001" s="20">
        <f t="shared" si="95"/>
        <v>0.15099468979160113</v>
      </c>
      <c r="Q2001" s="16">
        <f>[1]!s_margin_tradingbalance(A2001,"",10000)</f>
        <v>0</v>
      </c>
      <c r="R2001" s="16">
        <f>[1]!s_margin_seclendingbalance(A2001,"",10000)</f>
        <v>0</v>
      </c>
      <c r="S2001" s="17">
        <f>[1]!s_val_ev(A2001,"",100000000)</f>
        <v>76.283696333599991</v>
      </c>
      <c r="T2001" s="17">
        <f>[1]!share_freesharesmv(A2001,"",100000000)</f>
        <v>33.946435560799998</v>
      </c>
      <c r="U2001" s="17">
        <f>[1]!s_dq_amount_btin(A2001,E2001,100000000)</f>
        <v>1.1940771800000001</v>
      </c>
      <c r="V2001" s="17">
        <f>[1]!s_dq_turn(A2001,E2001)</f>
        <v>2.7125382113426384</v>
      </c>
      <c r="W2001" s="2">
        <f>[1]!s_pq_amount(A2001,"20260101","",100000000)</f>
        <v>169.80846628</v>
      </c>
      <c r="X2001" s="2">
        <f>[1]!s_pq_avgamount(A2001,"20260101","",100000000)</f>
        <v>1.5437133298181818</v>
      </c>
      <c r="Y2001" s="17">
        <f>[1]!s_ipo_dilutedpe(A2001)</f>
        <v>60.32</v>
      </c>
      <c r="Z2001" s="12">
        <f>[1]!s_ipo_collection_total(A2001,100000000)</f>
        <v>9.5</v>
      </c>
      <c r="AA2001" s="2">
        <f>[1]!s_val_pe_ttm(A2001,E2001)</f>
        <v>22.07298469543457</v>
      </c>
      <c r="AB2001" s="5">
        <f>[1]!s_info_zjtxornot1(A2001,"")</f>
        <v>0</v>
      </c>
      <c r="AC2001" s="22" t="str">
        <f>[1]!s_info_nature1(A2001,"")</f>
        <v>公众企业</v>
      </c>
      <c r="AD2001" s="6" t="str">
        <f>[1]!s_info_city(A2001)</f>
        <v>深圳市</v>
      </c>
      <c r="AE2001" s="6" t="str">
        <f>[1]!s_info_province(A2001)</f>
        <v>广东省</v>
      </c>
      <c r="AF2001">
        <v>114.085947</v>
      </c>
      <c r="AG2001">
        <v>22.547000000000001</v>
      </c>
    </row>
    <row r="2002" spans="1:33" x14ac:dyDescent="0.3">
      <c r="A2002" s="12" t="s">
        <v>4530</v>
      </c>
      <c r="B2002" s="12" t="s">
        <v>4531</v>
      </c>
      <c r="C2002" s="16" t="str">
        <f>[1]!s_info_mkt(A2002)</f>
        <v>主板</v>
      </c>
      <c r="D2002" s="16" t="str">
        <f>[1]!s_ipo_listeddate(A2002)</f>
        <v>2000-07-24</v>
      </c>
      <c r="E2002" s="16" t="str">
        <f>[1]!lastradeday_s("000002","")</f>
        <v>2026-06-22</v>
      </c>
      <c r="F2002" s="16" t="str">
        <f>[1]!s_info_industry_csrc2023(A2002,"",3)</f>
        <v>软件和信息技术服务业</v>
      </c>
      <c r="G2002" s="16" t="str">
        <f>[1]!s_info_industry_csrc2023(A2002,"",1)</f>
        <v>信息传输、软件和信息技术服务业</v>
      </c>
      <c r="H2002" s="16">
        <f>[1]!s_is(A2002,83,"FY","YTD","20251231",1,"",100000000)</f>
        <v>75.383031225099998</v>
      </c>
      <c r="I2002" s="16">
        <f>[1]!s_is(A2002,83,"FY","YTD","20241231",1,"",100000000)</f>
        <v>88.183352560300008</v>
      </c>
      <c r="J2002" s="16">
        <f t="shared" si="93"/>
        <v>-0.14515575744806386</v>
      </c>
      <c r="K2002" s="16">
        <f>[1]!s_is(A2002,61,"FY","YTD","20251231",1,"",100000000)</f>
        <v>0.33446475789999996</v>
      </c>
      <c r="L2002" s="16">
        <f>[1]!s_is(A2002,61,"FY","YTD","20241231",1,"",100000000)</f>
        <v>-5.9346718344000005</v>
      </c>
      <c r="M2002" s="16">
        <f t="shared" si="94"/>
        <v>1.0563577510657445</v>
      </c>
      <c r="N2002" s="16">
        <f>[1]!s_fa_roe(A2002,"20251231")</f>
        <v>0.62060000000000004</v>
      </c>
      <c r="O2002" s="16">
        <f>[1]!s_stmnote_rdexp(A2002,"20251231",1,10000)</f>
        <v>25244.534858999999</v>
      </c>
      <c r="P2002" s="20">
        <f t="shared" si="95"/>
        <v>3.348835201866282E-2</v>
      </c>
      <c r="Q2002" s="16">
        <f>[1]!s_margin_tradingbalance(A2002,"",10000)</f>
        <v>89731.649799999999</v>
      </c>
      <c r="R2002" s="16">
        <f>[1]!s_margin_seclendingbalance(A2002,"",10000)</f>
        <v>275.73480000000001</v>
      </c>
      <c r="S2002" s="17">
        <f>[1]!s_val_ev(A2002,"",100000000)</f>
        <v>235.63610467540002</v>
      </c>
      <c r="T2002" s="17">
        <f>[1]!share_freesharesmv(A2002,"",100000000)</f>
        <v>153.60640907040002</v>
      </c>
      <c r="U2002" s="17">
        <f>[1]!s_dq_amount_btin(A2002,E2002,100000000)</f>
        <v>5.9880297699999998</v>
      </c>
      <c r="V2002" s="17">
        <f>[1]!s_dq_turn(A2002,E2002)</f>
        <v>2.6051590720923228</v>
      </c>
      <c r="W2002" s="2">
        <f>[1]!s_pq_amount(A2002,"20260101","",100000000)</f>
        <v>786.34300202999998</v>
      </c>
      <c r="X2002" s="2">
        <f>[1]!s_pq_avgamount(A2002,"20260101","",100000000)</f>
        <v>7.1485727457272734</v>
      </c>
      <c r="Y2002" s="17">
        <f>[1]!s_ipo_dilutedpe(A2002)</f>
        <v>29.36</v>
      </c>
      <c r="Z2002" s="12">
        <f>[1]!s_ipo_collection_total(A2002,100000000)</f>
        <v>6.18</v>
      </c>
      <c r="AA2002" s="2">
        <f>[1]!s_val_pe_ttm(A2002,E2002)</f>
        <v>745.07452392578125</v>
      </c>
      <c r="AB2002" s="5">
        <f>[1]!s_info_zjtxornot1(A2002,"")</f>
        <v>0</v>
      </c>
      <c r="AC2002" s="22" t="str">
        <f>[1]!s_info_nature1(A2002,"")</f>
        <v>地方国有企业</v>
      </c>
      <c r="AD2002" s="6" t="str">
        <f>[1]!s_info_city(A2002)</f>
        <v>石家庄市</v>
      </c>
      <c r="AE2002" s="6" t="str">
        <f>[1]!s_info_province(A2002)</f>
        <v>河北省</v>
      </c>
      <c r="AF2002">
        <v>114.502461</v>
      </c>
      <c r="AG2002">
        <v>38.045473999999999</v>
      </c>
    </row>
    <row r="2003" spans="1:33" x14ac:dyDescent="0.3">
      <c r="A2003" s="12" t="s">
        <v>4532</v>
      </c>
      <c r="B2003" s="12" t="s">
        <v>4533</v>
      </c>
      <c r="C2003" s="16" t="str">
        <f>[1]!s_info_mkt(A2003)</f>
        <v>创业板</v>
      </c>
      <c r="D2003" s="16" t="str">
        <f>[1]!s_ipo_listeddate(A2003)</f>
        <v>2022-10-25</v>
      </c>
      <c r="E2003" s="16" t="str">
        <f>[1]!lastradeday_s("000002","")</f>
        <v>2026-06-22</v>
      </c>
      <c r="F2003" s="16" t="str">
        <f>[1]!s_info_industry_csrc2023(A2003,"",3)</f>
        <v>软件和信息技术服务业</v>
      </c>
      <c r="G2003" s="16" t="str">
        <f>[1]!s_info_industry_csrc2023(A2003,"",1)</f>
        <v>信息传输、软件和信息技术服务业</v>
      </c>
      <c r="H2003" s="16">
        <f>[1]!s_is(A2003,83,"FY","YTD","20251231",1,"",100000000)</f>
        <v>10.9533538973</v>
      </c>
      <c r="I2003" s="16">
        <f>[1]!s_is(A2003,83,"FY","YTD","20241231",1,"",100000000)</f>
        <v>9.8664225878999989</v>
      </c>
      <c r="J2003" s="16">
        <f t="shared" si="93"/>
        <v>0.11016468225605847</v>
      </c>
      <c r="K2003" s="16">
        <f>[1]!s_is(A2003,61,"FY","YTD","20251231",1,"",100000000)</f>
        <v>0.43025425170000003</v>
      </c>
      <c r="L2003" s="16">
        <f>[1]!s_is(A2003,61,"FY","YTD","20241231",1,"",100000000)</f>
        <v>0.66365123849999996</v>
      </c>
      <c r="M2003" s="16">
        <f t="shared" si="94"/>
        <v>-0.3516862069413586</v>
      </c>
      <c r="N2003" s="16">
        <f>[1]!s_fa_roe(A2003,"20251231")</f>
        <v>5.8550000000000004</v>
      </c>
      <c r="O2003" s="16">
        <f>[1]!s_stmnote_rdexp(A2003,"20251231",1,10000)</f>
        <v>3156.4901159999999</v>
      </c>
      <c r="P2003" s="20">
        <f t="shared" si="95"/>
        <v>2.8817567163406221E-2</v>
      </c>
      <c r="Q2003" s="16">
        <f>[1]!s_margin_tradingbalance(A2003,"",10000)</f>
        <v>13259.5849</v>
      </c>
      <c r="R2003" s="16">
        <f>[1]!s_margin_seclendingbalance(A2003,"",10000)</f>
        <v>0</v>
      </c>
      <c r="S2003" s="17">
        <f>[1]!s_val_ev(A2003,"",100000000)</f>
        <v>30.7928819021</v>
      </c>
      <c r="T2003" s="17">
        <f>[1]!share_freesharesmv(A2003,"",100000000)</f>
        <v>13.772345524</v>
      </c>
      <c r="U2003" s="17">
        <f>[1]!s_dq_amount_btin(A2003,E2003,100000000)</f>
        <v>1.0055869099999999</v>
      </c>
      <c r="V2003" s="17">
        <f>[1]!s_dq_turn(A2003,E2003)</f>
        <v>4.2333400005273809</v>
      </c>
      <c r="W2003" s="2">
        <f>[1]!s_pq_amount(A2003,"20260101","",100000000)</f>
        <v>123.18200444</v>
      </c>
      <c r="X2003" s="2">
        <f>[1]!s_pq_avgamount(A2003,"20260101","",100000000)</f>
        <v>1.119836404</v>
      </c>
      <c r="Y2003" s="17">
        <f>[1]!s_ipo_dilutedpe(A2003)</f>
        <v>40.22</v>
      </c>
      <c r="Z2003" s="12">
        <f>[1]!s_ipo_collection_total(A2003,100000000)</f>
        <v>5.9126000000000003</v>
      </c>
      <c r="AA2003" s="2">
        <f>[1]!s_val_pe_ttm(A2003,E2003)</f>
        <v>82.614944458007813</v>
      </c>
      <c r="AB2003" s="5">
        <f>[1]!s_info_zjtxornot1(A2003,"")</f>
        <v>0</v>
      </c>
      <c r="AC2003" s="22" t="str">
        <f>[1]!s_info_nature1(A2003,"")</f>
        <v>民营企业</v>
      </c>
      <c r="AD2003" s="6" t="str">
        <f>[1]!s_info_city(A2003)</f>
        <v>北京市</v>
      </c>
      <c r="AE2003" s="6" t="str">
        <f>[1]!s_info_province(A2003)</f>
        <v>北京</v>
      </c>
      <c r="AF2003">
        <v>116.40528500000001</v>
      </c>
      <c r="AG2003">
        <v>39.904989</v>
      </c>
    </row>
    <row r="2004" spans="1:33" x14ac:dyDescent="0.3">
      <c r="A2004" s="12" t="s">
        <v>4534</v>
      </c>
      <c r="B2004" s="12" t="s">
        <v>4535</v>
      </c>
      <c r="C2004" s="16" t="str">
        <f>[1]!s_info_mkt(A2004)</f>
        <v>主板</v>
      </c>
      <c r="D2004" s="16" t="str">
        <f>[1]!s_ipo_listeddate(A2004)</f>
        <v>2010-07-16</v>
      </c>
      <c r="E2004" s="16" t="str">
        <f>[1]!lastradeday_s("000002","")</f>
        <v>2026-06-22</v>
      </c>
      <c r="F2004" s="16" t="str">
        <f>[1]!s_info_industry_csrc2023(A2004,"",3)</f>
        <v>计算机、通信和其他电子设备制造业</v>
      </c>
      <c r="G2004" s="16" t="str">
        <f>[1]!s_info_industry_csrc2023(A2004,"",1)</f>
        <v>制造业</v>
      </c>
      <c r="H2004" s="16">
        <f>[1]!s_is(A2004,83,"FY","YTD","20251231",1,"",100000000)</f>
        <v>46.188280603100004</v>
      </c>
      <c r="I2004" s="16">
        <f>[1]!s_is(A2004,83,"FY","YTD","20241231",1,"",100000000)</f>
        <v>26.775851127300001</v>
      </c>
      <c r="J2004" s="16">
        <f t="shared" si="93"/>
        <v>0.72499766239018126</v>
      </c>
      <c r="K2004" s="16">
        <f>[1]!s_is(A2004,61,"FY","YTD","20251231",1,"",100000000)</f>
        <v>6.8619253033000005</v>
      </c>
      <c r="L2004" s="16">
        <f>[1]!s_is(A2004,61,"FY","YTD","20241231",1,"",100000000)</f>
        <v>-4.4718666761000003</v>
      </c>
      <c r="M2004" s="16">
        <f t="shared" si="94"/>
        <v>2.534465537618491</v>
      </c>
      <c r="N2004" s="16">
        <f>[1]!s_fa_roe(A2004,"20251231")</f>
        <v>10.2682</v>
      </c>
      <c r="O2004" s="16">
        <f>[1]!s_stmnote_rdexp(A2004,"20251231",1,10000)</f>
        <v>94351.654070999997</v>
      </c>
      <c r="P2004" s="20">
        <f t="shared" si="95"/>
        <v>0.20427617750435903</v>
      </c>
      <c r="Q2004" s="16">
        <f>[1]!s_margin_tradingbalance(A2004,"",10000)</f>
        <v>116596.4148</v>
      </c>
      <c r="R2004" s="16">
        <f>[1]!s_margin_seclendingbalance(A2004,"",10000)</f>
        <v>476.14659999999998</v>
      </c>
      <c r="S2004" s="17">
        <f>[1]!s_val_ev(A2004,"",100000000)</f>
        <v>590.64280373639997</v>
      </c>
      <c r="T2004" s="17">
        <f>[1]!share_freesharesmv(A2004,"",100000000)</f>
        <v>223.74762936720001</v>
      </c>
      <c r="U2004" s="17">
        <f>[1]!s_dq_amount_btin(A2004,E2004,100000000)</f>
        <v>9.1815631799999995</v>
      </c>
      <c r="V2004" s="17">
        <f>[1]!s_dq_turn(A2004,E2004)</f>
        <v>1.9842104791030231</v>
      </c>
      <c r="W2004" s="2">
        <f>[1]!s_pq_amount(A2004,"20260101","",100000000)</f>
        <v>1337.93624153</v>
      </c>
      <c r="X2004" s="2">
        <f>[1]!s_pq_avgamount(A2004,"20260101","",100000000)</f>
        <v>12.163056741181817</v>
      </c>
      <c r="Y2004" s="17">
        <f>[1]!s_ipo_dilutedpe(A2004)</f>
        <v>56.52</v>
      </c>
      <c r="Z2004" s="12">
        <f>[1]!s_ipo_collection_total(A2004,100000000)</f>
        <v>19.5</v>
      </c>
      <c r="AA2004" s="2">
        <f>[1]!s_val_pe_ttm(A2004,E2004)</f>
        <v>60.982284545898438</v>
      </c>
      <c r="AB2004" s="5">
        <f>[1]!s_info_zjtxornot1(A2004,"")</f>
        <v>1</v>
      </c>
      <c r="AC2004" s="22" t="str">
        <f>[1]!s_info_nature1(A2004,"")</f>
        <v>民营企业</v>
      </c>
      <c r="AD2004" s="6" t="str">
        <f>[1]!s_info_city(A2004)</f>
        <v>武汉市</v>
      </c>
      <c r="AE2004" s="6" t="str">
        <f>[1]!s_info_province(A2004)</f>
        <v>湖北省</v>
      </c>
      <c r="AF2004">
        <v>114.29857199999999</v>
      </c>
      <c r="AG2004">
        <v>30.584354999999999</v>
      </c>
    </row>
    <row r="2005" spans="1:33" x14ac:dyDescent="0.3">
      <c r="A2005" s="12" t="s">
        <v>4536</v>
      </c>
      <c r="B2005" s="12" t="s">
        <v>4537</v>
      </c>
      <c r="C2005" s="16" t="str">
        <f>[1]!s_info_mkt(A2005)</f>
        <v>主板</v>
      </c>
      <c r="D2005" s="16" t="str">
        <f>[1]!s_ipo_listeddate(A2005)</f>
        <v>2023-03-13</v>
      </c>
      <c r="E2005" s="16" t="str">
        <f>[1]!lastradeday_s("000002","")</f>
        <v>2026-06-22</v>
      </c>
      <c r="F2005" s="16" t="str">
        <f>[1]!s_info_industry_csrc2023(A2005,"",3)</f>
        <v>专业技术服务业</v>
      </c>
      <c r="G2005" s="16" t="str">
        <f>[1]!s_info_industry_csrc2023(A2005,"",1)</f>
        <v>科学研究和技术服务业</v>
      </c>
      <c r="H2005" s="16">
        <f>[1]!s_is(A2005,83,"FY","YTD","20251231",1,"",100000000)</f>
        <v>50.001814231899999</v>
      </c>
      <c r="I2005" s="16">
        <f>[1]!s_is(A2005,83,"FY","YTD","20241231",1,"",100000000)</f>
        <v>41.515267255600001</v>
      </c>
      <c r="J2005" s="16">
        <f t="shared" si="93"/>
        <v>0.20441990470759275</v>
      </c>
      <c r="K2005" s="16">
        <f>[1]!s_is(A2005,61,"FY","YTD","20251231",1,"",100000000)</f>
        <v>3.6811930176000001</v>
      </c>
      <c r="L2005" s="16">
        <f>[1]!s_is(A2005,61,"FY","YTD","20241231",1,"",100000000)</f>
        <v>3.4257615662999998</v>
      </c>
      <c r="M2005" s="16">
        <f t="shared" si="94"/>
        <v>7.4561946696097545E-2</v>
      </c>
      <c r="N2005" s="16">
        <f>[1]!s_fa_roe(A2005,"20251231")</f>
        <v>9.8795000000000002</v>
      </c>
      <c r="O2005" s="16">
        <f>[1]!s_stmnote_rdexp(A2005,"20251231",1,10000)</f>
        <v>34199.812488999996</v>
      </c>
      <c r="P2005" s="20">
        <f t="shared" si="95"/>
        <v>6.8397143212418299E-2</v>
      </c>
      <c r="Q2005" s="16">
        <f>[1]!s_margin_tradingbalance(A2005,"",10000)</f>
        <v>0</v>
      </c>
      <c r="R2005" s="16">
        <f>[1]!s_margin_seclendingbalance(A2005,"",10000)</f>
        <v>0</v>
      </c>
      <c r="S2005" s="17">
        <f>[1]!s_val_ev(A2005,"",100000000)</f>
        <v>55.085332646399991</v>
      </c>
      <c r="T2005" s="17">
        <f>[1]!share_freesharesmv(A2005,"",100000000)</f>
        <v>12.6657306048</v>
      </c>
      <c r="U2005" s="17">
        <f>[1]!s_dq_amount_btin(A2005,E2005,100000000)</f>
        <v>0.20505222000000001</v>
      </c>
      <c r="V2005" s="17">
        <f>[1]!s_dq_turn(A2005,E2005)</f>
        <v>0.38321198483623398</v>
      </c>
      <c r="W2005" s="2">
        <f>[1]!s_pq_amount(A2005,"20260101","",100000000)</f>
        <v>37.754899430000002</v>
      </c>
      <c r="X2005" s="2">
        <f>[1]!s_pq_avgamount(A2005,"20260101","",100000000)</f>
        <v>0.34322635845454547</v>
      </c>
      <c r="Y2005" s="17">
        <f>[1]!s_ipo_dilutedpe(A2005)</f>
        <v>22.99</v>
      </c>
      <c r="Z2005" s="12">
        <f>[1]!s_ipo_collection_total(A2005,100000000)</f>
        <v>6.3085000000000004</v>
      </c>
      <c r="AA2005" s="2">
        <f>[1]!s_val_pe_ttm(A2005,E2005)</f>
        <v>14.761814117431641</v>
      </c>
      <c r="AB2005" s="5">
        <f>[1]!s_info_zjtxornot1(A2005,"")</f>
        <v>0</v>
      </c>
      <c r="AC2005" s="22" t="str">
        <f>[1]!s_info_nature1(A2005,"")</f>
        <v>地方国有企业</v>
      </c>
      <c r="AD2005" s="6" t="str">
        <f>[1]!s_info_city(A2005)</f>
        <v>上海市</v>
      </c>
      <c r="AE2005" s="6" t="str">
        <f>[1]!s_info_province(A2005)</f>
        <v>上海</v>
      </c>
      <c r="AF2005">
        <v>121.472644</v>
      </c>
      <c r="AG2005">
        <v>31.231705999999999</v>
      </c>
    </row>
    <row r="2006" spans="1:33" x14ac:dyDescent="0.3">
      <c r="A2006" s="12" t="s">
        <v>4538</v>
      </c>
      <c r="B2006" s="12" t="s">
        <v>4539</v>
      </c>
      <c r="C2006" s="16" t="str">
        <f>[1]!s_info_mkt(A2006)</f>
        <v>主板</v>
      </c>
      <c r="D2006" s="16" t="str">
        <f>[1]!s_ipo_listeddate(A2006)</f>
        <v>2015-04-22</v>
      </c>
      <c r="E2006" s="16" t="str">
        <f>[1]!lastradeday_s("000002","")</f>
        <v>2026-06-22</v>
      </c>
      <c r="F2006" s="16" t="str">
        <f>[1]!s_info_industry_csrc2023(A2006,"",3)</f>
        <v>计算机、通信和其他电子设备制造业</v>
      </c>
      <c r="G2006" s="16" t="str">
        <f>[1]!s_info_industry_csrc2023(A2006,"",1)</f>
        <v>制造业</v>
      </c>
      <c r="H2006" s="16">
        <f>[1]!s_is(A2006,83,"FY","YTD","20251231",1,"",100000000)</f>
        <v>30.017356450000001</v>
      </c>
      <c r="I2006" s="16">
        <f>[1]!s_is(A2006,83,"FY","YTD","20241231",1,"",100000000)</f>
        <v>25.288847857899999</v>
      </c>
      <c r="J2006" s="16">
        <f t="shared" si="93"/>
        <v>0.18697999286760147</v>
      </c>
      <c r="K2006" s="16">
        <f>[1]!s_is(A2006,61,"FY","YTD","20251231",1,"",100000000)</f>
        <v>7.1011630155999992</v>
      </c>
      <c r="L2006" s="16">
        <f>[1]!s_is(A2006,61,"FY","YTD","20241231",1,"",100000000)</f>
        <v>5.8425394144000009</v>
      </c>
      <c r="M2006" s="16">
        <f t="shared" si="94"/>
        <v>0.21542406681894033</v>
      </c>
      <c r="N2006" s="16">
        <f>[1]!s_fa_roe(A2006,"20251231")</f>
        <v>27.803899999999999</v>
      </c>
      <c r="O2006" s="16">
        <f>[1]!s_stmnote_rdexp(A2006,"20251231",1,10000)</f>
        <v>21252.076163999998</v>
      </c>
      <c r="P2006" s="20">
        <f t="shared" si="95"/>
        <v>7.0799293066994909E-2</v>
      </c>
      <c r="Q2006" s="16">
        <f>[1]!s_margin_tradingbalance(A2006,"",10000)</f>
        <v>21451.600999999999</v>
      </c>
      <c r="R2006" s="16">
        <f>[1]!s_margin_seclendingbalance(A2006,"",10000)</f>
        <v>116.45399999999999</v>
      </c>
      <c r="S2006" s="17">
        <f>[1]!s_val_ev(A2006,"",100000000)</f>
        <v>162.24993851689999</v>
      </c>
      <c r="T2006" s="17">
        <f>[1]!share_freesharesmv(A2006,"",100000000)</f>
        <v>35.029849415699999</v>
      </c>
      <c r="U2006" s="17">
        <f>[1]!s_dq_amount_btin(A2006,E2006,100000000)</f>
        <v>1.7454344500000001</v>
      </c>
      <c r="V2006" s="17">
        <f>[1]!s_dq_turn(A2006,E2006)</f>
        <v>1.0911412064724266</v>
      </c>
      <c r="W2006" s="2">
        <f>[1]!s_pq_amount(A2006,"20260101","",100000000)</f>
        <v>211.67429380999999</v>
      </c>
      <c r="X2006" s="2">
        <f>[1]!s_pq_avgamount(A2006,"20260101","",100000000)</f>
        <v>1.9243117619090908</v>
      </c>
      <c r="Y2006" s="17">
        <f>[1]!s_ipo_dilutedpe(A2006)</f>
        <v>22.98</v>
      </c>
      <c r="Z2006" s="12">
        <f>[1]!s_ipo_collection_total(A2006,100000000)</f>
        <v>5.6966999999999999</v>
      </c>
      <c r="AA2006" s="2">
        <f>[1]!s_val_pe_ttm(A2006,E2006)</f>
        <v>20.810144424438477</v>
      </c>
      <c r="AB2006" s="5">
        <f>[1]!s_info_zjtxornot1(A2006,"")</f>
        <v>1</v>
      </c>
      <c r="AC2006" s="22" t="str">
        <f>[1]!s_info_nature1(A2006,"")</f>
        <v>地方国有企业</v>
      </c>
      <c r="AD2006" s="6" t="str">
        <f>[1]!s_info_city(A2006)</f>
        <v>北京市</v>
      </c>
      <c r="AE2006" s="6" t="str">
        <f>[1]!s_info_province(A2006)</f>
        <v>北京</v>
      </c>
      <c r="AF2006">
        <v>116.40528500000001</v>
      </c>
      <c r="AG2006">
        <v>39.904989</v>
      </c>
    </row>
    <row r="2007" spans="1:33" x14ac:dyDescent="0.3">
      <c r="A2007" s="12" t="s">
        <v>4540</v>
      </c>
      <c r="B2007" s="12" t="s">
        <v>4541</v>
      </c>
      <c r="C2007" s="16" t="str">
        <f>[1]!s_info_mkt(A2007)</f>
        <v>创业板</v>
      </c>
      <c r="D2007" s="16" t="str">
        <f>[1]!s_ipo_listeddate(A2007)</f>
        <v>2017-11-01</v>
      </c>
      <c r="E2007" s="16" t="str">
        <f>[1]!lastradeday_s("000002","")</f>
        <v>2026-06-22</v>
      </c>
      <c r="F2007" s="16" t="str">
        <f>[1]!s_info_industry_csrc2023(A2007,"",3)</f>
        <v>电气机械和器材制造业</v>
      </c>
      <c r="G2007" s="16" t="str">
        <f>[1]!s_info_industry_csrc2023(A2007,"",1)</f>
        <v>制造业</v>
      </c>
      <c r="H2007" s="16">
        <f>[1]!s_is(A2007,83,"FY","YTD","20251231",1,"",100000000)</f>
        <v>4.0232401974999998</v>
      </c>
      <c r="I2007" s="16">
        <f>[1]!s_is(A2007,83,"FY","YTD","20241231",1,"",100000000)</f>
        <v>2.5369737631000002</v>
      </c>
      <c r="J2007" s="16">
        <f t="shared" si="93"/>
        <v>0.58584225663567313</v>
      </c>
      <c r="K2007" s="16">
        <f>[1]!s_is(A2007,61,"FY","YTD","20251231",1,"",100000000)</f>
        <v>-0.94555540510000002</v>
      </c>
      <c r="L2007" s="16">
        <f>[1]!s_is(A2007,61,"FY","YTD","20241231",1,"",100000000)</f>
        <v>-0.89655352420000001</v>
      </c>
      <c r="M2007" s="16">
        <f t="shared" si="94"/>
        <v>-5.4655834344887196E-2</v>
      </c>
      <c r="N2007" s="16">
        <f>[1]!s_fa_roe(A2007,"20251231")</f>
        <v>-18.583300000000001</v>
      </c>
      <c r="O2007" s="16">
        <f>[1]!s_stmnote_rdexp(A2007,"20251231",1,10000)</f>
        <v>6575.6357280000002</v>
      </c>
      <c r="P2007" s="20">
        <f t="shared" si="95"/>
        <v>0.16344129122805126</v>
      </c>
      <c r="Q2007" s="16">
        <f>[1]!s_margin_tradingbalance(A2007,"",10000)</f>
        <v>0</v>
      </c>
      <c r="R2007" s="16">
        <f>[1]!s_margin_seclendingbalance(A2007,"",10000)</f>
        <v>0</v>
      </c>
      <c r="S2007" s="17">
        <f>[1]!s_val_ev(A2007,"",100000000)</f>
        <v>22.427250453000003</v>
      </c>
      <c r="T2007" s="17">
        <f>[1]!share_freesharesmv(A2007,"",100000000)</f>
        <v>8.1951939846000013</v>
      </c>
      <c r="U2007" s="17">
        <f>[1]!s_dq_amount_btin(A2007,E2007,100000000)</f>
        <v>0.64269849000000001</v>
      </c>
      <c r="V2007" s="17">
        <f>[1]!s_dq_turn(A2007,E2007)</f>
        <v>5.4218352159169347</v>
      </c>
      <c r="W2007" s="2">
        <f>[1]!s_pq_amount(A2007,"20260101","",100000000)</f>
        <v>88.248127010000005</v>
      </c>
      <c r="X2007" s="2">
        <f>[1]!s_pq_avgamount(A2007,"20260101","",100000000)</f>
        <v>0.80225570009090919</v>
      </c>
      <c r="Y2007" s="17">
        <f>[1]!s_ipo_dilutedpe(A2007)</f>
        <v>21.95</v>
      </c>
      <c r="Z2007" s="12">
        <f>[1]!s_ipo_collection_total(A2007,100000000)</f>
        <v>5.3510156249999996</v>
      </c>
      <c r="AA2007" s="2">
        <f>[1]!s_val_pe_ttm(A2007,E2007)</f>
        <v>-21.476678848266602</v>
      </c>
      <c r="AB2007" s="5">
        <f>[1]!s_info_zjtxornot1(A2007,"")</f>
        <v>0</v>
      </c>
      <c r="AC2007" s="22" t="str">
        <f>[1]!s_info_nature1(A2007,"")</f>
        <v>民营企业</v>
      </c>
      <c r="AD2007" s="6" t="str">
        <f>[1]!s_info_city(A2007)</f>
        <v>深圳市</v>
      </c>
      <c r="AE2007" s="6" t="str">
        <f>[1]!s_info_province(A2007)</f>
        <v>广东省</v>
      </c>
      <c r="AF2007">
        <v>114.085947</v>
      </c>
      <c r="AG2007">
        <v>22.547000000000001</v>
      </c>
    </row>
    <row r="2008" spans="1:33" x14ac:dyDescent="0.3">
      <c r="A2008" s="12" t="s">
        <v>4542</v>
      </c>
      <c r="B2008" s="12" t="s">
        <v>4543</v>
      </c>
      <c r="C2008" s="16" t="str">
        <f>[1]!s_info_mkt(A2008)</f>
        <v>主板</v>
      </c>
      <c r="D2008" s="16" t="str">
        <f>[1]!s_ipo_listeddate(A2008)</f>
        <v>2017-05-19</v>
      </c>
      <c r="E2008" s="16" t="str">
        <f>[1]!lastradeday_s("000002","")</f>
        <v>2026-06-22</v>
      </c>
      <c r="F2008" s="16" t="str">
        <f>[1]!s_info_industry_csrc2023(A2008,"",3)</f>
        <v>汽车制造业</v>
      </c>
      <c r="G2008" s="16" t="str">
        <f>[1]!s_info_industry_csrc2023(A2008,"",1)</f>
        <v>制造业</v>
      </c>
      <c r="H2008" s="16">
        <f>[1]!s_is(A2008,83,"FY","YTD","20251231",1,"",100000000)</f>
        <v>87.472787624299997</v>
      </c>
      <c r="I2008" s="16">
        <f>[1]!s_is(A2008,83,"FY","YTD","20241231",1,"",100000000)</f>
        <v>70.248682942000002</v>
      </c>
      <c r="J2008" s="16">
        <f t="shared" si="93"/>
        <v>0.24518758161659582</v>
      </c>
      <c r="K2008" s="16">
        <f>[1]!s_is(A2008,61,"FY","YTD","20251231",1,"",100000000)</f>
        <v>2.1267420337999998</v>
      </c>
      <c r="L2008" s="16">
        <f>[1]!s_is(A2008,61,"FY","YTD","20241231",1,"",100000000)</f>
        <v>3.0255015420999998</v>
      </c>
      <c r="M2008" s="16">
        <f t="shared" si="94"/>
        <v>-0.29706132877267394</v>
      </c>
      <c r="N2008" s="16">
        <f>[1]!s_fa_roe(A2008,"20251231")</f>
        <v>6.5949999999999998</v>
      </c>
      <c r="O2008" s="16">
        <f>[1]!s_stmnote_rdexp(A2008,"20251231",1,10000)</f>
        <v>63256.314496999999</v>
      </c>
      <c r="P2008" s="20">
        <f t="shared" si="95"/>
        <v>7.2315420846868442E-2</v>
      </c>
      <c r="Q2008" s="16">
        <f>[1]!s_margin_tradingbalance(A2008,"",10000)</f>
        <v>36275.115400000002</v>
      </c>
      <c r="R2008" s="16">
        <f>[1]!s_margin_seclendingbalance(A2008,"",10000)</f>
        <v>123.7304</v>
      </c>
      <c r="S2008" s="17">
        <f>[1]!s_val_ev(A2008,"",100000000)</f>
        <v>61.767795952200004</v>
      </c>
      <c r="T2008" s="17">
        <f>[1]!share_freesharesmv(A2008,"",100000000)</f>
        <v>42.622512067199999</v>
      </c>
      <c r="U2008" s="17">
        <f>[1]!s_dq_amount_btin(A2008,E2008,100000000)</f>
        <v>1.06153393</v>
      </c>
      <c r="V2008" s="17">
        <f>[1]!s_dq_turn(A2008,E2008)</f>
        <v>1.7698273055994365</v>
      </c>
      <c r="W2008" s="2">
        <f>[1]!s_pq_amount(A2008,"20260101","",100000000)</f>
        <v>137.14277763000001</v>
      </c>
      <c r="X2008" s="2">
        <f>[1]!s_pq_avgamount(A2008,"20260101","",100000000)</f>
        <v>1.2467525239090909</v>
      </c>
      <c r="Y2008" s="17">
        <f>[1]!s_ipo_dilutedpe(A2008)</f>
        <v>21.66</v>
      </c>
      <c r="Z2008" s="12">
        <f>[1]!s_ipo_collection_total(A2008,100000000)</f>
        <v>6.6963359999999996</v>
      </c>
      <c r="AA2008" s="2">
        <f>[1]!s_val_pe_ttm(A2008,E2008)</f>
        <v>32.681850433349609</v>
      </c>
      <c r="AB2008" s="5">
        <f>[1]!s_info_zjtxornot1(A2008,"")</f>
        <v>1</v>
      </c>
      <c r="AC2008" s="22" t="str">
        <f>[1]!s_info_nature1(A2008,"")</f>
        <v>民营企业</v>
      </c>
      <c r="AD2008" s="6" t="str">
        <f>[1]!s_info_city(A2008)</f>
        <v>上海市</v>
      </c>
      <c r="AE2008" s="6" t="str">
        <f>[1]!s_info_province(A2008)</f>
        <v>上海</v>
      </c>
      <c r="AF2008">
        <v>121.472644</v>
      </c>
      <c r="AG2008">
        <v>31.231705999999999</v>
      </c>
    </row>
    <row r="2009" spans="1:33" x14ac:dyDescent="0.3">
      <c r="A2009" s="12" t="s">
        <v>4544</v>
      </c>
      <c r="B2009" s="12" t="s">
        <v>4545</v>
      </c>
      <c r="C2009" s="16" t="str">
        <f>[1]!s_info_mkt(A2009)</f>
        <v>科创板</v>
      </c>
      <c r="D2009" s="16" t="str">
        <f>[1]!s_ipo_listeddate(A2009)</f>
        <v>2021-07-26</v>
      </c>
      <c r="E2009" s="16" t="str">
        <f>[1]!lastradeday_s("000002","")</f>
        <v>2026-06-22</v>
      </c>
      <c r="F2009" s="16" t="str">
        <f>[1]!s_info_industry_csrc2023(A2009,"",3)</f>
        <v>仪器仪表制造业</v>
      </c>
      <c r="G2009" s="16" t="str">
        <f>[1]!s_info_industry_csrc2023(A2009,"",1)</f>
        <v>制造业</v>
      </c>
      <c r="H2009" s="16">
        <f>[1]!s_is(A2009,83,"FY","YTD","20251231",1,"",100000000)</f>
        <v>6.4559802246000002</v>
      </c>
      <c r="I2009" s="16">
        <f>[1]!s_is(A2009,83,"FY","YTD","20241231",1,"",100000000)</f>
        <v>5.8373119347999998</v>
      </c>
      <c r="J2009" s="16">
        <f t="shared" si="93"/>
        <v>0.10598513437524515</v>
      </c>
      <c r="K2009" s="16">
        <f>[1]!s_is(A2009,61,"FY","YTD","20251231",1,"",100000000)</f>
        <v>0.84250661700000007</v>
      </c>
      <c r="L2009" s="16">
        <f>[1]!s_is(A2009,61,"FY","YTD","20241231",1,"",100000000)</f>
        <v>1.0752257193999999</v>
      </c>
      <c r="M2009" s="16">
        <f t="shared" si="94"/>
        <v>-0.21643744025195222</v>
      </c>
      <c r="N2009" s="16">
        <f>[1]!s_fa_roe(A2009,"20251231")</f>
        <v>7.8243999999999998</v>
      </c>
      <c r="O2009" s="16">
        <f>[1]!s_stmnote_rdexp(A2009,"20251231",1,10000)</f>
        <v>13689.119575999999</v>
      </c>
      <c r="P2009" s="20">
        <f t="shared" si="95"/>
        <v>0.21203781764756183</v>
      </c>
      <c r="Q2009" s="16">
        <f>[1]!s_margin_tradingbalance(A2009,"",10000)</f>
        <v>17973.5311</v>
      </c>
      <c r="R2009" s="16">
        <f>[1]!s_margin_seclendingbalance(A2009,"",10000)</f>
        <v>40.581600000000002</v>
      </c>
      <c r="S2009" s="17">
        <f>[1]!s_val_ev(A2009,"",100000000)</f>
        <v>49.581639775500001</v>
      </c>
      <c r="T2009" s="17">
        <f>[1]!share_freesharesmv(A2009,"",100000000)</f>
        <v>32.172301077</v>
      </c>
      <c r="U2009" s="17">
        <f>[1]!s_dq_amount_btin(A2009,E2009,100000000)</f>
        <v>1.01782777</v>
      </c>
      <c r="V2009" s="17">
        <f>[1]!s_dq_turn(A2009,E2009)</f>
        <v>2.1268765954041133</v>
      </c>
      <c r="W2009" s="2">
        <f>[1]!s_pq_amount(A2009,"20260101","",100000000)</f>
        <v>122.76263960999999</v>
      </c>
      <c r="X2009" s="2">
        <f>[1]!s_pq_avgamount(A2009,"20260101","",100000000)</f>
        <v>1.1160239964545453</v>
      </c>
      <c r="Y2009" s="17">
        <f>[1]!s_ipo_dilutedpe(A2009)</f>
        <v>19.920000000000002</v>
      </c>
      <c r="Z2009" s="12">
        <f>[1]!s_ipo_collection_total(A2009,100000000)</f>
        <v>2.5011559999999999</v>
      </c>
      <c r="AA2009" s="2">
        <f>[1]!s_val_pe_ttm(A2009,E2009)</f>
        <v>73.114547729492188</v>
      </c>
      <c r="AB2009" s="5">
        <f>[1]!s_info_zjtxornot1(A2009,"")</f>
        <v>1</v>
      </c>
      <c r="AC2009" s="22" t="str">
        <f>[1]!s_info_nature1(A2009,"")</f>
        <v>民营企业</v>
      </c>
      <c r="AD2009" s="6" t="str">
        <f>[1]!s_info_city(A2009)</f>
        <v>合肥市</v>
      </c>
      <c r="AE2009" s="6" t="str">
        <f>[1]!s_info_province(A2009)</f>
        <v>安徽省</v>
      </c>
      <c r="AF2009">
        <v>117.28304199999999</v>
      </c>
      <c r="AG2009">
        <v>31.861190000000001</v>
      </c>
    </row>
    <row r="2010" spans="1:33" x14ac:dyDescent="0.3">
      <c r="A2010" s="12" t="s">
        <v>4546</v>
      </c>
      <c r="B2010" s="12" t="s">
        <v>4547</v>
      </c>
      <c r="C2010" s="16" t="str">
        <f>[1]!s_info_mkt(A2010)</f>
        <v>主板</v>
      </c>
      <c r="D2010" s="16" t="str">
        <f>[1]!s_ipo_listeddate(A2010)</f>
        <v>2017-06-13</v>
      </c>
      <c r="E2010" s="16" t="str">
        <f>[1]!lastradeday_s("000002","")</f>
        <v>2026-06-22</v>
      </c>
      <c r="F2010" s="16" t="str">
        <f>[1]!s_info_industry_csrc2023(A2010,"",3)</f>
        <v>汽车制造业</v>
      </c>
      <c r="G2010" s="16" t="str">
        <f>[1]!s_info_industry_csrc2023(A2010,"",1)</f>
        <v>制造业</v>
      </c>
      <c r="H2010" s="16">
        <f>[1]!s_is(A2010,83,"FY","YTD","20251231",1,"",100000000)</f>
        <v>9.1269210875999995</v>
      </c>
      <c r="I2010" s="16">
        <f>[1]!s_is(A2010,83,"FY","YTD","20241231",1,"",100000000)</f>
        <v>9.076726110700001</v>
      </c>
      <c r="J2010" s="16">
        <f t="shared" si="93"/>
        <v>5.5300750830000744E-3</v>
      </c>
      <c r="K2010" s="16">
        <f>[1]!s_is(A2010,61,"FY","YTD","20251231",1,"",100000000)</f>
        <v>-5.8033971900000002E-2</v>
      </c>
      <c r="L2010" s="16">
        <f>[1]!s_is(A2010,61,"FY","YTD","20241231",1,"",100000000)</f>
        <v>0.33247453970000002</v>
      </c>
      <c r="M2010" s="16">
        <f t="shared" si="94"/>
        <v>-1.1745516271783261</v>
      </c>
      <c r="N2010" s="16">
        <f>[1]!s_fa_roe(A2010,"20251231")</f>
        <v>-0.41639999999999999</v>
      </c>
      <c r="O2010" s="16">
        <f>[1]!s_stmnote_rdexp(A2010,"20251231",1,10000)</f>
        <v>3374.1907070000002</v>
      </c>
      <c r="P2010" s="20">
        <f t="shared" si="95"/>
        <v>3.6969649179768159E-2</v>
      </c>
      <c r="Q2010" s="16">
        <f>[1]!s_margin_tradingbalance(A2010,"",10000)</f>
        <v>0</v>
      </c>
      <c r="R2010" s="16">
        <f>[1]!s_margin_seclendingbalance(A2010,"",10000)</f>
        <v>0</v>
      </c>
      <c r="S2010" s="17">
        <f>[1]!s_val_ev(A2010,"",100000000)</f>
        <v>47.313208950000003</v>
      </c>
      <c r="T2010" s="17">
        <f>[1]!share_freesharesmv(A2010,"",100000000)</f>
        <v>16.053805950000001</v>
      </c>
      <c r="U2010" s="17">
        <f>[1]!s_dq_amount_btin(A2010,E2010,100000000)</f>
        <v>1.0875534499999999</v>
      </c>
      <c r="V2010" s="17">
        <f>[1]!s_dq_turn(A2010,E2010)</f>
        <v>2.323320853509768</v>
      </c>
      <c r="W2010" s="2">
        <f>[1]!s_pq_amount(A2010,"20260101","",100000000)</f>
        <v>187.06412588000001</v>
      </c>
      <c r="X2010" s="2">
        <f>[1]!s_pq_avgamount(A2010,"20260101","",100000000)</f>
        <v>1.7005829625454545</v>
      </c>
      <c r="Y2010" s="17">
        <f>[1]!s_ipo_dilutedpe(A2010)</f>
        <v>22.98</v>
      </c>
      <c r="Z2010" s="12">
        <f>[1]!s_ipo_collection_total(A2010,100000000)</f>
        <v>5.9676270000000002</v>
      </c>
      <c r="AA2010" s="2">
        <f>[1]!s_val_pe_ttm(A2010,E2010)</f>
        <v>-818.75506591796875</v>
      </c>
      <c r="AB2010" s="5">
        <f>[1]!s_info_zjtxornot1(A2010,"")</f>
        <v>0</v>
      </c>
      <c r="AC2010" s="22" t="str">
        <f>[1]!s_info_nature1(A2010,"")</f>
        <v>民营企业</v>
      </c>
      <c r="AD2010" s="6" t="str">
        <f>[1]!s_info_city(A2010)</f>
        <v>温岭市</v>
      </c>
      <c r="AE2010" s="6" t="str">
        <f>[1]!s_info_province(A2010)</f>
        <v>浙江省</v>
      </c>
      <c r="AF2010">
        <v>121.421046</v>
      </c>
      <c r="AG2010">
        <v>28.400554</v>
      </c>
    </row>
    <row r="2011" spans="1:33" x14ac:dyDescent="0.3">
      <c r="A2011" s="12" t="s">
        <v>4548</v>
      </c>
      <c r="B2011" s="12" t="s">
        <v>4549</v>
      </c>
      <c r="C2011" s="16" t="str">
        <f>[1]!s_info_mkt(A2011)</f>
        <v>创业板</v>
      </c>
      <c r="D2011" s="16" t="str">
        <f>[1]!s_ipo_listeddate(A2011)</f>
        <v>2021-09-24</v>
      </c>
      <c r="E2011" s="16" t="str">
        <f>[1]!lastradeday_s("000002","")</f>
        <v>2026-06-22</v>
      </c>
      <c r="F2011" s="16" t="str">
        <f>[1]!s_info_industry_csrc2023(A2011,"",3)</f>
        <v>金属制品业</v>
      </c>
      <c r="G2011" s="16" t="str">
        <f>[1]!s_info_industry_csrc2023(A2011,"",1)</f>
        <v>制造业</v>
      </c>
      <c r="H2011" s="16">
        <f>[1]!s_is(A2011,83,"FY","YTD","20251231",1,"",100000000)</f>
        <v>18.7672794498</v>
      </c>
      <c r="I2011" s="16">
        <f>[1]!s_is(A2011,83,"FY","YTD","20241231",1,"",100000000)</f>
        <v>13.3634029147</v>
      </c>
      <c r="J2011" s="16">
        <f t="shared" si="93"/>
        <v>0.40437877759082097</v>
      </c>
      <c r="K2011" s="16">
        <f>[1]!s_is(A2011,61,"FY","YTD","20251231",1,"",100000000)</f>
        <v>0.51201674500000005</v>
      </c>
      <c r="L2011" s="16">
        <f>[1]!s_is(A2011,61,"FY","YTD","20241231",1,"",100000000)</f>
        <v>0.33352041869999999</v>
      </c>
      <c r="M2011" s="16">
        <f t="shared" si="94"/>
        <v>0.53518860103301991</v>
      </c>
      <c r="N2011" s="16">
        <f>[1]!s_fa_roe(A2011,"20251231")</f>
        <v>3.2965</v>
      </c>
      <c r="O2011" s="16">
        <f>[1]!s_stmnote_rdexp(A2011,"20251231",1,10000)</f>
        <v>5858.94416</v>
      </c>
      <c r="P2011" s="20">
        <f t="shared" si="95"/>
        <v>3.1218931735267779E-2</v>
      </c>
      <c r="Q2011" s="16">
        <f>[1]!s_margin_tradingbalance(A2011,"",10000)</f>
        <v>8887.4678000000004</v>
      </c>
      <c r="R2011" s="16">
        <f>[1]!s_margin_seclendingbalance(A2011,"",10000)</f>
        <v>22.675000000000001</v>
      </c>
      <c r="S2011" s="17">
        <f>[1]!s_val_ev(A2011,"",100000000)</f>
        <v>19.098012491999999</v>
      </c>
      <c r="T2011" s="17">
        <f>[1]!share_freesharesmv(A2011,"",100000000)</f>
        <v>11.436351492</v>
      </c>
      <c r="U2011" s="17">
        <f>[1]!s_dq_amount_btin(A2011,E2011,100000000)</f>
        <v>0.39481413999999998</v>
      </c>
      <c r="V2011" s="17">
        <f>[1]!s_dq_turn(A2011,E2011)</f>
        <v>2.2965400286441517</v>
      </c>
      <c r="W2011" s="2">
        <f>[1]!s_pq_amount(A2011,"20260101","",100000000)</f>
        <v>99.339091909999993</v>
      </c>
      <c r="X2011" s="2">
        <f>[1]!s_pq_avgamount(A2011,"20260101","",100000000)</f>
        <v>0.9030826537272727</v>
      </c>
      <c r="Y2011" s="17">
        <f>[1]!s_ipo_dilutedpe(A2011)</f>
        <v>14.88</v>
      </c>
      <c r="Z2011" s="12">
        <f>[1]!s_ipo_collection_total(A2011,100000000)</f>
        <v>3.6644399999999999</v>
      </c>
      <c r="AA2011" s="2">
        <f>[1]!s_val_pe_ttm(A2011,E2011)</f>
        <v>51.317035675048828</v>
      </c>
      <c r="AB2011" s="5">
        <f>[1]!s_info_zjtxornot1(A2011,"")</f>
        <v>1</v>
      </c>
      <c r="AC2011" s="22" t="str">
        <f>[1]!s_info_nature1(A2011,"")</f>
        <v>民营企业</v>
      </c>
      <c r="AD2011" s="6" t="str">
        <f>[1]!s_info_city(A2011)</f>
        <v>张家港市</v>
      </c>
      <c r="AE2011" s="6" t="str">
        <f>[1]!s_info_province(A2011)</f>
        <v>江苏省</v>
      </c>
      <c r="AF2011">
        <v>120.627279</v>
      </c>
      <c r="AG2011">
        <v>31.907812</v>
      </c>
    </row>
    <row r="2012" spans="1:33" x14ac:dyDescent="0.3">
      <c r="A2012" s="12" t="s">
        <v>4550</v>
      </c>
      <c r="B2012" s="12" t="s">
        <v>4551</v>
      </c>
      <c r="C2012" s="16" t="str">
        <f>[1]!s_info_mkt(A2012)</f>
        <v>主板</v>
      </c>
      <c r="D2012" s="16" t="str">
        <f>[1]!s_ipo_listeddate(A2012)</f>
        <v>2008-02-18</v>
      </c>
      <c r="E2012" s="16" t="str">
        <f>[1]!lastradeday_s("000002","")</f>
        <v>2026-06-22</v>
      </c>
      <c r="F2012" s="16" t="str">
        <f>[1]!s_info_industry_csrc2023(A2012,"",3)</f>
        <v>计算机、通信和其他电子设备制造业</v>
      </c>
      <c r="G2012" s="16" t="str">
        <f>[1]!s_info_industry_csrc2023(A2012,"",1)</f>
        <v>制造业</v>
      </c>
      <c r="H2012" s="16">
        <f>[1]!s_is(A2012,83,"FY","YTD","20251231",1,"",100000000)</f>
        <v>3.4740989013999997</v>
      </c>
      <c r="I2012" s="16">
        <f>[1]!s_is(A2012,83,"FY","YTD","20241231",1,"",100000000)</f>
        <v>2.7482692681000001</v>
      </c>
      <c r="J2012" s="16">
        <f t="shared" si="93"/>
        <v>0.2641042643546343</v>
      </c>
      <c r="K2012" s="16">
        <f>[1]!s_is(A2012,61,"FY","YTD","20251231",1,"",100000000)</f>
        <v>-2.2388461927000001</v>
      </c>
      <c r="L2012" s="16">
        <f>[1]!s_is(A2012,61,"FY","YTD","20241231",1,"",100000000)</f>
        <v>-3.8404635064999999</v>
      </c>
      <c r="M2012" s="16">
        <f t="shared" si="94"/>
        <v>0.41703750369955506</v>
      </c>
      <c r="N2012" s="16">
        <f>[1]!s_fa_roe(A2012,"20251231")</f>
        <v>-15.7113</v>
      </c>
      <c r="O2012" s="16">
        <f>[1]!s_stmnote_rdexp(A2012,"20251231",1,10000)</f>
        <v>14972.663294999998</v>
      </c>
      <c r="P2012" s="20">
        <f t="shared" si="95"/>
        <v>0.43097976539949057</v>
      </c>
      <c r="Q2012" s="16">
        <f>[1]!s_margin_tradingbalance(A2012,"",10000)</f>
        <v>32458.3498</v>
      </c>
      <c r="R2012" s="16">
        <f>[1]!s_margin_seclendingbalance(A2012,"",10000)</f>
        <v>36.028799999999997</v>
      </c>
      <c r="S2012" s="17">
        <f>[1]!s_val_ev(A2012,"",100000000)</f>
        <v>90.697397080500011</v>
      </c>
      <c r="T2012" s="17">
        <f>[1]!share_freesharesmv(A2012,"",100000000)</f>
        <v>66.414097622999989</v>
      </c>
      <c r="U2012" s="17">
        <f>[1]!s_dq_amount_btin(A2012,E2012,100000000)</f>
        <v>1.05767827</v>
      </c>
      <c r="V2012" s="17">
        <f>[1]!s_dq_turn(A2012,E2012)</f>
        <v>1.463448221565147</v>
      </c>
      <c r="W2012" s="2">
        <f>[1]!s_pq_amount(A2012,"20260101","",100000000)</f>
        <v>100.80234512</v>
      </c>
      <c r="X2012" s="2">
        <f>[1]!s_pq_avgamount(A2012,"20260101","",100000000)</f>
        <v>0.91638495563636357</v>
      </c>
      <c r="Y2012" s="17">
        <f>[1]!s_ipo_dilutedpe(A2012)</f>
        <v>29.96</v>
      </c>
      <c r="Z2012" s="12">
        <f>[1]!s_ipo_collection_total(A2012,100000000)</f>
        <v>1.7</v>
      </c>
      <c r="AA2012" s="2">
        <f>[1]!s_val_pe_ttm(A2012,E2012)</f>
        <v>-39.950729370117188</v>
      </c>
      <c r="AB2012" s="5">
        <f>[1]!s_info_zjtxornot1(A2012,"")</f>
        <v>1</v>
      </c>
      <c r="AC2012" s="22" t="str">
        <f>[1]!s_info_nature1(A2012,"")</f>
        <v>民营企业</v>
      </c>
      <c r="AD2012" s="6" t="str">
        <f>[1]!s_info_city(A2012)</f>
        <v>杭州市</v>
      </c>
      <c r="AE2012" s="6" t="str">
        <f>[1]!s_info_province(A2012)</f>
        <v>浙江省</v>
      </c>
      <c r="AF2012">
        <v>120.153576</v>
      </c>
      <c r="AG2012">
        <v>30.287458999999998</v>
      </c>
    </row>
    <row r="2013" spans="1:33" x14ac:dyDescent="0.3">
      <c r="A2013" s="12" t="s">
        <v>4552</v>
      </c>
      <c r="B2013" s="12" t="s">
        <v>4553</v>
      </c>
      <c r="C2013" s="16" t="str">
        <f>[1]!s_info_mkt(A2013)</f>
        <v>创业板</v>
      </c>
      <c r="D2013" s="16" t="str">
        <f>[1]!s_ipo_listeddate(A2013)</f>
        <v>2020-03-12</v>
      </c>
      <c r="E2013" s="16" t="str">
        <f>[1]!lastradeday_s("000002","")</f>
        <v>2026-06-22</v>
      </c>
      <c r="F2013" s="16" t="str">
        <f>[1]!s_info_industry_csrc2023(A2013,"",3)</f>
        <v>纺织业</v>
      </c>
      <c r="G2013" s="16" t="str">
        <f>[1]!s_info_industry_csrc2023(A2013,"",1)</f>
        <v>制造业</v>
      </c>
      <c r="H2013" s="16">
        <f>[1]!s_is(A2013,83,"FY","YTD","20251231",1,"",100000000)</f>
        <v>5.7745751221000008</v>
      </c>
      <c r="I2013" s="16">
        <f>[1]!s_is(A2013,83,"FY","YTD","20241231",1,"",100000000)</f>
        <v>5.9952555400999996</v>
      </c>
      <c r="J2013" s="16">
        <f t="shared" si="93"/>
        <v>-3.680917627679936E-2</v>
      </c>
      <c r="K2013" s="16">
        <f>[1]!s_is(A2013,61,"FY","YTD","20251231",1,"",100000000)</f>
        <v>0.5618392754</v>
      </c>
      <c r="L2013" s="16">
        <f>[1]!s_is(A2013,61,"FY","YTD","20241231",1,"",100000000)</f>
        <v>0.64449510830000001</v>
      </c>
      <c r="M2013" s="16">
        <f t="shared" si="94"/>
        <v>-0.12824896858879697</v>
      </c>
      <c r="N2013" s="16">
        <f>[1]!s_fa_roe(A2013,"20251231")</f>
        <v>6.4275000000000002</v>
      </c>
      <c r="O2013" s="16">
        <f>[1]!s_stmnote_rdexp(A2013,"20251231",1,10000)</f>
        <v>2956.5881890000001</v>
      </c>
      <c r="P2013" s="20">
        <f t="shared" si="95"/>
        <v>5.1200099167205873E-2</v>
      </c>
      <c r="Q2013" s="16">
        <f>[1]!s_margin_tradingbalance(A2013,"",10000)</f>
        <v>0</v>
      </c>
      <c r="R2013" s="16">
        <f>[1]!s_margin_seclendingbalance(A2013,"",10000)</f>
        <v>0</v>
      </c>
      <c r="S2013" s="17">
        <f>[1]!s_val_ev(A2013,"",100000000)</f>
        <v>106.21903949999999</v>
      </c>
      <c r="T2013" s="17">
        <f>[1]!share_freesharesmv(A2013,"",100000000)</f>
        <v>38.632072184999998</v>
      </c>
      <c r="U2013" s="17">
        <f>[1]!s_dq_amount_btin(A2013,E2013,100000000)</f>
        <v>4.5195745499999997</v>
      </c>
      <c r="V2013" s="17">
        <f>[1]!s_dq_turn(A2013,E2013)</f>
        <v>4.7187546957697721</v>
      </c>
      <c r="W2013" s="2">
        <f>[1]!s_pq_amount(A2013,"20260101","",100000000)</f>
        <v>529.26691699000003</v>
      </c>
      <c r="X2013" s="2">
        <f>[1]!s_pq_avgamount(A2013,"20260101","",100000000)</f>
        <v>4.8115174271818182</v>
      </c>
      <c r="Y2013" s="17">
        <f>[1]!s_ipo_dilutedpe(A2013)</f>
        <v>22.99</v>
      </c>
      <c r="Z2013" s="12">
        <f>[1]!s_ipo_collection_total(A2013,100000000)</f>
        <v>3.7479089999999999</v>
      </c>
      <c r="AA2013" s="2">
        <f>[1]!s_val_pe_ttm(A2013,E2013)</f>
        <v>204.77775573730469</v>
      </c>
      <c r="AB2013" s="5">
        <f>[1]!s_info_zjtxornot1(A2013,"")</f>
        <v>0</v>
      </c>
      <c r="AC2013" s="22" t="str">
        <f>[1]!s_info_nature1(A2013,"")</f>
        <v>民营企业</v>
      </c>
      <c r="AD2013" s="6" t="str">
        <f>[1]!s_info_city(A2013)</f>
        <v>苏州市</v>
      </c>
      <c r="AE2013" s="6" t="str">
        <f>[1]!s_info_province(A2013)</f>
        <v>江苏省</v>
      </c>
      <c r="AF2013">
        <v>120.619585</v>
      </c>
      <c r="AG2013">
        <v>31.299378999999998</v>
      </c>
    </row>
    <row r="2014" spans="1:33" x14ac:dyDescent="0.3">
      <c r="A2014" s="12" t="s">
        <v>4554</v>
      </c>
      <c r="B2014" s="12" t="s">
        <v>4555</v>
      </c>
      <c r="C2014" s="16" t="str">
        <f>[1]!s_info_mkt(A2014)</f>
        <v>创业板</v>
      </c>
      <c r="D2014" s="16" t="str">
        <f>[1]!s_ipo_listeddate(A2014)</f>
        <v>2011-06-08</v>
      </c>
      <c r="E2014" s="16" t="str">
        <f>[1]!lastradeday_s("000002","")</f>
        <v>2026-06-22</v>
      </c>
      <c r="F2014" s="16" t="str">
        <f>[1]!s_info_industry_csrc2023(A2014,"",3)</f>
        <v>商务服务业</v>
      </c>
      <c r="G2014" s="16" t="str">
        <f>[1]!s_info_industry_csrc2023(A2014,"",1)</f>
        <v>租赁和商务服务业</v>
      </c>
      <c r="H2014" s="16">
        <f>[1]!s_is(A2014,83,"FY","YTD","20251231",1,"",100000000)</f>
        <v>706.9337570834</v>
      </c>
      <c r="I2014" s="16">
        <f>[1]!s_is(A2014,83,"FY","YTD","20241231",1,"",100000000)</f>
        <v>763.7862314396001</v>
      </c>
      <c r="J2014" s="16">
        <f t="shared" si="93"/>
        <v>-7.443506051299642E-2</v>
      </c>
      <c r="K2014" s="16">
        <f>[1]!s_is(A2014,61,"FY","YTD","20251231",1,"",100000000)</f>
        <v>2.1274933894999997</v>
      </c>
      <c r="L2014" s="16">
        <f>[1]!s_is(A2014,61,"FY","YTD","20241231",1,"",100000000)</f>
        <v>1.6135154731999999</v>
      </c>
      <c r="M2014" s="16">
        <f t="shared" si="94"/>
        <v>0.3185453903833067</v>
      </c>
      <c r="N2014" s="16">
        <f>[1]!s_fa_roe(A2014,"20251231")</f>
        <v>10.189299999999999</v>
      </c>
      <c r="O2014" s="16">
        <f>[1]!s_stmnote_rdexp(A2014,"20251231",1,10000)</f>
        <v>9848.2241969999995</v>
      </c>
      <c r="P2014" s="20">
        <f t="shared" si="95"/>
        <v>1.3930901019115094E-3</v>
      </c>
      <c r="Q2014" s="16">
        <f>[1]!s_margin_tradingbalance(A2014,"",10000)</f>
        <v>55957.748299999999</v>
      </c>
      <c r="R2014" s="16">
        <f>[1]!s_margin_seclendingbalance(A2014,"",10000)</f>
        <v>205.27979999999999</v>
      </c>
      <c r="S2014" s="17">
        <f>[1]!s_val_ev(A2014,"",100000000)</f>
        <v>66.702019126400003</v>
      </c>
      <c r="T2014" s="17">
        <f>[1]!share_freesharesmv(A2014,"",100000000)</f>
        <v>47.205801968000003</v>
      </c>
      <c r="U2014" s="17">
        <f>[1]!s_dq_amount_btin(A2014,E2014,100000000)</f>
        <v>2.0799476499999998</v>
      </c>
      <c r="V2014" s="17">
        <f>[1]!s_dq_turn(A2014,E2014)</f>
        <v>3.3370540068731507</v>
      </c>
      <c r="W2014" s="2">
        <f>[1]!s_pq_amount(A2014,"20260101","",100000000)</f>
        <v>416.84215023000002</v>
      </c>
      <c r="X2014" s="2">
        <f>[1]!s_pq_avgamount(A2014,"20260101","",100000000)</f>
        <v>3.7894740929999999</v>
      </c>
      <c r="Y2014" s="17">
        <f>[1]!s_ipo_dilutedpe(A2014)</f>
        <v>38.33</v>
      </c>
      <c r="Z2014" s="12">
        <f>[1]!s_ipo_collection_total(A2014,100000000)</f>
        <v>2.2999999999999998</v>
      </c>
      <c r="AA2014" s="2">
        <f>[1]!s_val_pe_ttm(A2014,E2014)</f>
        <v>31.184061050415039</v>
      </c>
      <c r="AB2014" s="5">
        <f>[1]!s_info_zjtxornot1(A2014,"")</f>
        <v>0</v>
      </c>
      <c r="AC2014" s="22" t="str">
        <f>[1]!s_info_nature1(A2014,"")</f>
        <v>民营企业</v>
      </c>
      <c r="AD2014" s="6" t="str">
        <f>[1]!s_info_city(A2014)</f>
        <v>上海市</v>
      </c>
      <c r="AE2014" s="6" t="str">
        <f>[1]!s_info_province(A2014)</f>
        <v>上海</v>
      </c>
      <c r="AF2014">
        <v>121.472644</v>
      </c>
      <c r="AG2014">
        <v>31.231705999999999</v>
      </c>
    </row>
    <row r="2015" spans="1:33" x14ac:dyDescent="0.3">
      <c r="A2015" s="12" t="s">
        <v>4556</v>
      </c>
      <c r="B2015" s="12" t="s">
        <v>4557</v>
      </c>
      <c r="C2015" s="16" t="str">
        <f>[1]!s_info_mkt(A2015)</f>
        <v>主板</v>
      </c>
      <c r="D2015" s="16" t="str">
        <f>[1]!s_ipo_listeddate(A2015)</f>
        <v>2007-04-03</v>
      </c>
      <c r="E2015" s="16" t="str">
        <f>[1]!lastradeday_s("000002","")</f>
        <v>2026-06-22</v>
      </c>
      <c r="F2015" s="16" t="str">
        <f>[1]!s_info_industry_csrc2023(A2015,"",3)</f>
        <v>化学原料和化学制品制造业</v>
      </c>
      <c r="G2015" s="16" t="str">
        <f>[1]!s_info_industry_csrc2023(A2015,"",1)</f>
        <v>制造业</v>
      </c>
      <c r="H2015" s="16">
        <f>[1]!s_is(A2015,83,"FY","YTD","20251231",1,"",100000000)</f>
        <v>19.212962428299999</v>
      </c>
      <c r="I2015" s="16">
        <f>[1]!s_is(A2015,83,"FY","YTD","20241231",1,"",100000000)</f>
        <v>19.124379063100001</v>
      </c>
      <c r="J2015" s="16">
        <f t="shared" si="93"/>
        <v>4.6319603322921843E-3</v>
      </c>
      <c r="K2015" s="16">
        <f>[1]!s_is(A2015,61,"FY","YTD","20251231",1,"",100000000)</f>
        <v>2.2544779728000002</v>
      </c>
      <c r="L2015" s="16">
        <f>[1]!s_is(A2015,61,"FY","YTD","20241231",1,"",100000000)</f>
        <v>3.1500756295999999</v>
      </c>
      <c r="M2015" s="16">
        <f t="shared" si="94"/>
        <v>-0.28430989033546589</v>
      </c>
      <c r="N2015" s="16">
        <f>[1]!s_fa_roe(A2015,"20251231")</f>
        <v>7.3323</v>
      </c>
      <c r="O2015" s="16">
        <f>[1]!s_stmnote_rdexp(A2015,"20251231",1,10000)</f>
        <v>10762.693762000001</v>
      </c>
      <c r="P2015" s="20">
        <f t="shared" si="95"/>
        <v>5.6017877524951291E-2</v>
      </c>
      <c r="Q2015" s="16">
        <f>[1]!s_margin_tradingbalance(A2015,"",10000)</f>
        <v>57946.1783</v>
      </c>
      <c r="R2015" s="16">
        <f>[1]!s_margin_seclendingbalance(A2015,"",10000)</f>
        <v>330.01310000000001</v>
      </c>
      <c r="S2015" s="17">
        <f>[1]!s_val_ev(A2015,"",100000000)</f>
        <v>116.14484093850001</v>
      </c>
      <c r="T2015" s="17">
        <f>[1]!share_freesharesmv(A2015,"",100000000)</f>
        <v>67.102269191999994</v>
      </c>
      <c r="U2015" s="17">
        <f>[1]!s_dq_amount_btin(A2015,E2015,100000000)</f>
        <v>15.777032589999999</v>
      </c>
      <c r="V2015" s="17">
        <f>[1]!s_dq_turn(A2015,E2015)</f>
        <v>13.85584697646738</v>
      </c>
      <c r="W2015" s="2">
        <f>[1]!s_pq_amount(A2015,"20260101","",100000000)</f>
        <v>555.09621525</v>
      </c>
      <c r="X2015" s="2">
        <f>[1]!s_pq_avgamount(A2015,"20260101","",100000000)</f>
        <v>5.0463292295454547</v>
      </c>
      <c r="Y2015" s="17">
        <f>[1]!s_ipo_dilutedpe(A2015)</f>
        <v>29.34</v>
      </c>
      <c r="Z2015" s="12">
        <f>[1]!s_ipo_collection_total(A2015,100000000)</f>
        <v>1.625</v>
      </c>
      <c r="AA2015" s="2">
        <f>[1]!s_val_pe_ttm(A2015,E2015)</f>
        <v>43.423751831054688</v>
      </c>
      <c r="AB2015" s="5">
        <f>[1]!s_info_zjtxornot1(A2015,"")</f>
        <v>0</v>
      </c>
      <c r="AC2015" s="22" t="str">
        <f>[1]!s_info_nature1(A2015,"")</f>
        <v>地方国有企业</v>
      </c>
      <c r="AD2015" s="6" t="str">
        <f>[1]!s_info_city(A2015)</f>
        <v>湘潭市</v>
      </c>
      <c r="AE2015" s="6" t="str">
        <f>[1]!s_info_province(A2015)</f>
        <v>湖南省</v>
      </c>
      <c r="AF2015">
        <v>112.944052</v>
      </c>
      <c r="AG2015">
        <v>27.829730000000001</v>
      </c>
    </row>
    <row r="2016" spans="1:33" x14ac:dyDescent="0.3">
      <c r="A2016" s="12" t="s">
        <v>4558</v>
      </c>
      <c r="B2016" s="12" t="s">
        <v>4559</v>
      </c>
      <c r="C2016" s="16" t="str">
        <f>[1]!s_info_mkt(A2016)</f>
        <v>创业板</v>
      </c>
      <c r="D2016" s="16" t="str">
        <f>[1]!s_ipo_listeddate(A2016)</f>
        <v>2022-04-20</v>
      </c>
      <c r="E2016" s="16" t="str">
        <f>[1]!lastradeday_s("000002","")</f>
        <v>2026-06-22</v>
      </c>
      <c r="F2016" s="16" t="str">
        <f>[1]!s_info_industry_csrc2023(A2016,"",3)</f>
        <v>软件和信息技术服务业</v>
      </c>
      <c r="G2016" s="16" t="str">
        <f>[1]!s_info_industry_csrc2023(A2016,"",1)</f>
        <v>信息传输、软件和信息技术服务业</v>
      </c>
      <c r="H2016" s="16">
        <f>[1]!s_is(A2016,83,"FY","YTD","20251231",1,"",100000000)</f>
        <v>8.5233149527999998</v>
      </c>
      <c r="I2016" s="16">
        <f>[1]!s_is(A2016,83,"FY","YTD","20241231",1,"",100000000)</f>
        <v>6.4435919005999995</v>
      </c>
      <c r="J2016" s="16">
        <f t="shared" si="93"/>
        <v>0.32275834414751592</v>
      </c>
      <c r="K2016" s="16">
        <f>[1]!s_is(A2016,61,"FY","YTD","20251231",1,"",100000000)</f>
        <v>0.1367346254</v>
      </c>
      <c r="L2016" s="16">
        <f>[1]!s_is(A2016,61,"FY","YTD","20241231",1,"",100000000)</f>
        <v>-0.79976889449999999</v>
      </c>
      <c r="M2016" s="16">
        <f t="shared" si="94"/>
        <v>1.1709676712114241</v>
      </c>
      <c r="N2016" s="16">
        <f>[1]!s_fa_roe(A2016,"20251231")</f>
        <v>0.91549999999999998</v>
      </c>
      <c r="O2016" s="16">
        <f>[1]!s_stmnote_rdexp(A2016,"20251231",1,10000)</f>
        <v>7774.3631959999993</v>
      </c>
      <c r="P2016" s="20">
        <f t="shared" si="95"/>
        <v>9.1212905296266661E-2</v>
      </c>
      <c r="Q2016" s="16">
        <f>[1]!s_margin_tradingbalance(A2016,"",10000)</f>
        <v>41509.439200000001</v>
      </c>
      <c r="R2016" s="16">
        <f>[1]!s_margin_seclendingbalance(A2016,"",10000)</f>
        <v>37.398299999999999</v>
      </c>
      <c r="S2016" s="17">
        <f>[1]!s_val_ev(A2016,"",100000000)</f>
        <v>116.6159835</v>
      </c>
      <c r="T2016" s="17">
        <f>[1]!share_freesharesmv(A2016,"",100000000)</f>
        <v>74.973045892499997</v>
      </c>
      <c r="U2016" s="17">
        <f>[1]!s_dq_amount_btin(A2016,E2016,100000000)</f>
        <v>5.4555849900000002</v>
      </c>
      <c r="V2016" s="17">
        <f>[1]!s_dq_turn(A2016,E2016)</f>
        <v>6.4814246047537267</v>
      </c>
      <c r="W2016" s="2">
        <f>[1]!s_pq_amount(A2016,"20260101","",100000000)</f>
        <v>610.97031459000004</v>
      </c>
      <c r="X2016" s="2">
        <f>[1]!s_pq_avgamount(A2016,"20260101","",100000000)</f>
        <v>5.5542755871818184</v>
      </c>
      <c r="Y2016" s="17">
        <f>[1]!s_ipo_dilutedpe(A2016)</f>
        <v>38.479999999999997</v>
      </c>
      <c r="Z2016" s="12">
        <f>[1]!s_ipo_collection_total(A2016,100000000)</f>
        <v>10.009734</v>
      </c>
      <c r="AA2016" s="2">
        <f>[1]!s_val_pe_ttm(A2016,E2016)</f>
        <v>-822.08575439453125</v>
      </c>
      <c r="AB2016" s="5">
        <f>[1]!s_info_zjtxornot1(A2016,"")</f>
        <v>0</v>
      </c>
      <c r="AC2016" s="22" t="str">
        <f>[1]!s_info_nature1(A2016,"")</f>
        <v>民营企业</v>
      </c>
      <c r="AD2016" s="6" t="str">
        <f>[1]!s_info_city(A2016)</f>
        <v>广州市</v>
      </c>
      <c r="AE2016" s="6" t="str">
        <f>[1]!s_info_province(A2016)</f>
        <v>广东省</v>
      </c>
      <c r="AF2016">
        <v>113.280637</v>
      </c>
      <c r="AG2016">
        <v>23.125177999999998</v>
      </c>
    </row>
    <row r="2017" spans="1:33" x14ac:dyDescent="0.3">
      <c r="A2017" s="12" t="s">
        <v>4560</v>
      </c>
      <c r="B2017" s="12" t="s">
        <v>4561</v>
      </c>
      <c r="C2017" s="16" t="str">
        <f>[1]!s_info_mkt(A2017)</f>
        <v>创业板</v>
      </c>
      <c r="D2017" s="16" t="str">
        <f>[1]!s_ipo_listeddate(A2017)</f>
        <v>2019-07-05</v>
      </c>
      <c r="E2017" s="16" t="str">
        <f>[1]!lastradeday_s("000002","")</f>
        <v>2026-06-22</v>
      </c>
      <c r="F2017" s="16" t="str">
        <f>[1]!s_info_industry_csrc2023(A2017,"",3)</f>
        <v>新闻和出版业</v>
      </c>
      <c r="G2017" s="16" t="str">
        <f>[1]!s_info_industry_csrc2023(A2017,"",1)</f>
        <v>文化、体育和娱乐业</v>
      </c>
      <c r="H2017" s="16">
        <f>[1]!s_is(A2017,83,"FY","YTD","20251231",1,"",100000000)</f>
        <v>17.021479707800001</v>
      </c>
      <c r="I2017" s="16">
        <f>[1]!s_is(A2017,83,"FY","YTD","20241231",1,"",100000000)</f>
        <v>16.874803641</v>
      </c>
      <c r="J2017" s="16">
        <f t="shared" si="93"/>
        <v>8.6920162107029242E-3</v>
      </c>
      <c r="K2017" s="16">
        <f>[1]!s_is(A2017,61,"FY","YTD","20251231",1,"",100000000)</f>
        <v>1.3009448356</v>
      </c>
      <c r="L2017" s="16">
        <f>[1]!s_is(A2017,61,"FY","YTD","20241231",1,"",100000000)</f>
        <v>1.1867180436</v>
      </c>
      <c r="M2017" s="16">
        <f t="shared" si="94"/>
        <v>9.6254365235304132E-2</v>
      </c>
      <c r="N2017" s="16">
        <f>[1]!s_fa_roe(A2017,"20251231")</f>
        <v>5.9577</v>
      </c>
      <c r="O2017" s="16">
        <f>[1]!s_stmnote_rdexp(A2017,"20251231",1,10000)</f>
        <v>1994.3192530000001</v>
      </c>
      <c r="P2017" s="20">
        <f t="shared" si="95"/>
        <v>1.1716485800503666E-2</v>
      </c>
      <c r="Q2017" s="16">
        <f>[1]!s_margin_tradingbalance(A2017,"",10000)</f>
        <v>0</v>
      </c>
      <c r="R2017" s="16">
        <f>[1]!s_margin_seclendingbalance(A2017,"",10000)</f>
        <v>0</v>
      </c>
      <c r="S2017" s="17">
        <f>[1]!s_val_ev(A2017,"",100000000)</f>
        <v>47.442802992499999</v>
      </c>
      <c r="T2017" s="17">
        <f>[1]!share_freesharesmv(A2017,"",100000000)</f>
        <v>12.572342674499998</v>
      </c>
      <c r="U2017" s="17">
        <f>[1]!s_dq_amount_btin(A2017,E2017,100000000)</f>
        <v>0.73255968999999999</v>
      </c>
      <c r="V2017" s="17">
        <f>[1]!s_dq_turn(A2017,E2017)</f>
        <v>1.5806142801439158</v>
      </c>
      <c r="W2017" s="2">
        <f>[1]!s_pq_amount(A2017,"20260101","",100000000)</f>
        <v>235.03897122999999</v>
      </c>
      <c r="X2017" s="2">
        <f>[1]!s_pq_avgamount(A2017,"20260101","",100000000)</f>
        <v>2.1367179202727273</v>
      </c>
      <c r="Y2017" s="17">
        <f>[1]!s_ipo_dilutedpe(A2017)</f>
        <v>15.15</v>
      </c>
      <c r="Z2017" s="12">
        <f>[1]!s_ipo_collection_total(A2017,100000000)</f>
        <v>7.0593750315000001</v>
      </c>
      <c r="AA2017" s="2">
        <f>[1]!s_val_pe_ttm(A2017,E2017)</f>
        <v>40.399452209472656</v>
      </c>
      <c r="AB2017" s="5">
        <f>[1]!s_info_zjtxornot1(A2017,"")</f>
        <v>0</v>
      </c>
      <c r="AC2017" s="22" t="str">
        <f>[1]!s_info_nature1(A2017,"")</f>
        <v>中央国有企业</v>
      </c>
      <c r="AD2017" s="6" t="str">
        <f>[1]!s_info_city(A2017)</f>
        <v>北京市</v>
      </c>
      <c r="AE2017" s="6" t="str">
        <f>[1]!s_info_province(A2017)</f>
        <v>北京</v>
      </c>
      <c r="AF2017">
        <v>116.40528500000001</v>
      </c>
      <c r="AG2017">
        <v>39.904989</v>
      </c>
    </row>
    <row r="2018" spans="1:33" x14ac:dyDescent="0.3">
      <c r="A2018" s="12" t="s">
        <v>4562</v>
      </c>
      <c r="B2018" s="12" t="s">
        <v>4563</v>
      </c>
      <c r="C2018" s="16" t="str">
        <f>[1]!s_info_mkt(A2018)</f>
        <v>主板</v>
      </c>
      <c r="D2018" s="16" t="str">
        <f>[1]!s_ipo_listeddate(A2018)</f>
        <v>2024-03-20</v>
      </c>
      <c r="E2018" s="16" t="str">
        <f>[1]!lastradeday_s("000002","")</f>
        <v>2026-06-22</v>
      </c>
      <c r="F2018" s="16" t="str">
        <f>[1]!s_info_industry_csrc2023(A2018,"",3)</f>
        <v>电气机械和器材制造业</v>
      </c>
      <c r="G2018" s="16" t="str">
        <f>[1]!s_info_industry_csrc2023(A2018,"",1)</f>
        <v>制造业</v>
      </c>
      <c r="H2018" s="16">
        <f>[1]!s_is(A2018,83,"FY","YTD","20251231",1,"",100000000)</f>
        <v>25.731574103000003</v>
      </c>
      <c r="I2018" s="16">
        <f>[1]!s_is(A2018,83,"FY","YTD","20241231",1,"",100000000)</f>
        <v>24.544773597600003</v>
      </c>
      <c r="J2018" s="16">
        <f t="shared" si="93"/>
        <v>4.835247311126345E-2</v>
      </c>
      <c r="K2018" s="16">
        <f>[1]!s_is(A2018,61,"FY","YTD","20251231",1,"",100000000)</f>
        <v>1.7357096019</v>
      </c>
      <c r="L2018" s="16">
        <f>[1]!s_is(A2018,61,"FY","YTD","20241231",1,"",100000000)</f>
        <v>1.9850129981</v>
      </c>
      <c r="M2018" s="16">
        <f t="shared" si="94"/>
        <v>-0.12559282807650446</v>
      </c>
      <c r="N2018" s="16">
        <f>[1]!s_fa_roe(A2018,"20251231")</f>
        <v>8.3496000000000006</v>
      </c>
      <c r="O2018" s="16">
        <f>[1]!s_stmnote_rdexp(A2018,"20251231",1,10000)</f>
        <v>10439.280645999999</v>
      </c>
      <c r="P2018" s="20">
        <f t="shared" si="95"/>
        <v>4.0569926286720639E-2</v>
      </c>
      <c r="Q2018" s="16">
        <f>[1]!s_margin_tradingbalance(A2018,"",10000)</f>
        <v>18072.643599999999</v>
      </c>
      <c r="R2018" s="16">
        <f>[1]!s_margin_seclendingbalance(A2018,"",10000)</f>
        <v>24.421600000000002</v>
      </c>
      <c r="S2018" s="17">
        <f>[1]!s_val_ev(A2018,"",100000000)</f>
        <v>51.628522091999997</v>
      </c>
      <c r="T2018" s="17">
        <f>[1]!share_freesharesmv(A2018,"",100000000)</f>
        <v>14.339822092</v>
      </c>
      <c r="U2018" s="17">
        <f>[1]!s_dq_amount_btin(A2018,E2018,100000000)</f>
        <v>1.0452478700000001</v>
      </c>
      <c r="V2018" s="17">
        <f>[1]!s_dq_turn(A2018,E2018)</f>
        <v>7.3362781870697136</v>
      </c>
      <c r="W2018" s="2">
        <f>[1]!s_pq_amount(A2018,"20260101","",100000000)</f>
        <v>128.04777788999999</v>
      </c>
      <c r="X2018" s="2">
        <f>[1]!s_pq_avgamount(A2018,"20260101","",100000000)</f>
        <v>1.1640707080909092</v>
      </c>
      <c r="Y2018" s="17">
        <f>[1]!s_ipo_dilutedpe(A2018)</f>
        <v>20.440000000000001</v>
      </c>
      <c r="Z2018" s="12">
        <f>[1]!s_ipo_collection_total(A2018,100000000)</f>
        <v>9.3277604909999994</v>
      </c>
      <c r="AA2018" s="2">
        <f>[1]!s_val_pe_ttm(A2018,E2018)</f>
        <v>31.175268173217773</v>
      </c>
      <c r="AB2018" s="5">
        <f>[1]!s_info_zjtxornot1(A2018,"")</f>
        <v>0</v>
      </c>
      <c r="AC2018" s="22" t="str">
        <f>[1]!s_info_nature1(A2018,"")</f>
        <v>民营企业</v>
      </c>
      <c r="AD2018" s="6" t="str">
        <f>[1]!s_info_city(A2018)</f>
        <v>苏州市</v>
      </c>
      <c r="AE2018" s="6" t="str">
        <f>[1]!s_info_province(A2018)</f>
        <v>江苏省</v>
      </c>
      <c r="AF2018">
        <v>120.619585</v>
      </c>
      <c r="AG2018">
        <v>31.299378999999998</v>
      </c>
    </row>
    <row r="2019" spans="1:33" x14ac:dyDescent="0.3">
      <c r="A2019" s="12" t="s">
        <v>4564</v>
      </c>
      <c r="B2019" s="12" t="s">
        <v>4565</v>
      </c>
      <c r="C2019" s="16" t="str">
        <f>[1]!s_info_mkt(A2019)</f>
        <v>主板</v>
      </c>
      <c r="D2019" s="16" t="str">
        <f>[1]!s_ipo_listeddate(A2019)</f>
        <v>2022-08-08</v>
      </c>
      <c r="E2019" s="16" t="str">
        <f>[1]!lastradeday_s("000002","")</f>
        <v>2026-06-22</v>
      </c>
      <c r="F2019" s="16" t="str">
        <f>[1]!s_info_industry_csrc2023(A2019,"",3)</f>
        <v>计算机、通信和其他电子设备制造业</v>
      </c>
      <c r="G2019" s="16" t="str">
        <f>[1]!s_info_industry_csrc2023(A2019,"",1)</f>
        <v>制造业</v>
      </c>
      <c r="H2019" s="16">
        <f>[1]!s_is(A2019,83,"FY","YTD","20251231",1,"",100000000)</f>
        <v>2.2941684247</v>
      </c>
      <c r="I2019" s="16">
        <f>[1]!s_is(A2019,83,"FY","YTD","20241231",1,"",100000000)</f>
        <v>1.9678854741</v>
      </c>
      <c r="J2019" s="16">
        <f t="shared" si="93"/>
        <v>0.16580383101268814</v>
      </c>
      <c r="K2019" s="16">
        <f>[1]!s_is(A2019,61,"FY","YTD","20251231",1,"",100000000)</f>
        <v>0.69477624939999993</v>
      </c>
      <c r="L2019" s="16">
        <f>[1]!s_is(A2019,61,"FY","YTD","20241231",1,"",100000000)</f>
        <v>0.80010099719999994</v>
      </c>
      <c r="M2019" s="16">
        <f t="shared" si="94"/>
        <v>-0.13163931574712454</v>
      </c>
      <c r="N2019" s="16">
        <f>[1]!s_fa_roe(A2019,"20251231")</f>
        <v>6.9421999999999997</v>
      </c>
      <c r="O2019" s="16">
        <f>[1]!s_stmnote_rdexp(A2019,"20251231",1,10000)</f>
        <v>2043.9933199999998</v>
      </c>
      <c r="P2019" s="20">
        <f t="shared" si="95"/>
        <v>8.9095172699331579E-2</v>
      </c>
      <c r="Q2019" s="16">
        <f>[1]!s_margin_tradingbalance(A2019,"",10000)</f>
        <v>0</v>
      </c>
      <c r="R2019" s="16">
        <f>[1]!s_margin_seclendingbalance(A2019,"",10000)</f>
        <v>0</v>
      </c>
      <c r="S2019" s="17">
        <f>[1]!s_val_ev(A2019,"",100000000)</f>
        <v>37.708299089999997</v>
      </c>
      <c r="T2019" s="17">
        <f>[1]!share_freesharesmv(A2019,"",100000000)</f>
        <v>10.823138708799998</v>
      </c>
      <c r="U2019" s="17">
        <f>[1]!s_dq_amount_btin(A2019,E2019,100000000)</f>
        <v>0.97576631000000003</v>
      </c>
      <c r="V2019" s="17">
        <f>[1]!s_dq_turn(A2019,E2019)</f>
        <v>4.9518567188156455</v>
      </c>
      <c r="W2019" s="2">
        <f>[1]!s_pq_amount(A2019,"20260101","",100000000)</f>
        <v>91.786334929999995</v>
      </c>
      <c r="X2019" s="2">
        <f>[1]!s_pq_avgamount(A2019,"20260101","",100000000)</f>
        <v>0.83442122663636353</v>
      </c>
      <c r="Y2019" s="17">
        <f>[1]!s_ipo_dilutedpe(A2019)</f>
        <v>22.99</v>
      </c>
      <c r="Z2019" s="12">
        <f>[1]!s_ipo_collection_total(A2019,100000000)</f>
        <v>5.4275000000000002</v>
      </c>
      <c r="AA2019" s="2">
        <f>[1]!s_val_pe_ttm(A2019,E2019)</f>
        <v>63.983856201171875</v>
      </c>
      <c r="AB2019" s="5">
        <f>[1]!s_info_zjtxornot1(A2019,"")</f>
        <v>1</v>
      </c>
      <c r="AC2019" s="22" t="str">
        <f>[1]!s_info_nature1(A2019,"")</f>
        <v>民营企业</v>
      </c>
      <c r="AD2019" s="6" t="str">
        <f>[1]!s_info_city(A2019)</f>
        <v>广州市</v>
      </c>
      <c r="AE2019" s="6" t="str">
        <f>[1]!s_info_province(A2019)</f>
        <v>广东省</v>
      </c>
      <c r="AF2019">
        <v>113.280637</v>
      </c>
      <c r="AG2019">
        <v>23.125177999999998</v>
      </c>
    </row>
    <row r="2020" spans="1:33" x14ac:dyDescent="0.3">
      <c r="A2020" s="12" t="s">
        <v>4566</v>
      </c>
      <c r="B2020" s="12" t="s">
        <v>4567</v>
      </c>
      <c r="C2020" s="16" t="str">
        <f>[1]!s_info_mkt(A2020)</f>
        <v>创业板</v>
      </c>
      <c r="D2020" s="16" t="str">
        <f>[1]!s_ipo_listeddate(A2020)</f>
        <v>2022-12-27</v>
      </c>
      <c r="E2020" s="16" t="str">
        <f>[1]!lastradeday_s("000002","")</f>
        <v>2026-06-22</v>
      </c>
      <c r="F2020" s="16" t="str">
        <f>[1]!s_info_industry_csrc2023(A2020,"",3)</f>
        <v>通用设备制造业</v>
      </c>
      <c r="G2020" s="16" t="str">
        <f>[1]!s_info_industry_csrc2023(A2020,"",1)</f>
        <v>制造业</v>
      </c>
      <c r="H2020" s="16">
        <f>[1]!s_is(A2020,83,"FY","YTD","20251231",1,"",100000000)</f>
        <v>4.4548528219000003</v>
      </c>
      <c r="I2020" s="16">
        <f>[1]!s_is(A2020,83,"FY","YTD","20241231",1,"",100000000)</f>
        <v>4.2801387251999996</v>
      </c>
      <c r="J2020" s="16">
        <f t="shared" si="93"/>
        <v>4.081972756428276E-2</v>
      </c>
      <c r="K2020" s="16">
        <f>[1]!s_is(A2020,61,"FY","YTD","20251231",1,"",100000000)</f>
        <v>0.43657972549999996</v>
      </c>
      <c r="L2020" s="16">
        <f>[1]!s_is(A2020,61,"FY","YTD","20241231",1,"",100000000)</f>
        <v>0.51950666850000005</v>
      </c>
      <c r="M2020" s="16">
        <f t="shared" si="94"/>
        <v>-0.15962633018636618</v>
      </c>
      <c r="N2020" s="16">
        <f>[1]!s_fa_roe(A2020,"20251231")</f>
        <v>4.1561000000000003</v>
      </c>
      <c r="O2020" s="16">
        <f>[1]!s_stmnote_rdexp(A2020,"20251231",1,10000)</f>
        <v>2318.1760589999999</v>
      </c>
      <c r="P2020" s="20">
        <f t="shared" si="95"/>
        <v>5.2037096435686395E-2</v>
      </c>
      <c r="Q2020" s="16">
        <f>[1]!s_margin_tradingbalance(A2020,"",10000)</f>
        <v>7230.9439000000002</v>
      </c>
      <c r="R2020" s="16">
        <f>[1]!s_margin_seclendingbalance(A2020,"",10000)</f>
        <v>11.204800000000001</v>
      </c>
      <c r="S2020" s="17">
        <f>[1]!s_val_ev(A2020,"",100000000)</f>
        <v>35.109760000000001</v>
      </c>
      <c r="T2020" s="17">
        <f>[1]!share_freesharesmv(A2020,"",100000000)</f>
        <v>8.7774400000000004</v>
      </c>
      <c r="U2020" s="17">
        <f>[1]!s_dq_amount_btin(A2020,E2020,100000000)</f>
        <v>0.59821988999999998</v>
      </c>
      <c r="V2020" s="17">
        <f>[1]!s_dq_turn(A2020,E2020)</f>
        <v>6.9191123949579829</v>
      </c>
      <c r="W2020" s="2">
        <f>[1]!s_pq_amount(A2020,"20260101","",100000000)</f>
        <v>88.191010120000001</v>
      </c>
      <c r="X2020" s="2">
        <f>[1]!s_pq_avgamount(A2020,"20260101","",100000000)</f>
        <v>0.80173645563636364</v>
      </c>
      <c r="Y2020" s="17">
        <f>[1]!s_ipo_dilutedpe(A2020)</f>
        <v>31.47</v>
      </c>
      <c r="Z2020" s="12">
        <f>[1]!s_ipo_collection_total(A2020,100000000)</f>
        <v>6.2934000000000001</v>
      </c>
      <c r="AA2020" s="2">
        <f>[1]!s_val_pe_ttm(A2020,E2020)</f>
        <v>88.328956604003906</v>
      </c>
      <c r="AB2020" s="5">
        <f>[1]!s_info_zjtxornot1(A2020,"")</f>
        <v>1</v>
      </c>
      <c r="AC2020" s="22" t="str">
        <f>[1]!s_info_nature1(A2020,"")</f>
        <v>民营企业</v>
      </c>
      <c r="AD2020" s="6" t="str">
        <f>[1]!s_info_city(A2020)</f>
        <v>瑞安市</v>
      </c>
      <c r="AE2020" s="6" t="str">
        <f>[1]!s_info_province(A2020)</f>
        <v>浙江省</v>
      </c>
      <c r="AF2020">
        <v>120.46834</v>
      </c>
      <c r="AG2020">
        <v>27.829231</v>
      </c>
    </row>
    <row r="2021" spans="1:33" x14ac:dyDescent="0.3">
      <c r="A2021" s="12" t="s">
        <v>4568</v>
      </c>
      <c r="B2021" s="12" t="s">
        <v>4569</v>
      </c>
      <c r="C2021" s="16" t="str">
        <f>[1]!s_info_mkt(A2021)</f>
        <v>创业板</v>
      </c>
      <c r="D2021" s="16" t="str">
        <f>[1]!s_ipo_listeddate(A2021)</f>
        <v>2017-04-17</v>
      </c>
      <c r="E2021" s="16" t="str">
        <f>[1]!lastradeday_s("000002","")</f>
        <v>2026-06-22</v>
      </c>
      <c r="F2021" s="16" t="str">
        <f>[1]!s_info_industry_csrc2023(A2021,"",3)</f>
        <v>专用设备制造业</v>
      </c>
      <c r="G2021" s="16" t="str">
        <f>[1]!s_info_industry_csrc2023(A2021,"",1)</f>
        <v>制造业</v>
      </c>
      <c r="H2021" s="16">
        <f>[1]!s_is(A2021,83,"FY","YTD","20251231",1,"",100000000)</f>
        <v>52.915420931699998</v>
      </c>
      <c r="I2021" s="16">
        <f>[1]!s_is(A2021,83,"FY","YTD","20241231",1,"",100000000)</f>
        <v>36.415259797700003</v>
      </c>
      <c r="J2021" s="16">
        <f t="shared" si="93"/>
        <v>0.45311117442699533</v>
      </c>
      <c r="K2021" s="16">
        <f>[1]!s_is(A2021,61,"FY","YTD","20251231",1,"",100000000)</f>
        <v>13.3138309529</v>
      </c>
      <c r="L2021" s="16">
        <f>[1]!s_is(A2021,61,"FY","YTD","20241231",1,"",100000000)</f>
        <v>4.5843334048000006</v>
      </c>
      <c r="M2021" s="16">
        <f t="shared" si="94"/>
        <v>1.9042021548781396</v>
      </c>
      <c r="N2021" s="16">
        <f>[1]!s_fa_roe(A2021,"20251231")</f>
        <v>33.169800000000002</v>
      </c>
      <c r="O2021" s="16">
        <f>[1]!s_stmnote_rdexp(A2021,"20251231",1,10000)</f>
        <v>126819.969815</v>
      </c>
      <c r="P2021" s="20">
        <f t="shared" si="95"/>
        <v>0.23966542754841072</v>
      </c>
      <c r="Q2021" s="16">
        <f>[1]!s_margin_tradingbalance(A2021,"",10000)</f>
        <v>341465.6594</v>
      </c>
      <c r="R2021" s="16">
        <f>[1]!s_margin_seclendingbalance(A2021,"",10000)</f>
        <v>2089.0309999999999</v>
      </c>
      <c r="S2021" s="17">
        <f>[1]!s_val_ev(A2021,"",100000000)</f>
        <v>1703.3505367286002</v>
      </c>
      <c r="T2021" s="17">
        <f>[1]!share_freesharesmv(A2021,"",100000000)</f>
        <v>1199.3993281001999</v>
      </c>
      <c r="U2021" s="17">
        <f>[1]!s_dq_amount_btin(A2021,E2021,100000000)</f>
        <v>64.708146959999993</v>
      </c>
      <c r="V2021" s="17">
        <f>[1]!s_dq_turn(A2021,E2021)</f>
        <v>5.038907735238932</v>
      </c>
      <c r="W2021" s="2">
        <f>[1]!s_pq_amount(A2021,"20260101","",100000000)</f>
        <v>4875.3416779899999</v>
      </c>
      <c r="X2021" s="2">
        <f>[1]!s_pq_avgamount(A2021,"20260101","",100000000)</f>
        <v>44.321287981727274</v>
      </c>
      <c r="Y2021" s="17">
        <f>[1]!s_ipo_dilutedpe(A2021)</f>
        <v>22.97</v>
      </c>
      <c r="Z2021" s="12">
        <f>[1]!s_ipo_collection_total(A2021,100000000)</f>
        <v>1.89357</v>
      </c>
      <c r="AA2021" s="2">
        <f>[1]!s_val_pe_ttm(A2021,E2021)</f>
        <v>108.29206085205078</v>
      </c>
      <c r="AB2021" s="5">
        <f>[1]!s_info_zjtxornot1(A2021,"")</f>
        <v>0</v>
      </c>
      <c r="AC2021" s="22" t="str">
        <f>[1]!s_info_nature1(A2021,"")</f>
        <v>民营企业</v>
      </c>
      <c r="AD2021" s="6" t="str">
        <f>[1]!s_info_city(A2021)</f>
        <v>杭州市</v>
      </c>
      <c r="AE2021" s="6" t="str">
        <f>[1]!s_info_province(A2021)</f>
        <v>浙江省</v>
      </c>
      <c r="AF2021">
        <v>120.153576</v>
      </c>
      <c r="AG2021">
        <v>30.287458999999998</v>
      </c>
    </row>
    <row r="2022" spans="1:33" x14ac:dyDescent="0.3">
      <c r="A2022" s="12" t="s">
        <v>4570</v>
      </c>
      <c r="B2022" s="12" t="s">
        <v>4571</v>
      </c>
      <c r="C2022" s="16" t="str">
        <f>[1]!s_info_mkt(A2022)</f>
        <v>创业板</v>
      </c>
      <c r="D2022" s="16" t="str">
        <f>[1]!s_ipo_listeddate(A2022)</f>
        <v>2023-07-26</v>
      </c>
      <c r="E2022" s="16" t="str">
        <f>[1]!lastradeday_s("000002","")</f>
        <v>2026-06-22</v>
      </c>
      <c r="F2022" s="16" t="str">
        <f>[1]!s_info_industry_csrc2023(A2022,"",3)</f>
        <v>软件和信息技术服务业</v>
      </c>
      <c r="G2022" s="16" t="str">
        <f>[1]!s_info_industry_csrc2023(A2022,"",1)</f>
        <v>信息传输、软件和信息技术服务业</v>
      </c>
      <c r="H2022" s="16">
        <f>[1]!s_is(A2022,83,"FY","YTD","20251231",1,"",100000000)</f>
        <v>4.4442008100999999</v>
      </c>
      <c r="I2022" s="16">
        <f>[1]!s_is(A2022,83,"FY","YTD","20241231",1,"",100000000)</f>
        <v>3.7893452061000001</v>
      </c>
      <c r="J2022" s="16">
        <f t="shared" si="93"/>
        <v>0.17281497683183589</v>
      </c>
      <c r="K2022" s="16">
        <f>[1]!s_is(A2022,61,"FY","YTD","20251231",1,"",100000000)</f>
        <v>0.34798392490000002</v>
      </c>
      <c r="L2022" s="16">
        <f>[1]!s_is(A2022,61,"FY","YTD","20241231",1,"",100000000)</f>
        <v>0.46104961170000003</v>
      </c>
      <c r="M2022" s="16">
        <f t="shared" si="94"/>
        <v>-0.24523540185425993</v>
      </c>
      <c r="N2022" s="16">
        <f>[1]!s_fa_roe(A2022,"20251231")</f>
        <v>2.3654999999999999</v>
      </c>
      <c r="O2022" s="16">
        <f>[1]!s_stmnote_rdexp(A2022,"20251231",1,10000)</f>
        <v>2623.03649</v>
      </c>
      <c r="P2022" s="20">
        <f t="shared" si="95"/>
        <v>5.9021556452598246E-2</v>
      </c>
      <c r="Q2022" s="16">
        <f>[1]!s_margin_tradingbalance(A2022,"",10000)</f>
        <v>23509.628400000001</v>
      </c>
      <c r="R2022" s="16">
        <f>[1]!s_margin_seclendingbalance(A2022,"",10000)</f>
        <v>22.903199999999998</v>
      </c>
      <c r="S2022" s="17">
        <f>[1]!s_val_ev(A2022,"",100000000)</f>
        <v>52.554656000000001</v>
      </c>
      <c r="T2022" s="17">
        <f>[1]!share_freesharesmv(A2022,"",100000000)</f>
        <v>23.524692576</v>
      </c>
      <c r="U2022" s="17">
        <f>[1]!s_dq_amount_btin(A2022,E2022,100000000)</f>
        <v>1.5753891900000001</v>
      </c>
      <c r="V2022" s="17">
        <f>[1]!s_dq_turn(A2022,E2022)</f>
        <v>5.2525502682702401</v>
      </c>
      <c r="W2022" s="2">
        <f>[1]!s_pq_amount(A2022,"20260101","",100000000)</f>
        <v>255.87419840000001</v>
      </c>
      <c r="X2022" s="2">
        <f>[1]!s_pq_avgamount(A2022,"20260101","",100000000)</f>
        <v>2.3261290763636362</v>
      </c>
      <c r="Y2022" s="17">
        <f>[1]!s_ipo_dilutedpe(A2022)</f>
        <v>54.65</v>
      </c>
      <c r="Z2022" s="12">
        <f>[1]!s_ipo_collection_total(A2022,100000000)</f>
        <v>9.6496399999999998</v>
      </c>
      <c r="AA2022" s="2">
        <f>[1]!s_val_pe_ttm(A2022,E2022)</f>
        <v>149.25584411621094</v>
      </c>
      <c r="AB2022" s="5">
        <f>[1]!s_info_zjtxornot1(A2022,"")</f>
        <v>0</v>
      </c>
      <c r="AC2022" s="22" t="str">
        <f>[1]!s_info_nature1(A2022,"")</f>
        <v>民营企业</v>
      </c>
      <c r="AD2022" s="6" t="str">
        <f>[1]!s_info_city(A2022)</f>
        <v>成都市</v>
      </c>
      <c r="AE2022" s="6" t="str">
        <f>[1]!s_info_province(A2022)</f>
        <v>四川省</v>
      </c>
      <c r="AF2022">
        <v>104.065735</v>
      </c>
      <c r="AG2022">
        <v>30.659462000000001</v>
      </c>
    </row>
    <row r="2023" spans="1:33" x14ac:dyDescent="0.3">
      <c r="A2023" s="12" t="s">
        <v>4572</v>
      </c>
      <c r="B2023" s="12" t="s">
        <v>4573</v>
      </c>
      <c r="C2023" s="16" t="str">
        <f>[1]!s_info_mkt(A2023)</f>
        <v>主板</v>
      </c>
      <c r="D2023" s="16" t="str">
        <f>[1]!s_ipo_listeddate(A2023)</f>
        <v>2016-03-28</v>
      </c>
      <c r="E2023" s="16" t="str">
        <f>[1]!lastradeday_s("000002","")</f>
        <v>2026-06-22</v>
      </c>
      <c r="F2023" s="16" t="str">
        <f>[1]!s_info_industry_csrc2023(A2023,"",3)</f>
        <v>计算机、通信和其他电子设备制造业</v>
      </c>
      <c r="G2023" s="16" t="str">
        <f>[1]!s_info_industry_csrc2023(A2023,"",1)</f>
        <v>制造业</v>
      </c>
      <c r="H2023" s="16">
        <f>[1]!s_is(A2023,83,"FY","YTD","20251231",1,"",100000000)</f>
        <v>11.103110084800001</v>
      </c>
      <c r="I2023" s="16">
        <f>[1]!s_is(A2023,83,"FY","YTD","20241231",1,"",100000000)</f>
        <v>11.9400238358</v>
      </c>
      <c r="J2023" s="16">
        <f t="shared" si="93"/>
        <v>-7.0093139051420006E-2</v>
      </c>
      <c r="K2023" s="16">
        <f>[1]!s_is(A2023,61,"FY","YTD","20251231",1,"",100000000)</f>
        <v>0.41126725479999998</v>
      </c>
      <c r="L2023" s="16">
        <f>[1]!s_is(A2023,61,"FY","YTD","20241231",1,"",100000000)</f>
        <v>0.41385107670000004</v>
      </c>
      <c r="M2023" s="16">
        <f t="shared" si="94"/>
        <v>-6.2433615507374134E-3</v>
      </c>
      <c r="N2023" s="16">
        <f>[1]!s_fa_roe(A2023,"20251231")</f>
        <v>1.4676</v>
      </c>
      <c r="O2023" s="16">
        <f>[1]!s_stmnote_rdexp(A2023,"20251231",1,10000)</f>
        <v>8932.3134819999996</v>
      </c>
      <c r="P2023" s="20">
        <f t="shared" si="95"/>
        <v>8.0448751870236881E-2</v>
      </c>
      <c r="Q2023" s="16">
        <f>[1]!s_margin_tradingbalance(A2023,"",10000)</f>
        <v>72557.075100000002</v>
      </c>
      <c r="R2023" s="16">
        <f>[1]!s_margin_seclendingbalance(A2023,"",10000)</f>
        <v>65.684700000000007</v>
      </c>
      <c r="S2023" s="17">
        <f>[1]!s_val_ev(A2023,"",100000000)</f>
        <v>190.57154771400002</v>
      </c>
      <c r="T2023" s="17">
        <f>[1]!share_freesharesmv(A2023,"",100000000)</f>
        <v>100.68242198360001</v>
      </c>
      <c r="U2023" s="17">
        <f>[1]!s_dq_amount_btin(A2023,E2023,100000000)</f>
        <v>11.042050010000001</v>
      </c>
      <c r="V2023" s="17">
        <f>[1]!s_dq_turn(A2023,E2023)</f>
        <v>9.0959328400598274</v>
      </c>
      <c r="W2023" s="2">
        <f>[1]!s_pq_amount(A2023,"20260101","",100000000)</f>
        <v>2826.4807636999999</v>
      </c>
      <c r="X2023" s="2">
        <f>[1]!s_pq_avgamount(A2023,"20260101","",100000000)</f>
        <v>25.695279670000001</v>
      </c>
      <c r="Y2023" s="17">
        <f>[1]!s_ipo_dilutedpe(A2023)</f>
        <v>9.7361000000000004</v>
      </c>
      <c r="Z2023" s="12">
        <f>[1]!s_ipo_collection_total(A2023,100000000)</f>
        <v>8.6024999999999991</v>
      </c>
      <c r="AA2023" s="2">
        <f>[1]!s_val_pe_ttm(A2023,E2023)</f>
        <v>1119.850341796875</v>
      </c>
      <c r="AB2023" s="5">
        <f>[1]!s_info_zjtxornot1(A2023,"")</f>
        <v>0</v>
      </c>
      <c r="AC2023" s="22" t="str">
        <f>[1]!s_info_nature1(A2023,"")</f>
        <v>民营企业</v>
      </c>
      <c r="AD2023" s="6" t="str">
        <f>[1]!s_info_city(A2023)</f>
        <v>中山市</v>
      </c>
      <c r="AE2023" s="6" t="str">
        <f>[1]!s_info_province(A2023)</f>
        <v>广东省</v>
      </c>
      <c r="AF2023">
        <v>113.382391</v>
      </c>
      <c r="AG2023">
        <v>22.521113</v>
      </c>
    </row>
    <row r="2024" spans="1:33" x14ac:dyDescent="0.3">
      <c r="A2024" s="12" t="s">
        <v>4574</v>
      </c>
      <c r="B2024" s="12" t="s">
        <v>4575</v>
      </c>
      <c r="C2024" s="16" t="str">
        <f>[1]!s_info_mkt(A2024)</f>
        <v>主板</v>
      </c>
      <c r="D2024" s="16" t="str">
        <f>[1]!s_ipo_listeddate(A2024)</f>
        <v>2003-08-22</v>
      </c>
      <c r="E2024" s="16" t="str">
        <f>[1]!lastradeday_s("000002","")</f>
        <v>2026-06-22</v>
      </c>
      <c r="F2024" s="16" t="str">
        <f>[1]!s_info_industry_csrc2023(A2024,"",3)</f>
        <v>电气机械和器材制造业</v>
      </c>
      <c r="G2024" s="16" t="str">
        <f>[1]!s_info_industry_csrc2023(A2024,"",1)</f>
        <v>制造业</v>
      </c>
      <c r="H2024" s="16">
        <f>[1]!s_is(A2024,83,"FY","YTD","20251231",1,"",100000000)</f>
        <v>668.54854380790005</v>
      </c>
      <c r="I2024" s="16">
        <f>[1]!s_is(A2024,83,"FY","YTD","20241231",1,"",100000000)</f>
        <v>599.84212421780001</v>
      </c>
      <c r="J2024" s="16">
        <f t="shared" si="93"/>
        <v>0.11454083802416148</v>
      </c>
      <c r="K2024" s="16">
        <f>[1]!s_is(A2024,61,"FY","YTD","20251231",1,"",100000000)</f>
        <v>26.802693384299999</v>
      </c>
      <c r="L2024" s="16">
        <f>[1]!s_is(A2024,61,"FY","YTD","20241231",1,"",100000000)</f>
        <v>27.688215235500003</v>
      </c>
      <c r="M2024" s="16">
        <f t="shared" si="94"/>
        <v>-3.1981904346967294E-2</v>
      </c>
      <c r="N2024" s="16">
        <f>[1]!s_fa_roe(A2024,"20251231")</f>
        <v>8.8874999999999993</v>
      </c>
      <c r="O2024" s="16">
        <f>[1]!s_stmnote_rdexp(A2024,"20251231",1,10000)</f>
        <v>201957.68609100001</v>
      </c>
      <c r="P2024" s="20">
        <f t="shared" si="95"/>
        <v>3.0208380223326056E-2</v>
      </c>
      <c r="Q2024" s="16">
        <f>[1]!s_margin_tradingbalance(A2024,"",10000)</f>
        <v>949377.08120000002</v>
      </c>
      <c r="R2024" s="16">
        <f>[1]!s_margin_seclendingbalance(A2024,"",10000)</f>
        <v>10324.5406</v>
      </c>
      <c r="S2024" s="17">
        <f>[1]!s_val_ev(A2024,"",100000000)</f>
        <v>2962.8770183340998</v>
      </c>
      <c r="T2024" s="17">
        <f>[1]!share_freesharesmv(A2024,"",100000000)</f>
        <v>2109.6283903521999</v>
      </c>
      <c r="U2024" s="17">
        <f>[1]!s_dq_amount_btin(A2024,E2024,100000000)</f>
        <v>216.13245291999999</v>
      </c>
      <c r="V2024" s="17">
        <f>[1]!s_dq_turn(A2024,E2024)</f>
        <v>7.4127645656515524</v>
      </c>
      <c r="W2024" s="2">
        <f>[1]!s_pq_amount(A2024,"20260101","",100000000)</f>
        <v>11005.92316968</v>
      </c>
      <c r="X2024" s="2">
        <f>[1]!s_pq_avgamount(A2024,"20260101","",100000000)</f>
        <v>100.05384699709091</v>
      </c>
      <c r="Y2024" s="17">
        <f>[1]!s_ipo_dilutedpe(A2024)</f>
        <v>20</v>
      </c>
      <c r="Z2024" s="12">
        <f>[1]!s_ipo_collection_total(A2024,100000000)</f>
        <v>3.92</v>
      </c>
      <c r="AA2024" s="2">
        <f>[1]!s_val_pe_ttm(A2024,E2024)</f>
        <v>91.762603759765625</v>
      </c>
      <c r="AB2024" s="5">
        <f>[1]!s_info_zjtxornot1(A2024,"")</f>
        <v>1</v>
      </c>
      <c r="AC2024" s="22" t="str">
        <f>[1]!s_info_nature1(A2024,"")</f>
        <v>民营企业</v>
      </c>
      <c r="AD2024" s="6" t="str">
        <f>[1]!s_info_city(A2024)</f>
        <v>苏州市</v>
      </c>
      <c r="AE2024" s="6" t="str">
        <f>[1]!s_info_province(A2024)</f>
        <v>江苏省</v>
      </c>
      <c r="AF2024">
        <v>120.619585</v>
      </c>
      <c r="AG2024">
        <v>31.299378999999998</v>
      </c>
    </row>
    <row r="2025" spans="1:33" x14ac:dyDescent="0.3">
      <c r="A2025" s="12" t="s">
        <v>131</v>
      </c>
      <c r="B2025" s="12" t="s">
        <v>132</v>
      </c>
      <c r="C2025" s="16" t="str">
        <f>[1]!s_info_mkt(A2025)</f>
        <v>北证</v>
      </c>
      <c r="D2025" s="16" t="str">
        <f>[1]!s_ipo_listeddate(A2025)</f>
        <v>2020-12-28</v>
      </c>
      <c r="E2025" s="16" t="str">
        <f>[1]!lastradeday_s("000002","")</f>
        <v>2026-06-22</v>
      </c>
      <c r="F2025" s="16" t="str">
        <f>[1]!s_info_industry_csrc2023(A2025,"",3)</f>
        <v>非金属矿物制品业</v>
      </c>
      <c r="G2025" s="16" t="str">
        <f>[1]!s_info_industry_csrc2023(A2025,"",1)</f>
        <v>制造业</v>
      </c>
      <c r="H2025" s="16">
        <f>[1]!s_is(A2025,83,"FY","YTD","20251231",1,"",100000000)</f>
        <v>5.2724355569999997</v>
      </c>
      <c r="I2025" s="16">
        <f>[1]!s_is(A2025,83,"FY","YTD","20241231",1,"",100000000)</f>
        <v>6.0714572073999999</v>
      </c>
      <c r="J2025" s="16">
        <f t="shared" si="93"/>
        <v>-0.13160294524124105</v>
      </c>
      <c r="K2025" s="16">
        <f>[1]!s_is(A2025,61,"FY","YTD","20251231",1,"",100000000)</f>
        <v>0.47844733079999996</v>
      </c>
      <c r="L2025" s="16">
        <f>[1]!s_is(A2025,61,"FY","YTD","20241231",1,"",100000000)</f>
        <v>0.50718637469999994</v>
      </c>
      <c r="M2025" s="16">
        <f t="shared" si="94"/>
        <v>-5.6663674999154083E-2</v>
      </c>
      <c r="N2025" s="16">
        <f>[1]!s_fa_roe(A2025,"20251231")</f>
        <v>7.8281999999999998</v>
      </c>
      <c r="O2025" s="16">
        <f>[1]!s_stmnote_rdexp(A2025,"20251231",1,10000)</f>
        <v>825.368514</v>
      </c>
      <c r="P2025" s="20">
        <f t="shared" si="95"/>
        <v>1.5654406869026433E-2</v>
      </c>
      <c r="Q2025" s="16">
        <f>[1]!s_margin_tradingbalance(A2025,"",10000)</f>
        <v>792.49739999999997</v>
      </c>
      <c r="R2025" s="16">
        <f>[1]!s_margin_seclendingbalance(A2025,"",10000)</f>
        <v>0</v>
      </c>
      <c r="S2025" s="17">
        <f>[1]!s_val_ev(A2025,"",100000000)</f>
        <v>14.358477600000001</v>
      </c>
      <c r="T2025" s="17">
        <f>[1]!share_freesharesmv(A2025,"",100000000)</f>
        <v>4.1443678439999996</v>
      </c>
      <c r="U2025" s="17">
        <f>[1]!s_dq_amount_btin(A2025,E2025,100000000)</f>
        <v>0</v>
      </c>
      <c r="V2025" s="17">
        <f>[1]!s_dq_turn(A2025,E2025)</f>
        <v>0</v>
      </c>
      <c r="W2025" s="2">
        <f>[1]!s_pq_amount(A2025,"20260101","",100000000)</f>
        <v>45.795185660000001</v>
      </c>
      <c r="X2025" s="2">
        <f>[1]!s_pq_avgamount(A2025,"20260101","",100000000)</f>
        <v>0.45795185659999998</v>
      </c>
      <c r="Y2025" s="17">
        <f>[1]!s_ipo_dilutedpe(A2025)</f>
        <v>21.94</v>
      </c>
      <c r="Z2025" s="12">
        <f>[1]!s_ipo_collection_total(A2025,100000000)</f>
        <v>2.5632000000000001</v>
      </c>
      <c r="AA2025" s="2">
        <f>[1]!s_val_pe_ttm(A2025,E2025)</f>
        <v>35.180213928222656</v>
      </c>
      <c r="AB2025" s="5">
        <f>[1]!s_info_zjtxornot1(A2025,"")</f>
        <v>1</v>
      </c>
      <c r="AC2025" s="22" t="str">
        <f>[1]!s_info_nature1(A2025,"")</f>
        <v>民营企业</v>
      </c>
      <c r="AD2025" s="6" t="str">
        <f>[1]!s_info_city(A2025)</f>
        <v>攀枝花市</v>
      </c>
      <c r="AE2025" s="6" t="str">
        <f>[1]!s_info_province(A2025)</f>
        <v>四川省</v>
      </c>
      <c r="AF2025">
        <v>101.716007</v>
      </c>
      <c r="AG2025">
        <v>26.580445999999998</v>
      </c>
    </row>
    <row r="2026" spans="1:33" x14ac:dyDescent="0.3">
      <c r="A2026" s="12" t="s">
        <v>133</v>
      </c>
      <c r="B2026" s="12" t="s">
        <v>134</v>
      </c>
      <c r="C2026" s="16" t="str">
        <f>[1]!s_info_mkt(A2026)</f>
        <v>北证</v>
      </c>
      <c r="D2026" s="16" t="str">
        <f>[1]!s_ipo_listeddate(A2026)</f>
        <v>2020-12-08</v>
      </c>
      <c r="E2026" s="16" t="str">
        <f>[1]!lastradeday_s("000002","")</f>
        <v>2026-06-22</v>
      </c>
      <c r="F2026" s="16" t="str">
        <f>[1]!s_info_industry_csrc2023(A2026,"",3)</f>
        <v>软件和信息技术服务业</v>
      </c>
      <c r="G2026" s="16" t="str">
        <f>[1]!s_info_industry_csrc2023(A2026,"",1)</f>
        <v>信息传输、软件和信息技术服务业</v>
      </c>
      <c r="H2026" s="16">
        <f>[1]!s_is(A2026,83,"FY","YTD","20251231",1,"",100000000)</f>
        <v>0.99654907069999998</v>
      </c>
      <c r="I2026" s="16">
        <f>[1]!s_is(A2026,83,"FY","YTD","20241231",1,"",100000000)</f>
        <v>0.66341007259999996</v>
      </c>
      <c r="J2026" s="16">
        <f t="shared" si="93"/>
        <v>0.50216150139894644</v>
      </c>
      <c r="K2026" s="16">
        <f>[1]!s_is(A2026,61,"FY","YTD","20251231",1,"",100000000)</f>
        <v>8.1840586399999998E-2</v>
      </c>
      <c r="L2026" s="16">
        <f>[1]!s_is(A2026,61,"FY","YTD","20241231",1,"",100000000)</f>
        <v>-4.1592372599999997E-2</v>
      </c>
      <c r="M2026" s="16">
        <f t="shared" si="94"/>
        <v>2.9676825649518248</v>
      </c>
      <c r="N2026" s="16">
        <f>[1]!s_fa_roe(A2026,"20251231")</f>
        <v>3.3336000000000001</v>
      </c>
      <c r="O2026" s="16">
        <f>[1]!s_stmnote_rdexp(A2026,"20251231",1,10000)</f>
        <v>2686.3599909999998</v>
      </c>
      <c r="P2026" s="20">
        <f t="shared" si="95"/>
        <v>0.26956625318139488</v>
      </c>
      <c r="Q2026" s="16">
        <f>[1]!s_margin_tradingbalance(A2026,"",10000)</f>
        <v>841.54830000000004</v>
      </c>
      <c r="R2026" s="16">
        <f>[1]!s_margin_seclendingbalance(A2026,"",10000)</f>
        <v>0</v>
      </c>
      <c r="S2026" s="17">
        <f>[1]!s_val_ev(A2026,"",100000000)</f>
        <v>14.95048192</v>
      </c>
      <c r="T2026" s="17">
        <f>[1]!share_freesharesmv(A2026,"",100000000)</f>
        <v>7.7266955391999996</v>
      </c>
      <c r="U2026" s="17">
        <f>[1]!s_dq_amount_btin(A2026,E2026,100000000)</f>
        <v>0.36327819</v>
      </c>
      <c r="V2026" s="17">
        <f>[1]!s_dq_turn(A2026,E2026)</f>
        <v>3.9051344780849924</v>
      </c>
      <c r="W2026" s="2">
        <f>[1]!s_pq_amount(A2026,"20260101","",100000000)</f>
        <v>94.20703374</v>
      </c>
      <c r="X2026" s="2">
        <f>[1]!s_pq_avgamount(A2026,"20260101","",100000000)</f>
        <v>0.85642757945454551</v>
      </c>
      <c r="Y2026" s="17">
        <f>[1]!s_ipo_dilutedpe(A2026)</f>
        <v>24.89</v>
      </c>
      <c r="Z2026" s="12">
        <f>[1]!s_ipo_collection_total(A2026,100000000)</f>
        <v>1</v>
      </c>
      <c r="AA2026" s="2">
        <f>[1]!s_val_pe_ttm(A2026,E2026)</f>
        <v>437.97015380859375</v>
      </c>
      <c r="AB2026" s="5">
        <f>[1]!s_info_zjtxornot1(A2026,"")</f>
        <v>1</v>
      </c>
      <c r="AC2026" s="22" t="str">
        <f>[1]!s_info_nature1(A2026,"")</f>
        <v>民营企业</v>
      </c>
      <c r="AD2026" s="6" t="str">
        <f>[1]!s_info_city(A2026)</f>
        <v>济南市</v>
      </c>
      <c r="AE2026" s="6" t="str">
        <f>[1]!s_info_province(A2026)</f>
        <v>山东省</v>
      </c>
      <c r="AF2026">
        <v>117.000923</v>
      </c>
      <c r="AG2026">
        <v>36.675806999999999</v>
      </c>
    </row>
    <row r="2027" spans="1:33" x14ac:dyDescent="0.3">
      <c r="A2027" s="12" t="s">
        <v>137</v>
      </c>
      <c r="B2027" s="12" t="s">
        <v>138</v>
      </c>
      <c r="C2027" s="16" t="str">
        <f>[1]!s_info_mkt(A2027)</f>
        <v>北证</v>
      </c>
      <c r="D2027" s="16" t="str">
        <f>[1]!s_ipo_listeddate(A2027)</f>
        <v>2022-12-21</v>
      </c>
      <c r="E2027" s="16" t="str">
        <f>[1]!lastradeday_s("000002","")</f>
        <v>2026-06-22</v>
      </c>
      <c r="F2027" s="16" t="str">
        <f>[1]!s_info_industry_csrc2023(A2027,"",3)</f>
        <v>化学原料和化学制品制造业</v>
      </c>
      <c r="G2027" s="16" t="str">
        <f>[1]!s_info_industry_csrc2023(A2027,"",1)</f>
        <v>制造业</v>
      </c>
      <c r="H2027" s="16">
        <f>[1]!s_is(A2027,83,"FY","YTD","20251231",1,"",100000000)</f>
        <v>2.4584226039999999</v>
      </c>
      <c r="I2027" s="16">
        <f>[1]!s_is(A2027,83,"FY","YTD","20241231",1,"",100000000)</f>
        <v>3.3048080477999999</v>
      </c>
      <c r="J2027" s="16">
        <f t="shared" si="93"/>
        <v>-0.25610729324005255</v>
      </c>
      <c r="K2027" s="16">
        <f>[1]!s_is(A2027,61,"FY","YTD","20251231",1,"",100000000)</f>
        <v>0.22094650699999999</v>
      </c>
      <c r="L2027" s="16">
        <f>[1]!s_is(A2027,61,"FY","YTD","20241231",1,"",100000000)</f>
        <v>0.80299971390000002</v>
      </c>
      <c r="M2027" s="16">
        <f t="shared" si="94"/>
        <v>-0.72484858565277754</v>
      </c>
      <c r="N2027" s="16">
        <f>[1]!s_fa_roe(A2027,"20251231")</f>
        <v>3.0179999999999998</v>
      </c>
      <c r="O2027" s="16">
        <f>[1]!s_stmnote_rdexp(A2027,"20251231",1,10000)</f>
        <v>2257.1987789999998</v>
      </c>
      <c r="P2027" s="20">
        <f t="shared" si="95"/>
        <v>9.1814921296582738E-2</v>
      </c>
      <c r="Q2027" s="16">
        <f>[1]!s_margin_tradingbalance(A2027,"",10000)</f>
        <v>1855.7709</v>
      </c>
      <c r="R2027" s="16">
        <f>[1]!s_margin_seclendingbalance(A2027,"",10000)</f>
        <v>0</v>
      </c>
      <c r="S2027" s="17">
        <f>[1]!s_val_ev(A2027,"",100000000)</f>
        <v>19.526267475000001</v>
      </c>
      <c r="T2027" s="17">
        <f>[1]!share_freesharesmv(A2027,"",100000000)</f>
        <v>6.3228902747999998</v>
      </c>
      <c r="U2027" s="17">
        <f>[1]!s_dq_amount_btin(A2027,E2027,100000000)</f>
        <v>0.29128968999999999</v>
      </c>
      <c r="V2027" s="17">
        <f>[1]!s_dq_turn(A2027,E2027)</f>
        <v>2.2079840757685516</v>
      </c>
      <c r="W2027" s="2">
        <f>[1]!s_pq_amount(A2027,"20260101","",100000000)</f>
        <v>24.827121930000001</v>
      </c>
      <c r="X2027" s="2">
        <f>[1]!s_pq_avgamount(A2027,"20260101","",100000000)</f>
        <v>0.22570110845454544</v>
      </c>
      <c r="Y2027" s="17">
        <f>[1]!s_ipo_dilutedpe(A2027)</f>
        <v>27.8</v>
      </c>
      <c r="Z2027" s="12">
        <f>[1]!s_ipo_collection_total(A2027,100000000)</f>
        <v>2.547825</v>
      </c>
      <c r="AA2027" s="2">
        <f>[1]!s_val_pe_ttm(A2027,E2027)</f>
        <v>51.033985137939453</v>
      </c>
      <c r="AB2027" s="5">
        <f>[1]!s_info_zjtxornot1(A2027,"")</f>
        <v>0</v>
      </c>
      <c r="AC2027" s="22" t="str">
        <f>[1]!s_info_nature1(A2027,"")</f>
        <v>民营企业</v>
      </c>
      <c r="AD2027" s="6" t="str">
        <f>[1]!s_info_city(A2027)</f>
        <v>重庆市</v>
      </c>
      <c r="AE2027" s="6" t="str">
        <f>[1]!s_info_province(A2027)</f>
        <v>重庆</v>
      </c>
      <c r="AF2027">
        <v>106.50496200000001</v>
      </c>
      <c r="AG2027">
        <v>29.533155000000001</v>
      </c>
    </row>
    <row r="2028" spans="1:33" x14ac:dyDescent="0.3">
      <c r="A2028" s="12" t="s">
        <v>135</v>
      </c>
      <c r="B2028" s="12" t="s">
        <v>136</v>
      </c>
      <c r="C2028" s="16" t="str">
        <f>[1]!s_info_mkt(A2028)</f>
        <v>北证</v>
      </c>
      <c r="D2028" s="16" t="str">
        <f>[1]!s_ipo_listeddate(A2028)</f>
        <v>2023-12-12</v>
      </c>
      <c r="E2028" s="16" t="str">
        <f>[1]!lastradeday_s("000002","")</f>
        <v>2026-06-22</v>
      </c>
      <c r="F2028" s="16" t="str">
        <f>[1]!s_info_industry_csrc2023(A2028,"",3)</f>
        <v>医药制造业</v>
      </c>
      <c r="G2028" s="16" t="str">
        <f>[1]!s_info_industry_csrc2023(A2028,"",1)</f>
        <v>制造业</v>
      </c>
      <c r="H2028" s="16">
        <f>[1]!s_is(A2028,83,"FY","YTD","20251231",1,"",100000000)</f>
        <v>4.0534204248000005</v>
      </c>
      <c r="I2028" s="16">
        <f>[1]!s_is(A2028,83,"FY","YTD","20241231",1,"",100000000)</f>
        <v>3.3897884597000001</v>
      </c>
      <c r="J2028" s="16">
        <f t="shared" si="93"/>
        <v>0.19577385815949477</v>
      </c>
      <c r="K2028" s="16">
        <f>[1]!s_is(A2028,61,"FY","YTD","20251231",1,"",100000000)</f>
        <v>0.63047952039999999</v>
      </c>
      <c r="L2028" s="16">
        <f>[1]!s_is(A2028,61,"FY","YTD","20241231",1,"",100000000)</f>
        <v>0.42851041140000001</v>
      </c>
      <c r="M2028" s="16">
        <f t="shared" si="94"/>
        <v>0.47132835895431402</v>
      </c>
      <c r="N2028" s="16">
        <f>[1]!s_fa_roe(A2028,"20251231")</f>
        <v>9.1981999999999999</v>
      </c>
      <c r="O2028" s="16">
        <f>[1]!s_stmnote_rdexp(A2028,"20251231",1,10000)</f>
        <v>1790.5083920000002</v>
      </c>
      <c r="P2028" s="20">
        <f t="shared" si="95"/>
        <v>4.4172777663159517E-2</v>
      </c>
      <c r="Q2028" s="16">
        <f>[1]!s_margin_tradingbalance(A2028,"",10000)</f>
        <v>1191.0943</v>
      </c>
      <c r="R2028" s="16">
        <f>[1]!s_margin_seclendingbalance(A2028,"",10000)</f>
        <v>0</v>
      </c>
      <c r="S2028" s="17">
        <f>[1]!s_val_ev(A2028,"",100000000)</f>
        <v>15.5842128</v>
      </c>
      <c r="T2028" s="17">
        <f>[1]!share_freesharesmv(A2028,"",100000000)</f>
        <v>4.8095855999999992</v>
      </c>
      <c r="U2028" s="17">
        <f>[1]!s_dq_amount_btin(A2028,E2028,100000000)</f>
        <v>6.8041379999999999E-2</v>
      </c>
      <c r="V2028" s="17">
        <f>[1]!s_dq_turn(A2028,E2028)</f>
        <v>0.92748101722236365</v>
      </c>
      <c r="W2028" s="2">
        <f>[1]!s_pq_amount(A2028,"20260101","",100000000)</f>
        <v>15.039623690000001</v>
      </c>
      <c r="X2028" s="2">
        <f>[1]!s_pq_avgamount(A2028,"20260101","",100000000)</f>
        <v>0.13672385172727272</v>
      </c>
      <c r="Y2028" s="17">
        <f>[1]!s_ipo_dilutedpe(A2028)</f>
        <v>15.88</v>
      </c>
      <c r="Z2028" s="12">
        <f>[1]!s_ipo_collection_total(A2028,100000000)</f>
        <v>2.9654820000000002</v>
      </c>
      <c r="AA2028" s="2">
        <f>[1]!s_val_pe_ttm(A2028,E2028)</f>
        <v>24.468387603759766</v>
      </c>
      <c r="AB2028" s="5">
        <f>[1]!s_info_zjtxornot1(A2028,"")</f>
        <v>1</v>
      </c>
      <c r="AC2028" s="22" t="str">
        <f>[1]!s_info_nature1(A2028,"")</f>
        <v>民营企业</v>
      </c>
      <c r="AD2028" s="6" t="str">
        <f>[1]!s_info_city(A2028)</f>
        <v>无锡市</v>
      </c>
      <c r="AE2028" s="6" t="str">
        <f>[1]!s_info_province(A2028)</f>
        <v>江苏省</v>
      </c>
      <c r="AF2028">
        <v>120.301663</v>
      </c>
      <c r="AG2028">
        <v>31.574729000000001</v>
      </c>
    </row>
    <row r="2029" spans="1:33" x14ac:dyDescent="0.3">
      <c r="A2029" s="12" t="s">
        <v>4576</v>
      </c>
      <c r="B2029" s="12" t="s">
        <v>4577</v>
      </c>
      <c r="C2029" s="16" t="str">
        <f>[1]!s_info_mkt(A2029)</f>
        <v>主板</v>
      </c>
      <c r="D2029" s="16" t="str">
        <f>[1]!s_ipo_listeddate(A2029)</f>
        <v>2000-11-20</v>
      </c>
      <c r="E2029" s="16" t="str">
        <f>[1]!lastradeday_s("000002","")</f>
        <v>2026-06-22</v>
      </c>
      <c r="F2029" s="16" t="str">
        <f>[1]!s_info_industry_csrc2023(A2029,"",3)</f>
        <v>造纸和纸制品业</v>
      </c>
      <c r="G2029" s="16" t="str">
        <f>[1]!s_info_industry_csrc2023(A2029,"",1)</f>
        <v>制造业</v>
      </c>
      <c r="H2029" s="16">
        <f>[1]!s_is(A2029,83,"FY","YTD","20251231",1,"",100000000)</f>
        <v>61.865502439700002</v>
      </c>
      <c r="I2029" s="16">
        <f>[1]!s_is(A2029,83,"FY","YTD","20241231",1,"",100000000)</f>
        <v>227.29474852759998</v>
      </c>
      <c r="J2029" s="16">
        <f t="shared" si="93"/>
        <v>-0.72781816192208337</v>
      </c>
      <c r="K2029" s="16">
        <f>[1]!s_is(A2029,61,"FY","YTD","20251231",1,"",100000000)</f>
        <v>-82.959324028799998</v>
      </c>
      <c r="L2029" s="16">
        <f>[1]!s_is(A2029,61,"FY","YTD","20241231",1,"",100000000)</f>
        <v>-74.107844916499999</v>
      </c>
      <c r="M2029" s="16">
        <f t="shared" si="94"/>
        <v>-0.11944051432440494</v>
      </c>
      <c r="N2029" s="16">
        <f>[1]!s_fa_roe(A2029,"20251231")</f>
        <v>-164.93010000000001</v>
      </c>
      <c r="O2029" s="16">
        <f>[1]!s_stmnote_rdexp(A2029,"20251231",1,10000)</f>
        <v>9326.1011490000001</v>
      </c>
      <c r="P2029" s="20">
        <f t="shared" si="95"/>
        <v>1.5074800625906343E-2</v>
      </c>
      <c r="Q2029" s="16">
        <f>[1]!s_margin_tradingbalance(A2029,"",10000)</f>
        <v>19255.996800000001</v>
      </c>
      <c r="R2029" s="16">
        <f>[1]!s_margin_seclendingbalance(A2029,"",10000)</f>
        <v>26.821200000000001</v>
      </c>
      <c r="S2029" s="17">
        <f>[1]!s_val_ev(A2029,"",100000000)</f>
        <v>41.676752702240677</v>
      </c>
      <c r="T2029" s="17">
        <f>[1]!share_freesharesmv(A2029,"",100000000)</f>
        <v>25.5118316786</v>
      </c>
      <c r="U2029" s="17">
        <f>[1]!s_dq_amount_btin(A2029,E2029,100000000)</f>
        <v>0.22043096000000001</v>
      </c>
      <c r="V2029" s="17">
        <f>[1]!s_dq_turn(A2029,E2029)</f>
        <v>0.63302827156866748</v>
      </c>
      <c r="W2029" s="2">
        <f>[1]!s_pq_amount(A2029,"20260101","",100000000)</f>
        <v>83.639510959999996</v>
      </c>
      <c r="X2029" s="2">
        <f>[1]!s_pq_avgamount(A2029,"20260101","",100000000)</f>
        <v>0.76035919054545442</v>
      </c>
      <c r="Y2029" s="17">
        <f>[1]!s_ipo_dilutedpe(A2029)</f>
        <v>0</v>
      </c>
      <c r="Z2029" s="12">
        <f>[1]!s_ipo_collection_total(A2029,100000000)</f>
        <v>14.56</v>
      </c>
      <c r="AA2029" s="2">
        <f>[1]!s_val_pe_ttm(A2029,E2029)</f>
        <v>-0.82364952564239502</v>
      </c>
      <c r="AB2029" s="5">
        <f>[1]!s_info_zjtxornot1(A2029,"")</f>
        <v>0</v>
      </c>
      <c r="AC2029" s="22" t="str">
        <f>[1]!s_info_nature1(A2029,"")</f>
        <v>地方国有企业</v>
      </c>
      <c r="AD2029" s="6" t="str">
        <f>[1]!s_info_city(A2029)</f>
        <v>寿光市</v>
      </c>
      <c r="AE2029" s="6" t="str">
        <f>[1]!s_info_province(A2029)</f>
        <v>山东省</v>
      </c>
      <c r="AF2029">
        <v>118.85253400000001</v>
      </c>
      <c r="AG2029">
        <v>37.029891999999997</v>
      </c>
    </row>
    <row r="2030" spans="1:33" x14ac:dyDescent="0.3">
      <c r="A2030" s="12" t="s">
        <v>4578</v>
      </c>
      <c r="B2030" s="12" t="s">
        <v>4579</v>
      </c>
      <c r="C2030" s="16" t="str">
        <f>[1]!s_info_mkt(A2030)</f>
        <v>主板</v>
      </c>
      <c r="D2030" s="16" t="str">
        <f>[1]!s_ipo_listeddate(A2030)</f>
        <v>2012-05-29</v>
      </c>
      <c r="E2030" s="16" t="str">
        <f>[1]!lastradeday_s("000002","")</f>
        <v>2026-06-22</v>
      </c>
      <c r="F2030" s="16" t="str">
        <f>[1]!s_info_industry_csrc2023(A2030,"",3)</f>
        <v>多式联运和运输代理业</v>
      </c>
      <c r="G2030" s="16" t="str">
        <f>[1]!s_info_industry_csrc2023(A2030,"",1)</f>
        <v>交通运输、仓储和邮政业</v>
      </c>
      <c r="H2030" s="16">
        <f>[1]!s_is(A2030,83,"FY","YTD","20251231",1,"",100000000)</f>
        <v>179.6406694874</v>
      </c>
      <c r="I2030" s="16">
        <f>[1]!s_is(A2030,83,"FY","YTD","20241231",1,"",100000000)</f>
        <v>175.24572644630001</v>
      </c>
      <c r="J2030" s="16">
        <f t="shared" si="93"/>
        <v>2.5078745885690479E-2</v>
      </c>
      <c r="K2030" s="16">
        <f>[1]!s_is(A2030,61,"FY","YTD","20251231",1,"",100000000)</f>
        <v>4.8835286495999997</v>
      </c>
      <c r="L2030" s="16">
        <f>[1]!s_is(A2030,61,"FY","YTD","20241231",1,"",100000000)</f>
        <v>5.3883003225000001</v>
      </c>
      <c r="M2030" s="16">
        <f t="shared" si="94"/>
        <v>-9.3679201731243236E-2</v>
      </c>
      <c r="N2030" s="16">
        <f>[1]!s_fa_roe(A2030,"20251231")</f>
        <v>7.9936999999999996</v>
      </c>
      <c r="O2030" s="16">
        <f>[1]!s_stmnote_rdexp(A2030,"20251231",1,10000)</f>
        <v>2340.1176930000001</v>
      </c>
      <c r="P2030" s="20">
        <f t="shared" si="95"/>
        <v>1.3026658716411297E-3</v>
      </c>
      <c r="Q2030" s="16">
        <f>[1]!s_margin_tradingbalance(A2030,"",10000)</f>
        <v>21878.424500000001</v>
      </c>
      <c r="R2030" s="16">
        <f>[1]!s_margin_seclendingbalance(A2030,"",10000)</f>
        <v>161.6628</v>
      </c>
      <c r="S2030" s="17">
        <f>[1]!s_val_ev(A2030,"",100000000)</f>
        <v>67.284989791599997</v>
      </c>
      <c r="T2030" s="17">
        <f>[1]!share_freesharesmv(A2030,"",100000000)</f>
        <v>35.905302281799997</v>
      </c>
      <c r="U2030" s="17">
        <f>[1]!s_dq_amount_btin(A2030,E2030,100000000)</f>
        <v>0.57617797000000004</v>
      </c>
      <c r="V2030" s="17">
        <f>[1]!s_dq_turn(A2030,E2030)</f>
        <v>0.87062453871863776</v>
      </c>
      <c r="W2030" s="2">
        <f>[1]!s_pq_amount(A2030,"20260101","",100000000)</f>
        <v>83.125700300000005</v>
      </c>
      <c r="X2030" s="2">
        <f>[1]!s_pq_avgamount(A2030,"20260101","",100000000)</f>
        <v>0.7556881845454545</v>
      </c>
      <c r="Y2030" s="17">
        <f>[1]!s_ipo_dilutedpe(A2030)</f>
        <v>27.75</v>
      </c>
      <c r="Z2030" s="12">
        <f>[1]!s_ipo_collection_total(A2030,100000000)</f>
        <v>6.66</v>
      </c>
      <c r="AA2030" s="2">
        <f>[1]!s_val_pe_ttm(A2030,E2030)</f>
        <v>14.536115646362305</v>
      </c>
      <c r="AB2030" s="5">
        <f>[1]!s_info_zjtxornot1(A2030,"")</f>
        <v>0</v>
      </c>
      <c r="AC2030" s="22" t="str">
        <f>[1]!s_info_nature1(A2030,"")</f>
        <v>中央国有企业</v>
      </c>
      <c r="AD2030" s="6" t="str">
        <f>[1]!s_info_city(A2030)</f>
        <v>上海市</v>
      </c>
      <c r="AE2030" s="6" t="str">
        <f>[1]!s_info_province(A2030)</f>
        <v>上海</v>
      </c>
      <c r="AF2030">
        <v>121.472644</v>
      </c>
      <c r="AG2030">
        <v>31.231705999999999</v>
      </c>
    </row>
    <row r="2031" spans="1:33" x14ac:dyDescent="0.3">
      <c r="A2031" s="12" t="s">
        <v>139</v>
      </c>
      <c r="B2031" s="12" t="s">
        <v>140</v>
      </c>
      <c r="C2031" s="16" t="str">
        <f>[1]!s_info_mkt(A2031)</f>
        <v>北证</v>
      </c>
      <c r="D2031" s="16" t="str">
        <f>[1]!s_ipo_listeddate(A2031)</f>
        <v>2024-01-18</v>
      </c>
      <c r="E2031" s="16" t="str">
        <f>[1]!lastradeday_s("000002","")</f>
        <v>2026-06-22</v>
      </c>
      <c r="F2031" s="16" t="str">
        <f>[1]!s_info_industry_csrc2023(A2031,"",3)</f>
        <v>农业</v>
      </c>
      <c r="G2031" s="16" t="str">
        <f>[1]!s_info_industry_csrc2023(A2031,"",1)</f>
        <v>农、林、牧、渔业</v>
      </c>
      <c r="H2031" s="16">
        <f>[1]!s_is(A2031,83,"FY","YTD","20251231",1,"",100000000)</f>
        <v>3.6165706694000002</v>
      </c>
      <c r="I2031" s="16">
        <f>[1]!s_is(A2031,83,"FY","YTD","20241231",1,"",100000000)</f>
        <v>3.3665748369999999</v>
      </c>
      <c r="J2031" s="16">
        <f t="shared" si="93"/>
        <v>7.4258213318904032E-2</v>
      </c>
      <c r="K2031" s="16">
        <f>[1]!s_is(A2031,61,"FY","YTD","20251231",1,"",100000000)</f>
        <v>0.75934130109999998</v>
      </c>
      <c r="L2031" s="16">
        <f>[1]!s_is(A2031,61,"FY","YTD","20241231",1,"",100000000)</f>
        <v>0.82599891430000005</v>
      </c>
      <c r="M2031" s="16">
        <f t="shared" si="94"/>
        <v>-8.0699395660210588E-2</v>
      </c>
      <c r="N2031" s="16">
        <f>[1]!s_fa_roe(A2031,"20251231")</f>
        <v>14.548299999999999</v>
      </c>
      <c r="O2031" s="16">
        <f>[1]!s_stmnote_rdexp(A2031,"20251231",1,10000)</f>
        <v>1725.7843890000001</v>
      </c>
      <c r="P2031" s="20">
        <f t="shared" si="95"/>
        <v>4.7718807311079393E-2</v>
      </c>
      <c r="Q2031" s="16">
        <f>[1]!s_margin_tradingbalance(A2031,"",10000)</f>
        <v>935.5752</v>
      </c>
      <c r="R2031" s="16">
        <f>[1]!s_margin_seclendingbalance(A2031,"",10000)</f>
        <v>0</v>
      </c>
      <c r="S2031" s="17">
        <f>[1]!s_val_ev(A2031,"",100000000)</f>
        <v>19.703302164</v>
      </c>
      <c r="T2031" s="17">
        <f>[1]!share_freesharesmv(A2031,"",100000000)</f>
        <v>9.0791317889999998</v>
      </c>
      <c r="U2031" s="17">
        <f>[1]!s_dq_amount_btin(A2031,E2031,100000000)</f>
        <v>0.21799065000000001</v>
      </c>
      <c r="V2031" s="17">
        <f>[1]!s_dq_turn(A2031,E2031)</f>
        <v>1.8923172364916798</v>
      </c>
      <c r="W2031" s="2">
        <f>[1]!s_pq_amount(A2031,"20260101","",100000000)</f>
        <v>77.662634449999999</v>
      </c>
      <c r="X2031" s="2">
        <f>[1]!s_pq_avgamount(A2031,"20260101","",100000000)</f>
        <v>0.70602394954545455</v>
      </c>
      <c r="Y2031" s="17">
        <f>[1]!s_ipo_dilutedpe(A2031)</f>
        <v>16.95</v>
      </c>
      <c r="Z2031" s="12">
        <f>[1]!s_ipo_collection_total(A2031,100000000)</f>
        <v>1.6950080000000001</v>
      </c>
      <c r="AA2031" s="2">
        <f>[1]!s_val_pe_ttm(A2031,E2031)</f>
        <v>23.369195938110352</v>
      </c>
      <c r="AB2031" s="5">
        <f>[1]!s_info_zjtxornot1(A2031,"")</f>
        <v>0</v>
      </c>
      <c r="AC2031" s="22" t="str">
        <f>[1]!s_info_nature1(A2031,"")</f>
        <v>民营企业</v>
      </c>
      <c r="AD2031" s="6" t="str">
        <f>[1]!s_info_city(A2031)</f>
        <v>宜昌市</v>
      </c>
      <c r="AE2031" s="6" t="str">
        <f>[1]!s_info_province(A2031)</f>
        <v>湖北省</v>
      </c>
      <c r="AF2031">
        <v>111.290843</v>
      </c>
      <c r="AG2031">
        <v>30.702635999999998</v>
      </c>
    </row>
    <row r="2032" spans="1:33" x14ac:dyDescent="0.3">
      <c r="A2032" s="12" t="s">
        <v>4580</v>
      </c>
      <c r="B2032" s="12" t="s">
        <v>4581</v>
      </c>
      <c r="C2032" s="16" t="str">
        <f>[1]!s_info_mkt(A2032)</f>
        <v>创业板</v>
      </c>
      <c r="D2032" s="16" t="str">
        <f>[1]!s_ipo_listeddate(A2032)</f>
        <v>2020-09-17</v>
      </c>
      <c r="E2032" s="16" t="str">
        <f>[1]!lastradeday_s("000002","")</f>
        <v>2026-06-22</v>
      </c>
      <c r="F2032" s="16" t="str">
        <f>[1]!s_info_industry_csrc2023(A2032,"",3)</f>
        <v>化学原料和化学制品制造业</v>
      </c>
      <c r="G2032" s="16" t="str">
        <f>[1]!s_info_industry_csrc2023(A2032,"",1)</f>
        <v>制造业</v>
      </c>
      <c r="H2032" s="16">
        <f>[1]!s_is(A2032,83,"FY","YTD","20251231",1,"",100000000)</f>
        <v>17.367619103399999</v>
      </c>
      <c r="I2032" s="16">
        <f>[1]!s_is(A2032,83,"FY","YTD","20241231",1,"",100000000)</f>
        <v>16.6008134673</v>
      </c>
      <c r="J2032" s="16">
        <f t="shared" si="93"/>
        <v>4.619084706965948E-2</v>
      </c>
      <c r="K2032" s="16">
        <f>[1]!s_is(A2032,61,"FY","YTD","20251231",1,"",100000000)</f>
        <v>-0.62607414189999999</v>
      </c>
      <c r="L2032" s="16">
        <f>[1]!s_is(A2032,61,"FY","YTD","20241231",1,"",100000000)</f>
        <v>4.42084487E-2</v>
      </c>
      <c r="M2032" s="16">
        <f t="shared" si="94"/>
        <v>-15.161866347054154</v>
      </c>
      <c r="N2032" s="16">
        <f>[1]!s_fa_roe(A2032,"20251231")</f>
        <v>-4.7652000000000001</v>
      </c>
      <c r="O2032" s="16">
        <f>[1]!s_stmnote_rdexp(A2032,"20251231",1,10000)</f>
        <v>5315.3391449999999</v>
      </c>
      <c r="P2032" s="20">
        <f t="shared" si="95"/>
        <v>3.0604880918648394E-2</v>
      </c>
      <c r="Q2032" s="16">
        <f>[1]!s_margin_tradingbalance(A2032,"",10000)</f>
        <v>11193.410900000001</v>
      </c>
      <c r="R2032" s="16">
        <f>[1]!s_margin_seclendingbalance(A2032,"",10000)</f>
        <v>22.375599999999999</v>
      </c>
      <c r="S2032" s="17">
        <f>[1]!s_val_ev(A2032,"",100000000)</f>
        <v>29.680619347399997</v>
      </c>
      <c r="T2032" s="17">
        <f>[1]!share_freesharesmv(A2032,"",100000000)</f>
        <v>14.441047005</v>
      </c>
      <c r="U2032" s="17">
        <f>[1]!s_dq_amount_btin(A2032,E2032,100000000)</f>
        <v>1.81463072</v>
      </c>
      <c r="V2032" s="17">
        <f>[1]!s_dq_turn(A2032,E2032)</f>
        <v>7.5304076231704018</v>
      </c>
      <c r="W2032" s="2">
        <f>[1]!s_pq_amount(A2032,"20260101","",100000000)</f>
        <v>113.35231529000001</v>
      </c>
      <c r="X2032" s="2">
        <f>[1]!s_pq_avgamount(A2032,"20260101","",100000000)</f>
        <v>1.0304755935454546</v>
      </c>
      <c r="Y2032" s="17">
        <f>[1]!s_ipo_dilutedpe(A2032)</f>
        <v>16.12</v>
      </c>
      <c r="Z2032" s="12">
        <f>[1]!s_ipo_collection_total(A2032,100000000)</f>
        <v>3.64</v>
      </c>
      <c r="AA2032" s="2">
        <f>[1]!s_val_pe_ttm(A2032,E2032)</f>
        <v>-36.884342193603516</v>
      </c>
      <c r="AB2032" s="5">
        <f>[1]!s_info_zjtxornot1(A2032,"")</f>
        <v>0</v>
      </c>
      <c r="AC2032" s="22" t="str">
        <f>[1]!s_info_nature1(A2032,"")</f>
        <v>外资企业</v>
      </c>
      <c r="AD2032" s="6" t="str">
        <f>[1]!s_info_city(A2032)</f>
        <v>云浮市</v>
      </c>
      <c r="AE2032" s="6" t="str">
        <f>[1]!s_info_province(A2032)</f>
        <v>广东省</v>
      </c>
      <c r="AF2032">
        <v>112.044439</v>
      </c>
      <c r="AG2032">
        <v>22.929801000000001</v>
      </c>
    </row>
    <row r="2033" spans="1:33" x14ac:dyDescent="0.3">
      <c r="A2033" s="12" t="s">
        <v>4582</v>
      </c>
      <c r="B2033" s="12" t="s">
        <v>4583</v>
      </c>
      <c r="C2033" s="16" t="str">
        <f>[1]!s_info_mkt(A2033)</f>
        <v>主板</v>
      </c>
      <c r="D2033" s="16" t="str">
        <f>[1]!s_ipo_listeddate(A2033)</f>
        <v>2016-08-12</v>
      </c>
      <c r="E2033" s="16" t="str">
        <f>[1]!lastradeday_s("000002","")</f>
        <v>2026-06-22</v>
      </c>
      <c r="F2033" s="16" t="str">
        <f>[1]!s_info_industry_csrc2023(A2033,"",3)</f>
        <v>橡胶和塑料制品业</v>
      </c>
      <c r="G2033" s="16" t="str">
        <f>[1]!s_info_industry_csrc2023(A2033,"",1)</f>
        <v>制造业</v>
      </c>
      <c r="H2033" s="16">
        <f>[1]!s_is(A2033,83,"FY","YTD","20251231",1,"",100000000)</f>
        <v>4.1778416388000004</v>
      </c>
      <c r="I2033" s="16">
        <f>[1]!s_is(A2033,83,"FY","YTD","20241231",1,"",100000000)</f>
        <v>4.9075404235000004</v>
      </c>
      <c r="J2033" s="16">
        <f t="shared" si="93"/>
        <v>-0.14868930701126803</v>
      </c>
      <c r="K2033" s="16">
        <f>[1]!s_is(A2033,61,"FY","YTD","20251231",1,"",100000000)</f>
        <v>-5.2155982999999996E-2</v>
      </c>
      <c r="L2033" s="16">
        <f>[1]!s_is(A2033,61,"FY","YTD","20241231",1,"",100000000)</f>
        <v>0.29136949499999998</v>
      </c>
      <c r="M2033" s="16">
        <f t="shared" si="94"/>
        <v>-1.1790028945892226</v>
      </c>
      <c r="N2033" s="16">
        <f>[1]!s_fa_roe(A2033,"20251231")</f>
        <v>-1.0277000000000001</v>
      </c>
      <c r="O2033" s="16">
        <f>[1]!s_stmnote_rdexp(A2033,"20251231",1,10000)</f>
        <v>2115.5844239999997</v>
      </c>
      <c r="P2033" s="20">
        <f t="shared" si="95"/>
        <v>5.0638214822514384E-2</v>
      </c>
      <c r="Q2033" s="16">
        <f>[1]!s_margin_tradingbalance(A2033,"",10000)</f>
        <v>0</v>
      </c>
      <c r="R2033" s="16">
        <f>[1]!s_margin_seclendingbalance(A2033,"",10000)</f>
        <v>0</v>
      </c>
      <c r="S2033" s="17">
        <f>[1]!s_val_ev(A2033,"",100000000)</f>
        <v>36.4</v>
      </c>
      <c r="T2033" s="17">
        <f>[1]!share_freesharesmv(A2033,"",100000000)</f>
        <v>16.094259999999998</v>
      </c>
      <c r="U2033" s="17">
        <f>[1]!s_dq_amount_btin(A2033,E2033,100000000)</f>
        <v>0</v>
      </c>
      <c r="V2033" s="17">
        <f>[1]!s_dq_turn(A2033,E2033)</f>
        <v>0</v>
      </c>
      <c r="W2033" s="2">
        <f>[1]!s_pq_amount(A2033,"20260101","",100000000)</f>
        <v>66.536680489999995</v>
      </c>
      <c r="X2033" s="2">
        <f>[1]!s_pq_avgamount(A2033,"20260101","",100000000)</f>
        <v>0.63368267133333334</v>
      </c>
      <c r="Y2033" s="17">
        <f>[1]!s_ipo_dilutedpe(A2033)</f>
        <v>18.309999999999999</v>
      </c>
      <c r="Z2033" s="12">
        <f>[1]!s_ipo_collection_total(A2033,100000000)</f>
        <v>1.72</v>
      </c>
      <c r="AA2033" s="2">
        <f>[1]!s_val_pe_ttm(A2033,E2033)</f>
        <v>-357.20132446289063</v>
      </c>
      <c r="AB2033" s="5">
        <f>[1]!s_info_zjtxornot1(A2033,"")</f>
        <v>0</v>
      </c>
      <c r="AC2033" s="22" t="str">
        <f>[1]!s_info_nature1(A2033,"")</f>
        <v>民营企业</v>
      </c>
      <c r="AD2033" s="6" t="str">
        <f>[1]!s_info_city(A2033)</f>
        <v>上海市</v>
      </c>
      <c r="AE2033" s="6" t="str">
        <f>[1]!s_info_province(A2033)</f>
        <v>上海</v>
      </c>
      <c r="AF2033">
        <v>121.472644</v>
      </c>
      <c r="AG2033">
        <v>31.231705999999999</v>
      </c>
    </row>
    <row r="2034" spans="1:33" x14ac:dyDescent="0.3">
      <c r="A2034" s="12" t="s">
        <v>4584</v>
      </c>
      <c r="B2034" s="12" t="s">
        <v>4585</v>
      </c>
      <c r="C2034" s="16" t="str">
        <f>[1]!s_info_mkt(A2034)</f>
        <v>主板</v>
      </c>
      <c r="D2034" s="16" t="str">
        <f>[1]!s_ipo_listeddate(A2034)</f>
        <v>2016-08-12</v>
      </c>
      <c r="E2034" s="16" t="str">
        <f>[1]!lastradeday_s("000002","")</f>
        <v>2026-06-22</v>
      </c>
      <c r="F2034" s="16" t="str">
        <f>[1]!s_info_industry_csrc2023(A2034,"",3)</f>
        <v>通用设备制造业</v>
      </c>
      <c r="G2034" s="16" t="str">
        <f>[1]!s_info_industry_csrc2023(A2034,"",1)</f>
        <v>制造业</v>
      </c>
      <c r="H2034" s="16">
        <f>[1]!s_is(A2034,83,"FY","YTD","20251231",1,"",100000000)</f>
        <v>3.1702959102999997</v>
      </c>
      <c r="I2034" s="16">
        <f>[1]!s_is(A2034,83,"FY","YTD","20241231",1,"",100000000)</f>
        <v>1.6175245225999999</v>
      </c>
      <c r="J2034" s="16">
        <f t="shared" si="93"/>
        <v>0.95996775690552361</v>
      </c>
      <c r="K2034" s="16">
        <f>[1]!s_is(A2034,61,"FY","YTD","20251231",1,"",100000000)</f>
        <v>-0.4080562237</v>
      </c>
      <c r="L2034" s="16">
        <f>[1]!s_is(A2034,61,"FY","YTD","20241231",1,"",100000000)</f>
        <v>-0.47104019350000004</v>
      </c>
      <c r="M2034" s="16">
        <f t="shared" si="94"/>
        <v>0.13371251682792976</v>
      </c>
      <c r="N2034" s="16">
        <f>[1]!s_fa_roe(A2034,"20251231")</f>
        <v>-15.2796</v>
      </c>
      <c r="O2034" s="16">
        <f>[1]!s_stmnote_rdexp(A2034,"20251231",1,10000)</f>
        <v>1545.6594539999999</v>
      </c>
      <c r="P2034" s="20">
        <f t="shared" si="95"/>
        <v>4.8754422228483293E-2</v>
      </c>
      <c r="Q2034" s="16">
        <f>[1]!s_margin_tradingbalance(A2034,"",10000)</f>
        <v>0</v>
      </c>
      <c r="R2034" s="16">
        <f>[1]!s_margin_seclendingbalance(A2034,"",10000)</f>
        <v>0</v>
      </c>
      <c r="S2034" s="17">
        <f>[1]!s_val_ev(A2034,"",100000000)</f>
        <v>7.6070399999999996</v>
      </c>
      <c r="T2034" s="17">
        <f>[1]!share_freesharesmv(A2034,"",100000000)</f>
        <v>4.1428881663999997</v>
      </c>
      <c r="U2034" s="17">
        <f>[1]!s_dq_amount_btin(A2034,E2034,100000000)</f>
        <v>0</v>
      </c>
      <c r="V2034" s="17">
        <f>[1]!s_dq_turn(A2034,E2034)</f>
        <v>0</v>
      </c>
      <c r="W2034" s="2">
        <f>[1]!s_pq_amount(A2034,"20260101","",100000000)</f>
        <v>17.618067239999998</v>
      </c>
      <c r="X2034" s="2">
        <f>[1]!s_pq_avgamount(A2034,"20260101","",100000000)</f>
        <v>0.22880606805194806</v>
      </c>
      <c r="Y2034" s="17">
        <f>[1]!s_ipo_dilutedpe(A2034)</f>
        <v>22.99</v>
      </c>
      <c r="Z2034" s="12">
        <f>[1]!s_ipo_collection_total(A2034,100000000)</f>
        <v>2.3130000000000002</v>
      </c>
      <c r="AA2034" s="2">
        <f>[1]!s_val_pe_ttm(A2034,E2034)</f>
        <v>-16.809930801391602</v>
      </c>
      <c r="AB2034" s="5">
        <f>[1]!s_info_zjtxornot1(A2034,"")</f>
        <v>0</v>
      </c>
      <c r="AC2034" s="22" t="str">
        <f>[1]!s_info_nature1(A2034,"")</f>
        <v>民营企业</v>
      </c>
      <c r="AD2034" s="6" t="str">
        <f>[1]!s_info_city(A2034)</f>
        <v>苏州市</v>
      </c>
      <c r="AE2034" s="6" t="str">
        <f>[1]!s_info_province(A2034)</f>
        <v>江苏省</v>
      </c>
      <c r="AF2034">
        <v>120.619585</v>
      </c>
      <c r="AG2034">
        <v>31.299378999999998</v>
      </c>
    </row>
    <row r="2035" spans="1:33" x14ac:dyDescent="0.3">
      <c r="A2035" s="12" t="s">
        <v>129</v>
      </c>
      <c r="B2035" s="12" t="s">
        <v>130</v>
      </c>
      <c r="C2035" s="16" t="str">
        <f>[1]!s_info_mkt(A2035)</f>
        <v>北证</v>
      </c>
      <c r="D2035" s="16" t="str">
        <f>[1]!s_ipo_listeddate(A2035)</f>
        <v>2021-08-26</v>
      </c>
      <c r="E2035" s="16" t="str">
        <f>[1]!lastradeday_s("000002","")</f>
        <v>2026-06-22</v>
      </c>
      <c r="F2035" s="16" t="str">
        <f>[1]!s_info_industry_csrc2023(A2035,"",3)</f>
        <v>软件和信息技术服务业</v>
      </c>
      <c r="G2035" s="16" t="str">
        <f>[1]!s_info_industry_csrc2023(A2035,"",1)</f>
        <v>信息传输、软件和信息技术服务业</v>
      </c>
      <c r="H2035" s="16">
        <f>[1]!s_is(A2035,83,"FY","YTD","20251231",1,"",100000000)</f>
        <v>0.30975726770000001</v>
      </c>
      <c r="I2035" s="16">
        <f>[1]!s_is(A2035,83,"FY","YTD","20241231",1,"",100000000)</f>
        <v>0.50400843870000001</v>
      </c>
      <c r="J2035" s="16">
        <f t="shared" si="93"/>
        <v>-0.38541253694290578</v>
      </c>
      <c r="K2035" s="16">
        <f>[1]!s_is(A2035,61,"FY","YTD","20251231",1,"",100000000)</f>
        <v>-1.4659620716999999</v>
      </c>
      <c r="L2035" s="16">
        <f>[1]!s_is(A2035,61,"FY","YTD","20241231",1,"",100000000)</f>
        <v>-1.7408171902</v>
      </c>
      <c r="M2035" s="16">
        <f t="shared" si="94"/>
        <v>0.15788855949223615</v>
      </c>
      <c r="N2035" s="16">
        <f>[1]!s_fa_roe(A2035,"20251231")</f>
        <v>-26.249099999999999</v>
      </c>
      <c r="O2035" s="16">
        <f>[1]!s_stmnote_rdexp(A2035,"20251231",1,10000)</f>
        <v>3166.729233</v>
      </c>
      <c r="P2035" s="20">
        <f t="shared" si="95"/>
        <v>1.0223260479127736</v>
      </c>
      <c r="Q2035" s="16">
        <f>[1]!s_margin_tradingbalance(A2035,"",10000)</f>
        <v>1651.0745999999999</v>
      </c>
      <c r="R2035" s="16">
        <f>[1]!s_margin_seclendingbalance(A2035,"",10000)</f>
        <v>0</v>
      </c>
      <c r="S2035" s="17">
        <f>[1]!s_val_ev(A2035,"",100000000)</f>
        <v>4.7258276625000004</v>
      </c>
      <c r="T2035" s="17">
        <f>[1]!share_freesharesmv(A2035,"",100000000)</f>
        <v>2.3952368075999999</v>
      </c>
      <c r="U2035" s="17">
        <f>[1]!s_dq_amount_btin(A2035,E2035,100000000)</f>
        <v>0</v>
      </c>
      <c r="V2035" s="17">
        <f>[1]!s_dq_turn(A2035,E2035)</f>
        <v>0</v>
      </c>
      <c r="W2035" s="2">
        <f>[1]!s_pq_amount(A2035,"20260101","",100000000)</f>
        <v>34.660270509999997</v>
      </c>
      <c r="X2035" s="2">
        <f>[1]!s_pq_avgamount(A2035,"20260101","",100000000)</f>
        <v>0.48817282408450707</v>
      </c>
      <c r="Y2035" s="17">
        <f>[1]!s_ipo_dilutedpe(A2035)</f>
        <v>40.659999999999997</v>
      </c>
      <c r="Z2035" s="12">
        <f>[1]!s_ipo_collection_total(A2035,100000000)</f>
        <v>3.48</v>
      </c>
      <c r="AA2035" s="2">
        <f>[1]!s_val_pe_ttm(A2035,E2035)</f>
        <v>-3.2677531242370605</v>
      </c>
      <c r="AB2035" s="5">
        <f>[1]!s_info_zjtxornot1(A2035,"")</f>
        <v>1</v>
      </c>
      <c r="AC2035" s="22" t="str">
        <f>[1]!s_info_nature1(A2035,"")</f>
        <v>民营企业</v>
      </c>
      <c r="AD2035" s="6" t="str">
        <f>[1]!s_info_city(A2035)</f>
        <v>南京市</v>
      </c>
      <c r="AE2035" s="6" t="str">
        <f>[1]!s_info_province(A2035)</f>
        <v>江苏省</v>
      </c>
      <c r="AF2035">
        <v>118.767413</v>
      </c>
      <c r="AG2035">
        <v>32.041544000000002</v>
      </c>
    </row>
    <row r="2036" spans="1:33" x14ac:dyDescent="0.3">
      <c r="A2036" s="12" t="s">
        <v>4586</v>
      </c>
      <c r="B2036" s="12" t="s">
        <v>4587</v>
      </c>
      <c r="C2036" s="16" t="str">
        <f>[1]!s_info_mkt(A2036)</f>
        <v>主板</v>
      </c>
      <c r="D2036" s="16" t="str">
        <f>[1]!s_ipo_listeddate(A2036)</f>
        <v>2022-09-08</v>
      </c>
      <c r="E2036" s="16" t="str">
        <f>[1]!lastradeday_s("000002","")</f>
        <v>2026-06-22</v>
      </c>
      <c r="F2036" s="16" t="str">
        <f>[1]!s_info_industry_csrc2023(A2036,"",3)</f>
        <v>燃气生产和供应业</v>
      </c>
      <c r="G2036" s="16" t="str">
        <f>[1]!s_info_industry_csrc2023(A2036,"",1)</f>
        <v>电力、热力、燃气及水生产和供应业</v>
      </c>
      <c r="H2036" s="16">
        <f>[1]!s_is(A2036,83,"FY","YTD","20251231",1,"",100000000)</f>
        <v>55.329164292500003</v>
      </c>
      <c r="I2036" s="16">
        <f>[1]!s_is(A2036,83,"FY","YTD","20241231",1,"",100000000)</f>
        <v>46.986349861400001</v>
      </c>
      <c r="J2036" s="16">
        <f t="shared" si="93"/>
        <v>0.17755825799853731</v>
      </c>
      <c r="K2036" s="16">
        <f>[1]!s_is(A2036,61,"FY","YTD","20251231",1,"",100000000)</f>
        <v>0.1840840688</v>
      </c>
      <c r="L2036" s="16">
        <f>[1]!s_is(A2036,61,"FY","YTD","20241231",1,"",100000000)</f>
        <v>-0.16891070820000001</v>
      </c>
      <c r="M2036" s="16">
        <f t="shared" si="94"/>
        <v>2.0898306611919115</v>
      </c>
      <c r="N2036" s="16">
        <f>[1]!s_fa_roe(A2036,"20251231")</f>
        <v>1.2448999999999999</v>
      </c>
      <c r="O2036" s="16">
        <f>[1]!s_stmnote_rdexp(A2036,"20251231",1,10000)</f>
        <v>53.572696999999998</v>
      </c>
      <c r="P2036" s="20">
        <f t="shared" si="95"/>
        <v>9.6825422333844839E-5</v>
      </c>
      <c r="Q2036" s="16">
        <f>[1]!s_margin_tradingbalance(A2036,"",10000)</f>
        <v>0</v>
      </c>
      <c r="R2036" s="16">
        <f>[1]!s_margin_seclendingbalance(A2036,"",10000)</f>
        <v>0</v>
      </c>
      <c r="S2036" s="17">
        <f>[1]!s_val_ev(A2036,"",100000000)</f>
        <v>196.94707199999999</v>
      </c>
      <c r="T2036" s="17">
        <f>[1]!share_freesharesmv(A2036,"",100000000)</f>
        <v>49.2360702</v>
      </c>
      <c r="U2036" s="17">
        <f>[1]!s_dq_amount_btin(A2036,E2036,100000000)</f>
        <v>0</v>
      </c>
      <c r="V2036" s="17">
        <f>[1]!s_dq_turn(A2036,E2036)</f>
        <v>0</v>
      </c>
      <c r="W2036" s="2">
        <f>[1]!s_pq_amount(A2036,"20260101","",100000000)</f>
        <v>447.37118442000002</v>
      </c>
      <c r="X2036" s="2">
        <f>[1]!s_pq_avgamount(A2036,"20260101","",100000000)</f>
        <v>4.8627302654347826</v>
      </c>
      <c r="Y2036" s="17">
        <f>[1]!s_ipo_dilutedpe(A2036)</f>
        <v>19.93</v>
      </c>
      <c r="Z2036" s="12">
        <f>[1]!s_ipo_collection_total(A2036,100000000)</f>
        <v>8.0340000000000007</v>
      </c>
      <c r="AA2036" s="2">
        <f>[1]!s_val_pe_ttm(A2036,E2036)</f>
        <v>-1009.7601318359375</v>
      </c>
      <c r="AB2036" s="5">
        <f>[1]!s_info_zjtxornot1(A2036,"")</f>
        <v>0</v>
      </c>
      <c r="AC2036" s="22" t="str">
        <f>[1]!s_info_nature1(A2036,"")</f>
        <v>民营企业</v>
      </c>
      <c r="AD2036" s="6" t="str">
        <f>[1]!s_info_city(A2036)</f>
        <v>龙口市</v>
      </c>
      <c r="AE2036" s="6" t="str">
        <f>[1]!s_info_province(A2036)</f>
        <v>山东省</v>
      </c>
      <c r="AF2036">
        <v>120.5228</v>
      </c>
      <c r="AG2036">
        <v>37.610401000000003</v>
      </c>
    </row>
    <row r="2037" spans="1:33" x14ac:dyDescent="0.3">
      <c r="A2037" s="12" t="s">
        <v>4588</v>
      </c>
      <c r="B2037" s="12" t="s">
        <v>4589</v>
      </c>
      <c r="C2037" s="16" t="str">
        <f>[1]!s_info_mkt(A2037)</f>
        <v>主板</v>
      </c>
      <c r="D2037" s="16" t="str">
        <f>[1]!s_ipo_listeddate(A2037)</f>
        <v>2022-07-15</v>
      </c>
      <c r="E2037" s="16" t="str">
        <f>[1]!lastradeday_s("000002","")</f>
        <v>2026-06-22</v>
      </c>
      <c r="F2037" s="16" t="str">
        <f>[1]!s_info_industry_csrc2023(A2037,"",3)</f>
        <v>食品制造业</v>
      </c>
      <c r="G2037" s="16" t="str">
        <f>[1]!s_info_industry_csrc2023(A2037,"",1)</f>
        <v>制造业</v>
      </c>
      <c r="H2037" s="16">
        <f>[1]!s_is(A2037,83,"FY","YTD","20251231",1,"",100000000)</f>
        <v>29.337280382800003</v>
      </c>
      <c r="I2037" s="16">
        <f>[1]!s_is(A2037,83,"FY","YTD","20241231",1,"",100000000)</f>
        <v>26.512084677299999</v>
      </c>
      <c r="J2037" s="16">
        <f t="shared" si="93"/>
        <v>0.106562563445604</v>
      </c>
      <c r="K2037" s="16">
        <f>[1]!s_is(A2037,61,"FY","YTD","20251231",1,"",100000000)</f>
        <v>2.6260069596000002</v>
      </c>
      <c r="L2037" s="16">
        <f>[1]!s_is(A2037,61,"FY","YTD","20241231",1,"",100000000)</f>
        <v>2.332359388</v>
      </c>
      <c r="M2037" s="16">
        <f t="shared" si="94"/>
        <v>0.1259015111954094</v>
      </c>
      <c r="N2037" s="16">
        <f>[1]!s_fa_roe(A2037,"20251231")</f>
        <v>18.377300000000002</v>
      </c>
      <c r="O2037" s="16">
        <f>[1]!s_stmnote_rdexp(A2037,"20251231",1,10000)</f>
        <v>5783.8077460000004</v>
      </c>
      <c r="P2037" s="20">
        <f t="shared" si="95"/>
        <v>1.9714873602908873E-2</v>
      </c>
      <c r="Q2037" s="16">
        <f>[1]!s_margin_tradingbalance(A2037,"",10000)</f>
        <v>0</v>
      </c>
      <c r="R2037" s="16">
        <f>[1]!s_margin_seclendingbalance(A2037,"",10000)</f>
        <v>0</v>
      </c>
      <c r="S2037" s="17">
        <f>[1]!s_val_ev(A2037,"",100000000)</f>
        <v>47.401184999999998</v>
      </c>
      <c r="T2037" s="17">
        <f>[1]!share_freesharesmv(A2037,"",100000000)</f>
        <v>16.06007748</v>
      </c>
      <c r="U2037" s="17">
        <f>[1]!s_dq_amount_btin(A2037,E2037,100000000)</f>
        <v>0.35399262999999997</v>
      </c>
      <c r="V2037" s="17">
        <f>[1]!s_dq_turn(A2037,E2037)</f>
        <v>0.76135596610084744</v>
      </c>
      <c r="W2037" s="2">
        <f>[1]!s_pq_amount(A2037,"20260101","",100000000)</f>
        <v>53.27193261</v>
      </c>
      <c r="X2037" s="2">
        <f>[1]!s_pq_avgamount(A2037,"20260101","",100000000)</f>
        <v>0.48429029645454547</v>
      </c>
      <c r="Y2037" s="17">
        <f>[1]!s_ipo_dilutedpe(A2037)</f>
        <v>22.98</v>
      </c>
      <c r="Z2037" s="12">
        <f>[1]!s_ipo_collection_total(A2037,100000000)</f>
        <v>4.0210049999999997</v>
      </c>
      <c r="AA2037" s="2">
        <f>[1]!s_val_pe_ttm(A2037,E2037)</f>
        <v>17.560745239257813</v>
      </c>
      <c r="AB2037" s="5">
        <f>[1]!s_info_zjtxornot1(A2037,"")</f>
        <v>0</v>
      </c>
      <c r="AC2037" s="22" t="str">
        <f>[1]!s_info_nature1(A2037,"")</f>
        <v>民营企业</v>
      </c>
      <c r="AD2037" s="6" t="str">
        <f>[1]!s_info_city(A2037)</f>
        <v>上海市</v>
      </c>
      <c r="AE2037" s="6" t="str">
        <f>[1]!s_info_province(A2037)</f>
        <v>上海</v>
      </c>
      <c r="AF2037">
        <v>121.472644</v>
      </c>
      <c r="AG2037">
        <v>31.231705999999999</v>
      </c>
    </row>
    <row r="2038" spans="1:33" x14ac:dyDescent="0.3">
      <c r="A2038" s="12" t="s">
        <v>4590</v>
      </c>
      <c r="B2038" s="12" t="s">
        <v>4591</v>
      </c>
      <c r="C2038" s="16" t="str">
        <f>[1]!s_info_mkt(A2038)</f>
        <v>主板</v>
      </c>
      <c r="D2038" s="16" t="str">
        <f>[1]!s_ipo_listeddate(A2038)</f>
        <v>2015-12-31</v>
      </c>
      <c r="E2038" s="16" t="str">
        <f>[1]!lastradeday_s("000002","")</f>
        <v>2026-06-22</v>
      </c>
      <c r="F2038" s="16" t="str">
        <f>[1]!s_info_industry_csrc2023(A2038,"",3)</f>
        <v>软件和信息技术服务业</v>
      </c>
      <c r="G2038" s="16" t="str">
        <f>[1]!s_info_industry_csrc2023(A2038,"",1)</f>
        <v>信息传输、软件和信息技术服务业</v>
      </c>
      <c r="H2038" s="16">
        <f>[1]!s_is(A2038,83,"FY","YTD","20251231",1,"",100000000)</f>
        <v>12.320689666199998</v>
      </c>
      <c r="I2038" s="16">
        <f>[1]!s_is(A2038,83,"FY","YTD","20241231",1,"",100000000)</f>
        <v>13.394747685599999</v>
      </c>
      <c r="J2038" s="16">
        <f t="shared" si="93"/>
        <v>-8.0185013156661822E-2</v>
      </c>
      <c r="K2038" s="16">
        <f>[1]!s_is(A2038,61,"FY","YTD","20251231",1,"",100000000)</f>
        <v>0.7686780795</v>
      </c>
      <c r="L2038" s="16">
        <f>[1]!s_is(A2038,61,"FY","YTD","20241231",1,"",100000000)</f>
        <v>0.73261250299999991</v>
      </c>
      <c r="M2038" s="16">
        <f t="shared" si="94"/>
        <v>4.9228720984577694E-2</v>
      </c>
      <c r="N2038" s="16">
        <f>[1]!s_fa_roe(A2038,"20251231")</f>
        <v>4.5773999999999999</v>
      </c>
      <c r="O2038" s="16">
        <f>[1]!s_stmnote_rdexp(A2038,"20251231",1,10000)</f>
        <v>23468.270904000001</v>
      </c>
      <c r="P2038" s="20">
        <f t="shared" si="95"/>
        <v>0.19047854900835426</v>
      </c>
      <c r="Q2038" s="16">
        <f>[1]!s_margin_tradingbalance(A2038,"",10000)</f>
        <v>0</v>
      </c>
      <c r="R2038" s="16">
        <f>[1]!s_margin_seclendingbalance(A2038,"",10000)</f>
        <v>0</v>
      </c>
      <c r="S2038" s="17">
        <f>[1]!s_val_ev(A2038,"",100000000)</f>
        <v>54.253904950199995</v>
      </c>
      <c r="T2038" s="17">
        <f>[1]!share_freesharesmv(A2038,"",100000000)</f>
        <v>32.975000613900001</v>
      </c>
      <c r="U2038" s="17">
        <f>[1]!s_dq_amount_btin(A2038,E2038,100000000)</f>
        <v>0.96786565000000002</v>
      </c>
      <c r="V2038" s="17">
        <f>[1]!s_dq_turn(A2038,E2038)</f>
        <v>1.8586497954393093</v>
      </c>
      <c r="W2038" s="2">
        <f>[1]!s_pq_amount(A2038,"20260101","",100000000)</f>
        <v>236.49016363000001</v>
      </c>
      <c r="X2038" s="2">
        <f>[1]!s_pq_avgamount(A2038,"20260101","",100000000)</f>
        <v>2.1499105784545454</v>
      </c>
      <c r="Y2038" s="17">
        <f>[1]!s_ipo_dilutedpe(A2038)</f>
        <v>17.72</v>
      </c>
      <c r="Z2038" s="12">
        <f>[1]!s_ipo_collection_total(A2038,100000000)</f>
        <v>2.2919999999999998</v>
      </c>
      <c r="AA2038" s="2">
        <f>[1]!s_val_pe_ttm(A2038,E2038)</f>
        <v>73.614341735839844</v>
      </c>
      <c r="AB2038" s="5">
        <f>[1]!s_info_zjtxornot1(A2038,"")</f>
        <v>0</v>
      </c>
      <c r="AC2038" s="22" t="str">
        <f>[1]!s_info_nature1(A2038,"")</f>
        <v>中央国有企业</v>
      </c>
      <c r="AD2038" s="6" t="str">
        <f>[1]!s_info_city(A2038)</f>
        <v>成都市</v>
      </c>
      <c r="AE2038" s="6" t="str">
        <f>[1]!s_info_province(A2038)</f>
        <v>四川省</v>
      </c>
      <c r="AF2038">
        <v>104.065735</v>
      </c>
      <c r="AG2038">
        <v>30.659462000000001</v>
      </c>
    </row>
    <row r="2039" spans="1:33" x14ac:dyDescent="0.3">
      <c r="A2039" s="12" t="s">
        <v>4592</v>
      </c>
      <c r="B2039" s="12" t="s">
        <v>4593</v>
      </c>
      <c r="C2039" s="16" t="str">
        <f>[1]!s_info_mkt(A2039)</f>
        <v>主板</v>
      </c>
      <c r="D2039" s="16" t="str">
        <f>[1]!s_ipo_listeddate(A2039)</f>
        <v>2015-06-26</v>
      </c>
      <c r="E2039" s="16" t="str">
        <f>[1]!lastradeday_s("000002","")</f>
        <v>2026-06-22</v>
      </c>
      <c r="F2039" s="16" t="str">
        <f>[1]!s_info_industry_csrc2023(A2039,"",3)</f>
        <v>医药制造业</v>
      </c>
      <c r="G2039" s="16" t="str">
        <f>[1]!s_info_industry_csrc2023(A2039,"",1)</f>
        <v>制造业</v>
      </c>
      <c r="H2039" s="16">
        <f>[1]!s_is(A2039,83,"FY","YTD","20251231",1,"",100000000)</f>
        <v>45.8513378958</v>
      </c>
      <c r="I2039" s="16">
        <f>[1]!s_is(A2039,83,"FY","YTD","20241231",1,"",100000000)</f>
        <v>44.52657799</v>
      </c>
      <c r="J2039" s="16">
        <f t="shared" si="93"/>
        <v>2.9752115828382886E-2</v>
      </c>
      <c r="K2039" s="16">
        <f>[1]!s_is(A2039,61,"FY","YTD","20251231",1,"",100000000)</f>
        <v>11.629668649800001</v>
      </c>
      <c r="L2039" s="16">
        <f>[1]!s_is(A2039,61,"FY","YTD","20241231",1,"",100000000)</f>
        <v>11.912307609300001</v>
      </c>
      <c r="M2039" s="16">
        <f t="shared" si="94"/>
        <v>-2.3726633727905257E-2</v>
      </c>
      <c r="N2039" s="16">
        <f>[1]!s_fa_roe(A2039,"20251231")</f>
        <v>12.956300000000001</v>
      </c>
      <c r="O2039" s="16">
        <f>[1]!s_stmnote_rdexp(A2039,"20251231",1,10000)</f>
        <v>57880.533362000002</v>
      </c>
      <c r="P2039" s="20">
        <f t="shared" si="95"/>
        <v>0.12623521148616665</v>
      </c>
      <c r="Q2039" s="16">
        <f>[1]!s_margin_tradingbalance(A2039,"",10000)</f>
        <v>56386.0743</v>
      </c>
      <c r="R2039" s="16">
        <f>[1]!s_margin_seclendingbalance(A2039,"",10000)</f>
        <v>513.47519999999997</v>
      </c>
      <c r="S2039" s="17">
        <f>[1]!s_val_ev(A2039,"",100000000)</f>
        <v>181.96195491500001</v>
      </c>
      <c r="T2039" s="17">
        <f>[1]!share_freesharesmv(A2039,"",100000000)</f>
        <v>61.240043970000002</v>
      </c>
      <c r="U2039" s="17">
        <f>[1]!s_dq_amount_btin(A2039,E2039,100000000)</f>
        <v>1.4638427700000001</v>
      </c>
      <c r="V2039" s="17">
        <f>[1]!s_dq_turn(A2039,E2039)</f>
        <v>1.10387953355945</v>
      </c>
      <c r="W2039" s="2">
        <f>[1]!s_pq_amount(A2039,"20260101","",100000000)</f>
        <v>275.09134606999999</v>
      </c>
      <c r="X2039" s="2">
        <f>[1]!s_pq_avgamount(A2039,"20260101","",100000000)</f>
        <v>2.5008304188181816</v>
      </c>
      <c r="Y2039" s="17">
        <f>[1]!s_ipo_dilutedpe(A2039)</f>
        <v>22.98</v>
      </c>
      <c r="Z2039" s="12">
        <f>[1]!s_ipo_collection_total(A2039,100000000)</f>
        <v>6.2107200000000002</v>
      </c>
      <c r="AA2039" s="2">
        <f>[1]!s_val_pe_ttm(A2039,E2039)</f>
        <v>16.998937606811523</v>
      </c>
      <c r="AB2039" s="5">
        <f>[1]!s_info_zjtxornot1(A2039,"")</f>
        <v>0</v>
      </c>
      <c r="AC2039" s="22" t="str">
        <f>[1]!s_info_nature1(A2039,"")</f>
        <v>民营企业</v>
      </c>
      <c r="AD2039" s="6" t="str">
        <f>[1]!s_info_city(A2039)</f>
        <v>成都市</v>
      </c>
      <c r="AE2039" s="6" t="str">
        <f>[1]!s_info_province(A2039)</f>
        <v>四川省</v>
      </c>
      <c r="AF2039">
        <v>104.065735</v>
      </c>
      <c r="AG2039">
        <v>30.659462000000001</v>
      </c>
    </row>
    <row r="2040" spans="1:33" x14ac:dyDescent="0.3">
      <c r="A2040" s="12" t="s">
        <v>4594</v>
      </c>
      <c r="B2040" s="12" t="s">
        <v>4595</v>
      </c>
      <c r="C2040" s="16" t="str">
        <f>[1]!s_info_mkt(A2040)</f>
        <v>创业板</v>
      </c>
      <c r="D2040" s="16" t="str">
        <f>[1]!s_ipo_listeddate(A2040)</f>
        <v>2019-11-21</v>
      </c>
      <c r="E2040" s="16" t="str">
        <f>[1]!lastradeday_s("000002","")</f>
        <v>2026-06-22</v>
      </c>
      <c r="F2040" s="16" t="str">
        <f>[1]!s_info_industry_csrc2023(A2040,"",3)</f>
        <v>商务服务业</v>
      </c>
      <c r="G2040" s="16" t="str">
        <f>[1]!s_info_industry_csrc2023(A2040,"",1)</f>
        <v>租赁和商务服务业</v>
      </c>
      <c r="H2040" s="16">
        <f>[1]!s_is(A2040,83,"FY","YTD","20251231",1,"",100000000)</f>
        <v>24.890263988000001</v>
      </c>
      <c r="I2040" s="16">
        <f>[1]!s_is(A2040,83,"FY","YTD","20241231",1,"",100000000)</f>
        <v>22.8663045907</v>
      </c>
      <c r="J2040" s="16">
        <f t="shared" si="93"/>
        <v>8.851274543605836E-2</v>
      </c>
      <c r="K2040" s="16">
        <f>[1]!s_is(A2040,61,"FY","YTD","20251231",1,"",100000000)</f>
        <v>0.34701201259999997</v>
      </c>
      <c r="L2040" s="16">
        <f>[1]!s_is(A2040,61,"FY","YTD","20241231",1,"",100000000)</f>
        <v>0.1404049886</v>
      </c>
      <c r="M2040" s="16">
        <f t="shared" si="94"/>
        <v>1.4715077153604781</v>
      </c>
      <c r="N2040" s="16">
        <f>[1]!s_fa_roe(A2040,"20251231")</f>
        <v>2.2488000000000001</v>
      </c>
      <c r="O2040" s="16">
        <f>[1]!s_stmnote_rdexp(A2040,"20251231",1,10000)</f>
        <v>296.44699300000002</v>
      </c>
      <c r="P2040" s="20">
        <f t="shared" si="95"/>
        <v>1.191015865251256E-3</v>
      </c>
      <c r="Q2040" s="16">
        <f>[1]!s_margin_tradingbalance(A2040,"",10000)</f>
        <v>0</v>
      </c>
      <c r="R2040" s="16">
        <f>[1]!s_margin_seclendingbalance(A2040,"",10000)</f>
        <v>0</v>
      </c>
      <c r="S2040" s="17">
        <f>[1]!s_val_ev(A2040,"",100000000)</f>
        <v>33.955372160000003</v>
      </c>
      <c r="T2040" s="17">
        <f>[1]!share_freesharesmv(A2040,"",100000000)</f>
        <v>16.444334160000004</v>
      </c>
      <c r="U2040" s="17">
        <f>[1]!s_dq_amount_btin(A2040,E2040,100000000)</f>
        <v>0.55246834</v>
      </c>
      <c r="V2040" s="17">
        <f>[1]!s_dq_turn(A2040,E2040)</f>
        <v>2.4620245234709355</v>
      </c>
      <c r="W2040" s="2">
        <f>[1]!s_pq_amount(A2040,"20260101","",100000000)</f>
        <v>174.61295213</v>
      </c>
      <c r="X2040" s="2">
        <f>[1]!s_pq_avgamount(A2040,"20260101","",100000000)</f>
        <v>1.5873904739090912</v>
      </c>
      <c r="Y2040" s="17">
        <f>[1]!s_ipo_dilutedpe(A2040)</f>
        <v>22.99</v>
      </c>
      <c r="Z2040" s="12">
        <f>[1]!s_ipo_collection_total(A2040,100000000)</f>
        <v>4.3176600000000001</v>
      </c>
      <c r="AA2040" s="2">
        <f>[1]!s_val_pe_ttm(A2040,E2040)</f>
        <v>103.04218292236328</v>
      </c>
      <c r="AB2040" s="5">
        <f>[1]!s_info_zjtxornot1(A2040,"")</f>
        <v>0</v>
      </c>
      <c r="AC2040" s="22" t="str">
        <f>[1]!s_info_nature1(A2040,"")</f>
        <v>民营企业</v>
      </c>
      <c r="AD2040" s="6" t="str">
        <f>[1]!s_info_city(A2040)</f>
        <v>广州市</v>
      </c>
      <c r="AE2040" s="6" t="str">
        <f>[1]!s_info_province(A2040)</f>
        <v>广东省</v>
      </c>
      <c r="AF2040">
        <v>113.280637</v>
      </c>
      <c r="AG2040">
        <v>23.125177999999998</v>
      </c>
    </row>
    <row r="2041" spans="1:33" x14ac:dyDescent="0.3">
      <c r="A2041" s="12" t="s">
        <v>4596</v>
      </c>
      <c r="B2041" s="12" t="s">
        <v>4597</v>
      </c>
      <c r="C2041" s="16" t="str">
        <f>[1]!s_info_mkt(A2041)</f>
        <v>主板</v>
      </c>
      <c r="D2041" s="16" t="str">
        <f>[1]!s_ipo_listeddate(A2041)</f>
        <v>1999-09-09</v>
      </c>
      <c r="E2041" s="16" t="str">
        <f>[1]!lastradeday_s("000002","")</f>
        <v>2026-06-22</v>
      </c>
      <c r="F2041" s="16" t="str">
        <f>[1]!s_info_industry_csrc2023(A2041,"",3)</f>
        <v>通用设备制造业</v>
      </c>
      <c r="G2041" s="16" t="str">
        <f>[1]!s_info_industry_csrc2023(A2041,"",1)</f>
        <v>制造业</v>
      </c>
      <c r="H2041" s="16">
        <f>[1]!s_is(A2041,83,"FY","YTD","20251231",1,"",100000000)</f>
        <v>8.824493308200001</v>
      </c>
      <c r="I2041" s="16">
        <f>[1]!s_is(A2041,83,"FY","YTD","20241231",1,"",100000000)</f>
        <v>18.240160350699998</v>
      </c>
      <c r="J2041" s="16">
        <f t="shared" si="93"/>
        <v>-0.51620527788499704</v>
      </c>
      <c r="K2041" s="16">
        <f>[1]!s_is(A2041,61,"FY","YTD","20251231",1,"",100000000)</f>
        <v>-3.4786582482999999</v>
      </c>
      <c r="L2041" s="16">
        <f>[1]!s_is(A2041,61,"FY","YTD","20241231",1,"",100000000)</f>
        <v>0.63124058939999994</v>
      </c>
      <c r="M2041" s="16">
        <f t="shared" si="94"/>
        <v>-6.5108278946486893</v>
      </c>
      <c r="N2041" s="16">
        <f>[1]!s_fa_roe(A2041,"20251231")</f>
        <v>-15.382199999999999</v>
      </c>
      <c r="O2041" s="16">
        <f>[1]!s_stmnote_rdexp(A2041,"20251231",1,10000)</f>
        <v>903.86912200000006</v>
      </c>
      <c r="P2041" s="20">
        <f t="shared" si="95"/>
        <v>1.0242731117038708E-2</v>
      </c>
      <c r="Q2041" s="16">
        <f>[1]!s_margin_tradingbalance(A2041,"",10000)</f>
        <v>0</v>
      </c>
      <c r="R2041" s="16">
        <f>[1]!s_margin_seclendingbalance(A2041,"",10000)</f>
        <v>0</v>
      </c>
      <c r="S2041" s="17">
        <f>[1]!s_val_ev(A2041,"",100000000)</f>
        <v>28.235361984000001</v>
      </c>
      <c r="T2041" s="17">
        <f>[1]!share_freesharesmv(A2041,"",100000000)</f>
        <v>19.806354491399997</v>
      </c>
      <c r="U2041" s="17">
        <f>[1]!s_dq_amount_btin(A2041,E2041,100000000)</f>
        <v>0.93564970999999997</v>
      </c>
      <c r="V2041" s="17">
        <f>[1]!s_dq_turn(A2041,E2041)</f>
        <v>3.3650275974446666</v>
      </c>
      <c r="W2041" s="2">
        <f>[1]!s_pq_amount(A2041,"20260101","",100000000)</f>
        <v>102.30760155999999</v>
      </c>
      <c r="X2041" s="2">
        <f>[1]!s_pq_avgamount(A2041,"20260101","",100000000)</f>
        <v>0.93006910509090912</v>
      </c>
      <c r="Y2041" s="17">
        <f>[1]!s_ipo_dilutedpe(A2041)</f>
        <v>0</v>
      </c>
      <c r="Z2041" s="12">
        <f>[1]!s_ipo_collection_total(A2041,100000000)</f>
        <v>7.125</v>
      </c>
      <c r="AA2041" s="2">
        <f>[1]!s_val_pe_ttm(A2041,E2041)</f>
        <v>-7.908233642578125</v>
      </c>
      <c r="AB2041" s="5">
        <f>[1]!s_info_zjtxornot1(A2041,"")</f>
        <v>0</v>
      </c>
      <c r="AC2041" s="22" t="str">
        <f>[1]!s_info_nature1(A2041,"")</f>
        <v>民营企业</v>
      </c>
      <c r="AD2041" s="6" t="str">
        <f>[1]!s_info_city(A2041)</f>
        <v>长春市</v>
      </c>
      <c r="AE2041" s="6" t="str">
        <f>[1]!s_info_province(A2041)</f>
        <v>吉林省</v>
      </c>
      <c r="AF2041">
        <v>125.3245</v>
      </c>
      <c r="AG2041">
        <v>43.886840999999997</v>
      </c>
    </row>
    <row r="2042" spans="1:33" x14ac:dyDescent="0.3">
      <c r="A2042" s="12" t="s">
        <v>4598</v>
      </c>
      <c r="B2042" s="12" t="s">
        <v>4599</v>
      </c>
      <c r="C2042" s="16" t="str">
        <f>[1]!s_info_mkt(A2042)</f>
        <v>主板</v>
      </c>
      <c r="D2042" s="16" t="str">
        <f>[1]!s_ipo_listeddate(A2042)</f>
        <v>2015-06-10</v>
      </c>
      <c r="E2042" s="16" t="str">
        <f>[1]!lastradeday_s("000002","")</f>
        <v>2026-06-22</v>
      </c>
      <c r="F2042" s="16" t="str">
        <f>[1]!s_info_industry_csrc2023(A2042,"",3)</f>
        <v>纺织服装、服饰业</v>
      </c>
      <c r="G2042" s="16" t="str">
        <f>[1]!s_info_industry_csrc2023(A2042,"",1)</f>
        <v>制造业</v>
      </c>
      <c r="H2042" s="16">
        <f>[1]!s_is(A2042,83,"FY","YTD","20251231",1,"",100000000)</f>
        <v>3.8615647661000003</v>
      </c>
      <c r="I2042" s="16">
        <f>[1]!s_is(A2042,83,"FY","YTD","20241231",1,"",100000000)</f>
        <v>2.2468848175999998</v>
      </c>
      <c r="J2042" s="16">
        <f t="shared" si="93"/>
        <v>0.71863049491994602</v>
      </c>
      <c r="K2042" s="16">
        <f>[1]!s_is(A2042,61,"FY","YTD","20251231",1,"",100000000)</f>
        <v>-1.8695935647999999</v>
      </c>
      <c r="L2042" s="16">
        <f>[1]!s_is(A2042,61,"FY","YTD","20241231",1,"",100000000)</f>
        <v>0.52150600599999997</v>
      </c>
      <c r="M2042" s="16">
        <f t="shared" si="94"/>
        <v>-4.5849895174553366</v>
      </c>
      <c r="N2042" s="16">
        <f>[1]!s_fa_roe(A2042,"20251231")</f>
        <v>-24.331</v>
      </c>
      <c r="O2042" s="16">
        <f>[1]!s_stmnote_rdexp(A2042,"20251231",1,10000)</f>
        <v>841.51406099999997</v>
      </c>
      <c r="P2042" s="20">
        <f t="shared" si="95"/>
        <v>2.1792048352717124E-2</v>
      </c>
      <c r="Q2042" s="16">
        <f>[1]!s_margin_tradingbalance(A2042,"",10000)</f>
        <v>0</v>
      </c>
      <c r="R2042" s="16">
        <f>[1]!s_margin_seclendingbalance(A2042,"",10000)</f>
        <v>0</v>
      </c>
      <c r="S2042" s="17">
        <f>[1]!s_val_ev(A2042,"",100000000)</f>
        <v>29.844307499999999</v>
      </c>
      <c r="T2042" s="17">
        <f>[1]!share_freesharesmv(A2042,"",100000000)</f>
        <v>13.8462272862</v>
      </c>
      <c r="U2042" s="17">
        <f>[1]!s_dq_amount_btin(A2042,E2042,100000000)</f>
        <v>0.65743418999999992</v>
      </c>
      <c r="V2042" s="17">
        <f>[1]!s_dq_turn(A2042,E2042)</f>
        <v>3.6681097750965446</v>
      </c>
      <c r="W2042" s="2">
        <f>[1]!s_pq_amount(A2042,"20260101","",100000000)</f>
        <v>31.066644419999999</v>
      </c>
      <c r="X2042" s="2">
        <f>[1]!s_pq_avgamount(A2042,"20260101","",100000000)</f>
        <v>0.28501508642201834</v>
      </c>
      <c r="Y2042" s="17">
        <f>[1]!s_ipo_dilutedpe(A2042)</f>
        <v>18.71</v>
      </c>
      <c r="Z2042" s="12">
        <f>[1]!s_ipo_collection_total(A2042,100000000)</f>
        <v>4.42</v>
      </c>
      <c r="AA2042" s="2">
        <f>[1]!s_val_pe_ttm(A2042,E2042)</f>
        <v>-16.16118049621582</v>
      </c>
      <c r="AB2042" s="5">
        <f>[1]!s_info_zjtxornot1(A2042,"")</f>
        <v>0</v>
      </c>
      <c r="AC2042" s="22" t="str">
        <f>[1]!s_info_nature1(A2042,"")</f>
        <v>民营企业</v>
      </c>
      <c r="AD2042" s="6" t="str">
        <f>[1]!s_info_city(A2042)</f>
        <v>汕头市</v>
      </c>
      <c r="AE2042" s="6" t="str">
        <f>[1]!s_info_province(A2042)</f>
        <v>广东省</v>
      </c>
      <c r="AF2042">
        <v>116.70846299999999</v>
      </c>
      <c r="AG2042">
        <v>23.371020000000001</v>
      </c>
    </row>
    <row r="2043" spans="1:33" x14ac:dyDescent="0.3">
      <c r="A2043" s="12" t="s">
        <v>4600</v>
      </c>
      <c r="B2043" s="12" t="s">
        <v>4601</v>
      </c>
      <c r="C2043" s="16" t="str">
        <f>[1]!s_info_mkt(A2043)</f>
        <v>科创板</v>
      </c>
      <c r="D2043" s="16" t="str">
        <f>[1]!s_ipo_listeddate(A2043)</f>
        <v>2020-07-29</v>
      </c>
      <c r="E2043" s="16" t="str">
        <f>[1]!lastradeday_s("000002","")</f>
        <v>2026-06-22</v>
      </c>
      <c r="F2043" s="16" t="str">
        <f>[1]!s_info_industry_csrc2023(A2043,"",3)</f>
        <v>专用设备制造业</v>
      </c>
      <c r="G2043" s="16" t="str">
        <f>[1]!s_info_industry_csrc2023(A2043,"",1)</f>
        <v>制造业</v>
      </c>
      <c r="H2043" s="16">
        <f>[1]!s_is(A2043,83,"FY","YTD","20251231",1,"",100000000)</f>
        <v>14.8270274133</v>
      </c>
      <c r="I2043" s="16">
        <f>[1]!s_is(A2043,83,"FY","YTD","20241231",1,"",100000000)</f>
        <v>14.100224581099999</v>
      </c>
      <c r="J2043" s="16">
        <f t="shared" si="93"/>
        <v>5.1545479153162654E-2</v>
      </c>
      <c r="K2043" s="16">
        <f>[1]!s_is(A2043,61,"FY","YTD","20251231",1,"",100000000)</f>
        <v>2.6817011263999997</v>
      </c>
      <c r="L2043" s="16">
        <f>[1]!s_is(A2043,61,"FY","YTD","20241231",1,"",100000000)</f>
        <v>3.8840294974999998</v>
      </c>
      <c r="M2043" s="16">
        <f t="shared" si="94"/>
        <v>-0.30955696188041121</v>
      </c>
      <c r="N2043" s="16">
        <f>[1]!s_fa_roe(A2043,"20251231")</f>
        <v>10.3177</v>
      </c>
      <c r="O2043" s="16">
        <f>[1]!s_stmnote_rdexp(A2043,"20251231",1,10000)</f>
        <v>15630.865591</v>
      </c>
      <c r="P2043" s="20">
        <f t="shared" si="95"/>
        <v>0.10542143853446273</v>
      </c>
      <c r="Q2043" s="16">
        <f>[1]!s_margin_tradingbalance(A2043,"",10000)</f>
        <v>51841.083500000001</v>
      </c>
      <c r="R2043" s="16">
        <f>[1]!s_margin_seclendingbalance(A2043,"",10000)</f>
        <v>248.54949999999999</v>
      </c>
      <c r="S2043" s="17">
        <f>[1]!s_val_ev(A2043,"",100000000)</f>
        <v>74.860403445000003</v>
      </c>
      <c r="T2043" s="17">
        <f>[1]!share_freesharesmv(A2043,"",100000000)</f>
        <v>51.035362227000007</v>
      </c>
      <c r="U2043" s="17">
        <f>[1]!s_dq_amount_btin(A2043,E2043,100000000)</f>
        <v>1.3200862100000001</v>
      </c>
      <c r="V2043" s="17">
        <f>[1]!s_dq_turn(A2043,E2043)</f>
        <v>1.7977614347066253</v>
      </c>
      <c r="W2043" s="2">
        <f>[1]!s_pq_amount(A2043,"20260101","",100000000)</f>
        <v>145.20422024000001</v>
      </c>
      <c r="X2043" s="2">
        <f>[1]!s_pq_avgamount(A2043,"20260101","",100000000)</f>
        <v>1.3200383658181818</v>
      </c>
      <c r="Y2043" s="17">
        <f>[1]!s_ipo_dilutedpe(A2043)</f>
        <v>55.55</v>
      </c>
      <c r="Z2043" s="12">
        <f>[1]!s_ipo_collection_total(A2043,100000000)</f>
        <v>8.8202949999999998</v>
      </c>
      <c r="AA2043" s="2">
        <f>[1]!s_val_pe_ttm(A2043,E2043)</f>
        <v>28.261066436767578</v>
      </c>
      <c r="AB2043" s="5">
        <f>[1]!s_info_zjtxornot1(A2043,"")</f>
        <v>1</v>
      </c>
      <c r="AC2043" s="22" t="str">
        <f>[1]!s_info_nature1(A2043,"")</f>
        <v>民营企业</v>
      </c>
      <c r="AD2043" s="6" t="str">
        <f>[1]!s_info_city(A2043)</f>
        <v>北京市</v>
      </c>
      <c r="AE2043" s="6" t="str">
        <f>[1]!s_info_province(A2043)</f>
        <v>北京</v>
      </c>
      <c r="AF2043">
        <v>116.40528500000001</v>
      </c>
      <c r="AG2043">
        <v>39.904989</v>
      </c>
    </row>
    <row r="2044" spans="1:33" x14ac:dyDescent="0.3">
      <c r="A2044" s="12" t="s">
        <v>4602</v>
      </c>
      <c r="B2044" s="12" t="s">
        <v>4603</v>
      </c>
      <c r="C2044" s="16" t="str">
        <f>[1]!s_info_mkt(A2044)</f>
        <v>创业板</v>
      </c>
      <c r="D2044" s="16" t="str">
        <f>[1]!s_ipo_listeddate(A2044)</f>
        <v>2021-01-26</v>
      </c>
      <c r="E2044" s="16" t="str">
        <f>[1]!lastradeday_s("000002","")</f>
        <v>2026-06-22</v>
      </c>
      <c r="F2044" s="16" t="str">
        <f>[1]!s_info_industry_csrc2023(A2044,"",3)</f>
        <v>计算机、通信和其他电子设备制造业</v>
      </c>
      <c r="G2044" s="16" t="str">
        <f>[1]!s_info_industry_csrc2023(A2044,"",1)</f>
        <v>制造业</v>
      </c>
      <c r="H2044" s="16">
        <f>[1]!s_is(A2044,83,"FY","YTD","20251231",1,"",100000000)</f>
        <v>2.2613152242000001</v>
      </c>
      <c r="I2044" s="16">
        <f>[1]!s_is(A2044,83,"FY","YTD","20241231",1,"",100000000)</f>
        <v>2.7537774069999998</v>
      </c>
      <c r="J2044" s="16">
        <f t="shared" si="93"/>
        <v>-0.17883151395903651</v>
      </c>
      <c r="K2044" s="16">
        <f>[1]!s_is(A2044,61,"FY","YTD","20251231",1,"",100000000)</f>
        <v>2.1253490699999999E-2</v>
      </c>
      <c r="L2044" s="16">
        <f>[1]!s_is(A2044,61,"FY","YTD","20241231",1,"",100000000)</f>
        <v>0.31638190239999997</v>
      </c>
      <c r="M2044" s="16">
        <f t="shared" si="94"/>
        <v>-0.93282330456079843</v>
      </c>
      <c r="N2044" s="16">
        <f>[1]!s_fa_roe(A2044,"20251231")</f>
        <v>0.21010000000000001</v>
      </c>
      <c r="O2044" s="16">
        <f>[1]!s_stmnote_rdexp(A2044,"20251231",1,10000)</f>
        <v>1379.590639</v>
      </c>
      <c r="P2044" s="20">
        <f t="shared" si="95"/>
        <v>6.100832932251038E-2</v>
      </c>
      <c r="Q2044" s="16">
        <f>[1]!s_margin_tradingbalance(A2044,"",10000)</f>
        <v>36029.594299999997</v>
      </c>
      <c r="R2044" s="16">
        <f>[1]!s_margin_seclendingbalance(A2044,"",10000)</f>
        <v>101.762</v>
      </c>
      <c r="S2044" s="17">
        <f>[1]!s_val_ev(A2044,"",100000000)</f>
        <v>92.180160000000001</v>
      </c>
      <c r="T2044" s="17">
        <f>[1]!share_freesharesmv(A2044,"",100000000)</f>
        <v>38.753299259999999</v>
      </c>
      <c r="U2044" s="17">
        <f>[1]!s_dq_amount_btin(A2044,E2044,100000000)</f>
        <v>5.8715736700000001</v>
      </c>
      <c r="V2044" s="17">
        <f>[1]!s_dq_turn(A2044,E2044)</f>
        <v>10.145247273371403</v>
      </c>
      <c r="W2044" s="2">
        <f>[1]!s_pq_amount(A2044,"20260101","",100000000)</f>
        <v>359.14881964</v>
      </c>
      <c r="X2044" s="2">
        <f>[1]!s_pq_avgamount(A2044,"20260101","",100000000)</f>
        <v>3.2649892694545453</v>
      </c>
      <c r="Y2044" s="17">
        <f>[1]!s_ipo_dilutedpe(A2044)</f>
        <v>50.99</v>
      </c>
      <c r="Z2044" s="12">
        <f>[1]!s_ipo_collection_total(A2044,100000000)</f>
        <v>5.7133200000000004</v>
      </c>
      <c r="AA2044" s="2">
        <f>[1]!s_val_pe_ttm(A2044,E2044)</f>
        <v>10514.3369140625</v>
      </c>
      <c r="AB2044" s="5">
        <f>[1]!s_info_zjtxornot1(A2044,"")</f>
        <v>1</v>
      </c>
      <c r="AC2044" s="22" t="str">
        <f>[1]!s_info_nature1(A2044,"")</f>
        <v>民营企业</v>
      </c>
      <c r="AD2044" s="6" t="str">
        <f>[1]!s_info_city(A2044)</f>
        <v>常州市</v>
      </c>
      <c r="AE2044" s="6" t="str">
        <f>[1]!s_info_province(A2044)</f>
        <v>江苏省</v>
      </c>
      <c r="AF2044">
        <v>119.946973</v>
      </c>
      <c r="AG2044">
        <v>31.772752000000001</v>
      </c>
    </row>
    <row r="2045" spans="1:33" x14ac:dyDescent="0.3">
      <c r="A2045" s="12" t="s">
        <v>4604</v>
      </c>
      <c r="B2045" s="12" t="s">
        <v>4605</v>
      </c>
      <c r="C2045" s="16" t="str">
        <f>[1]!s_info_mkt(A2045)</f>
        <v>主板</v>
      </c>
      <c r="D2045" s="16" t="str">
        <f>[1]!s_ipo_listeddate(A2045)</f>
        <v>2022-02-18</v>
      </c>
      <c r="E2045" s="16" t="str">
        <f>[1]!lastradeday_s("000002","")</f>
        <v>2026-06-22</v>
      </c>
      <c r="F2045" s="16" t="str">
        <f>[1]!s_info_industry_csrc2023(A2045,"",3)</f>
        <v>电气机械和器材制造业</v>
      </c>
      <c r="G2045" s="16" t="str">
        <f>[1]!s_info_industry_csrc2023(A2045,"",1)</f>
        <v>制造业</v>
      </c>
      <c r="H2045" s="16">
        <f>[1]!s_is(A2045,83,"FY","YTD","20251231",1,"",100000000)</f>
        <v>23.503639879699996</v>
      </c>
      <c r="I2045" s="16">
        <f>[1]!s_is(A2045,83,"FY","YTD","20241231",1,"",100000000)</f>
        <v>20.586880895499998</v>
      </c>
      <c r="J2045" s="16">
        <f t="shared" si="93"/>
        <v>0.14168047112166282</v>
      </c>
      <c r="K2045" s="16">
        <f>[1]!s_is(A2045,61,"FY","YTD","20251231",1,"",100000000)</f>
        <v>0.81473581819999996</v>
      </c>
      <c r="L2045" s="16">
        <f>[1]!s_is(A2045,61,"FY","YTD","20241231",1,"",100000000)</f>
        <v>1.3955685693000002</v>
      </c>
      <c r="M2045" s="16">
        <f t="shared" si="94"/>
        <v>-0.4161979309919101</v>
      </c>
      <c r="N2045" s="16">
        <f>[1]!s_fa_roe(A2045,"20251231")</f>
        <v>6.7337999999999996</v>
      </c>
      <c r="O2045" s="16">
        <f>[1]!s_stmnote_rdexp(A2045,"20251231",1,10000)</f>
        <v>7284.576223</v>
      </c>
      <c r="P2045" s="20">
        <f t="shared" si="95"/>
        <v>3.0993396173039822E-2</v>
      </c>
      <c r="Q2045" s="16">
        <f>[1]!s_margin_tradingbalance(A2045,"",10000)</f>
        <v>0</v>
      </c>
      <c r="R2045" s="16">
        <f>[1]!s_margin_seclendingbalance(A2045,"",10000)</f>
        <v>0</v>
      </c>
      <c r="S2045" s="17">
        <f>[1]!s_val_ev(A2045,"",100000000)</f>
        <v>33.071039846399998</v>
      </c>
      <c r="T2045" s="17">
        <f>[1]!share_freesharesmv(A2045,"",100000000)</f>
        <v>10.910596607999999</v>
      </c>
      <c r="U2045" s="17">
        <f>[1]!s_dq_amount_btin(A2045,E2045,100000000)</f>
        <v>0.45851340000000002</v>
      </c>
      <c r="V2045" s="17">
        <f>[1]!s_dq_turn(A2045,E2045)</f>
        <v>1.6234718262263446</v>
      </c>
      <c r="W2045" s="2">
        <f>[1]!s_pq_amount(A2045,"20260101","",100000000)</f>
        <v>82.055108390000001</v>
      </c>
      <c r="X2045" s="2">
        <f>[1]!s_pq_avgamount(A2045,"20260101","",100000000)</f>
        <v>0.74595553081818178</v>
      </c>
      <c r="Y2045" s="17">
        <f>[1]!s_ipo_dilutedpe(A2045)</f>
        <v>22.98</v>
      </c>
      <c r="Z2045" s="12">
        <f>[1]!s_ipo_collection_total(A2045,100000000)</f>
        <v>5.8331249999999999</v>
      </c>
      <c r="AA2045" s="2">
        <f>[1]!s_val_pe_ttm(A2045,E2045)</f>
        <v>66.207664489746094</v>
      </c>
      <c r="AB2045" s="5">
        <f>[1]!s_info_zjtxornot1(A2045,"")</f>
        <v>0</v>
      </c>
      <c r="AC2045" s="22" t="str">
        <f>[1]!s_info_nature1(A2045,"")</f>
        <v>外资企业</v>
      </c>
      <c r="AD2045" s="6" t="str">
        <f>[1]!s_info_city(A2045)</f>
        <v>余姚市</v>
      </c>
      <c r="AE2045" s="6" t="str">
        <f>[1]!s_info_province(A2045)</f>
        <v>浙江省</v>
      </c>
      <c r="AF2045">
        <v>121.152779</v>
      </c>
      <c r="AG2045">
        <v>29.996456999999999</v>
      </c>
    </row>
    <row r="2046" spans="1:33" x14ac:dyDescent="0.3">
      <c r="A2046" s="12" t="s">
        <v>4606</v>
      </c>
      <c r="B2046" s="12" t="s">
        <v>4607</v>
      </c>
      <c r="C2046" s="16" t="str">
        <f>[1]!s_info_mkt(A2046)</f>
        <v>主板</v>
      </c>
      <c r="D2046" s="16" t="str">
        <f>[1]!s_ipo_listeddate(A2046)</f>
        <v>2014-11-04</v>
      </c>
      <c r="E2046" s="16" t="str">
        <f>[1]!lastradeday_s("000002","")</f>
        <v>2026-06-22</v>
      </c>
      <c r="F2046" s="16" t="str">
        <f>[1]!s_info_industry_csrc2023(A2046,"",3)</f>
        <v>文教、工美、体育和娱乐用品制造业</v>
      </c>
      <c r="G2046" s="16" t="str">
        <f>[1]!s_info_industry_csrc2023(A2046,"",1)</f>
        <v>制造业</v>
      </c>
      <c r="H2046" s="16">
        <f>[1]!s_is(A2046,83,"FY","YTD","20251231",1,"",100000000)</f>
        <v>0</v>
      </c>
      <c r="I2046" s="16">
        <f>[1]!s_is(A2046,83,"FY","YTD","20241231",1,"",100000000)</f>
        <v>44.378828250699996</v>
      </c>
      <c r="J2046" s="16">
        <f t="shared" si="93"/>
        <v>-1</v>
      </c>
      <c r="K2046" s="16">
        <f>[1]!s_is(A2046,61,"FY","YTD","20251231",1,"",100000000)</f>
        <v>0</v>
      </c>
      <c r="L2046" s="16">
        <f>[1]!s_is(A2046,61,"FY","YTD","20241231",1,"",100000000)</f>
        <v>2.1669169062</v>
      </c>
      <c r="M2046" s="16">
        <f t="shared" si="94"/>
        <v>-1</v>
      </c>
      <c r="N2046" s="16">
        <f>[1]!s_fa_roe(A2046,"20251231")</f>
        <v>0</v>
      </c>
      <c r="O2046" s="16">
        <f>[1]!s_stmnote_rdexp(A2046,"20251231",1,10000)</f>
        <v>0</v>
      </c>
      <c r="P2046" s="20" t="e">
        <f t="shared" si="95"/>
        <v>#DIV/0!</v>
      </c>
      <c r="Q2046" s="16">
        <f>[1]!s_margin_tradingbalance(A2046,"",10000)</f>
        <v>0</v>
      </c>
      <c r="R2046" s="16">
        <f>[1]!s_margin_seclendingbalance(A2046,"",10000)</f>
        <v>0</v>
      </c>
      <c r="S2046" s="17">
        <f>[1]!s_val_ev(A2046,"",100000000)</f>
        <v>11.142785999999999</v>
      </c>
      <c r="T2046" s="17">
        <f>[1]!share_freesharesmv(A2046,"",100000000)</f>
        <v>8.6394854099999989</v>
      </c>
      <c r="U2046" s="17">
        <f>[1]!s_dq_amount_btin(A2046,E2046,100000000)</f>
        <v>0</v>
      </c>
      <c r="V2046" s="17">
        <f>[1]!s_dq_turn(A2046,E2046)</f>
        <v>0</v>
      </c>
      <c r="W2046" s="2">
        <f>[1]!s_pq_amount(A2046,"20260101","",100000000)</f>
        <v>164.09282347000001</v>
      </c>
      <c r="X2046" s="2">
        <f>[1]!s_pq_avgamount(A2046,"20260101","",100000000)</f>
        <v>2.1591160982894735</v>
      </c>
      <c r="Y2046" s="17">
        <f>[1]!s_ipo_dilutedpe(A2046)</f>
        <v>17.28</v>
      </c>
      <c r="Z2046" s="12">
        <f>[1]!s_ipo_collection_total(A2046,100000000)</f>
        <v>4.4914560000000003</v>
      </c>
      <c r="AA2046" s="2">
        <f>[1]!s_val_pe_ttm(A2046,E2046)</f>
        <v>4.0690517425537109</v>
      </c>
      <c r="AB2046" s="5">
        <f>[1]!s_info_zjtxornot1(A2046,"")</f>
        <v>0</v>
      </c>
      <c r="AC2046" s="22" t="str">
        <f>[1]!s_info_nature1(A2046,"")</f>
        <v>民营企业</v>
      </c>
      <c r="AD2046" s="6" t="str">
        <f>[1]!s_info_city(A2046)</f>
        <v>沈阳市</v>
      </c>
      <c r="AE2046" s="6" t="str">
        <f>[1]!s_info_province(A2046)</f>
        <v>辽宁省</v>
      </c>
      <c r="AF2046">
        <v>123.429096</v>
      </c>
      <c r="AG2046">
        <v>41.796767000000003</v>
      </c>
    </row>
    <row r="2047" spans="1:33" x14ac:dyDescent="0.3">
      <c r="A2047" s="12" t="s">
        <v>4608</v>
      </c>
      <c r="B2047" s="12" t="s">
        <v>4609</v>
      </c>
      <c r="C2047" s="16" t="str">
        <f>[1]!s_info_mkt(A2047)</f>
        <v>主板</v>
      </c>
      <c r="D2047" s="16" t="str">
        <f>[1]!s_ipo_listeddate(A2047)</f>
        <v>1994-04-08</v>
      </c>
      <c r="E2047" s="16" t="str">
        <f>[1]!lastradeday_s("000002","")</f>
        <v>2026-06-22</v>
      </c>
      <c r="F2047" s="16" t="str">
        <f>[1]!s_info_industry_csrc2023(A2047,"",3)</f>
        <v>软件和信息技术服务业</v>
      </c>
      <c r="G2047" s="16" t="str">
        <f>[1]!s_info_industry_csrc2023(A2047,"",1)</f>
        <v>信息传输、软件和信息技术服务业</v>
      </c>
      <c r="H2047" s="16">
        <f>[1]!s_is(A2047,83,"FY","YTD","20251231",1,"",100000000)</f>
        <v>131.62811905520002</v>
      </c>
      <c r="I2047" s="16">
        <f>[1]!s_is(A2047,83,"FY","YTD","20241231",1,"",100000000)</f>
        <v>100.0283152149</v>
      </c>
      <c r="J2047" s="16">
        <f t="shared" si="93"/>
        <v>0.31590858820736156</v>
      </c>
      <c r="K2047" s="16">
        <f>[1]!s_is(A2047,61,"FY","YTD","20251231",1,"",100000000)</f>
        <v>0.56428334459999996</v>
      </c>
      <c r="L2047" s="16">
        <f>[1]!s_is(A2047,61,"FY","YTD","20241231",1,"",100000000)</f>
        <v>-5.2406012594</v>
      </c>
      <c r="M2047" s="16">
        <f t="shared" si="94"/>
        <v>1.1076753060706253</v>
      </c>
      <c r="N2047" s="16">
        <f>[1]!s_fa_roe(A2047,"20251231")</f>
        <v>0.99590000000000001</v>
      </c>
      <c r="O2047" s="16">
        <f>[1]!s_stmnote_rdexp(A2047,"20251231",1,10000)</f>
        <v>53925.074546000003</v>
      </c>
      <c r="P2047" s="20">
        <f t="shared" si="95"/>
        <v>4.0967746810532023E-2</v>
      </c>
      <c r="Q2047" s="16">
        <f>[1]!s_margin_tradingbalance(A2047,"",10000)</f>
        <v>50793.366000000002</v>
      </c>
      <c r="R2047" s="16">
        <f>[1]!s_margin_seclendingbalance(A2047,"",10000)</f>
        <v>68.505799999999994</v>
      </c>
      <c r="S2047" s="17">
        <f>[1]!s_val_ev(A2047,"",100000000)</f>
        <v>111.92132792390001</v>
      </c>
      <c r="T2047" s="17">
        <f>[1]!share_freesharesmv(A2047,"",100000000)</f>
        <v>68.574026194100014</v>
      </c>
      <c r="U2047" s="17">
        <f>[1]!s_dq_amount_btin(A2047,E2047,100000000)</f>
        <v>3.1112589499999999</v>
      </c>
      <c r="V2047" s="17">
        <f>[1]!s_dq_turn(A2047,E2047)</f>
        <v>2.8717761022042474</v>
      </c>
      <c r="W2047" s="2">
        <f>[1]!s_pq_amount(A2047,"20260101","",100000000)</f>
        <v>754.93318306000003</v>
      </c>
      <c r="X2047" s="2">
        <f>[1]!s_pq_avgamount(A2047,"20260101","",100000000)</f>
        <v>6.8630289369090915</v>
      </c>
      <c r="Y2047" s="17">
        <f>[1]!s_ipo_dilutedpe(A2047)</f>
        <v>0</v>
      </c>
      <c r="Z2047" s="12">
        <f>[1]!s_ipo_collection_total(A2047,100000000)</f>
        <v>0.6</v>
      </c>
      <c r="AA2047" s="2">
        <f>[1]!s_val_pe_ttm(A2047,E2047)</f>
        <v>196.70799255371094</v>
      </c>
      <c r="AB2047" s="5">
        <f>[1]!s_info_zjtxornot1(A2047,"")</f>
        <v>0</v>
      </c>
      <c r="AC2047" s="22" t="str">
        <f>[1]!s_info_nature1(A2047,"")</f>
        <v>公众企业</v>
      </c>
      <c r="AD2047" s="6" t="str">
        <f>[1]!s_info_city(A2047)</f>
        <v>深圳市</v>
      </c>
      <c r="AE2047" s="6" t="str">
        <f>[1]!s_info_province(A2047)</f>
        <v>广东省</v>
      </c>
      <c r="AF2047">
        <v>114.085947</v>
      </c>
      <c r="AG2047">
        <v>22.547000000000001</v>
      </c>
    </row>
    <row r="2048" spans="1:33" x14ac:dyDescent="0.3">
      <c r="A2048" s="12" t="s">
        <v>4610</v>
      </c>
      <c r="B2048" s="12" t="s">
        <v>4611</v>
      </c>
      <c r="C2048" s="16" t="str">
        <f>[1]!s_info_mkt(A2048)</f>
        <v>主板</v>
      </c>
      <c r="D2048" s="16" t="str">
        <f>[1]!s_ipo_listeddate(A2048)</f>
        <v>2016-12-30</v>
      </c>
      <c r="E2048" s="16" t="str">
        <f>[1]!lastradeday_s("000002","")</f>
        <v>2026-06-22</v>
      </c>
      <c r="F2048" s="16" t="str">
        <f>[1]!s_info_industry_csrc2023(A2048,"",3)</f>
        <v>汽车制造业</v>
      </c>
      <c r="G2048" s="16" t="str">
        <f>[1]!s_info_industry_csrc2023(A2048,"",1)</f>
        <v>制造业</v>
      </c>
      <c r="H2048" s="16">
        <f>[1]!s_is(A2048,83,"FY","YTD","20251231",1,"",100000000)</f>
        <v>15.221978265399999</v>
      </c>
      <c r="I2048" s="16">
        <f>[1]!s_is(A2048,83,"FY","YTD","20241231",1,"",100000000)</f>
        <v>12.245185199000002</v>
      </c>
      <c r="J2048" s="16">
        <f t="shared" si="93"/>
        <v>0.24309906449133134</v>
      </c>
      <c r="K2048" s="16">
        <f>[1]!s_is(A2048,61,"FY","YTD","20251231",1,"",100000000)</f>
        <v>2.2190499382</v>
      </c>
      <c r="L2048" s="16">
        <f>[1]!s_is(A2048,61,"FY","YTD","20241231",1,"",100000000)</f>
        <v>1.7172696002000001</v>
      </c>
      <c r="M2048" s="16">
        <f t="shared" si="94"/>
        <v>0.29219659973108503</v>
      </c>
      <c r="N2048" s="16">
        <f>[1]!s_fa_roe(A2048,"20251231")</f>
        <v>17.8597</v>
      </c>
      <c r="O2048" s="16">
        <f>[1]!s_stmnote_rdexp(A2048,"20251231",1,10000)</f>
        <v>5524.8598299999994</v>
      </c>
      <c r="P2048" s="20">
        <f t="shared" si="95"/>
        <v>3.6295281294404201E-2</v>
      </c>
      <c r="Q2048" s="16">
        <f>[1]!s_margin_tradingbalance(A2048,"",10000)</f>
        <v>0</v>
      </c>
      <c r="R2048" s="16">
        <f>[1]!s_margin_seclendingbalance(A2048,"",10000)</f>
        <v>0</v>
      </c>
      <c r="S2048" s="17">
        <f>[1]!s_val_ev(A2048,"",100000000)</f>
        <v>43.775424000000001</v>
      </c>
      <c r="T2048" s="17">
        <f>[1]!share_freesharesmv(A2048,"",100000000)</f>
        <v>18.370591470000001</v>
      </c>
      <c r="U2048" s="17">
        <f>[1]!s_dq_amount_btin(A2048,E2048,100000000)</f>
        <v>0.90375539999999999</v>
      </c>
      <c r="V2048" s="17">
        <f>[1]!s_dq_turn(A2048,E2048)</f>
        <v>2.099641696217494</v>
      </c>
      <c r="W2048" s="2">
        <f>[1]!s_pq_amount(A2048,"20260101","",100000000)</f>
        <v>164.84762631000001</v>
      </c>
      <c r="X2048" s="2">
        <f>[1]!s_pq_avgamount(A2048,"20260101","",100000000)</f>
        <v>1.4986147846363638</v>
      </c>
      <c r="Y2048" s="17">
        <f>[1]!s_ipo_dilutedpe(A2048)</f>
        <v>22.99</v>
      </c>
      <c r="Z2048" s="12">
        <f>[1]!s_ipo_collection_total(A2048,100000000)</f>
        <v>4.9271039999999999</v>
      </c>
      <c r="AA2048" s="2">
        <f>[1]!s_val_pe_ttm(A2048,E2048)</f>
        <v>21.426643371582031</v>
      </c>
      <c r="AB2048" s="5">
        <f>[1]!s_info_zjtxornot1(A2048,"")</f>
        <v>0</v>
      </c>
      <c r="AC2048" s="22" t="str">
        <f>[1]!s_info_nature1(A2048,"")</f>
        <v>地方国有企业</v>
      </c>
      <c r="AD2048" s="6" t="str">
        <f>[1]!s_info_city(A2048)</f>
        <v>台州市</v>
      </c>
      <c r="AE2048" s="6" t="str">
        <f>[1]!s_info_province(A2048)</f>
        <v>浙江省</v>
      </c>
      <c r="AF2048">
        <v>121.42859900000001</v>
      </c>
      <c r="AG2048">
        <v>28.661377999999999</v>
      </c>
    </row>
    <row r="2049" spans="1:33" x14ac:dyDescent="0.3">
      <c r="A2049" s="12" t="s">
        <v>4612</v>
      </c>
      <c r="B2049" s="12" t="s">
        <v>4613</v>
      </c>
      <c r="C2049" s="16" t="str">
        <f>[1]!s_info_mkt(A2049)</f>
        <v>主板</v>
      </c>
      <c r="D2049" s="16" t="str">
        <f>[1]!s_ipo_listeddate(A2049)</f>
        <v>2010-06-03</v>
      </c>
      <c r="E2049" s="16" t="str">
        <f>[1]!lastradeday_s("000002","")</f>
        <v>2026-06-22</v>
      </c>
      <c r="F2049" s="16" t="str">
        <f>[1]!s_info_industry_csrc2023(A2049,"",3)</f>
        <v>软件和信息技术服务业</v>
      </c>
      <c r="G2049" s="16" t="str">
        <f>[1]!s_info_industry_csrc2023(A2049,"",1)</f>
        <v>信息传输、软件和信息技术服务业</v>
      </c>
      <c r="H2049" s="16">
        <f>[1]!s_is(A2049,83,"FY","YTD","20251231",1,"",100000000)</f>
        <v>20.2469418626</v>
      </c>
      <c r="I2049" s="16">
        <f>[1]!s_is(A2049,83,"FY","YTD","20241231",1,"",100000000)</f>
        <v>31.7083964397</v>
      </c>
      <c r="J2049" s="16">
        <f t="shared" si="93"/>
        <v>-0.36146433954477319</v>
      </c>
      <c r="K2049" s="16">
        <f>[1]!s_is(A2049,61,"FY","YTD","20251231",1,"",100000000)</f>
        <v>-6.5322258404999998</v>
      </c>
      <c r="L2049" s="16">
        <f>[1]!s_is(A2049,61,"FY","YTD","20241231",1,"",100000000)</f>
        <v>0.25881175350000002</v>
      </c>
      <c r="M2049" s="16">
        <f t="shared" si="94"/>
        <v>-26.239293626206969</v>
      </c>
      <c r="N2049" s="16">
        <f>[1]!s_fa_roe(A2049,"20251231")</f>
        <v>-21.320900000000002</v>
      </c>
      <c r="O2049" s="16">
        <f>[1]!s_stmnote_rdexp(A2049,"20251231",1,10000)</f>
        <v>10754.232943999999</v>
      </c>
      <c r="P2049" s="20">
        <f t="shared" si="95"/>
        <v>5.3115344613425985E-2</v>
      </c>
      <c r="Q2049" s="16">
        <f>[1]!s_margin_tradingbalance(A2049,"",10000)</f>
        <v>30965.568899999998</v>
      </c>
      <c r="R2049" s="16">
        <f>[1]!s_margin_seclendingbalance(A2049,"",10000)</f>
        <v>227.9616</v>
      </c>
      <c r="S2049" s="17">
        <f>[1]!s_val_ev(A2049,"",100000000)</f>
        <v>89.276487001900009</v>
      </c>
      <c r="T2049" s="17">
        <f>[1]!share_freesharesmv(A2049,"",100000000)</f>
        <v>71.651331221800007</v>
      </c>
      <c r="U2049" s="17">
        <f>[1]!s_dq_amount_btin(A2049,E2049,100000000)</f>
        <v>23.910312040000001</v>
      </c>
      <c r="V2049" s="17">
        <f>[1]!s_dq_turn(A2049,E2049)</f>
        <v>28.885652339658819</v>
      </c>
      <c r="W2049" s="2">
        <f>[1]!s_pq_amount(A2049,"20260101","",100000000)</f>
        <v>847.91781380999998</v>
      </c>
      <c r="X2049" s="2">
        <f>[1]!s_pq_avgamount(A2049,"20260101","",100000000)</f>
        <v>7.7083437619090915</v>
      </c>
      <c r="Y2049" s="17">
        <f>[1]!s_ipo_dilutedpe(A2049)</f>
        <v>64.06</v>
      </c>
      <c r="Z2049" s="12">
        <f>[1]!s_ipo_collection_total(A2049,100000000)</f>
        <v>4.0999999999999996</v>
      </c>
      <c r="AA2049" s="2">
        <f>[1]!s_val_pe_ttm(A2049,E2049)</f>
        <v>-14.216846466064453</v>
      </c>
      <c r="AB2049" s="5">
        <f>[1]!s_info_zjtxornot1(A2049,"")</f>
        <v>1</v>
      </c>
      <c r="AC2049" s="22" t="str">
        <f>[1]!s_info_nature1(A2049,"")</f>
        <v>民营企业</v>
      </c>
      <c r="AD2049" s="6" t="str">
        <f>[1]!s_info_city(A2049)</f>
        <v>深圳市</v>
      </c>
      <c r="AE2049" s="6" t="str">
        <f>[1]!s_info_province(A2049)</f>
        <v>广东省</v>
      </c>
      <c r="AF2049">
        <v>114.085947</v>
      </c>
      <c r="AG2049">
        <v>22.547000000000001</v>
      </c>
    </row>
    <row r="2050" spans="1:33" x14ac:dyDescent="0.3">
      <c r="A2050" s="12" t="s">
        <v>4614</v>
      </c>
      <c r="B2050" s="12" t="s">
        <v>4615</v>
      </c>
      <c r="C2050" s="16" t="str">
        <f>[1]!s_info_mkt(A2050)</f>
        <v>主板</v>
      </c>
      <c r="D2050" s="16" t="str">
        <f>[1]!s_ipo_listeddate(A2050)</f>
        <v>2004-07-08</v>
      </c>
      <c r="E2050" s="16" t="str">
        <f>[1]!lastradeday_s("000002","")</f>
        <v>2026-06-22</v>
      </c>
      <c r="F2050" s="16" t="str">
        <f>[1]!s_info_industry_csrc2023(A2050,"",3)</f>
        <v>房地产业</v>
      </c>
      <c r="G2050" s="16" t="str">
        <f>[1]!s_info_industry_csrc2023(A2050,"",1)</f>
        <v>房地产业</v>
      </c>
      <c r="H2050" s="16">
        <f>[1]!s_is(A2050,83,"FY","YTD","20251231",1,"",100000000)</f>
        <v>15.806925420599999</v>
      </c>
      <c r="I2050" s="16">
        <f>[1]!s_is(A2050,83,"FY","YTD","20241231",1,"",100000000)</f>
        <v>9.8109019137000004</v>
      </c>
      <c r="J2050" s="16">
        <f t="shared" si="93"/>
        <v>0.61115925524921577</v>
      </c>
      <c r="K2050" s="16">
        <f>[1]!s_is(A2050,61,"FY","YTD","20251231",1,"",100000000)</f>
        <v>1.3738345876</v>
      </c>
      <c r="L2050" s="16">
        <f>[1]!s_is(A2050,61,"FY","YTD","20241231",1,"",100000000)</f>
        <v>0.37414806210000001</v>
      </c>
      <c r="M2050" s="16">
        <f t="shared" si="94"/>
        <v>2.6719008509332061</v>
      </c>
      <c r="N2050" s="16">
        <f>[1]!s_fa_roe(A2050,"20251231")</f>
        <v>2.8334999999999999</v>
      </c>
      <c r="O2050" s="16">
        <f>[1]!s_stmnote_rdexp(A2050,"20251231",1,10000)</f>
        <v>3150.2926269999998</v>
      </c>
      <c r="P2050" s="20">
        <f t="shared" si="95"/>
        <v>1.9929825333992252E-2</v>
      </c>
      <c r="Q2050" s="16">
        <f>[1]!s_margin_tradingbalance(A2050,"",10000)</f>
        <v>16015.7366</v>
      </c>
      <c r="R2050" s="16">
        <f>[1]!s_margin_seclendingbalance(A2050,"",10000)</f>
        <v>19.578600000000002</v>
      </c>
      <c r="S2050" s="17">
        <f>[1]!s_val_ev(A2050,"",100000000)</f>
        <v>35.195659991999996</v>
      </c>
      <c r="T2050" s="17">
        <f>[1]!share_freesharesmv(A2050,"",100000000)</f>
        <v>13.979723672999999</v>
      </c>
      <c r="U2050" s="17">
        <f>[1]!s_dq_amount_btin(A2050,E2050,100000000)</f>
        <v>0.40813976000000002</v>
      </c>
      <c r="V2050" s="17">
        <f>[1]!s_dq_turn(A2050,E2050)</f>
        <v>1.174585503138645</v>
      </c>
      <c r="W2050" s="2">
        <f>[1]!s_pq_amount(A2050,"20260101","",100000000)</f>
        <v>77.48795939</v>
      </c>
      <c r="X2050" s="2">
        <f>[1]!s_pq_avgamount(A2050,"20260101","",100000000)</f>
        <v>0.70443599445454552</v>
      </c>
      <c r="Y2050" s="17">
        <f>[1]!s_ipo_dilutedpe(A2050)</f>
        <v>17.440000000000001</v>
      </c>
      <c r="Z2050" s="12">
        <f>[1]!s_ipo_collection_total(A2050,100000000)</f>
        <v>1.875</v>
      </c>
      <c r="AA2050" s="2">
        <f>[1]!s_val_pe_ttm(A2050,E2050)</f>
        <v>23.170314788818359</v>
      </c>
      <c r="AB2050" s="5">
        <f>[1]!s_info_zjtxornot1(A2050,"")</f>
        <v>0</v>
      </c>
      <c r="AC2050" s="22" t="str">
        <f>[1]!s_info_nature1(A2050,"")</f>
        <v>地方国有企业</v>
      </c>
      <c r="AD2050" s="6" t="str">
        <f>[1]!s_info_city(A2050)</f>
        <v>珠海市</v>
      </c>
      <c r="AE2050" s="6" t="str">
        <f>[1]!s_info_province(A2050)</f>
        <v>广东省</v>
      </c>
      <c r="AF2050">
        <v>113.552724</v>
      </c>
      <c r="AG2050">
        <v>22.255898999999999</v>
      </c>
    </row>
    <row r="2051" spans="1:33" x14ac:dyDescent="0.3">
      <c r="A2051" s="12" t="s">
        <v>4616</v>
      </c>
      <c r="B2051" s="12" t="s">
        <v>4617</v>
      </c>
      <c r="C2051" s="16" t="str">
        <f>[1]!s_info_mkt(A2051)</f>
        <v>科创板</v>
      </c>
      <c r="D2051" s="16" t="str">
        <f>[1]!s_ipo_listeddate(A2051)</f>
        <v>2019-10-25</v>
      </c>
      <c r="E2051" s="16" t="str">
        <f>[1]!lastradeday_s("000002","")</f>
        <v>2026-06-22</v>
      </c>
      <c r="F2051" s="16" t="str">
        <f>[1]!s_info_industry_csrc2023(A2051,"",3)</f>
        <v>专用设备制造业</v>
      </c>
      <c r="G2051" s="16" t="str">
        <f>[1]!s_info_industry_csrc2023(A2051,"",1)</f>
        <v>制造业</v>
      </c>
      <c r="H2051" s="16">
        <f>[1]!s_is(A2051,83,"FY","YTD","20251231",1,"",100000000)</f>
        <v>23.286723760100003</v>
      </c>
      <c r="I2051" s="16">
        <f>[1]!s_is(A2051,83,"FY","YTD","20241231",1,"",100000000)</f>
        <v>22.838329114299999</v>
      </c>
      <c r="J2051" s="16">
        <f t="shared" ref="J2051:J2114" si="96">H2051/I2051-1</f>
        <v>1.9633426051262504E-2</v>
      </c>
      <c r="K2051" s="16">
        <f>[1]!s_is(A2051,61,"FY","YTD","20251231",1,"",100000000)</f>
        <v>2.5073079659999999</v>
      </c>
      <c r="L2051" s="16">
        <f>[1]!s_is(A2051,61,"FY","YTD","20241231",1,"",100000000)</f>
        <v>3.6663279705000003</v>
      </c>
      <c r="M2051" s="16">
        <f t="shared" ref="M2051:M2114" si="97">(K2051-L2051)/ABS(L2051)</f>
        <v>-0.31612556591382562</v>
      </c>
      <c r="N2051" s="16">
        <f>[1]!s_fa_roe(A2051,"20251231")</f>
        <v>5.7328000000000001</v>
      </c>
      <c r="O2051" s="16">
        <f>[1]!s_stmnote_rdexp(A2051,"20251231",1,10000)</f>
        <v>32324.912718</v>
      </c>
      <c r="P2051" s="20">
        <f t="shared" ref="P2051:P2114" si="98">O2051/H2051/10000</f>
        <v>0.13881262581637283</v>
      </c>
      <c r="Q2051" s="16">
        <f>[1]!s_margin_tradingbalance(A2051,"",10000)</f>
        <v>30931.390200000002</v>
      </c>
      <c r="R2051" s="16">
        <f>[1]!s_margin_seclendingbalance(A2051,"",10000)</f>
        <v>162.2389</v>
      </c>
      <c r="S2051" s="17">
        <f>[1]!s_val_ev(A2051,"",100000000)</f>
        <v>83.047742732800003</v>
      </c>
      <c r="T2051" s="17">
        <f>[1]!share_freesharesmv(A2051,"",100000000)</f>
        <v>44.6801313984</v>
      </c>
      <c r="U2051" s="17">
        <f>[1]!s_dq_amount_btin(A2051,E2051,100000000)</f>
        <v>1.2686420199999999</v>
      </c>
      <c r="V2051" s="17">
        <f>[1]!s_dq_turn(A2051,E2051)</f>
        <v>1.5542385494485087</v>
      </c>
      <c r="W2051" s="2">
        <f>[1]!s_pq_amount(A2051,"20260101","",100000000)</f>
        <v>143.53587408999999</v>
      </c>
      <c r="X2051" s="2">
        <f>[1]!s_pq_avgamount(A2051,"20260101","",100000000)</f>
        <v>1.3048715826363637</v>
      </c>
      <c r="Y2051" s="17">
        <f>[1]!s_ipo_dilutedpe(A2051)</f>
        <v>89.05</v>
      </c>
      <c r="Z2051" s="12">
        <f>[1]!s_ipo_collection_total(A2051,100000000)</f>
        <v>12.310311082</v>
      </c>
      <c r="AA2051" s="2">
        <f>[1]!s_val_pe_ttm(A2051,E2051)</f>
        <v>37.760406494140625</v>
      </c>
      <c r="AB2051" s="5">
        <f>[1]!s_info_zjtxornot1(A2051,"")</f>
        <v>1</v>
      </c>
      <c r="AC2051" s="22" t="str">
        <f>[1]!s_info_nature1(A2051,"")</f>
        <v>集体企业</v>
      </c>
      <c r="AD2051" s="6" t="str">
        <f>[1]!s_info_city(A2051)</f>
        <v>青岛市</v>
      </c>
      <c r="AE2051" s="6" t="str">
        <f>[1]!s_info_province(A2051)</f>
        <v>山东省</v>
      </c>
      <c r="AF2051">
        <v>120.35517299999999</v>
      </c>
      <c r="AG2051">
        <v>36.082982000000001</v>
      </c>
    </row>
    <row r="2052" spans="1:33" x14ac:dyDescent="0.3">
      <c r="A2052" s="12" t="s">
        <v>4618</v>
      </c>
      <c r="B2052" s="12" t="s">
        <v>4619</v>
      </c>
      <c r="C2052" s="16" t="str">
        <f>[1]!s_info_mkt(A2052)</f>
        <v>主板</v>
      </c>
      <c r="D2052" s="16" t="str">
        <f>[1]!s_ipo_listeddate(A2052)</f>
        <v>2007-01-26</v>
      </c>
      <c r="E2052" s="16" t="str">
        <f>[1]!lastradeday_s("000002","")</f>
        <v>2026-06-22</v>
      </c>
      <c r="F2052" s="16" t="str">
        <f>[1]!s_info_industry_csrc2023(A2052,"",3)</f>
        <v>黑色金属冶炼和压延加工业</v>
      </c>
      <c r="G2052" s="16" t="str">
        <f>[1]!s_info_industry_csrc2023(A2052,"",1)</f>
        <v>制造业</v>
      </c>
      <c r="H2052" s="16">
        <f>[1]!s_is(A2052,83,"FY","YTD","20251231",1,"",100000000)</f>
        <v>430.28613537059999</v>
      </c>
      <c r="I2052" s="16">
        <f>[1]!s_is(A2052,83,"FY","YTD","20241231",1,"",100000000)</f>
        <v>460.58420988699999</v>
      </c>
      <c r="J2052" s="16">
        <f t="shared" si="96"/>
        <v>-6.578183503909818E-2</v>
      </c>
      <c r="K2052" s="16">
        <f>[1]!s_is(A2052,61,"FY","YTD","20251231",1,"",100000000)</f>
        <v>0.27095227640000003</v>
      </c>
      <c r="L2052" s="16">
        <f>[1]!s_is(A2052,61,"FY","YTD","20241231",1,"",100000000)</f>
        <v>-12.7663496699</v>
      </c>
      <c r="M2052" s="16">
        <f t="shared" si="97"/>
        <v>1.0212239428972276</v>
      </c>
      <c r="N2052" s="16">
        <f>[1]!s_fa_roe(A2052,"20251231")</f>
        <v>0.14019999999999999</v>
      </c>
      <c r="O2052" s="16">
        <f>[1]!s_stmnote_rdexp(A2052,"20251231",1,10000)</f>
        <v>154373.70398200001</v>
      </c>
      <c r="P2052" s="20">
        <f t="shared" si="98"/>
        <v>3.5876987727954536E-2</v>
      </c>
      <c r="Q2052" s="16">
        <f>[1]!s_margin_tradingbalance(A2052,"",10000)</f>
        <v>32539.014500000001</v>
      </c>
      <c r="R2052" s="16">
        <f>[1]!s_margin_seclendingbalance(A2052,"",10000)</f>
        <v>102.94880000000001</v>
      </c>
      <c r="S2052" s="17">
        <f>[1]!s_val_ev(A2052,"",100000000)</f>
        <v>71.657748696500008</v>
      </c>
      <c r="T2052" s="17">
        <f>[1]!share_freesharesmv(A2052,"",100000000)</f>
        <v>29.986390188500003</v>
      </c>
      <c r="U2052" s="17">
        <f>[1]!s_dq_amount_btin(A2052,E2052,100000000)</f>
        <v>0.55865443999999997</v>
      </c>
      <c r="V2052" s="17">
        <f>[1]!s_dq_turn(A2052,E2052)</f>
        <v>0.78693895183388984</v>
      </c>
      <c r="W2052" s="2">
        <f>[1]!s_pq_amount(A2052,"20260101","",100000000)</f>
        <v>132.28487773000001</v>
      </c>
      <c r="X2052" s="2">
        <f>[1]!s_pq_avgamount(A2052,"20260101","",100000000)</f>
        <v>1.2025897975454545</v>
      </c>
      <c r="Y2052" s="17">
        <f>[1]!s_ipo_dilutedpe(A2052)</f>
        <v>10.34</v>
      </c>
      <c r="Z2052" s="12">
        <f>[1]!s_ipo_collection_total(A2052,100000000)</f>
        <v>6</v>
      </c>
      <c r="AA2052" s="2">
        <f>[1]!s_val_pe_ttm(A2052,E2052)</f>
        <v>-49.595161437988281</v>
      </c>
      <c r="AB2052" s="5">
        <f>[1]!s_info_zjtxornot1(A2052,"")</f>
        <v>0</v>
      </c>
      <c r="AC2052" s="22" t="str">
        <f>[1]!s_info_nature1(A2052,"")</f>
        <v>地方国有企业</v>
      </c>
      <c r="AD2052" s="6" t="str">
        <f>[1]!s_info_city(A2052)</f>
        <v>三明市</v>
      </c>
      <c r="AE2052" s="6" t="str">
        <f>[1]!s_info_province(A2052)</f>
        <v>福建省</v>
      </c>
      <c r="AF2052">
        <v>117.635001</v>
      </c>
      <c r="AG2052">
        <v>26.265443999999999</v>
      </c>
    </row>
    <row r="2053" spans="1:33" x14ac:dyDescent="0.3">
      <c r="A2053" s="12" t="s">
        <v>4620</v>
      </c>
      <c r="B2053" s="12" t="s">
        <v>4621</v>
      </c>
      <c r="C2053" s="16" t="str">
        <f>[1]!s_info_mkt(A2053)</f>
        <v>主板</v>
      </c>
      <c r="D2053" s="16" t="str">
        <f>[1]!s_ipo_listeddate(A2053)</f>
        <v>2008-06-12</v>
      </c>
      <c r="E2053" s="16" t="str">
        <f>[1]!lastradeday_s("000002","")</f>
        <v>2026-06-22</v>
      </c>
      <c r="F2053" s="16" t="str">
        <f>[1]!s_info_industry_csrc2023(A2053,"",3)</f>
        <v>造纸和纸制品业</v>
      </c>
      <c r="G2053" s="16" t="str">
        <f>[1]!s_info_industry_csrc2023(A2053,"",1)</f>
        <v>制造业</v>
      </c>
      <c r="H2053" s="16">
        <f>[1]!s_is(A2053,83,"FY","YTD","20251231",1,"",100000000)</f>
        <v>7.9367454971000004</v>
      </c>
      <c r="I2053" s="16">
        <f>[1]!s_is(A2053,83,"FY","YTD","20241231",1,"",100000000)</f>
        <v>8.3959912826000007</v>
      </c>
      <c r="J2053" s="16">
        <f t="shared" si="96"/>
        <v>-5.4698220858298119E-2</v>
      </c>
      <c r="K2053" s="16">
        <f>[1]!s_is(A2053,61,"FY","YTD","20251231",1,"",100000000)</f>
        <v>0.48281021359999998</v>
      </c>
      <c r="L2053" s="16">
        <f>[1]!s_is(A2053,61,"FY","YTD","20241231",1,"",100000000)</f>
        <v>2.1800132562000001</v>
      </c>
      <c r="M2053" s="16">
        <f t="shared" si="97"/>
        <v>-0.77852877168206269</v>
      </c>
      <c r="N2053" s="16">
        <f>[1]!s_fa_roe(A2053,"20251231")</f>
        <v>7.4574999999999996</v>
      </c>
      <c r="O2053" s="16">
        <f>[1]!s_stmnote_rdexp(A2053,"20251231",1,10000)</f>
        <v>3287.2029480000001</v>
      </c>
      <c r="P2053" s="20">
        <f t="shared" si="98"/>
        <v>4.1417517409385346E-2</v>
      </c>
      <c r="Q2053" s="16">
        <f>[1]!s_margin_tradingbalance(A2053,"",10000)</f>
        <v>0</v>
      </c>
      <c r="R2053" s="16">
        <f>[1]!s_margin_seclendingbalance(A2053,"",10000)</f>
        <v>0</v>
      </c>
      <c r="S2053" s="17">
        <f>[1]!s_val_ev(A2053,"",100000000)</f>
        <v>19.399837117199997</v>
      </c>
      <c r="T2053" s="17">
        <f>[1]!share_freesharesmv(A2053,"",100000000)</f>
        <v>11.738477901599998</v>
      </c>
      <c r="U2053" s="17">
        <f>[1]!s_dq_amount_btin(A2053,E2053,100000000)</f>
        <v>0.48971273999999998</v>
      </c>
      <c r="V2053" s="17">
        <f>[1]!s_dq_turn(A2053,E2053)</f>
        <v>3.4293030666444033</v>
      </c>
      <c r="W2053" s="2">
        <f>[1]!s_pq_amount(A2053,"20260101","",100000000)</f>
        <v>76.317324990000003</v>
      </c>
      <c r="X2053" s="2">
        <f>[1]!s_pq_avgamount(A2053,"20260101","",100000000)</f>
        <v>0.69379386354545458</v>
      </c>
      <c r="Y2053" s="17">
        <f>[1]!s_ipo_dilutedpe(A2053)</f>
        <v>29.18</v>
      </c>
      <c r="Z2053" s="12">
        <f>[1]!s_ipo_collection_total(A2053,100000000)</f>
        <v>2.6964000000000001</v>
      </c>
      <c r="AA2053" s="2">
        <f>[1]!s_val_pe_ttm(A2053,E2053)</f>
        <v>43.486602783203125</v>
      </c>
      <c r="AB2053" s="5">
        <f>[1]!s_info_zjtxornot1(A2053,"")</f>
        <v>0</v>
      </c>
      <c r="AC2053" s="22" t="str">
        <f>[1]!s_info_nature1(A2053,"")</f>
        <v>民营企业</v>
      </c>
      <c r="AD2053" s="6" t="str">
        <f>[1]!s_info_city(A2053)</f>
        <v>杭州市</v>
      </c>
      <c r="AE2053" s="6" t="str">
        <f>[1]!s_info_province(A2053)</f>
        <v>浙江省</v>
      </c>
      <c r="AF2053">
        <v>120.153576</v>
      </c>
      <c r="AG2053">
        <v>30.287458999999998</v>
      </c>
    </row>
    <row r="2054" spans="1:33" x14ac:dyDescent="0.3">
      <c r="A2054" s="12" t="s">
        <v>4622</v>
      </c>
      <c r="B2054" s="12" t="s">
        <v>4623</v>
      </c>
      <c r="C2054" s="16" t="str">
        <f>[1]!s_info_mkt(A2054)</f>
        <v>主板</v>
      </c>
      <c r="D2054" s="16" t="str">
        <f>[1]!s_ipo_listeddate(A2054)</f>
        <v>2015-01-28</v>
      </c>
      <c r="E2054" s="16" t="str">
        <f>[1]!lastradeday_s("000002","")</f>
        <v>2026-06-22</v>
      </c>
      <c r="F2054" s="16" t="str">
        <f>[1]!s_info_industry_csrc2023(A2054,"",3)</f>
        <v>通用设备制造业</v>
      </c>
      <c r="G2054" s="16" t="str">
        <f>[1]!s_info_industry_csrc2023(A2054,"",1)</f>
        <v>制造业</v>
      </c>
      <c r="H2054" s="16">
        <f>[1]!s_is(A2054,83,"FY","YTD","20251231",1,"",100000000)</f>
        <v>66.894641387099995</v>
      </c>
      <c r="I2054" s="16">
        <f>[1]!s_is(A2054,83,"FY","YTD","20241231",1,"",100000000)</f>
        <v>69.786326558799999</v>
      </c>
      <c r="J2054" s="16">
        <f t="shared" si="96"/>
        <v>-4.1436271463057284E-2</v>
      </c>
      <c r="K2054" s="16">
        <f>[1]!s_is(A2054,61,"FY","YTD","20251231",1,"",100000000)</f>
        <v>4.2920348352</v>
      </c>
      <c r="L2054" s="16">
        <f>[1]!s_is(A2054,61,"FY","YTD","20241231",1,"",100000000)</f>
        <v>4.6190744005999997</v>
      </c>
      <c r="M2054" s="16">
        <f t="shared" si="97"/>
        <v>-7.0801969623506961E-2</v>
      </c>
      <c r="N2054" s="16">
        <f>[1]!s_fa_roe(A2054,"20251231")</f>
        <v>14.0426</v>
      </c>
      <c r="O2054" s="16">
        <f>[1]!s_stmnote_rdexp(A2054,"20251231",1,10000)</f>
        <v>27273.749305000001</v>
      </c>
      <c r="P2054" s="20">
        <f t="shared" si="98"/>
        <v>4.0771201907152298E-2</v>
      </c>
      <c r="Q2054" s="16">
        <f>[1]!s_margin_tradingbalance(A2054,"",10000)</f>
        <v>0</v>
      </c>
      <c r="R2054" s="16">
        <f>[1]!s_margin_seclendingbalance(A2054,"",10000)</f>
        <v>0</v>
      </c>
      <c r="S2054" s="17">
        <f>[1]!s_val_ev(A2054,"",100000000)</f>
        <v>44.925577950399997</v>
      </c>
      <c r="T2054" s="17">
        <f>[1]!share_freesharesmv(A2054,"",100000000)</f>
        <v>28.969679571200007</v>
      </c>
      <c r="U2054" s="17">
        <f>[1]!s_dq_amount_btin(A2054,E2054,100000000)</f>
        <v>0.76192981999999998</v>
      </c>
      <c r="V2054" s="17">
        <f>[1]!s_dq_turn(A2054,E2054)</f>
        <v>1.7374946647582306</v>
      </c>
      <c r="W2054" s="2">
        <f>[1]!s_pq_amount(A2054,"20260101","",100000000)</f>
        <v>94.901743179999997</v>
      </c>
      <c r="X2054" s="2">
        <f>[1]!s_pq_avgamount(A2054,"20260101","",100000000)</f>
        <v>0.86274311981818186</v>
      </c>
      <c r="Y2054" s="17">
        <f>[1]!s_ipo_dilutedpe(A2054)</f>
        <v>21.36</v>
      </c>
      <c r="Z2054" s="12">
        <f>[1]!s_ipo_collection_total(A2054,100000000)</f>
        <v>3.6739999999999999</v>
      </c>
      <c r="AA2054" s="2">
        <f>[1]!s_val_pe_ttm(A2054,E2054)</f>
        <v>11.786149024963379</v>
      </c>
      <c r="AB2054" s="5">
        <f>[1]!s_info_zjtxornot1(A2054,"")</f>
        <v>1</v>
      </c>
      <c r="AC2054" s="22" t="str">
        <f>[1]!s_info_nature1(A2054,"")</f>
        <v>民营企业</v>
      </c>
      <c r="AD2054" s="6" t="str">
        <f>[1]!s_info_city(A2054)</f>
        <v>湖州市</v>
      </c>
      <c r="AE2054" s="6" t="str">
        <f>[1]!s_info_province(A2054)</f>
        <v>浙江省</v>
      </c>
      <c r="AF2054">
        <v>120.10239799999999</v>
      </c>
      <c r="AG2054">
        <v>30.867197999999998</v>
      </c>
    </row>
    <row r="2055" spans="1:33" x14ac:dyDescent="0.3">
      <c r="A2055" s="12" t="s">
        <v>4624</v>
      </c>
      <c r="B2055" s="12" t="s">
        <v>4625</v>
      </c>
      <c r="C2055" s="16" t="str">
        <f>[1]!s_info_mkt(A2055)</f>
        <v>主板</v>
      </c>
      <c r="D2055" s="16" t="str">
        <f>[1]!s_ipo_listeddate(A2055)</f>
        <v>1999-01-19</v>
      </c>
      <c r="E2055" s="16" t="str">
        <f>[1]!lastradeday_s("000002","")</f>
        <v>2026-06-22</v>
      </c>
      <c r="F2055" s="16" t="str">
        <f>[1]!s_info_industry_csrc2023(A2055,"",3)</f>
        <v>互联网和相关服务</v>
      </c>
      <c r="G2055" s="16" t="str">
        <f>[1]!s_info_industry_csrc2023(A2055,"",1)</f>
        <v>信息传输、软件和信息技术服务业</v>
      </c>
      <c r="H2055" s="16">
        <f>[1]!s_is(A2055,83,"FY","YTD","20251231",1,"",100000000)</f>
        <v>5.5294423621000002</v>
      </c>
      <c r="I2055" s="16">
        <f>[1]!s_is(A2055,83,"FY","YTD","20241231",1,"",100000000)</f>
        <v>2.4384189623000001</v>
      </c>
      <c r="J2055" s="16">
        <f t="shared" si="96"/>
        <v>1.2676342530097622</v>
      </c>
      <c r="K2055" s="16">
        <f>[1]!s_is(A2055,61,"FY","YTD","20251231",1,"",100000000)</f>
        <v>-0.63327830670000007</v>
      </c>
      <c r="L2055" s="16">
        <f>[1]!s_is(A2055,61,"FY","YTD","20241231",1,"",100000000)</f>
        <v>-0.11668904810000001</v>
      </c>
      <c r="M2055" s="16">
        <f t="shared" si="97"/>
        <v>-4.4270586401329979</v>
      </c>
      <c r="N2055" s="16">
        <f>[1]!s_fa_roe(A2055,"20251231")</f>
        <v>-14.851800000000001</v>
      </c>
      <c r="O2055" s="16">
        <f>[1]!s_stmnote_rdexp(A2055,"20251231",1,10000)</f>
        <v>3337.4371000000001</v>
      </c>
      <c r="P2055" s="20">
        <f t="shared" si="98"/>
        <v>6.0357571007078753E-2</v>
      </c>
      <c r="Q2055" s="16">
        <f>[1]!s_margin_tradingbalance(A2055,"",10000)</f>
        <v>3655.1446000000001</v>
      </c>
      <c r="R2055" s="16">
        <f>[1]!s_margin_seclendingbalance(A2055,"",10000)</f>
        <v>0</v>
      </c>
      <c r="S2055" s="17">
        <f>[1]!s_val_ev(A2055,"",100000000)</f>
        <v>37.1671804884</v>
      </c>
      <c r="T2055" s="17">
        <f>[1]!share_freesharesmv(A2055,"",100000000)</f>
        <v>25.988870727599998</v>
      </c>
      <c r="U2055" s="17">
        <f>[1]!s_dq_amount_btin(A2055,E2055,100000000)</f>
        <v>0</v>
      </c>
      <c r="V2055" s="17">
        <f>[1]!s_dq_turn(A2055,E2055)</f>
        <v>0</v>
      </c>
      <c r="W2055" s="2">
        <f>[1]!s_pq_amount(A2055,"20260101","",100000000)</f>
        <v>74.202840559999999</v>
      </c>
      <c r="X2055" s="2">
        <f>[1]!s_pq_avgamount(A2055,"20260101","",100000000)</f>
        <v>0.70002679773584897</v>
      </c>
      <c r="Y2055" s="17">
        <f>[1]!s_ipo_dilutedpe(A2055)</f>
        <v>0</v>
      </c>
      <c r="Z2055" s="12">
        <f>[1]!s_ipo_collection_total(A2055,100000000)</f>
        <v>2.6880000000000002</v>
      </c>
      <c r="AA2055" s="2">
        <f>[1]!s_val_pe_ttm(A2055,E2055)</f>
        <v>-58.652599334716797</v>
      </c>
      <c r="AB2055" s="5">
        <f>[1]!s_info_zjtxornot1(A2055,"")</f>
        <v>0</v>
      </c>
      <c r="AC2055" s="22" t="str">
        <f>[1]!s_info_nature1(A2055,"")</f>
        <v>民营企业</v>
      </c>
      <c r="AD2055" s="6" t="str">
        <f>[1]!s_info_city(A2055)</f>
        <v>赣州市</v>
      </c>
      <c r="AE2055" s="6" t="str">
        <f>[1]!s_info_province(A2055)</f>
        <v>江西省</v>
      </c>
      <c r="AF2055">
        <v>114.94027800000001</v>
      </c>
      <c r="AG2055">
        <v>25.85097</v>
      </c>
    </row>
    <row r="2056" spans="1:33" x14ac:dyDescent="0.3">
      <c r="A2056" s="12" t="s">
        <v>4626</v>
      </c>
      <c r="B2056" s="12" t="s">
        <v>4627</v>
      </c>
      <c r="C2056" s="16" t="str">
        <f>[1]!s_info_mkt(A2056)</f>
        <v>主板</v>
      </c>
      <c r="D2056" s="16" t="str">
        <f>[1]!s_ipo_listeddate(A2056)</f>
        <v>2006-12-22</v>
      </c>
      <c r="E2056" s="16" t="str">
        <f>[1]!lastradeday_s("000002","")</f>
        <v>2026-06-22</v>
      </c>
      <c r="F2056" s="16" t="str">
        <f>[1]!s_info_industry_csrc2023(A2056,"",3)</f>
        <v>专用设备制造业</v>
      </c>
      <c r="G2056" s="16" t="str">
        <f>[1]!s_info_industry_csrc2023(A2056,"",1)</f>
        <v>制造业</v>
      </c>
      <c r="H2056" s="16">
        <f>[1]!s_is(A2056,83,"FY","YTD","20251231",1,"",100000000)</f>
        <v>73.100786704300006</v>
      </c>
      <c r="I2056" s="16">
        <f>[1]!s_is(A2056,83,"FY","YTD","20241231",1,"",100000000)</f>
        <v>71.187897309999997</v>
      </c>
      <c r="J2056" s="16">
        <f t="shared" si="96"/>
        <v>2.687099165143203E-2</v>
      </c>
      <c r="K2056" s="16">
        <f>[1]!s_is(A2056,61,"FY","YTD","20251231",1,"",100000000)</f>
        <v>0.8416189812999999</v>
      </c>
      <c r="L2056" s="16">
        <f>[1]!s_is(A2056,61,"FY","YTD","20241231",1,"",100000000)</f>
        <v>0.72995630370000009</v>
      </c>
      <c r="M2056" s="16">
        <f t="shared" si="97"/>
        <v>0.15297172862814445</v>
      </c>
      <c r="N2056" s="16">
        <f>[1]!s_fa_roe(A2056,"20251231")</f>
        <v>1.8129999999999999</v>
      </c>
      <c r="O2056" s="16">
        <f>[1]!s_stmnote_rdexp(A2056,"20251231",1,10000)</f>
        <v>36058.335929000001</v>
      </c>
      <c r="P2056" s="20">
        <f t="shared" si="98"/>
        <v>4.9326878074321658E-2</v>
      </c>
      <c r="Q2056" s="16">
        <f>[1]!s_margin_tradingbalance(A2056,"",10000)</f>
        <v>22565.404200000001</v>
      </c>
      <c r="R2056" s="16">
        <f>[1]!s_margin_seclendingbalance(A2056,"",10000)</f>
        <v>161.13659999999999</v>
      </c>
      <c r="S2056" s="17">
        <f>[1]!s_val_ev(A2056,"",100000000)</f>
        <v>86.291766299200006</v>
      </c>
      <c r="T2056" s="17">
        <f>[1]!share_freesharesmv(A2056,"",100000000)</f>
        <v>58.37547475209999</v>
      </c>
      <c r="U2056" s="17">
        <f>[1]!s_dq_amount_btin(A2056,E2056,100000000)</f>
        <v>1.78668988</v>
      </c>
      <c r="V2056" s="17">
        <f>[1]!s_dq_turn(A2056,E2056)</f>
        <v>2.1033954699139557</v>
      </c>
      <c r="W2056" s="2">
        <f>[1]!s_pq_amount(A2056,"20260101","",100000000)</f>
        <v>263.94533154999999</v>
      </c>
      <c r="X2056" s="2">
        <f>[1]!s_pq_avgamount(A2056,"20260101","",100000000)</f>
        <v>2.399503014090909</v>
      </c>
      <c r="Y2056" s="17">
        <f>[1]!s_ipo_dilutedpe(A2056)</f>
        <v>16.39</v>
      </c>
      <c r="Z2056" s="12">
        <f>[1]!s_ipo_collection_total(A2056,100000000)</f>
        <v>3.32</v>
      </c>
      <c r="AA2056" s="2">
        <f>[1]!s_val_pe_ttm(A2056,E2056)</f>
        <v>123.51459503173828</v>
      </c>
      <c r="AB2056" s="5">
        <f>[1]!s_info_zjtxornot1(A2056,"")</f>
        <v>1</v>
      </c>
      <c r="AC2056" s="22" t="str">
        <f>[1]!s_info_nature1(A2056,"")</f>
        <v>地方国有企业</v>
      </c>
      <c r="AD2056" s="6" t="str">
        <f>[1]!s_info_city(A2056)</f>
        <v>长沙市</v>
      </c>
      <c r="AE2056" s="6" t="str">
        <f>[1]!s_info_province(A2056)</f>
        <v>湖南省</v>
      </c>
      <c r="AF2056">
        <v>112.98227900000001</v>
      </c>
      <c r="AG2056">
        <v>28.194089999999999</v>
      </c>
    </row>
    <row r="2057" spans="1:33" x14ac:dyDescent="0.3">
      <c r="A2057" s="12" t="s">
        <v>4628</v>
      </c>
      <c r="B2057" s="12" t="s">
        <v>4629</v>
      </c>
      <c r="C2057" s="16" t="str">
        <f>[1]!s_info_mkt(A2057)</f>
        <v>创业板</v>
      </c>
      <c r="D2057" s="16" t="str">
        <f>[1]!s_ipo_listeddate(A2057)</f>
        <v>2023-10-11</v>
      </c>
      <c r="E2057" s="16" t="str">
        <f>[1]!lastradeday_s("000002","")</f>
        <v>2026-06-22</v>
      </c>
      <c r="F2057" s="16" t="str">
        <f>[1]!s_info_industry_csrc2023(A2057,"",3)</f>
        <v>通用设备制造业</v>
      </c>
      <c r="G2057" s="16" t="str">
        <f>[1]!s_info_industry_csrc2023(A2057,"",1)</f>
        <v>制造业</v>
      </c>
      <c r="H2057" s="16">
        <f>[1]!s_is(A2057,83,"FY","YTD","20251231",1,"",100000000)</f>
        <v>23.8943046875</v>
      </c>
      <c r="I2057" s="16">
        <f>[1]!s_is(A2057,83,"FY","YTD","20241231",1,"",100000000)</f>
        <v>33.490929630100005</v>
      </c>
      <c r="J2057" s="16">
        <f t="shared" si="96"/>
        <v>-0.28654400007980163</v>
      </c>
      <c r="K2057" s="16">
        <f>[1]!s_is(A2057,61,"FY","YTD","20251231",1,"",100000000)</f>
        <v>1.1272034717000001</v>
      </c>
      <c r="L2057" s="16">
        <f>[1]!s_is(A2057,61,"FY","YTD","20241231",1,"",100000000)</f>
        <v>3.0387022983</v>
      </c>
      <c r="M2057" s="16">
        <f t="shared" si="97"/>
        <v>-0.62905103526244954</v>
      </c>
      <c r="N2057" s="16">
        <f>[1]!s_fa_roe(A2057,"20251231")</f>
        <v>2.4314</v>
      </c>
      <c r="O2057" s="16">
        <f>[1]!s_stmnote_rdexp(A2057,"20251231",1,10000)</f>
        <v>9053.1316700000007</v>
      </c>
      <c r="P2057" s="20">
        <f t="shared" si="98"/>
        <v>3.7888240684969716E-2</v>
      </c>
      <c r="Q2057" s="16">
        <f>[1]!s_margin_tradingbalance(A2057,"",10000)</f>
        <v>10953.038</v>
      </c>
      <c r="R2057" s="16">
        <f>[1]!s_margin_seclendingbalance(A2057,"",10000)</f>
        <v>32.264499999999998</v>
      </c>
      <c r="S2057" s="17">
        <f>[1]!s_val_ev(A2057,"",100000000)</f>
        <v>79.8</v>
      </c>
      <c r="T2057" s="17">
        <f>[1]!share_freesharesmv(A2057,"",100000000)</f>
        <v>11.97</v>
      </c>
      <c r="U2057" s="17">
        <f>[1]!s_dq_amount_btin(A2057,E2057,100000000)</f>
        <v>0.28911298000000002</v>
      </c>
      <c r="V2057" s="17">
        <f>[1]!s_dq_turn(A2057,E2057)</f>
        <v>2.4719899999999999</v>
      </c>
      <c r="W2057" s="2">
        <f>[1]!s_pq_amount(A2057,"20260101","",100000000)</f>
        <v>68.449765810000002</v>
      </c>
      <c r="X2057" s="2">
        <f>[1]!s_pq_avgamount(A2057,"20260101","",100000000)</f>
        <v>0.62227059827272724</v>
      </c>
      <c r="Y2057" s="17">
        <f>[1]!s_ipo_dilutedpe(A2057)</f>
        <v>20.53</v>
      </c>
      <c r="Z2057" s="12">
        <f>[1]!s_ipo_collection_total(A2057,100000000)</f>
        <v>21.797999999999998</v>
      </c>
      <c r="AA2057" s="2">
        <f>[1]!s_val_pe_ttm(A2057,E2057)</f>
        <v>70.555885314941406</v>
      </c>
      <c r="AB2057" s="5">
        <f>[1]!s_info_zjtxornot1(A2057,"")</f>
        <v>0</v>
      </c>
      <c r="AC2057" s="22" t="str">
        <f>[1]!s_info_nature1(A2057,"")</f>
        <v>公众企业</v>
      </c>
      <c r="AD2057" s="6" t="str">
        <f>[1]!s_info_city(A2057)</f>
        <v>南通市</v>
      </c>
      <c r="AE2057" s="6" t="str">
        <f>[1]!s_info_province(A2057)</f>
        <v>江苏省</v>
      </c>
      <c r="AF2057">
        <v>120.864608</v>
      </c>
      <c r="AG2057">
        <v>32.016212000000003</v>
      </c>
    </row>
    <row r="2058" spans="1:33" x14ac:dyDescent="0.3">
      <c r="A2058" s="12" t="s">
        <v>4630</v>
      </c>
      <c r="B2058" s="12" t="s">
        <v>4631</v>
      </c>
      <c r="C2058" s="16" t="str">
        <f>[1]!s_info_mkt(A2058)</f>
        <v>主板</v>
      </c>
      <c r="D2058" s="16" t="str">
        <f>[1]!s_ipo_listeddate(A2058)</f>
        <v>2016-11-24</v>
      </c>
      <c r="E2058" s="16" t="str">
        <f>[1]!lastradeday_s("000002","")</f>
        <v>2026-06-22</v>
      </c>
      <c r="F2058" s="16" t="str">
        <f>[1]!s_info_industry_csrc2023(A2058,"",3)</f>
        <v>农副食品加工业</v>
      </c>
      <c r="G2058" s="16" t="str">
        <f>[1]!s_info_industry_csrc2023(A2058,"",1)</f>
        <v>制造业</v>
      </c>
      <c r="H2058" s="16">
        <f>[1]!s_is(A2058,83,"FY","YTD","20251231",1,"",100000000)</f>
        <v>10.522644917400001</v>
      </c>
      <c r="I2058" s="16">
        <f>[1]!s_is(A2058,83,"FY","YTD","20241231",1,"",100000000)</f>
        <v>10.801123562799999</v>
      </c>
      <c r="J2058" s="16">
        <f t="shared" si="96"/>
        <v>-2.5782377525899514E-2</v>
      </c>
      <c r="K2058" s="16">
        <f>[1]!s_is(A2058,61,"FY","YTD","20251231",1,"",100000000)</f>
        <v>0.17812961969999999</v>
      </c>
      <c r="L2058" s="16">
        <f>[1]!s_is(A2058,61,"FY","YTD","20241231",1,"",100000000)</f>
        <v>0.18302412989999997</v>
      </c>
      <c r="M2058" s="16">
        <f t="shared" si="97"/>
        <v>-2.6742431190216413E-2</v>
      </c>
      <c r="N2058" s="16">
        <f>[1]!s_fa_roe(A2058,"20251231")</f>
        <v>1.3676999999999999</v>
      </c>
      <c r="O2058" s="16">
        <f>[1]!s_stmnote_rdexp(A2058,"20251231",1,10000)</f>
        <v>175.66704899999999</v>
      </c>
      <c r="P2058" s="20">
        <f t="shared" si="98"/>
        <v>1.6694191467918969E-3</v>
      </c>
      <c r="Q2058" s="16">
        <f>[1]!s_margin_tradingbalance(A2058,"",10000)</f>
        <v>0</v>
      </c>
      <c r="R2058" s="16">
        <f>[1]!s_margin_seclendingbalance(A2058,"",10000)</f>
        <v>0</v>
      </c>
      <c r="S2058" s="17">
        <f>[1]!s_val_ev(A2058,"",100000000)</f>
        <v>48.514899916499999</v>
      </c>
      <c r="T2058" s="17">
        <f>[1]!share_freesharesmv(A2058,"",100000000)</f>
        <v>25.6524294544</v>
      </c>
      <c r="U2058" s="17">
        <f>[1]!s_dq_amount_btin(A2058,E2058,100000000)</f>
        <v>1.43172528</v>
      </c>
      <c r="V2058" s="17">
        <f>[1]!s_dq_turn(A2058,E2058)</f>
        <v>2.9829464236569803</v>
      </c>
      <c r="W2058" s="2">
        <f>[1]!s_pq_amount(A2058,"20260101","",100000000)</f>
        <v>183.85313285000001</v>
      </c>
      <c r="X2058" s="2">
        <f>[1]!s_pq_avgamount(A2058,"20260101","",100000000)</f>
        <v>1.6713921168181818</v>
      </c>
      <c r="Y2058" s="17">
        <f>[1]!s_ipo_dilutedpe(A2058)</f>
        <v>20.68</v>
      </c>
      <c r="Z2058" s="12">
        <f>[1]!s_ipo_collection_total(A2058,100000000)</f>
        <v>3.1048849999999999</v>
      </c>
      <c r="AA2058" s="2">
        <f>[1]!s_val_pe_ttm(A2058,E2058)</f>
        <v>297.32415771484375</v>
      </c>
      <c r="AB2058" s="5">
        <f>[1]!s_info_zjtxornot1(A2058,"")</f>
        <v>0</v>
      </c>
      <c r="AC2058" s="22" t="str">
        <f>[1]!s_info_nature1(A2058,"")</f>
        <v>地方国有企业</v>
      </c>
      <c r="AD2058" s="6" t="str">
        <f>[1]!s_info_city(A2058)</f>
        <v>汕头市</v>
      </c>
      <c r="AE2058" s="6" t="str">
        <f>[1]!s_info_province(A2058)</f>
        <v>广东省</v>
      </c>
      <c r="AF2058">
        <v>116.70846299999999</v>
      </c>
      <c r="AG2058">
        <v>23.371020000000001</v>
      </c>
    </row>
    <row r="2059" spans="1:33" x14ac:dyDescent="0.3">
      <c r="A2059" s="12" t="s">
        <v>4632</v>
      </c>
      <c r="B2059" s="12" t="s">
        <v>4633</v>
      </c>
      <c r="C2059" s="16" t="str">
        <f>[1]!s_info_mkt(A2059)</f>
        <v>主板</v>
      </c>
      <c r="D2059" s="16" t="str">
        <f>[1]!s_ipo_listeddate(A2059)</f>
        <v>1996-08-30</v>
      </c>
      <c r="E2059" s="16" t="str">
        <f>[1]!lastradeday_s("000002","")</f>
        <v>2026-06-22</v>
      </c>
      <c r="F2059" s="16" t="str">
        <f>[1]!s_info_industry_csrc2023(A2059,"",3)</f>
        <v>商务服务业</v>
      </c>
      <c r="G2059" s="16" t="str">
        <f>[1]!s_info_industry_csrc2023(A2059,"",1)</f>
        <v>租赁和商务服务业</v>
      </c>
      <c r="H2059" s="16">
        <f>[1]!s_is(A2059,83,"FY","YTD","20251231",1,"",100000000)</f>
        <v>12.4672612483</v>
      </c>
      <c r="I2059" s="16">
        <f>[1]!s_is(A2059,83,"FY","YTD","20241231",1,"",100000000)</f>
        <v>14.311113478399999</v>
      </c>
      <c r="J2059" s="16">
        <f t="shared" si="96"/>
        <v>-0.12884058482821459</v>
      </c>
      <c r="K2059" s="16">
        <f>[1]!s_is(A2059,61,"FY","YTD","20251231",1,"",100000000)</f>
        <v>-3.5776083461999999</v>
      </c>
      <c r="L2059" s="16">
        <f>[1]!s_is(A2059,61,"FY","YTD","20241231",1,"",100000000)</f>
        <v>-8.3173108699999998E-2</v>
      </c>
      <c r="M2059" s="16">
        <f t="shared" si="97"/>
        <v>-42.01400298868473</v>
      </c>
      <c r="N2059" s="16">
        <f>[1]!s_fa_roe(A2059,"20251231")</f>
        <v>-25.308399999999999</v>
      </c>
      <c r="O2059" s="16">
        <f>[1]!s_stmnote_rdexp(A2059,"20251231",1,10000)</f>
        <v>1428.3221100000001</v>
      </c>
      <c r="P2059" s="20">
        <f t="shared" si="98"/>
        <v>1.1456582817615713E-2</v>
      </c>
      <c r="Q2059" s="16">
        <f>[1]!s_margin_tradingbalance(A2059,"",10000)</f>
        <v>19188.196100000001</v>
      </c>
      <c r="R2059" s="16">
        <f>[1]!s_margin_seclendingbalance(A2059,"",10000)</f>
        <v>23.364000000000001</v>
      </c>
      <c r="S2059" s="17">
        <f>[1]!s_val_ev(A2059,"",100000000)</f>
        <v>33.991126893999997</v>
      </c>
      <c r="T2059" s="17">
        <f>[1]!share_freesharesmv(A2059,"",100000000)</f>
        <v>15.792841337400002</v>
      </c>
      <c r="U2059" s="17">
        <f>[1]!s_dq_amount_btin(A2059,E2059,100000000)</f>
        <v>0.37837527999999998</v>
      </c>
      <c r="V2059" s="17">
        <f>[1]!s_dq_turn(A2059,E2059)</f>
        <v>1.3092274736682155</v>
      </c>
      <c r="W2059" s="2">
        <f>[1]!s_pq_amount(A2059,"20260101","",100000000)</f>
        <v>150.81672588999999</v>
      </c>
      <c r="X2059" s="2">
        <f>[1]!s_pq_avgamount(A2059,"20260101","",100000000)</f>
        <v>1.3710611444545453</v>
      </c>
      <c r="Y2059" s="17">
        <f>[1]!s_ipo_dilutedpe(A2059)</f>
        <v>18.100000000000001</v>
      </c>
      <c r="Z2059" s="12">
        <f>[1]!s_ipo_collection_total(A2059,100000000)</f>
        <v>1.5640000000000001</v>
      </c>
      <c r="AA2059" s="2">
        <f>[1]!s_val_pe_ttm(A2059,E2059)</f>
        <v>-9.793243408203125</v>
      </c>
      <c r="AB2059" s="5">
        <f>[1]!s_info_zjtxornot1(A2059,"")</f>
        <v>0</v>
      </c>
      <c r="AC2059" s="22" t="str">
        <f>[1]!s_info_nature1(A2059,"")</f>
        <v>地方国有企业</v>
      </c>
      <c r="AD2059" s="6" t="str">
        <f>[1]!s_info_city(A2059)</f>
        <v>杭州市</v>
      </c>
      <c r="AE2059" s="6" t="str">
        <f>[1]!s_info_province(A2059)</f>
        <v>浙江省</v>
      </c>
      <c r="AF2059">
        <v>120.153576</v>
      </c>
      <c r="AG2059">
        <v>30.287458999999998</v>
      </c>
    </row>
    <row r="2060" spans="1:33" x14ac:dyDescent="0.3">
      <c r="A2060" s="12" t="s">
        <v>4634</v>
      </c>
      <c r="B2060" s="12" t="s">
        <v>4635</v>
      </c>
      <c r="C2060" s="16" t="str">
        <f>[1]!s_info_mkt(A2060)</f>
        <v>主板</v>
      </c>
      <c r="D2060" s="16" t="str">
        <f>[1]!s_ipo_listeddate(A2060)</f>
        <v>1996-11-15</v>
      </c>
      <c r="E2060" s="16" t="str">
        <f>[1]!lastradeday_s("000002","")</f>
        <v>2026-06-22</v>
      </c>
      <c r="F2060" s="16" t="str">
        <f>[1]!s_info_industry_csrc2023(A2060,"",3)</f>
        <v>有色金属冶炼和压延加工业</v>
      </c>
      <c r="G2060" s="16" t="str">
        <f>[1]!s_info_industry_csrc2023(A2060,"",1)</f>
        <v>制造业</v>
      </c>
      <c r="H2060" s="16">
        <f>[1]!s_is(A2060,83,"FY","YTD","20251231",1,"",100000000)</f>
        <v>88.902115626799997</v>
      </c>
      <c r="I2060" s="16">
        <f>[1]!s_is(A2060,83,"FY","YTD","20241231",1,"",100000000)</f>
        <v>132.0884092158</v>
      </c>
      <c r="J2060" s="16">
        <f t="shared" si="96"/>
        <v>-0.32694991063480983</v>
      </c>
      <c r="K2060" s="16">
        <f>[1]!s_is(A2060,61,"FY","YTD","20251231",1,"",100000000)</f>
        <v>-0.9331532052</v>
      </c>
      <c r="L2060" s="16">
        <f>[1]!s_is(A2060,61,"FY","YTD","20241231",1,"",100000000)</f>
        <v>2.8520265618999998</v>
      </c>
      <c r="M2060" s="16">
        <f t="shared" si="97"/>
        <v>-1.3271895211867661</v>
      </c>
      <c r="N2060" s="16">
        <f>[1]!s_fa_roe(A2060,"20251231")</f>
        <v>-0.75390000000000001</v>
      </c>
      <c r="O2060" s="16">
        <f>[1]!s_stmnote_rdexp(A2060,"20251231",1,10000)</f>
        <v>28722.966875999999</v>
      </c>
      <c r="P2060" s="20">
        <f t="shared" si="98"/>
        <v>3.2308530200310909E-2</v>
      </c>
      <c r="Q2060" s="16">
        <f>[1]!s_margin_tradingbalance(A2060,"",10000)</f>
        <v>73454.938099999999</v>
      </c>
      <c r="R2060" s="16">
        <f>[1]!s_margin_seclendingbalance(A2060,"",10000)</f>
        <v>671.16800000000001</v>
      </c>
      <c r="S2060" s="17">
        <f>[1]!s_val_ev(A2060,"",100000000)</f>
        <v>318.67951108350002</v>
      </c>
      <c r="T2060" s="17">
        <f>[1]!share_freesharesmv(A2060,"",100000000)</f>
        <v>143.7080124396</v>
      </c>
      <c r="U2060" s="17">
        <f>[1]!s_dq_amount_btin(A2060,E2060,100000000)</f>
        <v>9.06278966</v>
      </c>
      <c r="V2060" s="17">
        <f>[1]!s_dq_turn(A2060,E2060)</f>
        <v>2.9097749094442404</v>
      </c>
      <c r="W2060" s="2">
        <f>[1]!s_pq_amount(A2060,"20260101","",100000000)</f>
        <v>748.34240239999997</v>
      </c>
      <c r="X2060" s="2">
        <f>[1]!s_pq_avgamount(A2060,"20260101","",100000000)</f>
        <v>6.8031127490909089</v>
      </c>
      <c r="Y2060" s="17">
        <f>[1]!s_ipo_dilutedpe(A2060)</f>
        <v>0</v>
      </c>
      <c r="Z2060" s="12">
        <f>[1]!s_ipo_collection_total(A2060,100000000)</f>
        <v>0.89539999999999997</v>
      </c>
      <c r="AA2060" s="2">
        <f>[1]!s_val_pe_ttm(A2060,E2060)</f>
        <v>416.26498413085938</v>
      </c>
      <c r="AB2060" s="5">
        <f>[1]!s_info_zjtxornot1(A2060,"")</f>
        <v>1</v>
      </c>
      <c r="AC2060" s="22" t="str">
        <f>[1]!s_info_nature1(A2060,"")</f>
        <v>中央国有企业</v>
      </c>
      <c r="AD2060" s="6" t="str">
        <f>[1]!s_info_city(A2060)</f>
        <v>攀枝花市</v>
      </c>
      <c r="AE2060" s="6" t="str">
        <f>[1]!s_info_province(A2060)</f>
        <v>四川省</v>
      </c>
      <c r="AF2060">
        <v>101.716007</v>
      </c>
      <c r="AG2060">
        <v>26.580445999999998</v>
      </c>
    </row>
    <row r="2061" spans="1:33" x14ac:dyDescent="0.3">
      <c r="A2061" s="12" t="s">
        <v>4636</v>
      </c>
      <c r="B2061" s="12" t="s">
        <v>4637</v>
      </c>
      <c r="C2061" s="16" t="str">
        <f>[1]!s_info_mkt(A2061)</f>
        <v>科创板</v>
      </c>
      <c r="D2061" s="16" t="str">
        <f>[1]!s_ipo_listeddate(A2061)</f>
        <v>2021-01-18</v>
      </c>
      <c r="E2061" s="16" t="str">
        <f>[1]!lastradeday_s("000002","")</f>
        <v>2026-06-22</v>
      </c>
      <c r="F2061" s="16" t="str">
        <f>[1]!s_info_industry_csrc2023(A2061,"",3)</f>
        <v>电气机械和器材制造业</v>
      </c>
      <c r="G2061" s="16" t="str">
        <f>[1]!s_info_industry_csrc2023(A2061,"",1)</f>
        <v>制造业</v>
      </c>
      <c r="H2061" s="16">
        <f>[1]!s_is(A2061,83,"FY","YTD","20251231",1,"",100000000)</f>
        <v>457.92356231300005</v>
      </c>
      <c r="I2061" s="16">
        <f>[1]!s_is(A2061,83,"FY","YTD","20241231",1,"",100000000)</f>
        <v>450.4179226036</v>
      </c>
      <c r="J2061" s="16">
        <f t="shared" si="96"/>
        <v>1.6663723472668091E-2</v>
      </c>
      <c r="K2061" s="16">
        <f>[1]!s_is(A2061,61,"FY","YTD","20251231",1,"",100000000)</f>
        <v>15.914645694200001</v>
      </c>
      <c r="L2061" s="16">
        <f>[1]!s_is(A2061,61,"FY","YTD","20241231",1,"",100000000)</f>
        <v>15.545121462000001</v>
      </c>
      <c r="M2061" s="16">
        <f t="shared" si="97"/>
        <v>2.3771073973484262E-2</v>
      </c>
      <c r="N2061" s="16">
        <f>[1]!s_fa_roe(A2061,"20251231")</f>
        <v>9.6588999999999992</v>
      </c>
      <c r="O2061" s="16">
        <f>[1]!s_stmnote_rdexp(A2061,"20251231",1,10000)</f>
        <v>185660.27893100001</v>
      </c>
      <c r="P2061" s="20">
        <f t="shared" si="98"/>
        <v>4.0543945367916542E-2</v>
      </c>
      <c r="Q2061" s="16">
        <f>[1]!s_margin_tradingbalance(A2061,"",10000)</f>
        <v>26542.219300000001</v>
      </c>
      <c r="R2061" s="16">
        <f>[1]!s_margin_seclendingbalance(A2061,"",10000)</f>
        <v>230.4666</v>
      </c>
      <c r="S2061" s="17">
        <f>[1]!s_val_ev(A2061,"",100000000)</f>
        <v>233.40120999999999</v>
      </c>
      <c r="T2061" s="17">
        <f>[1]!share_freesharesmv(A2061,"",100000000)</f>
        <v>32.389490000000002</v>
      </c>
      <c r="U2061" s="17">
        <f>[1]!s_dq_amount_btin(A2061,E2061,100000000)</f>
        <v>1.05252328</v>
      </c>
      <c r="V2061" s="17">
        <f>[1]!s_dq_turn(A2061,E2061)</f>
        <v>0.4549952679765456</v>
      </c>
      <c r="W2061" s="2">
        <f>[1]!s_pq_amount(A2061,"20260101","",100000000)</f>
        <v>156.37616306999999</v>
      </c>
      <c r="X2061" s="2">
        <f>[1]!s_pq_avgamount(A2061,"20260101","",100000000)</f>
        <v>1.4216014824545455</v>
      </c>
      <c r="Y2061" s="17">
        <f>[1]!s_ipo_dilutedpe(A2061)</f>
        <v>30.98</v>
      </c>
      <c r="Z2061" s="12">
        <f>[1]!s_ipo_collection_total(A2061,100000000)</f>
        <v>48.727139999999999</v>
      </c>
      <c r="AA2061" s="2">
        <f>[1]!s_val_pe_ttm(A2061,E2061)</f>
        <v>18.729400634765625</v>
      </c>
      <c r="AB2061" s="5">
        <f>[1]!s_info_zjtxornot1(A2061,"")</f>
        <v>1</v>
      </c>
      <c r="AC2061" s="22" t="str">
        <f>[1]!s_info_nature1(A2061,"")</f>
        <v>民营企业</v>
      </c>
      <c r="AD2061" s="6" t="str">
        <f>[1]!s_info_city(A2061)</f>
        <v>湖州市</v>
      </c>
      <c r="AE2061" s="6" t="str">
        <f>[1]!s_info_province(A2061)</f>
        <v>浙江省</v>
      </c>
      <c r="AF2061">
        <v>120.10239799999999</v>
      </c>
      <c r="AG2061">
        <v>30.867197999999998</v>
      </c>
    </row>
    <row r="2062" spans="1:33" x14ac:dyDescent="0.3">
      <c r="A2062" s="12" t="s">
        <v>4638</v>
      </c>
      <c r="B2062" s="12" t="s">
        <v>4639</v>
      </c>
      <c r="C2062" s="16" t="str">
        <f>[1]!s_info_mkt(A2062)</f>
        <v>主板</v>
      </c>
      <c r="D2062" s="16" t="str">
        <f>[1]!s_ipo_listeddate(A2062)</f>
        <v>2011-01-18</v>
      </c>
      <c r="E2062" s="16" t="str">
        <f>[1]!lastradeday_s("000002","")</f>
        <v>2026-06-22</v>
      </c>
      <c r="F2062" s="16" t="str">
        <f>[1]!s_info_industry_csrc2023(A2062,"",3)</f>
        <v>金属制品业</v>
      </c>
      <c r="G2062" s="16" t="str">
        <f>[1]!s_info_industry_csrc2023(A2062,"",1)</f>
        <v>制造业</v>
      </c>
      <c r="H2062" s="16">
        <f>[1]!s_is(A2062,83,"FY","YTD","20251231",1,"",100000000)</f>
        <v>220.68312409220002</v>
      </c>
      <c r="I2062" s="16">
        <f>[1]!s_is(A2062,83,"FY","YTD","20241231",1,"",100000000)</f>
        <v>215.14359551020002</v>
      </c>
      <c r="J2062" s="16">
        <f t="shared" si="96"/>
        <v>2.5748052452425396E-2</v>
      </c>
      <c r="K2062" s="16">
        <f>[1]!s_is(A2062,61,"FY","YTD","20251231",1,"",100000000)</f>
        <v>6.3117202958000007</v>
      </c>
      <c r="L2062" s="16">
        <f>[1]!s_is(A2062,61,"FY","YTD","20241231",1,"",100000000)</f>
        <v>7.7227174808000001</v>
      </c>
      <c r="M2062" s="16">
        <f t="shared" si="97"/>
        <v>-0.18270734213804665</v>
      </c>
      <c r="N2062" s="16">
        <f>[1]!s_fa_roe(A2062,"20251231")</f>
        <v>6.4428000000000001</v>
      </c>
      <c r="O2062" s="16">
        <f>[1]!s_stmnote_rdexp(A2062,"20251231",1,10000)</f>
        <v>57811.535296000002</v>
      </c>
      <c r="P2062" s="20">
        <f t="shared" si="98"/>
        <v>2.6196627192864419E-2</v>
      </c>
      <c r="Q2062" s="16">
        <f>[1]!s_margin_tradingbalance(A2062,"",10000)</f>
        <v>7538.9425000000001</v>
      </c>
      <c r="R2062" s="16">
        <f>[1]!s_margin_seclendingbalance(A2062,"",10000)</f>
        <v>52.456000000000003</v>
      </c>
      <c r="S2062" s="17">
        <f>[1]!s_val_ev(A2062,"",100000000)</f>
        <v>115.6470759628</v>
      </c>
      <c r="T2062" s="17">
        <f>[1]!share_freesharesmv(A2062,"",100000000)</f>
        <v>57.851130220800009</v>
      </c>
      <c r="U2062" s="17">
        <f>[1]!s_dq_amount_btin(A2062,E2062,100000000)</f>
        <v>1.53981766</v>
      </c>
      <c r="V2062" s="17">
        <f>[1]!s_dq_turn(A2062,E2062)</f>
        <v>1.9075722929244749</v>
      </c>
      <c r="W2062" s="2">
        <f>[1]!s_pq_amount(A2062,"20260101","",100000000)</f>
        <v>230.43702970000001</v>
      </c>
      <c r="X2062" s="2">
        <f>[1]!s_pq_avgamount(A2062,"20260101","",100000000)</f>
        <v>2.094882088181818</v>
      </c>
      <c r="Y2062" s="17">
        <f>[1]!s_ipo_dilutedpe(A2062)</f>
        <v>68.75</v>
      </c>
      <c r="Z2062" s="12">
        <f>[1]!s_ipo_collection_total(A2062,100000000)</f>
        <v>13.94</v>
      </c>
      <c r="AA2062" s="2">
        <f>[1]!s_val_pe_ttm(A2062,E2062)</f>
        <v>18.007946014404297</v>
      </c>
      <c r="AB2062" s="5">
        <f>[1]!s_info_zjtxornot1(A2062,"")</f>
        <v>0</v>
      </c>
      <c r="AC2062" s="22" t="str">
        <f>[1]!s_info_nature1(A2062,"")</f>
        <v>民营企业</v>
      </c>
      <c r="AD2062" s="6" t="str">
        <f>[1]!s_info_city(A2062)</f>
        <v>合肥市</v>
      </c>
      <c r="AE2062" s="6" t="str">
        <f>[1]!s_info_province(A2062)</f>
        <v>安徽省</v>
      </c>
      <c r="AF2062">
        <v>117.28304199999999</v>
      </c>
      <c r="AG2062">
        <v>31.861190000000001</v>
      </c>
    </row>
    <row r="2063" spans="1:33" x14ac:dyDescent="0.3">
      <c r="A2063" s="12" t="s">
        <v>4640</v>
      </c>
      <c r="B2063" s="12" t="s">
        <v>4641</v>
      </c>
      <c r="C2063" s="16" t="str">
        <f>[1]!s_info_mkt(A2063)</f>
        <v>主板</v>
      </c>
      <c r="D2063" s="16" t="str">
        <f>[1]!s_ipo_listeddate(A2063)</f>
        <v>2010-01-26</v>
      </c>
      <c r="E2063" s="16" t="str">
        <f>[1]!lastradeday_s("000002","")</f>
        <v>2026-06-22</v>
      </c>
      <c r="F2063" s="16" t="str">
        <f>[1]!s_info_industry_csrc2023(A2063,"",3)</f>
        <v>商务服务业</v>
      </c>
      <c r="G2063" s="16" t="str">
        <f>[1]!s_info_industry_csrc2023(A2063,"",1)</f>
        <v>租赁和商务服务业</v>
      </c>
      <c r="H2063" s="16">
        <f>[1]!s_is(A2063,83,"FY","YTD","20251231",1,"",100000000)</f>
        <v>10.5639571674</v>
      </c>
      <c r="I2063" s="16">
        <f>[1]!s_is(A2063,83,"FY","YTD","20241231",1,"",100000000)</f>
        <v>10.963188675</v>
      </c>
      <c r="J2063" s="16">
        <f t="shared" si="96"/>
        <v>-3.6415637770641607E-2</v>
      </c>
      <c r="K2063" s="16">
        <f>[1]!s_is(A2063,61,"FY","YTD","20251231",1,"",100000000)</f>
        <v>0.70608731749999998</v>
      </c>
      <c r="L2063" s="16">
        <f>[1]!s_is(A2063,61,"FY","YTD","20241231",1,"",100000000)</f>
        <v>0.88840021310000006</v>
      </c>
      <c r="M2063" s="16">
        <f t="shared" si="97"/>
        <v>-0.20521482650688941</v>
      </c>
      <c r="N2063" s="16">
        <f>[1]!s_fa_roe(A2063,"20251231")</f>
        <v>0.83819999999999995</v>
      </c>
      <c r="O2063" s="16">
        <f>[1]!s_stmnote_rdexp(A2063,"20251231",1,10000)</f>
        <v>201.25074900000001</v>
      </c>
      <c r="P2063" s="20">
        <f t="shared" si="98"/>
        <v>1.905069717823665E-3</v>
      </c>
      <c r="Q2063" s="16">
        <f>[1]!s_margin_tradingbalance(A2063,"",10000)</f>
        <v>33555.572099999998</v>
      </c>
      <c r="R2063" s="16">
        <f>[1]!s_margin_seclendingbalance(A2063,"",10000)</f>
        <v>10.759</v>
      </c>
      <c r="S2063" s="17">
        <f>[1]!s_val_ev(A2063,"",100000000)</f>
        <v>47.969874304000008</v>
      </c>
      <c r="T2063" s="17">
        <f>[1]!share_freesharesmv(A2063,"",100000000)</f>
        <v>22.520410935000001</v>
      </c>
      <c r="U2063" s="17">
        <f>[1]!s_dq_amount_btin(A2063,E2063,100000000)</f>
        <v>0.49341097</v>
      </c>
      <c r="V2063" s="17">
        <f>[1]!s_dq_turn(A2063,E2063)</f>
        <v>1.0576586532857275</v>
      </c>
      <c r="W2063" s="2">
        <f>[1]!s_pq_amount(A2063,"20260101","",100000000)</f>
        <v>81.203236419999996</v>
      </c>
      <c r="X2063" s="2">
        <f>[1]!s_pq_avgamount(A2063,"20260101","",100000000)</f>
        <v>0.73821124018181816</v>
      </c>
      <c r="Y2063" s="17">
        <f>[1]!s_ipo_dilutedpe(A2063)</f>
        <v>69.33</v>
      </c>
      <c r="Z2063" s="12">
        <f>[1]!s_ipo_collection_total(A2063,100000000)</f>
        <v>14</v>
      </c>
      <c r="AA2063" s="2">
        <f>[1]!s_val_pe_ttm(A2063,E2063)</f>
        <v>99.686492919921875</v>
      </c>
      <c r="AB2063" s="5">
        <f>[1]!s_info_zjtxornot1(A2063,"")</f>
        <v>0</v>
      </c>
      <c r="AC2063" s="22" t="str">
        <f>[1]!s_info_nature1(A2063,"")</f>
        <v>地方国有企业</v>
      </c>
      <c r="AD2063" s="6" t="str">
        <f>[1]!s_info_city(A2063)</f>
        <v>海宁市</v>
      </c>
      <c r="AE2063" s="6" t="str">
        <f>[1]!s_info_province(A2063)</f>
        <v>浙江省</v>
      </c>
      <c r="AF2063">
        <v>120.61872700000001</v>
      </c>
      <c r="AG2063">
        <v>30.442177000000001</v>
      </c>
    </row>
    <row r="2064" spans="1:33" x14ac:dyDescent="0.3">
      <c r="A2064" s="12" t="s">
        <v>4642</v>
      </c>
      <c r="B2064" s="12" t="s">
        <v>4643</v>
      </c>
      <c r="C2064" s="16" t="str">
        <f>[1]!s_info_mkt(A2064)</f>
        <v>主板</v>
      </c>
      <c r="D2064" s="16" t="str">
        <f>[1]!s_ipo_listeddate(A2064)</f>
        <v>1996-11-28</v>
      </c>
      <c r="E2064" s="16" t="str">
        <f>[1]!lastradeday_s("000002","")</f>
        <v>2026-06-22</v>
      </c>
      <c r="F2064" s="16" t="str">
        <f>[1]!s_info_industry_csrc2023(A2064,"",3)</f>
        <v>房地产业</v>
      </c>
      <c r="G2064" s="16" t="str">
        <f>[1]!s_info_industry_csrc2023(A2064,"",1)</f>
        <v>房地产业</v>
      </c>
      <c r="H2064" s="16">
        <f>[1]!s_is(A2064,83,"FY","YTD","20251231",1,"",100000000)</f>
        <v>68.841362482600005</v>
      </c>
      <c r="I2064" s="16">
        <f>[1]!s_is(A2064,83,"FY","YTD","20241231",1,"",100000000)</f>
        <v>275.54827451249997</v>
      </c>
      <c r="J2064" s="16">
        <f t="shared" si="96"/>
        <v>-0.75016587345939967</v>
      </c>
      <c r="K2064" s="16">
        <f>[1]!s_is(A2064,61,"FY","YTD","20251231",1,"",100000000)</f>
        <v>293.248088822</v>
      </c>
      <c r="L2064" s="16">
        <f>[1]!s_is(A2064,61,"FY","YTD","20241231",1,"",100000000)</f>
        <v>-319.69608969900003</v>
      </c>
      <c r="M2064" s="16">
        <f t="shared" si="97"/>
        <v>1.9172714283058596</v>
      </c>
      <c r="N2064" s="16">
        <f>[1]!s_fa_roe(A2064,"20251231")</f>
        <v>0</v>
      </c>
      <c r="O2064" s="16">
        <f>[1]!s_stmnote_rdexp(A2064,"20251231",1,10000)</f>
        <v>0</v>
      </c>
      <c r="P2064" s="20">
        <f t="shared" si="98"/>
        <v>0</v>
      </c>
      <c r="Q2064" s="16">
        <f>[1]!s_margin_tradingbalance(A2064,"",10000)</f>
        <v>0</v>
      </c>
      <c r="R2064" s="16">
        <f>[1]!s_margin_seclendingbalance(A2064,"",10000)</f>
        <v>0</v>
      </c>
      <c r="S2064" s="17">
        <f>[1]!s_val_ev(A2064,"",100000000)</f>
        <v>136.70157905280001</v>
      </c>
      <c r="T2064" s="17">
        <f>[1]!share_freesharesmv(A2064,"",100000000)</f>
        <v>68.988998011800007</v>
      </c>
      <c r="U2064" s="17">
        <f>[1]!s_dq_amount_btin(A2064,E2064,100000000)</f>
        <v>1.3630405800000001</v>
      </c>
      <c r="V2064" s="17">
        <f>[1]!s_dq_turn(A2064,E2064)</f>
        <v>1.3880051827810944</v>
      </c>
      <c r="W2064" s="2">
        <f>[1]!s_pq_amount(A2064,"20260101","",100000000)</f>
        <v>132.23548586999999</v>
      </c>
      <c r="X2064" s="2">
        <f>[1]!s_pq_avgamount(A2064,"20260101","",100000000)</f>
        <v>1.2021407806363635</v>
      </c>
      <c r="Y2064" s="17">
        <f>[1]!s_ipo_dilutedpe(A2064)</f>
        <v>0</v>
      </c>
      <c r="Z2064" s="12">
        <f>[1]!s_ipo_collection_total(A2064,100000000)</f>
        <v>0</v>
      </c>
      <c r="AA2064" s="2">
        <f>[1]!s_val_pe_ttm(A2064,E2064)</f>
        <v>0.44240179657936096</v>
      </c>
      <c r="AB2064" s="5">
        <f>[1]!s_info_zjtxornot1(A2064,"")</f>
        <v>0</v>
      </c>
      <c r="AC2064" s="22" t="str">
        <f>[1]!s_info_nature1(A2064,"")</f>
        <v>公众企业</v>
      </c>
      <c r="AD2064" s="6" t="str">
        <f>[1]!s_info_city(A2064)</f>
        <v>重庆市</v>
      </c>
      <c r="AE2064" s="6" t="str">
        <f>[1]!s_info_province(A2064)</f>
        <v>重庆</v>
      </c>
      <c r="AF2064">
        <v>106.50496200000001</v>
      </c>
      <c r="AG2064">
        <v>29.533155000000001</v>
      </c>
    </row>
    <row r="2065" spans="1:33" x14ac:dyDescent="0.3">
      <c r="A2065" s="12" t="s">
        <v>4644</v>
      </c>
      <c r="B2065" s="12" t="s">
        <v>4645</v>
      </c>
      <c r="C2065" s="16" t="str">
        <f>[1]!s_info_mkt(A2065)</f>
        <v>创业板</v>
      </c>
      <c r="D2065" s="16" t="str">
        <f>[1]!s_ipo_listeddate(A2065)</f>
        <v>2025-03-24</v>
      </c>
      <c r="E2065" s="16" t="str">
        <f>[1]!lastradeday_s("000002","")</f>
        <v>2026-06-22</v>
      </c>
      <c r="F2065" s="16" t="str">
        <f>[1]!s_info_industry_csrc2023(A2065,"",3)</f>
        <v>专用设备制造业</v>
      </c>
      <c r="G2065" s="16" t="str">
        <f>[1]!s_info_industry_csrc2023(A2065,"",1)</f>
        <v>制造业</v>
      </c>
      <c r="H2065" s="16">
        <f>[1]!s_is(A2065,83,"FY","YTD","20251231",1,"",100000000)</f>
        <v>4.1884743977999994</v>
      </c>
      <c r="I2065" s="16">
        <f>[1]!s_is(A2065,83,"FY","YTD","20241231",1,"",100000000)</f>
        <v>5.0781082097999999</v>
      </c>
      <c r="J2065" s="16">
        <f t="shared" si="96"/>
        <v>-0.17519000683820374</v>
      </c>
      <c r="K2065" s="16">
        <f>[1]!s_is(A2065,61,"FY","YTD","20251231",1,"",100000000)</f>
        <v>0.52827814029999998</v>
      </c>
      <c r="L2065" s="16">
        <f>[1]!s_is(A2065,61,"FY","YTD","20241231",1,"",100000000)</f>
        <v>0.91868196810000002</v>
      </c>
      <c r="M2065" s="16">
        <f t="shared" si="97"/>
        <v>-0.424960804017331</v>
      </c>
      <c r="N2065" s="16">
        <f>[1]!s_fa_roe(A2065,"20251231")</f>
        <v>5.5317999999999996</v>
      </c>
      <c r="O2065" s="16">
        <f>[1]!s_stmnote_rdexp(A2065,"20251231",1,10000)</f>
        <v>6436.2811030000003</v>
      </c>
      <c r="P2065" s="20">
        <f t="shared" si="98"/>
        <v>0.15366647833351121</v>
      </c>
      <c r="Q2065" s="16">
        <f>[1]!s_margin_tradingbalance(A2065,"",10000)</f>
        <v>25378.584800000001</v>
      </c>
      <c r="R2065" s="16">
        <f>[1]!s_margin_seclendingbalance(A2065,"",10000)</f>
        <v>52.250900000000001</v>
      </c>
      <c r="S2065" s="17">
        <f>[1]!s_val_ev(A2065,"",100000000)</f>
        <v>159.35645940599997</v>
      </c>
      <c r="T2065" s="17">
        <f>[1]!share_freesharesmv(A2065,"",100000000)</f>
        <v>73.309730225999999</v>
      </c>
      <c r="U2065" s="17">
        <f>[1]!s_dq_amount_btin(A2065,E2065,100000000)</f>
        <v>9.0089188799999995</v>
      </c>
      <c r="V2065" s="17">
        <f>[1]!s_dq_turn(A2065,E2065)</f>
        <v>12.177263097926271</v>
      </c>
      <c r="W2065" s="2">
        <f>[1]!s_pq_amount(A2065,"20260101","",100000000)</f>
        <v>718.78657743999997</v>
      </c>
      <c r="X2065" s="2">
        <f>[1]!s_pq_avgamount(A2065,"20260101","",100000000)</f>
        <v>6.5344234312727272</v>
      </c>
      <c r="Y2065" s="17">
        <f>[1]!s_ipo_dilutedpe(A2065)</f>
        <v>26.23</v>
      </c>
      <c r="Z2065" s="12">
        <f>[1]!s_ipo_collection_total(A2065,100000000)</f>
        <v>5.4537549732000006</v>
      </c>
      <c r="AA2065" s="2">
        <f>[1]!s_val_pe_ttm(A2065,E2065)</f>
        <v>515.3057861328125</v>
      </c>
      <c r="AB2065" s="5">
        <f>[1]!s_info_zjtxornot1(A2065,"")</f>
        <v>1</v>
      </c>
      <c r="AC2065" s="22" t="str">
        <f>[1]!s_info_nature1(A2065,"")</f>
        <v>民营企业</v>
      </c>
      <c r="AD2065" s="6" t="str">
        <f>[1]!s_info_city(A2065)</f>
        <v>深圳市</v>
      </c>
      <c r="AE2065" s="6" t="str">
        <f>[1]!s_info_province(A2065)</f>
        <v>广东省</v>
      </c>
      <c r="AF2065">
        <v>114.085947</v>
      </c>
      <c r="AG2065">
        <v>22.547000000000001</v>
      </c>
    </row>
    <row r="2066" spans="1:33" x14ac:dyDescent="0.3">
      <c r="A2066" s="12" t="s">
        <v>4646</v>
      </c>
      <c r="B2066" s="12" t="s">
        <v>4647</v>
      </c>
      <c r="C2066" s="16" t="str">
        <f>[1]!s_info_mkt(A2066)</f>
        <v>主板</v>
      </c>
      <c r="D2066" s="16" t="str">
        <f>[1]!s_ipo_listeddate(A2066)</f>
        <v>1996-12-10</v>
      </c>
      <c r="E2066" s="16" t="str">
        <f>[1]!lastradeday_s("000002","")</f>
        <v>2026-06-22</v>
      </c>
      <c r="F2066" s="16" t="str">
        <f>[1]!s_info_industry_csrc2023(A2066,"",3)</f>
        <v>电信、广播电视和卫星传输服务</v>
      </c>
      <c r="G2066" s="16" t="str">
        <f>[1]!s_info_industry_csrc2023(A2066,"",1)</f>
        <v>信息传输、软件和信息技术服务业</v>
      </c>
      <c r="H2066" s="16">
        <f>[1]!s_is(A2066,83,"FY","YTD","20251231",1,"",100000000)</f>
        <v>15.1796198345</v>
      </c>
      <c r="I2066" s="16">
        <f>[1]!s_is(A2066,83,"FY","YTD","20241231",1,"",100000000)</f>
        <v>15.907741980999999</v>
      </c>
      <c r="J2066" s="16">
        <f t="shared" si="96"/>
        <v>-4.5771558739741813E-2</v>
      </c>
      <c r="K2066" s="16">
        <f>[1]!s_is(A2066,61,"FY","YTD","20251231",1,"",100000000)</f>
        <v>-10.949374306199999</v>
      </c>
      <c r="L2066" s="16">
        <f>[1]!s_is(A2066,61,"FY","YTD","20241231",1,"",100000000)</f>
        <v>-7.9462525772000001</v>
      </c>
      <c r="M2066" s="16">
        <f t="shared" si="97"/>
        <v>-0.37792930690584736</v>
      </c>
      <c r="N2066" s="16">
        <f>[1]!s_fa_roe(A2066,"20251231")</f>
        <v>-28.411799999999999</v>
      </c>
      <c r="O2066" s="16">
        <f>[1]!s_stmnote_rdexp(A2066,"20251231",1,10000)</f>
        <v>6424.2183750000004</v>
      </c>
      <c r="P2066" s="20">
        <f t="shared" si="98"/>
        <v>4.2321339039065646E-2</v>
      </c>
      <c r="Q2066" s="16">
        <f>[1]!s_margin_tradingbalance(A2066,"",10000)</f>
        <v>17660.537899999999</v>
      </c>
      <c r="R2066" s="16">
        <f>[1]!s_margin_seclendingbalance(A2066,"",10000)</f>
        <v>159.67590000000001</v>
      </c>
      <c r="S2066" s="17">
        <f>[1]!s_val_ev(A2066,"",100000000)</f>
        <v>45.144834951500009</v>
      </c>
      <c r="T2066" s="17">
        <f>[1]!share_freesharesmv(A2066,"",100000000)</f>
        <v>29.274356123099999</v>
      </c>
      <c r="U2066" s="17">
        <f>[1]!s_dq_amount_btin(A2066,E2066,100000000)</f>
        <v>0.57046143999999999</v>
      </c>
      <c r="V2066" s="17">
        <f>[1]!s_dq_turn(A2066,E2066)</f>
        <v>1.28586066808195</v>
      </c>
      <c r="W2066" s="2">
        <f>[1]!s_pq_amount(A2066,"20260101","",100000000)</f>
        <v>139.79795455999999</v>
      </c>
      <c r="X2066" s="2">
        <f>[1]!s_pq_avgamount(A2066,"20260101","",100000000)</f>
        <v>1.270890496</v>
      </c>
      <c r="Y2066" s="17">
        <f>[1]!s_ipo_dilutedpe(A2066)</f>
        <v>0</v>
      </c>
      <c r="Z2066" s="12">
        <f>[1]!s_ipo_collection_total(A2066,100000000)</f>
        <v>0</v>
      </c>
      <c r="AA2066" s="2">
        <f>[1]!s_val_pe_ttm(A2066,E2066)</f>
        <v>-4.1078977584838867</v>
      </c>
      <c r="AB2066" s="5">
        <f>[1]!s_info_zjtxornot1(A2066,"")</f>
        <v>0</v>
      </c>
      <c r="AC2066" s="22" t="str">
        <f>[1]!s_info_nature1(A2066,"")</f>
        <v>地方国有企业</v>
      </c>
      <c r="AD2066" s="6" t="str">
        <f>[1]!s_info_city(A2066)</f>
        <v>武汉市</v>
      </c>
      <c r="AE2066" s="6" t="str">
        <f>[1]!s_info_province(A2066)</f>
        <v>湖北省</v>
      </c>
      <c r="AF2066">
        <v>114.29857199999999</v>
      </c>
      <c r="AG2066">
        <v>30.584354999999999</v>
      </c>
    </row>
    <row r="2067" spans="1:33" x14ac:dyDescent="0.3">
      <c r="A2067" s="12" t="s">
        <v>4648</v>
      </c>
      <c r="B2067" s="12" t="s">
        <v>4649</v>
      </c>
      <c r="C2067" s="16" t="str">
        <f>[1]!s_info_mkt(A2067)</f>
        <v>创业板</v>
      </c>
      <c r="D2067" s="16" t="str">
        <f>[1]!s_ipo_listeddate(A2067)</f>
        <v>2024-11-07</v>
      </c>
      <c r="E2067" s="16" t="str">
        <f>[1]!lastradeday_s("000002","")</f>
        <v>2026-06-22</v>
      </c>
      <c r="F2067" s="16" t="str">
        <f>[1]!s_info_industry_csrc2023(A2067,"",3)</f>
        <v>软件和信息技术服务业</v>
      </c>
      <c r="G2067" s="16" t="str">
        <f>[1]!s_info_industry_csrc2023(A2067,"",1)</f>
        <v>信息传输、软件和信息技术服务业</v>
      </c>
      <c r="H2067" s="16">
        <f>[1]!s_is(A2067,83,"FY","YTD","20251231",1,"",100000000)</f>
        <v>5.3401769792999998</v>
      </c>
      <c r="I2067" s="16">
        <f>[1]!s_is(A2067,83,"FY","YTD","20241231",1,"",100000000)</f>
        <v>6.0171815057000009</v>
      </c>
      <c r="J2067" s="16">
        <f t="shared" si="96"/>
        <v>-0.11251190042359249</v>
      </c>
      <c r="K2067" s="16">
        <f>[1]!s_is(A2067,61,"FY","YTD","20251231",1,"",100000000)</f>
        <v>0.72174093370000003</v>
      </c>
      <c r="L2067" s="16">
        <f>[1]!s_is(A2067,61,"FY","YTD","20241231",1,"",100000000)</f>
        <v>0.94375075760000005</v>
      </c>
      <c r="M2067" s="16">
        <f t="shared" si="97"/>
        <v>-0.23524200866824291</v>
      </c>
      <c r="N2067" s="16">
        <f>[1]!s_fa_roe(A2067,"20251231")</f>
        <v>7.7266000000000004</v>
      </c>
      <c r="O2067" s="16">
        <f>[1]!s_stmnote_rdexp(A2067,"20251231",1,10000)</f>
        <v>5284.8237310000004</v>
      </c>
      <c r="P2067" s="20">
        <f t="shared" si="98"/>
        <v>9.8963456669796446E-2</v>
      </c>
      <c r="Q2067" s="16">
        <f>[1]!s_margin_tradingbalance(A2067,"",10000)</f>
        <v>6612.6369999999997</v>
      </c>
      <c r="R2067" s="16">
        <f>[1]!s_margin_seclendingbalance(A2067,"",10000)</f>
        <v>20.767499999999998</v>
      </c>
      <c r="S2067" s="17">
        <f>[1]!s_val_ev(A2067,"",100000000)</f>
        <v>25.479168000000001</v>
      </c>
      <c r="T2067" s="17">
        <f>[1]!share_freesharesmv(A2067,"",100000000)</f>
        <v>10.396965779199999</v>
      </c>
      <c r="U2067" s="17">
        <f>[1]!s_dq_amount_btin(A2067,E2067,100000000)</f>
        <v>0.28315532999999998</v>
      </c>
      <c r="V2067" s="17">
        <f>[1]!s_dq_turn(A2067,E2067)</f>
        <v>2.4792633599734577</v>
      </c>
      <c r="W2067" s="2">
        <f>[1]!s_pq_amount(A2067,"20260101","",100000000)</f>
        <v>32.824746249999997</v>
      </c>
      <c r="X2067" s="2">
        <f>[1]!s_pq_avgamount(A2067,"20260101","",100000000)</f>
        <v>0.29840678409090909</v>
      </c>
      <c r="Y2067" s="17">
        <f>[1]!s_ipo_dilutedpe(A2067)</f>
        <v>26.71</v>
      </c>
      <c r="Z2067" s="12">
        <f>[1]!s_ipo_collection_total(A2067,100000000)</f>
        <v>5.2812479999999997</v>
      </c>
      <c r="AA2067" s="2">
        <f>[1]!s_val_pe_ttm(A2067,E2067)</f>
        <v>38.954414367675781</v>
      </c>
      <c r="AB2067" s="5">
        <f>[1]!s_info_zjtxornot1(A2067,"")</f>
        <v>1</v>
      </c>
      <c r="AC2067" s="22" t="str">
        <f>[1]!s_info_nature1(A2067,"")</f>
        <v>民营企业</v>
      </c>
      <c r="AD2067" s="6" t="str">
        <f>[1]!s_info_city(A2067)</f>
        <v>武汉市</v>
      </c>
      <c r="AE2067" s="6" t="str">
        <f>[1]!s_info_province(A2067)</f>
        <v>湖北省</v>
      </c>
      <c r="AF2067">
        <v>114.29857199999999</v>
      </c>
      <c r="AG2067">
        <v>30.584354999999999</v>
      </c>
    </row>
    <row r="2068" spans="1:33" x14ac:dyDescent="0.3">
      <c r="A2068" s="12" t="s">
        <v>4650</v>
      </c>
      <c r="B2068" s="12" t="s">
        <v>4651</v>
      </c>
      <c r="C2068" s="16" t="str">
        <f>[1]!s_info_mkt(A2068)</f>
        <v>主板</v>
      </c>
      <c r="D2068" s="16" t="str">
        <f>[1]!s_ipo_listeddate(A2068)</f>
        <v>2000-12-20</v>
      </c>
      <c r="E2068" s="16" t="str">
        <f>[1]!lastradeday_s("000002","")</f>
        <v>2026-06-22</v>
      </c>
      <c r="F2068" s="16" t="str">
        <f>[1]!s_info_industry_csrc2023(A2068,"",3)</f>
        <v>黑色金属冶炼和压延加工业</v>
      </c>
      <c r="G2068" s="16" t="str">
        <f>[1]!s_info_industry_csrc2023(A2068,"",1)</f>
        <v>制造业</v>
      </c>
      <c r="H2068" s="16">
        <f>[1]!s_is(A2068,83,"FY","YTD","20251231",1,"",100000000)</f>
        <v>305.73840931559999</v>
      </c>
      <c r="I2068" s="16">
        <f>[1]!s_is(A2068,83,"FY","YTD","20241231",1,"",100000000)</f>
        <v>348.41720668830004</v>
      </c>
      <c r="J2068" s="16">
        <f t="shared" si="96"/>
        <v>-0.12249336873560679</v>
      </c>
      <c r="K2068" s="16">
        <f>[1]!s_is(A2068,61,"FY","YTD","20251231",1,"",100000000)</f>
        <v>-19.9811370802</v>
      </c>
      <c r="L2068" s="16">
        <f>[1]!s_is(A2068,61,"FY","YTD","20241231",1,"",100000000)</f>
        <v>-26.171529290700001</v>
      </c>
      <c r="M2068" s="16">
        <f t="shared" si="97"/>
        <v>0.23653154317962397</v>
      </c>
      <c r="N2068" s="16">
        <f>[1]!s_fa_roe(A2068,"20251231")</f>
        <v>-30.6782</v>
      </c>
      <c r="O2068" s="16">
        <f>[1]!s_stmnote_rdexp(A2068,"20251231",1,10000)</f>
        <v>94647.981335000004</v>
      </c>
      <c r="P2068" s="20">
        <f t="shared" si="98"/>
        <v>3.0957177263684639E-2</v>
      </c>
      <c r="Q2068" s="16">
        <f>[1]!s_margin_tradingbalance(A2068,"",10000)</f>
        <v>19909.913</v>
      </c>
      <c r="R2068" s="16">
        <f>[1]!s_margin_seclendingbalance(A2068,"",10000)</f>
        <v>1.0871999999999999</v>
      </c>
      <c r="S2068" s="17">
        <f>[1]!s_val_ev(A2068,"",100000000)</f>
        <v>95.829368587199994</v>
      </c>
      <c r="T2068" s="17">
        <f>[1]!share_freesharesmv(A2068,"",100000000)</f>
        <v>39.486813688799998</v>
      </c>
      <c r="U2068" s="17">
        <f>[1]!s_dq_amount_btin(A2068,E2068,100000000)</f>
        <v>1.1242315599999999</v>
      </c>
      <c r="V2068" s="17">
        <f>[1]!s_dq_turn(A2068,E2068)</f>
        <v>1.2106974082212301</v>
      </c>
      <c r="W2068" s="2">
        <f>[1]!s_pq_amount(A2068,"20260101","",100000000)</f>
        <v>294.61356841000003</v>
      </c>
      <c r="X2068" s="2">
        <f>[1]!s_pq_avgamount(A2068,"20260101","",100000000)</f>
        <v>2.6783051673636367</v>
      </c>
      <c r="Y2068" s="17">
        <f>[1]!s_ipo_dilutedpe(A2068)</f>
        <v>25.94</v>
      </c>
      <c r="Z2068" s="12">
        <f>[1]!s_ipo_collection_total(A2068,100000000)</f>
        <v>11</v>
      </c>
      <c r="AA2068" s="2">
        <f>[1]!s_val_pe_ttm(A2068,E2068)</f>
        <v>-5.5208077430725098</v>
      </c>
      <c r="AB2068" s="5">
        <f>[1]!s_info_zjtxornot1(A2068,"")</f>
        <v>0</v>
      </c>
      <c r="AC2068" s="22" t="str">
        <f>[1]!s_info_nature1(A2068,"")</f>
        <v>地方国有企业</v>
      </c>
      <c r="AD2068" s="6" t="str">
        <f>[1]!s_info_city(A2068)</f>
        <v>嘉峪关市</v>
      </c>
      <c r="AE2068" s="6" t="str">
        <f>[1]!s_info_province(A2068)</f>
        <v>甘肃省</v>
      </c>
      <c r="AF2068">
        <v>98.277304000000001</v>
      </c>
      <c r="AG2068">
        <v>39.786529000000002</v>
      </c>
    </row>
    <row r="2069" spans="1:33" x14ac:dyDescent="0.3">
      <c r="A2069" s="12" t="s">
        <v>4652</v>
      </c>
      <c r="B2069" s="12" t="s">
        <v>4653</v>
      </c>
      <c r="C2069" s="16" t="str">
        <f>[1]!s_info_mkt(A2069)</f>
        <v>主板</v>
      </c>
      <c r="D2069" s="16" t="str">
        <f>[1]!s_ipo_listeddate(A2069)</f>
        <v>2023-04-19</v>
      </c>
      <c r="E2069" s="16" t="str">
        <f>[1]!lastradeday_s("000002","")</f>
        <v>2026-06-22</v>
      </c>
      <c r="F2069" s="16" t="str">
        <f>[1]!s_info_industry_csrc2023(A2069,"",3)</f>
        <v>建筑装饰、装修和其他建筑业</v>
      </c>
      <c r="G2069" s="16" t="str">
        <f>[1]!s_info_industry_csrc2023(A2069,"",1)</f>
        <v>建筑业</v>
      </c>
      <c r="H2069" s="16">
        <f>[1]!s_is(A2069,83,"FY","YTD","20251231",1,"",100000000)</f>
        <v>14.845474604200001</v>
      </c>
      <c r="I2069" s="16">
        <f>[1]!s_is(A2069,83,"FY","YTD","20241231",1,"",100000000)</f>
        <v>21.593609324899997</v>
      </c>
      <c r="J2069" s="16">
        <f t="shared" si="96"/>
        <v>-0.31250610396653766</v>
      </c>
      <c r="K2069" s="16">
        <f>[1]!s_is(A2069,61,"FY","YTD","20251231",1,"",100000000)</f>
        <v>-0.35024295929999999</v>
      </c>
      <c r="L2069" s="16">
        <f>[1]!s_is(A2069,61,"FY","YTD","20241231",1,"",100000000)</f>
        <v>0.93353252279999999</v>
      </c>
      <c r="M2069" s="16">
        <f t="shared" si="97"/>
        <v>-1.3751802435864744</v>
      </c>
      <c r="N2069" s="16">
        <f>[1]!s_fa_roe(A2069,"20251231")</f>
        <v>-2.9544000000000001</v>
      </c>
      <c r="O2069" s="16">
        <f>[1]!s_stmnote_rdexp(A2069,"20251231",1,10000)</f>
        <v>6914.3156569999992</v>
      </c>
      <c r="P2069" s="20">
        <f t="shared" si="98"/>
        <v>4.6575241555725261E-2</v>
      </c>
      <c r="Q2069" s="16">
        <f>[1]!s_margin_tradingbalance(A2069,"",10000)</f>
        <v>3941.8474999999999</v>
      </c>
      <c r="R2069" s="16">
        <f>[1]!s_margin_seclendingbalance(A2069,"",10000)</f>
        <v>0</v>
      </c>
      <c r="S2069" s="17">
        <f>[1]!s_val_ev(A2069,"",100000000)</f>
        <v>23.671573419600001</v>
      </c>
      <c r="T2069" s="17">
        <f>[1]!share_freesharesmv(A2069,"",100000000)</f>
        <v>10.772981419600001</v>
      </c>
      <c r="U2069" s="17">
        <f>[1]!s_dq_amount_btin(A2069,E2069,100000000)</f>
        <v>0</v>
      </c>
      <c r="V2069" s="17">
        <f>[1]!s_dq_turn(A2069,E2069)</f>
        <v>0</v>
      </c>
      <c r="W2069" s="2">
        <f>[1]!s_pq_amount(A2069,"20260101","",100000000)</f>
        <v>28.941583869999999</v>
      </c>
      <c r="X2069" s="2">
        <f>[1]!s_pq_avgamount(A2069,"20260101","",100000000)</f>
        <v>0.27303381009433964</v>
      </c>
      <c r="Y2069" s="17">
        <f>[1]!s_ipo_dilutedpe(A2069)</f>
        <v>23.42</v>
      </c>
      <c r="Z2069" s="12">
        <f>[1]!s_ipo_collection_total(A2069,100000000)</f>
        <v>5.1940000529999999</v>
      </c>
      <c r="AA2069" s="2">
        <f>[1]!s_val_pe_ttm(A2069,E2069)</f>
        <v>-51.045322418212891</v>
      </c>
      <c r="AB2069" s="5">
        <f>[1]!s_info_zjtxornot1(A2069,"")</f>
        <v>0</v>
      </c>
      <c r="AC2069" s="22" t="str">
        <f>[1]!s_info_nature1(A2069,"")</f>
        <v>民营企业</v>
      </c>
      <c r="AD2069" s="6" t="str">
        <f>[1]!s_info_city(A2069)</f>
        <v>无锡市</v>
      </c>
      <c r="AE2069" s="6" t="str">
        <f>[1]!s_info_province(A2069)</f>
        <v>江苏省</v>
      </c>
      <c r="AF2069">
        <v>120.301663</v>
      </c>
      <c r="AG2069">
        <v>31.574729000000001</v>
      </c>
    </row>
    <row r="2070" spans="1:33" x14ac:dyDescent="0.3">
      <c r="A2070" s="12" t="s">
        <v>4654</v>
      </c>
      <c r="B2070" s="12" t="s">
        <v>4655</v>
      </c>
      <c r="C2070" s="16" t="str">
        <f>[1]!s_info_mkt(A2070)</f>
        <v>主板</v>
      </c>
      <c r="D2070" s="16" t="str">
        <f>[1]!s_ipo_listeddate(A2070)</f>
        <v>2010-01-22</v>
      </c>
      <c r="E2070" s="16" t="str">
        <f>[1]!lastradeday_s("000002","")</f>
        <v>2026-06-22</v>
      </c>
      <c r="F2070" s="16" t="str">
        <f>[1]!s_info_industry_csrc2023(A2070,"",3)</f>
        <v>废弃资源综合利用业</v>
      </c>
      <c r="G2070" s="16" t="str">
        <f>[1]!s_info_industry_csrc2023(A2070,"",1)</f>
        <v>制造业</v>
      </c>
      <c r="H2070" s="16">
        <f>[1]!s_is(A2070,83,"FY","YTD","20251231",1,"",100000000)</f>
        <v>371.23584782329999</v>
      </c>
      <c r="I2070" s="16">
        <f>[1]!s_is(A2070,83,"FY","YTD","20241231",1,"",100000000)</f>
        <v>331.9982936358</v>
      </c>
      <c r="J2070" s="16">
        <f t="shared" si="96"/>
        <v>0.11818601161409381</v>
      </c>
      <c r="K2070" s="16">
        <f>[1]!s_is(A2070,61,"FY","YTD","20251231",1,"",100000000)</f>
        <v>15.8033060521</v>
      </c>
      <c r="L2070" s="16">
        <f>[1]!s_is(A2070,61,"FY","YTD","20241231",1,"",100000000)</f>
        <v>10.204057988900001</v>
      </c>
      <c r="M2070" s="16">
        <f t="shared" si="97"/>
        <v>0.54872758164358482</v>
      </c>
      <c r="N2070" s="16">
        <f>[1]!s_fa_roe(A2070,"20251231")</f>
        <v>7.7449000000000003</v>
      </c>
      <c r="O2070" s="16">
        <f>[1]!s_stmnote_rdexp(A2070,"20251231",1,10000)</f>
        <v>155714.145514</v>
      </c>
      <c r="P2070" s="20">
        <f t="shared" si="98"/>
        <v>4.19448031290654E-2</v>
      </c>
      <c r="Q2070" s="16">
        <f>[1]!s_margin_tradingbalance(A2070,"",10000)</f>
        <v>233046.655</v>
      </c>
      <c r="R2070" s="16">
        <f>[1]!s_margin_seclendingbalance(A2070,"",10000)</f>
        <v>502.334</v>
      </c>
      <c r="S2070" s="17">
        <f>[1]!s_val_ev(A2070,"",100000000)</f>
        <v>402.06594128680001</v>
      </c>
      <c r="T2070" s="17">
        <f>[1]!share_freesharesmv(A2070,"",100000000)</f>
        <v>365.87955957719998</v>
      </c>
      <c r="U2070" s="17">
        <f>[1]!s_dq_amount_btin(A2070,E2070,100000000)</f>
        <v>20.650654190000001</v>
      </c>
      <c r="V2070" s="17">
        <f>[1]!s_dq_turn(A2070,E2070)</f>
        <v>5.2691958564402137</v>
      </c>
      <c r="W2070" s="2">
        <f>[1]!s_pq_amount(A2070,"20260101","",100000000)</f>
        <v>2175.5545757599998</v>
      </c>
      <c r="X2070" s="2">
        <f>[1]!s_pq_avgamount(A2070,"20260101","",100000000)</f>
        <v>19.777768870545454</v>
      </c>
      <c r="Y2070" s="17">
        <f>[1]!s_ipo_dilutedpe(A2070)</f>
        <v>78.05</v>
      </c>
      <c r="Z2070" s="12">
        <f>[1]!s_ipo_collection_total(A2070,100000000)</f>
        <v>7.4656000000000002</v>
      </c>
      <c r="AA2070" s="2">
        <f>[1]!s_val_pe_ttm(A2070,E2070)</f>
        <v>25.263393402099609</v>
      </c>
      <c r="AB2070" s="5">
        <f>[1]!s_info_zjtxornot1(A2070,"")</f>
        <v>1</v>
      </c>
      <c r="AC2070" s="22" t="str">
        <f>[1]!s_info_nature1(A2070,"")</f>
        <v>民营企业</v>
      </c>
      <c r="AD2070" s="6" t="str">
        <f>[1]!s_info_city(A2070)</f>
        <v>深圳市</v>
      </c>
      <c r="AE2070" s="6" t="str">
        <f>[1]!s_info_province(A2070)</f>
        <v>广东省</v>
      </c>
      <c r="AF2070">
        <v>114.085947</v>
      </c>
      <c r="AG2070">
        <v>22.547000000000001</v>
      </c>
    </row>
    <row r="2071" spans="1:33" x14ac:dyDescent="0.3">
      <c r="A2071" s="12" t="s">
        <v>4656</v>
      </c>
      <c r="B2071" s="12" t="s">
        <v>4657</v>
      </c>
      <c r="C2071" s="16" t="str">
        <f>[1]!s_info_mkt(A2071)</f>
        <v>创业板</v>
      </c>
      <c r="D2071" s="16" t="str">
        <f>[1]!s_ipo_listeddate(A2071)</f>
        <v>2015-06-26</v>
      </c>
      <c r="E2071" s="16" t="str">
        <f>[1]!lastradeday_s("000002","")</f>
        <v>2026-06-22</v>
      </c>
      <c r="F2071" s="16" t="str">
        <f>[1]!s_info_industry_csrc2023(A2071,"",3)</f>
        <v>医药制造业</v>
      </c>
      <c r="G2071" s="16" t="str">
        <f>[1]!s_info_industry_csrc2023(A2071,"",1)</f>
        <v>制造业</v>
      </c>
      <c r="H2071" s="16">
        <f>[1]!s_is(A2071,83,"FY","YTD","20251231",1,"",100000000)</f>
        <v>4.0471843981999998</v>
      </c>
      <c r="I2071" s="16">
        <f>[1]!s_is(A2071,83,"FY","YTD","20241231",1,"",100000000)</f>
        <v>4.1648178962999998</v>
      </c>
      <c r="J2071" s="16">
        <f t="shared" si="96"/>
        <v>-2.8244571798566542E-2</v>
      </c>
      <c r="K2071" s="16">
        <f>[1]!s_is(A2071,61,"FY","YTD","20251231",1,"",100000000)</f>
        <v>0.14570990820000002</v>
      </c>
      <c r="L2071" s="16">
        <f>[1]!s_is(A2071,61,"FY","YTD","20241231",1,"",100000000)</f>
        <v>-0.68853096030000005</v>
      </c>
      <c r="M2071" s="16">
        <f t="shared" si="97"/>
        <v>1.2116243373232085</v>
      </c>
      <c r="N2071" s="16">
        <f>[1]!s_fa_roe(A2071,"20251231")</f>
        <v>0.43309999999999998</v>
      </c>
      <c r="O2071" s="16">
        <f>[1]!s_stmnote_rdexp(A2071,"20251231",1,10000)</f>
        <v>14371.201322999999</v>
      </c>
      <c r="P2071" s="20">
        <f t="shared" si="98"/>
        <v>0.35509134027576417</v>
      </c>
      <c r="Q2071" s="16">
        <f>[1]!s_margin_tradingbalance(A2071,"",10000)</f>
        <v>0</v>
      </c>
      <c r="R2071" s="16">
        <f>[1]!s_margin_seclendingbalance(A2071,"",10000)</f>
        <v>0</v>
      </c>
      <c r="S2071" s="17">
        <f>[1]!s_val_ev(A2071,"",100000000)</f>
        <v>39.448478159999993</v>
      </c>
      <c r="T2071" s="17">
        <f>[1]!share_freesharesmv(A2071,"",100000000)</f>
        <v>17.273957664599994</v>
      </c>
      <c r="U2071" s="17">
        <f>[1]!s_dq_amount_btin(A2071,E2071,100000000)</f>
        <v>0.53038151</v>
      </c>
      <c r="V2071" s="17">
        <f>[1]!s_dq_turn(A2071,E2071)</f>
        <v>2.4361875143394034</v>
      </c>
      <c r="W2071" s="2">
        <f>[1]!s_pq_amount(A2071,"20260101","",100000000)</f>
        <v>111.56758913</v>
      </c>
      <c r="X2071" s="2">
        <f>[1]!s_pq_avgamount(A2071,"20260101","",100000000)</f>
        <v>1.0142508102727272</v>
      </c>
      <c r="Y2071" s="17">
        <f>[1]!s_ipo_dilutedpe(A2071)</f>
        <v>22.99</v>
      </c>
      <c r="Z2071" s="12">
        <f>[1]!s_ipo_collection_total(A2071,100000000)</f>
        <v>11.538</v>
      </c>
      <c r="AA2071" s="2">
        <f>[1]!s_val_pe_ttm(A2071,E2071)</f>
        <v>-190.24382019042969</v>
      </c>
      <c r="AB2071" s="5">
        <f>[1]!s_info_zjtxornot1(A2071,"")</f>
        <v>0</v>
      </c>
      <c r="AC2071" s="22" t="str">
        <f>[1]!s_info_nature1(A2071,"")</f>
        <v>民营企业</v>
      </c>
      <c r="AD2071" s="6" t="str">
        <f>[1]!s_info_city(A2071)</f>
        <v>北京市</v>
      </c>
      <c r="AE2071" s="6" t="str">
        <f>[1]!s_info_province(A2071)</f>
        <v>北京</v>
      </c>
      <c r="AF2071">
        <v>116.40528500000001</v>
      </c>
      <c r="AG2071">
        <v>39.904989</v>
      </c>
    </row>
    <row r="2072" spans="1:33" x14ac:dyDescent="0.3">
      <c r="A2072" s="12" t="s">
        <v>4658</v>
      </c>
      <c r="B2072" s="12" t="s">
        <v>4659</v>
      </c>
      <c r="C2072" s="16" t="str">
        <f>[1]!s_info_mkt(A2072)</f>
        <v>主板</v>
      </c>
      <c r="D2072" s="16" t="str">
        <f>[1]!s_ipo_listeddate(A2072)</f>
        <v>2017-06-15</v>
      </c>
      <c r="E2072" s="16" t="str">
        <f>[1]!lastradeday_s("000002","")</f>
        <v>2026-06-22</v>
      </c>
      <c r="F2072" s="16" t="str">
        <f>[1]!s_info_industry_csrc2023(A2072,"",3)</f>
        <v>化学原料和化学制品制造业</v>
      </c>
      <c r="G2072" s="16" t="str">
        <f>[1]!s_info_industry_csrc2023(A2072,"",1)</f>
        <v>制造业</v>
      </c>
      <c r="H2072" s="16">
        <f>[1]!s_is(A2072,83,"FY","YTD","20251231",1,"",100000000)</f>
        <v>15.238749990499999</v>
      </c>
      <c r="I2072" s="16">
        <f>[1]!s_is(A2072,83,"FY","YTD","20241231",1,"",100000000)</f>
        <v>16.3837403496</v>
      </c>
      <c r="J2072" s="16">
        <f t="shared" si="96"/>
        <v>-6.9885773008356744E-2</v>
      </c>
      <c r="K2072" s="16">
        <f>[1]!s_is(A2072,61,"FY","YTD","20251231",1,"",100000000)</f>
        <v>0.54296194770000006</v>
      </c>
      <c r="L2072" s="16">
        <f>[1]!s_is(A2072,61,"FY","YTD","20241231",1,"",100000000)</f>
        <v>1.7031610990999999</v>
      </c>
      <c r="M2072" s="16">
        <f t="shared" si="97"/>
        <v>-0.68120341171077881</v>
      </c>
      <c r="N2072" s="16">
        <f>[1]!s_fa_roe(A2072,"20251231")</f>
        <v>1.3853</v>
      </c>
      <c r="O2072" s="16">
        <f>[1]!s_stmnote_rdexp(A2072,"20251231",1,10000)</f>
        <v>6233.43923</v>
      </c>
      <c r="P2072" s="20">
        <f t="shared" si="98"/>
        <v>4.0905187327608845E-2</v>
      </c>
      <c r="Q2072" s="16">
        <f>[1]!s_margin_tradingbalance(A2072,"",10000)</f>
        <v>0</v>
      </c>
      <c r="R2072" s="16">
        <f>[1]!s_margin_seclendingbalance(A2072,"",10000)</f>
        <v>0</v>
      </c>
      <c r="S2072" s="17">
        <f>[1]!s_val_ev(A2072,"",100000000)</f>
        <v>43.046601696000003</v>
      </c>
      <c r="T2072" s="17">
        <f>[1]!share_freesharesmv(A2072,"",100000000)</f>
        <v>28.337880894000001</v>
      </c>
      <c r="U2072" s="17">
        <f>[1]!s_dq_amount_btin(A2072,E2072,100000000)</f>
        <v>3.1587228399999998</v>
      </c>
      <c r="V2072" s="17">
        <f>[1]!s_dq_turn(A2072,E2072)</f>
        <v>7.5497612883620278</v>
      </c>
      <c r="W2072" s="2">
        <f>[1]!s_pq_amount(A2072,"20260101","",100000000)</f>
        <v>242.20969306000001</v>
      </c>
      <c r="X2072" s="2">
        <f>[1]!s_pq_avgamount(A2072,"20260101","",100000000)</f>
        <v>2.3067589815238096</v>
      </c>
      <c r="Y2072" s="17">
        <f>[1]!s_ipo_dilutedpe(A2072)</f>
        <v>22.98</v>
      </c>
      <c r="Z2072" s="12">
        <f>[1]!s_ipo_collection_total(A2072,100000000)</f>
        <v>17.2</v>
      </c>
      <c r="AA2072" s="2">
        <f>[1]!s_val_pe_ttm(A2072,E2072)</f>
        <v>46.126651763916016</v>
      </c>
      <c r="AB2072" s="5">
        <f>[1]!s_info_zjtxornot1(A2072,"")</f>
        <v>1</v>
      </c>
      <c r="AC2072" s="22" t="str">
        <f>[1]!s_info_nature1(A2072,"")</f>
        <v>民营企业</v>
      </c>
      <c r="AD2072" s="6" t="str">
        <f>[1]!s_info_city(A2072)</f>
        <v>杭州市</v>
      </c>
      <c r="AE2072" s="6" t="str">
        <f>[1]!s_info_province(A2072)</f>
        <v>浙江省</v>
      </c>
      <c r="AF2072">
        <v>120.153576</v>
      </c>
      <c r="AG2072">
        <v>30.287458999999998</v>
      </c>
    </row>
    <row r="2073" spans="1:33" x14ac:dyDescent="0.3">
      <c r="A2073" s="12" t="s">
        <v>4660</v>
      </c>
      <c r="B2073" s="12" t="s">
        <v>4661</v>
      </c>
      <c r="C2073" s="16" t="str">
        <f>[1]!s_info_mkt(A2073)</f>
        <v>创业板</v>
      </c>
      <c r="D2073" s="16" t="str">
        <f>[1]!s_ipo_listeddate(A2073)</f>
        <v>2010-07-28</v>
      </c>
      <c r="E2073" s="16" t="str">
        <f>[1]!lastradeday_s("000002","")</f>
        <v>2026-06-22</v>
      </c>
      <c r="F2073" s="16" t="str">
        <f>[1]!s_info_industry_csrc2023(A2073,"",3)</f>
        <v>软件和信息技术服务业</v>
      </c>
      <c r="G2073" s="16" t="str">
        <f>[1]!s_info_industry_csrc2023(A2073,"",1)</f>
        <v>信息传输、软件和信息技术服务业</v>
      </c>
      <c r="H2073" s="16">
        <f>[1]!s_is(A2073,83,"FY","YTD","20251231",1,"",100000000)</f>
        <v>4.9861576199000002</v>
      </c>
      <c r="I2073" s="16">
        <f>[1]!s_is(A2073,83,"FY","YTD","20241231",1,"",100000000)</f>
        <v>5.5841313900999996</v>
      </c>
      <c r="J2073" s="16">
        <f t="shared" si="96"/>
        <v>-0.10708447356022743</v>
      </c>
      <c r="K2073" s="16">
        <f>[1]!s_is(A2073,61,"FY","YTD","20251231",1,"",100000000)</f>
        <v>0.49322669819999998</v>
      </c>
      <c r="L2073" s="16">
        <f>[1]!s_is(A2073,61,"FY","YTD","20241231",1,"",100000000)</f>
        <v>-0.43281102590000003</v>
      </c>
      <c r="M2073" s="16">
        <f t="shared" si="97"/>
        <v>2.1395890323597229</v>
      </c>
      <c r="N2073" s="16">
        <f>[1]!s_fa_roe(A2073,"20251231")</f>
        <v>14.671799999999999</v>
      </c>
      <c r="O2073" s="16">
        <f>[1]!s_stmnote_rdexp(A2073,"20251231",1,10000)</f>
        <v>4279.2906030000004</v>
      </c>
      <c r="P2073" s="20">
        <f t="shared" si="98"/>
        <v>8.5823412118404385E-2</v>
      </c>
      <c r="Q2073" s="16">
        <f>[1]!s_margin_tradingbalance(A2073,"",10000)</f>
        <v>0</v>
      </c>
      <c r="R2073" s="16">
        <f>[1]!s_margin_seclendingbalance(A2073,"",10000)</f>
        <v>0</v>
      </c>
      <c r="S2073" s="17">
        <f>[1]!s_val_ev(A2073,"",100000000)</f>
        <v>44.634</v>
      </c>
      <c r="T2073" s="17">
        <f>[1]!share_freesharesmv(A2073,"",100000000)</f>
        <v>37.4088194538</v>
      </c>
      <c r="U2073" s="17">
        <f>[1]!s_dq_amount_btin(A2073,E2073,100000000)</f>
        <v>1.15793966</v>
      </c>
      <c r="V2073" s="17">
        <f>[1]!s_dq_turn(A2073,E2073)</f>
        <v>2.6528588372093025</v>
      </c>
      <c r="W2073" s="2">
        <f>[1]!s_pq_amount(A2073,"20260101","",100000000)</f>
        <v>62.81384954</v>
      </c>
      <c r="X2073" s="2">
        <f>[1]!s_pq_avgamount(A2073,"20260101","",100000000)</f>
        <v>0.57103499581818173</v>
      </c>
      <c r="Y2073" s="17">
        <f>[1]!s_ipo_dilutedpe(A2073)</f>
        <v>63.87</v>
      </c>
      <c r="Z2073" s="12">
        <f>[1]!s_ipo_collection_total(A2073,100000000)</f>
        <v>4.3559999999999999</v>
      </c>
      <c r="AA2073" s="2">
        <f>[1]!s_val_pe_ttm(A2073,E2073)</f>
        <v>93.479476928710938</v>
      </c>
      <c r="AB2073" s="5">
        <f>[1]!s_info_zjtxornot1(A2073,"")</f>
        <v>0</v>
      </c>
      <c r="AC2073" s="22" t="str">
        <f>[1]!s_info_nature1(A2073,"")</f>
        <v>地方国有企业</v>
      </c>
      <c r="AD2073" s="6" t="str">
        <f>[1]!s_info_city(A2073)</f>
        <v>厦门市</v>
      </c>
      <c r="AE2073" s="6" t="str">
        <f>[1]!s_info_province(A2073)</f>
        <v>福建省</v>
      </c>
      <c r="AF2073">
        <v>118.11022</v>
      </c>
      <c r="AG2073">
        <v>24.490473999999999</v>
      </c>
    </row>
    <row r="2074" spans="1:33" x14ac:dyDescent="0.3">
      <c r="A2074" s="12" t="s">
        <v>4662</v>
      </c>
      <c r="B2074" s="12" t="s">
        <v>4663</v>
      </c>
      <c r="C2074" s="16" t="str">
        <f>[1]!s_info_mkt(A2074)</f>
        <v>创业板</v>
      </c>
      <c r="D2074" s="16" t="str">
        <f>[1]!s_ipo_listeddate(A2074)</f>
        <v>2020-02-12</v>
      </c>
      <c r="E2074" s="16" t="str">
        <f>[1]!lastradeday_s("000002","")</f>
        <v>2026-06-22</v>
      </c>
      <c r="F2074" s="16" t="str">
        <f>[1]!s_info_industry_csrc2023(A2074,"",3)</f>
        <v>专用设备制造业</v>
      </c>
      <c r="G2074" s="16" t="str">
        <f>[1]!s_info_industry_csrc2023(A2074,"",1)</f>
        <v>制造业</v>
      </c>
      <c r="H2074" s="16">
        <f>[1]!s_is(A2074,83,"FY","YTD","20251231",1,"",100000000)</f>
        <v>10.091591925800001</v>
      </c>
      <c r="I2074" s="16">
        <f>[1]!s_is(A2074,83,"FY","YTD","20241231",1,"",100000000)</f>
        <v>11.2173685317</v>
      </c>
      <c r="J2074" s="16">
        <f t="shared" si="96"/>
        <v>-0.10036013372642461</v>
      </c>
      <c r="K2074" s="16">
        <f>[1]!s_is(A2074,61,"FY","YTD","20251231",1,"",100000000)</f>
        <v>0.77773943909999999</v>
      </c>
      <c r="L2074" s="16">
        <f>[1]!s_is(A2074,61,"FY","YTD","20241231",1,"",100000000)</f>
        <v>1.1647020014</v>
      </c>
      <c r="M2074" s="16">
        <f t="shared" si="97"/>
        <v>-0.33224169086587096</v>
      </c>
      <c r="N2074" s="16">
        <f>[1]!s_fa_roe(A2074,"20251231")</f>
        <v>4.55</v>
      </c>
      <c r="O2074" s="16">
        <f>[1]!s_stmnote_rdexp(A2074,"20251231",1,10000)</f>
        <v>4756.9328249999999</v>
      </c>
      <c r="P2074" s="20">
        <f t="shared" si="98"/>
        <v>4.7137586021869377E-2</v>
      </c>
      <c r="Q2074" s="16">
        <f>[1]!s_margin_tradingbalance(A2074,"",10000)</f>
        <v>0</v>
      </c>
      <c r="R2074" s="16">
        <f>[1]!s_margin_seclendingbalance(A2074,"",10000)</f>
        <v>0</v>
      </c>
      <c r="S2074" s="17">
        <f>[1]!s_val_ev(A2074,"",100000000)</f>
        <v>49.146582240000001</v>
      </c>
      <c r="T2074" s="17">
        <f>[1]!share_freesharesmv(A2074,"",100000000)</f>
        <v>26.125827167999997</v>
      </c>
      <c r="U2074" s="17">
        <f>[1]!s_dq_amount_btin(A2074,E2074,100000000)</f>
        <v>0.97040488999999996</v>
      </c>
      <c r="V2074" s="17">
        <f>[1]!s_dq_turn(A2074,E2074)</f>
        <v>3.0875334580882718</v>
      </c>
      <c r="W2074" s="2">
        <f>[1]!s_pq_amount(A2074,"20260101","",100000000)</f>
        <v>175.06111256</v>
      </c>
      <c r="X2074" s="2">
        <f>[1]!s_pq_avgamount(A2074,"20260101","",100000000)</f>
        <v>1.5914646596363637</v>
      </c>
      <c r="Y2074" s="17">
        <f>[1]!s_ipo_dilutedpe(A2074)</f>
        <v>22.99</v>
      </c>
      <c r="Z2074" s="12">
        <f>[1]!s_ipo_collection_total(A2074,100000000)</f>
        <v>3.6995</v>
      </c>
      <c r="AA2074" s="2">
        <f>[1]!s_val_pe_ttm(A2074,E2074)</f>
        <v>77.219123840332031</v>
      </c>
      <c r="AB2074" s="5">
        <f>[1]!s_info_zjtxornot1(A2074,"")</f>
        <v>1</v>
      </c>
      <c r="AC2074" s="22" t="str">
        <f>[1]!s_info_nature1(A2074,"")</f>
        <v>民营企业</v>
      </c>
      <c r="AD2074" s="6" t="str">
        <f>[1]!s_info_city(A2074)</f>
        <v>上饶市</v>
      </c>
      <c r="AE2074" s="6" t="str">
        <f>[1]!s_info_province(A2074)</f>
        <v>江西省</v>
      </c>
      <c r="AF2074">
        <v>117.97118500000001</v>
      </c>
      <c r="AG2074">
        <v>28.444420000000001</v>
      </c>
    </row>
    <row r="2075" spans="1:33" x14ac:dyDescent="0.3">
      <c r="A2075" s="12" t="s">
        <v>4664</v>
      </c>
      <c r="B2075" s="12" t="s">
        <v>4665</v>
      </c>
      <c r="C2075" s="16" t="str">
        <f>[1]!s_info_mkt(A2075)</f>
        <v>主板</v>
      </c>
      <c r="D2075" s="16" t="str">
        <f>[1]!s_ipo_listeddate(A2075)</f>
        <v>2004-07-27</v>
      </c>
      <c r="E2075" s="16" t="str">
        <f>[1]!lastradeday_s("000002","")</f>
        <v>2026-06-22</v>
      </c>
      <c r="F2075" s="16" t="str">
        <f>[1]!s_info_industry_csrc2023(A2075,"",3)</f>
        <v>电气机械和器材制造业</v>
      </c>
      <c r="G2075" s="16" t="str">
        <f>[1]!s_info_industry_csrc2023(A2075,"",1)</f>
        <v>制造业</v>
      </c>
      <c r="H2075" s="16">
        <f>[1]!s_is(A2075,83,"FY","YTD","20251231",1,"",100000000)</f>
        <v>19.220137193499998</v>
      </c>
      <c r="I2075" s="16">
        <f>[1]!s_is(A2075,83,"FY","YTD","20241231",1,"",100000000)</f>
        <v>22.208970902600001</v>
      </c>
      <c r="J2075" s="16">
        <f t="shared" si="96"/>
        <v>-0.13457776689464263</v>
      </c>
      <c r="K2075" s="16">
        <f>[1]!s_is(A2075,61,"FY","YTD","20251231",1,"",100000000)</f>
        <v>2.5216111897999998</v>
      </c>
      <c r="L2075" s="16">
        <f>[1]!s_is(A2075,61,"FY","YTD","20241231",1,"",100000000)</f>
        <v>3.0002686613999998</v>
      </c>
      <c r="M2075" s="16">
        <f t="shared" si="97"/>
        <v>-0.15953820328098436</v>
      </c>
      <c r="N2075" s="16">
        <f>[1]!s_fa_roe(A2075,"20251231")</f>
        <v>6.7733999999999996</v>
      </c>
      <c r="O2075" s="16">
        <f>[1]!s_stmnote_rdexp(A2075,"20251231",1,10000)</f>
        <v>10343.992584</v>
      </c>
      <c r="P2075" s="20">
        <f t="shared" si="98"/>
        <v>5.3818515861053302E-2</v>
      </c>
      <c r="Q2075" s="16">
        <f>[1]!s_margin_tradingbalance(A2075,"",10000)</f>
        <v>24033.3125</v>
      </c>
      <c r="R2075" s="16">
        <f>[1]!s_margin_seclendingbalance(A2075,"",10000)</f>
        <v>24.819299999999998</v>
      </c>
      <c r="S2075" s="17">
        <f>[1]!s_val_ev(A2075,"",100000000)</f>
        <v>51.630343250799996</v>
      </c>
      <c r="T2075" s="17">
        <f>[1]!share_freesharesmv(A2075,"",100000000)</f>
        <v>32.834907055599999</v>
      </c>
      <c r="U2075" s="17">
        <f>[1]!s_dq_amount_btin(A2075,E2075,100000000)</f>
        <v>1.13708407</v>
      </c>
      <c r="V2075" s="17">
        <f>[1]!s_dq_turn(A2075,E2075)</f>
        <v>2.2455928868974113</v>
      </c>
      <c r="W2075" s="2">
        <f>[1]!s_pq_amount(A2075,"20260101","",100000000)</f>
        <v>172.22419757</v>
      </c>
      <c r="X2075" s="2">
        <f>[1]!s_pq_avgamount(A2075,"20260101","",100000000)</f>
        <v>1.5656745233636364</v>
      </c>
      <c r="Y2075" s="17">
        <f>[1]!s_ipo_dilutedpe(A2075)</f>
        <v>18.190000000000001</v>
      </c>
      <c r="Z2075" s="12">
        <f>[1]!s_ipo_collection_total(A2075,100000000)</f>
        <v>2.6040000000000001</v>
      </c>
      <c r="AA2075" s="2">
        <f>[1]!s_val_pe_ttm(A2075,E2075)</f>
        <v>20.087345123291016</v>
      </c>
      <c r="AB2075" s="5">
        <f>[1]!s_info_zjtxornot1(A2075,"")</f>
        <v>1</v>
      </c>
      <c r="AC2075" s="22" t="str">
        <f>[1]!s_info_nature1(A2075,"")</f>
        <v>民营企业</v>
      </c>
      <c r="AD2075" s="6" t="str">
        <f>[1]!s_info_city(A2075)</f>
        <v>威海市</v>
      </c>
      <c r="AE2075" s="6" t="str">
        <f>[1]!s_info_province(A2075)</f>
        <v>山东省</v>
      </c>
      <c r="AF2075">
        <v>122.116394</v>
      </c>
      <c r="AG2075">
        <v>37.509690999999997</v>
      </c>
    </row>
    <row r="2076" spans="1:33" x14ac:dyDescent="0.3">
      <c r="A2076" s="12" t="s">
        <v>4666</v>
      </c>
      <c r="B2076" s="12" t="s">
        <v>4667</v>
      </c>
      <c r="C2076" s="16" t="str">
        <f>[1]!s_info_mkt(A2076)</f>
        <v>主板</v>
      </c>
      <c r="D2076" s="16" t="str">
        <f>[1]!s_ipo_listeddate(A2076)</f>
        <v>2011-11-22</v>
      </c>
      <c r="E2076" s="16" t="str">
        <f>[1]!lastradeday_s("000002","")</f>
        <v>2026-06-22</v>
      </c>
      <c r="F2076" s="16" t="str">
        <f>[1]!s_info_industry_csrc2023(A2076,"",3)</f>
        <v>通用设备制造业</v>
      </c>
      <c r="G2076" s="16" t="str">
        <f>[1]!s_info_industry_csrc2023(A2076,"",1)</f>
        <v>制造业</v>
      </c>
      <c r="H2076" s="16">
        <f>[1]!s_is(A2076,83,"FY","YTD","20251231",1,"",100000000)</f>
        <v>3.122253503</v>
      </c>
      <c r="I2076" s="16">
        <f>[1]!s_is(A2076,83,"FY","YTD","20241231",1,"",100000000)</f>
        <v>3.2424053456999999</v>
      </c>
      <c r="J2076" s="16">
        <f t="shared" si="96"/>
        <v>-3.7056391749212492E-2</v>
      </c>
      <c r="K2076" s="16">
        <f>[1]!s_is(A2076,61,"FY","YTD","20251231",1,"",100000000)</f>
        <v>5.1599794599999999E-2</v>
      </c>
      <c r="L2076" s="16">
        <f>[1]!s_is(A2076,61,"FY","YTD","20241231",1,"",100000000)</f>
        <v>6.8642376200000008E-2</v>
      </c>
      <c r="M2076" s="16">
        <f t="shared" si="97"/>
        <v>-0.24828076391679471</v>
      </c>
      <c r="N2076" s="16">
        <f>[1]!s_fa_roe(A2076,"20251231")</f>
        <v>1.2224999999999999</v>
      </c>
      <c r="O2076" s="16">
        <f>[1]!s_stmnote_rdexp(A2076,"20251231",1,10000)</f>
        <v>1249.554566</v>
      </c>
      <c r="P2076" s="20">
        <f t="shared" si="98"/>
        <v>4.0020919659450212E-2</v>
      </c>
      <c r="Q2076" s="16">
        <f>[1]!s_margin_tradingbalance(A2076,"",10000)</f>
        <v>0</v>
      </c>
      <c r="R2076" s="16">
        <f>[1]!s_margin_seclendingbalance(A2076,"",10000)</f>
        <v>0</v>
      </c>
      <c r="S2076" s="17">
        <f>[1]!s_val_ev(A2076,"",100000000)</f>
        <v>24.15</v>
      </c>
      <c r="T2076" s="17">
        <f>[1]!share_freesharesmv(A2076,"",100000000)</f>
        <v>11.603551911000002</v>
      </c>
      <c r="U2076" s="17">
        <f>[1]!s_dq_amount_btin(A2076,E2076,100000000)</f>
        <v>0.41219124000000001</v>
      </c>
      <c r="V2076" s="17">
        <f>[1]!s_dq_turn(A2076,E2076)</f>
        <v>1.7432235426184088</v>
      </c>
      <c r="W2076" s="2">
        <f>[1]!s_pq_amount(A2076,"20260101","",100000000)</f>
        <v>69.142565099999999</v>
      </c>
      <c r="X2076" s="2">
        <f>[1]!s_pq_avgamount(A2076,"20260101","",100000000)</f>
        <v>0.62856877363636365</v>
      </c>
      <c r="Y2076" s="17">
        <f>[1]!s_ipo_dilutedpe(A2076)</f>
        <v>41.24</v>
      </c>
      <c r="Z2076" s="12">
        <f>[1]!s_ipo_collection_total(A2076,100000000)</f>
        <v>3.5</v>
      </c>
      <c r="AA2076" s="2">
        <f>[1]!s_val_pe_ttm(A2076,E2076)</f>
        <v>254.14865112304688</v>
      </c>
      <c r="AB2076" s="5">
        <f>[1]!s_info_zjtxornot1(A2076,"")</f>
        <v>0</v>
      </c>
      <c r="AC2076" s="22" t="str">
        <f>[1]!s_info_nature1(A2076,"")</f>
        <v>地方国有企业</v>
      </c>
      <c r="AD2076" s="6" t="str">
        <f>[1]!s_info_city(A2076)</f>
        <v>诸暨市</v>
      </c>
      <c r="AE2076" s="6" t="str">
        <f>[1]!s_info_province(A2076)</f>
        <v>浙江省</v>
      </c>
      <c r="AF2076">
        <v>120.281434</v>
      </c>
      <c r="AG2076">
        <v>29.699400000000001</v>
      </c>
    </row>
    <row r="2077" spans="1:33" x14ac:dyDescent="0.3">
      <c r="A2077" s="12" t="s">
        <v>4668</v>
      </c>
      <c r="B2077" s="12" t="s">
        <v>4669</v>
      </c>
      <c r="C2077" s="16" t="str">
        <f>[1]!s_info_mkt(A2077)</f>
        <v>科创板</v>
      </c>
      <c r="D2077" s="16" t="str">
        <f>[1]!s_ipo_listeddate(A2077)</f>
        <v>2021-09-06</v>
      </c>
      <c r="E2077" s="16" t="str">
        <f>[1]!lastradeday_s("000002","")</f>
        <v>2026-06-22</v>
      </c>
      <c r="F2077" s="16" t="str">
        <f>[1]!s_info_industry_csrc2023(A2077,"",3)</f>
        <v>专用设备制造业</v>
      </c>
      <c r="G2077" s="16" t="str">
        <f>[1]!s_info_industry_csrc2023(A2077,"",1)</f>
        <v>制造业</v>
      </c>
      <c r="H2077" s="16">
        <f>[1]!s_is(A2077,83,"FY","YTD","20251231",1,"",100000000)</f>
        <v>21.824926999999999</v>
      </c>
      <c r="I2077" s="16">
        <f>[1]!s_is(A2077,83,"FY","YTD","20241231",1,"",100000000)</f>
        <v>28.3827846069</v>
      </c>
      <c r="J2077" s="16">
        <f t="shared" si="96"/>
        <v>-0.23105053636300898</v>
      </c>
      <c r="K2077" s="16">
        <f>[1]!s_is(A2077,61,"FY","YTD","20251231",1,"",100000000)</f>
        <v>0.73050899999999996</v>
      </c>
      <c r="L2077" s="16">
        <f>[1]!s_is(A2077,61,"FY","YTD","20241231",1,"",100000000)</f>
        <v>0.94769226579999999</v>
      </c>
      <c r="M2077" s="16">
        <f t="shared" si="97"/>
        <v>-0.22917066397778765</v>
      </c>
      <c r="N2077" s="16">
        <f>[1]!s_fa_roe(A2077,"20251231")</f>
        <v>0</v>
      </c>
      <c r="O2077" s="16">
        <f>[1]!s_stmnote_rdexp(A2077,"20251231",1,10000)</f>
        <v>0</v>
      </c>
      <c r="P2077" s="20">
        <f t="shared" si="98"/>
        <v>0</v>
      </c>
      <c r="Q2077" s="16">
        <f>[1]!s_margin_tradingbalance(A2077,"",10000)</f>
        <v>5369.6275999999998</v>
      </c>
      <c r="R2077" s="16">
        <f>[1]!s_margin_seclendingbalance(A2077,"",10000)</f>
        <v>0</v>
      </c>
      <c r="S2077" s="17">
        <f>[1]!s_val_ev(A2077,"",100000000)</f>
        <v>15.138187394400001</v>
      </c>
      <c r="T2077" s="17">
        <f>[1]!share_freesharesmv(A2077,"",100000000)</f>
        <v>9.174297621600001</v>
      </c>
      <c r="U2077" s="17">
        <f>[1]!s_dq_amount_btin(A2077,E2077,100000000)</f>
        <v>0</v>
      </c>
      <c r="V2077" s="17">
        <f>[1]!s_dq_turn(A2077,E2077)</f>
        <v>0</v>
      </c>
      <c r="W2077" s="2">
        <f>[1]!s_pq_amount(A2077,"20260101","",100000000)</f>
        <v>38.409606449999998</v>
      </c>
      <c r="X2077" s="2">
        <f>[1]!s_pq_avgamount(A2077,"20260101","",100000000)</f>
        <v>0.49882605779220784</v>
      </c>
      <c r="Y2077" s="17">
        <f>[1]!s_ipo_dilutedpe(A2077)</f>
        <v>17.52</v>
      </c>
      <c r="Z2077" s="12">
        <f>[1]!s_ipo_collection_total(A2077,100000000)</f>
        <v>9.2010667272000006</v>
      </c>
      <c r="AA2077" s="2">
        <f>[1]!s_val_pe_ttm(A2077,E2077)</f>
        <v>20.722793579101563</v>
      </c>
      <c r="AB2077" s="5">
        <f>[1]!s_info_zjtxornot1(A2077,"")</f>
        <v>0</v>
      </c>
      <c r="AC2077" s="22" t="str">
        <f>[1]!s_info_nature1(A2077,"")</f>
        <v>民营企业</v>
      </c>
      <c r="AD2077" s="6" t="str">
        <f>[1]!s_info_city(A2077)</f>
        <v>上海市</v>
      </c>
      <c r="AE2077" s="6" t="str">
        <f>[1]!s_info_province(A2077)</f>
        <v>上海</v>
      </c>
      <c r="AF2077">
        <v>121.472644</v>
      </c>
      <c r="AG2077">
        <v>31.231705999999999</v>
      </c>
    </row>
    <row r="2078" spans="1:33" x14ac:dyDescent="0.3">
      <c r="A2078" s="12" t="s">
        <v>4670</v>
      </c>
      <c r="B2078" s="12" t="s">
        <v>4671</v>
      </c>
      <c r="C2078" s="16" t="str">
        <f>[1]!s_info_mkt(A2078)</f>
        <v>创业板</v>
      </c>
      <c r="D2078" s="16" t="str">
        <f>[1]!s_ipo_listeddate(A2078)</f>
        <v>2010-08-27</v>
      </c>
      <c r="E2078" s="16" t="str">
        <f>[1]!lastradeday_s("000002","")</f>
        <v>2026-06-22</v>
      </c>
      <c r="F2078" s="16" t="str">
        <f>[1]!s_info_industry_csrc2023(A2078,"",3)</f>
        <v>医药制造业</v>
      </c>
      <c r="G2078" s="16" t="str">
        <f>[1]!s_info_industry_csrc2023(A2078,"",1)</f>
        <v>制造业</v>
      </c>
      <c r="H2078" s="16">
        <f>[1]!s_is(A2078,83,"FY","YTD","20251231",1,"",100000000)</f>
        <v>2.7153466717000003</v>
      </c>
      <c r="I2078" s="16">
        <f>[1]!s_is(A2078,83,"FY","YTD","20241231",1,"",100000000)</f>
        <v>3.3036871217000003</v>
      </c>
      <c r="J2078" s="16">
        <f t="shared" si="96"/>
        <v>-0.17808600764144211</v>
      </c>
      <c r="K2078" s="16">
        <f>[1]!s_is(A2078,61,"FY","YTD","20251231",1,"",100000000)</f>
        <v>-4.3847514500000004E-2</v>
      </c>
      <c r="L2078" s="16">
        <f>[1]!s_is(A2078,61,"FY","YTD","20241231",1,"",100000000)</f>
        <v>7.8272529800000004E-2</v>
      </c>
      <c r="M2078" s="16">
        <f t="shared" si="97"/>
        <v>-1.5601903325731015</v>
      </c>
      <c r="N2078" s="16">
        <f>[1]!s_fa_roe(A2078,"20251231")</f>
        <v>-0.64090000000000003</v>
      </c>
      <c r="O2078" s="16">
        <f>[1]!s_stmnote_rdexp(A2078,"20251231",1,10000)</f>
        <v>1812.6589940000001</v>
      </c>
      <c r="P2078" s="20">
        <f t="shared" si="98"/>
        <v>6.6756079910236535E-2</v>
      </c>
      <c r="Q2078" s="16">
        <f>[1]!s_margin_tradingbalance(A2078,"",10000)</f>
        <v>0</v>
      </c>
      <c r="R2078" s="16">
        <f>[1]!s_margin_seclendingbalance(A2078,"",10000)</f>
        <v>0</v>
      </c>
      <c r="S2078" s="17">
        <f>[1]!s_val_ev(A2078,"",100000000)</f>
        <v>39.131205705600003</v>
      </c>
      <c r="T2078" s="17">
        <f>[1]!share_freesharesmv(A2078,"",100000000)</f>
        <v>27.399568123200002</v>
      </c>
      <c r="U2078" s="17">
        <f>[1]!s_dq_amount_btin(A2078,E2078,100000000)</f>
        <v>1.09086565</v>
      </c>
      <c r="V2078" s="17">
        <f>[1]!s_dq_turn(A2078,E2078)</f>
        <v>2.856464493349455</v>
      </c>
      <c r="W2078" s="2">
        <f>[1]!s_pq_amount(A2078,"20260101","",100000000)</f>
        <v>262.7667763</v>
      </c>
      <c r="X2078" s="2">
        <f>[1]!s_pq_avgamount(A2078,"20260101","",100000000)</f>
        <v>2.3887888754545452</v>
      </c>
      <c r="Y2078" s="17">
        <f>[1]!s_ipo_dilutedpe(A2078)</f>
        <v>74.67</v>
      </c>
      <c r="Z2078" s="12">
        <f>[1]!s_ipo_collection_total(A2078,100000000)</f>
        <v>8.5679999999999996</v>
      </c>
      <c r="AA2078" s="2">
        <f>[1]!s_val_pe_ttm(A2078,E2078)</f>
        <v>-413.26409912109375</v>
      </c>
      <c r="AB2078" s="5">
        <f>[1]!s_info_zjtxornot1(A2078,"")</f>
        <v>0</v>
      </c>
      <c r="AC2078" s="22" t="str">
        <f>[1]!s_info_nature1(A2078,"")</f>
        <v>民营企业</v>
      </c>
      <c r="AD2078" s="6" t="str">
        <f>[1]!s_info_city(A2078)</f>
        <v>绍兴市</v>
      </c>
      <c r="AE2078" s="6" t="str">
        <f>[1]!s_info_province(A2078)</f>
        <v>浙江省</v>
      </c>
      <c r="AF2078">
        <v>120.582112</v>
      </c>
      <c r="AG2078">
        <v>29.997116999999999</v>
      </c>
    </row>
    <row r="2079" spans="1:33" x14ac:dyDescent="0.3">
      <c r="A2079" s="12" t="s">
        <v>4672</v>
      </c>
      <c r="B2079" s="12" t="s">
        <v>4673</v>
      </c>
      <c r="C2079" s="16" t="str">
        <f>[1]!s_info_mkt(A2079)</f>
        <v>主板</v>
      </c>
      <c r="D2079" s="16" t="str">
        <f>[1]!s_ipo_listeddate(A2079)</f>
        <v>1996-05-23</v>
      </c>
      <c r="E2079" s="16" t="str">
        <f>[1]!lastradeday_s("000002","")</f>
        <v>2026-06-22</v>
      </c>
      <c r="F2079" s="16" t="str">
        <f>[1]!s_info_industry_csrc2023(A2079,"",3)</f>
        <v>医药制造业</v>
      </c>
      <c r="G2079" s="16" t="str">
        <f>[1]!s_info_industry_csrc2023(A2079,"",1)</f>
        <v>制造业</v>
      </c>
      <c r="H2079" s="16">
        <f>[1]!s_is(A2079,83,"FY","YTD","20251231",1,"",100000000)</f>
        <v>70.748532639200008</v>
      </c>
      <c r="I2079" s="16">
        <f>[1]!s_is(A2079,83,"FY","YTD","20241231",1,"",100000000)</f>
        <v>75.025549092299997</v>
      </c>
      <c r="J2079" s="16">
        <f t="shared" si="96"/>
        <v>-5.7007466187794287E-2</v>
      </c>
      <c r="K2079" s="16">
        <f>[1]!s_is(A2079,61,"FY","YTD","20251231",1,"",100000000)</f>
        <v>2.6007045665000001</v>
      </c>
      <c r="L2079" s="16">
        <f>[1]!s_is(A2079,61,"FY","YTD","20241231",1,"",100000000)</f>
        <v>4.0984849888000001</v>
      </c>
      <c r="M2079" s="16">
        <f t="shared" si="97"/>
        <v>-0.36544733636770904</v>
      </c>
      <c r="N2079" s="16">
        <f>[1]!s_fa_roe(A2079,"20251231")</f>
        <v>4.7933000000000003</v>
      </c>
      <c r="O2079" s="16">
        <f>[1]!s_stmnote_rdexp(A2079,"20251231",1,10000)</f>
        <v>20621.782753</v>
      </c>
      <c r="P2079" s="20">
        <f t="shared" si="98"/>
        <v>2.914800064923747E-2</v>
      </c>
      <c r="Q2079" s="16">
        <f>[1]!s_margin_tradingbalance(A2079,"",10000)</f>
        <v>0</v>
      </c>
      <c r="R2079" s="16">
        <f>[1]!s_margin_seclendingbalance(A2079,"",10000)</f>
        <v>0</v>
      </c>
      <c r="S2079" s="17">
        <f>[1]!s_val_ev(A2079,"",100000000)</f>
        <v>62.784843660000007</v>
      </c>
      <c r="T2079" s="17">
        <f>[1]!share_freesharesmv(A2079,"",100000000)</f>
        <v>27.380042008</v>
      </c>
      <c r="U2079" s="17">
        <f>[1]!s_dq_amount_btin(A2079,E2079,100000000)</f>
        <v>0.37368495000000002</v>
      </c>
      <c r="V2079" s="17">
        <f>[1]!s_dq_turn(A2079,E2079)</f>
        <v>0.61592591419589737</v>
      </c>
      <c r="W2079" s="2">
        <f>[1]!s_pq_amount(A2079,"20260101","",100000000)</f>
        <v>86.150651019999998</v>
      </c>
      <c r="X2079" s="2">
        <f>[1]!s_pq_avgamount(A2079,"20260101","",100000000)</f>
        <v>0.78318773654545459</v>
      </c>
      <c r="Y2079" s="17">
        <f>[1]!s_ipo_dilutedpe(A2079)</f>
        <v>0</v>
      </c>
      <c r="Z2079" s="12">
        <f>[1]!s_ipo_collection_total(A2079,100000000)</f>
        <v>3.0059999999999998</v>
      </c>
      <c r="AA2079" s="2">
        <f>[1]!s_val_pe_ttm(A2079,E2079)</f>
        <v>25.075826644897461</v>
      </c>
      <c r="AB2079" s="5">
        <f>[1]!s_info_zjtxornot1(A2079,"")</f>
        <v>0</v>
      </c>
      <c r="AC2079" s="22" t="str">
        <f>[1]!s_info_nature1(A2079,"")</f>
        <v>民营企业</v>
      </c>
      <c r="AD2079" s="6" t="str">
        <f>[1]!s_info_city(A2079)</f>
        <v>沈阳市</v>
      </c>
      <c r="AE2079" s="6" t="str">
        <f>[1]!s_info_province(A2079)</f>
        <v>辽宁省</v>
      </c>
      <c r="AF2079">
        <v>123.429096</v>
      </c>
      <c r="AG2079">
        <v>41.796767000000003</v>
      </c>
    </row>
    <row r="2080" spans="1:33" x14ac:dyDescent="0.3">
      <c r="A2080" s="12" t="s">
        <v>4674</v>
      </c>
      <c r="B2080" s="12" t="s">
        <v>4675</v>
      </c>
      <c r="C2080" s="16" t="str">
        <f>[1]!s_info_mkt(A2080)</f>
        <v>主板</v>
      </c>
      <c r="D2080" s="16" t="str">
        <f>[1]!s_ipo_listeddate(A2080)</f>
        <v>1997-05-08</v>
      </c>
      <c r="E2080" s="16" t="str">
        <f>[1]!lastradeday_s("000002","")</f>
        <v>2026-06-22</v>
      </c>
      <c r="F2080" s="16" t="str">
        <f>[1]!s_info_industry_csrc2023(A2080,"",3)</f>
        <v>黑色金属冶炼和压延加工业</v>
      </c>
      <c r="G2080" s="16" t="str">
        <f>[1]!s_info_industry_csrc2023(A2080,"",1)</f>
        <v>制造业</v>
      </c>
      <c r="H2080" s="16">
        <f>[1]!s_is(A2080,83,"FY","YTD","20251231",1,"",100000000)</f>
        <v>261.30997221140001</v>
      </c>
      <c r="I2080" s="16">
        <f>[1]!s_is(A2080,83,"FY","YTD","20241231",1,"",100000000)</f>
        <v>311.75724804229998</v>
      </c>
      <c r="J2080" s="16">
        <f t="shared" si="96"/>
        <v>-0.16181588767442279</v>
      </c>
      <c r="K2080" s="16">
        <f>[1]!s_is(A2080,61,"FY","YTD","20251231",1,"",100000000)</f>
        <v>-11.536121596199999</v>
      </c>
      <c r="L2080" s="16">
        <f>[1]!s_is(A2080,61,"FY","YTD","20241231",1,"",100000000)</f>
        <v>-12.038309993199999</v>
      </c>
      <c r="M2080" s="16">
        <f t="shared" si="97"/>
        <v>4.1715855239121379E-2</v>
      </c>
      <c r="N2080" s="16">
        <f>[1]!s_fa_roe(A2080,"20251231")</f>
        <v>-15.742599999999999</v>
      </c>
      <c r="O2080" s="16">
        <f>[1]!s_stmnote_rdexp(A2080,"20251231",1,10000)</f>
        <v>94004.643026000005</v>
      </c>
      <c r="P2080" s="20">
        <f t="shared" si="98"/>
        <v>3.5974380246747782E-2</v>
      </c>
      <c r="Q2080" s="16">
        <f>[1]!s_margin_tradingbalance(A2080,"",10000)</f>
        <v>15840.457</v>
      </c>
      <c r="R2080" s="16">
        <f>[1]!s_margin_seclendingbalance(A2080,"",10000)</f>
        <v>8.9243000000000006</v>
      </c>
      <c r="S2080" s="17">
        <f>[1]!s_val_ev(A2080,"",100000000)</f>
        <v>50.415988272</v>
      </c>
      <c r="T2080" s="17">
        <f>[1]!share_freesharesmv(A2080,"",100000000)</f>
        <v>23.712999960000001</v>
      </c>
      <c r="U2080" s="17">
        <f>[1]!s_dq_amount_btin(A2080,E2080,100000000)</f>
        <v>0.40079216000000001</v>
      </c>
      <c r="V2080" s="17">
        <f>[1]!s_dq_turn(A2080,E2080)</f>
        <v>0.80424830575697936</v>
      </c>
      <c r="W2080" s="2">
        <f>[1]!s_pq_amount(A2080,"20260101","",100000000)</f>
        <v>93.412810739999998</v>
      </c>
      <c r="X2080" s="2">
        <f>[1]!s_pq_avgamount(A2080,"20260101","",100000000)</f>
        <v>0.84920737036363636</v>
      </c>
      <c r="Y2080" s="17">
        <f>[1]!s_ipo_dilutedpe(A2080)</f>
        <v>0</v>
      </c>
      <c r="Z2080" s="12">
        <f>[1]!s_ipo_collection_total(A2080,100000000)</f>
        <v>6.2080000000000002</v>
      </c>
      <c r="AA2080" s="2">
        <f>[1]!s_val_pe_ttm(A2080,E2080)</f>
        <v>-4.6730451583862305</v>
      </c>
      <c r="AB2080" s="5">
        <f>[1]!s_info_zjtxornot1(A2080,"")</f>
        <v>0</v>
      </c>
      <c r="AC2080" s="22" t="str">
        <f>[1]!s_info_nature1(A2080,"")</f>
        <v>中央国有企业</v>
      </c>
      <c r="AD2080" s="6" t="str">
        <f>[1]!s_info_city(A2080)</f>
        <v>韶关市</v>
      </c>
      <c r="AE2080" s="6" t="str">
        <f>[1]!s_info_province(A2080)</f>
        <v>广东省</v>
      </c>
      <c r="AF2080">
        <v>113.591544</v>
      </c>
      <c r="AG2080">
        <v>24.801321999999999</v>
      </c>
    </row>
    <row r="2081" spans="1:33" x14ac:dyDescent="0.3">
      <c r="A2081" s="12" t="s">
        <v>4676</v>
      </c>
      <c r="B2081" s="12" t="s">
        <v>4677</v>
      </c>
      <c r="C2081" s="16" t="str">
        <f>[1]!s_info_mkt(A2081)</f>
        <v>创业板</v>
      </c>
      <c r="D2081" s="16" t="str">
        <f>[1]!s_ipo_listeddate(A2081)</f>
        <v>2011-09-27</v>
      </c>
      <c r="E2081" s="16" t="str">
        <f>[1]!lastradeday_s("000002","")</f>
        <v>2026-06-22</v>
      </c>
      <c r="F2081" s="16" t="str">
        <f>[1]!s_info_industry_csrc2023(A2081,"",3)</f>
        <v>生态保护和环境治理业</v>
      </c>
      <c r="G2081" s="16" t="str">
        <f>[1]!s_info_industry_csrc2023(A2081,"",1)</f>
        <v>水利、环境和公共设施管理业</v>
      </c>
      <c r="H2081" s="16">
        <f>[1]!s_is(A2081,83,"FY","YTD","20251231",1,"",100000000)</f>
        <v>9.0672280437000001</v>
      </c>
      <c r="I2081" s="16">
        <f>[1]!s_is(A2081,83,"FY","YTD","20241231",1,"",100000000)</f>
        <v>10.5111615183</v>
      </c>
      <c r="J2081" s="16">
        <f t="shared" si="96"/>
        <v>-0.13737144768312259</v>
      </c>
      <c r="K2081" s="16">
        <f>[1]!s_is(A2081,61,"FY","YTD","20251231",1,"",100000000)</f>
        <v>-2.2710796569</v>
      </c>
      <c r="L2081" s="16">
        <f>[1]!s_is(A2081,61,"FY","YTD","20241231",1,"",100000000)</f>
        <v>-3.0226202710000001</v>
      </c>
      <c r="M2081" s="16">
        <f t="shared" si="97"/>
        <v>0.24863877917796179</v>
      </c>
      <c r="N2081" s="16">
        <f>[1]!s_fa_roe(A2081,"20251231")</f>
        <v>-295.74259999999998</v>
      </c>
      <c r="O2081" s="16">
        <f>[1]!s_stmnote_rdexp(A2081,"20251231",1,10000)</f>
        <v>4391.950664</v>
      </c>
      <c r="P2081" s="20">
        <f t="shared" si="98"/>
        <v>4.8437633230715656E-2</v>
      </c>
      <c r="Q2081" s="16">
        <f>[1]!s_margin_tradingbalance(A2081,"",10000)</f>
        <v>18039.795099999999</v>
      </c>
      <c r="R2081" s="16">
        <f>[1]!s_margin_seclendingbalance(A2081,"",10000)</f>
        <v>0.02</v>
      </c>
      <c r="S2081" s="17">
        <f>[1]!s_val_ev(A2081,"",100000000)</f>
        <v>29.833100428800002</v>
      </c>
      <c r="T2081" s="17">
        <f>[1]!share_freesharesmv(A2081,"",100000000)</f>
        <v>17.599440595200001</v>
      </c>
      <c r="U2081" s="17">
        <f>[1]!s_dq_amount_btin(A2081,E2081,100000000)</f>
        <v>0.46565279999999998</v>
      </c>
      <c r="V2081" s="17">
        <f>[1]!s_dq_turn(A2081,E2081)</f>
        <v>1.5662019363641908</v>
      </c>
      <c r="W2081" s="2">
        <f>[1]!s_pq_amount(A2081,"20260101","",100000000)</f>
        <v>82.458943739999995</v>
      </c>
      <c r="X2081" s="2">
        <f>[1]!s_pq_avgamount(A2081,"20260101","",100000000)</f>
        <v>0.7496267612727272</v>
      </c>
      <c r="Y2081" s="17">
        <f>[1]!s_ipo_dilutedpe(A2081)</f>
        <v>38.81</v>
      </c>
      <c r="Z2081" s="12">
        <f>[1]!s_ipo_collection_total(A2081,100000000)</f>
        <v>3.64</v>
      </c>
      <c r="AA2081" s="2">
        <f>[1]!s_val_pe_ttm(A2081,E2081)</f>
        <v>-12.798505783081055</v>
      </c>
      <c r="AB2081" s="5">
        <f>[1]!s_info_zjtxornot1(A2081,"")</f>
        <v>1</v>
      </c>
      <c r="AC2081" s="22" t="str">
        <f>[1]!s_info_nature1(A2081,"")</f>
        <v>地方国有企业</v>
      </c>
      <c r="AD2081" s="6" t="str">
        <f>[1]!s_info_city(A2081)</f>
        <v>杭州市</v>
      </c>
      <c r="AE2081" s="6" t="str">
        <f>[1]!s_info_province(A2081)</f>
        <v>浙江省</v>
      </c>
      <c r="AF2081">
        <v>120.153576</v>
      </c>
      <c r="AG2081">
        <v>30.287458999999998</v>
      </c>
    </row>
    <row r="2082" spans="1:33" x14ac:dyDescent="0.3">
      <c r="A2082" s="12" t="s">
        <v>4678</v>
      </c>
      <c r="B2082" s="12" t="s">
        <v>4679</v>
      </c>
      <c r="C2082" s="16" t="str">
        <f>[1]!s_info_mkt(A2082)</f>
        <v>主板</v>
      </c>
      <c r="D2082" s="16" t="str">
        <f>[1]!s_ipo_listeddate(A2082)</f>
        <v>1990-12-01</v>
      </c>
      <c r="E2082" s="16" t="str">
        <f>[1]!lastradeday_s("000002","")</f>
        <v>2026-06-22</v>
      </c>
      <c r="F2082" s="16" t="str">
        <f>[1]!s_info_industry_csrc2023(A2082,"",3)</f>
        <v>软件和信息技术服务业</v>
      </c>
      <c r="G2082" s="16" t="str">
        <f>[1]!s_info_industry_csrc2023(A2082,"",1)</f>
        <v>信息传输、软件和信息技术服务业</v>
      </c>
      <c r="H2082" s="16">
        <f>[1]!s_is(A2082,83,"FY","YTD","20251231",1,"",100000000)</f>
        <v>1.7695735486999999</v>
      </c>
      <c r="I2082" s="16">
        <f>[1]!s_is(A2082,83,"FY","YTD","20241231",1,"",100000000)</f>
        <v>0.98660353709999993</v>
      </c>
      <c r="J2082" s="16">
        <f t="shared" si="96"/>
        <v>0.79360146417216826</v>
      </c>
      <c r="K2082" s="16">
        <f>[1]!s_is(A2082,61,"FY","YTD","20251231",1,"",100000000)</f>
        <v>6.4872303200000009E-2</v>
      </c>
      <c r="L2082" s="16">
        <f>[1]!s_is(A2082,61,"FY","YTD","20241231",1,"",100000000)</f>
        <v>-1.3153541532999999</v>
      </c>
      <c r="M2082" s="16">
        <f t="shared" si="97"/>
        <v>1.0493192673906464</v>
      </c>
      <c r="N2082" s="16">
        <f>[1]!s_fa_roe(A2082,"20251231")</f>
        <v>8.2215000000000007</v>
      </c>
      <c r="O2082" s="16">
        <f>[1]!s_stmnote_rdexp(A2082,"20251231",1,10000)</f>
        <v>6003.107188</v>
      </c>
      <c r="P2082" s="20">
        <f t="shared" si="98"/>
        <v>0.33924033236200468</v>
      </c>
      <c r="Q2082" s="16">
        <f>[1]!s_margin_tradingbalance(A2082,"",10000)</f>
        <v>0</v>
      </c>
      <c r="R2082" s="16">
        <f>[1]!s_margin_seclendingbalance(A2082,"",10000)</f>
        <v>0</v>
      </c>
      <c r="S2082" s="17">
        <f>[1]!s_val_ev(A2082,"",100000000)</f>
        <v>3.6536957831999999</v>
      </c>
      <c r="T2082" s="17">
        <f>[1]!share_freesharesmv(A2082,"",100000000)</f>
        <v>2.5776986879999999</v>
      </c>
      <c r="U2082" s="17">
        <f>[1]!s_dq_amount_btin(A2082,E2082,100000000)</f>
        <v>0</v>
      </c>
      <c r="V2082" s="17">
        <f>[1]!s_dq_turn(A2082,E2082)</f>
        <v>0</v>
      </c>
      <c r="W2082" s="2">
        <f>[1]!s_pq_amount(A2082,"20260101","",100000000)</f>
        <v>30.514044689999999</v>
      </c>
      <c r="X2082" s="2">
        <f>[1]!s_pq_avgamount(A2082,"20260101","",100000000)</f>
        <v>0.41235195527027024</v>
      </c>
      <c r="Y2082" s="17">
        <f>[1]!s_ipo_dilutedpe(A2082)</f>
        <v>0</v>
      </c>
      <c r="Z2082" s="12">
        <f>[1]!s_ipo_collection_total(A2082,100000000)</f>
        <v>0.05</v>
      </c>
      <c r="AA2082" s="2">
        <f>[1]!s_val_pe_ttm(A2082,E2082)</f>
        <v>30.994918823242188</v>
      </c>
      <c r="AB2082" s="5">
        <f>[1]!s_info_zjtxornot1(A2082,"")</f>
        <v>0</v>
      </c>
      <c r="AC2082" s="22" t="str">
        <f>[1]!s_info_nature1(A2082,"")</f>
        <v>民营企业</v>
      </c>
      <c r="AD2082" s="6" t="str">
        <f>[1]!s_info_city(A2082)</f>
        <v>深圳市</v>
      </c>
      <c r="AE2082" s="6" t="str">
        <f>[1]!s_info_province(A2082)</f>
        <v>广东省</v>
      </c>
      <c r="AF2082">
        <v>114.085947</v>
      </c>
      <c r="AG2082">
        <v>22.547000000000001</v>
      </c>
    </row>
    <row r="2083" spans="1:33" x14ac:dyDescent="0.3">
      <c r="A2083" s="12" t="s">
        <v>4680</v>
      </c>
      <c r="B2083" s="12" t="s">
        <v>4681</v>
      </c>
      <c r="C2083" s="16" t="str">
        <f>[1]!s_info_mkt(A2083)</f>
        <v>主板</v>
      </c>
      <c r="D2083" s="16" t="str">
        <f>[1]!s_ipo_listeddate(A2083)</f>
        <v>2017-08-11</v>
      </c>
      <c r="E2083" s="16" t="str">
        <f>[1]!lastradeday_s("000002","")</f>
        <v>2026-06-22</v>
      </c>
      <c r="F2083" s="16" t="str">
        <f>[1]!s_info_industry_csrc2023(A2083,"",3)</f>
        <v>广播、电视、电影和录音制作业</v>
      </c>
      <c r="G2083" s="16" t="str">
        <f>[1]!s_info_industry_csrc2023(A2083,"",1)</f>
        <v>文化、体育和娱乐业</v>
      </c>
      <c r="H2083" s="16">
        <f>[1]!s_is(A2083,83,"FY","YTD","20251231",1,"",100000000)</f>
        <v>3.4152128857999999</v>
      </c>
      <c r="I2083" s="16">
        <f>[1]!s_is(A2083,83,"FY","YTD","20241231",1,"",100000000)</f>
        <v>3.0014335517000004</v>
      </c>
      <c r="J2083" s="16">
        <f t="shared" si="96"/>
        <v>0.1378605679494842</v>
      </c>
      <c r="K2083" s="16">
        <f>[1]!s_is(A2083,61,"FY","YTD","20251231",1,"",100000000)</f>
        <v>0.26509052579999998</v>
      </c>
      <c r="L2083" s="16">
        <f>[1]!s_is(A2083,61,"FY","YTD","20241231",1,"",100000000)</f>
        <v>-0.17036342969999999</v>
      </c>
      <c r="M2083" s="16">
        <f t="shared" si="97"/>
        <v>2.5560295203425341</v>
      </c>
      <c r="N2083" s="16">
        <f>[1]!s_fa_roe(A2083,"20251231")</f>
        <v>5.3253000000000004</v>
      </c>
      <c r="O2083" s="16">
        <f>[1]!s_stmnote_rdexp(A2083,"20251231",1,10000)</f>
        <v>1207.00812</v>
      </c>
      <c r="P2083" s="20">
        <f t="shared" si="98"/>
        <v>3.5342104880740494E-2</v>
      </c>
      <c r="Q2083" s="16">
        <f>[1]!s_margin_tradingbalance(A2083,"",10000)</f>
        <v>0</v>
      </c>
      <c r="R2083" s="16">
        <f>[1]!s_margin_seclendingbalance(A2083,"",10000)</f>
        <v>0</v>
      </c>
      <c r="S2083" s="17">
        <f>[1]!s_val_ev(A2083,"",100000000)</f>
        <v>26.637</v>
      </c>
      <c r="T2083" s="17">
        <f>[1]!share_freesharesmv(A2083,"",100000000)</f>
        <v>13.217118553499999</v>
      </c>
      <c r="U2083" s="17">
        <f>[1]!s_dq_amount_btin(A2083,E2083,100000000)</f>
        <v>0</v>
      </c>
      <c r="V2083" s="17">
        <f>[1]!s_dq_turn(A2083,E2083)</f>
        <v>0</v>
      </c>
      <c r="W2083" s="2">
        <f>[1]!s_pq_amount(A2083,"20260101","",100000000)</f>
        <v>56.145601730000003</v>
      </c>
      <c r="X2083" s="2">
        <f>[1]!s_pq_avgamount(A2083,"20260101","",100000000)</f>
        <v>0.52967548801886788</v>
      </c>
      <c r="Y2083" s="17">
        <f>[1]!s_ipo_dilutedpe(A2083)</f>
        <v>22.99</v>
      </c>
      <c r="Z2083" s="12">
        <f>[1]!s_ipo_collection_total(A2083,100000000)</f>
        <v>1.7625</v>
      </c>
      <c r="AA2083" s="2">
        <f>[1]!s_val_pe_ttm(A2083,E2083)</f>
        <v>102.17496490478516</v>
      </c>
      <c r="AB2083" s="5">
        <f>[1]!s_info_zjtxornot1(A2083,"")</f>
        <v>0</v>
      </c>
      <c r="AC2083" s="22" t="str">
        <f>[1]!s_info_nature1(A2083,"")</f>
        <v>地方国有企业</v>
      </c>
      <c r="AD2083" s="6" t="str">
        <f>[1]!s_info_city(A2083)</f>
        <v>长沙市</v>
      </c>
      <c r="AE2083" s="6" t="str">
        <f>[1]!s_info_province(A2083)</f>
        <v>湖南省</v>
      </c>
      <c r="AF2083">
        <v>112.98227900000001</v>
      </c>
      <c r="AG2083">
        <v>28.194089999999999</v>
      </c>
    </row>
    <row r="2084" spans="1:33" x14ac:dyDescent="0.3">
      <c r="A2084" s="12" t="s">
        <v>4682</v>
      </c>
      <c r="B2084" s="12" t="s">
        <v>4683</v>
      </c>
      <c r="C2084" s="16" t="str">
        <f>[1]!s_info_mkt(A2084)</f>
        <v>主板</v>
      </c>
      <c r="D2084" s="16" t="str">
        <f>[1]!s_ipo_listeddate(A2084)</f>
        <v>2010-11-02</v>
      </c>
      <c r="E2084" s="16" t="str">
        <f>[1]!lastradeday_s("000002","")</f>
        <v>2026-06-22</v>
      </c>
      <c r="F2084" s="16" t="str">
        <f>[1]!s_info_industry_csrc2023(A2084,"",3)</f>
        <v>装卸搬运和仓储业</v>
      </c>
      <c r="G2084" s="16" t="str">
        <f>[1]!s_info_industry_csrc2023(A2084,"",1)</f>
        <v>交通运输、仓储和邮政业</v>
      </c>
      <c r="H2084" s="16">
        <f>[1]!s_is(A2084,83,"FY","YTD","20251231",1,"",100000000)</f>
        <v>3.3711146067</v>
      </c>
      <c r="I2084" s="16">
        <f>[1]!s_is(A2084,83,"FY","YTD","20241231",1,"",100000000)</f>
        <v>3.4313152939999996</v>
      </c>
      <c r="J2084" s="16">
        <f t="shared" si="96"/>
        <v>-1.754449304185679E-2</v>
      </c>
      <c r="K2084" s="16">
        <f>[1]!s_is(A2084,61,"FY","YTD","20251231",1,"",100000000)</f>
        <v>-0.64364642640000003</v>
      </c>
      <c r="L2084" s="16">
        <f>[1]!s_is(A2084,61,"FY","YTD","20241231",1,"",100000000)</f>
        <v>0.65107870899999998</v>
      </c>
      <c r="M2084" s="16">
        <f t="shared" si="97"/>
        <v>-1.9885846634250792</v>
      </c>
      <c r="N2084" s="16">
        <f>[1]!s_fa_roe(A2084,"20251231")</f>
        <v>-3.9129</v>
      </c>
      <c r="O2084" s="16">
        <f>[1]!s_stmnote_rdexp(A2084,"20251231",1,10000)</f>
        <v>1338.430699</v>
      </c>
      <c r="P2084" s="20">
        <f t="shared" si="98"/>
        <v>3.9702912987292241E-2</v>
      </c>
      <c r="Q2084" s="16">
        <f>[1]!s_margin_tradingbalance(A2084,"",10000)</f>
        <v>0</v>
      </c>
      <c r="R2084" s="16">
        <f>[1]!s_margin_seclendingbalance(A2084,"",10000)</f>
        <v>0</v>
      </c>
      <c r="S2084" s="17">
        <f>[1]!s_val_ev(A2084,"",100000000)</f>
        <v>23.408999999999999</v>
      </c>
      <c r="T2084" s="17">
        <f>[1]!share_freesharesmv(A2084,"",100000000)</f>
        <v>13.286077065000001</v>
      </c>
      <c r="U2084" s="17">
        <f>[1]!s_dq_amount_btin(A2084,E2084,100000000)</f>
        <v>1.1606201</v>
      </c>
      <c r="V2084" s="17">
        <f>[1]!s_dq_turn(A2084,E2084)</f>
        <v>5.079169496830624</v>
      </c>
      <c r="W2084" s="2">
        <f>[1]!s_pq_amount(A2084,"20260101","",100000000)</f>
        <v>104.92029220000001</v>
      </c>
      <c r="X2084" s="2">
        <f>[1]!s_pq_avgamount(A2084,"20260101","",100000000)</f>
        <v>0.95382083818181818</v>
      </c>
      <c r="Y2084" s="17">
        <f>[1]!s_ipo_dilutedpe(A2084)</f>
        <v>44.2</v>
      </c>
      <c r="Z2084" s="12">
        <f>[1]!s_ipo_collection_total(A2084,100000000)</f>
        <v>4.8</v>
      </c>
      <c r="AA2084" s="2">
        <f>[1]!s_val_pe_ttm(A2084,E2084)</f>
        <v>-35.720775604248047</v>
      </c>
      <c r="AB2084" s="5">
        <f>[1]!s_info_zjtxornot1(A2084,"")</f>
        <v>0</v>
      </c>
      <c r="AC2084" s="22" t="str">
        <f>[1]!s_info_nature1(A2084,"")</f>
        <v>民营企业</v>
      </c>
      <c r="AD2084" s="6" t="str">
        <f>[1]!s_info_city(A2084)</f>
        <v>珠海市</v>
      </c>
      <c r="AE2084" s="6" t="str">
        <f>[1]!s_info_province(A2084)</f>
        <v>广东省</v>
      </c>
      <c r="AF2084">
        <v>113.552724</v>
      </c>
      <c r="AG2084">
        <v>22.255898999999999</v>
      </c>
    </row>
    <row r="2085" spans="1:33" x14ac:dyDescent="0.3">
      <c r="A2085" s="12" t="s">
        <v>4684</v>
      </c>
      <c r="B2085" s="12" t="s">
        <v>4685</v>
      </c>
      <c r="C2085" s="16" t="str">
        <f>[1]!s_info_mkt(A2085)</f>
        <v>主板</v>
      </c>
      <c r="D2085" s="16" t="str">
        <f>[1]!s_ipo_listeddate(A2085)</f>
        <v>2004-03-29</v>
      </c>
      <c r="E2085" s="16" t="str">
        <f>[1]!lastradeday_s("000002","")</f>
        <v>2026-06-22</v>
      </c>
      <c r="F2085" s="16" t="str">
        <f>[1]!s_info_industry_csrc2023(A2085,"",3)</f>
        <v>教育</v>
      </c>
      <c r="G2085" s="16" t="str">
        <f>[1]!s_info_industry_csrc2023(A2085,"",1)</f>
        <v>教育</v>
      </c>
      <c r="H2085" s="16">
        <f>[1]!s_is(A2085,83,"FY","YTD","20251231",1,"",100000000)</f>
        <v>2.9981492455000001</v>
      </c>
      <c r="I2085" s="16">
        <f>[1]!s_is(A2085,83,"FY","YTD","20241231",1,"",100000000)</f>
        <v>2.8695827862000001</v>
      </c>
      <c r="J2085" s="16">
        <f t="shared" si="96"/>
        <v>4.480318878349987E-2</v>
      </c>
      <c r="K2085" s="16">
        <f>[1]!s_is(A2085,61,"FY","YTD","20251231",1,"",100000000)</f>
        <v>0.44409183729999996</v>
      </c>
      <c r="L2085" s="16">
        <f>[1]!s_is(A2085,61,"FY","YTD","20241231",1,"",100000000)</f>
        <v>0.32551456089999997</v>
      </c>
      <c r="M2085" s="16">
        <f t="shared" si="97"/>
        <v>0.36427641231209817</v>
      </c>
      <c r="N2085" s="16">
        <f>[1]!s_fa_roe(A2085,"20251231")</f>
        <v>14.66</v>
      </c>
      <c r="O2085" s="16">
        <f>[1]!s_stmnote_rdexp(A2085,"20251231",1,10000)</f>
        <v>0</v>
      </c>
      <c r="P2085" s="20">
        <f t="shared" si="98"/>
        <v>0</v>
      </c>
      <c r="Q2085" s="16">
        <f>[1]!s_margin_tradingbalance(A2085,"",10000)</f>
        <v>0</v>
      </c>
      <c r="R2085" s="16">
        <f>[1]!s_margin_seclendingbalance(A2085,"",10000)</f>
        <v>0</v>
      </c>
      <c r="S2085" s="17">
        <f>[1]!s_val_ev(A2085,"",100000000)</f>
        <v>14.740088</v>
      </c>
      <c r="T2085" s="17">
        <f>[1]!share_freesharesmv(A2085,"",100000000)</f>
        <v>11.703225368</v>
      </c>
      <c r="U2085" s="17">
        <f>[1]!s_dq_amount_btin(A2085,E2085,100000000)</f>
        <v>0.48115131</v>
      </c>
      <c r="V2085" s="17">
        <f>[1]!s_dq_turn(A2085,E2085)</f>
        <v>3.3645009446347944</v>
      </c>
      <c r="W2085" s="2">
        <f>[1]!s_pq_amount(A2085,"20260101","",100000000)</f>
        <v>57.585454499999997</v>
      </c>
      <c r="X2085" s="2">
        <f>[1]!s_pq_avgamount(A2085,"20260101","",100000000)</f>
        <v>0.52350413181818178</v>
      </c>
      <c r="Y2085" s="17">
        <f>[1]!s_ipo_dilutedpe(A2085)</f>
        <v>19.95</v>
      </c>
      <c r="Z2085" s="12">
        <f>[1]!s_ipo_collection_total(A2085,100000000)</f>
        <v>1.8171999999999999</v>
      </c>
      <c r="AA2085" s="2">
        <f>[1]!s_val_pe_ttm(A2085,E2085)</f>
        <v>32.334018707275391</v>
      </c>
      <c r="AB2085" s="5">
        <f>[1]!s_info_zjtxornot1(A2085,"")</f>
        <v>0</v>
      </c>
      <c r="AC2085" s="22" t="str">
        <f>[1]!s_info_nature1(A2085,"")</f>
        <v>地方国有企业</v>
      </c>
      <c r="AD2085" s="6" t="str">
        <f>[1]!s_info_city(A2085)</f>
        <v>西安市</v>
      </c>
      <c r="AE2085" s="6" t="str">
        <f>[1]!s_info_province(A2085)</f>
        <v>陕西省</v>
      </c>
      <c r="AF2085">
        <v>108.948024</v>
      </c>
      <c r="AG2085">
        <v>34.263160999999997</v>
      </c>
    </row>
    <row r="2086" spans="1:33" x14ac:dyDescent="0.3">
      <c r="A2086" s="12" t="s">
        <v>4686</v>
      </c>
      <c r="B2086" s="12" t="s">
        <v>4687</v>
      </c>
      <c r="C2086" s="16" t="str">
        <f>[1]!s_info_mkt(A2086)</f>
        <v>主板</v>
      </c>
      <c r="D2086" s="16" t="str">
        <f>[1]!s_ipo_listeddate(A2086)</f>
        <v>2001-09-10</v>
      </c>
      <c r="E2086" s="16" t="str">
        <f>[1]!lastradeday_s("000002","")</f>
        <v>2026-06-22</v>
      </c>
      <c r="F2086" s="16" t="str">
        <f>[1]!s_info_industry_csrc2023(A2086,"",3)</f>
        <v>房地产业</v>
      </c>
      <c r="G2086" s="16" t="str">
        <f>[1]!s_info_industry_csrc2023(A2086,"",1)</f>
        <v>房地产业</v>
      </c>
      <c r="H2086" s="16">
        <f>[1]!s_is(A2086,83,"FY","YTD","20251231",1,"",100000000)</f>
        <v>9.6588103635000007</v>
      </c>
      <c r="I2086" s="16">
        <f>[1]!s_is(A2086,83,"FY","YTD","20241231",1,"",100000000)</f>
        <v>27.1160799809</v>
      </c>
      <c r="J2086" s="16">
        <f t="shared" si="96"/>
        <v>-0.64379768866652309</v>
      </c>
      <c r="K2086" s="16">
        <f>[1]!s_is(A2086,61,"FY","YTD","20251231",1,"",100000000)</f>
        <v>-13.6271822476</v>
      </c>
      <c r="L2086" s="16">
        <f>[1]!s_is(A2086,61,"FY","YTD","20241231",1,"",100000000)</f>
        <v>-2.1032622743</v>
      </c>
      <c r="M2086" s="16">
        <f t="shared" si="97"/>
        <v>-5.4790694028567355</v>
      </c>
      <c r="N2086" s="16">
        <f>[1]!s_fa_roe(A2086,"20251231")</f>
        <v>-2934.8960999999999</v>
      </c>
      <c r="O2086" s="16">
        <f>[1]!s_stmnote_rdexp(A2086,"20251231",1,10000)</f>
        <v>0</v>
      </c>
      <c r="P2086" s="20">
        <f t="shared" si="98"/>
        <v>0</v>
      </c>
      <c r="Q2086" s="16">
        <f>[1]!s_margin_tradingbalance(A2086,"",10000)</f>
        <v>9357.9025000000001</v>
      </c>
      <c r="R2086" s="16">
        <f>[1]!s_margin_seclendingbalance(A2086,"",10000)</f>
        <v>8.6877999999999993</v>
      </c>
      <c r="S2086" s="17">
        <f>[1]!s_val_ev(A2086,"",100000000)</f>
        <v>29.411619999999999</v>
      </c>
      <c r="T2086" s="17">
        <f>[1]!share_freesharesmv(A2086,"",100000000)</f>
        <v>22.384260695999998</v>
      </c>
      <c r="U2086" s="17">
        <f>[1]!s_dq_amount_btin(A2086,E2086,100000000)</f>
        <v>2.0956545499999999</v>
      </c>
      <c r="V2086" s="17">
        <f>[1]!s_dq_turn(A2086,E2086)</f>
        <v>7.3778272587501128</v>
      </c>
      <c r="W2086" s="2">
        <f>[1]!s_pq_amount(A2086,"20260101","",100000000)</f>
        <v>86.540925689999995</v>
      </c>
      <c r="X2086" s="2">
        <f>[1]!s_pq_avgamount(A2086,"20260101","",100000000)</f>
        <v>0.7867356880909091</v>
      </c>
      <c r="Y2086" s="17">
        <f>[1]!s_ipo_dilutedpe(A2086)</f>
        <v>26.32</v>
      </c>
      <c r="Z2086" s="12">
        <f>[1]!s_ipo_collection_total(A2086,100000000)</f>
        <v>6.05</v>
      </c>
      <c r="AA2086" s="2">
        <f>[1]!s_val_pe_ttm(A2086,E2086)</f>
        <v>-2.5012166500091553</v>
      </c>
      <c r="AB2086" s="5">
        <f>[1]!s_info_zjtxornot1(A2086,"")</f>
        <v>0</v>
      </c>
      <c r="AC2086" s="22" t="str">
        <f>[1]!s_info_nature1(A2086,"")</f>
        <v>地方国有企业</v>
      </c>
      <c r="AD2086" s="6" t="str">
        <f>[1]!s_info_city(A2086)</f>
        <v>天津市</v>
      </c>
      <c r="AE2086" s="6" t="str">
        <f>[1]!s_info_province(A2086)</f>
        <v>天津</v>
      </c>
      <c r="AF2086">
        <v>117.19018199999999</v>
      </c>
      <c r="AG2086">
        <v>39.125596000000002</v>
      </c>
    </row>
    <row r="2087" spans="1:33" x14ac:dyDescent="0.3">
      <c r="A2087" s="12" t="s">
        <v>4688</v>
      </c>
      <c r="B2087" s="12" t="s">
        <v>4689</v>
      </c>
      <c r="C2087" s="16" t="str">
        <f>[1]!s_info_mkt(A2087)</f>
        <v>科创板</v>
      </c>
      <c r="D2087" s="16" t="str">
        <f>[1]!s_ipo_listeddate(A2087)</f>
        <v>2021-01-27</v>
      </c>
      <c r="E2087" s="16" t="str">
        <f>[1]!lastradeday_s("000002","")</f>
        <v>2026-06-22</v>
      </c>
      <c r="F2087" s="16" t="str">
        <f>[1]!s_info_industry_csrc2023(A2087,"",3)</f>
        <v>计算机、通信和其他电子设备制造业</v>
      </c>
      <c r="G2087" s="16" t="str">
        <f>[1]!s_info_industry_csrc2023(A2087,"",1)</f>
        <v>制造业</v>
      </c>
      <c r="H2087" s="16">
        <f>[1]!s_is(A2087,83,"FY","YTD","20251231",1,"",100000000)</f>
        <v>10.4956254687</v>
      </c>
      <c r="I2087" s="16">
        <f>[1]!s_is(A2087,83,"FY","YTD","20241231",1,"",100000000)</f>
        <v>9.0904958446999995</v>
      </c>
      <c r="J2087" s="16">
        <f t="shared" si="96"/>
        <v>0.15457128499973183</v>
      </c>
      <c r="K2087" s="16">
        <f>[1]!s_is(A2087,61,"FY","YTD","20251231",1,"",100000000)</f>
        <v>0.79904688579999994</v>
      </c>
      <c r="L2087" s="16">
        <f>[1]!s_is(A2087,61,"FY","YTD","20241231",1,"",100000000)</f>
        <v>0.71874234870000009</v>
      </c>
      <c r="M2087" s="16">
        <f t="shared" si="97"/>
        <v>0.11172924100722303</v>
      </c>
      <c r="N2087" s="16">
        <f>[1]!s_fa_roe(A2087,"20251231")</f>
        <v>5.9050000000000002</v>
      </c>
      <c r="O2087" s="16">
        <f>[1]!s_stmnote_rdexp(A2087,"20251231",1,10000)</f>
        <v>6171.3623049999997</v>
      </c>
      <c r="P2087" s="20">
        <f t="shared" si="98"/>
        <v>5.8799376210633705E-2</v>
      </c>
      <c r="Q2087" s="16">
        <f>[1]!s_margin_tradingbalance(A2087,"",10000)</f>
        <v>16058.9908</v>
      </c>
      <c r="R2087" s="16">
        <f>[1]!s_margin_seclendingbalance(A2087,"",10000)</f>
        <v>9.6964000000000006</v>
      </c>
      <c r="S2087" s="17">
        <f>[1]!s_val_ev(A2087,"",100000000)</f>
        <v>60.632021731999998</v>
      </c>
      <c r="T2087" s="17">
        <f>[1]!share_freesharesmv(A2087,"",100000000)</f>
        <v>21.1159848064</v>
      </c>
      <c r="U2087" s="17">
        <f>[1]!s_dq_amount_btin(A2087,E2087,100000000)</f>
        <v>0</v>
      </c>
      <c r="V2087" s="17">
        <f>[1]!s_dq_turn(A2087,E2087)</f>
        <v>0</v>
      </c>
      <c r="W2087" s="2">
        <f>[1]!s_pq_amount(A2087,"20260101","",100000000)</f>
        <v>156.00978799000001</v>
      </c>
      <c r="X2087" s="2">
        <f>[1]!s_pq_avgamount(A2087,"20260101","",100000000)</f>
        <v>1.5000941152884615</v>
      </c>
      <c r="Y2087" s="17">
        <f>[1]!s_ipo_dilutedpe(A2087)</f>
        <v>36.26</v>
      </c>
      <c r="Z2087" s="12">
        <f>[1]!s_ipo_collection_total(A2087,100000000)</f>
        <v>4.4972099999999999</v>
      </c>
      <c r="AA2087" s="2">
        <f>[1]!s_val_pe_ttm(A2087,E2087)</f>
        <v>65.822731018066406</v>
      </c>
      <c r="AB2087" s="5">
        <f>[1]!s_info_zjtxornot1(A2087,"")</f>
        <v>1</v>
      </c>
      <c r="AC2087" s="22" t="str">
        <f>[1]!s_info_nature1(A2087,"")</f>
        <v>民营企业</v>
      </c>
      <c r="AD2087" s="6" t="str">
        <f>[1]!s_info_city(A2087)</f>
        <v>常州市</v>
      </c>
      <c r="AE2087" s="6" t="str">
        <f>[1]!s_info_province(A2087)</f>
        <v>江苏省</v>
      </c>
      <c r="AF2087">
        <v>119.946973</v>
      </c>
      <c r="AG2087">
        <v>31.772752000000001</v>
      </c>
    </row>
    <row r="2088" spans="1:33" x14ac:dyDescent="0.3">
      <c r="A2088" s="12" t="s">
        <v>4690</v>
      </c>
      <c r="B2088" s="12" t="s">
        <v>4691</v>
      </c>
      <c r="C2088" s="16" t="str">
        <f>[1]!s_info_mkt(A2088)</f>
        <v>主板</v>
      </c>
      <c r="D2088" s="16" t="str">
        <f>[1]!s_ipo_listeddate(A2088)</f>
        <v>2006-10-25</v>
      </c>
      <c r="E2088" s="16" t="str">
        <f>[1]!lastradeday_s("000002","")</f>
        <v>2026-06-22</v>
      </c>
      <c r="F2088" s="16" t="str">
        <f>[1]!s_info_industry_csrc2023(A2088,"",3)</f>
        <v>电气机械和器材制造业</v>
      </c>
      <c r="G2088" s="16" t="str">
        <f>[1]!s_info_industry_csrc2023(A2088,"",1)</f>
        <v>制造业</v>
      </c>
      <c r="H2088" s="16">
        <f>[1]!s_is(A2088,83,"FY","YTD","20251231",1,"",100000000)</f>
        <v>3.7997503192000002</v>
      </c>
      <c r="I2088" s="16">
        <f>[1]!s_is(A2088,83,"FY","YTD","20241231",1,"",100000000)</f>
        <v>1.9189321544</v>
      </c>
      <c r="J2088" s="16">
        <f t="shared" si="96"/>
        <v>0.98013791706360931</v>
      </c>
      <c r="K2088" s="16">
        <f>[1]!s_is(A2088,61,"FY","YTD","20251231",1,"",100000000)</f>
        <v>-3.8438928500000004E-2</v>
      </c>
      <c r="L2088" s="16">
        <f>[1]!s_is(A2088,61,"FY","YTD","20241231",1,"",100000000)</f>
        <v>-0.30975624000000002</v>
      </c>
      <c r="M2088" s="16">
        <f t="shared" si="97"/>
        <v>0.8759058784417062</v>
      </c>
      <c r="N2088" s="16">
        <f>[1]!s_fa_roe(A2088,"20251231")</f>
        <v>-1.2785</v>
      </c>
      <c r="O2088" s="16">
        <f>[1]!s_stmnote_rdexp(A2088,"20251231",1,10000)</f>
        <v>1154.6680759999999</v>
      </c>
      <c r="P2088" s="20">
        <f t="shared" si="98"/>
        <v>3.0387998657846128E-2</v>
      </c>
      <c r="Q2088" s="16">
        <f>[1]!s_margin_tradingbalance(A2088,"",10000)</f>
        <v>0</v>
      </c>
      <c r="R2088" s="16">
        <f>[1]!s_margin_seclendingbalance(A2088,"",10000)</f>
        <v>0</v>
      </c>
      <c r="S2088" s="17">
        <f>[1]!s_val_ev(A2088,"",100000000)</f>
        <v>28.1717620714</v>
      </c>
      <c r="T2088" s="17">
        <f>[1]!share_freesharesmv(A2088,"",100000000)</f>
        <v>23.253866598600002</v>
      </c>
      <c r="U2088" s="17">
        <f>[1]!s_dq_amount_btin(A2088,E2088,100000000)</f>
        <v>2.4225234800000002</v>
      </c>
      <c r="V2088" s="17">
        <f>[1]!s_dq_turn(A2088,E2088)</f>
        <v>9.1822160277867386</v>
      </c>
      <c r="W2088" s="2">
        <f>[1]!s_pq_amount(A2088,"20260101","",100000000)</f>
        <v>80.800835739999997</v>
      </c>
      <c r="X2088" s="2">
        <f>[1]!s_pq_avgamount(A2088,"20260101","",100000000)</f>
        <v>0.74129207100917427</v>
      </c>
      <c r="Y2088" s="17">
        <f>[1]!s_ipo_dilutedpe(A2088)</f>
        <v>28.44</v>
      </c>
      <c r="Z2088" s="12">
        <f>[1]!s_ipo_collection_total(A2088,100000000)</f>
        <v>1.7836000000000001</v>
      </c>
      <c r="AA2088" s="2">
        <f>[1]!s_val_pe_ttm(A2088,E2088)</f>
        <v>-291.576416015625</v>
      </c>
      <c r="AB2088" s="5">
        <f>[1]!s_info_zjtxornot1(A2088,"")</f>
        <v>0</v>
      </c>
      <c r="AC2088" s="22" t="str">
        <f>[1]!s_info_nature1(A2088,"")</f>
        <v>民营企业</v>
      </c>
      <c r="AD2088" s="6" t="str">
        <f>[1]!s_info_city(A2088)</f>
        <v>佛山市</v>
      </c>
      <c r="AE2088" s="6" t="str">
        <f>[1]!s_info_province(A2088)</f>
        <v>广东省</v>
      </c>
      <c r="AF2088">
        <v>113.12271699999999</v>
      </c>
      <c r="AG2088">
        <v>23.028762</v>
      </c>
    </row>
    <row r="2089" spans="1:33" x14ac:dyDescent="0.3">
      <c r="A2089" s="12" t="s">
        <v>4692</v>
      </c>
      <c r="B2089" s="12" t="s">
        <v>4693</v>
      </c>
      <c r="C2089" s="16" t="str">
        <f>[1]!s_info_mkt(A2089)</f>
        <v>主板</v>
      </c>
      <c r="D2089" s="16" t="str">
        <f>[1]!s_ipo_listeddate(A2089)</f>
        <v>1992-11-17</v>
      </c>
      <c r="E2089" s="16" t="str">
        <f>[1]!lastradeday_s("000002","")</f>
        <v>2026-06-22</v>
      </c>
      <c r="F2089" s="16" t="str">
        <f>[1]!s_info_industry_csrc2023(A2089,"",3)</f>
        <v>综合</v>
      </c>
      <c r="G2089" s="16" t="str">
        <f>[1]!s_info_industry_csrc2023(A2089,"",1)</f>
        <v>综合</v>
      </c>
      <c r="H2089" s="16">
        <f>[1]!s_is(A2089,83,"FY","YTD","20251231",1,"",100000000)</f>
        <v>2.9896616699000003</v>
      </c>
      <c r="I2089" s="16">
        <f>[1]!s_is(A2089,83,"FY","YTD","20241231",1,"",100000000)</f>
        <v>3.4187027141000002</v>
      </c>
      <c r="J2089" s="16">
        <f t="shared" si="96"/>
        <v>-0.12549820211932294</v>
      </c>
      <c r="K2089" s="16">
        <f>[1]!s_is(A2089,61,"FY","YTD","20251231",1,"",100000000)</f>
        <v>0.18977882079999997</v>
      </c>
      <c r="L2089" s="16">
        <f>[1]!s_is(A2089,61,"FY","YTD","20241231",1,"",100000000)</f>
        <v>0.32077522609999998</v>
      </c>
      <c r="M2089" s="16">
        <f t="shared" si="97"/>
        <v>-0.40837444615863999</v>
      </c>
      <c r="N2089" s="16">
        <f>[1]!s_fa_roe(A2089,"20251231")</f>
        <v>1.2672000000000001</v>
      </c>
      <c r="O2089" s="16">
        <f>[1]!s_stmnote_rdexp(A2089,"20251231",1,10000)</f>
        <v>87.720690000000005</v>
      </c>
      <c r="P2089" s="20">
        <f t="shared" si="98"/>
        <v>2.9341343498220699E-3</v>
      </c>
      <c r="Q2089" s="16">
        <f>[1]!s_margin_tradingbalance(A2089,"",10000)</f>
        <v>25260.082200000001</v>
      </c>
      <c r="R2089" s="16">
        <f>[1]!s_margin_seclendingbalance(A2089,"",10000)</f>
        <v>26.454599999999999</v>
      </c>
      <c r="S2089" s="17">
        <f>[1]!s_val_ev(A2089,"",100000000)</f>
        <v>29.4584481477</v>
      </c>
      <c r="T2089" s="17">
        <f>[1]!share_freesharesmv(A2089,"",100000000)</f>
        <v>11.591839931099999</v>
      </c>
      <c r="U2089" s="17">
        <f>[1]!s_dq_amount_btin(A2089,E2089,100000000)</f>
        <v>0.32220790999999999</v>
      </c>
      <c r="V2089" s="17">
        <f>[1]!s_dq_turn(A2089,E2089)</f>
        <v>1.120710571869606</v>
      </c>
      <c r="W2089" s="2">
        <f>[1]!s_pq_amount(A2089,"20260101","",100000000)</f>
        <v>58.338213860000003</v>
      </c>
      <c r="X2089" s="2">
        <f>[1]!s_pq_avgamount(A2089,"20260101","",100000000)</f>
        <v>0.53034739872727277</v>
      </c>
      <c r="Y2089" s="17">
        <f>[1]!s_ipo_dilutedpe(A2089)</f>
        <v>0</v>
      </c>
      <c r="Z2089" s="12">
        <f>[1]!s_ipo_collection_total(A2089,100000000)</f>
        <v>0.3</v>
      </c>
      <c r="AA2089" s="2">
        <f>[1]!s_val_pe_ttm(A2089,E2089)</f>
        <v>482.6693115234375</v>
      </c>
      <c r="AB2089" s="5">
        <f>[1]!s_info_zjtxornot1(A2089,"")</f>
        <v>0</v>
      </c>
      <c r="AC2089" s="22" t="str">
        <f>[1]!s_info_nature1(A2089,"")</f>
        <v>外资企业</v>
      </c>
      <c r="AD2089" s="6" t="str">
        <f>[1]!s_info_city(A2089)</f>
        <v>上海市</v>
      </c>
      <c r="AE2089" s="6" t="str">
        <f>[1]!s_info_province(A2089)</f>
        <v>上海</v>
      </c>
      <c r="AF2089">
        <v>121.472644</v>
      </c>
      <c r="AG2089">
        <v>31.231705999999999</v>
      </c>
    </row>
    <row r="2090" spans="1:33" x14ac:dyDescent="0.3">
      <c r="A2090" s="12" t="s">
        <v>4694</v>
      </c>
      <c r="B2090" s="12" t="s">
        <v>4695</v>
      </c>
      <c r="C2090" s="16" t="str">
        <f>[1]!s_info_mkt(A2090)</f>
        <v>主板</v>
      </c>
      <c r="D2090" s="16" t="str">
        <f>[1]!s_ipo_listeddate(A2090)</f>
        <v>1996-06-14</v>
      </c>
      <c r="E2090" s="16" t="str">
        <f>[1]!lastradeday_s("000002","")</f>
        <v>2026-06-22</v>
      </c>
      <c r="F2090" s="16" t="str">
        <f>[1]!s_info_industry_csrc2023(A2090,"",3)</f>
        <v>水上运输业</v>
      </c>
      <c r="G2090" s="16" t="str">
        <f>[1]!s_info_industry_csrc2023(A2090,"",1)</f>
        <v>交通运输、仓储和邮政业</v>
      </c>
      <c r="H2090" s="16">
        <f>[1]!s_is(A2090,83,"FY","YTD","20251231",1,"",100000000)</f>
        <v>127.9168022952</v>
      </c>
      <c r="I2090" s="16">
        <f>[1]!s_is(A2090,83,"FY","YTD","20241231",1,"",100000000)</f>
        <v>120.6995709608</v>
      </c>
      <c r="J2090" s="16">
        <f t="shared" si="96"/>
        <v>5.9795004049715716E-2</v>
      </c>
      <c r="K2090" s="16">
        <f>[1]!s_is(A2090,61,"FY","YTD","20251231",1,"",100000000)</f>
        <v>9.8069808137999992</v>
      </c>
      <c r="L2090" s="16">
        <f>[1]!s_is(A2090,61,"FY","YTD","20241231",1,"",100000000)</f>
        <v>9.9362885582000011</v>
      </c>
      <c r="M2090" s="16">
        <f t="shared" si="97"/>
        <v>-1.3013686513088398E-2</v>
      </c>
      <c r="N2090" s="16">
        <f>[1]!s_fa_roe(A2090,"20251231")</f>
        <v>4.9664999999999999</v>
      </c>
      <c r="O2090" s="16">
        <f>[1]!s_stmnote_rdexp(A2090,"20251231",1,10000)</f>
        <v>9734.884970000001</v>
      </c>
      <c r="P2090" s="20">
        <f t="shared" si="98"/>
        <v>7.6103254578974858E-3</v>
      </c>
      <c r="Q2090" s="16">
        <f>[1]!s_margin_tradingbalance(A2090,"",10000)</f>
        <v>36646.919900000001</v>
      </c>
      <c r="R2090" s="16">
        <f>[1]!s_margin_seclendingbalance(A2090,"",10000)</f>
        <v>123.25490000000001</v>
      </c>
      <c r="S2090" s="17">
        <f>[1]!s_val_ev(A2090,"",100000000)</f>
        <v>121.83744369979999</v>
      </c>
      <c r="T2090" s="17">
        <f>[1]!share_freesharesmv(A2090,"",100000000)</f>
        <v>52.120958549899996</v>
      </c>
      <c r="U2090" s="17">
        <f>[1]!s_dq_amount_btin(A2090,E2090,100000000)</f>
        <v>0</v>
      </c>
      <c r="V2090" s="17">
        <f>[1]!s_dq_turn(A2090,E2090)</f>
        <v>0</v>
      </c>
      <c r="W2090" s="2">
        <f>[1]!s_pq_amount(A2090,"20260101","",100000000)</f>
        <v>113.4195545</v>
      </c>
      <c r="X2090" s="2">
        <f>[1]!s_pq_avgamount(A2090,"20260101","",100000000)</f>
        <v>1.1229658861386138</v>
      </c>
      <c r="Y2090" s="17">
        <f>[1]!s_ipo_dilutedpe(A2090)</f>
        <v>0</v>
      </c>
      <c r="Z2090" s="12">
        <f>[1]!s_ipo_collection_total(A2090,100000000)</f>
        <v>0</v>
      </c>
      <c r="AA2090" s="2">
        <f>[1]!s_val_pe_ttm(A2090,E2090)</f>
        <v>11.510036468505859</v>
      </c>
      <c r="AB2090" s="5">
        <f>[1]!s_info_zjtxornot1(A2090,"")</f>
        <v>0</v>
      </c>
      <c r="AC2090" s="22" t="str">
        <f>[1]!s_info_nature1(A2090,"")</f>
        <v>地方国有企业</v>
      </c>
      <c r="AD2090" s="6" t="str">
        <f>[1]!s_info_city(A2090)</f>
        <v>天津市</v>
      </c>
      <c r="AE2090" s="6" t="str">
        <f>[1]!s_info_province(A2090)</f>
        <v>天津</v>
      </c>
      <c r="AF2090">
        <v>117.19018199999999</v>
      </c>
      <c r="AG2090">
        <v>39.125596000000002</v>
      </c>
    </row>
    <row r="2091" spans="1:33" x14ac:dyDescent="0.3">
      <c r="A2091" s="12" t="s">
        <v>4696</v>
      </c>
      <c r="B2091" s="12" t="s">
        <v>4697</v>
      </c>
      <c r="C2091" s="16" t="str">
        <f>[1]!s_info_mkt(A2091)</f>
        <v>主板</v>
      </c>
      <c r="D2091" s="16" t="str">
        <f>[1]!s_ipo_listeddate(A2091)</f>
        <v>2011-05-20</v>
      </c>
      <c r="E2091" s="16" t="str">
        <f>[1]!lastradeday_s("000002","")</f>
        <v>2026-06-22</v>
      </c>
      <c r="F2091" s="16" t="str">
        <f>[1]!s_info_industry_csrc2023(A2091,"",3)</f>
        <v>医药制造业</v>
      </c>
      <c r="G2091" s="16" t="str">
        <f>[1]!s_info_industry_csrc2023(A2091,"",1)</f>
        <v>制造业</v>
      </c>
      <c r="H2091" s="16">
        <f>[1]!s_is(A2091,83,"FY","YTD","20251231",1,"",100000000)</f>
        <v>2.7481001396</v>
      </c>
      <c r="I2091" s="16">
        <f>[1]!s_is(A2091,83,"FY","YTD","20241231",1,"",100000000)</f>
        <v>3.6040501410000001</v>
      </c>
      <c r="J2091" s="16">
        <f t="shared" si="96"/>
        <v>-0.23749669619260716</v>
      </c>
      <c r="K2091" s="16">
        <f>[1]!s_is(A2091,61,"FY","YTD","20251231",1,"",100000000)</f>
        <v>-1.1628366234999998</v>
      </c>
      <c r="L2091" s="16">
        <f>[1]!s_is(A2091,61,"FY","YTD","20241231",1,"",100000000)</f>
        <v>-1.3731357200999998</v>
      </c>
      <c r="M2091" s="16">
        <f t="shared" si="97"/>
        <v>0.15315244773086581</v>
      </c>
      <c r="N2091" s="16">
        <f>[1]!s_fa_roe(A2091,"20251231")</f>
        <v>-6.1757</v>
      </c>
      <c r="O2091" s="16">
        <f>[1]!s_stmnote_rdexp(A2091,"20251231",1,10000)</f>
        <v>2660.6523200000001</v>
      </c>
      <c r="P2091" s="20">
        <f t="shared" si="98"/>
        <v>9.6817880893789829E-2</v>
      </c>
      <c r="Q2091" s="16">
        <f>[1]!s_margin_tradingbalance(A2091,"",10000)</f>
        <v>9043.3392999999996</v>
      </c>
      <c r="R2091" s="16">
        <f>[1]!s_margin_seclendingbalance(A2091,"",10000)</f>
        <v>35.484400000000001</v>
      </c>
      <c r="S2091" s="17">
        <f>[1]!s_val_ev(A2091,"",100000000)</f>
        <v>24.6081373578</v>
      </c>
      <c r="T2091" s="17">
        <f>[1]!share_freesharesmv(A2091,"",100000000)</f>
        <v>12.934161465299999</v>
      </c>
      <c r="U2091" s="17">
        <f>[1]!s_dq_amount_btin(A2091,E2091,100000000)</f>
        <v>0.18887788</v>
      </c>
      <c r="V2091" s="17">
        <f>[1]!s_dq_turn(A2091,E2091)</f>
        <v>1.2620787313221211</v>
      </c>
      <c r="W2091" s="2">
        <f>[1]!s_pq_amount(A2091,"20260101","",100000000)</f>
        <v>48.517043809999997</v>
      </c>
      <c r="X2091" s="2">
        <f>[1]!s_pq_avgamount(A2091,"20260101","",100000000)</f>
        <v>0.44511049366972477</v>
      </c>
      <c r="Y2091" s="17">
        <f>[1]!s_ipo_dilutedpe(A2091)</f>
        <v>35.19</v>
      </c>
      <c r="Z2091" s="12">
        <f>[1]!s_ipo_collection_total(A2091,100000000)</f>
        <v>5.1452</v>
      </c>
      <c r="AA2091" s="2">
        <f>[1]!s_val_pe_ttm(A2091,E2091)</f>
        <v>-18.411153793334961</v>
      </c>
      <c r="AB2091" s="5">
        <f>[1]!s_info_zjtxornot1(A2091,"")</f>
        <v>0</v>
      </c>
      <c r="AC2091" s="22" t="str">
        <f>[1]!s_info_nature1(A2091,"")</f>
        <v>民营企业</v>
      </c>
      <c r="AD2091" s="6" t="str">
        <f>[1]!s_info_city(A2091)</f>
        <v>淄博市</v>
      </c>
      <c r="AE2091" s="6" t="str">
        <f>[1]!s_info_province(A2091)</f>
        <v>山东省</v>
      </c>
      <c r="AF2091">
        <v>118.047648</v>
      </c>
      <c r="AG2091">
        <v>36.814939000000003</v>
      </c>
    </row>
    <row r="2092" spans="1:33" x14ac:dyDescent="0.3">
      <c r="A2092" s="12" t="s">
        <v>4698</v>
      </c>
      <c r="B2092" s="12" t="s">
        <v>4699</v>
      </c>
      <c r="C2092" s="16" t="str">
        <f>[1]!s_info_mkt(A2092)</f>
        <v>主板</v>
      </c>
      <c r="D2092" s="16" t="str">
        <f>[1]!s_ipo_listeddate(A2092)</f>
        <v>2021-01-29</v>
      </c>
      <c r="E2092" s="16" t="str">
        <f>[1]!lastradeday_s("000002","")</f>
        <v>2026-06-22</v>
      </c>
      <c r="F2092" s="16" t="str">
        <f>[1]!s_info_industry_csrc2023(A2092,"",3)</f>
        <v>纺织业</v>
      </c>
      <c r="G2092" s="16" t="str">
        <f>[1]!s_info_industry_csrc2023(A2092,"",1)</f>
        <v>制造业</v>
      </c>
      <c r="H2092" s="16">
        <f>[1]!s_is(A2092,83,"FY","YTD","20251231",1,"",100000000)</f>
        <v>15.945393111500001</v>
      </c>
      <c r="I2092" s="16">
        <f>[1]!s_is(A2092,83,"FY","YTD","20241231",1,"",100000000)</f>
        <v>15.7877213702</v>
      </c>
      <c r="J2092" s="16">
        <f t="shared" si="96"/>
        <v>9.986985303503948E-3</v>
      </c>
      <c r="K2092" s="16">
        <f>[1]!s_is(A2092,61,"FY","YTD","20251231",1,"",100000000)</f>
        <v>-0.54978192540000004</v>
      </c>
      <c r="L2092" s="16">
        <f>[1]!s_is(A2092,61,"FY","YTD","20241231",1,"",100000000)</f>
        <v>0.4418203403</v>
      </c>
      <c r="M2092" s="16">
        <f t="shared" si="97"/>
        <v>-2.2443563033487619</v>
      </c>
      <c r="N2092" s="16">
        <f>[1]!s_fa_roe(A2092,"20251231")</f>
        <v>-5.0038999999999998</v>
      </c>
      <c r="O2092" s="16">
        <f>[1]!s_stmnote_rdexp(A2092,"20251231",1,10000)</f>
        <v>6501.1231979999993</v>
      </c>
      <c r="P2092" s="20">
        <f t="shared" si="98"/>
        <v>4.0771169155505577E-2</v>
      </c>
      <c r="Q2092" s="16">
        <f>[1]!s_margin_tradingbalance(A2092,"",10000)</f>
        <v>0</v>
      </c>
      <c r="R2092" s="16">
        <f>[1]!s_margin_seclendingbalance(A2092,"",10000)</f>
        <v>0</v>
      </c>
      <c r="S2092" s="17">
        <f>[1]!s_val_ev(A2092,"",100000000)</f>
        <v>48.927999999999997</v>
      </c>
      <c r="T2092" s="17">
        <f>[1]!share_freesharesmv(A2092,"",100000000)</f>
        <v>12.724071564799997</v>
      </c>
      <c r="U2092" s="17">
        <f>[1]!s_dq_amount_btin(A2092,E2092,100000000)</f>
        <v>1.1554507599999999</v>
      </c>
      <c r="V2092" s="17">
        <f>[1]!s_dq_turn(A2092,E2092)</f>
        <v>2.361514090909091</v>
      </c>
      <c r="W2092" s="2">
        <f>[1]!s_pq_amount(A2092,"20260101","",100000000)</f>
        <v>110.23535554999999</v>
      </c>
      <c r="X2092" s="2">
        <f>[1]!s_pq_avgamount(A2092,"20260101","",100000000)</f>
        <v>1.0021395959090909</v>
      </c>
      <c r="Y2092" s="17">
        <f>[1]!s_ipo_dilutedpe(A2092)</f>
        <v>22.99</v>
      </c>
      <c r="Z2092" s="12">
        <f>[1]!s_ipo_collection_total(A2092,100000000)</f>
        <v>3.8559999999999999</v>
      </c>
      <c r="AA2092" s="2">
        <f>[1]!s_val_pe_ttm(A2092,E2092)</f>
        <v>-77.167251586914063</v>
      </c>
      <c r="AB2092" s="5">
        <f>[1]!s_info_zjtxornot1(A2092,"")</f>
        <v>0</v>
      </c>
      <c r="AC2092" s="22" t="str">
        <f>[1]!s_info_nature1(A2092,"")</f>
        <v>民营企业</v>
      </c>
      <c r="AD2092" s="6" t="str">
        <f>[1]!s_info_city(A2092)</f>
        <v>绍兴市</v>
      </c>
      <c r="AE2092" s="6" t="str">
        <f>[1]!s_info_province(A2092)</f>
        <v>浙江省</v>
      </c>
      <c r="AF2092">
        <v>120.582112</v>
      </c>
      <c r="AG2092">
        <v>29.997116999999999</v>
      </c>
    </row>
    <row r="2093" spans="1:33" x14ac:dyDescent="0.3">
      <c r="A2093" s="12" t="s">
        <v>4700</v>
      </c>
      <c r="B2093" s="12" t="s">
        <v>4701</v>
      </c>
      <c r="C2093" s="16" t="str">
        <f>[1]!s_info_mkt(A2093)</f>
        <v>主板</v>
      </c>
      <c r="D2093" s="16" t="str">
        <f>[1]!s_ipo_listeddate(A2093)</f>
        <v>1993-05-18</v>
      </c>
      <c r="E2093" s="16" t="str">
        <f>[1]!lastradeday_s("000002","")</f>
        <v>2026-06-22</v>
      </c>
      <c r="F2093" s="16" t="str">
        <f>[1]!s_info_industry_csrc2023(A2093,"",3)</f>
        <v>房地产业</v>
      </c>
      <c r="G2093" s="16" t="str">
        <f>[1]!s_info_industry_csrc2023(A2093,"",1)</f>
        <v>房地产业</v>
      </c>
      <c r="H2093" s="16">
        <f>[1]!s_is(A2093,83,"FY","YTD","20251231",1,"",100000000)</f>
        <v>144.56690982889998</v>
      </c>
      <c r="I2093" s="16">
        <f>[1]!s_is(A2093,83,"FY","YTD","20241231",1,"",100000000)</f>
        <v>94.322958565799993</v>
      </c>
      <c r="J2093" s="16">
        <f t="shared" si="96"/>
        <v>0.53267997555494029</v>
      </c>
      <c r="K2093" s="16">
        <f>[1]!s_is(A2093,61,"FY","YTD","20251231",1,"",100000000)</f>
        <v>2.8929793087999998</v>
      </c>
      <c r="L2093" s="16">
        <f>[1]!s_is(A2093,61,"FY","YTD","20241231",1,"",100000000)</f>
        <v>2.4271291585000001</v>
      </c>
      <c r="M2093" s="16">
        <f t="shared" si="97"/>
        <v>0.19193463548017428</v>
      </c>
      <c r="N2093" s="16">
        <f>[1]!s_fa_roe(A2093,"20251231")</f>
        <v>1.3796999999999999</v>
      </c>
      <c r="O2093" s="16">
        <f>[1]!s_stmnote_rdexp(A2093,"20251231",1,10000)</f>
        <v>355.80993999999998</v>
      </c>
      <c r="P2093" s="20">
        <f t="shared" si="98"/>
        <v>2.4612128765919781E-4</v>
      </c>
      <c r="Q2093" s="16">
        <f>[1]!s_margin_tradingbalance(A2093,"",10000)</f>
        <v>45789.4997</v>
      </c>
      <c r="R2093" s="16">
        <f>[1]!s_margin_seclendingbalance(A2093,"",10000)</f>
        <v>230.40880000000001</v>
      </c>
      <c r="S2093" s="17">
        <f>[1]!s_val_ev(A2093,"",100000000)</f>
        <v>89.661127494400006</v>
      </c>
      <c r="T2093" s="17">
        <f>[1]!share_freesharesmv(A2093,"",100000000)</f>
        <v>42.202086254999998</v>
      </c>
      <c r="U2093" s="17">
        <f>[1]!s_dq_amount_btin(A2093,E2093,100000000)</f>
        <v>0.67778872999999995</v>
      </c>
      <c r="V2093" s="17">
        <f>[1]!s_dq_turn(A2093,E2093)</f>
        <v>0.76682511921673324</v>
      </c>
      <c r="W2093" s="2">
        <f>[1]!s_pq_amount(A2093,"20260101","",100000000)</f>
        <v>261.14503022000002</v>
      </c>
      <c r="X2093" s="2">
        <f>[1]!s_pq_avgamount(A2093,"20260101","",100000000)</f>
        <v>2.3740457292727273</v>
      </c>
      <c r="Y2093" s="17">
        <f>[1]!s_ipo_dilutedpe(A2093)</f>
        <v>0</v>
      </c>
      <c r="Z2093" s="12">
        <f>[1]!s_ipo_collection_total(A2093,100000000)</f>
        <v>0.57740400000000003</v>
      </c>
      <c r="AA2093" s="2">
        <f>[1]!s_val_pe_ttm(A2093,E2093)</f>
        <v>32.845836639404297</v>
      </c>
      <c r="AB2093" s="5">
        <f>[1]!s_info_zjtxornot1(A2093,"")</f>
        <v>0</v>
      </c>
      <c r="AC2093" s="22" t="str">
        <f>[1]!s_info_nature1(A2093,"")</f>
        <v>地方国有企业</v>
      </c>
      <c r="AD2093" s="6" t="str">
        <f>[1]!s_info_city(A2093)</f>
        <v>上海市</v>
      </c>
      <c r="AE2093" s="6" t="str">
        <f>[1]!s_info_province(A2093)</f>
        <v>上海</v>
      </c>
      <c r="AF2093">
        <v>121.472644</v>
      </c>
      <c r="AG2093">
        <v>31.231705999999999</v>
      </c>
    </row>
    <row r="2094" spans="1:33" x14ac:dyDescent="0.3">
      <c r="A2094" s="12" t="s">
        <v>4702</v>
      </c>
      <c r="B2094" s="12" t="s">
        <v>4703</v>
      </c>
      <c r="C2094" s="16" t="str">
        <f>[1]!s_info_mkt(A2094)</f>
        <v>主板</v>
      </c>
      <c r="D2094" s="16" t="str">
        <f>[1]!s_ipo_listeddate(A2094)</f>
        <v>2010-12-17</v>
      </c>
      <c r="E2094" s="16" t="str">
        <f>[1]!lastradeday_s("000002","")</f>
        <v>2026-06-22</v>
      </c>
      <c r="F2094" s="16" t="str">
        <f>[1]!s_info_industry_csrc2023(A2094,"",3)</f>
        <v>卫生</v>
      </c>
      <c r="G2094" s="16" t="str">
        <f>[1]!s_info_industry_csrc2023(A2094,"",1)</f>
        <v>卫生和社会工作</v>
      </c>
      <c r="H2094" s="16">
        <f>[1]!s_is(A2094,83,"FY","YTD","20251231",1,"",100000000)</f>
        <v>8.8518118003000001</v>
      </c>
      <c r="I2094" s="16">
        <f>[1]!s_is(A2094,83,"FY","YTD","20241231",1,"",100000000)</f>
        <v>8.9284227165000001</v>
      </c>
      <c r="J2094" s="16">
        <f t="shared" si="96"/>
        <v>-8.5805655301715023E-3</v>
      </c>
      <c r="K2094" s="16">
        <f>[1]!s_is(A2094,61,"FY","YTD","20251231",1,"",100000000)</f>
        <v>-0.19497356960000001</v>
      </c>
      <c r="L2094" s="16">
        <f>[1]!s_is(A2094,61,"FY","YTD","20241231",1,"",100000000)</f>
        <v>-1.7465343506</v>
      </c>
      <c r="M2094" s="16">
        <f t="shared" si="97"/>
        <v>0.88836545382974053</v>
      </c>
      <c r="N2094" s="16">
        <f>[1]!s_fa_roe(A2094,"20251231")</f>
        <v>-18.703600000000002</v>
      </c>
      <c r="O2094" s="16">
        <f>[1]!s_stmnote_rdexp(A2094,"20251231",1,10000)</f>
        <v>412.81029999999998</v>
      </c>
      <c r="P2094" s="20">
        <f t="shared" si="98"/>
        <v>4.6635684232013306E-3</v>
      </c>
      <c r="Q2094" s="16">
        <f>[1]!s_margin_tradingbalance(A2094,"",10000)</f>
        <v>51319.8073</v>
      </c>
      <c r="R2094" s="16">
        <f>[1]!s_margin_seclendingbalance(A2094,"",10000)</f>
        <v>177.65</v>
      </c>
      <c r="S2094" s="17">
        <f>[1]!s_val_ev(A2094,"",100000000)</f>
        <v>17.882005617800001</v>
      </c>
      <c r="T2094" s="17">
        <f>[1]!share_freesharesmv(A2094,"",100000000)</f>
        <v>13.240821350199999</v>
      </c>
      <c r="U2094" s="17">
        <f>[1]!s_dq_amount_btin(A2094,E2094,100000000)</f>
        <v>0.55817397000000002</v>
      </c>
      <c r="V2094" s="17">
        <f>[1]!s_dq_turn(A2094,E2094)</f>
        <v>3.2516799547638091</v>
      </c>
      <c r="W2094" s="2">
        <f>[1]!s_pq_amount(A2094,"20260101","",100000000)</f>
        <v>97.425586089999996</v>
      </c>
      <c r="X2094" s="2">
        <f>[1]!s_pq_avgamount(A2094,"20260101","",100000000)</f>
        <v>0.88568714627272727</v>
      </c>
      <c r="Y2094" s="17">
        <f>[1]!s_ipo_dilutedpe(A2094)</f>
        <v>78.25</v>
      </c>
      <c r="Z2094" s="12">
        <f>[1]!s_ipo_collection_total(A2094,100000000)</f>
        <v>3.4306800000000002</v>
      </c>
      <c r="AA2094" s="2">
        <f>[1]!s_val_pe_ttm(A2094,E2094)</f>
        <v>-74.79998779296875</v>
      </c>
      <c r="AB2094" s="5">
        <f>[1]!s_info_zjtxornot1(A2094,"")</f>
        <v>0</v>
      </c>
      <c r="AC2094" s="22" t="str">
        <f>[1]!s_info_nature1(A2094,"")</f>
        <v>民营企业</v>
      </c>
      <c r="AD2094" s="6" t="str">
        <f>[1]!s_info_city(A2094)</f>
        <v>乌鲁木齐市</v>
      </c>
      <c r="AE2094" s="6" t="str">
        <f>[1]!s_info_province(A2094)</f>
        <v>新疆维吾尔自治区</v>
      </c>
      <c r="AF2094">
        <v>87.617733000000001</v>
      </c>
      <c r="AG2094">
        <v>43.792817999999997</v>
      </c>
    </row>
    <row r="2095" spans="1:33" x14ac:dyDescent="0.3">
      <c r="A2095" s="12" t="s">
        <v>4704</v>
      </c>
      <c r="B2095" s="12" t="s">
        <v>4705</v>
      </c>
      <c r="C2095" s="16" t="str">
        <f>[1]!s_info_mkt(A2095)</f>
        <v>创业板</v>
      </c>
      <c r="D2095" s="16" t="str">
        <f>[1]!s_ipo_listeddate(A2095)</f>
        <v>2017-06-13</v>
      </c>
      <c r="E2095" s="16" t="str">
        <f>[1]!lastradeday_s("000002","")</f>
        <v>2026-06-22</v>
      </c>
      <c r="F2095" s="16" t="str">
        <f>[1]!s_info_industry_csrc2023(A2095,"",3)</f>
        <v>化学原料和化学制品制造业</v>
      </c>
      <c r="G2095" s="16" t="str">
        <f>[1]!s_info_industry_csrc2023(A2095,"",1)</f>
        <v>制造业</v>
      </c>
      <c r="H2095" s="16">
        <f>[1]!s_is(A2095,83,"FY","YTD","20251231",1,"",100000000)</f>
        <v>5.1861001506999997</v>
      </c>
      <c r="I2095" s="16">
        <f>[1]!s_is(A2095,83,"FY","YTD","20241231",1,"",100000000)</f>
        <v>5.1847893148000006</v>
      </c>
      <c r="J2095" s="16">
        <f t="shared" si="96"/>
        <v>2.5282336859033805E-4</v>
      </c>
      <c r="K2095" s="16">
        <f>[1]!s_is(A2095,61,"FY","YTD","20251231",1,"",100000000)</f>
        <v>-2.1828573295</v>
      </c>
      <c r="L2095" s="16">
        <f>[1]!s_is(A2095,61,"FY","YTD","20241231",1,"",100000000)</f>
        <v>-1.3978274844</v>
      </c>
      <c r="M2095" s="16">
        <f t="shared" si="97"/>
        <v>-0.56160710378145429</v>
      </c>
      <c r="N2095" s="16">
        <f>[1]!s_fa_roe(A2095,"20251231")</f>
        <v>-53.06</v>
      </c>
      <c r="O2095" s="16">
        <f>[1]!s_stmnote_rdexp(A2095,"20251231",1,10000)</f>
        <v>2930.3173360000001</v>
      </c>
      <c r="P2095" s="20">
        <f t="shared" si="98"/>
        <v>5.6503292471212253E-2</v>
      </c>
      <c r="Q2095" s="16">
        <f>[1]!s_margin_tradingbalance(A2095,"",10000)</f>
        <v>0</v>
      </c>
      <c r="R2095" s="16">
        <f>[1]!s_margin_seclendingbalance(A2095,"",10000)</f>
        <v>0</v>
      </c>
      <c r="S2095" s="17">
        <f>[1]!s_val_ev(A2095,"",100000000)</f>
        <v>22.494991540000001</v>
      </c>
      <c r="T2095" s="17">
        <f>[1]!share_freesharesmv(A2095,"",100000000)</f>
        <v>17.350315528000003</v>
      </c>
      <c r="U2095" s="17">
        <f>[1]!s_dq_amount_btin(A2095,E2095,100000000)</f>
        <v>0</v>
      </c>
      <c r="V2095" s="17">
        <f>[1]!s_dq_turn(A2095,E2095)</f>
        <v>0</v>
      </c>
      <c r="W2095" s="2">
        <f>[1]!s_pq_amount(A2095,"20260101","",100000000)</f>
        <v>107.08969779</v>
      </c>
      <c r="X2095" s="2">
        <f>[1]!s_pq_avgamount(A2095,"20260101","",100000000)</f>
        <v>1.0102801678301887</v>
      </c>
      <c r="Y2095" s="17">
        <f>[1]!s_ipo_dilutedpe(A2095)</f>
        <v>22.95</v>
      </c>
      <c r="Z2095" s="12">
        <f>[1]!s_ipo_collection_total(A2095,100000000)</f>
        <v>1.9247000000000001</v>
      </c>
      <c r="AA2095" s="2">
        <f>[1]!s_val_pe_ttm(A2095,E2095)</f>
        <v>-10.763306617736816</v>
      </c>
      <c r="AB2095" s="5">
        <f>[1]!s_info_zjtxornot1(A2095,"")</f>
        <v>1</v>
      </c>
      <c r="AC2095" s="22" t="str">
        <f>[1]!s_info_nature1(A2095,"")</f>
        <v>民营企业</v>
      </c>
      <c r="AD2095" s="6" t="str">
        <f>[1]!s_info_city(A2095)</f>
        <v>株洲市</v>
      </c>
      <c r="AE2095" s="6" t="str">
        <f>[1]!s_info_province(A2095)</f>
        <v>湖南省</v>
      </c>
      <c r="AF2095">
        <v>113.151737</v>
      </c>
      <c r="AG2095">
        <v>27.835806000000002</v>
      </c>
    </row>
    <row r="2096" spans="1:33" x14ac:dyDescent="0.3">
      <c r="A2096" s="12" t="s">
        <v>4706</v>
      </c>
      <c r="B2096" s="12" t="s">
        <v>4707</v>
      </c>
      <c r="C2096" s="16" t="str">
        <f>[1]!s_info_mkt(A2096)</f>
        <v>创业板</v>
      </c>
      <c r="D2096" s="16" t="str">
        <f>[1]!s_ipo_listeddate(A2096)</f>
        <v>2011-01-07</v>
      </c>
      <c r="E2096" s="16" t="str">
        <f>[1]!lastradeday_s("000002","")</f>
        <v>2026-06-22</v>
      </c>
      <c r="F2096" s="16" t="str">
        <f>[1]!s_info_industry_csrc2023(A2096,"",3)</f>
        <v>专用设备制造业</v>
      </c>
      <c r="G2096" s="16" t="str">
        <f>[1]!s_info_industry_csrc2023(A2096,"",1)</f>
        <v>制造业</v>
      </c>
      <c r="H2096" s="16">
        <f>[1]!s_is(A2096,83,"FY","YTD","20251231",1,"",100000000)</f>
        <v>6.3828099360000001</v>
      </c>
      <c r="I2096" s="16">
        <f>[1]!s_is(A2096,83,"FY","YTD","20241231",1,"",100000000)</f>
        <v>6.6491751677000002</v>
      </c>
      <c r="J2096" s="16">
        <f t="shared" si="96"/>
        <v>-4.0059890886005589E-2</v>
      </c>
      <c r="K2096" s="16">
        <f>[1]!s_is(A2096,61,"FY","YTD","20251231",1,"",100000000)</f>
        <v>0.43132104560000001</v>
      </c>
      <c r="L2096" s="16">
        <f>[1]!s_is(A2096,61,"FY","YTD","20241231",1,"",100000000)</f>
        <v>-3.1856792</v>
      </c>
      <c r="M2096" s="16">
        <f t="shared" si="97"/>
        <v>1.1353937476190321</v>
      </c>
      <c r="N2096" s="16">
        <f>[1]!s_fa_roe(A2096,"20251231")</f>
        <v>3.5857000000000001</v>
      </c>
      <c r="O2096" s="16">
        <f>[1]!s_stmnote_rdexp(A2096,"20251231",1,10000)</f>
        <v>6339.3373879999999</v>
      </c>
      <c r="P2096" s="20">
        <f t="shared" si="98"/>
        <v>9.931891207108004E-2</v>
      </c>
      <c r="Q2096" s="16">
        <f>[1]!s_margin_tradingbalance(A2096,"",10000)</f>
        <v>0</v>
      </c>
      <c r="R2096" s="16">
        <f>[1]!s_margin_seclendingbalance(A2096,"",10000)</f>
        <v>0</v>
      </c>
      <c r="S2096" s="17">
        <f>[1]!s_val_ev(A2096,"",100000000)</f>
        <v>126.35216759039999</v>
      </c>
      <c r="T2096" s="17">
        <f>[1]!share_freesharesmv(A2096,"",100000000)</f>
        <v>64.013221286399997</v>
      </c>
      <c r="U2096" s="17">
        <f>[1]!s_dq_amount_btin(A2096,E2096,100000000)</f>
        <v>5.1791249300000004</v>
      </c>
      <c r="V2096" s="17">
        <f>[1]!s_dq_turn(A2096,E2096)</f>
        <v>6.9665345267712828</v>
      </c>
      <c r="W2096" s="2">
        <f>[1]!s_pq_amount(A2096,"20260101","",100000000)</f>
        <v>132.46123155000001</v>
      </c>
      <c r="X2096" s="2">
        <f>[1]!s_pq_avgamount(A2096,"20260101","",100000000)</f>
        <v>1.2152406564220184</v>
      </c>
      <c r="Y2096" s="17">
        <f>[1]!s_ipo_dilutedpe(A2096)</f>
        <v>150.82</v>
      </c>
      <c r="Z2096" s="12">
        <f>[1]!s_ipo_collection_total(A2096,100000000)</f>
        <v>7.4178800000000003</v>
      </c>
      <c r="AA2096" s="2">
        <f>[1]!s_val_pe_ttm(A2096,E2096)</f>
        <v>89.141632080078125</v>
      </c>
      <c r="AB2096" s="5">
        <f>[1]!s_info_zjtxornot1(A2096,"")</f>
        <v>1</v>
      </c>
      <c r="AC2096" s="22" t="str">
        <f>[1]!s_info_nature1(A2096,"")</f>
        <v>地方国有企业</v>
      </c>
      <c r="AD2096" s="6" t="str">
        <f>[1]!s_info_city(A2096)</f>
        <v>乌鲁木齐市</v>
      </c>
      <c r="AE2096" s="6" t="str">
        <f>[1]!s_info_province(A2096)</f>
        <v>新疆维吾尔自治区</v>
      </c>
      <c r="AF2096">
        <v>87.617733000000001</v>
      </c>
      <c r="AG2096">
        <v>43.792817999999997</v>
      </c>
    </row>
    <row r="2097" spans="1:33" x14ac:dyDescent="0.3">
      <c r="A2097" s="12" t="s">
        <v>4708</v>
      </c>
      <c r="B2097" s="12" t="s">
        <v>4709</v>
      </c>
      <c r="C2097" s="16" t="str">
        <f>[1]!s_info_mkt(A2097)</f>
        <v>创业板</v>
      </c>
      <c r="D2097" s="16" t="str">
        <f>[1]!s_ipo_listeddate(A2097)</f>
        <v>2011-09-16</v>
      </c>
      <c r="E2097" s="16" t="str">
        <f>[1]!lastradeday_s("000002","")</f>
        <v>2026-06-22</v>
      </c>
      <c r="F2097" s="16" t="str">
        <f>[1]!s_info_industry_csrc2023(A2097,"",3)</f>
        <v>软件和信息技术服务业</v>
      </c>
      <c r="G2097" s="16" t="str">
        <f>[1]!s_info_industry_csrc2023(A2097,"",1)</f>
        <v>信息传输、软件和信息技术服务业</v>
      </c>
      <c r="H2097" s="16">
        <f>[1]!s_is(A2097,83,"FY","YTD","20251231",1,"",100000000)</f>
        <v>1.1677400458</v>
      </c>
      <c r="I2097" s="16">
        <f>[1]!s_is(A2097,83,"FY","YTD","20241231",1,"",100000000)</f>
        <v>1.4915441484</v>
      </c>
      <c r="J2097" s="16">
        <f t="shared" si="96"/>
        <v>-0.21709320702799795</v>
      </c>
      <c r="K2097" s="16">
        <f>[1]!s_is(A2097,61,"FY","YTD","20251231",1,"",100000000)</f>
        <v>-0.34728186049999998</v>
      </c>
      <c r="L2097" s="16">
        <f>[1]!s_is(A2097,61,"FY","YTD","20241231",1,"",100000000)</f>
        <v>-0.58054336780000004</v>
      </c>
      <c r="M2097" s="16">
        <f t="shared" si="97"/>
        <v>0.40179859117839367</v>
      </c>
      <c r="N2097" s="16">
        <f>[1]!s_fa_roe(A2097,"20251231")</f>
        <v>-174.48220000000001</v>
      </c>
      <c r="O2097" s="16">
        <f>[1]!s_stmnote_rdexp(A2097,"20251231",1,10000)</f>
        <v>1904.1325629999999</v>
      </c>
      <c r="P2097" s="20">
        <f t="shared" si="98"/>
        <v>0.16306133970900255</v>
      </c>
      <c r="Q2097" s="16">
        <f>[1]!s_margin_tradingbalance(A2097,"",10000)</f>
        <v>0</v>
      </c>
      <c r="R2097" s="16">
        <f>[1]!s_margin_seclendingbalance(A2097,"",10000)</f>
        <v>0</v>
      </c>
      <c r="S2097" s="17">
        <f>[1]!s_val_ev(A2097,"",100000000)</f>
        <v>37.312261058800004</v>
      </c>
      <c r="T2097" s="17">
        <f>[1]!share_freesharesmv(A2097,"",100000000)</f>
        <v>30.338059439200002</v>
      </c>
      <c r="U2097" s="17">
        <f>[1]!s_dq_amount_btin(A2097,E2097,100000000)</f>
        <v>2.7463118</v>
      </c>
      <c r="V2097" s="17">
        <f>[1]!s_dq_turn(A2097,E2097)</f>
        <v>8.4618105619537882</v>
      </c>
      <c r="W2097" s="2">
        <f>[1]!s_pq_amount(A2097,"20260101","",100000000)</f>
        <v>324.80599338000002</v>
      </c>
      <c r="X2097" s="2">
        <f>[1]!s_pq_avgamount(A2097,"20260101","",100000000)</f>
        <v>2.952781758</v>
      </c>
      <c r="Y2097" s="17">
        <f>[1]!s_ipo_dilutedpe(A2097)</f>
        <v>50</v>
      </c>
      <c r="Z2097" s="12">
        <f>[1]!s_ipo_collection_total(A2097,100000000)</f>
        <v>4.29</v>
      </c>
      <c r="AA2097" s="2">
        <f>[1]!s_val_pe_ttm(A2097,E2097)</f>
        <v>-91.800041198730469</v>
      </c>
      <c r="AB2097" s="5">
        <f>[1]!s_info_zjtxornot1(A2097,"")</f>
        <v>1</v>
      </c>
      <c r="AC2097" s="22" t="str">
        <f>[1]!s_info_nature1(A2097,"")</f>
        <v>民营企业</v>
      </c>
      <c r="AD2097" s="6" t="str">
        <f>[1]!s_info_city(A2097)</f>
        <v>深圳市</v>
      </c>
      <c r="AE2097" s="6" t="str">
        <f>[1]!s_info_province(A2097)</f>
        <v>广东省</v>
      </c>
      <c r="AF2097">
        <v>114.085947</v>
      </c>
      <c r="AG2097">
        <v>22.547000000000001</v>
      </c>
    </row>
    <row r="2098" spans="1:33" x14ac:dyDescent="0.3">
      <c r="A2098" s="12" t="s">
        <v>4710</v>
      </c>
      <c r="B2098" s="12" t="s">
        <v>4711</v>
      </c>
      <c r="C2098" s="16" t="str">
        <f>[1]!s_info_mkt(A2098)</f>
        <v>主板</v>
      </c>
      <c r="D2098" s="16" t="str">
        <f>[1]!s_ipo_listeddate(A2098)</f>
        <v>1997-06-06</v>
      </c>
      <c r="E2098" s="16" t="str">
        <f>[1]!lastradeday_s("000002","")</f>
        <v>2026-06-22</v>
      </c>
      <c r="F2098" s="16" t="str">
        <f>[1]!s_info_industry_csrc2023(A2098,"",3)</f>
        <v>金属制品业</v>
      </c>
      <c r="G2098" s="16" t="str">
        <f>[1]!s_info_industry_csrc2023(A2098,"",1)</f>
        <v>制造业</v>
      </c>
      <c r="H2098" s="16">
        <f>[1]!s_is(A2098,83,"FY","YTD","20251231",1,"",100000000)</f>
        <v>370.2235350597</v>
      </c>
      <c r="I2098" s="16">
        <f>[1]!s_is(A2098,83,"FY","YTD","20241231",1,"",100000000)</f>
        <v>361.94132288440005</v>
      </c>
      <c r="J2098" s="16">
        <f t="shared" si="96"/>
        <v>2.2882748256808361E-2</v>
      </c>
      <c r="K2098" s="16">
        <f>[1]!s_is(A2098,61,"FY","YTD","20251231",1,"",100000000)</f>
        <v>9.4716323254999999</v>
      </c>
      <c r="L2098" s="16">
        <f>[1]!s_is(A2098,61,"FY","YTD","20241231",1,"",100000000)</f>
        <v>1.6744204975000001</v>
      </c>
      <c r="M2098" s="16">
        <f t="shared" si="97"/>
        <v>4.6566629109245001</v>
      </c>
      <c r="N2098" s="16">
        <f>[1]!s_fa_roe(A2098,"20251231")</f>
        <v>3.6581999999999999</v>
      </c>
      <c r="O2098" s="16">
        <f>[1]!s_stmnote_rdexp(A2098,"20251231",1,10000)</f>
        <v>36094.094280999998</v>
      </c>
      <c r="P2098" s="20">
        <f t="shared" si="98"/>
        <v>9.7492706062513503E-3</v>
      </c>
      <c r="Q2098" s="16">
        <f>[1]!s_margin_tradingbalance(A2098,"",10000)</f>
        <v>78591.960200000001</v>
      </c>
      <c r="R2098" s="16">
        <f>[1]!s_margin_seclendingbalance(A2098,"",10000)</f>
        <v>590.4864</v>
      </c>
      <c r="S2098" s="17">
        <f>[1]!s_val_ev(A2098,"",100000000)</f>
        <v>164.07574659899998</v>
      </c>
      <c r="T2098" s="17">
        <f>[1]!share_freesharesmv(A2098,"",100000000)</f>
        <v>96.243281771399992</v>
      </c>
      <c r="U2098" s="17">
        <f>[1]!s_dq_amount_btin(A2098,E2098,100000000)</f>
        <v>2.8652039500000002</v>
      </c>
      <c r="V2098" s="17">
        <f>[1]!s_dq_turn(A2098,E2098)</f>
        <v>1.8224366355507902</v>
      </c>
      <c r="W2098" s="2">
        <f>[1]!s_pq_amount(A2098,"20260101","",100000000)</f>
        <v>372.93406285999998</v>
      </c>
      <c r="X2098" s="2">
        <f>[1]!s_pq_avgamount(A2098,"20260101","",100000000)</f>
        <v>3.3903096623636366</v>
      </c>
      <c r="Y2098" s="17">
        <f>[1]!s_ipo_dilutedpe(A2098)</f>
        <v>0</v>
      </c>
      <c r="Z2098" s="12">
        <f>[1]!s_ipo_collection_total(A2098,100000000)</f>
        <v>7.84</v>
      </c>
      <c r="AA2098" s="2">
        <f>[1]!s_val_pe_ttm(A2098,E2098)</f>
        <v>16.28748893737793</v>
      </c>
      <c r="AB2098" s="5">
        <f>[1]!s_info_zjtxornot1(A2098,"")</f>
        <v>1</v>
      </c>
      <c r="AC2098" s="22" t="str">
        <f>[1]!s_info_nature1(A2098,"")</f>
        <v>中央国有企业</v>
      </c>
      <c r="AD2098" s="6" t="str">
        <f>[1]!s_info_city(A2098)</f>
        <v>武安市</v>
      </c>
      <c r="AE2098" s="6" t="str">
        <f>[1]!s_info_province(A2098)</f>
        <v>河北省</v>
      </c>
      <c r="AF2098">
        <v>114.058334</v>
      </c>
      <c r="AG2098">
        <v>36.748995000000001</v>
      </c>
    </row>
    <row r="2099" spans="1:33" x14ac:dyDescent="0.3">
      <c r="A2099" s="12" t="s">
        <v>4712</v>
      </c>
      <c r="B2099" s="12" t="s">
        <v>4713</v>
      </c>
      <c r="C2099" s="16" t="str">
        <f>[1]!s_info_mkt(A2099)</f>
        <v>主板</v>
      </c>
      <c r="D2099" s="16" t="str">
        <f>[1]!s_ipo_listeddate(A2099)</f>
        <v>2008-08-11</v>
      </c>
      <c r="E2099" s="16" t="str">
        <f>[1]!lastradeday_s("000002","")</f>
        <v>2026-06-22</v>
      </c>
      <c r="F2099" s="16" t="str">
        <f>[1]!s_info_industry_csrc2023(A2099,"",3)</f>
        <v>软件和信息技术服务业</v>
      </c>
      <c r="G2099" s="16" t="str">
        <f>[1]!s_info_industry_csrc2023(A2099,"",1)</f>
        <v>信息传输、软件和信息技术服务业</v>
      </c>
      <c r="H2099" s="16">
        <f>[1]!s_is(A2099,83,"FY","YTD","20251231",1,"",100000000)</f>
        <v>22.679900218299998</v>
      </c>
      <c r="I2099" s="16">
        <f>[1]!s_is(A2099,83,"FY","YTD","20241231",1,"",100000000)</f>
        <v>24.6727313154</v>
      </c>
      <c r="J2099" s="16">
        <f t="shared" si="96"/>
        <v>-8.0770591290642124E-2</v>
      </c>
      <c r="K2099" s="16">
        <f>[1]!s_is(A2099,61,"FY","YTD","20251231",1,"",100000000)</f>
        <v>0.57645196600000004</v>
      </c>
      <c r="L2099" s="16">
        <f>[1]!s_is(A2099,61,"FY","YTD","20241231",1,"",100000000)</f>
        <v>1.5815056389</v>
      </c>
      <c r="M2099" s="16">
        <f t="shared" si="97"/>
        <v>-0.63550432459985073</v>
      </c>
      <c r="N2099" s="16">
        <f>[1]!s_fa_roe(A2099,"20251231")</f>
        <v>1.0203</v>
      </c>
      <c r="O2099" s="16">
        <f>[1]!s_stmnote_rdexp(A2099,"20251231",1,10000)</f>
        <v>39648.611322000004</v>
      </c>
      <c r="P2099" s="20">
        <f t="shared" si="98"/>
        <v>0.17481827935913166</v>
      </c>
      <c r="Q2099" s="16">
        <f>[1]!s_margin_tradingbalance(A2099,"",10000)</f>
        <v>81097.559299999994</v>
      </c>
      <c r="R2099" s="16">
        <f>[1]!s_margin_seclendingbalance(A2099,"",10000)</f>
        <v>167.4974</v>
      </c>
      <c r="S2099" s="17">
        <f>[1]!s_val_ev(A2099,"",100000000)</f>
        <v>113.2306715137</v>
      </c>
      <c r="T2099" s="17">
        <f>[1]!share_freesharesmv(A2099,"",100000000)</f>
        <v>71.8846793652</v>
      </c>
      <c r="U2099" s="17">
        <f>[1]!s_dq_amount_btin(A2099,E2099,100000000)</f>
        <v>1.51668746</v>
      </c>
      <c r="V2099" s="17">
        <f>[1]!s_dq_turn(A2099,E2099)</f>
        <v>1.3763594555226986</v>
      </c>
      <c r="W2099" s="2">
        <f>[1]!s_pq_amount(A2099,"20260101","",100000000)</f>
        <v>361.45250099999998</v>
      </c>
      <c r="X2099" s="2">
        <f>[1]!s_pq_avgamount(A2099,"20260101","",100000000)</f>
        <v>3.2859318272727274</v>
      </c>
      <c r="Y2099" s="17">
        <f>[1]!s_ipo_dilutedpe(A2099)</f>
        <v>24.24</v>
      </c>
      <c r="Z2099" s="12">
        <f>[1]!s_ipo_collection_total(A2099,100000000)</f>
        <v>2.0604</v>
      </c>
      <c r="AA2099" s="2">
        <f>[1]!s_val_pe_ttm(A2099,E2099)</f>
        <v>310.12582397460938</v>
      </c>
      <c r="AB2099" s="5">
        <f>[1]!s_info_zjtxornot1(A2099,"")</f>
        <v>0</v>
      </c>
      <c r="AC2099" s="22" t="str">
        <f>[1]!s_info_nature1(A2099,"")</f>
        <v>中央国有企业</v>
      </c>
      <c r="AD2099" s="6" t="str">
        <f>[1]!s_info_city(A2099)</f>
        <v>成都市</v>
      </c>
      <c r="AE2099" s="6" t="str">
        <f>[1]!s_info_province(A2099)</f>
        <v>四川省</v>
      </c>
      <c r="AF2099">
        <v>104.065735</v>
      </c>
      <c r="AG2099">
        <v>30.659462000000001</v>
      </c>
    </row>
    <row r="2100" spans="1:33" x14ac:dyDescent="0.3">
      <c r="A2100" s="12" t="s">
        <v>4714</v>
      </c>
      <c r="B2100" s="12" t="s">
        <v>4715</v>
      </c>
      <c r="C2100" s="16" t="str">
        <f>[1]!s_info_mkt(A2100)</f>
        <v>主板</v>
      </c>
      <c r="D2100" s="16" t="str">
        <f>[1]!s_ipo_listeddate(A2100)</f>
        <v>2010-12-07</v>
      </c>
      <c r="E2100" s="16" t="str">
        <f>[1]!lastradeday_s("000002","")</f>
        <v>2026-06-22</v>
      </c>
      <c r="F2100" s="16" t="str">
        <f>[1]!s_info_industry_csrc2023(A2100,"",3)</f>
        <v>电气机械和器材制造业</v>
      </c>
      <c r="G2100" s="16" t="str">
        <f>[1]!s_info_industry_csrc2023(A2100,"",1)</f>
        <v>制造业</v>
      </c>
      <c r="H2100" s="16">
        <f>[1]!s_is(A2100,83,"FY","YTD","20251231",1,"",100000000)</f>
        <v>52.702596706199998</v>
      </c>
      <c r="I2100" s="16">
        <f>[1]!s_is(A2100,83,"FY","YTD","20241231",1,"",100000000)</f>
        <v>41.589784097799999</v>
      </c>
      <c r="J2100" s="16">
        <f t="shared" si="96"/>
        <v>0.2672005361284826</v>
      </c>
      <c r="K2100" s="16">
        <f>[1]!s_is(A2100,61,"FY","YTD","20251231",1,"",100000000)</f>
        <v>6.1088782438999996</v>
      </c>
      <c r="L2100" s="16">
        <f>[1]!s_is(A2100,61,"FY","YTD","20241231",1,"",100000000)</f>
        <v>3.9420444592999999</v>
      </c>
      <c r="M2100" s="16">
        <f t="shared" si="97"/>
        <v>0.54967258917845141</v>
      </c>
      <c r="N2100" s="16">
        <f>[1]!s_fa_roe(A2100,"20251231")</f>
        <v>13.3154</v>
      </c>
      <c r="O2100" s="16">
        <f>[1]!s_stmnote_rdexp(A2100,"20251231",1,10000)</f>
        <v>29421.356804000003</v>
      </c>
      <c r="P2100" s="20">
        <f t="shared" si="98"/>
        <v>5.5825250827799981E-2</v>
      </c>
      <c r="Q2100" s="16">
        <f>[1]!s_margin_tradingbalance(A2100,"",10000)</f>
        <v>44948.514799999997</v>
      </c>
      <c r="R2100" s="16">
        <f>[1]!s_margin_seclendingbalance(A2100,"",10000)</f>
        <v>308.38380000000001</v>
      </c>
      <c r="S2100" s="17">
        <f>[1]!s_val_ev(A2100,"",100000000)</f>
        <v>302.93171640819997</v>
      </c>
      <c r="T2100" s="17">
        <f>[1]!share_freesharesmv(A2100,"",100000000)</f>
        <v>122.39784602649999</v>
      </c>
      <c r="U2100" s="17">
        <f>[1]!s_dq_amount_btin(A2100,E2100,100000000)</f>
        <v>7.0493426799999996</v>
      </c>
      <c r="V2100" s="17">
        <f>[1]!s_dq_turn(A2100,E2100)</f>
        <v>2.4055883824886939</v>
      </c>
      <c r="W2100" s="2">
        <f>[1]!s_pq_amount(A2100,"20260101","",100000000)</f>
        <v>827.98954450999997</v>
      </c>
      <c r="X2100" s="2">
        <f>[1]!s_pq_avgamount(A2100,"20260101","",100000000)</f>
        <v>7.5271776773636363</v>
      </c>
      <c r="Y2100" s="17">
        <f>[1]!s_ipo_dilutedpe(A2100)</f>
        <v>62.5</v>
      </c>
      <c r="Z2100" s="12">
        <f>[1]!s_ipo_collection_total(A2100,100000000)</f>
        <v>9.4250000000000007</v>
      </c>
      <c r="AA2100" s="2">
        <f>[1]!s_val_pe_ttm(A2100,E2100)</f>
        <v>47.445934295654297</v>
      </c>
      <c r="AB2100" s="5">
        <f>[1]!s_info_zjtxornot1(A2100,"")</f>
        <v>1</v>
      </c>
      <c r="AC2100" s="22" t="str">
        <f>[1]!s_info_nature1(A2100,"")</f>
        <v>民营企业</v>
      </c>
      <c r="AD2100" s="6" t="str">
        <f>[1]!s_info_city(A2100)</f>
        <v>深圳市</v>
      </c>
      <c r="AE2100" s="6" t="str">
        <f>[1]!s_info_province(A2100)</f>
        <v>广东省</v>
      </c>
      <c r="AF2100">
        <v>114.085947</v>
      </c>
      <c r="AG2100">
        <v>22.547000000000001</v>
      </c>
    </row>
    <row r="2101" spans="1:33" x14ac:dyDescent="0.3">
      <c r="A2101" s="12" t="s">
        <v>4716</v>
      </c>
      <c r="B2101" s="12" t="s">
        <v>4717</v>
      </c>
      <c r="C2101" s="16" t="str">
        <f>[1]!s_info_mkt(A2101)</f>
        <v>主板</v>
      </c>
      <c r="D2101" s="16" t="str">
        <f>[1]!s_ipo_listeddate(A2101)</f>
        <v>2011-08-08</v>
      </c>
      <c r="E2101" s="16" t="str">
        <f>[1]!lastradeday_s("000002","")</f>
        <v>2026-06-22</v>
      </c>
      <c r="F2101" s="16" t="str">
        <f>[1]!s_info_industry_csrc2023(A2101,"",3)</f>
        <v>电气机械和器材制造业</v>
      </c>
      <c r="G2101" s="16" t="str">
        <f>[1]!s_info_industry_csrc2023(A2101,"",1)</f>
        <v>制造业</v>
      </c>
      <c r="H2101" s="16">
        <f>[1]!s_is(A2101,83,"FY","YTD","20251231",1,"",100000000)</f>
        <v>48.755915470799998</v>
      </c>
      <c r="I2101" s="16">
        <f>[1]!s_is(A2101,83,"FY","YTD","20241231",1,"",100000000)</f>
        <v>67.423895625100002</v>
      </c>
      <c r="J2101" s="16">
        <f t="shared" si="96"/>
        <v>-0.27687483764065457</v>
      </c>
      <c r="K2101" s="16">
        <f>[1]!s_is(A2101,61,"FY","YTD","20251231",1,"",100000000)</f>
        <v>2.4425491153999999</v>
      </c>
      <c r="L2101" s="16">
        <f>[1]!s_is(A2101,61,"FY","YTD","20241231",1,"",100000000)</f>
        <v>7.5288244454999997</v>
      </c>
      <c r="M2101" s="16">
        <f t="shared" si="97"/>
        <v>-0.67557363927380198</v>
      </c>
      <c r="N2101" s="16">
        <f>[1]!s_fa_roe(A2101,"20251231")</f>
        <v>1.5802</v>
      </c>
      <c r="O2101" s="16">
        <f>[1]!s_stmnote_rdexp(A2101,"20251231",1,10000)</f>
        <v>23977.538485000001</v>
      </c>
      <c r="P2101" s="20">
        <f t="shared" si="98"/>
        <v>4.9178726834408819E-2</v>
      </c>
      <c r="Q2101" s="16">
        <f>[1]!s_margin_tradingbalance(A2101,"",10000)</f>
        <v>64827.107499999998</v>
      </c>
      <c r="R2101" s="16">
        <f>[1]!s_margin_seclendingbalance(A2101,"",10000)</f>
        <v>477.51659999999998</v>
      </c>
      <c r="S2101" s="17">
        <f>[1]!s_val_ev(A2101,"",100000000)</f>
        <v>119.41137912599999</v>
      </c>
      <c r="T2101" s="17">
        <f>[1]!share_freesharesmv(A2101,"",100000000)</f>
        <v>71.967193096499997</v>
      </c>
      <c r="U2101" s="17">
        <f>[1]!s_dq_amount_btin(A2101,E2101,100000000)</f>
        <v>1.6176685099999999</v>
      </c>
      <c r="V2101" s="17">
        <f>[1]!s_dq_turn(A2101,E2101)</f>
        <v>1.3662091723926715</v>
      </c>
      <c r="W2101" s="2">
        <f>[1]!s_pq_amount(A2101,"20260101","",100000000)</f>
        <v>282.30054096999999</v>
      </c>
      <c r="X2101" s="2">
        <f>[1]!s_pq_avgamount(A2101,"20260101","",100000000)</f>
        <v>2.5663685542727275</v>
      </c>
      <c r="Y2101" s="17">
        <f>[1]!s_ipo_dilutedpe(A2101)</f>
        <v>31.82</v>
      </c>
      <c r="Z2101" s="12">
        <f>[1]!s_ipo_collection_total(A2101,100000000)</f>
        <v>13.5</v>
      </c>
      <c r="AA2101" s="2">
        <f>[1]!s_val_pe_ttm(A2101,E2101)</f>
        <v>66.026130676269531</v>
      </c>
      <c r="AB2101" s="5">
        <f>[1]!s_info_zjtxornot1(A2101,"")</f>
        <v>1</v>
      </c>
      <c r="AC2101" s="22" t="str">
        <f>[1]!s_info_nature1(A2101,"")</f>
        <v>民营企业</v>
      </c>
      <c r="AD2101" s="6" t="str">
        <f>[1]!s_info_city(A2101)</f>
        <v>启东市</v>
      </c>
      <c r="AE2101" s="6" t="str">
        <f>[1]!s_info_province(A2101)</f>
        <v>江苏省</v>
      </c>
      <c r="AF2101">
        <v>121.678822</v>
      </c>
      <c r="AG2101">
        <v>31.871302</v>
      </c>
    </row>
    <row r="2102" spans="1:33" x14ac:dyDescent="0.3">
      <c r="A2102" s="12" t="s">
        <v>4718</v>
      </c>
      <c r="B2102" s="12" t="s">
        <v>4719</v>
      </c>
      <c r="C2102" s="16" t="str">
        <f>[1]!s_info_mkt(A2102)</f>
        <v>主板</v>
      </c>
      <c r="D2102" s="16" t="str">
        <f>[1]!s_ipo_listeddate(A2102)</f>
        <v>1995-11-15</v>
      </c>
      <c r="E2102" s="16" t="str">
        <f>[1]!lastradeday_s("000002","")</f>
        <v>2026-06-22</v>
      </c>
      <c r="F2102" s="16" t="str">
        <f>[1]!s_info_industry_csrc2023(A2102,"",3)</f>
        <v>新闻和出版业</v>
      </c>
      <c r="G2102" s="16" t="str">
        <f>[1]!s_info_industry_csrc2023(A2102,"",1)</f>
        <v>文化、体育和娱乐业</v>
      </c>
      <c r="H2102" s="16">
        <f>[1]!s_is(A2102,83,"FY","YTD","20251231",1,"",100000000)</f>
        <v>4.5574669993999999</v>
      </c>
      <c r="I2102" s="16">
        <f>[1]!s_is(A2102,83,"FY","YTD","20241231",1,"",100000000)</f>
        <v>5.7859819645000004</v>
      </c>
      <c r="J2102" s="16">
        <f t="shared" si="96"/>
        <v>-0.21232609652736156</v>
      </c>
      <c r="K2102" s="16">
        <f>[1]!s_is(A2102,61,"FY","YTD","20251231",1,"",100000000)</f>
        <v>-0.15038624489999999</v>
      </c>
      <c r="L2102" s="16">
        <f>[1]!s_is(A2102,61,"FY","YTD","20241231",1,"",100000000)</f>
        <v>0.18816296789999998</v>
      </c>
      <c r="M2102" s="16">
        <f t="shared" si="97"/>
        <v>-1.7992340181407183</v>
      </c>
      <c r="N2102" s="16">
        <f>[1]!s_fa_roe(A2102,"20251231")</f>
        <v>-0.49659999999999999</v>
      </c>
      <c r="O2102" s="16">
        <f>[1]!s_stmnote_rdexp(A2102,"20251231",1,10000)</f>
        <v>2988.0179129999997</v>
      </c>
      <c r="P2102" s="20">
        <f t="shared" si="98"/>
        <v>6.5563127794307188E-2</v>
      </c>
      <c r="Q2102" s="16">
        <f>[1]!s_margin_tradingbalance(A2102,"",10000)</f>
        <v>32839.270700000001</v>
      </c>
      <c r="R2102" s="16">
        <f>[1]!s_margin_seclendingbalance(A2102,"",10000)</f>
        <v>10.1052</v>
      </c>
      <c r="S2102" s="17">
        <f>[1]!s_val_ev(A2102,"",100000000)</f>
        <v>44.279949725999991</v>
      </c>
      <c r="T2102" s="17">
        <f>[1]!share_freesharesmv(A2102,"",100000000)</f>
        <v>28.507851260999999</v>
      </c>
      <c r="U2102" s="17">
        <f>[1]!s_dq_amount_btin(A2102,E2102,100000000)</f>
        <v>0.78666928000000003</v>
      </c>
      <c r="V2102" s="17">
        <f>[1]!s_dq_turn(A2102,E2102)</f>
        <v>1.8224850013861693</v>
      </c>
      <c r="W2102" s="2">
        <f>[1]!s_pq_amount(A2102,"20260101","",100000000)</f>
        <v>270.65500250000002</v>
      </c>
      <c r="X2102" s="2">
        <f>[1]!s_pq_avgamount(A2102,"20260101","",100000000)</f>
        <v>2.4605000227272726</v>
      </c>
      <c r="Y2102" s="17">
        <f>[1]!s_ipo_dilutedpe(A2102)</f>
        <v>0</v>
      </c>
      <c r="Z2102" s="12">
        <f>[1]!s_ipo_collection_total(A2102,100000000)</f>
        <v>0</v>
      </c>
      <c r="AA2102" s="2">
        <f>[1]!s_val_pe_ttm(A2102,E2102)</f>
        <v>-316.89694213867188</v>
      </c>
      <c r="AB2102" s="5">
        <f>[1]!s_info_zjtxornot1(A2102,"")</f>
        <v>0</v>
      </c>
      <c r="AC2102" s="22" t="str">
        <f>[1]!s_info_nature1(A2102,"")</f>
        <v>地方国有企业</v>
      </c>
      <c r="AD2102" s="6" t="str">
        <f>[1]!s_info_city(A2102)</f>
        <v>成都市</v>
      </c>
      <c r="AE2102" s="6" t="str">
        <f>[1]!s_info_province(A2102)</f>
        <v>四川省</v>
      </c>
      <c r="AF2102">
        <v>104.065735</v>
      </c>
      <c r="AG2102">
        <v>30.659462000000001</v>
      </c>
    </row>
    <row r="2103" spans="1:33" x14ac:dyDescent="0.3">
      <c r="A2103" s="12" t="s">
        <v>4720</v>
      </c>
      <c r="B2103" s="12" t="s">
        <v>4721</v>
      </c>
      <c r="C2103" s="16" t="str">
        <f>[1]!s_info_mkt(A2103)</f>
        <v>创业板</v>
      </c>
      <c r="D2103" s="16" t="str">
        <f>[1]!s_ipo_listeddate(A2103)</f>
        <v>2011-02-15</v>
      </c>
      <c r="E2103" s="16" t="str">
        <f>[1]!lastradeday_s("000002","")</f>
        <v>2026-06-22</v>
      </c>
      <c r="F2103" s="16" t="str">
        <f>[1]!s_info_industry_csrc2023(A2103,"",3)</f>
        <v>汽车制造业</v>
      </c>
      <c r="G2103" s="16" t="str">
        <f>[1]!s_info_industry_csrc2023(A2103,"",1)</f>
        <v>制造业</v>
      </c>
      <c r="H2103" s="16">
        <f>[1]!s_is(A2103,83,"FY","YTD","20251231",1,"",100000000)</f>
        <v>18.441086100100001</v>
      </c>
      <c r="I2103" s="16">
        <f>[1]!s_is(A2103,83,"FY","YTD","20241231",1,"",100000000)</f>
        <v>17.277440706</v>
      </c>
      <c r="J2103" s="16">
        <f t="shared" si="96"/>
        <v>6.7350565046123911E-2</v>
      </c>
      <c r="K2103" s="16">
        <f>[1]!s_is(A2103,61,"FY","YTD","20251231",1,"",100000000)</f>
        <v>0.49233614990000002</v>
      </c>
      <c r="L2103" s="16">
        <f>[1]!s_is(A2103,61,"FY","YTD","20241231",1,"",100000000)</f>
        <v>0.278237242</v>
      </c>
      <c r="M2103" s="16">
        <f t="shared" si="97"/>
        <v>0.76948328829395174</v>
      </c>
      <c r="N2103" s="16">
        <f>[1]!s_fa_roe(A2103,"20251231")</f>
        <v>5.1578999999999997</v>
      </c>
      <c r="O2103" s="16">
        <f>[1]!s_stmnote_rdexp(A2103,"20251231",1,10000)</f>
        <v>7836.6269489999995</v>
      </c>
      <c r="P2103" s="20">
        <f t="shared" si="98"/>
        <v>4.2495474000078033E-2</v>
      </c>
      <c r="Q2103" s="16">
        <f>[1]!s_margin_tradingbalance(A2103,"",10000)</f>
        <v>0</v>
      </c>
      <c r="R2103" s="16">
        <f>[1]!s_margin_seclendingbalance(A2103,"",10000)</f>
        <v>0</v>
      </c>
      <c r="S2103" s="17">
        <f>[1]!s_val_ev(A2103,"",100000000)</f>
        <v>20.216057760000002</v>
      </c>
      <c r="T2103" s="17">
        <f>[1]!share_freesharesmv(A2103,"",100000000)</f>
        <v>15.1423202808</v>
      </c>
      <c r="U2103" s="17">
        <f>[1]!s_dq_amount_btin(A2103,E2103,100000000)</f>
        <v>0.59356176000000005</v>
      </c>
      <c r="V2103" s="17">
        <f>[1]!s_dq_turn(A2103,E2103)</f>
        <v>3.030309532514909</v>
      </c>
      <c r="W2103" s="2">
        <f>[1]!s_pq_amount(A2103,"20260101","",100000000)</f>
        <v>131.61545423999999</v>
      </c>
      <c r="X2103" s="2">
        <f>[1]!s_pq_avgamount(A2103,"20260101","",100000000)</f>
        <v>1.1965041294545455</v>
      </c>
      <c r="Y2103" s="17">
        <f>[1]!s_ipo_dilutedpe(A2103)</f>
        <v>45.47</v>
      </c>
      <c r="Z2103" s="12">
        <f>[1]!s_ipo_collection_total(A2103,100000000)</f>
        <v>3.6467200000000002</v>
      </c>
      <c r="AA2103" s="2">
        <f>[1]!s_val_pe_ttm(A2103,E2103)</f>
        <v>42.011505126953125</v>
      </c>
      <c r="AB2103" s="5">
        <f>[1]!s_info_zjtxornot1(A2103,"")</f>
        <v>0</v>
      </c>
      <c r="AC2103" s="22" t="str">
        <f>[1]!s_info_nature1(A2103,"")</f>
        <v>民营企业</v>
      </c>
      <c r="AD2103" s="6" t="str">
        <f>[1]!s_info_city(A2103)</f>
        <v>肇庆市</v>
      </c>
      <c r="AE2103" s="6" t="str">
        <f>[1]!s_info_province(A2103)</f>
        <v>广东省</v>
      </c>
      <c r="AF2103">
        <v>112.47252899999999</v>
      </c>
      <c r="AG2103">
        <v>23.051545999999998</v>
      </c>
    </row>
    <row r="2104" spans="1:33" x14ac:dyDescent="0.3">
      <c r="A2104" s="12" t="s">
        <v>4722</v>
      </c>
      <c r="B2104" s="12" t="s">
        <v>4723</v>
      </c>
      <c r="C2104" s="16" t="str">
        <f>[1]!s_info_mkt(A2104)</f>
        <v>主板</v>
      </c>
      <c r="D2104" s="16" t="str">
        <f>[1]!s_ipo_listeddate(A2104)</f>
        <v>2010-01-18</v>
      </c>
      <c r="E2104" s="16" t="str">
        <f>[1]!lastradeday_s("000002","")</f>
        <v>2026-06-22</v>
      </c>
      <c r="F2104" s="16" t="str">
        <f>[1]!s_info_industry_csrc2023(A2104,"",3)</f>
        <v>新闻和出版业</v>
      </c>
      <c r="G2104" s="16" t="str">
        <f>[1]!s_info_industry_csrc2023(A2104,"",1)</f>
        <v>文化、体育和娱乐业</v>
      </c>
      <c r="H2104" s="16">
        <f>[1]!s_is(A2104,83,"FY","YTD","20251231",1,"",100000000)</f>
        <v>80.017838241800007</v>
      </c>
      <c r="I2104" s="16">
        <f>[1]!s_is(A2104,83,"FY","YTD","20241231",1,"",100000000)</f>
        <v>107.4882962496</v>
      </c>
      <c r="J2104" s="16">
        <f t="shared" si="96"/>
        <v>-0.25556696837030957</v>
      </c>
      <c r="K2104" s="16">
        <f>[1]!s_is(A2104,61,"FY","YTD","20251231",1,"",100000000)</f>
        <v>8.0112021676000005</v>
      </c>
      <c r="L2104" s="16">
        <f>[1]!s_is(A2104,61,"FY","YTD","20241231",1,"",100000000)</f>
        <v>7.0497977377999996</v>
      </c>
      <c r="M2104" s="16">
        <f t="shared" si="97"/>
        <v>0.13637333517316233</v>
      </c>
      <c r="N2104" s="16">
        <f>[1]!s_fa_roe(A2104,"20251231")</f>
        <v>6.8806000000000003</v>
      </c>
      <c r="O2104" s="16">
        <f>[1]!s_stmnote_rdexp(A2104,"20251231",1,10000)</f>
        <v>2292.9184649999997</v>
      </c>
      <c r="P2104" s="20">
        <f t="shared" si="98"/>
        <v>2.8655091356894675E-3</v>
      </c>
      <c r="Q2104" s="16">
        <f>[1]!s_margin_tradingbalance(A2104,"",10000)</f>
        <v>15138.2168</v>
      </c>
      <c r="R2104" s="16">
        <f>[1]!s_margin_seclendingbalance(A2104,"",10000)</f>
        <v>120.01600000000001</v>
      </c>
      <c r="S2104" s="17">
        <f>[1]!s_val_ev(A2104,"",100000000)</f>
        <v>101.42083807659999</v>
      </c>
      <c r="T2104" s="17">
        <f>[1]!share_freesharesmv(A2104,"",100000000)</f>
        <v>22.2906988696</v>
      </c>
      <c r="U2104" s="17">
        <f>[1]!s_dq_amount_btin(A2104,E2104,100000000)</f>
        <v>0.60422392000000003</v>
      </c>
      <c r="V2104" s="17">
        <f>[1]!s_dq_turn(A2104,E2104)</f>
        <v>0.60452582686896472</v>
      </c>
      <c r="W2104" s="2">
        <f>[1]!s_pq_amount(A2104,"20260101","",100000000)</f>
        <v>93.248328130000004</v>
      </c>
      <c r="X2104" s="2">
        <f>[1]!s_pq_avgamount(A2104,"20260101","",100000000)</f>
        <v>0.84771207390909087</v>
      </c>
      <c r="Y2104" s="17">
        <f>[1]!s_ipo_dilutedpe(A2104)</f>
        <v>42.56</v>
      </c>
      <c r="Z2104" s="12">
        <f>[1]!s_ipo_collection_total(A2104,100000000)</f>
        <v>12.98</v>
      </c>
      <c r="AA2104" s="2">
        <f>[1]!s_val_pe_ttm(A2104,E2104)</f>
        <v>13.525653839111328</v>
      </c>
      <c r="AB2104" s="5">
        <f>[1]!s_info_zjtxornot1(A2104,"")</f>
        <v>0</v>
      </c>
      <c r="AC2104" s="22" t="str">
        <f>[1]!s_info_nature1(A2104,"")</f>
        <v>地方国有企业</v>
      </c>
      <c r="AD2104" s="6" t="str">
        <f>[1]!s_info_city(A2104)</f>
        <v>合肥市</v>
      </c>
      <c r="AE2104" s="6" t="str">
        <f>[1]!s_info_province(A2104)</f>
        <v>安徽省</v>
      </c>
      <c r="AF2104">
        <v>117.28304199999999</v>
      </c>
      <c r="AG2104">
        <v>31.861190000000001</v>
      </c>
    </row>
    <row r="2105" spans="1:33" x14ac:dyDescent="0.3">
      <c r="A2105" s="12" t="s">
        <v>4724</v>
      </c>
      <c r="B2105" s="12" t="s">
        <v>4725</v>
      </c>
      <c r="C2105" s="16" t="str">
        <f>[1]!s_info_mkt(A2105)</f>
        <v>主板</v>
      </c>
      <c r="D2105" s="16" t="str">
        <f>[1]!s_ipo_listeddate(A2105)</f>
        <v>1992-03-27</v>
      </c>
      <c r="E2105" s="16" t="str">
        <f>[1]!lastradeday_s("000002","")</f>
        <v>2026-06-22</v>
      </c>
      <c r="F2105" s="16" t="str">
        <f>[1]!s_info_industry_csrc2023(A2105,"",3)</f>
        <v>批发业</v>
      </c>
      <c r="G2105" s="16" t="str">
        <f>[1]!s_info_industry_csrc2023(A2105,"",1)</f>
        <v>批发和零售业</v>
      </c>
      <c r="H2105" s="16">
        <f>[1]!s_is(A2105,83,"FY","YTD","20251231",1,"",100000000)</f>
        <v>8.43538759E-2</v>
      </c>
      <c r="I2105" s="16">
        <f>[1]!s_is(A2105,83,"FY","YTD","20241231",1,"",100000000)</f>
        <v>0.14310612179999999</v>
      </c>
      <c r="J2105" s="16">
        <f t="shared" si="96"/>
        <v>-0.41055019282899741</v>
      </c>
      <c r="K2105" s="16">
        <f>[1]!s_is(A2105,61,"FY","YTD","20251231",1,"",100000000)</f>
        <v>2.6311879199999999E-2</v>
      </c>
      <c r="L2105" s="16">
        <f>[1]!s_is(A2105,61,"FY","YTD","20241231",1,"",100000000)</f>
        <v>-4.9943437300000004E-2</v>
      </c>
      <c r="M2105" s="16">
        <f t="shared" si="97"/>
        <v>1.5268335665795274</v>
      </c>
      <c r="N2105" s="16">
        <f>[1]!s_fa_roe(A2105,"20251231")</f>
        <v>6.4302999999999999</v>
      </c>
      <c r="O2105" s="16">
        <f>[1]!s_stmnote_rdexp(A2105,"20251231",1,10000)</f>
        <v>0</v>
      </c>
      <c r="P2105" s="20">
        <f t="shared" si="98"/>
        <v>0</v>
      </c>
      <c r="Q2105" s="16">
        <f>[1]!s_margin_tradingbalance(A2105,"",10000)</f>
        <v>0</v>
      </c>
      <c r="R2105" s="16">
        <f>[1]!s_margin_seclendingbalance(A2105,"",10000)</f>
        <v>0</v>
      </c>
      <c r="S2105" s="17">
        <f>[1]!s_val_ev(A2105,"",100000000)</f>
        <v>0.59195059379999992</v>
      </c>
      <c r="T2105" s="17">
        <f>[1]!share_freesharesmv(A2105,"",100000000)</f>
        <v>0.46457956619999996</v>
      </c>
      <c r="U2105" s="17">
        <f>[1]!s_dq_amount_btin(A2105,E2105,100000000)</f>
        <v>2.483028E-2</v>
      </c>
      <c r="V2105" s="17">
        <f>[1]!s_dq_turn(A2105,E2105)</f>
        <v>4.2985121269090216</v>
      </c>
      <c r="W2105" s="2">
        <f>[1]!s_pq_amount(A2105,"20260101","",100000000)</f>
        <v>9.6996708199999997</v>
      </c>
      <c r="X2105" s="2">
        <f>[1]!s_pq_avgamount(A2105,"20260101","",100000000)</f>
        <v>0.11278687</v>
      </c>
      <c r="Y2105" s="17">
        <f>[1]!s_ipo_dilutedpe(A2105)</f>
        <v>0</v>
      </c>
      <c r="Z2105" s="12">
        <f>[1]!s_ipo_collection_total(A2105,100000000)</f>
        <v>0.224</v>
      </c>
      <c r="AA2105" s="2">
        <f>[1]!s_val_pe_ttm(A2105,E2105)</f>
        <v>136.38041687011719</v>
      </c>
      <c r="AB2105" s="5">
        <f>[1]!s_info_zjtxornot1(A2105,"")</f>
        <v>0</v>
      </c>
      <c r="AC2105" s="22" t="str">
        <f>[1]!s_info_nature1(A2105,"")</f>
        <v>地方国有企业</v>
      </c>
      <c r="AD2105" s="6" t="str">
        <f>[1]!s_info_city(A2105)</f>
        <v>上海市</v>
      </c>
      <c r="AE2105" s="6" t="str">
        <f>[1]!s_info_province(A2105)</f>
        <v>上海</v>
      </c>
      <c r="AF2105">
        <v>121.472644</v>
      </c>
      <c r="AG2105">
        <v>31.231705999999999</v>
      </c>
    </row>
    <row r="2106" spans="1:33" x14ac:dyDescent="0.3">
      <c r="A2106" s="12" t="s">
        <v>4726</v>
      </c>
      <c r="B2106" s="12" t="s">
        <v>4727</v>
      </c>
      <c r="C2106" s="16" t="str">
        <f>[1]!s_info_mkt(A2106)</f>
        <v>主板</v>
      </c>
      <c r="D2106" s="16" t="str">
        <f>[1]!s_ipo_listeddate(A2106)</f>
        <v>1997-07-29</v>
      </c>
      <c r="E2106" s="16" t="str">
        <f>[1]!lastradeday_s("000002","")</f>
        <v>2026-06-22</v>
      </c>
      <c r="F2106" s="16" t="str">
        <f>[1]!s_info_industry_csrc2023(A2106,"",3)</f>
        <v>新闻和出版业</v>
      </c>
      <c r="G2106" s="16" t="str">
        <f>[1]!s_info_industry_csrc2023(A2106,"",1)</f>
        <v>文化、体育和娱乐业</v>
      </c>
      <c r="H2106" s="16">
        <f>[1]!s_is(A2106,83,"FY","YTD","20251231",1,"",100000000)</f>
        <v>3.5591640041000003</v>
      </c>
      <c r="I2106" s="16">
        <f>[1]!s_is(A2106,83,"FY","YTD","20241231",1,"",100000000)</f>
        <v>3.3570119750999998</v>
      </c>
      <c r="J2106" s="16">
        <f t="shared" si="96"/>
        <v>6.0217845661387326E-2</v>
      </c>
      <c r="K2106" s="16">
        <f>[1]!s_is(A2106,61,"FY","YTD","20251231",1,"",100000000)</f>
        <v>-1.5625191252999999</v>
      </c>
      <c r="L2106" s="16">
        <f>[1]!s_is(A2106,61,"FY","YTD","20241231",1,"",100000000)</f>
        <v>-7.0824247294000005</v>
      </c>
      <c r="M2106" s="16">
        <f t="shared" si="97"/>
        <v>0.77938076506287546</v>
      </c>
      <c r="N2106" s="16">
        <f>[1]!s_fa_roe(A2106,"20251231")</f>
        <v>-113.7941</v>
      </c>
      <c r="O2106" s="16">
        <f>[1]!s_stmnote_rdexp(A2106,"20251231",1,10000)</f>
        <v>0</v>
      </c>
      <c r="P2106" s="20">
        <f t="shared" si="98"/>
        <v>0</v>
      </c>
      <c r="Q2106" s="16">
        <f>[1]!s_margin_tradingbalance(A2106,"",10000)</f>
        <v>18882.365000000002</v>
      </c>
      <c r="R2106" s="16">
        <f>[1]!s_margin_seclendingbalance(A2106,"",10000)</f>
        <v>40.955199999999998</v>
      </c>
      <c r="S2106" s="17">
        <f>[1]!s_val_ev(A2106,"",100000000)</f>
        <v>116.00001613200001</v>
      </c>
      <c r="T2106" s="17">
        <f>[1]!share_freesharesmv(A2106,"",100000000)</f>
        <v>64.518871771199997</v>
      </c>
      <c r="U2106" s="17">
        <f>[1]!s_dq_amount_btin(A2106,E2106,100000000)</f>
        <v>0.87067983000000004</v>
      </c>
      <c r="V2106" s="17">
        <f>[1]!s_dq_turn(A2106,E2106)</f>
        <v>1.2403817227727738</v>
      </c>
      <c r="W2106" s="2">
        <f>[1]!s_pq_amount(A2106,"20260101","",100000000)</f>
        <v>78.944375739999998</v>
      </c>
      <c r="X2106" s="2">
        <f>[1]!s_pq_avgamount(A2106,"20260101","",100000000)</f>
        <v>0.73096644203703698</v>
      </c>
      <c r="Y2106" s="17">
        <f>[1]!s_ipo_dilutedpe(A2106)</f>
        <v>0</v>
      </c>
      <c r="Z2106" s="12">
        <f>[1]!s_ipo_collection_total(A2106,100000000)</f>
        <v>2.87</v>
      </c>
      <c r="AA2106" s="2">
        <f>[1]!s_val_pe_ttm(A2106,E2106)</f>
        <v>-75.465957641601563</v>
      </c>
      <c r="AB2106" s="5">
        <f>[1]!s_info_zjtxornot1(A2106,"")</f>
        <v>0</v>
      </c>
      <c r="AC2106" s="22" t="str">
        <f>[1]!s_info_nature1(A2106,"")</f>
        <v>其他企业</v>
      </c>
      <c r="AD2106" s="6" t="str">
        <f>[1]!s_info_city(A2106)</f>
        <v>海口市</v>
      </c>
      <c r="AE2106" s="6" t="str">
        <f>[1]!s_info_province(A2106)</f>
        <v>海南省</v>
      </c>
      <c r="AF2106">
        <v>110.33119000000001</v>
      </c>
      <c r="AG2106">
        <v>20.031970999999999</v>
      </c>
    </row>
    <row r="2107" spans="1:33" x14ac:dyDescent="0.3">
      <c r="A2107" s="12" t="s">
        <v>4728</v>
      </c>
      <c r="B2107" s="12" t="s">
        <v>4729</v>
      </c>
      <c r="C2107" s="16" t="str">
        <f>[1]!s_info_mkt(A2107)</f>
        <v>科创板</v>
      </c>
      <c r="D2107" s="16" t="str">
        <f>[1]!s_ipo_listeddate(A2107)</f>
        <v>2022-12-12</v>
      </c>
      <c r="E2107" s="16" t="str">
        <f>[1]!lastradeday_s("000002","")</f>
        <v>2026-06-22</v>
      </c>
      <c r="F2107" s="16" t="str">
        <f>[1]!s_info_industry_csrc2023(A2107,"",3)</f>
        <v>计算机、通信和其他电子设备制造业</v>
      </c>
      <c r="G2107" s="16" t="str">
        <f>[1]!s_info_industry_csrc2023(A2107,"",1)</f>
        <v>制造业</v>
      </c>
      <c r="H2107" s="16">
        <f>[1]!s_is(A2107,83,"FY","YTD","20251231",1,"",100000000)</f>
        <v>3.9797601192000003</v>
      </c>
      <c r="I2107" s="16">
        <f>[1]!s_is(A2107,83,"FY","YTD","20241231",1,"",100000000)</f>
        <v>3.3075711537000001</v>
      </c>
      <c r="J2107" s="16">
        <f t="shared" si="96"/>
        <v>0.20322736360427474</v>
      </c>
      <c r="K2107" s="16">
        <f>[1]!s_is(A2107,61,"FY","YTD","20251231",1,"",100000000)</f>
        <v>0.23928779210000001</v>
      </c>
      <c r="L2107" s="16">
        <f>[1]!s_is(A2107,61,"FY","YTD","20241231",1,"",100000000)</f>
        <v>0.17941394149999998</v>
      </c>
      <c r="M2107" s="16">
        <f t="shared" si="97"/>
        <v>0.33371905270806412</v>
      </c>
      <c r="N2107" s="16">
        <f>[1]!s_fa_roe(A2107,"20251231")</f>
        <v>1.9</v>
      </c>
      <c r="O2107" s="16">
        <f>[1]!s_stmnote_rdexp(A2107,"20251231",1,10000)</f>
        <v>5050.9037590000007</v>
      </c>
      <c r="P2107" s="20">
        <f t="shared" si="98"/>
        <v>0.12691477897455081</v>
      </c>
      <c r="Q2107" s="16">
        <f>[1]!s_margin_tradingbalance(A2107,"",10000)</f>
        <v>84280.5867</v>
      </c>
      <c r="R2107" s="16">
        <f>[1]!s_margin_seclendingbalance(A2107,"",10000)</f>
        <v>103.63720000000001</v>
      </c>
      <c r="S2107" s="17">
        <f>[1]!s_val_ev(A2107,"",100000000)</f>
        <v>280.74214835999999</v>
      </c>
      <c r="T2107" s="17">
        <f>[1]!share_freesharesmv(A2107,"",100000000)</f>
        <v>206.05921568000005</v>
      </c>
      <c r="U2107" s="17">
        <f>[1]!s_dq_amount_btin(A2107,E2107,100000000)</f>
        <v>0</v>
      </c>
      <c r="V2107" s="17">
        <f>[1]!s_dq_turn(A2107,E2107)</f>
        <v>0</v>
      </c>
      <c r="W2107" s="2">
        <f>[1]!s_pq_amount(A2107,"20260101","",100000000)</f>
        <v>973.35124585999995</v>
      </c>
      <c r="X2107" s="2">
        <f>[1]!s_pq_avgamount(A2107,"20260101","",100000000)</f>
        <v>9.0967406155140189</v>
      </c>
      <c r="Y2107" s="17">
        <f>[1]!s_ipo_dilutedpe(A2107)</f>
        <v>48.61</v>
      </c>
      <c r="Z2107" s="12">
        <f>[1]!s_ipo_collection_total(A2107,100000000)</f>
        <v>8.3944151448</v>
      </c>
      <c r="AA2107" s="2">
        <f>[1]!s_val_pe_ttm(A2107,E2107)</f>
        <v>1302.656494140625</v>
      </c>
      <c r="AB2107" s="5">
        <f>[1]!s_info_zjtxornot1(A2107,"")</f>
        <v>1</v>
      </c>
      <c r="AC2107" s="22" t="str">
        <f>[1]!s_info_nature1(A2107,"")</f>
        <v>民营企业</v>
      </c>
      <c r="AD2107" s="6" t="str">
        <f>[1]!s_info_city(A2107)</f>
        <v>武汉市</v>
      </c>
      <c r="AE2107" s="6" t="str">
        <f>[1]!s_info_province(A2107)</f>
        <v>湖北省</v>
      </c>
      <c r="AF2107">
        <v>114.29857199999999</v>
      </c>
      <c r="AG2107">
        <v>30.584354999999999</v>
      </c>
    </row>
    <row r="2108" spans="1:33" x14ac:dyDescent="0.3">
      <c r="A2108" s="12" t="s">
        <v>4730</v>
      </c>
      <c r="B2108" s="12" t="s">
        <v>4731</v>
      </c>
      <c r="C2108" s="16" t="str">
        <f>[1]!s_info_mkt(A2108)</f>
        <v>主板</v>
      </c>
      <c r="D2108" s="16" t="str">
        <f>[1]!s_ipo_listeddate(A2108)</f>
        <v>2016-12-01</v>
      </c>
      <c r="E2108" s="16" t="str">
        <f>[1]!lastradeday_s("000002","")</f>
        <v>2026-06-22</v>
      </c>
      <c r="F2108" s="16" t="str">
        <f>[1]!s_info_industry_csrc2023(A2108,"",3)</f>
        <v>计算机、通信和其他电子设备制造业</v>
      </c>
      <c r="G2108" s="16" t="str">
        <f>[1]!s_info_industry_csrc2023(A2108,"",1)</f>
        <v>制造业</v>
      </c>
      <c r="H2108" s="16">
        <f>[1]!s_is(A2108,83,"FY","YTD","20251231",1,"",100000000)</f>
        <v>10.461284792799999</v>
      </c>
      <c r="I2108" s="16">
        <f>[1]!s_is(A2108,83,"FY","YTD","20241231",1,"",100000000)</f>
        <v>13.307776723699998</v>
      </c>
      <c r="J2108" s="16">
        <f t="shared" si="96"/>
        <v>-0.21389688074873114</v>
      </c>
      <c r="K2108" s="16">
        <f>[1]!s_is(A2108,61,"FY","YTD","20251231",1,"",100000000)</f>
        <v>-4.9500547843999998</v>
      </c>
      <c r="L2108" s="16">
        <f>[1]!s_is(A2108,61,"FY","YTD","20241231",1,"",100000000)</f>
        <v>-2.0345143096</v>
      </c>
      <c r="M2108" s="16">
        <f t="shared" si="97"/>
        <v>-1.4330400435341326</v>
      </c>
      <c r="N2108" s="16">
        <f>[1]!s_fa_roe(A2108,"20251231")</f>
        <v>-50.655000000000001</v>
      </c>
      <c r="O2108" s="16">
        <f>[1]!s_stmnote_rdexp(A2108,"20251231",1,10000)</f>
        <v>39321.163097000004</v>
      </c>
      <c r="P2108" s="20">
        <f t="shared" si="98"/>
        <v>0.37587317309306861</v>
      </c>
      <c r="Q2108" s="16">
        <f>[1]!s_margin_tradingbalance(A2108,"",10000)</f>
        <v>57137.121599999999</v>
      </c>
      <c r="R2108" s="16">
        <f>[1]!s_margin_seclendingbalance(A2108,"",10000)</f>
        <v>12.17</v>
      </c>
      <c r="S2108" s="17">
        <f>[1]!s_val_ev(A2108,"",100000000)</f>
        <v>75.437035871999996</v>
      </c>
      <c r="T2108" s="17">
        <f>[1]!share_freesharesmv(A2108,"",100000000)</f>
        <v>57.918836975999994</v>
      </c>
      <c r="U2108" s="17">
        <f>[1]!s_dq_amount_btin(A2108,E2108,100000000)</f>
        <v>8.0096561499999996</v>
      </c>
      <c r="V2108" s="17">
        <f>[1]!s_dq_turn(A2108,E2108)</f>
        <v>10.724171879879984</v>
      </c>
      <c r="W2108" s="2">
        <f>[1]!s_pq_amount(A2108,"20260101","",100000000)</f>
        <v>321.03437337000003</v>
      </c>
      <c r="X2108" s="2">
        <f>[1]!s_pq_avgamount(A2108,"20260101","",100000000)</f>
        <v>2.9184943033636364</v>
      </c>
      <c r="Y2108" s="17">
        <f>[1]!s_ipo_dilutedpe(A2108)</f>
        <v>17.55</v>
      </c>
      <c r="Z2108" s="12">
        <f>[1]!s_ipo_collection_total(A2108,100000000)</f>
        <v>5.0187499999999998</v>
      </c>
      <c r="AA2108" s="2">
        <f>[1]!s_val_pe_ttm(A2108,E2108)</f>
        <v>-12.793353080749512</v>
      </c>
      <c r="AB2108" s="5">
        <f>[1]!s_info_zjtxornot1(A2108,"")</f>
        <v>0</v>
      </c>
      <c r="AC2108" s="22" t="str">
        <f>[1]!s_info_nature1(A2108,"")</f>
        <v>民营企业</v>
      </c>
      <c r="AD2108" s="6" t="str">
        <f>[1]!s_info_city(A2108)</f>
        <v>苏州市</v>
      </c>
      <c r="AE2108" s="6" t="str">
        <f>[1]!s_info_province(A2108)</f>
        <v>江苏省</v>
      </c>
      <c r="AF2108">
        <v>120.619585</v>
      </c>
      <c r="AG2108">
        <v>31.299378999999998</v>
      </c>
    </row>
    <row r="2109" spans="1:33" x14ac:dyDescent="0.3">
      <c r="A2109" s="12" t="s">
        <v>4732</v>
      </c>
      <c r="B2109" s="12" t="s">
        <v>4733</v>
      </c>
      <c r="C2109" s="16" t="str">
        <f>[1]!s_info_mkt(A2109)</f>
        <v>主板</v>
      </c>
      <c r="D2109" s="16" t="str">
        <f>[1]!s_ipo_listeddate(A2109)</f>
        <v>1994-03-24</v>
      </c>
      <c r="E2109" s="16" t="str">
        <f>[1]!lastradeday_s("000002","")</f>
        <v>2026-06-22</v>
      </c>
      <c r="F2109" s="16" t="str">
        <f>[1]!s_info_industry_csrc2023(A2109,"",3)</f>
        <v>房地产业</v>
      </c>
      <c r="G2109" s="16" t="str">
        <f>[1]!s_info_industry_csrc2023(A2109,"",1)</f>
        <v>房地产业</v>
      </c>
      <c r="H2109" s="16">
        <f>[1]!s_is(A2109,83,"FY","YTD","20251231",1,"",100000000)</f>
        <v>79.373093550500002</v>
      </c>
      <c r="I2109" s="16">
        <f>[1]!s_is(A2109,83,"FY","YTD","20241231",1,"",100000000)</f>
        <v>111.0303586185</v>
      </c>
      <c r="J2109" s="16">
        <f t="shared" si="96"/>
        <v>-0.28512260486138097</v>
      </c>
      <c r="K2109" s="16">
        <f>[1]!s_is(A2109,61,"FY","YTD","20251231",1,"",100000000)</f>
        <v>9.6906299747000002</v>
      </c>
      <c r="L2109" s="16">
        <f>[1]!s_is(A2109,61,"FY","YTD","20241231",1,"",100000000)</f>
        <v>10.9657493308</v>
      </c>
      <c r="M2109" s="16">
        <f t="shared" si="97"/>
        <v>-0.11628200842768797</v>
      </c>
      <c r="N2109" s="16">
        <f>[1]!s_fa_roe(A2109,"20251231")</f>
        <v>5.8581000000000003</v>
      </c>
      <c r="O2109" s="16">
        <f>[1]!s_stmnote_rdexp(A2109,"20251231",1,10000)</f>
        <v>0</v>
      </c>
      <c r="P2109" s="20">
        <f t="shared" si="98"/>
        <v>0</v>
      </c>
      <c r="Q2109" s="16">
        <f>[1]!s_margin_tradingbalance(A2109,"",10000)</f>
        <v>38959.200900000003</v>
      </c>
      <c r="R2109" s="16">
        <f>[1]!s_margin_seclendingbalance(A2109,"",10000)</f>
        <v>278.6311</v>
      </c>
      <c r="S2109" s="17">
        <f>[1]!s_val_ev(A2109,"",100000000)</f>
        <v>194.22753006298996</v>
      </c>
      <c r="T2109" s="17">
        <f>[1]!share_freesharesmv(A2109,"",100000000)</f>
        <v>60.648611181000007</v>
      </c>
      <c r="U2109" s="17">
        <f>[1]!s_dq_amount_btin(A2109,E2109,100000000)</f>
        <v>0.78406206000000001</v>
      </c>
      <c r="V2109" s="17">
        <f>[1]!s_dq_turn(A2109,E2109)</f>
        <v>0.41834436094225247</v>
      </c>
      <c r="W2109" s="2">
        <f>[1]!s_pq_amount(A2109,"20260101","",100000000)</f>
        <v>167.30942612999999</v>
      </c>
      <c r="X2109" s="2">
        <f>[1]!s_pq_avgamount(A2109,"20260101","",100000000)</f>
        <v>1.5209947830000001</v>
      </c>
      <c r="Y2109" s="17">
        <f>[1]!s_ipo_dilutedpe(A2109)</f>
        <v>19.18</v>
      </c>
      <c r="Z2109" s="12">
        <f>[1]!s_ipo_collection_total(A2109,100000000)</f>
        <v>1.1200000000000001</v>
      </c>
      <c r="AA2109" s="2">
        <f>[1]!s_val_pe_ttm(A2109,E2109)</f>
        <v>21.619953155517578</v>
      </c>
      <c r="AB2109" s="5">
        <f>[1]!s_info_zjtxornot1(A2109,"")</f>
        <v>0</v>
      </c>
      <c r="AC2109" s="22" t="str">
        <f>[1]!s_info_nature1(A2109,"")</f>
        <v>地方国有企业</v>
      </c>
      <c r="AD2109" s="6" t="str">
        <f>[1]!s_info_city(A2109)</f>
        <v>上海市</v>
      </c>
      <c r="AE2109" s="6" t="str">
        <f>[1]!s_info_province(A2109)</f>
        <v>上海</v>
      </c>
      <c r="AF2109">
        <v>121.472644</v>
      </c>
      <c r="AG2109">
        <v>31.231705999999999</v>
      </c>
    </row>
    <row r="2110" spans="1:33" x14ac:dyDescent="0.3">
      <c r="A2110" s="12" t="s">
        <v>4734</v>
      </c>
      <c r="B2110" s="12" t="s">
        <v>4735</v>
      </c>
      <c r="C2110" s="16" t="str">
        <f>[1]!s_info_mkt(A2110)</f>
        <v>主板</v>
      </c>
      <c r="D2110" s="16" t="str">
        <f>[1]!s_ipo_listeddate(A2110)</f>
        <v>2004-04-07</v>
      </c>
      <c r="E2110" s="16" t="str">
        <f>[1]!lastradeday_s("000002","")</f>
        <v>2026-06-22</v>
      </c>
      <c r="F2110" s="16" t="str">
        <f>[1]!s_info_industry_csrc2023(A2110,"",3)</f>
        <v>汽车制造业</v>
      </c>
      <c r="G2110" s="16" t="str">
        <f>[1]!s_info_industry_csrc2023(A2110,"",1)</f>
        <v>制造业</v>
      </c>
      <c r="H2110" s="16">
        <f>[1]!s_is(A2110,83,"FY","YTD","20251231",1,"",100000000)</f>
        <v>31.150480008200002</v>
      </c>
      <c r="I2110" s="16">
        <f>[1]!s_is(A2110,83,"FY","YTD","20241231",1,"",100000000)</f>
        <v>42.274278741099998</v>
      </c>
      <c r="J2110" s="16">
        <f t="shared" si="96"/>
        <v>-0.2631339685539138</v>
      </c>
      <c r="K2110" s="16">
        <f>[1]!s_is(A2110,61,"FY","YTD","20251231",1,"",100000000)</f>
        <v>1.6737191353999998</v>
      </c>
      <c r="L2110" s="16">
        <f>[1]!s_is(A2110,61,"FY","YTD","20241231",1,"",100000000)</f>
        <v>-12.6373040439</v>
      </c>
      <c r="M2110" s="16">
        <f t="shared" si="97"/>
        <v>1.1324427369623904</v>
      </c>
      <c r="N2110" s="16">
        <f>[1]!s_fa_roe(A2110,"20251231")</f>
        <v>4.6997</v>
      </c>
      <c r="O2110" s="16">
        <f>[1]!s_stmnote_rdexp(A2110,"20251231",1,10000)</f>
        <v>8945.7540900000004</v>
      </c>
      <c r="P2110" s="20">
        <f t="shared" si="98"/>
        <v>2.8717869155291134E-2</v>
      </c>
      <c r="Q2110" s="16">
        <f>[1]!s_margin_tradingbalance(A2110,"",10000)</f>
        <v>0</v>
      </c>
      <c r="R2110" s="16">
        <f>[1]!s_margin_seclendingbalance(A2110,"",10000)</f>
        <v>0</v>
      </c>
      <c r="S2110" s="17">
        <f>[1]!s_val_ev(A2110,"",100000000)</f>
        <v>37.545362961000002</v>
      </c>
      <c r="T2110" s="17">
        <f>[1]!share_freesharesmv(A2110,"",100000000)</f>
        <v>20.740922201</v>
      </c>
      <c r="U2110" s="17">
        <f>[1]!s_dq_amount_btin(A2110,E2110,100000000)</f>
        <v>0.56694469000000003</v>
      </c>
      <c r="V2110" s="17">
        <f>[1]!s_dq_turn(A2110,E2110)</f>
        <v>1.5273088892379343</v>
      </c>
      <c r="W2110" s="2">
        <f>[1]!s_pq_amount(A2110,"20260101","",100000000)</f>
        <v>141.01324615999999</v>
      </c>
      <c r="X2110" s="2">
        <f>[1]!s_pq_avgamount(A2110,"20260101","",100000000)</f>
        <v>1.2819386014545453</v>
      </c>
      <c r="Y2110" s="17">
        <f>[1]!s_ipo_dilutedpe(A2110)</f>
        <v>15.69</v>
      </c>
      <c r="Z2110" s="12">
        <f>[1]!s_ipo_collection_total(A2110,100000000)</f>
        <v>3.2</v>
      </c>
      <c r="AA2110" s="2">
        <f>[1]!s_val_pe_ttm(A2110,E2110)</f>
        <v>23.457082748413086</v>
      </c>
      <c r="AB2110" s="5">
        <f>[1]!s_info_zjtxornot1(A2110,"")</f>
        <v>0</v>
      </c>
      <c r="AC2110" s="22" t="str">
        <f>[1]!s_info_nature1(A2110,"")</f>
        <v>地方国有企业</v>
      </c>
      <c r="AD2110" s="6" t="str">
        <f>[1]!s_info_city(A2110)</f>
        <v>滨州市</v>
      </c>
      <c r="AE2110" s="6" t="str">
        <f>[1]!s_info_province(A2110)</f>
        <v>山东省</v>
      </c>
      <c r="AF2110">
        <v>118.016974</v>
      </c>
      <c r="AG2110">
        <v>37.383541999999998</v>
      </c>
    </row>
    <row r="2111" spans="1:33" x14ac:dyDescent="0.3">
      <c r="A2111" s="12" t="s">
        <v>4736</v>
      </c>
      <c r="B2111" s="12" t="s">
        <v>4737</v>
      </c>
      <c r="C2111" s="16" t="str">
        <f>[1]!s_info_mkt(A2111)</f>
        <v>主板</v>
      </c>
      <c r="D2111" s="16" t="str">
        <f>[1]!s_ipo_listeddate(A2111)</f>
        <v>2007-11-13</v>
      </c>
      <c r="E2111" s="16" t="str">
        <f>[1]!lastradeday_s("000002","")</f>
        <v>2026-06-22</v>
      </c>
      <c r="F2111" s="16" t="str">
        <f>[1]!s_info_industry_csrc2023(A2111,"",3)</f>
        <v>商务服务业</v>
      </c>
      <c r="G2111" s="16" t="str">
        <f>[1]!s_info_industry_csrc2023(A2111,"",1)</f>
        <v>租赁和商务服务业</v>
      </c>
      <c r="H2111" s="16">
        <f>[1]!s_is(A2111,83,"FY","YTD","20251231",1,"",100000000)</f>
        <v>681.94270158999996</v>
      </c>
      <c r="I2111" s="16">
        <f>[1]!s_is(A2111,83,"FY","YTD","20241231",1,"",100000000)</f>
        <v>776.16298803999996</v>
      </c>
      <c r="J2111" s="16">
        <f t="shared" si="96"/>
        <v>-0.1213923981197933</v>
      </c>
      <c r="K2111" s="16">
        <f>[1]!s_is(A2111,61,"FY","YTD","20251231",1,"",100000000)</f>
        <v>-3.19090133</v>
      </c>
      <c r="L2111" s="16">
        <f>[1]!s_is(A2111,61,"FY","YTD","20241231",1,"",100000000)</f>
        <v>1.05858827</v>
      </c>
      <c r="M2111" s="16">
        <f t="shared" si="97"/>
        <v>-4.0142987792600424</v>
      </c>
      <c r="N2111" s="16">
        <f>[1]!s_fa_roe(A2111,"20251231")</f>
        <v>-3.4781</v>
      </c>
      <c r="O2111" s="16">
        <f>[1]!s_stmnote_rdexp(A2111,"20251231",1,10000)</f>
        <v>6178.0357999999997</v>
      </c>
      <c r="P2111" s="20">
        <f t="shared" si="98"/>
        <v>9.0594646523754145E-4</v>
      </c>
      <c r="Q2111" s="16">
        <f>[1]!s_margin_tradingbalance(A2111,"",10000)</f>
        <v>86853.553899999999</v>
      </c>
      <c r="R2111" s="16">
        <f>[1]!s_margin_seclendingbalance(A2111,"",10000)</f>
        <v>418.33260000000001</v>
      </c>
      <c r="S2111" s="17">
        <f>[1]!s_val_ev(A2111,"",100000000)</f>
        <v>142.31609818679999</v>
      </c>
      <c r="T2111" s="17">
        <f>[1]!share_freesharesmv(A2111,"",100000000)</f>
        <v>96.304993755600009</v>
      </c>
      <c r="U2111" s="17">
        <f>[1]!s_dq_amount_btin(A2111,E2111,100000000)</f>
        <v>5.9602730800000003</v>
      </c>
      <c r="V2111" s="17">
        <f>[1]!s_dq_turn(A2111,E2111)</f>
        <v>4.1974737400355524</v>
      </c>
      <c r="W2111" s="2">
        <f>[1]!s_pq_amount(A2111,"20260101","",100000000)</f>
        <v>940.80957340999998</v>
      </c>
      <c r="X2111" s="2">
        <f>[1]!s_pq_avgamount(A2111,"20260101","",100000000)</f>
        <v>8.5528143037272724</v>
      </c>
      <c r="Y2111" s="17">
        <f>[1]!s_ipo_dilutedpe(A2111)</f>
        <v>29.99</v>
      </c>
      <c r="Z2111" s="12">
        <f>[1]!s_ipo_collection_total(A2111,100000000)</f>
        <v>7.7159000000000004</v>
      </c>
      <c r="AA2111" s="2">
        <f>[1]!s_val_pe_ttm(A2111,E2111)</f>
        <v>-43.874187469482422</v>
      </c>
      <c r="AB2111" s="5">
        <f>[1]!s_info_zjtxornot1(A2111,"")</f>
        <v>0</v>
      </c>
      <c r="AC2111" s="22" t="str">
        <f>[1]!s_info_nature1(A2111,"")</f>
        <v>地方国有企业</v>
      </c>
      <c r="AD2111" s="6" t="str">
        <f>[1]!s_info_city(A2111)</f>
        <v>深圳市</v>
      </c>
      <c r="AE2111" s="6" t="str">
        <f>[1]!s_info_province(A2111)</f>
        <v>广东省</v>
      </c>
      <c r="AF2111">
        <v>114.085947</v>
      </c>
      <c r="AG2111">
        <v>22.547000000000001</v>
      </c>
    </row>
    <row r="2112" spans="1:33" x14ac:dyDescent="0.3">
      <c r="A2112" s="12" t="s">
        <v>4738</v>
      </c>
      <c r="B2112" s="12" t="s">
        <v>4739</v>
      </c>
      <c r="C2112" s="16" t="str">
        <f>[1]!s_info_mkt(A2112)</f>
        <v>主板</v>
      </c>
      <c r="D2112" s="16" t="str">
        <f>[1]!s_ipo_listeddate(A2112)</f>
        <v>2019-12-03</v>
      </c>
      <c r="E2112" s="16" t="str">
        <f>[1]!lastradeday_s("000002","")</f>
        <v>2026-06-22</v>
      </c>
      <c r="F2112" s="16" t="str">
        <f>[1]!s_info_industry_csrc2023(A2112,"",3)</f>
        <v>房地产业</v>
      </c>
      <c r="G2112" s="16" t="str">
        <f>[1]!s_info_industry_csrc2023(A2112,"",1)</f>
        <v>房地产业</v>
      </c>
      <c r="H2112" s="16">
        <f>[1]!s_is(A2112,83,"FY","YTD","20251231",1,"",100000000)</f>
        <v>30.134366357800001</v>
      </c>
      <c r="I2112" s="16">
        <f>[1]!s_is(A2112,83,"FY","YTD","20241231",1,"",100000000)</f>
        <v>33.872015903400005</v>
      </c>
      <c r="J2112" s="16">
        <f t="shared" si="96"/>
        <v>-0.11034623850731085</v>
      </c>
      <c r="K2112" s="16">
        <f>[1]!s_is(A2112,61,"FY","YTD","20251231",1,"",100000000)</f>
        <v>0.9487198790000001</v>
      </c>
      <c r="L2112" s="16">
        <f>[1]!s_is(A2112,61,"FY","YTD","20241231",1,"",100000000)</f>
        <v>1.1377458545000001</v>
      </c>
      <c r="M2112" s="16">
        <f t="shared" si="97"/>
        <v>-0.16614077278538655</v>
      </c>
      <c r="N2112" s="16">
        <f>[1]!s_fa_roe(A2112,"20251231")</f>
        <v>7.8449</v>
      </c>
      <c r="O2112" s="16">
        <f>[1]!s_stmnote_rdexp(A2112,"20251231",1,10000)</f>
        <v>0</v>
      </c>
      <c r="P2112" s="20">
        <f t="shared" si="98"/>
        <v>0</v>
      </c>
      <c r="Q2112" s="16">
        <f>[1]!s_margin_tradingbalance(A2112,"",10000)</f>
        <v>0</v>
      </c>
      <c r="R2112" s="16">
        <f>[1]!s_margin_seclendingbalance(A2112,"",10000)</f>
        <v>0</v>
      </c>
      <c r="S2112" s="17">
        <f>[1]!s_val_ev(A2112,"",100000000)</f>
        <v>20.7496727011</v>
      </c>
      <c r="T2112" s="17">
        <f>[1]!share_freesharesmv(A2112,"",100000000)</f>
        <v>9.5757295843999994</v>
      </c>
      <c r="U2112" s="17">
        <f>[1]!s_dq_amount_btin(A2112,E2112,100000000)</f>
        <v>0.37442368999999998</v>
      </c>
      <c r="V2112" s="17">
        <f>[1]!s_dq_turn(A2112,E2112)</f>
        <v>1.9749557321935238</v>
      </c>
      <c r="W2112" s="2">
        <f>[1]!s_pq_amount(A2112,"20260101","",100000000)</f>
        <v>54.43269471</v>
      </c>
      <c r="X2112" s="2">
        <f>[1]!s_pq_avgamount(A2112,"20260101","",100000000)</f>
        <v>0.49484267918181823</v>
      </c>
      <c r="Y2112" s="17">
        <f>[1]!s_ipo_dilutedpe(A2112)</f>
        <v>22.99</v>
      </c>
      <c r="Z2112" s="12">
        <f>[1]!s_ipo_collection_total(A2112,100000000)</f>
        <v>4.7928944892000001</v>
      </c>
      <c r="AA2112" s="2">
        <f>[1]!s_val_pe_ttm(A2112,E2112)</f>
        <v>21.810024261474609</v>
      </c>
      <c r="AB2112" s="5">
        <f>[1]!s_info_zjtxornot1(A2112,"")</f>
        <v>0</v>
      </c>
      <c r="AC2112" s="22" t="str">
        <f>[1]!s_info_nature1(A2112,"")</f>
        <v>民营企业</v>
      </c>
      <c r="AD2112" s="6" t="str">
        <f>[1]!s_info_city(A2112)</f>
        <v>重庆市</v>
      </c>
      <c r="AE2112" s="6" t="str">
        <f>[1]!s_info_province(A2112)</f>
        <v>重庆</v>
      </c>
      <c r="AF2112">
        <v>106.50496200000001</v>
      </c>
      <c r="AG2112">
        <v>29.533155000000001</v>
      </c>
    </row>
    <row r="2113" spans="1:33" x14ac:dyDescent="0.3">
      <c r="A2113" s="12" t="s">
        <v>4740</v>
      </c>
      <c r="B2113" s="12" t="s">
        <v>4741</v>
      </c>
      <c r="C2113" s="16" t="str">
        <f>[1]!s_info_mkt(A2113)</f>
        <v>主板</v>
      </c>
      <c r="D2113" s="16" t="str">
        <f>[1]!s_ipo_listeddate(A2113)</f>
        <v>1998-06-23</v>
      </c>
      <c r="E2113" s="16" t="str">
        <f>[1]!lastradeday_s("000002","")</f>
        <v>2026-06-22</v>
      </c>
      <c r="F2113" s="16" t="str">
        <f>[1]!s_info_industry_csrc2023(A2113,"",3)</f>
        <v>印刷和记录媒介复制业</v>
      </c>
      <c r="G2113" s="16" t="str">
        <f>[1]!s_info_industry_csrc2023(A2113,"",1)</f>
        <v>制造业</v>
      </c>
      <c r="H2113" s="16">
        <f>[1]!s_is(A2113,83,"FY","YTD","20251231",1,"",100000000)</f>
        <v>13.952606150899999</v>
      </c>
      <c r="I2113" s="16">
        <f>[1]!s_is(A2113,83,"FY","YTD","20241231",1,"",100000000)</f>
        <v>14.400396089900001</v>
      </c>
      <c r="J2113" s="16">
        <f t="shared" si="96"/>
        <v>-3.1095668216658878E-2</v>
      </c>
      <c r="K2113" s="16">
        <f>[1]!s_is(A2113,61,"FY","YTD","20251231",1,"",100000000)</f>
        <v>-2.2736165971000002</v>
      </c>
      <c r="L2113" s="16">
        <f>[1]!s_is(A2113,61,"FY","YTD","20241231",1,"",100000000)</f>
        <v>0.42015624450000005</v>
      </c>
      <c r="M2113" s="16">
        <f t="shared" si="97"/>
        <v>-6.4113597664261306</v>
      </c>
      <c r="N2113" s="16">
        <f>[1]!s_fa_roe(A2113,"20251231")</f>
        <v>-13.535299999999999</v>
      </c>
      <c r="O2113" s="16">
        <f>[1]!s_stmnote_rdexp(A2113,"20251231",1,10000)</f>
        <v>4182.3037679999998</v>
      </c>
      <c r="P2113" s="20">
        <f t="shared" si="98"/>
        <v>2.9975072203483825E-2</v>
      </c>
      <c r="Q2113" s="16">
        <f>[1]!s_margin_tradingbalance(A2113,"",10000)</f>
        <v>15152.2289</v>
      </c>
      <c r="R2113" s="16">
        <f>[1]!s_margin_seclendingbalance(A2113,"",10000)</f>
        <v>57.848300000000002</v>
      </c>
      <c r="S2113" s="17">
        <f>[1]!s_val_ev(A2113,"",100000000)</f>
        <v>25.034562289700002</v>
      </c>
      <c r="T2113" s="17">
        <f>[1]!share_freesharesmv(A2113,"",100000000)</f>
        <v>20.960410857100001</v>
      </c>
      <c r="U2113" s="17">
        <f>[1]!s_dq_amount_btin(A2113,E2113,100000000)</f>
        <v>0.56827159999999999</v>
      </c>
      <c r="V2113" s="17">
        <f>[1]!s_dq_turn(A2113,E2113)</f>
        <v>2.3294063759943846</v>
      </c>
      <c r="W2113" s="2">
        <f>[1]!s_pq_amount(A2113,"20260101","",100000000)</f>
        <v>75.507434200000006</v>
      </c>
      <c r="X2113" s="2">
        <f>[1]!s_pq_avgamount(A2113,"20260101","",100000000)</f>
        <v>0.68643122000000001</v>
      </c>
      <c r="Y2113" s="17">
        <f>[1]!s_ipo_dilutedpe(A2113)</f>
        <v>0</v>
      </c>
      <c r="Z2113" s="12">
        <f>[1]!s_ipo_collection_total(A2113,100000000)</f>
        <v>1.5780000000000001</v>
      </c>
      <c r="AA2113" s="2">
        <f>[1]!s_val_pe_ttm(A2113,E2113)</f>
        <v>-10.702601432800293</v>
      </c>
      <c r="AB2113" s="5">
        <f>[1]!s_info_zjtxornot1(A2113,"")</f>
        <v>0</v>
      </c>
      <c r="AC2113" s="22" t="str">
        <f>[1]!s_info_nature1(A2113,"")</f>
        <v>外资企业</v>
      </c>
      <c r="AD2113" s="6" t="str">
        <f>[1]!s_info_city(A2113)</f>
        <v>西安市</v>
      </c>
      <c r="AE2113" s="6" t="str">
        <f>[1]!s_info_province(A2113)</f>
        <v>陕西省</v>
      </c>
      <c r="AF2113">
        <v>108.948024</v>
      </c>
      <c r="AG2113">
        <v>34.263160999999997</v>
      </c>
    </row>
    <row r="2114" spans="1:33" x14ac:dyDescent="0.3">
      <c r="A2114" s="12" t="s">
        <v>4742</v>
      </c>
      <c r="B2114" s="12" t="s">
        <v>4743</v>
      </c>
      <c r="C2114" s="16" t="str">
        <f>[1]!s_info_mkt(A2114)</f>
        <v>主板</v>
      </c>
      <c r="D2114" s="16" t="str">
        <f>[1]!s_ipo_listeddate(A2114)</f>
        <v>2000-06-02</v>
      </c>
      <c r="E2114" s="16" t="str">
        <f>[1]!lastradeday_s("000002","")</f>
        <v>2026-06-22</v>
      </c>
      <c r="F2114" s="16" t="str">
        <f>[1]!s_info_industry_csrc2023(A2114,"",3)</f>
        <v>纺织业</v>
      </c>
      <c r="G2114" s="16" t="str">
        <f>[1]!s_info_industry_csrc2023(A2114,"",1)</f>
        <v>制造业</v>
      </c>
      <c r="H2114" s="16">
        <f>[1]!s_is(A2114,83,"FY","YTD","20251231",1,"",100000000)</f>
        <v>14.015605016199999</v>
      </c>
      <c r="I2114" s="16">
        <f>[1]!s_is(A2114,83,"FY","YTD","20241231",1,"",100000000)</f>
        <v>13.0812533841</v>
      </c>
      <c r="J2114" s="16">
        <f t="shared" si="96"/>
        <v>7.1426766584590684E-2</v>
      </c>
      <c r="K2114" s="16">
        <f>[1]!s_is(A2114,61,"FY","YTD","20251231",1,"",100000000)</f>
        <v>0.20836201460000001</v>
      </c>
      <c r="L2114" s="16">
        <f>[1]!s_is(A2114,61,"FY","YTD","20241231",1,"",100000000)</f>
        <v>0.22354765539999999</v>
      </c>
      <c r="M2114" s="16">
        <f t="shared" si="97"/>
        <v>-6.7930217263195619E-2</v>
      </c>
      <c r="N2114" s="16">
        <f>[1]!s_fa_roe(A2114,"20251231")</f>
        <v>2.1732</v>
      </c>
      <c r="O2114" s="16">
        <f>[1]!s_stmnote_rdexp(A2114,"20251231",1,10000)</f>
        <v>3166.2392479999999</v>
      </c>
      <c r="P2114" s="20">
        <f t="shared" si="98"/>
        <v>2.2590813913065388E-2</v>
      </c>
      <c r="Q2114" s="16">
        <f>[1]!s_margin_tradingbalance(A2114,"",10000)</f>
        <v>0</v>
      </c>
      <c r="R2114" s="16">
        <f>[1]!s_margin_seclendingbalance(A2114,"",10000)</f>
        <v>0</v>
      </c>
      <c r="S2114" s="17">
        <f>[1]!s_val_ev(A2114,"",100000000)</f>
        <v>25.785601060799998</v>
      </c>
      <c r="T2114" s="17">
        <f>[1]!share_freesharesmv(A2114,"",100000000)</f>
        <v>12.828168075100002</v>
      </c>
      <c r="U2114" s="17">
        <f>[1]!s_dq_amount_btin(A2114,E2114,100000000)</f>
        <v>0.47290351000000003</v>
      </c>
      <c r="V2114" s="17">
        <f>[1]!s_dq_turn(A2114,E2114)</f>
        <v>1.9010187757275101</v>
      </c>
      <c r="W2114" s="2">
        <f>[1]!s_pq_amount(A2114,"20260101","",100000000)</f>
        <v>100.17642909999999</v>
      </c>
      <c r="X2114" s="2">
        <f>[1]!s_pq_avgamount(A2114,"20260101","",100000000)</f>
        <v>0.91069480999999997</v>
      </c>
      <c r="Y2114" s="17">
        <f>[1]!s_ipo_dilutedpe(A2114)</f>
        <v>21.46</v>
      </c>
      <c r="Z2114" s="12">
        <f>[1]!s_ipo_collection_total(A2114,100000000)</f>
        <v>2.3759999999999999</v>
      </c>
      <c r="AA2114" s="2">
        <f>[1]!s_val_pe_ttm(A2114,E2114)</f>
        <v>70.389541625976563</v>
      </c>
      <c r="AB2114" s="5">
        <f>[1]!s_info_zjtxornot1(A2114,"")</f>
        <v>0</v>
      </c>
      <c r="AC2114" s="22" t="str">
        <f>[1]!s_info_nature1(A2114,"")</f>
        <v>民营企业</v>
      </c>
      <c r="AD2114" s="6" t="str">
        <f>[1]!s_info_city(A2114)</f>
        <v>舟山市</v>
      </c>
      <c r="AE2114" s="6" t="str">
        <f>[1]!s_info_province(A2114)</f>
        <v>浙江省</v>
      </c>
      <c r="AF2114">
        <v>122.106863</v>
      </c>
      <c r="AG2114">
        <v>30.016027999999999</v>
      </c>
    </row>
    <row r="2115" spans="1:33" x14ac:dyDescent="0.3">
      <c r="A2115" s="12" t="s">
        <v>4744</v>
      </c>
      <c r="B2115" s="12" t="s">
        <v>4745</v>
      </c>
      <c r="C2115" s="16" t="str">
        <f>[1]!s_info_mkt(A2115)</f>
        <v>主板</v>
      </c>
      <c r="D2115" s="16" t="str">
        <f>[1]!s_ipo_listeddate(A2115)</f>
        <v>2000-07-12</v>
      </c>
      <c r="E2115" s="16" t="str">
        <f>[1]!lastradeday_s("000002","")</f>
        <v>2026-06-22</v>
      </c>
      <c r="F2115" s="16" t="str">
        <f>[1]!s_info_industry_csrc2023(A2115,"",3)</f>
        <v>批发业</v>
      </c>
      <c r="G2115" s="16" t="str">
        <f>[1]!s_info_industry_csrc2023(A2115,"",1)</f>
        <v>批发和零售业</v>
      </c>
      <c r="H2115" s="16">
        <f>[1]!s_is(A2115,83,"FY","YTD","20251231",1,"",100000000)</f>
        <v>330.45245373</v>
      </c>
      <c r="I2115" s="16">
        <f>[1]!s_is(A2115,83,"FY","YTD","20241231",1,"",100000000)</f>
        <v>354.29228122910001</v>
      </c>
      <c r="J2115" s="16">
        <f t="shared" ref="J2115:J2178" si="99">H2115/I2115-1</f>
        <v>-6.7288588440017949E-2</v>
      </c>
      <c r="K2115" s="16">
        <f>[1]!s_is(A2115,61,"FY","YTD","20251231",1,"",100000000)</f>
        <v>2.0250122223</v>
      </c>
      <c r="L2115" s="16">
        <f>[1]!s_is(A2115,61,"FY","YTD","20241231",1,"",100000000)</f>
        <v>2.1625262690999998</v>
      </c>
      <c r="M2115" s="16">
        <f t="shared" ref="M2115:M2178" si="100">(K2115-L2115)/ABS(L2115)</f>
        <v>-6.3589538201184667E-2</v>
      </c>
      <c r="N2115" s="16">
        <f>[1]!s_fa_roe(A2115,"20251231")</f>
        <v>2.6419999999999999</v>
      </c>
      <c r="O2115" s="16">
        <f>[1]!s_stmnote_rdexp(A2115,"20251231",1,10000)</f>
        <v>1450.893448</v>
      </c>
      <c r="P2115" s="20">
        <f t="shared" ref="P2115:P2178" si="101">O2115/H2115/10000</f>
        <v>4.3906269468510875E-4</v>
      </c>
      <c r="Q2115" s="16">
        <f>[1]!s_margin_tradingbalance(A2115,"",10000)</f>
        <v>22082.843499999999</v>
      </c>
      <c r="R2115" s="16">
        <f>[1]!s_margin_seclendingbalance(A2115,"",10000)</f>
        <v>16.167000000000002</v>
      </c>
      <c r="S2115" s="17">
        <f>[1]!s_val_ev(A2115,"",100000000)</f>
        <v>55.933712704999998</v>
      </c>
      <c r="T2115" s="17">
        <f>[1]!share_freesharesmv(A2115,"",100000000)</f>
        <v>20.79530492</v>
      </c>
      <c r="U2115" s="17">
        <f>[1]!s_dq_amount_btin(A2115,E2115,100000000)</f>
        <v>0.64304914000000002</v>
      </c>
      <c r="V2115" s="17">
        <f>[1]!s_dq_turn(A2115,E2115)</f>
        <v>1.1856977088179508</v>
      </c>
      <c r="W2115" s="2">
        <f>[1]!s_pq_amount(A2115,"20260101","",100000000)</f>
        <v>74.697943010000003</v>
      </c>
      <c r="X2115" s="2">
        <f>[1]!s_pq_avgamount(A2115,"20260101","",100000000)</f>
        <v>0.67907220918181821</v>
      </c>
      <c r="Y2115" s="17">
        <f>[1]!s_ipo_dilutedpe(A2115)</f>
        <v>24.04</v>
      </c>
      <c r="Z2115" s="12">
        <f>[1]!s_ipo_collection_total(A2115,100000000)</f>
        <v>5</v>
      </c>
      <c r="AA2115" s="2">
        <f>[1]!s_val_pe_ttm(A2115,E2115)</f>
        <v>30.649658203125</v>
      </c>
      <c r="AB2115" s="5">
        <f>[1]!s_info_zjtxornot1(A2115,"")</f>
        <v>0</v>
      </c>
      <c r="AC2115" s="22" t="str">
        <f>[1]!s_info_nature1(A2115,"")</f>
        <v>地方国有企业</v>
      </c>
      <c r="AD2115" s="6" t="str">
        <f>[1]!s_info_city(A2115)</f>
        <v>上海市</v>
      </c>
      <c r="AE2115" s="6" t="str">
        <f>[1]!s_info_province(A2115)</f>
        <v>上海</v>
      </c>
      <c r="AF2115">
        <v>121.472644</v>
      </c>
      <c r="AG2115">
        <v>31.231705999999999</v>
      </c>
    </row>
    <row r="2116" spans="1:33" x14ac:dyDescent="0.3">
      <c r="A2116" s="12" t="s">
        <v>4746</v>
      </c>
      <c r="B2116" s="12" t="s">
        <v>4747</v>
      </c>
      <c r="C2116" s="16" t="str">
        <f>[1]!s_info_mkt(A2116)</f>
        <v>主板</v>
      </c>
      <c r="D2116" s="16" t="str">
        <f>[1]!s_ipo_listeddate(A2116)</f>
        <v>2017-09-12</v>
      </c>
      <c r="E2116" s="16" t="str">
        <f>[1]!lastradeday_s("000002","")</f>
        <v>2026-06-22</v>
      </c>
      <c r="F2116" s="16" t="str">
        <f>[1]!s_info_industry_csrc2023(A2116,"",3)</f>
        <v>医药制造业</v>
      </c>
      <c r="G2116" s="16" t="str">
        <f>[1]!s_info_industry_csrc2023(A2116,"",1)</f>
        <v>制造业</v>
      </c>
      <c r="H2116" s="16">
        <f>[1]!s_is(A2116,83,"FY","YTD","20251231",1,"",100000000)</f>
        <v>5.1876327081999998</v>
      </c>
      <c r="I2116" s="16">
        <f>[1]!s_is(A2116,83,"FY","YTD","20241231",1,"",100000000)</f>
        <v>2.6356727685000001</v>
      </c>
      <c r="J2116" s="16">
        <f t="shared" si="99"/>
        <v>0.96823853484374589</v>
      </c>
      <c r="K2116" s="16">
        <f>[1]!s_is(A2116,61,"FY","YTD","20251231",1,"",100000000)</f>
        <v>-1.2117001881</v>
      </c>
      <c r="L2116" s="16">
        <f>[1]!s_is(A2116,61,"FY","YTD","20241231",1,"",100000000)</f>
        <v>-0.33145611219999999</v>
      </c>
      <c r="M2116" s="16">
        <f t="shared" si="100"/>
        <v>-2.6556881695663601</v>
      </c>
      <c r="N2116" s="16">
        <f>[1]!s_fa_roe(A2116,"20251231")</f>
        <v>-27.5566</v>
      </c>
      <c r="O2116" s="16">
        <f>[1]!s_stmnote_rdexp(A2116,"20251231",1,10000)</f>
        <v>2175.5732210000001</v>
      </c>
      <c r="P2116" s="20">
        <f t="shared" si="101"/>
        <v>4.1937688024079073E-2</v>
      </c>
      <c r="Q2116" s="16">
        <f>[1]!s_margin_tradingbalance(A2116,"",10000)</f>
        <v>0</v>
      </c>
      <c r="R2116" s="16">
        <f>[1]!s_margin_seclendingbalance(A2116,"",10000)</f>
        <v>0</v>
      </c>
      <c r="S2116" s="17">
        <f>[1]!s_val_ev(A2116,"",100000000)</f>
        <v>14.608000000000002</v>
      </c>
      <c r="T2116" s="17">
        <f>[1]!share_freesharesmv(A2116,"",100000000)</f>
        <v>3.7275160560000002</v>
      </c>
      <c r="U2116" s="17">
        <f>[1]!s_dq_amount_btin(A2116,E2116,100000000)</f>
        <v>0</v>
      </c>
      <c r="V2116" s="17">
        <f>[1]!s_dq_turn(A2116,E2116)</f>
        <v>0</v>
      </c>
      <c r="W2116" s="2">
        <f>[1]!s_pq_amount(A2116,"20260101","",100000000)</f>
        <v>15.85722427</v>
      </c>
      <c r="X2116" s="2">
        <f>[1]!s_pq_avgamount(A2116,"20260101","",100000000)</f>
        <v>0.20593797753246754</v>
      </c>
      <c r="Y2116" s="17">
        <f>[1]!s_ipo_dilutedpe(A2116)</f>
        <v>22.98</v>
      </c>
      <c r="Z2116" s="12">
        <f>[1]!s_ipo_collection_total(A2116,100000000)</f>
        <v>3.3239999999999998</v>
      </c>
      <c r="AA2116" s="2">
        <f>[1]!s_val_pe_ttm(A2116,E2116)</f>
        <v>-11.313203811645508</v>
      </c>
      <c r="AB2116" s="5">
        <f>[1]!s_info_zjtxornot1(A2116,"")</f>
        <v>0</v>
      </c>
      <c r="AC2116" s="22" t="str">
        <f>[1]!s_info_nature1(A2116,"")</f>
        <v>公众企业</v>
      </c>
      <c r="AD2116" s="6" t="str">
        <f>[1]!s_info_city(A2116)</f>
        <v>珠海市</v>
      </c>
      <c r="AE2116" s="6" t="str">
        <f>[1]!s_info_province(A2116)</f>
        <v>广东省</v>
      </c>
      <c r="AF2116">
        <v>113.552724</v>
      </c>
      <c r="AG2116">
        <v>22.255898999999999</v>
      </c>
    </row>
    <row r="2117" spans="1:33" x14ac:dyDescent="0.3">
      <c r="A2117" s="12" t="s">
        <v>4748</v>
      </c>
      <c r="B2117" s="12" t="s">
        <v>4749</v>
      </c>
      <c r="C2117" s="16" t="str">
        <f>[1]!s_info_mkt(A2117)</f>
        <v>主板</v>
      </c>
      <c r="D2117" s="16" t="str">
        <f>[1]!s_ipo_listeddate(A2117)</f>
        <v>2017-08-17</v>
      </c>
      <c r="E2117" s="16" t="str">
        <f>[1]!lastradeday_s("000002","")</f>
        <v>2026-06-22</v>
      </c>
      <c r="F2117" s="16" t="str">
        <f>[1]!s_info_industry_csrc2023(A2117,"",3)</f>
        <v>电气机械和器材制造业</v>
      </c>
      <c r="G2117" s="16" t="str">
        <f>[1]!s_info_industry_csrc2023(A2117,"",1)</f>
        <v>制造业</v>
      </c>
      <c r="H2117" s="16">
        <f>[1]!s_is(A2117,83,"FY","YTD","20251231",1,"",100000000)</f>
        <v>18.288583975999998</v>
      </c>
      <c r="I2117" s="16">
        <f>[1]!s_is(A2117,83,"FY","YTD","20241231",1,"",100000000)</f>
        <v>16.565033081399999</v>
      </c>
      <c r="J2117" s="16">
        <f t="shared" si="99"/>
        <v>0.10404753713020254</v>
      </c>
      <c r="K2117" s="16">
        <f>[1]!s_is(A2117,61,"FY","YTD","20251231",1,"",100000000)</f>
        <v>0.33144392550000001</v>
      </c>
      <c r="L2117" s="16">
        <f>[1]!s_is(A2117,61,"FY","YTD","20241231",1,"",100000000)</f>
        <v>0.60070532409999999</v>
      </c>
      <c r="M2117" s="16">
        <f t="shared" si="100"/>
        <v>-0.44824207110768971</v>
      </c>
      <c r="N2117" s="16">
        <f>[1]!s_fa_roe(A2117,"20251231")</f>
        <v>2.5832999999999999</v>
      </c>
      <c r="O2117" s="16">
        <f>[1]!s_stmnote_rdexp(A2117,"20251231",1,10000)</f>
        <v>9645.3762829999996</v>
      </c>
      <c r="P2117" s="20">
        <f t="shared" si="101"/>
        <v>5.2739874752783328E-2</v>
      </c>
      <c r="Q2117" s="16">
        <f>[1]!s_margin_tradingbalance(A2117,"",10000)</f>
        <v>25847.788499999999</v>
      </c>
      <c r="R2117" s="16">
        <f>[1]!s_margin_seclendingbalance(A2117,"",10000)</f>
        <v>165.97380000000001</v>
      </c>
      <c r="S2117" s="17">
        <f>[1]!s_val_ev(A2117,"",100000000)</f>
        <v>74.61323260799999</v>
      </c>
      <c r="T2117" s="17">
        <f>[1]!share_freesharesmv(A2117,"",100000000)</f>
        <v>39.705598090800002</v>
      </c>
      <c r="U2117" s="17">
        <f>[1]!s_dq_amount_btin(A2117,E2117,100000000)</f>
        <v>1.30921106</v>
      </c>
      <c r="V2117" s="17">
        <f>[1]!s_dq_turn(A2117,E2117)</f>
        <v>2.6337147516212731</v>
      </c>
      <c r="W2117" s="2">
        <f>[1]!s_pq_amount(A2117,"20260101","",100000000)</f>
        <v>159.13545367</v>
      </c>
      <c r="X2117" s="2">
        <f>[1]!s_pq_avgamount(A2117,"20260101","",100000000)</f>
        <v>1.4466859424545455</v>
      </c>
      <c r="Y2117" s="17">
        <f>[1]!s_ipo_dilutedpe(A2117)</f>
        <v>22.98</v>
      </c>
      <c r="Z2117" s="12">
        <f>[1]!s_ipo_collection_total(A2117,100000000)</f>
        <v>3.6700400000000002</v>
      </c>
      <c r="AA2117" s="2">
        <f>[1]!s_val_pe_ttm(A2117,E2117)</f>
        <v>387.34280395507813</v>
      </c>
      <c r="AB2117" s="5">
        <f>[1]!s_info_zjtxornot1(A2117,"")</f>
        <v>1</v>
      </c>
      <c r="AC2117" s="22" t="str">
        <f>[1]!s_info_nature1(A2117,"")</f>
        <v>民营企业</v>
      </c>
      <c r="AD2117" s="6" t="str">
        <f>[1]!s_info_city(A2117)</f>
        <v>祁阳市</v>
      </c>
      <c r="AE2117" s="6" t="str">
        <f>[1]!s_info_province(A2117)</f>
        <v>湖南省</v>
      </c>
      <c r="AF2117">
        <v>111.972594</v>
      </c>
      <c r="AG2117">
        <v>26.460846</v>
      </c>
    </row>
    <row r="2118" spans="1:33" x14ac:dyDescent="0.3">
      <c r="A2118" s="12" t="s">
        <v>4750</v>
      </c>
      <c r="B2118" s="12" t="s">
        <v>4751</v>
      </c>
      <c r="C2118" s="16" t="str">
        <f>[1]!s_info_mkt(A2118)</f>
        <v>主板</v>
      </c>
      <c r="D2118" s="16" t="str">
        <f>[1]!s_ipo_listeddate(A2118)</f>
        <v>2007-09-25</v>
      </c>
      <c r="E2118" s="16" t="str">
        <f>[1]!lastradeday_s("000002","")</f>
        <v>2026-06-22</v>
      </c>
      <c r="F2118" s="16" t="str">
        <f>[1]!s_info_industry_csrc2023(A2118,"",3)</f>
        <v>互联网和相关服务</v>
      </c>
      <c r="G2118" s="16" t="str">
        <f>[1]!s_info_industry_csrc2023(A2118,"",1)</f>
        <v>信息传输、软件和信息技术服务业</v>
      </c>
      <c r="H2118" s="16">
        <f>[1]!s_is(A2118,83,"FY","YTD","20251231",1,"",100000000)</f>
        <v>14.0171149103</v>
      </c>
      <c r="I2118" s="16">
        <f>[1]!s_is(A2118,83,"FY","YTD","20241231",1,"",100000000)</f>
        <v>14.343654409900001</v>
      </c>
      <c r="J2118" s="16">
        <f t="shared" si="99"/>
        <v>-2.2765432732025581E-2</v>
      </c>
      <c r="K2118" s="16">
        <f>[1]!s_is(A2118,61,"FY","YTD","20251231",1,"",100000000)</f>
        <v>-3.4735875877</v>
      </c>
      <c r="L2118" s="16">
        <f>[1]!s_is(A2118,61,"FY","YTD","20241231",1,"",100000000)</f>
        <v>-3.8598587372000002</v>
      </c>
      <c r="M2118" s="16">
        <f t="shared" si="100"/>
        <v>0.10007390834727986</v>
      </c>
      <c r="N2118" s="16">
        <f>[1]!s_fa_roe(A2118,"20251231")</f>
        <v>-8.0283999999999995</v>
      </c>
      <c r="O2118" s="16">
        <f>[1]!s_stmnote_rdexp(A2118,"20251231",1,10000)</f>
        <v>28397.702838999998</v>
      </c>
      <c r="P2118" s="20">
        <f t="shared" si="101"/>
        <v>0.20259306583933984</v>
      </c>
      <c r="Q2118" s="16">
        <f>[1]!s_margin_tradingbalance(A2118,"",10000)</f>
        <v>74826.892300000007</v>
      </c>
      <c r="R2118" s="16">
        <f>[1]!s_margin_seclendingbalance(A2118,"",10000)</f>
        <v>422.27080000000001</v>
      </c>
      <c r="S2118" s="17">
        <f>[1]!s_val_ev(A2118,"",100000000)</f>
        <v>120.81069223110001</v>
      </c>
      <c r="T2118" s="17">
        <f>[1]!share_freesharesmv(A2118,"",100000000)</f>
        <v>98.4318020316</v>
      </c>
      <c r="U2118" s="17">
        <f>[1]!s_dq_amount_btin(A2118,E2118,100000000)</f>
        <v>7.3841971900000001</v>
      </c>
      <c r="V2118" s="17">
        <f>[1]!s_dq_turn(A2118,E2118)</f>
        <v>6.2950248459385687</v>
      </c>
      <c r="W2118" s="2">
        <f>[1]!s_pq_amount(A2118,"20260101","",100000000)</f>
        <v>405.15081780000003</v>
      </c>
      <c r="X2118" s="2">
        <f>[1]!s_pq_avgamount(A2118,"20260101","",100000000)</f>
        <v>3.6831892527272725</v>
      </c>
      <c r="Y2118" s="17">
        <f>[1]!s_ipo_dilutedpe(A2118)</f>
        <v>29.89</v>
      </c>
      <c r="Z2118" s="12">
        <f>[1]!s_ipo_collection_total(A2118,100000000)</f>
        <v>1.1928000000000001</v>
      </c>
      <c r="AA2118" s="2">
        <f>[1]!s_val_pe_ttm(A2118,E2118)</f>
        <v>-45.026454925537109</v>
      </c>
      <c r="AB2118" s="5">
        <f>[1]!s_info_zjtxornot1(A2118,"")</f>
        <v>0</v>
      </c>
      <c r="AC2118" s="22" t="str">
        <f>[1]!s_info_nature1(A2118,"")</f>
        <v>公众企业</v>
      </c>
      <c r="AD2118" s="6" t="str">
        <f>[1]!s_info_city(A2118)</f>
        <v>晋江市</v>
      </c>
      <c r="AE2118" s="6" t="str">
        <f>[1]!s_info_province(A2118)</f>
        <v>福建省</v>
      </c>
      <c r="AF2118">
        <v>118.558651</v>
      </c>
      <c r="AG2118">
        <v>24.729638000000001</v>
      </c>
    </row>
    <row r="2119" spans="1:33" x14ac:dyDescent="0.3">
      <c r="A2119" s="12" t="s">
        <v>4752</v>
      </c>
      <c r="B2119" s="12" t="s">
        <v>4753</v>
      </c>
      <c r="C2119" s="16" t="str">
        <f>[1]!s_info_mkt(A2119)</f>
        <v>科创板</v>
      </c>
      <c r="D2119" s="16" t="str">
        <f>[1]!s_ipo_listeddate(A2119)</f>
        <v>2021-07-27</v>
      </c>
      <c r="E2119" s="16" t="str">
        <f>[1]!lastradeday_s("000002","")</f>
        <v>2026-06-22</v>
      </c>
      <c r="F2119" s="16" t="str">
        <f>[1]!s_info_industry_csrc2023(A2119,"",3)</f>
        <v>软件和信息技术服务业</v>
      </c>
      <c r="G2119" s="16" t="str">
        <f>[1]!s_info_industry_csrc2023(A2119,"",1)</f>
        <v>信息传输、软件和信息技术服务业</v>
      </c>
      <c r="H2119" s="16">
        <f>[1]!s_is(A2119,83,"FY","YTD","20251231",1,"",100000000)</f>
        <v>3.0737381281</v>
      </c>
      <c r="I2119" s="16">
        <f>[1]!s_is(A2119,83,"FY","YTD","20241231",1,"",100000000)</f>
        <v>4.7937351438000002</v>
      </c>
      <c r="J2119" s="16">
        <f t="shared" si="99"/>
        <v>-0.35880101092455352</v>
      </c>
      <c r="K2119" s="16">
        <f>[1]!s_is(A2119,61,"FY","YTD","20251231",1,"",100000000)</f>
        <v>-0.69725494599999993</v>
      </c>
      <c r="L2119" s="16">
        <f>[1]!s_is(A2119,61,"FY","YTD","20241231",1,"",100000000)</f>
        <v>-5.6360712899999998E-2</v>
      </c>
      <c r="M2119" s="16">
        <f t="shared" si="100"/>
        <v>-11.371293940818836</v>
      </c>
      <c r="N2119" s="16">
        <f>[1]!s_fa_roe(A2119,"20251231")</f>
        <v>-10.827500000000001</v>
      </c>
      <c r="O2119" s="16">
        <f>[1]!s_stmnote_rdexp(A2119,"20251231",1,10000)</f>
        <v>5578.5666030000002</v>
      </c>
      <c r="P2119" s="20">
        <f t="shared" si="101"/>
        <v>0.18149127773771459</v>
      </c>
      <c r="Q2119" s="16">
        <f>[1]!s_margin_tradingbalance(A2119,"",10000)</f>
        <v>2727.4263000000001</v>
      </c>
      <c r="R2119" s="16">
        <f>[1]!s_margin_seclendingbalance(A2119,"",10000)</f>
        <v>0</v>
      </c>
      <c r="S2119" s="17">
        <f>[1]!s_val_ev(A2119,"",100000000)</f>
        <v>13.703129819999999</v>
      </c>
      <c r="T2119" s="17">
        <f>[1]!share_freesharesmv(A2119,"",100000000)</f>
        <v>7.9540092379999994</v>
      </c>
      <c r="U2119" s="17">
        <f>[1]!s_dq_amount_btin(A2119,E2119,100000000)</f>
        <v>0.30335876000000001</v>
      </c>
      <c r="V2119" s="17">
        <f>[1]!s_dq_turn(A2119,E2119)</f>
        <v>2.2806070703199346</v>
      </c>
      <c r="W2119" s="2">
        <f>[1]!s_pq_amount(A2119,"20260101","",100000000)</f>
        <v>36.041811850000002</v>
      </c>
      <c r="X2119" s="2">
        <f>[1]!s_pq_avgamount(A2119,"20260101","",100000000)</f>
        <v>0.32765283499999998</v>
      </c>
      <c r="Y2119" s="17">
        <f>[1]!s_ipo_dilutedpe(A2119)</f>
        <v>18.63</v>
      </c>
      <c r="Z2119" s="12">
        <f>[1]!s_ipo_collection_total(A2119,100000000)</f>
        <v>3.3452969339999998</v>
      </c>
      <c r="AA2119" s="2">
        <f>[1]!s_val_pe_ttm(A2119,E2119)</f>
        <v>-20.124311447143555</v>
      </c>
      <c r="AB2119" s="5">
        <f>[1]!s_info_zjtxornot1(A2119,"")</f>
        <v>1</v>
      </c>
      <c r="AC2119" s="22" t="str">
        <f>[1]!s_info_nature1(A2119,"")</f>
        <v>民营企业</v>
      </c>
      <c r="AD2119" s="6" t="str">
        <f>[1]!s_info_city(A2119)</f>
        <v>嘉兴市</v>
      </c>
      <c r="AE2119" s="6" t="str">
        <f>[1]!s_info_province(A2119)</f>
        <v>浙江省</v>
      </c>
      <c r="AF2119">
        <v>120.750865</v>
      </c>
      <c r="AG2119">
        <v>30.762653</v>
      </c>
    </row>
    <row r="2120" spans="1:33" x14ac:dyDescent="0.3">
      <c r="A2120" s="12" t="s">
        <v>4754</v>
      </c>
      <c r="B2120" s="12" t="s">
        <v>4755</v>
      </c>
      <c r="C2120" s="16" t="str">
        <f>[1]!s_info_mkt(A2120)</f>
        <v>主板</v>
      </c>
      <c r="D2120" s="16" t="str">
        <f>[1]!s_ipo_listeddate(A2120)</f>
        <v>2017-07-07</v>
      </c>
      <c r="E2120" s="16" t="str">
        <f>[1]!lastradeday_s("000002","")</f>
        <v>2026-06-22</v>
      </c>
      <c r="F2120" s="16" t="str">
        <f>[1]!s_info_industry_csrc2023(A2120,"",3)</f>
        <v>电气机械和器材制造业</v>
      </c>
      <c r="G2120" s="16" t="str">
        <f>[1]!s_info_industry_csrc2023(A2120,"",1)</f>
        <v>制造业</v>
      </c>
      <c r="H2120" s="16">
        <f>[1]!s_is(A2120,83,"FY","YTD","20251231",1,"",100000000)</f>
        <v>14.403732315699999</v>
      </c>
      <c r="I2120" s="16">
        <f>[1]!s_is(A2120,83,"FY","YTD","20241231",1,"",100000000)</f>
        <v>12.420713398499998</v>
      </c>
      <c r="J2120" s="16">
        <f t="shared" si="99"/>
        <v>0.15965418841718715</v>
      </c>
      <c r="K2120" s="16">
        <f>[1]!s_is(A2120,61,"FY","YTD","20251231",1,"",100000000)</f>
        <v>1.3376442854999999</v>
      </c>
      <c r="L2120" s="16">
        <f>[1]!s_is(A2120,61,"FY","YTD","20241231",1,"",100000000)</f>
        <v>0.74681991999999997</v>
      </c>
      <c r="M2120" s="16">
        <f t="shared" si="100"/>
        <v>0.79112025493374627</v>
      </c>
      <c r="N2120" s="16">
        <f>[1]!s_fa_roe(A2120,"20251231")</f>
        <v>7.7519</v>
      </c>
      <c r="O2120" s="16">
        <f>[1]!s_stmnote_rdexp(A2120,"20251231",1,10000)</f>
        <v>7197.1226129999995</v>
      </c>
      <c r="P2120" s="20">
        <f t="shared" si="101"/>
        <v>4.9967067252111946E-2</v>
      </c>
      <c r="Q2120" s="16">
        <f>[1]!s_margin_tradingbalance(A2120,"",10000)</f>
        <v>0</v>
      </c>
      <c r="R2120" s="16">
        <f>[1]!s_margin_seclendingbalance(A2120,"",10000)</f>
        <v>0</v>
      </c>
      <c r="S2120" s="17">
        <f>[1]!s_val_ev(A2120,"",100000000)</f>
        <v>27.884743216</v>
      </c>
      <c r="T2120" s="17">
        <f>[1]!share_freesharesmv(A2120,"",100000000)</f>
        <v>17.3279006528</v>
      </c>
      <c r="U2120" s="17">
        <f>[1]!s_dq_amount_btin(A2120,E2120,100000000)</f>
        <v>0.85737978999999997</v>
      </c>
      <c r="V2120" s="17">
        <f>[1]!s_dq_turn(A2120,E2120)</f>
        <v>4.4097780650700145</v>
      </c>
      <c r="W2120" s="2">
        <f>[1]!s_pq_amount(A2120,"20260101","",100000000)</f>
        <v>201.84156876</v>
      </c>
      <c r="X2120" s="2">
        <f>[1]!s_pq_avgamount(A2120,"20260101","",100000000)</f>
        <v>1.8349233523636366</v>
      </c>
      <c r="Y2120" s="17">
        <f>[1]!s_ipo_dilutedpe(A2120)</f>
        <v>22.99</v>
      </c>
      <c r="Z2120" s="12">
        <f>[1]!s_ipo_collection_total(A2120,100000000)</f>
        <v>6.3070000000000004</v>
      </c>
      <c r="AA2120" s="2">
        <f>[1]!s_val_pe_ttm(A2120,E2120)</f>
        <v>21.019363403320313</v>
      </c>
      <c r="AB2120" s="5">
        <f>[1]!s_info_zjtxornot1(A2120,"")</f>
        <v>1</v>
      </c>
      <c r="AC2120" s="22" t="str">
        <f>[1]!s_info_nature1(A2120,"")</f>
        <v>民营企业</v>
      </c>
      <c r="AD2120" s="6" t="str">
        <f>[1]!s_info_city(A2120)</f>
        <v>长沙市</v>
      </c>
      <c r="AE2120" s="6" t="str">
        <f>[1]!s_info_province(A2120)</f>
        <v>湖南省</v>
      </c>
      <c r="AF2120">
        <v>112.98227900000001</v>
      </c>
      <c r="AG2120">
        <v>28.194089999999999</v>
      </c>
    </row>
    <row r="2121" spans="1:33" x14ac:dyDescent="0.3">
      <c r="A2121" s="12" t="s">
        <v>4756</v>
      </c>
      <c r="B2121" s="12" t="s">
        <v>4757</v>
      </c>
      <c r="C2121" s="16" t="str">
        <f>[1]!s_info_mkt(A2121)</f>
        <v>科创板</v>
      </c>
      <c r="D2121" s="16" t="str">
        <f>[1]!s_ipo_listeddate(A2121)</f>
        <v>2021-01-28</v>
      </c>
      <c r="E2121" s="16" t="str">
        <f>[1]!lastradeday_s("000002","")</f>
        <v>2026-06-22</v>
      </c>
      <c r="F2121" s="16" t="str">
        <f>[1]!s_info_industry_csrc2023(A2121,"",3)</f>
        <v>化学原料和化学制品制造业</v>
      </c>
      <c r="G2121" s="16" t="str">
        <f>[1]!s_info_industry_csrc2023(A2121,"",1)</f>
        <v>制造业</v>
      </c>
      <c r="H2121" s="16">
        <f>[1]!s_is(A2121,83,"FY","YTD","20251231",1,"",100000000)</f>
        <v>13.893746854200002</v>
      </c>
      <c r="I2121" s="16">
        <f>[1]!s_is(A2121,83,"FY","YTD","20241231",1,"",100000000)</f>
        <v>15.655945522</v>
      </c>
      <c r="J2121" s="16">
        <f t="shared" si="99"/>
        <v>-0.11255779252193532</v>
      </c>
      <c r="K2121" s="16">
        <f>[1]!s_is(A2121,61,"FY","YTD","20251231",1,"",100000000)</f>
        <v>0.15210341999999999</v>
      </c>
      <c r="L2121" s="16">
        <f>[1]!s_is(A2121,61,"FY","YTD","20241231",1,"",100000000)</f>
        <v>-4.6545171500000003E-2</v>
      </c>
      <c r="M2121" s="16">
        <f t="shared" si="100"/>
        <v>4.2678667861391375</v>
      </c>
      <c r="N2121" s="16">
        <f>[1]!s_fa_roe(A2121,"20251231")</f>
        <v>1.0751999999999999</v>
      </c>
      <c r="O2121" s="16">
        <f>[1]!s_stmnote_rdexp(A2121,"20251231",1,10000)</f>
        <v>7659.8518560000002</v>
      </c>
      <c r="P2121" s="20">
        <f t="shared" si="101"/>
        <v>5.5131649772965821E-2</v>
      </c>
      <c r="Q2121" s="16">
        <f>[1]!s_margin_tradingbalance(A2121,"",10000)</f>
        <v>17499.8842</v>
      </c>
      <c r="R2121" s="16">
        <f>[1]!s_margin_seclendingbalance(A2121,"",10000)</f>
        <v>0</v>
      </c>
      <c r="S2121" s="17">
        <f>[1]!s_val_ev(A2121,"",100000000)</f>
        <v>47.958301454399994</v>
      </c>
      <c r="T2121" s="17">
        <f>[1]!share_freesharesmv(A2121,"",100000000)</f>
        <v>31.062314786400002</v>
      </c>
      <c r="U2121" s="17">
        <f>[1]!s_dq_amount_btin(A2121,E2121,100000000)</f>
        <v>1.63883212</v>
      </c>
      <c r="V2121" s="17">
        <f>[1]!s_dq_turn(A2121,E2121)</f>
        <v>3.4700526430910905</v>
      </c>
      <c r="W2121" s="2">
        <f>[1]!s_pq_amount(A2121,"20260101","",100000000)</f>
        <v>163.60656447</v>
      </c>
      <c r="X2121" s="2">
        <f>[1]!s_pq_avgamount(A2121,"20260101","",100000000)</f>
        <v>1.4873324042727274</v>
      </c>
      <c r="Y2121" s="17">
        <f>[1]!s_ipo_dilutedpe(A2121)</f>
        <v>20.14</v>
      </c>
      <c r="Z2121" s="12">
        <f>[1]!s_ipo_collection_total(A2121,100000000)</f>
        <v>4.1486900000000002</v>
      </c>
      <c r="AA2121" s="2">
        <f>[1]!s_val_pe_ttm(A2121,E2121)</f>
        <v>166.171630859375</v>
      </c>
      <c r="AB2121" s="5">
        <f>[1]!s_info_zjtxornot1(A2121,"")</f>
        <v>1</v>
      </c>
      <c r="AC2121" s="22" t="str">
        <f>[1]!s_info_nature1(A2121,"")</f>
        <v>民营企业</v>
      </c>
      <c r="AD2121" s="6" t="str">
        <f>[1]!s_info_city(A2121)</f>
        <v>张家港市</v>
      </c>
      <c r="AE2121" s="6" t="str">
        <f>[1]!s_info_province(A2121)</f>
        <v>江苏省</v>
      </c>
      <c r="AF2121">
        <v>120.627279</v>
      </c>
      <c r="AG2121">
        <v>31.907812</v>
      </c>
    </row>
    <row r="2122" spans="1:33" x14ac:dyDescent="0.3">
      <c r="A2122" s="12" t="s">
        <v>4758</v>
      </c>
      <c r="B2122" s="12" t="s">
        <v>4759</v>
      </c>
      <c r="C2122" s="16" t="str">
        <f>[1]!s_info_mkt(A2122)</f>
        <v>创业板</v>
      </c>
      <c r="D2122" s="16" t="str">
        <f>[1]!s_ipo_listeddate(A2122)</f>
        <v>2012-04-25</v>
      </c>
      <c r="E2122" s="16" t="str">
        <f>[1]!lastradeday_s("000002","")</f>
        <v>2026-06-22</v>
      </c>
      <c r="F2122" s="16" t="str">
        <f>[1]!s_info_industry_csrc2023(A2122,"",3)</f>
        <v>畜牧业</v>
      </c>
      <c r="G2122" s="16" t="str">
        <f>[1]!s_info_industry_csrc2023(A2122,"",1)</f>
        <v>农、林、牧、渔业</v>
      </c>
      <c r="H2122" s="16">
        <f>[1]!s_is(A2122,83,"FY","YTD","20251231",1,"",100000000)</f>
        <v>2.0028675227999999</v>
      </c>
      <c r="I2122" s="16">
        <f>[1]!s_is(A2122,83,"FY","YTD","20241231",1,"",100000000)</f>
        <v>1.3760181677000001</v>
      </c>
      <c r="J2122" s="16">
        <f t="shared" si="99"/>
        <v>0.45555310955506645</v>
      </c>
      <c r="K2122" s="16">
        <f>[1]!s_is(A2122,61,"FY","YTD","20251231",1,"",100000000)</f>
        <v>-0.27185776719999999</v>
      </c>
      <c r="L2122" s="16">
        <f>[1]!s_is(A2122,61,"FY","YTD","20241231",1,"",100000000)</f>
        <v>-0.65947904349999997</v>
      </c>
      <c r="M2122" s="16">
        <f t="shared" si="100"/>
        <v>0.58776890656420078</v>
      </c>
      <c r="N2122" s="16">
        <f>[1]!s_fa_roe(A2122,"20251231")</f>
        <v>-195.12649999999999</v>
      </c>
      <c r="O2122" s="16">
        <f>[1]!s_stmnote_rdexp(A2122,"20251231",1,10000)</f>
        <v>101.796875</v>
      </c>
      <c r="P2122" s="20">
        <f t="shared" si="101"/>
        <v>5.0825565765672013E-3</v>
      </c>
      <c r="Q2122" s="16">
        <f>[1]!s_margin_tradingbalance(A2122,"",10000)</f>
        <v>0</v>
      </c>
      <c r="R2122" s="16">
        <f>[1]!s_margin_seclendingbalance(A2122,"",10000)</f>
        <v>0</v>
      </c>
      <c r="S2122" s="17">
        <f>[1]!s_val_ev(A2122,"",100000000)</f>
        <v>21.004639874400002</v>
      </c>
      <c r="T2122" s="17">
        <f>[1]!share_freesharesmv(A2122,"",100000000)</f>
        <v>8.3321159603999995</v>
      </c>
      <c r="U2122" s="17">
        <f>[1]!s_dq_amount_btin(A2122,E2122,100000000)</f>
        <v>1.2498281899999999</v>
      </c>
      <c r="V2122" s="17">
        <f>[1]!s_dq_turn(A2122,E2122)</f>
        <v>6.9634181860992097</v>
      </c>
      <c r="W2122" s="2">
        <f>[1]!s_pq_amount(A2122,"20260101","",100000000)</f>
        <v>38.608443700000002</v>
      </c>
      <c r="X2122" s="2">
        <f>[1]!s_pq_avgamount(A2122,"20260101","",100000000)</f>
        <v>0.35420590550458714</v>
      </c>
      <c r="Y2122" s="17">
        <f>[1]!s_ipo_dilutedpe(A2122)</f>
        <v>56.52</v>
      </c>
      <c r="Z2122" s="12">
        <f>[1]!s_ipo_collection_total(A2122,100000000)</f>
        <v>2.9548999999999999</v>
      </c>
      <c r="AA2122" s="2">
        <f>[1]!s_val_pe_ttm(A2122,E2122)</f>
        <v>-116.27261352539063</v>
      </c>
      <c r="AB2122" s="5">
        <f>[1]!s_info_zjtxornot1(A2122,"")</f>
        <v>0</v>
      </c>
      <c r="AC2122" s="22" t="str">
        <f>[1]!s_info_nature1(A2122,"")</f>
        <v>民营企业</v>
      </c>
      <c r="AD2122" s="6" t="str">
        <f>[1]!s_info_city(A2122)</f>
        <v>昌吉市</v>
      </c>
      <c r="AE2122" s="6" t="str">
        <f>[1]!s_info_province(A2122)</f>
        <v>新疆维吾尔自治区</v>
      </c>
      <c r="AF2122">
        <v>87.073617999999996</v>
      </c>
      <c r="AG2122">
        <v>44.175083000000001</v>
      </c>
    </row>
    <row r="2123" spans="1:33" x14ac:dyDescent="0.3">
      <c r="A2123" s="12" t="s">
        <v>4760</v>
      </c>
      <c r="B2123" s="12" t="s">
        <v>4761</v>
      </c>
      <c r="C2123" s="16" t="str">
        <f>[1]!s_info_mkt(A2123)</f>
        <v>主板</v>
      </c>
      <c r="D2123" s="16" t="str">
        <f>[1]!s_ipo_listeddate(A2123)</f>
        <v>2017-08-08</v>
      </c>
      <c r="E2123" s="16" t="str">
        <f>[1]!lastradeday_s("000002","")</f>
        <v>2026-06-22</v>
      </c>
      <c r="F2123" s="16" t="str">
        <f>[1]!s_info_industry_csrc2023(A2123,"",3)</f>
        <v>装卸搬运和仓储业</v>
      </c>
      <c r="G2123" s="16" t="str">
        <f>[1]!s_info_industry_csrc2023(A2123,"",1)</f>
        <v>交通运输、仓储和邮政业</v>
      </c>
      <c r="H2123" s="16">
        <f>[1]!s_is(A2123,83,"FY","YTD","20251231",1,"",100000000)</f>
        <v>11.281761735999998</v>
      </c>
      <c r="I2123" s="16">
        <f>[1]!s_is(A2123,83,"FY","YTD","20241231",1,"",100000000)</f>
        <v>12.700303143499999</v>
      </c>
      <c r="J2123" s="16">
        <f t="shared" si="99"/>
        <v>-0.11169350774323905</v>
      </c>
      <c r="K2123" s="16">
        <f>[1]!s_is(A2123,61,"FY","YTD","20251231",1,"",100000000)</f>
        <v>0.38372619749999998</v>
      </c>
      <c r="L2123" s="16">
        <f>[1]!s_is(A2123,61,"FY","YTD","20241231",1,"",100000000)</f>
        <v>1.8297645827000002</v>
      </c>
      <c r="M2123" s="16">
        <f t="shared" si="100"/>
        <v>-0.7902865750446576</v>
      </c>
      <c r="N2123" s="16">
        <f>[1]!s_fa_roe(A2123,"20251231")</f>
        <v>1.4923</v>
      </c>
      <c r="O2123" s="16">
        <f>[1]!s_stmnote_rdexp(A2123,"20251231",1,10000)</f>
        <v>2003.5520350000002</v>
      </c>
      <c r="P2123" s="20">
        <f t="shared" si="101"/>
        <v>1.7759212451781217E-2</v>
      </c>
      <c r="Q2123" s="16">
        <f>[1]!s_margin_tradingbalance(A2123,"",10000)</f>
        <v>0</v>
      </c>
      <c r="R2123" s="16">
        <f>[1]!s_margin_seclendingbalance(A2123,"",10000)</f>
        <v>0</v>
      </c>
      <c r="S2123" s="17">
        <f>[1]!s_val_ev(A2123,"",100000000)</f>
        <v>33.209691515000003</v>
      </c>
      <c r="T2123" s="17">
        <f>[1]!share_freesharesmv(A2123,"",100000000)</f>
        <v>11.330493395000003</v>
      </c>
      <c r="U2123" s="17">
        <f>[1]!s_dq_amount_btin(A2123,E2123,100000000)</f>
        <v>0.27420876</v>
      </c>
      <c r="V2123" s="17">
        <f>[1]!s_dq_turn(A2123,E2123)</f>
        <v>0.83661022528471374</v>
      </c>
      <c r="W2123" s="2">
        <f>[1]!s_pq_amount(A2123,"20260101","",100000000)</f>
        <v>45.865387009999999</v>
      </c>
      <c r="X2123" s="2">
        <f>[1]!s_pq_avgamount(A2123,"20260101","",100000000)</f>
        <v>0.41695806372727273</v>
      </c>
      <c r="Y2123" s="17">
        <f>[1]!s_ipo_dilutedpe(A2123)</f>
        <v>22.85</v>
      </c>
      <c r="Z2123" s="12">
        <f>[1]!s_ipo_collection_total(A2123,100000000)</f>
        <v>5.7039200000000001</v>
      </c>
      <c r="AA2123" s="2">
        <f>[1]!s_val_pe_ttm(A2123,E2123)</f>
        <v>-585.17974853515625</v>
      </c>
      <c r="AB2123" s="5">
        <f>[1]!s_info_zjtxornot1(A2123,"")</f>
        <v>0</v>
      </c>
      <c r="AC2123" s="22" t="str">
        <f>[1]!s_info_nature1(A2123,"")</f>
        <v>民营企业</v>
      </c>
      <c r="AD2123" s="6" t="str">
        <f>[1]!s_info_city(A2123)</f>
        <v>广州市</v>
      </c>
      <c r="AE2123" s="6" t="str">
        <f>[1]!s_info_province(A2123)</f>
        <v>广东省</v>
      </c>
      <c r="AF2123">
        <v>113.280637</v>
      </c>
      <c r="AG2123">
        <v>23.125177999999998</v>
      </c>
    </row>
    <row r="2124" spans="1:33" x14ac:dyDescent="0.3">
      <c r="A2124" s="12" t="s">
        <v>4762</v>
      </c>
      <c r="B2124" s="12" t="s">
        <v>4763</v>
      </c>
      <c r="C2124" s="16" t="str">
        <f>[1]!s_info_mkt(A2124)</f>
        <v>主板</v>
      </c>
      <c r="D2124" s="16" t="str">
        <f>[1]!s_ipo_listeddate(A2124)</f>
        <v>1993-12-06</v>
      </c>
      <c r="E2124" s="16" t="str">
        <f>[1]!lastradeday_s("000002","")</f>
        <v>2026-06-22</v>
      </c>
      <c r="F2124" s="16" t="str">
        <f>[1]!s_info_industry_csrc2023(A2124,"",3)</f>
        <v>酒、饮料和精制茶制造业</v>
      </c>
      <c r="G2124" s="16" t="str">
        <f>[1]!s_info_industry_csrc2023(A2124,"",1)</f>
        <v>制造业</v>
      </c>
      <c r="H2124" s="16">
        <f>[1]!s_is(A2124,83,"FY","YTD","20251231",1,"",100000000)</f>
        <v>0.39339501979999997</v>
      </c>
      <c r="I2124" s="16">
        <f>[1]!s_is(A2124,83,"FY","YTD","20241231",1,"",100000000)</f>
        <v>2.8454836207</v>
      </c>
      <c r="J2124" s="16">
        <f t="shared" si="99"/>
        <v>-0.86174757185802275</v>
      </c>
      <c r="K2124" s="16">
        <f>[1]!s_is(A2124,61,"FY","YTD","20251231",1,"",100000000)</f>
        <v>-2.6607518004999999</v>
      </c>
      <c r="L2124" s="16">
        <f>[1]!s_is(A2124,61,"FY","YTD","20241231",1,"",100000000)</f>
        <v>-2.1735486782</v>
      </c>
      <c r="M2124" s="16">
        <f t="shared" si="100"/>
        <v>-0.22415100576605065</v>
      </c>
      <c r="N2124" s="16">
        <f>[1]!s_fa_roe(A2124,"20251231")</f>
        <v>-99.940899999999999</v>
      </c>
      <c r="O2124" s="16">
        <f>[1]!s_stmnote_rdexp(A2124,"20251231",1,10000)</f>
        <v>0</v>
      </c>
      <c r="P2124" s="20">
        <f t="shared" si="101"/>
        <v>0</v>
      </c>
      <c r="Q2124" s="16">
        <f>[1]!s_margin_tradingbalance(A2124,"",10000)</f>
        <v>1200.4005</v>
      </c>
      <c r="R2124" s="16">
        <f>[1]!s_margin_seclendingbalance(A2124,"",10000)</f>
        <v>2.3460999999999999</v>
      </c>
      <c r="S2124" s="17">
        <f>[1]!s_val_ev(A2124,"",100000000)</f>
        <v>2.4750737894000001</v>
      </c>
      <c r="T2124" s="17">
        <f>[1]!share_freesharesmv(A2124,"",100000000)</f>
        <v>0.68034760099999991</v>
      </c>
      <c r="U2124" s="17">
        <f>[1]!s_dq_amount_btin(A2124,E2124,100000000)</f>
        <v>2.2261119999999999E-2</v>
      </c>
      <c r="V2124" s="17">
        <f>[1]!s_dq_turn(A2124,E2124)</f>
        <v>0.89861874402507069</v>
      </c>
      <c r="W2124" s="2">
        <f>[1]!s_pq_amount(A2124,"20260101","",100000000)</f>
        <v>11.774297750000001</v>
      </c>
      <c r="X2124" s="2">
        <f>[1]!s_pq_avgamount(A2124,"20260101","",100000000)</f>
        <v>0.12938788736263737</v>
      </c>
      <c r="Y2124" s="17">
        <f>[1]!s_ipo_dilutedpe(A2124)</f>
        <v>0</v>
      </c>
      <c r="Z2124" s="12">
        <f>[1]!s_ipo_collection_total(A2124,100000000)</f>
        <v>21</v>
      </c>
      <c r="AA2124" s="2">
        <f>[1]!s_val_pe_ttm(A2124,E2124)</f>
        <v>-0.88381493091583252</v>
      </c>
      <c r="AB2124" s="5">
        <f>[1]!s_info_zjtxornot1(A2124,"")</f>
        <v>0</v>
      </c>
      <c r="AC2124" s="22" t="str">
        <f>[1]!s_info_nature1(A2124,"")</f>
        <v>民营企业</v>
      </c>
      <c r="AD2124" s="6" t="str">
        <f>[1]!s_info_city(A2124)</f>
        <v>上海市</v>
      </c>
      <c r="AE2124" s="6" t="str">
        <f>[1]!s_info_province(A2124)</f>
        <v>上海</v>
      </c>
      <c r="AF2124">
        <v>121.472644</v>
      </c>
      <c r="AG2124">
        <v>31.231705999999999</v>
      </c>
    </row>
    <row r="2125" spans="1:33" x14ac:dyDescent="0.3">
      <c r="A2125" s="12" t="s">
        <v>4764</v>
      </c>
      <c r="B2125" s="12" t="s">
        <v>4765</v>
      </c>
      <c r="C2125" s="16" t="str">
        <f>[1]!s_info_mkt(A2125)</f>
        <v>主板</v>
      </c>
      <c r="D2125" s="16" t="str">
        <f>[1]!s_ipo_listeddate(A2125)</f>
        <v>2017-06-06</v>
      </c>
      <c r="E2125" s="16" t="str">
        <f>[1]!lastradeday_s("000002","")</f>
        <v>2026-06-22</v>
      </c>
      <c r="F2125" s="16" t="str">
        <f>[1]!s_info_industry_csrc2023(A2125,"",3)</f>
        <v>商务服务业</v>
      </c>
      <c r="G2125" s="16" t="str">
        <f>[1]!s_info_industry_csrc2023(A2125,"",1)</f>
        <v>租赁和商务服务业</v>
      </c>
      <c r="H2125" s="16">
        <f>[1]!s_is(A2125,83,"FY","YTD","20251231",1,"",100000000)</f>
        <v>30.080886216500001</v>
      </c>
      <c r="I2125" s="16">
        <f>[1]!s_is(A2125,83,"FY","YTD","20241231",1,"",100000000)</f>
        <v>27.101087781999997</v>
      </c>
      <c r="J2125" s="16">
        <f t="shared" si="99"/>
        <v>0.10995124839524428</v>
      </c>
      <c r="K2125" s="16">
        <f>[1]!s_is(A2125,61,"FY","YTD","20251231",1,"",100000000)</f>
        <v>-0.29546990699999998</v>
      </c>
      <c r="L2125" s="16">
        <f>[1]!s_is(A2125,61,"FY","YTD","20241231",1,"",100000000)</f>
        <v>-2.4462244509</v>
      </c>
      <c r="M2125" s="16">
        <f t="shared" si="100"/>
        <v>0.87921390169602276</v>
      </c>
      <c r="N2125" s="16">
        <f>[1]!s_fa_roe(A2125,"20251231")</f>
        <v>-2.3500999999999999</v>
      </c>
      <c r="O2125" s="16">
        <f>[1]!s_stmnote_rdexp(A2125,"20251231",1,10000)</f>
        <v>8536.406973000001</v>
      </c>
      <c r="P2125" s="20">
        <f t="shared" si="101"/>
        <v>2.8378176465817022E-2</v>
      </c>
      <c r="Q2125" s="16">
        <f>[1]!s_margin_tradingbalance(A2125,"",10000)</f>
        <v>0</v>
      </c>
      <c r="R2125" s="16">
        <f>[1]!s_margin_seclendingbalance(A2125,"",10000)</f>
        <v>0</v>
      </c>
      <c r="S2125" s="17">
        <f>[1]!s_val_ev(A2125,"",100000000)</f>
        <v>33.482542710600001</v>
      </c>
      <c r="T2125" s="17">
        <f>[1]!share_freesharesmv(A2125,"",100000000)</f>
        <v>17.3392389288</v>
      </c>
      <c r="U2125" s="17">
        <f>[1]!s_dq_amount_btin(A2125,E2125,100000000)</f>
        <v>1.4003846099999999</v>
      </c>
      <c r="V2125" s="17">
        <f>[1]!s_dq_turn(A2125,E2125)</f>
        <v>4.7525561214363723</v>
      </c>
      <c r="W2125" s="2">
        <f>[1]!s_pq_amount(A2125,"20260101","",100000000)</f>
        <v>297.4758764</v>
      </c>
      <c r="X2125" s="2">
        <f>[1]!s_pq_avgamount(A2125,"20260101","",100000000)</f>
        <v>2.7043261490909094</v>
      </c>
      <c r="Y2125" s="17">
        <f>[1]!s_ipo_dilutedpe(A2125)</f>
        <v>22.75</v>
      </c>
      <c r="Z2125" s="12">
        <f>[1]!s_ipo_collection_total(A2125,100000000)</f>
        <v>2.7280319999999998</v>
      </c>
      <c r="AA2125" s="2">
        <f>[1]!s_val_pe_ttm(A2125,E2125)</f>
        <v>-90.240158081054688</v>
      </c>
      <c r="AB2125" s="5">
        <f>[1]!s_info_zjtxornot1(A2125,"")</f>
        <v>0</v>
      </c>
      <c r="AC2125" s="22" t="str">
        <f>[1]!s_info_nature1(A2125,"")</f>
        <v>民营企业</v>
      </c>
      <c r="AD2125" s="6" t="str">
        <f>[1]!s_info_city(A2125)</f>
        <v>北京市</v>
      </c>
      <c r="AE2125" s="6" t="str">
        <f>[1]!s_info_province(A2125)</f>
        <v>北京</v>
      </c>
      <c r="AF2125">
        <v>116.40528500000001</v>
      </c>
      <c r="AG2125">
        <v>39.904989</v>
      </c>
    </row>
    <row r="2126" spans="1:33" x14ac:dyDescent="0.3">
      <c r="A2126" s="12" t="s">
        <v>4766</v>
      </c>
      <c r="B2126" s="12" t="s">
        <v>4767</v>
      </c>
      <c r="C2126" s="16" t="str">
        <f>[1]!s_info_mkt(A2126)</f>
        <v>创业板</v>
      </c>
      <c r="D2126" s="16" t="str">
        <f>[1]!s_ipo_listeddate(A2126)</f>
        <v>2020-04-22</v>
      </c>
      <c r="E2126" s="16" t="str">
        <f>[1]!lastradeday_s("000002","")</f>
        <v>2026-06-22</v>
      </c>
      <c r="F2126" s="16" t="str">
        <f>[1]!s_info_industry_csrc2023(A2126,"",3)</f>
        <v>食品制造业</v>
      </c>
      <c r="G2126" s="16" t="str">
        <f>[1]!s_info_industry_csrc2023(A2126,"",1)</f>
        <v>制造业</v>
      </c>
      <c r="H2126" s="16">
        <f>[1]!s_is(A2126,83,"FY","YTD","20251231",1,"",100000000)</f>
        <v>16.1412404376</v>
      </c>
      <c r="I2126" s="16">
        <f>[1]!s_is(A2126,83,"FY","YTD","20241231",1,"",100000000)</f>
        <v>15.053610178900001</v>
      </c>
      <c r="J2126" s="16">
        <f t="shared" si="99"/>
        <v>7.2250459907915232E-2</v>
      </c>
      <c r="K2126" s="16">
        <f>[1]!s_is(A2126,61,"FY","YTD","20251231",1,"",100000000)</f>
        <v>1.1469358185</v>
      </c>
      <c r="L2126" s="16">
        <f>[1]!s_is(A2126,61,"FY","YTD","20241231",1,"",100000000)</f>
        <v>0.374912419</v>
      </c>
      <c r="M2126" s="16">
        <f t="shared" si="100"/>
        <v>2.0592099924542646</v>
      </c>
      <c r="N2126" s="16">
        <f>[1]!s_fa_roe(A2126,"20251231")</f>
        <v>5.3993000000000002</v>
      </c>
      <c r="O2126" s="16">
        <f>[1]!s_stmnote_rdexp(A2126,"20251231",1,10000)</f>
        <v>6361.984074</v>
      </c>
      <c r="P2126" s="20">
        <f t="shared" si="101"/>
        <v>3.9414468166772118E-2</v>
      </c>
      <c r="Q2126" s="16">
        <f>[1]!s_margin_tradingbalance(A2126,"",10000)</f>
        <v>0</v>
      </c>
      <c r="R2126" s="16">
        <f>[1]!s_margin_seclendingbalance(A2126,"",10000)</f>
        <v>0</v>
      </c>
      <c r="S2126" s="17">
        <f>[1]!s_val_ev(A2126,"",100000000)</f>
        <v>33.841263432300003</v>
      </c>
      <c r="T2126" s="17">
        <f>[1]!share_freesharesmv(A2126,"",100000000)</f>
        <v>21.140975515900003</v>
      </c>
      <c r="U2126" s="17">
        <f>[1]!s_dq_amount_btin(A2126,E2126,100000000)</f>
        <v>0.64288438999999997</v>
      </c>
      <c r="V2126" s="17">
        <f>[1]!s_dq_turn(A2126,E2126)</f>
        <v>2.7977695601163663</v>
      </c>
      <c r="W2126" s="2">
        <f>[1]!s_pq_amount(A2126,"20260101","",100000000)</f>
        <v>160.69008152999999</v>
      </c>
      <c r="X2126" s="2">
        <f>[1]!s_pq_avgamount(A2126,"20260101","",100000000)</f>
        <v>1.4608189230000002</v>
      </c>
      <c r="Y2126" s="17">
        <f>[1]!s_ipo_dilutedpe(A2126)</f>
        <v>22.98</v>
      </c>
      <c r="Z2126" s="12">
        <f>[1]!s_ipo_collection_total(A2126,100000000)</f>
        <v>6.3759899999999998</v>
      </c>
      <c r="AA2126" s="2">
        <f>[1]!s_val_pe_ttm(A2126,E2126)</f>
        <v>31.986080169677734</v>
      </c>
      <c r="AB2126" s="5">
        <f>[1]!s_info_zjtxornot1(A2126,"")</f>
        <v>0</v>
      </c>
      <c r="AC2126" s="22" t="str">
        <f>[1]!s_info_nature1(A2126,"")</f>
        <v>民营企业</v>
      </c>
      <c r="AD2126" s="6" t="str">
        <f>[1]!s_info_city(A2126)</f>
        <v>周口市</v>
      </c>
      <c r="AE2126" s="6" t="str">
        <f>[1]!s_info_province(A2126)</f>
        <v>河南省</v>
      </c>
      <c r="AF2126">
        <v>114.649653</v>
      </c>
      <c r="AG2126">
        <v>33.620356999999998</v>
      </c>
    </row>
    <row r="2127" spans="1:33" x14ac:dyDescent="0.3">
      <c r="A2127" s="12" t="s">
        <v>4768</v>
      </c>
      <c r="B2127" s="12" t="s">
        <v>4769</v>
      </c>
      <c r="C2127" s="16" t="str">
        <f>[1]!s_info_mkt(A2127)</f>
        <v>主板</v>
      </c>
      <c r="D2127" s="16" t="str">
        <f>[1]!s_ipo_listeddate(A2127)</f>
        <v>1999-11-12</v>
      </c>
      <c r="E2127" s="16" t="str">
        <f>[1]!lastradeday_s("000002","")</f>
        <v>2026-06-22</v>
      </c>
      <c r="F2127" s="16" t="str">
        <f>[1]!s_info_industry_csrc2023(A2127,"",3)</f>
        <v>医药制造业</v>
      </c>
      <c r="G2127" s="16" t="str">
        <f>[1]!s_info_industry_csrc2023(A2127,"",1)</f>
        <v>制造业</v>
      </c>
      <c r="H2127" s="16">
        <f>[1]!s_is(A2127,83,"FY","YTD","20251231",1,"",100000000)</f>
        <v>6.2397470230999996</v>
      </c>
      <c r="I2127" s="16">
        <f>[1]!s_is(A2127,83,"FY","YTD","20241231",1,"",100000000)</f>
        <v>6.3880158321000007</v>
      </c>
      <c r="J2127" s="16">
        <f t="shared" si="99"/>
        <v>-2.3210463608268617E-2</v>
      </c>
      <c r="K2127" s="16">
        <f>[1]!s_is(A2127,61,"FY","YTD","20251231",1,"",100000000)</f>
        <v>-4.0449439000999998</v>
      </c>
      <c r="L2127" s="16">
        <f>[1]!s_is(A2127,61,"FY","YTD","20241231",1,"",100000000)</f>
        <v>-2.9529114972000001</v>
      </c>
      <c r="M2127" s="16">
        <f t="shared" si="100"/>
        <v>-0.36981548682901028</v>
      </c>
      <c r="N2127" s="16">
        <f>[1]!s_fa_roe(A2127,"20251231")</f>
        <v>-47.069499999999998</v>
      </c>
      <c r="O2127" s="16">
        <f>[1]!s_stmnote_rdexp(A2127,"20251231",1,10000)</f>
        <v>4191.037026</v>
      </c>
      <c r="P2127" s="20">
        <f t="shared" si="101"/>
        <v>6.7166777923599708E-2</v>
      </c>
      <c r="Q2127" s="16">
        <f>[1]!s_margin_tradingbalance(A2127,"",10000)</f>
        <v>0</v>
      </c>
      <c r="R2127" s="16">
        <f>[1]!s_margin_seclendingbalance(A2127,"",10000)</f>
        <v>0</v>
      </c>
      <c r="S2127" s="17">
        <f>[1]!s_val_ev(A2127,"",100000000)</f>
        <v>20.8396953739</v>
      </c>
      <c r="T2127" s="17">
        <f>[1]!share_freesharesmv(A2127,"",100000000)</f>
        <v>15.409758397000001</v>
      </c>
      <c r="U2127" s="17">
        <f>[1]!s_dq_amount_btin(A2127,E2127,100000000)</f>
        <v>0.41481395999999998</v>
      </c>
      <c r="V2127" s="17">
        <f>[1]!s_dq_turn(A2127,E2127)</f>
        <v>2.0708606182662441</v>
      </c>
      <c r="W2127" s="2">
        <f>[1]!s_pq_amount(A2127,"20260101","",100000000)</f>
        <v>104.39677712</v>
      </c>
      <c r="X2127" s="2">
        <f>[1]!s_pq_avgamount(A2127,"20260101","",100000000)</f>
        <v>0.94906161018181812</v>
      </c>
      <c r="Y2127" s="17">
        <f>[1]!s_ipo_dilutedpe(A2127)</f>
        <v>26.02</v>
      </c>
      <c r="Z2127" s="12">
        <f>[1]!s_ipo_collection_total(A2127,100000000)</f>
        <v>2.5150000000000001</v>
      </c>
      <c r="AA2127" s="2">
        <f>[1]!s_val_pe_ttm(A2127,E2127)</f>
        <v>-5.2115936279296875</v>
      </c>
      <c r="AB2127" s="5">
        <f>[1]!s_info_zjtxornot1(A2127,"")</f>
        <v>0</v>
      </c>
      <c r="AC2127" s="22" t="str">
        <f>[1]!s_info_nature1(A2127,"")</f>
        <v>地方国有企业</v>
      </c>
      <c r="AD2127" s="6" t="str">
        <f>[1]!s_info_city(A2127)</f>
        <v>武穴市</v>
      </c>
      <c r="AE2127" s="6" t="str">
        <f>[1]!s_info_province(A2127)</f>
        <v>湖北省</v>
      </c>
      <c r="AF2127">
        <v>115.625834</v>
      </c>
      <c r="AG2127">
        <v>30.015613999999999</v>
      </c>
    </row>
    <row r="2128" spans="1:33" x14ac:dyDescent="0.3">
      <c r="A2128" s="12" t="s">
        <v>4770</v>
      </c>
      <c r="B2128" s="12" t="s">
        <v>4771</v>
      </c>
      <c r="C2128" s="16" t="str">
        <f>[1]!s_info_mkt(A2128)</f>
        <v>创业板</v>
      </c>
      <c r="D2128" s="16" t="str">
        <f>[1]!s_ipo_listeddate(A2128)</f>
        <v>2012-02-01</v>
      </c>
      <c r="E2128" s="16" t="str">
        <f>[1]!lastradeday_s("000002","")</f>
        <v>2026-06-22</v>
      </c>
      <c r="F2128" s="16" t="str">
        <f>[1]!s_info_industry_csrc2023(A2128,"",3)</f>
        <v>软件和信息技术服务业</v>
      </c>
      <c r="G2128" s="16" t="str">
        <f>[1]!s_info_industry_csrc2023(A2128,"",1)</f>
        <v>信息传输、软件和信息技术服务业</v>
      </c>
      <c r="H2128" s="16">
        <f>[1]!s_is(A2128,83,"FY","YTD","20251231",1,"",100000000)</f>
        <v>3.4796893579000003</v>
      </c>
      <c r="I2128" s="16">
        <f>[1]!s_is(A2128,83,"FY","YTD","20241231",1,"",100000000)</f>
        <v>5.8497950648000003</v>
      </c>
      <c r="J2128" s="16">
        <f t="shared" si="99"/>
        <v>-0.40516046812676365</v>
      </c>
      <c r="K2128" s="16">
        <f>[1]!s_is(A2128,61,"FY","YTD","20251231",1,"",100000000)</f>
        <v>-1.565618996</v>
      </c>
      <c r="L2128" s="16">
        <f>[1]!s_is(A2128,61,"FY","YTD","20241231",1,"",100000000)</f>
        <v>-2.0722855575999999</v>
      </c>
      <c r="M2128" s="16">
        <f t="shared" si="100"/>
        <v>0.24449649795696665</v>
      </c>
      <c r="N2128" s="16">
        <f>[1]!s_fa_roe(A2128,"20251231")</f>
        <v>-14.2685</v>
      </c>
      <c r="O2128" s="16">
        <f>[1]!s_stmnote_rdexp(A2128,"20251231",1,10000)</f>
        <v>5398.5047509999995</v>
      </c>
      <c r="P2128" s="20">
        <f t="shared" si="101"/>
        <v>0.15514329572965124</v>
      </c>
      <c r="Q2128" s="16">
        <f>[1]!s_margin_tradingbalance(A2128,"",10000)</f>
        <v>27779.3855</v>
      </c>
      <c r="R2128" s="16">
        <f>[1]!s_margin_seclendingbalance(A2128,"",10000)</f>
        <v>41.512799999999999</v>
      </c>
      <c r="S2128" s="17">
        <f>[1]!s_val_ev(A2128,"",100000000)</f>
        <v>51.239274945599995</v>
      </c>
      <c r="T2128" s="17">
        <f>[1]!share_freesharesmv(A2128,"",100000000)</f>
        <v>46.041396643199995</v>
      </c>
      <c r="U2128" s="17">
        <f>[1]!s_dq_amount_btin(A2128,E2128,100000000)</f>
        <v>1.2507378099999999</v>
      </c>
      <c r="V2128" s="17">
        <f>[1]!s_dq_turn(A2128,E2128)</f>
        <v>2.7178970207384578</v>
      </c>
      <c r="W2128" s="2">
        <f>[1]!s_pq_amount(A2128,"20260101","",100000000)</f>
        <v>192.18016951000001</v>
      </c>
      <c r="X2128" s="2">
        <f>[1]!s_pq_avgamount(A2128,"20260101","",100000000)</f>
        <v>1.7470924500909091</v>
      </c>
      <c r="Y2128" s="17">
        <f>[1]!s_ipo_dilutedpe(A2128)</f>
        <v>37.5</v>
      </c>
      <c r="Z2128" s="12">
        <f>[1]!s_ipo_collection_total(A2128,100000000)</f>
        <v>3.15</v>
      </c>
      <c r="AA2128" s="2">
        <f>[1]!s_val_pe_ttm(A2128,E2128)</f>
        <v>-32.505702972412109</v>
      </c>
      <c r="AB2128" s="5">
        <f>[1]!s_info_zjtxornot1(A2128,"")</f>
        <v>0</v>
      </c>
      <c r="AC2128" s="22" t="str">
        <f>[1]!s_info_nature1(A2128,"")</f>
        <v>民营企业</v>
      </c>
      <c r="AD2128" s="6" t="str">
        <f>[1]!s_info_city(A2128)</f>
        <v>北京市</v>
      </c>
      <c r="AE2128" s="6" t="str">
        <f>[1]!s_info_province(A2128)</f>
        <v>北京</v>
      </c>
      <c r="AF2128">
        <v>116.40528500000001</v>
      </c>
      <c r="AG2128">
        <v>39.904989</v>
      </c>
    </row>
    <row r="2129" spans="1:33" x14ac:dyDescent="0.3">
      <c r="A2129" s="12" t="s">
        <v>4772</v>
      </c>
      <c r="B2129" s="12" t="s">
        <v>4773</v>
      </c>
      <c r="C2129" s="16" t="str">
        <f>[1]!s_info_mkt(A2129)</f>
        <v>创业板</v>
      </c>
      <c r="D2129" s="16" t="str">
        <f>[1]!s_ipo_listeddate(A2129)</f>
        <v>2012-01-10</v>
      </c>
      <c r="E2129" s="16" t="str">
        <f>[1]!lastradeday_s("000002","")</f>
        <v>2026-06-22</v>
      </c>
      <c r="F2129" s="16" t="str">
        <f>[1]!s_info_industry_csrc2023(A2129,"",3)</f>
        <v>专业技术服务业</v>
      </c>
      <c r="G2129" s="16" t="str">
        <f>[1]!s_info_industry_csrc2023(A2129,"",1)</f>
        <v>科学研究和技术服务业</v>
      </c>
      <c r="H2129" s="16">
        <f>[1]!s_is(A2129,83,"FY","YTD","20251231",1,"",100000000)</f>
        <v>41.6839771183</v>
      </c>
      <c r="I2129" s="16">
        <f>[1]!s_is(A2129,83,"FY","YTD","20241231",1,"",100000000)</f>
        <v>47.288434036700004</v>
      </c>
      <c r="J2129" s="16">
        <f t="shared" si="99"/>
        <v>-0.11851644133638362</v>
      </c>
      <c r="K2129" s="16">
        <f>[1]!s_is(A2129,61,"FY","YTD","20251231",1,"",100000000)</f>
        <v>0.23514679920000001</v>
      </c>
      <c r="L2129" s="16">
        <f>[1]!s_is(A2129,61,"FY","YTD","20241231",1,"",100000000)</f>
        <v>2.2734623673000001</v>
      </c>
      <c r="M2129" s="16">
        <f t="shared" si="100"/>
        <v>-0.89656886228591337</v>
      </c>
      <c r="N2129" s="16">
        <f>[1]!s_fa_roe(A2129,"20251231")</f>
        <v>0.28110000000000002</v>
      </c>
      <c r="O2129" s="16">
        <f>[1]!s_stmnote_rdexp(A2129,"20251231",1,10000)</f>
        <v>24547.491109999999</v>
      </c>
      <c r="P2129" s="20">
        <f t="shared" si="101"/>
        <v>5.888951296641802E-2</v>
      </c>
      <c r="Q2129" s="16">
        <f>[1]!s_margin_tradingbalance(A2129,"",10000)</f>
        <v>30827.418699999998</v>
      </c>
      <c r="R2129" s="16">
        <f>[1]!s_margin_seclendingbalance(A2129,"",10000)</f>
        <v>121.7115</v>
      </c>
      <c r="S2129" s="17">
        <f>[1]!s_val_ev(A2129,"",100000000)</f>
        <v>68.9503964604</v>
      </c>
      <c r="T2129" s="17">
        <f>[1]!share_freesharesmv(A2129,"",100000000)</f>
        <v>35.770596388800001</v>
      </c>
      <c r="U2129" s="17">
        <f>[1]!s_dq_amount_btin(A2129,E2129,100000000)</f>
        <v>0.82129883000000004</v>
      </c>
      <c r="V2129" s="17">
        <f>[1]!s_dq_turn(A2129,E2129)</f>
        <v>1.2952345003022716</v>
      </c>
      <c r="W2129" s="2">
        <f>[1]!s_pq_amount(A2129,"20260101","",100000000)</f>
        <v>96.551571240000001</v>
      </c>
      <c r="X2129" s="2">
        <f>[1]!s_pq_avgamount(A2129,"20260101","",100000000)</f>
        <v>0.87774155672727272</v>
      </c>
      <c r="Y2129" s="17">
        <f>[1]!s_ipo_dilutedpe(A2129)</f>
        <v>35.950000000000003</v>
      </c>
      <c r="Z2129" s="12">
        <f>[1]!s_ipo_collection_total(A2129,100000000)</f>
        <v>7.98</v>
      </c>
      <c r="AA2129" s="2">
        <f>[1]!s_val_pe_ttm(A2129,E2129)</f>
        <v>320.40939331054688</v>
      </c>
      <c r="AB2129" s="5">
        <f>[1]!s_info_zjtxornot1(A2129,"")</f>
        <v>1</v>
      </c>
      <c r="AC2129" s="22" t="str">
        <f>[1]!s_info_nature1(A2129,"")</f>
        <v>地方国有企业</v>
      </c>
      <c r="AD2129" s="6" t="str">
        <f>[1]!s_info_city(A2129)</f>
        <v>南京市</v>
      </c>
      <c r="AE2129" s="6" t="str">
        <f>[1]!s_info_province(A2129)</f>
        <v>江苏省</v>
      </c>
      <c r="AF2129">
        <v>118.767413</v>
      </c>
      <c r="AG2129">
        <v>32.041544000000002</v>
      </c>
    </row>
    <row r="2130" spans="1:33" x14ac:dyDescent="0.3">
      <c r="A2130" s="12" t="s">
        <v>4774</v>
      </c>
      <c r="B2130" s="12" t="s">
        <v>4775</v>
      </c>
      <c r="C2130" s="16" t="str">
        <f>[1]!s_info_mkt(A2130)</f>
        <v>创业板</v>
      </c>
      <c r="D2130" s="16" t="str">
        <f>[1]!s_ipo_listeddate(A2130)</f>
        <v>2011-07-06</v>
      </c>
      <c r="E2130" s="16" t="str">
        <f>[1]!lastradeday_s("000002","")</f>
        <v>2026-06-22</v>
      </c>
      <c r="F2130" s="16" t="str">
        <f>[1]!s_info_industry_csrc2023(A2130,"",3)</f>
        <v>多式联运和运输代理业</v>
      </c>
      <c r="G2130" s="16" t="str">
        <f>[1]!s_info_industry_csrc2023(A2130,"",1)</f>
        <v>交通运输、仓储和邮政业</v>
      </c>
      <c r="H2130" s="16">
        <f>[1]!s_is(A2130,83,"FY","YTD","20251231",1,"",100000000)</f>
        <v>64.492659403700003</v>
      </c>
      <c r="I2130" s="16">
        <f>[1]!s_is(A2130,83,"FY","YTD","20241231",1,"",100000000)</f>
        <v>66.164456743100004</v>
      </c>
      <c r="J2130" s="16">
        <f t="shared" si="99"/>
        <v>-2.5267302441417616E-2</v>
      </c>
      <c r="K2130" s="16">
        <f>[1]!s_is(A2130,61,"FY","YTD","20251231",1,"",100000000)</f>
        <v>9.7282935700000003E-2</v>
      </c>
      <c r="L2130" s="16">
        <f>[1]!s_is(A2130,61,"FY","YTD","20241231",1,"",100000000)</f>
        <v>-0.1174119766</v>
      </c>
      <c r="M2130" s="16">
        <f t="shared" si="100"/>
        <v>1.8285605822941233</v>
      </c>
      <c r="N2130" s="16">
        <f>[1]!s_fa_roe(A2130,"20251231")</f>
        <v>0.67930000000000001</v>
      </c>
      <c r="O2130" s="16">
        <f>[1]!s_stmnote_rdexp(A2130,"20251231",1,10000)</f>
        <v>4224.1757299999999</v>
      </c>
      <c r="P2130" s="20">
        <f t="shared" si="101"/>
        <v>6.5498550828214956E-3</v>
      </c>
      <c r="Q2130" s="16">
        <f>[1]!s_margin_tradingbalance(A2130,"",10000)</f>
        <v>0</v>
      </c>
      <c r="R2130" s="16">
        <f>[1]!s_margin_seclendingbalance(A2130,"",10000)</f>
        <v>0</v>
      </c>
      <c r="S2130" s="17">
        <f>[1]!s_val_ev(A2130,"",100000000)</f>
        <v>20.213024480000001</v>
      </c>
      <c r="T2130" s="17">
        <f>[1]!share_freesharesmv(A2130,"",100000000)</f>
        <v>11.6000844224</v>
      </c>
      <c r="U2130" s="17">
        <f>[1]!s_dq_amount_btin(A2130,E2130,100000000)</f>
        <v>0.46146251999999999</v>
      </c>
      <c r="V2130" s="17">
        <f>[1]!s_dq_turn(A2130,E2130)</f>
        <v>2.4021842207623481</v>
      </c>
      <c r="W2130" s="2">
        <f>[1]!s_pq_amount(A2130,"20260101","",100000000)</f>
        <v>76.10657252</v>
      </c>
      <c r="X2130" s="2">
        <f>[1]!s_pq_avgamount(A2130,"20260101","",100000000)</f>
        <v>0.69187793200000003</v>
      </c>
      <c r="Y2130" s="17">
        <f>[1]!s_ipo_dilutedpe(A2130)</f>
        <v>32.36</v>
      </c>
      <c r="Z2130" s="12">
        <f>[1]!s_ipo_collection_total(A2130,100000000)</f>
        <v>5.4</v>
      </c>
      <c r="AA2130" s="2">
        <f>[1]!s_val_pe_ttm(A2130,E2130)</f>
        <v>927.15771484375</v>
      </c>
      <c r="AB2130" s="5">
        <f>[1]!s_info_zjtxornot1(A2130,"")</f>
        <v>0</v>
      </c>
      <c r="AC2130" s="22" t="str">
        <f>[1]!s_info_nature1(A2130,"")</f>
        <v>民营企业</v>
      </c>
      <c r="AD2130" s="6" t="str">
        <f>[1]!s_info_city(A2130)</f>
        <v>昆山市</v>
      </c>
      <c r="AE2130" s="6" t="str">
        <f>[1]!s_info_province(A2130)</f>
        <v>江苏省</v>
      </c>
      <c r="AF2130">
        <v>120.965808</v>
      </c>
      <c r="AG2130">
        <v>31.328937</v>
      </c>
    </row>
    <row r="2131" spans="1:33" x14ac:dyDescent="0.3">
      <c r="A2131" s="12" t="s">
        <v>4776</v>
      </c>
      <c r="B2131" s="12" t="s">
        <v>4777</v>
      </c>
      <c r="C2131" s="16" t="str">
        <f>[1]!s_info_mkt(A2131)</f>
        <v>主板</v>
      </c>
      <c r="D2131" s="16" t="str">
        <f>[1]!s_ipo_listeddate(A2131)</f>
        <v>2017-03-13</v>
      </c>
      <c r="E2131" s="16" t="str">
        <f>[1]!lastradeday_s("000002","")</f>
        <v>2026-06-22</v>
      </c>
      <c r="F2131" s="16" t="str">
        <f>[1]!s_info_industry_csrc2023(A2131,"",3)</f>
        <v>化学原料和化学制品制造业</v>
      </c>
      <c r="G2131" s="16" t="str">
        <f>[1]!s_info_industry_csrc2023(A2131,"",1)</f>
        <v>制造业</v>
      </c>
      <c r="H2131" s="16">
        <f>[1]!s_is(A2131,83,"FY","YTD","20251231",1,"",100000000)</f>
        <v>8.1830520117999992</v>
      </c>
      <c r="I2131" s="16">
        <f>[1]!s_is(A2131,83,"FY","YTD","20241231",1,"",100000000)</f>
        <v>8.8871658490000005</v>
      </c>
      <c r="J2131" s="16">
        <f t="shared" si="99"/>
        <v>-7.9228164429859249E-2</v>
      </c>
      <c r="K2131" s="16">
        <f>[1]!s_is(A2131,61,"FY","YTD","20251231",1,"",100000000)</f>
        <v>-0.311541703</v>
      </c>
      <c r="L2131" s="16">
        <f>[1]!s_is(A2131,61,"FY","YTD","20241231",1,"",100000000)</f>
        <v>0.41366646740000002</v>
      </c>
      <c r="M2131" s="16">
        <f t="shared" si="100"/>
        <v>-1.7531229324874205</v>
      </c>
      <c r="N2131" s="16">
        <f>[1]!s_fa_roe(A2131,"20251231")</f>
        <v>-1.6460999999999999</v>
      </c>
      <c r="O2131" s="16">
        <f>[1]!s_stmnote_rdexp(A2131,"20251231",1,10000)</f>
        <v>3219.036591</v>
      </c>
      <c r="P2131" s="20">
        <f t="shared" si="101"/>
        <v>3.9337848352401207E-2</v>
      </c>
      <c r="Q2131" s="16">
        <f>[1]!s_margin_tradingbalance(A2131,"",10000)</f>
        <v>0</v>
      </c>
      <c r="R2131" s="16">
        <f>[1]!s_margin_seclendingbalance(A2131,"",10000)</f>
        <v>0</v>
      </c>
      <c r="S2131" s="17">
        <f>[1]!s_val_ev(A2131,"",100000000)</f>
        <v>29.16399311</v>
      </c>
      <c r="T2131" s="17">
        <f>[1]!share_freesharesmv(A2131,"",100000000)</f>
        <v>12.022190645500002</v>
      </c>
      <c r="U2131" s="17">
        <f>[1]!s_dq_amount_btin(A2131,E2131,100000000)</f>
        <v>0.51372888000000005</v>
      </c>
      <c r="V2131" s="17">
        <f>[1]!s_dq_turn(A2131,E2131)</f>
        <v>1.8179110744550577</v>
      </c>
      <c r="W2131" s="2">
        <f>[1]!s_pq_amount(A2131,"20260101","",100000000)</f>
        <v>84.433716079999996</v>
      </c>
      <c r="X2131" s="2">
        <f>[1]!s_pq_avgamount(A2131,"20260101","",100000000)</f>
        <v>0.76757923709090903</v>
      </c>
      <c r="Y2131" s="17">
        <f>[1]!s_ipo_dilutedpe(A2131)</f>
        <v>22.99</v>
      </c>
      <c r="Z2131" s="12">
        <f>[1]!s_ipo_collection_total(A2131,100000000)</f>
        <v>8.0180399999999992</v>
      </c>
      <c r="AA2131" s="2">
        <f>[1]!s_val_pe_ttm(A2131,E2131)</f>
        <v>-128.24063110351563</v>
      </c>
      <c r="AB2131" s="5">
        <f>[1]!s_info_zjtxornot1(A2131,"")</f>
        <v>0</v>
      </c>
      <c r="AC2131" s="22" t="str">
        <f>[1]!s_info_nature1(A2131,"")</f>
        <v>民营企业</v>
      </c>
      <c r="AD2131" s="6" t="str">
        <f>[1]!s_info_city(A2131)</f>
        <v>汕头市</v>
      </c>
      <c r="AE2131" s="6" t="str">
        <f>[1]!s_info_province(A2131)</f>
        <v>广东省</v>
      </c>
      <c r="AF2131">
        <v>116.70846299999999</v>
      </c>
      <c r="AG2131">
        <v>23.371020000000001</v>
      </c>
    </row>
    <row r="2132" spans="1:33" x14ac:dyDescent="0.3">
      <c r="A2132" s="12" t="s">
        <v>4778</v>
      </c>
      <c r="B2132" s="12" t="s">
        <v>4779</v>
      </c>
      <c r="C2132" s="16" t="str">
        <f>[1]!s_info_mkt(A2132)</f>
        <v>主板</v>
      </c>
      <c r="D2132" s="16" t="str">
        <f>[1]!s_ipo_listeddate(A2132)</f>
        <v>2021-08-12</v>
      </c>
      <c r="E2132" s="16" t="str">
        <f>[1]!lastradeday_s("000002","")</f>
        <v>2026-06-22</v>
      </c>
      <c r="F2132" s="16" t="str">
        <f>[1]!s_info_industry_csrc2023(A2132,"",3)</f>
        <v>计算机、通信和其他电子设备制造业</v>
      </c>
      <c r="G2132" s="16" t="str">
        <f>[1]!s_info_industry_csrc2023(A2132,"",1)</f>
        <v>制造业</v>
      </c>
      <c r="H2132" s="16">
        <f>[1]!s_is(A2132,83,"FY","YTD","20251231",1,"",100000000)</f>
        <v>13.6508385597</v>
      </c>
      <c r="I2132" s="16">
        <f>[1]!s_is(A2132,83,"FY","YTD","20241231",1,"",100000000)</f>
        <v>13.590745421500001</v>
      </c>
      <c r="J2132" s="16">
        <f t="shared" si="99"/>
        <v>4.4216219446604477E-3</v>
      </c>
      <c r="K2132" s="16">
        <f>[1]!s_is(A2132,61,"FY","YTD","20251231",1,"",100000000)</f>
        <v>-0.70289114080000004</v>
      </c>
      <c r="L2132" s="16">
        <f>[1]!s_is(A2132,61,"FY","YTD","20241231",1,"",100000000)</f>
        <v>-0.1545512037</v>
      </c>
      <c r="M2132" s="16">
        <f t="shared" si="100"/>
        <v>-3.5479499607417169</v>
      </c>
      <c r="N2132" s="16">
        <f>[1]!s_fa_roe(A2132,"20251231")</f>
        <v>-6.9977</v>
      </c>
      <c r="O2132" s="16">
        <f>[1]!s_stmnote_rdexp(A2132,"20251231",1,10000)</f>
        <v>5085.8079390000003</v>
      </c>
      <c r="P2132" s="20">
        <f t="shared" si="101"/>
        <v>3.7256377450791342E-2</v>
      </c>
      <c r="Q2132" s="16">
        <f>[1]!s_margin_tradingbalance(A2132,"",10000)</f>
        <v>0</v>
      </c>
      <c r="R2132" s="16">
        <f>[1]!s_margin_seclendingbalance(A2132,"",10000)</f>
        <v>0</v>
      </c>
      <c r="S2132" s="17">
        <f>[1]!s_val_ev(A2132,"",100000000)</f>
        <v>46.104932645200002</v>
      </c>
      <c r="T2132" s="17">
        <f>[1]!share_freesharesmv(A2132,"",100000000)</f>
        <v>15.7402106576</v>
      </c>
      <c r="U2132" s="17">
        <f>[1]!s_dq_amount_btin(A2132,E2132,100000000)</f>
        <v>1.74002441</v>
      </c>
      <c r="V2132" s="17">
        <f>[1]!s_dq_turn(A2132,E2132)</f>
        <v>3.8059052091981784</v>
      </c>
      <c r="W2132" s="2">
        <f>[1]!s_pq_amount(A2132,"20260101","",100000000)</f>
        <v>149.15643575999999</v>
      </c>
      <c r="X2132" s="2">
        <f>[1]!s_pq_avgamount(A2132,"20260101","",100000000)</f>
        <v>1.3559675978181818</v>
      </c>
      <c r="Y2132" s="17">
        <f>[1]!s_ipo_dilutedpe(A2132)</f>
        <v>22.99</v>
      </c>
      <c r="Z2132" s="12">
        <f>[1]!s_ipo_collection_total(A2132,100000000)</f>
        <v>5.0110049999999999</v>
      </c>
      <c r="AA2132" s="2">
        <f>[1]!s_val_pe_ttm(A2132,E2132)</f>
        <v>-55.642292022705078</v>
      </c>
      <c r="AB2132" s="5">
        <f>[1]!s_info_zjtxornot1(A2132,"")</f>
        <v>1</v>
      </c>
      <c r="AC2132" s="22" t="str">
        <f>[1]!s_info_nature1(A2132,"")</f>
        <v>民营企业</v>
      </c>
      <c r="AD2132" s="6" t="str">
        <f>[1]!s_info_city(A2132)</f>
        <v>南京市</v>
      </c>
      <c r="AE2132" s="6" t="str">
        <f>[1]!s_info_province(A2132)</f>
        <v>江苏省</v>
      </c>
      <c r="AF2132">
        <v>118.767413</v>
      </c>
      <c r="AG2132">
        <v>32.041544000000002</v>
      </c>
    </row>
    <row r="2133" spans="1:33" x14ac:dyDescent="0.3">
      <c r="A2133" s="12" t="s">
        <v>4780</v>
      </c>
      <c r="B2133" s="12" t="s">
        <v>4781</v>
      </c>
      <c r="C2133" s="16" t="str">
        <f>[1]!s_info_mkt(A2133)</f>
        <v>创业板</v>
      </c>
      <c r="D2133" s="16" t="str">
        <f>[1]!s_ipo_listeddate(A2133)</f>
        <v>2011-12-29</v>
      </c>
      <c r="E2133" s="16" t="str">
        <f>[1]!lastradeday_s("000002","")</f>
        <v>2026-06-22</v>
      </c>
      <c r="F2133" s="16" t="str">
        <f>[1]!s_info_industry_csrc2023(A2133,"",3)</f>
        <v>专用设备制造业</v>
      </c>
      <c r="G2133" s="16" t="str">
        <f>[1]!s_info_industry_csrc2023(A2133,"",1)</f>
        <v>制造业</v>
      </c>
      <c r="H2133" s="16">
        <f>[1]!s_is(A2133,83,"FY","YTD","20251231",1,"",100000000)</f>
        <v>4.3793343665000002</v>
      </c>
      <c r="I2133" s="16">
        <f>[1]!s_is(A2133,83,"FY","YTD","20241231",1,"",100000000)</f>
        <v>4.7437037111000002</v>
      </c>
      <c r="J2133" s="16">
        <f t="shared" si="99"/>
        <v>-7.6811151537014455E-2</v>
      </c>
      <c r="K2133" s="16">
        <f>[1]!s_is(A2133,61,"FY","YTD","20251231",1,"",100000000)</f>
        <v>-3.4870872800000001E-2</v>
      </c>
      <c r="L2133" s="16">
        <f>[1]!s_is(A2133,61,"FY","YTD","20241231",1,"",100000000)</f>
        <v>7.1140244699999994E-2</v>
      </c>
      <c r="M2133" s="16">
        <f t="shared" si="100"/>
        <v>-1.4901708301264813</v>
      </c>
      <c r="N2133" s="16">
        <f>[1]!s_fa_roe(A2133,"20251231")</f>
        <v>-0.27850000000000003</v>
      </c>
      <c r="O2133" s="16">
        <f>[1]!s_stmnote_rdexp(A2133,"20251231",1,10000)</f>
        <v>2363.642237</v>
      </c>
      <c r="P2133" s="20">
        <f t="shared" si="101"/>
        <v>5.397263691671577E-2</v>
      </c>
      <c r="Q2133" s="16">
        <f>[1]!s_margin_tradingbalance(A2133,"",10000)</f>
        <v>0</v>
      </c>
      <c r="R2133" s="16">
        <f>[1]!s_margin_seclendingbalance(A2133,"",10000)</f>
        <v>0</v>
      </c>
      <c r="S2133" s="17">
        <f>[1]!s_val_ev(A2133,"",100000000)</f>
        <v>29.282758242000003</v>
      </c>
      <c r="T2133" s="17">
        <f>[1]!share_freesharesmv(A2133,"",100000000)</f>
        <v>14.331255887999999</v>
      </c>
      <c r="U2133" s="17">
        <f>[1]!s_dq_amount_btin(A2133,E2133,100000000)</f>
        <v>0.90928684999999998</v>
      </c>
      <c r="V2133" s="17">
        <f>[1]!s_dq_turn(A2133,E2133)</f>
        <v>3.3942331956441842</v>
      </c>
      <c r="W2133" s="2">
        <f>[1]!s_pq_amount(A2133,"20260101","",100000000)</f>
        <v>86.788209260000002</v>
      </c>
      <c r="X2133" s="2">
        <f>[1]!s_pq_avgamount(A2133,"20260101","",100000000)</f>
        <v>0.78898372054545451</v>
      </c>
      <c r="Y2133" s="17">
        <f>[1]!s_ipo_dilutedpe(A2133)</f>
        <v>44.42</v>
      </c>
      <c r="Z2133" s="12">
        <f>[1]!s_ipo_collection_total(A2133,100000000)</f>
        <v>3.75</v>
      </c>
      <c r="AA2133" s="2">
        <f>[1]!s_val_pe_ttm(A2133,E2133)</f>
        <v>-3363.190185546875</v>
      </c>
      <c r="AB2133" s="5">
        <f>[1]!s_info_zjtxornot1(A2133,"")</f>
        <v>0</v>
      </c>
      <c r="AC2133" s="22" t="str">
        <f>[1]!s_info_nature1(A2133,"")</f>
        <v>地方国有企业</v>
      </c>
      <c r="AD2133" s="6" t="str">
        <f>[1]!s_info_city(A2133)</f>
        <v>汕头市</v>
      </c>
      <c r="AE2133" s="6" t="str">
        <f>[1]!s_info_province(A2133)</f>
        <v>广东省</v>
      </c>
      <c r="AF2133">
        <v>116.70846299999999</v>
      </c>
      <c r="AG2133">
        <v>23.371020000000001</v>
      </c>
    </row>
    <row r="2134" spans="1:33" x14ac:dyDescent="0.3">
      <c r="A2134" s="12" t="s">
        <v>4782</v>
      </c>
      <c r="B2134" s="12" t="s">
        <v>4783</v>
      </c>
      <c r="C2134" s="16" t="str">
        <f>[1]!s_info_mkt(A2134)</f>
        <v>主板</v>
      </c>
      <c r="D2134" s="16" t="str">
        <f>[1]!s_ipo_listeddate(A2134)</f>
        <v>2004-06-29</v>
      </c>
      <c r="E2134" s="16" t="str">
        <f>[1]!lastradeday_s("000002","")</f>
        <v>2026-06-22</v>
      </c>
      <c r="F2134" s="16" t="str">
        <f>[1]!s_info_industry_csrc2023(A2134,"",3)</f>
        <v>黑色金属冶炼和压延加工业</v>
      </c>
      <c r="G2134" s="16" t="str">
        <f>[1]!s_info_industry_csrc2023(A2134,"",1)</f>
        <v>制造业</v>
      </c>
      <c r="H2134" s="16">
        <f>[1]!s_is(A2134,83,"FY","YTD","20251231",1,"",100000000)</f>
        <v>672.5282446484</v>
      </c>
      <c r="I2134" s="16">
        <f>[1]!s_is(A2134,83,"FY","YTD","20241231",1,"",100000000)</f>
        <v>820.94093138199992</v>
      </c>
      <c r="J2134" s="16">
        <f t="shared" si="99"/>
        <v>-0.18078363626449589</v>
      </c>
      <c r="K2134" s="16">
        <f>[1]!s_is(A2134,61,"FY","YTD","20251231",1,"",100000000)</f>
        <v>1.0594495844</v>
      </c>
      <c r="L2134" s="16">
        <f>[1]!s_is(A2134,61,"FY","YTD","20241231",1,"",100000000)</f>
        <v>-22.576690065400001</v>
      </c>
      <c r="M2134" s="16">
        <f t="shared" si="100"/>
        <v>1.0469267010058159</v>
      </c>
      <c r="N2134" s="16">
        <f>[1]!s_fa_roe(A2134,"20251231")</f>
        <v>0.56069999999999998</v>
      </c>
      <c r="O2134" s="16">
        <f>[1]!s_stmnote_rdexp(A2134,"20251231",1,10000)</f>
        <v>353770.23999999999</v>
      </c>
      <c r="P2134" s="20">
        <f t="shared" si="101"/>
        <v>5.2603030848905427E-2</v>
      </c>
      <c r="Q2134" s="16">
        <f>[1]!s_margin_tradingbalance(A2134,"",10000)</f>
        <v>30887.094400000002</v>
      </c>
      <c r="R2134" s="16">
        <f>[1]!s_margin_seclendingbalance(A2134,"",10000)</f>
        <v>191.28200000000001</v>
      </c>
      <c r="S2134" s="17">
        <f>[1]!s_val_ev(A2134,"",100000000)</f>
        <v>139.08504420200001</v>
      </c>
      <c r="T2134" s="17">
        <f>[1]!share_freesharesmv(A2134,"",100000000)</f>
        <v>57.445885626999996</v>
      </c>
      <c r="U2134" s="17">
        <f>[1]!s_dq_amount_btin(A2134,E2134,100000000)</f>
        <v>1.0464334</v>
      </c>
      <c r="V2134" s="17">
        <f>[1]!s_dq_turn(A2134,E2134)</f>
        <v>0.76120695584088971</v>
      </c>
      <c r="W2134" s="2">
        <f>[1]!s_pq_amount(A2134,"20260101","",100000000)</f>
        <v>245.43903521999999</v>
      </c>
      <c r="X2134" s="2">
        <f>[1]!s_pq_avgamount(A2134,"20260101","",100000000)</f>
        <v>2.2312639565454546</v>
      </c>
      <c r="Y2134" s="17">
        <f>[1]!s_ipo_dilutedpe(A2134)</f>
        <v>7.66</v>
      </c>
      <c r="Z2134" s="12">
        <f>[1]!s_ipo_collection_total(A2134,100000000)</f>
        <v>13.992000000000001</v>
      </c>
      <c r="AA2134" s="2">
        <f>[1]!s_val_pe_ttm(A2134,E2134)</f>
        <v>-142.42034912109375</v>
      </c>
      <c r="AB2134" s="5">
        <f>[1]!s_info_zjtxornot1(A2134,"")</f>
        <v>0</v>
      </c>
      <c r="AC2134" s="22" t="str">
        <f>[1]!s_info_nature1(A2134,"")</f>
        <v>地方国有企业</v>
      </c>
      <c r="AD2134" s="6" t="str">
        <f>[1]!s_info_city(A2134)</f>
        <v>济南市</v>
      </c>
      <c r="AE2134" s="6" t="str">
        <f>[1]!s_info_province(A2134)</f>
        <v>山东省</v>
      </c>
      <c r="AF2134">
        <v>117.000923</v>
      </c>
      <c r="AG2134">
        <v>36.675806999999999</v>
      </c>
    </row>
    <row r="2135" spans="1:33" x14ac:dyDescent="0.3">
      <c r="A2135" s="12" t="s">
        <v>4784</v>
      </c>
      <c r="B2135" s="12" t="s">
        <v>4785</v>
      </c>
      <c r="C2135" s="16" t="str">
        <f>[1]!s_info_mkt(A2135)</f>
        <v>主板</v>
      </c>
      <c r="D2135" s="16" t="str">
        <f>[1]!s_ipo_listeddate(A2135)</f>
        <v>2016-09-28</v>
      </c>
      <c r="E2135" s="16" t="str">
        <f>[1]!lastradeday_s("000002","")</f>
        <v>2026-06-22</v>
      </c>
      <c r="F2135" s="16" t="str">
        <f>[1]!s_info_industry_csrc2023(A2135,"",3)</f>
        <v>计算机、通信和其他电子设备制造业</v>
      </c>
      <c r="G2135" s="16" t="str">
        <f>[1]!s_info_industry_csrc2023(A2135,"",1)</f>
        <v>制造业</v>
      </c>
      <c r="H2135" s="16">
        <f>[1]!s_is(A2135,83,"FY","YTD","20251231",1,"",100000000)</f>
        <v>9.4373610914999997</v>
      </c>
      <c r="I2135" s="16">
        <f>[1]!s_is(A2135,83,"FY","YTD","20241231",1,"",100000000)</f>
        <v>8.2104247611000005</v>
      </c>
      <c r="J2135" s="16">
        <f t="shared" si="99"/>
        <v>0.14943640141653503</v>
      </c>
      <c r="K2135" s="16">
        <f>[1]!s_is(A2135,61,"FY","YTD","20251231",1,"",100000000)</f>
        <v>0.52224376270000006</v>
      </c>
      <c r="L2135" s="16">
        <f>[1]!s_is(A2135,61,"FY","YTD","20241231",1,"",100000000)</f>
        <v>0.87580933209999989</v>
      </c>
      <c r="M2135" s="16">
        <f t="shared" si="100"/>
        <v>-0.40370153233264444</v>
      </c>
      <c r="N2135" s="16">
        <f>[1]!s_fa_roe(A2135,"20251231")</f>
        <v>2.9588000000000001</v>
      </c>
      <c r="O2135" s="16">
        <f>[1]!s_stmnote_rdexp(A2135,"20251231",1,10000)</f>
        <v>4391.4061019999999</v>
      </c>
      <c r="P2135" s="20">
        <f t="shared" si="101"/>
        <v>4.6532140281833993E-2</v>
      </c>
      <c r="Q2135" s="16">
        <f>[1]!s_margin_tradingbalance(A2135,"",10000)</f>
        <v>119617.65029999999</v>
      </c>
      <c r="R2135" s="16">
        <f>[1]!s_margin_seclendingbalance(A2135,"",10000)</f>
        <v>72.557699999999997</v>
      </c>
      <c r="S2135" s="17">
        <f>[1]!s_val_ev(A2135,"",100000000)</f>
        <v>238.09258256400003</v>
      </c>
      <c r="T2135" s="17">
        <f>[1]!share_freesharesmv(A2135,"",100000000)</f>
        <v>171.08231900200002</v>
      </c>
      <c r="U2135" s="17">
        <f>[1]!s_dq_amount_btin(A2135,E2135,100000000)</f>
        <v>33.482955089999997</v>
      </c>
      <c r="V2135" s="17">
        <f>[1]!s_dq_turn(A2135,E2135)</f>
        <v>14.104676655339736</v>
      </c>
      <c r="W2135" s="2">
        <f>[1]!s_pq_amount(A2135,"20260101","",100000000)</f>
        <v>1583.3788150299999</v>
      </c>
      <c r="X2135" s="2">
        <f>[1]!s_pq_avgamount(A2135,"20260101","",100000000)</f>
        <v>14.394352863909091</v>
      </c>
      <c r="Y2135" s="17">
        <f>[1]!s_ipo_dilutedpe(A2135)</f>
        <v>22.99</v>
      </c>
      <c r="Z2135" s="12">
        <f>[1]!s_ipo_collection_total(A2135,100000000)</f>
        <v>2.6921520000000001</v>
      </c>
      <c r="AA2135" s="2">
        <f>[1]!s_val_pe_ttm(A2135,E2135)</f>
        <v>357.6041259765625</v>
      </c>
      <c r="AB2135" s="5">
        <f>[1]!s_info_zjtxornot1(A2135,"")</f>
        <v>0</v>
      </c>
      <c r="AC2135" s="22" t="str">
        <f>[1]!s_info_nature1(A2135,"")</f>
        <v>民营企业</v>
      </c>
      <c r="AD2135" s="6" t="str">
        <f>[1]!s_info_city(A2135)</f>
        <v>随州市</v>
      </c>
      <c r="AE2135" s="6" t="str">
        <f>[1]!s_info_province(A2135)</f>
        <v>湖北省</v>
      </c>
      <c r="AF2135">
        <v>113.37376999999999</v>
      </c>
      <c r="AG2135">
        <v>31.717497000000002</v>
      </c>
    </row>
    <row r="2136" spans="1:33" x14ac:dyDescent="0.3">
      <c r="A2136" s="12" t="s">
        <v>4786</v>
      </c>
      <c r="B2136" s="12" t="s">
        <v>4787</v>
      </c>
      <c r="C2136" s="16" t="str">
        <f>[1]!s_info_mkt(A2136)</f>
        <v>主板</v>
      </c>
      <c r="D2136" s="16" t="str">
        <f>[1]!s_ipo_listeddate(A2136)</f>
        <v>2024-03-01</v>
      </c>
      <c r="E2136" s="16" t="str">
        <f>[1]!lastradeday_s("000002","")</f>
        <v>2026-06-22</v>
      </c>
      <c r="F2136" s="16" t="str">
        <f>[1]!s_info_industry_csrc2023(A2136,"",3)</f>
        <v>计算机、通信和其他电子设备制造业</v>
      </c>
      <c r="G2136" s="16" t="str">
        <f>[1]!s_info_industry_csrc2023(A2136,"",1)</f>
        <v>制造业</v>
      </c>
      <c r="H2136" s="16">
        <f>[1]!s_is(A2136,83,"FY","YTD","20251231",1,"",100000000)</f>
        <v>421.24809311480004</v>
      </c>
      <c r="I2136" s="16">
        <f>[1]!s_is(A2136,83,"FY","YTD","20241231",1,"",100000000)</f>
        <v>463.8247235943</v>
      </c>
      <c r="J2136" s="16">
        <f t="shared" si="99"/>
        <v>-9.1794654992865432E-2</v>
      </c>
      <c r="K2136" s="16">
        <f>[1]!s_is(A2136,61,"FY","YTD","20251231",1,"",100000000)</f>
        <v>5.8511700766999999</v>
      </c>
      <c r="L2136" s="16">
        <f>[1]!s_is(A2136,61,"FY","YTD","20241231",1,"",100000000)</f>
        <v>5.0113220424999998</v>
      </c>
      <c r="M2136" s="16">
        <f t="shared" si="100"/>
        <v>0.16759011436052607</v>
      </c>
      <c r="N2136" s="16">
        <f>[1]!s_fa_roe(A2136,"20251231")</f>
        <v>10.237</v>
      </c>
      <c r="O2136" s="16">
        <f>[1]!s_stmnote_rdexp(A2136,"20251231",1,10000)</f>
        <v>273373.20911200001</v>
      </c>
      <c r="P2136" s="20">
        <f t="shared" si="101"/>
        <v>6.489601106336626E-2</v>
      </c>
      <c r="Q2136" s="16">
        <f>[1]!s_margin_tradingbalance(A2136,"",10000)</f>
        <v>60609.8508</v>
      </c>
      <c r="R2136" s="16">
        <f>[1]!s_margin_seclendingbalance(A2136,"",10000)</f>
        <v>623.50480000000005</v>
      </c>
      <c r="S2136" s="17">
        <f>[1]!s_val_ev(A2136,"",100000000)</f>
        <v>184.30733076866639</v>
      </c>
      <c r="T2136" s="17">
        <f>[1]!share_freesharesmv(A2136,"",100000000)</f>
        <v>98.152670789699997</v>
      </c>
      <c r="U2136" s="17">
        <f>[1]!s_dq_amount_btin(A2136,E2136,100000000)</f>
        <v>3.4667096800000001</v>
      </c>
      <c r="V2136" s="17">
        <f>[1]!s_dq_turn(A2136,E2136)</f>
        <v>3.5352766298480933</v>
      </c>
      <c r="W2136" s="2">
        <f>[1]!s_pq_amount(A2136,"20260101","",100000000)</f>
        <v>528.86490803000004</v>
      </c>
      <c r="X2136" s="2">
        <f>[1]!s_pq_avgamount(A2136,"20260101","",100000000)</f>
        <v>4.8078628002727273</v>
      </c>
      <c r="Y2136" s="17">
        <f>[1]!s_ipo_dilutedpe(A2136)</f>
        <v>24.13</v>
      </c>
      <c r="Z2136" s="12">
        <f>[1]!s_ipo_collection_total(A2136,100000000)</f>
        <v>15.6</v>
      </c>
      <c r="AA2136" s="2">
        <f>[1]!s_val_pe_ttm(A2136,E2136)</f>
        <v>43.163814544677734</v>
      </c>
      <c r="AB2136" s="5">
        <f>[1]!s_info_zjtxornot1(A2136,"")</f>
        <v>0</v>
      </c>
      <c r="AC2136" s="22" t="str">
        <f>[1]!s_info_nature1(A2136,"")</f>
        <v>民营企业</v>
      </c>
      <c r="AD2136" s="6" t="str">
        <f>[1]!s_info_city(A2136)</f>
        <v>上海市</v>
      </c>
      <c r="AE2136" s="6" t="str">
        <f>[1]!s_info_province(A2136)</f>
        <v>上海</v>
      </c>
      <c r="AF2136">
        <v>121.472644</v>
      </c>
      <c r="AG2136">
        <v>31.231705999999999</v>
      </c>
    </row>
    <row r="2137" spans="1:33" x14ac:dyDescent="0.3">
      <c r="A2137" s="12" t="s">
        <v>4788</v>
      </c>
      <c r="B2137" s="12" t="s">
        <v>4789</v>
      </c>
      <c r="C2137" s="16" t="str">
        <f>[1]!s_info_mkt(A2137)</f>
        <v>主板</v>
      </c>
      <c r="D2137" s="16" t="str">
        <f>[1]!s_ipo_listeddate(A2137)</f>
        <v>2017-11-03</v>
      </c>
      <c r="E2137" s="16" t="str">
        <f>[1]!lastradeday_s("000002","")</f>
        <v>2026-06-22</v>
      </c>
      <c r="F2137" s="16" t="str">
        <f>[1]!s_info_industry_csrc2023(A2137,"",3)</f>
        <v>计算机、通信和其他电子设备制造业</v>
      </c>
      <c r="G2137" s="16" t="str">
        <f>[1]!s_info_industry_csrc2023(A2137,"",1)</f>
        <v>制造业</v>
      </c>
      <c r="H2137" s="16">
        <f>[1]!s_is(A2137,83,"FY","YTD","20251231",1,"",100000000)</f>
        <v>157.11291195729999</v>
      </c>
      <c r="I2137" s="16">
        <f>[1]!s_is(A2137,83,"FY","YTD","20241231",1,"",100000000)</f>
        <v>134.48428962759999</v>
      </c>
      <c r="J2137" s="16">
        <f t="shared" si="99"/>
        <v>0.16826219919338414</v>
      </c>
      <c r="K2137" s="16">
        <f>[1]!s_is(A2137,61,"FY","YTD","20251231",1,"",100000000)</f>
        <v>23.590539463500001</v>
      </c>
      <c r="L2137" s="16">
        <f>[1]!s_is(A2137,61,"FY","YTD","20241231",1,"",100000000)</f>
        <v>11.906179832799999</v>
      </c>
      <c r="M2137" s="16">
        <f t="shared" si="100"/>
        <v>0.98136932204829364</v>
      </c>
      <c r="N2137" s="16">
        <f>[1]!s_fa_roe(A2137,"20251231")</f>
        <v>12.153600000000001</v>
      </c>
      <c r="O2137" s="16">
        <f>[1]!s_stmnote_rdexp(A2137,"20251231",1,10000)</f>
        <v>88824.131686000008</v>
      </c>
      <c r="P2137" s="20">
        <f t="shared" si="101"/>
        <v>5.6535220803583953E-2</v>
      </c>
      <c r="Q2137" s="16">
        <f>[1]!s_margin_tradingbalance(A2137,"",10000)</f>
        <v>128762.24860000001</v>
      </c>
      <c r="R2137" s="16">
        <f>[1]!s_margin_seclendingbalance(A2137,"",10000)</f>
        <v>805.11990000000003</v>
      </c>
      <c r="S2137" s="17">
        <f>[1]!s_val_ev(A2137,"",100000000)</f>
        <v>662.4334988789999</v>
      </c>
      <c r="T2137" s="17">
        <f>[1]!share_freesharesmv(A2137,"",100000000)</f>
        <v>310.70811461099998</v>
      </c>
      <c r="U2137" s="17">
        <f>[1]!s_dq_amount_btin(A2137,E2137,100000000)</f>
        <v>16.83772476</v>
      </c>
      <c r="V2137" s="17">
        <f>[1]!s_dq_turn(A2137,E2137)</f>
        <v>2.6172063804651913</v>
      </c>
      <c r="W2137" s="2">
        <f>[1]!s_pq_amount(A2137,"20260101","",100000000)</f>
        <v>1799.39215562</v>
      </c>
      <c r="X2137" s="2">
        <f>[1]!s_pq_avgamount(A2137,"20260101","",100000000)</f>
        <v>16.358110505636365</v>
      </c>
      <c r="Y2137" s="17">
        <f>[1]!s_ipo_dilutedpe(A2137)</f>
        <v>22.99</v>
      </c>
      <c r="Z2137" s="12">
        <f>[1]!s_ipo_collection_total(A2137,100000000)</f>
        <v>10.530089370000001</v>
      </c>
      <c r="AA2137" s="2">
        <f>[1]!s_val_pe_ttm(A2137,E2137)</f>
        <v>25.721328735351563</v>
      </c>
      <c r="AB2137" s="5">
        <f>[1]!s_info_zjtxornot1(A2137,"")</f>
        <v>1</v>
      </c>
      <c r="AC2137" s="22" t="str">
        <f>[1]!s_info_nature1(A2137,"")</f>
        <v>民营企业</v>
      </c>
      <c r="AD2137" s="6" t="str">
        <f>[1]!s_info_city(A2137)</f>
        <v>上海市</v>
      </c>
      <c r="AE2137" s="6" t="str">
        <f>[1]!s_info_province(A2137)</f>
        <v>上海</v>
      </c>
      <c r="AF2137">
        <v>121.472644</v>
      </c>
      <c r="AG2137">
        <v>31.231705999999999</v>
      </c>
    </row>
    <row r="2138" spans="1:33" x14ac:dyDescent="0.3">
      <c r="A2138" s="12" t="s">
        <v>4790</v>
      </c>
      <c r="B2138" s="12" t="s">
        <v>4791</v>
      </c>
      <c r="C2138" s="16" t="str">
        <f>[1]!s_info_mkt(A2138)</f>
        <v>主板</v>
      </c>
      <c r="D2138" s="16" t="str">
        <f>[1]!s_ipo_listeddate(A2138)</f>
        <v>2017-03-02</v>
      </c>
      <c r="E2138" s="16" t="str">
        <f>[1]!lastradeday_s("000002","")</f>
        <v>2026-06-22</v>
      </c>
      <c r="F2138" s="16" t="str">
        <f>[1]!s_info_industry_csrc2023(A2138,"",3)</f>
        <v>金属制品业</v>
      </c>
      <c r="G2138" s="16" t="str">
        <f>[1]!s_info_industry_csrc2023(A2138,"",1)</f>
        <v>制造业</v>
      </c>
      <c r="H2138" s="16">
        <f>[1]!s_is(A2138,83,"FY","YTD","20251231",1,"",100000000)</f>
        <v>152.12979268110001</v>
      </c>
      <c r="I2138" s="16">
        <f>[1]!s_is(A2138,83,"FY","YTD","20241231",1,"",100000000)</f>
        <v>120.2967631584</v>
      </c>
      <c r="J2138" s="16">
        <f t="shared" si="99"/>
        <v>0.26462083174078499</v>
      </c>
      <c r="K2138" s="16">
        <f>[1]!s_is(A2138,61,"FY","YTD","20251231",1,"",100000000)</f>
        <v>17.640299971600001</v>
      </c>
      <c r="L2138" s="16">
        <f>[1]!s_is(A2138,61,"FY","YTD","20241231",1,"",100000000)</f>
        <v>14.7162821548</v>
      </c>
      <c r="M2138" s="16">
        <f t="shared" si="100"/>
        <v>0.198692698742955</v>
      </c>
      <c r="N2138" s="16">
        <f>[1]!s_fa_roe(A2138,"20251231")</f>
        <v>14.1038</v>
      </c>
      <c r="O2138" s="16">
        <f>[1]!s_stmnote_rdexp(A2138,"20251231",1,10000)</f>
        <v>88268.554986999996</v>
      </c>
      <c r="P2138" s="20">
        <f t="shared" si="101"/>
        <v>5.8021872922703402E-2</v>
      </c>
      <c r="Q2138" s="16">
        <f>[1]!s_margin_tradingbalance(A2138,"",10000)</f>
        <v>73887.365900000004</v>
      </c>
      <c r="R2138" s="16">
        <f>[1]!s_margin_seclendingbalance(A2138,"",10000)</f>
        <v>1850.5133000000001</v>
      </c>
      <c r="S2138" s="17">
        <f>[1]!s_val_ev(A2138,"",100000000)</f>
        <v>540.68313536999995</v>
      </c>
      <c r="T2138" s="17">
        <f>[1]!share_freesharesmv(A2138,"",100000000)</f>
        <v>347.50219833</v>
      </c>
      <c r="U2138" s="17">
        <f>[1]!s_dq_amount_btin(A2138,E2138,100000000)</f>
        <v>19.845159070000001</v>
      </c>
      <c r="V2138" s="17">
        <f>[1]!s_dq_turn(A2138,E2138)</f>
        <v>4.9809912581463234</v>
      </c>
      <c r="W2138" s="2">
        <f>[1]!s_pq_amount(A2138,"20260101","",100000000)</f>
        <v>1237.2821730600001</v>
      </c>
      <c r="X2138" s="2">
        <f>[1]!s_pq_avgamount(A2138,"20260101","",100000000)</f>
        <v>11.248019755090908</v>
      </c>
      <c r="Y2138" s="17">
        <f>[1]!s_ipo_dilutedpe(A2138)</f>
        <v>22.99</v>
      </c>
      <c r="Z2138" s="12">
        <f>[1]!s_ipo_collection_total(A2138,100000000)</f>
        <v>13.195</v>
      </c>
      <c r="AA2138" s="2">
        <f>[1]!s_val_pe_ttm(A2138,E2138)</f>
        <v>29.419254302978516</v>
      </c>
      <c r="AB2138" s="5">
        <f>[1]!s_info_zjtxornot1(A2138,"")</f>
        <v>0</v>
      </c>
      <c r="AC2138" s="22" t="str">
        <f>[1]!s_info_nature1(A2138,"")</f>
        <v>民营企业</v>
      </c>
      <c r="AD2138" s="6" t="str">
        <f>[1]!s_info_city(A2138)</f>
        <v>深圳市</v>
      </c>
      <c r="AE2138" s="6" t="str">
        <f>[1]!s_info_province(A2138)</f>
        <v>广东省</v>
      </c>
      <c r="AF2138">
        <v>114.085947</v>
      </c>
      <c r="AG2138">
        <v>22.547000000000001</v>
      </c>
    </row>
    <row r="2139" spans="1:33" x14ac:dyDescent="0.3">
      <c r="A2139" s="12" t="s">
        <v>4792</v>
      </c>
      <c r="B2139" s="12" t="s">
        <v>4793</v>
      </c>
      <c r="C2139" s="16" t="str">
        <f>[1]!s_info_mkt(A2139)</f>
        <v>科创板</v>
      </c>
      <c r="D2139" s="16" t="str">
        <f>[1]!s_ipo_listeddate(A2139)</f>
        <v>2022-02-16</v>
      </c>
      <c r="E2139" s="16" t="str">
        <f>[1]!lastradeday_s("000002","")</f>
        <v>2026-06-22</v>
      </c>
      <c r="F2139" s="16" t="str">
        <f>[1]!s_info_industry_csrc2023(A2139,"",3)</f>
        <v>化学原料和化学制品制造业</v>
      </c>
      <c r="G2139" s="16" t="str">
        <f>[1]!s_info_industry_csrc2023(A2139,"",1)</f>
        <v>制造业</v>
      </c>
      <c r="H2139" s="16">
        <f>[1]!s_is(A2139,83,"FY","YTD","20251231",1,"",100000000)</f>
        <v>8.4577057805999996</v>
      </c>
      <c r="I2139" s="16">
        <f>[1]!s_is(A2139,83,"FY","YTD","20241231",1,"",100000000)</f>
        <v>6.6660883912999997</v>
      </c>
      <c r="J2139" s="16">
        <f t="shared" si="99"/>
        <v>0.26876592150177059</v>
      </c>
      <c r="K2139" s="16">
        <f>[1]!s_is(A2139,61,"FY","YTD","20251231",1,"",100000000)</f>
        <v>2.0484769687999997</v>
      </c>
      <c r="L2139" s="16">
        <f>[1]!s_is(A2139,61,"FY","YTD","20241231",1,"",100000000)</f>
        <v>1.4552482074000002</v>
      </c>
      <c r="M2139" s="16">
        <f t="shared" si="100"/>
        <v>0.40764782143926076</v>
      </c>
      <c r="N2139" s="16">
        <f>[1]!s_fa_roe(A2139,"20251231")</f>
        <v>7.3684000000000003</v>
      </c>
      <c r="O2139" s="16">
        <f>[1]!s_stmnote_rdexp(A2139,"20251231",1,10000)</f>
        <v>5024.0213130000002</v>
      </c>
      <c r="P2139" s="20">
        <f t="shared" si="101"/>
        <v>5.940170352726068E-2</v>
      </c>
      <c r="Q2139" s="16">
        <f>[1]!s_margin_tradingbalance(A2139,"",10000)</f>
        <v>32085.543099999999</v>
      </c>
      <c r="R2139" s="16">
        <f>[1]!s_margin_seclendingbalance(A2139,"",10000)</f>
        <v>33.2851</v>
      </c>
      <c r="S2139" s="17">
        <f>[1]!s_val_ev(A2139,"",100000000)</f>
        <v>52.243211325999994</v>
      </c>
      <c r="T2139" s="17">
        <f>[1]!share_freesharesmv(A2139,"",100000000)</f>
        <v>29.524522533999995</v>
      </c>
      <c r="U2139" s="17">
        <f>[1]!s_dq_amount_btin(A2139,E2139,100000000)</f>
        <v>0.92547055</v>
      </c>
      <c r="V2139" s="17">
        <f>[1]!s_dq_turn(A2139,E2139)</f>
        <v>1.7993936554435301</v>
      </c>
      <c r="W2139" s="2">
        <f>[1]!s_pq_amount(A2139,"20260101","",100000000)</f>
        <v>109.58792756</v>
      </c>
      <c r="X2139" s="2">
        <f>[1]!s_pq_avgamount(A2139,"20260101","",100000000)</f>
        <v>0.99625388690909089</v>
      </c>
      <c r="Y2139" s="17">
        <f>[1]!s_ipo_dilutedpe(A2139)</f>
        <v>85.98</v>
      </c>
      <c r="Z2139" s="12">
        <f>[1]!s_ipo_collection_total(A2139,100000000)</f>
        <v>18.456949999999999</v>
      </c>
      <c r="AA2139" s="2">
        <f>[1]!s_val_pe_ttm(A2139,E2139)</f>
        <v>26.686723709106445</v>
      </c>
      <c r="AB2139" s="5">
        <f>[1]!s_info_zjtxornot1(A2139,"")</f>
        <v>1</v>
      </c>
      <c r="AC2139" s="22" t="str">
        <f>[1]!s_info_nature1(A2139,"")</f>
        <v>民营企业</v>
      </c>
      <c r="AD2139" s="6" t="str">
        <f>[1]!s_info_city(A2139)</f>
        <v>大连市</v>
      </c>
      <c r="AE2139" s="6" t="str">
        <f>[1]!s_info_province(A2139)</f>
        <v>辽宁省</v>
      </c>
      <c r="AF2139">
        <v>121.618622</v>
      </c>
      <c r="AG2139">
        <v>38.914589999999997</v>
      </c>
    </row>
    <row r="2140" spans="1:33" x14ac:dyDescent="0.3">
      <c r="A2140" s="12" t="s">
        <v>4794</v>
      </c>
      <c r="B2140" s="12" t="s">
        <v>4795</v>
      </c>
      <c r="C2140" s="16" t="str">
        <f>[1]!s_info_mkt(A2140)</f>
        <v>主板</v>
      </c>
      <c r="D2140" s="16" t="str">
        <f>[1]!s_ipo_listeddate(A2140)</f>
        <v>2010-01-21</v>
      </c>
      <c r="E2140" s="16" t="str">
        <f>[1]!lastradeday_s("000002","")</f>
        <v>2026-06-22</v>
      </c>
      <c r="F2140" s="16" t="str">
        <f>[1]!s_info_industry_csrc2023(A2140,"",3)</f>
        <v>电气机械和器材制造业</v>
      </c>
      <c r="G2140" s="16" t="str">
        <f>[1]!s_info_industry_csrc2023(A2140,"",1)</f>
        <v>制造业</v>
      </c>
      <c r="H2140" s="16">
        <f>[1]!s_is(A2140,83,"FY","YTD","20251231",1,"",100000000)</f>
        <v>591.44847908429995</v>
      </c>
      <c r="I2140" s="16">
        <f>[1]!s_is(A2140,83,"FY","YTD","20241231",1,"",100000000)</f>
        <v>645.19386988410008</v>
      </c>
      <c r="J2140" s="16">
        <f t="shared" si="99"/>
        <v>-8.3301149171573385E-2</v>
      </c>
      <c r="K2140" s="16">
        <f>[1]!s_is(A2140,61,"FY","YTD","20251231",1,"",100000000)</f>
        <v>45.014070700799998</v>
      </c>
      <c r="L2140" s="16">
        <f>[1]!s_is(A2140,61,"FY","YTD","20241231",1,"",100000000)</f>
        <v>38.742930188000003</v>
      </c>
      <c r="M2140" s="16">
        <f t="shared" si="100"/>
        <v>0.16186541602220836</v>
      </c>
      <c r="N2140" s="16">
        <f>[1]!s_fa_roe(A2140,"20251231")</f>
        <v>10.3948</v>
      </c>
      <c r="O2140" s="16">
        <f>[1]!s_stmnote_rdexp(A2140,"20251231",1,10000)</f>
        <v>132595.91871500001</v>
      </c>
      <c r="P2140" s="20">
        <f t="shared" si="101"/>
        <v>2.2418845157956849E-2</v>
      </c>
      <c r="Q2140" s="16">
        <f>[1]!s_margin_tradingbalance(A2140,"",10000)</f>
        <v>123399.44899999999</v>
      </c>
      <c r="R2140" s="16">
        <f>[1]!s_margin_seclendingbalance(A2140,"",10000)</f>
        <v>223.6208</v>
      </c>
      <c r="S2140" s="17">
        <f>[1]!s_val_ev(A2140,"",100000000)</f>
        <v>592.68564358079993</v>
      </c>
      <c r="T2140" s="17">
        <f>[1]!share_freesharesmv(A2140,"",100000000)</f>
        <v>278.41408149239999</v>
      </c>
      <c r="U2140" s="17">
        <f>[1]!s_dq_amount_btin(A2140,E2140,100000000)</f>
        <v>6.8856566399999997</v>
      </c>
      <c r="V2140" s="17">
        <f>[1]!s_dq_turn(A2140,E2140)</f>
        <v>1.1822402409591604</v>
      </c>
      <c r="W2140" s="2">
        <f>[1]!s_pq_amount(A2140,"20260101","",100000000)</f>
        <v>1367.65651662</v>
      </c>
      <c r="X2140" s="2">
        <f>[1]!s_pq_avgamount(A2140,"20260101","",100000000)</f>
        <v>12.433241060181818</v>
      </c>
      <c r="Y2140" s="17">
        <f>[1]!s_ipo_dilutedpe(A2140)</f>
        <v>61.49</v>
      </c>
      <c r="Z2140" s="12">
        <f>[1]!s_ipo_collection_total(A2140,100000000)</f>
        <v>25.178999999999998</v>
      </c>
      <c r="AA2140" s="2">
        <f>[1]!s_val_pe_ttm(A2140,E2140)</f>
        <v>12.870053291320801</v>
      </c>
      <c r="AB2140" s="5">
        <f>[1]!s_info_zjtxornot1(A2140,"")</f>
        <v>0</v>
      </c>
      <c r="AC2140" s="22" t="str">
        <f>[1]!s_info_nature1(A2140,"")</f>
        <v>民营企业</v>
      </c>
      <c r="AD2140" s="6" t="str">
        <f>[1]!s_info_city(A2140)</f>
        <v>乐清市</v>
      </c>
      <c r="AE2140" s="6" t="str">
        <f>[1]!s_info_province(A2140)</f>
        <v>浙江省</v>
      </c>
      <c r="AF2140">
        <v>121.016175</v>
      </c>
      <c r="AG2140">
        <v>28.261838999999998</v>
      </c>
    </row>
    <row r="2141" spans="1:33" x14ac:dyDescent="0.3">
      <c r="A2141" s="12" t="s">
        <v>4796</v>
      </c>
      <c r="B2141" s="12" t="s">
        <v>4797</v>
      </c>
      <c r="C2141" s="16" t="str">
        <f>[1]!s_info_mkt(A2141)</f>
        <v>科创板</v>
      </c>
      <c r="D2141" s="16" t="str">
        <f>[1]!s_ipo_listeddate(A2141)</f>
        <v>2019-11-01</v>
      </c>
      <c r="E2141" s="16" t="str">
        <f>[1]!lastradeday_s("000002","")</f>
        <v>2026-06-22</v>
      </c>
      <c r="F2141" s="16" t="str">
        <f>[1]!s_info_industry_csrc2023(A2141,"",3)</f>
        <v>软件和信息技术服务业</v>
      </c>
      <c r="G2141" s="16" t="str">
        <f>[1]!s_info_industry_csrc2023(A2141,"",1)</f>
        <v>信息传输、软件和信息技术服务业</v>
      </c>
      <c r="H2141" s="16">
        <f>[1]!s_is(A2141,83,"FY","YTD","20251231",1,"",100000000)</f>
        <v>2.3059599030000002</v>
      </c>
      <c r="I2141" s="16">
        <f>[1]!s_is(A2141,83,"FY","YTD","20241231",1,"",100000000)</f>
        <v>2.8340947972000001</v>
      </c>
      <c r="J2141" s="16">
        <f t="shared" si="99"/>
        <v>-0.18635046884168494</v>
      </c>
      <c r="K2141" s="16">
        <f>[1]!s_is(A2141,61,"FY","YTD","20251231",1,"",100000000)</f>
        <v>-0.74944362359999994</v>
      </c>
      <c r="L2141" s="16">
        <f>[1]!s_is(A2141,61,"FY","YTD","20241231",1,"",100000000)</f>
        <v>-0.58722361439999993</v>
      </c>
      <c r="M2141" s="16">
        <f t="shared" si="100"/>
        <v>-0.27624912422118703</v>
      </c>
      <c r="N2141" s="16">
        <f>[1]!s_fa_roe(A2141,"20251231")</f>
        <v>-10.889099999999999</v>
      </c>
      <c r="O2141" s="16">
        <f>[1]!s_stmnote_rdexp(A2141,"20251231",1,10000)</f>
        <v>9644.4744599999995</v>
      </c>
      <c r="P2141" s="20">
        <f t="shared" si="101"/>
        <v>0.41824120391047398</v>
      </c>
      <c r="Q2141" s="16">
        <f>[1]!s_margin_tradingbalance(A2141,"",10000)</f>
        <v>3064.3543</v>
      </c>
      <c r="R2141" s="16">
        <f>[1]!s_margin_seclendingbalance(A2141,"",10000)</f>
        <v>0</v>
      </c>
      <c r="S2141" s="17">
        <f>[1]!s_val_ev(A2141,"",100000000)</f>
        <v>17.9580936192</v>
      </c>
      <c r="T2141" s="17">
        <f>[1]!share_freesharesmv(A2141,"",100000000)</f>
        <v>10.015542432</v>
      </c>
      <c r="U2141" s="17">
        <f>[1]!s_dq_amount_btin(A2141,E2141,100000000)</f>
        <v>0.31318636</v>
      </c>
      <c r="V2141" s="17">
        <f>[1]!s_dq_turn(A2141,E2141)</f>
        <v>1.8175920569376158</v>
      </c>
      <c r="W2141" s="2">
        <f>[1]!s_pq_amount(A2141,"20260101","",100000000)</f>
        <v>53.776392420000001</v>
      </c>
      <c r="X2141" s="2">
        <f>[1]!s_pq_avgamount(A2141,"20260101","",100000000)</f>
        <v>0.48887629472727279</v>
      </c>
      <c r="Y2141" s="17">
        <f>[1]!s_ipo_dilutedpe(A2141)</f>
        <v>61.76</v>
      </c>
      <c r="Z2141" s="12">
        <f>[1]!s_ipo_collection_total(A2141,100000000)</f>
        <v>7.93</v>
      </c>
      <c r="AA2141" s="2">
        <f>[1]!s_val_pe_ttm(A2141,E2141)</f>
        <v>-22.70936393737793</v>
      </c>
      <c r="AB2141" s="5">
        <f>[1]!s_info_zjtxornot1(A2141,"")</f>
        <v>1</v>
      </c>
      <c r="AC2141" s="22" t="str">
        <f>[1]!s_info_nature1(A2141,"")</f>
        <v>民营企业</v>
      </c>
      <c r="AD2141" s="6" t="str">
        <f>[1]!s_info_city(A2141)</f>
        <v>北京市</v>
      </c>
      <c r="AE2141" s="6" t="str">
        <f>[1]!s_info_province(A2141)</f>
        <v>北京</v>
      </c>
      <c r="AF2141">
        <v>116.40528500000001</v>
      </c>
      <c r="AG2141">
        <v>39.904989</v>
      </c>
    </row>
    <row r="2142" spans="1:33" x14ac:dyDescent="0.3">
      <c r="A2142" s="12" t="s">
        <v>4798</v>
      </c>
      <c r="B2142" s="12" t="s">
        <v>4799</v>
      </c>
      <c r="C2142" s="16" t="str">
        <f>[1]!s_info_mkt(A2142)</f>
        <v>主板</v>
      </c>
      <c r="D2142" s="16" t="str">
        <f>[1]!s_ipo_listeddate(A2142)</f>
        <v>2021-01-06</v>
      </c>
      <c r="E2142" s="16" t="str">
        <f>[1]!lastradeday_s("000002","")</f>
        <v>2026-06-22</v>
      </c>
      <c r="F2142" s="16" t="str">
        <f>[1]!s_info_industry_csrc2023(A2142,"",3)</f>
        <v>农副食品加工业</v>
      </c>
      <c r="G2142" s="16" t="str">
        <f>[1]!s_info_industry_csrc2023(A2142,"",1)</f>
        <v>制造业</v>
      </c>
      <c r="H2142" s="16">
        <f>[1]!s_is(A2142,83,"FY","YTD","20251231",1,"",100000000)</f>
        <v>20.2508613788</v>
      </c>
      <c r="I2142" s="16">
        <f>[1]!s_is(A2142,83,"FY","YTD","20241231",1,"",100000000)</f>
        <v>16.644016649099999</v>
      </c>
      <c r="J2142" s="16">
        <f t="shared" si="99"/>
        <v>0.21670518635866864</v>
      </c>
      <c r="K2142" s="16">
        <f>[1]!s_is(A2142,61,"FY","YTD","20251231",1,"",100000000)</f>
        <v>0.25295791909999998</v>
      </c>
      <c r="L2142" s="16">
        <f>[1]!s_is(A2142,61,"FY","YTD","20241231",1,"",100000000)</f>
        <v>-0.25136060309999997</v>
      </c>
      <c r="M2142" s="16">
        <f t="shared" si="100"/>
        <v>2.006354679215042</v>
      </c>
      <c r="N2142" s="16">
        <f>[1]!s_fa_roe(A2142,"20251231")</f>
        <v>2.5158</v>
      </c>
      <c r="O2142" s="16">
        <f>[1]!s_stmnote_rdexp(A2142,"20251231",1,10000)</f>
        <v>1619.6451050000001</v>
      </c>
      <c r="P2142" s="20">
        <f t="shared" si="101"/>
        <v>7.9979072233221475E-3</v>
      </c>
      <c r="Q2142" s="16">
        <f>[1]!s_margin_tradingbalance(A2142,"",10000)</f>
        <v>0</v>
      </c>
      <c r="R2142" s="16">
        <f>[1]!s_margin_seclendingbalance(A2142,"",10000)</f>
        <v>0</v>
      </c>
      <c r="S2142" s="17">
        <f>[1]!s_val_ev(A2142,"",100000000)</f>
        <v>28.736834000000002</v>
      </c>
      <c r="T2142" s="17">
        <f>[1]!share_freesharesmv(A2142,"",100000000)</f>
        <v>12.4473928103</v>
      </c>
      <c r="U2142" s="17">
        <f>[1]!s_dq_amount_btin(A2142,E2142,100000000)</f>
        <v>0.56683868999999998</v>
      </c>
      <c r="V2142" s="17">
        <f>[1]!s_dq_turn(A2142,E2142)</f>
        <v>3.1031810266749464</v>
      </c>
      <c r="W2142" s="2">
        <f>[1]!s_pq_amount(A2142,"20260101","",100000000)</f>
        <v>74.238756420000001</v>
      </c>
      <c r="X2142" s="2">
        <f>[1]!s_pq_avgamount(A2142,"20260101","",100000000)</f>
        <v>0.6748977856363636</v>
      </c>
      <c r="Y2142" s="17">
        <f>[1]!s_ipo_dilutedpe(A2142)</f>
        <v>22.99</v>
      </c>
      <c r="Z2142" s="12">
        <f>[1]!s_ipo_collection_total(A2142,100000000)</f>
        <v>4.7361599999999999</v>
      </c>
      <c r="AA2142" s="2">
        <f>[1]!s_val_pe_ttm(A2142,E2142)</f>
        <v>103.12959289550781</v>
      </c>
      <c r="AB2142" s="5">
        <f>[1]!s_info_zjtxornot1(A2142,"")</f>
        <v>0</v>
      </c>
      <c r="AC2142" s="22" t="str">
        <f>[1]!s_info_nature1(A2142,"")</f>
        <v>民营企业</v>
      </c>
      <c r="AD2142" s="6" t="str">
        <f>[1]!s_info_city(A2142)</f>
        <v>杭州市</v>
      </c>
      <c r="AE2142" s="6" t="str">
        <f>[1]!s_info_province(A2142)</f>
        <v>浙江省</v>
      </c>
      <c r="AF2142">
        <v>120.153576</v>
      </c>
      <c r="AG2142">
        <v>30.287458999999998</v>
      </c>
    </row>
    <row r="2143" spans="1:33" x14ac:dyDescent="0.3">
      <c r="A2143" s="12" t="s">
        <v>4800</v>
      </c>
      <c r="B2143" s="12" t="s">
        <v>4801</v>
      </c>
      <c r="C2143" s="16" t="str">
        <f>[1]!s_info_mkt(A2143)</f>
        <v>主板</v>
      </c>
      <c r="D2143" s="16" t="str">
        <f>[1]!s_ipo_listeddate(A2143)</f>
        <v>2026-01-15</v>
      </c>
      <c r="E2143" s="16" t="str">
        <f>[1]!lastradeday_s("000002","")</f>
        <v>2026-06-22</v>
      </c>
      <c r="F2143" s="16" t="str">
        <f>[1]!s_info_industry_csrc2023(A2143,"",3)</f>
        <v>汽车制造业</v>
      </c>
      <c r="G2143" s="16" t="str">
        <f>[1]!s_info_industry_csrc2023(A2143,"",1)</f>
        <v>制造业</v>
      </c>
      <c r="H2143" s="16">
        <f>[1]!s_is(A2143,83,"FY","YTD","20251231",1,"",100000000)</f>
        <v>40.529308943499998</v>
      </c>
      <c r="I2143" s="16">
        <f>[1]!s_is(A2143,83,"FY","YTD","20241231",1,"",100000000)</f>
        <v>30.878651961599999</v>
      </c>
      <c r="J2143" s="16">
        <f t="shared" si="99"/>
        <v>0.31253491874908734</v>
      </c>
      <c r="K2143" s="16">
        <f>[1]!s_is(A2143,61,"FY","YTD","20251231",1,"",100000000)</f>
        <v>2.2745824169</v>
      </c>
      <c r="L2143" s="16">
        <f>[1]!s_is(A2143,61,"FY","YTD","20241231",1,"",100000000)</f>
        <v>2.0396414363000002</v>
      </c>
      <c r="M2143" s="16">
        <f t="shared" si="100"/>
        <v>0.11518739344018875</v>
      </c>
      <c r="N2143" s="16">
        <f>[1]!s_fa_roe(A2143,"20251231")</f>
        <v>13.4588</v>
      </c>
      <c r="O2143" s="16">
        <f>[1]!s_stmnote_rdexp(A2143,"20251231",1,10000)</f>
        <v>13135.299123999999</v>
      </c>
      <c r="P2143" s="20">
        <f t="shared" si="101"/>
        <v>3.2409383397854874E-2</v>
      </c>
      <c r="Q2143" s="16">
        <f>[1]!s_margin_tradingbalance(A2143,"",10000)</f>
        <v>7162.9800999999998</v>
      </c>
      <c r="R2143" s="16">
        <f>[1]!s_margin_seclendingbalance(A2143,"",10000)</f>
        <v>0</v>
      </c>
      <c r="S2143" s="17">
        <f>[1]!s_val_ev(A2143,"",100000000)</f>
        <v>63.172000092899999</v>
      </c>
      <c r="T2143" s="17">
        <f>[1]!share_freesharesmv(A2143,"",100000000)</f>
        <v>12.380515076399998</v>
      </c>
      <c r="U2143" s="17">
        <f>[1]!s_dq_amount_btin(A2143,E2143,100000000)</f>
        <v>0.45647871000000001</v>
      </c>
      <c r="V2143" s="17">
        <f>[1]!s_dq_turn(A2143,E2143)</f>
        <v>3.7699607756199973</v>
      </c>
      <c r="W2143" s="2">
        <f>[1]!s_pq_amount(A2143,"20260101","",100000000)</f>
        <v>172.59377064</v>
      </c>
      <c r="X2143" s="2">
        <f>[1]!s_pq_avgamount(A2143,"20260101","",100000000)</f>
        <v>1.6920957905882352</v>
      </c>
      <c r="Y2143" s="17">
        <f>[1]!s_ipo_dilutedpe(A2143)</f>
        <v>26.85</v>
      </c>
      <c r="Z2143" s="12">
        <f>[1]!s_ipo_collection_total(A2143,100000000)</f>
        <v>12.398666739600001</v>
      </c>
      <c r="AA2143" s="2">
        <f>[1]!s_val_pe_ttm(A2143,E2143)</f>
        <v>30.805028915405273</v>
      </c>
      <c r="AB2143" s="5">
        <f>[1]!s_info_zjtxornot1(A2143,"")</f>
        <v>1</v>
      </c>
      <c r="AC2143" s="22" t="str">
        <f>[1]!s_info_nature1(A2143,"")</f>
        <v>民营企业</v>
      </c>
      <c r="AD2143" s="6" t="str">
        <f>[1]!s_info_city(A2143)</f>
        <v>重庆市</v>
      </c>
      <c r="AE2143" s="6" t="str">
        <f>[1]!s_info_province(A2143)</f>
        <v>重庆</v>
      </c>
      <c r="AF2143">
        <v>106.50496200000001</v>
      </c>
      <c r="AG2143">
        <v>29.533155000000001</v>
      </c>
    </row>
    <row r="2144" spans="1:33" x14ac:dyDescent="0.3">
      <c r="A2144" s="12" t="s">
        <v>4802</v>
      </c>
      <c r="B2144" s="12" t="s">
        <v>4803</v>
      </c>
      <c r="C2144" s="16" t="str">
        <f>[1]!s_info_mkt(A2144)</f>
        <v>创业板</v>
      </c>
      <c r="D2144" s="16" t="str">
        <f>[1]!s_ipo_listeddate(A2144)</f>
        <v>2023-07-05</v>
      </c>
      <c r="E2144" s="16" t="str">
        <f>[1]!lastradeday_s("000002","")</f>
        <v>2026-06-22</v>
      </c>
      <c r="F2144" s="16" t="str">
        <f>[1]!s_info_industry_csrc2023(A2144,"",3)</f>
        <v>金属制品业</v>
      </c>
      <c r="G2144" s="16" t="str">
        <f>[1]!s_info_industry_csrc2023(A2144,"",1)</f>
        <v>制造业</v>
      </c>
      <c r="H2144" s="16">
        <f>[1]!s_is(A2144,83,"FY","YTD","20251231",1,"",100000000)</f>
        <v>12.5256133827</v>
      </c>
      <c r="I2144" s="16">
        <f>[1]!s_is(A2144,83,"FY","YTD","20241231",1,"",100000000)</f>
        <v>12.890192579900001</v>
      </c>
      <c r="J2144" s="16">
        <f t="shared" si="99"/>
        <v>-2.8283456196651291E-2</v>
      </c>
      <c r="K2144" s="16">
        <f>[1]!s_is(A2144,61,"FY","YTD","20251231",1,"",100000000)</f>
        <v>0.67022088670000002</v>
      </c>
      <c r="L2144" s="16">
        <f>[1]!s_is(A2144,61,"FY","YTD","20241231",1,"",100000000)</f>
        <v>0.91215645950000002</v>
      </c>
      <c r="M2144" s="16">
        <f t="shared" si="100"/>
        <v>-0.26523473059941644</v>
      </c>
      <c r="N2144" s="16">
        <f>[1]!s_fa_roe(A2144,"20251231")</f>
        <v>5.5483000000000002</v>
      </c>
      <c r="O2144" s="16">
        <f>[1]!s_stmnote_rdexp(A2144,"20251231",1,10000)</f>
        <v>4423.1969590000008</v>
      </c>
      <c r="P2144" s="20">
        <f t="shared" si="101"/>
        <v>3.5313216397922578E-2</v>
      </c>
      <c r="Q2144" s="16">
        <f>[1]!s_margin_tradingbalance(A2144,"",10000)</f>
        <v>9804.4470999999994</v>
      </c>
      <c r="R2144" s="16">
        <f>[1]!s_margin_seclendingbalance(A2144,"",10000)</f>
        <v>28.86</v>
      </c>
      <c r="S2144" s="17">
        <f>[1]!s_val_ev(A2144,"",100000000)</f>
        <v>49.226759999999999</v>
      </c>
      <c r="T2144" s="17">
        <f>[1]!share_freesharesmv(A2144,"",100000000)</f>
        <v>12.464583749999999</v>
      </c>
      <c r="U2144" s="17">
        <f>[1]!s_dq_amount_btin(A2144,E2144,100000000)</f>
        <v>0.73463303999999996</v>
      </c>
      <c r="V2144" s="17">
        <f>[1]!s_dq_turn(A2144,E2144)</f>
        <v>5.5319609559071017</v>
      </c>
      <c r="W2144" s="2">
        <f>[1]!s_pq_amount(A2144,"20260101","",100000000)</f>
        <v>102.28955766</v>
      </c>
      <c r="X2144" s="2">
        <f>[1]!s_pq_avgamount(A2144,"20260101","",100000000)</f>
        <v>0.92990506963636366</v>
      </c>
      <c r="Y2144" s="17">
        <f>[1]!s_ipo_dilutedpe(A2144)</f>
        <v>63.45</v>
      </c>
      <c r="Z2144" s="12">
        <f>[1]!s_ipo_collection_total(A2144,100000000)</f>
        <v>8.8046199999999999</v>
      </c>
      <c r="AA2144" s="2">
        <f>[1]!s_val_pe_ttm(A2144,E2144)</f>
        <v>76.532058715820313</v>
      </c>
      <c r="AB2144" s="5">
        <f>[1]!s_info_zjtxornot1(A2144,"")</f>
        <v>1</v>
      </c>
      <c r="AC2144" s="22" t="str">
        <f>[1]!s_info_nature1(A2144,"")</f>
        <v>民营企业</v>
      </c>
      <c r="AD2144" s="6" t="str">
        <f>[1]!s_info_city(A2144)</f>
        <v>苏州市</v>
      </c>
      <c r="AE2144" s="6" t="str">
        <f>[1]!s_info_province(A2144)</f>
        <v>江苏省</v>
      </c>
      <c r="AF2144">
        <v>120.619585</v>
      </c>
      <c r="AG2144">
        <v>31.299378999999998</v>
      </c>
    </row>
    <row r="2145" spans="1:33" x14ac:dyDescent="0.3">
      <c r="A2145" s="12" t="s">
        <v>4804</v>
      </c>
      <c r="B2145" s="12" t="s">
        <v>4805</v>
      </c>
      <c r="C2145" s="16" t="str">
        <f>[1]!s_info_mkt(A2145)</f>
        <v>主板</v>
      </c>
      <c r="D2145" s="16" t="str">
        <f>[1]!s_ipo_listeddate(A2145)</f>
        <v>1993-06-03</v>
      </c>
      <c r="E2145" s="16" t="str">
        <f>[1]!lastradeday_s("000002","")</f>
        <v>2026-06-22</v>
      </c>
      <c r="F2145" s="16" t="str">
        <f>[1]!s_info_industry_csrc2023(A2145,"",3)</f>
        <v>零售业</v>
      </c>
      <c r="G2145" s="16" t="str">
        <f>[1]!s_info_industry_csrc2023(A2145,"",1)</f>
        <v>批发和零售业</v>
      </c>
      <c r="H2145" s="16">
        <f>[1]!s_is(A2145,83,"FY","YTD","20251231",1,"",100000000)</f>
        <v>35.084879114000003</v>
      </c>
      <c r="I2145" s="16">
        <f>[1]!s_is(A2145,83,"FY","YTD","20241231",1,"",100000000)</f>
        <v>39.405309340700001</v>
      </c>
      <c r="J2145" s="16">
        <f t="shared" si="99"/>
        <v>-0.10964081487967448</v>
      </c>
      <c r="K2145" s="16">
        <f>[1]!s_is(A2145,61,"FY","YTD","20251231",1,"",100000000)</f>
        <v>0.87317829629999999</v>
      </c>
      <c r="L2145" s="16">
        <f>[1]!s_is(A2145,61,"FY","YTD","20241231",1,"",100000000)</f>
        <v>2.2035018499000003</v>
      </c>
      <c r="M2145" s="16">
        <f t="shared" si="100"/>
        <v>-0.60373153472068719</v>
      </c>
      <c r="N2145" s="16">
        <f>[1]!s_fa_roe(A2145,"20251231")</f>
        <v>2.5954999999999999</v>
      </c>
      <c r="O2145" s="16">
        <f>[1]!s_stmnote_rdexp(A2145,"20251231",1,10000)</f>
        <v>6920.6682359999995</v>
      </c>
      <c r="P2145" s="20">
        <f t="shared" si="101"/>
        <v>1.9725501158242353E-2</v>
      </c>
      <c r="Q2145" s="16">
        <f>[1]!s_margin_tradingbalance(A2145,"",10000)</f>
        <v>0</v>
      </c>
      <c r="R2145" s="16">
        <f>[1]!s_margin_seclendingbalance(A2145,"",10000)</f>
        <v>0</v>
      </c>
      <c r="S2145" s="17">
        <f>[1]!s_val_ev(A2145,"",100000000)</f>
        <v>82.374125005944805</v>
      </c>
      <c r="T2145" s="17">
        <f>[1]!share_freesharesmv(A2145,"",100000000)</f>
        <v>43.965340848599993</v>
      </c>
      <c r="U2145" s="17">
        <f>[1]!s_dq_amount_btin(A2145,E2145,100000000)</f>
        <v>3.1965471299999999</v>
      </c>
      <c r="V2145" s="17">
        <f>[1]!s_dq_turn(A2145,E2145)</f>
        <v>4.1197975098431696</v>
      </c>
      <c r="W2145" s="2">
        <f>[1]!s_pq_amount(A2145,"20260101","",100000000)</f>
        <v>267.35759988000001</v>
      </c>
      <c r="X2145" s="2">
        <f>[1]!s_pq_avgamount(A2145,"20260101","",100000000)</f>
        <v>2.4305236352727273</v>
      </c>
      <c r="Y2145" s="17">
        <f>[1]!s_ipo_dilutedpe(A2145)</f>
        <v>0</v>
      </c>
      <c r="Z2145" s="12">
        <f>[1]!s_ipo_collection_total(A2145,100000000)</f>
        <v>0.45</v>
      </c>
      <c r="AA2145" s="2">
        <f>[1]!s_val_pe_ttm(A2145,E2145)</f>
        <v>82.638908386230469</v>
      </c>
      <c r="AB2145" s="5">
        <f>[1]!s_info_zjtxornot1(A2145,"")</f>
        <v>1</v>
      </c>
      <c r="AC2145" s="22" t="str">
        <f>[1]!s_info_nature1(A2145,"")</f>
        <v>中央国有企业</v>
      </c>
      <c r="AD2145" s="6" t="str">
        <f>[1]!s_info_city(A2145)</f>
        <v>深圳市</v>
      </c>
      <c r="AE2145" s="6" t="str">
        <f>[1]!s_info_province(A2145)</f>
        <v>广东省</v>
      </c>
      <c r="AF2145">
        <v>114.085947</v>
      </c>
      <c r="AG2145">
        <v>22.547000000000001</v>
      </c>
    </row>
    <row r="2146" spans="1:33" x14ac:dyDescent="0.3">
      <c r="A2146" s="12" t="s">
        <v>4806</v>
      </c>
      <c r="B2146" s="12" t="s">
        <v>4807</v>
      </c>
      <c r="C2146" s="16" t="str">
        <f>[1]!s_info_mkt(A2146)</f>
        <v>主板</v>
      </c>
      <c r="D2146" s="16" t="str">
        <f>[1]!s_ipo_listeddate(A2146)</f>
        <v>2000-08-25</v>
      </c>
      <c r="E2146" s="16" t="str">
        <f>[1]!lastradeday_s("000002","")</f>
        <v>2026-06-22</v>
      </c>
      <c r="F2146" s="16" t="str">
        <f>[1]!s_info_industry_csrc2023(A2146,"",3)</f>
        <v>木材加工和木、竹、藤、棕、草制品业</v>
      </c>
      <c r="G2146" s="16" t="str">
        <f>[1]!s_info_industry_csrc2023(A2146,"",1)</f>
        <v>制造业</v>
      </c>
      <c r="H2146" s="16">
        <f>[1]!s_is(A2146,83,"FY","YTD","20251231",1,"",100000000)</f>
        <v>1.9470059844999998</v>
      </c>
      <c r="I2146" s="16">
        <f>[1]!s_is(A2146,83,"FY","YTD","20241231",1,"",100000000)</f>
        <v>4.4703395248</v>
      </c>
      <c r="J2146" s="16">
        <f t="shared" si="99"/>
        <v>-0.56446127331075424</v>
      </c>
      <c r="K2146" s="16">
        <f>[1]!s_is(A2146,61,"FY","YTD","20251231",1,"",100000000)</f>
        <v>-2.4558152621000002</v>
      </c>
      <c r="L2146" s="16">
        <f>[1]!s_is(A2146,61,"FY","YTD","20241231",1,"",100000000)</f>
        <v>-0.72871997230000007</v>
      </c>
      <c r="M2146" s="16">
        <f t="shared" si="100"/>
        <v>-2.3700397346718916</v>
      </c>
      <c r="N2146" s="16">
        <f>[1]!s_fa_roe(A2146,"20251231")</f>
        <v>-159.5975</v>
      </c>
      <c r="O2146" s="16">
        <f>[1]!s_stmnote_rdexp(A2146,"20251231",1,10000)</f>
        <v>0</v>
      </c>
      <c r="P2146" s="20">
        <f t="shared" si="101"/>
        <v>0</v>
      </c>
      <c r="Q2146" s="16">
        <f>[1]!s_margin_tradingbalance(A2146,"",10000)</f>
        <v>0</v>
      </c>
      <c r="R2146" s="16">
        <f>[1]!s_margin_seclendingbalance(A2146,"",10000)</f>
        <v>0</v>
      </c>
      <c r="S2146" s="17">
        <f>[1]!s_val_ev(A2146,"",100000000)</f>
        <v>28.6858</v>
      </c>
      <c r="T2146" s="17">
        <f>[1]!share_freesharesmv(A2146,"",100000000)</f>
        <v>10.239360287</v>
      </c>
      <c r="U2146" s="17">
        <f>[1]!s_dq_amount_btin(A2146,E2146,100000000)</f>
        <v>0.36957699999999999</v>
      </c>
      <c r="V2146" s="17">
        <f>[1]!s_dq_turn(A2146,E2146)</f>
        <v>1.2963020030816641</v>
      </c>
      <c r="W2146" s="2">
        <f>[1]!s_pq_amount(A2146,"20260101","",100000000)</f>
        <v>26.260118720000001</v>
      </c>
      <c r="X2146" s="2">
        <f>[1]!s_pq_avgamount(A2146,"20260101","",100000000)</f>
        <v>0.24091852036697245</v>
      </c>
      <c r="Y2146" s="17">
        <f>[1]!s_ipo_dilutedpe(A2146)</f>
        <v>25.27</v>
      </c>
      <c r="Z2146" s="12">
        <f>[1]!s_ipo_collection_total(A2146,100000000)</f>
        <v>2.0760000000000001</v>
      </c>
      <c r="AA2146" s="2">
        <f>[1]!s_val_pe_ttm(A2146,E2146)</f>
        <v>-12.45118236541748</v>
      </c>
      <c r="AB2146" s="5">
        <f>[1]!s_info_zjtxornot1(A2146,"")</f>
        <v>0</v>
      </c>
      <c r="AC2146" s="22" t="str">
        <f>[1]!s_info_nature1(A2146,"")</f>
        <v>民营企业</v>
      </c>
      <c r="AD2146" s="6" t="str">
        <f>[1]!s_info_city(A2146)</f>
        <v>普洱市</v>
      </c>
      <c r="AE2146" s="6" t="str">
        <f>[1]!s_info_province(A2146)</f>
        <v>云南省</v>
      </c>
      <c r="AF2146">
        <v>100.97234400000001</v>
      </c>
      <c r="AG2146">
        <v>22.777321000000001</v>
      </c>
    </row>
    <row r="2147" spans="1:33" x14ac:dyDescent="0.3">
      <c r="A2147" s="12" t="s">
        <v>4808</v>
      </c>
      <c r="B2147" s="12" t="s">
        <v>4809</v>
      </c>
      <c r="C2147" s="16" t="str">
        <f>[1]!s_info_mkt(A2147)</f>
        <v>主板</v>
      </c>
      <c r="D2147" s="16" t="str">
        <f>[1]!s_ipo_listeddate(A2147)</f>
        <v>2020-02-04</v>
      </c>
      <c r="E2147" s="16" t="str">
        <f>[1]!lastradeday_s("000002","")</f>
        <v>2026-06-22</v>
      </c>
      <c r="F2147" s="16" t="str">
        <f>[1]!s_info_industry_csrc2023(A2147,"",3)</f>
        <v>计算机、通信和其他电子设备制造业</v>
      </c>
      <c r="G2147" s="16" t="str">
        <f>[1]!s_info_industry_csrc2023(A2147,"",1)</f>
        <v>制造业</v>
      </c>
      <c r="H2147" s="16">
        <f>[1]!s_is(A2147,83,"FY","YTD","20251231",1,"",100000000)</f>
        <v>40.123953214899998</v>
      </c>
      <c r="I2147" s="16">
        <f>[1]!s_is(A2147,83,"FY","YTD","20241231",1,"",100000000)</f>
        <v>33.906206720199997</v>
      </c>
      <c r="J2147" s="16">
        <f t="shared" si="99"/>
        <v>0.18338077585646606</v>
      </c>
      <c r="K2147" s="16">
        <f>[1]!s_is(A2147,61,"FY","YTD","20251231",1,"",100000000)</f>
        <v>4.0523364596000002</v>
      </c>
      <c r="L2147" s="16">
        <f>[1]!s_is(A2147,61,"FY","YTD","20241231",1,"",100000000)</f>
        <v>5.0766628488999999</v>
      </c>
      <c r="M2147" s="16">
        <f t="shared" si="100"/>
        <v>-0.20177160071245392</v>
      </c>
      <c r="N2147" s="16">
        <f>[1]!s_fa_roe(A2147,"20251231")</f>
        <v>5.9504999999999999</v>
      </c>
      <c r="O2147" s="16">
        <f>[1]!s_stmnote_rdexp(A2147,"20251231",1,10000)</f>
        <v>48162.937052999994</v>
      </c>
      <c r="P2147" s="20">
        <f t="shared" si="101"/>
        <v>0.12003537337172131</v>
      </c>
      <c r="Q2147" s="16">
        <f>[1]!s_margin_tradingbalance(A2147,"",10000)</f>
        <v>116056.3006</v>
      </c>
      <c r="R2147" s="16">
        <f>[1]!s_margin_seclendingbalance(A2147,"",10000)</f>
        <v>948.29200000000003</v>
      </c>
      <c r="S2147" s="17">
        <f>[1]!s_val_ev(A2147,"",100000000)</f>
        <v>324.70207254940004</v>
      </c>
      <c r="T2147" s="17">
        <f>[1]!share_freesharesmv(A2147,"",100000000)</f>
        <v>152.66617070249998</v>
      </c>
      <c r="U2147" s="17">
        <f>[1]!s_dq_amount_btin(A2147,E2147,100000000)</f>
        <v>18.519066769999998</v>
      </c>
      <c r="V2147" s="17">
        <f>[1]!s_dq_turn(A2147,E2147)</f>
        <v>5.7156436696832209</v>
      </c>
      <c r="W2147" s="2">
        <f>[1]!s_pq_amount(A2147,"20260101","",100000000)</f>
        <v>1032.86023428</v>
      </c>
      <c r="X2147" s="2">
        <f>[1]!s_pq_avgamount(A2147,"20260101","",100000000)</f>
        <v>9.3896384934545463</v>
      </c>
      <c r="Y2147" s="17">
        <f>[1]!s_ipo_dilutedpe(A2147)</f>
        <v>22.98</v>
      </c>
      <c r="Z2147" s="12">
        <f>[1]!s_ipo_collection_total(A2147,100000000)</f>
        <v>5.0960000000000001</v>
      </c>
      <c r="AA2147" s="2">
        <f>[1]!s_val_pe_ttm(A2147,E2147)</f>
        <v>98.947532653808594</v>
      </c>
      <c r="AB2147" s="5">
        <f>[1]!s_info_zjtxornot1(A2147,"")</f>
        <v>1</v>
      </c>
      <c r="AC2147" s="22" t="str">
        <f>[1]!s_info_nature1(A2147,"")</f>
        <v>外资企业</v>
      </c>
      <c r="AD2147" s="6" t="str">
        <f>[1]!s_info_city(A2147)</f>
        <v>嘉兴市</v>
      </c>
      <c r="AE2147" s="6" t="str">
        <f>[1]!s_info_province(A2147)</f>
        <v>浙江省</v>
      </c>
      <c r="AF2147">
        <v>120.750865</v>
      </c>
      <c r="AG2147">
        <v>30.762653</v>
      </c>
    </row>
    <row r="2148" spans="1:33" x14ac:dyDescent="0.3">
      <c r="A2148" s="12" t="s">
        <v>4810</v>
      </c>
      <c r="B2148" s="12" t="s">
        <v>4811</v>
      </c>
      <c r="C2148" s="16" t="str">
        <f>[1]!s_info_mkt(A2148)</f>
        <v>创业板</v>
      </c>
      <c r="D2148" s="16" t="str">
        <f>[1]!s_ipo_listeddate(A2148)</f>
        <v>2015-06-11</v>
      </c>
      <c r="E2148" s="16" t="str">
        <f>[1]!lastradeday_s("000002","")</f>
        <v>2026-06-22</v>
      </c>
      <c r="F2148" s="16" t="str">
        <f>[1]!s_info_industry_csrc2023(A2148,"",3)</f>
        <v>软件和信息技术服务业</v>
      </c>
      <c r="G2148" s="16" t="str">
        <f>[1]!s_info_industry_csrc2023(A2148,"",1)</f>
        <v>信息传输、软件和信息技术服务业</v>
      </c>
      <c r="H2148" s="16">
        <f>[1]!s_is(A2148,83,"FY","YTD","20251231",1,"",100000000)</f>
        <v>2.5691450166999998</v>
      </c>
      <c r="I2148" s="16">
        <f>[1]!s_is(A2148,83,"FY","YTD","20241231",1,"",100000000)</f>
        <v>2.6872727592000003</v>
      </c>
      <c r="J2148" s="16">
        <f t="shared" si="99"/>
        <v>-4.3958225712512733E-2</v>
      </c>
      <c r="K2148" s="16">
        <f>[1]!s_is(A2148,61,"FY","YTD","20251231",1,"",100000000)</f>
        <v>-1.5984007172999999</v>
      </c>
      <c r="L2148" s="16">
        <f>[1]!s_is(A2148,61,"FY","YTD","20241231",1,"",100000000)</f>
        <v>-1.1768406936</v>
      </c>
      <c r="M2148" s="16">
        <f t="shared" si="100"/>
        <v>-0.35821332997113814</v>
      </c>
      <c r="N2148" s="16">
        <f>[1]!s_fa_roe(A2148,"20251231")</f>
        <v>-44.678699999999999</v>
      </c>
      <c r="O2148" s="16">
        <f>[1]!s_stmnote_rdexp(A2148,"20251231",1,10000)</f>
        <v>6306.7357359999996</v>
      </c>
      <c r="P2148" s="20">
        <f t="shared" si="101"/>
        <v>0.24547994352225541</v>
      </c>
      <c r="Q2148" s="16">
        <f>[1]!s_margin_tradingbalance(A2148,"",10000)</f>
        <v>135406.4295</v>
      </c>
      <c r="R2148" s="16">
        <f>[1]!s_margin_seclendingbalance(A2148,"",10000)</f>
        <v>0.51700000000000002</v>
      </c>
      <c r="S2148" s="17">
        <f>[1]!s_val_ev(A2148,"",100000000)</f>
        <v>131.56657672</v>
      </c>
      <c r="T2148" s="17">
        <f>[1]!share_freesharesmv(A2148,"",100000000)</f>
        <v>108.04022227999999</v>
      </c>
      <c r="U2148" s="17">
        <f>[1]!s_dq_amount_btin(A2148,E2148,100000000)</f>
        <v>4.82776475</v>
      </c>
      <c r="V2148" s="17">
        <f>[1]!s_dq_turn(A2148,E2148)</f>
        <v>3.8017812947195249</v>
      </c>
      <c r="W2148" s="2">
        <f>[1]!s_pq_amount(A2148,"20260101","",100000000)</f>
        <v>578.41014265000001</v>
      </c>
      <c r="X2148" s="2">
        <f>[1]!s_pq_avgamount(A2148,"20260101","",100000000)</f>
        <v>5.2582740240909089</v>
      </c>
      <c r="Y2148" s="17">
        <f>[1]!s_ipo_dilutedpe(A2148)</f>
        <v>22.98</v>
      </c>
      <c r="Z2148" s="12">
        <f>[1]!s_ipo_collection_total(A2148,100000000)</f>
        <v>1.6933800000000001</v>
      </c>
      <c r="AA2148" s="2">
        <f>[1]!s_val_pe_ttm(A2148,E2148)</f>
        <v>-76.761375427246094</v>
      </c>
      <c r="AB2148" s="5">
        <f>[1]!s_info_zjtxornot1(A2148,"")</f>
        <v>0</v>
      </c>
      <c r="AC2148" s="22" t="str">
        <f>[1]!s_info_nature1(A2148,"")</f>
        <v>公众企业</v>
      </c>
      <c r="AD2148" s="6" t="str">
        <f>[1]!s_info_city(A2148)</f>
        <v>嘉兴市</v>
      </c>
      <c r="AE2148" s="6" t="str">
        <f>[1]!s_info_province(A2148)</f>
        <v>浙江省</v>
      </c>
      <c r="AF2148">
        <v>120.750865</v>
      </c>
      <c r="AG2148">
        <v>30.762653</v>
      </c>
    </row>
    <row r="2149" spans="1:33" x14ac:dyDescent="0.3">
      <c r="A2149" s="12" t="s">
        <v>4812</v>
      </c>
      <c r="B2149" s="12" t="s">
        <v>4813</v>
      </c>
      <c r="C2149" s="16" t="str">
        <f>[1]!s_info_mkt(A2149)</f>
        <v>主板</v>
      </c>
      <c r="D2149" s="16" t="str">
        <f>[1]!s_ipo_listeddate(A2149)</f>
        <v>2002-08-23</v>
      </c>
      <c r="E2149" s="16" t="str">
        <f>[1]!lastradeday_s("000002","")</f>
        <v>2026-06-22</v>
      </c>
      <c r="F2149" s="16" t="str">
        <f>[1]!s_info_industry_csrc2023(A2149,"",3)</f>
        <v>医药制造业</v>
      </c>
      <c r="G2149" s="16" t="str">
        <f>[1]!s_info_industry_csrc2023(A2149,"",1)</f>
        <v>制造业</v>
      </c>
      <c r="H2149" s="16">
        <f>[1]!s_is(A2149,83,"FY","YTD","20251231",1,"",100000000)</f>
        <v>82.364774378000007</v>
      </c>
      <c r="I2149" s="16">
        <f>[1]!s_is(A2149,83,"FY","YTD","20241231",1,"",100000000)</f>
        <v>84.981418621499998</v>
      </c>
      <c r="J2149" s="16">
        <f t="shared" si="99"/>
        <v>-3.0790780925349148E-2</v>
      </c>
      <c r="K2149" s="16">
        <f>[1]!s_is(A2149,61,"FY","YTD","20251231",1,"",100000000)</f>
        <v>11.0496192573</v>
      </c>
      <c r="L2149" s="16">
        <f>[1]!s_is(A2149,61,"FY","YTD","20241231",1,"",100000000)</f>
        <v>9.5558616891000003</v>
      </c>
      <c r="M2149" s="16">
        <f t="shared" si="100"/>
        <v>0.15631845842891076</v>
      </c>
      <c r="N2149" s="16">
        <f>[1]!s_fa_roe(A2149,"20251231")</f>
        <v>9.0914999999999999</v>
      </c>
      <c r="O2149" s="16">
        <f>[1]!s_stmnote_rdexp(A2149,"20251231",1,10000)</f>
        <v>84539.810374000008</v>
      </c>
      <c r="P2149" s="20">
        <f t="shared" si="101"/>
        <v>0.10264073569365711</v>
      </c>
      <c r="Q2149" s="16">
        <f>[1]!s_margin_tradingbalance(A2149,"",10000)</f>
        <v>67435.793999999994</v>
      </c>
      <c r="R2149" s="16">
        <f>[1]!s_margin_seclendingbalance(A2149,"",10000)</f>
        <v>831.59180000000003</v>
      </c>
      <c r="S2149" s="17">
        <f>[1]!s_val_ev(A2149,"",100000000)</f>
        <v>204.52175568450002</v>
      </c>
      <c r="T2149" s="17">
        <f>[1]!share_freesharesmv(A2149,"",100000000)</f>
        <v>101.82375141920001</v>
      </c>
      <c r="U2149" s="17">
        <f>[1]!s_dq_amount_btin(A2149,E2149,100000000)</f>
        <v>2.3605018699999998</v>
      </c>
      <c r="V2149" s="17">
        <f>[1]!s_dq_turn(A2149,E2149)</f>
        <v>1.1638325206203939</v>
      </c>
      <c r="W2149" s="2">
        <f>[1]!s_pq_amount(A2149,"20260101","",100000000)</f>
        <v>159.46338098999999</v>
      </c>
      <c r="X2149" s="2">
        <f>[1]!s_pq_avgamount(A2149,"20260101","",100000000)</f>
        <v>1.449667099909091</v>
      </c>
      <c r="Y2149" s="17">
        <f>[1]!s_ipo_dilutedpe(A2149)</f>
        <v>20</v>
      </c>
      <c r="Z2149" s="12">
        <f>[1]!s_ipo_collection_total(A2149,100000000)</f>
        <v>7.35</v>
      </c>
      <c r="AA2149" s="2">
        <f>[1]!s_val_pe_ttm(A2149,E2149)</f>
        <v>17.617609024047852</v>
      </c>
      <c r="AB2149" s="5">
        <f>[1]!s_info_zjtxornot1(A2149,"")</f>
        <v>1</v>
      </c>
      <c r="AC2149" s="22" t="str">
        <f>[1]!s_info_nature1(A2149,"")</f>
        <v>中央国有企业</v>
      </c>
      <c r="AD2149" s="6" t="str">
        <f>[1]!s_info_city(A2149)</f>
        <v>天津市</v>
      </c>
      <c r="AE2149" s="6" t="str">
        <f>[1]!s_info_province(A2149)</f>
        <v>天津</v>
      </c>
      <c r="AF2149">
        <v>117.19018199999999</v>
      </c>
      <c r="AG2149">
        <v>39.125596000000002</v>
      </c>
    </row>
    <row r="2150" spans="1:33" x14ac:dyDescent="0.3">
      <c r="A2150" s="12" t="s">
        <v>4814</v>
      </c>
      <c r="B2150" s="12" t="s">
        <v>4815</v>
      </c>
      <c r="C2150" s="16" t="str">
        <f>[1]!s_info_mkt(A2150)</f>
        <v>主板</v>
      </c>
      <c r="D2150" s="16" t="str">
        <f>[1]!s_ipo_listeddate(A2150)</f>
        <v>2020-12-15</v>
      </c>
      <c r="E2150" s="16" t="str">
        <f>[1]!lastradeday_s("000002","")</f>
        <v>2026-06-22</v>
      </c>
      <c r="F2150" s="16" t="str">
        <f>[1]!s_info_industry_csrc2023(A2150,"",3)</f>
        <v>文教、工美、体育和娱乐用品制造业</v>
      </c>
      <c r="G2150" s="16" t="str">
        <f>[1]!s_info_industry_csrc2023(A2150,"",1)</f>
        <v>制造业</v>
      </c>
      <c r="H2150" s="16">
        <f>[1]!s_is(A2150,83,"FY","YTD","20251231",1,"",100000000)</f>
        <v>15.6625924104</v>
      </c>
      <c r="I2150" s="16">
        <f>[1]!s_is(A2150,83,"FY","YTD","20241231",1,"",100000000)</f>
        <v>14.170946385999999</v>
      </c>
      <c r="J2150" s="16">
        <f t="shared" si="99"/>
        <v>0.10526086146749192</v>
      </c>
      <c r="K2150" s="16">
        <f>[1]!s_is(A2150,61,"FY","YTD","20251231",1,"",100000000)</f>
        <v>0.89210185799999997</v>
      </c>
      <c r="L2150" s="16">
        <f>[1]!s_is(A2150,61,"FY","YTD","20241231",1,"",100000000)</f>
        <v>0.90332865909999993</v>
      </c>
      <c r="M2150" s="16">
        <f t="shared" si="100"/>
        <v>-1.2428257408754632E-2</v>
      </c>
      <c r="N2150" s="16">
        <f>[1]!s_fa_roe(A2150,"20251231")</f>
        <v>6.9776999999999996</v>
      </c>
      <c r="O2150" s="16">
        <f>[1]!s_stmnote_rdexp(A2150,"20251231",1,10000)</f>
        <v>5358.8214840000001</v>
      </c>
      <c r="P2150" s="20">
        <f t="shared" si="101"/>
        <v>3.4214141207184384E-2</v>
      </c>
      <c r="Q2150" s="16">
        <f>[1]!s_margin_tradingbalance(A2150,"",10000)</f>
        <v>0</v>
      </c>
      <c r="R2150" s="16">
        <f>[1]!s_margin_seclendingbalance(A2150,"",10000)</f>
        <v>0</v>
      </c>
      <c r="S2150" s="17">
        <f>[1]!s_val_ev(A2150,"",100000000)</f>
        <v>59.069833729199999</v>
      </c>
      <c r="T2150" s="17">
        <f>[1]!share_freesharesmv(A2150,"",100000000)</f>
        <v>17.6760933678</v>
      </c>
      <c r="U2150" s="17">
        <f>[1]!s_dq_amount_btin(A2150,E2150,100000000)</f>
        <v>1.9969850499999999</v>
      </c>
      <c r="V2150" s="17">
        <f>[1]!s_dq_turn(A2150,E2150)</f>
        <v>3.4237167473188177</v>
      </c>
      <c r="W2150" s="2">
        <f>[1]!s_pq_amount(A2150,"20260101","",100000000)</f>
        <v>548.20817514999999</v>
      </c>
      <c r="X2150" s="2">
        <f>[1]!s_pq_avgamount(A2150,"20260101","",100000000)</f>
        <v>4.9837106831818181</v>
      </c>
      <c r="Y2150" s="17">
        <f>[1]!s_ipo_dilutedpe(A2150)</f>
        <v>22.99</v>
      </c>
      <c r="Z2150" s="12">
        <f>[1]!s_ipo_collection_total(A2150,100000000)</f>
        <v>3.6349999999999998</v>
      </c>
      <c r="AA2150" s="2">
        <f>[1]!s_val_pe_ttm(A2150,E2150)</f>
        <v>55.853221893310547</v>
      </c>
      <c r="AB2150" s="5">
        <f>[1]!s_info_zjtxornot1(A2150,"")</f>
        <v>0</v>
      </c>
      <c r="AC2150" s="22" t="str">
        <f>[1]!s_info_nature1(A2150,"")</f>
        <v>民营企业</v>
      </c>
      <c r="AD2150" s="6" t="str">
        <f>[1]!s_info_city(A2150)</f>
        <v>晋江市</v>
      </c>
      <c r="AE2150" s="6" t="str">
        <f>[1]!s_info_province(A2150)</f>
        <v>福建省</v>
      </c>
      <c r="AF2150">
        <v>118.558651</v>
      </c>
      <c r="AG2150">
        <v>24.729638000000001</v>
      </c>
    </row>
    <row r="2151" spans="1:33" x14ac:dyDescent="0.3">
      <c r="A2151" s="12" t="s">
        <v>4816</v>
      </c>
      <c r="B2151" s="12" t="s">
        <v>4817</v>
      </c>
      <c r="C2151" s="16" t="str">
        <f>[1]!s_info_mkt(A2151)</f>
        <v>主板</v>
      </c>
      <c r="D2151" s="16" t="str">
        <f>[1]!s_ipo_listeddate(A2151)</f>
        <v>2025-04-08</v>
      </c>
      <c r="E2151" s="16" t="str">
        <f>[1]!lastradeday_s("000002","")</f>
        <v>2026-06-22</v>
      </c>
      <c r="F2151" s="16" t="str">
        <f>[1]!s_info_industry_csrc2023(A2151,"",3)</f>
        <v>专业技术服务业</v>
      </c>
      <c r="G2151" s="16" t="str">
        <f>[1]!s_info_industry_csrc2023(A2151,"",1)</f>
        <v>科学研究和技术服务业</v>
      </c>
      <c r="H2151" s="16">
        <f>[1]!s_is(A2151,83,"FY","YTD","20251231",1,"",100000000)</f>
        <v>19.673963135099999</v>
      </c>
      <c r="I2151" s="16">
        <f>[1]!s_is(A2151,83,"FY","YTD","20241231",1,"",100000000)</f>
        <v>24.7559718336</v>
      </c>
      <c r="J2151" s="16">
        <f t="shared" si="99"/>
        <v>-0.20528415255354482</v>
      </c>
      <c r="K2151" s="16">
        <f>[1]!s_is(A2151,61,"FY","YTD","20251231",1,"",100000000)</f>
        <v>1.613307681</v>
      </c>
      <c r="L2151" s="16">
        <f>[1]!s_is(A2151,61,"FY","YTD","20241231",1,"",100000000)</f>
        <v>1.5201776962</v>
      </c>
      <c r="M2151" s="16">
        <f t="shared" si="100"/>
        <v>6.1262564917770969E-2</v>
      </c>
      <c r="N2151" s="16">
        <f>[1]!s_fa_roe(A2151,"20251231")</f>
        <v>7.3421000000000003</v>
      </c>
      <c r="O2151" s="16">
        <f>[1]!s_stmnote_rdexp(A2151,"20251231",1,10000)</f>
        <v>10317.540154</v>
      </c>
      <c r="P2151" s="20">
        <f t="shared" si="101"/>
        <v>5.2442612010351101E-2</v>
      </c>
      <c r="Q2151" s="16">
        <f>[1]!s_margin_tradingbalance(A2151,"",10000)</f>
        <v>14267.0391</v>
      </c>
      <c r="R2151" s="16">
        <f>[1]!s_margin_seclendingbalance(A2151,"",10000)</f>
        <v>33.816000000000003</v>
      </c>
      <c r="S2151" s="17">
        <f>[1]!s_val_ev(A2151,"",100000000)</f>
        <v>82.8</v>
      </c>
      <c r="T2151" s="17">
        <f>[1]!share_freesharesmv(A2151,"",100000000)</f>
        <v>17.181000000000001</v>
      </c>
      <c r="U2151" s="17">
        <f>[1]!s_dq_amount_btin(A2151,E2151,100000000)</f>
        <v>1.493916</v>
      </c>
      <c r="V2151" s="17">
        <f>[1]!s_dq_turn(A2151,E2151)</f>
        <v>8.7244979919678709</v>
      </c>
      <c r="W2151" s="2">
        <f>[1]!s_pq_amount(A2151,"20260101","",100000000)</f>
        <v>162.23744042000001</v>
      </c>
      <c r="X2151" s="2">
        <f>[1]!s_pq_avgamount(A2151,"20260101","",100000000)</f>
        <v>1.4748858219999998</v>
      </c>
      <c r="Y2151" s="17">
        <f>[1]!s_ipo_dilutedpe(A2151)</f>
        <v>18.170000000000002</v>
      </c>
      <c r="Z2151" s="12">
        <f>[1]!s_ipo_collection_total(A2151,100000000)</f>
        <v>6.1559999999999997</v>
      </c>
      <c r="AA2151" s="2">
        <f>[1]!s_val_pe_ttm(A2151,E2151)</f>
        <v>41.615005493164063</v>
      </c>
      <c r="AB2151" s="5">
        <f>[1]!s_info_zjtxornot1(A2151,"")</f>
        <v>0</v>
      </c>
      <c r="AC2151" s="22" t="str">
        <f>[1]!s_info_nature1(A2151,"")</f>
        <v>公众企业</v>
      </c>
      <c r="AD2151" s="6" t="str">
        <f>[1]!s_info_city(A2151)</f>
        <v>南昌市</v>
      </c>
      <c r="AE2151" s="6" t="str">
        <f>[1]!s_info_province(A2151)</f>
        <v>江西省</v>
      </c>
      <c r="AF2151">
        <v>115.892151</v>
      </c>
      <c r="AG2151">
        <v>28.676493000000001</v>
      </c>
    </row>
    <row r="2152" spans="1:33" x14ac:dyDescent="0.3">
      <c r="A2152" s="12" t="s">
        <v>4818</v>
      </c>
      <c r="B2152" s="12" t="s">
        <v>4819</v>
      </c>
      <c r="C2152" s="16" t="str">
        <f>[1]!s_info_mkt(A2152)</f>
        <v>主板</v>
      </c>
      <c r="D2152" s="16" t="str">
        <f>[1]!s_ipo_listeddate(A2152)</f>
        <v>2016-03-29</v>
      </c>
      <c r="E2152" s="16" t="str">
        <f>[1]!lastradeday_s("000002","")</f>
        <v>2026-06-22</v>
      </c>
      <c r="F2152" s="16" t="str">
        <f>[1]!s_info_industry_csrc2023(A2152,"",3)</f>
        <v>金属制品业</v>
      </c>
      <c r="G2152" s="16" t="str">
        <f>[1]!s_info_industry_csrc2023(A2152,"",1)</f>
        <v>制造业</v>
      </c>
      <c r="H2152" s="16">
        <f>[1]!s_is(A2152,83,"FY","YTD","20251231",1,"",100000000)</f>
        <v>55.437278128400003</v>
      </c>
      <c r="I2152" s="16">
        <f>[1]!s_is(A2152,83,"FY","YTD","20241231",1,"",100000000)</f>
        <v>66.375808559199996</v>
      </c>
      <c r="J2152" s="16">
        <f t="shared" si="99"/>
        <v>-0.16479694437234638</v>
      </c>
      <c r="K2152" s="16">
        <f>[1]!s_is(A2152,61,"FY","YTD","20251231",1,"",100000000)</f>
        <v>-1.0043802888</v>
      </c>
      <c r="L2152" s="16">
        <f>[1]!s_is(A2152,61,"FY","YTD","20241231",1,"",100000000)</f>
        <v>0.8998919915000001</v>
      </c>
      <c r="M2152" s="16">
        <f t="shared" si="100"/>
        <v>-2.1161120426528428</v>
      </c>
      <c r="N2152" s="16">
        <f>[1]!s_fa_roe(A2152,"20251231")</f>
        <v>-1.8103</v>
      </c>
      <c r="O2152" s="16">
        <f>[1]!s_stmnote_rdexp(A2152,"20251231",1,10000)</f>
        <v>22631.522414999999</v>
      </c>
      <c r="P2152" s="20">
        <f t="shared" si="101"/>
        <v>4.0823653647970283E-2</v>
      </c>
      <c r="Q2152" s="16">
        <f>[1]!s_margin_tradingbalance(A2152,"",10000)</f>
        <v>15397.192999999999</v>
      </c>
      <c r="R2152" s="16">
        <f>[1]!s_margin_seclendingbalance(A2152,"",10000)</f>
        <v>67.068399999999997</v>
      </c>
      <c r="S2152" s="17">
        <f>[1]!s_val_ev(A2152,"",100000000)</f>
        <v>50.074729339499996</v>
      </c>
      <c r="T2152" s="17">
        <f>[1]!share_freesharesmv(A2152,"",100000000)</f>
        <v>22.020035579000002</v>
      </c>
      <c r="U2152" s="17">
        <f>[1]!s_dq_amount_btin(A2152,E2152,100000000)</f>
        <v>0.80046965999999997</v>
      </c>
      <c r="V2152" s="17">
        <f>[1]!s_dq_turn(A2152,E2152)</f>
        <v>2.6619784533480244</v>
      </c>
      <c r="W2152" s="2">
        <f>[1]!s_pq_amount(A2152,"20260101","",100000000)</f>
        <v>157.44948744999999</v>
      </c>
      <c r="X2152" s="2">
        <f>[1]!s_pq_avgamount(A2152,"20260101","",100000000)</f>
        <v>1.4313589768181818</v>
      </c>
      <c r="Y2152" s="17">
        <f>[1]!s_ipo_dilutedpe(A2152)</f>
        <v>21.68</v>
      </c>
      <c r="Z2152" s="12">
        <f>[1]!s_ipo_collection_total(A2152,100000000)</f>
        <v>11.559362999999999</v>
      </c>
      <c r="AA2152" s="2">
        <f>[1]!s_val_pe_ttm(A2152,E2152)</f>
        <v>-46.357414245605469</v>
      </c>
      <c r="AB2152" s="5">
        <f>[1]!s_info_zjtxornot1(A2152,"")</f>
        <v>0</v>
      </c>
      <c r="AC2152" s="22" t="str">
        <f>[1]!s_info_nature1(A2152,"")</f>
        <v>民营企业</v>
      </c>
      <c r="AD2152" s="6" t="str">
        <f>[1]!s_info_city(A2152)</f>
        <v>东莞市</v>
      </c>
      <c r="AE2152" s="6" t="str">
        <f>[1]!s_info_province(A2152)</f>
        <v>广东省</v>
      </c>
      <c r="AF2152">
        <v>113.746262</v>
      </c>
      <c r="AG2152">
        <v>23.046237000000001</v>
      </c>
    </row>
    <row r="2153" spans="1:33" x14ac:dyDescent="0.3">
      <c r="A2153" s="12" t="s">
        <v>4820</v>
      </c>
      <c r="B2153" s="12" t="s">
        <v>4821</v>
      </c>
      <c r="C2153" s="16" t="str">
        <f>[1]!s_info_mkt(A2153)</f>
        <v>主板</v>
      </c>
      <c r="D2153" s="16" t="str">
        <f>[1]!s_ipo_listeddate(A2153)</f>
        <v>1999-05-07</v>
      </c>
      <c r="E2153" s="16" t="str">
        <f>[1]!lastradeday_s("000002","")</f>
        <v>2026-06-22</v>
      </c>
      <c r="F2153" s="16" t="str">
        <f>[1]!s_info_industry_csrc2023(A2153,"",3)</f>
        <v>橡胶和塑料制品业</v>
      </c>
      <c r="G2153" s="16" t="str">
        <f>[1]!s_info_industry_csrc2023(A2153,"",1)</f>
        <v>制造业</v>
      </c>
      <c r="H2153" s="16">
        <f>[1]!s_is(A2153,83,"FY","YTD","20251231",1,"",100000000)</f>
        <v>48.447554639300002</v>
      </c>
      <c r="I2153" s="16">
        <f>[1]!s_is(A2153,83,"FY","YTD","20241231",1,"",100000000)</f>
        <v>46.683930220400001</v>
      </c>
      <c r="J2153" s="16">
        <f t="shared" si="99"/>
        <v>3.7777976502272548E-2</v>
      </c>
      <c r="K2153" s="16">
        <f>[1]!s_is(A2153,61,"FY","YTD","20251231",1,"",100000000)</f>
        <v>1.9708660649</v>
      </c>
      <c r="L2153" s="16">
        <f>[1]!s_is(A2153,61,"FY","YTD","20241231",1,"",100000000)</f>
        <v>1.7429230828</v>
      </c>
      <c r="M2153" s="16">
        <f t="shared" si="100"/>
        <v>0.13078200888464364</v>
      </c>
      <c r="N2153" s="16">
        <f>[1]!s_fa_roe(A2153,"20251231")</f>
        <v>17.035699999999999</v>
      </c>
      <c r="O2153" s="16">
        <f>[1]!s_stmnote_rdexp(A2153,"20251231",1,10000)</f>
        <v>3223.0393920000001</v>
      </c>
      <c r="P2153" s="20">
        <f t="shared" si="101"/>
        <v>6.6526358574670224E-3</v>
      </c>
      <c r="Q2153" s="16">
        <f>[1]!s_margin_tradingbalance(A2153,"",10000)</f>
        <v>0</v>
      </c>
      <c r="R2153" s="16">
        <f>[1]!s_margin_seclendingbalance(A2153,"",10000)</f>
        <v>0</v>
      </c>
      <c r="S2153" s="17">
        <f>[1]!s_val_ev(A2153,"",100000000)</f>
        <v>47.667999999999999</v>
      </c>
      <c r="T2153" s="17">
        <f>[1]!share_freesharesmv(A2153,"",100000000)</f>
        <v>23.834</v>
      </c>
      <c r="U2153" s="17">
        <f>[1]!s_dq_amount_btin(A2153,E2153,100000000)</f>
        <v>0.29530670999999997</v>
      </c>
      <c r="V2153" s="17">
        <f>[1]!s_dq_turn(A2153,E2153)</f>
        <v>1.2468488235294117</v>
      </c>
      <c r="W2153" s="2">
        <f>[1]!s_pq_amount(A2153,"20260101","",100000000)</f>
        <v>34.193425019999999</v>
      </c>
      <c r="X2153" s="2">
        <f>[1]!s_pq_avgamount(A2153,"20260101","",100000000)</f>
        <v>0.31084931836363638</v>
      </c>
      <c r="Y2153" s="17">
        <f>[1]!s_ipo_dilutedpe(A2153)</f>
        <v>0</v>
      </c>
      <c r="Z2153" s="12">
        <f>[1]!s_ipo_collection_total(A2153,100000000)</f>
        <v>4.032</v>
      </c>
      <c r="AA2153" s="2">
        <f>[1]!s_val_pe_ttm(A2153,E2153)</f>
        <v>21.582576751708984</v>
      </c>
      <c r="AB2153" s="5">
        <f>[1]!s_info_zjtxornot1(A2153,"")</f>
        <v>0</v>
      </c>
      <c r="AC2153" s="22" t="str">
        <f>[1]!s_info_nature1(A2153,"")</f>
        <v>外资企业</v>
      </c>
      <c r="AD2153" s="6" t="str">
        <f>[1]!s_info_city(A2153)</f>
        <v>牡丹江市</v>
      </c>
      <c r="AE2153" s="6" t="str">
        <f>[1]!s_info_province(A2153)</f>
        <v>黑龙江省</v>
      </c>
      <c r="AF2153">
        <v>129.61860200000001</v>
      </c>
      <c r="AG2153">
        <v>44.582962000000002</v>
      </c>
    </row>
    <row r="2154" spans="1:33" x14ac:dyDescent="0.3">
      <c r="A2154" s="12" t="s">
        <v>4822</v>
      </c>
      <c r="B2154" s="12" t="s">
        <v>4823</v>
      </c>
      <c r="C2154" s="16" t="str">
        <f>[1]!s_info_mkt(A2154)</f>
        <v>科创板</v>
      </c>
      <c r="D2154" s="16" t="str">
        <f>[1]!s_ipo_listeddate(A2154)</f>
        <v>2022-09-29</v>
      </c>
      <c r="E2154" s="16" t="str">
        <f>[1]!lastradeday_s("000002","")</f>
        <v>2026-06-22</v>
      </c>
      <c r="F2154" s="16" t="str">
        <f>[1]!s_info_industry_csrc2023(A2154,"",3)</f>
        <v>计算机、通信和其他电子设备制造业</v>
      </c>
      <c r="G2154" s="16" t="str">
        <f>[1]!s_info_industry_csrc2023(A2154,"",1)</f>
        <v>制造业</v>
      </c>
      <c r="H2154" s="16">
        <f>[1]!s_is(A2154,83,"FY","YTD","20251231",1,"",100000000)</f>
        <v>114.91783949709999</v>
      </c>
      <c r="I2154" s="16">
        <f>[1]!s_is(A2154,83,"FY","YTD","20241231",1,"",100000000)</f>
        <v>75.225924699999993</v>
      </c>
      <c r="J2154" s="16">
        <f t="shared" si="99"/>
        <v>0.52763611687580902</v>
      </c>
      <c r="K2154" s="16">
        <f>[1]!s_is(A2154,61,"FY","YTD","20251231",1,"",100000000)</f>
        <v>-4.5835956954999997</v>
      </c>
      <c r="L2154" s="16">
        <f>[1]!s_is(A2154,61,"FY","YTD","20241231",1,"",100000000)</f>
        <v>-8.7037089085999995</v>
      </c>
      <c r="M2154" s="16">
        <f t="shared" si="100"/>
        <v>0.47337442650787415</v>
      </c>
      <c r="N2154" s="16">
        <f>[1]!s_fa_roe(A2154,"20251231")</f>
        <v>-8.5418000000000003</v>
      </c>
      <c r="O2154" s="16">
        <f>[1]!s_stmnote_rdexp(A2154,"20251231",1,10000)</f>
        <v>25167.806868</v>
      </c>
      <c r="P2154" s="20">
        <f t="shared" si="101"/>
        <v>2.1900696165311324E-2</v>
      </c>
      <c r="Q2154" s="16">
        <f>[1]!s_margin_tradingbalance(A2154,"",10000)</f>
        <v>104876.8835</v>
      </c>
      <c r="R2154" s="16">
        <f>[1]!s_margin_seclendingbalance(A2154,"",10000)</f>
        <v>0</v>
      </c>
      <c r="S2154" s="17">
        <f>[1]!s_val_ev(A2154,"",100000000)</f>
        <v>181.9763302627</v>
      </c>
      <c r="T2154" s="17">
        <f>[1]!share_freesharesmv(A2154,"",100000000)</f>
        <v>110.2695808368</v>
      </c>
      <c r="U2154" s="17">
        <f>[1]!s_dq_amount_btin(A2154,E2154,100000000)</f>
        <v>11.852252269999999</v>
      </c>
      <c r="V2154" s="17">
        <f>[1]!s_dq_turn(A2154,E2154)</f>
        <v>6.7512850993117484</v>
      </c>
      <c r="W2154" s="2">
        <f>[1]!s_pq_amount(A2154,"20260101","",100000000)</f>
        <v>725.92539121000004</v>
      </c>
      <c r="X2154" s="2">
        <f>[1]!s_pq_avgamount(A2154,"20260101","",100000000)</f>
        <v>6.5993217382727281</v>
      </c>
      <c r="Y2154" s="17">
        <f>[1]!s_ipo_dilutedpe(A2154)</f>
        <v>75.25</v>
      </c>
      <c r="Z2154" s="12">
        <f>[1]!s_ipo_collection_total(A2154,100000000)</f>
        <v>63.885820446000004</v>
      </c>
      <c r="AA2154" s="2">
        <f>[1]!s_val_pe_ttm(A2154,E2154)</f>
        <v>184.81092834472656</v>
      </c>
      <c r="AB2154" s="5">
        <f>[1]!s_info_zjtxornot1(A2154,"")</f>
        <v>1</v>
      </c>
      <c r="AC2154" s="22" t="str">
        <f>[1]!s_info_nature1(A2154,"")</f>
        <v>民营企业</v>
      </c>
      <c r="AD2154" s="6" t="str">
        <f>[1]!s_info_city(A2154)</f>
        <v>十堰市</v>
      </c>
      <c r="AE2154" s="6" t="str">
        <f>[1]!s_info_province(A2154)</f>
        <v>湖北省</v>
      </c>
      <c r="AF2154">
        <v>110.787916</v>
      </c>
      <c r="AG2154">
        <v>32.646906999999999</v>
      </c>
    </row>
    <row r="2155" spans="1:33" x14ac:dyDescent="0.3">
      <c r="A2155" s="12" t="s">
        <v>4824</v>
      </c>
      <c r="B2155" s="12" t="s">
        <v>4825</v>
      </c>
      <c r="C2155" s="16" t="str">
        <f>[1]!s_info_mkt(A2155)</f>
        <v>创业板</v>
      </c>
      <c r="D2155" s="16" t="str">
        <f>[1]!s_ipo_listeddate(A2155)</f>
        <v>2018-03-01</v>
      </c>
      <c r="E2155" s="16" t="str">
        <f>[1]!lastradeday_s("000002","")</f>
        <v>2026-06-22</v>
      </c>
      <c r="F2155" s="16" t="str">
        <f>[1]!s_info_industry_csrc2023(A2155,"",3)</f>
        <v>化学原料和化学制品制造业</v>
      </c>
      <c r="G2155" s="16" t="str">
        <f>[1]!s_info_industry_csrc2023(A2155,"",1)</f>
        <v>制造业</v>
      </c>
      <c r="H2155" s="16">
        <f>[1]!s_is(A2155,83,"FY","YTD","20251231",1,"",100000000)</f>
        <v>13.37834196</v>
      </c>
      <c r="I2155" s="16">
        <f>[1]!s_is(A2155,83,"FY","YTD","20241231",1,"",100000000)</f>
        <v>13.5679362</v>
      </c>
      <c r="J2155" s="16">
        <f t="shared" si="99"/>
        <v>-1.3973697783160266E-2</v>
      </c>
      <c r="K2155" s="16">
        <f>[1]!s_is(A2155,61,"FY","YTD","20251231",1,"",100000000)</f>
        <v>0.83803516</v>
      </c>
      <c r="L2155" s="16">
        <f>[1]!s_is(A2155,61,"FY","YTD","20241231",1,"",100000000)</f>
        <v>-2.9633541299999999</v>
      </c>
      <c r="M2155" s="16">
        <f t="shared" si="100"/>
        <v>1.2827995316239844</v>
      </c>
      <c r="N2155" s="16">
        <f>[1]!s_fa_roe(A2155,"20251231")</f>
        <v>1.2347999999999999</v>
      </c>
      <c r="O2155" s="16">
        <f>[1]!s_stmnote_rdexp(A2155,"20251231",1,10000)</f>
        <v>14752.5458</v>
      </c>
      <c r="P2155" s="20">
        <f t="shared" si="101"/>
        <v>0.11027185464468423</v>
      </c>
      <c r="Q2155" s="16">
        <f>[1]!s_margin_tradingbalance(A2155,"",10000)</f>
        <v>9607.6265000000003</v>
      </c>
      <c r="R2155" s="16">
        <f>[1]!s_margin_seclendingbalance(A2155,"",10000)</f>
        <v>4.1315</v>
      </c>
      <c r="S2155" s="17">
        <f>[1]!s_val_ev(A2155,"",100000000)</f>
        <v>86.469551999999993</v>
      </c>
      <c r="T2155" s="17">
        <f>[1]!share_freesharesmv(A2155,"",100000000)</f>
        <v>16.339281660000001</v>
      </c>
      <c r="U2155" s="17">
        <f>[1]!s_dq_amount_btin(A2155,E2155,100000000)</f>
        <v>0.33594503999999997</v>
      </c>
      <c r="V2155" s="17">
        <f>[1]!s_dq_turn(A2155,E2155)</f>
        <v>0.39682410430725051</v>
      </c>
      <c r="W2155" s="2">
        <f>[1]!s_pq_amount(A2155,"20260101","",100000000)</f>
        <v>59.665527439999998</v>
      </c>
      <c r="X2155" s="2">
        <f>[1]!s_pq_avgamount(A2155,"20260101","",100000000)</f>
        <v>0.54241388581818173</v>
      </c>
      <c r="Y2155" s="17">
        <f>[1]!s_ipo_dilutedpe(A2155)</f>
        <v>22.99</v>
      </c>
      <c r="Z2155" s="12">
        <f>[1]!s_ipo_collection_total(A2155,100000000)</f>
        <v>23.77374</v>
      </c>
      <c r="AA2155" s="2">
        <f>[1]!s_val_pe_ttm(A2155,E2155)</f>
        <v>108.57643127441406</v>
      </c>
      <c r="AB2155" s="5">
        <f>[1]!s_info_zjtxornot1(A2155,"")</f>
        <v>0</v>
      </c>
      <c r="AC2155" s="22" t="str">
        <f>[1]!s_info_nature1(A2155,"")</f>
        <v>外资企业</v>
      </c>
      <c r="AD2155" s="6" t="str">
        <f>[1]!s_info_city(A2155)</f>
        <v>拉萨市</v>
      </c>
      <c r="AE2155" s="6" t="str">
        <f>[1]!s_info_province(A2155)</f>
        <v>西藏自治区</v>
      </c>
      <c r="AF2155">
        <v>91.132211999999996</v>
      </c>
      <c r="AG2155">
        <v>29.660361000000002</v>
      </c>
    </row>
    <row r="2156" spans="1:33" x14ac:dyDescent="0.3">
      <c r="A2156" s="12" t="s">
        <v>4826</v>
      </c>
      <c r="B2156" s="12" t="s">
        <v>4827</v>
      </c>
      <c r="C2156" s="16" t="str">
        <f>[1]!s_info_mkt(A2156)</f>
        <v>主板</v>
      </c>
      <c r="D2156" s="16" t="str">
        <f>[1]!s_ipo_listeddate(A2156)</f>
        <v>2011-06-02</v>
      </c>
      <c r="E2156" s="16" t="str">
        <f>[1]!lastradeday_s("000002","")</f>
        <v>2026-06-22</v>
      </c>
      <c r="F2156" s="16" t="str">
        <f>[1]!s_info_industry_csrc2023(A2156,"",3)</f>
        <v>橡胶和塑料制品业</v>
      </c>
      <c r="G2156" s="16" t="str">
        <f>[1]!s_info_industry_csrc2023(A2156,"",1)</f>
        <v>制造业</v>
      </c>
      <c r="H2156" s="16">
        <f>[1]!s_is(A2156,83,"FY","YTD","20251231",1,"",100000000)</f>
        <v>51.084153625100001</v>
      </c>
      <c r="I2156" s="16">
        <f>[1]!s_is(A2156,83,"FY","YTD","20241231",1,"",100000000)</f>
        <v>59.083576307900003</v>
      </c>
      <c r="J2156" s="16">
        <f t="shared" si="99"/>
        <v>-0.13539164659080405</v>
      </c>
      <c r="K2156" s="16">
        <f>[1]!s_is(A2156,61,"FY","YTD","20251231",1,"",100000000)</f>
        <v>-5.2742233387999997</v>
      </c>
      <c r="L2156" s="16">
        <f>[1]!s_is(A2156,61,"FY","YTD","20241231",1,"",100000000)</f>
        <v>-3.9795385385000004</v>
      </c>
      <c r="M2156" s="16">
        <f t="shared" si="100"/>
        <v>-0.3253354095643467</v>
      </c>
      <c r="N2156" s="16">
        <f>[1]!s_fa_roe(A2156,"20251231")</f>
        <v>-6.1319999999999997</v>
      </c>
      <c r="O2156" s="16">
        <f>[1]!s_stmnote_rdexp(A2156,"20251231",1,10000)</f>
        <v>22159.761538999999</v>
      </c>
      <c r="P2156" s="20">
        <f t="shared" si="101"/>
        <v>4.3378934496258126E-2</v>
      </c>
      <c r="Q2156" s="16">
        <f>[1]!s_margin_tradingbalance(A2156,"",10000)</f>
        <v>52854.805099999998</v>
      </c>
      <c r="R2156" s="16">
        <f>[1]!s_margin_seclendingbalance(A2156,"",10000)</f>
        <v>118.0575</v>
      </c>
      <c r="S2156" s="17">
        <f>[1]!s_val_ev(A2156,"",100000000)</f>
        <v>166.63310135199998</v>
      </c>
      <c r="T2156" s="17">
        <f>[1]!share_freesharesmv(A2156,"",100000000)</f>
        <v>99.318205571999982</v>
      </c>
      <c r="U2156" s="17">
        <f>[1]!s_dq_amount_btin(A2156,E2156,100000000)</f>
        <v>23.985836939999999</v>
      </c>
      <c r="V2156" s="17">
        <f>[1]!s_dq_turn(A2156,E2156)</f>
        <v>18.652689024857182</v>
      </c>
      <c r="W2156" s="2">
        <f>[1]!s_pq_amount(A2156,"20260101","",100000000)</f>
        <v>808.82318929999997</v>
      </c>
      <c r="X2156" s="2">
        <f>[1]!s_pq_avgamount(A2156,"20260101","",100000000)</f>
        <v>7.3529380845454551</v>
      </c>
      <c r="Y2156" s="17">
        <f>[1]!s_ipo_dilutedpe(A2156)</f>
        <v>30.56</v>
      </c>
      <c r="Z2156" s="12">
        <f>[1]!s_ipo_collection_total(A2156,100000000)</f>
        <v>28.6</v>
      </c>
      <c r="AA2156" s="2">
        <f>[1]!s_val_pe_ttm(A2156,E2156)</f>
        <v>-34.672286987304688</v>
      </c>
      <c r="AB2156" s="5">
        <f>[1]!s_info_zjtxornot1(A2156,"")</f>
        <v>0</v>
      </c>
      <c r="AC2156" s="22" t="str">
        <f>[1]!s_info_nature1(A2156,"")</f>
        <v>民营企业</v>
      </c>
      <c r="AD2156" s="6" t="str">
        <f>[1]!s_info_city(A2156)</f>
        <v>宿迁市</v>
      </c>
      <c r="AE2156" s="6" t="str">
        <f>[1]!s_info_province(A2156)</f>
        <v>江苏省</v>
      </c>
      <c r="AF2156">
        <v>118.27516199999999</v>
      </c>
      <c r="AG2156">
        <v>33.963008000000002</v>
      </c>
    </row>
    <row r="2157" spans="1:33" x14ac:dyDescent="0.3">
      <c r="A2157" s="12" t="s">
        <v>4828</v>
      </c>
      <c r="B2157" s="12" t="s">
        <v>4829</v>
      </c>
      <c r="C2157" s="16" t="str">
        <f>[1]!s_info_mkt(A2157)</f>
        <v>主板</v>
      </c>
      <c r="D2157" s="16" t="str">
        <f>[1]!s_ipo_listeddate(A2157)</f>
        <v>2011-10-28</v>
      </c>
      <c r="E2157" s="16" t="str">
        <f>[1]!lastradeday_s("000002","")</f>
        <v>2026-06-22</v>
      </c>
      <c r="F2157" s="16" t="str">
        <f>[1]!s_info_industry_csrc2023(A2157,"",3)</f>
        <v>通用设备制造业</v>
      </c>
      <c r="G2157" s="16" t="str">
        <f>[1]!s_info_industry_csrc2023(A2157,"",1)</f>
        <v>制造业</v>
      </c>
      <c r="H2157" s="16">
        <f>[1]!s_is(A2157,83,"FY","YTD","20251231",1,"",100000000)</f>
        <v>109.41028858979999</v>
      </c>
      <c r="I2157" s="16">
        <f>[1]!s_is(A2157,83,"FY","YTD","20241231",1,"",100000000)</f>
        <v>93.896891599699998</v>
      </c>
      <c r="J2157" s="16">
        <f t="shared" si="99"/>
        <v>0.1652173647689692</v>
      </c>
      <c r="K2157" s="16">
        <f>[1]!s_is(A2157,61,"FY","YTD","20251231",1,"",100000000)</f>
        <v>27.341210673200003</v>
      </c>
      <c r="L2157" s="16">
        <f>[1]!s_is(A2157,61,"FY","YTD","20241231",1,"",100000000)</f>
        <v>25.087067430000001</v>
      </c>
      <c r="M2157" s="16">
        <f t="shared" si="100"/>
        <v>8.9852799634301511E-2</v>
      </c>
      <c r="N2157" s="16">
        <f>[1]!s_fa_roe(A2157,"20251231")</f>
        <v>16.543099999999999</v>
      </c>
      <c r="O2157" s="16">
        <f>[1]!s_stmnote_rdexp(A2157,"20251231",1,10000)</f>
        <v>70500.333805999995</v>
      </c>
      <c r="P2157" s="20">
        <f t="shared" si="101"/>
        <v>6.4436658302144845E-2</v>
      </c>
      <c r="Q2157" s="16">
        <f>[1]!s_margin_tradingbalance(A2157,"",10000)</f>
        <v>52909.128900000003</v>
      </c>
      <c r="R2157" s="16">
        <f>[1]!s_margin_seclendingbalance(A2157,"",10000)</f>
        <v>838.54020000000003</v>
      </c>
      <c r="S2157" s="17">
        <f>[1]!s_val_ev(A2157,"",100000000)</f>
        <v>1543.4190438911999</v>
      </c>
      <c r="T2157" s="17">
        <f>[1]!share_freesharesmv(A2157,"",100000000)</f>
        <v>550.29951529289997</v>
      </c>
      <c r="U2157" s="17">
        <f>[1]!s_dq_amount_btin(A2157,E2157,100000000)</f>
        <v>16.225615829999999</v>
      </c>
      <c r="V2157" s="17">
        <f>[1]!s_dq_turn(A2157,E2157)</f>
        <v>1.0666241120425419</v>
      </c>
      <c r="W2157" s="2">
        <f>[1]!s_pq_amount(A2157,"20260101","",100000000)</f>
        <v>1402.51853772</v>
      </c>
      <c r="X2157" s="2">
        <f>[1]!s_pq_avgamount(A2157,"20260101","",100000000)</f>
        <v>12.750168524727274</v>
      </c>
      <c r="Y2157" s="17">
        <f>[1]!s_ipo_dilutedpe(A2157)</f>
        <v>42.59</v>
      </c>
      <c r="Z2157" s="12">
        <f>[1]!s_ipo_collection_total(A2157,100000000)</f>
        <v>24.15</v>
      </c>
      <c r="AA2157" s="2">
        <f>[1]!s_val_pe_ttm(A2157,E2157)</f>
        <v>55.746562957763672</v>
      </c>
      <c r="AB2157" s="5">
        <f>[1]!s_info_zjtxornot1(A2157,"")</f>
        <v>0</v>
      </c>
      <c r="AC2157" s="22" t="str">
        <f>[1]!s_info_nature1(A2157,"")</f>
        <v>民营企业</v>
      </c>
      <c r="AD2157" s="6" t="str">
        <f>[1]!s_info_city(A2157)</f>
        <v>常州市</v>
      </c>
      <c r="AE2157" s="6" t="str">
        <f>[1]!s_info_province(A2157)</f>
        <v>江苏省</v>
      </c>
      <c r="AF2157">
        <v>119.946973</v>
      </c>
      <c r="AG2157">
        <v>31.772752000000001</v>
      </c>
    </row>
    <row r="2158" spans="1:33" x14ac:dyDescent="0.3">
      <c r="A2158" s="12" t="s">
        <v>4830</v>
      </c>
      <c r="B2158" s="12" t="s">
        <v>4831</v>
      </c>
      <c r="C2158" s="16" t="str">
        <f>[1]!s_info_mkt(A2158)</f>
        <v>主板</v>
      </c>
      <c r="D2158" s="16" t="str">
        <f>[1]!s_ipo_listeddate(A2158)</f>
        <v>1998-06-16</v>
      </c>
      <c r="E2158" s="16" t="str">
        <f>[1]!lastradeday_s("000002","")</f>
        <v>2026-06-22</v>
      </c>
      <c r="F2158" s="16" t="str">
        <f>[1]!s_info_industry_csrc2023(A2158,"",3)</f>
        <v>医药制造业</v>
      </c>
      <c r="G2158" s="16" t="str">
        <f>[1]!s_info_industry_csrc2023(A2158,"",1)</f>
        <v>制造业</v>
      </c>
      <c r="H2158" s="16">
        <f>[1]!s_is(A2158,83,"FY","YTD","20251231",1,"",100000000)</f>
        <v>61.680363146300003</v>
      </c>
      <c r="I2158" s="16">
        <f>[1]!s_is(A2158,83,"FY","YTD","20241231",1,"",100000000)</f>
        <v>60.318654601599995</v>
      </c>
      <c r="J2158" s="16">
        <f t="shared" si="99"/>
        <v>2.2575247304403412E-2</v>
      </c>
      <c r="K2158" s="16">
        <f>[1]!s_is(A2158,61,"FY","YTD","20251231",1,"",100000000)</f>
        <v>10.908379812</v>
      </c>
      <c r="L2158" s="16">
        <f>[1]!s_is(A2158,61,"FY","YTD","20241231",1,"",100000000)</f>
        <v>15.4916483224</v>
      </c>
      <c r="M2158" s="16">
        <f t="shared" si="100"/>
        <v>-0.29585415412334576</v>
      </c>
      <c r="N2158" s="16">
        <f>[1]!s_fa_roe(A2158,"20251231")</f>
        <v>9.5379000000000005</v>
      </c>
      <c r="O2158" s="16">
        <f>[1]!s_stmnote_rdexp(A2158,"20251231",1,10000)</f>
        <v>35036.137558999995</v>
      </c>
      <c r="P2158" s="20">
        <f t="shared" si="101"/>
        <v>5.6802742026498092E-2</v>
      </c>
      <c r="Q2158" s="16">
        <f>[1]!s_margin_tradingbalance(A2158,"",10000)</f>
        <v>130083.08960000001</v>
      </c>
      <c r="R2158" s="16">
        <f>[1]!s_margin_seclendingbalance(A2158,"",10000)</f>
        <v>214.62729999999999</v>
      </c>
      <c r="S2158" s="17">
        <f>[1]!s_val_ev(A2158,"",100000000)</f>
        <v>238.47099638760002</v>
      </c>
      <c r="T2158" s="17">
        <f>[1]!share_freesharesmv(A2158,"",100000000)</f>
        <v>118.9418895342</v>
      </c>
      <c r="U2158" s="17">
        <f>[1]!s_dq_amount_btin(A2158,E2158,100000000)</f>
        <v>2.3017818700000001</v>
      </c>
      <c r="V2158" s="17">
        <f>[1]!s_dq_turn(A2158,E2158)</f>
        <v>0.97535427847985623</v>
      </c>
      <c r="W2158" s="2">
        <f>[1]!s_pq_amount(A2158,"20260101","",100000000)</f>
        <v>178.22158701999999</v>
      </c>
      <c r="X2158" s="2">
        <f>[1]!s_pq_avgamount(A2158,"20260101","",100000000)</f>
        <v>1.6201962456363637</v>
      </c>
      <c r="Y2158" s="17">
        <f>[1]!s_ipo_dilutedpe(A2158)</f>
        <v>0</v>
      </c>
      <c r="Z2158" s="12">
        <f>[1]!s_ipo_collection_total(A2158,100000000)</f>
        <v>1.2210000000000001</v>
      </c>
      <c r="AA2158" s="2">
        <f>[1]!s_val_pe_ttm(A2158,E2158)</f>
        <v>24.519968032836914</v>
      </c>
      <c r="AB2158" s="5">
        <f>[1]!s_info_zjtxornot1(A2158,"")</f>
        <v>0</v>
      </c>
      <c r="AC2158" s="22" t="str">
        <f>[1]!s_info_nature1(A2158,"")</f>
        <v>中央国有企业</v>
      </c>
      <c r="AD2158" s="6" t="str">
        <f>[1]!s_info_city(A2158)</f>
        <v>北京市</v>
      </c>
      <c r="AE2158" s="6" t="str">
        <f>[1]!s_info_province(A2158)</f>
        <v>北京</v>
      </c>
      <c r="AF2158">
        <v>116.40528500000001</v>
      </c>
      <c r="AG2158">
        <v>39.904989</v>
      </c>
    </row>
    <row r="2159" spans="1:33" x14ac:dyDescent="0.3">
      <c r="A2159" s="12" t="s">
        <v>4832</v>
      </c>
      <c r="B2159" s="12" t="s">
        <v>4833</v>
      </c>
      <c r="C2159" s="16" t="str">
        <f>[1]!s_info_mkt(A2159)</f>
        <v>创业板</v>
      </c>
      <c r="D2159" s="16" t="str">
        <f>[1]!s_ipo_listeddate(A2159)</f>
        <v>2021-09-07</v>
      </c>
      <c r="E2159" s="16" t="str">
        <f>[1]!lastradeday_s("000002","")</f>
        <v>2026-06-22</v>
      </c>
      <c r="F2159" s="16" t="str">
        <f>[1]!s_info_industry_csrc2023(A2159,"",3)</f>
        <v>通用设备制造业</v>
      </c>
      <c r="G2159" s="16" t="str">
        <f>[1]!s_info_industry_csrc2023(A2159,"",1)</f>
        <v>制造业</v>
      </c>
      <c r="H2159" s="16">
        <f>[1]!s_is(A2159,83,"FY","YTD","20251231",1,"",100000000)</f>
        <v>5.5602409258000005</v>
      </c>
      <c r="I2159" s="16">
        <f>[1]!s_is(A2159,83,"FY","YTD","20241231",1,"",100000000)</f>
        <v>7.1630637187000001</v>
      </c>
      <c r="J2159" s="16">
        <f t="shared" si="99"/>
        <v>-0.22376218554578076</v>
      </c>
      <c r="K2159" s="16">
        <f>[1]!s_is(A2159,61,"FY","YTD","20251231",1,"",100000000)</f>
        <v>0.74944907019999996</v>
      </c>
      <c r="L2159" s="16">
        <f>[1]!s_is(A2159,61,"FY","YTD","20241231",1,"",100000000)</f>
        <v>0.96846564060000007</v>
      </c>
      <c r="M2159" s="16">
        <f t="shared" si="100"/>
        <v>-0.22614800279781871</v>
      </c>
      <c r="N2159" s="16">
        <f>[1]!s_fa_roe(A2159,"20251231")</f>
        <v>9.0622000000000007</v>
      </c>
      <c r="O2159" s="16">
        <f>[1]!s_stmnote_rdexp(A2159,"20251231",1,10000)</f>
        <v>2179.5475649999998</v>
      </c>
      <c r="P2159" s="20">
        <f t="shared" si="101"/>
        <v>3.9198797211946516E-2</v>
      </c>
      <c r="Q2159" s="16">
        <f>[1]!s_margin_tradingbalance(A2159,"",10000)</f>
        <v>7743.3693999999996</v>
      </c>
      <c r="R2159" s="16">
        <f>[1]!s_margin_seclendingbalance(A2159,"",10000)</f>
        <v>0</v>
      </c>
      <c r="S2159" s="17">
        <f>[1]!s_val_ev(A2159,"",100000000)</f>
        <v>31.774292039700004</v>
      </c>
      <c r="T2159" s="17">
        <f>[1]!share_freesharesmv(A2159,"",100000000)</f>
        <v>9.5752430397000001</v>
      </c>
      <c r="U2159" s="17">
        <f>[1]!s_dq_amount_btin(A2159,E2159,100000000)</f>
        <v>0.30353256000000001</v>
      </c>
      <c r="V2159" s="17">
        <f>[1]!s_dq_turn(A2159,E2159)</f>
        <v>1.479410051931344</v>
      </c>
      <c r="W2159" s="2">
        <f>[1]!s_pq_amount(A2159,"20260101","",100000000)</f>
        <v>78.674056059999998</v>
      </c>
      <c r="X2159" s="2">
        <f>[1]!s_pq_avgamount(A2159,"20260101","",100000000)</f>
        <v>0.71521869145454542</v>
      </c>
      <c r="Y2159" s="17">
        <f>[1]!s_ipo_dilutedpe(A2159)</f>
        <v>17.64</v>
      </c>
      <c r="Z2159" s="12">
        <f>[1]!s_ipo_collection_total(A2159,100000000)</f>
        <v>2.6211790130999999</v>
      </c>
      <c r="AA2159" s="2">
        <f>[1]!s_val_pe_ttm(A2159,E2159)</f>
        <v>46.354232788085938</v>
      </c>
      <c r="AB2159" s="5">
        <f>[1]!s_info_zjtxornot1(A2159,"")</f>
        <v>1</v>
      </c>
      <c r="AC2159" s="22" t="str">
        <f>[1]!s_info_nature1(A2159,"")</f>
        <v>民营企业</v>
      </c>
      <c r="AD2159" s="6" t="str">
        <f>[1]!s_info_city(A2159)</f>
        <v>湖州市</v>
      </c>
      <c r="AE2159" s="6" t="str">
        <f>[1]!s_info_province(A2159)</f>
        <v>浙江省</v>
      </c>
      <c r="AF2159">
        <v>120.10239799999999</v>
      </c>
      <c r="AG2159">
        <v>30.867197999999998</v>
      </c>
    </row>
    <row r="2160" spans="1:33" x14ac:dyDescent="0.3">
      <c r="A2160" s="12" t="s">
        <v>4834</v>
      </c>
      <c r="B2160" s="12" t="s">
        <v>4835</v>
      </c>
      <c r="C2160" s="16" t="str">
        <f>[1]!s_info_mkt(A2160)</f>
        <v>创业板</v>
      </c>
      <c r="D2160" s="16" t="str">
        <f>[1]!s_ipo_listeddate(A2160)</f>
        <v>2023-07-17</v>
      </c>
      <c r="E2160" s="16" t="str">
        <f>[1]!lastradeday_s("000002","")</f>
        <v>2026-06-22</v>
      </c>
      <c r="F2160" s="16" t="str">
        <f>[1]!s_info_industry_csrc2023(A2160,"",3)</f>
        <v>计算机、通信和其他电子设备制造业</v>
      </c>
      <c r="G2160" s="16" t="str">
        <f>[1]!s_info_industry_csrc2023(A2160,"",1)</f>
        <v>制造业</v>
      </c>
      <c r="H2160" s="16">
        <f>[1]!s_is(A2160,83,"FY","YTD","20251231",1,"",100000000)</f>
        <v>8.9732785427999993</v>
      </c>
      <c r="I2160" s="16">
        <f>[1]!s_is(A2160,83,"FY","YTD","20241231",1,"",100000000)</f>
        <v>7.8688500145000004</v>
      </c>
      <c r="J2160" s="16">
        <f t="shared" si="99"/>
        <v>0.14035450240694103</v>
      </c>
      <c r="K2160" s="16">
        <f>[1]!s_is(A2160,61,"FY","YTD","20251231",1,"",100000000)</f>
        <v>0.61641207139999998</v>
      </c>
      <c r="L2160" s="16">
        <f>[1]!s_is(A2160,61,"FY","YTD","20241231",1,"",100000000)</f>
        <v>0.69760403140000005</v>
      </c>
      <c r="M2160" s="16">
        <f t="shared" si="100"/>
        <v>-0.11638688474471459</v>
      </c>
      <c r="N2160" s="16">
        <f>[1]!s_fa_roe(A2160,"20251231")</f>
        <v>3.9426999999999999</v>
      </c>
      <c r="O2160" s="16">
        <f>[1]!s_stmnote_rdexp(A2160,"20251231",1,10000)</f>
        <v>3344.5449659999999</v>
      </c>
      <c r="P2160" s="20">
        <f t="shared" si="101"/>
        <v>3.7272274008295483E-2</v>
      </c>
      <c r="Q2160" s="16">
        <f>[1]!s_margin_tradingbalance(A2160,"",10000)</f>
        <v>10717.632299999999</v>
      </c>
      <c r="R2160" s="16">
        <f>[1]!s_margin_seclendingbalance(A2160,"",10000)</f>
        <v>8.9657999999999998</v>
      </c>
      <c r="S2160" s="17">
        <f>[1]!s_val_ev(A2160,"",100000000)</f>
        <v>44.149880000000003</v>
      </c>
      <c r="T2160" s="17">
        <f>[1]!share_freesharesmv(A2160,"",100000000)</f>
        <v>15.549473600000001</v>
      </c>
      <c r="U2160" s="17">
        <f>[1]!s_dq_amount_btin(A2160,E2160,100000000)</f>
        <v>1.9577842700000001</v>
      </c>
      <c r="V2160" s="17">
        <f>[1]!s_dq_turn(A2160,E2160)</f>
        <v>12.722709528893633</v>
      </c>
      <c r="W2160" s="2">
        <f>[1]!s_pq_amount(A2160,"20260101","",100000000)</f>
        <v>179.64679717999999</v>
      </c>
      <c r="X2160" s="2">
        <f>[1]!s_pq_avgamount(A2160,"20260101","",100000000)</f>
        <v>1.6331527016363636</v>
      </c>
      <c r="Y2160" s="17">
        <f>[1]!s_ipo_dilutedpe(A2160)</f>
        <v>37.06</v>
      </c>
      <c r="Z2160" s="12">
        <f>[1]!s_ipo_collection_total(A2160,100000000)</f>
        <v>9.0299999999999994</v>
      </c>
      <c r="AA2160" s="2">
        <f>[1]!s_val_pe_ttm(A2160,E2160)</f>
        <v>57.810214996337891</v>
      </c>
      <c r="AB2160" s="5">
        <f>[1]!s_info_zjtxornot1(A2160,"")</f>
        <v>0</v>
      </c>
      <c r="AC2160" s="22" t="str">
        <f>[1]!s_info_nature1(A2160,"")</f>
        <v>公众企业</v>
      </c>
      <c r="AD2160" s="6" t="str">
        <f>[1]!s_info_city(A2160)</f>
        <v>苏州市</v>
      </c>
      <c r="AE2160" s="6" t="str">
        <f>[1]!s_info_province(A2160)</f>
        <v>江苏省</v>
      </c>
      <c r="AF2160">
        <v>120.619585</v>
      </c>
      <c r="AG2160">
        <v>31.299378999999998</v>
      </c>
    </row>
    <row r="2161" spans="1:33" x14ac:dyDescent="0.3">
      <c r="A2161" s="12" t="s">
        <v>4836</v>
      </c>
      <c r="B2161" s="12" t="s">
        <v>4837</v>
      </c>
      <c r="C2161" s="16" t="str">
        <f>[1]!s_info_mkt(A2161)</f>
        <v>主板</v>
      </c>
      <c r="D2161" s="16" t="str">
        <f>[1]!s_ipo_listeddate(A2161)</f>
        <v>1997-03-31</v>
      </c>
      <c r="E2161" s="16" t="str">
        <f>[1]!lastradeday_s("000002","")</f>
        <v>2026-06-22</v>
      </c>
      <c r="F2161" s="16" t="str">
        <f>[1]!s_info_industry_csrc2023(A2161,"",3)</f>
        <v>新闻和出版业</v>
      </c>
      <c r="G2161" s="16" t="str">
        <f>[1]!s_info_industry_csrc2023(A2161,"",1)</f>
        <v>文化、体育和娱乐业</v>
      </c>
      <c r="H2161" s="16">
        <f>[1]!s_is(A2161,83,"FY","YTD","20251231",1,"",100000000)</f>
        <v>93.519389096200015</v>
      </c>
      <c r="I2161" s="16">
        <f>[1]!s_is(A2161,83,"FY","YTD","20241231",1,"",100000000)</f>
        <v>98.569120907199988</v>
      </c>
      <c r="J2161" s="16">
        <f t="shared" si="99"/>
        <v>-5.123036265844505E-2</v>
      </c>
      <c r="K2161" s="16">
        <f>[1]!s_is(A2161,61,"FY","YTD","20251231",1,"",100000000)</f>
        <v>13.7564806055</v>
      </c>
      <c r="L2161" s="16">
        <f>[1]!s_is(A2161,61,"FY","YTD","20241231",1,"",100000000)</f>
        <v>10.2990831598</v>
      </c>
      <c r="M2161" s="16">
        <f t="shared" si="100"/>
        <v>0.33569953675052561</v>
      </c>
      <c r="N2161" s="16">
        <f>[1]!s_fa_roe(A2161,"20251231")</f>
        <v>11.581099999999999</v>
      </c>
      <c r="O2161" s="16">
        <f>[1]!s_stmnote_rdexp(A2161,"20251231",1,10000)</f>
        <v>3654.9428240000002</v>
      </c>
      <c r="P2161" s="20">
        <f t="shared" si="101"/>
        <v>3.9082193108001297E-3</v>
      </c>
      <c r="Q2161" s="16">
        <f>[1]!s_margin_tradingbalance(A2161,"",10000)</f>
        <v>11159.5995</v>
      </c>
      <c r="R2161" s="16">
        <f>[1]!s_margin_seclendingbalance(A2161,"",10000)</f>
        <v>114.458</v>
      </c>
      <c r="S2161" s="17">
        <f>[1]!s_val_ev(A2161,"",100000000)</f>
        <v>118.99859600870001</v>
      </c>
      <c r="T2161" s="17">
        <f>[1]!share_freesharesmv(A2161,"",100000000)</f>
        <v>35.291442711800002</v>
      </c>
      <c r="U2161" s="17">
        <f>[1]!s_dq_amount_btin(A2161,E2161,100000000)</f>
        <v>0.72977460999999999</v>
      </c>
      <c r="V2161" s="17">
        <f>[1]!s_dq_turn(A2161,E2161)</f>
        <v>0.94986290011713348</v>
      </c>
      <c r="W2161" s="2">
        <f>[1]!s_pq_amount(A2161,"20260101","",100000000)</f>
        <v>135.79142784999999</v>
      </c>
      <c r="X2161" s="2">
        <f>[1]!s_pq_avgamount(A2161,"20260101","",100000000)</f>
        <v>1.2344675259090909</v>
      </c>
      <c r="Y2161" s="17">
        <f>[1]!s_ipo_dilutedpe(A2161)</f>
        <v>0</v>
      </c>
      <c r="Z2161" s="12">
        <f>[1]!s_ipo_collection_total(A2161,100000000)</f>
        <v>0</v>
      </c>
      <c r="AA2161" s="2">
        <f>[1]!s_val_pe_ttm(A2161,E2161)</f>
        <v>8.6429424285888672</v>
      </c>
      <c r="AB2161" s="5">
        <f>[1]!s_info_zjtxornot1(A2161,"")</f>
        <v>0</v>
      </c>
      <c r="AC2161" s="22" t="str">
        <f>[1]!s_info_nature1(A2161,"")</f>
        <v>地方国有企业</v>
      </c>
      <c r="AD2161" s="6" t="str">
        <f>[1]!s_info_city(A2161)</f>
        <v>焦作市</v>
      </c>
      <c r="AE2161" s="6" t="str">
        <f>[1]!s_info_province(A2161)</f>
        <v>河南省</v>
      </c>
      <c r="AF2161">
        <v>113.238266</v>
      </c>
      <c r="AG2161">
        <v>35.239040000000003</v>
      </c>
    </row>
    <row r="2162" spans="1:33" x14ac:dyDescent="0.3">
      <c r="A2162" s="12" t="s">
        <v>141</v>
      </c>
      <c r="B2162" s="12" t="s">
        <v>142</v>
      </c>
      <c r="C2162" s="16" t="str">
        <f>[1]!s_info_mkt(A2162)</f>
        <v>北证</v>
      </c>
      <c r="D2162" s="16" t="str">
        <f>[1]!s_ipo_listeddate(A2162)</f>
        <v>2025-09-19</v>
      </c>
      <c r="E2162" s="16" t="str">
        <f>[1]!lastradeday_s("000002","")</f>
        <v>2026-06-22</v>
      </c>
      <c r="F2162" s="16" t="str">
        <f>[1]!s_info_industry_csrc2023(A2162,"",3)</f>
        <v>汽车制造业</v>
      </c>
      <c r="G2162" s="16" t="str">
        <f>[1]!s_info_industry_csrc2023(A2162,"",1)</f>
        <v>制造业</v>
      </c>
      <c r="H2162" s="16">
        <f>[1]!s_is(A2162,83,"FY","YTD","20251231",1,"",100000000)</f>
        <v>6.6711377680999995</v>
      </c>
      <c r="I2162" s="16">
        <f>[1]!s_is(A2162,83,"FY","YTD","20241231",1,"",100000000)</f>
        <v>5.1485887680999998</v>
      </c>
      <c r="J2162" s="16">
        <f t="shared" si="99"/>
        <v>0.29572161782147366</v>
      </c>
      <c r="K2162" s="16">
        <f>[1]!s_is(A2162,61,"FY","YTD","20251231",1,"",100000000)</f>
        <v>0.6887227479000001</v>
      </c>
      <c r="L2162" s="16">
        <f>[1]!s_is(A2162,61,"FY","YTD","20241231",1,"",100000000)</f>
        <v>0.69239514959999993</v>
      </c>
      <c r="M2162" s="16">
        <f t="shared" si="100"/>
        <v>-5.3039102052078093E-3</v>
      </c>
      <c r="N2162" s="16">
        <f>[1]!s_fa_roe(A2162,"20251231")</f>
        <v>21.183299999999999</v>
      </c>
      <c r="O2162" s="16">
        <f>[1]!s_stmnote_rdexp(A2162,"20251231",1,10000)</f>
        <v>2434.0906519999999</v>
      </c>
      <c r="P2162" s="20">
        <f t="shared" si="101"/>
        <v>3.6486889292547932E-2</v>
      </c>
      <c r="Q2162" s="16">
        <f>[1]!s_margin_tradingbalance(A2162,"",10000)</f>
        <v>563.30039999999997</v>
      </c>
      <c r="R2162" s="16">
        <f>[1]!s_margin_seclendingbalance(A2162,"",10000)</f>
        <v>0</v>
      </c>
      <c r="S2162" s="17">
        <f>[1]!s_val_ev(A2162,"",100000000)</f>
        <v>13.053464399999999</v>
      </c>
      <c r="T2162" s="17">
        <f>[1]!share_freesharesmv(A2162,"",100000000)</f>
        <v>3.5954860000000002</v>
      </c>
      <c r="U2162" s="17">
        <f>[1]!s_dq_amount_btin(A2162,E2162,100000000)</f>
        <v>0.10479026</v>
      </c>
      <c r="V2162" s="17">
        <f>[1]!s_dq_turn(A2162,E2162)</f>
        <v>2.9482937105025577</v>
      </c>
      <c r="W2162" s="2">
        <f>[1]!s_pq_amount(A2162,"20260101","",100000000)</f>
        <v>17.691220300000001</v>
      </c>
      <c r="X2162" s="2">
        <f>[1]!s_pq_avgamount(A2162,"20260101","",100000000)</f>
        <v>0.16082927545454545</v>
      </c>
      <c r="Y2162" s="17">
        <f>[1]!s_ipo_dilutedpe(A2162)</f>
        <v>10.74</v>
      </c>
      <c r="Z2162" s="12">
        <f>[1]!s_ipo_collection_total(A2162,100000000)</f>
        <v>1.9679949999999999</v>
      </c>
      <c r="AA2162" s="2">
        <f>[1]!s_val_pe_ttm(A2162,E2162)</f>
        <v>19.655040740966797</v>
      </c>
      <c r="AB2162" s="5">
        <f>[1]!s_info_zjtxornot1(A2162,"")</f>
        <v>1</v>
      </c>
      <c r="AC2162" s="22" t="str">
        <f>[1]!s_info_nature1(A2162,"")</f>
        <v>民营企业</v>
      </c>
      <c r="AD2162" s="6" t="str">
        <f>[1]!s_info_city(A2162)</f>
        <v>廊坊市</v>
      </c>
      <c r="AE2162" s="6" t="str">
        <f>[1]!s_info_province(A2162)</f>
        <v>河北省</v>
      </c>
      <c r="AF2162">
        <v>116.71387300000001</v>
      </c>
      <c r="AG2162">
        <v>39.529243999999998</v>
      </c>
    </row>
    <row r="2163" spans="1:33" x14ac:dyDescent="0.3">
      <c r="A2163" s="12" t="s">
        <v>4838</v>
      </c>
      <c r="B2163" s="12" t="s">
        <v>4839</v>
      </c>
      <c r="C2163" s="16" t="str">
        <f>[1]!s_info_mkt(A2163)</f>
        <v>创业板</v>
      </c>
      <c r="D2163" s="16" t="str">
        <f>[1]!s_ipo_listeddate(A2163)</f>
        <v>2022-03-25</v>
      </c>
      <c r="E2163" s="16" t="str">
        <f>[1]!lastradeday_s("000002","")</f>
        <v>2026-06-22</v>
      </c>
      <c r="F2163" s="16" t="str">
        <f>[1]!s_info_industry_csrc2023(A2163,"",3)</f>
        <v>电气机械和器材制造业</v>
      </c>
      <c r="G2163" s="16" t="str">
        <f>[1]!s_info_industry_csrc2023(A2163,"",1)</f>
        <v>制造业</v>
      </c>
      <c r="H2163" s="16">
        <f>[1]!s_is(A2163,83,"FY","YTD","20251231",1,"",100000000)</f>
        <v>5.0796459308999999</v>
      </c>
      <c r="I2163" s="16">
        <f>[1]!s_is(A2163,83,"FY","YTD","20241231",1,"",100000000)</f>
        <v>5.0933873589999994</v>
      </c>
      <c r="J2163" s="16">
        <f t="shared" si="99"/>
        <v>-2.6978957482427512E-3</v>
      </c>
      <c r="K2163" s="16">
        <f>[1]!s_is(A2163,61,"FY","YTD","20251231",1,"",100000000)</f>
        <v>0.1660029673</v>
      </c>
      <c r="L2163" s="16">
        <f>[1]!s_is(A2163,61,"FY","YTD","20241231",1,"",100000000)</f>
        <v>0.2930147984</v>
      </c>
      <c r="M2163" s="16">
        <f t="shared" si="100"/>
        <v>-0.43346558533406826</v>
      </c>
      <c r="N2163" s="16">
        <f>[1]!s_fa_roe(A2163,"20251231")</f>
        <v>1.8347</v>
      </c>
      <c r="O2163" s="16">
        <f>[1]!s_stmnote_rdexp(A2163,"20251231",1,10000)</f>
        <v>3491.6707909999996</v>
      </c>
      <c r="P2163" s="20">
        <f t="shared" si="101"/>
        <v>6.8738467966040953E-2</v>
      </c>
      <c r="Q2163" s="16">
        <f>[1]!s_margin_tradingbalance(A2163,"",10000)</f>
        <v>15897.8596</v>
      </c>
      <c r="R2163" s="16">
        <f>[1]!s_margin_seclendingbalance(A2163,"",10000)</f>
        <v>35.414400000000001</v>
      </c>
      <c r="S2163" s="17">
        <f>[1]!s_val_ev(A2163,"",100000000)</f>
        <v>37.264000000000003</v>
      </c>
      <c r="T2163" s="17">
        <f>[1]!share_freesharesmv(A2163,"",100000000)</f>
        <v>19.840875669999999</v>
      </c>
      <c r="U2163" s="17">
        <f>[1]!s_dq_amount_btin(A2163,E2163,100000000)</f>
        <v>1.19005166</v>
      </c>
      <c r="V2163" s="17">
        <f>[1]!s_dq_turn(A2163,E2163)</f>
        <v>3.2753630514705878</v>
      </c>
      <c r="W2163" s="2">
        <f>[1]!s_pq_amount(A2163,"20260101","",100000000)</f>
        <v>282.20877521</v>
      </c>
      <c r="X2163" s="2">
        <f>[1]!s_pq_avgamount(A2163,"20260101","",100000000)</f>
        <v>2.5655343200909089</v>
      </c>
      <c r="Y2163" s="17">
        <f>[1]!s_ipo_dilutedpe(A2163)</f>
        <v>35</v>
      </c>
      <c r="Z2163" s="12">
        <f>[1]!s_ipo_collection_total(A2163,100000000)</f>
        <v>5.0422000000000002</v>
      </c>
      <c r="AA2163" s="2">
        <f>[1]!s_val_pe_ttm(A2163,E2163)</f>
        <v>356.38497924804688</v>
      </c>
      <c r="AB2163" s="5">
        <f>[1]!s_info_zjtxornot1(A2163,"")</f>
        <v>0</v>
      </c>
      <c r="AC2163" s="22" t="str">
        <f>[1]!s_info_nature1(A2163,"")</f>
        <v>民营企业</v>
      </c>
      <c r="AD2163" s="6" t="str">
        <f>[1]!s_info_city(A2163)</f>
        <v>常州市</v>
      </c>
      <c r="AE2163" s="6" t="str">
        <f>[1]!s_info_province(A2163)</f>
        <v>江苏省</v>
      </c>
      <c r="AF2163">
        <v>119.946973</v>
      </c>
      <c r="AG2163">
        <v>31.772752000000001</v>
      </c>
    </row>
    <row r="2164" spans="1:33" x14ac:dyDescent="0.3">
      <c r="A2164" s="12" t="s">
        <v>4840</v>
      </c>
      <c r="B2164" s="12" t="s">
        <v>4841</v>
      </c>
      <c r="C2164" s="16" t="str">
        <f>[1]!s_info_mkt(A2164)</f>
        <v>科创板</v>
      </c>
      <c r="D2164" s="16" t="str">
        <f>[1]!s_ipo_listeddate(A2164)</f>
        <v>2019-12-04</v>
      </c>
      <c r="E2164" s="16" t="str">
        <f>[1]!lastradeday_s("000002","")</f>
        <v>2026-06-22</v>
      </c>
      <c r="F2164" s="16" t="str">
        <f>[1]!s_info_industry_csrc2023(A2164,"",3)</f>
        <v>软件和信息技术服务业</v>
      </c>
      <c r="G2164" s="16" t="str">
        <f>[1]!s_info_industry_csrc2023(A2164,"",1)</f>
        <v>信息传输、软件和信息技术服务业</v>
      </c>
      <c r="H2164" s="16">
        <f>[1]!s_is(A2164,83,"FY","YTD","20251231",1,"",100000000)</f>
        <v>3.3962551006999999</v>
      </c>
      <c r="I2164" s="16">
        <f>[1]!s_is(A2164,83,"FY","YTD","20241231",1,"",100000000)</f>
        <v>4.1983354910999999</v>
      </c>
      <c r="J2164" s="16">
        <f t="shared" si="99"/>
        <v>-0.1910472357676799</v>
      </c>
      <c r="K2164" s="16">
        <f>[1]!s_is(A2164,61,"FY","YTD","20251231",1,"",100000000)</f>
        <v>7.0996743299999998E-2</v>
      </c>
      <c r="L2164" s="16">
        <f>[1]!s_is(A2164,61,"FY","YTD","20241231",1,"",100000000)</f>
        <v>6.5466139399999998E-2</v>
      </c>
      <c r="M2164" s="16">
        <f t="shared" si="100"/>
        <v>8.4480373376041792E-2</v>
      </c>
      <c r="N2164" s="16">
        <f>[1]!s_fa_roe(A2164,"20251231")</f>
        <v>0.82099999999999995</v>
      </c>
      <c r="O2164" s="16">
        <f>[1]!s_stmnote_rdexp(A2164,"20251231",1,10000)</f>
        <v>6702.9068939999997</v>
      </c>
      <c r="P2164" s="20">
        <f t="shared" si="101"/>
        <v>0.19736170267711833</v>
      </c>
      <c r="Q2164" s="16">
        <f>[1]!s_margin_tradingbalance(A2164,"",10000)</f>
        <v>11071.4745</v>
      </c>
      <c r="R2164" s="16">
        <f>[1]!s_margin_seclendingbalance(A2164,"",10000)</f>
        <v>27.472899999999999</v>
      </c>
      <c r="S2164" s="17">
        <f>[1]!s_val_ev(A2164,"",100000000)</f>
        <v>20.977597082399999</v>
      </c>
      <c r="T2164" s="17">
        <f>[1]!share_freesharesmv(A2164,"",100000000)</f>
        <v>16.791599654399999</v>
      </c>
      <c r="U2164" s="17">
        <f>[1]!s_dq_amount_btin(A2164,E2164,100000000)</f>
        <v>0.61941411999999996</v>
      </c>
      <c r="V2164" s="17">
        <f>[1]!s_dq_turn(A2164,E2164)</f>
        <v>3.0614248060794855</v>
      </c>
      <c r="W2164" s="2">
        <f>[1]!s_pq_amount(A2164,"20260101","",100000000)</f>
        <v>170.07904006000001</v>
      </c>
      <c r="X2164" s="2">
        <f>[1]!s_pq_avgamount(A2164,"20260101","",100000000)</f>
        <v>1.5461730914545455</v>
      </c>
      <c r="Y2164" s="17">
        <f>[1]!s_ipo_dilutedpe(A2164)</f>
        <v>57.02</v>
      </c>
      <c r="Z2164" s="12">
        <f>[1]!s_ipo_collection_total(A2164,100000000)</f>
        <v>6.4156500000000003</v>
      </c>
      <c r="AA2164" s="2">
        <f>[1]!s_val_pe_ttm(A2164,E2164)</f>
        <v>344.32870483398438</v>
      </c>
      <c r="AB2164" s="5">
        <f>[1]!s_info_zjtxornot1(A2164,"")</f>
        <v>1</v>
      </c>
      <c r="AC2164" s="22" t="str">
        <f>[1]!s_info_nature1(A2164,"")</f>
        <v>民营企业</v>
      </c>
      <c r="AD2164" s="6" t="str">
        <f>[1]!s_info_city(A2164)</f>
        <v>上海市</v>
      </c>
      <c r="AE2164" s="6" t="str">
        <f>[1]!s_info_province(A2164)</f>
        <v>上海</v>
      </c>
      <c r="AF2164">
        <v>121.472644</v>
      </c>
      <c r="AG2164">
        <v>31.231705999999999</v>
      </c>
    </row>
    <row r="2165" spans="1:33" x14ac:dyDescent="0.3">
      <c r="A2165" s="12" t="s">
        <v>4842</v>
      </c>
      <c r="B2165" s="12" t="s">
        <v>4843</v>
      </c>
      <c r="C2165" s="16" t="str">
        <f>[1]!s_info_mkt(A2165)</f>
        <v>主板</v>
      </c>
      <c r="D2165" s="16" t="str">
        <f>[1]!s_ipo_listeddate(A2165)</f>
        <v>2017-03-15</v>
      </c>
      <c r="E2165" s="16" t="str">
        <f>[1]!lastradeday_s("000002","")</f>
        <v>2026-06-22</v>
      </c>
      <c r="F2165" s="16" t="str">
        <f>[1]!s_info_industry_csrc2023(A2165,"",3)</f>
        <v>医药制造业</v>
      </c>
      <c r="G2165" s="16" t="str">
        <f>[1]!s_info_industry_csrc2023(A2165,"",1)</f>
        <v>制造业</v>
      </c>
      <c r="H2165" s="16">
        <f>[1]!s_is(A2165,83,"FY","YTD","20251231",1,"",100000000)</f>
        <v>8.1234911811000003</v>
      </c>
      <c r="I2165" s="16">
        <f>[1]!s_is(A2165,83,"FY","YTD","20241231",1,"",100000000)</f>
        <v>7.1436907088999995</v>
      </c>
      <c r="J2165" s="16">
        <f t="shared" si="99"/>
        <v>0.13715606009920234</v>
      </c>
      <c r="K2165" s="16">
        <f>[1]!s_is(A2165,61,"FY","YTD","20251231",1,"",100000000)</f>
        <v>1.9511671686000001</v>
      </c>
      <c r="L2165" s="16">
        <f>[1]!s_is(A2165,61,"FY","YTD","20241231",1,"",100000000)</f>
        <v>2.0070077371999999</v>
      </c>
      <c r="M2165" s="16">
        <f t="shared" si="100"/>
        <v>-2.7822796875663119E-2</v>
      </c>
      <c r="N2165" s="16">
        <f>[1]!s_fa_roe(A2165,"20251231")</f>
        <v>14.7227</v>
      </c>
      <c r="O2165" s="16">
        <f>[1]!s_stmnote_rdexp(A2165,"20251231",1,10000)</f>
        <v>4443.8240399999995</v>
      </c>
      <c r="P2165" s="20">
        <f t="shared" si="101"/>
        <v>5.470337741412138E-2</v>
      </c>
      <c r="Q2165" s="16">
        <f>[1]!s_margin_tradingbalance(A2165,"",10000)</f>
        <v>0</v>
      </c>
      <c r="R2165" s="16">
        <f>[1]!s_margin_seclendingbalance(A2165,"",10000)</f>
        <v>0</v>
      </c>
      <c r="S2165" s="17">
        <f>[1]!s_val_ev(A2165,"",100000000)</f>
        <v>35.774362175999997</v>
      </c>
      <c r="T2165" s="17">
        <f>[1]!share_freesharesmv(A2165,"",100000000)</f>
        <v>26.531085022399999</v>
      </c>
      <c r="U2165" s="17">
        <f>[1]!s_dq_amount_btin(A2165,E2165,100000000)</f>
        <v>0.48030602999999999</v>
      </c>
      <c r="V2165" s="17">
        <f>[1]!s_dq_turn(A2165,E2165)</f>
        <v>1.3777208928986944</v>
      </c>
      <c r="W2165" s="2">
        <f>[1]!s_pq_amount(A2165,"20260101","",100000000)</f>
        <v>87.453668289999996</v>
      </c>
      <c r="X2165" s="2">
        <f>[1]!s_pq_avgamount(A2165,"20260101","",100000000)</f>
        <v>0.79503334809090909</v>
      </c>
      <c r="Y2165" s="17">
        <f>[1]!s_ipo_dilutedpe(A2165)</f>
        <v>20.67</v>
      </c>
      <c r="Z2165" s="12">
        <f>[1]!s_ipo_collection_total(A2165,100000000)</f>
        <v>3.3568799999999999</v>
      </c>
      <c r="AA2165" s="2">
        <f>[1]!s_val_pe_ttm(A2165,E2165)</f>
        <v>18.477224349975586</v>
      </c>
      <c r="AB2165" s="5">
        <f>[1]!s_info_zjtxornot1(A2165,"")</f>
        <v>0</v>
      </c>
      <c r="AC2165" s="22" t="str">
        <f>[1]!s_info_nature1(A2165,"")</f>
        <v>民营企业</v>
      </c>
      <c r="AD2165" s="6" t="str">
        <f>[1]!s_info_city(A2165)</f>
        <v>温州市</v>
      </c>
      <c r="AE2165" s="6" t="str">
        <f>[1]!s_info_province(A2165)</f>
        <v>浙江省</v>
      </c>
      <c r="AF2165">
        <v>120.672111</v>
      </c>
      <c r="AG2165">
        <v>28.000575000000001</v>
      </c>
    </row>
    <row r="2166" spans="1:33" x14ac:dyDescent="0.3">
      <c r="A2166" s="12" t="s">
        <v>4844</v>
      </c>
      <c r="B2166" s="12" t="s">
        <v>4845</v>
      </c>
      <c r="C2166" s="16" t="str">
        <f>[1]!s_info_mkt(A2166)</f>
        <v>主板</v>
      </c>
      <c r="D2166" s="16" t="str">
        <f>[1]!s_ipo_listeddate(A2166)</f>
        <v>2002-05-17</v>
      </c>
      <c r="E2166" s="16" t="str">
        <f>[1]!lastradeday_s("000002","")</f>
        <v>2026-06-22</v>
      </c>
      <c r="F2166" s="16" t="str">
        <f>[1]!s_info_industry_csrc2023(A2166,"",3)</f>
        <v>软件和信息技术服务业</v>
      </c>
      <c r="G2166" s="16" t="str">
        <f>[1]!s_info_industry_csrc2023(A2166,"",1)</f>
        <v>信息传输、软件和信息技术服务业</v>
      </c>
      <c r="H2166" s="16">
        <f>[1]!s_is(A2166,83,"FY","YTD","20251231",1,"",100000000)</f>
        <v>51.022297141899998</v>
      </c>
      <c r="I2166" s="16">
        <f>[1]!s_is(A2166,83,"FY","YTD","20241231",1,"",100000000)</f>
        <v>51.980049394300003</v>
      </c>
      <c r="J2166" s="16">
        <f t="shared" si="99"/>
        <v>-1.8425381729341495E-2</v>
      </c>
      <c r="K2166" s="16">
        <f>[1]!s_is(A2166,61,"FY","YTD","20251231",1,"",100000000)</f>
        <v>-0.41413484159999997</v>
      </c>
      <c r="L2166" s="16">
        <f>[1]!s_is(A2166,61,"FY","YTD","20241231",1,"",100000000)</f>
        <v>-4.1263870309000001</v>
      </c>
      <c r="M2166" s="16">
        <f t="shared" si="100"/>
        <v>0.89963742167208349</v>
      </c>
      <c r="N2166" s="16">
        <f>[1]!s_fa_roe(A2166,"20251231")</f>
        <v>-1.4607000000000001</v>
      </c>
      <c r="O2166" s="16">
        <f>[1]!s_stmnote_rdexp(A2166,"20251231",1,10000)</f>
        <v>114207.96558800001</v>
      </c>
      <c r="P2166" s="20">
        <f t="shared" si="101"/>
        <v>0.22383932512950563</v>
      </c>
      <c r="Q2166" s="16">
        <f>[1]!s_margin_tradingbalance(A2166,"",10000)</f>
        <v>161531.12359999999</v>
      </c>
      <c r="R2166" s="16">
        <f>[1]!s_margin_seclendingbalance(A2166,"",10000)</f>
        <v>464.26510000000002</v>
      </c>
      <c r="S2166" s="17">
        <f>[1]!s_val_ev(A2166,"",100000000)</f>
        <v>282.19030568480002</v>
      </c>
      <c r="T2166" s="17">
        <f>[1]!share_freesharesmv(A2166,"",100000000)</f>
        <v>162.03898573699999</v>
      </c>
      <c r="U2166" s="17">
        <f>[1]!s_dq_amount_btin(A2166,E2166,100000000)</f>
        <v>8.0392949199999997</v>
      </c>
      <c r="V2166" s="17">
        <f>[1]!s_dq_turn(A2166,E2166)</f>
        <v>3.2437797403169926</v>
      </c>
      <c r="W2166" s="2">
        <f>[1]!s_pq_amount(A2166,"20260101","",100000000)</f>
        <v>761.16256563000002</v>
      </c>
      <c r="X2166" s="2">
        <f>[1]!s_pq_avgamount(A2166,"20260101","",100000000)</f>
        <v>6.9196596875454546</v>
      </c>
      <c r="Y2166" s="17">
        <f>[1]!s_ipo_dilutedpe(A2166)</f>
        <v>19.97</v>
      </c>
      <c r="Z2166" s="12">
        <f>[1]!s_ipo_collection_total(A2166,100000000)</f>
        <v>3.33</v>
      </c>
      <c r="AA2166" s="2">
        <f>[1]!s_val_pe_ttm(A2166,E2166)</f>
        <v>-817.82904052734375</v>
      </c>
      <c r="AB2166" s="5">
        <f>[1]!s_info_zjtxornot1(A2166,"")</f>
        <v>0</v>
      </c>
      <c r="AC2166" s="22" t="str">
        <f>[1]!s_info_nature1(A2166,"")</f>
        <v>中央国有企业</v>
      </c>
      <c r="AD2166" s="6" t="str">
        <f>[1]!s_info_city(A2166)</f>
        <v>北京市</v>
      </c>
      <c r="AE2166" s="6" t="str">
        <f>[1]!s_info_province(A2166)</f>
        <v>北京</v>
      </c>
      <c r="AF2166">
        <v>116.40528500000001</v>
      </c>
      <c r="AG2166">
        <v>39.904989</v>
      </c>
    </row>
    <row r="2167" spans="1:33" x14ac:dyDescent="0.3">
      <c r="A2167" s="12" t="s">
        <v>4846</v>
      </c>
      <c r="B2167" s="12" t="s">
        <v>4847</v>
      </c>
      <c r="C2167" s="16" t="str">
        <f>[1]!s_info_mkt(A2167)</f>
        <v>创业板</v>
      </c>
      <c r="D2167" s="16" t="str">
        <f>[1]!s_ipo_listeddate(A2167)</f>
        <v>2018-05-16</v>
      </c>
      <c r="E2167" s="16" t="str">
        <f>[1]!lastradeday_s("000002","")</f>
        <v>2026-06-22</v>
      </c>
      <c r="F2167" s="16" t="str">
        <f>[1]!s_info_industry_csrc2023(A2167,"",3)</f>
        <v>软件和信息技术服务业</v>
      </c>
      <c r="G2167" s="16" t="str">
        <f>[1]!s_info_industry_csrc2023(A2167,"",1)</f>
        <v>信息传输、软件和信息技术服务业</v>
      </c>
      <c r="H2167" s="16">
        <f>[1]!s_is(A2167,83,"FY","YTD","20251231",1,"",100000000)</f>
        <v>80.430250235000003</v>
      </c>
      <c r="I2167" s="16">
        <f>[1]!s_is(A2167,83,"FY","YTD","20241231",1,"",100000000)</f>
        <v>75.197563662299999</v>
      </c>
      <c r="J2167" s="16">
        <f t="shared" si="99"/>
        <v>6.9585852491167666E-2</v>
      </c>
      <c r="K2167" s="16">
        <f>[1]!s_is(A2167,61,"FY","YTD","20251231",1,"",100000000)</f>
        <v>3.9279195443999999</v>
      </c>
      <c r="L2167" s="16">
        <f>[1]!s_is(A2167,61,"FY","YTD","20241231",1,"",100000000)</f>
        <v>1.9686890752000001</v>
      </c>
      <c r="M2167" s="16">
        <f t="shared" si="100"/>
        <v>0.99519548001807268</v>
      </c>
      <c r="N2167" s="16">
        <f>[1]!s_fa_roe(A2167,"20251231")</f>
        <v>4.1643999999999997</v>
      </c>
      <c r="O2167" s="16">
        <f>[1]!s_stmnote_rdexp(A2167,"20251231",1,10000)</f>
        <v>205510.72120299999</v>
      </c>
      <c r="P2167" s="20">
        <f t="shared" si="101"/>
        <v>0.25551421337437291</v>
      </c>
      <c r="Q2167" s="16">
        <f>[1]!s_margin_tradingbalance(A2167,"",10000)</f>
        <v>129576.8083</v>
      </c>
      <c r="R2167" s="16">
        <f>[1]!s_margin_seclendingbalance(A2167,"",10000)</f>
        <v>212.541</v>
      </c>
      <c r="S2167" s="17">
        <f>[1]!s_val_ev(A2167,"",100000000)</f>
        <v>441.44175735950006</v>
      </c>
      <c r="T2167" s="17">
        <f>[1]!share_freesharesmv(A2167,"",100000000)</f>
        <v>245.76905088020001</v>
      </c>
      <c r="U2167" s="17">
        <f>[1]!s_dq_amount_btin(A2167,E2167,100000000)</f>
        <v>10.992297580000001</v>
      </c>
      <c r="V2167" s="17">
        <f>[1]!s_dq_turn(A2167,E2167)</f>
        <v>3.816066973594554</v>
      </c>
      <c r="W2167" s="2">
        <f>[1]!s_pq_amount(A2167,"20260101","",100000000)</f>
        <v>1891.9479040799999</v>
      </c>
      <c r="X2167" s="2">
        <f>[1]!s_pq_avgamount(A2167,"20260101","",100000000)</f>
        <v>17.199526400727272</v>
      </c>
      <c r="Y2167" s="17">
        <f>[1]!s_ipo_dilutedpe(A2167)</f>
        <v>22.99</v>
      </c>
      <c r="Z2167" s="12">
        <f>[1]!s_ipo_collection_total(A2167,100000000)</f>
        <v>12.031007000000001</v>
      </c>
      <c r="AA2167" s="2">
        <f>[1]!s_val_pe_ttm(A2167,E2167)</f>
        <v>76.385398864746094</v>
      </c>
      <c r="AB2167" s="5">
        <f>[1]!s_info_zjtxornot1(A2167,"")</f>
        <v>0</v>
      </c>
      <c r="AC2167" s="22" t="str">
        <f>[1]!s_info_nature1(A2167,"")</f>
        <v>民营企业</v>
      </c>
      <c r="AD2167" s="6" t="str">
        <f>[1]!s_info_city(A2167)</f>
        <v>深圳市</v>
      </c>
      <c r="AE2167" s="6" t="str">
        <f>[1]!s_info_province(A2167)</f>
        <v>广东省</v>
      </c>
      <c r="AF2167">
        <v>114.085947</v>
      </c>
      <c r="AG2167">
        <v>22.547000000000001</v>
      </c>
    </row>
    <row r="2168" spans="1:33" x14ac:dyDescent="0.3">
      <c r="A2168" s="12" t="s">
        <v>4848</v>
      </c>
      <c r="B2168" s="12" t="s">
        <v>4849</v>
      </c>
      <c r="C2168" s="16" t="str">
        <f>[1]!s_info_mkt(A2168)</f>
        <v>主板</v>
      </c>
      <c r="D2168" s="16" t="str">
        <f>[1]!s_ipo_listeddate(A2168)</f>
        <v>2015-05-28</v>
      </c>
      <c r="E2168" s="16" t="str">
        <f>[1]!lastradeday_s("000002","")</f>
        <v>2026-06-22</v>
      </c>
      <c r="F2168" s="16" t="str">
        <f>[1]!s_info_industry_csrc2023(A2168,"",3)</f>
        <v>软件和信息技术服务业</v>
      </c>
      <c r="G2168" s="16" t="str">
        <f>[1]!s_info_industry_csrc2023(A2168,"",1)</f>
        <v>信息传输、软件和信息技术服务业</v>
      </c>
      <c r="H2168" s="16">
        <f>[1]!s_is(A2168,83,"FY","YTD","20251231",1,"",100000000)</f>
        <v>6.9262758164999996</v>
      </c>
      <c r="I2168" s="16">
        <f>[1]!s_is(A2168,83,"FY","YTD","20241231",1,"",100000000)</f>
        <v>6.9920168892999994</v>
      </c>
      <c r="J2168" s="16">
        <f t="shared" si="99"/>
        <v>-9.402304634104186E-3</v>
      </c>
      <c r="K2168" s="16">
        <f>[1]!s_is(A2168,61,"FY","YTD","20251231",1,"",100000000)</f>
        <v>-0.57156495470000002</v>
      </c>
      <c r="L2168" s="16">
        <f>[1]!s_is(A2168,61,"FY","YTD","20241231",1,"",100000000)</f>
        <v>-0.60834976870000002</v>
      </c>
      <c r="M2168" s="16">
        <f t="shared" si="100"/>
        <v>6.0466553769892142E-2</v>
      </c>
      <c r="N2168" s="16">
        <f>[1]!s_fa_roe(A2168,"20251231")</f>
        <v>-5.5117000000000003</v>
      </c>
      <c r="O2168" s="16">
        <f>[1]!s_stmnote_rdexp(A2168,"20251231",1,10000)</f>
        <v>7400.2717720000001</v>
      </c>
      <c r="P2168" s="20">
        <f t="shared" si="101"/>
        <v>0.10684344614707418</v>
      </c>
      <c r="Q2168" s="16">
        <f>[1]!s_margin_tradingbalance(A2168,"",10000)</f>
        <v>14109.263499999999</v>
      </c>
      <c r="R2168" s="16">
        <f>[1]!s_margin_seclendingbalance(A2168,"",10000)</f>
        <v>0</v>
      </c>
      <c r="S2168" s="17">
        <f>[1]!s_val_ev(A2168,"",100000000)</f>
        <v>38.810930013800004</v>
      </c>
      <c r="T2168" s="17">
        <f>[1]!share_freesharesmv(A2168,"",100000000)</f>
        <v>29.011361027300001</v>
      </c>
      <c r="U2168" s="17">
        <f>[1]!s_dq_amount_btin(A2168,E2168,100000000)</f>
        <v>0.95056982000000001</v>
      </c>
      <c r="V2168" s="17">
        <f>[1]!s_dq_turn(A2168,E2168)</f>
        <v>2.512033948048499</v>
      </c>
      <c r="W2168" s="2">
        <f>[1]!s_pq_amount(A2168,"20260101","",100000000)</f>
        <v>259.57778949999999</v>
      </c>
      <c r="X2168" s="2">
        <f>[1]!s_pq_avgamount(A2168,"20260101","",100000000)</f>
        <v>2.3597980863636363</v>
      </c>
      <c r="Y2168" s="17">
        <f>[1]!s_ipo_dilutedpe(A2168)</f>
        <v>22.99</v>
      </c>
      <c r="Z2168" s="12">
        <f>[1]!s_ipo_collection_total(A2168,100000000)</f>
        <v>2.09</v>
      </c>
      <c r="AA2168" s="2">
        <f>[1]!s_val_pe_ttm(A2168,E2168)</f>
        <v>-60.206005096435547</v>
      </c>
      <c r="AB2168" s="5">
        <f>[1]!s_info_zjtxornot1(A2168,"")</f>
        <v>0</v>
      </c>
      <c r="AC2168" s="22" t="str">
        <f>[1]!s_info_nature1(A2168,"")</f>
        <v>民营企业</v>
      </c>
      <c r="AD2168" s="6" t="str">
        <f>[1]!s_info_city(A2168)</f>
        <v>上海市</v>
      </c>
      <c r="AE2168" s="6" t="str">
        <f>[1]!s_info_province(A2168)</f>
        <v>上海</v>
      </c>
      <c r="AF2168">
        <v>121.472644</v>
      </c>
      <c r="AG2168">
        <v>31.231705999999999</v>
      </c>
    </row>
    <row r="2169" spans="1:33" x14ac:dyDescent="0.3">
      <c r="A2169" s="12" t="s">
        <v>4850</v>
      </c>
      <c r="B2169" s="12" t="s">
        <v>4851</v>
      </c>
      <c r="C2169" s="16" t="str">
        <f>[1]!s_info_mkt(A2169)</f>
        <v>创业板</v>
      </c>
      <c r="D2169" s="16" t="str">
        <f>[1]!s_ipo_listeddate(A2169)</f>
        <v>2024-01-16</v>
      </c>
      <c r="E2169" s="16" t="str">
        <f>[1]!lastradeday_s("000002","")</f>
        <v>2026-06-22</v>
      </c>
      <c r="F2169" s="16" t="str">
        <f>[1]!s_info_industry_csrc2023(A2169,"",3)</f>
        <v>计算机、通信和其他电子设备制造业</v>
      </c>
      <c r="G2169" s="16" t="str">
        <f>[1]!s_info_industry_csrc2023(A2169,"",1)</f>
        <v>制造业</v>
      </c>
      <c r="H2169" s="16">
        <f>[1]!s_is(A2169,83,"FY","YTD","20251231",1,"",100000000)</f>
        <v>3.9693749892999999</v>
      </c>
      <c r="I2169" s="16">
        <f>[1]!s_is(A2169,83,"FY","YTD","20241231",1,"",100000000)</f>
        <v>4.0200844906999995</v>
      </c>
      <c r="J2169" s="16">
        <f t="shared" si="99"/>
        <v>-1.2614038714188758E-2</v>
      </c>
      <c r="K2169" s="16">
        <f>[1]!s_is(A2169,61,"FY","YTD","20251231",1,"",100000000)</f>
        <v>-7.5606786299999992E-2</v>
      </c>
      <c r="L2169" s="16">
        <f>[1]!s_is(A2169,61,"FY","YTD","20241231",1,"",100000000)</f>
        <v>0.37898414600000002</v>
      </c>
      <c r="M2169" s="16">
        <f t="shared" si="100"/>
        <v>-1.1994985465698083</v>
      </c>
      <c r="N2169" s="16">
        <f>[1]!s_fa_roe(A2169,"20251231")</f>
        <v>-1.0317000000000001</v>
      </c>
      <c r="O2169" s="16">
        <f>[1]!s_stmnote_rdexp(A2169,"20251231",1,10000)</f>
        <v>2594.104988</v>
      </c>
      <c r="P2169" s="20">
        <f t="shared" si="101"/>
        <v>6.535298365593499E-2</v>
      </c>
      <c r="Q2169" s="16">
        <f>[1]!s_margin_tradingbalance(A2169,"",10000)</f>
        <v>5985.1898000000001</v>
      </c>
      <c r="R2169" s="16">
        <f>[1]!s_margin_seclendingbalance(A2169,"",10000)</f>
        <v>0</v>
      </c>
      <c r="S2169" s="17">
        <f>[1]!s_val_ev(A2169,"",100000000)</f>
        <v>27.770399999999999</v>
      </c>
      <c r="T2169" s="17">
        <f>[1]!share_freesharesmv(A2169,"",100000000)</f>
        <v>8.1922101450000007</v>
      </c>
      <c r="U2169" s="17">
        <f>[1]!s_dq_amount_btin(A2169,E2169,100000000)</f>
        <v>0.61063213000000005</v>
      </c>
      <c r="V2169" s="17">
        <f>[1]!s_dq_turn(A2169,E2169)</f>
        <v>7.5614281645115193</v>
      </c>
      <c r="W2169" s="2">
        <f>[1]!s_pq_amount(A2169,"20260101","",100000000)</f>
        <v>98.966164430000006</v>
      </c>
      <c r="X2169" s="2">
        <f>[1]!s_pq_avgamount(A2169,"20260101","",100000000)</f>
        <v>0.89969240390909089</v>
      </c>
      <c r="Y2169" s="17">
        <f>[1]!s_ipo_dilutedpe(A2169)</f>
        <v>30.35</v>
      </c>
      <c r="Z2169" s="12">
        <f>[1]!s_ipo_collection_total(A2169,100000000)</f>
        <v>3.8628</v>
      </c>
      <c r="AA2169" s="2">
        <f>[1]!s_val_pe_ttm(A2169,E2169)</f>
        <v>-241.42454528808594</v>
      </c>
      <c r="AB2169" s="5">
        <f>[1]!s_info_zjtxornot1(A2169,"")</f>
        <v>1</v>
      </c>
      <c r="AC2169" s="22" t="str">
        <f>[1]!s_info_nature1(A2169,"")</f>
        <v>民营企业</v>
      </c>
      <c r="AD2169" s="6" t="str">
        <f>[1]!s_info_city(A2169)</f>
        <v>余姚市</v>
      </c>
      <c r="AE2169" s="6" t="str">
        <f>[1]!s_info_province(A2169)</f>
        <v>浙江省</v>
      </c>
      <c r="AF2169">
        <v>121.152779</v>
      </c>
      <c r="AG2169">
        <v>29.996456999999999</v>
      </c>
    </row>
    <row r="2170" spans="1:33" x14ac:dyDescent="0.3">
      <c r="A2170" s="12" t="s">
        <v>4852</v>
      </c>
      <c r="B2170" s="12" t="s">
        <v>4853</v>
      </c>
      <c r="C2170" s="16" t="str">
        <f>[1]!s_info_mkt(A2170)</f>
        <v>创业板</v>
      </c>
      <c r="D2170" s="16" t="str">
        <f>[1]!s_ipo_listeddate(A2170)</f>
        <v>2020-02-13</v>
      </c>
      <c r="E2170" s="16" t="str">
        <f>[1]!lastradeday_s("000002","")</f>
        <v>2026-06-22</v>
      </c>
      <c r="F2170" s="16" t="str">
        <f>[1]!s_info_industry_csrc2023(A2170,"",3)</f>
        <v>电气机械和器材制造业</v>
      </c>
      <c r="G2170" s="16" t="str">
        <f>[1]!s_info_industry_csrc2023(A2170,"",1)</f>
        <v>制造业</v>
      </c>
      <c r="H2170" s="16">
        <f>[1]!s_is(A2170,83,"FY","YTD","20251231",1,"",100000000)</f>
        <v>15.0162537218</v>
      </c>
      <c r="I2170" s="16">
        <f>[1]!s_is(A2170,83,"FY","YTD","20241231",1,"",100000000)</f>
        <v>17.802694683800002</v>
      </c>
      <c r="J2170" s="16">
        <f t="shared" si="99"/>
        <v>-0.1565179323406356</v>
      </c>
      <c r="K2170" s="16">
        <f>[1]!s_is(A2170,61,"FY","YTD","20251231",1,"",100000000)</f>
        <v>2.2288854296</v>
      </c>
      <c r="L2170" s="16">
        <f>[1]!s_is(A2170,61,"FY","YTD","20241231",1,"",100000000)</f>
        <v>3.2275587687000002</v>
      </c>
      <c r="M2170" s="16">
        <f t="shared" si="100"/>
        <v>-0.30942065216127634</v>
      </c>
      <c r="N2170" s="16">
        <f>[1]!s_fa_roe(A2170,"20251231")</f>
        <v>9.0149000000000008</v>
      </c>
      <c r="O2170" s="16">
        <f>[1]!s_stmnote_rdexp(A2170,"20251231",1,10000)</f>
        <v>14257.760831</v>
      </c>
      <c r="P2170" s="20">
        <f t="shared" si="101"/>
        <v>9.4948854056062931E-2</v>
      </c>
      <c r="Q2170" s="16">
        <f>[1]!s_margin_tradingbalance(A2170,"",10000)</f>
        <v>18808.264999999999</v>
      </c>
      <c r="R2170" s="16">
        <f>[1]!s_margin_seclendingbalance(A2170,"",10000)</f>
        <v>279.72269999999997</v>
      </c>
      <c r="S2170" s="17">
        <f>[1]!s_val_ev(A2170,"",100000000)</f>
        <v>176.46888835200002</v>
      </c>
      <c r="T2170" s="17">
        <f>[1]!share_freesharesmv(A2170,"",100000000)</f>
        <v>59.588708294000007</v>
      </c>
      <c r="U2170" s="17">
        <f>[1]!s_dq_amount_btin(A2170,E2170,100000000)</f>
        <v>8.3222686299999999</v>
      </c>
      <c r="V2170" s="17">
        <f>[1]!s_dq_turn(A2170,E2170)</f>
        <v>9.2799643040446789</v>
      </c>
      <c r="W2170" s="2">
        <f>[1]!s_pq_amount(A2170,"20260101","",100000000)</f>
        <v>408.09288286999998</v>
      </c>
      <c r="X2170" s="2">
        <f>[1]!s_pq_avgamount(A2170,"20260101","",100000000)</f>
        <v>3.709935298818182</v>
      </c>
      <c r="Y2170" s="17">
        <f>[1]!s_ipo_dilutedpe(A2170)</f>
        <v>18.98</v>
      </c>
      <c r="Z2170" s="12">
        <f>[1]!s_ipo_collection_total(A2170,100000000)</f>
        <v>5.3317439999999996</v>
      </c>
      <c r="AA2170" s="2">
        <f>[1]!s_val_pe_ttm(A2170,E2170)</f>
        <v>84.546119689941406</v>
      </c>
      <c r="AB2170" s="5">
        <f>[1]!s_info_zjtxornot1(A2170,"")</f>
        <v>1</v>
      </c>
      <c r="AC2170" s="22" t="str">
        <f>[1]!s_info_nature1(A2170,"")</f>
        <v>民营企业</v>
      </c>
      <c r="AD2170" s="6" t="str">
        <f>[1]!s_info_city(A2170)</f>
        <v>德阳市</v>
      </c>
      <c r="AE2170" s="6" t="str">
        <f>[1]!s_info_province(A2170)</f>
        <v>四川省</v>
      </c>
      <c r="AF2170">
        <v>104.398651</v>
      </c>
      <c r="AG2170">
        <v>31.127991000000002</v>
      </c>
    </row>
    <row r="2171" spans="1:33" x14ac:dyDescent="0.3">
      <c r="A2171" s="12" t="s">
        <v>4854</v>
      </c>
      <c r="B2171" s="12" t="s">
        <v>4855</v>
      </c>
      <c r="C2171" s="16" t="str">
        <f>[1]!s_info_mkt(A2171)</f>
        <v>主板</v>
      </c>
      <c r="D2171" s="16" t="str">
        <f>[1]!s_ipo_listeddate(A2171)</f>
        <v>1997-05-15</v>
      </c>
      <c r="E2171" s="16" t="str">
        <f>[1]!lastradeday_s("000002","")</f>
        <v>2026-06-22</v>
      </c>
      <c r="F2171" s="16" t="str">
        <f>[1]!s_info_industry_csrc2023(A2171,"",3)</f>
        <v>批发业</v>
      </c>
      <c r="G2171" s="16" t="str">
        <f>[1]!s_info_industry_csrc2023(A2171,"",1)</f>
        <v>批发和零售业</v>
      </c>
      <c r="H2171" s="16">
        <f>[1]!s_is(A2171,83,"FY","YTD","20251231",1,"",100000000)</f>
        <v>353.61621734949995</v>
      </c>
      <c r="I2171" s="16">
        <f>[1]!s_is(A2171,83,"FY","YTD","20241231",1,"",100000000)</f>
        <v>341.48359638990001</v>
      </c>
      <c r="J2171" s="16">
        <f t="shared" si="99"/>
        <v>3.5529147191442512E-2</v>
      </c>
      <c r="K2171" s="16">
        <f>[1]!s_is(A2171,61,"FY","YTD","20251231",1,"",100000000)</f>
        <v>4.7322905514000002</v>
      </c>
      <c r="L2171" s="16">
        <f>[1]!s_is(A2171,61,"FY","YTD","20241231",1,"",100000000)</f>
        <v>5.3546768781000003</v>
      </c>
      <c r="M2171" s="16">
        <f t="shared" si="100"/>
        <v>-0.11623228457453466</v>
      </c>
      <c r="N2171" s="16">
        <f>[1]!s_fa_roe(A2171,"20251231")</f>
        <v>4.0007999999999999</v>
      </c>
      <c r="O2171" s="16">
        <f>[1]!s_stmnote_rdexp(A2171,"20251231",1,10000)</f>
        <v>29866.139189999998</v>
      </c>
      <c r="P2171" s="20">
        <f t="shared" si="101"/>
        <v>8.4459189722290127E-3</v>
      </c>
      <c r="Q2171" s="16">
        <f>[1]!s_margin_tradingbalance(A2171,"",10000)</f>
        <v>48226.548300000002</v>
      </c>
      <c r="R2171" s="16">
        <f>[1]!s_margin_seclendingbalance(A2171,"",10000)</f>
        <v>380.96190000000001</v>
      </c>
      <c r="S2171" s="17">
        <f>[1]!s_val_ev(A2171,"",100000000)</f>
        <v>135.52670516880002</v>
      </c>
      <c r="T2171" s="17">
        <f>[1]!share_freesharesmv(A2171,"",100000000)</f>
        <v>63.999683805600007</v>
      </c>
      <c r="U2171" s="17">
        <f>[1]!s_dq_amount_btin(A2171,E2171,100000000)</f>
        <v>1.4294234699999999</v>
      </c>
      <c r="V2171" s="17">
        <f>[1]!s_dq_turn(A2171,E2171)</f>
        <v>1.0736505922656399</v>
      </c>
      <c r="W2171" s="2">
        <f>[1]!s_pq_amount(A2171,"20260101","",100000000)</f>
        <v>248.99269358000001</v>
      </c>
      <c r="X2171" s="2">
        <f>[1]!s_pq_avgamount(A2171,"20260101","",100000000)</f>
        <v>2.2635699416363635</v>
      </c>
      <c r="Y2171" s="17">
        <f>[1]!s_ipo_dilutedpe(A2171)</f>
        <v>0</v>
      </c>
      <c r="Z2171" s="12">
        <f>[1]!s_ipo_collection_total(A2171,100000000)</f>
        <v>2.1059999999999999</v>
      </c>
      <c r="AA2171" s="2">
        <f>[1]!s_val_pe_ttm(A2171,E2171)</f>
        <v>27.712411880493164</v>
      </c>
      <c r="AB2171" s="5">
        <f>[1]!s_info_zjtxornot1(A2171,"")</f>
        <v>0</v>
      </c>
      <c r="AC2171" s="22" t="str">
        <f>[1]!s_info_nature1(A2171,"")</f>
        <v>中央国有企业</v>
      </c>
      <c r="AD2171" s="6" t="str">
        <f>[1]!s_info_city(A2171)</f>
        <v>北京市</v>
      </c>
      <c r="AE2171" s="6" t="str">
        <f>[1]!s_info_province(A2171)</f>
        <v>北京</v>
      </c>
      <c r="AF2171">
        <v>116.40528500000001</v>
      </c>
      <c r="AG2171">
        <v>39.904989</v>
      </c>
    </row>
    <row r="2172" spans="1:33" x14ac:dyDescent="0.3">
      <c r="A2172" s="12" t="s">
        <v>4856</v>
      </c>
      <c r="B2172" s="12" t="s">
        <v>4857</v>
      </c>
      <c r="C2172" s="16" t="str">
        <f>[1]!s_info_mkt(A2172)</f>
        <v>创业板</v>
      </c>
      <c r="D2172" s="16" t="str">
        <f>[1]!s_ipo_listeddate(A2172)</f>
        <v>2021-11-24</v>
      </c>
      <c r="E2172" s="16" t="str">
        <f>[1]!lastradeday_s("000002","")</f>
        <v>2026-06-22</v>
      </c>
      <c r="F2172" s="16" t="str">
        <f>[1]!s_info_industry_csrc2023(A2172,"",3)</f>
        <v>电气机械和器材制造业</v>
      </c>
      <c r="G2172" s="16" t="str">
        <f>[1]!s_info_industry_csrc2023(A2172,"",1)</f>
        <v>制造业</v>
      </c>
      <c r="H2172" s="16">
        <f>[1]!s_is(A2172,83,"FY","YTD","20251231",1,"",100000000)</f>
        <v>46.413916735600004</v>
      </c>
      <c r="I2172" s="16">
        <f>[1]!s_is(A2172,83,"FY","YTD","20241231",1,"",100000000)</f>
        <v>13.545108297000001</v>
      </c>
      <c r="J2172" s="16">
        <f t="shared" si="99"/>
        <v>2.4266183568188864</v>
      </c>
      <c r="K2172" s="16">
        <f>[1]!s_is(A2172,61,"FY","YTD","20251231",1,"",100000000)</f>
        <v>3.4691632141000004</v>
      </c>
      <c r="L2172" s="16">
        <f>[1]!s_is(A2172,61,"FY","YTD","20241231",1,"",100000000)</f>
        <v>0.66111953099999998</v>
      </c>
      <c r="M2172" s="16">
        <f t="shared" si="100"/>
        <v>4.2474069384285071</v>
      </c>
      <c r="N2172" s="16">
        <f>[1]!s_fa_roe(A2172,"20251231")</f>
        <v>6.2149000000000001</v>
      </c>
      <c r="O2172" s="16">
        <f>[1]!s_stmnote_rdexp(A2172,"20251231",1,10000)</f>
        <v>24479.403784000002</v>
      </c>
      <c r="P2172" s="20">
        <f t="shared" si="101"/>
        <v>5.2741516996827852E-2</v>
      </c>
      <c r="Q2172" s="16">
        <f>[1]!s_margin_tradingbalance(A2172,"",10000)</f>
        <v>29869.8233</v>
      </c>
      <c r="R2172" s="16">
        <f>[1]!s_margin_seclendingbalance(A2172,"",10000)</f>
        <v>179.93979999999999</v>
      </c>
      <c r="S2172" s="17">
        <f>[1]!s_val_ev(A2172,"",100000000)</f>
        <v>99.02181822899999</v>
      </c>
      <c r="T2172" s="17">
        <f>[1]!share_freesharesmv(A2172,"",100000000)</f>
        <v>39.879973806499997</v>
      </c>
      <c r="U2172" s="17">
        <f>[1]!s_dq_amount_btin(A2172,E2172,100000000)</f>
        <v>2.2086291199999999</v>
      </c>
      <c r="V2172" s="17">
        <f>[1]!s_dq_turn(A2172,E2172)</f>
        <v>4.0153427991482893</v>
      </c>
      <c r="W2172" s="2">
        <f>[1]!s_pq_amount(A2172,"20260101","",100000000)</f>
        <v>403.75719328999998</v>
      </c>
      <c r="X2172" s="2">
        <f>[1]!s_pq_avgamount(A2172,"20260101","",100000000)</f>
        <v>3.6705199389999996</v>
      </c>
      <c r="Y2172" s="17">
        <f>[1]!s_ipo_dilutedpe(A2172)</f>
        <v>21.54</v>
      </c>
      <c r="Z2172" s="12">
        <f>[1]!s_ipo_collection_total(A2172,100000000)</f>
        <v>32.967496799999999</v>
      </c>
      <c r="AA2172" s="2">
        <f>[1]!s_val_pe_ttm(A2172,E2172)</f>
        <v>33.404678344726563</v>
      </c>
      <c r="AB2172" s="5">
        <f>[1]!s_info_zjtxornot1(A2172,"")</f>
        <v>0</v>
      </c>
      <c r="AC2172" s="22" t="str">
        <f>[1]!s_info_nature1(A2172,"")</f>
        <v>民营企业</v>
      </c>
      <c r="AD2172" s="6" t="str">
        <f>[1]!s_info_city(A2172)</f>
        <v>南通市</v>
      </c>
      <c r="AE2172" s="6" t="str">
        <f>[1]!s_info_province(A2172)</f>
        <v>江苏省</v>
      </c>
      <c r="AF2172">
        <v>120.864608</v>
      </c>
      <c r="AG2172">
        <v>32.016212000000003</v>
      </c>
    </row>
    <row r="2173" spans="1:33" x14ac:dyDescent="0.3">
      <c r="A2173" s="12" t="s">
        <v>4858</v>
      </c>
      <c r="B2173" s="12" t="s">
        <v>4859</v>
      </c>
      <c r="C2173" s="16" t="str">
        <f>[1]!s_info_mkt(A2173)</f>
        <v>科创板</v>
      </c>
      <c r="D2173" s="16" t="str">
        <f>[1]!s_ipo_listeddate(A2173)</f>
        <v>2020-07-10</v>
      </c>
      <c r="E2173" s="16" t="str">
        <f>[1]!lastradeday_s("000002","")</f>
        <v>2026-06-22</v>
      </c>
      <c r="F2173" s="16" t="str">
        <f>[1]!s_info_industry_csrc2023(A2173,"",3)</f>
        <v>软件和信息技术服务业</v>
      </c>
      <c r="G2173" s="16" t="str">
        <f>[1]!s_info_industry_csrc2023(A2173,"",1)</f>
        <v>信息传输、软件和信息技术服务业</v>
      </c>
      <c r="H2173" s="16">
        <f>[1]!s_is(A2173,83,"FY","YTD","20251231",1,"",100000000)</f>
        <v>3.755646568</v>
      </c>
      <c r="I2173" s="16">
        <f>[1]!s_is(A2173,83,"FY","YTD","20241231",1,"",100000000)</f>
        <v>2.9697711807</v>
      </c>
      <c r="J2173" s="16">
        <f t="shared" si="99"/>
        <v>0.26462489514588206</v>
      </c>
      <c r="K2173" s="16">
        <f>[1]!s_is(A2173,61,"FY","YTD","20251231",1,"",100000000)</f>
        <v>-0.1225865766</v>
      </c>
      <c r="L2173" s="16">
        <f>[1]!s_is(A2173,61,"FY","YTD","20241231",1,"",100000000)</f>
        <v>-0.35093133990000003</v>
      </c>
      <c r="M2173" s="16">
        <f t="shared" si="100"/>
        <v>0.65068216296973713</v>
      </c>
      <c r="N2173" s="16">
        <f>[1]!s_fa_roe(A2173,"20251231")</f>
        <v>-1.3555999999999999</v>
      </c>
      <c r="O2173" s="16">
        <f>[1]!s_stmnote_rdexp(A2173,"20251231",1,10000)</f>
        <v>6347.7411549999997</v>
      </c>
      <c r="P2173" s="20">
        <f t="shared" si="101"/>
        <v>0.16901859746563883</v>
      </c>
      <c r="Q2173" s="16">
        <f>[1]!s_margin_tradingbalance(A2173,"",10000)</f>
        <v>5219.3112000000001</v>
      </c>
      <c r="R2173" s="16">
        <f>[1]!s_margin_seclendingbalance(A2173,"",10000)</f>
        <v>0</v>
      </c>
      <c r="S2173" s="17">
        <f>[1]!s_val_ev(A2173,"",100000000)</f>
        <v>21.6144904248</v>
      </c>
      <c r="T2173" s="17">
        <f>[1]!share_freesharesmv(A2173,"",100000000)</f>
        <v>6.6255846047999993</v>
      </c>
      <c r="U2173" s="17">
        <f>[1]!s_dq_amount_btin(A2173,E2173,100000000)</f>
        <v>0.18032641999999999</v>
      </c>
      <c r="V2173" s="17">
        <f>[1]!s_dq_turn(A2173,E2173)</f>
        <v>0.85321280712869929</v>
      </c>
      <c r="W2173" s="2">
        <f>[1]!s_pq_amount(A2173,"20260101","",100000000)</f>
        <v>27.463010359999998</v>
      </c>
      <c r="X2173" s="2">
        <f>[1]!s_pq_avgamount(A2173,"20260101","",100000000)</f>
        <v>0.24966373054545454</v>
      </c>
      <c r="Y2173" s="17">
        <f>[1]!s_ipo_dilutedpe(A2173)</f>
        <v>41.9</v>
      </c>
      <c r="Z2173" s="12">
        <f>[1]!s_ipo_collection_total(A2173,100000000)</f>
        <v>6.6704999999999997</v>
      </c>
      <c r="AA2173" s="2">
        <f>[1]!s_val_pe_ttm(A2173,E2173)</f>
        <v>-136.0179443359375</v>
      </c>
      <c r="AB2173" s="5">
        <f>[1]!s_info_zjtxornot1(A2173,"")</f>
        <v>1</v>
      </c>
      <c r="AC2173" s="22" t="str">
        <f>[1]!s_info_nature1(A2173,"")</f>
        <v>民营企业</v>
      </c>
      <c r="AD2173" s="6" t="str">
        <f>[1]!s_info_city(A2173)</f>
        <v>泰州市</v>
      </c>
      <c r="AE2173" s="6" t="str">
        <f>[1]!s_info_province(A2173)</f>
        <v>江苏省</v>
      </c>
      <c r="AF2173">
        <v>119.915176</v>
      </c>
      <c r="AG2173">
        <v>32.484881999999999</v>
      </c>
    </row>
    <row r="2174" spans="1:33" x14ac:dyDescent="0.3">
      <c r="A2174" s="12" t="s">
        <v>4860</v>
      </c>
      <c r="B2174" s="12" t="s">
        <v>4861</v>
      </c>
      <c r="C2174" s="16" t="str">
        <f>[1]!s_info_mkt(A2174)</f>
        <v>创业板</v>
      </c>
      <c r="D2174" s="16" t="str">
        <f>[1]!s_ipo_listeddate(A2174)</f>
        <v>2021-12-07</v>
      </c>
      <c r="E2174" s="16" t="str">
        <f>[1]!lastradeday_s("000002","")</f>
        <v>2026-06-22</v>
      </c>
      <c r="F2174" s="16" t="str">
        <f>[1]!s_info_industry_csrc2023(A2174,"",3)</f>
        <v>零售业</v>
      </c>
      <c r="G2174" s="16" t="str">
        <f>[1]!s_info_industry_csrc2023(A2174,"",1)</f>
        <v>批发和零售业</v>
      </c>
      <c r="H2174" s="16">
        <f>[1]!s_is(A2174,83,"FY","YTD","20251231",1,"",100000000)</f>
        <v>51.442371234500001</v>
      </c>
      <c r="I2174" s="16">
        <f>[1]!s_is(A2174,83,"FY","YTD","20241231",1,"",100000000)</f>
        <v>52.334208080200007</v>
      </c>
      <c r="J2174" s="16">
        <f t="shared" si="99"/>
        <v>-1.7041183547352068E-2</v>
      </c>
      <c r="K2174" s="16">
        <f>[1]!s_is(A2174,61,"FY","YTD","20251231",1,"",100000000)</f>
        <v>-2.4245851428999998</v>
      </c>
      <c r="L2174" s="16">
        <f>[1]!s_is(A2174,61,"FY","YTD","20241231",1,"",100000000)</f>
        <v>0.26574897240000001</v>
      </c>
      <c r="M2174" s="16">
        <f t="shared" si="100"/>
        <v>-10.123591790415517</v>
      </c>
      <c r="N2174" s="16">
        <f>[1]!s_fa_roe(A2174,"20251231")</f>
        <v>-14.9451</v>
      </c>
      <c r="O2174" s="16">
        <f>[1]!s_stmnote_rdexp(A2174,"20251231",1,10000)</f>
        <v>1184.830199</v>
      </c>
      <c r="P2174" s="20">
        <f t="shared" si="101"/>
        <v>2.3032184764558241E-3</v>
      </c>
      <c r="Q2174" s="16">
        <f>[1]!s_margin_tradingbalance(A2174,"",10000)</f>
        <v>6282.9116000000004</v>
      </c>
      <c r="R2174" s="16">
        <f>[1]!s_margin_seclendingbalance(A2174,"",10000)</f>
        <v>20.927600000000002</v>
      </c>
      <c r="S2174" s="17">
        <f>[1]!s_val_ev(A2174,"",100000000)</f>
        <v>19.225739520000001</v>
      </c>
      <c r="T2174" s="17">
        <f>[1]!share_freesharesmv(A2174,"",100000000)</f>
        <v>9.8114140800000005</v>
      </c>
      <c r="U2174" s="17">
        <f>[1]!s_dq_amount_btin(A2174,E2174,100000000)</f>
        <v>0.47171488</v>
      </c>
      <c r="V2174" s="17">
        <f>[1]!s_dq_turn(A2174,E2174)</f>
        <v>3.779491856824575</v>
      </c>
      <c r="W2174" s="2">
        <f>[1]!s_pq_amount(A2174,"20260101","",100000000)</f>
        <v>84.965685739999998</v>
      </c>
      <c r="X2174" s="2">
        <f>[1]!s_pq_avgamount(A2174,"20260101","",100000000)</f>
        <v>0.77241532490909082</v>
      </c>
      <c r="Y2174" s="17">
        <f>[1]!s_ipo_dilutedpe(A2174)</f>
        <v>40.58</v>
      </c>
      <c r="Z2174" s="12">
        <f>[1]!s_ipo_collection_total(A2174,100000000)</f>
        <v>6.3861887724999997</v>
      </c>
      <c r="AA2174" s="2">
        <f>[1]!s_val_pe_ttm(A2174,E2174)</f>
        <v>-8.0228290557861328</v>
      </c>
      <c r="AB2174" s="5">
        <f>[1]!s_info_zjtxornot1(A2174,"")</f>
        <v>0</v>
      </c>
      <c r="AC2174" s="22" t="str">
        <f>[1]!s_info_nature1(A2174,"")</f>
        <v>民营企业</v>
      </c>
      <c r="AD2174" s="6" t="str">
        <f>[1]!s_info_city(A2174)</f>
        <v>长沙市</v>
      </c>
      <c r="AE2174" s="6" t="str">
        <f>[1]!s_info_province(A2174)</f>
        <v>湖南省</v>
      </c>
      <c r="AF2174">
        <v>112.98227900000001</v>
      </c>
      <c r="AG2174">
        <v>28.194089999999999</v>
      </c>
    </row>
    <row r="2175" spans="1:33" x14ac:dyDescent="0.3">
      <c r="A2175" s="12" t="s">
        <v>4862</v>
      </c>
      <c r="B2175" s="12" t="s">
        <v>4863</v>
      </c>
      <c r="C2175" s="16" t="str">
        <f>[1]!s_info_mkt(A2175)</f>
        <v>主板</v>
      </c>
      <c r="D2175" s="16" t="str">
        <f>[1]!s_ipo_listeddate(A2175)</f>
        <v>2017-04-20</v>
      </c>
      <c r="E2175" s="16" t="str">
        <f>[1]!lastradeday_s("000002","")</f>
        <v>2026-06-22</v>
      </c>
      <c r="F2175" s="16" t="str">
        <f>[1]!s_info_industry_csrc2023(A2175,"",3)</f>
        <v>专用设备制造业</v>
      </c>
      <c r="G2175" s="16" t="str">
        <f>[1]!s_info_industry_csrc2023(A2175,"",1)</f>
        <v>制造业</v>
      </c>
      <c r="H2175" s="16">
        <f>[1]!s_is(A2175,83,"FY","YTD","20251231",1,"",100000000)</f>
        <v>23.836599232299999</v>
      </c>
      <c r="I2175" s="16">
        <f>[1]!s_is(A2175,83,"FY","YTD","20241231",1,"",100000000)</f>
        <v>18.4305287054</v>
      </c>
      <c r="J2175" s="16">
        <f t="shared" si="99"/>
        <v>0.29332151091878678</v>
      </c>
      <c r="K2175" s="16">
        <f>[1]!s_is(A2175,61,"FY","YTD","20251231",1,"",100000000)</f>
        <v>0.87794853150000007</v>
      </c>
      <c r="L2175" s="16">
        <f>[1]!s_is(A2175,61,"FY","YTD","20241231",1,"",100000000)</f>
        <v>0.64608123829999997</v>
      </c>
      <c r="M2175" s="16">
        <f t="shared" si="100"/>
        <v>0.35888256685815623</v>
      </c>
      <c r="N2175" s="16">
        <f>[1]!s_fa_roe(A2175,"20251231")</f>
        <v>2.8955000000000002</v>
      </c>
      <c r="O2175" s="16">
        <f>[1]!s_stmnote_rdexp(A2175,"20251231",1,10000)</f>
        <v>10760.783727</v>
      </c>
      <c r="P2175" s="20">
        <f t="shared" si="101"/>
        <v>4.514395540291042E-2</v>
      </c>
      <c r="Q2175" s="16">
        <f>[1]!s_margin_tradingbalance(A2175,"",10000)</f>
        <v>0</v>
      </c>
      <c r="R2175" s="16">
        <f>[1]!s_margin_seclendingbalance(A2175,"",10000)</f>
        <v>0</v>
      </c>
      <c r="S2175" s="17">
        <f>[1]!s_val_ev(A2175,"",100000000)</f>
        <v>39.207921027200001</v>
      </c>
      <c r="T2175" s="17">
        <f>[1]!share_freesharesmv(A2175,"",100000000)</f>
        <v>18.170982307200003</v>
      </c>
      <c r="U2175" s="17">
        <f>[1]!s_dq_amount_btin(A2175,E2175,100000000)</f>
        <v>0.32769110999999995</v>
      </c>
      <c r="V2175" s="17">
        <f>[1]!s_dq_turn(A2175,E2175)</f>
        <v>0.84807673778296755</v>
      </c>
      <c r="W2175" s="2">
        <f>[1]!s_pq_amount(A2175,"20260101","",100000000)</f>
        <v>82.707192000000006</v>
      </c>
      <c r="X2175" s="2">
        <f>[1]!s_pq_avgamount(A2175,"20260101","",100000000)</f>
        <v>0.75188356363636355</v>
      </c>
      <c r="Y2175" s="17">
        <f>[1]!s_ipo_dilutedpe(A2175)</f>
        <v>22.98</v>
      </c>
      <c r="Z2175" s="12">
        <f>[1]!s_ipo_collection_total(A2175,100000000)</f>
        <v>5.3975600000000004</v>
      </c>
      <c r="AA2175" s="2">
        <f>[1]!s_val_pe_ttm(A2175,E2175)</f>
        <v>66.629325866699219</v>
      </c>
      <c r="AB2175" s="5">
        <f>[1]!s_info_zjtxornot1(A2175,"")</f>
        <v>1</v>
      </c>
      <c r="AC2175" s="22" t="str">
        <f>[1]!s_info_nature1(A2175,"")</f>
        <v>民营企业</v>
      </c>
      <c r="AD2175" s="6" t="str">
        <f>[1]!s_info_city(A2175)</f>
        <v>余姚市</v>
      </c>
      <c r="AE2175" s="6" t="str">
        <f>[1]!s_info_province(A2175)</f>
        <v>浙江省</v>
      </c>
      <c r="AF2175">
        <v>121.152779</v>
      </c>
      <c r="AG2175">
        <v>29.996456999999999</v>
      </c>
    </row>
    <row r="2176" spans="1:33" x14ac:dyDescent="0.3">
      <c r="A2176" s="12" t="s">
        <v>4864</v>
      </c>
      <c r="B2176" s="12" t="s">
        <v>4865</v>
      </c>
      <c r="C2176" s="16" t="str">
        <f>[1]!s_info_mkt(A2176)</f>
        <v>主板</v>
      </c>
      <c r="D2176" s="16" t="str">
        <f>[1]!s_ipo_listeddate(A2176)</f>
        <v>2008-07-23</v>
      </c>
      <c r="E2176" s="16" t="str">
        <f>[1]!lastradeday_s("000002","")</f>
        <v>2026-06-22</v>
      </c>
      <c r="F2176" s="16" t="str">
        <f>[1]!s_info_industry_csrc2023(A2176,"",3)</f>
        <v>医药制造业</v>
      </c>
      <c r="G2176" s="16" t="str">
        <f>[1]!s_info_industry_csrc2023(A2176,"",1)</f>
        <v>制造业</v>
      </c>
      <c r="H2176" s="16">
        <f>[1]!s_is(A2176,83,"FY","YTD","20251231",1,"",100000000)</f>
        <v>59.1118887218</v>
      </c>
      <c r="I2176" s="16">
        <f>[1]!s_is(A2176,83,"FY","YTD","20241231",1,"",100000000)</f>
        <v>56.976330445900004</v>
      </c>
      <c r="J2176" s="16">
        <f t="shared" si="99"/>
        <v>3.7481499057362866E-2</v>
      </c>
      <c r="K2176" s="16">
        <f>[1]!s_is(A2176,61,"FY","YTD","20251231",1,"",100000000)</f>
        <v>10.573343535099999</v>
      </c>
      <c r="L2176" s="16">
        <f>[1]!s_is(A2176,61,"FY","YTD","20241231",1,"",100000000)</f>
        <v>11.435644274400001</v>
      </c>
      <c r="M2176" s="16">
        <f t="shared" si="100"/>
        <v>-7.5404648711429476E-2</v>
      </c>
      <c r="N2176" s="16">
        <f>[1]!s_fa_roe(A2176,"20251231")</f>
        <v>13.7697</v>
      </c>
      <c r="O2176" s="16">
        <f>[1]!s_stmnote_rdexp(A2176,"20251231",1,10000)</f>
        <v>86912.985605999987</v>
      </c>
      <c r="P2176" s="20">
        <f t="shared" si="101"/>
        <v>0.14703131211902415</v>
      </c>
      <c r="Q2176" s="16">
        <f>[1]!s_margin_tradingbalance(A2176,"",10000)</f>
        <v>74586.115900000004</v>
      </c>
      <c r="R2176" s="16">
        <f>[1]!s_margin_seclendingbalance(A2176,"",10000)</f>
        <v>770.58870000000002</v>
      </c>
      <c r="S2176" s="17">
        <f>[1]!s_val_ev(A2176,"",100000000)</f>
        <v>189.64735504610002</v>
      </c>
      <c r="T2176" s="17">
        <f>[1]!share_freesharesmv(A2176,"",100000000)</f>
        <v>97.401006331500014</v>
      </c>
      <c r="U2176" s="17">
        <f>[1]!s_dq_amount_btin(A2176,E2176,100000000)</f>
        <v>2.1527410200000001</v>
      </c>
      <c r="V2176" s="17">
        <f>[1]!s_dq_turn(A2176,E2176)</f>
        <v>1.3263989918806434</v>
      </c>
      <c r="W2176" s="2">
        <f>[1]!s_pq_amount(A2176,"20260101","",100000000)</f>
        <v>231.34785776999999</v>
      </c>
      <c r="X2176" s="2">
        <f>[1]!s_pq_avgamount(A2176,"20260101","",100000000)</f>
        <v>2.1031623433636364</v>
      </c>
      <c r="Y2176" s="17">
        <f>[1]!s_ipo_dilutedpe(A2176)</f>
        <v>29.89</v>
      </c>
      <c r="Z2176" s="12">
        <f>[1]!s_ipo_collection_total(A2176,100000000)</f>
        <v>1.704</v>
      </c>
      <c r="AA2176" s="2">
        <f>[1]!s_val_pe_ttm(A2176,E2176)</f>
        <v>17.657341003417969</v>
      </c>
      <c r="AB2176" s="5">
        <f>[1]!s_info_zjtxornot1(A2176,"")</f>
        <v>0</v>
      </c>
      <c r="AC2176" s="22" t="str">
        <f>[1]!s_info_nature1(A2176,"")</f>
        <v>民营企业</v>
      </c>
      <c r="AD2176" s="6" t="str">
        <f>[1]!s_info_city(A2176)</f>
        <v>徐州市</v>
      </c>
      <c r="AE2176" s="6" t="str">
        <f>[1]!s_info_province(A2176)</f>
        <v>江苏省</v>
      </c>
      <c r="AF2176">
        <v>117.184811</v>
      </c>
      <c r="AG2176">
        <v>34.261792</v>
      </c>
    </row>
    <row r="2177" spans="1:33" x14ac:dyDescent="0.3">
      <c r="A2177" s="12" t="s">
        <v>4866</v>
      </c>
      <c r="B2177" s="12" t="s">
        <v>4867</v>
      </c>
      <c r="C2177" s="16" t="str">
        <f>[1]!s_info_mkt(A2177)</f>
        <v>主板</v>
      </c>
      <c r="D2177" s="16" t="str">
        <f>[1]!s_ipo_listeddate(A2177)</f>
        <v>2023-02-16</v>
      </c>
      <c r="E2177" s="16" t="str">
        <f>[1]!lastradeday_s("000002","")</f>
        <v>2026-06-22</v>
      </c>
      <c r="F2177" s="16" t="str">
        <f>[1]!s_info_industry_csrc2023(A2177,"",3)</f>
        <v>纺织业</v>
      </c>
      <c r="G2177" s="16" t="str">
        <f>[1]!s_info_industry_csrc2023(A2177,"",1)</f>
        <v>制造业</v>
      </c>
      <c r="H2177" s="16">
        <f>[1]!s_is(A2177,83,"FY","YTD","20251231",1,"",100000000)</f>
        <v>8.4906916236000001</v>
      </c>
      <c r="I2177" s="16">
        <f>[1]!s_is(A2177,83,"FY","YTD","20241231",1,"",100000000)</f>
        <v>8.3063227491999996</v>
      </c>
      <c r="J2177" s="16">
        <f t="shared" si="99"/>
        <v>2.2196208835944642E-2</v>
      </c>
      <c r="K2177" s="16">
        <f>[1]!s_is(A2177,61,"FY","YTD","20251231",1,"",100000000)</f>
        <v>1.0921421993</v>
      </c>
      <c r="L2177" s="16">
        <f>[1]!s_is(A2177,61,"FY","YTD","20241231",1,"",100000000)</f>
        <v>1.4377338385</v>
      </c>
      <c r="M2177" s="16">
        <f t="shared" si="100"/>
        <v>-0.24037247364265887</v>
      </c>
      <c r="N2177" s="16">
        <f>[1]!s_fa_roe(A2177,"20251231")</f>
        <v>7.8209999999999997</v>
      </c>
      <c r="O2177" s="16">
        <f>[1]!s_stmnote_rdexp(A2177,"20251231",1,10000)</f>
        <v>2635.5518309999998</v>
      </c>
      <c r="P2177" s="20">
        <f t="shared" si="101"/>
        <v>3.104048466057165E-2</v>
      </c>
      <c r="Q2177" s="16">
        <f>[1]!s_margin_tradingbalance(A2177,"",10000)</f>
        <v>0</v>
      </c>
      <c r="R2177" s="16">
        <f>[1]!s_margin_seclendingbalance(A2177,"",10000)</f>
        <v>0</v>
      </c>
      <c r="S2177" s="17">
        <f>[1]!s_val_ev(A2177,"",100000000)</f>
        <v>25.072759099999999</v>
      </c>
      <c r="T2177" s="17">
        <f>[1]!share_freesharesmv(A2177,"",100000000)</f>
        <v>6.2610999999999999</v>
      </c>
      <c r="U2177" s="17">
        <f>[1]!s_dq_amount_btin(A2177,E2177,100000000)</f>
        <v>0.22176835</v>
      </c>
      <c r="V2177" s="17">
        <f>[1]!s_dq_turn(A2177,E2177)</f>
        <v>0.9119454451878537</v>
      </c>
      <c r="W2177" s="2">
        <f>[1]!s_pq_amount(A2177,"20260101","",100000000)</f>
        <v>34.85694969</v>
      </c>
      <c r="X2177" s="2">
        <f>[1]!s_pq_avgamount(A2177,"20260101","",100000000)</f>
        <v>0.3168813608181818</v>
      </c>
      <c r="Y2177" s="17">
        <f>[1]!s_ipo_dilutedpe(A2177)</f>
        <v>21.61</v>
      </c>
      <c r="Z2177" s="12">
        <f>[1]!s_ipo_collection_total(A2177,100000000)</f>
        <v>5.1992000000000003</v>
      </c>
      <c r="AA2177" s="2">
        <f>[1]!s_val_pe_ttm(A2177,E2177)</f>
        <v>22.436786651611328</v>
      </c>
      <c r="AB2177" s="5">
        <f>[1]!s_info_zjtxornot1(A2177,"")</f>
        <v>0</v>
      </c>
      <c r="AC2177" s="22" t="str">
        <f>[1]!s_info_nature1(A2177,"")</f>
        <v>民营企业</v>
      </c>
      <c r="AD2177" s="6" t="str">
        <f>[1]!s_info_city(A2177)</f>
        <v>扬州市</v>
      </c>
      <c r="AE2177" s="6" t="str">
        <f>[1]!s_info_province(A2177)</f>
        <v>江苏省</v>
      </c>
      <c r="AF2177">
        <v>119.421003</v>
      </c>
      <c r="AG2177">
        <v>32.393158999999997</v>
      </c>
    </row>
    <row r="2178" spans="1:33" x14ac:dyDescent="0.3">
      <c r="A2178" s="12" t="s">
        <v>4868</v>
      </c>
      <c r="B2178" s="12" t="s">
        <v>4869</v>
      </c>
      <c r="C2178" s="16" t="str">
        <f>[1]!s_info_mkt(A2178)</f>
        <v>科创板</v>
      </c>
      <c r="D2178" s="16" t="str">
        <f>[1]!s_ipo_listeddate(A2178)</f>
        <v>2020-08-28</v>
      </c>
      <c r="E2178" s="16" t="str">
        <f>[1]!lastradeday_s("000002","")</f>
        <v>2026-06-22</v>
      </c>
      <c r="F2178" s="16" t="str">
        <f>[1]!s_info_industry_csrc2023(A2178,"",3)</f>
        <v>专用设备制造业</v>
      </c>
      <c r="G2178" s="16" t="str">
        <f>[1]!s_info_industry_csrc2023(A2178,"",1)</f>
        <v>制造业</v>
      </c>
      <c r="H2178" s="16">
        <f>[1]!s_is(A2178,83,"FY","YTD","20251231",1,"",100000000)</f>
        <v>4.3315730437999997</v>
      </c>
      <c r="I2178" s="16">
        <f>[1]!s_is(A2178,83,"FY","YTD","20241231",1,"",100000000)</f>
        <v>3.8755343541000005</v>
      </c>
      <c r="J2178" s="16">
        <f t="shared" si="99"/>
        <v>0.1176711771932939</v>
      </c>
      <c r="K2178" s="16">
        <f>[1]!s_is(A2178,61,"FY","YTD","20251231",1,"",100000000)</f>
        <v>0.35166862909999996</v>
      </c>
      <c r="L2178" s="16">
        <f>[1]!s_is(A2178,61,"FY","YTD","20241231",1,"",100000000)</f>
        <v>0.16000686659999999</v>
      </c>
      <c r="M2178" s="16">
        <f t="shared" si="100"/>
        <v>1.197834609055459</v>
      </c>
      <c r="N2178" s="16">
        <f>[1]!s_fa_roe(A2178,"20251231")</f>
        <v>7.4177999999999997</v>
      </c>
      <c r="O2178" s="16">
        <f>[1]!s_stmnote_rdexp(A2178,"20251231",1,10000)</f>
        <v>2910.5634170000003</v>
      </c>
      <c r="P2178" s="20">
        <f t="shared" si="101"/>
        <v>6.7194143734134584E-2</v>
      </c>
      <c r="Q2178" s="16">
        <f>[1]!s_margin_tradingbalance(A2178,"",10000)</f>
        <v>11000.9961</v>
      </c>
      <c r="R2178" s="16">
        <f>[1]!s_margin_seclendingbalance(A2178,"",10000)</f>
        <v>0</v>
      </c>
      <c r="S2178" s="17">
        <f>[1]!s_val_ev(A2178,"",100000000)</f>
        <v>35.995942382400003</v>
      </c>
      <c r="T2178" s="17">
        <f>[1]!share_freesharesmv(A2178,"",100000000)</f>
        <v>14.9794348272</v>
      </c>
      <c r="U2178" s="17">
        <f>[1]!s_dq_amount_btin(A2178,E2178,100000000)</f>
        <v>1.0064312200000001</v>
      </c>
      <c r="V2178" s="17">
        <f>[1]!s_dq_turn(A2178,E2178)</f>
        <v>2.7684915211089307</v>
      </c>
      <c r="W2178" s="2">
        <f>[1]!s_pq_amount(A2178,"20260101","",100000000)</f>
        <v>78.022959229999998</v>
      </c>
      <c r="X2178" s="2">
        <f>[1]!s_pq_avgamount(A2178,"20260101","",100000000)</f>
        <v>0.70929962936363633</v>
      </c>
      <c r="Y2178" s="17">
        <f>[1]!s_ipo_dilutedpe(A2178)</f>
        <v>34.75</v>
      </c>
      <c r="Z2178" s="12">
        <f>[1]!s_ipo_collection_total(A2178,100000000)</f>
        <v>3.4764729999999999</v>
      </c>
      <c r="AA2178" s="2">
        <f>[1]!s_val_pe_ttm(A2178,E2178)</f>
        <v>85.565109252929688</v>
      </c>
      <c r="AB2178" s="5">
        <f>[1]!s_info_zjtxornot1(A2178,"")</f>
        <v>1</v>
      </c>
      <c r="AC2178" s="22" t="str">
        <f>[1]!s_info_nature1(A2178,"")</f>
        <v>民营企业</v>
      </c>
      <c r="AD2178" s="6" t="str">
        <f>[1]!s_info_city(A2178)</f>
        <v>宁波市</v>
      </c>
      <c r="AE2178" s="6" t="str">
        <f>[1]!s_info_province(A2178)</f>
        <v>浙江省</v>
      </c>
      <c r="AF2178">
        <v>121.549792</v>
      </c>
      <c r="AG2178">
        <v>29.868387999999999</v>
      </c>
    </row>
    <row r="2179" spans="1:33" x14ac:dyDescent="0.3">
      <c r="A2179" s="12" t="s">
        <v>4870</v>
      </c>
      <c r="B2179" s="12" t="s">
        <v>4871</v>
      </c>
      <c r="C2179" s="16" t="str">
        <f>[1]!s_info_mkt(A2179)</f>
        <v>科创板</v>
      </c>
      <c r="D2179" s="16" t="str">
        <f>[1]!s_ipo_listeddate(A2179)</f>
        <v>2019-09-30</v>
      </c>
      <c r="E2179" s="16" t="str">
        <f>[1]!lastradeday_s("000002","")</f>
        <v>2026-06-22</v>
      </c>
      <c r="F2179" s="16" t="str">
        <f>[1]!s_info_industry_csrc2023(A2179,"",3)</f>
        <v>软件和信息技术服务业</v>
      </c>
      <c r="G2179" s="16" t="str">
        <f>[1]!s_info_industry_csrc2023(A2179,"",1)</f>
        <v>信息传输、软件和信息技术服务业</v>
      </c>
      <c r="H2179" s="16">
        <f>[1]!s_is(A2179,83,"FY","YTD","20251231",1,"",100000000)</f>
        <v>9.1140533474000005</v>
      </c>
      <c r="I2179" s="16">
        <f>[1]!s_is(A2179,83,"FY","YTD","20241231",1,"",100000000)</f>
        <v>9.9658951905999995</v>
      </c>
      <c r="J2179" s="16">
        <f t="shared" ref="J2179:J2242" si="102">H2179/I2179-1</f>
        <v>-8.5475697557352515E-2</v>
      </c>
      <c r="K2179" s="16">
        <f>[1]!s_is(A2179,61,"FY","YTD","20251231",1,"",100000000)</f>
        <v>-1.935429565</v>
      </c>
      <c r="L2179" s="16">
        <f>[1]!s_is(A2179,61,"FY","YTD","20241231",1,"",100000000)</f>
        <v>-1.372082011</v>
      </c>
      <c r="M2179" s="16">
        <f t="shared" ref="M2179:M2242" si="103">(K2179-L2179)/ABS(L2179)</f>
        <v>-0.41057863122148308</v>
      </c>
      <c r="N2179" s="16">
        <f>[1]!s_fa_roe(A2179,"20251231")</f>
        <v>-23.404599999999999</v>
      </c>
      <c r="O2179" s="16">
        <f>[1]!s_stmnote_rdexp(A2179,"20251231",1,10000)</f>
        <v>34049.041304000006</v>
      </c>
      <c r="P2179" s="20">
        <f t="shared" ref="P2179:P2242" si="104">O2179/H2179/10000</f>
        <v>0.37358834764461085</v>
      </c>
      <c r="Q2179" s="16">
        <f>[1]!s_margin_tradingbalance(A2179,"",10000)</f>
        <v>7846.1450999999997</v>
      </c>
      <c r="R2179" s="16">
        <f>[1]!s_margin_seclendingbalance(A2179,"",10000)</f>
        <v>0</v>
      </c>
      <c r="S2179" s="17">
        <f>[1]!s_val_ev(A2179,"",100000000)</f>
        <v>30.8383570148</v>
      </c>
      <c r="T2179" s="17">
        <f>[1]!share_freesharesmv(A2179,"",100000000)</f>
        <v>17.957525542300001</v>
      </c>
      <c r="U2179" s="17">
        <f>[1]!s_dq_amount_btin(A2179,E2179,100000000)</f>
        <v>0.86345875999999999</v>
      </c>
      <c r="V2179" s="17">
        <f>[1]!s_dq_turn(A2179,E2179)</f>
        <v>2.8631720518581796</v>
      </c>
      <c r="W2179" s="2">
        <f>[1]!s_pq_amount(A2179,"20260101","",100000000)</f>
        <v>59.205740390000003</v>
      </c>
      <c r="X2179" s="2">
        <f>[1]!s_pq_avgamount(A2179,"20260101","",100000000)</f>
        <v>0.53823400354545448</v>
      </c>
      <c r="Y2179" s="17">
        <f>[1]!s_ipo_dilutedpe(A2179)</f>
        <v>55.08</v>
      </c>
      <c r="Z2179" s="12">
        <f>[1]!s_ipo_collection_total(A2179,100000000)</f>
        <v>9.4887935999999993</v>
      </c>
      <c r="AA2179" s="2">
        <f>[1]!s_val_pe_ttm(A2179,E2179)</f>
        <v>-20.074434280395508</v>
      </c>
      <c r="AB2179" s="5">
        <f>[1]!s_info_zjtxornot1(A2179,"")</f>
        <v>0</v>
      </c>
      <c r="AC2179" s="22" t="str">
        <f>[1]!s_info_nature1(A2179,"")</f>
        <v>公众企业</v>
      </c>
      <c r="AD2179" s="6" t="str">
        <f>[1]!s_info_city(A2179)</f>
        <v>苏州市</v>
      </c>
      <c r="AE2179" s="6" t="str">
        <f>[1]!s_info_province(A2179)</f>
        <v>江苏省</v>
      </c>
      <c r="AF2179">
        <v>120.619585</v>
      </c>
      <c r="AG2179">
        <v>31.299378999999998</v>
      </c>
    </row>
    <row r="2180" spans="1:33" x14ac:dyDescent="0.3">
      <c r="A2180" s="12" t="s">
        <v>4872</v>
      </c>
      <c r="B2180" s="12" t="s">
        <v>4873</v>
      </c>
      <c r="C2180" s="16" t="str">
        <f>[1]!s_info_mkt(A2180)</f>
        <v>主板</v>
      </c>
      <c r="D2180" s="16" t="str">
        <f>[1]!s_ipo_listeddate(A2180)</f>
        <v>2015-02-17</v>
      </c>
      <c r="E2180" s="16" t="str">
        <f>[1]!lastradeday_s("000002","")</f>
        <v>2026-06-22</v>
      </c>
      <c r="F2180" s="16" t="str">
        <f>[1]!s_info_industry_csrc2023(A2180,"",3)</f>
        <v>专用设备制造业</v>
      </c>
      <c r="G2180" s="16" t="str">
        <f>[1]!s_info_industry_csrc2023(A2180,"",1)</f>
        <v>制造业</v>
      </c>
      <c r="H2180" s="16">
        <f>[1]!s_is(A2180,83,"FY","YTD","20251231",1,"",100000000)</f>
        <v>6.8596295011999997</v>
      </c>
      <c r="I2180" s="16">
        <f>[1]!s_is(A2180,83,"FY","YTD","20241231",1,"",100000000)</f>
        <v>7.7572878382000008</v>
      </c>
      <c r="J2180" s="16">
        <f t="shared" si="102"/>
        <v>-0.11571806483440916</v>
      </c>
      <c r="K2180" s="16">
        <f>[1]!s_is(A2180,61,"FY","YTD","20251231",1,"",100000000)</f>
        <v>-2.455825473</v>
      </c>
      <c r="L2180" s="16">
        <f>[1]!s_is(A2180,61,"FY","YTD","20241231",1,"",100000000)</f>
        <v>-0.59711716500000001</v>
      </c>
      <c r="M2180" s="16">
        <f t="shared" si="103"/>
        <v>-3.1128033440472271</v>
      </c>
      <c r="N2180" s="16">
        <f>[1]!s_fa_roe(A2180,"20251231")</f>
        <v>-18.189599999999999</v>
      </c>
      <c r="O2180" s="16">
        <f>[1]!s_stmnote_rdexp(A2180,"20251231",1,10000)</f>
        <v>4792.1341840000005</v>
      </c>
      <c r="P2180" s="20">
        <f t="shared" si="104"/>
        <v>6.9859956476682611E-2</v>
      </c>
      <c r="Q2180" s="16">
        <f>[1]!s_margin_tradingbalance(A2180,"",10000)</f>
        <v>9826.2721999999994</v>
      </c>
      <c r="R2180" s="16">
        <f>[1]!s_margin_seclendingbalance(A2180,"",10000)</f>
        <v>7.9799999999999996E-2</v>
      </c>
      <c r="S2180" s="17">
        <f>[1]!s_val_ev(A2180,"",100000000)</f>
        <v>41.429649523499997</v>
      </c>
      <c r="T2180" s="17">
        <f>[1]!share_freesharesmv(A2180,"",100000000)</f>
        <v>25.955975617499998</v>
      </c>
      <c r="U2180" s="17">
        <f>[1]!s_dq_amount_btin(A2180,E2180,100000000)</f>
        <v>1.4626469200000001</v>
      </c>
      <c r="V2180" s="17">
        <f>[1]!s_dq_turn(A2180,E2180)</f>
        <v>3.602886713181876</v>
      </c>
      <c r="W2180" s="2">
        <f>[1]!s_pq_amount(A2180,"20260101","",100000000)</f>
        <v>210.43835680000001</v>
      </c>
      <c r="X2180" s="2">
        <f>[1]!s_pq_avgamount(A2180,"20260101","",100000000)</f>
        <v>1.913075970909091</v>
      </c>
      <c r="Y2180" s="17">
        <f>[1]!s_ipo_dilutedpe(A2180)</f>
        <v>16.690000000000001</v>
      </c>
      <c r="Z2180" s="12">
        <f>[1]!s_ipo_collection_total(A2180,100000000)</f>
        <v>2.944</v>
      </c>
      <c r="AA2180" s="2">
        <f>[1]!s_val_pe_ttm(A2180,E2180)</f>
        <v>-16.066255569458008</v>
      </c>
      <c r="AB2180" s="5">
        <f>[1]!s_info_zjtxornot1(A2180,"")</f>
        <v>0</v>
      </c>
      <c r="AC2180" s="22" t="str">
        <f>[1]!s_info_nature1(A2180,"")</f>
        <v>民营企业</v>
      </c>
      <c r="AD2180" s="6" t="str">
        <f>[1]!s_info_city(A2180)</f>
        <v>台州市</v>
      </c>
      <c r="AE2180" s="6" t="str">
        <f>[1]!s_info_province(A2180)</f>
        <v>浙江省</v>
      </c>
      <c r="AF2180">
        <v>121.42859900000001</v>
      </c>
      <c r="AG2180">
        <v>28.661377999999999</v>
      </c>
    </row>
    <row r="2181" spans="1:33" x14ac:dyDescent="0.3">
      <c r="A2181" s="12" t="s">
        <v>143</v>
      </c>
      <c r="B2181" s="12" t="s">
        <v>144</v>
      </c>
      <c r="C2181" s="16" t="str">
        <f>[1]!s_info_mkt(A2181)</f>
        <v>北证</v>
      </c>
      <c r="D2181" s="16" t="str">
        <f>[1]!s_ipo_listeddate(A2181)</f>
        <v>2023-11-08</v>
      </c>
      <c r="E2181" s="16" t="str">
        <f>[1]!lastradeday_s("000002","")</f>
        <v>2026-06-22</v>
      </c>
      <c r="F2181" s="16" t="str">
        <f>[1]!s_info_industry_csrc2023(A2181,"",3)</f>
        <v>通用设备制造业</v>
      </c>
      <c r="G2181" s="16" t="str">
        <f>[1]!s_info_industry_csrc2023(A2181,"",1)</f>
        <v>制造业</v>
      </c>
      <c r="H2181" s="16">
        <f>[1]!s_is(A2181,83,"FY","YTD","20251231",1,"",100000000)</f>
        <v>4.3774884973999999</v>
      </c>
      <c r="I2181" s="16">
        <f>[1]!s_is(A2181,83,"FY","YTD","20241231",1,"",100000000)</f>
        <v>4.2421884583999994</v>
      </c>
      <c r="J2181" s="16">
        <f t="shared" si="102"/>
        <v>3.1893924639790905E-2</v>
      </c>
      <c r="K2181" s="16">
        <f>[1]!s_is(A2181,61,"FY","YTD","20251231",1,"",100000000)</f>
        <v>0.2891776674</v>
      </c>
      <c r="L2181" s="16">
        <f>[1]!s_is(A2181,61,"FY","YTD","20241231",1,"",100000000)</f>
        <v>0.24795539620000001</v>
      </c>
      <c r="M2181" s="16">
        <f t="shared" si="103"/>
        <v>0.16624873598939643</v>
      </c>
      <c r="N2181" s="16">
        <f>[1]!s_fa_roe(A2181,"20251231")</f>
        <v>4.7320000000000002</v>
      </c>
      <c r="O2181" s="16">
        <f>[1]!s_stmnote_rdexp(A2181,"20251231",1,10000)</f>
        <v>843.33404199999995</v>
      </c>
      <c r="P2181" s="20">
        <f t="shared" si="104"/>
        <v>1.9265248612324086E-2</v>
      </c>
      <c r="Q2181" s="16">
        <f>[1]!s_margin_tradingbalance(A2181,"",10000)</f>
        <v>1665.3376000000001</v>
      </c>
      <c r="R2181" s="16">
        <f>[1]!s_margin_seclendingbalance(A2181,"",10000)</f>
        <v>0</v>
      </c>
      <c r="S2181" s="17">
        <f>[1]!s_val_ev(A2181,"",100000000)</f>
        <v>11.793952000000001</v>
      </c>
      <c r="T2181" s="17">
        <f>[1]!share_freesharesmv(A2181,"",100000000)</f>
        <v>5.1834198512</v>
      </c>
      <c r="U2181" s="17">
        <f>[1]!s_dq_amount_btin(A2181,E2181,100000000)</f>
        <v>0.18832049000000001</v>
      </c>
      <c r="V2181" s="17">
        <f>[1]!s_dq_turn(A2181,E2181)</f>
        <v>2.1501651076501878</v>
      </c>
      <c r="W2181" s="2">
        <f>[1]!s_pq_amount(A2181,"20260101","",100000000)</f>
        <v>37.32468634</v>
      </c>
      <c r="X2181" s="2">
        <f>[1]!s_pq_avgamount(A2181,"20260101","",100000000)</f>
        <v>0.33931533036363637</v>
      </c>
      <c r="Y2181" s="17">
        <f>[1]!s_ipo_dilutedpe(A2181)</f>
        <v>16.329999999999998</v>
      </c>
      <c r="Z2181" s="12">
        <f>[1]!s_ipo_collection_total(A2181,100000000)</f>
        <v>1.38</v>
      </c>
      <c r="AA2181" s="2">
        <f>[1]!s_val_pe_ttm(A2181,E2181)</f>
        <v>54.428962707519531</v>
      </c>
      <c r="AB2181" s="5">
        <f>[1]!s_info_zjtxornot1(A2181,"")</f>
        <v>1</v>
      </c>
      <c r="AC2181" s="22" t="str">
        <f>[1]!s_info_nature1(A2181,"")</f>
        <v>民营企业</v>
      </c>
      <c r="AD2181" s="6" t="str">
        <f>[1]!s_info_city(A2181)</f>
        <v>重庆市</v>
      </c>
      <c r="AE2181" s="6" t="str">
        <f>[1]!s_info_province(A2181)</f>
        <v>重庆</v>
      </c>
      <c r="AF2181">
        <v>106.50496200000001</v>
      </c>
      <c r="AG2181">
        <v>29.533155000000001</v>
      </c>
    </row>
    <row r="2182" spans="1:33" x14ac:dyDescent="0.3">
      <c r="A2182" s="12" t="s">
        <v>4874</v>
      </c>
      <c r="B2182" s="12" t="s">
        <v>4875</v>
      </c>
      <c r="C2182" s="16" t="str">
        <f>[1]!s_info_mkt(A2182)</f>
        <v>主板</v>
      </c>
      <c r="D2182" s="16" t="str">
        <f>[1]!s_ipo_listeddate(A2182)</f>
        <v>1994-09-07</v>
      </c>
      <c r="E2182" s="16" t="str">
        <f>[1]!lastradeday_s("000002","")</f>
        <v>2026-06-22</v>
      </c>
      <c r="F2182" s="16" t="str">
        <f>[1]!s_info_industry_csrc2023(A2182,"",3)</f>
        <v>计算机、通信和其他电子设备制造业</v>
      </c>
      <c r="G2182" s="16" t="str">
        <f>[1]!s_info_industry_csrc2023(A2182,"",1)</f>
        <v>制造业</v>
      </c>
      <c r="H2182" s="16">
        <f>[1]!s_is(A2182,83,"FY","YTD","20251231",1,"",100000000)</f>
        <v>5.0546831742</v>
      </c>
      <c r="I2182" s="16">
        <f>[1]!s_is(A2182,83,"FY","YTD","20241231",1,"",100000000)</f>
        <v>3.9628861251999998</v>
      </c>
      <c r="J2182" s="16">
        <f t="shared" si="102"/>
        <v>0.27550553170257919</v>
      </c>
      <c r="K2182" s="16">
        <f>[1]!s_is(A2182,61,"FY","YTD","20251231",1,"",100000000)</f>
        <v>0.7575788738</v>
      </c>
      <c r="L2182" s="16">
        <f>[1]!s_is(A2182,61,"FY","YTD","20241231",1,"",100000000)</f>
        <v>0.20514596039999999</v>
      </c>
      <c r="M2182" s="16">
        <f t="shared" si="103"/>
        <v>2.6928773655735121</v>
      </c>
      <c r="N2182" s="16">
        <f>[1]!s_fa_roe(A2182,"20251231")</f>
        <v>4.6458000000000004</v>
      </c>
      <c r="O2182" s="16">
        <f>[1]!s_stmnote_rdexp(A2182,"20251231",1,10000)</f>
        <v>10651.149384999999</v>
      </c>
      <c r="P2182" s="20">
        <f t="shared" si="104"/>
        <v>0.21071843709938845</v>
      </c>
      <c r="Q2182" s="16">
        <f>[1]!s_margin_tradingbalance(A2182,"",10000)</f>
        <v>0</v>
      </c>
      <c r="R2182" s="16">
        <f>[1]!s_margin_seclendingbalance(A2182,"",10000)</f>
        <v>0</v>
      </c>
      <c r="S2182" s="17">
        <f>[1]!s_val_ev(A2182,"",100000000)</f>
        <v>31.072976836799999</v>
      </c>
      <c r="T2182" s="17">
        <f>[1]!share_freesharesmv(A2182,"",100000000)</f>
        <v>19.774223703200001</v>
      </c>
      <c r="U2182" s="17">
        <f>[1]!s_dq_amount_btin(A2182,E2182,100000000)</f>
        <v>0.62430834999999996</v>
      </c>
      <c r="V2182" s="17">
        <f>[1]!s_dq_turn(A2182,E2182)</f>
        <v>2.0744775043771453</v>
      </c>
      <c r="W2182" s="2">
        <f>[1]!s_pq_amount(A2182,"20260101","",100000000)</f>
        <v>131.03008292999999</v>
      </c>
      <c r="X2182" s="2">
        <f>[1]!s_pq_avgamount(A2182,"20260101","",100000000)</f>
        <v>1.1911825720909091</v>
      </c>
      <c r="Y2182" s="17">
        <f>[1]!s_ipo_dilutedpe(A2182)</f>
        <v>0</v>
      </c>
      <c r="Z2182" s="12">
        <f>[1]!s_ipo_collection_total(A2182,100000000)</f>
        <v>1.26</v>
      </c>
      <c r="AA2182" s="2">
        <f>[1]!s_val_pe_ttm(A2182,E2182)</f>
        <v>44.136852264404297</v>
      </c>
      <c r="AB2182" s="5">
        <f>[1]!s_info_zjtxornot1(A2182,"")</f>
        <v>1</v>
      </c>
      <c r="AC2182" s="22" t="str">
        <f>[1]!s_info_nature1(A2182,"")</f>
        <v>民营企业</v>
      </c>
      <c r="AD2182" s="6" t="str">
        <f>[1]!s_info_city(A2182)</f>
        <v>江门市</v>
      </c>
      <c r="AE2182" s="6" t="str">
        <f>[1]!s_info_province(A2182)</f>
        <v>广东省</v>
      </c>
      <c r="AF2182">
        <v>113.094942</v>
      </c>
      <c r="AG2182">
        <v>22.590430999999999</v>
      </c>
    </row>
    <row r="2183" spans="1:33" x14ac:dyDescent="0.3">
      <c r="A2183" s="12" t="s">
        <v>4876</v>
      </c>
      <c r="B2183" s="12" t="s">
        <v>4877</v>
      </c>
      <c r="C2183" s="16" t="str">
        <f>[1]!s_info_mkt(A2183)</f>
        <v>主板</v>
      </c>
      <c r="D2183" s="16" t="str">
        <f>[1]!s_ipo_listeddate(A2183)</f>
        <v>2017-07-19</v>
      </c>
      <c r="E2183" s="16" t="str">
        <f>[1]!lastradeday_s("000002","")</f>
        <v>2026-06-22</v>
      </c>
      <c r="F2183" s="16" t="str">
        <f>[1]!s_info_industry_csrc2023(A2183,"",3)</f>
        <v>医药制造业</v>
      </c>
      <c r="G2183" s="16" t="str">
        <f>[1]!s_info_industry_csrc2023(A2183,"",1)</f>
        <v>制造业</v>
      </c>
      <c r="H2183" s="16">
        <f>[1]!s_is(A2183,83,"FY","YTD","20251231",1,"",100000000)</f>
        <v>39.906780373000004</v>
      </c>
      <c r="I2183" s="16">
        <f>[1]!s_is(A2183,83,"FY","YTD","20241231",1,"",100000000)</f>
        <v>39.235858435300003</v>
      </c>
      <c r="J2183" s="16">
        <f t="shared" si="102"/>
        <v>1.7099713488016421E-2</v>
      </c>
      <c r="K2183" s="16">
        <f>[1]!s_is(A2183,61,"FY","YTD","20251231",1,"",100000000)</f>
        <v>5.8153615384000004</v>
      </c>
      <c r="L2183" s="16">
        <f>[1]!s_is(A2183,61,"FY","YTD","20241231",1,"",100000000)</f>
        <v>8.2614487016999991</v>
      </c>
      <c r="M2183" s="16">
        <f t="shared" si="103"/>
        <v>-0.29608453088822728</v>
      </c>
      <c r="N2183" s="16">
        <f>[1]!s_fa_roe(A2183,"20251231")</f>
        <v>8.6831999999999994</v>
      </c>
      <c r="O2183" s="16">
        <f>[1]!s_stmnote_rdexp(A2183,"20251231",1,10000)</f>
        <v>81529.113675999994</v>
      </c>
      <c r="P2183" s="20">
        <f t="shared" si="104"/>
        <v>0.20429890087339819</v>
      </c>
      <c r="Q2183" s="16">
        <f>[1]!s_margin_tradingbalance(A2183,"",10000)</f>
        <v>24802.8403</v>
      </c>
      <c r="R2183" s="16">
        <f>[1]!s_margin_seclendingbalance(A2183,"",10000)</f>
        <v>153.22450000000001</v>
      </c>
      <c r="S2183" s="17">
        <f>[1]!s_val_ev(A2183,"",100000000)</f>
        <v>114.388092216</v>
      </c>
      <c r="T2183" s="17">
        <f>[1]!share_freesharesmv(A2183,"",100000000)</f>
        <v>35.8016805432</v>
      </c>
      <c r="U2183" s="17">
        <f>[1]!s_dq_amount_btin(A2183,E2183,100000000)</f>
        <v>1.0776767700000001</v>
      </c>
      <c r="V2183" s="17">
        <f>[1]!s_dq_turn(A2183,E2183)</f>
        <v>0.9580534291371906</v>
      </c>
      <c r="W2183" s="2">
        <f>[1]!s_pq_amount(A2183,"20260101","",100000000)</f>
        <v>118.49630670000001</v>
      </c>
      <c r="X2183" s="2">
        <f>[1]!s_pq_avgamount(A2183,"20260101","",100000000)</f>
        <v>1.0772391518181819</v>
      </c>
      <c r="Y2183" s="17">
        <f>[1]!s_ipo_dilutedpe(A2183)</f>
        <v>22.98</v>
      </c>
      <c r="Z2183" s="12">
        <f>[1]!s_ipo_collection_total(A2183,100000000)</f>
        <v>4.5783500000000004</v>
      </c>
      <c r="AA2183" s="2">
        <f>[1]!s_val_pe_ttm(A2183,E2183)</f>
        <v>19.525678634643555</v>
      </c>
      <c r="AB2183" s="5">
        <f>[1]!s_info_zjtxornot1(A2183,"")</f>
        <v>1</v>
      </c>
      <c r="AC2183" s="22" t="str">
        <f>[1]!s_info_nature1(A2183,"")</f>
        <v>民营企业</v>
      </c>
      <c r="AD2183" s="6" t="str">
        <f>[1]!s_info_city(A2183)</f>
        <v>南京市</v>
      </c>
      <c r="AE2183" s="6" t="str">
        <f>[1]!s_info_province(A2183)</f>
        <v>江苏省</v>
      </c>
      <c r="AF2183">
        <v>118.767413</v>
      </c>
      <c r="AG2183">
        <v>32.041544000000002</v>
      </c>
    </row>
    <row r="2184" spans="1:33" x14ac:dyDescent="0.3">
      <c r="A2184" s="12" t="s">
        <v>4878</v>
      </c>
      <c r="B2184" s="12" t="s">
        <v>4879</v>
      </c>
      <c r="C2184" s="16" t="str">
        <f>[1]!s_info_mkt(A2184)</f>
        <v>创业板</v>
      </c>
      <c r="D2184" s="16" t="str">
        <f>[1]!s_ipo_listeddate(A2184)</f>
        <v>2023-02-08</v>
      </c>
      <c r="E2184" s="16" t="str">
        <f>[1]!lastradeday_s("000002","")</f>
        <v>2026-06-22</v>
      </c>
      <c r="F2184" s="16" t="str">
        <f>[1]!s_info_industry_csrc2023(A2184,"",3)</f>
        <v>化学原料和化学制品制造业</v>
      </c>
      <c r="G2184" s="16" t="str">
        <f>[1]!s_info_industry_csrc2023(A2184,"",1)</f>
        <v>制造业</v>
      </c>
      <c r="H2184" s="16">
        <f>[1]!s_is(A2184,83,"FY","YTD","20251231",1,"",100000000)</f>
        <v>5.0027786190999999</v>
      </c>
      <c r="I2184" s="16">
        <f>[1]!s_is(A2184,83,"FY","YTD","20241231",1,"",100000000)</f>
        <v>4.7890233691000006</v>
      </c>
      <c r="J2184" s="16">
        <f t="shared" si="102"/>
        <v>4.4634413642498094E-2</v>
      </c>
      <c r="K2184" s="16">
        <f>[1]!s_is(A2184,61,"FY","YTD","20251231",1,"",100000000)</f>
        <v>1.3724491666</v>
      </c>
      <c r="L2184" s="16">
        <f>[1]!s_is(A2184,61,"FY","YTD","20241231",1,"",100000000)</f>
        <v>1.3488549569999999</v>
      </c>
      <c r="M2184" s="16">
        <f t="shared" si="103"/>
        <v>1.7492028685186602E-2</v>
      </c>
      <c r="N2184" s="16">
        <f>[1]!s_fa_roe(A2184,"20251231")</f>
        <v>8.4161000000000001</v>
      </c>
      <c r="O2184" s="16">
        <f>[1]!s_stmnote_rdexp(A2184,"20251231",1,10000)</f>
        <v>2977.030362</v>
      </c>
      <c r="P2184" s="20">
        <f t="shared" si="104"/>
        <v>5.9507537483950622E-2</v>
      </c>
      <c r="Q2184" s="16">
        <f>[1]!s_margin_tradingbalance(A2184,"",10000)</f>
        <v>49738.165399999998</v>
      </c>
      <c r="R2184" s="16">
        <f>[1]!s_margin_seclendingbalance(A2184,"",10000)</f>
        <v>0</v>
      </c>
      <c r="S2184" s="17">
        <f>[1]!s_val_ev(A2184,"",100000000)</f>
        <v>211.08668908599998</v>
      </c>
      <c r="T2184" s="17">
        <f>[1]!share_freesharesmv(A2184,"",100000000)</f>
        <v>74.945774525999994</v>
      </c>
      <c r="U2184" s="17">
        <f>[1]!s_dq_amount_btin(A2184,E2184,100000000)</f>
        <v>14.44062568</v>
      </c>
      <c r="V2184" s="17">
        <f>[1]!s_dq_turn(A2184,E2184)</f>
        <v>18.226675668434996</v>
      </c>
      <c r="W2184" s="2">
        <f>[1]!s_pq_amount(A2184,"20260101","",100000000)</f>
        <v>724.52786919000005</v>
      </c>
      <c r="X2184" s="2">
        <f>[1]!s_pq_avgamount(A2184,"20260101","",100000000)</f>
        <v>6.5866169926363636</v>
      </c>
      <c r="Y2184" s="17">
        <f>[1]!s_ipo_dilutedpe(A2184)</f>
        <v>54.17</v>
      </c>
      <c r="Z2184" s="12">
        <f>[1]!s_ipo_collection_total(A2184,100000000)</f>
        <v>9.1475760000000008</v>
      </c>
      <c r="AA2184" s="2">
        <f>[1]!s_val_pe_ttm(A2184,E2184)</f>
        <v>146.48915100097656</v>
      </c>
      <c r="AB2184" s="5">
        <f>[1]!s_info_zjtxornot1(A2184,"")</f>
        <v>1</v>
      </c>
      <c r="AC2184" s="22" t="str">
        <f>[1]!s_info_nature1(A2184,"")</f>
        <v>民营企业</v>
      </c>
      <c r="AD2184" s="6" t="str">
        <f>[1]!s_info_city(A2184)</f>
        <v>广州市</v>
      </c>
      <c r="AE2184" s="6" t="str">
        <f>[1]!s_info_province(A2184)</f>
        <v>广东省</v>
      </c>
      <c r="AF2184">
        <v>113.280637</v>
      </c>
      <c r="AG2184">
        <v>23.125177999999998</v>
      </c>
    </row>
    <row r="2185" spans="1:33" x14ac:dyDescent="0.3">
      <c r="A2185" s="12" t="s">
        <v>4880</v>
      </c>
      <c r="B2185" s="12" t="s">
        <v>4881</v>
      </c>
      <c r="C2185" s="16" t="str">
        <f>[1]!s_info_mkt(A2185)</f>
        <v>创业板</v>
      </c>
      <c r="D2185" s="16" t="str">
        <f>[1]!s_ipo_listeddate(A2185)</f>
        <v>2022-03-14</v>
      </c>
      <c r="E2185" s="16" t="str">
        <f>[1]!lastradeday_s("000002","")</f>
        <v>2026-06-22</v>
      </c>
      <c r="F2185" s="16" t="str">
        <f>[1]!s_info_industry_csrc2023(A2185,"",3)</f>
        <v>橡胶和塑料制品业</v>
      </c>
      <c r="G2185" s="16" t="str">
        <f>[1]!s_info_industry_csrc2023(A2185,"",1)</f>
        <v>制造业</v>
      </c>
      <c r="H2185" s="16">
        <f>[1]!s_is(A2185,83,"FY","YTD","20251231",1,"",100000000)</f>
        <v>16.238052077100001</v>
      </c>
      <c r="I2185" s="16">
        <f>[1]!s_is(A2185,83,"FY","YTD","20241231",1,"",100000000)</f>
        <v>17.098631541500001</v>
      </c>
      <c r="J2185" s="16">
        <f t="shared" si="102"/>
        <v>-5.0330312242315545E-2</v>
      </c>
      <c r="K2185" s="16">
        <f>[1]!s_is(A2185,61,"FY","YTD","20251231",1,"",100000000)</f>
        <v>0.32727929769999997</v>
      </c>
      <c r="L2185" s="16">
        <f>[1]!s_is(A2185,61,"FY","YTD","20241231",1,"",100000000)</f>
        <v>0.38477743860000002</v>
      </c>
      <c r="M2185" s="16">
        <f t="shared" si="103"/>
        <v>-0.14943220452115158</v>
      </c>
      <c r="N2185" s="16">
        <f>[1]!s_fa_roe(A2185,"20251231")</f>
        <v>3.7629999999999999</v>
      </c>
      <c r="O2185" s="16">
        <f>[1]!s_stmnote_rdexp(A2185,"20251231",1,10000)</f>
        <v>5388.2345049999994</v>
      </c>
      <c r="P2185" s="20">
        <f t="shared" si="104"/>
        <v>3.3182764037312407E-2</v>
      </c>
      <c r="Q2185" s="16">
        <f>[1]!s_margin_tradingbalance(A2185,"",10000)</f>
        <v>14161.541300000001</v>
      </c>
      <c r="R2185" s="16">
        <f>[1]!s_margin_seclendingbalance(A2185,"",10000)</f>
        <v>23.315999999999999</v>
      </c>
      <c r="S2185" s="17">
        <f>[1]!s_val_ev(A2185,"",100000000)</f>
        <v>19.159182766499999</v>
      </c>
      <c r="T2185" s="17">
        <f>[1]!share_freesharesmv(A2185,"",100000000)</f>
        <v>11.570602602499999</v>
      </c>
      <c r="U2185" s="17">
        <f>[1]!s_dq_amount_btin(A2185,E2185,100000000)</f>
        <v>0.41987548000000002</v>
      </c>
      <c r="V2185" s="17">
        <f>[1]!s_dq_turn(A2185,E2185)</f>
        <v>3.1399638926205795</v>
      </c>
      <c r="W2185" s="2">
        <f>[1]!s_pq_amount(A2185,"20260101","",100000000)</f>
        <v>61.607053970000003</v>
      </c>
      <c r="X2185" s="2">
        <f>[1]!s_pq_avgamount(A2185,"20260101","",100000000)</f>
        <v>0.56006412700000008</v>
      </c>
      <c r="Y2185" s="17">
        <f>[1]!s_ipo_dilutedpe(A2185)</f>
        <v>19.13</v>
      </c>
      <c r="Z2185" s="12">
        <f>[1]!s_ipo_collection_total(A2185,100000000)</f>
        <v>3.5856455999999999</v>
      </c>
      <c r="AA2185" s="2">
        <f>[1]!s_val_pe_ttm(A2185,E2185)</f>
        <v>73.169212341308594</v>
      </c>
      <c r="AB2185" s="5">
        <f>[1]!s_info_zjtxornot1(A2185,"")</f>
        <v>1</v>
      </c>
      <c r="AC2185" s="22" t="str">
        <f>[1]!s_info_nature1(A2185,"")</f>
        <v>民营企业</v>
      </c>
      <c r="AD2185" s="6" t="str">
        <f>[1]!s_info_city(A2185)</f>
        <v>广州市</v>
      </c>
      <c r="AE2185" s="6" t="str">
        <f>[1]!s_info_province(A2185)</f>
        <v>广东省</v>
      </c>
      <c r="AF2185">
        <v>113.280637</v>
      </c>
      <c r="AG2185">
        <v>23.125177999999998</v>
      </c>
    </row>
    <row r="2186" spans="1:33" x14ac:dyDescent="0.3">
      <c r="A2186" s="12" t="s">
        <v>4882</v>
      </c>
      <c r="B2186" s="12" t="s">
        <v>4883</v>
      </c>
      <c r="C2186" s="16" t="str">
        <f>[1]!s_info_mkt(A2186)</f>
        <v>创业板</v>
      </c>
      <c r="D2186" s="16" t="str">
        <f>[1]!s_ipo_listeddate(A2186)</f>
        <v>2011-11-23</v>
      </c>
      <c r="E2186" s="16" t="str">
        <f>[1]!lastradeday_s("000002","")</f>
        <v>2026-06-22</v>
      </c>
      <c r="F2186" s="16" t="str">
        <f>[1]!s_info_industry_csrc2023(A2186,"",3)</f>
        <v>软件和信息技术服务业</v>
      </c>
      <c r="G2186" s="16" t="str">
        <f>[1]!s_info_industry_csrc2023(A2186,"",1)</f>
        <v>信息传输、软件和信息技术服务业</v>
      </c>
      <c r="H2186" s="16">
        <f>[1]!s_is(A2186,83,"FY","YTD","20251231",1,"",100000000)</f>
        <v>1.9560604108000001</v>
      </c>
      <c r="I2186" s="16">
        <f>[1]!s_is(A2186,83,"FY","YTD","20241231",1,"",100000000)</f>
        <v>2.280581019</v>
      </c>
      <c r="J2186" s="16">
        <f t="shared" si="102"/>
        <v>-0.14229733804515188</v>
      </c>
      <c r="K2186" s="16">
        <f>[1]!s_is(A2186,61,"FY","YTD","20251231",1,"",100000000)</f>
        <v>2.2443302500000002E-2</v>
      </c>
      <c r="L2186" s="16">
        <f>[1]!s_is(A2186,61,"FY","YTD","20241231",1,"",100000000)</f>
        <v>9.4580623100000011E-2</v>
      </c>
      <c r="M2186" s="16">
        <f t="shared" si="103"/>
        <v>-0.76270718288384809</v>
      </c>
      <c r="N2186" s="16">
        <f>[1]!s_fa_roe(A2186,"20251231")</f>
        <v>0.4582</v>
      </c>
      <c r="O2186" s="16">
        <f>[1]!s_stmnote_rdexp(A2186,"20251231",1,10000)</f>
        <v>605.37569000000008</v>
      </c>
      <c r="P2186" s="20">
        <f t="shared" si="104"/>
        <v>3.0948721555711576E-2</v>
      </c>
      <c r="Q2186" s="16">
        <f>[1]!s_margin_tradingbalance(A2186,"",10000)</f>
        <v>0</v>
      </c>
      <c r="R2186" s="16">
        <f>[1]!s_margin_seclendingbalance(A2186,"",10000)</f>
        <v>0</v>
      </c>
      <c r="S2186" s="17">
        <f>[1]!s_val_ev(A2186,"",100000000)</f>
        <v>225.36589173019999</v>
      </c>
      <c r="T2186" s="17">
        <f>[1]!share_freesharesmv(A2186,"",100000000)</f>
        <v>98.629946027599999</v>
      </c>
      <c r="U2186" s="17">
        <f>[1]!s_dq_amount_btin(A2186,E2186,100000000)</f>
        <v>3.5458918399999999</v>
      </c>
      <c r="V2186" s="17">
        <f>[1]!s_dq_turn(A2186,E2186)</f>
        <v>3.1712262531606221</v>
      </c>
      <c r="W2186" s="2">
        <f>[1]!s_pq_amount(A2186,"20260101","",100000000)</f>
        <v>797.78198143999998</v>
      </c>
      <c r="X2186" s="2">
        <f>[1]!s_pq_avgamount(A2186,"20260101","",100000000)</f>
        <v>7.2525634676363637</v>
      </c>
      <c r="Y2186" s="17">
        <f>[1]!s_ipo_dilutedpe(A2186)</f>
        <v>32.86</v>
      </c>
      <c r="Z2186" s="12">
        <f>[1]!s_ipo_collection_total(A2186,100000000)</f>
        <v>3.91</v>
      </c>
      <c r="AA2186" s="2">
        <f>[1]!s_val_pe_ttm(A2186,E2186)</f>
        <v>255.71475219726563</v>
      </c>
      <c r="AB2186" s="5">
        <f>[1]!s_info_zjtxornot1(A2186,"")</f>
        <v>0</v>
      </c>
      <c r="AC2186" s="22" t="str">
        <f>[1]!s_info_nature1(A2186,"")</f>
        <v>地方国有企业</v>
      </c>
      <c r="AD2186" s="6" t="str">
        <f>[1]!s_info_city(A2186)</f>
        <v>杭州市</v>
      </c>
      <c r="AE2186" s="6" t="str">
        <f>[1]!s_info_province(A2186)</f>
        <v>浙江省</v>
      </c>
      <c r="AF2186">
        <v>120.153576</v>
      </c>
      <c r="AG2186">
        <v>30.287458999999998</v>
      </c>
    </row>
    <row r="2187" spans="1:33" x14ac:dyDescent="0.3">
      <c r="A2187" s="12" t="s">
        <v>4884</v>
      </c>
      <c r="B2187" s="12" t="s">
        <v>4885</v>
      </c>
      <c r="C2187" s="16" t="str">
        <f>[1]!s_info_mkt(A2187)</f>
        <v>主板</v>
      </c>
      <c r="D2187" s="16" t="str">
        <f>[1]!s_ipo_listeddate(A2187)</f>
        <v>2017-10-16</v>
      </c>
      <c r="E2187" s="16" t="str">
        <f>[1]!lastradeday_s("000002","")</f>
        <v>2026-06-22</v>
      </c>
      <c r="F2187" s="16" t="str">
        <f>[1]!s_info_industry_csrc2023(A2187,"",3)</f>
        <v>广播、电视、电影和录音制作业</v>
      </c>
      <c r="G2187" s="16" t="str">
        <f>[1]!s_info_industry_csrc2023(A2187,"",1)</f>
        <v>文化、体育和娱乐业</v>
      </c>
      <c r="H2187" s="16">
        <f>[1]!s_is(A2187,83,"FY","YTD","20251231",1,"",100000000)</f>
        <v>11.4970482005</v>
      </c>
      <c r="I2187" s="16">
        <f>[1]!s_is(A2187,83,"FY","YTD","20241231",1,"",100000000)</f>
        <v>10.1242111793</v>
      </c>
      <c r="J2187" s="16">
        <f t="shared" si="102"/>
        <v>0.13559940590797903</v>
      </c>
      <c r="K2187" s="16">
        <f>[1]!s_is(A2187,61,"FY","YTD","20251231",1,"",100000000)</f>
        <v>0.29523606429999999</v>
      </c>
      <c r="L2187" s="16">
        <f>[1]!s_is(A2187,61,"FY","YTD","20241231",1,"",100000000)</f>
        <v>-0.90354207610000004</v>
      </c>
      <c r="M2187" s="16">
        <f t="shared" si="103"/>
        <v>1.3267540849612016</v>
      </c>
      <c r="N2187" s="16">
        <f>[1]!s_fa_roe(A2187,"20251231")</f>
        <v>36.845999999999997</v>
      </c>
      <c r="O2187" s="16">
        <f>[1]!s_stmnote_rdexp(A2187,"20251231",1,10000)</f>
        <v>0</v>
      </c>
      <c r="P2187" s="20">
        <f t="shared" si="104"/>
        <v>0</v>
      </c>
      <c r="Q2187" s="16">
        <f>[1]!s_margin_tradingbalance(A2187,"",10000)</f>
        <v>0</v>
      </c>
      <c r="R2187" s="16">
        <f>[1]!s_margin_seclendingbalance(A2187,"",10000)</f>
        <v>0</v>
      </c>
      <c r="S2187" s="17">
        <f>[1]!s_val_ev(A2187,"",100000000)</f>
        <v>27.132671999999999</v>
      </c>
      <c r="T2187" s="17">
        <f>[1]!share_freesharesmv(A2187,"",100000000)</f>
        <v>6.7831679999999999</v>
      </c>
      <c r="U2187" s="17">
        <f>[1]!s_dq_amount_btin(A2187,E2187,100000000)</f>
        <v>0.40612513</v>
      </c>
      <c r="V2187" s="17">
        <f>[1]!s_dq_turn(A2187,E2187)</f>
        <v>1.6512992216117217</v>
      </c>
      <c r="W2187" s="2">
        <f>[1]!s_pq_amount(A2187,"20260101","",100000000)</f>
        <v>143.84464364999999</v>
      </c>
      <c r="X2187" s="2">
        <f>[1]!s_pq_avgamount(A2187,"20260101","",100000000)</f>
        <v>1.3076785786363636</v>
      </c>
      <c r="Y2187" s="17">
        <f>[1]!s_ipo_dilutedpe(A2187)</f>
        <v>20.63</v>
      </c>
      <c r="Z2187" s="12">
        <f>[1]!s_ipo_collection_total(A2187,100000000)</f>
        <v>8.8116000000000003</v>
      </c>
      <c r="AA2187" s="2">
        <f>[1]!s_val_pe_ttm(A2187,E2187)</f>
        <v>-27.527492523193359</v>
      </c>
      <c r="AB2187" s="5">
        <f>[1]!s_info_zjtxornot1(A2187,"")</f>
        <v>0</v>
      </c>
      <c r="AC2187" s="22" t="str">
        <f>[1]!s_info_nature1(A2187,"")</f>
        <v>民营企业</v>
      </c>
      <c r="AD2187" s="6" t="str">
        <f>[1]!s_info_city(A2187)</f>
        <v>广州市</v>
      </c>
      <c r="AE2187" s="6" t="str">
        <f>[1]!s_info_province(A2187)</f>
        <v>广东省</v>
      </c>
      <c r="AF2187">
        <v>113.280637</v>
      </c>
      <c r="AG2187">
        <v>23.125177999999998</v>
      </c>
    </row>
    <row r="2188" spans="1:33" x14ac:dyDescent="0.3">
      <c r="A2188" s="12" t="s">
        <v>4886</v>
      </c>
      <c r="B2188" s="12" t="s">
        <v>4887</v>
      </c>
      <c r="C2188" s="16" t="str">
        <f>[1]!s_info_mkt(A2188)</f>
        <v>科创板</v>
      </c>
      <c r="D2188" s="16" t="str">
        <f>[1]!s_ipo_listeddate(A2188)</f>
        <v>2019-12-23</v>
      </c>
      <c r="E2188" s="16" t="str">
        <f>[1]!lastradeday_s("000002","")</f>
        <v>2026-06-22</v>
      </c>
      <c r="F2188" s="16" t="str">
        <f>[1]!s_info_industry_csrc2023(A2188,"",3)</f>
        <v>计算机、通信和其他电子设备制造业</v>
      </c>
      <c r="G2188" s="16" t="str">
        <f>[1]!s_info_industry_csrc2023(A2188,"",1)</f>
        <v>制造业</v>
      </c>
      <c r="H2188" s="16">
        <f>[1]!s_is(A2188,83,"FY","YTD","20251231",1,"",100000000)</f>
        <v>12.212836426300001</v>
      </c>
      <c r="I2188" s="16">
        <f>[1]!s_is(A2188,83,"FY","YTD","20241231",1,"",100000000)</f>
        <v>10.282774918599999</v>
      </c>
      <c r="J2188" s="16">
        <f t="shared" si="102"/>
        <v>0.18769850774510388</v>
      </c>
      <c r="K2188" s="16">
        <f>[1]!s_is(A2188,61,"FY","YTD","20251231",1,"",100000000)</f>
        <v>3.6357604192000004</v>
      </c>
      <c r="L2188" s="16">
        <f>[1]!s_is(A2188,61,"FY","YTD","20241231",1,"",100000000)</f>
        <v>2.9026953629000003</v>
      </c>
      <c r="M2188" s="16">
        <f t="shared" si="103"/>
        <v>0.25254632837791685</v>
      </c>
      <c r="N2188" s="16">
        <f>[1]!s_fa_roe(A2188,"20251231")</f>
        <v>15.0619</v>
      </c>
      <c r="O2188" s="16">
        <f>[1]!s_stmnote_rdexp(A2188,"20251231",1,10000)</f>
        <v>20781.453980000002</v>
      </c>
      <c r="P2188" s="20">
        <f t="shared" si="104"/>
        <v>0.17016074935096751</v>
      </c>
      <c r="Q2188" s="16">
        <f>[1]!s_margin_tradingbalance(A2188,"",10000)</f>
        <v>173520.6991</v>
      </c>
      <c r="R2188" s="16">
        <f>[1]!s_margin_seclendingbalance(A2188,"",10000)</f>
        <v>750.23900000000003</v>
      </c>
      <c r="S2188" s="17">
        <f>[1]!s_val_ev(A2188,"",100000000)</f>
        <v>217.68062927310001</v>
      </c>
      <c r="T2188" s="17">
        <f>[1]!share_freesharesmv(A2188,"",100000000)</f>
        <v>171.90553036510002</v>
      </c>
      <c r="U2188" s="17">
        <f>[1]!s_dq_amount_btin(A2188,E2188,100000000)</f>
        <v>19.637096440000001</v>
      </c>
      <c r="V2188" s="17">
        <f>[1]!s_dq_turn(A2188,E2188)</f>
        <v>9.06352369922981</v>
      </c>
      <c r="W2188" s="2">
        <f>[1]!s_pq_amount(A2188,"20260101","",100000000)</f>
        <v>1630.90031443</v>
      </c>
      <c r="X2188" s="2">
        <f>[1]!s_pq_avgamount(A2188,"20260101","",100000000)</f>
        <v>14.826366494818181</v>
      </c>
      <c r="Y2188" s="17">
        <f>[1]!s_ipo_dilutedpe(A2188)</f>
        <v>52.79</v>
      </c>
      <c r="Z2188" s="12">
        <f>[1]!s_ipo_collection_total(A2188,100000000)</f>
        <v>10.044980277500001</v>
      </c>
      <c r="AA2188" s="2">
        <f>[1]!s_val_pe_ttm(A2188,E2188)</f>
        <v>73.805328369140625</v>
      </c>
      <c r="AB2188" s="5">
        <f>[1]!s_info_zjtxornot1(A2188,"")</f>
        <v>1</v>
      </c>
      <c r="AC2188" s="22" t="str">
        <f>[1]!s_info_nature1(A2188,"")</f>
        <v>民营企业</v>
      </c>
      <c r="AD2188" s="6" t="str">
        <f>[1]!s_info_city(A2188)</f>
        <v>上海市</v>
      </c>
      <c r="AE2188" s="6" t="str">
        <f>[1]!s_info_province(A2188)</f>
        <v>上海</v>
      </c>
      <c r="AF2188">
        <v>121.472644</v>
      </c>
      <c r="AG2188">
        <v>31.231705999999999</v>
      </c>
    </row>
    <row r="2189" spans="1:33" x14ac:dyDescent="0.3">
      <c r="A2189" s="12" t="s">
        <v>4888</v>
      </c>
      <c r="B2189" s="12" t="s">
        <v>4889</v>
      </c>
      <c r="C2189" s="16" t="str">
        <f>[1]!s_info_mkt(A2189)</f>
        <v>主板</v>
      </c>
      <c r="D2189" s="16" t="str">
        <f>[1]!s_ipo_listeddate(A2189)</f>
        <v>2016-06-29</v>
      </c>
      <c r="E2189" s="16" t="str">
        <f>[1]!lastradeday_s("000002","")</f>
        <v>2026-06-22</v>
      </c>
      <c r="F2189" s="16" t="str">
        <f>[1]!s_info_industry_csrc2023(A2189,"",3)</f>
        <v>皮革、毛皮、羽毛及其制品和制鞋业</v>
      </c>
      <c r="G2189" s="16" t="str">
        <f>[1]!s_info_industry_csrc2023(A2189,"",1)</f>
        <v>制造业</v>
      </c>
      <c r="H2189" s="16">
        <f>[1]!s_is(A2189,83,"FY","YTD","20251231",1,"",100000000)</f>
        <v>14.609142525899999</v>
      </c>
      <c r="I2189" s="16">
        <f>[1]!s_is(A2189,83,"FY","YTD","20241231",1,"",100000000)</f>
        <v>8.2101224570000007</v>
      </c>
      <c r="J2189" s="16">
        <f t="shared" si="102"/>
        <v>0.77940616628003578</v>
      </c>
      <c r="K2189" s="16">
        <f>[1]!s_is(A2189,61,"FY","YTD","20251231",1,"",100000000)</f>
        <v>-0.50357175200000004</v>
      </c>
      <c r="L2189" s="16">
        <f>[1]!s_is(A2189,61,"FY","YTD","20241231",1,"",100000000)</f>
        <v>-0.96407444400000009</v>
      </c>
      <c r="M2189" s="16">
        <f t="shared" si="103"/>
        <v>0.4776630008875124</v>
      </c>
      <c r="N2189" s="16">
        <f>[1]!s_fa_roe(A2189,"20251231")</f>
        <v>-7.4485999999999999</v>
      </c>
      <c r="O2189" s="16">
        <f>[1]!s_stmnote_rdexp(A2189,"20251231",1,10000)</f>
        <v>3235.6337739999999</v>
      </c>
      <c r="P2189" s="20">
        <f t="shared" si="104"/>
        <v>2.2148006074029784E-2</v>
      </c>
      <c r="Q2189" s="16">
        <f>[1]!s_margin_tradingbalance(A2189,"",10000)</f>
        <v>0</v>
      </c>
      <c r="R2189" s="16">
        <f>[1]!s_margin_seclendingbalance(A2189,"",10000)</f>
        <v>0</v>
      </c>
      <c r="S2189" s="17">
        <f>[1]!s_val_ev(A2189,"",100000000)</f>
        <v>42.775199999999998</v>
      </c>
      <c r="T2189" s="17">
        <f>[1]!share_freesharesmv(A2189,"",100000000)</f>
        <v>15.611933219999999</v>
      </c>
      <c r="U2189" s="17">
        <f>[1]!s_dq_amount_btin(A2189,E2189,100000000)</f>
        <v>1.57004064</v>
      </c>
      <c r="V2189" s="17">
        <f>[1]!s_dq_turn(A2189,E2189)</f>
        <v>3.7211433260393871</v>
      </c>
      <c r="W2189" s="2">
        <f>[1]!s_pq_amount(A2189,"20260101","",100000000)</f>
        <v>230.43936450999999</v>
      </c>
      <c r="X2189" s="2">
        <f>[1]!s_pq_avgamount(A2189,"20260101","",100000000)</f>
        <v>2.0949033137272726</v>
      </c>
      <c r="Y2189" s="17">
        <f>[1]!s_ipo_dilutedpe(A2189)</f>
        <v>22.98</v>
      </c>
      <c r="Z2189" s="12">
        <f>[1]!s_ipo_collection_total(A2189,100000000)</f>
        <v>4.9739399999999998</v>
      </c>
      <c r="AA2189" s="2">
        <f>[1]!s_val_pe_ttm(A2189,E2189)</f>
        <v>-110.43194580078125</v>
      </c>
      <c r="AB2189" s="5">
        <f>[1]!s_info_zjtxornot1(A2189,"")</f>
        <v>0</v>
      </c>
      <c r="AC2189" s="22" t="str">
        <f>[1]!s_info_nature1(A2189,"")</f>
        <v>外资企业</v>
      </c>
      <c r="AD2189" s="6" t="str">
        <f>[1]!s_info_city(A2189)</f>
        <v>昆山市</v>
      </c>
      <c r="AE2189" s="6" t="str">
        <f>[1]!s_info_province(A2189)</f>
        <v>江苏省</v>
      </c>
      <c r="AF2189">
        <v>120.965808</v>
      </c>
      <c r="AG2189">
        <v>31.328937</v>
      </c>
    </row>
    <row r="2190" spans="1:33" x14ac:dyDescent="0.3">
      <c r="A2190" s="12" t="s">
        <v>4890</v>
      </c>
      <c r="B2190" s="12" t="s">
        <v>4891</v>
      </c>
      <c r="C2190" s="16" t="str">
        <f>[1]!s_info_mkt(A2190)</f>
        <v>主板</v>
      </c>
      <c r="D2190" s="16" t="str">
        <f>[1]!s_ipo_listeddate(A2190)</f>
        <v>2010-06-23</v>
      </c>
      <c r="E2190" s="16" t="str">
        <f>[1]!lastradeday_s("000002","")</f>
        <v>2026-06-22</v>
      </c>
      <c r="F2190" s="16" t="str">
        <f>[1]!s_info_industry_csrc2023(A2190,"",3)</f>
        <v>软件和信息技术服务业</v>
      </c>
      <c r="G2190" s="16" t="str">
        <f>[1]!s_info_industry_csrc2023(A2190,"",1)</f>
        <v>信息传输、软件和信息技术服务业</v>
      </c>
      <c r="H2190" s="16">
        <f>[1]!s_is(A2190,83,"FY","YTD","20251231",1,"",100000000)</f>
        <v>23.375791613400001</v>
      </c>
      <c r="I2190" s="16">
        <f>[1]!s_is(A2190,83,"FY","YTD","20241231",1,"",100000000)</f>
        <v>33.151672513499996</v>
      </c>
      <c r="J2190" s="16">
        <f t="shared" si="102"/>
        <v>-0.29488349030110228</v>
      </c>
      <c r="K2190" s="16">
        <f>[1]!s_is(A2190,61,"FY","YTD","20251231",1,"",100000000)</f>
        <v>-5.7231987054999998</v>
      </c>
      <c r="L2190" s="16">
        <f>[1]!s_is(A2190,61,"FY","YTD","20241231",1,"",100000000)</f>
        <v>-2.2629893242999999</v>
      </c>
      <c r="M2190" s="16">
        <f t="shared" si="103"/>
        <v>-1.5290436167967034</v>
      </c>
      <c r="N2190" s="16">
        <f>[1]!s_fa_roe(A2190,"20251231")</f>
        <v>-5.1424000000000003</v>
      </c>
      <c r="O2190" s="16">
        <f>[1]!s_stmnote_rdexp(A2190,"20251231",1,10000)</f>
        <v>72911.885855</v>
      </c>
      <c r="P2190" s="20">
        <f t="shared" si="104"/>
        <v>0.3119119431797287</v>
      </c>
      <c r="Q2190" s="16">
        <f>[1]!s_margin_tradingbalance(A2190,"",10000)</f>
        <v>65247.146800000002</v>
      </c>
      <c r="R2190" s="16">
        <f>[1]!s_margin_seclendingbalance(A2190,"",10000)</f>
        <v>445.43520000000001</v>
      </c>
      <c r="S2190" s="17">
        <f>[1]!s_val_ev(A2190,"",100000000)</f>
        <v>161.7219273675</v>
      </c>
      <c r="T2190" s="17">
        <f>[1]!share_freesharesmv(A2190,"",100000000)</f>
        <v>88.401621405</v>
      </c>
      <c r="U2190" s="17">
        <f>[1]!s_dq_amount_btin(A2190,E2190,100000000)</f>
        <v>4.3922984400000002</v>
      </c>
      <c r="V2190" s="17">
        <f>[1]!s_dq_turn(A2190,E2190)</f>
        <v>4.6666132701399983</v>
      </c>
      <c r="W2190" s="2">
        <f>[1]!s_pq_amount(A2190,"20260101","",100000000)</f>
        <v>457.69067275999998</v>
      </c>
      <c r="X2190" s="2">
        <f>[1]!s_pq_avgamount(A2190,"20260101","",100000000)</f>
        <v>4.1608242978181824</v>
      </c>
      <c r="Y2190" s="17">
        <f>[1]!s_ipo_dilutedpe(A2190)</f>
        <v>58.97</v>
      </c>
      <c r="Z2190" s="12">
        <f>[1]!s_ipo_collection_total(A2190,100000000)</f>
        <v>6.25</v>
      </c>
      <c r="AA2190" s="2">
        <f>[1]!s_val_pe_ttm(A2190,E2190)</f>
        <v>-30.792190551757813</v>
      </c>
      <c r="AB2190" s="5">
        <f>[1]!s_info_zjtxornot1(A2190,"")</f>
        <v>0</v>
      </c>
      <c r="AC2190" s="22" t="str">
        <f>[1]!s_info_nature1(A2190,"")</f>
        <v>中央国有企业</v>
      </c>
      <c r="AD2190" s="6" t="str">
        <f>[1]!s_info_city(A2190)</f>
        <v>北京市</v>
      </c>
      <c r="AE2190" s="6" t="str">
        <f>[1]!s_info_province(A2190)</f>
        <v>北京</v>
      </c>
      <c r="AF2190">
        <v>116.40528500000001</v>
      </c>
      <c r="AG2190">
        <v>39.904989</v>
      </c>
    </row>
    <row r="2191" spans="1:33" x14ac:dyDescent="0.3">
      <c r="A2191" s="12" t="s">
        <v>4892</v>
      </c>
      <c r="B2191" s="12" t="s">
        <v>4893</v>
      </c>
      <c r="C2191" s="16" t="str">
        <f>[1]!s_info_mkt(A2191)</f>
        <v>主板</v>
      </c>
      <c r="D2191" s="16" t="str">
        <f>[1]!s_ipo_listeddate(A2191)</f>
        <v>2022-03-24</v>
      </c>
      <c r="E2191" s="16" t="str">
        <f>[1]!lastradeday_s("000002","")</f>
        <v>2026-06-22</v>
      </c>
      <c r="F2191" s="16" t="str">
        <f>[1]!s_info_industry_csrc2023(A2191,"",3)</f>
        <v>水上运输业</v>
      </c>
      <c r="G2191" s="16" t="str">
        <f>[1]!s_info_industry_csrc2023(A2191,"",1)</f>
        <v>交通运输、仓储和邮政业</v>
      </c>
      <c r="H2191" s="16">
        <f>[1]!s_is(A2191,83,"FY","YTD","20251231",1,"",100000000)</f>
        <v>16.284227946800002</v>
      </c>
      <c r="I2191" s="16">
        <f>[1]!s_is(A2191,83,"FY","YTD","20241231",1,"",100000000)</f>
        <v>15.147384113299999</v>
      </c>
      <c r="J2191" s="16">
        <f t="shared" si="102"/>
        <v>7.505215587038605E-2</v>
      </c>
      <c r="K2191" s="16">
        <f>[1]!s_is(A2191,61,"FY","YTD","20251231",1,"",100000000)</f>
        <v>2.6998887777</v>
      </c>
      <c r="L2191" s="16">
        <f>[1]!s_is(A2191,61,"FY","YTD","20241231",1,"",100000000)</f>
        <v>3.5041633739</v>
      </c>
      <c r="M2191" s="16">
        <f t="shared" si="103"/>
        <v>-0.22951971993956236</v>
      </c>
      <c r="N2191" s="16">
        <f>[1]!s_fa_roe(A2191,"20251231")</f>
        <v>9.1165000000000003</v>
      </c>
      <c r="O2191" s="16">
        <f>[1]!s_stmnote_rdexp(A2191,"20251231",1,10000)</f>
        <v>111.45783300000001</v>
      </c>
      <c r="P2191" s="20">
        <f t="shared" si="104"/>
        <v>6.8445267017956776E-4</v>
      </c>
      <c r="Q2191" s="16">
        <f>[1]!s_margin_tradingbalance(A2191,"",10000)</f>
        <v>0</v>
      </c>
      <c r="R2191" s="16">
        <f>[1]!s_margin_seclendingbalance(A2191,"",10000)</f>
        <v>0</v>
      </c>
      <c r="S2191" s="17">
        <f>[1]!s_val_ev(A2191,"",100000000)</f>
        <v>42.835000000000001</v>
      </c>
      <c r="T2191" s="17">
        <f>[1]!share_freesharesmv(A2191,"",100000000)</f>
        <v>23.846125484600002</v>
      </c>
      <c r="U2191" s="17">
        <f>[1]!s_dq_amount_btin(A2191,E2191,100000000)</f>
        <v>0.38321050000000001</v>
      </c>
      <c r="V2191" s="17">
        <f>[1]!s_dq_turn(A2191,E2191)</f>
        <v>0.91907845417185197</v>
      </c>
      <c r="W2191" s="2">
        <f>[1]!s_pq_amount(A2191,"20260101","",100000000)</f>
        <v>103.01538918999999</v>
      </c>
      <c r="X2191" s="2">
        <f>[1]!s_pq_avgamount(A2191,"20260101","",100000000)</f>
        <v>0.93650353809090914</v>
      </c>
      <c r="Y2191" s="17">
        <f>[1]!s_ipo_dilutedpe(A2191)</f>
        <v>22.99</v>
      </c>
      <c r="Z2191" s="12">
        <f>[1]!s_ipo_collection_total(A2191,100000000)</f>
        <v>10.76</v>
      </c>
      <c r="AA2191" s="2">
        <f>[1]!s_val_pe_ttm(A2191,E2191)</f>
        <v>13.921429634094238</v>
      </c>
      <c r="AB2191" s="5">
        <f>[1]!s_info_zjtxornot1(A2191,"")</f>
        <v>0</v>
      </c>
      <c r="AC2191" s="22" t="str">
        <f>[1]!s_info_nature1(A2191,"")</f>
        <v>民营企业</v>
      </c>
      <c r="AD2191" s="6" t="str">
        <f>[1]!s_info_city(A2191)</f>
        <v>泉州市</v>
      </c>
      <c r="AE2191" s="6" t="str">
        <f>[1]!s_info_province(A2191)</f>
        <v>福建省</v>
      </c>
      <c r="AF2191">
        <v>118.589421</v>
      </c>
      <c r="AG2191">
        <v>24.908853000000001</v>
      </c>
    </row>
    <row r="2192" spans="1:33" x14ac:dyDescent="0.3">
      <c r="A2192" s="12" t="s">
        <v>4894</v>
      </c>
      <c r="B2192" s="12" t="s">
        <v>4895</v>
      </c>
      <c r="C2192" s="16" t="str">
        <f>[1]!s_info_mkt(A2192)</f>
        <v>主板</v>
      </c>
      <c r="D2192" s="16" t="str">
        <f>[1]!s_ipo_listeddate(A2192)</f>
        <v>2017-06-16</v>
      </c>
      <c r="E2192" s="16" t="str">
        <f>[1]!lastradeday_s("000002","")</f>
        <v>2026-06-22</v>
      </c>
      <c r="F2192" s="16" t="str">
        <f>[1]!s_info_industry_csrc2023(A2192,"",3)</f>
        <v>家具制造业</v>
      </c>
      <c r="G2192" s="16" t="str">
        <f>[1]!s_info_industry_csrc2023(A2192,"",1)</f>
        <v>制造业</v>
      </c>
      <c r="H2192" s="16">
        <f>[1]!s_is(A2192,83,"FY","YTD","20251231",1,"",100000000)</f>
        <v>14.5088592667</v>
      </c>
      <c r="I2192" s="16">
        <f>[1]!s_is(A2192,83,"FY","YTD","20241231",1,"",100000000)</f>
        <v>14.3246792607</v>
      </c>
      <c r="J2192" s="16">
        <f t="shared" si="102"/>
        <v>1.2857530884150536E-2</v>
      </c>
      <c r="K2192" s="16">
        <f>[1]!s_is(A2192,61,"FY","YTD","20251231",1,"",100000000)</f>
        <v>1.7437210171000002</v>
      </c>
      <c r="L2192" s="16">
        <f>[1]!s_is(A2192,61,"FY","YTD","20241231",1,"",100000000)</f>
        <v>1.2146606702</v>
      </c>
      <c r="M2192" s="16">
        <f t="shared" si="103"/>
        <v>0.43556226020958405</v>
      </c>
      <c r="N2192" s="16">
        <f>[1]!s_fa_roe(A2192,"20251231")</f>
        <v>14.5381</v>
      </c>
      <c r="O2192" s="16">
        <f>[1]!s_stmnote_rdexp(A2192,"20251231",1,10000)</f>
        <v>4476.2731400000002</v>
      </c>
      <c r="P2192" s="20">
        <f t="shared" si="104"/>
        <v>3.0851999166286736E-2</v>
      </c>
      <c r="Q2192" s="16">
        <f>[1]!s_margin_tradingbalance(A2192,"",10000)</f>
        <v>0</v>
      </c>
      <c r="R2192" s="16">
        <f>[1]!s_margin_seclendingbalance(A2192,"",10000)</f>
        <v>0</v>
      </c>
      <c r="S2192" s="17">
        <f>[1]!s_val_ev(A2192,"",100000000)</f>
        <v>21.161430458999998</v>
      </c>
      <c r="T2192" s="17">
        <f>[1]!share_freesharesmv(A2192,"",100000000)</f>
        <v>6.7649821590000006</v>
      </c>
      <c r="U2192" s="17">
        <f>[1]!s_dq_amount_btin(A2192,E2192,100000000)</f>
        <v>0.25785448999999999</v>
      </c>
      <c r="V2192" s="17">
        <f>[1]!s_dq_turn(A2192,E2192)</f>
        <v>1.2470152526374636</v>
      </c>
      <c r="W2192" s="2">
        <f>[1]!s_pq_amount(A2192,"20260101","",100000000)</f>
        <v>48.19112466</v>
      </c>
      <c r="X2192" s="2">
        <f>[1]!s_pq_avgamount(A2192,"20260101","",100000000)</f>
        <v>0.43810113327272726</v>
      </c>
      <c r="Y2192" s="17">
        <f>[1]!s_ipo_dilutedpe(A2192)</f>
        <v>22.97</v>
      </c>
      <c r="Z2192" s="12">
        <f>[1]!s_ipo_collection_total(A2192,100000000)</f>
        <v>3.948</v>
      </c>
      <c r="AA2192" s="2">
        <f>[1]!s_val_pe_ttm(A2192,E2192)</f>
        <v>14.774143218994141</v>
      </c>
      <c r="AB2192" s="5">
        <f>[1]!s_info_zjtxornot1(A2192,"")</f>
        <v>0</v>
      </c>
      <c r="AC2192" s="22" t="str">
        <f>[1]!s_info_nature1(A2192,"")</f>
        <v>民营企业</v>
      </c>
      <c r="AD2192" s="6" t="str">
        <f>[1]!s_info_city(A2192)</f>
        <v>南京市</v>
      </c>
      <c r="AE2192" s="6" t="str">
        <f>[1]!s_info_province(A2192)</f>
        <v>江苏省</v>
      </c>
      <c r="AF2192">
        <v>118.767413</v>
      </c>
      <c r="AG2192">
        <v>32.041544000000002</v>
      </c>
    </row>
    <row r="2193" spans="1:33" x14ac:dyDescent="0.3">
      <c r="A2193" s="12" t="s">
        <v>4896</v>
      </c>
      <c r="B2193" s="12" t="s">
        <v>4897</v>
      </c>
      <c r="C2193" s="16" t="str">
        <f>[1]!s_info_mkt(A2193)</f>
        <v>创业板</v>
      </c>
      <c r="D2193" s="16" t="str">
        <f>[1]!s_ipo_listeddate(A2193)</f>
        <v>2023-09-28</v>
      </c>
      <c r="E2193" s="16" t="str">
        <f>[1]!lastradeday_s("000002","")</f>
        <v>2026-06-22</v>
      </c>
      <c r="F2193" s="16" t="str">
        <f>[1]!s_info_industry_csrc2023(A2193,"",3)</f>
        <v>零售业</v>
      </c>
      <c r="G2193" s="16" t="str">
        <f>[1]!s_info_industry_csrc2023(A2193,"",1)</f>
        <v>批发和零售业</v>
      </c>
      <c r="H2193" s="16">
        <f>[1]!s_is(A2193,83,"FY","YTD","20251231",1,"",100000000)</f>
        <v>16.918781626400001</v>
      </c>
      <c r="I2193" s="16">
        <f>[1]!s_is(A2193,83,"FY","YTD","20241231",1,"",100000000)</f>
        <v>17.512380116599999</v>
      </c>
      <c r="J2193" s="16">
        <f t="shared" si="102"/>
        <v>-3.389593454731632E-2</v>
      </c>
      <c r="K2193" s="16">
        <f>[1]!s_is(A2193,61,"FY","YTD","20251231",1,"",100000000)</f>
        <v>0.48640825810000005</v>
      </c>
      <c r="L2193" s="16">
        <f>[1]!s_is(A2193,61,"FY","YTD","20241231",1,"",100000000)</f>
        <v>0.14368810169999999</v>
      </c>
      <c r="M2193" s="16">
        <f t="shared" si="103"/>
        <v>2.3851672639920478</v>
      </c>
      <c r="N2193" s="16">
        <f>[1]!s_fa_roe(A2193,"20251231")</f>
        <v>3.6154000000000002</v>
      </c>
      <c r="O2193" s="16">
        <f>[1]!s_stmnote_rdexp(A2193,"20251231",1,10000)</f>
        <v>7152.8954730000005</v>
      </c>
      <c r="P2193" s="20">
        <f t="shared" si="104"/>
        <v>4.2277840278041358E-2</v>
      </c>
      <c r="Q2193" s="16">
        <f>[1]!s_margin_tradingbalance(A2193,"",10000)</f>
        <v>10692.8812</v>
      </c>
      <c r="R2193" s="16">
        <f>[1]!s_margin_seclendingbalance(A2193,"",10000)</f>
        <v>8.4352</v>
      </c>
      <c r="S2193" s="17">
        <f>[1]!s_val_ev(A2193,"",100000000)</f>
        <v>52.537491451800001</v>
      </c>
      <c r="T2193" s="17">
        <f>[1]!share_freesharesmv(A2193,"",100000000)</f>
        <v>14.617491343199999</v>
      </c>
      <c r="U2193" s="17">
        <f>[1]!s_dq_amount_btin(A2193,E2193,100000000)</f>
        <v>0.47148069999999997</v>
      </c>
      <c r="V2193" s="17">
        <f>[1]!s_dq_turn(A2193,E2193)</f>
        <v>3.3029418760326479</v>
      </c>
      <c r="W2193" s="2">
        <f>[1]!s_pq_amount(A2193,"20260101","",100000000)</f>
        <v>112.86485462</v>
      </c>
      <c r="X2193" s="2">
        <f>[1]!s_pq_avgamount(A2193,"20260101","",100000000)</f>
        <v>1.026044132909091</v>
      </c>
      <c r="Y2193" s="17">
        <f>[1]!s_ipo_dilutedpe(A2193)</f>
        <v>45.19</v>
      </c>
      <c r="Z2193" s="12">
        <f>[1]!s_ipo_collection_total(A2193,100000000)</f>
        <v>8.6831180000000003</v>
      </c>
      <c r="AA2193" s="2">
        <f>[1]!s_val_pe_ttm(A2193,E2193)</f>
        <v>107.47941589355469</v>
      </c>
      <c r="AB2193" s="5">
        <f>[1]!s_info_zjtxornot1(A2193,"")</f>
        <v>0</v>
      </c>
      <c r="AC2193" s="22" t="str">
        <f>[1]!s_info_nature1(A2193,"")</f>
        <v>外资企业</v>
      </c>
      <c r="AD2193" s="6" t="str">
        <f>[1]!s_info_city(A2193)</f>
        <v>深圳市</v>
      </c>
      <c r="AE2193" s="6" t="str">
        <f>[1]!s_info_province(A2193)</f>
        <v>广东省</v>
      </c>
      <c r="AF2193">
        <v>114.085947</v>
      </c>
      <c r="AG2193">
        <v>22.547000000000001</v>
      </c>
    </row>
    <row r="2194" spans="1:33" x14ac:dyDescent="0.3">
      <c r="A2194" s="12" t="s">
        <v>4898</v>
      </c>
      <c r="B2194" s="12" t="s">
        <v>4899</v>
      </c>
      <c r="C2194" s="16" t="str">
        <f>[1]!s_info_mkt(A2194)</f>
        <v>创业板</v>
      </c>
      <c r="D2194" s="16" t="str">
        <f>[1]!s_ipo_listeddate(A2194)</f>
        <v>2022-04-13</v>
      </c>
      <c r="E2194" s="16" t="str">
        <f>[1]!lastradeday_s("000002","")</f>
        <v>2026-06-22</v>
      </c>
      <c r="F2194" s="16" t="str">
        <f>[1]!s_info_industry_csrc2023(A2194,"",3)</f>
        <v>生态保护和环境治理业</v>
      </c>
      <c r="G2194" s="16" t="str">
        <f>[1]!s_info_industry_csrc2023(A2194,"",1)</f>
        <v>水利、环境和公共设施管理业</v>
      </c>
      <c r="H2194" s="16">
        <f>[1]!s_is(A2194,83,"FY","YTD","20251231",1,"",100000000)</f>
        <v>27.478166174299997</v>
      </c>
      <c r="I2194" s="16">
        <f>[1]!s_is(A2194,83,"FY","YTD","20241231",1,"",100000000)</f>
        <v>24.306482356999997</v>
      </c>
      <c r="J2194" s="16">
        <f t="shared" si="102"/>
        <v>0.13048715855779069</v>
      </c>
      <c r="K2194" s="16">
        <f>[1]!s_is(A2194,61,"FY","YTD","20251231",1,"",100000000)</f>
        <v>7.1657499229999999</v>
      </c>
      <c r="L2194" s="16">
        <f>[1]!s_is(A2194,61,"FY","YTD","20241231",1,"",100000000)</f>
        <v>5.3627766482999997</v>
      </c>
      <c r="M2194" s="16">
        <f t="shared" si="103"/>
        <v>0.33620144804493074</v>
      </c>
      <c r="N2194" s="16">
        <f>[1]!s_fa_roe(A2194,"20251231")</f>
        <v>9.8124000000000002</v>
      </c>
      <c r="O2194" s="16">
        <f>[1]!s_stmnote_rdexp(A2194,"20251231",1,10000)</f>
        <v>8986.0010569999995</v>
      </c>
      <c r="P2194" s="20">
        <f t="shared" si="104"/>
        <v>3.2702331734948527E-2</v>
      </c>
      <c r="Q2194" s="16">
        <f>[1]!s_margin_tradingbalance(A2194,"",10000)</f>
        <v>12217.080599999999</v>
      </c>
      <c r="R2194" s="16">
        <f>[1]!s_margin_seclendingbalance(A2194,"",10000)</f>
        <v>30.711600000000001</v>
      </c>
      <c r="S2194" s="17">
        <f>[1]!s_val_ev(A2194,"",100000000)</f>
        <v>105.81842291219999</v>
      </c>
      <c r="T2194" s="17">
        <f>[1]!share_freesharesmv(A2194,"",100000000)</f>
        <v>30.089870127899999</v>
      </c>
      <c r="U2194" s="17">
        <f>[1]!s_dq_amount_btin(A2194,E2194,100000000)</f>
        <v>0.78131786999999997</v>
      </c>
      <c r="V2194" s="17">
        <f>[1]!s_dq_turn(A2194,E2194)</f>
        <v>2.5765408382623778</v>
      </c>
      <c r="W2194" s="2">
        <f>[1]!s_pq_amount(A2194,"20260101","",100000000)</f>
        <v>160.91756061999999</v>
      </c>
      <c r="X2194" s="2">
        <f>[1]!s_pq_avgamount(A2194,"20260101","",100000000)</f>
        <v>1.4628869147272727</v>
      </c>
      <c r="Y2194" s="17">
        <f>[1]!s_ipo_dilutedpe(A2194)</f>
        <v>22.91</v>
      </c>
      <c r="Z2194" s="12">
        <f>[1]!s_ipo_collection_total(A2194,100000000)</f>
        <v>23.789154</v>
      </c>
      <c r="AA2194" s="2">
        <f>[1]!s_val_pe_ttm(A2194,E2194)</f>
        <v>13.861361503601074</v>
      </c>
      <c r="AB2194" s="5">
        <f>[1]!s_info_zjtxornot1(A2194,"")</f>
        <v>0</v>
      </c>
      <c r="AC2194" s="22" t="str">
        <f>[1]!s_info_nature1(A2194,"")</f>
        <v>民营企业</v>
      </c>
      <c r="AD2194" s="6" t="str">
        <f>[1]!s_info_city(A2194)</f>
        <v>长沙市</v>
      </c>
      <c r="AE2194" s="6" t="str">
        <f>[1]!s_info_province(A2194)</f>
        <v>湖南省</v>
      </c>
      <c r="AF2194">
        <v>112.98227900000001</v>
      </c>
      <c r="AG2194">
        <v>28.194089999999999</v>
      </c>
    </row>
    <row r="2195" spans="1:33" x14ac:dyDescent="0.3">
      <c r="A2195" s="12" t="s">
        <v>4900</v>
      </c>
      <c r="B2195" s="12" t="s">
        <v>4901</v>
      </c>
      <c r="C2195" s="16" t="str">
        <f>[1]!s_info_mkt(A2195)</f>
        <v>主板</v>
      </c>
      <c r="D2195" s="16" t="str">
        <f>[1]!s_ipo_listeddate(A2195)</f>
        <v>2021-04-06</v>
      </c>
      <c r="E2195" s="16" t="str">
        <f>[1]!lastradeday_s("000002","")</f>
        <v>2026-06-22</v>
      </c>
      <c r="F2195" s="16" t="str">
        <f>[1]!s_info_industry_csrc2023(A2195,"",3)</f>
        <v>纺织业</v>
      </c>
      <c r="G2195" s="16" t="str">
        <f>[1]!s_info_industry_csrc2023(A2195,"",1)</f>
        <v>制造业</v>
      </c>
      <c r="H2195" s="16">
        <f>[1]!s_is(A2195,83,"FY","YTD","20251231",1,"",100000000)</f>
        <v>9.8316237798999992</v>
      </c>
      <c r="I2195" s="16">
        <f>[1]!s_is(A2195,83,"FY","YTD","20241231",1,"",100000000)</f>
        <v>8.7861929937000003</v>
      </c>
      <c r="J2195" s="16">
        <f t="shared" si="102"/>
        <v>0.11898563882555369</v>
      </c>
      <c r="K2195" s="16">
        <f>[1]!s_is(A2195,61,"FY","YTD","20251231",1,"",100000000)</f>
        <v>2.3387652352999999</v>
      </c>
      <c r="L2195" s="16">
        <f>[1]!s_is(A2195,61,"FY","YTD","20241231",1,"",100000000)</f>
        <v>0.75795548159999993</v>
      </c>
      <c r="M2195" s="16">
        <f t="shared" si="103"/>
        <v>2.0856234859110758</v>
      </c>
      <c r="N2195" s="16">
        <f>[1]!s_fa_roe(A2195,"20251231")</f>
        <v>16.614699999999999</v>
      </c>
      <c r="O2195" s="16">
        <f>[1]!s_stmnote_rdexp(A2195,"20251231",1,10000)</f>
        <v>6423.9204360000003</v>
      </c>
      <c r="P2195" s="20">
        <f t="shared" si="104"/>
        <v>6.533936387123776E-2</v>
      </c>
      <c r="Q2195" s="16">
        <f>[1]!s_margin_tradingbalance(A2195,"",10000)</f>
        <v>0</v>
      </c>
      <c r="R2195" s="16">
        <f>[1]!s_margin_seclendingbalance(A2195,"",10000)</f>
        <v>0</v>
      </c>
      <c r="S2195" s="17">
        <f>[1]!s_val_ev(A2195,"",100000000)</f>
        <v>62.236800000000002</v>
      </c>
      <c r="T2195" s="17">
        <f>[1]!share_freesharesmv(A2195,"",100000000)</f>
        <v>11.2818531752</v>
      </c>
      <c r="U2195" s="17">
        <f>[1]!s_dq_amount_btin(A2195,E2195,100000000)</f>
        <v>1.3928704599999999</v>
      </c>
      <c r="V2195" s="17">
        <f>[1]!s_dq_turn(A2195,E2195)</f>
        <v>2.3532889841942239</v>
      </c>
      <c r="W2195" s="2">
        <f>[1]!s_pq_amount(A2195,"20260101","",100000000)</f>
        <v>349.15208229000001</v>
      </c>
      <c r="X2195" s="2">
        <f>[1]!s_pq_avgamount(A2195,"20260101","",100000000)</f>
        <v>3.2938875687735849</v>
      </c>
      <c r="Y2195" s="17">
        <f>[1]!s_ipo_dilutedpe(A2195)</f>
        <v>19.02</v>
      </c>
      <c r="Z2195" s="12">
        <f>[1]!s_ipo_collection_total(A2195,100000000)</f>
        <v>4.5</v>
      </c>
      <c r="AA2195" s="2">
        <f>[1]!s_val_pe_ttm(A2195,E2195)</f>
        <v>202.70838928222656</v>
      </c>
      <c r="AB2195" s="5">
        <f>[1]!s_info_zjtxornot1(A2195,"")</f>
        <v>0</v>
      </c>
      <c r="AC2195" s="22" t="str">
        <f>[1]!s_info_nature1(A2195,"")</f>
        <v>民营企业</v>
      </c>
      <c r="AD2195" s="6" t="str">
        <f>[1]!s_info_city(A2195)</f>
        <v>义乌市</v>
      </c>
      <c r="AE2195" s="6" t="str">
        <f>[1]!s_info_province(A2195)</f>
        <v>浙江省</v>
      </c>
      <c r="AF2195">
        <v>120.067296</v>
      </c>
      <c r="AG2195">
        <v>29.306443999999999</v>
      </c>
    </row>
    <row r="2196" spans="1:33" x14ac:dyDescent="0.3">
      <c r="A2196" s="12" t="s">
        <v>4902</v>
      </c>
      <c r="B2196" s="12" t="s">
        <v>4903</v>
      </c>
      <c r="C2196" s="16" t="str">
        <f>[1]!s_info_mkt(A2196)</f>
        <v>创业板</v>
      </c>
      <c r="D2196" s="16" t="str">
        <f>[1]!s_ipo_listeddate(A2196)</f>
        <v>2021-04-15</v>
      </c>
      <c r="E2196" s="16" t="str">
        <f>[1]!lastradeday_s("000002","")</f>
        <v>2026-06-22</v>
      </c>
      <c r="F2196" s="16" t="str">
        <f>[1]!s_info_industry_csrc2023(A2196,"",3)</f>
        <v>通用设备制造业</v>
      </c>
      <c r="G2196" s="16" t="str">
        <f>[1]!s_info_industry_csrc2023(A2196,"",1)</f>
        <v>制造业</v>
      </c>
      <c r="H2196" s="16">
        <f>[1]!s_is(A2196,83,"FY","YTD","20251231",1,"",100000000)</f>
        <v>5.1382781841000007</v>
      </c>
      <c r="I2196" s="16">
        <f>[1]!s_is(A2196,83,"FY","YTD","20241231",1,"",100000000)</f>
        <v>3.8540800413</v>
      </c>
      <c r="J2196" s="16">
        <f t="shared" si="102"/>
        <v>0.33320484500545922</v>
      </c>
      <c r="K2196" s="16">
        <f>[1]!s_is(A2196,61,"FY","YTD","20251231",1,"",100000000)</f>
        <v>0.83409029769999998</v>
      </c>
      <c r="L2196" s="16">
        <f>[1]!s_is(A2196,61,"FY","YTD","20241231",1,"",100000000)</f>
        <v>0.43791315740000003</v>
      </c>
      <c r="M2196" s="16">
        <f t="shared" si="103"/>
        <v>0.90469339321111686</v>
      </c>
      <c r="N2196" s="16">
        <f>[1]!s_fa_roe(A2196,"20251231")</f>
        <v>8.0443999999999996</v>
      </c>
      <c r="O2196" s="16">
        <f>[1]!s_stmnote_rdexp(A2196,"20251231",1,10000)</f>
        <v>4742.2189340000004</v>
      </c>
      <c r="P2196" s="20">
        <f t="shared" si="104"/>
        <v>9.2291985059789597E-2</v>
      </c>
      <c r="Q2196" s="16">
        <f>[1]!s_margin_tradingbalance(A2196,"",10000)</f>
        <v>8045.3212000000003</v>
      </c>
      <c r="R2196" s="16">
        <f>[1]!s_margin_seclendingbalance(A2196,"",10000)</f>
        <v>18.099</v>
      </c>
      <c r="S2196" s="17">
        <f>[1]!s_val_ev(A2196,"",100000000)</f>
        <v>23.614080000000001</v>
      </c>
      <c r="T2196" s="17">
        <f>[1]!share_freesharesmv(A2196,"",100000000)</f>
        <v>16.315742959999998</v>
      </c>
      <c r="U2196" s="17">
        <f>[1]!s_dq_amount_btin(A2196,E2196,100000000)</f>
        <v>0.62815109000000002</v>
      </c>
      <c r="V2196" s="17">
        <f>[1]!s_dq_turn(A2196,E2196)</f>
        <v>3.4706534652606749</v>
      </c>
      <c r="W2196" s="2">
        <f>[1]!s_pq_amount(A2196,"20260101","",100000000)</f>
        <v>102.96154365</v>
      </c>
      <c r="X2196" s="2">
        <f>[1]!s_pq_avgamount(A2196,"20260101","",100000000)</f>
        <v>0.93601403318181808</v>
      </c>
      <c r="Y2196" s="17">
        <f>[1]!s_ipo_dilutedpe(A2196)</f>
        <v>22.73</v>
      </c>
      <c r="Z2196" s="12">
        <f>[1]!s_ipo_collection_total(A2196,100000000)</f>
        <v>3.8304</v>
      </c>
      <c r="AA2196" s="2">
        <f>[1]!s_val_pe_ttm(A2196,E2196)</f>
        <v>25.128885269165039</v>
      </c>
      <c r="AB2196" s="5">
        <f>[1]!s_info_zjtxornot1(A2196,"")</f>
        <v>1</v>
      </c>
      <c r="AC2196" s="22" t="str">
        <f>[1]!s_info_nature1(A2196,"")</f>
        <v>民营企业</v>
      </c>
      <c r="AD2196" s="6" t="str">
        <f>[1]!s_info_city(A2196)</f>
        <v>襄阳市</v>
      </c>
      <c r="AE2196" s="6" t="str">
        <f>[1]!s_info_province(A2196)</f>
        <v>湖北省</v>
      </c>
      <c r="AF2196">
        <v>112.14414600000001</v>
      </c>
      <c r="AG2196">
        <v>32.042425999999999</v>
      </c>
    </row>
    <row r="2197" spans="1:33" x14ac:dyDescent="0.3">
      <c r="A2197" s="12" t="s">
        <v>4904</v>
      </c>
      <c r="B2197" s="12" t="s">
        <v>4905</v>
      </c>
      <c r="C2197" s="16" t="str">
        <f>[1]!s_info_mkt(A2197)</f>
        <v>创业板</v>
      </c>
      <c r="D2197" s="16" t="str">
        <f>[1]!s_ipo_listeddate(A2197)</f>
        <v>2015-07-02</v>
      </c>
      <c r="E2197" s="16" t="str">
        <f>[1]!lastradeday_s("000002","")</f>
        <v>2026-06-22</v>
      </c>
      <c r="F2197" s="16" t="str">
        <f>[1]!s_info_industry_csrc2023(A2197,"",3)</f>
        <v>化学原料和化学制品制造业</v>
      </c>
      <c r="G2197" s="16" t="str">
        <f>[1]!s_info_industry_csrc2023(A2197,"",1)</f>
        <v>制造业</v>
      </c>
      <c r="H2197" s="16">
        <f>[1]!s_is(A2197,83,"FY","YTD","20251231",1,"",100000000)</f>
        <v>27.8583282502</v>
      </c>
      <c r="I2197" s="16">
        <f>[1]!s_is(A2197,83,"FY","YTD","20241231",1,"",100000000)</f>
        <v>25.540302431000001</v>
      </c>
      <c r="J2197" s="16">
        <f t="shared" si="102"/>
        <v>9.0759529001757322E-2</v>
      </c>
      <c r="K2197" s="16">
        <f>[1]!s_is(A2197,61,"FY","YTD","20251231",1,"",100000000)</f>
        <v>8.9710765992999999</v>
      </c>
      <c r="L2197" s="16">
        <f>[1]!s_is(A2197,61,"FY","YTD","20241231",1,"",100000000)</f>
        <v>7.8724024066</v>
      </c>
      <c r="M2197" s="16">
        <f t="shared" si="103"/>
        <v>0.13956021757461259</v>
      </c>
      <c r="N2197" s="16">
        <f>[1]!s_fa_roe(A2197,"20251231")</f>
        <v>21.605899999999998</v>
      </c>
      <c r="O2197" s="16">
        <f>[1]!s_stmnote_rdexp(A2197,"20251231",1,10000)</f>
        <v>15034.685649000001</v>
      </c>
      <c r="P2197" s="20">
        <f t="shared" si="104"/>
        <v>5.3968369939398873E-2</v>
      </c>
      <c r="Q2197" s="16">
        <f>[1]!s_margin_tradingbalance(A2197,"",10000)</f>
        <v>24176.829699999998</v>
      </c>
      <c r="R2197" s="16">
        <f>[1]!s_margin_seclendingbalance(A2197,"",10000)</f>
        <v>151.1232</v>
      </c>
      <c r="S2197" s="17">
        <f>[1]!s_val_ev(A2197,"",100000000)</f>
        <v>315.66401991999999</v>
      </c>
      <c r="T2197" s="17">
        <f>[1]!share_freesharesmv(A2197,"",100000000)</f>
        <v>156.01179411999999</v>
      </c>
      <c r="U2197" s="17">
        <f>[1]!s_dq_amount_btin(A2197,E2197,100000000)</f>
        <v>8.5444389899999997</v>
      </c>
      <c r="V2197" s="17">
        <f>[1]!s_dq_turn(A2197,E2197)</f>
        <v>4.7457500338087675</v>
      </c>
      <c r="W2197" s="2">
        <f>[1]!s_pq_amount(A2197,"20260101","",100000000)</f>
        <v>360.05988962999999</v>
      </c>
      <c r="X2197" s="2">
        <f>[1]!s_pq_avgamount(A2197,"20260101","",100000000)</f>
        <v>3.2732717239090907</v>
      </c>
      <c r="Y2197" s="17">
        <f>[1]!s_ipo_dilutedpe(A2197)</f>
        <v>20.32</v>
      </c>
      <c r="Z2197" s="12">
        <f>[1]!s_ipo_collection_total(A2197,100000000)</f>
        <v>2.9660000000000002</v>
      </c>
      <c r="AA2197" s="2">
        <f>[1]!s_val_pe_ttm(A2197,E2197)</f>
        <v>35.632328033447266</v>
      </c>
      <c r="AB2197" s="5">
        <f>[1]!s_info_zjtxornot1(A2197,"")</f>
        <v>0</v>
      </c>
      <c r="AC2197" s="22" t="str">
        <f>[1]!s_info_nature1(A2197,"")</f>
        <v>民营企业</v>
      </c>
      <c r="AD2197" s="6" t="str">
        <f>[1]!s_info_city(A2197)</f>
        <v>西安市</v>
      </c>
      <c r="AE2197" s="6" t="str">
        <f>[1]!s_info_province(A2197)</f>
        <v>陕西省</v>
      </c>
      <c r="AF2197">
        <v>108.948024</v>
      </c>
      <c r="AG2197">
        <v>34.263160999999997</v>
      </c>
    </row>
    <row r="2198" spans="1:33" x14ac:dyDescent="0.3">
      <c r="A2198" s="12" t="s">
        <v>4906</v>
      </c>
      <c r="B2198" s="12" t="s">
        <v>4907</v>
      </c>
      <c r="C2198" s="16" t="str">
        <f>[1]!s_info_mkt(A2198)</f>
        <v>主板</v>
      </c>
      <c r="D2198" s="16" t="str">
        <f>[1]!s_ipo_listeddate(A2198)</f>
        <v>2023-11-01</v>
      </c>
      <c r="E2198" s="16" t="str">
        <f>[1]!lastradeday_s("000002","")</f>
        <v>2026-06-22</v>
      </c>
      <c r="F2198" s="16" t="str">
        <f>[1]!s_info_industry_csrc2023(A2198,"",3)</f>
        <v>汽车制造业</v>
      </c>
      <c r="G2198" s="16" t="str">
        <f>[1]!s_info_industry_csrc2023(A2198,"",1)</f>
        <v>制造业</v>
      </c>
      <c r="H2198" s="16">
        <f>[1]!s_is(A2198,83,"FY","YTD","20251231",1,"",100000000)</f>
        <v>22.396156784599999</v>
      </c>
      <c r="I2198" s="16">
        <f>[1]!s_is(A2198,83,"FY","YTD","20241231",1,"",100000000)</f>
        <v>21.502376068099998</v>
      </c>
      <c r="J2198" s="16">
        <f t="shared" si="102"/>
        <v>4.1566602391722496E-2</v>
      </c>
      <c r="K2198" s="16">
        <f>[1]!s_is(A2198,61,"FY","YTD","20251231",1,"",100000000)</f>
        <v>1.5628254713</v>
      </c>
      <c r="L2198" s="16">
        <f>[1]!s_is(A2198,61,"FY","YTD","20241231",1,"",100000000)</f>
        <v>1.8945033108000002</v>
      </c>
      <c r="M2198" s="16">
        <f t="shared" si="103"/>
        <v>-0.17507377137279381</v>
      </c>
      <c r="N2198" s="16">
        <f>[1]!s_fa_roe(A2198,"20251231")</f>
        <v>7.4150999999999998</v>
      </c>
      <c r="O2198" s="16">
        <f>[1]!s_stmnote_rdexp(A2198,"20251231",1,10000)</f>
        <v>7492.31</v>
      </c>
      <c r="P2198" s="20">
        <f t="shared" si="104"/>
        <v>3.3453552196740503E-2</v>
      </c>
      <c r="Q2198" s="16">
        <f>[1]!s_margin_tradingbalance(A2198,"",10000)</f>
        <v>12067.677299999999</v>
      </c>
      <c r="R2198" s="16">
        <f>[1]!s_margin_seclendingbalance(A2198,"",10000)</f>
        <v>23.977799999999998</v>
      </c>
      <c r="S2198" s="17">
        <f>[1]!s_val_ev(A2198,"",100000000)</f>
        <v>40.345266000000002</v>
      </c>
      <c r="T2198" s="17">
        <f>[1]!share_freesharesmv(A2198,"",100000000)</f>
        <v>17.402408764</v>
      </c>
      <c r="U2198" s="17">
        <f>[1]!s_dq_amount_btin(A2198,E2198,100000000)</f>
        <v>0.28682763999999999</v>
      </c>
      <c r="V2198" s="17">
        <f>[1]!s_dq_turn(A2198,E2198)</f>
        <v>1.1107845216275498</v>
      </c>
      <c r="W2198" s="2">
        <f>[1]!s_pq_amount(A2198,"20260101","",100000000)</f>
        <v>37.998368059999997</v>
      </c>
      <c r="X2198" s="2">
        <f>[1]!s_pq_avgamount(A2198,"20260101","",100000000)</f>
        <v>0.34543970963636361</v>
      </c>
      <c r="Y2198" s="17">
        <f>[1]!s_ipo_dilutedpe(A2198)</f>
        <v>38.75</v>
      </c>
      <c r="Z2198" s="12">
        <f>[1]!s_ipo_collection_total(A2198,100000000)</f>
        <v>12.0008705</v>
      </c>
      <c r="AA2198" s="2">
        <f>[1]!s_val_pe_ttm(A2198,E2198)</f>
        <v>25.957717895507813</v>
      </c>
      <c r="AB2198" s="5">
        <f>[1]!s_info_zjtxornot1(A2198,"")</f>
        <v>0</v>
      </c>
      <c r="AC2198" s="22" t="str">
        <f>[1]!s_info_nature1(A2198,"")</f>
        <v>地方国有企业</v>
      </c>
      <c r="AD2198" s="6" t="str">
        <f>[1]!s_info_city(A2198)</f>
        <v>上海市</v>
      </c>
      <c r="AE2198" s="6" t="str">
        <f>[1]!s_info_province(A2198)</f>
        <v>上海</v>
      </c>
      <c r="AF2198">
        <v>121.472644</v>
      </c>
      <c r="AG2198">
        <v>31.231705999999999</v>
      </c>
    </row>
    <row r="2199" spans="1:33" x14ac:dyDescent="0.3">
      <c r="A2199" s="12" t="s">
        <v>4908</v>
      </c>
      <c r="B2199" s="12" t="s">
        <v>4909</v>
      </c>
      <c r="C2199" s="16" t="str">
        <f>[1]!s_info_mkt(A2199)</f>
        <v>创业板</v>
      </c>
      <c r="D2199" s="16" t="str">
        <f>[1]!s_ipo_listeddate(A2199)</f>
        <v>2009-12-25</v>
      </c>
      <c r="E2199" s="16" t="str">
        <f>[1]!lastradeday_s("000002","")</f>
        <v>2026-06-22</v>
      </c>
      <c r="F2199" s="16" t="str">
        <f>[1]!s_info_industry_csrc2023(A2199,"",3)</f>
        <v>专用设备制造业</v>
      </c>
      <c r="G2199" s="16" t="str">
        <f>[1]!s_info_industry_csrc2023(A2199,"",1)</f>
        <v>制造业</v>
      </c>
      <c r="H2199" s="16">
        <f>[1]!s_is(A2199,83,"FY","YTD","20251231",1,"",100000000)</f>
        <v>4.8626001042000002</v>
      </c>
      <c r="I2199" s="16">
        <f>[1]!s_is(A2199,83,"FY","YTD","20241231",1,"",100000000)</f>
        <v>5.8132800909000002</v>
      </c>
      <c r="J2199" s="16">
        <f t="shared" si="102"/>
        <v>-0.16353589915410693</v>
      </c>
      <c r="K2199" s="16">
        <f>[1]!s_is(A2199,61,"FY","YTD","20251231",1,"",100000000)</f>
        <v>0.1453038408</v>
      </c>
      <c r="L2199" s="16">
        <f>[1]!s_is(A2199,61,"FY","YTD","20241231",1,"",100000000)</f>
        <v>-1.1790378423000001</v>
      </c>
      <c r="M2199" s="16">
        <f t="shared" si="103"/>
        <v>1.1232393359966713</v>
      </c>
      <c r="N2199" s="16">
        <f>[1]!s_fa_roe(A2199,"20251231")</f>
        <v>2.3683000000000001</v>
      </c>
      <c r="O2199" s="16">
        <f>[1]!s_stmnote_rdexp(A2199,"20251231",1,10000)</f>
        <v>2365.33653</v>
      </c>
      <c r="P2199" s="20">
        <f t="shared" si="104"/>
        <v>4.8643451637262441E-2</v>
      </c>
      <c r="Q2199" s="16">
        <f>[1]!s_margin_tradingbalance(A2199,"",10000)</f>
        <v>0</v>
      </c>
      <c r="R2199" s="16">
        <f>[1]!s_margin_seclendingbalance(A2199,"",10000)</f>
        <v>0</v>
      </c>
      <c r="S2199" s="17">
        <f>[1]!s_val_ev(A2199,"",100000000)</f>
        <v>19.4478821135</v>
      </c>
      <c r="T2199" s="17">
        <f>[1]!share_freesharesmv(A2199,"",100000000)</f>
        <v>13.278224406300001</v>
      </c>
      <c r="U2199" s="17">
        <f>[1]!s_dq_amount_btin(A2199,E2199,100000000)</f>
        <v>0.46902196000000002</v>
      </c>
      <c r="V2199" s="17">
        <f>[1]!s_dq_turn(A2199,E2199)</f>
        <v>2.8108642934927048</v>
      </c>
      <c r="W2199" s="2">
        <f>[1]!s_pq_amount(A2199,"20260101","",100000000)</f>
        <v>79.986144339999996</v>
      </c>
      <c r="X2199" s="2">
        <f>[1]!s_pq_avgamount(A2199,"20260101","",100000000)</f>
        <v>0.72714676672727274</v>
      </c>
      <c r="Y2199" s="17">
        <f>[1]!s_ipo_dilutedpe(A2199)</f>
        <v>108.7</v>
      </c>
      <c r="Z2199" s="12">
        <f>[1]!s_ipo_collection_total(A2199,100000000)</f>
        <v>4.6500000000000004</v>
      </c>
      <c r="AA2199" s="2">
        <f>[1]!s_val_pe_ttm(A2199,E2199)</f>
        <v>68.474601745605469</v>
      </c>
      <c r="AB2199" s="5">
        <f>[1]!s_info_zjtxornot1(A2199,"")</f>
        <v>0</v>
      </c>
      <c r="AC2199" s="22" t="str">
        <f>[1]!s_info_nature1(A2199,"")</f>
        <v>地方国有企业</v>
      </c>
      <c r="AD2199" s="6" t="str">
        <f>[1]!s_info_city(A2199)</f>
        <v>珠海市</v>
      </c>
      <c r="AE2199" s="6" t="str">
        <f>[1]!s_info_province(A2199)</f>
        <v>广东省</v>
      </c>
      <c r="AF2199">
        <v>113.552724</v>
      </c>
      <c r="AG2199">
        <v>22.255898999999999</v>
      </c>
    </row>
    <row r="2200" spans="1:33" x14ac:dyDescent="0.3">
      <c r="A2200" s="12" t="s">
        <v>4910</v>
      </c>
      <c r="B2200" s="12" t="s">
        <v>4911</v>
      </c>
      <c r="C2200" s="16" t="str">
        <f>[1]!s_info_mkt(A2200)</f>
        <v>创业板</v>
      </c>
      <c r="D2200" s="16" t="str">
        <f>[1]!s_ipo_listeddate(A2200)</f>
        <v>2022-06-06</v>
      </c>
      <c r="E2200" s="16" t="str">
        <f>[1]!lastradeday_s("000002","")</f>
        <v>2026-06-22</v>
      </c>
      <c r="F2200" s="16" t="str">
        <f>[1]!s_info_industry_csrc2023(A2200,"",3)</f>
        <v>汽车制造业</v>
      </c>
      <c r="G2200" s="16" t="str">
        <f>[1]!s_info_industry_csrc2023(A2200,"",1)</f>
        <v>制造业</v>
      </c>
      <c r="H2200" s="16">
        <f>[1]!s_is(A2200,83,"FY","YTD","20251231",1,"",100000000)</f>
        <v>6.4713796689</v>
      </c>
      <c r="I2200" s="16">
        <f>[1]!s_is(A2200,83,"FY","YTD","20241231",1,"",100000000)</f>
        <v>6.2565669347000004</v>
      </c>
      <c r="J2200" s="16">
        <f t="shared" si="102"/>
        <v>3.4333962449696109E-2</v>
      </c>
      <c r="K2200" s="16">
        <f>[1]!s_is(A2200,61,"FY","YTD","20251231",1,"",100000000)</f>
        <v>0.67562318730000004</v>
      </c>
      <c r="L2200" s="16">
        <f>[1]!s_is(A2200,61,"FY","YTD","20241231",1,"",100000000)</f>
        <v>0.62548942109999994</v>
      </c>
      <c r="M2200" s="16">
        <f t="shared" si="103"/>
        <v>8.0151261570233612E-2</v>
      </c>
      <c r="N2200" s="16">
        <f>[1]!s_fa_roe(A2200,"20251231")</f>
        <v>7.2584</v>
      </c>
      <c r="O2200" s="16">
        <f>[1]!s_stmnote_rdexp(A2200,"20251231",1,10000)</f>
        <v>3589.1868039999999</v>
      </c>
      <c r="P2200" s="20">
        <f t="shared" si="104"/>
        <v>5.5462466856160936E-2</v>
      </c>
      <c r="Q2200" s="16">
        <f>[1]!s_margin_tradingbalance(A2200,"",10000)</f>
        <v>6434.2969999999996</v>
      </c>
      <c r="R2200" s="16">
        <f>[1]!s_margin_seclendingbalance(A2200,"",10000)</f>
        <v>24.307200000000002</v>
      </c>
      <c r="S2200" s="17">
        <f>[1]!s_val_ev(A2200,"",100000000)</f>
        <v>18.511479999999999</v>
      </c>
      <c r="T2200" s="17">
        <f>[1]!share_freesharesmv(A2200,"",100000000)</f>
        <v>12.111796806199999</v>
      </c>
      <c r="U2200" s="17">
        <f>[1]!s_dq_amount_btin(A2200,E2200,100000000)</f>
        <v>0.31333119999999998</v>
      </c>
      <c r="V2200" s="17">
        <f>[1]!s_dq_turn(A2200,E2200)</f>
        <v>2.3427842918591777</v>
      </c>
      <c r="W2200" s="2">
        <f>[1]!s_pq_amount(A2200,"20260101","",100000000)</f>
        <v>44.528075219999998</v>
      </c>
      <c r="X2200" s="2">
        <f>[1]!s_pq_avgamount(A2200,"20260101","",100000000)</f>
        <v>0.40480068381818185</v>
      </c>
      <c r="Y2200" s="17">
        <f>[1]!s_ipo_dilutedpe(A2200)</f>
        <v>35.42</v>
      </c>
      <c r="Z2200" s="12">
        <f>[1]!s_ipo_collection_total(A2200,100000000)</f>
        <v>4.6662400000000002</v>
      </c>
      <c r="AA2200" s="2">
        <f>[1]!s_val_pe_ttm(A2200,E2200)</f>
        <v>37.4752197265625</v>
      </c>
      <c r="AB2200" s="5">
        <f>[1]!s_info_zjtxornot1(A2200,"")</f>
        <v>1</v>
      </c>
      <c r="AC2200" s="22" t="str">
        <f>[1]!s_info_nature1(A2200,"")</f>
        <v>民营企业</v>
      </c>
      <c r="AD2200" s="6" t="str">
        <f>[1]!s_info_city(A2200)</f>
        <v>保定市</v>
      </c>
      <c r="AE2200" s="6" t="str">
        <f>[1]!s_info_province(A2200)</f>
        <v>河北省</v>
      </c>
      <c r="AF2200">
        <v>115.482331</v>
      </c>
      <c r="AG2200">
        <v>38.867657000000001</v>
      </c>
    </row>
    <row r="2201" spans="1:33" x14ac:dyDescent="0.3">
      <c r="A2201" s="12" t="s">
        <v>4912</v>
      </c>
      <c r="B2201" s="12" t="s">
        <v>4913</v>
      </c>
      <c r="C2201" s="16" t="str">
        <f>[1]!s_info_mkt(A2201)</f>
        <v>主板</v>
      </c>
      <c r="D2201" s="16" t="str">
        <f>[1]!s_ipo_listeddate(A2201)</f>
        <v>2015-03-03</v>
      </c>
      <c r="E2201" s="16" t="str">
        <f>[1]!lastradeday_s("000002","")</f>
        <v>2026-06-22</v>
      </c>
      <c r="F2201" s="16" t="str">
        <f>[1]!s_info_industry_csrc2023(A2201,"",3)</f>
        <v>仪器仪表制造业</v>
      </c>
      <c r="G2201" s="16" t="str">
        <f>[1]!s_info_industry_csrc2023(A2201,"",1)</f>
        <v>制造业</v>
      </c>
      <c r="H2201" s="16">
        <f>[1]!s_is(A2201,83,"FY","YTD","20251231",1,"",100000000)</f>
        <v>8.2900238272000006</v>
      </c>
      <c r="I2201" s="16">
        <f>[1]!s_is(A2201,83,"FY","YTD","20241231",1,"",100000000)</f>
        <v>8.4317916046000008</v>
      </c>
      <c r="J2201" s="16">
        <f t="shared" si="102"/>
        <v>-1.6813482121955881E-2</v>
      </c>
      <c r="K2201" s="16">
        <f>[1]!s_is(A2201,61,"FY","YTD","20251231",1,"",100000000)</f>
        <v>0.42928902000000002</v>
      </c>
      <c r="L2201" s="16">
        <f>[1]!s_is(A2201,61,"FY","YTD","20241231",1,"",100000000)</f>
        <v>0.63816194260000003</v>
      </c>
      <c r="M2201" s="16">
        <f t="shared" si="103"/>
        <v>-0.3273039469401916</v>
      </c>
      <c r="N2201" s="16">
        <f>[1]!s_fa_roe(A2201,"20251231")</f>
        <v>3.1337000000000002</v>
      </c>
      <c r="O2201" s="16">
        <f>[1]!s_stmnote_rdexp(A2201,"20251231",1,10000)</f>
        <v>6728.9304329999995</v>
      </c>
      <c r="P2201" s="20">
        <f t="shared" si="104"/>
        <v>8.1169011974634234E-2</v>
      </c>
      <c r="Q2201" s="16">
        <f>[1]!s_margin_tradingbalance(A2201,"",10000)</f>
        <v>18773.281900000002</v>
      </c>
      <c r="R2201" s="16">
        <f>[1]!s_margin_seclendingbalance(A2201,"",10000)</f>
        <v>29.767499999999998</v>
      </c>
      <c r="S2201" s="17">
        <f>[1]!s_val_ev(A2201,"",100000000)</f>
        <v>47.697842000000001</v>
      </c>
      <c r="T2201" s="17">
        <f>[1]!share_freesharesmv(A2201,"",100000000)</f>
        <v>23.9005814</v>
      </c>
      <c r="U2201" s="17">
        <f>[1]!s_dq_amount_btin(A2201,E2201,100000000)</f>
        <v>1.5944053300000001</v>
      </c>
      <c r="V2201" s="17">
        <f>[1]!s_dq_turn(A2201,E2201)</f>
        <v>3.3532303033751507</v>
      </c>
      <c r="W2201" s="2">
        <f>[1]!s_pq_amount(A2201,"20260101","",100000000)</f>
        <v>193.31000141999999</v>
      </c>
      <c r="X2201" s="2">
        <f>[1]!s_pq_avgamount(A2201,"20260101","",100000000)</f>
        <v>1.7573636492727274</v>
      </c>
      <c r="Y2201" s="17">
        <f>[1]!s_ipo_dilutedpe(A2201)</f>
        <v>22.78</v>
      </c>
      <c r="Z2201" s="12">
        <f>[1]!s_ipo_collection_total(A2201,100000000)</f>
        <v>5.3106</v>
      </c>
      <c r="AA2201" s="2">
        <f>[1]!s_val_pe_ttm(A2201,E2201)</f>
        <v>180.32719421386719</v>
      </c>
      <c r="AB2201" s="5">
        <f>[1]!s_info_zjtxornot1(A2201,"")</f>
        <v>0</v>
      </c>
      <c r="AC2201" s="22" t="str">
        <f>[1]!s_info_nature1(A2201,"")</f>
        <v>外资企业</v>
      </c>
      <c r="AD2201" s="6" t="str">
        <f>[1]!s_info_city(A2201)</f>
        <v>宁波市</v>
      </c>
      <c r="AE2201" s="6" t="str">
        <f>[1]!s_info_province(A2201)</f>
        <v>浙江省</v>
      </c>
      <c r="AF2201">
        <v>121.549792</v>
      </c>
      <c r="AG2201">
        <v>29.868387999999999</v>
      </c>
    </row>
    <row r="2202" spans="1:33" x14ac:dyDescent="0.3">
      <c r="A2202" s="12" t="s">
        <v>4914</v>
      </c>
      <c r="B2202" s="12" t="s">
        <v>4915</v>
      </c>
      <c r="C2202" s="16" t="str">
        <f>[1]!s_info_mkt(A2202)</f>
        <v>主板</v>
      </c>
      <c r="D2202" s="16" t="str">
        <f>[1]!s_ipo_listeddate(A2202)</f>
        <v>2015-04-23</v>
      </c>
      <c r="E2202" s="16" t="str">
        <f>[1]!lastradeday_s("000002","")</f>
        <v>2026-06-22</v>
      </c>
      <c r="F2202" s="16" t="str">
        <f>[1]!s_info_industry_csrc2023(A2202,"",3)</f>
        <v>零售业</v>
      </c>
      <c r="G2202" s="16" t="str">
        <f>[1]!s_info_industry_csrc2023(A2202,"",1)</f>
        <v>批发和零售业</v>
      </c>
      <c r="H2202" s="16">
        <f>[1]!s_is(A2202,83,"FY","YTD","20251231",1,"",100000000)</f>
        <v>222.36615347</v>
      </c>
      <c r="I2202" s="16">
        <f>[1]!s_is(A2202,83,"FY","YTD","20241231",1,"",100000000)</f>
        <v>223.57610195000001</v>
      </c>
      <c r="J2202" s="16">
        <f t="shared" si="102"/>
        <v>-5.411797009819086E-3</v>
      </c>
      <c r="K2202" s="16">
        <f>[1]!s_is(A2202,61,"FY","YTD","20251231",1,"",100000000)</f>
        <v>3.8184659299999999</v>
      </c>
      <c r="L2202" s="16">
        <f>[1]!s_is(A2202,61,"FY","YTD","20241231",1,"",100000000)</f>
        <v>5.1906340499999999</v>
      </c>
      <c r="M2202" s="16">
        <f t="shared" si="103"/>
        <v>-0.26435462542384391</v>
      </c>
      <c r="N2202" s="16">
        <f>[1]!s_fa_roe(A2202,"20251231")</f>
        <v>5.8224999999999998</v>
      </c>
      <c r="O2202" s="16">
        <f>[1]!s_stmnote_rdexp(A2202,"20251231",1,10000)</f>
        <v>9019.9807000000001</v>
      </c>
      <c r="P2202" s="20">
        <f t="shared" si="104"/>
        <v>4.0563640460763335E-3</v>
      </c>
      <c r="Q2202" s="16">
        <f>[1]!s_margin_tradingbalance(A2202,"",10000)</f>
        <v>33329.341800000002</v>
      </c>
      <c r="R2202" s="16">
        <f>[1]!s_margin_seclendingbalance(A2202,"",10000)</f>
        <v>184.6284</v>
      </c>
      <c r="S2202" s="17">
        <f>[1]!s_val_ev(A2202,"",100000000)</f>
        <v>89.093713706399996</v>
      </c>
      <c r="T2202" s="17">
        <f>[1]!share_freesharesmv(A2202,"",100000000)</f>
        <v>46.591132487199999</v>
      </c>
      <c r="U2202" s="17">
        <f>[1]!s_dq_amount_btin(A2202,E2202,100000000)</f>
        <v>0.96853489000000004</v>
      </c>
      <c r="V2202" s="17">
        <f>[1]!s_dq_turn(A2202,E2202)</f>
        <v>1.1035030631228202</v>
      </c>
      <c r="W2202" s="2">
        <f>[1]!s_pq_amount(A2202,"20260101","",100000000)</f>
        <v>156.37853701</v>
      </c>
      <c r="X2202" s="2">
        <f>[1]!s_pq_avgamount(A2202,"20260101","",100000000)</f>
        <v>1.4216230637272727</v>
      </c>
      <c r="Y2202" s="17">
        <f>[1]!s_ipo_dilutedpe(A2202)</f>
        <v>22.52</v>
      </c>
      <c r="Z2202" s="12">
        <f>[1]!s_ipo_collection_total(A2202,100000000)</f>
        <v>10.9947</v>
      </c>
      <c r="AA2202" s="2">
        <f>[1]!s_val_pe_ttm(A2202,E2202)</f>
        <v>22.551605224609375</v>
      </c>
      <c r="AB2202" s="5">
        <f>[1]!s_info_zjtxornot1(A2202,"")</f>
        <v>0</v>
      </c>
      <c r="AC2202" s="22" t="str">
        <f>[1]!s_info_nature1(A2202,"")</f>
        <v>民营企业</v>
      </c>
      <c r="AD2202" s="6" t="str">
        <f>[1]!s_info_city(A2202)</f>
        <v>长沙市</v>
      </c>
      <c r="AE2202" s="6" t="str">
        <f>[1]!s_info_province(A2202)</f>
        <v>湖南省</v>
      </c>
      <c r="AF2202">
        <v>112.98227900000001</v>
      </c>
      <c r="AG2202">
        <v>28.194089999999999</v>
      </c>
    </row>
    <row r="2203" spans="1:33" x14ac:dyDescent="0.3">
      <c r="A2203" s="12" t="s">
        <v>4916</v>
      </c>
      <c r="B2203" s="12" t="s">
        <v>4917</v>
      </c>
      <c r="C2203" s="16" t="str">
        <f>[1]!s_info_mkt(A2203)</f>
        <v>主板</v>
      </c>
      <c r="D2203" s="16" t="str">
        <f>[1]!s_ipo_listeddate(A2203)</f>
        <v>2017-05-04</v>
      </c>
      <c r="E2203" s="16" t="str">
        <f>[1]!lastradeday_s("000002","")</f>
        <v>2026-06-22</v>
      </c>
      <c r="F2203" s="16" t="str">
        <f>[1]!s_info_industry_csrc2023(A2203,"",3)</f>
        <v>计算机、通信和其他电子设备制造业</v>
      </c>
      <c r="G2203" s="16" t="str">
        <f>[1]!s_info_industry_csrc2023(A2203,"",1)</f>
        <v>制造业</v>
      </c>
      <c r="H2203" s="16">
        <f>[1]!s_is(A2203,83,"FY","YTD","20251231",1,"",100000000)</f>
        <v>288.54805517490001</v>
      </c>
      <c r="I2203" s="16">
        <f>[1]!s_is(A2203,83,"FY","YTD","20241231",1,"",100000000)</f>
        <v>257.3063913812</v>
      </c>
      <c r="J2203" s="16">
        <f t="shared" si="102"/>
        <v>0.12141814132947593</v>
      </c>
      <c r="K2203" s="16">
        <f>[1]!s_is(A2203,61,"FY","YTD","20251231",1,"",100000000)</f>
        <v>40.454165303300002</v>
      </c>
      <c r="L2203" s="16">
        <f>[1]!s_is(A2203,61,"FY","YTD","20241231",1,"",100000000)</f>
        <v>33.232427499000003</v>
      </c>
      <c r="M2203" s="16">
        <f t="shared" si="103"/>
        <v>0.2173099694422656</v>
      </c>
      <c r="N2203" s="16">
        <f>[1]!s_fa_roe(A2203,"20251231")</f>
        <v>15.448399999999999</v>
      </c>
      <c r="O2203" s="16">
        <f>[1]!s_stmnote_rdexp(A2203,"20251231",1,10000)</f>
        <v>367953.96659099997</v>
      </c>
      <c r="P2203" s="20">
        <f t="shared" si="104"/>
        <v>0.1275191289603283</v>
      </c>
      <c r="Q2203" s="16">
        <f>[1]!s_margin_tradingbalance(A2203,"",10000)</f>
        <v>556725.8493</v>
      </c>
      <c r="R2203" s="16">
        <f>[1]!s_margin_seclendingbalance(A2203,"",10000)</f>
        <v>864.61170000000004</v>
      </c>
      <c r="S2203" s="17">
        <f>[1]!s_val_ev(A2203,"",100000000)</f>
        <v>1127.774436538336</v>
      </c>
      <c r="T2203" s="17">
        <f>[1]!share_freesharesmv(A2203,"",100000000)</f>
        <v>689.92433707199996</v>
      </c>
      <c r="U2203" s="17">
        <f>[1]!s_dq_amount_btin(A2203,E2203,100000000)</f>
        <v>20.244238769999999</v>
      </c>
      <c r="V2203" s="17">
        <f>[1]!s_dq_turn(A2203,E2203)</f>
        <v>1.8669393474700617</v>
      </c>
      <c r="W2203" s="2">
        <f>[1]!s_pq_amount(A2203,"20260101","",100000000)</f>
        <v>2562.92728476</v>
      </c>
      <c r="X2203" s="2">
        <f>[1]!s_pq_avgamount(A2203,"20260101","",100000000)</f>
        <v>23.299338952363634</v>
      </c>
      <c r="Y2203" s="17">
        <f>[1]!s_ipo_dilutedpe(A2203)</f>
        <v>22.99</v>
      </c>
      <c r="Z2203" s="12">
        <f>[1]!s_ipo_collection_total(A2203,100000000)</f>
        <v>2.9203199999999998</v>
      </c>
      <c r="AA2203" s="2">
        <f>[1]!s_val_pe_ttm(A2203,E2203)</f>
        <v>31.020927429199219</v>
      </c>
      <c r="AB2203" s="5">
        <f>[1]!s_info_zjtxornot1(A2203,"")</f>
        <v>0</v>
      </c>
      <c r="AC2203" s="22" t="str">
        <f>[1]!s_info_nature1(A2203,"")</f>
        <v>民营企业</v>
      </c>
      <c r="AD2203" s="6" t="str">
        <f>[1]!s_info_city(A2203)</f>
        <v>上海市</v>
      </c>
      <c r="AE2203" s="6" t="str">
        <f>[1]!s_info_province(A2203)</f>
        <v>上海</v>
      </c>
      <c r="AF2203">
        <v>121.472644</v>
      </c>
      <c r="AG2203">
        <v>31.231705999999999</v>
      </c>
    </row>
    <row r="2204" spans="1:33" x14ac:dyDescent="0.3">
      <c r="A2204" s="12" t="s">
        <v>4918</v>
      </c>
      <c r="B2204" s="12" t="s">
        <v>4919</v>
      </c>
      <c r="C2204" s="16" t="str">
        <f>[1]!s_info_mkt(A2204)</f>
        <v>主板</v>
      </c>
      <c r="D2204" s="16" t="str">
        <f>[1]!s_ipo_listeddate(A2204)</f>
        <v>1997-04-30</v>
      </c>
      <c r="E2204" s="16" t="str">
        <f>[1]!lastradeday_s("000002","")</f>
        <v>2026-06-22</v>
      </c>
      <c r="F2204" s="16" t="str">
        <f>[1]!s_info_industry_csrc2023(A2204,"",3)</f>
        <v>餐饮业</v>
      </c>
      <c r="G2204" s="16" t="str">
        <f>[1]!s_info_industry_csrc2023(A2204,"",1)</f>
        <v>住宿和餐饮业</v>
      </c>
      <c r="H2204" s="16">
        <f>[1]!s_is(A2204,83,"FY","YTD","20251231",1,"",100000000)</f>
        <v>5.6266665676000001</v>
      </c>
      <c r="I2204" s="16">
        <f>[1]!s_is(A2204,83,"FY","YTD","20241231",1,"",100000000)</f>
        <v>6.6580615048</v>
      </c>
      <c r="J2204" s="16">
        <f t="shared" si="102"/>
        <v>-0.15490919338255371</v>
      </c>
      <c r="K2204" s="16">
        <f>[1]!s_is(A2204,61,"FY","YTD","20251231",1,"",100000000)</f>
        <v>-1.4628031581999998</v>
      </c>
      <c r="L2204" s="16">
        <f>[1]!s_is(A2204,61,"FY","YTD","20241231",1,"",100000000)</f>
        <v>-1.2800512546</v>
      </c>
      <c r="M2204" s="16">
        <f t="shared" si="103"/>
        <v>-0.14276920782918767</v>
      </c>
      <c r="N2204" s="16">
        <f>[1]!s_fa_roe(A2204,"20251231")</f>
        <v>-63.8048</v>
      </c>
      <c r="O2204" s="16">
        <f>[1]!s_stmnote_rdexp(A2204,"20251231",1,10000)</f>
        <v>0</v>
      </c>
      <c r="P2204" s="20">
        <f t="shared" si="104"/>
        <v>0</v>
      </c>
      <c r="Q2204" s="16">
        <f>[1]!s_margin_tradingbalance(A2204,"",10000)</f>
        <v>0</v>
      </c>
      <c r="R2204" s="16">
        <f>[1]!s_margin_seclendingbalance(A2204,"",10000)</f>
        <v>0</v>
      </c>
      <c r="S2204" s="17">
        <f>[1]!s_val_ev(A2204,"",100000000)</f>
        <v>33.401812725600003</v>
      </c>
      <c r="T2204" s="17">
        <f>[1]!share_freesharesmv(A2204,"",100000000)</f>
        <v>19.275748044</v>
      </c>
      <c r="U2204" s="17">
        <f>[1]!s_dq_amount_btin(A2204,E2204,100000000)</f>
        <v>0.49985405999999999</v>
      </c>
      <c r="V2204" s="17">
        <f>[1]!s_dq_turn(A2204,E2204)</f>
        <v>1.7154802709658765</v>
      </c>
      <c r="W2204" s="2">
        <f>[1]!s_pq_amount(A2204,"20260101","",100000000)</f>
        <v>122.38049241</v>
      </c>
      <c r="X2204" s="2">
        <f>[1]!s_pq_avgamount(A2204,"20260101","",100000000)</f>
        <v>1.112549931</v>
      </c>
      <c r="Y2204" s="17">
        <f>[1]!s_ipo_dilutedpe(A2204)</f>
        <v>0</v>
      </c>
      <c r="Z2204" s="12">
        <f>[1]!s_ipo_collection_total(A2204,100000000)</f>
        <v>1.26</v>
      </c>
      <c r="AA2204" s="2">
        <f>[1]!s_val_pe_ttm(A2204,E2204)</f>
        <v>-22.829570770263672</v>
      </c>
      <c r="AB2204" s="5">
        <f>[1]!s_info_zjtxornot1(A2204,"")</f>
        <v>0</v>
      </c>
      <c r="AC2204" s="22" t="str">
        <f>[1]!s_info_nature1(A2204,"")</f>
        <v>地方国有企业</v>
      </c>
      <c r="AD2204" s="6" t="str">
        <f>[1]!s_info_city(A2204)</f>
        <v>西安市</v>
      </c>
      <c r="AE2204" s="6" t="str">
        <f>[1]!s_info_province(A2204)</f>
        <v>陕西省</v>
      </c>
      <c r="AF2204">
        <v>108.948024</v>
      </c>
      <c r="AG2204">
        <v>34.263160999999997</v>
      </c>
    </row>
    <row r="2205" spans="1:33" x14ac:dyDescent="0.3">
      <c r="A2205" s="12" t="s">
        <v>4920</v>
      </c>
      <c r="B2205" s="12" t="s">
        <v>4921</v>
      </c>
      <c r="C2205" s="16" t="str">
        <f>[1]!s_info_mkt(A2205)</f>
        <v>科创板</v>
      </c>
      <c r="D2205" s="16" t="str">
        <f>[1]!s_ipo_listeddate(A2205)</f>
        <v>2019-10-30</v>
      </c>
      <c r="E2205" s="16" t="str">
        <f>[1]!lastradeday_s("000002","")</f>
        <v>2026-06-22</v>
      </c>
      <c r="F2205" s="16" t="str">
        <f>[1]!s_info_industry_csrc2023(A2205,"",3)</f>
        <v>专用设备制造业</v>
      </c>
      <c r="G2205" s="16" t="str">
        <f>[1]!s_info_industry_csrc2023(A2205,"",1)</f>
        <v>制造业</v>
      </c>
      <c r="H2205" s="16">
        <f>[1]!s_is(A2205,83,"FY","YTD","20251231",1,"",100000000)</f>
        <v>24.729980923299998</v>
      </c>
      <c r="I2205" s="16">
        <f>[1]!s_is(A2205,83,"FY","YTD","20241231",1,"",100000000)</f>
        <v>26.976579083499999</v>
      </c>
      <c r="J2205" s="16">
        <f t="shared" si="102"/>
        <v>-8.3279579417618432E-2</v>
      </c>
      <c r="K2205" s="16">
        <f>[1]!s_is(A2205,61,"FY","YTD","20251231",1,"",100000000)</f>
        <v>2.5100861354999999</v>
      </c>
      <c r="L2205" s="16">
        <f>[1]!s_is(A2205,61,"FY","YTD","20241231",1,"",100000000)</f>
        <v>4.2044690616000002</v>
      </c>
      <c r="M2205" s="16">
        <f t="shared" si="103"/>
        <v>-0.40299569369531929</v>
      </c>
      <c r="N2205" s="16">
        <f>[1]!s_fa_roe(A2205,"20251231")</f>
        <v>4.5650000000000004</v>
      </c>
      <c r="O2205" s="16">
        <f>[1]!s_stmnote_rdexp(A2205,"20251231",1,10000)</f>
        <v>19777.797805999999</v>
      </c>
      <c r="P2205" s="20">
        <f t="shared" si="104"/>
        <v>7.9974982056560465E-2</v>
      </c>
      <c r="Q2205" s="16">
        <f>[1]!s_margin_tradingbalance(A2205,"",10000)</f>
        <v>12274.83</v>
      </c>
      <c r="R2205" s="16">
        <f>[1]!s_margin_seclendingbalance(A2205,"",10000)</f>
        <v>16.283999999999999</v>
      </c>
      <c r="S2205" s="17">
        <f>[1]!s_val_ev(A2205,"",100000000)</f>
        <v>64.202892595891527</v>
      </c>
      <c r="T2205" s="17">
        <f>[1]!share_freesharesmv(A2205,"",100000000)</f>
        <v>26.597175775</v>
      </c>
      <c r="U2205" s="17">
        <f>[1]!s_dq_amount_btin(A2205,E2205,100000000)</f>
        <v>0.25934390000000002</v>
      </c>
      <c r="V2205" s="17">
        <f>[1]!s_dq_turn(A2205,E2205)</f>
        <v>0.45049298807269839</v>
      </c>
      <c r="W2205" s="2">
        <f>[1]!s_pq_amount(A2205,"20260101","",100000000)</f>
        <v>29.86832377</v>
      </c>
      <c r="X2205" s="2">
        <f>[1]!s_pq_avgamount(A2205,"20260101","",100000000)</f>
        <v>0.2715302160909091</v>
      </c>
      <c r="Y2205" s="17">
        <f>[1]!s_ipo_dilutedpe(A2205)</f>
        <v>42.2</v>
      </c>
      <c r="Z2205" s="12">
        <f>[1]!s_ipo_collection_total(A2205,100000000)</f>
        <v>15.88294</v>
      </c>
      <c r="AA2205" s="2">
        <f>[1]!s_val_pe_ttm(A2205,E2205)</f>
        <v>29.943460464477539</v>
      </c>
      <c r="AB2205" s="5">
        <f>[1]!s_info_zjtxornot1(A2205,"")</f>
        <v>1</v>
      </c>
      <c r="AC2205" s="22" t="str">
        <f>[1]!s_info_nature1(A2205,"")</f>
        <v>民营企业</v>
      </c>
      <c r="AD2205" s="6" t="str">
        <f>[1]!s_info_city(A2205)</f>
        <v>上海市</v>
      </c>
      <c r="AE2205" s="6" t="str">
        <f>[1]!s_info_province(A2205)</f>
        <v>上海</v>
      </c>
      <c r="AF2205">
        <v>121.472644</v>
      </c>
      <c r="AG2205">
        <v>31.231705999999999</v>
      </c>
    </row>
    <row r="2206" spans="1:33" x14ac:dyDescent="0.3">
      <c r="A2206" s="12" t="s">
        <v>4922</v>
      </c>
      <c r="B2206" s="12" t="s">
        <v>4923</v>
      </c>
      <c r="C2206" s="16" t="str">
        <f>[1]!s_info_mkt(A2206)</f>
        <v>创业板</v>
      </c>
      <c r="D2206" s="16" t="str">
        <f>[1]!s_ipo_listeddate(A2206)</f>
        <v>2017-02-07</v>
      </c>
      <c r="E2206" s="16" t="str">
        <f>[1]!lastradeday_s("000002","")</f>
        <v>2026-06-22</v>
      </c>
      <c r="F2206" s="16" t="str">
        <f>[1]!s_info_industry_csrc2023(A2206,"",3)</f>
        <v>医药制造业</v>
      </c>
      <c r="G2206" s="16" t="str">
        <f>[1]!s_info_industry_csrc2023(A2206,"",1)</f>
        <v>制造业</v>
      </c>
      <c r="H2206" s="16">
        <f>[1]!s_is(A2206,83,"FY","YTD","20251231",1,"",100000000)</f>
        <v>26.7308310793</v>
      </c>
      <c r="I2206" s="16">
        <f>[1]!s_is(A2206,83,"FY","YTD","20241231",1,"",100000000)</f>
        <v>26.517156209899998</v>
      </c>
      <c r="J2206" s="16">
        <f t="shared" si="102"/>
        <v>8.0579858454139508E-3</v>
      </c>
      <c r="K2206" s="16">
        <f>[1]!s_is(A2206,61,"FY","YTD","20251231",1,"",100000000)</f>
        <v>0.70330463430000012</v>
      </c>
      <c r="L2206" s="16">
        <f>[1]!s_is(A2206,61,"FY","YTD","20241231",1,"",100000000)</f>
        <v>2.0165229641</v>
      </c>
      <c r="M2206" s="16">
        <f t="shared" si="103"/>
        <v>-0.65122904781107016</v>
      </c>
      <c r="N2206" s="16">
        <f>[1]!s_fa_roe(A2206,"20251231")</f>
        <v>0.72909999999999997</v>
      </c>
      <c r="O2206" s="16">
        <f>[1]!s_stmnote_rdexp(A2206,"20251231",1,10000)</f>
        <v>63326.028983000004</v>
      </c>
      <c r="P2206" s="20">
        <f t="shared" si="104"/>
        <v>0.23690258187310473</v>
      </c>
      <c r="Q2206" s="16">
        <f>[1]!s_margin_tradingbalance(A2206,"",10000)</f>
        <v>65726.266199999998</v>
      </c>
      <c r="R2206" s="16">
        <f>[1]!s_margin_seclendingbalance(A2206,"",10000)</f>
        <v>386.95679999999999</v>
      </c>
      <c r="S2206" s="17">
        <f>[1]!s_val_ev(A2206,"",100000000)</f>
        <v>127.7768218584</v>
      </c>
      <c r="T2206" s="17">
        <f>[1]!share_freesharesmv(A2206,"",100000000)</f>
        <v>71.211933592799994</v>
      </c>
      <c r="U2206" s="17">
        <f>[1]!s_dq_amount_btin(A2206,E2206,100000000)</f>
        <v>2.48351422</v>
      </c>
      <c r="V2206" s="17">
        <f>[1]!s_dq_turn(A2206,E2206)</f>
        <v>2.4963336893226251</v>
      </c>
      <c r="W2206" s="2">
        <f>[1]!s_pq_amount(A2206,"20260101","",100000000)</f>
        <v>224.33115878999999</v>
      </c>
      <c r="X2206" s="2">
        <f>[1]!s_pq_avgamount(A2206,"20260101","",100000000)</f>
        <v>2.0393741708181818</v>
      </c>
      <c r="Y2206" s="17">
        <f>[1]!s_ipo_dilutedpe(A2206)</f>
        <v>22.94</v>
      </c>
      <c r="Z2206" s="12">
        <f>[1]!s_ipo_collection_total(A2206,100000000)</f>
        <v>1.3817999999999999</v>
      </c>
      <c r="AA2206" s="2">
        <f>[1]!s_val_pe_ttm(A2206,E2206)</f>
        <v>157.29205322265625</v>
      </c>
      <c r="AB2206" s="5">
        <f>[1]!s_info_zjtxornot1(A2206,"")</f>
        <v>0</v>
      </c>
      <c r="AC2206" s="22" t="str">
        <f>[1]!s_info_nature1(A2206,"")</f>
        <v>民营企业</v>
      </c>
      <c r="AD2206" s="6" t="str">
        <f>[1]!s_info_city(A2206)</f>
        <v>深圳市</v>
      </c>
      <c r="AE2206" s="6" t="str">
        <f>[1]!s_info_province(A2206)</f>
        <v>广东省</v>
      </c>
      <c r="AF2206">
        <v>114.085947</v>
      </c>
      <c r="AG2206">
        <v>22.547000000000001</v>
      </c>
    </row>
    <row r="2207" spans="1:33" x14ac:dyDescent="0.3">
      <c r="A2207" s="12" t="s">
        <v>4924</v>
      </c>
      <c r="B2207" s="12" t="s">
        <v>4925</v>
      </c>
      <c r="C2207" s="16" t="str">
        <f>[1]!s_info_mkt(A2207)</f>
        <v>科创板</v>
      </c>
      <c r="D2207" s="16" t="str">
        <f>[1]!s_ipo_listeddate(A2207)</f>
        <v>2019-07-22</v>
      </c>
      <c r="E2207" s="16" t="str">
        <f>[1]!lastradeday_s("000002","")</f>
        <v>2026-06-22</v>
      </c>
      <c r="F2207" s="16" t="str">
        <f>[1]!s_info_industry_csrc2023(A2207,"",3)</f>
        <v>计算机、通信和其他电子设备制造业</v>
      </c>
      <c r="G2207" s="16" t="str">
        <f>[1]!s_info_industry_csrc2023(A2207,"",1)</f>
        <v>制造业</v>
      </c>
      <c r="H2207" s="16">
        <f>[1]!s_is(A2207,83,"FY","YTD","20251231",1,"",100000000)</f>
        <v>1.1595425977</v>
      </c>
      <c r="I2207" s="16">
        <f>[1]!s_is(A2207,83,"FY","YTD","20241231",1,"",100000000)</f>
        <v>1.7194007348</v>
      </c>
      <c r="J2207" s="16">
        <f t="shared" si="102"/>
        <v>-0.32561236352217937</v>
      </c>
      <c r="K2207" s="16">
        <f>[1]!s_is(A2207,61,"FY","YTD","20251231",1,"",100000000)</f>
        <v>-0.37663252469999997</v>
      </c>
      <c r="L2207" s="16">
        <f>[1]!s_is(A2207,61,"FY","YTD","20241231",1,"",100000000)</f>
        <v>-0.67958363340000005</v>
      </c>
      <c r="M2207" s="16">
        <f t="shared" si="103"/>
        <v>0.4457892948132321</v>
      </c>
      <c r="N2207" s="16">
        <f>[1]!s_fa_roe(A2207,"20251231")</f>
        <v>-3.5063</v>
      </c>
      <c r="O2207" s="16">
        <f>[1]!s_stmnote_rdexp(A2207,"20251231",1,10000)</f>
        <v>2368.8296350000001</v>
      </c>
      <c r="P2207" s="20">
        <f t="shared" si="104"/>
        <v>0.20429000536061978</v>
      </c>
      <c r="Q2207" s="16">
        <f>[1]!s_margin_tradingbalance(A2207,"",10000)</f>
        <v>14754.877699999999</v>
      </c>
      <c r="R2207" s="16">
        <f>[1]!s_margin_seclendingbalance(A2207,"",10000)</f>
        <v>0</v>
      </c>
      <c r="S2207" s="17">
        <f>[1]!s_val_ev(A2207,"",100000000)</f>
        <v>59.99</v>
      </c>
      <c r="T2207" s="17">
        <f>[1]!share_freesharesmv(A2207,"",100000000)</f>
        <v>28.170865473100005</v>
      </c>
      <c r="U2207" s="17">
        <f>[1]!s_dq_amount_btin(A2207,E2207,100000000)</f>
        <v>1.3738336499999999</v>
      </c>
      <c r="V2207" s="17">
        <f>[1]!s_dq_turn(A2207,E2207)</f>
        <v>2.291993952430845</v>
      </c>
      <c r="W2207" s="2">
        <f>[1]!s_pq_amount(A2207,"20260101","",100000000)</f>
        <v>179.61837887999999</v>
      </c>
      <c r="X2207" s="2">
        <f>[1]!s_pq_avgamount(A2207,"20260101","",100000000)</f>
        <v>1.6328943534545455</v>
      </c>
      <c r="Y2207" s="17">
        <f>[1]!s_ipo_dilutedpe(A2207)</f>
        <v>58.32</v>
      </c>
      <c r="Z2207" s="12">
        <f>[1]!s_ipo_collection_total(A2207,100000000)</f>
        <v>9.5225000000000009</v>
      </c>
      <c r="AA2207" s="2">
        <f>[1]!s_val_pe_ttm(A2207,E2207)</f>
        <v>-146.04450988769531</v>
      </c>
      <c r="AB2207" s="5">
        <f>[1]!s_info_zjtxornot1(A2207,"")</f>
        <v>1</v>
      </c>
      <c r="AC2207" s="22" t="str">
        <f>[1]!s_info_nature1(A2207,"")</f>
        <v>民营企业</v>
      </c>
      <c r="AD2207" s="6" t="str">
        <f>[1]!s_info_city(A2207)</f>
        <v>哈尔滨市</v>
      </c>
      <c r="AE2207" s="6" t="str">
        <f>[1]!s_info_province(A2207)</f>
        <v>黑龙江省</v>
      </c>
      <c r="AF2207">
        <v>126.642464</v>
      </c>
      <c r="AG2207">
        <v>45.756967000000003</v>
      </c>
    </row>
    <row r="2208" spans="1:33" x14ac:dyDescent="0.3">
      <c r="A2208" s="12" t="s">
        <v>4926</v>
      </c>
      <c r="B2208" s="12" t="s">
        <v>4927</v>
      </c>
      <c r="C2208" s="16" t="str">
        <f>[1]!s_info_mkt(A2208)</f>
        <v>创业板</v>
      </c>
      <c r="D2208" s="16" t="str">
        <f>[1]!s_ipo_listeddate(A2208)</f>
        <v>2022-03-29</v>
      </c>
      <c r="E2208" s="16" t="str">
        <f>[1]!lastradeday_s("000002","")</f>
        <v>2026-06-22</v>
      </c>
      <c r="F2208" s="16" t="str">
        <f>[1]!s_info_industry_csrc2023(A2208,"",3)</f>
        <v>医药制造业</v>
      </c>
      <c r="G2208" s="16" t="str">
        <f>[1]!s_info_industry_csrc2023(A2208,"",1)</f>
        <v>制造业</v>
      </c>
      <c r="H2208" s="16">
        <f>[1]!s_is(A2208,83,"FY","YTD","20251231",1,"",100000000)</f>
        <v>4.3273213427999995</v>
      </c>
      <c r="I2208" s="16">
        <f>[1]!s_is(A2208,83,"FY","YTD","20241231",1,"",100000000)</f>
        <v>4.2946801181999996</v>
      </c>
      <c r="J2208" s="16">
        <f t="shared" si="102"/>
        <v>7.6003855238653273E-3</v>
      </c>
      <c r="K2208" s="16">
        <f>[1]!s_is(A2208,61,"FY","YTD","20251231",1,"",100000000)</f>
        <v>0.64294560519999999</v>
      </c>
      <c r="L2208" s="16">
        <f>[1]!s_is(A2208,61,"FY","YTD","20241231",1,"",100000000)</f>
        <v>0.16406148230000001</v>
      </c>
      <c r="M2208" s="16">
        <f t="shared" si="103"/>
        <v>2.9189308555942506</v>
      </c>
      <c r="N2208" s="16">
        <f>[1]!s_fa_roe(A2208,"20251231")</f>
        <v>3.4277000000000002</v>
      </c>
      <c r="O2208" s="16">
        <f>[1]!s_stmnote_rdexp(A2208,"20251231",1,10000)</f>
        <v>3580.4343650000001</v>
      </c>
      <c r="P2208" s="20">
        <f t="shared" si="104"/>
        <v>8.2740200723879567E-2</v>
      </c>
      <c r="Q2208" s="16">
        <f>[1]!s_margin_tradingbalance(A2208,"",10000)</f>
        <v>5368.1779999999999</v>
      </c>
      <c r="R2208" s="16">
        <f>[1]!s_margin_seclendingbalance(A2208,"",10000)</f>
        <v>22.375800000000002</v>
      </c>
      <c r="S2208" s="17">
        <f>[1]!s_val_ev(A2208,"",100000000)</f>
        <v>22.229975</v>
      </c>
      <c r="T2208" s="17">
        <f>[1]!share_freesharesmv(A2208,"",100000000)</f>
        <v>8.2122624999999996</v>
      </c>
      <c r="U2208" s="17">
        <f>[1]!s_dq_amount_btin(A2208,E2208,100000000)</f>
        <v>0.2721847</v>
      </c>
      <c r="V2208" s="17">
        <f>[1]!s_dq_turn(A2208,E2208)</f>
        <v>1.2995172065345535</v>
      </c>
      <c r="W2208" s="2">
        <f>[1]!s_pq_amount(A2208,"20260101","",100000000)</f>
        <v>43.30664376</v>
      </c>
      <c r="X2208" s="2">
        <f>[1]!s_pq_avgamount(A2208,"20260101","",100000000)</f>
        <v>0.39369676145454546</v>
      </c>
      <c r="Y2208" s="17">
        <f>[1]!s_ipo_dilutedpe(A2208)</f>
        <v>32.67</v>
      </c>
      <c r="Z2208" s="12">
        <f>[1]!s_ipo_collection_total(A2208,100000000)</f>
        <v>11.070360000000001</v>
      </c>
      <c r="AA2208" s="2">
        <f>[1]!s_val_pe_ttm(A2208,E2208)</f>
        <v>59.138050079345703</v>
      </c>
      <c r="AB2208" s="5">
        <f>[1]!s_info_zjtxornot1(A2208,"")</f>
        <v>0</v>
      </c>
      <c r="AC2208" s="22" t="str">
        <f>[1]!s_info_nature1(A2208,"")</f>
        <v>民营企业</v>
      </c>
      <c r="AD2208" s="6" t="str">
        <f>[1]!s_info_city(A2208)</f>
        <v>常熟市</v>
      </c>
      <c r="AE2208" s="6" t="str">
        <f>[1]!s_info_province(A2208)</f>
        <v>江苏省</v>
      </c>
      <c r="AF2208">
        <v>120.831486</v>
      </c>
      <c r="AG2208">
        <v>31.669446000000001</v>
      </c>
    </row>
    <row r="2209" spans="1:33" x14ac:dyDescent="0.3">
      <c r="A2209" s="12" t="s">
        <v>4928</v>
      </c>
      <c r="B2209" s="12" t="s">
        <v>4929</v>
      </c>
      <c r="C2209" s="16" t="str">
        <f>[1]!s_info_mkt(A2209)</f>
        <v>主板</v>
      </c>
      <c r="D2209" s="16" t="str">
        <f>[1]!s_ipo_listeddate(A2209)</f>
        <v>2020-05-22</v>
      </c>
      <c r="E2209" s="16" t="str">
        <f>[1]!lastradeday_s("000002","")</f>
        <v>2026-06-22</v>
      </c>
      <c r="F2209" s="16" t="str">
        <f>[1]!s_info_industry_csrc2023(A2209,"",3)</f>
        <v>铁路、船舶、航空航天和其他运输设备制造业</v>
      </c>
      <c r="G2209" s="16" t="str">
        <f>[1]!s_info_industry_csrc2023(A2209,"",1)</f>
        <v>制造业</v>
      </c>
      <c r="H2209" s="16">
        <f>[1]!s_is(A2209,83,"FY","YTD","20251231",1,"",100000000)</f>
        <v>17.8399753608</v>
      </c>
      <c r="I2209" s="16">
        <f>[1]!s_is(A2209,83,"FY","YTD","20241231",1,"",100000000)</f>
        <v>15.2783447245</v>
      </c>
      <c r="J2209" s="16">
        <f t="shared" si="102"/>
        <v>0.16766414703238297</v>
      </c>
      <c r="K2209" s="16">
        <f>[1]!s_is(A2209,61,"FY","YTD","20251231",1,"",100000000)</f>
        <v>0.85940140060000003</v>
      </c>
      <c r="L2209" s="16">
        <f>[1]!s_is(A2209,61,"FY","YTD","20241231",1,"",100000000)</f>
        <v>0.55375500170000003</v>
      </c>
      <c r="M2209" s="16">
        <f t="shared" si="103"/>
        <v>0.55195239404010965</v>
      </c>
      <c r="N2209" s="16">
        <f>[1]!s_fa_roe(A2209,"20251231")</f>
        <v>3.1724000000000001</v>
      </c>
      <c r="O2209" s="16">
        <f>[1]!s_stmnote_rdexp(A2209,"20251231",1,10000)</f>
        <v>10648.645036</v>
      </c>
      <c r="P2209" s="20">
        <f t="shared" si="104"/>
        <v>5.96897967661906E-2</v>
      </c>
      <c r="Q2209" s="16">
        <f>[1]!s_margin_tradingbalance(A2209,"",10000)</f>
        <v>0</v>
      </c>
      <c r="R2209" s="16">
        <f>[1]!s_margin_seclendingbalance(A2209,"",10000)</f>
        <v>0</v>
      </c>
      <c r="S2209" s="17">
        <f>[1]!s_val_ev(A2209,"",100000000)</f>
        <v>23.140985400000002</v>
      </c>
      <c r="T2209" s="17">
        <f>[1]!share_freesharesmv(A2209,"",100000000)</f>
        <v>12.704892976299998</v>
      </c>
      <c r="U2209" s="17">
        <f>[1]!s_dq_amount_btin(A2209,E2209,100000000)</f>
        <v>0.31566358999999999</v>
      </c>
      <c r="V2209" s="17">
        <f>[1]!s_dq_turn(A2209,E2209)</f>
        <v>1.3978767377814429</v>
      </c>
      <c r="W2209" s="2">
        <f>[1]!s_pq_amount(A2209,"20260101","",100000000)</f>
        <v>53.773607050000003</v>
      </c>
      <c r="X2209" s="2">
        <f>[1]!s_pq_avgamount(A2209,"20260101","",100000000)</f>
        <v>0.48885097318181819</v>
      </c>
      <c r="Y2209" s="17">
        <f>[1]!s_ipo_dilutedpe(A2209)</f>
        <v>22.99</v>
      </c>
      <c r="Z2209" s="12">
        <f>[1]!s_ipo_collection_total(A2209,100000000)</f>
        <v>12.195384000000001</v>
      </c>
      <c r="AA2209" s="2">
        <f>[1]!s_val_pe_ttm(A2209,E2209)</f>
        <v>28.346427917480469</v>
      </c>
      <c r="AB2209" s="5">
        <f>[1]!s_info_zjtxornot1(A2209,"")</f>
        <v>0</v>
      </c>
      <c r="AC2209" s="22" t="str">
        <f>[1]!s_info_nature1(A2209,"")</f>
        <v>民营企业</v>
      </c>
      <c r="AD2209" s="6" t="str">
        <f>[1]!s_info_city(A2209)</f>
        <v>青岛市</v>
      </c>
      <c r="AE2209" s="6" t="str">
        <f>[1]!s_info_province(A2209)</f>
        <v>山东省</v>
      </c>
      <c r="AF2209">
        <v>120.35517299999999</v>
      </c>
      <c r="AG2209">
        <v>36.082982000000001</v>
      </c>
    </row>
    <row r="2210" spans="1:33" x14ac:dyDescent="0.3">
      <c r="A2210" s="12" t="s">
        <v>4930</v>
      </c>
      <c r="B2210" s="12" t="s">
        <v>4931</v>
      </c>
      <c r="C2210" s="16" t="str">
        <f>[1]!s_info_mkt(A2210)</f>
        <v>创业板</v>
      </c>
      <c r="D2210" s="16" t="str">
        <f>[1]!s_ipo_listeddate(A2210)</f>
        <v>2012-08-17</v>
      </c>
      <c r="E2210" s="16" t="str">
        <f>[1]!lastradeday_s("000002","")</f>
        <v>2026-06-22</v>
      </c>
      <c r="F2210" s="16" t="str">
        <f>[1]!s_info_industry_csrc2023(A2210,"",3)</f>
        <v>研究和试验发展</v>
      </c>
      <c r="G2210" s="16" t="str">
        <f>[1]!s_info_industry_csrc2023(A2210,"",1)</f>
        <v>科学研究和技术服务业</v>
      </c>
      <c r="H2210" s="16">
        <f>[1]!s_is(A2210,83,"FY","YTD","20251231",1,"",100000000)</f>
        <v>68.328006153499999</v>
      </c>
      <c r="I2210" s="16">
        <f>[1]!s_is(A2210,83,"FY","YTD","20241231",1,"",100000000)</f>
        <v>66.031201627800002</v>
      </c>
      <c r="J2210" s="16">
        <f t="shared" si="102"/>
        <v>3.4783624545354552E-2</v>
      </c>
      <c r="K2210" s="16">
        <f>[1]!s_is(A2210,61,"FY","YTD","20251231",1,"",100000000)</f>
        <v>8.878900763099999</v>
      </c>
      <c r="L2210" s="16">
        <f>[1]!s_is(A2210,61,"FY","YTD","20241231",1,"",100000000)</f>
        <v>4.0514349182</v>
      </c>
      <c r="M2210" s="16">
        <f t="shared" si="103"/>
        <v>1.1915447100517116</v>
      </c>
      <c r="N2210" s="16">
        <f>[1]!s_fa_roe(A2210,"20251231")</f>
        <v>4.2656000000000001</v>
      </c>
      <c r="O2210" s="16">
        <f>[1]!s_stmnote_rdexp(A2210,"20251231",1,10000)</f>
        <v>25764.356976999999</v>
      </c>
      <c r="P2210" s="20">
        <f t="shared" si="104"/>
        <v>3.770687661969814E-2</v>
      </c>
      <c r="Q2210" s="16">
        <f>[1]!s_margin_tradingbalance(A2210,"",10000)</f>
        <v>70873.255699999994</v>
      </c>
      <c r="R2210" s="16">
        <f>[1]!s_margin_seclendingbalance(A2210,"",10000)</f>
        <v>165.25020000000001</v>
      </c>
      <c r="S2210" s="17">
        <f>[1]!s_val_ev(A2210,"",100000000)</f>
        <v>337.56621131599366</v>
      </c>
      <c r="T2210" s="17">
        <f>[1]!share_freesharesmv(A2210,"",100000000)</f>
        <v>209.84662852400001</v>
      </c>
      <c r="U2210" s="17">
        <f>[1]!s_dq_amount_btin(A2210,E2210,100000000)</f>
        <v>8.4836583599999997</v>
      </c>
      <c r="V2210" s="17">
        <f>[1]!s_dq_turn(A2210,E2210)</f>
        <v>3.7548026884707228</v>
      </c>
      <c r="W2210" s="2">
        <f>[1]!s_pq_amount(A2210,"20260101","",100000000)</f>
        <v>786.72837417000005</v>
      </c>
      <c r="X2210" s="2">
        <f>[1]!s_pq_avgamount(A2210,"20260101","",100000000)</f>
        <v>7.152076128818182</v>
      </c>
      <c r="Y2210" s="17">
        <f>[1]!s_ipo_dilutedpe(A2210)</f>
        <v>44.05</v>
      </c>
      <c r="Z2210" s="12">
        <f>[1]!s_ipo_collection_total(A2210,100000000)</f>
        <v>5.07592</v>
      </c>
      <c r="AA2210" s="2">
        <f>[1]!s_val_pe_ttm(A2210,E2210)</f>
        <v>45.983028411865234</v>
      </c>
      <c r="AB2210" s="5">
        <f>[1]!s_info_zjtxornot1(A2210,"")</f>
        <v>0</v>
      </c>
      <c r="AC2210" s="22" t="str">
        <f>[1]!s_info_nature1(A2210,"")</f>
        <v>民营企业</v>
      </c>
      <c r="AD2210" s="6" t="str">
        <f>[1]!s_info_city(A2210)</f>
        <v>杭州市</v>
      </c>
      <c r="AE2210" s="6" t="str">
        <f>[1]!s_info_province(A2210)</f>
        <v>浙江省</v>
      </c>
      <c r="AF2210">
        <v>120.153576</v>
      </c>
      <c r="AG2210">
        <v>30.287458999999998</v>
      </c>
    </row>
    <row r="2211" spans="1:33" x14ac:dyDescent="0.3">
      <c r="A2211" s="12" t="s">
        <v>4932</v>
      </c>
      <c r="B2211" s="12" t="s">
        <v>4933</v>
      </c>
      <c r="C2211" s="16" t="str">
        <f>[1]!s_info_mkt(A2211)</f>
        <v>主板</v>
      </c>
      <c r="D2211" s="16" t="str">
        <f>[1]!s_ipo_listeddate(A2211)</f>
        <v>2000-09-26</v>
      </c>
      <c r="E2211" s="16" t="str">
        <f>[1]!lastradeday_s("000002","")</f>
        <v>2026-06-22</v>
      </c>
      <c r="F2211" s="16" t="str">
        <f>[1]!s_info_industry_csrc2023(A2211,"",3)</f>
        <v>批发业</v>
      </c>
      <c r="G2211" s="16" t="str">
        <f>[1]!s_info_industry_csrc2023(A2211,"",1)</f>
        <v>批发和零售业</v>
      </c>
      <c r="H2211" s="16">
        <f>[1]!s_is(A2211,83,"FY","YTD","20251231",1,"",100000000)</f>
        <v>19.8653629521</v>
      </c>
      <c r="I2211" s="16">
        <f>[1]!s_is(A2211,83,"FY","YTD","20241231",1,"",100000000)</f>
        <v>25.764157932899998</v>
      </c>
      <c r="J2211" s="16">
        <f t="shared" si="102"/>
        <v>-0.22895353289491471</v>
      </c>
      <c r="K2211" s="16">
        <f>[1]!s_is(A2211,61,"FY","YTD","20251231",1,"",100000000)</f>
        <v>0.3801720931</v>
      </c>
      <c r="L2211" s="16">
        <f>[1]!s_is(A2211,61,"FY","YTD","20241231",1,"",100000000)</f>
        <v>-4.3878203632999995</v>
      </c>
      <c r="M2211" s="16">
        <f t="shared" si="103"/>
        <v>1.0866425837027838</v>
      </c>
      <c r="N2211" s="16">
        <f>[1]!s_fa_roe(A2211,"20251231")</f>
        <v>1.8647</v>
      </c>
      <c r="O2211" s="16">
        <f>[1]!s_stmnote_rdexp(A2211,"20251231",1,10000)</f>
        <v>2849.1181239999996</v>
      </c>
      <c r="P2211" s="20">
        <f t="shared" si="104"/>
        <v>1.4342139788081821E-2</v>
      </c>
      <c r="Q2211" s="16">
        <f>[1]!s_margin_tradingbalance(A2211,"",10000)</f>
        <v>18245.072100000001</v>
      </c>
      <c r="R2211" s="16">
        <f>[1]!s_margin_seclendingbalance(A2211,"",10000)</f>
        <v>29.727499999999999</v>
      </c>
      <c r="S2211" s="17">
        <f>[1]!s_val_ev(A2211,"",100000000)</f>
        <v>28.072061991199998</v>
      </c>
      <c r="T2211" s="17">
        <f>[1]!share_freesharesmv(A2211,"",100000000)</f>
        <v>21.664040931999999</v>
      </c>
      <c r="U2211" s="17">
        <f>[1]!s_dq_amount_btin(A2211,E2211,100000000)</f>
        <v>1.10995401</v>
      </c>
      <c r="V2211" s="17">
        <f>[1]!s_dq_turn(A2211,E2211)</f>
        <v>4.0277447517243452</v>
      </c>
      <c r="W2211" s="2">
        <f>[1]!s_pq_amount(A2211,"20260101","",100000000)</f>
        <v>225.04950825</v>
      </c>
      <c r="X2211" s="2">
        <f>[1]!s_pq_avgamount(A2211,"20260101","",100000000)</f>
        <v>2.0459046204545452</v>
      </c>
      <c r="Y2211" s="17">
        <f>[1]!s_ipo_dilutedpe(A2211)</f>
        <v>38.869999999999997</v>
      </c>
      <c r="Z2211" s="12">
        <f>[1]!s_ipo_collection_total(A2211,100000000)</f>
        <v>4.1159999999999997</v>
      </c>
      <c r="AA2211" s="2">
        <f>[1]!s_val_pe_ttm(A2211,E2211)</f>
        <v>76.494918823242188</v>
      </c>
      <c r="AB2211" s="5">
        <f>[1]!s_info_zjtxornot1(A2211,"")</f>
        <v>0</v>
      </c>
      <c r="AC2211" s="22" t="str">
        <f>[1]!s_info_nature1(A2211,"")</f>
        <v>民营企业</v>
      </c>
      <c r="AD2211" s="6" t="str">
        <f>[1]!s_info_city(A2211)</f>
        <v>乌鲁木齐市</v>
      </c>
      <c r="AE2211" s="6" t="str">
        <f>[1]!s_info_province(A2211)</f>
        <v>新疆维吾尔自治区</v>
      </c>
      <c r="AF2211">
        <v>87.617733000000001</v>
      </c>
      <c r="AG2211">
        <v>43.792817999999997</v>
      </c>
    </row>
    <row r="2212" spans="1:33" x14ac:dyDescent="0.3">
      <c r="A2212" s="12" t="s">
        <v>4934</v>
      </c>
      <c r="B2212" s="12" t="s">
        <v>4935</v>
      </c>
      <c r="C2212" s="16" t="str">
        <f>[1]!s_info_mkt(A2212)</f>
        <v>主板</v>
      </c>
      <c r="D2212" s="16" t="str">
        <f>[1]!s_ipo_listeddate(A2212)</f>
        <v>2014-08-05</v>
      </c>
      <c r="E2212" s="16" t="str">
        <f>[1]!lastradeday_s("000002","")</f>
        <v>2026-06-22</v>
      </c>
      <c r="F2212" s="16" t="str">
        <f>[1]!s_info_industry_csrc2023(A2212,"",3)</f>
        <v>仪器仪表制造业</v>
      </c>
      <c r="G2212" s="16" t="str">
        <f>[1]!s_info_industry_csrc2023(A2212,"",1)</f>
        <v>制造业</v>
      </c>
      <c r="H2212" s="16">
        <f>[1]!s_is(A2212,83,"FY","YTD","20251231",1,"",100000000)</f>
        <v>68.049471110799999</v>
      </c>
      <c r="I2212" s="16">
        <f>[1]!s_is(A2212,83,"FY","YTD","20241231",1,"",100000000)</f>
        <v>75.917505168999995</v>
      </c>
      <c r="J2212" s="16">
        <f t="shared" si="102"/>
        <v>-0.1036392600189503</v>
      </c>
      <c r="K2212" s="16">
        <f>[1]!s_is(A2212,61,"FY","YTD","20251231",1,"",100000000)</f>
        <v>6.4254668053000001</v>
      </c>
      <c r="L2212" s="16">
        <f>[1]!s_is(A2212,61,"FY","YTD","20241231",1,"",100000000)</f>
        <v>7.7805151824000003</v>
      </c>
      <c r="M2212" s="16">
        <f t="shared" si="103"/>
        <v>-0.17415920994090497</v>
      </c>
      <c r="N2212" s="16">
        <f>[1]!s_fa_roe(A2212,"20251231")</f>
        <v>14.279299999999999</v>
      </c>
      <c r="O2212" s="16">
        <f>[1]!s_stmnote_rdexp(A2212,"20251231",1,10000)</f>
        <v>48008.89</v>
      </c>
      <c r="P2212" s="20">
        <f t="shared" si="104"/>
        <v>7.05499825587632E-2</v>
      </c>
      <c r="Q2212" s="16">
        <f>[1]!s_margin_tradingbalance(A2212,"",10000)</f>
        <v>25664.697499999998</v>
      </c>
      <c r="R2212" s="16">
        <f>[1]!s_margin_seclendingbalance(A2212,"",10000)</f>
        <v>151.37960000000001</v>
      </c>
      <c r="S2212" s="17">
        <f>[1]!s_val_ev(A2212,"",100000000)</f>
        <v>91.857998503999994</v>
      </c>
      <c r="T2212" s="17">
        <f>[1]!share_freesharesmv(A2212,"",100000000)</f>
        <v>42.006345816999996</v>
      </c>
      <c r="U2212" s="17">
        <f>[1]!s_dq_amount_btin(A2212,E2212,100000000)</f>
        <v>1.02666495</v>
      </c>
      <c r="V2212" s="17">
        <f>[1]!s_dq_turn(A2212,E2212)</f>
        <v>1.1492838458433896</v>
      </c>
      <c r="W2212" s="2">
        <f>[1]!s_pq_amount(A2212,"20260101","",100000000)</f>
        <v>166.86101547999999</v>
      </c>
      <c r="X2212" s="2">
        <f>[1]!s_pq_avgamount(A2212,"20260101","",100000000)</f>
        <v>1.5169183225454546</v>
      </c>
      <c r="Y2212" s="17">
        <f>[1]!s_ipo_dilutedpe(A2212)</f>
        <v>21</v>
      </c>
      <c r="Z2212" s="12">
        <f>[1]!s_ipo_collection_total(A2212,100000000)</f>
        <v>6.72</v>
      </c>
      <c r="AA2212" s="2">
        <f>[1]!s_val_pe_ttm(A2212,E2212)</f>
        <v>14.322371482849121</v>
      </c>
      <c r="AB2212" s="5">
        <f>[1]!s_info_zjtxornot1(A2212,"")</f>
        <v>1</v>
      </c>
      <c r="AC2212" s="22" t="str">
        <f>[1]!s_info_nature1(A2212,"")</f>
        <v>中央国有企业</v>
      </c>
      <c r="AD2212" s="6" t="str">
        <f>[1]!s_info_city(A2212)</f>
        <v>重庆市</v>
      </c>
      <c r="AE2212" s="6" t="str">
        <f>[1]!s_info_province(A2212)</f>
        <v>重庆</v>
      </c>
      <c r="AF2212">
        <v>106.50496200000001</v>
      </c>
      <c r="AG2212">
        <v>29.533155000000001</v>
      </c>
    </row>
    <row r="2213" spans="1:33" x14ac:dyDescent="0.3">
      <c r="A2213" s="12" t="s">
        <v>4936</v>
      </c>
      <c r="B2213" s="12" t="s">
        <v>4937</v>
      </c>
      <c r="C2213" s="16" t="str">
        <f>[1]!s_info_mkt(A2213)</f>
        <v>主板</v>
      </c>
      <c r="D2213" s="16" t="str">
        <f>[1]!s_ipo_listeddate(A2213)</f>
        <v>1997-07-08</v>
      </c>
      <c r="E2213" s="16" t="str">
        <f>[1]!lastradeday_s("000002","")</f>
        <v>2026-06-22</v>
      </c>
      <c r="F2213" s="16" t="str">
        <f>[1]!s_info_industry_csrc2023(A2213,"",3)</f>
        <v>有色金属矿采选业</v>
      </c>
      <c r="G2213" s="16" t="str">
        <f>[1]!s_info_industry_csrc2023(A2213,"",1)</f>
        <v>采矿业</v>
      </c>
      <c r="H2213" s="16">
        <f>[1]!s_is(A2213,83,"FY","YTD","20251231",1,"",100000000)</f>
        <v>3.5200522811000003</v>
      </c>
      <c r="I2213" s="16">
        <f>[1]!s_is(A2213,83,"FY","YTD","20241231",1,"",100000000)</f>
        <v>6.2219967174999997</v>
      </c>
      <c r="J2213" s="16">
        <f t="shared" si="102"/>
        <v>-0.43425680839729552</v>
      </c>
      <c r="K2213" s="16">
        <f>[1]!s_is(A2213,61,"FY","YTD","20251231",1,"",100000000)</f>
        <v>-0.30211138320000003</v>
      </c>
      <c r="L2213" s="16">
        <f>[1]!s_is(A2213,61,"FY","YTD","20241231",1,"",100000000)</f>
        <v>1.1174379020999998</v>
      </c>
      <c r="M2213" s="16">
        <f t="shared" si="103"/>
        <v>-1.2703607803460419</v>
      </c>
      <c r="N2213" s="16">
        <f>[1]!s_fa_roe(A2213,"20251231")</f>
        <v>-1.0246999999999999</v>
      </c>
      <c r="O2213" s="16">
        <f>[1]!s_stmnote_rdexp(A2213,"20251231",1,10000)</f>
        <v>96.154693999999992</v>
      </c>
      <c r="P2213" s="20">
        <f t="shared" si="104"/>
        <v>2.7316268714609004E-3</v>
      </c>
      <c r="Q2213" s="16">
        <f>[1]!s_margin_tradingbalance(A2213,"",10000)</f>
        <v>88486.078699999998</v>
      </c>
      <c r="R2213" s="16">
        <f>[1]!s_margin_seclendingbalance(A2213,"",10000)</f>
        <v>431.46159999999998</v>
      </c>
      <c r="S2213" s="17">
        <f>[1]!s_val_ev(A2213,"",100000000)</f>
        <v>158.79778627599998</v>
      </c>
      <c r="T2213" s="17">
        <f>[1]!share_freesharesmv(A2213,"",100000000)</f>
        <v>125.63926946149999</v>
      </c>
      <c r="U2213" s="17">
        <f>[1]!s_dq_amount_btin(A2213,E2213,100000000)</f>
        <v>9.2074203699999995</v>
      </c>
      <c r="V2213" s="17">
        <f>[1]!s_dq_turn(A2213,E2213)</f>
        <v>5.9840570312072856</v>
      </c>
      <c r="W2213" s="2">
        <f>[1]!s_pq_amount(A2213,"20260101","",100000000)</f>
        <v>1183.5749365500001</v>
      </c>
      <c r="X2213" s="2">
        <f>[1]!s_pq_avgamount(A2213,"20260101","",100000000)</f>
        <v>10.759772150454545</v>
      </c>
      <c r="Y2213" s="17">
        <f>[1]!s_ipo_dilutedpe(A2213)</f>
        <v>0</v>
      </c>
      <c r="Z2213" s="12">
        <f>[1]!s_ipo_collection_total(A2213,100000000)</f>
        <v>2.415</v>
      </c>
      <c r="AA2213" s="2">
        <f>[1]!s_val_pe_ttm(A2213,E2213)</f>
        <v>7171.2587890625</v>
      </c>
      <c r="AB2213" s="5">
        <f>[1]!s_info_zjtxornot1(A2213,"")</f>
        <v>0</v>
      </c>
      <c r="AC2213" s="22" t="str">
        <f>[1]!s_info_nature1(A2213,"")</f>
        <v>中央国有企业</v>
      </c>
      <c r="AD2213" s="6" t="str">
        <f>[1]!s_info_city(A2213)</f>
        <v>拉萨市</v>
      </c>
      <c r="AE2213" s="6" t="str">
        <f>[1]!s_info_province(A2213)</f>
        <v>西藏自治区</v>
      </c>
      <c r="AF2213">
        <v>91.132211999999996</v>
      </c>
      <c r="AG2213">
        <v>29.660361000000002</v>
      </c>
    </row>
    <row r="2214" spans="1:33" x14ac:dyDescent="0.3">
      <c r="A2214" s="12" t="s">
        <v>4938</v>
      </c>
      <c r="B2214" s="12" t="s">
        <v>4939</v>
      </c>
      <c r="C2214" s="16" t="str">
        <f>[1]!s_info_mkt(A2214)</f>
        <v>创业板</v>
      </c>
      <c r="D2214" s="16" t="str">
        <f>[1]!s_ipo_listeddate(A2214)</f>
        <v>2011-08-03</v>
      </c>
      <c r="E2214" s="16" t="str">
        <f>[1]!lastradeday_s("000002","")</f>
        <v>2026-06-22</v>
      </c>
      <c r="F2214" s="16" t="str">
        <f>[1]!s_info_industry_csrc2023(A2214,"",3)</f>
        <v>广播、电视、电影和录音制作业</v>
      </c>
      <c r="G2214" s="16" t="str">
        <f>[1]!s_info_industry_csrc2023(A2214,"",1)</f>
        <v>文化、体育和娱乐业</v>
      </c>
      <c r="H2214" s="16">
        <f>[1]!s_is(A2214,83,"FY","YTD","20251231",1,"",100000000)</f>
        <v>40.3991513502</v>
      </c>
      <c r="I2214" s="16">
        <f>[1]!s_is(A2214,83,"FY","YTD","20241231",1,"",100000000)</f>
        <v>15.8555110676</v>
      </c>
      <c r="J2214" s="16">
        <f t="shared" si="102"/>
        <v>1.5479564283962937</v>
      </c>
      <c r="K2214" s="16">
        <f>[1]!s_is(A2214,61,"FY","YTD","20251231",1,"",100000000)</f>
        <v>16.7214933787</v>
      </c>
      <c r="L2214" s="16">
        <f>[1]!s_is(A2214,61,"FY","YTD","20241231",1,"",100000000)</f>
        <v>2.9201586199</v>
      </c>
      <c r="M2214" s="16">
        <f t="shared" si="103"/>
        <v>4.7262277688438106</v>
      </c>
      <c r="N2214" s="16">
        <f>[1]!s_fa_roe(A2214,"20251231")</f>
        <v>17.866399999999999</v>
      </c>
      <c r="O2214" s="16">
        <f>[1]!s_stmnote_rdexp(A2214,"20251231",1,10000)</f>
        <v>4156.8594789999997</v>
      </c>
      <c r="P2214" s="20">
        <f t="shared" si="104"/>
        <v>1.0289472278678003E-2</v>
      </c>
      <c r="Q2214" s="16">
        <f>[1]!s_margin_tradingbalance(A2214,"",10000)</f>
        <v>136638.87179999999</v>
      </c>
      <c r="R2214" s="16">
        <f>[1]!s_margin_seclendingbalance(A2214,"",10000)</f>
        <v>371.10359999999997</v>
      </c>
      <c r="S2214" s="17">
        <f>[1]!s_val_ev(A2214,"",100000000)</f>
        <v>335.01579893439998</v>
      </c>
      <c r="T2214" s="17">
        <f>[1]!share_freesharesmv(A2214,"",100000000)</f>
        <v>154.35672156799998</v>
      </c>
      <c r="U2214" s="17">
        <f>[1]!s_dq_amount_btin(A2214,E2214,100000000)</f>
        <v>5.5576982700000004</v>
      </c>
      <c r="V2214" s="17">
        <f>[1]!s_dq_turn(A2214,E2214)</f>
        <v>1.7911305208697801</v>
      </c>
      <c r="W2214" s="2">
        <f>[1]!s_pq_amount(A2214,"20260101","",100000000)</f>
        <v>1930.01706812</v>
      </c>
      <c r="X2214" s="2">
        <f>[1]!s_pq_avgamount(A2214,"20260101","",100000000)</f>
        <v>17.545609710181818</v>
      </c>
      <c r="Y2214" s="17">
        <f>[1]!s_ipo_dilutedpe(A2214)</f>
        <v>61.05</v>
      </c>
      <c r="Z2214" s="12">
        <f>[1]!s_ipo_collection_total(A2214,100000000)</f>
        <v>14.385</v>
      </c>
      <c r="AA2214" s="2">
        <f>[1]!s_val_pe_ttm(A2214,E2214)</f>
        <v>-104.57573699951172</v>
      </c>
      <c r="AB2214" s="5">
        <f>[1]!s_info_zjtxornot1(A2214,"")</f>
        <v>0</v>
      </c>
      <c r="AC2214" s="22" t="str">
        <f>[1]!s_info_nature1(A2214,"")</f>
        <v>民营企业</v>
      </c>
      <c r="AD2214" s="6" t="str">
        <f>[1]!s_info_city(A2214)</f>
        <v>北京市</v>
      </c>
      <c r="AE2214" s="6" t="str">
        <f>[1]!s_info_province(A2214)</f>
        <v>北京</v>
      </c>
      <c r="AF2214">
        <v>116.40528500000001</v>
      </c>
      <c r="AG2214">
        <v>39.904989</v>
      </c>
    </row>
    <row r="2215" spans="1:33" x14ac:dyDescent="0.3">
      <c r="A2215" s="12" t="s">
        <v>4940</v>
      </c>
      <c r="B2215" s="12" t="s">
        <v>4941</v>
      </c>
      <c r="C2215" s="16" t="str">
        <f>[1]!s_info_mkt(A2215)</f>
        <v>创业板</v>
      </c>
      <c r="D2215" s="16" t="str">
        <f>[1]!s_ipo_listeddate(A2215)</f>
        <v>2023-06-28</v>
      </c>
      <c r="E2215" s="16" t="str">
        <f>[1]!lastradeday_s("000002","")</f>
        <v>2026-06-22</v>
      </c>
      <c r="F2215" s="16" t="str">
        <f>[1]!s_info_industry_csrc2023(A2215,"",3)</f>
        <v>汽车制造业</v>
      </c>
      <c r="G2215" s="16" t="str">
        <f>[1]!s_info_industry_csrc2023(A2215,"",1)</f>
        <v>制造业</v>
      </c>
      <c r="H2215" s="16">
        <f>[1]!s_is(A2215,83,"FY","YTD","20251231",1,"",100000000)</f>
        <v>14.3569182724</v>
      </c>
      <c r="I2215" s="16">
        <f>[1]!s_is(A2215,83,"FY","YTD","20241231",1,"",100000000)</f>
        <v>12.418222029100001</v>
      </c>
      <c r="J2215" s="16">
        <f t="shared" si="102"/>
        <v>0.1561170543381325</v>
      </c>
      <c r="K2215" s="16">
        <f>[1]!s_is(A2215,61,"FY","YTD","20251231",1,"",100000000)</f>
        <v>1.4141727536000002</v>
      </c>
      <c r="L2215" s="16">
        <f>[1]!s_is(A2215,61,"FY","YTD","20241231",1,"",100000000)</f>
        <v>1.2252672445999999</v>
      </c>
      <c r="M2215" s="16">
        <f t="shared" si="103"/>
        <v>0.1541749441458955</v>
      </c>
      <c r="N2215" s="16">
        <f>[1]!s_fa_roe(A2215,"20251231")</f>
        <v>7.1578999999999997</v>
      </c>
      <c r="O2215" s="16">
        <f>[1]!s_stmnote_rdexp(A2215,"20251231",1,10000)</f>
        <v>7979.1323120000006</v>
      </c>
      <c r="P2215" s="20">
        <f t="shared" si="104"/>
        <v>5.5576915328265329E-2</v>
      </c>
      <c r="Q2215" s="16">
        <f>[1]!s_margin_tradingbalance(A2215,"",10000)</f>
        <v>20158.589899999999</v>
      </c>
      <c r="R2215" s="16">
        <f>[1]!s_margin_seclendingbalance(A2215,"",10000)</f>
        <v>26.306999999999999</v>
      </c>
      <c r="S2215" s="17">
        <f>[1]!s_val_ev(A2215,"",100000000)</f>
        <v>50.777237327599991</v>
      </c>
      <c r="T2215" s="17">
        <f>[1]!share_freesharesmv(A2215,"",100000000)</f>
        <v>23.044137387599996</v>
      </c>
      <c r="U2215" s="17">
        <f>[1]!s_dq_amount_btin(A2215,E2215,100000000)</f>
        <v>1.2429564399999999</v>
      </c>
      <c r="V2215" s="17">
        <f>[1]!s_dq_turn(A2215,E2215)</f>
        <v>5.4309951965198895</v>
      </c>
      <c r="W2215" s="2">
        <f>[1]!s_pq_amount(A2215,"20260101","",100000000)</f>
        <v>164.19235130000001</v>
      </c>
      <c r="X2215" s="2">
        <f>[1]!s_pq_avgamount(A2215,"20260101","",100000000)</f>
        <v>1.492657739090909</v>
      </c>
      <c r="Y2215" s="17">
        <f>[1]!s_ipo_dilutedpe(A2215)</f>
        <v>35.31</v>
      </c>
      <c r="Z2215" s="12">
        <f>[1]!s_ipo_collection_total(A2215,100000000)</f>
        <v>13.322827</v>
      </c>
      <c r="AA2215" s="2">
        <f>[1]!s_val_pe_ttm(A2215,E2215)</f>
        <v>39.360218048095703</v>
      </c>
      <c r="AB2215" s="5">
        <f>[1]!s_info_zjtxornot1(A2215,"")</f>
        <v>1</v>
      </c>
      <c r="AC2215" s="22" t="str">
        <f>[1]!s_info_nature1(A2215,"")</f>
        <v>民营企业</v>
      </c>
      <c r="AD2215" s="6" t="str">
        <f>[1]!s_info_city(A2215)</f>
        <v>重庆市</v>
      </c>
      <c r="AE2215" s="6" t="str">
        <f>[1]!s_info_province(A2215)</f>
        <v>重庆</v>
      </c>
      <c r="AF2215">
        <v>106.50496200000001</v>
      </c>
      <c r="AG2215">
        <v>29.533155000000001</v>
      </c>
    </row>
    <row r="2216" spans="1:33" x14ac:dyDescent="0.3">
      <c r="A2216" s="12" t="s">
        <v>4942</v>
      </c>
      <c r="B2216" s="12" t="s">
        <v>4943</v>
      </c>
      <c r="C2216" s="16" t="str">
        <f>[1]!s_info_mkt(A2216)</f>
        <v>主板</v>
      </c>
      <c r="D2216" s="16" t="str">
        <f>[1]!s_ipo_listeddate(A2216)</f>
        <v>2017-01-05</v>
      </c>
      <c r="E2216" s="16" t="str">
        <f>[1]!lastradeday_s("000002","")</f>
        <v>2026-06-22</v>
      </c>
      <c r="F2216" s="16" t="str">
        <f>[1]!s_info_industry_csrc2023(A2216,"",3)</f>
        <v>汽车制造业</v>
      </c>
      <c r="G2216" s="16" t="str">
        <f>[1]!s_info_industry_csrc2023(A2216,"",1)</f>
        <v>制造业</v>
      </c>
      <c r="H2216" s="16">
        <f>[1]!s_is(A2216,83,"FY","YTD","20251231",1,"",100000000)</f>
        <v>71.098526279599994</v>
      </c>
      <c r="I2216" s="16">
        <f>[1]!s_is(A2216,83,"FY","YTD","20241231",1,"",100000000)</f>
        <v>56.670975198599997</v>
      </c>
      <c r="J2216" s="16">
        <f t="shared" si="102"/>
        <v>0.25458448580493842</v>
      </c>
      <c r="K2216" s="16">
        <f>[1]!s_is(A2216,61,"FY","YTD","20251231",1,"",100000000)</f>
        <v>3.4619545450999998</v>
      </c>
      <c r="L2216" s="16">
        <f>[1]!s_is(A2216,61,"FY","YTD","20241231",1,"",100000000)</f>
        <v>4.2546405926999995</v>
      </c>
      <c r="M2216" s="16">
        <f t="shared" si="103"/>
        <v>-0.18631093046027664</v>
      </c>
      <c r="N2216" s="16">
        <f>[1]!s_fa_roe(A2216,"20251231")</f>
        <v>6.6006999999999998</v>
      </c>
      <c r="O2216" s="16">
        <f>[1]!s_stmnote_rdexp(A2216,"20251231",1,10000)</f>
        <v>26535.821470999999</v>
      </c>
      <c r="P2216" s="20">
        <f t="shared" si="104"/>
        <v>3.732260408133637E-2</v>
      </c>
      <c r="Q2216" s="16">
        <f>[1]!s_margin_tradingbalance(A2216,"",10000)</f>
        <v>35405.797299999998</v>
      </c>
      <c r="R2216" s="16">
        <f>[1]!s_margin_seclendingbalance(A2216,"",10000)</f>
        <v>22.009399999999999</v>
      </c>
      <c r="S2216" s="17">
        <f>[1]!s_val_ev(A2216,"",100000000)</f>
        <v>39.968466427999999</v>
      </c>
      <c r="T2216" s="17">
        <f>[1]!share_freesharesmv(A2216,"",100000000)</f>
        <v>27.084096601799999</v>
      </c>
      <c r="U2216" s="17">
        <f>[1]!s_dq_amount_btin(A2216,E2216,100000000)</f>
        <v>0.53117188000000004</v>
      </c>
      <c r="V2216" s="17">
        <f>[1]!s_dq_turn(A2216,E2216)</f>
        <v>1.3450649040248936</v>
      </c>
      <c r="W2216" s="2">
        <f>[1]!s_pq_amount(A2216,"20260101","",100000000)</f>
        <v>83.034882980000006</v>
      </c>
      <c r="X2216" s="2">
        <f>[1]!s_pq_avgamount(A2216,"20260101","",100000000)</f>
        <v>0.75486257254545452</v>
      </c>
      <c r="Y2216" s="17">
        <f>[1]!s_ipo_dilutedpe(A2216)</f>
        <v>15.09</v>
      </c>
      <c r="Z2216" s="12">
        <f>[1]!s_ipo_collection_total(A2216,100000000)</f>
        <v>7.3079999999999998</v>
      </c>
      <c r="AA2216" s="2">
        <f>[1]!s_val_pe_ttm(A2216,E2216)</f>
        <v>12.107235908508301</v>
      </c>
      <c r="AB2216" s="5">
        <f>[1]!s_info_zjtxornot1(A2216,"")</f>
        <v>0</v>
      </c>
      <c r="AC2216" s="22" t="str">
        <f>[1]!s_info_nature1(A2216,"")</f>
        <v>民营企业</v>
      </c>
      <c r="AD2216" s="6" t="str">
        <f>[1]!s_info_city(A2216)</f>
        <v>常熟市</v>
      </c>
      <c r="AE2216" s="6" t="str">
        <f>[1]!s_info_province(A2216)</f>
        <v>江苏省</v>
      </c>
      <c r="AF2216">
        <v>120.831486</v>
      </c>
      <c r="AG2216">
        <v>31.669446000000001</v>
      </c>
    </row>
    <row r="2217" spans="1:33" x14ac:dyDescent="0.3">
      <c r="A2217" s="12" t="s">
        <v>4944</v>
      </c>
      <c r="B2217" s="12" t="s">
        <v>4945</v>
      </c>
      <c r="C2217" s="16" t="str">
        <f>[1]!s_info_mkt(A2217)</f>
        <v>主板</v>
      </c>
      <c r="D2217" s="16" t="str">
        <f>[1]!s_ipo_listeddate(A2217)</f>
        <v>1994-01-28</v>
      </c>
      <c r="E2217" s="16" t="str">
        <f>[1]!lastradeday_s("000002","")</f>
        <v>2026-06-22</v>
      </c>
      <c r="F2217" s="16" t="str">
        <f>[1]!s_info_industry_csrc2023(A2217,"",3)</f>
        <v>土木工程建筑业</v>
      </c>
      <c r="G2217" s="16" t="str">
        <f>[1]!s_info_industry_csrc2023(A2217,"",1)</f>
        <v>建筑业</v>
      </c>
      <c r="H2217" s="16">
        <f>[1]!s_is(A2217,83,"FY","YTD","20251231",1,"",100000000)</f>
        <v>579.27229927949998</v>
      </c>
      <c r="I2217" s="16">
        <f>[1]!s_is(A2217,83,"FY","YTD","20241231",1,"",100000000)</f>
        <v>688.15540736380001</v>
      </c>
      <c r="J2217" s="16">
        <f t="shared" si="102"/>
        <v>-0.15822459130476307</v>
      </c>
      <c r="K2217" s="16">
        <f>[1]!s_is(A2217,61,"FY","YTD","20251231",1,"",100000000)</f>
        <v>22.139611585500003</v>
      </c>
      <c r="L2217" s="16">
        <f>[1]!s_is(A2217,61,"FY","YTD","20241231",1,"",100000000)</f>
        <v>28.410242042199997</v>
      </c>
      <c r="M2217" s="16">
        <f t="shared" si="103"/>
        <v>-0.22071724863821035</v>
      </c>
      <c r="N2217" s="16">
        <f>[1]!s_fa_roe(A2217,"20251231")</f>
        <v>5.8578999999999999</v>
      </c>
      <c r="O2217" s="16">
        <f>[1]!s_stmnote_rdexp(A2217,"20251231",1,10000)</f>
        <v>243140.17287399998</v>
      </c>
      <c r="P2217" s="20">
        <f t="shared" si="104"/>
        <v>4.1973381633545775E-2</v>
      </c>
      <c r="Q2217" s="16">
        <f>[1]!s_margin_tradingbalance(A2217,"",10000)</f>
        <v>54955.209900000002</v>
      </c>
      <c r="R2217" s="16">
        <f>[1]!s_margin_seclendingbalance(A2217,"",10000)</f>
        <v>526.15679999999998</v>
      </c>
      <c r="S2217" s="17">
        <f>[1]!s_val_ev(A2217,"",100000000)</f>
        <v>170.41000829480001</v>
      </c>
      <c r="T2217" s="17">
        <f>[1]!share_freesharesmv(A2217,"",100000000)</f>
        <v>102.44804981819999</v>
      </c>
      <c r="U2217" s="17">
        <f>[1]!s_dq_amount_btin(A2217,E2217,100000000)</f>
        <v>1.09416293</v>
      </c>
      <c r="V2217" s="17">
        <f>[1]!s_dq_turn(A2217,E2217)</f>
        <v>0.64778967916621188</v>
      </c>
      <c r="W2217" s="2">
        <f>[1]!s_pq_amount(A2217,"20260101","",100000000)</f>
        <v>170.94609119</v>
      </c>
      <c r="X2217" s="2">
        <f>[1]!s_pq_avgamount(A2217,"20260101","",100000000)</f>
        <v>1.5540553744545453</v>
      </c>
      <c r="Y2217" s="17">
        <f>[1]!s_ipo_dilutedpe(A2217)</f>
        <v>14.6</v>
      </c>
      <c r="Z2217" s="12">
        <f>[1]!s_ipo_collection_total(A2217,100000000)</f>
        <v>0.54400000000000004</v>
      </c>
      <c r="AA2217" s="2">
        <f>[1]!s_val_pe_ttm(A2217,E2217)</f>
        <v>7.8142051696777344</v>
      </c>
      <c r="AB2217" s="5">
        <f>[1]!s_info_zjtxornot1(A2217,"")</f>
        <v>1</v>
      </c>
      <c r="AC2217" s="22" t="str">
        <f>[1]!s_info_nature1(A2217,"")</f>
        <v>地方国有企业</v>
      </c>
      <c r="AD2217" s="6" t="str">
        <f>[1]!s_info_city(A2217)</f>
        <v>上海市</v>
      </c>
      <c r="AE2217" s="6" t="str">
        <f>[1]!s_info_province(A2217)</f>
        <v>上海</v>
      </c>
      <c r="AF2217">
        <v>121.472644</v>
      </c>
      <c r="AG2217">
        <v>31.231705999999999</v>
      </c>
    </row>
    <row r="2218" spans="1:33" x14ac:dyDescent="0.3">
      <c r="A2218" s="12" t="s">
        <v>4946</v>
      </c>
      <c r="B2218" s="12" t="s">
        <v>4947</v>
      </c>
      <c r="C2218" s="16" t="str">
        <f>[1]!s_info_mkt(A2218)</f>
        <v>创业板</v>
      </c>
      <c r="D2218" s="16" t="str">
        <f>[1]!s_ipo_listeddate(A2218)</f>
        <v>2023-09-06</v>
      </c>
      <c r="E2218" s="16" t="str">
        <f>[1]!lastradeday_s("000002","")</f>
        <v>2026-06-22</v>
      </c>
      <c r="F2218" s="16" t="str">
        <f>[1]!s_info_industry_csrc2023(A2218,"",3)</f>
        <v>计算机、通信和其他电子设备制造业</v>
      </c>
      <c r="G2218" s="16" t="str">
        <f>[1]!s_info_industry_csrc2023(A2218,"",1)</f>
        <v>制造业</v>
      </c>
      <c r="H2218" s="16">
        <f>[1]!s_is(A2218,83,"FY","YTD","20251231",1,"",100000000)</f>
        <v>15.4430656599</v>
      </c>
      <c r="I2218" s="16">
        <f>[1]!s_is(A2218,83,"FY","YTD","20241231",1,"",100000000)</f>
        <v>10.216420945700001</v>
      </c>
      <c r="J2218" s="16">
        <f t="shared" si="102"/>
        <v>0.51159253734546306</v>
      </c>
      <c r="K2218" s="16">
        <f>[1]!s_is(A2218,61,"FY","YTD","20251231",1,"",100000000)</f>
        <v>0.67308925900000005</v>
      </c>
      <c r="L2218" s="16">
        <f>[1]!s_is(A2218,61,"FY","YTD","20241231",1,"",100000000)</f>
        <v>0.55860514039999998</v>
      </c>
      <c r="M2218" s="16">
        <f t="shared" si="103"/>
        <v>0.20494641083685966</v>
      </c>
      <c r="N2218" s="16">
        <f>[1]!s_fa_roe(A2218,"20251231")</f>
        <v>4.3651999999999997</v>
      </c>
      <c r="O2218" s="16">
        <f>[1]!s_stmnote_rdexp(A2218,"20251231",1,10000)</f>
        <v>7245.6365159999996</v>
      </c>
      <c r="P2218" s="20">
        <f t="shared" si="104"/>
        <v>4.6918381852213906E-2</v>
      </c>
      <c r="Q2218" s="16">
        <f>[1]!s_margin_tradingbalance(A2218,"",10000)</f>
        <v>20492.791099999999</v>
      </c>
      <c r="R2218" s="16">
        <f>[1]!s_margin_seclendingbalance(A2218,"",10000)</f>
        <v>16.820599999999999</v>
      </c>
      <c r="S2218" s="17">
        <f>[1]!s_val_ev(A2218,"",100000000)</f>
        <v>100.25952452620001</v>
      </c>
      <c r="T2218" s="17">
        <f>[1]!share_freesharesmv(A2218,"",100000000)</f>
        <v>40.191058377600001</v>
      </c>
      <c r="U2218" s="17">
        <f>[1]!s_dq_amount_btin(A2218,E2218,100000000)</f>
        <v>3.3816411799999999</v>
      </c>
      <c r="V2218" s="17">
        <f>[1]!s_dq_turn(A2218,E2218)</f>
        <v>8.4894616898211357</v>
      </c>
      <c r="W2218" s="2">
        <f>[1]!s_pq_amount(A2218,"20260101","",100000000)</f>
        <v>445.08782921</v>
      </c>
      <c r="X2218" s="2">
        <f>[1]!s_pq_avgamount(A2218,"20260101","",100000000)</f>
        <v>4.0462529928181823</v>
      </c>
      <c r="Y2218" s="17">
        <f>[1]!s_ipo_dilutedpe(A2218)</f>
        <v>46.27</v>
      </c>
      <c r="Z2218" s="12">
        <f>[1]!s_ipo_collection_total(A2218,100000000)</f>
        <v>9.7196910719999998</v>
      </c>
      <c r="AA2218" s="2">
        <f>[1]!s_val_pe_ttm(A2218,E2218)</f>
        <v>193.576416015625</v>
      </c>
      <c r="AB2218" s="5">
        <f>[1]!s_info_zjtxornot1(A2218,"")</f>
        <v>1</v>
      </c>
      <c r="AC2218" s="22" t="str">
        <f>[1]!s_info_nature1(A2218,"")</f>
        <v>民营企业</v>
      </c>
      <c r="AD2218" s="6" t="str">
        <f>[1]!s_info_city(A2218)</f>
        <v>吉安市</v>
      </c>
      <c r="AE2218" s="6" t="str">
        <f>[1]!s_info_province(A2218)</f>
        <v>江西省</v>
      </c>
      <c r="AF2218">
        <v>114.986373</v>
      </c>
      <c r="AG2218">
        <v>27.111699000000002</v>
      </c>
    </row>
    <row r="2219" spans="1:33" x14ac:dyDescent="0.3">
      <c r="A2219" s="12" t="s">
        <v>4948</v>
      </c>
      <c r="B2219" s="12" t="s">
        <v>4949</v>
      </c>
      <c r="C2219" s="16" t="str">
        <f>[1]!s_info_mkt(A2219)</f>
        <v>主板</v>
      </c>
      <c r="D2219" s="16" t="str">
        <f>[1]!s_ipo_listeddate(A2219)</f>
        <v>2016-02-18</v>
      </c>
      <c r="E2219" s="16" t="str">
        <f>[1]!lastradeday_s("000002","")</f>
        <v>2026-06-22</v>
      </c>
      <c r="F2219" s="16" t="str">
        <f>[1]!s_info_industry_csrc2023(A2219,"",3)</f>
        <v>批发业</v>
      </c>
      <c r="G2219" s="16" t="str">
        <f>[1]!s_info_industry_csrc2023(A2219,"",1)</f>
        <v>批发和零售业</v>
      </c>
      <c r="H2219" s="16">
        <f>[1]!s_is(A2219,83,"FY","YTD","20251231",1,"",100000000)</f>
        <v>212.4678496041</v>
      </c>
      <c r="I2219" s="16">
        <f>[1]!s_is(A2219,83,"FY","YTD","20241231",1,"",100000000)</f>
        <v>204.70766084919998</v>
      </c>
      <c r="J2219" s="16">
        <f t="shared" si="102"/>
        <v>3.790863870315353E-2</v>
      </c>
      <c r="K2219" s="16">
        <f>[1]!s_is(A2219,61,"FY","YTD","20251231",1,"",100000000)</f>
        <v>2.8088379205000003</v>
      </c>
      <c r="L2219" s="16">
        <f>[1]!s_is(A2219,61,"FY","YTD","20241231",1,"",100000000)</f>
        <v>3.4564471695999996</v>
      </c>
      <c r="M2219" s="16">
        <f t="shared" si="103"/>
        <v>-0.18736269276609385</v>
      </c>
      <c r="N2219" s="16">
        <f>[1]!s_fa_roe(A2219,"20251231")</f>
        <v>8.6837</v>
      </c>
      <c r="O2219" s="16">
        <f>[1]!s_stmnote_rdexp(A2219,"20251231",1,10000)</f>
        <v>652.26239599999997</v>
      </c>
      <c r="P2219" s="20">
        <f t="shared" si="104"/>
        <v>3.069934567584635E-4</v>
      </c>
      <c r="Q2219" s="16">
        <f>[1]!s_margin_tradingbalance(A2219,"",10000)</f>
        <v>0</v>
      </c>
      <c r="R2219" s="16">
        <f>[1]!s_margin_seclendingbalance(A2219,"",10000)</f>
        <v>0</v>
      </c>
      <c r="S2219" s="17">
        <f>[1]!s_val_ev(A2219,"",100000000)</f>
        <v>42.309472550400002</v>
      </c>
      <c r="T2219" s="17">
        <f>[1]!share_freesharesmv(A2219,"",100000000)</f>
        <v>25.537925447100001</v>
      </c>
      <c r="U2219" s="17">
        <f>[1]!s_dq_amount_btin(A2219,E2219,100000000)</f>
        <v>1.1061850499999999</v>
      </c>
      <c r="V2219" s="17">
        <f>[1]!s_dq_turn(A2219,E2219)</f>
        <v>2.6971989667362988</v>
      </c>
      <c r="W2219" s="2">
        <f>[1]!s_pq_amount(A2219,"20260101","",100000000)</f>
        <v>656.62212447000002</v>
      </c>
      <c r="X2219" s="2">
        <f>[1]!s_pq_avgamount(A2219,"20260101","",100000000)</f>
        <v>5.9692920406363639</v>
      </c>
      <c r="Y2219" s="17">
        <f>[1]!s_ipo_dilutedpe(A2219)</f>
        <v>22.97</v>
      </c>
      <c r="Z2219" s="12">
        <f>[1]!s_ipo_collection_total(A2219,100000000)</f>
        <v>5.9773250000000004</v>
      </c>
      <c r="AA2219" s="2">
        <f>[1]!s_val_pe_ttm(A2219,E2219)</f>
        <v>15.246843338012695</v>
      </c>
      <c r="AB2219" s="5">
        <f>[1]!s_info_zjtxornot1(A2219,"")</f>
        <v>0</v>
      </c>
      <c r="AC2219" s="22" t="str">
        <f>[1]!s_info_nature1(A2219,"")</f>
        <v>民营企业</v>
      </c>
      <c r="AD2219" s="6" t="str">
        <f>[1]!s_info_city(A2219)</f>
        <v>厦门市</v>
      </c>
      <c r="AE2219" s="6" t="str">
        <f>[1]!s_info_province(A2219)</f>
        <v>福建省</v>
      </c>
      <c r="AF2219">
        <v>118.11022</v>
      </c>
      <c r="AG2219">
        <v>24.490473999999999</v>
      </c>
    </row>
    <row r="2220" spans="1:33" x14ac:dyDescent="0.3">
      <c r="A2220" s="12" t="s">
        <v>4950</v>
      </c>
      <c r="B2220" s="12" t="s">
        <v>4951</v>
      </c>
      <c r="C2220" s="16" t="str">
        <f>[1]!s_info_mkt(A2220)</f>
        <v>创业板</v>
      </c>
      <c r="D2220" s="16" t="str">
        <f>[1]!s_ipo_listeddate(A2220)</f>
        <v>2022-07-05</v>
      </c>
      <c r="E2220" s="16" t="str">
        <f>[1]!lastradeday_s("000002","")</f>
        <v>2026-06-22</v>
      </c>
      <c r="F2220" s="16" t="str">
        <f>[1]!s_info_industry_csrc2023(A2220,"",3)</f>
        <v>卫生</v>
      </c>
      <c r="G2220" s="16" t="str">
        <f>[1]!s_info_industry_csrc2023(A2220,"",1)</f>
        <v>卫生和社会工作</v>
      </c>
      <c r="H2220" s="16">
        <f>[1]!s_is(A2220,83,"FY","YTD","20251231",1,"",100000000)</f>
        <v>27.972610374699997</v>
      </c>
      <c r="I2220" s="16">
        <f>[1]!s_is(A2220,83,"FY","YTD","20241231",1,"",100000000)</f>
        <v>26.782791261500002</v>
      </c>
      <c r="J2220" s="16">
        <f t="shared" si="102"/>
        <v>4.442476146652985E-2</v>
      </c>
      <c r="K2220" s="16">
        <f>[1]!s_is(A2220,61,"FY","YTD","20251231",1,"",100000000)</f>
        <v>-0.60922620100000002</v>
      </c>
      <c r="L2220" s="16">
        <f>[1]!s_is(A2220,61,"FY","YTD","20241231",1,"",100000000)</f>
        <v>-1.018621279</v>
      </c>
      <c r="M2220" s="16">
        <f t="shared" si="103"/>
        <v>0.40191098148068433</v>
      </c>
      <c r="N2220" s="16">
        <f>[1]!s_fa_roe(A2220,"20251231")</f>
        <v>-2.9407000000000001</v>
      </c>
      <c r="O2220" s="16">
        <f>[1]!s_stmnote_rdexp(A2220,"20251231",1,10000)</f>
        <v>1081.654579</v>
      </c>
      <c r="P2220" s="20">
        <f t="shared" si="104"/>
        <v>3.8668346089655949E-3</v>
      </c>
      <c r="Q2220" s="16">
        <f>[1]!s_margin_tradingbalance(A2220,"",10000)</f>
        <v>9540.0514999999996</v>
      </c>
      <c r="R2220" s="16">
        <f>[1]!s_margin_seclendingbalance(A2220,"",10000)</f>
        <v>21.548999999999999</v>
      </c>
      <c r="S2220" s="17">
        <f>[1]!s_val_ev(A2220,"",100000000)</f>
        <v>49.523904888000004</v>
      </c>
      <c r="T2220" s="17">
        <f>[1]!share_freesharesmv(A2220,"",100000000)</f>
        <v>23.431312253000002</v>
      </c>
      <c r="U2220" s="17">
        <f>[1]!s_dq_amount_btin(A2220,E2220,100000000)</f>
        <v>0.8971363</v>
      </c>
      <c r="V2220" s="17">
        <f>[1]!s_dq_turn(A2220,E2220)</f>
        <v>1.9574597029225751</v>
      </c>
      <c r="W2220" s="2">
        <f>[1]!s_pq_amount(A2220,"20260101","",100000000)</f>
        <v>107.59200745</v>
      </c>
      <c r="X2220" s="2">
        <f>[1]!s_pq_avgamount(A2220,"20260101","",100000000)</f>
        <v>0.97810915863636361</v>
      </c>
      <c r="Y2220" s="17">
        <f>[1]!s_ipo_dilutedpe(A2220)</f>
        <v>58.77</v>
      </c>
      <c r="Z2220" s="12">
        <f>[1]!s_ipo_collection_total(A2220,100000000)</f>
        <v>12.586702412999999</v>
      </c>
      <c r="AA2220" s="2">
        <f>[1]!s_val_pe_ttm(A2220,E2220)</f>
        <v>-282.08062744140625</v>
      </c>
      <c r="AB2220" s="5">
        <f>[1]!s_info_zjtxornot1(A2220,"")</f>
        <v>0</v>
      </c>
      <c r="AC2220" s="22" t="str">
        <f>[1]!s_info_nature1(A2220,"")</f>
        <v>民营企业</v>
      </c>
      <c r="AD2220" s="6" t="str">
        <f>[1]!s_info_city(A2220)</f>
        <v>成都市</v>
      </c>
      <c r="AE2220" s="6" t="str">
        <f>[1]!s_info_province(A2220)</f>
        <v>四川省</v>
      </c>
      <c r="AF2220">
        <v>104.065735</v>
      </c>
      <c r="AG2220">
        <v>30.659462000000001</v>
      </c>
    </row>
    <row r="2221" spans="1:33" x14ac:dyDescent="0.3">
      <c r="A2221" s="12" t="s">
        <v>4952</v>
      </c>
      <c r="B2221" s="12" t="s">
        <v>4953</v>
      </c>
      <c r="C2221" s="16" t="str">
        <f>[1]!s_info_mkt(A2221)</f>
        <v>主板</v>
      </c>
      <c r="D2221" s="16" t="str">
        <f>[1]!s_ipo_listeddate(A2221)</f>
        <v>2000-12-25</v>
      </c>
      <c r="E2221" s="16" t="str">
        <f>[1]!lastradeday_s("000002","")</f>
        <v>2026-06-22</v>
      </c>
      <c r="F2221" s="16" t="str">
        <f>[1]!s_info_industry_csrc2023(A2221,"",3)</f>
        <v>纺织业</v>
      </c>
      <c r="G2221" s="16" t="str">
        <f>[1]!s_info_industry_csrc2023(A2221,"",1)</f>
        <v>制造业</v>
      </c>
      <c r="H2221" s="16">
        <f>[1]!s_is(A2221,83,"FY","YTD","20251231",1,"",100000000)</f>
        <v>59.043087248799999</v>
      </c>
      <c r="I2221" s="16">
        <f>[1]!s_is(A2221,83,"FY","YTD","20241231",1,"",100000000)</f>
        <v>60.906150251999996</v>
      </c>
      <c r="J2221" s="16">
        <f t="shared" si="102"/>
        <v>-3.0589078368794431E-2</v>
      </c>
      <c r="K2221" s="16">
        <f>[1]!s_is(A2221,61,"FY","YTD","20251231",1,"",100000000)</f>
        <v>5.9358606780999992</v>
      </c>
      <c r="L2221" s="16">
        <f>[1]!s_is(A2221,61,"FY","YTD","20241231",1,"",100000000)</f>
        <v>4.1032139816999997</v>
      </c>
      <c r="M2221" s="16">
        <f t="shared" si="103"/>
        <v>0.44663688137480873</v>
      </c>
      <c r="N2221" s="16">
        <f>[1]!s_fa_roe(A2221,"20251231")</f>
        <v>6.1672000000000002</v>
      </c>
      <c r="O2221" s="16">
        <f>[1]!s_stmnote_rdexp(A2221,"20251231",1,10000)</f>
        <v>19223.275925000002</v>
      </c>
      <c r="P2221" s="20">
        <f t="shared" si="104"/>
        <v>3.2558046709169494E-2</v>
      </c>
      <c r="Q2221" s="16">
        <f>[1]!s_margin_tradingbalance(A2221,"",10000)</f>
        <v>25670.061099999999</v>
      </c>
      <c r="R2221" s="16">
        <f>[1]!s_margin_seclendingbalance(A2221,"",10000)</f>
        <v>24.166</v>
      </c>
      <c r="S2221" s="17">
        <f>[1]!s_val_ev(A2221,"",100000000)</f>
        <v>42.342347914167526</v>
      </c>
      <c r="T2221" s="17">
        <f>[1]!share_freesharesmv(A2221,"",100000000)</f>
        <v>25.7716180008</v>
      </c>
      <c r="U2221" s="17">
        <f>[1]!s_dq_amount_btin(A2221,E2221,100000000)</f>
        <v>0.23700684999999999</v>
      </c>
      <c r="V2221" s="17">
        <f>[1]!s_dq_turn(A2221,E2221)</f>
        <v>0.71409240366464677</v>
      </c>
      <c r="W2221" s="2">
        <f>[1]!s_pq_amount(A2221,"20260101","",100000000)</f>
        <v>70.340941580000006</v>
      </c>
      <c r="X2221" s="2">
        <f>[1]!s_pq_avgamount(A2221,"20260101","",100000000)</f>
        <v>0.63946310527272721</v>
      </c>
      <c r="Y2221" s="17">
        <f>[1]!s_ipo_dilutedpe(A2221)</f>
        <v>0</v>
      </c>
      <c r="Z2221" s="12">
        <f>[1]!s_ipo_collection_total(A2221,100000000)</f>
        <v>8.9</v>
      </c>
      <c r="AA2221" s="2">
        <f>[1]!s_val_pe_ttm(A2221,E2221)</f>
        <v>8.7078475952148438</v>
      </c>
      <c r="AB2221" s="5">
        <f>[1]!s_info_zjtxornot1(A2221,"")</f>
        <v>0</v>
      </c>
      <c r="AC2221" s="22" t="str">
        <f>[1]!s_info_nature1(A2221,"")</f>
        <v>民营企业</v>
      </c>
      <c r="AD2221" s="6" t="str">
        <f>[1]!s_info_city(A2221)</f>
        <v>淄博市</v>
      </c>
      <c r="AE2221" s="6" t="str">
        <f>[1]!s_info_province(A2221)</f>
        <v>山东省</v>
      </c>
      <c r="AF2221">
        <v>118.047648</v>
      </c>
      <c r="AG2221">
        <v>36.814939000000003</v>
      </c>
    </row>
    <row r="2222" spans="1:33" x14ac:dyDescent="0.3">
      <c r="A2222" s="12" t="s">
        <v>4954</v>
      </c>
      <c r="B2222" s="12" t="s">
        <v>4955</v>
      </c>
      <c r="C2222" s="16" t="str">
        <f>[1]!s_info_mkt(A2222)</f>
        <v>主板</v>
      </c>
      <c r="D2222" s="16" t="str">
        <f>[1]!s_ipo_listeddate(A2222)</f>
        <v>1992-03-31</v>
      </c>
      <c r="E2222" s="16" t="str">
        <f>[1]!lastradeday_s("000002","")</f>
        <v>2026-06-22</v>
      </c>
      <c r="F2222" s="16" t="str">
        <f>[1]!s_info_industry_csrc2023(A2222,"",3)</f>
        <v>文教、工美、体育和娱乐用品制造业</v>
      </c>
      <c r="G2222" s="16" t="str">
        <f>[1]!s_info_industry_csrc2023(A2222,"",1)</f>
        <v>制造业</v>
      </c>
      <c r="H2222" s="16">
        <f>[1]!s_is(A2222,83,"FY","YTD","20251231",1,"",100000000)</f>
        <v>7.3587726875000001</v>
      </c>
      <c r="I2222" s="16">
        <f>[1]!s_is(A2222,83,"FY","YTD","20241231",1,"",100000000)</f>
        <v>5.7986931587999999</v>
      </c>
      <c r="J2222" s="16">
        <f t="shared" si="102"/>
        <v>0.26903984845834605</v>
      </c>
      <c r="K2222" s="16">
        <f>[1]!s_is(A2222,61,"FY","YTD","20251231",1,"",100000000)</f>
        <v>0.4112917217</v>
      </c>
      <c r="L2222" s="16">
        <f>[1]!s_is(A2222,61,"FY","YTD","20241231",1,"",100000000)</f>
        <v>0.16845245589999999</v>
      </c>
      <c r="M2222" s="16">
        <f t="shared" si="103"/>
        <v>1.4415893463978877</v>
      </c>
      <c r="N2222" s="16">
        <f>[1]!s_fa_roe(A2222,"20251231")</f>
        <v>11.2989</v>
      </c>
      <c r="O2222" s="16">
        <f>[1]!s_stmnote_rdexp(A2222,"20251231",1,10000)</f>
        <v>62.001989000000002</v>
      </c>
      <c r="P2222" s="20">
        <f t="shared" si="104"/>
        <v>8.4255882920965686E-4</v>
      </c>
      <c r="Q2222" s="16">
        <f>[1]!s_margin_tradingbalance(A2222,"",10000)</f>
        <v>0</v>
      </c>
      <c r="R2222" s="16">
        <f>[1]!s_margin_seclendingbalance(A2222,"",10000)</f>
        <v>0</v>
      </c>
      <c r="S2222" s="17">
        <f>[1]!s_val_ev(A2222,"",100000000)</f>
        <v>26.121677277473019</v>
      </c>
      <c r="T2222" s="17">
        <f>[1]!share_freesharesmv(A2222,"",100000000)</f>
        <v>12.524606201400001</v>
      </c>
      <c r="U2222" s="17">
        <f>[1]!s_dq_amount_btin(A2222,E2222,100000000)</f>
        <v>0.44617516000000002</v>
      </c>
      <c r="V2222" s="17">
        <f>[1]!s_dq_turn(A2222,E2222)</f>
        <v>1.9924686100760893</v>
      </c>
      <c r="W2222" s="2">
        <f>[1]!s_pq_amount(A2222,"20260101","",100000000)</f>
        <v>92.648056999999994</v>
      </c>
      <c r="X2222" s="2">
        <f>[1]!s_pq_avgamount(A2222,"20260101","",100000000)</f>
        <v>0.8422550636363636</v>
      </c>
      <c r="Y2222" s="17">
        <f>[1]!s_ipo_dilutedpe(A2222)</f>
        <v>0</v>
      </c>
      <c r="Z2222" s="12">
        <f>[1]!s_ipo_collection_total(A2222,100000000)</f>
        <v>1.23</v>
      </c>
      <c r="AA2222" s="2">
        <f>[1]!s_val_pe_ttm(A2222,E2222)</f>
        <v>87.190452575683594</v>
      </c>
      <c r="AB2222" s="5">
        <f>[1]!s_info_zjtxornot1(A2222,"")</f>
        <v>0</v>
      </c>
      <c r="AC2222" s="22" t="str">
        <f>[1]!s_info_nature1(A2222,"")</f>
        <v>民营企业</v>
      </c>
      <c r="AD2222" s="6" t="str">
        <f>[1]!s_info_city(A2222)</f>
        <v>深圳市</v>
      </c>
      <c r="AE2222" s="6" t="str">
        <f>[1]!s_info_province(A2222)</f>
        <v>广东省</v>
      </c>
      <c r="AF2222">
        <v>114.085947</v>
      </c>
      <c r="AG2222">
        <v>22.547000000000001</v>
      </c>
    </row>
    <row r="2223" spans="1:33" x14ac:dyDescent="0.3">
      <c r="A2223" s="12" t="s">
        <v>4956</v>
      </c>
      <c r="B2223" s="12" t="s">
        <v>4957</v>
      </c>
      <c r="C2223" s="16" t="str">
        <f>[1]!s_info_mkt(A2223)</f>
        <v>主板</v>
      </c>
      <c r="D2223" s="16" t="str">
        <f>[1]!s_ipo_listeddate(A2223)</f>
        <v>2019-01-22</v>
      </c>
      <c r="E2223" s="16" t="str">
        <f>[1]!lastradeday_s("000002","")</f>
        <v>2026-06-22</v>
      </c>
      <c r="F2223" s="16" t="str">
        <f>[1]!s_info_industry_csrc2023(A2223,"",3)</f>
        <v>仪器仪表制造业</v>
      </c>
      <c r="G2223" s="16" t="str">
        <f>[1]!s_info_industry_csrc2023(A2223,"",1)</f>
        <v>制造业</v>
      </c>
      <c r="H2223" s="16">
        <f>[1]!s_is(A2223,83,"FY","YTD","20251231",1,"",100000000)</f>
        <v>17.432619028199998</v>
      </c>
      <c r="I2223" s="16">
        <f>[1]!s_is(A2223,83,"FY","YTD","20241231",1,"",100000000)</f>
        <v>15.005144398199999</v>
      </c>
      <c r="J2223" s="16">
        <f t="shared" si="102"/>
        <v>0.16177615926783062</v>
      </c>
      <c r="K2223" s="16">
        <f>[1]!s_is(A2223,61,"FY","YTD","20251231",1,"",100000000)</f>
        <v>0.93348943500000003</v>
      </c>
      <c r="L2223" s="16">
        <f>[1]!s_is(A2223,61,"FY","YTD","20241231",1,"",100000000)</f>
        <v>0.52417452389999997</v>
      </c>
      <c r="M2223" s="16">
        <f t="shared" si="103"/>
        <v>0.7808752475312738</v>
      </c>
      <c r="N2223" s="16">
        <f>[1]!s_fa_roe(A2223,"20251231")</f>
        <v>5.7660999999999998</v>
      </c>
      <c r="O2223" s="16">
        <f>[1]!s_stmnote_rdexp(A2223,"20251231",1,10000)</f>
        <v>7687.2231549999997</v>
      </c>
      <c r="P2223" s="20">
        <f t="shared" si="104"/>
        <v>4.4096777096801751E-2</v>
      </c>
      <c r="Q2223" s="16">
        <f>[1]!s_margin_tradingbalance(A2223,"",10000)</f>
        <v>0</v>
      </c>
      <c r="R2223" s="16">
        <f>[1]!s_margin_seclendingbalance(A2223,"",10000)</f>
        <v>0</v>
      </c>
      <c r="S2223" s="17">
        <f>[1]!s_val_ev(A2223,"",100000000)</f>
        <v>22.355744221199998</v>
      </c>
      <c r="T2223" s="17">
        <f>[1]!share_freesharesmv(A2223,"",100000000)</f>
        <v>15.746963478999998</v>
      </c>
      <c r="U2223" s="17">
        <f>[1]!s_dq_amount_btin(A2223,E2223,100000000)</f>
        <v>0.6603150900000001</v>
      </c>
      <c r="V2223" s="17">
        <f>[1]!s_dq_turn(A2223,E2223)</f>
        <v>3.0146717824803595</v>
      </c>
      <c r="W2223" s="2">
        <f>[1]!s_pq_amount(A2223,"20260101","",100000000)</f>
        <v>56.06157288</v>
      </c>
      <c r="X2223" s="2">
        <f>[1]!s_pq_avgamount(A2223,"20260101","",100000000)</f>
        <v>0.50965066254545455</v>
      </c>
      <c r="Y2223" s="17">
        <f>[1]!s_ipo_dilutedpe(A2223)</f>
        <v>22.98</v>
      </c>
      <c r="Z2223" s="12">
        <f>[1]!s_ipo_collection_total(A2223,100000000)</f>
        <v>6.500667</v>
      </c>
      <c r="AA2223" s="2">
        <f>[1]!s_val_pe_ttm(A2223,E2223)</f>
        <v>29.448705673217773</v>
      </c>
      <c r="AB2223" s="5">
        <f>[1]!s_info_zjtxornot1(A2223,"")</f>
        <v>0</v>
      </c>
      <c r="AC2223" s="22" t="str">
        <f>[1]!s_info_nature1(A2223,"")</f>
        <v>民营企业</v>
      </c>
      <c r="AD2223" s="6" t="str">
        <f>[1]!s_info_city(A2223)</f>
        <v>宁波市</v>
      </c>
      <c r="AE2223" s="6" t="str">
        <f>[1]!s_info_province(A2223)</f>
        <v>浙江省</v>
      </c>
      <c r="AF2223">
        <v>121.549792</v>
      </c>
      <c r="AG2223">
        <v>29.868387999999999</v>
      </c>
    </row>
    <row r="2224" spans="1:33" x14ac:dyDescent="0.3">
      <c r="A2224" s="12" t="s">
        <v>4958</v>
      </c>
      <c r="B2224" s="12" t="s">
        <v>4959</v>
      </c>
      <c r="C2224" s="16" t="str">
        <f>[1]!s_info_mkt(A2224)</f>
        <v>创业板</v>
      </c>
      <c r="D2224" s="16" t="str">
        <f>[1]!s_ipo_listeddate(A2224)</f>
        <v>2017-12-01</v>
      </c>
      <c r="E2224" s="16" t="str">
        <f>[1]!lastradeday_s("000002","")</f>
        <v>2026-06-22</v>
      </c>
      <c r="F2224" s="16" t="str">
        <f>[1]!s_info_industry_csrc2023(A2224,"",3)</f>
        <v>家具制造业</v>
      </c>
      <c r="G2224" s="16" t="str">
        <f>[1]!s_info_industry_csrc2023(A2224,"",1)</f>
        <v>制造业</v>
      </c>
      <c r="H2224" s="16">
        <f>[1]!s_is(A2224,83,"FY","YTD","20251231",1,"",100000000)</f>
        <v>67.146463568000001</v>
      </c>
      <c r="I2224" s="16">
        <f>[1]!s_is(A2224,83,"FY","YTD","20241231",1,"",100000000)</f>
        <v>56.704537074499996</v>
      </c>
      <c r="J2224" s="16">
        <f t="shared" si="102"/>
        <v>0.18414622589689977</v>
      </c>
      <c r="K2224" s="16">
        <f>[1]!s_is(A2224,61,"FY","YTD","20251231",1,"",100000000)</f>
        <v>2.5946976708</v>
      </c>
      <c r="L2224" s="16">
        <f>[1]!s_is(A2224,61,"FY","YTD","20241231",1,"",100000000)</f>
        <v>3.3589376529000003</v>
      </c>
      <c r="M2224" s="16">
        <f t="shared" si="103"/>
        <v>-0.22752431306373899</v>
      </c>
      <c r="N2224" s="16">
        <f>[1]!s_fa_roe(A2224,"20251231")</f>
        <v>7.0292000000000003</v>
      </c>
      <c r="O2224" s="16">
        <f>[1]!s_stmnote_rdexp(A2224,"20251231",1,10000)</f>
        <v>21317.341952999999</v>
      </c>
      <c r="P2224" s="20">
        <f t="shared" si="104"/>
        <v>3.174752745006694E-2</v>
      </c>
      <c r="Q2224" s="16">
        <f>[1]!s_margin_tradingbalance(A2224,"",10000)</f>
        <v>0</v>
      </c>
      <c r="R2224" s="16">
        <f>[1]!s_margin_seclendingbalance(A2224,"",10000)</f>
        <v>0</v>
      </c>
      <c r="S2224" s="17">
        <f>[1]!s_val_ev(A2224,"",100000000)</f>
        <v>35.254503395999997</v>
      </c>
      <c r="T2224" s="17">
        <f>[1]!share_freesharesmv(A2224,"",100000000)</f>
        <v>17.957271108</v>
      </c>
      <c r="U2224" s="17">
        <f>[1]!s_dq_amount_btin(A2224,E2224,100000000)</f>
        <v>0.32665703000000001</v>
      </c>
      <c r="V2224" s="17">
        <f>[1]!s_dq_turn(A2224,E2224)</f>
        <v>0.98199064314543438</v>
      </c>
      <c r="W2224" s="2">
        <f>[1]!s_pq_amount(A2224,"20260101","",100000000)</f>
        <v>50.975561630000001</v>
      </c>
      <c r="X2224" s="2">
        <f>[1]!s_pq_avgamount(A2224,"20260101","",100000000)</f>
        <v>0.46341419663636363</v>
      </c>
      <c r="Y2224" s="17">
        <f>[1]!s_ipo_dilutedpe(A2224)</f>
        <v>22.99</v>
      </c>
      <c r="Z2224" s="12">
        <f>[1]!s_ipo_collection_total(A2224,100000000)</f>
        <v>3.4529000000000001</v>
      </c>
      <c r="AA2224" s="2">
        <f>[1]!s_val_pe_ttm(A2224,E2224)</f>
        <v>16.907821655273438</v>
      </c>
      <c r="AB2224" s="5">
        <f>[1]!s_info_zjtxornot1(A2224,"")</f>
        <v>0</v>
      </c>
      <c r="AC2224" s="22" t="str">
        <f>[1]!s_info_nature1(A2224,"")</f>
        <v>民营企业</v>
      </c>
      <c r="AD2224" s="6" t="str">
        <f>[1]!s_info_city(A2224)</f>
        <v>宁波市</v>
      </c>
      <c r="AE2224" s="6" t="str">
        <f>[1]!s_info_province(A2224)</f>
        <v>浙江省</v>
      </c>
      <c r="AF2224">
        <v>121.549792</v>
      </c>
      <c r="AG2224">
        <v>29.868387999999999</v>
      </c>
    </row>
    <row r="2225" spans="1:33" x14ac:dyDescent="0.3">
      <c r="A2225" s="12" t="s">
        <v>4960</v>
      </c>
      <c r="B2225" s="12" t="s">
        <v>4961</v>
      </c>
      <c r="C2225" s="16" t="str">
        <f>[1]!s_info_mkt(A2225)</f>
        <v>主板</v>
      </c>
      <c r="D2225" s="16" t="str">
        <f>[1]!s_ipo_listeddate(A2225)</f>
        <v>2023-01-31</v>
      </c>
      <c r="E2225" s="16" t="str">
        <f>[1]!lastradeday_s("000002","")</f>
        <v>2026-06-22</v>
      </c>
      <c r="F2225" s="16" t="str">
        <f>[1]!s_info_industry_csrc2023(A2225,"",3)</f>
        <v>化学原料和化学制品制造业</v>
      </c>
      <c r="G2225" s="16" t="str">
        <f>[1]!s_info_industry_csrc2023(A2225,"",1)</f>
        <v>制造业</v>
      </c>
      <c r="H2225" s="16">
        <f>[1]!s_is(A2225,83,"FY","YTD","20251231",1,"",100000000)</f>
        <v>18.5846423415</v>
      </c>
      <c r="I2225" s="16">
        <f>[1]!s_is(A2225,83,"FY","YTD","20241231",1,"",100000000)</f>
        <v>22.1625851031</v>
      </c>
      <c r="J2225" s="16">
        <f t="shared" si="102"/>
        <v>-0.16144067783408234</v>
      </c>
      <c r="K2225" s="16">
        <f>[1]!s_is(A2225,61,"FY","YTD","20251231",1,"",100000000)</f>
        <v>4.1825118274999999</v>
      </c>
      <c r="L2225" s="16">
        <f>[1]!s_is(A2225,61,"FY","YTD","20241231",1,"",100000000)</f>
        <v>6.0211173842999992</v>
      </c>
      <c r="M2225" s="16">
        <f t="shared" si="103"/>
        <v>-0.30535952705292613</v>
      </c>
      <c r="N2225" s="16">
        <f>[1]!s_fa_roe(A2225,"20251231")</f>
        <v>8.5861000000000001</v>
      </c>
      <c r="O2225" s="16">
        <f>[1]!s_stmnote_rdexp(A2225,"20251231",1,10000)</f>
        <v>6175.9371620000002</v>
      </c>
      <c r="P2225" s="20">
        <f t="shared" si="104"/>
        <v>3.3231401759123279E-2</v>
      </c>
      <c r="Q2225" s="16">
        <f>[1]!s_margin_tradingbalance(A2225,"",10000)</f>
        <v>0</v>
      </c>
      <c r="R2225" s="16">
        <f>[1]!s_margin_seclendingbalance(A2225,"",10000)</f>
        <v>0</v>
      </c>
      <c r="S2225" s="17">
        <f>[1]!s_val_ev(A2225,"",100000000)</f>
        <v>138.13333358</v>
      </c>
      <c r="T2225" s="17">
        <f>[1]!share_freesharesmv(A2225,"",100000000)</f>
        <v>95.141080349999996</v>
      </c>
      <c r="U2225" s="17">
        <f>[1]!s_dq_amount_btin(A2225,E2225,100000000)</f>
        <v>1.9170206599999999</v>
      </c>
      <c r="V2225" s="17">
        <f>[1]!s_dq_turn(A2225,E2225)</f>
        <v>1.4030906224944808</v>
      </c>
      <c r="W2225" s="2">
        <f>[1]!s_pq_amount(A2225,"20260101","",100000000)</f>
        <v>138.68288394000001</v>
      </c>
      <c r="X2225" s="2">
        <f>[1]!s_pq_avgamount(A2225,"20260101","",100000000)</f>
        <v>1.2607534903636364</v>
      </c>
      <c r="Y2225" s="17">
        <f>[1]!s_ipo_dilutedpe(A2225)</f>
        <v>14.8</v>
      </c>
      <c r="Z2225" s="12">
        <f>[1]!s_ipo_collection_total(A2225,100000000)</f>
        <v>23.726666785300001</v>
      </c>
      <c r="AA2225" s="2">
        <f>[1]!s_val_pe_ttm(A2225,E2225)</f>
        <v>32.500362396240234</v>
      </c>
      <c r="AB2225" s="5">
        <f>[1]!s_info_zjtxornot1(A2225,"")</f>
        <v>1</v>
      </c>
      <c r="AC2225" s="22" t="str">
        <f>[1]!s_info_nature1(A2225,"")</f>
        <v>民营企业</v>
      </c>
      <c r="AD2225" s="6" t="str">
        <f>[1]!s_info_city(A2225)</f>
        <v>荆州市</v>
      </c>
      <c r="AE2225" s="6" t="str">
        <f>[1]!s_info_province(A2225)</f>
        <v>湖北省</v>
      </c>
      <c r="AF2225">
        <v>112.23813</v>
      </c>
      <c r="AG2225">
        <v>30.326857</v>
      </c>
    </row>
    <row r="2226" spans="1:33" x14ac:dyDescent="0.3">
      <c r="A2226" s="12" t="s">
        <v>4962</v>
      </c>
      <c r="B2226" s="12" t="s">
        <v>4963</v>
      </c>
      <c r="C2226" s="16" t="str">
        <f>[1]!s_info_mkt(A2226)</f>
        <v>创业板</v>
      </c>
      <c r="D2226" s="16" t="str">
        <f>[1]!s_ipo_listeddate(A2226)</f>
        <v>2022-03-08</v>
      </c>
      <c r="E2226" s="16" t="str">
        <f>[1]!lastradeday_s("000002","")</f>
        <v>2026-06-22</v>
      </c>
      <c r="F2226" s="16" t="str">
        <f>[1]!s_info_industry_csrc2023(A2226,"",3)</f>
        <v>专业技术服务业</v>
      </c>
      <c r="G2226" s="16" t="str">
        <f>[1]!s_info_industry_csrc2023(A2226,"",1)</f>
        <v>科学研究和技术服务业</v>
      </c>
      <c r="H2226" s="16">
        <f>[1]!s_is(A2226,83,"FY","YTD","20251231",1,"",100000000)</f>
        <v>5.7777347634999998</v>
      </c>
      <c r="I2226" s="16">
        <f>[1]!s_is(A2226,83,"FY","YTD","20241231",1,"",100000000)</f>
        <v>4.0010572859</v>
      </c>
      <c r="J2226" s="16">
        <f t="shared" si="102"/>
        <v>0.44405199692119712</v>
      </c>
      <c r="K2226" s="16">
        <f>[1]!s_is(A2226,61,"FY","YTD","20251231",1,"",100000000)</f>
        <v>2.1267564752000001</v>
      </c>
      <c r="L2226" s="16">
        <f>[1]!s_is(A2226,61,"FY","YTD","20241231",1,"",100000000)</f>
        <v>1.6665353683999999</v>
      </c>
      <c r="M2226" s="16">
        <f t="shared" si="103"/>
        <v>0.27615441923794709</v>
      </c>
      <c r="N2226" s="16">
        <f>[1]!s_fa_roe(A2226,"20251231")</f>
        <v>7.3638000000000003</v>
      </c>
      <c r="O2226" s="16">
        <f>[1]!s_stmnote_rdexp(A2226,"20251231",1,10000)</f>
        <v>2184.4203600000001</v>
      </c>
      <c r="P2226" s="20">
        <f t="shared" si="104"/>
        <v>3.7807556930438524E-2</v>
      </c>
      <c r="Q2226" s="16">
        <f>[1]!s_margin_tradingbalance(A2226,"",10000)</f>
        <v>21916.922699999999</v>
      </c>
      <c r="R2226" s="16">
        <f>[1]!s_margin_seclendingbalance(A2226,"",10000)</f>
        <v>58.582500000000003</v>
      </c>
      <c r="S2226" s="17">
        <f>[1]!s_val_ev(A2226,"",100000000)</f>
        <v>69.769529999999989</v>
      </c>
      <c r="T2226" s="17">
        <f>[1]!share_freesharesmv(A2226,"",100000000)</f>
        <v>20.321119999999997</v>
      </c>
      <c r="U2226" s="17">
        <f>[1]!s_dq_amount_btin(A2226,E2226,100000000)</f>
        <v>0.60596041</v>
      </c>
      <c r="V2226" s="17">
        <f>[1]!s_dq_turn(A2226,E2226)</f>
        <v>0.87914488808227464</v>
      </c>
      <c r="W2226" s="2">
        <f>[1]!s_pq_amount(A2226,"20260101","",100000000)</f>
        <v>95.639433370000006</v>
      </c>
      <c r="X2226" s="2">
        <f>[1]!s_pq_avgamount(A2226,"20260101","",100000000)</f>
        <v>0.86944939427272727</v>
      </c>
      <c r="Y2226" s="17">
        <f>[1]!s_ipo_dilutedpe(A2226)</f>
        <v>53.6</v>
      </c>
      <c r="Z2226" s="12">
        <f>[1]!s_ipo_collection_total(A2226,100000000)</f>
        <v>12.562799999999999</v>
      </c>
      <c r="AA2226" s="2">
        <f>[1]!s_val_pe_ttm(A2226,E2226)</f>
        <v>30.284738540649414</v>
      </c>
      <c r="AB2226" s="5">
        <f>[1]!s_info_zjtxornot1(A2226,"")</f>
        <v>1</v>
      </c>
      <c r="AC2226" s="22" t="str">
        <f>[1]!s_info_nature1(A2226,"")</f>
        <v>中央国有企业</v>
      </c>
      <c r="AD2226" s="6" t="str">
        <f>[1]!s_info_city(A2226)</f>
        <v>盐城市</v>
      </c>
      <c r="AE2226" s="6" t="str">
        <f>[1]!s_info_province(A2226)</f>
        <v>江苏省</v>
      </c>
      <c r="AF2226">
        <v>120.13999800000001</v>
      </c>
      <c r="AG2226">
        <v>33.377631000000001</v>
      </c>
    </row>
    <row r="2227" spans="1:33" x14ac:dyDescent="0.3">
      <c r="A2227" s="12" t="s">
        <v>4964</v>
      </c>
      <c r="B2227" s="12" t="s">
        <v>4965</v>
      </c>
      <c r="C2227" s="16" t="str">
        <f>[1]!s_info_mkt(A2227)</f>
        <v>创业板</v>
      </c>
      <c r="D2227" s="16" t="str">
        <f>[1]!s_ipo_listeddate(A2227)</f>
        <v>2022-11-07</v>
      </c>
      <c r="E2227" s="16" t="str">
        <f>[1]!lastradeday_s("000002","")</f>
        <v>2026-06-22</v>
      </c>
      <c r="F2227" s="16" t="str">
        <f>[1]!s_info_industry_csrc2023(A2227,"",3)</f>
        <v>卫生</v>
      </c>
      <c r="G2227" s="16" t="str">
        <f>[1]!s_info_industry_csrc2023(A2227,"",1)</f>
        <v>卫生和社会工作</v>
      </c>
      <c r="H2227" s="16">
        <f>[1]!s_is(A2227,83,"FY","YTD","20251231",1,"",100000000)</f>
        <v>41.391630246399998</v>
      </c>
      <c r="I2227" s="16">
        <f>[1]!s_is(A2227,83,"FY","YTD","20241231",1,"",100000000)</f>
        <v>40.270108476700003</v>
      </c>
      <c r="J2227" s="16">
        <f t="shared" si="102"/>
        <v>2.7849981341592445E-2</v>
      </c>
      <c r="K2227" s="16">
        <f>[1]!s_is(A2227,61,"FY","YTD","20251231",1,"",100000000)</f>
        <v>4.4065446097000001</v>
      </c>
      <c r="L2227" s="16">
        <f>[1]!s_is(A2227,61,"FY","YTD","20241231",1,"",100000000)</f>
        <v>4.2864050852999993</v>
      </c>
      <c r="M2227" s="16">
        <f t="shared" si="103"/>
        <v>2.8028037950032517E-2</v>
      </c>
      <c r="N2227" s="16">
        <f>[1]!s_fa_roe(A2227,"20251231")</f>
        <v>7.9648000000000003</v>
      </c>
      <c r="O2227" s="16">
        <f>[1]!s_stmnote_rdexp(A2227,"20251231",1,10000)</f>
        <v>6143.7372829999995</v>
      </c>
      <c r="P2227" s="20">
        <f t="shared" si="104"/>
        <v>1.4842945896131613E-2</v>
      </c>
      <c r="Q2227" s="16">
        <f>[1]!s_margin_tradingbalance(A2227,"",10000)</f>
        <v>17697.761600000002</v>
      </c>
      <c r="R2227" s="16">
        <f>[1]!s_margin_seclendingbalance(A2227,"",10000)</f>
        <v>184.452</v>
      </c>
      <c r="S2227" s="17">
        <f>[1]!s_val_ev(A2227,"",100000000)</f>
        <v>136.91999999999999</v>
      </c>
      <c r="T2227" s="17">
        <f>[1]!share_freesharesmv(A2227,"",100000000)</f>
        <v>27.413156624999999</v>
      </c>
      <c r="U2227" s="17">
        <f>[1]!s_dq_amount_btin(A2227,E2227,100000000)</f>
        <v>0.83794687999999995</v>
      </c>
      <c r="V2227" s="17">
        <f>[1]!s_dq_turn(A2227,E2227)</f>
        <v>0.81940072877460646</v>
      </c>
      <c r="W2227" s="2">
        <f>[1]!s_pq_amount(A2227,"20260101","",100000000)</f>
        <v>90.508790919999996</v>
      </c>
      <c r="X2227" s="2">
        <f>[1]!s_pq_avgamount(A2227,"20260101","",100000000)</f>
        <v>0.82280719018181814</v>
      </c>
      <c r="Y2227" s="17">
        <f>[1]!s_ipo_dilutedpe(A2227)</f>
        <v>62.63</v>
      </c>
      <c r="Z2227" s="12">
        <f>[1]!s_ipo_collection_total(A2227,100000000)</f>
        <v>30.527999999999999</v>
      </c>
      <c r="AA2227" s="2">
        <f>[1]!s_val_pe_ttm(A2227,E2227)</f>
        <v>29.595172882080078</v>
      </c>
      <c r="AB2227" s="5">
        <f>[1]!s_info_zjtxornot1(A2227,"")</f>
        <v>0</v>
      </c>
      <c r="AC2227" s="22" t="str">
        <f>[1]!s_info_nature1(A2227,"")</f>
        <v>民营企业</v>
      </c>
      <c r="AD2227" s="6" t="str">
        <f>[1]!s_info_city(A2227)</f>
        <v>厦门市</v>
      </c>
      <c r="AE2227" s="6" t="str">
        <f>[1]!s_info_province(A2227)</f>
        <v>福建省</v>
      </c>
      <c r="AF2227">
        <v>118.11022</v>
      </c>
      <c r="AG2227">
        <v>24.490473999999999</v>
      </c>
    </row>
    <row r="2228" spans="1:33" x14ac:dyDescent="0.3">
      <c r="A2228" s="12" t="s">
        <v>4966</v>
      </c>
      <c r="B2228" s="12" t="s">
        <v>4967</v>
      </c>
      <c r="C2228" s="16" t="str">
        <f>[1]!s_info_mkt(A2228)</f>
        <v>主板</v>
      </c>
      <c r="D2228" s="16" t="str">
        <f>[1]!s_ipo_listeddate(A2228)</f>
        <v>2020-08-18</v>
      </c>
      <c r="E2228" s="16" t="str">
        <f>[1]!lastradeday_s("000002","")</f>
        <v>2026-06-22</v>
      </c>
      <c r="F2228" s="16" t="str">
        <f>[1]!s_info_industry_csrc2023(A2228,"",3)</f>
        <v>酒、饮料和精制茶制造业</v>
      </c>
      <c r="G2228" s="16" t="str">
        <f>[1]!s_info_industry_csrc2023(A2228,"",1)</f>
        <v>制造业</v>
      </c>
      <c r="H2228" s="16">
        <f>[1]!s_is(A2228,83,"FY","YTD","20251231",1,"",100000000)</f>
        <v>13.316923884500001</v>
      </c>
      <c r="I2228" s="16">
        <f>[1]!s_is(A2228,83,"FY","YTD","20241231",1,"",100000000)</f>
        <v>14.5816648396</v>
      </c>
      <c r="J2228" s="16">
        <f t="shared" si="102"/>
        <v>-8.6735017503988487E-2</v>
      </c>
      <c r="K2228" s="16">
        <f>[1]!s_is(A2228,61,"FY","YTD","20251231",1,"",100000000)</f>
        <v>-1.9020459394999998</v>
      </c>
      <c r="L2228" s="16">
        <f>[1]!s_is(A2228,61,"FY","YTD","20241231",1,"",100000000)</f>
        <v>-0.29116350879999997</v>
      </c>
      <c r="M2228" s="16">
        <f t="shared" si="103"/>
        <v>-5.5325697830029723</v>
      </c>
      <c r="N2228" s="16">
        <f>[1]!s_fa_roe(A2228,"20251231")</f>
        <v>-11.525</v>
      </c>
      <c r="O2228" s="16">
        <f>[1]!s_stmnote_rdexp(A2228,"20251231",1,10000)</f>
        <v>3796.7903719999999</v>
      </c>
      <c r="P2228" s="20">
        <f t="shared" si="104"/>
        <v>2.8511016545038653E-2</v>
      </c>
      <c r="Q2228" s="16">
        <f>[1]!s_margin_tradingbalance(A2228,"",10000)</f>
        <v>0</v>
      </c>
      <c r="R2228" s="16">
        <f>[1]!s_margin_seclendingbalance(A2228,"",10000)</f>
        <v>0</v>
      </c>
      <c r="S2228" s="17">
        <f>[1]!s_val_ev(A2228,"",100000000)</f>
        <v>31.045022800000002</v>
      </c>
      <c r="T2228" s="17">
        <f>[1]!share_freesharesmv(A2228,"",100000000)</f>
        <v>10.1658018132</v>
      </c>
      <c r="U2228" s="17">
        <f>[1]!s_dq_amount_btin(A2228,E2228,100000000)</f>
        <v>0.40462182000000002</v>
      </c>
      <c r="V2228" s="17">
        <f>[1]!s_dq_turn(A2228,E2228)</f>
        <v>1.3323623943352363</v>
      </c>
      <c r="W2228" s="2">
        <f>[1]!s_pq_amount(A2228,"20260101","",100000000)</f>
        <v>103.71203013</v>
      </c>
      <c r="X2228" s="2">
        <f>[1]!s_pq_avgamount(A2228,"20260101","",100000000)</f>
        <v>0.94283663754545455</v>
      </c>
      <c r="Y2228" s="17">
        <f>[1]!s_ipo_dilutedpe(A2228)</f>
        <v>22.98</v>
      </c>
      <c r="Z2228" s="12">
        <f>[1]!s_ipo_collection_total(A2228,100000000)</f>
        <v>9.4009999999999998</v>
      </c>
      <c r="AA2228" s="2">
        <f>[1]!s_val_pe_ttm(A2228,E2228)</f>
        <v>-16.131740570068359</v>
      </c>
      <c r="AB2228" s="5">
        <f>[1]!s_info_zjtxornot1(A2228,"")</f>
        <v>0</v>
      </c>
      <c r="AC2228" s="22" t="str">
        <f>[1]!s_info_nature1(A2228,"")</f>
        <v>民营企业</v>
      </c>
      <c r="AD2228" s="6" t="str">
        <f>[1]!s_info_city(A2228)</f>
        <v>宜昌市</v>
      </c>
      <c r="AE2228" s="6" t="str">
        <f>[1]!s_info_province(A2228)</f>
        <v>湖北省</v>
      </c>
      <c r="AF2228">
        <v>111.290843</v>
      </c>
      <c r="AG2228">
        <v>30.702635999999998</v>
      </c>
    </row>
    <row r="2229" spans="1:33" x14ac:dyDescent="0.3">
      <c r="A2229" s="12" t="s">
        <v>4968</v>
      </c>
      <c r="B2229" s="12" t="s">
        <v>4969</v>
      </c>
      <c r="C2229" s="16" t="str">
        <f>[1]!s_info_mkt(A2229)</f>
        <v>主板</v>
      </c>
      <c r="D2229" s="16" t="str">
        <f>[1]!s_ipo_listeddate(A2229)</f>
        <v>2017-04-05</v>
      </c>
      <c r="E2229" s="16" t="str">
        <f>[1]!lastradeday_s("000002","")</f>
        <v>2026-06-22</v>
      </c>
      <c r="F2229" s="16" t="str">
        <f>[1]!s_info_industry_csrc2023(A2229,"",3)</f>
        <v>非金属矿物制品业</v>
      </c>
      <c r="G2229" s="16" t="str">
        <f>[1]!s_info_industry_csrc2023(A2229,"",1)</f>
        <v>制造业</v>
      </c>
      <c r="H2229" s="16">
        <f>[1]!s_is(A2229,83,"FY","YTD","20251231",1,"",100000000)</f>
        <v>29.442710876</v>
      </c>
      <c r="I2229" s="16">
        <f>[1]!s_is(A2229,83,"FY","YTD","20241231",1,"",100000000)</f>
        <v>34.617546103800002</v>
      </c>
      <c r="J2229" s="16">
        <f t="shared" si="102"/>
        <v>-0.14948590556602037</v>
      </c>
      <c r="K2229" s="16">
        <f>[1]!s_is(A2229,61,"FY","YTD","20251231",1,"",100000000)</f>
        <v>-1.8982831572000001</v>
      </c>
      <c r="L2229" s="16">
        <f>[1]!s_is(A2229,61,"FY","YTD","20241231",1,"",100000000)</f>
        <v>1.3894166618999999</v>
      </c>
      <c r="M2229" s="16">
        <f t="shared" si="103"/>
        <v>-2.3662447048850956</v>
      </c>
      <c r="N2229" s="16">
        <f>[1]!s_fa_roe(A2229,"20251231")</f>
        <v>-5.1788999999999996</v>
      </c>
      <c r="O2229" s="16">
        <f>[1]!s_stmnote_rdexp(A2229,"20251231",1,10000)</f>
        <v>12253.437423000001</v>
      </c>
      <c r="P2229" s="20">
        <f t="shared" si="104"/>
        <v>4.1617898143300032E-2</v>
      </c>
      <c r="Q2229" s="16">
        <f>[1]!s_margin_tradingbalance(A2229,"",10000)</f>
        <v>0</v>
      </c>
      <c r="R2229" s="16">
        <f>[1]!s_margin_seclendingbalance(A2229,"",10000)</f>
        <v>0</v>
      </c>
      <c r="S2229" s="17">
        <f>[1]!s_val_ev(A2229,"",100000000)</f>
        <v>19.6803788456</v>
      </c>
      <c r="T2229" s="17">
        <f>[1]!share_freesharesmv(A2229,"",100000000)</f>
        <v>7.894211039</v>
      </c>
      <c r="U2229" s="17">
        <f>[1]!s_dq_amount_btin(A2229,E2229,100000000)</f>
        <v>0.25108647000000001</v>
      </c>
      <c r="V2229" s="17">
        <f>[1]!s_dq_turn(A2229,E2229)</f>
        <v>1.3011788360834926</v>
      </c>
      <c r="W2229" s="2">
        <f>[1]!s_pq_amount(A2229,"20260101","",100000000)</f>
        <v>33.205177509999999</v>
      </c>
      <c r="X2229" s="2">
        <f>[1]!s_pq_avgamount(A2229,"20260101","",100000000)</f>
        <v>0.30186525009090909</v>
      </c>
      <c r="Y2229" s="17">
        <f>[1]!s_ipo_dilutedpe(A2229)</f>
        <v>21.4</v>
      </c>
      <c r="Z2229" s="12">
        <f>[1]!s_ipo_collection_total(A2229,100000000)</f>
        <v>9.4270080000000007</v>
      </c>
      <c r="AA2229" s="2">
        <f>[1]!s_val_pe_ttm(A2229,E2229)</f>
        <v>-8.515498161315918</v>
      </c>
      <c r="AB2229" s="5">
        <f>[1]!s_info_zjtxornot1(A2229,"")</f>
        <v>0</v>
      </c>
      <c r="AC2229" s="22" t="str">
        <f>[1]!s_info_nature1(A2229,"")</f>
        <v>民营企业</v>
      </c>
      <c r="AD2229" s="6" t="str">
        <f>[1]!s_info_city(A2229)</f>
        <v>唐山市</v>
      </c>
      <c r="AE2229" s="6" t="str">
        <f>[1]!s_info_province(A2229)</f>
        <v>河北省</v>
      </c>
      <c r="AF2229">
        <v>118.175393</v>
      </c>
      <c r="AG2229">
        <v>39.635112999999997</v>
      </c>
    </row>
    <row r="2230" spans="1:33" x14ac:dyDescent="0.3">
      <c r="A2230" s="12" t="s">
        <v>4970</v>
      </c>
      <c r="B2230" s="12" t="s">
        <v>4971</v>
      </c>
      <c r="C2230" s="16" t="str">
        <f>[1]!s_info_mkt(A2230)</f>
        <v>主板</v>
      </c>
      <c r="D2230" s="16" t="str">
        <f>[1]!s_ipo_listeddate(A2230)</f>
        <v>2010-05-28</v>
      </c>
      <c r="E2230" s="16" t="str">
        <f>[1]!lastradeday_s("000002","")</f>
        <v>2026-06-22</v>
      </c>
      <c r="F2230" s="16" t="str">
        <f>[1]!s_info_industry_csrc2023(A2230,"",3)</f>
        <v>计算机、通信和其他电子设备制造业</v>
      </c>
      <c r="G2230" s="16" t="str">
        <f>[1]!s_info_industry_csrc2023(A2230,"",1)</f>
        <v>制造业</v>
      </c>
      <c r="H2230" s="16">
        <f>[1]!s_is(A2230,83,"FY","YTD","20251231",1,"",100000000)</f>
        <v>925.07796069940002</v>
      </c>
      <c r="I2230" s="16">
        <f>[1]!s_is(A2230,83,"FY","YTD","20241231",1,"",100000000)</f>
        <v>924.95525118300009</v>
      </c>
      <c r="J2230" s="16">
        <f t="shared" si="102"/>
        <v>1.3266535461364803E-4</v>
      </c>
      <c r="K2230" s="16">
        <f>[1]!s_is(A2230,61,"FY","YTD","20251231",1,"",100000000)</f>
        <v>141.95371894420001</v>
      </c>
      <c r="L2230" s="16">
        <f>[1]!s_is(A2230,61,"FY","YTD","20241231",1,"",100000000)</f>
        <v>119.77327023540001</v>
      </c>
      <c r="M2230" s="16">
        <f t="shared" si="103"/>
        <v>0.18518696755300232</v>
      </c>
      <c r="N2230" s="16">
        <f>[1]!s_fa_roe(A2230,"20251231")</f>
        <v>17.309699999999999</v>
      </c>
      <c r="O2230" s="16">
        <f>[1]!s_stmnote_rdexp(A2230,"20251231",1,10000)</f>
        <v>1175262.4736799998</v>
      </c>
      <c r="P2230" s="20">
        <f t="shared" si="104"/>
        <v>0.12704469499970025</v>
      </c>
      <c r="Q2230" s="16">
        <f>[1]!s_margin_tradingbalance(A2230,"",10000)</f>
        <v>494238.30979999999</v>
      </c>
      <c r="R2230" s="16">
        <f>[1]!s_margin_seclendingbalance(A2230,"",10000)</f>
        <v>6855.2808999999997</v>
      </c>
      <c r="S2230" s="17">
        <f>[1]!s_val_ev(A2230,"",100000000)</f>
        <v>3008.8273298650001</v>
      </c>
      <c r="T2230" s="17">
        <f>[1]!share_freesharesmv(A2230,"",100000000)</f>
        <v>1170.5389011225</v>
      </c>
      <c r="U2230" s="17">
        <f>[1]!s_dq_amount_btin(A2230,E2230,100000000)</f>
        <v>29.433602189999998</v>
      </c>
      <c r="V2230" s="17">
        <f>[1]!s_dq_turn(A2230,E2230)</f>
        <v>1.0130106664142375</v>
      </c>
      <c r="W2230" s="2">
        <f>[1]!s_pq_amount(A2230,"20260101","",100000000)</f>
        <v>2096.1586149499999</v>
      </c>
      <c r="X2230" s="2">
        <f>[1]!s_pq_avgamount(A2230,"20260101","",100000000)</f>
        <v>19.055987408636362</v>
      </c>
      <c r="Y2230" s="17">
        <f>[1]!s_ipo_dilutedpe(A2230)</f>
        <v>49.28</v>
      </c>
      <c r="Z2230" s="12">
        <f>[1]!s_ipo_collection_total(A2230,100000000)</f>
        <v>34</v>
      </c>
      <c r="AA2230" s="2">
        <f>[1]!s_val_pe_ttm(A2230,E2230)</f>
        <v>20.142292022705078</v>
      </c>
      <c r="AB2230" s="5">
        <f>[1]!s_info_zjtxornot1(A2230,"")</f>
        <v>0</v>
      </c>
      <c r="AC2230" s="22" t="str">
        <f>[1]!s_info_nature1(A2230,"")</f>
        <v>中央国有企业</v>
      </c>
      <c r="AD2230" s="6" t="str">
        <f>[1]!s_info_city(A2230)</f>
        <v>杭州市</v>
      </c>
      <c r="AE2230" s="6" t="str">
        <f>[1]!s_info_province(A2230)</f>
        <v>浙江省</v>
      </c>
      <c r="AF2230">
        <v>120.153576</v>
      </c>
      <c r="AG2230">
        <v>30.287458999999998</v>
      </c>
    </row>
    <row r="2231" spans="1:33" x14ac:dyDescent="0.3">
      <c r="A2231" s="12" t="s">
        <v>4972</v>
      </c>
      <c r="B2231" s="12" t="s">
        <v>4973</v>
      </c>
      <c r="C2231" s="16" t="str">
        <f>[1]!s_info_mkt(A2231)</f>
        <v>主板</v>
      </c>
      <c r="D2231" s="16" t="str">
        <f>[1]!s_ipo_listeddate(A2231)</f>
        <v>2018-01-05</v>
      </c>
      <c r="E2231" s="16" t="str">
        <f>[1]!lastradeday_s("000002","")</f>
        <v>2026-06-22</v>
      </c>
      <c r="F2231" s="16" t="str">
        <f>[1]!s_info_industry_csrc2023(A2231,"",3)</f>
        <v>医药制造业</v>
      </c>
      <c r="G2231" s="16" t="str">
        <f>[1]!s_info_industry_csrc2023(A2231,"",1)</f>
        <v>制造业</v>
      </c>
      <c r="H2231" s="16">
        <f>[1]!s_is(A2231,83,"FY","YTD","20251231",1,"",100000000)</f>
        <v>11.763610728699998</v>
      </c>
      <c r="I2231" s="16">
        <f>[1]!s_is(A2231,83,"FY","YTD","20241231",1,"",100000000)</f>
        <v>11.8236276846</v>
      </c>
      <c r="J2231" s="16">
        <f t="shared" si="102"/>
        <v>-5.0760187567621129E-3</v>
      </c>
      <c r="K2231" s="16">
        <f>[1]!s_is(A2231,61,"FY","YTD","20251231",1,"",100000000)</f>
        <v>-0.63472073659999995</v>
      </c>
      <c r="L2231" s="16">
        <f>[1]!s_is(A2231,61,"FY","YTD","20241231",1,"",100000000)</f>
        <v>0.39883176390000002</v>
      </c>
      <c r="M2231" s="16">
        <f t="shared" si="103"/>
        <v>-2.5914498143110407</v>
      </c>
      <c r="N2231" s="16">
        <f>[1]!s_fa_roe(A2231,"20251231")</f>
        <v>-5.7952000000000004</v>
      </c>
      <c r="O2231" s="16">
        <f>[1]!s_stmnote_rdexp(A2231,"20251231",1,10000)</f>
        <v>9412.1863629999989</v>
      </c>
      <c r="P2231" s="20">
        <f t="shared" si="104"/>
        <v>8.0011032157302139E-2</v>
      </c>
      <c r="Q2231" s="16">
        <f>[1]!s_margin_tradingbalance(A2231,"",10000)</f>
        <v>0</v>
      </c>
      <c r="R2231" s="16">
        <f>[1]!s_margin_seclendingbalance(A2231,"",10000)</f>
        <v>0</v>
      </c>
      <c r="S2231" s="17">
        <f>[1]!s_val_ev(A2231,"",100000000)</f>
        <v>33.120945985399999</v>
      </c>
      <c r="T2231" s="17">
        <f>[1]!share_freesharesmv(A2231,"",100000000)</f>
        <v>14.647487874699999</v>
      </c>
      <c r="U2231" s="17">
        <f>[1]!s_dq_amount_btin(A2231,E2231,100000000)</f>
        <v>0.65756433000000003</v>
      </c>
      <c r="V2231" s="17">
        <f>[1]!s_dq_turn(A2231,E2231)</f>
        <v>2.656839582665441</v>
      </c>
      <c r="W2231" s="2">
        <f>[1]!s_pq_amount(A2231,"20260101","",100000000)</f>
        <v>158.56074903000001</v>
      </c>
      <c r="X2231" s="2">
        <f>[1]!s_pq_avgamount(A2231,"20260101","",100000000)</f>
        <v>1.4414613548181816</v>
      </c>
      <c r="Y2231" s="17">
        <f>[1]!s_ipo_dilutedpe(A2231)</f>
        <v>22.82</v>
      </c>
      <c r="Z2231" s="12">
        <f>[1]!s_ipo_collection_total(A2231,100000000)</f>
        <v>4.2525000000000004</v>
      </c>
      <c r="AA2231" s="2">
        <f>[1]!s_val_pe_ttm(A2231,E2231)</f>
        <v>-66.592941284179688</v>
      </c>
      <c r="AB2231" s="5">
        <f>[1]!s_info_zjtxornot1(A2231,"")</f>
        <v>0</v>
      </c>
      <c r="AC2231" s="22" t="str">
        <f>[1]!s_info_nature1(A2231,"")</f>
        <v>民营企业</v>
      </c>
      <c r="AD2231" s="6" t="str">
        <f>[1]!s_info_city(A2231)</f>
        <v>珠海市</v>
      </c>
      <c r="AE2231" s="6" t="str">
        <f>[1]!s_info_province(A2231)</f>
        <v>广东省</v>
      </c>
      <c r="AF2231">
        <v>113.552724</v>
      </c>
      <c r="AG2231">
        <v>22.255898999999999</v>
      </c>
    </row>
    <row r="2232" spans="1:33" x14ac:dyDescent="0.3">
      <c r="A2232" s="12" t="s">
        <v>4974</v>
      </c>
      <c r="B2232" s="12" t="s">
        <v>4975</v>
      </c>
      <c r="C2232" s="16" t="str">
        <f>[1]!s_info_mkt(A2232)</f>
        <v>主板</v>
      </c>
      <c r="D2232" s="16" t="str">
        <f>[1]!s_ipo_listeddate(A2232)</f>
        <v>2017-09-07</v>
      </c>
      <c r="E2232" s="16" t="str">
        <f>[1]!lastradeday_s("000002","")</f>
        <v>2026-06-22</v>
      </c>
      <c r="F2232" s="16" t="str">
        <f>[1]!s_info_industry_csrc2023(A2232,"",3)</f>
        <v>有色金属冶炼和压延加工业</v>
      </c>
      <c r="G2232" s="16" t="str">
        <f>[1]!s_info_industry_csrc2023(A2232,"",1)</f>
        <v>制造业</v>
      </c>
      <c r="H2232" s="16">
        <f>[1]!s_is(A2232,83,"FY","YTD","20251231",1,"",100000000)</f>
        <v>110.4919795933</v>
      </c>
      <c r="I2232" s="16">
        <f>[1]!s_is(A2232,83,"FY","YTD","20241231",1,"",100000000)</f>
        <v>93.214790139900003</v>
      </c>
      <c r="J2232" s="16">
        <f t="shared" si="102"/>
        <v>0.18534815588244946</v>
      </c>
      <c r="K2232" s="16">
        <f>[1]!s_is(A2232,61,"FY","YTD","20251231",1,"",100000000)</f>
        <v>0.63097469130000006</v>
      </c>
      <c r="L2232" s="16">
        <f>[1]!s_is(A2232,61,"FY","YTD","20241231",1,"",100000000)</f>
        <v>1.2729245786000001</v>
      </c>
      <c r="M2232" s="16">
        <f t="shared" si="103"/>
        <v>-0.50431101582313342</v>
      </c>
      <c r="N2232" s="16">
        <f>[1]!s_fa_roe(A2232,"20251231")</f>
        <v>3.0827</v>
      </c>
      <c r="O2232" s="16">
        <f>[1]!s_stmnote_rdexp(A2232,"20251231",1,10000)</f>
        <v>10365.499595000001</v>
      </c>
      <c r="P2232" s="20">
        <f t="shared" si="104"/>
        <v>9.381223536000927E-3</v>
      </c>
      <c r="Q2232" s="16">
        <f>[1]!s_margin_tradingbalance(A2232,"",10000)</f>
        <v>20031.4768</v>
      </c>
      <c r="R2232" s="16">
        <f>[1]!s_margin_seclendingbalance(A2232,"",10000)</f>
        <v>41.16</v>
      </c>
      <c r="S2232" s="17">
        <f>[1]!s_val_ev(A2232,"",100000000)</f>
        <v>45.929126879999998</v>
      </c>
      <c r="T2232" s="17">
        <f>[1]!share_freesharesmv(A2232,"",100000000)</f>
        <v>28.377782269200001</v>
      </c>
      <c r="U2232" s="17">
        <f>[1]!s_dq_amount_btin(A2232,E2232,100000000)</f>
        <v>3.0201365899999999</v>
      </c>
      <c r="V2232" s="17">
        <f>[1]!s_dq_turn(A2232,E2232)</f>
        <v>6.7290103958971663</v>
      </c>
      <c r="W2232" s="2">
        <f>[1]!s_pq_amount(A2232,"20260101","",100000000)</f>
        <v>235.1578854</v>
      </c>
      <c r="X2232" s="2">
        <f>[1]!s_pq_avgamount(A2232,"20260101","",100000000)</f>
        <v>2.137798958181818</v>
      </c>
      <c r="Y2232" s="17">
        <f>[1]!s_ipo_dilutedpe(A2232)</f>
        <v>22.97</v>
      </c>
      <c r="Z2232" s="12">
        <f>[1]!s_ipo_collection_total(A2232,100000000)</f>
        <v>4.12697</v>
      </c>
      <c r="AA2232" s="2">
        <f>[1]!s_val_pe_ttm(A2232,E2232)</f>
        <v>156.09373474121094</v>
      </c>
      <c r="AB2232" s="5">
        <f>[1]!s_info_zjtxornot1(A2232,"")</f>
        <v>1</v>
      </c>
      <c r="AC2232" s="22" t="str">
        <f>[1]!s_info_nature1(A2232,"")</f>
        <v>民营企业</v>
      </c>
      <c r="AD2232" s="6" t="str">
        <f>[1]!s_info_city(A2232)</f>
        <v>芜湖市</v>
      </c>
      <c r="AE2232" s="6" t="str">
        <f>[1]!s_info_province(A2232)</f>
        <v>安徽省</v>
      </c>
      <c r="AF2232">
        <v>118.376451</v>
      </c>
      <c r="AG2232">
        <v>31.326319000000002</v>
      </c>
    </row>
    <row r="2233" spans="1:33" x14ac:dyDescent="0.3">
      <c r="A2233" s="12" t="s">
        <v>4976</v>
      </c>
      <c r="B2233" s="12" t="s">
        <v>4977</v>
      </c>
      <c r="C2233" s="16" t="str">
        <f>[1]!s_info_mkt(A2233)</f>
        <v>主板</v>
      </c>
      <c r="D2233" s="16" t="str">
        <f>[1]!s_ipo_listeddate(A2233)</f>
        <v>2023-11-09</v>
      </c>
      <c r="E2233" s="16" t="str">
        <f>[1]!lastradeday_s("000002","")</f>
        <v>2026-06-22</v>
      </c>
      <c r="F2233" s="16" t="str">
        <f>[1]!s_info_industry_csrc2023(A2233,"",3)</f>
        <v>电气机械和器材制造业</v>
      </c>
      <c r="G2233" s="16" t="str">
        <f>[1]!s_info_industry_csrc2023(A2233,"",1)</f>
        <v>制造业</v>
      </c>
      <c r="H2233" s="16">
        <f>[1]!s_is(A2233,83,"FY","YTD","20251231",1,"",100000000)</f>
        <v>15.3775159344</v>
      </c>
      <c r="I2233" s="16">
        <f>[1]!s_is(A2233,83,"FY","YTD","20241231",1,"",100000000)</f>
        <v>14.707265394</v>
      </c>
      <c r="J2233" s="16">
        <f t="shared" si="102"/>
        <v>4.5572750776186943E-2</v>
      </c>
      <c r="K2233" s="16">
        <f>[1]!s_is(A2233,61,"FY","YTD","20251231",1,"",100000000)</f>
        <v>0.25338239070000002</v>
      </c>
      <c r="L2233" s="16">
        <f>[1]!s_is(A2233,61,"FY","YTD","20241231",1,"",100000000)</f>
        <v>1.0132456012</v>
      </c>
      <c r="M2233" s="16">
        <f t="shared" si="103"/>
        <v>-0.74992993761836624</v>
      </c>
      <c r="N2233" s="16">
        <f>[1]!s_fa_roe(A2233,"20251231")</f>
        <v>2.0735000000000001</v>
      </c>
      <c r="O2233" s="16">
        <f>[1]!s_stmnote_rdexp(A2233,"20251231",1,10000)</f>
        <v>10394.08448</v>
      </c>
      <c r="P2233" s="20">
        <f t="shared" si="104"/>
        <v>6.7592740754363959E-2</v>
      </c>
      <c r="Q2233" s="16">
        <f>[1]!s_margin_tradingbalance(A2233,"",10000)</f>
        <v>10223.6299</v>
      </c>
      <c r="R2233" s="16">
        <f>[1]!s_margin_seclendingbalance(A2233,"",10000)</f>
        <v>0</v>
      </c>
      <c r="S2233" s="17">
        <f>[1]!s_val_ev(A2233,"",100000000)</f>
        <v>51.203400000000002</v>
      </c>
      <c r="T2233" s="17">
        <f>[1]!share_freesharesmv(A2233,"",100000000)</f>
        <v>14.593860162999999</v>
      </c>
      <c r="U2233" s="17">
        <f>[1]!s_dq_amount_btin(A2233,E2233,100000000)</f>
        <v>1.5316707000000001</v>
      </c>
      <c r="V2233" s="17">
        <f>[1]!s_dq_turn(A2233,E2233)</f>
        <v>9.0341228202353392</v>
      </c>
      <c r="W2233" s="2">
        <f>[1]!s_pq_amount(A2233,"20260101","",100000000)</f>
        <v>107.19420943999999</v>
      </c>
      <c r="X2233" s="2">
        <f>[1]!s_pq_avgamount(A2233,"20260101","",100000000)</f>
        <v>0.97449281309090907</v>
      </c>
      <c r="Y2233" s="17">
        <f>[1]!s_ipo_dilutedpe(A2233)</f>
        <v>22.63</v>
      </c>
      <c r="Z2233" s="12">
        <f>[1]!s_ipo_collection_total(A2233,100000000)</f>
        <v>7.5359400000000001</v>
      </c>
      <c r="AA2233" s="2">
        <f>[1]!s_val_pe_ttm(A2233,E2233)</f>
        <v>178.81040954589844</v>
      </c>
      <c r="AB2233" s="5">
        <f>[1]!s_info_zjtxornot1(A2233,"")</f>
        <v>0</v>
      </c>
      <c r="AC2233" s="22" t="str">
        <f>[1]!s_info_nature1(A2233,"")</f>
        <v>民营企业</v>
      </c>
      <c r="AD2233" s="6" t="str">
        <f>[1]!s_info_city(A2233)</f>
        <v>深圳市</v>
      </c>
      <c r="AE2233" s="6" t="str">
        <f>[1]!s_info_province(A2233)</f>
        <v>广东省</v>
      </c>
      <c r="AF2233">
        <v>114.085947</v>
      </c>
      <c r="AG2233">
        <v>22.547000000000001</v>
      </c>
    </row>
    <row r="2234" spans="1:33" x14ac:dyDescent="0.3">
      <c r="A2234" s="12" t="s">
        <v>4978</v>
      </c>
      <c r="B2234" s="12" t="s">
        <v>4979</v>
      </c>
      <c r="C2234" s="16" t="str">
        <f>[1]!s_info_mkt(A2234)</f>
        <v>主板</v>
      </c>
      <c r="D2234" s="16" t="str">
        <f>[1]!s_ipo_listeddate(A2234)</f>
        <v>2016-12-13</v>
      </c>
      <c r="E2234" s="16" t="str">
        <f>[1]!lastradeday_s("000002","")</f>
        <v>2026-06-22</v>
      </c>
      <c r="F2234" s="16" t="str">
        <f>[1]!s_info_industry_csrc2023(A2234,"",3)</f>
        <v>建筑装饰、装修和其他建筑业</v>
      </c>
      <c r="G2234" s="16" t="str">
        <f>[1]!s_info_industry_csrc2023(A2234,"",1)</f>
        <v>建筑业</v>
      </c>
      <c r="H2234" s="16">
        <f>[1]!s_is(A2234,83,"FY","YTD","20251231",1,"",100000000)</f>
        <v>7.0536137728999995</v>
      </c>
      <c r="I2234" s="16">
        <f>[1]!s_is(A2234,83,"FY","YTD","20241231",1,"",100000000)</f>
        <v>6.7386117112999999</v>
      </c>
      <c r="J2234" s="16">
        <f t="shared" si="102"/>
        <v>4.6745839513467002E-2</v>
      </c>
      <c r="K2234" s="16">
        <f>[1]!s_is(A2234,61,"FY","YTD","20251231",1,"",100000000)</f>
        <v>0.4283222122</v>
      </c>
      <c r="L2234" s="16">
        <f>[1]!s_is(A2234,61,"FY","YTD","20241231",1,"",100000000)</f>
        <v>0.40681231210000002</v>
      </c>
      <c r="M2234" s="16">
        <f t="shared" si="103"/>
        <v>5.2874260341246877E-2</v>
      </c>
      <c r="N2234" s="16">
        <f>[1]!s_fa_roe(A2234,"20251231")</f>
        <v>6.3432000000000004</v>
      </c>
      <c r="O2234" s="16">
        <f>[1]!s_stmnote_rdexp(A2234,"20251231",1,10000)</f>
        <v>785.39421300000004</v>
      </c>
      <c r="P2234" s="20">
        <f t="shared" si="104"/>
        <v>1.1134635922617233E-2</v>
      </c>
      <c r="Q2234" s="16">
        <f>[1]!s_margin_tradingbalance(A2234,"",10000)</f>
        <v>0</v>
      </c>
      <c r="R2234" s="16">
        <f>[1]!s_margin_seclendingbalance(A2234,"",10000)</f>
        <v>0</v>
      </c>
      <c r="S2234" s="17">
        <f>[1]!s_val_ev(A2234,"",100000000)</f>
        <v>30.022203999999995</v>
      </c>
      <c r="T2234" s="17">
        <f>[1]!share_freesharesmv(A2234,"",100000000)</f>
        <v>9.8751112999999986</v>
      </c>
      <c r="U2234" s="17">
        <f>[1]!s_dq_amount_btin(A2234,E2234,100000000)</f>
        <v>1.91899266</v>
      </c>
      <c r="V2234" s="17">
        <f>[1]!s_dq_turn(A2234,E2234)</f>
        <v>13.200936074411992</v>
      </c>
      <c r="W2234" s="2">
        <f>[1]!s_pq_amount(A2234,"20260101","",100000000)</f>
        <v>138.27115648</v>
      </c>
      <c r="X2234" s="2">
        <f>[1]!s_pq_avgamount(A2234,"20260101","",100000000)</f>
        <v>1.2570105134545455</v>
      </c>
      <c r="Y2234" s="17">
        <f>[1]!s_ipo_dilutedpe(A2234)</f>
        <v>22.96</v>
      </c>
      <c r="Z2234" s="12">
        <f>[1]!s_ipo_collection_total(A2234,100000000)</f>
        <v>2.7555510000000001</v>
      </c>
      <c r="AA2234" s="2">
        <f>[1]!s_val_pe_ttm(A2234,E2234)</f>
        <v>69.36419677734375</v>
      </c>
      <c r="AB2234" s="5">
        <f>[1]!s_info_zjtxornot1(A2234,"")</f>
        <v>0</v>
      </c>
      <c r="AC2234" s="22" t="str">
        <f>[1]!s_info_nature1(A2234,"")</f>
        <v>公众企业</v>
      </c>
      <c r="AD2234" s="6" t="str">
        <f>[1]!s_info_city(A2234)</f>
        <v>深圳市</v>
      </c>
      <c r="AE2234" s="6" t="str">
        <f>[1]!s_info_province(A2234)</f>
        <v>广东省</v>
      </c>
      <c r="AF2234">
        <v>114.085947</v>
      </c>
      <c r="AG2234">
        <v>22.547000000000001</v>
      </c>
    </row>
    <row r="2235" spans="1:33" x14ac:dyDescent="0.3">
      <c r="A2235" s="12" t="s">
        <v>4980</v>
      </c>
      <c r="B2235" s="12" t="s">
        <v>4981</v>
      </c>
      <c r="C2235" s="16" t="str">
        <f>[1]!s_info_mkt(A2235)</f>
        <v>主板</v>
      </c>
      <c r="D2235" s="16" t="str">
        <f>[1]!s_ipo_listeddate(A2235)</f>
        <v>2018-02-08</v>
      </c>
      <c r="E2235" s="16" t="str">
        <f>[1]!lastradeday_s("000002","")</f>
        <v>2026-06-22</v>
      </c>
      <c r="F2235" s="16" t="str">
        <f>[1]!s_info_industry_csrc2023(A2235,"",3)</f>
        <v>家具制造业</v>
      </c>
      <c r="G2235" s="16" t="str">
        <f>[1]!s_info_industry_csrc2023(A2235,"",1)</f>
        <v>制造业</v>
      </c>
      <c r="H2235" s="16">
        <f>[1]!s_is(A2235,83,"FY","YTD","20251231",1,"",100000000)</f>
        <v>16.227131359400001</v>
      </c>
      <c r="I2235" s="16">
        <f>[1]!s_is(A2235,83,"FY","YTD","20241231",1,"",100000000)</f>
        <v>16.015194567999998</v>
      </c>
      <c r="J2235" s="16">
        <f t="shared" si="102"/>
        <v>1.3233482147227527E-2</v>
      </c>
      <c r="K2235" s="16">
        <f>[1]!s_is(A2235,61,"FY","YTD","20251231",1,"",100000000)</f>
        <v>-0.28254216809999999</v>
      </c>
      <c r="L2235" s="16">
        <f>[1]!s_is(A2235,61,"FY","YTD","20241231",1,"",100000000)</f>
        <v>-0.41739042390000003</v>
      </c>
      <c r="M2235" s="16">
        <f t="shared" si="103"/>
        <v>0.32307462768313894</v>
      </c>
      <c r="N2235" s="16">
        <f>[1]!s_fa_roe(A2235,"20251231")</f>
        <v>-5.4687999999999999</v>
      </c>
      <c r="O2235" s="16">
        <f>[1]!s_stmnote_rdexp(A2235,"20251231",1,10000)</f>
        <v>3142.5347890000003</v>
      </c>
      <c r="P2235" s="20">
        <f t="shared" si="104"/>
        <v>1.9365929315532427E-2</v>
      </c>
      <c r="Q2235" s="16">
        <f>[1]!s_margin_tradingbalance(A2235,"",10000)</f>
        <v>0</v>
      </c>
      <c r="R2235" s="16">
        <f>[1]!s_margin_seclendingbalance(A2235,"",10000)</f>
        <v>0</v>
      </c>
      <c r="S2235" s="17">
        <f>[1]!s_val_ev(A2235,"",100000000)</f>
        <v>18.747679640000001</v>
      </c>
      <c r="T2235" s="17">
        <f>[1]!share_freesharesmv(A2235,"",100000000)</f>
        <v>5.9554959669999992</v>
      </c>
      <c r="U2235" s="17">
        <f>[1]!s_dq_amount_btin(A2235,E2235,100000000)</f>
        <v>0.40744369000000003</v>
      </c>
      <c r="V2235" s="17">
        <f>[1]!s_dq_turn(A2235,E2235)</f>
        <v>2.2799269790320094</v>
      </c>
      <c r="W2235" s="2">
        <f>[1]!s_pq_amount(A2235,"20260101","",100000000)</f>
        <v>61.614639779999997</v>
      </c>
      <c r="X2235" s="2">
        <f>[1]!s_pq_avgamount(A2235,"20260101","",100000000)</f>
        <v>0.56013308890909086</v>
      </c>
      <c r="Y2235" s="17">
        <f>[1]!s_ipo_dilutedpe(A2235)</f>
        <v>22.99</v>
      </c>
      <c r="Z2235" s="12">
        <f>[1]!s_ipo_collection_total(A2235,100000000)</f>
        <v>3.972</v>
      </c>
      <c r="AA2235" s="2">
        <f>[1]!s_val_pe_ttm(A2235,E2235)</f>
        <v>-65.7012939453125</v>
      </c>
      <c r="AB2235" s="5">
        <f>[1]!s_info_zjtxornot1(A2235,"")</f>
        <v>0</v>
      </c>
      <c r="AC2235" s="22" t="str">
        <f>[1]!s_info_nature1(A2235,"")</f>
        <v>民营企业</v>
      </c>
      <c r="AD2235" s="6" t="str">
        <f>[1]!s_info_city(A2235)</f>
        <v>湖州市</v>
      </c>
      <c r="AE2235" s="6" t="str">
        <f>[1]!s_info_province(A2235)</f>
        <v>浙江省</v>
      </c>
      <c r="AF2235">
        <v>120.10239799999999</v>
      </c>
      <c r="AG2235">
        <v>30.867197999999998</v>
      </c>
    </row>
    <row r="2236" spans="1:33" x14ac:dyDescent="0.3">
      <c r="A2236" s="12" t="s">
        <v>4982</v>
      </c>
      <c r="B2236" s="12" t="s">
        <v>4983</v>
      </c>
      <c r="C2236" s="16" t="str">
        <f>[1]!s_info_mkt(A2236)</f>
        <v>创业板</v>
      </c>
      <c r="D2236" s="16" t="str">
        <f>[1]!s_ipo_listeddate(A2236)</f>
        <v>2024-08-21</v>
      </c>
      <c r="E2236" s="16" t="str">
        <f>[1]!lastradeday_s("000002","")</f>
        <v>2026-06-22</v>
      </c>
      <c r="F2236" s="16" t="str">
        <f>[1]!s_info_industry_csrc2023(A2236,"",3)</f>
        <v>计算机、通信和其他电子设备制造业</v>
      </c>
      <c r="G2236" s="16" t="str">
        <f>[1]!s_info_industry_csrc2023(A2236,"",1)</f>
        <v>制造业</v>
      </c>
      <c r="H2236" s="16">
        <f>[1]!s_is(A2236,83,"FY","YTD","20251231",1,"",100000000)</f>
        <v>11.033853887799999</v>
      </c>
      <c r="I2236" s="16">
        <f>[1]!s_is(A2236,83,"FY","YTD","20241231",1,"",100000000)</f>
        <v>9.6064499142999988</v>
      </c>
      <c r="J2236" s="16">
        <f t="shared" si="102"/>
        <v>0.14858808261470147</v>
      </c>
      <c r="K2236" s="16">
        <f>[1]!s_is(A2236,61,"FY","YTD","20251231",1,"",100000000)</f>
        <v>2.0412197624999999</v>
      </c>
      <c r="L2236" s="16">
        <f>[1]!s_is(A2236,61,"FY","YTD","20241231",1,"",100000000)</f>
        <v>1.7267385002000002</v>
      </c>
      <c r="M2236" s="16">
        <f t="shared" si="103"/>
        <v>0.18212442837382431</v>
      </c>
      <c r="N2236" s="16">
        <f>[1]!s_fa_roe(A2236,"20251231")</f>
        <v>10.545299999999999</v>
      </c>
      <c r="O2236" s="16">
        <f>[1]!s_stmnote_rdexp(A2236,"20251231",1,10000)</f>
        <v>6517.0079130000004</v>
      </c>
      <c r="P2236" s="20">
        <f t="shared" si="104"/>
        <v>5.9063750338454075E-2</v>
      </c>
      <c r="Q2236" s="16">
        <f>[1]!s_margin_tradingbalance(A2236,"",10000)</f>
        <v>42002.329899999997</v>
      </c>
      <c r="R2236" s="16">
        <f>[1]!s_margin_seclendingbalance(A2236,"",10000)</f>
        <v>72.966399999999993</v>
      </c>
      <c r="S2236" s="17">
        <f>[1]!s_val_ev(A2236,"",100000000)</f>
        <v>122.08138780320002</v>
      </c>
      <c r="T2236" s="17">
        <f>[1]!share_freesharesmv(A2236,"",100000000)</f>
        <v>72.591399039600006</v>
      </c>
      <c r="U2236" s="17">
        <f>[1]!s_dq_amount_btin(A2236,E2236,100000000)</f>
        <v>3.36530774</v>
      </c>
      <c r="V2236" s="17">
        <f>[1]!s_dq_turn(A2236,E2236)</f>
        <v>4.1023830588758141</v>
      </c>
      <c r="W2236" s="2">
        <f>[1]!s_pq_amount(A2236,"20260101","",100000000)</f>
        <v>318.43654630999998</v>
      </c>
      <c r="X2236" s="2">
        <f>[1]!s_pq_avgamount(A2236,"20260101","",100000000)</f>
        <v>2.8948776937272727</v>
      </c>
      <c r="Y2236" s="17">
        <f>[1]!s_ipo_dilutedpe(A2236)</f>
        <v>15.76</v>
      </c>
      <c r="Z2236" s="12">
        <f>[1]!s_ipo_collection_total(A2236,100000000)</f>
        <v>4.9970115377999997</v>
      </c>
      <c r="AA2236" s="2">
        <f>[1]!s_val_pe_ttm(A2236,E2236)</f>
        <v>56.563507080078125</v>
      </c>
      <c r="AB2236" s="5">
        <f>[1]!s_info_zjtxornot1(A2236,"")</f>
        <v>0</v>
      </c>
      <c r="AC2236" s="22" t="str">
        <f>[1]!s_info_nature1(A2236,"")</f>
        <v>民营企业</v>
      </c>
      <c r="AD2236" s="6" t="str">
        <f>[1]!s_info_city(A2236)</f>
        <v>北京市</v>
      </c>
      <c r="AE2236" s="6" t="str">
        <f>[1]!s_info_province(A2236)</f>
        <v>北京</v>
      </c>
      <c r="AF2236">
        <v>116.40528500000001</v>
      </c>
      <c r="AG2236">
        <v>39.904989</v>
      </c>
    </row>
    <row r="2237" spans="1:33" x14ac:dyDescent="0.3">
      <c r="A2237" s="12" t="s">
        <v>4984</v>
      </c>
      <c r="B2237" s="12" t="s">
        <v>4985</v>
      </c>
      <c r="C2237" s="16" t="str">
        <f>[1]!s_info_mkt(A2237)</f>
        <v>创业板</v>
      </c>
      <c r="D2237" s="16" t="str">
        <f>[1]!s_ipo_listeddate(A2237)</f>
        <v>2010-01-20</v>
      </c>
      <c r="E2237" s="16" t="str">
        <f>[1]!lastradeday_s("000002","")</f>
        <v>2026-06-22</v>
      </c>
      <c r="F2237" s="16" t="str">
        <f>[1]!s_info_industry_csrc2023(A2237,"",3)</f>
        <v>软件和信息技术服务业</v>
      </c>
      <c r="G2237" s="16" t="str">
        <f>[1]!s_info_industry_csrc2023(A2237,"",1)</f>
        <v>信息传输、软件和信息技术服务业</v>
      </c>
      <c r="H2237" s="16">
        <f>[1]!s_is(A2237,83,"FY","YTD","20251231",1,"",100000000)</f>
        <v>93.809310142599998</v>
      </c>
      <c r="I2237" s="16">
        <f>[1]!s_is(A2237,83,"FY","YTD","20241231",1,"",100000000)</f>
        <v>81.57479162060001</v>
      </c>
      <c r="J2237" s="16">
        <f t="shared" si="102"/>
        <v>0.14997915751844126</v>
      </c>
      <c r="K2237" s="16">
        <f>[1]!s_is(A2237,61,"FY","YTD","20251231",1,"",100000000)</f>
        <v>0.3070212718</v>
      </c>
      <c r="L2237" s="16">
        <f>[1]!s_is(A2237,61,"FY","YTD","20241231",1,"",100000000)</f>
        <v>0.23203045589999999</v>
      </c>
      <c r="M2237" s="16">
        <f t="shared" si="103"/>
        <v>0.3231938480193281</v>
      </c>
      <c r="N2237" s="16">
        <f>[1]!s_fa_roe(A2237,"20251231")</f>
        <v>0.93640000000000001</v>
      </c>
      <c r="O2237" s="16">
        <f>[1]!s_stmnote_rdexp(A2237,"20251231",1,10000)</f>
        <v>31960.064061000001</v>
      </c>
      <c r="P2237" s="20">
        <f t="shared" si="104"/>
        <v>3.4069181419645177E-2</v>
      </c>
      <c r="Q2237" s="16">
        <f>[1]!s_margin_tradingbalance(A2237,"",10000)</f>
        <v>35368.619100000004</v>
      </c>
      <c r="R2237" s="16">
        <f>[1]!s_margin_seclendingbalance(A2237,"",10000)</f>
        <v>187.61330000000001</v>
      </c>
      <c r="S2237" s="17">
        <f>[1]!s_val_ev(A2237,"",100000000)</f>
        <v>64.029565068799997</v>
      </c>
      <c r="T2237" s="17">
        <f>[1]!share_freesharesmv(A2237,"",100000000)</f>
        <v>56.312044575199998</v>
      </c>
      <c r="U2237" s="17">
        <f>[1]!s_dq_amount_btin(A2237,E2237,100000000)</f>
        <v>2.0846555599999999</v>
      </c>
      <c r="V2237" s="17">
        <f>[1]!s_dq_turn(A2237,E2237)</f>
        <v>3.7371032723952897</v>
      </c>
      <c r="W2237" s="2">
        <f>[1]!s_pq_amount(A2237,"20260101","",100000000)</f>
        <v>359.71879307</v>
      </c>
      <c r="X2237" s="2">
        <f>[1]!s_pq_avgamount(A2237,"20260101","",100000000)</f>
        <v>3.2701708460909091</v>
      </c>
      <c r="Y2237" s="17">
        <f>[1]!s_ipo_dilutedpe(A2237)</f>
        <v>78.95</v>
      </c>
      <c r="Z2237" s="12">
        <f>[1]!s_ipo_collection_total(A2237,100000000)</f>
        <v>8.1</v>
      </c>
      <c r="AA2237" s="2">
        <f>[1]!s_val_pe_ttm(A2237,E2237)</f>
        <v>194.06707763671875</v>
      </c>
      <c r="AB2237" s="5">
        <f>[1]!s_info_zjtxornot1(A2237,"")</f>
        <v>0</v>
      </c>
      <c r="AC2237" s="22" t="str">
        <f>[1]!s_info_nature1(A2237,"")</f>
        <v>公众企业</v>
      </c>
      <c r="AD2237" s="6" t="str">
        <f>[1]!s_info_city(A2237)</f>
        <v>深圳市</v>
      </c>
      <c r="AE2237" s="6" t="str">
        <f>[1]!s_info_province(A2237)</f>
        <v>广东省</v>
      </c>
      <c r="AF2237">
        <v>114.085947</v>
      </c>
      <c r="AG2237">
        <v>22.547000000000001</v>
      </c>
    </row>
    <row r="2238" spans="1:33" x14ac:dyDescent="0.3">
      <c r="A2238" s="12" t="s">
        <v>4986</v>
      </c>
      <c r="B2238" s="12" t="s">
        <v>4987</v>
      </c>
      <c r="C2238" s="16" t="str">
        <f>[1]!s_info_mkt(A2238)</f>
        <v>主板</v>
      </c>
      <c r="D2238" s="16" t="str">
        <f>[1]!s_ipo_listeddate(A2238)</f>
        <v>1999-06-16</v>
      </c>
      <c r="E2238" s="16" t="str">
        <f>[1]!lastradeday_s("000002","")</f>
        <v>2026-06-22</v>
      </c>
      <c r="F2238" s="16" t="str">
        <f>[1]!s_info_industry_csrc2023(A2238,"",3)</f>
        <v>化学原料和化学制品制造业</v>
      </c>
      <c r="G2238" s="16" t="str">
        <f>[1]!s_info_industry_csrc2023(A2238,"",1)</f>
        <v>制造业</v>
      </c>
      <c r="H2238" s="16">
        <f>[1]!s_is(A2238,83,"FY","YTD","20251231",1,"",100000000)</f>
        <v>20.2077179114</v>
      </c>
      <c r="I2238" s="16">
        <f>[1]!s_is(A2238,83,"FY","YTD","20241231",1,"",100000000)</f>
        <v>17.436896734800001</v>
      </c>
      <c r="J2238" s="16">
        <f t="shared" si="102"/>
        <v>0.15890563663602375</v>
      </c>
      <c r="K2238" s="16">
        <f>[1]!s_is(A2238,61,"FY","YTD","20251231",1,"",100000000)</f>
        <v>2.2054744332</v>
      </c>
      <c r="L2238" s="16">
        <f>[1]!s_is(A2238,61,"FY","YTD","20241231",1,"",100000000)</f>
        <v>1.9768303396</v>
      </c>
      <c r="M2238" s="16">
        <f t="shared" si="103"/>
        <v>0.1156619710957415</v>
      </c>
      <c r="N2238" s="16">
        <f>[1]!s_fa_roe(A2238,"20251231")</f>
        <v>11.418100000000001</v>
      </c>
      <c r="O2238" s="16">
        <f>[1]!s_stmnote_rdexp(A2238,"20251231",1,10000)</f>
        <v>13670.009735</v>
      </c>
      <c r="P2238" s="20">
        <f t="shared" si="104"/>
        <v>6.7647469125091994E-2</v>
      </c>
      <c r="Q2238" s="16">
        <f>[1]!s_margin_tradingbalance(A2238,"",10000)</f>
        <v>0</v>
      </c>
      <c r="R2238" s="16">
        <f>[1]!s_margin_seclendingbalance(A2238,"",10000)</f>
        <v>0</v>
      </c>
      <c r="S2238" s="17">
        <f>[1]!s_val_ev(A2238,"",100000000)</f>
        <v>66.686839749800001</v>
      </c>
      <c r="T2238" s="17">
        <f>[1]!share_freesharesmv(A2238,"",100000000)</f>
        <v>31.140925774399999</v>
      </c>
      <c r="U2238" s="17">
        <f>[1]!s_dq_amount_btin(A2238,E2238,100000000)</f>
        <v>5.2935806700000008</v>
      </c>
      <c r="V2238" s="17">
        <f>[1]!s_dq_turn(A2238,E2238)</f>
        <v>7.9851509426123632</v>
      </c>
      <c r="W2238" s="2">
        <f>[1]!s_pq_amount(A2238,"20260101","",100000000)</f>
        <v>160.70989209999999</v>
      </c>
      <c r="X2238" s="2">
        <f>[1]!s_pq_avgamount(A2238,"20260101","",100000000)</f>
        <v>1.460999019090909</v>
      </c>
      <c r="Y2238" s="17">
        <f>[1]!s_ipo_dilutedpe(A2238)</f>
        <v>0</v>
      </c>
      <c r="Z2238" s="12">
        <f>[1]!s_ipo_collection_total(A2238,100000000)</f>
        <v>3.8849999999999998</v>
      </c>
      <c r="AA2238" s="2">
        <f>[1]!s_val_pe_ttm(A2238,E2238)</f>
        <v>30.284570693969727</v>
      </c>
      <c r="AB2238" s="5">
        <f>[1]!s_info_zjtxornot1(A2238,"")</f>
        <v>1</v>
      </c>
      <c r="AC2238" s="22" t="str">
        <f>[1]!s_info_nature1(A2238,"")</f>
        <v>中央国有企业</v>
      </c>
      <c r="AD2238" s="6" t="str">
        <f>[1]!s_info_city(A2238)</f>
        <v>贵阳市</v>
      </c>
      <c r="AE2238" s="6" t="str">
        <f>[1]!s_info_province(A2238)</f>
        <v>贵州省</v>
      </c>
      <c r="AF2238">
        <v>106.71347799999999</v>
      </c>
      <c r="AG2238">
        <v>26.578343</v>
      </c>
    </row>
    <row r="2239" spans="1:33" x14ac:dyDescent="0.3">
      <c r="A2239" s="12" t="s">
        <v>4988</v>
      </c>
      <c r="B2239" s="12" t="s">
        <v>4989</v>
      </c>
      <c r="C2239" s="16" t="str">
        <f>[1]!s_info_mkt(A2239)</f>
        <v>主板</v>
      </c>
      <c r="D2239" s="16" t="str">
        <f>[1]!s_ipo_listeddate(A2239)</f>
        <v>2010-04-23</v>
      </c>
      <c r="E2239" s="16" t="str">
        <f>[1]!lastradeday_s("000002","")</f>
        <v>2026-06-22</v>
      </c>
      <c r="F2239" s="16" t="str">
        <f>[1]!s_info_industry_csrc2023(A2239,"",3)</f>
        <v>医药制造业</v>
      </c>
      <c r="G2239" s="16" t="str">
        <f>[1]!s_info_industry_csrc2023(A2239,"",1)</f>
        <v>制造业</v>
      </c>
      <c r="H2239" s="16">
        <f>[1]!s_is(A2239,83,"FY","YTD","20251231",1,"",100000000)</f>
        <v>13.9201429829</v>
      </c>
      <c r="I2239" s="16">
        <f>[1]!s_is(A2239,83,"FY","YTD","20241231",1,"",100000000)</f>
        <v>13.361544498699999</v>
      </c>
      <c r="J2239" s="16">
        <f t="shared" si="102"/>
        <v>4.1806430705248809E-2</v>
      </c>
      <c r="K2239" s="16">
        <f>[1]!s_is(A2239,61,"FY","YTD","20251231",1,"",100000000)</f>
        <v>4.1628333937999997</v>
      </c>
      <c r="L2239" s="16">
        <f>[1]!s_is(A2239,61,"FY","YTD","20241231",1,"",100000000)</f>
        <v>1.8452844553000001</v>
      </c>
      <c r="M2239" s="16">
        <f t="shared" si="103"/>
        <v>1.2559304511797995</v>
      </c>
      <c r="N2239" s="16">
        <f>[1]!s_fa_roe(A2239,"20251231")</f>
        <v>8.859</v>
      </c>
      <c r="O2239" s="16">
        <f>[1]!s_stmnote_rdexp(A2239,"20251231",1,10000)</f>
        <v>11519.228036</v>
      </c>
      <c r="P2239" s="20">
        <f t="shared" si="104"/>
        <v>8.2752224960265353E-2</v>
      </c>
      <c r="Q2239" s="16">
        <f>[1]!s_margin_tradingbalance(A2239,"",10000)</f>
        <v>17545.021400000001</v>
      </c>
      <c r="R2239" s="16">
        <f>[1]!s_margin_seclendingbalance(A2239,"",10000)</f>
        <v>21.932500000000001</v>
      </c>
      <c r="S2239" s="17">
        <f>[1]!s_val_ev(A2239,"",100000000)</f>
        <v>43.656643579499999</v>
      </c>
      <c r="T2239" s="17">
        <f>[1]!share_freesharesmv(A2239,"",100000000)</f>
        <v>20.1752579646</v>
      </c>
      <c r="U2239" s="17">
        <f>[1]!s_dq_amount_btin(A2239,E2239,100000000)</f>
        <v>0.30802979000000003</v>
      </c>
      <c r="V2239" s="17">
        <f>[1]!s_dq_turn(A2239,E2239)</f>
        <v>0.74143645240991929</v>
      </c>
      <c r="W2239" s="2">
        <f>[1]!s_pq_amount(A2239,"20260101","",100000000)</f>
        <v>92.992252949999994</v>
      </c>
      <c r="X2239" s="2">
        <f>[1]!s_pq_avgamount(A2239,"20260101","",100000000)</f>
        <v>0.84538411772727262</v>
      </c>
      <c r="Y2239" s="17">
        <f>[1]!s_ipo_dilutedpe(A2239)</f>
        <v>54.88</v>
      </c>
      <c r="Z2239" s="12">
        <f>[1]!s_ipo_collection_total(A2239,100000000)</f>
        <v>20.7</v>
      </c>
      <c r="AA2239" s="2">
        <f>[1]!s_val_pe_ttm(A2239,E2239)</f>
        <v>10.573407173156738</v>
      </c>
      <c r="AB2239" s="5">
        <f>[1]!s_info_zjtxornot1(A2239,"")</f>
        <v>0</v>
      </c>
      <c r="AC2239" s="22" t="str">
        <f>[1]!s_info_nature1(A2239,"")</f>
        <v>地方国有企业</v>
      </c>
      <c r="AD2239" s="6" t="str">
        <f>[1]!s_info_city(A2239)</f>
        <v>天津市</v>
      </c>
      <c r="AE2239" s="6" t="str">
        <f>[1]!s_info_province(A2239)</f>
        <v>天津</v>
      </c>
      <c r="AF2239">
        <v>117.19018199999999</v>
      </c>
      <c r="AG2239">
        <v>39.125596000000002</v>
      </c>
    </row>
    <row r="2240" spans="1:33" x14ac:dyDescent="0.3">
      <c r="A2240" s="12" t="s">
        <v>4990</v>
      </c>
      <c r="B2240" s="12" t="s">
        <v>4991</v>
      </c>
      <c r="C2240" s="16" t="str">
        <f>[1]!s_info_mkt(A2240)</f>
        <v>科创板</v>
      </c>
      <c r="D2240" s="16" t="str">
        <f>[1]!s_ipo_listeddate(A2240)</f>
        <v>2019-07-22</v>
      </c>
      <c r="E2240" s="16" t="str">
        <f>[1]!lastradeday_s("000002","")</f>
        <v>2026-06-22</v>
      </c>
      <c r="F2240" s="16" t="str">
        <f>[1]!s_info_industry_csrc2023(A2240,"",3)</f>
        <v>专用设备制造业</v>
      </c>
      <c r="G2240" s="16" t="str">
        <f>[1]!s_info_industry_csrc2023(A2240,"",1)</f>
        <v>制造业</v>
      </c>
      <c r="H2240" s="16">
        <f>[1]!s_is(A2240,83,"FY","YTD","20251231",1,"",100000000)</f>
        <v>13.506326892600001</v>
      </c>
      <c r="I2240" s="16">
        <f>[1]!s_is(A2240,83,"FY","YTD","20241231",1,"",100000000)</f>
        <v>12.063267288499999</v>
      </c>
      <c r="J2240" s="16">
        <f t="shared" si="102"/>
        <v>0.11962427504824347</v>
      </c>
      <c r="K2240" s="16">
        <f>[1]!s_is(A2240,61,"FY","YTD","20251231",1,"",100000000)</f>
        <v>5.6332565482000003</v>
      </c>
      <c r="L2240" s="16">
        <f>[1]!s_is(A2240,61,"FY","YTD","20241231",1,"",100000000)</f>
        <v>5.0210020568999996</v>
      </c>
      <c r="M2240" s="16">
        <f t="shared" si="103"/>
        <v>0.1219387055336143</v>
      </c>
      <c r="N2240" s="16">
        <f>[1]!s_fa_roe(A2240,"20251231")</f>
        <v>14.3209</v>
      </c>
      <c r="O2240" s="16">
        <f>[1]!s_stmnote_rdexp(A2240,"20251231",1,10000)</f>
        <v>12625.657071</v>
      </c>
      <c r="P2240" s="20">
        <f t="shared" si="104"/>
        <v>9.3479575693651298E-2</v>
      </c>
      <c r="Q2240" s="16">
        <f>[1]!s_margin_tradingbalance(A2240,"",10000)</f>
        <v>52842.354299999999</v>
      </c>
      <c r="R2240" s="16">
        <f>[1]!s_margin_seclendingbalance(A2240,"",10000)</f>
        <v>288.42599999999999</v>
      </c>
      <c r="S2240" s="17">
        <f>[1]!s_val_ev(A2240,"",100000000)</f>
        <v>109.06232112159999</v>
      </c>
      <c r="T2240" s="17">
        <f>[1]!share_freesharesmv(A2240,"",100000000)</f>
        <v>65.091415345599998</v>
      </c>
      <c r="U2240" s="17">
        <f>[1]!s_dq_amount_btin(A2240,E2240,100000000)</f>
        <v>2.2986548999999998</v>
      </c>
      <c r="V2240" s="17">
        <f>[1]!s_dq_turn(A2240,E2240)</f>
        <v>2.1527684779257847</v>
      </c>
      <c r="W2240" s="2">
        <f>[1]!s_pq_amount(A2240,"20260101","",100000000)</f>
        <v>235.25571525999999</v>
      </c>
      <c r="X2240" s="2">
        <f>[1]!s_pq_avgamount(A2240,"20260101","",100000000)</f>
        <v>2.1386883205454548</v>
      </c>
      <c r="Y2240" s="17">
        <f>[1]!s_ipo_dilutedpe(A2240)</f>
        <v>39.75</v>
      </c>
      <c r="Z2240" s="12">
        <f>[1]!s_ipo_collection_total(A2240,100000000)</f>
        <v>8.3214000000000006</v>
      </c>
      <c r="AA2240" s="2">
        <f>[1]!s_val_pe_ttm(A2240,E2240)</f>
        <v>18.531290054321289</v>
      </c>
      <c r="AB2240" s="5">
        <f>[1]!s_info_zjtxornot1(A2240,"")</f>
        <v>1</v>
      </c>
      <c r="AC2240" s="22" t="str">
        <f>[1]!s_info_nature1(A2240,"")</f>
        <v>公众企业</v>
      </c>
      <c r="AD2240" s="6" t="str">
        <f>[1]!s_info_city(A2240)</f>
        <v>上海市</v>
      </c>
      <c r="AE2240" s="6" t="str">
        <f>[1]!s_info_province(A2240)</f>
        <v>上海</v>
      </c>
      <c r="AF2240">
        <v>121.472644</v>
      </c>
      <c r="AG2240">
        <v>31.231705999999999</v>
      </c>
    </row>
    <row r="2241" spans="1:33" x14ac:dyDescent="0.3">
      <c r="A2241" s="12" t="s">
        <v>4992</v>
      </c>
      <c r="B2241" s="12" t="s">
        <v>4993</v>
      </c>
      <c r="C2241" s="16" t="str">
        <f>[1]!s_info_mkt(A2241)</f>
        <v>主板</v>
      </c>
      <c r="D2241" s="16" t="str">
        <f>[1]!s_ipo_listeddate(A2241)</f>
        <v>1992-08-20</v>
      </c>
      <c r="E2241" s="16" t="str">
        <f>[1]!lastradeday_s("000002","")</f>
        <v>2026-06-22</v>
      </c>
      <c r="F2241" s="16" t="str">
        <f>[1]!s_info_industry_csrc2023(A2241,"",3)</f>
        <v>医药制造业</v>
      </c>
      <c r="G2241" s="16" t="str">
        <f>[1]!s_info_industry_csrc2023(A2241,"",1)</f>
        <v>制造业</v>
      </c>
      <c r="H2241" s="16">
        <f>[1]!s_is(A2241,83,"FY","YTD","20251231",1,"",100000000)</f>
        <v>19.523703169299999</v>
      </c>
      <c r="I2241" s="16">
        <f>[1]!s_is(A2241,83,"FY","YTD","20241231",1,"",100000000)</f>
        <v>20.488084506300002</v>
      </c>
      <c r="J2241" s="16">
        <f t="shared" si="102"/>
        <v>-4.7070351389045584E-2</v>
      </c>
      <c r="K2241" s="16">
        <f>[1]!s_is(A2241,61,"FY","YTD","20251231",1,"",100000000)</f>
        <v>0.38244070549999998</v>
      </c>
      <c r="L2241" s="16">
        <f>[1]!s_is(A2241,61,"FY","YTD","20241231",1,"",100000000)</f>
        <v>0.71388047349999995</v>
      </c>
      <c r="M2241" s="16">
        <f t="shared" si="103"/>
        <v>-0.46427907794567236</v>
      </c>
      <c r="N2241" s="16">
        <f>[1]!s_fa_roe(A2241,"20251231")</f>
        <v>1.6332</v>
      </c>
      <c r="O2241" s="16">
        <f>[1]!s_stmnote_rdexp(A2241,"20251231",1,10000)</f>
        <v>3023.9194870000001</v>
      </c>
      <c r="P2241" s="20">
        <f t="shared" si="104"/>
        <v>1.5488452476346571E-2</v>
      </c>
      <c r="Q2241" s="16">
        <f>[1]!s_margin_tradingbalance(A2241,"",10000)</f>
        <v>0</v>
      </c>
      <c r="R2241" s="16">
        <f>[1]!s_margin_seclendingbalance(A2241,"",10000)</f>
        <v>0</v>
      </c>
      <c r="S2241" s="17">
        <f>[1]!s_val_ev(A2241,"",100000000)</f>
        <v>24.294386085045005</v>
      </c>
      <c r="T2241" s="17">
        <f>[1]!share_freesharesmv(A2241,"",100000000)</f>
        <v>12.4242681588</v>
      </c>
      <c r="U2241" s="17">
        <f>[1]!s_dq_amount_btin(A2241,E2241,100000000)</f>
        <v>0.34857701000000002</v>
      </c>
      <c r="V2241" s="17">
        <f>[1]!s_dq_turn(A2241,E2241)</f>
        <v>1.5749187070187172</v>
      </c>
      <c r="W2241" s="2">
        <f>[1]!s_pq_amount(A2241,"20260101","",100000000)</f>
        <v>71.969337670000002</v>
      </c>
      <c r="X2241" s="2">
        <f>[1]!s_pq_avgamount(A2241,"20260101","",100000000)</f>
        <v>0.65426670609090909</v>
      </c>
      <c r="Y2241" s="17">
        <f>[1]!s_ipo_dilutedpe(A2241)</f>
        <v>0</v>
      </c>
      <c r="Z2241" s="12">
        <f>[1]!s_ipo_collection_total(A2241,100000000)</f>
        <v>0.36</v>
      </c>
      <c r="AA2241" s="2">
        <f>[1]!s_val_pe_ttm(A2241,E2241)</f>
        <v>70.05908203125</v>
      </c>
      <c r="AB2241" s="5">
        <f>[1]!s_info_zjtxornot1(A2241,"")</f>
        <v>0</v>
      </c>
      <c r="AC2241" s="22" t="str">
        <f>[1]!s_info_nature1(A2241,"")</f>
        <v>民营企业</v>
      </c>
      <c r="AD2241" s="6" t="str">
        <f>[1]!s_info_city(A2241)</f>
        <v>上海市</v>
      </c>
      <c r="AE2241" s="6" t="str">
        <f>[1]!s_info_province(A2241)</f>
        <v>上海</v>
      </c>
      <c r="AF2241">
        <v>121.472644</v>
      </c>
      <c r="AG2241">
        <v>31.231705999999999</v>
      </c>
    </row>
    <row r="2242" spans="1:33" x14ac:dyDescent="0.3">
      <c r="A2242" s="12" t="s">
        <v>4994</v>
      </c>
      <c r="B2242" s="12" t="s">
        <v>4995</v>
      </c>
      <c r="C2242" s="16" t="str">
        <f>[1]!s_info_mkt(A2242)</f>
        <v>主板</v>
      </c>
      <c r="D2242" s="16" t="str">
        <f>[1]!s_ipo_listeddate(A2242)</f>
        <v>2004-09-01</v>
      </c>
      <c r="E2242" s="16" t="str">
        <f>[1]!lastradeday_s("000002","")</f>
        <v>2026-06-22</v>
      </c>
      <c r="F2242" s="16" t="str">
        <f>[1]!s_info_industry_csrc2023(A2242,"",3)</f>
        <v>电气机械和器材制造业</v>
      </c>
      <c r="G2242" s="16" t="str">
        <f>[1]!s_info_industry_csrc2023(A2242,"",1)</f>
        <v>制造业</v>
      </c>
      <c r="H2242" s="16">
        <f>[1]!s_is(A2242,83,"FY","YTD","20251231",1,"",100000000)</f>
        <v>56.480400051499998</v>
      </c>
      <c r="I2242" s="16">
        <f>[1]!s_is(A2242,83,"FY","YTD","20241231",1,"",100000000)</f>
        <v>63.717819988500004</v>
      </c>
      <c r="J2242" s="16">
        <f t="shared" si="102"/>
        <v>-0.1135854920696634</v>
      </c>
      <c r="K2242" s="16">
        <f>[1]!s_is(A2242,61,"FY","YTD","20251231",1,"",100000000)</f>
        <v>3.0098568208000001</v>
      </c>
      <c r="L2242" s="16">
        <f>[1]!s_is(A2242,61,"FY","YTD","20241231",1,"",100000000)</f>
        <v>4.8469147208000001</v>
      </c>
      <c r="M2242" s="16">
        <f t="shared" si="103"/>
        <v>-0.37901593195285005</v>
      </c>
      <c r="N2242" s="16">
        <f>[1]!s_fa_roe(A2242,"20251231")</f>
        <v>7.9096000000000002</v>
      </c>
      <c r="O2242" s="16">
        <f>[1]!s_stmnote_rdexp(A2242,"20251231",1,10000)</f>
        <v>23297.095077999998</v>
      </c>
      <c r="P2242" s="20">
        <f t="shared" si="104"/>
        <v>4.1248105637986317E-2</v>
      </c>
      <c r="Q2242" s="16">
        <f>[1]!s_margin_tradingbalance(A2242,"",10000)</f>
        <v>18846.333200000001</v>
      </c>
      <c r="R2242" s="16">
        <f>[1]!s_margin_seclendingbalance(A2242,"",10000)</f>
        <v>26.647500000000001</v>
      </c>
      <c r="S2242" s="17">
        <f>[1]!s_val_ev(A2242,"",100000000)</f>
        <v>40.433077578599999</v>
      </c>
      <c r="T2242" s="17">
        <f>[1]!share_freesharesmv(A2242,"",100000000)</f>
        <v>29.899733378399997</v>
      </c>
      <c r="U2242" s="17">
        <f>[1]!s_dq_amount_btin(A2242,E2242,100000000)</f>
        <v>0.34101878000000002</v>
      </c>
      <c r="V2242" s="17">
        <f>[1]!s_dq_turn(A2242,E2242)</f>
        <v>0.93021516826759199</v>
      </c>
      <c r="W2242" s="2">
        <f>[1]!s_pq_amount(A2242,"20260101","",100000000)</f>
        <v>100.58810121</v>
      </c>
      <c r="X2242" s="2">
        <f>[1]!s_pq_avgamount(A2242,"20260101","",100000000)</f>
        <v>0.91443728372727273</v>
      </c>
      <c r="Y2242" s="17">
        <f>[1]!s_ipo_dilutedpe(A2242)</f>
        <v>12.31</v>
      </c>
      <c r="Z2242" s="12">
        <f>[1]!s_ipo_collection_total(A2242,100000000)</f>
        <v>2</v>
      </c>
      <c r="AA2242" s="2">
        <f>[1]!s_val_pe_ttm(A2242,E2242)</f>
        <v>13.668907165527344</v>
      </c>
      <c r="AB2242" s="5">
        <f>[1]!s_info_zjtxornot1(A2242,"")</f>
        <v>0</v>
      </c>
      <c r="AC2242" s="22" t="str">
        <f>[1]!s_info_nature1(A2242,"")</f>
        <v>民营企业</v>
      </c>
      <c r="AD2242" s="6" t="str">
        <f>[1]!s_info_city(A2242)</f>
        <v>中山市</v>
      </c>
      <c r="AE2242" s="6" t="str">
        <f>[1]!s_info_province(A2242)</f>
        <v>广东省</v>
      </c>
      <c r="AF2242">
        <v>113.382391</v>
      </c>
      <c r="AG2242">
        <v>22.521113</v>
      </c>
    </row>
    <row r="2243" spans="1:33" x14ac:dyDescent="0.3">
      <c r="A2243" s="12" t="s">
        <v>4996</v>
      </c>
      <c r="B2243" s="12" t="s">
        <v>4997</v>
      </c>
      <c r="C2243" s="16" t="str">
        <f>[1]!s_info_mkt(A2243)</f>
        <v>创业板</v>
      </c>
      <c r="D2243" s="16" t="str">
        <f>[1]!s_ipo_listeddate(A2243)</f>
        <v>2023-04-04</v>
      </c>
      <c r="E2243" s="16" t="str">
        <f>[1]!lastradeday_s("000002","")</f>
        <v>2026-06-22</v>
      </c>
      <c r="F2243" s="16" t="str">
        <f>[1]!s_info_industry_csrc2023(A2243,"",3)</f>
        <v>医药制造业</v>
      </c>
      <c r="G2243" s="16" t="str">
        <f>[1]!s_info_industry_csrc2023(A2243,"",1)</f>
        <v>制造业</v>
      </c>
      <c r="H2243" s="16">
        <f>[1]!s_is(A2243,83,"FY","YTD","20251231",1,"",100000000)</f>
        <v>3.9822784961000002</v>
      </c>
      <c r="I2243" s="16">
        <f>[1]!s_is(A2243,83,"FY","YTD","20241231",1,"",100000000)</f>
        <v>4.6371680491000005</v>
      </c>
      <c r="J2243" s="16">
        <f t="shared" ref="J2243:J2306" si="105">H2243/I2243-1</f>
        <v>-0.14122618504781248</v>
      </c>
      <c r="K2243" s="16">
        <f>[1]!s_is(A2243,61,"FY","YTD","20251231",1,"",100000000)</f>
        <v>0.16552986820000001</v>
      </c>
      <c r="L2243" s="16">
        <f>[1]!s_is(A2243,61,"FY","YTD","20241231",1,"",100000000)</f>
        <v>0.60448711820000001</v>
      </c>
      <c r="M2243" s="16">
        <f t="shared" ref="M2243:M2306" si="106">(K2243-L2243)/ABS(L2243)</f>
        <v>-0.72616477139677771</v>
      </c>
      <c r="N2243" s="16">
        <f>[1]!s_fa_roe(A2243,"20251231")</f>
        <v>1.2197</v>
      </c>
      <c r="O2243" s="16">
        <f>[1]!s_stmnote_rdexp(A2243,"20251231",1,10000)</f>
        <v>4316.1346090000006</v>
      </c>
      <c r="P2243" s="20">
        <f t="shared" ref="P2243:P2306" si="107">O2243/H2243/10000</f>
        <v>0.10838354507920424</v>
      </c>
      <c r="Q2243" s="16">
        <f>[1]!s_margin_tradingbalance(A2243,"",10000)</f>
        <v>20837.199499999999</v>
      </c>
      <c r="R2243" s="16">
        <f>[1]!s_margin_seclendingbalance(A2243,"",10000)</f>
        <v>0</v>
      </c>
      <c r="S2243" s="17">
        <f>[1]!s_val_ev(A2243,"",100000000)</f>
        <v>54.805568999999998</v>
      </c>
      <c r="T2243" s="17">
        <f>[1]!share_freesharesmv(A2243,"",100000000)</f>
        <v>25.093500809999998</v>
      </c>
      <c r="U2243" s="17">
        <f>[1]!s_dq_amount_btin(A2243,E2243,100000000)</f>
        <v>2.12714297</v>
      </c>
      <c r="V2243" s="17">
        <f>[1]!s_dq_turn(A2243,E2243)</f>
        <v>6.1565325854098543</v>
      </c>
      <c r="W2243" s="2">
        <f>[1]!s_pq_amount(A2243,"20260101","",100000000)</f>
        <v>199.40915383000001</v>
      </c>
      <c r="X2243" s="2">
        <f>[1]!s_pq_avgamount(A2243,"20260101","",100000000)</f>
        <v>1.8128104893636363</v>
      </c>
      <c r="Y2243" s="17">
        <f>[1]!s_ipo_dilutedpe(A2243)</f>
        <v>43.72</v>
      </c>
      <c r="Z2243" s="12">
        <f>[1]!s_ipo_collection_total(A2243,100000000)</f>
        <v>8.5488300000000006</v>
      </c>
      <c r="AA2243" s="2">
        <f>[1]!s_val_pe_ttm(A2243,E2243)</f>
        <v>232.80361938476563</v>
      </c>
      <c r="AB2243" s="5">
        <f>[1]!s_info_zjtxornot1(A2243,"")</f>
        <v>0</v>
      </c>
      <c r="AC2243" s="22" t="str">
        <f>[1]!s_info_nature1(A2243,"")</f>
        <v>民营企业</v>
      </c>
      <c r="AD2243" s="6" t="str">
        <f>[1]!s_info_city(A2243)</f>
        <v>济南市</v>
      </c>
      <c r="AE2243" s="6" t="str">
        <f>[1]!s_info_province(A2243)</f>
        <v>山东省</v>
      </c>
      <c r="AF2243">
        <v>117.000923</v>
      </c>
      <c r="AG2243">
        <v>36.675806999999999</v>
      </c>
    </row>
    <row r="2244" spans="1:33" x14ac:dyDescent="0.3">
      <c r="A2244" s="12" t="s">
        <v>4998</v>
      </c>
      <c r="B2244" s="12" t="s">
        <v>4999</v>
      </c>
      <c r="C2244" s="16" t="str">
        <f>[1]!s_info_mkt(A2244)</f>
        <v>主板</v>
      </c>
      <c r="D2244" s="16" t="str">
        <f>[1]!s_ipo_listeddate(A2244)</f>
        <v>2006-11-20</v>
      </c>
      <c r="E2244" s="16" t="str">
        <f>[1]!lastradeday_s("000002","")</f>
        <v>2026-06-22</v>
      </c>
      <c r="F2244" s="16" t="str">
        <f>[1]!s_info_industry_csrc2023(A2244,"",3)</f>
        <v>医药制造业</v>
      </c>
      <c r="G2244" s="16" t="str">
        <f>[1]!s_info_industry_csrc2023(A2244,"",1)</f>
        <v>制造业</v>
      </c>
      <c r="H2244" s="16">
        <f>[1]!s_is(A2244,83,"FY","YTD","20251231",1,"",100000000)</f>
        <v>11.173240923</v>
      </c>
      <c r="I2244" s="16">
        <f>[1]!s_is(A2244,83,"FY","YTD","20241231",1,"",100000000)</f>
        <v>14.433652230999998</v>
      </c>
      <c r="J2244" s="16">
        <f t="shared" si="105"/>
        <v>-0.22588955697556734</v>
      </c>
      <c r="K2244" s="16">
        <f>[1]!s_is(A2244,61,"FY","YTD","20251231",1,"",100000000)</f>
        <v>-1.6723698541000001</v>
      </c>
      <c r="L2244" s="16">
        <f>[1]!s_is(A2244,61,"FY","YTD","20241231",1,"",100000000)</f>
        <v>0.55440971439999998</v>
      </c>
      <c r="M2244" s="16">
        <f t="shared" si="106"/>
        <v>-4.0164872848772006</v>
      </c>
      <c r="N2244" s="16">
        <f>[1]!s_fa_roe(A2244,"20251231")</f>
        <v>-6.4535999999999998</v>
      </c>
      <c r="O2244" s="16">
        <f>[1]!s_stmnote_rdexp(A2244,"20251231",1,10000)</f>
        <v>9738.8033790000009</v>
      </c>
      <c r="P2244" s="20">
        <f t="shared" si="107"/>
        <v>8.7161848975732509E-2</v>
      </c>
      <c r="Q2244" s="16">
        <f>[1]!s_margin_tradingbalance(A2244,"",10000)</f>
        <v>0</v>
      </c>
      <c r="R2244" s="16">
        <f>[1]!s_margin_seclendingbalance(A2244,"",10000)</f>
        <v>0</v>
      </c>
      <c r="S2244" s="17">
        <f>[1]!s_val_ev(A2244,"",100000000)</f>
        <v>79.336070433499998</v>
      </c>
      <c r="T2244" s="17">
        <f>[1]!share_freesharesmv(A2244,"",100000000)</f>
        <v>39.291152891899998</v>
      </c>
      <c r="U2244" s="17">
        <f>[1]!s_dq_amount_btin(A2244,E2244,100000000)</f>
        <v>0.41125843000000001</v>
      </c>
      <c r="V2244" s="17">
        <f>[1]!s_dq_turn(A2244,E2244)</f>
        <v>0.55254254877001596</v>
      </c>
      <c r="W2244" s="2">
        <f>[1]!s_pq_amount(A2244,"20260101","",100000000)</f>
        <v>589.19625654000004</v>
      </c>
      <c r="X2244" s="2">
        <f>[1]!s_pq_avgamount(A2244,"20260101","",100000000)</f>
        <v>5.4054702434862385</v>
      </c>
      <c r="Y2244" s="17">
        <f>[1]!s_ipo_dilutedpe(A2244)</f>
        <v>24.75</v>
      </c>
      <c r="Z2244" s="12">
        <f>[1]!s_ipo_collection_total(A2244,100000000)</f>
        <v>1.9079999999999999</v>
      </c>
      <c r="AA2244" s="2">
        <f>[1]!s_val_pe_ttm(A2244,E2244)</f>
        <v>-99.808464050292969</v>
      </c>
      <c r="AB2244" s="5">
        <f>[1]!s_info_zjtxornot1(A2244,"")</f>
        <v>0</v>
      </c>
      <c r="AC2244" s="22" t="str">
        <f>[1]!s_info_nature1(A2244,"")</f>
        <v>民营企业</v>
      </c>
      <c r="AD2244" s="6" t="str">
        <f>[1]!s_info_city(A2244)</f>
        <v>湖州市</v>
      </c>
      <c r="AE2244" s="6" t="str">
        <f>[1]!s_info_province(A2244)</f>
        <v>浙江省</v>
      </c>
      <c r="AF2244">
        <v>120.10239799999999</v>
      </c>
      <c r="AG2244">
        <v>30.867197999999998</v>
      </c>
    </row>
    <row r="2245" spans="1:33" x14ac:dyDescent="0.3">
      <c r="A2245" s="12" t="s">
        <v>5000</v>
      </c>
      <c r="B2245" s="12" t="s">
        <v>5001</v>
      </c>
      <c r="C2245" s="16" t="str">
        <f>[1]!s_info_mkt(A2245)</f>
        <v>创业板</v>
      </c>
      <c r="D2245" s="16" t="str">
        <f>[1]!s_ipo_listeddate(A2245)</f>
        <v>2021-05-07</v>
      </c>
      <c r="E2245" s="16" t="str">
        <f>[1]!lastradeday_s("000002","")</f>
        <v>2026-06-22</v>
      </c>
      <c r="F2245" s="16" t="str">
        <f>[1]!s_info_industry_csrc2023(A2245,"",3)</f>
        <v>专业技术服务业</v>
      </c>
      <c r="G2245" s="16" t="str">
        <f>[1]!s_info_industry_csrc2023(A2245,"",1)</f>
        <v>科学研究和技术服务业</v>
      </c>
      <c r="H2245" s="16">
        <f>[1]!s_is(A2245,83,"FY","YTD","20251231",1,"",100000000)</f>
        <v>3.1685515093000003</v>
      </c>
      <c r="I2245" s="16">
        <f>[1]!s_is(A2245,83,"FY","YTD","20241231",1,"",100000000)</f>
        <v>3.1879456541000004</v>
      </c>
      <c r="J2245" s="16">
        <f t="shared" si="105"/>
        <v>-6.0835870194516639E-3</v>
      </c>
      <c r="K2245" s="16">
        <f>[1]!s_is(A2245,61,"FY","YTD","20251231",1,"",100000000)</f>
        <v>0.1953174698</v>
      </c>
      <c r="L2245" s="16">
        <f>[1]!s_is(A2245,61,"FY","YTD","20241231",1,"",100000000)</f>
        <v>-0.45314753000000002</v>
      </c>
      <c r="M2245" s="16">
        <f t="shared" si="106"/>
        <v>1.4310240194843389</v>
      </c>
      <c r="N2245" s="16">
        <f>[1]!s_fa_roe(A2245,"20251231")</f>
        <v>1.9754</v>
      </c>
      <c r="O2245" s="16">
        <f>[1]!s_stmnote_rdexp(A2245,"20251231",1,10000)</f>
        <v>3512.7211689999999</v>
      </c>
      <c r="P2245" s="20">
        <f t="shared" si="107"/>
        <v>0.11086205033087924</v>
      </c>
      <c r="Q2245" s="16">
        <f>[1]!s_margin_tradingbalance(A2245,"",10000)</f>
        <v>28860.046999999999</v>
      </c>
      <c r="R2245" s="16">
        <f>[1]!s_margin_seclendingbalance(A2245,"",10000)</f>
        <v>0</v>
      </c>
      <c r="S2245" s="17">
        <f>[1]!s_val_ev(A2245,"",100000000)</f>
        <v>28.416249229800002</v>
      </c>
      <c r="T2245" s="17">
        <f>[1]!share_freesharesmv(A2245,"",100000000)</f>
        <v>16.523736554999999</v>
      </c>
      <c r="U2245" s="17">
        <f>[1]!s_dq_amount_btin(A2245,E2245,100000000)</f>
        <v>0.42056823999999998</v>
      </c>
      <c r="V2245" s="17">
        <f>[1]!s_dq_turn(A2245,E2245)</f>
        <v>1.9531303865747978</v>
      </c>
      <c r="W2245" s="2">
        <f>[1]!s_pq_amount(A2245,"20260101","",100000000)</f>
        <v>75.543674129999999</v>
      </c>
      <c r="X2245" s="2">
        <f>[1]!s_pq_avgamount(A2245,"20260101","",100000000)</f>
        <v>0.6867606739090909</v>
      </c>
      <c r="Y2245" s="17">
        <f>[1]!s_ipo_dilutedpe(A2245)</f>
        <v>36.01</v>
      </c>
      <c r="Z2245" s="12">
        <f>[1]!s_ipo_collection_total(A2245,100000000)</f>
        <v>7.7430000000000003</v>
      </c>
      <c r="AA2245" s="2">
        <f>[1]!s_val_pe_ttm(A2245,E2245)</f>
        <v>-205.12802124023438</v>
      </c>
      <c r="AB2245" s="5">
        <f>[1]!s_info_zjtxornot1(A2245,"")</f>
        <v>0</v>
      </c>
      <c r="AC2245" s="22" t="str">
        <f>[1]!s_info_nature1(A2245,"")</f>
        <v>公众企业</v>
      </c>
      <c r="AD2245" s="6" t="str">
        <f>[1]!s_info_city(A2245)</f>
        <v>深圳市</v>
      </c>
      <c r="AE2245" s="6" t="str">
        <f>[1]!s_info_province(A2245)</f>
        <v>广东省</v>
      </c>
      <c r="AF2245">
        <v>114.085947</v>
      </c>
      <c r="AG2245">
        <v>22.547000000000001</v>
      </c>
    </row>
    <row r="2246" spans="1:33" x14ac:dyDescent="0.3">
      <c r="A2246" s="12" t="s">
        <v>5002</v>
      </c>
      <c r="B2246" s="12" t="s">
        <v>5003</v>
      </c>
      <c r="C2246" s="16" t="str">
        <f>[1]!s_info_mkt(A2246)</f>
        <v>科创板</v>
      </c>
      <c r="D2246" s="16" t="str">
        <f>[1]!s_ipo_listeddate(A2246)</f>
        <v>2020-01-21</v>
      </c>
      <c r="E2246" s="16" t="str">
        <f>[1]!lastradeday_s("000002","")</f>
        <v>2026-06-22</v>
      </c>
      <c r="F2246" s="16" t="str">
        <f>[1]!s_info_industry_csrc2023(A2246,"",3)</f>
        <v>计算机、通信和其他电子设备制造业</v>
      </c>
      <c r="G2246" s="16" t="str">
        <f>[1]!s_info_industry_csrc2023(A2246,"",1)</f>
        <v>制造业</v>
      </c>
      <c r="H2246" s="16">
        <f>[1]!s_is(A2246,83,"FY","YTD","20251231",1,"",100000000)</f>
        <v>29.776112101100001</v>
      </c>
      <c r="I2246" s="16">
        <f>[1]!s_is(A2246,83,"FY","YTD","20241231",1,"",100000000)</f>
        <v>27.447710733200001</v>
      </c>
      <c r="J2246" s="16">
        <f t="shared" si="105"/>
        <v>8.4830439614172581E-2</v>
      </c>
      <c r="K2246" s="16">
        <f>[1]!s_is(A2246,61,"FY","YTD","20251231",1,"",100000000)</f>
        <v>6.6626692452</v>
      </c>
      <c r="L2246" s="16">
        <f>[1]!s_is(A2246,61,"FY","YTD","20241231",1,"",100000000)</f>
        <v>6.3067007475999999</v>
      </c>
      <c r="M2246" s="16">
        <f t="shared" si="106"/>
        <v>5.6442902849871725E-2</v>
      </c>
      <c r="N2246" s="16">
        <f>[1]!s_fa_roe(A2246,"20251231")</f>
        <v>19.337499999999999</v>
      </c>
      <c r="O2246" s="16">
        <f>[1]!s_stmnote_rdexp(A2246,"20251231",1,10000)</f>
        <v>23184.977122</v>
      </c>
      <c r="P2246" s="20">
        <f t="shared" si="107"/>
        <v>7.786435328856614E-2</v>
      </c>
      <c r="Q2246" s="16">
        <f>[1]!s_margin_tradingbalance(A2246,"",10000)</f>
        <v>22989.996800000001</v>
      </c>
      <c r="R2246" s="16">
        <f>[1]!s_margin_seclendingbalance(A2246,"",10000)</f>
        <v>147.03989999999999</v>
      </c>
      <c r="S2246" s="17">
        <f>[1]!s_val_ev(A2246,"",100000000)</f>
        <v>155.66752640499999</v>
      </c>
      <c r="T2246" s="17">
        <f>[1]!share_freesharesmv(A2246,"",100000000)</f>
        <v>38.639525516799992</v>
      </c>
      <c r="U2246" s="17">
        <f>[1]!s_dq_amount_btin(A2246,E2246,100000000)</f>
        <v>1.5017100800000001</v>
      </c>
      <c r="V2246" s="17">
        <f>[1]!s_dq_turn(A2246,E2246)</f>
        <v>0.97893209816627069</v>
      </c>
      <c r="W2246" s="2">
        <f>[1]!s_pq_amount(A2246,"20260101","",100000000)</f>
        <v>169.94873498999999</v>
      </c>
      <c r="X2246" s="2">
        <f>[1]!s_pq_avgamount(A2246,"20260101","",100000000)</f>
        <v>1.544988499909091</v>
      </c>
      <c r="Y2246" s="17">
        <f>[1]!s_ipo_dilutedpe(A2246)</f>
        <v>42.46</v>
      </c>
      <c r="Z2246" s="12">
        <f>[1]!s_ipo_collection_total(A2246,100000000)</f>
        <v>6.89</v>
      </c>
      <c r="AA2246" s="2">
        <f>[1]!s_val_pe_ttm(A2246,E2246)</f>
        <v>23.05565071105957</v>
      </c>
      <c r="AB2246" s="5">
        <f>[1]!s_info_zjtxornot1(A2246,"")</f>
        <v>1</v>
      </c>
      <c r="AC2246" s="22" t="str">
        <f>[1]!s_info_nature1(A2246,"")</f>
        <v>外资企业</v>
      </c>
      <c r="AD2246" s="6" t="str">
        <f>[1]!s_info_city(A2246)</f>
        <v>长沙市</v>
      </c>
      <c r="AE2246" s="6" t="str">
        <f>[1]!s_info_province(A2246)</f>
        <v>湖南省</v>
      </c>
      <c r="AF2246">
        <v>112.98227900000001</v>
      </c>
      <c r="AG2246">
        <v>28.194089999999999</v>
      </c>
    </row>
    <row r="2247" spans="1:33" x14ac:dyDescent="0.3">
      <c r="A2247" s="12" t="s">
        <v>5004</v>
      </c>
      <c r="B2247" s="12" t="s">
        <v>5005</v>
      </c>
      <c r="C2247" s="16" t="str">
        <f>[1]!s_info_mkt(A2247)</f>
        <v>创业板</v>
      </c>
      <c r="D2247" s="16" t="str">
        <f>[1]!s_ipo_listeddate(A2247)</f>
        <v>2020-01-23</v>
      </c>
      <c r="E2247" s="16" t="str">
        <f>[1]!lastradeday_s("000002","")</f>
        <v>2026-06-22</v>
      </c>
      <c r="F2247" s="16" t="str">
        <f>[1]!s_info_industry_csrc2023(A2247,"",3)</f>
        <v>公共设施管理业</v>
      </c>
      <c r="G2247" s="16" t="str">
        <f>[1]!s_info_industry_csrc2023(A2247,"",1)</f>
        <v>水利、环境和公共设施管理业</v>
      </c>
      <c r="H2247" s="16">
        <f>[1]!s_is(A2247,83,"FY","YTD","20251231",1,"",100000000)</f>
        <v>77.222771296700003</v>
      </c>
      <c r="I2247" s="16">
        <f>[1]!s_is(A2247,83,"FY","YTD","20241231",1,"",100000000)</f>
        <v>72.032512501499994</v>
      </c>
      <c r="J2247" s="16">
        <f t="shared" si="105"/>
        <v>7.2054390648832678E-2</v>
      </c>
      <c r="K2247" s="16">
        <f>[1]!s_is(A2247,61,"FY","YTD","20251231",1,"",100000000)</f>
        <v>5.5804198337999997</v>
      </c>
      <c r="L2247" s="16">
        <f>[1]!s_is(A2247,61,"FY","YTD","20241231",1,"",100000000)</f>
        <v>5.7534985614999998</v>
      </c>
      <c r="M2247" s="16">
        <f t="shared" si="106"/>
        <v>-3.0082344828965525E-2</v>
      </c>
      <c r="N2247" s="16">
        <f>[1]!s_fa_roe(A2247,"20251231")</f>
        <v>12.872999999999999</v>
      </c>
      <c r="O2247" s="16">
        <f>[1]!s_stmnote_rdexp(A2247,"20251231",1,10000)</f>
        <v>5000.4099779999997</v>
      </c>
      <c r="P2247" s="20">
        <f t="shared" si="107"/>
        <v>6.4753050091763339E-3</v>
      </c>
      <c r="Q2247" s="16">
        <f>[1]!s_margin_tradingbalance(A2247,"",10000)</f>
        <v>0</v>
      </c>
      <c r="R2247" s="16">
        <f>[1]!s_margin_seclendingbalance(A2247,"",10000)</f>
        <v>0</v>
      </c>
      <c r="S2247" s="17">
        <f>[1]!s_val_ev(A2247,"",100000000)</f>
        <v>73.819238400000003</v>
      </c>
      <c r="T2247" s="17">
        <f>[1]!share_freesharesmv(A2247,"",100000000)</f>
        <v>37.659267685599993</v>
      </c>
      <c r="U2247" s="17">
        <f>[1]!s_dq_amount_btin(A2247,E2247,100000000)</f>
        <v>1.0150070200000001</v>
      </c>
      <c r="V2247" s="17">
        <f>[1]!s_dq_turn(A2247,E2247)</f>
        <v>1.4349104483545687</v>
      </c>
      <c r="W2247" s="2">
        <f>[1]!s_pq_amount(A2247,"20260101","",100000000)</f>
        <v>182.80392239</v>
      </c>
      <c r="X2247" s="2">
        <f>[1]!s_pq_avgamount(A2247,"20260101","",100000000)</f>
        <v>1.661853839909091</v>
      </c>
      <c r="Y2247" s="17">
        <f>[1]!s_ipo_dilutedpe(A2247)</f>
        <v>22.98</v>
      </c>
      <c r="Z2247" s="12">
        <f>[1]!s_ipo_collection_total(A2247,100000000)</f>
        <v>10.224299999999999</v>
      </c>
      <c r="AA2247" s="2">
        <f>[1]!s_val_pe_ttm(A2247,E2247)</f>
        <v>13.15870189666748</v>
      </c>
      <c r="AB2247" s="5">
        <f>[1]!s_info_zjtxornot1(A2247,"")</f>
        <v>0</v>
      </c>
      <c r="AC2247" s="22" t="str">
        <f>[1]!s_info_nature1(A2247,"")</f>
        <v>民营企业</v>
      </c>
      <c r="AD2247" s="6" t="str">
        <f>[1]!s_info_city(A2247)</f>
        <v>安庆市</v>
      </c>
      <c r="AE2247" s="6" t="str">
        <f>[1]!s_info_province(A2247)</f>
        <v>安徽省</v>
      </c>
      <c r="AF2247">
        <v>117.04355099999999</v>
      </c>
      <c r="AG2247">
        <v>30.50883</v>
      </c>
    </row>
    <row r="2248" spans="1:33" x14ac:dyDescent="0.3">
      <c r="A2248" s="12" t="s">
        <v>5006</v>
      </c>
      <c r="B2248" s="12" t="s">
        <v>5007</v>
      </c>
      <c r="C2248" s="16" t="str">
        <f>[1]!s_info_mkt(A2248)</f>
        <v>主板</v>
      </c>
      <c r="D2248" s="16" t="str">
        <f>[1]!s_ipo_listeddate(A2248)</f>
        <v>2019-04-16</v>
      </c>
      <c r="E2248" s="16" t="str">
        <f>[1]!lastradeday_s("000002","")</f>
        <v>2026-06-22</v>
      </c>
      <c r="F2248" s="16" t="str">
        <f>[1]!s_info_industry_csrc2023(A2248,"",3)</f>
        <v>食品制造业</v>
      </c>
      <c r="G2248" s="16" t="str">
        <f>[1]!s_info_industry_csrc2023(A2248,"",1)</f>
        <v>制造业</v>
      </c>
      <c r="H2248" s="16">
        <f>[1]!s_is(A2248,83,"FY","YTD","20251231",1,"",100000000)</f>
        <v>34.486627159000001</v>
      </c>
      <c r="I2248" s="16">
        <f>[1]!s_is(A2248,83,"FY","YTD","20241231",1,"",100000000)</f>
        <v>34.762516422300003</v>
      </c>
      <c r="J2248" s="16">
        <f t="shared" si="105"/>
        <v>-7.9364008044889855E-3</v>
      </c>
      <c r="K2248" s="16">
        <f>[1]!s_is(A2248,61,"FY","YTD","20251231",1,"",100000000)</f>
        <v>5.6971101436999998</v>
      </c>
      <c r="L2248" s="16">
        <f>[1]!s_is(A2248,61,"FY","YTD","20241231",1,"",100000000)</f>
        <v>6.2463506600000001</v>
      </c>
      <c r="M2248" s="16">
        <f t="shared" si="106"/>
        <v>-8.7929824340025164E-2</v>
      </c>
      <c r="N2248" s="16">
        <f>[1]!s_fa_roe(A2248,"20251231")</f>
        <v>12.5017</v>
      </c>
      <c r="O2248" s="16">
        <f>[1]!s_stmnote_rdexp(A2248,"20251231",1,10000)</f>
        <v>3716.66059</v>
      </c>
      <c r="P2248" s="20">
        <f t="shared" si="107"/>
        <v>1.077710665315109E-2</v>
      </c>
      <c r="Q2248" s="16">
        <f>[1]!s_margin_tradingbalance(A2248,"",10000)</f>
        <v>5465.6477000000004</v>
      </c>
      <c r="R2248" s="16">
        <f>[1]!s_margin_seclendingbalance(A2248,"",10000)</f>
        <v>182.98240000000001</v>
      </c>
      <c r="S2248" s="17">
        <f>[1]!s_val_ev(A2248,"",100000000)</f>
        <v>142.8578610646</v>
      </c>
      <c r="T2248" s="17">
        <f>[1]!share_freesharesmv(A2248,"",100000000)</f>
        <v>41.634883160199998</v>
      </c>
      <c r="U2248" s="17">
        <f>[1]!s_dq_amount_btin(A2248,E2248,100000000)</f>
        <v>1.2603633599999999</v>
      </c>
      <c r="V2248" s="17">
        <f>[1]!s_dq_turn(A2248,E2248)</f>
        <v>0.8840250650462419</v>
      </c>
      <c r="W2248" s="2">
        <f>[1]!s_pq_amount(A2248,"20260101","",100000000)</f>
        <v>179.06628135</v>
      </c>
      <c r="X2248" s="2">
        <f>[1]!s_pq_avgamount(A2248,"20260101","",100000000)</f>
        <v>1.627875285</v>
      </c>
      <c r="Y2248" s="17">
        <f>[1]!s_ipo_dilutedpe(A2248)</f>
        <v>22.99</v>
      </c>
      <c r="Z2248" s="12">
        <f>[1]!s_ipo_collection_total(A2248,100000000)</f>
        <v>5.5616719999999997</v>
      </c>
      <c r="AA2248" s="2">
        <f>[1]!s_val_pe_ttm(A2248,E2248)</f>
        <v>19.173297882080078</v>
      </c>
      <c r="AB2248" s="5">
        <f>[1]!s_info_zjtxornot1(A2248,"")</f>
        <v>0</v>
      </c>
      <c r="AC2248" s="22" t="str">
        <f>[1]!s_info_nature1(A2248,"")</f>
        <v>民营企业</v>
      </c>
      <c r="AD2248" s="6" t="str">
        <f>[1]!s_info_city(A2248)</f>
        <v>成都市</v>
      </c>
      <c r="AE2248" s="6" t="str">
        <f>[1]!s_info_province(A2248)</f>
        <v>四川省</v>
      </c>
      <c r="AF2248">
        <v>104.065735</v>
      </c>
      <c r="AG2248">
        <v>30.659462000000001</v>
      </c>
    </row>
    <row r="2249" spans="1:33" x14ac:dyDescent="0.3">
      <c r="A2249" s="12" t="s">
        <v>5008</v>
      </c>
      <c r="B2249" s="12" t="s">
        <v>5009</v>
      </c>
      <c r="C2249" s="16" t="str">
        <f>[1]!s_info_mkt(A2249)</f>
        <v>主板</v>
      </c>
      <c r="D2249" s="16" t="str">
        <f>[1]!s_ipo_listeddate(A2249)</f>
        <v>2022-05-12</v>
      </c>
      <c r="E2249" s="16" t="str">
        <f>[1]!lastradeday_s("000002","")</f>
        <v>2026-06-22</v>
      </c>
      <c r="F2249" s="16" t="str">
        <f>[1]!s_info_industry_csrc2023(A2249,"",3)</f>
        <v>汽车制造业</v>
      </c>
      <c r="G2249" s="16" t="str">
        <f>[1]!s_info_industry_csrc2023(A2249,"",1)</f>
        <v>制造业</v>
      </c>
      <c r="H2249" s="16">
        <f>[1]!s_is(A2249,83,"FY","YTD","20251231",1,"",100000000)</f>
        <v>12.428665607899999</v>
      </c>
      <c r="I2249" s="16">
        <f>[1]!s_is(A2249,83,"FY","YTD","20241231",1,"",100000000)</f>
        <v>9.6561416466000001</v>
      </c>
      <c r="J2249" s="16">
        <f t="shared" si="105"/>
        <v>0.28712544438245957</v>
      </c>
      <c r="K2249" s="16">
        <f>[1]!s_is(A2249,61,"FY","YTD","20251231",1,"",100000000)</f>
        <v>1.4083708853000001</v>
      </c>
      <c r="L2249" s="16">
        <f>[1]!s_is(A2249,61,"FY","YTD","20241231",1,"",100000000)</f>
        <v>1.1225425012000001</v>
      </c>
      <c r="M2249" s="16">
        <f t="shared" si="106"/>
        <v>0.25462589059607893</v>
      </c>
      <c r="N2249" s="16">
        <f>[1]!s_fa_roe(A2249,"20251231")</f>
        <v>10.490600000000001</v>
      </c>
      <c r="O2249" s="16">
        <f>[1]!s_stmnote_rdexp(A2249,"20251231",1,10000)</f>
        <v>5233.6269899999998</v>
      </c>
      <c r="P2249" s="20">
        <f t="shared" si="107"/>
        <v>4.210932335868272E-2</v>
      </c>
      <c r="Q2249" s="16">
        <f>[1]!s_margin_tradingbalance(A2249,"",10000)</f>
        <v>0</v>
      </c>
      <c r="R2249" s="16">
        <f>[1]!s_margin_seclendingbalance(A2249,"",10000)</f>
        <v>0</v>
      </c>
      <c r="S2249" s="17">
        <f>[1]!s_val_ev(A2249,"",100000000)</f>
        <v>30.118200000000002</v>
      </c>
      <c r="T2249" s="17">
        <f>[1]!share_freesharesmv(A2249,"",100000000)</f>
        <v>9.3005598000000003</v>
      </c>
      <c r="U2249" s="17">
        <f>[1]!s_dq_amount_btin(A2249,E2249,100000000)</f>
        <v>0.93664714000000004</v>
      </c>
      <c r="V2249" s="17">
        <f>[1]!s_dq_turn(A2249,E2249)</f>
        <v>6.9299999251550952</v>
      </c>
      <c r="W2249" s="2">
        <f>[1]!s_pq_amount(A2249,"20260101","",100000000)</f>
        <v>101.05829308</v>
      </c>
      <c r="X2249" s="2">
        <f>[1]!s_pq_avgamount(A2249,"20260101","",100000000)</f>
        <v>0.9187117552727273</v>
      </c>
      <c r="Y2249" s="17">
        <f>[1]!s_ipo_dilutedpe(A2249)</f>
        <v>22.98</v>
      </c>
      <c r="Z2249" s="12">
        <f>[1]!s_ipo_collection_total(A2249,100000000)</f>
        <v>5.2636149999999997</v>
      </c>
      <c r="AA2249" s="2">
        <f>[1]!s_val_pe_ttm(A2249,E2249)</f>
        <v>21.608802795410156</v>
      </c>
      <c r="AB2249" s="5">
        <f>[1]!s_info_zjtxornot1(A2249,"")</f>
        <v>0</v>
      </c>
      <c r="AC2249" s="22" t="str">
        <f>[1]!s_info_nature1(A2249,"")</f>
        <v>外资企业</v>
      </c>
      <c r="AD2249" s="6" t="str">
        <f>[1]!s_info_city(A2249)</f>
        <v>东莞市</v>
      </c>
      <c r="AE2249" s="6" t="str">
        <f>[1]!s_info_province(A2249)</f>
        <v>广东省</v>
      </c>
      <c r="AF2249">
        <v>113.746262</v>
      </c>
      <c r="AG2249">
        <v>23.046237000000001</v>
      </c>
    </row>
    <row r="2250" spans="1:33" x14ac:dyDescent="0.3">
      <c r="A2250" s="12" t="s">
        <v>5010</v>
      </c>
      <c r="B2250" s="12" t="s">
        <v>5011</v>
      </c>
      <c r="C2250" s="16" t="str">
        <f>[1]!s_info_mkt(A2250)</f>
        <v>主板</v>
      </c>
      <c r="D2250" s="16" t="str">
        <f>[1]!s_ipo_listeddate(A2250)</f>
        <v>1998-01-23</v>
      </c>
      <c r="E2250" s="16" t="str">
        <f>[1]!lastradeday_s("000002","")</f>
        <v>2026-06-22</v>
      </c>
      <c r="F2250" s="16" t="str">
        <f>[1]!s_info_industry_csrc2023(A2250,"",3)</f>
        <v>道路运输业</v>
      </c>
      <c r="G2250" s="16" t="str">
        <f>[1]!s_info_industry_csrc2023(A2250,"",1)</f>
        <v>交通运输、仓储和邮政业</v>
      </c>
      <c r="H2250" s="16">
        <f>[1]!s_is(A2250,83,"FY","YTD","20251231",1,"",100000000)</f>
        <v>6.5718254467999992</v>
      </c>
      <c r="I2250" s="16">
        <f>[1]!s_is(A2250,83,"FY","YTD","20241231",1,"",100000000)</f>
        <v>2.3275730596000002</v>
      </c>
      <c r="J2250" s="16">
        <f t="shared" si="105"/>
        <v>1.8234668809620032</v>
      </c>
      <c r="K2250" s="16">
        <f>[1]!s_is(A2250,61,"FY","YTD","20251231",1,"",100000000)</f>
        <v>1.5463292512</v>
      </c>
      <c r="L2250" s="16">
        <f>[1]!s_is(A2250,61,"FY","YTD","20241231",1,"",100000000)</f>
        <v>0.61503244299999993</v>
      </c>
      <c r="M2250" s="16">
        <f t="shared" si="106"/>
        <v>1.514223873552635</v>
      </c>
      <c r="N2250" s="16">
        <f>[1]!s_fa_roe(A2250,"20251231")</f>
        <v>4.9619999999999997</v>
      </c>
      <c r="O2250" s="16">
        <f>[1]!s_stmnote_rdexp(A2250,"20251231",1,10000)</f>
        <v>0</v>
      </c>
      <c r="P2250" s="20">
        <f t="shared" si="107"/>
        <v>0</v>
      </c>
      <c r="Q2250" s="16">
        <f>[1]!s_margin_tradingbalance(A2250,"",10000)</f>
        <v>0</v>
      </c>
      <c r="R2250" s="16">
        <f>[1]!s_margin_seclendingbalance(A2250,"",10000)</f>
        <v>0</v>
      </c>
      <c r="S2250" s="17">
        <f>[1]!s_val_ev(A2250,"",100000000)</f>
        <v>42.618499729999996</v>
      </c>
      <c r="T2250" s="17">
        <f>[1]!share_freesharesmv(A2250,"",100000000)</f>
        <v>30.757686127900005</v>
      </c>
      <c r="U2250" s="17">
        <f>[1]!s_dq_amount_btin(A2250,E2250,100000000)</f>
        <v>0.70696839</v>
      </c>
      <c r="V2250" s="17">
        <f>[1]!s_dq_turn(A2250,E2250)</f>
        <v>1.7108844318543956</v>
      </c>
      <c r="W2250" s="2">
        <f>[1]!s_pq_amount(A2250,"20260101","",100000000)</f>
        <v>134.05966189</v>
      </c>
      <c r="X2250" s="2">
        <f>[1]!s_pq_avgamount(A2250,"20260101","",100000000)</f>
        <v>1.218724199</v>
      </c>
      <c r="Y2250" s="17">
        <f>[1]!s_ipo_dilutedpe(A2250)</f>
        <v>14.5</v>
      </c>
      <c r="Z2250" s="12">
        <f>[1]!s_ipo_collection_total(A2250,100000000)</f>
        <v>4.5583999999999998</v>
      </c>
      <c r="AA2250" s="2">
        <f>[1]!s_val_pe_ttm(A2250,E2250)</f>
        <v>29.450210571289063</v>
      </c>
      <c r="AB2250" s="5">
        <f>[1]!s_info_zjtxornot1(A2250,"")</f>
        <v>0</v>
      </c>
      <c r="AC2250" s="22" t="str">
        <f>[1]!s_info_nature1(A2250,"")</f>
        <v>地方国有企业</v>
      </c>
      <c r="AD2250" s="6" t="str">
        <f>[1]!s_info_city(A2250)</f>
        <v>海口市</v>
      </c>
      <c r="AE2250" s="6" t="str">
        <f>[1]!s_info_province(A2250)</f>
        <v>海南省</v>
      </c>
      <c r="AF2250">
        <v>110.33119000000001</v>
      </c>
      <c r="AG2250">
        <v>20.031970999999999</v>
      </c>
    </row>
    <row r="2251" spans="1:33" x14ac:dyDescent="0.3">
      <c r="A2251" s="12" t="s">
        <v>5012</v>
      </c>
      <c r="B2251" s="12" t="s">
        <v>5013</v>
      </c>
      <c r="C2251" s="16" t="str">
        <f>[1]!s_info_mkt(A2251)</f>
        <v>主板</v>
      </c>
      <c r="D2251" s="16" t="str">
        <f>[1]!s_ipo_listeddate(A2251)</f>
        <v>2007-11-20</v>
      </c>
      <c r="E2251" s="16" t="str">
        <f>[1]!lastradeday_s("000002","")</f>
        <v>2026-06-22</v>
      </c>
      <c r="F2251" s="16" t="str">
        <f>[1]!s_info_industry_csrc2023(A2251,"",3)</f>
        <v>餐饮业</v>
      </c>
      <c r="G2251" s="16" t="str">
        <f>[1]!s_info_industry_csrc2023(A2251,"",1)</f>
        <v>住宿和餐饮业</v>
      </c>
      <c r="H2251" s="16">
        <f>[1]!s_is(A2251,83,"FY","YTD","20251231",1,"",100000000)</f>
        <v>12.54781187</v>
      </c>
      <c r="I2251" s="16">
        <f>[1]!s_is(A2251,83,"FY","YTD","20241231",1,"",100000000)</f>
        <v>14.023448883</v>
      </c>
      <c r="J2251" s="16">
        <f t="shared" si="105"/>
        <v>-0.1052263979646868</v>
      </c>
      <c r="K2251" s="16">
        <f>[1]!s_is(A2251,61,"FY","YTD","20251231",1,"",100000000)</f>
        <v>7.7516518399999998E-2</v>
      </c>
      <c r="L2251" s="16">
        <f>[1]!s_is(A2251,61,"FY","YTD","20241231",1,"",100000000)</f>
        <v>0.34130944169999999</v>
      </c>
      <c r="M2251" s="16">
        <f t="shared" si="106"/>
        <v>-0.77288492807610476</v>
      </c>
      <c r="N2251" s="16">
        <f>[1]!s_fa_roe(A2251,"20251231")</f>
        <v>0.91990000000000005</v>
      </c>
      <c r="O2251" s="16">
        <f>[1]!s_stmnote_rdexp(A2251,"20251231",1,10000)</f>
        <v>378.64890299999996</v>
      </c>
      <c r="P2251" s="20">
        <f t="shared" si="107"/>
        <v>3.0176488691649466E-3</v>
      </c>
      <c r="Q2251" s="16">
        <f>[1]!s_margin_tradingbalance(A2251,"",10000)</f>
        <v>0</v>
      </c>
      <c r="R2251" s="16">
        <f>[1]!s_margin_seclendingbalance(A2251,"",10000)</f>
        <v>0</v>
      </c>
      <c r="S2251" s="17">
        <f>[1]!s_val_ev(A2251,"",100000000)</f>
        <v>26.978407585199996</v>
      </c>
      <c r="T2251" s="17">
        <f>[1]!share_freesharesmv(A2251,"",100000000)</f>
        <v>15.128478844799998</v>
      </c>
      <c r="U2251" s="17">
        <f>[1]!s_dq_amount_btin(A2251,E2251,100000000)</f>
        <v>0.30871567</v>
      </c>
      <c r="V2251" s="17">
        <f>[1]!s_dq_turn(A2251,E2251)</f>
        <v>1.1644985357768096</v>
      </c>
      <c r="W2251" s="2">
        <f>[1]!s_pq_amount(A2251,"20260101","",100000000)</f>
        <v>70.604612759999995</v>
      </c>
      <c r="X2251" s="2">
        <f>[1]!s_pq_avgamount(A2251,"20260101","",100000000)</f>
        <v>0.64186011600000004</v>
      </c>
      <c r="Y2251" s="17">
        <f>[1]!s_ipo_dilutedpe(A2251)</f>
        <v>29.97</v>
      </c>
      <c r="Z2251" s="12">
        <f>[1]!s_ipo_collection_total(A2251,100000000)</f>
        <v>4.1003999999999996</v>
      </c>
      <c r="AA2251" s="2">
        <f>[1]!s_val_pe_ttm(A2251,E2251)</f>
        <v>261.4664306640625</v>
      </c>
      <c r="AB2251" s="5">
        <f>[1]!s_info_zjtxornot1(A2251,"")</f>
        <v>0</v>
      </c>
      <c r="AC2251" s="22" t="str">
        <f>[1]!s_info_nature1(A2251,"")</f>
        <v>地方国有企业</v>
      </c>
      <c r="AD2251" s="6" t="str">
        <f>[1]!s_info_city(A2251)</f>
        <v>北京市</v>
      </c>
      <c r="AE2251" s="6" t="str">
        <f>[1]!s_info_province(A2251)</f>
        <v>北京</v>
      </c>
      <c r="AF2251">
        <v>116.40528500000001</v>
      </c>
      <c r="AG2251">
        <v>39.904989</v>
      </c>
    </row>
    <row r="2252" spans="1:33" x14ac:dyDescent="0.3">
      <c r="A2252" s="12" t="s">
        <v>5014</v>
      </c>
      <c r="B2252" s="12" t="s">
        <v>5015</v>
      </c>
      <c r="C2252" s="16" t="str">
        <f>[1]!s_info_mkt(A2252)</f>
        <v>主板</v>
      </c>
      <c r="D2252" s="16" t="str">
        <f>[1]!s_ipo_listeddate(A2252)</f>
        <v>2017-01-19</v>
      </c>
      <c r="E2252" s="16" t="str">
        <f>[1]!lastradeday_s("000002","")</f>
        <v>2026-06-22</v>
      </c>
      <c r="F2252" s="16" t="str">
        <f>[1]!s_info_industry_csrc2023(A2252,"",3)</f>
        <v>计算机、通信和其他电子设备制造业</v>
      </c>
      <c r="G2252" s="16" t="str">
        <f>[1]!s_info_industry_csrc2023(A2252,"",1)</f>
        <v>制造业</v>
      </c>
      <c r="H2252" s="16">
        <f>[1]!s_is(A2252,83,"FY","YTD","20251231",1,"",100000000)</f>
        <v>243.5388435294</v>
      </c>
      <c r="I2252" s="16">
        <f>[1]!s_is(A2252,83,"FY","YTD","20241231",1,"",100000000)</f>
        <v>224.01181999319999</v>
      </c>
      <c r="J2252" s="16">
        <f t="shared" si="105"/>
        <v>8.7169612464167212E-2</v>
      </c>
      <c r="K2252" s="16">
        <f>[1]!s_is(A2252,61,"FY","YTD","20251231",1,"",100000000)</f>
        <v>10.134454509400001</v>
      </c>
      <c r="L2252" s="16">
        <f>[1]!s_is(A2252,61,"FY","YTD","20241231",1,"",100000000)</f>
        <v>9.7095608836</v>
      </c>
      <c r="M2252" s="16">
        <f t="shared" si="106"/>
        <v>4.3760333849666731E-2</v>
      </c>
      <c r="N2252" s="16">
        <f>[1]!s_fa_roe(A2252,"20251231")</f>
        <v>7.7854999999999999</v>
      </c>
      <c r="O2252" s="16">
        <f>[1]!s_stmnote_rdexp(A2252,"20251231",1,10000)</f>
        <v>160185.163898</v>
      </c>
      <c r="P2252" s="20">
        <f t="shared" si="107"/>
        <v>6.5773969185602396E-2</v>
      </c>
      <c r="Q2252" s="16">
        <f>[1]!s_margin_tradingbalance(A2252,"",10000)</f>
        <v>24137.395100000002</v>
      </c>
      <c r="R2252" s="16">
        <f>[1]!s_margin_seclendingbalance(A2252,"",10000)</f>
        <v>529.38720000000001</v>
      </c>
      <c r="S2252" s="17">
        <f>[1]!s_val_ev(A2252,"",100000000)</f>
        <v>242.70096924149999</v>
      </c>
      <c r="T2252" s="17">
        <f>[1]!share_freesharesmv(A2252,"",100000000)</f>
        <v>125.73367343459999</v>
      </c>
      <c r="U2252" s="17">
        <f>[1]!s_dq_amount_btin(A2252,E2252,100000000)</f>
        <v>1.9955329500000001</v>
      </c>
      <c r="V2252" s="17">
        <f>[1]!s_dq_turn(A2252,E2252)</f>
        <v>1.1207675210978418</v>
      </c>
      <c r="W2252" s="2">
        <f>[1]!s_pq_amount(A2252,"20260101","",100000000)</f>
        <v>205.07600013000001</v>
      </c>
      <c r="X2252" s="2">
        <f>[1]!s_pq_avgamount(A2252,"20260101","",100000000)</f>
        <v>1.864327273909091</v>
      </c>
      <c r="Y2252" s="17">
        <f>[1]!s_ipo_dilutedpe(A2252)</f>
        <v>22.99</v>
      </c>
      <c r="Z2252" s="12">
        <f>[1]!s_ipo_collection_total(A2252,100000000)</f>
        <v>7.7192999999999996</v>
      </c>
      <c r="AA2252" s="2">
        <f>[1]!s_val_pe_ttm(A2252,E2252)</f>
        <v>22.095973968505859</v>
      </c>
      <c r="AB2252" s="5">
        <f>[1]!s_info_zjtxornot1(A2252,"")</f>
        <v>1</v>
      </c>
      <c r="AC2252" s="22" t="str">
        <f>[1]!s_info_nature1(A2252,"")</f>
        <v>民营企业</v>
      </c>
      <c r="AD2252" s="6" t="str">
        <f>[1]!s_info_city(A2252)</f>
        <v>广州市</v>
      </c>
      <c r="AE2252" s="6" t="str">
        <f>[1]!s_info_province(A2252)</f>
        <v>广东省</v>
      </c>
      <c r="AF2252">
        <v>113.280637</v>
      </c>
      <c r="AG2252">
        <v>23.125177999999998</v>
      </c>
    </row>
    <row r="2253" spans="1:33" x14ac:dyDescent="0.3">
      <c r="A2253" s="12" t="s">
        <v>5016</v>
      </c>
      <c r="B2253" s="12" t="s">
        <v>5017</v>
      </c>
      <c r="C2253" s="16" t="str">
        <f>[1]!s_info_mkt(A2253)</f>
        <v>创业板</v>
      </c>
      <c r="D2253" s="16" t="str">
        <f>[1]!s_ipo_listeddate(A2253)</f>
        <v>2019-05-22</v>
      </c>
      <c r="E2253" s="16" t="str">
        <f>[1]!lastradeday_s("000002","")</f>
        <v>2026-06-22</v>
      </c>
      <c r="F2253" s="16" t="str">
        <f>[1]!s_info_industry_csrc2023(A2253,"",3)</f>
        <v>废弃资源综合利用业</v>
      </c>
      <c r="G2253" s="16" t="str">
        <f>[1]!s_info_industry_csrc2023(A2253,"",1)</f>
        <v>制造业</v>
      </c>
      <c r="H2253" s="16">
        <f>[1]!s_is(A2253,83,"FY","YTD","20251231",1,"",100000000)</f>
        <v>11.357831902400001</v>
      </c>
      <c r="I2253" s="16">
        <f>[1]!s_is(A2253,83,"FY","YTD","20241231",1,"",100000000)</f>
        <v>11.4918445943</v>
      </c>
      <c r="J2253" s="16">
        <f t="shared" si="105"/>
        <v>-1.1661547526188198E-2</v>
      </c>
      <c r="K2253" s="16">
        <f>[1]!s_is(A2253,61,"FY","YTD","20251231",1,"",100000000)</f>
        <v>0.58467192899999998</v>
      </c>
      <c r="L2253" s="16">
        <f>[1]!s_is(A2253,61,"FY","YTD","20241231",1,"",100000000)</f>
        <v>0.42599715240000002</v>
      </c>
      <c r="M2253" s="16">
        <f t="shared" si="106"/>
        <v>0.37247849124354837</v>
      </c>
      <c r="N2253" s="16">
        <f>[1]!s_fa_roe(A2253,"20251231")</f>
        <v>4.2430000000000003</v>
      </c>
      <c r="O2253" s="16">
        <f>[1]!s_stmnote_rdexp(A2253,"20251231",1,10000)</f>
        <v>2571.3119030000003</v>
      </c>
      <c r="P2253" s="20">
        <f t="shared" si="107"/>
        <v>2.2639108635307954E-2</v>
      </c>
      <c r="Q2253" s="16">
        <f>[1]!s_margin_tradingbalance(A2253,"",10000)</f>
        <v>130720.7874</v>
      </c>
      <c r="R2253" s="16">
        <f>[1]!s_margin_seclendingbalance(A2253,"",10000)</f>
        <v>256.10570000000001</v>
      </c>
      <c r="S2253" s="17">
        <f>[1]!s_val_ev(A2253,"",100000000)</f>
        <v>175.31067521970002</v>
      </c>
      <c r="T2253" s="17">
        <f>[1]!share_freesharesmv(A2253,"",100000000)</f>
        <v>110.21700161609999</v>
      </c>
      <c r="U2253" s="17">
        <f>[1]!s_dq_amount_btin(A2253,E2253,100000000)</f>
        <v>7.26525189</v>
      </c>
      <c r="V2253" s="17">
        <f>[1]!s_dq_turn(A2253,E2253)</f>
        <v>5.5028024847670096</v>
      </c>
      <c r="W2253" s="2">
        <f>[1]!s_pq_amount(A2253,"20260101","",100000000)</f>
        <v>707.01736094</v>
      </c>
      <c r="X2253" s="2">
        <f>[1]!s_pq_avgamount(A2253,"20260101","",100000000)</f>
        <v>6.4274305539999999</v>
      </c>
      <c r="Y2253" s="17">
        <f>[1]!s_ipo_dilutedpe(A2253)</f>
        <v>22.99</v>
      </c>
      <c r="Z2253" s="12">
        <f>[1]!s_ipo_collection_total(A2253,100000000)</f>
        <v>3.3975</v>
      </c>
      <c r="AA2253" s="2">
        <f>[1]!s_val_pe_ttm(A2253,E2253)</f>
        <v>254.43698120117188</v>
      </c>
      <c r="AB2253" s="5">
        <f>[1]!s_info_zjtxornot1(A2253,"")</f>
        <v>1</v>
      </c>
      <c r="AC2253" s="22" t="str">
        <f>[1]!s_info_nature1(A2253,"")</f>
        <v>民营企业</v>
      </c>
      <c r="AD2253" s="6" t="str">
        <f>[1]!s_info_city(A2253)</f>
        <v>青岛市</v>
      </c>
      <c r="AE2253" s="6" t="str">
        <f>[1]!s_info_province(A2253)</f>
        <v>山东省</v>
      </c>
      <c r="AF2253">
        <v>120.35517299999999</v>
      </c>
      <c r="AG2253">
        <v>36.082982000000001</v>
      </c>
    </row>
    <row r="2254" spans="1:33" x14ac:dyDescent="0.3">
      <c r="A2254" s="12" t="s">
        <v>5018</v>
      </c>
      <c r="B2254" s="12" t="s">
        <v>5019</v>
      </c>
      <c r="C2254" s="16" t="str">
        <f>[1]!s_info_mkt(A2254)</f>
        <v>创业板</v>
      </c>
      <c r="D2254" s="16" t="str">
        <f>[1]!s_ipo_listeddate(A2254)</f>
        <v>2021-02-26</v>
      </c>
      <c r="E2254" s="16" t="str">
        <f>[1]!lastradeday_s("000002","")</f>
        <v>2026-06-22</v>
      </c>
      <c r="F2254" s="16" t="str">
        <f>[1]!s_info_industry_csrc2023(A2254,"",3)</f>
        <v>专业技术服务业</v>
      </c>
      <c r="G2254" s="16" t="str">
        <f>[1]!s_info_industry_csrc2023(A2254,"",1)</f>
        <v>科学研究和技术服务业</v>
      </c>
      <c r="H2254" s="16">
        <f>[1]!s_is(A2254,83,"FY","YTD","20251231",1,"",100000000)</f>
        <v>4.3443061541999999</v>
      </c>
      <c r="I2254" s="16">
        <f>[1]!s_is(A2254,83,"FY","YTD","20241231",1,"",100000000)</f>
        <v>4.1262359917999998</v>
      </c>
      <c r="J2254" s="16">
        <f t="shared" si="105"/>
        <v>5.2849658340765604E-2</v>
      </c>
      <c r="K2254" s="16">
        <f>[1]!s_is(A2254,61,"FY","YTD","20251231",1,"",100000000)</f>
        <v>-1.2835076253</v>
      </c>
      <c r="L2254" s="16">
        <f>[1]!s_is(A2254,61,"FY","YTD","20241231",1,"",100000000)</f>
        <v>-2.8207858426999999</v>
      </c>
      <c r="M2254" s="16">
        <f t="shared" si="106"/>
        <v>0.54498225073639339</v>
      </c>
      <c r="N2254" s="16">
        <f>[1]!s_fa_roe(A2254,"20251231")</f>
        <v>-20.337499999999999</v>
      </c>
      <c r="O2254" s="16">
        <f>[1]!s_stmnote_rdexp(A2254,"20251231",1,10000)</f>
        <v>2790.6268149999996</v>
      </c>
      <c r="P2254" s="20">
        <f t="shared" si="107"/>
        <v>6.4236421558413193E-2</v>
      </c>
      <c r="Q2254" s="16">
        <f>[1]!s_margin_tradingbalance(A2254,"",10000)</f>
        <v>3326.5367999999999</v>
      </c>
      <c r="R2254" s="16">
        <f>[1]!s_margin_seclendingbalance(A2254,"",10000)</f>
        <v>0</v>
      </c>
      <c r="S2254" s="17">
        <f>[1]!s_val_ev(A2254,"",100000000)</f>
        <v>19.270499999999998</v>
      </c>
      <c r="T2254" s="17">
        <f>[1]!share_freesharesmv(A2254,"",100000000)</f>
        <v>5.4615004704999999</v>
      </c>
      <c r="U2254" s="17">
        <f>[1]!s_dq_amount_btin(A2254,E2254,100000000)</f>
        <v>0.27675488999999998</v>
      </c>
      <c r="V2254" s="17">
        <f>[1]!s_dq_turn(A2254,E2254)</f>
        <v>2.5898141971714517</v>
      </c>
      <c r="W2254" s="2">
        <f>[1]!s_pq_amount(A2254,"20260101","",100000000)</f>
        <v>48.548918090000001</v>
      </c>
      <c r="X2254" s="2">
        <f>[1]!s_pq_avgamount(A2254,"20260101","",100000000)</f>
        <v>0.44135380081818176</v>
      </c>
      <c r="Y2254" s="17">
        <f>[1]!s_ipo_dilutedpe(A2254)</f>
        <v>31.92</v>
      </c>
      <c r="Z2254" s="12">
        <f>[1]!s_ipo_collection_total(A2254,100000000)</f>
        <v>8.1344999999999992</v>
      </c>
      <c r="AA2254" s="2">
        <f>[1]!s_val_pe_ttm(A2254,E2254)</f>
        <v>-15.807804107666016</v>
      </c>
      <c r="AB2254" s="5">
        <f>[1]!s_info_zjtxornot1(A2254,"")</f>
        <v>0</v>
      </c>
      <c r="AC2254" s="22" t="str">
        <f>[1]!s_info_nature1(A2254,"")</f>
        <v>民营企业</v>
      </c>
      <c r="AD2254" s="6" t="str">
        <f>[1]!s_info_city(A2254)</f>
        <v>深圳市</v>
      </c>
      <c r="AE2254" s="6" t="str">
        <f>[1]!s_info_province(A2254)</f>
        <v>广东省</v>
      </c>
      <c r="AF2254">
        <v>114.085947</v>
      </c>
      <c r="AG2254">
        <v>22.547000000000001</v>
      </c>
    </row>
    <row r="2255" spans="1:33" x14ac:dyDescent="0.3">
      <c r="A2255" s="12" t="s">
        <v>5020</v>
      </c>
      <c r="B2255" s="12" t="s">
        <v>5021</v>
      </c>
      <c r="C2255" s="16" t="str">
        <f>[1]!s_info_mkt(A2255)</f>
        <v>主板</v>
      </c>
      <c r="D2255" s="16" t="str">
        <f>[1]!s_ipo_listeddate(A2255)</f>
        <v>2026-02-03</v>
      </c>
      <c r="E2255" s="16" t="str">
        <f>[1]!lastradeday_s("000002","")</f>
        <v>2026-06-22</v>
      </c>
      <c r="F2255" s="16" t="str">
        <f>[1]!s_info_industry_csrc2023(A2255,"",3)</f>
        <v>道路运输业</v>
      </c>
      <c r="G2255" s="16" t="str">
        <f>[1]!s_info_industry_csrc2023(A2255,"",1)</f>
        <v>交通运输、仓储和邮政业</v>
      </c>
      <c r="H2255" s="16">
        <f>[1]!s_is(A2255,83,"FY","YTD","20251231",1,"",100000000)</f>
        <v>8.5836601583000007</v>
      </c>
      <c r="I2255" s="16">
        <f>[1]!s_is(A2255,83,"FY","YTD","20241231",1,"",100000000)</f>
        <v>10.2814393993</v>
      </c>
      <c r="J2255" s="16">
        <f t="shared" si="105"/>
        <v>-0.16513050119379102</v>
      </c>
      <c r="K2255" s="16">
        <f>[1]!s_is(A2255,61,"FY","YTD","20251231",1,"",100000000)</f>
        <v>1.3926782944</v>
      </c>
      <c r="L2255" s="16">
        <f>[1]!s_is(A2255,61,"FY","YTD","20241231",1,"",100000000)</f>
        <v>1.7005890397999999</v>
      </c>
      <c r="M2255" s="16">
        <f t="shared" si="106"/>
        <v>-0.18106123125209139</v>
      </c>
      <c r="N2255" s="16">
        <f>[1]!s_fa_roe(A2255,"20251231")</f>
        <v>15.5253</v>
      </c>
      <c r="O2255" s="16">
        <f>[1]!s_stmnote_rdexp(A2255,"20251231",1,10000)</f>
        <v>0</v>
      </c>
      <c r="P2255" s="20">
        <f t="shared" si="107"/>
        <v>0</v>
      </c>
      <c r="Q2255" s="16">
        <f>[1]!s_margin_tradingbalance(A2255,"",10000)</f>
        <v>3802.4279999999999</v>
      </c>
      <c r="R2255" s="16">
        <f>[1]!s_margin_seclendingbalance(A2255,"",10000)</f>
        <v>0</v>
      </c>
      <c r="S2255" s="17">
        <f>[1]!s_val_ev(A2255,"",100000000)</f>
        <v>27.908496</v>
      </c>
      <c r="T2255" s="17">
        <f>[1]!share_freesharesmv(A2255,"",100000000)</f>
        <v>6.8368551551999994</v>
      </c>
      <c r="U2255" s="17">
        <f>[1]!s_dq_amount_btin(A2255,E2255,100000000)</f>
        <v>0.34404575999999998</v>
      </c>
      <c r="V2255" s="17">
        <f>[1]!s_dq_turn(A2255,E2255)</f>
        <v>5.1262419583868972</v>
      </c>
      <c r="W2255" s="2">
        <f>[1]!s_pq_amount(A2255,"20260101","",100000000)</f>
        <v>100.00179205000001</v>
      </c>
      <c r="X2255" s="2">
        <f>[1]!s_pq_avgamount(A2255,"20260101","",100000000)</f>
        <v>1.1236156410112361</v>
      </c>
      <c r="Y2255" s="17">
        <f>[1]!s_ipo_dilutedpe(A2255)</f>
        <v>15.29</v>
      </c>
      <c r="Z2255" s="12">
        <f>[1]!s_ipo_collection_total(A2255,100000000)</f>
        <v>6.4603000000000002</v>
      </c>
      <c r="AA2255" s="2">
        <f>[1]!s_val_pe_ttm(A2255,E2255)</f>
        <v>22.611469268798828</v>
      </c>
      <c r="AB2255" s="5">
        <f>[1]!s_info_zjtxornot1(A2255,"")</f>
        <v>0</v>
      </c>
      <c r="AC2255" s="22" t="str">
        <f>[1]!s_info_nature1(A2255,"")</f>
        <v>民营企业</v>
      </c>
      <c r="AD2255" s="6" t="str">
        <f>[1]!s_info_city(A2255)</f>
        <v>北京市</v>
      </c>
      <c r="AE2255" s="6" t="str">
        <f>[1]!s_info_province(A2255)</f>
        <v>北京</v>
      </c>
      <c r="AF2255">
        <v>116.40528500000001</v>
      </c>
      <c r="AG2255">
        <v>39.904989</v>
      </c>
    </row>
    <row r="2256" spans="1:33" x14ac:dyDescent="0.3">
      <c r="A2256" s="12" t="s">
        <v>5022</v>
      </c>
      <c r="B2256" s="12" t="s">
        <v>5023</v>
      </c>
      <c r="C2256" s="16" t="str">
        <f>[1]!s_info_mkt(A2256)</f>
        <v>主板</v>
      </c>
      <c r="D2256" s="16" t="str">
        <f>[1]!s_ipo_listeddate(A2256)</f>
        <v>2023-03-13</v>
      </c>
      <c r="E2256" s="16" t="str">
        <f>[1]!lastradeday_s("000002","")</f>
        <v>2026-06-22</v>
      </c>
      <c r="F2256" s="16" t="str">
        <f>[1]!s_info_industry_csrc2023(A2256,"",3)</f>
        <v>橡胶和塑料制品业</v>
      </c>
      <c r="G2256" s="16" t="str">
        <f>[1]!s_info_industry_csrc2023(A2256,"",1)</f>
        <v>制造业</v>
      </c>
      <c r="H2256" s="16">
        <f>[1]!s_is(A2256,83,"FY","YTD","20251231",1,"",100000000)</f>
        <v>10.560017912100001</v>
      </c>
      <c r="I2256" s="16">
        <f>[1]!s_is(A2256,83,"FY","YTD","20241231",1,"",100000000)</f>
        <v>9.7137645762999991</v>
      </c>
      <c r="J2256" s="16">
        <f t="shared" si="105"/>
        <v>8.711898761317749E-2</v>
      </c>
      <c r="K2256" s="16">
        <f>[1]!s_is(A2256,61,"FY","YTD","20251231",1,"",100000000)</f>
        <v>0.98244381989999996</v>
      </c>
      <c r="L2256" s="16">
        <f>[1]!s_is(A2256,61,"FY","YTD","20241231",1,"",100000000)</f>
        <v>1.0301796722000001</v>
      </c>
      <c r="M2256" s="16">
        <f t="shared" si="106"/>
        <v>-4.633740461802921E-2</v>
      </c>
      <c r="N2256" s="16">
        <f>[1]!s_fa_roe(A2256,"20251231")</f>
        <v>7.1589</v>
      </c>
      <c r="O2256" s="16">
        <f>[1]!s_stmnote_rdexp(A2256,"20251231",1,10000)</f>
        <v>5523.1271969999998</v>
      </c>
      <c r="P2256" s="20">
        <f t="shared" si="107"/>
        <v>5.2302252164472443E-2</v>
      </c>
      <c r="Q2256" s="16">
        <f>[1]!s_margin_tradingbalance(A2256,"",10000)</f>
        <v>0</v>
      </c>
      <c r="R2256" s="16">
        <f>[1]!s_margin_seclendingbalance(A2256,"",10000)</f>
        <v>0</v>
      </c>
      <c r="S2256" s="17">
        <f>[1]!s_val_ev(A2256,"",100000000)</f>
        <v>24.930290736</v>
      </c>
      <c r="T2256" s="17">
        <f>[1]!share_freesharesmv(A2256,"",100000000)</f>
        <v>7.1418306809999992</v>
      </c>
      <c r="U2256" s="17">
        <f>[1]!s_dq_amount_btin(A2256,E2256,100000000)</f>
        <v>0.35071122999999998</v>
      </c>
      <c r="V2256" s="17">
        <f>[1]!s_dq_turn(A2256,E2256)</f>
        <v>1.5089265473590652</v>
      </c>
      <c r="W2256" s="2">
        <f>[1]!s_pq_amount(A2256,"20260101","",100000000)</f>
        <v>75.384100189999998</v>
      </c>
      <c r="X2256" s="2">
        <f>[1]!s_pq_avgamount(A2256,"20260101","",100000000)</f>
        <v>0.68531000172727274</v>
      </c>
      <c r="Y2256" s="17">
        <f>[1]!s_ipo_dilutedpe(A2256)</f>
        <v>22.99</v>
      </c>
      <c r="Z2256" s="12">
        <f>[1]!s_ipo_collection_total(A2256,100000000)</f>
        <v>7.0364000000000004</v>
      </c>
      <c r="AA2256" s="2">
        <f>[1]!s_val_pe_ttm(A2256,E2256)</f>
        <v>24.354455947875977</v>
      </c>
      <c r="AB2256" s="5">
        <f>[1]!s_info_zjtxornot1(A2256,"")</f>
        <v>0</v>
      </c>
      <c r="AC2256" s="22" t="str">
        <f>[1]!s_info_nature1(A2256,"")</f>
        <v>外资企业</v>
      </c>
      <c r="AD2256" s="6" t="str">
        <f>[1]!s_info_city(A2256)</f>
        <v>厦门市</v>
      </c>
      <c r="AE2256" s="6" t="str">
        <f>[1]!s_info_province(A2256)</f>
        <v>福建省</v>
      </c>
      <c r="AF2256">
        <v>118.11022</v>
      </c>
      <c r="AG2256">
        <v>24.490473999999999</v>
      </c>
    </row>
    <row r="2257" spans="1:33" x14ac:dyDescent="0.3">
      <c r="A2257" s="12" t="s">
        <v>5024</v>
      </c>
      <c r="B2257" s="12" t="s">
        <v>5025</v>
      </c>
      <c r="C2257" s="16" t="str">
        <f>[1]!s_info_mkt(A2257)</f>
        <v>创业板</v>
      </c>
      <c r="D2257" s="16" t="str">
        <f>[1]!s_ipo_listeddate(A2257)</f>
        <v>2020-10-16</v>
      </c>
      <c r="E2257" s="16" t="str">
        <f>[1]!lastradeday_s("000002","")</f>
        <v>2026-06-22</v>
      </c>
      <c r="F2257" s="16" t="str">
        <f>[1]!s_info_industry_csrc2023(A2257,"",3)</f>
        <v>生态保护和环境治理业</v>
      </c>
      <c r="G2257" s="16" t="str">
        <f>[1]!s_info_industry_csrc2023(A2257,"",1)</f>
        <v>水利、环境和公共设施管理业</v>
      </c>
      <c r="H2257" s="16">
        <f>[1]!s_is(A2257,83,"FY","YTD","20251231",1,"",100000000)</f>
        <v>2.0818194255</v>
      </c>
      <c r="I2257" s="16">
        <f>[1]!s_is(A2257,83,"FY","YTD","20241231",1,"",100000000)</f>
        <v>0.81605885569999992</v>
      </c>
      <c r="J2257" s="16">
        <f t="shared" si="105"/>
        <v>1.5510652950567572</v>
      </c>
      <c r="K2257" s="16">
        <f>[1]!s_is(A2257,61,"FY","YTD","20251231",1,"",100000000)</f>
        <v>0.27235126510000002</v>
      </c>
      <c r="L2257" s="16">
        <f>[1]!s_is(A2257,61,"FY","YTD","20241231",1,"",100000000)</f>
        <v>-1.6462010900000001E-2</v>
      </c>
      <c r="M2257" s="16">
        <f t="shared" si="106"/>
        <v>17.544228208474824</v>
      </c>
      <c r="N2257" s="16">
        <f>[1]!s_fa_roe(A2257,"20251231")</f>
        <v>4.2865000000000002</v>
      </c>
      <c r="O2257" s="16">
        <f>[1]!s_stmnote_rdexp(A2257,"20251231",1,10000)</f>
        <v>1566.789867</v>
      </c>
      <c r="P2257" s="20">
        <f t="shared" si="107"/>
        <v>7.5260603672371681E-2</v>
      </c>
      <c r="Q2257" s="16">
        <f>[1]!s_margin_tradingbalance(A2257,"",10000)</f>
        <v>2149.1356000000001</v>
      </c>
      <c r="R2257" s="16">
        <f>[1]!s_margin_seclendingbalance(A2257,"",10000)</f>
        <v>0</v>
      </c>
      <c r="S2257" s="17">
        <f>[1]!s_val_ev(A2257,"",100000000)</f>
        <v>19.798387846399997</v>
      </c>
      <c r="T2257" s="17">
        <f>[1]!share_freesharesmv(A2257,"",100000000)</f>
        <v>9.8353331583999992</v>
      </c>
      <c r="U2257" s="17">
        <f>[1]!s_dq_amount_btin(A2257,E2257,100000000)</f>
        <v>0.44874343999999999</v>
      </c>
      <c r="V2257" s="17">
        <f>[1]!s_dq_turn(A2257,E2257)</f>
        <v>3.6621301128447468</v>
      </c>
      <c r="W2257" s="2">
        <f>[1]!s_pq_amount(A2257,"20260101","",100000000)</f>
        <v>40.28938677</v>
      </c>
      <c r="X2257" s="2">
        <f>[1]!s_pq_avgamount(A2257,"20260101","",100000000)</f>
        <v>0.36962740155963303</v>
      </c>
      <c r="Y2257" s="17">
        <f>[1]!s_ipo_dilutedpe(A2257)</f>
        <v>27.35</v>
      </c>
      <c r="Z2257" s="12">
        <f>[1]!s_ipo_collection_total(A2257,100000000)</f>
        <v>3.896585</v>
      </c>
      <c r="AA2257" s="2">
        <f>[1]!s_val_pe_ttm(A2257,E2257)</f>
        <v>-757.01220703125</v>
      </c>
      <c r="AB2257" s="5">
        <f>[1]!s_info_zjtxornot1(A2257,"")</f>
        <v>0</v>
      </c>
      <c r="AC2257" s="22" t="str">
        <f>[1]!s_info_nature1(A2257,"")</f>
        <v>民营企业</v>
      </c>
      <c r="AD2257" s="6" t="str">
        <f>[1]!s_info_city(A2257)</f>
        <v>上海市</v>
      </c>
      <c r="AE2257" s="6" t="str">
        <f>[1]!s_info_province(A2257)</f>
        <v>上海</v>
      </c>
      <c r="AF2257">
        <v>121.472644</v>
      </c>
      <c r="AG2257">
        <v>31.231705999999999</v>
      </c>
    </row>
    <row r="2258" spans="1:33" x14ac:dyDescent="0.3">
      <c r="A2258" s="12" t="s">
        <v>5026</v>
      </c>
      <c r="B2258" s="12" t="s">
        <v>5027</v>
      </c>
      <c r="C2258" s="16" t="str">
        <f>[1]!s_info_mkt(A2258)</f>
        <v>主板</v>
      </c>
      <c r="D2258" s="16" t="str">
        <f>[1]!s_ipo_listeddate(A2258)</f>
        <v>2014-12-05</v>
      </c>
      <c r="E2258" s="16" t="str">
        <f>[1]!lastradeday_s("000002","")</f>
        <v>2026-06-22</v>
      </c>
      <c r="F2258" s="16" t="str">
        <f>[1]!s_info_industry_csrc2023(A2258,"",3)</f>
        <v>食品制造业</v>
      </c>
      <c r="G2258" s="16" t="str">
        <f>[1]!s_info_industry_csrc2023(A2258,"",1)</f>
        <v>制造业</v>
      </c>
      <c r="H2258" s="16">
        <f>[1]!s_is(A2258,83,"FY","YTD","20251231",1,"",100000000)</f>
        <v>15.8554145025</v>
      </c>
      <c r="I2258" s="16">
        <f>[1]!s_is(A2258,83,"FY","YTD","20241231",1,"",100000000)</f>
        <v>17.3222335014</v>
      </c>
      <c r="J2258" s="16">
        <f t="shared" si="105"/>
        <v>-8.4678398936340993E-2</v>
      </c>
      <c r="K2258" s="16">
        <f>[1]!s_is(A2258,61,"FY","YTD","20251231",1,"",100000000)</f>
        <v>0.57625055829999994</v>
      </c>
      <c r="L2258" s="16">
        <f>[1]!s_is(A2258,61,"FY","YTD","20241231",1,"",100000000)</f>
        <v>1.0278601459999999</v>
      </c>
      <c r="M2258" s="16">
        <f t="shared" si="106"/>
        <v>-0.43936871125656035</v>
      </c>
      <c r="N2258" s="16">
        <f>[1]!s_fa_roe(A2258,"20251231")</f>
        <v>3.8628999999999998</v>
      </c>
      <c r="O2258" s="16">
        <f>[1]!s_stmnote_rdexp(A2258,"20251231",1,10000)</f>
        <v>5364.9636549999996</v>
      </c>
      <c r="P2258" s="20">
        <f t="shared" si="107"/>
        <v>3.3836792183225987E-2</v>
      </c>
      <c r="Q2258" s="16">
        <f>[1]!s_margin_tradingbalance(A2258,"",10000)</f>
        <v>0</v>
      </c>
      <c r="R2258" s="16">
        <f>[1]!s_margin_seclendingbalance(A2258,"",10000)</f>
        <v>0</v>
      </c>
      <c r="S2258" s="17">
        <f>[1]!s_val_ev(A2258,"",100000000)</f>
        <v>21.053430000000002</v>
      </c>
      <c r="T2258" s="17">
        <f>[1]!share_freesharesmv(A2258,"",100000000)</f>
        <v>8.8017079997999996</v>
      </c>
      <c r="U2258" s="17">
        <f>[1]!s_dq_amount_btin(A2258,E2258,100000000)</f>
        <v>0.21732688999999999</v>
      </c>
      <c r="V2258" s="17">
        <f>[1]!s_dq_turn(A2258,E2258)</f>
        <v>1.0617453242820889</v>
      </c>
      <c r="W2258" s="2">
        <f>[1]!s_pq_amount(A2258,"20260101","",100000000)</f>
        <v>37.371302659999998</v>
      </c>
      <c r="X2258" s="2">
        <f>[1]!s_pq_avgamount(A2258,"20260101","",100000000)</f>
        <v>0.33973911509090909</v>
      </c>
      <c r="Y2258" s="17">
        <f>[1]!s_ipo_dilutedpe(A2258)</f>
        <v>22.87</v>
      </c>
      <c r="Z2258" s="12">
        <f>[1]!s_ipo_collection_total(A2258,100000000)</f>
        <v>3.9861550000000001</v>
      </c>
      <c r="AA2258" s="2">
        <f>[1]!s_val_pe_ttm(A2258,E2258)</f>
        <v>42.987068176269531</v>
      </c>
      <c r="AB2258" s="5">
        <f>[1]!s_info_zjtxornot1(A2258,"")</f>
        <v>0</v>
      </c>
      <c r="AC2258" s="22" t="str">
        <f>[1]!s_info_nature1(A2258,"")</f>
        <v>中央国有企业</v>
      </c>
      <c r="AD2258" s="6" t="str">
        <f>[1]!s_info_city(A2258)</f>
        <v>广州市</v>
      </c>
      <c r="AE2258" s="6" t="str">
        <f>[1]!s_info_province(A2258)</f>
        <v>广东省</v>
      </c>
      <c r="AF2258">
        <v>113.280637</v>
      </c>
      <c r="AG2258">
        <v>23.125177999999998</v>
      </c>
    </row>
    <row r="2259" spans="1:33" x14ac:dyDescent="0.3">
      <c r="A2259" s="12" t="s">
        <v>5028</v>
      </c>
      <c r="B2259" s="12" t="s">
        <v>5029</v>
      </c>
      <c r="C2259" s="16" t="str">
        <f>[1]!s_info_mkt(A2259)</f>
        <v>主板</v>
      </c>
      <c r="D2259" s="16" t="str">
        <f>[1]!s_ipo_listeddate(A2259)</f>
        <v>2010-04-29</v>
      </c>
      <c r="E2259" s="16" t="str">
        <f>[1]!lastradeday_s("000002","")</f>
        <v>2026-06-22</v>
      </c>
      <c r="F2259" s="16" t="str">
        <f>[1]!s_info_industry_csrc2023(A2259,"",3)</f>
        <v>橡胶和塑料制品业</v>
      </c>
      <c r="G2259" s="16" t="str">
        <f>[1]!s_info_industry_csrc2023(A2259,"",1)</f>
        <v>制造业</v>
      </c>
      <c r="H2259" s="16">
        <f>[1]!s_is(A2259,83,"FY","YTD","20251231",1,"",100000000)</f>
        <v>25.752245096799999</v>
      </c>
      <c r="I2259" s="16">
        <f>[1]!s_is(A2259,83,"FY","YTD","20241231",1,"",100000000)</f>
        <v>22.896107862199997</v>
      </c>
      <c r="J2259" s="16">
        <f t="shared" si="105"/>
        <v>0.12474335165564532</v>
      </c>
      <c r="K2259" s="16">
        <f>[1]!s_is(A2259,61,"FY","YTD","20251231",1,"",100000000)</f>
        <v>2.0206800990999998</v>
      </c>
      <c r="L2259" s="16">
        <f>[1]!s_is(A2259,61,"FY","YTD","20241231",1,"",100000000)</f>
        <v>4.7201572137000003</v>
      </c>
      <c r="M2259" s="16">
        <f t="shared" si="106"/>
        <v>-0.57190406852655551</v>
      </c>
      <c r="N2259" s="16">
        <f>[1]!s_fa_roe(A2259,"20251231")</f>
        <v>14.0219</v>
      </c>
      <c r="O2259" s="16">
        <f>[1]!s_stmnote_rdexp(A2259,"20251231",1,10000)</f>
        <v>9706.0040799999988</v>
      </c>
      <c r="P2259" s="20">
        <f t="shared" si="107"/>
        <v>3.7689933609734383E-2</v>
      </c>
      <c r="Q2259" s="16">
        <f>[1]!s_margin_tradingbalance(A2259,"",10000)</f>
        <v>13081.637000000001</v>
      </c>
      <c r="R2259" s="16">
        <f>[1]!s_margin_seclendingbalance(A2259,"",10000)</f>
        <v>22.567799999999998</v>
      </c>
      <c r="S2259" s="17">
        <f>[1]!s_val_ev(A2259,"",100000000)</f>
        <v>34.438035599999999</v>
      </c>
      <c r="T2259" s="17">
        <f>[1]!share_freesharesmv(A2259,"",100000000)</f>
        <v>12.216036476400001</v>
      </c>
      <c r="U2259" s="17">
        <f>[1]!s_dq_amount_btin(A2259,E2259,100000000)</f>
        <v>0.79457732999999997</v>
      </c>
      <c r="V2259" s="17">
        <f>[1]!s_dq_turn(A2259,E2259)</f>
        <v>2.3298944333195681</v>
      </c>
      <c r="W2259" s="2">
        <f>[1]!s_pq_amount(A2259,"20260101","",100000000)</f>
        <v>155.00546685</v>
      </c>
      <c r="X2259" s="2">
        <f>[1]!s_pq_avgamount(A2259,"20260101","",100000000)</f>
        <v>1.4091406077272728</v>
      </c>
      <c r="Y2259" s="17">
        <f>[1]!s_ipo_dilutedpe(A2259)</f>
        <v>54.35</v>
      </c>
      <c r="Z2259" s="12">
        <f>[1]!s_ipo_collection_total(A2259,100000000)</f>
        <v>5.625</v>
      </c>
      <c r="AA2259" s="2">
        <f>[1]!s_val_pe_ttm(A2259,E2259)</f>
        <v>20.968442916870117</v>
      </c>
      <c r="AB2259" s="5">
        <f>[1]!s_info_zjtxornot1(A2259,"")</f>
        <v>0</v>
      </c>
      <c r="AC2259" s="22" t="str">
        <f>[1]!s_info_nature1(A2259,"")</f>
        <v>民营企业</v>
      </c>
      <c r="AD2259" s="6" t="str">
        <f>[1]!s_info_city(A2259)</f>
        <v>无锡市</v>
      </c>
      <c r="AE2259" s="6" t="str">
        <f>[1]!s_info_province(A2259)</f>
        <v>江苏省</v>
      </c>
      <c r="AF2259">
        <v>120.301663</v>
      </c>
      <c r="AG2259">
        <v>31.574729000000001</v>
      </c>
    </row>
    <row r="2260" spans="1:33" x14ac:dyDescent="0.3">
      <c r="A2260" s="12" t="s">
        <v>5030</v>
      </c>
      <c r="B2260" s="12" t="s">
        <v>5031</v>
      </c>
      <c r="C2260" s="16" t="str">
        <f>[1]!s_info_mkt(A2260)</f>
        <v>主板</v>
      </c>
      <c r="D2260" s="16" t="str">
        <f>[1]!s_ipo_listeddate(A2260)</f>
        <v>2017-11-13</v>
      </c>
      <c r="E2260" s="16" t="str">
        <f>[1]!lastradeday_s("000002","")</f>
        <v>2026-06-22</v>
      </c>
      <c r="F2260" s="16" t="str">
        <f>[1]!s_info_industry_csrc2023(A2260,"",3)</f>
        <v>金属制品业</v>
      </c>
      <c r="G2260" s="16" t="str">
        <f>[1]!s_info_industry_csrc2023(A2260,"",1)</f>
        <v>制造业</v>
      </c>
      <c r="H2260" s="16">
        <f>[1]!s_is(A2260,83,"FY","YTD","20251231",1,"",100000000)</f>
        <v>50.255931781699999</v>
      </c>
      <c r="I2260" s="16">
        <f>[1]!s_is(A2260,83,"FY","YTD","20241231",1,"",100000000)</f>
        <v>50.968704250500004</v>
      </c>
      <c r="J2260" s="16">
        <f t="shared" si="105"/>
        <v>-1.3984512246905112E-2</v>
      </c>
      <c r="K2260" s="16">
        <f>[1]!s_is(A2260,61,"FY","YTD","20251231",1,"",100000000)</f>
        <v>-0.1347119024</v>
      </c>
      <c r="L2260" s="16">
        <f>[1]!s_is(A2260,61,"FY","YTD","20241231",1,"",100000000)</f>
        <v>-1.7024989824000001</v>
      </c>
      <c r="M2260" s="16">
        <f t="shared" si="106"/>
        <v>0.92087401884370135</v>
      </c>
      <c r="N2260" s="16">
        <f>[1]!s_fa_roe(A2260,"20251231")</f>
        <v>-0.66320000000000001</v>
      </c>
      <c r="O2260" s="16">
        <f>[1]!s_stmnote_rdexp(A2260,"20251231",1,10000)</f>
        <v>21468.489033000002</v>
      </c>
      <c r="P2260" s="20">
        <f t="shared" si="107"/>
        <v>4.2718318558402406E-2</v>
      </c>
      <c r="Q2260" s="16">
        <f>[1]!s_margin_tradingbalance(A2260,"",10000)</f>
        <v>0</v>
      </c>
      <c r="R2260" s="16">
        <f>[1]!s_margin_seclendingbalance(A2260,"",10000)</f>
        <v>0</v>
      </c>
      <c r="S2260" s="17">
        <f>[1]!s_val_ev(A2260,"",100000000)</f>
        <v>40.942775161600004</v>
      </c>
      <c r="T2260" s="17">
        <f>[1]!share_freesharesmv(A2260,"",100000000)</f>
        <v>20.340572210400001</v>
      </c>
      <c r="U2260" s="17">
        <f>[1]!s_dq_amount_btin(A2260,E2260,100000000)</f>
        <v>3.0992572599999999</v>
      </c>
      <c r="V2260" s="17">
        <f>[1]!s_dq_turn(A2260,E2260)</f>
        <v>7.6076914369042417</v>
      </c>
      <c r="W2260" s="2">
        <f>[1]!s_pq_amount(A2260,"20260101","",100000000)</f>
        <v>499.53626186999998</v>
      </c>
      <c r="X2260" s="2">
        <f>[1]!s_pq_avgamount(A2260,"20260101","",100000000)</f>
        <v>4.5412387442727278</v>
      </c>
      <c r="Y2260" s="17">
        <f>[1]!s_ipo_dilutedpe(A2260)</f>
        <v>22.95</v>
      </c>
      <c r="Z2260" s="12">
        <f>[1]!s_ipo_collection_total(A2260,100000000)</f>
        <v>7.9611999999999998</v>
      </c>
      <c r="AA2260" s="2">
        <f>[1]!s_val_pe_ttm(A2260,E2260)</f>
        <v>-95.309959411621094</v>
      </c>
      <c r="AB2260" s="5">
        <f>[1]!s_info_zjtxornot1(A2260,"")</f>
        <v>0</v>
      </c>
      <c r="AC2260" s="22" t="str">
        <f>[1]!s_info_nature1(A2260,"")</f>
        <v>民营企业</v>
      </c>
      <c r="AD2260" s="6" t="str">
        <f>[1]!s_info_city(A2260)</f>
        <v>诸城市</v>
      </c>
      <c r="AE2260" s="6" t="str">
        <f>[1]!s_info_province(A2260)</f>
        <v>山东省</v>
      </c>
      <c r="AF2260">
        <v>119.41616999999999</v>
      </c>
      <c r="AG2260">
        <v>36.016658</v>
      </c>
    </row>
    <row r="2261" spans="1:33" x14ac:dyDescent="0.3">
      <c r="A2261" s="12" t="s">
        <v>5032</v>
      </c>
      <c r="B2261" s="12" t="s">
        <v>5033</v>
      </c>
      <c r="C2261" s="16" t="str">
        <f>[1]!s_info_mkt(A2261)</f>
        <v>科创板</v>
      </c>
      <c r="D2261" s="16" t="str">
        <f>[1]!s_ipo_listeddate(A2261)</f>
        <v>2023-05-18</v>
      </c>
      <c r="E2261" s="16" t="str">
        <f>[1]!lastradeday_s("000002","")</f>
        <v>2026-06-22</v>
      </c>
      <c r="F2261" s="16" t="str">
        <f>[1]!s_info_industry_csrc2023(A2261,"",3)</f>
        <v>计算机、通信和其他电子设备制造业</v>
      </c>
      <c r="G2261" s="16" t="str">
        <f>[1]!s_info_industry_csrc2023(A2261,"",1)</f>
        <v>制造业</v>
      </c>
      <c r="H2261" s="16">
        <f>[1]!s_is(A2261,83,"FY","YTD","20251231",1,"",100000000)</f>
        <v>8.1019556119000011</v>
      </c>
      <c r="I2261" s="16">
        <f>[1]!s_is(A2261,83,"FY","YTD","20241231",1,"",100000000)</f>
        <v>2.1781628373999999</v>
      </c>
      <c r="J2261" s="16">
        <f t="shared" si="105"/>
        <v>2.7196280612201771</v>
      </c>
      <c r="K2261" s="16">
        <f>[1]!s_is(A2261,61,"FY","YTD","20251231",1,"",100000000)</f>
        <v>0.31951309150000001</v>
      </c>
      <c r="L2261" s="16">
        <f>[1]!s_is(A2261,61,"FY","YTD","20241231",1,"",100000000)</f>
        <v>-0.78234385870000001</v>
      </c>
      <c r="M2261" s="16">
        <f t="shared" si="106"/>
        <v>1.408404933389426</v>
      </c>
      <c r="N2261" s="16">
        <f>[1]!s_fa_roe(A2261,"20251231")</f>
        <v>1.2426999999999999</v>
      </c>
      <c r="O2261" s="16">
        <f>[1]!s_stmnote_rdexp(A2261,"20251231",1,10000)</f>
        <v>9516.995809</v>
      </c>
      <c r="P2261" s="20">
        <f t="shared" si="107"/>
        <v>0.11746541532542605</v>
      </c>
      <c r="Q2261" s="16">
        <f>[1]!s_margin_tradingbalance(A2261,"",10000)</f>
        <v>14896.603800000001</v>
      </c>
      <c r="R2261" s="16">
        <f>[1]!s_margin_seclendingbalance(A2261,"",10000)</f>
        <v>116.4516</v>
      </c>
      <c r="S2261" s="17">
        <f>[1]!s_val_ev(A2261,"",100000000)</f>
        <v>95.812156799999997</v>
      </c>
      <c r="T2261" s="17">
        <f>[1]!share_freesharesmv(A2261,"",100000000)</f>
        <v>29.986385954099998</v>
      </c>
      <c r="U2261" s="17">
        <f>[1]!s_dq_amount_btin(A2261,E2261,100000000)</f>
        <v>0.95491468000000002</v>
      </c>
      <c r="V2261" s="17">
        <f>[1]!s_dq_turn(A2261,E2261)</f>
        <v>1.0115532189961096</v>
      </c>
      <c r="W2261" s="2">
        <f>[1]!s_pq_amount(A2261,"20260101","",100000000)</f>
        <v>356.71569771999998</v>
      </c>
      <c r="X2261" s="2">
        <f>[1]!s_pq_avgamount(A2261,"20260101","",100000000)</f>
        <v>3.2428699792727276</v>
      </c>
      <c r="Y2261" s="17">
        <f>[1]!s_ipo_dilutedpe(A2261)</f>
        <v>46.3</v>
      </c>
      <c r="Z2261" s="12">
        <f>[1]!s_ipo_collection_total(A2261,100000000)</f>
        <v>17.848998801700002</v>
      </c>
      <c r="AA2261" s="2">
        <f>[1]!s_val_pe_ttm(A2261,E2261)</f>
        <v>-335.80630493164063</v>
      </c>
      <c r="AB2261" s="5">
        <f>[1]!s_info_zjtxornot1(A2261,"")</f>
        <v>1</v>
      </c>
      <c r="AC2261" s="22" t="str">
        <f>[1]!s_info_nature1(A2261,"")</f>
        <v>中央国有企业</v>
      </c>
      <c r="AD2261" s="6" t="str">
        <f>[1]!s_info_city(A2261)</f>
        <v>荆州市</v>
      </c>
      <c r="AE2261" s="6" t="str">
        <f>[1]!s_info_province(A2261)</f>
        <v>湖北省</v>
      </c>
      <c r="AF2261">
        <v>112.23813</v>
      </c>
      <c r="AG2261">
        <v>30.326857</v>
      </c>
    </row>
    <row r="2262" spans="1:33" x14ac:dyDescent="0.3">
      <c r="A2262" s="12" t="s">
        <v>5034</v>
      </c>
      <c r="B2262" s="12" t="s">
        <v>5035</v>
      </c>
      <c r="C2262" s="16" t="str">
        <f>[1]!s_info_mkt(A2262)</f>
        <v>创业板</v>
      </c>
      <c r="D2262" s="16" t="str">
        <f>[1]!s_ipo_listeddate(A2262)</f>
        <v>2015-04-22</v>
      </c>
      <c r="E2262" s="16" t="str">
        <f>[1]!lastradeday_s("000002","")</f>
        <v>2026-06-22</v>
      </c>
      <c r="F2262" s="16" t="str">
        <f>[1]!s_info_industry_csrc2023(A2262,"",3)</f>
        <v>医药制造业</v>
      </c>
      <c r="G2262" s="16" t="str">
        <f>[1]!s_info_industry_csrc2023(A2262,"",1)</f>
        <v>制造业</v>
      </c>
      <c r="H2262" s="16">
        <f>[1]!s_is(A2262,83,"FY","YTD","20251231",1,"",100000000)</f>
        <v>15.391597146900001</v>
      </c>
      <c r="I2262" s="16">
        <f>[1]!s_is(A2262,83,"FY","YTD","20241231",1,"",100000000)</f>
        <v>17.4242449951</v>
      </c>
      <c r="J2262" s="16">
        <f t="shared" si="105"/>
        <v>-0.11665629407596234</v>
      </c>
      <c r="K2262" s="16">
        <f>[1]!s_is(A2262,61,"FY","YTD","20251231",1,"",100000000)</f>
        <v>0.6320145962</v>
      </c>
      <c r="L2262" s="16">
        <f>[1]!s_is(A2262,61,"FY","YTD","20241231",1,"",100000000)</f>
        <v>2.5799723071000003</v>
      </c>
      <c r="M2262" s="16">
        <f t="shared" si="106"/>
        <v>-0.75503047282301594</v>
      </c>
      <c r="N2262" s="16">
        <f>[1]!s_fa_roe(A2262,"20251231")</f>
        <v>2.1446000000000001</v>
      </c>
      <c r="O2262" s="16">
        <f>[1]!s_stmnote_rdexp(A2262,"20251231",1,10000)</f>
        <v>12719.676684</v>
      </c>
      <c r="P2262" s="20">
        <f t="shared" si="107"/>
        <v>8.2640395032440486E-2</v>
      </c>
      <c r="Q2262" s="16">
        <f>[1]!s_margin_tradingbalance(A2262,"",10000)</f>
        <v>0</v>
      </c>
      <c r="R2262" s="16">
        <f>[1]!s_margin_seclendingbalance(A2262,"",10000)</f>
        <v>0</v>
      </c>
      <c r="S2262" s="17">
        <f>[1]!s_val_ev(A2262,"",100000000)</f>
        <v>32.052189171000002</v>
      </c>
      <c r="T2262" s="17">
        <f>[1]!share_freesharesmv(A2262,"",100000000)</f>
        <v>18.514154317199999</v>
      </c>
      <c r="U2262" s="17">
        <f>[1]!s_dq_amount_btin(A2262,E2262,100000000)</f>
        <v>0.31716472000000001</v>
      </c>
      <c r="V2262" s="17">
        <f>[1]!s_dq_turn(A2262,E2262)</f>
        <v>1.3358097364424812</v>
      </c>
      <c r="W2262" s="2">
        <f>[1]!s_pq_amount(A2262,"20260101","",100000000)</f>
        <v>48.457530900000002</v>
      </c>
      <c r="X2262" s="2">
        <f>[1]!s_pq_avgamount(A2262,"20260101","",100000000)</f>
        <v>0.44052300818181822</v>
      </c>
      <c r="Y2262" s="17">
        <f>[1]!s_ipo_dilutedpe(A2262)</f>
        <v>22.98</v>
      </c>
      <c r="Z2262" s="12">
        <f>[1]!s_ipo_collection_total(A2262,100000000)</f>
        <v>7.7963339999999999</v>
      </c>
      <c r="AA2262" s="2">
        <f>[1]!s_val_pe_ttm(A2262,E2262)</f>
        <v>48.148025512695313</v>
      </c>
      <c r="AB2262" s="5">
        <f>[1]!s_info_zjtxornot1(A2262,"")</f>
        <v>1</v>
      </c>
      <c r="AC2262" s="22" t="str">
        <f>[1]!s_info_nature1(A2262,"")</f>
        <v>民营企业</v>
      </c>
      <c r="AD2262" s="6" t="str">
        <f>[1]!s_info_city(A2262)</f>
        <v>宁波市</v>
      </c>
      <c r="AE2262" s="6" t="str">
        <f>[1]!s_info_province(A2262)</f>
        <v>浙江省</v>
      </c>
      <c r="AF2262">
        <v>121.549792</v>
      </c>
      <c r="AG2262">
        <v>29.868387999999999</v>
      </c>
    </row>
    <row r="2263" spans="1:33" x14ac:dyDescent="0.3">
      <c r="A2263" s="12" t="s">
        <v>5036</v>
      </c>
      <c r="B2263" s="12" t="s">
        <v>5037</v>
      </c>
      <c r="C2263" s="16" t="str">
        <f>[1]!s_info_mkt(A2263)</f>
        <v>主板</v>
      </c>
      <c r="D2263" s="16" t="str">
        <f>[1]!s_ipo_listeddate(A2263)</f>
        <v>2020-04-29</v>
      </c>
      <c r="E2263" s="16" t="str">
        <f>[1]!lastradeday_s("000002","")</f>
        <v>2026-06-22</v>
      </c>
      <c r="F2263" s="16" t="str">
        <f>[1]!s_info_industry_csrc2023(A2263,"",3)</f>
        <v>医药制造业</v>
      </c>
      <c r="G2263" s="16" t="str">
        <f>[1]!s_info_industry_csrc2023(A2263,"",1)</f>
        <v>制造业</v>
      </c>
      <c r="H2263" s="16">
        <f>[1]!s_is(A2263,83,"FY","YTD","20251231",1,"",100000000)</f>
        <v>18.1896745787</v>
      </c>
      <c r="I2263" s="16">
        <f>[1]!s_is(A2263,83,"FY","YTD","20241231",1,"",100000000)</f>
        <v>22.454032456500002</v>
      </c>
      <c r="J2263" s="16">
        <f t="shared" si="105"/>
        <v>-0.18991501353092388</v>
      </c>
      <c r="K2263" s="16">
        <f>[1]!s_is(A2263,61,"FY","YTD","20251231",1,"",100000000)</f>
        <v>-3.9826766726999998</v>
      </c>
      <c r="L2263" s="16">
        <f>[1]!s_is(A2263,61,"FY","YTD","20241231",1,"",100000000)</f>
        <v>1.0623542563999999</v>
      </c>
      <c r="M2263" s="16">
        <f t="shared" si="106"/>
        <v>-4.748915814764179</v>
      </c>
      <c r="N2263" s="16">
        <f>[1]!s_fa_roe(A2263,"20251231")</f>
        <v>-3.3014000000000001</v>
      </c>
      <c r="O2263" s="16">
        <f>[1]!s_stmnote_rdexp(A2263,"20251231",1,10000)</f>
        <v>85981.917449999994</v>
      </c>
      <c r="P2263" s="20">
        <f t="shared" si="107"/>
        <v>0.4726962930424512</v>
      </c>
      <c r="Q2263" s="16">
        <f>[1]!s_margin_tradingbalance(A2263,"",10000)</f>
        <v>66323.268200000006</v>
      </c>
      <c r="R2263" s="16">
        <f>[1]!s_margin_seclendingbalance(A2263,"",10000)</f>
        <v>138.1336</v>
      </c>
      <c r="S2263" s="17">
        <f>[1]!s_val_ev(A2263,"",100000000)</f>
        <v>362.12209906559997</v>
      </c>
      <c r="T2263" s="17">
        <f>[1]!share_freesharesmv(A2263,"",100000000)</f>
        <v>95.839121752000011</v>
      </c>
      <c r="U2263" s="17">
        <f>[1]!s_dq_amount_btin(A2263,E2263,100000000)</f>
        <v>1.7676852300000001</v>
      </c>
      <c r="V2263" s="17">
        <f>[1]!s_dq_turn(A2263,E2263)</f>
        <v>0.50047374360096408</v>
      </c>
      <c r="W2263" s="2">
        <f>[1]!s_pq_amount(A2263,"20260101","",100000000)</f>
        <v>200.78024984000001</v>
      </c>
      <c r="X2263" s="2">
        <f>[1]!s_pq_avgamount(A2263,"20260101","",100000000)</f>
        <v>1.8252749985454544</v>
      </c>
      <c r="Y2263" s="17">
        <f>[1]!s_ipo_dilutedpe(A2263)</f>
        <v>22.98</v>
      </c>
      <c r="Z2263" s="12">
        <f>[1]!s_ipo_collection_total(A2263,100000000)</f>
        <v>3.8149999999999999</v>
      </c>
      <c r="AA2263" s="2">
        <f>[1]!s_val_pe_ttm(A2263,E2263)</f>
        <v>-93.2164306640625</v>
      </c>
      <c r="AB2263" s="5">
        <f>[1]!s_info_zjtxornot1(A2263,"")</f>
        <v>1</v>
      </c>
      <c r="AC2263" s="22" t="str">
        <f>[1]!s_info_nature1(A2263,"")</f>
        <v>民营企业</v>
      </c>
      <c r="AD2263" s="6" t="str">
        <f>[1]!s_info_city(A2263)</f>
        <v>北京市</v>
      </c>
      <c r="AE2263" s="6" t="str">
        <f>[1]!s_info_province(A2263)</f>
        <v>北京</v>
      </c>
      <c r="AF2263">
        <v>116.40528500000001</v>
      </c>
      <c r="AG2263">
        <v>39.904989</v>
      </c>
    </row>
    <row r="2264" spans="1:33" x14ac:dyDescent="0.3">
      <c r="A2264" s="12" t="s">
        <v>5038</v>
      </c>
      <c r="B2264" s="12" t="s">
        <v>5039</v>
      </c>
      <c r="C2264" s="16" t="str">
        <f>[1]!s_info_mkt(A2264)</f>
        <v>创业板</v>
      </c>
      <c r="D2264" s="16" t="str">
        <f>[1]!s_ipo_listeddate(A2264)</f>
        <v>2014-12-31</v>
      </c>
      <c r="E2264" s="16" t="str">
        <f>[1]!lastradeday_s("000002","")</f>
        <v>2026-06-22</v>
      </c>
      <c r="F2264" s="16" t="str">
        <f>[1]!s_info_industry_csrc2023(A2264,"",3)</f>
        <v>专用设备制造业</v>
      </c>
      <c r="G2264" s="16" t="str">
        <f>[1]!s_info_industry_csrc2023(A2264,"",1)</f>
        <v>制造业</v>
      </c>
      <c r="H2264" s="16">
        <f>[1]!s_is(A2264,83,"FY","YTD","20251231",1,"",100000000)</f>
        <v>12.312576702299999</v>
      </c>
      <c r="I2264" s="16">
        <f>[1]!s_is(A2264,83,"FY","YTD","20241231",1,"",100000000)</f>
        <v>13.8311054027</v>
      </c>
      <c r="J2264" s="16">
        <f t="shared" si="105"/>
        <v>-0.10979084145389895</v>
      </c>
      <c r="K2264" s="16">
        <f>[1]!s_is(A2264,61,"FY","YTD","20251231",1,"",100000000)</f>
        <v>0.29641856850000003</v>
      </c>
      <c r="L2264" s="16">
        <f>[1]!s_is(A2264,61,"FY","YTD","20241231",1,"",100000000)</f>
        <v>0.3626697888</v>
      </c>
      <c r="M2264" s="16">
        <f t="shared" si="106"/>
        <v>-0.18267642452163352</v>
      </c>
      <c r="N2264" s="16">
        <f>[1]!s_fa_roe(A2264,"20251231")</f>
        <v>2.8180999999999998</v>
      </c>
      <c r="O2264" s="16">
        <f>[1]!s_stmnote_rdexp(A2264,"20251231",1,10000)</f>
        <v>7383.8612329999996</v>
      </c>
      <c r="P2264" s="20">
        <f t="shared" si="107"/>
        <v>5.9970072971165238E-2</v>
      </c>
      <c r="Q2264" s="16">
        <f>[1]!s_margin_tradingbalance(A2264,"",10000)</f>
        <v>0</v>
      </c>
      <c r="R2264" s="16">
        <f>[1]!s_margin_seclendingbalance(A2264,"",10000)</f>
        <v>0</v>
      </c>
      <c r="S2264" s="17">
        <f>[1]!s_val_ev(A2264,"",100000000)</f>
        <v>20.856003090300003</v>
      </c>
      <c r="T2264" s="17">
        <f>[1]!share_freesharesmv(A2264,"",100000000)</f>
        <v>14.793127937400003</v>
      </c>
      <c r="U2264" s="17">
        <f>[1]!s_dq_amount_btin(A2264,E2264,100000000)</f>
        <v>0.51376736000000001</v>
      </c>
      <c r="V2264" s="17">
        <f>[1]!s_dq_turn(A2264,E2264)</f>
        <v>2.6874523927101306</v>
      </c>
      <c r="W2264" s="2">
        <f>[1]!s_pq_amount(A2264,"20260101","",100000000)</f>
        <v>88.059757309999995</v>
      </c>
      <c r="X2264" s="2">
        <f>[1]!s_pq_avgamount(A2264,"20260101","",100000000)</f>
        <v>0.80054324827272727</v>
      </c>
      <c r="Y2264" s="17">
        <f>[1]!s_ipo_dilutedpe(A2264)</f>
        <v>22.78</v>
      </c>
      <c r="Z2264" s="12">
        <f>[1]!s_ipo_collection_total(A2264,100000000)</f>
        <v>1.8224</v>
      </c>
      <c r="AA2264" s="2">
        <f>[1]!s_val_pe_ttm(A2264,E2264)</f>
        <v>82.254592895507813</v>
      </c>
      <c r="AB2264" s="5">
        <f>[1]!s_info_zjtxornot1(A2264,"")</f>
        <v>1</v>
      </c>
      <c r="AC2264" s="22" t="str">
        <f>[1]!s_info_nature1(A2264,"")</f>
        <v>民营企业</v>
      </c>
      <c r="AD2264" s="6" t="str">
        <f>[1]!s_info_city(A2264)</f>
        <v>温州市</v>
      </c>
      <c r="AE2264" s="6" t="str">
        <f>[1]!s_info_province(A2264)</f>
        <v>浙江省</v>
      </c>
      <c r="AF2264">
        <v>120.672111</v>
      </c>
      <c r="AG2264">
        <v>28.000575000000001</v>
      </c>
    </row>
    <row r="2265" spans="1:33" x14ac:dyDescent="0.3">
      <c r="A2265" s="12" t="s">
        <v>5040</v>
      </c>
      <c r="B2265" s="12" t="s">
        <v>5041</v>
      </c>
      <c r="C2265" s="16" t="str">
        <f>[1]!s_info_mkt(A2265)</f>
        <v>主板</v>
      </c>
      <c r="D2265" s="16" t="str">
        <f>[1]!s_ipo_listeddate(A2265)</f>
        <v>1997-05-28</v>
      </c>
      <c r="E2265" s="16" t="str">
        <f>[1]!lastradeday_s("000002","")</f>
        <v>2026-06-22</v>
      </c>
      <c r="F2265" s="16" t="str">
        <f>[1]!s_info_industry_csrc2023(A2265,"",3)</f>
        <v>化学原料和化学制品制造业</v>
      </c>
      <c r="G2265" s="16" t="str">
        <f>[1]!s_info_industry_csrc2023(A2265,"",1)</f>
        <v>制造业</v>
      </c>
      <c r="H2265" s="16">
        <f>[1]!s_is(A2265,83,"FY","YTD","20251231",1,"",100000000)</f>
        <v>80.122807513599994</v>
      </c>
      <c r="I2265" s="16">
        <f>[1]!s_is(A2265,83,"FY","YTD","20241231",1,"",100000000)</f>
        <v>80.299760404499992</v>
      </c>
      <c r="J2265" s="16">
        <f t="shared" si="105"/>
        <v>-2.2036540334444688E-3</v>
      </c>
      <c r="K2265" s="16">
        <f>[1]!s_is(A2265,61,"FY","YTD","20251231",1,"",100000000)</f>
        <v>4.3399414552</v>
      </c>
      <c r="L2265" s="16">
        <f>[1]!s_is(A2265,61,"FY","YTD","20241231",1,"",100000000)</f>
        <v>3.6971735952999998</v>
      </c>
      <c r="M2265" s="16">
        <f t="shared" si="106"/>
        <v>0.1738538489826697</v>
      </c>
      <c r="N2265" s="16">
        <f>[1]!s_fa_roe(A2265,"20251231")</f>
        <v>5.1749999999999998</v>
      </c>
      <c r="O2265" s="16">
        <f>[1]!s_stmnote_rdexp(A2265,"20251231",1,10000)</f>
        <v>39239</v>
      </c>
      <c r="P2265" s="20">
        <f t="shared" si="107"/>
        <v>4.8973570968964854E-2</v>
      </c>
      <c r="Q2265" s="16">
        <f>[1]!s_margin_tradingbalance(A2265,"",10000)</f>
        <v>90657.391799999998</v>
      </c>
      <c r="R2265" s="16">
        <f>[1]!s_margin_seclendingbalance(A2265,"",10000)</f>
        <v>580.35599999999999</v>
      </c>
      <c r="S2265" s="17">
        <f>[1]!s_val_ev(A2265,"",100000000)</f>
        <v>183.11592073649999</v>
      </c>
      <c r="T2265" s="17">
        <f>[1]!share_freesharesmv(A2265,"",100000000)</f>
        <v>122.2552362615</v>
      </c>
      <c r="U2265" s="17">
        <f>[1]!s_dq_amount_btin(A2265,E2265,100000000)</f>
        <v>18.524651760000001</v>
      </c>
      <c r="V2265" s="17">
        <f>[1]!s_dq_turn(A2265,E2265)</f>
        <v>10.299226079112179</v>
      </c>
      <c r="W2265" s="2">
        <f>[1]!s_pq_amount(A2265,"20260101","",100000000)</f>
        <v>649.86751176999996</v>
      </c>
      <c r="X2265" s="2">
        <f>[1]!s_pq_avgamount(A2265,"20260101","",100000000)</f>
        <v>5.9078864706363641</v>
      </c>
      <c r="Y2265" s="17">
        <f>[1]!s_ipo_dilutedpe(A2265)</f>
        <v>0</v>
      </c>
      <c r="Z2265" s="12">
        <f>[1]!s_ipo_collection_total(A2265,100000000)</f>
        <v>3.0750000000000002</v>
      </c>
      <c r="AA2265" s="2">
        <f>[1]!s_val_pe_ttm(A2265,E2265)</f>
        <v>40.472251892089844</v>
      </c>
      <c r="AB2265" s="5">
        <f>[1]!s_info_zjtxornot1(A2265,"")</f>
        <v>1</v>
      </c>
      <c r="AC2265" s="22" t="str">
        <f>[1]!s_info_nature1(A2265,"")</f>
        <v>地方国有企业</v>
      </c>
      <c r="AD2265" s="6" t="str">
        <f>[1]!s_info_city(A2265)</f>
        <v>巢湖市</v>
      </c>
      <c r="AE2265" s="6" t="str">
        <f>[1]!s_info_province(A2265)</f>
        <v>安徽省</v>
      </c>
      <c r="AF2265">
        <v>117.88048999999999</v>
      </c>
      <c r="AG2265">
        <v>31.608733000000001</v>
      </c>
    </row>
    <row r="2266" spans="1:33" x14ac:dyDescent="0.3">
      <c r="A2266" s="12" t="s">
        <v>5042</v>
      </c>
      <c r="B2266" s="12" t="s">
        <v>5043</v>
      </c>
      <c r="C2266" s="16" t="str">
        <f>[1]!s_info_mkt(A2266)</f>
        <v>主板</v>
      </c>
      <c r="D2266" s="16" t="str">
        <f>[1]!s_ipo_listeddate(A2266)</f>
        <v>1994-08-15</v>
      </c>
      <c r="E2266" s="16" t="str">
        <f>[1]!lastradeday_s("000002","")</f>
        <v>2026-06-22</v>
      </c>
      <c r="F2266" s="16" t="str">
        <f>[1]!s_info_industry_csrc2023(A2266,"",3)</f>
        <v>废弃资源综合利用业</v>
      </c>
      <c r="G2266" s="16" t="str">
        <f>[1]!s_info_industry_csrc2023(A2266,"",1)</f>
        <v>制造业</v>
      </c>
      <c r="H2266" s="16">
        <f>[1]!s_is(A2266,83,"FY","YTD","20251231",1,"",100000000)</f>
        <v>5.4838627636000004</v>
      </c>
      <c r="I2266" s="16">
        <f>[1]!s_is(A2266,83,"FY","YTD","20241231",1,"",100000000)</f>
        <v>4.8955533218999996</v>
      </c>
      <c r="J2266" s="16">
        <f t="shared" si="105"/>
        <v>0.12017220588084077</v>
      </c>
      <c r="K2266" s="16">
        <f>[1]!s_is(A2266,61,"FY","YTD","20251231",1,"",100000000)</f>
        <v>0.6861255638</v>
      </c>
      <c r="L2266" s="16">
        <f>[1]!s_is(A2266,61,"FY","YTD","20241231",1,"",100000000)</f>
        <v>-0.4769835496</v>
      </c>
      <c r="M2266" s="16">
        <f t="shared" si="106"/>
        <v>2.4384679814961903</v>
      </c>
      <c r="N2266" s="16">
        <f>[1]!s_fa_roe(A2266,"20251231")</f>
        <v>4.3133999999999997</v>
      </c>
      <c r="O2266" s="16">
        <f>[1]!s_stmnote_rdexp(A2266,"20251231",1,10000)</f>
        <v>0</v>
      </c>
      <c r="P2266" s="20">
        <f t="shared" si="107"/>
        <v>0</v>
      </c>
      <c r="Q2266" s="16">
        <f>[1]!s_margin_tradingbalance(A2266,"",10000)</f>
        <v>0</v>
      </c>
      <c r="R2266" s="16">
        <f>[1]!s_margin_seclendingbalance(A2266,"",10000)</f>
        <v>0</v>
      </c>
      <c r="S2266" s="17">
        <f>[1]!s_val_ev(A2266,"",100000000)</f>
        <v>25.4035680392</v>
      </c>
      <c r="T2266" s="17">
        <f>[1]!share_freesharesmv(A2266,"",100000000)</f>
        <v>19.967419448800001</v>
      </c>
      <c r="U2266" s="17">
        <f>[1]!s_dq_amount_btin(A2266,E2266,100000000)</f>
        <v>0.99249613999999997</v>
      </c>
      <c r="V2266" s="17">
        <f>[1]!s_dq_turn(A2266,E2266)</f>
        <v>4.0384588894505367</v>
      </c>
      <c r="W2266" s="2">
        <f>[1]!s_pq_amount(A2266,"20260101","",100000000)</f>
        <v>129.16865620999999</v>
      </c>
      <c r="X2266" s="2">
        <f>[1]!s_pq_avgamount(A2266,"20260101","",100000000)</f>
        <v>1.174260511</v>
      </c>
      <c r="Y2266" s="17">
        <f>[1]!s_ipo_dilutedpe(A2266)</f>
        <v>0</v>
      </c>
      <c r="Z2266" s="12">
        <f>[1]!s_ipo_collection_total(A2266,100000000)</f>
        <v>1.1484000000000001</v>
      </c>
      <c r="AA2266" s="2">
        <f>[1]!s_val_pe_ttm(A2266,E2266)</f>
        <v>-992.2568359375</v>
      </c>
      <c r="AB2266" s="5">
        <f>[1]!s_info_zjtxornot1(A2266,"")</f>
        <v>0</v>
      </c>
      <c r="AC2266" s="22" t="str">
        <f>[1]!s_info_nature1(A2266,"")</f>
        <v>民营企业</v>
      </c>
      <c r="AD2266" s="6" t="str">
        <f>[1]!s_info_city(A2266)</f>
        <v>东莞市</v>
      </c>
      <c r="AE2266" s="6" t="str">
        <f>[1]!s_info_province(A2266)</f>
        <v>广东省</v>
      </c>
      <c r="AF2266">
        <v>113.746262</v>
      </c>
      <c r="AG2266">
        <v>23.046237000000001</v>
      </c>
    </row>
    <row r="2267" spans="1:33" x14ac:dyDescent="0.3">
      <c r="A2267" s="12" t="s">
        <v>5044</v>
      </c>
      <c r="B2267" s="12" t="s">
        <v>5045</v>
      </c>
      <c r="C2267" s="16" t="str">
        <f>[1]!s_info_mkt(A2267)</f>
        <v>主板</v>
      </c>
      <c r="D2267" s="16" t="str">
        <f>[1]!s_ipo_listeddate(A2267)</f>
        <v>2008-05-20</v>
      </c>
      <c r="E2267" s="16" t="str">
        <f>[1]!lastradeday_s("000002","")</f>
        <v>2026-06-22</v>
      </c>
      <c r="F2267" s="16" t="str">
        <f>[1]!s_info_industry_csrc2023(A2267,"",3)</f>
        <v>计算机、通信和其他电子设备制造业</v>
      </c>
      <c r="G2267" s="16" t="str">
        <f>[1]!s_info_industry_csrc2023(A2267,"",1)</f>
        <v>制造业</v>
      </c>
      <c r="H2267" s="16">
        <f>[1]!s_is(A2267,83,"FY","YTD","20251231",1,"",100000000)</f>
        <v>327.43783343799998</v>
      </c>
      <c r="I2267" s="16">
        <f>[1]!s_is(A2267,83,"FY","YTD","20241231",1,"",100000000)</f>
        <v>321.80931827169996</v>
      </c>
      <c r="J2267" s="16">
        <f t="shared" si="105"/>
        <v>1.7490218109681654E-2</v>
      </c>
      <c r="K2267" s="16">
        <f>[1]!s_is(A2267,61,"FY","YTD","20251231",1,"",100000000)</f>
        <v>38.579236118600001</v>
      </c>
      <c r="L2267" s="16">
        <f>[1]!s_is(A2267,61,"FY","YTD","20241231",1,"",100000000)</f>
        <v>29.057286840300002</v>
      </c>
      <c r="M2267" s="16">
        <f t="shared" si="106"/>
        <v>0.32769574567071624</v>
      </c>
      <c r="N2267" s="16">
        <f>[1]!s_fa_roe(A2267,"20251231")</f>
        <v>10.4572</v>
      </c>
      <c r="O2267" s="16">
        <f>[1]!s_stmnote_rdexp(A2267,"20251231",1,10000)</f>
        <v>433601.69827600004</v>
      </c>
      <c r="P2267" s="20">
        <f t="shared" si="107"/>
        <v>0.13242260178773815</v>
      </c>
      <c r="Q2267" s="16">
        <f>[1]!s_margin_tradingbalance(A2267,"",10000)</f>
        <v>192045.28229999999</v>
      </c>
      <c r="R2267" s="16">
        <f>[1]!s_margin_seclendingbalance(A2267,"",10000)</f>
        <v>317.26499999999999</v>
      </c>
      <c r="S2267" s="17">
        <f>[1]!s_val_ev(A2267,"",100000000)</f>
        <v>539.42824221000001</v>
      </c>
      <c r="T2267" s="17">
        <f>[1]!share_freesharesmv(A2267,"",100000000)</f>
        <v>300.99970180499997</v>
      </c>
      <c r="U2267" s="17">
        <f>[1]!s_dq_amount_btin(A2267,E2267,100000000)</f>
        <v>6.58554803</v>
      </c>
      <c r="V2267" s="17">
        <f>[1]!s_dq_turn(A2267,E2267)</f>
        <v>1.7016803622554606</v>
      </c>
      <c r="W2267" s="2">
        <f>[1]!s_pq_amount(A2267,"20260101","",100000000)</f>
        <v>892.07284879999997</v>
      </c>
      <c r="X2267" s="2">
        <f>[1]!s_pq_avgamount(A2267,"20260101","",100000000)</f>
        <v>8.1097531709090909</v>
      </c>
      <c r="Y2267" s="17">
        <f>[1]!s_ipo_dilutedpe(A2267)</f>
        <v>19.87</v>
      </c>
      <c r="Z2267" s="12">
        <f>[1]!s_ipo_collection_total(A2267,100000000)</f>
        <v>4.0723200000000004</v>
      </c>
      <c r="AA2267" s="2">
        <f>[1]!s_val_pe_ttm(A2267,E2267)</f>
        <v>13.822989463806152</v>
      </c>
      <c r="AB2267" s="5">
        <f>[1]!s_info_zjtxornot1(A2267,"")</f>
        <v>1</v>
      </c>
      <c r="AC2267" s="22" t="str">
        <f>[1]!s_info_nature1(A2267,"")</f>
        <v>民营企业</v>
      </c>
      <c r="AD2267" s="6" t="str">
        <f>[1]!s_info_city(A2267)</f>
        <v>杭州市</v>
      </c>
      <c r="AE2267" s="6" t="str">
        <f>[1]!s_info_province(A2267)</f>
        <v>浙江省</v>
      </c>
      <c r="AF2267">
        <v>120.153576</v>
      </c>
      <c r="AG2267">
        <v>30.287458999999998</v>
      </c>
    </row>
    <row r="2268" spans="1:33" x14ac:dyDescent="0.3">
      <c r="A2268" s="12" t="s">
        <v>5046</v>
      </c>
      <c r="B2268" s="12" t="s">
        <v>5047</v>
      </c>
      <c r="C2268" s="16" t="str">
        <f>[1]!s_info_mkt(A2268)</f>
        <v>主板</v>
      </c>
      <c r="D2268" s="16" t="str">
        <f>[1]!s_ipo_listeddate(A2268)</f>
        <v>2016-09-08</v>
      </c>
      <c r="E2268" s="16" t="str">
        <f>[1]!lastradeday_s("000002","")</f>
        <v>2026-06-22</v>
      </c>
      <c r="F2268" s="16" t="str">
        <f>[1]!s_info_industry_csrc2023(A2268,"",3)</f>
        <v>专业技术服务业</v>
      </c>
      <c r="G2268" s="16" t="str">
        <f>[1]!s_info_industry_csrc2023(A2268,"",1)</f>
        <v>科学研究和技术服务业</v>
      </c>
      <c r="H2268" s="16">
        <f>[1]!s_is(A2268,83,"FY","YTD","20251231",1,"",100000000)</f>
        <v>13.7909575123</v>
      </c>
      <c r="I2268" s="16">
        <f>[1]!s_is(A2268,83,"FY","YTD","20241231",1,"",100000000)</f>
        <v>11.8704217694</v>
      </c>
      <c r="J2268" s="16">
        <f t="shared" si="105"/>
        <v>0.16179170211549065</v>
      </c>
      <c r="K2268" s="16">
        <f>[1]!s_is(A2268,61,"FY","YTD","20251231",1,"",100000000)</f>
        <v>1.5387653153999998</v>
      </c>
      <c r="L2268" s="16">
        <f>[1]!s_is(A2268,61,"FY","YTD","20241231",1,"",100000000)</f>
        <v>0.95421891900000011</v>
      </c>
      <c r="M2268" s="16">
        <f t="shared" si="106"/>
        <v>0.6125914973605755</v>
      </c>
      <c r="N2268" s="16">
        <f>[1]!s_fa_roe(A2268,"20251231")</f>
        <v>12.1235</v>
      </c>
      <c r="O2268" s="16">
        <f>[1]!s_stmnote_rdexp(A2268,"20251231",1,10000)</f>
        <v>8305.7345269999987</v>
      </c>
      <c r="P2268" s="20">
        <f t="shared" si="107"/>
        <v>6.0225945294894917E-2</v>
      </c>
      <c r="Q2268" s="16">
        <f>[1]!s_margin_tradingbalance(A2268,"",10000)</f>
        <v>0</v>
      </c>
      <c r="R2268" s="16">
        <f>[1]!s_margin_seclendingbalance(A2268,"",10000)</f>
        <v>0</v>
      </c>
      <c r="S2268" s="17">
        <f>[1]!s_val_ev(A2268,"",100000000)</f>
        <v>36.586836593999998</v>
      </c>
      <c r="T2268" s="17">
        <f>[1]!share_freesharesmv(A2268,"",100000000)</f>
        <v>15.830453786400001</v>
      </c>
      <c r="U2268" s="17">
        <f>[1]!s_dq_amount_btin(A2268,E2268,100000000)</f>
        <v>0.50493752000000003</v>
      </c>
      <c r="V2268" s="17">
        <f>[1]!s_dq_turn(A2268,E2268)</f>
        <v>1.5238141315778628</v>
      </c>
      <c r="W2268" s="2">
        <f>[1]!s_pq_amount(A2268,"20260101","",100000000)</f>
        <v>118.77068448999999</v>
      </c>
      <c r="X2268" s="2">
        <f>[1]!s_pq_avgamount(A2268,"20260101","",100000000)</f>
        <v>1.0797334953636364</v>
      </c>
      <c r="Y2268" s="17">
        <f>[1]!s_ipo_dilutedpe(A2268)</f>
        <v>22.98</v>
      </c>
      <c r="Z2268" s="12">
        <f>[1]!s_ipo_collection_total(A2268,100000000)</f>
        <v>6.2954999999999997</v>
      </c>
      <c r="AA2268" s="2">
        <f>[1]!s_val_pe_ttm(A2268,E2268)</f>
        <v>22.157819747924805</v>
      </c>
      <c r="AB2268" s="5">
        <f>[1]!s_info_zjtxornot1(A2268,"")</f>
        <v>0</v>
      </c>
      <c r="AC2268" s="22" t="str">
        <f>[1]!s_info_nature1(A2268,"")</f>
        <v>外资企业</v>
      </c>
      <c r="AD2268" s="6" t="str">
        <f>[1]!s_info_city(A2268)</f>
        <v>深圳市</v>
      </c>
      <c r="AE2268" s="6" t="str">
        <f>[1]!s_info_province(A2268)</f>
        <v>广东省</v>
      </c>
      <c r="AF2268">
        <v>114.085947</v>
      </c>
      <c r="AG2268">
        <v>22.547000000000001</v>
      </c>
    </row>
    <row r="2269" spans="1:33" x14ac:dyDescent="0.3">
      <c r="A2269" s="12" t="s">
        <v>5048</v>
      </c>
      <c r="B2269" s="12" t="s">
        <v>5049</v>
      </c>
      <c r="C2269" s="16" t="str">
        <f>[1]!s_info_mkt(A2269)</f>
        <v>主板</v>
      </c>
      <c r="D2269" s="16" t="str">
        <f>[1]!s_ipo_listeddate(A2269)</f>
        <v>2004-04-01</v>
      </c>
      <c r="E2269" s="16" t="str">
        <f>[1]!lastradeday_s("000002","")</f>
        <v>2026-06-22</v>
      </c>
      <c r="F2269" s="16" t="str">
        <f>[1]!s_info_industry_csrc2023(A2269,"",3)</f>
        <v>计算机、通信和其他电子设备制造业</v>
      </c>
      <c r="G2269" s="16" t="str">
        <f>[1]!s_info_industry_csrc2023(A2269,"",1)</f>
        <v>制造业</v>
      </c>
      <c r="H2269" s="16">
        <f>[1]!s_is(A2269,83,"FY","YTD","20251231",1,"",100000000)</f>
        <v>4.3085526712000002</v>
      </c>
      <c r="I2269" s="16">
        <f>[1]!s_is(A2269,83,"FY","YTD","20241231",1,"",100000000)</f>
        <v>5.8406370025000003</v>
      </c>
      <c r="J2269" s="16">
        <f t="shared" si="105"/>
        <v>-0.26231459524778089</v>
      </c>
      <c r="K2269" s="16">
        <f>[1]!s_is(A2269,61,"FY","YTD","20251231",1,"",100000000)</f>
        <v>-3.1785708562999999</v>
      </c>
      <c r="L2269" s="16">
        <f>[1]!s_is(A2269,61,"FY","YTD","20241231",1,"",100000000)</f>
        <v>-4.1536500701999994</v>
      </c>
      <c r="M2269" s="16">
        <f t="shared" si="106"/>
        <v>0.23475237379663261</v>
      </c>
      <c r="N2269" s="16">
        <f>[1]!s_fa_roe(A2269,"20251231")</f>
        <v>-148.02959999999999</v>
      </c>
      <c r="O2269" s="16">
        <f>[1]!s_stmnote_rdexp(A2269,"20251231",1,10000)</f>
        <v>6185.3701979999996</v>
      </c>
      <c r="P2269" s="20">
        <f t="shared" si="107"/>
        <v>0.14356027812646599</v>
      </c>
      <c r="Q2269" s="16">
        <f>[1]!s_margin_tradingbalance(A2269,"",10000)</f>
        <v>13097.723</v>
      </c>
      <c r="R2269" s="16">
        <f>[1]!s_margin_seclendingbalance(A2269,"",10000)</f>
        <v>0</v>
      </c>
      <c r="S2269" s="17">
        <f>[1]!s_val_ev(A2269,"",100000000)</f>
        <v>24.758315355200001</v>
      </c>
      <c r="T2269" s="17">
        <f>[1]!share_freesharesmv(A2269,"",100000000)</f>
        <v>22.138423592800002</v>
      </c>
      <c r="U2269" s="17">
        <f>[1]!s_dq_amount_btin(A2269,E2269,100000000)</f>
        <v>0.56689940999999999</v>
      </c>
      <c r="V2269" s="17">
        <f>[1]!s_dq_turn(A2269,E2269)</f>
        <v>2.3467535317501675</v>
      </c>
      <c r="W2269" s="2">
        <f>[1]!s_pq_amount(A2269,"20260101","",100000000)</f>
        <v>97.322912709999997</v>
      </c>
      <c r="X2269" s="2">
        <f>[1]!s_pq_avgamount(A2269,"20260101","",100000000)</f>
        <v>0.88475375190909089</v>
      </c>
      <c r="Y2269" s="17">
        <f>[1]!s_ipo_dilutedpe(A2269)</f>
        <v>19.739999999999998</v>
      </c>
      <c r="Z2269" s="12">
        <f>[1]!s_ipo_collection_total(A2269,100000000)</f>
        <v>2.4870000000000001</v>
      </c>
      <c r="AA2269" s="2">
        <f>[1]!s_val_pe_ttm(A2269,E2269)</f>
        <v>-8.1558151245117188</v>
      </c>
      <c r="AB2269" s="5">
        <f>[1]!s_info_zjtxornot1(A2269,"")</f>
        <v>0</v>
      </c>
      <c r="AC2269" s="22" t="str">
        <f>[1]!s_info_nature1(A2269,"")</f>
        <v>民营企业</v>
      </c>
      <c r="AD2269" s="6" t="str">
        <f>[1]!s_info_city(A2269)</f>
        <v>北京市</v>
      </c>
      <c r="AE2269" s="6" t="str">
        <f>[1]!s_info_province(A2269)</f>
        <v>北京</v>
      </c>
      <c r="AF2269">
        <v>116.40528500000001</v>
      </c>
      <c r="AG2269">
        <v>39.904989</v>
      </c>
    </row>
    <row r="2270" spans="1:33" x14ac:dyDescent="0.3">
      <c r="A2270" s="12" t="s">
        <v>5050</v>
      </c>
      <c r="B2270" s="12" t="s">
        <v>5051</v>
      </c>
      <c r="C2270" s="16" t="str">
        <f>[1]!s_info_mkt(A2270)</f>
        <v>科创板</v>
      </c>
      <c r="D2270" s="16" t="str">
        <f>[1]!s_ipo_listeddate(A2270)</f>
        <v>2023-01-06</v>
      </c>
      <c r="E2270" s="16" t="str">
        <f>[1]!lastradeday_s("000002","")</f>
        <v>2026-06-22</v>
      </c>
      <c r="F2270" s="16" t="str">
        <f>[1]!s_info_industry_csrc2023(A2270,"",3)</f>
        <v>医药制造业</v>
      </c>
      <c r="G2270" s="16" t="str">
        <f>[1]!s_info_industry_csrc2023(A2270,"",1)</f>
        <v>制造业</v>
      </c>
      <c r="H2270" s="16">
        <f>[1]!s_is(A2270,83,"FY","YTD","20251231",1,"",100000000)</f>
        <v>25.201133230100002</v>
      </c>
      <c r="I2270" s="16">
        <f>[1]!s_is(A2270,83,"FY","YTD","20241231",1,"",100000000)</f>
        <v>58.2271780449</v>
      </c>
      <c r="J2270" s="16">
        <f t="shared" si="105"/>
        <v>-0.56719294878644189</v>
      </c>
      <c r="K2270" s="16">
        <f>[1]!s_is(A2270,61,"FY","YTD","20251231",1,"",100000000)</f>
        <v>-10.5361785377</v>
      </c>
      <c r="L2270" s="16">
        <f>[1]!s_is(A2270,61,"FY","YTD","20241231",1,"",100000000)</f>
        <v>37.075045558399999</v>
      </c>
      <c r="M2270" s="16">
        <f t="shared" si="106"/>
        <v>-1.2841851811376357</v>
      </c>
      <c r="N2270" s="16">
        <f>[1]!s_fa_roe(A2270,"20251231")</f>
        <v>-20.052499999999998</v>
      </c>
      <c r="O2270" s="16">
        <f>[1]!s_stmnote_rdexp(A2270,"20251231",1,10000)</f>
        <v>251372.549719</v>
      </c>
      <c r="P2270" s="20">
        <f t="shared" si="107"/>
        <v>0.99746526246987555</v>
      </c>
      <c r="Q2270" s="16">
        <f>[1]!s_margin_tradingbalance(A2270,"",10000)</f>
        <v>41008.196499999998</v>
      </c>
      <c r="R2270" s="16">
        <f>[1]!s_margin_seclendingbalance(A2270,"",10000)</f>
        <v>264.48689999999999</v>
      </c>
      <c r="S2270" s="17">
        <f>[1]!s_val_ev(A2270,"",100000000)</f>
        <v>939.20535891159989</v>
      </c>
      <c r="T2270" s="17">
        <f>[1]!share_freesharesmv(A2270,"",100000000)</f>
        <v>205.45080040320005</v>
      </c>
      <c r="U2270" s="17">
        <f>[1]!s_dq_amount_btin(A2270,E2270,100000000)</f>
        <v>7.0618927300000003</v>
      </c>
      <c r="V2270" s="17">
        <f>[1]!s_dq_turn(A2270,E2270)</f>
        <v>0.75788240163458953</v>
      </c>
      <c r="W2270" s="2">
        <f>[1]!s_pq_amount(A2270,"20260101","",100000000)</f>
        <v>573.18136637999999</v>
      </c>
      <c r="X2270" s="2">
        <f>[1]!s_pq_avgamount(A2270,"20260101","",100000000)</f>
        <v>5.2107396943636362</v>
      </c>
      <c r="Y2270" s="17">
        <f>[1]!s_ipo_dilutedpe(A2270)</f>
        <v>0</v>
      </c>
      <c r="Z2270" s="12">
        <f>[1]!s_ipo_collection_total(A2270,100000000)</f>
        <v>9.9047000000000001</v>
      </c>
      <c r="AA2270" s="2">
        <f>[1]!s_val_pe_ttm(A2270,E2270)</f>
        <v>-72.428215026855469</v>
      </c>
      <c r="AB2270" s="5">
        <f>[1]!s_info_zjtxornot1(A2270,"")</f>
        <v>0</v>
      </c>
      <c r="AC2270" s="22" t="str">
        <f>[1]!s_info_nature1(A2270,"")</f>
        <v>民营企业</v>
      </c>
      <c r="AD2270" s="6" t="str">
        <f>[1]!s_info_city(A2270)</f>
        <v>成都市</v>
      </c>
      <c r="AE2270" s="6" t="str">
        <f>[1]!s_info_province(A2270)</f>
        <v>四川省</v>
      </c>
      <c r="AF2270">
        <v>104.065735</v>
      </c>
      <c r="AG2270">
        <v>30.659462000000001</v>
      </c>
    </row>
    <row r="2271" spans="1:33" x14ac:dyDescent="0.3">
      <c r="A2271" s="12" t="s">
        <v>5052</v>
      </c>
      <c r="B2271" s="12" t="s">
        <v>5053</v>
      </c>
      <c r="C2271" s="16" t="str">
        <f>[1]!s_info_mkt(A2271)</f>
        <v>科创板</v>
      </c>
      <c r="D2271" s="16" t="str">
        <f>[1]!s_ipo_listeddate(A2271)</f>
        <v>2020-03-27</v>
      </c>
      <c r="E2271" s="16" t="str">
        <f>[1]!lastradeday_s("000002","")</f>
        <v>2026-06-22</v>
      </c>
      <c r="F2271" s="16" t="str">
        <f>[1]!s_info_industry_csrc2023(A2271,"",3)</f>
        <v>软件和信息技术服务业</v>
      </c>
      <c r="G2271" s="16" t="str">
        <f>[1]!s_info_industry_csrc2023(A2271,"",1)</f>
        <v>信息传输、软件和信息技术服务业</v>
      </c>
      <c r="H2271" s="16">
        <f>[1]!s_is(A2271,83,"FY","YTD","20251231",1,"",100000000)</f>
        <v>4.1882999070000002</v>
      </c>
      <c r="I2271" s="16">
        <f>[1]!s_is(A2271,83,"FY","YTD","20241231",1,"",100000000)</f>
        <v>6.1760256409000007</v>
      </c>
      <c r="J2271" s="16">
        <f t="shared" si="105"/>
        <v>-0.32184544713294605</v>
      </c>
      <c r="K2271" s="16">
        <f>[1]!s_is(A2271,61,"FY","YTD","20251231",1,"",100000000)</f>
        <v>-0.11001805839999999</v>
      </c>
      <c r="L2271" s="16">
        <f>[1]!s_is(A2271,61,"FY","YTD","20241231",1,"",100000000)</f>
        <v>0.20586786420000003</v>
      </c>
      <c r="M2271" s="16">
        <f t="shared" si="106"/>
        <v>-1.5344110350953939</v>
      </c>
      <c r="N2271" s="16">
        <f>[1]!s_fa_roe(A2271,"20251231")</f>
        <v>-0.85170000000000001</v>
      </c>
      <c r="O2271" s="16">
        <f>[1]!s_stmnote_rdexp(A2271,"20251231",1,10000)</f>
        <v>8760.8834290000013</v>
      </c>
      <c r="P2271" s="20">
        <f t="shared" si="107"/>
        <v>0.20917516948482456</v>
      </c>
      <c r="Q2271" s="16">
        <f>[1]!s_margin_tradingbalance(A2271,"",10000)</f>
        <v>18037.917300000001</v>
      </c>
      <c r="R2271" s="16">
        <f>[1]!s_margin_seclendingbalance(A2271,"",10000)</f>
        <v>0</v>
      </c>
      <c r="S2271" s="17">
        <f>[1]!s_val_ev(A2271,"",100000000)</f>
        <v>58.485448007999999</v>
      </c>
      <c r="T2271" s="17">
        <f>[1]!share_freesharesmv(A2271,"",100000000)</f>
        <v>25.965307367999998</v>
      </c>
      <c r="U2271" s="17">
        <f>[1]!s_dq_amount_btin(A2271,E2271,100000000)</f>
        <v>1.6273622000000001</v>
      </c>
      <c r="V2271" s="17">
        <f>[1]!s_dq_turn(A2271,E2271)</f>
        <v>2.8395668679375334</v>
      </c>
      <c r="W2271" s="2">
        <f>[1]!s_pq_amount(A2271,"20260101","",100000000)</f>
        <v>400.39438342</v>
      </c>
      <c r="X2271" s="2">
        <f>[1]!s_pq_avgamount(A2271,"20260101","",100000000)</f>
        <v>3.6399489401818181</v>
      </c>
      <c r="Y2271" s="17">
        <f>[1]!s_ipo_dilutedpe(A2271)</f>
        <v>53.58</v>
      </c>
      <c r="Z2271" s="12">
        <f>[1]!s_ipo_collection_total(A2271,100000000)</f>
        <v>9.9458191360000008</v>
      </c>
      <c r="AA2271" s="2">
        <f>[1]!s_val_pe_ttm(A2271,E2271)</f>
        <v>-290.041748046875</v>
      </c>
      <c r="AB2271" s="5">
        <f>[1]!s_info_zjtxornot1(A2271,"")</f>
        <v>1</v>
      </c>
      <c r="AC2271" s="22" t="str">
        <f>[1]!s_info_nature1(A2271,"")</f>
        <v>民营企业</v>
      </c>
      <c r="AD2271" s="6" t="str">
        <f>[1]!s_info_city(A2271)</f>
        <v>东莞市</v>
      </c>
      <c r="AE2271" s="6" t="str">
        <f>[1]!s_info_province(A2271)</f>
        <v>广东省</v>
      </c>
      <c r="AF2271">
        <v>113.746262</v>
      </c>
      <c r="AG2271">
        <v>23.046237000000001</v>
      </c>
    </row>
    <row r="2272" spans="1:33" x14ac:dyDescent="0.3">
      <c r="A2272" s="12" t="s">
        <v>5054</v>
      </c>
      <c r="B2272" s="12" t="s">
        <v>5055</v>
      </c>
      <c r="C2272" s="16" t="str">
        <f>[1]!s_info_mkt(A2272)</f>
        <v>主板</v>
      </c>
      <c r="D2272" s="16" t="str">
        <f>[1]!s_ipo_listeddate(A2272)</f>
        <v>2016-09-13</v>
      </c>
      <c r="E2272" s="16" t="str">
        <f>[1]!lastradeday_s("000002","")</f>
        <v>2026-06-22</v>
      </c>
      <c r="F2272" s="16" t="str">
        <f>[1]!s_info_industry_csrc2023(A2272,"",3)</f>
        <v>化学原料和化学制品制造业</v>
      </c>
      <c r="G2272" s="16" t="str">
        <f>[1]!s_info_industry_csrc2023(A2272,"",1)</f>
        <v>制造业</v>
      </c>
      <c r="H2272" s="16">
        <f>[1]!s_is(A2272,83,"FY","YTD","20251231",1,"",100000000)</f>
        <v>45.355839217700002</v>
      </c>
      <c r="I2272" s="16">
        <f>[1]!s_is(A2272,83,"FY","YTD","20241231",1,"",100000000)</f>
        <v>40.6671939071</v>
      </c>
      <c r="J2272" s="16">
        <f t="shared" si="105"/>
        <v>0.11529306205170498</v>
      </c>
      <c r="K2272" s="16">
        <f>[1]!s_is(A2272,61,"FY","YTD","20251231",1,"",100000000)</f>
        <v>6.5903624417999991</v>
      </c>
      <c r="L2272" s="16">
        <f>[1]!s_is(A2272,61,"FY","YTD","20241231",1,"",100000000)</f>
        <v>4.7287641635000002</v>
      </c>
      <c r="M2272" s="16">
        <f t="shared" si="106"/>
        <v>0.39367543272069944</v>
      </c>
      <c r="N2272" s="16">
        <f>[1]!s_fa_roe(A2272,"20251231")</f>
        <v>19.141500000000001</v>
      </c>
      <c r="O2272" s="16">
        <f>[1]!s_stmnote_rdexp(A2272,"20251231",1,10000)</f>
        <v>14733.810266999999</v>
      </c>
      <c r="P2272" s="20">
        <f t="shared" si="107"/>
        <v>3.2484924810409342E-2</v>
      </c>
      <c r="Q2272" s="16">
        <f>[1]!s_margin_tradingbalance(A2272,"",10000)</f>
        <v>88262.975900000005</v>
      </c>
      <c r="R2272" s="16">
        <f>[1]!s_margin_seclendingbalance(A2272,"",10000)</f>
        <v>29.593800000000002</v>
      </c>
      <c r="S2272" s="17">
        <f>[1]!s_val_ev(A2272,"",100000000)</f>
        <v>299.94358538800003</v>
      </c>
      <c r="T2272" s="17">
        <f>[1]!share_freesharesmv(A2272,"",100000000)</f>
        <v>194.81200378900002</v>
      </c>
      <c r="U2272" s="17">
        <f>[1]!s_dq_amount_btin(A2272,E2272,100000000)</f>
        <v>21.350015760000002</v>
      </c>
      <c r="V2272" s="17">
        <f>[1]!s_dq_turn(A2272,E2272)</f>
        <v>7.3968925074027032</v>
      </c>
      <c r="W2272" s="2">
        <f>[1]!s_pq_amount(A2272,"20260101","",100000000)</f>
        <v>1321.6222364600001</v>
      </c>
      <c r="X2272" s="2">
        <f>[1]!s_pq_avgamount(A2272,"20260101","",100000000)</f>
        <v>12.014747604181819</v>
      </c>
      <c r="Y2272" s="17">
        <f>[1]!s_ipo_dilutedpe(A2272)</f>
        <v>22.98</v>
      </c>
      <c r="Z2272" s="12">
        <f>[1]!s_ipo_collection_total(A2272,100000000)</f>
        <v>3.3715000000000002</v>
      </c>
      <c r="AA2272" s="2">
        <f>[1]!s_val_pe_ttm(A2272,E2272)</f>
        <v>45.221759796142578</v>
      </c>
      <c r="AB2272" s="5">
        <f>[1]!s_info_zjtxornot1(A2272,"")</f>
        <v>1</v>
      </c>
      <c r="AC2272" s="22" t="str">
        <f>[1]!s_info_nature1(A2272,"")</f>
        <v>民营企业</v>
      </c>
      <c r="AD2272" s="6" t="str">
        <f>[1]!s_info_city(A2272)</f>
        <v>黄石市</v>
      </c>
      <c r="AE2272" s="6" t="str">
        <f>[1]!s_info_province(A2272)</f>
        <v>湖北省</v>
      </c>
      <c r="AF2272">
        <v>115.077048</v>
      </c>
      <c r="AG2272">
        <v>30.220074</v>
      </c>
    </row>
    <row r="2273" spans="1:33" x14ac:dyDescent="0.3">
      <c r="A2273" s="12" t="s">
        <v>5056</v>
      </c>
      <c r="B2273" s="12" t="s">
        <v>5057</v>
      </c>
      <c r="C2273" s="16" t="str">
        <f>[1]!s_info_mkt(A2273)</f>
        <v>创业板</v>
      </c>
      <c r="D2273" s="16" t="str">
        <f>[1]!s_ipo_listeddate(A2273)</f>
        <v>2012-03-21</v>
      </c>
      <c r="E2273" s="16" t="str">
        <f>[1]!lastradeday_s("000002","")</f>
        <v>2026-06-22</v>
      </c>
      <c r="F2273" s="16" t="str">
        <f>[1]!s_info_industry_csrc2023(A2273,"",3)</f>
        <v>软件和信息技术服务业</v>
      </c>
      <c r="G2273" s="16" t="str">
        <f>[1]!s_info_industry_csrc2023(A2273,"",1)</f>
        <v>信息传输、软件和信息技术服务业</v>
      </c>
      <c r="H2273" s="16">
        <f>[1]!s_is(A2273,83,"FY","YTD","20251231",1,"",100000000)</f>
        <v>4.0346568550999997</v>
      </c>
      <c r="I2273" s="16">
        <f>[1]!s_is(A2273,83,"FY","YTD","20241231",1,"",100000000)</f>
        <v>3.6473070837999999</v>
      </c>
      <c r="J2273" s="16">
        <f t="shared" si="105"/>
        <v>0.10620157897328286</v>
      </c>
      <c r="K2273" s="16">
        <f>[1]!s_is(A2273,61,"FY","YTD","20251231",1,"",100000000)</f>
        <v>-0.52555027350000005</v>
      </c>
      <c r="L2273" s="16">
        <f>[1]!s_is(A2273,61,"FY","YTD","20241231",1,"",100000000)</f>
        <v>-2.8065401701999999</v>
      </c>
      <c r="M2273" s="16">
        <f t="shared" si="106"/>
        <v>0.81274086896018016</v>
      </c>
      <c r="N2273" s="16">
        <f>[1]!s_fa_roe(A2273,"20251231")</f>
        <v>-5.0556999999999999</v>
      </c>
      <c r="O2273" s="16">
        <f>[1]!s_stmnote_rdexp(A2273,"20251231",1,10000)</f>
        <v>7710.2328599999992</v>
      </c>
      <c r="P2273" s="20">
        <f t="shared" si="107"/>
        <v>0.19110008947238957</v>
      </c>
      <c r="Q2273" s="16">
        <f>[1]!s_margin_tradingbalance(A2273,"",10000)</f>
        <v>141887.39069999999</v>
      </c>
      <c r="R2273" s="16">
        <f>[1]!s_margin_seclendingbalance(A2273,"",10000)</f>
        <v>93.147000000000006</v>
      </c>
      <c r="S2273" s="17">
        <f>[1]!s_val_ev(A2273,"",100000000)</f>
        <v>247.2042670084</v>
      </c>
      <c r="T2273" s="17">
        <f>[1]!share_freesharesmv(A2273,"",100000000)</f>
        <v>158.80359258139998</v>
      </c>
      <c r="U2273" s="17">
        <f>[1]!s_dq_amount_btin(A2273,E2273,100000000)</f>
        <v>34.094026249999999</v>
      </c>
      <c r="V2273" s="17">
        <f>[1]!s_dq_turn(A2273,E2273)</f>
        <v>18.268721681432311</v>
      </c>
      <c r="W2273" s="2">
        <f>[1]!s_pq_amount(A2273,"20260101","",100000000)</f>
        <v>1587.57080565</v>
      </c>
      <c r="X2273" s="2">
        <f>[1]!s_pq_avgamount(A2273,"20260101","",100000000)</f>
        <v>14.432461869545454</v>
      </c>
      <c r="Y2273" s="17">
        <f>[1]!s_ipo_dilutedpe(A2273)</f>
        <v>39.619999999999997</v>
      </c>
      <c r="Z2273" s="12">
        <f>[1]!s_ipo_collection_total(A2273,100000000)</f>
        <v>3.15</v>
      </c>
      <c r="AA2273" s="2">
        <f>[1]!s_val_pe_ttm(A2273,E2273)</f>
        <v>405.620361328125</v>
      </c>
      <c r="AB2273" s="5">
        <f>[1]!s_info_zjtxornot1(A2273,"")</f>
        <v>1</v>
      </c>
      <c r="AC2273" s="22" t="str">
        <f>[1]!s_info_nature1(A2273,"")</f>
        <v>公众企业</v>
      </c>
      <c r="AD2273" s="6" t="str">
        <f>[1]!s_info_city(A2273)</f>
        <v>北京市</v>
      </c>
      <c r="AE2273" s="6" t="str">
        <f>[1]!s_info_province(A2273)</f>
        <v>北京</v>
      </c>
      <c r="AF2273">
        <v>116.40528500000001</v>
      </c>
      <c r="AG2273">
        <v>39.904989</v>
      </c>
    </row>
    <row r="2274" spans="1:33" x14ac:dyDescent="0.3">
      <c r="A2274" s="12" t="s">
        <v>5058</v>
      </c>
      <c r="B2274" s="12" t="s">
        <v>5059</v>
      </c>
      <c r="C2274" s="16" t="str">
        <f>[1]!s_info_mkt(A2274)</f>
        <v>科创板</v>
      </c>
      <c r="D2274" s="16" t="str">
        <f>[1]!s_ipo_listeddate(A2274)</f>
        <v>2020-02-21</v>
      </c>
      <c r="E2274" s="16" t="str">
        <f>[1]!lastradeday_s("000002","")</f>
        <v>2026-06-22</v>
      </c>
      <c r="F2274" s="16" t="str">
        <f>[1]!s_info_industry_csrc2023(A2274,"",3)</f>
        <v>计算机、通信和其他电子设备制造业</v>
      </c>
      <c r="G2274" s="16" t="str">
        <f>[1]!s_info_industry_csrc2023(A2274,"",1)</f>
        <v>制造业</v>
      </c>
      <c r="H2274" s="16">
        <f>[1]!s_is(A2274,83,"FY","YTD","20251231",1,"",100000000)</f>
        <v>186.94776827999999</v>
      </c>
      <c r="I2274" s="16">
        <f>[1]!s_is(A2274,83,"FY","YTD","20241231",1,"",100000000)</f>
        <v>119.44707206</v>
      </c>
      <c r="J2274" s="16">
        <f t="shared" si="105"/>
        <v>0.56510967624299258</v>
      </c>
      <c r="K2274" s="16">
        <f>[1]!s_is(A2274,61,"FY","YTD","20251231",1,"",100000000)</f>
        <v>13.63322277</v>
      </c>
      <c r="L2274" s="16">
        <f>[1]!s_is(A2274,61,"FY","YTD","20241231",1,"",100000000)</f>
        <v>19.765632350000001</v>
      </c>
      <c r="M2274" s="16">
        <f t="shared" si="106"/>
        <v>-0.31025617958537011</v>
      </c>
      <c r="N2274" s="16">
        <f>[1]!s_fa_roe(A2274,"20251231")</f>
        <v>10.143800000000001</v>
      </c>
      <c r="O2274" s="16">
        <f>[1]!s_stmnote_rdexp(A2274,"20251231",1,10000)</f>
        <v>141956.61730000001</v>
      </c>
      <c r="P2274" s="20">
        <f t="shared" si="107"/>
        <v>7.5933838957299174E-2</v>
      </c>
      <c r="Q2274" s="16">
        <f>[1]!s_margin_tradingbalance(A2274,"",10000)</f>
        <v>135234.72510000001</v>
      </c>
      <c r="R2274" s="16">
        <f>[1]!s_margin_seclendingbalance(A2274,"",10000)</f>
        <v>356.6891</v>
      </c>
      <c r="S2274" s="17">
        <f>[1]!s_val_ev(A2274,"",100000000)</f>
        <v>255.2945272728</v>
      </c>
      <c r="T2274" s="17">
        <f>[1]!share_freesharesmv(A2274,"",100000000)</f>
        <v>201.74909066110001</v>
      </c>
      <c r="U2274" s="17">
        <f>[1]!s_dq_amount_btin(A2274,E2274,100000000)</f>
        <v>8.5794927600000008</v>
      </c>
      <c r="V2274" s="17">
        <f>[1]!s_dq_turn(A2274,E2274)</f>
        <v>3.4510027616007859</v>
      </c>
      <c r="W2274" s="2">
        <f>[1]!s_pq_amount(A2274,"20260101","",100000000)</f>
        <v>794.71922862999998</v>
      </c>
      <c r="X2274" s="2">
        <f>[1]!s_pq_avgamount(A2274,"20260101","",100000000)</f>
        <v>7.2247202602727274</v>
      </c>
      <c r="Y2274" s="17">
        <f>[1]!s_ipo_dilutedpe(A2274)</f>
        <v>58.76</v>
      </c>
      <c r="Z2274" s="12">
        <f>[1]!s_ipo_collection_total(A2274,100000000)</f>
        <v>45.186667570399997</v>
      </c>
      <c r="AA2274" s="2">
        <f>[1]!s_val_pe_ttm(A2274,E2274)</f>
        <v>17.990755081176758</v>
      </c>
      <c r="AB2274" s="5">
        <f>[1]!s_info_zjtxornot1(A2274,"")</f>
        <v>1</v>
      </c>
      <c r="AC2274" s="22" t="str">
        <f>[1]!s_info_nature1(A2274,"")</f>
        <v>民营企业</v>
      </c>
      <c r="AD2274" s="6" t="str">
        <f>[1]!s_info_city(A2274)</f>
        <v>北京市</v>
      </c>
      <c r="AE2274" s="6" t="str">
        <f>[1]!s_info_province(A2274)</f>
        <v>北京</v>
      </c>
      <c r="AF2274">
        <v>116.40528500000001</v>
      </c>
      <c r="AG2274">
        <v>39.904989</v>
      </c>
    </row>
    <row r="2275" spans="1:33" x14ac:dyDescent="0.3">
      <c r="A2275" s="12" t="s">
        <v>5060</v>
      </c>
      <c r="B2275" s="12" t="s">
        <v>5061</v>
      </c>
      <c r="C2275" s="16" t="str">
        <f>[1]!s_info_mkt(A2275)</f>
        <v>创业板</v>
      </c>
      <c r="D2275" s="16" t="str">
        <f>[1]!s_ipo_listeddate(A2275)</f>
        <v>2011-01-07</v>
      </c>
      <c r="E2275" s="16" t="str">
        <f>[1]!lastradeday_s("000002","")</f>
        <v>2026-06-22</v>
      </c>
      <c r="F2275" s="16" t="str">
        <f>[1]!s_info_industry_csrc2023(A2275,"",3)</f>
        <v>通用设备制造业</v>
      </c>
      <c r="G2275" s="16" t="str">
        <f>[1]!s_info_industry_csrc2023(A2275,"",1)</f>
        <v>制造业</v>
      </c>
      <c r="H2275" s="16">
        <f>[1]!s_is(A2275,83,"FY","YTD","20251231",1,"",100000000)</f>
        <v>7.1894009851999998</v>
      </c>
      <c r="I2275" s="16">
        <f>[1]!s_is(A2275,83,"FY","YTD","20241231",1,"",100000000)</f>
        <v>5.5213953759000001</v>
      </c>
      <c r="J2275" s="16">
        <f t="shared" si="105"/>
        <v>0.30209856308797867</v>
      </c>
      <c r="K2275" s="16">
        <f>[1]!s_is(A2275,61,"FY","YTD","20251231",1,"",100000000)</f>
        <v>0.40683077890000002</v>
      </c>
      <c r="L2275" s="16">
        <f>[1]!s_is(A2275,61,"FY","YTD","20241231",1,"",100000000)</f>
        <v>-1.6578140775000001</v>
      </c>
      <c r="M2275" s="16">
        <f t="shared" si="106"/>
        <v>1.2454019328352579</v>
      </c>
      <c r="N2275" s="16">
        <f>[1]!s_fa_roe(A2275,"20251231")</f>
        <v>36.577800000000003</v>
      </c>
      <c r="O2275" s="16">
        <f>[1]!s_stmnote_rdexp(A2275,"20251231",1,10000)</f>
        <v>3105.3007109999999</v>
      </c>
      <c r="P2275" s="20">
        <f t="shared" si="107"/>
        <v>4.3192759972528014E-2</v>
      </c>
      <c r="Q2275" s="16">
        <f>[1]!s_margin_tradingbalance(A2275,"",10000)</f>
        <v>14786.8176</v>
      </c>
      <c r="R2275" s="16">
        <f>[1]!s_margin_seclendingbalance(A2275,"",10000)</f>
        <v>2.9159999999999999</v>
      </c>
      <c r="S2275" s="17">
        <f>[1]!s_val_ev(A2275,"",100000000)</f>
        <v>30.609870904199997</v>
      </c>
      <c r="T2275" s="17">
        <f>[1]!share_freesharesmv(A2275,"",100000000)</f>
        <v>23.885968000999998</v>
      </c>
      <c r="U2275" s="17">
        <f>[1]!s_dq_amount_btin(A2275,E2275,100000000)</f>
        <v>1.1868436600000001</v>
      </c>
      <c r="V2275" s="17">
        <f>[1]!s_dq_turn(A2275,E2275)</f>
        <v>4.2038610490175765</v>
      </c>
      <c r="W2275" s="2">
        <f>[1]!s_pq_amount(A2275,"20260101","",100000000)</f>
        <v>553.39971717000003</v>
      </c>
      <c r="X2275" s="2">
        <f>[1]!s_pq_avgamount(A2275,"20260101","",100000000)</f>
        <v>5.0309065197272727</v>
      </c>
      <c r="Y2275" s="17">
        <f>[1]!s_ipo_dilutedpe(A2275)</f>
        <v>99.92</v>
      </c>
      <c r="Z2275" s="12">
        <f>[1]!s_ipo_collection_total(A2275,100000000)</f>
        <v>12.6654</v>
      </c>
      <c r="AA2275" s="2">
        <f>[1]!s_val_pe_ttm(A2275,E2275)</f>
        <v>-45.407245635986328</v>
      </c>
      <c r="AB2275" s="5">
        <f>[1]!s_info_zjtxornot1(A2275,"")</f>
        <v>0</v>
      </c>
      <c r="AC2275" s="22" t="str">
        <f>[1]!s_info_nature1(A2275,"")</f>
        <v>民营企业</v>
      </c>
      <c r="AD2275" s="6" t="str">
        <f>[1]!s_info_city(A2275)</f>
        <v>北京市</v>
      </c>
      <c r="AE2275" s="6" t="str">
        <f>[1]!s_info_province(A2275)</f>
        <v>北京</v>
      </c>
      <c r="AF2275">
        <v>116.40528500000001</v>
      </c>
      <c r="AG2275">
        <v>39.904989</v>
      </c>
    </row>
    <row r="2276" spans="1:33" x14ac:dyDescent="0.3">
      <c r="A2276" s="12" t="s">
        <v>5062</v>
      </c>
      <c r="B2276" s="12" t="s">
        <v>5063</v>
      </c>
      <c r="C2276" s="16" t="str">
        <f>[1]!s_info_mkt(A2276)</f>
        <v>科创板</v>
      </c>
      <c r="D2276" s="16" t="str">
        <f>[1]!s_ipo_listeddate(A2276)</f>
        <v>2021-05-06</v>
      </c>
      <c r="E2276" s="16" t="str">
        <f>[1]!lastradeday_s("000002","")</f>
        <v>2026-06-22</v>
      </c>
      <c r="F2276" s="16" t="str">
        <f>[1]!s_info_industry_csrc2023(A2276,"",3)</f>
        <v>专用设备制造业</v>
      </c>
      <c r="G2276" s="16" t="str">
        <f>[1]!s_info_industry_csrc2023(A2276,"",1)</f>
        <v>制造业</v>
      </c>
      <c r="H2276" s="16">
        <f>[1]!s_is(A2276,83,"FY","YTD","20251231",1,"",100000000)</f>
        <v>4.9747331283999996</v>
      </c>
      <c r="I2276" s="16">
        <f>[1]!s_is(A2276,83,"FY","YTD","20241231",1,"",100000000)</f>
        <v>4.9302183499000005</v>
      </c>
      <c r="J2276" s="16">
        <f t="shared" si="105"/>
        <v>9.0289669423875285E-3</v>
      </c>
      <c r="K2276" s="16">
        <f>[1]!s_is(A2276,61,"FY","YTD","20251231",1,"",100000000)</f>
        <v>0.90125984349999999</v>
      </c>
      <c r="L2276" s="16">
        <f>[1]!s_is(A2276,61,"FY","YTD","20241231",1,"",100000000)</f>
        <v>0.82504995459999997</v>
      </c>
      <c r="M2276" s="16">
        <f t="shared" si="106"/>
        <v>9.2370029808616902E-2</v>
      </c>
      <c r="N2276" s="16">
        <f>[1]!s_fa_roe(A2276,"20251231")</f>
        <v>9.4463000000000008</v>
      </c>
      <c r="O2276" s="16">
        <f>[1]!s_stmnote_rdexp(A2276,"20251231",1,10000)</f>
        <v>4110.878404</v>
      </c>
      <c r="P2276" s="20">
        <f t="shared" si="107"/>
        <v>8.2635154447413803E-2</v>
      </c>
      <c r="Q2276" s="16">
        <f>[1]!s_margin_tradingbalance(A2276,"",10000)</f>
        <v>8321.3083000000006</v>
      </c>
      <c r="R2276" s="16">
        <f>[1]!s_margin_seclendingbalance(A2276,"",10000)</f>
        <v>0</v>
      </c>
      <c r="S2276" s="17">
        <f>[1]!s_val_ev(A2276,"",100000000)</f>
        <v>24.303638766600002</v>
      </c>
      <c r="T2276" s="17">
        <f>[1]!share_freesharesmv(A2276,"",100000000)</f>
        <v>14.637645435600001</v>
      </c>
      <c r="U2276" s="17">
        <f>[1]!s_dq_amount_btin(A2276,E2276,100000000)</f>
        <v>0.56368353000000004</v>
      </c>
      <c r="V2276" s="17">
        <f>[1]!s_dq_turn(A2276,E2276)</f>
        <v>2.3568362272861925</v>
      </c>
      <c r="W2276" s="2">
        <f>[1]!s_pq_amount(A2276,"20260101","",100000000)</f>
        <v>60.889824150000003</v>
      </c>
      <c r="X2276" s="2">
        <f>[1]!s_pq_avgamount(A2276,"20260101","",100000000)</f>
        <v>0.55354385590909094</v>
      </c>
      <c r="Y2276" s="17">
        <f>[1]!s_ipo_dilutedpe(A2276)</f>
        <v>17.309999999999999</v>
      </c>
      <c r="Z2276" s="12">
        <f>[1]!s_ipo_collection_total(A2276,100000000)</f>
        <v>3.0623999999999998</v>
      </c>
      <c r="AA2276" s="2">
        <f>[1]!s_val_pe_ttm(A2276,E2276)</f>
        <v>25.04088020324707</v>
      </c>
      <c r="AB2276" s="5">
        <f>[1]!s_info_zjtxornot1(A2276,"")</f>
        <v>1</v>
      </c>
      <c r="AC2276" s="22" t="str">
        <f>[1]!s_info_nature1(A2276,"")</f>
        <v>民营企业</v>
      </c>
      <c r="AD2276" s="6" t="str">
        <f>[1]!s_info_city(A2276)</f>
        <v>启东市</v>
      </c>
      <c r="AE2276" s="6" t="str">
        <f>[1]!s_info_province(A2276)</f>
        <v>江苏省</v>
      </c>
      <c r="AF2276">
        <v>121.678822</v>
      </c>
      <c r="AG2276">
        <v>31.871302</v>
      </c>
    </row>
    <row r="2277" spans="1:33" x14ac:dyDescent="0.3">
      <c r="A2277" s="12" t="s">
        <v>5064</v>
      </c>
      <c r="B2277" s="12" t="s">
        <v>5065</v>
      </c>
      <c r="C2277" s="16" t="str">
        <f>[1]!s_info_mkt(A2277)</f>
        <v>主板</v>
      </c>
      <c r="D2277" s="16" t="str">
        <f>[1]!s_ipo_listeddate(A2277)</f>
        <v>1993-08-09</v>
      </c>
      <c r="E2277" s="16" t="str">
        <f>[1]!lastradeday_s("000002","")</f>
        <v>2026-06-22</v>
      </c>
      <c r="F2277" s="16" t="str">
        <f>[1]!s_info_industry_csrc2023(A2277,"",3)</f>
        <v>批发业</v>
      </c>
      <c r="G2277" s="16" t="str">
        <f>[1]!s_info_industry_csrc2023(A2277,"",1)</f>
        <v>批发和零售业</v>
      </c>
      <c r="H2277" s="16">
        <f>[1]!s_is(A2277,83,"FY","YTD","20251231",1,"",100000000)</f>
        <v>734.1585842313001</v>
      </c>
      <c r="I2277" s="16">
        <f>[1]!s_is(A2277,83,"FY","YTD","20241231",1,"",100000000)</f>
        <v>743.78494389570005</v>
      </c>
      <c r="J2277" s="16">
        <f t="shared" si="105"/>
        <v>-1.2942396513137555E-2</v>
      </c>
      <c r="K2277" s="16">
        <f>[1]!s_is(A2277,61,"FY","YTD","20251231",1,"",100000000)</f>
        <v>11.359268348399999</v>
      </c>
      <c r="L2277" s="16">
        <f>[1]!s_is(A2277,61,"FY","YTD","20241231",1,"",100000000)</f>
        <v>6.4249344975999998</v>
      </c>
      <c r="M2277" s="16">
        <f t="shared" si="106"/>
        <v>0.76799753408275107</v>
      </c>
      <c r="N2277" s="16">
        <f>[1]!s_fa_roe(A2277,"20251231")</f>
        <v>6.2621000000000002</v>
      </c>
      <c r="O2277" s="16">
        <f>[1]!s_stmnote_rdexp(A2277,"20251231",1,10000)</f>
        <v>1998.6945440000002</v>
      </c>
      <c r="P2277" s="20">
        <f t="shared" si="107"/>
        <v>2.722428896057561E-4</v>
      </c>
      <c r="Q2277" s="16">
        <f>[1]!s_margin_tradingbalance(A2277,"",10000)</f>
        <v>25896.121899999998</v>
      </c>
      <c r="R2277" s="16">
        <f>[1]!s_margin_seclendingbalance(A2277,"",10000)</f>
        <v>185.97540000000001</v>
      </c>
      <c r="S2277" s="17">
        <f>[1]!s_val_ev(A2277,"",100000000)</f>
        <v>117.94669323305</v>
      </c>
      <c r="T2277" s="17">
        <f>[1]!share_freesharesmv(A2277,"",100000000)</f>
        <v>39.058936856500004</v>
      </c>
      <c r="U2277" s="17">
        <f>[1]!s_dq_amount_btin(A2277,E2277,100000000)</f>
        <v>0.67539528000000004</v>
      </c>
      <c r="V2277" s="17">
        <f>[1]!s_dq_turn(A2277,E2277)</f>
        <v>0.63728811573866773</v>
      </c>
      <c r="W2277" s="2">
        <f>[1]!s_pq_amount(A2277,"20260101","",100000000)</f>
        <v>119.99134361999999</v>
      </c>
      <c r="X2277" s="2">
        <f>[1]!s_pq_avgamount(A2277,"20260101","",100000000)</f>
        <v>1.0908303965454547</v>
      </c>
      <c r="Y2277" s="17">
        <f>[1]!s_ipo_dilutedpe(A2277)</f>
        <v>0</v>
      </c>
      <c r="Z2277" s="12">
        <f>[1]!s_ipo_collection_total(A2277,100000000)</f>
        <v>1.05</v>
      </c>
      <c r="AA2277" s="2">
        <f>[1]!s_val_pe_ttm(A2277,E2277)</f>
        <v>11.457592964172363</v>
      </c>
      <c r="AB2277" s="5">
        <f>[1]!s_info_zjtxornot1(A2277,"")</f>
        <v>0</v>
      </c>
      <c r="AC2277" s="22" t="str">
        <f>[1]!s_info_nature1(A2277,"")</f>
        <v>中央国有企业</v>
      </c>
      <c r="AD2277" s="6" t="str">
        <f>[1]!s_info_city(A2277)</f>
        <v>深圳市</v>
      </c>
      <c r="AE2277" s="6" t="str">
        <f>[1]!s_info_province(A2277)</f>
        <v>广东省</v>
      </c>
      <c r="AF2277">
        <v>114.085947</v>
      </c>
      <c r="AG2277">
        <v>22.547000000000001</v>
      </c>
    </row>
    <row r="2278" spans="1:33" x14ac:dyDescent="0.3">
      <c r="A2278" s="12" t="s">
        <v>5066</v>
      </c>
      <c r="B2278" s="12" t="s">
        <v>5067</v>
      </c>
      <c r="C2278" s="16" t="str">
        <f>[1]!s_info_mkt(A2278)</f>
        <v>主板</v>
      </c>
      <c r="D2278" s="16" t="str">
        <f>[1]!s_ipo_listeddate(A2278)</f>
        <v>1994-05-25</v>
      </c>
      <c r="E2278" s="16" t="str">
        <f>[1]!lastradeday_s("000002","")</f>
        <v>2026-06-22</v>
      </c>
      <c r="F2278" s="16" t="str">
        <f>[1]!s_info_industry_csrc2023(A2278,"",3)</f>
        <v>医药制造业</v>
      </c>
      <c r="G2278" s="16" t="str">
        <f>[1]!s_info_industry_csrc2023(A2278,"",1)</f>
        <v>制造业</v>
      </c>
      <c r="H2278" s="16">
        <f>[1]!s_is(A2278,83,"FY","YTD","20251231",1,"",100000000)</f>
        <v>8.3118209708000013</v>
      </c>
      <c r="I2278" s="16">
        <f>[1]!s_is(A2278,83,"FY","YTD","20241231",1,"",100000000)</f>
        <v>9.9070145852999989</v>
      </c>
      <c r="J2278" s="16">
        <f t="shared" si="105"/>
        <v>-0.16101658080396308</v>
      </c>
      <c r="K2278" s="16">
        <f>[1]!s_is(A2278,61,"FY","YTD","20251231",1,"",100000000)</f>
        <v>-4.2999084341999998</v>
      </c>
      <c r="L2278" s="16">
        <f>[1]!s_is(A2278,61,"FY","YTD","20241231",1,"",100000000)</f>
        <v>-15.252009238099999</v>
      </c>
      <c r="M2278" s="16">
        <f t="shared" si="106"/>
        <v>0.71807593563091388</v>
      </c>
      <c r="N2278" s="16">
        <f>[1]!s_fa_roe(A2278,"20251231")</f>
        <v>-141.66300000000001</v>
      </c>
      <c r="O2278" s="16">
        <f>[1]!s_stmnote_rdexp(A2278,"20251231",1,10000)</f>
        <v>9488.2041609999997</v>
      </c>
      <c r="P2278" s="20">
        <f t="shared" si="107"/>
        <v>0.11415313436529388</v>
      </c>
      <c r="Q2278" s="16">
        <f>[1]!s_margin_tradingbalance(A2278,"",10000)</f>
        <v>23204.7297</v>
      </c>
      <c r="R2278" s="16">
        <f>[1]!s_margin_seclendingbalance(A2278,"",10000)</f>
        <v>0</v>
      </c>
      <c r="S2278" s="17">
        <f>[1]!s_val_ev(A2278,"",100000000)</f>
        <v>48.132246174599999</v>
      </c>
      <c r="T2278" s="17">
        <f>[1]!share_freesharesmv(A2278,"",100000000)</f>
        <v>37.090567102399994</v>
      </c>
      <c r="U2278" s="17">
        <f>[1]!s_dq_amount_btin(A2278,E2278,100000000)</f>
        <v>1.2013085299999999</v>
      </c>
      <c r="V2278" s="17">
        <f>[1]!s_dq_turn(A2278,E2278)</f>
        <v>2.542715659298922</v>
      </c>
      <c r="W2278" s="2">
        <f>[1]!s_pq_amount(A2278,"20260101","",100000000)</f>
        <v>292.22671989000003</v>
      </c>
      <c r="X2278" s="2">
        <f>[1]!s_pq_avgamount(A2278,"20260101","",100000000)</f>
        <v>2.6566065444545455</v>
      </c>
      <c r="Y2278" s="17">
        <f>[1]!s_ipo_dilutedpe(A2278)</f>
        <v>0</v>
      </c>
      <c r="Z2278" s="12">
        <f>[1]!s_ipo_collection_total(A2278,100000000)</f>
        <v>1.45</v>
      </c>
      <c r="AA2278" s="2">
        <f>[1]!s_val_pe_ttm(A2278,E2278)</f>
        <v>-10.987153053283691</v>
      </c>
      <c r="AB2278" s="5">
        <f>[1]!s_info_zjtxornot1(A2278,"")</f>
        <v>0</v>
      </c>
      <c r="AC2278" s="22" t="str">
        <f>[1]!s_info_nature1(A2278,"")</f>
        <v>中央国有企业</v>
      </c>
      <c r="AD2278" s="6" t="str">
        <f>[1]!s_info_city(A2278)</f>
        <v>海口市</v>
      </c>
      <c r="AE2278" s="6" t="str">
        <f>[1]!s_info_province(A2278)</f>
        <v>海南省</v>
      </c>
      <c r="AF2278">
        <v>110.33119000000001</v>
      </c>
      <c r="AG2278">
        <v>20.031970999999999</v>
      </c>
    </row>
    <row r="2279" spans="1:33" x14ac:dyDescent="0.3">
      <c r="A2279" s="12" t="s">
        <v>5068</v>
      </c>
      <c r="B2279" s="12" t="s">
        <v>5069</v>
      </c>
      <c r="C2279" s="16" t="str">
        <f>[1]!s_info_mkt(A2279)</f>
        <v>创业板</v>
      </c>
      <c r="D2279" s="16" t="str">
        <f>[1]!s_ipo_listeddate(A2279)</f>
        <v>2023-07-25</v>
      </c>
      <c r="E2279" s="16" t="str">
        <f>[1]!lastradeday_s("000002","")</f>
        <v>2026-06-22</v>
      </c>
      <c r="F2279" s="16" t="str">
        <f>[1]!s_info_industry_csrc2023(A2279,"",3)</f>
        <v>专用设备制造业</v>
      </c>
      <c r="G2279" s="16" t="str">
        <f>[1]!s_info_industry_csrc2023(A2279,"",1)</f>
        <v>制造业</v>
      </c>
      <c r="H2279" s="16">
        <f>[1]!s_is(A2279,83,"FY","YTD","20251231",1,"",100000000)</f>
        <v>7.2161369259000008</v>
      </c>
      <c r="I2279" s="16">
        <f>[1]!s_is(A2279,83,"FY","YTD","20241231",1,"",100000000)</f>
        <v>7.5405831641999992</v>
      </c>
      <c r="J2279" s="16">
        <f t="shared" si="105"/>
        <v>-4.3026677278801606E-2</v>
      </c>
      <c r="K2279" s="16">
        <f>[1]!s_is(A2279,61,"FY","YTD","20251231",1,"",100000000)</f>
        <v>-2.6453302400000003E-2</v>
      </c>
      <c r="L2279" s="16">
        <f>[1]!s_is(A2279,61,"FY","YTD","20241231",1,"",100000000)</f>
        <v>0.1442186644</v>
      </c>
      <c r="M2279" s="16">
        <f t="shared" si="106"/>
        <v>-1.1834249575812881</v>
      </c>
      <c r="N2279" s="16">
        <f>[1]!s_fa_roe(A2279,"20251231")</f>
        <v>-0.21079999999999999</v>
      </c>
      <c r="O2279" s="16">
        <f>[1]!s_stmnote_rdexp(A2279,"20251231",1,10000)</f>
        <v>2599.3152800000003</v>
      </c>
      <c r="P2279" s="20">
        <f t="shared" si="107"/>
        <v>3.6020869707593751E-2</v>
      </c>
      <c r="Q2279" s="16">
        <f>[1]!s_margin_tradingbalance(A2279,"",10000)</f>
        <v>4540.0911999999998</v>
      </c>
      <c r="R2279" s="16">
        <f>[1]!s_margin_seclendingbalance(A2279,"",10000)</f>
        <v>0</v>
      </c>
      <c r="S2279" s="17">
        <f>[1]!s_val_ev(A2279,"",100000000)</f>
        <v>19.23</v>
      </c>
      <c r="T2279" s="17">
        <f>[1]!share_freesharesmv(A2279,"",100000000)</f>
        <v>10.397766765</v>
      </c>
      <c r="U2279" s="17">
        <f>[1]!s_dq_amount_btin(A2279,E2279,100000000)</f>
        <v>0.44286872999999999</v>
      </c>
      <c r="V2279" s="17">
        <f>[1]!s_dq_turn(A2279,E2279)</f>
        <v>3.6129802174909313</v>
      </c>
      <c r="W2279" s="2">
        <f>[1]!s_pq_amount(A2279,"20260101","",100000000)</f>
        <v>73.086904959999998</v>
      </c>
      <c r="X2279" s="2">
        <f>[1]!s_pq_avgamount(A2279,"20260101","",100000000)</f>
        <v>0.66442640872727277</v>
      </c>
      <c r="Y2279" s="17">
        <f>[1]!s_ipo_dilutedpe(A2279)</f>
        <v>44.25</v>
      </c>
      <c r="Z2279" s="12">
        <f>[1]!s_ipo_collection_total(A2279,100000000)</f>
        <v>7.79</v>
      </c>
      <c r="AA2279" s="2">
        <f>[1]!s_val_pe_ttm(A2279,E2279)</f>
        <v>-393.48037719726563</v>
      </c>
      <c r="AB2279" s="5">
        <f>[1]!s_info_zjtxornot1(A2279,"")</f>
        <v>1</v>
      </c>
      <c r="AC2279" s="22" t="str">
        <f>[1]!s_info_nature1(A2279,"")</f>
        <v>民营企业</v>
      </c>
      <c r="AD2279" s="6" t="str">
        <f>[1]!s_info_city(A2279)</f>
        <v>简阳市</v>
      </c>
      <c r="AE2279" s="6" t="str">
        <f>[1]!s_info_province(A2279)</f>
        <v>四川省</v>
      </c>
      <c r="AF2279">
        <v>104.536305</v>
      </c>
      <c r="AG2279">
        <v>30.393006</v>
      </c>
    </row>
    <row r="2280" spans="1:33" x14ac:dyDescent="0.3">
      <c r="A2280" s="12" t="s">
        <v>5070</v>
      </c>
      <c r="B2280" s="12" t="s">
        <v>5071</v>
      </c>
      <c r="C2280" s="16" t="str">
        <f>[1]!s_info_mkt(A2280)</f>
        <v>主板</v>
      </c>
      <c r="D2280" s="16" t="str">
        <f>[1]!s_ipo_listeddate(A2280)</f>
        <v>2017-05-19</v>
      </c>
      <c r="E2280" s="16" t="str">
        <f>[1]!lastradeday_s("000002","")</f>
        <v>2026-06-22</v>
      </c>
      <c r="F2280" s="16" t="str">
        <f>[1]!s_info_industry_csrc2023(A2280,"",3)</f>
        <v>医药制造业</v>
      </c>
      <c r="G2280" s="16" t="str">
        <f>[1]!s_info_industry_csrc2023(A2280,"",1)</f>
        <v>制造业</v>
      </c>
      <c r="H2280" s="16">
        <f>[1]!s_is(A2280,83,"FY","YTD","20251231",1,"",100000000)</f>
        <v>7.4972007132000007</v>
      </c>
      <c r="I2280" s="16">
        <f>[1]!s_is(A2280,83,"FY","YTD","20241231",1,"",100000000)</f>
        <v>8.5754865334999995</v>
      </c>
      <c r="J2280" s="16">
        <f t="shared" si="105"/>
        <v>-0.12574048318864384</v>
      </c>
      <c r="K2280" s="16">
        <f>[1]!s_is(A2280,61,"FY","YTD","20251231",1,"",100000000)</f>
        <v>9.1114758099999998E-2</v>
      </c>
      <c r="L2280" s="16">
        <f>[1]!s_is(A2280,61,"FY","YTD","20241231",1,"",100000000)</f>
        <v>0.52322877140000001</v>
      </c>
      <c r="M2280" s="16">
        <f t="shared" si="106"/>
        <v>-0.82586057365269727</v>
      </c>
      <c r="N2280" s="16">
        <f>[1]!s_fa_roe(A2280,"20251231")</f>
        <v>0.74350000000000005</v>
      </c>
      <c r="O2280" s="16">
        <f>[1]!s_stmnote_rdexp(A2280,"20251231",1,10000)</f>
        <v>4993.2921820000001</v>
      </c>
      <c r="P2280" s="20">
        <f t="shared" si="107"/>
        <v>6.6602087539266816E-2</v>
      </c>
      <c r="Q2280" s="16">
        <f>[1]!s_margin_tradingbalance(A2280,"",10000)</f>
        <v>0</v>
      </c>
      <c r="R2280" s="16">
        <f>[1]!s_margin_seclendingbalance(A2280,"",10000)</f>
        <v>0</v>
      </c>
      <c r="S2280" s="17">
        <f>[1]!s_val_ev(A2280,"",100000000)</f>
        <v>18.991276106800001</v>
      </c>
      <c r="T2280" s="17">
        <f>[1]!share_freesharesmv(A2280,"",100000000)</f>
        <v>13.323637599600003</v>
      </c>
      <c r="U2280" s="17">
        <f>[1]!s_dq_amount_btin(A2280,E2280,100000000)</f>
        <v>0.62491750999999995</v>
      </c>
      <c r="V2280" s="17">
        <f>[1]!s_dq_turn(A2280,E2280)</f>
        <v>3.4584279894090773</v>
      </c>
      <c r="W2280" s="2">
        <f>[1]!s_pq_amount(A2280,"20260101","",100000000)</f>
        <v>96.454444039999998</v>
      </c>
      <c r="X2280" s="2">
        <f>[1]!s_pq_avgamount(A2280,"20260101","",100000000)</f>
        <v>0.87685858218181822</v>
      </c>
      <c r="Y2280" s="17">
        <f>[1]!s_ipo_dilutedpe(A2280)</f>
        <v>22.99</v>
      </c>
      <c r="Z2280" s="12">
        <f>[1]!s_ipo_collection_total(A2280,100000000)</f>
        <v>3.1702020000000002</v>
      </c>
      <c r="AA2280" s="2">
        <f>[1]!s_val_pe_ttm(A2280,E2280)</f>
        <v>225.57118225097656</v>
      </c>
      <c r="AB2280" s="5">
        <f>[1]!s_info_zjtxornot1(A2280,"")</f>
        <v>0</v>
      </c>
      <c r="AC2280" s="22" t="str">
        <f>[1]!s_info_nature1(A2280,"")</f>
        <v>民营企业</v>
      </c>
      <c r="AD2280" s="6" t="str">
        <f>[1]!s_info_city(A2280)</f>
        <v>贵阳市</v>
      </c>
      <c r="AE2280" s="6" t="str">
        <f>[1]!s_info_province(A2280)</f>
        <v>贵州省</v>
      </c>
      <c r="AF2280">
        <v>106.71347799999999</v>
      </c>
      <c r="AG2280">
        <v>26.578343</v>
      </c>
    </row>
    <row r="2281" spans="1:33" x14ac:dyDescent="0.3">
      <c r="A2281" s="12" t="s">
        <v>5072</v>
      </c>
      <c r="B2281" s="12" t="s">
        <v>5073</v>
      </c>
      <c r="C2281" s="16" t="str">
        <f>[1]!s_info_mkt(A2281)</f>
        <v>科创板</v>
      </c>
      <c r="D2281" s="16" t="str">
        <f>[1]!s_ipo_listeddate(A2281)</f>
        <v>2020-02-27</v>
      </c>
      <c r="E2281" s="16" t="str">
        <f>[1]!lastradeday_s("000002","")</f>
        <v>2026-06-22</v>
      </c>
      <c r="F2281" s="16" t="str">
        <f>[1]!s_info_industry_csrc2023(A2281,"",3)</f>
        <v>计算机、通信和其他电子设备制造业</v>
      </c>
      <c r="G2281" s="16" t="str">
        <f>[1]!s_info_industry_csrc2023(A2281,"",1)</f>
        <v>制造业</v>
      </c>
      <c r="H2281" s="16">
        <f>[1]!s_is(A2281,83,"FY","YTD","20251231",1,"",100000000)</f>
        <v>110.5379200748</v>
      </c>
      <c r="I2281" s="16">
        <f>[1]!s_is(A2281,83,"FY","YTD","20241231",1,"",100000000)</f>
        <v>101.18525841559999</v>
      </c>
      <c r="J2281" s="16">
        <f t="shared" si="105"/>
        <v>9.2431069561394574E-2</v>
      </c>
      <c r="K2281" s="16">
        <f>[1]!s_is(A2281,61,"FY","YTD","20251231",1,"",100000000)</f>
        <v>6.6054316451999995</v>
      </c>
      <c r="L2281" s="16">
        <f>[1]!s_is(A2281,61,"FY","YTD","20241231",1,"",100000000)</f>
        <v>7.6245986687</v>
      </c>
      <c r="M2281" s="16">
        <f t="shared" si="106"/>
        <v>-0.13366828442837494</v>
      </c>
      <c r="N2281" s="16">
        <f>[1]!s_fa_roe(A2281,"20251231")</f>
        <v>2.9171999999999998</v>
      </c>
      <c r="O2281" s="16">
        <f>[1]!s_stmnote_rdexp(A2281,"20251231",1,10000)</f>
        <v>116844.12924900001</v>
      </c>
      <c r="P2281" s="20">
        <f t="shared" si="107"/>
        <v>0.10570501884776974</v>
      </c>
      <c r="Q2281" s="16">
        <f>[1]!s_margin_tradingbalance(A2281,"",10000)</f>
        <v>194054.302</v>
      </c>
      <c r="R2281" s="16">
        <f>[1]!s_margin_seclendingbalance(A2281,"",10000)</f>
        <v>230.41759999999999</v>
      </c>
      <c r="S2281" s="17">
        <f>[1]!s_val_ev(A2281,"",100000000)</f>
        <v>1038.66075176</v>
      </c>
      <c r="T2281" s="17">
        <f>[1]!share_freesharesmv(A2281,"",100000000)</f>
        <v>351.29671358800005</v>
      </c>
      <c r="U2281" s="17">
        <f>[1]!s_dq_amount_btin(A2281,E2281,100000000)</f>
        <v>39.832998940000003</v>
      </c>
      <c r="V2281" s="17">
        <f>[1]!s_dq_turn(A2281,E2281)</f>
        <v>3.842002460031416</v>
      </c>
      <c r="W2281" s="2">
        <f>[1]!s_pq_amount(A2281,"20260101","",100000000)</f>
        <v>1784.63982805</v>
      </c>
      <c r="X2281" s="2">
        <f>[1]!s_pq_avgamount(A2281,"20260101","",100000000)</f>
        <v>16.223998436818182</v>
      </c>
      <c r="Y2281" s="17">
        <f>[1]!s_ipo_dilutedpe(A2281)</f>
        <v>48.31</v>
      </c>
      <c r="Z2281" s="12">
        <f>[1]!s_ipo_collection_total(A2281,100000000)</f>
        <v>43.128710271999999</v>
      </c>
      <c r="AA2281" s="2">
        <f>[1]!s_val_pe_ttm(A2281,E2281)</f>
        <v>114.47451019287109</v>
      </c>
      <c r="AB2281" s="5">
        <f>[1]!s_info_zjtxornot1(A2281,"")</f>
        <v>1</v>
      </c>
      <c r="AC2281" s="22" t="str">
        <f>[1]!s_info_nature1(A2281,"")</f>
        <v>中央国有企业</v>
      </c>
      <c r="AD2281" s="6" t="str">
        <f>[1]!s_info_city(A2281)</f>
        <v>无锡市</v>
      </c>
      <c r="AE2281" s="6" t="str">
        <f>[1]!s_info_province(A2281)</f>
        <v>江苏省</v>
      </c>
      <c r="AF2281">
        <v>120.301663</v>
      </c>
      <c r="AG2281">
        <v>31.574729000000001</v>
      </c>
    </row>
    <row r="2282" spans="1:33" x14ac:dyDescent="0.3">
      <c r="A2282" s="12" t="s">
        <v>5074</v>
      </c>
      <c r="B2282" s="12" t="s">
        <v>5075</v>
      </c>
      <c r="C2282" s="16" t="str">
        <f>[1]!s_info_mkt(A2282)</f>
        <v>科创板</v>
      </c>
      <c r="D2282" s="16" t="str">
        <f>[1]!s_ipo_listeddate(A2282)</f>
        <v>2020-09-18</v>
      </c>
      <c r="E2282" s="16" t="str">
        <f>[1]!lastradeday_s("000002","")</f>
        <v>2026-06-22</v>
      </c>
      <c r="F2282" s="16" t="str">
        <f>[1]!s_info_industry_csrc2023(A2282,"",3)</f>
        <v>专用设备制造业</v>
      </c>
      <c r="G2282" s="16" t="str">
        <f>[1]!s_info_industry_csrc2023(A2282,"",1)</f>
        <v>制造业</v>
      </c>
      <c r="H2282" s="16">
        <f>[1]!s_is(A2282,83,"FY","YTD","20251231",1,"",100000000)</f>
        <v>22.507383680500002</v>
      </c>
      <c r="I2282" s="16">
        <f>[1]!s_is(A2282,83,"FY","YTD","20241231",1,"",100000000)</f>
        <v>18.313950319300002</v>
      </c>
      <c r="J2282" s="16">
        <f t="shared" si="105"/>
        <v>0.22897481363050254</v>
      </c>
      <c r="K2282" s="16">
        <f>[1]!s_is(A2282,61,"FY","YTD","20251231",1,"",100000000)</f>
        <v>6.5001149702999994</v>
      </c>
      <c r="L2282" s="16">
        <f>[1]!s_is(A2282,61,"FY","YTD","20241231",1,"",100000000)</f>
        <v>4.6517680426999997</v>
      </c>
      <c r="M2282" s="16">
        <f t="shared" si="106"/>
        <v>0.39734288353018871</v>
      </c>
      <c r="N2282" s="16">
        <f>[1]!s_fa_roe(A2282,"20251231")</f>
        <v>11.992100000000001</v>
      </c>
      <c r="O2282" s="16">
        <f>[1]!s_stmnote_rdexp(A2282,"20251231",1,10000)</f>
        <v>33969.982852000001</v>
      </c>
      <c r="P2282" s="20">
        <f t="shared" si="107"/>
        <v>0.15092817243539058</v>
      </c>
      <c r="Q2282" s="16">
        <f>[1]!s_margin_tradingbalance(A2282,"",10000)</f>
        <v>67938.094299999997</v>
      </c>
      <c r="R2282" s="16">
        <f>[1]!s_margin_seclendingbalance(A2282,"",10000)</f>
        <v>722.1069</v>
      </c>
      <c r="S2282" s="17">
        <f>[1]!s_val_ev(A2282,"",100000000)</f>
        <v>327.83474154600003</v>
      </c>
      <c r="T2282" s="17">
        <f>[1]!share_freesharesmv(A2282,"",100000000)</f>
        <v>239.27475268320001</v>
      </c>
      <c r="U2282" s="17">
        <f>[1]!s_dq_amount_btin(A2282,E2282,100000000)</f>
        <v>26.240369690000001</v>
      </c>
      <c r="V2282" s="17">
        <f>[1]!s_dq_turn(A2282,E2282)</f>
        <v>7.8537299249558892</v>
      </c>
      <c r="W2282" s="2">
        <f>[1]!s_pq_amount(A2282,"20260101","",100000000)</f>
        <v>758.12776908000001</v>
      </c>
      <c r="X2282" s="2">
        <f>[1]!s_pq_avgamount(A2282,"20260101","",100000000)</f>
        <v>6.8920706279999999</v>
      </c>
      <c r="Y2282" s="17">
        <f>[1]!s_ipo_dilutedpe(A2282)</f>
        <v>101.78</v>
      </c>
      <c r="Z2282" s="12">
        <f>[1]!s_ipo_collection_total(A2282,100000000)</f>
        <v>21.767199999999999</v>
      </c>
      <c r="AA2282" s="2">
        <f>[1]!s_val_pe_ttm(A2282,E2282)</f>
        <v>47.813358306884766</v>
      </c>
      <c r="AB2282" s="5">
        <f>[1]!s_info_zjtxornot1(A2282,"")</f>
        <v>1</v>
      </c>
      <c r="AC2282" s="22" t="str">
        <f>[1]!s_info_nature1(A2282,"")</f>
        <v>外资企业</v>
      </c>
      <c r="AD2282" s="6" t="str">
        <f>[1]!s_info_city(A2282)</f>
        <v>上海市</v>
      </c>
      <c r="AE2282" s="6" t="str">
        <f>[1]!s_info_province(A2282)</f>
        <v>上海</v>
      </c>
      <c r="AF2282">
        <v>121.472644</v>
      </c>
      <c r="AG2282">
        <v>31.231705999999999</v>
      </c>
    </row>
    <row r="2283" spans="1:33" x14ac:dyDescent="0.3">
      <c r="A2283" s="12" t="s">
        <v>5076</v>
      </c>
      <c r="B2283" s="12" t="s">
        <v>5077</v>
      </c>
      <c r="C2283" s="16" t="str">
        <f>[1]!s_info_mkt(A2283)</f>
        <v>创业板</v>
      </c>
      <c r="D2283" s="16" t="str">
        <f>[1]!s_ipo_listeddate(A2283)</f>
        <v>2020-12-21</v>
      </c>
      <c r="E2283" s="16" t="str">
        <f>[1]!lastradeday_s("000002","")</f>
        <v>2026-06-22</v>
      </c>
      <c r="F2283" s="16" t="str">
        <f>[1]!s_info_industry_csrc2023(A2283,"",3)</f>
        <v>房地产业</v>
      </c>
      <c r="G2283" s="16" t="str">
        <f>[1]!s_info_industry_csrc2023(A2283,"",1)</f>
        <v>房地产业</v>
      </c>
      <c r="H2283" s="16">
        <f>[1]!s_is(A2283,83,"FY","YTD","20251231",1,"",100000000)</f>
        <v>29.7234325439</v>
      </c>
      <c r="I2283" s="16">
        <f>[1]!s_is(A2283,83,"FY","YTD","20241231",1,"",100000000)</f>
        <v>28.636159516300001</v>
      </c>
      <c r="J2283" s="16">
        <f t="shared" si="105"/>
        <v>3.7968535095675549E-2</v>
      </c>
      <c r="K2283" s="16">
        <f>[1]!s_is(A2283,61,"FY","YTD","20251231",1,"",100000000)</f>
        <v>1.2387331887999999</v>
      </c>
      <c r="L2283" s="16">
        <f>[1]!s_is(A2283,61,"FY","YTD","20241231",1,"",100000000)</f>
        <v>1.21638011</v>
      </c>
      <c r="M2283" s="16">
        <f t="shared" si="106"/>
        <v>1.8376721730512288E-2</v>
      </c>
      <c r="N2283" s="16">
        <f>[1]!s_fa_roe(A2283,"20251231")</f>
        <v>10.727399999999999</v>
      </c>
      <c r="O2283" s="16">
        <f>[1]!s_stmnote_rdexp(A2283,"20251231",1,10000)</f>
        <v>554.90133099999991</v>
      </c>
      <c r="P2283" s="20">
        <f t="shared" si="107"/>
        <v>1.8668817276754255E-3</v>
      </c>
      <c r="Q2283" s="16">
        <f>[1]!s_margin_tradingbalance(A2283,"",10000)</f>
        <v>22496.3963</v>
      </c>
      <c r="R2283" s="16">
        <f>[1]!s_margin_seclendingbalance(A2283,"",10000)</f>
        <v>47.741100000000003</v>
      </c>
      <c r="S2283" s="17">
        <f>[1]!s_val_ev(A2283,"",100000000)</f>
        <v>44.176600000000001</v>
      </c>
      <c r="T2283" s="17">
        <f>[1]!share_freesharesmv(A2283,"",100000000)</f>
        <v>19.658587000000001</v>
      </c>
      <c r="U2283" s="17">
        <f>[1]!s_dq_amount_btin(A2283,E2283,100000000)</f>
        <v>1.5601024699999999</v>
      </c>
      <c r="V2283" s="17">
        <f>[1]!s_dq_turn(A2283,E2283)</f>
        <v>3.6579627218934911</v>
      </c>
      <c r="W2283" s="2">
        <f>[1]!s_pq_amount(A2283,"20260101","",100000000)</f>
        <v>247.90995375</v>
      </c>
      <c r="X2283" s="2">
        <f>[1]!s_pq_avgamount(A2283,"20260101","",100000000)</f>
        <v>2.2537268522727274</v>
      </c>
      <c r="Y2283" s="17">
        <f>[1]!s_ipo_dilutedpe(A2283)</f>
        <v>28.75</v>
      </c>
      <c r="Z2283" s="12">
        <f>[1]!s_ipo_collection_total(A2283,100000000)</f>
        <v>4.6950000000000003</v>
      </c>
      <c r="AA2283" s="2">
        <f>[1]!s_val_pe_ttm(A2283,E2283)</f>
        <v>35.536834716796875</v>
      </c>
      <c r="AB2283" s="5">
        <f>[1]!s_info_zjtxornot1(A2283,"")</f>
        <v>0</v>
      </c>
      <c r="AC2283" s="22" t="str">
        <f>[1]!s_info_nature1(A2283,"")</f>
        <v>地方国有企业</v>
      </c>
      <c r="AD2283" s="6" t="str">
        <f>[1]!s_info_city(A2283)</f>
        <v>深圳市</v>
      </c>
      <c r="AE2283" s="6" t="str">
        <f>[1]!s_info_province(A2283)</f>
        <v>广东省</v>
      </c>
      <c r="AF2283">
        <v>114.085947</v>
      </c>
      <c r="AG2283">
        <v>22.547000000000001</v>
      </c>
    </row>
    <row r="2284" spans="1:33" x14ac:dyDescent="0.3">
      <c r="A2284" s="12" t="s">
        <v>5078</v>
      </c>
      <c r="B2284" s="12" t="s">
        <v>5079</v>
      </c>
      <c r="C2284" s="16" t="str">
        <f>[1]!s_info_mkt(A2284)</f>
        <v>科创板</v>
      </c>
      <c r="D2284" s="16" t="str">
        <f>[1]!s_ipo_listeddate(A2284)</f>
        <v>2021-03-09</v>
      </c>
      <c r="E2284" s="16" t="str">
        <f>[1]!lastradeday_s("000002","")</f>
        <v>2026-06-22</v>
      </c>
      <c r="F2284" s="16" t="str">
        <f>[1]!s_info_industry_csrc2023(A2284,"",3)</f>
        <v>电气机械和器材制造业</v>
      </c>
      <c r="G2284" s="16" t="str">
        <f>[1]!s_info_industry_csrc2023(A2284,"",1)</f>
        <v>制造业</v>
      </c>
      <c r="H2284" s="16">
        <f>[1]!s_is(A2284,83,"FY","YTD","20251231",1,"",100000000)</f>
        <v>72.949866364100004</v>
      </c>
      <c r="I2284" s="16">
        <f>[1]!s_is(A2284,83,"FY","YTD","20241231",1,"",100000000)</f>
        <v>69.008592247500005</v>
      </c>
      <c r="J2284" s="16">
        <f t="shared" si="105"/>
        <v>5.7112802742947943E-2</v>
      </c>
      <c r="K2284" s="16">
        <f>[1]!s_is(A2284,61,"FY","YTD","20251231",1,"",100000000)</f>
        <v>6.5953877240000001</v>
      </c>
      <c r="L2284" s="16">
        <f>[1]!s_is(A2284,61,"FY","YTD","20241231",1,"",100000000)</f>
        <v>5.7442145240999993</v>
      </c>
      <c r="M2284" s="16">
        <f t="shared" si="106"/>
        <v>0.14817921516142576</v>
      </c>
      <c r="N2284" s="16">
        <f>[1]!s_fa_roe(A2284,"20251231")</f>
        <v>13.626799999999999</v>
      </c>
      <c r="O2284" s="16">
        <f>[1]!s_stmnote_rdexp(A2284,"20251231",1,10000)</f>
        <v>35734.125904</v>
      </c>
      <c r="P2284" s="20">
        <f t="shared" si="107"/>
        <v>4.898449810126785E-2</v>
      </c>
      <c r="Q2284" s="16">
        <f>[1]!s_margin_tradingbalance(A2284,"",10000)</f>
        <v>100315.28389999999</v>
      </c>
      <c r="R2284" s="16">
        <f>[1]!s_margin_seclendingbalance(A2284,"",10000)</f>
        <v>1768.9238</v>
      </c>
      <c r="S2284" s="17">
        <f>[1]!s_val_ev(A2284,"",100000000)</f>
        <v>424.61086015399997</v>
      </c>
      <c r="T2284" s="17">
        <f>[1]!share_freesharesmv(A2284,"",100000000)</f>
        <v>240.80104304449998</v>
      </c>
      <c r="U2284" s="17">
        <f>[1]!s_dq_amount_btin(A2284,E2284,100000000)</f>
        <v>21.36418437</v>
      </c>
      <c r="V2284" s="17">
        <f>[1]!s_dq_turn(A2284,E2284)</f>
        <v>5.0241177840488724</v>
      </c>
      <c r="W2284" s="2">
        <f>[1]!s_pq_amount(A2284,"20260101","",100000000)</f>
        <v>1798.1743837700001</v>
      </c>
      <c r="X2284" s="2">
        <f>[1]!s_pq_avgamount(A2284,"20260101","",100000000)</f>
        <v>16.347039852454547</v>
      </c>
      <c r="Y2284" s="17">
        <f>[1]!s_ipo_dilutedpe(A2284)</f>
        <v>21.08</v>
      </c>
      <c r="Z2284" s="12">
        <f>[1]!s_ipo_collection_total(A2284,100000000)</f>
        <v>4.2995700000000001</v>
      </c>
      <c r="AA2284" s="2">
        <f>[1]!s_val_pe_ttm(A2284,E2284)</f>
        <v>63.8779296875</v>
      </c>
      <c r="AB2284" s="5">
        <f>[1]!s_info_zjtxornot1(A2284,"")</f>
        <v>1</v>
      </c>
      <c r="AC2284" s="22" t="str">
        <f>[1]!s_info_nature1(A2284,"")</f>
        <v>民营企业</v>
      </c>
      <c r="AD2284" s="6" t="str">
        <f>[1]!s_info_city(A2284)</f>
        <v>海口市</v>
      </c>
      <c r="AE2284" s="6" t="str">
        <f>[1]!s_info_province(A2284)</f>
        <v>海南省</v>
      </c>
      <c r="AF2284">
        <v>110.33119000000001</v>
      </c>
      <c r="AG2284">
        <v>20.031970999999999</v>
      </c>
    </row>
    <row r="2285" spans="1:33" x14ac:dyDescent="0.3">
      <c r="A2285" s="12" t="s">
        <v>5080</v>
      </c>
      <c r="B2285" s="12" t="s">
        <v>5081</v>
      </c>
      <c r="C2285" s="16" t="str">
        <f>[1]!s_info_mkt(A2285)</f>
        <v>主板</v>
      </c>
      <c r="D2285" s="16" t="str">
        <f>[1]!s_ipo_listeddate(A2285)</f>
        <v>2015-02-27</v>
      </c>
      <c r="E2285" s="16" t="str">
        <f>[1]!lastradeday_s("000002","")</f>
        <v>2026-06-22</v>
      </c>
      <c r="F2285" s="16" t="str">
        <f>[1]!s_info_industry_csrc2023(A2285,"",3)</f>
        <v>金属制品业</v>
      </c>
      <c r="G2285" s="16" t="str">
        <f>[1]!s_info_industry_csrc2023(A2285,"",1)</f>
        <v>制造业</v>
      </c>
      <c r="H2285" s="16">
        <f>[1]!s_is(A2285,83,"FY","YTD","20251231",1,"",100000000)</f>
        <v>32.0631656423</v>
      </c>
      <c r="I2285" s="16">
        <f>[1]!s_is(A2285,83,"FY","YTD","20241231",1,"",100000000)</f>
        <v>30.536596494200001</v>
      </c>
      <c r="J2285" s="16">
        <f t="shared" si="105"/>
        <v>4.9991463468757935E-2</v>
      </c>
      <c r="K2285" s="16">
        <f>[1]!s_is(A2285,61,"FY","YTD","20251231",1,"",100000000)</f>
        <v>3.6565088818999998</v>
      </c>
      <c r="L2285" s="16">
        <f>[1]!s_is(A2285,61,"FY","YTD","20241231",1,"",100000000)</f>
        <v>2.36647681</v>
      </c>
      <c r="M2285" s="16">
        <f t="shared" si="106"/>
        <v>0.54512770480096095</v>
      </c>
      <c r="N2285" s="16">
        <f>[1]!s_fa_roe(A2285,"20251231")</f>
        <v>14.044</v>
      </c>
      <c r="O2285" s="16">
        <f>[1]!s_stmnote_rdexp(A2285,"20251231",1,10000)</f>
        <v>14360.739390999999</v>
      </c>
      <c r="P2285" s="20">
        <f t="shared" si="107"/>
        <v>4.4788900607038919E-2</v>
      </c>
      <c r="Q2285" s="16">
        <f>[1]!s_margin_tradingbalance(A2285,"",10000)</f>
        <v>38838.782099999997</v>
      </c>
      <c r="R2285" s="16">
        <f>[1]!s_margin_seclendingbalance(A2285,"",10000)</f>
        <v>22.196999999999999</v>
      </c>
      <c r="S2285" s="17">
        <f>[1]!s_val_ev(A2285,"",100000000)</f>
        <v>64.23204106</v>
      </c>
      <c r="T2285" s="17">
        <f>[1]!share_freesharesmv(A2285,"",100000000)</f>
        <v>37.476063959400001</v>
      </c>
      <c r="U2285" s="17">
        <f>[1]!s_dq_amount_btin(A2285,E2285,100000000)</f>
        <v>1.1757534999999999</v>
      </c>
      <c r="V2285" s="17">
        <f>[1]!s_dq_turn(A2285,E2285)</f>
        <v>1.9185965790292638</v>
      </c>
      <c r="W2285" s="2">
        <f>[1]!s_pq_amount(A2285,"20260101","",100000000)</f>
        <v>177.81752757999999</v>
      </c>
      <c r="X2285" s="2">
        <f>[1]!s_pq_avgamount(A2285,"20260101","",100000000)</f>
        <v>1.6165229780000001</v>
      </c>
      <c r="Y2285" s="17">
        <f>[1]!s_ipo_dilutedpe(A2285)</f>
        <v>22.98</v>
      </c>
      <c r="Z2285" s="12">
        <f>[1]!s_ipo_collection_total(A2285,100000000)</f>
        <v>6.8949999999999996</v>
      </c>
      <c r="AA2285" s="2">
        <f>[1]!s_val_pe_ttm(A2285,E2285)</f>
        <v>17.761629104614258</v>
      </c>
      <c r="AB2285" s="5">
        <f>[1]!s_info_zjtxornot1(A2285,"")</f>
        <v>1</v>
      </c>
      <c r="AC2285" s="22" t="str">
        <f>[1]!s_info_nature1(A2285,"")</f>
        <v>民营企业</v>
      </c>
      <c r="AD2285" s="6" t="str">
        <f>[1]!s_info_city(A2285)</f>
        <v>天津市</v>
      </c>
      <c r="AE2285" s="6" t="str">
        <f>[1]!s_info_province(A2285)</f>
        <v>天津</v>
      </c>
      <c r="AF2285">
        <v>117.19018199999999</v>
      </c>
      <c r="AG2285">
        <v>39.125596000000002</v>
      </c>
    </row>
    <row r="2286" spans="1:33" x14ac:dyDescent="0.3">
      <c r="A2286" s="12" t="s">
        <v>5082</v>
      </c>
      <c r="B2286" s="12" t="s">
        <v>5083</v>
      </c>
      <c r="C2286" s="16" t="str">
        <f>[1]!s_info_mkt(A2286)</f>
        <v>科创板</v>
      </c>
      <c r="D2286" s="16" t="str">
        <f>[1]!s_ipo_listeddate(A2286)</f>
        <v>2021-10-26</v>
      </c>
      <c r="E2286" s="16" t="str">
        <f>[1]!lastradeday_s("000002","")</f>
        <v>2026-06-22</v>
      </c>
      <c r="F2286" s="16" t="str">
        <f>[1]!s_info_industry_csrc2023(A2286,"",3)</f>
        <v>医药制造业</v>
      </c>
      <c r="G2286" s="16" t="str">
        <f>[1]!s_info_industry_csrc2023(A2286,"",1)</f>
        <v>制造业</v>
      </c>
      <c r="H2286" s="16">
        <f>[1]!s_is(A2286,83,"FY","YTD","20251231",1,"",100000000)</f>
        <v>9.9814495202</v>
      </c>
      <c r="I2286" s="16">
        <f>[1]!s_is(A2286,83,"FY","YTD","20241231",1,"",100000000)</f>
        <v>10.943823368499999</v>
      </c>
      <c r="J2286" s="16">
        <f t="shared" si="105"/>
        <v>-8.7937626174599437E-2</v>
      </c>
      <c r="K2286" s="16">
        <f>[1]!s_is(A2286,61,"FY","YTD","20251231",1,"",100000000)</f>
        <v>-0.24961496760000002</v>
      </c>
      <c r="L2286" s="16">
        <f>[1]!s_is(A2286,61,"FY","YTD","20241231",1,"",100000000)</f>
        <v>3.2539029530000003</v>
      </c>
      <c r="M2286" s="16">
        <f t="shared" si="106"/>
        <v>-1.0767124807363608</v>
      </c>
      <c r="N2286" s="16">
        <f>[1]!s_fa_roe(A2286,"20251231")</f>
        <v>-0.6452</v>
      </c>
      <c r="O2286" s="16">
        <f>[1]!s_stmnote_rdexp(A2286,"20251231",1,10000)</f>
        <v>34444.143232000002</v>
      </c>
      <c r="P2286" s="20">
        <f t="shared" si="107"/>
        <v>0.34508157519900817</v>
      </c>
      <c r="Q2286" s="16">
        <f>[1]!s_margin_tradingbalance(A2286,"",10000)</f>
        <v>22834.8508</v>
      </c>
      <c r="R2286" s="16">
        <f>[1]!s_margin_seclendingbalance(A2286,"",10000)</f>
        <v>21.189900000000002</v>
      </c>
      <c r="S2286" s="17">
        <f>[1]!s_val_ev(A2286,"",100000000)</f>
        <v>67.659882857900001</v>
      </c>
      <c r="T2286" s="17">
        <f>[1]!share_freesharesmv(A2286,"",100000000)</f>
        <v>39.730266492999995</v>
      </c>
      <c r="U2286" s="17">
        <f>[1]!s_dq_amount_btin(A2286,E2286,100000000)</f>
        <v>1.2373689000000001</v>
      </c>
      <c r="V2286" s="17">
        <f>[1]!s_dq_turn(A2286,E2286)</f>
        <v>2.3209953799011296</v>
      </c>
      <c r="W2286" s="2">
        <f>[1]!s_pq_amount(A2286,"20260101","",100000000)</f>
        <v>182.63694995</v>
      </c>
      <c r="X2286" s="2">
        <f>[1]!s_pq_avgamount(A2286,"20260101","",100000000)</f>
        <v>1.6603359086363638</v>
      </c>
      <c r="Y2286" s="17">
        <f>[1]!s_ipo_dilutedpe(A2286)</f>
        <v>50.7</v>
      </c>
      <c r="Z2286" s="12">
        <f>[1]!s_ipo_collection_total(A2286,100000000)</f>
        <v>24.721319999999999</v>
      </c>
      <c r="AA2286" s="2">
        <f>[1]!s_val_pe_ttm(A2286,E2286)</f>
        <v>300.25515747070313</v>
      </c>
      <c r="AB2286" s="5">
        <f>[1]!s_info_zjtxornot1(A2286,"")</f>
        <v>0</v>
      </c>
      <c r="AC2286" s="22" t="str">
        <f>[1]!s_info_nature1(A2286,"")</f>
        <v>民营企业</v>
      </c>
      <c r="AD2286" s="6" t="str">
        <f>[1]!s_info_city(A2286)</f>
        <v>内江市</v>
      </c>
      <c r="AE2286" s="6" t="str">
        <f>[1]!s_info_province(A2286)</f>
        <v>四川省</v>
      </c>
      <c r="AF2286">
        <v>105.066138</v>
      </c>
      <c r="AG2286">
        <v>29.58708</v>
      </c>
    </row>
    <row r="2287" spans="1:33" x14ac:dyDescent="0.3">
      <c r="A2287" s="12" t="s">
        <v>5084</v>
      </c>
      <c r="B2287" s="12" t="s">
        <v>5085</v>
      </c>
      <c r="C2287" s="16" t="str">
        <f>[1]!s_info_mkt(A2287)</f>
        <v>主板</v>
      </c>
      <c r="D2287" s="16" t="str">
        <f>[1]!s_ipo_listeddate(A2287)</f>
        <v>2011-08-05</v>
      </c>
      <c r="E2287" s="16" t="str">
        <f>[1]!lastradeday_s("000002","")</f>
        <v>2026-06-22</v>
      </c>
      <c r="F2287" s="16" t="str">
        <f>[1]!s_info_industry_csrc2023(A2287,"",3)</f>
        <v>互联网和相关服务</v>
      </c>
      <c r="G2287" s="16" t="str">
        <f>[1]!s_info_industry_csrc2023(A2287,"",1)</f>
        <v>信息传输、软件和信息技术服务业</v>
      </c>
      <c r="H2287" s="16">
        <f>[1]!s_is(A2287,83,"FY","YTD","20251231",1,"",100000000)</f>
        <v>26.889485136499999</v>
      </c>
      <c r="I2287" s="16">
        <f>[1]!s_is(A2287,83,"FY","YTD","20241231",1,"",100000000)</f>
        <v>32.714055462800005</v>
      </c>
      <c r="J2287" s="16">
        <f t="shared" si="105"/>
        <v>-0.1780448875537084</v>
      </c>
      <c r="K2287" s="16">
        <f>[1]!s_is(A2287,61,"FY","YTD","20251231",1,"",100000000)</f>
        <v>4.6713045289999995</v>
      </c>
      <c r="L2287" s="16">
        <f>[1]!s_is(A2287,61,"FY","YTD","20241231",1,"",100000000)</f>
        <v>5.3901009048999997</v>
      </c>
      <c r="M2287" s="16">
        <f t="shared" si="106"/>
        <v>-0.13335490162096247</v>
      </c>
      <c r="N2287" s="16">
        <f>[1]!s_fa_roe(A2287,"20251231")</f>
        <v>12.747199999999999</v>
      </c>
      <c r="O2287" s="16">
        <f>[1]!s_stmnote_rdexp(A2287,"20251231",1,10000)</f>
        <v>16077.766100000001</v>
      </c>
      <c r="P2287" s="20">
        <f t="shared" si="107"/>
        <v>5.9792019141995084E-2</v>
      </c>
      <c r="Q2287" s="16">
        <f>[1]!s_margin_tradingbalance(A2287,"",10000)</f>
        <v>0</v>
      </c>
      <c r="R2287" s="16">
        <f>[1]!s_margin_seclendingbalance(A2287,"",10000)</f>
        <v>0</v>
      </c>
      <c r="S2287" s="17">
        <f>[1]!s_val_ev(A2287,"",100000000)</f>
        <v>77.497875033599996</v>
      </c>
      <c r="T2287" s="17">
        <f>[1]!share_freesharesmv(A2287,"",100000000)</f>
        <v>39.243342694399992</v>
      </c>
      <c r="U2287" s="17">
        <f>[1]!s_dq_amount_btin(A2287,E2287,100000000)</f>
        <v>1.22972339</v>
      </c>
      <c r="V2287" s="17">
        <f>[1]!s_dq_turn(A2287,E2287)</f>
        <v>2.0020406754744209</v>
      </c>
      <c r="W2287" s="2">
        <f>[1]!s_pq_amount(A2287,"20260101","",100000000)</f>
        <v>241.47839507</v>
      </c>
      <c r="X2287" s="2">
        <f>[1]!s_pq_avgamount(A2287,"20260101","",100000000)</f>
        <v>2.1952581369999997</v>
      </c>
      <c r="Y2287" s="17">
        <f>[1]!s_ipo_dilutedpe(A2287)</f>
        <v>31.34</v>
      </c>
      <c r="Z2287" s="12">
        <f>[1]!s_ipo_collection_total(A2287,100000000)</f>
        <v>4.9349999999999996</v>
      </c>
      <c r="AA2287" s="2">
        <f>[1]!s_val_pe_ttm(A2287,E2287)</f>
        <v>16.622472763061523</v>
      </c>
      <c r="AB2287" s="5">
        <f>[1]!s_info_zjtxornot1(A2287,"")</f>
        <v>0</v>
      </c>
      <c r="AC2287" s="22" t="str">
        <f>[1]!s_info_nature1(A2287,"")</f>
        <v>民营企业</v>
      </c>
      <c r="AD2287" s="6" t="str">
        <f>[1]!s_info_city(A2287)</f>
        <v>上海市</v>
      </c>
      <c r="AE2287" s="6" t="str">
        <f>[1]!s_info_province(A2287)</f>
        <v>上海</v>
      </c>
      <c r="AF2287">
        <v>121.472644</v>
      </c>
      <c r="AG2287">
        <v>31.231705999999999</v>
      </c>
    </row>
    <row r="2288" spans="1:33" x14ac:dyDescent="0.3">
      <c r="A2288" s="12" t="s">
        <v>5086</v>
      </c>
      <c r="B2288" s="12" t="s">
        <v>5087</v>
      </c>
      <c r="C2288" s="16" t="str">
        <f>[1]!s_info_mkt(A2288)</f>
        <v>主板</v>
      </c>
      <c r="D2288" s="16" t="str">
        <f>[1]!s_ipo_listeddate(A2288)</f>
        <v>1996-11-14</v>
      </c>
      <c r="E2288" s="16" t="str">
        <f>[1]!lastradeday_s("000002","")</f>
        <v>2026-06-22</v>
      </c>
      <c r="F2288" s="16" t="str">
        <f>[1]!s_info_industry_csrc2023(A2288,"",3)</f>
        <v>化学原料和化学制品制造业</v>
      </c>
      <c r="G2288" s="16" t="str">
        <f>[1]!s_info_industry_csrc2023(A2288,"",1)</f>
        <v>制造业</v>
      </c>
      <c r="H2288" s="16">
        <f>[1]!s_is(A2288,83,"FY","YTD","20251231",1,"",100000000)</f>
        <v>31.079937363400003</v>
      </c>
      <c r="I2288" s="16">
        <f>[1]!s_is(A2288,83,"FY","YTD","20241231",1,"",100000000)</f>
        <v>37.549407824900001</v>
      </c>
      <c r="J2288" s="16">
        <f t="shared" si="105"/>
        <v>-0.17229221008406748</v>
      </c>
      <c r="K2288" s="16">
        <f>[1]!s_is(A2288,61,"FY","YTD","20251231",1,"",100000000)</f>
        <v>-1.4168278972999999</v>
      </c>
      <c r="L2288" s="16">
        <f>[1]!s_is(A2288,61,"FY","YTD","20241231",1,"",100000000)</f>
        <v>-0.83383070819999994</v>
      </c>
      <c r="M2288" s="16">
        <f t="shared" si="106"/>
        <v>-0.69917932185362042</v>
      </c>
      <c r="N2288" s="16">
        <f>[1]!s_fa_roe(A2288,"20251231")</f>
        <v>-24.645700000000001</v>
      </c>
      <c r="O2288" s="16">
        <f>[1]!s_stmnote_rdexp(A2288,"20251231",1,10000)</f>
        <v>2120.7832520000002</v>
      </c>
      <c r="P2288" s="20">
        <f t="shared" si="107"/>
        <v>6.8236406888562539E-3</v>
      </c>
      <c r="Q2288" s="16">
        <f>[1]!s_margin_tradingbalance(A2288,"",10000)</f>
        <v>0</v>
      </c>
      <c r="R2288" s="16">
        <f>[1]!s_margin_seclendingbalance(A2288,"",10000)</f>
        <v>0</v>
      </c>
      <c r="S2288" s="17">
        <f>[1]!s_val_ev(A2288,"",100000000)</f>
        <v>19.703275992400002</v>
      </c>
      <c r="T2288" s="17">
        <f>[1]!share_freesharesmv(A2288,"",100000000)</f>
        <v>10.9125964216</v>
      </c>
      <c r="U2288" s="17">
        <f>[1]!s_dq_amount_btin(A2288,E2288,100000000)</f>
        <v>0.40904405999999999</v>
      </c>
      <c r="V2288" s="17">
        <f>[1]!s_dq_turn(A2288,E2288)</f>
        <v>3.0500313222298168</v>
      </c>
      <c r="W2288" s="2">
        <f>[1]!s_pq_amount(A2288,"20260101","",100000000)</f>
        <v>85.896177870000002</v>
      </c>
      <c r="X2288" s="2">
        <f>[1]!s_pq_avgamount(A2288,"20260101","",100000000)</f>
        <v>0.78087434427272717</v>
      </c>
      <c r="Y2288" s="17">
        <f>[1]!s_ipo_dilutedpe(A2288)</f>
        <v>0</v>
      </c>
      <c r="Z2288" s="12">
        <f>[1]!s_ipo_collection_total(A2288,100000000)</f>
        <v>0</v>
      </c>
      <c r="AA2288" s="2">
        <f>[1]!s_val_pe_ttm(A2288,E2288)</f>
        <v>-14.609489440917969</v>
      </c>
      <c r="AB2288" s="5">
        <f>[1]!s_info_zjtxornot1(A2288,"")</f>
        <v>0</v>
      </c>
      <c r="AC2288" s="22" t="str">
        <f>[1]!s_info_nature1(A2288,"")</f>
        <v>地方国有企业</v>
      </c>
      <c r="AD2288" s="6" t="str">
        <f>[1]!s_info_city(A2288)</f>
        <v>茂名市</v>
      </c>
      <c r="AE2288" s="6" t="str">
        <f>[1]!s_info_province(A2288)</f>
        <v>广东省</v>
      </c>
      <c r="AF2288">
        <v>110.919229</v>
      </c>
      <c r="AG2288">
        <v>21.659751</v>
      </c>
    </row>
    <row r="2289" spans="1:33" x14ac:dyDescent="0.3">
      <c r="A2289" s="12" t="s">
        <v>5088</v>
      </c>
      <c r="B2289" s="12" t="s">
        <v>5089</v>
      </c>
      <c r="C2289" s="16" t="str">
        <f>[1]!s_info_mkt(A2289)</f>
        <v>科创板</v>
      </c>
      <c r="D2289" s="16" t="str">
        <f>[1]!s_ipo_listeddate(A2289)</f>
        <v>2023-08-15</v>
      </c>
      <c r="E2289" s="16" t="str">
        <f>[1]!lastradeday_s("000002","")</f>
        <v>2026-06-22</v>
      </c>
      <c r="F2289" s="16" t="str">
        <f>[1]!s_info_industry_csrc2023(A2289,"",3)</f>
        <v>计算机、通信和其他电子设备制造业</v>
      </c>
      <c r="G2289" s="16" t="str">
        <f>[1]!s_info_industry_csrc2023(A2289,"",1)</f>
        <v>制造业</v>
      </c>
      <c r="H2289" s="16">
        <f>[1]!s_is(A2289,83,"FY","YTD","20251231",1,"",100000000)</f>
        <v>24.2449559587</v>
      </c>
      <c r="I2289" s="16">
        <f>[1]!s_is(A2289,83,"FY","YTD","20241231",1,"",100000000)</f>
        <v>21.034656097500001</v>
      </c>
      <c r="J2289" s="16">
        <f t="shared" si="105"/>
        <v>0.15261955538134742</v>
      </c>
      <c r="K2289" s="16">
        <f>[1]!s_is(A2289,61,"FY","YTD","20251231",1,"",100000000)</f>
        <v>2.8567142012</v>
      </c>
      <c r="L2289" s="16">
        <f>[1]!s_is(A2289,61,"FY","YTD","20241231",1,"",100000000)</f>
        <v>2.4795834933999998</v>
      </c>
      <c r="M2289" s="16">
        <f t="shared" si="106"/>
        <v>0.15209437746453106</v>
      </c>
      <c r="N2289" s="16">
        <f>[1]!s_fa_roe(A2289,"20251231")</f>
        <v>4.8318000000000003</v>
      </c>
      <c r="O2289" s="16">
        <f>[1]!s_stmnote_rdexp(A2289,"20251231",1,10000)</f>
        <v>11134.813104000001</v>
      </c>
      <c r="P2289" s="20">
        <f t="shared" si="107"/>
        <v>4.5926307818284204E-2</v>
      </c>
      <c r="Q2289" s="16">
        <f>[1]!s_margin_tradingbalance(A2289,"",10000)</f>
        <v>46756.785799999998</v>
      </c>
      <c r="R2289" s="16">
        <f>[1]!s_margin_seclendingbalance(A2289,"",10000)</f>
        <v>484.5385</v>
      </c>
      <c r="S2289" s="17">
        <f>[1]!s_val_ev(A2289,"",100000000)</f>
        <v>506.38515235980003</v>
      </c>
      <c r="T2289" s="17">
        <f>[1]!share_freesharesmv(A2289,"",100000000)</f>
        <v>265.28601496760001</v>
      </c>
      <c r="U2289" s="17">
        <f>[1]!s_dq_amount_btin(A2289,E2289,100000000)</f>
        <v>20.475954819999998</v>
      </c>
      <c r="V2289" s="17">
        <f>[1]!s_dq_turn(A2289,E2289)</f>
        <v>8.0371881499309534</v>
      </c>
      <c r="W2289" s="2">
        <f>[1]!s_pq_amount(A2289,"20260101","",100000000)</f>
        <v>939.41669870999999</v>
      </c>
      <c r="X2289" s="2">
        <f>[1]!s_pq_avgamount(A2289,"20260101","",100000000)</f>
        <v>8.5401518064545456</v>
      </c>
      <c r="Y2289" s="17">
        <f>[1]!s_ipo_dilutedpe(A2289)</f>
        <v>58.63</v>
      </c>
      <c r="Z2289" s="12">
        <f>[1]!s_ipo_collection_total(A2289,100000000)</f>
        <v>32.556158480999997</v>
      </c>
      <c r="AA2289" s="2">
        <f>[1]!s_val_pe_ttm(A2289,E2289)</f>
        <v>157.7431640625</v>
      </c>
      <c r="AB2289" s="5">
        <f>[1]!s_info_zjtxornot1(A2289,"")</f>
        <v>1</v>
      </c>
      <c r="AC2289" s="22" t="str">
        <f>[1]!s_info_nature1(A2289,"")</f>
        <v>地方国有企业</v>
      </c>
      <c r="AD2289" s="6" t="str">
        <f>[1]!s_info_city(A2289)</f>
        <v>广州市</v>
      </c>
      <c r="AE2289" s="6" t="str">
        <f>[1]!s_info_province(A2289)</f>
        <v>广东省</v>
      </c>
      <c r="AF2289">
        <v>113.280637</v>
      </c>
      <c r="AG2289">
        <v>23.125177999999998</v>
      </c>
    </row>
    <row r="2290" spans="1:33" x14ac:dyDescent="0.3">
      <c r="A2290" s="12" t="s">
        <v>5090</v>
      </c>
      <c r="B2290" s="12" t="s">
        <v>5091</v>
      </c>
      <c r="C2290" s="16" t="str">
        <f>[1]!s_info_mkt(A2290)</f>
        <v>创业板</v>
      </c>
      <c r="D2290" s="16" t="str">
        <f>[1]!s_ipo_listeddate(A2290)</f>
        <v>2020-11-05</v>
      </c>
      <c r="E2290" s="16" t="str">
        <f>[1]!lastradeday_s("000002","")</f>
        <v>2026-06-22</v>
      </c>
      <c r="F2290" s="16" t="str">
        <f>[1]!s_info_industry_csrc2023(A2290,"",3)</f>
        <v>橡胶和塑料制品业</v>
      </c>
      <c r="G2290" s="16" t="str">
        <f>[1]!s_info_industry_csrc2023(A2290,"",1)</f>
        <v>制造业</v>
      </c>
      <c r="H2290" s="16">
        <f>[1]!s_is(A2290,83,"FY","YTD","20251231",1,"",100000000)</f>
        <v>14.8522841625</v>
      </c>
      <c r="I2290" s="16">
        <f>[1]!s_is(A2290,83,"FY","YTD","20241231",1,"",100000000)</f>
        <v>13.630103003299999</v>
      </c>
      <c r="J2290" s="16">
        <f t="shared" si="105"/>
        <v>8.9667785995755089E-2</v>
      </c>
      <c r="K2290" s="16">
        <f>[1]!s_is(A2290,61,"FY","YTD","20251231",1,"",100000000)</f>
        <v>1.5132505778000001</v>
      </c>
      <c r="L2290" s="16">
        <f>[1]!s_is(A2290,61,"FY","YTD","20241231",1,"",100000000)</f>
        <v>1.1402481113</v>
      </c>
      <c r="M2290" s="16">
        <f t="shared" si="106"/>
        <v>0.32712395030827007</v>
      </c>
      <c r="N2290" s="16">
        <f>[1]!s_fa_roe(A2290,"20251231")</f>
        <v>7.9443000000000001</v>
      </c>
      <c r="O2290" s="16">
        <f>[1]!s_stmnote_rdexp(A2290,"20251231",1,10000)</f>
        <v>5197.3833030000005</v>
      </c>
      <c r="P2290" s="20">
        <f t="shared" si="107"/>
        <v>3.499383156243864E-2</v>
      </c>
      <c r="Q2290" s="16">
        <f>[1]!s_margin_tradingbalance(A2290,"",10000)</f>
        <v>56537.343999999997</v>
      </c>
      <c r="R2290" s="16">
        <f>[1]!s_margin_seclendingbalance(A2290,"",10000)</f>
        <v>52.5901</v>
      </c>
      <c r="S2290" s="17">
        <f>[1]!s_val_ev(A2290,"",100000000)</f>
        <v>104.07972565440001</v>
      </c>
      <c r="T2290" s="17">
        <f>[1]!share_freesharesmv(A2290,"",100000000)</f>
        <v>50.468432232599994</v>
      </c>
      <c r="U2290" s="17">
        <f>[1]!s_dq_amount_btin(A2290,E2290,100000000)</f>
        <v>4.28464212</v>
      </c>
      <c r="V2290" s="17">
        <f>[1]!s_dq_turn(A2290,E2290)</f>
        <v>5.282002920651685</v>
      </c>
      <c r="W2290" s="2">
        <f>[1]!s_pq_amount(A2290,"20260101","",100000000)</f>
        <v>492.24365418999997</v>
      </c>
      <c r="X2290" s="2">
        <f>[1]!s_pq_avgamount(A2290,"20260101","",100000000)</f>
        <v>4.4749423108181814</v>
      </c>
      <c r="Y2290" s="17">
        <f>[1]!s_ipo_dilutedpe(A2290)</f>
        <v>37.18</v>
      </c>
      <c r="Z2290" s="12">
        <f>[1]!s_ipo_collection_total(A2290,100000000)</f>
        <v>8.8775999999999993</v>
      </c>
      <c r="AA2290" s="2">
        <f>[1]!s_val_pe_ttm(A2290,E2290)</f>
        <v>65.214752197265625</v>
      </c>
      <c r="AB2290" s="5">
        <f>[1]!s_info_zjtxornot1(A2290,"")</f>
        <v>1</v>
      </c>
      <c r="AC2290" s="22" t="str">
        <f>[1]!s_info_nature1(A2290,"")</f>
        <v>民营企业</v>
      </c>
      <c r="AD2290" s="6" t="str">
        <f>[1]!s_info_city(A2290)</f>
        <v>苏州市</v>
      </c>
      <c r="AE2290" s="6" t="str">
        <f>[1]!s_info_province(A2290)</f>
        <v>江苏省</v>
      </c>
      <c r="AF2290">
        <v>120.619585</v>
      </c>
      <c r="AG2290">
        <v>31.299378999999998</v>
      </c>
    </row>
    <row r="2291" spans="1:33" x14ac:dyDescent="0.3">
      <c r="A2291" s="12" t="s">
        <v>5092</v>
      </c>
      <c r="B2291" s="12" t="s">
        <v>5093</v>
      </c>
      <c r="C2291" s="16" t="str">
        <f>[1]!s_info_mkt(A2291)</f>
        <v>主板</v>
      </c>
      <c r="D2291" s="16" t="str">
        <f>[1]!s_ipo_listeddate(A2291)</f>
        <v>1995-10-13</v>
      </c>
      <c r="E2291" s="16" t="str">
        <f>[1]!lastradeday_s("000002","")</f>
        <v>2026-06-22</v>
      </c>
      <c r="F2291" s="16" t="str">
        <f>[1]!s_info_industry_csrc2023(A2291,"",3)</f>
        <v>计算机、通信和其他电子设备制造业</v>
      </c>
      <c r="G2291" s="16" t="str">
        <f>[1]!s_info_industry_csrc2023(A2291,"",1)</f>
        <v>制造业</v>
      </c>
      <c r="H2291" s="16">
        <f>[1]!s_is(A2291,83,"FY","YTD","20251231",1,"",100000000)</f>
        <v>10.220341349</v>
      </c>
      <c r="I2291" s="16">
        <f>[1]!s_is(A2291,83,"FY","YTD","20241231",1,"",100000000)</f>
        <v>10.445549610200001</v>
      </c>
      <c r="J2291" s="16">
        <f t="shared" si="105"/>
        <v>-2.1560211726924017E-2</v>
      </c>
      <c r="K2291" s="16">
        <f>[1]!s_is(A2291,61,"FY","YTD","20251231",1,"",100000000)</f>
        <v>0.43507013030000002</v>
      </c>
      <c r="L2291" s="16">
        <f>[1]!s_is(A2291,61,"FY","YTD","20241231",1,"",100000000)</f>
        <v>0.68654869620000003</v>
      </c>
      <c r="M2291" s="16">
        <f t="shared" si="106"/>
        <v>-0.3662938511017742</v>
      </c>
      <c r="N2291" s="16">
        <f>[1]!s_fa_roe(A2291,"20251231")</f>
        <v>1.7523</v>
      </c>
      <c r="O2291" s="16">
        <f>[1]!s_stmnote_rdexp(A2291,"20251231",1,10000)</f>
        <v>22845.422028999998</v>
      </c>
      <c r="P2291" s="20">
        <f t="shared" si="107"/>
        <v>0.22352895318154209</v>
      </c>
      <c r="Q2291" s="16">
        <f>[1]!s_margin_tradingbalance(A2291,"",10000)</f>
        <v>54368.9614</v>
      </c>
      <c r="R2291" s="16">
        <f>[1]!s_margin_seclendingbalance(A2291,"",10000)</f>
        <v>362.49599999999998</v>
      </c>
      <c r="S2291" s="17">
        <f>[1]!s_val_ev(A2291,"",100000000)</f>
        <v>163.6370217944</v>
      </c>
      <c r="T2291" s="17">
        <f>[1]!share_freesharesmv(A2291,"",100000000)</f>
        <v>96.042565269800008</v>
      </c>
      <c r="U2291" s="17">
        <f>[1]!s_dq_amount_btin(A2291,E2291,100000000)</f>
        <v>3.4275932899999999</v>
      </c>
      <c r="V2291" s="17">
        <f>[1]!s_dq_turn(A2291,E2291)</f>
        <v>2.1007233308847963</v>
      </c>
      <c r="W2291" s="2">
        <f>[1]!s_pq_amount(A2291,"20260101","",100000000)</f>
        <v>779.76048858000001</v>
      </c>
      <c r="X2291" s="2">
        <f>[1]!s_pq_avgamount(A2291,"20260101","",100000000)</f>
        <v>7.0887317143636359</v>
      </c>
      <c r="Y2291" s="17">
        <f>[1]!s_ipo_dilutedpe(A2291)</f>
        <v>0</v>
      </c>
      <c r="Z2291" s="12">
        <f>[1]!s_ipo_collection_total(A2291,100000000)</f>
        <v>0</v>
      </c>
      <c r="AA2291" s="2">
        <f>[1]!s_val_pe_ttm(A2291,E2291)</f>
        <v>548.01544189453125</v>
      </c>
      <c r="AB2291" s="5">
        <f>[1]!s_info_zjtxornot1(A2291,"")</f>
        <v>1</v>
      </c>
      <c r="AC2291" s="22" t="str">
        <f>[1]!s_info_nature1(A2291,"")</f>
        <v>中央国有企业</v>
      </c>
      <c r="AD2291" s="6" t="str">
        <f>[1]!s_info_city(A2291)</f>
        <v>重庆市</v>
      </c>
      <c r="AE2291" s="6" t="str">
        <f>[1]!s_info_province(A2291)</f>
        <v>重庆</v>
      </c>
      <c r="AF2291">
        <v>106.50496200000001</v>
      </c>
      <c r="AG2291">
        <v>29.533155000000001</v>
      </c>
    </row>
    <row r="2292" spans="1:33" x14ac:dyDescent="0.3">
      <c r="A2292" s="12" t="s">
        <v>5094</v>
      </c>
      <c r="B2292" s="12" t="s">
        <v>5095</v>
      </c>
      <c r="C2292" s="16" t="str">
        <f>[1]!s_info_mkt(A2292)</f>
        <v>主板</v>
      </c>
      <c r="D2292" s="16" t="str">
        <f>[1]!s_ipo_listeddate(A2292)</f>
        <v>2006-12-22</v>
      </c>
      <c r="E2292" s="16" t="str">
        <f>[1]!lastradeday_s("000002","")</f>
        <v>2026-06-22</v>
      </c>
      <c r="F2292" s="16" t="str">
        <f>[1]!s_info_industry_csrc2023(A2292,"",3)</f>
        <v>其他制造业</v>
      </c>
      <c r="G2292" s="16" t="str">
        <f>[1]!s_info_industry_csrc2023(A2292,"",1)</f>
        <v>制造业</v>
      </c>
      <c r="H2292" s="16">
        <f>[1]!s_is(A2292,83,"FY","YTD","20251231",1,"",100000000)</f>
        <v>27.741792043</v>
      </c>
      <c r="I2292" s="16">
        <f>[1]!s_is(A2292,83,"FY","YTD","20241231",1,"",100000000)</f>
        <v>26.285569791799997</v>
      </c>
      <c r="J2292" s="16">
        <f t="shared" si="105"/>
        <v>5.5400064093504398E-2</v>
      </c>
      <c r="K2292" s="16">
        <f>[1]!s_is(A2292,61,"FY","YTD","20251231",1,"",100000000)</f>
        <v>2.0584275431000001</v>
      </c>
      <c r="L2292" s="16">
        <f>[1]!s_is(A2292,61,"FY","YTD","20241231",1,"",100000000)</f>
        <v>2.0189806311000003</v>
      </c>
      <c r="M2292" s="16">
        <f t="shared" si="106"/>
        <v>1.953803389312754E-2</v>
      </c>
      <c r="N2292" s="16">
        <f>[1]!s_fa_roe(A2292,"20251231")</f>
        <v>14.620900000000001</v>
      </c>
      <c r="O2292" s="16">
        <f>[1]!s_stmnote_rdexp(A2292,"20251231",1,10000)</f>
        <v>9440.9933769999989</v>
      </c>
      <c r="P2292" s="20">
        <f t="shared" si="107"/>
        <v>3.4031663716483716E-2</v>
      </c>
      <c r="Q2292" s="16">
        <f>[1]!s_margin_tradingbalance(A2292,"",10000)</f>
        <v>0</v>
      </c>
      <c r="R2292" s="16">
        <f>[1]!s_margin_seclendingbalance(A2292,"",10000)</f>
        <v>0</v>
      </c>
      <c r="S2292" s="17">
        <f>[1]!s_val_ev(A2292,"",100000000)</f>
        <v>24.630400000000002</v>
      </c>
      <c r="T2292" s="17">
        <f>[1]!share_freesharesmv(A2292,"",100000000)</f>
        <v>10.425767478400001</v>
      </c>
      <c r="U2292" s="17">
        <f>[1]!s_dq_amount_btin(A2292,E2292,100000000)</f>
        <v>0.23623405</v>
      </c>
      <c r="V2292" s="17">
        <f>[1]!s_dq_turn(A2292,E2292)</f>
        <v>0.98111731843575423</v>
      </c>
      <c r="W2292" s="2">
        <f>[1]!s_pq_amount(A2292,"20260101","",100000000)</f>
        <v>68.625249049999994</v>
      </c>
      <c r="X2292" s="2">
        <f>[1]!s_pq_avgamount(A2292,"20260101","",100000000)</f>
        <v>0.62386590045454549</v>
      </c>
      <c r="Y2292" s="17">
        <f>[1]!s_ipo_dilutedpe(A2292)</f>
        <v>29.72</v>
      </c>
      <c r="Z2292" s="12">
        <f>[1]!s_ipo_collection_total(A2292,100000000)</f>
        <v>2.9424999999999999</v>
      </c>
      <c r="AA2292" s="2">
        <f>[1]!s_val_pe_ttm(A2292,E2292)</f>
        <v>13.379918098449707</v>
      </c>
      <c r="AB2292" s="5">
        <f>[1]!s_info_zjtxornot1(A2292,"")</f>
        <v>0</v>
      </c>
      <c r="AC2292" s="22" t="str">
        <f>[1]!s_info_nature1(A2292,"")</f>
        <v>民营企业</v>
      </c>
      <c r="AD2292" s="6" t="str">
        <f>[1]!s_info_city(A2292)</f>
        <v>晋江市</v>
      </c>
      <c r="AE2292" s="6" t="str">
        <f>[1]!s_info_province(A2292)</f>
        <v>福建省</v>
      </c>
      <c r="AF2292">
        <v>118.558651</v>
      </c>
      <c r="AG2292">
        <v>24.729638000000001</v>
      </c>
    </row>
    <row r="2293" spans="1:33" x14ac:dyDescent="0.3">
      <c r="A2293" s="12" t="s">
        <v>5096</v>
      </c>
      <c r="B2293" s="12" t="s">
        <v>5097</v>
      </c>
      <c r="C2293" s="16" t="str">
        <f>[1]!s_info_mkt(A2293)</f>
        <v>创业板</v>
      </c>
      <c r="D2293" s="16" t="str">
        <f>[1]!s_ipo_listeddate(A2293)</f>
        <v>2014-08-01</v>
      </c>
      <c r="E2293" s="16" t="str">
        <f>[1]!lastradeday_s("000002","")</f>
        <v>2026-06-22</v>
      </c>
      <c r="F2293" s="16" t="str">
        <f>[1]!s_info_industry_csrc2023(A2293,"",3)</f>
        <v>生态保护和环境治理业</v>
      </c>
      <c r="G2293" s="16" t="str">
        <f>[1]!s_info_industry_csrc2023(A2293,"",1)</f>
        <v>水利、环境和公共设施管理业</v>
      </c>
      <c r="H2293" s="16">
        <f>[1]!s_is(A2293,83,"FY","YTD","20251231",1,"",100000000)</f>
        <v>36.723708412699999</v>
      </c>
      <c r="I2293" s="16">
        <f>[1]!s_is(A2293,83,"FY","YTD","20241231",1,"",100000000)</f>
        <v>38.373444518699998</v>
      </c>
      <c r="J2293" s="16">
        <f t="shared" si="105"/>
        <v>-4.2991608563991535E-2</v>
      </c>
      <c r="K2293" s="16">
        <f>[1]!s_is(A2293,61,"FY","YTD","20251231",1,"",100000000)</f>
        <v>3.5605585505000001</v>
      </c>
      <c r="L2293" s="16">
        <f>[1]!s_is(A2293,61,"FY","YTD","20241231",1,"",100000000)</f>
        <v>3.6666791639999996</v>
      </c>
      <c r="M2293" s="16">
        <f t="shared" si="106"/>
        <v>-2.894188685552513E-2</v>
      </c>
      <c r="N2293" s="16">
        <f>[1]!s_fa_roe(A2293,"20251231")</f>
        <v>7.7538</v>
      </c>
      <c r="O2293" s="16">
        <f>[1]!s_stmnote_rdexp(A2293,"20251231",1,10000)</f>
        <v>2438.4910340000001</v>
      </c>
      <c r="P2293" s="20">
        <f t="shared" si="107"/>
        <v>6.6401001952098807E-3</v>
      </c>
      <c r="Q2293" s="16">
        <f>[1]!s_margin_tradingbalance(A2293,"",10000)</f>
        <v>0</v>
      </c>
      <c r="R2293" s="16">
        <f>[1]!s_margin_seclendingbalance(A2293,"",10000)</f>
        <v>0</v>
      </c>
      <c r="S2293" s="17">
        <f>[1]!s_val_ev(A2293,"",100000000)</f>
        <v>46.787601269700005</v>
      </c>
      <c r="T2293" s="17">
        <f>[1]!share_freesharesmv(A2293,"",100000000)</f>
        <v>18.128093236800002</v>
      </c>
      <c r="U2293" s="17">
        <f>[1]!s_dq_amount_btin(A2293,E2293,100000000)</f>
        <v>0.50449856999999998</v>
      </c>
      <c r="V2293" s="17">
        <f>[1]!s_dq_turn(A2293,E2293)</f>
        <v>1.1015086375752225</v>
      </c>
      <c r="W2293" s="2">
        <f>[1]!s_pq_amount(A2293,"20260101","",100000000)</f>
        <v>61.788306069999997</v>
      </c>
      <c r="X2293" s="2">
        <f>[1]!s_pq_avgamount(A2293,"20260101","",100000000)</f>
        <v>0.56171187336363637</v>
      </c>
      <c r="Y2293" s="17">
        <f>[1]!s_ipo_dilutedpe(A2293)</f>
        <v>18.55</v>
      </c>
      <c r="Z2293" s="12">
        <f>[1]!s_ipo_collection_total(A2293,100000000)</f>
        <v>2.6780840000000001</v>
      </c>
      <c r="AA2293" s="2">
        <f>[1]!s_val_pe_ttm(A2293,E2293)</f>
        <v>12.369715690612793</v>
      </c>
      <c r="AB2293" s="5">
        <f>[1]!s_info_zjtxornot1(A2293,"")</f>
        <v>0</v>
      </c>
      <c r="AC2293" s="22" t="str">
        <f>[1]!s_info_nature1(A2293,"")</f>
        <v>中央国有企业</v>
      </c>
      <c r="AD2293" s="6" t="str">
        <f>[1]!s_info_city(A2293)</f>
        <v>合肥市</v>
      </c>
      <c r="AE2293" s="6" t="str">
        <f>[1]!s_info_province(A2293)</f>
        <v>安徽省</v>
      </c>
      <c r="AF2293">
        <v>117.28304199999999</v>
      </c>
      <c r="AG2293">
        <v>31.861190000000001</v>
      </c>
    </row>
    <row r="2294" spans="1:33" x14ac:dyDescent="0.3">
      <c r="A2294" s="12" t="s">
        <v>5098</v>
      </c>
      <c r="B2294" s="12" t="s">
        <v>5099</v>
      </c>
      <c r="C2294" s="16" t="str">
        <f>[1]!s_info_mkt(A2294)</f>
        <v>主板</v>
      </c>
      <c r="D2294" s="16" t="str">
        <f>[1]!s_ipo_listeddate(A2294)</f>
        <v>2020-07-30</v>
      </c>
      <c r="E2294" s="16" t="str">
        <f>[1]!lastradeday_s("000002","")</f>
        <v>2026-06-22</v>
      </c>
      <c r="F2294" s="16" t="str">
        <f>[1]!s_info_industry_csrc2023(A2294,"",3)</f>
        <v>橡胶和塑料制品业</v>
      </c>
      <c r="G2294" s="16" t="str">
        <f>[1]!s_info_industry_csrc2023(A2294,"",1)</f>
        <v>制造业</v>
      </c>
      <c r="H2294" s="16">
        <f>[1]!s_is(A2294,83,"FY","YTD","20251231",1,"",100000000)</f>
        <v>51.191657202399995</v>
      </c>
      <c r="I2294" s="16">
        <f>[1]!s_is(A2294,83,"FY","YTD","20241231",1,"",100000000)</f>
        <v>50.067163909999998</v>
      </c>
      <c r="J2294" s="16">
        <f t="shared" si="105"/>
        <v>2.2459696227678627E-2</v>
      </c>
      <c r="K2294" s="16">
        <f>[1]!s_is(A2294,61,"FY","YTD","20251231",1,"",100000000)</f>
        <v>4.4071312124000004</v>
      </c>
      <c r="L2294" s="16">
        <f>[1]!s_is(A2294,61,"FY","YTD","20241231",1,"",100000000)</f>
        <v>4.8192925151999999</v>
      </c>
      <c r="M2294" s="16">
        <f t="shared" si="106"/>
        <v>-8.5523196921549569E-2</v>
      </c>
      <c r="N2294" s="16">
        <f>[1]!s_fa_roe(A2294,"20251231")</f>
        <v>13.095000000000001</v>
      </c>
      <c r="O2294" s="16">
        <f>[1]!s_stmnote_rdexp(A2294,"20251231",1,10000)</f>
        <v>28036.076563999999</v>
      </c>
      <c r="P2294" s="20">
        <f t="shared" si="107"/>
        <v>5.4766886043856378E-2</v>
      </c>
      <c r="Q2294" s="16">
        <f>[1]!s_margin_tradingbalance(A2294,"",10000)</f>
        <v>0</v>
      </c>
      <c r="R2294" s="16">
        <f>[1]!s_margin_seclendingbalance(A2294,"",10000)</f>
        <v>0</v>
      </c>
      <c r="S2294" s="17">
        <f>[1]!s_val_ev(A2294,"",100000000)</f>
        <v>45.160115699999999</v>
      </c>
      <c r="T2294" s="17">
        <f>[1]!share_freesharesmv(A2294,"",100000000)</f>
        <v>11.966904769700001</v>
      </c>
      <c r="U2294" s="17">
        <f>[1]!s_dq_amount_btin(A2294,E2294,100000000)</f>
        <v>0.28379436000000002</v>
      </c>
      <c r="V2294" s="17">
        <f>[1]!s_dq_turn(A2294,E2294)</f>
        <v>0.63908948931235798</v>
      </c>
      <c r="W2294" s="2">
        <f>[1]!s_pq_amount(A2294,"20260101","",100000000)</f>
        <v>37.333526910000003</v>
      </c>
      <c r="X2294" s="2">
        <f>[1]!s_pq_avgamount(A2294,"20260101","",100000000)</f>
        <v>0.33939569918181822</v>
      </c>
      <c r="Y2294" s="17">
        <f>[1]!s_ipo_dilutedpe(A2294)</f>
        <v>22.98</v>
      </c>
      <c r="Z2294" s="12">
        <f>[1]!s_ipo_collection_total(A2294,100000000)</f>
        <v>6.9885000000000002</v>
      </c>
      <c r="AA2294" s="2">
        <f>[1]!s_val_pe_ttm(A2294,E2294)</f>
        <v>10.970520973205566</v>
      </c>
      <c r="AB2294" s="5">
        <f>[1]!s_info_zjtxornot1(A2294,"")</f>
        <v>1</v>
      </c>
      <c r="AC2294" s="22" t="str">
        <f>[1]!s_info_nature1(A2294,"")</f>
        <v>外资企业</v>
      </c>
      <c r="AD2294" s="6" t="str">
        <f>[1]!s_info_city(A2294)</f>
        <v>厦门市</v>
      </c>
      <c r="AE2294" s="6" t="str">
        <f>[1]!s_info_province(A2294)</f>
        <v>福建省</v>
      </c>
      <c r="AF2294">
        <v>118.11022</v>
      </c>
      <c r="AG2294">
        <v>24.490473999999999</v>
      </c>
    </row>
    <row r="2295" spans="1:33" x14ac:dyDescent="0.3">
      <c r="A2295" s="12" t="s">
        <v>5100</v>
      </c>
      <c r="B2295" s="12" t="s">
        <v>5101</v>
      </c>
      <c r="C2295" s="16" t="str">
        <f>[1]!s_info_mkt(A2295)</f>
        <v>科创板</v>
      </c>
      <c r="D2295" s="16" t="str">
        <f>[1]!s_ipo_listeddate(A2295)</f>
        <v>2023-07-19</v>
      </c>
      <c r="E2295" s="16" t="str">
        <f>[1]!lastradeday_s("000002","")</f>
        <v>2026-06-22</v>
      </c>
      <c r="F2295" s="16" t="str">
        <f>[1]!s_info_industry_csrc2023(A2295,"",3)</f>
        <v>铁路、船舶、航空航天和其他运输设备制造业</v>
      </c>
      <c r="G2295" s="16" t="str">
        <f>[1]!s_info_industry_csrc2023(A2295,"",1)</f>
        <v>制造业</v>
      </c>
      <c r="H2295" s="16">
        <f>[1]!s_is(A2295,83,"FY","YTD","20251231",1,"",100000000)</f>
        <v>28.580969800999998</v>
      </c>
      <c r="I2295" s="16">
        <f>[1]!s_is(A2295,83,"FY","YTD","20241231",1,"",100000000)</f>
        <v>29.321019612499999</v>
      </c>
      <c r="J2295" s="16">
        <f t="shared" si="105"/>
        <v>-2.5239566061492136E-2</v>
      </c>
      <c r="K2295" s="16">
        <f>[1]!s_is(A2295,61,"FY","YTD","20251231",1,"",100000000)</f>
        <v>5.3620363004999998</v>
      </c>
      <c r="L2295" s="16">
        <f>[1]!s_is(A2295,61,"FY","YTD","20241231",1,"",100000000)</f>
        <v>5.8104432932000005</v>
      </c>
      <c r="M2295" s="16">
        <f t="shared" si="106"/>
        <v>-7.7172595974695141E-2</v>
      </c>
      <c r="N2295" s="16">
        <f>[1]!s_fa_roe(A2295,"20251231")</f>
        <v>5.1619999999999999</v>
      </c>
      <c r="O2295" s="16">
        <f>[1]!s_stmnote_rdexp(A2295,"20251231",1,10000)</f>
        <v>24624.139832000001</v>
      </c>
      <c r="P2295" s="20">
        <f t="shared" si="107"/>
        <v>8.6155718309944979E-2</v>
      </c>
      <c r="Q2295" s="16">
        <f>[1]!s_margin_tradingbalance(A2295,"",10000)</f>
        <v>34852.992299999998</v>
      </c>
      <c r="R2295" s="16">
        <f>[1]!s_margin_seclendingbalance(A2295,"",10000)</f>
        <v>440.37209999999999</v>
      </c>
      <c r="S2295" s="17">
        <f>[1]!s_val_ev(A2295,"",100000000)</f>
        <v>227.92500000000001</v>
      </c>
      <c r="T2295" s="17">
        <f>[1]!share_freesharesmv(A2295,"",100000000)</f>
        <v>59.254924954499991</v>
      </c>
      <c r="U2295" s="17">
        <f>[1]!s_dq_amount_btin(A2295,E2295,100000000)</f>
        <v>1.86389893</v>
      </c>
      <c r="V2295" s="17">
        <f>[1]!s_dq_turn(A2295,E2295)</f>
        <v>3.1860322107396892</v>
      </c>
      <c r="W2295" s="2">
        <f>[1]!s_pq_amount(A2295,"20260101","",100000000)</f>
        <v>331.60683474000001</v>
      </c>
      <c r="X2295" s="2">
        <f>[1]!s_pq_avgamount(A2295,"20260101","",100000000)</f>
        <v>3.0146075885454549</v>
      </c>
      <c r="Y2295" s="17">
        <f>[1]!s_ipo_dilutedpe(A2295)</f>
        <v>80.34</v>
      </c>
      <c r="Z2295" s="12">
        <f>[1]!s_ipo_collection_total(A2295,100000000)</f>
        <v>71.090999999999994</v>
      </c>
      <c r="AA2295" s="2">
        <f>[1]!s_val_pe_ttm(A2295,E2295)</f>
        <v>43.680080413818359</v>
      </c>
      <c r="AB2295" s="5">
        <f>[1]!s_info_zjtxornot1(A2295,"")</f>
        <v>0</v>
      </c>
      <c r="AC2295" s="22" t="str">
        <f>[1]!s_info_nature1(A2295,"")</f>
        <v>中央国有企业</v>
      </c>
      <c r="AD2295" s="6" t="str">
        <f>[1]!s_info_city(A2295)</f>
        <v>北京市</v>
      </c>
      <c r="AE2295" s="6" t="str">
        <f>[1]!s_info_province(A2295)</f>
        <v>北京</v>
      </c>
      <c r="AF2295">
        <v>116.40528500000001</v>
      </c>
      <c r="AG2295">
        <v>39.904989</v>
      </c>
    </row>
    <row r="2296" spans="1:33" x14ac:dyDescent="0.3">
      <c r="A2296" s="12" t="s">
        <v>5102</v>
      </c>
      <c r="B2296" s="12" t="s">
        <v>5103</v>
      </c>
      <c r="C2296" s="16" t="str">
        <f>[1]!s_info_mkt(A2296)</f>
        <v>创业板</v>
      </c>
      <c r="D2296" s="16" t="str">
        <f>[1]!s_ipo_listeddate(A2296)</f>
        <v>2011-06-29</v>
      </c>
      <c r="E2296" s="16" t="str">
        <f>[1]!lastradeday_s("000002","")</f>
        <v>2026-06-22</v>
      </c>
      <c r="F2296" s="16" t="str">
        <f>[1]!s_info_industry_csrc2023(A2296,"",3)</f>
        <v>软件和信息技术服务业</v>
      </c>
      <c r="G2296" s="16" t="str">
        <f>[1]!s_info_industry_csrc2023(A2296,"",1)</f>
        <v>信息传输、软件和信息技术服务业</v>
      </c>
      <c r="H2296" s="16">
        <f>[1]!s_is(A2296,83,"FY","YTD","20251231",1,"",100000000)</f>
        <v>0.90849407390000003</v>
      </c>
      <c r="I2296" s="16">
        <f>[1]!s_is(A2296,83,"FY","YTD","20241231",1,"",100000000)</f>
        <v>0.92147310260000004</v>
      </c>
      <c r="J2296" s="16">
        <f t="shared" si="105"/>
        <v>-1.4085086871639341E-2</v>
      </c>
      <c r="K2296" s="16">
        <f>[1]!s_is(A2296,61,"FY","YTD","20251231",1,"",100000000)</f>
        <v>0.18590727510000002</v>
      </c>
      <c r="L2296" s="16">
        <f>[1]!s_is(A2296,61,"FY","YTD","20241231",1,"",100000000)</f>
        <v>0.17374141640000001</v>
      </c>
      <c r="M2296" s="16">
        <f t="shared" si="106"/>
        <v>7.0022789914356898E-2</v>
      </c>
      <c r="N2296" s="16">
        <f>[1]!s_fa_roe(A2296,"20251231")</f>
        <v>2.6347999999999998</v>
      </c>
      <c r="O2296" s="16">
        <f>[1]!s_stmnote_rdexp(A2296,"20251231",1,10000)</f>
        <v>2173.2753469999998</v>
      </c>
      <c r="P2296" s="20">
        <f t="shared" si="107"/>
        <v>0.23921733882869745</v>
      </c>
      <c r="Q2296" s="16">
        <f>[1]!s_margin_tradingbalance(A2296,"",10000)</f>
        <v>0</v>
      </c>
      <c r="R2296" s="16">
        <f>[1]!s_margin_seclendingbalance(A2296,"",10000)</f>
        <v>0</v>
      </c>
      <c r="S2296" s="17">
        <f>[1]!s_val_ev(A2296,"",100000000)</f>
        <v>34.313066350500002</v>
      </c>
      <c r="T2296" s="17">
        <f>[1]!share_freesharesmv(A2296,"",100000000)</f>
        <v>23.54176326</v>
      </c>
      <c r="U2296" s="17">
        <f>[1]!s_dq_amount_btin(A2296,E2296,100000000)</f>
        <v>1.1238237</v>
      </c>
      <c r="V2296" s="17">
        <f>[1]!s_dq_turn(A2296,E2296)</f>
        <v>4.1273739994051475</v>
      </c>
      <c r="W2296" s="2">
        <f>[1]!s_pq_amount(A2296,"20260101","",100000000)</f>
        <v>152.26937986999999</v>
      </c>
      <c r="X2296" s="2">
        <f>[1]!s_pq_avgamount(A2296,"20260101","",100000000)</f>
        <v>1.3842670897272726</v>
      </c>
      <c r="Y2296" s="17">
        <f>[1]!s_ipo_dilutedpe(A2296)</f>
        <v>26.13</v>
      </c>
      <c r="Z2296" s="12">
        <f>[1]!s_ipo_collection_total(A2296,100000000)</f>
        <v>2.1560000000000001</v>
      </c>
      <c r="AA2296" s="2">
        <f>[1]!s_val_pe_ttm(A2296,E2296)</f>
        <v>242.97138977050781</v>
      </c>
      <c r="AB2296" s="5">
        <f>[1]!s_info_zjtxornot1(A2296,"")</f>
        <v>0</v>
      </c>
      <c r="AC2296" s="22" t="str">
        <f>[1]!s_info_nature1(A2296,"")</f>
        <v>民营企业</v>
      </c>
      <c r="AD2296" s="6" t="str">
        <f>[1]!s_info_city(A2296)</f>
        <v>深圳市</v>
      </c>
      <c r="AE2296" s="6" t="str">
        <f>[1]!s_info_province(A2296)</f>
        <v>广东省</v>
      </c>
      <c r="AF2296">
        <v>114.085947</v>
      </c>
      <c r="AG2296">
        <v>22.547000000000001</v>
      </c>
    </row>
    <row r="2297" spans="1:33" x14ac:dyDescent="0.3">
      <c r="A2297" s="12" t="s">
        <v>5104</v>
      </c>
      <c r="B2297" s="12" t="s">
        <v>5105</v>
      </c>
      <c r="C2297" s="16" t="str">
        <f>[1]!s_info_mkt(A2297)</f>
        <v>主板</v>
      </c>
      <c r="D2297" s="16" t="str">
        <f>[1]!s_ipo_listeddate(A2297)</f>
        <v>2015-06-11</v>
      </c>
      <c r="E2297" s="16" t="str">
        <f>[1]!lastradeday_s("000002","")</f>
        <v>2026-06-22</v>
      </c>
      <c r="F2297" s="16" t="str">
        <f>[1]!s_info_industry_csrc2023(A2297,"",3)</f>
        <v>金属制品业</v>
      </c>
      <c r="G2297" s="16" t="str">
        <f>[1]!s_info_industry_csrc2023(A2297,"",1)</f>
        <v>制造业</v>
      </c>
      <c r="H2297" s="16">
        <f>[1]!s_is(A2297,83,"FY","YTD","20251231",1,"",100000000)</f>
        <v>6.3314463311000004</v>
      </c>
      <c r="I2297" s="16">
        <f>[1]!s_is(A2297,83,"FY","YTD","20241231",1,"",100000000)</f>
        <v>5.8807931522999999</v>
      </c>
      <c r="J2297" s="16">
        <f t="shared" si="105"/>
        <v>7.663136028237072E-2</v>
      </c>
      <c r="K2297" s="16">
        <f>[1]!s_is(A2297,61,"FY","YTD","20251231",1,"",100000000)</f>
        <v>0.2017108759</v>
      </c>
      <c r="L2297" s="16">
        <f>[1]!s_is(A2297,61,"FY","YTD","20241231",1,"",100000000)</f>
        <v>-0.60829451090000008</v>
      </c>
      <c r="M2297" s="16">
        <f t="shared" si="106"/>
        <v>1.3316006840199155</v>
      </c>
      <c r="N2297" s="16">
        <f>[1]!s_fa_roe(A2297,"20251231")</f>
        <v>2.4594999999999998</v>
      </c>
      <c r="O2297" s="16">
        <f>[1]!s_stmnote_rdexp(A2297,"20251231",1,10000)</f>
        <v>2775.0463300000001</v>
      </c>
      <c r="P2297" s="20">
        <f t="shared" si="107"/>
        <v>4.3829579923452891E-2</v>
      </c>
      <c r="Q2297" s="16">
        <f>[1]!s_margin_tradingbalance(A2297,"",10000)</f>
        <v>0</v>
      </c>
      <c r="R2297" s="16">
        <f>[1]!s_margin_seclendingbalance(A2297,"",10000)</f>
        <v>0</v>
      </c>
      <c r="S2297" s="17">
        <f>[1]!s_val_ev(A2297,"",100000000)</f>
        <v>19.308380632799999</v>
      </c>
      <c r="T2297" s="17">
        <f>[1]!share_freesharesmv(A2297,"",100000000)</f>
        <v>14.812837801199999</v>
      </c>
      <c r="U2297" s="17">
        <f>[1]!s_dq_amount_btin(A2297,E2297,100000000)</f>
        <v>1.2556501499999999</v>
      </c>
      <c r="V2297" s="17">
        <f>[1]!s_dq_turn(A2297,E2297)</f>
        <v>6.6459959247960612</v>
      </c>
      <c r="W2297" s="2">
        <f>[1]!s_pq_amount(A2297,"20260101","",100000000)</f>
        <v>138.57529640999999</v>
      </c>
      <c r="X2297" s="2">
        <f>[1]!s_pq_avgamount(A2297,"20260101","",100000000)</f>
        <v>1.2597754219090909</v>
      </c>
      <c r="Y2297" s="17">
        <f>[1]!s_ipo_dilutedpe(A2297)</f>
        <v>22.97</v>
      </c>
      <c r="Z2297" s="12">
        <f>[1]!s_ipo_collection_total(A2297,100000000)</f>
        <v>1.8282</v>
      </c>
      <c r="AA2297" s="2">
        <f>[1]!s_val_pe_ttm(A2297,E2297)</f>
        <v>81.177482604980469</v>
      </c>
      <c r="AB2297" s="5">
        <f>[1]!s_info_zjtxornot1(A2297,"")</f>
        <v>1</v>
      </c>
      <c r="AC2297" s="22" t="str">
        <f>[1]!s_info_nature1(A2297,"")</f>
        <v>民营企业</v>
      </c>
      <c r="AD2297" s="6" t="str">
        <f>[1]!s_info_city(A2297)</f>
        <v>南昌市</v>
      </c>
      <c r="AE2297" s="6" t="str">
        <f>[1]!s_info_province(A2297)</f>
        <v>江西省</v>
      </c>
      <c r="AF2297">
        <v>115.892151</v>
      </c>
      <c r="AG2297">
        <v>28.676493000000001</v>
      </c>
    </row>
    <row r="2298" spans="1:33" x14ac:dyDescent="0.3">
      <c r="A2298" s="12" t="s">
        <v>5106</v>
      </c>
      <c r="B2298" s="12" t="s">
        <v>5107</v>
      </c>
      <c r="C2298" s="16" t="str">
        <f>[1]!s_info_mkt(A2298)</f>
        <v>创业板</v>
      </c>
      <c r="D2298" s="16" t="str">
        <f>[1]!s_ipo_listeddate(A2298)</f>
        <v>2015-05-14</v>
      </c>
      <c r="E2298" s="16" t="str">
        <f>[1]!lastradeday_s("000002","")</f>
        <v>2026-06-22</v>
      </c>
      <c r="F2298" s="16" t="str">
        <f>[1]!s_info_industry_csrc2023(A2298,"",3)</f>
        <v>软件和信息技术服务业</v>
      </c>
      <c r="G2298" s="16" t="str">
        <f>[1]!s_info_industry_csrc2023(A2298,"",1)</f>
        <v>信息传输、软件和信息技术服务业</v>
      </c>
      <c r="H2298" s="16">
        <f>[1]!s_is(A2298,83,"FY","YTD","20251231",1,"",100000000)</f>
        <v>10.517222482699999</v>
      </c>
      <c r="I2298" s="16">
        <f>[1]!s_is(A2298,83,"FY","YTD","20241231",1,"",100000000)</f>
        <v>14.2264516308</v>
      </c>
      <c r="J2298" s="16">
        <f t="shared" si="105"/>
        <v>-0.26072763921465769</v>
      </c>
      <c r="K2298" s="16">
        <f>[1]!s_is(A2298,61,"FY","YTD","20251231",1,"",100000000)</f>
        <v>-4.0165358951999997</v>
      </c>
      <c r="L2298" s="16">
        <f>[1]!s_is(A2298,61,"FY","YTD","20241231",1,"",100000000)</f>
        <v>-1.7352059161000002</v>
      </c>
      <c r="M2298" s="16">
        <f t="shared" si="106"/>
        <v>-1.31473155890769</v>
      </c>
      <c r="N2298" s="16">
        <f>[1]!s_fa_roe(A2298,"20251231")</f>
        <v>-9.5299999999999994</v>
      </c>
      <c r="O2298" s="16">
        <f>[1]!s_stmnote_rdexp(A2298,"20251231",1,10000)</f>
        <v>28833.689954000001</v>
      </c>
      <c r="P2298" s="20">
        <f t="shared" si="107"/>
        <v>0.27415688886898748</v>
      </c>
      <c r="Q2298" s="16">
        <f>[1]!s_margin_tradingbalance(A2298,"",10000)</f>
        <v>50511.731299999999</v>
      </c>
      <c r="R2298" s="16">
        <f>[1]!s_margin_seclendingbalance(A2298,"",10000)</f>
        <v>157.11859999999999</v>
      </c>
      <c r="S2298" s="17">
        <f>[1]!s_val_ev(A2298,"",100000000)</f>
        <v>53.289889404799993</v>
      </c>
      <c r="T2298" s="17">
        <f>[1]!share_freesharesmv(A2298,"",100000000)</f>
        <v>41.734584476000002</v>
      </c>
      <c r="U2298" s="17">
        <f>[1]!s_dq_amount_btin(A2298,E2298,100000000)</f>
        <v>1.14184193</v>
      </c>
      <c r="V2298" s="17">
        <f>[1]!s_dq_turn(A2298,E2298)</f>
        <v>2.2254824554632195</v>
      </c>
      <c r="W2298" s="2">
        <f>[1]!s_pq_amount(A2298,"20260101","",100000000)</f>
        <v>257.60190722999999</v>
      </c>
      <c r="X2298" s="2">
        <f>[1]!s_pq_avgamount(A2298,"20260101","",100000000)</f>
        <v>2.3418355202727272</v>
      </c>
      <c r="Y2298" s="17">
        <f>[1]!s_ipo_dilutedpe(A2298)</f>
        <v>22.98</v>
      </c>
      <c r="Z2298" s="12">
        <f>[1]!s_ipo_collection_total(A2298,100000000)</f>
        <v>2.3834</v>
      </c>
      <c r="AA2298" s="2">
        <f>[1]!s_val_pe_ttm(A2298,E2298)</f>
        <v>-11.448552131652832</v>
      </c>
      <c r="AB2298" s="5">
        <f>[1]!s_info_zjtxornot1(A2298,"")</f>
        <v>0</v>
      </c>
      <c r="AC2298" s="22" t="str">
        <f>[1]!s_info_nature1(A2298,"")</f>
        <v>公众企业</v>
      </c>
      <c r="AD2298" s="6" t="str">
        <f>[1]!s_info_city(A2298)</f>
        <v>杭州市</v>
      </c>
      <c r="AE2298" s="6" t="str">
        <f>[1]!s_info_province(A2298)</f>
        <v>浙江省</v>
      </c>
      <c r="AF2298">
        <v>120.153576</v>
      </c>
      <c r="AG2298">
        <v>30.287458999999998</v>
      </c>
    </row>
    <row r="2299" spans="1:33" x14ac:dyDescent="0.3">
      <c r="A2299" s="12" t="s">
        <v>145</v>
      </c>
      <c r="B2299" s="12" t="s">
        <v>146</v>
      </c>
      <c r="C2299" s="16" t="str">
        <f>[1]!s_info_mkt(A2299)</f>
        <v>北证</v>
      </c>
      <c r="D2299" s="16" t="str">
        <f>[1]!s_ipo_listeddate(A2299)</f>
        <v>2023-04-03</v>
      </c>
      <c r="E2299" s="16" t="str">
        <f>[1]!lastradeday_s("000002","")</f>
        <v>2026-06-22</v>
      </c>
      <c r="F2299" s="16" t="str">
        <f>[1]!s_info_industry_csrc2023(A2299,"",3)</f>
        <v>化学原料和化学制品制造业</v>
      </c>
      <c r="G2299" s="16" t="str">
        <f>[1]!s_info_industry_csrc2023(A2299,"",1)</f>
        <v>制造业</v>
      </c>
      <c r="H2299" s="16">
        <f>[1]!s_is(A2299,83,"FY","YTD","20251231",1,"",100000000)</f>
        <v>75.000203901600003</v>
      </c>
      <c r="I2299" s="16">
        <f>[1]!s_is(A2299,83,"FY","YTD","20241231",1,"",100000000)</f>
        <v>68.573028477899996</v>
      </c>
      <c r="J2299" s="16">
        <f t="shared" si="105"/>
        <v>9.3727454749521266E-2</v>
      </c>
      <c r="K2299" s="16">
        <f>[1]!s_is(A2299,61,"FY","YTD","20251231",1,"",100000000)</f>
        <v>1.8668277583999999</v>
      </c>
      <c r="L2299" s="16">
        <f>[1]!s_is(A2299,61,"FY","YTD","20241231",1,"",100000000)</f>
        <v>1.7655764530000002</v>
      </c>
      <c r="M2299" s="16">
        <f t="shared" si="106"/>
        <v>5.7347448890110286E-2</v>
      </c>
      <c r="N2299" s="16">
        <f>[1]!s_fa_roe(A2299,"20251231")</f>
        <v>11.724399999999999</v>
      </c>
      <c r="O2299" s="16">
        <f>[1]!s_stmnote_rdexp(A2299,"20251231",1,10000)</f>
        <v>31845.521981000002</v>
      </c>
      <c r="P2299" s="20">
        <f t="shared" si="107"/>
        <v>4.2460580537595889E-2</v>
      </c>
      <c r="Q2299" s="16">
        <f>[1]!s_margin_tradingbalance(A2299,"",10000)</f>
        <v>1118.6732999999999</v>
      </c>
      <c r="R2299" s="16">
        <f>[1]!s_margin_seclendingbalance(A2299,"",10000)</f>
        <v>0</v>
      </c>
      <c r="S2299" s="17">
        <f>[1]!s_val_ev(A2299,"",100000000)</f>
        <v>40.5256785216</v>
      </c>
      <c r="T2299" s="17">
        <f>[1]!share_freesharesmv(A2299,"",100000000)</f>
        <v>14.402563387199997</v>
      </c>
      <c r="U2299" s="17">
        <f>[1]!s_dq_amount_btin(A2299,E2299,100000000)</f>
        <v>0.27946929999999998</v>
      </c>
      <c r="V2299" s="17">
        <f>[1]!s_dq_turn(A2299,E2299)</f>
        <v>1.2852075964963303</v>
      </c>
      <c r="W2299" s="2">
        <f>[1]!s_pq_amount(A2299,"20260101","",100000000)</f>
        <v>51.787177040000003</v>
      </c>
      <c r="X2299" s="2">
        <f>[1]!s_pq_avgamount(A2299,"20260101","",100000000)</f>
        <v>0.47079251854545451</v>
      </c>
      <c r="Y2299" s="17">
        <f>[1]!s_ipo_dilutedpe(A2299)</f>
        <v>14.2</v>
      </c>
      <c r="Z2299" s="12">
        <f>[1]!s_ipo_collection_total(A2299,100000000)</f>
        <v>3.2357300587999998</v>
      </c>
      <c r="AA2299" s="2">
        <f>[1]!s_val_pe_ttm(A2299,E2299)</f>
        <v>20.783349990844727</v>
      </c>
      <c r="AB2299" s="5">
        <f>[1]!s_info_zjtxornot1(A2299,"")</f>
        <v>1</v>
      </c>
      <c r="AC2299" s="22" t="str">
        <f>[1]!s_info_nature1(A2299,"")</f>
        <v>民营企业</v>
      </c>
      <c r="AD2299" s="6" t="str">
        <f>[1]!s_info_city(A2299)</f>
        <v>淄博市</v>
      </c>
      <c r="AE2299" s="6" t="str">
        <f>[1]!s_info_province(A2299)</f>
        <v>山东省</v>
      </c>
      <c r="AF2299">
        <v>118.047648</v>
      </c>
      <c r="AG2299">
        <v>36.814939000000003</v>
      </c>
    </row>
    <row r="2300" spans="1:33" x14ac:dyDescent="0.3">
      <c r="A2300" s="12" t="s">
        <v>5108</v>
      </c>
      <c r="B2300" s="12" t="s">
        <v>5109</v>
      </c>
      <c r="C2300" s="16" t="str">
        <f>[1]!s_info_mkt(A2300)</f>
        <v>主板</v>
      </c>
      <c r="D2300" s="16" t="str">
        <f>[1]!s_ipo_listeddate(A2300)</f>
        <v>2001-06-12</v>
      </c>
      <c r="E2300" s="16" t="str">
        <f>[1]!lastradeday_s("000002","")</f>
        <v>2026-06-22</v>
      </c>
      <c r="F2300" s="16" t="str">
        <f>[1]!s_info_industry_csrc2023(A2300,"",3)</f>
        <v>软件和信息技术服务业</v>
      </c>
      <c r="G2300" s="16" t="str">
        <f>[1]!s_info_industry_csrc2023(A2300,"",1)</f>
        <v>信息传输、软件和信息技术服务业</v>
      </c>
      <c r="H2300" s="16">
        <f>[1]!s_is(A2300,83,"FY","YTD","20251231",1,"",100000000)</f>
        <v>4.3611490433000002</v>
      </c>
      <c r="I2300" s="16">
        <f>[1]!s_is(A2300,83,"FY","YTD","20241231",1,"",100000000)</f>
        <v>4.0536656371999999</v>
      </c>
      <c r="J2300" s="16">
        <f t="shared" si="105"/>
        <v>7.5853174291994341E-2</v>
      </c>
      <c r="K2300" s="16">
        <f>[1]!s_is(A2300,61,"FY","YTD","20251231",1,"",100000000)</f>
        <v>-0.19181182120000001</v>
      </c>
      <c r="L2300" s="16">
        <f>[1]!s_is(A2300,61,"FY","YTD","20241231",1,"",100000000)</f>
        <v>-0.22131982949999998</v>
      </c>
      <c r="M2300" s="16">
        <f t="shared" si="106"/>
        <v>0.13332744908878566</v>
      </c>
      <c r="N2300" s="16">
        <f>[1]!s_fa_roe(A2300,"20251231")</f>
        <v>-2.9117000000000002</v>
      </c>
      <c r="O2300" s="16">
        <f>[1]!s_stmnote_rdexp(A2300,"20251231",1,10000)</f>
        <v>1455.59736</v>
      </c>
      <c r="P2300" s="20">
        <f t="shared" si="107"/>
        <v>3.3376464448886999E-2</v>
      </c>
      <c r="Q2300" s="16">
        <f>[1]!s_margin_tradingbalance(A2300,"",10000)</f>
        <v>75945.899300000005</v>
      </c>
      <c r="R2300" s="16">
        <f>[1]!s_margin_seclendingbalance(A2300,"",10000)</f>
        <v>42.779899999999998</v>
      </c>
      <c r="S2300" s="17">
        <f>[1]!s_val_ev(A2300,"",100000000)</f>
        <v>153.960267593</v>
      </c>
      <c r="T2300" s="17">
        <f>[1]!share_freesharesmv(A2300,"",100000000)</f>
        <v>129.46632759299999</v>
      </c>
      <c r="U2300" s="17">
        <f>[1]!s_dq_amount_btin(A2300,E2300,100000000)</f>
        <v>12.42775481</v>
      </c>
      <c r="V2300" s="17">
        <f>[1]!s_dq_turn(A2300,E2300)</f>
        <v>8.103143514136768</v>
      </c>
      <c r="W2300" s="2">
        <f>[1]!s_pq_amount(A2300,"20260101","",100000000)</f>
        <v>2650.0211327000002</v>
      </c>
      <c r="X2300" s="2">
        <f>[1]!s_pq_avgamount(A2300,"20260101","",100000000)</f>
        <v>24.091101206363636</v>
      </c>
      <c r="Y2300" s="17">
        <f>[1]!s_ipo_dilutedpe(A2300)</f>
        <v>45</v>
      </c>
      <c r="Z2300" s="12">
        <f>[1]!s_ipo_collection_total(A2300,100000000)</f>
        <v>3.96</v>
      </c>
      <c r="AA2300" s="2">
        <f>[1]!s_val_pe_ttm(A2300,E2300)</f>
        <v>-150.79473876953125</v>
      </c>
      <c r="AB2300" s="5">
        <f>[1]!s_info_zjtxornot1(A2300,"")</f>
        <v>0</v>
      </c>
      <c r="AC2300" s="22" t="str">
        <f>[1]!s_info_nature1(A2300,"")</f>
        <v>民营企业</v>
      </c>
      <c r="AD2300" s="6" t="str">
        <f>[1]!s_info_city(A2300)</f>
        <v>揭阳市</v>
      </c>
      <c r="AE2300" s="6" t="str">
        <f>[1]!s_info_province(A2300)</f>
        <v>广东省</v>
      </c>
      <c r="AF2300">
        <v>116.355733</v>
      </c>
      <c r="AG2300">
        <v>23.543778</v>
      </c>
    </row>
    <row r="2301" spans="1:33" x14ac:dyDescent="0.3">
      <c r="A2301" s="12" t="s">
        <v>5110</v>
      </c>
      <c r="B2301" s="12" t="s">
        <v>5111</v>
      </c>
      <c r="C2301" s="16" t="str">
        <f>[1]!s_info_mkt(A2301)</f>
        <v>创业板</v>
      </c>
      <c r="D2301" s="16" t="str">
        <f>[1]!s_ipo_listeddate(A2301)</f>
        <v>2011-08-03</v>
      </c>
      <c r="E2301" s="16" t="str">
        <f>[1]!lastradeday_s("000002","")</f>
        <v>2026-06-22</v>
      </c>
      <c r="F2301" s="16" t="str">
        <f>[1]!s_info_industry_csrc2023(A2301,"",3)</f>
        <v>软件和信息技术服务业</v>
      </c>
      <c r="G2301" s="16" t="str">
        <f>[1]!s_info_industry_csrc2023(A2301,"",1)</f>
        <v>信息传输、软件和信息技术服务业</v>
      </c>
      <c r="H2301" s="16">
        <f>[1]!s_is(A2301,83,"FY","YTD","20251231",1,"",100000000)</f>
        <v>14.517326862400001</v>
      </c>
      <c r="I2301" s="16">
        <f>[1]!s_is(A2301,83,"FY","YTD","20241231",1,"",100000000)</f>
        <v>11.445630572100001</v>
      </c>
      <c r="J2301" s="16">
        <f t="shared" si="105"/>
        <v>0.26837283196852457</v>
      </c>
      <c r="K2301" s="16">
        <f>[1]!s_is(A2301,61,"FY","YTD","20251231",1,"",100000000)</f>
        <v>0.30595261829999998</v>
      </c>
      <c r="L2301" s="16">
        <f>[1]!s_is(A2301,61,"FY","YTD","20241231",1,"",100000000)</f>
        <v>-0.87137241760000006</v>
      </c>
      <c r="M2301" s="16">
        <f t="shared" si="106"/>
        <v>1.3511157940283189</v>
      </c>
      <c r="N2301" s="16">
        <f>[1]!s_fa_roe(A2301,"20251231")</f>
        <v>9.7804000000000002</v>
      </c>
      <c r="O2301" s="16">
        <f>[1]!s_stmnote_rdexp(A2301,"20251231",1,10000)</f>
        <v>5208.7527060000002</v>
      </c>
      <c r="P2301" s="20">
        <f t="shared" si="107"/>
        <v>3.5879557961119642E-2</v>
      </c>
      <c r="Q2301" s="16">
        <f>[1]!s_margin_tradingbalance(A2301,"",10000)</f>
        <v>42773.271399999998</v>
      </c>
      <c r="R2301" s="16">
        <f>[1]!s_margin_seclendingbalance(A2301,"",10000)</f>
        <v>0</v>
      </c>
      <c r="S2301" s="17">
        <f>[1]!s_val_ev(A2301,"",100000000)</f>
        <v>78.711692690000007</v>
      </c>
      <c r="T2301" s="17">
        <f>[1]!share_freesharesmv(A2301,"",100000000)</f>
        <v>51.273188784500007</v>
      </c>
      <c r="U2301" s="17">
        <f>[1]!s_dq_amount_btin(A2301,E2301,100000000)</f>
        <v>4.63478499</v>
      </c>
      <c r="V2301" s="17">
        <f>[1]!s_dq_turn(A2301,E2301)</f>
        <v>7.2465386141274273</v>
      </c>
      <c r="W2301" s="2">
        <f>[1]!s_pq_amount(A2301,"20260101","",100000000)</f>
        <v>687.21085348999998</v>
      </c>
      <c r="X2301" s="2">
        <f>[1]!s_pq_avgamount(A2301,"20260101","",100000000)</f>
        <v>6.2473713953636363</v>
      </c>
      <c r="Y2301" s="17">
        <f>[1]!s_ipo_dilutedpe(A2301)</f>
        <v>44.87</v>
      </c>
      <c r="Z2301" s="12">
        <f>[1]!s_ipo_collection_total(A2301,100000000)</f>
        <v>3.43</v>
      </c>
      <c r="AA2301" s="2">
        <f>[1]!s_val_pe_ttm(A2301,E2301)</f>
        <v>238.950439453125</v>
      </c>
      <c r="AB2301" s="5">
        <f>[1]!s_info_zjtxornot1(A2301,"")</f>
        <v>1</v>
      </c>
      <c r="AC2301" s="22" t="str">
        <f>[1]!s_info_nature1(A2301,"")</f>
        <v>民营企业</v>
      </c>
      <c r="AD2301" s="6" t="str">
        <f>[1]!s_info_city(A2301)</f>
        <v>成都市</v>
      </c>
      <c r="AE2301" s="6" t="str">
        <f>[1]!s_info_province(A2301)</f>
        <v>四川省</v>
      </c>
      <c r="AF2301">
        <v>104.065735</v>
      </c>
      <c r="AG2301">
        <v>30.659462000000001</v>
      </c>
    </row>
    <row r="2302" spans="1:33" x14ac:dyDescent="0.3">
      <c r="A2302" s="12" t="s">
        <v>5112</v>
      </c>
      <c r="B2302" s="12" t="s">
        <v>5113</v>
      </c>
      <c r="C2302" s="16" t="str">
        <f>[1]!s_info_mkt(A2302)</f>
        <v>主板</v>
      </c>
      <c r="D2302" s="16" t="str">
        <f>[1]!s_ipo_listeddate(A2302)</f>
        <v>2024-06-26</v>
      </c>
      <c r="E2302" s="16" t="str">
        <f>[1]!lastradeday_s("000002","")</f>
        <v>2026-06-22</v>
      </c>
      <c r="F2302" s="16" t="str">
        <f>[1]!s_info_industry_csrc2023(A2302,"",3)</f>
        <v>电气机械和器材制造业</v>
      </c>
      <c r="G2302" s="16" t="str">
        <f>[1]!s_info_industry_csrc2023(A2302,"",1)</f>
        <v>制造业</v>
      </c>
      <c r="H2302" s="16">
        <f>[1]!s_is(A2302,83,"FY","YTD","20251231",1,"",100000000)</f>
        <v>107.1915643369</v>
      </c>
      <c r="I2302" s="16">
        <f>[1]!s_is(A2302,83,"FY","YTD","20241231",1,"",100000000)</f>
        <v>81.830754044399995</v>
      </c>
      <c r="J2302" s="16">
        <f t="shared" si="105"/>
        <v>0.30991783698754216</v>
      </c>
      <c r="K2302" s="16">
        <f>[1]!s_is(A2302,61,"FY","YTD","20251231",1,"",100000000)</f>
        <v>-2.2097825156000002</v>
      </c>
      <c r="L2302" s="16">
        <f>[1]!s_is(A2302,61,"FY","YTD","20241231",1,"",100000000)</f>
        <v>2.6811833973999999</v>
      </c>
      <c r="M2302" s="16">
        <f t="shared" si="106"/>
        <v>-1.8241817839625867</v>
      </c>
      <c r="N2302" s="16">
        <f>[1]!s_fa_roe(A2302,"20251231")</f>
        <v>-6.2305000000000001</v>
      </c>
      <c r="O2302" s="16">
        <f>[1]!s_stmnote_rdexp(A2302,"20251231",1,10000)</f>
        <v>34962.489236000001</v>
      </c>
      <c r="P2302" s="20">
        <f t="shared" si="107"/>
        <v>3.2616828994223752E-2</v>
      </c>
      <c r="Q2302" s="16">
        <f>[1]!s_margin_tradingbalance(A2302,"",10000)</f>
        <v>10844.3302</v>
      </c>
      <c r="R2302" s="16">
        <f>[1]!s_margin_seclendingbalance(A2302,"",10000)</f>
        <v>25.364999999999998</v>
      </c>
      <c r="S2302" s="17">
        <f>[1]!s_val_ev(A2302,"",100000000)</f>
        <v>39.432001381200003</v>
      </c>
      <c r="T2302" s="17">
        <f>[1]!share_freesharesmv(A2302,"",100000000)</f>
        <v>17.295391094999999</v>
      </c>
      <c r="U2302" s="17">
        <f>[1]!s_dq_amount_btin(A2302,E2302,100000000)</f>
        <v>0.85154050000000003</v>
      </c>
      <c r="V2302" s="17">
        <f>[1]!s_dq_turn(A2302,E2302)</f>
        <v>3.6426166386302361</v>
      </c>
      <c r="W2302" s="2">
        <f>[1]!s_pq_amount(A2302,"20260101","",100000000)</f>
        <v>248.52389023999999</v>
      </c>
      <c r="X2302" s="2">
        <f>[1]!s_pq_avgamount(A2302,"20260101","",100000000)</f>
        <v>2.2593080930909091</v>
      </c>
      <c r="Y2302" s="17">
        <f>[1]!s_ipo_dilutedpe(A2302)</f>
        <v>15.06</v>
      </c>
      <c r="Z2302" s="12">
        <f>[1]!s_ipo_collection_total(A2302,100000000)</f>
        <v>13.849842349999999</v>
      </c>
      <c r="AA2302" s="2">
        <f>[1]!s_val_pe_ttm(A2302,E2302)</f>
        <v>-17.645158767700195</v>
      </c>
      <c r="AB2302" s="5">
        <f>[1]!s_info_zjtxornot1(A2302,"")</f>
        <v>1</v>
      </c>
      <c r="AC2302" s="22" t="str">
        <f>[1]!s_info_nature1(A2302,"")</f>
        <v>民营企业</v>
      </c>
      <c r="AD2302" s="6" t="str">
        <f>[1]!s_info_city(A2302)</f>
        <v>常州市</v>
      </c>
      <c r="AE2302" s="6" t="str">
        <f>[1]!s_info_province(A2302)</f>
        <v>江苏省</v>
      </c>
      <c r="AF2302">
        <v>119.946973</v>
      </c>
      <c r="AG2302">
        <v>31.772752000000001</v>
      </c>
    </row>
    <row r="2303" spans="1:33" x14ac:dyDescent="0.3">
      <c r="A2303" s="12" t="s">
        <v>5114</v>
      </c>
      <c r="B2303" s="12" t="s">
        <v>5115</v>
      </c>
      <c r="C2303" s="16" t="str">
        <f>[1]!s_info_mkt(A2303)</f>
        <v>主板</v>
      </c>
      <c r="D2303" s="16" t="str">
        <f>[1]!s_ipo_listeddate(A2303)</f>
        <v>2010-05-06</v>
      </c>
      <c r="E2303" s="16" t="str">
        <f>[1]!lastradeday_s("000002","")</f>
        <v>2026-06-22</v>
      </c>
      <c r="F2303" s="16" t="str">
        <f>[1]!s_info_industry_csrc2023(A2303,"",3)</f>
        <v>商务服务业</v>
      </c>
      <c r="G2303" s="16" t="str">
        <f>[1]!s_info_industry_csrc2023(A2303,"",1)</f>
        <v>租赁和商务服务业</v>
      </c>
      <c r="H2303" s="16">
        <f>[1]!s_is(A2303,83,"FY","YTD","20251231",1,"",100000000)</f>
        <v>213.5365896484</v>
      </c>
      <c r="I2303" s="16">
        <f>[1]!s_is(A2303,83,"FY","YTD","20241231",1,"",100000000)</f>
        <v>206.58081487150002</v>
      </c>
      <c r="J2303" s="16">
        <f t="shared" si="105"/>
        <v>3.3670962045660779E-2</v>
      </c>
      <c r="K2303" s="16">
        <f>[1]!s_is(A2303,61,"FY","YTD","20251231",1,"",100000000)</f>
        <v>0.8996947059</v>
      </c>
      <c r="L2303" s="16">
        <f>[1]!s_is(A2303,61,"FY","YTD","20241231",1,"",100000000)</f>
        <v>1.0093020975</v>
      </c>
      <c r="M2303" s="16">
        <f t="shared" si="106"/>
        <v>-0.10859720976652383</v>
      </c>
      <c r="N2303" s="16">
        <f>[1]!s_fa_roe(A2303,"20251231")</f>
        <v>1.8107</v>
      </c>
      <c r="O2303" s="16">
        <f>[1]!s_stmnote_rdexp(A2303,"20251231",1,10000)</f>
        <v>23145.134783000001</v>
      </c>
      <c r="P2303" s="20">
        <f t="shared" si="107"/>
        <v>1.0838954963694872E-2</v>
      </c>
      <c r="Q2303" s="16">
        <f>[1]!s_margin_tradingbalance(A2303,"",10000)</f>
        <v>85754.183199999999</v>
      </c>
      <c r="R2303" s="16">
        <f>[1]!s_margin_seclendingbalance(A2303,"",10000)</f>
        <v>273.8682</v>
      </c>
      <c r="S2303" s="17">
        <f>[1]!s_val_ev(A2303,"",100000000)</f>
        <v>123.07960123679999</v>
      </c>
      <c r="T2303" s="17">
        <f>[1]!share_freesharesmv(A2303,"",100000000)</f>
        <v>98.62910953979997</v>
      </c>
      <c r="U2303" s="17">
        <f>[1]!s_dq_amount_btin(A2303,E2303,100000000)</f>
        <v>4.9015017600000004</v>
      </c>
      <c r="V2303" s="17">
        <f>[1]!s_dq_turn(A2303,E2303)</f>
        <v>4.1083063145023866</v>
      </c>
      <c r="W2303" s="2">
        <f>[1]!s_pq_amount(A2303,"20260101","",100000000)</f>
        <v>1897.4854006800001</v>
      </c>
      <c r="X2303" s="2">
        <f>[1]!s_pq_avgamount(A2303,"20260101","",100000000)</f>
        <v>17.249867278909093</v>
      </c>
      <c r="Y2303" s="17">
        <f>[1]!s_ipo_dilutedpe(A2303)</f>
        <v>62.99</v>
      </c>
      <c r="Z2303" s="12">
        <f>[1]!s_ipo_collection_total(A2303,100000000)</f>
        <v>8.1988000000000003</v>
      </c>
      <c r="AA2303" s="2">
        <f>[1]!s_val_pe_ttm(A2303,E2303)</f>
        <v>154.64505004882813</v>
      </c>
      <c r="AB2303" s="5">
        <f>[1]!s_info_zjtxornot1(A2303,"")</f>
        <v>0</v>
      </c>
      <c r="AC2303" s="22" t="str">
        <f>[1]!s_info_nature1(A2303,"")</f>
        <v>地方国有企业</v>
      </c>
      <c r="AD2303" s="6" t="str">
        <f>[1]!s_info_city(A2303)</f>
        <v>广州市</v>
      </c>
      <c r="AE2303" s="6" t="str">
        <f>[1]!s_info_province(A2303)</f>
        <v>广东省</v>
      </c>
      <c r="AF2303">
        <v>113.280637</v>
      </c>
      <c r="AG2303">
        <v>23.125177999999998</v>
      </c>
    </row>
    <row r="2304" spans="1:33" x14ac:dyDescent="0.3">
      <c r="A2304" s="12" t="s">
        <v>5116</v>
      </c>
      <c r="B2304" s="12" t="s">
        <v>5117</v>
      </c>
      <c r="C2304" s="16" t="str">
        <f>[1]!s_info_mkt(A2304)</f>
        <v>主板</v>
      </c>
      <c r="D2304" s="16" t="str">
        <f>[1]!s_ipo_listeddate(A2304)</f>
        <v>2012-06-12</v>
      </c>
      <c r="E2304" s="16" t="str">
        <f>[1]!lastradeday_s("000002","")</f>
        <v>2026-06-22</v>
      </c>
      <c r="F2304" s="16" t="str">
        <f>[1]!s_info_industry_csrc2023(A2304,"",3)</f>
        <v>纺织业</v>
      </c>
      <c r="G2304" s="16" t="str">
        <f>[1]!s_info_industry_csrc2023(A2304,"",1)</f>
        <v>制造业</v>
      </c>
      <c r="H2304" s="16">
        <f>[1]!s_is(A2304,83,"FY","YTD","20251231",1,"",100000000)</f>
        <v>78.606043750200001</v>
      </c>
      <c r="I2304" s="16">
        <f>[1]!s_is(A2304,83,"FY","YTD","20241231",1,"",100000000)</f>
        <v>79.414944550299992</v>
      </c>
      <c r="J2304" s="16">
        <f t="shared" si="105"/>
        <v>-1.0185750360722667E-2</v>
      </c>
      <c r="K2304" s="16">
        <f>[1]!s_is(A2304,61,"FY","YTD","20251231",1,"",100000000)</f>
        <v>6.5613192780999992</v>
      </c>
      <c r="L2304" s="16">
        <f>[1]!s_is(A2304,61,"FY","YTD","20241231",1,"",100000000)</f>
        <v>4.1017563221</v>
      </c>
      <c r="M2304" s="16">
        <f t="shared" si="106"/>
        <v>0.59963653685325768</v>
      </c>
      <c r="N2304" s="16">
        <f>[1]!s_fa_roe(A2304,"20251231")</f>
        <v>6.9798999999999998</v>
      </c>
      <c r="O2304" s="16">
        <f>[1]!s_stmnote_rdexp(A2304,"20251231",1,10000)</f>
        <v>7577.808728</v>
      </c>
      <c r="P2304" s="20">
        <f t="shared" si="107"/>
        <v>9.6402367635767434E-3</v>
      </c>
      <c r="Q2304" s="16">
        <f>[1]!s_margin_tradingbalance(A2304,"",10000)</f>
        <v>6185.0604000000003</v>
      </c>
      <c r="R2304" s="16">
        <f>[1]!s_margin_seclendingbalance(A2304,"",10000)</f>
        <v>45.677900000000001</v>
      </c>
      <c r="S2304" s="17">
        <f>[1]!s_val_ev(A2304,"",100000000)</f>
        <v>101.0709506</v>
      </c>
      <c r="T2304" s="17">
        <f>[1]!share_freesharesmv(A2304,"",100000000)</f>
        <v>25.981502167200002</v>
      </c>
      <c r="U2304" s="17">
        <f>[1]!s_dq_amount_btin(A2304,E2304,100000000)</f>
        <v>0.99589609999999995</v>
      </c>
      <c r="V2304" s="17">
        <f>[1]!s_dq_turn(A2304,E2304)</f>
        <v>0.98065990961402905</v>
      </c>
      <c r="W2304" s="2">
        <f>[1]!s_pq_amount(A2304,"20260101","",100000000)</f>
        <v>127.96694883000001</v>
      </c>
      <c r="X2304" s="2">
        <f>[1]!s_pq_avgamount(A2304,"20260101","",100000000)</f>
        <v>1.1633358984545454</v>
      </c>
      <c r="Y2304" s="17">
        <f>[1]!s_ipo_dilutedpe(A2304)</f>
        <v>12.5</v>
      </c>
      <c r="Z2304" s="12">
        <f>[1]!s_ipo_collection_total(A2304,100000000)</f>
        <v>20.399999999999999</v>
      </c>
      <c r="AA2304" s="2">
        <f>[1]!s_val_pe_ttm(A2304,E2304)</f>
        <v>13.936488151550293</v>
      </c>
      <c r="AB2304" s="5">
        <f>[1]!s_info_zjtxornot1(A2304,"")</f>
        <v>0</v>
      </c>
      <c r="AC2304" s="22" t="str">
        <f>[1]!s_info_nature1(A2304,"")</f>
        <v>外资企业</v>
      </c>
      <c r="AD2304" s="6" t="str">
        <f>[1]!s_info_city(A2304)</f>
        <v>宁波市</v>
      </c>
      <c r="AE2304" s="6" t="str">
        <f>[1]!s_info_province(A2304)</f>
        <v>浙江省</v>
      </c>
      <c r="AF2304">
        <v>121.549792</v>
      </c>
      <c r="AG2304">
        <v>29.868387999999999</v>
      </c>
    </row>
    <row r="2305" spans="1:33" x14ac:dyDescent="0.3">
      <c r="A2305" s="12" t="s">
        <v>5118</v>
      </c>
      <c r="B2305" s="12" t="s">
        <v>5119</v>
      </c>
      <c r="C2305" s="16" t="str">
        <f>[1]!s_info_mkt(A2305)</f>
        <v>主板</v>
      </c>
      <c r="D2305" s="16" t="str">
        <f>[1]!s_ipo_listeddate(A2305)</f>
        <v>2016-10-11</v>
      </c>
      <c r="E2305" s="16" t="str">
        <f>[1]!lastradeday_s("000002","")</f>
        <v>2026-06-22</v>
      </c>
      <c r="F2305" s="16" t="str">
        <f>[1]!s_info_industry_csrc2023(A2305,"",3)</f>
        <v>仪器仪表制造业</v>
      </c>
      <c r="G2305" s="16" t="str">
        <f>[1]!s_info_industry_csrc2023(A2305,"",1)</f>
        <v>制造业</v>
      </c>
      <c r="H2305" s="16">
        <f>[1]!s_is(A2305,83,"FY","YTD","20251231",1,"",100000000)</f>
        <v>15.0280217805</v>
      </c>
      <c r="I2305" s="16">
        <f>[1]!s_is(A2305,83,"FY","YTD","20241231",1,"",100000000)</f>
        <v>30.864287904800001</v>
      </c>
      <c r="J2305" s="16">
        <f t="shared" si="105"/>
        <v>-0.5130935200302208</v>
      </c>
      <c r="K2305" s="16">
        <f>[1]!s_is(A2305,61,"FY","YTD","20251231",1,"",100000000)</f>
        <v>-6.3656965148999998</v>
      </c>
      <c r="L2305" s="16">
        <f>[1]!s_is(A2305,61,"FY","YTD","20241231",1,"",100000000)</f>
        <v>-2.4238693274000003</v>
      </c>
      <c r="M2305" s="16">
        <f t="shared" si="106"/>
        <v>-1.6262539993145009</v>
      </c>
      <c r="N2305" s="16">
        <f>[1]!s_fa_roe(A2305,"20251231")</f>
        <v>-22.5838</v>
      </c>
      <c r="O2305" s="16">
        <f>[1]!s_stmnote_rdexp(A2305,"20251231",1,10000)</f>
        <v>38814.955268999998</v>
      </c>
      <c r="P2305" s="20">
        <f t="shared" si="107"/>
        <v>0.25828386354460409</v>
      </c>
      <c r="Q2305" s="16">
        <f>[1]!s_margin_tradingbalance(A2305,"",10000)</f>
        <v>0</v>
      </c>
      <c r="R2305" s="16">
        <f>[1]!s_margin_seclendingbalance(A2305,"",10000)</f>
        <v>0</v>
      </c>
      <c r="S2305" s="17">
        <f>[1]!s_val_ev(A2305,"",100000000)</f>
        <v>42.653259419400001</v>
      </c>
      <c r="T2305" s="17">
        <f>[1]!share_freesharesmv(A2305,"",100000000)</f>
        <v>21.178667409000003</v>
      </c>
      <c r="U2305" s="17">
        <f>[1]!s_dq_amount_btin(A2305,E2305,100000000)</f>
        <v>0.60823671999999995</v>
      </c>
      <c r="V2305" s="17">
        <f>[1]!s_dq_turn(A2305,E2305)</f>
        <v>1.4567675916401059</v>
      </c>
      <c r="W2305" s="2">
        <f>[1]!s_pq_amount(A2305,"20260101","",100000000)</f>
        <v>252.10116922</v>
      </c>
      <c r="X2305" s="2">
        <f>[1]!s_pq_avgamount(A2305,"20260101","",100000000)</f>
        <v>2.2918288110909089</v>
      </c>
      <c r="Y2305" s="17">
        <f>[1]!s_ipo_dilutedpe(A2305)</f>
        <v>22.99</v>
      </c>
      <c r="Z2305" s="12">
        <f>[1]!s_ipo_collection_total(A2305,100000000)</f>
        <v>6.0846799999999996</v>
      </c>
      <c r="AA2305" s="2">
        <f>[1]!s_val_pe_ttm(A2305,E2305)</f>
        <v>-7.2088937759399414</v>
      </c>
      <c r="AB2305" s="5">
        <f>[1]!s_info_zjtxornot1(A2305,"")</f>
        <v>0</v>
      </c>
      <c r="AC2305" s="22" t="str">
        <f>[1]!s_info_nature1(A2305,"")</f>
        <v>民营企业</v>
      </c>
      <c r="AD2305" s="6" t="str">
        <f>[1]!s_info_city(A2305)</f>
        <v>青岛市</v>
      </c>
      <c r="AE2305" s="6" t="str">
        <f>[1]!s_info_province(A2305)</f>
        <v>山东省</v>
      </c>
      <c r="AF2305">
        <v>120.35517299999999</v>
      </c>
      <c r="AG2305">
        <v>36.082982000000001</v>
      </c>
    </row>
    <row r="2306" spans="1:33" x14ac:dyDescent="0.3">
      <c r="A2306" s="12" t="s">
        <v>5120</v>
      </c>
      <c r="B2306" s="12" t="s">
        <v>5121</v>
      </c>
      <c r="C2306" s="16" t="str">
        <f>[1]!s_info_mkt(A2306)</f>
        <v>主板</v>
      </c>
      <c r="D2306" s="16" t="str">
        <f>[1]!s_ipo_listeddate(A2306)</f>
        <v>2000-11-29</v>
      </c>
      <c r="E2306" s="16" t="str">
        <f>[1]!lastradeday_s("000002","")</f>
        <v>2026-06-22</v>
      </c>
      <c r="F2306" s="16" t="str">
        <f>[1]!s_info_industry_csrc2023(A2306,"",3)</f>
        <v>计算机、通信和其他电子设备制造业</v>
      </c>
      <c r="G2306" s="16" t="str">
        <f>[1]!s_info_industry_csrc2023(A2306,"",1)</f>
        <v>制造业</v>
      </c>
      <c r="H2306" s="16">
        <f>[1]!s_is(A2306,83,"FY","YTD","20251231",1,"",100000000)</f>
        <v>17.428820655799999</v>
      </c>
      <c r="I2306" s="16">
        <f>[1]!s_is(A2306,83,"FY","YTD","20241231",1,"",100000000)</f>
        <v>17.628045733900002</v>
      </c>
      <c r="J2306" s="16">
        <f t="shared" si="105"/>
        <v>-1.1301597528583618E-2</v>
      </c>
      <c r="K2306" s="16">
        <f>[1]!s_is(A2306,61,"FY","YTD","20251231",1,"",100000000)</f>
        <v>1.041562307</v>
      </c>
      <c r="L2306" s="16">
        <f>[1]!s_is(A2306,61,"FY","YTD","20241231",1,"",100000000)</f>
        <v>-0.32016380449999998</v>
      </c>
      <c r="M2306" s="16">
        <f t="shared" si="106"/>
        <v>4.2532169232140671</v>
      </c>
      <c r="N2306" s="16">
        <f>[1]!s_fa_roe(A2306,"20251231")</f>
        <v>5.5205000000000002</v>
      </c>
      <c r="O2306" s="16">
        <f>[1]!s_stmnote_rdexp(A2306,"20251231",1,10000)</f>
        <v>14767.882963</v>
      </c>
      <c r="P2306" s="20">
        <f t="shared" si="107"/>
        <v>8.4732543036900865E-2</v>
      </c>
      <c r="Q2306" s="16">
        <f>[1]!s_margin_tradingbalance(A2306,"",10000)</f>
        <v>34101.8485</v>
      </c>
      <c r="R2306" s="16">
        <f>[1]!s_margin_seclendingbalance(A2306,"",10000)</f>
        <v>24.4404</v>
      </c>
      <c r="S2306" s="17">
        <f>[1]!s_val_ev(A2306,"",100000000)</f>
        <v>56.827680000000001</v>
      </c>
      <c r="T2306" s="17">
        <f>[1]!share_freesharesmv(A2306,"",100000000)</f>
        <v>51.563834</v>
      </c>
      <c r="U2306" s="17">
        <f>[1]!s_dq_amount_btin(A2306,E2306,100000000)</f>
        <v>1.3447987699999999</v>
      </c>
      <c r="V2306" s="17">
        <f>[1]!s_dq_turn(A2306,E2306)</f>
        <v>2.3775299908424907</v>
      </c>
      <c r="W2306" s="2">
        <f>[1]!s_pq_amount(A2306,"20260101","",100000000)</f>
        <v>151.67814107000001</v>
      </c>
      <c r="X2306" s="2">
        <f>[1]!s_pq_avgamount(A2306,"20260101","",100000000)</f>
        <v>1.3788921915454546</v>
      </c>
      <c r="Y2306" s="17">
        <f>[1]!s_ipo_dilutedpe(A2306)</f>
        <v>43.061999999999998</v>
      </c>
      <c r="Z2306" s="12">
        <f>[1]!s_ipo_collection_total(A2306,100000000)</f>
        <v>4.5</v>
      </c>
      <c r="AA2306" s="2">
        <f>[1]!s_val_pe_ttm(A2306,E2306)</f>
        <v>34.747077941894531</v>
      </c>
      <c r="AB2306" s="5">
        <f>[1]!s_info_zjtxornot1(A2306,"")</f>
        <v>1</v>
      </c>
      <c r="AC2306" s="22" t="str">
        <f>[1]!s_info_nature1(A2306,"")</f>
        <v>公众企业</v>
      </c>
      <c r="AD2306" s="6" t="str">
        <f>[1]!s_info_city(A2306)</f>
        <v>北京市</v>
      </c>
      <c r="AE2306" s="6" t="str">
        <f>[1]!s_info_province(A2306)</f>
        <v>北京</v>
      </c>
      <c r="AF2306">
        <v>116.40528500000001</v>
      </c>
      <c r="AG2306">
        <v>39.904989</v>
      </c>
    </row>
    <row r="2307" spans="1:33" x14ac:dyDescent="0.3">
      <c r="A2307" s="12" t="s">
        <v>5122</v>
      </c>
      <c r="B2307" s="12" t="s">
        <v>5123</v>
      </c>
      <c r="C2307" s="16" t="str">
        <f>[1]!s_info_mkt(A2307)</f>
        <v>主板</v>
      </c>
      <c r="D2307" s="16" t="str">
        <f>[1]!s_ipo_listeddate(A2307)</f>
        <v>1993-06-07</v>
      </c>
      <c r="E2307" s="16" t="str">
        <f>[1]!lastradeday_s("000002","")</f>
        <v>2026-06-22</v>
      </c>
      <c r="F2307" s="16" t="str">
        <f>[1]!s_info_industry_csrc2023(A2307,"",3)</f>
        <v>道路运输业</v>
      </c>
      <c r="G2307" s="16" t="str">
        <f>[1]!s_info_industry_csrc2023(A2307,"",1)</f>
        <v>交通运输、仓储和邮政业</v>
      </c>
      <c r="H2307" s="16">
        <f>[1]!s_is(A2307,83,"FY","YTD","20251231",1,"",100000000)</f>
        <v>15.0469828556</v>
      </c>
      <c r="I2307" s="16">
        <f>[1]!s_is(A2307,83,"FY","YTD","20241231",1,"",100000000)</f>
        <v>18.279802688099998</v>
      </c>
      <c r="J2307" s="16">
        <f t="shared" ref="J2307:J2370" si="108">H2307/I2307-1</f>
        <v>-0.17685200916334498</v>
      </c>
      <c r="K2307" s="16">
        <f>[1]!s_is(A2307,61,"FY","YTD","20251231",1,"",100000000)</f>
        <v>1.4196944689</v>
      </c>
      <c r="L2307" s="16">
        <f>[1]!s_is(A2307,61,"FY","YTD","20241231",1,"",100000000)</f>
        <v>1.966474439</v>
      </c>
      <c r="M2307" s="16">
        <f t="shared" ref="M2307:M2370" si="109">(K2307-L2307)/ABS(L2307)</f>
        <v>-0.27805089110542974</v>
      </c>
      <c r="N2307" s="16">
        <f>[1]!s_fa_roe(A2307,"20251231")</f>
        <v>3.2837999999999998</v>
      </c>
      <c r="O2307" s="16">
        <f>[1]!s_stmnote_rdexp(A2307,"20251231",1,10000)</f>
        <v>0</v>
      </c>
      <c r="P2307" s="20">
        <f t="shared" ref="P2307:P2370" si="110">O2307/H2307/10000</f>
        <v>0</v>
      </c>
      <c r="Q2307" s="16">
        <f>[1]!s_margin_tradingbalance(A2307,"",10000)</f>
        <v>0</v>
      </c>
      <c r="R2307" s="16">
        <f>[1]!s_margin_seclendingbalance(A2307,"",10000)</f>
        <v>0</v>
      </c>
      <c r="S2307" s="17">
        <f>[1]!s_val_ev(A2307,"",100000000)</f>
        <v>44.290638685936003</v>
      </c>
      <c r="T2307" s="17">
        <f>[1]!share_freesharesmv(A2307,"",100000000)</f>
        <v>17.537391595200003</v>
      </c>
      <c r="U2307" s="17">
        <f>[1]!s_dq_amount_btin(A2307,E2307,100000000)</f>
        <v>0.39412122999999999</v>
      </c>
      <c r="V2307" s="17">
        <f>[1]!s_dq_turn(A2307,E2307)</f>
        <v>1.0166983914062389</v>
      </c>
      <c r="W2307" s="2">
        <f>[1]!s_pq_amount(A2307,"20260101","",100000000)</f>
        <v>115.92901375</v>
      </c>
      <c r="X2307" s="2">
        <f>[1]!s_pq_avgamount(A2307,"20260101","",100000000)</f>
        <v>1.053900125</v>
      </c>
      <c r="Y2307" s="17">
        <f>[1]!s_ipo_dilutedpe(A2307)</f>
        <v>0</v>
      </c>
      <c r="Z2307" s="12">
        <f>[1]!s_ipo_collection_total(A2307,100000000)</f>
        <v>0.83199999999999996</v>
      </c>
      <c r="AA2307" s="2">
        <f>[1]!s_val_pe_ttm(A2307,E2307)</f>
        <v>39.145717620849609</v>
      </c>
      <c r="AB2307" s="5">
        <f>[1]!s_info_zjtxornot1(A2307,"")</f>
        <v>0</v>
      </c>
      <c r="AC2307" s="22" t="str">
        <f>[1]!s_info_nature1(A2307,"")</f>
        <v>地方国有企业</v>
      </c>
      <c r="AD2307" s="6" t="str">
        <f>[1]!s_info_city(A2307)</f>
        <v>上海市</v>
      </c>
      <c r="AE2307" s="6" t="str">
        <f>[1]!s_info_province(A2307)</f>
        <v>上海</v>
      </c>
      <c r="AF2307">
        <v>121.472644</v>
      </c>
      <c r="AG2307">
        <v>31.231705999999999</v>
      </c>
    </row>
    <row r="2308" spans="1:33" x14ac:dyDescent="0.3">
      <c r="A2308" s="12" t="s">
        <v>5124</v>
      </c>
      <c r="B2308" s="12" t="s">
        <v>5125</v>
      </c>
      <c r="C2308" s="16" t="str">
        <f>[1]!s_info_mkt(A2308)</f>
        <v>科创板</v>
      </c>
      <c r="D2308" s="16" t="str">
        <f>[1]!s_ipo_listeddate(A2308)</f>
        <v>2023-11-13</v>
      </c>
      <c r="E2308" s="16" t="str">
        <f>[1]!lastradeday_s("000002","")</f>
        <v>2026-06-22</v>
      </c>
      <c r="F2308" s="16" t="str">
        <f>[1]!s_info_industry_csrc2023(A2308,"",3)</f>
        <v>通用设备制造业</v>
      </c>
      <c r="G2308" s="16" t="str">
        <f>[1]!s_info_industry_csrc2023(A2308,"",1)</f>
        <v>制造业</v>
      </c>
      <c r="H2308" s="16">
        <f>[1]!s_is(A2308,83,"FY","YTD","20251231",1,"",100000000)</f>
        <v>13.853754135999999</v>
      </c>
      <c r="I2308" s="16">
        <f>[1]!s_is(A2308,83,"FY","YTD","20241231",1,"",100000000)</f>
        <v>9.1225389412000002</v>
      </c>
      <c r="J2308" s="16">
        <f t="shared" si="108"/>
        <v>0.51862921334678824</v>
      </c>
      <c r="K2308" s="16">
        <f>[1]!s_is(A2308,61,"FY","YTD","20251231",1,"",100000000)</f>
        <v>6.2670807109000002</v>
      </c>
      <c r="L2308" s="16">
        <f>[1]!s_is(A2308,61,"FY","YTD","20241231",1,"",100000000)</f>
        <v>-1.4785764705000002</v>
      </c>
      <c r="M2308" s="16">
        <f t="shared" si="109"/>
        <v>5.2385908581249803</v>
      </c>
      <c r="N2308" s="16">
        <f>[1]!s_fa_roe(A2308,"20251231")</f>
        <v>33.486499999999999</v>
      </c>
      <c r="O2308" s="16">
        <f>[1]!s_stmnote_rdexp(A2308,"20251231",1,10000)</f>
        <v>9330.6174350000001</v>
      </c>
      <c r="P2308" s="20">
        <f t="shared" si="110"/>
        <v>6.7350823057799936E-2</v>
      </c>
      <c r="Q2308" s="16">
        <f>[1]!s_margin_tradingbalance(A2308,"",10000)</f>
        <v>32520.624599999999</v>
      </c>
      <c r="R2308" s="16">
        <f>[1]!s_margin_seclendingbalance(A2308,"",10000)</f>
        <v>21.291799999999999</v>
      </c>
      <c r="S2308" s="17">
        <f>[1]!s_val_ev(A2308,"",100000000)</f>
        <v>48.660800000000002</v>
      </c>
      <c r="T2308" s="17">
        <f>[1]!share_freesharesmv(A2308,"",100000000)</f>
        <v>21.2887128604</v>
      </c>
      <c r="U2308" s="17">
        <f>[1]!s_dq_amount_btin(A2308,E2308,100000000)</f>
        <v>0.86173160999999998</v>
      </c>
      <c r="V2308" s="17">
        <f>[1]!s_dq_turn(A2308,E2308)</f>
        <v>3.5098630319663799</v>
      </c>
      <c r="W2308" s="2">
        <f>[1]!s_pq_amount(A2308,"20260101","",100000000)</f>
        <v>179.4543999</v>
      </c>
      <c r="X2308" s="2">
        <f>[1]!s_pq_avgamount(A2308,"20260101","",100000000)</f>
        <v>1.6314036354545454</v>
      </c>
      <c r="Y2308" s="17">
        <f>[1]!s_ipo_dilutedpe(A2308)</f>
        <v>28.94</v>
      </c>
      <c r="Z2308" s="12">
        <f>[1]!s_ipo_collection_total(A2308,100000000)</f>
        <v>5.1612</v>
      </c>
      <c r="AA2308" s="2">
        <f>[1]!s_val_pe_ttm(A2308,E2308)</f>
        <v>7.8669991493225098</v>
      </c>
      <c r="AB2308" s="5">
        <f>[1]!s_info_zjtxornot1(A2308,"")</f>
        <v>1</v>
      </c>
      <c r="AC2308" s="22" t="str">
        <f>[1]!s_info_nature1(A2308,"")</f>
        <v>中央国有企业</v>
      </c>
      <c r="AD2308" s="6" t="str">
        <f>[1]!s_info_city(A2308)</f>
        <v>上海市</v>
      </c>
      <c r="AE2308" s="6" t="str">
        <f>[1]!s_info_province(A2308)</f>
        <v>上海</v>
      </c>
      <c r="AF2308">
        <v>121.472644</v>
      </c>
      <c r="AG2308">
        <v>31.231705999999999</v>
      </c>
    </row>
    <row r="2309" spans="1:33" x14ac:dyDescent="0.3">
      <c r="A2309" s="12" t="s">
        <v>5126</v>
      </c>
      <c r="B2309" s="12" t="s">
        <v>5127</v>
      </c>
      <c r="C2309" s="16" t="str">
        <f>[1]!s_info_mkt(A2309)</f>
        <v>主板</v>
      </c>
      <c r="D2309" s="16" t="str">
        <f>[1]!s_ipo_listeddate(A2309)</f>
        <v>2001-02-16</v>
      </c>
      <c r="E2309" s="16" t="str">
        <f>[1]!lastradeday_s("000002","")</f>
        <v>2026-06-22</v>
      </c>
      <c r="F2309" s="16" t="str">
        <f>[1]!s_info_industry_csrc2023(A2309,"",3)</f>
        <v>零售业</v>
      </c>
      <c r="G2309" s="16" t="str">
        <f>[1]!s_info_industry_csrc2023(A2309,"",1)</f>
        <v>批发和零售业</v>
      </c>
      <c r="H2309" s="16">
        <f>[1]!s_is(A2309,83,"FY","YTD","20251231",1,"",100000000)</f>
        <v>39.090466288400002</v>
      </c>
      <c r="I2309" s="16">
        <f>[1]!s_is(A2309,83,"FY","YTD","20241231",1,"",100000000)</f>
        <v>45.179884963999996</v>
      </c>
      <c r="J2309" s="16">
        <f t="shared" si="108"/>
        <v>-0.13478163303098567</v>
      </c>
      <c r="K2309" s="16">
        <f>[1]!s_is(A2309,61,"FY","YTD","20251231",1,"",100000000)</f>
        <v>-0.1040147144</v>
      </c>
      <c r="L2309" s="16">
        <f>[1]!s_is(A2309,61,"FY","YTD","20241231",1,"",100000000)</f>
        <v>0.2071113829</v>
      </c>
      <c r="M2309" s="16">
        <f t="shared" si="109"/>
        <v>-1.5022163096183934</v>
      </c>
      <c r="N2309" s="16">
        <f>[1]!s_fa_roe(A2309,"20251231")</f>
        <v>-0.6018</v>
      </c>
      <c r="O2309" s="16">
        <f>[1]!s_stmnote_rdexp(A2309,"20251231",1,10000)</f>
        <v>2561.909682</v>
      </c>
      <c r="P2309" s="20">
        <f t="shared" si="110"/>
        <v>6.5537966804971063E-3</v>
      </c>
      <c r="Q2309" s="16">
        <f>[1]!s_margin_tradingbalance(A2309,"",10000)</f>
        <v>13262.268099999999</v>
      </c>
      <c r="R2309" s="16">
        <f>[1]!s_margin_seclendingbalance(A2309,"",10000)</f>
        <v>19.680299999999999</v>
      </c>
      <c r="S2309" s="17">
        <f>[1]!s_val_ev(A2309,"",100000000)</f>
        <v>26.933759999999999</v>
      </c>
      <c r="T2309" s="17">
        <f>[1]!share_freesharesmv(A2309,"",100000000)</f>
        <v>12.120191999999999</v>
      </c>
      <c r="U2309" s="17">
        <f>[1]!s_dq_amount_btin(A2309,E2309,100000000)</f>
        <v>0.33191762000000002</v>
      </c>
      <c r="V2309" s="17">
        <f>[1]!s_dq_turn(A2309,E2309)</f>
        <v>1.2618219246031745</v>
      </c>
      <c r="W2309" s="2">
        <f>[1]!s_pq_amount(A2309,"20260101","",100000000)</f>
        <v>53.915499949999997</v>
      </c>
      <c r="X2309" s="2">
        <f>[1]!s_pq_avgamount(A2309,"20260101","",100000000)</f>
        <v>0.49014090863636367</v>
      </c>
      <c r="Y2309" s="17">
        <f>[1]!s_ipo_dilutedpe(A2309)</f>
        <v>35.81</v>
      </c>
      <c r="Z2309" s="12">
        <f>[1]!s_ipo_collection_total(A2309,100000000)</f>
        <v>7.9359999999999999</v>
      </c>
      <c r="AA2309" s="2">
        <f>[1]!s_val_pe_ttm(A2309,E2309)</f>
        <v>-230.6614990234375</v>
      </c>
      <c r="AB2309" s="5">
        <f>[1]!s_info_zjtxornot1(A2309,"")</f>
        <v>0</v>
      </c>
      <c r="AC2309" s="22" t="str">
        <f>[1]!s_info_nature1(A2309,"")</f>
        <v>地方国有企业</v>
      </c>
      <c r="AD2309" s="6" t="str">
        <f>[1]!s_info_city(A2309)</f>
        <v>北京市</v>
      </c>
      <c r="AE2309" s="6" t="str">
        <f>[1]!s_info_province(A2309)</f>
        <v>北京</v>
      </c>
      <c r="AF2309">
        <v>116.40528500000001</v>
      </c>
      <c r="AG2309">
        <v>39.904989</v>
      </c>
    </row>
    <row r="2310" spans="1:33" x14ac:dyDescent="0.3">
      <c r="A2310" s="12" t="s">
        <v>5128</v>
      </c>
      <c r="B2310" s="12" t="s">
        <v>5129</v>
      </c>
      <c r="C2310" s="16" t="str">
        <f>[1]!s_info_mkt(A2310)</f>
        <v>主板</v>
      </c>
      <c r="D2310" s="16" t="str">
        <f>[1]!s_ipo_listeddate(A2310)</f>
        <v>2019-07-29</v>
      </c>
      <c r="E2310" s="16" t="str">
        <f>[1]!lastradeday_s("000002","")</f>
        <v>2026-06-22</v>
      </c>
      <c r="F2310" s="16" t="str">
        <f>[1]!s_info_industry_csrc2023(A2310,"",3)</f>
        <v>通用设备制造业</v>
      </c>
      <c r="G2310" s="16" t="str">
        <f>[1]!s_info_industry_csrc2023(A2310,"",1)</f>
        <v>制造业</v>
      </c>
      <c r="H2310" s="16">
        <f>[1]!s_is(A2310,83,"FY","YTD","20251231",1,"",100000000)</f>
        <v>58.176590812800001</v>
      </c>
      <c r="I2310" s="16">
        <f>[1]!s_is(A2310,83,"FY","YTD","20241231",1,"",100000000)</f>
        <v>61.294612186599998</v>
      </c>
      <c r="J2310" s="16">
        <f t="shared" si="108"/>
        <v>-5.0869420044746594E-2</v>
      </c>
      <c r="K2310" s="16">
        <f>[1]!s_is(A2310,61,"FY","YTD","20251231",1,"",100000000)</f>
        <v>5.2056307214999995</v>
      </c>
      <c r="L2310" s="16">
        <f>[1]!s_is(A2310,61,"FY","YTD","20241231",1,"",100000000)</f>
        <v>8.4823119134000002</v>
      </c>
      <c r="M2310" s="16">
        <f t="shared" si="109"/>
        <v>-0.38629576763425044</v>
      </c>
      <c r="N2310" s="16">
        <f>[1]!s_fa_roe(A2310,"20251231")</f>
        <v>11.590299999999999</v>
      </c>
      <c r="O2310" s="16">
        <f>[1]!s_stmnote_rdexp(A2310,"20251231",1,10000)</f>
        <v>11413.576794000001</v>
      </c>
      <c r="P2310" s="20">
        <f t="shared" si="110"/>
        <v>1.9618847778011751E-2</v>
      </c>
      <c r="Q2310" s="16">
        <f>[1]!s_margin_tradingbalance(A2310,"",10000)</f>
        <v>12379.423500000001</v>
      </c>
      <c r="R2310" s="16">
        <f>[1]!s_margin_seclendingbalance(A2310,"",10000)</f>
        <v>112.56959999999999</v>
      </c>
      <c r="S2310" s="17">
        <f>[1]!s_val_ev(A2310,"",100000000)</f>
        <v>74.755578099999994</v>
      </c>
      <c r="T2310" s="17">
        <f>[1]!share_freesharesmv(A2310,"",100000000)</f>
        <v>42.655627311400004</v>
      </c>
      <c r="U2310" s="17">
        <f>[1]!s_dq_amount_btin(A2310,E2310,100000000)</f>
        <v>1.1043742700000001</v>
      </c>
      <c r="V2310" s="17">
        <f>[1]!s_dq_turn(A2310,E2310)</f>
        <v>1.5038830757165933</v>
      </c>
      <c r="W2310" s="2">
        <f>[1]!s_pq_amount(A2310,"20260101","",100000000)</f>
        <v>207.99977135</v>
      </c>
      <c r="X2310" s="2">
        <f>[1]!s_pq_avgamount(A2310,"20260101","",100000000)</f>
        <v>1.8909070122727272</v>
      </c>
      <c r="Y2310" s="17">
        <f>[1]!s_ipo_dilutedpe(A2310)</f>
        <v>22.98</v>
      </c>
      <c r="Z2310" s="12">
        <f>[1]!s_ipo_collection_total(A2310,100000000)</f>
        <v>5.4917999999999996</v>
      </c>
      <c r="AA2310" s="2">
        <f>[1]!s_val_pe_ttm(A2310,E2310)</f>
        <v>15.666122436523438</v>
      </c>
      <c r="AB2310" s="5">
        <f>[1]!s_info_zjtxornot1(A2310,"")</f>
        <v>0</v>
      </c>
      <c r="AC2310" s="22" t="str">
        <f>[1]!s_info_nature1(A2310,"")</f>
        <v>民营企业</v>
      </c>
      <c r="AD2310" s="6" t="str">
        <f>[1]!s_info_city(A2310)</f>
        <v>德州市</v>
      </c>
      <c r="AE2310" s="6" t="str">
        <f>[1]!s_info_province(A2310)</f>
        <v>山东省</v>
      </c>
      <c r="AF2310">
        <v>116.307428</v>
      </c>
      <c r="AG2310">
        <v>37.453968000000003</v>
      </c>
    </row>
    <row r="2311" spans="1:33" x14ac:dyDescent="0.3">
      <c r="A2311" s="12" t="s">
        <v>5130</v>
      </c>
      <c r="B2311" s="12" t="s">
        <v>5131</v>
      </c>
      <c r="C2311" s="16" t="str">
        <f>[1]!s_info_mkt(A2311)</f>
        <v>科创板</v>
      </c>
      <c r="D2311" s="16" t="str">
        <f>[1]!s_ipo_listeddate(A2311)</f>
        <v>2021-07-15</v>
      </c>
      <c r="E2311" s="16" t="str">
        <f>[1]!lastradeday_s("000002","")</f>
        <v>2026-06-22</v>
      </c>
      <c r="F2311" s="16" t="str">
        <f>[1]!s_info_industry_csrc2023(A2311,"",3)</f>
        <v>电气机械和器材制造业</v>
      </c>
      <c r="G2311" s="16" t="str">
        <f>[1]!s_info_industry_csrc2023(A2311,"",1)</f>
        <v>制造业</v>
      </c>
      <c r="H2311" s="16">
        <f>[1]!s_is(A2311,83,"FY","YTD","20251231",1,"",100000000)</f>
        <v>7.7897580869000009</v>
      </c>
      <c r="I2311" s="16">
        <f>[1]!s_is(A2311,83,"FY","YTD","20241231",1,"",100000000)</f>
        <v>10.851227400099999</v>
      </c>
      <c r="J2311" s="16">
        <f t="shared" si="108"/>
        <v>-0.2821311544140882</v>
      </c>
      <c r="K2311" s="16">
        <f>[1]!s_is(A2311,61,"FY","YTD","20251231",1,"",100000000)</f>
        <v>-0.9726216473</v>
      </c>
      <c r="L2311" s="16">
        <f>[1]!s_is(A2311,61,"FY","YTD","20241231",1,"",100000000)</f>
        <v>0.102532156</v>
      </c>
      <c r="M2311" s="16">
        <f t="shared" si="109"/>
        <v>-10.486015755876625</v>
      </c>
      <c r="N2311" s="16">
        <f>[1]!s_fa_roe(A2311,"20251231")</f>
        <v>-32.246299999999998</v>
      </c>
      <c r="O2311" s="16">
        <f>[1]!s_stmnote_rdexp(A2311,"20251231",1,10000)</f>
        <v>5726.5063380000001</v>
      </c>
      <c r="P2311" s="20">
        <f t="shared" si="110"/>
        <v>7.3513275689911839E-2</v>
      </c>
      <c r="Q2311" s="16">
        <f>[1]!s_margin_tradingbalance(A2311,"",10000)</f>
        <v>5129.0074000000004</v>
      </c>
      <c r="R2311" s="16">
        <f>[1]!s_margin_seclendingbalance(A2311,"",10000)</f>
        <v>19.0518</v>
      </c>
      <c r="S2311" s="17">
        <f>[1]!s_val_ev(A2311,"",100000000)</f>
        <v>16.389791403299999</v>
      </c>
      <c r="T2311" s="17">
        <f>[1]!share_freesharesmv(A2311,"",100000000)</f>
        <v>7.5287713526999998</v>
      </c>
      <c r="U2311" s="17">
        <f>[1]!s_dq_amount_btin(A2311,E2311,100000000)</f>
        <v>0.91023920999999997</v>
      </c>
      <c r="V2311" s="17">
        <f>[1]!s_dq_turn(A2311,E2311)</f>
        <v>5.8463488321582329</v>
      </c>
      <c r="W2311" s="2">
        <f>[1]!s_pq_amount(A2311,"20260101","",100000000)</f>
        <v>55.595754849999999</v>
      </c>
      <c r="X2311" s="2">
        <f>[1]!s_pq_avgamount(A2311,"20260101","",100000000)</f>
        <v>0.5054159531818182</v>
      </c>
      <c r="Y2311" s="17">
        <f>[1]!s_ipo_dilutedpe(A2311)</f>
        <v>26.92</v>
      </c>
      <c r="Z2311" s="12">
        <f>[1]!s_ipo_collection_total(A2311,100000000)</f>
        <v>4.22234</v>
      </c>
      <c r="AA2311" s="2">
        <f>[1]!s_val_pe_ttm(A2311,E2311)</f>
        <v>-15.308061599731445</v>
      </c>
      <c r="AB2311" s="5">
        <f>[1]!s_info_zjtxornot1(A2311,"")</f>
        <v>0</v>
      </c>
      <c r="AC2311" s="22" t="str">
        <f>[1]!s_info_nature1(A2311,"")</f>
        <v>民营企业</v>
      </c>
      <c r="AD2311" s="6" t="str">
        <f>[1]!s_info_city(A2311)</f>
        <v>深圳市</v>
      </c>
      <c r="AE2311" s="6" t="str">
        <f>[1]!s_info_province(A2311)</f>
        <v>广东省</v>
      </c>
      <c r="AF2311">
        <v>114.085947</v>
      </c>
      <c r="AG2311">
        <v>22.547000000000001</v>
      </c>
    </row>
    <row r="2312" spans="1:33" x14ac:dyDescent="0.3">
      <c r="A2312" s="12" t="s">
        <v>5132</v>
      </c>
      <c r="B2312" s="12" t="s">
        <v>5133</v>
      </c>
      <c r="C2312" s="16" t="str">
        <f>[1]!s_info_mkt(A2312)</f>
        <v>主板</v>
      </c>
      <c r="D2312" s="16" t="str">
        <f>[1]!s_ipo_listeddate(A2312)</f>
        <v>2011-02-25</v>
      </c>
      <c r="E2312" s="16" t="str">
        <f>[1]!lastradeday_s("000002","")</f>
        <v>2026-06-22</v>
      </c>
      <c r="F2312" s="16" t="str">
        <f>[1]!s_info_industry_csrc2023(A2312,"",3)</f>
        <v>开采专业及辅助性活动</v>
      </c>
      <c r="G2312" s="16" t="str">
        <f>[1]!s_info_industry_csrc2023(A2312,"",1)</f>
        <v>采矿业</v>
      </c>
      <c r="H2312" s="16">
        <f>[1]!s_is(A2312,83,"FY","YTD","20251231",1,"",100000000)</f>
        <v>23.280696682800002</v>
      </c>
      <c r="I2312" s="16">
        <f>[1]!s_is(A2312,83,"FY","YTD","20241231",1,"",100000000)</f>
        <v>26.082627473400002</v>
      </c>
      <c r="J2312" s="16">
        <f t="shared" si="108"/>
        <v>-0.10742517384253214</v>
      </c>
      <c r="K2312" s="16">
        <f>[1]!s_is(A2312,61,"FY","YTD","20251231",1,"",100000000)</f>
        <v>-3.7035653710000003</v>
      </c>
      <c r="L2312" s="16">
        <f>[1]!s_is(A2312,61,"FY","YTD","20241231",1,"",100000000)</f>
        <v>-1.9098328122999999</v>
      </c>
      <c r="M2312" s="16">
        <f t="shared" si="109"/>
        <v>-0.9392092057209025</v>
      </c>
      <c r="N2312" s="16">
        <f>[1]!s_fa_roe(A2312,"20251231")</f>
        <v>-17.395600000000002</v>
      </c>
      <c r="O2312" s="16">
        <f>[1]!s_stmnote_rdexp(A2312,"20251231",1,10000)</f>
        <v>9113.0108900000014</v>
      </c>
      <c r="P2312" s="20">
        <f t="shared" si="110"/>
        <v>3.9144064347235705E-2</v>
      </c>
      <c r="Q2312" s="16">
        <f>[1]!s_margin_tradingbalance(A2312,"",10000)</f>
        <v>20276.820899999999</v>
      </c>
      <c r="R2312" s="16">
        <f>[1]!s_margin_seclendingbalance(A2312,"",10000)</f>
        <v>31.007999999999999</v>
      </c>
      <c r="S2312" s="17">
        <f>[1]!s_val_ev(A2312,"",100000000)</f>
        <v>43.47927434719999</v>
      </c>
      <c r="T2312" s="17">
        <f>[1]!share_freesharesmv(A2312,"",100000000)</f>
        <v>32.340457088599997</v>
      </c>
      <c r="U2312" s="17">
        <f>[1]!s_dq_amount_btin(A2312,E2312,100000000)</f>
        <v>1.17507531</v>
      </c>
      <c r="V2312" s="17">
        <f>[1]!s_dq_turn(A2312,E2312)</f>
        <v>2.7316209150120936</v>
      </c>
      <c r="W2312" s="2">
        <f>[1]!s_pq_amount(A2312,"20260101","",100000000)</f>
        <v>269.65696921</v>
      </c>
      <c r="X2312" s="2">
        <f>[1]!s_pq_avgamount(A2312,"20260101","",100000000)</f>
        <v>2.5439336717924528</v>
      </c>
      <c r="Y2312" s="17">
        <f>[1]!s_ipo_dilutedpe(A2312)</f>
        <v>67.010000000000005</v>
      </c>
      <c r="Z2312" s="12">
        <f>[1]!s_ipo_collection_total(A2312,100000000)</f>
        <v>9.1</v>
      </c>
      <c r="AA2312" s="2">
        <f>[1]!s_val_pe_ttm(A2312,E2312)</f>
        <v>-10.152849197387695</v>
      </c>
      <c r="AB2312" s="5">
        <f>[1]!s_info_zjtxornot1(A2312,"")</f>
        <v>0</v>
      </c>
      <c r="AC2312" s="22" t="str">
        <f>[1]!s_info_nature1(A2312,"")</f>
        <v>地方国有企业</v>
      </c>
      <c r="AD2312" s="6" t="str">
        <f>[1]!s_info_city(A2312)</f>
        <v>长沙市</v>
      </c>
      <c r="AE2312" s="6" t="str">
        <f>[1]!s_info_province(A2312)</f>
        <v>湖南省</v>
      </c>
      <c r="AF2312">
        <v>112.98227900000001</v>
      </c>
      <c r="AG2312">
        <v>28.194089999999999</v>
      </c>
    </row>
    <row r="2313" spans="1:33" x14ac:dyDescent="0.3">
      <c r="A2313" s="12" t="s">
        <v>5134</v>
      </c>
      <c r="B2313" s="12" t="s">
        <v>5135</v>
      </c>
      <c r="C2313" s="16" t="str">
        <f>[1]!s_info_mkt(A2313)</f>
        <v>主板</v>
      </c>
      <c r="D2313" s="16" t="str">
        <f>[1]!s_ipo_listeddate(A2313)</f>
        <v>2010-07-13</v>
      </c>
      <c r="E2313" s="16" t="str">
        <f>[1]!lastradeday_s("000002","")</f>
        <v>2026-06-22</v>
      </c>
      <c r="F2313" s="16" t="str">
        <f>[1]!s_info_industry_csrc2023(A2313,"",3)</f>
        <v>金属制品业</v>
      </c>
      <c r="G2313" s="16" t="str">
        <f>[1]!s_info_industry_csrc2023(A2313,"",1)</f>
        <v>制造业</v>
      </c>
      <c r="H2313" s="16">
        <f>[1]!s_is(A2313,83,"FY","YTD","20251231",1,"",100000000)</f>
        <v>11.668026084400001</v>
      </c>
      <c r="I2313" s="16">
        <f>[1]!s_is(A2313,83,"FY","YTD","20241231",1,"",100000000)</f>
        <v>9.2115859989000004</v>
      </c>
      <c r="J2313" s="16">
        <f t="shared" si="108"/>
        <v>0.26666852871952074</v>
      </c>
      <c r="K2313" s="16">
        <f>[1]!s_is(A2313,61,"FY","YTD","20251231",1,"",100000000)</f>
        <v>0.74667070709999994</v>
      </c>
      <c r="L2313" s="16">
        <f>[1]!s_is(A2313,61,"FY","YTD","20241231",1,"",100000000)</f>
        <v>0.57421686299999997</v>
      </c>
      <c r="M2313" s="16">
        <f t="shared" si="109"/>
        <v>0.3003287698640783</v>
      </c>
      <c r="N2313" s="16">
        <f>[1]!s_fa_roe(A2313,"20251231")</f>
        <v>3.3496000000000001</v>
      </c>
      <c r="O2313" s="16">
        <f>[1]!s_stmnote_rdexp(A2313,"20251231",1,10000)</f>
        <v>4185.408077</v>
      </c>
      <c r="P2313" s="20">
        <f t="shared" si="110"/>
        <v>3.5870746660361309E-2</v>
      </c>
      <c r="Q2313" s="16">
        <f>[1]!s_margin_tradingbalance(A2313,"",10000)</f>
        <v>45268.101600000002</v>
      </c>
      <c r="R2313" s="16">
        <f>[1]!s_margin_seclendingbalance(A2313,"",10000)</f>
        <v>13.515000000000001</v>
      </c>
      <c r="S2313" s="17">
        <f>[1]!s_val_ev(A2313,"",100000000)</f>
        <v>72.9618512017</v>
      </c>
      <c r="T2313" s="17">
        <f>[1]!share_freesharesmv(A2313,"",100000000)</f>
        <v>45.711333287699993</v>
      </c>
      <c r="U2313" s="17">
        <f>[1]!s_dq_amount_btin(A2313,E2313,100000000)</f>
        <v>2.5696519599999998</v>
      </c>
      <c r="V2313" s="17">
        <f>[1]!s_dq_turn(A2313,E2313)</f>
        <v>3.5258107341978975</v>
      </c>
      <c r="W2313" s="2">
        <f>[1]!s_pq_amount(A2313,"20260101","",100000000)</f>
        <v>606.72996895999995</v>
      </c>
      <c r="X2313" s="2">
        <f>[1]!s_pq_avgamount(A2313,"20260101","",100000000)</f>
        <v>6.0672996896000004</v>
      </c>
      <c r="Y2313" s="17">
        <f>[1]!s_ipo_dilutedpe(A2313)</f>
        <v>34.18</v>
      </c>
      <c r="Z2313" s="12">
        <f>[1]!s_ipo_collection_total(A2313,100000000)</f>
        <v>5.8280000000000003</v>
      </c>
      <c r="AA2313" s="2">
        <f>[1]!s_val_pe_ttm(A2313,E2313)</f>
        <v>139.130126953125</v>
      </c>
      <c r="AB2313" s="5">
        <f>[1]!s_info_zjtxornot1(A2313,"")</f>
        <v>1</v>
      </c>
      <c r="AC2313" s="22" t="str">
        <f>[1]!s_info_nature1(A2313,"")</f>
        <v>地方国有企业</v>
      </c>
      <c r="AD2313" s="6" t="str">
        <f>[1]!s_info_city(A2313)</f>
        <v>江阴市</v>
      </c>
      <c r="AE2313" s="6" t="str">
        <f>[1]!s_info_province(A2313)</f>
        <v>江苏省</v>
      </c>
      <c r="AF2313">
        <v>120.31067899999999</v>
      </c>
      <c r="AG2313">
        <v>31.837425</v>
      </c>
    </row>
    <row r="2314" spans="1:33" x14ac:dyDescent="0.3">
      <c r="A2314" s="12" t="s">
        <v>5136</v>
      </c>
      <c r="B2314" s="12" t="s">
        <v>5137</v>
      </c>
      <c r="C2314" s="16" t="str">
        <f>[1]!s_info_mkt(A2314)</f>
        <v>主板</v>
      </c>
      <c r="D2314" s="16" t="str">
        <f>[1]!s_ipo_listeddate(A2314)</f>
        <v>1997-01-21</v>
      </c>
      <c r="E2314" s="16" t="str">
        <f>[1]!lastradeday_s("000002","")</f>
        <v>2026-06-22</v>
      </c>
      <c r="F2314" s="16" t="str">
        <f>[1]!s_info_industry_csrc2023(A2314,"",3)</f>
        <v>软件和信息技术服务业</v>
      </c>
      <c r="G2314" s="16" t="str">
        <f>[1]!s_info_industry_csrc2023(A2314,"",1)</f>
        <v>信息传输、软件和信息技术服务业</v>
      </c>
      <c r="H2314" s="16">
        <f>[1]!s_is(A2314,83,"FY","YTD","20251231",1,"",100000000)</f>
        <v>83.774828873999994</v>
      </c>
      <c r="I2314" s="16">
        <f>[1]!s_is(A2314,83,"FY","YTD","20241231",1,"",100000000)</f>
        <v>75.448044799000002</v>
      </c>
      <c r="J2314" s="16">
        <f t="shared" si="108"/>
        <v>0.1103644779289279</v>
      </c>
      <c r="K2314" s="16">
        <f>[1]!s_is(A2314,61,"FY","YTD","20251231",1,"",100000000)</f>
        <v>9.1199242989999991</v>
      </c>
      <c r="L2314" s="16">
        <f>[1]!s_is(A2314,61,"FY","YTD","20241231",1,"",100000000)</f>
        <v>6.8390867675000004</v>
      </c>
      <c r="M2314" s="16">
        <f t="shared" si="109"/>
        <v>0.33350030626000515</v>
      </c>
      <c r="N2314" s="16">
        <f>[1]!s_fa_roe(A2314,"20251231")</f>
        <v>16.54</v>
      </c>
      <c r="O2314" s="16">
        <f>[1]!s_stmnote_rdexp(A2314,"20251231",1,10000)</f>
        <v>69104.650169</v>
      </c>
      <c r="P2314" s="20">
        <f t="shared" si="110"/>
        <v>8.2488560224856552E-2</v>
      </c>
      <c r="Q2314" s="16">
        <f>[1]!s_margin_tradingbalance(A2314,"",10000)</f>
        <v>60656.3151</v>
      </c>
      <c r="R2314" s="16">
        <f>[1]!s_margin_seclendingbalance(A2314,"",10000)</f>
        <v>455.37259999999998</v>
      </c>
      <c r="S2314" s="17">
        <f>[1]!s_val_ev(A2314,"",100000000)</f>
        <v>189.71287149049999</v>
      </c>
      <c r="T2314" s="17">
        <f>[1]!share_freesharesmv(A2314,"",100000000)</f>
        <v>111.07382538649999</v>
      </c>
      <c r="U2314" s="17">
        <f>[1]!s_dq_amount_btin(A2314,E2314,100000000)</f>
        <v>10.18628161</v>
      </c>
      <c r="V2314" s="17">
        <f>[1]!s_dq_turn(A2314,E2314)</f>
        <v>5.5373107920141642</v>
      </c>
      <c r="W2314" s="2">
        <f>[1]!s_pq_amount(A2314,"20260101","",100000000)</f>
        <v>476.67260518000001</v>
      </c>
      <c r="X2314" s="2">
        <f>[1]!s_pq_avgamount(A2314,"20260101","",100000000)</f>
        <v>4.3333873198181818</v>
      </c>
      <c r="Y2314" s="17">
        <f>[1]!s_ipo_dilutedpe(A2314)</f>
        <v>0</v>
      </c>
      <c r="Z2314" s="12">
        <f>[1]!s_ipo_collection_total(A2314,100000000)</f>
        <v>0.81164000000000003</v>
      </c>
      <c r="AA2314" s="2">
        <f>[1]!s_val_pe_ttm(A2314,E2314)</f>
        <v>18.474037170410156</v>
      </c>
      <c r="AB2314" s="5">
        <f>[1]!s_info_zjtxornot1(A2314,"")</f>
        <v>1</v>
      </c>
      <c r="AC2314" s="22" t="str">
        <f>[1]!s_info_nature1(A2314,"")</f>
        <v>地方国有企业</v>
      </c>
      <c r="AD2314" s="6" t="str">
        <f>[1]!s_info_city(A2314)</f>
        <v>烟台市</v>
      </c>
      <c r="AE2314" s="6" t="str">
        <f>[1]!s_info_province(A2314)</f>
        <v>山东省</v>
      </c>
      <c r="AF2314">
        <v>121.39138199999999</v>
      </c>
      <c r="AG2314">
        <v>37.539296999999998</v>
      </c>
    </row>
    <row r="2315" spans="1:33" x14ac:dyDescent="0.3">
      <c r="A2315" s="12" t="s">
        <v>5138</v>
      </c>
      <c r="B2315" s="12" t="s">
        <v>5139</v>
      </c>
      <c r="C2315" s="16" t="str">
        <f>[1]!s_info_mkt(A2315)</f>
        <v>创业板</v>
      </c>
      <c r="D2315" s="16" t="str">
        <f>[1]!s_ipo_listeddate(A2315)</f>
        <v>2025-04-02</v>
      </c>
      <c r="E2315" s="16" t="str">
        <f>[1]!lastradeday_s("000002","")</f>
        <v>2026-06-22</v>
      </c>
      <c r="F2315" s="16" t="str">
        <f>[1]!s_info_industry_csrc2023(A2315,"",3)</f>
        <v>电气机械和器材制造业</v>
      </c>
      <c r="G2315" s="16" t="str">
        <f>[1]!s_info_industry_csrc2023(A2315,"",1)</f>
        <v>制造业</v>
      </c>
      <c r="H2315" s="16">
        <f>[1]!s_is(A2315,83,"FY","YTD","20251231",1,"",100000000)</f>
        <v>25.741024741100002</v>
      </c>
      <c r="I2315" s="16">
        <f>[1]!s_is(A2315,83,"FY","YTD","20241231",1,"",100000000)</f>
        <v>27.1077587011</v>
      </c>
      <c r="J2315" s="16">
        <f t="shared" si="108"/>
        <v>-5.0418552676010697E-2</v>
      </c>
      <c r="K2315" s="16">
        <f>[1]!s_is(A2315,61,"FY","YTD","20251231",1,"",100000000)</f>
        <v>1.5681398116</v>
      </c>
      <c r="L2315" s="16">
        <f>[1]!s_is(A2315,61,"FY","YTD","20241231",1,"",100000000)</f>
        <v>2.5887785224000002</v>
      </c>
      <c r="M2315" s="16">
        <f t="shared" si="109"/>
        <v>-0.39425493605138079</v>
      </c>
      <c r="N2315" s="16">
        <f>[1]!s_fa_roe(A2315,"20251231")</f>
        <v>5.3502999999999998</v>
      </c>
      <c r="O2315" s="16">
        <f>[1]!s_stmnote_rdexp(A2315,"20251231",1,10000)</f>
        <v>22804.271111000002</v>
      </c>
      <c r="P2315" s="20">
        <f t="shared" si="110"/>
        <v>8.859115493793468E-2</v>
      </c>
      <c r="Q2315" s="16">
        <f>[1]!s_margin_tradingbalance(A2315,"",10000)</f>
        <v>10869.3868</v>
      </c>
      <c r="R2315" s="16">
        <f>[1]!s_margin_seclendingbalance(A2315,"",10000)</f>
        <v>47.693800000000003</v>
      </c>
      <c r="S2315" s="17">
        <f>[1]!s_val_ev(A2315,"",100000000)</f>
        <v>121.649484825</v>
      </c>
      <c r="T2315" s="17">
        <f>[1]!share_freesharesmv(A2315,"",100000000)</f>
        <v>28.737920895000006</v>
      </c>
      <c r="U2315" s="17">
        <f>[1]!s_dq_amount_btin(A2315,E2315,100000000)</f>
        <v>1.68215139</v>
      </c>
      <c r="V2315" s="17">
        <f>[1]!s_dq_turn(A2315,E2315)</f>
        <v>5.8903679956002595</v>
      </c>
      <c r="W2315" s="2">
        <f>[1]!s_pq_amount(A2315,"20260101","",100000000)</f>
        <v>456.49722097</v>
      </c>
      <c r="X2315" s="2">
        <f>[1]!s_pq_avgamount(A2315,"20260101","",100000000)</f>
        <v>4.1499747360909094</v>
      </c>
      <c r="Y2315" s="17">
        <f>[1]!s_ipo_dilutedpe(A2315)</f>
        <v>15.88</v>
      </c>
      <c r="Z2315" s="12">
        <f>[1]!s_ipo_collection_total(A2315,100000000)</f>
        <v>4.8659794519999995</v>
      </c>
      <c r="AA2315" s="2">
        <f>[1]!s_val_pe_ttm(A2315,E2315)</f>
        <v>175.18331909179688</v>
      </c>
      <c r="AB2315" s="5">
        <f>[1]!s_info_zjtxornot1(A2315,"")</f>
        <v>0</v>
      </c>
      <c r="AC2315" s="22" t="str">
        <f>[1]!s_info_nature1(A2315,"")</f>
        <v>民营企业</v>
      </c>
      <c r="AD2315" s="6" t="str">
        <f>[1]!s_info_city(A2315)</f>
        <v>深圳市</v>
      </c>
      <c r="AE2315" s="6" t="str">
        <f>[1]!s_info_province(A2315)</f>
        <v>广东省</v>
      </c>
      <c r="AF2315">
        <v>114.085947</v>
      </c>
      <c r="AG2315">
        <v>22.547000000000001</v>
      </c>
    </row>
    <row r="2316" spans="1:33" x14ac:dyDescent="0.3">
      <c r="A2316" s="12" t="s">
        <v>5140</v>
      </c>
      <c r="B2316" s="12" t="s">
        <v>5141</v>
      </c>
      <c r="C2316" s="16" t="str">
        <f>[1]!s_info_mkt(A2316)</f>
        <v>科创板</v>
      </c>
      <c r="D2316" s="16" t="str">
        <f>[1]!s_ipo_listeddate(A2316)</f>
        <v>2023-05-24</v>
      </c>
      <c r="E2316" s="16" t="str">
        <f>[1]!lastradeday_s("000002","")</f>
        <v>2026-06-22</v>
      </c>
      <c r="F2316" s="16" t="str">
        <f>[1]!s_info_industry_csrc2023(A2316,"",3)</f>
        <v>软件和信息技术服务业</v>
      </c>
      <c r="G2316" s="16" t="str">
        <f>[1]!s_info_industry_csrc2023(A2316,"",1)</f>
        <v>信息传输、软件和信息技术服务业</v>
      </c>
      <c r="H2316" s="16">
        <f>[1]!s_is(A2316,83,"FY","YTD","20251231",1,"",100000000)</f>
        <v>12.163031107</v>
      </c>
      <c r="I2316" s="16">
        <f>[1]!s_is(A2316,83,"FY","YTD","20241231",1,"",100000000)</f>
        <v>11.629171249000001</v>
      </c>
      <c r="J2316" s="16">
        <f t="shared" si="108"/>
        <v>4.5906956443341196E-2</v>
      </c>
      <c r="K2316" s="16">
        <f>[1]!s_is(A2316,61,"FY","YTD","20251231",1,"",100000000)</f>
        <v>-0.11319254890000001</v>
      </c>
      <c r="L2316" s="16">
        <f>[1]!s_is(A2316,61,"FY","YTD","20241231",1,"",100000000)</f>
        <v>-0.82134210109999994</v>
      </c>
      <c r="M2316" s="16">
        <f t="shared" si="109"/>
        <v>0.86218586780294781</v>
      </c>
      <c r="N2316" s="16">
        <f>[1]!s_fa_roe(A2316,"20251231")</f>
        <v>-0.65380000000000005</v>
      </c>
      <c r="O2316" s="16">
        <f>[1]!s_stmnote_rdexp(A2316,"20251231",1,10000)</f>
        <v>15760.727468000001</v>
      </c>
      <c r="P2316" s="20">
        <f t="shared" si="110"/>
        <v>0.12957894565384673</v>
      </c>
      <c r="Q2316" s="16">
        <f>[1]!s_margin_tradingbalance(A2316,"",10000)</f>
        <v>22661.258399999999</v>
      </c>
      <c r="R2316" s="16">
        <f>[1]!s_margin_seclendingbalance(A2316,"",10000)</f>
        <v>0.3266</v>
      </c>
      <c r="S2316" s="17">
        <f>[1]!s_val_ev(A2316,"",100000000)</f>
        <v>64.92</v>
      </c>
      <c r="T2316" s="17">
        <f>[1]!share_freesharesmv(A2316,"",100000000)</f>
        <v>28.426845</v>
      </c>
      <c r="U2316" s="17">
        <f>[1]!s_dq_amount_btin(A2316,E2316,100000000)</f>
        <v>0.80953284999999997</v>
      </c>
      <c r="V2316" s="17">
        <f>[1]!s_dq_turn(A2316,E2316)</f>
        <v>1.2734592499999999</v>
      </c>
      <c r="W2316" s="2">
        <f>[1]!s_pq_amount(A2316,"20260101","",100000000)</f>
        <v>188.55429380999999</v>
      </c>
      <c r="X2316" s="2">
        <f>[1]!s_pq_avgamount(A2316,"20260101","",100000000)</f>
        <v>1.7141299437272728</v>
      </c>
      <c r="Y2316" s="17">
        <f>[1]!s_ipo_dilutedpe(A2316)</f>
        <v>133.69999999999999</v>
      </c>
      <c r="Z2316" s="12">
        <f>[1]!s_ipo_collection_total(A2316,100000000)</f>
        <v>12.68</v>
      </c>
      <c r="AA2316" s="2">
        <f>[1]!s_val_pe_ttm(A2316,E2316)</f>
        <v>-254.68185424804688</v>
      </c>
      <c r="AB2316" s="5">
        <f>[1]!s_info_zjtxornot1(A2316,"")</f>
        <v>1</v>
      </c>
      <c r="AC2316" s="22" t="str">
        <f>[1]!s_info_nature1(A2316,"")</f>
        <v>中央国有企业</v>
      </c>
      <c r="AD2316" s="6" t="str">
        <f>[1]!s_info_city(A2316)</f>
        <v>北京市</v>
      </c>
      <c r="AE2316" s="6" t="str">
        <f>[1]!s_info_province(A2316)</f>
        <v>北京</v>
      </c>
      <c r="AF2316">
        <v>116.40528500000001</v>
      </c>
      <c r="AG2316">
        <v>39.904989</v>
      </c>
    </row>
    <row r="2317" spans="1:33" x14ac:dyDescent="0.3">
      <c r="A2317" s="12" t="s">
        <v>5142</v>
      </c>
      <c r="B2317" s="12" t="s">
        <v>5143</v>
      </c>
      <c r="C2317" s="16" t="str">
        <f>[1]!s_info_mkt(A2317)</f>
        <v>主板</v>
      </c>
      <c r="D2317" s="16" t="str">
        <f>[1]!s_ipo_listeddate(A2317)</f>
        <v>1993-10-28</v>
      </c>
      <c r="E2317" s="16" t="str">
        <f>[1]!lastradeday_s("000002","")</f>
        <v>2026-06-22</v>
      </c>
      <c r="F2317" s="16" t="str">
        <f>[1]!s_info_industry_csrc2023(A2317,"",3)</f>
        <v>房地产业</v>
      </c>
      <c r="G2317" s="16" t="str">
        <f>[1]!s_info_industry_csrc2023(A2317,"",1)</f>
        <v>房地产业</v>
      </c>
      <c r="H2317" s="16">
        <f>[1]!s_is(A2317,83,"FY","YTD","20251231",1,"",100000000)</f>
        <v>15.873164436400002</v>
      </c>
      <c r="I2317" s="16">
        <f>[1]!s_is(A2317,83,"FY","YTD","20241231",1,"",100000000)</f>
        <v>15.5816820815</v>
      </c>
      <c r="J2317" s="16">
        <f t="shared" si="108"/>
        <v>1.8706732262627535E-2</v>
      </c>
      <c r="K2317" s="16">
        <f>[1]!s_is(A2317,61,"FY","YTD","20251231",1,"",100000000)</f>
        <v>0.74001156019999992</v>
      </c>
      <c r="L2317" s="16">
        <f>[1]!s_is(A2317,61,"FY","YTD","20241231",1,"",100000000)</f>
        <v>0.15574414710000001</v>
      </c>
      <c r="M2317" s="16">
        <f t="shared" si="109"/>
        <v>3.7514566292167255</v>
      </c>
      <c r="N2317" s="16">
        <f>[1]!s_fa_roe(A2317,"20251231")</f>
        <v>8.5704999999999991</v>
      </c>
      <c r="O2317" s="16">
        <f>[1]!s_stmnote_rdexp(A2317,"20251231",1,10000)</f>
        <v>942.88009499999987</v>
      </c>
      <c r="P2317" s="20">
        <f t="shared" si="110"/>
        <v>5.9400890022773744E-3</v>
      </c>
      <c r="Q2317" s="16">
        <f>[1]!s_margin_tradingbalance(A2317,"",10000)</f>
        <v>21192.097300000001</v>
      </c>
      <c r="R2317" s="16">
        <f>[1]!s_margin_seclendingbalance(A2317,"",10000)</f>
        <v>2.1692</v>
      </c>
      <c r="S2317" s="17">
        <f>[1]!s_val_ev(A2317,"",100000000)</f>
        <v>35.283769627699996</v>
      </c>
      <c r="T2317" s="17">
        <f>[1]!share_freesharesmv(A2317,"",100000000)</f>
        <v>18.758833918000001</v>
      </c>
      <c r="U2317" s="17">
        <f>[1]!s_dq_amount_btin(A2317,E2317,100000000)</f>
        <v>0.51031758999999999</v>
      </c>
      <c r="V2317" s="17">
        <f>[1]!s_dq_turn(A2317,E2317)</f>
        <v>1.9113072881269546</v>
      </c>
      <c r="W2317" s="2">
        <f>[1]!s_pq_amount(A2317,"20260101","",100000000)</f>
        <v>132.58357982999999</v>
      </c>
      <c r="X2317" s="2">
        <f>[1]!s_pq_avgamount(A2317,"20260101","",100000000)</f>
        <v>1.2053052711818182</v>
      </c>
      <c r="Y2317" s="17">
        <f>[1]!s_ipo_dilutedpe(A2317)</f>
        <v>0</v>
      </c>
      <c r="Z2317" s="12">
        <f>[1]!s_ipo_collection_total(A2317,100000000)</f>
        <v>1.56375</v>
      </c>
      <c r="AA2317" s="2">
        <f>[1]!s_val_pe_ttm(A2317,E2317)</f>
        <v>56.891666412353516</v>
      </c>
      <c r="AB2317" s="5">
        <f>[1]!s_info_zjtxornot1(A2317,"")</f>
        <v>0</v>
      </c>
      <c r="AC2317" s="22" t="str">
        <f>[1]!s_info_nature1(A2317,"")</f>
        <v>地方国有企业</v>
      </c>
      <c r="AD2317" s="6" t="str">
        <f>[1]!s_info_city(A2317)</f>
        <v>广州市</v>
      </c>
      <c r="AE2317" s="6" t="str">
        <f>[1]!s_info_province(A2317)</f>
        <v>广东省</v>
      </c>
      <c r="AF2317">
        <v>113.280637</v>
      </c>
      <c r="AG2317">
        <v>23.125177999999998</v>
      </c>
    </row>
    <row r="2318" spans="1:33" x14ac:dyDescent="0.3">
      <c r="A2318" s="12" t="s">
        <v>5144</v>
      </c>
      <c r="B2318" s="12" t="s">
        <v>5145</v>
      </c>
      <c r="C2318" s="16" t="str">
        <f>[1]!s_info_mkt(A2318)</f>
        <v>创业板</v>
      </c>
      <c r="D2318" s="16" t="str">
        <f>[1]!s_ipo_listeddate(A2318)</f>
        <v>2021-09-29</v>
      </c>
      <c r="E2318" s="16" t="str">
        <f>[1]!lastradeday_s("000002","")</f>
        <v>2026-06-22</v>
      </c>
      <c r="F2318" s="16" t="str">
        <f>[1]!s_info_industry_csrc2023(A2318,"",3)</f>
        <v>医药制造业</v>
      </c>
      <c r="G2318" s="16" t="str">
        <f>[1]!s_info_industry_csrc2023(A2318,"",1)</f>
        <v>制造业</v>
      </c>
      <c r="H2318" s="16">
        <f>[1]!s_is(A2318,83,"FY","YTD","20251231",1,"",100000000)</f>
        <v>1.5417646028000001</v>
      </c>
      <c r="I2318" s="16">
        <f>[1]!s_is(A2318,83,"FY","YTD","20241231",1,"",100000000)</f>
        <v>2.4062811561999999</v>
      </c>
      <c r="J2318" s="16">
        <f t="shared" si="108"/>
        <v>-0.35927495470448045</v>
      </c>
      <c r="K2318" s="16">
        <f>[1]!s_is(A2318,61,"FY","YTD","20251231",1,"",100000000)</f>
        <v>-1.0216976337000001</v>
      </c>
      <c r="L2318" s="16">
        <f>[1]!s_is(A2318,61,"FY","YTD","20241231",1,"",100000000)</f>
        <v>-0.62666665210000005</v>
      </c>
      <c r="M2318" s="16">
        <f t="shared" si="109"/>
        <v>-0.63036860231229153</v>
      </c>
      <c r="N2318" s="16">
        <f>[1]!s_fa_roe(A2318,"20251231")</f>
        <v>-16.3309</v>
      </c>
      <c r="O2318" s="16">
        <f>[1]!s_stmnote_rdexp(A2318,"20251231",1,10000)</f>
        <v>3241.085818</v>
      </c>
      <c r="P2318" s="20">
        <f t="shared" si="110"/>
        <v>0.21021923918306734</v>
      </c>
      <c r="Q2318" s="16">
        <f>[1]!s_margin_tradingbalance(A2318,"",10000)</f>
        <v>17040.248200000002</v>
      </c>
      <c r="R2318" s="16">
        <f>[1]!s_margin_seclendingbalance(A2318,"",10000)</f>
        <v>0</v>
      </c>
      <c r="S2318" s="17">
        <f>[1]!s_val_ev(A2318,"",100000000)</f>
        <v>52.271999999999998</v>
      </c>
      <c r="T2318" s="17">
        <f>[1]!share_freesharesmv(A2318,"",100000000)</f>
        <v>18.2625979536</v>
      </c>
      <c r="U2318" s="17">
        <f>[1]!s_dq_amount_btin(A2318,E2318,100000000)</f>
        <v>0.94371579000000005</v>
      </c>
      <c r="V2318" s="17">
        <f>[1]!s_dq_turn(A2318,E2318)</f>
        <v>1.8318712500000001</v>
      </c>
      <c r="W2318" s="2">
        <f>[1]!s_pq_amount(A2318,"20260101","",100000000)</f>
        <v>148.93280098</v>
      </c>
      <c r="X2318" s="2">
        <f>[1]!s_pq_avgamount(A2318,"20260101","",100000000)</f>
        <v>1.3790074164814814</v>
      </c>
      <c r="Y2318" s="17">
        <f>[1]!s_ipo_dilutedpe(A2318)</f>
        <v>37.53</v>
      </c>
      <c r="Z2318" s="12">
        <f>[1]!s_ipo_collection_total(A2318,100000000)</f>
        <v>5.4539999999999997</v>
      </c>
      <c r="AA2318" s="2">
        <f>[1]!s_val_pe_ttm(A2318,E2318)</f>
        <v>-51.991470336914063</v>
      </c>
      <c r="AB2318" s="5">
        <f>[1]!s_info_zjtxornot1(A2318,"")</f>
        <v>0</v>
      </c>
      <c r="AC2318" s="22" t="str">
        <f>[1]!s_info_nature1(A2318,"")</f>
        <v>民营企业</v>
      </c>
      <c r="AD2318" s="6" t="str">
        <f>[1]!s_info_city(A2318)</f>
        <v>昌都市</v>
      </c>
      <c r="AE2318" s="6" t="str">
        <f>[1]!s_info_province(A2318)</f>
        <v>西藏自治区</v>
      </c>
      <c r="AF2318">
        <v>97.178451999999993</v>
      </c>
      <c r="AG2318">
        <v>31.136875</v>
      </c>
    </row>
    <row r="2319" spans="1:33" x14ac:dyDescent="0.3">
      <c r="A2319" s="12" t="s">
        <v>5146</v>
      </c>
      <c r="B2319" s="12" t="s">
        <v>5147</v>
      </c>
      <c r="C2319" s="16" t="str">
        <f>[1]!s_info_mkt(A2319)</f>
        <v>创业板</v>
      </c>
      <c r="D2319" s="16" t="str">
        <f>[1]!s_ipo_listeddate(A2319)</f>
        <v>2010-12-15</v>
      </c>
      <c r="E2319" s="16" t="str">
        <f>[1]!lastradeday_s("000002","")</f>
        <v>2026-06-22</v>
      </c>
      <c r="F2319" s="16" t="str">
        <f>[1]!s_info_industry_csrc2023(A2319,"",3)</f>
        <v>新闻和出版业</v>
      </c>
      <c r="G2319" s="16" t="str">
        <f>[1]!s_info_industry_csrc2023(A2319,"",1)</f>
        <v>文化、体育和娱乐业</v>
      </c>
      <c r="H2319" s="16">
        <f>[1]!s_is(A2319,83,"FY","YTD","20251231",1,"",100000000)</f>
        <v>5.7798127809000004</v>
      </c>
      <c r="I2319" s="16">
        <f>[1]!s_is(A2319,83,"FY","YTD","20241231",1,"",100000000)</f>
        <v>4.6089050900999995</v>
      </c>
      <c r="J2319" s="16">
        <f t="shared" si="108"/>
        <v>0.25405333108618988</v>
      </c>
      <c r="K2319" s="16">
        <f>[1]!s_is(A2319,61,"FY","YTD","20251231",1,"",100000000)</f>
        <v>0.67712785349999993</v>
      </c>
      <c r="L2319" s="16">
        <f>[1]!s_is(A2319,61,"FY","YTD","20241231",1,"",100000000)</f>
        <v>0.32801183719999999</v>
      </c>
      <c r="M2319" s="16">
        <f t="shared" si="109"/>
        <v>1.064339687494668</v>
      </c>
      <c r="N2319" s="16">
        <f>[1]!s_fa_roe(A2319,"20251231")</f>
        <v>6.9196999999999997</v>
      </c>
      <c r="O2319" s="16">
        <f>[1]!s_stmnote_rdexp(A2319,"20251231",1,10000)</f>
        <v>908.37503599999991</v>
      </c>
      <c r="P2319" s="20">
        <f t="shared" si="110"/>
        <v>1.5716340138244977E-2</v>
      </c>
      <c r="Q2319" s="16">
        <f>[1]!s_margin_tradingbalance(A2319,"",10000)</f>
        <v>0</v>
      </c>
      <c r="R2319" s="16">
        <f>[1]!s_margin_seclendingbalance(A2319,"",10000)</f>
        <v>0</v>
      </c>
      <c r="S2319" s="17">
        <f>[1]!s_val_ev(A2319,"",100000000)</f>
        <v>27.824258318999995</v>
      </c>
      <c r="T2319" s="17">
        <f>[1]!share_freesharesmv(A2319,"",100000000)</f>
        <v>23.600764901999998</v>
      </c>
      <c r="U2319" s="17">
        <f>[1]!s_dq_amount_btin(A2319,E2319,100000000)</f>
        <v>0.80417128999999998</v>
      </c>
      <c r="V2319" s="17">
        <f>[1]!s_dq_turn(A2319,E2319)</f>
        <v>3.0715542883273814</v>
      </c>
      <c r="W2319" s="2">
        <f>[1]!s_pq_amount(A2319,"20260101","",100000000)</f>
        <v>235.04824037</v>
      </c>
      <c r="X2319" s="2">
        <f>[1]!s_pq_avgamount(A2319,"20260101","",100000000)</f>
        <v>2.1368021851818182</v>
      </c>
      <c r="Y2319" s="17">
        <f>[1]!s_ipo_dilutedpe(A2319)</f>
        <v>84.15</v>
      </c>
      <c r="Z2319" s="12">
        <f>[1]!s_ipo_collection_total(A2319,100000000)</f>
        <v>4.1571999999999996</v>
      </c>
      <c r="AA2319" s="2">
        <f>[1]!s_val_pe_ttm(A2319,E2319)</f>
        <v>51.985511779785156</v>
      </c>
      <c r="AB2319" s="5">
        <f>[1]!s_info_zjtxornot1(A2319,"")</f>
        <v>0</v>
      </c>
      <c r="AC2319" s="22" t="str">
        <f>[1]!s_info_nature1(A2319,"")</f>
        <v>民营企业</v>
      </c>
      <c r="AD2319" s="6" t="str">
        <f>[1]!s_info_city(A2319)</f>
        <v>长沙市</v>
      </c>
      <c r="AE2319" s="6" t="str">
        <f>[1]!s_info_province(A2319)</f>
        <v>湖南省</v>
      </c>
      <c r="AF2319">
        <v>112.98227900000001</v>
      </c>
      <c r="AG2319">
        <v>28.194089999999999</v>
      </c>
    </row>
    <row r="2320" spans="1:33" x14ac:dyDescent="0.3">
      <c r="A2320" s="12" t="s">
        <v>5148</v>
      </c>
      <c r="B2320" s="12" t="s">
        <v>5149</v>
      </c>
      <c r="C2320" s="16" t="str">
        <f>[1]!s_info_mkt(A2320)</f>
        <v>创业板</v>
      </c>
      <c r="D2320" s="16" t="str">
        <f>[1]!s_ipo_listeddate(A2320)</f>
        <v>2017-06-19</v>
      </c>
      <c r="E2320" s="16" t="str">
        <f>[1]!lastradeday_s("000002","")</f>
        <v>2026-06-22</v>
      </c>
      <c r="F2320" s="16" t="str">
        <f>[1]!s_info_industry_csrc2023(A2320,"",3)</f>
        <v>仪器仪表制造业</v>
      </c>
      <c r="G2320" s="16" t="str">
        <f>[1]!s_info_industry_csrc2023(A2320,"",1)</f>
        <v>制造业</v>
      </c>
      <c r="H2320" s="16">
        <f>[1]!s_is(A2320,83,"FY","YTD","20251231",1,"",100000000)</f>
        <v>7.5923863939</v>
      </c>
      <c r="I2320" s="16">
        <f>[1]!s_is(A2320,83,"FY","YTD","20241231",1,"",100000000)</f>
        <v>7.6801281165999997</v>
      </c>
      <c r="J2320" s="16">
        <f t="shared" si="108"/>
        <v>-1.1424512894563921E-2</v>
      </c>
      <c r="K2320" s="16">
        <f>[1]!s_is(A2320,61,"FY","YTD","20251231",1,"",100000000)</f>
        <v>-1.0990253279</v>
      </c>
      <c r="L2320" s="16">
        <f>[1]!s_is(A2320,61,"FY","YTD","20241231",1,"",100000000)</f>
        <v>-1.4197288489</v>
      </c>
      <c r="M2320" s="16">
        <f t="shared" si="109"/>
        <v>0.22589068416020408</v>
      </c>
      <c r="N2320" s="16">
        <f>[1]!s_fa_roe(A2320,"20251231")</f>
        <v>-10.1203</v>
      </c>
      <c r="O2320" s="16">
        <f>[1]!s_stmnote_rdexp(A2320,"20251231",1,10000)</f>
        <v>7107.7037140000002</v>
      </c>
      <c r="P2320" s="20">
        <f t="shared" si="110"/>
        <v>9.3616201089430709E-2</v>
      </c>
      <c r="Q2320" s="16">
        <f>[1]!s_margin_tradingbalance(A2320,"",10000)</f>
        <v>0</v>
      </c>
      <c r="R2320" s="16">
        <f>[1]!s_margin_seclendingbalance(A2320,"",10000)</f>
        <v>0</v>
      </c>
      <c r="S2320" s="17">
        <f>[1]!s_val_ev(A2320,"",100000000)</f>
        <v>37.632567572100001</v>
      </c>
      <c r="T2320" s="17">
        <f>[1]!share_freesharesmv(A2320,"",100000000)</f>
        <v>27.2653613871</v>
      </c>
      <c r="U2320" s="17">
        <f>[1]!s_dq_amount_btin(A2320,E2320,100000000)</f>
        <v>2.97114089</v>
      </c>
      <c r="V2320" s="17">
        <f>[1]!s_dq_turn(A2320,E2320)</f>
        <v>9.3800211659037682</v>
      </c>
      <c r="W2320" s="2">
        <f>[1]!s_pq_amount(A2320,"20260101","",100000000)</f>
        <v>243.04772334</v>
      </c>
      <c r="X2320" s="2">
        <f>[1]!s_pq_avgamount(A2320,"20260101","",100000000)</f>
        <v>2.2095247576363635</v>
      </c>
      <c r="Y2320" s="17">
        <f>[1]!s_ipo_dilutedpe(A2320)</f>
        <v>22.97</v>
      </c>
      <c r="Z2320" s="12">
        <f>[1]!s_ipo_collection_total(A2320,100000000)</f>
        <v>1.8274999999999999</v>
      </c>
      <c r="AA2320" s="2">
        <f>[1]!s_val_pe_ttm(A2320,E2320)</f>
        <v>-39.040267944335938</v>
      </c>
      <c r="AB2320" s="5">
        <f>[1]!s_info_zjtxornot1(A2320,"")</f>
        <v>1</v>
      </c>
      <c r="AC2320" s="22" t="str">
        <f>[1]!s_info_nature1(A2320,"")</f>
        <v>民营企业</v>
      </c>
      <c r="AD2320" s="6" t="str">
        <f>[1]!s_info_city(A2320)</f>
        <v>北京市</v>
      </c>
      <c r="AE2320" s="6" t="str">
        <f>[1]!s_info_province(A2320)</f>
        <v>北京</v>
      </c>
      <c r="AF2320">
        <v>116.40528500000001</v>
      </c>
      <c r="AG2320">
        <v>39.904989</v>
      </c>
    </row>
    <row r="2321" spans="1:33" x14ac:dyDescent="0.3">
      <c r="A2321" s="12" t="s">
        <v>5150</v>
      </c>
      <c r="B2321" s="12" t="s">
        <v>5151</v>
      </c>
      <c r="C2321" s="16" t="str">
        <f>[1]!s_info_mkt(A2321)</f>
        <v>科创板</v>
      </c>
      <c r="D2321" s="16" t="str">
        <f>[1]!s_ipo_listeddate(A2321)</f>
        <v>2022-01-12</v>
      </c>
      <c r="E2321" s="16" t="str">
        <f>[1]!lastradeday_s("000002","")</f>
        <v>2026-06-22</v>
      </c>
      <c r="F2321" s="16" t="str">
        <f>[1]!s_info_industry_csrc2023(A2321,"",3)</f>
        <v>计算机、通信和其他电子设备制造业</v>
      </c>
      <c r="G2321" s="16" t="str">
        <f>[1]!s_info_industry_csrc2023(A2321,"",1)</f>
        <v>制造业</v>
      </c>
      <c r="H2321" s="16">
        <f>[1]!s_is(A2321,83,"FY","YTD","20251231",1,"",100000000)</f>
        <v>14.648824510100001</v>
      </c>
      <c r="I2321" s="16">
        <f>[1]!s_is(A2321,83,"FY","YTD","20241231",1,"",100000000)</f>
        <v>17.681409561700001</v>
      </c>
      <c r="J2321" s="16">
        <f t="shared" si="108"/>
        <v>-0.17151262974921033</v>
      </c>
      <c r="K2321" s="16">
        <f>[1]!s_is(A2321,61,"FY","YTD","20251231",1,"",100000000)</f>
        <v>-2.0831911822999998</v>
      </c>
      <c r="L2321" s="16">
        <f>[1]!s_is(A2321,61,"FY","YTD","20241231",1,"",100000000)</f>
        <v>1.7902505491</v>
      </c>
      <c r="M2321" s="16">
        <f t="shared" si="109"/>
        <v>-2.1636310813295201</v>
      </c>
      <c r="N2321" s="16">
        <f>[1]!s_fa_roe(A2321,"20251231")</f>
        <v>-3.3365999999999998</v>
      </c>
      <c r="O2321" s="16">
        <f>[1]!s_stmnote_rdexp(A2321,"20251231",1,10000)</f>
        <v>16583.600930000001</v>
      </c>
      <c r="P2321" s="20">
        <f t="shared" si="110"/>
        <v>0.11320772474655573</v>
      </c>
      <c r="Q2321" s="16">
        <f>[1]!s_margin_tradingbalance(A2321,"",10000)</f>
        <v>217723.73130000001</v>
      </c>
      <c r="R2321" s="16">
        <f>[1]!s_margin_seclendingbalance(A2321,"",10000)</f>
        <v>1344.3516999999999</v>
      </c>
      <c r="S2321" s="17">
        <f>[1]!s_val_ev(A2321,"",100000000)</f>
        <v>726.08766045624998</v>
      </c>
      <c r="T2321" s="17">
        <f>[1]!share_freesharesmv(A2321,"",100000000)</f>
        <v>286.91135469999995</v>
      </c>
      <c r="U2321" s="17">
        <f>[1]!s_dq_amount_btin(A2321,E2321,100000000)</f>
        <v>40.238165279999997</v>
      </c>
      <c r="V2321" s="17">
        <f>[1]!s_dq_turn(A2321,E2321)</f>
        <v>5.9333939297124516</v>
      </c>
      <c r="W2321" s="2">
        <f>[1]!s_pq_amount(A2321,"20260101","",100000000)</f>
        <v>1725.65109205</v>
      </c>
      <c r="X2321" s="2">
        <f>[1]!s_pq_avgamount(A2321,"20260101","",100000000)</f>
        <v>15.687737200454546</v>
      </c>
      <c r="Y2321" s="17">
        <f>[1]!s_ipo_dilutedpe(A2321)</f>
        <v>0</v>
      </c>
      <c r="Z2321" s="12">
        <f>[1]!s_ipo_collection_total(A2321,100000000)</f>
        <v>35.575777829499998</v>
      </c>
      <c r="AA2321" s="2">
        <f>[1]!s_val_pe_ttm(A2321,E2321)</f>
        <v>-276.0792236328125</v>
      </c>
      <c r="AB2321" s="5">
        <f>[1]!s_info_zjtxornot1(A2321,"")</f>
        <v>1</v>
      </c>
      <c r="AC2321" s="22" t="str">
        <f>[1]!s_info_nature1(A2321,"")</f>
        <v>民营企业</v>
      </c>
      <c r="AD2321" s="6" t="str">
        <f>[1]!s_info_city(A2321)</f>
        <v>济南市</v>
      </c>
      <c r="AE2321" s="6" t="str">
        <f>[1]!s_info_province(A2321)</f>
        <v>山东省</v>
      </c>
      <c r="AF2321">
        <v>117.000923</v>
      </c>
      <c r="AG2321">
        <v>36.675806999999999</v>
      </c>
    </row>
    <row r="2322" spans="1:33" x14ac:dyDescent="0.3">
      <c r="A2322" s="12" t="s">
        <v>5152</v>
      </c>
      <c r="B2322" s="12" t="s">
        <v>5153</v>
      </c>
      <c r="C2322" s="16" t="str">
        <f>[1]!s_info_mkt(A2322)</f>
        <v>主板</v>
      </c>
      <c r="D2322" s="16" t="str">
        <f>[1]!s_ipo_listeddate(A2322)</f>
        <v>2015-04-28</v>
      </c>
      <c r="E2322" s="16" t="str">
        <f>[1]!lastradeday_s("000002","")</f>
        <v>2026-06-22</v>
      </c>
      <c r="F2322" s="16" t="str">
        <f>[1]!s_info_industry_csrc2023(A2322,"",3)</f>
        <v>电信、广播电视和卫星传输服务</v>
      </c>
      <c r="G2322" s="16" t="str">
        <f>[1]!s_info_industry_csrc2023(A2322,"",1)</f>
        <v>信息传输、软件和信息技术服务业</v>
      </c>
      <c r="H2322" s="16">
        <f>[1]!s_is(A2322,83,"FY","YTD","20251231",1,"",100000000)</f>
        <v>79.883586292399997</v>
      </c>
      <c r="I2322" s="16">
        <f>[1]!s_is(A2322,83,"FY","YTD","20241231",1,"",100000000)</f>
        <v>79.797335917299989</v>
      </c>
      <c r="J2322" s="16">
        <f t="shared" si="108"/>
        <v>1.0808678523979154E-3</v>
      </c>
      <c r="K2322" s="16">
        <f>[1]!s_is(A2322,61,"FY","YTD","20251231",1,"",100000000)</f>
        <v>2.5839993511000001</v>
      </c>
      <c r="L2322" s="16">
        <f>[1]!s_is(A2322,61,"FY","YTD","20241231",1,"",100000000)</f>
        <v>3.6541416054000004</v>
      </c>
      <c r="M2322" s="16">
        <f t="shared" si="109"/>
        <v>-0.29285735744848268</v>
      </c>
      <c r="N2322" s="16">
        <f>[1]!s_fa_roe(A2322,"20251231")</f>
        <v>1.1433</v>
      </c>
      <c r="O2322" s="16">
        <f>[1]!s_stmnote_rdexp(A2322,"20251231",1,10000)</f>
        <v>13682.730747</v>
      </c>
      <c r="P2322" s="20">
        <f t="shared" si="110"/>
        <v>1.7128338100541377E-2</v>
      </c>
      <c r="Q2322" s="16">
        <f>[1]!s_margin_tradingbalance(A2322,"",10000)</f>
        <v>62379.9303</v>
      </c>
      <c r="R2322" s="16">
        <f>[1]!s_margin_seclendingbalance(A2322,"",10000)</f>
        <v>262.601</v>
      </c>
      <c r="S2322" s="17">
        <f>[1]!s_val_ev(A2322,"",100000000)</f>
        <v>156.52246357180002</v>
      </c>
      <c r="T2322" s="17">
        <f>[1]!share_freesharesmv(A2322,"",100000000)</f>
        <v>73.564609694699996</v>
      </c>
      <c r="U2322" s="17">
        <f>[1]!s_dq_amount_btin(A2322,E2322,100000000)</f>
        <v>1.2575253</v>
      </c>
      <c r="V2322" s="17">
        <f>[1]!s_dq_turn(A2322,E2322)</f>
        <v>0.81985110086856439</v>
      </c>
      <c r="W2322" s="2">
        <f>[1]!s_pq_amount(A2322,"20260101","",100000000)</f>
        <v>368.72980574000002</v>
      </c>
      <c r="X2322" s="2">
        <f>[1]!s_pq_avgamount(A2322,"20260101","",100000000)</f>
        <v>3.3520891430909092</v>
      </c>
      <c r="Y2322" s="17">
        <f>[1]!s_ipo_dilutedpe(A2322)</f>
        <v>22.98</v>
      </c>
      <c r="Z2322" s="12">
        <f>[1]!s_ipo_collection_total(A2322,100000000)</f>
        <v>32.655900000000003</v>
      </c>
      <c r="AA2322" s="2">
        <f>[1]!s_val_pe_ttm(A2322,E2322)</f>
        <v>71.986473083496094</v>
      </c>
      <c r="AB2322" s="5">
        <f>[1]!s_info_zjtxornot1(A2322,"")</f>
        <v>0</v>
      </c>
      <c r="AC2322" s="22" t="str">
        <f>[1]!s_info_nature1(A2322,"")</f>
        <v>地方国有企业</v>
      </c>
      <c r="AD2322" s="6" t="str">
        <f>[1]!s_info_city(A2322)</f>
        <v>南京市</v>
      </c>
      <c r="AE2322" s="6" t="str">
        <f>[1]!s_info_province(A2322)</f>
        <v>江苏省</v>
      </c>
      <c r="AF2322">
        <v>118.767413</v>
      </c>
      <c r="AG2322">
        <v>32.041544000000002</v>
      </c>
    </row>
    <row r="2323" spans="1:33" x14ac:dyDescent="0.3">
      <c r="A2323" s="12" t="s">
        <v>5154</v>
      </c>
      <c r="B2323" s="12" t="s">
        <v>5155</v>
      </c>
      <c r="C2323" s="16" t="str">
        <f>[1]!s_info_mkt(A2323)</f>
        <v>主板</v>
      </c>
      <c r="D2323" s="16" t="str">
        <f>[1]!s_ipo_listeddate(A2323)</f>
        <v>2006-09-28</v>
      </c>
      <c r="E2323" s="16" t="str">
        <f>[1]!lastradeday_s("000002","")</f>
        <v>2026-06-22</v>
      </c>
      <c r="F2323" s="16" t="str">
        <f>[1]!s_info_industry_csrc2023(A2323,"",3)</f>
        <v>渔业</v>
      </c>
      <c r="G2323" s="16" t="str">
        <f>[1]!s_info_industry_csrc2023(A2323,"",1)</f>
        <v>农、林、牧、渔业</v>
      </c>
      <c r="H2323" s="16">
        <f>[1]!s_is(A2323,83,"FY","YTD","20251231",1,"",100000000)</f>
        <v>12.778764970299999</v>
      </c>
      <c r="I2323" s="16">
        <f>[1]!s_is(A2323,83,"FY","YTD","20241231",1,"",100000000)</f>
        <v>15.825543597999999</v>
      </c>
      <c r="J2323" s="16">
        <f t="shared" si="108"/>
        <v>-0.19252284187476798</v>
      </c>
      <c r="K2323" s="16">
        <f>[1]!s_is(A2323,61,"FY","YTD","20251231",1,"",100000000)</f>
        <v>-0.1075642528</v>
      </c>
      <c r="L2323" s="16">
        <f>[1]!s_is(A2323,61,"FY","YTD","20241231",1,"",100000000)</f>
        <v>-0.21912621780000002</v>
      </c>
      <c r="M2323" s="16">
        <f t="shared" si="109"/>
        <v>0.5091219394925367</v>
      </c>
      <c r="N2323" s="16">
        <f>[1]!s_fa_roe(A2323,"20251231")</f>
        <v>-24.2087</v>
      </c>
      <c r="O2323" s="16">
        <f>[1]!s_stmnote_rdexp(A2323,"20251231",1,10000)</f>
        <v>1944.6901300000002</v>
      </c>
      <c r="P2323" s="20">
        <f t="shared" si="110"/>
        <v>1.5218138329641303E-2</v>
      </c>
      <c r="Q2323" s="16">
        <f>[1]!s_margin_tradingbalance(A2323,"",10000)</f>
        <v>15233.013499999999</v>
      </c>
      <c r="R2323" s="16">
        <f>[1]!s_margin_seclendingbalance(A2323,"",10000)</f>
        <v>0.83879999999999999</v>
      </c>
      <c r="S2323" s="17">
        <f>[1]!s_val_ev(A2323,"",100000000)</f>
        <v>22.115589233399998</v>
      </c>
      <c r="T2323" s="17">
        <f>[1]!share_freesharesmv(A2323,"",100000000)</f>
        <v>12.976625803900001</v>
      </c>
      <c r="U2323" s="17">
        <f>[1]!s_dq_amount_btin(A2323,E2323,100000000)</f>
        <v>0.28354961000000001</v>
      </c>
      <c r="V2323" s="17">
        <f>[1]!s_dq_turn(A2323,E2323)</f>
        <v>1.3086892524447282</v>
      </c>
      <c r="W2323" s="2">
        <f>[1]!s_pq_amount(A2323,"20260101","",100000000)</f>
        <v>58.858491899999997</v>
      </c>
      <c r="X2323" s="2">
        <f>[1]!s_pq_avgamount(A2323,"20260101","",100000000)</f>
        <v>0.53507719909090912</v>
      </c>
      <c r="Y2323" s="17">
        <f>[1]!s_ipo_dilutedpe(A2323)</f>
        <v>18.8</v>
      </c>
      <c r="Z2323" s="12">
        <f>[1]!s_ipo_collection_total(A2323,100000000)</f>
        <v>7.0750000000000002</v>
      </c>
      <c r="AA2323" s="2">
        <f>[1]!s_val_pe_ttm(A2323,E2323)</f>
        <v>-333.236328125</v>
      </c>
      <c r="AB2323" s="5">
        <f>[1]!s_info_zjtxornot1(A2323,"")</f>
        <v>0</v>
      </c>
      <c r="AC2323" s="22" t="str">
        <f>[1]!s_info_nature1(A2323,"")</f>
        <v>地方国有企业</v>
      </c>
      <c r="AD2323" s="6" t="str">
        <f>[1]!s_info_city(A2323)</f>
        <v>大连市</v>
      </c>
      <c r="AE2323" s="6" t="str">
        <f>[1]!s_info_province(A2323)</f>
        <v>辽宁省</v>
      </c>
      <c r="AF2323">
        <v>121.618622</v>
      </c>
      <c r="AG2323">
        <v>38.914589999999997</v>
      </c>
    </row>
    <row r="2324" spans="1:33" x14ac:dyDescent="0.3">
      <c r="A2324" s="12" t="s">
        <v>5156</v>
      </c>
      <c r="B2324" s="12" t="s">
        <v>5157</v>
      </c>
      <c r="C2324" s="16" t="str">
        <f>[1]!s_info_mkt(A2324)</f>
        <v>创业板</v>
      </c>
      <c r="D2324" s="16" t="str">
        <f>[1]!s_ipo_listeddate(A2324)</f>
        <v>2023-08-16</v>
      </c>
      <c r="E2324" s="16" t="str">
        <f>[1]!lastradeday_s("000002","")</f>
        <v>2026-06-22</v>
      </c>
      <c r="F2324" s="16" t="str">
        <f>[1]!s_info_industry_csrc2023(A2324,"",3)</f>
        <v>农副食品加工业</v>
      </c>
      <c r="G2324" s="16" t="str">
        <f>[1]!s_info_industry_csrc2023(A2324,"",1)</f>
        <v>制造业</v>
      </c>
      <c r="H2324" s="16">
        <f>[1]!s_is(A2324,83,"FY","YTD","20251231",1,"",100000000)</f>
        <v>67.689596953100008</v>
      </c>
      <c r="I2324" s="16">
        <f>[1]!s_is(A2324,83,"FY","YTD","20241231",1,"",100000000)</f>
        <v>52.449638360800002</v>
      </c>
      <c r="J2324" s="16">
        <f t="shared" si="108"/>
        <v>0.29056365436620624</v>
      </c>
      <c r="K2324" s="16">
        <f>[1]!s_is(A2324,61,"FY","YTD","20251231",1,"",100000000)</f>
        <v>6.7314404669000005</v>
      </c>
      <c r="L2324" s="16">
        <f>[1]!s_is(A2324,61,"FY","YTD","20241231",1,"",100000000)</f>
        <v>6.2472144753999999</v>
      </c>
      <c r="M2324" s="16">
        <f t="shared" si="109"/>
        <v>7.7510703915603343E-2</v>
      </c>
      <c r="N2324" s="16">
        <f>[1]!s_fa_roe(A2324,"20251231")</f>
        <v>15.3218</v>
      </c>
      <c r="O2324" s="16">
        <f>[1]!s_stmnote_rdexp(A2324,"20251231",1,10000)</f>
        <v>9234.9584430000014</v>
      </c>
      <c r="P2324" s="20">
        <f t="shared" si="110"/>
        <v>1.3643098583374064E-2</v>
      </c>
      <c r="Q2324" s="16">
        <f>[1]!s_margin_tradingbalance(A2324,"",10000)</f>
        <v>27897.649600000001</v>
      </c>
      <c r="R2324" s="16">
        <f>[1]!s_margin_seclendingbalance(A2324,"",10000)</f>
        <v>299.57709999999997</v>
      </c>
      <c r="S2324" s="17">
        <f>[1]!s_val_ev(A2324,"",100000000)</f>
        <v>164.67443180799998</v>
      </c>
      <c r="T2324" s="17">
        <f>[1]!share_freesharesmv(A2324,"",100000000)</f>
        <v>40.007194112000001</v>
      </c>
      <c r="U2324" s="17">
        <f>[1]!s_dq_amount_btin(A2324,E2324,100000000)</f>
        <v>2.03416138</v>
      </c>
      <c r="V2324" s="17">
        <f>[1]!s_dq_turn(A2324,E2324)</f>
        <v>2.8369361409066847</v>
      </c>
      <c r="W2324" s="2">
        <f>[1]!s_pq_amount(A2324,"20260101","",100000000)</f>
        <v>260.05845109000001</v>
      </c>
      <c r="X2324" s="2">
        <f>[1]!s_pq_avgamount(A2324,"20260101","",100000000)</f>
        <v>2.3641677371818184</v>
      </c>
      <c r="Y2324" s="17">
        <f>[1]!s_ipo_dilutedpe(A2324)</f>
        <v>61.28</v>
      </c>
      <c r="Z2324" s="12">
        <f>[1]!s_ipo_collection_total(A2324,100000000)</f>
        <v>15.99779955</v>
      </c>
      <c r="AA2324" s="2">
        <f>[1]!s_val_pe_ttm(A2324,E2324)</f>
        <v>27.79350471496582</v>
      </c>
      <c r="AB2324" s="5">
        <f>[1]!s_info_zjtxornot1(A2324,"")</f>
        <v>0</v>
      </c>
      <c r="AC2324" s="22" t="str">
        <f>[1]!s_info_nature1(A2324,"")</f>
        <v>民营企业</v>
      </c>
      <c r="AD2324" s="6" t="str">
        <f>[1]!s_info_city(A2324)</f>
        <v>聊城市</v>
      </c>
      <c r="AE2324" s="6" t="str">
        <f>[1]!s_info_province(A2324)</f>
        <v>山东省</v>
      </c>
      <c r="AF2324">
        <v>115.980367</v>
      </c>
      <c r="AG2324">
        <v>36.456012999999999</v>
      </c>
    </row>
    <row r="2325" spans="1:33" x14ac:dyDescent="0.3">
      <c r="A2325" s="12" t="s">
        <v>5158</v>
      </c>
      <c r="B2325" s="12" t="s">
        <v>5159</v>
      </c>
      <c r="C2325" s="16" t="str">
        <f>[1]!s_info_mkt(A2325)</f>
        <v>主板</v>
      </c>
      <c r="D2325" s="16" t="str">
        <f>[1]!s_ipo_listeddate(A2325)</f>
        <v>2017-03-07</v>
      </c>
      <c r="E2325" s="16" t="str">
        <f>[1]!lastradeday_s("000002","")</f>
        <v>2026-06-22</v>
      </c>
      <c r="F2325" s="16" t="str">
        <f>[1]!s_info_industry_csrc2023(A2325,"",3)</f>
        <v>纺织业</v>
      </c>
      <c r="G2325" s="16" t="str">
        <f>[1]!s_info_industry_csrc2023(A2325,"",1)</f>
        <v>制造业</v>
      </c>
      <c r="H2325" s="16">
        <f>[1]!s_is(A2325,83,"FY","YTD","20251231",1,"",100000000)</f>
        <v>10.1202713774</v>
      </c>
      <c r="I2325" s="16">
        <f>[1]!s_is(A2325,83,"FY","YTD","20241231",1,"",100000000)</f>
        <v>13.0420752698</v>
      </c>
      <c r="J2325" s="16">
        <f t="shared" si="108"/>
        <v>-0.2240290622433132</v>
      </c>
      <c r="K2325" s="16">
        <f>[1]!s_is(A2325,61,"FY","YTD","20251231",1,"",100000000)</f>
        <v>-0.34188371409999996</v>
      </c>
      <c r="L2325" s="16">
        <f>[1]!s_is(A2325,61,"FY","YTD","20241231",1,"",100000000)</f>
        <v>0.83761592540000007</v>
      </c>
      <c r="M2325" s="16">
        <f t="shared" si="109"/>
        <v>-1.4081628628738578</v>
      </c>
      <c r="N2325" s="16">
        <f>[1]!s_fa_roe(A2325,"20251231")</f>
        <v>-6.6227999999999998</v>
      </c>
      <c r="O2325" s="16">
        <f>[1]!s_stmnote_rdexp(A2325,"20251231",1,10000)</f>
        <v>2720.7485829999996</v>
      </c>
      <c r="P2325" s="20">
        <f t="shared" si="110"/>
        <v>2.6884146497057549E-2</v>
      </c>
      <c r="Q2325" s="16">
        <f>[1]!s_margin_tradingbalance(A2325,"",10000)</f>
        <v>4823.7475999999997</v>
      </c>
      <c r="R2325" s="16">
        <f>[1]!s_margin_seclendingbalance(A2325,"",10000)</f>
        <v>23.3934</v>
      </c>
      <c r="S2325" s="17">
        <f>[1]!s_val_ev(A2325,"",100000000)</f>
        <v>17.144678490800001</v>
      </c>
      <c r="T2325" s="17">
        <f>[1]!share_freesharesmv(A2325,"",100000000)</f>
        <v>6.7560417834000006</v>
      </c>
      <c r="U2325" s="17">
        <f>[1]!s_dq_amount_btin(A2325,E2325,100000000)</f>
        <v>0.29920675000000002</v>
      </c>
      <c r="V2325" s="17">
        <f>[1]!s_dq_turn(A2325,E2325)</f>
        <v>1.7904584222137625</v>
      </c>
      <c r="W2325" s="2">
        <f>[1]!s_pq_amount(A2325,"20260101","",100000000)</f>
        <v>36.778369050000002</v>
      </c>
      <c r="X2325" s="2">
        <f>[1]!s_pq_avgamount(A2325,"20260101","",100000000)</f>
        <v>0.33434880954545454</v>
      </c>
      <c r="Y2325" s="17">
        <f>[1]!s_ipo_dilutedpe(A2325)</f>
        <v>22.99</v>
      </c>
      <c r="Z2325" s="12">
        <f>[1]!s_ipo_collection_total(A2325,100000000)</f>
        <v>2.7321529999999998</v>
      </c>
      <c r="AA2325" s="2">
        <f>[1]!s_val_pe_ttm(A2325,E2325)</f>
        <v>-38.607437133789063</v>
      </c>
      <c r="AB2325" s="5">
        <f>[1]!s_info_zjtxornot1(A2325,"")</f>
        <v>0</v>
      </c>
      <c r="AC2325" s="22" t="str">
        <f>[1]!s_info_nature1(A2325,"")</f>
        <v>民营企业</v>
      </c>
      <c r="AD2325" s="6" t="str">
        <f>[1]!s_info_city(A2325)</f>
        <v>衢州市</v>
      </c>
      <c r="AE2325" s="6" t="str">
        <f>[1]!s_info_province(A2325)</f>
        <v>浙江省</v>
      </c>
      <c r="AF2325">
        <v>118.87263</v>
      </c>
      <c r="AG2325">
        <v>28.941707999999998</v>
      </c>
    </row>
    <row r="2326" spans="1:33" x14ac:dyDescent="0.3">
      <c r="A2326" s="12" t="s">
        <v>5160</v>
      </c>
      <c r="B2326" s="12" t="s">
        <v>5161</v>
      </c>
      <c r="C2326" s="16" t="str">
        <f>[1]!s_info_mkt(A2326)</f>
        <v>主板</v>
      </c>
      <c r="D2326" s="16" t="str">
        <f>[1]!s_ipo_listeddate(A2326)</f>
        <v>2025-10-17</v>
      </c>
      <c r="E2326" s="16" t="str">
        <f>[1]!lastradeday_s("000002","")</f>
        <v>2026-06-22</v>
      </c>
      <c r="F2326" s="16" t="str">
        <f>[1]!s_info_industry_csrc2023(A2326,"",3)</f>
        <v>化学原料和化学制品制造业</v>
      </c>
      <c r="G2326" s="16" t="str">
        <f>[1]!s_info_industry_csrc2023(A2326,"",1)</f>
        <v>制造业</v>
      </c>
      <c r="H2326" s="16">
        <f>[1]!s_is(A2326,83,"FY","YTD","20251231",1,"",100000000)</f>
        <v>34.955129989299998</v>
      </c>
      <c r="I2326" s="16">
        <f>[1]!s_is(A2326,83,"FY","YTD","20241231",1,"",100000000)</f>
        <v>32.3800310771</v>
      </c>
      <c r="J2326" s="16">
        <f t="shared" si="108"/>
        <v>7.9527376180351217E-2</v>
      </c>
      <c r="K2326" s="16">
        <f>[1]!s_is(A2326,61,"FY","YTD","20251231",1,"",100000000)</f>
        <v>2.0264897929000001</v>
      </c>
      <c r="L2326" s="16">
        <f>[1]!s_is(A2326,61,"FY","YTD","20241231",1,"",100000000)</f>
        <v>1.5483189575999998</v>
      </c>
      <c r="M2326" s="16">
        <f t="shared" si="109"/>
        <v>0.30883225510665951</v>
      </c>
      <c r="N2326" s="16">
        <f>[1]!s_fa_roe(A2326,"20251231")</f>
        <v>9.2009000000000007</v>
      </c>
      <c r="O2326" s="16">
        <f>[1]!s_stmnote_rdexp(A2326,"20251231",1,10000)</f>
        <v>9966.444238</v>
      </c>
      <c r="P2326" s="20">
        <f t="shared" si="110"/>
        <v>2.8512107496241026E-2</v>
      </c>
      <c r="Q2326" s="16">
        <f>[1]!s_margin_tradingbalance(A2326,"",10000)</f>
        <v>10600.7057</v>
      </c>
      <c r="R2326" s="16">
        <f>[1]!s_margin_seclendingbalance(A2326,"",10000)</f>
        <v>7.0655999999999999</v>
      </c>
      <c r="S2326" s="17">
        <f>[1]!s_val_ev(A2326,"",100000000)</f>
        <v>99.965040000000002</v>
      </c>
      <c r="T2326" s="17">
        <f>[1]!share_freesharesmv(A2326,"",100000000)</f>
        <v>16.840590604000003</v>
      </c>
      <c r="U2326" s="17">
        <f>[1]!s_dq_amount_btin(A2326,E2326,100000000)</f>
        <v>0.54283784999999996</v>
      </c>
      <c r="V2326" s="17">
        <f>[1]!s_dq_turn(A2326,E2326)</f>
        <v>3.2636831980788883</v>
      </c>
      <c r="W2326" s="2">
        <f>[1]!s_pq_amount(A2326,"20260101","",100000000)</f>
        <v>141.32864584999999</v>
      </c>
      <c r="X2326" s="2">
        <f>[1]!s_pq_avgamount(A2326,"20260101","",100000000)</f>
        <v>1.2848058713636363</v>
      </c>
      <c r="Y2326" s="17">
        <f>[1]!s_ipo_dilutedpe(A2326)</f>
        <v>29.05</v>
      </c>
      <c r="Z2326" s="12">
        <f>[1]!s_ipo_collection_total(A2326,100000000)</f>
        <v>7.8864239999999999</v>
      </c>
      <c r="AA2326" s="2">
        <f>[1]!s_val_pe_ttm(A2326,E2326)</f>
        <v>49.369510650634766</v>
      </c>
      <c r="AB2326" s="5">
        <f>[1]!s_info_zjtxornot1(A2326,"")</f>
        <v>1</v>
      </c>
      <c r="AC2326" s="22" t="str">
        <f>[1]!s_info_nature1(A2326,"")</f>
        <v>民营企业</v>
      </c>
      <c r="AD2326" s="6" t="str">
        <f>[1]!s_info_city(A2326)</f>
        <v>上海市</v>
      </c>
      <c r="AE2326" s="6" t="str">
        <f>[1]!s_info_province(A2326)</f>
        <v>上海</v>
      </c>
      <c r="AF2326">
        <v>121.472644</v>
      </c>
      <c r="AG2326">
        <v>31.231705999999999</v>
      </c>
    </row>
    <row r="2327" spans="1:33" x14ac:dyDescent="0.3">
      <c r="A2327" s="12" t="s">
        <v>5162</v>
      </c>
      <c r="B2327" s="12" t="s">
        <v>5163</v>
      </c>
      <c r="C2327" s="16" t="str">
        <f>[1]!s_info_mkt(A2327)</f>
        <v>主板</v>
      </c>
      <c r="D2327" s="16" t="str">
        <f>[1]!s_ipo_listeddate(A2327)</f>
        <v>2017-02-14</v>
      </c>
      <c r="E2327" s="16" t="str">
        <f>[1]!lastradeday_s("000002","")</f>
        <v>2026-06-22</v>
      </c>
      <c r="F2327" s="16" t="str">
        <f>[1]!s_info_industry_csrc2023(A2327,"",3)</f>
        <v>纺织服装、服饰业</v>
      </c>
      <c r="G2327" s="16" t="str">
        <f>[1]!s_info_industry_csrc2023(A2327,"",1)</f>
        <v>制造业</v>
      </c>
      <c r="H2327" s="16">
        <f>[1]!s_is(A2327,83,"FY","YTD","20251231",1,"",100000000)</f>
        <v>23.453486829199999</v>
      </c>
      <c r="I2327" s="16">
        <f>[1]!s_is(A2327,83,"FY","YTD","20241231",1,"",100000000)</f>
        <v>20.344659542999999</v>
      </c>
      <c r="J2327" s="16">
        <f t="shared" si="108"/>
        <v>0.15280802707114649</v>
      </c>
      <c r="K2327" s="16">
        <f>[1]!s_is(A2327,61,"FY","YTD","20251231",1,"",100000000)</f>
        <v>-1.8860674863999998</v>
      </c>
      <c r="L2327" s="16">
        <f>[1]!s_is(A2327,61,"FY","YTD","20241231",1,"",100000000)</f>
        <v>-1.2395359459999999</v>
      </c>
      <c r="M2327" s="16">
        <f t="shared" si="109"/>
        <v>-0.52159160247539915</v>
      </c>
      <c r="N2327" s="16">
        <f>[1]!s_fa_roe(A2327,"20251231")</f>
        <v>-10.737500000000001</v>
      </c>
      <c r="O2327" s="16">
        <f>[1]!s_stmnote_rdexp(A2327,"20251231",1,10000)</f>
        <v>4136.249871</v>
      </c>
      <c r="P2327" s="20">
        <f t="shared" si="110"/>
        <v>1.7635969871440595E-2</v>
      </c>
      <c r="Q2327" s="16">
        <f>[1]!s_margin_tradingbalance(A2327,"",10000)</f>
        <v>0</v>
      </c>
      <c r="R2327" s="16">
        <f>[1]!s_margin_seclendingbalance(A2327,"",10000)</f>
        <v>0</v>
      </c>
      <c r="S2327" s="17">
        <f>[1]!s_val_ev(A2327,"",100000000)</f>
        <v>24.265915740000001</v>
      </c>
      <c r="T2327" s="17">
        <f>[1]!share_freesharesmv(A2327,"",100000000)</f>
        <v>6.4265419613999999</v>
      </c>
      <c r="U2327" s="17">
        <f>[1]!s_dq_amount_btin(A2327,E2327,100000000)</f>
        <v>0.31577590999999999</v>
      </c>
      <c r="V2327" s="17">
        <f>[1]!s_dq_turn(A2327,E2327)</f>
        <v>1.3391457515215126</v>
      </c>
      <c r="W2327" s="2">
        <f>[1]!s_pq_amount(A2327,"20260101","",100000000)</f>
        <v>38.02732812</v>
      </c>
      <c r="X2327" s="2">
        <f>[1]!s_pq_avgamount(A2327,"20260101","",100000000)</f>
        <v>0.34570298290909091</v>
      </c>
      <c r="Y2327" s="17">
        <f>[1]!s_ipo_dilutedpe(A2327)</f>
        <v>22.98</v>
      </c>
      <c r="Z2327" s="12">
        <f>[1]!s_ipo_collection_total(A2327,100000000)</f>
        <v>11.957428</v>
      </c>
      <c r="AA2327" s="2">
        <f>[1]!s_val_pe_ttm(A2327,E2327)</f>
        <v>-13.387077331542969</v>
      </c>
      <c r="AB2327" s="5">
        <f>[1]!s_info_zjtxornot1(A2327,"")</f>
        <v>0</v>
      </c>
      <c r="AC2327" s="22" t="str">
        <f>[1]!s_info_nature1(A2327,"")</f>
        <v>民营企业</v>
      </c>
      <c r="AD2327" s="6" t="str">
        <f>[1]!s_info_city(A2327)</f>
        <v>海宁市</v>
      </c>
      <c r="AE2327" s="6" t="str">
        <f>[1]!s_info_province(A2327)</f>
        <v>浙江省</v>
      </c>
      <c r="AF2327">
        <v>120.61872700000001</v>
      </c>
      <c r="AG2327">
        <v>30.442177000000001</v>
      </c>
    </row>
    <row r="2328" spans="1:33" x14ac:dyDescent="0.3">
      <c r="A2328" s="12" t="s">
        <v>5164</v>
      </c>
      <c r="B2328" s="12" t="s">
        <v>5165</v>
      </c>
      <c r="C2328" s="16" t="str">
        <f>[1]!s_info_mkt(A2328)</f>
        <v>主板</v>
      </c>
      <c r="D2328" s="16" t="str">
        <f>[1]!s_ipo_listeddate(A2328)</f>
        <v>2014-01-28</v>
      </c>
      <c r="E2328" s="16" t="str">
        <f>[1]!lastradeday_s("000002","")</f>
        <v>2026-06-22</v>
      </c>
      <c r="F2328" s="16" t="str">
        <f>[1]!s_info_industry_csrc2023(A2328,"",3)</f>
        <v>金属制品业</v>
      </c>
      <c r="G2328" s="16" t="str">
        <f>[1]!s_info_industry_csrc2023(A2328,"",1)</f>
        <v>制造业</v>
      </c>
      <c r="H2328" s="16">
        <f>[1]!s_is(A2328,83,"FY","YTD","20251231",1,"",100000000)</f>
        <v>24.102981195799998</v>
      </c>
      <c r="I2328" s="16">
        <f>[1]!s_is(A2328,83,"FY","YTD","20241231",1,"",100000000)</f>
        <v>24.5233294833</v>
      </c>
      <c r="J2328" s="16">
        <f t="shared" si="108"/>
        <v>-1.7140751127869946E-2</v>
      </c>
      <c r="K2328" s="16">
        <f>[1]!s_is(A2328,61,"FY","YTD","20251231",1,"",100000000)</f>
        <v>1.5212193758000001</v>
      </c>
      <c r="L2328" s="16">
        <f>[1]!s_is(A2328,61,"FY","YTD","20241231",1,"",100000000)</f>
        <v>1.5759999577999999</v>
      </c>
      <c r="M2328" s="16">
        <f t="shared" si="109"/>
        <v>-3.4759253468807295E-2</v>
      </c>
      <c r="N2328" s="16">
        <f>[1]!s_fa_roe(A2328,"20251231")</f>
        <v>5.4554999999999998</v>
      </c>
      <c r="O2328" s="16">
        <f>[1]!s_stmnote_rdexp(A2328,"20251231",1,10000)</f>
        <v>6563.8004989999999</v>
      </c>
      <c r="P2328" s="20">
        <f t="shared" si="110"/>
        <v>2.7232318050946152E-2</v>
      </c>
      <c r="Q2328" s="16">
        <f>[1]!s_margin_tradingbalance(A2328,"",10000)</f>
        <v>0</v>
      </c>
      <c r="R2328" s="16">
        <f>[1]!s_margin_seclendingbalance(A2328,"",10000)</f>
        <v>0</v>
      </c>
      <c r="S2328" s="17">
        <f>[1]!s_val_ev(A2328,"",100000000)</f>
        <v>28.330194074000001</v>
      </c>
      <c r="T2328" s="17">
        <f>[1]!share_freesharesmv(A2328,"",100000000)</f>
        <v>17.228606103800001</v>
      </c>
      <c r="U2328" s="17">
        <f>[1]!s_dq_amount_btin(A2328,E2328,100000000)</f>
        <v>0.52130427999999995</v>
      </c>
      <c r="V2328" s="17">
        <f>[1]!s_dq_turn(A2328,E2328)</f>
        <v>1.8897308432057078</v>
      </c>
      <c r="W2328" s="2">
        <f>[1]!s_pq_amount(A2328,"20260101","",100000000)</f>
        <v>67.354260400000001</v>
      </c>
      <c r="X2328" s="2">
        <f>[1]!s_pq_avgamount(A2328,"20260101","",100000000)</f>
        <v>0.6123114581818182</v>
      </c>
      <c r="Y2328" s="17">
        <f>[1]!s_ipo_dilutedpe(A2328)</f>
        <v>19.41</v>
      </c>
      <c r="Z2328" s="12">
        <f>[1]!s_ipo_collection_total(A2328,100000000)</f>
        <v>2.41248</v>
      </c>
      <c r="AA2328" s="2">
        <f>[1]!s_val_pe_ttm(A2328,E2328)</f>
        <v>17.548582077026367</v>
      </c>
      <c r="AB2328" s="5">
        <f>[1]!s_info_zjtxornot1(A2328,"")</f>
        <v>1</v>
      </c>
      <c r="AC2328" s="22" t="str">
        <f>[1]!s_info_nature1(A2328,"")</f>
        <v>地方国有企业</v>
      </c>
      <c r="AD2328" s="6" t="str">
        <f>[1]!s_info_city(A2328)</f>
        <v>南通市</v>
      </c>
      <c r="AE2328" s="6" t="str">
        <f>[1]!s_info_province(A2328)</f>
        <v>江苏省</v>
      </c>
      <c r="AF2328">
        <v>120.864608</v>
      </c>
      <c r="AG2328">
        <v>32.016212000000003</v>
      </c>
    </row>
    <row r="2329" spans="1:33" x14ac:dyDescent="0.3">
      <c r="A2329" s="12" t="s">
        <v>5166</v>
      </c>
      <c r="B2329" s="12" t="s">
        <v>5167</v>
      </c>
      <c r="C2329" s="16" t="str">
        <f>[1]!s_info_mkt(A2329)</f>
        <v>创业板</v>
      </c>
      <c r="D2329" s="16" t="str">
        <f>[1]!s_ipo_listeddate(A2329)</f>
        <v>2021-08-30</v>
      </c>
      <c r="E2329" s="16" t="str">
        <f>[1]!lastradeday_s("000002","")</f>
        <v>2026-06-22</v>
      </c>
      <c r="F2329" s="16" t="str">
        <f>[1]!s_info_industry_csrc2023(A2329,"",3)</f>
        <v>新闻和出版业</v>
      </c>
      <c r="G2329" s="16" t="str">
        <f>[1]!s_info_industry_csrc2023(A2329,"",1)</f>
        <v>文化、体育和娱乐业</v>
      </c>
      <c r="H2329" s="16">
        <f>[1]!s_is(A2329,83,"FY","YTD","20251231",1,"",100000000)</f>
        <v>6.4100345882000003</v>
      </c>
      <c r="I2329" s="16">
        <f>[1]!s_is(A2329,83,"FY","YTD","20241231",1,"",100000000)</f>
        <v>5.8215153495000003</v>
      </c>
      <c r="J2329" s="16">
        <f t="shared" si="108"/>
        <v>0.10109382237574049</v>
      </c>
      <c r="K2329" s="16">
        <f>[1]!s_is(A2329,61,"FY","YTD","20251231",1,"",100000000)</f>
        <v>-2.0811348300000001E-2</v>
      </c>
      <c r="L2329" s="16">
        <f>[1]!s_is(A2329,61,"FY","YTD","20241231",1,"",100000000)</f>
        <v>0.40833335159999995</v>
      </c>
      <c r="M2329" s="16">
        <f t="shared" si="109"/>
        <v>-1.0509665649853324</v>
      </c>
      <c r="N2329" s="16">
        <f>[1]!s_fa_roe(A2329,"20251231")</f>
        <v>-0.29549999999999998</v>
      </c>
      <c r="O2329" s="16">
        <f>[1]!s_stmnote_rdexp(A2329,"20251231",1,10000)</f>
        <v>2751.106679</v>
      </c>
      <c r="P2329" s="20">
        <f t="shared" si="110"/>
        <v>4.2918749363137797E-2</v>
      </c>
      <c r="Q2329" s="16">
        <f>[1]!s_margin_tradingbalance(A2329,"",10000)</f>
        <v>19653.596799999999</v>
      </c>
      <c r="R2329" s="16">
        <f>[1]!s_margin_seclendingbalance(A2329,"",10000)</f>
        <v>15.3574</v>
      </c>
      <c r="S2329" s="17">
        <f>[1]!s_val_ev(A2329,"",100000000)</f>
        <v>24.828898155099999</v>
      </c>
      <c r="T2329" s="17">
        <f>[1]!share_freesharesmv(A2329,"",100000000)</f>
        <v>18.615265065799999</v>
      </c>
      <c r="U2329" s="17">
        <f>[1]!s_dq_amount_btin(A2329,E2329,100000000)</f>
        <v>0.88405173999999997</v>
      </c>
      <c r="V2329" s="17">
        <f>[1]!s_dq_turn(A2329,E2329)</f>
        <v>4.509269355713724</v>
      </c>
      <c r="W2329" s="2">
        <f>[1]!s_pq_amount(A2329,"20260101","",100000000)</f>
        <v>248.87853835999999</v>
      </c>
      <c r="X2329" s="2">
        <f>[1]!s_pq_avgamount(A2329,"20260101","",100000000)</f>
        <v>2.2625321669090908</v>
      </c>
      <c r="Y2329" s="17">
        <f>[1]!s_ipo_dilutedpe(A2329)</f>
        <v>15.3</v>
      </c>
      <c r="Z2329" s="12">
        <f>[1]!s_ipo_collection_total(A2329,100000000)</f>
        <v>1.4606110000000001</v>
      </c>
      <c r="AA2329" s="2">
        <f>[1]!s_val_pe_ttm(A2329,E2329)</f>
        <v>-297.71041870117188</v>
      </c>
      <c r="AB2329" s="5">
        <f>[1]!s_info_zjtxornot1(A2329,"")</f>
        <v>0</v>
      </c>
      <c r="AC2329" s="22" t="str">
        <f>[1]!s_info_nature1(A2329,"")</f>
        <v>民营企业</v>
      </c>
      <c r="AD2329" s="6" t="str">
        <f>[1]!s_info_city(A2329)</f>
        <v>杭州市</v>
      </c>
      <c r="AE2329" s="6" t="str">
        <f>[1]!s_info_province(A2329)</f>
        <v>浙江省</v>
      </c>
      <c r="AF2329">
        <v>120.153576</v>
      </c>
      <c r="AG2329">
        <v>30.287458999999998</v>
      </c>
    </row>
    <row r="2330" spans="1:33" x14ac:dyDescent="0.3">
      <c r="A2330" s="12" t="s">
        <v>5168</v>
      </c>
      <c r="B2330" s="12" t="s">
        <v>5169</v>
      </c>
      <c r="C2330" s="16" t="str">
        <f>[1]!s_info_mkt(A2330)</f>
        <v>科创板</v>
      </c>
      <c r="D2330" s="16" t="str">
        <f>[1]!s_ipo_listeddate(A2330)</f>
        <v>2021-05-21</v>
      </c>
      <c r="E2330" s="16" t="str">
        <f>[1]!lastradeday_s("000002","")</f>
        <v>2026-06-22</v>
      </c>
      <c r="F2330" s="16" t="str">
        <f>[1]!s_info_industry_csrc2023(A2330,"",3)</f>
        <v>化学原料和化学制品制造业</v>
      </c>
      <c r="G2330" s="16" t="str">
        <f>[1]!s_info_industry_csrc2023(A2330,"",1)</f>
        <v>制造业</v>
      </c>
      <c r="H2330" s="16">
        <f>[1]!s_is(A2330,83,"FY","YTD","20251231",1,"",100000000)</f>
        <v>4.5785023985000004</v>
      </c>
      <c r="I2330" s="16">
        <f>[1]!s_is(A2330,83,"FY","YTD","20241231",1,"",100000000)</f>
        <v>6.2125171642999995</v>
      </c>
      <c r="J2330" s="16">
        <f t="shared" si="108"/>
        <v>-0.26301975875250772</v>
      </c>
      <c r="K2330" s="16">
        <f>[1]!s_is(A2330,61,"FY","YTD","20251231",1,"",100000000)</f>
        <v>-0.48315569840000006</v>
      </c>
      <c r="L2330" s="16">
        <f>[1]!s_is(A2330,61,"FY","YTD","20241231",1,"",100000000)</f>
        <v>-0.12581745659999999</v>
      </c>
      <c r="M2330" s="16">
        <f t="shared" si="109"/>
        <v>-2.8401324542432382</v>
      </c>
      <c r="N2330" s="16">
        <f>[1]!s_fa_roe(A2330,"20251231")</f>
        <v>-8.7965</v>
      </c>
      <c r="O2330" s="16">
        <f>[1]!s_stmnote_rdexp(A2330,"20251231",1,10000)</f>
        <v>6718.8281310000002</v>
      </c>
      <c r="P2330" s="20">
        <f t="shared" si="110"/>
        <v>0.14674728865930503</v>
      </c>
      <c r="Q2330" s="16">
        <f>[1]!s_margin_tradingbalance(A2330,"",10000)</f>
        <v>58410.976999999999</v>
      </c>
      <c r="R2330" s="16">
        <f>[1]!s_margin_seclendingbalance(A2330,"",10000)</f>
        <v>129.12379999999999</v>
      </c>
      <c r="S2330" s="17">
        <f>[1]!s_val_ev(A2330,"",100000000)</f>
        <v>167.94744681760002</v>
      </c>
      <c r="T2330" s="17">
        <f>[1]!share_freesharesmv(A2330,"",100000000)</f>
        <v>102.8034052176</v>
      </c>
      <c r="U2330" s="17">
        <f>[1]!s_dq_amount_btin(A2330,E2330,100000000)</f>
        <v>7.89922083</v>
      </c>
      <c r="V2330" s="17">
        <f>[1]!s_dq_turn(A2330,E2330)</f>
        <v>4.7027910871297083</v>
      </c>
      <c r="W2330" s="2">
        <f>[1]!s_pq_amount(A2330,"20260101","",100000000)</f>
        <v>436.75848002999999</v>
      </c>
      <c r="X2330" s="2">
        <f>[1]!s_pq_avgamount(A2330,"20260101","",100000000)</f>
        <v>3.9705316366363639</v>
      </c>
      <c r="Y2330" s="17">
        <f>[1]!s_ipo_dilutedpe(A2330)</f>
        <v>22.3</v>
      </c>
      <c r="Z2330" s="12">
        <f>[1]!s_ipo_collection_total(A2330,100000000)</f>
        <v>2.5420153830999999</v>
      </c>
      <c r="AA2330" s="2">
        <f>[1]!s_val_pe_ttm(A2330,E2330)</f>
        <v>-348.78042602539063</v>
      </c>
      <c r="AB2330" s="5">
        <f>[1]!s_info_zjtxornot1(A2330,"")</f>
        <v>1</v>
      </c>
      <c r="AC2330" s="22" t="str">
        <f>[1]!s_info_nature1(A2330,"")</f>
        <v>民营企业</v>
      </c>
      <c r="AD2330" s="6" t="str">
        <f>[1]!s_info_city(A2330)</f>
        <v>广州市</v>
      </c>
      <c r="AE2330" s="6" t="str">
        <f>[1]!s_info_province(A2330)</f>
        <v>广东省</v>
      </c>
      <c r="AF2330">
        <v>113.280637</v>
      </c>
      <c r="AG2330">
        <v>23.125177999999998</v>
      </c>
    </row>
    <row r="2331" spans="1:33" x14ac:dyDescent="0.3">
      <c r="A2331" s="12" t="s">
        <v>5170</v>
      </c>
      <c r="B2331" s="12" t="s">
        <v>5171</v>
      </c>
      <c r="C2331" s="16" t="str">
        <f>[1]!s_info_mkt(A2331)</f>
        <v>科创板</v>
      </c>
      <c r="D2331" s="16" t="str">
        <f>[1]!s_ipo_listeddate(A2331)</f>
        <v>2020-07-20</v>
      </c>
      <c r="E2331" s="16" t="str">
        <f>[1]!lastradeday_s("000002","")</f>
        <v>2026-06-22</v>
      </c>
      <c r="F2331" s="16" t="str">
        <f>[1]!s_info_industry_csrc2023(A2331,"",3)</f>
        <v>医药制造业</v>
      </c>
      <c r="G2331" s="16" t="str">
        <f>[1]!s_info_industry_csrc2023(A2331,"",1)</f>
        <v>制造业</v>
      </c>
      <c r="H2331" s="16">
        <f>[1]!s_is(A2331,83,"FY","YTD","20251231",1,"",100000000)</f>
        <v>7.1917034766999999</v>
      </c>
      <c r="I2331" s="16">
        <f>[1]!s_is(A2331,83,"FY","YTD","20241231",1,"",100000000)</f>
        <v>4.1780470266999998</v>
      </c>
      <c r="J2331" s="16">
        <f t="shared" si="108"/>
        <v>0.72130745076373981</v>
      </c>
      <c r="K2331" s="16">
        <f>[1]!s_is(A2331,61,"FY","YTD","20251231",1,"",100000000)</f>
        <v>-0.195323052</v>
      </c>
      <c r="L2331" s="16">
        <f>[1]!s_is(A2331,61,"FY","YTD","20241231",1,"",100000000)</f>
        <v>-1.4120429397999998</v>
      </c>
      <c r="M2331" s="16">
        <f t="shared" si="109"/>
        <v>0.86167343322599999</v>
      </c>
      <c r="N2331" s="16">
        <f>[1]!s_fa_roe(A2331,"20251231")</f>
        <v>-2.0078999999999998</v>
      </c>
      <c r="O2331" s="16">
        <f>[1]!s_stmnote_rdexp(A2331,"20251231",1,10000)</f>
        <v>11630.239117000001</v>
      </c>
      <c r="P2331" s="20">
        <f t="shared" si="110"/>
        <v>0.16171744503482613</v>
      </c>
      <c r="Q2331" s="16">
        <f>[1]!s_margin_tradingbalance(A2331,"",10000)</f>
        <v>12401.6494</v>
      </c>
      <c r="R2331" s="16">
        <f>[1]!s_margin_seclendingbalance(A2331,"",10000)</f>
        <v>25.8992</v>
      </c>
      <c r="S2331" s="17">
        <f>[1]!s_val_ev(A2331,"",100000000)</f>
        <v>50.409780398400002</v>
      </c>
      <c r="T2331" s="17">
        <f>[1]!share_freesharesmv(A2331,"",100000000)</f>
        <v>27.840251078400001</v>
      </c>
      <c r="U2331" s="17">
        <f>[1]!s_dq_amount_btin(A2331,E2331,100000000)</f>
        <v>1.27740404</v>
      </c>
      <c r="V2331" s="17">
        <f>[1]!s_dq_turn(A2331,E2331)</f>
        <v>2.57180231564974</v>
      </c>
      <c r="W2331" s="2">
        <f>[1]!s_pq_amount(A2331,"20260101","",100000000)</f>
        <v>186.53819586</v>
      </c>
      <c r="X2331" s="2">
        <f>[1]!s_pq_avgamount(A2331,"20260101","",100000000)</f>
        <v>1.6958017805454546</v>
      </c>
      <c r="Y2331" s="17">
        <f>[1]!s_ipo_dilutedpe(A2331)</f>
        <v>285.07</v>
      </c>
      <c r="Z2331" s="12">
        <f>[1]!s_ipo_collection_total(A2331,100000000)</f>
        <v>8.3940000000000001</v>
      </c>
      <c r="AA2331" s="2">
        <f>[1]!s_val_pe_ttm(A2331,E2331)</f>
        <v>-183.25479125976563</v>
      </c>
      <c r="AB2331" s="5">
        <f>[1]!s_info_zjtxornot1(A2331,"")</f>
        <v>1</v>
      </c>
      <c r="AC2331" s="22" t="str">
        <f>[1]!s_info_nature1(A2331,"")</f>
        <v>民营企业</v>
      </c>
      <c r="AD2331" s="6" t="str">
        <f>[1]!s_info_city(A2331)</f>
        <v>扬州市</v>
      </c>
      <c r="AE2331" s="6" t="str">
        <f>[1]!s_info_province(A2331)</f>
        <v>江苏省</v>
      </c>
      <c r="AF2331">
        <v>119.421003</v>
      </c>
      <c r="AG2331">
        <v>32.393158999999997</v>
      </c>
    </row>
    <row r="2332" spans="1:33" x14ac:dyDescent="0.3">
      <c r="A2332" s="12" t="s">
        <v>5172</v>
      </c>
      <c r="B2332" s="12" t="s">
        <v>5173</v>
      </c>
      <c r="C2332" s="16" t="str">
        <f>[1]!s_info_mkt(A2332)</f>
        <v>科创板</v>
      </c>
      <c r="D2332" s="16" t="str">
        <f>[1]!s_ipo_listeddate(A2332)</f>
        <v>2022-09-13</v>
      </c>
      <c r="E2332" s="16" t="str">
        <f>[1]!lastradeday_s("000002","")</f>
        <v>2026-06-22</v>
      </c>
      <c r="F2332" s="16" t="str">
        <f>[1]!s_info_industry_csrc2023(A2332,"",3)</f>
        <v>软件和信息技术服务业</v>
      </c>
      <c r="G2332" s="16" t="str">
        <f>[1]!s_info_industry_csrc2023(A2332,"",1)</f>
        <v>信息传输、软件和信息技术服务业</v>
      </c>
      <c r="H2332" s="16">
        <f>[1]!s_is(A2332,83,"FY","YTD","20251231",1,"",100000000)</f>
        <v>5.3866858545000005</v>
      </c>
      <c r="I2332" s="16">
        <f>[1]!s_is(A2332,83,"FY","YTD","20241231",1,"",100000000)</f>
        <v>5.9186821304999997</v>
      </c>
      <c r="J2332" s="16">
        <f t="shared" si="108"/>
        <v>-8.9884245220490877E-2</v>
      </c>
      <c r="K2332" s="16">
        <f>[1]!s_is(A2332,61,"FY","YTD","20251231",1,"",100000000)</f>
        <v>0.42860871340000006</v>
      </c>
      <c r="L2332" s="16">
        <f>[1]!s_is(A2332,61,"FY","YTD","20241231",1,"",100000000)</f>
        <v>0.93593564790000006</v>
      </c>
      <c r="M2332" s="16">
        <f t="shared" si="109"/>
        <v>-0.54205322303762205</v>
      </c>
      <c r="N2332" s="16">
        <f>[1]!s_fa_roe(A2332,"20251231")</f>
        <v>2.2999000000000001</v>
      </c>
      <c r="O2332" s="16">
        <f>[1]!s_stmnote_rdexp(A2332,"20251231",1,10000)</f>
        <v>18588.720741000001</v>
      </c>
      <c r="P2332" s="20">
        <f t="shared" si="110"/>
        <v>0.34508640828703813</v>
      </c>
      <c r="Q2332" s="16">
        <f>[1]!s_margin_tradingbalance(A2332,"",10000)</f>
        <v>9906.6038000000008</v>
      </c>
      <c r="R2332" s="16">
        <f>[1]!s_margin_seclendingbalance(A2332,"",10000)</f>
        <v>0</v>
      </c>
      <c r="S2332" s="17">
        <f>[1]!s_val_ev(A2332,"",100000000)</f>
        <v>38.088203230000005</v>
      </c>
      <c r="T2332" s="17">
        <f>[1]!share_freesharesmv(A2332,"",100000000)</f>
        <v>19.032560548000003</v>
      </c>
      <c r="U2332" s="17">
        <f>[1]!s_dq_amount_btin(A2332,E2332,100000000)</f>
        <v>0.84495010000000004</v>
      </c>
      <c r="V2332" s="17">
        <f>[1]!s_dq_turn(A2332,E2332)</f>
        <v>2.2466930359844124</v>
      </c>
      <c r="W2332" s="2">
        <f>[1]!s_pq_amount(A2332,"20260101","",100000000)</f>
        <v>58.514886240000003</v>
      </c>
      <c r="X2332" s="2">
        <f>[1]!s_pq_avgamount(A2332,"20260101","",100000000)</f>
        <v>0.53195351127272728</v>
      </c>
      <c r="Y2332" s="17">
        <f>[1]!s_ipo_dilutedpe(A2332)</f>
        <v>66.84</v>
      </c>
      <c r="Z2332" s="12">
        <f>[1]!s_ipo_collection_total(A2332,100000000)</f>
        <v>16.559999999999999</v>
      </c>
      <c r="AA2332" s="2">
        <f>[1]!s_val_pe_ttm(A2332,E2332)</f>
        <v>100.69996643066406</v>
      </c>
      <c r="AB2332" s="5">
        <f>[1]!s_info_zjtxornot1(A2332,"")</f>
        <v>1</v>
      </c>
      <c r="AC2332" s="22" t="str">
        <f>[1]!s_info_nature1(A2332,"")</f>
        <v>公众企业</v>
      </c>
      <c r="AD2332" s="6" t="str">
        <f>[1]!s_info_city(A2332)</f>
        <v>上海市</v>
      </c>
      <c r="AE2332" s="6" t="str">
        <f>[1]!s_info_province(A2332)</f>
        <v>上海</v>
      </c>
      <c r="AF2332">
        <v>121.472644</v>
      </c>
      <c r="AG2332">
        <v>31.231705999999999</v>
      </c>
    </row>
    <row r="2333" spans="1:33" x14ac:dyDescent="0.3">
      <c r="A2333" s="12" t="s">
        <v>5174</v>
      </c>
      <c r="B2333" s="12" t="s">
        <v>5175</v>
      </c>
      <c r="C2333" s="16" t="str">
        <f>[1]!s_info_mkt(A2333)</f>
        <v>主板</v>
      </c>
      <c r="D2333" s="16" t="str">
        <f>[1]!s_ipo_listeddate(A2333)</f>
        <v>2010-03-23</v>
      </c>
      <c r="E2333" s="16" t="str">
        <f>[1]!lastradeday_s("000002","")</f>
        <v>2026-06-22</v>
      </c>
      <c r="F2333" s="16" t="str">
        <f>[1]!s_info_industry_csrc2023(A2333,"",3)</f>
        <v>计算机、通信和其他电子设备制造业</v>
      </c>
      <c r="G2333" s="16" t="str">
        <f>[1]!s_info_industry_csrc2023(A2333,"",1)</f>
        <v>制造业</v>
      </c>
      <c r="H2333" s="16">
        <f>[1]!s_is(A2333,83,"FY","YTD","20251231",1,"",100000000)</f>
        <v>27.884142113000003</v>
      </c>
      <c r="I2333" s="16">
        <f>[1]!s_is(A2333,83,"FY","YTD","20241231",1,"",100000000)</f>
        <v>23.762854184999998</v>
      </c>
      <c r="J2333" s="16">
        <f t="shared" si="108"/>
        <v>0.1734340452504024</v>
      </c>
      <c r="K2333" s="16">
        <f>[1]!s_is(A2333,61,"FY","YTD","20251231",1,"",100000000)</f>
        <v>0.75320399999999998</v>
      </c>
      <c r="L2333" s="16">
        <f>[1]!s_is(A2333,61,"FY","YTD","20241231",1,"",100000000)</f>
        <v>0.48536289469999999</v>
      </c>
      <c r="M2333" s="16">
        <f t="shared" si="109"/>
        <v>0.55183679721860701</v>
      </c>
      <c r="N2333" s="16">
        <f>[1]!s_fa_roe(A2333,"20251231")</f>
        <v>1.9591000000000001</v>
      </c>
      <c r="O2333" s="16">
        <f>[1]!s_stmnote_rdexp(A2333,"20251231",1,10000)</f>
        <v>34176.419213000001</v>
      </c>
      <c r="P2333" s="20">
        <f t="shared" si="110"/>
        <v>0.12256579052889867</v>
      </c>
      <c r="Q2333" s="16">
        <f>[1]!s_margin_tradingbalance(A2333,"",10000)</f>
        <v>38909.5789</v>
      </c>
      <c r="R2333" s="16">
        <f>[1]!s_margin_seclendingbalance(A2333,"",10000)</f>
        <v>10.1035</v>
      </c>
      <c r="S2333" s="17">
        <f>[1]!s_val_ev(A2333,"",100000000)</f>
        <v>49.1200899846</v>
      </c>
      <c r="T2333" s="17">
        <f>[1]!share_freesharesmv(A2333,"",100000000)</f>
        <v>34.031211871799997</v>
      </c>
      <c r="U2333" s="17">
        <f>[1]!s_dq_amount_btin(A2333,E2333,100000000)</f>
        <v>0.75099382999999997</v>
      </c>
      <c r="V2333" s="17">
        <f>[1]!s_dq_turn(A2333,E2333)</f>
        <v>1.6140466049716184</v>
      </c>
      <c r="W2333" s="2">
        <f>[1]!s_pq_amount(A2333,"20260101","",100000000)</f>
        <v>115.13800535</v>
      </c>
      <c r="X2333" s="2">
        <f>[1]!s_pq_avgamount(A2333,"20260101","",100000000)</f>
        <v>1.0467091395454546</v>
      </c>
      <c r="Y2333" s="17">
        <f>[1]!s_ipo_dilutedpe(A2333)</f>
        <v>46.08</v>
      </c>
      <c r="Z2333" s="12">
        <f>[1]!s_ipo_collection_total(A2333,100000000)</f>
        <v>8.5803999999999991</v>
      </c>
      <c r="AA2333" s="2">
        <f>[1]!s_val_pe_ttm(A2333,E2333)</f>
        <v>61.563240051269531</v>
      </c>
      <c r="AB2333" s="5">
        <f>[1]!s_info_zjtxornot1(A2333,"")</f>
        <v>1</v>
      </c>
      <c r="AC2333" s="22" t="str">
        <f>[1]!s_info_nature1(A2333,"")</f>
        <v>公众企业</v>
      </c>
      <c r="AD2333" s="6" t="str">
        <f>[1]!s_info_city(A2333)</f>
        <v>威海市</v>
      </c>
      <c r="AE2333" s="6" t="str">
        <f>[1]!s_info_province(A2333)</f>
        <v>山东省</v>
      </c>
      <c r="AF2333">
        <v>122.116394</v>
      </c>
      <c r="AG2333">
        <v>37.509690999999997</v>
      </c>
    </row>
    <row r="2334" spans="1:33" x14ac:dyDescent="0.3">
      <c r="A2334" s="12" t="s">
        <v>5176</v>
      </c>
      <c r="B2334" s="12" t="s">
        <v>5177</v>
      </c>
      <c r="C2334" s="16" t="str">
        <f>[1]!s_info_mkt(A2334)</f>
        <v>主板</v>
      </c>
      <c r="D2334" s="16" t="str">
        <f>[1]!s_ipo_listeddate(A2334)</f>
        <v>2007-09-21</v>
      </c>
      <c r="E2334" s="16" t="str">
        <f>[1]!lastradeday_s("000002","")</f>
        <v>2026-06-22</v>
      </c>
      <c r="F2334" s="16" t="str">
        <f>[1]!s_info_industry_csrc2023(A2334,"",3)</f>
        <v>卫生</v>
      </c>
      <c r="G2334" s="16" t="str">
        <f>[1]!s_info_industry_csrc2023(A2334,"",1)</f>
        <v>卫生和社会工作</v>
      </c>
      <c r="H2334" s="16">
        <f>[1]!s_is(A2334,83,"FY","YTD","20251231",1,"",100000000)</f>
        <v>18.068373661099997</v>
      </c>
      <c r="I2334" s="16">
        <f>[1]!s_is(A2334,83,"FY","YTD","20241231",1,"",100000000)</f>
        <v>20.097752379900001</v>
      </c>
      <c r="J2334" s="16">
        <f t="shared" si="108"/>
        <v>-0.10097540662455418</v>
      </c>
      <c r="K2334" s="16">
        <f>[1]!s_is(A2334,61,"FY","YTD","20251231",1,"",100000000)</f>
        <v>0.41291338020000001</v>
      </c>
      <c r="L2334" s="16">
        <f>[1]!s_is(A2334,61,"FY","YTD","20241231",1,"",100000000)</f>
        <v>0.40561915310000002</v>
      </c>
      <c r="M2334" s="16">
        <f t="shared" si="109"/>
        <v>1.7982945440945929E-2</v>
      </c>
      <c r="N2334" s="16">
        <f>[1]!s_fa_roe(A2334,"20251231")</f>
        <v>26.6007</v>
      </c>
      <c r="O2334" s="16">
        <f>[1]!s_stmnote_rdexp(A2334,"20251231",1,10000)</f>
        <v>0</v>
      </c>
      <c r="P2334" s="20">
        <f t="shared" si="110"/>
        <v>0</v>
      </c>
      <c r="Q2334" s="16">
        <f>[1]!s_margin_tradingbalance(A2334,"",10000)</f>
        <v>0</v>
      </c>
      <c r="R2334" s="16">
        <f>[1]!s_margin_seclendingbalance(A2334,"",10000)</f>
        <v>0</v>
      </c>
      <c r="S2334" s="17">
        <f>[1]!s_val_ev(A2334,"",100000000)</f>
        <v>23.048544035999999</v>
      </c>
      <c r="T2334" s="17">
        <f>[1]!share_freesharesmv(A2334,"",100000000)</f>
        <v>15.430016443099998</v>
      </c>
      <c r="U2334" s="17">
        <f>[1]!s_dq_amount_btin(A2334,E2334,100000000)</f>
        <v>0.48137199000000003</v>
      </c>
      <c r="V2334" s="17">
        <f>[1]!s_dq_turn(A2334,E2334)</f>
        <v>2.1383190514508357</v>
      </c>
      <c r="W2334" s="2">
        <f>[1]!s_pq_amount(A2334,"20260101","",100000000)</f>
        <v>96.266034289999993</v>
      </c>
      <c r="X2334" s="2">
        <f>[1]!s_pq_avgamount(A2334,"20260101","",100000000)</f>
        <v>0.87514576627272722</v>
      </c>
      <c r="Y2334" s="17">
        <f>[1]!s_ipo_dilutedpe(A2334)</f>
        <v>29.97</v>
      </c>
      <c r="Z2334" s="12">
        <f>[1]!s_ipo_collection_total(A2334,100000000)</f>
        <v>6.5339999999999998</v>
      </c>
      <c r="AA2334" s="2">
        <f>[1]!s_val_pe_ttm(A2334,E2334)</f>
        <v>82.233360290527344</v>
      </c>
      <c r="AB2334" s="5">
        <f>[1]!s_info_zjtxornot1(A2334,"")</f>
        <v>0</v>
      </c>
      <c r="AC2334" s="22" t="str">
        <f>[1]!s_info_nature1(A2334,"")</f>
        <v>地方国有企业</v>
      </c>
      <c r="AD2334" s="6" t="str">
        <f>[1]!s_info_city(A2334)</f>
        <v>张家港市</v>
      </c>
      <c r="AE2334" s="6" t="str">
        <f>[1]!s_info_province(A2334)</f>
        <v>江苏省</v>
      </c>
      <c r="AF2334">
        <v>120.627279</v>
      </c>
      <c r="AG2334">
        <v>31.907812</v>
      </c>
    </row>
    <row r="2335" spans="1:33" x14ac:dyDescent="0.3">
      <c r="A2335" s="12" t="s">
        <v>5178</v>
      </c>
      <c r="B2335" s="12" t="s">
        <v>5179</v>
      </c>
      <c r="C2335" s="16" t="str">
        <f>[1]!s_info_mkt(A2335)</f>
        <v>主板</v>
      </c>
      <c r="D2335" s="16" t="str">
        <f>[1]!s_ipo_listeddate(A2335)</f>
        <v>2019-08-06</v>
      </c>
      <c r="E2335" s="16" t="str">
        <f>[1]!lastradeday_s("000002","")</f>
        <v>2026-06-22</v>
      </c>
      <c r="F2335" s="16" t="str">
        <f>[1]!s_info_industry_csrc2023(A2335,"",3)</f>
        <v>计算机、通信和其他电子设备制造业</v>
      </c>
      <c r="G2335" s="16" t="str">
        <f>[1]!s_info_industry_csrc2023(A2335,"",1)</f>
        <v>制造业</v>
      </c>
      <c r="H2335" s="16">
        <f>[1]!s_is(A2335,83,"FY","YTD","20251231",1,"",100000000)</f>
        <v>15.584388672000001</v>
      </c>
      <c r="I2335" s="16">
        <f>[1]!s_is(A2335,83,"FY","YTD","20241231",1,"",100000000)</f>
        <v>12.9512603872</v>
      </c>
      <c r="J2335" s="16">
        <f t="shared" si="108"/>
        <v>0.20331058183359341</v>
      </c>
      <c r="K2335" s="16">
        <f>[1]!s_is(A2335,61,"FY","YTD","20251231",1,"",100000000)</f>
        <v>3.4055127086000003</v>
      </c>
      <c r="L2335" s="16">
        <f>[1]!s_is(A2335,61,"FY","YTD","20241231",1,"",100000000)</f>
        <v>2.6050831466999997</v>
      </c>
      <c r="M2335" s="16">
        <f t="shared" si="109"/>
        <v>0.30725681938941113</v>
      </c>
      <c r="N2335" s="16">
        <f>[1]!s_fa_roe(A2335,"20251231")</f>
        <v>12.5601</v>
      </c>
      <c r="O2335" s="16">
        <f>[1]!s_stmnote_rdexp(A2335,"20251231",1,10000)</f>
        <v>14257.882388</v>
      </c>
      <c r="P2335" s="20">
        <f t="shared" si="110"/>
        <v>9.1488236645539428E-2</v>
      </c>
      <c r="Q2335" s="16">
        <f>[1]!s_margin_tradingbalance(A2335,"",10000)</f>
        <v>64822.746599999999</v>
      </c>
      <c r="R2335" s="16">
        <f>[1]!s_margin_seclendingbalance(A2335,"",10000)</f>
        <v>344.96199999999999</v>
      </c>
      <c r="S2335" s="17">
        <f>[1]!s_val_ev(A2335,"",100000000)</f>
        <v>195.457588128</v>
      </c>
      <c r="T2335" s="17">
        <f>[1]!share_freesharesmv(A2335,"",100000000)</f>
        <v>91.731948095999982</v>
      </c>
      <c r="U2335" s="17">
        <f>[1]!s_dq_amount_btin(A2335,E2335,100000000)</f>
        <v>9.7822235099999997</v>
      </c>
      <c r="V2335" s="17">
        <f>[1]!s_dq_turn(A2335,E2335)</f>
        <v>5.0288522017180881</v>
      </c>
      <c r="W2335" s="2">
        <f>[1]!s_pq_amount(A2335,"20260101","",100000000)</f>
        <v>482.74143441000001</v>
      </c>
      <c r="X2335" s="2">
        <f>[1]!s_pq_avgamount(A2335,"20260101","",100000000)</f>
        <v>4.3885584946363636</v>
      </c>
      <c r="Y2335" s="17">
        <f>[1]!s_ipo_dilutedpe(A2335)</f>
        <v>22.98</v>
      </c>
      <c r="Z2335" s="12">
        <f>[1]!s_ipo_collection_total(A2335,100000000)</f>
        <v>5.9192776061999997</v>
      </c>
      <c r="AA2335" s="2">
        <f>[1]!s_val_pe_ttm(A2335,E2335)</f>
        <v>63.871623992919922</v>
      </c>
      <c r="AB2335" s="5">
        <f>[1]!s_info_zjtxornot1(A2335,"")</f>
        <v>1</v>
      </c>
      <c r="AC2335" s="22" t="str">
        <f>[1]!s_info_nature1(A2335,"")</f>
        <v>民营企业</v>
      </c>
      <c r="AD2335" s="6" t="str">
        <f>[1]!s_info_city(A2335)</f>
        <v>宁波市</v>
      </c>
      <c r="AE2335" s="6" t="str">
        <f>[1]!s_info_province(A2335)</f>
        <v>浙江省</v>
      </c>
      <c r="AF2335">
        <v>121.549792</v>
      </c>
      <c r="AG2335">
        <v>29.868387999999999</v>
      </c>
    </row>
    <row r="2336" spans="1:33" x14ac:dyDescent="0.3">
      <c r="A2336" s="12" t="s">
        <v>5180</v>
      </c>
      <c r="B2336" s="12" t="s">
        <v>5181</v>
      </c>
      <c r="C2336" s="16" t="str">
        <f>[1]!s_info_mkt(A2336)</f>
        <v>主板</v>
      </c>
      <c r="D2336" s="16" t="str">
        <f>[1]!s_ipo_listeddate(A2336)</f>
        <v>2020-02-24</v>
      </c>
      <c r="E2336" s="16" t="str">
        <f>[1]!lastradeday_s("000002","")</f>
        <v>2026-06-22</v>
      </c>
      <c r="F2336" s="16" t="str">
        <f>[1]!s_info_industry_csrc2023(A2336,"",3)</f>
        <v>零售业</v>
      </c>
      <c r="G2336" s="16" t="str">
        <f>[1]!s_info_industry_csrc2023(A2336,"",1)</f>
        <v>批发和零售业</v>
      </c>
      <c r="H2336" s="16">
        <f>[1]!s_is(A2336,83,"FY","YTD","20251231",1,"",100000000)</f>
        <v>54.855317868100002</v>
      </c>
      <c r="I2336" s="16">
        <f>[1]!s_is(A2336,83,"FY","YTD","20241231",1,"",100000000)</f>
        <v>71.592015630299997</v>
      </c>
      <c r="J2336" s="16">
        <f t="shared" si="108"/>
        <v>-0.23377883154775292</v>
      </c>
      <c r="K2336" s="16">
        <f>[1]!s_is(A2336,61,"FY","YTD","20251231",1,"",100000000)</f>
        <v>-1.4765227322000001</v>
      </c>
      <c r="L2336" s="16">
        <f>[1]!s_is(A2336,61,"FY","YTD","20241231",1,"",100000000)</f>
        <v>-0.46104461340000003</v>
      </c>
      <c r="M2336" s="16">
        <f t="shared" si="109"/>
        <v>-2.2025593386967439</v>
      </c>
      <c r="N2336" s="16">
        <f>[1]!s_fa_roe(A2336,"20251231")</f>
        <v>-6.9669999999999996</v>
      </c>
      <c r="O2336" s="16">
        <f>[1]!s_stmnote_rdexp(A2336,"20251231",1,10000)</f>
        <v>1730.4209530000001</v>
      </c>
      <c r="P2336" s="20">
        <f t="shared" si="110"/>
        <v>3.1545181401752324E-3</v>
      </c>
      <c r="Q2336" s="16">
        <f>[1]!s_margin_tradingbalance(A2336,"",10000)</f>
        <v>12323.735500000001</v>
      </c>
      <c r="R2336" s="16">
        <f>[1]!s_margin_seclendingbalance(A2336,"",10000)</f>
        <v>8.3141999999999996</v>
      </c>
      <c r="S2336" s="17">
        <f>[1]!s_val_ev(A2336,"",100000000)</f>
        <v>36.290500000000002</v>
      </c>
      <c r="T2336" s="17">
        <f>[1]!share_freesharesmv(A2336,"",100000000)</f>
        <v>15.899959480000003</v>
      </c>
      <c r="U2336" s="17">
        <f>[1]!s_dq_amount_btin(A2336,E2336,100000000)</f>
        <v>0.54130597999999996</v>
      </c>
      <c r="V2336" s="17">
        <f>[1]!s_dq_turn(A2336,E2336)</f>
        <v>1.5201274314214464</v>
      </c>
      <c r="W2336" s="2">
        <f>[1]!s_pq_amount(A2336,"20260101","",100000000)</f>
        <v>54.400812219999999</v>
      </c>
      <c r="X2336" s="2">
        <f>[1]!s_pq_avgamount(A2336,"20260101","",100000000)</f>
        <v>0.49455283836363634</v>
      </c>
      <c r="Y2336" s="17">
        <f>[1]!s_ipo_dilutedpe(A2336)</f>
        <v>22.99</v>
      </c>
      <c r="Z2336" s="12">
        <f>[1]!s_ipo_collection_total(A2336,100000000)</f>
        <v>4.8789999999999996</v>
      </c>
      <c r="AA2336" s="2">
        <f>[1]!s_val_pe_ttm(A2336,E2336)</f>
        <v>-56.879928588867188</v>
      </c>
      <c r="AB2336" s="5">
        <f>[1]!s_info_zjtxornot1(A2336,"")</f>
        <v>0</v>
      </c>
      <c r="AC2336" s="22" t="str">
        <f>[1]!s_info_nature1(A2336,"")</f>
        <v>民营企业</v>
      </c>
      <c r="AD2336" s="6" t="str">
        <f>[1]!s_info_city(A2336)</f>
        <v>武汉市</v>
      </c>
      <c r="AE2336" s="6" t="str">
        <f>[1]!s_info_province(A2336)</f>
        <v>湖北省</v>
      </c>
      <c r="AF2336">
        <v>114.29857199999999</v>
      </c>
      <c r="AG2336">
        <v>30.584354999999999</v>
      </c>
    </row>
    <row r="2337" spans="1:33" x14ac:dyDescent="0.3">
      <c r="A2337" s="12" t="s">
        <v>5182</v>
      </c>
      <c r="B2337" s="12" t="s">
        <v>5183</v>
      </c>
      <c r="C2337" s="16" t="str">
        <f>[1]!s_info_mkt(A2337)</f>
        <v>创业板</v>
      </c>
      <c r="D2337" s="16" t="str">
        <f>[1]!s_ipo_listeddate(A2337)</f>
        <v>2024-07-26</v>
      </c>
      <c r="E2337" s="16" t="str">
        <f>[1]!lastradeday_s("000002","")</f>
        <v>2026-06-22</v>
      </c>
      <c r="F2337" s="16" t="str">
        <f>[1]!s_info_industry_csrc2023(A2337,"",3)</f>
        <v>计算机、通信和其他电子设备制造业</v>
      </c>
      <c r="G2337" s="16" t="str">
        <f>[1]!s_info_industry_csrc2023(A2337,"",1)</f>
        <v>制造业</v>
      </c>
      <c r="H2337" s="16">
        <f>[1]!s_is(A2337,83,"FY","YTD","20251231",1,"",100000000)</f>
        <v>94.907390308799989</v>
      </c>
      <c r="I2337" s="16">
        <f>[1]!s_is(A2337,83,"FY","YTD","20241231",1,"",100000000)</f>
        <v>61.696736557500003</v>
      </c>
      <c r="J2337" s="16">
        <f t="shared" si="108"/>
        <v>0.53828866167578227</v>
      </c>
      <c r="K2337" s="16">
        <f>[1]!s_is(A2337,61,"FY","YTD","20251231",1,"",100000000)</f>
        <v>7.0459442034000004</v>
      </c>
      <c r="L2337" s="16">
        <f>[1]!s_is(A2337,61,"FY","YTD","20241231",1,"",100000000)</f>
        <v>4.6227968945999995</v>
      </c>
      <c r="M2337" s="16">
        <f t="shared" si="109"/>
        <v>0.52417343094405411</v>
      </c>
      <c r="N2337" s="16">
        <f>[1]!s_fa_roe(A2337,"20251231")</f>
        <v>22.4468</v>
      </c>
      <c r="O2337" s="16">
        <f>[1]!s_stmnote_rdexp(A2337,"20251231",1,10000)</f>
        <v>43780.808406999997</v>
      </c>
      <c r="P2337" s="20">
        <f t="shared" si="110"/>
        <v>4.613003082747346E-2</v>
      </c>
      <c r="Q2337" s="16">
        <f>[1]!s_margin_tradingbalance(A2337,"",10000)</f>
        <v>26503.565900000001</v>
      </c>
      <c r="R2337" s="16">
        <f>[1]!s_margin_seclendingbalance(A2337,"",10000)</f>
        <v>114.14830000000001</v>
      </c>
      <c r="S2337" s="17">
        <f>[1]!s_val_ev(A2337,"",100000000)</f>
        <v>260.77081307100002</v>
      </c>
      <c r="T2337" s="17">
        <f>[1]!share_freesharesmv(A2337,"",100000000)</f>
        <v>58.572151203000004</v>
      </c>
      <c r="U2337" s="17">
        <f>[1]!s_dq_amount_btin(A2337,E2337,100000000)</f>
        <v>2.0714282399999999</v>
      </c>
      <c r="V2337" s="17">
        <f>[1]!s_dq_turn(A2337,E2337)</f>
        <v>1.9891514724195232</v>
      </c>
      <c r="W2337" s="2">
        <f>[1]!s_pq_amount(A2337,"20260101","",100000000)</f>
        <v>426.86624490000003</v>
      </c>
      <c r="X2337" s="2">
        <f>[1]!s_pq_avgamount(A2337,"20260101","",100000000)</f>
        <v>3.8806022263636364</v>
      </c>
      <c r="Y2337" s="17">
        <f>[1]!s_ipo_dilutedpe(A2337)</f>
        <v>24</v>
      </c>
      <c r="Z2337" s="12">
        <f>[1]!s_ipo_collection_total(A2337,100000000)</f>
        <v>8.8021499999999993</v>
      </c>
      <c r="AA2337" s="2">
        <f>[1]!s_val_pe_ttm(A2337,E2337)</f>
        <v>32.927223205566406</v>
      </c>
      <c r="AB2337" s="5">
        <f>[1]!s_info_zjtxornot1(A2337,"")</f>
        <v>1</v>
      </c>
      <c r="AC2337" s="22" t="str">
        <f>[1]!s_info_nature1(A2337,"")</f>
        <v>民营企业</v>
      </c>
      <c r="AD2337" s="6" t="str">
        <f>[1]!s_info_city(A2337)</f>
        <v>深圳市</v>
      </c>
      <c r="AE2337" s="6" t="str">
        <f>[1]!s_info_province(A2337)</f>
        <v>广东省</v>
      </c>
      <c r="AF2337">
        <v>114.085947</v>
      </c>
      <c r="AG2337">
        <v>22.547000000000001</v>
      </c>
    </row>
    <row r="2338" spans="1:33" x14ac:dyDescent="0.3">
      <c r="A2338" s="12" t="s">
        <v>5184</v>
      </c>
      <c r="B2338" s="12" t="s">
        <v>5185</v>
      </c>
      <c r="C2338" s="16" t="str">
        <f>[1]!s_info_mkt(A2338)</f>
        <v>主板</v>
      </c>
      <c r="D2338" s="16" t="str">
        <f>[1]!s_ipo_listeddate(A2338)</f>
        <v>2016-04-27</v>
      </c>
      <c r="E2338" s="16" t="str">
        <f>[1]!lastradeday_s("000002","")</f>
        <v>2026-06-22</v>
      </c>
      <c r="F2338" s="16" t="str">
        <f>[1]!s_info_industry_csrc2023(A2338,"",3)</f>
        <v>专用设备制造业</v>
      </c>
      <c r="G2338" s="16" t="str">
        <f>[1]!s_info_industry_csrc2023(A2338,"",1)</f>
        <v>制造业</v>
      </c>
      <c r="H2338" s="16">
        <f>[1]!s_is(A2338,83,"FY","YTD","20251231",1,"",100000000)</f>
        <v>9.5869800847000004</v>
      </c>
      <c r="I2338" s="16">
        <f>[1]!s_is(A2338,83,"FY","YTD","20241231",1,"",100000000)</f>
        <v>7.7154067615999997</v>
      </c>
      <c r="J2338" s="16">
        <f t="shared" si="108"/>
        <v>0.24257610530852669</v>
      </c>
      <c r="K2338" s="16">
        <f>[1]!s_is(A2338,61,"FY","YTD","20251231",1,"",100000000)</f>
        <v>0.7463069577</v>
      </c>
      <c r="L2338" s="16">
        <f>[1]!s_is(A2338,61,"FY","YTD","20241231",1,"",100000000)</f>
        <v>0.69323646579999998</v>
      </c>
      <c r="M2338" s="16">
        <f t="shared" si="109"/>
        <v>7.6554674368948958E-2</v>
      </c>
      <c r="N2338" s="16">
        <f>[1]!s_fa_roe(A2338,"20251231")</f>
        <v>8.0716999999999999</v>
      </c>
      <c r="O2338" s="16">
        <f>[1]!s_stmnote_rdexp(A2338,"20251231",1,10000)</f>
        <v>6496.7450850000005</v>
      </c>
      <c r="P2338" s="20">
        <f t="shared" si="110"/>
        <v>6.7766335463325403E-2</v>
      </c>
      <c r="Q2338" s="16">
        <f>[1]!s_margin_tradingbalance(A2338,"",10000)</f>
        <v>0</v>
      </c>
      <c r="R2338" s="16">
        <f>[1]!s_margin_seclendingbalance(A2338,"",10000)</f>
        <v>0</v>
      </c>
      <c r="S2338" s="17">
        <f>[1]!s_val_ev(A2338,"",100000000)</f>
        <v>18.298373600000001</v>
      </c>
      <c r="T2338" s="17">
        <f>[1]!share_freesharesmv(A2338,"",100000000)</f>
        <v>7.6131753984000001</v>
      </c>
      <c r="U2338" s="17">
        <f>[1]!s_dq_amount_btin(A2338,E2338,100000000)</f>
        <v>0.28982637999999999</v>
      </c>
      <c r="V2338" s="17">
        <f>[1]!s_dq_turn(A2338,E2338)</f>
        <v>1.6260898946778526</v>
      </c>
      <c r="W2338" s="2">
        <f>[1]!s_pq_amount(A2338,"20260101","",100000000)</f>
        <v>58.955446350000003</v>
      </c>
      <c r="X2338" s="2">
        <f>[1]!s_pq_avgamount(A2338,"20260101","",100000000)</f>
        <v>0.53595860318181821</v>
      </c>
      <c r="Y2338" s="17">
        <f>[1]!s_ipo_dilutedpe(A2338)</f>
        <v>22.98</v>
      </c>
      <c r="Z2338" s="12">
        <f>[1]!s_ipo_collection_total(A2338,100000000)</f>
        <v>2.0842619999999998</v>
      </c>
      <c r="AA2338" s="2">
        <f>[1]!s_val_pe_ttm(A2338,E2338)</f>
        <v>24.504892349243164</v>
      </c>
      <c r="AB2338" s="5">
        <f>[1]!s_info_zjtxornot1(A2338,"")</f>
        <v>1</v>
      </c>
      <c r="AC2338" s="22" t="str">
        <f>[1]!s_info_nature1(A2338,"")</f>
        <v>集体企业</v>
      </c>
      <c r="AD2338" s="6" t="str">
        <f>[1]!s_info_city(A2338)</f>
        <v>济南市</v>
      </c>
      <c r="AE2338" s="6" t="str">
        <f>[1]!s_info_province(A2338)</f>
        <v>山东省</v>
      </c>
      <c r="AF2338">
        <v>117.000923</v>
      </c>
      <c r="AG2338">
        <v>36.675806999999999</v>
      </c>
    </row>
    <row r="2339" spans="1:33" x14ac:dyDescent="0.3">
      <c r="A2339" s="12" t="s">
        <v>5186</v>
      </c>
      <c r="B2339" s="12" t="s">
        <v>5187</v>
      </c>
      <c r="C2339" s="16" t="str">
        <f>[1]!s_info_mkt(A2339)</f>
        <v>主板</v>
      </c>
      <c r="D2339" s="16" t="str">
        <f>[1]!s_ipo_listeddate(A2339)</f>
        <v>2010-12-07</v>
      </c>
      <c r="E2339" s="16" t="str">
        <f>[1]!lastradeday_s("000002","")</f>
        <v>2026-06-22</v>
      </c>
      <c r="F2339" s="16" t="str">
        <f>[1]!s_info_industry_csrc2023(A2339,"",3)</f>
        <v>纺织业</v>
      </c>
      <c r="G2339" s="16" t="str">
        <f>[1]!s_info_industry_csrc2023(A2339,"",1)</f>
        <v>制造业</v>
      </c>
      <c r="H2339" s="16">
        <f>[1]!s_is(A2339,83,"FY","YTD","20251231",1,"",100000000)</f>
        <v>22.757467924699998</v>
      </c>
      <c r="I2339" s="16">
        <f>[1]!s_is(A2339,83,"FY","YTD","20241231",1,"",100000000)</f>
        <v>20.983013944700001</v>
      </c>
      <c r="J2339" s="16">
        <f t="shared" si="108"/>
        <v>8.4566210777751394E-2</v>
      </c>
      <c r="K2339" s="16">
        <f>[1]!s_is(A2339,61,"FY","YTD","20251231",1,"",100000000)</f>
        <v>1.8417727238999999</v>
      </c>
      <c r="L2339" s="16">
        <f>[1]!s_is(A2339,61,"FY","YTD","20241231",1,"",100000000)</f>
        <v>1.6348816255</v>
      </c>
      <c r="M2339" s="16">
        <f t="shared" si="109"/>
        <v>0.12654806022223525</v>
      </c>
      <c r="N2339" s="16">
        <f>[1]!s_fa_roe(A2339,"20251231")</f>
        <v>4.9447000000000001</v>
      </c>
      <c r="O2339" s="16">
        <f>[1]!s_stmnote_rdexp(A2339,"20251231",1,10000)</f>
        <v>6133.5397249999996</v>
      </c>
      <c r="P2339" s="20">
        <f t="shared" si="110"/>
        <v>2.6951766977304687E-2</v>
      </c>
      <c r="Q2339" s="16">
        <f>[1]!s_margin_tradingbalance(A2339,"",10000)</f>
        <v>0</v>
      </c>
      <c r="R2339" s="16">
        <f>[1]!s_margin_seclendingbalance(A2339,"",10000)</f>
        <v>0</v>
      </c>
      <c r="S2339" s="17">
        <f>[1]!s_val_ev(A2339,"",100000000)</f>
        <v>86.485314501600001</v>
      </c>
      <c r="T2339" s="17">
        <f>[1]!share_freesharesmv(A2339,"",100000000)</f>
        <v>42.272100158400001</v>
      </c>
      <c r="U2339" s="17">
        <f>[1]!s_dq_amount_btin(A2339,E2339,100000000)</f>
        <v>2.0511564500000001</v>
      </c>
      <c r="V2339" s="17">
        <f>[1]!s_dq_turn(A2339,E2339)</f>
        <v>2.3932754604592033</v>
      </c>
      <c r="W2339" s="2">
        <f>[1]!s_pq_amount(A2339,"20260101","",100000000)</f>
        <v>141.08765597999999</v>
      </c>
      <c r="X2339" s="2">
        <f>[1]!s_pq_avgamount(A2339,"20260101","",100000000)</f>
        <v>1.2826150543636363</v>
      </c>
      <c r="Y2339" s="17">
        <f>[1]!s_ipo_dilutedpe(A2339)</f>
        <v>59.12</v>
      </c>
      <c r="Z2339" s="12">
        <f>[1]!s_ipo_collection_total(A2339,100000000)</f>
        <v>10.050000000000001</v>
      </c>
      <c r="AA2339" s="2">
        <f>[1]!s_val_pe_ttm(A2339,E2339)</f>
        <v>44.37286376953125</v>
      </c>
      <c r="AB2339" s="5">
        <f>[1]!s_info_zjtxornot1(A2339,"")</f>
        <v>1</v>
      </c>
      <c r="AC2339" s="22" t="str">
        <f>[1]!s_info_nature1(A2339,"")</f>
        <v>地方国有企业</v>
      </c>
      <c r="AD2339" s="6" t="str">
        <f>[1]!s_info_city(A2339)</f>
        <v>株洲市</v>
      </c>
      <c r="AE2339" s="6" t="str">
        <f>[1]!s_info_province(A2339)</f>
        <v>湖南省</v>
      </c>
      <c r="AF2339">
        <v>113.151737</v>
      </c>
      <c r="AG2339">
        <v>27.835806000000002</v>
      </c>
    </row>
    <row r="2340" spans="1:33" x14ac:dyDescent="0.3">
      <c r="A2340" s="12" t="s">
        <v>5188</v>
      </c>
      <c r="B2340" s="12" t="s">
        <v>5189</v>
      </c>
      <c r="C2340" s="16" t="str">
        <f>[1]!s_info_mkt(A2340)</f>
        <v>创业板</v>
      </c>
      <c r="D2340" s="16" t="str">
        <f>[1]!s_ipo_listeddate(A2340)</f>
        <v>2015-04-23</v>
      </c>
      <c r="E2340" s="16" t="str">
        <f>[1]!lastradeday_s("000002","")</f>
        <v>2026-06-22</v>
      </c>
      <c r="F2340" s="16" t="str">
        <f>[1]!s_info_industry_csrc2023(A2340,"",3)</f>
        <v>通用设备制造业</v>
      </c>
      <c r="G2340" s="16" t="str">
        <f>[1]!s_info_industry_csrc2023(A2340,"",1)</f>
        <v>制造业</v>
      </c>
      <c r="H2340" s="16">
        <f>[1]!s_is(A2340,83,"FY","YTD","20251231",1,"",100000000)</f>
        <v>17.175068975999999</v>
      </c>
      <c r="I2340" s="16">
        <f>[1]!s_is(A2340,83,"FY","YTD","20241231",1,"",100000000)</f>
        <v>23.211433963899999</v>
      </c>
      <c r="J2340" s="16">
        <f t="shared" si="108"/>
        <v>-0.26005997722019958</v>
      </c>
      <c r="K2340" s="16">
        <f>[1]!s_is(A2340,61,"FY","YTD","20251231",1,"",100000000)</f>
        <v>1.9358863452999999</v>
      </c>
      <c r="L2340" s="16">
        <f>[1]!s_is(A2340,61,"FY","YTD","20241231",1,"",100000000)</f>
        <v>8.3227642074000006</v>
      </c>
      <c r="M2340" s="16">
        <f t="shared" si="109"/>
        <v>-0.76739863138514131</v>
      </c>
      <c r="N2340" s="16">
        <f>[1]!s_fa_roe(A2340,"20251231")</f>
        <v>7.7384000000000004</v>
      </c>
      <c r="O2340" s="16">
        <f>[1]!s_stmnote_rdexp(A2340,"20251231",1,10000)</f>
        <v>7514.0494019999996</v>
      </c>
      <c r="P2340" s="20">
        <f t="shared" si="110"/>
        <v>4.3749748035946404E-2</v>
      </c>
      <c r="Q2340" s="16">
        <f>[1]!s_margin_tradingbalance(A2340,"",10000)</f>
        <v>0</v>
      </c>
      <c r="R2340" s="16">
        <f>[1]!s_margin_seclendingbalance(A2340,"",10000)</f>
        <v>0</v>
      </c>
      <c r="S2340" s="17">
        <f>[1]!s_val_ev(A2340,"",100000000)</f>
        <v>41.758148246400005</v>
      </c>
      <c r="T2340" s="17">
        <f>[1]!share_freesharesmv(A2340,"",100000000)</f>
        <v>21.182756472000001</v>
      </c>
      <c r="U2340" s="17">
        <f>[1]!s_dq_amount_btin(A2340,E2340,100000000)</f>
        <v>0.82703910999999997</v>
      </c>
      <c r="V2340" s="17">
        <f>[1]!s_dq_turn(A2340,E2340)</f>
        <v>2.1111121479615411</v>
      </c>
      <c r="W2340" s="2">
        <f>[1]!s_pq_amount(A2340,"20260101","",100000000)</f>
        <v>54.160824529999999</v>
      </c>
      <c r="X2340" s="2">
        <f>[1]!s_pq_avgamount(A2340,"20260101","",100000000)</f>
        <v>0.4923711320909091</v>
      </c>
      <c r="Y2340" s="17">
        <f>[1]!s_ipo_dilutedpe(A2340)</f>
        <v>22.81</v>
      </c>
      <c r="Z2340" s="12">
        <f>[1]!s_ipo_collection_total(A2340,100000000)</f>
        <v>2.0718719999999999</v>
      </c>
      <c r="AA2340" s="2">
        <f>[1]!s_val_pe_ttm(A2340,E2340)</f>
        <v>24.981773376464844</v>
      </c>
      <c r="AB2340" s="5">
        <f>[1]!s_info_zjtxornot1(A2340,"")</f>
        <v>1</v>
      </c>
      <c r="AC2340" s="22" t="str">
        <f>[1]!s_info_nature1(A2340,"")</f>
        <v>民营企业</v>
      </c>
      <c r="AD2340" s="6" t="str">
        <f>[1]!s_info_city(A2340)</f>
        <v>宁波市</v>
      </c>
      <c r="AE2340" s="6" t="str">
        <f>[1]!s_info_province(A2340)</f>
        <v>浙江省</v>
      </c>
      <c r="AF2340">
        <v>121.549792</v>
      </c>
      <c r="AG2340">
        <v>29.868387999999999</v>
      </c>
    </row>
    <row r="2341" spans="1:33" x14ac:dyDescent="0.3">
      <c r="A2341" s="12" t="s">
        <v>5190</v>
      </c>
      <c r="B2341" s="12" t="s">
        <v>5191</v>
      </c>
      <c r="C2341" s="16" t="str">
        <f>[1]!s_info_mkt(A2341)</f>
        <v>主板</v>
      </c>
      <c r="D2341" s="16" t="str">
        <f>[1]!s_ipo_listeddate(A2341)</f>
        <v>1997-04-10</v>
      </c>
      <c r="E2341" s="16" t="str">
        <f>[1]!lastradeday_s("000002","")</f>
        <v>2026-06-22</v>
      </c>
      <c r="F2341" s="16" t="str">
        <f>[1]!s_info_industry_csrc2023(A2341,"",3)</f>
        <v>批发业</v>
      </c>
      <c r="G2341" s="16" t="str">
        <f>[1]!s_info_industry_csrc2023(A2341,"",1)</f>
        <v>批发和零售业</v>
      </c>
      <c r="H2341" s="16">
        <f>[1]!s_is(A2341,83,"FY","YTD","20251231",1,"",100000000)</f>
        <v>12.6756124652</v>
      </c>
      <c r="I2341" s="16">
        <f>[1]!s_is(A2341,83,"FY","YTD","20241231",1,"",100000000)</f>
        <v>17.8685880972</v>
      </c>
      <c r="J2341" s="16">
        <f t="shared" si="108"/>
        <v>-0.2906203670794637</v>
      </c>
      <c r="K2341" s="16">
        <f>[1]!s_is(A2341,61,"FY","YTD","20251231",1,"",100000000)</f>
        <v>0.84387429200000008</v>
      </c>
      <c r="L2341" s="16">
        <f>[1]!s_is(A2341,61,"FY","YTD","20241231",1,"",100000000)</f>
        <v>0.81174878829999997</v>
      </c>
      <c r="M2341" s="16">
        <f t="shared" si="109"/>
        <v>3.9575671886469654E-2</v>
      </c>
      <c r="N2341" s="16">
        <f>[1]!s_fa_roe(A2341,"20251231")</f>
        <v>2.4889999999999999</v>
      </c>
      <c r="O2341" s="16">
        <f>[1]!s_stmnote_rdexp(A2341,"20251231",1,10000)</f>
        <v>0</v>
      </c>
      <c r="P2341" s="20">
        <f t="shared" si="110"/>
        <v>0</v>
      </c>
      <c r="Q2341" s="16">
        <f>[1]!s_margin_tradingbalance(A2341,"",10000)</f>
        <v>0</v>
      </c>
      <c r="R2341" s="16">
        <f>[1]!s_margin_seclendingbalance(A2341,"",10000)</f>
        <v>0</v>
      </c>
      <c r="S2341" s="17">
        <f>[1]!s_val_ev(A2341,"",100000000)</f>
        <v>18.839327999999998</v>
      </c>
      <c r="T2341" s="17">
        <f>[1]!share_freesharesmv(A2341,"",100000000)</f>
        <v>13.360021440000001</v>
      </c>
      <c r="U2341" s="17">
        <f>[1]!s_dq_amount_btin(A2341,E2341,100000000)</f>
        <v>0.30046002999999999</v>
      </c>
      <c r="V2341" s="17">
        <f>[1]!s_dq_turn(A2341,E2341)</f>
        <v>1.6348890247040659</v>
      </c>
      <c r="W2341" s="2">
        <f>[1]!s_pq_amount(A2341,"20260101","",100000000)</f>
        <v>57.297095059999997</v>
      </c>
      <c r="X2341" s="2">
        <f>[1]!s_pq_avgamount(A2341,"20260101","",100000000)</f>
        <v>0.52088268236363633</v>
      </c>
      <c r="Y2341" s="17">
        <f>[1]!s_ipo_dilutedpe(A2341)</f>
        <v>0</v>
      </c>
      <c r="Z2341" s="12">
        <f>[1]!s_ipo_collection_total(A2341,100000000)</f>
        <v>3.5339999999999998</v>
      </c>
      <c r="AA2341" s="2">
        <f>[1]!s_val_pe_ttm(A2341,E2341)</f>
        <v>24.847484588623047</v>
      </c>
      <c r="AB2341" s="5">
        <f>[1]!s_info_zjtxornot1(A2341,"")</f>
        <v>0</v>
      </c>
      <c r="AC2341" s="22" t="str">
        <f>[1]!s_info_nature1(A2341,"")</f>
        <v>民营企业</v>
      </c>
      <c r="AD2341" s="6" t="str">
        <f>[1]!s_info_city(A2341)</f>
        <v>宁波市</v>
      </c>
      <c r="AE2341" s="6" t="str">
        <f>[1]!s_info_province(A2341)</f>
        <v>浙江省</v>
      </c>
      <c r="AF2341">
        <v>121.549792</v>
      </c>
      <c r="AG2341">
        <v>29.868387999999999</v>
      </c>
    </row>
    <row r="2342" spans="1:33" x14ac:dyDescent="0.3">
      <c r="A2342" s="12" t="s">
        <v>5192</v>
      </c>
      <c r="B2342" s="12" t="s">
        <v>5193</v>
      </c>
      <c r="C2342" s="16" t="str">
        <f>[1]!s_info_mkt(A2342)</f>
        <v>创业板</v>
      </c>
      <c r="D2342" s="16" t="str">
        <f>[1]!s_ipo_listeddate(A2342)</f>
        <v>2021-07-19</v>
      </c>
      <c r="E2342" s="16" t="str">
        <f>[1]!lastradeday_s("000002","")</f>
        <v>2026-06-22</v>
      </c>
      <c r="F2342" s="16" t="str">
        <f>[1]!s_info_industry_csrc2023(A2342,"",3)</f>
        <v>新闻和出版业</v>
      </c>
      <c r="G2342" s="16" t="str">
        <f>[1]!s_info_industry_csrc2023(A2342,"",1)</f>
        <v>文化、体育和娱乐业</v>
      </c>
      <c r="H2342" s="16">
        <f>[1]!s_is(A2342,83,"FY","YTD","20251231",1,"",100000000)</f>
        <v>3.4892215097000001</v>
      </c>
      <c r="I2342" s="16">
        <f>[1]!s_is(A2342,83,"FY","YTD","20241231",1,"",100000000)</f>
        <v>4.0551230773000002</v>
      </c>
      <c r="J2342" s="16">
        <f t="shared" si="108"/>
        <v>-0.1395522544723331</v>
      </c>
      <c r="K2342" s="16">
        <f>[1]!s_is(A2342,61,"FY","YTD","20251231",1,"",100000000)</f>
        <v>8.7523317899999994E-2</v>
      </c>
      <c r="L2342" s="16">
        <f>[1]!s_is(A2342,61,"FY","YTD","20241231",1,"",100000000)</f>
        <v>0.1470749781</v>
      </c>
      <c r="M2342" s="16">
        <f t="shared" si="109"/>
        <v>-0.40490680990963213</v>
      </c>
      <c r="N2342" s="16">
        <f>[1]!s_fa_roe(A2342,"20251231")</f>
        <v>1.4054</v>
      </c>
      <c r="O2342" s="16">
        <f>[1]!s_stmnote_rdexp(A2342,"20251231",1,10000)</f>
        <v>0</v>
      </c>
      <c r="P2342" s="20">
        <f t="shared" si="110"/>
        <v>0</v>
      </c>
      <c r="Q2342" s="16">
        <f>[1]!s_margin_tradingbalance(A2342,"",10000)</f>
        <v>7019.7732999999998</v>
      </c>
      <c r="R2342" s="16">
        <f>[1]!s_margin_seclendingbalance(A2342,"",10000)</f>
        <v>0</v>
      </c>
      <c r="S2342" s="17">
        <f>[1]!s_val_ev(A2342,"",100000000)</f>
        <v>35.147165319999992</v>
      </c>
      <c r="T2342" s="17">
        <f>[1]!share_freesharesmv(A2342,"",100000000)</f>
        <v>10.233880287800002</v>
      </c>
      <c r="U2342" s="17">
        <f>[1]!s_dq_amount_btin(A2342,E2342,100000000)</f>
        <v>0.53836656999999999</v>
      </c>
      <c r="V2342" s="17">
        <f>[1]!s_dq_turn(A2342,E2342)</f>
        <v>2.2676241095369258</v>
      </c>
      <c r="W2342" s="2">
        <f>[1]!s_pq_amount(A2342,"20260101","",100000000)</f>
        <v>147.37357495000001</v>
      </c>
      <c r="X2342" s="2">
        <f>[1]!s_pq_avgamount(A2342,"20260101","",100000000)</f>
        <v>1.3397597722727272</v>
      </c>
      <c r="Y2342" s="17">
        <f>[1]!s_ipo_dilutedpe(A2342)</f>
        <v>13.06</v>
      </c>
      <c r="Z2342" s="12">
        <f>[1]!s_ipo_collection_total(A2342,100000000)</f>
        <v>0.62015500000000001</v>
      </c>
      <c r="AA2342" s="2">
        <f>[1]!s_val_pe_ttm(A2342,E2342)</f>
        <v>315.59036254882813</v>
      </c>
      <c r="AB2342" s="5">
        <f>[1]!s_info_zjtxornot1(A2342,"")</f>
        <v>0</v>
      </c>
      <c r="AC2342" s="22" t="str">
        <f>[1]!s_info_nature1(A2342,"")</f>
        <v>民营企业</v>
      </c>
      <c r="AD2342" s="6" t="str">
        <f>[1]!s_info_city(A2342)</f>
        <v>上海市</v>
      </c>
      <c r="AE2342" s="6" t="str">
        <f>[1]!s_info_province(A2342)</f>
        <v>上海</v>
      </c>
      <c r="AF2342">
        <v>121.472644</v>
      </c>
      <c r="AG2342">
        <v>31.231705999999999</v>
      </c>
    </row>
    <row r="2343" spans="1:33" x14ac:dyDescent="0.3">
      <c r="A2343" s="12" t="s">
        <v>5194</v>
      </c>
      <c r="B2343" s="12" t="s">
        <v>5195</v>
      </c>
      <c r="C2343" s="16" t="str">
        <f>[1]!s_info_mkt(A2343)</f>
        <v>创业板</v>
      </c>
      <c r="D2343" s="16" t="str">
        <f>[1]!s_ipo_listeddate(A2343)</f>
        <v>2022-09-19</v>
      </c>
      <c r="E2343" s="16" t="str">
        <f>[1]!lastradeday_s("000002","")</f>
        <v>2026-06-22</v>
      </c>
      <c r="F2343" s="16" t="str">
        <f>[1]!s_info_industry_csrc2023(A2343,"",3)</f>
        <v>通用设备制造业</v>
      </c>
      <c r="G2343" s="16" t="str">
        <f>[1]!s_info_industry_csrc2023(A2343,"",1)</f>
        <v>制造业</v>
      </c>
      <c r="H2343" s="16">
        <f>[1]!s_is(A2343,83,"FY","YTD","20251231",1,"",100000000)</f>
        <v>8.6036535835999999</v>
      </c>
      <c r="I2343" s="16">
        <f>[1]!s_is(A2343,83,"FY","YTD","20241231",1,"",100000000)</f>
        <v>9.9626665173000006</v>
      </c>
      <c r="J2343" s="16">
        <f t="shared" si="108"/>
        <v>-0.13641056150380004</v>
      </c>
      <c r="K2343" s="16">
        <f>[1]!s_is(A2343,61,"FY","YTD","20251231",1,"",100000000)</f>
        <v>1.1372973386</v>
      </c>
      <c r="L2343" s="16">
        <f>[1]!s_is(A2343,61,"FY","YTD","20241231",1,"",100000000)</f>
        <v>1.5014816753</v>
      </c>
      <c r="M2343" s="16">
        <f t="shared" si="109"/>
        <v>-0.24254997093270217</v>
      </c>
      <c r="N2343" s="16">
        <f>[1]!s_fa_roe(A2343,"20251231")</f>
        <v>7.0949</v>
      </c>
      <c r="O2343" s="16">
        <f>[1]!s_stmnote_rdexp(A2343,"20251231",1,10000)</f>
        <v>2594.2893170000002</v>
      </c>
      <c r="P2343" s="20">
        <f t="shared" si="110"/>
        <v>3.0153344643549438E-2</v>
      </c>
      <c r="Q2343" s="16">
        <f>[1]!s_margin_tradingbalance(A2343,"",10000)</f>
        <v>3934.4893999999999</v>
      </c>
      <c r="R2343" s="16">
        <f>[1]!s_margin_seclendingbalance(A2343,"",10000)</f>
        <v>0</v>
      </c>
      <c r="S2343" s="17">
        <f>[1]!s_val_ev(A2343,"",100000000)</f>
        <v>31.738710080000001</v>
      </c>
      <c r="T2343" s="17">
        <f>[1]!share_freesharesmv(A2343,"",100000000)</f>
        <v>8.0443201299999991</v>
      </c>
      <c r="U2343" s="17">
        <f>[1]!s_dq_amount_btin(A2343,E2343,100000000)</f>
        <v>0.40522724999999998</v>
      </c>
      <c r="V2343" s="17">
        <f>[1]!s_dq_turn(A2343,E2343)</f>
        <v>2.1401134681062843</v>
      </c>
      <c r="W2343" s="2">
        <f>[1]!s_pq_amount(A2343,"20260101","",100000000)</f>
        <v>69.507772459999998</v>
      </c>
      <c r="X2343" s="2">
        <f>[1]!s_pq_avgamount(A2343,"20260101","",100000000)</f>
        <v>0.69507772459999995</v>
      </c>
      <c r="Y2343" s="17">
        <f>[1]!s_ipo_dilutedpe(A2343)</f>
        <v>38.06</v>
      </c>
      <c r="Z2343" s="12">
        <f>[1]!s_ipo_collection_total(A2343,100000000)</f>
        <v>9.75</v>
      </c>
      <c r="AA2343" s="2">
        <f>[1]!s_val_pe_ttm(A2343,E2343)</f>
        <v>28.228044509887695</v>
      </c>
      <c r="AB2343" s="5">
        <f>[1]!s_info_zjtxornot1(A2343,"")</f>
        <v>1</v>
      </c>
      <c r="AC2343" s="22" t="str">
        <f>[1]!s_info_nature1(A2343,"")</f>
        <v>民营企业</v>
      </c>
      <c r="AD2343" s="6" t="str">
        <f>[1]!s_info_city(A2343)</f>
        <v>玉环市</v>
      </c>
      <c r="AE2343" s="6" t="str">
        <f>[1]!s_info_province(A2343)</f>
        <v>浙江省</v>
      </c>
      <c r="AF2343">
        <v>121.284426</v>
      </c>
      <c r="AG2343">
        <v>28.179738</v>
      </c>
    </row>
    <row r="2344" spans="1:33" x14ac:dyDescent="0.3">
      <c r="A2344" s="12" t="s">
        <v>147</v>
      </c>
      <c r="B2344" s="12" t="s">
        <v>148</v>
      </c>
      <c r="C2344" s="16" t="str">
        <f>[1]!s_info_mkt(A2344)</f>
        <v>北证</v>
      </c>
      <c r="D2344" s="16" t="str">
        <f>[1]!s_ipo_listeddate(A2344)</f>
        <v>2026-04-08</v>
      </c>
      <c r="E2344" s="16" t="str">
        <f>[1]!lastradeday_s("000002","")</f>
        <v>2026-06-22</v>
      </c>
      <c r="F2344" s="16" t="str">
        <f>[1]!s_info_industry_csrc2023(A2344,"",3)</f>
        <v>电气机械和器材制造业</v>
      </c>
      <c r="G2344" s="16" t="str">
        <f>[1]!s_info_industry_csrc2023(A2344,"",1)</f>
        <v>制造业</v>
      </c>
      <c r="H2344" s="16">
        <f>[1]!s_is(A2344,83,"FY","YTD","20251231",1,"",100000000)</f>
        <v>9.2002907985999993</v>
      </c>
      <c r="I2344" s="16">
        <f>[1]!s_is(A2344,83,"FY","YTD","20241231",1,"",100000000)</f>
        <v>8.2664769316999998</v>
      </c>
      <c r="J2344" s="16">
        <f t="shared" si="108"/>
        <v>0.11296394759405204</v>
      </c>
      <c r="K2344" s="16">
        <f>[1]!s_is(A2344,61,"FY","YTD","20251231",1,"",100000000)</f>
        <v>0.93488128749999999</v>
      </c>
      <c r="L2344" s="16">
        <f>[1]!s_is(A2344,61,"FY","YTD","20241231",1,"",100000000)</f>
        <v>0.78625980510000004</v>
      </c>
      <c r="M2344" s="16">
        <f t="shared" si="109"/>
        <v>0.18902337552546974</v>
      </c>
      <c r="N2344" s="16">
        <f>[1]!s_fa_roe(A2344,"20251231")</f>
        <v>18.484200000000001</v>
      </c>
      <c r="O2344" s="16">
        <f>[1]!s_stmnote_rdexp(A2344,"20251231",1,10000)</f>
        <v>3130.309855</v>
      </c>
      <c r="P2344" s="20">
        <f t="shared" si="110"/>
        <v>3.4024031669480891E-2</v>
      </c>
      <c r="Q2344" s="16">
        <f>[1]!s_margin_tradingbalance(A2344,"",10000)</f>
        <v>1101.8073999999999</v>
      </c>
      <c r="R2344" s="16">
        <f>[1]!s_margin_seclendingbalance(A2344,"",10000)</f>
        <v>0</v>
      </c>
      <c r="S2344" s="17">
        <f>[1]!s_val_ev(A2344,"",100000000)</f>
        <v>19.310933411200001</v>
      </c>
      <c r="T2344" s="17">
        <f>[1]!share_freesharesmv(A2344,"",100000000)</f>
        <v>4.3449602336000002</v>
      </c>
      <c r="U2344" s="17">
        <f>[1]!s_dq_amount_btin(A2344,E2344,100000000)</f>
        <v>0.42301999000000001</v>
      </c>
      <c r="V2344" s="17">
        <f>[1]!s_dq_turn(A2344,E2344)</f>
        <v>9.8865317265305528</v>
      </c>
      <c r="W2344" s="2">
        <f>[1]!s_pq_amount(A2344,"20260101","",100000000)</f>
        <v>54.425904600000003</v>
      </c>
      <c r="X2344" s="2">
        <f>[1]!s_pq_avgamount(A2344,"20260101","",100000000)</f>
        <v>1.0885180919999999</v>
      </c>
      <c r="Y2344" s="17">
        <f>[1]!s_ipo_dilutedpe(A2344)</f>
        <v>14.96</v>
      </c>
      <c r="Z2344" s="12">
        <f>[1]!s_ipo_collection_total(A2344,100000000)</f>
        <v>3.2033333850000001</v>
      </c>
      <c r="AA2344" s="2">
        <f>[1]!s_val_pe_ttm(A2344,E2344)</f>
        <v>21.352258682250977</v>
      </c>
      <c r="AB2344" s="5">
        <f>[1]!s_info_zjtxornot1(A2344,"")</f>
        <v>1</v>
      </c>
      <c r="AC2344" s="22" t="str">
        <f>[1]!s_info_nature1(A2344,"")</f>
        <v>民营企业</v>
      </c>
      <c r="AD2344" s="6" t="str">
        <f>[1]!s_info_city(A2344)</f>
        <v>舟山市</v>
      </c>
      <c r="AE2344" s="6" t="str">
        <f>[1]!s_info_province(A2344)</f>
        <v>浙江省</v>
      </c>
      <c r="AF2344">
        <v>122.106863</v>
      </c>
      <c r="AG2344">
        <v>30.016027999999999</v>
      </c>
    </row>
    <row r="2345" spans="1:33" x14ac:dyDescent="0.3">
      <c r="A2345" s="12" t="s">
        <v>5196</v>
      </c>
      <c r="B2345" s="12" t="s">
        <v>5197</v>
      </c>
      <c r="C2345" s="16" t="str">
        <f>[1]!s_info_mkt(A2345)</f>
        <v>主板</v>
      </c>
      <c r="D2345" s="16" t="str">
        <f>[1]!s_ipo_listeddate(A2345)</f>
        <v>1994-01-03</v>
      </c>
      <c r="E2345" s="16" t="str">
        <f>[1]!lastradeday_s("000002","")</f>
        <v>2026-06-22</v>
      </c>
      <c r="F2345" s="16" t="str">
        <f>[1]!s_info_industry_csrc2023(A2345,"",3)</f>
        <v>综合</v>
      </c>
      <c r="G2345" s="16" t="str">
        <f>[1]!s_info_industry_csrc2023(A2345,"",1)</f>
        <v>综合</v>
      </c>
      <c r="H2345" s="16">
        <f>[1]!s_is(A2345,83,"FY","YTD","20251231",1,"",100000000)</f>
        <v>4.9471050067000002</v>
      </c>
      <c r="I2345" s="16">
        <f>[1]!s_is(A2345,83,"FY","YTD","20241231",1,"",100000000)</f>
        <v>4.8586482393999999</v>
      </c>
      <c r="J2345" s="16">
        <f t="shared" si="108"/>
        <v>1.8206044755963546E-2</v>
      </c>
      <c r="K2345" s="16">
        <f>[1]!s_is(A2345,61,"FY","YTD","20251231",1,"",100000000)</f>
        <v>1.6344257474999999</v>
      </c>
      <c r="L2345" s="16">
        <f>[1]!s_is(A2345,61,"FY","YTD","20241231",1,"",100000000)</f>
        <v>1.5653668843000001</v>
      </c>
      <c r="M2345" s="16">
        <f t="shared" si="109"/>
        <v>4.4116726815056823E-2</v>
      </c>
      <c r="N2345" s="16">
        <f>[1]!s_fa_roe(A2345,"20251231")</f>
        <v>10.498799999999999</v>
      </c>
      <c r="O2345" s="16">
        <f>[1]!s_stmnote_rdexp(A2345,"20251231",1,10000)</f>
        <v>1939.7044030000002</v>
      </c>
      <c r="P2345" s="20">
        <f t="shared" si="110"/>
        <v>3.9208878735604059E-2</v>
      </c>
      <c r="Q2345" s="16">
        <f>[1]!s_margin_tradingbalance(A2345,"",10000)</f>
        <v>0</v>
      </c>
      <c r="R2345" s="16">
        <f>[1]!s_margin_seclendingbalance(A2345,"",10000)</f>
        <v>0</v>
      </c>
      <c r="S2345" s="17">
        <f>[1]!s_val_ev(A2345,"",100000000)</f>
        <v>41.606296638000003</v>
      </c>
      <c r="T2345" s="17">
        <f>[1]!share_freesharesmv(A2345,"",100000000)</f>
        <v>21.936998084000006</v>
      </c>
      <c r="U2345" s="17">
        <f>[1]!s_dq_amount_btin(A2345,E2345,100000000)</f>
        <v>1.59734742</v>
      </c>
      <c r="V2345" s="17">
        <f>[1]!s_dq_turn(A2345,E2345)</f>
        <v>3.988156055862722</v>
      </c>
      <c r="W2345" s="2">
        <f>[1]!s_pq_amount(A2345,"20260101","",100000000)</f>
        <v>170.55308324999999</v>
      </c>
      <c r="X2345" s="2">
        <f>[1]!s_pq_avgamount(A2345,"20260101","",100000000)</f>
        <v>1.550482575</v>
      </c>
      <c r="Y2345" s="17">
        <f>[1]!s_ipo_dilutedpe(A2345)</f>
        <v>0</v>
      </c>
      <c r="Z2345" s="12">
        <f>[1]!s_ipo_collection_total(A2345,100000000)</f>
        <v>1.93401</v>
      </c>
      <c r="AA2345" s="2">
        <f>[1]!s_val_pe_ttm(A2345,E2345)</f>
        <v>34.362113952636719</v>
      </c>
      <c r="AB2345" s="5">
        <f>[1]!s_info_zjtxornot1(A2345,"")</f>
        <v>1</v>
      </c>
      <c r="AC2345" s="22" t="str">
        <f>[1]!s_info_nature1(A2345,"")</f>
        <v>地方国有企业</v>
      </c>
      <c r="AD2345" s="6" t="str">
        <f>[1]!s_info_city(A2345)</f>
        <v>珠海市</v>
      </c>
      <c r="AE2345" s="6" t="str">
        <f>[1]!s_info_province(A2345)</f>
        <v>广东省</v>
      </c>
      <c r="AF2345">
        <v>113.552724</v>
      </c>
      <c r="AG2345">
        <v>22.255898999999999</v>
      </c>
    </row>
    <row r="2346" spans="1:33" x14ac:dyDescent="0.3">
      <c r="A2346" s="12" t="s">
        <v>5198</v>
      </c>
      <c r="B2346" s="12" t="s">
        <v>5199</v>
      </c>
      <c r="C2346" s="16" t="str">
        <f>[1]!s_info_mkt(A2346)</f>
        <v>主板</v>
      </c>
      <c r="D2346" s="16" t="str">
        <f>[1]!s_ipo_listeddate(A2346)</f>
        <v>2016-12-29</v>
      </c>
      <c r="E2346" s="16" t="str">
        <f>[1]!lastradeday_s("000002","")</f>
        <v>2026-06-22</v>
      </c>
      <c r="F2346" s="16" t="str">
        <f>[1]!s_info_industry_csrc2023(A2346,"",3)</f>
        <v>专用设备制造业</v>
      </c>
      <c r="G2346" s="16" t="str">
        <f>[1]!s_info_industry_csrc2023(A2346,"",1)</f>
        <v>制造业</v>
      </c>
      <c r="H2346" s="16">
        <f>[1]!s_is(A2346,83,"FY","YTD","20251231",1,"",100000000)</f>
        <v>60.677590915500005</v>
      </c>
      <c r="I2346" s="16">
        <f>[1]!s_is(A2346,83,"FY","YTD","20241231",1,"",100000000)</f>
        <v>45.888194872700005</v>
      </c>
      <c r="J2346" s="16">
        <f t="shared" si="108"/>
        <v>0.32229195512762621</v>
      </c>
      <c r="K2346" s="16">
        <f>[1]!s_is(A2346,61,"FY","YTD","20251231",1,"",100000000)</f>
        <v>5.2191477300000004</v>
      </c>
      <c r="L2346" s="16">
        <f>[1]!s_is(A2346,61,"FY","YTD","20241231",1,"",100000000)</f>
        <v>4.5266436942000006</v>
      </c>
      <c r="M2346" s="16">
        <f t="shared" si="109"/>
        <v>0.15298399489390052</v>
      </c>
      <c r="N2346" s="16">
        <f>[1]!s_fa_roe(A2346,"20251231")</f>
        <v>16.4085</v>
      </c>
      <c r="O2346" s="16">
        <f>[1]!s_stmnote_rdexp(A2346,"20251231",1,10000)</f>
        <v>44594.066245000002</v>
      </c>
      <c r="P2346" s="20">
        <f t="shared" si="110"/>
        <v>7.3493468630127359E-2</v>
      </c>
      <c r="Q2346" s="16">
        <f>[1]!s_margin_tradingbalance(A2346,"",10000)</f>
        <v>428861.08639999997</v>
      </c>
      <c r="R2346" s="16">
        <f>[1]!s_margin_seclendingbalance(A2346,"",10000)</f>
        <v>2861.8245999999999</v>
      </c>
      <c r="S2346" s="17">
        <f>[1]!s_val_ev(A2346,"",100000000)</f>
        <v>985.07231191599988</v>
      </c>
      <c r="T2346" s="17">
        <f>[1]!share_freesharesmv(A2346,"",100000000)</f>
        <v>578.11454148299993</v>
      </c>
      <c r="U2346" s="17">
        <f>[1]!s_dq_amount_btin(A2346,E2346,100000000)</f>
        <v>65.272719780000003</v>
      </c>
      <c r="V2346" s="17">
        <f>[1]!s_dq_turn(A2346,E2346)</f>
        <v>7.6247681796084823</v>
      </c>
      <c r="W2346" s="2">
        <f>[1]!s_pq_amount(A2346,"20260101","",100000000)</f>
        <v>5446.5037860100001</v>
      </c>
      <c r="X2346" s="2">
        <f>[1]!s_pq_avgamount(A2346,"20260101","",100000000)</f>
        <v>49.513670781909092</v>
      </c>
      <c r="Y2346" s="17">
        <f>[1]!s_ipo_dilutedpe(A2346)</f>
        <v>22.22</v>
      </c>
      <c r="Z2346" s="12">
        <f>[1]!s_ipo_collection_total(A2346,100000000)</f>
        <v>3.6</v>
      </c>
      <c r="AA2346" s="2">
        <f>[1]!s_val_pe_ttm(A2346,E2346)</f>
        <v>204.13388061523438</v>
      </c>
      <c r="AB2346" s="5">
        <f>[1]!s_info_zjtxornot1(A2346,"")</f>
        <v>1</v>
      </c>
      <c r="AC2346" s="22" t="str">
        <f>[1]!s_info_nature1(A2346,"")</f>
        <v>民营企业</v>
      </c>
      <c r="AD2346" s="6" t="str">
        <f>[1]!s_info_city(A2346)</f>
        <v>深圳市</v>
      </c>
      <c r="AE2346" s="6" t="str">
        <f>[1]!s_info_province(A2346)</f>
        <v>广东省</v>
      </c>
      <c r="AF2346">
        <v>114.085947</v>
      </c>
      <c r="AG2346">
        <v>22.547000000000001</v>
      </c>
    </row>
    <row r="2347" spans="1:33" x14ac:dyDescent="0.3">
      <c r="A2347" s="12" t="s">
        <v>5200</v>
      </c>
      <c r="B2347" s="12" t="s">
        <v>5201</v>
      </c>
      <c r="C2347" s="16" t="str">
        <f>[1]!s_info_mkt(A2347)</f>
        <v>主板</v>
      </c>
      <c r="D2347" s="16" t="str">
        <f>[1]!s_ipo_listeddate(A2347)</f>
        <v>2017-12-08</v>
      </c>
      <c r="E2347" s="16" t="str">
        <f>[1]!lastradeday_s("000002","")</f>
        <v>2026-06-22</v>
      </c>
      <c r="F2347" s="16" t="str">
        <f>[1]!s_info_industry_csrc2023(A2347,"",3)</f>
        <v>化学原料和化学制品制造业</v>
      </c>
      <c r="G2347" s="16" t="str">
        <f>[1]!s_info_industry_csrc2023(A2347,"",1)</f>
        <v>制造业</v>
      </c>
      <c r="H2347" s="16">
        <f>[1]!s_is(A2347,83,"FY","YTD","20251231",1,"",100000000)</f>
        <v>17.690039197400001</v>
      </c>
      <c r="I2347" s="16">
        <f>[1]!s_is(A2347,83,"FY","YTD","20241231",1,"",100000000)</f>
        <v>16.322046913599998</v>
      </c>
      <c r="J2347" s="16">
        <f t="shared" si="108"/>
        <v>8.3812544532031241E-2</v>
      </c>
      <c r="K2347" s="16">
        <f>[1]!s_is(A2347,61,"FY","YTD","20251231",1,"",100000000)</f>
        <v>1.7457212266</v>
      </c>
      <c r="L2347" s="16">
        <f>[1]!s_is(A2347,61,"FY","YTD","20241231",1,"",100000000)</f>
        <v>1.2407718923</v>
      </c>
      <c r="M2347" s="16">
        <f t="shared" si="109"/>
        <v>0.40696387259706784</v>
      </c>
      <c r="N2347" s="16">
        <f>[1]!s_fa_roe(A2347,"20251231")</f>
        <v>10.645899999999999</v>
      </c>
      <c r="O2347" s="16">
        <f>[1]!s_stmnote_rdexp(A2347,"20251231",1,10000)</f>
        <v>10999.376168000001</v>
      </c>
      <c r="P2347" s="20">
        <f t="shared" si="110"/>
        <v>6.2178359500846318E-2</v>
      </c>
      <c r="Q2347" s="16">
        <f>[1]!s_margin_tradingbalance(A2347,"",10000)</f>
        <v>0</v>
      </c>
      <c r="R2347" s="16">
        <f>[1]!s_margin_seclendingbalance(A2347,"",10000)</f>
        <v>0</v>
      </c>
      <c r="S2347" s="17">
        <f>[1]!s_val_ev(A2347,"",100000000)</f>
        <v>38.758982965500003</v>
      </c>
      <c r="T2347" s="17">
        <f>[1]!share_freesharesmv(A2347,"",100000000)</f>
        <v>19.620506370499999</v>
      </c>
      <c r="U2347" s="17">
        <f>[1]!s_dq_amount_btin(A2347,E2347,100000000)</f>
        <v>0.82133387999999996</v>
      </c>
      <c r="V2347" s="17">
        <f>[1]!s_dq_turn(A2347,E2347)</f>
        <v>2.8675498335063243</v>
      </c>
      <c r="W2347" s="2">
        <f>[1]!s_pq_amount(A2347,"20260101","",100000000)</f>
        <v>107.75927539</v>
      </c>
      <c r="X2347" s="2">
        <f>[1]!s_pq_avgamount(A2347,"20260101","",100000000)</f>
        <v>0.97962977627272729</v>
      </c>
      <c r="Y2347" s="17">
        <f>[1]!s_ipo_dilutedpe(A2347)</f>
        <v>22.98</v>
      </c>
      <c r="Z2347" s="12">
        <f>[1]!s_ipo_collection_total(A2347,100000000)</f>
        <v>3.2906279999999999</v>
      </c>
      <c r="AA2347" s="2">
        <f>[1]!s_val_pe_ttm(A2347,E2347)</f>
        <v>21.870868682861328</v>
      </c>
      <c r="AB2347" s="5">
        <f>[1]!s_info_zjtxornot1(A2347,"")</f>
        <v>1</v>
      </c>
      <c r="AC2347" s="22" t="str">
        <f>[1]!s_info_nature1(A2347,"")</f>
        <v>民营企业</v>
      </c>
      <c r="AD2347" s="6" t="str">
        <f>[1]!s_info_city(A2347)</f>
        <v>深圳市</v>
      </c>
      <c r="AE2347" s="6" t="str">
        <f>[1]!s_info_province(A2347)</f>
        <v>广东省</v>
      </c>
      <c r="AF2347">
        <v>114.085947</v>
      </c>
      <c r="AG2347">
        <v>22.547000000000001</v>
      </c>
    </row>
    <row r="2348" spans="1:33" x14ac:dyDescent="0.3">
      <c r="A2348" s="12" t="s">
        <v>5202</v>
      </c>
      <c r="B2348" s="12" t="s">
        <v>5203</v>
      </c>
      <c r="C2348" s="16" t="str">
        <f>[1]!s_info_mkt(A2348)</f>
        <v>主板</v>
      </c>
      <c r="D2348" s="16" t="str">
        <f>[1]!s_ipo_listeddate(A2348)</f>
        <v>2014-08-22</v>
      </c>
      <c r="E2348" s="16" t="str">
        <f>[1]!lastradeday_s("000002","")</f>
        <v>2026-06-22</v>
      </c>
      <c r="F2348" s="16" t="str">
        <f>[1]!s_info_industry_csrc2023(A2348,"",3)</f>
        <v>公共设施管理业</v>
      </c>
      <c r="G2348" s="16" t="str">
        <f>[1]!s_info_industry_csrc2023(A2348,"",1)</f>
        <v>水利、环境和公共设施管理业</v>
      </c>
      <c r="H2348" s="16">
        <f>[1]!s_is(A2348,83,"FY","YTD","20251231",1,"",100000000)</f>
        <v>7.8778394280999997</v>
      </c>
      <c r="I2348" s="16">
        <f>[1]!s_is(A2348,83,"FY","YTD","20241231",1,"",100000000)</f>
        <v>7.4332492833000003</v>
      </c>
      <c r="J2348" s="16">
        <f t="shared" si="108"/>
        <v>5.9811009674980653E-2</v>
      </c>
      <c r="K2348" s="16">
        <f>[1]!s_is(A2348,61,"FY","YTD","20251231",1,"",100000000)</f>
        <v>1.2934767786000001</v>
      </c>
      <c r="L2348" s="16">
        <f>[1]!s_is(A2348,61,"FY","YTD","20241231",1,"",100000000)</f>
        <v>1.4425297371000001</v>
      </c>
      <c r="M2348" s="16">
        <f t="shared" si="109"/>
        <v>-0.10332747718577343</v>
      </c>
      <c r="N2348" s="16">
        <f>[1]!s_fa_roe(A2348,"20251231")</f>
        <v>9.7307000000000006</v>
      </c>
      <c r="O2348" s="16">
        <f>[1]!s_stmnote_rdexp(A2348,"20251231",1,10000)</f>
        <v>0</v>
      </c>
      <c r="P2348" s="20">
        <f t="shared" si="110"/>
        <v>0</v>
      </c>
      <c r="Q2348" s="16">
        <f>[1]!s_margin_tradingbalance(A2348,"",10000)</f>
        <v>22131.359400000001</v>
      </c>
      <c r="R2348" s="16">
        <f>[1]!s_margin_seclendingbalance(A2348,"",10000)</f>
        <v>132.85400000000001</v>
      </c>
      <c r="S2348" s="17">
        <f>[1]!s_val_ev(A2348,"",100000000)</f>
        <v>100.90784613</v>
      </c>
      <c r="T2348" s="17">
        <f>[1]!share_freesharesmv(A2348,"",100000000)</f>
        <v>42.171347399999995</v>
      </c>
      <c r="U2348" s="17">
        <f>[1]!s_dq_amount_btin(A2348,E2348,100000000)</f>
        <v>1.7288135600000001</v>
      </c>
      <c r="V2348" s="17">
        <f>[1]!s_dq_turn(A2348,E2348)</f>
        <v>1.7325535055496879</v>
      </c>
      <c r="W2348" s="2">
        <f>[1]!s_pq_amount(A2348,"20260101","",100000000)</f>
        <v>300.66382138</v>
      </c>
      <c r="X2348" s="2">
        <f>[1]!s_pq_avgamount(A2348,"20260101","",100000000)</f>
        <v>2.733307467090909</v>
      </c>
      <c r="Y2348" s="17">
        <f>[1]!s_ipo_dilutedpe(A2348)</f>
        <v>20.25</v>
      </c>
      <c r="Z2348" s="12">
        <f>[1]!s_ipo_collection_total(A2348,100000000)</f>
        <v>3.026818</v>
      </c>
      <c r="AA2348" s="2">
        <f>[1]!s_val_pe_ttm(A2348,E2348)</f>
        <v>75.842376708984375</v>
      </c>
      <c r="AB2348" s="5">
        <f>[1]!s_info_zjtxornot1(A2348,"")</f>
        <v>0</v>
      </c>
      <c r="AC2348" s="22" t="str">
        <f>[1]!s_info_nature1(A2348,"")</f>
        <v>地方国有企业</v>
      </c>
      <c r="AD2348" s="6" t="str">
        <f>[1]!s_info_city(A2348)</f>
        <v>延边朝鲜族自治州</v>
      </c>
      <c r="AE2348" s="6" t="str">
        <f>[1]!s_info_province(A2348)</f>
        <v>吉林省</v>
      </c>
      <c r="AF2348">
        <v>129.513228</v>
      </c>
      <c r="AG2348">
        <v>42.904823</v>
      </c>
    </row>
    <row r="2349" spans="1:33" x14ac:dyDescent="0.3">
      <c r="A2349" s="12" t="s">
        <v>5204</v>
      </c>
      <c r="B2349" s="12" t="s">
        <v>5205</v>
      </c>
      <c r="C2349" s="16" t="str">
        <f>[1]!s_info_mkt(A2349)</f>
        <v>主板</v>
      </c>
      <c r="D2349" s="16" t="str">
        <f>[1]!s_ipo_listeddate(A2349)</f>
        <v>2005-05-23</v>
      </c>
      <c r="E2349" s="16" t="str">
        <f>[1]!lastradeday_s("000002","")</f>
        <v>2026-06-22</v>
      </c>
      <c r="F2349" s="16" t="str">
        <f>[1]!s_info_industry_csrc2023(A2349,"",3)</f>
        <v>计算机、通信和其他电子设备制造业</v>
      </c>
      <c r="G2349" s="16" t="str">
        <f>[1]!s_info_industry_csrc2023(A2349,"",1)</f>
        <v>制造业</v>
      </c>
      <c r="H2349" s="16">
        <f>[1]!s_is(A2349,83,"FY","YTD","20251231",1,"",100000000)</f>
        <v>79.077925958900011</v>
      </c>
      <c r="I2349" s="16">
        <f>[1]!s_is(A2349,83,"FY","YTD","20241231",1,"",100000000)</f>
        <v>79.013428831300004</v>
      </c>
      <c r="J2349" s="16">
        <f t="shared" si="108"/>
        <v>8.1628058108584867E-4</v>
      </c>
      <c r="K2349" s="16">
        <f>[1]!s_is(A2349,61,"FY","YTD","20251231",1,"",100000000)</f>
        <v>-1.1282211224000001</v>
      </c>
      <c r="L2349" s="16">
        <f>[1]!s_is(A2349,61,"FY","YTD","20241231",1,"",100000000)</f>
        <v>2.5297735174999998</v>
      </c>
      <c r="M2349" s="16">
        <f t="shared" si="109"/>
        <v>-1.4459771258554968</v>
      </c>
      <c r="N2349" s="16">
        <f>[1]!s_fa_roe(A2349,"20251231")</f>
        <v>-2.6351</v>
      </c>
      <c r="O2349" s="16">
        <f>[1]!s_stmnote_rdexp(A2349,"20251231",1,10000)</f>
        <v>55496.143894000008</v>
      </c>
      <c r="P2349" s="20">
        <f t="shared" si="110"/>
        <v>7.0179058468027591E-2</v>
      </c>
      <c r="Q2349" s="16">
        <f>[1]!s_margin_tradingbalance(A2349,"",10000)</f>
        <v>28050.2821</v>
      </c>
      <c r="R2349" s="16">
        <f>[1]!s_margin_seclendingbalance(A2349,"",10000)</f>
        <v>133.45500000000001</v>
      </c>
      <c r="S2349" s="17">
        <f>[1]!s_val_ev(A2349,"",100000000)</f>
        <v>48.429797665199992</v>
      </c>
      <c r="T2349" s="17">
        <f>[1]!share_freesharesmv(A2349,"",100000000)</f>
        <v>36.267053795700001</v>
      </c>
      <c r="U2349" s="17">
        <f>[1]!s_dq_amount_btin(A2349,E2349,100000000)</f>
        <v>1.3248203700000001</v>
      </c>
      <c r="V2349" s="17">
        <f>[1]!s_dq_turn(A2349,E2349)</f>
        <v>2.8001022393734734</v>
      </c>
      <c r="W2349" s="2">
        <f>[1]!s_pq_amount(A2349,"20260101","",100000000)</f>
        <v>195.33157935</v>
      </c>
      <c r="X2349" s="2">
        <f>[1]!s_pq_avgamount(A2349,"20260101","",100000000)</f>
        <v>1.7757416304545453</v>
      </c>
      <c r="Y2349" s="17">
        <f>[1]!s_ipo_dilutedpe(A2349)</f>
        <v>22.5</v>
      </c>
      <c r="Z2349" s="12">
        <f>[1]!s_ipo_collection_total(A2349,100000000)</f>
        <v>3.24</v>
      </c>
      <c r="AA2349" s="2">
        <f>[1]!s_val_pe_ttm(A2349,E2349)</f>
        <v>-28.320568084716797</v>
      </c>
      <c r="AB2349" s="5">
        <f>[1]!s_info_zjtxornot1(A2349,"")</f>
        <v>1</v>
      </c>
      <c r="AC2349" s="22" t="str">
        <f>[1]!s_info_nature1(A2349,"")</f>
        <v>公众企业</v>
      </c>
      <c r="AD2349" s="6" t="str">
        <f>[1]!s_info_city(A2349)</f>
        <v>广州市</v>
      </c>
      <c r="AE2349" s="6" t="str">
        <f>[1]!s_info_province(A2349)</f>
        <v>广东省</v>
      </c>
      <c r="AF2349">
        <v>113.280637</v>
      </c>
      <c r="AG2349">
        <v>23.125177999999998</v>
      </c>
    </row>
    <row r="2350" spans="1:33" x14ac:dyDescent="0.3">
      <c r="A2350" s="12" t="s">
        <v>5206</v>
      </c>
      <c r="B2350" s="12" t="s">
        <v>5207</v>
      </c>
      <c r="C2350" s="16" t="str">
        <f>[1]!s_info_mkt(A2350)</f>
        <v>主板</v>
      </c>
      <c r="D2350" s="16" t="str">
        <f>[1]!s_ipo_listeddate(A2350)</f>
        <v>2021-05-13</v>
      </c>
      <c r="E2350" s="16" t="str">
        <f>[1]!lastradeday_s("000002","")</f>
        <v>2026-06-22</v>
      </c>
      <c r="F2350" s="16" t="str">
        <f>[1]!s_info_industry_csrc2023(A2350,"",3)</f>
        <v>水上运输业</v>
      </c>
      <c r="G2350" s="16" t="str">
        <f>[1]!s_info_industry_csrc2023(A2350,"",1)</f>
        <v>交通运输、仓储和邮政业</v>
      </c>
      <c r="H2350" s="16">
        <f>[1]!s_is(A2350,83,"FY","YTD","20251231",1,"",100000000)</f>
        <v>14.4279398542</v>
      </c>
      <c r="I2350" s="16">
        <f>[1]!s_is(A2350,83,"FY","YTD","20241231",1,"",100000000)</f>
        <v>14.996124116400001</v>
      </c>
      <c r="J2350" s="16">
        <f t="shared" si="108"/>
        <v>-3.7888740969983403E-2</v>
      </c>
      <c r="K2350" s="16">
        <f>[1]!s_is(A2350,61,"FY","YTD","20251231",1,"",100000000)</f>
        <v>1.0862353082</v>
      </c>
      <c r="L2350" s="16">
        <f>[1]!s_is(A2350,61,"FY","YTD","20241231",1,"",100000000)</f>
        <v>1.3715123479</v>
      </c>
      <c r="M2350" s="16">
        <f t="shared" si="109"/>
        <v>-0.20800180190634357</v>
      </c>
      <c r="N2350" s="16">
        <f>[1]!s_fa_roe(A2350,"20251231")</f>
        <v>5.1317000000000004</v>
      </c>
      <c r="O2350" s="16">
        <f>[1]!s_stmnote_rdexp(A2350,"20251231",1,10000)</f>
        <v>4327.1289990000005</v>
      </c>
      <c r="P2350" s="20">
        <f t="shared" si="110"/>
        <v>2.9991315757671153E-2</v>
      </c>
      <c r="Q2350" s="16">
        <f>[1]!s_margin_tradingbalance(A2350,"",10000)</f>
        <v>0</v>
      </c>
      <c r="R2350" s="16">
        <f>[1]!s_margin_seclendingbalance(A2350,"",10000)</f>
        <v>0</v>
      </c>
      <c r="S2350" s="17">
        <f>[1]!s_val_ev(A2350,"",100000000)</f>
        <v>26.734103388000001</v>
      </c>
      <c r="T2350" s="17">
        <f>[1]!share_freesharesmv(A2350,"",100000000)</f>
        <v>19.601472258000001</v>
      </c>
      <c r="U2350" s="17">
        <f>[1]!s_dq_amount_btin(A2350,E2350,100000000)</f>
        <v>1.12177218</v>
      </c>
      <c r="V2350" s="17">
        <f>[1]!s_dq_turn(A2350,E2350)</f>
        <v>4.7816062015062091</v>
      </c>
      <c r="W2350" s="2">
        <f>[1]!s_pq_amount(A2350,"20260101","",100000000)</f>
        <v>74.647466309999999</v>
      </c>
      <c r="X2350" s="2">
        <f>[1]!s_pq_avgamount(A2350,"20260101","",100000000)</f>
        <v>0.67861333009090918</v>
      </c>
      <c r="Y2350" s="17">
        <f>[1]!s_ipo_dilutedpe(A2350)</f>
        <v>17.78</v>
      </c>
      <c r="Z2350" s="12">
        <f>[1]!s_ipo_collection_total(A2350,100000000)</f>
        <v>4.9670133883999998</v>
      </c>
      <c r="AA2350" s="2">
        <f>[1]!s_val_pe_ttm(A2350,E2350)</f>
        <v>24.297439575195313</v>
      </c>
      <c r="AB2350" s="5">
        <f>[1]!s_info_zjtxornot1(A2350,"")</f>
        <v>1</v>
      </c>
      <c r="AC2350" s="22" t="str">
        <f>[1]!s_info_nature1(A2350,"")</f>
        <v>民营企业</v>
      </c>
      <c r="AD2350" s="6" t="str">
        <f>[1]!s_info_city(A2350)</f>
        <v>南京市</v>
      </c>
      <c r="AE2350" s="6" t="str">
        <f>[1]!s_info_province(A2350)</f>
        <v>江苏省</v>
      </c>
      <c r="AF2350">
        <v>118.767413</v>
      </c>
      <c r="AG2350">
        <v>32.041544000000002</v>
      </c>
    </row>
    <row r="2351" spans="1:33" x14ac:dyDescent="0.3">
      <c r="A2351" s="12" t="s">
        <v>5208</v>
      </c>
      <c r="B2351" s="12" t="s">
        <v>5209</v>
      </c>
      <c r="C2351" s="16" t="str">
        <f>[1]!s_info_mkt(A2351)</f>
        <v>创业板</v>
      </c>
      <c r="D2351" s="16" t="str">
        <f>[1]!s_ipo_listeddate(A2351)</f>
        <v>2009-10-30</v>
      </c>
      <c r="E2351" s="16" t="str">
        <f>[1]!lastradeday_s("000002","")</f>
        <v>2026-06-22</v>
      </c>
      <c r="F2351" s="16" t="str">
        <f>[1]!s_info_industry_csrc2023(A2351,"",3)</f>
        <v>卫生</v>
      </c>
      <c r="G2351" s="16" t="str">
        <f>[1]!s_info_industry_csrc2023(A2351,"",1)</f>
        <v>卫生和社会工作</v>
      </c>
      <c r="H2351" s="16">
        <f>[1]!s_is(A2351,83,"FY","YTD","20251231",1,"",100000000)</f>
        <v>223.5260472487</v>
      </c>
      <c r="I2351" s="16">
        <f>[1]!s_is(A2351,83,"FY","YTD","20241231",1,"",100000000)</f>
        <v>209.828941485</v>
      </c>
      <c r="J2351" s="16">
        <f t="shared" si="108"/>
        <v>6.5277485873792784E-2</v>
      </c>
      <c r="K2351" s="16">
        <f>[1]!s_is(A2351,61,"FY","YTD","20251231",1,"",100000000)</f>
        <v>32.402594650899999</v>
      </c>
      <c r="L2351" s="16">
        <f>[1]!s_is(A2351,61,"FY","YTD","20241231",1,"",100000000)</f>
        <v>35.560558316999995</v>
      </c>
      <c r="M2351" s="16">
        <f t="shared" si="109"/>
        <v>-8.8805232976061202E-2</v>
      </c>
      <c r="N2351" s="16">
        <f>[1]!s_fa_roe(A2351,"20251231")</f>
        <v>15.180999999999999</v>
      </c>
      <c r="O2351" s="16">
        <f>[1]!s_stmnote_rdexp(A2351,"20251231",1,10000)</f>
        <v>30248.277902999998</v>
      </c>
      <c r="P2351" s="20">
        <f t="shared" si="110"/>
        <v>1.3532328010679264E-2</v>
      </c>
      <c r="Q2351" s="16">
        <f>[1]!s_margin_tradingbalance(A2351,"",10000)</f>
        <v>203768.93659999999</v>
      </c>
      <c r="R2351" s="16">
        <f>[1]!s_margin_seclendingbalance(A2351,"",10000)</f>
        <v>605.74289999999996</v>
      </c>
      <c r="S2351" s="17">
        <f>[1]!s_val_ev(A2351,"",100000000)</f>
        <v>791.72617728300008</v>
      </c>
      <c r="T2351" s="17">
        <f>[1]!share_freesharesmv(A2351,"",100000000)</f>
        <v>366.03213892860003</v>
      </c>
      <c r="U2351" s="17">
        <f>[1]!s_dq_amount_btin(A2351,E2351,100000000)</f>
        <v>10.00600139</v>
      </c>
      <c r="V2351" s="17">
        <f>[1]!s_dq_turn(A2351,E2351)</f>
        <v>1.5303511316319189</v>
      </c>
      <c r="W2351" s="2">
        <f>[1]!s_pq_amount(A2351,"20260101","",100000000)</f>
        <v>948.30148553000004</v>
      </c>
      <c r="X2351" s="2">
        <f>[1]!s_pq_avgamount(A2351,"20260101","",100000000)</f>
        <v>8.6209225957272739</v>
      </c>
      <c r="Y2351" s="17">
        <f>[1]!s_ipo_dilutedpe(A2351)</f>
        <v>60.87</v>
      </c>
      <c r="Z2351" s="12">
        <f>[1]!s_ipo_collection_total(A2351,100000000)</f>
        <v>9.3800000000000008</v>
      </c>
      <c r="AA2351" s="2">
        <f>[1]!s_val_pe_ttm(A2351,E2351)</f>
        <v>23.485837936401367</v>
      </c>
      <c r="AB2351" s="5">
        <f>[1]!s_info_zjtxornot1(A2351,"")</f>
        <v>0</v>
      </c>
      <c r="AC2351" s="22" t="str">
        <f>[1]!s_info_nature1(A2351,"")</f>
        <v>民营企业</v>
      </c>
      <c r="AD2351" s="6" t="str">
        <f>[1]!s_info_city(A2351)</f>
        <v>长沙市</v>
      </c>
      <c r="AE2351" s="6" t="str">
        <f>[1]!s_info_province(A2351)</f>
        <v>湖南省</v>
      </c>
      <c r="AF2351">
        <v>112.98227900000001</v>
      </c>
      <c r="AG2351">
        <v>28.194089999999999</v>
      </c>
    </row>
    <row r="2352" spans="1:33" x14ac:dyDescent="0.3">
      <c r="A2352" s="12" t="s">
        <v>5210</v>
      </c>
      <c r="B2352" s="12" t="s">
        <v>5211</v>
      </c>
      <c r="C2352" s="16" t="str">
        <f>[1]!s_info_mkt(A2352)</f>
        <v>主板</v>
      </c>
      <c r="D2352" s="16" t="str">
        <f>[1]!s_ipo_listeddate(A2352)</f>
        <v>2010-01-12</v>
      </c>
      <c r="E2352" s="16" t="str">
        <f>[1]!lastradeday_s("000002","")</f>
        <v>2026-06-22</v>
      </c>
      <c r="F2352" s="16" t="str">
        <f>[1]!s_info_industry_csrc2023(A2352,"",3)</f>
        <v>医药制造业</v>
      </c>
      <c r="G2352" s="16" t="str">
        <f>[1]!s_info_industry_csrc2023(A2352,"",1)</f>
        <v>制造业</v>
      </c>
      <c r="H2352" s="16">
        <f>[1]!s_is(A2352,83,"FY","YTD","20251231",1,"",100000000)</f>
        <v>37.589691654200003</v>
      </c>
      <c r="I2352" s="16">
        <f>[1]!s_is(A2352,83,"FY","YTD","20241231",1,"",100000000)</f>
        <v>40.0069314805</v>
      </c>
      <c r="J2352" s="16">
        <f t="shared" si="108"/>
        <v>-6.0420525565131111E-2</v>
      </c>
      <c r="K2352" s="16">
        <f>[1]!s_is(A2352,61,"FY","YTD","20251231",1,"",100000000)</f>
        <v>4.4964039536999998</v>
      </c>
      <c r="L2352" s="16">
        <f>[1]!s_is(A2352,61,"FY","YTD","20241231",1,"",100000000)</f>
        <v>3.9717899531</v>
      </c>
      <c r="M2352" s="16">
        <f t="shared" si="109"/>
        <v>0.13208503138252217</v>
      </c>
      <c r="N2352" s="16">
        <f>[1]!s_fa_roe(A2352,"20251231")</f>
        <v>7.5705999999999998</v>
      </c>
      <c r="O2352" s="16">
        <f>[1]!s_stmnote_rdexp(A2352,"20251231",1,10000)</f>
        <v>30374.796662000001</v>
      </c>
      <c r="P2352" s="20">
        <f t="shared" si="110"/>
        <v>8.0806187348988631E-2</v>
      </c>
      <c r="Q2352" s="16">
        <f>[1]!s_margin_tradingbalance(A2352,"",10000)</f>
        <v>41112.145400000001</v>
      </c>
      <c r="R2352" s="16">
        <f>[1]!s_margin_seclendingbalance(A2352,"",10000)</f>
        <v>291.95280000000002</v>
      </c>
      <c r="S2352" s="17">
        <f>[1]!s_val_ev(A2352,"",100000000)</f>
        <v>81.411560471800001</v>
      </c>
      <c r="T2352" s="17">
        <f>[1]!share_freesharesmv(A2352,"",100000000)</f>
        <v>63.482261616900004</v>
      </c>
      <c r="U2352" s="17">
        <f>[1]!s_dq_amount_btin(A2352,E2352,100000000)</f>
        <v>0.86604729999999996</v>
      </c>
      <c r="V2352" s="17">
        <f>[1]!s_dq_turn(A2352,E2352)</f>
        <v>1.0776702527658693</v>
      </c>
      <c r="W2352" s="2">
        <f>[1]!s_pq_amount(A2352,"20260101","",100000000)</f>
        <v>112.5044024</v>
      </c>
      <c r="X2352" s="2">
        <f>[1]!s_pq_avgamount(A2352,"20260101","",100000000)</f>
        <v>1.0227672945454545</v>
      </c>
      <c r="Y2352" s="17">
        <f>[1]!s_ipo_dilutedpe(A2352)</f>
        <v>45.56</v>
      </c>
      <c r="Z2352" s="12">
        <f>[1]!s_ipo_collection_total(A2352,100000000)</f>
        <v>7.0027999999999997</v>
      </c>
      <c r="AA2352" s="2">
        <f>[1]!s_val_pe_ttm(A2352,E2352)</f>
        <v>20.376184463500977</v>
      </c>
      <c r="AB2352" s="5">
        <f>[1]!s_info_zjtxornot1(A2352,"")</f>
        <v>0</v>
      </c>
      <c r="AC2352" s="22" t="str">
        <f>[1]!s_info_nature1(A2352,"")</f>
        <v>地方国有企业</v>
      </c>
      <c r="AD2352" s="6" t="str">
        <f>[1]!s_info_city(A2352)</f>
        <v>台州市</v>
      </c>
      <c r="AE2352" s="6" t="str">
        <f>[1]!s_info_province(A2352)</f>
        <v>浙江省</v>
      </c>
      <c r="AF2352">
        <v>121.42859900000001</v>
      </c>
      <c r="AG2352">
        <v>28.661377999999999</v>
      </c>
    </row>
    <row r="2353" spans="1:33" x14ac:dyDescent="0.3">
      <c r="A2353" s="12" t="s">
        <v>5212</v>
      </c>
      <c r="B2353" s="12" t="s">
        <v>5213</v>
      </c>
      <c r="C2353" s="16" t="str">
        <f>[1]!s_info_mkt(A2353)</f>
        <v>主板</v>
      </c>
      <c r="D2353" s="16" t="str">
        <f>[1]!s_ipo_listeddate(A2353)</f>
        <v>2016-12-20</v>
      </c>
      <c r="E2353" s="16" t="str">
        <f>[1]!lastradeday_s("000002","")</f>
        <v>2026-06-22</v>
      </c>
      <c r="F2353" s="16" t="str">
        <f>[1]!s_info_industry_csrc2023(A2353,"",3)</f>
        <v>化学原料和化学制品制造业</v>
      </c>
      <c r="G2353" s="16" t="str">
        <f>[1]!s_info_industry_csrc2023(A2353,"",1)</f>
        <v>制造业</v>
      </c>
      <c r="H2353" s="16">
        <f>[1]!s_is(A2353,83,"FY","YTD","20251231",1,"",100000000)</f>
        <v>21.504888072300002</v>
      </c>
      <c r="I2353" s="16">
        <f>[1]!s_is(A2353,83,"FY","YTD","20241231",1,"",100000000)</f>
        <v>24.033838687700001</v>
      </c>
      <c r="J2353" s="16">
        <f t="shared" si="108"/>
        <v>-0.10522458140214874</v>
      </c>
      <c r="K2353" s="16">
        <f>[1]!s_is(A2353,61,"FY","YTD","20251231",1,"",100000000)</f>
        <v>1.669324834</v>
      </c>
      <c r="L2353" s="16">
        <f>[1]!s_is(A2353,61,"FY","YTD","20241231",1,"",100000000)</f>
        <v>1.7605876459999998</v>
      </c>
      <c r="M2353" s="16">
        <f t="shared" si="109"/>
        <v>-5.1836562756387684E-2</v>
      </c>
      <c r="N2353" s="16">
        <f>[1]!s_fa_roe(A2353,"20251231")</f>
        <v>6.9290000000000003</v>
      </c>
      <c r="O2353" s="16">
        <f>[1]!s_stmnote_rdexp(A2353,"20251231",1,10000)</f>
        <v>8959.6932519999991</v>
      </c>
      <c r="P2353" s="20">
        <f t="shared" si="110"/>
        <v>4.166351957693188E-2</v>
      </c>
      <c r="Q2353" s="16">
        <f>[1]!s_margin_tradingbalance(A2353,"",10000)</f>
        <v>0</v>
      </c>
      <c r="R2353" s="16">
        <f>[1]!s_margin_seclendingbalance(A2353,"",10000)</f>
        <v>0</v>
      </c>
      <c r="S2353" s="17">
        <f>[1]!s_val_ev(A2353,"",100000000)</f>
        <v>213.92972631520001</v>
      </c>
      <c r="T2353" s="17">
        <f>[1]!share_freesharesmv(A2353,"",100000000)</f>
        <v>68.055942638600015</v>
      </c>
      <c r="U2353" s="17">
        <f>[1]!s_dq_amount_btin(A2353,E2353,100000000)</f>
        <v>7.5743987500000003</v>
      </c>
      <c r="V2353" s="17">
        <f>[1]!s_dq_turn(A2353,E2353)</f>
        <v>3.6231938392608858</v>
      </c>
      <c r="W2353" s="2">
        <f>[1]!s_pq_amount(A2353,"20260101","",100000000)</f>
        <v>308.31420671000001</v>
      </c>
      <c r="X2353" s="2">
        <f>[1]!s_pq_avgamount(A2353,"20260101","",100000000)</f>
        <v>2.8028564246363632</v>
      </c>
      <c r="Y2353" s="17">
        <f>[1]!s_ipo_dilutedpe(A2353)</f>
        <v>22.08</v>
      </c>
      <c r="Z2353" s="12">
        <f>[1]!s_ipo_collection_total(A2353,100000000)</f>
        <v>5.9625000000000004</v>
      </c>
      <c r="AA2353" s="2">
        <f>[1]!s_val_pe_ttm(A2353,E2353)</f>
        <v>130.37966918945313</v>
      </c>
      <c r="AB2353" s="5">
        <f>[1]!s_info_zjtxornot1(A2353,"")</f>
        <v>0</v>
      </c>
      <c r="AC2353" s="22" t="str">
        <f>[1]!s_info_nature1(A2353,"")</f>
        <v>民营企业</v>
      </c>
      <c r="AD2353" s="6" t="str">
        <f>[1]!s_info_city(A2353)</f>
        <v>杭州市</v>
      </c>
      <c r="AE2353" s="6" t="str">
        <f>[1]!s_info_province(A2353)</f>
        <v>浙江省</v>
      </c>
      <c r="AF2353">
        <v>120.153576</v>
      </c>
      <c r="AG2353">
        <v>30.287458999999998</v>
      </c>
    </row>
    <row r="2354" spans="1:33" x14ac:dyDescent="0.3">
      <c r="A2354" s="12" t="s">
        <v>5214</v>
      </c>
      <c r="B2354" s="12" t="s">
        <v>5215</v>
      </c>
      <c r="C2354" s="16" t="str">
        <f>[1]!s_info_mkt(A2354)</f>
        <v>主板</v>
      </c>
      <c r="D2354" s="16" t="str">
        <f>[1]!s_ipo_listeddate(A2354)</f>
        <v>2002-07-18</v>
      </c>
      <c r="E2354" s="16" t="str">
        <f>[1]!lastradeday_s("000002","")</f>
        <v>2026-06-22</v>
      </c>
      <c r="F2354" s="16" t="str">
        <f>[1]!s_info_industry_csrc2023(A2354,"",3)</f>
        <v>电气机械和器材制造业</v>
      </c>
      <c r="G2354" s="16" t="str">
        <f>[1]!s_info_industry_csrc2023(A2354,"",1)</f>
        <v>制造业</v>
      </c>
      <c r="H2354" s="16">
        <f>[1]!s_is(A2354,83,"FY","YTD","20251231",1,"",100000000)</f>
        <v>48.879459455799996</v>
      </c>
      <c r="I2354" s="16">
        <f>[1]!s_is(A2354,83,"FY","YTD","20241231",1,"",100000000)</f>
        <v>47.012141165500005</v>
      </c>
      <c r="J2354" s="16">
        <f t="shared" si="108"/>
        <v>3.9719915834642405E-2</v>
      </c>
      <c r="K2354" s="16">
        <f>[1]!s_is(A2354,61,"FY","YTD","20251231",1,"",100000000)</f>
        <v>2.2476597765999999</v>
      </c>
      <c r="L2354" s="16">
        <f>[1]!s_is(A2354,61,"FY","YTD","20241231",1,"",100000000)</f>
        <v>2.4895628460000001</v>
      </c>
      <c r="M2354" s="16">
        <f t="shared" si="109"/>
        <v>-9.7166886061409413E-2</v>
      </c>
      <c r="N2354" s="16">
        <f>[1]!s_fa_roe(A2354,"20251231")</f>
        <v>2.6190000000000002</v>
      </c>
      <c r="O2354" s="16">
        <f>[1]!s_stmnote_rdexp(A2354,"20251231",1,10000)</f>
        <v>45151.098770999997</v>
      </c>
      <c r="P2354" s="20">
        <f t="shared" si="110"/>
        <v>9.2372336506357178E-2</v>
      </c>
      <c r="Q2354" s="16">
        <f>[1]!s_margin_tradingbalance(A2354,"",10000)</f>
        <v>108470.2472</v>
      </c>
      <c r="R2354" s="16">
        <f>[1]!s_margin_seclendingbalance(A2354,"",10000)</f>
        <v>299.28570000000002</v>
      </c>
      <c r="S2354" s="17">
        <f>[1]!s_val_ev(A2354,"",100000000)</f>
        <v>159.08934099519999</v>
      </c>
      <c r="T2354" s="17">
        <f>[1]!share_freesharesmv(A2354,"",100000000)</f>
        <v>102.3519697508</v>
      </c>
      <c r="U2354" s="17">
        <f>[1]!s_dq_amount_btin(A2354,E2354,100000000)</f>
        <v>3.3520502900000002</v>
      </c>
      <c r="V2354" s="17">
        <f>[1]!s_dq_turn(A2354,E2354)</f>
        <v>2.1117282153437062</v>
      </c>
      <c r="W2354" s="2">
        <f>[1]!s_pq_amount(A2354,"20260101","",100000000)</f>
        <v>498.91826115999999</v>
      </c>
      <c r="X2354" s="2">
        <f>[1]!s_pq_avgamount(A2354,"20260101","",100000000)</f>
        <v>4.5356205560000005</v>
      </c>
      <c r="Y2354" s="17">
        <f>[1]!s_ipo_dilutedpe(A2354)</f>
        <v>16.97</v>
      </c>
      <c r="Z2354" s="12">
        <f>[1]!s_ipo_collection_total(A2354,100000000)</f>
        <v>4.2</v>
      </c>
      <c r="AA2354" s="2">
        <f>[1]!s_val_pe_ttm(A2354,E2354)</f>
        <v>71.297470092773438</v>
      </c>
      <c r="AB2354" s="5">
        <f>[1]!s_info_zjtxornot1(A2354,"")</f>
        <v>0</v>
      </c>
      <c r="AC2354" s="22" t="str">
        <f>[1]!s_info_nature1(A2354,"")</f>
        <v>地方国有企业</v>
      </c>
      <c r="AD2354" s="6" t="str">
        <f>[1]!s_info_city(A2354)</f>
        <v>湘潭市</v>
      </c>
      <c r="AE2354" s="6" t="str">
        <f>[1]!s_info_province(A2354)</f>
        <v>湖南省</v>
      </c>
      <c r="AF2354">
        <v>112.944052</v>
      </c>
      <c r="AG2354">
        <v>27.829730000000001</v>
      </c>
    </row>
    <row r="2355" spans="1:33" x14ac:dyDescent="0.3">
      <c r="A2355" s="12" t="s">
        <v>5216</v>
      </c>
      <c r="B2355" s="12" t="s">
        <v>5217</v>
      </c>
      <c r="C2355" s="16" t="str">
        <f>[1]!s_info_mkt(A2355)</f>
        <v>主板</v>
      </c>
      <c r="D2355" s="16" t="str">
        <f>[1]!s_ipo_listeddate(A2355)</f>
        <v>2021-04-21</v>
      </c>
      <c r="E2355" s="16" t="str">
        <f>[1]!lastradeday_s("000002","")</f>
        <v>2026-06-22</v>
      </c>
      <c r="F2355" s="16" t="str">
        <f>[1]!s_info_industry_csrc2023(A2355,"",3)</f>
        <v>食品制造业</v>
      </c>
      <c r="G2355" s="16" t="str">
        <f>[1]!s_info_industry_csrc2023(A2355,"",1)</f>
        <v>制造业</v>
      </c>
      <c r="H2355" s="16">
        <f>[1]!s_is(A2355,83,"FY","YTD","20251231",1,"",100000000)</f>
        <v>13.790536872000001</v>
      </c>
      <c r="I2355" s="16">
        <f>[1]!s_is(A2355,83,"FY","YTD","20241231",1,"",100000000)</f>
        <v>11.516522694900001</v>
      </c>
      <c r="J2355" s="16">
        <f t="shared" si="108"/>
        <v>0.19745666616078728</v>
      </c>
      <c r="K2355" s="16">
        <f>[1]!s_is(A2355,61,"FY","YTD","20251231",1,"",100000000)</f>
        <v>3.6855023473999999</v>
      </c>
      <c r="L2355" s="16">
        <f>[1]!s_is(A2355,61,"FY","YTD","20241231",1,"",100000000)</f>
        <v>2.4559845845999999</v>
      </c>
      <c r="M2355" s="16">
        <f t="shared" si="109"/>
        <v>0.50062112380898693</v>
      </c>
      <c r="N2355" s="16">
        <f>[1]!s_fa_roe(A2355,"20251231")</f>
        <v>20.246099999999998</v>
      </c>
      <c r="O2355" s="16">
        <f>[1]!s_stmnote_rdexp(A2355,"20251231",1,10000)</f>
        <v>4882.1585139999997</v>
      </c>
      <c r="P2355" s="20">
        <f t="shared" si="110"/>
        <v>3.5402236760721226E-2</v>
      </c>
      <c r="Q2355" s="16">
        <f>[1]!s_margin_tradingbalance(A2355,"",10000)</f>
        <v>0</v>
      </c>
      <c r="R2355" s="16">
        <f>[1]!s_margin_seclendingbalance(A2355,"",10000)</f>
        <v>0</v>
      </c>
      <c r="S2355" s="17">
        <f>[1]!s_val_ev(A2355,"",100000000)</f>
        <v>104.20505659199999</v>
      </c>
      <c r="T2355" s="17">
        <f>[1]!share_freesharesmv(A2355,"",100000000)</f>
        <v>45.2505625362</v>
      </c>
      <c r="U2355" s="17">
        <f>[1]!s_dq_amount_btin(A2355,E2355,100000000)</f>
        <v>1.0863197899999999</v>
      </c>
      <c r="V2355" s="17">
        <f>[1]!s_dq_turn(A2355,E2355)</f>
        <v>1.0532595805761125</v>
      </c>
      <c r="W2355" s="2">
        <f>[1]!s_pq_amount(A2355,"20260101","",100000000)</f>
        <v>174.16316788</v>
      </c>
      <c r="X2355" s="2">
        <f>[1]!s_pq_avgamount(A2355,"20260101","",100000000)</f>
        <v>1.5833015261818182</v>
      </c>
      <c r="Y2355" s="17">
        <f>[1]!s_ipo_dilutedpe(A2355)</f>
        <v>22.99</v>
      </c>
      <c r="Z2355" s="12">
        <f>[1]!s_ipo_collection_total(A2355,100000000)</f>
        <v>4.6491600000000002</v>
      </c>
      <c r="AA2355" s="2">
        <f>[1]!s_val_pe_ttm(A2355,E2355)</f>
        <v>25.558219909667969</v>
      </c>
      <c r="AB2355" s="5">
        <f>[1]!s_info_zjtxornot1(A2355,"")</f>
        <v>1</v>
      </c>
      <c r="AC2355" s="22" t="str">
        <f>[1]!s_info_nature1(A2355,"")</f>
        <v>民营企业</v>
      </c>
      <c r="AD2355" s="6" t="str">
        <f>[1]!s_info_city(A2355)</f>
        <v>禹城市</v>
      </c>
      <c r="AE2355" s="6" t="str">
        <f>[1]!s_info_province(A2355)</f>
        <v>山东省</v>
      </c>
      <c r="AF2355">
        <v>116.58133100000001</v>
      </c>
      <c r="AG2355">
        <v>36.919142999999998</v>
      </c>
    </row>
    <row r="2356" spans="1:33" x14ac:dyDescent="0.3">
      <c r="A2356" s="12" t="s">
        <v>5218</v>
      </c>
      <c r="B2356" s="12" t="s">
        <v>5219</v>
      </c>
      <c r="C2356" s="16" t="str">
        <f>[1]!s_info_mkt(A2356)</f>
        <v>主板</v>
      </c>
      <c r="D2356" s="16" t="str">
        <f>[1]!s_ipo_listeddate(A2356)</f>
        <v>2009-08-11</v>
      </c>
      <c r="E2356" s="16" t="str">
        <f>[1]!lastradeday_s("000002","")</f>
        <v>2026-06-22</v>
      </c>
      <c r="F2356" s="16" t="str">
        <f>[1]!s_info_industry_csrc2023(A2356,"",3)</f>
        <v>专用设备制造业</v>
      </c>
      <c r="G2356" s="16" t="str">
        <f>[1]!s_info_industry_csrc2023(A2356,"",1)</f>
        <v>制造业</v>
      </c>
      <c r="H2356" s="16">
        <f>[1]!s_is(A2356,83,"FY","YTD","20251231",1,"",100000000)</f>
        <v>8.7307884499000004</v>
      </c>
      <c r="I2356" s="16">
        <f>[1]!s_is(A2356,83,"FY","YTD","20241231",1,"",100000000)</f>
        <v>7.3298502801999996</v>
      </c>
      <c r="J2356" s="16">
        <f t="shared" si="108"/>
        <v>0.19112780154382292</v>
      </c>
      <c r="K2356" s="16">
        <f>[1]!s_is(A2356,61,"FY","YTD","20251231",1,"",100000000)</f>
        <v>0.55913629259999997</v>
      </c>
      <c r="L2356" s="16">
        <f>[1]!s_is(A2356,61,"FY","YTD","20241231",1,"",100000000)</f>
        <v>0.30165797</v>
      </c>
      <c r="M2356" s="16">
        <f t="shared" si="109"/>
        <v>0.85354390802271851</v>
      </c>
      <c r="N2356" s="16">
        <f>[1]!s_fa_roe(A2356,"20251231")</f>
        <v>4.4023000000000003</v>
      </c>
      <c r="O2356" s="16">
        <f>[1]!s_stmnote_rdexp(A2356,"20251231",1,10000)</f>
        <v>8539.0009480000008</v>
      </c>
      <c r="P2356" s="20">
        <f t="shared" si="110"/>
        <v>9.7803319791785859E-2</v>
      </c>
      <c r="Q2356" s="16">
        <f>[1]!s_margin_tradingbalance(A2356,"",10000)</f>
        <v>0</v>
      </c>
      <c r="R2356" s="16">
        <f>[1]!s_margin_seclendingbalance(A2356,"",10000)</f>
        <v>0</v>
      </c>
      <c r="S2356" s="17">
        <f>[1]!s_val_ev(A2356,"",100000000)</f>
        <v>32.216425070599996</v>
      </c>
      <c r="T2356" s="17">
        <f>[1]!share_freesharesmv(A2356,"",100000000)</f>
        <v>20.182000606299997</v>
      </c>
      <c r="U2356" s="17">
        <f>[1]!s_dq_amount_btin(A2356,E2356,100000000)</f>
        <v>0.82960847999999998</v>
      </c>
      <c r="V2356" s="17">
        <f>[1]!s_dq_turn(A2356,E2356)</f>
        <v>3.0733516250676938</v>
      </c>
      <c r="W2356" s="2">
        <f>[1]!s_pq_amount(A2356,"20260101","",100000000)</f>
        <v>414.81510477</v>
      </c>
      <c r="X2356" s="2">
        <f>[1]!s_pq_avgamount(A2356,"20260101","",100000000)</f>
        <v>3.771046407</v>
      </c>
      <c r="Y2356" s="17">
        <f>[1]!s_ipo_dilutedpe(A2356)</f>
        <v>32.57</v>
      </c>
      <c r="Z2356" s="12">
        <f>[1]!s_ipo_collection_total(A2356,100000000)</f>
        <v>7.3415999999999997</v>
      </c>
      <c r="AA2356" s="2">
        <f>[1]!s_val_pe_ttm(A2356,E2356)</f>
        <v>91.319084167480469</v>
      </c>
      <c r="AB2356" s="5">
        <f>[1]!s_info_zjtxornot1(A2356,"")</f>
        <v>1</v>
      </c>
      <c r="AC2356" s="22" t="str">
        <f>[1]!s_info_nature1(A2356,"")</f>
        <v>公众企业</v>
      </c>
      <c r="AD2356" s="6" t="str">
        <f>[1]!s_info_city(A2356)</f>
        <v>上海市</v>
      </c>
      <c r="AE2356" s="6" t="str">
        <f>[1]!s_info_province(A2356)</f>
        <v>上海</v>
      </c>
      <c r="AF2356">
        <v>121.472644</v>
      </c>
      <c r="AG2356">
        <v>31.231705999999999</v>
      </c>
    </row>
    <row r="2357" spans="1:33" x14ac:dyDescent="0.3">
      <c r="A2357" s="12" t="s">
        <v>5220</v>
      </c>
      <c r="B2357" s="12" t="s">
        <v>5221</v>
      </c>
      <c r="C2357" s="16" t="str">
        <f>[1]!s_info_mkt(A2357)</f>
        <v>创业板</v>
      </c>
      <c r="D2357" s="16" t="str">
        <f>[1]!s_ipo_listeddate(A2357)</f>
        <v>2015-05-27</v>
      </c>
      <c r="E2357" s="16" t="str">
        <f>[1]!lastradeday_s("000002","")</f>
        <v>2026-06-22</v>
      </c>
      <c r="F2357" s="16" t="str">
        <f>[1]!s_info_industry_csrc2023(A2357,"",3)</f>
        <v>专用设备制造业</v>
      </c>
      <c r="G2357" s="16" t="str">
        <f>[1]!s_info_industry_csrc2023(A2357,"",1)</f>
        <v>制造业</v>
      </c>
      <c r="H2357" s="16">
        <f>[1]!s_is(A2357,83,"FY","YTD","20251231",1,"",100000000)</f>
        <v>6.8980460209000007</v>
      </c>
      <c r="I2357" s="16">
        <f>[1]!s_is(A2357,83,"FY","YTD","20241231",1,"",100000000)</f>
        <v>6.2615263873</v>
      </c>
      <c r="J2357" s="16">
        <f t="shared" si="108"/>
        <v>0.1016556657640264</v>
      </c>
      <c r="K2357" s="16">
        <f>[1]!s_is(A2357,61,"FY","YTD","20251231",1,"",100000000)</f>
        <v>-0.41842543509999996</v>
      </c>
      <c r="L2357" s="16">
        <f>[1]!s_is(A2357,61,"FY","YTD","20241231",1,"",100000000)</f>
        <v>-0.1074633348</v>
      </c>
      <c r="M2357" s="16">
        <f t="shared" si="109"/>
        <v>-2.8936576449886973</v>
      </c>
      <c r="N2357" s="16">
        <f>[1]!s_fa_roe(A2357,"20251231")</f>
        <v>-2.9403999999999999</v>
      </c>
      <c r="O2357" s="16">
        <f>[1]!s_stmnote_rdexp(A2357,"20251231",1,10000)</f>
        <v>5092.6933829999998</v>
      </c>
      <c r="P2357" s="20">
        <f t="shared" si="110"/>
        <v>7.3828057504544548E-2</v>
      </c>
      <c r="Q2357" s="16">
        <f>[1]!s_margin_tradingbalance(A2357,"",10000)</f>
        <v>0</v>
      </c>
      <c r="R2357" s="16">
        <f>[1]!s_margin_seclendingbalance(A2357,"",10000)</f>
        <v>0</v>
      </c>
      <c r="S2357" s="17">
        <f>[1]!s_val_ev(A2357,"",100000000)</f>
        <v>19.426991753600003</v>
      </c>
      <c r="T2357" s="17">
        <f>[1]!share_freesharesmv(A2357,"",100000000)</f>
        <v>13.3658505824</v>
      </c>
      <c r="U2357" s="17">
        <f>[1]!s_dq_amount_btin(A2357,E2357,100000000)</f>
        <v>0.25563513999999998</v>
      </c>
      <c r="V2357" s="17">
        <f>[1]!s_dq_turn(A2357,E2357)</f>
        <v>1.7339925465632602</v>
      </c>
      <c r="W2357" s="2">
        <f>[1]!s_pq_amount(A2357,"20260101","",100000000)</f>
        <v>45.346802609999997</v>
      </c>
      <c r="X2357" s="2">
        <f>[1]!s_pq_avgamount(A2357,"20260101","",100000000)</f>
        <v>0.41224366009090907</v>
      </c>
      <c r="Y2357" s="17">
        <f>[1]!s_ipo_dilutedpe(A2357)</f>
        <v>22.97</v>
      </c>
      <c r="Z2357" s="12">
        <f>[1]!s_ipo_collection_total(A2357,100000000)</f>
        <v>2.4538500000000001</v>
      </c>
      <c r="AA2357" s="2">
        <f>[1]!s_val_pe_ttm(A2357,E2357)</f>
        <v>-35.195270538330078</v>
      </c>
      <c r="AB2357" s="5">
        <f>[1]!s_info_zjtxornot1(A2357,"")</f>
        <v>0</v>
      </c>
      <c r="AC2357" s="22" t="str">
        <f>[1]!s_info_nature1(A2357,"")</f>
        <v>民营企业</v>
      </c>
      <c r="AD2357" s="6" t="str">
        <f>[1]!s_info_city(A2357)</f>
        <v>上海市</v>
      </c>
      <c r="AE2357" s="6" t="str">
        <f>[1]!s_info_province(A2357)</f>
        <v>上海</v>
      </c>
      <c r="AF2357">
        <v>121.472644</v>
      </c>
      <c r="AG2357">
        <v>31.231705999999999</v>
      </c>
    </row>
    <row r="2358" spans="1:33" x14ac:dyDescent="0.3">
      <c r="A2358" s="12" t="s">
        <v>5222</v>
      </c>
      <c r="B2358" s="12" t="s">
        <v>5223</v>
      </c>
      <c r="C2358" s="16" t="str">
        <f>[1]!s_info_mkt(A2358)</f>
        <v>创业板</v>
      </c>
      <c r="D2358" s="16" t="str">
        <f>[1]!s_ipo_listeddate(A2358)</f>
        <v>2011-03-08</v>
      </c>
      <c r="E2358" s="16" t="str">
        <f>[1]!lastradeday_s("000002","")</f>
        <v>2026-06-22</v>
      </c>
      <c r="F2358" s="16" t="str">
        <f>[1]!s_info_industry_csrc2023(A2358,"",3)</f>
        <v>金属制品业</v>
      </c>
      <c r="G2358" s="16" t="str">
        <f>[1]!s_info_industry_csrc2023(A2358,"",1)</f>
        <v>制造业</v>
      </c>
      <c r="H2358" s="16">
        <f>[1]!s_is(A2358,83,"FY","YTD","20251231",1,"",100000000)</f>
        <v>65.878789027300002</v>
      </c>
      <c r="I2358" s="16">
        <f>[1]!s_is(A2358,83,"FY","YTD","20241231",1,"",100000000)</f>
        <v>61.538928181499998</v>
      </c>
      <c r="J2358" s="16">
        <f t="shared" si="108"/>
        <v>7.0522203977947395E-2</v>
      </c>
      <c r="K2358" s="16">
        <f>[1]!s_is(A2358,61,"FY","YTD","20251231",1,"",100000000)</f>
        <v>0.65489681929999999</v>
      </c>
      <c r="L2358" s="16">
        <f>[1]!s_is(A2358,61,"FY","YTD","20241231",1,"",100000000)</f>
        <v>0.41376011170000004</v>
      </c>
      <c r="M2358" s="16">
        <f t="shared" si="109"/>
        <v>0.58279350952717734</v>
      </c>
      <c r="N2358" s="16">
        <f>[1]!s_fa_roe(A2358,"20251231")</f>
        <v>0.95479999999999998</v>
      </c>
      <c r="O2358" s="16">
        <f>[1]!s_stmnote_rdexp(A2358,"20251231",1,10000)</f>
        <v>17657.698177999999</v>
      </c>
      <c r="P2358" s="20">
        <f t="shared" si="110"/>
        <v>2.6803313234374564E-2</v>
      </c>
      <c r="Q2358" s="16">
        <f>[1]!s_margin_tradingbalance(A2358,"",10000)</f>
        <v>41922.702700000002</v>
      </c>
      <c r="R2358" s="16">
        <f>[1]!s_margin_seclendingbalance(A2358,"",10000)</f>
        <v>386.976</v>
      </c>
      <c r="S2358" s="17">
        <f>[1]!s_val_ev(A2358,"",100000000)</f>
        <v>121.4896250267</v>
      </c>
      <c r="T2358" s="17">
        <f>[1]!share_freesharesmv(A2358,"",100000000)</f>
        <v>95.767178042199987</v>
      </c>
      <c r="U2358" s="17">
        <f>[1]!s_dq_amount_btin(A2358,E2358,100000000)</f>
        <v>8.9936481799999992</v>
      </c>
      <c r="V2358" s="17">
        <f>[1]!s_dq_turn(A2358,E2358)</f>
        <v>7.6844643678215974</v>
      </c>
      <c r="W2358" s="2">
        <f>[1]!s_pq_amount(A2358,"20260101","",100000000)</f>
        <v>728.20926615999997</v>
      </c>
      <c r="X2358" s="2">
        <f>[1]!s_pq_avgamount(A2358,"20260101","",100000000)</f>
        <v>6.6200842378181814</v>
      </c>
      <c r="Y2358" s="17">
        <f>[1]!s_ipo_dilutedpe(A2358)</f>
        <v>53.42</v>
      </c>
      <c r="Z2358" s="12">
        <f>[1]!s_ipo_collection_total(A2358,100000000)</f>
        <v>22.5</v>
      </c>
      <c r="AA2358" s="2">
        <f>[1]!s_val_pe_ttm(A2358,E2358)</f>
        <v>178.8905029296875</v>
      </c>
      <c r="AB2358" s="5">
        <f>[1]!s_info_zjtxornot1(A2358,"")</f>
        <v>1</v>
      </c>
      <c r="AC2358" s="22" t="str">
        <f>[1]!s_info_nature1(A2358,"")</f>
        <v>地方国有企业</v>
      </c>
      <c r="AD2358" s="6" t="str">
        <f>[1]!s_info_city(A2358)</f>
        <v>禹城市</v>
      </c>
      <c r="AE2358" s="6" t="str">
        <f>[1]!s_info_province(A2358)</f>
        <v>山东省</v>
      </c>
      <c r="AF2358">
        <v>116.58133100000001</v>
      </c>
      <c r="AG2358">
        <v>36.919142999999998</v>
      </c>
    </row>
    <row r="2359" spans="1:33" x14ac:dyDescent="0.3">
      <c r="A2359" s="12" t="s">
        <v>149</v>
      </c>
      <c r="B2359" s="12" t="s">
        <v>150</v>
      </c>
      <c r="C2359" s="16" t="str">
        <f>[1]!s_info_mkt(A2359)</f>
        <v>北证</v>
      </c>
      <c r="D2359" s="16" t="str">
        <f>[1]!s_ipo_listeddate(A2359)</f>
        <v>2024-10-31</v>
      </c>
      <c r="E2359" s="16" t="str">
        <f>[1]!lastradeday_s("000002","")</f>
        <v>2026-06-22</v>
      </c>
      <c r="F2359" s="16" t="str">
        <f>[1]!s_info_industry_csrc2023(A2359,"",3)</f>
        <v>橡胶和塑料制品业</v>
      </c>
      <c r="G2359" s="16" t="str">
        <f>[1]!s_info_industry_csrc2023(A2359,"",1)</f>
        <v>制造业</v>
      </c>
      <c r="H2359" s="16">
        <f>[1]!s_is(A2359,83,"FY","YTD","20251231",1,"",100000000)</f>
        <v>4.5416362311</v>
      </c>
      <c r="I2359" s="16">
        <f>[1]!s_is(A2359,83,"FY","YTD","20241231",1,"",100000000)</f>
        <v>4.5376300907999996</v>
      </c>
      <c r="J2359" s="16">
        <f t="shared" si="108"/>
        <v>8.8287062185243848E-4</v>
      </c>
      <c r="K2359" s="16">
        <f>[1]!s_is(A2359,61,"FY","YTD","20251231",1,"",100000000)</f>
        <v>0.28288928699999999</v>
      </c>
      <c r="L2359" s="16">
        <f>[1]!s_is(A2359,61,"FY","YTD","20241231",1,"",100000000)</f>
        <v>0.48521173009999996</v>
      </c>
      <c r="M2359" s="16">
        <f t="shared" si="109"/>
        <v>-0.41697764202506443</v>
      </c>
      <c r="N2359" s="16">
        <f>[1]!s_fa_roe(A2359,"20251231")</f>
        <v>7.2587000000000002</v>
      </c>
      <c r="O2359" s="16">
        <f>[1]!s_stmnote_rdexp(A2359,"20251231",1,10000)</f>
        <v>1981.1353819999999</v>
      </c>
      <c r="P2359" s="20">
        <f t="shared" si="110"/>
        <v>4.3621621838263389E-2</v>
      </c>
      <c r="Q2359" s="16">
        <f>[1]!s_margin_tradingbalance(A2359,"",10000)</f>
        <v>845.82050000000004</v>
      </c>
      <c r="R2359" s="16">
        <f>[1]!s_margin_seclendingbalance(A2359,"",10000)</f>
        <v>0</v>
      </c>
      <c r="S2359" s="17">
        <f>[1]!s_val_ev(A2359,"",100000000)</f>
        <v>13.5008944248</v>
      </c>
      <c r="T2359" s="17">
        <f>[1]!share_freesharesmv(A2359,"",100000000)</f>
        <v>4.2687904248000006</v>
      </c>
      <c r="U2359" s="17">
        <f>[1]!s_dq_amount_btin(A2359,E2359,100000000)</f>
        <v>0.15704883</v>
      </c>
      <c r="V2359" s="17">
        <f>[1]!s_dq_turn(A2359,E2359)</f>
        <v>3.7889631559407819</v>
      </c>
      <c r="W2359" s="2">
        <f>[1]!s_pq_amount(A2359,"20260101","",100000000)</f>
        <v>20.689130540000001</v>
      </c>
      <c r="X2359" s="2">
        <f>[1]!s_pq_avgamount(A2359,"20260101","",100000000)</f>
        <v>0.18808300490909091</v>
      </c>
      <c r="Y2359" s="17">
        <f>[1]!s_ipo_dilutedpe(A2359)</f>
        <v>14.45</v>
      </c>
      <c r="Z2359" s="12">
        <f>[1]!s_ipo_collection_total(A2359,100000000)</f>
        <v>1.6558768687999998</v>
      </c>
      <c r="AA2359" s="2">
        <f>[1]!s_val_pe_ttm(A2359,E2359)</f>
        <v>54.427162170410156</v>
      </c>
      <c r="AB2359" s="5">
        <f>[1]!s_info_zjtxornot1(A2359,"")</f>
        <v>1</v>
      </c>
      <c r="AC2359" s="22" t="str">
        <f>[1]!s_info_nature1(A2359,"")</f>
        <v>民营企业</v>
      </c>
      <c r="AD2359" s="6" t="str">
        <f>[1]!s_info_city(A2359)</f>
        <v>合肥市</v>
      </c>
      <c r="AE2359" s="6" t="str">
        <f>[1]!s_info_province(A2359)</f>
        <v>安徽省</v>
      </c>
      <c r="AF2359">
        <v>117.28304199999999</v>
      </c>
      <c r="AG2359">
        <v>31.861190000000001</v>
      </c>
    </row>
    <row r="2360" spans="1:33" x14ac:dyDescent="0.3">
      <c r="A2360" s="12" t="s">
        <v>5224</v>
      </c>
      <c r="B2360" s="12" t="s">
        <v>5225</v>
      </c>
      <c r="C2360" s="16" t="str">
        <f>[1]!s_info_mkt(A2360)</f>
        <v>主板</v>
      </c>
      <c r="D2360" s="16" t="str">
        <f>[1]!s_ipo_listeddate(A2360)</f>
        <v>1996-12-03</v>
      </c>
      <c r="E2360" s="16" t="str">
        <f>[1]!lastradeday_s("000002","")</f>
        <v>2026-06-22</v>
      </c>
      <c r="F2360" s="16" t="str">
        <f>[1]!s_info_industry_csrc2023(A2360,"",3)</f>
        <v>零售业</v>
      </c>
      <c r="G2360" s="16" t="str">
        <f>[1]!s_info_industry_csrc2023(A2360,"",1)</f>
        <v>批发和零售业</v>
      </c>
      <c r="H2360" s="16">
        <f>[1]!s_is(A2360,83,"FY","YTD","20251231",1,"",100000000)</f>
        <v>14.257654089300001</v>
      </c>
      <c r="I2360" s="16">
        <f>[1]!s_is(A2360,83,"FY","YTD","20241231",1,"",100000000)</f>
        <v>16.006737100599999</v>
      </c>
      <c r="J2360" s="16">
        <f t="shared" si="108"/>
        <v>-0.10927167731357534</v>
      </c>
      <c r="K2360" s="16">
        <f>[1]!s_is(A2360,61,"FY","YTD","20251231",1,"",100000000)</f>
        <v>0.13221181230000001</v>
      </c>
      <c r="L2360" s="16">
        <f>[1]!s_is(A2360,61,"FY","YTD","20241231",1,"",100000000)</f>
        <v>3.1760763800000001E-2</v>
      </c>
      <c r="M2360" s="16">
        <f t="shared" si="109"/>
        <v>3.1627403274224783</v>
      </c>
      <c r="N2360" s="16">
        <f>[1]!s_fa_roe(A2360,"20251231")</f>
        <v>5.9009999999999998</v>
      </c>
      <c r="O2360" s="16">
        <f>[1]!s_stmnote_rdexp(A2360,"20251231",1,10000)</f>
        <v>0</v>
      </c>
      <c r="P2360" s="20">
        <f t="shared" si="110"/>
        <v>0</v>
      </c>
      <c r="Q2360" s="16">
        <f>[1]!s_margin_tradingbalance(A2360,"",10000)</f>
        <v>0</v>
      </c>
      <c r="R2360" s="16">
        <f>[1]!s_margin_seclendingbalance(A2360,"",10000)</f>
        <v>0</v>
      </c>
      <c r="S2360" s="17">
        <f>[1]!s_val_ev(A2360,"",100000000)</f>
        <v>17.163173495199999</v>
      </c>
      <c r="T2360" s="17">
        <f>[1]!share_freesharesmv(A2360,"",100000000)</f>
        <v>10.5504543851</v>
      </c>
      <c r="U2360" s="17">
        <f>[1]!s_dq_amount_btin(A2360,E2360,100000000)</f>
        <v>0.39723983000000002</v>
      </c>
      <c r="V2360" s="17">
        <f>[1]!s_dq_turn(A2360,E2360)</f>
        <v>2.3817154733622283</v>
      </c>
      <c r="W2360" s="2">
        <f>[1]!s_pq_amount(A2360,"20260101","",100000000)</f>
        <v>90.134399340000002</v>
      </c>
      <c r="X2360" s="2">
        <f>[1]!s_pq_avgamount(A2360,"20260101","",100000000)</f>
        <v>0.81940363036363628</v>
      </c>
      <c r="Y2360" s="17">
        <f>[1]!s_ipo_dilutedpe(A2360)</f>
        <v>0</v>
      </c>
      <c r="Z2360" s="12">
        <f>[1]!s_ipo_collection_total(A2360,100000000)</f>
        <v>1.1339999999999999</v>
      </c>
      <c r="AA2360" s="2">
        <f>[1]!s_val_pe_ttm(A2360,E2360)</f>
        <v>124.63581085205078</v>
      </c>
      <c r="AB2360" s="5">
        <f>[1]!s_info_zjtxornot1(A2360,"")</f>
        <v>0</v>
      </c>
      <c r="AC2360" s="22" t="str">
        <f>[1]!s_info_nature1(A2360,"")</f>
        <v>民营企业</v>
      </c>
      <c r="AD2360" s="6" t="str">
        <f>[1]!s_info_city(A2360)</f>
        <v>乌鲁木齐市</v>
      </c>
      <c r="AE2360" s="6" t="str">
        <f>[1]!s_info_province(A2360)</f>
        <v>新疆维吾尔自治区</v>
      </c>
      <c r="AF2360">
        <v>87.617733000000001</v>
      </c>
      <c r="AG2360">
        <v>43.792817999999997</v>
      </c>
    </row>
    <row r="2361" spans="1:33" x14ac:dyDescent="0.3">
      <c r="A2361" s="12" t="s">
        <v>5226</v>
      </c>
      <c r="B2361" s="12" t="s">
        <v>5227</v>
      </c>
      <c r="C2361" s="16" t="str">
        <f>[1]!s_info_mkt(A2361)</f>
        <v>创业板</v>
      </c>
      <c r="D2361" s="16" t="str">
        <f>[1]!s_ipo_listeddate(A2361)</f>
        <v>2023-06-06</v>
      </c>
      <c r="E2361" s="16" t="str">
        <f>[1]!lastradeday_s("000002","")</f>
        <v>2026-06-22</v>
      </c>
      <c r="F2361" s="16" t="str">
        <f>[1]!s_info_industry_csrc2023(A2361,"",3)</f>
        <v>橡胶和塑料制品业</v>
      </c>
      <c r="G2361" s="16" t="str">
        <f>[1]!s_info_industry_csrc2023(A2361,"",1)</f>
        <v>制造业</v>
      </c>
      <c r="H2361" s="16">
        <f>[1]!s_is(A2361,83,"FY","YTD","20251231",1,"",100000000)</f>
        <v>9.7741042822999997</v>
      </c>
      <c r="I2361" s="16">
        <f>[1]!s_is(A2361,83,"FY","YTD","20241231",1,"",100000000)</f>
        <v>8.8639262147999993</v>
      </c>
      <c r="J2361" s="16">
        <f t="shared" si="108"/>
        <v>0.10268339846740671</v>
      </c>
      <c r="K2361" s="16">
        <f>[1]!s_is(A2361,61,"FY","YTD","20251231",1,"",100000000)</f>
        <v>1.3828728503000001</v>
      </c>
      <c r="L2361" s="16">
        <f>[1]!s_is(A2361,61,"FY","YTD","20241231",1,"",100000000)</f>
        <v>1.45245052</v>
      </c>
      <c r="M2361" s="16">
        <f t="shared" si="109"/>
        <v>-4.7903641977421647E-2</v>
      </c>
      <c r="N2361" s="16">
        <f>[1]!s_fa_roe(A2361,"20251231")</f>
        <v>6.4413</v>
      </c>
      <c r="O2361" s="16">
        <f>[1]!s_stmnote_rdexp(A2361,"20251231",1,10000)</f>
        <v>8682.1297300000006</v>
      </c>
      <c r="P2361" s="20">
        <f t="shared" si="110"/>
        <v>8.8827881095176517E-2</v>
      </c>
      <c r="Q2361" s="16">
        <f>[1]!s_margin_tradingbalance(A2361,"",10000)</f>
        <v>18625.002700000001</v>
      </c>
      <c r="R2361" s="16">
        <f>[1]!s_margin_seclendingbalance(A2361,"",10000)</f>
        <v>0</v>
      </c>
      <c r="S2361" s="17">
        <f>[1]!s_val_ev(A2361,"",100000000)</f>
        <v>104.82845143200001</v>
      </c>
      <c r="T2361" s="17">
        <f>[1]!share_freesharesmv(A2361,"",100000000)</f>
        <v>32.664572466399996</v>
      </c>
      <c r="U2361" s="17">
        <f>[1]!s_dq_amount_btin(A2361,E2361,100000000)</f>
        <v>3.8991154799999999</v>
      </c>
      <c r="V2361" s="17">
        <f>[1]!s_dq_turn(A2361,E2361)</f>
        <v>5.7934215572187258</v>
      </c>
      <c r="W2361" s="2">
        <f>[1]!s_pq_amount(A2361,"20260101","",100000000)</f>
        <v>215.26520038999999</v>
      </c>
      <c r="X2361" s="2">
        <f>[1]!s_pq_avgamount(A2361,"20260101","",100000000)</f>
        <v>1.9569563671818182</v>
      </c>
      <c r="Y2361" s="17">
        <f>[1]!s_ipo_dilutedpe(A2361)</f>
        <v>36.57</v>
      </c>
      <c r="Z2361" s="12">
        <f>[1]!s_ipo_collection_total(A2361,100000000)</f>
        <v>10.2457204038</v>
      </c>
      <c r="AA2361" s="2">
        <f>[1]!s_val_pe_ttm(A2361,E2361)</f>
        <v>70.561729431152344</v>
      </c>
      <c r="AB2361" s="5">
        <f>[1]!s_info_zjtxornot1(A2361,"")</f>
        <v>1</v>
      </c>
      <c r="AC2361" s="22" t="str">
        <f>[1]!s_info_nature1(A2361,"")</f>
        <v>民营企业</v>
      </c>
      <c r="AD2361" s="6" t="str">
        <f>[1]!s_info_city(A2361)</f>
        <v>广州市</v>
      </c>
      <c r="AE2361" s="6" t="str">
        <f>[1]!s_info_province(A2361)</f>
        <v>广东省</v>
      </c>
      <c r="AF2361">
        <v>113.280637</v>
      </c>
      <c r="AG2361">
        <v>23.125177999999998</v>
      </c>
    </row>
    <row r="2362" spans="1:33" x14ac:dyDescent="0.3">
      <c r="A2362" s="12" t="s">
        <v>5228</v>
      </c>
      <c r="B2362" s="12" t="s">
        <v>5229</v>
      </c>
      <c r="C2362" s="16" t="str">
        <f>[1]!s_info_mkt(A2362)</f>
        <v>创业板</v>
      </c>
      <c r="D2362" s="16" t="str">
        <f>[1]!s_ipo_listeddate(A2362)</f>
        <v>2020-11-05</v>
      </c>
      <c r="E2362" s="16" t="str">
        <f>[1]!lastradeday_s("000002","")</f>
        <v>2026-06-22</v>
      </c>
      <c r="F2362" s="16" t="str">
        <f>[1]!s_info_industry_csrc2023(A2362,"",3)</f>
        <v>铁路、船舶、航空航天和其他运输设备制造业</v>
      </c>
      <c r="G2362" s="16" t="str">
        <f>[1]!s_info_industry_csrc2023(A2362,"",1)</f>
        <v>制造业</v>
      </c>
      <c r="H2362" s="16">
        <f>[1]!s_is(A2362,83,"FY","YTD","20251231",1,"",100000000)</f>
        <v>1.7060420963999998</v>
      </c>
      <c r="I2362" s="16">
        <f>[1]!s_is(A2362,83,"FY","YTD","20241231",1,"",100000000)</f>
        <v>1.6068223341999999</v>
      </c>
      <c r="J2362" s="16">
        <f t="shared" si="108"/>
        <v>6.1749055939902098E-2</v>
      </c>
      <c r="K2362" s="16">
        <f>[1]!s_is(A2362,61,"FY","YTD","20251231",1,"",100000000)</f>
        <v>0.57358005450000005</v>
      </c>
      <c r="L2362" s="16">
        <f>[1]!s_is(A2362,61,"FY","YTD","20241231",1,"",100000000)</f>
        <v>0.75320339099999989</v>
      </c>
      <c r="M2362" s="16">
        <f t="shared" si="109"/>
        <v>-0.23847919253459637</v>
      </c>
      <c r="N2362" s="16">
        <f>[1]!s_fa_roe(A2362,"20251231")</f>
        <v>6.2832999999999997</v>
      </c>
      <c r="O2362" s="16">
        <f>[1]!s_stmnote_rdexp(A2362,"20251231",1,10000)</f>
        <v>1648.6327470000001</v>
      </c>
      <c r="P2362" s="20">
        <f t="shared" si="110"/>
        <v>9.6634939458929994E-2</v>
      </c>
      <c r="Q2362" s="16">
        <f>[1]!s_margin_tradingbalance(A2362,"",10000)</f>
        <v>8584.5406999999996</v>
      </c>
      <c r="R2362" s="16">
        <f>[1]!s_margin_seclendingbalance(A2362,"",10000)</f>
        <v>23.690100000000001</v>
      </c>
      <c r="S2362" s="17">
        <f>[1]!s_val_ev(A2362,"",100000000)</f>
        <v>21.751999999999999</v>
      </c>
      <c r="T2362" s="17">
        <f>[1]!share_freesharesmv(A2362,"",100000000)</f>
        <v>9.7600544249999999</v>
      </c>
      <c r="U2362" s="17">
        <f>[1]!s_dq_amount_btin(A2362,E2362,100000000)</f>
        <v>0.53558914000000002</v>
      </c>
      <c r="V2362" s="17">
        <f>[1]!s_dq_turn(A2362,E2362)</f>
        <v>2.7844728111428947</v>
      </c>
      <c r="W2362" s="2">
        <f>[1]!s_pq_amount(A2362,"20260101","",100000000)</f>
        <v>75.488195300000001</v>
      </c>
      <c r="X2362" s="2">
        <f>[1]!s_pq_avgamount(A2362,"20260101","",100000000)</f>
        <v>0.68625632090909094</v>
      </c>
      <c r="Y2362" s="17">
        <f>[1]!s_ipo_dilutedpe(A2362)</f>
        <v>39.200000000000003</v>
      </c>
      <c r="Z2362" s="12">
        <f>[1]!s_ipo_collection_total(A2362,100000000)</f>
        <v>5.2839999999999998</v>
      </c>
      <c r="AA2362" s="2">
        <f>[1]!s_val_pe_ttm(A2362,E2362)</f>
        <v>36.972297668457031</v>
      </c>
      <c r="AB2362" s="5">
        <f>[1]!s_info_zjtxornot1(A2362,"")</f>
        <v>1</v>
      </c>
      <c r="AC2362" s="22" t="str">
        <f>[1]!s_info_nature1(A2362,"")</f>
        <v>民营企业</v>
      </c>
      <c r="AD2362" s="6" t="str">
        <f>[1]!s_info_city(A2362)</f>
        <v>南昌市</v>
      </c>
      <c r="AE2362" s="6" t="str">
        <f>[1]!s_info_province(A2362)</f>
        <v>江西省</v>
      </c>
      <c r="AF2362">
        <v>115.892151</v>
      </c>
      <c r="AG2362">
        <v>28.676493000000001</v>
      </c>
    </row>
    <row r="2363" spans="1:33" x14ac:dyDescent="0.3">
      <c r="A2363" s="12" t="s">
        <v>5230</v>
      </c>
      <c r="B2363" s="12" t="s">
        <v>5231</v>
      </c>
      <c r="C2363" s="16" t="str">
        <f>[1]!s_info_mkt(A2363)</f>
        <v>创业板</v>
      </c>
      <c r="D2363" s="16" t="str">
        <f>[1]!s_ipo_listeddate(A2363)</f>
        <v>2023-04-18</v>
      </c>
      <c r="E2363" s="16" t="str">
        <f>[1]!lastradeday_s("000002","")</f>
        <v>2026-06-22</v>
      </c>
      <c r="F2363" s="16" t="str">
        <f>[1]!s_info_industry_csrc2023(A2363,"",3)</f>
        <v>其他制造业</v>
      </c>
      <c r="G2363" s="16" t="str">
        <f>[1]!s_info_industry_csrc2023(A2363,"",1)</f>
        <v>制造业</v>
      </c>
      <c r="H2363" s="16">
        <f>[1]!s_is(A2363,83,"FY","YTD","20251231",1,"",100000000)</f>
        <v>2.0657999547000001</v>
      </c>
      <c r="I2363" s="16">
        <f>[1]!s_is(A2363,83,"FY","YTD","20241231",1,"",100000000)</f>
        <v>1.0402408598000001</v>
      </c>
      <c r="J2363" s="16">
        <f t="shared" si="108"/>
        <v>0.98588618706746156</v>
      </c>
      <c r="K2363" s="16">
        <f>[1]!s_is(A2363,61,"FY","YTD","20251231",1,"",100000000)</f>
        <v>0.28873731549999998</v>
      </c>
      <c r="L2363" s="16">
        <f>[1]!s_is(A2363,61,"FY","YTD","20241231",1,"",100000000)</f>
        <v>-0.12758543990000001</v>
      </c>
      <c r="M2363" s="16">
        <f t="shared" si="109"/>
        <v>3.2630898614003989</v>
      </c>
      <c r="N2363" s="16">
        <f>[1]!s_fa_roe(A2363,"20251231")</f>
        <v>2.5352000000000001</v>
      </c>
      <c r="O2363" s="16">
        <f>[1]!s_stmnote_rdexp(A2363,"20251231",1,10000)</f>
        <v>1832.788395</v>
      </c>
      <c r="P2363" s="20">
        <f t="shared" si="110"/>
        <v>8.8720516758175716E-2</v>
      </c>
      <c r="Q2363" s="16">
        <f>[1]!s_margin_tradingbalance(A2363,"",10000)</f>
        <v>10094.7691</v>
      </c>
      <c r="R2363" s="16">
        <f>[1]!s_margin_seclendingbalance(A2363,"",10000)</f>
        <v>51.545999999999999</v>
      </c>
      <c r="S2363" s="17">
        <f>[1]!s_val_ev(A2363,"",100000000)</f>
        <v>80.177440000000004</v>
      </c>
      <c r="T2363" s="17">
        <f>[1]!share_freesharesmv(A2363,"",100000000)</f>
        <v>20.044360000000001</v>
      </c>
      <c r="U2363" s="17">
        <f>[1]!s_dq_amount_btin(A2363,E2363,100000000)</f>
        <v>1.6220641899999999</v>
      </c>
      <c r="V2363" s="17">
        <f>[1]!s_dq_turn(A2363,E2363)</f>
        <v>2.0387668067226894</v>
      </c>
      <c r="W2363" s="2">
        <f>[1]!s_pq_amount(A2363,"20260101","",100000000)</f>
        <v>378.78041329000001</v>
      </c>
      <c r="X2363" s="2">
        <f>[1]!s_pq_avgamount(A2363,"20260101","",100000000)</f>
        <v>3.4434583026363637</v>
      </c>
      <c r="Y2363" s="17">
        <f>[1]!s_ipo_dilutedpe(A2363)</f>
        <v>32.32</v>
      </c>
      <c r="Z2363" s="12">
        <f>[1]!s_ipo_collection_total(A2363,100000000)</f>
        <v>8.5</v>
      </c>
      <c r="AA2363" s="2">
        <f>[1]!s_val_pe_ttm(A2363,E2363)</f>
        <v>373.08795166015625</v>
      </c>
      <c r="AB2363" s="5">
        <f>[1]!s_info_zjtxornot1(A2363,"")</f>
        <v>1</v>
      </c>
      <c r="AC2363" s="22" t="str">
        <f>[1]!s_info_nature1(A2363,"")</f>
        <v>民营企业</v>
      </c>
      <c r="AD2363" s="6" t="str">
        <f>[1]!s_info_city(A2363)</f>
        <v>西安市</v>
      </c>
      <c r="AE2363" s="6" t="str">
        <f>[1]!s_info_province(A2363)</f>
        <v>陕西省</v>
      </c>
      <c r="AF2363">
        <v>108.948024</v>
      </c>
      <c r="AG2363">
        <v>34.263160999999997</v>
      </c>
    </row>
    <row r="2364" spans="1:33" x14ac:dyDescent="0.3">
      <c r="A2364" s="12" t="s">
        <v>5232</v>
      </c>
      <c r="B2364" s="12" t="s">
        <v>5233</v>
      </c>
      <c r="C2364" s="16" t="str">
        <f>[1]!s_info_mkt(A2364)</f>
        <v>主板</v>
      </c>
      <c r="D2364" s="16" t="str">
        <f>[1]!s_ipo_listeddate(A2364)</f>
        <v>2008-06-19</v>
      </c>
      <c r="E2364" s="16" t="str">
        <f>[1]!lastradeday_s("000002","")</f>
        <v>2026-06-22</v>
      </c>
      <c r="F2364" s="16" t="str">
        <f>[1]!s_info_industry_csrc2023(A2364,"",3)</f>
        <v>电气机械和器材制造业</v>
      </c>
      <c r="G2364" s="16" t="str">
        <f>[1]!s_info_industry_csrc2023(A2364,"",1)</f>
        <v>制造业</v>
      </c>
      <c r="H2364" s="16">
        <f>[1]!s_is(A2364,83,"FY","YTD","20251231",1,"",100000000)</f>
        <v>122.2128798974</v>
      </c>
      <c r="I2364" s="16">
        <f>[1]!s_is(A2364,83,"FY","YTD","20241231",1,"",100000000)</f>
        <v>121.1340811124</v>
      </c>
      <c r="J2364" s="16">
        <f t="shared" si="108"/>
        <v>8.9058238201269457E-3</v>
      </c>
      <c r="K2364" s="16">
        <f>[1]!s_is(A2364,61,"FY","YTD","20251231",1,"",100000000)</f>
        <v>10.827171508399999</v>
      </c>
      <c r="L2364" s="16">
        <f>[1]!s_is(A2364,61,"FY","YTD","20241231",1,"",100000000)</f>
        <v>8.8754911320000005</v>
      </c>
      <c r="M2364" s="16">
        <f t="shared" si="109"/>
        <v>0.21989547928940442</v>
      </c>
      <c r="N2364" s="16">
        <f>[1]!s_fa_roe(A2364,"20251231")</f>
        <v>11.3025</v>
      </c>
      <c r="O2364" s="16">
        <f>[1]!s_stmnote_rdexp(A2364,"20251231",1,10000)</f>
        <v>69064.429709999997</v>
      </c>
      <c r="P2364" s="20">
        <f t="shared" si="110"/>
        <v>5.6511580258955418E-2</v>
      </c>
      <c r="Q2364" s="16">
        <f>[1]!s_margin_tradingbalance(A2364,"",10000)</f>
        <v>103551.1501</v>
      </c>
      <c r="R2364" s="16">
        <f>[1]!s_margin_seclendingbalance(A2364,"",10000)</f>
        <v>436.08120000000002</v>
      </c>
      <c r="S2364" s="17">
        <f>[1]!s_val_ev(A2364,"",100000000)</f>
        <v>198.9863247198</v>
      </c>
      <c r="T2364" s="17">
        <f>[1]!share_freesharesmv(A2364,"",100000000)</f>
        <v>131.26863007560002</v>
      </c>
      <c r="U2364" s="17">
        <f>[1]!s_dq_amount_btin(A2364,E2364,100000000)</f>
        <v>3.9472692700000001</v>
      </c>
      <c r="V2364" s="17">
        <f>[1]!s_dq_turn(A2364,E2364)</f>
        <v>2.6820503905031376</v>
      </c>
      <c r="W2364" s="2">
        <f>[1]!s_pq_amount(A2364,"20260101","",100000000)</f>
        <v>689.18190798000001</v>
      </c>
      <c r="X2364" s="2">
        <f>[1]!s_pq_avgamount(A2364,"20260101","",100000000)</f>
        <v>6.2652900725454543</v>
      </c>
      <c r="Y2364" s="17">
        <f>[1]!s_ipo_dilutedpe(A2364)</f>
        <v>22.86</v>
      </c>
      <c r="Z2364" s="12">
        <f>[1]!s_ipo_collection_total(A2364,100000000)</f>
        <v>8.1920000000000002</v>
      </c>
      <c r="AA2364" s="2">
        <f>[1]!s_val_pe_ttm(A2364,E2364)</f>
        <v>18.135099411010742</v>
      </c>
      <c r="AB2364" s="5">
        <f>[1]!s_info_zjtxornot1(A2364,"")</f>
        <v>1</v>
      </c>
      <c r="AC2364" s="22" t="str">
        <f>[1]!s_info_nature1(A2364,"")</f>
        <v>民营企业</v>
      </c>
      <c r="AD2364" s="6" t="str">
        <f>[1]!s_info_city(A2364)</f>
        <v>中山市</v>
      </c>
      <c r="AE2364" s="6" t="str">
        <f>[1]!s_info_province(A2364)</f>
        <v>广东省</v>
      </c>
      <c r="AF2364">
        <v>113.382391</v>
      </c>
      <c r="AG2364">
        <v>22.521113</v>
      </c>
    </row>
    <row r="2365" spans="1:33" x14ac:dyDescent="0.3">
      <c r="A2365" s="12" t="s">
        <v>5234</v>
      </c>
      <c r="B2365" s="12" t="s">
        <v>5235</v>
      </c>
      <c r="C2365" s="16" t="str">
        <f>[1]!s_info_mkt(A2365)</f>
        <v>主板</v>
      </c>
      <c r="D2365" s="16" t="str">
        <f>[1]!s_ipo_listeddate(A2365)</f>
        <v>1999-07-07</v>
      </c>
      <c r="E2365" s="16" t="str">
        <f>[1]!lastradeday_s("000002","")</f>
        <v>2026-06-22</v>
      </c>
      <c r="F2365" s="16" t="str">
        <f>[1]!s_info_industry_csrc2023(A2365,"",3)</f>
        <v>商务服务业</v>
      </c>
      <c r="G2365" s="16" t="str">
        <f>[1]!s_info_industry_csrc2023(A2365,"",1)</f>
        <v>租赁和商务服务业</v>
      </c>
      <c r="H2365" s="16">
        <f>[1]!s_is(A2365,83,"FY","YTD","20251231",1,"",100000000)</f>
        <v>2355.0244903704001</v>
      </c>
      <c r="I2365" s="16">
        <f>[1]!s_is(A2365,83,"FY","YTD","20241231",1,"",100000000)</f>
        <v>2019.0099580467001</v>
      </c>
      <c r="J2365" s="16">
        <f t="shared" si="108"/>
        <v>0.16642539626143238</v>
      </c>
      <c r="K2365" s="16">
        <f>[1]!s_is(A2365,61,"FY","YTD","20251231",1,"",100000000)</f>
        <v>2.2271621956000001</v>
      </c>
      <c r="L2365" s="16">
        <f>[1]!s_is(A2365,61,"FY","YTD","20241231",1,"",100000000)</f>
        <v>3.6885510189999997</v>
      </c>
      <c r="M2365" s="16">
        <f t="shared" si="109"/>
        <v>-0.39619590887377659</v>
      </c>
      <c r="N2365" s="16">
        <f>[1]!s_fa_roe(A2365,"20251231")</f>
        <v>3.5672000000000001</v>
      </c>
      <c r="O2365" s="16">
        <f>[1]!s_stmnote_rdexp(A2365,"20251231",1,10000)</f>
        <v>14231.867921000001</v>
      </c>
      <c r="P2365" s="20">
        <f t="shared" si="110"/>
        <v>6.0431931723825094E-4</v>
      </c>
      <c r="Q2365" s="16">
        <f>[1]!s_margin_tradingbalance(A2365,"",10000)</f>
        <v>0</v>
      </c>
      <c r="R2365" s="16">
        <f>[1]!s_margin_seclendingbalance(A2365,"",10000)</f>
        <v>0</v>
      </c>
      <c r="S2365" s="17">
        <f>[1]!s_val_ev(A2365,"",100000000)</f>
        <v>38.605676937600002</v>
      </c>
      <c r="T2365" s="17">
        <f>[1]!share_freesharesmv(A2365,"",100000000)</f>
        <v>20.431609174400002</v>
      </c>
      <c r="U2365" s="17">
        <f>[1]!s_dq_amount_btin(A2365,E2365,100000000)</f>
        <v>0.42635737000000001</v>
      </c>
      <c r="V2365" s="17">
        <f>[1]!s_dq_turn(A2365,E2365)</f>
        <v>1.1401180324394724</v>
      </c>
      <c r="W2365" s="2">
        <f>[1]!s_pq_amount(A2365,"20260101","",100000000)</f>
        <v>72.570612530000005</v>
      </c>
      <c r="X2365" s="2">
        <f>[1]!s_pq_avgamount(A2365,"20260101","",100000000)</f>
        <v>0.65973284118181819</v>
      </c>
      <c r="Y2365" s="17">
        <f>[1]!s_ipo_dilutedpe(A2365)</f>
        <v>0</v>
      </c>
      <c r="Z2365" s="12">
        <f>[1]!s_ipo_collection_total(A2365,100000000)</f>
        <v>1.61</v>
      </c>
      <c r="AA2365" s="2">
        <f>[1]!s_val_pe_ttm(A2365,E2365)</f>
        <v>17.766962051391602</v>
      </c>
      <c r="AB2365" s="5">
        <f>[1]!s_info_zjtxornot1(A2365,"")</f>
        <v>0</v>
      </c>
      <c r="AC2365" s="22" t="str">
        <f>[1]!s_info_nature1(A2365,"")</f>
        <v>地方国有企业</v>
      </c>
      <c r="AD2365" s="6" t="str">
        <f>[1]!s_info_city(A2365)</f>
        <v>杭州市</v>
      </c>
      <c r="AE2365" s="6" t="str">
        <f>[1]!s_info_province(A2365)</f>
        <v>浙江省</v>
      </c>
      <c r="AF2365">
        <v>120.153576</v>
      </c>
      <c r="AG2365">
        <v>30.287458999999998</v>
      </c>
    </row>
    <row r="2366" spans="1:33" x14ac:dyDescent="0.3">
      <c r="A2366" s="12" t="s">
        <v>5236</v>
      </c>
      <c r="B2366" s="12" t="s">
        <v>5237</v>
      </c>
      <c r="C2366" s="16" t="str">
        <f>[1]!s_info_mkt(A2366)</f>
        <v>科创板</v>
      </c>
      <c r="D2366" s="16" t="str">
        <f>[1]!s_ipo_listeddate(A2366)</f>
        <v>2023-06-29</v>
      </c>
      <c r="E2366" s="16" t="str">
        <f>[1]!lastradeday_s("000002","")</f>
        <v>2026-06-22</v>
      </c>
      <c r="F2366" s="16" t="str">
        <f>[1]!s_info_industry_csrc2023(A2366,"",3)</f>
        <v>电气机械和器材制造业</v>
      </c>
      <c r="G2366" s="16" t="str">
        <f>[1]!s_info_industry_csrc2023(A2366,"",1)</f>
        <v>制造业</v>
      </c>
      <c r="H2366" s="16">
        <f>[1]!s_is(A2366,83,"FY","YTD","20251231",1,"",100000000)</f>
        <v>10.1793364185</v>
      </c>
      <c r="I2366" s="16">
        <f>[1]!s_is(A2366,83,"FY","YTD","20241231",1,"",100000000)</f>
        <v>7.1070515720000005</v>
      </c>
      <c r="J2366" s="16">
        <f t="shared" si="108"/>
        <v>0.43228683728763562</v>
      </c>
      <c r="K2366" s="16">
        <f>[1]!s_is(A2366,61,"FY","YTD","20251231",1,"",100000000)</f>
        <v>-3.3114570962999998</v>
      </c>
      <c r="L2366" s="16">
        <f>[1]!s_is(A2366,61,"FY","YTD","20241231",1,"",100000000)</f>
        <v>-6.4895341248000005</v>
      </c>
      <c r="M2366" s="16">
        <f t="shared" si="109"/>
        <v>0.48972344815244268</v>
      </c>
      <c r="N2366" s="16">
        <f>[1]!s_fa_roe(A2366,"20251231")</f>
        <v>-21.6401</v>
      </c>
      <c r="O2366" s="16">
        <f>[1]!s_stmnote_rdexp(A2366,"20251231",1,10000)</f>
        <v>22862.033487000001</v>
      </c>
      <c r="P2366" s="20">
        <f t="shared" si="110"/>
        <v>0.22459257211943967</v>
      </c>
      <c r="Q2366" s="16">
        <f>[1]!s_margin_tradingbalance(A2366,"",10000)</f>
        <v>7432.0568999999996</v>
      </c>
      <c r="R2366" s="16">
        <f>[1]!s_margin_seclendingbalance(A2366,"",10000)</f>
        <v>0</v>
      </c>
      <c r="S2366" s="17">
        <f>[1]!s_val_ev(A2366,"",100000000)</f>
        <v>42.000084000000001</v>
      </c>
      <c r="T2366" s="17">
        <f>[1]!share_freesharesmv(A2366,"",100000000)</f>
        <v>9.1756596750000003</v>
      </c>
      <c r="U2366" s="17">
        <f>[1]!s_dq_amount_btin(A2366,E2366,100000000)</f>
        <v>0.27469829000000001</v>
      </c>
      <c r="V2366" s="17">
        <f>[1]!s_dq_turn(A2366,E2366)</f>
        <v>2.2198603594956396</v>
      </c>
      <c r="W2366" s="2">
        <f>[1]!s_pq_amount(A2366,"20260101","",100000000)</f>
        <v>79.037443609999997</v>
      </c>
      <c r="X2366" s="2">
        <f>[1]!s_pq_avgamount(A2366,"20260101","",100000000)</f>
        <v>0.71852221463636368</v>
      </c>
      <c r="Y2366" s="17">
        <f>[1]!s_ipo_dilutedpe(A2366)</f>
        <v>28.92</v>
      </c>
      <c r="Z2366" s="12">
        <f>[1]!s_ipo_collection_total(A2366,100000000)</f>
        <v>7.6801535999999997</v>
      </c>
      <c r="AA2366" s="2">
        <f>[1]!s_val_pe_ttm(A2366,E2366)</f>
        <v>-15.372733116149902</v>
      </c>
      <c r="AB2366" s="5">
        <f>[1]!s_info_zjtxornot1(A2366,"")</f>
        <v>0</v>
      </c>
      <c r="AC2366" s="22" t="str">
        <f>[1]!s_info_nature1(A2366,"")</f>
        <v>民营企业</v>
      </c>
      <c r="AD2366" s="6" t="str">
        <f>[1]!s_info_city(A2366)</f>
        <v>溧阳市</v>
      </c>
      <c r="AE2366" s="6" t="str">
        <f>[1]!s_info_province(A2366)</f>
        <v>江苏省</v>
      </c>
      <c r="AF2366">
        <v>119.382839</v>
      </c>
      <c r="AG2366">
        <v>31.425242000000001</v>
      </c>
    </row>
    <row r="2367" spans="1:33" x14ac:dyDescent="0.3">
      <c r="A2367" s="12" t="s">
        <v>5238</v>
      </c>
      <c r="B2367" s="12" t="s">
        <v>5239</v>
      </c>
      <c r="C2367" s="16" t="str">
        <f>[1]!s_info_mkt(A2367)</f>
        <v>创业板</v>
      </c>
      <c r="D2367" s="16" t="str">
        <f>[1]!s_ipo_listeddate(A2367)</f>
        <v>2022-08-19</v>
      </c>
      <c r="E2367" s="16" t="str">
        <f>[1]!lastradeday_s("000002","")</f>
        <v>2026-06-22</v>
      </c>
      <c r="F2367" s="16" t="str">
        <f>[1]!s_info_industry_csrc2023(A2367,"",3)</f>
        <v>化学原料和化学制品制造业</v>
      </c>
      <c r="G2367" s="16" t="str">
        <f>[1]!s_info_industry_csrc2023(A2367,"",1)</f>
        <v>制造业</v>
      </c>
      <c r="H2367" s="16">
        <f>[1]!s_is(A2367,83,"FY","YTD","20251231",1,"",100000000)</f>
        <v>5.1365209280000004</v>
      </c>
      <c r="I2367" s="16">
        <f>[1]!s_is(A2367,83,"FY","YTD","20241231",1,"",100000000)</f>
        <v>4.7134409589999997</v>
      </c>
      <c r="J2367" s="16">
        <f t="shared" si="108"/>
        <v>8.9760320046474273E-2</v>
      </c>
      <c r="K2367" s="16">
        <f>[1]!s_is(A2367,61,"FY","YTD","20251231",1,"",100000000)</f>
        <v>0.89908808159999998</v>
      </c>
      <c r="L2367" s="16">
        <f>[1]!s_is(A2367,61,"FY","YTD","20241231",1,"",100000000)</f>
        <v>0.48222435009999998</v>
      </c>
      <c r="M2367" s="16">
        <f t="shared" si="109"/>
        <v>0.86446014477193867</v>
      </c>
      <c r="N2367" s="16">
        <f>[1]!s_fa_roe(A2367,"20251231")</f>
        <v>11.0642</v>
      </c>
      <c r="O2367" s="16">
        <f>[1]!s_stmnote_rdexp(A2367,"20251231",1,10000)</f>
        <v>1696.6480730000001</v>
      </c>
      <c r="P2367" s="20">
        <f t="shared" si="110"/>
        <v>3.303107486141639E-2</v>
      </c>
      <c r="Q2367" s="16">
        <f>[1]!s_margin_tradingbalance(A2367,"",10000)</f>
        <v>5339.4624999999996</v>
      </c>
      <c r="R2367" s="16">
        <f>[1]!s_margin_seclendingbalance(A2367,"",10000)</f>
        <v>17.924600000000002</v>
      </c>
      <c r="S2367" s="17">
        <f>[1]!s_val_ev(A2367,"",100000000)</f>
        <v>22.304746099999999</v>
      </c>
      <c r="T2367" s="17">
        <f>[1]!share_freesharesmv(A2367,"",100000000)</f>
        <v>7.9171297800000016</v>
      </c>
      <c r="U2367" s="17">
        <f>[1]!s_dq_amount_btin(A2367,E2367,100000000)</f>
        <v>0.25187427000000001</v>
      </c>
      <c r="V2367" s="17">
        <f>[1]!s_dq_turn(A2367,E2367)</f>
        <v>1.9274781233856741</v>
      </c>
      <c r="W2367" s="2">
        <f>[1]!s_pq_amount(A2367,"20260101","",100000000)</f>
        <v>60.512381329999997</v>
      </c>
      <c r="X2367" s="2">
        <f>[1]!s_pq_avgamount(A2367,"20260101","",100000000)</f>
        <v>0.55011255754545463</v>
      </c>
      <c r="Y2367" s="17">
        <f>[1]!s_ipo_dilutedpe(A2367)</f>
        <v>32.06</v>
      </c>
      <c r="Z2367" s="12">
        <f>[1]!s_ipo_collection_total(A2367,100000000)</f>
        <v>5.8020750000000003</v>
      </c>
      <c r="AA2367" s="2">
        <f>[1]!s_val_pe_ttm(A2367,E2367)</f>
        <v>26.070810317993164</v>
      </c>
      <c r="AB2367" s="5">
        <f>[1]!s_info_zjtxornot1(A2367,"")</f>
        <v>1</v>
      </c>
      <c r="AC2367" s="22" t="str">
        <f>[1]!s_info_nature1(A2367,"")</f>
        <v>民营企业</v>
      </c>
      <c r="AD2367" s="6" t="str">
        <f>[1]!s_info_city(A2367)</f>
        <v>邵武市</v>
      </c>
      <c r="AE2367" s="6" t="str">
        <f>[1]!s_info_province(A2367)</f>
        <v>福建省</v>
      </c>
      <c r="AF2367">
        <v>117.480572</v>
      </c>
      <c r="AG2367">
        <v>27.235196999999999</v>
      </c>
    </row>
    <row r="2368" spans="1:33" x14ac:dyDescent="0.3">
      <c r="A2368" s="12" t="s">
        <v>5240</v>
      </c>
      <c r="B2368" s="12" t="s">
        <v>5241</v>
      </c>
      <c r="C2368" s="16" t="str">
        <f>[1]!s_info_mkt(A2368)</f>
        <v>创业板</v>
      </c>
      <c r="D2368" s="16" t="str">
        <f>[1]!s_ipo_listeddate(A2368)</f>
        <v>2021-07-28</v>
      </c>
      <c r="E2368" s="16" t="str">
        <f>[1]!lastradeday_s("000002","")</f>
        <v>2026-06-22</v>
      </c>
      <c r="F2368" s="16" t="str">
        <f>[1]!s_info_industry_csrc2023(A2368,"",3)</f>
        <v>化学原料和化学制品制造业</v>
      </c>
      <c r="G2368" s="16" t="str">
        <f>[1]!s_info_industry_csrc2023(A2368,"",1)</f>
        <v>制造业</v>
      </c>
      <c r="H2368" s="16">
        <f>[1]!s_is(A2368,83,"FY","YTD","20251231",1,"",100000000)</f>
        <v>146.88354045599999</v>
      </c>
      <c r="I2368" s="16">
        <f>[1]!s_is(A2368,83,"FY","YTD","20241231",1,"",100000000)</f>
        <v>132.96203422720001</v>
      </c>
      <c r="J2368" s="16">
        <f t="shared" si="108"/>
        <v>0.10470286732385192</v>
      </c>
      <c r="K2368" s="16">
        <f>[1]!s_is(A2368,61,"FY","YTD","20251231",1,"",100000000)</f>
        <v>10.445219017000001</v>
      </c>
      <c r="L2368" s="16">
        <f>[1]!s_is(A2368,61,"FY","YTD","20241231",1,"",100000000)</f>
        <v>4.5008250947000006</v>
      </c>
      <c r="M2368" s="16">
        <f t="shared" si="109"/>
        <v>1.3207342647684512</v>
      </c>
      <c r="N2368" s="16">
        <f>[1]!s_fa_roe(A2368,"20251231")</f>
        <v>14.701499999999999</v>
      </c>
      <c r="O2368" s="16">
        <f>[1]!s_stmnote_rdexp(A2368,"20251231",1,10000)</f>
        <v>44036.179227999994</v>
      </c>
      <c r="P2368" s="20">
        <f t="shared" si="110"/>
        <v>2.9980336184224358E-2</v>
      </c>
      <c r="Q2368" s="16">
        <f>[1]!s_margin_tradingbalance(A2368,"",10000)</f>
        <v>18696.915799999999</v>
      </c>
      <c r="R2368" s="16">
        <f>[1]!s_margin_seclendingbalance(A2368,"",10000)</f>
        <v>234.107</v>
      </c>
      <c r="S2368" s="17">
        <f>[1]!s_val_ev(A2368,"",100000000)</f>
        <v>179.48239297840001</v>
      </c>
      <c r="T2368" s="17">
        <f>[1]!share_freesharesmv(A2368,"",100000000)</f>
        <v>58.098746734400002</v>
      </c>
      <c r="U2368" s="17">
        <f>[1]!s_dq_amount_btin(A2368,E2368,100000000)</f>
        <v>1.3589453300000001</v>
      </c>
      <c r="V2368" s="17">
        <f>[1]!s_dq_turn(A2368,E2368)</f>
        <v>0.7889726469225723</v>
      </c>
      <c r="W2368" s="2">
        <f>[1]!s_pq_amount(A2368,"20260101","",100000000)</f>
        <v>136.67581713000001</v>
      </c>
      <c r="X2368" s="2">
        <f>[1]!s_pq_avgamount(A2368,"20260101","",100000000)</f>
        <v>1.2425074284545454</v>
      </c>
      <c r="Y2368" s="17">
        <f>[1]!s_ipo_dilutedpe(A2368)</f>
        <v>13.91</v>
      </c>
      <c r="Z2368" s="12">
        <f>[1]!s_ipo_collection_total(A2368,100000000)</f>
        <v>15.21862</v>
      </c>
      <c r="AA2368" s="2">
        <f>[1]!s_val_pe_ttm(A2368,E2368)</f>
        <v>18.831722259521484</v>
      </c>
      <c r="AB2368" s="5">
        <f>[1]!s_info_zjtxornot1(A2368,"")</f>
        <v>0</v>
      </c>
      <c r="AC2368" s="22" t="str">
        <f>[1]!s_info_nature1(A2368,"")</f>
        <v>民营企业</v>
      </c>
      <c r="AD2368" s="6" t="str">
        <f>[1]!s_info_city(A2368)</f>
        <v>潍坊市</v>
      </c>
      <c r="AE2368" s="6" t="str">
        <f>[1]!s_info_province(A2368)</f>
        <v>山东省</v>
      </c>
      <c r="AF2368">
        <v>119.107078</v>
      </c>
      <c r="AG2368">
        <v>36.709249999999997</v>
      </c>
    </row>
    <row r="2369" spans="1:33" x14ac:dyDescent="0.3">
      <c r="A2369" s="12" t="s">
        <v>5242</v>
      </c>
      <c r="B2369" s="12" t="s">
        <v>5243</v>
      </c>
      <c r="C2369" s="16" t="str">
        <f>[1]!s_info_mkt(A2369)</f>
        <v>创业板</v>
      </c>
      <c r="D2369" s="16" t="str">
        <f>[1]!s_ipo_listeddate(A2369)</f>
        <v>2021-04-12</v>
      </c>
      <c r="E2369" s="16" t="str">
        <f>[1]!lastradeday_s("000002","")</f>
        <v>2026-06-22</v>
      </c>
      <c r="F2369" s="16" t="str">
        <f>[1]!s_info_industry_csrc2023(A2369,"",3)</f>
        <v>农业</v>
      </c>
      <c r="G2369" s="16" t="str">
        <f>[1]!s_info_industry_csrc2023(A2369,"",1)</f>
        <v>农、林、牧、渔业</v>
      </c>
      <c r="H2369" s="16">
        <f>[1]!s_is(A2369,83,"FY","YTD","20251231",1,"",100000000)</f>
        <v>12.9189034095</v>
      </c>
      <c r="I2369" s="16">
        <f>[1]!s_is(A2369,83,"FY","YTD","20241231",1,"",100000000)</f>
        <v>10.321115601699999</v>
      </c>
      <c r="J2369" s="16">
        <f t="shared" si="108"/>
        <v>0.25169641616765892</v>
      </c>
      <c r="K2369" s="16">
        <f>[1]!s_is(A2369,61,"FY","YTD","20251231",1,"",100000000)</f>
        <v>1.1026830223000001</v>
      </c>
      <c r="L2369" s="16">
        <f>[1]!s_is(A2369,61,"FY","YTD","20241231",1,"",100000000)</f>
        <v>-0.47565525060000002</v>
      </c>
      <c r="M2369" s="16">
        <f t="shared" si="109"/>
        <v>3.3182399876991919</v>
      </c>
      <c r="N2369" s="16">
        <f>[1]!s_fa_roe(A2369,"20251231")</f>
        <v>7.0483000000000002</v>
      </c>
      <c r="O2369" s="16">
        <f>[1]!s_stmnote_rdexp(A2369,"20251231",1,10000)</f>
        <v>1736.8705949999999</v>
      </c>
      <c r="P2369" s="20">
        <f t="shared" si="110"/>
        <v>1.3444411959321414E-2</v>
      </c>
      <c r="Q2369" s="16">
        <f>[1]!s_margin_tradingbalance(A2369,"",10000)</f>
        <v>9432.6713</v>
      </c>
      <c r="R2369" s="16">
        <f>[1]!s_margin_seclendingbalance(A2369,"",10000)</f>
        <v>0</v>
      </c>
      <c r="S2369" s="17">
        <f>[1]!s_val_ev(A2369,"",100000000)</f>
        <v>33.086416724999999</v>
      </c>
      <c r="T2369" s="17">
        <f>[1]!share_freesharesmv(A2369,"",100000000)</f>
        <v>20.427703057500004</v>
      </c>
      <c r="U2369" s="17">
        <f>[1]!s_dq_amount_btin(A2369,E2369,100000000)</f>
        <v>1.0035313100000001</v>
      </c>
      <c r="V2369" s="17">
        <f>[1]!s_dq_turn(A2369,E2369)</f>
        <v>4.0151080889838457</v>
      </c>
      <c r="W2369" s="2">
        <f>[1]!s_pq_amount(A2369,"20260101","",100000000)</f>
        <v>226.73207522000001</v>
      </c>
      <c r="X2369" s="2">
        <f>[1]!s_pq_avgamount(A2369,"20260101","",100000000)</f>
        <v>2.0612006838181816</v>
      </c>
      <c r="Y2369" s="17">
        <f>[1]!s_ipo_dilutedpe(A2369)</f>
        <v>22.98</v>
      </c>
      <c r="Z2369" s="12">
        <f>[1]!s_ipo_collection_total(A2369,100000000)</f>
        <v>6.5319430000000001</v>
      </c>
      <c r="AA2369" s="2">
        <f>[1]!s_val_pe_ttm(A2369,E2369)</f>
        <v>15.134541511535645</v>
      </c>
      <c r="AB2369" s="5">
        <f>[1]!s_info_zjtxornot1(A2369,"")</f>
        <v>0</v>
      </c>
      <c r="AC2369" s="22" t="str">
        <f>[1]!s_info_nature1(A2369,"")</f>
        <v>民营企业</v>
      </c>
      <c r="AD2369" s="6" t="str">
        <f>[1]!s_info_city(A2369)</f>
        <v>宿迁市</v>
      </c>
      <c r="AE2369" s="6" t="str">
        <f>[1]!s_info_province(A2369)</f>
        <v>江苏省</v>
      </c>
      <c r="AF2369">
        <v>118.27516199999999</v>
      </c>
      <c r="AG2369">
        <v>33.963008000000002</v>
      </c>
    </row>
    <row r="2370" spans="1:33" x14ac:dyDescent="0.3">
      <c r="A2370" s="12" t="s">
        <v>5244</v>
      </c>
      <c r="B2370" s="12" t="s">
        <v>5245</v>
      </c>
      <c r="C2370" s="16" t="str">
        <f>[1]!s_info_mkt(A2370)</f>
        <v>主板</v>
      </c>
      <c r="D2370" s="16" t="str">
        <f>[1]!s_ipo_listeddate(A2370)</f>
        <v>2017-03-06</v>
      </c>
      <c r="E2370" s="16" t="str">
        <f>[1]!lastradeday_s("000002","")</f>
        <v>2026-06-22</v>
      </c>
      <c r="F2370" s="16" t="str">
        <f>[1]!s_info_industry_csrc2023(A2370,"",3)</f>
        <v>软件和信息技术服务业</v>
      </c>
      <c r="G2370" s="16" t="str">
        <f>[1]!s_info_industry_csrc2023(A2370,"",1)</f>
        <v>信息传输、软件和信息技术服务业</v>
      </c>
      <c r="H2370" s="16">
        <f>[1]!s_is(A2370,83,"FY","YTD","20251231",1,"",100000000)</f>
        <v>5.1203714577000001</v>
      </c>
      <c r="I2370" s="16">
        <f>[1]!s_is(A2370,83,"FY","YTD","20241231",1,"",100000000)</f>
        <v>3.7247389326999998</v>
      </c>
      <c r="J2370" s="16">
        <f t="shared" si="108"/>
        <v>0.37469271007091232</v>
      </c>
      <c r="K2370" s="16">
        <f>[1]!s_is(A2370,61,"FY","YTD","20251231",1,"",100000000)</f>
        <v>-0.47234355729999999</v>
      </c>
      <c r="L2370" s="16">
        <f>[1]!s_is(A2370,61,"FY","YTD","20241231",1,"",100000000)</f>
        <v>-0.63327031090000008</v>
      </c>
      <c r="M2370" s="16">
        <f t="shared" si="109"/>
        <v>0.25412016137515103</v>
      </c>
      <c r="N2370" s="16">
        <f>[1]!s_fa_roe(A2370,"20251231")</f>
        <v>-5.6845999999999997</v>
      </c>
      <c r="O2370" s="16">
        <f>[1]!s_stmnote_rdexp(A2370,"20251231",1,10000)</f>
        <v>21561.535984999999</v>
      </c>
      <c r="P2370" s="20">
        <f t="shared" si="110"/>
        <v>0.42109319925560912</v>
      </c>
      <c r="Q2370" s="16">
        <f>[1]!s_margin_tradingbalance(A2370,"",10000)</f>
        <v>19646.495699999999</v>
      </c>
      <c r="R2370" s="16">
        <f>[1]!s_margin_seclendingbalance(A2370,"",10000)</f>
        <v>16.504799999999999</v>
      </c>
      <c r="S2370" s="17">
        <f>[1]!s_val_ev(A2370,"",100000000)</f>
        <v>46.138015469999999</v>
      </c>
      <c r="T2370" s="17">
        <f>[1]!share_freesharesmv(A2370,"",100000000)</f>
        <v>25.154037129000002</v>
      </c>
      <c r="U2370" s="17">
        <f>[1]!s_dq_amount_btin(A2370,E2370,100000000)</f>
        <v>1.3260554500000001</v>
      </c>
      <c r="V2370" s="17">
        <f>[1]!s_dq_turn(A2370,E2370)</f>
        <v>2.9643058601938628</v>
      </c>
      <c r="W2370" s="2">
        <f>[1]!s_pq_amount(A2370,"20260101","",100000000)</f>
        <v>431.47506175000001</v>
      </c>
      <c r="X2370" s="2">
        <f>[1]!s_pq_avgamount(A2370,"20260101","",100000000)</f>
        <v>3.9225005613636363</v>
      </c>
      <c r="Y2370" s="17">
        <f>[1]!s_ipo_dilutedpe(A2370)</f>
        <v>19.82</v>
      </c>
      <c r="Z2370" s="12">
        <f>[1]!s_ipo_collection_total(A2370,100000000)</f>
        <v>2.0479500000000002</v>
      </c>
      <c r="AA2370" s="2">
        <f>[1]!s_val_pe_ttm(A2370,E2370)</f>
        <v>-64.695320129394531</v>
      </c>
      <c r="AB2370" s="5">
        <f>[1]!s_info_zjtxornot1(A2370,"")</f>
        <v>1</v>
      </c>
      <c r="AC2370" s="22" t="str">
        <f>[1]!s_info_nature1(A2370,"")</f>
        <v>民营企业</v>
      </c>
      <c r="AD2370" s="6" t="str">
        <f>[1]!s_info_city(A2370)</f>
        <v>北京市</v>
      </c>
      <c r="AE2370" s="6" t="str">
        <f>[1]!s_info_province(A2370)</f>
        <v>北京</v>
      </c>
      <c r="AF2370">
        <v>116.40528500000001</v>
      </c>
      <c r="AG2370">
        <v>39.904989</v>
      </c>
    </row>
    <row r="2371" spans="1:33" x14ac:dyDescent="0.3">
      <c r="A2371" s="12" t="s">
        <v>5246</v>
      </c>
      <c r="B2371" s="12" t="s">
        <v>5247</v>
      </c>
      <c r="C2371" s="16" t="str">
        <f>[1]!s_info_mkt(A2371)</f>
        <v>主板</v>
      </c>
      <c r="D2371" s="16" t="str">
        <f>[1]!s_ipo_listeddate(A2371)</f>
        <v>2016-08-10</v>
      </c>
      <c r="E2371" s="16" t="str">
        <f>[1]!lastradeday_s("000002","")</f>
        <v>2026-06-22</v>
      </c>
      <c r="F2371" s="16" t="str">
        <f>[1]!s_info_industry_csrc2023(A2371,"",3)</f>
        <v>道路运输业</v>
      </c>
      <c r="G2371" s="16" t="str">
        <f>[1]!s_info_industry_csrc2023(A2371,"",1)</f>
        <v>交通运输、仓储和邮政业</v>
      </c>
      <c r="H2371" s="16">
        <f>[1]!s_is(A2371,83,"FY","YTD","20251231",1,"",100000000)</f>
        <v>36.933894119499996</v>
      </c>
      <c r="I2371" s="16">
        <f>[1]!s_is(A2371,83,"FY","YTD","20241231",1,"",100000000)</f>
        <v>40.2216527462</v>
      </c>
      <c r="J2371" s="16">
        <f t="shared" ref="J2371:J2434" si="111">H2371/I2371-1</f>
        <v>-8.1741012669118152E-2</v>
      </c>
      <c r="K2371" s="16">
        <f>[1]!s_is(A2371,61,"FY","YTD","20251231",1,"",100000000)</f>
        <v>-0.87371594269999997</v>
      </c>
      <c r="L2371" s="16">
        <f>[1]!s_is(A2371,61,"FY","YTD","20241231",1,"",100000000)</f>
        <v>0.79565480569999991</v>
      </c>
      <c r="M2371" s="16">
        <f t="shared" ref="M2371:M2434" si="112">(K2371-L2371)/ABS(L2371)</f>
        <v>-2.0981093012205507</v>
      </c>
      <c r="N2371" s="16">
        <f>[1]!s_fa_roe(A2371,"20251231")</f>
        <v>-3.1049000000000002</v>
      </c>
      <c r="O2371" s="16">
        <f>[1]!s_stmnote_rdexp(A2371,"20251231",1,10000)</f>
        <v>1126.0239220000001</v>
      </c>
      <c r="P2371" s="20">
        <f t="shared" ref="P2371:P2434" si="113">O2371/H2371/10000</f>
        <v>3.0487549413466615E-3</v>
      </c>
      <c r="Q2371" s="16">
        <f>[1]!s_margin_tradingbalance(A2371,"",10000)</f>
        <v>0</v>
      </c>
      <c r="R2371" s="16">
        <f>[1]!s_margin_seclendingbalance(A2371,"",10000)</f>
        <v>0</v>
      </c>
      <c r="S2371" s="17">
        <f>[1]!s_val_ev(A2371,"",100000000)</f>
        <v>32.4686901038</v>
      </c>
      <c r="T2371" s="17">
        <f>[1]!share_freesharesmv(A2371,"",100000000)</f>
        <v>9.3960756348000007</v>
      </c>
      <c r="U2371" s="17">
        <f>[1]!s_dq_amount_btin(A2371,E2371,100000000)</f>
        <v>0.30730580000000002</v>
      </c>
      <c r="V2371" s="17">
        <f>[1]!s_dq_turn(A2371,E2371)</f>
        <v>0.9700743429841574</v>
      </c>
      <c r="W2371" s="2">
        <f>[1]!s_pq_amount(A2371,"20260101","",100000000)</f>
        <v>42.740512760000001</v>
      </c>
      <c r="X2371" s="2">
        <f>[1]!s_pq_avgamount(A2371,"20260101","",100000000)</f>
        <v>0.388550116</v>
      </c>
      <c r="Y2371" s="17">
        <f>[1]!s_ipo_dilutedpe(A2371)</f>
        <v>22.98</v>
      </c>
      <c r="Z2371" s="12">
        <f>[1]!s_ipo_collection_total(A2371,100000000)</f>
        <v>6.1735429999999996</v>
      </c>
      <c r="AA2371" s="2">
        <f>[1]!s_val_pe_ttm(A2371,E2371)</f>
        <v>-35.915252685546875</v>
      </c>
      <c r="AB2371" s="5">
        <f>[1]!s_info_zjtxornot1(A2371,"")</f>
        <v>0</v>
      </c>
      <c r="AC2371" s="22" t="str">
        <f>[1]!s_info_nature1(A2371,"")</f>
        <v>民营企业</v>
      </c>
      <c r="AD2371" s="6" t="str">
        <f>[1]!s_info_city(A2371)</f>
        <v>北京市</v>
      </c>
      <c r="AE2371" s="6" t="str">
        <f>[1]!s_info_province(A2371)</f>
        <v>北京</v>
      </c>
      <c r="AF2371">
        <v>116.40528500000001</v>
      </c>
      <c r="AG2371">
        <v>39.904989</v>
      </c>
    </row>
    <row r="2372" spans="1:33" x14ac:dyDescent="0.3">
      <c r="A2372" s="12" t="s">
        <v>5248</v>
      </c>
      <c r="B2372" s="12" t="s">
        <v>5249</v>
      </c>
      <c r="C2372" s="16" t="str">
        <f>[1]!s_info_mkt(A2372)</f>
        <v>科创板</v>
      </c>
      <c r="D2372" s="16" t="str">
        <f>[1]!s_ipo_listeddate(A2372)</f>
        <v>2023-03-01</v>
      </c>
      <c r="E2372" s="16" t="str">
        <f>[1]!lastradeday_s("000002","")</f>
        <v>2026-06-22</v>
      </c>
      <c r="F2372" s="16" t="str">
        <f>[1]!s_info_industry_csrc2023(A2372,"",3)</f>
        <v>计算机、通信和其他电子设备制造业</v>
      </c>
      <c r="G2372" s="16" t="str">
        <f>[1]!s_info_industry_csrc2023(A2372,"",1)</f>
        <v>制造业</v>
      </c>
      <c r="H2372" s="16">
        <f>[1]!s_is(A2372,83,"FY","YTD","20251231",1,"",100000000)</f>
        <v>4.6089276696999999</v>
      </c>
      <c r="I2372" s="16">
        <f>[1]!s_is(A2372,83,"FY","YTD","20241231",1,"",100000000)</f>
        <v>3.4527557666000002</v>
      </c>
      <c r="J2372" s="16">
        <f t="shared" si="111"/>
        <v>0.33485481779051685</v>
      </c>
      <c r="K2372" s="16">
        <f>[1]!s_is(A2372,61,"FY","YTD","20251231",1,"",100000000)</f>
        <v>1.0947806194</v>
      </c>
      <c r="L2372" s="16">
        <f>[1]!s_is(A2372,61,"FY","YTD","20241231",1,"",100000000)</f>
        <v>0.76612908510000011</v>
      </c>
      <c r="M2372" s="16">
        <f t="shared" si="112"/>
        <v>0.4289767099197157</v>
      </c>
      <c r="N2372" s="16">
        <f>[1]!s_fa_roe(A2372,"20251231")</f>
        <v>4.8170000000000002</v>
      </c>
      <c r="O2372" s="16">
        <f>[1]!s_stmnote_rdexp(A2372,"20251231",1,10000)</f>
        <v>10757.302825000001</v>
      </c>
      <c r="P2372" s="20">
        <f t="shared" si="113"/>
        <v>0.23340142427750887</v>
      </c>
      <c r="Q2372" s="16">
        <f>[1]!s_margin_tradingbalance(A2372,"",10000)</f>
        <v>30683.752100000002</v>
      </c>
      <c r="R2372" s="16">
        <f>[1]!s_margin_seclendingbalance(A2372,"",10000)</f>
        <v>174.31360000000001</v>
      </c>
      <c r="S2372" s="17">
        <f>[1]!s_val_ev(A2372,"",100000000)</f>
        <v>86.419866798799987</v>
      </c>
      <c r="T2372" s="17">
        <f>[1]!share_freesharesmv(A2372,"",100000000)</f>
        <v>34.495688328999996</v>
      </c>
      <c r="U2372" s="17">
        <f>[1]!s_dq_amount_btin(A2372,E2372,100000000)</f>
        <v>1.0640608</v>
      </c>
      <c r="V2372" s="17">
        <f>[1]!s_dq_turn(A2372,E2372)</f>
        <v>3.0808460873763042</v>
      </c>
      <c r="W2372" s="2">
        <f>[1]!s_pq_amount(A2372,"20260101","",100000000)</f>
        <v>199.55952189999999</v>
      </c>
      <c r="X2372" s="2">
        <f>[1]!s_pq_avgamount(A2372,"20260101","",100000000)</f>
        <v>1.8141774718181818</v>
      </c>
      <c r="Y2372" s="17">
        <f>[1]!s_ipo_dilutedpe(A2372)</f>
        <v>86.77</v>
      </c>
      <c r="Z2372" s="12">
        <f>[1]!s_ipo_collection_total(A2372,100000000)</f>
        <v>18.04966224</v>
      </c>
      <c r="AA2372" s="2">
        <f>[1]!s_val_pe_ttm(A2372,E2372)</f>
        <v>75.655632019042969</v>
      </c>
      <c r="AB2372" s="5">
        <f>[1]!s_info_zjtxornot1(A2372,"")</f>
        <v>1</v>
      </c>
      <c r="AC2372" s="22" t="str">
        <f>[1]!s_info_nature1(A2372,"")</f>
        <v>民营企业</v>
      </c>
      <c r="AD2372" s="6" t="str">
        <f>[1]!s_info_city(A2372)</f>
        <v>珠海市</v>
      </c>
      <c r="AE2372" s="6" t="str">
        <f>[1]!s_info_province(A2372)</f>
        <v>广东省</v>
      </c>
      <c r="AF2372">
        <v>113.552724</v>
      </c>
      <c r="AG2372">
        <v>22.255898999999999</v>
      </c>
    </row>
    <row r="2373" spans="1:33" x14ac:dyDescent="0.3">
      <c r="A2373" s="12" t="s">
        <v>5250</v>
      </c>
      <c r="B2373" s="12" t="s">
        <v>5251</v>
      </c>
      <c r="C2373" s="16" t="str">
        <f>[1]!s_info_mkt(A2373)</f>
        <v>科创板</v>
      </c>
      <c r="D2373" s="16" t="str">
        <f>[1]!s_ipo_listeddate(A2373)</f>
        <v>2020-01-06</v>
      </c>
      <c r="E2373" s="16" t="str">
        <f>[1]!lastradeday_s("000002","")</f>
        <v>2026-06-22</v>
      </c>
      <c r="F2373" s="16" t="str">
        <f>[1]!s_info_industry_csrc2023(A2373,"",3)</f>
        <v>计算机、通信和其他电子设备制造业</v>
      </c>
      <c r="G2373" s="16" t="str">
        <f>[1]!s_info_industry_csrc2023(A2373,"",1)</f>
        <v>制造业</v>
      </c>
      <c r="H2373" s="16">
        <f>[1]!s_is(A2373,83,"FY","YTD","20251231",1,"",100000000)</f>
        <v>8.6806499107999997</v>
      </c>
      <c r="I2373" s="16">
        <f>[1]!s_is(A2373,83,"FY","YTD","20241231",1,"",100000000)</f>
        <v>7.3737302530999997</v>
      </c>
      <c r="J2373" s="16">
        <f t="shared" si="111"/>
        <v>0.17723996035121514</v>
      </c>
      <c r="K2373" s="16">
        <f>[1]!s_is(A2373,61,"FY","YTD","20251231",1,"",100000000)</f>
        <v>0.81068811029999999</v>
      </c>
      <c r="L2373" s="16">
        <f>[1]!s_is(A2373,61,"FY","YTD","20241231",1,"",100000000)</f>
        <v>0.76603858269999991</v>
      </c>
      <c r="M2373" s="16">
        <f t="shared" si="112"/>
        <v>5.828626469782653E-2</v>
      </c>
      <c r="N2373" s="16">
        <f>[1]!s_fa_roe(A2373,"20251231")</f>
        <v>3.8727</v>
      </c>
      <c r="O2373" s="16">
        <f>[1]!s_stmnote_rdexp(A2373,"20251231",1,10000)</f>
        <v>9579.35</v>
      </c>
      <c r="P2373" s="20">
        <f t="shared" si="113"/>
        <v>0.11035291249428095</v>
      </c>
      <c r="Q2373" s="16">
        <f>[1]!s_margin_tradingbalance(A2373,"",10000)</f>
        <v>38652.7238</v>
      </c>
      <c r="R2373" s="16">
        <f>[1]!s_margin_seclendingbalance(A2373,"",10000)</f>
        <v>30.386399999999998</v>
      </c>
      <c r="S2373" s="17">
        <f>[1]!s_val_ev(A2373,"",100000000)</f>
        <v>65.223549809999994</v>
      </c>
      <c r="T2373" s="17">
        <f>[1]!share_freesharesmv(A2373,"",100000000)</f>
        <v>51.876411404999992</v>
      </c>
      <c r="U2373" s="17">
        <f>[1]!s_dq_amount_btin(A2373,E2373,100000000)</f>
        <v>6.5669423800000004</v>
      </c>
      <c r="V2373" s="17">
        <f>[1]!s_dq_turn(A2373,E2373)</f>
        <v>10.192175363599704</v>
      </c>
      <c r="W2373" s="2">
        <f>[1]!s_pq_amount(A2373,"20260101","",100000000)</f>
        <v>278.10355670000001</v>
      </c>
      <c r="X2373" s="2">
        <f>[1]!s_pq_avgamount(A2373,"20260101","",100000000)</f>
        <v>2.5282141518181818</v>
      </c>
      <c r="Y2373" s="17">
        <f>[1]!s_ipo_dilutedpe(A2373)</f>
        <v>37.35</v>
      </c>
      <c r="Z2373" s="12">
        <f>[1]!s_ipo_collection_total(A2373,100000000)</f>
        <v>10.6072081092</v>
      </c>
      <c r="AA2373" s="2">
        <f>[1]!s_val_pe_ttm(A2373,E2373)</f>
        <v>79.760856628417969</v>
      </c>
      <c r="AB2373" s="5">
        <f>[1]!s_info_zjtxornot1(A2373,"")</f>
        <v>1</v>
      </c>
      <c r="AC2373" s="22" t="str">
        <f>[1]!s_info_nature1(A2373,"")</f>
        <v>民营企业</v>
      </c>
      <c r="AD2373" s="6" t="str">
        <f>[1]!s_info_city(A2373)</f>
        <v>北京市</v>
      </c>
      <c r="AE2373" s="6" t="str">
        <f>[1]!s_info_province(A2373)</f>
        <v>北京</v>
      </c>
      <c r="AF2373">
        <v>116.40528500000001</v>
      </c>
      <c r="AG2373">
        <v>39.904989</v>
      </c>
    </row>
    <row r="2374" spans="1:33" x14ac:dyDescent="0.3">
      <c r="A2374" s="12" t="s">
        <v>5252</v>
      </c>
      <c r="B2374" s="12" t="s">
        <v>5253</v>
      </c>
      <c r="C2374" s="16" t="str">
        <f>[1]!s_info_mkt(A2374)</f>
        <v>主板</v>
      </c>
      <c r="D2374" s="16" t="str">
        <f>[1]!s_ipo_listeddate(A2374)</f>
        <v>2020-12-08</v>
      </c>
      <c r="E2374" s="16" t="str">
        <f>[1]!lastradeday_s("000002","")</f>
        <v>2026-06-22</v>
      </c>
      <c r="F2374" s="16" t="str">
        <f>[1]!s_info_industry_csrc2023(A2374,"",3)</f>
        <v>化学原料和化学制品制造业</v>
      </c>
      <c r="G2374" s="16" t="str">
        <f>[1]!s_info_industry_csrc2023(A2374,"",1)</f>
        <v>制造业</v>
      </c>
      <c r="H2374" s="16">
        <f>[1]!s_is(A2374,83,"FY","YTD","20251231",1,"",100000000)</f>
        <v>63.3753152978</v>
      </c>
      <c r="I2374" s="16">
        <f>[1]!s_is(A2374,83,"FY","YTD","20241231",1,"",100000000)</f>
        <v>62.679136240299997</v>
      </c>
      <c r="J2374" s="16">
        <f t="shared" si="111"/>
        <v>1.1107030173979737E-2</v>
      </c>
      <c r="K2374" s="16">
        <f>[1]!s_is(A2374,61,"FY","YTD","20251231",1,"",100000000)</f>
        <v>3.0571082852999996</v>
      </c>
      <c r="L2374" s="16">
        <f>[1]!s_is(A2374,61,"FY","YTD","20241231",1,"",100000000)</f>
        <v>2.3444250628000001</v>
      </c>
      <c r="M2374" s="16">
        <f t="shared" si="112"/>
        <v>0.30399061749016865</v>
      </c>
      <c r="N2374" s="16">
        <f>[1]!s_fa_roe(A2374,"20251231")</f>
        <v>4.1646999999999998</v>
      </c>
      <c r="O2374" s="16">
        <f>[1]!s_stmnote_rdexp(A2374,"20251231",1,10000)</f>
        <v>29992.070938999997</v>
      </c>
      <c r="P2374" s="20">
        <f t="shared" si="113"/>
        <v>4.7324531322751676E-2</v>
      </c>
      <c r="Q2374" s="16">
        <f>[1]!s_margin_tradingbalance(A2374,"",10000)</f>
        <v>50552.445500000002</v>
      </c>
      <c r="R2374" s="16">
        <f>[1]!s_margin_seclendingbalance(A2374,"",10000)</f>
        <v>290.07510000000002</v>
      </c>
      <c r="S2374" s="17">
        <f>[1]!s_val_ev(A2374,"",100000000)</f>
        <v>383.30801600000001</v>
      </c>
      <c r="T2374" s="17">
        <f>[1]!share_freesharesmv(A2374,"",100000000)</f>
        <v>99.185905055999982</v>
      </c>
      <c r="U2374" s="17">
        <f>[1]!s_dq_amount_btin(A2374,E2374,100000000)</f>
        <v>8.1167596799999995</v>
      </c>
      <c r="V2374" s="17">
        <f>[1]!s_dq_turn(A2374,E2374)</f>
        <v>2.1677006241963692</v>
      </c>
      <c r="W2374" s="2">
        <f>[1]!s_pq_amount(A2374,"20260101","",100000000)</f>
        <v>559.09306184000002</v>
      </c>
      <c r="X2374" s="2">
        <f>[1]!s_pq_avgamount(A2374,"20260101","",100000000)</f>
        <v>5.082664198545455</v>
      </c>
      <c r="Y2374" s="17">
        <f>[1]!s_ipo_dilutedpe(A2374)</f>
        <v>22.99</v>
      </c>
      <c r="Z2374" s="12">
        <f>[1]!s_ipo_collection_total(A2374,100000000)</f>
        <v>16.887456</v>
      </c>
      <c r="AA2374" s="2">
        <f>[1]!s_val_pe_ttm(A2374,E2374)</f>
        <v>101.13008117675781</v>
      </c>
      <c r="AB2374" s="5">
        <f>[1]!s_info_zjtxornot1(A2374,"")</f>
        <v>0</v>
      </c>
      <c r="AC2374" s="22" t="str">
        <f>[1]!s_info_nature1(A2374,"")</f>
        <v>公众企业</v>
      </c>
      <c r="AD2374" s="6" t="str">
        <f>[1]!s_info_city(A2374)</f>
        <v>滕州市</v>
      </c>
      <c r="AE2374" s="6" t="str">
        <f>[1]!s_info_province(A2374)</f>
        <v>山东省</v>
      </c>
      <c r="AF2374">
        <v>117.147616</v>
      </c>
      <c r="AG2374">
        <v>35.065790999999997</v>
      </c>
    </row>
    <row r="2375" spans="1:33" x14ac:dyDescent="0.3">
      <c r="A2375" s="12" t="s">
        <v>5254</v>
      </c>
      <c r="B2375" s="12" t="s">
        <v>5255</v>
      </c>
      <c r="C2375" s="16" t="str">
        <f>[1]!s_info_mkt(A2375)</f>
        <v>主板</v>
      </c>
      <c r="D2375" s="16" t="str">
        <f>[1]!s_ipo_listeddate(A2375)</f>
        <v>2007-08-13</v>
      </c>
      <c r="E2375" s="16" t="str">
        <f>[1]!lastradeday_s("000002","")</f>
        <v>2026-06-22</v>
      </c>
      <c r="F2375" s="16" t="str">
        <f>[1]!s_info_industry_csrc2023(A2375,"",3)</f>
        <v>计算机、通信和其他电子设备制造业</v>
      </c>
      <c r="G2375" s="16" t="str">
        <f>[1]!s_info_industry_csrc2023(A2375,"",1)</f>
        <v>制造业</v>
      </c>
      <c r="H2375" s="16">
        <f>[1]!s_is(A2375,83,"FY","YTD","20251231",1,"",100000000)</f>
        <v>22.126028764899999</v>
      </c>
      <c r="I2375" s="16">
        <f>[1]!s_is(A2375,83,"FY","YTD","20241231",1,"",100000000)</f>
        <v>14.9831484299</v>
      </c>
      <c r="J2375" s="16">
        <f t="shared" si="111"/>
        <v>0.47672759623376915</v>
      </c>
      <c r="K2375" s="16">
        <f>[1]!s_is(A2375,61,"FY","YTD","20251231",1,"",100000000)</f>
        <v>-2.5715339387</v>
      </c>
      <c r="L2375" s="16">
        <f>[1]!s_is(A2375,61,"FY","YTD","20241231",1,"",100000000)</f>
        <v>-3.4974134106000001</v>
      </c>
      <c r="M2375" s="16">
        <f t="shared" si="112"/>
        <v>0.2647326361515725</v>
      </c>
      <c r="N2375" s="16">
        <f>[1]!s_fa_roe(A2375,"20251231")</f>
        <v>-5.1741000000000001</v>
      </c>
      <c r="O2375" s="16">
        <f>[1]!s_stmnote_rdexp(A2375,"20251231",1,10000)</f>
        <v>41653.890836999999</v>
      </c>
      <c r="P2375" s="20">
        <f t="shared" si="113"/>
        <v>0.18825741970957913</v>
      </c>
      <c r="Q2375" s="16">
        <f>[1]!s_margin_tradingbalance(A2375,"",10000)</f>
        <v>89431.99</v>
      </c>
      <c r="R2375" s="16">
        <f>[1]!s_margin_seclendingbalance(A2375,"",10000)</f>
        <v>601.42600000000004</v>
      </c>
      <c r="S2375" s="17">
        <f>[1]!s_val_ev(A2375,"",100000000)</f>
        <v>180.57216966379997</v>
      </c>
      <c r="T2375" s="17">
        <f>[1]!share_freesharesmv(A2375,"",100000000)</f>
        <v>136.26866361219999</v>
      </c>
      <c r="U2375" s="17">
        <f>[1]!s_dq_amount_btin(A2375,E2375,100000000)</f>
        <v>6.12000514</v>
      </c>
      <c r="V2375" s="17">
        <f>[1]!s_dq_turn(A2375,E2375)</f>
        <v>4.2313395573545831</v>
      </c>
      <c r="W2375" s="2">
        <f>[1]!s_pq_amount(A2375,"20260101","",100000000)</f>
        <v>1755.6432575700001</v>
      </c>
      <c r="X2375" s="2">
        <f>[1]!s_pq_avgamount(A2375,"20260101","",100000000)</f>
        <v>15.960393250636363</v>
      </c>
      <c r="Y2375" s="17">
        <f>[1]!s_ipo_dilutedpe(A2375)</f>
        <v>29.99</v>
      </c>
      <c r="Z2375" s="12">
        <f>[1]!s_ipo_collection_total(A2375,100000000)</f>
        <v>1.6443000000000001</v>
      </c>
      <c r="AA2375" s="2">
        <f>[1]!s_val_pe_ttm(A2375,E2375)</f>
        <v>-84.389106750488281</v>
      </c>
      <c r="AB2375" s="5">
        <f>[1]!s_info_zjtxornot1(A2375,"")</f>
        <v>1</v>
      </c>
      <c r="AC2375" s="22" t="str">
        <f>[1]!s_info_nature1(A2375,"")</f>
        <v>民营企业</v>
      </c>
      <c r="AD2375" s="6" t="str">
        <f>[1]!s_info_city(A2375)</f>
        <v>北京市</v>
      </c>
      <c r="AE2375" s="6" t="str">
        <f>[1]!s_info_province(A2375)</f>
        <v>北京</v>
      </c>
      <c r="AF2375">
        <v>116.40528500000001</v>
      </c>
      <c r="AG2375">
        <v>39.904989</v>
      </c>
    </row>
    <row r="2376" spans="1:33" x14ac:dyDescent="0.3">
      <c r="A2376" s="12" t="s">
        <v>5256</v>
      </c>
      <c r="B2376" s="12" t="s">
        <v>5257</v>
      </c>
      <c r="C2376" s="16" t="str">
        <f>[1]!s_info_mkt(A2376)</f>
        <v>主板</v>
      </c>
      <c r="D2376" s="16" t="str">
        <f>[1]!s_ipo_listeddate(A2376)</f>
        <v>1995-12-08</v>
      </c>
      <c r="E2376" s="16" t="str">
        <f>[1]!lastradeday_s("000002","")</f>
        <v>2026-06-22</v>
      </c>
      <c r="F2376" s="16" t="str">
        <f>[1]!s_info_industry_csrc2023(A2376,"",3)</f>
        <v>农副食品加工业</v>
      </c>
      <c r="G2376" s="16" t="str">
        <f>[1]!s_info_industry_csrc2023(A2376,"",1)</f>
        <v>制造业</v>
      </c>
      <c r="H2376" s="16">
        <f>[1]!s_is(A2376,83,"FY","YTD","20251231",1,"",100000000)</f>
        <v>0.55793446349999998</v>
      </c>
      <c r="I2376" s="16">
        <f>[1]!s_is(A2376,83,"FY","YTD","20241231",1,"",100000000)</f>
        <v>0.42694877840000006</v>
      </c>
      <c r="J2376" s="16">
        <f t="shared" si="111"/>
        <v>0.30679484689210645</v>
      </c>
      <c r="K2376" s="16">
        <f>[1]!s_is(A2376,61,"FY","YTD","20251231",1,"",100000000)</f>
        <v>0.23982226489999997</v>
      </c>
      <c r="L2376" s="16">
        <f>[1]!s_is(A2376,61,"FY","YTD","20241231",1,"",100000000)</f>
        <v>0.7215193326999999</v>
      </c>
      <c r="M2376" s="16">
        <f t="shared" si="112"/>
        <v>-0.66761491476249113</v>
      </c>
      <c r="N2376" s="16">
        <f>[1]!s_fa_roe(A2376,"20251231")</f>
        <v>2.4430000000000001</v>
      </c>
      <c r="O2376" s="16">
        <f>[1]!s_stmnote_rdexp(A2376,"20251231",1,10000)</f>
        <v>0</v>
      </c>
      <c r="P2376" s="20">
        <f t="shared" si="113"/>
        <v>0</v>
      </c>
      <c r="Q2376" s="16">
        <f>[1]!s_margin_tradingbalance(A2376,"",10000)</f>
        <v>0</v>
      </c>
      <c r="R2376" s="16">
        <f>[1]!s_margin_seclendingbalance(A2376,"",10000)</f>
        <v>0</v>
      </c>
      <c r="S2376" s="17">
        <f>[1]!s_val_ev(A2376,"",100000000)</f>
        <v>18.225993599999999</v>
      </c>
      <c r="T2376" s="17">
        <f>[1]!share_freesharesmv(A2376,"",100000000)</f>
        <v>9.9125938699999985</v>
      </c>
      <c r="U2376" s="17">
        <f>[1]!s_dq_amount_btin(A2376,E2376,100000000)</f>
        <v>0.34989804000000002</v>
      </c>
      <c r="V2376" s="17">
        <f>[1]!s_dq_turn(A2376,E2376)</f>
        <v>1.9586768493104265</v>
      </c>
      <c r="W2376" s="2">
        <f>[1]!s_pq_amount(A2376,"20260101","",100000000)</f>
        <v>50.487421329999997</v>
      </c>
      <c r="X2376" s="2">
        <f>[1]!s_pq_avgamount(A2376,"20260101","",100000000)</f>
        <v>0.45897655754545458</v>
      </c>
      <c r="Y2376" s="17">
        <f>[1]!s_ipo_dilutedpe(A2376)</f>
        <v>0</v>
      </c>
      <c r="Z2376" s="12">
        <f>[1]!s_ipo_collection_total(A2376,100000000)</f>
        <v>0</v>
      </c>
      <c r="AA2376" s="2">
        <f>[1]!s_val_pe_ttm(A2376,E2376)</f>
        <v>64.777168273925781</v>
      </c>
      <c r="AB2376" s="5">
        <f>[1]!s_info_zjtxornot1(A2376,"")</f>
        <v>0</v>
      </c>
      <c r="AC2376" s="22" t="str">
        <f>[1]!s_info_nature1(A2376,"")</f>
        <v>民营企业</v>
      </c>
      <c r="AD2376" s="6" t="str">
        <f>[1]!s_info_city(A2376)</f>
        <v>保山市</v>
      </c>
      <c r="AE2376" s="6" t="str">
        <f>[1]!s_info_province(A2376)</f>
        <v>云南省</v>
      </c>
      <c r="AF2376">
        <v>99.167133000000007</v>
      </c>
      <c r="AG2376">
        <v>25.111802000000001</v>
      </c>
    </row>
    <row r="2377" spans="1:33" x14ac:dyDescent="0.3">
      <c r="A2377" s="12" t="s">
        <v>5258</v>
      </c>
      <c r="B2377" s="12" t="s">
        <v>5259</v>
      </c>
      <c r="C2377" s="16" t="str">
        <f>[1]!s_info_mkt(A2377)</f>
        <v>创业板</v>
      </c>
      <c r="D2377" s="16" t="str">
        <f>[1]!s_ipo_listeddate(A2377)</f>
        <v>2010-07-28</v>
      </c>
      <c r="E2377" s="16" t="str">
        <f>[1]!lastradeday_s("000002","")</f>
        <v>2026-06-22</v>
      </c>
      <c r="F2377" s="16" t="str">
        <f>[1]!s_info_industry_csrc2023(A2377,"",3)</f>
        <v>软件和信息技术服务业</v>
      </c>
      <c r="G2377" s="16" t="str">
        <f>[1]!s_info_industry_csrc2023(A2377,"",1)</f>
        <v>信息传输、软件和信息技术服务业</v>
      </c>
      <c r="H2377" s="16">
        <f>[1]!s_is(A2377,83,"FY","YTD","20251231",1,"",100000000)</f>
        <v>19.888631187200001</v>
      </c>
      <c r="I2377" s="16">
        <f>[1]!s_is(A2377,83,"FY","YTD","20241231",1,"",100000000)</f>
        <v>14.166890952599999</v>
      </c>
      <c r="J2377" s="16">
        <f t="shared" si="111"/>
        <v>0.40388115174627726</v>
      </c>
      <c r="K2377" s="16">
        <f>[1]!s_is(A2377,61,"FY","YTD","20251231",1,"",100000000)</f>
        <v>-0.32309407350000002</v>
      </c>
      <c r="L2377" s="16">
        <f>[1]!s_is(A2377,61,"FY","YTD","20241231",1,"",100000000)</f>
        <v>-2.3679911366999997</v>
      </c>
      <c r="M2377" s="16">
        <f t="shared" si="112"/>
        <v>0.86355773529192359</v>
      </c>
      <c r="N2377" s="16">
        <f>[1]!s_fa_roe(A2377,"20251231")</f>
        <v>-1.2272000000000001</v>
      </c>
      <c r="O2377" s="16">
        <f>[1]!s_stmnote_rdexp(A2377,"20251231",1,10000)</f>
        <v>25742.103178000001</v>
      </c>
      <c r="P2377" s="20">
        <f t="shared" si="113"/>
        <v>0.12943124610087395</v>
      </c>
      <c r="Q2377" s="16">
        <f>[1]!s_margin_tradingbalance(A2377,"",10000)</f>
        <v>48592.066099999996</v>
      </c>
      <c r="R2377" s="16">
        <f>[1]!s_margin_seclendingbalance(A2377,"",10000)</f>
        <v>303.10559999999998</v>
      </c>
      <c r="S2377" s="17">
        <f>[1]!s_val_ev(A2377,"",100000000)</f>
        <v>86.715335522499998</v>
      </c>
      <c r="T2377" s="17">
        <f>[1]!share_freesharesmv(A2377,"",100000000)</f>
        <v>72.99695466770001</v>
      </c>
      <c r="U2377" s="17">
        <f>[1]!s_dq_amount_btin(A2377,E2377,100000000)</f>
        <v>2.3718481100000002</v>
      </c>
      <c r="V2377" s="17">
        <f>[1]!s_dq_turn(A2377,E2377)</f>
        <v>3.160606249911651</v>
      </c>
      <c r="W2377" s="2">
        <f>[1]!s_pq_amount(A2377,"20260101","",100000000)</f>
        <v>476.54041928999999</v>
      </c>
      <c r="X2377" s="2">
        <f>[1]!s_pq_avgamount(A2377,"20260101","",100000000)</f>
        <v>4.3321856299090911</v>
      </c>
      <c r="Y2377" s="17">
        <f>[1]!s_ipo_dilutedpe(A2377)</f>
        <v>44.72</v>
      </c>
      <c r="Z2377" s="12">
        <f>[1]!s_ipo_collection_total(A2377,100000000)</f>
        <v>6.1559999999999997</v>
      </c>
      <c r="AA2377" s="2">
        <f>[1]!s_val_pe_ttm(A2377,E2377)</f>
        <v>-1206.6304931640625</v>
      </c>
      <c r="AB2377" s="5">
        <f>[1]!s_info_zjtxornot1(A2377,"")</f>
        <v>1</v>
      </c>
      <c r="AC2377" s="22" t="str">
        <f>[1]!s_info_nature1(A2377,"")</f>
        <v>民营企业</v>
      </c>
      <c r="AD2377" s="6" t="str">
        <f>[1]!s_info_city(A2377)</f>
        <v>广州市</v>
      </c>
      <c r="AE2377" s="6" t="str">
        <f>[1]!s_info_province(A2377)</f>
        <v>广东省</v>
      </c>
      <c r="AF2377">
        <v>113.280637</v>
      </c>
      <c r="AG2377">
        <v>23.125177999999998</v>
      </c>
    </row>
    <row r="2378" spans="1:33" x14ac:dyDescent="0.3">
      <c r="A2378" s="12" t="s">
        <v>5260</v>
      </c>
      <c r="B2378" s="12" t="s">
        <v>5261</v>
      </c>
      <c r="C2378" s="16" t="str">
        <f>[1]!s_info_mkt(A2378)</f>
        <v>创业板</v>
      </c>
      <c r="D2378" s="16" t="str">
        <f>[1]!s_ipo_listeddate(A2378)</f>
        <v>2016-11-16</v>
      </c>
      <c r="E2378" s="16" t="str">
        <f>[1]!lastradeday_s("000002","")</f>
        <v>2026-06-22</v>
      </c>
      <c r="F2378" s="16" t="str">
        <f>[1]!s_info_industry_csrc2023(A2378,"",3)</f>
        <v>专用设备制造业</v>
      </c>
      <c r="G2378" s="16" t="str">
        <f>[1]!s_info_industry_csrc2023(A2378,"",1)</f>
        <v>制造业</v>
      </c>
      <c r="H2378" s="16">
        <f>[1]!s_is(A2378,83,"FY","YTD","20251231",1,"",100000000)</f>
        <v>9.8621059656999996</v>
      </c>
      <c r="I2378" s="16">
        <f>[1]!s_is(A2378,83,"FY","YTD","20241231",1,"",100000000)</f>
        <v>9.8398243611999998</v>
      </c>
      <c r="J2378" s="16">
        <f t="shared" si="111"/>
        <v>2.2644311201183154E-3</v>
      </c>
      <c r="K2378" s="16">
        <f>[1]!s_is(A2378,61,"FY","YTD","20251231",1,"",100000000)</f>
        <v>0.81999096599999999</v>
      </c>
      <c r="L2378" s="16">
        <f>[1]!s_is(A2378,61,"FY","YTD","20241231",1,"",100000000)</f>
        <v>0.6136422627</v>
      </c>
      <c r="M2378" s="16">
        <f t="shared" si="112"/>
        <v>0.33626872828490401</v>
      </c>
      <c r="N2378" s="16">
        <f>[1]!s_fa_roe(A2378,"20251231")</f>
        <v>8.1163000000000007</v>
      </c>
      <c r="O2378" s="16">
        <f>[1]!s_stmnote_rdexp(A2378,"20251231",1,10000)</f>
        <v>9510.4108209999995</v>
      </c>
      <c r="P2378" s="20">
        <f t="shared" si="113"/>
        <v>9.6433873800147937E-2</v>
      </c>
      <c r="Q2378" s="16">
        <f>[1]!s_margin_tradingbalance(A2378,"",10000)</f>
        <v>0</v>
      </c>
      <c r="R2378" s="16">
        <f>[1]!s_margin_seclendingbalance(A2378,"",10000)</f>
        <v>0</v>
      </c>
      <c r="S2378" s="17">
        <f>[1]!s_val_ev(A2378,"",100000000)</f>
        <v>26.889483624</v>
      </c>
      <c r="T2378" s="17">
        <f>[1]!share_freesharesmv(A2378,"",100000000)</f>
        <v>17.989465122000002</v>
      </c>
      <c r="U2378" s="17">
        <f>[1]!s_dq_amount_btin(A2378,E2378,100000000)</f>
        <v>0.78423535</v>
      </c>
      <c r="V2378" s="17">
        <f>[1]!s_dq_turn(A2378,E2378)</f>
        <v>3.9821723502180792</v>
      </c>
      <c r="W2378" s="2">
        <f>[1]!s_pq_amount(A2378,"20260101","",100000000)</f>
        <v>119.70202374</v>
      </c>
      <c r="X2378" s="2">
        <f>[1]!s_pq_avgamount(A2378,"20260101","",100000000)</f>
        <v>1.0882002158181818</v>
      </c>
      <c r="Y2378" s="17">
        <f>[1]!s_ipo_dilutedpe(A2378)</f>
        <v>22.99</v>
      </c>
      <c r="Z2378" s="12">
        <f>[1]!s_ipo_collection_total(A2378,100000000)</f>
        <v>2.31324</v>
      </c>
      <c r="AA2378" s="2">
        <f>[1]!s_val_pe_ttm(A2378,E2378)</f>
        <v>29.506439208984375</v>
      </c>
      <c r="AB2378" s="5">
        <f>[1]!s_info_zjtxornot1(A2378,"")</f>
        <v>0</v>
      </c>
      <c r="AC2378" s="22" t="str">
        <f>[1]!s_info_nature1(A2378,"")</f>
        <v>民营企业</v>
      </c>
      <c r="AD2378" s="6" t="str">
        <f>[1]!s_info_city(A2378)</f>
        <v>中山市</v>
      </c>
      <c r="AE2378" s="6" t="str">
        <f>[1]!s_info_province(A2378)</f>
        <v>广东省</v>
      </c>
      <c r="AF2378">
        <v>113.382391</v>
      </c>
      <c r="AG2378">
        <v>22.521113</v>
      </c>
    </row>
    <row r="2379" spans="1:33" x14ac:dyDescent="0.3">
      <c r="A2379" s="12" t="s">
        <v>5262</v>
      </c>
      <c r="B2379" s="12" t="s">
        <v>5263</v>
      </c>
      <c r="C2379" s="16" t="str">
        <f>[1]!s_info_mkt(A2379)</f>
        <v>主板</v>
      </c>
      <c r="D2379" s="16" t="str">
        <f>[1]!s_ipo_listeddate(A2379)</f>
        <v>2010-02-05</v>
      </c>
      <c r="E2379" s="16" t="str">
        <f>[1]!lastradeday_s("000002","")</f>
        <v>2026-06-22</v>
      </c>
      <c r="F2379" s="16" t="str">
        <f>[1]!s_info_industry_csrc2023(A2379,"",3)</f>
        <v>计算机、通信和其他电子设备制造业</v>
      </c>
      <c r="G2379" s="16" t="str">
        <f>[1]!s_info_industry_csrc2023(A2379,"",1)</f>
        <v>制造业</v>
      </c>
      <c r="H2379" s="16">
        <f>[1]!s_is(A2379,83,"FY","YTD","20251231",1,"",100000000)</f>
        <v>27.9706640357</v>
      </c>
      <c r="I2379" s="16">
        <f>[1]!s_is(A2379,83,"FY","YTD","20241231",1,"",100000000)</f>
        <v>29.433185330600001</v>
      </c>
      <c r="J2379" s="16">
        <f t="shared" si="111"/>
        <v>-4.9689535076568814E-2</v>
      </c>
      <c r="K2379" s="16">
        <f>[1]!s_is(A2379,61,"FY","YTD","20251231",1,"",100000000)</f>
        <v>4.3099406631999999</v>
      </c>
      <c r="L2379" s="16">
        <f>[1]!s_is(A2379,61,"FY","YTD","20241231",1,"",100000000)</f>
        <v>4.4923488792000006</v>
      </c>
      <c r="M2379" s="16">
        <f t="shared" si="112"/>
        <v>-4.0604196358071817E-2</v>
      </c>
      <c r="N2379" s="16">
        <f>[1]!s_fa_roe(A2379,"20251231")</f>
        <v>14.942299999999999</v>
      </c>
      <c r="O2379" s="16">
        <f>[1]!s_stmnote_rdexp(A2379,"20251231",1,10000)</f>
        <v>18349.723856000001</v>
      </c>
      <c r="P2379" s="20">
        <f t="shared" si="113"/>
        <v>6.5603461657469275E-2</v>
      </c>
      <c r="Q2379" s="16">
        <f>[1]!s_margin_tradingbalance(A2379,"",10000)</f>
        <v>23808.573</v>
      </c>
      <c r="R2379" s="16">
        <f>[1]!s_margin_seclendingbalance(A2379,"",10000)</f>
        <v>222.3</v>
      </c>
      <c r="S2379" s="17">
        <f>[1]!s_val_ev(A2379,"",100000000)</f>
        <v>88.288325099999994</v>
      </c>
      <c r="T2379" s="17">
        <f>[1]!share_freesharesmv(A2379,"",100000000)</f>
        <v>40.418995836900002</v>
      </c>
      <c r="U2379" s="17">
        <f>[1]!s_dq_amount_btin(A2379,E2379,100000000)</f>
        <v>0.91748118999999995</v>
      </c>
      <c r="V2379" s="17">
        <f>[1]!s_dq_turn(A2379,E2379)</f>
        <v>1.7955014595098586</v>
      </c>
      <c r="W2379" s="2">
        <f>[1]!s_pq_amount(A2379,"20260101","",100000000)</f>
        <v>117.04599691999999</v>
      </c>
      <c r="X2379" s="2">
        <f>[1]!s_pq_avgamount(A2379,"20260101","",100000000)</f>
        <v>1.0640545174545455</v>
      </c>
      <c r="Y2379" s="17">
        <f>[1]!s_ipo_dilutedpe(A2379)</f>
        <v>76.14</v>
      </c>
      <c r="Z2379" s="12">
        <f>[1]!s_ipo_collection_total(A2379,100000000)</f>
        <v>12.395</v>
      </c>
      <c r="AA2379" s="2">
        <f>[1]!s_val_pe_ttm(A2379,E2379)</f>
        <v>20.482370376586914</v>
      </c>
      <c r="AB2379" s="5">
        <f>[1]!s_info_zjtxornot1(A2379,"")</f>
        <v>0</v>
      </c>
      <c r="AC2379" s="22" t="str">
        <f>[1]!s_info_nature1(A2379,"")</f>
        <v>民营企业</v>
      </c>
      <c r="AD2379" s="6" t="str">
        <f>[1]!s_info_city(A2379)</f>
        <v>深圳市</v>
      </c>
      <c r="AE2379" s="6" t="str">
        <f>[1]!s_info_province(A2379)</f>
        <v>广东省</v>
      </c>
      <c r="AF2379">
        <v>114.085947</v>
      </c>
      <c r="AG2379">
        <v>22.547000000000001</v>
      </c>
    </row>
    <row r="2380" spans="1:33" x14ac:dyDescent="0.3">
      <c r="A2380" s="12" t="s">
        <v>5264</v>
      </c>
      <c r="B2380" s="12" t="s">
        <v>5265</v>
      </c>
      <c r="C2380" s="16" t="str">
        <f>[1]!s_info_mkt(A2380)</f>
        <v>主板</v>
      </c>
      <c r="D2380" s="16" t="str">
        <f>[1]!s_ipo_listeddate(A2380)</f>
        <v>2016-12-28</v>
      </c>
      <c r="E2380" s="16" t="str">
        <f>[1]!lastradeday_s("000002","")</f>
        <v>2026-06-22</v>
      </c>
      <c r="F2380" s="16" t="str">
        <f>[1]!s_info_industry_csrc2023(A2380,"",3)</f>
        <v>计算机、通信和其他电子设备制造业</v>
      </c>
      <c r="G2380" s="16" t="str">
        <f>[1]!s_info_industry_csrc2023(A2380,"",1)</f>
        <v>制造业</v>
      </c>
      <c r="H2380" s="16">
        <f>[1]!s_is(A2380,83,"FY","YTD","20251231",1,"",100000000)</f>
        <v>11.1420299815</v>
      </c>
      <c r="I2380" s="16">
        <f>[1]!s_is(A2380,83,"FY","YTD","20241231",1,"",100000000)</f>
        <v>11.618434498399999</v>
      </c>
      <c r="J2380" s="16">
        <f t="shared" si="111"/>
        <v>-4.1004191826842562E-2</v>
      </c>
      <c r="K2380" s="16">
        <f>[1]!s_is(A2380,61,"FY","YTD","20251231",1,"",100000000)</f>
        <v>1.3935345197</v>
      </c>
      <c r="L2380" s="16">
        <f>[1]!s_is(A2380,61,"FY","YTD","20241231",1,"",100000000)</f>
        <v>2.004653367</v>
      </c>
      <c r="M2380" s="16">
        <f t="shared" si="112"/>
        <v>-0.30485013387354365</v>
      </c>
      <c r="N2380" s="16">
        <f>[1]!s_fa_roe(A2380,"20251231")</f>
        <v>11.4396</v>
      </c>
      <c r="O2380" s="16">
        <f>[1]!s_stmnote_rdexp(A2380,"20251231",1,10000)</f>
        <v>21813.464659000001</v>
      </c>
      <c r="P2380" s="20">
        <f t="shared" si="113"/>
        <v>0.19577639528181698</v>
      </c>
      <c r="Q2380" s="16">
        <f>[1]!s_margin_tradingbalance(A2380,"",10000)</f>
        <v>0</v>
      </c>
      <c r="R2380" s="16">
        <f>[1]!s_margin_seclendingbalance(A2380,"",10000)</f>
        <v>0</v>
      </c>
      <c r="S2380" s="17">
        <f>[1]!s_val_ev(A2380,"",100000000)</f>
        <v>27.261146230200001</v>
      </c>
      <c r="T2380" s="17">
        <f>[1]!share_freesharesmv(A2380,"",100000000)</f>
        <v>12.0193280676</v>
      </c>
      <c r="U2380" s="17">
        <f>[1]!s_dq_amount_btin(A2380,E2380,100000000)</f>
        <v>0.3550643</v>
      </c>
      <c r="V2380" s="17">
        <f>[1]!s_dq_turn(A2380,E2380)</f>
        <v>2.2943404707612061</v>
      </c>
      <c r="W2380" s="2">
        <f>[1]!s_pq_amount(A2380,"20260101","",100000000)</f>
        <v>51.44870959</v>
      </c>
      <c r="X2380" s="2">
        <f>[1]!s_pq_avgamount(A2380,"20260101","",100000000)</f>
        <v>0.4677155417272727</v>
      </c>
      <c r="Y2380" s="17">
        <f>[1]!s_ipo_dilutedpe(A2380)</f>
        <v>22.98</v>
      </c>
      <c r="Z2380" s="12">
        <f>[1]!s_ipo_collection_total(A2380,100000000)</f>
        <v>3.3317999999999999</v>
      </c>
      <c r="AA2380" s="2">
        <f>[1]!s_val_pe_ttm(A2380,E2380)</f>
        <v>23.695560455322266</v>
      </c>
      <c r="AB2380" s="5">
        <f>[1]!s_info_zjtxornot1(A2380,"")</f>
        <v>0</v>
      </c>
      <c r="AC2380" s="22" t="str">
        <f>[1]!s_info_nature1(A2380,"")</f>
        <v>民营企业</v>
      </c>
      <c r="AD2380" s="6" t="str">
        <f>[1]!s_info_city(A2380)</f>
        <v>深圳市</v>
      </c>
      <c r="AE2380" s="6" t="str">
        <f>[1]!s_info_province(A2380)</f>
        <v>广东省</v>
      </c>
      <c r="AF2380">
        <v>114.085947</v>
      </c>
      <c r="AG2380">
        <v>22.547000000000001</v>
      </c>
    </row>
    <row r="2381" spans="1:33" x14ac:dyDescent="0.3">
      <c r="A2381" s="12" t="s">
        <v>151</v>
      </c>
      <c r="B2381" s="12" t="s">
        <v>152</v>
      </c>
      <c r="C2381" s="16" t="str">
        <f>[1]!s_info_mkt(A2381)</f>
        <v>北证</v>
      </c>
      <c r="D2381" s="16" t="str">
        <f>[1]!s_ipo_listeddate(A2381)</f>
        <v>2022-12-09</v>
      </c>
      <c r="E2381" s="16" t="str">
        <f>[1]!lastradeday_s("000002","")</f>
        <v>2026-06-22</v>
      </c>
      <c r="F2381" s="16" t="str">
        <f>[1]!s_info_industry_csrc2023(A2381,"",3)</f>
        <v>医药制造业</v>
      </c>
      <c r="G2381" s="16" t="str">
        <f>[1]!s_info_industry_csrc2023(A2381,"",1)</f>
        <v>制造业</v>
      </c>
      <c r="H2381" s="16">
        <f>[1]!s_is(A2381,83,"FY","YTD","20251231",1,"",100000000)</f>
        <v>3.3173723448999999</v>
      </c>
      <c r="I2381" s="16">
        <f>[1]!s_is(A2381,83,"FY","YTD","20241231",1,"",100000000)</f>
        <v>3.1026821829000002</v>
      </c>
      <c r="J2381" s="16">
        <f t="shared" si="111"/>
        <v>6.9195022030691611E-2</v>
      </c>
      <c r="K2381" s="16">
        <f>[1]!s_is(A2381,61,"FY","YTD","20251231",1,"",100000000)</f>
        <v>0.1149332637</v>
      </c>
      <c r="L2381" s="16">
        <f>[1]!s_is(A2381,61,"FY","YTD","20241231",1,"",100000000)</f>
        <v>0.22442322980000001</v>
      </c>
      <c r="M2381" s="16">
        <f t="shared" si="112"/>
        <v>-0.48787269569899044</v>
      </c>
      <c r="N2381" s="16">
        <f>[1]!s_fa_roe(A2381,"20251231")</f>
        <v>2.7936999999999999</v>
      </c>
      <c r="O2381" s="16">
        <f>[1]!s_stmnote_rdexp(A2381,"20251231",1,10000)</f>
        <v>976.23449800000003</v>
      </c>
      <c r="P2381" s="20">
        <f t="shared" si="113"/>
        <v>2.9427944665326014E-2</v>
      </c>
      <c r="Q2381" s="16">
        <f>[1]!s_margin_tradingbalance(A2381,"",10000)</f>
        <v>517.3845</v>
      </c>
      <c r="R2381" s="16">
        <f>[1]!s_margin_seclendingbalance(A2381,"",10000)</f>
        <v>0</v>
      </c>
      <c r="S2381" s="17">
        <f>[1]!s_val_ev(A2381,"",100000000)</f>
        <v>10.348884109</v>
      </c>
      <c r="T2381" s="17">
        <f>[1]!share_freesharesmv(A2381,"",100000000)</f>
        <v>2.8584141820000006</v>
      </c>
      <c r="U2381" s="17">
        <f>[1]!s_dq_amount_btin(A2381,E2381,100000000)</f>
        <v>0.18382972</v>
      </c>
      <c r="V2381" s="17">
        <f>[1]!s_dq_turn(A2381,E2381)</f>
        <v>3.9263818457548494</v>
      </c>
      <c r="W2381" s="2">
        <f>[1]!s_pq_amount(A2381,"20260101","",100000000)</f>
        <v>35.115777540000003</v>
      </c>
      <c r="X2381" s="2">
        <f>[1]!s_pq_avgamount(A2381,"20260101","",100000000)</f>
        <v>0.31923434127272726</v>
      </c>
      <c r="Y2381" s="17">
        <f>[1]!s_ipo_dilutedpe(A2381)</f>
        <v>25.09</v>
      </c>
      <c r="Z2381" s="12">
        <f>[1]!s_ipo_collection_total(A2381,100000000)</f>
        <v>2.3150055680000001</v>
      </c>
      <c r="AA2381" s="2">
        <f>[1]!s_val_pe_ttm(A2381,E2381)</f>
        <v>86.05859375</v>
      </c>
      <c r="AB2381" s="5">
        <f>[1]!s_info_zjtxornot1(A2381,"")</f>
        <v>1</v>
      </c>
      <c r="AC2381" s="22" t="str">
        <f>[1]!s_info_nature1(A2381,"")</f>
        <v>民营企业</v>
      </c>
      <c r="AD2381" s="6" t="str">
        <f>[1]!s_info_city(A2381)</f>
        <v>邛崃市</v>
      </c>
      <c r="AE2381" s="6" t="str">
        <f>[1]!s_info_province(A2381)</f>
        <v>四川省</v>
      </c>
      <c r="AF2381">
        <v>103.37651200000001</v>
      </c>
      <c r="AG2381">
        <v>30.388736000000002</v>
      </c>
    </row>
    <row r="2382" spans="1:33" x14ac:dyDescent="0.3">
      <c r="A2382" s="12" t="s">
        <v>5266</v>
      </c>
      <c r="B2382" s="12" t="s">
        <v>5267</v>
      </c>
      <c r="C2382" s="16" t="str">
        <f>[1]!s_info_mkt(A2382)</f>
        <v>主板</v>
      </c>
      <c r="D2382" s="16" t="str">
        <f>[1]!s_ipo_listeddate(A2382)</f>
        <v>1996-10-30</v>
      </c>
      <c r="E2382" s="16" t="str">
        <f>[1]!lastradeday_s("000002","")</f>
        <v>2026-06-22</v>
      </c>
      <c r="F2382" s="16" t="str">
        <f>[1]!s_info_industry_csrc2023(A2382,"",3)</f>
        <v>卫生</v>
      </c>
      <c r="G2382" s="16" t="str">
        <f>[1]!s_info_industry_csrc2023(A2382,"",1)</f>
        <v>卫生和社会工作</v>
      </c>
      <c r="H2382" s="16">
        <f>[1]!s_is(A2382,83,"FY","YTD","20251231",1,"",100000000)</f>
        <v>29.131015288099999</v>
      </c>
      <c r="I2382" s="16">
        <f>[1]!s_is(A2382,83,"FY","YTD","20241231",1,"",100000000)</f>
        <v>28.737769230700003</v>
      </c>
      <c r="J2382" s="16">
        <f t="shared" si="111"/>
        <v>1.3683945133079467E-2</v>
      </c>
      <c r="K2382" s="16">
        <f>[1]!s_is(A2382,61,"FY","YTD","20251231",1,"",100000000)</f>
        <v>5.0194580429000002</v>
      </c>
      <c r="L2382" s="16">
        <f>[1]!s_is(A2382,61,"FY","YTD","20241231",1,"",100000000)</f>
        <v>5.0142688923000005</v>
      </c>
      <c r="M2382" s="16">
        <f t="shared" si="112"/>
        <v>1.0348768108483857E-3</v>
      </c>
      <c r="N2382" s="16">
        <f>[1]!s_fa_roe(A2382,"20251231")</f>
        <v>12.151</v>
      </c>
      <c r="O2382" s="16">
        <f>[1]!s_stmnote_rdexp(A2382,"20251231",1,10000)</f>
        <v>6122.7083259999999</v>
      </c>
      <c r="P2382" s="20">
        <f t="shared" si="113"/>
        <v>2.1017833623193771E-2</v>
      </c>
      <c r="Q2382" s="16">
        <f>[1]!s_margin_tradingbalance(A2382,"",10000)</f>
        <v>74680.763000000006</v>
      </c>
      <c r="R2382" s="16">
        <f>[1]!s_margin_seclendingbalance(A2382,"",10000)</f>
        <v>492.96570000000003</v>
      </c>
      <c r="S2382" s="17">
        <f>[1]!s_val_ev(A2382,"",100000000)</f>
        <v>157.31158244890003</v>
      </c>
      <c r="T2382" s="17">
        <f>[1]!share_freesharesmv(A2382,"",100000000)</f>
        <v>103.99766116060002</v>
      </c>
      <c r="U2382" s="17">
        <f>[1]!s_dq_amount_btin(A2382,E2382,100000000)</f>
        <v>3.81325577</v>
      </c>
      <c r="V2382" s="17">
        <f>[1]!s_dq_turn(A2382,E2382)</f>
        <v>2.5135903317763937</v>
      </c>
      <c r="W2382" s="2">
        <f>[1]!s_pq_amount(A2382,"20260101","",100000000)</f>
        <v>468.75999038999998</v>
      </c>
      <c r="X2382" s="2">
        <f>[1]!s_pq_avgamount(A2382,"20260101","",100000000)</f>
        <v>4.2614544580909088</v>
      </c>
      <c r="Y2382" s="17">
        <f>[1]!s_ipo_dilutedpe(A2382)</f>
        <v>0</v>
      </c>
      <c r="Z2382" s="12">
        <f>[1]!s_ipo_collection_total(A2382,100000000)</f>
        <v>1.3708800000000001</v>
      </c>
      <c r="AA2382" s="2">
        <f>[1]!s_val_pe_ttm(A2382,E2382)</f>
        <v>31.157262802124023</v>
      </c>
      <c r="AB2382" s="5">
        <f>[1]!s_info_zjtxornot1(A2382,"")</f>
        <v>0</v>
      </c>
      <c r="AC2382" s="22" t="str">
        <f>[1]!s_info_nature1(A2382,"")</f>
        <v>外资企业</v>
      </c>
      <c r="AD2382" s="6" t="str">
        <f>[1]!s_info_city(A2382)</f>
        <v>杭州市</v>
      </c>
      <c r="AE2382" s="6" t="str">
        <f>[1]!s_info_province(A2382)</f>
        <v>浙江省</v>
      </c>
      <c r="AF2382">
        <v>120.153576</v>
      </c>
      <c r="AG2382">
        <v>30.287458999999998</v>
      </c>
    </row>
    <row r="2383" spans="1:33" x14ac:dyDescent="0.3">
      <c r="A2383" s="12" t="s">
        <v>5268</v>
      </c>
      <c r="B2383" s="12" t="s">
        <v>5269</v>
      </c>
      <c r="C2383" s="16" t="str">
        <f>[1]!s_info_mkt(A2383)</f>
        <v>科创板</v>
      </c>
      <c r="D2383" s="16" t="str">
        <f>[1]!s_ipo_listeddate(A2383)</f>
        <v>2020-07-31</v>
      </c>
      <c r="E2383" s="16" t="str">
        <f>[1]!lastradeday_s("000002","")</f>
        <v>2026-06-22</v>
      </c>
      <c r="F2383" s="16" t="str">
        <f>[1]!s_info_industry_csrc2023(A2383,"",3)</f>
        <v>铁路、船舶、航空航天和其他运输设备制造业</v>
      </c>
      <c r="G2383" s="16" t="str">
        <f>[1]!s_info_industry_csrc2023(A2383,"",1)</f>
        <v>制造业</v>
      </c>
      <c r="H2383" s="16">
        <f>[1]!s_is(A2383,83,"FY","YTD","20251231",1,"",100000000)</f>
        <v>9.4754202809999999</v>
      </c>
      <c r="I2383" s="16">
        <f>[1]!s_is(A2383,83,"FY","YTD","20241231",1,"",100000000)</f>
        <v>10.928924804200001</v>
      </c>
      <c r="J2383" s="16">
        <f t="shared" si="111"/>
        <v>-0.1329961134549501</v>
      </c>
      <c r="K2383" s="16">
        <f>[1]!s_is(A2383,61,"FY","YTD","20251231",1,"",100000000)</f>
        <v>0.55014226219999995</v>
      </c>
      <c r="L2383" s="16">
        <f>[1]!s_is(A2383,61,"FY","YTD","20241231",1,"",100000000)</f>
        <v>1.253961667</v>
      </c>
      <c r="M2383" s="16">
        <f t="shared" si="112"/>
        <v>-0.5612766508914343</v>
      </c>
      <c r="N2383" s="16">
        <f>[1]!s_fa_roe(A2383,"20251231")</f>
        <v>2.2136</v>
      </c>
      <c r="O2383" s="16">
        <f>[1]!s_stmnote_rdexp(A2383,"20251231",1,10000)</f>
        <v>17778.105675999999</v>
      </c>
      <c r="P2383" s="20">
        <f t="shared" si="113"/>
        <v>0.18762339979418585</v>
      </c>
      <c r="Q2383" s="16">
        <f>[1]!s_margin_tradingbalance(A2383,"",10000)</f>
        <v>25987.280200000001</v>
      </c>
      <c r="R2383" s="16">
        <f>[1]!s_margin_seclendingbalance(A2383,"",10000)</f>
        <v>163.64449999999999</v>
      </c>
      <c r="S2383" s="17">
        <f>[1]!s_val_ev(A2383,"",100000000)</f>
        <v>95.435502213600003</v>
      </c>
      <c r="T2383" s="17">
        <f>[1]!share_freesharesmv(A2383,"",100000000)</f>
        <v>36.479105969400003</v>
      </c>
      <c r="U2383" s="17">
        <f>[1]!s_dq_amount_btin(A2383,E2383,100000000)</f>
        <v>1.3216252399999999</v>
      </c>
      <c r="V2383" s="17">
        <f>[1]!s_dq_turn(A2383,E2383)</f>
        <v>1.3933666641411588</v>
      </c>
      <c r="W2383" s="2">
        <f>[1]!s_pq_amount(A2383,"20260101","",100000000)</f>
        <v>231.41646041999999</v>
      </c>
      <c r="X2383" s="2">
        <f>[1]!s_pq_avgamount(A2383,"20260101","",100000000)</f>
        <v>2.1037860038181817</v>
      </c>
      <c r="Y2383" s="17">
        <f>[1]!s_ipo_dilutedpe(A2383)</f>
        <v>47.17</v>
      </c>
      <c r="Z2383" s="12">
        <f>[1]!s_ipo_collection_total(A2383,100000000)</f>
        <v>10.366139215900001</v>
      </c>
      <c r="AA2383" s="2">
        <f>[1]!s_val_pe_ttm(A2383,E2383)</f>
        <v>187.41819763183594</v>
      </c>
      <c r="AB2383" s="5">
        <f>[1]!s_info_zjtxornot1(A2383,"")</f>
        <v>1</v>
      </c>
      <c r="AC2383" s="22" t="str">
        <f>[1]!s_info_nature1(A2383,"")</f>
        <v>中央国有企业</v>
      </c>
      <c r="AD2383" s="6" t="str">
        <f>[1]!s_info_city(A2383)</f>
        <v>合肥市</v>
      </c>
      <c r="AE2383" s="6" t="str">
        <f>[1]!s_info_province(A2383)</f>
        <v>安徽省</v>
      </c>
      <c r="AF2383">
        <v>117.28304199999999</v>
      </c>
      <c r="AG2383">
        <v>31.861190000000001</v>
      </c>
    </row>
    <row r="2384" spans="1:33" x14ac:dyDescent="0.3">
      <c r="A2384" s="12" t="s">
        <v>5270</v>
      </c>
      <c r="B2384" s="12" t="s">
        <v>5271</v>
      </c>
      <c r="C2384" s="16" t="str">
        <f>[1]!s_info_mkt(A2384)</f>
        <v>科创板</v>
      </c>
      <c r="D2384" s="16" t="str">
        <f>[1]!s_ipo_listeddate(A2384)</f>
        <v>2023-04-07</v>
      </c>
      <c r="E2384" s="16" t="str">
        <f>[1]!lastradeday_s("000002","")</f>
        <v>2026-06-22</v>
      </c>
      <c r="F2384" s="16" t="str">
        <f>[1]!s_info_industry_csrc2023(A2384,"",3)</f>
        <v>软件和信息技术服务业</v>
      </c>
      <c r="G2384" s="16" t="str">
        <f>[1]!s_info_industry_csrc2023(A2384,"",1)</f>
        <v>信息传输、软件和信息技术服务业</v>
      </c>
      <c r="H2384" s="16">
        <f>[1]!s_is(A2384,83,"FY","YTD","20251231",1,"",100000000)</f>
        <v>32.605392834499995</v>
      </c>
      <c r="I2384" s="16">
        <f>[1]!s_is(A2384,83,"FY","YTD","20241231",1,"",100000000)</f>
        <v>25.672098855300003</v>
      </c>
      <c r="J2384" s="16">
        <f t="shared" si="111"/>
        <v>0.27007117798506819</v>
      </c>
      <c r="K2384" s="16">
        <f>[1]!s_is(A2384,61,"FY","YTD","20251231",1,"",100000000)</f>
        <v>2.3860017775999998</v>
      </c>
      <c r="L2384" s="16">
        <f>[1]!s_is(A2384,61,"FY","YTD","20241231",1,"",100000000)</f>
        <v>3.0690118043000001</v>
      </c>
      <c r="M2384" s="16">
        <f t="shared" si="112"/>
        <v>-0.22255047235173006</v>
      </c>
      <c r="N2384" s="16">
        <f>[1]!s_fa_roe(A2384,"20251231")</f>
        <v>5.8886000000000003</v>
      </c>
      <c r="O2384" s="16">
        <f>[1]!s_stmnote_rdexp(A2384,"20251231",1,10000)</f>
        <v>64714.510703999993</v>
      </c>
      <c r="P2384" s="20">
        <f t="shared" si="113"/>
        <v>0.19847793594293126</v>
      </c>
      <c r="Q2384" s="16">
        <f>[1]!s_margin_tradingbalance(A2384,"",10000)</f>
        <v>45655.054400000001</v>
      </c>
      <c r="R2384" s="16">
        <f>[1]!s_margin_seclendingbalance(A2384,"",10000)</f>
        <v>342.58580000000001</v>
      </c>
      <c r="S2384" s="17">
        <f>[1]!s_val_ev(A2384,"",100000000)</f>
        <v>226.618713783</v>
      </c>
      <c r="T2384" s="17">
        <f>[1]!share_freesharesmv(A2384,"",100000000)</f>
        <v>160.8206301786</v>
      </c>
      <c r="U2384" s="17">
        <f>[1]!s_dq_amount_btin(A2384,E2384,100000000)</f>
        <v>10.822622450000001</v>
      </c>
      <c r="V2384" s="17">
        <f>[1]!s_dq_turn(A2384,E2384)</f>
        <v>4.7971224643917783</v>
      </c>
      <c r="W2384" s="2">
        <f>[1]!s_pq_amount(A2384,"20260101","",100000000)</f>
        <v>463.13869031000002</v>
      </c>
      <c r="X2384" s="2">
        <f>[1]!s_pq_avgamount(A2384,"20260101","",100000000)</f>
        <v>4.2103517300909088</v>
      </c>
      <c r="Y2384" s="17">
        <f>[1]!s_ipo_dilutedpe(A2384)</f>
        <v>71.56</v>
      </c>
      <c r="Z2384" s="12">
        <f>[1]!s_ipo_collection_total(A2384,100000000)</f>
        <v>25.405646999999998</v>
      </c>
      <c r="AA2384" s="2">
        <f>[1]!s_val_pe_ttm(A2384,E2384)</f>
        <v>126.99573516845703</v>
      </c>
      <c r="AB2384" s="5">
        <f>[1]!s_info_zjtxornot1(A2384,"")</f>
        <v>1</v>
      </c>
      <c r="AC2384" s="22" t="str">
        <f>[1]!s_info_nature1(A2384,"")</f>
        <v>民营企业</v>
      </c>
      <c r="AD2384" s="6" t="str">
        <f>[1]!s_info_city(A2384)</f>
        <v>上海市</v>
      </c>
      <c r="AE2384" s="6" t="str">
        <f>[1]!s_info_province(A2384)</f>
        <v>上海</v>
      </c>
      <c r="AF2384">
        <v>121.472644</v>
      </c>
      <c r="AG2384">
        <v>31.231705999999999</v>
      </c>
    </row>
    <row r="2385" spans="1:33" x14ac:dyDescent="0.3">
      <c r="A2385" s="12" t="s">
        <v>5272</v>
      </c>
      <c r="B2385" s="12" t="s">
        <v>5273</v>
      </c>
      <c r="C2385" s="16" t="str">
        <f>[1]!s_info_mkt(A2385)</f>
        <v>创业板</v>
      </c>
      <c r="D2385" s="16" t="str">
        <f>[1]!s_ipo_listeddate(A2385)</f>
        <v>2021-10-27</v>
      </c>
      <c r="E2385" s="16" t="str">
        <f>[1]!lastradeday_s("000002","")</f>
        <v>2026-06-22</v>
      </c>
      <c r="F2385" s="16" t="str">
        <f>[1]!s_info_industry_csrc2023(A2385,"",3)</f>
        <v>电气机械和器材制造业</v>
      </c>
      <c r="G2385" s="16" t="str">
        <f>[1]!s_info_industry_csrc2023(A2385,"",1)</f>
        <v>制造业</v>
      </c>
      <c r="H2385" s="16">
        <f>[1]!s_is(A2385,83,"FY","YTD","20251231",1,"",100000000)</f>
        <v>23.208212065999998</v>
      </c>
      <c r="I2385" s="16">
        <f>[1]!s_is(A2385,83,"FY","YTD","20241231",1,"",100000000)</f>
        <v>19.1121036141</v>
      </c>
      <c r="J2385" s="16">
        <f t="shared" si="111"/>
        <v>0.21432012585354987</v>
      </c>
      <c r="K2385" s="16">
        <f>[1]!s_is(A2385,61,"FY","YTD","20251231",1,"",100000000)</f>
        <v>0.36961242150000001</v>
      </c>
      <c r="L2385" s="16">
        <f>[1]!s_is(A2385,61,"FY","YTD","20241231",1,"",100000000)</f>
        <v>-0.35564690030000001</v>
      </c>
      <c r="M2385" s="16">
        <f t="shared" si="112"/>
        <v>2.0392679401626155</v>
      </c>
      <c r="N2385" s="16">
        <f>[1]!s_fa_roe(A2385,"20251231")</f>
        <v>3.5817000000000001</v>
      </c>
      <c r="O2385" s="16">
        <f>[1]!s_stmnote_rdexp(A2385,"20251231",1,10000)</f>
        <v>8329.6946900000003</v>
      </c>
      <c r="P2385" s="20">
        <f t="shared" si="113"/>
        <v>3.5891152090095697E-2</v>
      </c>
      <c r="Q2385" s="16">
        <f>[1]!s_margin_tradingbalance(A2385,"",10000)</f>
        <v>9389.7558000000008</v>
      </c>
      <c r="R2385" s="16">
        <f>[1]!s_margin_seclendingbalance(A2385,"",10000)</f>
        <v>16.2348</v>
      </c>
      <c r="S2385" s="17">
        <f>[1]!s_val_ev(A2385,"",100000000)</f>
        <v>28.772948362799998</v>
      </c>
      <c r="T2385" s="17">
        <f>[1]!share_freesharesmv(A2385,"",100000000)</f>
        <v>13.687277824800001</v>
      </c>
      <c r="U2385" s="17">
        <f>[1]!s_dq_amount_btin(A2385,E2385,100000000)</f>
        <v>0.57847265000000003</v>
      </c>
      <c r="V2385" s="17">
        <f>[1]!s_dq_turn(A2385,E2385)</f>
        <v>2.2206811998944569</v>
      </c>
      <c r="W2385" s="2">
        <f>[1]!s_pq_amount(A2385,"20260101","",100000000)</f>
        <v>141.34030733</v>
      </c>
      <c r="X2385" s="2">
        <f>[1]!s_pq_avgamount(A2385,"20260101","",100000000)</f>
        <v>1.2849118848181817</v>
      </c>
      <c r="Y2385" s="17">
        <f>[1]!s_ipo_dilutedpe(A2385)</f>
        <v>32.43</v>
      </c>
      <c r="Z2385" s="12">
        <f>[1]!s_ipo_collection_total(A2385,100000000)</f>
        <v>6.2558322444000005</v>
      </c>
      <c r="AA2385" s="2">
        <f>[1]!s_val_pe_ttm(A2385,E2385)</f>
        <v>78.248443603515625</v>
      </c>
      <c r="AB2385" s="5">
        <f>[1]!s_info_zjtxornot1(A2385,"")</f>
        <v>1</v>
      </c>
      <c r="AC2385" s="22" t="str">
        <f>[1]!s_info_nature1(A2385,"")</f>
        <v>民营企业</v>
      </c>
      <c r="AD2385" s="6" t="str">
        <f>[1]!s_info_city(A2385)</f>
        <v>湖州市</v>
      </c>
      <c r="AE2385" s="6" t="str">
        <f>[1]!s_info_province(A2385)</f>
        <v>浙江省</v>
      </c>
      <c r="AF2385">
        <v>120.10239799999999</v>
      </c>
      <c r="AG2385">
        <v>30.867197999999998</v>
      </c>
    </row>
    <row r="2386" spans="1:33" x14ac:dyDescent="0.3">
      <c r="A2386" s="12" t="s">
        <v>5274</v>
      </c>
      <c r="B2386" s="12" t="s">
        <v>5275</v>
      </c>
      <c r="C2386" s="16" t="str">
        <f>[1]!s_info_mkt(A2386)</f>
        <v>主板</v>
      </c>
      <c r="D2386" s="16" t="str">
        <f>[1]!s_ipo_listeddate(A2386)</f>
        <v>2017-03-23</v>
      </c>
      <c r="E2386" s="16" t="str">
        <f>[1]!lastradeday_s("000002","")</f>
        <v>2026-06-22</v>
      </c>
      <c r="F2386" s="16" t="str">
        <f>[1]!s_info_industry_csrc2023(A2386,"",3)</f>
        <v>仪器仪表制造业</v>
      </c>
      <c r="G2386" s="16" t="str">
        <f>[1]!s_info_industry_csrc2023(A2386,"",1)</f>
        <v>制造业</v>
      </c>
      <c r="H2386" s="16">
        <f>[1]!s_is(A2386,83,"FY","YTD","20251231",1,"",100000000)</f>
        <v>3.6252936098000004</v>
      </c>
      <c r="I2386" s="16">
        <f>[1]!s_is(A2386,83,"FY","YTD","20241231",1,"",100000000)</f>
        <v>6.8071195903000001</v>
      </c>
      <c r="J2386" s="16">
        <f t="shared" si="111"/>
        <v>-0.46742619081263592</v>
      </c>
      <c r="K2386" s="16">
        <f>[1]!s_is(A2386,61,"FY","YTD","20251231",1,"",100000000)</f>
        <v>-0.41941387210000003</v>
      </c>
      <c r="L2386" s="16">
        <f>[1]!s_is(A2386,61,"FY","YTD","20241231",1,"",100000000)</f>
        <v>0.1809974144</v>
      </c>
      <c r="M2386" s="16">
        <f t="shared" si="112"/>
        <v>-3.3172368151796094</v>
      </c>
      <c r="N2386" s="16">
        <f>[1]!s_fa_roe(A2386,"20251231")</f>
        <v>-8.2640999999999991</v>
      </c>
      <c r="O2386" s="16">
        <f>[1]!s_stmnote_rdexp(A2386,"20251231",1,10000)</f>
        <v>2755.0921499999999</v>
      </c>
      <c r="P2386" s="20">
        <f t="shared" si="113"/>
        <v>7.5996386680305117E-2</v>
      </c>
      <c r="Q2386" s="16">
        <f>[1]!s_margin_tradingbalance(A2386,"",10000)</f>
        <v>0</v>
      </c>
      <c r="R2386" s="16">
        <f>[1]!s_margin_seclendingbalance(A2386,"",10000)</f>
        <v>0</v>
      </c>
      <c r="S2386" s="17">
        <f>[1]!s_val_ev(A2386,"",100000000)</f>
        <v>23.122218</v>
      </c>
      <c r="T2386" s="17">
        <f>[1]!share_freesharesmv(A2386,"",100000000)</f>
        <v>15.587594031000002</v>
      </c>
      <c r="U2386" s="17">
        <f>[1]!s_dq_amount_btin(A2386,E2386,100000000)</f>
        <v>0.88496101999999999</v>
      </c>
      <c r="V2386" s="17">
        <f>[1]!s_dq_turn(A2386,E2386)</f>
        <v>4.0322307824814922</v>
      </c>
      <c r="W2386" s="2">
        <f>[1]!s_pq_amount(A2386,"20260101","",100000000)</f>
        <v>135.08790894000001</v>
      </c>
      <c r="X2386" s="2">
        <f>[1]!s_pq_avgamount(A2386,"20260101","",100000000)</f>
        <v>1.2280718994545454</v>
      </c>
      <c r="Y2386" s="17">
        <f>[1]!s_ipo_dilutedpe(A2386)</f>
        <v>22.98</v>
      </c>
      <c r="Z2386" s="12">
        <f>[1]!s_ipo_collection_total(A2386,100000000)</f>
        <v>2.052</v>
      </c>
      <c r="AA2386" s="2">
        <f>[1]!s_val_pe_ttm(A2386,E2386)</f>
        <v>-44.289192199707031</v>
      </c>
      <c r="AB2386" s="5">
        <f>[1]!s_info_zjtxornot1(A2386,"")</f>
        <v>1</v>
      </c>
      <c r="AC2386" s="22" t="str">
        <f>[1]!s_info_nature1(A2386,"")</f>
        <v>民营企业</v>
      </c>
      <c r="AD2386" s="6" t="str">
        <f>[1]!s_info_city(A2386)</f>
        <v>郑州市</v>
      </c>
      <c r="AE2386" s="6" t="str">
        <f>[1]!s_info_province(A2386)</f>
        <v>河南省</v>
      </c>
      <c r="AF2386">
        <v>113.665412</v>
      </c>
      <c r="AG2386">
        <v>34.757975000000002</v>
      </c>
    </row>
    <row r="2387" spans="1:33" x14ac:dyDescent="0.3">
      <c r="A2387" s="12" t="s">
        <v>5276</v>
      </c>
      <c r="B2387" s="12" t="s">
        <v>5277</v>
      </c>
      <c r="C2387" s="16" t="str">
        <f>[1]!s_info_mkt(A2387)</f>
        <v>主板</v>
      </c>
      <c r="D2387" s="16" t="str">
        <f>[1]!s_ipo_listeddate(A2387)</f>
        <v>1999-06-11</v>
      </c>
      <c r="E2387" s="16" t="str">
        <f>[1]!lastradeday_s("000002","")</f>
        <v>2026-06-22</v>
      </c>
      <c r="F2387" s="16" t="str">
        <f>[1]!s_info_industry_csrc2023(A2387,"",3)</f>
        <v>商务服务业</v>
      </c>
      <c r="G2387" s="16" t="str">
        <f>[1]!s_info_industry_csrc2023(A2387,"",1)</f>
        <v>租赁和商务服务业</v>
      </c>
      <c r="H2387" s="16">
        <f>[1]!s_is(A2387,83,"FY","YTD","20251231",1,"",100000000)</f>
        <v>33.896721210700001</v>
      </c>
      <c r="I2387" s="16">
        <f>[1]!s_is(A2387,83,"FY","YTD","20241231",1,"",100000000)</f>
        <v>52.768395007099997</v>
      </c>
      <c r="J2387" s="16">
        <f t="shared" si="111"/>
        <v>-0.35763213555880957</v>
      </c>
      <c r="K2387" s="16">
        <f>[1]!s_is(A2387,61,"FY","YTD","20251231",1,"",100000000)</f>
        <v>-10.293941439999999</v>
      </c>
      <c r="L2387" s="16">
        <f>[1]!s_is(A2387,61,"FY","YTD","20241231",1,"",100000000)</f>
        <v>-15.145164363699999</v>
      </c>
      <c r="M2387" s="16">
        <f t="shared" si="112"/>
        <v>0.32031497362467942</v>
      </c>
      <c r="N2387" s="16">
        <f>[1]!s_fa_roe(A2387,"20251231")</f>
        <v>-162.07419999999999</v>
      </c>
      <c r="O2387" s="16">
        <f>[1]!s_stmnote_rdexp(A2387,"20251231",1,10000)</f>
        <v>0</v>
      </c>
      <c r="P2387" s="20">
        <f t="shared" si="113"/>
        <v>0</v>
      </c>
      <c r="Q2387" s="16">
        <f>[1]!s_margin_tradingbalance(A2387,"",10000)</f>
        <v>45346.576200000003</v>
      </c>
      <c r="R2387" s="16">
        <f>[1]!s_margin_seclendingbalance(A2387,"",10000)</f>
        <v>204.8288</v>
      </c>
      <c r="S2387" s="17">
        <f>[1]!s_val_ev(A2387,"",100000000)</f>
        <v>90.857279319</v>
      </c>
      <c r="T2387" s="17">
        <f>[1]!share_freesharesmv(A2387,"",100000000)</f>
        <v>50.015501923000002</v>
      </c>
      <c r="U2387" s="17">
        <f>[1]!s_dq_amount_btin(A2387,E2387,100000000)</f>
        <v>1.03008754</v>
      </c>
      <c r="V2387" s="17">
        <f>[1]!s_dq_turn(A2387,E2387)</f>
        <v>1.1515129055611206</v>
      </c>
      <c r="W2387" s="2">
        <f>[1]!s_pq_amount(A2387,"20260101","",100000000)</f>
        <v>234.44685582</v>
      </c>
      <c r="X2387" s="2">
        <f>[1]!s_pq_avgamount(A2387,"20260101","",100000000)</f>
        <v>2.1313350529090909</v>
      </c>
      <c r="Y2387" s="17">
        <f>[1]!s_ipo_dilutedpe(A2387)</f>
        <v>0</v>
      </c>
      <c r="Z2387" s="12">
        <f>[1]!s_ipo_collection_total(A2387,100000000)</f>
        <v>3.1823999999999999</v>
      </c>
      <c r="AA2387" s="2">
        <f>[1]!s_val_pe_ttm(A2387,E2387)</f>
        <v>-10.101858139038086</v>
      </c>
      <c r="AB2387" s="5">
        <f>[1]!s_info_zjtxornot1(A2387,"")</f>
        <v>0</v>
      </c>
      <c r="AC2387" s="22" t="str">
        <f>[1]!s_info_nature1(A2387,"")</f>
        <v>地方国有企业</v>
      </c>
      <c r="AD2387" s="6" t="str">
        <f>[1]!s_info_city(A2387)</f>
        <v>珠海市</v>
      </c>
      <c r="AE2387" s="6" t="str">
        <f>[1]!s_info_province(A2387)</f>
        <v>广东省</v>
      </c>
      <c r="AF2387">
        <v>113.552724</v>
      </c>
      <c r="AG2387">
        <v>22.255898999999999</v>
      </c>
    </row>
    <row r="2388" spans="1:33" x14ac:dyDescent="0.3">
      <c r="A2388" s="12" t="s">
        <v>5278</v>
      </c>
      <c r="B2388" s="12" t="s">
        <v>5279</v>
      </c>
      <c r="C2388" s="16" t="str">
        <f>[1]!s_info_mkt(A2388)</f>
        <v>创业板</v>
      </c>
      <c r="D2388" s="16" t="str">
        <f>[1]!s_ipo_listeddate(A2388)</f>
        <v>2011-01-25</v>
      </c>
      <c r="E2388" s="16" t="str">
        <f>[1]!lastradeday_s("000002","")</f>
        <v>2026-06-22</v>
      </c>
      <c r="F2388" s="16" t="str">
        <f>[1]!s_info_industry_csrc2023(A2388,"",3)</f>
        <v>软件和信息技术服务业</v>
      </c>
      <c r="G2388" s="16" t="str">
        <f>[1]!s_info_industry_csrc2023(A2388,"",1)</f>
        <v>信息传输、软件和信息技术服务业</v>
      </c>
      <c r="H2388" s="16">
        <f>[1]!s_is(A2388,83,"FY","YTD","20251231",1,"",100000000)</f>
        <v>20.2601747792</v>
      </c>
      <c r="I2388" s="16">
        <f>[1]!s_is(A2388,83,"FY","YTD","20241231",1,"",100000000)</f>
        <v>20.113747186499999</v>
      </c>
      <c r="J2388" s="16">
        <f t="shared" si="111"/>
        <v>7.2799757967665357E-3</v>
      </c>
      <c r="K2388" s="16">
        <f>[1]!s_is(A2388,61,"FY","YTD","20251231",1,"",100000000)</f>
        <v>-5.7239816260000005</v>
      </c>
      <c r="L2388" s="16">
        <f>[1]!s_is(A2388,61,"FY","YTD","20241231",1,"",100000000)</f>
        <v>-6.8561752886000003</v>
      </c>
      <c r="M2388" s="16">
        <f t="shared" si="112"/>
        <v>0.16513487694553802</v>
      </c>
      <c r="N2388" s="16">
        <f>[1]!s_fa_roe(A2388,"20251231")</f>
        <v>-42.270899999999997</v>
      </c>
      <c r="O2388" s="16">
        <f>[1]!s_stmnote_rdexp(A2388,"20251231",1,10000)</f>
        <v>34027.744672000001</v>
      </c>
      <c r="P2388" s="20">
        <f t="shared" si="113"/>
        <v>0.16795385549652023</v>
      </c>
      <c r="Q2388" s="16">
        <f>[1]!s_margin_tradingbalance(A2388,"",10000)</f>
        <v>64236.965100000001</v>
      </c>
      <c r="R2388" s="16">
        <f>[1]!s_margin_seclendingbalance(A2388,"",10000)</f>
        <v>67.865600000000001</v>
      </c>
      <c r="S2388" s="17">
        <f>[1]!s_val_ev(A2388,"",100000000)</f>
        <v>69.582360220799998</v>
      </c>
      <c r="T2388" s="17">
        <f>[1]!share_freesharesmv(A2388,"",100000000)</f>
        <v>55.347679816800003</v>
      </c>
      <c r="U2388" s="17">
        <f>[1]!s_dq_amount_btin(A2388,E2388,100000000)</f>
        <v>1.2792167800000001</v>
      </c>
      <c r="V2388" s="17">
        <f>[1]!s_dq_turn(A2388,E2388)</f>
        <v>1.9052490662329427</v>
      </c>
      <c r="W2388" s="2">
        <f>[1]!s_pq_amount(A2388,"20260101","",100000000)</f>
        <v>177.64033764999999</v>
      </c>
      <c r="X2388" s="2">
        <f>[1]!s_pq_avgamount(A2388,"20260101","",100000000)</f>
        <v>1.6149121604545453</v>
      </c>
      <c r="Y2388" s="17">
        <f>[1]!s_ipo_dilutedpe(A2388)</f>
        <v>87.5</v>
      </c>
      <c r="Z2388" s="12">
        <f>[1]!s_ipo_collection_total(A2388,100000000)</f>
        <v>8.4</v>
      </c>
      <c r="AA2388" s="2">
        <f>[1]!s_val_pe_ttm(A2388,E2388)</f>
        <v>-15.120171546936035</v>
      </c>
      <c r="AB2388" s="5">
        <f>[1]!s_info_zjtxornot1(A2388,"")</f>
        <v>0</v>
      </c>
      <c r="AC2388" s="22" t="str">
        <f>[1]!s_info_nature1(A2388,"")</f>
        <v>公众企业</v>
      </c>
      <c r="AD2388" s="6" t="str">
        <f>[1]!s_info_city(A2388)</f>
        <v>上海市</v>
      </c>
      <c r="AE2388" s="6" t="str">
        <f>[1]!s_info_province(A2388)</f>
        <v>上海</v>
      </c>
      <c r="AF2388">
        <v>121.472644</v>
      </c>
      <c r="AG2388">
        <v>31.231705999999999</v>
      </c>
    </row>
    <row r="2389" spans="1:33" x14ac:dyDescent="0.3">
      <c r="A2389" s="12" t="s">
        <v>5280</v>
      </c>
      <c r="B2389" s="12" t="s">
        <v>5281</v>
      </c>
      <c r="C2389" s="16" t="str">
        <f>[1]!s_info_mkt(A2389)</f>
        <v>科创板</v>
      </c>
      <c r="D2389" s="16" t="str">
        <f>[1]!s_ipo_listeddate(A2389)</f>
        <v>2022-06-08</v>
      </c>
      <c r="E2389" s="16" t="str">
        <f>[1]!lastradeday_s("000002","")</f>
        <v>2026-06-22</v>
      </c>
      <c r="F2389" s="16" t="str">
        <f>[1]!s_info_industry_csrc2023(A2389,"",3)</f>
        <v>电气机械和器材制造业</v>
      </c>
      <c r="G2389" s="16" t="str">
        <f>[1]!s_info_industry_csrc2023(A2389,"",1)</f>
        <v>制造业</v>
      </c>
      <c r="H2389" s="16">
        <f>[1]!s_is(A2389,83,"FY","YTD","20251231",1,"",100000000)</f>
        <v>11.875715636700001</v>
      </c>
      <c r="I2389" s="16">
        <f>[1]!s_is(A2389,83,"FY","YTD","20241231",1,"",100000000)</f>
        <v>17.709554123299998</v>
      </c>
      <c r="J2389" s="16">
        <f t="shared" si="111"/>
        <v>-0.32941758137911381</v>
      </c>
      <c r="K2389" s="16">
        <f>[1]!s_is(A2389,61,"FY","YTD","20251231",1,"",100000000)</f>
        <v>-1.3435977322999999</v>
      </c>
      <c r="L2389" s="16">
        <f>[1]!s_is(A2389,61,"FY","YTD","20241231",1,"",100000000)</f>
        <v>1.4004421253999999</v>
      </c>
      <c r="M2389" s="16">
        <f t="shared" si="112"/>
        <v>-1.9594096806508416</v>
      </c>
      <c r="N2389" s="16">
        <f>[1]!s_fa_roe(A2389,"20251231")</f>
        <v>-3.8302</v>
      </c>
      <c r="O2389" s="16">
        <f>[1]!s_stmnote_rdexp(A2389,"20251231",1,10000)</f>
        <v>11880.798095</v>
      </c>
      <c r="P2389" s="20">
        <f t="shared" si="113"/>
        <v>0.10004279706971336</v>
      </c>
      <c r="Q2389" s="16">
        <f>[1]!s_margin_tradingbalance(A2389,"",10000)</f>
        <v>21790.2565</v>
      </c>
      <c r="R2389" s="16">
        <f>[1]!s_margin_seclendingbalance(A2389,"",10000)</f>
        <v>57.955500000000001</v>
      </c>
      <c r="S2389" s="17">
        <f>[1]!s_val_ev(A2389,"",100000000)</f>
        <v>57.822650950000003</v>
      </c>
      <c r="T2389" s="17">
        <f>[1]!share_freesharesmv(A2389,"",100000000)</f>
        <v>21.453718510000002</v>
      </c>
      <c r="U2389" s="17">
        <f>[1]!s_dq_amount_btin(A2389,E2389,100000000)</f>
        <v>0.85546297999999998</v>
      </c>
      <c r="V2389" s="17">
        <f>[1]!s_dq_turn(A2389,E2389)</f>
        <v>1.516355832177563</v>
      </c>
      <c r="W2389" s="2">
        <f>[1]!s_pq_amount(A2389,"20260101","",100000000)</f>
        <v>230.26393709000001</v>
      </c>
      <c r="X2389" s="2">
        <f>[1]!s_pq_avgamount(A2389,"20260101","",100000000)</f>
        <v>2.0933085190000003</v>
      </c>
      <c r="Y2389" s="17">
        <f>[1]!s_ipo_dilutedpe(A2389)</f>
        <v>135.19999999999999</v>
      </c>
      <c r="Z2389" s="12">
        <f>[1]!s_ipo_collection_total(A2389,100000000)</f>
        <v>32.6</v>
      </c>
      <c r="AA2389" s="2">
        <f>[1]!s_val_pe_ttm(A2389,E2389)</f>
        <v>-25.713708877563477</v>
      </c>
      <c r="AB2389" s="5">
        <f>[1]!s_info_zjtxornot1(A2389,"")</f>
        <v>1</v>
      </c>
      <c r="AC2389" s="22" t="str">
        <f>[1]!s_info_nature1(A2389,"")</f>
        <v>民营企业</v>
      </c>
      <c r="AD2389" s="6" t="str">
        <f>[1]!s_info_city(A2389)</f>
        <v>嘉兴市</v>
      </c>
      <c r="AE2389" s="6" t="str">
        <f>[1]!s_info_province(A2389)</f>
        <v>浙江省</v>
      </c>
      <c r="AF2389">
        <v>120.750865</v>
      </c>
      <c r="AG2389">
        <v>30.762653</v>
      </c>
    </row>
    <row r="2390" spans="1:33" x14ac:dyDescent="0.3">
      <c r="A2390" s="12" t="s">
        <v>5282</v>
      </c>
      <c r="B2390" s="12" t="s">
        <v>5283</v>
      </c>
      <c r="C2390" s="16" t="str">
        <f>[1]!s_info_mkt(A2390)</f>
        <v>主板</v>
      </c>
      <c r="D2390" s="16" t="str">
        <f>[1]!s_ipo_listeddate(A2390)</f>
        <v>2014-12-30</v>
      </c>
      <c r="E2390" s="16" t="str">
        <f>[1]!lastradeday_s("000002","")</f>
        <v>2026-06-22</v>
      </c>
      <c r="F2390" s="16" t="str">
        <f>[1]!s_info_industry_csrc2023(A2390,"",3)</f>
        <v>医药制造业</v>
      </c>
      <c r="G2390" s="16" t="str">
        <f>[1]!s_info_industry_csrc2023(A2390,"",1)</f>
        <v>制造业</v>
      </c>
      <c r="H2390" s="16">
        <f>[1]!s_is(A2390,83,"FY","YTD","20251231",1,"",100000000)</f>
        <v>23.179588325000001</v>
      </c>
      <c r="I2390" s="16">
        <f>[1]!s_is(A2390,83,"FY","YTD","20241231",1,"",100000000)</f>
        <v>33.7704767727</v>
      </c>
      <c r="J2390" s="16">
        <f t="shared" si="111"/>
        <v>-0.31361382662686177</v>
      </c>
      <c r="K2390" s="16">
        <f>[1]!s_is(A2390,61,"FY","YTD","20251231",1,"",100000000)</f>
        <v>-2.5782757546999999</v>
      </c>
      <c r="L2390" s="16">
        <f>[1]!s_is(A2390,61,"FY","YTD","20241231",1,"",100000000)</f>
        <v>4.9204542412999999</v>
      </c>
      <c r="M2390" s="16">
        <f t="shared" si="112"/>
        <v>-1.5239914097887863</v>
      </c>
      <c r="N2390" s="16">
        <f>[1]!s_fa_roe(A2390,"20251231")</f>
        <v>-6.2751000000000001</v>
      </c>
      <c r="O2390" s="16">
        <f>[1]!s_stmnote_rdexp(A2390,"20251231",1,10000)</f>
        <v>11111.007952</v>
      </c>
      <c r="P2390" s="20">
        <f t="shared" si="113"/>
        <v>4.7934449034266871E-2</v>
      </c>
      <c r="Q2390" s="16">
        <f>[1]!s_margin_tradingbalance(A2390,"",10000)</f>
        <v>19999.186699999998</v>
      </c>
      <c r="R2390" s="16">
        <f>[1]!s_margin_seclendingbalance(A2390,"",10000)</f>
        <v>200.255</v>
      </c>
      <c r="S2390" s="17">
        <f>[1]!s_val_ev(A2390,"",100000000)</f>
        <v>69.963200000000001</v>
      </c>
      <c r="T2390" s="17">
        <f>[1]!share_freesharesmv(A2390,"",100000000)</f>
        <v>30.301739508800001</v>
      </c>
      <c r="U2390" s="17">
        <f>[1]!s_dq_amount_btin(A2390,E2390,100000000)</f>
        <v>0.63800442000000002</v>
      </c>
      <c r="V2390" s="17">
        <f>[1]!s_dq_turn(A2390,E2390)</f>
        <v>0.92636143477470967</v>
      </c>
      <c r="W2390" s="2">
        <f>[1]!s_pq_amount(A2390,"20260101","",100000000)</f>
        <v>62.782670199999998</v>
      </c>
      <c r="X2390" s="2">
        <f>[1]!s_pq_avgamount(A2390,"20260101","",100000000)</f>
        <v>0.57075154727272726</v>
      </c>
      <c r="Y2390" s="17">
        <f>[1]!s_ipo_dilutedpe(A2390)</f>
        <v>22.97</v>
      </c>
      <c r="Z2390" s="12">
        <f>[1]!s_ipo_collection_total(A2390,100000000)</f>
        <v>13.333449999999999</v>
      </c>
      <c r="AA2390" s="2">
        <f>[1]!s_val_pe_ttm(A2390,E2390)</f>
        <v>-34.186164855957031</v>
      </c>
      <c r="AB2390" s="5">
        <f>[1]!s_info_zjtxornot1(A2390,"")</f>
        <v>0</v>
      </c>
      <c r="AC2390" s="22" t="str">
        <f>[1]!s_info_nature1(A2390,"")</f>
        <v>民营企业</v>
      </c>
      <c r="AD2390" s="6" t="str">
        <f>[1]!s_info_city(A2390)</f>
        <v>哈尔滨市</v>
      </c>
      <c r="AE2390" s="6" t="str">
        <f>[1]!s_info_province(A2390)</f>
        <v>黑龙江省</v>
      </c>
      <c r="AF2390">
        <v>126.642464</v>
      </c>
      <c r="AG2390">
        <v>45.756967000000003</v>
      </c>
    </row>
    <row r="2391" spans="1:33" x14ac:dyDescent="0.3">
      <c r="A2391" s="12" t="s">
        <v>5284</v>
      </c>
      <c r="B2391" s="12" t="s">
        <v>5285</v>
      </c>
      <c r="C2391" s="16" t="str">
        <f>[1]!s_info_mkt(A2391)</f>
        <v>主板</v>
      </c>
      <c r="D2391" s="16" t="str">
        <f>[1]!s_ipo_listeddate(A2391)</f>
        <v>1997-04-30</v>
      </c>
      <c r="E2391" s="16" t="str">
        <f>[1]!lastradeday_s("000002","")</f>
        <v>2026-06-22</v>
      </c>
      <c r="F2391" s="16" t="str">
        <f>[1]!s_info_industry_csrc2023(A2391,"",3)</f>
        <v>医药制造业</v>
      </c>
      <c r="G2391" s="16" t="str">
        <f>[1]!s_info_industry_csrc2023(A2391,"",1)</f>
        <v>制造业</v>
      </c>
      <c r="H2391" s="16">
        <f>[1]!s_is(A2391,83,"FY","YTD","20251231",1,"",100000000)</f>
        <v>11.6995765302</v>
      </c>
      <c r="I2391" s="16">
        <f>[1]!s_is(A2391,83,"FY","YTD","20241231",1,"",100000000)</f>
        <v>13.2255772402</v>
      </c>
      <c r="J2391" s="16">
        <f t="shared" si="111"/>
        <v>-0.11538254113866742</v>
      </c>
      <c r="K2391" s="16">
        <f>[1]!s_is(A2391,61,"FY","YTD","20251231",1,"",100000000)</f>
        <v>0.34286477539999999</v>
      </c>
      <c r="L2391" s="16">
        <f>[1]!s_is(A2391,61,"FY","YTD","20241231",1,"",100000000)</f>
        <v>0.5643732561</v>
      </c>
      <c r="M2391" s="16">
        <f t="shared" si="112"/>
        <v>-0.39248578543691914</v>
      </c>
      <c r="N2391" s="16">
        <f>[1]!s_fa_roe(A2391,"20251231")</f>
        <v>1.5018</v>
      </c>
      <c r="O2391" s="16">
        <f>[1]!s_stmnote_rdexp(A2391,"20251231",1,10000)</f>
        <v>7038.6561849999998</v>
      </c>
      <c r="P2391" s="20">
        <f t="shared" si="113"/>
        <v>6.0161632062760449E-2</v>
      </c>
      <c r="Q2391" s="16">
        <f>[1]!s_margin_tradingbalance(A2391,"",10000)</f>
        <v>177369.84950000001</v>
      </c>
      <c r="R2391" s="16">
        <f>[1]!s_margin_seclendingbalance(A2391,"",10000)</f>
        <v>1207.5626999999999</v>
      </c>
      <c r="S2391" s="17">
        <f>[1]!s_val_ev(A2391,"",100000000)</f>
        <v>230.31568867809997</v>
      </c>
      <c r="T2391" s="17">
        <f>[1]!share_freesharesmv(A2391,"",100000000)</f>
        <v>184.92263038229999</v>
      </c>
      <c r="U2391" s="17">
        <f>[1]!s_dq_amount_btin(A2391,E2391,100000000)</f>
        <v>3.9796346100000002</v>
      </c>
      <c r="V2391" s="17">
        <f>[1]!s_dq_turn(A2391,E2391)</f>
        <v>1.7264430012332377</v>
      </c>
      <c r="W2391" s="2">
        <f>[1]!s_pq_amount(A2391,"20260101","",100000000)</f>
        <v>486.54927736000002</v>
      </c>
      <c r="X2391" s="2">
        <f>[1]!s_pq_avgamount(A2391,"20260101","",100000000)</f>
        <v>4.4231752487272731</v>
      </c>
      <c r="Y2391" s="17">
        <f>[1]!s_ipo_dilutedpe(A2391)</f>
        <v>0</v>
      </c>
      <c r="Z2391" s="12">
        <f>[1]!s_ipo_collection_total(A2391,100000000)</f>
        <v>2.8919999999999999</v>
      </c>
      <c r="AA2391" s="2">
        <f>[1]!s_val_pe_ttm(A2391,E2391)</f>
        <v>723.51190185546875</v>
      </c>
      <c r="AB2391" s="5">
        <f>[1]!s_info_zjtxornot1(A2391,"")</f>
        <v>0</v>
      </c>
      <c r="AC2391" s="22" t="str">
        <f>[1]!s_info_nature1(A2391,"")</f>
        <v>民营企业</v>
      </c>
      <c r="AD2391" s="6" t="str">
        <f>[1]!s_info_city(A2391)</f>
        <v>通化市</v>
      </c>
      <c r="AE2391" s="6" t="str">
        <f>[1]!s_info_province(A2391)</f>
        <v>吉林省</v>
      </c>
      <c r="AF2391">
        <v>125.93650100000001</v>
      </c>
      <c r="AG2391">
        <v>41.721176999999997</v>
      </c>
    </row>
    <row r="2392" spans="1:33" x14ac:dyDescent="0.3">
      <c r="A2392" s="12" t="s">
        <v>5286</v>
      </c>
      <c r="B2392" s="12" t="s">
        <v>5287</v>
      </c>
      <c r="C2392" s="16" t="str">
        <f>[1]!s_info_mkt(A2392)</f>
        <v>创业板</v>
      </c>
      <c r="D2392" s="16" t="str">
        <f>[1]!s_ipo_listeddate(A2392)</f>
        <v>2022-12-01</v>
      </c>
      <c r="E2392" s="16" t="str">
        <f>[1]!lastradeday_s("000002","")</f>
        <v>2026-06-22</v>
      </c>
      <c r="F2392" s="16" t="str">
        <f>[1]!s_info_industry_csrc2023(A2392,"",3)</f>
        <v>计算机、通信和其他电子设备制造业</v>
      </c>
      <c r="G2392" s="16" t="str">
        <f>[1]!s_info_industry_csrc2023(A2392,"",1)</f>
        <v>制造业</v>
      </c>
      <c r="H2392" s="16">
        <f>[1]!s_is(A2392,83,"FY","YTD","20251231",1,"",100000000)</f>
        <v>5.7698815402000001</v>
      </c>
      <c r="I2392" s="16">
        <f>[1]!s_is(A2392,83,"FY","YTD","20241231",1,"",100000000)</f>
        <v>6.428816445599999</v>
      </c>
      <c r="J2392" s="16">
        <f t="shared" si="111"/>
        <v>-0.10249707873538472</v>
      </c>
      <c r="K2392" s="16">
        <f>[1]!s_is(A2392,61,"FY","YTD","20251231",1,"",100000000)</f>
        <v>0.19547958920000003</v>
      </c>
      <c r="L2392" s="16">
        <f>[1]!s_is(A2392,61,"FY","YTD","20241231",1,"",100000000)</f>
        <v>0.19347130539999999</v>
      </c>
      <c r="M2392" s="16">
        <f t="shared" si="112"/>
        <v>1.038026696438488E-2</v>
      </c>
      <c r="N2392" s="16">
        <f>[1]!s_fa_roe(A2392,"20251231")</f>
        <v>0.91900000000000004</v>
      </c>
      <c r="O2392" s="16">
        <f>[1]!s_stmnote_rdexp(A2392,"20251231",1,10000)</f>
        <v>11811.257890999999</v>
      </c>
      <c r="P2392" s="20">
        <f t="shared" si="113"/>
        <v>0.20470537928219906</v>
      </c>
      <c r="Q2392" s="16">
        <f>[1]!s_margin_tradingbalance(A2392,"",10000)</f>
        <v>12232.8346</v>
      </c>
      <c r="R2392" s="16">
        <f>[1]!s_margin_seclendingbalance(A2392,"",10000)</f>
        <v>41.485500000000002</v>
      </c>
      <c r="S2392" s="17">
        <f>[1]!s_val_ev(A2392,"",100000000)</f>
        <v>61.436576792599993</v>
      </c>
      <c r="T2392" s="17">
        <f>[1]!share_freesharesmv(A2392,"",100000000)</f>
        <v>22.476008686799997</v>
      </c>
      <c r="U2392" s="17">
        <f>[1]!s_dq_amount_btin(A2392,E2392,100000000)</f>
        <v>1.1467758400000001</v>
      </c>
      <c r="V2392" s="17">
        <f>[1]!s_dq_turn(A2392,E2392)</f>
        <v>1.9062532042522775</v>
      </c>
      <c r="W2392" s="2">
        <f>[1]!s_pq_amount(A2392,"20260101","",100000000)</f>
        <v>161.36351930999999</v>
      </c>
      <c r="X2392" s="2">
        <f>[1]!s_pq_avgamount(A2392,"20260101","",100000000)</f>
        <v>1.4669410846363637</v>
      </c>
      <c r="Y2392" s="17">
        <f>[1]!s_ipo_dilutedpe(A2392)</f>
        <v>63.58</v>
      </c>
      <c r="Z2392" s="12">
        <f>[1]!s_ipo_collection_total(A2392,100000000)</f>
        <v>16.32</v>
      </c>
      <c r="AA2392" s="2">
        <f>[1]!s_val_pe_ttm(A2392,E2392)</f>
        <v>258.86831665039063</v>
      </c>
      <c r="AB2392" s="5">
        <f>[1]!s_info_zjtxornot1(A2392,"")</f>
        <v>1</v>
      </c>
      <c r="AC2392" s="22" t="str">
        <f>[1]!s_info_nature1(A2392,"")</f>
        <v>民营企业</v>
      </c>
      <c r="AD2392" s="6" t="str">
        <f>[1]!s_info_city(A2392)</f>
        <v>深圳市</v>
      </c>
      <c r="AE2392" s="6" t="str">
        <f>[1]!s_info_province(A2392)</f>
        <v>广东省</v>
      </c>
      <c r="AF2392">
        <v>114.085947</v>
      </c>
      <c r="AG2392">
        <v>22.547000000000001</v>
      </c>
    </row>
    <row r="2393" spans="1:33" x14ac:dyDescent="0.3">
      <c r="A2393" s="12" t="s">
        <v>5288</v>
      </c>
      <c r="B2393" s="12" t="s">
        <v>5289</v>
      </c>
      <c r="C2393" s="16" t="str">
        <f>[1]!s_info_mkt(A2393)</f>
        <v>主板</v>
      </c>
      <c r="D2393" s="16" t="str">
        <f>[1]!s_ipo_listeddate(A2393)</f>
        <v>2017-03-24</v>
      </c>
      <c r="E2393" s="16" t="str">
        <f>[1]!lastradeday_s("000002","")</f>
        <v>2026-06-22</v>
      </c>
      <c r="F2393" s="16" t="str">
        <f>[1]!s_info_industry_csrc2023(A2393,"",3)</f>
        <v>通用设备制造业</v>
      </c>
      <c r="G2393" s="16" t="str">
        <f>[1]!s_info_industry_csrc2023(A2393,"",1)</f>
        <v>制造业</v>
      </c>
      <c r="H2393" s="16">
        <f>[1]!s_is(A2393,83,"FY","YTD","20251231",1,"",100000000)</f>
        <v>14.589964634899999</v>
      </c>
      <c r="I2393" s="16">
        <f>[1]!s_is(A2393,83,"FY","YTD","20241231",1,"",100000000)</f>
        <v>15.809920009100001</v>
      </c>
      <c r="J2393" s="16">
        <f t="shared" si="111"/>
        <v>-7.7163918191730851E-2</v>
      </c>
      <c r="K2393" s="16">
        <f>[1]!s_is(A2393,61,"FY","YTD","20251231",1,"",100000000)</f>
        <v>0.71688188129999997</v>
      </c>
      <c r="L2393" s="16">
        <f>[1]!s_is(A2393,61,"FY","YTD","20241231",1,"",100000000)</f>
        <v>1.3243343072</v>
      </c>
      <c r="M2393" s="16">
        <f t="shared" si="112"/>
        <v>-0.45868510888637953</v>
      </c>
      <c r="N2393" s="16">
        <f>[1]!s_fa_roe(A2393,"20251231")</f>
        <v>5.7740999999999998</v>
      </c>
      <c r="O2393" s="16">
        <f>[1]!s_stmnote_rdexp(A2393,"20251231",1,10000)</f>
        <v>5264.6019530000003</v>
      </c>
      <c r="P2393" s="20">
        <f t="shared" si="113"/>
        <v>3.6083719767262372E-2</v>
      </c>
      <c r="Q2393" s="16">
        <f>[1]!s_margin_tradingbalance(A2393,"",10000)</f>
        <v>0</v>
      </c>
      <c r="R2393" s="16">
        <f>[1]!s_margin_seclendingbalance(A2393,"",10000)</f>
        <v>0</v>
      </c>
      <c r="S2393" s="17">
        <f>[1]!s_val_ev(A2393,"",100000000)</f>
        <v>43.769427</v>
      </c>
      <c r="T2393" s="17">
        <f>[1]!share_freesharesmv(A2393,"",100000000)</f>
        <v>14.741660960000001</v>
      </c>
      <c r="U2393" s="17">
        <f>[1]!s_dq_amount_btin(A2393,E2393,100000000)</f>
        <v>1.5068713499999999</v>
      </c>
      <c r="V2393" s="17">
        <f>[1]!s_dq_turn(A2393,E2393)</f>
        <v>4.2412872127490191</v>
      </c>
      <c r="W2393" s="2">
        <f>[1]!s_pq_amount(A2393,"20260101","",100000000)</f>
        <v>134.07200485000001</v>
      </c>
      <c r="X2393" s="2">
        <f>[1]!s_pq_avgamount(A2393,"20260101","",100000000)</f>
        <v>1.2188364077272726</v>
      </c>
      <c r="Y2393" s="17">
        <f>[1]!s_ipo_dilutedpe(A2393)</f>
        <v>22.98</v>
      </c>
      <c r="Z2393" s="12">
        <f>[1]!s_ipo_collection_total(A2393,100000000)</f>
        <v>5.1056999999999997</v>
      </c>
      <c r="AA2393" s="2">
        <f>[1]!s_val_pe_ttm(A2393,E2393)</f>
        <v>74.842018127441406</v>
      </c>
      <c r="AB2393" s="5">
        <f>[1]!s_info_zjtxornot1(A2393,"")</f>
        <v>1</v>
      </c>
      <c r="AC2393" s="22" t="str">
        <f>[1]!s_info_nature1(A2393,"")</f>
        <v>民营企业</v>
      </c>
      <c r="AD2393" s="6" t="str">
        <f>[1]!s_info_city(A2393)</f>
        <v>东莞市</v>
      </c>
      <c r="AE2393" s="6" t="str">
        <f>[1]!s_info_province(A2393)</f>
        <v>广东省</v>
      </c>
      <c r="AF2393">
        <v>113.746262</v>
      </c>
      <c r="AG2393">
        <v>23.046237000000001</v>
      </c>
    </row>
    <row r="2394" spans="1:33" x14ac:dyDescent="0.3">
      <c r="A2394" s="12" t="s">
        <v>5290</v>
      </c>
      <c r="B2394" s="12" t="s">
        <v>5291</v>
      </c>
      <c r="C2394" s="16" t="str">
        <f>[1]!s_info_mkt(A2394)</f>
        <v>创业板</v>
      </c>
      <c r="D2394" s="16" t="str">
        <f>[1]!s_ipo_listeddate(A2394)</f>
        <v>2023-05-08</v>
      </c>
      <c r="E2394" s="16" t="str">
        <f>[1]!lastradeday_s("000002","")</f>
        <v>2026-06-22</v>
      </c>
      <c r="F2394" s="16" t="str">
        <f>[1]!s_info_industry_csrc2023(A2394,"",3)</f>
        <v>专业技术服务业</v>
      </c>
      <c r="G2394" s="16" t="str">
        <f>[1]!s_info_industry_csrc2023(A2394,"",1)</f>
        <v>科学研究和技术服务业</v>
      </c>
      <c r="H2394" s="16">
        <f>[1]!s_is(A2394,83,"FY","YTD","20251231",1,"",100000000)</f>
        <v>5.2748842741999997</v>
      </c>
      <c r="I2394" s="16">
        <f>[1]!s_is(A2394,83,"FY","YTD","20241231",1,"",100000000)</f>
        <v>6.7292028503999992</v>
      </c>
      <c r="J2394" s="16">
        <f t="shared" si="111"/>
        <v>-0.21612048388666893</v>
      </c>
      <c r="K2394" s="16">
        <f>[1]!s_is(A2394,61,"FY","YTD","20251231",1,"",100000000)</f>
        <v>5.2703016599999999E-2</v>
      </c>
      <c r="L2394" s="16">
        <f>[1]!s_is(A2394,61,"FY","YTD","20241231",1,"",100000000)</f>
        <v>0.3553772979</v>
      </c>
      <c r="M2394" s="16">
        <f t="shared" si="112"/>
        <v>-0.85169841486377063</v>
      </c>
      <c r="N2394" s="16">
        <f>[1]!s_fa_roe(A2394,"20251231")</f>
        <v>0.5534</v>
      </c>
      <c r="O2394" s="16">
        <f>[1]!s_stmnote_rdexp(A2394,"20251231",1,10000)</f>
        <v>2834.6714420000003</v>
      </c>
      <c r="P2394" s="20">
        <f t="shared" si="113"/>
        <v>5.3739026197497243E-2</v>
      </c>
      <c r="Q2394" s="16">
        <f>[1]!s_margin_tradingbalance(A2394,"",10000)</f>
        <v>3357.8110999999999</v>
      </c>
      <c r="R2394" s="16">
        <f>[1]!s_margin_seclendingbalance(A2394,"",10000)</f>
        <v>26.032499999999999</v>
      </c>
      <c r="S2394" s="17">
        <f>[1]!s_val_ev(A2394,"",100000000)</f>
        <v>17.867999999999999</v>
      </c>
      <c r="T2394" s="17">
        <f>[1]!share_freesharesmv(A2394,"",100000000)</f>
        <v>8.2411444760000006</v>
      </c>
      <c r="U2394" s="17">
        <f>[1]!s_dq_amount_btin(A2394,E2394,100000000)</f>
        <v>0.26610540999999999</v>
      </c>
      <c r="V2394" s="17">
        <f>[1]!s_dq_turn(A2394,E2394)</f>
        <v>1.8748830422588951</v>
      </c>
      <c r="W2394" s="2">
        <f>[1]!s_pq_amount(A2394,"20260101","",100000000)</f>
        <v>47.384628530000001</v>
      </c>
      <c r="X2394" s="2">
        <f>[1]!s_pq_avgamount(A2394,"20260101","",100000000)</f>
        <v>0.43076935027272723</v>
      </c>
      <c r="Y2394" s="17">
        <f>[1]!s_ipo_dilutedpe(A2394)</f>
        <v>32.35</v>
      </c>
      <c r="Z2394" s="12">
        <f>[1]!s_ipo_collection_total(A2394,100000000)</f>
        <v>5.6550000000000002</v>
      </c>
      <c r="AA2394" s="2">
        <f>[1]!s_val_pe_ttm(A2394,E2394)</f>
        <v>-2860.4296875</v>
      </c>
      <c r="AB2394" s="5">
        <f>[1]!s_info_zjtxornot1(A2394,"")</f>
        <v>0</v>
      </c>
      <c r="AC2394" s="22" t="str">
        <f>[1]!s_info_nature1(A2394,"")</f>
        <v>民营企业</v>
      </c>
      <c r="AD2394" s="6" t="str">
        <f>[1]!s_info_city(A2394)</f>
        <v>杭州市</v>
      </c>
      <c r="AE2394" s="6" t="str">
        <f>[1]!s_info_province(A2394)</f>
        <v>浙江省</v>
      </c>
      <c r="AF2394">
        <v>120.153576</v>
      </c>
      <c r="AG2394">
        <v>30.287458999999998</v>
      </c>
    </row>
    <row r="2395" spans="1:33" x14ac:dyDescent="0.3">
      <c r="A2395" s="12" t="s">
        <v>5292</v>
      </c>
      <c r="B2395" s="12" t="s">
        <v>5293</v>
      </c>
      <c r="C2395" s="16" t="str">
        <f>[1]!s_info_mkt(A2395)</f>
        <v>创业板</v>
      </c>
      <c r="D2395" s="16" t="str">
        <f>[1]!s_ipo_listeddate(A2395)</f>
        <v>2016-06-08</v>
      </c>
      <c r="E2395" s="16" t="str">
        <f>[1]!lastradeday_s("000002","")</f>
        <v>2026-06-22</v>
      </c>
      <c r="F2395" s="16" t="str">
        <f>[1]!s_info_industry_csrc2023(A2395,"",3)</f>
        <v>仪器仪表制造业</v>
      </c>
      <c r="G2395" s="16" t="str">
        <f>[1]!s_info_industry_csrc2023(A2395,"",1)</f>
        <v>制造业</v>
      </c>
      <c r="H2395" s="16">
        <f>[1]!s_is(A2395,83,"FY","YTD","20251231",1,"",100000000)</f>
        <v>6.5985642151999997</v>
      </c>
      <c r="I2395" s="16">
        <f>[1]!s_is(A2395,83,"FY","YTD","20241231",1,"",100000000)</f>
        <v>5.7658178884</v>
      </c>
      <c r="J2395" s="16">
        <f t="shared" si="111"/>
        <v>0.14442813542123245</v>
      </c>
      <c r="K2395" s="16">
        <f>[1]!s_is(A2395,61,"FY","YTD","20251231",1,"",100000000)</f>
        <v>1.8362997697999999</v>
      </c>
      <c r="L2395" s="16">
        <f>[1]!s_is(A2395,61,"FY","YTD","20241231",1,"",100000000)</f>
        <v>1.4323602581999999</v>
      </c>
      <c r="M2395" s="16">
        <f t="shared" si="112"/>
        <v>0.28200971737907438</v>
      </c>
      <c r="N2395" s="16">
        <f>[1]!s_fa_roe(A2395,"20251231")</f>
        <v>21.137699999999999</v>
      </c>
      <c r="O2395" s="16">
        <f>[1]!s_stmnote_rdexp(A2395,"20251231",1,10000)</f>
        <v>6803.161215000001</v>
      </c>
      <c r="P2395" s="20">
        <f t="shared" si="113"/>
        <v>0.10310062906304231</v>
      </c>
      <c r="Q2395" s="16">
        <f>[1]!s_margin_tradingbalance(A2395,"",10000)</f>
        <v>0</v>
      </c>
      <c r="R2395" s="16">
        <f>[1]!s_margin_seclendingbalance(A2395,"",10000)</f>
        <v>0</v>
      </c>
      <c r="S2395" s="17">
        <f>[1]!s_val_ev(A2395,"",100000000)</f>
        <v>29.690374349999999</v>
      </c>
      <c r="T2395" s="17">
        <f>[1]!share_freesharesmv(A2395,"",100000000)</f>
        <v>16.248477979499999</v>
      </c>
      <c r="U2395" s="17">
        <f>[1]!s_dq_amount_btin(A2395,E2395,100000000)</f>
        <v>0.50259208</v>
      </c>
      <c r="V2395" s="17">
        <f>[1]!s_dq_turn(A2395,E2395)</f>
        <v>1.7703902612922848</v>
      </c>
      <c r="W2395" s="2">
        <f>[1]!s_pq_amount(A2395,"20260101","",100000000)</f>
        <v>59.024562099999997</v>
      </c>
      <c r="X2395" s="2">
        <f>[1]!s_pq_avgamount(A2395,"20260101","",100000000)</f>
        <v>0.53658692818181819</v>
      </c>
      <c r="Y2395" s="17">
        <f>[1]!s_ipo_dilutedpe(A2395)</f>
        <v>22.98</v>
      </c>
      <c r="Z2395" s="12">
        <f>[1]!s_ipo_collection_total(A2395,100000000)</f>
        <v>2.1425000000000001</v>
      </c>
      <c r="AA2395" s="2">
        <f>[1]!s_val_pe_ttm(A2395,E2395)</f>
        <v>15.734933853149414</v>
      </c>
      <c r="AB2395" s="5">
        <f>[1]!s_info_zjtxornot1(A2395,"")</f>
        <v>1</v>
      </c>
      <c r="AC2395" s="22" t="str">
        <f>[1]!s_info_nature1(A2395,"")</f>
        <v>民营企业</v>
      </c>
      <c r="AD2395" s="6" t="str">
        <f>[1]!s_info_city(A2395)</f>
        <v>长沙市</v>
      </c>
      <c r="AE2395" s="6" t="str">
        <f>[1]!s_info_province(A2395)</f>
        <v>湖南省</v>
      </c>
      <c r="AF2395">
        <v>112.98227900000001</v>
      </c>
      <c r="AG2395">
        <v>28.194089999999999</v>
      </c>
    </row>
    <row r="2396" spans="1:33" x14ac:dyDescent="0.3">
      <c r="A2396" s="12" t="s">
        <v>5294</v>
      </c>
      <c r="B2396" s="12" t="s">
        <v>5295</v>
      </c>
      <c r="C2396" s="16" t="str">
        <f>[1]!s_info_mkt(A2396)</f>
        <v>科创板</v>
      </c>
      <c r="D2396" s="16" t="str">
        <f>[1]!s_ipo_listeddate(A2396)</f>
        <v>2021-07-09</v>
      </c>
      <c r="E2396" s="16" t="str">
        <f>[1]!lastradeday_s("000002","")</f>
        <v>2026-06-22</v>
      </c>
      <c r="F2396" s="16" t="str">
        <f>[1]!s_info_industry_csrc2023(A2396,"",3)</f>
        <v>废弃资源综合利用业</v>
      </c>
      <c r="G2396" s="16" t="str">
        <f>[1]!s_info_industry_csrc2023(A2396,"",1)</f>
        <v>制造业</v>
      </c>
      <c r="H2396" s="16">
        <f>[1]!s_is(A2396,83,"FY","YTD","20251231",1,"",100000000)</f>
        <v>35.462169936599999</v>
      </c>
      <c r="I2396" s="16">
        <f>[1]!s_is(A2396,83,"FY","YTD","20241231",1,"",100000000)</f>
        <v>29.237411742500001</v>
      </c>
      <c r="J2396" s="16">
        <f t="shared" si="111"/>
        <v>0.21290387291880508</v>
      </c>
      <c r="K2396" s="16">
        <f>[1]!s_is(A2396,61,"FY","YTD","20251231",1,"",100000000)</f>
        <v>2.8573450757000001</v>
      </c>
      <c r="L2396" s="16">
        <f>[1]!s_is(A2396,61,"FY","YTD","20241231",1,"",100000000)</f>
        <v>3.0731947037</v>
      </c>
      <c r="M2396" s="16">
        <f t="shared" si="112"/>
        <v>-7.0236235842826969E-2</v>
      </c>
      <c r="N2396" s="16">
        <f>[1]!s_fa_roe(A2396,"20251231")</f>
        <v>10.6669</v>
      </c>
      <c r="O2396" s="16">
        <f>[1]!s_stmnote_rdexp(A2396,"20251231",1,10000)</f>
        <v>11971.359895</v>
      </c>
      <c r="P2396" s="20">
        <f t="shared" si="113"/>
        <v>3.3758114397406148E-2</v>
      </c>
      <c r="Q2396" s="16">
        <f>[1]!s_margin_tradingbalance(A2396,"",10000)</f>
        <v>9065.0131999999994</v>
      </c>
      <c r="R2396" s="16">
        <f>[1]!s_margin_seclendingbalance(A2396,"",10000)</f>
        <v>39.1892</v>
      </c>
      <c r="S2396" s="17">
        <f>[1]!s_val_ev(A2396,"",100000000)</f>
        <v>75.390280087500003</v>
      </c>
      <c r="T2396" s="17">
        <f>[1]!share_freesharesmv(A2396,"",100000000)</f>
        <v>40.475823548999998</v>
      </c>
      <c r="U2396" s="17">
        <f>[1]!s_dq_amount_btin(A2396,E2396,100000000)</f>
        <v>0.78012939000000003</v>
      </c>
      <c r="V2396" s="17">
        <f>[1]!s_dq_turn(A2396,E2396)</f>
        <v>1.0975777185262312</v>
      </c>
      <c r="W2396" s="2">
        <f>[1]!s_pq_amount(A2396,"20260101","",100000000)</f>
        <v>137.62837918</v>
      </c>
      <c r="X2396" s="2">
        <f>[1]!s_pq_avgamount(A2396,"20260101","",100000000)</f>
        <v>1.2511670834545454</v>
      </c>
      <c r="Y2396" s="17">
        <f>[1]!s_ipo_dilutedpe(A2396)</f>
        <v>23.33</v>
      </c>
      <c r="Z2396" s="12">
        <f>[1]!s_ipo_collection_total(A2396,100000000)</f>
        <v>7.3034862263999996</v>
      </c>
      <c r="AA2396" s="2">
        <f>[1]!s_val_pe_ttm(A2396,E2396)</f>
        <v>28.507444381713867</v>
      </c>
      <c r="AB2396" s="5">
        <f>[1]!s_info_zjtxornot1(A2396,"")</f>
        <v>0</v>
      </c>
      <c r="AC2396" s="22" t="str">
        <f>[1]!s_info_nature1(A2396,"")</f>
        <v>民营企业</v>
      </c>
      <c r="AD2396" s="6" t="str">
        <f>[1]!s_info_city(A2396)</f>
        <v>淄博市</v>
      </c>
      <c r="AE2396" s="6" t="str">
        <f>[1]!s_info_province(A2396)</f>
        <v>山东省</v>
      </c>
      <c r="AF2396">
        <v>118.047648</v>
      </c>
      <c r="AG2396">
        <v>36.814939000000003</v>
      </c>
    </row>
    <row r="2397" spans="1:33" x14ac:dyDescent="0.3">
      <c r="A2397" s="12" t="s">
        <v>5296</v>
      </c>
      <c r="B2397" s="12" t="s">
        <v>5297</v>
      </c>
      <c r="C2397" s="16" t="str">
        <f>[1]!s_info_mkt(A2397)</f>
        <v>主板</v>
      </c>
      <c r="D2397" s="16" t="str">
        <f>[1]!s_ipo_listeddate(A2397)</f>
        <v>1994-05-09</v>
      </c>
      <c r="E2397" s="16" t="str">
        <f>[1]!lastradeday_s("000002","")</f>
        <v>2026-06-22</v>
      </c>
      <c r="F2397" s="16" t="str">
        <f>[1]!s_info_industry_csrc2023(A2397,"",3)</f>
        <v>批发业</v>
      </c>
      <c r="G2397" s="16" t="str">
        <f>[1]!s_info_industry_csrc2023(A2397,"",1)</f>
        <v>批发和零售业</v>
      </c>
      <c r="H2397" s="16">
        <f>[1]!s_is(A2397,83,"FY","YTD","20251231",1,"",100000000)</f>
        <v>1437.5104450313002</v>
      </c>
      <c r="I2397" s="16">
        <f>[1]!s_is(A2397,83,"FY","YTD","20241231",1,"",100000000)</f>
        <v>1281.6639263775999</v>
      </c>
      <c r="J2397" s="16">
        <f t="shared" si="111"/>
        <v>0.12159702356153024</v>
      </c>
      <c r="K2397" s="16">
        <f>[1]!s_is(A2397,61,"FY","YTD","20251231",1,"",100000000)</f>
        <v>5.2294384322000003</v>
      </c>
      <c r="L2397" s="16">
        <f>[1]!s_is(A2397,61,"FY","YTD","20241231",1,"",100000000)</f>
        <v>7.5269464923000005</v>
      </c>
      <c r="M2397" s="16">
        <f t="shared" si="112"/>
        <v>-0.30523772986168168</v>
      </c>
      <c r="N2397" s="16">
        <f>[1]!s_fa_roe(A2397,"20251231")</f>
        <v>5.1645000000000003</v>
      </c>
      <c r="O2397" s="16">
        <f>[1]!s_stmnote_rdexp(A2397,"20251231",1,10000)</f>
        <v>41491.564198</v>
      </c>
      <c r="P2397" s="20">
        <f t="shared" si="113"/>
        <v>2.8863487108155635E-3</v>
      </c>
      <c r="Q2397" s="16">
        <f>[1]!s_margin_tradingbalance(A2397,"",10000)</f>
        <v>184464.4748</v>
      </c>
      <c r="R2397" s="16">
        <f>[1]!s_margin_seclendingbalance(A2397,"",10000)</f>
        <v>1544.2979</v>
      </c>
      <c r="S2397" s="17">
        <f>[1]!s_val_ev(A2397,"",100000000)</f>
        <v>266.99583550380004</v>
      </c>
      <c r="T2397" s="17">
        <f>[1]!share_freesharesmv(A2397,"",100000000)</f>
        <v>208.76059544860004</v>
      </c>
      <c r="U2397" s="17">
        <f>[1]!s_dq_amount_btin(A2397,E2397,100000000)</f>
        <v>8.8193634799999998</v>
      </c>
      <c r="V2397" s="17">
        <f>[1]!s_dq_turn(A2397,E2397)</f>
        <v>3.9687839187843097</v>
      </c>
      <c r="W2397" s="2">
        <f>[1]!s_pq_amount(A2397,"20260101","",100000000)</f>
        <v>1161.0276713200001</v>
      </c>
      <c r="X2397" s="2">
        <f>[1]!s_pq_avgamount(A2397,"20260101","",100000000)</f>
        <v>10.554797012</v>
      </c>
      <c r="Y2397" s="17">
        <f>[1]!s_ipo_dilutedpe(A2397)</f>
        <v>0</v>
      </c>
      <c r="Z2397" s="12">
        <f>[1]!s_ipo_collection_total(A2397,100000000)</f>
        <v>2.4336000000000002</v>
      </c>
      <c r="AA2397" s="2">
        <f>[1]!s_val_pe_ttm(A2397,E2397)</f>
        <v>49.29193115234375</v>
      </c>
      <c r="AB2397" s="5">
        <f>[1]!s_info_zjtxornot1(A2397,"")</f>
        <v>1</v>
      </c>
      <c r="AC2397" s="22" t="str">
        <f>[1]!s_info_nature1(A2397,"")</f>
        <v>民营企业</v>
      </c>
      <c r="AD2397" s="6" t="str">
        <f>[1]!s_info_city(A2397)</f>
        <v>深圳市</v>
      </c>
      <c r="AE2397" s="6" t="str">
        <f>[1]!s_info_province(A2397)</f>
        <v>广东省</v>
      </c>
      <c r="AF2397">
        <v>114.085947</v>
      </c>
      <c r="AG2397">
        <v>22.547000000000001</v>
      </c>
    </row>
    <row r="2398" spans="1:33" x14ac:dyDescent="0.3">
      <c r="A2398" s="12" t="s">
        <v>5298</v>
      </c>
      <c r="B2398" s="12" t="s">
        <v>5299</v>
      </c>
      <c r="C2398" s="16" t="str">
        <f>[1]!s_info_mkt(A2398)</f>
        <v>主板</v>
      </c>
      <c r="D2398" s="16" t="str">
        <f>[1]!s_ipo_listeddate(A2398)</f>
        <v>1994-02-24</v>
      </c>
      <c r="E2398" s="16" t="str">
        <f>[1]!lastradeday_s("000002","")</f>
        <v>2026-06-22</v>
      </c>
      <c r="F2398" s="16" t="str">
        <f>[1]!s_info_industry_csrc2023(A2398,"",3)</f>
        <v>零售业</v>
      </c>
      <c r="G2398" s="16" t="str">
        <f>[1]!s_info_industry_csrc2023(A2398,"",1)</f>
        <v>批发和零售业</v>
      </c>
      <c r="H2398" s="16">
        <f>[1]!s_is(A2398,83,"FY","YTD","20251231",1,"",100000000)</f>
        <v>21.302344616099997</v>
      </c>
      <c r="I2398" s="16">
        <f>[1]!s_is(A2398,83,"FY","YTD","20241231",1,"",100000000)</f>
        <v>19.1515915427</v>
      </c>
      <c r="J2398" s="16">
        <f t="shared" si="111"/>
        <v>0.11230153215228733</v>
      </c>
      <c r="K2398" s="16">
        <f>[1]!s_is(A2398,61,"FY","YTD","20251231",1,"",100000000)</f>
        <v>0.57747287469999997</v>
      </c>
      <c r="L2398" s="16">
        <f>[1]!s_is(A2398,61,"FY","YTD","20241231",1,"",100000000)</f>
        <v>1.6306127277000002</v>
      </c>
      <c r="M2398" s="16">
        <f t="shared" si="112"/>
        <v>-0.64585528808269965</v>
      </c>
      <c r="N2398" s="16">
        <f>[1]!s_fa_roe(A2398,"20251231")</f>
        <v>5.0282999999999998</v>
      </c>
      <c r="O2398" s="16">
        <f>[1]!s_stmnote_rdexp(A2398,"20251231",1,10000)</f>
        <v>0</v>
      </c>
      <c r="P2398" s="20">
        <f t="shared" si="113"/>
        <v>0</v>
      </c>
      <c r="Q2398" s="16">
        <f>[1]!s_margin_tradingbalance(A2398,"",10000)</f>
        <v>0</v>
      </c>
      <c r="R2398" s="16">
        <f>[1]!s_margin_seclendingbalance(A2398,"",10000)</f>
        <v>0</v>
      </c>
      <c r="S2398" s="17">
        <f>[1]!s_val_ev(A2398,"",100000000)</f>
        <v>21.840153371299998</v>
      </c>
      <c r="T2398" s="17">
        <f>[1]!share_freesharesmv(A2398,"",100000000)</f>
        <v>12.023256912699999</v>
      </c>
      <c r="U2398" s="17">
        <f>[1]!s_dq_amount_btin(A2398,E2398,100000000)</f>
        <v>0.36750392999999998</v>
      </c>
      <c r="V2398" s="17">
        <f>[1]!s_dq_turn(A2398,E2398)</f>
        <v>1.7339877818699501</v>
      </c>
      <c r="W2398" s="2">
        <f>[1]!s_pq_amount(A2398,"20260101","",100000000)</f>
        <v>49.198574440000002</v>
      </c>
      <c r="X2398" s="2">
        <f>[1]!s_pq_avgamount(A2398,"20260101","",100000000)</f>
        <v>0.44725976763636366</v>
      </c>
      <c r="Y2398" s="17">
        <f>[1]!s_ipo_dilutedpe(A2398)</f>
        <v>0</v>
      </c>
      <c r="Z2398" s="12">
        <f>[1]!s_ipo_collection_total(A2398,100000000)</f>
        <v>0.3034</v>
      </c>
      <c r="AA2398" s="2">
        <f>[1]!s_val_pe_ttm(A2398,E2398)</f>
        <v>28.635019302368164</v>
      </c>
      <c r="AB2398" s="5">
        <f>[1]!s_info_zjtxornot1(A2398,"")</f>
        <v>0</v>
      </c>
      <c r="AC2398" s="22" t="str">
        <f>[1]!s_info_nature1(A2398,"")</f>
        <v>地方国有企业</v>
      </c>
      <c r="AD2398" s="6" t="str">
        <f>[1]!s_info_city(A2398)</f>
        <v>上海市</v>
      </c>
      <c r="AE2398" s="6" t="str">
        <f>[1]!s_info_province(A2398)</f>
        <v>上海</v>
      </c>
      <c r="AF2398">
        <v>121.472644</v>
      </c>
      <c r="AG2398">
        <v>31.231705999999999</v>
      </c>
    </row>
    <row r="2399" spans="1:33" x14ac:dyDescent="0.3">
      <c r="A2399" s="12" t="s">
        <v>5300</v>
      </c>
      <c r="B2399" s="12" t="s">
        <v>5301</v>
      </c>
      <c r="C2399" s="16" t="str">
        <f>[1]!s_info_mkt(A2399)</f>
        <v>主板</v>
      </c>
      <c r="D2399" s="16" t="str">
        <f>[1]!s_ipo_listeddate(A2399)</f>
        <v>1996-10-23</v>
      </c>
      <c r="E2399" s="16" t="str">
        <f>[1]!lastradeday_s("000002","")</f>
        <v>2026-06-22</v>
      </c>
      <c r="F2399" s="16" t="str">
        <f>[1]!s_info_industry_csrc2023(A2399,"",3)</f>
        <v>橡胶和塑料制品业</v>
      </c>
      <c r="G2399" s="16" t="str">
        <f>[1]!s_info_industry_csrc2023(A2399,"",1)</f>
        <v>制造业</v>
      </c>
      <c r="H2399" s="16">
        <f>[1]!s_is(A2399,83,"FY","YTD","20251231",1,"",100000000)</f>
        <v>45.402883483100005</v>
      </c>
      <c r="I2399" s="16">
        <f>[1]!s_is(A2399,83,"FY","YTD","20241231",1,"",100000000)</f>
        <v>52.761783121800001</v>
      </c>
      <c r="J2399" s="16">
        <f t="shared" si="111"/>
        <v>-0.13947405116525446</v>
      </c>
      <c r="K2399" s="16">
        <f>[1]!s_is(A2399,61,"FY","YTD","20251231",1,"",100000000)</f>
        <v>-0.85566756219999995</v>
      </c>
      <c r="L2399" s="16">
        <f>[1]!s_is(A2399,61,"FY","YTD","20241231",1,"",100000000)</f>
        <v>-1.0586043170999999</v>
      </c>
      <c r="M2399" s="16">
        <f t="shared" si="112"/>
        <v>0.19170217957918054</v>
      </c>
      <c r="N2399" s="16">
        <f>[1]!s_fa_roe(A2399,"20251231")</f>
        <v>-3.3573</v>
      </c>
      <c r="O2399" s="16">
        <f>[1]!s_stmnote_rdexp(A2399,"20251231",1,10000)</f>
        <v>4635.5450229999997</v>
      </c>
      <c r="P2399" s="20">
        <f t="shared" si="113"/>
        <v>1.020980313888094E-2</v>
      </c>
      <c r="Q2399" s="16">
        <f>[1]!s_margin_tradingbalance(A2399,"",10000)</f>
        <v>0</v>
      </c>
      <c r="R2399" s="16">
        <f>[1]!s_margin_seclendingbalance(A2399,"",10000)</f>
        <v>0</v>
      </c>
      <c r="S2399" s="17">
        <f>[1]!s_val_ev(A2399,"",100000000)</f>
        <v>21.264337654200002</v>
      </c>
      <c r="T2399" s="17">
        <f>[1]!share_freesharesmv(A2399,"",100000000)</f>
        <v>11.549713257400002</v>
      </c>
      <c r="U2399" s="17">
        <f>[1]!s_dq_amount_btin(A2399,E2399,100000000)</f>
        <v>0.52531724000000002</v>
      </c>
      <c r="V2399" s="17">
        <f>[1]!s_dq_turn(A2399,E2399)</f>
        <v>3.1282430555555556</v>
      </c>
      <c r="W2399" s="2">
        <f>[1]!s_pq_amount(A2399,"20260101","",100000000)</f>
        <v>57.015569319999997</v>
      </c>
      <c r="X2399" s="2">
        <f>[1]!s_pq_avgamount(A2399,"20260101","",100000000)</f>
        <v>0.51832335745454539</v>
      </c>
      <c r="Y2399" s="17">
        <f>[1]!s_ipo_dilutedpe(A2399)</f>
        <v>0</v>
      </c>
      <c r="Z2399" s="12">
        <f>[1]!s_ipo_collection_total(A2399,100000000)</f>
        <v>0.99960000000000004</v>
      </c>
      <c r="AA2399" s="2">
        <f>[1]!s_val_pe_ttm(A2399,E2399)</f>
        <v>-24.424581527709961</v>
      </c>
      <c r="AB2399" s="5">
        <f>[1]!s_info_zjtxornot1(A2399,"")</f>
        <v>1</v>
      </c>
      <c r="AC2399" s="22" t="str">
        <f>[1]!s_info_nature1(A2399,"")</f>
        <v>地方国有企业</v>
      </c>
      <c r="AD2399" s="6" t="str">
        <f>[1]!s_info_city(A2399)</f>
        <v>芜湖市</v>
      </c>
      <c r="AE2399" s="6" t="str">
        <f>[1]!s_info_province(A2399)</f>
        <v>安徽省</v>
      </c>
      <c r="AF2399">
        <v>118.376451</v>
      </c>
      <c r="AG2399">
        <v>31.326319000000002</v>
      </c>
    </row>
    <row r="2400" spans="1:33" x14ac:dyDescent="0.3">
      <c r="A2400" s="12" t="s">
        <v>5302</v>
      </c>
      <c r="B2400" s="12" t="s">
        <v>5303</v>
      </c>
      <c r="C2400" s="16" t="str">
        <f>[1]!s_info_mkt(A2400)</f>
        <v>主板</v>
      </c>
      <c r="D2400" s="16" t="str">
        <f>[1]!s_ipo_listeddate(A2400)</f>
        <v>2001-01-15</v>
      </c>
      <c r="E2400" s="16" t="str">
        <f>[1]!lastradeday_s("000002","")</f>
        <v>2026-06-22</v>
      </c>
      <c r="F2400" s="16" t="str">
        <f>[1]!s_info_industry_csrc2023(A2400,"",3)</f>
        <v>零售业</v>
      </c>
      <c r="G2400" s="16" t="str">
        <f>[1]!s_info_industry_csrc2023(A2400,"",1)</f>
        <v>批发和零售业</v>
      </c>
      <c r="H2400" s="16">
        <f>[1]!s_is(A2400,83,"FY","YTD","20251231",1,"",100000000)</f>
        <v>6.8265405876999994</v>
      </c>
      <c r="I2400" s="16">
        <f>[1]!s_is(A2400,83,"FY","YTD","20241231",1,"",100000000)</f>
        <v>8.6945383049</v>
      </c>
      <c r="J2400" s="16">
        <f t="shared" si="111"/>
        <v>-0.21484725832391227</v>
      </c>
      <c r="K2400" s="16">
        <f>[1]!s_is(A2400,61,"FY","YTD","20251231",1,"",100000000)</f>
        <v>-0.83420800390000005</v>
      </c>
      <c r="L2400" s="16">
        <f>[1]!s_is(A2400,61,"FY","YTD","20241231",1,"",100000000)</f>
        <v>-0.49882106600000004</v>
      </c>
      <c r="M2400" s="16">
        <f t="shared" si="112"/>
        <v>-0.6723592100659197</v>
      </c>
      <c r="N2400" s="16">
        <f>[1]!s_fa_roe(A2400,"20251231")</f>
        <v>-32.253700000000002</v>
      </c>
      <c r="O2400" s="16">
        <f>[1]!s_stmnote_rdexp(A2400,"20251231",1,10000)</f>
        <v>114.43710900000001</v>
      </c>
      <c r="P2400" s="20">
        <f t="shared" si="113"/>
        <v>1.6763557988096018E-3</v>
      </c>
      <c r="Q2400" s="16">
        <f>[1]!s_margin_tradingbalance(A2400,"",10000)</f>
        <v>0</v>
      </c>
      <c r="R2400" s="16">
        <f>[1]!s_margin_seclendingbalance(A2400,"",10000)</f>
        <v>0</v>
      </c>
      <c r="S2400" s="17">
        <f>[1]!s_val_ev(A2400,"",100000000)</f>
        <v>10.942123</v>
      </c>
      <c r="T2400" s="17">
        <f>[1]!share_freesharesmv(A2400,"",100000000)</f>
        <v>8.7764503424000004</v>
      </c>
      <c r="U2400" s="17">
        <f>[1]!s_dq_amount_btin(A2400,E2400,100000000)</f>
        <v>0.16679726999999997</v>
      </c>
      <c r="V2400" s="17">
        <f>[1]!s_dq_turn(A2400,E2400)</f>
        <v>1.6504868002246771</v>
      </c>
      <c r="W2400" s="2">
        <f>[1]!s_pq_amount(A2400,"20260101","",100000000)</f>
        <v>18.90701846</v>
      </c>
      <c r="X2400" s="2">
        <f>[1]!s_pq_avgamount(A2400,"20260101","",100000000)</f>
        <v>0.17188198600000001</v>
      </c>
      <c r="Y2400" s="17">
        <f>[1]!s_ipo_dilutedpe(A2400)</f>
        <v>49.17</v>
      </c>
      <c r="Z2400" s="12">
        <f>[1]!s_ipo_collection_total(A2400,100000000)</f>
        <v>4.2480000000000002</v>
      </c>
      <c r="AA2400" s="2">
        <f>[1]!s_val_pe_ttm(A2400,E2400)</f>
        <v>-11.655912399291992</v>
      </c>
      <c r="AB2400" s="5">
        <f>[1]!s_info_zjtxornot1(A2400,"")</f>
        <v>0</v>
      </c>
      <c r="AC2400" s="22" t="str">
        <f>[1]!s_info_nature1(A2400,"")</f>
        <v>民营企业</v>
      </c>
      <c r="AD2400" s="6" t="str">
        <f>[1]!s_info_city(A2400)</f>
        <v>通化市</v>
      </c>
      <c r="AE2400" s="6" t="str">
        <f>[1]!s_info_province(A2400)</f>
        <v>吉林省</v>
      </c>
      <c r="AF2400">
        <v>125.93650100000001</v>
      </c>
      <c r="AG2400">
        <v>41.721176999999997</v>
      </c>
    </row>
    <row r="2401" spans="1:33" x14ac:dyDescent="0.3">
      <c r="A2401" s="12" t="s">
        <v>5304</v>
      </c>
      <c r="B2401" s="12" t="s">
        <v>5305</v>
      </c>
      <c r="C2401" s="16" t="str">
        <f>[1]!s_info_mkt(A2401)</f>
        <v>主板</v>
      </c>
      <c r="D2401" s="16" t="str">
        <f>[1]!s_ipo_listeddate(A2401)</f>
        <v>2021-04-29</v>
      </c>
      <c r="E2401" s="16" t="str">
        <f>[1]!lastradeday_s("000002","")</f>
        <v>2026-06-22</v>
      </c>
      <c r="F2401" s="16" t="str">
        <f>[1]!s_info_industry_csrc2023(A2401,"",3)</f>
        <v>多式联运和运输代理业</v>
      </c>
      <c r="G2401" s="16" t="str">
        <f>[1]!s_info_industry_csrc2023(A2401,"",1)</f>
        <v>交通运输、仓储和邮政业</v>
      </c>
      <c r="H2401" s="16">
        <f>[1]!s_is(A2401,83,"FY","YTD","20251231",1,"",100000000)</f>
        <v>18.8917186796</v>
      </c>
      <c r="I2401" s="16">
        <f>[1]!s_is(A2401,83,"FY","YTD","20241231",1,"",100000000)</f>
        <v>10.4002075338</v>
      </c>
      <c r="J2401" s="16">
        <f t="shared" si="111"/>
        <v>0.81647516342372395</v>
      </c>
      <c r="K2401" s="16">
        <f>[1]!s_is(A2401,61,"FY","YTD","20251231",1,"",100000000)</f>
        <v>0.72479380980000008</v>
      </c>
      <c r="L2401" s="16">
        <f>[1]!s_is(A2401,61,"FY","YTD","20241231",1,"",100000000)</f>
        <v>0.81571133829999998</v>
      </c>
      <c r="M2401" s="16">
        <f t="shared" si="112"/>
        <v>-0.11145796831692746</v>
      </c>
      <c r="N2401" s="16">
        <f>[1]!s_fa_roe(A2401,"20251231")</f>
        <v>9.0496999999999996</v>
      </c>
      <c r="O2401" s="16">
        <f>[1]!s_stmnote_rdexp(A2401,"20251231",1,10000)</f>
        <v>215.048688</v>
      </c>
      <c r="P2401" s="20">
        <f t="shared" si="113"/>
        <v>1.1383225192328204E-3</v>
      </c>
      <c r="Q2401" s="16">
        <f>[1]!s_margin_tradingbalance(A2401,"",10000)</f>
        <v>0</v>
      </c>
      <c r="R2401" s="16">
        <f>[1]!s_margin_seclendingbalance(A2401,"",10000)</f>
        <v>0</v>
      </c>
      <c r="S2401" s="17">
        <f>[1]!s_val_ev(A2401,"",100000000)</f>
        <v>23.603461176</v>
      </c>
      <c r="T2401" s="17">
        <f>[1]!share_freesharesmv(A2401,"",100000000)</f>
        <v>8.0343429359999998</v>
      </c>
      <c r="U2401" s="17">
        <f>[1]!s_dq_amount_btin(A2401,E2401,100000000)</f>
        <v>0.25389826999999998</v>
      </c>
      <c r="V2401" s="17">
        <f>[1]!s_dq_turn(A2401,E2401)</f>
        <v>1.5671734448641119</v>
      </c>
      <c r="W2401" s="2">
        <f>[1]!s_pq_amount(A2401,"20260101","",100000000)</f>
        <v>78.911744069999997</v>
      </c>
      <c r="X2401" s="2">
        <f>[1]!s_pq_avgamount(A2401,"20260101","",100000000)</f>
        <v>0.71737949154545455</v>
      </c>
      <c r="Y2401" s="17">
        <f>[1]!s_ipo_dilutedpe(A2401)</f>
        <v>22.99</v>
      </c>
      <c r="Z2401" s="12">
        <f>[1]!s_ipo_collection_total(A2401,100000000)</f>
        <v>4.8653177999999997</v>
      </c>
      <c r="AA2401" s="2">
        <f>[1]!s_val_pe_ttm(A2401,E2401)</f>
        <v>32.137260437011719</v>
      </c>
      <c r="AB2401" s="5">
        <f>[1]!s_info_zjtxornot1(A2401,"")</f>
        <v>0</v>
      </c>
      <c r="AC2401" s="22" t="str">
        <f>[1]!s_info_nature1(A2401,"")</f>
        <v>民营企业</v>
      </c>
      <c r="AD2401" s="6" t="str">
        <f>[1]!s_info_city(A2401)</f>
        <v>佛山市</v>
      </c>
      <c r="AE2401" s="6" t="str">
        <f>[1]!s_info_province(A2401)</f>
        <v>广东省</v>
      </c>
      <c r="AF2401">
        <v>113.12271699999999</v>
      </c>
      <c r="AG2401">
        <v>23.028762</v>
      </c>
    </row>
    <row r="2402" spans="1:33" x14ac:dyDescent="0.3">
      <c r="A2402" s="12" t="s">
        <v>5306</v>
      </c>
      <c r="B2402" s="12" t="s">
        <v>5307</v>
      </c>
      <c r="C2402" s="16" t="str">
        <f>[1]!s_info_mkt(A2402)</f>
        <v>主板</v>
      </c>
      <c r="D2402" s="16" t="str">
        <f>[1]!s_ipo_listeddate(A2402)</f>
        <v>2012-03-16</v>
      </c>
      <c r="E2402" s="16" t="str">
        <f>[1]!lastradeday_s("000002","")</f>
        <v>2026-06-22</v>
      </c>
      <c r="F2402" s="16" t="str">
        <f>[1]!s_info_industry_csrc2023(A2402,"",3)</f>
        <v>计算机、通信和其他电子设备制造业</v>
      </c>
      <c r="G2402" s="16" t="str">
        <f>[1]!s_info_industry_csrc2023(A2402,"",1)</f>
        <v>制造业</v>
      </c>
      <c r="H2402" s="16">
        <f>[1]!s_is(A2402,83,"FY","YTD","20251231",1,"",100000000)</f>
        <v>12.252447330599999</v>
      </c>
      <c r="I2402" s="16">
        <f>[1]!s_is(A2402,83,"FY","YTD","20241231",1,"",100000000)</f>
        <v>12.950209495699999</v>
      </c>
      <c r="J2402" s="16">
        <f t="shared" si="111"/>
        <v>-5.388037663264722E-2</v>
      </c>
      <c r="K2402" s="16">
        <f>[1]!s_is(A2402,61,"FY","YTD","20251231",1,"",100000000)</f>
        <v>-2.3430062880000002</v>
      </c>
      <c r="L2402" s="16">
        <f>[1]!s_is(A2402,61,"FY","YTD","20241231",1,"",100000000)</f>
        <v>0.67483624430000011</v>
      </c>
      <c r="M2402" s="16">
        <f t="shared" si="112"/>
        <v>-4.4719627284251366</v>
      </c>
      <c r="N2402" s="16">
        <f>[1]!s_fa_roe(A2402,"20251231")</f>
        <v>-20.170400000000001</v>
      </c>
      <c r="O2402" s="16">
        <f>[1]!s_stmnote_rdexp(A2402,"20251231",1,10000)</f>
        <v>11064.195928000001</v>
      </c>
      <c r="P2402" s="20">
        <f t="shared" si="113"/>
        <v>9.0301926051684481E-2</v>
      </c>
      <c r="Q2402" s="16">
        <f>[1]!s_margin_tradingbalance(A2402,"",10000)</f>
        <v>0</v>
      </c>
      <c r="R2402" s="16">
        <f>[1]!s_margin_seclendingbalance(A2402,"",10000)</f>
        <v>0</v>
      </c>
      <c r="S2402" s="17">
        <f>[1]!s_val_ev(A2402,"",100000000)</f>
        <v>25.177796941399997</v>
      </c>
      <c r="T2402" s="17">
        <f>[1]!share_freesharesmv(A2402,"",100000000)</f>
        <v>13.272203853599997</v>
      </c>
      <c r="U2402" s="17">
        <f>[1]!s_dq_amount_btin(A2402,E2402,100000000)</f>
        <v>0.45440588999999998</v>
      </c>
      <c r="V2402" s="17">
        <f>[1]!s_dq_turn(A2402,E2402)</f>
        <v>1.9245352101251969</v>
      </c>
      <c r="W2402" s="2">
        <f>[1]!s_pq_amount(A2402,"20260101","",100000000)</f>
        <v>58.096549940000003</v>
      </c>
      <c r="X2402" s="2">
        <f>[1]!s_pq_avgamount(A2402,"20260101","",100000000)</f>
        <v>0.52815045399999994</v>
      </c>
      <c r="Y2402" s="17">
        <f>[1]!s_ipo_dilutedpe(A2402)</f>
        <v>34.909999999999997</v>
      </c>
      <c r="Z2402" s="12">
        <f>[1]!s_ipo_collection_total(A2402,100000000)</f>
        <v>4.4917999999999996</v>
      </c>
      <c r="AA2402" s="2">
        <f>[1]!s_val_pe_ttm(A2402,E2402)</f>
        <v>-9.5374698638916016</v>
      </c>
      <c r="AB2402" s="5">
        <f>[1]!s_info_zjtxornot1(A2402,"")</f>
        <v>0</v>
      </c>
      <c r="AC2402" s="22" t="str">
        <f>[1]!s_info_nature1(A2402,"")</f>
        <v>地方国有企业</v>
      </c>
      <c r="AD2402" s="6" t="str">
        <f>[1]!s_info_city(A2402)</f>
        <v>深圳市</v>
      </c>
      <c r="AE2402" s="6" t="str">
        <f>[1]!s_info_province(A2402)</f>
        <v>广东省</v>
      </c>
      <c r="AF2402">
        <v>114.085947</v>
      </c>
      <c r="AG2402">
        <v>22.547000000000001</v>
      </c>
    </row>
    <row r="2403" spans="1:33" x14ac:dyDescent="0.3">
      <c r="A2403" s="12" t="s">
        <v>5308</v>
      </c>
      <c r="B2403" s="12" t="s">
        <v>5309</v>
      </c>
      <c r="C2403" s="16" t="str">
        <f>[1]!s_info_mkt(A2403)</f>
        <v>主板</v>
      </c>
      <c r="D2403" s="16" t="str">
        <f>[1]!s_ipo_listeddate(A2403)</f>
        <v>2015-01-26</v>
      </c>
      <c r="E2403" s="16" t="str">
        <f>[1]!lastradeday_s("000002","")</f>
        <v>2026-06-22</v>
      </c>
      <c r="F2403" s="16" t="str">
        <f>[1]!s_info_industry_csrc2023(A2403,"",3)</f>
        <v>公共设施管理业</v>
      </c>
      <c r="G2403" s="16" t="str">
        <f>[1]!s_info_industry_csrc2023(A2403,"",1)</f>
        <v>水利、环境和公共设施管理业</v>
      </c>
      <c r="H2403" s="16">
        <f>[1]!s_is(A2403,83,"FY","YTD","20251231",1,"",100000000)</f>
        <v>49.263417824300006</v>
      </c>
      <c r="I2403" s="16">
        <f>[1]!s_is(A2403,83,"FY","YTD","20241231",1,"",100000000)</f>
        <v>50.398351149799993</v>
      </c>
      <c r="J2403" s="16">
        <f t="shared" si="111"/>
        <v>-2.2519255086869805E-2</v>
      </c>
      <c r="K2403" s="16">
        <f>[1]!s_is(A2403,61,"FY","YTD","20251231",1,"",100000000)</f>
        <v>1.5517201890000001</v>
      </c>
      <c r="L2403" s="16">
        <f>[1]!s_is(A2403,61,"FY","YTD","20241231",1,"",100000000)</f>
        <v>1.4544376761000002</v>
      </c>
      <c r="M2403" s="16">
        <f t="shared" si="112"/>
        <v>6.6886683766923555E-2</v>
      </c>
      <c r="N2403" s="16">
        <f>[1]!s_fa_roe(A2403,"20251231")</f>
        <v>4.5785</v>
      </c>
      <c r="O2403" s="16">
        <f>[1]!s_stmnote_rdexp(A2403,"20251231",1,10000)</f>
        <v>11235.515307</v>
      </c>
      <c r="P2403" s="20">
        <f t="shared" si="113"/>
        <v>2.2807015435006812E-2</v>
      </c>
      <c r="Q2403" s="16">
        <f>[1]!s_margin_tradingbalance(A2403,"",10000)</f>
        <v>31713.974699999999</v>
      </c>
      <c r="R2403" s="16">
        <f>[1]!s_margin_seclendingbalance(A2403,"",10000)</f>
        <v>9.3917999999999999</v>
      </c>
      <c r="S2403" s="17">
        <f>[1]!s_val_ev(A2403,"",100000000)</f>
        <v>58.575686963999999</v>
      </c>
      <c r="T2403" s="17">
        <f>[1]!share_freesharesmv(A2403,"",100000000)</f>
        <v>48.625236875999995</v>
      </c>
      <c r="U2403" s="17">
        <f>[1]!s_dq_amount_btin(A2403,E2403,100000000)</f>
        <v>1.89082203</v>
      </c>
      <c r="V2403" s="17">
        <f>[1]!s_dq_turn(A2403,E2403)</f>
        <v>3.2733201203058799</v>
      </c>
      <c r="W2403" s="2">
        <f>[1]!s_pq_amount(A2403,"20260101","",100000000)</f>
        <v>520.28698535000001</v>
      </c>
      <c r="X2403" s="2">
        <f>[1]!s_pq_avgamount(A2403,"20260101","",100000000)</f>
        <v>4.7298816849999996</v>
      </c>
      <c r="Y2403" s="17">
        <f>[1]!s_ipo_dilutedpe(A2403)</f>
        <v>21.23</v>
      </c>
      <c r="Z2403" s="12">
        <f>[1]!s_ipo_collection_total(A2403,100000000)</f>
        <v>4.9558099999999996</v>
      </c>
      <c r="AA2403" s="2">
        <f>[1]!s_val_pe_ttm(A2403,E2403)</f>
        <v>37.315883636474609</v>
      </c>
      <c r="AB2403" s="5">
        <f>[1]!s_info_zjtxornot1(A2403,"")</f>
        <v>0</v>
      </c>
      <c r="AC2403" s="22" t="str">
        <f>[1]!s_info_nature1(A2403,"")</f>
        <v>民营企业</v>
      </c>
      <c r="AD2403" s="6" t="str">
        <f>[1]!s_info_city(A2403)</f>
        <v>龙岩市</v>
      </c>
      <c r="AE2403" s="6" t="str">
        <f>[1]!s_info_province(A2403)</f>
        <v>福建省</v>
      </c>
      <c r="AF2403">
        <v>117.02978</v>
      </c>
      <c r="AG2403">
        <v>25.091602999999999</v>
      </c>
    </row>
    <row r="2404" spans="1:33" x14ac:dyDescent="0.3">
      <c r="A2404" s="12" t="s">
        <v>5310</v>
      </c>
      <c r="B2404" s="12" t="s">
        <v>5311</v>
      </c>
      <c r="C2404" s="16" t="str">
        <f>[1]!s_info_mkt(A2404)</f>
        <v>创业板</v>
      </c>
      <c r="D2404" s="16" t="str">
        <f>[1]!s_ipo_listeddate(A2404)</f>
        <v>2021-05-28</v>
      </c>
      <c r="E2404" s="16" t="str">
        <f>[1]!lastradeday_s("000002","")</f>
        <v>2026-06-22</v>
      </c>
      <c r="F2404" s="16" t="str">
        <f>[1]!s_info_industry_csrc2023(A2404,"",3)</f>
        <v>零售业</v>
      </c>
      <c r="G2404" s="16" t="str">
        <f>[1]!s_info_industry_csrc2023(A2404,"",1)</f>
        <v>批发和零售业</v>
      </c>
      <c r="H2404" s="16">
        <f>[1]!s_is(A2404,83,"FY","YTD","20251231",1,"",100000000)</f>
        <v>3.1618795369999999</v>
      </c>
      <c r="I2404" s="16">
        <f>[1]!s_is(A2404,83,"FY","YTD","20241231",1,"",100000000)</f>
        <v>4.2193450442999998</v>
      </c>
      <c r="J2404" s="16">
        <f t="shared" si="111"/>
        <v>-0.25062314084233328</v>
      </c>
      <c r="K2404" s="16">
        <f>[1]!s_is(A2404,61,"FY","YTD","20251231",1,"",100000000)</f>
        <v>-0.10851033829999999</v>
      </c>
      <c r="L2404" s="16">
        <f>[1]!s_is(A2404,61,"FY","YTD","20241231",1,"",100000000)</f>
        <v>0.1339323509</v>
      </c>
      <c r="M2404" s="16">
        <f t="shared" si="112"/>
        <v>-1.8101876624342894</v>
      </c>
      <c r="N2404" s="16">
        <f>[1]!s_fa_roe(A2404,"20251231")</f>
        <v>-1.3645</v>
      </c>
      <c r="O2404" s="16">
        <f>[1]!s_stmnote_rdexp(A2404,"20251231",1,10000)</f>
        <v>681.32152300000007</v>
      </c>
      <c r="P2404" s="20">
        <f t="shared" si="113"/>
        <v>2.1547991156122281E-2</v>
      </c>
      <c r="Q2404" s="16">
        <f>[1]!s_margin_tradingbalance(A2404,"",10000)</f>
        <v>4015.3366999999998</v>
      </c>
      <c r="R2404" s="16">
        <f>[1]!s_margin_seclendingbalance(A2404,"",10000)</f>
        <v>23.443200000000001</v>
      </c>
      <c r="S2404" s="17">
        <f>[1]!s_val_ev(A2404,"",100000000)</f>
        <v>19.175999999999998</v>
      </c>
      <c r="T2404" s="17">
        <f>[1]!share_freesharesmv(A2404,"",100000000)</f>
        <v>7.6308029981999992</v>
      </c>
      <c r="U2404" s="17">
        <f>[1]!s_dq_amount_btin(A2404,E2404,100000000)</f>
        <v>0.34000048999999999</v>
      </c>
      <c r="V2404" s="17">
        <f>[1]!s_dq_turn(A2404,E2404)</f>
        <v>2.890848906560636</v>
      </c>
      <c r="W2404" s="2">
        <f>[1]!s_pq_amount(A2404,"20260101","",100000000)</f>
        <v>114.29012346</v>
      </c>
      <c r="X2404" s="2">
        <f>[1]!s_pq_avgamount(A2404,"20260101","",100000000)</f>
        <v>1.0390011223636364</v>
      </c>
      <c r="Y2404" s="17">
        <f>[1]!s_ipo_dilutedpe(A2404)</f>
        <v>26.19</v>
      </c>
      <c r="Z2404" s="12">
        <f>[1]!s_ipo_collection_total(A2404,100000000)</f>
        <v>5.1079999999999997</v>
      </c>
      <c r="AA2404" s="2">
        <f>[1]!s_val_pe_ttm(A2404,E2404)</f>
        <v>-160.06341552734375</v>
      </c>
      <c r="AB2404" s="5">
        <f>[1]!s_info_zjtxornot1(A2404,"")</f>
        <v>0</v>
      </c>
      <c r="AC2404" s="22" t="str">
        <f>[1]!s_info_nature1(A2404,"")</f>
        <v>民营企业</v>
      </c>
      <c r="AD2404" s="6" t="str">
        <f>[1]!s_info_city(A2404)</f>
        <v>上海市</v>
      </c>
      <c r="AE2404" s="6" t="str">
        <f>[1]!s_info_province(A2404)</f>
        <v>上海</v>
      </c>
      <c r="AF2404">
        <v>121.472644</v>
      </c>
      <c r="AG2404">
        <v>31.231705999999999</v>
      </c>
    </row>
    <row r="2405" spans="1:33" x14ac:dyDescent="0.3">
      <c r="A2405" s="12" t="s">
        <v>5312</v>
      </c>
      <c r="B2405" s="12" t="s">
        <v>5313</v>
      </c>
      <c r="C2405" s="16" t="str">
        <f>[1]!s_info_mkt(A2405)</f>
        <v>创业板</v>
      </c>
      <c r="D2405" s="16" t="str">
        <f>[1]!s_ipo_listeddate(A2405)</f>
        <v>2021-11-10</v>
      </c>
      <c r="E2405" s="16" t="str">
        <f>[1]!lastradeday_s("000002","")</f>
        <v>2026-06-22</v>
      </c>
      <c r="F2405" s="16" t="str">
        <f>[1]!s_info_industry_csrc2023(A2405,"",3)</f>
        <v>化学原料和化学制品制造业</v>
      </c>
      <c r="G2405" s="16" t="str">
        <f>[1]!s_info_industry_csrc2023(A2405,"",1)</f>
        <v>制造业</v>
      </c>
      <c r="H2405" s="16">
        <f>[1]!s_is(A2405,83,"FY","YTD","20251231",1,"",100000000)</f>
        <v>63.2033484711</v>
      </c>
      <c r="I2405" s="16">
        <f>[1]!s_is(A2405,83,"FY","YTD","20241231",1,"",100000000)</f>
        <v>56.239620040200002</v>
      </c>
      <c r="J2405" s="16">
        <f t="shared" si="111"/>
        <v>0.12382246583320322</v>
      </c>
      <c r="K2405" s="16">
        <f>[1]!s_is(A2405,61,"FY","YTD","20251231",1,"",100000000)</f>
        <v>1.4251869987000001</v>
      </c>
      <c r="L2405" s="16">
        <f>[1]!s_is(A2405,61,"FY","YTD","20241231",1,"",100000000)</f>
        <v>1.7138009762999999</v>
      </c>
      <c r="M2405" s="16">
        <f t="shared" si="112"/>
        <v>-0.16840577266042947</v>
      </c>
      <c r="N2405" s="16">
        <f>[1]!s_fa_roe(A2405,"20251231")</f>
        <v>7.16</v>
      </c>
      <c r="O2405" s="16">
        <f>[1]!s_stmnote_rdexp(A2405,"20251231",1,10000)</f>
        <v>25939.797521</v>
      </c>
      <c r="P2405" s="20">
        <f t="shared" si="113"/>
        <v>4.1041808936532982E-2</v>
      </c>
      <c r="Q2405" s="16">
        <f>[1]!s_margin_tradingbalance(A2405,"",10000)</f>
        <v>22672.092100000002</v>
      </c>
      <c r="R2405" s="16">
        <f>[1]!s_margin_seclendingbalance(A2405,"",10000)</f>
        <v>0.1181</v>
      </c>
      <c r="S2405" s="17">
        <f>[1]!s_val_ev(A2405,"",100000000)</f>
        <v>52.030002178000004</v>
      </c>
      <c r="T2405" s="17">
        <f>[1]!share_freesharesmv(A2405,"",100000000)</f>
        <v>24.831855224000002</v>
      </c>
      <c r="U2405" s="17">
        <f>[1]!s_dq_amount_btin(A2405,E2405,100000000)</f>
        <v>1.2748165300000001</v>
      </c>
      <c r="V2405" s="17">
        <f>[1]!s_dq_turn(A2405,E2405)</f>
        <v>4.0844475752578138</v>
      </c>
      <c r="W2405" s="2">
        <f>[1]!s_pq_amount(A2405,"20260101","",100000000)</f>
        <v>185.97699538000001</v>
      </c>
      <c r="X2405" s="2">
        <f>[1]!s_pq_avgamount(A2405,"20260101","",100000000)</f>
        <v>1.6906999580000002</v>
      </c>
      <c r="Y2405" s="17">
        <f>[1]!s_ipo_dilutedpe(A2405)</f>
        <v>42.8</v>
      </c>
      <c r="Z2405" s="12">
        <f>[1]!s_ipo_collection_total(A2405,100000000)</f>
        <v>7.0490000000000004</v>
      </c>
      <c r="AA2405" s="2">
        <f>[1]!s_val_pe_ttm(A2405,E2405)</f>
        <v>39.393699645996094</v>
      </c>
      <c r="AB2405" s="5">
        <f>[1]!s_info_zjtxornot1(A2405,"")</f>
        <v>1</v>
      </c>
      <c r="AC2405" s="22" t="str">
        <f>[1]!s_info_nature1(A2405,"")</f>
        <v>民营企业</v>
      </c>
      <c r="AD2405" s="6" t="str">
        <f>[1]!s_info_city(A2405)</f>
        <v>淄博市</v>
      </c>
      <c r="AE2405" s="6" t="str">
        <f>[1]!s_info_province(A2405)</f>
        <v>山东省</v>
      </c>
      <c r="AF2405">
        <v>118.047648</v>
      </c>
      <c r="AG2405">
        <v>36.814939000000003</v>
      </c>
    </row>
    <row r="2406" spans="1:33" x14ac:dyDescent="0.3">
      <c r="A2406" s="12" t="s">
        <v>5314</v>
      </c>
      <c r="B2406" s="12" t="s">
        <v>5315</v>
      </c>
      <c r="C2406" s="16" t="str">
        <f>[1]!s_info_mkt(A2406)</f>
        <v>主板</v>
      </c>
      <c r="D2406" s="16" t="str">
        <f>[1]!s_ipo_listeddate(A2406)</f>
        <v>2010-11-02</v>
      </c>
      <c r="E2406" s="16" t="str">
        <f>[1]!lastradeday_s("000002","")</f>
        <v>2026-06-22</v>
      </c>
      <c r="F2406" s="16" t="str">
        <f>[1]!s_info_industry_csrc2023(A2406,"",3)</f>
        <v>皮革、毛皮、羽毛及其制品和制鞋业</v>
      </c>
      <c r="G2406" s="16" t="str">
        <f>[1]!s_info_industry_csrc2023(A2406,"",1)</f>
        <v>制造业</v>
      </c>
      <c r="H2406" s="16">
        <f>[1]!s_is(A2406,83,"FY","YTD","20251231",1,"",100000000)</f>
        <v>4.6669101489999996</v>
      </c>
      <c r="I2406" s="16">
        <f>[1]!s_is(A2406,83,"FY","YTD","20241231",1,"",100000000)</f>
        <v>5.019013298</v>
      </c>
      <c r="J2406" s="16">
        <f t="shared" si="111"/>
        <v>-7.0153858556283977E-2</v>
      </c>
      <c r="K2406" s="16">
        <f>[1]!s_is(A2406,61,"FY","YTD","20251231",1,"",100000000)</f>
        <v>0.20542559649999997</v>
      </c>
      <c r="L2406" s="16">
        <f>[1]!s_is(A2406,61,"FY","YTD","20241231",1,"",100000000)</f>
        <v>0.22219381539999999</v>
      </c>
      <c r="M2406" s="16">
        <f t="shared" si="112"/>
        <v>-7.5466632002395603E-2</v>
      </c>
      <c r="N2406" s="16">
        <f>[1]!s_fa_roe(A2406,"20251231")</f>
        <v>1.6573</v>
      </c>
      <c r="O2406" s="16">
        <f>[1]!s_stmnote_rdexp(A2406,"20251231",1,10000)</f>
        <v>931.78203299999996</v>
      </c>
      <c r="P2406" s="20">
        <f t="shared" si="113"/>
        <v>1.9965716143038607E-2</v>
      </c>
      <c r="Q2406" s="16">
        <f>[1]!s_margin_tradingbalance(A2406,"",10000)</f>
        <v>0</v>
      </c>
      <c r="R2406" s="16">
        <f>[1]!s_margin_seclendingbalance(A2406,"",10000)</f>
        <v>0</v>
      </c>
      <c r="S2406" s="17">
        <f>[1]!s_val_ev(A2406,"",100000000)</f>
        <v>17.884528033200002</v>
      </c>
      <c r="T2406" s="17">
        <f>[1]!share_freesharesmv(A2406,"",100000000)</f>
        <v>12.1623823056</v>
      </c>
      <c r="U2406" s="17">
        <f>[1]!s_dq_amount_btin(A2406,E2406,100000000)</f>
        <v>0.67920811999999997</v>
      </c>
      <c r="V2406" s="17">
        <f>[1]!s_dq_turn(A2406,E2406)</f>
        <v>5.1362309527874004</v>
      </c>
      <c r="W2406" s="2">
        <f>[1]!s_pq_amount(A2406,"20260101","",100000000)</f>
        <v>78.517717329999996</v>
      </c>
      <c r="X2406" s="2">
        <f>[1]!s_pq_avgamount(A2406,"20260101","",100000000)</f>
        <v>0.71379743027272735</v>
      </c>
      <c r="Y2406" s="17">
        <f>[1]!s_ipo_dilutedpe(A2406)</f>
        <v>75.86</v>
      </c>
      <c r="Z2406" s="12">
        <f>[1]!s_ipo_collection_total(A2406,100000000)</f>
        <v>6.27</v>
      </c>
      <c r="AA2406" s="2">
        <f>[1]!s_val_pe_ttm(A2406,E2406)</f>
        <v>64.720359802246094</v>
      </c>
      <c r="AB2406" s="5">
        <f>[1]!s_info_zjtxornot1(A2406,"")</f>
        <v>0</v>
      </c>
      <c r="AC2406" s="22" t="str">
        <f>[1]!s_info_nature1(A2406,"")</f>
        <v>民营企业</v>
      </c>
      <c r="AD2406" s="6" t="str">
        <f>[1]!s_info_city(A2406)</f>
        <v>沧州市</v>
      </c>
      <c r="AE2406" s="6" t="str">
        <f>[1]!s_info_province(A2406)</f>
        <v>河北省</v>
      </c>
      <c r="AF2406">
        <v>116.857461</v>
      </c>
      <c r="AG2406">
        <v>38.310581999999997</v>
      </c>
    </row>
    <row r="2407" spans="1:33" x14ac:dyDescent="0.3">
      <c r="A2407" s="12" t="s">
        <v>153</v>
      </c>
      <c r="B2407" s="12" t="s">
        <v>154</v>
      </c>
      <c r="C2407" s="16" t="str">
        <f>[1]!s_info_mkt(A2407)</f>
        <v>北证</v>
      </c>
      <c r="D2407" s="16" t="str">
        <f>[1]!s_ipo_listeddate(A2407)</f>
        <v>2025-12-25</v>
      </c>
      <c r="E2407" s="16" t="str">
        <f>[1]!lastradeday_s("000002","")</f>
        <v>2026-06-22</v>
      </c>
      <c r="F2407" s="16" t="str">
        <f>[1]!s_info_industry_csrc2023(A2407,"",3)</f>
        <v>印刷和记录媒介复制业</v>
      </c>
      <c r="G2407" s="16" t="str">
        <f>[1]!s_info_industry_csrc2023(A2407,"",1)</f>
        <v>制造业</v>
      </c>
      <c r="H2407" s="16">
        <f>[1]!s_is(A2407,83,"FY","YTD","20251231",1,"",100000000)</f>
        <v>6.0741703879999998</v>
      </c>
      <c r="I2407" s="16">
        <f>[1]!s_is(A2407,83,"FY","YTD","20241231",1,"",100000000)</f>
        <v>5.3815336301999999</v>
      </c>
      <c r="J2407" s="16">
        <f t="shared" si="111"/>
        <v>0.12870620261723764</v>
      </c>
      <c r="K2407" s="16">
        <f>[1]!s_is(A2407,61,"FY","YTD","20251231",1,"",100000000)</f>
        <v>1.0952324275</v>
      </c>
      <c r="L2407" s="16">
        <f>[1]!s_is(A2407,61,"FY","YTD","20241231",1,"",100000000)</f>
        <v>1.0181461948999999</v>
      </c>
      <c r="M2407" s="16">
        <f t="shared" si="112"/>
        <v>7.5712341691333812E-2</v>
      </c>
      <c r="N2407" s="16">
        <f>[1]!s_fa_roe(A2407,"20251231")</f>
        <v>18.216000000000001</v>
      </c>
      <c r="O2407" s="16">
        <f>[1]!s_stmnote_rdexp(A2407,"20251231",1,10000)</f>
        <v>3080.8626960000001</v>
      </c>
      <c r="P2407" s="20">
        <f t="shared" si="113"/>
        <v>5.0720715739000118E-2</v>
      </c>
      <c r="Q2407" s="16">
        <f>[1]!s_margin_tradingbalance(A2407,"",10000)</f>
        <v>906.43709999999999</v>
      </c>
      <c r="R2407" s="16">
        <f>[1]!s_margin_seclendingbalance(A2407,"",10000)</f>
        <v>0</v>
      </c>
      <c r="S2407" s="17">
        <f>[1]!s_val_ev(A2407,"",100000000)</f>
        <v>20.507564003199999</v>
      </c>
      <c r="T2407" s="17">
        <f>[1]!share_freesharesmv(A2407,"",100000000)</f>
        <v>3.6913618495999998</v>
      </c>
      <c r="U2407" s="17">
        <f>[1]!s_dq_amount_btin(A2407,E2407,100000000)</f>
        <v>7.7344309999999999E-2</v>
      </c>
      <c r="V2407" s="17">
        <f>[1]!s_dq_turn(A2407,E2407)</f>
        <v>2.1490843551031533</v>
      </c>
      <c r="W2407" s="2">
        <f>[1]!s_pq_amount(A2407,"20260101","",100000000)</f>
        <v>21.858896850000001</v>
      </c>
      <c r="X2407" s="2">
        <f>[1]!s_pq_avgamount(A2407,"20260101","",100000000)</f>
        <v>0.1987172440909091</v>
      </c>
      <c r="Y2407" s="17">
        <f>[1]!s_ipo_dilutedpe(A2407)</f>
        <v>14.5</v>
      </c>
      <c r="Z2407" s="12">
        <f>[1]!s_ipo_collection_total(A2407,100000000)</f>
        <v>2.8026124076999999</v>
      </c>
      <c r="AA2407" s="2">
        <f>[1]!s_val_pe_ttm(A2407,E2407)</f>
        <v>18.038166046142578</v>
      </c>
      <c r="AB2407" s="5">
        <f>[1]!s_info_zjtxornot1(A2407,"")</f>
        <v>0</v>
      </c>
      <c r="AC2407" s="22" t="str">
        <f>[1]!s_info_nature1(A2407,"")</f>
        <v>民营企业</v>
      </c>
      <c r="AD2407" s="6" t="str">
        <f>[1]!s_info_city(A2407)</f>
        <v>苏州市</v>
      </c>
      <c r="AE2407" s="6" t="str">
        <f>[1]!s_info_province(A2407)</f>
        <v>江苏省</v>
      </c>
      <c r="AF2407">
        <v>120.619585</v>
      </c>
      <c r="AG2407">
        <v>31.299378999999998</v>
      </c>
    </row>
    <row r="2408" spans="1:33" x14ac:dyDescent="0.3">
      <c r="A2408" s="12" t="s">
        <v>5316</v>
      </c>
      <c r="B2408" s="12" t="s">
        <v>5317</v>
      </c>
      <c r="C2408" s="16" t="str">
        <f>[1]!s_info_mkt(A2408)</f>
        <v>创业板</v>
      </c>
      <c r="D2408" s="16" t="str">
        <f>[1]!s_ipo_listeddate(A2408)</f>
        <v>2010-01-20</v>
      </c>
      <c r="E2408" s="16" t="str">
        <f>[1]!lastradeday_s("000002","")</f>
        <v>2026-06-22</v>
      </c>
      <c r="F2408" s="16" t="str">
        <f>[1]!s_info_industry_csrc2023(A2408,"",3)</f>
        <v>计算机、通信和其他电子设备制造业</v>
      </c>
      <c r="G2408" s="16" t="str">
        <f>[1]!s_info_industry_csrc2023(A2408,"",1)</f>
        <v>制造业</v>
      </c>
      <c r="H2408" s="16">
        <f>[1]!s_is(A2408,83,"FY","YTD","20251231",1,"",100000000)</f>
        <v>3.5862328969999999</v>
      </c>
      <c r="I2408" s="16">
        <f>[1]!s_is(A2408,83,"FY","YTD","20241231",1,"",100000000)</f>
        <v>3.5414396900999998</v>
      </c>
      <c r="J2408" s="16">
        <f t="shared" si="111"/>
        <v>1.2648304311158709E-2</v>
      </c>
      <c r="K2408" s="16">
        <f>[1]!s_is(A2408,61,"FY","YTD","20251231",1,"",100000000)</f>
        <v>0.49094008409999995</v>
      </c>
      <c r="L2408" s="16">
        <f>[1]!s_is(A2408,61,"FY","YTD","20241231",1,"",100000000)</f>
        <v>0.2529352983</v>
      </c>
      <c r="M2408" s="16">
        <f t="shared" si="112"/>
        <v>0.94097102065093596</v>
      </c>
      <c r="N2408" s="16">
        <f>[1]!s_fa_roe(A2408,"20251231")</f>
        <v>4.3806000000000003</v>
      </c>
      <c r="O2408" s="16">
        <f>[1]!s_stmnote_rdexp(A2408,"20251231",1,10000)</f>
        <v>2071.5105280000002</v>
      </c>
      <c r="P2408" s="20">
        <f t="shared" si="113"/>
        <v>5.776285555053845E-2</v>
      </c>
      <c r="Q2408" s="16">
        <f>[1]!s_margin_tradingbalance(A2408,"",10000)</f>
        <v>38934.998</v>
      </c>
      <c r="R2408" s="16">
        <f>[1]!s_margin_seclendingbalance(A2408,"",10000)</f>
        <v>26.548200000000001</v>
      </c>
      <c r="S2408" s="17">
        <f>[1]!s_val_ev(A2408,"",100000000)</f>
        <v>73.135499913200007</v>
      </c>
      <c r="T2408" s="17">
        <f>[1]!share_freesharesmv(A2408,"",100000000)</f>
        <v>53.885326313200004</v>
      </c>
      <c r="U2408" s="17">
        <f>[1]!s_dq_amount_btin(A2408,E2408,100000000)</f>
        <v>2.47992686</v>
      </c>
      <c r="V2408" s="17">
        <f>[1]!s_dq_turn(A2408,E2408)</f>
        <v>3.4205864388280238</v>
      </c>
      <c r="W2408" s="2">
        <f>[1]!s_pq_amount(A2408,"20260101","",100000000)</f>
        <v>370.40119013999998</v>
      </c>
      <c r="X2408" s="2">
        <f>[1]!s_pq_avgamount(A2408,"20260101","",100000000)</f>
        <v>3.3672835467272728</v>
      </c>
      <c r="Y2408" s="17">
        <f>[1]!s_ipo_dilutedpe(A2408)</f>
        <v>66.61</v>
      </c>
      <c r="Z2408" s="12">
        <f>[1]!s_ipo_collection_total(A2408,100000000)</f>
        <v>6.1950000000000003</v>
      </c>
      <c r="AA2408" s="2">
        <f>[1]!s_val_pe_ttm(A2408,E2408)</f>
        <v>160.18936157226563</v>
      </c>
      <c r="AB2408" s="5">
        <f>[1]!s_info_zjtxornot1(A2408,"")</f>
        <v>1</v>
      </c>
      <c r="AC2408" s="22" t="str">
        <f>[1]!s_info_nature1(A2408,"")</f>
        <v>地方国有企业</v>
      </c>
      <c r="AD2408" s="6" t="str">
        <f>[1]!s_info_city(A2408)</f>
        <v>襄阳市</v>
      </c>
      <c r="AE2408" s="6" t="str">
        <f>[1]!s_info_province(A2408)</f>
        <v>湖北省</v>
      </c>
      <c r="AF2408">
        <v>112.14414600000001</v>
      </c>
      <c r="AG2408">
        <v>32.042425999999999</v>
      </c>
    </row>
    <row r="2409" spans="1:33" x14ac:dyDescent="0.3">
      <c r="A2409" s="12" t="s">
        <v>5318</v>
      </c>
      <c r="B2409" s="12" t="s">
        <v>5319</v>
      </c>
      <c r="C2409" s="16" t="str">
        <f>[1]!s_info_mkt(A2409)</f>
        <v>主板</v>
      </c>
      <c r="D2409" s="16" t="str">
        <f>[1]!s_ipo_listeddate(A2409)</f>
        <v>2017-12-29</v>
      </c>
      <c r="E2409" s="16" t="str">
        <f>[1]!lastradeday_s("000002","")</f>
        <v>2026-06-22</v>
      </c>
      <c r="F2409" s="16" t="str">
        <f>[1]!s_info_industry_csrc2023(A2409,"",3)</f>
        <v>商务服务业</v>
      </c>
      <c r="G2409" s="16" t="str">
        <f>[1]!s_info_industry_csrc2023(A2409,"",1)</f>
        <v>租赁和商务服务业</v>
      </c>
      <c r="H2409" s="16">
        <f>[1]!s_is(A2409,83,"FY","YTD","20251231",1,"",100000000)</f>
        <v>29.105621494200001</v>
      </c>
      <c r="I2409" s="16">
        <f>[1]!s_is(A2409,83,"FY","YTD","20241231",1,"",100000000)</f>
        <v>30.176711238200003</v>
      </c>
      <c r="J2409" s="16">
        <f t="shared" si="111"/>
        <v>-3.549391898757126E-2</v>
      </c>
      <c r="K2409" s="16">
        <f>[1]!s_is(A2409,61,"FY","YTD","20251231",1,"",100000000)</f>
        <v>0.38058686790000001</v>
      </c>
      <c r="L2409" s="16">
        <f>[1]!s_is(A2409,61,"FY","YTD","20241231",1,"",100000000)</f>
        <v>0.42467103499999997</v>
      </c>
      <c r="M2409" s="16">
        <f t="shared" si="112"/>
        <v>-0.10380780290325184</v>
      </c>
      <c r="N2409" s="16">
        <f>[1]!s_fa_roe(A2409,"20251231")</f>
        <v>2.9866000000000001</v>
      </c>
      <c r="O2409" s="16">
        <f>[1]!s_stmnote_rdexp(A2409,"20251231",1,10000)</f>
        <v>0</v>
      </c>
      <c r="P2409" s="20">
        <f t="shared" si="113"/>
        <v>0</v>
      </c>
      <c r="Q2409" s="16">
        <f>[1]!s_margin_tradingbalance(A2409,"",10000)</f>
        <v>12321.188200000001</v>
      </c>
      <c r="R2409" s="16">
        <f>[1]!s_margin_seclendingbalance(A2409,"",10000)</f>
        <v>24.977699999999999</v>
      </c>
      <c r="S2409" s="17">
        <f>[1]!s_val_ev(A2409,"",100000000)</f>
        <v>23.979907682499999</v>
      </c>
      <c r="T2409" s="17">
        <f>[1]!share_freesharesmv(A2409,"",100000000)</f>
        <v>10.889683119700001</v>
      </c>
      <c r="U2409" s="17">
        <f>[1]!s_dq_amount_btin(A2409,E2409,100000000)</f>
        <v>0.35113613999999999</v>
      </c>
      <c r="V2409" s="17">
        <f>[1]!s_dq_turn(A2409,E2409)</f>
        <v>1.8150361405885391</v>
      </c>
      <c r="W2409" s="2">
        <f>[1]!s_pq_amount(A2409,"20260101","",100000000)</f>
        <v>40.50648357</v>
      </c>
      <c r="X2409" s="2">
        <f>[1]!s_pq_avgamount(A2409,"20260101","",100000000)</f>
        <v>0.36824075972727277</v>
      </c>
      <c r="Y2409" s="17">
        <f>[1]!s_ipo_dilutedpe(A2409)</f>
        <v>22.99</v>
      </c>
      <c r="Z2409" s="12">
        <f>[1]!s_ipo_collection_total(A2409,100000000)</f>
        <v>3.4782000000000002</v>
      </c>
      <c r="AA2409" s="2">
        <f>[1]!s_val_pe_ttm(A2409,E2409)</f>
        <v>35.001636505126953</v>
      </c>
      <c r="AB2409" s="5">
        <f>[1]!s_info_zjtxornot1(A2409,"")</f>
        <v>0</v>
      </c>
      <c r="AC2409" s="22" t="str">
        <f>[1]!s_info_nature1(A2409,"")</f>
        <v>地方国有企业</v>
      </c>
      <c r="AD2409" s="6" t="str">
        <f>[1]!s_info_city(A2409)</f>
        <v>上海市</v>
      </c>
      <c r="AE2409" s="6" t="str">
        <f>[1]!s_info_province(A2409)</f>
        <v>上海</v>
      </c>
      <c r="AF2409">
        <v>121.472644</v>
      </c>
      <c r="AG2409">
        <v>31.231705999999999</v>
      </c>
    </row>
    <row r="2410" spans="1:33" x14ac:dyDescent="0.3">
      <c r="A2410" s="12" t="s">
        <v>5320</v>
      </c>
      <c r="B2410" s="12" t="s">
        <v>5321</v>
      </c>
      <c r="C2410" s="16" t="str">
        <f>[1]!s_info_mkt(A2410)</f>
        <v>创业板</v>
      </c>
      <c r="D2410" s="16" t="str">
        <f>[1]!s_ipo_listeddate(A2410)</f>
        <v>2014-07-02</v>
      </c>
      <c r="E2410" s="16" t="str">
        <f>[1]!lastradeday_s("000002","")</f>
        <v>2026-06-22</v>
      </c>
      <c r="F2410" s="16" t="str">
        <f>[1]!s_info_industry_csrc2023(A2410,"",3)</f>
        <v>化学原料和化学制品制造业</v>
      </c>
      <c r="G2410" s="16" t="str">
        <f>[1]!s_info_industry_csrc2023(A2410,"",1)</f>
        <v>制造业</v>
      </c>
      <c r="H2410" s="16">
        <f>[1]!s_is(A2410,83,"FY","YTD","20251231",1,"",100000000)</f>
        <v>13.817049748800001</v>
      </c>
      <c r="I2410" s="16">
        <f>[1]!s_is(A2410,83,"FY","YTD","20241231",1,"",100000000)</f>
        <v>12.3507480956</v>
      </c>
      <c r="J2410" s="16">
        <f t="shared" si="111"/>
        <v>0.11872168728972587</v>
      </c>
      <c r="K2410" s="16">
        <f>[1]!s_is(A2410,61,"FY","YTD","20251231",1,"",100000000)</f>
        <v>0.59235202129999998</v>
      </c>
      <c r="L2410" s="16">
        <f>[1]!s_is(A2410,61,"FY","YTD","20241231",1,"",100000000)</f>
        <v>0.93590268300000001</v>
      </c>
      <c r="M2410" s="16">
        <f t="shared" si="112"/>
        <v>-0.36707947091118664</v>
      </c>
      <c r="N2410" s="16">
        <f>[1]!s_fa_roe(A2410,"20251231")</f>
        <v>4.2293000000000003</v>
      </c>
      <c r="O2410" s="16">
        <f>[1]!s_stmnote_rdexp(A2410,"20251231",1,10000)</f>
        <v>5099.1345069999998</v>
      </c>
      <c r="P2410" s="20">
        <f t="shared" si="113"/>
        <v>3.6904654754122565E-2</v>
      </c>
      <c r="Q2410" s="16">
        <f>[1]!s_margin_tradingbalance(A2410,"",10000)</f>
        <v>0</v>
      </c>
      <c r="R2410" s="16">
        <f>[1]!s_margin_seclendingbalance(A2410,"",10000)</f>
        <v>0</v>
      </c>
      <c r="S2410" s="17">
        <f>[1]!s_val_ev(A2410,"",100000000)</f>
        <v>21.158973717599999</v>
      </c>
      <c r="T2410" s="17">
        <f>[1]!share_freesharesmv(A2410,"",100000000)</f>
        <v>12.8652892044</v>
      </c>
      <c r="U2410" s="17">
        <f>[1]!s_dq_amount_btin(A2410,E2410,100000000)</f>
        <v>0.54143412000000002</v>
      </c>
      <c r="V2410" s="17">
        <f>[1]!s_dq_turn(A2410,E2410)</f>
        <v>2.6268944256326066</v>
      </c>
      <c r="W2410" s="2">
        <f>[1]!s_pq_amount(A2410,"20260101","",100000000)</f>
        <v>124.47896136</v>
      </c>
      <c r="X2410" s="2">
        <f>[1]!s_pq_avgamount(A2410,"20260101","",100000000)</f>
        <v>1.1316269214545454</v>
      </c>
      <c r="Y2410" s="17">
        <f>[1]!s_ipo_dilutedpe(A2410)</f>
        <v>23.01</v>
      </c>
      <c r="Z2410" s="12">
        <f>[1]!s_ipo_collection_total(A2410,100000000)</f>
        <v>3.1232000000000002</v>
      </c>
      <c r="AA2410" s="2">
        <f>[1]!s_val_pe_ttm(A2410,E2410)</f>
        <v>33.741046905517578</v>
      </c>
      <c r="AB2410" s="5">
        <f>[1]!s_info_zjtxornot1(A2410,"")</f>
        <v>1</v>
      </c>
      <c r="AC2410" s="22" t="str">
        <f>[1]!s_info_nature1(A2410,"")</f>
        <v>民营企业</v>
      </c>
      <c r="AD2410" s="6" t="str">
        <f>[1]!s_info_city(A2410)</f>
        <v>应城市</v>
      </c>
      <c r="AE2410" s="6" t="str">
        <f>[1]!s_info_province(A2410)</f>
        <v>湖北省</v>
      </c>
      <c r="AF2410">
        <v>113.55643999999999</v>
      </c>
      <c r="AG2410">
        <v>30.925709000000001</v>
      </c>
    </row>
    <row r="2411" spans="1:33" x14ac:dyDescent="0.3">
      <c r="A2411" s="12" t="s">
        <v>5322</v>
      </c>
      <c r="B2411" s="12" t="s">
        <v>5323</v>
      </c>
      <c r="C2411" s="16" t="str">
        <f>[1]!s_info_mkt(A2411)</f>
        <v>创业板</v>
      </c>
      <c r="D2411" s="16" t="str">
        <f>[1]!s_ipo_listeddate(A2411)</f>
        <v>2024-10-31</v>
      </c>
      <c r="E2411" s="16" t="str">
        <f>[1]!lastradeday_s("000002","")</f>
        <v>2026-06-22</v>
      </c>
      <c r="F2411" s="16" t="str">
        <f>[1]!s_info_industry_csrc2023(A2411,"",3)</f>
        <v>计算机、通信和其他电子设备制造业</v>
      </c>
      <c r="G2411" s="16" t="str">
        <f>[1]!s_info_industry_csrc2023(A2411,"",1)</f>
        <v>制造业</v>
      </c>
      <c r="H2411" s="16">
        <f>[1]!s_is(A2411,83,"FY","YTD","20251231",1,"",100000000)</f>
        <v>9.5354202057000013</v>
      </c>
      <c r="I2411" s="16">
        <f>[1]!s_is(A2411,83,"FY","YTD","20241231",1,"",100000000)</f>
        <v>7.9304139703000001</v>
      </c>
      <c r="J2411" s="16">
        <f t="shared" si="111"/>
        <v>0.20238618581714274</v>
      </c>
      <c r="K2411" s="16">
        <f>[1]!s_is(A2411,61,"FY","YTD","20251231",1,"",100000000)</f>
        <v>1.2088748335999999</v>
      </c>
      <c r="L2411" s="16">
        <f>[1]!s_is(A2411,61,"FY","YTD","20241231",1,"",100000000)</f>
        <v>1.1264824973000001</v>
      </c>
      <c r="M2411" s="16">
        <f t="shared" si="112"/>
        <v>7.3141248530253458E-2</v>
      </c>
      <c r="N2411" s="16">
        <f>[1]!s_fa_roe(A2411,"20251231")</f>
        <v>10.7395</v>
      </c>
      <c r="O2411" s="16">
        <f>[1]!s_stmnote_rdexp(A2411,"20251231",1,10000)</f>
        <v>4822.2745450000002</v>
      </c>
      <c r="P2411" s="20">
        <f t="shared" si="113"/>
        <v>5.0572229025810343E-2</v>
      </c>
      <c r="Q2411" s="16">
        <f>[1]!s_margin_tradingbalance(A2411,"",10000)</f>
        <v>28272.250199999999</v>
      </c>
      <c r="R2411" s="16">
        <f>[1]!s_margin_seclendingbalance(A2411,"",10000)</f>
        <v>39.840899999999998</v>
      </c>
      <c r="S2411" s="17">
        <f>[1]!s_val_ev(A2411,"",100000000)</f>
        <v>89.734889899999999</v>
      </c>
      <c r="T2411" s="17">
        <f>[1]!share_freesharesmv(A2411,"",100000000)</f>
        <v>33.186139900000001</v>
      </c>
      <c r="U2411" s="17">
        <f>[1]!s_dq_amount_btin(A2411,E2411,100000000)</f>
        <v>4.0165392500000001</v>
      </c>
      <c r="V2411" s="17">
        <f>[1]!s_dq_turn(A2411,E2411)</f>
        <v>12.286624957848741</v>
      </c>
      <c r="W2411" s="2">
        <f>[1]!s_pq_amount(A2411,"20260101","",100000000)</f>
        <v>372.52472524000001</v>
      </c>
      <c r="X2411" s="2">
        <f>[1]!s_pq_avgamount(A2411,"20260101","",100000000)</f>
        <v>3.3865884112727271</v>
      </c>
      <c r="Y2411" s="17">
        <f>[1]!s_ipo_dilutedpe(A2411)</f>
        <v>24.98</v>
      </c>
      <c r="Z2411" s="12">
        <f>[1]!s_ipo_collection_total(A2411,100000000)</f>
        <v>5.3102391999999998</v>
      </c>
      <c r="AA2411" s="2">
        <f>[1]!s_val_pe_ttm(A2411,E2411)</f>
        <v>76.666152954101563</v>
      </c>
      <c r="AB2411" s="5">
        <f>[1]!s_info_zjtxornot1(A2411,"")</f>
        <v>1</v>
      </c>
      <c r="AC2411" s="22" t="str">
        <f>[1]!s_info_nature1(A2411,"")</f>
        <v>民营企业</v>
      </c>
      <c r="AD2411" s="6" t="str">
        <f>[1]!s_info_city(A2411)</f>
        <v>深圳市</v>
      </c>
      <c r="AE2411" s="6" t="str">
        <f>[1]!s_info_province(A2411)</f>
        <v>广东省</v>
      </c>
      <c r="AF2411">
        <v>114.085947</v>
      </c>
      <c r="AG2411">
        <v>22.547000000000001</v>
      </c>
    </row>
    <row r="2412" spans="1:33" x14ac:dyDescent="0.3">
      <c r="A2412" s="12" t="s">
        <v>5324</v>
      </c>
      <c r="B2412" s="12" t="s">
        <v>5325</v>
      </c>
      <c r="C2412" s="16" t="str">
        <f>[1]!s_info_mkt(A2412)</f>
        <v>主板</v>
      </c>
      <c r="D2412" s="16" t="str">
        <f>[1]!s_ipo_listeddate(A2412)</f>
        <v>2019-07-19</v>
      </c>
      <c r="E2412" s="16" t="str">
        <f>[1]!lastradeday_s("000002","")</f>
        <v>2026-06-22</v>
      </c>
      <c r="F2412" s="16" t="str">
        <f>[1]!s_info_industry_csrc2023(A2412,"",3)</f>
        <v>非金属矿物制品业</v>
      </c>
      <c r="G2412" s="16" t="str">
        <f>[1]!s_info_industry_csrc2023(A2412,"",1)</f>
        <v>制造业</v>
      </c>
      <c r="H2412" s="16">
        <f>[1]!s_is(A2412,83,"FY","YTD","20251231",1,"",100000000)</f>
        <v>11.7103377805</v>
      </c>
      <c r="I2412" s="16">
        <f>[1]!s_is(A2412,83,"FY","YTD","20241231",1,"",100000000)</f>
        <v>8.3463287519999998</v>
      </c>
      <c r="J2412" s="16">
        <f t="shared" si="111"/>
        <v>0.40305254303503135</v>
      </c>
      <c r="K2412" s="16">
        <f>[1]!s_is(A2412,61,"FY","YTD","20251231",1,"",100000000)</f>
        <v>2.0191333703000001</v>
      </c>
      <c r="L2412" s="16">
        <f>[1]!s_is(A2412,61,"FY","YTD","20241231",1,"",100000000)</f>
        <v>0.22800933920000002</v>
      </c>
      <c r="M2412" s="16">
        <f t="shared" si="112"/>
        <v>7.855485382240869</v>
      </c>
      <c r="N2412" s="16">
        <f>[1]!s_fa_roe(A2412,"20251231")</f>
        <v>13.026999999999999</v>
      </c>
      <c r="O2412" s="16">
        <f>[1]!s_stmnote_rdexp(A2412,"20251231",1,10000)</f>
        <v>6291.6157569999996</v>
      </c>
      <c r="P2412" s="20">
        <f t="shared" si="113"/>
        <v>5.3727022011924967E-2</v>
      </c>
      <c r="Q2412" s="16">
        <f>[1]!s_margin_tradingbalance(A2412,"",10000)</f>
        <v>0</v>
      </c>
      <c r="R2412" s="16">
        <f>[1]!s_margin_seclendingbalance(A2412,"",10000)</f>
        <v>0</v>
      </c>
      <c r="S2412" s="17">
        <f>[1]!s_val_ev(A2412,"",100000000)</f>
        <v>2379.1528089945</v>
      </c>
      <c r="T2412" s="17">
        <f>[1]!share_freesharesmv(A2412,"",100000000)</f>
        <v>373.00511903489996</v>
      </c>
      <c r="U2412" s="17">
        <f>[1]!s_dq_amount_btin(A2412,E2412,100000000)</f>
        <v>46.957239430000001</v>
      </c>
      <c r="V2412" s="17">
        <f>[1]!s_dq_turn(A2412,E2412)</f>
        <v>2.0391906584709472</v>
      </c>
      <c r="W2412" s="2">
        <f>[1]!s_pq_amount(A2412,"20260101","",100000000)</f>
        <v>2643.7727319400001</v>
      </c>
      <c r="X2412" s="2">
        <f>[1]!s_pq_avgamount(A2412,"20260101","",100000000)</f>
        <v>24.034297563090909</v>
      </c>
      <c r="Y2412" s="17">
        <f>[1]!s_ipo_dilutedpe(A2412)</f>
        <v>22.96</v>
      </c>
      <c r="Z2412" s="12">
        <f>[1]!s_ipo_collection_total(A2412,100000000)</f>
        <v>3.8895400000000002</v>
      </c>
      <c r="AA2412" s="2">
        <f>[1]!s_val_pe_ttm(A2412,E2412)</f>
        <v>764.3350830078125</v>
      </c>
      <c r="AB2412" s="5">
        <f>[1]!s_info_zjtxornot1(A2412,"")</f>
        <v>1</v>
      </c>
      <c r="AC2412" s="22" t="str">
        <f>[1]!s_info_nature1(A2412,"")</f>
        <v>外资企业</v>
      </c>
      <c r="AD2412" s="6" t="str">
        <f>[1]!s_info_city(A2412)</f>
        <v>上海市</v>
      </c>
      <c r="AE2412" s="6" t="str">
        <f>[1]!s_info_province(A2412)</f>
        <v>上海</v>
      </c>
      <c r="AF2412">
        <v>121.472644</v>
      </c>
      <c r="AG2412">
        <v>31.231705999999999</v>
      </c>
    </row>
    <row r="2413" spans="1:33" x14ac:dyDescent="0.3">
      <c r="A2413" s="12" t="s">
        <v>5326</v>
      </c>
      <c r="B2413" s="12" t="s">
        <v>5327</v>
      </c>
      <c r="C2413" s="16" t="str">
        <f>[1]!s_info_mkt(A2413)</f>
        <v>主板</v>
      </c>
      <c r="D2413" s="16" t="str">
        <f>[1]!s_ipo_listeddate(A2413)</f>
        <v>2002-09-18</v>
      </c>
      <c r="E2413" s="16" t="str">
        <f>[1]!lastradeday_s("000002","")</f>
        <v>2026-06-22</v>
      </c>
      <c r="F2413" s="16" t="str">
        <f>[1]!s_info_industry_csrc2023(A2413,"",3)</f>
        <v>医药制造业</v>
      </c>
      <c r="G2413" s="16" t="str">
        <f>[1]!s_info_industry_csrc2023(A2413,"",1)</f>
        <v>制造业</v>
      </c>
      <c r="H2413" s="16">
        <f>[1]!s_is(A2413,83,"FY","YTD","20251231",1,"",100000000)</f>
        <v>32.929001882800002</v>
      </c>
      <c r="I2413" s="16">
        <f>[1]!s_is(A2413,83,"FY","YTD","20241231",1,"",100000000)</f>
        <v>38.976685416100004</v>
      </c>
      <c r="J2413" s="16">
        <f t="shared" si="111"/>
        <v>-0.15516156565745076</v>
      </c>
      <c r="K2413" s="16">
        <f>[1]!s_is(A2413,61,"FY","YTD","20251231",1,"",100000000)</f>
        <v>3.0393081776999997</v>
      </c>
      <c r="L2413" s="16">
        <f>[1]!s_is(A2413,61,"FY","YTD","20241231",1,"",100000000)</f>
        <v>3.9186207118</v>
      </c>
      <c r="M2413" s="16">
        <f t="shared" si="112"/>
        <v>-0.22439337684613325</v>
      </c>
      <c r="N2413" s="16">
        <f>[1]!s_fa_roe(A2413,"20251231")</f>
        <v>6.5129999999999999</v>
      </c>
      <c r="O2413" s="16">
        <f>[1]!s_stmnote_rdexp(A2413,"20251231",1,10000)</f>
        <v>61130.659053999996</v>
      </c>
      <c r="P2413" s="20">
        <f t="shared" si="113"/>
        <v>0.18564382628897944</v>
      </c>
      <c r="Q2413" s="16">
        <f>[1]!s_margin_tradingbalance(A2413,"",10000)</f>
        <v>24883.564299999998</v>
      </c>
      <c r="R2413" s="16">
        <f>[1]!s_margin_seclendingbalance(A2413,"",10000)</f>
        <v>180.17089999999999</v>
      </c>
      <c r="S2413" s="17">
        <f>[1]!s_val_ev(A2413,"",100000000)</f>
        <v>65.674421495999994</v>
      </c>
      <c r="T2413" s="17">
        <f>[1]!share_freesharesmv(A2413,"",100000000)</f>
        <v>38.180975904</v>
      </c>
      <c r="U2413" s="17">
        <f>[1]!s_dq_amount_btin(A2413,E2413,100000000)</f>
        <v>0.61791713000000004</v>
      </c>
      <c r="V2413" s="17">
        <f>[1]!s_dq_turn(A2413,E2413)</f>
        <v>0.95299957234967037</v>
      </c>
      <c r="W2413" s="2">
        <f>[1]!s_pq_amount(A2413,"20260101","",100000000)</f>
        <v>94.497047850000001</v>
      </c>
      <c r="X2413" s="2">
        <f>[1]!s_pq_avgamount(A2413,"20260101","",100000000)</f>
        <v>0.85906407136363638</v>
      </c>
      <c r="Y2413" s="17">
        <f>[1]!s_ipo_dilutedpe(A2413)</f>
        <v>20</v>
      </c>
      <c r="Z2413" s="12">
        <f>[1]!s_ipo_collection_total(A2413,100000000)</f>
        <v>2.8</v>
      </c>
      <c r="AA2413" s="2">
        <f>[1]!s_val_pe_ttm(A2413,E2413)</f>
        <v>21.906532287597656</v>
      </c>
      <c r="AB2413" s="5">
        <f>[1]!s_info_zjtxornot1(A2413,"")</f>
        <v>0</v>
      </c>
      <c r="AC2413" s="22" t="str">
        <f>[1]!s_info_nature1(A2413,"")</f>
        <v>民营企业</v>
      </c>
      <c r="AD2413" s="6" t="str">
        <f>[1]!s_info_city(A2413)</f>
        <v>连云港市</v>
      </c>
      <c r="AE2413" s="6" t="str">
        <f>[1]!s_info_province(A2413)</f>
        <v>江苏省</v>
      </c>
      <c r="AF2413">
        <v>119.178821</v>
      </c>
      <c r="AG2413">
        <v>34.600017999999999</v>
      </c>
    </row>
    <row r="2414" spans="1:33" x14ac:dyDescent="0.3">
      <c r="A2414" s="12" t="s">
        <v>5328</v>
      </c>
      <c r="B2414" s="12" t="s">
        <v>5329</v>
      </c>
      <c r="C2414" s="16" t="str">
        <f>[1]!s_info_mkt(A2414)</f>
        <v>科创板</v>
      </c>
      <c r="D2414" s="16" t="str">
        <f>[1]!s_ipo_listeddate(A2414)</f>
        <v>2023-06-30</v>
      </c>
      <c r="E2414" s="16" t="str">
        <f>[1]!lastradeday_s("000002","")</f>
        <v>2026-06-22</v>
      </c>
      <c r="F2414" s="16" t="str">
        <f>[1]!s_info_industry_csrc2023(A2414,"",3)</f>
        <v>计算机、通信和其他电子设备制造业</v>
      </c>
      <c r="G2414" s="16" t="str">
        <f>[1]!s_info_industry_csrc2023(A2414,"",1)</f>
        <v>制造业</v>
      </c>
      <c r="H2414" s="16">
        <f>[1]!s_is(A2414,83,"FY","YTD","20251231",1,"",100000000)</f>
        <v>5.2374068527999995</v>
      </c>
      <c r="I2414" s="16">
        <f>[1]!s_is(A2414,83,"FY","YTD","20241231",1,"",100000000)</f>
        <v>4.0450260407999998</v>
      </c>
      <c r="J2414" s="16">
        <f t="shared" si="111"/>
        <v>0.29477704221755219</v>
      </c>
      <c r="K2414" s="16">
        <f>[1]!s_is(A2414,61,"FY","YTD","20251231",1,"",100000000)</f>
        <v>3.0341084079000002</v>
      </c>
      <c r="L2414" s="16">
        <f>[1]!s_is(A2414,61,"FY","YTD","20241231",1,"",100000000)</f>
        <v>2.2217339726000001</v>
      </c>
      <c r="M2414" s="16">
        <f t="shared" si="112"/>
        <v>0.36564883344215743</v>
      </c>
      <c r="N2414" s="16">
        <f>[1]!s_fa_roe(A2414,"20251231")</f>
        <v>12.5184</v>
      </c>
      <c r="O2414" s="16">
        <f>[1]!s_stmnote_rdexp(A2414,"20251231",1,10000)</f>
        <v>12257.63</v>
      </c>
      <c r="P2414" s="20">
        <f t="shared" si="113"/>
        <v>0.23404005731284513</v>
      </c>
      <c r="Q2414" s="16">
        <f>[1]!s_margin_tradingbalance(A2414,"",10000)</f>
        <v>91239.312099999996</v>
      </c>
      <c r="R2414" s="16">
        <f>[1]!s_margin_seclendingbalance(A2414,"",10000)</f>
        <v>878.4479</v>
      </c>
      <c r="S2414" s="17">
        <f>[1]!s_val_ev(A2414,"",100000000)</f>
        <v>243.13247669120003</v>
      </c>
      <c r="T2414" s="17">
        <f>[1]!share_freesharesmv(A2414,"",100000000)</f>
        <v>112.12247604239998</v>
      </c>
      <c r="U2414" s="17">
        <f>[1]!s_dq_amount_btin(A2414,E2414,100000000)</f>
        <v>7.6623714700000001</v>
      </c>
      <c r="V2414" s="17">
        <f>[1]!s_dq_turn(A2414,E2414)</f>
        <v>5.0694756038085291</v>
      </c>
      <c r="W2414" s="2">
        <f>[1]!s_pq_amount(A2414,"20260101","",100000000)</f>
        <v>461.37578796999998</v>
      </c>
      <c r="X2414" s="2">
        <f>[1]!s_pq_avgamount(A2414,"20260101","",100000000)</f>
        <v>4.1943253451818183</v>
      </c>
      <c r="Y2414" s="17">
        <f>[1]!s_ipo_dilutedpe(A2414)</f>
        <v>99.96</v>
      </c>
      <c r="Z2414" s="12">
        <f>[1]!s_ipo_collection_total(A2414,100000000)</f>
        <v>14.763154</v>
      </c>
      <c r="AA2414" s="2">
        <f>[1]!s_val_pe_ttm(A2414,E2414)</f>
        <v>92.941810607910156</v>
      </c>
      <c r="AB2414" s="5">
        <f>[1]!s_info_zjtxornot1(A2414,"")</f>
        <v>1</v>
      </c>
      <c r="AC2414" s="22" t="str">
        <f>[1]!s_info_nature1(A2414,"")</f>
        <v>民营企业</v>
      </c>
      <c r="AD2414" s="6" t="str">
        <f>[1]!s_info_city(A2414)</f>
        <v>蚌埠市</v>
      </c>
      <c r="AE2414" s="6" t="str">
        <f>[1]!s_info_province(A2414)</f>
        <v>安徽省</v>
      </c>
      <c r="AF2414">
        <v>117.36322800000001</v>
      </c>
      <c r="AG2414">
        <v>32.939667</v>
      </c>
    </row>
    <row r="2415" spans="1:33" x14ac:dyDescent="0.3">
      <c r="A2415" s="12" t="s">
        <v>5330</v>
      </c>
      <c r="B2415" s="12" t="s">
        <v>5331</v>
      </c>
      <c r="C2415" s="16" t="str">
        <f>[1]!s_info_mkt(A2415)</f>
        <v>主板</v>
      </c>
      <c r="D2415" s="16" t="str">
        <f>[1]!s_ipo_listeddate(A2415)</f>
        <v>2006-12-15</v>
      </c>
      <c r="E2415" s="16" t="str">
        <f>[1]!lastradeday_s("000002","")</f>
        <v>2026-06-22</v>
      </c>
      <c r="F2415" s="16" t="str">
        <f>[1]!s_info_industry_csrc2023(A2415,"",3)</f>
        <v>软件和信息技术服务业</v>
      </c>
      <c r="G2415" s="16" t="str">
        <f>[1]!s_info_industry_csrc2023(A2415,"",1)</f>
        <v>信息传输、软件和信息技术服务业</v>
      </c>
      <c r="H2415" s="16">
        <f>[1]!s_is(A2415,83,"FY","YTD","20251231",1,"",100000000)</f>
        <v>5.8834879897999999</v>
      </c>
      <c r="I2415" s="16">
        <f>[1]!s_is(A2415,83,"FY","YTD","20241231",1,"",100000000)</f>
        <v>5.4941985959000004</v>
      </c>
      <c r="J2415" s="16">
        <f t="shared" si="111"/>
        <v>7.0854627313709395E-2</v>
      </c>
      <c r="K2415" s="16">
        <f>[1]!s_is(A2415,61,"FY","YTD","20251231",1,"",100000000)</f>
        <v>1.7667903568000001</v>
      </c>
      <c r="L2415" s="16">
        <f>[1]!s_is(A2415,61,"FY","YTD","20241231",1,"",100000000)</f>
        <v>1.6861411609000001</v>
      </c>
      <c r="M2415" s="16">
        <f t="shared" si="112"/>
        <v>4.7830631129930072E-2</v>
      </c>
      <c r="N2415" s="16">
        <f>[1]!s_fa_roe(A2415,"20251231")</f>
        <v>4.7013999999999996</v>
      </c>
      <c r="O2415" s="16">
        <f>[1]!s_stmnote_rdexp(A2415,"20251231",1,10000)</f>
        <v>2321.4517519999999</v>
      </c>
      <c r="P2415" s="20">
        <f t="shared" si="113"/>
        <v>3.9457066216921334E-2</v>
      </c>
      <c r="Q2415" s="16">
        <f>[1]!s_margin_tradingbalance(A2415,"",10000)</f>
        <v>25897.753100000002</v>
      </c>
      <c r="R2415" s="16">
        <f>[1]!s_margin_seclendingbalance(A2415,"",10000)</f>
        <v>269.81079999999997</v>
      </c>
      <c r="S2415" s="17">
        <f>[1]!s_val_ev(A2415,"",100000000)</f>
        <v>69.718999999999994</v>
      </c>
      <c r="T2415" s="17">
        <f>[1]!share_freesharesmv(A2415,"",100000000)</f>
        <v>33.4531756648</v>
      </c>
      <c r="U2415" s="17">
        <f>[1]!s_dq_amount_btin(A2415,E2415,100000000)</f>
        <v>0.94647382999999996</v>
      </c>
      <c r="V2415" s="17">
        <f>[1]!s_dq_turn(A2415,E2415)</f>
        <v>1.3914145905707194</v>
      </c>
      <c r="W2415" s="2">
        <f>[1]!s_pq_amount(A2415,"20260101","",100000000)</f>
        <v>193.43457652000001</v>
      </c>
      <c r="X2415" s="2">
        <f>[1]!s_pq_avgamount(A2415,"20260101","",100000000)</f>
        <v>1.7584961501818184</v>
      </c>
      <c r="Y2415" s="17">
        <f>[1]!s_ipo_dilutedpe(A2415)</f>
        <v>25.9</v>
      </c>
      <c r="Z2415" s="12">
        <f>[1]!s_ipo_collection_total(A2415,100000000)</f>
        <v>1.6867000000000001</v>
      </c>
      <c r="AA2415" s="2">
        <f>[1]!s_val_pe_ttm(A2415,E2415)</f>
        <v>104.73109436035156</v>
      </c>
      <c r="AB2415" s="5">
        <f>[1]!s_info_zjtxornot1(A2415,"")</f>
        <v>0</v>
      </c>
      <c r="AC2415" s="22" t="str">
        <f>[1]!s_info_nature1(A2415,"")</f>
        <v>民营企业</v>
      </c>
      <c r="AD2415" s="6" t="str">
        <f>[1]!s_info_city(A2415)</f>
        <v>福州市</v>
      </c>
      <c r="AE2415" s="6" t="str">
        <f>[1]!s_info_province(A2415)</f>
        <v>福建省</v>
      </c>
      <c r="AF2415">
        <v>119.30623900000001</v>
      </c>
      <c r="AG2415">
        <v>26.075302000000001</v>
      </c>
    </row>
    <row r="2416" spans="1:33" x14ac:dyDescent="0.3">
      <c r="A2416" s="12" t="s">
        <v>5332</v>
      </c>
      <c r="B2416" s="12" t="s">
        <v>5333</v>
      </c>
      <c r="C2416" s="16" t="str">
        <f>[1]!s_info_mkt(A2416)</f>
        <v>主板</v>
      </c>
      <c r="D2416" s="16" t="str">
        <f>[1]!s_ipo_listeddate(A2416)</f>
        <v>2012-04-27</v>
      </c>
      <c r="E2416" s="16" t="str">
        <f>[1]!lastradeday_s("000002","")</f>
        <v>2026-06-22</v>
      </c>
      <c r="F2416" s="16" t="str">
        <f>[1]!s_info_industry_csrc2023(A2416,"",3)</f>
        <v>互联网和相关服务</v>
      </c>
      <c r="G2416" s="16" t="str">
        <f>[1]!s_info_industry_csrc2023(A2416,"",1)</f>
        <v>信息传输、软件和信息技术服务业</v>
      </c>
      <c r="H2416" s="16">
        <f>[1]!s_is(A2416,83,"FY","YTD","20251231",1,"",100000000)</f>
        <v>20.7491814943</v>
      </c>
      <c r="I2416" s="16">
        <f>[1]!s_is(A2416,83,"FY","YTD","20241231",1,"",100000000)</f>
        <v>20.878008896000001</v>
      </c>
      <c r="J2416" s="16">
        <f t="shared" si="111"/>
        <v>-6.1704831309217223E-3</v>
      </c>
      <c r="K2416" s="16">
        <f>[1]!s_is(A2416,61,"FY","YTD","20251231",1,"",100000000)</f>
        <v>2.1271861776000001</v>
      </c>
      <c r="L2416" s="16">
        <f>[1]!s_is(A2416,61,"FY","YTD","20241231",1,"",100000000)</f>
        <v>2.0923011079</v>
      </c>
      <c r="M2416" s="16">
        <f t="shared" si="112"/>
        <v>1.6673063723133753E-2</v>
      </c>
      <c r="N2416" s="16">
        <f>[1]!s_fa_roe(A2416,"20251231")</f>
        <v>5.5738000000000003</v>
      </c>
      <c r="O2416" s="16">
        <f>[1]!s_stmnote_rdexp(A2416,"20251231",1,10000)</f>
        <v>12594.5694</v>
      </c>
      <c r="P2416" s="20">
        <f t="shared" si="113"/>
        <v>6.0699114340774601E-2</v>
      </c>
      <c r="Q2416" s="16">
        <f>[1]!s_margin_tradingbalance(A2416,"",10000)</f>
        <v>49619.184200000003</v>
      </c>
      <c r="R2416" s="16">
        <f>[1]!s_margin_seclendingbalance(A2416,"",10000)</f>
        <v>1126.7004999999999</v>
      </c>
      <c r="S2416" s="17">
        <f>[1]!s_val_ev(A2416,"",100000000)</f>
        <v>181.66504050079999</v>
      </c>
      <c r="T2416" s="17">
        <f>[1]!share_freesharesmv(A2416,"",100000000)</f>
        <v>78.261539995299998</v>
      </c>
      <c r="U2416" s="17">
        <f>[1]!s_dq_amount_btin(A2416,E2416,100000000)</f>
        <v>3.0868319899999999</v>
      </c>
      <c r="V2416" s="17">
        <f>[1]!s_dq_turn(A2416,E2416)</f>
        <v>1.7384015087845659</v>
      </c>
      <c r="W2416" s="2">
        <f>[1]!s_pq_amount(A2416,"20260101","",100000000)</f>
        <v>917.07479658</v>
      </c>
      <c r="X2416" s="2">
        <f>[1]!s_pq_avgamount(A2416,"20260101","",100000000)</f>
        <v>8.3370436052727275</v>
      </c>
      <c r="Y2416" s="17">
        <f>[1]!s_ipo_dilutedpe(A2416)</f>
        <v>46.13</v>
      </c>
      <c r="Z2416" s="12">
        <f>[1]!s_ipo_collection_total(A2416,100000000)</f>
        <v>13.8211382</v>
      </c>
      <c r="AA2416" s="2">
        <f>[1]!s_val_pe_ttm(A2416,E2416)</f>
        <v>95.333847045898438</v>
      </c>
      <c r="AB2416" s="5">
        <f>[1]!s_info_zjtxornot1(A2416,"")</f>
        <v>0</v>
      </c>
      <c r="AC2416" s="22" t="str">
        <f>[1]!s_info_nature1(A2416,"")</f>
        <v>中央国有企业</v>
      </c>
      <c r="AD2416" s="6" t="str">
        <f>[1]!s_info_city(A2416)</f>
        <v>北京市</v>
      </c>
      <c r="AE2416" s="6" t="str">
        <f>[1]!s_info_province(A2416)</f>
        <v>北京</v>
      </c>
      <c r="AF2416">
        <v>116.40528500000001</v>
      </c>
      <c r="AG2416">
        <v>39.904989</v>
      </c>
    </row>
    <row r="2417" spans="1:33" x14ac:dyDescent="0.3">
      <c r="A2417" s="12" t="s">
        <v>5334</v>
      </c>
      <c r="B2417" s="12" t="s">
        <v>5335</v>
      </c>
      <c r="C2417" s="16" t="str">
        <f>[1]!s_info_mkt(A2417)</f>
        <v>主板</v>
      </c>
      <c r="D2417" s="16" t="str">
        <f>[1]!s_ipo_listeddate(A2417)</f>
        <v>2019-03-15</v>
      </c>
      <c r="E2417" s="16" t="str">
        <f>[1]!lastradeday_s("000002","")</f>
        <v>2026-06-22</v>
      </c>
      <c r="F2417" s="16" t="str">
        <f>[1]!s_info_industry_csrc2023(A2417,"",3)</f>
        <v>印刷和记录媒介复制业</v>
      </c>
      <c r="G2417" s="16" t="str">
        <f>[1]!s_info_industry_csrc2023(A2417,"",1)</f>
        <v>制造业</v>
      </c>
      <c r="H2417" s="16">
        <f>[1]!s_is(A2417,83,"FY","YTD","20251231",1,"",100000000)</f>
        <v>4.3094382532999997</v>
      </c>
      <c r="I2417" s="16">
        <f>[1]!s_is(A2417,83,"FY","YTD","20241231",1,"",100000000)</f>
        <v>3.7581992976999996</v>
      </c>
      <c r="J2417" s="16">
        <f t="shared" si="111"/>
        <v>0.14667635001085655</v>
      </c>
      <c r="K2417" s="16">
        <f>[1]!s_is(A2417,61,"FY","YTD","20251231",1,"",100000000)</f>
        <v>-2.3779538661999999</v>
      </c>
      <c r="L2417" s="16">
        <f>[1]!s_is(A2417,61,"FY","YTD","20241231",1,"",100000000)</f>
        <v>-4.3969733600000005E-2</v>
      </c>
      <c r="M2417" s="16">
        <f t="shared" si="112"/>
        <v>-53.081607312717487</v>
      </c>
      <c r="N2417" s="16">
        <f>[1]!s_fa_roe(A2417,"20251231")</f>
        <v>-13.792299999999999</v>
      </c>
      <c r="O2417" s="16">
        <f>[1]!s_stmnote_rdexp(A2417,"20251231",1,10000)</f>
        <v>3287.34501</v>
      </c>
      <c r="P2417" s="20">
        <f t="shared" si="113"/>
        <v>7.6282448355831048E-2</v>
      </c>
      <c r="Q2417" s="16">
        <f>[1]!s_margin_tradingbalance(A2417,"",10000)</f>
        <v>0</v>
      </c>
      <c r="R2417" s="16">
        <f>[1]!s_margin_seclendingbalance(A2417,"",10000)</f>
        <v>0</v>
      </c>
      <c r="S2417" s="17">
        <f>[1]!s_val_ev(A2417,"",100000000)</f>
        <v>64.030500000000004</v>
      </c>
      <c r="T2417" s="17">
        <f>[1]!share_freesharesmv(A2417,"",100000000)</f>
        <v>10.7177714871</v>
      </c>
      <c r="U2417" s="17">
        <f>[1]!s_dq_amount_btin(A2417,E2417,100000000)</f>
        <v>1.7248427799999999</v>
      </c>
      <c r="V2417" s="17">
        <f>[1]!s_dq_turn(A2417,E2417)</f>
        <v>2.72503949366833</v>
      </c>
      <c r="W2417" s="2">
        <f>[1]!s_pq_amount(A2417,"20260101","",100000000)</f>
        <v>207.55236459</v>
      </c>
      <c r="X2417" s="2">
        <f>[1]!s_pq_avgamount(A2417,"20260101","",100000000)</f>
        <v>1.8868396780909091</v>
      </c>
      <c r="Y2417" s="17">
        <f>[1]!s_ipo_dilutedpe(A2417)</f>
        <v>22.99</v>
      </c>
      <c r="Z2417" s="12">
        <f>[1]!s_ipo_collection_total(A2417,100000000)</f>
        <v>4.4729999999999999</v>
      </c>
      <c r="AA2417" s="2">
        <f>[1]!s_val_pe_ttm(A2417,E2417)</f>
        <v>-28.569982528686523</v>
      </c>
      <c r="AB2417" s="5">
        <f>[1]!s_info_zjtxornot1(A2417,"")</f>
        <v>0</v>
      </c>
      <c r="AC2417" s="22" t="str">
        <f>[1]!s_info_nature1(A2417,"")</f>
        <v>外资企业</v>
      </c>
      <c r="AD2417" s="6" t="str">
        <f>[1]!s_info_city(A2417)</f>
        <v>成都市</v>
      </c>
      <c r="AE2417" s="6" t="str">
        <f>[1]!s_info_province(A2417)</f>
        <v>四川省</v>
      </c>
      <c r="AF2417">
        <v>104.065735</v>
      </c>
      <c r="AG2417">
        <v>30.659462000000001</v>
      </c>
    </row>
    <row r="2418" spans="1:33" x14ac:dyDescent="0.3">
      <c r="A2418" s="12" t="s">
        <v>5336</v>
      </c>
      <c r="B2418" s="12" t="s">
        <v>5337</v>
      </c>
      <c r="C2418" s="16" t="str">
        <f>[1]!s_info_mkt(A2418)</f>
        <v>主板</v>
      </c>
      <c r="D2418" s="16" t="str">
        <f>[1]!s_ipo_listeddate(A2418)</f>
        <v>2003-07-11</v>
      </c>
      <c r="E2418" s="16" t="str">
        <f>[1]!lastradeday_s("000002","")</f>
        <v>2026-06-22</v>
      </c>
      <c r="F2418" s="16" t="str">
        <f>[1]!s_info_industry_csrc2023(A2418,"",3)</f>
        <v>软件和信息技术服务业</v>
      </c>
      <c r="G2418" s="16" t="str">
        <f>[1]!s_info_industry_csrc2023(A2418,"",1)</f>
        <v>信息传输、软件和信息技术服务业</v>
      </c>
      <c r="H2418" s="16">
        <f>[1]!s_is(A2418,83,"FY","YTD","20251231",1,"",100000000)</f>
        <v>55.535561554700003</v>
      </c>
      <c r="I2418" s="16">
        <f>[1]!s_is(A2418,83,"FY","YTD","20241231",1,"",100000000)</f>
        <v>83.086805514199995</v>
      </c>
      <c r="J2418" s="16">
        <f t="shared" si="111"/>
        <v>-0.33159589887941154</v>
      </c>
      <c r="K2418" s="16">
        <f>[1]!s_is(A2418,61,"FY","YTD","20251231",1,"",100000000)</f>
        <v>-7.4552559989000002</v>
      </c>
      <c r="L2418" s="16">
        <f>[1]!s_is(A2418,61,"FY","YTD","20241231",1,"",100000000)</f>
        <v>0.15954802169999999</v>
      </c>
      <c r="M2418" s="16">
        <f t="shared" si="112"/>
        <v>-47.727348415000755</v>
      </c>
      <c r="N2418" s="16">
        <f>[1]!s_fa_roe(A2418,"20251231")</f>
        <v>-5.4709000000000003</v>
      </c>
      <c r="O2418" s="16">
        <f>[1]!s_stmnote_rdexp(A2418,"20251231",1,10000)</f>
        <v>86152.63</v>
      </c>
      <c r="P2418" s="20">
        <f t="shared" si="113"/>
        <v>0.15513056425141858</v>
      </c>
      <c r="Q2418" s="16">
        <f>[1]!s_margin_tradingbalance(A2418,"",10000)</f>
        <v>66358.420599999998</v>
      </c>
      <c r="R2418" s="16">
        <f>[1]!s_margin_seclendingbalance(A2418,"",10000)</f>
        <v>265.44</v>
      </c>
      <c r="S2418" s="17">
        <f>[1]!s_val_ev(A2418,"",100000000)</f>
        <v>130.62836697899999</v>
      </c>
      <c r="T2418" s="17">
        <f>[1]!share_freesharesmv(A2418,"",100000000)</f>
        <v>69.203381202000003</v>
      </c>
      <c r="U2418" s="17">
        <f>[1]!s_dq_amount_btin(A2418,E2418,100000000)</f>
        <v>1.3073346800000001</v>
      </c>
      <c r="V2418" s="17">
        <f>[1]!s_dq_turn(A2418,E2418)</f>
        <v>1.0220808468918829</v>
      </c>
      <c r="W2418" s="2">
        <f>[1]!s_pq_amount(A2418,"20260101","",100000000)</f>
        <v>397.71085518000001</v>
      </c>
      <c r="X2418" s="2">
        <f>[1]!s_pq_avgamount(A2418,"20260101","",100000000)</f>
        <v>3.6155532289090906</v>
      </c>
      <c r="Y2418" s="17">
        <f>[1]!s_ipo_dilutedpe(A2418)</f>
        <v>16.940000000000001</v>
      </c>
      <c r="Z2418" s="12">
        <f>[1]!s_ipo_collection_total(A2418,100000000)</f>
        <v>9.6768000000000001</v>
      </c>
      <c r="AA2418" s="2">
        <f>[1]!s_val_pe_ttm(A2418,E2418)</f>
        <v>-18.847249984741211</v>
      </c>
      <c r="AB2418" s="5">
        <f>[1]!s_info_zjtxornot1(A2418,"")</f>
        <v>1</v>
      </c>
      <c r="AC2418" s="22" t="str">
        <f>[1]!s_info_nature1(A2418,"")</f>
        <v>中央国有企业</v>
      </c>
      <c r="AD2418" s="6" t="str">
        <f>[1]!s_info_city(A2418)</f>
        <v>北京市</v>
      </c>
      <c r="AE2418" s="6" t="str">
        <f>[1]!s_info_province(A2418)</f>
        <v>北京</v>
      </c>
      <c r="AF2418">
        <v>116.40528500000001</v>
      </c>
      <c r="AG2418">
        <v>39.904989</v>
      </c>
    </row>
    <row r="2419" spans="1:33" x14ac:dyDescent="0.3">
      <c r="A2419" s="12" t="s">
        <v>5338</v>
      </c>
      <c r="B2419" s="12" t="s">
        <v>5339</v>
      </c>
      <c r="C2419" s="16" t="str">
        <f>[1]!s_info_mkt(A2419)</f>
        <v>主板</v>
      </c>
      <c r="D2419" s="16" t="str">
        <f>[1]!s_ipo_listeddate(A2419)</f>
        <v>2012-01-19</v>
      </c>
      <c r="E2419" s="16" t="str">
        <f>[1]!lastradeday_s("000002","")</f>
        <v>2026-06-22</v>
      </c>
      <c r="F2419" s="16" t="str">
        <f>[1]!s_info_industry_csrc2023(A2419,"",3)</f>
        <v>金属制品业</v>
      </c>
      <c r="G2419" s="16" t="str">
        <f>[1]!s_info_industry_csrc2023(A2419,"",1)</f>
        <v>制造业</v>
      </c>
      <c r="H2419" s="16">
        <f>[1]!s_is(A2419,83,"FY","YTD","20251231",1,"",100000000)</f>
        <v>3.2792882891000001</v>
      </c>
      <c r="I2419" s="16">
        <f>[1]!s_is(A2419,83,"FY","YTD","20241231",1,"",100000000)</f>
        <v>3.4035175274</v>
      </c>
      <c r="J2419" s="16">
        <f t="shared" si="111"/>
        <v>-3.6500249315566391E-2</v>
      </c>
      <c r="K2419" s="16">
        <f>[1]!s_is(A2419,61,"FY","YTD","20251231",1,"",100000000)</f>
        <v>-0.28332162989999998</v>
      </c>
      <c r="L2419" s="16">
        <f>[1]!s_is(A2419,61,"FY","YTD","20241231",1,"",100000000)</f>
        <v>7.0090285899999993E-2</v>
      </c>
      <c r="M2419" s="16">
        <f t="shared" si="112"/>
        <v>-5.0422381826808902</v>
      </c>
      <c r="N2419" s="16">
        <f>[1]!s_fa_roe(A2419,"20251231")</f>
        <v>-11.234</v>
      </c>
      <c r="O2419" s="16">
        <f>[1]!s_stmnote_rdexp(A2419,"20251231",1,10000)</f>
        <v>112.864391</v>
      </c>
      <c r="P2419" s="20">
        <f t="shared" si="113"/>
        <v>3.4417343353174844E-3</v>
      </c>
      <c r="Q2419" s="16">
        <f>[1]!s_margin_tradingbalance(A2419,"",10000)</f>
        <v>0</v>
      </c>
      <c r="R2419" s="16">
        <f>[1]!s_margin_seclendingbalance(A2419,"",10000)</f>
        <v>0</v>
      </c>
      <c r="S2419" s="17">
        <f>[1]!s_val_ev(A2419,"",100000000)</f>
        <v>23.350118399999999</v>
      </c>
      <c r="T2419" s="17">
        <f>[1]!share_freesharesmv(A2419,"",100000000)</f>
        <v>16.345958399999997</v>
      </c>
      <c r="U2419" s="17">
        <f>[1]!s_dq_amount_btin(A2419,E2419,100000000)</f>
        <v>1.2052778900000001</v>
      </c>
      <c r="V2419" s="17">
        <f>[1]!s_dq_turn(A2419,E2419)</f>
        <v>5.2456610892388449</v>
      </c>
      <c r="W2419" s="2">
        <f>[1]!s_pq_amount(A2419,"20260101","",100000000)</f>
        <v>211.52686585999999</v>
      </c>
      <c r="X2419" s="2">
        <f>[1]!s_pq_avgamount(A2419,"20260101","",100000000)</f>
        <v>1.9229715078181817</v>
      </c>
      <c r="Y2419" s="17">
        <f>[1]!s_ipo_dilutedpe(A2419)</f>
        <v>18.739999999999998</v>
      </c>
      <c r="Z2419" s="12">
        <f>[1]!s_ipo_collection_total(A2419,100000000)</f>
        <v>2.69468</v>
      </c>
      <c r="AA2419" s="2">
        <f>[1]!s_val_pe_ttm(A2419,E2419)</f>
        <v>-86.829208374023438</v>
      </c>
      <c r="AB2419" s="5">
        <f>[1]!s_info_zjtxornot1(A2419,"")</f>
        <v>0</v>
      </c>
      <c r="AC2419" s="22" t="str">
        <f>[1]!s_info_nature1(A2419,"")</f>
        <v>公众企业</v>
      </c>
      <c r="AD2419" s="6" t="str">
        <f>[1]!s_info_city(A2419)</f>
        <v>苏州市</v>
      </c>
      <c r="AE2419" s="6" t="str">
        <f>[1]!s_info_province(A2419)</f>
        <v>江苏省</v>
      </c>
      <c r="AF2419">
        <v>120.619585</v>
      </c>
      <c r="AG2419">
        <v>31.299378999999998</v>
      </c>
    </row>
    <row r="2420" spans="1:33" x14ac:dyDescent="0.3">
      <c r="A2420" s="12" t="s">
        <v>5340</v>
      </c>
      <c r="B2420" s="12" t="s">
        <v>5341</v>
      </c>
      <c r="C2420" s="16" t="str">
        <f>[1]!s_info_mkt(A2420)</f>
        <v>主板</v>
      </c>
      <c r="D2420" s="16" t="str">
        <f>[1]!s_ipo_listeddate(A2420)</f>
        <v>2011-11-03</v>
      </c>
      <c r="E2420" s="16" t="str">
        <f>[1]!lastradeday_s("000002","")</f>
        <v>2026-06-22</v>
      </c>
      <c r="F2420" s="16" t="str">
        <f>[1]!s_info_industry_csrc2023(A2420,"",3)</f>
        <v>开采专业及辅助性活动</v>
      </c>
      <c r="G2420" s="16" t="str">
        <f>[1]!s_info_industry_csrc2023(A2420,"",1)</f>
        <v>采矿业</v>
      </c>
      <c r="H2420" s="16">
        <f>[1]!s_is(A2420,83,"FY","YTD","20251231",1,"",100000000)</f>
        <v>2.9375168082999998</v>
      </c>
      <c r="I2420" s="16">
        <f>[1]!s_is(A2420,83,"FY","YTD","20241231",1,"",100000000)</f>
        <v>3.1930405179000001</v>
      </c>
      <c r="J2420" s="16">
        <f t="shared" si="111"/>
        <v>-8.0025201110837552E-2</v>
      </c>
      <c r="K2420" s="16">
        <f>[1]!s_is(A2420,61,"FY","YTD","20251231",1,"",100000000)</f>
        <v>9.3927949499999996E-2</v>
      </c>
      <c r="L2420" s="16">
        <f>[1]!s_is(A2420,61,"FY","YTD","20241231",1,"",100000000)</f>
        <v>0.14425232830000001</v>
      </c>
      <c r="M2420" s="16">
        <f t="shared" si="112"/>
        <v>-0.34886354621147569</v>
      </c>
      <c r="N2420" s="16">
        <f>[1]!s_fa_roe(A2420,"20251231")</f>
        <v>15.2409</v>
      </c>
      <c r="O2420" s="16">
        <f>[1]!s_stmnote_rdexp(A2420,"20251231",1,10000)</f>
        <v>20.111304999999998</v>
      </c>
      <c r="P2420" s="20">
        <f t="shared" si="113"/>
        <v>6.8463625274160778E-4</v>
      </c>
      <c r="Q2420" s="16">
        <f>[1]!s_margin_tradingbalance(A2420,"",10000)</f>
        <v>0</v>
      </c>
      <c r="R2420" s="16">
        <f>[1]!s_margin_seclendingbalance(A2420,"",10000)</f>
        <v>0</v>
      </c>
      <c r="S2420" s="17">
        <f>[1]!s_val_ev(A2420,"",100000000)</f>
        <v>19.6857276</v>
      </c>
      <c r="T2420" s="17">
        <f>[1]!share_freesharesmv(A2420,"",100000000)</f>
        <v>15.7961143494</v>
      </c>
      <c r="U2420" s="17">
        <f>[1]!s_dq_amount_btin(A2420,E2420,100000000)</f>
        <v>0.93641965000000005</v>
      </c>
      <c r="V2420" s="17">
        <f>[1]!s_dq_turn(A2420,E2420)</f>
        <v>5.7676303303105092</v>
      </c>
      <c r="W2420" s="2">
        <f>[1]!s_pq_amount(A2420,"20260101","",100000000)</f>
        <v>210.88515475</v>
      </c>
      <c r="X2420" s="2">
        <f>[1]!s_pq_avgamount(A2420,"20260101","",100000000)</f>
        <v>2.0084300452380952</v>
      </c>
      <c r="Y2420" s="17">
        <f>[1]!s_ipo_dilutedpe(A2420)</f>
        <v>33.33</v>
      </c>
      <c r="Z2420" s="12">
        <f>[1]!s_ipo_collection_total(A2420,100000000)</f>
        <v>4.2915000000000001</v>
      </c>
      <c r="AA2420" s="2">
        <f>[1]!s_val_pe_ttm(A2420,E2420)</f>
        <v>237.10533142089844</v>
      </c>
      <c r="AB2420" s="5">
        <f>[1]!s_info_zjtxornot1(A2420,"")</f>
        <v>0</v>
      </c>
      <c r="AC2420" s="22" t="str">
        <f>[1]!s_info_nature1(A2420,"")</f>
        <v>民营企业</v>
      </c>
      <c r="AD2420" s="6" t="str">
        <f>[1]!s_info_city(A2420)</f>
        <v>温州市</v>
      </c>
      <c r="AE2420" s="6" t="str">
        <f>[1]!s_info_province(A2420)</f>
        <v>浙江省</v>
      </c>
      <c r="AF2420">
        <v>120.672111</v>
      </c>
      <c r="AG2420">
        <v>28.000575000000001</v>
      </c>
    </row>
    <row r="2421" spans="1:33" x14ac:dyDescent="0.3">
      <c r="A2421" s="12" t="s">
        <v>5342</v>
      </c>
      <c r="B2421" s="12" t="s">
        <v>5343</v>
      </c>
      <c r="C2421" s="16" t="str">
        <f>[1]!s_info_mkt(A2421)</f>
        <v>主板</v>
      </c>
      <c r="D2421" s="16" t="str">
        <f>[1]!s_ipo_listeddate(A2421)</f>
        <v>2011-02-11</v>
      </c>
      <c r="E2421" s="16" t="str">
        <f>[1]!lastradeday_s("000002","")</f>
        <v>2026-06-22</v>
      </c>
      <c r="F2421" s="16" t="str">
        <f>[1]!s_info_industry_csrc2023(A2421,"",3)</f>
        <v>化学原料和化学制品制造业</v>
      </c>
      <c r="G2421" s="16" t="str">
        <f>[1]!s_info_industry_csrc2023(A2421,"",1)</f>
        <v>制造业</v>
      </c>
      <c r="H2421" s="16">
        <f>[1]!s_is(A2421,83,"FY","YTD","20251231",1,"",100000000)</f>
        <v>48.790141000699997</v>
      </c>
      <c r="I2421" s="16">
        <f>[1]!s_is(A2421,83,"FY","YTD","20241231",1,"",100000000)</f>
        <v>41.961559316399999</v>
      </c>
      <c r="J2421" s="16">
        <f t="shared" si="111"/>
        <v>0.16273422140514104</v>
      </c>
      <c r="K2421" s="16">
        <f>[1]!s_is(A2421,61,"FY","YTD","20251231",1,"",100000000)</f>
        <v>12.062473070299999</v>
      </c>
      <c r="L2421" s="16">
        <f>[1]!s_is(A2421,61,"FY","YTD","20241231",1,"",100000000)</f>
        <v>5.6426248977999993</v>
      </c>
      <c r="M2421" s="16">
        <f t="shared" si="112"/>
        <v>1.1377414392728873</v>
      </c>
      <c r="N2421" s="16">
        <f>[1]!s_fa_roe(A2421,"20251231")</f>
        <v>12.9306</v>
      </c>
      <c r="O2421" s="16">
        <f>[1]!s_stmnote_rdexp(A2421,"20251231",1,10000)</f>
        <v>5644.0699070000001</v>
      </c>
      <c r="P2421" s="20">
        <f t="shared" si="113"/>
        <v>1.1568054101173892E-2</v>
      </c>
      <c r="Q2421" s="16">
        <f>[1]!s_margin_tradingbalance(A2421,"",10000)</f>
        <v>32542.365099999999</v>
      </c>
      <c r="R2421" s="16">
        <f>[1]!s_margin_seclendingbalance(A2421,"",10000)</f>
        <v>103.8014</v>
      </c>
      <c r="S2421" s="17">
        <f>[1]!s_val_ev(A2421,"",100000000)</f>
        <v>239.35754476919999</v>
      </c>
      <c r="T2421" s="17">
        <f>[1]!share_freesharesmv(A2421,"",100000000)</f>
        <v>98.037923895599988</v>
      </c>
      <c r="U2421" s="17">
        <f>[1]!s_dq_amount_btin(A2421,E2421,100000000)</f>
        <v>5.2519563199999997</v>
      </c>
      <c r="V2421" s="17">
        <f>[1]!s_dq_turn(A2421,E2421)</f>
        <v>2.4766363316985931</v>
      </c>
      <c r="W2421" s="2">
        <f>[1]!s_pq_amount(A2421,"20260101","",100000000)</f>
        <v>610.34851093999998</v>
      </c>
      <c r="X2421" s="2">
        <f>[1]!s_pq_avgamount(A2421,"20260101","",100000000)</f>
        <v>5.5486228267272724</v>
      </c>
      <c r="Y2421" s="17">
        <f>[1]!s_ipo_dilutedpe(A2421)</f>
        <v>50.5</v>
      </c>
      <c r="Z2421" s="12">
        <f>[1]!s_ipo_collection_total(A2421,100000000)</f>
        <v>17.178149999999999</v>
      </c>
      <c r="AA2421" s="2">
        <f>[1]!s_val_pe_ttm(A2421,E2421)</f>
        <v>17.06950569152832</v>
      </c>
      <c r="AB2421" s="5">
        <f>[1]!s_info_zjtxornot1(A2421,"")</f>
        <v>1</v>
      </c>
      <c r="AC2421" s="22" t="str">
        <f>[1]!s_info_nature1(A2421,"")</f>
        <v>民营企业</v>
      </c>
      <c r="AD2421" s="6" t="str">
        <f>[1]!s_info_city(A2421)</f>
        <v>胶州市</v>
      </c>
      <c r="AE2421" s="6" t="str">
        <f>[1]!s_info_province(A2421)</f>
        <v>山东省</v>
      </c>
      <c r="AF2421">
        <v>119.95942100000001</v>
      </c>
      <c r="AG2421">
        <v>36.248030999999997</v>
      </c>
    </row>
    <row r="2422" spans="1:33" x14ac:dyDescent="0.3">
      <c r="A2422" s="12" t="s">
        <v>5344</v>
      </c>
      <c r="B2422" s="12" t="s">
        <v>5345</v>
      </c>
      <c r="C2422" s="16" t="str">
        <f>[1]!s_info_mkt(A2422)</f>
        <v>主板</v>
      </c>
      <c r="D2422" s="16" t="str">
        <f>[1]!s_ipo_listeddate(A2422)</f>
        <v>1994-05-06</v>
      </c>
      <c r="E2422" s="16" t="str">
        <f>[1]!lastradeday_s("000002","")</f>
        <v>2026-06-22</v>
      </c>
      <c r="F2422" s="16" t="str">
        <f>[1]!s_info_industry_csrc2023(A2422,"",3)</f>
        <v>零售业</v>
      </c>
      <c r="G2422" s="16" t="str">
        <f>[1]!s_info_industry_csrc2023(A2422,"",1)</f>
        <v>批发和零售业</v>
      </c>
      <c r="H2422" s="16">
        <f>[1]!s_is(A2422,83,"FY","YTD","20251231",1,"",100000000)</f>
        <v>52.822678000200007</v>
      </c>
      <c r="I2422" s="16">
        <f>[1]!s_is(A2422,83,"FY","YTD","20241231",1,"",100000000)</f>
        <v>54.189325770299995</v>
      </c>
      <c r="J2422" s="16">
        <f t="shared" si="111"/>
        <v>-2.5219870346661843E-2</v>
      </c>
      <c r="K2422" s="16">
        <f>[1]!s_is(A2422,61,"FY","YTD","20251231",1,"",100000000)</f>
        <v>0.5925110791</v>
      </c>
      <c r="L2422" s="16">
        <f>[1]!s_is(A2422,61,"FY","YTD","20241231",1,"",100000000)</f>
        <v>0.6765191276000001</v>
      </c>
      <c r="M2422" s="16">
        <f t="shared" si="112"/>
        <v>-0.12417690065619379</v>
      </c>
      <c r="N2422" s="16">
        <f>[1]!s_fa_roe(A2422,"20251231")</f>
        <v>2.2216999999999998</v>
      </c>
      <c r="O2422" s="16">
        <f>[1]!s_stmnote_rdexp(A2422,"20251231",1,10000)</f>
        <v>1351.886792</v>
      </c>
      <c r="P2422" s="20">
        <f t="shared" si="113"/>
        <v>2.5592924160241955E-3</v>
      </c>
      <c r="Q2422" s="16">
        <f>[1]!s_margin_tradingbalance(A2422,"",10000)</f>
        <v>0</v>
      </c>
      <c r="R2422" s="16">
        <f>[1]!s_margin_seclendingbalance(A2422,"",10000)</f>
        <v>0</v>
      </c>
      <c r="S2422" s="17">
        <f>[1]!s_val_ev(A2422,"",100000000)</f>
        <v>24.4951363419</v>
      </c>
      <c r="T2422" s="17">
        <f>[1]!share_freesharesmv(A2422,"",100000000)</f>
        <v>13.920545593499998</v>
      </c>
      <c r="U2422" s="17">
        <f>[1]!s_dq_amount_btin(A2422,E2422,100000000)</f>
        <v>0.41760689000000001</v>
      </c>
      <c r="V2422" s="17">
        <f>[1]!s_dq_turn(A2422,E2422)</f>
        <v>1.7624996114128761</v>
      </c>
      <c r="W2422" s="2">
        <f>[1]!s_pq_amount(A2422,"20260101","",100000000)</f>
        <v>114.09410434</v>
      </c>
      <c r="X2422" s="2">
        <f>[1]!s_pq_avgamount(A2422,"20260101","",100000000)</f>
        <v>1.0372191303636362</v>
      </c>
      <c r="Y2422" s="17">
        <f>[1]!s_ipo_dilutedpe(A2422)</f>
        <v>0</v>
      </c>
      <c r="Z2422" s="12">
        <f>[1]!s_ipo_collection_total(A2422,100000000)</f>
        <v>0</v>
      </c>
      <c r="AA2422" s="2">
        <f>[1]!s_val_pe_ttm(A2422,E2422)</f>
        <v>42.271366119384766</v>
      </c>
      <c r="AB2422" s="5">
        <f>[1]!s_info_zjtxornot1(A2422,"")</f>
        <v>0</v>
      </c>
      <c r="AC2422" s="22" t="str">
        <f>[1]!s_info_nature1(A2422,"")</f>
        <v>地方国有企业</v>
      </c>
      <c r="AD2422" s="6" t="str">
        <f>[1]!s_info_city(A2422)</f>
        <v>济南市</v>
      </c>
      <c r="AE2422" s="6" t="str">
        <f>[1]!s_info_province(A2422)</f>
        <v>山东省</v>
      </c>
      <c r="AF2422">
        <v>117.000923</v>
      </c>
      <c r="AG2422">
        <v>36.675806999999999</v>
      </c>
    </row>
    <row r="2423" spans="1:33" x14ac:dyDescent="0.3">
      <c r="A2423" s="12" t="s">
        <v>5346</v>
      </c>
      <c r="B2423" s="12" t="s">
        <v>5347</v>
      </c>
      <c r="C2423" s="16" t="str">
        <f>[1]!s_info_mkt(A2423)</f>
        <v>主板</v>
      </c>
      <c r="D2423" s="16" t="str">
        <f>[1]!s_ipo_listeddate(A2423)</f>
        <v>2011-12-20</v>
      </c>
      <c r="E2423" s="16" t="str">
        <f>[1]!lastradeday_s("000002","")</f>
        <v>2026-06-22</v>
      </c>
      <c r="F2423" s="16" t="str">
        <f>[1]!s_info_industry_csrc2023(A2423,"",3)</f>
        <v>软件和信息技术服务业</v>
      </c>
      <c r="G2423" s="16" t="str">
        <f>[1]!s_info_industry_csrc2023(A2423,"",1)</f>
        <v>信息传输、软件和信息技术服务业</v>
      </c>
      <c r="H2423" s="16">
        <f>[1]!s_is(A2423,83,"FY","YTD","20251231",1,"",100000000)</f>
        <v>19.494890508200001</v>
      </c>
      <c r="I2423" s="16">
        <f>[1]!s_is(A2423,83,"FY","YTD","20241231",1,"",100000000)</f>
        <v>20.216231186800002</v>
      </c>
      <c r="J2423" s="16">
        <f t="shared" si="111"/>
        <v>-3.5681263828788889E-2</v>
      </c>
      <c r="K2423" s="16">
        <f>[1]!s_is(A2423,61,"FY","YTD","20251231",1,"",100000000)</f>
        <v>0.2001576306</v>
      </c>
      <c r="L2423" s="16">
        <f>[1]!s_is(A2423,61,"FY","YTD","20241231",1,"",100000000)</f>
        <v>0.28106860359999997</v>
      </c>
      <c r="M2423" s="16">
        <f t="shared" si="112"/>
        <v>-0.28786912505940232</v>
      </c>
      <c r="N2423" s="16">
        <f>[1]!s_fa_roe(A2423,"20251231")</f>
        <v>1.6978</v>
      </c>
      <c r="O2423" s="16">
        <f>[1]!s_stmnote_rdexp(A2423,"20251231",1,10000)</f>
        <v>10420.213609999999</v>
      </c>
      <c r="P2423" s="20">
        <f t="shared" si="113"/>
        <v>5.3450998381432385E-2</v>
      </c>
      <c r="Q2423" s="16">
        <f>[1]!s_margin_tradingbalance(A2423,"",10000)</f>
        <v>42799.058499999999</v>
      </c>
      <c r="R2423" s="16">
        <f>[1]!s_margin_seclendingbalance(A2423,"",10000)</f>
        <v>10.877000000000001</v>
      </c>
      <c r="S2423" s="17">
        <f>[1]!s_val_ev(A2423,"",100000000)</f>
        <v>44.788987190099995</v>
      </c>
      <c r="T2423" s="17">
        <f>[1]!share_freesharesmv(A2423,"",100000000)</f>
        <v>35.368758849700001</v>
      </c>
      <c r="U2423" s="17">
        <f>[1]!s_dq_amount_btin(A2423,E2423,100000000)</f>
        <v>1.53042189</v>
      </c>
      <c r="V2423" s="17">
        <f>[1]!s_dq_turn(A2423,E2423)</f>
        <v>3.4561563502872854</v>
      </c>
      <c r="W2423" s="2">
        <f>[1]!s_pq_amount(A2423,"20260101","",100000000)</f>
        <v>194.39323640999999</v>
      </c>
      <c r="X2423" s="2">
        <f>[1]!s_pq_avgamount(A2423,"20260101","",100000000)</f>
        <v>1.767211240090909</v>
      </c>
      <c r="Y2423" s="17">
        <f>[1]!s_ipo_dilutedpe(A2423)</f>
        <v>49.09</v>
      </c>
      <c r="Z2423" s="12">
        <f>[1]!s_ipo_collection_total(A2423,100000000)</f>
        <v>6.25</v>
      </c>
      <c r="AA2423" s="2">
        <f>[1]!s_val_pe_ttm(A2423,E2423)</f>
        <v>224.55795288085938</v>
      </c>
      <c r="AB2423" s="5">
        <f>[1]!s_info_zjtxornot1(A2423,"")</f>
        <v>0</v>
      </c>
      <c r="AC2423" s="22" t="str">
        <f>[1]!s_info_nature1(A2423,"")</f>
        <v>地方国有企业</v>
      </c>
      <c r="AD2423" s="6" t="str">
        <f>[1]!s_info_city(A2423)</f>
        <v>北京市</v>
      </c>
      <c r="AE2423" s="6" t="str">
        <f>[1]!s_info_province(A2423)</f>
        <v>北京</v>
      </c>
      <c r="AF2423">
        <v>116.40528500000001</v>
      </c>
      <c r="AG2423">
        <v>39.904989</v>
      </c>
    </row>
    <row r="2424" spans="1:33" x14ac:dyDescent="0.3">
      <c r="A2424" s="12" t="s">
        <v>5348</v>
      </c>
      <c r="B2424" s="12" t="s">
        <v>5349</v>
      </c>
      <c r="C2424" s="16" t="str">
        <f>[1]!s_info_mkt(A2424)</f>
        <v>创业板</v>
      </c>
      <c r="D2424" s="16" t="str">
        <f>[1]!s_ipo_listeddate(A2424)</f>
        <v>2017-01-06</v>
      </c>
      <c r="E2424" s="16" t="str">
        <f>[1]!lastradeday_s("000002","")</f>
        <v>2026-06-22</v>
      </c>
      <c r="F2424" s="16" t="str">
        <f>[1]!s_info_industry_csrc2023(A2424,"",3)</f>
        <v>医药制造业</v>
      </c>
      <c r="G2424" s="16" t="str">
        <f>[1]!s_info_industry_csrc2023(A2424,"",1)</f>
        <v>制造业</v>
      </c>
      <c r="H2424" s="16">
        <f>[1]!s_is(A2424,83,"FY","YTD","20251231",1,"",100000000)</f>
        <v>10.168698212200001</v>
      </c>
      <c r="I2424" s="16">
        <f>[1]!s_is(A2424,83,"FY","YTD","20241231",1,"",100000000)</f>
        <v>9.7060132997000004</v>
      </c>
      <c r="J2424" s="16">
        <f t="shared" si="111"/>
        <v>4.7669923604401143E-2</v>
      </c>
      <c r="K2424" s="16">
        <f>[1]!s_is(A2424,61,"FY","YTD","20251231",1,"",100000000)</f>
        <v>-0.73147490030000006</v>
      </c>
      <c r="L2424" s="16">
        <f>[1]!s_is(A2424,61,"FY","YTD","20241231",1,"",100000000)</f>
        <v>-0.88766731730000004</v>
      </c>
      <c r="M2424" s="16">
        <f t="shared" si="112"/>
        <v>0.17595828296921795</v>
      </c>
      <c r="N2424" s="16">
        <f>[1]!s_fa_roe(A2424,"20251231")</f>
        <v>-4.0622999999999996</v>
      </c>
      <c r="O2424" s="16">
        <f>[1]!s_stmnote_rdexp(A2424,"20251231",1,10000)</f>
        <v>4154.3067140000003</v>
      </c>
      <c r="P2424" s="20">
        <f t="shared" si="113"/>
        <v>4.0853869662645981E-2</v>
      </c>
      <c r="Q2424" s="16">
        <f>[1]!s_margin_tradingbalance(A2424,"",10000)</f>
        <v>0</v>
      </c>
      <c r="R2424" s="16">
        <f>[1]!s_margin_seclendingbalance(A2424,"",10000)</f>
        <v>0</v>
      </c>
      <c r="S2424" s="17">
        <f>[1]!s_val_ev(A2424,"",100000000)</f>
        <v>21.967506190799998</v>
      </c>
      <c r="T2424" s="17">
        <f>[1]!share_freesharesmv(A2424,"",100000000)</f>
        <v>11.5418721552</v>
      </c>
      <c r="U2424" s="17">
        <f>[1]!s_dq_amount_btin(A2424,E2424,100000000)</f>
        <v>0.35568382999999998</v>
      </c>
      <c r="V2424" s="17">
        <f>[1]!s_dq_turn(A2424,E2424)</f>
        <v>1.697200767089035</v>
      </c>
      <c r="W2424" s="2">
        <f>[1]!s_pq_amount(A2424,"20260101","",100000000)</f>
        <v>50.566265880000003</v>
      </c>
      <c r="X2424" s="2">
        <f>[1]!s_pq_avgamount(A2424,"20260101","",100000000)</f>
        <v>0.45969332618181818</v>
      </c>
      <c r="Y2424" s="17">
        <f>[1]!s_ipo_dilutedpe(A2424)</f>
        <v>22.99</v>
      </c>
      <c r="Z2424" s="12">
        <f>[1]!s_ipo_collection_total(A2424,100000000)</f>
        <v>10.7440001343</v>
      </c>
      <c r="AA2424" s="2">
        <f>[1]!s_val_pe_ttm(A2424,E2424)</f>
        <v>-52.27569580078125</v>
      </c>
      <c r="AB2424" s="5">
        <f>[1]!s_info_zjtxornot1(A2424,"")</f>
        <v>0</v>
      </c>
      <c r="AC2424" s="22" t="str">
        <f>[1]!s_info_nature1(A2424,"")</f>
        <v>民营企业</v>
      </c>
      <c r="AD2424" s="6" t="str">
        <f>[1]!s_info_city(A2424)</f>
        <v>菏泽市</v>
      </c>
      <c r="AE2424" s="6" t="str">
        <f>[1]!s_info_province(A2424)</f>
        <v>山东省</v>
      </c>
      <c r="AF2424">
        <v>115.469381</v>
      </c>
      <c r="AG2424">
        <v>35.246530999999997</v>
      </c>
    </row>
    <row r="2425" spans="1:33" x14ac:dyDescent="0.3">
      <c r="A2425" s="12" t="s">
        <v>5350</v>
      </c>
      <c r="B2425" s="12" t="s">
        <v>5351</v>
      </c>
      <c r="C2425" s="16" t="str">
        <f>[1]!s_info_mkt(A2425)</f>
        <v>主板</v>
      </c>
      <c r="D2425" s="16" t="str">
        <f>[1]!s_ipo_listeddate(A2425)</f>
        <v>2004-02-19</v>
      </c>
      <c r="E2425" s="16" t="str">
        <f>[1]!lastradeday_s("000002","")</f>
        <v>2026-06-22</v>
      </c>
      <c r="F2425" s="16" t="str">
        <f>[1]!s_info_industry_csrc2023(A2425,"",3)</f>
        <v>专用设备制造业</v>
      </c>
      <c r="G2425" s="16" t="str">
        <f>[1]!s_info_industry_csrc2023(A2425,"",1)</f>
        <v>制造业</v>
      </c>
      <c r="H2425" s="16">
        <f>[1]!s_is(A2425,83,"FY","YTD","20251231",1,"",100000000)</f>
        <v>8.9882609833</v>
      </c>
      <c r="I2425" s="16">
        <f>[1]!s_is(A2425,83,"FY","YTD","20241231",1,"",100000000)</f>
        <v>7.6611556253999993</v>
      </c>
      <c r="J2425" s="16">
        <f t="shared" si="111"/>
        <v>0.17322521859497031</v>
      </c>
      <c r="K2425" s="16">
        <f>[1]!s_is(A2425,61,"FY","YTD","20251231",1,"",100000000)</f>
        <v>0.5833135585</v>
      </c>
      <c r="L2425" s="16">
        <f>[1]!s_is(A2425,61,"FY","YTD","20241231",1,"",100000000)</f>
        <v>0.4015927118</v>
      </c>
      <c r="M2425" s="16">
        <f t="shared" si="112"/>
        <v>0.45250036009244127</v>
      </c>
      <c r="N2425" s="16">
        <f>[1]!s_fa_roe(A2425,"20251231")</f>
        <v>7.9829999999999997</v>
      </c>
      <c r="O2425" s="16">
        <f>[1]!s_stmnote_rdexp(A2425,"20251231",1,10000)</f>
        <v>4261.504586</v>
      </c>
      <c r="P2425" s="20">
        <f t="shared" si="113"/>
        <v>4.7411891954603741E-2</v>
      </c>
      <c r="Q2425" s="16">
        <f>[1]!s_margin_tradingbalance(A2425,"",10000)</f>
        <v>0</v>
      </c>
      <c r="R2425" s="16">
        <f>[1]!s_margin_seclendingbalance(A2425,"",10000)</f>
        <v>0</v>
      </c>
      <c r="S2425" s="17">
        <f>[1]!s_val_ev(A2425,"",100000000)</f>
        <v>20.425859513999999</v>
      </c>
      <c r="T2425" s="17">
        <f>[1]!share_freesharesmv(A2425,"",100000000)</f>
        <v>11.301921719999999</v>
      </c>
      <c r="U2425" s="17">
        <f>[1]!s_dq_amount_btin(A2425,E2425,100000000)</f>
        <v>0.32290214</v>
      </c>
      <c r="V2425" s="17">
        <f>[1]!s_dq_turn(A2425,E2425)</f>
        <v>1.6242109139770127</v>
      </c>
      <c r="W2425" s="2">
        <f>[1]!s_pq_amount(A2425,"20260101","",100000000)</f>
        <v>66.822901360000003</v>
      </c>
      <c r="X2425" s="2">
        <f>[1]!s_pq_avgamount(A2425,"20260101","",100000000)</f>
        <v>0.60748092145454546</v>
      </c>
      <c r="Y2425" s="17">
        <f>[1]!s_ipo_dilutedpe(A2425)</f>
        <v>10.48</v>
      </c>
      <c r="Z2425" s="12">
        <f>[1]!s_ipo_collection_total(A2425,100000000)</f>
        <v>1.5089999999999999</v>
      </c>
      <c r="AA2425" s="2">
        <f>[1]!s_val_pe_ttm(A2425,E2425)</f>
        <v>36.619709014892578</v>
      </c>
      <c r="AB2425" s="5">
        <f>[1]!s_info_zjtxornot1(A2425,"")</f>
        <v>0</v>
      </c>
      <c r="AC2425" s="22" t="str">
        <f>[1]!s_info_nature1(A2425,"")</f>
        <v>中央国有企业</v>
      </c>
      <c r="AD2425" s="6" t="str">
        <f>[1]!s_info_city(A2425)</f>
        <v>合肥市</v>
      </c>
      <c r="AE2425" s="6" t="str">
        <f>[1]!s_info_province(A2425)</f>
        <v>安徽省</v>
      </c>
      <c r="AF2425">
        <v>117.28304199999999</v>
      </c>
      <c r="AG2425">
        <v>31.861190000000001</v>
      </c>
    </row>
    <row r="2426" spans="1:33" x14ac:dyDescent="0.3">
      <c r="A2426" s="12" t="s">
        <v>5352</v>
      </c>
      <c r="B2426" s="12" t="s">
        <v>5353</v>
      </c>
      <c r="C2426" s="16" t="str">
        <f>[1]!s_info_mkt(A2426)</f>
        <v>创业板</v>
      </c>
      <c r="D2426" s="16" t="str">
        <f>[1]!s_ipo_listeddate(A2426)</f>
        <v>2024-03-13</v>
      </c>
      <c r="E2426" s="16" t="str">
        <f>[1]!lastradeday_s("000002","")</f>
        <v>2026-06-22</v>
      </c>
      <c r="F2426" s="16" t="str">
        <f>[1]!s_info_industry_csrc2023(A2426,"",3)</f>
        <v>橡胶和塑料制品业</v>
      </c>
      <c r="G2426" s="16" t="str">
        <f>[1]!s_info_industry_csrc2023(A2426,"",1)</f>
        <v>制造业</v>
      </c>
      <c r="H2426" s="16">
        <f>[1]!s_is(A2426,83,"FY","YTD","20251231",1,"",100000000)</f>
        <v>8.8541529714999996</v>
      </c>
      <c r="I2426" s="16">
        <f>[1]!s_is(A2426,83,"FY","YTD","20241231",1,"",100000000)</f>
        <v>8.3299047115999993</v>
      </c>
      <c r="J2426" s="16">
        <f t="shared" si="111"/>
        <v>6.293568510693115E-2</v>
      </c>
      <c r="K2426" s="16">
        <f>[1]!s_is(A2426,61,"FY","YTD","20251231",1,"",100000000)</f>
        <v>0.30580335320000002</v>
      </c>
      <c r="L2426" s="16">
        <f>[1]!s_is(A2426,61,"FY","YTD","20241231",1,"",100000000)</f>
        <v>0.58529575970000003</v>
      </c>
      <c r="M2426" s="16">
        <f t="shared" si="112"/>
        <v>-0.4775233749228886</v>
      </c>
      <c r="N2426" s="16">
        <f>[1]!s_fa_roe(A2426,"20251231")</f>
        <v>3.2871999999999999</v>
      </c>
      <c r="O2426" s="16">
        <f>[1]!s_stmnote_rdexp(A2426,"20251231",1,10000)</f>
        <v>2421.1451969999998</v>
      </c>
      <c r="P2426" s="20">
        <f t="shared" si="113"/>
        <v>2.7344740990959279E-2</v>
      </c>
      <c r="Q2426" s="16">
        <f>[1]!s_margin_tradingbalance(A2426,"",10000)</f>
        <v>19941.278699999999</v>
      </c>
      <c r="R2426" s="16">
        <f>[1]!s_margin_seclendingbalance(A2426,"",10000)</f>
        <v>0</v>
      </c>
      <c r="S2426" s="17">
        <f>[1]!s_val_ev(A2426,"",100000000)</f>
        <v>49.056722075799996</v>
      </c>
      <c r="T2426" s="17">
        <f>[1]!share_freesharesmv(A2426,"",100000000)</f>
        <v>24.355024149000002</v>
      </c>
      <c r="U2426" s="17">
        <f>[1]!s_dq_amount_btin(A2426,E2426,100000000)</f>
        <v>2.6949921300000002</v>
      </c>
      <c r="V2426" s="17">
        <f>[1]!s_dq_turn(A2426,E2426)</f>
        <v>8.9125610900001444</v>
      </c>
      <c r="W2426" s="2">
        <f>[1]!s_pq_amount(A2426,"20260101","",100000000)</f>
        <v>201.29885830000001</v>
      </c>
      <c r="X2426" s="2">
        <f>[1]!s_pq_avgamount(A2426,"20260101","",100000000)</f>
        <v>1.8299896209090909</v>
      </c>
      <c r="Y2426" s="17">
        <f>[1]!s_ipo_dilutedpe(A2426)</f>
        <v>20.9</v>
      </c>
      <c r="Z2426" s="12">
        <f>[1]!s_ipo_collection_total(A2426,100000000)</f>
        <v>4.3089561549999997</v>
      </c>
      <c r="AA2426" s="2">
        <f>[1]!s_val_pe_ttm(A2426,E2426)</f>
        <v>194.6790771484375</v>
      </c>
      <c r="AB2426" s="5">
        <f>[1]!s_info_zjtxornot1(A2426,"")</f>
        <v>0</v>
      </c>
      <c r="AC2426" s="22" t="str">
        <f>[1]!s_info_nature1(A2426,"")</f>
        <v>外资企业</v>
      </c>
      <c r="AD2426" s="6" t="str">
        <f>[1]!s_info_city(A2426)</f>
        <v>惠州市</v>
      </c>
      <c r="AE2426" s="6" t="str">
        <f>[1]!s_info_province(A2426)</f>
        <v>广东省</v>
      </c>
      <c r="AF2426">
        <v>114.412599</v>
      </c>
      <c r="AG2426">
        <v>23.079404</v>
      </c>
    </row>
    <row r="2427" spans="1:33" x14ac:dyDescent="0.3">
      <c r="A2427" s="12" t="s">
        <v>5354</v>
      </c>
      <c r="B2427" s="12" t="s">
        <v>5355</v>
      </c>
      <c r="C2427" s="16" t="str">
        <f>[1]!s_info_mkt(A2427)</f>
        <v>主板</v>
      </c>
      <c r="D2427" s="16" t="str">
        <f>[1]!s_ipo_listeddate(A2427)</f>
        <v>2022-09-05</v>
      </c>
      <c r="E2427" s="16" t="str">
        <f>[1]!lastradeday_s("000002","")</f>
        <v>2026-06-22</v>
      </c>
      <c r="F2427" s="16" t="str">
        <f>[1]!s_info_industry_csrc2023(A2427,"",3)</f>
        <v>电气机械和器材制造业</v>
      </c>
      <c r="G2427" s="16" t="str">
        <f>[1]!s_info_industry_csrc2023(A2427,"",1)</f>
        <v>制造业</v>
      </c>
      <c r="H2427" s="16">
        <f>[1]!s_is(A2427,83,"FY","YTD","20251231",1,"",100000000)</f>
        <v>58.665225440500002</v>
      </c>
      <c r="I2427" s="16">
        <f>[1]!s_is(A2427,83,"FY","YTD","20241231",1,"",100000000)</f>
        <v>51.084511389399992</v>
      </c>
      <c r="J2427" s="16">
        <f t="shared" si="111"/>
        <v>0.14839554778775876</v>
      </c>
      <c r="K2427" s="16">
        <f>[1]!s_is(A2427,61,"FY","YTD","20251231",1,"",100000000)</f>
        <v>2.0307485102</v>
      </c>
      <c r="L2427" s="16">
        <f>[1]!s_is(A2427,61,"FY","YTD","20241231",1,"",100000000)</f>
        <v>0.91253830660000002</v>
      </c>
      <c r="M2427" s="16">
        <f t="shared" si="112"/>
        <v>1.2253843981260435</v>
      </c>
      <c r="N2427" s="16">
        <f>[1]!s_fa_roe(A2427,"20251231")</f>
        <v>6.8414999999999999</v>
      </c>
      <c r="O2427" s="16">
        <f>[1]!s_stmnote_rdexp(A2427,"20251231",1,10000)</f>
        <v>34178.100908</v>
      </c>
      <c r="P2427" s="20">
        <f t="shared" si="113"/>
        <v>5.8259557772712273E-2</v>
      </c>
      <c r="Q2427" s="16">
        <f>[1]!s_margin_tradingbalance(A2427,"",10000)</f>
        <v>0</v>
      </c>
      <c r="R2427" s="16">
        <f>[1]!s_margin_seclendingbalance(A2427,"",10000)</f>
        <v>0</v>
      </c>
      <c r="S2427" s="17">
        <f>[1]!s_val_ev(A2427,"",100000000)</f>
        <v>68.004254927999995</v>
      </c>
      <c r="T2427" s="17">
        <f>[1]!share_freesharesmv(A2427,"",100000000)</f>
        <v>54.222382111200005</v>
      </c>
      <c r="U2427" s="17">
        <f>[1]!s_dq_amount_btin(A2427,E2427,100000000)</f>
        <v>2.2385589600000002</v>
      </c>
      <c r="V2427" s="17">
        <f>[1]!s_dq_turn(A2427,E2427)</f>
        <v>4.1912748431806301</v>
      </c>
      <c r="W2427" s="2">
        <f>[1]!s_pq_amount(A2427,"20260101","",100000000)</f>
        <v>359.75971993000002</v>
      </c>
      <c r="X2427" s="2">
        <f>[1]!s_pq_avgamount(A2427,"20260101","",100000000)</f>
        <v>3.2705429084545456</v>
      </c>
      <c r="Y2427" s="17">
        <f>[1]!s_ipo_dilutedpe(A2427)</f>
        <v>22.99</v>
      </c>
      <c r="Z2427" s="12">
        <f>[1]!s_ipo_collection_total(A2427,100000000)</f>
        <v>10.438000000000001</v>
      </c>
      <c r="AA2427" s="2">
        <f>[1]!s_val_pe_ttm(A2427,E2427)</f>
        <v>32.179515838623047</v>
      </c>
      <c r="AB2427" s="5">
        <f>[1]!s_info_zjtxornot1(A2427,"")</f>
        <v>0</v>
      </c>
      <c r="AC2427" s="22" t="str">
        <f>[1]!s_info_nature1(A2427,"")</f>
        <v>民营企业</v>
      </c>
      <c r="AD2427" s="6" t="str">
        <f>[1]!s_info_city(A2427)</f>
        <v>深圳市</v>
      </c>
      <c r="AE2427" s="6" t="str">
        <f>[1]!s_info_province(A2427)</f>
        <v>广东省</v>
      </c>
      <c r="AF2427">
        <v>114.085947</v>
      </c>
      <c r="AG2427">
        <v>22.547000000000001</v>
      </c>
    </row>
    <row r="2428" spans="1:33" x14ac:dyDescent="0.3">
      <c r="A2428" s="12" t="s">
        <v>5356</v>
      </c>
      <c r="B2428" s="12" t="s">
        <v>5357</v>
      </c>
      <c r="C2428" s="16" t="str">
        <f>[1]!s_info_mkt(A2428)</f>
        <v>主板</v>
      </c>
      <c r="D2428" s="16" t="str">
        <f>[1]!s_ipo_listeddate(A2428)</f>
        <v>2017-01-20</v>
      </c>
      <c r="E2428" s="16" t="str">
        <f>[1]!lastradeday_s("000002","")</f>
        <v>2026-06-22</v>
      </c>
      <c r="F2428" s="16" t="str">
        <f>[1]!s_info_industry_csrc2023(A2428,"",3)</f>
        <v>汽车制造业</v>
      </c>
      <c r="G2428" s="16" t="str">
        <f>[1]!s_info_industry_csrc2023(A2428,"",1)</f>
        <v>制造业</v>
      </c>
      <c r="H2428" s="16">
        <f>[1]!s_is(A2428,83,"FY","YTD","20251231",1,"",100000000)</f>
        <v>8.2352410021000004</v>
      </c>
      <c r="I2428" s="16">
        <f>[1]!s_is(A2428,83,"FY","YTD","20241231",1,"",100000000)</f>
        <v>7.4848447469000003</v>
      </c>
      <c r="J2428" s="16">
        <f t="shared" si="111"/>
        <v>0.10025542019569511</v>
      </c>
      <c r="K2428" s="16">
        <f>[1]!s_is(A2428,61,"FY","YTD","20251231",1,"",100000000)</f>
        <v>0.73584146670000006</v>
      </c>
      <c r="L2428" s="16">
        <f>[1]!s_is(A2428,61,"FY","YTD","20241231",1,"",100000000)</f>
        <v>0.90393072510000005</v>
      </c>
      <c r="M2428" s="16">
        <f t="shared" si="112"/>
        <v>-0.18595369504826226</v>
      </c>
      <c r="N2428" s="16">
        <f>[1]!s_fa_roe(A2428,"20251231")</f>
        <v>7.4473000000000003</v>
      </c>
      <c r="O2428" s="16">
        <f>[1]!s_stmnote_rdexp(A2428,"20251231",1,10000)</f>
        <v>5928.9645020000007</v>
      </c>
      <c r="P2428" s="20">
        <f t="shared" si="113"/>
        <v>7.1995033302463221E-2</v>
      </c>
      <c r="Q2428" s="16">
        <f>[1]!s_margin_tradingbalance(A2428,"",10000)</f>
        <v>0</v>
      </c>
      <c r="R2428" s="16">
        <f>[1]!s_margin_seclendingbalance(A2428,"",10000)</f>
        <v>0</v>
      </c>
      <c r="S2428" s="17">
        <f>[1]!s_val_ev(A2428,"",100000000)</f>
        <v>29.798939344200001</v>
      </c>
      <c r="T2428" s="17">
        <f>[1]!share_freesharesmv(A2428,"",100000000)</f>
        <v>19.816289058799999</v>
      </c>
      <c r="U2428" s="17">
        <f>[1]!s_dq_amount_btin(A2428,E2428,100000000)</f>
        <v>0.64170421</v>
      </c>
      <c r="V2428" s="17">
        <f>[1]!s_dq_turn(A2428,E2428)</f>
        <v>2.1970458528062458</v>
      </c>
      <c r="W2428" s="2">
        <f>[1]!s_pq_amount(A2428,"20260101","",100000000)</f>
        <v>189.69522480000001</v>
      </c>
      <c r="X2428" s="2">
        <f>[1]!s_pq_avgamount(A2428,"20260101","",100000000)</f>
        <v>1.7245020436363638</v>
      </c>
      <c r="Y2428" s="17">
        <f>[1]!s_ipo_dilutedpe(A2428)</f>
        <v>22.98</v>
      </c>
      <c r="Z2428" s="12">
        <f>[1]!s_ipo_collection_total(A2428,100000000)</f>
        <v>3.202</v>
      </c>
      <c r="AA2428" s="2">
        <f>[1]!s_val_pe_ttm(A2428,E2428)</f>
        <v>42.216087341308594</v>
      </c>
      <c r="AB2428" s="5">
        <f>[1]!s_info_zjtxornot1(A2428,"")</f>
        <v>1</v>
      </c>
      <c r="AC2428" s="22" t="str">
        <f>[1]!s_info_nature1(A2428,"")</f>
        <v>民营企业</v>
      </c>
      <c r="AD2428" s="6" t="str">
        <f>[1]!s_info_city(A2428)</f>
        <v>上海市</v>
      </c>
      <c r="AE2428" s="6" t="str">
        <f>[1]!s_info_province(A2428)</f>
        <v>上海</v>
      </c>
      <c r="AF2428">
        <v>121.472644</v>
      </c>
      <c r="AG2428">
        <v>31.231705999999999</v>
      </c>
    </row>
    <row r="2429" spans="1:33" x14ac:dyDescent="0.3">
      <c r="A2429" s="12" t="s">
        <v>5358</v>
      </c>
      <c r="B2429" s="12" t="s">
        <v>5359</v>
      </c>
      <c r="C2429" s="16" t="str">
        <f>[1]!s_info_mkt(A2429)</f>
        <v>主板</v>
      </c>
      <c r="D2429" s="16" t="str">
        <f>[1]!s_ipo_listeddate(A2429)</f>
        <v>2014-01-23</v>
      </c>
      <c r="E2429" s="16" t="str">
        <f>[1]!lastradeday_s("000002","")</f>
        <v>2026-06-22</v>
      </c>
      <c r="F2429" s="16" t="str">
        <f>[1]!s_info_industry_csrc2023(A2429,"",3)</f>
        <v>商务服务业</v>
      </c>
      <c r="G2429" s="16" t="str">
        <f>[1]!s_info_industry_csrc2023(A2429,"",1)</f>
        <v>租赁和商务服务业</v>
      </c>
      <c r="H2429" s="16">
        <f>[1]!s_is(A2429,83,"FY","YTD","20251231",1,"",100000000)</f>
        <v>76.755386104300001</v>
      </c>
      <c r="I2429" s="16">
        <f>[1]!s_is(A2429,83,"FY","YTD","20241231",1,"",100000000)</f>
        <v>61.761469648500004</v>
      </c>
      <c r="J2429" s="16">
        <f t="shared" si="111"/>
        <v>0.24277136766877683</v>
      </c>
      <c r="K2429" s="16">
        <f>[1]!s_is(A2429,61,"FY","YTD","20251231",1,"",100000000)</f>
        <v>-0.58271228320000001</v>
      </c>
      <c r="L2429" s="16">
        <f>[1]!s_is(A2429,61,"FY","YTD","20241231",1,"",100000000)</f>
        <v>-0.34106440529999998</v>
      </c>
      <c r="M2429" s="16">
        <f t="shared" si="112"/>
        <v>-0.70851098544700597</v>
      </c>
      <c r="N2429" s="16">
        <f>[1]!s_fa_roe(A2429,"20251231")</f>
        <v>-4.2263999999999999</v>
      </c>
      <c r="O2429" s="16">
        <f>[1]!s_stmnote_rdexp(A2429,"20251231",1,10000)</f>
        <v>1614.4040230000001</v>
      </c>
      <c r="P2429" s="20">
        <f t="shared" si="113"/>
        <v>2.1033104058733377E-3</v>
      </c>
      <c r="Q2429" s="16">
        <f>[1]!s_margin_tradingbalance(A2429,"",10000)</f>
        <v>0</v>
      </c>
      <c r="R2429" s="16">
        <f>[1]!s_margin_seclendingbalance(A2429,"",10000)</f>
        <v>0</v>
      </c>
      <c r="S2429" s="17">
        <f>[1]!s_val_ev(A2429,"",100000000)</f>
        <v>25.036705107999996</v>
      </c>
      <c r="T2429" s="17">
        <f>[1]!share_freesharesmv(A2429,"",100000000)</f>
        <v>15.472370663999998</v>
      </c>
      <c r="U2429" s="17">
        <f>[1]!s_dq_amount_btin(A2429,E2429,100000000)</f>
        <v>0.68504598999999999</v>
      </c>
      <c r="V2429" s="17">
        <f>[1]!s_dq_turn(A2429,E2429)</f>
        <v>2.827850486220775</v>
      </c>
      <c r="W2429" s="2">
        <f>[1]!s_pq_amount(A2429,"20260101","",100000000)</f>
        <v>150.59366213999999</v>
      </c>
      <c r="X2429" s="2">
        <f>[1]!s_pq_avgamount(A2429,"20260101","",100000000)</f>
        <v>1.3690332921818182</v>
      </c>
      <c r="Y2429" s="17">
        <f>[1]!s_ipo_dilutedpe(A2429)</f>
        <v>24.06</v>
      </c>
      <c r="Z2429" s="12">
        <f>[1]!s_ipo_collection_total(A2429,100000000)</f>
        <v>5.3708632804000001</v>
      </c>
      <c r="AA2429" s="2">
        <f>[1]!s_val_pe_ttm(A2429,E2429)</f>
        <v>-50.384494781494141</v>
      </c>
      <c r="AB2429" s="5">
        <f>[1]!s_info_zjtxornot1(A2429,"")</f>
        <v>0</v>
      </c>
      <c r="AC2429" s="22" t="str">
        <f>[1]!s_info_nature1(A2429,"")</f>
        <v>地方国有企业</v>
      </c>
      <c r="AD2429" s="6" t="str">
        <f>[1]!s_info_city(A2429)</f>
        <v>杭州市</v>
      </c>
      <c r="AE2429" s="6" t="str">
        <f>[1]!s_info_province(A2429)</f>
        <v>浙江省</v>
      </c>
      <c r="AF2429">
        <v>120.153576</v>
      </c>
      <c r="AG2429">
        <v>30.287458999999998</v>
      </c>
    </row>
    <row r="2430" spans="1:33" x14ac:dyDescent="0.3">
      <c r="A2430" s="12" t="s">
        <v>5360</v>
      </c>
      <c r="B2430" s="12" t="s">
        <v>5361</v>
      </c>
      <c r="C2430" s="16" t="str">
        <f>[1]!s_info_mkt(A2430)</f>
        <v>主板</v>
      </c>
      <c r="D2430" s="16" t="str">
        <f>[1]!s_ipo_listeddate(A2430)</f>
        <v>2011-11-30</v>
      </c>
      <c r="E2430" s="16" t="str">
        <f>[1]!lastradeday_s("000002","")</f>
        <v>2026-06-22</v>
      </c>
      <c r="F2430" s="16" t="str">
        <f>[1]!s_info_industry_csrc2023(A2430,"",3)</f>
        <v>新闻和出版业</v>
      </c>
      <c r="G2430" s="16" t="str">
        <f>[1]!s_info_industry_csrc2023(A2430,"",1)</f>
        <v>文化、体育和娱乐业</v>
      </c>
      <c r="H2430" s="16">
        <f>[1]!s_is(A2430,83,"FY","YTD","20251231",1,"",100000000)</f>
        <v>123.46723810270001</v>
      </c>
      <c r="I2430" s="16">
        <f>[1]!s_is(A2430,83,"FY","YTD","20241231",1,"",100000000)</f>
        <v>136.0583483028</v>
      </c>
      <c r="J2430" s="16">
        <f t="shared" si="111"/>
        <v>-9.2541989206559205E-2</v>
      </c>
      <c r="K2430" s="16">
        <f>[1]!s_is(A2430,61,"FY","YTD","20251231",1,"",100000000)</f>
        <v>17.951389151199997</v>
      </c>
      <c r="L2430" s="16">
        <f>[1]!s_is(A2430,61,"FY","YTD","20241231",1,"",100000000)</f>
        <v>15.975051682</v>
      </c>
      <c r="M2430" s="16">
        <f t="shared" si="112"/>
        <v>0.12371399533103539</v>
      </c>
      <c r="N2430" s="16">
        <f>[1]!s_fa_roe(A2430,"20251231")</f>
        <v>9.1091999999999995</v>
      </c>
      <c r="O2430" s="16">
        <f>[1]!s_stmnote_rdexp(A2430,"20251231",1,10000)</f>
        <v>4499.4724390000001</v>
      </c>
      <c r="P2430" s="20">
        <f t="shared" si="113"/>
        <v>3.6442642664909542E-3</v>
      </c>
      <c r="Q2430" s="16">
        <f>[1]!s_margin_tradingbalance(A2430,"",10000)</f>
        <v>16733.7173</v>
      </c>
      <c r="R2430" s="16">
        <f>[1]!s_margin_seclendingbalance(A2430,"",10000)</f>
        <v>1066.4753000000001</v>
      </c>
      <c r="S2430" s="17">
        <f>[1]!s_val_ev(A2430,"",100000000)</f>
        <v>230.31344999999999</v>
      </c>
      <c r="T2430" s="17">
        <f>[1]!share_freesharesmv(A2430,"",100000000)</f>
        <v>62.636836651000003</v>
      </c>
      <c r="U2430" s="17">
        <f>[1]!s_dq_amount_btin(A2430,E2430,100000000)</f>
        <v>0.55592098999999995</v>
      </c>
      <c r="V2430" s="17">
        <f>[1]!s_dq_turn(A2430,E2430)</f>
        <v>0.24261503398954773</v>
      </c>
      <c r="W2430" s="2">
        <f>[1]!s_pq_amount(A2430,"20260101","",100000000)</f>
        <v>113.4258782</v>
      </c>
      <c r="X2430" s="2">
        <f>[1]!s_pq_avgamount(A2430,"20260101","",100000000)</f>
        <v>1.0311443472727273</v>
      </c>
      <c r="Y2430" s="17">
        <f>[1]!s_ipo_dilutedpe(A2430)</f>
        <v>63.4</v>
      </c>
      <c r="Z2430" s="12">
        <f>[1]!s_ipo_collection_total(A2430,100000000)</f>
        <v>44.792000000000002</v>
      </c>
      <c r="AA2430" s="2">
        <f>[1]!s_val_pe_ttm(A2430,E2430)</f>
        <v>13.45765495300293</v>
      </c>
      <c r="AB2430" s="5">
        <f>[1]!s_info_zjtxornot1(A2430,"")</f>
        <v>0</v>
      </c>
      <c r="AC2430" s="22" t="str">
        <f>[1]!s_info_nature1(A2430,"")</f>
        <v>地方国有企业</v>
      </c>
      <c r="AD2430" s="6" t="str">
        <f>[1]!s_info_city(A2430)</f>
        <v>南京市</v>
      </c>
      <c r="AE2430" s="6" t="str">
        <f>[1]!s_info_province(A2430)</f>
        <v>江苏省</v>
      </c>
      <c r="AF2430">
        <v>118.767413</v>
      </c>
      <c r="AG2430">
        <v>32.041544000000002</v>
      </c>
    </row>
    <row r="2431" spans="1:33" x14ac:dyDescent="0.3">
      <c r="A2431" s="12" t="s">
        <v>5362</v>
      </c>
      <c r="B2431" s="12" t="s">
        <v>5363</v>
      </c>
      <c r="C2431" s="16" t="str">
        <f>[1]!s_info_mkt(A2431)</f>
        <v>科创板</v>
      </c>
      <c r="D2431" s="16" t="str">
        <f>[1]!s_ipo_listeddate(A2431)</f>
        <v>2020-08-11</v>
      </c>
      <c r="E2431" s="16" t="str">
        <f>[1]!lastradeday_s("000002","")</f>
        <v>2026-06-22</v>
      </c>
      <c r="F2431" s="16" t="str">
        <f>[1]!s_info_industry_csrc2023(A2431,"",3)</f>
        <v>专用设备制造业</v>
      </c>
      <c r="G2431" s="16" t="str">
        <f>[1]!s_info_industry_csrc2023(A2431,"",1)</f>
        <v>制造业</v>
      </c>
      <c r="H2431" s="16">
        <f>[1]!s_is(A2431,83,"FY","YTD","20251231",1,"",100000000)</f>
        <v>30.402877839699997</v>
      </c>
      <c r="I2431" s="16">
        <f>[1]!s_is(A2431,83,"FY","YTD","20241231",1,"",100000000)</f>
        <v>24.639605078899997</v>
      </c>
      <c r="J2431" s="16">
        <f t="shared" si="111"/>
        <v>0.23390280576109346</v>
      </c>
      <c r="K2431" s="16">
        <f>[1]!s_is(A2431,61,"FY","YTD","20251231",1,"",100000000)</f>
        <v>3.5070501125</v>
      </c>
      <c r="L2431" s="16">
        <f>[1]!s_is(A2431,61,"FY","YTD","20241231",1,"",100000000)</f>
        <v>2.2302288543</v>
      </c>
      <c r="M2431" s="16">
        <f t="shared" si="112"/>
        <v>0.57250683298183536</v>
      </c>
      <c r="N2431" s="16">
        <f>[1]!s_fa_roe(A2431,"20251231")</f>
        <v>16.444400000000002</v>
      </c>
      <c r="O2431" s="16">
        <f>[1]!s_stmnote_rdexp(A2431,"20251231",1,10000)</f>
        <v>13411.592185</v>
      </c>
      <c r="P2431" s="20">
        <f t="shared" si="113"/>
        <v>4.411290357351362E-2</v>
      </c>
      <c r="Q2431" s="16">
        <f>[1]!s_margin_tradingbalance(A2431,"",10000)</f>
        <v>37747.794300000001</v>
      </c>
      <c r="R2431" s="16">
        <f>[1]!s_margin_seclendingbalance(A2431,"",10000)</f>
        <v>38.664200000000001</v>
      </c>
      <c r="S2431" s="17">
        <f>[1]!s_val_ev(A2431,"",100000000)</f>
        <v>106.83842676</v>
      </c>
      <c r="T2431" s="17">
        <f>[1]!share_freesharesmv(A2431,"",100000000)</f>
        <v>50.433484464999999</v>
      </c>
      <c r="U2431" s="17">
        <f>[1]!s_dq_amount_btin(A2431,E2431,100000000)</f>
        <v>3.8650040899999998</v>
      </c>
      <c r="V2431" s="17">
        <f>[1]!s_dq_turn(A2431,E2431)</f>
        <v>3.6870936323772576</v>
      </c>
      <c r="W2431" s="2">
        <f>[1]!s_pq_amount(A2431,"20260101","",100000000)</f>
        <v>367.23385395000003</v>
      </c>
      <c r="X2431" s="2">
        <f>[1]!s_pq_avgamount(A2431,"20260101","",100000000)</f>
        <v>3.3384895813636364</v>
      </c>
      <c r="Y2431" s="17">
        <f>[1]!s_ipo_dilutedpe(A2431)</f>
        <v>47.74</v>
      </c>
      <c r="Z2431" s="12">
        <f>[1]!s_ipo_collection_total(A2431,100000000)</f>
        <v>7.3314069999999996</v>
      </c>
      <c r="AA2431" s="2">
        <f>[1]!s_val_pe_ttm(A2431,E2431)</f>
        <v>23.956361770629883</v>
      </c>
      <c r="AB2431" s="5">
        <f>[1]!s_info_zjtxornot1(A2431,"")</f>
        <v>1</v>
      </c>
      <c r="AC2431" s="22" t="str">
        <f>[1]!s_info_nature1(A2431,"")</f>
        <v>民营企业</v>
      </c>
      <c r="AD2431" s="6" t="str">
        <f>[1]!s_info_city(A2431)</f>
        <v>上海市</v>
      </c>
      <c r="AE2431" s="6" t="str">
        <f>[1]!s_info_province(A2431)</f>
        <v>上海</v>
      </c>
      <c r="AF2431">
        <v>121.472644</v>
      </c>
      <c r="AG2431">
        <v>31.231705999999999</v>
      </c>
    </row>
    <row r="2432" spans="1:33" x14ac:dyDescent="0.3">
      <c r="A2432" s="12" t="s">
        <v>5364</v>
      </c>
      <c r="B2432" s="12" t="s">
        <v>5365</v>
      </c>
      <c r="C2432" s="16" t="str">
        <f>[1]!s_info_mkt(A2432)</f>
        <v>主板</v>
      </c>
      <c r="D2432" s="16" t="str">
        <f>[1]!s_ipo_listeddate(A2432)</f>
        <v>2010-10-11</v>
      </c>
      <c r="E2432" s="16" t="str">
        <f>[1]!lastradeday_s("000002","")</f>
        <v>2026-06-22</v>
      </c>
      <c r="F2432" s="16" t="str">
        <f>[1]!s_info_industry_csrc2023(A2432,"",3)</f>
        <v>通用设备制造业</v>
      </c>
      <c r="G2432" s="16" t="str">
        <f>[1]!s_info_industry_csrc2023(A2432,"",1)</f>
        <v>制造业</v>
      </c>
      <c r="H2432" s="16">
        <f>[1]!s_is(A2432,83,"FY","YTD","20251231",1,"",100000000)</f>
        <v>23.994840389499998</v>
      </c>
      <c r="I2432" s="16">
        <f>[1]!s_is(A2432,83,"FY","YTD","20241231",1,"",100000000)</f>
        <v>23.008486363699998</v>
      </c>
      <c r="J2432" s="16">
        <f t="shared" si="111"/>
        <v>4.2869140116759352E-2</v>
      </c>
      <c r="K2432" s="16">
        <f>[1]!s_is(A2432,61,"FY","YTD","20251231",1,"",100000000)</f>
        <v>2.5352556788</v>
      </c>
      <c r="L2432" s="16">
        <f>[1]!s_is(A2432,61,"FY","YTD","20241231",1,"",100000000)</f>
        <v>2.4081791387</v>
      </c>
      <c r="M2432" s="16">
        <f t="shared" si="112"/>
        <v>5.2768723911710058E-2</v>
      </c>
      <c r="N2432" s="16">
        <f>[1]!s_fa_roe(A2432,"20251231")</f>
        <v>9.2291000000000007</v>
      </c>
      <c r="O2432" s="16">
        <f>[1]!s_stmnote_rdexp(A2432,"20251231",1,10000)</f>
        <v>13711.1795</v>
      </c>
      <c r="P2432" s="20">
        <f t="shared" si="113"/>
        <v>5.7142199228797257E-2</v>
      </c>
      <c r="Q2432" s="16">
        <f>[1]!s_margin_tradingbalance(A2432,"",10000)</f>
        <v>24425.921600000001</v>
      </c>
      <c r="R2432" s="16">
        <f>[1]!s_margin_seclendingbalance(A2432,"",10000)</f>
        <v>18.414000000000001</v>
      </c>
      <c r="S2432" s="17">
        <f>[1]!s_val_ev(A2432,"",100000000)</f>
        <v>54.633609</v>
      </c>
      <c r="T2432" s="17">
        <f>[1]!share_freesharesmv(A2432,"",100000000)</f>
        <v>29.796273500000002</v>
      </c>
      <c r="U2432" s="17">
        <f>[1]!s_dq_amount_btin(A2432,E2432,100000000)</f>
        <v>1.24879874</v>
      </c>
      <c r="V2432" s="17">
        <f>[1]!s_dq_turn(A2432,E2432)</f>
        <v>2.3474512103753202</v>
      </c>
      <c r="W2432" s="2">
        <f>[1]!s_pq_amount(A2432,"20260101","",100000000)</f>
        <v>170.65375897999999</v>
      </c>
      <c r="X2432" s="2">
        <f>[1]!s_pq_avgamount(A2432,"20260101","",100000000)</f>
        <v>1.551397808909091</v>
      </c>
      <c r="Y2432" s="17">
        <f>[1]!s_ipo_dilutedpe(A2432)</f>
        <v>43.86</v>
      </c>
      <c r="Z2432" s="12">
        <f>[1]!s_ipo_collection_total(A2432,100000000)</f>
        <v>8.3728999999999996</v>
      </c>
      <c r="AA2432" s="2">
        <f>[1]!s_val_pe_ttm(A2432,E2432)</f>
        <v>20.801712036132813</v>
      </c>
      <c r="AB2432" s="5">
        <f>[1]!s_info_zjtxornot1(A2432,"")</f>
        <v>1</v>
      </c>
      <c r="AC2432" s="22" t="str">
        <f>[1]!s_info_nature1(A2432,"")</f>
        <v>地方国有企业</v>
      </c>
      <c r="AD2432" s="6" t="str">
        <f>[1]!s_info_city(A2432)</f>
        <v>杭州市</v>
      </c>
      <c r="AE2432" s="6" t="str">
        <f>[1]!s_info_province(A2432)</f>
        <v>浙江省</v>
      </c>
      <c r="AF2432">
        <v>120.153576</v>
      </c>
      <c r="AG2432">
        <v>30.287458999999998</v>
      </c>
    </row>
    <row r="2433" spans="1:33" x14ac:dyDescent="0.3">
      <c r="A2433" s="12" t="s">
        <v>5366</v>
      </c>
      <c r="B2433" s="12" t="s">
        <v>5367</v>
      </c>
      <c r="C2433" s="16" t="str">
        <f>[1]!s_info_mkt(A2433)</f>
        <v>创业板</v>
      </c>
      <c r="D2433" s="16" t="str">
        <f>[1]!s_ipo_listeddate(A2433)</f>
        <v>2009-10-30</v>
      </c>
      <c r="E2433" s="16" t="str">
        <f>[1]!lastradeday_s("000002","")</f>
        <v>2026-06-22</v>
      </c>
      <c r="F2433" s="16" t="str">
        <f>[1]!s_info_industry_csrc2023(A2433,"",3)</f>
        <v>软件和信息技术服务业</v>
      </c>
      <c r="G2433" s="16" t="str">
        <f>[1]!s_info_industry_csrc2023(A2433,"",1)</f>
        <v>信息传输、软件和信息技术服务业</v>
      </c>
      <c r="H2433" s="16">
        <f>[1]!s_is(A2433,83,"FY","YTD","20251231",1,"",100000000)</f>
        <v>5.6840695488000001</v>
      </c>
      <c r="I2433" s="16">
        <f>[1]!s_is(A2433,83,"FY","YTD","20241231",1,"",100000000)</f>
        <v>6.9088776060999999</v>
      </c>
      <c r="J2433" s="16">
        <f t="shared" si="111"/>
        <v>-0.17728032353889001</v>
      </c>
      <c r="K2433" s="16">
        <f>[1]!s_is(A2433,61,"FY","YTD","20251231",1,"",100000000)</f>
        <v>-1.4631512627000001</v>
      </c>
      <c r="L2433" s="16">
        <f>[1]!s_is(A2433,61,"FY","YTD","20241231",1,"",100000000)</f>
        <v>-0.78479949959999995</v>
      </c>
      <c r="M2433" s="16">
        <f t="shared" si="112"/>
        <v>-0.86436314427537919</v>
      </c>
      <c r="N2433" s="16">
        <f>[1]!s_fa_roe(A2433,"20251231")</f>
        <v>-28.930399999999999</v>
      </c>
      <c r="O2433" s="16">
        <f>[1]!s_stmnote_rdexp(A2433,"20251231",1,10000)</f>
        <v>2926.0234690000002</v>
      </c>
      <c r="P2433" s="20">
        <f t="shared" si="113"/>
        <v>5.1477615533710899E-2</v>
      </c>
      <c r="Q2433" s="16">
        <f>[1]!s_margin_tradingbalance(A2433,"",10000)</f>
        <v>25554.7003</v>
      </c>
      <c r="R2433" s="16">
        <f>[1]!s_margin_seclendingbalance(A2433,"",10000)</f>
        <v>27.12</v>
      </c>
      <c r="S2433" s="17">
        <f>[1]!s_val_ev(A2433,"",100000000)</f>
        <v>23.353595119800001</v>
      </c>
      <c r="T2433" s="17">
        <f>[1]!share_freesharesmv(A2433,"",100000000)</f>
        <v>19.560721463100002</v>
      </c>
      <c r="U2433" s="17">
        <f>[1]!s_dq_amount_btin(A2433,E2433,100000000)</f>
        <v>0.67716513</v>
      </c>
      <c r="V2433" s="17">
        <f>[1]!s_dq_turn(A2433,E2433)</f>
        <v>2.9957356321056166</v>
      </c>
      <c r="W2433" s="2">
        <f>[1]!s_pq_amount(A2433,"20260101","",100000000)</f>
        <v>78.25322242</v>
      </c>
      <c r="X2433" s="2">
        <f>[1]!s_pq_avgamount(A2433,"20260101","",100000000)</f>
        <v>0.71139293109090906</v>
      </c>
      <c r="Y2433" s="17">
        <f>[1]!s_ipo_dilutedpe(A2433)</f>
        <v>45.18</v>
      </c>
      <c r="Z2433" s="12">
        <f>[1]!s_ipo_collection_total(A2433,100000000)</f>
        <v>1.966</v>
      </c>
      <c r="AA2433" s="2">
        <f>[1]!s_val_pe_ttm(A2433,E2433)</f>
        <v>-17.118072509765625</v>
      </c>
      <c r="AB2433" s="5">
        <f>[1]!s_info_zjtxornot1(A2433,"")</f>
        <v>0</v>
      </c>
      <c r="AC2433" s="22" t="str">
        <f>[1]!s_info_nature1(A2433,"")</f>
        <v>民营企业</v>
      </c>
      <c r="AD2433" s="6" t="str">
        <f>[1]!s_info_city(A2433)</f>
        <v>杭州市</v>
      </c>
      <c r="AE2433" s="6" t="str">
        <f>[1]!s_info_province(A2433)</f>
        <v>浙江省</v>
      </c>
      <c r="AF2433">
        <v>120.153576</v>
      </c>
      <c r="AG2433">
        <v>30.287458999999998</v>
      </c>
    </row>
    <row r="2434" spans="1:33" x14ac:dyDescent="0.3">
      <c r="A2434" s="12" t="s">
        <v>5368</v>
      </c>
      <c r="B2434" s="12" t="s">
        <v>5369</v>
      </c>
      <c r="C2434" s="16" t="str">
        <f>[1]!s_info_mkt(A2434)</f>
        <v>主板</v>
      </c>
      <c r="D2434" s="16" t="str">
        <f>[1]!s_ipo_listeddate(A2434)</f>
        <v>1996-01-19</v>
      </c>
      <c r="E2434" s="16" t="str">
        <f>[1]!lastradeday_s("000002","")</f>
        <v>2026-06-22</v>
      </c>
      <c r="F2434" s="16" t="str">
        <f>[1]!s_info_industry_csrc2023(A2434,"",3)</f>
        <v>医药制造业</v>
      </c>
      <c r="G2434" s="16" t="str">
        <f>[1]!s_info_industry_csrc2023(A2434,"",1)</f>
        <v>制造业</v>
      </c>
      <c r="H2434" s="16">
        <f>[1]!s_is(A2434,83,"FY","YTD","20251231",1,"",100000000)</f>
        <v>3.3767320650000001</v>
      </c>
      <c r="I2434" s="16">
        <f>[1]!s_is(A2434,83,"FY","YTD","20241231",1,"",100000000)</f>
        <v>3.4320812881</v>
      </c>
      <c r="J2434" s="16">
        <f t="shared" si="111"/>
        <v>-1.6127014034286291E-2</v>
      </c>
      <c r="K2434" s="16">
        <f>[1]!s_is(A2434,61,"FY","YTD","20251231",1,"",100000000)</f>
        <v>-0.50516758929999994</v>
      </c>
      <c r="L2434" s="16">
        <f>[1]!s_is(A2434,61,"FY","YTD","20241231",1,"",100000000)</f>
        <v>-1.2547152287999999</v>
      </c>
      <c r="M2434" s="16">
        <f t="shared" si="112"/>
        <v>0.59738466728969375</v>
      </c>
      <c r="N2434" s="16">
        <f>[1]!s_fa_roe(A2434,"20251231")</f>
        <v>-8.8172999999999995</v>
      </c>
      <c r="O2434" s="16">
        <f>[1]!s_stmnote_rdexp(A2434,"20251231",1,10000)</f>
        <v>1391.466203</v>
      </c>
      <c r="P2434" s="20">
        <f t="shared" si="113"/>
        <v>4.1207480374964245E-2</v>
      </c>
      <c r="Q2434" s="16">
        <f>[1]!s_margin_tradingbalance(A2434,"",10000)</f>
        <v>0</v>
      </c>
      <c r="R2434" s="16">
        <f>[1]!s_margin_seclendingbalance(A2434,"",10000)</f>
        <v>0</v>
      </c>
      <c r="S2434" s="17">
        <f>[1]!s_val_ev(A2434,"",100000000)</f>
        <v>22.055303690700001</v>
      </c>
      <c r="T2434" s="17">
        <f>[1]!share_freesharesmv(A2434,"",100000000)</f>
        <v>12.432968398800002</v>
      </c>
      <c r="U2434" s="17">
        <f>[1]!s_dq_amount_btin(A2434,E2434,100000000)</f>
        <v>0.39615254999999999</v>
      </c>
      <c r="V2434" s="17">
        <f>[1]!s_dq_turn(A2434,E2434)</f>
        <v>1.8450648302995281</v>
      </c>
      <c r="W2434" s="2">
        <f>[1]!s_pq_amount(A2434,"20260101","",100000000)</f>
        <v>57.155396260000003</v>
      </c>
      <c r="X2434" s="2">
        <f>[1]!s_pq_avgamount(A2434,"20260101","",100000000)</f>
        <v>0.51959451145454549</v>
      </c>
      <c r="Y2434" s="17">
        <f>[1]!s_ipo_dilutedpe(A2434)</f>
        <v>0</v>
      </c>
      <c r="Z2434" s="12">
        <f>[1]!s_ipo_collection_total(A2434,100000000)</f>
        <v>0.6</v>
      </c>
      <c r="AA2434" s="2">
        <f>[1]!s_val_pe_ttm(A2434,E2434)</f>
        <v>-53.696338653564453</v>
      </c>
      <c r="AB2434" s="5">
        <f>[1]!s_info_zjtxornot1(A2434,"")</f>
        <v>0</v>
      </c>
      <c r="AC2434" s="22" t="str">
        <f>[1]!s_info_nature1(A2434,"")</f>
        <v>民营企业</v>
      </c>
      <c r="AD2434" s="6" t="str">
        <f>[1]!s_info_city(A2434)</f>
        <v>衡阳市</v>
      </c>
      <c r="AE2434" s="6" t="str">
        <f>[1]!s_info_province(A2434)</f>
        <v>湖南省</v>
      </c>
      <c r="AF2434">
        <v>112.607693</v>
      </c>
      <c r="AG2434">
        <v>26.900358000000001</v>
      </c>
    </row>
    <row r="2435" spans="1:33" x14ac:dyDescent="0.3">
      <c r="A2435" s="12" t="s">
        <v>5370</v>
      </c>
      <c r="B2435" s="12" t="s">
        <v>5371</v>
      </c>
      <c r="C2435" s="16" t="str">
        <f>[1]!s_info_mkt(A2435)</f>
        <v>主板</v>
      </c>
      <c r="D2435" s="16" t="str">
        <f>[1]!s_ipo_listeddate(A2435)</f>
        <v>1994-01-14</v>
      </c>
      <c r="E2435" s="16" t="str">
        <f>[1]!lastradeday_s("000002","")</f>
        <v>2026-06-22</v>
      </c>
      <c r="F2435" s="16" t="str">
        <f>[1]!s_info_industry_csrc2023(A2435,"",3)</f>
        <v>零售业</v>
      </c>
      <c r="G2435" s="16" t="str">
        <f>[1]!s_info_industry_csrc2023(A2435,"",1)</f>
        <v>批发和零售业</v>
      </c>
      <c r="H2435" s="16">
        <f>[1]!s_is(A2435,83,"FY","YTD","20251231",1,"",100000000)</f>
        <v>16.998175953800001</v>
      </c>
      <c r="I2435" s="16">
        <f>[1]!s_is(A2435,83,"FY","YTD","20241231",1,"",100000000)</f>
        <v>17.526528306399999</v>
      </c>
      <c r="J2435" s="16">
        <f t="shared" ref="J2435:J2498" si="114">H2435/I2435-1</f>
        <v>-3.0145864792120003E-2</v>
      </c>
      <c r="K2435" s="16">
        <f>[1]!s_is(A2435,61,"FY","YTD","20251231",1,"",100000000)</f>
        <v>2.2446742923</v>
      </c>
      <c r="L2435" s="16">
        <f>[1]!s_is(A2435,61,"FY","YTD","20241231",1,"",100000000)</f>
        <v>2.4744035906000001</v>
      </c>
      <c r="M2435" s="16">
        <f t="shared" ref="M2435:M2498" si="115">(K2435-L2435)/ABS(L2435)</f>
        <v>-9.2842291036400695E-2</v>
      </c>
      <c r="N2435" s="16">
        <f>[1]!s_fa_roe(A2435,"20251231")</f>
        <v>6.0842999999999998</v>
      </c>
      <c r="O2435" s="16">
        <f>[1]!s_stmnote_rdexp(A2435,"20251231",1,10000)</f>
        <v>0</v>
      </c>
      <c r="P2435" s="20">
        <f t="shared" ref="P2435:P2498" si="116">O2435/H2435/10000</f>
        <v>0</v>
      </c>
      <c r="Q2435" s="16">
        <f>[1]!s_margin_tradingbalance(A2435,"",10000)</f>
        <v>0</v>
      </c>
      <c r="R2435" s="16">
        <f>[1]!s_margin_seclendingbalance(A2435,"",10000)</f>
        <v>0</v>
      </c>
      <c r="S2435" s="17">
        <f>[1]!s_val_ev(A2435,"",100000000)</f>
        <v>48.809218907199991</v>
      </c>
      <c r="T2435" s="17">
        <f>[1]!share_freesharesmv(A2435,"",100000000)</f>
        <v>16.400280884800001</v>
      </c>
      <c r="U2435" s="17">
        <f>[1]!s_dq_amount_btin(A2435,E2435,100000000)</f>
        <v>0.34819409000000001</v>
      </c>
      <c r="V2435" s="17">
        <f>[1]!s_dq_turn(A2435,E2435)</f>
        <v>0.72186498347758998</v>
      </c>
      <c r="W2435" s="2">
        <f>[1]!s_pq_amount(A2435,"20260101","",100000000)</f>
        <v>144.12814587</v>
      </c>
      <c r="X2435" s="2">
        <f>[1]!s_pq_avgamount(A2435,"20260101","",100000000)</f>
        <v>1.3102558715454546</v>
      </c>
      <c r="Y2435" s="17">
        <f>[1]!s_ipo_dilutedpe(A2435)</f>
        <v>0</v>
      </c>
      <c r="Z2435" s="12">
        <f>[1]!s_ipo_collection_total(A2435,100000000)</f>
        <v>1.2496</v>
      </c>
      <c r="AA2435" s="2">
        <f>[1]!s_val_pe_ttm(A2435,E2435)</f>
        <v>21.397796630859375</v>
      </c>
      <c r="AB2435" s="5">
        <f>[1]!s_info_zjtxornot1(A2435,"")</f>
        <v>0</v>
      </c>
      <c r="AC2435" s="22" t="str">
        <f>[1]!s_info_nature1(A2435,"")</f>
        <v>地方国有企业</v>
      </c>
      <c r="AD2435" s="6" t="str">
        <f>[1]!s_info_city(A2435)</f>
        <v>杭州市</v>
      </c>
      <c r="AE2435" s="6" t="str">
        <f>[1]!s_info_province(A2435)</f>
        <v>浙江省</v>
      </c>
      <c r="AF2435">
        <v>120.153576</v>
      </c>
      <c r="AG2435">
        <v>30.287458999999998</v>
      </c>
    </row>
    <row r="2436" spans="1:33" x14ac:dyDescent="0.3">
      <c r="A2436" s="12" t="s">
        <v>5372</v>
      </c>
      <c r="B2436" s="12" t="s">
        <v>5373</v>
      </c>
      <c r="C2436" s="16" t="str">
        <f>[1]!s_info_mkt(A2436)</f>
        <v>主板</v>
      </c>
      <c r="D2436" s="16" t="str">
        <f>[1]!s_ipo_listeddate(A2436)</f>
        <v>2016-06-08</v>
      </c>
      <c r="E2436" s="16" t="str">
        <f>[1]!lastradeday_s("000002","")</f>
        <v>2026-06-22</v>
      </c>
      <c r="F2436" s="16" t="str">
        <f>[1]!s_info_industry_csrc2023(A2436,"",3)</f>
        <v>造纸和纸制品业</v>
      </c>
      <c r="G2436" s="16" t="str">
        <f>[1]!s_info_industry_csrc2023(A2436,"",1)</f>
        <v>制造业</v>
      </c>
      <c r="H2436" s="16">
        <f>[1]!s_is(A2436,83,"FY","YTD","20251231",1,"",100000000)</f>
        <v>8.0784146400000001</v>
      </c>
      <c r="I2436" s="16">
        <f>[1]!s_is(A2436,83,"FY","YTD","20241231",1,"",100000000)</f>
        <v>13.965370417200001</v>
      </c>
      <c r="J2436" s="16">
        <f t="shared" si="114"/>
        <v>-0.42153953682098688</v>
      </c>
      <c r="K2436" s="16">
        <f>[1]!s_is(A2436,61,"FY","YTD","20251231",1,"",100000000)</f>
        <v>-0.22003718989999999</v>
      </c>
      <c r="L2436" s="16">
        <f>[1]!s_is(A2436,61,"FY","YTD","20241231",1,"",100000000)</f>
        <v>-0.52376848320000002</v>
      </c>
      <c r="M2436" s="16">
        <f t="shared" si="115"/>
        <v>0.57989608585139096</v>
      </c>
      <c r="N2436" s="16">
        <f>[1]!s_fa_roe(A2436,"20251231")</f>
        <v>-1.7199</v>
      </c>
      <c r="O2436" s="16">
        <f>[1]!s_stmnote_rdexp(A2436,"20251231",1,10000)</f>
        <v>3246.4385510000002</v>
      </c>
      <c r="P2436" s="20">
        <f t="shared" si="116"/>
        <v>4.0186579863397555E-2</v>
      </c>
      <c r="Q2436" s="16">
        <f>[1]!s_margin_tradingbalance(A2436,"",10000)</f>
        <v>0</v>
      </c>
      <c r="R2436" s="16">
        <f>[1]!s_margin_seclendingbalance(A2436,"",10000)</f>
        <v>0</v>
      </c>
      <c r="S2436" s="17">
        <f>[1]!s_val_ev(A2436,"",100000000)</f>
        <v>21.154644000000001</v>
      </c>
      <c r="T2436" s="17">
        <f>[1]!share_freesharesmv(A2436,"",100000000)</f>
        <v>11.305655426000001</v>
      </c>
      <c r="U2436" s="17">
        <f>[1]!s_dq_amount_btin(A2436,E2436,100000000)</f>
        <v>0.46269437000000002</v>
      </c>
      <c r="V2436" s="17">
        <f>[1]!s_dq_turn(A2436,E2436)</f>
        <v>2.246198533657632</v>
      </c>
      <c r="W2436" s="2">
        <f>[1]!s_pq_amount(A2436,"20260101","",100000000)</f>
        <v>86.488455909999999</v>
      </c>
      <c r="X2436" s="2">
        <f>[1]!s_pq_avgamount(A2436,"20260101","",100000000)</f>
        <v>0.78625869009090921</v>
      </c>
      <c r="Y2436" s="17">
        <f>[1]!s_ipo_dilutedpe(A2436)</f>
        <v>22.99</v>
      </c>
      <c r="Z2436" s="12">
        <f>[1]!s_ipo_collection_total(A2436,100000000)</f>
        <v>1.9950000000000001</v>
      </c>
      <c r="AA2436" s="2">
        <f>[1]!s_val_pe_ttm(A2436,E2436)</f>
        <v>-132.35165405273438</v>
      </c>
      <c r="AB2436" s="5">
        <f>[1]!s_info_zjtxornot1(A2436,"")</f>
        <v>0</v>
      </c>
      <c r="AC2436" s="22" t="str">
        <f>[1]!s_info_nature1(A2436,"")</f>
        <v>地方国有企业</v>
      </c>
      <c r="AD2436" s="6" t="str">
        <f>[1]!s_info_city(A2436)</f>
        <v>西安市</v>
      </c>
      <c r="AE2436" s="6" t="str">
        <f>[1]!s_info_province(A2436)</f>
        <v>陕西省</v>
      </c>
      <c r="AF2436">
        <v>108.948024</v>
      </c>
      <c r="AG2436">
        <v>34.263160999999997</v>
      </c>
    </row>
    <row r="2437" spans="1:33" x14ac:dyDescent="0.3">
      <c r="A2437" s="12" t="s">
        <v>5374</v>
      </c>
      <c r="B2437" s="12" t="s">
        <v>5375</v>
      </c>
      <c r="C2437" s="16" t="str">
        <f>[1]!s_info_mkt(A2437)</f>
        <v>创业板</v>
      </c>
      <c r="D2437" s="16" t="str">
        <f>[1]!s_ipo_listeddate(A2437)</f>
        <v>2022-02-22</v>
      </c>
      <c r="E2437" s="16" t="str">
        <f>[1]!lastradeday_s("000002","")</f>
        <v>2026-06-22</v>
      </c>
      <c r="F2437" s="16" t="str">
        <f>[1]!s_info_industry_csrc2023(A2437,"",3)</f>
        <v>汽车制造业</v>
      </c>
      <c r="G2437" s="16" t="str">
        <f>[1]!s_info_industry_csrc2023(A2437,"",1)</f>
        <v>制造业</v>
      </c>
      <c r="H2437" s="16">
        <f>[1]!s_is(A2437,83,"FY","YTD","20251231",1,"",100000000)</f>
        <v>10.733020659999999</v>
      </c>
      <c r="I2437" s="16">
        <f>[1]!s_is(A2437,83,"FY","YTD","20241231",1,"",100000000)</f>
        <v>9.7539881601000005</v>
      </c>
      <c r="J2437" s="16">
        <f t="shared" si="114"/>
        <v>0.10037253314545347</v>
      </c>
      <c r="K2437" s="16">
        <f>[1]!s_is(A2437,61,"FY","YTD","20251231",1,"",100000000)</f>
        <v>0.37940763100000002</v>
      </c>
      <c r="L2437" s="16">
        <f>[1]!s_is(A2437,61,"FY","YTD","20241231",1,"",100000000)</f>
        <v>0.53611851129999999</v>
      </c>
      <c r="M2437" s="16">
        <f t="shared" si="115"/>
        <v>-0.29230641546027131</v>
      </c>
      <c r="N2437" s="16">
        <f>[1]!s_fa_roe(A2437,"20251231")</f>
        <v>3.4337</v>
      </c>
      <c r="O2437" s="16">
        <f>[1]!s_stmnote_rdexp(A2437,"20251231",1,10000)</f>
        <v>6423.645923</v>
      </c>
      <c r="P2437" s="20">
        <f t="shared" si="116"/>
        <v>5.9849376298507936E-2</v>
      </c>
      <c r="Q2437" s="16">
        <f>[1]!s_margin_tradingbalance(A2437,"",10000)</f>
        <v>10663.0744</v>
      </c>
      <c r="R2437" s="16">
        <f>[1]!s_margin_seclendingbalance(A2437,"",10000)</f>
        <v>17.4754</v>
      </c>
      <c r="S2437" s="17">
        <f>[1]!s_val_ev(A2437,"",100000000)</f>
        <v>24.085916382499999</v>
      </c>
      <c r="T2437" s="17">
        <f>[1]!share_freesharesmv(A2437,"",100000000)</f>
        <v>13.109554902499999</v>
      </c>
      <c r="U2437" s="17">
        <f>[1]!s_dq_amount_btin(A2437,E2437,100000000)</f>
        <v>0.42297043000000001</v>
      </c>
      <c r="V2437" s="17">
        <f>[1]!s_dq_turn(A2437,E2437)</f>
        <v>2.5281155786357492</v>
      </c>
      <c r="W2437" s="2">
        <f>[1]!s_pq_amount(A2437,"20260101","",100000000)</f>
        <v>73.236583069999995</v>
      </c>
      <c r="X2437" s="2">
        <f>[1]!s_pq_avgamount(A2437,"20260101","",100000000)</f>
        <v>0.66578711881818187</v>
      </c>
      <c r="Y2437" s="17">
        <f>[1]!s_ipo_dilutedpe(A2437)</f>
        <v>29.68</v>
      </c>
      <c r="Z2437" s="12">
        <f>[1]!s_ipo_collection_total(A2437,100000000)</f>
        <v>4.056</v>
      </c>
      <c r="AA2437" s="2">
        <f>[1]!s_val_pe_ttm(A2437,E2437)</f>
        <v>125.94017028808594</v>
      </c>
      <c r="AB2437" s="5">
        <f>[1]!s_info_zjtxornot1(A2437,"")</f>
        <v>1</v>
      </c>
      <c r="AC2437" s="22" t="str">
        <f>[1]!s_info_nature1(A2437,"")</f>
        <v>民营企业</v>
      </c>
      <c r="AD2437" s="6" t="str">
        <f>[1]!s_info_city(A2437)</f>
        <v>淮安市</v>
      </c>
      <c r="AE2437" s="6" t="str">
        <f>[1]!s_info_province(A2437)</f>
        <v>江苏省</v>
      </c>
      <c r="AF2437">
        <v>119.021265</v>
      </c>
      <c r="AG2437">
        <v>33.597506000000003</v>
      </c>
    </row>
    <row r="2438" spans="1:33" x14ac:dyDescent="0.3">
      <c r="A2438" s="12" t="s">
        <v>5376</v>
      </c>
      <c r="B2438" s="12" t="s">
        <v>5377</v>
      </c>
      <c r="C2438" s="16" t="str">
        <f>[1]!s_info_mkt(A2438)</f>
        <v>主板</v>
      </c>
      <c r="D2438" s="16" t="str">
        <f>[1]!s_ipo_listeddate(A2438)</f>
        <v>2012-09-05</v>
      </c>
      <c r="E2438" s="16" t="str">
        <f>[1]!lastradeday_s("000002","")</f>
        <v>2026-06-22</v>
      </c>
      <c r="F2438" s="16" t="str">
        <f>[1]!s_info_industry_csrc2023(A2438,"",3)</f>
        <v>零售业</v>
      </c>
      <c r="G2438" s="16" t="str">
        <f>[1]!s_info_industry_csrc2023(A2438,"",1)</f>
        <v>批发和零售业</v>
      </c>
      <c r="H2438" s="16">
        <f>[1]!s_is(A2438,83,"FY","YTD","20251231",1,"",100000000)</f>
        <v>95.5566760942</v>
      </c>
      <c r="I2438" s="16">
        <f>[1]!s_is(A2438,83,"FY","YTD","20241231",1,"",100000000)</f>
        <v>101.23248157540002</v>
      </c>
      <c r="J2438" s="16">
        <f t="shared" si="114"/>
        <v>-5.6067038887835263E-2</v>
      </c>
      <c r="K2438" s="16">
        <f>[1]!s_is(A2438,61,"FY","YTD","20251231",1,"",100000000)</f>
        <v>4.8060149827999998</v>
      </c>
      <c r="L2438" s="16">
        <f>[1]!s_is(A2438,61,"FY","YTD","20241231",1,"",100000000)</f>
        <v>5.2116877514999995</v>
      </c>
      <c r="M2438" s="16">
        <f t="shared" si="115"/>
        <v>-7.7839039490276665E-2</v>
      </c>
      <c r="N2438" s="16">
        <f>[1]!s_fa_roe(A2438,"20251231")</f>
        <v>10.391</v>
      </c>
      <c r="O2438" s="16">
        <f>[1]!s_stmnote_rdexp(A2438,"20251231",1,10000)</f>
        <v>0</v>
      </c>
      <c r="P2438" s="20">
        <f t="shared" si="116"/>
        <v>0</v>
      </c>
      <c r="Q2438" s="16">
        <f>[1]!s_margin_tradingbalance(A2438,"",10000)</f>
        <v>26495.428500000002</v>
      </c>
      <c r="R2438" s="16">
        <f>[1]!s_margin_seclendingbalance(A2438,"",10000)</f>
        <v>94.028000000000006</v>
      </c>
      <c r="S2438" s="17">
        <f>[1]!s_val_ev(A2438,"",100000000)</f>
        <v>59.840000000000011</v>
      </c>
      <c r="T2438" s="17">
        <f>[1]!share_freesharesmv(A2438,"",100000000)</f>
        <v>25.249353800000002</v>
      </c>
      <c r="U2438" s="17">
        <f>[1]!s_dq_amount_btin(A2438,E2438,100000000)</f>
        <v>0.62435149999999995</v>
      </c>
      <c r="V2438" s="17">
        <f>[1]!s_dq_turn(A2438,E2438)</f>
        <v>1.2523867034272131</v>
      </c>
      <c r="W2438" s="2">
        <f>[1]!s_pq_amount(A2438,"20260101","",100000000)</f>
        <v>213.14112946</v>
      </c>
      <c r="X2438" s="2">
        <f>[1]!s_pq_avgamount(A2438,"20260101","",100000000)</f>
        <v>1.9376466314545455</v>
      </c>
      <c r="Y2438" s="17">
        <f>[1]!s_ipo_dilutedpe(A2438)</f>
        <v>23.75</v>
      </c>
      <c r="Z2438" s="12">
        <f>[1]!s_ipo_collection_total(A2438,100000000)</f>
        <v>9.3800000000000008</v>
      </c>
      <c r="AA2438" s="2">
        <f>[1]!s_val_pe_ttm(A2438,E2438)</f>
        <v>12.825886726379395</v>
      </c>
      <c r="AB2438" s="5">
        <f>[1]!s_info_zjtxornot1(A2438,"")</f>
        <v>0</v>
      </c>
      <c r="AC2438" s="22" t="str">
        <f>[1]!s_info_nature1(A2438,"")</f>
        <v>地方国有企业</v>
      </c>
      <c r="AD2438" s="6" t="str">
        <f>[1]!s_info_city(A2438)</f>
        <v>成都市</v>
      </c>
      <c r="AE2438" s="6" t="str">
        <f>[1]!s_info_province(A2438)</f>
        <v>四川省</v>
      </c>
      <c r="AF2438">
        <v>104.065735</v>
      </c>
      <c r="AG2438">
        <v>30.659462000000001</v>
      </c>
    </row>
    <row r="2439" spans="1:33" x14ac:dyDescent="0.3">
      <c r="A2439" s="12" t="s">
        <v>5378</v>
      </c>
      <c r="B2439" s="12" t="s">
        <v>5379</v>
      </c>
      <c r="C2439" s="16" t="str">
        <f>[1]!s_info_mkt(A2439)</f>
        <v>主板</v>
      </c>
      <c r="D2439" s="16" t="str">
        <f>[1]!s_ipo_listeddate(A2439)</f>
        <v>2021-11-26</v>
      </c>
      <c r="E2439" s="16" t="str">
        <f>[1]!lastradeday_s("000002","")</f>
        <v>2026-06-22</v>
      </c>
      <c r="F2439" s="16" t="str">
        <f>[1]!s_info_industry_csrc2023(A2439,"",3)</f>
        <v>化学原料和化学制品制造业</v>
      </c>
      <c r="G2439" s="16" t="str">
        <f>[1]!s_info_industry_csrc2023(A2439,"",1)</f>
        <v>制造业</v>
      </c>
      <c r="H2439" s="16">
        <f>[1]!s_is(A2439,83,"FY","YTD","20251231",1,"",100000000)</f>
        <v>46.610865470699999</v>
      </c>
      <c r="I2439" s="16">
        <f>[1]!s_is(A2439,83,"FY","YTD","20241231",1,"",100000000)</f>
        <v>51.143837259499996</v>
      </c>
      <c r="J2439" s="16">
        <f t="shared" si="114"/>
        <v>-8.863182803042402E-2</v>
      </c>
      <c r="K2439" s="16">
        <f>[1]!s_is(A2439,61,"FY","YTD","20251231",1,"",100000000)</f>
        <v>-1.5365778874</v>
      </c>
      <c r="L2439" s="16">
        <f>[1]!s_is(A2439,61,"FY","YTD","20241231",1,"",100000000)</f>
        <v>-4.2876017773999999</v>
      </c>
      <c r="M2439" s="16">
        <f t="shared" si="115"/>
        <v>0.64162299411775592</v>
      </c>
      <c r="N2439" s="16">
        <f>[1]!s_fa_roe(A2439,"20251231")</f>
        <v>-2.5914999999999999</v>
      </c>
      <c r="O2439" s="16">
        <f>[1]!s_stmnote_rdexp(A2439,"20251231",1,10000)</f>
        <v>18390.692633999999</v>
      </c>
      <c r="P2439" s="20">
        <f t="shared" si="116"/>
        <v>3.9455805954859501E-2</v>
      </c>
      <c r="Q2439" s="16">
        <f>[1]!s_margin_tradingbalance(A2439,"",10000)</f>
        <v>0</v>
      </c>
      <c r="R2439" s="16">
        <f>[1]!s_margin_seclendingbalance(A2439,"",10000)</f>
        <v>0</v>
      </c>
      <c r="S2439" s="17">
        <f>[1]!s_val_ev(A2439,"",100000000)</f>
        <v>81.600553871199992</v>
      </c>
      <c r="T2439" s="17">
        <f>[1]!share_freesharesmv(A2439,"",100000000)</f>
        <v>35.093076531599998</v>
      </c>
      <c r="U2439" s="17">
        <f>[1]!s_dq_amount_btin(A2439,E2439,100000000)</f>
        <v>0.46649627999999999</v>
      </c>
      <c r="V2439" s="17">
        <f>[1]!s_dq_turn(A2439,E2439)</f>
        <v>0.6004312630491393</v>
      </c>
      <c r="W2439" s="2">
        <f>[1]!s_pq_amount(A2439,"20260101","",100000000)</f>
        <v>147.96901263999999</v>
      </c>
      <c r="X2439" s="2">
        <f>[1]!s_pq_avgamount(A2439,"20260101","",100000000)</f>
        <v>1.3451728421818181</v>
      </c>
      <c r="Y2439" s="17">
        <f>[1]!s_ipo_dilutedpe(A2439)</f>
        <v>22.95</v>
      </c>
      <c r="Z2439" s="12">
        <f>[1]!s_ipo_collection_total(A2439,100000000)</f>
        <v>15.208005999999999</v>
      </c>
      <c r="AA2439" s="2">
        <f>[1]!s_val_pe_ttm(A2439,E2439)</f>
        <v>-71.710395812988281</v>
      </c>
      <c r="AB2439" s="5">
        <f>[1]!s_info_zjtxornot1(A2439,"")</f>
        <v>0</v>
      </c>
      <c r="AC2439" s="22" t="str">
        <f>[1]!s_info_nature1(A2439,"")</f>
        <v>地方国有企业</v>
      </c>
      <c r="AD2439" s="6" t="str">
        <f>[1]!s_info_city(A2439)</f>
        <v>滁州市</v>
      </c>
      <c r="AE2439" s="6" t="str">
        <f>[1]!s_info_province(A2439)</f>
        <v>安徽省</v>
      </c>
      <c r="AF2439">
        <v>118.316264</v>
      </c>
      <c r="AG2439">
        <v>32.303626999999999</v>
      </c>
    </row>
    <row r="2440" spans="1:33" x14ac:dyDescent="0.3">
      <c r="A2440" s="12" t="s">
        <v>5380</v>
      </c>
      <c r="B2440" s="12" t="s">
        <v>5381</v>
      </c>
      <c r="C2440" s="16" t="str">
        <f>[1]!s_info_mkt(A2440)</f>
        <v>主板</v>
      </c>
      <c r="D2440" s="16" t="str">
        <f>[1]!s_ipo_listeddate(A2440)</f>
        <v>1992-09-02</v>
      </c>
      <c r="E2440" s="16" t="str">
        <f>[1]!lastradeday_s("000002","")</f>
        <v>2026-06-22</v>
      </c>
      <c r="F2440" s="16" t="str">
        <f>[1]!s_info_industry_csrc2023(A2440,"",3)</f>
        <v>零售业</v>
      </c>
      <c r="G2440" s="16" t="str">
        <f>[1]!s_info_industry_csrc2023(A2440,"",1)</f>
        <v>批发和零售业</v>
      </c>
      <c r="H2440" s="16">
        <f>[1]!s_is(A2440,83,"FY","YTD","20251231",1,"",100000000)</f>
        <v>363.73297352629999</v>
      </c>
      <c r="I2440" s="16">
        <f>[1]!s_is(A2440,83,"FY","YTD","20241231",1,"",100000000)</f>
        <v>469.24472425210001</v>
      </c>
      <c r="J2440" s="16">
        <f t="shared" si="114"/>
        <v>-0.22485442088660379</v>
      </c>
      <c r="K2440" s="16">
        <f>[1]!s_is(A2440,61,"FY","YTD","20251231",1,"",100000000)</f>
        <v>-48.966598483199995</v>
      </c>
      <c r="L2440" s="16">
        <f>[1]!s_is(A2440,61,"FY","YTD","20241231",1,"",100000000)</f>
        <v>1.2525812378000001</v>
      </c>
      <c r="M2440" s="16">
        <f t="shared" si="115"/>
        <v>-40.092553046063195</v>
      </c>
      <c r="N2440" s="16">
        <f>[1]!s_fa_roe(A2440,"20251231")</f>
        <v>-14.938800000000001</v>
      </c>
      <c r="O2440" s="16">
        <f>[1]!s_stmnote_rdexp(A2440,"20251231",1,10000)</f>
        <v>4349.82953</v>
      </c>
      <c r="P2440" s="20">
        <f t="shared" si="116"/>
        <v>1.1958854012682693E-3</v>
      </c>
      <c r="Q2440" s="16">
        <f>[1]!s_margin_tradingbalance(A2440,"",10000)</f>
        <v>19460.434600000001</v>
      </c>
      <c r="R2440" s="16">
        <f>[1]!s_margin_seclendingbalance(A2440,"",10000)</f>
        <v>576.19119999999998</v>
      </c>
      <c r="S2440" s="17">
        <f>[1]!s_val_ev(A2440,"",100000000)</f>
        <v>171.60228969030001</v>
      </c>
      <c r="T2440" s="17">
        <f>[1]!share_freesharesmv(A2440,"",100000000)</f>
        <v>79.510920155099996</v>
      </c>
      <c r="U2440" s="17">
        <f>[1]!s_dq_amount_btin(A2440,E2440,100000000)</f>
        <v>0.72287979999999996</v>
      </c>
      <c r="V2440" s="17">
        <f>[1]!s_dq_turn(A2440,E2440)</f>
        <v>0.42796015142164467</v>
      </c>
      <c r="W2440" s="2">
        <f>[1]!s_pq_amount(A2440,"20260101","",100000000)</f>
        <v>104.51667231</v>
      </c>
      <c r="X2440" s="2">
        <f>[1]!s_pq_avgamount(A2440,"20260101","",100000000)</f>
        <v>0.95015156645454546</v>
      </c>
      <c r="Y2440" s="17">
        <f>[1]!s_ipo_dilutedpe(A2440)</f>
        <v>0</v>
      </c>
      <c r="Z2440" s="12">
        <f>[1]!s_ipo_collection_total(A2440,100000000)</f>
        <v>1.2659039999999999</v>
      </c>
      <c r="AA2440" s="2">
        <f>[1]!s_val_pe_ttm(A2440,E2440)</f>
        <v>-3.5813753604888916</v>
      </c>
      <c r="AB2440" s="5">
        <f>[1]!s_info_zjtxornot1(A2440,"")</f>
        <v>1</v>
      </c>
      <c r="AC2440" s="22" t="str">
        <f>[1]!s_info_nature1(A2440,"")</f>
        <v>民营企业</v>
      </c>
      <c r="AD2440" s="6" t="str">
        <f>[1]!s_info_city(A2440)</f>
        <v>上海市</v>
      </c>
      <c r="AE2440" s="6" t="str">
        <f>[1]!s_info_province(A2440)</f>
        <v>上海</v>
      </c>
      <c r="AF2440">
        <v>121.472644</v>
      </c>
      <c r="AG2440">
        <v>31.231705999999999</v>
      </c>
    </row>
    <row r="2441" spans="1:33" x14ac:dyDescent="0.3">
      <c r="A2441" s="12" t="s">
        <v>155</v>
      </c>
      <c r="B2441" s="12" t="s">
        <v>156</v>
      </c>
      <c r="C2441" s="16" t="str">
        <f>[1]!s_info_mkt(A2441)</f>
        <v>北证</v>
      </c>
      <c r="D2441" s="16" t="str">
        <f>[1]!s_ipo_listeddate(A2441)</f>
        <v>2022-10-10</v>
      </c>
      <c r="E2441" s="16" t="str">
        <f>[1]!lastradeday_s("000002","")</f>
        <v>2026-06-22</v>
      </c>
      <c r="F2441" s="16" t="str">
        <f>[1]!s_info_industry_csrc2023(A2441,"",3)</f>
        <v>仪器仪表制造业</v>
      </c>
      <c r="G2441" s="16" t="str">
        <f>[1]!s_info_industry_csrc2023(A2441,"",1)</f>
        <v>制造业</v>
      </c>
      <c r="H2441" s="16">
        <f>[1]!s_is(A2441,83,"FY","YTD","20251231",1,"",100000000)</f>
        <v>1.6972486422999999</v>
      </c>
      <c r="I2441" s="16">
        <f>[1]!s_is(A2441,83,"FY","YTD","20241231",1,"",100000000)</f>
        <v>1.6809200931000001</v>
      </c>
      <c r="J2441" s="16">
        <f t="shared" si="114"/>
        <v>9.7140543842784144E-3</v>
      </c>
      <c r="K2441" s="16">
        <f>[1]!s_is(A2441,61,"FY","YTD","20251231",1,"",100000000)</f>
        <v>0.35204715349999999</v>
      </c>
      <c r="L2441" s="16">
        <f>[1]!s_is(A2441,61,"FY","YTD","20241231",1,"",100000000)</f>
        <v>0.41627687270000002</v>
      </c>
      <c r="M2441" s="16">
        <f t="shared" si="115"/>
        <v>-0.1542956705314944</v>
      </c>
      <c r="N2441" s="16">
        <f>[1]!s_fa_roe(A2441,"20251231")</f>
        <v>6.4146999999999998</v>
      </c>
      <c r="O2441" s="16">
        <f>[1]!s_stmnote_rdexp(A2441,"20251231",1,10000)</f>
        <v>1821.2037989999999</v>
      </c>
      <c r="P2441" s="20">
        <f t="shared" si="116"/>
        <v>0.10730329980008257</v>
      </c>
      <c r="Q2441" s="16">
        <f>[1]!s_margin_tradingbalance(A2441,"",10000)</f>
        <v>927.69920000000002</v>
      </c>
      <c r="R2441" s="16">
        <f>[1]!s_margin_seclendingbalance(A2441,"",10000)</f>
        <v>0</v>
      </c>
      <c r="S2441" s="17">
        <f>[1]!s_val_ev(A2441,"",100000000)</f>
        <v>10.277240174300001</v>
      </c>
      <c r="T2441" s="17">
        <f>[1]!share_freesharesmv(A2441,"",100000000)</f>
        <v>5.4876918910999999</v>
      </c>
      <c r="U2441" s="17">
        <f>[1]!s_dq_amount_btin(A2441,E2441,100000000)</f>
        <v>4.7569189999999997E-2</v>
      </c>
      <c r="V2441" s="17">
        <f>[1]!s_dq_turn(A2441,E2441)</f>
        <v>0.74753601260025682</v>
      </c>
      <c r="W2441" s="2">
        <f>[1]!s_pq_amount(A2441,"20260101","",100000000)</f>
        <v>15.65335453</v>
      </c>
      <c r="X2441" s="2">
        <f>[1]!s_pq_avgamount(A2441,"20260101","",100000000)</f>
        <v>0.14230322300000001</v>
      </c>
      <c r="Y2441" s="17">
        <f>[1]!s_ipo_dilutedpe(A2441)</f>
        <v>31.25</v>
      </c>
      <c r="Z2441" s="12">
        <f>[1]!s_ipo_collection_total(A2441,100000000)</f>
        <v>3.7388911500000002</v>
      </c>
      <c r="AA2441" s="2">
        <f>[1]!s_val_pe_ttm(A2441,E2441)</f>
        <v>28.819301605224609</v>
      </c>
      <c r="AB2441" s="5">
        <f>[1]!s_info_zjtxornot1(A2441,"")</f>
        <v>1</v>
      </c>
      <c r="AC2441" s="22" t="str">
        <f>[1]!s_info_nature1(A2441,"")</f>
        <v>民营企业</v>
      </c>
      <c r="AD2441" s="6" t="str">
        <f>[1]!s_info_city(A2441)</f>
        <v>宁波市</v>
      </c>
      <c r="AE2441" s="6" t="str">
        <f>[1]!s_info_province(A2441)</f>
        <v>浙江省</v>
      </c>
      <c r="AF2441">
        <v>121.549792</v>
      </c>
      <c r="AG2441">
        <v>29.868387999999999</v>
      </c>
    </row>
    <row r="2442" spans="1:33" x14ac:dyDescent="0.3">
      <c r="A2442" s="12" t="s">
        <v>5382</v>
      </c>
      <c r="B2442" s="12" t="s">
        <v>5383</v>
      </c>
      <c r="C2442" s="16" t="str">
        <f>[1]!s_info_mkt(A2442)</f>
        <v>主板</v>
      </c>
      <c r="D2442" s="16" t="str">
        <f>[1]!s_ipo_listeddate(A2442)</f>
        <v>2018-05-28</v>
      </c>
      <c r="E2442" s="16" t="str">
        <f>[1]!lastradeday_s("000002","")</f>
        <v>2026-06-22</v>
      </c>
      <c r="F2442" s="16" t="str">
        <f>[1]!s_info_industry_csrc2023(A2442,"",3)</f>
        <v>计算机、通信和其他电子设备制造业</v>
      </c>
      <c r="G2442" s="16" t="str">
        <f>[1]!s_info_industry_csrc2023(A2442,"",1)</f>
        <v>制造业</v>
      </c>
      <c r="H2442" s="16">
        <f>[1]!s_is(A2442,83,"FY","YTD","20251231",1,"",100000000)</f>
        <v>190.39662854509999</v>
      </c>
      <c r="I2442" s="16">
        <f>[1]!s_is(A2442,83,"FY","YTD","20241231",1,"",100000000)</f>
        <v>165.42228496409999</v>
      </c>
      <c r="J2442" s="16">
        <f t="shared" si="114"/>
        <v>0.15097327174763642</v>
      </c>
      <c r="K2442" s="16">
        <f>[1]!s_is(A2442,61,"FY","YTD","20251231",1,"",100000000)</f>
        <v>17.583135966</v>
      </c>
      <c r="L2442" s="16">
        <f>[1]!s_is(A2442,61,"FY","YTD","20241231",1,"",100000000)</f>
        <v>8.0608708788999994</v>
      </c>
      <c r="M2442" s="16">
        <f t="shared" si="115"/>
        <v>1.1812948290767593</v>
      </c>
      <c r="N2442" s="16">
        <f>[1]!s_fa_roe(A2442,"20251231")</f>
        <v>21.6541</v>
      </c>
      <c r="O2442" s="16">
        <f>[1]!s_stmnote_rdexp(A2442,"20251231",1,10000)</f>
        <v>98051.996924000006</v>
      </c>
      <c r="P2442" s="20">
        <f t="shared" si="116"/>
        <v>5.1498809444923577E-2</v>
      </c>
      <c r="Q2442" s="16">
        <f>[1]!s_margin_tradingbalance(A2442,"",10000)</f>
        <v>53397.592199999999</v>
      </c>
      <c r="R2442" s="16">
        <f>[1]!s_margin_seclendingbalance(A2442,"",10000)</f>
        <v>828.89729999999997</v>
      </c>
      <c r="S2442" s="17">
        <f>[1]!s_val_ev(A2442,"",100000000)</f>
        <v>311.28585312000001</v>
      </c>
      <c r="T2442" s="17">
        <f>[1]!share_freesharesmv(A2442,"",100000000)</f>
        <v>101.68799762399999</v>
      </c>
      <c r="U2442" s="17">
        <f>[1]!s_dq_amount_btin(A2442,E2442,100000000)</f>
        <v>3.59107822</v>
      </c>
      <c r="V2442" s="17">
        <f>[1]!s_dq_turn(A2442,E2442)</f>
        <v>1.168006634800701</v>
      </c>
      <c r="W2442" s="2">
        <f>[1]!s_pq_amount(A2442,"20260101","",100000000)</f>
        <v>494.45336185999997</v>
      </c>
      <c r="X2442" s="2">
        <f>[1]!s_pq_avgamount(A2442,"20260101","",100000000)</f>
        <v>4.4950305623636364</v>
      </c>
      <c r="Y2442" s="17">
        <f>[1]!s_ipo_dilutedpe(A2442)</f>
        <v>22.99</v>
      </c>
      <c r="Z2442" s="12">
        <f>[1]!s_ipo_collection_total(A2442,100000000)</f>
        <v>8.0280199999999997</v>
      </c>
      <c r="AA2442" s="2">
        <f>[1]!s_val_pe_ttm(A2442,E2442)</f>
        <v>18.436643600463867</v>
      </c>
      <c r="AB2442" s="5">
        <f>[1]!s_info_zjtxornot1(A2442,"")</f>
        <v>0</v>
      </c>
      <c r="AC2442" s="22" t="str">
        <f>[1]!s_info_nature1(A2442,"")</f>
        <v>民营企业</v>
      </c>
      <c r="AD2442" s="6" t="str">
        <f>[1]!s_info_city(A2442)</f>
        <v>苏州市</v>
      </c>
      <c r="AE2442" s="6" t="str">
        <f>[1]!s_info_province(A2442)</f>
        <v>江苏省</v>
      </c>
      <c r="AF2442">
        <v>120.619585</v>
      </c>
      <c r="AG2442">
        <v>31.299378999999998</v>
      </c>
    </row>
    <row r="2443" spans="1:33" x14ac:dyDescent="0.3">
      <c r="A2443" s="12" t="s">
        <v>5384</v>
      </c>
      <c r="B2443" s="12" t="s">
        <v>5385</v>
      </c>
      <c r="C2443" s="16" t="str">
        <f>[1]!s_info_mkt(A2443)</f>
        <v>创业板</v>
      </c>
      <c r="D2443" s="16" t="str">
        <f>[1]!s_ipo_listeddate(A2443)</f>
        <v>2015-01-21</v>
      </c>
      <c r="E2443" s="16" t="str">
        <f>[1]!lastradeday_s("000002","")</f>
        <v>2026-06-22</v>
      </c>
      <c r="F2443" s="16" t="str">
        <f>[1]!s_info_industry_csrc2023(A2443,"",3)</f>
        <v>互联网和相关服务</v>
      </c>
      <c r="G2443" s="16" t="str">
        <f>[1]!s_info_industry_csrc2023(A2443,"",1)</f>
        <v>信息传输、软件和信息技术服务业</v>
      </c>
      <c r="H2443" s="16">
        <f>[1]!s_is(A2443,83,"FY","YTD","20251231",1,"",100000000)</f>
        <v>138.13480305409999</v>
      </c>
      <c r="I2443" s="16">
        <f>[1]!s_is(A2443,83,"FY","YTD","20241231",1,"",100000000)</f>
        <v>140.79689573229999</v>
      </c>
      <c r="J2443" s="16">
        <f t="shared" si="114"/>
        <v>-1.8907325082376025E-2</v>
      </c>
      <c r="K2443" s="16">
        <f>[1]!s_is(A2443,61,"FY","YTD","20251231",1,"",100000000)</f>
        <v>12.271463063299999</v>
      </c>
      <c r="L2443" s="16">
        <f>[1]!s_is(A2443,61,"FY","YTD","20241231",1,"",100000000)</f>
        <v>13.643481742000001</v>
      </c>
      <c r="M2443" s="16">
        <f t="shared" si="115"/>
        <v>-0.10056221019275371</v>
      </c>
      <c r="N2443" s="16">
        <f>[1]!s_fa_roe(A2443,"20251231")</f>
        <v>5.3520000000000003</v>
      </c>
      <c r="O2443" s="16">
        <f>[1]!s_stmnote_rdexp(A2443,"20251231",1,10000)</f>
        <v>38385.171654000005</v>
      </c>
      <c r="P2443" s="20">
        <f t="shared" si="116"/>
        <v>2.7788197329941967E-2</v>
      </c>
      <c r="Q2443" s="16">
        <f>[1]!s_margin_tradingbalance(A2443,"",10000)</f>
        <v>84502.320699999997</v>
      </c>
      <c r="R2443" s="16">
        <f>[1]!s_margin_seclendingbalance(A2443,"",10000)</f>
        <v>127.7388</v>
      </c>
      <c r="S2443" s="17">
        <f>[1]!s_val_ev(A2443,"",100000000)</f>
        <v>295.01267252549997</v>
      </c>
      <c r="T2443" s="17">
        <f>[1]!share_freesharesmv(A2443,"",100000000)</f>
        <v>94.081098097999998</v>
      </c>
      <c r="U2443" s="17">
        <f>[1]!s_dq_amount_btin(A2443,E2443,100000000)</f>
        <v>2.93729277</v>
      </c>
      <c r="V2443" s="17">
        <f>[1]!s_dq_turn(A2443,E2443)</f>
        <v>1.8641628445677199</v>
      </c>
      <c r="W2443" s="2">
        <f>[1]!s_pq_amount(A2443,"20260101","",100000000)</f>
        <v>548.48903021000001</v>
      </c>
      <c r="X2443" s="2">
        <f>[1]!s_pq_avgamount(A2443,"20260101","",100000000)</f>
        <v>4.986263911</v>
      </c>
      <c r="Y2443" s="17">
        <f>[1]!s_ipo_dilutedpe(A2443)</f>
        <v>22.89</v>
      </c>
      <c r="Z2443" s="12">
        <f>[1]!s_ipo_collection_total(A2443,100000000)</f>
        <v>6.3419999999999996</v>
      </c>
      <c r="AA2443" s="2">
        <f>[1]!s_val_pe_ttm(A2443,E2443)</f>
        <v>28.158079147338867</v>
      </c>
      <c r="AB2443" s="5">
        <f>[1]!s_info_zjtxornot1(A2443,"")</f>
        <v>0</v>
      </c>
      <c r="AC2443" s="22" t="str">
        <f>[1]!s_info_nature1(A2443,"")</f>
        <v>地方国有企业</v>
      </c>
      <c r="AD2443" s="6" t="str">
        <f>[1]!s_info_city(A2443)</f>
        <v>长沙市</v>
      </c>
      <c r="AE2443" s="6" t="str">
        <f>[1]!s_info_province(A2443)</f>
        <v>湖南省</v>
      </c>
      <c r="AF2443">
        <v>112.98227900000001</v>
      </c>
      <c r="AG2443">
        <v>28.194089999999999</v>
      </c>
    </row>
    <row r="2444" spans="1:33" x14ac:dyDescent="0.3">
      <c r="A2444" s="12" t="s">
        <v>5386</v>
      </c>
      <c r="B2444" s="12" t="s">
        <v>5387</v>
      </c>
      <c r="C2444" s="16" t="str">
        <f>[1]!s_info_mkt(A2444)</f>
        <v>主板</v>
      </c>
      <c r="D2444" s="16" t="str">
        <f>[1]!s_ipo_listeddate(A2444)</f>
        <v>2017-07-31</v>
      </c>
      <c r="E2444" s="16" t="str">
        <f>[1]!lastradeday_s("000002","")</f>
        <v>2026-06-22</v>
      </c>
      <c r="F2444" s="16" t="str">
        <f>[1]!s_info_industry_csrc2023(A2444,"",3)</f>
        <v>商务服务业</v>
      </c>
      <c r="G2444" s="16" t="str">
        <f>[1]!s_info_industry_csrc2023(A2444,"",1)</f>
        <v>租赁和商务服务业</v>
      </c>
      <c r="H2444" s="16">
        <f>[1]!s_is(A2444,83,"FY","YTD","20251231",1,"",100000000)</f>
        <v>37.342328810300003</v>
      </c>
      <c r="I2444" s="16">
        <f>[1]!s_is(A2444,83,"FY","YTD","20241231",1,"",100000000)</f>
        <v>35.584260351899999</v>
      </c>
      <c r="J2444" s="16">
        <f t="shared" si="114"/>
        <v>4.9405788992495703E-2</v>
      </c>
      <c r="K2444" s="16">
        <f>[1]!s_is(A2444,61,"FY","YTD","20251231",1,"",100000000)</f>
        <v>1.0268609841</v>
      </c>
      <c r="L2444" s="16">
        <f>[1]!s_is(A2444,61,"FY","YTD","20241231",1,"",100000000)</f>
        <v>1.9150428537000002</v>
      </c>
      <c r="M2444" s="16">
        <f t="shared" si="115"/>
        <v>-0.463792164172185</v>
      </c>
      <c r="N2444" s="16">
        <f>[1]!s_fa_roe(A2444,"20251231")</f>
        <v>4.2290999999999999</v>
      </c>
      <c r="O2444" s="16">
        <f>[1]!s_stmnote_rdexp(A2444,"20251231",1,10000)</f>
        <v>1142.228969</v>
      </c>
      <c r="P2444" s="20">
        <f t="shared" si="116"/>
        <v>3.0588048613747493E-3</v>
      </c>
      <c r="Q2444" s="16">
        <f>[1]!s_margin_tradingbalance(A2444,"",10000)</f>
        <v>0</v>
      </c>
      <c r="R2444" s="16">
        <f>[1]!s_margin_seclendingbalance(A2444,"",10000)</f>
        <v>0</v>
      </c>
      <c r="S2444" s="17">
        <f>[1]!s_val_ev(A2444,"",100000000)</f>
        <v>40.372652756800001</v>
      </c>
      <c r="T2444" s="17">
        <f>[1]!share_freesharesmv(A2444,"",100000000)</f>
        <v>11.9199378431</v>
      </c>
      <c r="U2444" s="17">
        <f>[1]!s_dq_amount_btin(A2444,E2444,100000000)</f>
        <v>0.34197463</v>
      </c>
      <c r="V2444" s="17">
        <f>[1]!s_dq_turn(A2444,E2444)</f>
        <v>1.2801798385528396</v>
      </c>
      <c r="W2444" s="2">
        <f>[1]!s_pq_amount(A2444,"20260101","",100000000)</f>
        <v>40.970162530000003</v>
      </c>
      <c r="X2444" s="2">
        <f>[1]!s_pq_avgamount(A2444,"20260101","",100000000)</f>
        <v>0.37245602299999997</v>
      </c>
      <c r="Y2444" s="17">
        <f>[1]!s_ipo_dilutedpe(A2444)</f>
        <v>22.98</v>
      </c>
      <c r="Z2444" s="12">
        <f>[1]!s_ipo_collection_total(A2444,100000000)</f>
        <v>4.4681819999999997</v>
      </c>
      <c r="AA2444" s="2">
        <f>[1]!s_val_pe_ttm(A2444,E2444)</f>
        <v>41.208457946777344</v>
      </c>
      <c r="AB2444" s="5">
        <f>[1]!s_info_zjtxornot1(A2444,"")</f>
        <v>0</v>
      </c>
      <c r="AC2444" s="22" t="str">
        <f>[1]!s_info_nature1(A2444,"")</f>
        <v>民营企业</v>
      </c>
      <c r="AD2444" s="6" t="str">
        <f>[1]!s_info_city(A2444)</f>
        <v>深圳市</v>
      </c>
      <c r="AE2444" s="6" t="str">
        <f>[1]!s_info_province(A2444)</f>
        <v>广东省</v>
      </c>
      <c r="AF2444">
        <v>114.085947</v>
      </c>
      <c r="AG2444">
        <v>22.547000000000001</v>
      </c>
    </row>
    <row r="2445" spans="1:33" x14ac:dyDescent="0.3">
      <c r="A2445" s="12" t="s">
        <v>5388</v>
      </c>
      <c r="B2445" s="12" t="s">
        <v>5389</v>
      </c>
      <c r="C2445" s="16" t="str">
        <f>[1]!s_info_mkt(A2445)</f>
        <v>主板</v>
      </c>
      <c r="D2445" s="16" t="str">
        <f>[1]!s_ipo_listeddate(A2445)</f>
        <v>2014-07-02</v>
      </c>
      <c r="E2445" s="16" t="str">
        <f>[1]!lastradeday_s("000002","")</f>
        <v>2026-06-22</v>
      </c>
      <c r="F2445" s="16" t="str">
        <f>[1]!s_info_industry_csrc2023(A2445,"",3)</f>
        <v>零售业</v>
      </c>
      <c r="G2445" s="16" t="str">
        <f>[1]!s_info_industry_csrc2023(A2445,"",1)</f>
        <v>批发和零售业</v>
      </c>
      <c r="H2445" s="16">
        <f>[1]!s_is(A2445,83,"FY","YTD","20251231",1,"",100000000)</f>
        <v>173.36241788740003</v>
      </c>
      <c r="I2445" s="16">
        <f>[1]!s_is(A2445,83,"FY","YTD","20241231",1,"",100000000)</f>
        <v>180.00454568580003</v>
      </c>
      <c r="J2445" s="16">
        <f t="shared" si="114"/>
        <v>-3.6899778131125105E-2</v>
      </c>
      <c r="K2445" s="16">
        <f>[1]!s_is(A2445,61,"FY","YTD","20251231",1,"",100000000)</f>
        <v>2.634324522</v>
      </c>
      <c r="L2445" s="16">
        <f>[1]!s_is(A2445,61,"FY","YTD","20241231",1,"",100000000)</f>
        <v>1.1413835723999999</v>
      </c>
      <c r="M2445" s="16">
        <f t="shared" si="115"/>
        <v>1.3080098449820656</v>
      </c>
      <c r="N2445" s="16">
        <f>[1]!s_fa_roe(A2445,"20251231")</f>
        <v>3.5611999999999999</v>
      </c>
      <c r="O2445" s="16">
        <f>[1]!s_stmnote_rdexp(A2445,"20251231",1,10000)</f>
        <v>4524.9123140000002</v>
      </c>
      <c r="P2445" s="20">
        <f t="shared" si="116"/>
        <v>2.6100883739052132E-3</v>
      </c>
      <c r="Q2445" s="16">
        <f>[1]!s_margin_tradingbalance(A2445,"",10000)</f>
        <v>21458.521799999999</v>
      </c>
      <c r="R2445" s="16">
        <f>[1]!s_margin_seclendingbalance(A2445,"",10000)</f>
        <v>95.2119</v>
      </c>
      <c r="S2445" s="17">
        <f>[1]!s_val_ev(A2445,"",100000000)</f>
        <v>62.191158074999997</v>
      </c>
      <c r="T2445" s="17">
        <f>[1]!share_freesharesmv(A2445,"",100000000)</f>
        <v>32.581611052199996</v>
      </c>
      <c r="U2445" s="17">
        <f>[1]!s_dq_amount_btin(A2445,E2445,100000000)</f>
        <v>0.72386253</v>
      </c>
      <c r="V2445" s="17">
        <f>[1]!s_dq_turn(A2445,E2445)</f>
        <v>1.7597701335245168</v>
      </c>
      <c r="W2445" s="2">
        <f>[1]!s_pq_amount(A2445,"20260101","",100000000)</f>
        <v>123.97421849</v>
      </c>
      <c r="X2445" s="2">
        <f>[1]!s_pq_avgamount(A2445,"20260101","",100000000)</f>
        <v>1.1270383499090908</v>
      </c>
      <c r="Y2445" s="17">
        <f>[1]!s_ipo_dilutedpe(A2445)</f>
        <v>13.45</v>
      </c>
      <c r="Z2445" s="12">
        <f>[1]!s_ipo_collection_total(A2445,100000000)</f>
        <v>7.9421999999999997</v>
      </c>
      <c r="AA2445" s="2">
        <f>[1]!s_val_pe_ttm(A2445,E2445)</f>
        <v>22.277145385742188</v>
      </c>
      <c r="AB2445" s="5">
        <f>[1]!s_info_zjtxornot1(A2445,"")</f>
        <v>0</v>
      </c>
      <c r="AC2445" s="22" t="str">
        <f>[1]!s_info_nature1(A2445,"")</f>
        <v>民营企业</v>
      </c>
      <c r="AD2445" s="6" t="str">
        <f>[1]!s_info_city(A2445)</f>
        <v>昆明市</v>
      </c>
      <c r="AE2445" s="6" t="str">
        <f>[1]!s_info_province(A2445)</f>
        <v>云南省</v>
      </c>
      <c r="AF2445">
        <v>102.71225099999999</v>
      </c>
      <c r="AG2445">
        <v>25.040609</v>
      </c>
    </row>
    <row r="2446" spans="1:33" x14ac:dyDescent="0.3">
      <c r="A2446" s="12" t="s">
        <v>5390</v>
      </c>
      <c r="B2446" s="12" t="s">
        <v>5391</v>
      </c>
      <c r="C2446" s="16" t="str">
        <f>[1]!s_info_mkt(A2446)</f>
        <v>主板</v>
      </c>
      <c r="D2446" s="16" t="str">
        <f>[1]!s_ipo_listeddate(A2446)</f>
        <v>2010-11-02</v>
      </c>
      <c r="E2446" s="16" t="str">
        <f>[1]!lastradeday_s("000002","")</f>
        <v>2026-06-22</v>
      </c>
      <c r="F2446" s="16" t="str">
        <f>[1]!s_info_industry_csrc2023(A2446,"",3)</f>
        <v>食品制造业</v>
      </c>
      <c r="G2446" s="16" t="str">
        <f>[1]!s_info_industry_csrc2023(A2446,"",1)</f>
        <v>制造业</v>
      </c>
      <c r="H2446" s="16">
        <f>[1]!s_is(A2446,83,"FY","YTD","20251231",1,"",100000000)</f>
        <v>2.4799044821000003</v>
      </c>
      <c r="I2446" s="16">
        <f>[1]!s_is(A2446,83,"FY","YTD","20241231",1,"",100000000)</f>
        <v>2.6761415648</v>
      </c>
      <c r="J2446" s="16">
        <f t="shared" si="114"/>
        <v>-7.3328363970411092E-2</v>
      </c>
      <c r="K2446" s="16">
        <f>[1]!s_is(A2446,61,"FY","YTD","20251231",1,"",100000000)</f>
        <v>0.1957421432</v>
      </c>
      <c r="L2446" s="16">
        <f>[1]!s_is(A2446,61,"FY","YTD","20241231",1,"",100000000)</f>
        <v>0.24696279829999998</v>
      </c>
      <c r="M2446" s="16">
        <f t="shared" si="115"/>
        <v>-0.20740231100628886</v>
      </c>
      <c r="N2446" s="16">
        <f>[1]!s_fa_roe(A2446,"20251231")</f>
        <v>1.7621</v>
      </c>
      <c r="O2446" s="16">
        <f>[1]!s_stmnote_rdexp(A2446,"20251231",1,10000)</f>
        <v>1037.5929739999999</v>
      </c>
      <c r="P2446" s="20">
        <f t="shared" si="116"/>
        <v>4.1840037851835286E-2</v>
      </c>
      <c r="Q2446" s="16">
        <f>[1]!s_margin_tradingbalance(A2446,"",10000)</f>
        <v>0</v>
      </c>
      <c r="R2446" s="16">
        <f>[1]!s_margin_seclendingbalance(A2446,"",10000)</f>
        <v>0</v>
      </c>
      <c r="S2446" s="17">
        <f>[1]!s_val_ev(A2446,"",100000000)</f>
        <v>20.583763200000003</v>
      </c>
      <c r="T2446" s="17">
        <f>[1]!share_freesharesmv(A2446,"",100000000)</f>
        <v>12.502525002</v>
      </c>
      <c r="U2446" s="17">
        <f>[1]!s_dq_amount_btin(A2446,E2446,100000000)</f>
        <v>0.53343753999999999</v>
      </c>
      <c r="V2446" s="17">
        <f>[1]!s_dq_turn(A2446,E2446)</f>
        <v>3.568151945031758</v>
      </c>
      <c r="W2446" s="2">
        <f>[1]!s_pq_amount(A2446,"20260101","",100000000)</f>
        <v>71.70362772</v>
      </c>
      <c r="X2446" s="2">
        <f>[1]!s_pq_avgamount(A2446,"20260101","",100000000)</f>
        <v>0.65185116109090913</v>
      </c>
      <c r="Y2446" s="17">
        <f>[1]!s_ipo_dilutedpe(A2446)</f>
        <v>65.31</v>
      </c>
      <c r="Z2446" s="12">
        <f>[1]!s_ipo_collection_total(A2446,100000000)</f>
        <v>8.32</v>
      </c>
      <c r="AA2446" s="2">
        <f>[1]!s_val_pe_ttm(A2446,E2446)</f>
        <v>104.55519104003906</v>
      </c>
      <c r="AB2446" s="5">
        <f>[1]!s_info_zjtxornot1(A2446,"")</f>
        <v>0</v>
      </c>
      <c r="AC2446" s="22" t="str">
        <f>[1]!s_info_nature1(A2446,"")</f>
        <v>民营企业</v>
      </c>
      <c r="AD2446" s="6" t="str">
        <f>[1]!s_info_city(A2446)</f>
        <v>普宁市</v>
      </c>
      <c r="AE2446" s="6" t="str">
        <f>[1]!s_info_province(A2446)</f>
        <v>广东省</v>
      </c>
      <c r="AF2446">
        <v>116.078166</v>
      </c>
      <c r="AG2446">
        <v>23.288954</v>
      </c>
    </row>
    <row r="2447" spans="1:33" x14ac:dyDescent="0.3">
      <c r="A2447" s="12" t="s">
        <v>5392</v>
      </c>
      <c r="B2447" s="12" t="s">
        <v>5393</v>
      </c>
      <c r="C2447" s="16" t="str">
        <f>[1]!s_info_mkt(A2447)</f>
        <v>科创板</v>
      </c>
      <c r="D2447" s="16" t="str">
        <f>[1]!s_ipo_listeddate(A2447)</f>
        <v>2019-11-06</v>
      </c>
      <c r="E2447" s="16" t="str">
        <f>[1]!lastradeday_s("000002","")</f>
        <v>2026-06-22</v>
      </c>
      <c r="F2447" s="16" t="str">
        <f>[1]!s_info_industry_csrc2023(A2447,"",3)</f>
        <v>专用设备制造业</v>
      </c>
      <c r="G2447" s="16" t="str">
        <f>[1]!s_info_industry_csrc2023(A2447,"",1)</f>
        <v>制造业</v>
      </c>
      <c r="H2447" s="16">
        <f>[1]!s_is(A2447,83,"FY","YTD","20251231",1,"",100000000)</f>
        <v>3.4932376426999996</v>
      </c>
      <c r="I2447" s="16">
        <f>[1]!s_is(A2447,83,"FY","YTD","20241231",1,"",100000000)</f>
        <v>2.8421646186</v>
      </c>
      <c r="J2447" s="16">
        <f t="shared" si="114"/>
        <v>0.2290764651136592</v>
      </c>
      <c r="K2447" s="16">
        <f>[1]!s_is(A2447,61,"FY","YTD","20251231",1,"",100000000)</f>
        <v>0.14709558919999999</v>
      </c>
      <c r="L2447" s="16">
        <f>[1]!s_is(A2447,61,"FY","YTD","20241231",1,"",100000000)</f>
        <v>-0.4396757946</v>
      </c>
      <c r="M2447" s="16">
        <f t="shared" si="115"/>
        <v>1.3345546673403339</v>
      </c>
      <c r="N2447" s="16">
        <f>[1]!s_fa_roe(A2447,"20251231")</f>
        <v>1.7002999999999999</v>
      </c>
      <c r="O2447" s="16">
        <f>[1]!s_stmnote_rdexp(A2447,"20251231",1,10000)</f>
        <v>3023.3342950000001</v>
      </c>
      <c r="P2447" s="20">
        <f t="shared" si="116"/>
        <v>8.6548199814519319E-2</v>
      </c>
      <c r="Q2447" s="16">
        <f>[1]!s_margin_tradingbalance(A2447,"",10000)</f>
        <v>4298.2536</v>
      </c>
      <c r="R2447" s="16">
        <f>[1]!s_margin_seclendingbalance(A2447,"",10000)</f>
        <v>0</v>
      </c>
      <c r="S2447" s="17">
        <f>[1]!s_val_ev(A2447,"",100000000)</f>
        <v>16.513004243699999</v>
      </c>
      <c r="T2447" s="17">
        <f>[1]!share_freesharesmv(A2447,"",100000000)</f>
        <v>9.8692532883999995</v>
      </c>
      <c r="U2447" s="17">
        <f>[1]!s_dq_amount_btin(A2447,E2447,100000000)</f>
        <v>0.37752239999999998</v>
      </c>
      <c r="V2447" s="17">
        <f>[1]!s_dq_turn(A2447,E2447)</f>
        <v>2.3618652132836306</v>
      </c>
      <c r="W2447" s="2">
        <f>[1]!s_pq_amount(A2447,"20260101","",100000000)</f>
        <v>75.068384870000003</v>
      </c>
      <c r="X2447" s="2">
        <f>[1]!s_pq_avgamount(A2447,"20260101","",100000000)</f>
        <v>0.68243986245454547</v>
      </c>
      <c r="Y2447" s="17">
        <f>[1]!s_ipo_dilutedpe(A2447)</f>
        <v>46.62</v>
      </c>
      <c r="Z2447" s="12">
        <f>[1]!s_ipo_collection_total(A2447,100000000)</f>
        <v>5.234</v>
      </c>
      <c r="AA2447" s="2">
        <f>[1]!s_val_pe_ttm(A2447,E2447)</f>
        <v>57.123016357421875</v>
      </c>
      <c r="AB2447" s="5">
        <f>[1]!s_info_zjtxornot1(A2447,"")</f>
        <v>1</v>
      </c>
      <c r="AC2447" s="22" t="str">
        <f>[1]!s_info_nature1(A2447,"")</f>
        <v>公众企业</v>
      </c>
      <c r="AD2447" s="6" t="str">
        <f>[1]!s_info_city(A2447)</f>
        <v>德州市</v>
      </c>
      <c r="AE2447" s="6" t="str">
        <f>[1]!s_info_province(A2447)</f>
        <v>山东省</v>
      </c>
      <c r="AF2447">
        <v>116.307428</v>
      </c>
      <c r="AG2447">
        <v>37.453968000000003</v>
      </c>
    </row>
    <row r="2448" spans="1:33" x14ac:dyDescent="0.3">
      <c r="A2448" s="12" t="s">
        <v>5394</v>
      </c>
      <c r="B2448" s="12" t="s">
        <v>5395</v>
      </c>
      <c r="C2448" s="16" t="str">
        <f>[1]!s_info_mkt(A2448)</f>
        <v>主板</v>
      </c>
      <c r="D2448" s="16" t="str">
        <f>[1]!s_ipo_listeddate(A2448)</f>
        <v>2017-09-27</v>
      </c>
      <c r="E2448" s="16" t="str">
        <f>[1]!lastradeday_s("000002","")</f>
        <v>2026-06-22</v>
      </c>
      <c r="F2448" s="16" t="str">
        <f>[1]!s_info_industry_csrc2023(A2448,"",3)</f>
        <v>公共设施管理业</v>
      </c>
      <c r="G2448" s="16" t="str">
        <f>[1]!s_info_industry_csrc2023(A2448,"",1)</f>
        <v>水利、环境和公共设施管理业</v>
      </c>
      <c r="H2448" s="16">
        <f>[1]!s_is(A2448,83,"FY","YTD","20251231",1,"",100000000)</f>
        <v>5.0807018447000001</v>
      </c>
      <c r="I2448" s="16">
        <f>[1]!s_is(A2448,83,"FY","YTD","20241231",1,"",100000000)</f>
        <v>5.3620495242999997</v>
      </c>
      <c r="J2448" s="16">
        <f t="shared" si="114"/>
        <v>-5.2470175503783412E-2</v>
      </c>
      <c r="K2448" s="16">
        <f>[1]!s_is(A2448,61,"FY","YTD","20251231",1,"",100000000)</f>
        <v>0.95321089569999995</v>
      </c>
      <c r="L2448" s="16">
        <f>[1]!s_is(A2448,61,"FY","YTD","20241231",1,"",100000000)</f>
        <v>1.0466202149999999</v>
      </c>
      <c r="M2448" s="16">
        <f t="shared" si="115"/>
        <v>-8.9248533480695252E-2</v>
      </c>
      <c r="N2448" s="16">
        <f>[1]!s_fa_roe(A2448,"20251231")</f>
        <v>7.0336999999999996</v>
      </c>
      <c r="O2448" s="16">
        <f>[1]!s_stmnote_rdexp(A2448,"20251231",1,10000)</f>
        <v>0</v>
      </c>
      <c r="P2448" s="20">
        <f t="shared" si="116"/>
        <v>0</v>
      </c>
      <c r="Q2448" s="16">
        <f>[1]!s_margin_tradingbalance(A2448,"",10000)</f>
        <v>0</v>
      </c>
      <c r="R2448" s="16">
        <f>[1]!s_margin_seclendingbalance(A2448,"",10000)</f>
        <v>0</v>
      </c>
      <c r="S2448" s="17">
        <f>[1]!s_val_ev(A2448,"",100000000)</f>
        <v>23.311935073000001</v>
      </c>
      <c r="T2448" s="17">
        <f>[1]!share_freesharesmv(A2448,"",100000000)</f>
        <v>12.482889821500001</v>
      </c>
      <c r="U2448" s="17">
        <f>[1]!s_dq_amount_btin(A2448,E2448,100000000)</f>
        <v>0.33924052999999998</v>
      </c>
      <c r="V2448" s="17">
        <f>[1]!s_dq_turn(A2448,E2448)</f>
        <v>1.4879517097735357</v>
      </c>
      <c r="W2448" s="2">
        <f>[1]!s_pq_amount(A2448,"20260101","",100000000)</f>
        <v>61.517048170000002</v>
      </c>
      <c r="X2448" s="2">
        <f>[1]!s_pq_avgamount(A2448,"20260101","",100000000)</f>
        <v>0.55924589245454537</v>
      </c>
      <c r="Y2448" s="17">
        <f>[1]!s_ipo_dilutedpe(A2448)</f>
        <v>22.99</v>
      </c>
      <c r="Z2448" s="12">
        <f>[1]!s_ipo_collection_total(A2448,100000000)</f>
        <v>3.9359999999999999</v>
      </c>
      <c r="AA2448" s="2">
        <f>[1]!s_val_pe_ttm(A2448,E2448)</f>
        <v>25.356721878051758</v>
      </c>
      <c r="AB2448" s="5">
        <f>[1]!s_info_zjtxornot1(A2448,"")</f>
        <v>0</v>
      </c>
      <c r="AC2448" s="22" t="str">
        <f>[1]!s_info_nature1(A2448,"")</f>
        <v>地方国有企业</v>
      </c>
      <c r="AD2448" s="6" t="str">
        <f>[1]!s_info_city(A2448)</f>
        <v>溧阳市</v>
      </c>
      <c r="AE2448" s="6" t="str">
        <f>[1]!s_info_province(A2448)</f>
        <v>江苏省</v>
      </c>
      <c r="AF2448">
        <v>119.382839</v>
      </c>
      <c r="AG2448">
        <v>31.425242000000001</v>
      </c>
    </row>
    <row r="2449" spans="1:33" x14ac:dyDescent="0.3">
      <c r="A2449" s="12" t="s">
        <v>5396</v>
      </c>
      <c r="B2449" s="12" t="s">
        <v>5397</v>
      </c>
      <c r="C2449" s="16" t="str">
        <f>[1]!s_info_mkt(A2449)</f>
        <v>主板</v>
      </c>
      <c r="D2449" s="16" t="str">
        <f>[1]!s_ipo_listeddate(A2449)</f>
        <v>2011-02-25</v>
      </c>
      <c r="E2449" s="16" t="str">
        <f>[1]!lastradeday_s("000002","")</f>
        <v>2026-06-22</v>
      </c>
      <c r="F2449" s="16" t="str">
        <f>[1]!s_info_industry_csrc2023(A2449,"",3)</f>
        <v>汽车制造业</v>
      </c>
      <c r="G2449" s="16" t="str">
        <f>[1]!s_info_industry_csrc2023(A2449,"",1)</f>
        <v>制造业</v>
      </c>
      <c r="H2449" s="16">
        <f>[1]!s_is(A2449,83,"FY","YTD","20251231",1,"",100000000)</f>
        <v>8.5414428524999995</v>
      </c>
      <c r="I2449" s="16">
        <f>[1]!s_is(A2449,83,"FY","YTD","20241231",1,"",100000000)</f>
        <v>7.8411043923000001</v>
      </c>
      <c r="J2449" s="16">
        <f t="shared" si="114"/>
        <v>8.9316303566591371E-2</v>
      </c>
      <c r="K2449" s="16">
        <f>[1]!s_is(A2449,61,"FY","YTD","20251231",1,"",100000000)</f>
        <v>3.4560706601</v>
      </c>
      <c r="L2449" s="16">
        <f>[1]!s_is(A2449,61,"FY","YTD","20241231",1,"",100000000)</f>
        <v>0.24392801280000001</v>
      </c>
      <c r="M2449" s="16">
        <f t="shared" si="115"/>
        <v>13.168404114100992</v>
      </c>
      <c r="N2449" s="16">
        <f>[1]!s_fa_roe(A2449,"20251231")</f>
        <v>25.562899999999999</v>
      </c>
      <c r="O2449" s="16">
        <f>[1]!s_stmnote_rdexp(A2449,"20251231",1,10000)</f>
        <v>5846.880701</v>
      </c>
      <c r="P2449" s="20">
        <f t="shared" si="116"/>
        <v>6.8453079906618752E-2</v>
      </c>
      <c r="Q2449" s="16">
        <f>[1]!s_margin_tradingbalance(A2449,"",10000)</f>
        <v>19155.308799999999</v>
      </c>
      <c r="R2449" s="16">
        <f>[1]!s_margin_seclendingbalance(A2449,"",10000)</f>
        <v>19.791499999999999</v>
      </c>
      <c r="S2449" s="17">
        <f>[1]!s_val_ev(A2449,"",100000000)</f>
        <v>59.620206099300006</v>
      </c>
      <c r="T2449" s="17">
        <f>[1]!share_freesharesmv(A2449,"",100000000)</f>
        <v>36.919928700900002</v>
      </c>
      <c r="U2449" s="17">
        <f>[1]!s_dq_amount_btin(A2449,E2449,100000000)</f>
        <v>1.8139949399999999</v>
      </c>
      <c r="V2449" s="17">
        <f>[1]!s_dq_turn(A2449,E2449)</f>
        <v>4.25153130167753</v>
      </c>
      <c r="W2449" s="2">
        <f>[1]!s_pq_amount(A2449,"20260101","",100000000)</f>
        <v>327.25215043999998</v>
      </c>
      <c r="X2449" s="2">
        <f>[1]!s_pq_avgamount(A2449,"20260101","",100000000)</f>
        <v>2.9750195494545455</v>
      </c>
      <c r="Y2449" s="17">
        <f>[1]!s_ipo_dilutedpe(A2449)</f>
        <v>60.71</v>
      </c>
      <c r="Z2449" s="12">
        <f>[1]!s_ipo_collection_total(A2449,100000000)</f>
        <v>3.74</v>
      </c>
      <c r="AA2449" s="2">
        <f>[1]!s_val_pe_ttm(A2449,E2449)</f>
        <v>23.439477920532227</v>
      </c>
      <c r="AB2449" s="5">
        <f>[1]!s_info_zjtxornot1(A2449,"")</f>
        <v>1</v>
      </c>
      <c r="AC2449" s="22" t="str">
        <f>[1]!s_info_nature1(A2449,"")</f>
        <v>民营企业</v>
      </c>
      <c r="AD2449" s="6" t="str">
        <f>[1]!s_info_city(A2449)</f>
        <v>常州市</v>
      </c>
      <c r="AE2449" s="6" t="str">
        <f>[1]!s_info_province(A2449)</f>
        <v>江苏省</v>
      </c>
      <c r="AF2449">
        <v>119.946973</v>
      </c>
      <c r="AG2449">
        <v>31.772752000000001</v>
      </c>
    </row>
    <row r="2450" spans="1:33" x14ac:dyDescent="0.3">
      <c r="A2450" s="12" t="s">
        <v>5398</v>
      </c>
      <c r="B2450" s="12" t="s">
        <v>5399</v>
      </c>
      <c r="C2450" s="16" t="str">
        <f>[1]!s_info_mkt(A2450)</f>
        <v>主板</v>
      </c>
      <c r="D2450" s="16" t="str">
        <f>[1]!s_ipo_listeddate(A2450)</f>
        <v>2001-03-29</v>
      </c>
      <c r="E2450" s="16" t="str">
        <f>[1]!lastradeday_s("000002","")</f>
        <v>2026-06-22</v>
      </c>
      <c r="F2450" s="16" t="str">
        <f>[1]!s_info_industry_csrc2023(A2450,"",3)</f>
        <v>计算机、通信和其他电子设备制造业</v>
      </c>
      <c r="G2450" s="16" t="str">
        <f>[1]!s_info_industry_csrc2023(A2450,"",1)</f>
        <v>制造业</v>
      </c>
      <c r="H2450" s="16">
        <f>[1]!s_is(A2450,83,"FY","YTD","20251231",1,"",100000000)</f>
        <v>33.422496364699995</v>
      </c>
      <c r="I2450" s="16">
        <f>[1]!s_is(A2450,83,"FY","YTD","20241231",1,"",100000000)</f>
        <v>31.0439759088</v>
      </c>
      <c r="J2450" s="16">
        <f t="shared" si="114"/>
        <v>7.6617778047745499E-2</v>
      </c>
      <c r="K2450" s="16">
        <f>[1]!s_is(A2450,61,"FY","YTD","20251231",1,"",100000000)</f>
        <v>4.8017267511000004</v>
      </c>
      <c r="L2450" s="16">
        <f>[1]!s_is(A2450,61,"FY","YTD","20241231",1,"",100000000)</f>
        <v>2.4119004531999999</v>
      </c>
      <c r="M2450" s="16">
        <f t="shared" si="115"/>
        <v>0.99084781659594923</v>
      </c>
      <c r="N2450" s="16">
        <f>[1]!s_fa_roe(A2450,"20251231")</f>
        <v>11.149900000000001</v>
      </c>
      <c r="O2450" s="16">
        <f>[1]!s_stmnote_rdexp(A2450,"20251231",1,10000)</f>
        <v>16261.157894</v>
      </c>
      <c r="P2450" s="20">
        <f t="shared" si="116"/>
        <v>4.8653331326784517E-2</v>
      </c>
      <c r="Q2450" s="16">
        <f>[1]!s_margin_tradingbalance(A2450,"",10000)</f>
        <v>122324.53750000001</v>
      </c>
      <c r="R2450" s="16">
        <f>[1]!s_margin_seclendingbalance(A2450,"",10000)</f>
        <v>713.11500000000001</v>
      </c>
      <c r="S2450" s="17">
        <f>[1]!s_val_ev(A2450,"",100000000)</f>
        <v>151.13780844000001</v>
      </c>
      <c r="T2450" s="17">
        <f>[1]!share_freesharesmv(A2450,"",100000000)</f>
        <v>122.04864092480001</v>
      </c>
      <c r="U2450" s="17">
        <f>[1]!s_dq_amount_btin(A2450,E2450,100000000)</f>
        <v>6.0335620600000004</v>
      </c>
      <c r="V2450" s="17">
        <f>[1]!s_dq_turn(A2450,E2450)</f>
        <v>4.0059101092520777</v>
      </c>
      <c r="W2450" s="2">
        <f>[1]!s_pq_amount(A2450,"20260101","",100000000)</f>
        <v>854.80008346</v>
      </c>
      <c r="X2450" s="2">
        <f>[1]!s_pq_avgamount(A2450,"20260101","",100000000)</f>
        <v>7.7709098496363636</v>
      </c>
      <c r="Y2450" s="17">
        <f>[1]!s_ipo_dilutedpe(A2450)</f>
        <v>0</v>
      </c>
      <c r="Z2450" s="12">
        <f>[1]!s_ipo_collection_total(A2450,100000000)</f>
        <v>3.996</v>
      </c>
      <c r="AA2450" s="2">
        <f>[1]!s_val_pe_ttm(A2450,E2450)</f>
        <v>33.832054138183594</v>
      </c>
      <c r="AB2450" s="5">
        <f>[1]!s_info_zjtxornot1(A2450,"")</f>
        <v>0</v>
      </c>
      <c r="AC2450" s="22" t="str">
        <f>[1]!s_info_nature1(A2450,"")</f>
        <v>民营企业</v>
      </c>
      <c r="AD2450" s="6" t="str">
        <f>[1]!s_info_city(A2450)</f>
        <v>南昌市</v>
      </c>
      <c r="AE2450" s="6" t="str">
        <f>[1]!s_info_province(A2450)</f>
        <v>江西省</v>
      </c>
      <c r="AF2450">
        <v>115.892151</v>
      </c>
      <c r="AG2450">
        <v>28.676493000000001</v>
      </c>
    </row>
    <row r="2451" spans="1:33" x14ac:dyDescent="0.3">
      <c r="A2451" s="12" t="s">
        <v>5400</v>
      </c>
      <c r="B2451" s="12" t="s">
        <v>5401</v>
      </c>
      <c r="C2451" s="16" t="str">
        <f>[1]!s_info_mkt(A2451)</f>
        <v>主板</v>
      </c>
      <c r="D2451" s="16" t="str">
        <f>[1]!s_ipo_listeddate(A2451)</f>
        <v>1999-04-29</v>
      </c>
      <c r="E2451" s="16" t="str">
        <f>[1]!lastradeday_s("000002","")</f>
        <v>2026-06-22</v>
      </c>
      <c r="F2451" s="16" t="str">
        <f>[1]!s_info_industry_csrc2023(A2451,"",3)</f>
        <v>批发业</v>
      </c>
      <c r="G2451" s="16" t="str">
        <f>[1]!s_info_industry_csrc2023(A2451,"",1)</f>
        <v>批发和零售业</v>
      </c>
      <c r="H2451" s="16">
        <f>[1]!s_is(A2451,83,"FY","YTD","20251231",1,"",100000000)</f>
        <v>221.2840655096</v>
      </c>
      <c r="I2451" s="16">
        <f>[1]!s_is(A2451,83,"FY","YTD","20241231",1,"",100000000)</f>
        <v>221.468641504</v>
      </c>
      <c r="J2451" s="16">
        <f t="shared" si="114"/>
        <v>-8.3341819025273267E-4</v>
      </c>
      <c r="K2451" s="16">
        <f>[1]!s_is(A2451,61,"FY","YTD","20251231",1,"",100000000)</f>
        <v>2.0573279112000002</v>
      </c>
      <c r="L2451" s="16">
        <f>[1]!s_is(A2451,61,"FY","YTD","20241231",1,"",100000000)</f>
        <v>1.9969243784999999</v>
      </c>
      <c r="M2451" s="16">
        <f t="shared" si="115"/>
        <v>3.024828248397305E-2</v>
      </c>
      <c r="N2451" s="16">
        <f>[1]!s_fa_roe(A2451,"20251231")</f>
        <v>4.0989000000000004</v>
      </c>
      <c r="O2451" s="16">
        <f>[1]!s_stmnote_rdexp(A2451,"20251231",1,10000)</f>
        <v>189.45299800000001</v>
      </c>
      <c r="P2451" s="20">
        <f t="shared" si="116"/>
        <v>8.5615291622424098E-5</v>
      </c>
      <c r="Q2451" s="16">
        <f>[1]!s_margin_tradingbalance(A2451,"",10000)</f>
        <v>27719.828099999999</v>
      </c>
      <c r="R2451" s="16">
        <f>[1]!s_margin_seclendingbalance(A2451,"",10000)</f>
        <v>6.9417</v>
      </c>
      <c r="S2451" s="17">
        <f>[1]!s_val_ev(A2451,"",100000000)</f>
        <v>130.63348023110001</v>
      </c>
      <c r="T2451" s="17">
        <f>[1]!share_freesharesmv(A2451,"",100000000)</f>
        <v>30.060036352499999</v>
      </c>
      <c r="U2451" s="17">
        <f>[1]!s_dq_amount_btin(A2451,E2451,100000000)</f>
        <v>0.96444202000000001</v>
      </c>
      <c r="V2451" s="17">
        <f>[1]!s_dq_turn(A2451,E2451)</f>
        <v>1.5608785953158686</v>
      </c>
      <c r="W2451" s="2">
        <f>[1]!s_pq_amount(A2451,"20260101","",100000000)</f>
        <v>298.70284126000001</v>
      </c>
      <c r="X2451" s="2">
        <f>[1]!s_pq_avgamount(A2451,"20260101","",100000000)</f>
        <v>2.7154803750909089</v>
      </c>
      <c r="Y2451" s="17">
        <f>[1]!s_ipo_dilutedpe(A2451)</f>
        <v>0</v>
      </c>
      <c r="Z2451" s="12">
        <f>[1]!s_ipo_collection_total(A2451,100000000)</f>
        <v>5.2534999999999998</v>
      </c>
      <c r="AA2451" s="2">
        <f>[1]!s_val_pe_ttm(A2451,E2451)</f>
        <v>41.673423767089844</v>
      </c>
      <c r="AB2451" s="5">
        <f>[1]!s_info_zjtxornot1(A2451,"")</f>
        <v>0</v>
      </c>
      <c r="AC2451" s="22" t="str">
        <f>[1]!s_info_nature1(A2451,"")</f>
        <v>地方国有企业</v>
      </c>
      <c r="AD2451" s="6" t="str">
        <f>[1]!s_info_city(A2451)</f>
        <v>厦门市</v>
      </c>
      <c r="AE2451" s="6" t="str">
        <f>[1]!s_info_province(A2451)</f>
        <v>福建省</v>
      </c>
      <c r="AF2451">
        <v>118.11022</v>
      </c>
      <c r="AG2451">
        <v>24.490473999999999</v>
      </c>
    </row>
    <row r="2452" spans="1:33" x14ac:dyDescent="0.3">
      <c r="A2452" s="12" t="s">
        <v>5402</v>
      </c>
      <c r="B2452" s="12" t="s">
        <v>5403</v>
      </c>
      <c r="C2452" s="16" t="str">
        <f>[1]!s_info_mkt(A2452)</f>
        <v>主板</v>
      </c>
      <c r="D2452" s="16" t="str">
        <f>[1]!s_ipo_listeddate(A2452)</f>
        <v>2017-06-30</v>
      </c>
      <c r="E2452" s="16" t="str">
        <f>[1]!lastradeday_s("000002","")</f>
        <v>2026-06-22</v>
      </c>
      <c r="F2452" s="16" t="str">
        <f>[1]!s_info_industry_csrc2023(A2452,"",3)</f>
        <v>家具制造业</v>
      </c>
      <c r="G2452" s="16" t="str">
        <f>[1]!s_info_industry_csrc2023(A2452,"",1)</f>
        <v>制造业</v>
      </c>
      <c r="H2452" s="16">
        <f>[1]!s_is(A2452,83,"FY","YTD","20251231",1,"",100000000)</f>
        <v>43.5682657937</v>
      </c>
      <c r="I2452" s="16">
        <f>[1]!s_is(A2452,83,"FY","YTD","20241231",1,"",100000000)</f>
        <v>52.578457732700002</v>
      </c>
      <c r="J2452" s="16">
        <f t="shared" si="114"/>
        <v>-0.17136660768572365</v>
      </c>
      <c r="K2452" s="16">
        <f>[1]!s_is(A2452,61,"FY","YTD","20251231",1,"",100000000)</f>
        <v>2.0471076829000001</v>
      </c>
      <c r="L2452" s="16">
        <f>[1]!s_is(A2452,61,"FY","YTD","20241231",1,"",100000000)</f>
        <v>3.8541665324999999</v>
      </c>
      <c r="M2452" s="16">
        <f t="shared" si="115"/>
        <v>-0.46885852864999411</v>
      </c>
      <c r="N2452" s="16">
        <f>[1]!s_fa_roe(A2452,"20251231")</f>
        <v>6.0229999999999997</v>
      </c>
      <c r="O2452" s="16">
        <f>[1]!s_stmnote_rdexp(A2452,"20251231",1,10000)</f>
        <v>21580.532691999997</v>
      </c>
      <c r="P2452" s="20">
        <f t="shared" si="116"/>
        <v>4.9532686919846497E-2</v>
      </c>
      <c r="Q2452" s="16">
        <f>[1]!s_margin_tradingbalance(A2452,"",10000)</f>
        <v>0</v>
      </c>
      <c r="R2452" s="16">
        <f>[1]!s_margin_seclendingbalance(A2452,"",10000)</f>
        <v>0</v>
      </c>
      <c r="S2452" s="17">
        <f>[1]!s_val_ev(A2452,"",100000000)</f>
        <v>28.102540950099996</v>
      </c>
      <c r="T2452" s="17">
        <f>[1]!share_freesharesmv(A2452,"",100000000)</f>
        <v>15.108785149199999</v>
      </c>
      <c r="U2452" s="17">
        <f>[1]!s_dq_amount_btin(A2452,E2452,100000000)</f>
        <v>0.37708225000000001</v>
      </c>
      <c r="V2452" s="17">
        <f>[1]!s_dq_turn(A2452,E2452)</f>
        <v>1.3669167097099562</v>
      </c>
      <c r="W2452" s="2">
        <f>[1]!s_pq_amount(A2452,"20260101","",100000000)</f>
        <v>41.346665420000001</v>
      </c>
      <c r="X2452" s="2">
        <f>[1]!s_pq_avgamount(A2452,"20260101","",100000000)</f>
        <v>0.37587877654545454</v>
      </c>
      <c r="Y2452" s="17">
        <f>[1]!s_ipo_dilutedpe(A2452)</f>
        <v>22.92</v>
      </c>
      <c r="Z2452" s="12">
        <f>[1]!s_ipo_collection_total(A2452,100000000)</f>
        <v>9.3879999999999999</v>
      </c>
      <c r="AA2452" s="2">
        <f>[1]!s_val_pe_ttm(A2452,E2452)</f>
        <v>41.151557922363281</v>
      </c>
      <c r="AB2452" s="5">
        <f>[1]!s_info_zjtxornot1(A2452,"")</f>
        <v>0</v>
      </c>
      <c r="AC2452" s="22" t="str">
        <f>[1]!s_info_nature1(A2452,"")</f>
        <v>民营企业</v>
      </c>
      <c r="AD2452" s="6" t="str">
        <f>[1]!s_info_city(A2452)</f>
        <v>合肥市</v>
      </c>
      <c r="AE2452" s="6" t="str">
        <f>[1]!s_info_province(A2452)</f>
        <v>安徽省</v>
      </c>
      <c r="AF2452">
        <v>117.28304199999999</v>
      </c>
      <c r="AG2452">
        <v>31.861190000000001</v>
      </c>
    </row>
    <row r="2453" spans="1:33" x14ac:dyDescent="0.3">
      <c r="A2453" s="12" t="s">
        <v>5404</v>
      </c>
      <c r="B2453" s="12" t="s">
        <v>5405</v>
      </c>
      <c r="C2453" s="16" t="str">
        <f>[1]!s_info_mkt(A2453)</f>
        <v>主板</v>
      </c>
      <c r="D2453" s="16" t="str">
        <f>[1]!s_ipo_listeddate(A2453)</f>
        <v>1993-06-14</v>
      </c>
      <c r="E2453" s="16" t="str">
        <f>[1]!lastradeday_s("000002","")</f>
        <v>2026-06-22</v>
      </c>
      <c r="F2453" s="16" t="str">
        <f>[1]!s_info_industry_csrc2023(A2453,"",3)</f>
        <v>商务服务业</v>
      </c>
      <c r="G2453" s="16" t="str">
        <f>[1]!s_info_industry_csrc2023(A2453,"",1)</f>
        <v>租赁和商务服务业</v>
      </c>
      <c r="H2453" s="16">
        <f>[1]!s_is(A2453,83,"FY","YTD","20251231",1,"",100000000)</f>
        <v>241.29392598979999</v>
      </c>
      <c r="I2453" s="16">
        <f>[1]!s_is(A2453,83,"FY","YTD","20241231",1,"",100000000)</f>
        <v>223.06710251250001</v>
      </c>
      <c r="J2453" s="16">
        <f t="shared" si="114"/>
        <v>8.1710047210025394E-2</v>
      </c>
      <c r="K2453" s="16">
        <f>[1]!s_is(A2453,61,"FY","YTD","20251231",1,"",100000000)</f>
        <v>6.523056274</v>
      </c>
      <c r="L2453" s="16">
        <f>[1]!s_is(A2453,61,"FY","YTD","20241231",1,"",100000000)</f>
        <v>10.864711028399999</v>
      </c>
      <c r="M2453" s="16">
        <f t="shared" si="115"/>
        <v>-0.39961069770296287</v>
      </c>
      <c r="N2453" s="16">
        <f>[1]!s_fa_roe(A2453,"20251231")</f>
        <v>12.727499999999999</v>
      </c>
      <c r="O2453" s="16">
        <f>[1]!s_stmnote_rdexp(A2453,"20251231",1,10000)</f>
        <v>15555.641145</v>
      </c>
      <c r="P2453" s="20">
        <f t="shared" si="116"/>
        <v>6.4467603488939746E-3</v>
      </c>
      <c r="Q2453" s="16">
        <f>[1]!s_margin_tradingbalance(A2453,"",10000)</f>
        <v>19652.1008</v>
      </c>
      <c r="R2453" s="16">
        <f>[1]!s_margin_seclendingbalance(A2453,"",10000)</f>
        <v>101.4066</v>
      </c>
      <c r="S2453" s="17">
        <f>[1]!s_val_ev(A2453,"",100000000)</f>
        <v>94.99123312639999</v>
      </c>
      <c r="T2453" s="17">
        <f>[1]!share_freesharesmv(A2453,"",100000000)</f>
        <v>26.840693443200003</v>
      </c>
      <c r="U2453" s="17">
        <f>[1]!s_dq_amount_btin(A2453,E2453,100000000)</f>
        <v>1.0541077700000001</v>
      </c>
      <c r="V2453" s="17">
        <f>[1]!s_dq_turn(A2453,E2453)</f>
        <v>1.1334967469598183</v>
      </c>
      <c r="W2453" s="2">
        <f>[1]!s_pq_amount(A2453,"20260101","",100000000)</f>
        <v>138.9389189</v>
      </c>
      <c r="X2453" s="2">
        <f>[1]!s_pq_avgamount(A2453,"20260101","",100000000)</f>
        <v>1.2630810809090909</v>
      </c>
      <c r="Y2453" s="17">
        <f>[1]!s_ipo_dilutedpe(A2453)</f>
        <v>0</v>
      </c>
      <c r="Z2453" s="12">
        <f>[1]!s_ipo_collection_total(A2453,100000000)</f>
        <v>0.20519999999999999</v>
      </c>
      <c r="AA2453" s="2">
        <f>[1]!s_val_pe_ttm(A2453,E2453)</f>
        <v>14.010501861572266</v>
      </c>
      <c r="AB2453" s="5">
        <f>[1]!s_info_zjtxornot1(A2453,"")</f>
        <v>0</v>
      </c>
      <c r="AC2453" s="22" t="str">
        <f>[1]!s_info_nature1(A2453,"")</f>
        <v>地方国有企业</v>
      </c>
      <c r="AD2453" s="6" t="str">
        <f>[1]!s_info_city(A2453)</f>
        <v>上海市</v>
      </c>
      <c r="AE2453" s="6" t="str">
        <f>[1]!s_info_province(A2453)</f>
        <v>上海</v>
      </c>
      <c r="AF2453">
        <v>121.472644</v>
      </c>
      <c r="AG2453">
        <v>31.231705999999999</v>
      </c>
    </row>
    <row r="2454" spans="1:33" x14ac:dyDescent="0.3">
      <c r="A2454" s="12" t="s">
        <v>5406</v>
      </c>
      <c r="B2454" s="12" t="s">
        <v>5407</v>
      </c>
      <c r="C2454" s="16" t="str">
        <f>[1]!s_info_mkt(A2454)</f>
        <v>主板</v>
      </c>
      <c r="D2454" s="16" t="str">
        <f>[1]!s_ipo_listeddate(A2454)</f>
        <v>2014-07-18</v>
      </c>
      <c r="E2454" s="16" t="str">
        <f>[1]!lastradeday_s("000002","")</f>
        <v>2026-06-22</v>
      </c>
      <c r="F2454" s="16" t="str">
        <f>[1]!s_info_industry_csrc2023(A2454,"",3)</f>
        <v>汽车制造业</v>
      </c>
      <c r="G2454" s="16" t="str">
        <f>[1]!s_info_industry_csrc2023(A2454,"",1)</f>
        <v>制造业</v>
      </c>
      <c r="H2454" s="16">
        <f>[1]!s_is(A2454,83,"FY","YTD","20251231",1,"",100000000)</f>
        <v>23.228102378699997</v>
      </c>
      <c r="I2454" s="16">
        <f>[1]!s_is(A2454,83,"FY","YTD","20241231",1,"",100000000)</f>
        <v>20.2350167556</v>
      </c>
      <c r="J2454" s="16">
        <f t="shared" si="114"/>
        <v>0.14791614255874874</v>
      </c>
      <c r="K2454" s="16">
        <f>[1]!s_is(A2454,61,"FY","YTD","20251231",1,"",100000000)</f>
        <v>1.1954881909999999</v>
      </c>
      <c r="L2454" s="16">
        <f>[1]!s_is(A2454,61,"FY","YTD","20241231",1,"",100000000)</f>
        <v>0.71435791140000005</v>
      </c>
      <c r="M2454" s="16">
        <f t="shared" si="115"/>
        <v>0.67351431533400363</v>
      </c>
      <c r="N2454" s="16">
        <f>[1]!s_fa_roe(A2454,"20251231")</f>
        <v>7.0408999999999997</v>
      </c>
      <c r="O2454" s="16">
        <f>[1]!s_stmnote_rdexp(A2454,"20251231",1,10000)</f>
        <v>11141.444243</v>
      </c>
      <c r="P2454" s="20">
        <f t="shared" si="116"/>
        <v>4.7965365665068808E-2</v>
      </c>
      <c r="Q2454" s="16">
        <f>[1]!s_margin_tradingbalance(A2454,"",10000)</f>
        <v>64234.650800000003</v>
      </c>
      <c r="R2454" s="16">
        <f>[1]!s_margin_seclendingbalance(A2454,"",10000)</f>
        <v>197.9888</v>
      </c>
      <c r="S2454" s="17">
        <f>[1]!s_val_ev(A2454,"",100000000)</f>
        <v>141.11921063100002</v>
      </c>
      <c r="T2454" s="17">
        <f>[1]!share_freesharesmv(A2454,"",100000000)</f>
        <v>83.018389251000002</v>
      </c>
      <c r="U2454" s="17">
        <f>[1]!s_dq_amount_btin(A2454,E2454,100000000)</f>
        <v>5.2345368800000003</v>
      </c>
      <c r="V2454" s="17">
        <f>[1]!s_dq_turn(A2454,E2454)</f>
        <v>3.810825109038924</v>
      </c>
      <c r="W2454" s="2">
        <f>[1]!s_pq_amount(A2454,"20260101","",100000000)</f>
        <v>624.09195442999999</v>
      </c>
      <c r="X2454" s="2">
        <f>[1]!s_pq_avgamount(A2454,"20260101","",100000000)</f>
        <v>5.6735632220909098</v>
      </c>
      <c r="Y2454" s="17">
        <f>[1]!s_ipo_dilutedpe(A2454)</f>
        <v>19.47</v>
      </c>
      <c r="Z2454" s="12">
        <f>[1]!s_ipo_collection_total(A2454,100000000)</f>
        <v>1.869567</v>
      </c>
      <c r="AA2454" s="2">
        <f>[1]!s_val_pe_ttm(A2454,E2454)</f>
        <v>114.11243438720703</v>
      </c>
      <c r="AB2454" s="5">
        <f>[1]!s_info_zjtxornot1(A2454,"")</f>
        <v>1</v>
      </c>
      <c r="AC2454" s="22" t="str">
        <f>[1]!s_info_nature1(A2454,"")</f>
        <v>民营企业</v>
      </c>
      <c r="AD2454" s="6" t="str">
        <f>[1]!s_info_city(A2454)</f>
        <v>上海市</v>
      </c>
      <c r="AE2454" s="6" t="str">
        <f>[1]!s_info_province(A2454)</f>
        <v>上海</v>
      </c>
      <c r="AF2454">
        <v>121.472644</v>
      </c>
      <c r="AG2454">
        <v>31.231705999999999</v>
      </c>
    </row>
    <row r="2455" spans="1:33" x14ac:dyDescent="0.3">
      <c r="A2455" s="12" t="s">
        <v>5408</v>
      </c>
      <c r="B2455" s="12" t="s">
        <v>5409</v>
      </c>
      <c r="C2455" s="16" t="str">
        <f>[1]!s_info_mkt(A2455)</f>
        <v>主板</v>
      </c>
      <c r="D2455" s="16" t="str">
        <f>[1]!s_ipo_listeddate(A2455)</f>
        <v>2010-01-28</v>
      </c>
      <c r="E2455" s="16" t="str">
        <f>[1]!lastradeday_s("000002","")</f>
        <v>2026-06-22</v>
      </c>
      <c r="F2455" s="16" t="str">
        <f>[1]!s_info_industry_csrc2023(A2455,"",3)</f>
        <v>通用设备制造业</v>
      </c>
      <c r="G2455" s="16" t="str">
        <f>[1]!s_info_industry_csrc2023(A2455,"",1)</f>
        <v>制造业</v>
      </c>
      <c r="H2455" s="16">
        <f>[1]!s_is(A2455,83,"FY","YTD","20251231",1,"",100000000)</f>
        <v>10.9032485595</v>
      </c>
      <c r="I2455" s="16">
        <f>[1]!s_is(A2455,83,"FY","YTD","20241231",1,"",100000000)</f>
        <v>10.7431328954</v>
      </c>
      <c r="J2455" s="16">
        <f t="shared" si="114"/>
        <v>1.4904001063652306E-2</v>
      </c>
      <c r="K2455" s="16">
        <f>[1]!s_is(A2455,61,"FY","YTD","20251231",1,"",100000000)</f>
        <v>-0.94940921200000006</v>
      </c>
      <c r="L2455" s="16">
        <f>[1]!s_is(A2455,61,"FY","YTD","20241231",1,"",100000000)</f>
        <v>0.14590450220000001</v>
      </c>
      <c r="M2455" s="16">
        <f t="shared" si="115"/>
        <v>-7.5070590535896429</v>
      </c>
      <c r="N2455" s="16">
        <f>[1]!s_fa_roe(A2455,"20251231")</f>
        <v>-8.1861999999999995</v>
      </c>
      <c r="O2455" s="16">
        <f>[1]!s_stmnote_rdexp(A2455,"20251231",1,10000)</f>
        <v>7106.0781180000004</v>
      </c>
      <c r="P2455" s="20">
        <f t="shared" si="116"/>
        <v>6.5173953241747157E-2</v>
      </c>
      <c r="Q2455" s="16">
        <f>[1]!s_margin_tradingbalance(A2455,"",10000)</f>
        <v>0</v>
      </c>
      <c r="R2455" s="16">
        <f>[1]!s_margin_seclendingbalance(A2455,"",10000)</f>
        <v>0</v>
      </c>
      <c r="S2455" s="17">
        <f>[1]!s_val_ev(A2455,"",100000000)</f>
        <v>31.695302932800001</v>
      </c>
      <c r="T2455" s="17">
        <f>[1]!share_freesharesmv(A2455,"",100000000)</f>
        <v>21.692013267200004</v>
      </c>
      <c r="U2455" s="17">
        <f>[1]!s_dq_amount_btin(A2455,E2455,100000000)</f>
        <v>1.00916104</v>
      </c>
      <c r="V2455" s="17">
        <f>[1]!s_dq_turn(A2455,E2455)</f>
        <v>3.3098098792848107</v>
      </c>
      <c r="W2455" s="2">
        <f>[1]!s_pq_amount(A2455,"20260101","",100000000)</f>
        <v>406.00458454</v>
      </c>
      <c r="X2455" s="2">
        <f>[1]!s_pq_avgamount(A2455,"20260101","",100000000)</f>
        <v>3.6909507685454548</v>
      </c>
      <c r="Y2455" s="17">
        <f>[1]!s_ipo_dilutedpe(A2455)</f>
        <v>44.12</v>
      </c>
      <c r="Z2455" s="12">
        <f>[1]!s_ipo_collection_total(A2455,100000000)</f>
        <v>5.85</v>
      </c>
      <c r="AA2455" s="2">
        <f>[1]!s_val_pe_ttm(A2455,E2455)</f>
        <v>-33.959285736083984</v>
      </c>
      <c r="AB2455" s="5">
        <f>[1]!s_info_zjtxornot1(A2455,"")</f>
        <v>1</v>
      </c>
      <c r="AC2455" s="22" t="str">
        <f>[1]!s_info_nature1(A2455,"")</f>
        <v>民营企业</v>
      </c>
      <c r="AD2455" s="6" t="str">
        <f>[1]!s_info_city(A2455)</f>
        <v>马鞍山市</v>
      </c>
      <c r="AE2455" s="6" t="str">
        <f>[1]!s_info_province(A2455)</f>
        <v>安徽省</v>
      </c>
      <c r="AF2455">
        <v>118.50790600000001</v>
      </c>
      <c r="AG2455">
        <v>31.689361999999999</v>
      </c>
    </row>
    <row r="2456" spans="1:33" x14ac:dyDescent="0.3">
      <c r="A2456" s="12" t="s">
        <v>5410</v>
      </c>
      <c r="B2456" s="12" t="s">
        <v>5411</v>
      </c>
      <c r="C2456" s="16" t="str">
        <f>[1]!s_info_mkt(A2456)</f>
        <v>科创板</v>
      </c>
      <c r="D2456" s="16" t="str">
        <f>[1]!s_ipo_listeddate(A2456)</f>
        <v>2019-11-05</v>
      </c>
      <c r="E2456" s="16" t="str">
        <f>[1]!lastradeday_s("000002","")</f>
        <v>2026-06-22</v>
      </c>
      <c r="F2456" s="16" t="str">
        <f>[1]!s_info_industry_csrc2023(A2456,"",3)</f>
        <v>专用设备制造业</v>
      </c>
      <c r="G2456" s="16" t="str">
        <f>[1]!s_info_industry_csrc2023(A2456,"",1)</f>
        <v>制造业</v>
      </c>
      <c r="H2456" s="16">
        <f>[1]!s_is(A2456,83,"FY","YTD","20251231",1,"",100000000)</f>
        <v>10.378310123</v>
      </c>
      <c r="I2456" s="16">
        <f>[1]!s_is(A2456,83,"FY","YTD","20241231",1,"",100000000)</f>
        <v>11.4803780048</v>
      </c>
      <c r="J2456" s="16">
        <f t="shared" si="114"/>
        <v>-9.5995783530753109E-2</v>
      </c>
      <c r="K2456" s="16">
        <f>[1]!s_is(A2456,61,"FY","YTD","20251231",1,"",100000000)</f>
        <v>1.8422091780000001</v>
      </c>
      <c r="L2456" s="16">
        <f>[1]!s_is(A2456,61,"FY","YTD","20241231",1,"",100000000)</f>
        <v>3.4539153626000001</v>
      </c>
      <c r="M2456" s="16">
        <f t="shared" si="115"/>
        <v>-0.46663163841593319</v>
      </c>
      <c r="N2456" s="16">
        <f>[1]!s_fa_roe(A2456,"20251231")</f>
        <v>8.8423999999999996</v>
      </c>
      <c r="O2456" s="16">
        <f>[1]!s_stmnote_rdexp(A2456,"20251231",1,10000)</f>
        <v>22859.312336000003</v>
      </c>
      <c r="P2456" s="20">
        <f t="shared" si="116"/>
        <v>0.22026044765553979</v>
      </c>
      <c r="Q2456" s="16">
        <f>[1]!s_margin_tradingbalance(A2456,"",10000)</f>
        <v>21009.436399999999</v>
      </c>
      <c r="R2456" s="16">
        <f>[1]!s_margin_seclendingbalance(A2456,"",10000)</f>
        <v>13.588699999999999</v>
      </c>
      <c r="S2456" s="17">
        <f>[1]!s_val_ev(A2456,"",100000000)</f>
        <v>44.519667346999995</v>
      </c>
      <c r="T2456" s="17">
        <f>[1]!share_freesharesmv(A2456,"",100000000)</f>
        <v>28.302041130900001</v>
      </c>
      <c r="U2456" s="17">
        <f>[1]!s_dq_amount_btin(A2456,E2456,100000000)</f>
        <v>0.27811346999999997</v>
      </c>
      <c r="V2456" s="17">
        <f>[1]!s_dq_turn(A2456,E2456)</f>
        <v>0.63438542048996605</v>
      </c>
      <c r="W2456" s="2">
        <f>[1]!s_pq_amount(A2456,"20260101","",100000000)</f>
        <v>41.363014679999999</v>
      </c>
      <c r="X2456" s="2">
        <f>[1]!s_pq_avgamount(A2456,"20260101","",100000000)</f>
        <v>0.37602740618181818</v>
      </c>
      <c r="Y2456" s="17">
        <f>[1]!s_ipo_dilutedpe(A2456)</f>
        <v>74.650000000000006</v>
      </c>
      <c r="Z2456" s="12">
        <f>[1]!s_ipo_collection_total(A2456,100000000)</f>
        <v>3.9129999999999998</v>
      </c>
      <c r="AA2456" s="2">
        <f>[1]!s_val_pe_ttm(A2456,E2456)</f>
        <v>27.309276580810547</v>
      </c>
      <c r="AB2456" s="5">
        <f>[1]!s_info_zjtxornot1(A2456,"")</f>
        <v>1</v>
      </c>
      <c r="AC2456" s="22" t="str">
        <f>[1]!s_info_nature1(A2456,"")</f>
        <v>民营企业</v>
      </c>
      <c r="AD2456" s="6" t="str">
        <f>[1]!s_info_city(A2456)</f>
        <v>深圳市</v>
      </c>
      <c r="AE2456" s="6" t="str">
        <f>[1]!s_info_province(A2456)</f>
        <v>广东省</v>
      </c>
      <c r="AF2456">
        <v>114.085947</v>
      </c>
      <c r="AG2456">
        <v>22.547000000000001</v>
      </c>
    </row>
    <row r="2457" spans="1:33" x14ac:dyDescent="0.3">
      <c r="A2457" s="12" t="s">
        <v>5412</v>
      </c>
      <c r="B2457" s="12" t="s">
        <v>5413</v>
      </c>
      <c r="C2457" s="16" t="str">
        <f>[1]!s_info_mkt(A2457)</f>
        <v>创业板</v>
      </c>
      <c r="D2457" s="16" t="str">
        <f>[1]!s_ipo_listeddate(A2457)</f>
        <v>2020-10-29</v>
      </c>
      <c r="E2457" s="16" t="str">
        <f>[1]!lastradeday_s("000002","")</f>
        <v>2026-06-22</v>
      </c>
      <c r="F2457" s="16" t="str">
        <f>[1]!s_info_industry_csrc2023(A2457,"",3)</f>
        <v>专业技术服务业</v>
      </c>
      <c r="G2457" s="16" t="str">
        <f>[1]!s_info_industry_csrc2023(A2457,"",1)</f>
        <v>科学研究和技术服务业</v>
      </c>
      <c r="H2457" s="16">
        <f>[1]!s_is(A2457,83,"FY","YTD","20251231",1,"",100000000)</f>
        <v>3.6761212745999998</v>
      </c>
      <c r="I2457" s="16">
        <f>[1]!s_is(A2457,83,"FY","YTD","20241231",1,"",100000000)</f>
        <v>3.5828179070999999</v>
      </c>
      <c r="J2457" s="16">
        <f t="shared" si="114"/>
        <v>2.6041894932785192E-2</v>
      </c>
      <c r="K2457" s="16">
        <f>[1]!s_is(A2457,61,"FY","YTD","20251231",1,"",100000000)</f>
        <v>3.8821214E-2</v>
      </c>
      <c r="L2457" s="16">
        <f>[1]!s_is(A2457,61,"FY","YTD","20241231",1,"",100000000)</f>
        <v>-0.3322609299</v>
      </c>
      <c r="M2457" s="16">
        <f t="shared" si="115"/>
        <v>1.1168395393695068</v>
      </c>
      <c r="N2457" s="16">
        <f>[1]!s_fa_roe(A2457,"20251231")</f>
        <v>0.39450000000000002</v>
      </c>
      <c r="O2457" s="16">
        <f>[1]!s_stmnote_rdexp(A2457,"20251231",1,10000)</f>
        <v>503.718997</v>
      </c>
      <c r="P2457" s="20">
        <f t="shared" si="116"/>
        <v>1.3702458634333545E-2</v>
      </c>
      <c r="Q2457" s="16">
        <f>[1]!s_margin_tradingbalance(A2457,"",10000)</f>
        <v>10674.781499999999</v>
      </c>
      <c r="R2457" s="16">
        <f>[1]!s_margin_seclendingbalance(A2457,"",10000)</f>
        <v>0</v>
      </c>
      <c r="S2457" s="17">
        <f>[1]!s_val_ev(A2457,"",100000000)</f>
        <v>34.271999999999998</v>
      </c>
      <c r="T2457" s="17">
        <f>[1]!share_freesharesmv(A2457,"",100000000)</f>
        <v>14.079593908800002</v>
      </c>
      <c r="U2457" s="17">
        <f>[1]!s_dq_amount_btin(A2457,E2457,100000000)</f>
        <v>0.49088457000000002</v>
      </c>
      <c r="V2457" s="17">
        <f>[1]!s_dq_turn(A2457,E2457)</f>
        <v>1.4379999999999999</v>
      </c>
      <c r="W2457" s="2">
        <f>[1]!s_pq_amount(A2457,"20260101","",100000000)</f>
        <v>80.394173980000005</v>
      </c>
      <c r="X2457" s="2">
        <f>[1]!s_pq_avgamount(A2457,"20260101","",100000000)</f>
        <v>0.73085612709090908</v>
      </c>
      <c r="Y2457" s="17">
        <f>[1]!s_ipo_dilutedpe(A2457)</f>
        <v>21.04</v>
      </c>
      <c r="Z2457" s="12">
        <f>[1]!s_ipo_collection_total(A2457,100000000)</f>
        <v>5.3760000000000003</v>
      </c>
      <c r="AA2457" s="2">
        <f>[1]!s_val_pe_ttm(A2457,E2457)</f>
        <v>472.24212646484375</v>
      </c>
      <c r="AB2457" s="5">
        <f>[1]!s_info_zjtxornot1(A2457,"")</f>
        <v>0</v>
      </c>
      <c r="AC2457" s="22" t="str">
        <f>[1]!s_info_nature1(A2457,"")</f>
        <v>民营企业</v>
      </c>
      <c r="AD2457" s="6" t="str">
        <f>[1]!s_info_city(A2457)</f>
        <v>温州市</v>
      </c>
      <c r="AE2457" s="6" t="str">
        <f>[1]!s_info_province(A2457)</f>
        <v>浙江省</v>
      </c>
      <c r="AF2457">
        <v>120.672111</v>
      </c>
      <c r="AG2457">
        <v>28.000575000000001</v>
      </c>
    </row>
    <row r="2458" spans="1:33" x14ac:dyDescent="0.3">
      <c r="A2458" s="12" t="s">
        <v>5414</v>
      </c>
      <c r="B2458" s="12" t="s">
        <v>5415</v>
      </c>
      <c r="C2458" s="16" t="str">
        <f>[1]!s_info_mkt(A2458)</f>
        <v>主板</v>
      </c>
      <c r="D2458" s="16" t="str">
        <f>[1]!s_ipo_listeddate(A2458)</f>
        <v>1999-03-19</v>
      </c>
      <c r="E2458" s="16" t="str">
        <f>[1]!lastradeday_s("000002","")</f>
        <v>2026-06-22</v>
      </c>
      <c r="F2458" s="16" t="str">
        <f>[1]!s_info_industry_csrc2023(A2458,"",3)</f>
        <v>生态保护和环境治理业</v>
      </c>
      <c r="G2458" s="16" t="str">
        <f>[1]!s_info_industry_csrc2023(A2458,"",1)</f>
        <v>水利、环境和公共设施管理业</v>
      </c>
      <c r="H2458" s="16">
        <f>[1]!s_is(A2458,83,"FY","YTD","20251231",1,"",100000000)</f>
        <v>65.633479875600003</v>
      </c>
      <c r="I2458" s="16">
        <f>[1]!s_is(A2458,83,"FY","YTD","20241231",1,"",100000000)</f>
        <v>66.106683464200003</v>
      </c>
      <c r="J2458" s="16">
        <f t="shared" si="114"/>
        <v>-7.1581807436499334E-3</v>
      </c>
      <c r="K2458" s="16">
        <f>[1]!s_is(A2458,61,"FY","YTD","20251231",1,"",100000000)</f>
        <v>12.361263187300001</v>
      </c>
      <c r="L2458" s="16">
        <f>[1]!s_is(A2458,61,"FY","YTD","20241231",1,"",100000000)</f>
        <v>11.414685780899999</v>
      </c>
      <c r="M2458" s="16">
        <f t="shared" si="115"/>
        <v>8.2926278004418943E-2</v>
      </c>
      <c r="N2458" s="16">
        <f>[1]!s_fa_roe(A2458,"20251231")</f>
        <v>13.762499999999999</v>
      </c>
      <c r="O2458" s="16">
        <f>[1]!s_stmnote_rdexp(A2458,"20251231",1,10000)</f>
        <v>2228.0232420000002</v>
      </c>
      <c r="P2458" s="20">
        <f t="shared" si="116"/>
        <v>3.3946443891485528E-3</v>
      </c>
      <c r="Q2458" s="16">
        <f>[1]!s_margin_tradingbalance(A2458,"",10000)</f>
        <v>20137.217000000001</v>
      </c>
      <c r="R2458" s="16">
        <f>[1]!s_margin_seclendingbalance(A2458,"",10000)</f>
        <v>122.1909</v>
      </c>
      <c r="S2458" s="17">
        <f>[1]!s_val_ev(A2458,"",100000000)</f>
        <v>81.864977512500005</v>
      </c>
      <c r="T2458" s="17">
        <f>[1]!share_freesharesmv(A2458,"",100000000)</f>
        <v>23.902921102499999</v>
      </c>
      <c r="U2458" s="17">
        <f>[1]!s_dq_amount_btin(A2458,E2458,100000000)</f>
        <v>0.56000921000000004</v>
      </c>
      <c r="V2458" s="17">
        <f>[1]!s_dq_turn(A2458,E2458)</f>
        <v>0.69489302359258376</v>
      </c>
      <c r="W2458" s="2">
        <f>[1]!s_pq_amount(A2458,"20260101","",100000000)</f>
        <v>93.482773570000006</v>
      </c>
      <c r="X2458" s="2">
        <f>[1]!s_pq_avgamount(A2458,"20260101","",100000000)</f>
        <v>0.84984339609090909</v>
      </c>
      <c r="Y2458" s="17">
        <f>[1]!s_ipo_dilutedpe(A2458)</f>
        <v>0</v>
      </c>
      <c r="Z2458" s="12">
        <f>[1]!s_ipo_collection_total(A2458,100000000)</f>
        <v>4.2480000000000002</v>
      </c>
      <c r="AA2458" s="2">
        <f>[1]!s_val_pe_ttm(A2458,E2458)</f>
        <v>6.4090394973754883</v>
      </c>
      <c r="AB2458" s="5">
        <f>[1]!s_info_zjtxornot1(A2458,"")</f>
        <v>0</v>
      </c>
      <c r="AC2458" s="22" t="str">
        <f>[1]!s_info_nature1(A2458,"")</f>
        <v>地方国有企业</v>
      </c>
      <c r="AD2458" s="6" t="str">
        <f>[1]!s_info_city(A2458)</f>
        <v>郑州市</v>
      </c>
      <c r="AE2458" s="6" t="str">
        <f>[1]!s_info_province(A2458)</f>
        <v>河南省</v>
      </c>
      <c r="AF2458">
        <v>113.665412</v>
      </c>
      <c r="AG2458">
        <v>34.757975000000002</v>
      </c>
    </row>
    <row r="2459" spans="1:33" x14ac:dyDescent="0.3">
      <c r="A2459" s="12" t="s">
        <v>5416</v>
      </c>
      <c r="B2459" s="12" t="s">
        <v>5417</v>
      </c>
      <c r="C2459" s="16" t="str">
        <f>[1]!s_info_mkt(A2459)</f>
        <v>主板</v>
      </c>
      <c r="D2459" s="16" t="str">
        <f>[1]!s_ipo_listeddate(A2459)</f>
        <v>2022-05-20</v>
      </c>
      <c r="E2459" s="16" t="str">
        <f>[1]!lastradeday_s("000002","")</f>
        <v>2026-06-22</v>
      </c>
      <c r="F2459" s="16" t="str">
        <f>[1]!s_info_industry_csrc2023(A2459,"",3)</f>
        <v>食品制造业</v>
      </c>
      <c r="G2459" s="16" t="str">
        <f>[1]!s_info_industry_csrc2023(A2459,"",1)</f>
        <v>制造业</v>
      </c>
      <c r="H2459" s="16">
        <f>[1]!s_is(A2459,83,"FY","YTD","20251231",1,"",100000000)</f>
        <v>4.7709927004999999</v>
      </c>
      <c r="I2459" s="16">
        <f>[1]!s_is(A2459,83,"FY","YTD","20241231",1,"",100000000)</f>
        <v>5.1941815694000004</v>
      </c>
      <c r="J2459" s="16">
        <f t="shared" si="114"/>
        <v>-8.147363800162355E-2</v>
      </c>
      <c r="K2459" s="16">
        <f>[1]!s_is(A2459,61,"FY","YTD","20251231",1,"",100000000)</f>
        <v>1.0446992508999999</v>
      </c>
      <c r="L2459" s="16">
        <f>[1]!s_is(A2459,61,"FY","YTD","20241231",1,"",100000000)</f>
        <v>1.1456489305999999</v>
      </c>
      <c r="M2459" s="16">
        <f t="shared" si="115"/>
        <v>-8.8115719400297082E-2</v>
      </c>
      <c r="N2459" s="16">
        <f>[1]!s_fa_roe(A2459,"20251231")</f>
        <v>7.2941000000000003</v>
      </c>
      <c r="O2459" s="16">
        <f>[1]!s_stmnote_rdexp(A2459,"20251231",1,10000)</f>
        <v>1732.9133530000001</v>
      </c>
      <c r="P2459" s="20">
        <f t="shared" si="116"/>
        <v>3.6321861335448929E-2</v>
      </c>
      <c r="Q2459" s="16">
        <f>[1]!s_margin_tradingbalance(A2459,"",10000)</f>
        <v>0</v>
      </c>
      <c r="R2459" s="16">
        <f>[1]!s_margin_seclendingbalance(A2459,"",10000)</f>
        <v>0</v>
      </c>
      <c r="S2459" s="17">
        <f>[1]!s_val_ev(A2459,"",100000000)</f>
        <v>30.075023999999999</v>
      </c>
      <c r="T2459" s="17">
        <f>[1]!share_freesharesmv(A2459,"",100000000)</f>
        <v>9.1014347200000003</v>
      </c>
      <c r="U2459" s="17">
        <f>[1]!s_dq_amount_btin(A2459,E2459,100000000)</f>
        <v>0.24289838</v>
      </c>
      <c r="V2459" s="17">
        <f>[1]!s_dq_turn(A2459,E2459)</f>
        <v>0.82434727234132876</v>
      </c>
      <c r="W2459" s="2">
        <f>[1]!s_pq_amount(A2459,"20260101","",100000000)</f>
        <v>59.263838440000001</v>
      </c>
      <c r="X2459" s="2">
        <f>[1]!s_pq_avgamount(A2459,"20260101","",100000000)</f>
        <v>0.53876216763636364</v>
      </c>
      <c r="Y2459" s="17">
        <f>[1]!s_ipo_dilutedpe(A2459)</f>
        <v>19.95</v>
      </c>
      <c r="Z2459" s="12">
        <f>[1]!s_ipo_collection_total(A2459,100000000)</f>
        <v>6.6882200000000003</v>
      </c>
      <c r="AA2459" s="2">
        <f>[1]!s_val_pe_ttm(A2459,E2459)</f>
        <v>29.633684158325195</v>
      </c>
      <c r="AB2459" s="5">
        <f>[1]!s_info_zjtxornot1(A2459,"")</f>
        <v>0</v>
      </c>
      <c r="AC2459" s="22" t="str">
        <f>[1]!s_info_nature1(A2459,"")</f>
        <v>民营企业</v>
      </c>
      <c r="AD2459" s="6" t="str">
        <f>[1]!s_info_city(A2459)</f>
        <v>南昌市</v>
      </c>
      <c r="AE2459" s="6" t="str">
        <f>[1]!s_info_province(A2459)</f>
        <v>江西省</v>
      </c>
      <c r="AF2459">
        <v>115.892151</v>
      </c>
      <c r="AG2459">
        <v>28.676493000000001</v>
      </c>
    </row>
    <row r="2460" spans="1:33" x14ac:dyDescent="0.3">
      <c r="A2460" s="12" t="s">
        <v>5418</v>
      </c>
      <c r="B2460" s="12" t="s">
        <v>5419</v>
      </c>
      <c r="C2460" s="16" t="str">
        <f>[1]!s_info_mkt(A2460)</f>
        <v>主板</v>
      </c>
      <c r="D2460" s="16" t="str">
        <f>[1]!s_ipo_listeddate(A2460)</f>
        <v>2021-02-24</v>
      </c>
      <c r="E2460" s="16" t="str">
        <f>[1]!lastradeday_s("000002","")</f>
        <v>2026-06-22</v>
      </c>
      <c r="F2460" s="16" t="str">
        <f>[1]!s_info_industry_csrc2023(A2460,"",3)</f>
        <v>汽车制造业</v>
      </c>
      <c r="G2460" s="16" t="str">
        <f>[1]!s_info_industry_csrc2023(A2460,"",1)</f>
        <v>制造业</v>
      </c>
      <c r="H2460" s="16">
        <f>[1]!s_is(A2460,83,"FY","YTD","20251231",1,"",100000000)</f>
        <v>32.269178598899998</v>
      </c>
      <c r="I2460" s="16">
        <f>[1]!s_is(A2460,83,"FY","YTD","20241231",1,"",100000000)</f>
        <v>23.5191817382</v>
      </c>
      <c r="J2460" s="16">
        <f t="shared" si="114"/>
        <v>0.37203661921997044</v>
      </c>
      <c r="K2460" s="16">
        <f>[1]!s_is(A2460,61,"FY","YTD","20251231",1,"",100000000)</f>
        <v>1.9081625550000001</v>
      </c>
      <c r="L2460" s="16">
        <f>[1]!s_is(A2460,61,"FY","YTD","20241231",1,"",100000000)</f>
        <v>1.6339954561000001</v>
      </c>
      <c r="M2460" s="16">
        <f t="shared" si="115"/>
        <v>0.16778938881163025</v>
      </c>
      <c r="N2460" s="16">
        <f>[1]!s_fa_roe(A2460,"20251231")</f>
        <v>5.9314999999999998</v>
      </c>
      <c r="O2460" s="16">
        <f>[1]!s_stmnote_rdexp(A2460,"20251231",1,10000)</f>
        <v>13891.042608000002</v>
      </c>
      <c r="P2460" s="20">
        <f t="shared" si="116"/>
        <v>4.3047400681198389E-2</v>
      </c>
      <c r="Q2460" s="16">
        <f>[1]!s_margin_tradingbalance(A2460,"",10000)</f>
        <v>0</v>
      </c>
      <c r="R2460" s="16">
        <f>[1]!s_margin_seclendingbalance(A2460,"",10000)</f>
        <v>0</v>
      </c>
      <c r="S2460" s="17">
        <f>[1]!s_val_ev(A2460,"",100000000)</f>
        <v>98.064341913600003</v>
      </c>
      <c r="T2460" s="17">
        <f>[1]!share_freesharesmv(A2460,"",100000000)</f>
        <v>44.718373268400001</v>
      </c>
      <c r="U2460" s="17">
        <f>[1]!s_dq_amount_btin(A2460,E2460,100000000)</f>
        <v>4.0056508700000002</v>
      </c>
      <c r="V2460" s="17">
        <f>[1]!s_dq_turn(A2460,E2460)</f>
        <v>4.1452212752650208</v>
      </c>
      <c r="W2460" s="2">
        <f>[1]!s_pq_amount(A2460,"20260101","",100000000)</f>
        <v>332.54451138000002</v>
      </c>
      <c r="X2460" s="2">
        <f>[1]!s_pq_avgamount(A2460,"20260101","",100000000)</f>
        <v>3.0231319216363639</v>
      </c>
      <c r="Y2460" s="17">
        <f>[1]!s_ipo_dilutedpe(A2460)</f>
        <v>22.99</v>
      </c>
      <c r="Z2460" s="12">
        <f>[1]!s_ipo_collection_total(A2460,100000000)</f>
        <v>8.1359999999999992</v>
      </c>
      <c r="AA2460" s="2">
        <f>[1]!s_val_pe_ttm(A2460,E2460)</f>
        <v>52.367721557617188</v>
      </c>
      <c r="AB2460" s="5">
        <f>[1]!s_info_zjtxornot1(A2460,"")</f>
        <v>1</v>
      </c>
      <c r="AC2460" s="22" t="str">
        <f>[1]!s_info_nature1(A2460,"")</f>
        <v>民营企业</v>
      </c>
      <c r="AD2460" s="6" t="str">
        <f>[1]!s_info_city(A2460)</f>
        <v>扬州市</v>
      </c>
      <c r="AE2460" s="6" t="str">
        <f>[1]!s_info_province(A2460)</f>
        <v>江苏省</v>
      </c>
      <c r="AF2460">
        <v>119.421003</v>
      </c>
      <c r="AG2460">
        <v>32.393158999999997</v>
      </c>
    </row>
    <row r="2461" spans="1:33" x14ac:dyDescent="0.3">
      <c r="A2461" s="12" t="s">
        <v>5420</v>
      </c>
      <c r="B2461" s="12" t="s">
        <v>5421</v>
      </c>
      <c r="C2461" s="16" t="str">
        <f>[1]!s_info_mkt(A2461)</f>
        <v>主板</v>
      </c>
      <c r="D2461" s="16" t="str">
        <f>[1]!s_ipo_listeddate(A2461)</f>
        <v>2021-10-21</v>
      </c>
      <c r="E2461" s="16" t="str">
        <f>[1]!lastradeday_s("000002","")</f>
        <v>2026-06-22</v>
      </c>
      <c r="F2461" s="16" t="str">
        <f>[1]!s_info_industry_csrc2023(A2461,"",3)</f>
        <v>食品制造业</v>
      </c>
      <c r="G2461" s="16" t="str">
        <f>[1]!s_info_industry_csrc2023(A2461,"",1)</f>
        <v>制造业</v>
      </c>
      <c r="H2461" s="16">
        <f>[1]!s_is(A2461,83,"FY","YTD","20251231",1,"",100000000)</f>
        <v>5.4514332685999998</v>
      </c>
      <c r="I2461" s="16">
        <f>[1]!s_is(A2461,83,"FY","YTD","20241231",1,"",100000000)</f>
        <v>5.2586046786000002</v>
      </c>
      <c r="J2461" s="16">
        <f t="shared" si="114"/>
        <v>3.6669154991764152E-2</v>
      </c>
      <c r="K2461" s="16">
        <f>[1]!s_is(A2461,61,"FY","YTD","20251231",1,"",100000000)</f>
        <v>1.108709658</v>
      </c>
      <c r="L2461" s="16">
        <f>[1]!s_is(A2461,61,"FY","YTD","20241231",1,"",100000000)</f>
        <v>0.9747696508</v>
      </c>
      <c r="M2461" s="16">
        <f t="shared" si="115"/>
        <v>0.13740682949051042</v>
      </c>
      <c r="N2461" s="16">
        <f>[1]!s_fa_roe(A2461,"20251231")</f>
        <v>10.6212</v>
      </c>
      <c r="O2461" s="16">
        <f>[1]!s_stmnote_rdexp(A2461,"20251231",1,10000)</f>
        <v>511.34657199999998</v>
      </c>
      <c r="P2461" s="20">
        <f t="shared" si="116"/>
        <v>9.3800390980722861E-3</v>
      </c>
      <c r="Q2461" s="16">
        <f>[1]!s_margin_tradingbalance(A2461,"",10000)</f>
        <v>0</v>
      </c>
      <c r="R2461" s="16">
        <f>[1]!s_margin_seclendingbalance(A2461,"",10000)</f>
        <v>0</v>
      </c>
      <c r="S2461" s="17">
        <f>[1]!s_val_ev(A2461,"",100000000)</f>
        <v>24.099991500000002</v>
      </c>
      <c r="T2461" s="17">
        <f>[1]!share_freesharesmv(A2461,"",100000000)</f>
        <v>12.2348137176</v>
      </c>
      <c r="U2461" s="17">
        <f>[1]!s_dq_amount_btin(A2461,E2461,100000000)</f>
        <v>0.35183404000000001</v>
      </c>
      <c r="V2461" s="17">
        <f>[1]!s_dq_turn(A2461,E2461)</f>
        <v>1.5296314545195544</v>
      </c>
      <c r="W2461" s="2">
        <f>[1]!s_pq_amount(A2461,"20260101","",100000000)</f>
        <v>69.593630750000003</v>
      </c>
      <c r="X2461" s="2">
        <f>[1]!s_pq_avgamount(A2461,"20260101","",100000000)</f>
        <v>0.63266937045454552</v>
      </c>
      <c r="Y2461" s="17">
        <f>[1]!s_ipo_dilutedpe(A2461)</f>
        <v>22.99</v>
      </c>
      <c r="Z2461" s="12">
        <f>[1]!s_ipo_collection_total(A2461,100000000)</f>
        <v>3.8184</v>
      </c>
      <c r="AA2461" s="2">
        <f>[1]!s_val_pe_ttm(A2461,E2461)</f>
        <v>21.395418167114258</v>
      </c>
      <c r="AB2461" s="5">
        <f>[1]!s_info_zjtxornot1(A2461,"")</f>
        <v>0</v>
      </c>
      <c r="AC2461" s="22" t="str">
        <f>[1]!s_info_nature1(A2461,"")</f>
        <v>地方国有企业</v>
      </c>
      <c r="AD2461" s="6" t="str">
        <f>[1]!s_info_city(A2461)</f>
        <v>青岛市</v>
      </c>
      <c r="AE2461" s="6" t="str">
        <f>[1]!s_info_province(A2461)</f>
        <v>山东省</v>
      </c>
      <c r="AF2461">
        <v>120.35517299999999</v>
      </c>
      <c r="AG2461">
        <v>36.082982000000001</v>
      </c>
    </row>
    <row r="2462" spans="1:33" x14ac:dyDescent="0.3">
      <c r="A2462" s="12" t="s">
        <v>5422</v>
      </c>
      <c r="B2462" s="12" t="s">
        <v>5423</v>
      </c>
      <c r="C2462" s="16" t="str">
        <f>[1]!s_info_mkt(A2462)</f>
        <v>主板</v>
      </c>
      <c r="D2462" s="16" t="str">
        <f>[1]!s_ipo_listeddate(A2462)</f>
        <v>2009-12-18</v>
      </c>
      <c r="E2462" s="16" t="str">
        <f>[1]!lastradeday_s("000002","")</f>
        <v>2026-06-22</v>
      </c>
      <c r="F2462" s="16" t="str">
        <f>[1]!s_info_industry_csrc2023(A2462,"",3)</f>
        <v>软件和信息技术服务业</v>
      </c>
      <c r="G2462" s="16" t="str">
        <f>[1]!s_info_industry_csrc2023(A2462,"",1)</f>
        <v>信息传输、软件和信息技术服务业</v>
      </c>
      <c r="H2462" s="16">
        <f>[1]!s_is(A2462,83,"FY","YTD","20251231",1,"",100000000)</f>
        <v>10.8757735895</v>
      </c>
      <c r="I2462" s="16">
        <f>[1]!s_is(A2462,83,"FY","YTD","20241231",1,"",100000000)</f>
        <v>10.7873709727</v>
      </c>
      <c r="J2462" s="16">
        <f t="shared" si="114"/>
        <v>8.1950103527286267E-3</v>
      </c>
      <c r="K2462" s="16">
        <f>[1]!s_is(A2462,61,"FY","YTD","20251231",1,"",100000000)</f>
        <v>2.1476852006000002</v>
      </c>
      <c r="L2462" s="16">
        <f>[1]!s_is(A2462,61,"FY","YTD","20241231",1,"",100000000)</f>
        <v>2.7748574467</v>
      </c>
      <c r="M2462" s="16">
        <f t="shared" si="115"/>
        <v>-0.22601962736711559</v>
      </c>
      <c r="N2462" s="16">
        <f>[1]!s_fa_roe(A2462,"20251231")</f>
        <v>7.3952999999999998</v>
      </c>
      <c r="O2462" s="16">
        <f>[1]!s_stmnote_rdexp(A2462,"20251231",1,10000)</f>
        <v>15611.644187</v>
      </c>
      <c r="P2462" s="20">
        <f t="shared" si="116"/>
        <v>0.14354513781044725</v>
      </c>
      <c r="Q2462" s="16">
        <f>[1]!s_margin_tradingbalance(A2462,"",10000)</f>
        <v>0</v>
      </c>
      <c r="R2462" s="16">
        <f>[1]!s_margin_seclendingbalance(A2462,"",10000)</f>
        <v>0</v>
      </c>
      <c r="S2462" s="17">
        <f>[1]!s_val_ev(A2462,"",100000000)</f>
        <v>37.832144894999999</v>
      </c>
      <c r="T2462" s="17">
        <f>[1]!share_freesharesmv(A2462,"",100000000)</f>
        <v>24.920959562999997</v>
      </c>
      <c r="U2462" s="17">
        <f>[1]!s_dq_amount_btin(A2462,E2462,100000000)</f>
        <v>0.45162263000000002</v>
      </c>
      <c r="V2462" s="17">
        <f>[1]!s_dq_turn(A2462,E2462)</f>
        <v>1.2663836126576851</v>
      </c>
      <c r="W2462" s="2">
        <f>[1]!s_pq_amount(A2462,"20260101","",100000000)</f>
        <v>105.87280199999999</v>
      </c>
      <c r="X2462" s="2">
        <f>[1]!s_pq_avgamount(A2462,"20260101","",100000000)</f>
        <v>0.96248001818181816</v>
      </c>
      <c r="Y2462" s="17">
        <f>[1]!s_ipo_dilutedpe(A2462)</f>
        <v>59.85</v>
      </c>
      <c r="Z2462" s="12">
        <f>[1]!s_ipo_collection_total(A2462,100000000)</f>
        <v>6.68</v>
      </c>
      <c r="AA2462" s="2">
        <f>[1]!s_val_pe_ttm(A2462,E2462)</f>
        <v>18.419271469116211</v>
      </c>
      <c r="AB2462" s="5">
        <f>[1]!s_info_zjtxornot1(A2462,"")</f>
        <v>1</v>
      </c>
      <c r="AC2462" s="22" t="str">
        <f>[1]!s_info_nature1(A2462,"")</f>
        <v>民营企业</v>
      </c>
      <c r="AD2462" s="6" t="str">
        <f>[1]!s_info_city(A2462)</f>
        <v>宁波市</v>
      </c>
      <c r="AE2462" s="6" t="str">
        <f>[1]!s_info_province(A2462)</f>
        <v>浙江省</v>
      </c>
      <c r="AF2462">
        <v>121.549792</v>
      </c>
      <c r="AG2462">
        <v>29.868387999999999</v>
      </c>
    </row>
    <row r="2463" spans="1:33" x14ac:dyDescent="0.3">
      <c r="A2463" s="12" t="s">
        <v>5424</v>
      </c>
      <c r="B2463" s="12" t="s">
        <v>5425</v>
      </c>
      <c r="C2463" s="16" t="str">
        <f>[1]!s_info_mkt(A2463)</f>
        <v>科创板</v>
      </c>
      <c r="D2463" s="16" t="str">
        <f>[1]!s_ipo_listeddate(A2463)</f>
        <v>2022-04-19</v>
      </c>
      <c r="E2463" s="16" t="str">
        <f>[1]!lastradeday_s("000002","")</f>
        <v>2026-06-22</v>
      </c>
      <c r="F2463" s="16" t="str">
        <f>[1]!s_info_industry_csrc2023(A2463,"",3)</f>
        <v>计算机、通信和其他电子设备制造业</v>
      </c>
      <c r="G2463" s="16" t="str">
        <f>[1]!s_info_industry_csrc2023(A2463,"",1)</f>
        <v>制造业</v>
      </c>
      <c r="H2463" s="16">
        <f>[1]!s_is(A2463,83,"FY","YTD","20251231",1,"",100000000)</f>
        <v>68.480971142900003</v>
      </c>
      <c r="I2463" s="16">
        <f>[1]!s_is(A2463,83,"FY","YTD","20241231",1,"",100000000)</f>
        <v>55.411221896299999</v>
      </c>
      <c r="J2463" s="16">
        <f t="shared" si="114"/>
        <v>0.23586827359735074</v>
      </c>
      <c r="K2463" s="16">
        <f>[1]!s_is(A2463,61,"FY","YTD","20251231",1,"",100000000)</f>
        <v>1.0023964581</v>
      </c>
      <c r="L2463" s="16">
        <f>[1]!s_is(A2463,61,"FY","YTD","20241231",1,"",100000000)</f>
        <v>-5.5031821096</v>
      </c>
      <c r="M2463" s="16">
        <f t="shared" si="115"/>
        <v>1.1821485166466459</v>
      </c>
      <c r="N2463" s="16">
        <f>[1]!s_fa_roe(A2463,"20251231")</f>
        <v>2.4113000000000002</v>
      </c>
      <c r="O2463" s="16">
        <f>[1]!s_stmnote_rdexp(A2463,"20251231",1,10000)</f>
        <v>105817.279541</v>
      </c>
      <c r="P2463" s="20">
        <f t="shared" si="116"/>
        <v>0.15452070520464714</v>
      </c>
      <c r="Q2463" s="16">
        <f>[1]!s_margin_tradingbalance(A2463,"",10000)</f>
        <v>27534.582399999999</v>
      </c>
      <c r="R2463" s="16">
        <f>[1]!s_margin_seclendingbalance(A2463,"",10000)</f>
        <v>142.77379999999999</v>
      </c>
      <c r="S2463" s="17">
        <f>[1]!s_val_ev(A2463,"",100000000)</f>
        <v>89.212086047999989</v>
      </c>
      <c r="T2463" s="17">
        <f>[1]!share_freesharesmv(A2463,"",100000000)</f>
        <v>41.585303125199999</v>
      </c>
      <c r="U2463" s="17">
        <f>[1]!s_dq_amount_btin(A2463,E2463,100000000)</f>
        <v>1.3715034399999999</v>
      </c>
      <c r="V2463" s="17">
        <f>[1]!s_dq_turn(A2463,E2463)</f>
        <v>1.682182198857533</v>
      </c>
      <c r="W2463" s="2">
        <f>[1]!s_pq_amount(A2463,"20260101","",100000000)</f>
        <v>328.62624742000003</v>
      </c>
      <c r="X2463" s="2">
        <f>[1]!s_pq_avgamount(A2463,"20260101","",100000000)</f>
        <v>2.9875113401818179</v>
      </c>
      <c r="Y2463" s="17">
        <f>[1]!s_ipo_dilutedpe(A2463)</f>
        <v>244.87</v>
      </c>
      <c r="Z2463" s="12">
        <f>[1]!s_ipo_collection_total(A2463,100000000)</f>
        <v>36.299999999999997</v>
      </c>
      <c r="AA2463" s="2">
        <f>[1]!s_val_pe_ttm(A2463,E2463)</f>
        <v>208.77725219726563</v>
      </c>
      <c r="AB2463" s="5">
        <f>[1]!s_info_zjtxornot1(A2463,"")</f>
        <v>1</v>
      </c>
      <c r="AC2463" s="22" t="str">
        <f>[1]!s_info_nature1(A2463,"")</f>
        <v>民营企业</v>
      </c>
      <c r="AD2463" s="6" t="str">
        <f>[1]!s_info_city(A2463)</f>
        <v>北京市</v>
      </c>
      <c r="AE2463" s="6" t="str">
        <f>[1]!s_info_province(A2463)</f>
        <v>北京</v>
      </c>
      <c r="AF2463">
        <v>116.40528500000001</v>
      </c>
      <c r="AG2463">
        <v>39.904989</v>
      </c>
    </row>
    <row r="2464" spans="1:33" x14ac:dyDescent="0.3">
      <c r="A2464" s="12" t="s">
        <v>5426</v>
      </c>
      <c r="B2464" s="12" t="s">
        <v>5427</v>
      </c>
      <c r="C2464" s="16" t="str">
        <f>[1]!s_info_mkt(A2464)</f>
        <v>主板</v>
      </c>
      <c r="D2464" s="16" t="str">
        <f>[1]!s_ipo_listeddate(A2464)</f>
        <v>2015-02-17</v>
      </c>
      <c r="E2464" s="16" t="str">
        <f>[1]!lastradeday_s("000002","")</f>
        <v>2026-06-22</v>
      </c>
      <c r="F2464" s="16" t="str">
        <f>[1]!s_info_industry_csrc2023(A2464,"",3)</f>
        <v>家具制造业</v>
      </c>
      <c r="G2464" s="16" t="str">
        <f>[1]!s_info_industry_csrc2023(A2464,"",1)</f>
        <v>制造业</v>
      </c>
      <c r="H2464" s="16">
        <f>[1]!s_is(A2464,83,"FY","YTD","20251231",1,"",100000000)</f>
        <v>16.651644012999999</v>
      </c>
      <c r="I2464" s="16">
        <f>[1]!s_is(A2464,83,"FY","YTD","20241231",1,"",100000000)</f>
        <v>19.095556884699999</v>
      </c>
      <c r="J2464" s="16">
        <f t="shared" si="114"/>
        <v>-0.12798332546447733</v>
      </c>
      <c r="K2464" s="16">
        <f>[1]!s_is(A2464,61,"FY","YTD","20251231",1,"",100000000)</f>
        <v>0.1467242231</v>
      </c>
      <c r="L2464" s="16">
        <f>[1]!s_is(A2464,61,"FY","YTD","20241231",1,"",100000000)</f>
        <v>0.8052103062</v>
      </c>
      <c r="M2464" s="16">
        <f t="shared" si="115"/>
        <v>-0.81778148892252711</v>
      </c>
      <c r="N2464" s="16">
        <f>[1]!s_fa_roe(A2464,"20251231")</f>
        <v>0.47199999999999998</v>
      </c>
      <c r="O2464" s="16">
        <f>[1]!s_stmnote_rdexp(A2464,"20251231",1,10000)</f>
        <v>8455.1409170000006</v>
      </c>
      <c r="P2464" s="20">
        <f t="shared" si="116"/>
        <v>5.077661347071221E-2</v>
      </c>
      <c r="Q2464" s="16">
        <f>[1]!s_margin_tradingbalance(A2464,"",10000)</f>
        <v>0</v>
      </c>
      <c r="R2464" s="16">
        <f>[1]!s_margin_seclendingbalance(A2464,"",10000)</f>
        <v>0</v>
      </c>
      <c r="S2464" s="17">
        <f>[1]!s_val_ev(A2464,"",100000000)</f>
        <v>39.727629911199998</v>
      </c>
      <c r="T2464" s="17">
        <f>[1]!share_freesharesmv(A2464,"",100000000)</f>
        <v>13.082981247599999</v>
      </c>
      <c r="U2464" s="17">
        <f>[1]!s_dq_amount_btin(A2464,E2464,100000000)</f>
        <v>0.53698789000000002</v>
      </c>
      <c r="V2464" s="17">
        <f>[1]!s_dq_turn(A2464,E2464)</f>
        <v>1.3531102670900881</v>
      </c>
      <c r="W2464" s="2">
        <f>[1]!s_pq_amount(A2464,"20260101","",100000000)</f>
        <v>88.312048239999996</v>
      </c>
      <c r="X2464" s="2">
        <f>[1]!s_pq_avgamount(A2464,"20260101","",100000000)</f>
        <v>0.80283680218181819</v>
      </c>
      <c r="Y2464" s="17">
        <f>[1]!s_ipo_dilutedpe(A2464)</f>
        <v>19</v>
      </c>
      <c r="Z2464" s="12">
        <f>[1]!s_ipo_collection_total(A2464,100000000)</f>
        <v>4.7946499999999999</v>
      </c>
      <c r="AA2464" s="2">
        <f>[1]!s_val_pe_ttm(A2464,E2464)</f>
        <v>-412.17996215820313</v>
      </c>
      <c r="AB2464" s="5">
        <f>[1]!s_info_zjtxornot1(A2464,"")</f>
        <v>0</v>
      </c>
      <c r="AC2464" s="22" t="str">
        <f>[1]!s_info_nature1(A2464,"")</f>
        <v>民营企业</v>
      </c>
      <c r="AD2464" s="6" t="str">
        <f>[1]!s_info_city(A2464)</f>
        <v>广州市</v>
      </c>
      <c r="AE2464" s="6" t="str">
        <f>[1]!s_info_province(A2464)</f>
        <v>广东省</v>
      </c>
      <c r="AF2464">
        <v>113.280637</v>
      </c>
      <c r="AG2464">
        <v>23.125177999999998</v>
      </c>
    </row>
    <row r="2465" spans="1:33" x14ac:dyDescent="0.3">
      <c r="A2465" s="12" t="s">
        <v>5428</v>
      </c>
      <c r="B2465" s="12" t="s">
        <v>5429</v>
      </c>
      <c r="C2465" s="16" t="str">
        <f>[1]!s_info_mkt(A2465)</f>
        <v>创业板</v>
      </c>
      <c r="D2465" s="16" t="str">
        <f>[1]!s_ipo_listeddate(A2465)</f>
        <v>2022-11-30</v>
      </c>
      <c r="E2465" s="16" t="str">
        <f>[1]!lastradeday_s("000002","")</f>
        <v>2026-06-22</v>
      </c>
      <c r="F2465" s="16" t="str">
        <f>[1]!s_info_industry_csrc2023(A2465,"",3)</f>
        <v>专用设备制造业</v>
      </c>
      <c r="G2465" s="16" t="str">
        <f>[1]!s_info_industry_csrc2023(A2465,"",1)</f>
        <v>制造业</v>
      </c>
      <c r="H2465" s="16">
        <f>[1]!s_is(A2465,83,"FY","YTD","20251231",1,"",100000000)</f>
        <v>3.8749187948000001</v>
      </c>
      <c r="I2465" s="16">
        <f>[1]!s_is(A2465,83,"FY","YTD","20241231",1,"",100000000)</f>
        <v>4.3546308043000002</v>
      </c>
      <c r="J2465" s="16">
        <f t="shared" si="114"/>
        <v>-0.110161350309263</v>
      </c>
      <c r="K2465" s="16">
        <f>[1]!s_is(A2465,61,"FY","YTD","20251231",1,"",100000000)</f>
        <v>-0.37940258509999997</v>
      </c>
      <c r="L2465" s="16">
        <f>[1]!s_is(A2465,61,"FY","YTD","20241231",1,"",100000000)</f>
        <v>0.97424753190000002</v>
      </c>
      <c r="M2465" s="16">
        <f t="shared" si="115"/>
        <v>-1.3894314049326666</v>
      </c>
      <c r="N2465" s="16">
        <f>[1]!s_fa_roe(A2465,"20251231")</f>
        <v>-1.7269000000000001</v>
      </c>
      <c r="O2465" s="16">
        <f>[1]!s_stmnote_rdexp(A2465,"20251231",1,10000)</f>
        <v>2097.1465699999999</v>
      </c>
      <c r="P2465" s="20">
        <f t="shared" si="116"/>
        <v>5.4121045654280393E-2</v>
      </c>
      <c r="Q2465" s="16">
        <f>[1]!s_margin_tradingbalance(A2465,"",10000)</f>
        <v>9330.8155999999999</v>
      </c>
      <c r="R2465" s="16">
        <f>[1]!s_margin_seclendingbalance(A2465,"",10000)</f>
        <v>17.174900000000001</v>
      </c>
      <c r="S2465" s="17">
        <f>[1]!s_val_ev(A2465,"",100000000)</f>
        <v>27.587736183600001</v>
      </c>
      <c r="T2465" s="17">
        <f>[1]!share_freesharesmv(A2465,"",100000000)</f>
        <v>18.838076040000001</v>
      </c>
      <c r="U2465" s="17">
        <f>[1]!s_dq_amount_btin(A2465,E2465,100000000)</f>
        <v>0.84894574</v>
      </c>
      <c r="V2465" s="17">
        <f>[1]!s_dq_turn(A2465,E2465)</f>
        <v>3.8796806686587115</v>
      </c>
      <c r="W2465" s="2">
        <f>[1]!s_pq_amount(A2465,"20260101","",100000000)</f>
        <v>79.340896009999994</v>
      </c>
      <c r="X2465" s="2">
        <f>[1]!s_pq_avgamount(A2465,"20260101","",100000000)</f>
        <v>0.72128087281818176</v>
      </c>
      <c r="Y2465" s="17">
        <f>[1]!s_ipo_dilutedpe(A2465)</f>
        <v>42.75</v>
      </c>
      <c r="Z2465" s="12">
        <f>[1]!s_ipo_collection_total(A2465,100000000)</f>
        <v>11.0416059606</v>
      </c>
      <c r="AA2465" s="2">
        <f>[1]!s_val_pe_ttm(A2465,E2465)</f>
        <v>-85.975723266601563</v>
      </c>
      <c r="AB2465" s="5">
        <f>[1]!s_info_zjtxornot1(A2465,"")</f>
        <v>1</v>
      </c>
      <c r="AC2465" s="22" t="str">
        <f>[1]!s_info_nature1(A2465,"")</f>
        <v>民营企业</v>
      </c>
      <c r="AD2465" s="6" t="str">
        <f>[1]!s_info_city(A2465)</f>
        <v>常州市</v>
      </c>
      <c r="AE2465" s="6" t="str">
        <f>[1]!s_info_province(A2465)</f>
        <v>江苏省</v>
      </c>
      <c r="AF2465">
        <v>119.946973</v>
      </c>
      <c r="AG2465">
        <v>31.772752000000001</v>
      </c>
    </row>
    <row r="2466" spans="1:33" x14ac:dyDescent="0.3">
      <c r="A2466" s="12" t="s">
        <v>5430</v>
      </c>
      <c r="B2466" s="12" t="s">
        <v>5431</v>
      </c>
      <c r="C2466" s="16" t="str">
        <f>[1]!s_info_mkt(A2466)</f>
        <v>创业板</v>
      </c>
      <c r="D2466" s="16" t="str">
        <f>[1]!s_ipo_listeddate(A2466)</f>
        <v>2010-01-08</v>
      </c>
      <c r="E2466" s="16" t="str">
        <f>[1]!lastradeday_s("000002","")</f>
        <v>2026-06-22</v>
      </c>
      <c r="F2466" s="16" t="str">
        <f>[1]!s_info_industry_csrc2023(A2466,"",3)</f>
        <v>化学原料和化学制品制造业</v>
      </c>
      <c r="G2466" s="16" t="str">
        <f>[1]!s_info_industry_csrc2023(A2466,"",1)</f>
        <v>制造业</v>
      </c>
      <c r="H2466" s="16">
        <f>[1]!s_is(A2466,83,"FY","YTD","20251231",1,"",100000000)</f>
        <v>44.355715443999998</v>
      </c>
      <c r="I2466" s="16">
        <f>[1]!s_is(A2466,83,"FY","YTD","20241231",1,"",100000000)</f>
        <v>39.885515315300005</v>
      </c>
      <c r="J2466" s="16">
        <f t="shared" si="114"/>
        <v>0.11207577721793238</v>
      </c>
      <c r="K2466" s="16">
        <f>[1]!s_is(A2466,61,"FY","YTD","20251231",1,"",100000000)</f>
        <v>2.2059104849</v>
      </c>
      <c r="L2466" s="16">
        <f>[1]!s_is(A2466,61,"FY","YTD","20241231",1,"",100000000)</f>
        <v>1.0185157191</v>
      </c>
      <c r="M2466" s="16">
        <f t="shared" si="115"/>
        <v>1.1658089743074638</v>
      </c>
      <c r="N2466" s="16">
        <f>[1]!s_fa_roe(A2466,"20251231")</f>
        <v>7.5134999999999996</v>
      </c>
      <c r="O2466" s="16">
        <f>[1]!s_stmnote_rdexp(A2466,"20251231",1,10000)</f>
        <v>21352.529456</v>
      </c>
      <c r="P2466" s="20">
        <f t="shared" si="116"/>
        <v>4.8139296688739036E-2</v>
      </c>
      <c r="Q2466" s="16">
        <f>[1]!s_margin_tradingbalance(A2466,"",10000)</f>
        <v>49734.142599999999</v>
      </c>
      <c r="R2466" s="16">
        <f>[1]!s_margin_seclendingbalance(A2466,"",10000)</f>
        <v>34.799999999999997</v>
      </c>
      <c r="S2466" s="17">
        <f>[1]!s_val_ev(A2466,"",100000000)</f>
        <v>85.313797697499993</v>
      </c>
      <c r="T2466" s="17">
        <f>[1]!share_freesharesmv(A2466,"",100000000)</f>
        <v>72.446329750000004</v>
      </c>
      <c r="U2466" s="17">
        <f>[1]!s_dq_amount_btin(A2466,E2466,100000000)</f>
        <v>10.52377604</v>
      </c>
      <c r="V2466" s="17">
        <f>[1]!s_dq_turn(A2466,E2466)</f>
        <v>12.989432079810591</v>
      </c>
      <c r="W2466" s="2">
        <f>[1]!s_pq_amount(A2466,"20260101","",100000000)</f>
        <v>371.80649529999999</v>
      </c>
      <c r="X2466" s="2">
        <f>[1]!s_pq_avgamount(A2466,"20260101","",100000000)</f>
        <v>3.3800590481818182</v>
      </c>
      <c r="Y2466" s="17">
        <f>[1]!s_ipo_dilutedpe(A2466)</f>
        <v>67.41</v>
      </c>
      <c r="Z2466" s="12">
        <f>[1]!s_ipo_collection_total(A2466,100000000)</f>
        <v>6.1879999999999997</v>
      </c>
      <c r="AA2466" s="2">
        <f>[1]!s_val_pe_ttm(A2466,E2466)</f>
        <v>38.2784423828125</v>
      </c>
      <c r="AB2466" s="5">
        <f>[1]!s_info_zjtxornot1(A2466,"")</f>
        <v>1</v>
      </c>
      <c r="AC2466" s="22" t="str">
        <f>[1]!s_info_nature1(A2466,"")</f>
        <v>民营企业</v>
      </c>
      <c r="AD2466" s="6" t="str">
        <f>[1]!s_info_city(A2466)</f>
        <v>襄阳市</v>
      </c>
      <c r="AE2466" s="6" t="str">
        <f>[1]!s_info_province(A2466)</f>
        <v>湖北省</v>
      </c>
      <c r="AF2466">
        <v>112.14414600000001</v>
      </c>
      <c r="AG2466">
        <v>32.042425999999999</v>
      </c>
    </row>
    <row r="2467" spans="1:33" x14ac:dyDescent="0.3">
      <c r="A2467" s="12" t="s">
        <v>5432</v>
      </c>
      <c r="B2467" s="12" t="s">
        <v>5433</v>
      </c>
      <c r="C2467" s="16" t="str">
        <f>[1]!s_info_mkt(A2467)</f>
        <v>主板</v>
      </c>
      <c r="D2467" s="16" t="str">
        <f>[1]!s_ipo_listeddate(A2467)</f>
        <v>2016-10-25</v>
      </c>
      <c r="E2467" s="16" t="str">
        <f>[1]!lastradeday_s("000002","")</f>
        <v>2026-06-22</v>
      </c>
      <c r="F2467" s="16" t="str">
        <f>[1]!s_info_industry_csrc2023(A2467,"",3)</f>
        <v>医药制造业</v>
      </c>
      <c r="G2467" s="16" t="str">
        <f>[1]!s_info_industry_csrc2023(A2467,"",1)</f>
        <v>制造业</v>
      </c>
      <c r="H2467" s="16">
        <f>[1]!s_is(A2467,83,"FY","YTD","20251231",1,"",100000000)</f>
        <v>4.6042483018000002</v>
      </c>
      <c r="I2467" s="16">
        <f>[1]!s_is(A2467,83,"FY","YTD","20241231",1,"",100000000)</f>
        <v>4.7348321889999996</v>
      </c>
      <c r="J2467" s="16">
        <f t="shared" si="114"/>
        <v>-2.757941189623847E-2</v>
      </c>
      <c r="K2467" s="16">
        <f>[1]!s_is(A2467,61,"FY","YTD","20251231",1,"",100000000)</f>
        <v>0.64985897939999993</v>
      </c>
      <c r="L2467" s="16">
        <f>[1]!s_is(A2467,61,"FY","YTD","20241231",1,"",100000000)</f>
        <v>0.49253369520000001</v>
      </c>
      <c r="M2467" s="16">
        <f t="shared" si="115"/>
        <v>0.31942034775126571</v>
      </c>
      <c r="N2467" s="16">
        <f>[1]!s_fa_roe(A2467,"20251231")</f>
        <v>6.9260999999999999</v>
      </c>
      <c r="O2467" s="16">
        <f>[1]!s_stmnote_rdexp(A2467,"20251231",1,10000)</f>
        <v>1264.6509390000001</v>
      </c>
      <c r="P2467" s="20">
        <f t="shared" si="116"/>
        <v>2.7467044696646643E-2</v>
      </c>
      <c r="Q2467" s="16">
        <f>[1]!s_margin_tradingbalance(A2467,"",10000)</f>
        <v>0</v>
      </c>
      <c r="R2467" s="16">
        <f>[1]!s_margin_seclendingbalance(A2467,"",10000)</f>
        <v>0</v>
      </c>
      <c r="S2467" s="17">
        <f>[1]!s_val_ev(A2467,"",100000000)</f>
        <v>18.783365076000003</v>
      </c>
      <c r="T2467" s="17">
        <f>[1]!share_freesharesmv(A2467,"",100000000)</f>
        <v>10.905108844000001</v>
      </c>
      <c r="U2467" s="17">
        <f>[1]!s_dq_amount_btin(A2467,E2467,100000000)</f>
        <v>0.41929009</v>
      </c>
      <c r="V2467" s="17">
        <f>[1]!s_dq_turn(A2467,E2467)</f>
        <v>2.3655067152193987</v>
      </c>
      <c r="W2467" s="2">
        <f>[1]!s_pq_amount(A2467,"20260101","",100000000)</f>
        <v>60.371898350000002</v>
      </c>
      <c r="X2467" s="2">
        <f>[1]!s_pq_avgamount(A2467,"20260101","",100000000)</f>
        <v>0.54883543954545455</v>
      </c>
      <c r="Y2467" s="17">
        <f>[1]!s_ipo_dilutedpe(A2467)</f>
        <v>22.98</v>
      </c>
      <c r="Z2467" s="12">
        <f>[1]!s_ipo_collection_total(A2467,100000000)</f>
        <v>3.0077959999999999</v>
      </c>
      <c r="AA2467" s="2">
        <f>[1]!s_val_pe_ttm(A2467,E2467)</f>
        <v>29.574935913085938</v>
      </c>
      <c r="AB2467" s="5">
        <f>[1]!s_info_zjtxornot1(A2467,"")</f>
        <v>1</v>
      </c>
      <c r="AC2467" s="22" t="str">
        <f>[1]!s_info_nature1(A2467,"")</f>
        <v>公众企业</v>
      </c>
      <c r="AD2467" s="6" t="str">
        <f>[1]!s_info_city(A2467)</f>
        <v>宣城市</v>
      </c>
      <c r="AE2467" s="6" t="str">
        <f>[1]!s_info_province(A2467)</f>
        <v>安徽省</v>
      </c>
      <c r="AF2467">
        <v>118.75799499999999</v>
      </c>
      <c r="AG2467">
        <v>30.945667</v>
      </c>
    </row>
    <row r="2468" spans="1:33" x14ac:dyDescent="0.3">
      <c r="A2468" s="12" t="s">
        <v>5434</v>
      </c>
      <c r="B2468" s="12" t="s">
        <v>5435</v>
      </c>
      <c r="C2468" s="16" t="str">
        <f>[1]!s_info_mkt(A2468)</f>
        <v>主板</v>
      </c>
      <c r="D2468" s="16" t="str">
        <f>[1]!s_ipo_listeddate(A2468)</f>
        <v>1997-05-28</v>
      </c>
      <c r="E2468" s="16" t="str">
        <f>[1]!lastradeday_s("000002","")</f>
        <v>2026-06-22</v>
      </c>
      <c r="F2468" s="16" t="str">
        <f>[1]!s_info_industry_csrc2023(A2468,"",3)</f>
        <v>批发业</v>
      </c>
      <c r="G2468" s="16" t="str">
        <f>[1]!s_info_industry_csrc2023(A2468,"",1)</f>
        <v>批发和零售业</v>
      </c>
      <c r="H2468" s="16">
        <f>[1]!s_is(A2468,83,"FY","YTD","20251231",1,"",100000000)</f>
        <v>528.22973783839996</v>
      </c>
      <c r="I2468" s="16">
        <f>[1]!s_is(A2468,83,"FY","YTD","20241231",1,"",100000000)</f>
        <v>672.35833078199994</v>
      </c>
      <c r="J2468" s="16">
        <f t="shared" si="114"/>
        <v>-0.21436276810308619</v>
      </c>
      <c r="K2468" s="16">
        <f>[1]!s_is(A2468,61,"FY","YTD","20251231",1,"",100000000)</f>
        <v>0.19103827280000002</v>
      </c>
      <c r="L2468" s="16">
        <f>[1]!s_is(A2468,61,"FY","YTD","20241231",1,"",100000000)</f>
        <v>1.2565357457999999</v>
      </c>
      <c r="M2468" s="16">
        <f t="shared" si="115"/>
        <v>-0.84796431503158598</v>
      </c>
      <c r="N2468" s="16">
        <f>[1]!s_fa_roe(A2468,"20251231")</f>
        <v>0.25590000000000002</v>
      </c>
      <c r="O2468" s="16">
        <f>[1]!s_stmnote_rdexp(A2468,"20251231",1,10000)</f>
        <v>7369.94</v>
      </c>
      <c r="P2468" s="20">
        <f t="shared" si="116"/>
        <v>1.3952148983809518E-3</v>
      </c>
      <c r="Q2468" s="16">
        <f>[1]!s_margin_tradingbalance(A2468,"",10000)</f>
        <v>36477.428099999997</v>
      </c>
      <c r="R2468" s="16">
        <f>[1]!s_margin_seclendingbalance(A2468,"",10000)</f>
        <v>230.06639999999999</v>
      </c>
      <c r="S2468" s="17">
        <f>[1]!s_val_ev(A2468,"",100000000)</f>
        <v>121.23310141410001</v>
      </c>
      <c r="T2468" s="17">
        <f>[1]!share_freesharesmv(A2468,"",100000000)</f>
        <v>45.387684735900002</v>
      </c>
      <c r="U2468" s="17">
        <f>[1]!s_dq_amount_btin(A2468,E2468,100000000)</f>
        <v>1.97078464</v>
      </c>
      <c r="V2468" s="17">
        <f>[1]!s_dq_turn(A2468,E2468)</f>
        <v>1.6703404319280097</v>
      </c>
      <c r="W2468" s="2">
        <f>[1]!s_pq_amount(A2468,"20260101","",100000000)</f>
        <v>280.08540625000001</v>
      </c>
      <c r="X2468" s="2">
        <f>[1]!s_pq_avgamount(A2468,"20260101","",100000000)</f>
        <v>2.7459353553921568</v>
      </c>
      <c r="Y2468" s="17">
        <f>[1]!s_ipo_dilutedpe(A2468)</f>
        <v>0</v>
      </c>
      <c r="Z2468" s="12">
        <f>[1]!s_ipo_collection_total(A2468,100000000)</f>
        <v>6.39</v>
      </c>
      <c r="AA2468" s="2">
        <f>[1]!s_val_pe_ttm(A2468,E2468)</f>
        <v>-390.94973754882813</v>
      </c>
      <c r="AB2468" s="5">
        <f>[1]!s_info_zjtxornot1(A2468,"")</f>
        <v>0</v>
      </c>
      <c r="AC2468" s="22" t="str">
        <f>[1]!s_info_nature1(A2468,"")</f>
        <v>中央国有企业</v>
      </c>
      <c r="AD2468" s="6" t="str">
        <f>[1]!s_info_city(A2468)</f>
        <v>北京市</v>
      </c>
      <c r="AE2468" s="6" t="str">
        <f>[1]!s_info_province(A2468)</f>
        <v>北京</v>
      </c>
      <c r="AF2468">
        <v>116.40528500000001</v>
      </c>
      <c r="AG2468">
        <v>39.904989</v>
      </c>
    </row>
    <row r="2469" spans="1:33" x14ac:dyDescent="0.3">
      <c r="A2469" s="12" t="s">
        <v>5436</v>
      </c>
      <c r="B2469" s="12" t="s">
        <v>5437</v>
      </c>
      <c r="C2469" s="16" t="str">
        <f>[1]!s_info_mkt(A2469)</f>
        <v>创业板</v>
      </c>
      <c r="D2469" s="16" t="str">
        <f>[1]!s_ipo_listeddate(A2469)</f>
        <v>2014-01-23</v>
      </c>
      <c r="E2469" s="16" t="str">
        <f>[1]!lastradeday_s("000002","")</f>
        <v>2026-06-22</v>
      </c>
      <c r="F2469" s="16" t="str">
        <f>[1]!s_info_industry_csrc2023(A2469,"",3)</f>
        <v>仪器仪表制造业</v>
      </c>
      <c r="G2469" s="16" t="str">
        <f>[1]!s_info_industry_csrc2023(A2469,"",1)</f>
        <v>制造业</v>
      </c>
      <c r="H2469" s="16">
        <f>[1]!s_is(A2469,83,"FY","YTD","20251231",1,"",100000000)</f>
        <v>4.5049452311999998</v>
      </c>
      <c r="I2469" s="16">
        <f>[1]!s_is(A2469,83,"FY","YTD","20241231",1,"",100000000)</f>
        <v>3.8572432481000001</v>
      </c>
      <c r="J2469" s="16">
        <f t="shared" si="114"/>
        <v>0.16791836590006204</v>
      </c>
      <c r="K2469" s="16">
        <f>[1]!s_is(A2469,61,"FY","YTD","20251231",1,"",100000000)</f>
        <v>0.6620990632</v>
      </c>
      <c r="L2469" s="16">
        <f>[1]!s_is(A2469,61,"FY","YTD","20241231",1,"",100000000)</f>
        <v>0.57724747799999998</v>
      </c>
      <c r="M2469" s="16">
        <f t="shared" si="115"/>
        <v>0.14699342731472276</v>
      </c>
      <c r="N2469" s="16">
        <f>[1]!s_fa_roe(A2469,"20251231")</f>
        <v>5.7939999999999996</v>
      </c>
      <c r="O2469" s="16">
        <f>[1]!s_stmnote_rdexp(A2469,"20251231",1,10000)</f>
        <v>3839.9449950000003</v>
      </c>
      <c r="P2469" s="20">
        <f t="shared" si="116"/>
        <v>8.523843904706338E-2</v>
      </c>
      <c r="Q2469" s="16">
        <f>[1]!s_margin_tradingbalance(A2469,"",10000)</f>
        <v>0</v>
      </c>
      <c r="R2469" s="16">
        <f>[1]!s_margin_seclendingbalance(A2469,"",10000)</f>
        <v>0</v>
      </c>
      <c r="S2469" s="17">
        <f>[1]!s_val_ev(A2469,"",100000000)</f>
        <v>21.429642024</v>
      </c>
      <c r="T2469" s="17">
        <f>[1]!share_freesharesmv(A2469,"",100000000)</f>
        <v>10.400532908999999</v>
      </c>
      <c r="U2469" s="17">
        <f>[1]!s_dq_amount_btin(A2469,E2469,100000000)</f>
        <v>0.3554446</v>
      </c>
      <c r="V2469" s="17">
        <f>[1]!s_dq_turn(A2469,E2469)</f>
        <v>2.4311746173963589</v>
      </c>
      <c r="W2469" s="2">
        <f>[1]!s_pq_amount(A2469,"20260101","",100000000)</f>
        <v>44.808630719999996</v>
      </c>
      <c r="X2469" s="2">
        <f>[1]!s_pq_avgamount(A2469,"20260101","",100000000)</f>
        <v>0.40735118836363637</v>
      </c>
      <c r="Y2469" s="17">
        <f>[1]!s_ipo_dilutedpe(A2469)</f>
        <v>39.11</v>
      </c>
      <c r="Z2469" s="12">
        <f>[1]!s_ipo_collection_total(A2469,100000000)</f>
        <v>4.7868000000000004</v>
      </c>
      <c r="AA2469" s="2">
        <f>[1]!s_val_pe_ttm(A2469,E2469)</f>
        <v>32.208366394042969</v>
      </c>
      <c r="AB2469" s="5">
        <f>[1]!s_info_zjtxornot1(A2469,"")</f>
        <v>1</v>
      </c>
      <c r="AC2469" s="22" t="str">
        <f>[1]!s_info_nature1(A2469,"")</f>
        <v>民营企业</v>
      </c>
      <c r="AD2469" s="6" t="str">
        <f>[1]!s_info_city(A2469)</f>
        <v>唐山市</v>
      </c>
      <c r="AE2469" s="6" t="str">
        <f>[1]!s_info_province(A2469)</f>
        <v>河北省</v>
      </c>
      <c r="AF2469">
        <v>118.175393</v>
      </c>
      <c r="AG2469">
        <v>39.635112999999997</v>
      </c>
    </row>
    <row r="2470" spans="1:33" x14ac:dyDescent="0.3">
      <c r="A2470" s="12" t="s">
        <v>5438</v>
      </c>
      <c r="B2470" s="12" t="s">
        <v>5439</v>
      </c>
      <c r="C2470" s="16" t="str">
        <f>[1]!s_info_mkt(A2470)</f>
        <v>主板</v>
      </c>
      <c r="D2470" s="16" t="str">
        <f>[1]!s_ipo_listeddate(A2470)</f>
        <v>2012-07-13</v>
      </c>
      <c r="E2470" s="16" t="str">
        <f>[1]!lastradeday_s("000002","")</f>
        <v>2026-06-22</v>
      </c>
      <c r="F2470" s="16" t="str">
        <f>[1]!s_info_industry_csrc2023(A2470,"",3)</f>
        <v>纺织服装、服饰业</v>
      </c>
      <c r="G2470" s="16" t="str">
        <f>[1]!s_info_industry_csrc2023(A2470,"",1)</f>
        <v>制造业</v>
      </c>
      <c r="H2470" s="16">
        <f>[1]!s_is(A2470,83,"FY","YTD","20251231",1,"",100000000)</f>
        <v>12.6021311723</v>
      </c>
      <c r="I2470" s="16">
        <f>[1]!s_is(A2470,83,"FY","YTD","20241231",1,"",100000000)</f>
        <v>12.6243014394</v>
      </c>
      <c r="J2470" s="16">
        <f t="shared" si="114"/>
        <v>-1.7561579313060127E-3</v>
      </c>
      <c r="K2470" s="16">
        <f>[1]!s_is(A2470,61,"FY","YTD","20251231",1,"",100000000)</f>
        <v>0.85416001720000001</v>
      </c>
      <c r="L2470" s="16">
        <f>[1]!s_is(A2470,61,"FY","YTD","20241231",1,"",100000000)</f>
        <v>0.88332076879999999</v>
      </c>
      <c r="M2470" s="16">
        <f t="shared" si="115"/>
        <v>-3.3012641194449834E-2</v>
      </c>
      <c r="N2470" s="16">
        <f>[1]!s_fa_roe(A2470,"20251231")</f>
        <v>5.6536999999999997</v>
      </c>
      <c r="O2470" s="16">
        <f>[1]!s_stmnote_rdexp(A2470,"20251231",1,10000)</f>
        <v>7134.906715000001</v>
      </c>
      <c r="P2470" s="20">
        <f t="shared" si="116"/>
        <v>5.6616667589390102E-2</v>
      </c>
      <c r="Q2470" s="16">
        <f>[1]!s_margin_tradingbalance(A2470,"",10000)</f>
        <v>0</v>
      </c>
      <c r="R2470" s="16">
        <f>[1]!s_margin_seclendingbalance(A2470,"",10000)</f>
        <v>0</v>
      </c>
      <c r="S2470" s="17">
        <f>[1]!s_val_ev(A2470,"",100000000)</f>
        <v>21.150260672900004</v>
      </c>
      <c r="T2470" s="17">
        <f>[1]!share_freesharesmv(A2470,"",100000000)</f>
        <v>12.339820590200002</v>
      </c>
      <c r="U2470" s="17">
        <f>[1]!s_dq_amount_btin(A2470,E2470,100000000)</f>
        <v>0.40261910000000001</v>
      </c>
      <c r="V2470" s="17">
        <f>[1]!s_dq_turn(A2470,E2470)</f>
        <v>2.3816985798691865</v>
      </c>
      <c r="W2470" s="2">
        <f>[1]!s_pq_amount(A2470,"20260101","",100000000)</f>
        <v>66.398935159999994</v>
      </c>
      <c r="X2470" s="2">
        <f>[1]!s_pq_avgamount(A2470,"20260101","",100000000)</f>
        <v>0.60362668327272728</v>
      </c>
      <c r="Y2470" s="17">
        <f>[1]!s_ipo_dilutedpe(A2470)</f>
        <v>24.73</v>
      </c>
      <c r="Z2470" s="12">
        <f>[1]!s_ipo_collection_total(A2470,100000000)</f>
        <v>5.6695000000000002</v>
      </c>
      <c r="AA2470" s="2">
        <f>[1]!s_val_pe_ttm(A2470,E2470)</f>
        <v>26.111612319946289</v>
      </c>
      <c r="AB2470" s="5">
        <f>[1]!s_info_zjtxornot1(A2470,"")</f>
        <v>0</v>
      </c>
      <c r="AC2470" s="22" t="str">
        <f>[1]!s_info_nature1(A2470,"")</f>
        <v>民营企业</v>
      </c>
      <c r="AD2470" s="6" t="str">
        <f>[1]!s_info_city(A2470)</f>
        <v>温州市</v>
      </c>
      <c r="AE2470" s="6" t="str">
        <f>[1]!s_info_province(A2470)</f>
        <v>浙江省</v>
      </c>
      <c r="AF2470">
        <v>120.672111</v>
      </c>
      <c r="AG2470">
        <v>28.000575000000001</v>
      </c>
    </row>
    <row r="2471" spans="1:33" x14ac:dyDescent="0.3">
      <c r="A2471" s="12" t="s">
        <v>5440</v>
      </c>
      <c r="B2471" s="12" t="s">
        <v>5441</v>
      </c>
      <c r="C2471" s="16" t="str">
        <f>[1]!s_info_mkt(A2471)</f>
        <v>创业板</v>
      </c>
      <c r="D2471" s="16" t="str">
        <f>[1]!s_ipo_listeddate(A2471)</f>
        <v>2017-01-20</v>
      </c>
      <c r="E2471" s="16" t="str">
        <f>[1]!lastradeday_s("000002","")</f>
        <v>2026-06-22</v>
      </c>
      <c r="F2471" s="16" t="str">
        <f>[1]!s_info_industry_csrc2023(A2471,"",3)</f>
        <v>软件和信息技术服务业</v>
      </c>
      <c r="G2471" s="16" t="str">
        <f>[1]!s_info_industry_csrc2023(A2471,"",1)</f>
        <v>信息传输、软件和信息技术服务业</v>
      </c>
      <c r="H2471" s="16">
        <f>[1]!s_is(A2471,83,"FY","YTD","20251231",1,"",100000000)</f>
        <v>22.206493181300001</v>
      </c>
      <c r="I2471" s="16">
        <f>[1]!s_is(A2471,83,"FY","YTD","20241231",1,"",100000000)</f>
        <v>19.756881874800001</v>
      </c>
      <c r="J2471" s="16">
        <f t="shared" si="114"/>
        <v>0.12398774877651575</v>
      </c>
      <c r="K2471" s="16">
        <f>[1]!s_is(A2471,61,"FY","YTD","20251231",1,"",100000000)</f>
        <v>-1.0364072653</v>
      </c>
      <c r="L2471" s="16">
        <f>[1]!s_is(A2471,61,"FY","YTD","20241231",1,"",100000000)</f>
        <v>-1.260195977</v>
      </c>
      <c r="M2471" s="16">
        <f t="shared" si="115"/>
        <v>0.17758246795291899</v>
      </c>
      <c r="N2471" s="16">
        <f>[1]!s_fa_roe(A2471,"20251231")</f>
        <v>-6.9348999999999998</v>
      </c>
      <c r="O2471" s="16">
        <f>[1]!s_stmnote_rdexp(A2471,"20251231",1,10000)</f>
        <v>14987.370584</v>
      </c>
      <c r="P2471" s="20">
        <f t="shared" si="116"/>
        <v>6.7490938175780071E-2</v>
      </c>
      <c r="Q2471" s="16">
        <f>[1]!s_margin_tradingbalance(A2471,"",10000)</f>
        <v>43836.9228</v>
      </c>
      <c r="R2471" s="16">
        <f>[1]!s_margin_seclendingbalance(A2471,"",10000)</f>
        <v>333.13319999999999</v>
      </c>
      <c r="S2471" s="17">
        <f>[1]!s_val_ev(A2471,"",100000000)</f>
        <v>67.915284932999995</v>
      </c>
      <c r="T2471" s="17">
        <f>[1]!share_freesharesmv(A2471,"",100000000)</f>
        <v>49.855236578000003</v>
      </c>
      <c r="U2471" s="17">
        <f>[1]!s_dq_amount_btin(A2471,E2471,100000000)</f>
        <v>2.1142947699999999</v>
      </c>
      <c r="V2471" s="17">
        <f>[1]!s_dq_turn(A2471,E2471)</f>
        <v>3.2072066797597598</v>
      </c>
      <c r="W2471" s="2">
        <f>[1]!s_pq_amount(A2471,"20260101","",100000000)</f>
        <v>267.96257685</v>
      </c>
      <c r="X2471" s="2">
        <f>[1]!s_pq_avgamount(A2471,"20260101","",100000000)</f>
        <v>2.4360234259090912</v>
      </c>
      <c r="Y2471" s="17">
        <f>[1]!s_ipo_dilutedpe(A2471)</f>
        <v>22.99</v>
      </c>
      <c r="Z2471" s="12">
        <f>[1]!s_ipo_collection_total(A2471,100000000)</f>
        <v>1.746</v>
      </c>
      <c r="AA2471" s="2">
        <f>[1]!s_val_pe_ttm(A2471,E2471)</f>
        <v>-71.167228698730469</v>
      </c>
      <c r="AB2471" s="5">
        <f>[1]!s_info_zjtxornot1(A2471,"")</f>
        <v>0</v>
      </c>
      <c r="AC2471" s="22" t="str">
        <f>[1]!s_info_nature1(A2471,"")</f>
        <v>民营企业</v>
      </c>
      <c r="AD2471" s="6" t="str">
        <f>[1]!s_info_city(A2471)</f>
        <v>南京市</v>
      </c>
      <c r="AE2471" s="6" t="str">
        <f>[1]!s_info_province(A2471)</f>
        <v>江苏省</v>
      </c>
      <c r="AF2471">
        <v>118.767413</v>
      </c>
      <c r="AG2471">
        <v>32.041544000000002</v>
      </c>
    </row>
    <row r="2472" spans="1:33" x14ac:dyDescent="0.3">
      <c r="A2472" s="12" t="s">
        <v>5442</v>
      </c>
      <c r="B2472" s="12" t="s">
        <v>5443</v>
      </c>
      <c r="C2472" s="16" t="str">
        <f>[1]!s_info_mkt(A2472)</f>
        <v>主板</v>
      </c>
      <c r="D2472" s="16" t="str">
        <f>[1]!s_ipo_listeddate(A2472)</f>
        <v>2010-05-28</v>
      </c>
      <c r="E2472" s="16" t="str">
        <f>[1]!lastradeday_s("000002","")</f>
        <v>2026-06-22</v>
      </c>
      <c r="F2472" s="16" t="str">
        <f>[1]!s_info_industry_csrc2023(A2472,"",3)</f>
        <v>计算机、通信和其他电子设备制造业</v>
      </c>
      <c r="G2472" s="16" t="str">
        <f>[1]!s_info_industry_csrc2023(A2472,"",1)</f>
        <v>制造业</v>
      </c>
      <c r="H2472" s="16">
        <f>[1]!s_is(A2472,83,"FY","YTD","20251231",1,"",100000000)</f>
        <v>14.566951805699999</v>
      </c>
      <c r="I2472" s="16">
        <f>[1]!s_is(A2472,83,"FY","YTD","20241231",1,"",100000000)</f>
        <v>12.4237769824</v>
      </c>
      <c r="J2472" s="16">
        <f t="shared" si="114"/>
        <v>0.17250589948097939</v>
      </c>
      <c r="K2472" s="16">
        <f>[1]!s_is(A2472,61,"FY","YTD","20251231",1,"",100000000)</f>
        <v>-0.86770943849999993</v>
      </c>
      <c r="L2472" s="16">
        <f>[1]!s_is(A2472,61,"FY","YTD","20241231",1,"",100000000)</f>
        <v>-3.9603460697000004</v>
      </c>
      <c r="M2472" s="16">
        <f t="shared" si="115"/>
        <v>0.78090060231384539</v>
      </c>
      <c r="N2472" s="16">
        <f>[1]!s_fa_roe(A2472,"20251231")</f>
        <v>-2.5777000000000001</v>
      </c>
      <c r="O2472" s="16">
        <f>[1]!s_stmnote_rdexp(A2472,"20251231",1,10000)</f>
        <v>23383.589074</v>
      </c>
      <c r="P2472" s="20">
        <f t="shared" si="116"/>
        <v>0.16052492920893774</v>
      </c>
      <c r="Q2472" s="16">
        <f>[1]!s_margin_tradingbalance(A2472,"",10000)</f>
        <v>57054.5648</v>
      </c>
      <c r="R2472" s="16">
        <f>[1]!s_margin_seclendingbalance(A2472,"",10000)</f>
        <v>105.9828</v>
      </c>
      <c r="S2472" s="17">
        <f>[1]!s_val_ev(A2472,"",100000000)</f>
        <v>132.46180878999999</v>
      </c>
      <c r="T2472" s="17">
        <f>[1]!share_freesharesmv(A2472,"",100000000)</f>
        <v>130.0612218988</v>
      </c>
      <c r="U2472" s="17">
        <f>[1]!s_dq_amount_btin(A2472,E2472,100000000)</f>
        <v>7.1865571399999997</v>
      </c>
      <c r="V2472" s="17">
        <f>[1]!s_dq_turn(A2472,E2472)</f>
        <v>5.6082246919650833</v>
      </c>
      <c r="W2472" s="2">
        <f>[1]!s_pq_amount(A2472,"20260101","",100000000)</f>
        <v>2628.3097551800001</v>
      </c>
      <c r="X2472" s="2">
        <f>[1]!s_pq_avgamount(A2472,"20260101","",100000000)</f>
        <v>23.893725047090907</v>
      </c>
      <c r="Y2472" s="17">
        <f>[1]!s_ipo_dilutedpe(A2472)</f>
        <v>41.9</v>
      </c>
      <c r="Z2472" s="12">
        <f>[1]!s_ipo_collection_total(A2472,100000000)</f>
        <v>6.66</v>
      </c>
      <c r="AA2472" s="2">
        <f>[1]!s_val_pe_ttm(A2472,E2472)</f>
        <v>-201.01893615722656</v>
      </c>
      <c r="AB2472" s="5">
        <f>[1]!s_info_zjtxornot1(A2472,"")</f>
        <v>1</v>
      </c>
      <c r="AC2472" s="22" t="str">
        <f>[1]!s_info_nature1(A2472,"")</f>
        <v>公众企业</v>
      </c>
      <c r="AD2472" s="6" t="str">
        <f>[1]!s_info_city(A2472)</f>
        <v>北京市</v>
      </c>
      <c r="AE2472" s="6" t="str">
        <f>[1]!s_info_province(A2472)</f>
        <v>北京</v>
      </c>
      <c r="AF2472">
        <v>116.40528500000001</v>
      </c>
      <c r="AG2472">
        <v>39.904989</v>
      </c>
    </row>
    <row r="2473" spans="1:33" x14ac:dyDescent="0.3">
      <c r="A2473" s="12" t="s">
        <v>5444</v>
      </c>
      <c r="B2473" s="12" t="s">
        <v>5445</v>
      </c>
      <c r="C2473" s="16" t="str">
        <f>[1]!s_info_mkt(A2473)</f>
        <v>创业板</v>
      </c>
      <c r="D2473" s="16" t="str">
        <f>[1]!s_ipo_listeddate(A2473)</f>
        <v>2010-05-26</v>
      </c>
      <c r="E2473" s="16" t="str">
        <f>[1]!lastradeday_s("000002","")</f>
        <v>2026-06-22</v>
      </c>
      <c r="F2473" s="16" t="str">
        <f>[1]!s_info_industry_csrc2023(A2473,"",3)</f>
        <v>医药制造业</v>
      </c>
      <c r="G2473" s="16" t="str">
        <f>[1]!s_info_industry_csrc2023(A2473,"",1)</f>
        <v>制造业</v>
      </c>
      <c r="H2473" s="16">
        <f>[1]!s_is(A2473,83,"FY","YTD","20251231",1,"",100000000)</f>
        <v>4.6612270386999999</v>
      </c>
      <c r="I2473" s="16">
        <f>[1]!s_is(A2473,83,"FY","YTD","20241231",1,"",100000000)</f>
        <v>4.6952618717999997</v>
      </c>
      <c r="J2473" s="16">
        <f t="shared" si="114"/>
        <v>-7.2487614172097592E-3</v>
      </c>
      <c r="K2473" s="16">
        <f>[1]!s_is(A2473,61,"FY","YTD","20251231",1,"",100000000)</f>
        <v>-2.3013865851999999</v>
      </c>
      <c r="L2473" s="16">
        <f>[1]!s_is(A2473,61,"FY","YTD","20241231",1,"",100000000)</f>
        <v>-2.1544944299000002</v>
      </c>
      <c r="M2473" s="16">
        <f t="shared" si="115"/>
        <v>-6.8179408246053202E-2</v>
      </c>
      <c r="N2473" s="16">
        <f>[1]!s_fa_roe(A2473,"20251231")</f>
        <v>-22.84</v>
      </c>
      <c r="O2473" s="16">
        <f>[1]!s_stmnote_rdexp(A2473,"20251231",1,10000)</f>
        <v>2373.7521070000003</v>
      </c>
      <c r="P2473" s="20">
        <f t="shared" si="116"/>
        <v>5.0925477074852628E-2</v>
      </c>
      <c r="Q2473" s="16">
        <f>[1]!s_margin_tradingbalance(A2473,"",10000)</f>
        <v>0</v>
      </c>
      <c r="R2473" s="16">
        <f>[1]!s_margin_seclendingbalance(A2473,"",10000)</f>
        <v>0</v>
      </c>
      <c r="S2473" s="17">
        <f>[1]!s_val_ev(A2473,"",100000000)</f>
        <v>27.444001983299998</v>
      </c>
      <c r="T2473" s="17">
        <f>[1]!share_freesharesmv(A2473,"",100000000)</f>
        <v>18.818946861300002</v>
      </c>
      <c r="U2473" s="17">
        <f>[1]!s_dq_amount_btin(A2473,E2473,100000000)</f>
        <v>1.04025229</v>
      </c>
      <c r="V2473" s="17">
        <f>[1]!s_dq_turn(A2473,E2473)</f>
        <v>4.0225615766368268</v>
      </c>
      <c r="W2473" s="2">
        <f>[1]!s_pq_amount(A2473,"20260101","",100000000)</f>
        <v>289.43008981999998</v>
      </c>
      <c r="X2473" s="2">
        <f>[1]!s_pq_avgamount(A2473,"20260101","",100000000)</f>
        <v>2.6311826347272729</v>
      </c>
      <c r="Y2473" s="17">
        <f>[1]!s_ipo_dilutedpe(A2473)</f>
        <v>62.5</v>
      </c>
      <c r="Z2473" s="12">
        <f>[1]!s_ipo_collection_total(A2473,100000000)</f>
        <v>15</v>
      </c>
      <c r="AA2473" s="2">
        <f>[1]!s_val_pe_ttm(A2473,E2473)</f>
        <v>-11.819290161132813</v>
      </c>
      <c r="AB2473" s="5">
        <f>[1]!s_info_zjtxornot1(A2473,"")</f>
        <v>0</v>
      </c>
      <c r="AC2473" s="22" t="str">
        <f>[1]!s_info_nature1(A2473,"")</f>
        <v>民营企业</v>
      </c>
      <c r="AD2473" s="6" t="str">
        <f>[1]!s_info_city(A2473)</f>
        <v>海口市</v>
      </c>
      <c r="AE2473" s="6" t="str">
        <f>[1]!s_info_province(A2473)</f>
        <v>海南省</v>
      </c>
      <c r="AF2473">
        <v>110.33119000000001</v>
      </c>
      <c r="AG2473">
        <v>20.031970999999999</v>
      </c>
    </row>
    <row r="2474" spans="1:33" x14ac:dyDescent="0.3">
      <c r="A2474" s="12" t="s">
        <v>5446</v>
      </c>
      <c r="B2474" s="12" t="s">
        <v>5447</v>
      </c>
      <c r="C2474" s="16" t="str">
        <f>[1]!s_info_mkt(A2474)</f>
        <v>创业板</v>
      </c>
      <c r="D2474" s="16" t="str">
        <f>[1]!s_ipo_listeddate(A2474)</f>
        <v>2011-03-16</v>
      </c>
      <c r="E2474" s="16" t="str">
        <f>[1]!lastradeday_s("000002","")</f>
        <v>2026-06-22</v>
      </c>
      <c r="F2474" s="16" t="str">
        <f>[1]!s_info_industry_csrc2023(A2474,"",3)</f>
        <v>软件和信息技术服务业</v>
      </c>
      <c r="G2474" s="16" t="str">
        <f>[1]!s_info_industry_csrc2023(A2474,"",1)</f>
        <v>信息传输、软件和信息技术服务业</v>
      </c>
      <c r="H2474" s="16">
        <f>[1]!s_is(A2474,83,"FY","YTD","20251231",1,"",100000000)</f>
        <v>14.1127984588</v>
      </c>
      <c r="I2474" s="16">
        <f>[1]!s_is(A2474,83,"FY","YTD","20241231",1,"",100000000)</f>
        <v>17.691165158699999</v>
      </c>
      <c r="J2474" s="16">
        <f t="shared" si="114"/>
        <v>-0.20226857122184871</v>
      </c>
      <c r="K2474" s="16">
        <f>[1]!s_is(A2474,61,"FY","YTD","20251231",1,"",100000000)</f>
        <v>-7.8195222732000005</v>
      </c>
      <c r="L2474" s="16">
        <f>[1]!s_is(A2474,61,"FY","YTD","20241231",1,"",100000000)</f>
        <v>-4.1501281182999996</v>
      </c>
      <c r="M2474" s="16">
        <f t="shared" si="115"/>
        <v>-0.88416406681996129</v>
      </c>
      <c r="N2474" s="16">
        <f>[1]!s_fa_roe(A2474,"20251231")</f>
        <v>-25.3657</v>
      </c>
      <c r="O2474" s="16">
        <f>[1]!s_stmnote_rdexp(A2474,"20251231",1,10000)</f>
        <v>18372.741484000002</v>
      </c>
      <c r="P2474" s="20">
        <f t="shared" si="116"/>
        <v>0.13018496322778367</v>
      </c>
      <c r="Q2474" s="16">
        <f>[1]!s_margin_tradingbalance(A2474,"",10000)</f>
        <v>40763.393499999998</v>
      </c>
      <c r="R2474" s="16">
        <f>[1]!s_margin_seclendingbalance(A2474,"",10000)</f>
        <v>264.64319999999998</v>
      </c>
      <c r="S2474" s="17">
        <f>[1]!s_val_ev(A2474,"",100000000)</f>
        <v>88.354267467999989</v>
      </c>
      <c r="T2474" s="17">
        <f>[1]!share_freesharesmv(A2474,"",100000000)</f>
        <v>52.760262964000006</v>
      </c>
      <c r="U2474" s="17">
        <f>[1]!s_dq_amount_btin(A2474,E2474,100000000)</f>
        <v>1.3691270099999999</v>
      </c>
      <c r="V2474" s="17">
        <f>[1]!s_dq_turn(A2474,E2474)</f>
        <v>1.5994290600869361</v>
      </c>
      <c r="W2474" s="2">
        <f>[1]!s_pq_amount(A2474,"20260101","",100000000)</f>
        <v>296.39917695000003</v>
      </c>
      <c r="X2474" s="2">
        <f>[1]!s_pq_avgamount(A2474,"20260101","",100000000)</f>
        <v>2.6945379722727276</v>
      </c>
      <c r="Y2474" s="17">
        <f>[1]!s_ipo_dilutedpe(A2474)</f>
        <v>80</v>
      </c>
      <c r="Z2474" s="12">
        <f>[1]!s_ipo_collection_total(A2474,100000000)</f>
        <v>5.4</v>
      </c>
      <c r="AA2474" s="2">
        <f>[1]!s_val_pe_ttm(A2474,E2474)</f>
        <v>-10.942020416259766</v>
      </c>
      <c r="AB2474" s="5">
        <f>[1]!s_info_zjtxornot1(A2474,"")</f>
        <v>1</v>
      </c>
      <c r="AC2474" s="22" t="str">
        <f>[1]!s_info_nature1(A2474,"")</f>
        <v>中央国有企业</v>
      </c>
      <c r="AD2474" s="6" t="str">
        <f>[1]!s_info_city(A2474)</f>
        <v>厦门市</v>
      </c>
      <c r="AE2474" s="6" t="str">
        <f>[1]!s_info_province(A2474)</f>
        <v>福建省</v>
      </c>
      <c r="AF2474">
        <v>118.11022</v>
      </c>
      <c r="AG2474">
        <v>24.490473999999999</v>
      </c>
    </row>
    <row r="2475" spans="1:33" x14ac:dyDescent="0.3">
      <c r="A2475" s="12" t="s">
        <v>5448</v>
      </c>
      <c r="B2475" s="12" t="s">
        <v>5449</v>
      </c>
      <c r="C2475" s="16" t="str">
        <f>[1]!s_info_mkt(A2475)</f>
        <v>主板</v>
      </c>
      <c r="D2475" s="16" t="str">
        <f>[1]!s_ipo_listeddate(A2475)</f>
        <v>2000-03-30</v>
      </c>
      <c r="E2475" s="16" t="str">
        <f>[1]!lastradeday_s("000002","")</f>
        <v>2026-06-22</v>
      </c>
      <c r="F2475" s="16" t="str">
        <f>[1]!s_info_industry_csrc2023(A2475,"",3)</f>
        <v>专用设备制造业</v>
      </c>
      <c r="G2475" s="16" t="str">
        <f>[1]!s_info_industry_csrc2023(A2475,"",1)</f>
        <v>制造业</v>
      </c>
      <c r="H2475" s="16">
        <f>[1]!s_is(A2475,83,"FY","YTD","20251231",1,"",100000000)</f>
        <v>138.4380763245</v>
      </c>
      <c r="I2475" s="16">
        <f>[1]!s_is(A2475,83,"FY","YTD","20241231",1,"",100000000)</f>
        <v>131.1789432395</v>
      </c>
      <c r="J2475" s="16">
        <f t="shared" si="114"/>
        <v>5.5337639606888978E-2</v>
      </c>
      <c r="K2475" s="16">
        <f>[1]!s_is(A2475,61,"FY","YTD","20251231",1,"",100000000)</f>
        <v>5.4979927194000009</v>
      </c>
      <c r="L2475" s="16">
        <f>[1]!s_is(A2475,61,"FY","YTD","20241231",1,"",100000000)</f>
        <v>5.1351427554000004</v>
      </c>
      <c r="M2475" s="16">
        <f t="shared" si="115"/>
        <v>7.0660151291497331E-2</v>
      </c>
      <c r="N2475" s="16">
        <f>[1]!s_fa_roe(A2475,"20251231")</f>
        <v>3.1688999999999998</v>
      </c>
      <c r="O2475" s="16">
        <f>[1]!s_stmnote_rdexp(A2475,"20251231",1,10000)</f>
        <v>29449.870716000001</v>
      </c>
      <c r="P2475" s="20">
        <f t="shared" si="116"/>
        <v>2.1272955748799383E-2</v>
      </c>
      <c r="Q2475" s="16">
        <f>[1]!s_margin_tradingbalance(A2475,"",10000)</f>
        <v>189971.65530000001</v>
      </c>
      <c r="R2475" s="16">
        <f>[1]!s_margin_seclendingbalance(A2475,"",10000)</f>
        <v>136.476</v>
      </c>
      <c r="S2475" s="17">
        <f>[1]!s_val_ev(A2475,"",100000000)</f>
        <v>351.03523179449996</v>
      </c>
      <c r="T2475" s="17">
        <f>[1]!share_freesharesmv(A2475,"",100000000)</f>
        <v>188.38173210449997</v>
      </c>
      <c r="U2475" s="17">
        <f>[1]!s_dq_amount_btin(A2475,E2475,100000000)</f>
        <v>13.46180468</v>
      </c>
      <c r="V2475" s="17">
        <f>[1]!s_dq_turn(A2475,E2475)</f>
        <v>3.9089230433825848</v>
      </c>
      <c r="W2475" s="2">
        <f>[1]!s_pq_amount(A2475,"20260101","",100000000)</f>
        <v>1443.57156014</v>
      </c>
      <c r="X2475" s="2">
        <f>[1]!s_pq_avgamount(A2475,"20260101","",100000000)</f>
        <v>13.123377819454547</v>
      </c>
      <c r="Y2475" s="17">
        <f>[1]!s_ipo_dilutedpe(A2475)</f>
        <v>0</v>
      </c>
      <c r="Z2475" s="12">
        <f>[1]!s_ipo_collection_total(A2475,100000000)</f>
        <v>2.9790000000000001</v>
      </c>
      <c r="AA2475" s="2">
        <f>[1]!s_val_pe_ttm(A2475,E2475)</f>
        <v>60.169002532958984</v>
      </c>
      <c r="AB2475" s="5">
        <f>[1]!s_info_zjtxornot1(A2475,"")</f>
        <v>0</v>
      </c>
      <c r="AC2475" s="22" t="str">
        <f>[1]!s_info_nature1(A2475,"")</f>
        <v>民营企业</v>
      </c>
      <c r="AD2475" s="6" t="str">
        <f>[1]!s_info_city(A2475)</f>
        <v>绍兴市</v>
      </c>
      <c r="AE2475" s="6" t="str">
        <f>[1]!s_info_province(A2475)</f>
        <v>浙江省</v>
      </c>
      <c r="AF2475">
        <v>120.582112</v>
      </c>
      <c r="AG2475">
        <v>29.997116999999999</v>
      </c>
    </row>
    <row r="2476" spans="1:33" x14ac:dyDescent="0.3">
      <c r="A2476" s="12" t="s">
        <v>5450</v>
      </c>
      <c r="B2476" s="12" t="s">
        <v>5451</v>
      </c>
      <c r="C2476" s="16" t="str">
        <f>[1]!s_info_mkt(A2476)</f>
        <v>主板</v>
      </c>
      <c r="D2476" s="16" t="str">
        <f>[1]!s_ipo_listeddate(A2476)</f>
        <v>2009-10-21</v>
      </c>
      <c r="E2476" s="16" t="str">
        <f>[1]!lastradeday_s("000002","")</f>
        <v>2026-06-22</v>
      </c>
      <c r="F2476" s="16" t="str">
        <f>[1]!s_info_industry_csrc2023(A2476,"",3)</f>
        <v>农副食品加工业</v>
      </c>
      <c r="G2476" s="16" t="str">
        <f>[1]!s_info_industry_csrc2023(A2476,"",1)</f>
        <v>制造业</v>
      </c>
      <c r="H2476" s="16">
        <f>[1]!s_is(A2476,83,"FY","YTD","20251231",1,"",100000000)</f>
        <v>200.94480816160001</v>
      </c>
      <c r="I2476" s="16">
        <f>[1]!s_is(A2476,83,"FY","YTD","20241231",1,"",100000000)</f>
        <v>185.85565098759997</v>
      </c>
      <c r="J2476" s="16">
        <f t="shared" si="114"/>
        <v>8.1187508121594698E-2</v>
      </c>
      <c r="K2476" s="16">
        <f>[1]!s_is(A2476,61,"FY","YTD","20251231",1,"",100000000)</f>
        <v>13.800584622400001</v>
      </c>
      <c r="L2476" s="16">
        <f>[1]!s_is(A2476,61,"FY","YTD","20241231",1,"",100000000)</f>
        <v>7.2426768527999998</v>
      </c>
      <c r="M2476" s="16">
        <f t="shared" si="115"/>
        <v>0.90545359165993033</v>
      </c>
      <c r="N2476" s="16">
        <f>[1]!s_fa_roe(A2476,"20251231")</f>
        <v>12.748200000000001</v>
      </c>
      <c r="O2476" s="16">
        <f>[1]!s_stmnote_rdexp(A2476,"20251231",1,10000)</f>
        <v>13162.16338</v>
      </c>
      <c r="P2476" s="20">
        <f t="shared" si="116"/>
        <v>6.5501385681062119E-3</v>
      </c>
      <c r="Q2476" s="16">
        <f>[1]!s_margin_tradingbalance(A2476,"",10000)</f>
        <v>28374.377499999999</v>
      </c>
      <c r="R2476" s="16">
        <f>[1]!s_margin_seclendingbalance(A2476,"",10000)</f>
        <v>119.27460000000001</v>
      </c>
      <c r="S2476" s="17">
        <f>[1]!s_val_ev(A2476,"",100000000)</f>
        <v>199.76805356470001</v>
      </c>
      <c r="T2476" s="17">
        <f>[1]!share_freesharesmv(A2476,"",100000000)</f>
        <v>92.062237676800009</v>
      </c>
      <c r="U2476" s="17">
        <f>[1]!s_dq_amount_btin(A2476,E2476,100000000)</f>
        <v>2.2992056999999999</v>
      </c>
      <c r="V2476" s="17">
        <f>[1]!s_dq_turn(A2476,E2476)</f>
        <v>1.2066657041618989</v>
      </c>
      <c r="W2476" s="2">
        <f>[1]!s_pq_amount(A2476,"20260101","",100000000)</f>
        <v>262.98231306000002</v>
      </c>
      <c r="X2476" s="2">
        <f>[1]!s_pq_avgamount(A2476,"20260101","",100000000)</f>
        <v>2.3907483005454546</v>
      </c>
      <c r="Y2476" s="17">
        <f>[1]!s_ipo_dilutedpe(A2476)</f>
        <v>44.89</v>
      </c>
      <c r="Z2476" s="12">
        <f>[1]!s_ipo_collection_total(A2476,100000000)</f>
        <v>8.0975000000000001</v>
      </c>
      <c r="AA2476" s="2">
        <f>[1]!s_val_pe_ttm(A2476,E2476)</f>
        <v>13.448561668395996</v>
      </c>
      <c r="AB2476" s="5">
        <f>[1]!s_info_zjtxornot1(A2476,"")</f>
        <v>0</v>
      </c>
      <c r="AC2476" s="22" t="str">
        <f>[1]!s_info_nature1(A2476,"")</f>
        <v>民营企业</v>
      </c>
      <c r="AD2476" s="6" t="str">
        <f>[1]!s_info_city(A2476)</f>
        <v>南平市</v>
      </c>
      <c r="AE2476" s="6" t="str">
        <f>[1]!s_info_province(A2476)</f>
        <v>福建省</v>
      </c>
      <c r="AF2476">
        <v>118.178459</v>
      </c>
      <c r="AG2476">
        <v>26.635626999999999</v>
      </c>
    </row>
    <row r="2477" spans="1:33" x14ac:dyDescent="0.3">
      <c r="A2477" s="12" t="s">
        <v>5452</v>
      </c>
      <c r="B2477" s="12" t="s">
        <v>5453</v>
      </c>
      <c r="C2477" s="16" t="str">
        <f>[1]!s_info_mkt(A2477)</f>
        <v>创业板</v>
      </c>
      <c r="D2477" s="16" t="str">
        <f>[1]!s_ipo_listeddate(A2477)</f>
        <v>2017-12-12</v>
      </c>
      <c r="E2477" s="16" t="str">
        <f>[1]!lastradeday_s("000002","")</f>
        <v>2026-06-22</v>
      </c>
      <c r="F2477" s="16" t="str">
        <f>[1]!s_info_industry_csrc2023(A2477,"",3)</f>
        <v>专业技术服务业</v>
      </c>
      <c r="G2477" s="16" t="str">
        <f>[1]!s_info_industry_csrc2023(A2477,"",1)</f>
        <v>科学研究和技术服务业</v>
      </c>
      <c r="H2477" s="16">
        <f>[1]!s_is(A2477,83,"FY","YTD","20251231",1,"",100000000)</f>
        <v>16.8829319329</v>
      </c>
      <c r="I2477" s="16">
        <f>[1]!s_is(A2477,83,"FY","YTD","20241231",1,"",100000000)</f>
        <v>15.007573687000001</v>
      </c>
      <c r="J2477" s="16">
        <f t="shared" si="114"/>
        <v>0.12496078879989048</v>
      </c>
      <c r="K2477" s="16">
        <f>[1]!s_is(A2477,61,"FY","YTD","20251231",1,"",100000000)</f>
        <v>-1.6319489994999998</v>
      </c>
      <c r="L2477" s="16">
        <f>[1]!s_is(A2477,61,"FY","YTD","20241231",1,"",100000000)</f>
        <v>-2.2157884197</v>
      </c>
      <c r="M2477" s="16">
        <f t="shared" si="115"/>
        <v>0.26349060000911428</v>
      </c>
      <c r="N2477" s="16">
        <f>[1]!s_fa_roe(A2477,"20251231")</f>
        <v>-6.0214999999999996</v>
      </c>
      <c r="O2477" s="16">
        <f>[1]!s_stmnote_rdexp(A2477,"20251231",1,10000)</f>
        <v>7272.9919920000002</v>
      </c>
      <c r="P2477" s="20">
        <f t="shared" si="116"/>
        <v>4.3078962948532779E-2</v>
      </c>
      <c r="Q2477" s="16">
        <f>[1]!s_margin_tradingbalance(A2477,"",10000)</f>
        <v>0</v>
      </c>
      <c r="R2477" s="16">
        <f>[1]!s_margin_seclendingbalance(A2477,"",10000)</f>
        <v>0</v>
      </c>
      <c r="S2477" s="17">
        <f>[1]!s_val_ev(A2477,"",100000000)</f>
        <v>22.8265004352</v>
      </c>
      <c r="T2477" s="17">
        <f>[1]!share_freesharesmv(A2477,"",100000000)</f>
        <v>13.230703270399999</v>
      </c>
      <c r="U2477" s="17">
        <f>[1]!s_dq_amount_btin(A2477,E2477,100000000)</f>
        <v>0.50293094999999999</v>
      </c>
      <c r="V2477" s="17">
        <f>[1]!s_dq_turn(A2477,E2477)</f>
        <v>2.2788710971660704</v>
      </c>
      <c r="W2477" s="2">
        <f>[1]!s_pq_amount(A2477,"20260101","",100000000)</f>
        <v>62.774344480000003</v>
      </c>
      <c r="X2477" s="2">
        <f>[1]!s_pq_avgamount(A2477,"20260101","",100000000)</f>
        <v>0.57067585890909089</v>
      </c>
      <c r="Y2477" s="17">
        <f>[1]!s_ipo_dilutedpe(A2477)</f>
        <v>22.99</v>
      </c>
      <c r="Z2477" s="12">
        <f>[1]!s_ipo_collection_total(A2477,100000000)</f>
        <v>7.4555999999999996</v>
      </c>
      <c r="AA2477" s="2">
        <f>[1]!s_val_pe_ttm(A2477,E2477)</f>
        <v>-14.30009651184082</v>
      </c>
      <c r="AB2477" s="5">
        <f>[1]!s_info_zjtxornot1(A2477,"")</f>
        <v>0</v>
      </c>
      <c r="AC2477" s="22" t="str">
        <f>[1]!s_info_nature1(A2477,"")</f>
        <v>民营企业</v>
      </c>
      <c r="AD2477" s="6" t="str">
        <f>[1]!s_info_city(A2477)</f>
        <v>郑州市</v>
      </c>
      <c r="AE2477" s="6" t="str">
        <f>[1]!s_info_province(A2477)</f>
        <v>河南省</v>
      </c>
      <c r="AF2477">
        <v>113.665412</v>
      </c>
      <c r="AG2477">
        <v>34.757975000000002</v>
      </c>
    </row>
    <row r="2478" spans="1:33" x14ac:dyDescent="0.3">
      <c r="A2478" s="12" t="s">
        <v>5454</v>
      </c>
      <c r="B2478" s="12" t="s">
        <v>5455</v>
      </c>
      <c r="C2478" s="16" t="str">
        <f>[1]!s_info_mkt(A2478)</f>
        <v>主板</v>
      </c>
      <c r="D2478" s="16" t="str">
        <f>[1]!s_ipo_listeddate(A2478)</f>
        <v>2003-09-30</v>
      </c>
      <c r="E2478" s="16" t="str">
        <f>[1]!lastradeday_s("000002","")</f>
        <v>2026-06-22</v>
      </c>
      <c r="F2478" s="16" t="str">
        <f>[1]!s_info_industry_csrc2023(A2478,"",3)</f>
        <v>黑色金属冶炼和压延加工业</v>
      </c>
      <c r="G2478" s="16" t="str">
        <f>[1]!s_info_industry_csrc2023(A2478,"",1)</f>
        <v>制造业</v>
      </c>
      <c r="H2478" s="16">
        <f>[1]!s_is(A2478,83,"FY","YTD","20251231",1,"",100000000)</f>
        <v>182.3341535671</v>
      </c>
      <c r="I2478" s="16">
        <f>[1]!s_is(A2478,83,"FY","YTD","20241231",1,"",100000000)</f>
        <v>215.59524629919997</v>
      </c>
      <c r="J2478" s="16">
        <f t="shared" si="114"/>
        <v>-0.15427563131860855</v>
      </c>
      <c r="K2478" s="16">
        <f>[1]!s_is(A2478,61,"FY","YTD","20251231",1,"",100000000)</f>
        <v>9.4226764800999998</v>
      </c>
      <c r="L2478" s="16">
        <f>[1]!s_is(A2478,61,"FY","YTD","20241231",1,"",100000000)</f>
        <v>2.4784762565</v>
      </c>
      <c r="M2478" s="16">
        <f t="shared" si="115"/>
        <v>2.8018021981805492</v>
      </c>
      <c r="N2478" s="16">
        <f>[1]!s_fa_roe(A2478,"20251231")</f>
        <v>9.6892999999999994</v>
      </c>
      <c r="O2478" s="16">
        <f>[1]!s_stmnote_rdexp(A2478,"20251231",1,10000)</f>
        <v>8259.7847309999997</v>
      </c>
      <c r="P2478" s="20">
        <f t="shared" si="116"/>
        <v>4.5300260918809988E-3</v>
      </c>
      <c r="Q2478" s="16">
        <f>[1]!s_margin_tradingbalance(A2478,"",10000)</f>
        <v>11669.581</v>
      </c>
      <c r="R2478" s="16">
        <f>[1]!s_margin_seclendingbalance(A2478,"",10000)</f>
        <v>149.69399999999999</v>
      </c>
      <c r="S2478" s="17">
        <f>[1]!s_val_ev(A2478,"",100000000)</f>
        <v>95.072022279000009</v>
      </c>
      <c r="T2478" s="17">
        <f>[1]!share_freesharesmv(A2478,"",100000000)</f>
        <v>52.087640174700006</v>
      </c>
      <c r="U2478" s="17">
        <f>[1]!s_dq_amount_btin(A2478,E2478,100000000)</f>
        <v>1.39625526</v>
      </c>
      <c r="V2478" s="17">
        <f>[1]!s_dq_turn(A2478,E2478)</f>
        <v>1.4829525586008494</v>
      </c>
      <c r="W2478" s="2">
        <f>[1]!s_pq_amount(A2478,"20260101","",100000000)</f>
        <v>215.55831423999999</v>
      </c>
      <c r="X2478" s="2">
        <f>[1]!s_pq_avgamount(A2478,"20260101","",100000000)</f>
        <v>1.9596210385454544</v>
      </c>
      <c r="Y2478" s="17">
        <f>[1]!s_ipo_dilutedpe(A2478)</f>
        <v>13.54</v>
      </c>
      <c r="Z2478" s="12">
        <f>[1]!s_ipo_collection_total(A2478,100000000)</f>
        <v>3.25</v>
      </c>
      <c r="AA2478" s="2">
        <f>[1]!s_val_pe_ttm(A2478,E2478)</f>
        <v>11.886200904846191</v>
      </c>
      <c r="AB2478" s="5">
        <f>[1]!s_info_zjtxornot1(A2478,"")</f>
        <v>0</v>
      </c>
      <c r="AC2478" s="22" t="str">
        <f>[1]!s_info_nature1(A2478,"")</f>
        <v>民营企业</v>
      </c>
      <c r="AD2478" s="6" t="str">
        <f>[1]!s_info_city(A2478)</f>
        <v>南昌市</v>
      </c>
      <c r="AE2478" s="6" t="str">
        <f>[1]!s_info_province(A2478)</f>
        <v>江西省</v>
      </c>
      <c r="AF2478">
        <v>115.892151</v>
      </c>
      <c r="AG2478">
        <v>28.676493000000001</v>
      </c>
    </row>
    <row r="2479" spans="1:33" x14ac:dyDescent="0.3">
      <c r="A2479" s="12" t="s">
        <v>5456</v>
      </c>
      <c r="B2479" s="12" t="s">
        <v>5457</v>
      </c>
      <c r="C2479" s="16" t="str">
        <f>[1]!s_info_mkt(A2479)</f>
        <v>主板</v>
      </c>
      <c r="D2479" s="16" t="str">
        <f>[1]!s_ipo_listeddate(A2479)</f>
        <v>2019-02-01</v>
      </c>
      <c r="E2479" s="16" t="str">
        <f>[1]!lastradeday_s("000002","")</f>
        <v>2026-06-22</v>
      </c>
      <c r="F2479" s="16" t="str">
        <f>[1]!s_info_industry_csrc2023(A2479,"",3)</f>
        <v>计算机、通信和其他电子设备制造业</v>
      </c>
      <c r="G2479" s="16" t="str">
        <f>[1]!s_info_industry_csrc2023(A2479,"",1)</f>
        <v>制造业</v>
      </c>
      <c r="H2479" s="16">
        <f>[1]!s_is(A2479,83,"FY","YTD","20251231",1,"",100000000)</f>
        <v>28.577141124699999</v>
      </c>
      <c r="I2479" s="16">
        <f>[1]!s_is(A2479,83,"FY","YTD","20241231",1,"",100000000)</f>
        <v>24.862110226399999</v>
      </c>
      <c r="J2479" s="16">
        <f t="shared" si="114"/>
        <v>0.14942540534452187</v>
      </c>
      <c r="K2479" s="16">
        <f>[1]!s_is(A2479,61,"FY","YTD","20251231",1,"",100000000)</f>
        <v>5.3191935542</v>
      </c>
      <c r="L2479" s="16">
        <f>[1]!s_is(A2479,61,"FY","YTD","20241231",1,"",100000000)</f>
        <v>4.568549709</v>
      </c>
      <c r="M2479" s="16">
        <f t="shared" si="115"/>
        <v>0.16430681354330864</v>
      </c>
      <c r="N2479" s="16">
        <f>[1]!s_fa_roe(A2479,"20251231")</f>
        <v>16.9544</v>
      </c>
      <c r="O2479" s="16">
        <f>[1]!s_stmnote_rdexp(A2479,"20251231",1,10000)</f>
        <v>13076.221304000001</v>
      </c>
      <c r="P2479" s="20">
        <f t="shared" si="116"/>
        <v>4.5757625813373844E-2</v>
      </c>
      <c r="Q2479" s="16">
        <f>[1]!s_margin_tradingbalance(A2479,"",10000)</f>
        <v>92065.108300000007</v>
      </c>
      <c r="R2479" s="16">
        <f>[1]!s_margin_seclendingbalance(A2479,"",10000)</f>
        <v>361.09500000000003</v>
      </c>
      <c r="S2479" s="17">
        <f>[1]!s_val_ev(A2479,"",100000000)</f>
        <v>220.03257775680001</v>
      </c>
      <c r="T2479" s="17">
        <f>[1]!share_freesharesmv(A2479,"",100000000)</f>
        <v>140.80519380599998</v>
      </c>
      <c r="U2479" s="17">
        <f>[1]!s_dq_amount_btin(A2479,E2479,100000000)</f>
        <v>12.23607505</v>
      </c>
      <c r="V2479" s="17">
        <f>[1]!s_dq_turn(A2479,E2479)</f>
        <v>7.1059544472149865</v>
      </c>
      <c r="W2479" s="2">
        <f>[1]!s_pq_amount(A2479,"20260101","",100000000)</f>
        <v>822.63645759999997</v>
      </c>
      <c r="X2479" s="2">
        <f>[1]!s_pq_avgamount(A2479,"20260101","",100000000)</f>
        <v>7.4785132509090912</v>
      </c>
      <c r="Y2479" s="17">
        <f>[1]!s_ipo_dilutedpe(A2479)</f>
        <v>22.99</v>
      </c>
      <c r="Z2479" s="12">
        <f>[1]!s_ipo_collection_total(A2479,100000000)</f>
        <v>5.6867621615999999</v>
      </c>
      <c r="AA2479" s="2">
        <f>[1]!s_val_pe_ttm(A2479,E2479)</f>
        <v>38.259845733642578</v>
      </c>
      <c r="AB2479" s="5">
        <f>[1]!s_info_zjtxornot1(A2479,"")</f>
        <v>1</v>
      </c>
      <c r="AC2479" s="22" t="str">
        <f>[1]!s_info_nature1(A2479,"")</f>
        <v>民营企业</v>
      </c>
      <c r="AD2479" s="6" t="str">
        <f>[1]!s_info_city(A2479)</f>
        <v>昆山市</v>
      </c>
      <c r="AE2479" s="6" t="str">
        <f>[1]!s_info_province(A2479)</f>
        <v>江苏省</v>
      </c>
      <c r="AF2479">
        <v>120.965808</v>
      </c>
      <c r="AG2479">
        <v>31.328937</v>
      </c>
    </row>
    <row r="2480" spans="1:33" x14ac:dyDescent="0.3">
      <c r="A2480" s="12" t="s">
        <v>5458</v>
      </c>
      <c r="B2480" s="12" t="s">
        <v>5459</v>
      </c>
      <c r="C2480" s="16" t="str">
        <f>[1]!s_info_mkt(A2480)</f>
        <v>创业板</v>
      </c>
      <c r="D2480" s="16" t="str">
        <f>[1]!s_ipo_listeddate(A2480)</f>
        <v>2015-03-19</v>
      </c>
      <c r="E2480" s="16" t="str">
        <f>[1]!lastradeday_s("000002","")</f>
        <v>2026-06-22</v>
      </c>
      <c r="F2480" s="16" t="str">
        <f>[1]!s_info_industry_csrc2023(A2480,"",3)</f>
        <v>有色金属冶炼和压延加工业</v>
      </c>
      <c r="G2480" s="16" t="str">
        <f>[1]!s_info_industry_csrc2023(A2480,"",1)</f>
        <v>制造业</v>
      </c>
      <c r="H2480" s="16">
        <f>[1]!s_is(A2480,83,"FY","YTD","20251231",1,"",100000000)</f>
        <v>321.2412911998</v>
      </c>
      <c r="I2480" s="16">
        <f>[1]!s_is(A2480,83,"FY","YTD","20241231",1,"",100000000)</f>
        <v>272.46366815810001</v>
      </c>
      <c r="J2480" s="16">
        <f t="shared" si="114"/>
        <v>0.17902432045874184</v>
      </c>
      <c r="K2480" s="16">
        <f>[1]!s_is(A2480,61,"FY","YTD","20251231",1,"",100000000)</f>
        <v>8.8587852493000003</v>
      </c>
      <c r="L2480" s="16">
        <f>[1]!s_is(A2480,61,"FY","YTD","20241231",1,"",100000000)</f>
        <v>7.0711568298000005</v>
      </c>
      <c r="M2480" s="16">
        <f t="shared" si="115"/>
        <v>0.25280565295432161</v>
      </c>
      <c r="N2480" s="16">
        <f>[1]!s_fa_roe(A2480,"20251231")</f>
        <v>10.8956</v>
      </c>
      <c r="O2480" s="16">
        <f>[1]!s_stmnote_rdexp(A2480,"20251231",1,10000)</f>
        <v>105572.850947</v>
      </c>
      <c r="P2480" s="20">
        <f t="shared" si="116"/>
        <v>3.2864035178260337E-2</v>
      </c>
      <c r="Q2480" s="16">
        <f>[1]!s_margin_tradingbalance(A2480,"",10000)</f>
        <v>36477.273300000001</v>
      </c>
      <c r="R2480" s="16">
        <f>[1]!s_margin_seclendingbalance(A2480,"",10000)</f>
        <v>132.46799999999999</v>
      </c>
      <c r="S2480" s="17">
        <f>[1]!s_val_ev(A2480,"",100000000)</f>
        <v>136.9106361341</v>
      </c>
      <c r="T2480" s="17">
        <f>[1]!share_freesharesmv(A2480,"",100000000)</f>
        <v>51.126857106100005</v>
      </c>
      <c r="U2480" s="17">
        <f>[1]!s_dq_amount_btin(A2480,E2480,100000000)</f>
        <v>1.55700047</v>
      </c>
      <c r="V2480" s="17">
        <f>[1]!s_dq_turn(A2480,E2480)</f>
        <v>1.3257262726291963</v>
      </c>
      <c r="W2480" s="2">
        <f>[1]!s_pq_amount(A2480,"20260101","",100000000)</f>
        <v>307.83126062000002</v>
      </c>
      <c r="X2480" s="2">
        <f>[1]!s_pq_avgamount(A2480,"20260101","",100000000)</f>
        <v>2.7984660056363637</v>
      </c>
      <c r="Y2480" s="17">
        <f>[1]!s_ipo_dilutedpe(A2480)</f>
        <v>22.98</v>
      </c>
      <c r="Z2480" s="12">
        <f>[1]!s_ipo_collection_total(A2480,100000000)</f>
        <v>2.9714200000000002</v>
      </c>
      <c r="AA2480" s="2">
        <f>[1]!s_val_pe_ttm(A2480,E2480)</f>
        <v>14.839700698852539</v>
      </c>
      <c r="AB2480" s="5">
        <f>[1]!s_info_zjtxornot1(A2480,"")</f>
        <v>1</v>
      </c>
      <c r="AC2480" s="22" t="str">
        <f>[1]!s_info_nature1(A2480,"")</f>
        <v>民营企业</v>
      </c>
      <c r="AD2480" s="6" t="str">
        <f>[1]!s_info_city(A2480)</f>
        <v>保定市</v>
      </c>
      <c r="AE2480" s="6" t="str">
        <f>[1]!s_info_province(A2480)</f>
        <v>河北省</v>
      </c>
      <c r="AF2480">
        <v>115.482331</v>
      </c>
      <c r="AG2480">
        <v>38.867657000000001</v>
      </c>
    </row>
    <row r="2481" spans="1:33" x14ac:dyDescent="0.3">
      <c r="A2481" s="12" t="s">
        <v>5460</v>
      </c>
      <c r="B2481" s="12" t="s">
        <v>5461</v>
      </c>
      <c r="C2481" s="16" t="str">
        <f>[1]!s_info_mkt(A2481)</f>
        <v>科创板</v>
      </c>
      <c r="D2481" s="16" t="str">
        <f>[1]!s_ipo_listeddate(A2481)</f>
        <v>2020-09-30</v>
      </c>
      <c r="E2481" s="16" t="str">
        <f>[1]!lastradeday_s("000002","")</f>
        <v>2026-06-22</v>
      </c>
      <c r="F2481" s="16" t="str">
        <f>[1]!s_info_industry_csrc2023(A2481,"",3)</f>
        <v>计算机、通信和其他电子设备制造业</v>
      </c>
      <c r="G2481" s="16" t="str">
        <f>[1]!s_info_industry_csrc2023(A2481,"",1)</f>
        <v>制造业</v>
      </c>
      <c r="H2481" s="16">
        <f>[1]!s_is(A2481,83,"FY","YTD","20251231",1,"",100000000)</f>
        <v>10.867324909200001</v>
      </c>
      <c r="I2481" s="16">
        <f>[1]!s_is(A2481,83,"FY","YTD","20241231",1,"",100000000)</f>
        <v>7.9468339367999992</v>
      </c>
      <c r="J2481" s="16">
        <f t="shared" si="114"/>
        <v>0.36750371224895795</v>
      </c>
      <c r="K2481" s="16">
        <f>[1]!s_is(A2481,61,"FY","YTD","20251231",1,"",100000000)</f>
        <v>3.9891439744999997</v>
      </c>
      <c r="L2481" s="16">
        <f>[1]!s_is(A2481,61,"FY","YTD","20241231",1,"",100000000)</f>
        <v>2.796583928</v>
      </c>
      <c r="M2481" s="16">
        <f t="shared" si="115"/>
        <v>0.42643456345430292</v>
      </c>
      <c r="N2481" s="16">
        <f>[1]!s_fa_roe(A2481,"20251231")</f>
        <v>16.799199999999999</v>
      </c>
      <c r="O2481" s="16">
        <f>[1]!s_stmnote_rdexp(A2481,"20251231",1,10000)</f>
        <v>6052.6949869999999</v>
      </c>
      <c r="P2481" s="20">
        <f t="shared" si="116"/>
        <v>5.569627334760132E-2</v>
      </c>
      <c r="Q2481" s="16">
        <f>[1]!s_margin_tradingbalance(A2481,"",10000)</f>
        <v>25941.0285</v>
      </c>
      <c r="R2481" s="16">
        <f>[1]!s_margin_seclendingbalance(A2481,"",10000)</f>
        <v>17.927800000000001</v>
      </c>
      <c r="S2481" s="17">
        <f>[1]!s_val_ev(A2481,"",100000000)</f>
        <v>82.937229577799997</v>
      </c>
      <c r="T2481" s="17">
        <f>[1]!share_freesharesmv(A2481,"",100000000)</f>
        <v>26.886984147599996</v>
      </c>
      <c r="U2481" s="17">
        <f>[1]!s_dq_amount_btin(A2481,E2481,100000000)</f>
        <v>1.45704575</v>
      </c>
      <c r="V2481" s="17">
        <f>[1]!s_dq_turn(A2481,E2481)</f>
        <v>1.7718926266056036</v>
      </c>
      <c r="W2481" s="2">
        <f>[1]!s_pq_amount(A2481,"20260101","",100000000)</f>
        <v>112.44312432</v>
      </c>
      <c r="X2481" s="2">
        <f>[1]!s_pq_avgamount(A2481,"20260101","",100000000)</f>
        <v>1.0222102210909092</v>
      </c>
      <c r="Y2481" s="17">
        <f>[1]!s_ipo_dilutedpe(A2481)</f>
        <v>41.12</v>
      </c>
      <c r="Z2481" s="12">
        <f>[1]!s_ipo_collection_total(A2481,100000000)</f>
        <v>7.5465</v>
      </c>
      <c r="AA2481" s="2">
        <f>[1]!s_val_pe_ttm(A2481,E2481)</f>
        <v>20.884986877441406</v>
      </c>
      <c r="AB2481" s="5">
        <f>[1]!s_info_zjtxornot1(A2481,"")</f>
        <v>1</v>
      </c>
      <c r="AC2481" s="22" t="str">
        <f>[1]!s_info_nature1(A2481,"")</f>
        <v>民营企业</v>
      </c>
      <c r="AD2481" s="6" t="str">
        <f>[1]!s_info_city(A2481)</f>
        <v>苏州市</v>
      </c>
      <c r="AE2481" s="6" t="str">
        <f>[1]!s_info_province(A2481)</f>
        <v>江苏省</v>
      </c>
      <c r="AF2481">
        <v>120.619585</v>
      </c>
      <c r="AG2481">
        <v>31.299378999999998</v>
      </c>
    </row>
    <row r="2482" spans="1:33" x14ac:dyDescent="0.3">
      <c r="A2482" s="12" t="s">
        <v>5462</v>
      </c>
      <c r="B2482" s="12" t="s">
        <v>5463</v>
      </c>
      <c r="C2482" s="16" t="str">
        <f>[1]!s_info_mkt(A2482)</f>
        <v>创业板</v>
      </c>
      <c r="D2482" s="16" t="str">
        <f>[1]!s_ipo_listeddate(A2482)</f>
        <v>2017-08-10</v>
      </c>
      <c r="E2482" s="16" t="str">
        <f>[1]!lastradeday_s("000002","")</f>
        <v>2026-06-22</v>
      </c>
      <c r="F2482" s="16" t="str">
        <f>[1]!s_info_industry_csrc2023(A2482,"",3)</f>
        <v>商务服务业</v>
      </c>
      <c r="G2482" s="16" t="str">
        <f>[1]!s_info_industry_csrc2023(A2482,"",1)</f>
        <v>租赁和商务服务业</v>
      </c>
      <c r="H2482" s="16">
        <f>[1]!s_is(A2482,83,"FY","YTD","20251231",1,"",100000000)</f>
        <v>1.4106277549999999</v>
      </c>
      <c r="I2482" s="16">
        <f>[1]!s_is(A2482,83,"FY","YTD","20241231",1,"",100000000)</f>
        <v>2.2193149816000002</v>
      </c>
      <c r="J2482" s="16">
        <f t="shared" si="114"/>
        <v>-0.36438596292310999</v>
      </c>
      <c r="K2482" s="16">
        <f>[1]!s_is(A2482,61,"FY","YTD","20251231",1,"",100000000)</f>
        <v>-0.49090350560000001</v>
      </c>
      <c r="L2482" s="16">
        <f>[1]!s_is(A2482,61,"FY","YTD","20241231",1,"",100000000)</f>
        <v>-1.0554236751000001</v>
      </c>
      <c r="M2482" s="16">
        <f t="shared" si="115"/>
        <v>0.53487540863294791</v>
      </c>
      <c r="N2482" s="16">
        <f>[1]!s_fa_roe(A2482,"20251231")</f>
        <v>-12.3675</v>
      </c>
      <c r="O2482" s="16">
        <f>[1]!s_stmnote_rdexp(A2482,"20251231",1,10000)</f>
        <v>718.82900599999994</v>
      </c>
      <c r="P2482" s="20">
        <f t="shared" si="116"/>
        <v>5.0958093193055026E-2</v>
      </c>
      <c r="Q2482" s="16">
        <f>[1]!s_margin_tradingbalance(A2482,"",10000)</f>
        <v>0</v>
      </c>
      <c r="R2482" s="16">
        <f>[1]!s_margin_seclendingbalance(A2482,"",10000)</f>
        <v>0</v>
      </c>
      <c r="S2482" s="17">
        <f>[1]!s_val_ev(A2482,"",100000000)</f>
        <v>48.540044559999998</v>
      </c>
      <c r="T2482" s="17">
        <f>[1]!share_freesharesmv(A2482,"",100000000)</f>
        <v>36.529692529999998</v>
      </c>
      <c r="U2482" s="17">
        <f>[1]!s_dq_amount_btin(A2482,E2482,100000000)</f>
        <v>1.9462176099999999</v>
      </c>
      <c r="V2482" s="17">
        <f>[1]!s_dq_turn(A2482,E2482)</f>
        <v>4.4923023799047703</v>
      </c>
      <c r="W2482" s="2">
        <f>[1]!s_pq_amount(A2482,"20260101","",100000000)</f>
        <v>271.85743136000002</v>
      </c>
      <c r="X2482" s="2">
        <f>[1]!s_pq_avgamount(A2482,"20260101","",100000000)</f>
        <v>2.4714311941818181</v>
      </c>
      <c r="Y2482" s="17">
        <f>[1]!s_ipo_dilutedpe(A2482)</f>
        <v>22.99</v>
      </c>
      <c r="Z2482" s="12">
        <f>[1]!s_ipo_collection_total(A2482,100000000)</f>
        <v>1.8274999999999999</v>
      </c>
      <c r="AA2482" s="2">
        <f>[1]!s_val_pe_ttm(A2482,E2482)</f>
        <v>-88.852622985839844</v>
      </c>
      <c r="AB2482" s="5">
        <f>[1]!s_info_zjtxornot1(A2482,"")</f>
        <v>0</v>
      </c>
      <c r="AC2482" s="22" t="str">
        <f>[1]!s_info_nature1(A2482,"")</f>
        <v>民营企业</v>
      </c>
      <c r="AD2482" s="6" t="str">
        <f>[1]!s_info_city(A2482)</f>
        <v>北京市</v>
      </c>
      <c r="AE2482" s="6" t="str">
        <f>[1]!s_info_province(A2482)</f>
        <v>北京</v>
      </c>
      <c r="AF2482">
        <v>116.40528500000001</v>
      </c>
      <c r="AG2482">
        <v>39.904989</v>
      </c>
    </row>
    <row r="2483" spans="1:33" x14ac:dyDescent="0.3">
      <c r="A2483" s="12" t="s">
        <v>5464</v>
      </c>
      <c r="B2483" s="12" t="s">
        <v>5465</v>
      </c>
      <c r="C2483" s="16" t="str">
        <f>[1]!s_info_mkt(A2483)</f>
        <v>主板</v>
      </c>
      <c r="D2483" s="16" t="str">
        <f>[1]!s_ipo_listeddate(A2483)</f>
        <v>2012-03-09</v>
      </c>
      <c r="E2483" s="16" t="str">
        <f>[1]!lastradeday_s("000002","")</f>
        <v>2026-06-22</v>
      </c>
      <c r="F2483" s="16" t="str">
        <f>[1]!s_info_industry_csrc2023(A2483,"",3)</f>
        <v>教育</v>
      </c>
      <c r="G2483" s="16" t="str">
        <f>[1]!s_info_industry_csrc2023(A2483,"",1)</f>
        <v>教育</v>
      </c>
      <c r="H2483" s="16">
        <f>[1]!s_is(A2483,83,"FY","YTD","20251231",1,"",100000000)</f>
        <v>3.4666016592000002</v>
      </c>
      <c r="I2483" s="16">
        <f>[1]!s_is(A2483,83,"FY","YTD","20241231",1,"",100000000)</f>
        <v>3.1968683457</v>
      </c>
      <c r="J2483" s="16">
        <f t="shared" si="114"/>
        <v>8.4374232633886548E-2</v>
      </c>
      <c r="K2483" s="16">
        <f>[1]!s_is(A2483,61,"FY","YTD","20251231",1,"",100000000)</f>
        <v>-0.17039074899999998</v>
      </c>
      <c r="L2483" s="16">
        <f>[1]!s_is(A2483,61,"FY","YTD","20241231",1,"",100000000)</f>
        <v>-0.36964617220000001</v>
      </c>
      <c r="M2483" s="16">
        <f t="shared" si="115"/>
        <v>0.53904365359474438</v>
      </c>
      <c r="N2483" s="16">
        <f>[1]!s_fa_roe(A2483,"20251231")</f>
        <v>-0.79069999999999996</v>
      </c>
      <c r="O2483" s="16">
        <f>[1]!s_stmnote_rdexp(A2483,"20251231",1,10000)</f>
        <v>0</v>
      </c>
      <c r="P2483" s="20">
        <f t="shared" si="116"/>
        <v>0</v>
      </c>
      <c r="Q2483" s="16">
        <f>[1]!s_margin_tradingbalance(A2483,"",10000)</f>
        <v>0</v>
      </c>
      <c r="R2483" s="16">
        <f>[1]!s_margin_seclendingbalance(A2483,"",10000)</f>
        <v>0</v>
      </c>
      <c r="S2483" s="17">
        <f>[1]!s_val_ev(A2483,"",100000000)</f>
        <v>24.050871436799998</v>
      </c>
      <c r="T2483" s="17">
        <f>[1]!share_freesharesmv(A2483,"",100000000)</f>
        <v>16.8354978156</v>
      </c>
      <c r="U2483" s="17">
        <f>[1]!s_dq_amount_btin(A2483,E2483,100000000)</f>
        <v>0.61411024000000003</v>
      </c>
      <c r="V2483" s="17">
        <f>[1]!s_dq_turn(A2483,E2483)</f>
        <v>2.6384900151329758</v>
      </c>
      <c r="W2483" s="2">
        <f>[1]!s_pq_amount(A2483,"20260101","",100000000)</f>
        <v>140.80423519999999</v>
      </c>
      <c r="X2483" s="2">
        <f>[1]!s_pq_avgamount(A2483,"20260101","",100000000)</f>
        <v>1.2800385018181819</v>
      </c>
      <c r="Y2483" s="17">
        <f>[1]!s_ipo_dilutedpe(A2483)</f>
        <v>21.49</v>
      </c>
      <c r="Z2483" s="12">
        <f>[1]!s_ipo_collection_total(A2483,100000000)</f>
        <v>3.9390000000000001</v>
      </c>
      <c r="AA2483" s="2">
        <f>[1]!s_val_pe_ttm(A2483,E2483)</f>
        <v>-138.90583801269531</v>
      </c>
      <c r="AB2483" s="5">
        <f>[1]!s_info_zjtxornot1(A2483,"")</f>
        <v>0</v>
      </c>
      <c r="AC2483" s="22" t="str">
        <f>[1]!s_info_nature1(A2483,"")</f>
        <v>地方国有企业</v>
      </c>
      <c r="AD2483" s="6" t="str">
        <f>[1]!s_info_city(A2483)</f>
        <v>北京市</v>
      </c>
      <c r="AE2483" s="6" t="str">
        <f>[1]!s_info_province(A2483)</f>
        <v>北京</v>
      </c>
      <c r="AF2483">
        <v>116.40528500000001</v>
      </c>
      <c r="AG2483">
        <v>39.904989</v>
      </c>
    </row>
    <row r="2484" spans="1:33" x14ac:dyDescent="0.3">
      <c r="A2484" s="12" t="s">
        <v>5466</v>
      </c>
      <c r="B2484" s="12" t="s">
        <v>5467</v>
      </c>
      <c r="C2484" s="16" t="str">
        <f>[1]!s_info_mkt(A2484)</f>
        <v>创业板</v>
      </c>
      <c r="D2484" s="16" t="str">
        <f>[1]!s_ipo_listeddate(A2484)</f>
        <v>2010-10-26</v>
      </c>
      <c r="E2484" s="16" t="str">
        <f>[1]!lastradeday_s("000002","")</f>
        <v>2026-06-22</v>
      </c>
      <c r="F2484" s="16" t="str">
        <f>[1]!s_info_industry_csrc2023(A2484,"",3)</f>
        <v>计算机、通信和其他电子设备制造业</v>
      </c>
      <c r="G2484" s="16" t="str">
        <f>[1]!s_info_industry_csrc2023(A2484,"",1)</f>
        <v>制造业</v>
      </c>
      <c r="H2484" s="16">
        <f>[1]!s_is(A2484,83,"FY","YTD","20251231",1,"",100000000)</f>
        <v>24.578276534800001</v>
      </c>
      <c r="I2484" s="16">
        <f>[1]!s_is(A2484,83,"FY","YTD","20241231",1,"",100000000)</f>
        <v>23.2361257773</v>
      </c>
      <c r="J2484" s="16">
        <f t="shared" si="114"/>
        <v>5.7761382872663969E-2</v>
      </c>
      <c r="K2484" s="16">
        <f>[1]!s_is(A2484,61,"FY","YTD","20251231",1,"",100000000)</f>
        <v>-2.6963921466000005</v>
      </c>
      <c r="L2484" s="16">
        <f>[1]!s_is(A2484,61,"FY","YTD","20241231",1,"",100000000)</f>
        <v>-4.7604770272000003</v>
      </c>
      <c r="M2484" s="16">
        <f t="shared" si="115"/>
        <v>0.4335878250869421</v>
      </c>
      <c r="N2484" s="16">
        <f>[1]!s_fa_roe(A2484,"20251231")</f>
        <v>-7.0308000000000002</v>
      </c>
      <c r="O2484" s="16">
        <f>[1]!s_stmnote_rdexp(A2484,"20251231",1,10000)</f>
        <v>23794.816641000001</v>
      </c>
      <c r="P2484" s="20">
        <f t="shared" si="116"/>
        <v>9.6812388807283906E-2</v>
      </c>
      <c r="Q2484" s="16">
        <f>[1]!s_margin_tradingbalance(A2484,"",10000)</f>
        <v>23142.803599999999</v>
      </c>
      <c r="R2484" s="16">
        <f>[1]!s_margin_seclendingbalance(A2484,"",10000)</f>
        <v>133.66679999999999</v>
      </c>
      <c r="S2484" s="17">
        <f>[1]!s_val_ev(A2484,"",100000000)</f>
        <v>76.596300998800004</v>
      </c>
      <c r="T2484" s="17">
        <f>[1]!share_freesharesmv(A2484,"",100000000)</f>
        <v>34.412879314000001</v>
      </c>
      <c r="U2484" s="17">
        <f>[1]!s_dq_amount_btin(A2484,E2484,100000000)</f>
        <v>1.4996371399999999</v>
      </c>
      <c r="V2484" s="17">
        <f>[1]!s_dq_turn(A2484,E2484)</f>
        <v>1.9750757502293761</v>
      </c>
      <c r="W2484" s="2">
        <f>[1]!s_pq_amount(A2484,"20260101","",100000000)</f>
        <v>176.14236744999999</v>
      </c>
      <c r="X2484" s="2">
        <f>[1]!s_pq_avgamount(A2484,"20260101","",100000000)</f>
        <v>1.6012942495454547</v>
      </c>
      <c r="Y2484" s="17">
        <f>[1]!s_ipo_dilutedpe(A2484)</f>
        <v>58.24</v>
      </c>
      <c r="Z2484" s="12">
        <f>[1]!s_ipo_collection_total(A2484,100000000)</f>
        <v>19.8</v>
      </c>
      <c r="AA2484" s="2">
        <f>[1]!s_val_pe_ttm(A2484,E2484)</f>
        <v>-28.637500762939453</v>
      </c>
      <c r="AB2484" s="5">
        <f>[1]!s_info_zjtxornot1(A2484,"")</f>
        <v>1</v>
      </c>
      <c r="AC2484" s="22" t="str">
        <f>[1]!s_info_nature1(A2484,"")</f>
        <v>地方国有企业</v>
      </c>
      <c r="AD2484" s="6" t="str">
        <f>[1]!s_info_city(A2484)</f>
        <v>蚌埠市</v>
      </c>
      <c r="AE2484" s="6" t="str">
        <f>[1]!s_info_province(A2484)</f>
        <v>安徽省</v>
      </c>
      <c r="AF2484">
        <v>117.36322800000001</v>
      </c>
      <c r="AG2484">
        <v>32.939667</v>
      </c>
    </row>
    <row r="2485" spans="1:33" x14ac:dyDescent="0.3">
      <c r="A2485" s="12" t="s">
        <v>5468</v>
      </c>
      <c r="B2485" s="12" t="s">
        <v>5469</v>
      </c>
      <c r="C2485" s="16" t="str">
        <f>[1]!s_info_mkt(A2485)</f>
        <v>主板</v>
      </c>
      <c r="D2485" s="16" t="str">
        <f>[1]!s_ipo_listeddate(A2485)</f>
        <v>1997-08-06</v>
      </c>
      <c r="E2485" s="16" t="str">
        <f>[1]!lastradeday_s("000002","")</f>
        <v>2026-06-22</v>
      </c>
      <c r="F2485" s="16" t="str">
        <f>[1]!s_info_industry_csrc2023(A2485,"",3)</f>
        <v>医药制造业</v>
      </c>
      <c r="G2485" s="16" t="str">
        <f>[1]!s_info_industry_csrc2023(A2485,"",1)</f>
        <v>制造业</v>
      </c>
      <c r="H2485" s="16">
        <f>[1]!s_is(A2485,83,"FY","YTD","20251231",1,"",100000000)</f>
        <v>87.547219877800003</v>
      </c>
      <c r="I2485" s="16">
        <f>[1]!s_is(A2485,83,"FY","YTD","20241231",1,"",100000000)</f>
        <v>84.663098030800001</v>
      </c>
      <c r="J2485" s="16">
        <f t="shared" si="114"/>
        <v>3.4065867114274173E-2</v>
      </c>
      <c r="K2485" s="16">
        <f>[1]!s_is(A2485,61,"FY","YTD","20251231",1,"",100000000)</f>
        <v>2.8988885500000001</v>
      </c>
      <c r="L2485" s="16">
        <f>[1]!s_is(A2485,61,"FY","YTD","20241231",1,"",100000000)</f>
        <v>4.7002374607999995</v>
      </c>
      <c r="M2485" s="16">
        <f t="shared" si="115"/>
        <v>-0.38324636272598078</v>
      </c>
      <c r="N2485" s="16">
        <f>[1]!s_fa_roe(A2485,"20251231")</f>
        <v>5.6839000000000004</v>
      </c>
      <c r="O2485" s="16">
        <f>[1]!s_stmnote_rdexp(A2485,"20251231",1,10000)</f>
        <v>37972.896149</v>
      </c>
      <c r="P2485" s="20">
        <f t="shared" si="116"/>
        <v>4.3374188468809464E-2</v>
      </c>
      <c r="Q2485" s="16">
        <f>[1]!s_margin_tradingbalance(A2485,"",10000)</f>
        <v>16328.9707</v>
      </c>
      <c r="R2485" s="16">
        <f>[1]!s_margin_seclendingbalance(A2485,"",10000)</f>
        <v>105.16</v>
      </c>
      <c r="S2485" s="17">
        <f>[1]!s_val_ev(A2485,"",100000000)</f>
        <v>70.698708197000002</v>
      </c>
      <c r="T2485" s="17">
        <f>[1]!share_freesharesmv(A2485,"",100000000)</f>
        <v>31.398462828200003</v>
      </c>
      <c r="U2485" s="17">
        <f>[1]!s_dq_amount_btin(A2485,E2485,100000000)</f>
        <v>0.67567385000000002</v>
      </c>
      <c r="V2485" s="17">
        <f>[1]!s_dq_turn(A2485,E2485)</f>
        <v>1.1188249566454103</v>
      </c>
      <c r="W2485" s="2">
        <f>[1]!s_pq_amount(A2485,"20260101","",100000000)</f>
        <v>145.45600160000001</v>
      </c>
      <c r="X2485" s="2">
        <f>[1]!s_pq_avgamount(A2485,"20260101","",100000000)</f>
        <v>1.3223272872727274</v>
      </c>
      <c r="Y2485" s="17">
        <f>[1]!s_ipo_dilutedpe(A2485)</f>
        <v>0</v>
      </c>
      <c r="Z2485" s="12">
        <f>[1]!s_ipo_collection_total(A2485,100000000)</f>
        <v>0.34499999999999997</v>
      </c>
      <c r="AA2485" s="2">
        <f>[1]!s_val_pe_ttm(A2485,E2485)</f>
        <v>32.531833648681641</v>
      </c>
      <c r="AB2485" s="5">
        <f>[1]!s_info_zjtxornot1(A2485,"")</f>
        <v>0</v>
      </c>
      <c r="AC2485" s="22" t="str">
        <f>[1]!s_info_nature1(A2485,"")</f>
        <v>地方国有企业</v>
      </c>
      <c r="AD2485" s="6" t="str">
        <f>[1]!s_info_city(A2485)</f>
        <v>淄博市</v>
      </c>
      <c r="AE2485" s="6" t="str">
        <f>[1]!s_info_province(A2485)</f>
        <v>山东省</v>
      </c>
      <c r="AF2485">
        <v>118.047648</v>
      </c>
      <c r="AG2485">
        <v>36.814939000000003</v>
      </c>
    </row>
    <row r="2486" spans="1:33" x14ac:dyDescent="0.3">
      <c r="A2486" s="12" t="s">
        <v>5470</v>
      </c>
      <c r="B2486" s="12" t="s">
        <v>5471</v>
      </c>
      <c r="C2486" s="16" t="str">
        <f>[1]!s_info_mkt(A2486)</f>
        <v>创业板</v>
      </c>
      <c r="D2486" s="16" t="str">
        <f>[1]!s_ipo_listeddate(A2486)</f>
        <v>2014-09-10</v>
      </c>
      <c r="E2486" s="16" t="str">
        <f>[1]!lastradeday_s("000002","")</f>
        <v>2026-06-22</v>
      </c>
      <c r="F2486" s="16" t="str">
        <f>[1]!s_info_industry_csrc2023(A2486,"",3)</f>
        <v>计算机、通信和其他电子设备制造业</v>
      </c>
      <c r="G2486" s="16" t="str">
        <f>[1]!s_info_industry_csrc2023(A2486,"",1)</f>
        <v>制造业</v>
      </c>
      <c r="H2486" s="16">
        <f>[1]!s_is(A2486,83,"FY","YTD","20251231",1,"",100000000)</f>
        <v>4.9977787816000001</v>
      </c>
      <c r="I2486" s="16">
        <f>[1]!s_is(A2486,83,"FY","YTD","20241231",1,"",100000000)</f>
        <v>4.0239618329000004</v>
      </c>
      <c r="J2486" s="16">
        <f t="shared" si="114"/>
        <v>0.24200451921239674</v>
      </c>
      <c r="K2486" s="16">
        <f>[1]!s_is(A2486,61,"FY","YTD","20251231",1,"",100000000)</f>
        <v>-1.0032819654</v>
      </c>
      <c r="L2486" s="16">
        <f>[1]!s_is(A2486,61,"FY","YTD","20241231",1,"",100000000)</f>
        <v>-1.0536868715000001</v>
      </c>
      <c r="M2486" s="16">
        <f t="shared" si="115"/>
        <v>4.7836703164237944E-2</v>
      </c>
      <c r="N2486" s="16">
        <f>[1]!s_fa_roe(A2486,"20251231")</f>
        <v>-6.8171999999999997</v>
      </c>
      <c r="O2486" s="16">
        <f>[1]!s_stmnote_rdexp(A2486,"20251231",1,10000)</f>
        <v>10481.613948999999</v>
      </c>
      <c r="P2486" s="20">
        <f t="shared" si="116"/>
        <v>0.20972544818489128</v>
      </c>
      <c r="Q2486" s="16">
        <f>[1]!s_margin_tradingbalance(A2486,"",10000)</f>
        <v>33921.647400000002</v>
      </c>
      <c r="R2486" s="16">
        <f>[1]!s_margin_seclendingbalance(A2486,"",10000)</f>
        <v>20.652899999999999</v>
      </c>
      <c r="S2486" s="17">
        <f>[1]!s_val_ev(A2486,"",100000000)</f>
        <v>81.993660407999997</v>
      </c>
      <c r="T2486" s="17">
        <f>[1]!share_freesharesmv(A2486,"",100000000)</f>
        <v>58.882517496000006</v>
      </c>
      <c r="U2486" s="17">
        <f>[1]!s_dq_amount_btin(A2486,E2486,100000000)</f>
        <v>7.8840964600000003</v>
      </c>
      <c r="V2486" s="17">
        <f>[1]!s_dq_turn(A2486,E2486)</f>
        <v>12.305221875736034</v>
      </c>
      <c r="W2486" s="2">
        <f>[1]!s_pq_amount(A2486,"20260101","",100000000)</f>
        <v>423.06739950999997</v>
      </c>
      <c r="X2486" s="2">
        <f>[1]!s_pq_avgamount(A2486,"20260101","",100000000)</f>
        <v>3.8460672682727273</v>
      </c>
      <c r="Y2486" s="17">
        <f>[1]!s_ipo_dilutedpe(A2486)</f>
        <v>20.73</v>
      </c>
      <c r="Z2486" s="12">
        <f>[1]!s_ipo_collection_total(A2486,100000000)</f>
        <v>7.2149999999999999</v>
      </c>
      <c r="AA2486" s="2">
        <f>[1]!s_val_pe_ttm(A2486,E2486)</f>
        <v>-138.31367492675781</v>
      </c>
      <c r="AB2486" s="5">
        <f>[1]!s_info_zjtxornot1(A2486,"")</f>
        <v>0</v>
      </c>
      <c r="AC2486" s="22" t="str">
        <f>[1]!s_info_nature1(A2486,"")</f>
        <v>民营企业</v>
      </c>
      <c r="AD2486" s="6" t="str">
        <f>[1]!s_info_city(A2486)</f>
        <v>西安市</v>
      </c>
      <c r="AE2486" s="6" t="str">
        <f>[1]!s_info_province(A2486)</f>
        <v>陕西省</v>
      </c>
      <c r="AF2486">
        <v>108.948024</v>
      </c>
      <c r="AG2486">
        <v>34.263160999999997</v>
      </c>
    </row>
    <row r="2487" spans="1:33" x14ac:dyDescent="0.3">
      <c r="A2487" s="12" t="s">
        <v>5472</v>
      </c>
      <c r="B2487" s="12" t="s">
        <v>5473</v>
      </c>
      <c r="C2487" s="16" t="str">
        <f>[1]!s_info_mkt(A2487)</f>
        <v>主板</v>
      </c>
      <c r="D2487" s="16" t="str">
        <f>[1]!s_ipo_listeddate(A2487)</f>
        <v>1997-06-18</v>
      </c>
      <c r="E2487" s="16" t="str">
        <f>[1]!lastradeday_s("000002","")</f>
        <v>2026-06-22</v>
      </c>
      <c r="F2487" s="16" t="str">
        <f>[1]!s_info_industry_csrc2023(A2487,"",3)</f>
        <v>电气机械和器材制造业</v>
      </c>
      <c r="G2487" s="16" t="str">
        <f>[1]!s_info_industry_csrc2023(A2487,"",1)</f>
        <v>制造业</v>
      </c>
      <c r="H2487" s="16">
        <f>[1]!s_is(A2487,83,"FY","YTD","20251231",1,"",100000000)</f>
        <v>973.18077030240011</v>
      </c>
      <c r="I2487" s="16">
        <f>[1]!s_is(A2487,83,"FY","YTD","20241231",1,"",100000000)</f>
        <v>978.66551865820009</v>
      </c>
      <c r="J2487" s="16">
        <f t="shared" si="114"/>
        <v>-5.6043134771109893E-3</v>
      </c>
      <c r="K2487" s="16">
        <f>[1]!s_is(A2487,61,"FY","YTD","20251231",1,"",100000000)</f>
        <v>59.5429495825</v>
      </c>
      <c r="L2487" s="16">
        <f>[1]!s_is(A2487,61,"FY","YTD","20241231",1,"",100000000)</f>
        <v>41.347555166500001</v>
      </c>
      <c r="M2487" s="16">
        <f t="shared" si="115"/>
        <v>0.44005974096243544</v>
      </c>
      <c r="N2487" s="16">
        <f>[1]!s_fa_roe(A2487,"20251231")</f>
        <v>8.3963000000000001</v>
      </c>
      <c r="O2487" s="16">
        <f>[1]!s_stmnote_rdexp(A2487,"20251231",1,10000)</f>
        <v>478468.33</v>
      </c>
      <c r="P2487" s="20">
        <f t="shared" si="116"/>
        <v>4.9165411463208811E-2</v>
      </c>
      <c r="Q2487" s="16">
        <f>[1]!s_margin_tradingbalance(A2487,"",10000)</f>
        <v>583824.44290000002</v>
      </c>
      <c r="R2487" s="16">
        <f>[1]!s_margin_seclendingbalance(A2487,"",10000)</f>
        <v>2278.4456</v>
      </c>
      <c r="S2487" s="17">
        <f>[1]!s_val_ev(A2487,"",100000000)</f>
        <v>1267.2403768068</v>
      </c>
      <c r="T2487" s="17">
        <f>[1]!share_freesharesmv(A2487,"",100000000)</f>
        <v>1038.6378571667997</v>
      </c>
      <c r="U2487" s="17">
        <f>[1]!s_dq_amount_btin(A2487,E2487,100000000)</f>
        <v>66.960065220000004</v>
      </c>
      <c r="V2487" s="17">
        <f>[1]!s_dq_turn(A2487,E2487)</f>
        <v>5.4662062437551819</v>
      </c>
      <c r="W2487" s="2">
        <f>[1]!s_pq_amount(A2487,"20260101","",100000000)</f>
        <v>7822.5466382900004</v>
      </c>
      <c r="X2487" s="2">
        <f>[1]!s_pq_avgamount(A2487,"20260101","",100000000)</f>
        <v>71.114060348090902</v>
      </c>
      <c r="Y2487" s="17">
        <f>[1]!s_ipo_dilutedpe(A2487)</f>
        <v>0</v>
      </c>
      <c r="Z2487" s="12">
        <f>[1]!s_ipo_collection_total(A2487,100000000)</f>
        <v>1.5569999999999999</v>
      </c>
      <c r="AA2487" s="2">
        <f>[1]!s_val_pe_ttm(A2487,E2487)</f>
        <v>20.54326057434082</v>
      </c>
      <c r="AB2487" s="5">
        <f>[1]!s_info_zjtxornot1(A2487,"")</f>
        <v>1</v>
      </c>
      <c r="AC2487" s="22" t="str">
        <f>[1]!s_info_nature1(A2487,"")</f>
        <v>民营企业</v>
      </c>
      <c r="AD2487" s="6" t="str">
        <f>[1]!s_info_city(A2487)</f>
        <v>昌吉市</v>
      </c>
      <c r="AE2487" s="6" t="str">
        <f>[1]!s_info_province(A2487)</f>
        <v>新疆维吾尔自治区</v>
      </c>
      <c r="AF2487">
        <v>87.073617999999996</v>
      </c>
      <c r="AG2487">
        <v>44.175083000000001</v>
      </c>
    </row>
    <row r="2488" spans="1:33" x14ac:dyDescent="0.3">
      <c r="A2488" s="12" t="s">
        <v>5474</v>
      </c>
      <c r="B2488" s="12" t="s">
        <v>5475</v>
      </c>
      <c r="C2488" s="16" t="str">
        <f>[1]!s_info_mkt(A2488)</f>
        <v>主板</v>
      </c>
      <c r="D2488" s="16" t="str">
        <f>[1]!s_ipo_listeddate(A2488)</f>
        <v>2000-11-30</v>
      </c>
      <c r="E2488" s="16" t="str">
        <f>[1]!lastradeday_s("000002","")</f>
        <v>2026-06-22</v>
      </c>
      <c r="F2488" s="16" t="str">
        <f>[1]!s_info_industry_csrc2023(A2488,"",3)</f>
        <v>医药制造业</v>
      </c>
      <c r="G2488" s="16" t="str">
        <f>[1]!s_info_industry_csrc2023(A2488,"",1)</f>
        <v>制造业</v>
      </c>
      <c r="H2488" s="16">
        <f>[1]!s_is(A2488,83,"FY","YTD","20251231",1,"",100000000)</f>
        <v>17.485864063899999</v>
      </c>
      <c r="I2488" s="16">
        <f>[1]!s_is(A2488,83,"FY","YTD","20241231",1,"",100000000)</f>
        <v>21.047608847100001</v>
      </c>
      <c r="J2488" s="16">
        <f t="shared" si="114"/>
        <v>-0.16922325044494302</v>
      </c>
      <c r="K2488" s="16">
        <f>[1]!s_is(A2488,61,"FY","YTD","20251231",1,"",100000000)</f>
        <v>-3.5708853351999998</v>
      </c>
      <c r="L2488" s="16">
        <f>[1]!s_is(A2488,61,"FY","YTD","20241231",1,"",100000000)</f>
        <v>-3.7697914618000001</v>
      </c>
      <c r="M2488" s="16">
        <f t="shared" si="115"/>
        <v>5.2763164386028551E-2</v>
      </c>
      <c r="N2488" s="16">
        <f>[1]!s_fa_roe(A2488,"20251231")</f>
        <v>-6.2690999999999999</v>
      </c>
      <c r="O2488" s="16">
        <f>[1]!s_stmnote_rdexp(A2488,"20251231",1,10000)</f>
        <v>16789.448077000001</v>
      </c>
      <c r="P2488" s="20">
        <f t="shared" si="116"/>
        <v>9.6017262948201884E-2</v>
      </c>
      <c r="Q2488" s="16">
        <f>[1]!s_margin_tradingbalance(A2488,"",10000)</f>
        <v>32847.063999999998</v>
      </c>
      <c r="R2488" s="16">
        <f>[1]!s_margin_seclendingbalance(A2488,"",10000)</f>
        <v>398.9674</v>
      </c>
      <c r="S2488" s="17">
        <f>[1]!s_val_ev(A2488,"",100000000)</f>
        <v>61.135930943999995</v>
      </c>
      <c r="T2488" s="17">
        <f>[1]!share_freesharesmv(A2488,"",100000000)</f>
        <v>42.634872345600002</v>
      </c>
      <c r="U2488" s="17">
        <f>[1]!s_dq_amount_btin(A2488,E2488,100000000)</f>
        <v>0.9057501</v>
      </c>
      <c r="V2488" s="17">
        <f>[1]!s_dq_turn(A2488,E2488)</f>
        <v>1.4965264012059536</v>
      </c>
      <c r="W2488" s="2">
        <f>[1]!s_pq_amount(A2488,"20260101","",100000000)</f>
        <v>127.47312846</v>
      </c>
      <c r="X2488" s="2">
        <f>[1]!s_pq_avgamount(A2488,"20260101","",100000000)</f>
        <v>1.1588466223636364</v>
      </c>
      <c r="Y2488" s="17">
        <f>[1]!s_ipo_dilutedpe(A2488)</f>
        <v>29.01</v>
      </c>
      <c r="Z2488" s="12">
        <f>[1]!s_ipo_collection_total(A2488,100000000)</f>
        <v>2.3624999999999998</v>
      </c>
      <c r="AA2488" s="2">
        <f>[1]!s_val_pe_ttm(A2488,E2488)</f>
        <v>-14.982616424560547</v>
      </c>
      <c r="AB2488" s="5">
        <f>[1]!s_info_zjtxornot1(A2488,"")</f>
        <v>0</v>
      </c>
      <c r="AC2488" s="22" t="str">
        <f>[1]!s_info_nature1(A2488,"")</f>
        <v>地方国有企业</v>
      </c>
      <c r="AD2488" s="6" t="str">
        <f>[1]!s_info_city(A2488)</f>
        <v>梧州市</v>
      </c>
      <c r="AE2488" s="6" t="str">
        <f>[1]!s_info_province(A2488)</f>
        <v>广西壮族自治区</v>
      </c>
      <c r="AF2488">
        <v>111.29760400000001</v>
      </c>
      <c r="AG2488">
        <v>23.474803000000001</v>
      </c>
    </row>
    <row r="2489" spans="1:33" x14ac:dyDescent="0.3">
      <c r="A2489" s="12" t="s">
        <v>5476</v>
      </c>
      <c r="B2489" s="12" t="s">
        <v>5477</v>
      </c>
      <c r="C2489" s="16" t="str">
        <f>[1]!s_info_mkt(A2489)</f>
        <v>主板</v>
      </c>
      <c r="D2489" s="16" t="str">
        <f>[1]!s_ipo_listeddate(A2489)</f>
        <v>1992-12-08</v>
      </c>
      <c r="E2489" s="16" t="str">
        <f>[1]!lastradeday_s("000002","")</f>
        <v>2026-06-22</v>
      </c>
      <c r="F2489" s="16" t="str">
        <f>[1]!s_info_industry_csrc2023(A2489,"",3)</f>
        <v>科技推广和应用服务业</v>
      </c>
      <c r="G2489" s="16" t="str">
        <f>[1]!s_info_industry_csrc2023(A2489,"",1)</f>
        <v>科学研究和技术服务业</v>
      </c>
      <c r="H2489" s="16">
        <f>[1]!s_is(A2489,83,"FY","YTD","20251231",1,"",100000000)</f>
        <v>4.1593973249000005</v>
      </c>
      <c r="I2489" s="16">
        <f>[1]!s_is(A2489,83,"FY","YTD","20241231",1,"",100000000)</f>
        <v>1.3444779684999999</v>
      </c>
      <c r="J2489" s="16">
        <f t="shared" si="114"/>
        <v>2.0936894633837215</v>
      </c>
      <c r="K2489" s="16">
        <f>[1]!s_is(A2489,61,"FY","YTD","20251231",1,"",100000000)</f>
        <v>0.28828686120000002</v>
      </c>
      <c r="L2489" s="16">
        <f>[1]!s_is(A2489,61,"FY","YTD","20241231",1,"",100000000)</f>
        <v>-0.19846018350000003</v>
      </c>
      <c r="M2489" s="16">
        <f t="shared" si="115"/>
        <v>2.4526181328457755</v>
      </c>
      <c r="N2489" s="16">
        <f>[1]!s_fa_roe(A2489,"20251231")</f>
        <v>11.466200000000001</v>
      </c>
      <c r="O2489" s="16">
        <f>[1]!s_stmnote_rdexp(A2489,"20251231",1,10000)</f>
        <v>766.29303499999992</v>
      </c>
      <c r="P2489" s="20">
        <f t="shared" si="116"/>
        <v>1.8423174684770539E-2</v>
      </c>
      <c r="Q2489" s="16">
        <f>[1]!s_margin_tradingbalance(A2489,"",10000)</f>
        <v>0</v>
      </c>
      <c r="R2489" s="16">
        <f>[1]!s_margin_seclendingbalance(A2489,"",10000)</f>
        <v>0</v>
      </c>
      <c r="S2489" s="17">
        <f>[1]!s_val_ev(A2489,"",100000000)</f>
        <v>26.104827051799997</v>
      </c>
      <c r="T2489" s="17">
        <f>[1]!share_freesharesmv(A2489,"",100000000)</f>
        <v>15.453889288600005</v>
      </c>
      <c r="U2489" s="17">
        <f>[1]!s_dq_amount_btin(A2489,E2489,100000000)</f>
        <v>0.73265292999999998</v>
      </c>
      <c r="V2489" s="17">
        <f>[1]!s_dq_turn(A2489,E2489)</f>
        <v>2.8768364163413751</v>
      </c>
      <c r="W2489" s="2">
        <f>[1]!s_pq_amount(A2489,"20260101","",100000000)</f>
        <v>40.185368459999999</v>
      </c>
      <c r="X2489" s="2">
        <f>[1]!s_pq_avgamount(A2489,"20260101","",100000000)</f>
        <v>0.3686731051376147</v>
      </c>
      <c r="Y2489" s="17">
        <f>[1]!s_ipo_dilutedpe(A2489)</f>
        <v>0</v>
      </c>
      <c r="Z2489" s="12">
        <f>[1]!s_ipo_collection_total(A2489,100000000)</f>
        <v>0.3</v>
      </c>
      <c r="AA2489" s="2">
        <f>[1]!s_val_pe_ttm(A2489,E2489)</f>
        <v>61.936100006103516</v>
      </c>
      <c r="AB2489" s="5">
        <f>[1]!s_info_zjtxornot1(A2489,"")</f>
        <v>0</v>
      </c>
      <c r="AC2489" s="22" t="str">
        <f>[1]!s_info_nature1(A2489,"")</f>
        <v>地方国有企业</v>
      </c>
      <c r="AD2489" s="6" t="str">
        <f>[1]!s_info_city(A2489)</f>
        <v>长沙市</v>
      </c>
      <c r="AE2489" s="6" t="str">
        <f>[1]!s_info_province(A2489)</f>
        <v>湖南省</v>
      </c>
      <c r="AF2489">
        <v>112.98227900000001</v>
      </c>
      <c r="AG2489">
        <v>28.194089999999999</v>
      </c>
    </row>
    <row r="2490" spans="1:33" x14ac:dyDescent="0.3">
      <c r="A2490" s="12" t="s">
        <v>5478</v>
      </c>
      <c r="B2490" s="12" t="s">
        <v>5479</v>
      </c>
      <c r="C2490" s="16" t="str">
        <f>[1]!s_info_mkt(A2490)</f>
        <v>主板</v>
      </c>
      <c r="D2490" s="16" t="str">
        <f>[1]!s_ipo_listeddate(A2490)</f>
        <v>2017-12-26</v>
      </c>
      <c r="E2490" s="16" t="str">
        <f>[1]!lastradeday_s("000002","")</f>
        <v>2026-06-22</v>
      </c>
      <c r="F2490" s="16" t="str">
        <f>[1]!s_info_industry_csrc2023(A2490,"",3)</f>
        <v>计算机、通信和其他电子设备制造业</v>
      </c>
      <c r="G2490" s="16" t="str">
        <f>[1]!s_info_industry_csrc2023(A2490,"",1)</f>
        <v>制造业</v>
      </c>
      <c r="H2490" s="16">
        <f>[1]!s_is(A2490,83,"FY","YTD","20251231",1,"",100000000)</f>
        <v>325.57178348370002</v>
      </c>
      <c r="I2490" s="16">
        <f>[1]!s_is(A2490,83,"FY","YTD","20241231",1,"",100000000)</f>
        <v>276.18063792470002</v>
      </c>
      <c r="J2490" s="16">
        <f t="shared" si="114"/>
        <v>0.17883638016820846</v>
      </c>
      <c r="K2490" s="16">
        <f>[1]!s_is(A2490,61,"FY","YTD","20251231",1,"",100000000)</f>
        <v>24.535847677500001</v>
      </c>
      <c r="L2490" s="16">
        <f>[1]!s_is(A2490,61,"FY","YTD","20241231",1,"",100000000)</f>
        <v>20.048752796999999</v>
      </c>
      <c r="M2490" s="16">
        <f t="shared" si="115"/>
        <v>0.22380917785426685</v>
      </c>
      <c r="N2490" s="16">
        <f>[1]!s_fa_roe(A2490,"20251231")</f>
        <v>19.5806</v>
      </c>
      <c r="O2490" s="16">
        <f>[1]!s_stmnote_rdexp(A2490,"20251231",1,10000)</f>
        <v>263659.31181699998</v>
      </c>
      <c r="P2490" s="20">
        <f t="shared" si="116"/>
        <v>8.0983465150382197E-2</v>
      </c>
      <c r="Q2490" s="16">
        <f>[1]!s_margin_tradingbalance(A2490,"",10000)</f>
        <v>165338.6618</v>
      </c>
      <c r="R2490" s="16">
        <f>[1]!s_margin_seclendingbalance(A2490,"",10000)</f>
        <v>217.90090000000001</v>
      </c>
      <c r="S2490" s="17">
        <f>[1]!s_val_ev(A2490,"",100000000)</f>
        <v>518.86600020360004</v>
      </c>
      <c r="T2490" s="17">
        <f>[1]!share_freesharesmv(A2490,"",100000000)</f>
        <v>282.66115547880003</v>
      </c>
      <c r="U2490" s="17">
        <f>[1]!s_dq_amount_btin(A2490,E2490,100000000)</f>
        <v>9.5652264299999992</v>
      </c>
      <c r="V2490" s="17">
        <f>[1]!s_dq_turn(A2490,E2490)</f>
        <v>1.8767894690752782</v>
      </c>
      <c r="W2490" s="2">
        <f>[1]!s_pq_amount(A2490,"20260101","",100000000)</f>
        <v>1315.85437946</v>
      </c>
      <c r="X2490" s="2">
        <f>[1]!s_pq_avgamount(A2490,"20260101","",100000000)</f>
        <v>11.962312540545454</v>
      </c>
      <c r="Y2490" s="17">
        <f>[1]!s_ipo_dilutedpe(A2490)</f>
        <v>19.78</v>
      </c>
      <c r="Z2490" s="12">
        <f>[1]!s_ipo_collection_total(A2490,100000000)</f>
        <v>20.420000000000002</v>
      </c>
      <c r="AA2490" s="2">
        <f>[1]!s_val_pe_ttm(A2490,E2490)</f>
        <v>22.241968154907227</v>
      </c>
      <c r="AB2490" s="5">
        <f>[1]!s_info_zjtxornot1(A2490,"")</f>
        <v>0</v>
      </c>
      <c r="AC2490" s="22" t="str">
        <f>[1]!s_info_nature1(A2490,"")</f>
        <v>公众企业</v>
      </c>
      <c r="AD2490" s="6" t="str">
        <f>[1]!s_info_city(A2490)</f>
        <v>惠州市</v>
      </c>
      <c r="AE2490" s="6" t="str">
        <f>[1]!s_info_province(A2490)</f>
        <v>广东省</v>
      </c>
      <c r="AF2490">
        <v>114.412599</v>
      </c>
      <c r="AG2490">
        <v>23.079404</v>
      </c>
    </row>
    <row r="2491" spans="1:33" x14ac:dyDescent="0.3">
      <c r="A2491" s="12" t="s">
        <v>5480</v>
      </c>
      <c r="B2491" s="12" t="s">
        <v>5481</v>
      </c>
      <c r="C2491" s="16" t="str">
        <f>[1]!s_info_mkt(A2491)</f>
        <v>主板</v>
      </c>
      <c r="D2491" s="16" t="str">
        <f>[1]!s_ipo_listeddate(A2491)</f>
        <v>2007-01-24</v>
      </c>
      <c r="E2491" s="16" t="str">
        <f>[1]!lastradeday_s("000002","")</f>
        <v>2026-06-22</v>
      </c>
      <c r="F2491" s="16" t="str">
        <f>[1]!s_info_industry_csrc2023(A2491,"",3)</f>
        <v>医药制造业</v>
      </c>
      <c r="G2491" s="16" t="str">
        <f>[1]!s_info_industry_csrc2023(A2491,"",1)</f>
        <v>制造业</v>
      </c>
      <c r="H2491" s="16">
        <f>[1]!s_is(A2491,83,"FY","YTD","20251231",1,"",100000000)</f>
        <v>8.1695242484000001</v>
      </c>
      <c r="I2491" s="16">
        <f>[1]!s_is(A2491,83,"FY","YTD","20241231",1,"",100000000)</f>
        <v>7.6379339409</v>
      </c>
      <c r="J2491" s="16">
        <f t="shared" si="114"/>
        <v>6.9598704520526633E-2</v>
      </c>
      <c r="K2491" s="16">
        <f>[1]!s_is(A2491,61,"FY","YTD","20251231",1,"",100000000)</f>
        <v>0.95715292650000006</v>
      </c>
      <c r="L2491" s="16">
        <f>[1]!s_is(A2491,61,"FY","YTD","20241231",1,"",100000000)</f>
        <v>0.36403379340000003</v>
      </c>
      <c r="M2491" s="16">
        <f t="shared" si="115"/>
        <v>1.6292969055438249</v>
      </c>
      <c r="N2491" s="16">
        <f>[1]!s_fa_roe(A2491,"20251231")</f>
        <v>13.469799999999999</v>
      </c>
      <c r="O2491" s="16">
        <f>[1]!s_stmnote_rdexp(A2491,"20251231",1,10000)</f>
        <v>3639.4805270000002</v>
      </c>
      <c r="P2491" s="20">
        <f t="shared" si="116"/>
        <v>4.4549479459746896E-2</v>
      </c>
      <c r="Q2491" s="16">
        <f>[1]!s_margin_tradingbalance(A2491,"",10000)</f>
        <v>0</v>
      </c>
      <c r="R2491" s="16">
        <f>[1]!s_margin_seclendingbalance(A2491,"",10000)</f>
        <v>0</v>
      </c>
      <c r="S2491" s="17">
        <f>[1]!s_val_ev(A2491,"",100000000)</f>
        <v>33.535877759999998</v>
      </c>
      <c r="T2491" s="17">
        <f>[1]!share_freesharesmv(A2491,"",100000000)</f>
        <v>16.340488639299998</v>
      </c>
      <c r="U2491" s="17">
        <f>[1]!s_dq_amount_btin(A2491,E2491,100000000)</f>
        <v>0.66298371</v>
      </c>
      <c r="V2491" s="17">
        <f>[1]!s_dq_turn(A2491,E2491)</f>
        <v>2.0353786834197436</v>
      </c>
      <c r="W2491" s="2">
        <f>[1]!s_pq_amount(A2491,"20260101","",100000000)</f>
        <v>146.45861567</v>
      </c>
      <c r="X2491" s="2">
        <f>[1]!s_pq_avgamount(A2491,"20260101","",100000000)</f>
        <v>1.3314419606363637</v>
      </c>
      <c r="Y2491" s="17">
        <f>[1]!s_ipo_dilutedpe(A2491)</f>
        <v>26.46</v>
      </c>
      <c r="Z2491" s="12">
        <f>[1]!s_ipo_collection_total(A2491,100000000)</f>
        <v>1.9530000000000001</v>
      </c>
      <c r="AA2491" s="2">
        <f>[1]!s_val_pe_ttm(A2491,E2491)</f>
        <v>30.625192642211914</v>
      </c>
      <c r="AB2491" s="5">
        <f>[1]!s_info_zjtxornot1(A2491,"")</f>
        <v>0</v>
      </c>
      <c r="AC2491" s="22" t="str">
        <f>[1]!s_info_nature1(A2491,"")</f>
        <v>公众企业</v>
      </c>
      <c r="AD2491" s="6" t="str">
        <f>[1]!s_info_city(A2491)</f>
        <v>潍坊市</v>
      </c>
      <c r="AE2491" s="6" t="str">
        <f>[1]!s_info_province(A2491)</f>
        <v>山东省</v>
      </c>
      <c r="AF2491">
        <v>119.107078</v>
      </c>
      <c r="AG2491">
        <v>36.709249999999997</v>
      </c>
    </row>
    <row r="2492" spans="1:33" x14ac:dyDescent="0.3">
      <c r="A2492" s="12" t="s">
        <v>5482</v>
      </c>
      <c r="B2492" s="12" t="s">
        <v>5483</v>
      </c>
      <c r="C2492" s="16" t="str">
        <f>[1]!s_info_mkt(A2492)</f>
        <v>科创板</v>
      </c>
      <c r="D2492" s="16" t="str">
        <f>[1]!s_ipo_listeddate(A2492)</f>
        <v>2020-08-31</v>
      </c>
      <c r="E2492" s="16" t="str">
        <f>[1]!lastradeday_s("000002","")</f>
        <v>2026-06-22</v>
      </c>
      <c r="F2492" s="16" t="str">
        <f>[1]!s_info_industry_csrc2023(A2492,"",3)</f>
        <v>铁路、船舶、航空航天和其他运输设备制造业</v>
      </c>
      <c r="G2492" s="16" t="str">
        <f>[1]!s_info_industry_csrc2023(A2492,"",1)</f>
        <v>制造业</v>
      </c>
      <c r="H2492" s="16">
        <f>[1]!s_is(A2492,83,"FY","YTD","20251231",1,"",100000000)</f>
        <v>12.752219003800001</v>
      </c>
      <c r="I2492" s="16">
        <f>[1]!s_is(A2492,83,"FY","YTD","20241231",1,"",100000000)</f>
        <v>14.095655108800001</v>
      </c>
      <c r="J2492" s="16">
        <f t="shared" si="114"/>
        <v>-9.5308525544249845E-2</v>
      </c>
      <c r="K2492" s="16">
        <f>[1]!s_is(A2492,61,"FY","YTD","20251231",1,"",100000000)</f>
        <v>1.7127243774000001</v>
      </c>
      <c r="L2492" s="16">
        <f>[1]!s_is(A2492,61,"FY","YTD","20241231",1,"",100000000)</f>
        <v>2.1431976491999998</v>
      </c>
      <c r="M2492" s="16">
        <f t="shared" si="115"/>
        <v>-0.20085561028899238</v>
      </c>
      <c r="N2492" s="16">
        <f>[1]!s_fa_roe(A2492,"20251231")</f>
        <v>5.9115000000000002</v>
      </c>
      <c r="O2492" s="16">
        <f>[1]!s_stmnote_rdexp(A2492,"20251231",1,10000)</f>
        <v>9743.8088800000005</v>
      </c>
      <c r="P2492" s="20">
        <f t="shared" si="116"/>
        <v>7.6408732292759948E-2</v>
      </c>
      <c r="Q2492" s="16">
        <f>[1]!s_margin_tradingbalance(A2492,"",10000)</f>
        <v>12976.010899999999</v>
      </c>
      <c r="R2492" s="16">
        <f>[1]!s_margin_seclendingbalance(A2492,"",10000)</f>
        <v>0</v>
      </c>
      <c r="S2492" s="17">
        <f>[1]!s_val_ev(A2492,"",100000000)</f>
        <v>37.182672549999992</v>
      </c>
      <c r="T2492" s="17">
        <f>[1]!share_freesharesmv(A2492,"",100000000)</f>
        <v>10.04579755</v>
      </c>
      <c r="U2492" s="17">
        <f>[1]!s_dq_amount_btin(A2492,E2492,100000000)</f>
        <v>0.15549372</v>
      </c>
      <c r="V2492" s="17">
        <f>[1]!s_dq_turn(A2492,E2492)</f>
        <v>0.42285610397846463</v>
      </c>
      <c r="W2492" s="2">
        <f>[1]!s_pq_amount(A2492,"20260101","",100000000)</f>
        <v>31.36642926</v>
      </c>
      <c r="X2492" s="2">
        <f>[1]!s_pq_avgamount(A2492,"20260101","",100000000)</f>
        <v>0.28514935690909093</v>
      </c>
      <c r="Y2492" s="17">
        <f>[1]!s_ipo_dilutedpe(A2492)</f>
        <v>32.53</v>
      </c>
      <c r="Z2492" s="12">
        <f>[1]!s_ipo_collection_total(A2492,100000000)</f>
        <v>11.82894082</v>
      </c>
      <c r="AA2492" s="2">
        <f>[1]!s_val_pe_ttm(A2492,E2492)</f>
        <v>22.208431243896484</v>
      </c>
      <c r="AB2492" s="5">
        <f>[1]!s_info_zjtxornot1(A2492,"")</f>
        <v>0</v>
      </c>
      <c r="AC2492" s="22" t="str">
        <f>[1]!s_info_nature1(A2492,"")</f>
        <v>中央国有企业</v>
      </c>
      <c r="AD2492" s="6" t="str">
        <f>[1]!s_info_city(A2492)</f>
        <v>北京市</v>
      </c>
      <c r="AE2492" s="6" t="str">
        <f>[1]!s_info_province(A2492)</f>
        <v>北京</v>
      </c>
      <c r="AF2492">
        <v>116.40528500000001</v>
      </c>
      <c r="AG2492">
        <v>39.904989</v>
      </c>
    </row>
    <row r="2493" spans="1:33" x14ac:dyDescent="0.3">
      <c r="A2493" s="12" t="s">
        <v>157</v>
      </c>
      <c r="B2493" s="12" t="s">
        <v>158</v>
      </c>
      <c r="C2493" s="16" t="str">
        <f>[1]!s_info_mkt(A2493)</f>
        <v>北证</v>
      </c>
      <c r="D2493" s="16" t="str">
        <f>[1]!s_ipo_listeddate(A2493)</f>
        <v>2026-03-30</v>
      </c>
      <c r="E2493" s="16" t="str">
        <f>[1]!lastradeday_s("000002","")</f>
        <v>2026-06-22</v>
      </c>
      <c r="F2493" s="16" t="str">
        <f>[1]!s_info_industry_csrc2023(A2493,"",3)</f>
        <v>橡胶和塑料制品业</v>
      </c>
      <c r="G2493" s="16" t="str">
        <f>[1]!s_info_industry_csrc2023(A2493,"",1)</f>
        <v>制造业</v>
      </c>
      <c r="H2493" s="16">
        <f>[1]!s_is(A2493,83,"FY","YTD","20251231",1,"",100000000)</f>
        <v>2.8861127713999997</v>
      </c>
      <c r="I2493" s="16">
        <f>[1]!s_is(A2493,83,"FY","YTD","20241231",1,"",100000000)</f>
        <v>2.6750621202999998</v>
      </c>
      <c r="J2493" s="16">
        <f t="shared" si="114"/>
        <v>7.8895607506987986E-2</v>
      </c>
      <c r="K2493" s="16">
        <f>[1]!s_is(A2493,61,"FY","YTD","20251231",1,"",100000000)</f>
        <v>0.90277501540000005</v>
      </c>
      <c r="L2493" s="16">
        <f>[1]!s_is(A2493,61,"FY","YTD","20241231",1,"",100000000)</f>
        <v>0.83423314790000003</v>
      </c>
      <c r="M2493" s="16">
        <f t="shared" si="115"/>
        <v>8.2161524835759905E-2</v>
      </c>
      <c r="N2493" s="16">
        <f>[1]!s_fa_roe(A2493,"20251231")</f>
        <v>19.7819</v>
      </c>
      <c r="O2493" s="16">
        <f>[1]!s_stmnote_rdexp(A2493,"20251231",1,10000)</f>
        <v>1494.0954850000001</v>
      </c>
      <c r="P2493" s="20">
        <f t="shared" si="116"/>
        <v>5.1768437456975812E-2</v>
      </c>
      <c r="Q2493" s="16">
        <f>[1]!s_margin_tradingbalance(A2493,"",10000)</f>
        <v>697.06579999999997</v>
      </c>
      <c r="R2493" s="16">
        <f>[1]!s_margin_seclendingbalance(A2493,"",10000)</f>
        <v>0</v>
      </c>
      <c r="S2493" s="17">
        <f>[1]!s_val_ev(A2493,"",100000000)</f>
        <v>20.8229933782</v>
      </c>
      <c r="T2493" s="17">
        <f>[1]!share_freesharesmv(A2493,"",100000000)</f>
        <v>4.9662842411000003</v>
      </c>
      <c r="U2493" s="17">
        <f>[1]!s_dq_amount_btin(A2493,E2493,100000000)</f>
        <v>0.28388280999999999</v>
      </c>
      <c r="V2493" s="17">
        <f>[1]!s_dq_turn(A2493,E2493)</f>
        <v>5.8226838711098514</v>
      </c>
      <c r="W2493" s="2">
        <f>[1]!s_pq_amount(A2493,"20260101","",100000000)</f>
        <v>46.901546519999997</v>
      </c>
      <c r="X2493" s="2">
        <f>[1]!s_pq_avgamount(A2493,"20260101","",100000000)</f>
        <v>0.83752761642857154</v>
      </c>
      <c r="Y2493" s="17">
        <f>[1]!s_ipo_dilutedpe(A2493)</f>
        <v>14.99</v>
      </c>
      <c r="Z2493" s="12">
        <f>[1]!s_ipo_collection_total(A2493,100000000)</f>
        <v>3.0878449992000001</v>
      </c>
      <c r="AA2493" s="2">
        <f>[1]!s_val_pe_ttm(A2493,E2493)</f>
        <v>21.341573715209961</v>
      </c>
      <c r="AB2493" s="5">
        <f>[1]!s_info_zjtxornot1(A2493,"")</f>
        <v>1</v>
      </c>
      <c r="AC2493" s="22" t="str">
        <f>[1]!s_info_nature1(A2493,"")</f>
        <v>民营企业</v>
      </c>
      <c r="AD2493" s="6" t="str">
        <f>[1]!s_info_city(A2493)</f>
        <v>莱州市</v>
      </c>
      <c r="AE2493" s="6" t="str">
        <f>[1]!s_info_province(A2493)</f>
        <v>山东省</v>
      </c>
      <c r="AF2493">
        <v>120.001344</v>
      </c>
      <c r="AG2493">
        <v>37.190401000000001</v>
      </c>
    </row>
    <row r="2494" spans="1:33" x14ac:dyDescent="0.3">
      <c r="A2494" s="12" t="s">
        <v>5484</v>
      </c>
      <c r="B2494" s="12" t="s">
        <v>5485</v>
      </c>
      <c r="C2494" s="16" t="str">
        <f>[1]!s_info_mkt(A2494)</f>
        <v>科创板</v>
      </c>
      <c r="D2494" s="16" t="str">
        <f>[1]!s_ipo_listeddate(A2494)</f>
        <v>2020-08-10</v>
      </c>
      <c r="E2494" s="16" t="str">
        <f>[1]!lastradeday_s("000002","")</f>
        <v>2026-06-22</v>
      </c>
      <c r="F2494" s="16" t="str">
        <f>[1]!s_info_industry_csrc2023(A2494,"",3)</f>
        <v>计算机、通信和其他电子设备制造业</v>
      </c>
      <c r="G2494" s="16" t="str">
        <f>[1]!s_info_industry_csrc2023(A2494,"",1)</f>
        <v>制造业</v>
      </c>
      <c r="H2494" s="16">
        <f>[1]!s_is(A2494,83,"FY","YTD","20251231",1,"",100000000)</f>
        <v>6.2050658227</v>
      </c>
      <c r="I2494" s="16">
        <f>[1]!s_is(A2494,83,"FY","YTD","20241231",1,"",100000000)</f>
        <v>5.0574080960000005</v>
      </c>
      <c r="J2494" s="16">
        <f t="shared" si="114"/>
        <v>0.2269260666561006</v>
      </c>
      <c r="K2494" s="16">
        <f>[1]!s_is(A2494,61,"FY","YTD","20251231",1,"",100000000)</f>
        <v>0.35989389150000001</v>
      </c>
      <c r="L2494" s="16">
        <f>[1]!s_is(A2494,61,"FY","YTD","20241231",1,"",100000000)</f>
        <v>-0.35235650310000005</v>
      </c>
      <c r="M2494" s="16">
        <f t="shared" si="115"/>
        <v>2.0213913701994621</v>
      </c>
      <c r="N2494" s="16">
        <f>[1]!s_fa_roe(A2494,"20251231")</f>
        <v>3.4298000000000002</v>
      </c>
      <c r="O2494" s="16">
        <f>[1]!s_stmnote_rdexp(A2494,"20251231",1,10000)</f>
        <v>8171.8837560000002</v>
      </c>
      <c r="P2494" s="20">
        <f t="shared" si="116"/>
        <v>0.13169697130536132</v>
      </c>
      <c r="Q2494" s="16">
        <f>[1]!s_margin_tradingbalance(A2494,"",10000)</f>
        <v>26002.587599999999</v>
      </c>
      <c r="R2494" s="16">
        <f>[1]!s_margin_seclendingbalance(A2494,"",10000)</f>
        <v>55.938000000000002</v>
      </c>
      <c r="S2494" s="17">
        <f>[1]!s_val_ev(A2494,"",100000000)</f>
        <v>52.606490044800005</v>
      </c>
      <c r="T2494" s="17">
        <f>[1]!share_freesharesmv(A2494,"",100000000)</f>
        <v>42.523357646399994</v>
      </c>
      <c r="U2494" s="17">
        <f>[1]!s_dq_amount_btin(A2494,E2494,100000000)</f>
        <v>8.17365122</v>
      </c>
      <c r="V2494" s="17">
        <f>[1]!s_dq_turn(A2494,E2494)</f>
        <v>15.926131486942188</v>
      </c>
      <c r="W2494" s="2">
        <f>[1]!s_pq_amount(A2494,"20260101","",100000000)</f>
        <v>173.2769581</v>
      </c>
      <c r="X2494" s="2">
        <f>[1]!s_pq_avgamount(A2494,"20260101","",100000000)</f>
        <v>1.5752450736363637</v>
      </c>
      <c r="Y2494" s="17">
        <f>[1]!s_ipo_dilutedpe(A2494)</f>
        <v>65.459999999999994</v>
      </c>
      <c r="Z2494" s="12">
        <f>[1]!s_ipo_collection_total(A2494,100000000)</f>
        <v>8.3351100000000002</v>
      </c>
      <c r="AA2494" s="2">
        <f>[1]!s_val_pe_ttm(A2494,E2494)</f>
        <v>230.93556213378906</v>
      </c>
      <c r="AB2494" s="5">
        <f>[1]!s_info_zjtxornot1(A2494,"")</f>
        <v>1</v>
      </c>
      <c r="AC2494" s="22" t="str">
        <f>[1]!s_info_nature1(A2494,"")</f>
        <v>民营企业</v>
      </c>
      <c r="AD2494" s="6" t="str">
        <f>[1]!s_info_city(A2494)</f>
        <v>苏州市</v>
      </c>
      <c r="AE2494" s="6" t="str">
        <f>[1]!s_info_province(A2494)</f>
        <v>江苏省</v>
      </c>
      <c r="AF2494">
        <v>120.619585</v>
      </c>
      <c r="AG2494">
        <v>31.299378999999998</v>
      </c>
    </row>
    <row r="2495" spans="1:33" x14ac:dyDescent="0.3">
      <c r="A2495" s="12" t="s">
        <v>5486</v>
      </c>
      <c r="B2495" s="12" t="s">
        <v>5487</v>
      </c>
      <c r="C2495" s="16" t="str">
        <f>[1]!s_info_mkt(A2495)</f>
        <v>主板</v>
      </c>
      <c r="D2495" s="16" t="str">
        <f>[1]!s_ipo_listeddate(A2495)</f>
        <v>2015-03-02</v>
      </c>
      <c r="E2495" s="16" t="str">
        <f>[1]!lastradeday_s("000002","")</f>
        <v>2026-06-22</v>
      </c>
      <c r="F2495" s="16" t="str">
        <f>[1]!s_info_industry_csrc2023(A2495,"",3)</f>
        <v>汽车制造业</v>
      </c>
      <c r="G2495" s="16" t="str">
        <f>[1]!s_info_industry_csrc2023(A2495,"",1)</f>
        <v>制造业</v>
      </c>
      <c r="H2495" s="16">
        <f>[1]!s_is(A2495,83,"FY","YTD","20251231",1,"",100000000)</f>
        <v>227.82659417400001</v>
      </c>
      <c r="I2495" s="16">
        <f>[1]!s_is(A2495,83,"FY","YTD","20241231",1,"",100000000)</f>
        <v>222.55441588459999</v>
      </c>
      <c r="J2495" s="16">
        <f t="shared" si="114"/>
        <v>2.3689389709228514E-2</v>
      </c>
      <c r="K2495" s="16">
        <f>[1]!s_is(A2495,61,"FY","YTD","20251231",1,"",100000000)</f>
        <v>4.5358930283999994</v>
      </c>
      <c r="L2495" s="16">
        <f>[1]!s_is(A2495,61,"FY","YTD","20241231",1,"",100000000)</f>
        <v>-5.6680074252999999</v>
      </c>
      <c r="M2495" s="16">
        <f t="shared" si="115"/>
        <v>1.8002623652455643</v>
      </c>
      <c r="N2495" s="16">
        <f>[1]!s_fa_roe(A2495,"20251231")</f>
        <v>9.0683000000000007</v>
      </c>
      <c r="O2495" s="16">
        <f>[1]!s_stmnote_rdexp(A2495,"20251231",1,10000)</f>
        <v>73071.621471000006</v>
      </c>
      <c r="P2495" s="20">
        <f t="shared" si="116"/>
        <v>3.2073350231971769E-2</v>
      </c>
      <c r="Q2495" s="16">
        <f>[1]!s_margin_tradingbalance(A2495,"",10000)</f>
        <v>69268.156300000002</v>
      </c>
      <c r="R2495" s="16">
        <f>[1]!s_margin_seclendingbalance(A2495,"",10000)</f>
        <v>403.6968</v>
      </c>
      <c r="S2495" s="17">
        <f>[1]!s_val_ev(A2495,"",100000000)</f>
        <v>168.95677393919999</v>
      </c>
      <c r="T2495" s="17">
        <f>[1]!share_freesharesmv(A2495,"",100000000)</f>
        <v>97.9033190464</v>
      </c>
      <c r="U2495" s="17">
        <f>[1]!s_dq_amount_btin(A2495,E2495,100000000)</f>
        <v>2.75987918</v>
      </c>
      <c r="V2495" s="17">
        <f>[1]!s_dq_turn(A2495,E2495)</f>
        <v>1.6444989240856691</v>
      </c>
      <c r="W2495" s="2">
        <f>[1]!s_pq_amount(A2495,"20260101","",100000000)</f>
        <v>231.49435693000001</v>
      </c>
      <c r="X2495" s="2">
        <f>[1]!s_pq_avgamount(A2495,"20260101","",100000000)</f>
        <v>2.1044941539090911</v>
      </c>
      <c r="Y2495" s="17">
        <f>[1]!s_ipo_dilutedpe(A2495)</f>
        <v>18.98</v>
      </c>
      <c r="Z2495" s="12">
        <f>[1]!s_ipo_collection_total(A2495,100000000)</f>
        <v>4.782</v>
      </c>
      <c r="AA2495" s="2">
        <f>[1]!s_val_pe_ttm(A2495,E2495)</f>
        <v>35.142032623291016</v>
      </c>
      <c r="AB2495" s="5">
        <f>[1]!s_info_zjtxornot1(A2495,"")</f>
        <v>0</v>
      </c>
      <c r="AC2495" s="22" t="str">
        <f>[1]!s_info_nature1(A2495,"")</f>
        <v>民营企业</v>
      </c>
      <c r="AD2495" s="6" t="str">
        <f>[1]!s_info_city(A2495)</f>
        <v>宁波市</v>
      </c>
      <c r="AE2495" s="6" t="str">
        <f>[1]!s_info_province(A2495)</f>
        <v>浙江省</v>
      </c>
      <c r="AF2495">
        <v>121.549792</v>
      </c>
      <c r="AG2495">
        <v>29.868387999999999</v>
      </c>
    </row>
    <row r="2496" spans="1:33" x14ac:dyDescent="0.3">
      <c r="A2496" s="12" t="s">
        <v>5488</v>
      </c>
      <c r="B2496" s="12" t="s">
        <v>5489</v>
      </c>
      <c r="C2496" s="16" t="str">
        <f>[1]!s_info_mkt(A2496)</f>
        <v>创业板</v>
      </c>
      <c r="D2496" s="16" t="str">
        <f>[1]!s_ipo_listeddate(A2496)</f>
        <v>2014-12-03</v>
      </c>
      <c r="E2496" s="16" t="str">
        <f>[1]!lastradeday_s("000002","")</f>
        <v>2026-06-22</v>
      </c>
      <c r="F2496" s="16" t="str">
        <f>[1]!s_info_industry_csrc2023(A2496,"",3)</f>
        <v>铁路、船舶、航空航天和其他运输设备制造业</v>
      </c>
      <c r="G2496" s="16" t="str">
        <f>[1]!s_info_industry_csrc2023(A2496,"",1)</f>
        <v>制造业</v>
      </c>
      <c r="H2496" s="16">
        <f>[1]!s_is(A2496,83,"FY","YTD","20251231",1,"",100000000)</f>
        <v>26.860744414499997</v>
      </c>
      <c r="I2496" s="16">
        <f>[1]!s_is(A2496,83,"FY","YTD","20241231",1,"",100000000)</f>
        <v>22.121610906199997</v>
      </c>
      <c r="J2496" s="16">
        <f t="shared" si="114"/>
        <v>0.21423094043172819</v>
      </c>
      <c r="K2496" s="16">
        <f>[1]!s_is(A2496,61,"FY","YTD","20251231",1,"",100000000)</f>
        <v>0.70392982150000005</v>
      </c>
      <c r="L2496" s="16">
        <f>[1]!s_is(A2496,61,"FY","YTD","20241231",1,"",100000000)</f>
        <v>0.93892440340000005</v>
      </c>
      <c r="M2496" s="16">
        <f t="shared" si="115"/>
        <v>-0.25028062008937663</v>
      </c>
      <c r="N2496" s="16">
        <f>[1]!s_fa_roe(A2496,"20251231")</f>
        <v>3.7805</v>
      </c>
      <c r="O2496" s="16">
        <f>[1]!s_stmnote_rdexp(A2496,"20251231",1,10000)</f>
        <v>12853.377391</v>
      </c>
      <c r="P2496" s="20">
        <f t="shared" si="116"/>
        <v>4.7851903106830782E-2</v>
      </c>
      <c r="Q2496" s="16">
        <f>[1]!s_margin_tradingbalance(A2496,"",10000)</f>
        <v>0</v>
      </c>
      <c r="R2496" s="16">
        <f>[1]!s_margin_seclendingbalance(A2496,"",10000)</f>
        <v>0</v>
      </c>
      <c r="S2496" s="17">
        <f>[1]!s_val_ev(A2496,"",100000000)</f>
        <v>41.173549506800001</v>
      </c>
      <c r="T2496" s="17">
        <f>[1]!share_freesharesmv(A2496,"",100000000)</f>
        <v>25.2014969411</v>
      </c>
      <c r="U2496" s="17">
        <f>[1]!s_dq_amount_btin(A2496,E2496,100000000)</f>
        <v>0.95648003999999998</v>
      </c>
      <c r="V2496" s="17">
        <f>[1]!s_dq_turn(A2496,E2496)</f>
        <v>3.2133701658371829</v>
      </c>
      <c r="W2496" s="2">
        <f>[1]!s_pq_amount(A2496,"20260101","",100000000)</f>
        <v>129.85253476</v>
      </c>
      <c r="X2496" s="2">
        <f>[1]!s_pq_avgamount(A2496,"20260101","",100000000)</f>
        <v>1.1804775887272727</v>
      </c>
      <c r="Y2496" s="17">
        <f>[1]!s_ipo_dilutedpe(A2496)</f>
        <v>22.8</v>
      </c>
      <c r="Z2496" s="12">
        <f>[1]!s_ipo_collection_total(A2496,100000000)</f>
        <v>3.7978000000000001</v>
      </c>
      <c r="AA2496" s="2">
        <f>[1]!s_val_pe_ttm(A2496,E2496)</f>
        <v>53.787986755371094</v>
      </c>
      <c r="AB2496" s="5">
        <f>[1]!s_info_zjtxornot1(A2496,"")</f>
        <v>1</v>
      </c>
      <c r="AC2496" s="22" t="str">
        <f>[1]!s_info_nature1(A2496,"")</f>
        <v>民营企业</v>
      </c>
      <c r="AD2496" s="6" t="str">
        <f>[1]!s_info_city(A2496)</f>
        <v>天津市</v>
      </c>
      <c r="AE2496" s="6" t="str">
        <f>[1]!s_info_province(A2496)</f>
        <v>天津</v>
      </c>
      <c r="AF2496">
        <v>117.19018199999999</v>
      </c>
      <c r="AG2496">
        <v>39.125596000000002</v>
      </c>
    </row>
    <row r="2497" spans="1:33" x14ac:dyDescent="0.3">
      <c r="A2497" s="12" t="s">
        <v>5490</v>
      </c>
      <c r="B2497" s="12" t="s">
        <v>5491</v>
      </c>
      <c r="C2497" s="16" t="str">
        <f>[1]!s_info_mkt(A2497)</f>
        <v>主板</v>
      </c>
      <c r="D2497" s="16" t="str">
        <f>[1]!s_ipo_listeddate(A2497)</f>
        <v>2014-12-31</v>
      </c>
      <c r="E2497" s="16" t="str">
        <f>[1]!lastradeday_s("000002","")</f>
        <v>2026-06-22</v>
      </c>
      <c r="F2497" s="16" t="str">
        <f>[1]!s_info_industry_csrc2023(A2497,"",3)</f>
        <v>纺织业</v>
      </c>
      <c r="G2497" s="16" t="str">
        <f>[1]!s_info_industry_csrc2023(A2497,"",1)</f>
        <v>制造业</v>
      </c>
      <c r="H2497" s="16">
        <f>[1]!s_is(A2497,83,"FY","YTD","20251231",1,"",100000000)</f>
        <v>50.522093749500002</v>
      </c>
      <c r="I2497" s="16">
        <f>[1]!s_is(A2497,83,"FY","YTD","20241231",1,"",100000000)</f>
        <v>48.407837759300001</v>
      </c>
      <c r="J2497" s="16">
        <f t="shared" si="114"/>
        <v>4.3675902251878895E-2</v>
      </c>
      <c r="K2497" s="16">
        <f>[1]!s_is(A2497,61,"FY","YTD","20251231",1,"",100000000)</f>
        <v>4.8011636324999998</v>
      </c>
      <c r="L2497" s="16">
        <f>[1]!s_is(A2497,61,"FY","YTD","20241231",1,"",100000000)</f>
        <v>4.2829742924000005</v>
      </c>
      <c r="M2497" s="16">
        <f t="shared" si="115"/>
        <v>0.12098819762227141</v>
      </c>
      <c r="N2497" s="16">
        <f>[1]!s_fa_roe(A2497,"20251231")</f>
        <v>13.517300000000001</v>
      </c>
      <c r="O2497" s="16">
        <f>[1]!s_stmnote_rdexp(A2497,"20251231",1,10000)</f>
        <v>11463.813297000001</v>
      </c>
      <c r="P2497" s="20">
        <f t="shared" si="116"/>
        <v>2.2690693212043402E-2</v>
      </c>
      <c r="Q2497" s="16">
        <f>[1]!s_margin_tradingbalance(A2497,"",10000)</f>
        <v>0</v>
      </c>
      <c r="R2497" s="16">
        <f>[1]!s_margin_seclendingbalance(A2497,"",10000)</f>
        <v>0</v>
      </c>
      <c r="S2497" s="17">
        <f>[1]!s_val_ev(A2497,"",100000000)</f>
        <v>54.104666531999996</v>
      </c>
      <c r="T2497" s="17">
        <f>[1]!share_freesharesmv(A2497,"",100000000)</f>
        <v>29.497761800999999</v>
      </c>
      <c r="U2497" s="17">
        <f>[1]!s_dq_amount_btin(A2497,E2497,100000000)</f>
        <v>0.66890399000000011</v>
      </c>
      <c r="V2497" s="17">
        <f>[1]!s_dq_turn(A2497,E2497)</f>
        <v>1.2635340191308579</v>
      </c>
      <c r="W2497" s="2">
        <f>[1]!s_pq_amount(A2497,"20260101","",100000000)</f>
        <v>108.01441346</v>
      </c>
      <c r="X2497" s="2">
        <f>[1]!s_pq_avgamount(A2497,"20260101","",100000000)</f>
        <v>0.98194921327272733</v>
      </c>
      <c r="Y2497" s="17">
        <f>[1]!s_ipo_dilutedpe(A2497)</f>
        <v>21.63</v>
      </c>
      <c r="Z2497" s="12">
        <f>[1]!s_ipo_collection_total(A2497,100000000)</f>
        <v>4.7890600000000001</v>
      </c>
      <c r="AA2497" s="2">
        <f>[1]!s_val_pe_ttm(A2497,E2497)</f>
        <v>10.84339714050293</v>
      </c>
      <c r="AB2497" s="5">
        <f>[1]!s_info_zjtxornot1(A2497,"")</f>
        <v>0</v>
      </c>
      <c r="AC2497" s="22" t="str">
        <f>[1]!s_info_nature1(A2497,"")</f>
        <v>民营企业</v>
      </c>
      <c r="AD2497" s="6" t="str">
        <f>[1]!s_info_city(A2497)</f>
        <v>桐乡市</v>
      </c>
      <c r="AE2497" s="6" t="str">
        <f>[1]!s_info_province(A2497)</f>
        <v>浙江省</v>
      </c>
      <c r="AF2497">
        <v>120.49041099999999</v>
      </c>
      <c r="AG2497">
        <v>30.612341000000001</v>
      </c>
    </row>
    <row r="2498" spans="1:33" x14ac:dyDescent="0.3">
      <c r="A2498" s="12" t="s">
        <v>5492</v>
      </c>
      <c r="B2498" s="12" t="s">
        <v>5493</v>
      </c>
      <c r="C2498" s="16" t="str">
        <f>[1]!s_info_mkt(A2498)</f>
        <v>主板</v>
      </c>
      <c r="D2498" s="16" t="str">
        <f>[1]!s_ipo_listeddate(A2498)</f>
        <v>2011-07-07</v>
      </c>
      <c r="E2498" s="16" t="str">
        <f>[1]!lastradeday_s("000002","")</f>
        <v>2026-06-22</v>
      </c>
      <c r="F2498" s="16" t="str">
        <f>[1]!s_info_industry_csrc2023(A2498,"",3)</f>
        <v>食品制造业</v>
      </c>
      <c r="G2498" s="16" t="str">
        <f>[1]!s_info_industry_csrc2023(A2498,"",1)</f>
        <v>制造业</v>
      </c>
      <c r="H2498" s="16">
        <f>[1]!s_is(A2498,83,"FY","YTD","20251231",1,"",100000000)</f>
        <v>49.110804407700002</v>
      </c>
      <c r="I2498" s="16">
        <f>[1]!s_is(A2498,83,"FY","YTD","20241231",1,"",100000000)</f>
        <v>53.031659386499996</v>
      </c>
      <c r="J2498" s="16">
        <f t="shared" si="114"/>
        <v>-7.393423144134359E-2</v>
      </c>
      <c r="K2498" s="16">
        <f>[1]!s_is(A2498,61,"FY","YTD","20251231",1,"",100000000)</f>
        <v>3.4706085851999999</v>
      </c>
      <c r="L2498" s="16">
        <f>[1]!s_is(A2498,61,"FY","YTD","20241231",1,"",100000000)</f>
        <v>5.5673036536999998</v>
      </c>
      <c r="M2498" s="16">
        <f t="shared" si="115"/>
        <v>-0.37660871382622496</v>
      </c>
      <c r="N2498" s="16">
        <f>[1]!s_fa_roe(A2498,"20251231")</f>
        <v>4.5065</v>
      </c>
      <c r="O2498" s="16">
        <f>[1]!s_stmnote_rdexp(A2498,"20251231",1,10000)</f>
        <v>23305.374132000001</v>
      </c>
      <c r="P2498" s="20">
        <f t="shared" si="116"/>
        <v>4.7454678075576358E-2</v>
      </c>
      <c r="Q2498" s="16">
        <f>[1]!s_margin_tradingbalance(A2498,"",10000)</f>
        <v>47802.656999999999</v>
      </c>
      <c r="R2498" s="16">
        <f>[1]!s_margin_seclendingbalance(A2498,"",10000)</f>
        <v>337.74400000000003</v>
      </c>
      <c r="S2498" s="17">
        <f>[1]!s_val_ev(A2498,"",100000000)</f>
        <v>121.56362190420001</v>
      </c>
      <c r="T2498" s="17">
        <f>[1]!share_freesharesmv(A2498,"",100000000)</f>
        <v>67.754877584400006</v>
      </c>
      <c r="U2498" s="17">
        <f>[1]!s_dq_amount_btin(A2498,E2498,100000000)</f>
        <v>1.9372570600000001</v>
      </c>
      <c r="V2498" s="17">
        <f>[1]!s_dq_turn(A2498,E2498)</f>
        <v>1.625782938061747</v>
      </c>
      <c r="W2498" s="2">
        <f>[1]!s_pq_amount(A2498,"20260101","",100000000)</f>
        <v>294.59147440999999</v>
      </c>
      <c r="X2498" s="2">
        <f>[1]!s_pq_avgamount(A2498,"20260101","",100000000)</f>
        <v>2.6781043128181818</v>
      </c>
      <c r="Y2498" s="17">
        <f>[1]!s_ipo_dilutedpe(A2498)</f>
        <v>22.87</v>
      </c>
      <c r="Z2498" s="12">
        <f>[1]!s_ipo_collection_total(A2498,100000000)</f>
        <v>7.2024999999999997</v>
      </c>
      <c r="AA2498" s="2">
        <f>[1]!s_val_pe_ttm(A2498,E2498)</f>
        <v>60.462600708007813</v>
      </c>
      <c r="AB2498" s="5">
        <f>[1]!s_info_zjtxornot1(A2498,"")</f>
        <v>1</v>
      </c>
      <c r="AC2498" s="22" t="str">
        <f>[1]!s_info_nature1(A2498,"")</f>
        <v>民营企业</v>
      </c>
      <c r="AD2498" s="6" t="str">
        <f>[1]!s_info_city(A2498)</f>
        <v>滁州市</v>
      </c>
      <c r="AE2498" s="6" t="str">
        <f>[1]!s_info_province(A2498)</f>
        <v>安徽省</v>
      </c>
      <c r="AF2498">
        <v>118.316264</v>
      </c>
      <c r="AG2498">
        <v>32.303626999999999</v>
      </c>
    </row>
    <row r="2499" spans="1:33" x14ac:dyDescent="0.3">
      <c r="A2499" s="12" t="s">
        <v>5494</v>
      </c>
      <c r="B2499" s="12" t="s">
        <v>5495</v>
      </c>
      <c r="C2499" s="16" t="str">
        <f>[1]!s_info_mkt(A2499)</f>
        <v>创业板</v>
      </c>
      <c r="D2499" s="16" t="str">
        <f>[1]!s_ipo_listeddate(A2499)</f>
        <v>2019-04-15</v>
      </c>
      <c r="E2499" s="16" t="str">
        <f>[1]!lastradeday_s("000002","")</f>
        <v>2026-06-22</v>
      </c>
      <c r="F2499" s="16" t="str">
        <f>[1]!s_info_industry_csrc2023(A2499,"",3)</f>
        <v>计算机、通信和其他电子设备制造业</v>
      </c>
      <c r="G2499" s="16" t="str">
        <f>[1]!s_info_industry_csrc2023(A2499,"",1)</f>
        <v>制造业</v>
      </c>
      <c r="H2499" s="16">
        <f>[1]!s_is(A2499,83,"FY","YTD","20251231",1,"",100000000)</f>
        <v>87.164923919100005</v>
      </c>
      <c r="I2499" s="16">
        <f>[1]!s_is(A2499,83,"FY","YTD","20241231",1,"",100000000)</f>
        <v>76.129412164599998</v>
      </c>
      <c r="J2499" s="16">
        <f t="shared" ref="J2499:J2562" si="117">H2499/I2499-1</f>
        <v>0.14495727000544867</v>
      </c>
      <c r="K2499" s="16">
        <f>[1]!s_is(A2499,61,"FY","YTD","20251231",1,"",100000000)</f>
        <v>-8.2094854788999996</v>
      </c>
      <c r="L2499" s="16">
        <f>[1]!s_is(A2499,61,"FY","YTD","20241231",1,"",100000000)</f>
        <v>-13.3765283974</v>
      </c>
      <c r="M2499" s="16">
        <f t="shared" ref="M2499:M2562" si="118">(K2499-L2499)/ABS(L2499)</f>
        <v>0.38627682497233884</v>
      </c>
      <c r="N2499" s="16">
        <f>[1]!s_fa_roe(A2499,"20251231")</f>
        <v>-15.583600000000001</v>
      </c>
      <c r="O2499" s="16">
        <f>[1]!s_stmnote_rdexp(A2499,"20251231",1,10000)</f>
        <v>17651.662877000002</v>
      </c>
      <c r="P2499" s="20">
        <f t="shared" ref="P2499:P2562" si="119">O2499/H2499/10000</f>
        <v>2.0250878545345786E-2</v>
      </c>
      <c r="Q2499" s="16">
        <f>[1]!s_margin_tradingbalance(A2499,"",10000)</f>
        <v>122801.2116</v>
      </c>
      <c r="R2499" s="16">
        <f>[1]!s_margin_seclendingbalance(A2499,"",10000)</f>
        <v>44.343000000000004</v>
      </c>
      <c r="S2499" s="17">
        <f>[1]!s_val_ev(A2499,"",100000000)</f>
        <v>207.787443048</v>
      </c>
      <c r="T2499" s="17">
        <f>[1]!share_freesharesmv(A2499,"",100000000)</f>
        <v>164.32394158080001</v>
      </c>
      <c r="U2499" s="17">
        <f>[1]!s_dq_amount_btin(A2499,E2499,100000000)</f>
        <v>33.517199779999999</v>
      </c>
      <c r="V2499" s="17">
        <f>[1]!s_dq_turn(A2499,E2499)</f>
        <v>18.631732559697788</v>
      </c>
      <c r="W2499" s="2">
        <f>[1]!s_pq_amount(A2499,"20260101","",100000000)</f>
        <v>1439.7368411699999</v>
      </c>
      <c r="X2499" s="2">
        <f>[1]!s_pq_avgamount(A2499,"20260101","",100000000)</f>
        <v>13.088516737909091</v>
      </c>
      <c r="Y2499" s="17">
        <f>[1]!s_ipo_dilutedpe(A2499)</f>
        <v>21.46</v>
      </c>
      <c r="Z2499" s="12">
        <f>[1]!s_ipo_collection_total(A2499,100000000)</f>
        <v>4.4662819999999996</v>
      </c>
      <c r="AA2499" s="2">
        <f>[1]!s_val_pe_ttm(A2499,E2499)</f>
        <v>-53.430519104003906</v>
      </c>
      <c r="AB2499" s="5">
        <f>[1]!s_info_zjtxornot1(A2499,"")</f>
        <v>0</v>
      </c>
      <c r="AC2499" s="22" t="str">
        <f>[1]!s_info_nature1(A2499,"")</f>
        <v>公众企业</v>
      </c>
      <c r="AD2499" s="6" t="str">
        <f>[1]!s_info_city(A2499)</f>
        <v>深圳市</v>
      </c>
      <c r="AE2499" s="6" t="str">
        <f>[1]!s_info_province(A2499)</f>
        <v>广东省</v>
      </c>
      <c r="AF2499">
        <v>114.085947</v>
      </c>
      <c r="AG2499">
        <v>22.547000000000001</v>
      </c>
    </row>
    <row r="2500" spans="1:33" x14ac:dyDescent="0.3">
      <c r="A2500" s="12" t="s">
        <v>5496</v>
      </c>
      <c r="B2500" s="12" t="s">
        <v>5497</v>
      </c>
      <c r="C2500" s="16" t="str">
        <f>[1]!s_info_mkt(A2500)</f>
        <v>主板</v>
      </c>
      <c r="D2500" s="16" t="str">
        <f>[1]!s_ipo_listeddate(A2500)</f>
        <v>2017-07-05</v>
      </c>
      <c r="E2500" s="16" t="str">
        <f>[1]!lastradeday_s("000002","")</f>
        <v>2026-06-22</v>
      </c>
      <c r="F2500" s="16" t="str">
        <f>[1]!s_info_industry_csrc2023(A2500,"",3)</f>
        <v>通用设备制造业</v>
      </c>
      <c r="G2500" s="16" t="str">
        <f>[1]!s_info_industry_csrc2023(A2500,"",1)</f>
        <v>制造业</v>
      </c>
      <c r="H2500" s="16">
        <f>[1]!s_is(A2500,83,"FY","YTD","20251231",1,"",100000000)</f>
        <v>14.086963923099999</v>
      </c>
      <c r="I2500" s="16">
        <f>[1]!s_is(A2500,83,"FY","YTD","20241231",1,"",100000000)</f>
        <v>15.347280787100001</v>
      </c>
      <c r="J2500" s="16">
        <f t="shared" si="117"/>
        <v>-8.2119880484583851E-2</v>
      </c>
      <c r="K2500" s="16">
        <f>[1]!s_is(A2500,61,"FY","YTD","20251231",1,"",100000000)</f>
        <v>-2.2562636874000002</v>
      </c>
      <c r="L2500" s="16">
        <f>[1]!s_is(A2500,61,"FY","YTD","20241231",1,"",100000000)</f>
        <v>0.33015631870000001</v>
      </c>
      <c r="M2500" s="16">
        <f t="shared" si="118"/>
        <v>-7.8339255062090078</v>
      </c>
      <c r="N2500" s="16">
        <f>[1]!s_fa_roe(A2500,"20251231")</f>
        <v>-19.4148</v>
      </c>
      <c r="O2500" s="16">
        <f>[1]!s_stmnote_rdexp(A2500,"20251231",1,10000)</f>
        <v>5263.4781240000002</v>
      </c>
      <c r="P2500" s="20">
        <f t="shared" si="119"/>
        <v>3.736417692792466E-2</v>
      </c>
      <c r="Q2500" s="16">
        <f>[1]!s_margin_tradingbalance(A2500,"",10000)</f>
        <v>0</v>
      </c>
      <c r="R2500" s="16">
        <f>[1]!s_margin_seclendingbalance(A2500,"",10000)</f>
        <v>0</v>
      </c>
      <c r="S2500" s="17">
        <f>[1]!s_val_ev(A2500,"",100000000)</f>
        <v>23.088457631199997</v>
      </c>
      <c r="T2500" s="17">
        <f>[1]!share_freesharesmv(A2500,"",100000000)</f>
        <v>17.658952816199999</v>
      </c>
      <c r="U2500" s="17">
        <f>[1]!s_dq_amount_btin(A2500,E2500,100000000)</f>
        <v>0.83749642000000002</v>
      </c>
      <c r="V2500" s="17">
        <f>[1]!s_dq_turn(A2500,E2500)</f>
        <v>3.7097318689775265</v>
      </c>
      <c r="W2500" s="2">
        <f>[1]!s_pq_amount(A2500,"20260101","",100000000)</f>
        <v>281.50945137999997</v>
      </c>
      <c r="X2500" s="2">
        <f>[1]!s_pq_avgamount(A2500,"20260101","",100000000)</f>
        <v>2.5591768307272726</v>
      </c>
      <c r="Y2500" s="17">
        <f>[1]!s_ipo_dilutedpe(A2500)</f>
        <v>22.98</v>
      </c>
      <c r="Z2500" s="12">
        <f>[1]!s_ipo_collection_total(A2500,100000000)</f>
        <v>3.0636207899999999</v>
      </c>
      <c r="AA2500" s="2">
        <f>[1]!s_val_pe_ttm(A2500,E2500)</f>
        <v>-9.3663015365600586</v>
      </c>
      <c r="AB2500" s="5">
        <f>[1]!s_info_zjtxornot1(A2500,"")</f>
        <v>0</v>
      </c>
      <c r="AC2500" s="22" t="str">
        <f>[1]!s_info_nature1(A2500,"")</f>
        <v>民营企业</v>
      </c>
      <c r="AD2500" s="6" t="str">
        <f>[1]!s_info_city(A2500)</f>
        <v>台州市</v>
      </c>
      <c r="AE2500" s="6" t="str">
        <f>[1]!s_info_province(A2500)</f>
        <v>浙江省</v>
      </c>
      <c r="AF2500">
        <v>121.42859900000001</v>
      </c>
      <c r="AG2500">
        <v>28.661377999999999</v>
      </c>
    </row>
    <row r="2501" spans="1:33" x14ac:dyDescent="0.3">
      <c r="A2501" s="12" t="s">
        <v>5498</v>
      </c>
      <c r="B2501" s="12" t="s">
        <v>5499</v>
      </c>
      <c r="C2501" s="16" t="str">
        <f>[1]!s_info_mkt(A2501)</f>
        <v>主板</v>
      </c>
      <c r="D2501" s="16" t="str">
        <f>[1]!s_ipo_listeddate(A2501)</f>
        <v>1997-05-28</v>
      </c>
      <c r="E2501" s="16" t="str">
        <f>[1]!lastradeday_s("000002","")</f>
        <v>2026-06-22</v>
      </c>
      <c r="F2501" s="16" t="str">
        <f>[1]!s_info_industry_csrc2023(A2501,"",3)</f>
        <v>专业技术服务业</v>
      </c>
      <c r="G2501" s="16" t="str">
        <f>[1]!s_info_industry_csrc2023(A2501,"",1)</f>
        <v>科学研究和技术服务业</v>
      </c>
      <c r="H2501" s="16">
        <f>[1]!s_is(A2501,83,"FY","YTD","20251231",1,"",100000000)</f>
        <v>20.592265168099999</v>
      </c>
      <c r="I2501" s="16">
        <f>[1]!s_is(A2501,83,"FY","YTD","20241231",1,"",100000000)</f>
        <v>19.771191250799998</v>
      </c>
      <c r="J2501" s="16">
        <f t="shared" si="117"/>
        <v>4.152880354474231E-2</v>
      </c>
      <c r="K2501" s="16">
        <f>[1]!s_is(A2501,61,"FY","YTD","20251231",1,"",100000000)</f>
        <v>1.4897366184</v>
      </c>
      <c r="L2501" s="16">
        <f>[1]!s_is(A2501,61,"FY","YTD","20241231",1,"",100000000)</f>
        <v>2.1691598836999999</v>
      </c>
      <c r="M2501" s="16">
        <f t="shared" si="118"/>
        <v>-0.31321954200125052</v>
      </c>
      <c r="N2501" s="16">
        <f>[1]!s_fa_roe(A2501,"20251231")</f>
        <v>3.8456999999999999</v>
      </c>
      <c r="O2501" s="16">
        <f>[1]!s_stmnote_rdexp(A2501,"20251231",1,10000)</f>
        <v>9852.6395790000006</v>
      </c>
      <c r="P2501" s="20">
        <f t="shared" si="119"/>
        <v>4.7846312674056736E-2</v>
      </c>
      <c r="Q2501" s="16">
        <f>[1]!s_margin_tradingbalance(A2501,"",10000)</f>
        <v>0</v>
      </c>
      <c r="R2501" s="16">
        <f>[1]!s_margin_seclendingbalance(A2501,"",10000)</f>
        <v>0</v>
      </c>
      <c r="S2501" s="17">
        <f>[1]!s_val_ev(A2501,"",100000000)</f>
        <v>35.977799584800003</v>
      </c>
      <c r="T2501" s="17">
        <f>[1]!share_freesharesmv(A2501,"",100000000)</f>
        <v>19.6416232308</v>
      </c>
      <c r="U2501" s="17">
        <f>[1]!s_dq_amount_btin(A2501,E2501,100000000)</f>
        <v>0.58022496999999995</v>
      </c>
      <c r="V2501" s="17">
        <f>[1]!s_dq_turn(A2501,E2501)</f>
        <v>1.6445391444367561</v>
      </c>
      <c r="W2501" s="2">
        <f>[1]!s_pq_amount(A2501,"20260101","",100000000)</f>
        <v>99.871543320000001</v>
      </c>
      <c r="X2501" s="2">
        <f>[1]!s_pq_avgamount(A2501,"20260101","",100000000)</f>
        <v>0.90792312109090911</v>
      </c>
      <c r="Y2501" s="17">
        <f>[1]!s_ipo_dilutedpe(A2501)</f>
        <v>0</v>
      </c>
      <c r="Z2501" s="12">
        <f>[1]!s_ipo_collection_total(A2501,100000000)</f>
        <v>2.4750000000000001</v>
      </c>
      <c r="AA2501" s="2">
        <f>[1]!s_val_pe_ttm(A2501,E2501)</f>
        <v>23.635320663452148</v>
      </c>
      <c r="AB2501" s="5">
        <f>[1]!s_info_zjtxornot1(A2501,"")</f>
        <v>0</v>
      </c>
      <c r="AC2501" s="22" t="str">
        <f>[1]!s_info_nature1(A2501,"")</f>
        <v>地方国有企业</v>
      </c>
      <c r="AD2501" s="6" t="str">
        <f>[1]!s_info_city(A2501)</f>
        <v>兰州市</v>
      </c>
      <c r="AE2501" s="6" t="str">
        <f>[1]!s_info_province(A2501)</f>
        <v>甘肃省</v>
      </c>
      <c r="AF2501">
        <v>103.82355699999999</v>
      </c>
      <c r="AG2501">
        <v>36.058039000000001</v>
      </c>
    </row>
    <row r="2502" spans="1:33" x14ac:dyDescent="0.3">
      <c r="A2502" s="12" t="s">
        <v>5500</v>
      </c>
      <c r="B2502" s="12" t="s">
        <v>5501</v>
      </c>
      <c r="C2502" s="16" t="str">
        <f>[1]!s_info_mkt(A2502)</f>
        <v>主板</v>
      </c>
      <c r="D2502" s="16" t="str">
        <f>[1]!s_ipo_listeddate(A2502)</f>
        <v>2015-05-27</v>
      </c>
      <c r="E2502" s="16" t="str">
        <f>[1]!lastradeday_s("000002","")</f>
        <v>2026-06-22</v>
      </c>
      <c r="F2502" s="16" t="str">
        <f>[1]!s_info_industry_csrc2023(A2502,"",3)</f>
        <v>计算机、通信和其他电子设备制造业</v>
      </c>
      <c r="G2502" s="16" t="str">
        <f>[1]!s_info_industry_csrc2023(A2502,"",1)</f>
        <v>制造业</v>
      </c>
      <c r="H2502" s="16">
        <f>[1]!s_is(A2502,83,"FY","YTD","20251231",1,"",100000000)</f>
        <v>1.9336813953</v>
      </c>
      <c r="I2502" s="16">
        <f>[1]!s_is(A2502,83,"FY","YTD","20241231",1,"",100000000)</f>
        <v>0.65235700070000002</v>
      </c>
      <c r="J2502" s="16">
        <f t="shared" si="117"/>
        <v>1.964146001690942</v>
      </c>
      <c r="K2502" s="16">
        <f>[1]!s_is(A2502,61,"FY","YTD","20251231",1,"",100000000)</f>
        <v>4.0651815899999999E-2</v>
      </c>
      <c r="L2502" s="16">
        <f>[1]!s_is(A2502,61,"FY","YTD","20241231",1,"",100000000)</f>
        <v>5.0554835100000001E-2</v>
      </c>
      <c r="M2502" s="16">
        <f t="shared" si="118"/>
        <v>-0.19588668779971952</v>
      </c>
      <c r="N2502" s="16">
        <f>[1]!s_fa_roe(A2502,"20251231")</f>
        <v>0.52669999999999995</v>
      </c>
      <c r="O2502" s="16">
        <f>[1]!s_stmnote_rdexp(A2502,"20251231",1,10000)</f>
        <v>1574.057331</v>
      </c>
      <c r="P2502" s="20">
        <f t="shared" si="119"/>
        <v>8.1402103512290019E-2</v>
      </c>
      <c r="Q2502" s="16">
        <f>[1]!s_margin_tradingbalance(A2502,"",10000)</f>
        <v>0</v>
      </c>
      <c r="R2502" s="16">
        <f>[1]!s_margin_seclendingbalance(A2502,"",10000)</f>
        <v>0</v>
      </c>
      <c r="S2502" s="17">
        <f>[1]!s_val_ev(A2502,"",100000000)</f>
        <v>20.985214503199998</v>
      </c>
      <c r="T2502" s="17">
        <f>[1]!share_freesharesmv(A2502,"",100000000)</f>
        <v>10.861956356799999</v>
      </c>
      <c r="U2502" s="17">
        <f>[1]!s_dq_amount_btin(A2502,E2502,100000000)</f>
        <v>0.42205562000000002</v>
      </c>
      <c r="V2502" s="17">
        <f>[1]!s_dq_turn(A2502,E2502)</f>
        <v>2.0503628549252539</v>
      </c>
      <c r="W2502" s="2">
        <f>[1]!s_pq_amount(A2502,"20260101","",100000000)</f>
        <v>146.7481985</v>
      </c>
      <c r="X2502" s="2">
        <f>[1]!s_pq_avgamount(A2502,"20260101","",100000000)</f>
        <v>1.3340745318181819</v>
      </c>
      <c r="Y2502" s="17">
        <f>[1]!s_ipo_dilutedpe(A2502)</f>
        <v>14.46</v>
      </c>
      <c r="Z2502" s="12">
        <f>[1]!s_ipo_collection_total(A2502,100000000)</f>
        <v>2.65</v>
      </c>
      <c r="AA2502" s="2">
        <f>[1]!s_val_pe_ttm(A2502,E2502)</f>
        <v>19776.701171875</v>
      </c>
      <c r="AB2502" s="5">
        <f>[1]!s_info_zjtxornot1(A2502,"")</f>
        <v>0</v>
      </c>
      <c r="AC2502" s="22" t="str">
        <f>[1]!s_info_nature1(A2502,"")</f>
        <v>地方国有企业</v>
      </c>
      <c r="AD2502" s="6" t="str">
        <f>[1]!s_info_city(A2502)</f>
        <v>哈尔滨市</v>
      </c>
      <c r="AE2502" s="6" t="str">
        <f>[1]!s_info_province(A2502)</f>
        <v>黑龙江省</v>
      </c>
      <c r="AF2502">
        <v>126.642464</v>
      </c>
      <c r="AG2502">
        <v>45.756967000000003</v>
      </c>
    </row>
    <row r="2503" spans="1:33" x14ac:dyDescent="0.3">
      <c r="A2503" s="12" t="s">
        <v>5502</v>
      </c>
      <c r="B2503" s="12" t="s">
        <v>5503</v>
      </c>
      <c r="C2503" s="16" t="str">
        <f>[1]!s_info_mkt(A2503)</f>
        <v>科创板</v>
      </c>
      <c r="D2503" s="16" t="str">
        <f>[1]!s_ipo_listeddate(A2503)</f>
        <v>2020-06-09</v>
      </c>
      <c r="E2503" s="16" t="str">
        <f>[1]!lastradeday_s("000002","")</f>
        <v>2026-06-22</v>
      </c>
      <c r="F2503" s="16" t="str">
        <f>[1]!s_info_industry_csrc2023(A2503,"",3)</f>
        <v>化学原料和化学制品制造业</v>
      </c>
      <c r="G2503" s="16" t="str">
        <f>[1]!s_info_industry_csrc2023(A2503,"",1)</f>
        <v>制造业</v>
      </c>
      <c r="H2503" s="16">
        <f>[1]!s_is(A2503,83,"FY","YTD","20251231",1,"",100000000)</f>
        <v>7.2213482842999994</v>
      </c>
      <c r="I2503" s="16">
        <f>[1]!s_is(A2503,83,"FY","YTD","20241231",1,"",100000000)</f>
        <v>7.4552649226999996</v>
      </c>
      <c r="J2503" s="16">
        <f t="shared" si="117"/>
        <v>-3.1376033021679017E-2</v>
      </c>
      <c r="K2503" s="16">
        <f>[1]!s_is(A2503,61,"FY","YTD","20251231",1,"",100000000)</f>
        <v>0.20161727269999999</v>
      </c>
      <c r="L2503" s="16">
        <f>[1]!s_is(A2503,61,"FY","YTD","20241231",1,"",100000000)</f>
        <v>0.86395450260000006</v>
      </c>
      <c r="M2503" s="16">
        <f t="shared" si="118"/>
        <v>-0.76663438630940706</v>
      </c>
      <c r="N2503" s="16">
        <f>[1]!s_fa_roe(A2503,"20251231")</f>
        <v>1.5082</v>
      </c>
      <c r="O2503" s="16">
        <f>[1]!s_stmnote_rdexp(A2503,"20251231",1,10000)</f>
        <v>11252.1</v>
      </c>
      <c r="P2503" s="20">
        <f t="shared" si="119"/>
        <v>0.15581716262686424</v>
      </c>
      <c r="Q2503" s="16">
        <f>[1]!s_margin_tradingbalance(A2503,"",10000)</f>
        <v>18419.330699999999</v>
      </c>
      <c r="R2503" s="16">
        <f>[1]!s_margin_seclendingbalance(A2503,"",10000)</f>
        <v>26.107900000000001</v>
      </c>
      <c r="S2503" s="17">
        <f>[1]!s_val_ev(A2503,"",100000000)</f>
        <v>43.534769563999994</v>
      </c>
      <c r="T2503" s="17">
        <f>[1]!share_freesharesmv(A2503,"",100000000)</f>
        <v>20.537786920199999</v>
      </c>
      <c r="U2503" s="17">
        <f>[1]!s_dq_amount_btin(A2503,E2503,100000000)</f>
        <v>0.51771323000000002</v>
      </c>
      <c r="V2503" s="17">
        <f>[1]!s_dq_turn(A2503,E2503)</f>
        <v>1.2067844829812593</v>
      </c>
      <c r="W2503" s="2">
        <f>[1]!s_pq_amount(A2503,"20260101","",100000000)</f>
        <v>91.747670189999994</v>
      </c>
      <c r="X2503" s="2">
        <f>[1]!s_pq_avgamount(A2503,"20260101","",100000000)</f>
        <v>0.83406972900000009</v>
      </c>
      <c r="Y2503" s="17">
        <f>[1]!s_ipo_dilutedpe(A2503)</f>
        <v>30.18</v>
      </c>
      <c r="Z2503" s="12">
        <f>[1]!s_ipo_collection_total(A2503,100000000)</f>
        <v>6.8615199999999996</v>
      </c>
      <c r="AA2503" s="2">
        <f>[1]!s_val_pe_ttm(A2503,E2503)</f>
        <v>457.37942504882813</v>
      </c>
      <c r="AB2503" s="5">
        <f>[1]!s_info_zjtxornot1(A2503,"")</f>
        <v>1</v>
      </c>
      <c r="AC2503" s="22" t="str">
        <f>[1]!s_info_nature1(A2503,"")</f>
        <v>民营企业</v>
      </c>
      <c r="AD2503" s="6" t="str">
        <f>[1]!s_info_city(A2503)</f>
        <v>宁乡市</v>
      </c>
      <c r="AE2503" s="6" t="str">
        <f>[1]!s_info_province(A2503)</f>
        <v>湖南省</v>
      </c>
      <c r="AF2503">
        <v>112.360465</v>
      </c>
      <c r="AG2503">
        <v>28.131212999999999</v>
      </c>
    </row>
    <row r="2504" spans="1:33" x14ac:dyDescent="0.3">
      <c r="A2504" s="12" t="s">
        <v>5504</v>
      </c>
      <c r="B2504" s="12" t="s">
        <v>5505</v>
      </c>
      <c r="C2504" s="16" t="str">
        <f>[1]!s_info_mkt(A2504)</f>
        <v>主板</v>
      </c>
      <c r="D2504" s="16" t="str">
        <f>[1]!s_ipo_listeddate(A2504)</f>
        <v>1996-09-13</v>
      </c>
      <c r="E2504" s="16" t="str">
        <f>[1]!lastradeday_s("000002","")</f>
        <v>2026-06-22</v>
      </c>
      <c r="F2504" s="16" t="str">
        <f>[1]!s_info_industry_csrc2023(A2504,"",3)</f>
        <v>水的生产和供应业</v>
      </c>
      <c r="G2504" s="16" t="str">
        <f>[1]!s_info_industry_csrc2023(A2504,"",1)</f>
        <v>电力、热力、燃气及水生产和供应业</v>
      </c>
      <c r="H2504" s="16">
        <f>[1]!s_is(A2504,83,"FY","YTD","20251231",1,"",100000000)</f>
        <v>18.738264638900002</v>
      </c>
      <c r="I2504" s="16">
        <f>[1]!s_is(A2504,83,"FY","YTD","20241231",1,"",100000000)</f>
        <v>17.612013443199999</v>
      </c>
      <c r="J2504" s="16">
        <f t="shared" si="117"/>
        <v>6.3947895527802334E-2</v>
      </c>
      <c r="K2504" s="16">
        <f>[1]!s_is(A2504,61,"FY","YTD","20251231",1,"",100000000)</f>
        <v>8.5262257300000005E-2</v>
      </c>
      <c r="L2504" s="16">
        <f>[1]!s_is(A2504,61,"FY","YTD","20241231",1,"",100000000)</f>
        <v>0.16091190599999999</v>
      </c>
      <c r="M2504" s="16">
        <f t="shared" si="118"/>
        <v>-0.47013083481840051</v>
      </c>
      <c r="N2504" s="16">
        <f>[1]!s_fa_roe(A2504,"20251231")</f>
        <v>0.4012</v>
      </c>
      <c r="O2504" s="16">
        <f>[1]!s_stmnote_rdexp(A2504,"20251231",1,10000)</f>
        <v>4971.8697030000003</v>
      </c>
      <c r="P2504" s="20">
        <f t="shared" si="119"/>
        <v>2.6533245200724549E-2</v>
      </c>
      <c r="Q2504" s="16">
        <f>[1]!s_margin_tradingbalance(A2504,"",10000)</f>
        <v>0</v>
      </c>
      <c r="R2504" s="16">
        <f>[1]!s_margin_seclendingbalance(A2504,"",10000)</f>
        <v>0</v>
      </c>
      <c r="S2504" s="17">
        <f>[1]!s_val_ev(A2504,"",100000000)</f>
        <v>20.559996380000001</v>
      </c>
      <c r="T2504" s="17">
        <f>[1]!share_freesharesmv(A2504,"",100000000)</f>
        <v>12.101311469500001</v>
      </c>
      <c r="U2504" s="17">
        <f>[1]!s_dq_amount_btin(A2504,E2504,100000000)</f>
        <v>0.37548171000000002</v>
      </c>
      <c r="V2504" s="17">
        <f>[1]!s_dq_turn(A2504,E2504)</f>
        <v>1.8920321239862008</v>
      </c>
      <c r="W2504" s="2">
        <f>[1]!s_pq_amount(A2504,"20260101","",100000000)</f>
        <v>42.459497140000003</v>
      </c>
      <c r="X2504" s="2">
        <f>[1]!s_pq_avgamount(A2504,"20260101","",100000000)</f>
        <v>0.38599542854545454</v>
      </c>
      <c r="Y2504" s="17">
        <f>[1]!s_ipo_dilutedpe(A2504)</f>
        <v>0</v>
      </c>
      <c r="Z2504" s="12">
        <f>[1]!s_ipo_collection_total(A2504,100000000)</f>
        <v>0.5</v>
      </c>
      <c r="AA2504" s="2">
        <f>[1]!s_val_pe_ttm(A2504,E2504)</f>
        <v>226.02058410644531</v>
      </c>
      <c r="AB2504" s="5">
        <f>[1]!s_info_zjtxornot1(A2504,"")</f>
        <v>0</v>
      </c>
      <c r="AC2504" s="22" t="str">
        <f>[1]!s_info_nature1(A2504,"")</f>
        <v>地方国有企业</v>
      </c>
      <c r="AD2504" s="6" t="str">
        <f>[1]!s_info_city(A2504)</f>
        <v>北京市</v>
      </c>
      <c r="AE2504" s="6" t="str">
        <f>[1]!s_info_province(A2504)</f>
        <v>北京</v>
      </c>
      <c r="AF2504">
        <v>116.40528500000001</v>
      </c>
      <c r="AG2504">
        <v>39.904989</v>
      </c>
    </row>
    <row r="2505" spans="1:33" x14ac:dyDescent="0.3">
      <c r="A2505" s="12" t="s">
        <v>5506</v>
      </c>
      <c r="B2505" s="12" t="s">
        <v>5507</v>
      </c>
      <c r="C2505" s="16" t="str">
        <f>[1]!s_info_mkt(A2505)</f>
        <v>创业板</v>
      </c>
      <c r="D2505" s="16" t="str">
        <f>[1]!s_ipo_listeddate(A2505)</f>
        <v>2025-01-22</v>
      </c>
      <c r="E2505" s="16" t="str">
        <f>[1]!lastradeday_s("000002","")</f>
        <v>2026-06-22</v>
      </c>
      <c r="F2505" s="16" t="str">
        <f>[1]!s_info_industry_csrc2023(A2505,"",3)</f>
        <v>专用设备制造业</v>
      </c>
      <c r="G2505" s="16" t="str">
        <f>[1]!s_info_industry_csrc2023(A2505,"",1)</f>
        <v>制造业</v>
      </c>
      <c r="H2505" s="16">
        <f>[1]!s_is(A2505,83,"FY","YTD","20251231",1,"",100000000)</f>
        <v>4.0551182437</v>
      </c>
      <c r="I2505" s="16">
        <f>[1]!s_is(A2505,83,"FY","YTD","20241231",1,"",100000000)</f>
        <v>3.7581322381</v>
      </c>
      <c r="J2505" s="16">
        <f t="shared" si="117"/>
        <v>7.9024895023424468E-2</v>
      </c>
      <c r="K2505" s="16">
        <f>[1]!s_is(A2505,61,"FY","YTD","20251231",1,"",100000000)</f>
        <v>1.4892242299</v>
      </c>
      <c r="L2505" s="16">
        <f>[1]!s_is(A2505,61,"FY","YTD","20241231",1,"",100000000)</f>
        <v>1.4557755650999999</v>
      </c>
      <c r="M2505" s="16">
        <f t="shared" si="118"/>
        <v>2.2976525779028603E-2</v>
      </c>
      <c r="N2505" s="16">
        <f>[1]!s_fa_roe(A2505,"20251231")</f>
        <v>13.3475</v>
      </c>
      <c r="O2505" s="16">
        <f>[1]!s_stmnote_rdexp(A2505,"20251231",1,10000)</f>
        <v>5013.9544070000002</v>
      </c>
      <c r="P2505" s="20">
        <f t="shared" si="119"/>
        <v>0.12364508519054014</v>
      </c>
      <c r="Q2505" s="16">
        <f>[1]!s_margin_tradingbalance(A2505,"",10000)</f>
        <v>6358.6994999999997</v>
      </c>
      <c r="R2505" s="16">
        <f>[1]!s_margin_seclendingbalance(A2505,"",10000)</f>
        <v>19.05</v>
      </c>
      <c r="S2505" s="17">
        <f>[1]!s_val_ev(A2505,"",100000000)</f>
        <v>64.377944591399995</v>
      </c>
      <c r="T2505" s="17">
        <f>[1]!share_freesharesmv(A2505,"",100000000)</f>
        <v>11.291955733799998</v>
      </c>
      <c r="U2505" s="17">
        <f>[1]!s_dq_amount_btin(A2505,E2505,100000000)</f>
        <v>0.36012777000000001</v>
      </c>
      <c r="V2505" s="17">
        <f>[1]!s_dq_turn(A2505,E2505)</f>
        <v>1.1731904770887316</v>
      </c>
      <c r="W2505" s="2">
        <f>[1]!s_pq_amount(A2505,"20260101","",100000000)</f>
        <v>46.21248808</v>
      </c>
      <c r="X2505" s="2">
        <f>[1]!s_pq_avgamount(A2505,"20260101","",100000000)</f>
        <v>0.42011352799999996</v>
      </c>
      <c r="Y2505" s="17">
        <f>[1]!s_ipo_dilutedpe(A2505)</f>
        <v>28.03</v>
      </c>
      <c r="Z2505" s="12">
        <f>[1]!s_ipo_collection_total(A2505,100000000)</f>
        <v>4.3047128819999996</v>
      </c>
      <c r="AA2505" s="2">
        <f>[1]!s_val_pe_ttm(A2505,E2505)</f>
        <v>54.228889465332031</v>
      </c>
      <c r="AB2505" s="5">
        <f>[1]!s_info_zjtxornot1(A2505,"")</f>
        <v>1</v>
      </c>
      <c r="AC2505" s="22" t="str">
        <f>[1]!s_info_nature1(A2505,"")</f>
        <v>民营企业</v>
      </c>
      <c r="AD2505" s="6" t="str">
        <f>[1]!s_info_city(A2505)</f>
        <v>汕头市</v>
      </c>
      <c r="AE2505" s="6" t="str">
        <f>[1]!s_info_province(A2505)</f>
        <v>广东省</v>
      </c>
      <c r="AF2505">
        <v>116.70846299999999</v>
      </c>
      <c r="AG2505">
        <v>23.371020000000001</v>
      </c>
    </row>
    <row r="2506" spans="1:33" x14ac:dyDescent="0.3">
      <c r="A2506" s="12" t="s">
        <v>5508</v>
      </c>
      <c r="B2506" s="12" t="s">
        <v>5509</v>
      </c>
      <c r="C2506" s="16" t="str">
        <f>[1]!s_info_mkt(A2506)</f>
        <v>科创板</v>
      </c>
      <c r="D2506" s="16" t="str">
        <f>[1]!s_ipo_listeddate(A2506)</f>
        <v>2021-04-29</v>
      </c>
      <c r="E2506" s="16" t="str">
        <f>[1]!lastradeday_s("000002","")</f>
        <v>2026-06-22</v>
      </c>
      <c r="F2506" s="16" t="str">
        <f>[1]!s_info_industry_csrc2023(A2506,"",3)</f>
        <v>电气机械和器材制造业</v>
      </c>
      <c r="G2506" s="16" t="str">
        <f>[1]!s_info_industry_csrc2023(A2506,"",1)</f>
        <v>制造业</v>
      </c>
      <c r="H2506" s="16">
        <f>[1]!s_is(A2506,83,"FY","YTD","20251231",1,"",100000000)</f>
        <v>4.4193075201999994</v>
      </c>
      <c r="I2506" s="16">
        <f>[1]!s_is(A2506,83,"FY","YTD","20241231",1,"",100000000)</f>
        <v>3.6679865505000002</v>
      </c>
      <c r="J2506" s="16">
        <f t="shared" si="117"/>
        <v>0.20483198598358632</v>
      </c>
      <c r="K2506" s="16">
        <f>[1]!s_is(A2506,61,"FY","YTD","20251231",1,"",100000000)</f>
        <v>0.40070632289999997</v>
      </c>
      <c r="L2506" s="16">
        <f>[1]!s_is(A2506,61,"FY","YTD","20241231",1,"",100000000)</f>
        <v>0.37832410100000002</v>
      </c>
      <c r="M2506" s="16">
        <f t="shared" si="118"/>
        <v>5.9161501582475025E-2</v>
      </c>
      <c r="N2506" s="16">
        <f>[1]!s_fa_roe(A2506,"20251231")</f>
        <v>5.1963999999999997</v>
      </c>
      <c r="O2506" s="16">
        <f>[1]!s_stmnote_rdexp(A2506,"20251231",1,10000)</f>
        <v>3857.8124270000003</v>
      </c>
      <c r="P2506" s="20">
        <f t="shared" si="119"/>
        <v>8.7294500538071002E-2</v>
      </c>
      <c r="Q2506" s="16">
        <f>[1]!s_margin_tradingbalance(A2506,"",10000)</f>
        <v>5905.6327000000001</v>
      </c>
      <c r="R2506" s="16">
        <f>[1]!s_margin_seclendingbalance(A2506,"",10000)</f>
        <v>0</v>
      </c>
      <c r="S2506" s="17">
        <f>[1]!s_val_ev(A2506,"",100000000)</f>
        <v>20.696855079999999</v>
      </c>
      <c r="T2506" s="17">
        <f>[1]!share_freesharesmv(A2506,"",100000000)</f>
        <v>8.6924586799999997</v>
      </c>
      <c r="U2506" s="17">
        <f>[1]!s_dq_amount_btin(A2506,E2506,100000000)</f>
        <v>0.40181111000000003</v>
      </c>
      <c r="V2506" s="17">
        <f>[1]!s_dq_turn(A2506,E2506)</f>
        <v>1.9746004860174144</v>
      </c>
      <c r="W2506" s="2">
        <f>[1]!s_pq_amount(A2506,"20260101","",100000000)</f>
        <v>42.814351199999997</v>
      </c>
      <c r="X2506" s="2">
        <f>[1]!s_pq_avgamount(A2506,"20260101","",100000000)</f>
        <v>0.38922137454545452</v>
      </c>
      <c r="Y2506" s="17">
        <f>[1]!s_ipo_dilutedpe(A2506)</f>
        <v>20.59</v>
      </c>
      <c r="Z2506" s="12">
        <f>[1]!s_ipo_collection_total(A2506,100000000)</f>
        <v>3.4292500000000001</v>
      </c>
      <c r="AA2506" s="2">
        <f>[1]!s_val_pe_ttm(A2506,E2506)</f>
        <v>48.243408203125</v>
      </c>
      <c r="AB2506" s="5">
        <f>[1]!s_info_zjtxornot1(A2506,"")</f>
        <v>1</v>
      </c>
      <c r="AC2506" s="22" t="str">
        <f>[1]!s_info_nature1(A2506,"")</f>
        <v>民营企业</v>
      </c>
      <c r="AD2506" s="6" t="str">
        <f>[1]!s_info_city(A2506)</f>
        <v>深圳市</v>
      </c>
      <c r="AE2506" s="6" t="str">
        <f>[1]!s_info_province(A2506)</f>
        <v>广东省</v>
      </c>
      <c r="AF2506">
        <v>114.085947</v>
      </c>
      <c r="AG2506">
        <v>22.547000000000001</v>
      </c>
    </row>
    <row r="2507" spans="1:33" x14ac:dyDescent="0.3">
      <c r="A2507" s="12" t="s">
        <v>159</v>
      </c>
      <c r="B2507" s="12" t="s">
        <v>160</v>
      </c>
      <c r="C2507" s="16" t="str">
        <f>[1]!s_info_mkt(A2507)</f>
        <v>北证</v>
      </c>
      <c r="D2507" s="16" t="str">
        <f>[1]!s_ipo_listeddate(A2507)</f>
        <v>2023-11-02</v>
      </c>
      <c r="E2507" s="16" t="str">
        <f>[1]!lastradeday_s("000002","")</f>
        <v>2026-06-22</v>
      </c>
      <c r="F2507" s="16" t="str">
        <f>[1]!s_info_industry_csrc2023(A2507,"",3)</f>
        <v>软件和信息技术服务业</v>
      </c>
      <c r="G2507" s="16" t="str">
        <f>[1]!s_info_industry_csrc2023(A2507,"",1)</f>
        <v>信息传输、软件和信息技术服务业</v>
      </c>
      <c r="H2507" s="16">
        <f>[1]!s_is(A2507,83,"FY","YTD","20251231",1,"",100000000)</f>
        <v>3.4550120864999996</v>
      </c>
      <c r="I2507" s="16">
        <f>[1]!s_is(A2507,83,"FY","YTD","20241231",1,"",100000000)</f>
        <v>2.7939523456000002</v>
      </c>
      <c r="J2507" s="16">
        <f t="shared" si="117"/>
        <v>0.23660379961063271</v>
      </c>
      <c r="K2507" s="16">
        <f>[1]!s_is(A2507,61,"FY","YTD","20251231",1,"",100000000)</f>
        <v>-0.50463266670000007</v>
      </c>
      <c r="L2507" s="16">
        <f>[1]!s_is(A2507,61,"FY","YTD","20241231",1,"",100000000)</f>
        <v>-0.95073347060000002</v>
      </c>
      <c r="M2507" s="16">
        <f t="shared" si="118"/>
        <v>0.46921752278108969</v>
      </c>
      <c r="N2507" s="16">
        <f>[1]!s_fa_roe(A2507,"20251231")</f>
        <v>-10.0938</v>
      </c>
      <c r="O2507" s="16">
        <f>[1]!s_stmnote_rdexp(A2507,"20251231",1,10000)</f>
        <v>5419.0411359999998</v>
      </c>
      <c r="P2507" s="20">
        <f t="shared" si="119"/>
        <v>0.15684579388807879</v>
      </c>
      <c r="Q2507" s="16">
        <f>[1]!s_margin_tradingbalance(A2507,"",10000)</f>
        <v>645.62220000000002</v>
      </c>
      <c r="R2507" s="16">
        <f>[1]!s_margin_seclendingbalance(A2507,"",10000)</f>
        <v>0</v>
      </c>
      <c r="S2507" s="17">
        <f>[1]!s_val_ev(A2507,"",100000000)</f>
        <v>14.509861022799999</v>
      </c>
      <c r="T2507" s="17">
        <f>[1]!share_freesharesmv(A2507,"",100000000)</f>
        <v>4.7749067795000002</v>
      </c>
      <c r="U2507" s="17">
        <f>[1]!s_dq_amount_btin(A2507,E2507,100000000)</f>
        <v>0.32661874000000002</v>
      </c>
      <c r="V2507" s="17">
        <f>[1]!s_dq_turn(A2507,E2507)</f>
        <v>3.7470207540715634</v>
      </c>
      <c r="W2507" s="2">
        <f>[1]!s_pq_amount(A2507,"20260101","",100000000)</f>
        <v>56.836691790000003</v>
      </c>
      <c r="X2507" s="2">
        <f>[1]!s_pq_avgamount(A2507,"20260101","",100000000)</f>
        <v>0.51669719809090908</v>
      </c>
      <c r="Y2507" s="17">
        <f>[1]!s_ipo_dilutedpe(A2507)</f>
        <v>16.38</v>
      </c>
      <c r="Z2507" s="12">
        <f>[1]!s_ipo_collection_total(A2507,100000000)</f>
        <v>1.2823074999999999</v>
      </c>
      <c r="AA2507" s="2">
        <f>[1]!s_val_pe_ttm(A2507,E2507)</f>
        <v>-28.916984558105469</v>
      </c>
      <c r="AB2507" s="5">
        <f>[1]!s_info_zjtxornot1(A2507,"")</f>
        <v>1</v>
      </c>
      <c r="AC2507" s="22" t="str">
        <f>[1]!s_info_nature1(A2507,"")</f>
        <v>民营企业</v>
      </c>
      <c r="AD2507" s="6" t="str">
        <f>[1]!s_info_city(A2507)</f>
        <v>杭州市</v>
      </c>
      <c r="AE2507" s="6" t="str">
        <f>[1]!s_info_province(A2507)</f>
        <v>浙江省</v>
      </c>
      <c r="AF2507">
        <v>120.153576</v>
      </c>
      <c r="AG2507">
        <v>30.287458999999998</v>
      </c>
    </row>
    <row r="2508" spans="1:33" x14ac:dyDescent="0.3">
      <c r="A2508" s="12" t="s">
        <v>5510</v>
      </c>
      <c r="B2508" s="12" t="s">
        <v>5511</v>
      </c>
      <c r="C2508" s="16" t="str">
        <f>[1]!s_info_mkt(A2508)</f>
        <v>主板</v>
      </c>
      <c r="D2508" s="16" t="str">
        <f>[1]!s_ipo_listeddate(A2508)</f>
        <v>2004-03-10</v>
      </c>
      <c r="E2508" s="16" t="str">
        <f>[1]!lastradeday_s("000002","")</f>
        <v>2026-06-22</v>
      </c>
      <c r="F2508" s="16" t="str">
        <f>[1]!s_info_industry_csrc2023(A2508,"",3)</f>
        <v>道路运输业</v>
      </c>
      <c r="G2508" s="16" t="str">
        <f>[1]!s_info_industry_csrc2023(A2508,"",1)</f>
        <v>交通运输、仓储和邮政业</v>
      </c>
      <c r="H2508" s="16">
        <f>[1]!s_is(A2508,83,"FY","YTD","20251231",1,"",100000000)</f>
        <v>65.735103588000001</v>
      </c>
      <c r="I2508" s="16">
        <f>[1]!s_is(A2508,83,"FY","YTD","20241231",1,"",100000000)</f>
        <v>43.873281697299994</v>
      </c>
      <c r="J2508" s="16">
        <f t="shared" si="117"/>
        <v>0.49829465781779914</v>
      </c>
      <c r="K2508" s="16">
        <f>[1]!s_is(A2508,61,"FY","YTD","20251231",1,"",100000000)</f>
        <v>5.3989240246000003</v>
      </c>
      <c r="L2508" s="16">
        <f>[1]!s_is(A2508,61,"FY","YTD","20241231",1,"",100000000)</f>
        <v>7.6763440734000001</v>
      </c>
      <c r="M2508" s="16">
        <f t="shared" si="118"/>
        <v>-0.29668029820232988</v>
      </c>
      <c r="N2508" s="16">
        <f>[1]!s_fa_roe(A2508,"20251231")</f>
        <v>6.1726999999999999</v>
      </c>
      <c r="O2508" s="16">
        <f>[1]!s_stmnote_rdexp(A2508,"20251231",1,10000)</f>
        <v>1405.5372630000002</v>
      </c>
      <c r="P2508" s="20">
        <f t="shared" si="119"/>
        <v>2.1381836892040468E-3</v>
      </c>
      <c r="Q2508" s="16">
        <f>[1]!s_margin_tradingbalance(A2508,"",10000)</f>
        <v>9874.7762000000002</v>
      </c>
      <c r="R2508" s="16">
        <f>[1]!s_margin_seclendingbalance(A2508,"",10000)</f>
        <v>41.664000000000001</v>
      </c>
      <c r="S2508" s="17">
        <f>[1]!s_val_ev(A2508,"",100000000)</f>
        <v>59.735299927100002</v>
      </c>
      <c r="T2508" s="17">
        <f>[1]!share_freesharesmv(A2508,"",100000000)</f>
        <v>27.4994542522</v>
      </c>
      <c r="U2508" s="17">
        <f>[1]!s_dq_amount_btin(A2508,E2508,100000000)</f>
        <v>0.28246209999999999</v>
      </c>
      <c r="V2508" s="17">
        <f>[1]!s_dq_turn(A2508,E2508)</f>
        <v>0.47647625833862256</v>
      </c>
      <c r="W2508" s="2">
        <f>[1]!s_pq_amount(A2508,"20260101","",100000000)</f>
        <v>47.333689909999997</v>
      </c>
      <c r="X2508" s="2">
        <f>[1]!s_pq_avgamount(A2508,"20260101","",100000000)</f>
        <v>0.43030627190909088</v>
      </c>
      <c r="Y2508" s="17">
        <f>[1]!s_ipo_dilutedpe(A2508)</f>
        <v>16.670000000000002</v>
      </c>
      <c r="Z2508" s="12">
        <f>[1]!s_ipo_collection_total(A2508,100000000)</f>
        <v>8.4</v>
      </c>
      <c r="AA2508" s="2">
        <f>[1]!s_val_pe_ttm(A2508,E2508)</f>
        <v>11.888940811157227</v>
      </c>
      <c r="AB2508" s="5">
        <f>[1]!s_info_zjtxornot1(A2508,"")</f>
        <v>0</v>
      </c>
      <c r="AC2508" s="22" t="str">
        <f>[1]!s_info_nature1(A2508,"")</f>
        <v>地方国有企业</v>
      </c>
      <c r="AD2508" s="6" t="str">
        <f>[1]!s_info_city(A2508)</f>
        <v>武汉市</v>
      </c>
      <c r="AE2508" s="6" t="str">
        <f>[1]!s_info_province(A2508)</f>
        <v>湖北省</v>
      </c>
      <c r="AF2508">
        <v>114.29857199999999</v>
      </c>
      <c r="AG2508">
        <v>30.584354999999999</v>
      </c>
    </row>
    <row r="2509" spans="1:33" x14ac:dyDescent="0.3">
      <c r="A2509" s="12" t="s">
        <v>5512</v>
      </c>
      <c r="B2509" s="12" t="s">
        <v>5513</v>
      </c>
      <c r="C2509" s="16" t="str">
        <f>[1]!s_info_mkt(A2509)</f>
        <v>主板</v>
      </c>
      <c r="D2509" s="16" t="str">
        <f>[1]!s_ipo_listeddate(A2509)</f>
        <v>1993-06-14</v>
      </c>
      <c r="E2509" s="16" t="str">
        <f>[1]!lastradeday_s("000002","")</f>
        <v>2026-06-22</v>
      </c>
      <c r="F2509" s="16" t="str">
        <f>[1]!s_info_industry_csrc2023(A2509,"",3)</f>
        <v>教育</v>
      </c>
      <c r="G2509" s="16" t="str">
        <f>[1]!s_info_industry_csrc2023(A2509,"",1)</f>
        <v>教育</v>
      </c>
      <c r="H2509" s="16">
        <f>[1]!s_is(A2509,83,"FY","YTD","20251231",1,"",100000000)</f>
        <v>13.725820104</v>
      </c>
      <c r="I2509" s="16">
        <f>[1]!s_is(A2509,83,"FY","YTD","20241231",1,"",100000000)</f>
        <v>12.296011534000002</v>
      </c>
      <c r="J2509" s="16">
        <f t="shared" si="117"/>
        <v>0.11628230553024443</v>
      </c>
      <c r="K2509" s="16">
        <f>[1]!s_is(A2509,61,"FY","YTD","20251231",1,"",100000000)</f>
        <v>0.86570229879999994</v>
      </c>
      <c r="L2509" s="16">
        <f>[1]!s_is(A2509,61,"FY","YTD","20241231",1,"",100000000)</f>
        <v>-0.48584665389999998</v>
      </c>
      <c r="M2509" s="16">
        <f t="shared" si="118"/>
        <v>2.7818426695971117</v>
      </c>
      <c r="N2509" s="16">
        <f>[1]!s_fa_roe(A2509,"20251231")</f>
        <v>64.846999999999994</v>
      </c>
      <c r="O2509" s="16">
        <f>[1]!s_stmnote_rdexp(A2509,"20251231",1,10000)</f>
        <v>1626.56944</v>
      </c>
      <c r="P2509" s="20">
        <f t="shared" si="119"/>
        <v>1.1850435366889171E-2</v>
      </c>
      <c r="Q2509" s="16">
        <f>[1]!s_margin_tradingbalance(A2509,"",10000)</f>
        <v>15756.271000000001</v>
      </c>
      <c r="R2509" s="16">
        <f>[1]!s_margin_seclendingbalance(A2509,"",10000)</f>
        <v>0</v>
      </c>
      <c r="S2509" s="17">
        <f>[1]!s_val_ev(A2509,"",100000000)</f>
        <v>21.749056196999998</v>
      </c>
      <c r="T2509" s="17">
        <f>[1]!share_freesharesmv(A2509,"",100000000)</f>
        <v>14.007523365000001</v>
      </c>
      <c r="U2509" s="17">
        <f>[1]!s_dq_amount_btin(A2509,E2509,100000000)</f>
        <v>0.44449987000000002</v>
      </c>
      <c r="V2509" s="17">
        <f>[1]!s_dq_turn(A2509,E2509)</f>
        <v>2.1011385738339956</v>
      </c>
      <c r="W2509" s="2">
        <f>[1]!s_pq_amount(A2509,"20260101","",100000000)</f>
        <v>60.775158009999998</v>
      </c>
      <c r="X2509" s="2">
        <f>[1]!s_pq_avgamount(A2509,"20260101","",100000000)</f>
        <v>0.55250143645454552</v>
      </c>
      <c r="Y2509" s="17">
        <f>[1]!s_ipo_dilutedpe(A2509)</f>
        <v>0</v>
      </c>
      <c r="Z2509" s="12">
        <f>[1]!s_ipo_collection_total(A2509,100000000)</f>
        <v>0.33479999999999999</v>
      </c>
      <c r="AA2509" s="2">
        <f>[1]!s_val_pe_ttm(A2509,E2509)</f>
        <v>22.225957870483398</v>
      </c>
      <c r="AB2509" s="5">
        <f>[1]!s_info_zjtxornot1(A2509,"")</f>
        <v>0</v>
      </c>
      <c r="AC2509" s="22" t="str">
        <f>[1]!s_info_nature1(A2509,"")</f>
        <v>民营企业</v>
      </c>
      <c r="AD2509" s="6" t="str">
        <f>[1]!s_info_city(A2509)</f>
        <v>上海市</v>
      </c>
      <c r="AE2509" s="6" t="str">
        <f>[1]!s_info_province(A2509)</f>
        <v>上海</v>
      </c>
      <c r="AF2509">
        <v>121.472644</v>
      </c>
      <c r="AG2509">
        <v>31.231705999999999</v>
      </c>
    </row>
    <row r="2510" spans="1:33" x14ac:dyDescent="0.3">
      <c r="A2510" s="12" t="s">
        <v>5514</v>
      </c>
      <c r="B2510" s="12" t="s">
        <v>5515</v>
      </c>
      <c r="C2510" s="16" t="str">
        <f>[1]!s_info_mkt(A2510)</f>
        <v>主板</v>
      </c>
      <c r="D2510" s="16" t="str">
        <f>[1]!s_ipo_listeddate(A2510)</f>
        <v>1993-03-16</v>
      </c>
      <c r="E2510" s="16" t="str">
        <f>[1]!lastradeday_s("000002","")</f>
        <v>2026-06-22</v>
      </c>
      <c r="F2510" s="16" t="str">
        <f>[1]!s_info_industry_csrc2023(A2510,"",3)</f>
        <v>软件和信息技术服务业</v>
      </c>
      <c r="G2510" s="16" t="str">
        <f>[1]!s_info_industry_csrc2023(A2510,"",1)</f>
        <v>信息传输、软件和信息技术服务业</v>
      </c>
      <c r="H2510" s="16">
        <f>[1]!s_is(A2510,83,"FY","YTD","20251231",1,"",100000000)</f>
        <v>2.9567428657999999</v>
      </c>
      <c r="I2510" s="16">
        <f>[1]!s_is(A2510,83,"FY","YTD","20241231",1,"",100000000)</f>
        <v>2.8295359644999998</v>
      </c>
      <c r="J2510" s="16">
        <f t="shared" si="117"/>
        <v>4.4956806662282078E-2</v>
      </c>
      <c r="K2510" s="16">
        <f>[1]!s_is(A2510,61,"FY","YTD","20251231",1,"",100000000)</f>
        <v>-2.5010536859000001</v>
      </c>
      <c r="L2510" s="16">
        <f>[1]!s_is(A2510,61,"FY","YTD","20241231",1,"",100000000)</f>
        <v>-4.0868060652000002</v>
      </c>
      <c r="M2510" s="16">
        <f t="shared" si="118"/>
        <v>0.38801752615643054</v>
      </c>
      <c r="N2510" s="16">
        <f>[1]!s_fa_roe(A2510,"20251231")</f>
        <v>-13.0983</v>
      </c>
      <c r="O2510" s="16">
        <f>[1]!s_stmnote_rdexp(A2510,"20251231",1,10000)</f>
        <v>6093.2806559999999</v>
      </c>
      <c r="P2510" s="20">
        <f t="shared" si="119"/>
        <v>0.20608084410990382</v>
      </c>
      <c r="Q2510" s="16">
        <f>[1]!s_margin_tradingbalance(A2510,"",10000)</f>
        <v>13545.1857</v>
      </c>
      <c r="R2510" s="16">
        <f>[1]!s_margin_seclendingbalance(A2510,"",10000)</f>
        <v>2.5421999999999998</v>
      </c>
      <c r="S2510" s="17">
        <f>[1]!s_val_ev(A2510,"",100000000)</f>
        <v>7.5006893141999997</v>
      </c>
      <c r="T2510" s="17">
        <f>[1]!share_freesharesmv(A2510,"",100000000)</f>
        <v>4.0697246744999998</v>
      </c>
      <c r="U2510" s="17">
        <f>[1]!s_dq_amount_btin(A2510,E2510,100000000)</f>
        <v>0.30577567999999999</v>
      </c>
      <c r="V2510" s="17">
        <f>[1]!s_dq_turn(A2510,E2510)</f>
        <v>4.0396961493440759</v>
      </c>
      <c r="W2510" s="2">
        <f>[1]!s_pq_amount(A2510,"20260101","",100000000)</f>
        <v>47.78290561</v>
      </c>
      <c r="X2510" s="2">
        <f>[1]!s_pq_avgamount(A2510,"20260101","",100000000)</f>
        <v>0.52508687483516481</v>
      </c>
      <c r="Y2510" s="17">
        <f>[1]!s_ipo_dilutedpe(A2510)</f>
        <v>0</v>
      </c>
      <c r="Z2510" s="12">
        <f>[1]!s_ipo_collection_total(A2510,100000000)</f>
        <v>0.40799999999999997</v>
      </c>
      <c r="AA2510" s="2">
        <f>[1]!s_val_pe_ttm(A2510,E2510)</f>
        <v>-2.8459768295288086</v>
      </c>
      <c r="AB2510" s="5">
        <f>[1]!s_info_zjtxornot1(A2510,"")</f>
        <v>0</v>
      </c>
      <c r="AC2510" s="22" t="str">
        <f>[1]!s_info_nature1(A2510,"")</f>
        <v>中央国有企业</v>
      </c>
      <c r="AD2510" s="6" t="str">
        <f>[1]!s_info_city(A2510)</f>
        <v>上海市</v>
      </c>
      <c r="AE2510" s="6" t="str">
        <f>[1]!s_info_province(A2510)</f>
        <v>上海</v>
      </c>
      <c r="AF2510">
        <v>121.472644</v>
      </c>
      <c r="AG2510">
        <v>31.231705999999999</v>
      </c>
    </row>
    <row r="2511" spans="1:33" x14ac:dyDescent="0.3">
      <c r="A2511" s="12" t="s">
        <v>5516</v>
      </c>
      <c r="B2511" s="12" t="s">
        <v>5517</v>
      </c>
      <c r="C2511" s="16" t="str">
        <f>[1]!s_info_mkt(A2511)</f>
        <v>创业板</v>
      </c>
      <c r="D2511" s="16" t="str">
        <f>[1]!s_ipo_listeddate(A2511)</f>
        <v>2021-08-24</v>
      </c>
      <c r="E2511" s="16" t="str">
        <f>[1]!lastradeday_s("000002","")</f>
        <v>2026-06-22</v>
      </c>
      <c r="F2511" s="16" t="str">
        <f>[1]!s_info_industry_csrc2023(A2511,"",3)</f>
        <v>计算机、通信和其他电子设备制造业</v>
      </c>
      <c r="G2511" s="16" t="str">
        <f>[1]!s_info_industry_csrc2023(A2511,"",1)</f>
        <v>制造业</v>
      </c>
      <c r="H2511" s="16">
        <f>[1]!s_is(A2511,83,"FY","YTD","20251231",1,"",100000000)</f>
        <v>7.4049630572000007</v>
      </c>
      <c r="I2511" s="16">
        <f>[1]!s_is(A2511,83,"FY","YTD","20241231",1,"",100000000)</f>
        <v>11.797449844300001</v>
      </c>
      <c r="J2511" s="16">
        <f t="shared" si="117"/>
        <v>-0.37232510797426721</v>
      </c>
      <c r="K2511" s="16">
        <f>[1]!s_is(A2511,61,"FY","YTD","20251231",1,"",100000000)</f>
        <v>1.6434349455999999</v>
      </c>
      <c r="L2511" s="16">
        <f>[1]!s_is(A2511,61,"FY","YTD","20241231",1,"",100000000)</f>
        <v>3.4267504626999998</v>
      </c>
      <c r="M2511" s="16">
        <f t="shared" si="118"/>
        <v>-0.5204100901163643</v>
      </c>
      <c r="N2511" s="16">
        <f>[1]!s_fa_roe(A2511,"20251231")</f>
        <v>5.3989000000000003</v>
      </c>
      <c r="O2511" s="16">
        <f>[1]!s_stmnote_rdexp(A2511,"20251231",1,10000)</f>
        <v>6593.1962009999997</v>
      </c>
      <c r="P2511" s="20">
        <f t="shared" si="119"/>
        <v>8.90375299656532E-2</v>
      </c>
      <c r="Q2511" s="16">
        <f>[1]!s_margin_tradingbalance(A2511,"",10000)</f>
        <v>71623.566399999996</v>
      </c>
      <c r="R2511" s="16">
        <f>[1]!s_margin_seclendingbalance(A2511,"",10000)</f>
        <v>278.1705</v>
      </c>
      <c r="S2511" s="17">
        <f>[1]!s_val_ev(A2511,"",100000000)</f>
        <v>84.9691786944</v>
      </c>
      <c r="T2511" s="17">
        <f>[1]!share_freesharesmv(A2511,"",100000000)</f>
        <v>57.873571298400002</v>
      </c>
      <c r="U2511" s="17">
        <f>[1]!s_dq_amount_btin(A2511,E2511,100000000)</f>
        <v>2.2461201900000001</v>
      </c>
      <c r="V2511" s="17">
        <f>[1]!s_dq_turn(A2511,E2511)</f>
        <v>3.1627458277574738</v>
      </c>
      <c r="W2511" s="2">
        <f>[1]!s_pq_amount(A2511,"20260101","",100000000)</f>
        <v>591.59004127000003</v>
      </c>
      <c r="X2511" s="2">
        <f>[1]!s_pq_avgamount(A2511,"20260101","",100000000)</f>
        <v>5.3780912842727266</v>
      </c>
      <c r="Y2511" s="17">
        <f>[1]!s_ipo_dilutedpe(A2511)</f>
        <v>50.33</v>
      </c>
      <c r="Z2511" s="12">
        <f>[1]!s_ipo_collection_total(A2511,100000000)</f>
        <v>14.67488</v>
      </c>
      <c r="AA2511" s="2">
        <f>[1]!s_val_pe_ttm(A2511,E2511)</f>
        <v>207.35594177246094</v>
      </c>
      <c r="AB2511" s="5">
        <f>[1]!s_info_zjtxornot1(A2511,"")</f>
        <v>1</v>
      </c>
      <c r="AC2511" s="22" t="str">
        <f>[1]!s_info_nature1(A2511,"")</f>
        <v>民营企业</v>
      </c>
      <c r="AD2511" s="6" t="str">
        <f>[1]!s_info_city(A2511)</f>
        <v>成都市</v>
      </c>
      <c r="AE2511" s="6" t="str">
        <f>[1]!s_info_province(A2511)</f>
        <v>四川省</v>
      </c>
      <c r="AF2511">
        <v>104.065735</v>
      </c>
      <c r="AG2511">
        <v>30.659462000000001</v>
      </c>
    </row>
    <row r="2512" spans="1:33" x14ac:dyDescent="0.3">
      <c r="A2512" s="12" t="s">
        <v>5518</v>
      </c>
      <c r="B2512" s="12" t="s">
        <v>5519</v>
      </c>
      <c r="C2512" s="16" t="str">
        <f>[1]!s_info_mkt(A2512)</f>
        <v>主板</v>
      </c>
      <c r="D2512" s="16" t="str">
        <f>[1]!s_ipo_listeddate(A2512)</f>
        <v>2017-05-11</v>
      </c>
      <c r="E2512" s="16" t="str">
        <f>[1]!lastradeday_s("000002","")</f>
        <v>2026-06-22</v>
      </c>
      <c r="F2512" s="16" t="str">
        <f>[1]!s_info_industry_csrc2023(A2512,"",3)</f>
        <v>化学原料和化学制品制造业</v>
      </c>
      <c r="G2512" s="16" t="str">
        <f>[1]!s_info_industry_csrc2023(A2512,"",1)</f>
        <v>制造业</v>
      </c>
      <c r="H2512" s="16">
        <f>[1]!s_is(A2512,83,"FY","YTD","20251231",1,"",100000000)</f>
        <v>23.602950459999999</v>
      </c>
      <c r="I2512" s="16">
        <f>[1]!s_is(A2512,83,"FY","YTD","20241231",1,"",100000000)</f>
        <v>24.1910282039</v>
      </c>
      <c r="J2512" s="16">
        <f t="shared" si="117"/>
        <v>-2.4309745701722285E-2</v>
      </c>
      <c r="K2512" s="16">
        <f>[1]!s_is(A2512,61,"FY","YTD","20251231",1,"",100000000)</f>
        <v>1.3673099512</v>
      </c>
      <c r="L2512" s="16">
        <f>[1]!s_is(A2512,61,"FY","YTD","20241231",1,"",100000000)</f>
        <v>-0.25875520010000003</v>
      </c>
      <c r="M2512" s="16">
        <f t="shared" si="118"/>
        <v>6.2841834702127004</v>
      </c>
      <c r="N2512" s="16">
        <f>[1]!s_fa_roe(A2512,"20251231")</f>
        <v>6.7229999999999999</v>
      </c>
      <c r="O2512" s="16">
        <f>[1]!s_stmnote_rdexp(A2512,"20251231",1,10000)</f>
        <v>11407.702192000001</v>
      </c>
      <c r="P2512" s="20">
        <f t="shared" si="119"/>
        <v>4.83316787506404E-2</v>
      </c>
      <c r="Q2512" s="16">
        <f>[1]!s_margin_tradingbalance(A2512,"",10000)</f>
        <v>0</v>
      </c>
      <c r="R2512" s="16">
        <f>[1]!s_margin_seclendingbalance(A2512,"",10000)</f>
        <v>0</v>
      </c>
      <c r="S2512" s="17">
        <f>[1]!s_val_ev(A2512,"",100000000)</f>
        <v>24.523461265199998</v>
      </c>
      <c r="T2512" s="17">
        <f>[1]!share_freesharesmv(A2512,"",100000000)</f>
        <v>16.102789943999998</v>
      </c>
      <c r="U2512" s="17">
        <f>[1]!s_dq_amount_btin(A2512,E2512,100000000)</f>
        <v>0.45866417999999998</v>
      </c>
      <c r="V2512" s="17">
        <f>[1]!s_dq_turn(A2512,E2512)</f>
        <v>1.9104850287379649</v>
      </c>
      <c r="W2512" s="2">
        <f>[1]!s_pq_amount(A2512,"20260101","",100000000)</f>
        <v>99.845865540000005</v>
      </c>
      <c r="X2512" s="2">
        <f>[1]!s_pq_avgamount(A2512,"20260101","",100000000)</f>
        <v>0.90768968672727268</v>
      </c>
      <c r="Y2512" s="17">
        <f>[1]!s_ipo_dilutedpe(A2512)</f>
        <v>15.26</v>
      </c>
      <c r="Z2512" s="12">
        <f>[1]!s_ipo_collection_total(A2512,100000000)</f>
        <v>3.528</v>
      </c>
      <c r="AA2512" s="2">
        <f>[1]!s_val_pe_ttm(A2512,E2512)</f>
        <v>17.899616241455078</v>
      </c>
      <c r="AB2512" s="5">
        <f>[1]!s_info_zjtxornot1(A2512,"")</f>
        <v>0</v>
      </c>
      <c r="AC2512" s="22" t="str">
        <f>[1]!s_info_nature1(A2512,"")</f>
        <v>民营企业</v>
      </c>
      <c r="AD2512" s="6" t="str">
        <f>[1]!s_info_city(A2512)</f>
        <v>滨州市</v>
      </c>
      <c r="AE2512" s="6" t="str">
        <f>[1]!s_info_province(A2512)</f>
        <v>山东省</v>
      </c>
      <c r="AF2512">
        <v>118.016974</v>
      </c>
      <c r="AG2512">
        <v>37.383541999999998</v>
      </c>
    </row>
    <row r="2513" spans="1:33" x14ac:dyDescent="0.3">
      <c r="A2513" s="12" t="s">
        <v>5520</v>
      </c>
      <c r="B2513" s="12" t="s">
        <v>5521</v>
      </c>
      <c r="C2513" s="16" t="str">
        <f>[1]!s_info_mkt(A2513)</f>
        <v>主板</v>
      </c>
      <c r="D2513" s="16" t="str">
        <f>[1]!s_ipo_listeddate(A2513)</f>
        <v>2008-01-30</v>
      </c>
      <c r="E2513" s="16" t="str">
        <f>[1]!lastradeday_s("000002","")</f>
        <v>2026-06-22</v>
      </c>
      <c r="F2513" s="16" t="str">
        <f>[1]!s_info_industry_csrc2023(A2513,"",3)</f>
        <v>专用设备制造业</v>
      </c>
      <c r="G2513" s="16" t="str">
        <f>[1]!s_info_industry_csrc2023(A2513,"",1)</f>
        <v>制造业</v>
      </c>
      <c r="H2513" s="16">
        <f>[1]!s_is(A2513,83,"FY","YTD","20251231",1,"",100000000)</f>
        <v>18.5005084969</v>
      </c>
      <c r="I2513" s="16">
        <f>[1]!s_is(A2513,83,"FY","YTD","20241231",1,"",100000000)</f>
        <v>15.207597585</v>
      </c>
      <c r="J2513" s="16">
        <f t="shared" si="117"/>
        <v>0.21653064486319384</v>
      </c>
      <c r="K2513" s="16">
        <f>[1]!s_is(A2513,61,"FY","YTD","20251231",1,"",100000000)</f>
        <v>1.2172997890999999</v>
      </c>
      <c r="L2513" s="16">
        <f>[1]!s_is(A2513,61,"FY","YTD","20241231",1,"",100000000)</f>
        <v>0.69791683360000001</v>
      </c>
      <c r="M2513" s="16">
        <f t="shared" si="118"/>
        <v>0.74419032540154495</v>
      </c>
      <c r="N2513" s="16">
        <f>[1]!s_fa_roe(A2513,"20251231")</f>
        <v>15.6305</v>
      </c>
      <c r="O2513" s="16">
        <f>[1]!s_stmnote_rdexp(A2513,"20251231",1,10000)</f>
        <v>7538.3766269999996</v>
      </c>
      <c r="P2513" s="20">
        <f t="shared" si="119"/>
        <v>4.0746861786329559E-2</v>
      </c>
      <c r="Q2513" s="16">
        <f>[1]!s_margin_tradingbalance(A2513,"",10000)</f>
        <v>0</v>
      </c>
      <c r="R2513" s="16">
        <f>[1]!s_margin_seclendingbalance(A2513,"",10000)</f>
        <v>0</v>
      </c>
      <c r="S2513" s="17">
        <f>[1]!s_val_ev(A2513,"",100000000)</f>
        <v>22.334681459999999</v>
      </c>
      <c r="T2513" s="17">
        <f>[1]!share_freesharesmv(A2513,"",100000000)</f>
        <v>14.530395079199998</v>
      </c>
      <c r="U2513" s="17">
        <f>[1]!s_dq_amount_btin(A2513,E2513,100000000)</f>
        <v>0.67271451000000004</v>
      </c>
      <c r="V2513" s="17">
        <f>[1]!s_dq_turn(A2513,E2513)</f>
        <v>4.0145880144244313</v>
      </c>
      <c r="W2513" s="2">
        <f>[1]!s_pq_amount(A2513,"20260101","",100000000)</f>
        <v>118.90211357</v>
      </c>
      <c r="X2513" s="2">
        <f>[1]!s_pq_avgamount(A2513,"20260101","",100000000)</f>
        <v>1.0809283051818181</v>
      </c>
      <c r="Y2513" s="17">
        <f>[1]!s_ipo_dilutedpe(A2513)</f>
        <v>29.95</v>
      </c>
      <c r="Z2513" s="12">
        <f>[1]!s_ipo_collection_total(A2513,100000000)</f>
        <v>1.2296</v>
      </c>
      <c r="AA2513" s="2">
        <f>[1]!s_val_pe_ttm(A2513,E2513)</f>
        <v>20.230232238769531</v>
      </c>
      <c r="AB2513" s="5">
        <f>[1]!s_info_zjtxornot1(A2513,"")</f>
        <v>0</v>
      </c>
      <c r="AC2513" s="22" t="str">
        <f>[1]!s_info_nature1(A2513,"")</f>
        <v>民营企业</v>
      </c>
      <c r="AD2513" s="6" t="str">
        <f>[1]!s_info_city(A2513)</f>
        <v>广州市</v>
      </c>
      <c r="AE2513" s="6" t="str">
        <f>[1]!s_info_province(A2513)</f>
        <v>广东省</v>
      </c>
      <c r="AF2513">
        <v>113.280637</v>
      </c>
      <c r="AG2513">
        <v>23.125177999999998</v>
      </c>
    </row>
    <row r="2514" spans="1:33" x14ac:dyDescent="0.3">
      <c r="A2514" s="12" t="s">
        <v>5522</v>
      </c>
      <c r="B2514" s="12" t="s">
        <v>5523</v>
      </c>
      <c r="C2514" s="16" t="str">
        <f>[1]!s_info_mkt(A2514)</f>
        <v>主板</v>
      </c>
      <c r="D2514" s="16" t="str">
        <f>[1]!s_ipo_listeddate(A2514)</f>
        <v>2008-06-23</v>
      </c>
      <c r="E2514" s="16" t="str">
        <f>[1]!lastradeday_s("000002","")</f>
        <v>2026-06-22</v>
      </c>
      <c r="F2514" s="16" t="str">
        <f>[1]!s_info_industry_csrc2023(A2514,"",3)</f>
        <v>软件和信息技术服务业</v>
      </c>
      <c r="G2514" s="16" t="str">
        <f>[1]!s_info_industry_csrc2023(A2514,"",1)</f>
        <v>信息传输、软件和信息技术服务业</v>
      </c>
      <c r="H2514" s="16">
        <f>[1]!s_is(A2514,83,"FY","YTD","20251231",1,"",100000000)</f>
        <v>3.2520291488000002</v>
      </c>
      <c r="I2514" s="16">
        <f>[1]!s_is(A2514,83,"FY","YTD","20241231",1,"",100000000)</f>
        <v>1.6533507703999999</v>
      </c>
      <c r="J2514" s="16">
        <f t="shared" si="117"/>
        <v>0.96693236971923846</v>
      </c>
      <c r="K2514" s="16">
        <f>[1]!s_is(A2514,61,"FY","YTD","20251231",1,"",100000000)</f>
        <v>-2.4322224991999999</v>
      </c>
      <c r="L2514" s="16">
        <f>[1]!s_is(A2514,61,"FY","YTD","20241231",1,"",100000000)</f>
        <v>-0.7230952209</v>
      </c>
      <c r="M2514" s="16">
        <f t="shared" si="118"/>
        <v>-2.3636268487195031</v>
      </c>
      <c r="N2514" s="16">
        <f>[1]!s_fa_roe(A2514,"20251231")</f>
        <v>-24.3873</v>
      </c>
      <c r="O2514" s="16">
        <f>[1]!s_stmnote_rdexp(A2514,"20251231",1,10000)</f>
        <v>6056.011407</v>
      </c>
      <c r="P2514" s="20">
        <f t="shared" si="119"/>
        <v>0.18622254383035497</v>
      </c>
      <c r="Q2514" s="16">
        <f>[1]!s_margin_tradingbalance(A2514,"",10000)</f>
        <v>0</v>
      </c>
      <c r="R2514" s="16">
        <f>[1]!s_margin_seclendingbalance(A2514,"",10000)</f>
        <v>0</v>
      </c>
      <c r="S2514" s="17">
        <f>[1]!s_val_ev(A2514,"",100000000)</f>
        <v>23.668177365500004</v>
      </c>
      <c r="T2514" s="17">
        <f>[1]!share_freesharesmv(A2514,"",100000000)</f>
        <v>17.958942625300004</v>
      </c>
      <c r="U2514" s="17">
        <f>[1]!s_dq_amount_btin(A2514,E2514,100000000)</f>
        <v>0.75900707000000001</v>
      </c>
      <c r="V2514" s="17">
        <f>[1]!s_dq_turn(A2514,E2514)</f>
        <v>3.4244505694449385</v>
      </c>
      <c r="W2514" s="2">
        <f>[1]!s_pq_amount(A2514,"20260101","",100000000)</f>
        <v>70.620960699999998</v>
      </c>
      <c r="X2514" s="2">
        <f>[1]!s_pq_avgamount(A2514,"20260101","",100000000)</f>
        <v>0.64200873363636368</v>
      </c>
      <c r="Y2514" s="17">
        <f>[1]!s_ipo_dilutedpe(A2514)</f>
        <v>29.32</v>
      </c>
      <c r="Z2514" s="12">
        <f>[1]!s_ipo_collection_total(A2514,100000000)</f>
        <v>1.9175</v>
      </c>
      <c r="AA2514" s="2">
        <f>[1]!s_val_pe_ttm(A2514,E2514)</f>
        <v>-9.5263738632202148</v>
      </c>
      <c r="AB2514" s="5">
        <f>[1]!s_info_zjtxornot1(A2514,"")</f>
        <v>0</v>
      </c>
      <c r="AC2514" s="22" t="str">
        <f>[1]!s_info_nature1(A2514,"")</f>
        <v>民营企业</v>
      </c>
      <c r="AD2514" s="6" t="str">
        <f>[1]!s_info_city(A2514)</f>
        <v>成都市</v>
      </c>
      <c r="AE2514" s="6" t="str">
        <f>[1]!s_info_province(A2514)</f>
        <v>四川省</v>
      </c>
      <c r="AF2514">
        <v>104.065735</v>
      </c>
      <c r="AG2514">
        <v>30.659462000000001</v>
      </c>
    </row>
    <row r="2515" spans="1:33" x14ac:dyDescent="0.3">
      <c r="A2515" s="12" t="s">
        <v>5524</v>
      </c>
      <c r="B2515" s="12" t="s">
        <v>5525</v>
      </c>
      <c r="C2515" s="16" t="str">
        <f>[1]!s_info_mkt(A2515)</f>
        <v>主板</v>
      </c>
      <c r="D2515" s="16" t="str">
        <f>[1]!s_ipo_listeddate(A2515)</f>
        <v>2024-01-24</v>
      </c>
      <c r="E2515" s="16" t="str">
        <f>[1]!lastradeday_s("000002","")</f>
        <v>2026-06-22</v>
      </c>
      <c r="F2515" s="16" t="str">
        <f>[1]!s_info_industry_csrc2023(A2515,"",3)</f>
        <v>计算机、通信和其他电子设备制造业</v>
      </c>
      <c r="G2515" s="16" t="str">
        <f>[1]!s_info_industry_csrc2023(A2515,"",1)</f>
        <v>制造业</v>
      </c>
      <c r="H2515" s="16">
        <f>[1]!s_is(A2515,83,"FY","YTD","20251231",1,"",100000000)</f>
        <v>4.6974839829000006</v>
      </c>
      <c r="I2515" s="16">
        <f>[1]!s_is(A2515,83,"FY","YTD","20241231",1,"",100000000)</f>
        <v>5.0419720624000002</v>
      </c>
      <c r="J2515" s="16">
        <f t="shared" si="117"/>
        <v>-6.8324075428538134E-2</v>
      </c>
      <c r="K2515" s="16">
        <f>[1]!s_is(A2515,61,"FY","YTD","20251231",1,"",100000000)</f>
        <v>0.1012288049</v>
      </c>
      <c r="L2515" s="16">
        <f>[1]!s_is(A2515,61,"FY","YTD","20241231",1,"",100000000)</f>
        <v>0.22910203909999999</v>
      </c>
      <c r="M2515" s="16">
        <f t="shared" si="118"/>
        <v>-0.55814969915734813</v>
      </c>
      <c r="N2515" s="16">
        <f>[1]!s_fa_roe(A2515,"20251231")</f>
        <v>0.64910000000000001</v>
      </c>
      <c r="O2515" s="16">
        <f>[1]!s_stmnote_rdexp(A2515,"20251231",1,10000)</f>
        <v>7492.5614819999992</v>
      </c>
      <c r="P2515" s="20">
        <f t="shared" si="119"/>
        <v>0.1595015865785763</v>
      </c>
      <c r="Q2515" s="16">
        <f>[1]!s_margin_tradingbalance(A2515,"",10000)</f>
        <v>25046.899600000001</v>
      </c>
      <c r="R2515" s="16">
        <f>[1]!s_margin_seclendingbalance(A2515,"",10000)</f>
        <v>34.643000000000001</v>
      </c>
      <c r="S2515" s="17">
        <f>[1]!s_val_ev(A2515,"",100000000)</f>
        <v>49.226000163000002</v>
      </c>
      <c r="T2515" s="17">
        <f>[1]!share_freesharesmv(A2515,"",100000000)</f>
        <v>18.994451940000001</v>
      </c>
      <c r="U2515" s="17">
        <f>[1]!s_dq_amount_btin(A2515,E2515,100000000)</f>
        <v>1.98311021</v>
      </c>
      <c r="V2515" s="17">
        <f>[1]!s_dq_turn(A2515,E2515)</f>
        <v>6.511198668805843</v>
      </c>
      <c r="W2515" s="2">
        <f>[1]!s_pq_amount(A2515,"20260101","",100000000)</f>
        <v>140.85109467000001</v>
      </c>
      <c r="X2515" s="2">
        <f>[1]!s_pq_avgamount(A2515,"20260101","",100000000)</f>
        <v>1.2804644970000001</v>
      </c>
      <c r="Y2515" s="17">
        <f>[1]!s_ipo_dilutedpe(A2515)</f>
        <v>22.27</v>
      </c>
      <c r="Z2515" s="12">
        <f>[1]!s_ipo_collection_total(A2515,100000000)</f>
        <v>9.6086334606000001</v>
      </c>
      <c r="AA2515" s="2">
        <f>[1]!s_val_pe_ttm(A2515,E2515)</f>
        <v>584.6651611328125</v>
      </c>
      <c r="AB2515" s="5">
        <f>[1]!s_info_zjtxornot1(A2515,"")</f>
        <v>1</v>
      </c>
      <c r="AC2515" s="22" t="str">
        <f>[1]!s_info_nature1(A2515,"")</f>
        <v>民营企业</v>
      </c>
      <c r="AD2515" s="6" t="str">
        <f>[1]!s_info_city(A2515)</f>
        <v>无锡市</v>
      </c>
      <c r="AE2515" s="6" t="str">
        <f>[1]!s_info_province(A2515)</f>
        <v>江苏省</v>
      </c>
      <c r="AF2515">
        <v>120.301663</v>
      </c>
      <c r="AG2515">
        <v>31.574729000000001</v>
      </c>
    </row>
    <row r="2516" spans="1:33" x14ac:dyDescent="0.3">
      <c r="A2516" s="12" t="s">
        <v>5526</v>
      </c>
      <c r="B2516" s="12" t="s">
        <v>5527</v>
      </c>
      <c r="C2516" s="16" t="str">
        <f>[1]!s_info_mkt(A2516)</f>
        <v>主板</v>
      </c>
      <c r="D2516" s="16" t="str">
        <f>[1]!s_ipo_listeddate(A2516)</f>
        <v>1998-11-19</v>
      </c>
      <c r="E2516" s="16" t="str">
        <f>[1]!lastradeday_s("000002","")</f>
        <v>2026-06-22</v>
      </c>
      <c r="F2516" s="16" t="str">
        <f>[1]!s_info_industry_csrc2023(A2516,"",3)</f>
        <v>纺织服装、服饰业</v>
      </c>
      <c r="G2516" s="16" t="str">
        <f>[1]!s_info_industry_csrc2023(A2516,"",1)</f>
        <v>制造业</v>
      </c>
      <c r="H2516" s="16">
        <f>[1]!s_is(A2516,83,"FY","YTD","20251231",1,"",100000000)</f>
        <v>115.81812280440001</v>
      </c>
      <c r="I2516" s="16">
        <f>[1]!s_is(A2516,83,"FY","YTD","20241231",1,"",100000000)</f>
        <v>141.88216938959999</v>
      </c>
      <c r="J2516" s="16">
        <f t="shared" si="117"/>
        <v>-0.18370205852738031</v>
      </c>
      <c r="K2516" s="16">
        <f>[1]!s_is(A2516,61,"FY","YTD","20251231",1,"",100000000)</f>
        <v>24.473392317600002</v>
      </c>
      <c r="L2516" s="16">
        <f>[1]!s_is(A2516,61,"FY","YTD","20241231",1,"",100000000)</f>
        <v>27.674655809600001</v>
      </c>
      <c r="M2516" s="16">
        <f t="shared" si="118"/>
        <v>-0.11567491621303271</v>
      </c>
      <c r="N2516" s="16">
        <f>[1]!s_fa_roe(A2516,"20251231")</f>
        <v>5.8594999999999997</v>
      </c>
      <c r="O2516" s="16">
        <f>[1]!s_stmnote_rdexp(A2516,"20251231",1,10000)</f>
        <v>7617.04</v>
      </c>
      <c r="P2516" s="20">
        <f t="shared" si="119"/>
        <v>6.5767254861003703E-3</v>
      </c>
      <c r="Q2516" s="16">
        <f>[1]!s_margin_tradingbalance(A2516,"",10000)</f>
        <v>33182.565399999999</v>
      </c>
      <c r="R2516" s="16">
        <f>[1]!s_margin_seclendingbalance(A2516,"",10000)</f>
        <v>605.74289999999996</v>
      </c>
      <c r="S2516" s="17">
        <f>[1]!s_val_ev(A2516,"",100000000)</f>
        <v>346.75814265000002</v>
      </c>
      <c r="T2516" s="17">
        <f>[1]!share_freesharesmv(A2516,"",100000000)</f>
        <v>138.861942</v>
      </c>
      <c r="U2516" s="17">
        <f>[1]!s_dq_amount_btin(A2516,E2516,100000000)</f>
        <v>1.90777686</v>
      </c>
      <c r="V2516" s="17">
        <f>[1]!s_dq_turn(A2516,E2516)</f>
        <v>0.57290380077828351</v>
      </c>
      <c r="W2516" s="2">
        <f>[1]!s_pq_amount(A2516,"20260101","",100000000)</f>
        <v>202.24053741</v>
      </c>
      <c r="X2516" s="2">
        <f>[1]!s_pq_avgamount(A2516,"20260101","",100000000)</f>
        <v>1.8385503400909089</v>
      </c>
      <c r="Y2516" s="17">
        <f>[1]!s_ipo_dilutedpe(A2516)</f>
        <v>0</v>
      </c>
      <c r="Z2516" s="12">
        <f>[1]!s_ipo_collection_total(A2516,100000000)</f>
        <v>6.0060000000000002</v>
      </c>
      <c r="AA2516" s="2">
        <f>[1]!s_val_pe_ttm(A2516,E2516)</f>
        <v>13.515390396118164</v>
      </c>
      <c r="AB2516" s="5">
        <f>[1]!s_info_zjtxornot1(A2516,"")</f>
        <v>0</v>
      </c>
      <c r="AC2516" s="22" t="str">
        <f>[1]!s_info_nature1(A2516,"")</f>
        <v>民营企业</v>
      </c>
      <c r="AD2516" s="6" t="str">
        <f>[1]!s_info_city(A2516)</f>
        <v>宁波市</v>
      </c>
      <c r="AE2516" s="6" t="str">
        <f>[1]!s_info_province(A2516)</f>
        <v>浙江省</v>
      </c>
      <c r="AF2516">
        <v>121.549792</v>
      </c>
      <c r="AG2516">
        <v>29.868387999999999</v>
      </c>
    </row>
    <row r="2517" spans="1:33" x14ac:dyDescent="0.3">
      <c r="A2517" s="12" t="s">
        <v>5528</v>
      </c>
      <c r="B2517" s="12" t="s">
        <v>5529</v>
      </c>
      <c r="C2517" s="16" t="str">
        <f>[1]!s_info_mkt(A2517)</f>
        <v>主板</v>
      </c>
      <c r="D2517" s="16" t="str">
        <f>[1]!s_ipo_listeddate(A2517)</f>
        <v>1994-05-20</v>
      </c>
      <c r="E2517" s="16" t="str">
        <f>[1]!lastradeday_s("000002","")</f>
        <v>2026-06-22</v>
      </c>
      <c r="F2517" s="16" t="str">
        <f>[1]!s_info_industry_csrc2023(A2517,"",3)</f>
        <v>商务服务业</v>
      </c>
      <c r="G2517" s="16" t="str">
        <f>[1]!s_info_industry_csrc2023(A2517,"",1)</f>
        <v>租赁和商务服务业</v>
      </c>
      <c r="H2517" s="16">
        <f>[1]!s_is(A2517,83,"FY","YTD","20251231",1,"",100000000)</f>
        <v>451.8522861285</v>
      </c>
      <c r="I2517" s="16">
        <f>[1]!s_is(A2517,83,"FY","YTD","20241231",1,"",100000000)</f>
        <v>430.31617370160006</v>
      </c>
      <c r="J2517" s="16">
        <f t="shared" si="117"/>
        <v>5.0047183310925281E-2</v>
      </c>
      <c r="K2517" s="16">
        <f>[1]!s_is(A2517,61,"FY","YTD","20251231",1,"",100000000)</f>
        <v>11.698424778900002</v>
      </c>
      <c r="L2517" s="16">
        <f>[1]!s_is(A2517,61,"FY","YTD","20241231",1,"",100000000)</f>
        <v>7.9140476284000005</v>
      </c>
      <c r="M2517" s="16">
        <f t="shared" si="118"/>
        <v>0.47818478333634901</v>
      </c>
      <c r="N2517" s="16">
        <f>[1]!s_fa_roe(A2517,"20251231")</f>
        <v>16.905100000000001</v>
      </c>
      <c r="O2517" s="16">
        <f>[1]!s_stmnote_rdexp(A2517,"20251231",1,10000)</f>
        <v>3658.9998539999997</v>
      </c>
      <c r="P2517" s="20">
        <f t="shared" si="119"/>
        <v>8.0977787793231053E-4</v>
      </c>
      <c r="Q2517" s="16">
        <f>[1]!s_margin_tradingbalance(A2517,"",10000)</f>
        <v>0</v>
      </c>
      <c r="R2517" s="16">
        <f>[1]!s_margin_seclendingbalance(A2517,"",10000)</f>
        <v>0</v>
      </c>
      <c r="S2517" s="17">
        <f>[1]!s_val_ev(A2517,"",100000000)</f>
        <v>72.405816632199986</v>
      </c>
      <c r="T2517" s="17">
        <f>[1]!share_freesharesmv(A2517,"",100000000)</f>
        <v>28.820174090799998</v>
      </c>
      <c r="U2517" s="17">
        <f>[1]!s_dq_amount_btin(A2517,E2517,100000000)</f>
        <v>0.34375942999999998</v>
      </c>
      <c r="V2517" s="17">
        <f>[1]!s_dq_turn(A2517,E2517)</f>
        <v>0.50432071691277258</v>
      </c>
      <c r="W2517" s="2">
        <f>[1]!s_pq_amount(A2517,"20260101","",100000000)</f>
        <v>63.741917469999997</v>
      </c>
      <c r="X2517" s="2">
        <f>[1]!s_pq_avgamount(A2517,"20260101","",100000000)</f>
        <v>0.57947197700000008</v>
      </c>
      <c r="Y2517" s="17">
        <f>[1]!s_ipo_dilutedpe(A2517)</f>
        <v>0</v>
      </c>
      <c r="Z2517" s="12">
        <f>[1]!s_ipo_collection_total(A2517,100000000)</f>
        <v>3</v>
      </c>
      <c r="AA2517" s="2">
        <f>[1]!s_val_pe_ttm(A2517,E2517)</f>
        <v>8.6024770736694336</v>
      </c>
      <c r="AB2517" s="5">
        <f>[1]!s_info_zjtxornot1(A2517,"")</f>
        <v>0</v>
      </c>
      <c r="AC2517" s="22" t="str">
        <f>[1]!s_info_nature1(A2517,"")</f>
        <v>地方国有企业</v>
      </c>
      <c r="AD2517" s="6" t="str">
        <f>[1]!s_info_city(A2517)</f>
        <v>北京市</v>
      </c>
      <c r="AE2517" s="6" t="str">
        <f>[1]!s_info_province(A2517)</f>
        <v>北京</v>
      </c>
      <c r="AF2517">
        <v>116.40528500000001</v>
      </c>
      <c r="AG2517">
        <v>39.904989</v>
      </c>
    </row>
    <row r="2518" spans="1:33" x14ac:dyDescent="0.3">
      <c r="A2518" s="12" t="s">
        <v>5530</v>
      </c>
      <c r="B2518" s="12" t="s">
        <v>5531</v>
      </c>
      <c r="C2518" s="16" t="str">
        <f>[1]!s_info_mkt(A2518)</f>
        <v>创业板</v>
      </c>
      <c r="D2518" s="16" t="str">
        <f>[1]!s_ipo_listeddate(A2518)</f>
        <v>2015-02-17</v>
      </c>
      <c r="E2518" s="16" t="str">
        <f>[1]!lastradeday_s("000002","")</f>
        <v>2026-06-22</v>
      </c>
      <c r="F2518" s="16" t="str">
        <f>[1]!s_info_industry_csrc2023(A2518,"",3)</f>
        <v>广播、电视、电影和录音制作业</v>
      </c>
      <c r="G2518" s="16" t="str">
        <f>[1]!s_info_industry_csrc2023(A2518,"",1)</f>
        <v>文化、体育和娱乐业</v>
      </c>
      <c r="H2518" s="16">
        <f>[1]!s_is(A2518,83,"FY","YTD","20251231",1,"",100000000)</f>
        <v>1.1331217873999999</v>
      </c>
      <c r="I2518" s="16">
        <f>[1]!s_is(A2518,83,"FY","YTD","20241231",1,"",100000000)</f>
        <v>1.9135284409</v>
      </c>
      <c r="J2518" s="16">
        <f t="shared" si="117"/>
        <v>-0.40783645375709554</v>
      </c>
      <c r="K2518" s="16">
        <f>[1]!s_is(A2518,61,"FY","YTD","20251231",1,"",100000000)</f>
        <v>-4.0211912298000003</v>
      </c>
      <c r="L2518" s="16">
        <f>[1]!s_is(A2518,61,"FY","YTD","20241231",1,"",100000000)</f>
        <v>-0.27831387010000003</v>
      </c>
      <c r="M2518" s="16">
        <f t="shared" si="118"/>
        <v>-13.44840398487923</v>
      </c>
      <c r="N2518" s="16">
        <f>[1]!s_fa_roe(A2518,"20251231")</f>
        <v>-367.20760000000001</v>
      </c>
      <c r="O2518" s="16">
        <f>[1]!s_stmnote_rdexp(A2518,"20251231",1,10000)</f>
        <v>0</v>
      </c>
      <c r="P2518" s="20">
        <f t="shared" si="119"/>
        <v>0</v>
      </c>
      <c r="Q2518" s="16">
        <f>[1]!s_margin_tradingbalance(A2518,"",10000)</f>
        <v>0</v>
      </c>
      <c r="R2518" s="16">
        <f>[1]!s_margin_seclendingbalance(A2518,"",10000)</f>
        <v>0</v>
      </c>
      <c r="S2518" s="17">
        <f>[1]!s_val_ev(A2518,"",100000000)</f>
        <v>25.536705326999996</v>
      </c>
      <c r="T2518" s="17">
        <f>[1]!share_freesharesmv(A2518,"",100000000)</f>
        <v>16.873615180799998</v>
      </c>
      <c r="U2518" s="17">
        <f>[1]!s_dq_amount_btin(A2518,E2518,100000000)</f>
        <v>0.56716792000000005</v>
      </c>
      <c r="V2518" s="17">
        <f>[1]!s_dq_turn(A2518,E2518)</f>
        <v>2.5724624999999999</v>
      </c>
      <c r="W2518" s="2">
        <f>[1]!s_pq_amount(A2518,"20260101","",100000000)</f>
        <v>102.60459616</v>
      </c>
      <c r="X2518" s="2">
        <f>[1]!s_pq_avgamount(A2518,"20260101","",100000000)</f>
        <v>0.93276905599999993</v>
      </c>
      <c r="Y2518" s="17">
        <f>[1]!s_ipo_dilutedpe(A2518)</f>
        <v>22.96</v>
      </c>
      <c r="Z2518" s="12">
        <f>[1]!s_ipo_collection_total(A2518,100000000)</f>
        <v>4.5659999999999998</v>
      </c>
      <c r="AA2518" s="2">
        <f>[1]!s_val_pe_ttm(A2518,E2518)</f>
        <v>-6.4300365447998047</v>
      </c>
      <c r="AB2518" s="5">
        <f>[1]!s_info_zjtxornot1(A2518,"")</f>
        <v>0</v>
      </c>
      <c r="AC2518" s="22" t="str">
        <f>[1]!s_info_nature1(A2518,"")</f>
        <v>其他企业</v>
      </c>
      <c r="AD2518" s="6" t="str">
        <f>[1]!s_info_city(A2518)</f>
        <v>东阳市</v>
      </c>
      <c r="AE2518" s="6" t="str">
        <f>[1]!s_info_province(A2518)</f>
        <v>浙江省</v>
      </c>
      <c r="AF2518">
        <v>120.380818</v>
      </c>
      <c r="AG2518">
        <v>29.237427</v>
      </c>
    </row>
    <row r="2519" spans="1:33" x14ac:dyDescent="0.3">
      <c r="A2519" s="12" t="s">
        <v>5532</v>
      </c>
      <c r="B2519" s="12" t="s">
        <v>5533</v>
      </c>
      <c r="C2519" s="16" t="str">
        <f>[1]!s_info_mkt(A2519)</f>
        <v>主板</v>
      </c>
      <c r="D2519" s="16" t="str">
        <f>[1]!s_ipo_listeddate(A2519)</f>
        <v>2006-12-08</v>
      </c>
      <c r="E2519" s="16" t="str">
        <f>[1]!lastradeday_s("000002","")</f>
        <v>2026-06-22</v>
      </c>
      <c r="F2519" s="16" t="str">
        <f>[1]!s_info_industry_csrc2023(A2519,"",3)</f>
        <v>电气机械和器材制造业</v>
      </c>
      <c r="G2519" s="16" t="str">
        <f>[1]!s_info_industry_csrc2023(A2519,"",1)</f>
        <v>制造业</v>
      </c>
      <c r="H2519" s="16">
        <f>[1]!s_is(A2519,83,"FY","YTD","20251231",1,"",100000000)</f>
        <v>15.610051970299999</v>
      </c>
      <c r="I2519" s="16">
        <f>[1]!s_is(A2519,83,"FY","YTD","20241231",1,"",100000000)</f>
        <v>17.732436566000001</v>
      </c>
      <c r="J2519" s="16">
        <f t="shared" si="117"/>
        <v>-0.11968939450596661</v>
      </c>
      <c r="K2519" s="16">
        <f>[1]!s_is(A2519,61,"FY","YTD","20251231",1,"",100000000)</f>
        <v>0.66021369770000005</v>
      </c>
      <c r="L2519" s="16">
        <f>[1]!s_is(A2519,61,"FY","YTD","20241231",1,"",100000000)</f>
        <v>0.72267226430000009</v>
      </c>
      <c r="M2519" s="16">
        <f t="shared" si="118"/>
        <v>-8.64272363634975E-2</v>
      </c>
      <c r="N2519" s="16">
        <f>[1]!s_fa_roe(A2519,"20251231")</f>
        <v>4.3311000000000002</v>
      </c>
      <c r="O2519" s="16">
        <f>[1]!s_stmnote_rdexp(A2519,"20251231",1,10000)</f>
        <v>14464.450137</v>
      </c>
      <c r="P2519" s="20">
        <f t="shared" si="119"/>
        <v>9.2661127358963022E-2</v>
      </c>
      <c r="Q2519" s="16">
        <f>[1]!s_margin_tradingbalance(A2519,"",10000)</f>
        <v>0</v>
      </c>
      <c r="R2519" s="16">
        <f>[1]!s_margin_seclendingbalance(A2519,"",10000)</f>
        <v>0</v>
      </c>
      <c r="S2519" s="17">
        <f>[1]!s_val_ev(A2519,"",100000000)</f>
        <v>37.253667603000004</v>
      </c>
      <c r="T2519" s="17">
        <f>[1]!share_freesharesmv(A2519,"",100000000)</f>
        <v>29.317552593000002</v>
      </c>
      <c r="U2519" s="17">
        <f>[1]!s_dq_amount_btin(A2519,E2519,100000000)</f>
        <v>0.91938533</v>
      </c>
      <c r="V2519" s="17">
        <f>[1]!s_dq_turn(A2519,E2519)</f>
        <v>2.5592415069176715</v>
      </c>
      <c r="W2519" s="2">
        <f>[1]!s_pq_amount(A2519,"20260101","",100000000)</f>
        <v>166.21728475</v>
      </c>
      <c r="X2519" s="2">
        <f>[1]!s_pq_avgamount(A2519,"20260101","",100000000)</f>
        <v>1.511066225</v>
      </c>
      <c r="Y2519" s="17">
        <f>[1]!s_ipo_dilutedpe(A2519)</f>
        <v>28.1</v>
      </c>
      <c r="Z2519" s="12">
        <f>[1]!s_ipo_collection_total(A2519,100000000)</f>
        <v>2.4140000000000001</v>
      </c>
      <c r="AA2519" s="2">
        <f>[1]!s_val_pe_ttm(A2519,E2519)</f>
        <v>51.321620941162109</v>
      </c>
      <c r="AB2519" s="5">
        <f>[1]!s_info_zjtxornot1(A2519,"")</f>
        <v>1</v>
      </c>
      <c r="AC2519" s="22" t="str">
        <f>[1]!s_info_nature1(A2519,"")</f>
        <v>民营企业</v>
      </c>
      <c r="AD2519" s="6" t="str">
        <f>[1]!s_info_city(A2519)</f>
        <v>南京市</v>
      </c>
      <c r="AE2519" s="6" t="str">
        <f>[1]!s_info_province(A2519)</f>
        <v>江苏省</v>
      </c>
      <c r="AF2519">
        <v>118.767413</v>
      </c>
      <c r="AG2519">
        <v>32.041544000000002</v>
      </c>
    </row>
    <row r="2520" spans="1:33" x14ac:dyDescent="0.3">
      <c r="A2520" s="12" t="s">
        <v>5534</v>
      </c>
      <c r="B2520" s="12" t="s">
        <v>5535</v>
      </c>
      <c r="C2520" s="16" t="str">
        <f>[1]!s_info_mkt(A2520)</f>
        <v>主板</v>
      </c>
      <c r="D2520" s="16" t="str">
        <f>[1]!s_ipo_listeddate(A2520)</f>
        <v>2015-03-19</v>
      </c>
      <c r="E2520" s="16" t="str">
        <f>[1]!lastradeday_s("000002","")</f>
        <v>2026-06-22</v>
      </c>
      <c r="F2520" s="16" t="str">
        <f>[1]!s_info_industry_csrc2023(A2520,"",3)</f>
        <v>电气机械和器材制造业</v>
      </c>
      <c r="G2520" s="16" t="str">
        <f>[1]!s_info_industry_csrc2023(A2520,"",1)</f>
        <v>制造业</v>
      </c>
      <c r="H2520" s="16">
        <f>[1]!s_is(A2520,83,"FY","YTD","20251231",1,"",100000000)</f>
        <v>16.881202156000001</v>
      </c>
      <c r="I2520" s="16">
        <f>[1]!s_is(A2520,83,"FY","YTD","20241231",1,"",100000000)</f>
        <v>17.100643442599999</v>
      </c>
      <c r="J2520" s="16">
        <f t="shared" si="117"/>
        <v>-1.2832340919601948E-2</v>
      </c>
      <c r="K2520" s="16">
        <f>[1]!s_is(A2520,61,"FY","YTD","20251231",1,"",100000000)</f>
        <v>1.5660480191999999</v>
      </c>
      <c r="L2520" s="16">
        <f>[1]!s_is(A2520,61,"FY","YTD","20241231",1,"",100000000)</f>
        <v>1.5899288009000001</v>
      </c>
      <c r="M2520" s="16">
        <f t="shared" si="118"/>
        <v>-1.5020032146396842E-2</v>
      </c>
      <c r="N2520" s="16">
        <f>[1]!s_fa_roe(A2520,"20251231")</f>
        <v>12.2226</v>
      </c>
      <c r="O2520" s="16">
        <f>[1]!s_stmnote_rdexp(A2520,"20251231",1,10000)</f>
        <v>5472.8886270000003</v>
      </c>
      <c r="P2520" s="20">
        <f t="shared" si="119"/>
        <v>3.2420017107933269E-2</v>
      </c>
      <c r="Q2520" s="16">
        <f>[1]!s_margin_tradingbalance(A2520,"",10000)</f>
        <v>0</v>
      </c>
      <c r="R2520" s="16">
        <f>[1]!s_margin_seclendingbalance(A2520,"",10000)</f>
        <v>0</v>
      </c>
      <c r="S2520" s="17">
        <f>[1]!s_val_ev(A2520,"",100000000)</f>
        <v>40.082339769500003</v>
      </c>
      <c r="T2520" s="17">
        <f>[1]!share_freesharesmv(A2520,"",100000000)</f>
        <v>19.066177833499999</v>
      </c>
      <c r="U2520" s="17">
        <f>[1]!s_dq_amount_btin(A2520,E2520,100000000)</f>
        <v>1.76251913</v>
      </c>
      <c r="V2520" s="17">
        <f>[1]!s_dq_turn(A2520,E2520)</f>
        <v>4.3331253102684473</v>
      </c>
      <c r="W2520" s="2">
        <f>[1]!s_pq_amount(A2520,"20260101","",100000000)</f>
        <v>63.38095216</v>
      </c>
      <c r="X2520" s="2">
        <f>[1]!s_pq_avgamount(A2520,"20260101","",100000000)</f>
        <v>0.57619047418181824</v>
      </c>
      <c r="Y2520" s="17">
        <f>[1]!s_ipo_dilutedpe(A2520)</f>
        <v>22.44</v>
      </c>
      <c r="Z2520" s="12">
        <f>[1]!s_ipo_collection_total(A2520,100000000)</f>
        <v>2.738</v>
      </c>
      <c r="AA2520" s="2">
        <f>[1]!s_val_pe_ttm(A2520,E2520)</f>
        <v>25.74383544921875</v>
      </c>
      <c r="AB2520" s="5">
        <f>[1]!s_info_zjtxornot1(A2520,"")</f>
        <v>0</v>
      </c>
      <c r="AC2520" s="22" t="str">
        <f>[1]!s_info_nature1(A2520,"")</f>
        <v>民营企业</v>
      </c>
      <c r="AD2520" s="6" t="str">
        <f>[1]!s_info_city(A2520)</f>
        <v>宜兴市</v>
      </c>
      <c r="AE2520" s="6" t="str">
        <f>[1]!s_info_province(A2520)</f>
        <v>江苏省</v>
      </c>
      <c r="AF2520">
        <v>119.79026500000001</v>
      </c>
      <c r="AG2520">
        <v>31.362245000000001</v>
      </c>
    </row>
    <row r="2521" spans="1:33" x14ac:dyDescent="0.3">
      <c r="A2521" s="12" t="s">
        <v>5536</v>
      </c>
      <c r="B2521" s="12" t="s">
        <v>5537</v>
      </c>
      <c r="C2521" s="16" t="str">
        <f>[1]!s_info_mkt(A2521)</f>
        <v>主板</v>
      </c>
      <c r="D2521" s="16" t="str">
        <f>[1]!s_ipo_listeddate(A2521)</f>
        <v>2018-01-05</v>
      </c>
      <c r="E2521" s="16" t="str">
        <f>[1]!lastradeday_s("000002","")</f>
        <v>2026-06-22</v>
      </c>
      <c r="F2521" s="16" t="str">
        <f>[1]!s_info_industry_csrc2023(A2521,"",3)</f>
        <v>汽车制造业</v>
      </c>
      <c r="G2521" s="16" t="str">
        <f>[1]!s_info_industry_csrc2023(A2521,"",1)</f>
        <v>制造业</v>
      </c>
      <c r="H2521" s="16">
        <f>[1]!s_is(A2521,83,"FY","YTD","20251231",1,"",100000000)</f>
        <v>22.395734989000001</v>
      </c>
      <c r="I2521" s="16">
        <f>[1]!s_is(A2521,83,"FY","YTD","20241231",1,"",100000000)</f>
        <v>23.7224533662</v>
      </c>
      <c r="J2521" s="16">
        <f t="shared" si="117"/>
        <v>-5.5926693446063269E-2</v>
      </c>
      <c r="K2521" s="16">
        <f>[1]!s_is(A2521,61,"FY","YTD","20251231",1,"",100000000)</f>
        <v>0.97504150940000001</v>
      </c>
      <c r="L2521" s="16">
        <f>[1]!s_is(A2521,61,"FY","YTD","20241231",1,"",100000000)</f>
        <v>1.0507633308</v>
      </c>
      <c r="M2521" s="16">
        <f t="shared" si="118"/>
        <v>-7.2063631438631426E-2</v>
      </c>
      <c r="N2521" s="16">
        <f>[1]!s_fa_roe(A2521,"20251231")</f>
        <v>6.5808999999999997</v>
      </c>
      <c r="O2521" s="16">
        <f>[1]!s_stmnote_rdexp(A2521,"20251231",1,10000)</f>
        <v>7548.0954439999996</v>
      </c>
      <c r="P2521" s="20">
        <f t="shared" si="119"/>
        <v>3.3703271840407827E-2</v>
      </c>
      <c r="Q2521" s="16">
        <f>[1]!s_margin_tradingbalance(A2521,"",10000)</f>
        <v>0</v>
      </c>
      <c r="R2521" s="16">
        <f>[1]!s_margin_seclendingbalance(A2521,"",10000)</f>
        <v>0</v>
      </c>
      <c r="S2521" s="17">
        <f>[1]!s_val_ev(A2521,"",100000000)</f>
        <v>29.627734241999999</v>
      </c>
      <c r="T2521" s="17">
        <f>[1]!share_freesharesmv(A2521,"",100000000)</f>
        <v>16.1739067428</v>
      </c>
      <c r="U2521" s="17">
        <f>[1]!s_dq_amount_btin(A2521,E2521,100000000)</f>
        <v>1.3615268199999999</v>
      </c>
      <c r="V2521" s="17">
        <f>[1]!s_dq_turn(A2521,E2521)</f>
        <v>4.7630335716485694</v>
      </c>
      <c r="W2521" s="2">
        <f>[1]!s_pq_amount(A2521,"20260101","",100000000)</f>
        <v>77.671703980000004</v>
      </c>
      <c r="X2521" s="2">
        <f>[1]!s_pq_avgamount(A2521,"20260101","",100000000)</f>
        <v>0.7061063998181818</v>
      </c>
      <c r="Y2521" s="17">
        <f>[1]!s_ipo_dilutedpe(A2521)</f>
        <v>22.98</v>
      </c>
      <c r="Z2521" s="12">
        <f>[1]!s_ipo_collection_total(A2521,100000000)</f>
        <v>5.5945</v>
      </c>
      <c r="AA2521" s="2">
        <f>[1]!s_val_pe_ttm(A2521,E2521)</f>
        <v>33.824672698974609</v>
      </c>
      <c r="AB2521" s="5">
        <f>[1]!s_info_zjtxornot1(A2521,"")</f>
        <v>0</v>
      </c>
      <c r="AC2521" s="22" t="str">
        <f>[1]!s_info_nature1(A2521,"")</f>
        <v>民营企业</v>
      </c>
      <c r="AD2521" s="6" t="str">
        <f>[1]!s_info_city(A2521)</f>
        <v>溧阳市</v>
      </c>
      <c r="AE2521" s="6" t="str">
        <f>[1]!s_info_province(A2521)</f>
        <v>江苏省</v>
      </c>
      <c r="AF2521">
        <v>119.382839</v>
      </c>
      <c r="AG2521">
        <v>31.425242000000001</v>
      </c>
    </row>
    <row r="2522" spans="1:33" x14ac:dyDescent="0.3">
      <c r="A2522" s="12" t="s">
        <v>5538</v>
      </c>
      <c r="B2522" s="12" t="s">
        <v>5539</v>
      </c>
      <c r="C2522" s="16" t="str">
        <f>[1]!s_info_mkt(A2522)</f>
        <v>创业板</v>
      </c>
      <c r="D2522" s="16" t="str">
        <f>[1]!s_ipo_listeddate(A2522)</f>
        <v>2018-12-28</v>
      </c>
      <c r="E2522" s="16" t="str">
        <f>[1]!lastradeday_s("000002","")</f>
        <v>2026-06-22</v>
      </c>
      <c r="F2522" s="16" t="str">
        <f>[1]!s_info_industry_csrc2023(A2522,"",3)</f>
        <v>文教、工美、体育和娱乐用品制造业</v>
      </c>
      <c r="G2522" s="16" t="str">
        <f>[1]!s_info_industry_csrc2023(A2522,"",1)</f>
        <v>制造业</v>
      </c>
      <c r="H2522" s="16">
        <f>[1]!s_is(A2522,83,"FY","YTD","20251231",1,"",100000000)</f>
        <v>6.8572431513999996</v>
      </c>
      <c r="I2522" s="16">
        <f>[1]!s_is(A2522,83,"FY","YTD","20241231",1,"",100000000)</f>
        <v>5.7686821248999998</v>
      </c>
      <c r="J2522" s="16">
        <f t="shared" si="117"/>
        <v>0.18870185649532045</v>
      </c>
      <c r="K2522" s="16">
        <f>[1]!s_is(A2522,61,"FY","YTD","20251231",1,"",100000000)</f>
        <v>0.80611763840000006</v>
      </c>
      <c r="L2522" s="16">
        <f>[1]!s_is(A2522,61,"FY","YTD","20241231",1,"",100000000)</f>
        <v>7.3532450400000005E-2</v>
      </c>
      <c r="M2522" s="16">
        <f t="shared" si="118"/>
        <v>9.9627468419031491</v>
      </c>
      <c r="N2522" s="16">
        <f>[1]!s_fa_roe(A2522,"20251231")</f>
        <v>5.6852999999999998</v>
      </c>
      <c r="O2522" s="16">
        <f>[1]!s_stmnote_rdexp(A2522,"20251231",1,10000)</f>
        <v>2301.6879899999999</v>
      </c>
      <c r="P2522" s="20">
        <f t="shared" si="119"/>
        <v>3.3565792245971025E-2</v>
      </c>
      <c r="Q2522" s="16">
        <f>[1]!s_margin_tradingbalance(A2522,"",10000)</f>
        <v>0</v>
      </c>
      <c r="R2522" s="16">
        <f>[1]!s_margin_seclendingbalance(A2522,"",10000)</f>
        <v>0</v>
      </c>
      <c r="S2522" s="17">
        <f>[1]!s_val_ev(A2522,"",100000000)</f>
        <v>69.500795490000002</v>
      </c>
      <c r="T2522" s="17">
        <f>[1]!share_freesharesmv(A2522,"",100000000)</f>
        <v>58.521177854999998</v>
      </c>
      <c r="U2522" s="17">
        <f>[1]!s_dq_amount_btin(A2522,E2522,100000000)</f>
        <v>1.9891160400000001</v>
      </c>
      <c r="V2522" s="17">
        <f>[1]!s_dq_turn(A2522,E2522)</f>
        <v>3.2534032003557325</v>
      </c>
      <c r="W2522" s="2">
        <f>[1]!s_pq_amount(A2522,"20260101","",100000000)</f>
        <v>187.5198877</v>
      </c>
      <c r="X2522" s="2">
        <f>[1]!s_pq_avgamount(A2522,"20260101","",100000000)</f>
        <v>1.7047262518181818</v>
      </c>
      <c r="Y2522" s="17">
        <f>[1]!s_ipo_dilutedpe(A2522)</f>
        <v>21.35</v>
      </c>
      <c r="Z2522" s="12">
        <f>[1]!s_ipo_collection_total(A2522,100000000)</f>
        <v>5.3860000000000001</v>
      </c>
      <c r="AA2522" s="2">
        <f>[1]!s_val_pe_ttm(A2522,E2522)</f>
        <v>64.065910339355469</v>
      </c>
      <c r="AB2522" s="5">
        <f>[1]!s_info_zjtxornot1(A2522,"")</f>
        <v>0</v>
      </c>
      <c r="AC2522" s="22" t="str">
        <f>[1]!s_info_nature1(A2522,"")</f>
        <v>民营企业</v>
      </c>
      <c r="AD2522" s="6" t="str">
        <f>[1]!s_info_city(A2522)</f>
        <v>中山市</v>
      </c>
      <c r="AE2522" s="6" t="str">
        <f>[1]!s_info_province(A2522)</f>
        <v>广东省</v>
      </c>
      <c r="AF2522">
        <v>113.382391</v>
      </c>
      <c r="AG2522">
        <v>22.521113</v>
      </c>
    </row>
    <row r="2523" spans="1:33" x14ac:dyDescent="0.3">
      <c r="A2523" s="12" t="s">
        <v>5540</v>
      </c>
      <c r="B2523" s="12" t="s">
        <v>5541</v>
      </c>
      <c r="C2523" s="16" t="str">
        <f>[1]!s_info_mkt(A2523)</f>
        <v>主板</v>
      </c>
      <c r="D2523" s="16" t="str">
        <f>[1]!s_ipo_listeddate(A2523)</f>
        <v>2021-12-23</v>
      </c>
      <c r="E2523" s="16" t="str">
        <f>[1]!lastradeday_s("000002","")</f>
        <v>2026-06-22</v>
      </c>
      <c r="F2523" s="16" t="str">
        <f>[1]!s_info_industry_csrc2023(A2523,"",3)</f>
        <v>资本市场服务</v>
      </c>
      <c r="G2523" s="16" t="str">
        <f>[1]!s_info_industry_csrc2023(A2523,"",1)</f>
        <v>金融业</v>
      </c>
      <c r="H2523" s="16">
        <f>[1]!s_is(A2523,83,"FY","YTD","20251231",1,"",100000000)</f>
        <v>18.505948726900002</v>
      </c>
      <c r="I2523" s="16">
        <f>[1]!s_is(A2523,83,"FY","YTD","20241231",1,"",100000000)</f>
        <v>217.34829202490002</v>
      </c>
      <c r="J2523" s="16">
        <f t="shared" si="117"/>
        <v>-0.91485578950498536</v>
      </c>
      <c r="K2523" s="16">
        <f>[1]!s_is(A2523,61,"FY","YTD","20251231",1,"",100000000)</f>
        <v>6.5180070804999994</v>
      </c>
      <c r="L2523" s="16">
        <f>[1]!s_is(A2523,61,"FY","YTD","20241231",1,"",100000000)</f>
        <v>5.7510245515999996</v>
      </c>
      <c r="M2523" s="16">
        <f t="shared" si="118"/>
        <v>0.13336450262355717</v>
      </c>
      <c r="N2523" s="16">
        <f>[1]!s_fa_roe(A2523,"20251231")</f>
        <v>4.9992000000000001</v>
      </c>
      <c r="O2523" s="16">
        <f>[1]!s_stmnote_rdexp(A2523,"20251231",1,10000)</f>
        <v>2187.5440129999997</v>
      </c>
      <c r="P2523" s="20">
        <f t="shared" si="119"/>
        <v>1.1820761233495772E-2</v>
      </c>
      <c r="Q2523" s="16">
        <f>[1]!s_margin_tradingbalance(A2523,"",10000)</f>
        <v>0</v>
      </c>
      <c r="R2523" s="16">
        <f>[1]!s_margin_seclendingbalance(A2523,"",10000)</f>
        <v>0</v>
      </c>
      <c r="S2523" s="17">
        <f>[1]!s_val_ev(A2523,"",100000000)</f>
        <v>192.27888894760002</v>
      </c>
      <c r="T2523" s="17">
        <f>[1]!share_freesharesmv(A2523,"",100000000)</f>
        <v>29.4744409027</v>
      </c>
      <c r="U2523" s="17">
        <f>[1]!s_dq_amount_btin(A2523,E2523,100000000)</f>
        <v>1.15583502</v>
      </c>
      <c r="V2523" s="17">
        <f>[1]!s_dq_turn(A2523,E2523)</f>
        <v>0.61924115248267442</v>
      </c>
      <c r="W2523" s="2">
        <f>[1]!s_pq_amount(A2523,"20260101","",100000000)</f>
        <v>133.16806432000001</v>
      </c>
      <c r="X2523" s="2">
        <f>[1]!s_pq_avgamount(A2523,"20260101","",100000000)</f>
        <v>1.2106187665454546</v>
      </c>
      <c r="Y2523" s="17">
        <f>[1]!s_ipo_dilutedpe(A2523)</f>
        <v>22.98</v>
      </c>
      <c r="Z2523" s="12">
        <f>[1]!s_ipo_collection_total(A2523,100000000)</f>
        <v>26.156333413200002</v>
      </c>
      <c r="AA2523" s="2">
        <f>[1]!s_val_pe_ttm(A2523,E2523)</f>
        <v>22.986322402954102</v>
      </c>
      <c r="AB2523" s="5">
        <f>[1]!s_info_zjtxornot1(A2523,"")</f>
        <v>0</v>
      </c>
      <c r="AC2523" s="22" t="str">
        <f>[1]!s_info_nature1(A2523,"")</f>
        <v>地方国有企业</v>
      </c>
      <c r="AD2523" s="6" t="str">
        <f>[1]!s_info_city(A2523)</f>
        <v>杭州市</v>
      </c>
      <c r="AE2523" s="6" t="str">
        <f>[1]!s_info_province(A2523)</f>
        <v>浙江省</v>
      </c>
      <c r="AF2523">
        <v>120.153576</v>
      </c>
      <c r="AG2523">
        <v>30.287458999999998</v>
      </c>
    </row>
    <row r="2524" spans="1:33" x14ac:dyDescent="0.3">
      <c r="A2524" s="12" t="s">
        <v>5542</v>
      </c>
      <c r="B2524" s="12" t="s">
        <v>5543</v>
      </c>
      <c r="C2524" s="16" t="str">
        <f>[1]!s_info_mkt(A2524)</f>
        <v>主板</v>
      </c>
      <c r="D2524" s="16" t="str">
        <f>[1]!s_ipo_listeddate(A2524)</f>
        <v>2012-09-06</v>
      </c>
      <c r="E2524" s="16" t="str">
        <f>[1]!lastradeday_s("000002","")</f>
        <v>2026-06-22</v>
      </c>
      <c r="F2524" s="16" t="str">
        <f>[1]!s_info_industry_csrc2023(A2524,"",3)</f>
        <v>水上运输业</v>
      </c>
      <c r="G2524" s="16" t="str">
        <f>[1]!s_info_industry_csrc2023(A2524,"",1)</f>
        <v>交通运输、仓储和邮政业</v>
      </c>
      <c r="H2524" s="16">
        <f>[1]!s_is(A2524,83,"FY","YTD","20251231",1,"",100000000)</f>
        <v>18.448392910199999</v>
      </c>
      <c r="I2524" s="16">
        <f>[1]!s_is(A2524,83,"FY","YTD","20241231",1,"",100000000)</f>
        <v>18.193281344399999</v>
      </c>
      <c r="J2524" s="16">
        <f t="shared" si="117"/>
        <v>1.4022295427126075E-2</v>
      </c>
      <c r="K2524" s="16">
        <f>[1]!s_is(A2524,61,"FY","YTD","20251231",1,"",100000000)</f>
        <v>2.6326214205</v>
      </c>
      <c r="L2524" s="16">
        <f>[1]!s_is(A2524,61,"FY","YTD","20241231",1,"",100000000)</f>
        <v>2.7427939460999999</v>
      </c>
      <c r="M2524" s="16">
        <f t="shared" si="118"/>
        <v>-4.0167992114994666E-2</v>
      </c>
      <c r="N2524" s="16">
        <f>[1]!s_fa_roe(A2524,"20251231")</f>
        <v>7.4202000000000004</v>
      </c>
      <c r="O2524" s="16">
        <f>[1]!s_stmnote_rdexp(A2524,"20251231",1,10000)</f>
        <v>0</v>
      </c>
      <c r="P2524" s="20">
        <f t="shared" si="119"/>
        <v>0</v>
      </c>
      <c r="Q2524" s="16">
        <f>[1]!s_margin_tradingbalance(A2524,"",10000)</f>
        <v>10832.908799999999</v>
      </c>
      <c r="R2524" s="16">
        <f>[1]!s_margin_seclendingbalance(A2524,"",10000)</f>
        <v>38.652900000000002</v>
      </c>
      <c r="S2524" s="17">
        <f>[1]!s_val_ev(A2524,"",100000000)</f>
        <v>42.223005270000002</v>
      </c>
      <c r="T2524" s="17">
        <f>[1]!share_freesharesmv(A2524,"",100000000)</f>
        <v>25.25934582</v>
      </c>
      <c r="U2524" s="17">
        <f>[1]!s_dq_amount_btin(A2524,E2524,100000000)</f>
        <v>0.33809259000000003</v>
      </c>
      <c r="V2524" s="17">
        <f>[1]!s_dq_turn(A2524,E2524)</f>
        <v>0.808087908044827</v>
      </c>
      <c r="W2524" s="2">
        <f>[1]!s_pq_amount(A2524,"20260101","",100000000)</f>
        <v>65.802773819999999</v>
      </c>
      <c r="X2524" s="2">
        <f>[1]!s_pq_avgamount(A2524,"20260101","",100000000)</f>
        <v>0.59820703472727277</v>
      </c>
      <c r="Y2524" s="17">
        <f>[1]!s_ipo_dilutedpe(A2524)</f>
        <v>28.35</v>
      </c>
      <c r="Z2524" s="12">
        <f>[1]!s_ipo_collection_total(A2524,100000000)</f>
        <v>11.11</v>
      </c>
      <c r="AA2524" s="2">
        <f>[1]!s_val_pe_ttm(A2524,E2524)</f>
        <v>16.965818405151367</v>
      </c>
      <c r="AB2524" s="5">
        <f>[1]!s_info_zjtxornot1(A2524,"")</f>
        <v>0</v>
      </c>
      <c r="AC2524" s="22" t="str">
        <f>[1]!s_info_nature1(A2524,"")</f>
        <v>地方国有企业</v>
      </c>
      <c r="AD2524" s="6" t="str">
        <f>[1]!s_info_city(A2524)</f>
        <v>烟台市</v>
      </c>
      <c r="AE2524" s="6" t="str">
        <f>[1]!s_info_province(A2524)</f>
        <v>山东省</v>
      </c>
      <c r="AF2524">
        <v>121.39138199999999</v>
      </c>
      <c r="AG2524">
        <v>37.539296999999998</v>
      </c>
    </row>
    <row r="2525" spans="1:33" x14ac:dyDescent="0.3">
      <c r="A2525" s="12" t="s">
        <v>5544</v>
      </c>
      <c r="B2525" s="12" t="s">
        <v>5545</v>
      </c>
      <c r="C2525" s="16" t="str">
        <f>[1]!s_info_mkt(A2525)</f>
        <v>创业板</v>
      </c>
      <c r="D2525" s="16" t="str">
        <f>[1]!s_ipo_listeddate(A2525)</f>
        <v>2021-08-18</v>
      </c>
      <c r="E2525" s="16" t="str">
        <f>[1]!lastradeday_s("000002","")</f>
        <v>2026-06-22</v>
      </c>
      <c r="F2525" s="16" t="str">
        <f>[1]!s_info_industry_csrc2023(A2525,"",3)</f>
        <v>铁路、船舶、航空航天和其他运输设备制造业</v>
      </c>
      <c r="G2525" s="16" t="str">
        <f>[1]!s_info_industry_csrc2023(A2525,"",1)</f>
        <v>制造业</v>
      </c>
      <c r="H2525" s="16">
        <f>[1]!s_is(A2525,83,"FY","YTD","20251231",1,"",100000000)</f>
        <v>31.998702086399998</v>
      </c>
      <c r="I2525" s="16">
        <f>[1]!s_is(A2525,83,"FY","YTD","20241231",1,"",100000000)</f>
        <v>30.933387355000001</v>
      </c>
      <c r="J2525" s="16">
        <f t="shared" si="117"/>
        <v>3.4438993672893048E-2</v>
      </c>
      <c r="K2525" s="16">
        <f>[1]!s_is(A2525,61,"FY","YTD","20251231",1,"",100000000)</f>
        <v>2.0192935837000001</v>
      </c>
      <c r="L2525" s="16">
        <f>[1]!s_is(A2525,61,"FY","YTD","20241231",1,"",100000000)</f>
        <v>1.9059565299000001</v>
      </c>
      <c r="M2525" s="16">
        <f t="shared" si="118"/>
        <v>5.9464658307787584E-2</v>
      </c>
      <c r="N2525" s="16">
        <f>[1]!s_fa_roe(A2525,"20251231")</f>
        <v>7.3891999999999998</v>
      </c>
      <c r="O2525" s="16">
        <f>[1]!s_stmnote_rdexp(A2525,"20251231",1,10000)</f>
        <v>11740.131189</v>
      </c>
      <c r="P2525" s="20">
        <f t="shared" si="119"/>
        <v>3.6689398080273258E-2</v>
      </c>
      <c r="Q2525" s="16">
        <f>[1]!s_margin_tradingbalance(A2525,"",10000)</f>
        <v>12446.6828</v>
      </c>
      <c r="R2525" s="16">
        <f>[1]!s_margin_seclendingbalance(A2525,"",10000)</f>
        <v>24.1831</v>
      </c>
      <c r="S2525" s="17">
        <f>[1]!s_val_ev(A2525,"",100000000)</f>
        <v>48.480006060000001</v>
      </c>
      <c r="T2525" s="17">
        <f>[1]!share_freesharesmv(A2525,"",100000000)</f>
        <v>12.12000606</v>
      </c>
      <c r="U2525" s="17">
        <f>[1]!s_dq_amount_btin(A2525,E2525,100000000)</f>
        <v>0.46533501999999999</v>
      </c>
      <c r="V2525" s="17">
        <f>[1]!s_dq_turn(A2525,E2525)</f>
        <v>0.98744987656876559</v>
      </c>
      <c r="W2525" s="2">
        <f>[1]!s_pq_amount(A2525,"20260101","",100000000)</f>
        <v>87.442545870000004</v>
      </c>
      <c r="X2525" s="2">
        <f>[1]!s_pq_avgamount(A2525,"20260101","",100000000)</f>
        <v>0.7949322351818181</v>
      </c>
      <c r="Y2525" s="17">
        <f>[1]!s_ipo_dilutedpe(A2525)</f>
        <v>12.74</v>
      </c>
      <c r="Z2525" s="12">
        <f>[1]!s_ipo_collection_total(A2525,100000000)</f>
        <v>5.5066694199999997</v>
      </c>
      <c r="AA2525" s="2">
        <f>[1]!s_val_pe_ttm(A2525,E2525)</f>
        <v>22.643032073974609</v>
      </c>
      <c r="AB2525" s="5">
        <f>[1]!s_info_zjtxornot1(A2525,"")</f>
        <v>0</v>
      </c>
      <c r="AC2525" s="22" t="str">
        <f>[1]!s_info_nature1(A2525,"")</f>
        <v>中央国有企业</v>
      </c>
      <c r="AD2525" s="6" t="str">
        <f>[1]!s_info_city(A2525)</f>
        <v>襄阳市</v>
      </c>
      <c r="AE2525" s="6" t="str">
        <f>[1]!s_info_province(A2525)</f>
        <v>湖北省</v>
      </c>
      <c r="AF2525">
        <v>112.14414600000001</v>
      </c>
      <c r="AG2525">
        <v>32.042425999999999</v>
      </c>
    </row>
    <row r="2526" spans="1:33" x14ac:dyDescent="0.3">
      <c r="A2526" s="12" t="s">
        <v>5546</v>
      </c>
      <c r="B2526" s="12" t="s">
        <v>5547</v>
      </c>
      <c r="C2526" s="16" t="str">
        <f>[1]!s_info_mkt(A2526)</f>
        <v>主板</v>
      </c>
      <c r="D2526" s="16" t="str">
        <f>[1]!s_ipo_listeddate(A2526)</f>
        <v>2010-12-07</v>
      </c>
      <c r="E2526" s="16" t="str">
        <f>[1]!lastradeday_s("000002","")</f>
        <v>2026-06-22</v>
      </c>
      <c r="F2526" s="16" t="str">
        <f>[1]!s_info_industry_csrc2023(A2526,"",3)</f>
        <v>互联网和相关服务</v>
      </c>
      <c r="G2526" s="16" t="str">
        <f>[1]!s_info_industry_csrc2023(A2526,"",1)</f>
        <v>信息传输、软件和信息技术服务业</v>
      </c>
      <c r="H2526" s="16">
        <f>[1]!s_is(A2526,83,"FY","YTD","20251231",1,"",100000000)</f>
        <v>53.249777673599993</v>
      </c>
      <c r="I2526" s="16">
        <f>[1]!s_is(A2526,83,"FY","YTD","20241231",1,"",100000000)</f>
        <v>51.181929320400002</v>
      </c>
      <c r="J2526" s="16">
        <f t="shared" si="117"/>
        <v>4.0401922722670625E-2</v>
      </c>
      <c r="K2526" s="16">
        <f>[1]!s_is(A2526,61,"FY","YTD","20251231",1,"",100000000)</f>
        <v>19.036266124000001</v>
      </c>
      <c r="L2526" s="16">
        <f>[1]!s_is(A2526,61,"FY","YTD","20241231",1,"",100000000)</f>
        <v>16.2847156405</v>
      </c>
      <c r="M2526" s="16">
        <f t="shared" si="118"/>
        <v>0.16896521525109776</v>
      </c>
      <c r="N2526" s="16">
        <f>[1]!s_fa_roe(A2526,"20251231")</f>
        <v>23.144200000000001</v>
      </c>
      <c r="O2526" s="16">
        <f>[1]!s_stmnote_rdexp(A2526,"20251231",1,10000)</f>
        <v>59510.868597000001</v>
      </c>
      <c r="P2526" s="20">
        <f t="shared" si="119"/>
        <v>0.11175796631824082</v>
      </c>
      <c r="Q2526" s="16">
        <f>[1]!s_margin_tradingbalance(A2526,"",10000)</f>
        <v>143562.98869999999</v>
      </c>
      <c r="R2526" s="16">
        <f>[1]!s_margin_seclendingbalance(A2526,"",10000)</f>
        <v>435.72500000000002</v>
      </c>
      <c r="S2526" s="17">
        <f>[1]!s_val_ev(A2526,"",100000000)</f>
        <v>324.73937156799997</v>
      </c>
      <c r="T2526" s="17">
        <f>[1]!share_freesharesmv(A2526,"",100000000)</f>
        <v>257.081218664</v>
      </c>
      <c r="U2526" s="17">
        <f>[1]!s_dq_amount_btin(A2526,E2526,100000000)</f>
        <v>12.908006289999999</v>
      </c>
      <c r="V2526" s="17">
        <f>[1]!s_dq_turn(A2526,E2526)</f>
        <v>4.6045585543125576</v>
      </c>
      <c r="W2526" s="2">
        <f>[1]!s_pq_amount(A2526,"20260101","",100000000)</f>
        <v>1316.1547644699999</v>
      </c>
      <c r="X2526" s="2">
        <f>[1]!s_pq_avgamount(A2526,"20260101","",100000000)</f>
        <v>11.965043313363635</v>
      </c>
      <c r="Y2526" s="17">
        <f>[1]!s_ipo_dilutedpe(A2526)</f>
        <v>66.67</v>
      </c>
      <c r="Z2526" s="12">
        <f>[1]!s_ipo_collection_total(A2526,100000000)</f>
        <v>4.42</v>
      </c>
      <c r="AA2526" s="2">
        <f>[1]!s_val_pe_ttm(A2526,E2526)</f>
        <v>14.99220085144043</v>
      </c>
      <c r="AB2526" s="5">
        <f>[1]!s_info_zjtxornot1(A2526,"")</f>
        <v>0</v>
      </c>
      <c r="AC2526" s="22" t="str">
        <f>[1]!s_info_nature1(A2526,"")</f>
        <v>民营企业</v>
      </c>
      <c r="AD2526" s="6" t="str">
        <f>[1]!s_info_city(A2526)</f>
        <v>晋江市</v>
      </c>
      <c r="AE2526" s="6" t="str">
        <f>[1]!s_info_province(A2526)</f>
        <v>福建省</v>
      </c>
      <c r="AF2526">
        <v>118.558651</v>
      </c>
      <c r="AG2526">
        <v>24.729638000000001</v>
      </c>
    </row>
    <row r="2527" spans="1:33" x14ac:dyDescent="0.3">
      <c r="A2527" s="12" t="s">
        <v>5548</v>
      </c>
      <c r="B2527" s="12" t="s">
        <v>5549</v>
      </c>
      <c r="C2527" s="16" t="str">
        <f>[1]!s_info_mkt(A2527)</f>
        <v>创业板</v>
      </c>
      <c r="D2527" s="16" t="str">
        <f>[1]!s_ipo_listeddate(A2527)</f>
        <v>2021-02-08</v>
      </c>
      <c r="E2527" s="16" t="str">
        <f>[1]!lastradeday_s("000002","")</f>
        <v>2026-06-22</v>
      </c>
      <c r="F2527" s="16" t="str">
        <f>[1]!s_info_industry_csrc2023(A2527,"",3)</f>
        <v>金属制品业</v>
      </c>
      <c r="G2527" s="16" t="str">
        <f>[1]!s_info_industry_csrc2023(A2527,"",1)</f>
        <v>制造业</v>
      </c>
      <c r="H2527" s="16">
        <f>[1]!s_is(A2527,83,"FY","YTD","20251231",1,"",100000000)</f>
        <v>6.6068017889999995</v>
      </c>
      <c r="I2527" s="16">
        <f>[1]!s_is(A2527,83,"FY","YTD","20241231",1,"",100000000)</f>
        <v>5.8523237604999991</v>
      </c>
      <c r="J2527" s="16">
        <f t="shared" si="117"/>
        <v>0.12891939328311208</v>
      </c>
      <c r="K2527" s="16">
        <f>[1]!s_is(A2527,61,"FY","YTD","20251231",1,"",100000000)</f>
        <v>0.36850469070000003</v>
      </c>
      <c r="L2527" s="16">
        <f>[1]!s_is(A2527,61,"FY","YTD","20241231",1,"",100000000)</f>
        <v>0.87312337260000006</v>
      </c>
      <c r="M2527" s="16">
        <f t="shared" si="118"/>
        <v>-0.57794659693662631</v>
      </c>
      <c r="N2527" s="16">
        <f>[1]!s_fa_roe(A2527,"20251231")</f>
        <v>3.1221999999999999</v>
      </c>
      <c r="O2527" s="16">
        <f>[1]!s_stmnote_rdexp(A2527,"20251231",1,10000)</f>
        <v>2946.2131709999999</v>
      </c>
      <c r="P2527" s="20">
        <f t="shared" si="119"/>
        <v>4.4593636453651449E-2</v>
      </c>
      <c r="Q2527" s="16">
        <f>[1]!s_margin_tradingbalance(A2527,"",10000)</f>
        <v>14562.849899999999</v>
      </c>
      <c r="R2527" s="16">
        <f>[1]!s_margin_seclendingbalance(A2527,"",10000)</f>
        <v>21.459</v>
      </c>
      <c r="S2527" s="17">
        <f>[1]!s_val_ev(A2527,"",100000000)</f>
        <v>66.381318899999997</v>
      </c>
      <c r="T2527" s="17">
        <f>[1]!share_freesharesmv(A2527,"",100000000)</f>
        <v>20.256906149999995</v>
      </c>
      <c r="U2527" s="17">
        <f>[1]!s_dq_amount_btin(A2527,E2527,100000000)</f>
        <v>1.53801557</v>
      </c>
      <c r="V2527" s="17">
        <f>[1]!s_dq_turn(A2527,E2527)</f>
        <v>4.6939487601626819</v>
      </c>
      <c r="W2527" s="2">
        <f>[1]!s_pq_amount(A2527,"20260101","",100000000)</f>
        <v>102.64390933999999</v>
      </c>
      <c r="X2527" s="2">
        <f>[1]!s_pq_avgamount(A2527,"20260101","",100000000)</f>
        <v>0.93312644854545457</v>
      </c>
      <c r="Y2527" s="17">
        <f>[1]!s_ipo_dilutedpe(A2527)</f>
        <v>32.020000000000003</v>
      </c>
      <c r="Z2527" s="12">
        <f>[1]!s_ipo_collection_total(A2527,100000000)</f>
        <v>4.9093150000000003</v>
      </c>
      <c r="AA2527" s="2">
        <f>[1]!s_val_pe_ttm(A2527,E2527)</f>
        <v>212.79661560058594</v>
      </c>
      <c r="AB2527" s="5">
        <f>[1]!s_info_zjtxornot1(A2527,"")</f>
        <v>1</v>
      </c>
      <c r="AC2527" s="22" t="str">
        <f>[1]!s_info_nature1(A2527,"")</f>
        <v>民营企业</v>
      </c>
      <c r="AD2527" s="6" t="str">
        <f>[1]!s_info_city(A2527)</f>
        <v>莆田市</v>
      </c>
      <c r="AE2527" s="6" t="str">
        <f>[1]!s_info_province(A2527)</f>
        <v>福建省</v>
      </c>
      <c r="AF2527">
        <v>119.007558</v>
      </c>
      <c r="AG2527">
        <v>25.431011000000002</v>
      </c>
    </row>
    <row r="2528" spans="1:33" x14ac:dyDescent="0.3">
      <c r="A2528" s="12" t="s">
        <v>5550</v>
      </c>
      <c r="B2528" s="12" t="s">
        <v>5551</v>
      </c>
      <c r="C2528" s="16" t="str">
        <f>[1]!s_info_mkt(A2528)</f>
        <v>创业板</v>
      </c>
      <c r="D2528" s="16" t="str">
        <f>[1]!s_ipo_listeddate(A2528)</f>
        <v>2010-01-20</v>
      </c>
      <c r="E2528" s="16" t="str">
        <f>[1]!lastradeday_s("000002","")</f>
        <v>2026-06-22</v>
      </c>
      <c r="F2528" s="16" t="str">
        <f>[1]!s_info_industry_csrc2023(A2528,"",3)</f>
        <v>软件和信息技术服务业</v>
      </c>
      <c r="G2528" s="16" t="str">
        <f>[1]!s_info_industry_csrc2023(A2528,"",1)</f>
        <v>信息传输、软件和信息技术服务业</v>
      </c>
      <c r="H2528" s="16">
        <f>[1]!s_is(A2528,83,"FY","YTD","20251231",1,"",100000000)</f>
        <v>1.3121978491999999</v>
      </c>
      <c r="I2528" s="16">
        <f>[1]!s_is(A2528,83,"FY","YTD","20241231",1,"",100000000)</f>
        <v>1.4328260830000001</v>
      </c>
      <c r="J2528" s="16">
        <f t="shared" si="117"/>
        <v>-8.4189027008381268E-2</v>
      </c>
      <c r="K2528" s="16">
        <f>[1]!s_is(A2528,61,"FY","YTD","20251231",1,"",100000000)</f>
        <v>-12.636766158599999</v>
      </c>
      <c r="L2528" s="16">
        <f>[1]!s_is(A2528,61,"FY","YTD","20241231",1,"",100000000)</f>
        <v>-5.0731579602999997</v>
      </c>
      <c r="M2528" s="16">
        <f t="shared" si="118"/>
        <v>-1.4909072923589251</v>
      </c>
      <c r="N2528" s="16">
        <f>[1]!s_fa_roe(A2528,"20251231")</f>
        <v>0</v>
      </c>
      <c r="O2528" s="16">
        <f>[1]!s_stmnote_rdexp(A2528,"20251231",1,10000)</f>
        <v>3418.2799920000002</v>
      </c>
      <c r="P2528" s="20">
        <f t="shared" si="119"/>
        <v>0.26050035016320161</v>
      </c>
      <c r="Q2528" s="16">
        <f>[1]!s_margin_tradingbalance(A2528,"",10000)</f>
        <v>19063.213400000001</v>
      </c>
      <c r="R2528" s="16">
        <f>[1]!s_margin_seclendingbalance(A2528,"",10000)</f>
        <v>0</v>
      </c>
      <c r="S2528" s="17">
        <f>[1]!s_val_ev(A2528,"",100000000)</f>
        <v>39.415652164800001</v>
      </c>
      <c r="T2528" s="17">
        <f>[1]!share_freesharesmv(A2528,"",100000000)</f>
        <v>35.265605755199999</v>
      </c>
      <c r="U2528" s="17">
        <f>[1]!s_dq_amount_btin(A2528,E2528,100000000)</f>
        <v>1.2370701399999999</v>
      </c>
      <c r="V2528" s="17">
        <f>[1]!s_dq_turn(A2528,E2528)</f>
        <v>3.3322055242994306</v>
      </c>
      <c r="W2528" s="2">
        <f>[1]!s_pq_amount(A2528,"20260101","",100000000)</f>
        <v>302.51946025000001</v>
      </c>
      <c r="X2528" s="2">
        <f>[1]!s_pq_avgamount(A2528,"20260101","",100000000)</f>
        <v>2.775407892201835</v>
      </c>
      <c r="Y2528" s="17">
        <f>[1]!s_ipo_dilutedpe(A2528)</f>
        <v>81.48</v>
      </c>
      <c r="Z2528" s="12">
        <f>[1]!s_ipo_collection_total(A2528,100000000)</f>
        <v>4.4000000000000004</v>
      </c>
      <c r="AA2528" s="2">
        <f>[1]!s_val_pe_ttm(A2528,E2528)</f>
        <v>-3.1383111476898193</v>
      </c>
      <c r="AB2528" s="5">
        <f>[1]!s_info_zjtxornot1(A2528,"")</f>
        <v>0</v>
      </c>
      <c r="AC2528" s="22" t="str">
        <f>[1]!s_info_nature1(A2528,"")</f>
        <v>民营企业</v>
      </c>
      <c r="AD2528" s="6" t="str">
        <f>[1]!s_info_city(A2528)</f>
        <v>深圳市</v>
      </c>
      <c r="AE2528" s="6" t="str">
        <f>[1]!s_info_province(A2528)</f>
        <v>广东省</v>
      </c>
      <c r="AF2528">
        <v>114.085947</v>
      </c>
      <c r="AG2528">
        <v>22.547000000000001</v>
      </c>
    </row>
    <row r="2529" spans="1:33" x14ac:dyDescent="0.3">
      <c r="A2529" s="12" t="s">
        <v>5552</v>
      </c>
      <c r="B2529" s="12" t="s">
        <v>5553</v>
      </c>
      <c r="C2529" s="16" t="str">
        <f>[1]!s_info_mkt(A2529)</f>
        <v>主板</v>
      </c>
      <c r="D2529" s="16" t="str">
        <f>[1]!s_ipo_listeddate(A2529)</f>
        <v>2008-05-20</v>
      </c>
      <c r="E2529" s="16" t="str">
        <f>[1]!lastradeday_s("000002","")</f>
        <v>2026-06-22</v>
      </c>
      <c r="F2529" s="16" t="str">
        <f>[1]!s_info_industry_csrc2023(A2529,"",3)</f>
        <v>有色金属冶炼和压延加工业</v>
      </c>
      <c r="G2529" s="16" t="str">
        <f>[1]!s_info_industry_csrc2023(A2529,"",1)</f>
        <v>制造业</v>
      </c>
      <c r="H2529" s="16">
        <f>[1]!s_is(A2529,83,"FY","YTD","20251231",1,"",100000000)</f>
        <v>1123.9444003895001</v>
      </c>
      <c r="I2529" s="16">
        <f>[1]!s_is(A2529,83,"FY","YTD","20241231",1,"",100000000)</f>
        <v>758.00749914770006</v>
      </c>
      <c r="J2529" s="16">
        <f t="shared" si="117"/>
        <v>0.48276158435537608</v>
      </c>
      <c r="K2529" s="16">
        <f>[1]!s_is(A2529,61,"FY","YTD","20251231",1,"",100000000)</f>
        <v>6.3765307816999997</v>
      </c>
      <c r="L2529" s="16">
        <f>[1]!s_is(A2529,61,"FY","YTD","20241231",1,"",100000000)</f>
        <v>5.3671508911000005</v>
      </c>
      <c r="M2529" s="16">
        <f t="shared" si="118"/>
        <v>0.18806624055861529</v>
      </c>
      <c r="N2529" s="16">
        <f>[1]!s_fa_roe(A2529,"20251231")</f>
        <v>5.5095000000000001</v>
      </c>
      <c r="O2529" s="16">
        <f>[1]!s_stmnote_rdexp(A2529,"20251231",1,10000)</f>
        <v>280147.97985599999</v>
      </c>
      <c r="P2529" s="20">
        <f t="shared" si="119"/>
        <v>2.4925430453580748E-2</v>
      </c>
      <c r="Q2529" s="16">
        <f>[1]!s_margin_tradingbalance(A2529,"",10000)</f>
        <v>141325.04209999999</v>
      </c>
      <c r="R2529" s="16">
        <f>[1]!s_margin_seclendingbalance(A2529,"",10000)</f>
        <v>479.65320000000003</v>
      </c>
      <c r="S2529" s="17">
        <f>[1]!s_val_ev(A2529,"",100000000)</f>
        <v>221.93140732160001</v>
      </c>
      <c r="T2529" s="17">
        <f>[1]!share_freesharesmv(A2529,"",100000000)</f>
        <v>124.88761857279999</v>
      </c>
      <c r="U2529" s="17">
        <f>[1]!s_dq_amount_btin(A2529,E2529,100000000)</f>
        <v>7.7490947099999996</v>
      </c>
      <c r="V2529" s="17">
        <f>[1]!s_dq_turn(A2529,E2529)</f>
        <v>4.2904951756656891</v>
      </c>
      <c r="W2529" s="2">
        <f>[1]!s_pq_amount(A2529,"20260101","",100000000)</f>
        <v>899.34308036000004</v>
      </c>
      <c r="X2529" s="2">
        <f>[1]!s_pq_avgamount(A2529,"20260101","",100000000)</f>
        <v>8.1758461850909097</v>
      </c>
      <c r="Y2529" s="17">
        <f>[1]!s_ipo_dilutedpe(A2529)</f>
        <v>25.72</v>
      </c>
      <c r="Z2529" s="12">
        <f>[1]!s_ipo_collection_total(A2529,100000000)</f>
        <v>6.2351999999999999</v>
      </c>
      <c r="AA2529" s="2">
        <f>[1]!s_val_pe_ttm(A2529,E2529)</f>
        <v>33.437782287597656</v>
      </c>
      <c r="AB2529" s="5">
        <f>[1]!s_info_zjtxornot1(A2529,"")</f>
        <v>0</v>
      </c>
      <c r="AC2529" s="22" t="str">
        <f>[1]!s_info_nature1(A2529,"")</f>
        <v>地方国有企业</v>
      </c>
      <c r="AD2529" s="6" t="str">
        <f>[1]!s_info_city(A2529)</f>
        <v>烟台市</v>
      </c>
      <c r="AE2529" s="6" t="str">
        <f>[1]!s_info_province(A2529)</f>
        <v>山东省</v>
      </c>
      <c r="AF2529">
        <v>121.39138199999999</v>
      </c>
      <c r="AG2529">
        <v>37.539296999999998</v>
      </c>
    </row>
    <row r="2530" spans="1:33" x14ac:dyDescent="0.3">
      <c r="A2530" s="12" t="s">
        <v>5554</v>
      </c>
      <c r="B2530" s="12" t="s">
        <v>5555</v>
      </c>
      <c r="C2530" s="16" t="str">
        <f>[1]!s_info_mkt(A2530)</f>
        <v>主板</v>
      </c>
      <c r="D2530" s="16" t="str">
        <f>[1]!s_ipo_listeddate(A2530)</f>
        <v>1996-08-16</v>
      </c>
      <c r="E2530" s="16" t="str">
        <f>[1]!lastradeday_s("000002","")</f>
        <v>2026-06-22</v>
      </c>
      <c r="F2530" s="16" t="str">
        <f>[1]!s_info_industry_csrc2023(A2530,"",3)</f>
        <v>电气机械和器材制造业</v>
      </c>
      <c r="G2530" s="16" t="str">
        <f>[1]!s_info_industry_csrc2023(A2530,"",1)</f>
        <v>制造业</v>
      </c>
      <c r="H2530" s="16">
        <f>[1]!s_is(A2530,83,"FY","YTD","20251231",1,"",100000000)</f>
        <v>156.14134137690002</v>
      </c>
      <c r="I2530" s="16">
        <f>[1]!s_is(A2530,83,"FY","YTD","20241231",1,"",100000000)</f>
        <v>111.55321636950001</v>
      </c>
      <c r="J2530" s="16">
        <f t="shared" si="117"/>
        <v>0.39970272896220083</v>
      </c>
      <c r="K2530" s="16">
        <f>[1]!s_is(A2530,61,"FY","YTD","20251231",1,"",100000000)</f>
        <v>-18.2194944805</v>
      </c>
      <c r="L2530" s="16">
        <f>[1]!s_is(A2530,61,"FY","YTD","20241231",1,"",100000000)</f>
        <v>-53.194318983900004</v>
      </c>
      <c r="M2530" s="16">
        <f t="shared" si="118"/>
        <v>0.65749172414418189</v>
      </c>
      <c r="N2530" s="16">
        <f>[1]!s_fa_roe(A2530,"20251231")</f>
        <v>-41.918900000000001</v>
      </c>
      <c r="O2530" s="16">
        <f>[1]!s_stmnote_rdexp(A2530,"20251231",1,10000)</f>
        <v>35186.612234</v>
      </c>
      <c r="P2530" s="20">
        <f t="shared" si="119"/>
        <v>2.2535103082703251E-2</v>
      </c>
      <c r="Q2530" s="16">
        <f>[1]!s_margin_tradingbalance(A2530,"",10000)</f>
        <v>148340.53820000001</v>
      </c>
      <c r="R2530" s="16">
        <f>[1]!s_margin_seclendingbalance(A2530,"",10000)</f>
        <v>15.725</v>
      </c>
      <c r="S2530" s="17">
        <f>[1]!s_val_ev(A2530,"",100000000)</f>
        <v>277.57146490529999</v>
      </c>
      <c r="T2530" s="17">
        <f>[1]!share_freesharesmv(A2530,"",100000000)</f>
        <v>202.46326006020001</v>
      </c>
      <c r="U2530" s="17">
        <f>[1]!s_dq_amount_btin(A2530,E2530,100000000)</f>
        <v>6.6373006300000004</v>
      </c>
      <c r="V2530" s="17">
        <f>[1]!s_dq_turn(A2530,E2530)</f>
        <v>2.4673061480017613</v>
      </c>
      <c r="W2530" s="2">
        <f>[1]!s_pq_amount(A2530,"20260101","",100000000)</f>
        <v>843.59461952000004</v>
      </c>
      <c r="X2530" s="2">
        <f>[1]!s_pq_avgamount(A2530,"20260101","",100000000)</f>
        <v>7.6690419956363645</v>
      </c>
      <c r="Y2530" s="17">
        <f>[1]!s_ipo_dilutedpe(A2530)</f>
        <v>16.190000000000001</v>
      </c>
      <c r="Z2530" s="12">
        <f>[1]!s_ipo_collection_total(A2530,100000000)</f>
        <v>2.0720000000000001</v>
      </c>
      <c r="AA2530" s="2">
        <f>[1]!s_val_pe_ttm(A2530,E2530)</f>
        <v>-14.152671813964844</v>
      </c>
      <c r="AB2530" s="5">
        <f>[1]!s_info_zjtxornot1(A2530,"")</f>
        <v>0</v>
      </c>
      <c r="AC2530" s="22" t="str">
        <f>[1]!s_info_nature1(A2530,"")</f>
        <v>民营企业</v>
      </c>
      <c r="AD2530" s="6" t="str">
        <f>[1]!s_info_city(A2530)</f>
        <v>上海市</v>
      </c>
      <c r="AE2530" s="6" t="str">
        <f>[1]!s_info_province(A2530)</f>
        <v>上海</v>
      </c>
      <c r="AF2530">
        <v>121.472644</v>
      </c>
      <c r="AG2530">
        <v>31.231705999999999</v>
      </c>
    </row>
    <row r="2531" spans="1:33" x14ac:dyDescent="0.3">
      <c r="A2531" s="12" t="s">
        <v>5556</v>
      </c>
      <c r="B2531" s="12" t="s">
        <v>5557</v>
      </c>
      <c r="C2531" s="16" t="str">
        <f>[1]!s_info_mkt(A2531)</f>
        <v>创业板</v>
      </c>
      <c r="D2531" s="16" t="str">
        <f>[1]!s_ipo_listeddate(A2531)</f>
        <v>2017-03-01</v>
      </c>
      <c r="E2531" s="16" t="str">
        <f>[1]!lastradeday_s("000002","")</f>
        <v>2026-06-22</v>
      </c>
      <c r="F2531" s="16" t="str">
        <f>[1]!s_info_industry_csrc2023(A2531,"",3)</f>
        <v>专用设备制造业</v>
      </c>
      <c r="G2531" s="16" t="str">
        <f>[1]!s_info_industry_csrc2023(A2531,"",1)</f>
        <v>制造业</v>
      </c>
      <c r="H2531" s="16">
        <f>[1]!s_is(A2531,83,"FY","YTD","20251231",1,"",100000000)</f>
        <v>19.298628749799999</v>
      </c>
      <c r="I2531" s="16">
        <f>[1]!s_is(A2531,83,"FY","YTD","20241231",1,"",100000000)</f>
        <v>15.0882745401</v>
      </c>
      <c r="J2531" s="16">
        <f t="shared" si="117"/>
        <v>0.27904809118565344</v>
      </c>
      <c r="K2531" s="16">
        <f>[1]!s_is(A2531,61,"FY","YTD","20251231",1,"",100000000)</f>
        <v>0.19228087100000002</v>
      </c>
      <c r="L2531" s="16">
        <f>[1]!s_is(A2531,61,"FY","YTD","20241231",1,"",100000000)</f>
        <v>-0.80714517450000001</v>
      </c>
      <c r="M2531" s="16">
        <f t="shared" si="118"/>
        <v>1.2382234040104516</v>
      </c>
      <c r="N2531" s="16">
        <f>[1]!s_fa_roe(A2531,"20251231")</f>
        <v>1.2226999999999999</v>
      </c>
      <c r="O2531" s="16">
        <f>[1]!s_stmnote_rdexp(A2531,"20251231",1,10000)</f>
        <v>11529.414902</v>
      </c>
      <c r="P2531" s="20">
        <f t="shared" si="119"/>
        <v>5.9742145680270087E-2</v>
      </c>
      <c r="Q2531" s="16">
        <f>[1]!s_margin_tradingbalance(A2531,"",10000)</f>
        <v>0</v>
      </c>
      <c r="R2531" s="16">
        <f>[1]!s_margin_seclendingbalance(A2531,"",10000)</f>
        <v>0</v>
      </c>
      <c r="S2531" s="17">
        <f>[1]!s_val_ev(A2531,"",100000000)</f>
        <v>70.10446220819999</v>
      </c>
      <c r="T2531" s="17">
        <f>[1]!share_freesharesmv(A2531,"",100000000)</f>
        <v>54.224339610299999</v>
      </c>
      <c r="U2531" s="17">
        <f>[1]!s_dq_amount_btin(A2531,E2531,100000000)</f>
        <v>2.4420668499999998</v>
      </c>
      <c r="V2531" s="17">
        <f>[1]!s_dq_turn(A2531,E2531)</f>
        <v>4.1967759267038511</v>
      </c>
      <c r="W2531" s="2">
        <f>[1]!s_pq_amount(A2531,"20260101","",100000000)</f>
        <v>426.39723475</v>
      </c>
      <c r="X2531" s="2">
        <f>[1]!s_pq_avgamount(A2531,"20260101","",100000000)</f>
        <v>3.8763384977272723</v>
      </c>
      <c r="Y2531" s="17">
        <f>[1]!s_ipo_dilutedpe(A2531)</f>
        <v>22.98</v>
      </c>
      <c r="Z2531" s="12">
        <f>[1]!s_ipo_collection_total(A2531,100000000)</f>
        <v>2.0510640000000002</v>
      </c>
      <c r="AA2531" s="2">
        <f>[1]!s_val_pe_ttm(A2531,E2531)</f>
        <v>98.967933654785156</v>
      </c>
      <c r="AB2531" s="5">
        <f>[1]!s_info_zjtxornot1(A2531,"")</f>
        <v>1</v>
      </c>
      <c r="AC2531" s="22" t="str">
        <f>[1]!s_info_nature1(A2531,"")</f>
        <v>民营企业</v>
      </c>
      <c r="AD2531" s="6" t="str">
        <f>[1]!s_info_city(A2531)</f>
        <v>佛山市</v>
      </c>
      <c r="AE2531" s="6" t="str">
        <f>[1]!s_info_province(A2531)</f>
        <v>广东省</v>
      </c>
      <c r="AF2531">
        <v>113.12271699999999</v>
      </c>
      <c r="AG2531">
        <v>23.028762</v>
      </c>
    </row>
    <row r="2532" spans="1:33" x14ac:dyDescent="0.3">
      <c r="A2532" s="12" t="s">
        <v>5558</v>
      </c>
      <c r="B2532" s="12" t="s">
        <v>5559</v>
      </c>
      <c r="C2532" s="16" t="str">
        <f>[1]!s_info_mkt(A2532)</f>
        <v>创业板</v>
      </c>
      <c r="D2532" s="16" t="str">
        <f>[1]!s_ipo_listeddate(A2532)</f>
        <v>2010-08-06</v>
      </c>
      <c r="E2532" s="16" t="str">
        <f>[1]!lastradeday_s("000002","")</f>
        <v>2026-06-22</v>
      </c>
      <c r="F2532" s="16" t="str">
        <f>[1]!s_info_industry_csrc2023(A2532,"",3)</f>
        <v>软件和信息技术服务业</v>
      </c>
      <c r="G2532" s="16" t="str">
        <f>[1]!s_info_industry_csrc2023(A2532,"",1)</f>
        <v>信息传输、软件和信息技术服务业</v>
      </c>
      <c r="H2532" s="16">
        <f>[1]!s_is(A2532,83,"FY","YTD","20251231",1,"",100000000)</f>
        <v>9.5509849112000005</v>
      </c>
      <c r="I2532" s="16">
        <f>[1]!s_is(A2532,83,"FY","YTD","20241231",1,"",100000000)</f>
        <v>7.9708724470000005</v>
      </c>
      <c r="J2532" s="16">
        <f t="shared" si="117"/>
        <v>0.19823582358223635</v>
      </c>
      <c r="K2532" s="16">
        <f>[1]!s_is(A2532,61,"FY","YTD","20251231",1,"",100000000)</f>
        <v>0.28306788869999999</v>
      </c>
      <c r="L2532" s="16">
        <f>[1]!s_is(A2532,61,"FY","YTD","20241231",1,"",100000000)</f>
        <v>0.40000092349999999</v>
      </c>
      <c r="M2532" s="16">
        <f t="shared" si="118"/>
        <v>-0.29233191207869802</v>
      </c>
      <c r="N2532" s="16">
        <f>[1]!s_fa_roe(A2532,"20251231")</f>
        <v>1.5978000000000001</v>
      </c>
      <c r="O2532" s="16">
        <f>[1]!s_stmnote_rdexp(A2532,"20251231",1,10000)</f>
        <v>21504.286226</v>
      </c>
      <c r="P2532" s="20">
        <f t="shared" si="119"/>
        <v>0.2251525515529075</v>
      </c>
      <c r="Q2532" s="16">
        <f>[1]!s_margin_tradingbalance(A2532,"",10000)</f>
        <v>70761.568299999999</v>
      </c>
      <c r="R2532" s="16">
        <f>[1]!s_margin_seclendingbalance(A2532,"",10000)</f>
        <v>276.20139999999998</v>
      </c>
      <c r="S2532" s="17">
        <f>[1]!s_val_ev(A2532,"",100000000)</f>
        <v>90.637749720000002</v>
      </c>
      <c r="T2532" s="17">
        <f>[1]!share_freesharesmv(A2532,"",100000000)</f>
        <v>63.85899591119999</v>
      </c>
      <c r="U2532" s="17">
        <f>[1]!s_dq_amount_btin(A2532,E2532,100000000)</f>
        <v>2.0464372200000001</v>
      </c>
      <c r="V2532" s="17">
        <f>[1]!s_dq_turn(A2532,E2532)</f>
        <v>2.2806108527464115</v>
      </c>
      <c r="W2532" s="2">
        <f>[1]!s_pq_amount(A2532,"20260101","",100000000)</f>
        <v>600.09318680000001</v>
      </c>
      <c r="X2532" s="2">
        <f>[1]!s_pq_avgamount(A2532,"20260101","",100000000)</f>
        <v>5.4553926072727279</v>
      </c>
      <c r="Y2532" s="17">
        <f>[1]!s_ipo_dilutedpe(A2532)</f>
        <v>59.26</v>
      </c>
      <c r="Z2532" s="12">
        <f>[1]!s_ipo_collection_total(A2532,100000000)</f>
        <v>5.6</v>
      </c>
      <c r="AA2532" s="2">
        <f>[1]!s_val_pe_ttm(A2532,E2532)</f>
        <v>577.9725341796875</v>
      </c>
      <c r="AB2532" s="5">
        <f>[1]!s_info_zjtxornot1(A2532,"")</f>
        <v>1</v>
      </c>
      <c r="AC2532" s="22" t="str">
        <f>[1]!s_info_nature1(A2532,"")</f>
        <v>民营企业</v>
      </c>
      <c r="AD2532" s="6" t="str">
        <f>[1]!s_info_city(A2532)</f>
        <v>成都市</v>
      </c>
      <c r="AE2532" s="6" t="str">
        <f>[1]!s_info_province(A2532)</f>
        <v>四川省</v>
      </c>
      <c r="AF2532">
        <v>104.065735</v>
      </c>
      <c r="AG2532">
        <v>30.659462000000001</v>
      </c>
    </row>
    <row r="2533" spans="1:33" x14ac:dyDescent="0.3">
      <c r="A2533" s="12" t="s">
        <v>5560</v>
      </c>
      <c r="B2533" s="12" t="s">
        <v>5561</v>
      </c>
      <c r="C2533" s="16" t="str">
        <f>[1]!s_info_mkt(A2533)</f>
        <v>主板</v>
      </c>
      <c r="D2533" s="16" t="str">
        <f>[1]!s_ipo_listeddate(A2533)</f>
        <v>2022-08-19</v>
      </c>
      <c r="E2533" s="16" t="str">
        <f>[1]!lastradeday_s("000002","")</f>
        <v>2026-06-22</v>
      </c>
      <c r="F2533" s="16" t="str">
        <f>[1]!s_info_industry_csrc2023(A2533,"",3)</f>
        <v>化学原料和化学制品制造业</v>
      </c>
      <c r="G2533" s="16" t="str">
        <f>[1]!s_info_industry_csrc2023(A2533,"",1)</f>
        <v>制造业</v>
      </c>
      <c r="H2533" s="16">
        <f>[1]!s_is(A2533,83,"FY","YTD","20251231",1,"",100000000)</f>
        <v>7.6985677295000006</v>
      </c>
      <c r="I2533" s="16">
        <f>[1]!s_is(A2533,83,"FY","YTD","20241231",1,"",100000000)</f>
        <v>6.4926606511000005</v>
      </c>
      <c r="J2533" s="16">
        <f t="shared" si="117"/>
        <v>0.18573388371925659</v>
      </c>
      <c r="K2533" s="16">
        <f>[1]!s_is(A2533,61,"FY","YTD","20251231",1,"",100000000)</f>
        <v>0.6663335064</v>
      </c>
      <c r="L2533" s="16">
        <f>[1]!s_is(A2533,61,"FY","YTD","20241231",1,"",100000000)</f>
        <v>0.5992471694</v>
      </c>
      <c r="M2533" s="16">
        <f t="shared" si="118"/>
        <v>0.11195102860005265</v>
      </c>
      <c r="N2533" s="16">
        <f>[1]!s_fa_roe(A2533,"20251231")</f>
        <v>6.7919</v>
      </c>
      <c r="O2533" s="16">
        <f>[1]!s_stmnote_rdexp(A2533,"20251231",1,10000)</f>
        <v>3308.3736020000001</v>
      </c>
      <c r="P2533" s="20">
        <f t="shared" si="119"/>
        <v>4.2973884471038733E-2</v>
      </c>
      <c r="Q2533" s="16">
        <f>[1]!s_margin_tradingbalance(A2533,"",10000)</f>
        <v>0</v>
      </c>
      <c r="R2533" s="16">
        <f>[1]!s_margin_seclendingbalance(A2533,"",10000)</f>
        <v>0</v>
      </c>
      <c r="S2533" s="17">
        <f>[1]!s_val_ev(A2533,"",100000000)</f>
        <v>19.958017999999999</v>
      </c>
      <c r="T2533" s="17">
        <f>[1]!share_freesharesmv(A2533,"",100000000)</f>
        <v>6.6962784929999994</v>
      </c>
      <c r="U2533" s="17">
        <f>[1]!s_dq_amount_btin(A2533,E2533,100000000)</f>
        <v>0.27662927999999998</v>
      </c>
      <c r="V2533" s="17">
        <f>[1]!s_dq_turn(A2533,E2533)</f>
        <v>2.7940626754969271</v>
      </c>
      <c r="W2533" s="2">
        <f>[1]!s_pq_amount(A2533,"20260101","",100000000)</f>
        <v>88.717165129999998</v>
      </c>
      <c r="X2533" s="2">
        <f>[1]!s_pq_avgamount(A2533,"20260101","",100000000)</f>
        <v>0.80651968299999999</v>
      </c>
      <c r="Y2533" s="17">
        <f>[1]!s_ipo_dilutedpe(A2533)</f>
        <v>22.99</v>
      </c>
      <c r="Z2533" s="12">
        <f>[1]!s_ipo_collection_total(A2533,100000000)</f>
        <v>4.4424999999999999</v>
      </c>
      <c r="AA2533" s="2">
        <f>[1]!s_val_pe_ttm(A2533,E2533)</f>
        <v>29.534173965454102</v>
      </c>
      <c r="AB2533" s="5">
        <f>[1]!s_info_zjtxornot1(A2533,"")</f>
        <v>0</v>
      </c>
      <c r="AC2533" s="22" t="str">
        <f>[1]!s_info_nature1(A2533,"")</f>
        <v>民营企业</v>
      </c>
      <c r="AD2533" s="6" t="str">
        <f>[1]!s_info_city(A2533)</f>
        <v>西安市</v>
      </c>
      <c r="AE2533" s="6" t="str">
        <f>[1]!s_info_province(A2533)</f>
        <v>陕西省</v>
      </c>
      <c r="AF2533">
        <v>108.948024</v>
      </c>
      <c r="AG2533">
        <v>34.263160999999997</v>
      </c>
    </row>
    <row r="2534" spans="1:33" x14ac:dyDescent="0.3">
      <c r="A2534" s="12" t="s">
        <v>5562</v>
      </c>
      <c r="B2534" s="12" t="s">
        <v>5563</v>
      </c>
      <c r="C2534" s="16" t="str">
        <f>[1]!s_info_mkt(A2534)</f>
        <v>主板</v>
      </c>
      <c r="D2534" s="16" t="str">
        <f>[1]!s_ipo_listeddate(A2534)</f>
        <v>2010-04-02</v>
      </c>
      <c r="E2534" s="16" t="str">
        <f>[1]!lastradeday_s("000002","")</f>
        <v>2026-06-22</v>
      </c>
      <c r="F2534" s="16" t="str">
        <f>[1]!s_info_industry_csrc2023(A2534,"",3)</f>
        <v>橡胶和塑料制品业</v>
      </c>
      <c r="G2534" s="16" t="str">
        <f>[1]!s_info_industry_csrc2023(A2534,"",1)</f>
        <v>制造业</v>
      </c>
      <c r="H2534" s="16">
        <f>[1]!s_is(A2534,83,"FY","YTD","20251231",1,"",100000000)</f>
        <v>26.749629580700002</v>
      </c>
      <c r="I2534" s="16">
        <f>[1]!s_is(A2534,83,"FY","YTD","20241231",1,"",100000000)</f>
        <v>27.128405479400001</v>
      </c>
      <c r="J2534" s="16">
        <f t="shared" si="117"/>
        <v>-1.3962335493238776E-2</v>
      </c>
      <c r="K2534" s="16">
        <f>[1]!s_is(A2534,61,"FY","YTD","20251231",1,"",100000000)</f>
        <v>0.65302291420000003</v>
      </c>
      <c r="L2534" s="16">
        <f>[1]!s_is(A2534,61,"FY","YTD","20241231",1,"",100000000)</f>
        <v>1.5357916408000001</v>
      </c>
      <c r="M2534" s="16">
        <f t="shared" si="118"/>
        <v>-0.57479719458569412</v>
      </c>
      <c r="N2534" s="16">
        <f>[1]!s_fa_roe(A2534,"20251231")</f>
        <v>3.0198</v>
      </c>
      <c r="O2534" s="16">
        <f>[1]!s_stmnote_rdexp(A2534,"20251231",1,10000)</f>
        <v>9345.4169430000002</v>
      </c>
      <c r="P2534" s="20">
        <f t="shared" si="119"/>
        <v>3.4936621887813983E-2</v>
      </c>
      <c r="Q2534" s="16">
        <f>[1]!s_margin_tradingbalance(A2534,"",10000)</f>
        <v>0</v>
      </c>
      <c r="R2534" s="16">
        <f>[1]!s_margin_seclendingbalance(A2534,"",10000)</f>
        <v>0</v>
      </c>
      <c r="S2534" s="17">
        <f>[1]!s_val_ev(A2534,"",100000000)</f>
        <v>22.22520768</v>
      </c>
      <c r="T2534" s="17">
        <f>[1]!share_freesharesmv(A2534,"",100000000)</f>
        <v>13.041429408000003</v>
      </c>
      <c r="U2534" s="17">
        <f>[1]!s_dq_amount_btin(A2534,E2534,100000000)</f>
        <v>0.26546462999999998</v>
      </c>
      <c r="V2534" s="17">
        <f>[1]!s_dq_turn(A2534,E2534)</f>
        <v>1.5660431610216989</v>
      </c>
      <c r="W2534" s="2">
        <f>[1]!s_pq_amount(A2534,"20260101","",100000000)</f>
        <v>45.497605460000003</v>
      </c>
      <c r="X2534" s="2">
        <f>[1]!s_pq_avgamount(A2534,"20260101","",100000000)</f>
        <v>0.41361459509090909</v>
      </c>
      <c r="Y2534" s="17">
        <f>[1]!s_ipo_dilutedpe(A2534)</f>
        <v>41.03</v>
      </c>
      <c r="Z2534" s="12">
        <f>[1]!s_ipo_collection_total(A2534,100000000)</f>
        <v>6.4</v>
      </c>
      <c r="AA2534" s="2">
        <f>[1]!s_val_pe_ttm(A2534,E2534)</f>
        <v>39.215370178222656</v>
      </c>
      <c r="AB2534" s="5">
        <f>[1]!s_info_zjtxornot1(A2534,"")</f>
        <v>0</v>
      </c>
      <c r="AC2534" s="22" t="str">
        <f>[1]!s_info_nature1(A2534,"")</f>
        <v>民营企业</v>
      </c>
      <c r="AD2534" s="6" t="str">
        <f>[1]!s_info_city(A2534)</f>
        <v>桐乡市</v>
      </c>
      <c r="AE2534" s="6" t="str">
        <f>[1]!s_info_province(A2534)</f>
        <v>浙江省</v>
      </c>
      <c r="AF2534">
        <v>120.49041099999999</v>
      </c>
      <c r="AG2534">
        <v>30.612341000000001</v>
      </c>
    </row>
    <row r="2535" spans="1:33" x14ac:dyDescent="0.3">
      <c r="A2535" s="12" t="s">
        <v>5564</v>
      </c>
      <c r="B2535" s="12" t="s">
        <v>5565</v>
      </c>
      <c r="C2535" s="16" t="str">
        <f>[1]!s_info_mkt(A2535)</f>
        <v>科创板</v>
      </c>
      <c r="D2535" s="16" t="str">
        <f>[1]!s_ipo_listeddate(A2535)</f>
        <v>2022-04-20</v>
      </c>
      <c r="E2535" s="16" t="str">
        <f>[1]!lastradeday_s("000002","")</f>
        <v>2026-06-22</v>
      </c>
      <c r="F2535" s="16" t="str">
        <f>[1]!s_info_industry_csrc2023(A2535,"",3)</f>
        <v>软件和信息技术服务业</v>
      </c>
      <c r="G2535" s="16" t="str">
        <f>[1]!s_info_industry_csrc2023(A2535,"",1)</f>
        <v>信息传输、软件和信息技术服务业</v>
      </c>
      <c r="H2535" s="16">
        <f>[1]!s_is(A2535,83,"FY","YTD","20251231",1,"",100000000)</f>
        <v>7.7390437696000003</v>
      </c>
      <c r="I2535" s="16">
        <f>[1]!s_is(A2535,83,"FY","YTD","20241231",1,"",100000000)</f>
        <v>6.0032471169000008</v>
      </c>
      <c r="J2535" s="16">
        <f t="shared" si="117"/>
        <v>0.28914296195028899</v>
      </c>
      <c r="K2535" s="16">
        <f>[1]!s_is(A2535,61,"FY","YTD","20251231",1,"",100000000)</f>
        <v>2.1893551803999998</v>
      </c>
      <c r="L2535" s="16">
        <f>[1]!s_is(A2535,61,"FY","YTD","20241231",1,"",100000000)</f>
        <v>2.2236231277000003</v>
      </c>
      <c r="M2535" s="16">
        <f t="shared" si="118"/>
        <v>-1.5410861163080934E-2</v>
      </c>
      <c r="N2535" s="16">
        <f>[1]!s_fa_roe(A2535,"20251231")</f>
        <v>5.7407000000000004</v>
      </c>
      <c r="O2535" s="16">
        <f>[1]!s_stmnote_rdexp(A2535,"20251231",1,10000)</f>
        <v>16914.555412999998</v>
      </c>
      <c r="P2535" s="20">
        <f t="shared" si="119"/>
        <v>0.21856130959541328</v>
      </c>
      <c r="Q2535" s="16">
        <f>[1]!s_margin_tradingbalance(A2535,"",10000)</f>
        <v>22750.844700000001</v>
      </c>
      <c r="R2535" s="16">
        <f>[1]!s_margin_seclendingbalance(A2535,"",10000)</f>
        <v>483.73099999999999</v>
      </c>
      <c r="S2535" s="17">
        <f>[1]!s_val_ev(A2535,"",100000000)</f>
        <v>212.62916082976002</v>
      </c>
      <c r="T2535" s="17">
        <f>[1]!share_freesharesmv(A2535,"",100000000)</f>
        <v>88.443689802000009</v>
      </c>
      <c r="U2535" s="17">
        <f>[1]!s_dq_amount_btin(A2535,E2535,100000000)</f>
        <v>4.9226907000000004</v>
      </c>
      <c r="V2535" s="17">
        <f>[1]!s_dq_turn(A2535,E2535)</f>
        <v>2.5939918818342571</v>
      </c>
      <c r="W2535" s="2">
        <f>[1]!s_pq_amount(A2535,"20260101","",100000000)</f>
        <v>372.35950901000001</v>
      </c>
      <c r="X2535" s="2">
        <f>[1]!s_pq_avgamount(A2535,"20260101","",100000000)</f>
        <v>3.3850864455454546</v>
      </c>
      <c r="Y2535" s="17">
        <f>[1]!s_ipo_dilutedpe(A2535)</f>
        <v>107.36</v>
      </c>
      <c r="Z2535" s="12">
        <f>[1]!s_ipo_collection_total(A2535,100000000)</f>
        <v>18.934497</v>
      </c>
      <c r="AA2535" s="2">
        <f>[1]!s_val_pe_ttm(A2535,E2535)</f>
        <v>91.086181640625</v>
      </c>
      <c r="AB2535" s="5">
        <f>[1]!s_info_zjtxornot1(A2535,"")</f>
        <v>1</v>
      </c>
      <c r="AC2535" s="22" t="str">
        <f>[1]!s_info_nature1(A2535,"")</f>
        <v>民营企业</v>
      </c>
      <c r="AD2535" s="6" t="str">
        <f>[1]!s_info_city(A2535)</f>
        <v>深圳市</v>
      </c>
      <c r="AE2535" s="6" t="str">
        <f>[1]!s_info_province(A2535)</f>
        <v>广东省</v>
      </c>
      <c r="AF2535">
        <v>114.085947</v>
      </c>
      <c r="AG2535">
        <v>22.547000000000001</v>
      </c>
    </row>
    <row r="2536" spans="1:33" x14ac:dyDescent="0.3">
      <c r="A2536" s="12" t="s">
        <v>5566</v>
      </c>
      <c r="B2536" s="12" t="s">
        <v>5567</v>
      </c>
      <c r="C2536" s="16" t="str">
        <f>[1]!s_info_mkt(A2536)</f>
        <v>创业板</v>
      </c>
      <c r="D2536" s="16" t="str">
        <f>[1]!s_ipo_listeddate(A2536)</f>
        <v>2019-05-21</v>
      </c>
      <c r="E2536" s="16" t="str">
        <f>[1]!lastradeday_s("000002","")</f>
        <v>2026-06-22</v>
      </c>
      <c r="F2536" s="16" t="str">
        <f>[1]!s_info_industry_csrc2023(A2536,"",3)</f>
        <v>铁路、船舶、航空航天和其他运输设备制造业</v>
      </c>
      <c r="G2536" s="16" t="str">
        <f>[1]!s_info_industry_csrc2023(A2536,"",1)</f>
        <v>制造业</v>
      </c>
      <c r="H2536" s="16">
        <f>[1]!s_is(A2536,83,"FY","YTD","20251231",1,"",100000000)</f>
        <v>15.885221380399999</v>
      </c>
      <c r="I2536" s="16">
        <f>[1]!s_is(A2536,83,"FY","YTD","20241231",1,"",100000000)</f>
        <v>15.895936908800001</v>
      </c>
      <c r="J2536" s="16">
        <f t="shared" si="117"/>
        <v>-6.7410486475127929E-4</v>
      </c>
      <c r="K2536" s="16">
        <f>[1]!s_is(A2536,61,"FY","YTD","20251231",1,"",100000000)</f>
        <v>3.8860865411000001</v>
      </c>
      <c r="L2536" s="16">
        <f>[1]!s_is(A2536,61,"FY","YTD","20241231",1,"",100000000)</f>
        <v>3.8005335905000002</v>
      </c>
      <c r="M2536" s="16">
        <f t="shared" si="118"/>
        <v>2.2510773438196217E-2</v>
      </c>
      <c r="N2536" s="16">
        <f>[1]!s_fa_roe(A2536,"20251231")</f>
        <v>6.5942999999999996</v>
      </c>
      <c r="O2536" s="16">
        <f>[1]!s_stmnote_rdexp(A2536,"20251231",1,10000)</f>
        <v>10208.540606</v>
      </c>
      <c r="P2536" s="20">
        <f t="shared" si="119"/>
        <v>6.4264389910208122E-2</v>
      </c>
      <c r="Q2536" s="16">
        <f>[1]!s_margin_tradingbalance(A2536,"",10000)</f>
        <v>93309.295800000007</v>
      </c>
      <c r="R2536" s="16">
        <f>[1]!s_margin_seclendingbalance(A2536,"",10000)</f>
        <v>390.23520000000002</v>
      </c>
      <c r="S2536" s="17">
        <f>[1]!s_val_ev(A2536,"",100000000)</f>
        <v>124.29406905499999</v>
      </c>
      <c r="T2536" s="17">
        <f>[1]!share_freesharesmv(A2536,"",100000000)</f>
        <v>84.790772009999998</v>
      </c>
      <c r="U2536" s="17">
        <f>[1]!s_dq_amount_btin(A2536,E2536,100000000)</f>
        <v>3.9782137400000002</v>
      </c>
      <c r="V2536" s="17">
        <f>[1]!s_dq_turn(A2536,E2536)</f>
        <v>3.355641488606707</v>
      </c>
      <c r="W2536" s="2">
        <f>[1]!s_pq_amount(A2536,"20260101","",100000000)</f>
        <v>1393.8325189</v>
      </c>
      <c r="X2536" s="2">
        <f>[1]!s_pq_avgamount(A2536,"20260101","",100000000)</f>
        <v>12.671204717272728</v>
      </c>
      <c r="Y2536" s="17">
        <f>[1]!s_ipo_dilutedpe(A2536)</f>
        <v>20.29</v>
      </c>
      <c r="Z2536" s="12">
        <f>[1]!s_ipo_collection_total(A2536,100000000)</f>
        <v>2.9284050000000001</v>
      </c>
      <c r="AA2536" s="2">
        <f>[1]!s_val_pe_ttm(A2536,E2536)</f>
        <v>45.909114837646484</v>
      </c>
      <c r="AB2536" s="5">
        <f>[1]!s_info_zjtxornot1(A2536,"")</f>
        <v>1</v>
      </c>
      <c r="AC2536" s="22" t="str">
        <f>[1]!s_info_nature1(A2536,"")</f>
        <v>公众企业</v>
      </c>
      <c r="AD2536" s="6" t="str">
        <f>[1]!s_info_city(A2536)</f>
        <v>西安市</v>
      </c>
      <c r="AE2536" s="6" t="str">
        <f>[1]!s_info_province(A2536)</f>
        <v>陕西省</v>
      </c>
      <c r="AF2536">
        <v>108.948024</v>
      </c>
      <c r="AG2536">
        <v>34.263160999999997</v>
      </c>
    </row>
    <row r="2537" spans="1:33" x14ac:dyDescent="0.3">
      <c r="A2537" s="12" t="s">
        <v>5568</v>
      </c>
      <c r="B2537" s="12" t="s">
        <v>5569</v>
      </c>
      <c r="C2537" s="16" t="str">
        <f>[1]!s_info_mkt(A2537)</f>
        <v>主板</v>
      </c>
      <c r="D2537" s="16" t="str">
        <f>[1]!s_ipo_listeddate(A2537)</f>
        <v>2007-04-27</v>
      </c>
      <c r="E2537" s="16" t="str">
        <f>[1]!lastradeday_s("000002","")</f>
        <v>2026-06-22</v>
      </c>
      <c r="F2537" s="16" t="str">
        <f>[1]!s_info_industry_csrc2023(A2537,"",3)</f>
        <v>商务服务业</v>
      </c>
      <c r="G2537" s="16" t="str">
        <f>[1]!s_info_industry_csrc2023(A2537,"",1)</f>
        <v>租赁和商务服务业</v>
      </c>
      <c r="H2537" s="16">
        <f>[1]!s_is(A2537,83,"FY","YTD","20251231",1,"",100000000)</f>
        <v>200.50434864599998</v>
      </c>
      <c r="I2537" s="16">
        <f>[1]!s_is(A2537,83,"FY","YTD","20241231",1,"",100000000)</f>
        <v>211.70505049619999</v>
      </c>
      <c r="J2537" s="16">
        <f t="shared" si="117"/>
        <v>-5.2907107430585576E-2</v>
      </c>
      <c r="K2537" s="16">
        <f>[1]!s_is(A2537,61,"FY","YTD","20251231",1,"",100000000)</f>
        <v>0.33744355259999997</v>
      </c>
      <c r="L2537" s="16">
        <f>[1]!s_is(A2537,61,"FY","YTD","20241231",1,"",100000000)</f>
        <v>-2.5929030513</v>
      </c>
      <c r="M2537" s="16">
        <f t="shared" si="118"/>
        <v>1.1301412146631615</v>
      </c>
      <c r="N2537" s="16">
        <f>[1]!s_fa_roe(A2537,"20251231")</f>
        <v>0.26279999999999998</v>
      </c>
      <c r="O2537" s="16">
        <f>[1]!s_stmnote_rdexp(A2537,"20251231",1,10000)</f>
        <v>19397.972808999999</v>
      </c>
      <c r="P2537" s="20">
        <f t="shared" si="119"/>
        <v>9.6745895737393953E-3</v>
      </c>
      <c r="Q2537" s="16">
        <f>[1]!s_margin_tradingbalance(A2537,"",10000)</f>
        <v>128228.02439999999</v>
      </c>
      <c r="R2537" s="16">
        <f>[1]!s_margin_seclendingbalance(A2537,"",10000)</f>
        <v>295.49520000000001</v>
      </c>
      <c r="S2537" s="17">
        <f>[1]!s_val_ev(A2537,"",100000000)</f>
        <v>363.64451635109998</v>
      </c>
      <c r="T2537" s="17">
        <f>[1]!share_freesharesmv(A2537,"",100000000)</f>
        <v>299.08084729170002</v>
      </c>
      <c r="U2537" s="17">
        <f>[1]!s_dq_amount_btin(A2537,E2537,100000000)</f>
        <v>16.340045239999998</v>
      </c>
      <c r="V2537" s="17">
        <f>[1]!s_dq_turn(A2537,E2537)</f>
        <v>5.3011610978334112</v>
      </c>
      <c r="W2537" s="2">
        <f>[1]!s_pq_amount(A2537,"20260101","",100000000)</f>
        <v>5487.1602376999999</v>
      </c>
      <c r="X2537" s="2">
        <f>[1]!s_pq_avgamount(A2537,"20260101","",100000000)</f>
        <v>51.281871380373829</v>
      </c>
      <c r="Y2537" s="17">
        <f>[1]!s_ipo_dilutedpe(A2537)</f>
        <v>29.76</v>
      </c>
      <c r="Z2537" s="12">
        <f>[1]!s_ipo_collection_total(A2537,100000000)</f>
        <v>2.6011000000000002</v>
      </c>
      <c r="AA2537" s="2">
        <f>[1]!s_val_pe_ttm(A2537,E2537)</f>
        <v>-845.2576904296875</v>
      </c>
      <c r="AB2537" s="5">
        <f>[1]!s_info_zjtxornot1(A2537,"")</f>
        <v>0</v>
      </c>
      <c r="AC2537" s="22" t="str">
        <f>[1]!s_info_nature1(A2537,"")</f>
        <v>民营企业</v>
      </c>
      <c r="AD2537" s="6" t="str">
        <f>[1]!s_info_city(A2537)</f>
        <v>温岭市</v>
      </c>
      <c r="AE2537" s="6" t="str">
        <f>[1]!s_info_province(A2537)</f>
        <v>浙江省</v>
      </c>
      <c r="AF2537">
        <v>121.421046</v>
      </c>
      <c r="AG2537">
        <v>28.400554</v>
      </c>
    </row>
    <row r="2538" spans="1:33" x14ac:dyDescent="0.3">
      <c r="A2538" s="12" t="s">
        <v>5570</v>
      </c>
      <c r="B2538" s="12" t="s">
        <v>5571</v>
      </c>
      <c r="C2538" s="16" t="str">
        <f>[1]!s_info_mkt(A2538)</f>
        <v>主板</v>
      </c>
      <c r="D2538" s="16" t="str">
        <f>[1]!s_ipo_listeddate(A2538)</f>
        <v>2020-03-10</v>
      </c>
      <c r="E2538" s="16" t="str">
        <f>[1]!lastradeday_s("000002","")</f>
        <v>2026-06-22</v>
      </c>
      <c r="F2538" s="16" t="str">
        <f>[1]!s_info_industry_csrc2023(A2538,"",3)</f>
        <v>汽车制造业</v>
      </c>
      <c r="G2538" s="16" t="str">
        <f>[1]!s_info_industry_csrc2023(A2538,"",1)</f>
        <v>制造业</v>
      </c>
      <c r="H2538" s="16">
        <f>[1]!s_is(A2538,83,"FY","YTD","20251231",1,"",100000000)</f>
        <v>4.3426489744000003</v>
      </c>
      <c r="I2538" s="16">
        <f>[1]!s_is(A2538,83,"FY","YTD","20241231",1,"",100000000)</f>
        <v>3.5995087772000001</v>
      </c>
      <c r="J2538" s="16">
        <f t="shared" si="117"/>
        <v>0.2064560036378289</v>
      </c>
      <c r="K2538" s="16">
        <f>[1]!s_is(A2538,61,"FY","YTD","20251231",1,"",100000000)</f>
        <v>0.89985076159999999</v>
      </c>
      <c r="L2538" s="16">
        <f>[1]!s_is(A2538,61,"FY","YTD","20241231",1,"",100000000)</f>
        <v>0.60409697969999998</v>
      </c>
      <c r="M2538" s="16">
        <f t="shared" si="118"/>
        <v>0.4895799711610444</v>
      </c>
      <c r="N2538" s="16">
        <f>[1]!s_fa_roe(A2538,"20251231")</f>
        <v>8.5762</v>
      </c>
      <c r="O2538" s="16">
        <f>[1]!s_stmnote_rdexp(A2538,"20251231",1,10000)</f>
        <v>2020.3570760000002</v>
      </c>
      <c r="P2538" s="20">
        <f t="shared" si="119"/>
        <v>4.6523610080161766E-2</v>
      </c>
      <c r="Q2538" s="16">
        <f>[1]!s_margin_tradingbalance(A2538,"",10000)</f>
        <v>0</v>
      </c>
      <c r="R2538" s="16">
        <f>[1]!s_margin_seclendingbalance(A2538,"",10000)</f>
        <v>0</v>
      </c>
      <c r="S2538" s="17">
        <f>[1]!s_val_ev(A2538,"",100000000)</f>
        <v>34.919072184199997</v>
      </c>
      <c r="T2538" s="17">
        <f>[1]!share_freesharesmv(A2538,"",100000000)</f>
        <v>10.474774547200001</v>
      </c>
      <c r="U2538" s="17">
        <f>[1]!s_dq_amount_btin(A2538,E2538,100000000)</f>
        <v>1.12076924</v>
      </c>
      <c r="V2538" s="17">
        <f>[1]!s_dq_turn(A2538,E2538)</f>
        <v>3.3046506720854207</v>
      </c>
      <c r="W2538" s="2">
        <f>[1]!s_pq_amount(A2538,"20260101","",100000000)</f>
        <v>154.50151059999999</v>
      </c>
      <c r="X2538" s="2">
        <f>[1]!s_pq_avgamount(A2538,"20260101","",100000000)</f>
        <v>1.4045591872727272</v>
      </c>
      <c r="Y2538" s="17">
        <f>[1]!s_ipo_dilutedpe(A2538)</f>
        <v>22.99</v>
      </c>
      <c r="Z2538" s="12">
        <f>[1]!s_ipo_collection_total(A2538,100000000)</f>
        <v>4.7437019999999999</v>
      </c>
      <c r="AA2538" s="2">
        <f>[1]!s_val_pe_ttm(A2538,E2538)</f>
        <v>36.501640319824219</v>
      </c>
      <c r="AB2538" s="5">
        <f>[1]!s_info_zjtxornot1(A2538,"")</f>
        <v>1</v>
      </c>
      <c r="AC2538" s="22" t="str">
        <f>[1]!s_info_nature1(A2538,"")</f>
        <v>民营企业</v>
      </c>
      <c r="AD2538" s="6" t="str">
        <f>[1]!s_info_city(A2538)</f>
        <v>宁波市</v>
      </c>
      <c r="AE2538" s="6" t="str">
        <f>[1]!s_info_province(A2538)</f>
        <v>浙江省</v>
      </c>
      <c r="AF2538">
        <v>121.549792</v>
      </c>
      <c r="AG2538">
        <v>29.868387999999999</v>
      </c>
    </row>
    <row r="2539" spans="1:33" x14ac:dyDescent="0.3">
      <c r="A2539" s="12" t="s">
        <v>5572</v>
      </c>
      <c r="B2539" s="12" t="s">
        <v>5573</v>
      </c>
      <c r="C2539" s="16" t="str">
        <f>[1]!s_info_mkt(A2539)</f>
        <v>创业板</v>
      </c>
      <c r="D2539" s="16" t="str">
        <f>[1]!s_ipo_listeddate(A2539)</f>
        <v>2017-05-23</v>
      </c>
      <c r="E2539" s="16" t="str">
        <f>[1]!lastradeday_s("000002","")</f>
        <v>2026-06-22</v>
      </c>
      <c r="F2539" s="16" t="str">
        <f>[1]!s_info_industry_csrc2023(A2539,"",3)</f>
        <v>计算机、通信和其他电子设备制造业</v>
      </c>
      <c r="G2539" s="16" t="str">
        <f>[1]!s_info_industry_csrc2023(A2539,"",1)</f>
        <v>制造业</v>
      </c>
      <c r="H2539" s="16">
        <f>[1]!s_is(A2539,83,"FY","YTD","20251231",1,"",100000000)</f>
        <v>73.127508763199998</v>
      </c>
      <c r="I2539" s="16">
        <f>[1]!s_is(A2539,83,"FY","YTD","20241231",1,"",100000000)</f>
        <v>58.750964440600001</v>
      </c>
      <c r="J2539" s="16">
        <f t="shared" si="117"/>
        <v>0.24470312035703445</v>
      </c>
      <c r="K2539" s="16">
        <f>[1]!s_is(A2539,61,"FY","YTD","20251231",1,"",100000000)</f>
        <v>1.4722789417</v>
      </c>
      <c r="L2539" s="16">
        <f>[1]!s_is(A2539,61,"FY","YTD","20241231",1,"",100000000)</f>
        <v>0.5681574143</v>
      </c>
      <c r="M2539" s="16">
        <f t="shared" si="118"/>
        <v>1.5913222368380522</v>
      </c>
      <c r="N2539" s="16">
        <f>[1]!s_fa_roe(A2539,"20251231")</f>
        <v>11.863300000000001</v>
      </c>
      <c r="O2539" s="16">
        <f>[1]!s_stmnote_rdexp(A2539,"20251231",1,10000)</f>
        <v>14032.284900000001</v>
      </c>
      <c r="P2539" s="20">
        <f t="shared" si="119"/>
        <v>1.9188791109292481E-2</v>
      </c>
      <c r="Q2539" s="16">
        <f>[1]!s_margin_tradingbalance(A2539,"",10000)</f>
        <v>195802.57560000001</v>
      </c>
      <c r="R2539" s="16">
        <f>[1]!s_margin_seclendingbalance(A2539,"",10000)</f>
        <v>736.42110000000002</v>
      </c>
      <c r="S2539" s="17">
        <f>[1]!s_val_ev(A2539,"",100000000)</f>
        <v>223.99557513159999</v>
      </c>
      <c r="T2539" s="17">
        <f>[1]!share_freesharesmv(A2539,"",100000000)</f>
        <v>178.55442248920002</v>
      </c>
      <c r="U2539" s="17">
        <f>[1]!s_dq_amount_btin(A2539,E2539,100000000)</f>
        <v>31.407585430000001</v>
      </c>
      <c r="V2539" s="17">
        <f>[1]!s_dq_turn(A2539,E2539)</f>
        <v>14.421053938988125</v>
      </c>
      <c r="W2539" s="2">
        <f>[1]!s_pq_amount(A2539,"20260101","",100000000)</f>
        <v>1903.03828062</v>
      </c>
      <c r="X2539" s="2">
        <f>[1]!s_pq_avgamount(A2539,"20260101","",100000000)</f>
        <v>17.300348005636362</v>
      </c>
      <c r="Y2539" s="17">
        <f>[1]!s_ipo_dilutedpe(A2539)</f>
        <v>22.94</v>
      </c>
      <c r="Z2539" s="12">
        <f>[1]!s_ipo_collection_total(A2539,100000000)</f>
        <v>2.0202</v>
      </c>
      <c r="AA2539" s="2">
        <f>[1]!s_val_pe_ttm(A2539,E2539)</f>
        <v>125.59608459472656</v>
      </c>
      <c r="AB2539" s="5">
        <f>[1]!s_info_zjtxornot1(A2539,"")</f>
        <v>0</v>
      </c>
      <c r="AC2539" s="22" t="str">
        <f>[1]!s_info_nature1(A2539,"")</f>
        <v>民营企业</v>
      </c>
      <c r="AD2539" s="6" t="str">
        <f>[1]!s_info_city(A2539)</f>
        <v>厦门市</v>
      </c>
      <c r="AE2539" s="6" t="str">
        <f>[1]!s_info_province(A2539)</f>
        <v>福建省</v>
      </c>
      <c r="AF2539">
        <v>118.11022</v>
      </c>
      <c r="AG2539">
        <v>24.490473999999999</v>
      </c>
    </row>
    <row r="2540" spans="1:33" x14ac:dyDescent="0.3">
      <c r="A2540" s="12" t="s">
        <v>5574</v>
      </c>
      <c r="B2540" s="12" t="s">
        <v>5575</v>
      </c>
      <c r="C2540" s="16" t="str">
        <f>[1]!s_info_mkt(A2540)</f>
        <v>主板</v>
      </c>
      <c r="D2540" s="16" t="str">
        <f>[1]!s_ipo_listeddate(A2540)</f>
        <v>2020-08-12</v>
      </c>
      <c r="E2540" s="16" t="str">
        <f>[1]!lastradeday_s("000002","")</f>
        <v>2026-06-22</v>
      </c>
      <c r="F2540" s="16" t="str">
        <f>[1]!s_info_industry_csrc2023(A2540,"",3)</f>
        <v>化学原料和化学制品制造业</v>
      </c>
      <c r="G2540" s="16" t="str">
        <f>[1]!s_info_industry_csrc2023(A2540,"",1)</f>
        <v>制造业</v>
      </c>
      <c r="H2540" s="16">
        <f>[1]!s_is(A2540,83,"FY","YTD","20251231",1,"",100000000)</f>
        <v>13.901221644100001</v>
      </c>
      <c r="I2540" s="16">
        <f>[1]!s_is(A2540,83,"FY","YTD","20241231",1,"",100000000)</f>
        <v>14.7747552058</v>
      </c>
      <c r="J2540" s="16">
        <f t="shared" si="117"/>
        <v>-5.9123386447518467E-2</v>
      </c>
      <c r="K2540" s="16">
        <f>[1]!s_is(A2540,61,"FY","YTD","20251231",1,"",100000000)</f>
        <v>-1.4578314718000001</v>
      </c>
      <c r="L2540" s="16">
        <f>[1]!s_is(A2540,61,"FY","YTD","20241231",1,"",100000000)</f>
        <v>-0.30867099409999998</v>
      </c>
      <c r="M2540" s="16">
        <f t="shared" si="118"/>
        <v>-3.7229299145863615</v>
      </c>
      <c r="N2540" s="16">
        <f>[1]!s_fa_roe(A2540,"20251231")</f>
        <v>-7.0419</v>
      </c>
      <c r="O2540" s="16">
        <f>[1]!s_stmnote_rdexp(A2540,"20251231",1,10000)</f>
        <v>4629.4619549999998</v>
      </c>
      <c r="P2540" s="20">
        <f t="shared" si="119"/>
        <v>3.3302554793555497E-2</v>
      </c>
      <c r="Q2540" s="16">
        <f>[1]!s_margin_tradingbalance(A2540,"",10000)</f>
        <v>45033.796300000002</v>
      </c>
      <c r="R2540" s="16">
        <f>[1]!s_margin_seclendingbalance(A2540,"",10000)</f>
        <v>18.849599999999999</v>
      </c>
      <c r="S2540" s="17">
        <f>[1]!s_val_ev(A2540,"",100000000)</f>
        <v>75.891680140000005</v>
      </c>
      <c r="T2540" s="17">
        <f>[1]!share_freesharesmv(A2540,"",100000000)</f>
        <v>45.921411336000006</v>
      </c>
      <c r="U2540" s="17">
        <f>[1]!s_dq_amount_btin(A2540,E2540,100000000)</f>
        <v>4.66399863</v>
      </c>
      <c r="V2540" s="17">
        <f>[1]!s_dq_turn(A2540,E2540)</f>
        <v>6.0143025411744429</v>
      </c>
      <c r="W2540" s="2">
        <f>[1]!s_pq_amount(A2540,"20260101","",100000000)</f>
        <v>393.68519543999997</v>
      </c>
      <c r="X2540" s="2">
        <f>[1]!s_pq_avgamount(A2540,"20260101","",100000000)</f>
        <v>3.5789563221818179</v>
      </c>
      <c r="Y2540" s="17">
        <f>[1]!s_ipo_dilutedpe(A2540)</f>
        <v>22.78</v>
      </c>
      <c r="Z2540" s="12">
        <f>[1]!s_ipo_collection_total(A2540,100000000)</f>
        <v>8.2834000000000003</v>
      </c>
      <c r="AA2540" s="2">
        <f>[1]!s_val_pe_ttm(A2540,E2540)</f>
        <v>-45.123287200927734</v>
      </c>
      <c r="AB2540" s="5">
        <f>[1]!s_info_zjtxornot1(A2540,"")</f>
        <v>0</v>
      </c>
      <c r="AC2540" s="22" t="str">
        <f>[1]!s_info_nature1(A2540,"")</f>
        <v>外资企业</v>
      </c>
      <c r="AD2540" s="6" t="str">
        <f>[1]!s_info_city(A2540)</f>
        <v>乐平市</v>
      </c>
      <c r="AE2540" s="6" t="str">
        <f>[1]!s_info_province(A2540)</f>
        <v>江西省</v>
      </c>
      <c r="AF2540">
        <v>117.273279</v>
      </c>
      <c r="AG2540">
        <v>28.969927999999999</v>
      </c>
    </row>
    <row r="2541" spans="1:33" x14ac:dyDescent="0.3">
      <c r="A2541" s="12" t="s">
        <v>5576</v>
      </c>
      <c r="B2541" s="12" t="s">
        <v>5577</v>
      </c>
      <c r="C2541" s="16" t="str">
        <f>[1]!s_info_mkt(A2541)</f>
        <v>主板</v>
      </c>
      <c r="D2541" s="16" t="str">
        <f>[1]!s_ipo_listeddate(A2541)</f>
        <v>1996-06-26</v>
      </c>
      <c r="E2541" s="16" t="str">
        <f>[1]!lastradeday_s("000002","")</f>
        <v>2026-06-22</v>
      </c>
      <c r="F2541" s="16" t="str">
        <f>[1]!s_info_industry_csrc2023(A2541,"",3)</f>
        <v>研究和试验发展</v>
      </c>
      <c r="G2541" s="16" t="str">
        <f>[1]!s_info_industry_csrc2023(A2541,"",1)</f>
        <v>科学研究和技术服务业</v>
      </c>
      <c r="H2541" s="16">
        <f>[1]!s_is(A2541,83,"FY","YTD","20251231",1,"",100000000)</f>
        <v>3.8831939298</v>
      </c>
      <c r="I2541" s="16">
        <f>[1]!s_is(A2541,83,"FY","YTD","20241231",1,"",100000000)</f>
        <v>3.8575576794000002</v>
      </c>
      <c r="J2541" s="16">
        <f t="shared" si="117"/>
        <v>6.6457205648282613E-3</v>
      </c>
      <c r="K2541" s="16">
        <f>[1]!s_is(A2541,61,"FY","YTD","20251231",1,"",100000000)</f>
        <v>0.4068793725</v>
      </c>
      <c r="L2541" s="16">
        <f>[1]!s_is(A2541,61,"FY","YTD","20241231",1,"",100000000)</f>
        <v>0.41479043039999997</v>
      </c>
      <c r="M2541" s="16">
        <f t="shared" si="118"/>
        <v>-1.9072421445140368E-2</v>
      </c>
      <c r="N2541" s="16">
        <f>[1]!s_fa_roe(A2541,"20251231")</f>
        <v>5.2149999999999999</v>
      </c>
      <c r="O2541" s="16">
        <f>[1]!s_stmnote_rdexp(A2541,"20251231",1,10000)</f>
        <v>3638.0913679999999</v>
      </c>
      <c r="P2541" s="20">
        <f t="shared" si="119"/>
        <v>9.3688119464777189E-2</v>
      </c>
      <c r="Q2541" s="16">
        <f>[1]!s_margin_tradingbalance(A2541,"",10000)</f>
        <v>0</v>
      </c>
      <c r="R2541" s="16">
        <f>[1]!s_margin_seclendingbalance(A2541,"",10000)</f>
        <v>0</v>
      </c>
      <c r="S2541" s="17">
        <f>[1]!s_val_ev(A2541,"",100000000)</f>
        <v>26.264603470500003</v>
      </c>
      <c r="T2541" s="17">
        <f>[1]!share_freesharesmv(A2541,"",100000000)</f>
        <v>20.833040028399999</v>
      </c>
      <c r="U2541" s="17">
        <f>[1]!s_dq_amount_btin(A2541,E2541,100000000)</f>
        <v>1.0094089399999999</v>
      </c>
      <c r="V2541" s="17">
        <f>[1]!s_dq_turn(A2541,E2541)</f>
        <v>3.888740077675942</v>
      </c>
      <c r="W2541" s="2">
        <f>[1]!s_pq_amount(A2541,"20260101","",100000000)</f>
        <v>174.91152321000001</v>
      </c>
      <c r="X2541" s="2">
        <f>[1]!s_pq_avgamount(A2541,"20260101","",100000000)</f>
        <v>1.6981701282524273</v>
      </c>
      <c r="Y2541" s="17">
        <f>[1]!s_ipo_dilutedpe(A2541)</f>
        <v>0</v>
      </c>
      <c r="Z2541" s="12">
        <f>[1]!s_ipo_collection_total(A2541,100000000)</f>
        <v>1.26</v>
      </c>
      <c r="AA2541" s="2">
        <f>[1]!s_val_pe_ttm(A2541,E2541)</f>
        <v>98.702735900878906</v>
      </c>
      <c r="AB2541" s="5">
        <f>[1]!s_info_zjtxornot1(A2541,"")</f>
        <v>0</v>
      </c>
      <c r="AC2541" s="22" t="str">
        <f>[1]!s_info_nature1(A2541,"")</f>
        <v>地方国有企业</v>
      </c>
      <c r="AD2541" s="6" t="str">
        <f>[1]!s_info_city(A2541)</f>
        <v>五家渠市</v>
      </c>
      <c r="AE2541" s="6" t="str">
        <f>[1]!s_info_province(A2541)</f>
        <v>新疆维吾尔自治区</v>
      </c>
      <c r="AF2541">
        <v>87.526883999999995</v>
      </c>
      <c r="AG2541">
        <v>44.167400999999998</v>
      </c>
    </row>
    <row r="2542" spans="1:33" x14ac:dyDescent="0.3">
      <c r="A2542" s="12" t="s">
        <v>5578</v>
      </c>
      <c r="B2542" s="12" t="s">
        <v>5579</v>
      </c>
      <c r="C2542" s="16" t="str">
        <f>[1]!s_info_mkt(A2542)</f>
        <v>主板</v>
      </c>
      <c r="D2542" s="16" t="str">
        <f>[1]!s_ipo_listeddate(A2542)</f>
        <v>2021-02-08</v>
      </c>
      <c r="E2542" s="16" t="str">
        <f>[1]!lastradeday_s("000002","")</f>
        <v>2026-06-22</v>
      </c>
      <c r="F2542" s="16" t="str">
        <f>[1]!s_info_industry_csrc2023(A2542,"",3)</f>
        <v>酒、饮料和精制茶制造业</v>
      </c>
      <c r="G2542" s="16" t="str">
        <f>[1]!s_info_industry_csrc2023(A2542,"",1)</f>
        <v>制造业</v>
      </c>
      <c r="H2542" s="16">
        <f>[1]!s_is(A2542,83,"FY","YTD","20251231",1,"",100000000)</f>
        <v>12.956242891800001</v>
      </c>
      <c r="I2542" s="16">
        <f>[1]!s_is(A2542,83,"FY","YTD","20241231",1,"",100000000)</f>
        <v>14.150723756800001</v>
      </c>
      <c r="J2542" s="16">
        <f t="shared" si="117"/>
        <v>-8.4411291290030555E-2</v>
      </c>
      <c r="K2542" s="16">
        <f>[1]!s_is(A2542,61,"FY","YTD","20251231",1,"",100000000)</f>
        <v>1.9628819975999998</v>
      </c>
      <c r="L2542" s="16">
        <f>[1]!s_is(A2542,61,"FY","YTD","20241231",1,"",100000000)</f>
        <v>2.2380366691</v>
      </c>
      <c r="M2542" s="16">
        <f t="shared" si="118"/>
        <v>-0.12294466632249165</v>
      </c>
      <c r="N2542" s="16">
        <f>[1]!s_fa_roe(A2542,"20251231")</f>
        <v>11.6267</v>
      </c>
      <c r="O2542" s="16">
        <f>[1]!s_stmnote_rdexp(A2542,"20251231",1,10000)</f>
        <v>1441.140553</v>
      </c>
      <c r="P2542" s="20">
        <f t="shared" si="119"/>
        <v>1.1123136275193615E-2</v>
      </c>
      <c r="Q2542" s="16">
        <f>[1]!s_margin_tradingbalance(A2542,"",10000)</f>
        <v>0</v>
      </c>
      <c r="R2542" s="16">
        <f>[1]!s_margin_seclendingbalance(A2542,"",10000)</f>
        <v>0</v>
      </c>
      <c r="S2542" s="17">
        <f>[1]!s_val_ev(A2542,"",100000000)</f>
        <v>33.938926025999997</v>
      </c>
      <c r="T2542" s="17">
        <f>[1]!share_freesharesmv(A2542,"",100000000)</f>
        <v>13.1888694</v>
      </c>
      <c r="U2542" s="17">
        <f>[1]!s_dq_amount_btin(A2542,E2542,100000000)</f>
        <v>0.30748772000000002</v>
      </c>
      <c r="V2542" s="17">
        <f>[1]!s_dq_turn(A2542,E2542)</f>
        <v>0.91969677166825736</v>
      </c>
      <c r="W2542" s="2">
        <f>[1]!s_pq_amount(A2542,"20260101","",100000000)</f>
        <v>80.842183390000002</v>
      </c>
      <c r="X2542" s="2">
        <f>[1]!s_pq_avgamount(A2542,"20260101","",100000000)</f>
        <v>0.73492893990909081</v>
      </c>
      <c r="Y2542" s="17">
        <f>[1]!s_ipo_dilutedpe(A2542)</f>
        <v>17.75</v>
      </c>
      <c r="Z2542" s="12">
        <f>[1]!s_ipo_collection_total(A2542,100000000)</f>
        <v>7.7554800000000004</v>
      </c>
      <c r="AA2542" s="2">
        <f>[1]!s_val_pe_ttm(A2542,E2542)</f>
        <v>18.481943130493164</v>
      </c>
      <c r="AB2542" s="5">
        <f>[1]!s_info_zjtxornot1(A2542,"")</f>
        <v>0</v>
      </c>
      <c r="AC2542" s="22" t="str">
        <f>[1]!s_info_nature1(A2542,"")</f>
        <v>民营企业</v>
      </c>
      <c r="AD2542" s="6" t="str">
        <f>[1]!s_info_city(A2542)</f>
        <v>金华市</v>
      </c>
      <c r="AE2542" s="6" t="str">
        <f>[1]!s_info_province(A2542)</f>
        <v>浙江省</v>
      </c>
      <c r="AF2542">
        <v>119.649506</v>
      </c>
      <c r="AG2542">
        <v>29.089524000000001</v>
      </c>
    </row>
    <row r="2543" spans="1:33" x14ac:dyDescent="0.3">
      <c r="A2543" s="12" t="s">
        <v>5580</v>
      </c>
      <c r="B2543" s="12" t="s">
        <v>5581</v>
      </c>
      <c r="C2543" s="16" t="str">
        <f>[1]!s_info_mkt(A2543)</f>
        <v>主板</v>
      </c>
      <c r="D2543" s="16" t="str">
        <f>[1]!s_ipo_listeddate(A2543)</f>
        <v>2015-01-20</v>
      </c>
      <c r="E2543" s="16" t="str">
        <f>[1]!lastradeday_s("000002","")</f>
        <v>2026-06-22</v>
      </c>
      <c r="F2543" s="16" t="str">
        <f>[1]!s_info_industry_csrc2023(A2543,"",3)</f>
        <v>汽车制造业</v>
      </c>
      <c r="G2543" s="16" t="str">
        <f>[1]!s_info_industry_csrc2023(A2543,"",1)</f>
        <v>制造业</v>
      </c>
      <c r="H2543" s="16">
        <f>[1]!s_is(A2543,83,"FY","YTD","20251231",1,"",100000000)</f>
        <v>15.8166253585</v>
      </c>
      <c r="I2543" s="16">
        <f>[1]!s_is(A2543,83,"FY","YTD","20241231",1,"",100000000)</f>
        <v>14.606533936099998</v>
      </c>
      <c r="J2543" s="16">
        <f t="shared" si="117"/>
        <v>8.284589812298071E-2</v>
      </c>
      <c r="K2543" s="16">
        <f>[1]!s_is(A2543,61,"FY","YTD","20251231",1,"",100000000)</f>
        <v>2.1619234481</v>
      </c>
      <c r="L2543" s="16">
        <f>[1]!s_is(A2543,61,"FY","YTD","20241231",1,"",100000000)</f>
        <v>1.9058852768000001</v>
      </c>
      <c r="M2543" s="16">
        <f t="shared" si="118"/>
        <v>0.13434080971016815</v>
      </c>
      <c r="N2543" s="16">
        <f>[1]!s_fa_roe(A2543,"20251231")</f>
        <v>10.31</v>
      </c>
      <c r="O2543" s="16">
        <f>[1]!s_stmnote_rdexp(A2543,"20251231",1,10000)</f>
        <v>7198.6190900000001</v>
      </c>
      <c r="P2543" s="20">
        <f t="shared" si="119"/>
        <v>4.5512989824541786E-2</v>
      </c>
      <c r="Q2543" s="16">
        <f>[1]!s_margin_tradingbalance(A2543,"",10000)</f>
        <v>0</v>
      </c>
      <c r="R2543" s="16">
        <f>[1]!s_margin_seclendingbalance(A2543,"",10000)</f>
        <v>0</v>
      </c>
      <c r="S2543" s="17">
        <f>[1]!s_val_ev(A2543,"",100000000)</f>
        <v>31.652933149199999</v>
      </c>
      <c r="T2543" s="17">
        <f>[1]!share_freesharesmv(A2543,"",100000000)</f>
        <v>15.444462409199998</v>
      </c>
      <c r="U2543" s="17">
        <f>[1]!s_dq_amount_btin(A2543,E2543,100000000)</f>
        <v>0.37096158000000001</v>
      </c>
      <c r="V2543" s="17">
        <f>[1]!s_dq_turn(A2543,E2543)</f>
        <v>1.1901608009731044</v>
      </c>
      <c r="W2543" s="2">
        <f>[1]!s_pq_amount(A2543,"20260101","",100000000)</f>
        <v>61.099718850000002</v>
      </c>
      <c r="X2543" s="2">
        <f>[1]!s_pq_avgamount(A2543,"20260101","",100000000)</f>
        <v>0.55545198954545449</v>
      </c>
      <c r="Y2543" s="17">
        <f>[1]!s_ipo_dilutedpe(A2543)</f>
        <v>19.399999999999999</v>
      </c>
      <c r="Z2543" s="12">
        <f>[1]!s_ipo_collection_total(A2543,100000000)</f>
        <v>3.5157600000000002</v>
      </c>
      <c r="AA2543" s="2">
        <f>[1]!s_val_pe_ttm(A2543,E2543)</f>
        <v>14.594161033630371</v>
      </c>
      <c r="AB2543" s="5">
        <f>[1]!s_info_zjtxornot1(A2543,"")</f>
        <v>0</v>
      </c>
      <c r="AC2543" s="22" t="str">
        <f>[1]!s_info_nature1(A2543,"")</f>
        <v>民营企业</v>
      </c>
      <c r="AD2543" s="6" t="str">
        <f>[1]!s_info_city(A2543)</f>
        <v>宁波市</v>
      </c>
      <c r="AE2543" s="6" t="str">
        <f>[1]!s_info_province(A2543)</f>
        <v>浙江省</v>
      </c>
      <c r="AF2543">
        <v>121.549792</v>
      </c>
      <c r="AG2543">
        <v>29.868387999999999</v>
      </c>
    </row>
    <row r="2544" spans="1:33" x14ac:dyDescent="0.3">
      <c r="A2544" s="12" t="s">
        <v>5582</v>
      </c>
      <c r="B2544" s="12" t="s">
        <v>5583</v>
      </c>
      <c r="C2544" s="16" t="str">
        <f>[1]!s_info_mkt(A2544)</f>
        <v>创业板</v>
      </c>
      <c r="D2544" s="16" t="str">
        <f>[1]!s_ipo_listeddate(A2544)</f>
        <v>2011-08-26</v>
      </c>
      <c r="E2544" s="16" t="str">
        <f>[1]!lastradeday_s("000002","")</f>
        <v>2026-06-22</v>
      </c>
      <c r="F2544" s="16" t="str">
        <f>[1]!s_info_industry_csrc2023(A2544,"",3)</f>
        <v>汽车制造业</v>
      </c>
      <c r="G2544" s="16" t="str">
        <f>[1]!s_info_industry_csrc2023(A2544,"",1)</f>
        <v>制造业</v>
      </c>
      <c r="H2544" s="16">
        <f>[1]!s_is(A2544,83,"FY","YTD","20251231",1,"",100000000)</f>
        <v>20.386547245700001</v>
      </c>
      <c r="I2544" s="16">
        <f>[1]!s_is(A2544,83,"FY","YTD","20241231",1,"",100000000)</f>
        <v>20.252260205599999</v>
      </c>
      <c r="J2544" s="16">
        <f t="shared" si="117"/>
        <v>6.6307186820990793E-3</v>
      </c>
      <c r="K2544" s="16">
        <f>[1]!s_is(A2544,61,"FY","YTD","20251231",1,"",100000000)</f>
        <v>1.2854474232999999</v>
      </c>
      <c r="L2544" s="16">
        <f>[1]!s_is(A2544,61,"FY","YTD","20241231",1,"",100000000)</f>
        <v>1.596895467</v>
      </c>
      <c r="M2544" s="16">
        <f t="shared" si="118"/>
        <v>-0.19503345718996898</v>
      </c>
      <c r="N2544" s="16">
        <f>[1]!s_fa_roe(A2544,"20251231")</f>
        <v>3.0158</v>
      </c>
      <c r="O2544" s="16">
        <f>[1]!s_stmnote_rdexp(A2544,"20251231",1,10000)</f>
        <v>11406.956656</v>
      </c>
      <c r="P2544" s="20">
        <f t="shared" si="119"/>
        <v>5.5953352563936458E-2</v>
      </c>
      <c r="Q2544" s="16">
        <f>[1]!s_margin_tradingbalance(A2544,"",10000)</f>
        <v>43110.731</v>
      </c>
      <c r="R2544" s="16">
        <f>[1]!s_margin_seclendingbalance(A2544,"",10000)</f>
        <v>27.977599999999999</v>
      </c>
      <c r="S2544" s="17">
        <f>[1]!s_val_ev(A2544,"",100000000)</f>
        <v>70.849221127299998</v>
      </c>
      <c r="T2544" s="17">
        <f>[1]!share_freesharesmv(A2544,"",100000000)</f>
        <v>43.647282580300001</v>
      </c>
      <c r="U2544" s="17">
        <f>[1]!s_dq_amount_btin(A2544,E2544,100000000)</f>
        <v>2.0762599900000001</v>
      </c>
      <c r="V2544" s="17">
        <f>[1]!s_dq_turn(A2544,E2544)</f>
        <v>3.0329147946738662</v>
      </c>
      <c r="W2544" s="2">
        <f>[1]!s_pq_amount(A2544,"20260101","",100000000)</f>
        <v>378.02348401</v>
      </c>
      <c r="X2544" s="2">
        <f>[1]!s_pq_avgamount(A2544,"20260101","",100000000)</f>
        <v>3.4365771273636363</v>
      </c>
      <c r="Y2544" s="17">
        <f>[1]!s_ipo_dilutedpe(A2544)</f>
        <v>37.31</v>
      </c>
      <c r="Z2544" s="12">
        <f>[1]!s_ipo_collection_total(A2544,100000000)</f>
        <v>6.25</v>
      </c>
      <c r="AA2544" s="2">
        <f>[1]!s_val_pe_ttm(A2544,E2544)</f>
        <v>77.602035522460938</v>
      </c>
      <c r="AB2544" s="5">
        <f>[1]!s_info_zjtxornot1(A2544,"")</f>
        <v>0</v>
      </c>
      <c r="AC2544" s="22" t="str">
        <f>[1]!s_info_nature1(A2544,"")</f>
        <v>民营企业</v>
      </c>
      <c r="AD2544" s="6" t="str">
        <f>[1]!s_info_city(A2544)</f>
        <v>泰州市</v>
      </c>
      <c r="AE2544" s="6" t="str">
        <f>[1]!s_info_province(A2544)</f>
        <v>江苏省</v>
      </c>
      <c r="AF2544">
        <v>119.915176</v>
      </c>
      <c r="AG2544">
        <v>32.484881999999999</v>
      </c>
    </row>
    <row r="2545" spans="1:33" x14ac:dyDescent="0.3">
      <c r="A2545" s="12" t="s">
        <v>5584</v>
      </c>
      <c r="B2545" s="12" t="s">
        <v>5585</v>
      </c>
      <c r="C2545" s="16" t="str">
        <f>[1]!s_info_mkt(A2545)</f>
        <v>主板</v>
      </c>
      <c r="D2545" s="16" t="str">
        <f>[1]!s_ipo_listeddate(A2545)</f>
        <v>2020-10-13</v>
      </c>
      <c r="E2545" s="16" t="str">
        <f>[1]!lastradeday_s("000002","")</f>
        <v>2026-06-22</v>
      </c>
      <c r="F2545" s="16" t="str">
        <f>[1]!s_info_industry_csrc2023(A2545,"",3)</f>
        <v>土木工程建筑业</v>
      </c>
      <c r="G2545" s="16" t="str">
        <f>[1]!s_info_industry_csrc2023(A2545,"",1)</f>
        <v>建筑业</v>
      </c>
      <c r="H2545" s="16">
        <f>[1]!s_is(A2545,83,"FY","YTD","20251231",1,"",100000000)</f>
        <v>6.1603268587999995</v>
      </c>
      <c r="I2545" s="16">
        <f>[1]!s_is(A2545,83,"FY","YTD","20241231",1,"",100000000)</f>
        <v>7.8797784203999992</v>
      </c>
      <c r="J2545" s="16">
        <f t="shared" si="117"/>
        <v>-0.2182106488106953</v>
      </c>
      <c r="K2545" s="16">
        <f>[1]!s_is(A2545,61,"FY","YTD","20251231",1,"",100000000)</f>
        <v>0.1382913224</v>
      </c>
      <c r="L2545" s="16">
        <f>[1]!s_is(A2545,61,"FY","YTD","20241231",1,"",100000000)</f>
        <v>0.62412999719999995</v>
      </c>
      <c r="M2545" s="16">
        <f t="shared" si="118"/>
        <v>-0.77842545139568886</v>
      </c>
      <c r="N2545" s="16">
        <f>[1]!s_fa_roe(A2545,"20251231")</f>
        <v>1.1560999999999999</v>
      </c>
      <c r="O2545" s="16">
        <f>[1]!s_stmnote_rdexp(A2545,"20251231",1,10000)</f>
        <v>3450.6933979999999</v>
      </c>
      <c r="P2545" s="20">
        <f t="shared" si="119"/>
        <v>5.6014777739767166E-2</v>
      </c>
      <c r="Q2545" s="16">
        <f>[1]!s_margin_tradingbalance(A2545,"",10000)</f>
        <v>0</v>
      </c>
      <c r="R2545" s="16">
        <f>[1]!s_margin_seclendingbalance(A2545,"",10000)</f>
        <v>0</v>
      </c>
      <c r="S2545" s="17">
        <f>[1]!s_val_ev(A2545,"",100000000)</f>
        <v>25.344717208800002</v>
      </c>
      <c r="T2545" s="17">
        <f>[1]!share_freesharesmv(A2545,"",100000000)</f>
        <v>12.2719623444</v>
      </c>
      <c r="U2545" s="17">
        <f>[1]!s_dq_amount_btin(A2545,E2545,100000000)</f>
        <v>0.78798588999999997</v>
      </c>
      <c r="V2545" s="17">
        <f>[1]!s_dq_turn(A2545,E2545)</f>
        <v>4.9108785991348416</v>
      </c>
      <c r="W2545" s="2">
        <f>[1]!s_pq_amount(A2545,"20260101","",100000000)</f>
        <v>93.346675250000004</v>
      </c>
      <c r="X2545" s="2">
        <f>[1]!s_pq_avgamount(A2545,"20260101","",100000000)</f>
        <v>0.84860613863636358</v>
      </c>
      <c r="Y2545" s="17">
        <f>[1]!s_ipo_dilutedpe(A2545)</f>
        <v>22.99</v>
      </c>
      <c r="Z2545" s="12">
        <f>[1]!s_ipo_collection_total(A2545,100000000)</f>
        <v>7.3270185248000006</v>
      </c>
      <c r="AA2545" s="2">
        <f>[1]!s_val_pe_ttm(A2545,E2545)</f>
        <v>251.70262145996094</v>
      </c>
      <c r="AB2545" s="5">
        <f>[1]!s_info_zjtxornot1(A2545,"")</f>
        <v>0</v>
      </c>
      <c r="AC2545" s="22" t="str">
        <f>[1]!s_info_nature1(A2545,"")</f>
        <v>民营企业</v>
      </c>
      <c r="AD2545" s="6" t="str">
        <f>[1]!s_info_city(A2545)</f>
        <v>北京市</v>
      </c>
      <c r="AE2545" s="6" t="str">
        <f>[1]!s_info_province(A2545)</f>
        <v>北京</v>
      </c>
      <c r="AF2545">
        <v>116.40528500000001</v>
      </c>
      <c r="AG2545">
        <v>39.904989</v>
      </c>
    </row>
    <row r="2546" spans="1:33" x14ac:dyDescent="0.3">
      <c r="A2546" s="12" t="s">
        <v>5586</v>
      </c>
      <c r="B2546" s="12" t="s">
        <v>5587</v>
      </c>
      <c r="C2546" s="16" t="str">
        <f>[1]!s_info_mkt(A2546)</f>
        <v>主板</v>
      </c>
      <c r="D2546" s="16" t="str">
        <f>[1]!s_ipo_listeddate(A2546)</f>
        <v>2006-08-23</v>
      </c>
      <c r="E2546" s="16" t="str">
        <f>[1]!lastradeday_s("000002","")</f>
        <v>2026-06-22</v>
      </c>
      <c r="F2546" s="16" t="str">
        <f>[1]!s_info_industry_csrc2023(A2546,"",3)</f>
        <v>软件和信息技术服务业</v>
      </c>
      <c r="G2546" s="16" t="str">
        <f>[1]!s_info_industry_csrc2023(A2546,"",1)</f>
        <v>信息传输、软件和信息技术服务业</v>
      </c>
      <c r="H2546" s="16">
        <f>[1]!s_is(A2546,83,"FY","YTD","20251231",1,"",100000000)</f>
        <v>25.920792741100001</v>
      </c>
      <c r="I2546" s="16">
        <f>[1]!s_is(A2546,83,"FY","YTD","20241231",1,"",100000000)</f>
        <v>23.983932588600002</v>
      </c>
      <c r="J2546" s="16">
        <f t="shared" si="117"/>
        <v>8.0756570897827729E-2</v>
      </c>
      <c r="K2546" s="16">
        <f>[1]!s_is(A2546,61,"FY","YTD","20251231",1,"",100000000)</f>
        <v>3.0006109291</v>
      </c>
      <c r="L2546" s="16">
        <f>[1]!s_is(A2546,61,"FY","YTD","20241231",1,"",100000000)</f>
        <v>2.9291529055000001</v>
      </c>
      <c r="M2546" s="16">
        <f t="shared" si="118"/>
        <v>2.4395456947919981E-2</v>
      </c>
      <c r="N2546" s="16">
        <f>[1]!s_fa_roe(A2546,"20251231")</f>
        <v>7.8632999999999997</v>
      </c>
      <c r="O2546" s="16">
        <f>[1]!s_stmnote_rdexp(A2546,"20251231",1,10000)</f>
        <v>68659.292272999999</v>
      </c>
      <c r="P2546" s="20">
        <f t="shared" si="119"/>
        <v>0.26488114371646454</v>
      </c>
      <c r="Q2546" s="16">
        <f>[1]!s_margin_tradingbalance(A2546,"",10000)</f>
        <v>67869.080600000001</v>
      </c>
      <c r="R2546" s="16">
        <f>[1]!s_margin_seclendingbalance(A2546,"",10000)</f>
        <v>332.40519999999998</v>
      </c>
      <c r="S2546" s="17">
        <f>[1]!s_val_ev(A2546,"",100000000)</f>
        <v>102.28624842779999</v>
      </c>
      <c r="T2546" s="17">
        <f>[1]!share_freesharesmv(A2546,"",100000000)</f>
        <v>72.143583055200011</v>
      </c>
      <c r="U2546" s="17">
        <f>[1]!s_dq_amount_btin(A2546,E2546,100000000)</f>
        <v>2.1657230200000002</v>
      </c>
      <c r="V2546" s="17">
        <f>[1]!s_dq_turn(A2546,E2546)</f>
        <v>2.3505592206450112</v>
      </c>
      <c r="W2546" s="2">
        <f>[1]!s_pq_amount(A2546,"20260101","",100000000)</f>
        <v>462.57829673999998</v>
      </c>
      <c r="X2546" s="2">
        <f>[1]!s_pq_avgamount(A2546,"20260101","",100000000)</f>
        <v>4.2052572430909088</v>
      </c>
      <c r="Y2546" s="17">
        <f>[1]!s_ipo_dilutedpe(A2546)</f>
        <v>24.68</v>
      </c>
      <c r="Z2546" s="12">
        <f>[1]!s_ipo_collection_total(A2546,100000000)</f>
        <v>1.595</v>
      </c>
      <c r="AA2546" s="2">
        <f>[1]!s_val_pe_ttm(A2546,E2546)</f>
        <v>33.926422119140625</v>
      </c>
      <c r="AB2546" s="5">
        <f>[1]!s_info_zjtxornot1(A2546,"")</f>
        <v>0</v>
      </c>
      <c r="AC2546" s="22" t="str">
        <f>[1]!s_info_nature1(A2546,"")</f>
        <v>中央国有企业</v>
      </c>
      <c r="AD2546" s="6" t="str">
        <f>[1]!s_info_city(A2546)</f>
        <v>珠海市</v>
      </c>
      <c r="AE2546" s="6" t="str">
        <f>[1]!s_info_province(A2546)</f>
        <v>广东省</v>
      </c>
      <c r="AF2546">
        <v>113.552724</v>
      </c>
      <c r="AG2546">
        <v>22.255898999999999</v>
      </c>
    </row>
    <row r="2547" spans="1:33" x14ac:dyDescent="0.3">
      <c r="A2547" s="12" t="s">
        <v>5588</v>
      </c>
      <c r="B2547" s="12" t="s">
        <v>5589</v>
      </c>
      <c r="C2547" s="16" t="str">
        <f>[1]!s_info_mkt(A2547)</f>
        <v>主板</v>
      </c>
      <c r="D2547" s="16" t="str">
        <f>[1]!s_ipo_listeddate(A2547)</f>
        <v>2009-12-16</v>
      </c>
      <c r="E2547" s="16" t="str">
        <f>[1]!lastradeday_s("000002","")</f>
        <v>2026-06-22</v>
      </c>
      <c r="F2547" s="16" t="str">
        <f>[1]!s_info_industry_csrc2023(A2547,"",3)</f>
        <v>畜牧业</v>
      </c>
      <c r="G2547" s="16" t="str">
        <f>[1]!s_info_industry_csrc2023(A2547,"",1)</f>
        <v>农、林、牧、渔业</v>
      </c>
      <c r="H2547" s="16">
        <f>[1]!s_is(A2547,83,"FY","YTD","20251231",1,"",100000000)</f>
        <v>54.472276423500006</v>
      </c>
      <c r="I2547" s="16">
        <f>[1]!s_is(A2547,83,"FY","YTD","20241231",1,"",100000000)</f>
        <v>47.305816053100003</v>
      </c>
      <c r="J2547" s="16">
        <f t="shared" si="117"/>
        <v>0.15149216245114072</v>
      </c>
      <c r="K2547" s="16">
        <f>[1]!s_is(A2547,61,"FY","YTD","20251231",1,"",100000000)</f>
        <v>-0.59903819780000001</v>
      </c>
      <c r="L2547" s="16">
        <f>[1]!s_is(A2547,61,"FY","YTD","20241231",1,"",100000000)</f>
        <v>0.32360554530000002</v>
      </c>
      <c r="M2547" s="16">
        <f t="shared" si="118"/>
        <v>-2.8511369984239883</v>
      </c>
      <c r="N2547" s="16">
        <f>[1]!s_fa_roe(A2547,"20251231")</f>
        <v>-6.3112000000000004</v>
      </c>
      <c r="O2547" s="16">
        <f>[1]!s_stmnote_rdexp(A2547,"20251231",1,10000)</f>
        <v>937.67610100000002</v>
      </c>
      <c r="P2547" s="20">
        <f t="shared" si="119"/>
        <v>1.7213822563792746E-3</v>
      </c>
      <c r="Q2547" s="16">
        <f>[1]!s_margin_tradingbalance(A2547,"",10000)</f>
        <v>7017.4958999999999</v>
      </c>
      <c r="R2547" s="16">
        <f>[1]!s_margin_seclendingbalance(A2547,"",10000)</f>
        <v>6.8159999999999998</v>
      </c>
      <c r="S2547" s="17">
        <f>[1]!s_val_ev(A2547,"",100000000)</f>
        <v>37.538865249600001</v>
      </c>
      <c r="T2547" s="17">
        <f>[1]!share_freesharesmv(A2547,"",100000000)</f>
        <v>22.628073001599997</v>
      </c>
      <c r="U2547" s="17">
        <f>[1]!s_dq_amount_btin(A2547,E2547,100000000)</f>
        <v>0.41996373999999997</v>
      </c>
      <c r="V2547" s="17">
        <f>[1]!s_dq_turn(A2547,E2547)</f>
        <v>1.1428874869814121</v>
      </c>
      <c r="W2547" s="2">
        <f>[1]!s_pq_amount(A2547,"20260101","",100000000)</f>
        <v>96.554782239999994</v>
      </c>
      <c r="X2547" s="2">
        <f>[1]!s_pq_avgamount(A2547,"20260101","",100000000)</f>
        <v>0.87777074763636365</v>
      </c>
      <c r="Y2547" s="17">
        <f>[1]!s_ipo_dilutedpe(A2547)</f>
        <v>58.55</v>
      </c>
      <c r="Z2547" s="12">
        <f>[1]!s_ipo_collection_total(A2547,100000000)</f>
        <v>6.2826000000000004</v>
      </c>
      <c r="AA2547" s="2">
        <f>[1]!s_val_pe_ttm(A2547,E2547)</f>
        <v>-59.516212463378906</v>
      </c>
      <c r="AB2547" s="5">
        <f>[1]!s_info_zjtxornot1(A2547,"")</f>
        <v>0</v>
      </c>
      <c r="AC2547" s="22" t="str">
        <f>[1]!s_info_nature1(A2547,"")</f>
        <v>民营企业</v>
      </c>
      <c r="AD2547" s="6" t="str">
        <f>[1]!s_info_city(A2547)</f>
        <v>信阳市</v>
      </c>
      <c r="AE2547" s="6" t="str">
        <f>[1]!s_info_province(A2547)</f>
        <v>河南省</v>
      </c>
      <c r="AF2547">
        <v>114.075031</v>
      </c>
      <c r="AG2547">
        <v>32.123274000000002</v>
      </c>
    </row>
    <row r="2548" spans="1:33" x14ac:dyDescent="0.3">
      <c r="A2548" s="12" t="s">
        <v>5590</v>
      </c>
      <c r="B2548" s="12" t="s">
        <v>5591</v>
      </c>
      <c r="C2548" s="16" t="str">
        <f>[1]!s_info_mkt(A2548)</f>
        <v>科创板</v>
      </c>
      <c r="D2548" s="16" t="str">
        <f>[1]!s_ipo_listeddate(A2548)</f>
        <v>2019-07-22</v>
      </c>
      <c r="E2548" s="16" t="str">
        <f>[1]!lastradeday_s("000002","")</f>
        <v>2026-06-22</v>
      </c>
      <c r="F2548" s="16" t="str">
        <f>[1]!s_info_industry_csrc2023(A2548,"",3)</f>
        <v>计算机、通信和其他电子设备制造业</v>
      </c>
      <c r="G2548" s="16" t="str">
        <f>[1]!s_info_industry_csrc2023(A2548,"",1)</f>
        <v>制造业</v>
      </c>
      <c r="H2548" s="16">
        <f>[1]!s_is(A2548,83,"FY","YTD","20251231",1,"",100000000)</f>
        <v>96.433434427999998</v>
      </c>
      <c r="I2548" s="16">
        <f>[1]!s_is(A2548,83,"FY","YTD","20241231",1,"",100000000)</f>
        <v>65.222689707299992</v>
      </c>
      <c r="J2548" s="16">
        <f t="shared" si="117"/>
        <v>0.47852587589939222</v>
      </c>
      <c r="K2548" s="16">
        <f>[1]!s_is(A2548,61,"FY","YTD","20251231",1,"",100000000)</f>
        <v>0.57024716060000002</v>
      </c>
      <c r="L2548" s="16">
        <f>[1]!s_is(A2548,61,"FY","YTD","20241231",1,"",100000000)</f>
        <v>-2.3883104320999999</v>
      </c>
      <c r="M2548" s="16">
        <f t="shared" si="118"/>
        <v>1.2387659296444942</v>
      </c>
      <c r="N2548" s="16">
        <f>[1]!s_fa_roe(A2548,"20251231")</f>
        <v>0.82389999999999997</v>
      </c>
      <c r="O2548" s="16">
        <f>[1]!s_stmnote_rdexp(A2548,"20251231",1,10000)</f>
        <v>46635.039715999999</v>
      </c>
      <c r="P2548" s="20">
        <f t="shared" si="119"/>
        <v>4.8359824569785569E-2</v>
      </c>
      <c r="Q2548" s="16">
        <f>[1]!s_margin_tradingbalance(A2548,"",10000)</f>
        <v>130487.9976</v>
      </c>
      <c r="R2548" s="16">
        <f>[1]!s_margin_seclendingbalance(A2548,"",10000)</f>
        <v>340.6302</v>
      </c>
      <c r="S2548" s="17">
        <f>[1]!s_val_ev(A2548,"",100000000)</f>
        <v>312.13615621099996</v>
      </c>
      <c r="T2548" s="17">
        <f>[1]!share_freesharesmv(A2548,"",100000000)</f>
        <v>250.20371579499999</v>
      </c>
      <c r="U2548" s="17">
        <f>[1]!s_dq_amount_btin(A2548,E2548,100000000)</f>
        <v>30.76608495</v>
      </c>
      <c r="V2548" s="17">
        <f>[1]!s_dq_turn(A2548,E2548)</f>
        <v>9.8570073872511301</v>
      </c>
      <c r="W2548" s="2">
        <f>[1]!s_pq_amount(A2548,"20260101","",100000000)</f>
        <v>1541.31151286</v>
      </c>
      <c r="X2548" s="2">
        <f>[1]!s_pq_avgamount(A2548,"20260101","",100000000)</f>
        <v>14.01192284418182</v>
      </c>
      <c r="Y2548" s="17">
        <f>[1]!s_ipo_dilutedpe(A2548)</f>
        <v>37.409999999999997</v>
      </c>
      <c r="Z2548" s="12">
        <f>[1]!s_ipo_collection_total(A2548,100000000)</f>
        <v>16.33428</v>
      </c>
      <c r="AA2548" s="2">
        <f>[1]!s_val_pe_ttm(A2548,E2548)</f>
        <v>203.89974975585938</v>
      </c>
      <c r="AB2548" s="5">
        <f>[1]!s_info_zjtxornot1(A2548,"")</f>
        <v>0</v>
      </c>
      <c r="AC2548" s="22" t="str">
        <f>[1]!s_info_nature1(A2548,"")</f>
        <v>民营企业</v>
      </c>
      <c r="AD2548" s="6" t="str">
        <f>[1]!s_info_city(A2548)</f>
        <v>梅州市</v>
      </c>
      <c r="AE2548" s="6" t="str">
        <f>[1]!s_info_province(A2548)</f>
        <v>广东省</v>
      </c>
      <c r="AF2548">
        <v>116.117582</v>
      </c>
      <c r="AG2548">
        <v>24.299112000000001</v>
      </c>
    </row>
    <row r="2549" spans="1:33" x14ac:dyDescent="0.3">
      <c r="A2549" s="12" t="s">
        <v>5592</v>
      </c>
      <c r="B2549" s="12" t="s">
        <v>5593</v>
      </c>
      <c r="C2549" s="16" t="str">
        <f>[1]!s_info_mkt(A2549)</f>
        <v>主板</v>
      </c>
      <c r="D2549" s="16" t="str">
        <f>[1]!s_ipo_listeddate(A2549)</f>
        <v>2017-04-12</v>
      </c>
      <c r="E2549" s="16" t="str">
        <f>[1]!lastradeday_s("000002","")</f>
        <v>2026-06-22</v>
      </c>
      <c r="F2549" s="16" t="str">
        <f>[1]!s_info_industry_csrc2023(A2549,"",3)</f>
        <v>零售业</v>
      </c>
      <c r="G2549" s="16" t="str">
        <f>[1]!s_info_industry_csrc2023(A2549,"",1)</f>
        <v>批发和零售业</v>
      </c>
      <c r="H2549" s="16">
        <f>[1]!s_is(A2549,83,"FY","YTD","20251231",1,"",100000000)</f>
        <v>67.696623388999996</v>
      </c>
      <c r="I2549" s="16">
        <f>[1]!s_is(A2549,83,"FY","YTD","20241231",1,"",100000000)</f>
        <v>74.418523140600001</v>
      </c>
      <c r="J2549" s="16">
        <f t="shared" si="117"/>
        <v>-9.0325626845620399E-2</v>
      </c>
      <c r="K2549" s="16">
        <f>[1]!s_is(A2549,61,"FY","YTD","20251231",1,"",100000000)</f>
        <v>-3.2193213508</v>
      </c>
      <c r="L2549" s="16">
        <f>[1]!s_is(A2549,61,"FY","YTD","20241231",1,"",100000000)</f>
        <v>0.27238166920000001</v>
      </c>
      <c r="M2549" s="16">
        <f t="shared" si="118"/>
        <v>-12.819155673196821</v>
      </c>
      <c r="N2549" s="16">
        <f>[1]!s_fa_roe(A2549,"20251231")</f>
        <v>-7.7263000000000002</v>
      </c>
      <c r="O2549" s="16">
        <f>[1]!s_stmnote_rdexp(A2549,"20251231",1,10000)</f>
        <v>0</v>
      </c>
      <c r="P2549" s="20">
        <f t="shared" si="119"/>
        <v>0</v>
      </c>
      <c r="Q2549" s="16">
        <f>[1]!s_margin_tradingbalance(A2549,"",10000)</f>
        <v>0</v>
      </c>
      <c r="R2549" s="16">
        <f>[1]!s_margin_seclendingbalance(A2549,"",10000)</f>
        <v>0</v>
      </c>
      <c r="S2549" s="17">
        <f>[1]!s_val_ev(A2549,"",100000000)</f>
        <v>33.207042509799997</v>
      </c>
      <c r="T2549" s="17">
        <f>[1]!share_freesharesmv(A2549,"",100000000)</f>
        <v>20.121350743400001</v>
      </c>
      <c r="U2549" s="17">
        <f>[1]!s_dq_amount_btin(A2549,E2549,100000000)</f>
        <v>0.31719117000000002</v>
      </c>
      <c r="V2549" s="17">
        <f>[1]!s_dq_turn(A2549,E2549)</f>
        <v>0.97083420453615599</v>
      </c>
      <c r="W2549" s="2">
        <f>[1]!s_pq_amount(A2549,"20260101","",100000000)</f>
        <v>115.45245516999999</v>
      </c>
      <c r="X2549" s="2">
        <f>[1]!s_pq_avgamount(A2549,"20260101","",100000000)</f>
        <v>1.0495677742727272</v>
      </c>
      <c r="Y2549" s="17">
        <f>[1]!s_ipo_dilutedpe(A2549)</f>
        <v>22.98</v>
      </c>
      <c r="Z2549" s="12">
        <f>[1]!s_ipo_collection_total(A2549,100000000)</f>
        <v>15.523199999999999</v>
      </c>
      <c r="AA2549" s="2">
        <f>[1]!s_val_pe_ttm(A2549,E2549)</f>
        <v>-10.366791725158691</v>
      </c>
      <c r="AB2549" s="5">
        <f>[1]!s_info_zjtxornot1(A2549,"")</f>
        <v>0</v>
      </c>
      <c r="AC2549" s="22" t="str">
        <f>[1]!s_info_nature1(A2549,"")</f>
        <v>民营企业</v>
      </c>
      <c r="AD2549" s="6" t="str">
        <f>[1]!s_info_city(A2549)</f>
        <v>青岛市</v>
      </c>
      <c r="AE2549" s="6" t="str">
        <f>[1]!s_info_province(A2549)</f>
        <v>山东省</v>
      </c>
      <c r="AF2549">
        <v>120.35517299999999</v>
      </c>
      <c r="AG2549">
        <v>36.082982000000001</v>
      </c>
    </row>
    <row r="2550" spans="1:33" x14ac:dyDescent="0.3">
      <c r="A2550" s="12" t="s">
        <v>5594</v>
      </c>
      <c r="B2550" s="12" t="s">
        <v>5595</v>
      </c>
      <c r="C2550" s="16" t="str">
        <f>[1]!s_info_mkt(A2550)</f>
        <v>主板</v>
      </c>
      <c r="D2550" s="16" t="str">
        <f>[1]!s_ipo_listeddate(A2550)</f>
        <v>2017-04-11</v>
      </c>
      <c r="E2550" s="16" t="str">
        <f>[1]!lastradeday_s("000002","")</f>
        <v>2026-06-22</v>
      </c>
      <c r="F2550" s="16" t="str">
        <f>[1]!s_info_industry_csrc2023(A2550,"",3)</f>
        <v>文教、工美、体育和娱乐用品制造业</v>
      </c>
      <c r="G2550" s="16" t="str">
        <f>[1]!s_info_industry_csrc2023(A2550,"",1)</f>
        <v>制造业</v>
      </c>
      <c r="H2550" s="16">
        <f>[1]!s_is(A2550,83,"FY","YTD","20251231",1,"",100000000)</f>
        <v>4.1715638602</v>
      </c>
      <c r="I2550" s="16">
        <f>[1]!s_is(A2550,83,"FY","YTD","20241231",1,"",100000000)</f>
        <v>4.3671266352</v>
      </c>
      <c r="J2550" s="16">
        <f t="shared" si="117"/>
        <v>-4.4780651292252727E-2</v>
      </c>
      <c r="K2550" s="16">
        <f>[1]!s_is(A2550,61,"FY","YTD","20251231",1,"",100000000)</f>
        <v>-1.7476509055</v>
      </c>
      <c r="L2550" s="16">
        <f>[1]!s_is(A2550,61,"FY","YTD","20241231",1,"",100000000)</f>
        <v>9.5236128500000003E-2</v>
      </c>
      <c r="M2550" s="16">
        <f t="shared" si="118"/>
        <v>-19.350713463746061</v>
      </c>
      <c r="N2550" s="16">
        <f>[1]!s_fa_roe(A2550,"20251231")</f>
        <v>-46.821399999999997</v>
      </c>
      <c r="O2550" s="16">
        <f>[1]!s_stmnote_rdexp(A2550,"20251231",1,10000)</f>
        <v>1737.1284840000001</v>
      </c>
      <c r="P2550" s="20">
        <f t="shared" si="119"/>
        <v>4.1642140506910896E-2</v>
      </c>
      <c r="Q2550" s="16">
        <f>[1]!s_margin_tradingbalance(A2550,"",10000)</f>
        <v>0</v>
      </c>
      <c r="R2550" s="16">
        <f>[1]!s_margin_seclendingbalance(A2550,"",10000)</f>
        <v>0</v>
      </c>
      <c r="S2550" s="17">
        <f>[1]!s_val_ev(A2550,"",100000000)</f>
        <v>23.999783999999998</v>
      </c>
      <c r="T2550" s="17">
        <f>[1]!share_freesharesmv(A2550,"",100000000)</f>
        <v>14.986711634400001</v>
      </c>
      <c r="U2550" s="17">
        <f>[1]!s_dq_amount_btin(A2550,E2550,100000000)</f>
        <v>0.57777279999999998</v>
      </c>
      <c r="V2550" s="17">
        <f>[1]!s_dq_turn(A2550,E2550)</f>
        <v>3.250607913571931</v>
      </c>
      <c r="W2550" s="2">
        <f>[1]!s_pq_amount(A2550,"20260101","",100000000)</f>
        <v>100.90947751</v>
      </c>
      <c r="X2550" s="2">
        <f>[1]!s_pq_avgamount(A2550,"20260101","",100000000)</f>
        <v>0.91735888645454544</v>
      </c>
      <c r="Y2550" s="17">
        <f>[1]!s_ipo_dilutedpe(A2550)</f>
        <v>22.98</v>
      </c>
      <c r="Z2550" s="12">
        <f>[1]!s_ipo_collection_total(A2550,100000000)</f>
        <v>2.234</v>
      </c>
      <c r="AA2550" s="2">
        <f>[1]!s_val_pe_ttm(A2550,E2550)</f>
        <v>-14.092270851135254</v>
      </c>
      <c r="AB2550" s="5">
        <f>[1]!s_info_zjtxornot1(A2550,"")</f>
        <v>0</v>
      </c>
      <c r="AC2550" s="22" t="str">
        <f>[1]!s_info_nature1(A2550,"")</f>
        <v>民营企业</v>
      </c>
      <c r="AD2550" s="6" t="str">
        <f>[1]!s_info_city(A2550)</f>
        <v>汕头市</v>
      </c>
      <c r="AE2550" s="6" t="str">
        <f>[1]!s_info_province(A2550)</f>
        <v>广东省</v>
      </c>
      <c r="AF2550">
        <v>116.70846299999999</v>
      </c>
      <c r="AG2550">
        <v>23.371020000000001</v>
      </c>
    </row>
    <row r="2551" spans="1:33" x14ac:dyDescent="0.3">
      <c r="A2551" s="12" t="s">
        <v>5596</v>
      </c>
      <c r="B2551" s="12" t="s">
        <v>5597</v>
      </c>
      <c r="C2551" s="16" t="str">
        <f>[1]!s_info_mkt(A2551)</f>
        <v>主板</v>
      </c>
      <c r="D2551" s="16" t="str">
        <f>[1]!s_ipo_listeddate(A2551)</f>
        <v>1993-12-06</v>
      </c>
      <c r="E2551" s="16" t="str">
        <f>[1]!lastradeday_s("000002","")</f>
        <v>2026-06-22</v>
      </c>
      <c r="F2551" s="16" t="str">
        <f>[1]!s_info_industry_csrc2023(A2551,"",3)</f>
        <v>化学原料和化学制品制造业</v>
      </c>
      <c r="G2551" s="16" t="str">
        <f>[1]!s_info_industry_csrc2023(A2551,"",1)</f>
        <v>制造业</v>
      </c>
      <c r="H2551" s="16">
        <f>[1]!s_is(A2551,83,"FY","YTD","20251231",1,"",100000000)</f>
        <v>33.299410278800003</v>
      </c>
      <c r="I2551" s="16">
        <f>[1]!s_is(A2551,83,"FY","YTD","20241231",1,"",100000000)</f>
        <v>47.835908975699994</v>
      </c>
      <c r="J2551" s="16">
        <f t="shared" si="117"/>
        <v>-0.30388256454548268</v>
      </c>
      <c r="K2551" s="16">
        <f>[1]!s_is(A2551,61,"FY","YTD","20251231",1,"",100000000)</f>
        <v>-6.4634230280999994</v>
      </c>
      <c r="L2551" s="16">
        <f>[1]!s_is(A2551,61,"FY","YTD","20241231",1,"",100000000)</f>
        <v>-6.3214299372000005</v>
      </c>
      <c r="M2551" s="16">
        <f t="shared" si="118"/>
        <v>-2.246217901813731E-2</v>
      </c>
      <c r="N2551" s="16">
        <f>[1]!s_fa_roe(A2551,"20251231")</f>
        <v>-44.838000000000001</v>
      </c>
      <c r="O2551" s="16">
        <f>[1]!s_stmnote_rdexp(A2551,"20251231",1,10000)</f>
        <v>12029.078756000001</v>
      </c>
      <c r="P2551" s="20">
        <f t="shared" si="119"/>
        <v>3.6123999360007548E-2</v>
      </c>
      <c r="Q2551" s="16">
        <f>[1]!s_margin_tradingbalance(A2551,"",10000)</f>
        <v>23070.023499999999</v>
      </c>
      <c r="R2551" s="16">
        <f>[1]!s_margin_seclendingbalance(A2551,"",10000)</f>
        <v>0</v>
      </c>
      <c r="S2551" s="17">
        <f>[1]!s_val_ev(A2551,"",100000000)</f>
        <v>38.518568995199999</v>
      </c>
      <c r="T2551" s="17">
        <f>[1]!share_freesharesmv(A2551,"",100000000)</f>
        <v>23.905038685799997</v>
      </c>
      <c r="U2551" s="17">
        <f>[1]!s_dq_amount_btin(A2551,E2551,100000000)</f>
        <v>0.73011298000000002</v>
      </c>
      <c r="V2551" s="17">
        <f>[1]!s_dq_turn(A2551,E2551)</f>
        <v>1.9286383024827001</v>
      </c>
      <c r="W2551" s="2">
        <f>[1]!s_pq_amount(A2551,"20260101","",100000000)</f>
        <v>277.22413771999999</v>
      </c>
      <c r="X2551" s="2">
        <f>[1]!s_pq_avgamount(A2551,"20260101","",100000000)</f>
        <v>2.5202194338181818</v>
      </c>
      <c r="Y2551" s="17">
        <f>[1]!s_ipo_dilutedpe(A2551)</f>
        <v>0</v>
      </c>
      <c r="Z2551" s="12">
        <f>[1]!s_ipo_collection_total(A2551,100000000)</f>
        <v>1.2369000000000001</v>
      </c>
      <c r="AA2551" s="2">
        <f>[1]!s_val_pe_ttm(A2551,E2551)</f>
        <v>-6.2097458839416504</v>
      </c>
      <c r="AB2551" s="5">
        <f>[1]!s_info_zjtxornot1(A2551,"")</f>
        <v>0</v>
      </c>
      <c r="AC2551" s="22" t="str">
        <f>[1]!s_info_nature1(A2551,"")</f>
        <v>地方国有企业</v>
      </c>
      <c r="AD2551" s="6" t="str">
        <f>[1]!s_info_city(A2551)</f>
        <v>天津市</v>
      </c>
      <c r="AE2551" s="6" t="str">
        <f>[1]!s_info_province(A2551)</f>
        <v>天津</v>
      </c>
      <c r="AF2551">
        <v>117.19018199999999</v>
      </c>
      <c r="AG2551">
        <v>39.125596000000002</v>
      </c>
    </row>
    <row r="2552" spans="1:33" x14ac:dyDescent="0.3">
      <c r="A2552" s="12" t="s">
        <v>5598</v>
      </c>
      <c r="B2552" s="12" t="s">
        <v>5599</v>
      </c>
      <c r="C2552" s="16" t="str">
        <f>[1]!s_info_mkt(A2552)</f>
        <v>主板</v>
      </c>
      <c r="D2552" s="16" t="str">
        <f>[1]!s_ipo_listeddate(A2552)</f>
        <v>1996-11-28</v>
      </c>
      <c r="E2552" s="16" t="str">
        <f>[1]!lastradeday_s("000002","")</f>
        <v>2026-06-22</v>
      </c>
      <c r="F2552" s="16" t="str">
        <f>[1]!s_info_industry_csrc2023(A2552,"",3)</f>
        <v>批发业</v>
      </c>
      <c r="G2552" s="16" t="str">
        <f>[1]!s_info_industry_csrc2023(A2552,"",1)</f>
        <v>批发和零售业</v>
      </c>
      <c r="H2552" s="16">
        <f>[1]!s_is(A2552,83,"FY","YTD","20251231",1,"",100000000)</f>
        <v>178.67333108610001</v>
      </c>
      <c r="I2552" s="16">
        <f>[1]!s_is(A2552,83,"FY","YTD","20241231",1,"",100000000)</f>
        <v>190.65984414479999</v>
      </c>
      <c r="J2552" s="16">
        <f t="shared" si="117"/>
        <v>-6.286857682311231E-2</v>
      </c>
      <c r="K2552" s="16">
        <f>[1]!s_is(A2552,61,"FY","YTD","20251231",1,"",100000000)</f>
        <v>-2.8611372716000001</v>
      </c>
      <c r="L2552" s="16">
        <f>[1]!s_is(A2552,61,"FY","YTD","20241231",1,"",100000000)</f>
        <v>1.1410981470999999</v>
      </c>
      <c r="M2552" s="16">
        <f t="shared" si="118"/>
        <v>-3.5073542349282816</v>
      </c>
      <c r="N2552" s="16">
        <f>[1]!s_fa_roe(A2552,"20251231")</f>
        <v>-5.1329000000000002</v>
      </c>
      <c r="O2552" s="16">
        <f>[1]!s_stmnote_rdexp(A2552,"20251231",1,10000)</f>
        <v>3497.8163399999999</v>
      </c>
      <c r="P2552" s="20">
        <f t="shared" si="119"/>
        <v>1.9576600037273912E-3</v>
      </c>
      <c r="Q2552" s="16">
        <f>[1]!s_margin_tradingbalance(A2552,"",10000)</f>
        <v>29463.699100000002</v>
      </c>
      <c r="R2552" s="16">
        <f>[1]!s_margin_seclendingbalance(A2552,"",10000)</f>
        <v>43.4</v>
      </c>
      <c r="S2552" s="17">
        <f>[1]!s_val_ev(A2552,"",100000000)</f>
        <v>51.660422290200003</v>
      </c>
      <c r="T2552" s="17">
        <f>[1]!share_freesharesmv(A2552,"",100000000)</f>
        <v>35.436301248600003</v>
      </c>
      <c r="U2552" s="17">
        <f>[1]!s_dq_amount_btin(A2552,E2552,100000000)</f>
        <v>0.48013926000000001</v>
      </c>
      <c r="V2552" s="17">
        <f>[1]!s_dq_turn(A2552,E2552)</f>
        <v>0.95567173642578707</v>
      </c>
      <c r="W2552" s="2">
        <f>[1]!s_pq_amount(A2552,"20260101","",100000000)</f>
        <v>102.92740091</v>
      </c>
      <c r="X2552" s="2">
        <f>[1]!s_pq_avgamount(A2552,"20260101","",100000000)</f>
        <v>0.93570364463636369</v>
      </c>
      <c r="Y2552" s="17">
        <f>[1]!s_ipo_dilutedpe(A2552)</f>
        <v>0</v>
      </c>
      <c r="Z2552" s="12">
        <f>[1]!s_ipo_collection_total(A2552,100000000)</f>
        <v>0.33600000000000002</v>
      </c>
      <c r="AA2552" s="2">
        <f>[1]!s_val_pe_ttm(A2552,E2552)</f>
        <v>-18.232425689697266</v>
      </c>
      <c r="AB2552" s="5">
        <f>[1]!s_info_zjtxornot1(A2552,"")</f>
        <v>0</v>
      </c>
      <c r="AC2552" s="22" t="str">
        <f>[1]!s_info_nature1(A2552,"")</f>
        <v>地方国有企业</v>
      </c>
      <c r="AD2552" s="6" t="str">
        <f>[1]!s_info_city(A2552)</f>
        <v>天津市</v>
      </c>
      <c r="AE2552" s="6" t="str">
        <f>[1]!s_info_province(A2552)</f>
        <v>天津</v>
      </c>
      <c r="AF2552">
        <v>117.19018199999999</v>
      </c>
      <c r="AG2552">
        <v>39.125596000000002</v>
      </c>
    </row>
    <row r="2553" spans="1:33" x14ac:dyDescent="0.3">
      <c r="A2553" s="12" t="s">
        <v>5600</v>
      </c>
      <c r="B2553" s="12" t="s">
        <v>5601</v>
      </c>
      <c r="C2553" s="16" t="str">
        <f>[1]!s_info_mkt(A2553)</f>
        <v>主板</v>
      </c>
      <c r="D2553" s="16" t="str">
        <f>[1]!s_ipo_listeddate(A2553)</f>
        <v>1996-11-28</v>
      </c>
      <c r="E2553" s="16" t="str">
        <f>[1]!lastradeday_s("000002","")</f>
        <v>2026-06-22</v>
      </c>
      <c r="F2553" s="16" t="str">
        <f>[1]!s_info_industry_csrc2023(A2553,"",3)</f>
        <v>批发业</v>
      </c>
      <c r="G2553" s="16" t="str">
        <f>[1]!s_info_industry_csrc2023(A2553,"",1)</f>
        <v>批发和零售业</v>
      </c>
      <c r="H2553" s="16">
        <f>[1]!s_is(A2553,83,"FY","YTD","20251231",1,"",100000000)</f>
        <v>750.49626720009996</v>
      </c>
      <c r="I2553" s="16">
        <f>[1]!s_is(A2553,83,"FY","YTD","20241231",1,"",100000000)</f>
        <v>880.73798657169993</v>
      </c>
      <c r="J2553" s="16">
        <f t="shared" si="117"/>
        <v>-0.14787794026980705</v>
      </c>
      <c r="K2553" s="16">
        <f>[1]!s_is(A2553,61,"FY","YTD","20251231",1,"",100000000)</f>
        <v>-1.3362943075</v>
      </c>
      <c r="L2553" s="16">
        <f>[1]!s_is(A2553,61,"FY","YTD","20241231",1,"",100000000)</f>
        <v>-3.0175887447000003</v>
      </c>
      <c r="M2553" s="16">
        <f t="shared" si="118"/>
        <v>0.55716486885529848</v>
      </c>
      <c r="N2553" s="16">
        <f>[1]!s_fa_roe(A2553,"20251231")</f>
        <v>-5.9446000000000003</v>
      </c>
      <c r="O2553" s="16">
        <f>[1]!s_stmnote_rdexp(A2553,"20251231",1,10000)</f>
        <v>2314.9186089999998</v>
      </c>
      <c r="P2553" s="20">
        <f t="shared" si="119"/>
        <v>3.0845171524121489E-4</v>
      </c>
      <c r="Q2553" s="16">
        <f>[1]!s_margin_tradingbalance(A2553,"",10000)</f>
        <v>12155.793799999999</v>
      </c>
      <c r="R2553" s="16">
        <f>[1]!s_margin_seclendingbalance(A2553,"",10000)</f>
        <v>8.4377999999999993</v>
      </c>
      <c r="S2553" s="17">
        <f>[1]!s_val_ev(A2553,"",100000000)</f>
        <v>35.058578988800001</v>
      </c>
      <c r="T2553" s="17">
        <f>[1]!share_freesharesmv(A2553,"",100000000)</f>
        <v>14.237787065599999</v>
      </c>
      <c r="U2553" s="17">
        <f>[1]!s_dq_amount_btin(A2553,E2553,100000000)</f>
        <v>0.76819771999999997</v>
      </c>
      <c r="V2553" s="17">
        <f>[1]!s_dq_turn(A2553,E2553)</f>
        <v>2.2466355301013654</v>
      </c>
      <c r="W2553" s="2">
        <f>[1]!s_pq_amount(A2553,"20260101","",100000000)</f>
        <v>139.07509533999999</v>
      </c>
      <c r="X2553" s="2">
        <f>[1]!s_pq_avgamount(A2553,"20260101","",100000000)</f>
        <v>1.2643190485454545</v>
      </c>
      <c r="Y2553" s="17">
        <f>[1]!s_ipo_dilutedpe(A2553)</f>
        <v>0</v>
      </c>
      <c r="Z2553" s="12">
        <f>[1]!s_ipo_collection_total(A2553,100000000)</f>
        <v>0.44775199999999998</v>
      </c>
      <c r="AA2553" s="2">
        <f>[1]!s_val_pe_ttm(A2553,E2553)</f>
        <v>-39.771381378173828</v>
      </c>
      <c r="AB2553" s="5">
        <f>[1]!s_info_zjtxornot1(A2553,"")</f>
        <v>1</v>
      </c>
      <c r="AC2553" s="22" t="str">
        <f>[1]!s_info_nature1(A2553,"")</f>
        <v>民营企业</v>
      </c>
      <c r="AD2553" s="6" t="str">
        <f>[1]!s_info_city(A2553)</f>
        <v>连云港市</v>
      </c>
      <c r="AE2553" s="6" t="str">
        <f>[1]!s_info_province(A2553)</f>
        <v>江苏省</v>
      </c>
      <c r="AF2553">
        <v>119.178821</v>
      </c>
      <c r="AG2553">
        <v>34.600017999999999</v>
      </c>
    </row>
    <row r="2554" spans="1:33" x14ac:dyDescent="0.3">
      <c r="A2554" s="12" t="s">
        <v>5602</v>
      </c>
      <c r="B2554" s="12" t="s">
        <v>5603</v>
      </c>
      <c r="C2554" s="16" t="str">
        <f>[1]!s_info_mkt(A2554)</f>
        <v>主板</v>
      </c>
      <c r="D2554" s="16" t="str">
        <f>[1]!s_ipo_listeddate(A2554)</f>
        <v>1994-02-24</v>
      </c>
      <c r="E2554" s="16" t="str">
        <f>[1]!lastradeday_s("000002","")</f>
        <v>2026-06-22</v>
      </c>
      <c r="F2554" s="16" t="str">
        <f>[1]!s_info_industry_csrc2023(A2554,"",3)</f>
        <v>综合</v>
      </c>
      <c r="G2554" s="16" t="str">
        <f>[1]!s_info_industry_csrc2023(A2554,"",1)</f>
        <v>综合</v>
      </c>
      <c r="H2554" s="16">
        <f>[1]!s_is(A2554,83,"FY","YTD","20251231",1,"",100000000)</f>
        <v>5.9633334387000003</v>
      </c>
      <c r="I2554" s="16">
        <f>[1]!s_is(A2554,83,"FY","YTD","20241231",1,"",100000000)</f>
        <v>5.8587834792999995</v>
      </c>
      <c r="J2554" s="16">
        <f t="shared" si="117"/>
        <v>1.7844994574281792E-2</v>
      </c>
      <c r="K2554" s="16">
        <f>[1]!s_is(A2554,61,"FY","YTD","20251231",1,"",100000000)</f>
        <v>0.54223774000000002</v>
      </c>
      <c r="L2554" s="16">
        <f>[1]!s_is(A2554,61,"FY","YTD","20241231",1,"",100000000)</f>
        <v>0.51818643619999993</v>
      </c>
      <c r="M2554" s="16">
        <f t="shared" si="118"/>
        <v>4.6414383163663545E-2</v>
      </c>
      <c r="N2554" s="16">
        <f>[1]!s_fa_roe(A2554,"20251231")</f>
        <v>3.1568999999999998</v>
      </c>
      <c r="O2554" s="16">
        <f>[1]!s_stmnote_rdexp(A2554,"20251231",1,10000)</f>
        <v>343.87403599999999</v>
      </c>
      <c r="P2554" s="20">
        <f t="shared" si="119"/>
        <v>5.7664733916834958E-3</v>
      </c>
      <c r="Q2554" s="16">
        <f>[1]!s_margin_tradingbalance(A2554,"",10000)</f>
        <v>0</v>
      </c>
      <c r="R2554" s="16">
        <f>[1]!s_margin_seclendingbalance(A2554,"",10000)</f>
        <v>0</v>
      </c>
      <c r="S2554" s="17">
        <f>[1]!s_val_ev(A2554,"",100000000)</f>
        <v>33.178042397500001</v>
      </c>
      <c r="T2554" s="17">
        <f>[1]!share_freesharesmv(A2554,"",100000000)</f>
        <v>13.791448367000001</v>
      </c>
      <c r="U2554" s="17">
        <f>[1]!s_dq_amount_btin(A2554,E2554,100000000)</f>
        <v>0.18116057999999999</v>
      </c>
      <c r="V2554" s="17">
        <f>[1]!s_dq_turn(A2554,E2554)</f>
        <v>0.55401911390001268</v>
      </c>
      <c r="W2554" s="2">
        <f>[1]!s_pq_amount(A2554,"20260101","",100000000)</f>
        <v>31.96575133</v>
      </c>
      <c r="X2554" s="2">
        <f>[1]!s_pq_avgamount(A2554,"20260101","",100000000)</f>
        <v>0.29059773936363636</v>
      </c>
      <c r="Y2554" s="17">
        <f>[1]!s_ipo_dilutedpe(A2554)</f>
        <v>0</v>
      </c>
      <c r="Z2554" s="12">
        <f>[1]!s_ipo_collection_total(A2554,100000000)</f>
        <v>0.36</v>
      </c>
      <c r="AA2554" s="2">
        <f>[1]!s_val_pe_ttm(A2554,E2554)</f>
        <v>67.492942810058594</v>
      </c>
      <c r="AB2554" s="5">
        <f>[1]!s_info_zjtxornot1(A2554,"")</f>
        <v>0</v>
      </c>
      <c r="AC2554" s="22" t="str">
        <f>[1]!s_info_nature1(A2554,"")</f>
        <v>地方国有企业</v>
      </c>
      <c r="AD2554" s="6" t="str">
        <f>[1]!s_info_city(A2554)</f>
        <v>上海市</v>
      </c>
      <c r="AE2554" s="6" t="str">
        <f>[1]!s_info_province(A2554)</f>
        <v>上海</v>
      </c>
      <c r="AF2554">
        <v>121.472644</v>
      </c>
      <c r="AG2554">
        <v>31.231705999999999</v>
      </c>
    </row>
    <row r="2555" spans="1:33" x14ac:dyDescent="0.3">
      <c r="A2555" s="12" t="s">
        <v>5604</v>
      </c>
      <c r="B2555" s="12" t="s">
        <v>5605</v>
      </c>
      <c r="C2555" s="16" t="str">
        <f>[1]!s_info_mkt(A2555)</f>
        <v>主板</v>
      </c>
      <c r="D2555" s="16" t="str">
        <f>[1]!s_ipo_listeddate(A2555)</f>
        <v>1996-11-06</v>
      </c>
      <c r="E2555" s="16" t="str">
        <f>[1]!lastradeday_s("000002","")</f>
        <v>2026-06-22</v>
      </c>
      <c r="F2555" s="16" t="str">
        <f>[1]!s_info_industry_csrc2023(A2555,"",3)</f>
        <v>铁路、船舶、航空航天和其他运输设备制造业</v>
      </c>
      <c r="G2555" s="16" t="str">
        <f>[1]!s_info_industry_csrc2023(A2555,"",1)</f>
        <v>制造业</v>
      </c>
      <c r="H2555" s="16">
        <f>[1]!s_is(A2555,83,"FY","YTD","20251231",1,"",100000000)</f>
        <v>101.1450808836</v>
      </c>
      <c r="I2555" s="16">
        <f>[1]!s_is(A2555,83,"FY","YTD","20241231",1,"",100000000)</f>
        <v>103.55175973629999</v>
      </c>
      <c r="J2555" s="16">
        <f t="shared" si="117"/>
        <v>-2.3241312932090308E-2</v>
      </c>
      <c r="K2555" s="16">
        <f>[1]!s_is(A2555,61,"FY","YTD","20251231",1,"",100000000)</f>
        <v>6.0882160397999998</v>
      </c>
      <c r="L2555" s="16">
        <f>[1]!s_is(A2555,61,"FY","YTD","20241231",1,"",100000000)</f>
        <v>6.3973078639000001</v>
      </c>
      <c r="M2555" s="16">
        <f t="shared" si="118"/>
        <v>-4.8315921427543762E-2</v>
      </c>
      <c r="N2555" s="16">
        <f>[1]!s_fa_roe(A2555,"20251231")</f>
        <v>4.3254000000000001</v>
      </c>
      <c r="O2555" s="16">
        <f>[1]!s_stmnote_rdexp(A2555,"20251231",1,10000)</f>
        <v>63516.835894000003</v>
      </c>
      <c r="P2555" s="20">
        <f t="shared" si="119"/>
        <v>6.2797750853644169E-2</v>
      </c>
      <c r="Q2555" s="16">
        <f>[1]!s_margin_tradingbalance(A2555,"",10000)</f>
        <v>123062.1684</v>
      </c>
      <c r="R2555" s="16">
        <f>[1]!s_margin_seclendingbalance(A2555,"",10000)</f>
        <v>565.73</v>
      </c>
      <c r="S2555" s="17">
        <f>[1]!s_val_ev(A2555,"",100000000)</f>
        <v>219.6779226495</v>
      </c>
      <c r="T2555" s="17">
        <f>[1]!share_freesharesmv(A2555,"",100000000)</f>
        <v>142.26308119999999</v>
      </c>
      <c r="U2555" s="17">
        <f>[1]!s_dq_amount_btin(A2555,E2555,100000000)</f>
        <v>2.6896508300000002</v>
      </c>
      <c r="V2555" s="17">
        <f>[1]!s_dq_turn(A2555,E2555)</f>
        <v>1.2490441244193207</v>
      </c>
      <c r="W2555" s="2">
        <f>[1]!s_pq_amount(A2555,"20260101","",100000000)</f>
        <v>765.23563908999995</v>
      </c>
      <c r="X2555" s="2">
        <f>[1]!s_pq_avgamount(A2555,"20260101","",100000000)</f>
        <v>6.9566876280909087</v>
      </c>
      <c r="Y2555" s="17">
        <f>[1]!s_ipo_dilutedpe(A2555)</f>
        <v>20.71</v>
      </c>
      <c r="Z2555" s="12">
        <f>[1]!s_ipo_collection_total(A2555,100000000)</f>
        <v>0.87</v>
      </c>
      <c r="AA2555" s="2">
        <f>[1]!s_val_pe_ttm(A2555,E2555)</f>
        <v>38.608425140380859</v>
      </c>
      <c r="AB2555" s="5">
        <f>[1]!s_info_zjtxornot1(A2555,"")</f>
        <v>1</v>
      </c>
      <c r="AC2555" s="22" t="str">
        <f>[1]!s_info_nature1(A2555,"")</f>
        <v>中央国有企业</v>
      </c>
      <c r="AD2555" s="6" t="str">
        <f>[1]!s_info_city(A2555)</f>
        <v>贵阳市</v>
      </c>
      <c r="AE2555" s="6" t="str">
        <f>[1]!s_info_province(A2555)</f>
        <v>贵州省</v>
      </c>
      <c r="AF2555">
        <v>106.71347799999999</v>
      </c>
      <c r="AG2555">
        <v>26.578343</v>
      </c>
    </row>
    <row r="2556" spans="1:33" x14ac:dyDescent="0.3">
      <c r="A2556" s="12" t="s">
        <v>5606</v>
      </c>
      <c r="B2556" s="12" t="s">
        <v>5607</v>
      </c>
      <c r="C2556" s="16" t="str">
        <f>[1]!s_info_mkt(A2556)</f>
        <v>主板</v>
      </c>
      <c r="D2556" s="16" t="str">
        <f>[1]!s_ipo_listeddate(A2556)</f>
        <v>2023-03-07</v>
      </c>
      <c r="E2556" s="16" t="str">
        <f>[1]!lastradeday_s("000002","")</f>
        <v>2026-06-22</v>
      </c>
      <c r="F2556" s="16" t="str">
        <f>[1]!s_info_industry_csrc2023(A2556,"",3)</f>
        <v>农副食品加工业</v>
      </c>
      <c r="G2556" s="16" t="str">
        <f>[1]!s_info_industry_csrc2023(A2556,"",1)</f>
        <v>制造业</v>
      </c>
      <c r="H2556" s="16">
        <f>[1]!s_is(A2556,83,"FY","YTD","20251231",1,"",100000000)</f>
        <v>13.604438834000002</v>
      </c>
      <c r="I2556" s="16">
        <f>[1]!s_is(A2556,83,"FY","YTD","20241231",1,"",100000000)</f>
        <v>10.169526876399999</v>
      </c>
      <c r="J2556" s="16">
        <f t="shared" si="117"/>
        <v>0.33776516836503578</v>
      </c>
      <c r="K2556" s="16">
        <f>[1]!s_is(A2556,61,"FY","YTD","20251231",1,"",100000000)</f>
        <v>-0.19773382910000001</v>
      </c>
      <c r="L2556" s="16">
        <f>[1]!s_is(A2556,61,"FY","YTD","20241231",1,"",100000000)</f>
        <v>-0.28713852779999999</v>
      </c>
      <c r="M2556" s="16">
        <f t="shared" si="118"/>
        <v>0.31136434175170269</v>
      </c>
      <c r="N2556" s="16">
        <f>[1]!s_fa_roe(A2556,"20251231")</f>
        <v>-2.4590999999999998</v>
      </c>
      <c r="O2556" s="16">
        <f>[1]!s_stmnote_rdexp(A2556,"20251231",1,10000)</f>
        <v>2345.3135219999999</v>
      </c>
      <c r="P2556" s="20">
        <f t="shared" si="119"/>
        <v>1.7239325712859459E-2</v>
      </c>
      <c r="Q2556" s="16">
        <f>[1]!s_margin_tradingbalance(A2556,"",10000)</f>
        <v>0</v>
      </c>
      <c r="R2556" s="16">
        <f>[1]!s_margin_seclendingbalance(A2556,"",10000)</f>
        <v>0</v>
      </c>
      <c r="S2556" s="17">
        <f>[1]!s_val_ev(A2556,"",100000000)</f>
        <v>19.44228</v>
      </c>
      <c r="T2556" s="17">
        <f>[1]!share_freesharesmv(A2556,"",100000000)</f>
        <v>6.7372800000000002</v>
      </c>
      <c r="U2556" s="17">
        <f>[1]!s_dq_amount_btin(A2556,E2556,100000000)</f>
        <v>0.36321849</v>
      </c>
      <c r="V2556" s="17">
        <f>[1]!s_dq_turn(A2556,E2556)</f>
        <v>1.9057810555140653</v>
      </c>
      <c r="W2556" s="2">
        <f>[1]!s_pq_amount(A2556,"20260101","",100000000)</f>
        <v>94.743398740000003</v>
      </c>
      <c r="X2556" s="2">
        <f>[1]!s_pq_avgamount(A2556,"20260101","",100000000)</f>
        <v>0.86130362490909085</v>
      </c>
      <c r="Y2556" s="17">
        <f>[1]!s_ipo_dilutedpe(A2556)</f>
        <v>22.97</v>
      </c>
      <c r="Z2556" s="12">
        <f>[1]!s_ipo_collection_total(A2556,100000000)</f>
        <v>3.7606199999999999</v>
      </c>
      <c r="AA2556" s="2">
        <f>[1]!s_val_pe_ttm(A2556,E2556)</f>
        <v>-353.0548095703125</v>
      </c>
      <c r="AB2556" s="5">
        <f>[1]!s_info_zjtxornot1(A2556,"")</f>
        <v>0</v>
      </c>
      <c r="AC2556" s="22" t="str">
        <f>[1]!s_info_nature1(A2556,"")</f>
        <v>民营企业</v>
      </c>
      <c r="AD2556" s="6" t="str">
        <f>[1]!s_info_city(A2556)</f>
        <v>赣州市</v>
      </c>
      <c r="AE2556" s="6" t="str">
        <f>[1]!s_info_province(A2556)</f>
        <v>江西省</v>
      </c>
      <c r="AF2556">
        <v>114.94027800000001</v>
      </c>
      <c r="AG2556">
        <v>25.85097</v>
      </c>
    </row>
    <row r="2557" spans="1:33" x14ac:dyDescent="0.3">
      <c r="A2557" s="12" t="s">
        <v>5608</v>
      </c>
      <c r="B2557" s="12" t="s">
        <v>5609</v>
      </c>
      <c r="C2557" s="16" t="str">
        <f>[1]!s_info_mkt(A2557)</f>
        <v>创业板</v>
      </c>
      <c r="D2557" s="16" t="str">
        <f>[1]!s_ipo_listeddate(A2557)</f>
        <v>2018-12-13</v>
      </c>
      <c r="E2557" s="16" t="str">
        <f>[1]!lastradeday_s("000002","")</f>
        <v>2026-06-22</v>
      </c>
      <c r="F2557" s="16" t="str">
        <f>[1]!s_info_industry_csrc2023(A2557,"",3)</f>
        <v>专用设备制造业</v>
      </c>
      <c r="G2557" s="16" t="str">
        <f>[1]!s_info_industry_csrc2023(A2557,"",1)</f>
        <v>制造业</v>
      </c>
      <c r="H2557" s="16">
        <f>[1]!s_is(A2557,83,"FY","YTD","20251231",1,"",100000000)</f>
        <v>3.4201750151999999</v>
      </c>
      <c r="I2557" s="16">
        <f>[1]!s_is(A2557,83,"FY","YTD","20241231",1,"",100000000)</f>
        <v>4.0380224557000002</v>
      </c>
      <c r="J2557" s="16">
        <f t="shared" si="117"/>
        <v>-0.1530074305624175</v>
      </c>
      <c r="K2557" s="16">
        <f>[1]!s_is(A2557,61,"FY","YTD","20251231",1,"",100000000)</f>
        <v>-0.24020678420000002</v>
      </c>
      <c r="L2557" s="16">
        <f>[1]!s_is(A2557,61,"FY","YTD","20241231",1,"",100000000)</f>
        <v>0.10800733830000001</v>
      </c>
      <c r="M2557" s="16">
        <f t="shared" si="118"/>
        <v>-3.2239857770849265</v>
      </c>
      <c r="N2557" s="16">
        <f>[1]!s_fa_roe(A2557,"20251231")</f>
        <v>-3.5141</v>
      </c>
      <c r="O2557" s="16">
        <f>[1]!s_stmnote_rdexp(A2557,"20251231",1,10000)</f>
        <v>4055.774183</v>
      </c>
      <c r="P2557" s="20">
        <f t="shared" si="119"/>
        <v>0.11858381997924841</v>
      </c>
      <c r="Q2557" s="16">
        <f>[1]!s_margin_tradingbalance(A2557,"",10000)</f>
        <v>0</v>
      </c>
      <c r="R2557" s="16">
        <f>[1]!s_margin_seclendingbalance(A2557,"",10000)</f>
        <v>0</v>
      </c>
      <c r="S2557" s="17">
        <f>[1]!s_val_ev(A2557,"",100000000)</f>
        <v>25.6759776</v>
      </c>
      <c r="T2557" s="17">
        <f>[1]!share_freesharesmv(A2557,"",100000000)</f>
        <v>15.395997586200002</v>
      </c>
      <c r="U2557" s="17">
        <f>[1]!s_dq_amount_btin(A2557,E2557,100000000)</f>
        <v>0.94434901000000004</v>
      </c>
      <c r="V2557" s="17">
        <f>[1]!s_dq_turn(A2557,E2557)</f>
        <v>5.3707022851925927</v>
      </c>
      <c r="W2557" s="2">
        <f>[1]!s_pq_amount(A2557,"20260101","",100000000)</f>
        <v>288.86473791999998</v>
      </c>
      <c r="X2557" s="2">
        <f>[1]!s_pq_avgamount(A2557,"20260101","",100000000)</f>
        <v>2.6260430719999999</v>
      </c>
      <c r="Y2557" s="17">
        <f>[1]!s_ipo_dilutedpe(A2557)</f>
        <v>22.99</v>
      </c>
      <c r="Z2557" s="12">
        <f>[1]!s_ipo_collection_total(A2557,100000000)</f>
        <v>3.1916000000000002</v>
      </c>
      <c r="AA2557" s="2">
        <f>[1]!s_val_pe_ttm(A2557,E2557)</f>
        <v>-238.57125854492188</v>
      </c>
      <c r="AB2557" s="5">
        <f>[1]!s_info_zjtxornot1(A2557,"")</f>
        <v>1</v>
      </c>
      <c r="AC2557" s="22" t="str">
        <f>[1]!s_info_nature1(A2557,"")</f>
        <v>民营企业</v>
      </c>
      <c r="AD2557" s="6" t="str">
        <f>[1]!s_info_city(A2557)</f>
        <v>南通市</v>
      </c>
      <c r="AE2557" s="6" t="str">
        <f>[1]!s_info_province(A2557)</f>
        <v>江苏省</v>
      </c>
      <c r="AF2557">
        <v>120.864608</v>
      </c>
      <c r="AG2557">
        <v>32.016212000000003</v>
      </c>
    </row>
    <row r="2558" spans="1:33" x14ac:dyDescent="0.3">
      <c r="A2558" s="12" t="s">
        <v>5610</v>
      </c>
      <c r="B2558" s="12" t="s">
        <v>5611</v>
      </c>
      <c r="C2558" s="16" t="str">
        <f>[1]!s_info_mkt(A2558)</f>
        <v>主板</v>
      </c>
      <c r="D2558" s="16" t="str">
        <f>[1]!s_ipo_listeddate(A2558)</f>
        <v>2010-11-25</v>
      </c>
      <c r="E2558" s="16" t="str">
        <f>[1]!lastradeday_s("000002","")</f>
        <v>2026-06-22</v>
      </c>
      <c r="F2558" s="16" t="str">
        <f>[1]!s_info_industry_csrc2023(A2558,"",3)</f>
        <v>造纸和纸制品业</v>
      </c>
      <c r="G2558" s="16" t="str">
        <f>[1]!s_info_industry_csrc2023(A2558,"",1)</f>
        <v>制造业</v>
      </c>
      <c r="H2558" s="16">
        <f>[1]!s_is(A2558,83,"FY","YTD","20251231",1,"",100000000)</f>
        <v>87.798469444599988</v>
      </c>
      <c r="I2558" s="16">
        <f>[1]!s_is(A2558,83,"FY","YTD","20241231",1,"",100000000)</f>
        <v>81.505794906199995</v>
      </c>
      <c r="J2558" s="16">
        <f t="shared" si="117"/>
        <v>7.720524099718129E-2</v>
      </c>
      <c r="K2558" s="16">
        <f>[1]!s_is(A2558,61,"FY","YTD","20251231",1,"",100000000)</f>
        <v>3.1860685467000001</v>
      </c>
      <c r="L2558" s="16">
        <f>[1]!s_is(A2558,61,"FY","YTD","20241231",1,"",100000000)</f>
        <v>0.77181582840000007</v>
      </c>
      <c r="M2558" s="16">
        <f t="shared" si="118"/>
        <v>3.1280165934207731</v>
      </c>
      <c r="N2558" s="16">
        <f>[1]!s_fa_roe(A2558,"20251231")</f>
        <v>5.8598999999999997</v>
      </c>
      <c r="O2558" s="16">
        <f>[1]!s_stmnote_rdexp(A2558,"20251231",1,10000)</f>
        <v>17264.976241</v>
      </c>
      <c r="P2558" s="20">
        <f t="shared" si="119"/>
        <v>1.9664324845541911E-2</v>
      </c>
      <c r="Q2558" s="16">
        <f>[1]!s_margin_tradingbalance(A2558,"",10000)</f>
        <v>22896.572400000001</v>
      </c>
      <c r="R2558" s="16">
        <f>[1]!s_margin_seclendingbalance(A2558,"",10000)</f>
        <v>135.16569999999999</v>
      </c>
      <c r="S2558" s="17">
        <f>[1]!s_val_ev(A2558,"",100000000)</f>
        <v>89.145982440899999</v>
      </c>
      <c r="T2558" s="17">
        <f>[1]!share_freesharesmv(A2558,"",100000000)</f>
        <v>42.875738136000002</v>
      </c>
      <c r="U2558" s="17">
        <f>[1]!s_dq_amount_btin(A2558,E2558,100000000)</f>
        <v>0.84060193000000005</v>
      </c>
      <c r="V2558" s="17">
        <f>[1]!s_dq_turn(A2558,E2558)</f>
        <v>0.97440513160846309</v>
      </c>
      <c r="W2558" s="2">
        <f>[1]!s_pq_amount(A2558,"20260101","",100000000)</f>
        <v>177.57508927000001</v>
      </c>
      <c r="X2558" s="2">
        <f>[1]!s_pq_avgamount(A2558,"20260101","",100000000)</f>
        <v>1.6143189933636364</v>
      </c>
      <c r="Y2558" s="17">
        <f>[1]!s_ipo_dilutedpe(A2558)</f>
        <v>56.55</v>
      </c>
      <c r="Z2558" s="12">
        <f>[1]!s_ipo_collection_total(A2558,100000000)</f>
        <v>15.2</v>
      </c>
      <c r="AA2558" s="2">
        <f>[1]!s_val_pe_ttm(A2558,E2558)</f>
        <v>25.1468505859375</v>
      </c>
      <c r="AB2558" s="5">
        <f>[1]!s_info_zjtxornot1(A2558,"")</f>
        <v>0</v>
      </c>
      <c r="AC2558" s="22" t="str">
        <f>[1]!s_info_nature1(A2558,"")</f>
        <v>民营企业</v>
      </c>
      <c r="AD2558" s="6" t="str">
        <f>[1]!s_info_city(A2558)</f>
        <v>中山市</v>
      </c>
      <c r="AE2558" s="6" t="str">
        <f>[1]!s_info_province(A2558)</f>
        <v>广东省</v>
      </c>
      <c r="AF2558">
        <v>113.382391</v>
      </c>
      <c r="AG2558">
        <v>22.521113</v>
      </c>
    </row>
    <row r="2559" spans="1:33" x14ac:dyDescent="0.3">
      <c r="A2559" s="12" t="s">
        <v>5612</v>
      </c>
      <c r="B2559" s="12" t="s">
        <v>5613</v>
      </c>
      <c r="C2559" s="16" t="str">
        <f>[1]!s_info_mkt(A2559)</f>
        <v>主板</v>
      </c>
      <c r="D2559" s="16" t="str">
        <f>[1]!s_ipo_listeddate(A2559)</f>
        <v>2017-02-06</v>
      </c>
      <c r="E2559" s="16" t="str">
        <f>[1]!lastradeday_s("000002","")</f>
        <v>2026-06-22</v>
      </c>
      <c r="F2559" s="16" t="str">
        <f>[1]!s_info_industry_csrc2023(A2559,"",3)</f>
        <v>化学原料和化学制品制造业</v>
      </c>
      <c r="G2559" s="16" t="str">
        <f>[1]!s_info_industry_csrc2023(A2559,"",1)</f>
        <v>制造业</v>
      </c>
      <c r="H2559" s="16">
        <f>[1]!s_is(A2559,83,"FY","YTD","20251231",1,"",100000000)</f>
        <v>17.2394778102</v>
      </c>
      <c r="I2559" s="16">
        <f>[1]!s_is(A2559,83,"FY","YTD","20241231",1,"",100000000)</f>
        <v>12.707659658399999</v>
      </c>
      <c r="J2559" s="16">
        <f t="shared" si="117"/>
        <v>0.35662098872819481</v>
      </c>
      <c r="K2559" s="16">
        <f>[1]!s_is(A2559,61,"FY","YTD","20251231",1,"",100000000)</f>
        <v>2.0977469369000001</v>
      </c>
      <c r="L2559" s="16">
        <f>[1]!s_is(A2559,61,"FY","YTD","20241231",1,"",100000000)</f>
        <v>3.9175799174999999</v>
      </c>
      <c r="M2559" s="16">
        <f t="shared" si="118"/>
        <v>-0.46452989317990084</v>
      </c>
      <c r="N2559" s="16">
        <f>[1]!s_fa_roe(A2559,"20251231")</f>
        <v>13.0176</v>
      </c>
      <c r="O2559" s="16">
        <f>[1]!s_stmnote_rdexp(A2559,"20251231",1,10000)</f>
        <v>8419.7158739999995</v>
      </c>
      <c r="P2559" s="20">
        <f t="shared" si="119"/>
        <v>4.8839738457845547E-2</v>
      </c>
      <c r="Q2559" s="16">
        <f>[1]!s_margin_tradingbalance(A2559,"",10000)</f>
        <v>0</v>
      </c>
      <c r="R2559" s="16">
        <f>[1]!s_margin_seclendingbalance(A2559,"",10000)</f>
        <v>0</v>
      </c>
      <c r="S2559" s="17">
        <f>[1]!s_val_ev(A2559,"",100000000)</f>
        <v>128.17959320099999</v>
      </c>
      <c r="T2559" s="17">
        <f>[1]!share_freesharesmv(A2559,"",100000000)</f>
        <v>56.6698312125</v>
      </c>
      <c r="U2559" s="17">
        <f>[1]!s_dq_amount_btin(A2559,E2559,100000000)</f>
        <v>3.92875452</v>
      </c>
      <c r="V2559" s="17">
        <f>[1]!s_dq_turn(A2559,E2559)</f>
        <v>3.0763891689190008</v>
      </c>
      <c r="W2559" s="2">
        <f>[1]!s_pq_amount(A2559,"20260101","",100000000)</f>
        <v>486.51485256000001</v>
      </c>
      <c r="X2559" s="2">
        <f>[1]!s_pq_avgamount(A2559,"20260101","",100000000)</f>
        <v>4.4228622959999999</v>
      </c>
      <c r="Y2559" s="17">
        <f>[1]!s_ipo_dilutedpe(A2559)</f>
        <v>22.92</v>
      </c>
      <c r="Z2559" s="12">
        <f>[1]!s_ipo_collection_total(A2559,100000000)</f>
        <v>3.080616</v>
      </c>
      <c r="AA2559" s="2">
        <f>[1]!s_val_pe_ttm(A2559,E2559)</f>
        <v>74.31207275390625</v>
      </c>
      <c r="AB2559" s="5">
        <f>[1]!s_info_zjtxornot1(A2559,"")</f>
        <v>1</v>
      </c>
      <c r="AC2559" s="22" t="str">
        <f>[1]!s_info_nature1(A2559,"")</f>
        <v>民营企业</v>
      </c>
      <c r="AD2559" s="6" t="str">
        <f>[1]!s_info_city(A2559)</f>
        <v>大连市</v>
      </c>
      <c r="AE2559" s="6" t="str">
        <f>[1]!s_info_province(A2559)</f>
        <v>辽宁省</v>
      </c>
      <c r="AF2559">
        <v>121.618622</v>
      </c>
      <c r="AG2559">
        <v>38.914589999999997</v>
      </c>
    </row>
    <row r="2560" spans="1:33" x14ac:dyDescent="0.3">
      <c r="A2560" s="12" t="s">
        <v>5614</v>
      </c>
      <c r="B2560" s="12" t="s">
        <v>5615</v>
      </c>
      <c r="C2560" s="16" t="str">
        <f>[1]!s_info_mkt(A2560)</f>
        <v>创业板</v>
      </c>
      <c r="D2560" s="16" t="str">
        <f>[1]!s_ipo_listeddate(A2560)</f>
        <v>2023-07-12</v>
      </c>
      <c r="E2560" s="16" t="str">
        <f>[1]!lastradeday_s("000002","")</f>
        <v>2026-06-22</v>
      </c>
      <c r="F2560" s="16" t="str">
        <f>[1]!s_info_industry_csrc2023(A2560,"",3)</f>
        <v>批发业</v>
      </c>
      <c r="G2560" s="16" t="str">
        <f>[1]!s_info_industry_csrc2023(A2560,"",1)</f>
        <v>批发和零售业</v>
      </c>
      <c r="H2560" s="16">
        <f>[1]!s_is(A2560,83,"FY","YTD","20251231",1,"",100000000)</f>
        <v>69.871114797800004</v>
      </c>
      <c r="I2560" s="16">
        <f>[1]!s_is(A2560,83,"FY","YTD","20241231",1,"",100000000)</f>
        <v>73.464454845600002</v>
      </c>
      <c r="J2560" s="16">
        <f t="shared" si="117"/>
        <v>-4.8912634761288376E-2</v>
      </c>
      <c r="K2560" s="16">
        <f>[1]!s_is(A2560,61,"FY","YTD","20251231",1,"",100000000)</f>
        <v>0.68150245610000004</v>
      </c>
      <c r="L2560" s="16">
        <f>[1]!s_is(A2560,61,"FY","YTD","20241231",1,"",100000000)</f>
        <v>1.3066332001000001</v>
      </c>
      <c r="M2560" s="16">
        <f t="shared" si="118"/>
        <v>-0.47842863930914747</v>
      </c>
      <c r="N2560" s="16">
        <f>[1]!s_fa_roe(A2560,"20251231")</f>
        <v>2.7347000000000001</v>
      </c>
      <c r="O2560" s="16">
        <f>[1]!s_stmnote_rdexp(A2560,"20251231",1,10000)</f>
        <v>2964.3693840000001</v>
      </c>
      <c r="P2560" s="20">
        <f t="shared" si="119"/>
        <v>4.2426249997278382E-3</v>
      </c>
      <c r="Q2560" s="16">
        <f>[1]!s_margin_tradingbalance(A2560,"",10000)</f>
        <v>14183.86</v>
      </c>
      <c r="R2560" s="16">
        <f>[1]!s_margin_seclendingbalance(A2560,"",10000)</f>
        <v>22.617999999999999</v>
      </c>
      <c r="S2560" s="17">
        <f>[1]!s_val_ev(A2560,"",100000000)</f>
        <v>40.753959999999999</v>
      </c>
      <c r="T2560" s="17">
        <f>[1]!share_freesharesmv(A2560,"",100000000)</f>
        <v>14.169302345999998</v>
      </c>
      <c r="U2560" s="17">
        <f>[1]!s_dq_amount_btin(A2560,E2560,100000000)</f>
        <v>0.35765195999999999</v>
      </c>
      <c r="V2560" s="17">
        <f>[1]!s_dq_turn(A2560,E2560)</f>
        <v>1.3161989004176609</v>
      </c>
      <c r="W2560" s="2">
        <f>[1]!s_pq_amount(A2560,"20260101","",100000000)</f>
        <v>52.056510039999999</v>
      </c>
      <c r="X2560" s="2">
        <f>[1]!s_pq_avgamount(A2560,"20260101","",100000000)</f>
        <v>0.47324100036363637</v>
      </c>
      <c r="Y2560" s="17">
        <f>[1]!s_ipo_dilutedpe(A2560)</f>
        <v>53.82</v>
      </c>
      <c r="Z2560" s="12">
        <f>[1]!s_ipo_collection_total(A2560,100000000)</f>
        <v>9.4533400000000007</v>
      </c>
      <c r="AA2560" s="2">
        <f>[1]!s_val_pe_ttm(A2560,E2560)</f>
        <v>52.017410278320313</v>
      </c>
      <c r="AB2560" s="5">
        <f>[1]!s_info_zjtxornot1(A2560,"")</f>
        <v>0</v>
      </c>
      <c r="AC2560" s="22" t="str">
        <f>[1]!s_info_nature1(A2560,"")</f>
        <v>中央国有企业</v>
      </c>
      <c r="AD2560" s="6" t="str">
        <f>[1]!s_info_city(A2560)</f>
        <v>北京市</v>
      </c>
      <c r="AE2560" s="6" t="str">
        <f>[1]!s_info_province(A2560)</f>
        <v>北京</v>
      </c>
      <c r="AF2560">
        <v>116.40528500000001</v>
      </c>
      <c r="AG2560">
        <v>39.904989</v>
      </c>
    </row>
    <row r="2561" spans="1:33" x14ac:dyDescent="0.3">
      <c r="A2561" s="12" t="s">
        <v>5616</v>
      </c>
      <c r="B2561" s="12" t="s">
        <v>5617</v>
      </c>
      <c r="C2561" s="16" t="str">
        <f>[1]!s_info_mkt(A2561)</f>
        <v>创业板</v>
      </c>
      <c r="D2561" s="16" t="str">
        <f>[1]!s_ipo_listeddate(A2561)</f>
        <v>2020-07-17</v>
      </c>
      <c r="E2561" s="16" t="str">
        <f>[1]!lastradeday_s("000002","")</f>
        <v>2026-06-22</v>
      </c>
      <c r="F2561" s="16" t="str">
        <f>[1]!s_info_industry_csrc2023(A2561,"",3)</f>
        <v>软件和信息技术服务业</v>
      </c>
      <c r="G2561" s="16" t="str">
        <f>[1]!s_info_industry_csrc2023(A2561,"",1)</f>
        <v>信息传输、软件和信息技术服务业</v>
      </c>
      <c r="H2561" s="16">
        <f>[1]!s_is(A2561,83,"FY","YTD","20251231",1,"",100000000)</f>
        <v>4.0295384813000004</v>
      </c>
      <c r="I2561" s="16">
        <f>[1]!s_is(A2561,83,"FY","YTD","20241231",1,"",100000000)</f>
        <v>3.3732221995999998</v>
      </c>
      <c r="J2561" s="16">
        <f t="shared" si="117"/>
        <v>0.19456657251272302</v>
      </c>
      <c r="K2561" s="16">
        <f>[1]!s_is(A2561,61,"FY","YTD","20251231",1,"",100000000)</f>
        <v>0.74548054969999999</v>
      </c>
      <c r="L2561" s="16">
        <f>[1]!s_is(A2561,61,"FY","YTD","20241231",1,"",100000000)</f>
        <v>0.48583247869999996</v>
      </c>
      <c r="M2561" s="16">
        <f t="shared" si="118"/>
        <v>0.53443950823290243</v>
      </c>
      <c r="N2561" s="16">
        <f>[1]!s_fa_roe(A2561,"20251231")</f>
        <v>5.6612</v>
      </c>
      <c r="O2561" s="16">
        <f>[1]!s_stmnote_rdexp(A2561,"20251231",1,10000)</f>
        <v>11431.436537</v>
      </c>
      <c r="P2561" s="20">
        <f t="shared" si="119"/>
        <v>0.28369096337087257</v>
      </c>
      <c r="Q2561" s="16">
        <f>[1]!s_margin_tradingbalance(A2561,"",10000)</f>
        <v>0</v>
      </c>
      <c r="R2561" s="16">
        <f>[1]!s_margin_seclendingbalance(A2561,"",10000)</f>
        <v>0</v>
      </c>
      <c r="S2561" s="17">
        <f>[1]!s_val_ev(A2561,"",100000000)</f>
        <v>20.803162619999998</v>
      </c>
      <c r="T2561" s="17">
        <f>[1]!share_freesharesmv(A2561,"",100000000)</f>
        <v>7.4241688325000004</v>
      </c>
      <c r="U2561" s="17">
        <f>[1]!s_dq_amount_btin(A2561,E2561,100000000)</f>
        <v>0.42620860999999999</v>
      </c>
      <c r="V2561" s="17">
        <f>[1]!s_dq_turn(A2561,E2561)</f>
        <v>3.7125573520320758</v>
      </c>
      <c r="W2561" s="2">
        <f>[1]!s_pq_amount(A2561,"20260101","",100000000)</f>
        <v>54.297663829999998</v>
      </c>
      <c r="X2561" s="2">
        <f>[1]!s_pq_avgamount(A2561,"20260101","",100000000)</f>
        <v>0.54297663829999998</v>
      </c>
      <c r="Y2561" s="17">
        <f>[1]!s_ipo_dilutedpe(A2561)</f>
        <v>21.36</v>
      </c>
      <c r="Z2561" s="12">
        <f>[1]!s_ipo_collection_total(A2561,100000000)</f>
        <v>6.2353124600000003</v>
      </c>
      <c r="AA2561" s="2">
        <f>[1]!s_val_pe_ttm(A2561,E2561)</f>
        <v>25.492326736450195</v>
      </c>
      <c r="AB2561" s="5">
        <f>[1]!s_info_zjtxornot1(A2561,"")</f>
        <v>0</v>
      </c>
      <c r="AC2561" s="22" t="str">
        <f>[1]!s_info_nature1(A2561,"")</f>
        <v>民营企业</v>
      </c>
      <c r="AD2561" s="6" t="str">
        <f>[1]!s_info_city(A2561)</f>
        <v>北京市</v>
      </c>
      <c r="AE2561" s="6" t="str">
        <f>[1]!s_info_province(A2561)</f>
        <v>北京</v>
      </c>
      <c r="AF2561">
        <v>116.40528500000001</v>
      </c>
      <c r="AG2561">
        <v>39.904989</v>
      </c>
    </row>
    <row r="2562" spans="1:33" x14ac:dyDescent="0.3">
      <c r="A2562" s="12" t="s">
        <v>5618</v>
      </c>
      <c r="B2562" s="12" t="s">
        <v>5619</v>
      </c>
      <c r="C2562" s="16" t="str">
        <f>[1]!s_info_mkt(A2562)</f>
        <v>主板</v>
      </c>
      <c r="D2562" s="16" t="str">
        <f>[1]!s_ipo_listeddate(A2562)</f>
        <v>2021-08-02</v>
      </c>
      <c r="E2562" s="16" t="str">
        <f>[1]!lastradeday_s("000002","")</f>
        <v>2026-06-22</v>
      </c>
      <c r="F2562" s="16" t="str">
        <f>[1]!s_info_industry_csrc2023(A2562,"",3)</f>
        <v>医药制造业</v>
      </c>
      <c r="G2562" s="16" t="str">
        <f>[1]!s_info_industry_csrc2023(A2562,"",1)</f>
        <v>制造业</v>
      </c>
      <c r="H2562" s="16">
        <f>[1]!s_is(A2562,83,"FY","YTD","20251231",1,"",100000000)</f>
        <v>60.113974991000006</v>
      </c>
      <c r="I2562" s="16">
        <f>[1]!s_is(A2562,83,"FY","YTD","20241231",1,"",100000000)</f>
        <v>58.908392056400004</v>
      </c>
      <c r="J2562" s="16">
        <f t="shared" si="117"/>
        <v>2.0465385194112118E-2</v>
      </c>
      <c r="K2562" s="16">
        <f>[1]!s_is(A2562,61,"FY","YTD","20251231",1,"",100000000)</f>
        <v>8.2082043345000013</v>
      </c>
      <c r="L2562" s="16">
        <f>[1]!s_is(A2562,61,"FY","YTD","20241231",1,"",100000000)</f>
        <v>7.8159542553999994</v>
      </c>
      <c r="M2562" s="16">
        <f t="shared" si="118"/>
        <v>5.0185820730590698E-2</v>
      </c>
      <c r="N2562" s="16">
        <f>[1]!s_fa_roe(A2562,"20251231")</f>
        <v>9.8890999999999991</v>
      </c>
      <c r="O2562" s="16">
        <f>[1]!s_stmnote_rdexp(A2562,"20251231",1,10000)</f>
        <v>20983.244933000002</v>
      </c>
      <c r="P2562" s="20">
        <f t="shared" si="119"/>
        <v>3.4905768477532087E-2</v>
      </c>
      <c r="Q2562" s="16">
        <f>[1]!s_margin_tradingbalance(A2562,"",10000)</f>
        <v>0</v>
      </c>
      <c r="R2562" s="16">
        <f>[1]!s_margin_seclendingbalance(A2562,"",10000)</f>
        <v>0</v>
      </c>
      <c r="S2562" s="17">
        <f>[1]!s_val_ev(A2562,"",100000000)</f>
        <v>119.62175841</v>
      </c>
      <c r="T2562" s="17">
        <f>[1]!share_freesharesmv(A2562,"",100000000)</f>
        <v>54.7914864145</v>
      </c>
      <c r="U2562" s="17">
        <f>[1]!s_dq_amount_btin(A2562,E2562,100000000)</f>
        <v>0.56496179000000002</v>
      </c>
      <c r="V2562" s="17">
        <f>[1]!s_dq_turn(A2562,E2562)</f>
        <v>0.47665088222974578</v>
      </c>
      <c r="W2562" s="2">
        <f>[1]!s_pq_amount(A2562,"20260101","",100000000)</f>
        <v>112.64206107</v>
      </c>
      <c r="X2562" s="2">
        <f>[1]!s_pq_avgamount(A2562,"20260101","",100000000)</f>
        <v>1.024018737</v>
      </c>
      <c r="Y2562" s="17">
        <f>[1]!s_ipo_dilutedpe(A2562)</f>
        <v>22.99</v>
      </c>
      <c r="Z2562" s="12">
        <f>[1]!s_ipo_collection_total(A2562,100000000)</f>
        <v>27.301313950000001</v>
      </c>
      <c r="AA2562" s="2">
        <f>[1]!s_val_pe_ttm(A2562,E2562)</f>
        <v>15.606780052185059</v>
      </c>
      <c r="AB2562" s="5">
        <f>[1]!s_info_zjtxornot1(A2562,"")</f>
        <v>0</v>
      </c>
      <c r="AC2562" s="22" t="str">
        <f>[1]!s_info_nature1(A2562,"")</f>
        <v>民营企业</v>
      </c>
      <c r="AD2562" s="6" t="str">
        <f>[1]!s_info_city(A2562)</f>
        <v>绍兴市</v>
      </c>
      <c r="AE2562" s="6" t="str">
        <f>[1]!s_info_province(A2562)</f>
        <v>浙江省</v>
      </c>
      <c r="AF2562">
        <v>120.582112</v>
      </c>
      <c r="AG2562">
        <v>29.997116999999999</v>
      </c>
    </row>
    <row r="2563" spans="1:33" x14ac:dyDescent="0.3">
      <c r="A2563" s="12" t="s">
        <v>5620</v>
      </c>
      <c r="B2563" s="12" t="s">
        <v>5621</v>
      </c>
      <c r="C2563" s="16" t="str">
        <f>[1]!s_info_mkt(A2563)</f>
        <v>主板</v>
      </c>
      <c r="D2563" s="16" t="str">
        <f>[1]!s_ipo_listeddate(A2563)</f>
        <v>1998-04-02</v>
      </c>
      <c r="E2563" s="16" t="str">
        <f>[1]!lastradeday_s("000002","")</f>
        <v>2026-06-22</v>
      </c>
      <c r="F2563" s="16" t="str">
        <f>[1]!s_info_industry_csrc2023(A2563,"",3)</f>
        <v>软件和信息技术服务业</v>
      </c>
      <c r="G2563" s="16" t="str">
        <f>[1]!s_info_industry_csrc2023(A2563,"",1)</f>
        <v>信息传输、软件和信息技术服务业</v>
      </c>
      <c r="H2563" s="16">
        <f>[1]!s_is(A2563,83,"FY","YTD","20251231",1,"",100000000)</f>
        <v>106.2782048601</v>
      </c>
      <c r="I2563" s="16">
        <f>[1]!s_is(A2563,83,"FY","YTD","20241231",1,"",100000000)</f>
        <v>73.151696797200003</v>
      </c>
      <c r="J2563" s="16">
        <f t="shared" ref="J2563:J2626" si="120">H2563/I2563-1</f>
        <v>0.45284674878748632</v>
      </c>
      <c r="K2563" s="16">
        <f>[1]!s_is(A2563,61,"FY","YTD","20251231",1,"",100000000)</f>
        <v>6.5735786646000003</v>
      </c>
      <c r="L2563" s="16">
        <f>[1]!s_is(A2563,61,"FY","YTD","20241231",1,"",100000000)</f>
        <v>6.8247271099000004</v>
      </c>
      <c r="M2563" s="16">
        <f t="shared" ref="M2563:M2626" si="121">(K2563-L2563)/ABS(L2563)</f>
        <v>-3.6799778402228318E-2</v>
      </c>
      <c r="N2563" s="16">
        <f>[1]!s_fa_roe(A2563,"20251231")</f>
        <v>9.9108000000000001</v>
      </c>
      <c r="O2563" s="16">
        <f>[1]!s_stmnote_rdexp(A2563,"20251231",1,10000)</f>
        <v>116484.53939600001</v>
      </c>
      <c r="P2563" s="20">
        <f t="shared" ref="P2563:P2626" si="122">O2563/H2563/10000</f>
        <v>0.10960341261817057</v>
      </c>
      <c r="Q2563" s="16">
        <f>[1]!s_margin_tradingbalance(A2563,"",10000)</f>
        <v>46137.428099999997</v>
      </c>
      <c r="R2563" s="16">
        <f>[1]!s_margin_seclendingbalance(A2563,"",10000)</f>
        <v>432.54579999999999</v>
      </c>
      <c r="S2563" s="17">
        <f>[1]!s_val_ev(A2563,"",100000000)</f>
        <v>191.13762951799998</v>
      </c>
      <c r="T2563" s="17">
        <f>[1]!share_freesharesmv(A2563,"",100000000)</f>
        <v>79.326979522999991</v>
      </c>
      <c r="U2563" s="17">
        <f>[1]!s_dq_amount_btin(A2563,E2563,100000000)</f>
        <v>3.0348114900000001</v>
      </c>
      <c r="V2563" s="17">
        <f>[1]!s_dq_turn(A2563,E2563)</f>
        <v>1.6485504737968144</v>
      </c>
      <c r="W2563" s="2">
        <f>[1]!s_pq_amount(A2563,"20260101","",100000000)</f>
        <v>489.54080439000001</v>
      </c>
      <c r="X2563" s="2">
        <f>[1]!s_pq_avgamount(A2563,"20260101","",100000000)</f>
        <v>4.4503709489999999</v>
      </c>
      <c r="Y2563" s="17">
        <f>[1]!s_ipo_dilutedpe(A2563)</f>
        <v>0</v>
      </c>
      <c r="Z2563" s="12">
        <f>[1]!s_ipo_collection_total(A2563,100000000)</f>
        <v>1.8374999999999999</v>
      </c>
      <c r="AA2563" s="2">
        <f>[1]!s_val_pe_ttm(A2563,E2563)</f>
        <v>30.083683013916016</v>
      </c>
      <c r="AB2563" s="5">
        <f>[1]!s_info_zjtxornot1(A2563,"")</f>
        <v>1</v>
      </c>
      <c r="AC2563" s="22" t="str">
        <f>[1]!s_info_nature1(A2563,"")</f>
        <v>中央国有企业</v>
      </c>
      <c r="AD2563" s="6" t="str">
        <f>[1]!s_info_city(A2563)</f>
        <v>阿坝藏族羌族自治州</v>
      </c>
      <c r="AE2563" s="6" t="str">
        <f>[1]!s_info_province(A2563)</f>
        <v>四川省</v>
      </c>
      <c r="AF2563">
        <v>102.221374</v>
      </c>
      <c r="AG2563">
        <v>31.899792000000001</v>
      </c>
    </row>
    <row r="2564" spans="1:33" x14ac:dyDescent="0.3">
      <c r="A2564" s="12" t="s">
        <v>5622</v>
      </c>
      <c r="B2564" s="12" t="s">
        <v>5623</v>
      </c>
      <c r="C2564" s="16" t="str">
        <f>[1]!s_info_mkt(A2564)</f>
        <v>主板</v>
      </c>
      <c r="D2564" s="16" t="str">
        <f>[1]!s_ipo_listeddate(A2564)</f>
        <v>1994-04-08</v>
      </c>
      <c r="E2564" s="16" t="str">
        <f>[1]!lastradeday_s("000002","")</f>
        <v>2026-06-22</v>
      </c>
      <c r="F2564" s="16" t="str">
        <f>[1]!s_info_industry_csrc2023(A2564,"",3)</f>
        <v>生态保护和环境治理业</v>
      </c>
      <c r="G2564" s="16" t="str">
        <f>[1]!s_info_industry_csrc2023(A2564,"",1)</f>
        <v>水利、环境和公共设施管理业</v>
      </c>
      <c r="H2564" s="16">
        <f>[1]!s_is(A2564,83,"FY","YTD","20251231",1,"",100000000)</f>
        <v>52.834649875799997</v>
      </c>
      <c r="I2564" s="16">
        <f>[1]!s_is(A2564,83,"FY","YTD","20241231",1,"",100000000)</f>
        <v>56.6733623545</v>
      </c>
      <c r="J2564" s="16">
        <f t="shared" si="120"/>
        <v>-6.7733981525364695E-2</v>
      </c>
      <c r="K2564" s="16">
        <f>[1]!s_is(A2564,61,"FY","YTD","20251231",1,"",100000000)</f>
        <v>2.8394993261999999</v>
      </c>
      <c r="L2564" s="16">
        <f>[1]!s_is(A2564,61,"FY","YTD","20241231",1,"",100000000)</f>
        <v>2.7997930866000003</v>
      </c>
      <c r="M2564" s="16">
        <f t="shared" si="121"/>
        <v>1.4181847862271106E-2</v>
      </c>
      <c r="N2564" s="16">
        <f>[1]!s_fa_roe(A2564,"20251231")</f>
        <v>2.6234999999999999</v>
      </c>
      <c r="O2564" s="16">
        <f>[1]!s_stmnote_rdexp(A2564,"20251231",1,10000)</f>
        <v>6650.2388780000001</v>
      </c>
      <c r="P2564" s="20">
        <f t="shared" si="122"/>
        <v>1.2586889273673465E-2</v>
      </c>
      <c r="Q2564" s="16">
        <f>[1]!s_margin_tradingbalance(A2564,"",10000)</f>
        <v>60814.731399999997</v>
      </c>
      <c r="R2564" s="16">
        <f>[1]!s_margin_seclendingbalance(A2564,"",10000)</f>
        <v>34.0197</v>
      </c>
      <c r="S2564" s="17">
        <f>[1]!s_val_ev(A2564,"",100000000)</f>
        <v>125.13291709560001</v>
      </c>
      <c r="T2564" s="17">
        <f>[1]!share_freesharesmv(A2564,"",100000000)</f>
        <v>77.918936344800002</v>
      </c>
      <c r="U2564" s="17">
        <f>[1]!s_dq_amount_btin(A2564,E2564,100000000)</f>
        <v>2.1499441300000002</v>
      </c>
      <c r="V2564" s="17">
        <f>[1]!s_dq_turn(A2564,E2564)</f>
        <v>1.8171953354321242</v>
      </c>
      <c r="W2564" s="2">
        <f>[1]!s_pq_amount(A2564,"20260101","",100000000)</f>
        <v>504.38901786999998</v>
      </c>
      <c r="X2564" s="2">
        <f>[1]!s_pq_avgamount(A2564,"20260101","",100000000)</f>
        <v>4.5853547079090911</v>
      </c>
      <c r="Y2564" s="17">
        <f>[1]!s_ipo_dilutedpe(A2564)</f>
        <v>0</v>
      </c>
      <c r="Z2564" s="12">
        <f>[1]!s_ipo_collection_total(A2564,100000000)</f>
        <v>0.58499999999999996</v>
      </c>
      <c r="AA2564" s="2">
        <f>[1]!s_val_pe_ttm(A2564,E2564)</f>
        <v>43.288150787353516</v>
      </c>
      <c r="AB2564" s="5">
        <f>[1]!s_info_zjtxornot1(A2564,"")</f>
        <v>0</v>
      </c>
      <c r="AC2564" s="22" t="str">
        <f>[1]!s_info_nature1(A2564,"")</f>
        <v>民营企业</v>
      </c>
      <c r="AD2564" s="6" t="str">
        <f>[1]!s_info_city(A2564)</f>
        <v>海安市</v>
      </c>
      <c r="AE2564" s="6" t="str">
        <f>[1]!s_info_province(A2564)</f>
        <v>江苏省</v>
      </c>
      <c r="AF2564">
        <v>120.473927</v>
      </c>
      <c r="AG2564">
        <v>32.553984999999997</v>
      </c>
    </row>
    <row r="2565" spans="1:33" x14ac:dyDescent="0.3">
      <c r="A2565" s="12" t="s">
        <v>5624</v>
      </c>
      <c r="B2565" s="12" t="s">
        <v>5625</v>
      </c>
      <c r="C2565" s="16" t="str">
        <f>[1]!s_info_mkt(A2565)</f>
        <v>主板</v>
      </c>
      <c r="D2565" s="16" t="str">
        <f>[1]!s_ipo_listeddate(A2565)</f>
        <v>1997-03-26</v>
      </c>
      <c r="E2565" s="16" t="str">
        <f>[1]!lastradeday_s("000002","")</f>
        <v>2026-06-22</v>
      </c>
      <c r="F2565" s="16" t="str">
        <f>[1]!s_info_industry_csrc2023(A2565,"",3)</f>
        <v>黑色金属冶炼和压延加工业</v>
      </c>
      <c r="G2565" s="16" t="str">
        <f>[1]!s_info_industry_csrc2023(A2565,"",1)</f>
        <v>制造业</v>
      </c>
      <c r="H2565" s="16">
        <f>[1]!s_is(A2565,83,"FY","YTD","20251231",1,"",100000000)</f>
        <v>1073.7348470024001</v>
      </c>
      <c r="I2565" s="16">
        <f>[1]!s_is(A2565,83,"FY","YTD","20241231",1,"",100000000)</f>
        <v>1092.0294145389998</v>
      </c>
      <c r="J2565" s="16">
        <f t="shared" si="120"/>
        <v>-1.6752815714513369E-2</v>
      </c>
      <c r="K2565" s="16">
        <f>[1]!s_is(A2565,61,"FY","YTD","20251231",1,"",100000000)</f>
        <v>59.286680559700002</v>
      </c>
      <c r="L2565" s="16">
        <f>[1]!s_is(A2565,61,"FY","YTD","20241231",1,"",100000000)</f>
        <v>51.256270376300002</v>
      </c>
      <c r="M2565" s="16">
        <f t="shared" si="121"/>
        <v>0.15667176180483708</v>
      </c>
      <c r="N2565" s="16">
        <f>[1]!s_fa_roe(A2565,"20251231")</f>
        <v>14.029299999999999</v>
      </c>
      <c r="O2565" s="16">
        <f>[1]!s_stmnote_rdexp(A2565,"20251231",1,10000)</f>
        <v>440269.06143900001</v>
      </c>
      <c r="P2565" s="20">
        <f t="shared" si="122"/>
        <v>4.100351801640055E-2</v>
      </c>
      <c r="Q2565" s="16">
        <f>[1]!s_margin_tradingbalance(A2565,"",10000)</f>
        <v>14764.7467</v>
      </c>
      <c r="R2565" s="16">
        <f>[1]!s_margin_seclendingbalance(A2565,"",10000)</f>
        <v>1679.7494999999999</v>
      </c>
      <c r="S2565" s="17">
        <f>[1]!s_val_ev(A2565,"",100000000)</f>
        <v>689.44183156619999</v>
      </c>
      <c r="T2565" s="17">
        <f>[1]!share_freesharesmv(A2565,"",100000000)</f>
        <v>111.33489524620001</v>
      </c>
      <c r="U2565" s="17">
        <f>[1]!s_dq_amount_btin(A2565,E2565,100000000)</f>
        <v>1.9936327899999999</v>
      </c>
      <c r="V2565" s="17">
        <f>[1]!s_dq_turn(A2565,E2565)</f>
        <v>0.29001795106622191</v>
      </c>
      <c r="W2565" s="2">
        <f>[1]!s_pq_amount(A2565,"20260101","",100000000)</f>
        <v>286.39205813000001</v>
      </c>
      <c r="X2565" s="2">
        <f>[1]!s_pq_avgamount(A2565,"20260101","",100000000)</f>
        <v>2.6035641648181818</v>
      </c>
      <c r="Y2565" s="17">
        <f>[1]!s_ipo_dilutedpe(A2565)</f>
        <v>0</v>
      </c>
      <c r="Z2565" s="12">
        <f>[1]!s_ipo_collection_total(A2565,100000000)</f>
        <v>6.09</v>
      </c>
      <c r="AA2565" s="2">
        <f>[1]!s_val_pe_ttm(A2565,E2565)</f>
        <v>11.383759498596191</v>
      </c>
      <c r="AB2565" s="5">
        <f>[1]!s_info_zjtxornot1(A2565,"")</f>
        <v>1</v>
      </c>
      <c r="AC2565" s="22" t="str">
        <f>[1]!s_info_nature1(A2565,"")</f>
        <v>中央国有企业</v>
      </c>
      <c r="AD2565" s="6" t="str">
        <f>[1]!s_info_city(A2565)</f>
        <v>黄石市</v>
      </c>
      <c r="AE2565" s="6" t="str">
        <f>[1]!s_info_province(A2565)</f>
        <v>湖北省</v>
      </c>
      <c r="AF2565">
        <v>115.077048</v>
      </c>
      <c r="AG2565">
        <v>30.220074</v>
      </c>
    </row>
    <row r="2566" spans="1:33" x14ac:dyDescent="0.3">
      <c r="A2566" s="12" t="s">
        <v>5626</v>
      </c>
      <c r="B2566" s="12" t="s">
        <v>5627</v>
      </c>
      <c r="C2566" s="16" t="str">
        <f>[1]!s_info_mkt(A2566)</f>
        <v>创业板</v>
      </c>
      <c r="D2566" s="16" t="str">
        <f>[1]!s_ipo_listeddate(A2566)</f>
        <v>2016-08-18</v>
      </c>
      <c r="E2566" s="16" t="str">
        <f>[1]!lastradeday_s("000002","")</f>
        <v>2026-06-22</v>
      </c>
      <c r="F2566" s="16" t="str">
        <f>[1]!s_info_industry_csrc2023(A2566,"",3)</f>
        <v>软件和信息技术服务业</v>
      </c>
      <c r="G2566" s="16" t="str">
        <f>[1]!s_info_industry_csrc2023(A2566,"",1)</f>
        <v>信息传输、软件和信息技术服务业</v>
      </c>
      <c r="H2566" s="16">
        <f>[1]!s_is(A2566,83,"FY","YTD","20251231",1,"",100000000)</f>
        <v>23.605468726199998</v>
      </c>
      <c r="I2566" s="16">
        <f>[1]!s_is(A2566,83,"FY","YTD","20241231",1,"",100000000)</f>
        <v>23.6745400591</v>
      </c>
      <c r="J2566" s="16">
        <f t="shared" si="120"/>
        <v>-2.9175364221469824E-3</v>
      </c>
      <c r="K2566" s="16">
        <f>[1]!s_is(A2566,61,"FY","YTD","20251231",1,"",100000000)</f>
        <v>2.351415002</v>
      </c>
      <c r="L2566" s="16">
        <f>[1]!s_is(A2566,61,"FY","YTD","20241231",1,"",100000000)</f>
        <v>2.7643105555999998</v>
      </c>
      <c r="M2566" s="16">
        <f t="shared" si="121"/>
        <v>-0.14936655824127545</v>
      </c>
      <c r="N2566" s="16">
        <f>[1]!s_fa_roe(A2566,"20251231")</f>
        <v>13.503</v>
      </c>
      <c r="O2566" s="16">
        <f>[1]!s_stmnote_rdexp(A2566,"20251231",1,10000)</f>
        <v>14941.230704</v>
      </c>
      <c r="P2566" s="20">
        <f t="shared" si="122"/>
        <v>6.3295632369360852E-2</v>
      </c>
      <c r="Q2566" s="16">
        <f>[1]!s_margin_tradingbalance(A2566,"",10000)</f>
        <v>0</v>
      </c>
      <c r="R2566" s="16">
        <f>[1]!s_margin_seclendingbalance(A2566,"",10000)</f>
        <v>0</v>
      </c>
      <c r="S2566" s="17">
        <f>[1]!s_val_ev(A2566,"",100000000)</f>
        <v>42.587900099999999</v>
      </c>
      <c r="T2566" s="17">
        <f>[1]!share_freesharesmv(A2566,"",100000000)</f>
        <v>26.289231529999999</v>
      </c>
      <c r="U2566" s="17">
        <f>[1]!s_dq_amount_btin(A2566,E2566,100000000)</f>
        <v>0.72425234000000005</v>
      </c>
      <c r="V2566" s="17">
        <f>[1]!s_dq_turn(A2566,E2566)</f>
        <v>1.8331142244851093</v>
      </c>
      <c r="W2566" s="2">
        <f>[1]!s_pq_amount(A2566,"20260101","",100000000)</f>
        <v>95.043913930000002</v>
      </c>
      <c r="X2566" s="2">
        <f>[1]!s_pq_avgamount(A2566,"20260101","",100000000)</f>
        <v>0.86403558118181822</v>
      </c>
      <c r="Y2566" s="17">
        <f>[1]!s_ipo_dilutedpe(A2566)</f>
        <v>22.99</v>
      </c>
      <c r="Z2566" s="12">
        <f>[1]!s_ipo_collection_total(A2566,100000000)</f>
        <v>3.4272</v>
      </c>
      <c r="AA2566" s="2">
        <f>[1]!s_val_pe_ttm(A2566,E2566)</f>
        <v>19.627080917358398</v>
      </c>
      <c r="AB2566" s="5">
        <f>[1]!s_info_zjtxornot1(A2566,"")</f>
        <v>1</v>
      </c>
      <c r="AC2566" s="22" t="str">
        <f>[1]!s_info_nature1(A2566,"")</f>
        <v>民营企业</v>
      </c>
      <c r="AD2566" s="6" t="str">
        <f>[1]!s_info_city(A2566)</f>
        <v>深圳市</v>
      </c>
      <c r="AE2566" s="6" t="str">
        <f>[1]!s_info_province(A2566)</f>
        <v>广东省</v>
      </c>
      <c r="AF2566">
        <v>114.085947</v>
      </c>
      <c r="AG2566">
        <v>22.547000000000001</v>
      </c>
    </row>
    <row r="2567" spans="1:33" x14ac:dyDescent="0.3">
      <c r="A2567" s="12" t="s">
        <v>5628</v>
      </c>
      <c r="B2567" s="12" t="s">
        <v>5629</v>
      </c>
      <c r="C2567" s="16" t="str">
        <f>[1]!s_info_mkt(A2567)</f>
        <v>创业板</v>
      </c>
      <c r="D2567" s="16" t="str">
        <f>[1]!s_ipo_listeddate(A2567)</f>
        <v>2016-12-01</v>
      </c>
      <c r="E2567" s="16" t="str">
        <f>[1]!lastradeday_s("000002","")</f>
        <v>2026-06-22</v>
      </c>
      <c r="F2567" s="16" t="str">
        <f>[1]!s_info_industry_csrc2023(A2567,"",3)</f>
        <v>化学原料和化学制品制造业</v>
      </c>
      <c r="G2567" s="16" t="str">
        <f>[1]!s_info_industry_csrc2023(A2567,"",1)</f>
        <v>制造业</v>
      </c>
      <c r="H2567" s="16">
        <f>[1]!s_is(A2567,83,"FY","YTD","20251231",1,"",100000000)</f>
        <v>41.253721086100001</v>
      </c>
      <c r="I2567" s="16">
        <f>[1]!s_is(A2567,83,"FY","YTD","20241231",1,"",100000000)</f>
        <v>35.4110660439</v>
      </c>
      <c r="J2567" s="16">
        <f t="shared" si="120"/>
        <v>0.1649951750946077</v>
      </c>
      <c r="K2567" s="16">
        <f>[1]!s_is(A2567,61,"FY","YTD","20251231",1,"",100000000)</f>
        <v>0.36367767509999999</v>
      </c>
      <c r="L2567" s="16">
        <f>[1]!s_is(A2567,61,"FY","YTD","20241231",1,"",100000000)</f>
        <v>3.6382633611999999</v>
      </c>
      <c r="M2567" s="16">
        <f t="shared" si="121"/>
        <v>-0.9000408604340151</v>
      </c>
      <c r="N2567" s="16">
        <f>[1]!s_fa_roe(A2567,"20251231")</f>
        <v>0.36990000000000001</v>
      </c>
      <c r="O2567" s="16">
        <f>[1]!s_stmnote_rdexp(A2567,"20251231",1,10000)</f>
        <v>27837.955944000001</v>
      </c>
      <c r="P2567" s="20">
        <f t="shared" si="122"/>
        <v>6.7479866569853997E-2</v>
      </c>
      <c r="Q2567" s="16">
        <f>[1]!s_margin_tradingbalance(A2567,"",10000)</f>
        <v>115523.379</v>
      </c>
      <c r="R2567" s="16">
        <f>[1]!s_margin_seclendingbalance(A2567,"",10000)</f>
        <v>311.17559999999997</v>
      </c>
      <c r="S2567" s="17">
        <f>[1]!s_val_ev(A2567,"",100000000)</f>
        <v>273.58297290870001</v>
      </c>
      <c r="T2567" s="17">
        <f>[1]!share_freesharesmv(A2567,"",100000000)</f>
        <v>237.03551478429998</v>
      </c>
      <c r="U2567" s="17">
        <f>[1]!s_dq_amount_btin(A2567,E2567,100000000)</f>
        <v>24.972628780000001</v>
      </c>
      <c r="V2567" s="17">
        <f>[1]!s_dq_turn(A2567,E2567)</f>
        <v>10.149996912363475</v>
      </c>
      <c r="W2567" s="2">
        <f>[1]!s_pq_amount(A2567,"20260101","",100000000)</f>
        <v>1432.5043126999999</v>
      </c>
      <c r="X2567" s="2">
        <f>[1]!s_pq_avgamount(A2567,"20260101","",100000000)</f>
        <v>13.02276647909091</v>
      </c>
      <c r="Y2567" s="17">
        <f>[1]!s_ipo_dilutedpe(A2567)</f>
        <v>22.99</v>
      </c>
      <c r="Z2567" s="12">
        <f>[1]!s_ipo_collection_total(A2567,100000000)</f>
        <v>6.4950000000000001</v>
      </c>
      <c r="AA2567" s="2">
        <f>[1]!s_val_pe_ttm(A2567,E2567)</f>
        <v>1444.9910888671875</v>
      </c>
      <c r="AB2567" s="5">
        <f>[1]!s_info_zjtxornot1(A2567,"")</f>
        <v>1</v>
      </c>
      <c r="AC2567" s="22" t="str">
        <f>[1]!s_info_nature1(A2567,"")</f>
        <v>民营企业</v>
      </c>
      <c r="AD2567" s="6" t="str">
        <f>[1]!s_info_city(A2567)</f>
        <v>深圳市</v>
      </c>
      <c r="AE2567" s="6" t="str">
        <f>[1]!s_info_province(A2567)</f>
        <v>广东省</v>
      </c>
      <c r="AF2567">
        <v>114.085947</v>
      </c>
      <c r="AG2567">
        <v>22.547000000000001</v>
      </c>
    </row>
    <row r="2568" spans="1:33" x14ac:dyDescent="0.3">
      <c r="A2568" s="12" t="s">
        <v>5630</v>
      </c>
      <c r="B2568" s="12" t="s">
        <v>5631</v>
      </c>
      <c r="C2568" s="16" t="str">
        <f>[1]!s_info_mkt(A2568)</f>
        <v>创业板</v>
      </c>
      <c r="D2568" s="16" t="str">
        <f>[1]!s_ipo_listeddate(A2568)</f>
        <v>2011-04-07</v>
      </c>
      <c r="E2568" s="16" t="str">
        <f>[1]!lastradeday_s("000002","")</f>
        <v>2026-06-22</v>
      </c>
      <c r="F2568" s="16" t="str">
        <f>[1]!s_info_industry_csrc2023(A2568,"",3)</f>
        <v>医药制造业</v>
      </c>
      <c r="G2568" s="16" t="str">
        <f>[1]!s_info_industry_csrc2023(A2568,"",1)</f>
        <v>制造业</v>
      </c>
      <c r="H2568" s="16">
        <f>[1]!s_is(A2568,83,"FY","YTD","20251231",1,"",100000000)</f>
        <v>9.6635207970000003</v>
      </c>
      <c r="I2568" s="16">
        <f>[1]!s_is(A2568,83,"FY","YTD","20241231",1,"",100000000)</f>
        <v>5.9019901163999995</v>
      </c>
      <c r="J2568" s="16">
        <f t="shared" si="120"/>
        <v>0.6373325956862832</v>
      </c>
      <c r="K2568" s="16">
        <f>[1]!s_is(A2568,61,"FY","YTD","20251231",1,"",100000000)</f>
        <v>0.36569897149999997</v>
      </c>
      <c r="L2568" s="16">
        <f>[1]!s_is(A2568,61,"FY","YTD","20241231",1,"",100000000)</f>
        <v>-1.7365401708000001</v>
      </c>
      <c r="M2568" s="16">
        <f t="shared" si="121"/>
        <v>1.210590562573354</v>
      </c>
      <c r="N2568" s="16">
        <f>[1]!s_fa_roe(A2568,"20251231")</f>
        <v>6.1329000000000002</v>
      </c>
      <c r="O2568" s="16">
        <f>[1]!s_stmnote_rdexp(A2568,"20251231",1,10000)</f>
        <v>17095.632147</v>
      </c>
      <c r="P2568" s="20">
        <f t="shared" si="122"/>
        <v>0.17690893936201046</v>
      </c>
      <c r="Q2568" s="16">
        <f>[1]!s_margin_tradingbalance(A2568,"",10000)</f>
        <v>162421.4007</v>
      </c>
      <c r="R2568" s="16">
        <f>[1]!s_margin_seclendingbalance(A2568,"",10000)</f>
        <v>450.34</v>
      </c>
      <c r="S2568" s="17">
        <f>[1]!s_val_ev(A2568,"",100000000)</f>
        <v>198.81762473360001</v>
      </c>
      <c r="T2568" s="17">
        <f>[1]!share_freesharesmv(A2568,"",100000000)</f>
        <v>157.54476066250001</v>
      </c>
      <c r="U2568" s="17">
        <f>[1]!s_dq_amount_btin(A2568,E2568,100000000)</f>
        <v>9.8879293799999992</v>
      </c>
      <c r="V2568" s="17">
        <f>[1]!s_dq_turn(A2568,E2568)</f>
        <v>6.1041756863116854</v>
      </c>
      <c r="W2568" s="2">
        <f>[1]!s_pq_amount(A2568,"20260101","",100000000)</f>
        <v>947.60027646000003</v>
      </c>
      <c r="X2568" s="2">
        <f>[1]!s_pq_avgamount(A2568,"20260101","",100000000)</f>
        <v>8.6145479678181811</v>
      </c>
      <c r="Y2568" s="17">
        <f>[1]!s_ipo_dilutedpe(A2568)</f>
        <v>67.09</v>
      </c>
      <c r="Z2568" s="12">
        <f>[1]!s_ipo_collection_total(A2568,100000000)</f>
        <v>7.5475000000000003</v>
      </c>
      <c r="AA2568" s="2">
        <f>[1]!s_val_pe_ttm(A2568,E2568)</f>
        <v>210.35433959960938</v>
      </c>
      <c r="AB2568" s="5">
        <f>[1]!s_info_zjtxornot1(A2568,"")</f>
        <v>1</v>
      </c>
      <c r="AC2568" s="22" t="str">
        <f>[1]!s_info_nature1(A2568,"")</f>
        <v>民营企业</v>
      </c>
      <c r="AD2568" s="6" t="str">
        <f>[1]!s_info_city(A2568)</f>
        <v>深圳市</v>
      </c>
      <c r="AE2568" s="6" t="str">
        <f>[1]!s_info_province(A2568)</f>
        <v>广东省</v>
      </c>
      <c r="AF2568">
        <v>114.085947</v>
      </c>
      <c r="AG2568">
        <v>22.547000000000001</v>
      </c>
    </row>
    <row r="2569" spans="1:33" x14ac:dyDescent="0.3">
      <c r="A2569" s="12" t="s">
        <v>5632</v>
      </c>
      <c r="B2569" s="12" t="s">
        <v>5633</v>
      </c>
      <c r="C2569" s="16" t="str">
        <f>[1]!s_info_mkt(A2569)</f>
        <v>主板</v>
      </c>
      <c r="D2569" s="16" t="str">
        <f>[1]!s_ipo_listeddate(A2569)</f>
        <v>2020-08-18</v>
      </c>
      <c r="E2569" s="16" t="str">
        <f>[1]!lastradeday_s("000002","")</f>
        <v>2026-06-22</v>
      </c>
      <c r="F2569" s="16" t="str">
        <f>[1]!s_info_industry_csrc2023(A2569,"",3)</f>
        <v>汽车制造业</v>
      </c>
      <c r="G2569" s="16" t="str">
        <f>[1]!s_info_industry_csrc2023(A2569,"",1)</f>
        <v>制造业</v>
      </c>
      <c r="H2569" s="16">
        <f>[1]!s_is(A2569,83,"FY","YTD","20251231",1,"",100000000)</f>
        <v>84.901802955200012</v>
      </c>
      <c r="I2569" s="16">
        <f>[1]!s_is(A2569,83,"FY","YTD","20241231",1,"",100000000)</f>
        <v>79.135185508299998</v>
      </c>
      <c r="J2569" s="16">
        <f t="shared" si="120"/>
        <v>7.2870460969541639E-2</v>
      </c>
      <c r="K2569" s="16">
        <f>[1]!s_is(A2569,61,"FY","YTD","20251231",1,"",100000000)</f>
        <v>4.8121298196</v>
      </c>
      <c r="L2569" s="16">
        <f>[1]!s_is(A2569,61,"FY","YTD","20241231",1,"",100000000)</f>
        <v>6.7034398496000005</v>
      </c>
      <c r="M2569" s="16">
        <f t="shared" si="121"/>
        <v>-0.28214022538187711</v>
      </c>
      <c r="N2569" s="16">
        <f>[1]!s_fa_roe(A2569,"20251231")</f>
        <v>16.963999999999999</v>
      </c>
      <c r="O2569" s="16">
        <f>[1]!s_stmnote_rdexp(A2569,"20251231",1,10000)</f>
        <v>33850.536649000001</v>
      </c>
      <c r="P2569" s="20">
        <f t="shared" si="122"/>
        <v>3.9870221209391585E-2</v>
      </c>
      <c r="Q2569" s="16">
        <f>[1]!s_margin_tradingbalance(A2569,"",10000)</f>
        <v>0</v>
      </c>
      <c r="R2569" s="16">
        <f>[1]!s_margin_seclendingbalance(A2569,"",10000)</f>
        <v>0</v>
      </c>
      <c r="S2569" s="17">
        <f>[1]!s_val_ev(A2569,"",100000000)</f>
        <v>83.6664852018</v>
      </c>
      <c r="T2569" s="17">
        <f>[1]!share_freesharesmv(A2569,"",100000000)</f>
        <v>23.630804221800002</v>
      </c>
      <c r="U2569" s="17">
        <f>[1]!s_dq_amount_btin(A2569,E2569,100000000)</f>
        <v>0.67046971999999994</v>
      </c>
      <c r="V2569" s="17">
        <f>[1]!s_dq_turn(A2569,E2569)</f>
        <v>0.81047748242854523</v>
      </c>
      <c r="W2569" s="2">
        <f>[1]!s_pq_amount(A2569,"20260101","",100000000)</f>
        <v>93.122944480000001</v>
      </c>
      <c r="X2569" s="2">
        <f>[1]!s_pq_avgamount(A2569,"20260101","",100000000)</f>
        <v>0.8465722225454545</v>
      </c>
      <c r="Y2569" s="17">
        <f>[1]!s_ipo_dilutedpe(A2569)</f>
        <v>22.97</v>
      </c>
      <c r="Z2569" s="12">
        <f>[1]!s_ipo_collection_total(A2569,100000000)</f>
        <v>2.1253000000000002</v>
      </c>
      <c r="AA2569" s="2">
        <f>[1]!s_val_pe_ttm(A2569,E2569)</f>
        <v>19.998203277587891</v>
      </c>
      <c r="AB2569" s="5">
        <f>[1]!s_info_zjtxornot1(A2569,"")</f>
        <v>0</v>
      </c>
      <c r="AC2569" s="22" t="str">
        <f>[1]!s_info_nature1(A2569,"")</f>
        <v>民营企业</v>
      </c>
      <c r="AD2569" s="6" t="str">
        <f>[1]!s_info_city(A2569)</f>
        <v>昆山市</v>
      </c>
      <c r="AE2569" s="6" t="str">
        <f>[1]!s_info_province(A2569)</f>
        <v>江苏省</v>
      </c>
      <c r="AF2569">
        <v>120.965808</v>
      </c>
      <c r="AG2569">
        <v>31.328937</v>
      </c>
    </row>
    <row r="2570" spans="1:33" x14ac:dyDescent="0.3">
      <c r="A2570" s="12" t="s">
        <v>5634</v>
      </c>
      <c r="B2570" s="12" t="s">
        <v>5635</v>
      </c>
      <c r="C2570" s="16" t="str">
        <f>[1]!s_info_mkt(A2570)</f>
        <v>科创板</v>
      </c>
      <c r="D2570" s="16" t="str">
        <f>[1]!s_ipo_listeddate(A2570)</f>
        <v>2021-08-16</v>
      </c>
      <c r="E2570" s="16" t="str">
        <f>[1]!lastradeday_s("000002","")</f>
        <v>2026-06-22</v>
      </c>
      <c r="F2570" s="16" t="str">
        <f>[1]!s_info_industry_csrc2023(A2570,"",3)</f>
        <v>计算机、通信和其他电子设备制造业</v>
      </c>
      <c r="G2570" s="16" t="str">
        <f>[1]!s_info_industry_csrc2023(A2570,"",1)</f>
        <v>制造业</v>
      </c>
      <c r="H2570" s="16">
        <f>[1]!s_is(A2570,83,"FY","YTD","20251231",1,"",100000000)</f>
        <v>28.535313968000001</v>
      </c>
      <c r="I2570" s="16">
        <f>[1]!s_is(A2570,83,"FY","YTD","20241231",1,"",100000000)</f>
        <v>29.329298597399998</v>
      </c>
      <c r="J2570" s="16">
        <f t="shared" si="120"/>
        <v>-2.7071381429843777E-2</v>
      </c>
      <c r="K2570" s="16">
        <f>[1]!s_is(A2570,61,"FY","YTD","20251231",1,"",100000000)</f>
        <v>3.1700989239999999</v>
      </c>
      <c r="L2570" s="16">
        <f>[1]!s_is(A2570,61,"FY","YTD","20241231",1,"",100000000)</f>
        <v>2.5488022337</v>
      </c>
      <c r="M2570" s="16">
        <f t="shared" si="121"/>
        <v>0.24376025808722199</v>
      </c>
      <c r="N2570" s="16">
        <f>[1]!s_fa_roe(A2570,"20251231")</f>
        <v>7.8087999999999997</v>
      </c>
      <c r="O2570" s="16">
        <f>[1]!s_stmnote_rdexp(A2570,"20251231",1,10000)</f>
        <v>56814.722147</v>
      </c>
      <c r="P2570" s="20">
        <f t="shared" si="122"/>
        <v>0.19910319616848451</v>
      </c>
      <c r="Q2570" s="16">
        <f>[1]!s_margin_tradingbalance(A2570,"",10000)</f>
        <v>63136.970300000001</v>
      </c>
      <c r="R2570" s="16">
        <f>[1]!s_margin_seclendingbalance(A2570,"",10000)</f>
        <v>256.8587</v>
      </c>
      <c r="S2570" s="17">
        <f>[1]!s_val_ev(A2570,"",100000000)</f>
        <v>161.53483188440001</v>
      </c>
      <c r="T2570" s="17">
        <f>[1]!share_freesharesmv(A2570,"",100000000)</f>
        <v>75.727207296000003</v>
      </c>
      <c r="U2570" s="17">
        <f>[1]!s_dq_amount_btin(A2570,E2570,100000000)</f>
        <v>2.9926400399999999</v>
      </c>
      <c r="V2570" s="17">
        <f>[1]!s_dq_turn(A2570,E2570)</f>
        <v>3.1873042075612754</v>
      </c>
      <c r="W2570" s="2">
        <f>[1]!s_pq_amount(A2570,"20260101","",100000000)</f>
        <v>310.78159558999999</v>
      </c>
      <c r="X2570" s="2">
        <f>[1]!s_pq_avgamount(A2570,"20260101","",100000000)</f>
        <v>2.8252872326363634</v>
      </c>
      <c r="Y2570" s="17">
        <f>[1]!s_ipo_dilutedpe(A2570)</f>
        <v>141.71</v>
      </c>
      <c r="Z2570" s="12">
        <f>[1]!s_ipo_collection_total(A2570,100000000)</f>
        <v>32.010440000000003</v>
      </c>
      <c r="AA2570" s="2">
        <f>[1]!s_val_pe_ttm(A2570,E2570)</f>
        <v>53.137874603271484</v>
      </c>
      <c r="AB2570" s="5">
        <f>[1]!s_info_zjtxornot1(A2570,"")</f>
        <v>0</v>
      </c>
      <c r="AC2570" s="22" t="str">
        <f>[1]!s_info_nature1(A2570,"")</f>
        <v>民营企业</v>
      </c>
      <c r="AD2570" s="6" t="str">
        <f>[1]!s_info_city(A2570)</f>
        <v>上海市</v>
      </c>
      <c r="AE2570" s="6" t="str">
        <f>[1]!s_info_province(A2570)</f>
        <v>上海</v>
      </c>
      <c r="AF2570">
        <v>121.472644</v>
      </c>
      <c r="AG2570">
        <v>31.231705999999999</v>
      </c>
    </row>
    <row r="2571" spans="1:33" x14ac:dyDescent="0.3">
      <c r="A2571" s="12" t="s">
        <v>5636</v>
      </c>
      <c r="B2571" s="12" t="s">
        <v>5637</v>
      </c>
      <c r="C2571" s="16" t="str">
        <f>[1]!s_info_mkt(A2571)</f>
        <v>主板</v>
      </c>
      <c r="D2571" s="16" t="str">
        <f>[1]!s_ipo_listeddate(A2571)</f>
        <v>1996-07-08</v>
      </c>
      <c r="E2571" s="16" t="str">
        <f>[1]!lastradeday_s("000002","")</f>
        <v>2026-06-22</v>
      </c>
      <c r="F2571" s="16" t="str">
        <f>[1]!s_info_industry_csrc2023(A2571,"",3)</f>
        <v>商务服务业</v>
      </c>
      <c r="G2571" s="16" t="str">
        <f>[1]!s_info_industry_csrc2023(A2571,"",1)</f>
        <v>租赁和商务服务业</v>
      </c>
      <c r="H2571" s="16">
        <f>[1]!s_is(A2571,83,"FY","YTD","20251231",1,"",100000000)</f>
        <v>33.601791150499999</v>
      </c>
      <c r="I2571" s="16">
        <f>[1]!s_is(A2571,83,"FY","YTD","20241231",1,"",100000000)</f>
        <v>6.5781579748999999</v>
      </c>
      <c r="J2571" s="16">
        <f t="shared" si="120"/>
        <v>4.1080851628545467</v>
      </c>
      <c r="K2571" s="16">
        <f>[1]!s_is(A2571,61,"FY","YTD","20251231",1,"",100000000)</f>
        <v>-27.296831962700001</v>
      </c>
      <c r="L2571" s="16">
        <f>[1]!s_is(A2571,61,"FY","YTD","20241231",1,"",100000000)</f>
        <v>-6.4042843696</v>
      </c>
      <c r="M2571" s="16">
        <f t="shared" si="121"/>
        <v>-3.2622766865683248</v>
      </c>
      <c r="N2571" s="16">
        <f>[1]!s_fa_roe(A2571,"20251231")</f>
        <v>0</v>
      </c>
      <c r="O2571" s="16">
        <f>[1]!s_stmnote_rdexp(A2571,"20251231",1,10000)</f>
        <v>658.06630599999994</v>
      </c>
      <c r="P2571" s="20">
        <f t="shared" si="122"/>
        <v>1.9584262727322136E-3</v>
      </c>
      <c r="Q2571" s="16">
        <f>[1]!s_margin_tradingbalance(A2571,"",10000)</f>
        <v>5342.0217000000002</v>
      </c>
      <c r="R2571" s="16">
        <f>[1]!s_margin_seclendingbalance(A2571,"",10000)</f>
        <v>0</v>
      </c>
      <c r="S2571" s="17">
        <f>[1]!s_val_ev(A2571,"",100000000)</f>
        <v>17.685510667639139</v>
      </c>
      <c r="T2571" s="17">
        <f>[1]!share_freesharesmv(A2571,"",100000000)</f>
        <v>12.64561039</v>
      </c>
      <c r="U2571" s="17">
        <f>[1]!s_dq_amount_btin(A2571,E2571,100000000)</f>
        <v>0.62717875000000001</v>
      </c>
      <c r="V2571" s="17">
        <f>[1]!s_dq_turn(A2571,E2571)</f>
        <v>4.0726399864682188</v>
      </c>
      <c r="W2571" s="2">
        <f>[1]!s_pq_amount(A2571,"20260101","",100000000)</f>
        <v>149.19792064999999</v>
      </c>
      <c r="X2571" s="2">
        <f>[1]!s_pq_avgamount(A2571,"20260101","",100000000)</f>
        <v>1.3687882628440369</v>
      </c>
      <c r="Y2571" s="17">
        <f>[1]!s_ipo_dilutedpe(A2571)</f>
        <v>13.5</v>
      </c>
      <c r="Z2571" s="12">
        <f>[1]!s_ipo_collection_total(A2571,100000000)</f>
        <v>0.95599999999999996</v>
      </c>
      <c r="AA2571" s="2">
        <f>[1]!s_val_pe_ttm(A2571,E2571)</f>
        <v>-0.77218359708786011</v>
      </c>
      <c r="AB2571" s="5">
        <f>[1]!s_info_zjtxornot1(A2571,"")</f>
        <v>0</v>
      </c>
      <c r="AC2571" s="22" t="str">
        <f>[1]!s_info_nature1(A2571,"")</f>
        <v>民营企业</v>
      </c>
      <c r="AD2571" s="6" t="str">
        <f>[1]!s_info_city(A2571)</f>
        <v>深圳市</v>
      </c>
      <c r="AE2571" s="6" t="str">
        <f>[1]!s_info_province(A2571)</f>
        <v>广东省</v>
      </c>
      <c r="AF2571">
        <v>114.085947</v>
      </c>
      <c r="AG2571">
        <v>22.547000000000001</v>
      </c>
    </row>
    <row r="2572" spans="1:33" x14ac:dyDescent="0.3">
      <c r="A2572" s="12" t="s">
        <v>5638</v>
      </c>
      <c r="B2572" s="12" t="s">
        <v>5639</v>
      </c>
      <c r="C2572" s="16" t="str">
        <f>[1]!s_info_mkt(A2572)</f>
        <v>主板</v>
      </c>
      <c r="D2572" s="16" t="str">
        <f>[1]!s_ipo_listeddate(A2572)</f>
        <v>2006-12-29</v>
      </c>
      <c r="E2572" s="16" t="str">
        <f>[1]!lastradeday_s("000002","")</f>
        <v>2026-06-22</v>
      </c>
      <c r="F2572" s="16" t="str">
        <f>[1]!s_info_industry_csrc2023(A2572,"",3)</f>
        <v>汽车制造业</v>
      </c>
      <c r="G2572" s="16" t="str">
        <f>[1]!s_info_industry_csrc2023(A2572,"",1)</f>
        <v>制造业</v>
      </c>
      <c r="H2572" s="16">
        <f>[1]!s_is(A2572,83,"FY","YTD","20251231",1,"",100000000)</f>
        <v>91.984824987999986</v>
      </c>
      <c r="I2572" s="16">
        <f>[1]!s_is(A2572,83,"FY","YTD","20241231",1,"",100000000)</f>
        <v>80.532218065899997</v>
      </c>
      <c r="J2572" s="16">
        <f t="shared" si="120"/>
        <v>0.14221149245794096</v>
      </c>
      <c r="K2572" s="16">
        <f>[1]!s_is(A2572,61,"FY","YTD","20251231",1,"",100000000)</f>
        <v>3.62279734</v>
      </c>
      <c r="L2572" s="16">
        <f>[1]!s_is(A2572,61,"FY","YTD","20241231",1,"",100000000)</f>
        <v>4.1519048656999997</v>
      </c>
      <c r="M2572" s="16">
        <f t="shared" si="121"/>
        <v>-0.12743729512472673</v>
      </c>
      <c r="N2572" s="16">
        <f>[1]!s_fa_roe(A2572,"20251231")</f>
        <v>4.5956000000000001</v>
      </c>
      <c r="O2572" s="16">
        <f>[1]!s_stmnote_rdexp(A2572,"20251231",1,10000)</f>
        <v>32178.042047000003</v>
      </c>
      <c r="P2572" s="20">
        <f t="shared" si="122"/>
        <v>3.4981902777113327E-2</v>
      </c>
      <c r="Q2572" s="16">
        <f>[1]!s_margin_tradingbalance(A2572,"",10000)</f>
        <v>23357.2539</v>
      </c>
      <c r="R2572" s="16">
        <f>[1]!s_margin_seclendingbalance(A2572,"",10000)</f>
        <v>110.4064</v>
      </c>
      <c r="S2572" s="17">
        <f>[1]!s_val_ev(A2572,"",100000000)</f>
        <v>56.207391332800007</v>
      </c>
      <c r="T2572" s="17">
        <f>[1]!share_freesharesmv(A2572,"",100000000)</f>
        <v>27.593776772800002</v>
      </c>
      <c r="U2572" s="17">
        <f>[1]!s_dq_amount_btin(A2572,E2572,100000000)</f>
        <v>0.72871874000000003</v>
      </c>
      <c r="V2572" s="17">
        <f>[1]!s_dq_turn(A2572,E2572)</f>
        <v>1.3348980905741363</v>
      </c>
      <c r="W2572" s="2">
        <f>[1]!s_pq_amount(A2572,"20260101","",100000000)</f>
        <v>86.463628549999996</v>
      </c>
      <c r="X2572" s="2">
        <f>[1]!s_pq_avgamount(A2572,"20260101","",100000000)</f>
        <v>0.7860329868181819</v>
      </c>
      <c r="Y2572" s="17">
        <f>[1]!s_ipo_dilutedpe(A2572)</f>
        <v>27.17</v>
      </c>
      <c r="Z2572" s="12">
        <f>[1]!s_ipo_collection_total(A2572,100000000)</f>
        <v>1.9397</v>
      </c>
      <c r="AA2572" s="2">
        <f>[1]!s_val_pe_ttm(A2572,E2572)</f>
        <v>18.124858856201172</v>
      </c>
      <c r="AB2572" s="5">
        <f>[1]!s_info_zjtxornot1(A2572,"")</f>
        <v>1</v>
      </c>
      <c r="AC2572" s="22" t="str">
        <f>[1]!s_info_nature1(A2572,"")</f>
        <v>地方国有企业</v>
      </c>
      <c r="AD2572" s="6" t="str">
        <f>[1]!s_info_city(A2572)</f>
        <v>肇庆市</v>
      </c>
      <c r="AE2572" s="6" t="str">
        <f>[1]!s_info_province(A2572)</f>
        <v>广东省</v>
      </c>
      <c r="AF2572">
        <v>112.47252899999999</v>
      </c>
      <c r="AG2572">
        <v>23.051545999999998</v>
      </c>
    </row>
    <row r="2573" spans="1:33" x14ac:dyDescent="0.3">
      <c r="A2573" s="12" t="s">
        <v>5640</v>
      </c>
      <c r="B2573" s="12" t="s">
        <v>5641</v>
      </c>
      <c r="C2573" s="16" t="str">
        <f>[1]!s_info_mkt(A2573)</f>
        <v>主板</v>
      </c>
      <c r="D2573" s="16" t="str">
        <f>[1]!s_ipo_listeddate(A2573)</f>
        <v>2021-09-16</v>
      </c>
      <c r="E2573" s="16" t="str">
        <f>[1]!lastradeday_s("000002","")</f>
        <v>2026-06-22</v>
      </c>
      <c r="F2573" s="16" t="str">
        <f>[1]!s_info_industry_csrc2023(A2573,"",3)</f>
        <v>化学原料和化学制品制造业</v>
      </c>
      <c r="G2573" s="16" t="str">
        <f>[1]!s_info_industry_csrc2023(A2573,"",1)</f>
        <v>制造业</v>
      </c>
      <c r="H2573" s="16">
        <f>[1]!s_is(A2573,83,"FY","YTD","20251231",1,"",100000000)</f>
        <v>9.1195084221000009</v>
      </c>
      <c r="I2573" s="16">
        <f>[1]!s_is(A2573,83,"FY","YTD","20241231",1,"",100000000)</f>
        <v>8.8552831748000003</v>
      </c>
      <c r="J2573" s="16">
        <f t="shared" si="120"/>
        <v>2.9838147700563811E-2</v>
      </c>
      <c r="K2573" s="16">
        <f>[1]!s_is(A2573,61,"FY","YTD","20251231",1,"",100000000)</f>
        <v>0.48664656719999999</v>
      </c>
      <c r="L2573" s="16">
        <f>[1]!s_is(A2573,61,"FY","YTD","20241231",1,"",100000000)</f>
        <v>0.36859267579999999</v>
      </c>
      <c r="M2573" s="16">
        <f t="shared" si="121"/>
        <v>0.32028279222796213</v>
      </c>
      <c r="N2573" s="16">
        <f>[1]!s_fa_roe(A2573,"20251231")</f>
        <v>4.2731000000000003</v>
      </c>
      <c r="O2573" s="16">
        <f>[1]!s_stmnote_rdexp(A2573,"20251231",1,10000)</f>
        <v>8493.2685060000003</v>
      </c>
      <c r="P2573" s="20">
        <f t="shared" si="122"/>
        <v>9.3132964112600788E-2</v>
      </c>
      <c r="Q2573" s="16">
        <f>[1]!s_margin_tradingbalance(A2573,"",10000)</f>
        <v>0</v>
      </c>
      <c r="R2573" s="16">
        <f>[1]!s_margin_seclendingbalance(A2573,"",10000)</f>
        <v>0</v>
      </c>
      <c r="S2573" s="17">
        <f>[1]!s_val_ev(A2573,"",100000000)</f>
        <v>24.687519999999999</v>
      </c>
      <c r="T2573" s="17">
        <f>[1]!share_freesharesmv(A2573,"",100000000)</f>
        <v>6.7270022599999999</v>
      </c>
      <c r="U2573" s="17">
        <f>[1]!s_dq_amount_btin(A2573,E2573,100000000)</f>
        <v>0.39872101999999998</v>
      </c>
      <c r="V2573" s="17">
        <f>[1]!s_dq_turn(A2573,E2573)</f>
        <v>1.6600591715976332</v>
      </c>
      <c r="W2573" s="2">
        <f>[1]!s_pq_amount(A2573,"20260101","",100000000)</f>
        <v>89.692878109999995</v>
      </c>
      <c r="X2573" s="2">
        <f>[1]!s_pq_avgamount(A2573,"20260101","",100000000)</f>
        <v>0.81538980099999991</v>
      </c>
      <c r="Y2573" s="17">
        <f>[1]!s_ipo_dilutedpe(A2573)</f>
        <v>22.99</v>
      </c>
      <c r="Z2573" s="12">
        <f>[1]!s_ipo_collection_total(A2573,100000000)</f>
        <v>4.2892200000000003</v>
      </c>
      <c r="AA2573" s="2">
        <f>[1]!s_val_pe_ttm(A2573,E2573)</f>
        <v>45.437881469726563</v>
      </c>
      <c r="AB2573" s="5">
        <f>[1]!s_info_zjtxornot1(A2573,"")</f>
        <v>0</v>
      </c>
      <c r="AC2573" s="22" t="str">
        <f>[1]!s_info_nature1(A2573,"")</f>
        <v>民营企业</v>
      </c>
      <c r="AD2573" s="6" t="str">
        <f>[1]!s_info_city(A2573)</f>
        <v>渭南市</v>
      </c>
      <c r="AE2573" s="6" t="str">
        <f>[1]!s_info_province(A2573)</f>
        <v>陕西省</v>
      </c>
      <c r="AF2573">
        <v>109.502882</v>
      </c>
      <c r="AG2573">
        <v>34.499381</v>
      </c>
    </row>
    <row r="2574" spans="1:33" x14ac:dyDescent="0.3">
      <c r="A2574" s="12" t="s">
        <v>5642</v>
      </c>
      <c r="B2574" s="12" t="s">
        <v>5643</v>
      </c>
      <c r="C2574" s="16" t="str">
        <f>[1]!s_info_mkt(A2574)</f>
        <v>创业板</v>
      </c>
      <c r="D2574" s="16" t="str">
        <f>[1]!s_ipo_listeddate(A2574)</f>
        <v>2018-01-16</v>
      </c>
      <c r="E2574" s="16" t="str">
        <f>[1]!lastradeday_s("000002","")</f>
        <v>2026-06-22</v>
      </c>
      <c r="F2574" s="16" t="str">
        <f>[1]!s_info_industry_csrc2023(A2574,"",3)</f>
        <v>汽车制造业</v>
      </c>
      <c r="G2574" s="16" t="str">
        <f>[1]!s_info_industry_csrc2023(A2574,"",1)</f>
        <v>制造业</v>
      </c>
      <c r="H2574" s="16">
        <f>[1]!s_is(A2574,83,"FY","YTD","20251231",1,"",100000000)</f>
        <v>19.279988527899999</v>
      </c>
      <c r="I2574" s="16">
        <f>[1]!s_is(A2574,83,"FY","YTD","20241231",1,"",100000000)</f>
        <v>17.533736419500002</v>
      </c>
      <c r="J2574" s="16">
        <f t="shared" si="120"/>
        <v>9.9593838222520326E-2</v>
      </c>
      <c r="K2574" s="16">
        <f>[1]!s_is(A2574,61,"FY","YTD","20251231",1,"",100000000)</f>
        <v>0.90087359389999999</v>
      </c>
      <c r="L2574" s="16">
        <f>[1]!s_is(A2574,61,"FY","YTD","20241231",1,"",100000000)</f>
        <v>0.50614094490000006</v>
      </c>
      <c r="M2574" s="16">
        <f t="shared" si="121"/>
        <v>0.77988681409283844</v>
      </c>
      <c r="N2574" s="16">
        <f>[1]!s_fa_roe(A2574,"20251231")</f>
        <v>5.3789999999999996</v>
      </c>
      <c r="O2574" s="16">
        <f>[1]!s_stmnote_rdexp(A2574,"20251231",1,10000)</f>
        <v>6742.5763219999999</v>
      </c>
      <c r="P2574" s="20">
        <f t="shared" si="122"/>
        <v>3.4971889699222818E-2</v>
      </c>
      <c r="Q2574" s="16">
        <f>[1]!s_margin_tradingbalance(A2574,"",10000)</f>
        <v>0</v>
      </c>
      <c r="R2574" s="16">
        <f>[1]!s_margin_seclendingbalance(A2574,"",10000)</f>
        <v>0</v>
      </c>
      <c r="S2574" s="17">
        <f>[1]!s_val_ev(A2574,"",100000000)</f>
        <v>50.13053552320001</v>
      </c>
      <c r="T2574" s="17">
        <f>[1]!share_freesharesmv(A2574,"",100000000)</f>
        <v>27.083627006400004</v>
      </c>
      <c r="U2574" s="17">
        <f>[1]!s_dq_amount_btin(A2574,E2574,100000000)</f>
        <v>3.1294854999999999</v>
      </c>
      <c r="V2574" s="17">
        <f>[1]!s_dq_turn(A2574,E2574)</f>
        <v>8.1248138122890818</v>
      </c>
      <c r="W2574" s="2">
        <f>[1]!s_pq_amount(A2574,"20260101","",100000000)</f>
        <v>159.11285032999999</v>
      </c>
      <c r="X2574" s="2">
        <f>[1]!s_pq_avgamount(A2574,"20260101","",100000000)</f>
        <v>1.4464804575454544</v>
      </c>
      <c r="Y2574" s="17">
        <f>[1]!s_ipo_dilutedpe(A2574)</f>
        <v>22.98</v>
      </c>
      <c r="Z2574" s="12">
        <f>[1]!s_ipo_collection_total(A2574,100000000)</f>
        <v>5.16</v>
      </c>
      <c r="AA2574" s="2">
        <f>[1]!s_val_pe_ttm(A2574,E2574)</f>
        <v>62.631809234619141</v>
      </c>
      <c r="AB2574" s="5">
        <f>[1]!s_info_zjtxornot1(A2574,"")</f>
        <v>0</v>
      </c>
      <c r="AC2574" s="22" t="str">
        <f>[1]!s_info_nature1(A2574,"")</f>
        <v>民营企业</v>
      </c>
      <c r="AD2574" s="6" t="str">
        <f>[1]!s_info_city(A2574)</f>
        <v>成都市</v>
      </c>
      <c r="AE2574" s="6" t="str">
        <f>[1]!s_info_province(A2574)</f>
        <v>四川省</v>
      </c>
      <c r="AF2574">
        <v>104.065735</v>
      </c>
      <c r="AG2574">
        <v>30.659462000000001</v>
      </c>
    </row>
    <row r="2575" spans="1:33" x14ac:dyDescent="0.3">
      <c r="A2575" s="12" t="s">
        <v>5644</v>
      </c>
      <c r="B2575" s="12" t="s">
        <v>5645</v>
      </c>
      <c r="C2575" s="16" t="str">
        <f>[1]!s_info_mkt(A2575)</f>
        <v>主板</v>
      </c>
      <c r="D2575" s="16" t="str">
        <f>[1]!s_ipo_listeddate(A2575)</f>
        <v>2020-10-26</v>
      </c>
      <c r="E2575" s="16" t="str">
        <f>[1]!lastradeday_s("000002","")</f>
        <v>2026-06-22</v>
      </c>
      <c r="F2575" s="16" t="str">
        <f>[1]!s_info_industry_csrc2023(A2575,"",3)</f>
        <v>纺织服装、服饰业</v>
      </c>
      <c r="G2575" s="16" t="str">
        <f>[1]!s_info_industry_csrc2023(A2575,"",1)</f>
        <v>制造业</v>
      </c>
      <c r="H2575" s="16">
        <f>[1]!s_is(A2575,83,"FY","YTD","20251231",1,"",100000000)</f>
        <v>14.804764255999999</v>
      </c>
      <c r="I2575" s="16">
        <f>[1]!s_is(A2575,83,"FY","YTD","20241231",1,"",100000000)</f>
        <v>14.0529258952</v>
      </c>
      <c r="J2575" s="16">
        <f t="shared" si="120"/>
        <v>5.3500485692933308E-2</v>
      </c>
      <c r="K2575" s="16">
        <f>[1]!s_is(A2575,61,"FY","YTD","20251231",1,"",100000000)</f>
        <v>0.17944072359999999</v>
      </c>
      <c r="L2575" s="16">
        <f>[1]!s_is(A2575,61,"FY","YTD","20241231",1,"",100000000)</f>
        <v>-0.67378142540000008</v>
      </c>
      <c r="M2575" s="16">
        <f t="shared" si="121"/>
        <v>1.2663188933910909</v>
      </c>
      <c r="N2575" s="16">
        <f>[1]!s_fa_roe(A2575,"20251231")</f>
        <v>0.67290000000000005</v>
      </c>
      <c r="O2575" s="16">
        <f>[1]!s_stmnote_rdexp(A2575,"20251231",1,10000)</f>
        <v>6114.1691700000001</v>
      </c>
      <c r="P2575" s="20">
        <f t="shared" si="122"/>
        <v>4.1298659433378557E-2</v>
      </c>
      <c r="Q2575" s="16">
        <f>[1]!s_margin_tradingbalance(A2575,"",10000)</f>
        <v>0</v>
      </c>
      <c r="R2575" s="16">
        <f>[1]!s_margin_seclendingbalance(A2575,"",10000)</f>
        <v>0</v>
      </c>
      <c r="S2575" s="17">
        <f>[1]!s_val_ev(A2575,"",100000000)</f>
        <v>27.838530714400001</v>
      </c>
      <c r="T2575" s="17">
        <f>[1]!share_freesharesmv(A2575,"",100000000)</f>
        <v>8.9440131618000009</v>
      </c>
      <c r="U2575" s="17">
        <f>[1]!s_dq_amount_btin(A2575,E2575,100000000)</f>
        <v>0.32628279999999998</v>
      </c>
      <c r="V2575" s="17">
        <f>[1]!s_dq_turn(A2575,E2575)</f>
        <v>1.2258842387971995</v>
      </c>
      <c r="W2575" s="2">
        <f>[1]!s_pq_amount(A2575,"20260101","",100000000)</f>
        <v>53.658484039999998</v>
      </c>
      <c r="X2575" s="2">
        <f>[1]!s_pq_avgamount(A2575,"20260101","",100000000)</f>
        <v>0.48780440036363637</v>
      </c>
      <c r="Y2575" s="17">
        <f>[1]!s_ipo_dilutedpe(A2575)</f>
        <v>16.2</v>
      </c>
      <c r="Z2575" s="12">
        <f>[1]!s_ipo_collection_total(A2575,100000000)</f>
        <v>9.5893363300000001</v>
      </c>
      <c r="AA2575" s="2">
        <f>[1]!s_val_pe_ttm(A2575,E2575)</f>
        <v>93.413909912109375</v>
      </c>
      <c r="AB2575" s="5">
        <f>[1]!s_info_zjtxornot1(A2575,"")</f>
        <v>0</v>
      </c>
      <c r="AC2575" s="22" t="str">
        <f>[1]!s_info_nature1(A2575,"")</f>
        <v>外资企业</v>
      </c>
      <c r="AD2575" s="6" t="str">
        <f>[1]!s_info_city(A2575)</f>
        <v>厦门市</v>
      </c>
      <c r="AE2575" s="6" t="str">
        <f>[1]!s_info_province(A2575)</f>
        <v>福建省</v>
      </c>
      <c r="AF2575">
        <v>118.11022</v>
      </c>
      <c r="AG2575">
        <v>24.490473999999999</v>
      </c>
    </row>
    <row r="2576" spans="1:33" x14ac:dyDescent="0.3">
      <c r="A2576" s="12" t="s">
        <v>5646</v>
      </c>
      <c r="B2576" s="12" t="s">
        <v>5647</v>
      </c>
      <c r="C2576" s="16" t="str">
        <f>[1]!s_info_mkt(A2576)</f>
        <v>主板</v>
      </c>
      <c r="D2576" s="16" t="str">
        <f>[1]!s_ipo_listeddate(A2576)</f>
        <v>2017-03-14</v>
      </c>
      <c r="E2576" s="16" t="str">
        <f>[1]!lastradeday_s("000002","")</f>
        <v>2026-06-22</v>
      </c>
      <c r="F2576" s="16" t="str">
        <f>[1]!s_info_industry_csrc2023(A2576,"",3)</f>
        <v>专用设备制造业</v>
      </c>
      <c r="G2576" s="16" t="str">
        <f>[1]!s_info_industry_csrc2023(A2576,"",1)</f>
        <v>制造业</v>
      </c>
      <c r="H2576" s="16">
        <f>[1]!s_is(A2576,83,"FY","YTD","20251231",1,"",100000000)</f>
        <v>4.9757072691999999</v>
      </c>
      <c r="I2576" s="16">
        <f>[1]!s_is(A2576,83,"FY","YTD","20241231",1,"",100000000)</f>
        <v>5.8579109461000005</v>
      </c>
      <c r="J2576" s="16">
        <f t="shared" si="120"/>
        <v>-0.1506003906541703</v>
      </c>
      <c r="K2576" s="16">
        <f>[1]!s_is(A2576,61,"FY","YTD","20251231",1,"",100000000)</f>
        <v>0.27582435379999998</v>
      </c>
      <c r="L2576" s="16">
        <f>[1]!s_is(A2576,61,"FY","YTD","20241231",1,"",100000000)</f>
        <v>0.55062942520000002</v>
      </c>
      <c r="M2576" s="16">
        <f t="shared" si="121"/>
        <v>-0.4990744388572862</v>
      </c>
      <c r="N2576" s="16">
        <f>[1]!s_fa_roe(A2576,"20251231")</f>
        <v>2.4702000000000002</v>
      </c>
      <c r="O2576" s="16">
        <f>[1]!s_stmnote_rdexp(A2576,"20251231",1,10000)</f>
        <v>2950.2677039999999</v>
      </c>
      <c r="P2576" s="20">
        <f t="shared" si="122"/>
        <v>5.9293433965908277E-2</v>
      </c>
      <c r="Q2576" s="16">
        <f>[1]!s_margin_tradingbalance(A2576,"",10000)</f>
        <v>28280.603200000001</v>
      </c>
      <c r="R2576" s="16">
        <f>[1]!s_margin_seclendingbalance(A2576,"",10000)</f>
        <v>18.059999999999999</v>
      </c>
      <c r="S2576" s="17">
        <f>[1]!s_val_ev(A2576,"",100000000)</f>
        <v>53.567030969999998</v>
      </c>
      <c r="T2576" s="17">
        <f>[1]!share_freesharesmv(A2576,"",100000000)</f>
        <v>33.356978511299999</v>
      </c>
      <c r="U2576" s="17">
        <f>[1]!s_dq_amount_btin(A2576,E2576,100000000)</f>
        <v>2.2770447800000002</v>
      </c>
      <c r="V2576" s="17">
        <f>[1]!s_dq_turn(A2576,E2576)</f>
        <v>4.226216151998166</v>
      </c>
      <c r="W2576" s="2">
        <f>[1]!s_pq_amount(A2576,"20260101","",100000000)</f>
        <v>328.83004496000001</v>
      </c>
      <c r="X2576" s="2">
        <f>[1]!s_pq_avgamount(A2576,"20260101","",100000000)</f>
        <v>2.9893640450909089</v>
      </c>
      <c r="Y2576" s="17">
        <f>[1]!s_ipo_dilutedpe(A2576)</f>
        <v>22.99</v>
      </c>
      <c r="Z2576" s="12">
        <f>[1]!s_ipo_collection_total(A2576,100000000)</f>
        <v>1.9019999999999999</v>
      </c>
      <c r="AA2576" s="2">
        <f>[1]!s_val_pe_ttm(A2576,E2576)</f>
        <v>252.75820922851563</v>
      </c>
      <c r="AB2576" s="5">
        <f>[1]!s_info_zjtxornot1(A2576,"")</f>
        <v>1</v>
      </c>
      <c r="AC2576" s="22" t="str">
        <f>[1]!s_info_nature1(A2576,"")</f>
        <v>民营企业</v>
      </c>
      <c r="AD2576" s="6" t="str">
        <f>[1]!s_info_city(A2576)</f>
        <v>上海市</v>
      </c>
      <c r="AE2576" s="6" t="str">
        <f>[1]!s_info_province(A2576)</f>
        <v>上海</v>
      </c>
      <c r="AF2576">
        <v>121.472644</v>
      </c>
      <c r="AG2576">
        <v>31.231705999999999</v>
      </c>
    </row>
    <row r="2577" spans="1:33" x14ac:dyDescent="0.3">
      <c r="A2577" s="12" t="s">
        <v>5648</v>
      </c>
      <c r="B2577" s="12" t="s">
        <v>5649</v>
      </c>
      <c r="C2577" s="16" t="str">
        <f>[1]!s_info_mkt(A2577)</f>
        <v>主板</v>
      </c>
      <c r="D2577" s="16" t="str">
        <f>[1]!s_ipo_listeddate(A2577)</f>
        <v>2006-12-15</v>
      </c>
      <c r="E2577" s="16" t="str">
        <f>[1]!lastradeday_s("000002","")</f>
        <v>2026-06-22</v>
      </c>
      <c r="F2577" s="16" t="str">
        <f>[1]!s_info_industry_csrc2023(A2577,"",3)</f>
        <v>互联网和相关服务</v>
      </c>
      <c r="G2577" s="16" t="str">
        <f>[1]!s_info_industry_csrc2023(A2577,"",1)</f>
        <v>信息传输、软件和信息技术服务业</v>
      </c>
      <c r="H2577" s="16">
        <f>[1]!s_is(A2577,83,"FY","YTD","20251231",1,"",100000000)</f>
        <v>5.3092243222000004</v>
      </c>
      <c r="I2577" s="16">
        <f>[1]!s_is(A2577,83,"FY","YTD","20241231",1,"",100000000)</f>
        <v>5.6522421526999995</v>
      </c>
      <c r="J2577" s="16">
        <f t="shared" si="120"/>
        <v>-6.0687037326619842E-2</v>
      </c>
      <c r="K2577" s="16">
        <f>[1]!s_is(A2577,61,"FY","YTD","20251231",1,"",100000000)</f>
        <v>-0.13086154859999999</v>
      </c>
      <c r="L2577" s="16">
        <f>[1]!s_is(A2577,61,"FY","YTD","20241231",1,"",100000000)</f>
        <v>-0.22793175629999998</v>
      </c>
      <c r="M2577" s="16">
        <f t="shared" si="121"/>
        <v>0.42587399525074426</v>
      </c>
      <c r="N2577" s="16">
        <f>[1]!s_fa_roe(A2577,"20251231")</f>
        <v>-1.4737</v>
      </c>
      <c r="O2577" s="16">
        <f>[1]!s_stmnote_rdexp(A2577,"20251231",1,10000)</f>
        <v>1165.3023410000001</v>
      </c>
      <c r="P2577" s="20">
        <f t="shared" si="122"/>
        <v>2.1948636378527134E-2</v>
      </c>
      <c r="Q2577" s="16">
        <f>[1]!s_margin_tradingbalance(A2577,"",10000)</f>
        <v>21081.937399999999</v>
      </c>
      <c r="R2577" s="16">
        <f>[1]!s_margin_seclendingbalance(A2577,"",10000)</f>
        <v>18.395399999999999</v>
      </c>
      <c r="S2577" s="17">
        <f>[1]!s_val_ev(A2577,"",100000000)</f>
        <v>36.442224000000003</v>
      </c>
      <c r="T2577" s="17">
        <f>[1]!share_freesharesmv(A2577,"",100000000)</f>
        <v>20.344183596800001</v>
      </c>
      <c r="U2577" s="17">
        <f>[1]!s_dq_amount_btin(A2577,E2577,100000000)</f>
        <v>1.3643136499999999</v>
      </c>
      <c r="V2577" s="17">
        <f>[1]!s_dq_turn(A2577,E2577)</f>
        <v>3.823923804851737</v>
      </c>
      <c r="W2577" s="2">
        <f>[1]!s_pq_amount(A2577,"20260101","",100000000)</f>
        <v>109.81628886999999</v>
      </c>
      <c r="X2577" s="2">
        <f>[1]!s_pq_avgamount(A2577,"20260101","",100000000)</f>
        <v>0.99832989881818179</v>
      </c>
      <c r="Y2577" s="17">
        <f>[1]!s_ipo_dilutedpe(A2577)</f>
        <v>29.98</v>
      </c>
      <c r="Z2577" s="12">
        <f>[1]!s_ipo_collection_total(A2577,100000000)</f>
        <v>2.1135000000000002</v>
      </c>
      <c r="AA2577" s="2">
        <f>[1]!s_val_pe_ttm(A2577,E2577)</f>
        <v>-268.98678588867188</v>
      </c>
      <c r="AB2577" s="5">
        <f>[1]!s_info_zjtxornot1(A2577,"")</f>
        <v>0</v>
      </c>
      <c r="AC2577" s="22" t="str">
        <f>[1]!s_info_nature1(A2577,"")</f>
        <v>民营企业</v>
      </c>
      <c r="AD2577" s="6" t="str">
        <f>[1]!s_info_city(A2577)</f>
        <v>杭州市</v>
      </c>
      <c r="AE2577" s="6" t="str">
        <f>[1]!s_info_province(A2577)</f>
        <v>浙江省</v>
      </c>
      <c r="AF2577">
        <v>120.153576</v>
      </c>
      <c r="AG2577">
        <v>30.287458999999998</v>
      </c>
    </row>
    <row r="2578" spans="1:33" x14ac:dyDescent="0.3">
      <c r="A2578" s="12" t="s">
        <v>5650</v>
      </c>
      <c r="B2578" s="12" t="s">
        <v>5651</v>
      </c>
      <c r="C2578" s="16" t="str">
        <f>[1]!s_info_mkt(A2578)</f>
        <v>科创板</v>
      </c>
      <c r="D2578" s="16" t="str">
        <f>[1]!s_ipo_listeddate(A2578)</f>
        <v>2021-03-29</v>
      </c>
      <c r="E2578" s="16" t="str">
        <f>[1]!lastradeday_s("000002","")</f>
        <v>2026-06-22</v>
      </c>
      <c r="F2578" s="16" t="str">
        <f>[1]!s_info_industry_csrc2023(A2578,"",3)</f>
        <v>专用设备制造业</v>
      </c>
      <c r="G2578" s="16" t="str">
        <f>[1]!s_info_industry_csrc2023(A2578,"",1)</f>
        <v>制造业</v>
      </c>
      <c r="H2578" s="16">
        <f>[1]!s_is(A2578,83,"FY","YTD","20251231",1,"",100000000)</f>
        <v>4.4177856422000001</v>
      </c>
      <c r="I2578" s="16">
        <f>[1]!s_is(A2578,83,"FY","YTD","20241231",1,"",100000000)</f>
        <v>3.2528837876999996</v>
      </c>
      <c r="J2578" s="16">
        <f t="shared" si="120"/>
        <v>0.35811357875888383</v>
      </c>
      <c r="K2578" s="16">
        <f>[1]!s_is(A2578,61,"FY","YTD","20251231",1,"",100000000)</f>
        <v>0.18561998809999999</v>
      </c>
      <c r="L2578" s="16">
        <f>[1]!s_is(A2578,61,"FY","YTD","20241231",1,"",100000000)</f>
        <v>-0.2170342811</v>
      </c>
      <c r="M2578" s="16">
        <f t="shared" si="121"/>
        <v>1.8552565390094957</v>
      </c>
      <c r="N2578" s="16">
        <f>[1]!s_fa_roe(A2578,"20251231")</f>
        <v>2.4180999999999999</v>
      </c>
      <c r="O2578" s="16">
        <f>[1]!s_stmnote_rdexp(A2578,"20251231",1,10000)</f>
        <v>6006.969634</v>
      </c>
      <c r="P2578" s="20">
        <f t="shared" si="122"/>
        <v>0.13597241062625681</v>
      </c>
      <c r="Q2578" s="16">
        <f>[1]!s_margin_tradingbalance(A2578,"",10000)</f>
        <v>6239.125</v>
      </c>
      <c r="R2578" s="16">
        <f>[1]!s_margin_seclendingbalance(A2578,"",10000)</f>
        <v>0</v>
      </c>
      <c r="S2578" s="17">
        <f>[1]!s_val_ev(A2578,"",100000000)</f>
        <v>17.454920000000001</v>
      </c>
      <c r="T2578" s="17">
        <f>[1]!share_freesharesmv(A2578,"",100000000)</f>
        <v>10.618580296799999</v>
      </c>
      <c r="U2578" s="17">
        <f>[1]!s_dq_amount_btin(A2578,E2578,100000000)</f>
        <v>0.57207458</v>
      </c>
      <c r="V2578" s="17">
        <f>[1]!s_dq_turn(A2578,E2578)</f>
        <v>3.3417279792746113</v>
      </c>
      <c r="W2578" s="2">
        <f>[1]!s_pq_amount(A2578,"20260101","",100000000)</f>
        <v>53.753682499999996</v>
      </c>
      <c r="X2578" s="2">
        <f>[1]!s_pq_avgamount(A2578,"20260101","",100000000)</f>
        <v>0.48866984090909094</v>
      </c>
      <c r="Y2578" s="17">
        <f>[1]!s_ipo_dilutedpe(A2578)</f>
        <v>25.52</v>
      </c>
      <c r="Z2578" s="12">
        <f>[1]!s_ipo_collection_total(A2578,100000000)</f>
        <v>3.2443300000000002</v>
      </c>
      <c r="AA2578" s="2">
        <f>[1]!s_val_pe_ttm(A2578,E2578)</f>
        <v>181.51992797851563</v>
      </c>
      <c r="AB2578" s="5">
        <f>[1]!s_info_zjtxornot1(A2578,"")</f>
        <v>1</v>
      </c>
      <c r="AC2578" s="22" t="str">
        <f>[1]!s_info_nature1(A2578,"")</f>
        <v>民营企业</v>
      </c>
      <c r="AD2578" s="6" t="str">
        <f>[1]!s_info_city(A2578)</f>
        <v>苏州市</v>
      </c>
      <c r="AE2578" s="6" t="str">
        <f>[1]!s_info_province(A2578)</f>
        <v>江苏省</v>
      </c>
      <c r="AF2578">
        <v>120.619585</v>
      </c>
      <c r="AG2578">
        <v>31.299378999999998</v>
      </c>
    </row>
    <row r="2579" spans="1:33" x14ac:dyDescent="0.3">
      <c r="A2579" s="12" t="s">
        <v>5652</v>
      </c>
      <c r="B2579" s="12" t="s">
        <v>5653</v>
      </c>
      <c r="C2579" s="16" t="str">
        <f>[1]!s_info_mkt(A2579)</f>
        <v>主板</v>
      </c>
      <c r="D2579" s="16" t="str">
        <f>[1]!s_ipo_listeddate(A2579)</f>
        <v>2010-07-13</v>
      </c>
      <c r="E2579" s="16" t="str">
        <f>[1]!lastradeday_s("000002","")</f>
        <v>2026-06-22</v>
      </c>
      <c r="F2579" s="16" t="str">
        <f>[1]!s_info_industry_csrc2023(A2579,"",3)</f>
        <v>金属制品业</v>
      </c>
      <c r="G2579" s="16" t="str">
        <f>[1]!s_info_industry_csrc2023(A2579,"",1)</f>
        <v>制造业</v>
      </c>
      <c r="H2579" s="16">
        <f>[1]!s_is(A2579,83,"FY","YTD","20251231",1,"",100000000)</f>
        <v>146.66295589930002</v>
      </c>
      <c r="I2579" s="16">
        <f>[1]!s_is(A2579,83,"FY","YTD","20241231",1,"",100000000)</f>
        <v>147.9545329325</v>
      </c>
      <c r="J2579" s="16">
        <f t="shared" si="120"/>
        <v>-8.7295536513858352E-3</v>
      </c>
      <c r="K2579" s="16">
        <f>[1]!s_is(A2579,61,"FY","YTD","20251231",1,"",100000000)</f>
        <v>25.0971717814</v>
      </c>
      <c r="L2579" s="16">
        <f>[1]!s_is(A2579,61,"FY","YTD","20241231",1,"",100000000)</f>
        <v>23.036242872399999</v>
      </c>
      <c r="M2579" s="16">
        <f t="shared" si="121"/>
        <v>8.9464628429891446E-2</v>
      </c>
      <c r="N2579" s="16">
        <f>[1]!s_fa_roe(A2579,"20251231")</f>
        <v>14.252800000000001</v>
      </c>
      <c r="O2579" s="16">
        <f>[1]!s_stmnote_rdexp(A2579,"20251231",1,10000)</f>
        <v>40306.454761000001</v>
      </c>
      <c r="P2579" s="20">
        <f t="shared" si="122"/>
        <v>2.7482369023487257E-2</v>
      </c>
      <c r="Q2579" s="16">
        <f>[1]!s_margin_tradingbalance(A2579,"",10000)</f>
        <v>36401.6659</v>
      </c>
      <c r="R2579" s="16">
        <f>[1]!s_margin_seclendingbalance(A2579,"",10000)</f>
        <v>1008.9738</v>
      </c>
      <c r="S2579" s="17">
        <f>[1]!s_val_ev(A2579,"",100000000)</f>
        <v>351.53492896260002</v>
      </c>
      <c r="T2579" s="17">
        <f>[1]!share_freesharesmv(A2579,"",100000000)</f>
        <v>196.63584132869994</v>
      </c>
      <c r="U2579" s="17">
        <f>[1]!s_dq_amount_btin(A2579,E2579,100000000)</f>
        <v>4.7263055500000002</v>
      </c>
      <c r="V2579" s="17">
        <f>[1]!s_dq_turn(A2579,E2579)</f>
        <v>1.4165182535171683</v>
      </c>
      <c r="W2579" s="2">
        <f>[1]!s_pq_amount(A2579,"20260101","",100000000)</f>
        <v>491.56928223</v>
      </c>
      <c r="X2579" s="2">
        <f>[1]!s_pq_avgamount(A2579,"20260101","",100000000)</f>
        <v>4.4688116566363636</v>
      </c>
      <c r="Y2579" s="17">
        <f>[1]!s_ipo_dilutedpe(A2579)</f>
        <v>34.75</v>
      </c>
      <c r="Z2579" s="12">
        <f>[1]!s_ipo_collection_total(A2579,100000000)</f>
        <v>18.414999999999999</v>
      </c>
      <c r="AA2579" s="2">
        <f>[1]!s_val_pe_ttm(A2579,E2579)</f>
        <v>13.708306312561035</v>
      </c>
      <c r="AB2579" s="5">
        <f>[1]!s_info_zjtxornot1(A2579,"")</f>
        <v>0</v>
      </c>
      <c r="AC2579" s="22" t="str">
        <f>[1]!s_info_nature1(A2579,"")</f>
        <v>民营企业</v>
      </c>
      <c r="AD2579" s="6" t="str">
        <f>[1]!s_info_city(A2579)</f>
        <v>杭州市</v>
      </c>
      <c r="AE2579" s="6" t="str">
        <f>[1]!s_info_province(A2579)</f>
        <v>浙江省</v>
      </c>
      <c r="AF2579">
        <v>120.153576</v>
      </c>
      <c r="AG2579">
        <v>30.287458999999998</v>
      </c>
    </row>
    <row r="2580" spans="1:33" x14ac:dyDescent="0.3">
      <c r="A2580" s="12" t="s">
        <v>5654</v>
      </c>
      <c r="B2580" s="12" t="s">
        <v>5655</v>
      </c>
      <c r="C2580" s="16" t="str">
        <f>[1]!s_info_mkt(A2580)</f>
        <v>主板</v>
      </c>
      <c r="D2580" s="16" t="str">
        <f>[1]!s_ipo_listeddate(A2580)</f>
        <v>2008-02-20</v>
      </c>
      <c r="E2580" s="16" t="str">
        <f>[1]!lastradeday_s("000002","")</f>
        <v>2026-06-22</v>
      </c>
      <c r="F2580" s="16" t="str">
        <f>[1]!s_info_industry_csrc2023(A2580,"",3)</f>
        <v>食品制造业</v>
      </c>
      <c r="G2580" s="16" t="str">
        <f>[1]!s_info_industry_csrc2023(A2580,"",1)</f>
        <v>制造业</v>
      </c>
      <c r="H2580" s="16">
        <f>[1]!s_is(A2580,83,"FY","YTD","20251231",1,"",100000000)</f>
        <v>65.409112527600001</v>
      </c>
      <c r="I2580" s="16">
        <f>[1]!s_is(A2580,83,"FY","YTD","20241231",1,"",100000000)</f>
        <v>66.324596999500002</v>
      </c>
      <c r="J2580" s="16">
        <f t="shared" si="120"/>
        <v>-1.3803091361518582E-2</v>
      </c>
      <c r="K2580" s="16">
        <f>[1]!s_is(A2580,61,"FY","YTD","20251231",1,"",100000000)</f>
        <v>5.4482817033000002</v>
      </c>
      <c r="L2580" s="16">
        <f>[1]!s_is(A2580,61,"FY","YTD","20241231",1,"",100000000)</f>
        <v>5.4225311030999999</v>
      </c>
      <c r="M2580" s="16">
        <f t="shared" si="121"/>
        <v>4.7488155826859117E-3</v>
      </c>
      <c r="N2580" s="16">
        <f>[1]!s_fa_roe(A2580,"20251231")</f>
        <v>12.002800000000001</v>
      </c>
      <c r="O2580" s="16">
        <f>[1]!s_stmnote_rdexp(A2580,"20251231",1,10000)</f>
        <v>5704.5938670000005</v>
      </c>
      <c r="P2580" s="20">
        <f t="shared" si="122"/>
        <v>8.7214053922423911E-3</v>
      </c>
      <c r="Q2580" s="16">
        <f>[1]!s_margin_tradingbalance(A2580,"",10000)</f>
        <v>14788.981299999999</v>
      </c>
      <c r="R2580" s="16">
        <f>[1]!s_margin_seclendingbalance(A2580,"",10000)</f>
        <v>31.598600000000001</v>
      </c>
      <c r="S2580" s="17">
        <f>[1]!s_val_ev(A2580,"",100000000)</f>
        <v>102.1611863776</v>
      </c>
      <c r="T2580" s="17">
        <f>[1]!share_freesharesmv(A2580,"",100000000)</f>
        <v>35.952954308599999</v>
      </c>
      <c r="U2580" s="17">
        <f>[1]!s_dq_amount_btin(A2580,E2580,100000000)</f>
        <v>0.86174565999999997</v>
      </c>
      <c r="V2580" s="17">
        <f>[1]!s_dq_turn(A2580,E2580)</f>
        <v>1.1798048873055103</v>
      </c>
      <c r="W2580" s="2">
        <f>[1]!s_pq_amount(A2580,"20260101","",100000000)</f>
        <v>146.44547648</v>
      </c>
      <c r="X2580" s="2">
        <f>[1]!s_pq_avgamount(A2580,"20260101","",100000000)</f>
        <v>1.3313225134545454</v>
      </c>
      <c r="Y2580" s="17">
        <f>[1]!s_ipo_dilutedpe(A2580)</f>
        <v>29.99</v>
      </c>
      <c r="Z2580" s="12">
        <f>[1]!s_ipo_collection_total(A2580,100000000)</f>
        <v>5.0736499999999998</v>
      </c>
      <c r="AA2580" s="2">
        <f>[1]!s_val_pe_ttm(A2580,E2580)</f>
        <v>16.871667861938477</v>
      </c>
      <c r="AB2580" s="5">
        <f>[1]!s_info_zjtxornot1(A2580,"")</f>
        <v>0</v>
      </c>
      <c r="AC2580" s="22" t="str">
        <f>[1]!s_info_nature1(A2580,"")</f>
        <v>民营企业</v>
      </c>
      <c r="AD2580" s="6" t="str">
        <f>[1]!s_info_city(A2580)</f>
        <v>郑州市</v>
      </c>
      <c r="AE2580" s="6" t="str">
        <f>[1]!s_info_province(A2580)</f>
        <v>河南省</v>
      </c>
      <c r="AF2580">
        <v>113.665412</v>
      </c>
      <c r="AG2580">
        <v>34.757975000000002</v>
      </c>
    </row>
    <row r="2581" spans="1:33" x14ac:dyDescent="0.3">
      <c r="A2581" s="12" t="s">
        <v>5656</v>
      </c>
      <c r="B2581" s="12" t="s">
        <v>5657</v>
      </c>
      <c r="C2581" s="16" t="str">
        <f>[1]!s_info_mkt(A2581)</f>
        <v>创业板</v>
      </c>
      <c r="D2581" s="16" t="str">
        <f>[1]!s_ipo_listeddate(A2581)</f>
        <v>2023-07-14</v>
      </c>
      <c r="E2581" s="16" t="str">
        <f>[1]!lastradeday_s("000002","")</f>
        <v>2026-06-22</v>
      </c>
      <c r="F2581" s="16" t="str">
        <f>[1]!s_info_industry_csrc2023(A2581,"",3)</f>
        <v>专用设备制造业</v>
      </c>
      <c r="G2581" s="16" t="str">
        <f>[1]!s_info_industry_csrc2023(A2581,"",1)</f>
        <v>制造业</v>
      </c>
      <c r="H2581" s="16">
        <f>[1]!s_is(A2581,83,"FY","YTD","20251231",1,"",100000000)</f>
        <v>6.4309135287999997</v>
      </c>
      <c r="I2581" s="16">
        <f>[1]!s_is(A2581,83,"FY","YTD","20241231",1,"",100000000)</f>
        <v>4.8152224787</v>
      </c>
      <c r="J2581" s="16">
        <f t="shared" si="120"/>
        <v>0.33553819314620736</v>
      </c>
      <c r="K2581" s="16">
        <f>[1]!s_is(A2581,61,"FY","YTD","20251231",1,"",100000000)</f>
        <v>0.83362568730000008</v>
      </c>
      <c r="L2581" s="16">
        <f>[1]!s_is(A2581,61,"FY","YTD","20241231",1,"",100000000)</f>
        <v>0.62567007139999997</v>
      </c>
      <c r="M2581" s="16">
        <f t="shared" si="121"/>
        <v>0.3323726439953863</v>
      </c>
      <c r="N2581" s="16">
        <f>[1]!s_fa_roe(A2581,"20251231")</f>
        <v>3.8321999999999998</v>
      </c>
      <c r="O2581" s="16">
        <f>[1]!s_stmnote_rdexp(A2581,"20251231",1,10000)</f>
        <v>4066.5322840000003</v>
      </c>
      <c r="P2581" s="20">
        <f t="shared" si="122"/>
        <v>6.3234130979814465E-2</v>
      </c>
      <c r="Q2581" s="16">
        <f>[1]!s_margin_tradingbalance(A2581,"",10000)</f>
        <v>6373.3873999999996</v>
      </c>
      <c r="R2581" s="16">
        <f>[1]!s_margin_seclendingbalance(A2581,"",10000)</f>
        <v>20.667000000000002</v>
      </c>
      <c r="S2581" s="17">
        <f>[1]!s_val_ev(A2581,"",100000000)</f>
        <v>38.022331250000001</v>
      </c>
      <c r="T2581" s="17">
        <f>[1]!share_freesharesmv(A2581,"",100000000)</f>
        <v>12.588043000000001</v>
      </c>
      <c r="U2581" s="17">
        <f>[1]!s_dq_amount_btin(A2581,E2581,100000000)</f>
        <v>0.42051031999999999</v>
      </c>
      <c r="V2581" s="17">
        <f>[1]!s_dq_turn(A2581,E2581)</f>
        <v>2.8255698566967289</v>
      </c>
      <c r="W2581" s="2">
        <f>[1]!s_pq_amount(A2581,"20260101","",100000000)</f>
        <v>79.063382090000005</v>
      </c>
      <c r="X2581" s="2">
        <f>[1]!s_pq_avgamount(A2581,"20260101","",100000000)</f>
        <v>0.71875801900000003</v>
      </c>
      <c r="Y2581" s="17">
        <f>[1]!s_ipo_dilutedpe(A2581)</f>
        <v>56.64</v>
      </c>
      <c r="Z2581" s="12">
        <f>[1]!s_ipo_collection_total(A2581,100000000)</f>
        <v>14.10214</v>
      </c>
      <c r="AA2581" s="2">
        <f>[1]!s_val_pe_ttm(A2581,E2581)</f>
        <v>43.202785491943359</v>
      </c>
      <c r="AB2581" s="5">
        <f>[1]!s_info_zjtxornot1(A2581,"")</f>
        <v>1</v>
      </c>
      <c r="AC2581" s="22" t="str">
        <f>[1]!s_info_nature1(A2581,"")</f>
        <v>民营企业</v>
      </c>
      <c r="AD2581" s="6" t="str">
        <f>[1]!s_info_city(A2581)</f>
        <v>青岛市</v>
      </c>
      <c r="AE2581" s="6" t="str">
        <f>[1]!s_info_province(A2581)</f>
        <v>山东省</v>
      </c>
      <c r="AF2581">
        <v>120.35517299999999</v>
      </c>
      <c r="AG2581">
        <v>36.082982000000001</v>
      </c>
    </row>
    <row r="2582" spans="1:33" x14ac:dyDescent="0.3">
      <c r="A2582" s="12" t="s">
        <v>5658</v>
      </c>
      <c r="B2582" s="12" t="s">
        <v>5659</v>
      </c>
      <c r="C2582" s="16" t="str">
        <f>[1]!s_info_mkt(A2582)</f>
        <v>主板</v>
      </c>
      <c r="D2582" s="16" t="str">
        <f>[1]!s_ipo_listeddate(A2582)</f>
        <v>2002-09-16</v>
      </c>
      <c r="E2582" s="16" t="str">
        <f>[1]!lastradeday_s("000002","")</f>
        <v>2026-06-22</v>
      </c>
      <c r="F2582" s="16" t="str">
        <f>[1]!s_info_industry_csrc2023(A2582,"",3)</f>
        <v>农、林、牧、渔专业及辅助性活动</v>
      </c>
      <c r="G2582" s="16" t="str">
        <f>[1]!s_info_industry_csrc2023(A2582,"",1)</f>
        <v>农、林、牧、渔业</v>
      </c>
      <c r="H2582" s="16">
        <f>[1]!s_is(A2582,83,"FY","YTD","20251231",1,"",100000000)</f>
        <v>1.9779501357</v>
      </c>
      <c r="I2582" s="16">
        <f>[1]!s_is(A2582,83,"FY","YTD","20241231",1,"",100000000)</f>
        <v>3.4278122160000004</v>
      </c>
      <c r="J2582" s="16">
        <f t="shared" si="120"/>
        <v>-0.42297010131782553</v>
      </c>
      <c r="K2582" s="16">
        <f>[1]!s_is(A2582,61,"FY","YTD","20251231",1,"",100000000)</f>
        <v>5.5429046600000004E-2</v>
      </c>
      <c r="L2582" s="16">
        <f>[1]!s_is(A2582,61,"FY","YTD","20241231",1,"",100000000)</f>
        <v>0.52628214090000003</v>
      </c>
      <c r="M2582" s="16">
        <f t="shared" si="121"/>
        <v>-0.89467807798833854</v>
      </c>
      <c r="N2582" s="16">
        <f>[1]!s_fa_roe(A2582,"20251231")</f>
        <v>0.99929999999999997</v>
      </c>
      <c r="O2582" s="16">
        <f>[1]!s_stmnote_rdexp(A2582,"20251231",1,10000)</f>
        <v>1426.4525369999999</v>
      </c>
      <c r="P2582" s="20">
        <f t="shared" si="122"/>
        <v>7.2117719817803988E-2</v>
      </c>
      <c r="Q2582" s="16">
        <f>[1]!s_margin_tradingbalance(A2582,"",10000)</f>
        <v>0</v>
      </c>
      <c r="R2582" s="16">
        <f>[1]!s_margin_seclendingbalance(A2582,"",10000)</f>
        <v>0</v>
      </c>
      <c r="S2582" s="17">
        <f>[1]!s_val_ev(A2582,"",100000000)</f>
        <v>19.602726000000001</v>
      </c>
      <c r="T2582" s="17">
        <f>[1]!share_freesharesmv(A2582,"",100000000)</f>
        <v>9.6543425549999995</v>
      </c>
      <c r="U2582" s="17">
        <f>[1]!s_dq_amount_btin(A2582,E2582,100000000)</f>
        <v>0.27807580999999998</v>
      </c>
      <c r="V2582" s="17">
        <f>[1]!s_dq_turn(A2582,E2582)</f>
        <v>1.4532357183383577</v>
      </c>
      <c r="W2582" s="2">
        <f>[1]!s_pq_amount(A2582,"20260101","",100000000)</f>
        <v>99.265892219999998</v>
      </c>
      <c r="X2582" s="2">
        <f>[1]!s_pq_avgamount(A2582,"20260101","",100000000)</f>
        <v>0.90241720200000008</v>
      </c>
      <c r="Y2582" s="17">
        <f>[1]!s_ipo_dilutedpe(A2582)</f>
        <v>20</v>
      </c>
      <c r="Z2582" s="12">
        <f>[1]!s_ipo_collection_total(A2582,100000000)</f>
        <v>1.3879999999999999</v>
      </c>
      <c r="AA2582" s="2">
        <f>[1]!s_val_pe_ttm(A2582,E2582)</f>
        <v>-121.82334136962891</v>
      </c>
      <c r="AB2582" s="5">
        <f>[1]!s_info_zjtxornot1(A2582,"")</f>
        <v>0</v>
      </c>
      <c r="AC2582" s="22" t="str">
        <f>[1]!s_info_nature1(A2582,"")</f>
        <v>民营企业</v>
      </c>
      <c r="AD2582" s="6" t="str">
        <f>[1]!s_info_city(A2582)</f>
        <v>哈尔滨市</v>
      </c>
      <c r="AE2582" s="6" t="str">
        <f>[1]!s_info_province(A2582)</f>
        <v>黑龙江省</v>
      </c>
      <c r="AF2582">
        <v>126.642464</v>
      </c>
      <c r="AG2582">
        <v>45.756967000000003</v>
      </c>
    </row>
    <row r="2583" spans="1:33" x14ac:dyDescent="0.3">
      <c r="A2583" s="12" t="s">
        <v>5660</v>
      </c>
      <c r="B2583" s="12" t="s">
        <v>5661</v>
      </c>
      <c r="C2583" s="16" t="str">
        <f>[1]!s_info_mkt(A2583)</f>
        <v>创业板</v>
      </c>
      <c r="D2583" s="16" t="str">
        <f>[1]!s_ipo_listeddate(A2583)</f>
        <v>2022-01-28</v>
      </c>
      <c r="E2583" s="16" t="str">
        <f>[1]!lastradeday_s("000002","")</f>
        <v>2026-06-22</v>
      </c>
      <c r="F2583" s="16" t="str">
        <f>[1]!s_info_industry_csrc2023(A2583,"",3)</f>
        <v>建筑安装业</v>
      </c>
      <c r="G2583" s="16" t="str">
        <f>[1]!s_info_industry_csrc2023(A2583,"",1)</f>
        <v>建筑业</v>
      </c>
      <c r="H2583" s="16">
        <f>[1]!s_is(A2583,83,"FY","YTD","20251231",1,"",100000000)</f>
        <v>22.862399159799999</v>
      </c>
      <c r="I2583" s="16">
        <f>[1]!s_is(A2583,83,"FY","YTD","20241231",1,"",100000000)</f>
        <v>17.078308459900001</v>
      </c>
      <c r="J2583" s="16">
        <f t="shared" si="120"/>
        <v>0.33868053815054866</v>
      </c>
      <c r="K2583" s="16">
        <f>[1]!s_is(A2583,61,"FY","YTD","20251231",1,"",100000000)</f>
        <v>1.1784639218999999</v>
      </c>
      <c r="L2583" s="16">
        <f>[1]!s_is(A2583,61,"FY","YTD","20241231",1,"",100000000)</f>
        <v>0.66809882529999998</v>
      </c>
      <c r="M2583" s="16">
        <f t="shared" si="121"/>
        <v>0.76390659176930598</v>
      </c>
      <c r="N2583" s="16">
        <f>[1]!s_fa_roe(A2583,"20251231")</f>
        <v>6.3525999999999998</v>
      </c>
      <c r="O2583" s="16">
        <f>[1]!s_stmnote_rdexp(A2583,"20251231",1,10000)</f>
        <v>8504.7658150000007</v>
      </c>
      <c r="P2583" s="20">
        <f t="shared" si="122"/>
        <v>3.7199795854996352E-2</v>
      </c>
      <c r="Q2583" s="16">
        <f>[1]!s_margin_tradingbalance(A2583,"",10000)</f>
        <v>35877.671900000001</v>
      </c>
      <c r="R2583" s="16">
        <f>[1]!s_margin_seclendingbalance(A2583,"",10000)</f>
        <v>8.6280999999999999</v>
      </c>
      <c r="S2583" s="17">
        <f>[1]!s_val_ev(A2583,"",100000000)</f>
        <v>68.352088417200008</v>
      </c>
      <c r="T2583" s="17">
        <f>[1]!share_freesharesmv(A2583,"",100000000)</f>
        <v>35.341615020599995</v>
      </c>
      <c r="U2583" s="17">
        <f>[1]!s_dq_amount_btin(A2583,E2583,100000000)</f>
        <v>3.5880664499999999</v>
      </c>
      <c r="V2583" s="17">
        <f>[1]!s_dq_turn(A2583,E2583)</f>
        <v>7.7202150346186773</v>
      </c>
      <c r="W2583" s="2">
        <f>[1]!s_pq_amount(A2583,"20260101","",100000000)</f>
        <v>451.33989000999998</v>
      </c>
      <c r="X2583" s="2">
        <f>[1]!s_pq_avgamount(A2583,"20260101","",100000000)</f>
        <v>4.1030899091818185</v>
      </c>
      <c r="Y2583" s="17">
        <f>[1]!s_ipo_dilutedpe(A2583)</f>
        <v>81.56</v>
      </c>
      <c r="Z2583" s="12">
        <f>[1]!s_ipo_collection_total(A2583,100000000)</f>
        <v>10.3752</v>
      </c>
      <c r="AA2583" s="2">
        <f>[1]!s_val_pe_ttm(A2583,E2583)</f>
        <v>52.845928192138672</v>
      </c>
      <c r="AB2583" s="5">
        <f>[1]!s_info_zjtxornot1(A2583,"")</f>
        <v>0</v>
      </c>
      <c r="AC2583" s="22" t="str">
        <f>[1]!s_info_nature1(A2583,"")</f>
        <v>民营企业</v>
      </c>
      <c r="AD2583" s="6" t="str">
        <f>[1]!s_info_city(A2583)</f>
        <v>武汉市</v>
      </c>
      <c r="AE2583" s="6" t="str">
        <f>[1]!s_info_province(A2583)</f>
        <v>湖北省</v>
      </c>
      <c r="AF2583">
        <v>114.29857199999999</v>
      </c>
      <c r="AG2583">
        <v>30.584354999999999</v>
      </c>
    </row>
    <row r="2584" spans="1:33" x14ac:dyDescent="0.3">
      <c r="A2584" s="12" t="s">
        <v>5662</v>
      </c>
      <c r="B2584" s="12" t="s">
        <v>5663</v>
      </c>
      <c r="C2584" s="16" t="str">
        <f>[1]!s_info_mkt(A2584)</f>
        <v>主板</v>
      </c>
      <c r="D2584" s="16" t="str">
        <f>[1]!s_ipo_listeddate(A2584)</f>
        <v>2007-11-22</v>
      </c>
      <c r="E2584" s="16" t="str">
        <f>[1]!lastradeday_s("000002","")</f>
        <v>2026-06-22</v>
      </c>
      <c r="F2584" s="16" t="str">
        <f>[1]!s_info_industry_csrc2023(A2584,"",3)</f>
        <v>零售业</v>
      </c>
      <c r="G2584" s="16" t="str">
        <f>[1]!s_info_industry_csrc2023(A2584,"",1)</f>
        <v>批发和零售业</v>
      </c>
      <c r="H2584" s="16">
        <f>[1]!s_is(A2584,83,"FY","YTD","20251231",1,"",100000000)</f>
        <v>34.121698698199999</v>
      </c>
      <c r="I2584" s="16">
        <f>[1]!s_is(A2584,83,"FY","YTD","20241231",1,"",100000000)</f>
        <v>55.284751125699998</v>
      </c>
      <c r="J2584" s="16">
        <f t="shared" si="120"/>
        <v>-0.38280089892024527</v>
      </c>
      <c r="K2584" s="16">
        <f>[1]!s_is(A2584,61,"FY","YTD","20251231",1,"",100000000)</f>
        <v>-0.96156562579999993</v>
      </c>
      <c r="L2584" s="16">
        <f>[1]!s_is(A2584,61,"FY","YTD","20241231",1,"",100000000)</f>
        <v>0.47608060169999999</v>
      </c>
      <c r="M2584" s="16">
        <f t="shared" si="121"/>
        <v>-3.0197538449716674</v>
      </c>
      <c r="N2584" s="16">
        <f>[1]!s_fa_roe(A2584,"20251231")</f>
        <v>-2.3923000000000001</v>
      </c>
      <c r="O2584" s="16">
        <f>[1]!s_stmnote_rdexp(A2584,"20251231",1,10000)</f>
        <v>0</v>
      </c>
      <c r="P2584" s="20">
        <f t="shared" si="122"/>
        <v>0</v>
      </c>
      <c r="Q2584" s="16">
        <f>[1]!s_margin_tradingbalance(A2584,"",10000)</f>
        <v>0</v>
      </c>
      <c r="R2584" s="16">
        <f>[1]!s_margin_seclendingbalance(A2584,"",10000)</f>
        <v>0</v>
      </c>
      <c r="S2584" s="17">
        <f>[1]!s_val_ev(A2584,"",100000000)</f>
        <v>35.325089503200005</v>
      </c>
      <c r="T2584" s="17">
        <f>[1]!share_freesharesmv(A2584,"",100000000)</f>
        <v>15.025842619200001</v>
      </c>
      <c r="U2584" s="17">
        <f>[1]!s_dq_amount_btin(A2584,E2584,100000000)</f>
        <v>0.56166406999999996</v>
      </c>
      <c r="V2584" s="17">
        <f>[1]!s_dq_turn(A2584,E2584)</f>
        <v>1.6257935877217653</v>
      </c>
      <c r="W2584" s="2">
        <f>[1]!s_pq_amount(A2584,"20260101","",100000000)</f>
        <v>195.06025815000001</v>
      </c>
      <c r="X2584" s="2">
        <f>[1]!s_pq_avgamount(A2584,"20260101","",100000000)</f>
        <v>1.7732750740909091</v>
      </c>
      <c r="Y2584" s="17">
        <f>[1]!s_ipo_dilutedpe(A2584)</f>
        <v>25.96</v>
      </c>
      <c r="Z2584" s="12">
        <f>[1]!s_ipo_collection_total(A2584,100000000)</f>
        <v>4.6719999999999997</v>
      </c>
      <c r="AA2584" s="2">
        <f>[1]!s_val_pe_ttm(A2584,E2584)</f>
        <v>-37.420021057128906</v>
      </c>
      <c r="AB2584" s="5">
        <f>[1]!s_info_zjtxornot1(A2584,"")</f>
        <v>0</v>
      </c>
      <c r="AC2584" s="22" t="str">
        <f>[1]!s_info_nature1(A2584,"")</f>
        <v>地方国有企业</v>
      </c>
      <c r="AD2584" s="6" t="str">
        <f>[1]!s_info_city(A2584)</f>
        <v>广州市</v>
      </c>
      <c r="AE2584" s="6" t="str">
        <f>[1]!s_info_province(A2584)</f>
        <v>广东省</v>
      </c>
      <c r="AF2584">
        <v>113.280637</v>
      </c>
      <c r="AG2584">
        <v>23.125177999999998</v>
      </c>
    </row>
    <row r="2585" spans="1:33" x14ac:dyDescent="0.3">
      <c r="A2585" s="12" t="s">
        <v>5664</v>
      </c>
      <c r="B2585" s="12" t="s">
        <v>5665</v>
      </c>
      <c r="C2585" s="16" t="str">
        <f>[1]!s_info_mkt(A2585)</f>
        <v>创业板</v>
      </c>
      <c r="D2585" s="16" t="str">
        <f>[1]!s_ipo_listeddate(A2585)</f>
        <v>2016-08-12</v>
      </c>
      <c r="E2585" s="16" t="str">
        <f>[1]!lastradeday_s("000002","")</f>
        <v>2026-06-22</v>
      </c>
      <c r="F2585" s="16" t="str">
        <f>[1]!s_info_industry_csrc2023(A2585,"",3)</f>
        <v>化学原料和化学制品制造业</v>
      </c>
      <c r="G2585" s="16" t="str">
        <f>[1]!s_info_industry_csrc2023(A2585,"",1)</f>
        <v>制造业</v>
      </c>
      <c r="H2585" s="16">
        <f>[1]!s_is(A2585,83,"FY","YTD","20251231",1,"",100000000)</f>
        <v>7.1282493812999999</v>
      </c>
      <c r="I2585" s="16">
        <f>[1]!s_is(A2585,83,"FY","YTD","20241231",1,"",100000000)</f>
        <v>7.5314088859000003</v>
      </c>
      <c r="J2585" s="16">
        <f t="shared" si="120"/>
        <v>-5.3530423152934881E-2</v>
      </c>
      <c r="K2585" s="16">
        <f>[1]!s_is(A2585,61,"FY","YTD","20251231",1,"",100000000)</f>
        <v>0.35812851470000001</v>
      </c>
      <c r="L2585" s="16">
        <f>[1]!s_is(A2585,61,"FY","YTD","20241231",1,"",100000000)</f>
        <v>-0.11448490550000001</v>
      </c>
      <c r="M2585" s="16">
        <f t="shared" si="121"/>
        <v>4.1281723397151247</v>
      </c>
      <c r="N2585" s="16">
        <f>[1]!s_fa_roe(A2585,"20251231")</f>
        <v>3.8203999999999998</v>
      </c>
      <c r="O2585" s="16">
        <f>[1]!s_stmnote_rdexp(A2585,"20251231",1,10000)</f>
        <v>5643.3095200000007</v>
      </c>
      <c r="P2585" s="20">
        <f t="shared" si="122"/>
        <v>7.9168239186531014E-2</v>
      </c>
      <c r="Q2585" s="16">
        <f>[1]!s_margin_tradingbalance(A2585,"",10000)</f>
        <v>0</v>
      </c>
      <c r="R2585" s="16">
        <f>[1]!s_margin_seclendingbalance(A2585,"",10000)</f>
        <v>0</v>
      </c>
      <c r="S2585" s="17">
        <f>[1]!s_val_ev(A2585,"",100000000)</f>
        <v>15.903151641799997</v>
      </c>
      <c r="T2585" s="17">
        <f>[1]!share_freesharesmv(A2585,"",100000000)</f>
        <v>8.9513382688000007</v>
      </c>
      <c r="U2585" s="17">
        <f>[1]!s_dq_amount_btin(A2585,E2585,100000000)</f>
        <v>0.46366367000000003</v>
      </c>
      <c r="V2585" s="17">
        <f>[1]!s_dq_turn(A2585,E2585)</f>
        <v>3.9784282721048223</v>
      </c>
      <c r="W2585" s="2">
        <f>[1]!s_pq_amount(A2585,"20260101","",100000000)</f>
        <v>57.552390260000003</v>
      </c>
      <c r="X2585" s="2">
        <f>[1]!s_pq_avgamount(A2585,"20260101","",100000000)</f>
        <v>0.52320354781818179</v>
      </c>
      <c r="Y2585" s="17">
        <f>[1]!s_ipo_dilutedpe(A2585)</f>
        <v>22.98</v>
      </c>
      <c r="Z2585" s="12">
        <f>[1]!s_ipo_collection_total(A2585,100000000)</f>
        <v>2.7639</v>
      </c>
      <c r="AA2585" s="2">
        <f>[1]!s_val_pe_ttm(A2585,E2585)</f>
        <v>71.781806945800781</v>
      </c>
      <c r="AB2585" s="5">
        <f>[1]!s_info_zjtxornot1(A2585,"")</f>
        <v>1</v>
      </c>
      <c r="AC2585" s="22" t="str">
        <f>[1]!s_info_nature1(A2585,"")</f>
        <v>民营企业</v>
      </c>
      <c r="AD2585" s="6" t="str">
        <f>[1]!s_info_city(A2585)</f>
        <v>成都市</v>
      </c>
      <c r="AE2585" s="6" t="str">
        <f>[1]!s_info_province(A2585)</f>
        <v>四川省</v>
      </c>
      <c r="AF2585">
        <v>104.065735</v>
      </c>
      <c r="AG2585">
        <v>30.659462000000001</v>
      </c>
    </row>
    <row r="2586" spans="1:33" x14ac:dyDescent="0.3">
      <c r="A2586" s="12" t="s">
        <v>5666</v>
      </c>
      <c r="B2586" s="12" t="s">
        <v>5667</v>
      </c>
      <c r="C2586" s="16" t="str">
        <f>[1]!s_info_mkt(A2586)</f>
        <v>主板</v>
      </c>
      <c r="D2586" s="16" t="str">
        <f>[1]!s_ipo_listeddate(A2586)</f>
        <v>2021-04-06</v>
      </c>
      <c r="E2586" s="16" t="str">
        <f>[1]!lastradeday_s("000002","")</f>
        <v>2026-06-22</v>
      </c>
      <c r="F2586" s="16" t="str">
        <f>[1]!s_info_industry_csrc2023(A2586,"",3)</f>
        <v>化学原料和化学制品制造业</v>
      </c>
      <c r="G2586" s="16" t="str">
        <f>[1]!s_info_industry_csrc2023(A2586,"",1)</f>
        <v>制造业</v>
      </c>
      <c r="H2586" s="16">
        <f>[1]!s_is(A2586,83,"FY","YTD","20251231",1,"",100000000)</f>
        <v>18.610404064600001</v>
      </c>
      <c r="I2586" s="16">
        <f>[1]!s_is(A2586,83,"FY","YTD","20241231",1,"",100000000)</f>
        <v>20.136240153399999</v>
      </c>
      <c r="J2586" s="16">
        <f t="shared" si="120"/>
        <v>-7.5775620333091931E-2</v>
      </c>
      <c r="K2586" s="16">
        <f>[1]!s_is(A2586,61,"FY","YTD","20251231",1,"",100000000)</f>
        <v>-1.3660597028000001</v>
      </c>
      <c r="L2586" s="16">
        <f>[1]!s_is(A2586,61,"FY","YTD","20241231",1,"",100000000)</f>
        <v>-1.2245309905999999</v>
      </c>
      <c r="M2586" s="16">
        <f t="shared" si="121"/>
        <v>-0.11557789332114286</v>
      </c>
      <c r="N2586" s="16">
        <f>[1]!s_fa_roe(A2586,"20251231")</f>
        <v>-10.6098</v>
      </c>
      <c r="O2586" s="16">
        <f>[1]!s_stmnote_rdexp(A2586,"20251231",1,10000)</f>
        <v>9523.0777760000001</v>
      </c>
      <c r="P2586" s="20">
        <f t="shared" si="122"/>
        <v>5.1170720114102383E-2</v>
      </c>
      <c r="Q2586" s="16">
        <f>[1]!s_margin_tradingbalance(A2586,"",10000)</f>
        <v>0</v>
      </c>
      <c r="R2586" s="16">
        <f>[1]!s_margin_seclendingbalance(A2586,"",10000)</f>
        <v>0</v>
      </c>
      <c r="S2586" s="17">
        <f>[1]!s_val_ev(A2586,"",100000000)</f>
        <v>18.793112000000001</v>
      </c>
      <c r="T2586" s="17">
        <f>[1]!share_freesharesmv(A2586,"",100000000)</f>
        <v>8.5678276404999991</v>
      </c>
      <c r="U2586" s="17">
        <f>[1]!s_dq_amount_btin(A2586,E2586,100000000)</f>
        <v>0.57487476999999998</v>
      </c>
      <c r="V2586" s="17">
        <f>[1]!s_dq_turn(A2586,E2586)</f>
        <v>3.6234500784036658</v>
      </c>
      <c r="W2586" s="2">
        <f>[1]!s_pq_amount(A2586,"20260101","",100000000)</f>
        <v>150.37986688000001</v>
      </c>
      <c r="X2586" s="2">
        <f>[1]!s_pq_avgamount(A2586,"20260101","",100000000)</f>
        <v>1.367089698909091</v>
      </c>
      <c r="Y2586" s="17">
        <f>[1]!s_ipo_dilutedpe(A2586)</f>
        <v>22.99</v>
      </c>
      <c r="Z2586" s="12">
        <f>[1]!s_ipo_collection_total(A2586,100000000)</f>
        <v>5.9074400000000002</v>
      </c>
      <c r="AA2586" s="2">
        <f>[1]!s_val_pe_ttm(A2586,E2586)</f>
        <v>-13.552685737609863</v>
      </c>
      <c r="AB2586" s="5">
        <f>[1]!s_info_zjtxornot1(A2586,"")</f>
        <v>0</v>
      </c>
      <c r="AC2586" s="22" t="str">
        <f>[1]!s_info_nature1(A2586,"")</f>
        <v>集体企业</v>
      </c>
      <c r="AD2586" s="6" t="str">
        <f>[1]!s_info_city(A2586)</f>
        <v>济南市</v>
      </c>
      <c r="AE2586" s="6" t="str">
        <f>[1]!s_info_province(A2586)</f>
        <v>山东省</v>
      </c>
      <c r="AF2586">
        <v>117.000923</v>
      </c>
      <c r="AG2586">
        <v>36.675806999999999</v>
      </c>
    </row>
    <row r="2587" spans="1:33" x14ac:dyDescent="0.3">
      <c r="A2587" s="12" t="s">
        <v>5668</v>
      </c>
      <c r="B2587" s="12" t="s">
        <v>5669</v>
      </c>
      <c r="C2587" s="16" t="str">
        <f>[1]!s_info_mkt(A2587)</f>
        <v>创业板</v>
      </c>
      <c r="D2587" s="16" t="str">
        <f>[1]!s_ipo_listeddate(A2587)</f>
        <v>2022-08-12</v>
      </c>
      <c r="E2587" s="16" t="str">
        <f>[1]!lastradeday_s("000002","")</f>
        <v>2026-06-22</v>
      </c>
      <c r="F2587" s="16" t="str">
        <f>[1]!s_info_industry_csrc2023(A2587,"",3)</f>
        <v>家具制造业</v>
      </c>
      <c r="G2587" s="16" t="str">
        <f>[1]!s_info_industry_csrc2023(A2587,"",1)</f>
        <v>制造业</v>
      </c>
      <c r="H2587" s="16">
        <f>[1]!s_is(A2587,83,"FY","YTD","20251231",1,"",100000000)</f>
        <v>3.4112986038999997</v>
      </c>
      <c r="I2587" s="16">
        <f>[1]!s_is(A2587,83,"FY","YTD","20241231",1,"",100000000)</f>
        <v>3.4732320547000004</v>
      </c>
      <c r="J2587" s="16">
        <f t="shared" si="120"/>
        <v>-1.7831647820994889E-2</v>
      </c>
      <c r="K2587" s="16">
        <f>[1]!s_is(A2587,61,"FY","YTD","20251231",1,"",100000000)</f>
        <v>0.30546948509999999</v>
      </c>
      <c r="L2587" s="16">
        <f>[1]!s_is(A2587,61,"FY","YTD","20241231",1,"",100000000)</f>
        <v>0.28966560889999998</v>
      </c>
      <c r="M2587" s="16">
        <f t="shared" si="121"/>
        <v>5.4559035365002256E-2</v>
      </c>
      <c r="N2587" s="16">
        <f>[1]!s_fa_roe(A2587,"20251231")</f>
        <v>3.7109999999999999</v>
      </c>
      <c r="O2587" s="16">
        <f>[1]!s_stmnote_rdexp(A2587,"20251231",1,10000)</f>
        <v>773.50208600000008</v>
      </c>
      <c r="P2587" s="20">
        <f t="shared" si="122"/>
        <v>2.2674710596008407E-2</v>
      </c>
      <c r="Q2587" s="16">
        <f>[1]!s_margin_tradingbalance(A2587,"",10000)</f>
        <v>11439.6859</v>
      </c>
      <c r="R2587" s="16">
        <f>[1]!s_margin_seclendingbalance(A2587,"",10000)</f>
        <v>27.538799999999998</v>
      </c>
      <c r="S2587" s="17">
        <f>[1]!s_val_ev(A2587,"",100000000)</f>
        <v>19.978057446000001</v>
      </c>
      <c r="T2587" s="17">
        <f>[1]!share_freesharesmv(A2587,"",100000000)</f>
        <v>12.086806854000001</v>
      </c>
      <c r="U2587" s="17">
        <f>[1]!s_dq_amount_btin(A2587,E2587,100000000)</f>
        <v>0.56679086999999995</v>
      </c>
      <c r="V2587" s="17">
        <f>[1]!s_dq_turn(A2587,E2587)</f>
        <v>3.8024518593197629</v>
      </c>
      <c r="W2587" s="2">
        <f>[1]!s_pq_amount(A2587,"20260101","",100000000)</f>
        <v>90.842638649999998</v>
      </c>
      <c r="X2587" s="2">
        <f>[1]!s_pq_avgamount(A2587,"20260101","",100000000)</f>
        <v>0.82584216954545453</v>
      </c>
      <c r="Y2587" s="17">
        <f>[1]!s_ipo_dilutedpe(A2587)</f>
        <v>26.5</v>
      </c>
      <c r="Z2587" s="12">
        <f>[1]!s_ipo_collection_total(A2587,100000000)</f>
        <v>3.7530000000000001</v>
      </c>
      <c r="AA2587" s="2">
        <f>[1]!s_val_pe_ttm(A2587,E2587)</f>
        <v>68.798835754394531</v>
      </c>
      <c r="AB2587" s="5">
        <f>[1]!s_info_zjtxornot1(A2587,"")</f>
        <v>0</v>
      </c>
      <c r="AC2587" s="22" t="str">
        <f>[1]!s_info_nature1(A2587,"")</f>
        <v>民营企业</v>
      </c>
      <c r="AD2587" s="6" t="str">
        <f>[1]!s_info_city(A2587)</f>
        <v>成都市</v>
      </c>
      <c r="AE2587" s="6" t="str">
        <f>[1]!s_info_province(A2587)</f>
        <v>四川省</v>
      </c>
      <c r="AF2587">
        <v>104.065735</v>
      </c>
      <c r="AG2587">
        <v>30.659462000000001</v>
      </c>
    </row>
    <row r="2588" spans="1:33" x14ac:dyDescent="0.3">
      <c r="A2588" s="12" t="s">
        <v>5670</v>
      </c>
      <c r="B2588" s="12" t="s">
        <v>5671</v>
      </c>
      <c r="C2588" s="16" t="str">
        <f>[1]!s_info_mkt(A2588)</f>
        <v>主板</v>
      </c>
      <c r="D2588" s="16" t="str">
        <f>[1]!s_ipo_listeddate(A2588)</f>
        <v>2021-11-16</v>
      </c>
      <c r="E2588" s="16" t="str">
        <f>[1]!lastradeday_s("000002","")</f>
        <v>2026-06-22</v>
      </c>
      <c r="F2588" s="16" t="str">
        <f>[1]!s_info_industry_csrc2023(A2588,"",3)</f>
        <v>汽车制造业</v>
      </c>
      <c r="G2588" s="16" t="str">
        <f>[1]!s_info_industry_csrc2023(A2588,"",1)</f>
        <v>制造业</v>
      </c>
      <c r="H2588" s="16">
        <f>[1]!s_is(A2588,83,"FY","YTD","20251231",1,"",100000000)</f>
        <v>7.2695672567999994</v>
      </c>
      <c r="I2588" s="16">
        <f>[1]!s_is(A2588,83,"FY","YTD","20241231",1,"",100000000)</f>
        <v>6.4473066249000004</v>
      </c>
      <c r="J2588" s="16">
        <f t="shared" si="120"/>
        <v>0.12753552448155081</v>
      </c>
      <c r="K2588" s="16">
        <f>[1]!s_is(A2588,61,"FY","YTD","20251231",1,"",100000000)</f>
        <v>0.3115603535</v>
      </c>
      <c r="L2588" s="16">
        <f>[1]!s_is(A2588,61,"FY","YTD","20241231",1,"",100000000)</f>
        <v>0.533628781</v>
      </c>
      <c r="M2588" s="16">
        <f t="shared" si="121"/>
        <v>-0.41614777052289464</v>
      </c>
      <c r="N2588" s="16">
        <f>[1]!s_fa_roe(A2588,"20251231")</f>
        <v>2.4477000000000002</v>
      </c>
      <c r="O2588" s="16">
        <f>[1]!s_stmnote_rdexp(A2588,"20251231",1,10000)</f>
        <v>4250.3255229999995</v>
      </c>
      <c r="P2588" s="20">
        <f t="shared" si="122"/>
        <v>5.8467380145966981E-2</v>
      </c>
      <c r="Q2588" s="16">
        <f>[1]!s_margin_tradingbalance(A2588,"",10000)</f>
        <v>0</v>
      </c>
      <c r="R2588" s="16">
        <f>[1]!s_margin_seclendingbalance(A2588,"",10000)</f>
        <v>0</v>
      </c>
      <c r="S2588" s="17">
        <f>[1]!s_val_ev(A2588,"",100000000)</f>
        <v>28.156896000000003</v>
      </c>
      <c r="T2588" s="17">
        <f>[1]!share_freesharesmv(A2588,"",100000000)</f>
        <v>8.0307922500000011</v>
      </c>
      <c r="U2588" s="17">
        <f>[1]!s_dq_amount_btin(A2588,E2588,100000000)</f>
        <v>0.38016070000000002</v>
      </c>
      <c r="V2588" s="17">
        <f>[1]!s_dq_turn(A2588,E2588)</f>
        <v>1.3604302832244008</v>
      </c>
      <c r="W2588" s="2">
        <f>[1]!s_pq_amount(A2588,"20260101","",100000000)</f>
        <v>59.69190133</v>
      </c>
      <c r="X2588" s="2">
        <f>[1]!s_pq_avgamount(A2588,"20260101","",100000000)</f>
        <v>0.54265364845454545</v>
      </c>
      <c r="Y2588" s="17">
        <f>[1]!s_ipo_dilutedpe(A2588)</f>
        <v>22.99</v>
      </c>
      <c r="Z2588" s="12">
        <f>[1]!s_ipo_collection_total(A2588,100000000)</f>
        <v>6.3782639999999997</v>
      </c>
      <c r="AA2588" s="2">
        <f>[1]!s_val_pe_ttm(A2588,E2588)</f>
        <v>83.818916320800781</v>
      </c>
      <c r="AB2588" s="5">
        <f>[1]!s_info_zjtxornot1(A2588,"")</f>
        <v>1</v>
      </c>
      <c r="AC2588" s="22" t="str">
        <f>[1]!s_info_nature1(A2588,"")</f>
        <v>民营企业</v>
      </c>
      <c r="AD2588" s="6" t="str">
        <f>[1]!s_info_city(A2588)</f>
        <v>舟山市</v>
      </c>
      <c r="AE2588" s="6" t="str">
        <f>[1]!s_info_province(A2588)</f>
        <v>浙江省</v>
      </c>
      <c r="AF2588">
        <v>122.106863</v>
      </c>
      <c r="AG2588">
        <v>30.016027999999999</v>
      </c>
    </row>
    <row r="2589" spans="1:33" x14ac:dyDescent="0.3">
      <c r="A2589" s="12" t="s">
        <v>5672</v>
      </c>
      <c r="B2589" s="12" t="s">
        <v>5673</v>
      </c>
      <c r="C2589" s="16" t="str">
        <f>[1]!s_info_mkt(A2589)</f>
        <v>主板</v>
      </c>
      <c r="D2589" s="16" t="str">
        <f>[1]!s_ipo_listeddate(A2589)</f>
        <v>1993-10-28</v>
      </c>
      <c r="E2589" s="16" t="str">
        <f>[1]!lastradeday_s("000002","")</f>
        <v>2026-06-22</v>
      </c>
      <c r="F2589" s="16" t="str">
        <f>[1]!s_info_industry_csrc2023(A2589,"",3)</f>
        <v>医药制造业</v>
      </c>
      <c r="G2589" s="16" t="str">
        <f>[1]!s_info_industry_csrc2023(A2589,"",1)</f>
        <v>制造业</v>
      </c>
      <c r="H2589" s="16">
        <f>[1]!s_is(A2589,83,"FY","YTD","20251231",1,"",100000000)</f>
        <v>120.2034921961</v>
      </c>
      <c r="I2589" s="16">
        <f>[1]!s_is(A2589,83,"FY","YTD","20241231",1,"",100000000)</f>
        <v>118.1233885468</v>
      </c>
      <c r="J2589" s="16">
        <f t="shared" si="120"/>
        <v>1.7609583291592346E-2</v>
      </c>
      <c r="K2589" s="16">
        <f>[1]!s_is(A2589,61,"FY","YTD","20251231",1,"",100000000)</f>
        <v>20.232493277899998</v>
      </c>
      <c r="L2589" s="16">
        <f>[1]!s_is(A2589,61,"FY","YTD","20241231",1,"",100000000)</f>
        <v>20.610958039700002</v>
      </c>
      <c r="M2589" s="16">
        <f t="shared" si="121"/>
        <v>-1.8362308101885414E-2</v>
      </c>
      <c r="N2589" s="16">
        <f>[1]!s_fa_roe(A2589,"20251231")</f>
        <v>14.5816</v>
      </c>
      <c r="O2589" s="16">
        <f>[1]!s_stmnote_rdexp(A2589,"20251231",1,10000)</f>
        <v>105627.03176699999</v>
      </c>
      <c r="P2589" s="20">
        <f t="shared" si="122"/>
        <v>8.78735133540713E-2</v>
      </c>
      <c r="Q2589" s="16">
        <f>[1]!s_margin_tradingbalance(A2589,"",10000)</f>
        <v>63416.150900000001</v>
      </c>
      <c r="R2589" s="16">
        <f>[1]!s_margin_seclendingbalance(A2589,"",10000)</f>
        <v>663.84720000000004</v>
      </c>
      <c r="S2589" s="17">
        <f>[1]!s_val_ev(A2589,"",100000000)</f>
        <v>235.74190107555501</v>
      </c>
      <c r="T2589" s="17">
        <f>[1]!share_freesharesmv(A2589,"",100000000)</f>
        <v>96.57114615899998</v>
      </c>
      <c r="U2589" s="17">
        <f>[1]!s_dq_amount_btin(A2589,E2589,100000000)</f>
        <v>1.4957284900000001</v>
      </c>
      <c r="V2589" s="17">
        <f>[1]!s_dq_turn(A2589,E2589)</f>
        <v>0.9118937019926473</v>
      </c>
      <c r="W2589" s="2">
        <f>[1]!s_pq_amount(A2589,"20260101","",100000000)</f>
        <v>218.03779661999999</v>
      </c>
      <c r="X2589" s="2">
        <f>[1]!s_pq_avgamount(A2589,"20260101","",100000000)</f>
        <v>1.9821617874545454</v>
      </c>
      <c r="Y2589" s="17">
        <f>[1]!s_ipo_dilutedpe(A2589)</f>
        <v>0</v>
      </c>
      <c r="Z2589" s="12">
        <f>[1]!s_ipo_collection_total(A2589,100000000)</f>
        <v>0.82940000000000003</v>
      </c>
      <c r="AA2589" s="2">
        <f>[1]!s_val_pe_ttm(A2589,E2589)</f>
        <v>13.236414909362793</v>
      </c>
      <c r="AB2589" s="5">
        <f>[1]!s_info_zjtxornot1(A2589,"")</f>
        <v>1</v>
      </c>
      <c r="AC2589" s="22" t="str">
        <f>[1]!s_info_nature1(A2589,"")</f>
        <v>民营企业</v>
      </c>
      <c r="AD2589" s="6" t="str">
        <f>[1]!s_info_city(A2589)</f>
        <v>珠海市</v>
      </c>
      <c r="AE2589" s="6" t="str">
        <f>[1]!s_info_province(A2589)</f>
        <v>广东省</v>
      </c>
      <c r="AF2589">
        <v>113.552724</v>
      </c>
      <c r="AG2589">
        <v>22.255898999999999</v>
      </c>
    </row>
    <row r="2590" spans="1:33" x14ac:dyDescent="0.3">
      <c r="A2590" s="12" t="s">
        <v>5674</v>
      </c>
      <c r="B2590" s="12" t="s">
        <v>5675</v>
      </c>
      <c r="C2590" s="16" t="str">
        <f>[1]!s_info_mkt(A2590)</f>
        <v>主板</v>
      </c>
      <c r="D2590" s="16" t="str">
        <f>[1]!s_ipo_listeddate(A2590)</f>
        <v>2009-12-18</v>
      </c>
      <c r="E2590" s="16" t="str">
        <f>[1]!lastradeday_s("000002","")</f>
        <v>2026-06-22</v>
      </c>
      <c r="F2590" s="16" t="str">
        <f>[1]!s_info_industry_csrc2023(A2590,"",3)</f>
        <v>橡胶和塑料制品业</v>
      </c>
      <c r="G2590" s="16" t="str">
        <f>[1]!s_info_industry_csrc2023(A2590,"",1)</f>
        <v>制造业</v>
      </c>
      <c r="H2590" s="16">
        <f>[1]!s_is(A2590,83,"FY","YTD","20251231",1,"",100000000)</f>
        <v>98.991443060799995</v>
      </c>
      <c r="I2590" s="16">
        <f>[1]!s_is(A2590,83,"FY","YTD","20241231",1,"",100000000)</f>
        <v>83.135369221099992</v>
      </c>
      <c r="J2590" s="16">
        <f t="shared" si="120"/>
        <v>0.19072596884161896</v>
      </c>
      <c r="K2590" s="16">
        <f>[1]!s_is(A2590,61,"FY","YTD","20251231",1,"",100000000)</f>
        <v>3.6748212685000001</v>
      </c>
      <c r="L2590" s="16">
        <f>[1]!s_is(A2590,61,"FY","YTD","20241231",1,"",100000000)</f>
        <v>1.4114533748</v>
      </c>
      <c r="M2590" s="16">
        <f t="shared" si="121"/>
        <v>1.6035725544392951</v>
      </c>
      <c r="N2590" s="16">
        <f>[1]!s_fa_roe(A2590,"20251231")</f>
        <v>8.2126999999999999</v>
      </c>
      <c r="O2590" s="16">
        <f>[1]!s_stmnote_rdexp(A2590,"20251231",1,10000)</f>
        <v>48996.296818000003</v>
      </c>
      <c r="P2590" s="20">
        <f t="shared" si="122"/>
        <v>4.9495486986594131E-2</v>
      </c>
      <c r="Q2590" s="16">
        <f>[1]!s_margin_tradingbalance(A2590,"",10000)</f>
        <v>57647.895199999999</v>
      </c>
      <c r="R2590" s="16">
        <f>[1]!s_margin_seclendingbalance(A2590,"",10000)</f>
        <v>85.674000000000007</v>
      </c>
      <c r="S2590" s="17">
        <f>[1]!s_val_ev(A2590,"",100000000)</f>
        <v>144.15877774080002</v>
      </c>
      <c r="T2590" s="17">
        <f>[1]!share_freesharesmv(A2590,"",100000000)</f>
        <v>80.419672972800001</v>
      </c>
      <c r="U2590" s="17">
        <f>[1]!s_dq_amount_btin(A2590,E2590,100000000)</f>
        <v>4.3546719999999999</v>
      </c>
      <c r="V2590" s="17">
        <f>[1]!s_dq_turn(A2590,E2590)</f>
        <v>4.419567612477481</v>
      </c>
      <c r="W2590" s="2">
        <f>[1]!s_pq_amount(A2590,"20260101","",100000000)</f>
        <v>674.55486372999997</v>
      </c>
      <c r="X2590" s="2">
        <f>[1]!s_pq_avgamount(A2590,"20260101","",100000000)</f>
        <v>6.1323169429999993</v>
      </c>
      <c r="Y2590" s="17">
        <f>[1]!s_ipo_dilutedpe(A2590)</f>
        <v>86.54</v>
      </c>
      <c r="Z2590" s="12">
        <f>[1]!s_ipo_collection_total(A2590,100000000)</f>
        <v>7.875</v>
      </c>
      <c r="AA2590" s="2">
        <f>[1]!s_val_pe_ttm(A2590,E2590)</f>
        <v>47.107559204101563</v>
      </c>
      <c r="AB2590" s="5">
        <f>[1]!s_info_zjtxornot1(A2590,"")</f>
        <v>1</v>
      </c>
      <c r="AC2590" s="22" t="str">
        <f>[1]!s_info_nature1(A2590,"")</f>
        <v>民营企业</v>
      </c>
      <c r="AD2590" s="6" t="str">
        <f>[1]!s_info_city(A2590)</f>
        <v>上海市</v>
      </c>
      <c r="AE2590" s="6" t="str">
        <f>[1]!s_info_province(A2590)</f>
        <v>上海</v>
      </c>
      <c r="AF2590">
        <v>121.472644</v>
      </c>
      <c r="AG2590">
        <v>31.231705999999999</v>
      </c>
    </row>
    <row r="2591" spans="1:33" x14ac:dyDescent="0.3">
      <c r="A2591" s="12" t="s">
        <v>5676</v>
      </c>
      <c r="B2591" s="12" t="s">
        <v>5677</v>
      </c>
      <c r="C2591" s="16" t="str">
        <f>[1]!s_info_mkt(A2591)</f>
        <v>主板</v>
      </c>
      <c r="D2591" s="16" t="str">
        <f>[1]!s_ipo_listeddate(A2591)</f>
        <v>2004-06-29</v>
      </c>
      <c r="E2591" s="16" t="str">
        <f>[1]!lastradeday_s("000002","")</f>
        <v>2026-06-22</v>
      </c>
      <c r="F2591" s="16" t="str">
        <f>[1]!s_info_industry_csrc2023(A2591,"",3)</f>
        <v>商务服务业</v>
      </c>
      <c r="G2591" s="16" t="str">
        <f>[1]!s_info_industry_csrc2023(A2591,"",1)</f>
        <v>租赁和商务服务业</v>
      </c>
      <c r="H2591" s="16">
        <f>[1]!s_is(A2591,83,"FY","YTD","20251231",1,"",100000000)</f>
        <v>250.96601763659999</v>
      </c>
      <c r="I2591" s="16">
        <f>[1]!s_is(A2591,83,"FY","YTD","20241231",1,"",100000000)</f>
        <v>267.17357371040003</v>
      </c>
      <c r="J2591" s="16">
        <f t="shared" si="120"/>
        <v>-6.0663020854630045E-2</v>
      </c>
      <c r="K2591" s="16">
        <f>[1]!s_is(A2591,61,"FY","YTD","20251231",1,"",100000000)</f>
        <v>5.8965373739000002</v>
      </c>
      <c r="L2591" s="16">
        <f>[1]!s_is(A2591,61,"FY","YTD","20241231",1,"",100000000)</f>
        <v>1.5431304293000001</v>
      </c>
      <c r="M2591" s="16">
        <f t="shared" si="121"/>
        <v>2.8211529381704996</v>
      </c>
      <c r="N2591" s="16">
        <f>[1]!s_fa_roe(A2591,"20251231")</f>
        <v>3.3488000000000002</v>
      </c>
      <c r="O2591" s="16">
        <f>[1]!s_stmnote_rdexp(A2591,"20251231",1,10000)</f>
        <v>45485.069599000002</v>
      </c>
      <c r="P2591" s="20">
        <f t="shared" si="122"/>
        <v>1.812399544262706E-2</v>
      </c>
      <c r="Q2591" s="16">
        <f>[1]!s_margin_tradingbalance(A2591,"",10000)</f>
        <v>55668.452799999999</v>
      </c>
      <c r="R2591" s="16">
        <f>[1]!s_margin_seclendingbalance(A2591,"",10000)</f>
        <v>55.794899999999998</v>
      </c>
      <c r="S2591" s="17">
        <f>[1]!s_val_ev(A2591,"",100000000)</f>
        <v>135.1611114012</v>
      </c>
      <c r="T2591" s="17">
        <f>[1]!share_freesharesmv(A2591,"",100000000)</f>
        <v>55.425686466899997</v>
      </c>
      <c r="U2591" s="17">
        <f>[1]!s_dq_amount_btin(A2591,E2591,100000000)</f>
        <v>1.2684210600000001</v>
      </c>
      <c r="V2591" s="17">
        <f>[1]!s_dq_turn(A2591,E2591)</f>
        <v>0.95829040619087602</v>
      </c>
      <c r="W2591" s="2">
        <f>[1]!s_pq_amount(A2591,"20260101","",100000000)</f>
        <v>225.0972156</v>
      </c>
      <c r="X2591" s="2">
        <f>[1]!s_pq_avgamount(A2591,"20260101","",100000000)</f>
        <v>2.0463383236363639</v>
      </c>
      <c r="Y2591" s="17">
        <f>[1]!s_ipo_dilutedpe(A2591)</f>
        <v>15.11</v>
      </c>
      <c r="Z2591" s="12">
        <f>[1]!s_ipo_collection_total(A2591,100000000)</f>
        <v>1.982</v>
      </c>
      <c r="AA2591" s="2">
        <f>[1]!s_val_pe_ttm(A2591,E2591)</f>
        <v>20.537221908569336</v>
      </c>
      <c r="AB2591" s="5">
        <f>[1]!s_info_zjtxornot1(A2591,"")</f>
        <v>1</v>
      </c>
      <c r="AC2591" s="22" t="str">
        <f>[1]!s_info_nature1(A2591,"")</f>
        <v>民营企业</v>
      </c>
      <c r="AD2591" s="6" t="str">
        <f>[1]!s_info_city(A2591)</f>
        <v>杭州市</v>
      </c>
      <c r="AE2591" s="6" t="str">
        <f>[1]!s_info_province(A2591)</f>
        <v>浙江省</v>
      </c>
      <c r="AF2591">
        <v>120.153576</v>
      </c>
      <c r="AG2591">
        <v>30.287458999999998</v>
      </c>
    </row>
    <row r="2592" spans="1:33" x14ac:dyDescent="0.3">
      <c r="A2592" s="12" t="s">
        <v>5678</v>
      </c>
      <c r="B2592" s="12" t="s">
        <v>5679</v>
      </c>
      <c r="C2592" s="16" t="str">
        <f>[1]!s_info_mkt(A2592)</f>
        <v>主板</v>
      </c>
      <c r="D2592" s="16" t="str">
        <f>[1]!s_ipo_listeddate(A2592)</f>
        <v>2019-04-29</v>
      </c>
      <c r="E2592" s="16" t="str">
        <f>[1]!lastradeday_s("000002","")</f>
        <v>2026-06-22</v>
      </c>
      <c r="F2592" s="16" t="str">
        <f>[1]!s_info_industry_csrc2023(A2592,"",3)</f>
        <v>多式联运和运输代理业</v>
      </c>
      <c r="G2592" s="16" t="str">
        <f>[1]!s_info_industry_csrc2023(A2592,"",1)</f>
        <v>交通运输、仓储和邮政业</v>
      </c>
      <c r="H2592" s="16">
        <f>[1]!s_is(A2592,83,"FY","YTD","20251231",1,"",100000000)</f>
        <v>88.518116629299996</v>
      </c>
      <c r="I2592" s="16">
        <f>[1]!s_is(A2592,83,"FY","YTD","20241231",1,"",100000000)</f>
        <v>118.40396104940001</v>
      </c>
      <c r="J2592" s="16">
        <f t="shared" si="120"/>
        <v>-0.25240578233384581</v>
      </c>
      <c r="K2592" s="16">
        <f>[1]!s_is(A2592,61,"FY","YTD","20251231",1,"",100000000)</f>
        <v>2.6083092471000002</v>
      </c>
      <c r="L2592" s="16">
        <f>[1]!s_is(A2592,61,"FY","YTD","20241231",1,"",100000000)</f>
        <v>2.5269836877</v>
      </c>
      <c r="M2592" s="16">
        <f t="shared" si="121"/>
        <v>3.2182858874732496E-2</v>
      </c>
      <c r="N2592" s="16">
        <f>[1]!s_fa_roe(A2592,"20251231")</f>
        <v>10.9979</v>
      </c>
      <c r="O2592" s="16">
        <f>[1]!s_stmnote_rdexp(A2592,"20251231",1,10000)</f>
        <v>357.76207499999998</v>
      </c>
      <c r="P2592" s="20">
        <f t="shared" si="122"/>
        <v>4.0416819587141858E-4</v>
      </c>
      <c r="Q2592" s="16">
        <f>[1]!s_margin_tradingbalance(A2592,"",10000)</f>
        <v>0</v>
      </c>
      <c r="R2592" s="16">
        <f>[1]!s_margin_seclendingbalance(A2592,"",10000)</f>
        <v>0</v>
      </c>
      <c r="S2592" s="17">
        <f>[1]!s_val_ev(A2592,"",100000000)</f>
        <v>39.034671545999998</v>
      </c>
      <c r="T2592" s="17">
        <f>[1]!share_freesharesmv(A2592,"",100000000)</f>
        <v>13.258189465999999</v>
      </c>
      <c r="U2592" s="17">
        <f>[1]!s_dq_amount_btin(A2592,E2592,100000000)</f>
        <v>0.40888912999999999</v>
      </c>
      <c r="V2592" s="17">
        <f>[1]!s_dq_turn(A2592,E2592)</f>
        <v>1.0669412127861948</v>
      </c>
      <c r="W2592" s="2">
        <f>[1]!s_pq_amount(A2592,"20260101","",100000000)</f>
        <v>70.062558100000004</v>
      </c>
      <c r="X2592" s="2">
        <f>[1]!s_pq_avgamount(A2592,"20260101","",100000000)</f>
        <v>0.63693234636363638</v>
      </c>
      <c r="Y2592" s="17">
        <f>[1]!s_ipo_dilutedpe(A2592)</f>
        <v>22.24</v>
      </c>
      <c r="Z2592" s="12">
        <f>[1]!s_ipo_collection_total(A2592,100000000)</f>
        <v>10.213338439999999</v>
      </c>
      <c r="AA2592" s="2">
        <f>[1]!s_val_pe_ttm(A2592,E2592)</f>
        <v>13.436117172241211</v>
      </c>
      <c r="AB2592" s="5">
        <f>[1]!s_info_zjtxornot1(A2592,"")</f>
        <v>0</v>
      </c>
      <c r="AC2592" s="22" t="str">
        <f>[1]!s_info_nature1(A2592,"")</f>
        <v>民营企业</v>
      </c>
      <c r="AD2592" s="6" t="str">
        <f>[1]!s_info_city(A2592)</f>
        <v>青岛市</v>
      </c>
      <c r="AE2592" s="6" t="str">
        <f>[1]!s_info_province(A2592)</f>
        <v>山东省</v>
      </c>
      <c r="AF2592">
        <v>120.35517299999999</v>
      </c>
      <c r="AG2592">
        <v>36.082982000000001</v>
      </c>
    </row>
    <row r="2593" spans="1:33" x14ac:dyDescent="0.3">
      <c r="A2593" s="12" t="s">
        <v>5680</v>
      </c>
      <c r="B2593" s="12" t="s">
        <v>5681</v>
      </c>
      <c r="C2593" s="16" t="str">
        <f>[1]!s_info_mkt(A2593)</f>
        <v>主板</v>
      </c>
      <c r="D2593" s="16" t="str">
        <f>[1]!s_ipo_listeddate(A2593)</f>
        <v>2010-03-05</v>
      </c>
      <c r="E2593" s="16" t="str">
        <f>[1]!lastradeday_s("000002","")</f>
        <v>2026-06-22</v>
      </c>
      <c r="F2593" s="16" t="str">
        <f>[1]!s_info_industry_csrc2023(A2593,"",3)</f>
        <v>汽车制造业</v>
      </c>
      <c r="G2593" s="16" t="str">
        <f>[1]!s_info_industry_csrc2023(A2593,"",1)</f>
        <v>制造业</v>
      </c>
      <c r="H2593" s="16">
        <f>[1]!s_is(A2593,83,"FY","YTD","20251231",1,"",100000000)</f>
        <v>20.397314173399998</v>
      </c>
      <c r="I2593" s="16">
        <f>[1]!s_is(A2593,83,"FY","YTD","20241231",1,"",100000000)</f>
        <v>23.810202690400001</v>
      </c>
      <c r="J2593" s="16">
        <f t="shared" si="120"/>
        <v>-0.14333723073999871</v>
      </c>
      <c r="K2593" s="16">
        <f>[1]!s_is(A2593,61,"FY","YTD","20251231",1,"",100000000)</f>
        <v>0.66972659349999997</v>
      </c>
      <c r="L2593" s="16">
        <f>[1]!s_is(A2593,61,"FY","YTD","20241231",1,"",100000000)</f>
        <v>0.4697800674</v>
      </c>
      <c r="M2593" s="16">
        <f t="shared" si="121"/>
        <v>0.42561730472432546</v>
      </c>
      <c r="N2593" s="16">
        <f>[1]!s_fa_roe(A2593,"20251231")</f>
        <v>3.1377000000000002</v>
      </c>
      <c r="O2593" s="16">
        <f>[1]!s_stmnote_rdexp(A2593,"20251231",1,10000)</f>
        <v>6557.4937970000001</v>
      </c>
      <c r="P2593" s="20">
        <f t="shared" si="122"/>
        <v>3.2148810089671437E-2</v>
      </c>
      <c r="Q2593" s="16">
        <f>[1]!s_margin_tradingbalance(A2593,"",10000)</f>
        <v>0</v>
      </c>
      <c r="R2593" s="16">
        <f>[1]!s_margin_seclendingbalance(A2593,"",10000)</f>
        <v>0</v>
      </c>
      <c r="S2593" s="17">
        <f>[1]!s_val_ev(A2593,"",100000000)</f>
        <v>27.223263155300003</v>
      </c>
      <c r="T2593" s="17">
        <f>[1]!share_freesharesmv(A2593,"",100000000)</f>
        <v>15.671133273099999</v>
      </c>
      <c r="U2593" s="17">
        <f>[1]!s_dq_amount_btin(A2593,E2593,100000000)</f>
        <v>0.50076631000000005</v>
      </c>
      <c r="V2593" s="17">
        <f>[1]!s_dq_turn(A2593,E2593)</f>
        <v>1.8932106750412911</v>
      </c>
      <c r="W2593" s="2">
        <f>[1]!s_pq_amount(A2593,"20260101","",100000000)</f>
        <v>128.96074124</v>
      </c>
      <c r="X2593" s="2">
        <f>[1]!s_pq_avgamount(A2593,"20260101","",100000000)</f>
        <v>1.1723703749090908</v>
      </c>
      <c r="Y2593" s="17">
        <f>[1]!s_ipo_dilutedpe(A2593)</f>
        <v>36</v>
      </c>
      <c r="Z2593" s="12">
        <f>[1]!s_ipo_collection_total(A2593,100000000)</f>
        <v>5.4</v>
      </c>
      <c r="AA2593" s="2">
        <f>[1]!s_val_pe_ttm(A2593,E2593)</f>
        <v>41.42767333984375</v>
      </c>
      <c r="AB2593" s="5">
        <f>[1]!s_info_zjtxornot1(A2593,"")</f>
        <v>0</v>
      </c>
      <c r="AC2593" s="22" t="str">
        <f>[1]!s_info_nature1(A2593,"")</f>
        <v>民营企业</v>
      </c>
      <c r="AD2593" s="6" t="str">
        <f>[1]!s_info_city(A2593)</f>
        <v>龙口市</v>
      </c>
      <c r="AE2593" s="6" t="str">
        <f>[1]!s_info_province(A2593)</f>
        <v>山东省</v>
      </c>
      <c r="AF2593">
        <v>120.5228</v>
      </c>
      <c r="AG2593">
        <v>37.610401000000003</v>
      </c>
    </row>
    <row r="2594" spans="1:33" x14ac:dyDescent="0.3">
      <c r="A2594" s="12" t="s">
        <v>5682</v>
      </c>
      <c r="B2594" s="12" t="s">
        <v>5683</v>
      </c>
      <c r="C2594" s="16" t="str">
        <f>[1]!s_info_mkt(A2594)</f>
        <v>创业板</v>
      </c>
      <c r="D2594" s="16" t="str">
        <f>[1]!s_ipo_listeddate(A2594)</f>
        <v>2019-11-06</v>
      </c>
      <c r="E2594" s="16" t="str">
        <f>[1]!lastradeday_s("000002","")</f>
        <v>2026-06-22</v>
      </c>
      <c r="F2594" s="16" t="str">
        <f>[1]!s_info_industry_csrc2023(A2594,"",3)</f>
        <v>仪器仪表制造业</v>
      </c>
      <c r="G2594" s="16" t="str">
        <f>[1]!s_info_industry_csrc2023(A2594,"",1)</f>
        <v>制造业</v>
      </c>
      <c r="H2594" s="16">
        <f>[1]!s_is(A2594,83,"FY","YTD","20251231",1,"",100000000)</f>
        <v>8.4131457945000001</v>
      </c>
      <c r="I2594" s="16">
        <f>[1]!s_is(A2594,83,"FY","YTD","20241231",1,"",100000000)</f>
        <v>7.7388817453999996</v>
      </c>
      <c r="J2594" s="16">
        <f t="shared" si="120"/>
        <v>8.7126806079028674E-2</v>
      </c>
      <c r="K2594" s="16">
        <f>[1]!s_is(A2594,61,"FY","YTD","20251231",1,"",100000000)</f>
        <v>0.42577654250000002</v>
      </c>
      <c r="L2594" s="16">
        <f>[1]!s_is(A2594,61,"FY","YTD","20241231",1,"",100000000)</f>
        <v>0.39814819950000002</v>
      </c>
      <c r="M2594" s="16">
        <f t="shared" si="121"/>
        <v>6.9392108352357373E-2</v>
      </c>
      <c r="N2594" s="16">
        <f>[1]!s_fa_roe(A2594,"20251231")</f>
        <v>2.0954999999999999</v>
      </c>
      <c r="O2594" s="16">
        <f>[1]!s_stmnote_rdexp(A2594,"20251231",1,10000)</f>
        <v>10883.410068000001</v>
      </c>
      <c r="P2594" s="20">
        <f t="shared" si="122"/>
        <v>0.12936195727304414</v>
      </c>
      <c r="Q2594" s="16">
        <f>[1]!s_margin_tradingbalance(A2594,"",10000)</f>
        <v>0</v>
      </c>
      <c r="R2594" s="16">
        <f>[1]!s_margin_seclendingbalance(A2594,"",10000)</f>
        <v>0</v>
      </c>
      <c r="S2594" s="17">
        <f>[1]!s_val_ev(A2594,"",100000000)</f>
        <v>23.4628169</v>
      </c>
      <c r="T2594" s="17">
        <f>[1]!share_freesharesmv(A2594,"",100000000)</f>
        <v>11.691193670000002</v>
      </c>
      <c r="U2594" s="17">
        <f>[1]!s_dq_amount_btin(A2594,E2594,100000000)</f>
        <v>0.34081095</v>
      </c>
      <c r="V2594" s="17">
        <f>[1]!s_dq_turn(A2594,E2594)</f>
        <v>1.4987296553872811</v>
      </c>
      <c r="W2594" s="2">
        <f>[1]!s_pq_amount(A2594,"20260101","",100000000)</f>
        <v>49.354363370000002</v>
      </c>
      <c r="X2594" s="2">
        <f>[1]!s_pq_avgamount(A2594,"20260101","",100000000)</f>
        <v>0.44867603063636363</v>
      </c>
      <c r="Y2594" s="17">
        <f>[1]!s_ipo_dilutedpe(A2594)</f>
        <v>22.99</v>
      </c>
      <c r="Z2594" s="12">
        <f>[1]!s_ipo_collection_total(A2594,100000000)</f>
        <v>10.128</v>
      </c>
      <c r="AA2594" s="2">
        <f>[1]!s_val_pe_ttm(A2594,E2594)</f>
        <v>51.175430297851563</v>
      </c>
      <c r="AB2594" s="5">
        <f>[1]!s_info_zjtxornot1(A2594,"")</f>
        <v>1</v>
      </c>
      <c r="AC2594" s="22" t="str">
        <f>[1]!s_info_nature1(A2594,"")</f>
        <v>民营企业</v>
      </c>
      <c r="AD2594" s="6" t="str">
        <f>[1]!s_info_city(A2594)</f>
        <v>长沙市</v>
      </c>
      <c r="AE2594" s="6" t="str">
        <f>[1]!s_info_province(A2594)</f>
        <v>湖南省</v>
      </c>
      <c r="AF2594">
        <v>112.98227900000001</v>
      </c>
      <c r="AG2594">
        <v>28.194089999999999</v>
      </c>
    </row>
    <row r="2595" spans="1:33" x14ac:dyDescent="0.3">
      <c r="A2595" s="12" t="s">
        <v>5684</v>
      </c>
      <c r="B2595" s="12" t="s">
        <v>5685</v>
      </c>
      <c r="C2595" s="16" t="str">
        <f>[1]!s_info_mkt(A2595)</f>
        <v>主板</v>
      </c>
      <c r="D2595" s="16" t="str">
        <f>[1]!s_ipo_listeddate(A2595)</f>
        <v>2008-08-06</v>
      </c>
      <c r="E2595" s="16" t="str">
        <f>[1]!lastradeday_s("000002","")</f>
        <v>2026-06-22</v>
      </c>
      <c r="F2595" s="16" t="str">
        <f>[1]!s_info_industry_csrc2023(A2595,"",3)</f>
        <v>生态保护和环境治理业</v>
      </c>
      <c r="G2595" s="16" t="str">
        <f>[1]!s_info_industry_csrc2023(A2595,"",1)</f>
        <v>水利、环境和公共设施管理业</v>
      </c>
      <c r="H2595" s="16">
        <f>[1]!s_is(A2595,83,"FY","YTD","20251231",1,"",100000000)</f>
        <v>232.13561891650002</v>
      </c>
      <c r="I2595" s="16">
        <f>[1]!s_is(A2595,83,"FY","YTD","20241231",1,"",100000000)</f>
        <v>209.1194394947</v>
      </c>
      <c r="J2595" s="16">
        <f t="shared" si="120"/>
        <v>0.11006236186083185</v>
      </c>
      <c r="K2595" s="16">
        <f>[1]!s_is(A2595,61,"FY","YTD","20251231",1,"",100000000)</f>
        <v>11.177602995999999</v>
      </c>
      <c r="L2595" s="16">
        <f>[1]!s_is(A2595,61,"FY","YTD","20241231",1,"",100000000)</f>
        <v>9.7148513102000003</v>
      </c>
      <c r="M2595" s="16">
        <f t="shared" si="121"/>
        <v>0.15056861284785686</v>
      </c>
      <c r="N2595" s="16">
        <f>[1]!s_fa_roe(A2595,"20251231")</f>
        <v>9.5873000000000008</v>
      </c>
      <c r="O2595" s="16">
        <f>[1]!s_stmnote_rdexp(A2595,"20251231",1,10000)</f>
        <v>100036.25186799999</v>
      </c>
      <c r="P2595" s="20">
        <f t="shared" si="122"/>
        <v>4.3093882935726198E-2</v>
      </c>
      <c r="Q2595" s="16">
        <f>[1]!s_margin_tradingbalance(A2595,"",10000)</f>
        <v>70386.330600000001</v>
      </c>
      <c r="R2595" s="16">
        <f>[1]!s_margin_seclendingbalance(A2595,"",10000)</f>
        <v>512.5675</v>
      </c>
      <c r="S2595" s="17">
        <f>[1]!s_val_ev(A2595,"",100000000)</f>
        <v>277.66523858640005</v>
      </c>
      <c r="T2595" s="17">
        <f>[1]!share_freesharesmv(A2595,"",100000000)</f>
        <v>142.33812726559998</v>
      </c>
      <c r="U2595" s="17">
        <f>[1]!s_dq_amount_btin(A2595,E2595,100000000)</f>
        <v>7.1619956800000004</v>
      </c>
      <c r="V2595" s="17">
        <f>[1]!s_dq_turn(A2595,E2595)</f>
        <v>2.900861654612708</v>
      </c>
      <c r="W2595" s="2">
        <f>[1]!s_pq_amount(A2595,"20260101","",100000000)</f>
        <v>648.82117041000004</v>
      </c>
      <c r="X2595" s="2">
        <f>[1]!s_pq_avgamount(A2595,"20260101","",100000000)</f>
        <v>5.898374276454545</v>
      </c>
      <c r="Y2595" s="17">
        <f>[1]!s_ipo_dilutedpe(A2595)</f>
        <v>28.16</v>
      </c>
      <c r="Z2595" s="12">
        <f>[1]!s_ipo_collection_total(A2595,100000000)</f>
        <v>5.1158200000000003</v>
      </c>
      <c r="AA2595" s="2">
        <f>[1]!s_val_pe_ttm(A2595,E2595)</f>
        <v>19.159313201904297</v>
      </c>
      <c r="AB2595" s="5">
        <f>[1]!s_info_zjtxornot1(A2595,"")</f>
        <v>1</v>
      </c>
      <c r="AC2595" s="22" t="str">
        <f>[1]!s_info_nature1(A2595,"")</f>
        <v>民营企业</v>
      </c>
      <c r="AD2595" s="6" t="str">
        <f>[1]!s_info_city(A2595)</f>
        <v>杭州市</v>
      </c>
      <c r="AE2595" s="6" t="str">
        <f>[1]!s_info_province(A2595)</f>
        <v>浙江省</v>
      </c>
      <c r="AF2595">
        <v>120.153576</v>
      </c>
      <c r="AG2595">
        <v>30.287458999999998</v>
      </c>
    </row>
    <row r="2596" spans="1:33" x14ac:dyDescent="0.3">
      <c r="A2596" s="12" t="s">
        <v>5686</v>
      </c>
      <c r="B2596" s="12" t="s">
        <v>5687</v>
      </c>
      <c r="C2596" s="16" t="str">
        <f>[1]!s_info_mkt(A2596)</f>
        <v>创业板</v>
      </c>
      <c r="D2596" s="16" t="str">
        <f>[1]!s_ipo_listeddate(A2596)</f>
        <v>2021-07-06</v>
      </c>
      <c r="E2596" s="16" t="str">
        <f>[1]!lastradeday_s("000002","")</f>
        <v>2026-06-22</v>
      </c>
      <c r="F2596" s="16" t="str">
        <f>[1]!s_info_industry_csrc2023(A2596,"",3)</f>
        <v>通用设备制造业</v>
      </c>
      <c r="G2596" s="16" t="str">
        <f>[1]!s_info_industry_csrc2023(A2596,"",1)</f>
        <v>制造业</v>
      </c>
      <c r="H2596" s="16">
        <f>[1]!s_is(A2596,83,"FY","YTD","20251231",1,"",100000000)</f>
        <v>5.6160511907000004</v>
      </c>
      <c r="I2596" s="16">
        <f>[1]!s_is(A2596,83,"FY","YTD","20241231",1,"",100000000)</f>
        <v>5.2681418977999996</v>
      </c>
      <c r="J2596" s="16">
        <f t="shared" si="120"/>
        <v>6.6040228158108061E-2</v>
      </c>
      <c r="K2596" s="16">
        <f>[1]!s_is(A2596,61,"FY","YTD","20251231",1,"",100000000)</f>
        <v>0.88505012659999993</v>
      </c>
      <c r="L2596" s="16">
        <f>[1]!s_is(A2596,61,"FY","YTD","20241231",1,"",100000000)</f>
        <v>0.81899708090000001</v>
      </c>
      <c r="M2596" s="16">
        <f t="shared" si="121"/>
        <v>8.0651136909320728E-2</v>
      </c>
      <c r="N2596" s="16">
        <f>[1]!s_fa_roe(A2596,"20251231")</f>
        <v>9.2460000000000004</v>
      </c>
      <c r="O2596" s="16">
        <f>[1]!s_stmnote_rdexp(A2596,"20251231",1,10000)</f>
        <v>2260.019577</v>
      </c>
      <c r="P2596" s="20">
        <f t="shared" si="122"/>
        <v>4.0242147022137541E-2</v>
      </c>
      <c r="Q2596" s="16">
        <f>[1]!s_margin_tradingbalance(A2596,"",10000)</f>
        <v>7444.2331999999997</v>
      </c>
      <c r="R2596" s="16">
        <f>[1]!s_margin_seclendingbalance(A2596,"",10000)</f>
        <v>33.646799999999999</v>
      </c>
      <c r="S2596" s="17">
        <f>[1]!s_val_ev(A2596,"",100000000)</f>
        <v>36.219360000000002</v>
      </c>
      <c r="T2596" s="17">
        <f>[1]!share_freesharesmv(A2596,"",100000000)</f>
        <v>11.583268</v>
      </c>
      <c r="U2596" s="17">
        <f>[1]!s_dq_amount_btin(A2596,E2596,100000000)</f>
        <v>1.2811950999999999</v>
      </c>
      <c r="V2596" s="17">
        <f>[1]!s_dq_turn(A2596,E2596)</f>
        <v>3.5547131147540982</v>
      </c>
      <c r="W2596" s="2">
        <f>[1]!s_pq_amount(A2596,"20260101","",100000000)</f>
        <v>82.285081550000001</v>
      </c>
      <c r="X2596" s="2">
        <f>[1]!s_pq_avgamount(A2596,"20260101","",100000000)</f>
        <v>0.74804619590909094</v>
      </c>
      <c r="Y2596" s="17">
        <f>[1]!s_ipo_dilutedpe(A2596)</f>
        <v>16.7</v>
      </c>
      <c r="Z2596" s="12">
        <f>[1]!s_ipo_collection_total(A2596,100000000)</f>
        <v>3.8942399999999999</v>
      </c>
      <c r="AA2596" s="2">
        <f>[1]!s_val_pe_ttm(A2596,E2596)</f>
        <v>39.501121520996094</v>
      </c>
      <c r="AB2596" s="5">
        <f>[1]!s_info_zjtxornot1(A2596,"")</f>
        <v>1</v>
      </c>
      <c r="AC2596" s="22" t="str">
        <f>[1]!s_info_nature1(A2596,"")</f>
        <v>地方国有企业</v>
      </c>
      <c r="AD2596" s="6" t="str">
        <f>[1]!s_info_city(A2596)</f>
        <v>烟台市</v>
      </c>
      <c r="AE2596" s="6" t="str">
        <f>[1]!s_info_province(A2596)</f>
        <v>山东省</v>
      </c>
      <c r="AF2596">
        <v>121.39138199999999</v>
      </c>
      <c r="AG2596">
        <v>37.539296999999998</v>
      </c>
    </row>
    <row r="2597" spans="1:33" x14ac:dyDescent="0.3">
      <c r="A2597" s="12" t="s">
        <v>5688</v>
      </c>
      <c r="B2597" s="12" t="s">
        <v>5689</v>
      </c>
      <c r="C2597" s="16" t="str">
        <f>[1]!s_info_mkt(A2597)</f>
        <v>主板</v>
      </c>
      <c r="D2597" s="16" t="str">
        <f>[1]!s_ipo_listeddate(A2597)</f>
        <v>2020-12-25</v>
      </c>
      <c r="E2597" s="16" t="str">
        <f>[1]!lastradeday_s("000002","")</f>
        <v>2026-06-22</v>
      </c>
      <c r="F2597" s="16" t="str">
        <f>[1]!s_info_industry_csrc2023(A2597,"",3)</f>
        <v>通用设备制造业</v>
      </c>
      <c r="G2597" s="16" t="str">
        <f>[1]!s_info_industry_csrc2023(A2597,"",1)</f>
        <v>制造业</v>
      </c>
      <c r="H2597" s="16">
        <f>[1]!s_is(A2597,83,"FY","YTD","20251231",1,"",100000000)</f>
        <v>61.376161636899994</v>
      </c>
      <c r="I2597" s="16">
        <f>[1]!s_is(A2597,83,"FY","YTD","20241231",1,"",100000000)</f>
        <v>62.427018570400001</v>
      </c>
      <c r="J2597" s="16">
        <f t="shared" si="120"/>
        <v>-1.6833367307377278E-2</v>
      </c>
      <c r="K2597" s="16">
        <f>[1]!s_is(A2597,61,"FY","YTD","20251231",1,"",100000000)</f>
        <v>0.75997064299999995</v>
      </c>
      <c r="L2597" s="16">
        <f>[1]!s_is(A2597,61,"FY","YTD","20241231",1,"",100000000)</f>
        <v>1.2717719729999999</v>
      </c>
      <c r="M2597" s="16">
        <f t="shared" si="121"/>
        <v>-0.40243167868584567</v>
      </c>
      <c r="N2597" s="16">
        <f>[1]!s_fa_roe(A2597,"20251231")</f>
        <v>3.0354999999999999</v>
      </c>
      <c r="O2597" s="16">
        <f>[1]!s_stmnote_rdexp(A2597,"20251231",1,10000)</f>
        <v>26348.011399000003</v>
      </c>
      <c r="P2597" s="20">
        <f t="shared" si="122"/>
        <v>4.2928737634122922E-2</v>
      </c>
      <c r="Q2597" s="16">
        <f>[1]!s_margin_tradingbalance(A2597,"",10000)</f>
        <v>0</v>
      </c>
      <c r="R2597" s="16">
        <f>[1]!s_margin_seclendingbalance(A2597,"",10000)</f>
        <v>0</v>
      </c>
      <c r="S2597" s="17">
        <f>[1]!s_val_ev(A2597,"",100000000)</f>
        <v>30.272727933000002</v>
      </c>
      <c r="T2597" s="17">
        <f>[1]!share_freesharesmv(A2597,"",100000000)</f>
        <v>15.994372887599997</v>
      </c>
      <c r="U2597" s="17">
        <f>[1]!s_dq_amount_btin(A2597,E2597,100000000)</f>
        <v>0.38937082000000001</v>
      </c>
      <c r="V2597" s="17">
        <f>[1]!s_dq_turn(A2597,E2597)</f>
        <v>1.3273294395183373</v>
      </c>
      <c r="W2597" s="2">
        <f>[1]!s_pq_amount(A2597,"20260101","",100000000)</f>
        <v>59.628247960000003</v>
      </c>
      <c r="X2597" s="2">
        <f>[1]!s_pq_avgamount(A2597,"20260101","",100000000)</f>
        <v>0.54207498145454547</v>
      </c>
      <c r="Y2597" s="17">
        <f>[1]!s_ipo_dilutedpe(A2597)</f>
        <v>44.41</v>
      </c>
      <c r="Z2597" s="12">
        <f>[1]!s_ipo_collection_total(A2597,100000000)</f>
        <v>0</v>
      </c>
      <c r="AA2597" s="2">
        <f>[1]!s_val_pe_ttm(A2597,E2597)</f>
        <v>216.90162658691406</v>
      </c>
      <c r="AB2597" s="5">
        <f>[1]!s_info_zjtxornot1(A2597,"")</f>
        <v>1</v>
      </c>
      <c r="AC2597" s="22" t="str">
        <f>[1]!s_info_nature1(A2597,"")</f>
        <v>公众企业</v>
      </c>
      <c r="AD2597" s="6" t="str">
        <f>[1]!s_info_city(A2597)</f>
        <v>黄石市</v>
      </c>
      <c r="AE2597" s="6" t="str">
        <f>[1]!s_info_province(A2597)</f>
        <v>湖北省</v>
      </c>
      <c r="AF2597">
        <v>115.077048</v>
      </c>
      <c r="AG2597">
        <v>30.220074</v>
      </c>
    </row>
    <row r="2598" spans="1:33" x14ac:dyDescent="0.3">
      <c r="A2598" s="12" t="s">
        <v>5690</v>
      </c>
      <c r="B2598" s="12" t="s">
        <v>5691</v>
      </c>
      <c r="C2598" s="16" t="str">
        <f>[1]!s_info_mkt(A2598)</f>
        <v>创业板</v>
      </c>
      <c r="D2598" s="16" t="str">
        <f>[1]!s_ipo_listeddate(A2598)</f>
        <v>2012-07-26</v>
      </c>
      <c r="E2598" s="16" t="str">
        <f>[1]!lastradeday_s("000002","")</f>
        <v>2026-06-22</v>
      </c>
      <c r="F2598" s="16" t="str">
        <f>[1]!s_info_industry_csrc2023(A2598,"",3)</f>
        <v>教育</v>
      </c>
      <c r="G2598" s="16" t="str">
        <f>[1]!s_info_industry_csrc2023(A2598,"",1)</f>
        <v>教育</v>
      </c>
      <c r="H2598" s="16">
        <f>[1]!s_is(A2598,83,"FY","YTD","20251231",1,"",100000000)</f>
        <v>1.3597424369</v>
      </c>
      <c r="I2598" s="16">
        <f>[1]!s_is(A2598,83,"FY","YTD","20241231",1,"",100000000)</f>
        <v>1.7077601862</v>
      </c>
      <c r="J2598" s="16">
        <f t="shared" si="120"/>
        <v>-0.20378607729132459</v>
      </c>
      <c r="K2598" s="16">
        <f>[1]!s_is(A2598,61,"FY","YTD","20251231",1,"",100000000)</f>
        <v>-1.3765410246000001</v>
      </c>
      <c r="L2598" s="16">
        <f>[1]!s_is(A2598,61,"FY","YTD","20241231",1,"",100000000)</f>
        <v>-1.4132026428</v>
      </c>
      <c r="M2598" s="16">
        <f t="shared" si="121"/>
        <v>2.5942223068138117E-2</v>
      </c>
      <c r="N2598" s="16">
        <f>[1]!s_fa_roe(A2598,"20251231")</f>
        <v>0</v>
      </c>
      <c r="O2598" s="16">
        <f>[1]!s_stmnote_rdexp(A2598,"20251231",1,10000)</f>
        <v>1287.737723</v>
      </c>
      <c r="P2598" s="20">
        <f t="shared" si="122"/>
        <v>9.4704532862550095E-2</v>
      </c>
      <c r="Q2598" s="16">
        <f>[1]!s_margin_tradingbalance(A2598,"",10000)</f>
        <v>0</v>
      </c>
      <c r="R2598" s="16">
        <f>[1]!s_margin_seclendingbalance(A2598,"",10000)</f>
        <v>0</v>
      </c>
      <c r="S2598" s="17">
        <f>[1]!s_val_ev(A2598,"",100000000)</f>
        <v>12.8437276748</v>
      </c>
      <c r="T2598" s="17">
        <f>[1]!share_freesharesmv(A2598,"",100000000)</f>
        <v>11.1629820698</v>
      </c>
      <c r="U2598" s="17">
        <f>[1]!s_dq_amount_btin(A2598,E2598,100000000)</f>
        <v>0.21220385</v>
      </c>
      <c r="V2598" s="17">
        <f>[1]!s_dq_turn(A2598,E2598)</f>
        <v>1.9531530072941012</v>
      </c>
      <c r="W2598" s="2">
        <f>[1]!s_pq_amount(A2598,"20260101","",100000000)</f>
        <v>34.483497929999999</v>
      </c>
      <c r="X2598" s="2">
        <f>[1]!s_pq_avgamount(A2598,"20260101","",100000000)</f>
        <v>0.31636236633027526</v>
      </c>
      <c r="Y2598" s="17">
        <f>[1]!s_ipo_dilutedpe(A2598)</f>
        <v>31.03</v>
      </c>
      <c r="Z2598" s="12">
        <f>[1]!s_ipo_collection_total(A2598,100000000)</f>
        <v>4.05</v>
      </c>
      <c r="AA2598" s="2">
        <f>[1]!s_val_pe_ttm(A2598,E2598)</f>
        <v>-8.9996318817138672</v>
      </c>
      <c r="AB2598" s="5">
        <f>[1]!s_info_zjtxornot1(A2598,"")</f>
        <v>0</v>
      </c>
      <c r="AC2598" s="22" t="str">
        <f>[1]!s_info_nature1(A2598,"")</f>
        <v>公众企业</v>
      </c>
      <c r="AD2598" s="6" t="str">
        <f>[1]!s_info_city(A2598)</f>
        <v>长沙市</v>
      </c>
      <c r="AE2598" s="6" t="str">
        <f>[1]!s_info_province(A2598)</f>
        <v>湖南省</v>
      </c>
      <c r="AF2598">
        <v>112.98227900000001</v>
      </c>
      <c r="AG2598">
        <v>28.194089999999999</v>
      </c>
    </row>
    <row r="2599" spans="1:33" x14ac:dyDescent="0.3">
      <c r="A2599" s="12" t="s">
        <v>5692</v>
      </c>
      <c r="B2599" s="12" t="s">
        <v>5693</v>
      </c>
      <c r="C2599" s="16" t="str">
        <f>[1]!s_info_mkt(A2599)</f>
        <v>科创板</v>
      </c>
      <c r="D2599" s="16" t="str">
        <f>[1]!s_ipo_listeddate(A2599)</f>
        <v>2020-04-20</v>
      </c>
      <c r="E2599" s="16" t="str">
        <f>[1]!lastradeday_s("000002","")</f>
        <v>2026-06-22</v>
      </c>
      <c r="F2599" s="16" t="str">
        <f>[1]!s_info_industry_csrc2023(A2599,"",3)</f>
        <v>计算机、通信和其他电子设备制造业</v>
      </c>
      <c r="G2599" s="16" t="str">
        <f>[1]!s_info_industry_csrc2023(A2599,"",1)</f>
        <v>制造业</v>
      </c>
      <c r="H2599" s="16">
        <f>[1]!s_is(A2599,83,"FY","YTD","20251231",1,"",100000000)</f>
        <v>37.160301122299998</v>
      </c>
      <c r="I2599" s="16">
        <f>[1]!s_is(A2599,83,"FY","YTD","20241231",1,"",100000000)</f>
        <v>33.876116954899999</v>
      </c>
      <c r="J2599" s="16">
        <f t="shared" si="120"/>
        <v>9.6946889508390255E-2</v>
      </c>
      <c r="K2599" s="16">
        <f>[1]!s_is(A2599,61,"FY","YTD","20251231",1,"",100000000)</f>
        <v>-15.075065995799999</v>
      </c>
      <c r="L2599" s="16">
        <f>[1]!s_is(A2599,61,"FY","YTD","20241231",1,"",100000000)</f>
        <v>-9.7053708203999989</v>
      </c>
      <c r="M2599" s="16">
        <f t="shared" si="121"/>
        <v>-0.55327048031109571</v>
      </c>
      <c r="N2599" s="16">
        <f>[1]!s_fa_roe(A2599,"20251231")</f>
        <v>-10.3169</v>
      </c>
      <c r="O2599" s="16">
        <f>[1]!s_stmnote_rdexp(A2599,"20251231",1,10000)</f>
        <v>35388.269999999997</v>
      </c>
      <c r="P2599" s="20">
        <f t="shared" si="122"/>
        <v>9.5231386536756016E-2</v>
      </c>
      <c r="Q2599" s="16">
        <f>[1]!s_margin_tradingbalance(A2599,"",10000)</f>
        <v>318580.43689999997</v>
      </c>
      <c r="R2599" s="16">
        <f>[1]!s_margin_seclendingbalance(A2599,"",10000)</f>
        <v>1023.6573</v>
      </c>
      <c r="S2599" s="17">
        <f>[1]!s_val_ev(A2599,"",100000000)</f>
        <v>1120.4029302270001</v>
      </c>
      <c r="T2599" s="17">
        <f>[1]!share_freesharesmv(A2599,"",100000000)</f>
        <v>575.87332748099993</v>
      </c>
      <c r="U2599" s="17">
        <f>[1]!s_dq_amount_btin(A2599,E2599,100000000)</f>
        <v>84.362916300000009</v>
      </c>
      <c r="V2599" s="17">
        <f>[1]!s_dq_turn(A2599,E2599)</f>
        <v>9.2537105012092269</v>
      </c>
      <c r="W2599" s="2">
        <f>[1]!s_pq_amount(A2599,"20260101","",100000000)</f>
        <v>2568.8806029699999</v>
      </c>
      <c r="X2599" s="2">
        <f>[1]!s_pq_avgamount(A2599,"20260101","",100000000)</f>
        <v>23.353460026999997</v>
      </c>
      <c r="Y2599" s="17">
        <f>[1]!s_ipo_dilutedpe(A2599)</f>
        <v>0</v>
      </c>
      <c r="Z2599" s="12">
        <f>[1]!s_ipo_collection_total(A2599,100000000)</f>
        <v>24.120652979999999</v>
      </c>
      <c r="AA2599" s="2">
        <f>[1]!s_val_pe_ttm(A2599,E2599)</f>
        <v>-62.870929718017578</v>
      </c>
      <c r="AB2599" s="5">
        <f>[1]!s_info_zjtxornot1(A2599,"")</f>
        <v>0</v>
      </c>
      <c r="AC2599" s="22" t="str">
        <f>[1]!s_info_nature1(A2599,"")</f>
        <v>公众企业</v>
      </c>
      <c r="AD2599" s="6" t="str">
        <f>[1]!s_info_city(A2599)</f>
        <v>上海市</v>
      </c>
      <c r="AE2599" s="6" t="str">
        <f>[1]!s_info_province(A2599)</f>
        <v>上海</v>
      </c>
      <c r="AF2599">
        <v>121.472644</v>
      </c>
      <c r="AG2599">
        <v>31.231705999999999</v>
      </c>
    </row>
    <row r="2600" spans="1:33" x14ac:dyDescent="0.3">
      <c r="A2600" s="12" t="s">
        <v>161</v>
      </c>
      <c r="B2600" s="12" t="s">
        <v>162</v>
      </c>
      <c r="C2600" s="16" t="str">
        <f>[1]!s_info_mkt(A2600)</f>
        <v>北证</v>
      </c>
      <c r="D2600" s="16" t="str">
        <f>[1]!s_ipo_listeddate(A2600)</f>
        <v>2023-02-06</v>
      </c>
      <c r="E2600" s="16" t="str">
        <f>[1]!lastradeday_s("000002","")</f>
        <v>2026-06-22</v>
      </c>
      <c r="F2600" s="16" t="str">
        <f>[1]!s_info_industry_csrc2023(A2600,"",3)</f>
        <v>专用设备制造业</v>
      </c>
      <c r="G2600" s="16" t="str">
        <f>[1]!s_info_industry_csrc2023(A2600,"",1)</f>
        <v>制造业</v>
      </c>
      <c r="H2600" s="16">
        <f>[1]!s_is(A2600,83,"FY","YTD","20251231",1,"",100000000)</f>
        <v>2.0016093508000004</v>
      </c>
      <c r="I2600" s="16">
        <f>[1]!s_is(A2600,83,"FY","YTD","20241231",1,"",100000000)</f>
        <v>1.9334496875</v>
      </c>
      <c r="J2600" s="16">
        <f t="shared" si="120"/>
        <v>3.525287662806087E-2</v>
      </c>
      <c r="K2600" s="16">
        <f>[1]!s_is(A2600,61,"FY","YTD","20251231",1,"",100000000)</f>
        <v>0.24815764969999998</v>
      </c>
      <c r="L2600" s="16">
        <f>[1]!s_is(A2600,61,"FY","YTD","20241231",1,"",100000000)</f>
        <v>0.22654372389999999</v>
      </c>
      <c r="M2600" s="16">
        <f t="shared" si="121"/>
        <v>9.5407303402237353E-2</v>
      </c>
      <c r="N2600" s="16">
        <f>[1]!s_fa_roe(A2600,"20251231")</f>
        <v>5.7154999999999996</v>
      </c>
      <c r="O2600" s="16">
        <f>[1]!s_stmnote_rdexp(A2600,"20251231",1,10000)</f>
        <v>1082.88185</v>
      </c>
      <c r="P2600" s="20">
        <f t="shared" si="122"/>
        <v>5.410055911095716E-2</v>
      </c>
      <c r="Q2600" s="16">
        <f>[1]!s_margin_tradingbalance(A2600,"",10000)</f>
        <v>103.17319999999999</v>
      </c>
      <c r="R2600" s="16">
        <f>[1]!s_margin_seclendingbalance(A2600,"",10000)</f>
        <v>0</v>
      </c>
      <c r="S2600" s="17">
        <f>[1]!s_val_ev(A2600,"",100000000)</f>
        <v>9.2669367699999992</v>
      </c>
      <c r="T2600" s="17">
        <f>[1]!share_freesharesmv(A2600,"",100000000)</f>
        <v>2.4302450089999996</v>
      </c>
      <c r="U2600" s="17">
        <f>[1]!s_dq_amount_btin(A2600,E2600,100000000)</f>
        <v>7.1670940000000002E-2</v>
      </c>
      <c r="V2600" s="17">
        <f>[1]!s_dq_turn(A2600,E2600)</f>
        <v>1.7934187984960479</v>
      </c>
      <c r="W2600" s="2">
        <f>[1]!s_pq_amount(A2600,"20260101","",100000000)</f>
        <v>13.070901149999999</v>
      </c>
      <c r="X2600" s="2">
        <f>[1]!s_pq_avgamount(A2600,"20260101","",100000000)</f>
        <v>0.11882637409090908</v>
      </c>
      <c r="Y2600" s="17">
        <f>[1]!s_ipo_dilutedpe(A2600)</f>
        <v>14.61</v>
      </c>
      <c r="Z2600" s="12">
        <f>[1]!s_ipo_collection_total(A2600,100000000)</f>
        <v>0.87317235000000004</v>
      </c>
      <c r="AA2600" s="2">
        <f>[1]!s_val_pe_ttm(A2600,E2600)</f>
        <v>36.338813781738281</v>
      </c>
      <c r="AB2600" s="5">
        <f>[1]!s_info_zjtxornot1(A2600,"")</f>
        <v>0</v>
      </c>
      <c r="AC2600" s="22" t="str">
        <f>[1]!s_info_nature1(A2600,"")</f>
        <v>民营企业</v>
      </c>
      <c r="AD2600" s="6" t="str">
        <f>[1]!s_info_city(A2600)</f>
        <v>张家港市</v>
      </c>
      <c r="AE2600" s="6" t="str">
        <f>[1]!s_info_province(A2600)</f>
        <v>江苏省</v>
      </c>
      <c r="AF2600">
        <v>120.627279</v>
      </c>
      <c r="AG2600">
        <v>31.907812</v>
      </c>
    </row>
    <row r="2601" spans="1:33" x14ac:dyDescent="0.3">
      <c r="A2601" s="12" t="s">
        <v>5694</v>
      </c>
      <c r="B2601" s="12" t="s">
        <v>5695</v>
      </c>
      <c r="C2601" s="16" t="str">
        <f>[1]!s_info_mkt(A2601)</f>
        <v>创业板</v>
      </c>
      <c r="D2601" s="16" t="str">
        <f>[1]!s_ipo_listeddate(A2601)</f>
        <v>2014-01-21</v>
      </c>
      <c r="E2601" s="16" t="str">
        <f>[1]!lastradeday_s("000002","")</f>
        <v>2026-06-22</v>
      </c>
      <c r="F2601" s="16" t="str">
        <f>[1]!s_info_industry_csrc2023(A2601,"",3)</f>
        <v>专用设备制造业</v>
      </c>
      <c r="G2601" s="16" t="str">
        <f>[1]!s_info_industry_csrc2023(A2601,"",1)</f>
        <v>制造业</v>
      </c>
      <c r="H2601" s="16">
        <f>[1]!s_is(A2601,83,"FY","YTD","20251231",1,"",100000000)</f>
        <v>57.631803527299994</v>
      </c>
      <c r="I2601" s="16">
        <f>[1]!s_is(A2601,83,"FY","YTD","20241231",1,"",100000000)</f>
        <v>58.298005766000003</v>
      </c>
      <c r="J2601" s="16">
        <f t="shared" si="120"/>
        <v>-1.1427530495194849E-2</v>
      </c>
      <c r="K2601" s="16">
        <f>[1]!s_is(A2601,61,"FY","YTD","20251231",1,"",100000000)</f>
        <v>2.5465020875</v>
      </c>
      <c r="L2601" s="16">
        <f>[1]!s_is(A2601,61,"FY","YTD","20241231",1,"",100000000)</f>
        <v>-4.5265798786999998</v>
      </c>
      <c r="M2601" s="16">
        <f t="shared" si="121"/>
        <v>1.5625664752946626</v>
      </c>
      <c r="N2601" s="16">
        <f>[1]!s_fa_roe(A2601,"20251231")</f>
        <v>5.1779999999999999</v>
      </c>
      <c r="O2601" s="16">
        <f>[1]!s_stmnote_rdexp(A2601,"20251231",1,10000)</f>
        <v>51463.150051999997</v>
      </c>
      <c r="P2601" s="20">
        <f t="shared" si="122"/>
        <v>8.9296442072339582E-2</v>
      </c>
      <c r="Q2601" s="16">
        <f>[1]!s_margin_tradingbalance(A2601,"",10000)</f>
        <v>30389.107800000002</v>
      </c>
      <c r="R2601" s="16">
        <f>[1]!s_margin_seclendingbalance(A2601,"",10000)</f>
        <v>1.4490000000000001</v>
      </c>
      <c r="S2601" s="17">
        <f>[1]!s_val_ev(A2601,"",100000000)</f>
        <v>56.992878625999992</v>
      </c>
      <c r="T2601" s="17">
        <f>[1]!share_freesharesmv(A2601,"",100000000)</f>
        <v>37.912409952600001</v>
      </c>
      <c r="U2601" s="17">
        <f>[1]!s_dq_amount_btin(A2601,E2601,100000000)</f>
        <v>1.4230077999999999</v>
      </c>
      <c r="V2601" s="17">
        <f>[1]!s_dq_turn(A2601,E2601)</f>
        <v>2.5909229091354304</v>
      </c>
      <c r="W2601" s="2">
        <f>[1]!s_pq_amount(A2601,"20260101","",100000000)</f>
        <v>248.16120859</v>
      </c>
      <c r="X2601" s="2">
        <f>[1]!s_pq_avgamount(A2601,"20260101","",100000000)</f>
        <v>2.2560109871818184</v>
      </c>
      <c r="Y2601" s="17">
        <f>[1]!s_ipo_dilutedpe(A2601)</f>
        <v>31.5</v>
      </c>
      <c r="Z2601" s="12">
        <f>[1]!s_ipo_collection_total(A2601,100000000)</f>
        <v>7.2999251999999997</v>
      </c>
      <c r="AA2601" s="2">
        <f>[1]!s_val_pe_ttm(A2601,E2601)</f>
        <v>17.217613220214844</v>
      </c>
      <c r="AB2601" s="5">
        <f>[1]!s_info_zjtxornot1(A2601,"")</f>
        <v>1</v>
      </c>
      <c r="AC2601" s="22" t="str">
        <f>[1]!s_info_nature1(A2601,"")</f>
        <v>民营企业</v>
      </c>
      <c r="AD2601" s="6" t="str">
        <f>[1]!s_info_city(A2601)</f>
        <v>宁乡市</v>
      </c>
      <c r="AE2601" s="6" t="str">
        <f>[1]!s_info_province(A2601)</f>
        <v>湖南省</v>
      </c>
      <c r="AF2601">
        <v>112.360465</v>
      </c>
      <c r="AG2601">
        <v>28.131212999999999</v>
      </c>
    </row>
    <row r="2602" spans="1:33" x14ac:dyDescent="0.3">
      <c r="A2602" s="12" t="s">
        <v>5696</v>
      </c>
      <c r="B2602" s="12" t="s">
        <v>5697</v>
      </c>
      <c r="C2602" s="16" t="str">
        <f>[1]!s_info_mkt(A2602)</f>
        <v>创业板</v>
      </c>
      <c r="D2602" s="16" t="str">
        <f>[1]!s_ipo_listeddate(A2602)</f>
        <v>2016-02-04</v>
      </c>
      <c r="E2602" s="16" t="str">
        <f>[1]!lastradeday_s("000002","")</f>
        <v>2026-06-22</v>
      </c>
      <c r="F2602" s="16" t="str">
        <f>[1]!s_info_industry_csrc2023(A2602,"",3)</f>
        <v>专业技术服务业</v>
      </c>
      <c r="G2602" s="16" t="str">
        <f>[1]!s_info_industry_csrc2023(A2602,"",1)</f>
        <v>科学研究和技术服务业</v>
      </c>
      <c r="H2602" s="16">
        <f>[1]!s_is(A2602,83,"FY","YTD","20251231",1,"",100000000)</f>
        <v>10.0076706108</v>
      </c>
      <c r="I2602" s="16">
        <f>[1]!s_is(A2602,83,"FY","YTD","20241231",1,"",100000000)</f>
        <v>11.8479287733</v>
      </c>
      <c r="J2602" s="16">
        <f t="shared" si="120"/>
        <v>-0.15532319595363608</v>
      </c>
      <c r="K2602" s="16">
        <f>[1]!s_is(A2602,61,"FY","YTD","20251231",1,"",100000000)</f>
        <v>-0.92642927980000001</v>
      </c>
      <c r="L2602" s="16">
        <f>[1]!s_is(A2602,61,"FY","YTD","20241231",1,"",100000000)</f>
        <v>-0.99442055790000006</v>
      </c>
      <c r="M2602" s="16">
        <f t="shared" si="121"/>
        <v>6.8372759955388329E-2</v>
      </c>
      <c r="N2602" s="16">
        <f>[1]!s_fa_roe(A2602,"20251231")</f>
        <v>-8.9641000000000002</v>
      </c>
      <c r="O2602" s="16">
        <f>[1]!s_stmnote_rdexp(A2602,"20251231",1,10000)</f>
        <v>5036.1032590000004</v>
      </c>
      <c r="P2602" s="20">
        <f t="shared" si="122"/>
        <v>5.0322432210800162E-2</v>
      </c>
      <c r="Q2602" s="16">
        <f>[1]!s_margin_tradingbalance(A2602,"",10000)</f>
        <v>0</v>
      </c>
      <c r="R2602" s="16">
        <f>[1]!s_margin_seclendingbalance(A2602,"",10000)</f>
        <v>0</v>
      </c>
      <c r="S2602" s="17">
        <f>[1]!s_val_ev(A2602,"",100000000)</f>
        <v>16.8581648061</v>
      </c>
      <c r="T2602" s="17">
        <f>[1]!share_freesharesmv(A2602,"",100000000)</f>
        <v>8.7324298395</v>
      </c>
      <c r="U2602" s="17">
        <f>[1]!s_dq_amount_btin(A2602,E2602,100000000)</f>
        <v>0.41594367999999998</v>
      </c>
      <c r="V2602" s="17">
        <f>[1]!s_dq_turn(A2602,E2602)</f>
        <v>2.6385166811850418</v>
      </c>
      <c r="W2602" s="2">
        <f>[1]!s_pq_amount(A2602,"20260101","",100000000)</f>
        <v>61.820185979999998</v>
      </c>
      <c r="X2602" s="2">
        <f>[1]!s_pq_avgamount(A2602,"20260101","",100000000)</f>
        <v>0.56200169072727268</v>
      </c>
      <c r="Y2602" s="17">
        <f>[1]!s_ipo_dilutedpe(A2602)</f>
        <v>22.98</v>
      </c>
      <c r="Z2602" s="12">
        <f>[1]!s_ipo_collection_total(A2602,100000000)</f>
        <v>3.1364999999999998</v>
      </c>
      <c r="AA2602" s="2">
        <f>[1]!s_val_pe_ttm(A2602,E2602)</f>
        <v>-19.500389099121094</v>
      </c>
      <c r="AB2602" s="5">
        <f>[1]!s_info_zjtxornot1(A2602,"")</f>
        <v>0</v>
      </c>
      <c r="AC2602" s="22" t="str">
        <f>[1]!s_info_nature1(A2602,"")</f>
        <v>公众企业</v>
      </c>
      <c r="AD2602" s="6" t="str">
        <f>[1]!s_info_city(A2602)</f>
        <v>苏州市</v>
      </c>
      <c r="AE2602" s="6" t="str">
        <f>[1]!s_info_province(A2602)</f>
        <v>江苏省</v>
      </c>
      <c r="AF2602">
        <v>120.619585</v>
      </c>
      <c r="AG2602">
        <v>31.299378999999998</v>
      </c>
    </row>
    <row r="2603" spans="1:33" x14ac:dyDescent="0.3">
      <c r="A2603" s="12" t="s">
        <v>5698</v>
      </c>
      <c r="B2603" s="12" t="s">
        <v>5699</v>
      </c>
      <c r="C2603" s="16" t="str">
        <f>[1]!s_info_mkt(A2603)</f>
        <v>创业板</v>
      </c>
      <c r="D2603" s="16" t="str">
        <f>[1]!s_ipo_listeddate(A2603)</f>
        <v>2017-08-08</v>
      </c>
      <c r="E2603" s="16" t="str">
        <f>[1]!lastradeday_s("000002","")</f>
        <v>2026-06-22</v>
      </c>
      <c r="F2603" s="16" t="str">
        <f>[1]!s_info_industry_csrc2023(A2603,"",3)</f>
        <v>非金属矿物制品业</v>
      </c>
      <c r="G2603" s="16" t="str">
        <f>[1]!s_info_industry_csrc2023(A2603,"",1)</f>
        <v>制造业</v>
      </c>
      <c r="H2603" s="16">
        <f>[1]!s_is(A2603,83,"FY","YTD","20251231",1,"",100000000)</f>
        <v>10.0778294407</v>
      </c>
      <c r="I2603" s="16">
        <f>[1]!s_is(A2603,83,"FY","YTD","20241231",1,"",100000000)</f>
        <v>9.4355266935</v>
      </c>
      <c r="J2603" s="16">
        <f t="shared" si="120"/>
        <v>6.8072802723611936E-2</v>
      </c>
      <c r="K2603" s="16">
        <f>[1]!s_is(A2603,61,"FY","YTD","20251231",1,"",100000000)</f>
        <v>1.5969898353999998</v>
      </c>
      <c r="L2603" s="16">
        <f>[1]!s_is(A2603,61,"FY","YTD","20241231",1,"",100000000)</f>
        <v>0.85951505420000007</v>
      </c>
      <c r="M2603" s="16">
        <f t="shared" si="121"/>
        <v>0.85801264049576165</v>
      </c>
      <c r="N2603" s="16">
        <f>[1]!s_fa_roe(A2603,"20251231")</f>
        <v>10.404500000000001</v>
      </c>
      <c r="O2603" s="16">
        <f>[1]!s_stmnote_rdexp(A2603,"20251231",1,10000)</f>
        <v>3506.9400219999998</v>
      </c>
      <c r="P2603" s="20">
        <f t="shared" si="122"/>
        <v>3.4798564935391581E-2</v>
      </c>
      <c r="Q2603" s="16">
        <f>[1]!s_margin_tradingbalance(A2603,"",10000)</f>
        <v>18215.631000000001</v>
      </c>
      <c r="R2603" s="16">
        <f>[1]!s_margin_seclendingbalance(A2603,"",10000)</f>
        <v>22.208400000000001</v>
      </c>
      <c r="S2603" s="17">
        <f>[1]!s_val_ev(A2603,"",100000000)</f>
        <v>39.948298830399999</v>
      </c>
      <c r="T2603" s="17">
        <f>[1]!share_freesharesmv(A2603,"",100000000)</f>
        <v>21.3029592</v>
      </c>
      <c r="U2603" s="17">
        <f>[1]!s_dq_amount_btin(A2603,E2603,100000000)</f>
        <v>0.88947339000000003</v>
      </c>
      <c r="V2603" s="17">
        <f>[1]!s_dq_turn(A2603,E2603)</f>
        <v>3.3792366266611062</v>
      </c>
      <c r="W2603" s="2">
        <f>[1]!s_pq_amount(A2603,"20260101","",100000000)</f>
        <v>293.06418903000002</v>
      </c>
      <c r="X2603" s="2">
        <f>[1]!s_pq_avgamount(A2603,"20260101","",100000000)</f>
        <v>2.6642199002727271</v>
      </c>
      <c r="Y2603" s="17">
        <f>[1]!s_ipo_dilutedpe(A2603)</f>
        <v>21.12</v>
      </c>
      <c r="Z2603" s="12">
        <f>[1]!s_ipo_collection_total(A2603,100000000)</f>
        <v>5.5696079999999997</v>
      </c>
      <c r="AA2603" s="2">
        <f>[1]!s_val_pe_ttm(A2603,E2603)</f>
        <v>26.512805938720703</v>
      </c>
      <c r="AB2603" s="5">
        <f>[1]!s_info_zjtxornot1(A2603,"")</f>
        <v>0</v>
      </c>
      <c r="AC2603" s="22" t="str">
        <f>[1]!s_info_nature1(A2603,"")</f>
        <v>民营企业</v>
      </c>
      <c r="AD2603" s="6" t="str">
        <f>[1]!s_info_city(A2603)</f>
        <v>德州市</v>
      </c>
      <c r="AE2603" s="6" t="str">
        <f>[1]!s_info_province(A2603)</f>
        <v>山东省</v>
      </c>
      <c r="AF2603">
        <v>116.307428</v>
      </c>
      <c r="AG2603">
        <v>37.453968000000003</v>
      </c>
    </row>
    <row r="2604" spans="1:33" x14ac:dyDescent="0.3">
      <c r="A2604" s="12" t="s">
        <v>5700</v>
      </c>
      <c r="B2604" s="12" t="s">
        <v>5701</v>
      </c>
      <c r="C2604" s="16" t="str">
        <f>[1]!s_info_mkt(A2604)</f>
        <v>创业板</v>
      </c>
      <c r="D2604" s="16" t="str">
        <f>[1]!s_ipo_listeddate(A2604)</f>
        <v>2015-02-17</v>
      </c>
      <c r="E2604" s="16" t="str">
        <f>[1]!lastradeday_s("000002","")</f>
        <v>2026-06-22</v>
      </c>
      <c r="F2604" s="16" t="str">
        <f>[1]!s_info_industry_csrc2023(A2604,"",3)</f>
        <v>生态保护和环境治理业</v>
      </c>
      <c r="G2604" s="16" t="str">
        <f>[1]!s_info_industry_csrc2023(A2604,"",1)</f>
        <v>水利、环境和公共设施管理业</v>
      </c>
      <c r="H2604" s="16">
        <f>[1]!s_is(A2604,83,"FY","YTD","20251231",1,"",100000000)</f>
        <v>20.094482941799999</v>
      </c>
      <c r="I2604" s="16">
        <f>[1]!s_is(A2604,83,"FY","YTD","20241231",1,"",100000000)</f>
        <v>15.915583895399999</v>
      </c>
      <c r="J2604" s="16">
        <f t="shared" si="120"/>
        <v>0.2625664929332443</v>
      </c>
      <c r="K2604" s="16">
        <f>[1]!s_is(A2604,61,"FY","YTD","20251231",1,"",100000000)</f>
        <v>-7.0076552910999999</v>
      </c>
      <c r="L2604" s="16">
        <f>[1]!s_is(A2604,61,"FY","YTD","20241231",1,"",100000000)</f>
        <v>-8.6499305090999989</v>
      </c>
      <c r="M2604" s="16">
        <f t="shared" si="121"/>
        <v>0.18985993196965847</v>
      </c>
      <c r="N2604" s="16">
        <f>[1]!s_fa_roe(A2604,"20251231")</f>
        <v>-72.552400000000006</v>
      </c>
      <c r="O2604" s="16">
        <f>[1]!s_stmnote_rdexp(A2604,"20251231",1,10000)</f>
        <v>6321.6135079999995</v>
      </c>
      <c r="P2604" s="20">
        <f t="shared" si="122"/>
        <v>3.1459448478019555E-2</v>
      </c>
      <c r="Q2604" s="16">
        <f>[1]!s_margin_tradingbalance(A2604,"",10000)</f>
        <v>0</v>
      </c>
      <c r="R2604" s="16">
        <f>[1]!s_margin_seclendingbalance(A2604,"",10000)</f>
        <v>0</v>
      </c>
      <c r="S2604" s="17">
        <f>[1]!s_val_ev(A2604,"",100000000)</f>
        <v>25.626258671999999</v>
      </c>
      <c r="T2604" s="17">
        <f>[1]!share_freesharesmv(A2604,"",100000000)</f>
        <v>14.888763792000001</v>
      </c>
      <c r="U2604" s="17">
        <f>[1]!s_dq_amount_btin(A2604,E2604,100000000)</f>
        <v>0.52754420000000002</v>
      </c>
      <c r="V2604" s="17">
        <f>[1]!s_dq_turn(A2604,E2604)</f>
        <v>2.1795952797312119</v>
      </c>
      <c r="W2604" s="2">
        <f>[1]!s_pq_amount(A2604,"20260101","",100000000)</f>
        <v>80.240806219999996</v>
      </c>
      <c r="X2604" s="2">
        <f>[1]!s_pq_avgamount(A2604,"20260101","",100000000)</f>
        <v>0.72946187472727264</v>
      </c>
      <c r="Y2604" s="17">
        <f>[1]!s_ipo_dilutedpe(A2604)</f>
        <v>22.97</v>
      </c>
      <c r="Z2604" s="12">
        <f>[1]!s_ipo_collection_total(A2604,100000000)</f>
        <v>1.55</v>
      </c>
      <c r="AA2604" s="2">
        <f>[1]!s_val_pe_ttm(A2604,E2604)</f>
        <v>-3.9788415431976318</v>
      </c>
      <c r="AB2604" s="5">
        <f>[1]!s_info_zjtxornot1(A2604,"")</f>
        <v>0</v>
      </c>
      <c r="AC2604" s="22" t="str">
        <f>[1]!s_info_nature1(A2604,"")</f>
        <v>地方国有企业</v>
      </c>
      <c r="AD2604" s="6" t="str">
        <f>[1]!s_info_city(A2604)</f>
        <v>南宁市</v>
      </c>
      <c r="AE2604" s="6" t="str">
        <f>[1]!s_info_province(A2604)</f>
        <v>广西壮族自治区</v>
      </c>
      <c r="AF2604">
        <v>108.320004</v>
      </c>
      <c r="AG2604">
        <v>22.824020000000001</v>
      </c>
    </row>
    <row r="2605" spans="1:33" x14ac:dyDescent="0.3">
      <c r="A2605" s="12" t="s">
        <v>5702</v>
      </c>
      <c r="B2605" s="12" t="s">
        <v>5703</v>
      </c>
      <c r="C2605" s="16" t="str">
        <f>[1]!s_info_mkt(A2605)</f>
        <v>主板</v>
      </c>
      <c r="D2605" s="16" t="str">
        <f>[1]!s_ipo_listeddate(A2605)</f>
        <v>1994-04-25</v>
      </c>
      <c r="E2605" s="16" t="str">
        <f>[1]!lastradeday_s("000002","")</f>
        <v>2026-06-22</v>
      </c>
      <c r="F2605" s="16" t="str">
        <f>[1]!s_info_industry_csrc2023(A2605,"",3)</f>
        <v>零售业</v>
      </c>
      <c r="G2605" s="16" t="str">
        <f>[1]!s_info_industry_csrc2023(A2605,"",1)</f>
        <v>批发和零售业</v>
      </c>
      <c r="H2605" s="16">
        <f>[1]!s_is(A2605,83,"FY","YTD","20251231",1,"",100000000)</f>
        <v>4.5948413267000001</v>
      </c>
      <c r="I2605" s="16">
        <f>[1]!s_is(A2605,83,"FY","YTD","20241231",1,"",100000000)</f>
        <v>8.2733254923999997</v>
      </c>
      <c r="J2605" s="16">
        <f t="shared" si="120"/>
        <v>-0.44461978065278707</v>
      </c>
      <c r="K2605" s="16">
        <f>[1]!s_is(A2605,61,"FY","YTD","20251231",1,"",100000000)</f>
        <v>0.32535979530000003</v>
      </c>
      <c r="L2605" s="16">
        <f>[1]!s_is(A2605,61,"FY","YTD","20241231",1,"",100000000)</f>
        <v>-0.1605673074</v>
      </c>
      <c r="M2605" s="16">
        <f t="shared" si="121"/>
        <v>3.0263140770585037</v>
      </c>
      <c r="N2605" s="16">
        <f>[1]!s_fa_roe(A2605,"20251231")</f>
        <v>3.8285999999999998</v>
      </c>
      <c r="O2605" s="16">
        <f>[1]!s_stmnote_rdexp(A2605,"20251231",1,10000)</f>
        <v>0</v>
      </c>
      <c r="P2605" s="20">
        <f t="shared" si="122"/>
        <v>0</v>
      </c>
      <c r="Q2605" s="16">
        <f>[1]!s_margin_tradingbalance(A2605,"",10000)</f>
        <v>0</v>
      </c>
      <c r="R2605" s="16">
        <f>[1]!s_margin_seclendingbalance(A2605,"",10000)</f>
        <v>0</v>
      </c>
      <c r="S2605" s="17">
        <f>[1]!s_val_ev(A2605,"",100000000)</f>
        <v>34.3658115908</v>
      </c>
      <c r="T2605" s="17">
        <f>[1]!share_freesharesmv(A2605,"",100000000)</f>
        <v>20.974657653600001</v>
      </c>
      <c r="U2605" s="17">
        <f>[1]!s_dq_amount_btin(A2605,E2605,100000000)</f>
        <v>1.8556904299999999</v>
      </c>
      <c r="V2605" s="17">
        <f>[1]!s_dq_turn(A2605,E2605)</f>
        <v>5.3529802674367053</v>
      </c>
      <c r="W2605" s="2">
        <f>[1]!s_pq_amount(A2605,"20260101","",100000000)</f>
        <v>117.22606733000001</v>
      </c>
      <c r="X2605" s="2">
        <f>[1]!s_pq_avgamount(A2605,"20260101","",100000000)</f>
        <v>1.0656915211818183</v>
      </c>
      <c r="Y2605" s="17">
        <f>[1]!s_ipo_dilutedpe(A2605)</f>
        <v>0</v>
      </c>
      <c r="Z2605" s="12">
        <f>[1]!s_ipo_collection_total(A2605,100000000)</f>
        <v>0.78300000000000003</v>
      </c>
      <c r="AA2605" s="2">
        <f>[1]!s_val_pe_ttm(A2605,E2605)</f>
        <v>73.675148010253906</v>
      </c>
      <c r="AB2605" s="5">
        <f>[1]!s_info_zjtxornot1(A2605,"")</f>
        <v>0</v>
      </c>
      <c r="AC2605" s="22" t="str">
        <f>[1]!s_info_nature1(A2605,"")</f>
        <v>民营企业</v>
      </c>
      <c r="AD2605" s="6" t="str">
        <f>[1]!s_info_city(A2605)</f>
        <v>宁波市</v>
      </c>
      <c r="AE2605" s="6" t="str">
        <f>[1]!s_info_province(A2605)</f>
        <v>浙江省</v>
      </c>
      <c r="AF2605">
        <v>121.549792</v>
      </c>
      <c r="AG2605">
        <v>29.868387999999999</v>
      </c>
    </row>
    <row r="2606" spans="1:33" x14ac:dyDescent="0.3">
      <c r="A2606" s="12" t="s">
        <v>5704</v>
      </c>
      <c r="B2606" s="12" t="s">
        <v>5705</v>
      </c>
      <c r="C2606" s="16" t="str">
        <f>[1]!s_info_mkt(A2606)</f>
        <v>创业板</v>
      </c>
      <c r="D2606" s="16" t="str">
        <f>[1]!s_ipo_listeddate(A2606)</f>
        <v>2012-05-08</v>
      </c>
      <c r="E2606" s="16" t="str">
        <f>[1]!lastradeday_s("000002","")</f>
        <v>2026-06-22</v>
      </c>
      <c r="F2606" s="16" t="str">
        <f>[1]!s_info_industry_csrc2023(A2606,"",3)</f>
        <v>专用设备制造业</v>
      </c>
      <c r="G2606" s="16" t="str">
        <f>[1]!s_info_industry_csrc2023(A2606,"",1)</f>
        <v>制造业</v>
      </c>
      <c r="H2606" s="16">
        <f>[1]!s_is(A2606,83,"FY","YTD","20251231",1,"",100000000)</f>
        <v>5.8403013276999998</v>
      </c>
      <c r="I2606" s="16">
        <f>[1]!s_is(A2606,83,"FY","YTD","20241231",1,"",100000000)</f>
        <v>5.2702602811000006</v>
      </c>
      <c r="J2606" s="16">
        <f t="shared" si="120"/>
        <v>0.10816183949097513</v>
      </c>
      <c r="K2606" s="16">
        <f>[1]!s_is(A2606,61,"FY","YTD","20251231",1,"",100000000)</f>
        <v>0.87053319689999997</v>
      </c>
      <c r="L2606" s="16">
        <f>[1]!s_is(A2606,61,"FY","YTD","20241231",1,"",100000000)</f>
        <v>0.57263314129999998</v>
      </c>
      <c r="M2606" s="16">
        <f t="shared" si="121"/>
        <v>0.52022845712999255</v>
      </c>
      <c r="N2606" s="16">
        <f>[1]!s_fa_roe(A2606,"20251231")</f>
        <v>7.2504999999999997</v>
      </c>
      <c r="O2606" s="16">
        <f>[1]!s_stmnote_rdexp(A2606,"20251231",1,10000)</f>
        <v>5930.4913479999996</v>
      </c>
      <c r="P2606" s="20">
        <f t="shared" si="122"/>
        <v>0.10154426998265033</v>
      </c>
      <c r="Q2606" s="16">
        <f>[1]!s_margin_tradingbalance(A2606,"",10000)</f>
        <v>0</v>
      </c>
      <c r="R2606" s="16">
        <f>[1]!s_margin_seclendingbalance(A2606,"",10000)</f>
        <v>0</v>
      </c>
      <c r="S2606" s="17">
        <f>[1]!s_val_ev(A2606,"",100000000)</f>
        <v>27.6768</v>
      </c>
      <c r="T2606" s="17">
        <f>[1]!share_freesharesmv(A2606,"",100000000)</f>
        <v>9.2428401477999991</v>
      </c>
      <c r="U2606" s="17">
        <f>[1]!s_dq_amount_btin(A2606,E2606,100000000)</f>
        <v>0.38060427000000002</v>
      </c>
      <c r="V2606" s="17">
        <f>[1]!s_dq_turn(A2606,E2606)</f>
        <v>2.8091354694019781</v>
      </c>
      <c r="W2606" s="2">
        <f>[1]!s_pq_amount(A2606,"20260101","",100000000)</f>
        <v>62.502518340000002</v>
      </c>
      <c r="X2606" s="2">
        <f>[1]!s_pq_avgamount(A2606,"20260101","",100000000)</f>
        <v>0.56820471218181823</v>
      </c>
      <c r="Y2606" s="17">
        <f>[1]!s_ipo_dilutedpe(A2606)</f>
        <v>29.85</v>
      </c>
      <c r="Z2606" s="12">
        <f>[1]!s_ipo_collection_total(A2606,100000000)</f>
        <v>4</v>
      </c>
      <c r="AA2606" s="2">
        <f>[1]!s_val_pe_ttm(A2606,E2606)</f>
        <v>37.214271545410156</v>
      </c>
      <c r="AB2606" s="5">
        <f>[1]!s_info_zjtxornot1(A2606,"")</f>
        <v>1</v>
      </c>
      <c r="AC2606" s="22" t="str">
        <f>[1]!s_info_nature1(A2606,"")</f>
        <v>民营企业</v>
      </c>
      <c r="AD2606" s="6" t="str">
        <f>[1]!s_info_city(A2606)</f>
        <v>宁波市</v>
      </c>
      <c r="AE2606" s="6" t="str">
        <f>[1]!s_info_province(A2606)</f>
        <v>浙江省</v>
      </c>
      <c r="AF2606">
        <v>121.549792</v>
      </c>
      <c r="AG2606">
        <v>29.868387999999999</v>
      </c>
    </row>
    <row r="2607" spans="1:33" x14ac:dyDescent="0.3">
      <c r="A2607" s="12" t="s">
        <v>5706</v>
      </c>
      <c r="B2607" s="12" t="s">
        <v>5707</v>
      </c>
      <c r="C2607" s="16" t="str">
        <f>[1]!s_info_mkt(A2607)</f>
        <v>创业板</v>
      </c>
      <c r="D2607" s="16" t="str">
        <f>[1]!s_ipo_listeddate(A2607)</f>
        <v>2020-07-10</v>
      </c>
      <c r="E2607" s="16" t="str">
        <f>[1]!lastradeday_s("000002","")</f>
        <v>2026-06-22</v>
      </c>
      <c r="F2607" s="16" t="str">
        <f>[1]!s_info_industry_csrc2023(A2607,"",3)</f>
        <v>橡胶和塑料制品业</v>
      </c>
      <c r="G2607" s="16" t="str">
        <f>[1]!s_info_industry_csrc2023(A2607,"",1)</f>
        <v>制造业</v>
      </c>
      <c r="H2607" s="16">
        <f>[1]!s_is(A2607,83,"FY","YTD","20251231",1,"",100000000)</f>
        <v>3.0666271164999999</v>
      </c>
      <c r="I2607" s="16">
        <f>[1]!s_is(A2607,83,"FY","YTD","20241231",1,"",100000000)</f>
        <v>3.3300465969999999</v>
      </c>
      <c r="J2607" s="16">
        <f t="shared" si="120"/>
        <v>-7.9103842191671325E-2</v>
      </c>
      <c r="K2607" s="16">
        <f>[1]!s_is(A2607,61,"FY","YTD","20251231",1,"",100000000)</f>
        <v>-0.53571003780000004</v>
      </c>
      <c r="L2607" s="16">
        <f>[1]!s_is(A2607,61,"FY","YTD","20241231",1,"",100000000)</f>
        <v>-0.22647508760000001</v>
      </c>
      <c r="M2607" s="16">
        <f t="shared" si="121"/>
        <v>-1.3654258994974775</v>
      </c>
      <c r="N2607" s="16">
        <f>[1]!s_fa_roe(A2607,"20251231")</f>
        <v>-9.3660999999999994</v>
      </c>
      <c r="O2607" s="16">
        <f>[1]!s_stmnote_rdexp(A2607,"20251231",1,10000)</f>
        <v>1378.492352</v>
      </c>
      <c r="P2607" s="20">
        <f t="shared" si="122"/>
        <v>4.4951417294362798E-2</v>
      </c>
      <c r="Q2607" s="16">
        <f>[1]!s_margin_tradingbalance(A2607,"",10000)</f>
        <v>0</v>
      </c>
      <c r="R2607" s="16">
        <f>[1]!s_margin_seclendingbalance(A2607,"",10000)</f>
        <v>0</v>
      </c>
      <c r="S2607" s="17">
        <f>[1]!s_val_ev(A2607,"",100000000)</f>
        <v>32.685000000000002</v>
      </c>
      <c r="T2607" s="17">
        <f>[1]!share_freesharesmv(A2607,"",100000000)</f>
        <v>16.387684397699999</v>
      </c>
      <c r="U2607" s="17">
        <f>[1]!s_dq_amount_btin(A2607,E2607,100000000)</f>
        <v>0.82146545000000004</v>
      </c>
      <c r="V2607" s="17">
        <f>[1]!s_dq_turn(A2607,E2607)</f>
        <v>3.4278631506053472</v>
      </c>
      <c r="W2607" s="2">
        <f>[1]!s_pq_amount(A2607,"20260101","",100000000)</f>
        <v>94.001886810000002</v>
      </c>
      <c r="X2607" s="2">
        <f>[1]!s_pq_avgamount(A2607,"20260101","",100000000)</f>
        <v>0.85456260736363632</v>
      </c>
      <c r="Y2607" s="17">
        <f>[1]!s_ipo_dilutedpe(A2607)</f>
        <v>22.99</v>
      </c>
      <c r="Z2607" s="12">
        <f>[1]!s_ipo_collection_total(A2607,100000000)</f>
        <v>3.4975000000000001</v>
      </c>
      <c r="AA2607" s="2">
        <f>[1]!s_val_pe_ttm(A2607,E2607)</f>
        <v>-58.400348663330078</v>
      </c>
      <c r="AB2607" s="5">
        <f>[1]!s_info_zjtxornot1(A2607,"")</f>
        <v>0</v>
      </c>
      <c r="AC2607" s="22" t="str">
        <f>[1]!s_info_nature1(A2607,"")</f>
        <v>民营企业</v>
      </c>
      <c r="AD2607" s="6" t="str">
        <f>[1]!s_info_city(A2607)</f>
        <v>绍兴市</v>
      </c>
      <c r="AE2607" s="6" t="str">
        <f>[1]!s_info_province(A2607)</f>
        <v>浙江省</v>
      </c>
      <c r="AF2607">
        <v>120.582112</v>
      </c>
      <c r="AG2607">
        <v>29.997116999999999</v>
      </c>
    </row>
    <row r="2608" spans="1:33" x14ac:dyDescent="0.3">
      <c r="A2608" s="12" t="s">
        <v>5708</v>
      </c>
      <c r="B2608" s="12" t="s">
        <v>5709</v>
      </c>
      <c r="C2608" s="16" t="str">
        <f>[1]!s_info_mkt(A2608)</f>
        <v>创业板</v>
      </c>
      <c r="D2608" s="16" t="str">
        <f>[1]!s_ipo_listeddate(A2608)</f>
        <v>2016-08-02</v>
      </c>
      <c r="E2608" s="16" t="str">
        <f>[1]!lastradeday_s("000002","")</f>
        <v>2026-06-22</v>
      </c>
      <c r="F2608" s="16" t="str">
        <f>[1]!s_info_industry_csrc2023(A2608,"",3)</f>
        <v>专用设备制造业</v>
      </c>
      <c r="G2608" s="16" t="str">
        <f>[1]!s_info_industry_csrc2023(A2608,"",1)</f>
        <v>制造业</v>
      </c>
      <c r="H2608" s="16">
        <f>[1]!s_is(A2608,83,"FY","YTD","20251231",1,"",100000000)</f>
        <v>20.118179805899999</v>
      </c>
      <c r="I2608" s="16">
        <f>[1]!s_is(A2608,83,"FY","YTD","20241231",1,"",100000000)</f>
        <v>26.773207107600001</v>
      </c>
      <c r="J2608" s="16">
        <f t="shared" si="120"/>
        <v>-0.24857041873817454</v>
      </c>
      <c r="K2608" s="16">
        <f>[1]!s_is(A2608,61,"FY","YTD","20251231",1,"",100000000)</f>
        <v>5.3282131226000002</v>
      </c>
      <c r="L2608" s="16">
        <f>[1]!s_is(A2608,61,"FY","YTD","20241231",1,"",100000000)</f>
        <v>8.2019543244000008</v>
      </c>
      <c r="M2608" s="16">
        <f t="shared" si="121"/>
        <v>-0.35037273900086291</v>
      </c>
      <c r="N2608" s="16">
        <f>[1]!s_fa_roe(A2608,"20251231")</f>
        <v>15.658300000000001</v>
      </c>
      <c r="O2608" s="16">
        <f>[1]!s_stmnote_rdexp(A2608,"20251231",1,10000)</f>
        <v>19844.526414</v>
      </c>
      <c r="P2608" s="20">
        <f t="shared" si="122"/>
        <v>9.8639770622689499E-2</v>
      </c>
      <c r="Q2608" s="16">
        <f>[1]!s_margin_tradingbalance(A2608,"",10000)</f>
        <v>53374.575199999999</v>
      </c>
      <c r="R2608" s="16">
        <f>[1]!s_margin_seclendingbalance(A2608,"",10000)</f>
        <v>302.06799999999998</v>
      </c>
      <c r="S2608" s="17">
        <f>[1]!s_val_ev(A2608,"",100000000)</f>
        <v>124.90186500999999</v>
      </c>
      <c r="T2608" s="17">
        <f>[1]!share_freesharesmv(A2608,"",100000000)</f>
        <v>64.193371376400009</v>
      </c>
      <c r="U2608" s="17">
        <f>[1]!s_dq_amount_btin(A2608,E2608,100000000)</f>
        <v>1.0426842700000001</v>
      </c>
      <c r="V2608" s="17">
        <f>[1]!s_dq_turn(A2608,E2608)</f>
        <v>1.326617978146363</v>
      </c>
      <c r="W2608" s="2">
        <f>[1]!s_pq_amount(A2608,"20260101","",100000000)</f>
        <v>111.30907302999999</v>
      </c>
      <c r="X2608" s="2">
        <f>[1]!s_pq_avgamount(A2608,"20260101","",100000000)</f>
        <v>1.0119006639090908</v>
      </c>
      <c r="Y2608" s="17">
        <f>[1]!s_ipo_dilutedpe(A2608)</f>
        <v>22.98</v>
      </c>
      <c r="Z2608" s="12">
        <f>[1]!s_ipo_collection_total(A2608,100000000)</f>
        <v>4.5359999999999996</v>
      </c>
      <c r="AA2608" s="2">
        <f>[1]!s_val_pe_ttm(A2608,E2608)</f>
        <v>22.124122619628906</v>
      </c>
      <c r="AB2608" s="5">
        <f>[1]!s_info_zjtxornot1(A2608,"")</f>
        <v>0</v>
      </c>
      <c r="AC2608" s="22" t="str">
        <f>[1]!s_info_nature1(A2608,"")</f>
        <v>民营企业</v>
      </c>
      <c r="AD2608" s="6" t="str">
        <f>[1]!s_info_city(A2608)</f>
        <v>珠海市</v>
      </c>
      <c r="AE2608" s="6" t="str">
        <f>[1]!s_info_province(A2608)</f>
        <v>广东省</v>
      </c>
      <c r="AF2608">
        <v>113.552724</v>
      </c>
      <c r="AG2608">
        <v>22.255898999999999</v>
      </c>
    </row>
    <row r="2609" spans="1:33" x14ac:dyDescent="0.3">
      <c r="A2609" s="12" t="s">
        <v>5710</v>
      </c>
      <c r="B2609" s="12" t="s">
        <v>5711</v>
      </c>
      <c r="C2609" s="16" t="str">
        <f>[1]!s_info_mkt(A2609)</f>
        <v>科创板</v>
      </c>
      <c r="D2609" s="16" t="str">
        <f>[1]!s_ipo_listeddate(A2609)</f>
        <v>2026-05-27</v>
      </c>
      <c r="E2609" s="16" t="str">
        <f>[1]!lastradeday_s("000002","")</f>
        <v>2026-06-22</v>
      </c>
      <c r="F2609" s="16" t="str">
        <f>[1]!s_info_industry_csrc2023(A2609,"",3)</f>
        <v>计算机、通信和其他电子设备制造业</v>
      </c>
      <c r="G2609" s="16" t="str">
        <f>[1]!s_info_industry_csrc2023(A2609,"",1)</f>
        <v>制造业</v>
      </c>
      <c r="H2609" s="16">
        <f>[1]!s_is(A2609,83,"FY","YTD","20251231",1,"",100000000)</f>
        <v>2.4682759765000002</v>
      </c>
      <c r="I2609" s="16">
        <f>[1]!s_is(A2609,83,"FY","YTD","20241231",1,"",100000000)</f>
        <v>1.9165535746</v>
      </c>
      <c r="J2609" s="16">
        <f t="shared" si="120"/>
        <v>0.28787215197735816</v>
      </c>
      <c r="K2609" s="16">
        <f>[1]!s_is(A2609,61,"FY","YTD","20251231",1,"",100000000)</f>
        <v>0.95640413089999998</v>
      </c>
      <c r="L2609" s="16">
        <f>[1]!s_is(A2609,61,"FY","YTD","20241231",1,"",100000000)</f>
        <v>0.75755857770000001</v>
      </c>
      <c r="M2609" s="16">
        <f t="shared" si="121"/>
        <v>0.2624820826446303</v>
      </c>
      <c r="N2609" s="16">
        <f>[1]!s_fa_roe(A2609,"20251231")</f>
        <v>18.095500000000001</v>
      </c>
      <c r="O2609" s="16">
        <f>[1]!s_stmnote_rdexp(A2609,"20251231",1,10000)</f>
        <v>3444.0268070000002</v>
      </c>
      <c r="P2609" s="20">
        <f t="shared" si="122"/>
        <v>0.13953167473126765</v>
      </c>
      <c r="Q2609" s="16">
        <f>[1]!s_margin_tradingbalance(A2609,"",10000)</f>
        <v>86359.526599999997</v>
      </c>
      <c r="R2609" s="16">
        <f>[1]!s_margin_seclendingbalance(A2609,"",10000)</f>
        <v>0</v>
      </c>
      <c r="S2609" s="17">
        <f>[1]!s_val_ev(A2609,"",100000000)</f>
        <v>494.0530480000001</v>
      </c>
      <c r="T2609" s="17">
        <f>[1]!share_freesharesmv(A2609,"",100000000)</f>
        <v>93.65497326480002</v>
      </c>
      <c r="U2609" s="17">
        <f>[1]!s_dq_amount_btin(A2609,E2609,100000000)</f>
        <v>21.410479619999997</v>
      </c>
      <c r="V2609" s="17">
        <f>[1]!s_dq_turn(A2609,E2609)</f>
        <v>23.352479543144643</v>
      </c>
      <c r="W2609" s="2">
        <f>[1]!s_pq_amount(A2609,"20260101","",100000000)</f>
        <v>571.92772630000002</v>
      </c>
      <c r="X2609" s="2">
        <f>[1]!s_pq_avgamount(A2609,"20260101","",100000000)</f>
        <v>31.773762572222225</v>
      </c>
      <c r="Y2609" s="17">
        <f>[1]!s_ipo_dilutedpe(A2609)</f>
        <v>44.22</v>
      </c>
      <c r="Z2609" s="12">
        <f>[1]!s_ipo_collection_total(A2609,100000000)</f>
        <v>9.5964915000000008</v>
      </c>
      <c r="AA2609" s="2">
        <f>[1]!s_val_pe_ttm(A2609,E2609)</f>
        <v>492.35836791992188</v>
      </c>
      <c r="AB2609" s="5">
        <f>[1]!s_info_zjtxornot1(A2609,"")</f>
        <v>1</v>
      </c>
      <c r="AC2609" s="22" t="str">
        <f>[1]!s_info_nature1(A2609,"")</f>
        <v>民营企业</v>
      </c>
      <c r="AD2609" s="6" t="str">
        <f>[1]!s_info_city(A2609)</f>
        <v>武汉市</v>
      </c>
      <c r="AE2609" s="6" t="str">
        <f>[1]!s_info_province(A2609)</f>
        <v>湖北省</v>
      </c>
      <c r="AF2609">
        <v>114.29857199999999</v>
      </c>
      <c r="AG2609">
        <v>30.584354999999999</v>
      </c>
    </row>
    <row r="2610" spans="1:33" x14ac:dyDescent="0.3">
      <c r="A2610" s="12" t="s">
        <v>5712</v>
      </c>
      <c r="B2610" s="12" t="s">
        <v>5713</v>
      </c>
      <c r="C2610" s="16" t="str">
        <f>[1]!s_info_mkt(A2610)</f>
        <v>科创板</v>
      </c>
      <c r="D2610" s="16" t="str">
        <f>[1]!s_ipo_listeddate(A2610)</f>
        <v>2021-08-02</v>
      </c>
      <c r="E2610" s="16" t="str">
        <f>[1]!lastradeday_s("000002","")</f>
        <v>2026-06-22</v>
      </c>
      <c r="F2610" s="16" t="str">
        <f>[1]!s_info_industry_csrc2023(A2610,"",3)</f>
        <v>医药制造业</v>
      </c>
      <c r="G2610" s="16" t="str">
        <f>[1]!s_info_industry_csrc2023(A2610,"",1)</f>
        <v>制造业</v>
      </c>
      <c r="H2610" s="16">
        <f>[1]!s_is(A2610,83,"FY","YTD","20251231",1,"",100000000)</f>
        <v>1.1288304209</v>
      </c>
      <c r="I2610" s="16">
        <f>[1]!s_is(A2610,83,"FY","YTD","20241231",1,"",100000000)</f>
        <v>0.8080266183</v>
      </c>
      <c r="J2610" s="16">
        <f t="shared" si="120"/>
        <v>0.39702132990981931</v>
      </c>
      <c r="K2610" s="16">
        <f>[1]!s_is(A2610,61,"FY","YTD","20251231",1,"",100000000)</f>
        <v>-1.7846475497000001</v>
      </c>
      <c r="L2610" s="16">
        <f>[1]!s_is(A2610,61,"FY","YTD","20241231",1,"",100000000)</f>
        <v>-0.93502830640000001</v>
      </c>
      <c r="M2610" s="16">
        <f t="shared" si="121"/>
        <v>-0.90865617381270758</v>
      </c>
      <c r="N2610" s="16">
        <f>[1]!s_fa_roe(A2610,"20251231")</f>
        <v>-15.017899999999999</v>
      </c>
      <c r="O2610" s="16">
        <f>[1]!s_stmnote_rdexp(A2610,"20251231",1,10000)</f>
        <v>9177.9247639999994</v>
      </c>
      <c r="P2610" s="20">
        <f t="shared" si="122"/>
        <v>0.81304725617534068</v>
      </c>
      <c r="Q2610" s="16">
        <f>[1]!s_margin_tradingbalance(A2610,"",10000)</f>
        <v>3152.9908</v>
      </c>
      <c r="R2610" s="16">
        <f>[1]!s_margin_seclendingbalance(A2610,"",10000)</f>
        <v>0</v>
      </c>
      <c r="S2610" s="17">
        <f>[1]!s_val_ev(A2610,"",100000000)</f>
        <v>17.802399999999999</v>
      </c>
      <c r="T2610" s="17">
        <f>[1]!share_freesharesmv(A2610,"",100000000)</f>
        <v>6.3775920325</v>
      </c>
      <c r="U2610" s="17">
        <f>[1]!s_dq_amount_btin(A2610,E2610,100000000)</f>
        <v>0.26707913999999999</v>
      </c>
      <c r="V2610" s="17">
        <f>[1]!s_dq_turn(A2610,E2610)</f>
        <v>1.5544042207792206</v>
      </c>
      <c r="W2610" s="2">
        <f>[1]!s_pq_amount(A2610,"20260101","",100000000)</f>
        <v>49.724055210000003</v>
      </c>
      <c r="X2610" s="2">
        <f>[1]!s_pq_avgamount(A2610,"20260101","",100000000)</f>
        <v>0.45203686554545452</v>
      </c>
      <c r="Y2610" s="17">
        <f>[1]!s_ipo_dilutedpe(A2610)</f>
        <v>31.33</v>
      </c>
      <c r="Z2610" s="12">
        <f>[1]!s_ipo_collection_total(A2610,100000000)</f>
        <v>12.1396</v>
      </c>
      <c r="AA2610" s="2">
        <f>[1]!s_val_pe_ttm(A2610,E2610)</f>
        <v>-9.7137203216552734</v>
      </c>
      <c r="AB2610" s="5">
        <f>[1]!s_info_zjtxornot1(A2610,"")</f>
        <v>0</v>
      </c>
      <c r="AC2610" s="22" t="str">
        <f>[1]!s_info_nature1(A2610,"")</f>
        <v>民营企业</v>
      </c>
      <c r="AD2610" s="6" t="str">
        <f>[1]!s_info_city(A2610)</f>
        <v>泰州市</v>
      </c>
      <c r="AE2610" s="6" t="str">
        <f>[1]!s_info_province(A2610)</f>
        <v>江苏省</v>
      </c>
      <c r="AF2610">
        <v>119.915176</v>
      </c>
      <c r="AG2610">
        <v>32.484881999999999</v>
      </c>
    </row>
    <row r="2611" spans="1:33" x14ac:dyDescent="0.3">
      <c r="A2611" s="12" t="s">
        <v>5714</v>
      </c>
      <c r="B2611" s="12" t="s">
        <v>5715</v>
      </c>
      <c r="C2611" s="16" t="str">
        <f>[1]!s_info_mkt(A2611)</f>
        <v>创业板</v>
      </c>
      <c r="D2611" s="16" t="str">
        <f>[1]!s_ipo_listeddate(A2611)</f>
        <v>2023-04-17</v>
      </c>
      <c r="E2611" s="16" t="str">
        <f>[1]!lastradeday_s("000002","")</f>
        <v>2026-06-22</v>
      </c>
      <c r="F2611" s="16" t="str">
        <f>[1]!s_info_industry_csrc2023(A2611,"",3)</f>
        <v>化学原料和化学制品制造业</v>
      </c>
      <c r="G2611" s="16" t="str">
        <f>[1]!s_info_industry_csrc2023(A2611,"",1)</f>
        <v>制造业</v>
      </c>
      <c r="H2611" s="16">
        <f>[1]!s_is(A2611,83,"FY","YTD","20251231",1,"",100000000)</f>
        <v>9.6941477770000013</v>
      </c>
      <c r="I2611" s="16">
        <f>[1]!s_is(A2611,83,"FY","YTD","20241231",1,"",100000000)</f>
        <v>8.9402649582000002</v>
      </c>
      <c r="J2611" s="16">
        <f t="shared" si="120"/>
        <v>8.4324438070321417E-2</v>
      </c>
      <c r="K2611" s="16">
        <f>[1]!s_is(A2611,61,"FY","YTD","20251231",1,"",100000000)</f>
        <v>0.51187041550000001</v>
      </c>
      <c r="L2611" s="16">
        <f>[1]!s_is(A2611,61,"FY","YTD","20241231",1,"",100000000)</f>
        <v>0.63283721900000001</v>
      </c>
      <c r="M2611" s="16">
        <f t="shared" si="121"/>
        <v>-0.19114995115355249</v>
      </c>
      <c r="N2611" s="16">
        <f>[1]!s_fa_roe(A2611,"20251231")</f>
        <v>3.7658999999999998</v>
      </c>
      <c r="O2611" s="16">
        <f>[1]!s_stmnote_rdexp(A2611,"20251231",1,10000)</f>
        <v>2552.2749199999998</v>
      </c>
      <c r="P2611" s="20">
        <f t="shared" si="122"/>
        <v>2.6327996835940944E-2</v>
      </c>
      <c r="Q2611" s="16">
        <f>[1]!s_margin_tradingbalance(A2611,"",10000)</f>
        <v>1997.884</v>
      </c>
      <c r="R2611" s="16">
        <f>[1]!s_margin_seclendingbalance(A2611,"",10000)</f>
        <v>0</v>
      </c>
      <c r="S2611" s="17">
        <f>[1]!s_val_ev(A2611,"",100000000)</f>
        <v>20.617568000000002</v>
      </c>
      <c r="T2611" s="17">
        <f>[1]!share_freesharesmv(A2611,"",100000000)</f>
        <v>6.1310339184</v>
      </c>
      <c r="U2611" s="17">
        <f>[1]!s_dq_amount_btin(A2611,E2611,100000000)</f>
        <v>0.36405673999999999</v>
      </c>
      <c r="V2611" s="17">
        <f>[1]!s_dq_turn(A2611,E2611)</f>
        <v>4.8808670023503096</v>
      </c>
      <c r="W2611" s="2">
        <f>[1]!s_pq_amount(A2611,"20260101","",100000000)</f>
        <v>38.202143220000004</v>
      </c>
      <c r="X2611" s="2">
        <f>[1]!s_pq_avgamount(A2611,"20260101","",100000000)</f>
        <v>0.34729221109090908</v>
      </c>
      <c r="Y2611" s="17">
        <f>[1]!s_ipo_dilutedpe(A2611)</f>
        <v>43.28</v>
      </c>
      <c r="Z2611" s="12">
        <f>[1]!s_ipo_collection_total(A2611,100000000)</f>
        <v>8.4984999999999999</v>
      </c>
      <c r="AA2611" s="2">
        <f>[1]!s_val_pe_ttm(A2611,E2611)</f>
        <v>42.256870269775391</v>
      </c>
      <c r="AB2611" s="5">
        <f>[1]!s_info_zjtxornot1(A2611,"")</f>
        <v>0</v>
      </c>
      <c r="AC2611" s="22" t="str">
        <f>[1]!s_info_nature1(A2611,"")</f>
        <v>民营企业</v>
      </c>
      <c r="AD2611" s="6" t="str">
        <f>[1]!s_info_city(A2611)</f>
        <v>广德市</v>
      </c>
      <c r="AE2611" s="6" t="str">
        <f>[1]!s_info_province(A2611)</f>
        <v>安徽省</v>
      </c>
      <c r="AF2611">
        <v>119.36471299999999</v>
      </c>
      <c r="AG2611">
        <v>30.89395</v>
      </c>
    </row>
    <row r="2612" spans="1:33" x14ac:dyDescent="0.3">
      <c r="A2612" s="12" t="s">
        <v>5716</v>
      </c>
      <c r="B2612" s="12" t="s">
        <v>5717</v>
      </c>
      <c r="C2612" s="16" t="str">
        <f>[1]!s_info_mkt(A2612)</f>
        <v>主板</v>
      </c>
      <c r="D2612" s="16" t="str">
        <f>[1]!s_ipo_listeddate(A2612)</f>
        <v>2004-05-10</v>
      </c>
      <c r="E2612" s="16" t="str">
        <f>[1]!lastradeday_s("000002","")</f>
        <v>2026-06-22</v>
      </c>
      <c r="F2612" s="16" t="str">
        <f>[1]!s_info_industry_csrc2023(A2612,"",3)</f>
        <v>计算机、通信和其他电子设备制造业</v>
      </c>
      <c r="G2612" s="16" t="str">
        <f>[1]!s_info_industry_csrc2023(A2612,"",1)</f>
        <v>制造业</v>
      </c>
      <c r="H2612" s="16">
        <f>[1]!s_is(A2612,83,"FY","YTD","20251231",1,"",100000000)</f>
        <v>17.453886860499999</v>
      </c>
      <c r="I2612" s="16">
        <f>[1]!s_is(A2612,83,"FY","YTD","20241231",1,"",100000000)</f>
        <v>16.031465519499999</v>
      </c>
      <c r="J2612" s="16">
        <f t="shared" si="120"/>
        <v>8.8726844047403386E-2</v>
      </c>
      <c r="K2612" s="16">
        <f>[1]!s_is(A2612,61,"FY","YTD","20251231",1,"",100000000)</f>
        <v>-2.8806051423999999</v>
      </c>
      <c r="L2612" s="16">
        <f>[1]!s_is(A2612,61,"FY","YTD","20241231",1,"",100000000)</f>
        <v>-2.4588263302</v>
      </c>
      <c r="M2612" s="16">
        <f t="shared" si="121"/>
        <v>-0.17153664210424027</v>
      </c>
      <c r="N2612" s="16">
        <f>[1]!s_fa_roe(A2612,"20251231")</f>
        <v>-16.4755</v>
      </c>
      <c r="O2612" s="16">
        <f>[1]!s_stmnote_rdexp(A2612,"20251231",1,10000)</f>
        <v>24093.868580999999</v>
      </c>
      <c r="P2612" s="20">
        <f t="shared" si="122"/>
        <v>0.13804299737685927</v>
      </c>
      <c r="Q2612" s="16">
        <f>[1]!s_margin_tradingbalance(A2612,"",10000)</f>
        <v>26494.0818</v>
      </c>
      <c r="R2612" s="16">
        <f>[1]!s_margin_seclendingbalance(A2612,"",10000)</f>
        <v>34.812800000000003</v>
      </c>
      <c r="S2612" s="17">
        <f>[1]!s_val_ev(A2612,"",100000000)</f>
        <v>50.578178364599999</v>
      </c>
      <c r="T2612" s="17">
        <f>[1]!share_freesharesmv(A2612,"",100000000)</f>
        <v>27.006625837199998</v>
      </c>
      <c r="U2612" s="17">
        <f>[1]!s_dq_amount_btin(A2612,E2612,100000000)</f>
        <v>0.92879053</v>
      </c>
      <c r="V2612" s="17">
        <f>[1]!s_dq_turn(A2612,E2612)</f>
        <v>1.8830412375778725</v>
      </c>
      <c r="W2612" s="2">
        <f>[1]!s_pq_amount(A2612,"20260101","",100000000)</f>
        <v>214.73686544</v>
      </c>
      <c r="X2612" s="2">
        <f>[1]!s_pq_avgamount(A2612,"20260101","",100000000)</f>
        <v>1.9521533221818181</v>
      </c>
      <c r="Y2612" s="17">
        <f>[1]!s_ipo_dilutedpe(A2612)</f>
        <v>19.829999999999998</v>
      </c>
      <c r="Z2612" s="12">
        <f>[1]!s_ipo_collection_total(A2612,100000000)</f>
        <v>1.958</v>
      </c>
      <c r="AA2612" s="2">
        <f>[1]!s_val_pe_ttm(A2612,E2612)</f>
        <v>-15.598044395446777</v>
      </c>
      <c r="AB2612" s="5">
        <f>[1]!s_info_zjtxornot1(A2612,"")</f>
        <v>0</v>
      </c>
      <c r="AC2612" s="22" t="str">
        <f>[1]!s_info_nature1(A2612,"")</f>
        <v>中央国有企业</v>
      </c>
      <c r="AD2612" s="6" t="str">
        <f>[1]!s_info_city(A2612)</f>
        <v>合肥市</v>
      </c>
      <c r="AE2612" s="6" t="str">
        <f>[1]!s_info_province(A2612)</f>
        <v>安徽省</v>
      </c>
      <c r="AF2612">
        <v>117.28304199999999</v>
      </c>
      <c r="AG2612">
        <v>31.861190000000001</v>
      </c>
    </row>
    <row r="2613" spans="1:33" x14ac:dyDescent="0.3">
      <c r="A2613" s="12" t="s">
        <v>5718</v>
      </c>
      <c r="B2613" s="12" t="s">
        <v>5719</v>
      </c>
      <c r="C2613" s="16" t="str">
        <f>[1]!s_info_mkt(A2613)</f>
        <v>创业板</v>
      </c>
      <c r="D2613" s="16" t="str">
        <f>[1]!s_ipo_listeddate(A2613)</f>
        <v>2016-09-20</v>
      </c>
      <c r="E2613" s="16" t="str">
        <f>[1]!lastradeday_s("000002","")</f>
        <v>2026-06-22</v>
      </c>
      <c r="F2613" s="16" t="str">
        <f>[1]!s_info_industry_csrc2023(A2613,"",3)</f>
        <v>土木工程建筑业</v>
      </c>
      <c r="G2613" s="16" t="str">
        <f>[1]!s_info_industry_csrc2023(A2613,"",1)</f>
        <v>建筑业</v>
      </c>
      <c r="H2613" s="16">
        <f>[1]!s_is(A2613,83,"FY","YTD","20251231",1,"",100000000)</f>
        <v>1.9131997378999999</v>
      </c>
      <c r="I2613" s="16">
        <f>[1]!s_is(A2613,83,"FY","YTD","20241231",1,"",100000000)</f>
        <v>2.3163861469999998</v>
      </c>
      <c r="J2613" s="16">
        <f t="shared" si="120"/>
        <v>-0.17405837520750811</v>
      </c>
      <c r="K2613" s="16">
        <f>[1]!s_is(A2613,61,"FY","YTD","20251231",1,"",100000000)</f>
        <v>-2.2759197977000003</v>
      </c>
      <c r="L2613" s="16">
        <f>[1]!s_is(A2613,61,"FY","YTD","20241231",1,"",100000000)</f>
        <v>-0.77082803430000002</v>
      </c>
      <c r="M2613" s="16">
        <f t="shared" si="121"/>
        <v>-1.952564899597607</v>
      </c>
      <c r="N2613" s="16">
        <f>[1]!s_fa_roe(A2613,"20251231")</f>
        <v>-55.460700000000003</v>
      </c>
      <c r="O2613" s="16">
        <f>[1]!s_stmnote_rdexp(A2613,"20251231",1,10000)</f>
        <v>366.776163</v>
      </c>
      <c r="P2613" s="20">
        <f t="shared" si="122"/>
        <v>1.9170824443170129E-2</v>
      </c>
      <c r="Q2613" s="16">
        <f>[1]!s_margin_tradingbalance(A2613,"",10000)</f>
        <v>0</v>
      </c>
      <c r="R2613" s="16">
        <f>[1]!s_margin_seclendingbalance(A2613,"",10000)</f>
        <v>0</v>
      </c>
      <c r="S2613" s="17">
        <f>[1]!s_val_ev(A2613,"",100000000)</f>
        <v>26.9531794227</v>
      </c>
      <c r="T2613" s="17">
        <f>[1]!share_freesharesmv(A2613,"",100000000)</f>
        <v>25.1911010454</v>
      </c>
      <c r="U2613" s="17">
        <f>[1]!s_dq_amount_btin(A2613,E2613,100000000)</f>
        <v>1.5148363499999999</v>
      </c>
      <c r="V2613" s="17">
        <f>[1]!s_dq_turn(A2613,E2613)</f>
        <v>5.5825562376597251</v>
      </c>
      <c r="W2613" s="2">
        <f>[1]!s_pq_amount(A2613,"20260101","",100000000)</f>
        <v>162.59587826999999</v>
      </c>
      <c r="X2613" s="2">
        <f>[1]!s_pq_avgamount(A2613,"20260101","",100000000)</f>
        <v>1.4781443479090908</v>
      </c>
      <c r="Y2613" s="17">
        <f>[1]!s_ipo_dilutedpe(A2613)</f>
        <v>18.12</v>
      </c>
      <c r="Z2613" s="12">
        <f>[1]!s_ipo_collection_total(A2613,100000000)</f>
        <v>2.1088813416000001</v>
      </c>
      <c r="AA2613" s="2">
        <f>[1]!s_val_pe_ttm(A2613,E2613)</f>
        <v>-11.432175636291504</v>
      </c>
      <c r="AB2613" s="5">
        <f>[1]!s_info_zjtxornot1(A2613,"")</f>
        <v>0</v>
      </c>
      <c r="AC2613" s="22" t="str">
        <f>[1]!s_info_nature1(A2613,"")</f>
        <v>公众企业</v>
      </c>
      <c r="AD2613" s="6" t="str">
        <f>[1]!s_info_city(A2613)</f>
        <v>武汉市</v>
      </c>
      <c r="AE2613" s="6" t="str">
        <f>[1]!s_info_province(A2613)</f>
        <v>湖北省</v>
      </c>
      <c r="AF2613">
        <v>114.29857199999999</v>
      </c>
      <c r="AG2613">
        <v>30.584354999999999</v>
      </c>
    </row>
    <row r="2614" spans="1:33" x14ac:dyDescent="0.3">
      <c r="A2614" s="12" t="s">
        <v>5720</v>
      </c>
      <c r="B2614" s="12" t="s">
        <v>5721</v>
      </c>
      <c r="C2614" s="16" t="str">
        <f>[1]!s_info_mkt(A2614)</f>
        <v>创业板</v>
      </c>
      <c r="D2614" s="16" t="str">
        <f>[1]!s_ipo_listeddate(A2614)</f>
        <v>2022-11-30</v>
      </c>
      <c r="E2614" s="16" t="str">
        <f>[1]!lastradeday_s("000002","")</f>
        <v>2026-06-22</v>
      </c>
      <c r="F2614" s="16" t="str">
        <f>[1]!s_info_industry_csrc2023(A2614,"",3)</f>
        <v>通用设备制造业</v>
      </c>
      <c r="G2614" s="16" t="str">
        <f>[1]!s_info_industry_csrc2023(A2614,"",1)</f>
        <v>制造业</v>
      </c>
      <c r="H2614" s="16">
        <f>[1]!s_is(A2614,83,"FY","YTD","20251231",1,"",100000000)</f>
        <v>20.003118213299999</v>
      </c>
      <c r="I2614" s="16">
        <f>[1]!s_is(A2614,83,"FY","YTD","20241231",1,"",100000000)</f>
        <v>20.0171454788</v>
      </c>
      <c r="J2614" s="16">
        <f t="shared" si="120"/>
        <v>-7.0076252954531792E-4</v>
      </c>
      <c r="K2614" s="16">
        <f>[1]!s_is(A2614,61,"FY","YTD","20251231",1,"",100000000)</f>
        <v>-0.94762834430000009</v>
      </c>
      <c r="L2614" s="16">
        <f>[1]!s_is(A2614,61,"FY","YTD","20241231",1,"",100000000)</f>
        <v>6.4015396200000005E-2</v>
      </c>
      <c r="M2614" s="16">
        <f t="shared" si="121"/>
        <v>-15.803131755044889</v>
      </c>
      <c r="N2614" s="16">
        <f>[1]!s_fa_roe(A2614,"20251231")</f>
        <v>-5.2920999999999996</v>
      </c>
      <c r="O2614" s="16">
        <f>[1]!s_stmnote_rdexp(A2614,"20251231",1,10000)</f>
        <v>9627.0781200000001</v>
      </c>
      <c r="P2614" s="20">
        <f t="shared" si="122"/>
        <v>4.8127886949140719E-2</v>
      </c>
      <c r="Q2614" s="16">
        <f>[1]!s_margin_tradingbalance(A2614,"",10000)</f>
        <v>11133.963</v>
      </c>
      <c r="R2614" s="16">
        <f>[1]!s_margin_seclendingbalance(A2614,"",10000)</f>
        <v>22.074000000000002</v>
      </c>
      <c r="S2614" s="17">
        <f>[1]!s_val_ev(A2614,"",100000000)</f>
        <v>33.887999999999998</v>
      </c>
      <c r="T2614" s="17">
        <f>[1]!share_freesharesmv(A2614,"",100000000)</f>
        <v>12.3186222204</v>
      </c>
      <c r="U2614" s="17">
        <f>[1]!s_dq_amount_btin(A2614,E2614,100000000)</f>
        <v>0.33195417999999999</v>
      </c>
      <c r="V2614" s="17">
        <f>[1]!s_dq_turn(A2614,E2614)</f>
        <v>1.0022083333333334</v>
      </c>
      <c r="W2614" s="2">
        <f>[1]!s_pq_amount(A2614,"20260101","",100000000)</f>
        <v>69.149379999999994</v>
      </c>
      <c r="X2614" s="2">
        <f>[1]!s_pq_avgamount(A2614,"20260101","",100000000)</f>
        <v>0.62863072727272729</v>
      </c>
      <c r="Y2614" s="17">
        <f>[1]!s_ipo_dilutedpe(A2614)</f>
        <v>36.51</v>
      </c>
      <c r="Z2614" s="12">
        <f>[1]!s_ipo_collection_total(A2614,100000000)</f>
        <v>8.3279999999999994</v>
      </c>
      <c r="AA2614" s="2">
        <f>[1]!s_val_pe_ttm(A2614,E2614)</f>
        <v>-32.459346771240234</v>
      </c>
      <c r="AB2614" s="5">
        <f>[1]!s_info_zjtxornot1(A2614,"")</f>
        <v>1</v>
      </c>
      <c r="AC2614" s="22" t="str">
        <f>[1]!s_info_nature1(A2614,"")</f>
        <v>中央国有企业</v>
      </c>
      <c r="AD2614" s="6" t="str">
        <f>[1]!s_info_city(A2614)</f>
        <v>昆明市</v>
      </c>
      <c r="AE2614" s="6" t="str">
        <f>[1]!s_info_province(A2614)</f>
        <v>云南省</v>
      </c>
      <c r="AF2614">
        <v>102.71225099999999</v>
      </c>
      <c r="AG2614">
        <v>25.040609</v>
      </c>
    </row>
    <row r="2615" spans="1:33" x14ac:dyDescent="0.3">
      <c r="A2615" s="12" t="s">
        <v>5722</v>
      </c>
      <c r="B2615" s="12" t="s">
        <v>5723</v>
      </c>
      <c r="C2615" s="16" t="str">
        <f>[1]!s_info_mkt(A2615)</f>
        <v>主板</v>
      </c>
      <c r="D2615" s="16" t="str">
        <f>[1]!s_ipo_listeddate(A2615)</f>
        <v>1996-06-06</v>
      </c>
      <c r="E2615" s="16" t="str">
        <f>[1]!lastradeday_s("000002","")</f>
        <v>2026-06-22</v>
      </c>
      <c r="F2615" s="16" t="str">
        <f>[1]!s_info_industry_csrc2023(A2615,"",3)</f>
        <v>批发业</v>
      </c>
      <c r="G2615" s="16" t="str">
        <f>[1]!s_info_industry_csrc2023(A2615,"",1)</f>
        <v>批发和零售业</v>
      </c>
      <c r="H2615" s="16">
        <f>[1]!s_is(A2615,83,"FY","YTD","20251231",1,"",100000000)</f>
        <v>5964.6252220306997</v>
      </c>
      <c r="I2615" s="16">
        <f>[1]!s_is(A2615,83,"FY","YTD","20241231",1,"",100000000)</f>
        <v>5995.1955903702001</v>
      </c>
      <c r="J2615" s="16">
        <f t="shared" si="120"/>
        <v>-5.0991444530357199E-3</v>
      </c>
      <c r="K2615" s="16">
        <f>[1]!s_is(A2615,61,"FY","YTD","20251231",1,"",100000000)</f>
        <v>36.232619432600004</v>
      </c>
      <c r="L2615" s="16">
        <f>[1]!s_is(A2615,61,"FY","YTD","20241231",1,"",100000000)</f>
        <v>30.790037014299998</v>
      </c>
      <c r="M2615" s="16">
        <f t="shared" si="121"/>
        <v>0.17676439998341917</v>
      </c>
      <c r="N2615" s="16">
        <f>[1]!s_fa_roe(A2615,"20251231")</f>
        <v>8.4183000000000003</v>
      </c>
      <c r="O2615" s="16">
        <f>[1]!s_stmnote_rdexp(A2615,"20251231",1,10000)</f>
        <v>144863.560264</v>
      </c>
      <c r="P2615" s="20">
        <f t="shared" si="122"/>
        <v>2.4287118615422439E-3</v>
      </c>
      <c r="Q2615" s="16">
        <f>[1]!s_margin_tradingbalance(A2615,"",10000)</f>
        <v>163314.67499999999</v>
      </c>
      <c r="R2615" s="16">
        <f>[1]!s_margin_seclendingbalance(A2615,"",10000)</f>
        <v>426.07440000000003</v>
      </c>
      <c r="S2615" s="17">
        <f>[1]!s_val_ev(A2615,"",100000000)</f>
        <v>249.76798868700001</v>
      </c>
      <c r="T2615" s="17">
        <f>[1]!share_freesharesmv(A2615,"",100000000)</f>
        <v>141.69473563770001</v>
      </c>
      <c r="U2615" s="17">
        <f>[1]!s_dq_amount_btin(A2615,E2615,100000000)</f>
        <v>2.4289836299999998</v>
      </c>
      <c r="V2615" s="17">
        <f>[1]!s_dq_turn(A2615,E2615)</f>
        <v>0.99141584881124678</v>
      </c>
      <c r="W2615" s="2">
        <f>[1]!s_pq_amount(A2615,"20260101","",100000000)</f>
        <v>352.47107440000002</v>
      </c>
      <c r="X2615" s="2">
        <f>[1]!s_pq_avgamount(A2615,"20260101","",100000000)</f>
        <v>3.2042824945454544</v>
      </c>
      <c r="Y2615" s="17">
        <f>[1]!s_ipo_dilutedpe(A2615)</f>
        <v>0</v>
      </c>
      <c r="Z2615" s="12">
        <f>[1]!s_ipo_collection_total(A2615,100000000)</f>
        <v>1.8144</v>
      </c>
      <c r="AA2615" s="2">
        <f>[1]!s_val_pe_ttm(A2615,E2615)</f>
        <v>6.9179353713989258</v>
      </c>
      <c r="AB2615" s="5">
        <f>[1]!s_info_zjtxornot1(A2615,"")</f>
        <v>0</v>
      </c>
      <c r="AC2615" s="22" t="str">
        <f>[1]!s_info_nature1(A2615,"")</f>
        <v>地方国有企业</v>
      </c>
      <c r="AD2615" s="6" t="str">
        <f>[1]!s_info_city(A2615)</f>
        <v>杭州市</v>
      </c>
      <c r="AE2615" s="6" t="str">
        <f>[1]!s_info_province(A2615)</f>
        <v>浙江省</v>
      </c>
      <c r="AF2615">
        <v>120.153576</v>
      </c>
      <c r="AG2615">
        <v>30.287458999999998</v>
      </c>
    </row>
    <row r="2616" spans="1:33" x14ac:dyDescent="0.3">
      <c r="A2616" s="12" t="s">
        <v>5724</v>
      </c>
      <c r="B2616" s="12" t="s">
        <v>5725</v>
      </c>
      <c r="C2616" s="16" t="str">
        <f>[1]!s_info_mkt(A2616)</f>
        <v>主板</v>
      </c>
      <c r="D2616" s="16" t="str">
        <f>[1]!s_ipo_listeddate(A2616)</f>
        <v>2021-04-30</v>
      </c>
      <c r="E2616" s="16" t="str">
        <f>[1]!lastradeday_s("000002","")</f>
        <v>2026-06-22</v>
      </c>
      <c r="F2616" s="16" t="str">
        <f>[1]!s_info_industry_csrc2023(A2616,"",3)</f>
        <v>纺织业</v>
      </c>
      <c r="G2616" s="16" t="str">
        <f>[1]!s_info_industry_csrc2023(A2616,"",1)</f>
        <v>制造业</v>
      </c>
      <c r="H2616" s="16">
        <f>[1]!s_is(A2616,83,"FY","YTD","20251231",1,"",100000000)</f>
        <v>3.4905111893000003</v>
      </c>
      <c r="I2616" s="16">
        <f>[1]!s_is(A2616,83,"FY","YTD","20241231",1,"",100000000)</f>
        <v>3.5175420197000005</v>
      </c>
      <c r="J2616" s="16">
        <f t="shared" si="120"/>
        <v>-7.6845792455680906E-3</v>
      </c>
      <c r="K2616" s="16">
        <f>[1]!s_is(A2616,61,"FY","YTD","20251231",1,"",100000000)</f>
        <v>0.26214419920000004</v>
      </c>
      <c r="L2616" s="16">
        <f>[1]!s_is(A2616,61,"FY","YTD","20241231",1,"",100000000)</f>
        <v>0.49423019149999997</v>
      </c>
      <c r="M2616" s="16">
        <f t="shared" si="121"/>
        <v>-0.46959088354277512</v>
      </c>
      <c r="N2616" s="16">
        <f>[1]!s_fa_roe(A2616,"20251231")</f>
        <v>2.294</v>
      </c>
      <c r="O2616" s="16">
        <f>[1]!s_stmnote_rdexp(A2616,"20251231",1,10000)</f>
        <v>1522.6738949999999</v>
      </c>
      <c r="P2616" s="20">
        <f t="shared" si="122"/>
        <v>4.3623234890857419E-2</v>
      </c>
      <c r="Q2616" s="16">
        <f>[1]!s_margin_tradingbalance(A2616,"",10000)</f>
        <v>0</v>
      </c>
      <c r="R2616" s="16">
        <f>[1]!s_margin_seclendingbalance(A2616,"",10000)</f>
        <v>0</v>
      </c>
      <c r="S2616" s="17">
        <f>[1]!s_val_ev(A2616,"",100000000)</f>
        <v>22.172799999999999</v>
      </c>
      <c r="T2616" s="17">
        <f>[1]!share_freesharesmv(A2616,"",100000000)</f>
        <v>6.3746799999999997</v>
      </c>
      <c r="U2616" s="17">
        <f>[1]!s_dq_amount_btin(A2616,E2616,100000000)</f>
        <v>0.55258415000000005</v>
      </c>
      <c r="V2616" s="17">
        <f>[1]!s_dq_turn(A2616,E2616)</f>
        <v>2.4545485207100595</v>
      </c>
      <c r="W2616" s="2">
        <f>[1]!s_pq_amount(A2616,"20260101","",100000000)</f>
        <v>43.966404750000002</v>
      </c>
      <c r="X2616" s="2">
        <f>[1]!s_pq_avgamount(A2616,"20260101","",100000000)</f>
        <v>0.39969458863636365</v>
      </c>
      <c r="Y2616" s="17">
        <f>[1]!s_ipo_dilutedpe(A2616)</f>
        <v>21</v>
      </c>
      <c r="Z2616" s="12">
        <f>[1]!s_ipo_collection_total(A2616,100000000)</f>
        <v>5.5949999999999998</v>
      </c>
      <c r="AA2616" s="2">
        <f>[1]!s_val_pe_ttm(A2616,E2616)</f>
        <v>102.68220520019531</v>
      </c>
      <c r="AB2616" s="5">
        <f>[1]!s_info_zjtxornot1(A2616,"")</f>
        <v>0</v>
      </c>
      <c r="AC2616" s="22" t="str">
        <f>[1]!s_info_nature1(A2616,"")</f>
        <v>民营企业</v>
      </c>
      <c r="AD2616" s="6" t="str">
        <f>[1]!s_info_city(A2616)</f>
        <v>海宁市</v>
      </c>
      <c r="AE2616" s="6" t="str">
        <f>[1]!s_info_province(A2616)</f>
        <v>浙江省</v>
      </c>
      <c r="AF2616">
        <v>120.61872700000001</v>
      </c>
      <c r="AG2616">
        <v>30.442177000000001</v>
      </c>
    </row>
    <row r="2617" spans="1:33" x14ac:dyDescent="0.3">
      <c r="A2617" s="12" t="s">
        <v>5726</v>
      </c>
      <c r="B2617" s="12" t="s">
        <v>5727</v>
      </c>
      <c r="C2617" s="16" t="str">
        <f>[1]!s_info_mkt(A2617)</f>
        <v>创业板</v>
      </c>
      <c r="D2617" s="16" t="str">
        <f>[1]!s_ipo_listeddate(A2617)</f>
        <v>2016-09-08</v>
      </c>
      <c r="E2617" s="16" t="str">
        <f>[1]!lastradeday_s("000002","")</f>
        <v>2026-06-22</v>
      </c>
      <c r="F2617" s="16" t="str">
        <f>[1]!s_info_industry_csrc2023(A2617,"",3)</f>
        <v>计算机、通信和其他电子设备制造业</v>
      </c>
      <c r="G2617" s="16" t="str">
        <f>[1]!s_info_industry_csrc2023(A2617,"",1)</f>
        <v>制造业</v>
      </c>
      <c r="H2617" s="16">
        <f>[1]!s_is(A2617,83,"FY","YTD","20251231",1,"",100000000)</f>
        <v>16.125488496799999</v>
      </c>
      <c r="I2617" s="16">
        <f>[1]!s_is(A2617,83,"FY","YTD","20241231",1,"",100000000)</f>
        <v>16.228391670800001</v>
      </c>
      <c r="J2617" s="16">
        <f t="shared" si="120"/>
        <v>-6.3409348312166713E-3</v>
      </c>
      <c r="K2617" s="16">
        <f>[1]!s_is(A2617,61,"FY","YTD","20251231",1,"",100000000)</f>
        <v>9.2081434300000001E-2</v>
      </c>
      <c r="L2617" s="16">
        <f>[1]!s_is(A2617,61,"FY","YTD","20241231",1,"",100000000)</f>
        <v>0.51706423159999992</v>
      </c>
      <c r="M2617" s="16">
        <f t="shared" si="121"/>
        <v>-0.82191490210981366</v>
      </c>
      <c r="N2617" s="16">
        <f>[1]!s_fa_roe(A2617,"20251231")</f>
        <v>0.72550000000000003</v>
      </c>
      <c r="O2617" s="16">
        <f>[1]!s_stmnote_rdexp(A2617,"20251231",1,10000)</f>
        <v>8623.2769599999992</v>
      </c>
      <c r="P2617" s="20">
        <f t="shared" si="122"/>
        <v>5.3476066549619464E-2</v>
      </c>
      <c r="Q2617" s="16">
        <f>[1]!s_margin_tradingbalance(A2617,"",10000)</f>
        <v>0</v>
      </c>
      <c r="R2617" s="16">
        <f>[1]!s_margin_seclendingbalance(A2617,"",10000)</f>
        <v>0</v>
      </c>
      <c r="S2617" s="17">
        <f>[1]!s_val_ev(A2617,"",100000000)</f>
        <v>24.509706720000001</v>
      </c>
      <c r="T2617" s="17">
        <f>[1]!share_freesharesmv(A2617,"",100000000)</f>
        <v>18.04875384</v>
      </c>
      <c r="U2617" s="17">
        <f>[1]!s_dq_amount_btin(A2617,E2617,100000000)</f>
        <v>0.59062970999999997</v>
      </c>
      <c r="V2617" s="17">
        <f>[1]!s_dq_turn(A2617,E2617)</f>
        <v>3.056504569757982</v>
      </c>
      <c r="W2617" s="2">
        <f>[1]!s_pq_amount(A2617,"20260101","",100000000)</f>
        <v>81.874832679999997</v>
      </c>
      <c r="X2617" s="2">
        <f>[1]!s_pq_avgamount(A2617,"20260101","",100000000)</f>
        <v>0.74431666072727276</v>
      </c>
      <c r="Y2617" s="17">
        <f>[1]!s_ipo_dilutedpe(A2617)</f>
        <v>22.46</v>
      </c>
      <c r="Z2617" s="12">
        <f>[1]!s_ipo_collection_total(A2617,100000000)</f>
        <v>3.3780000000000001</v>
      </c>
      <c r="AA2617" s="2">
        <f>[1]!s_val_pe_ttm(A2617,E2617)</f>
        <v>-271.07827758789063</v>
      </c>
      <c r="AB2617" s="5">
        <f>[1]!s_info_zjtxornot1(A2617,"")</f>
        <v>0</v>
      </c>
      <c r="AC2617" s="22" t="str">
        <f>[1]!s_info_nature1(A2617,"")</f>
        <v>民营企业</v>
      </c>
      <c r="AD2617" s="6" t="str">
        <f>[1]!s_info_city(A2617)</f>
        <v>深圳市</v>
      </c>
      <c r="AE2617" s="6" t="str">
        <f>[1]!s_info_province(A2617)</f>
        <v>广东省</v>
      </c>
      <c r="AF2617">
        <v>114.085947</v>
      </c>
      <c r="AG2617">
        <v>22.547000000000001</v>
      </c>
    </row>
    <row r="2618" spans="1:33" x14ac:dyDescent="0.3">
      <c r="A2618" s="12" t="s">
        <v>5728</v>
      </c>
      <c r="B2618" s="12" t="s">
        <v>5729</v>
      </c>
      <c r="C2618" s="16" t="str">
        <f>[1]!s_info_mkt(A2618)</f>
        <v>主板</v>
      </c>
      <c r="D2618" s="16" t="str">
        <f>[1]!s_ipo_listeddate(A2618)</f>
        <v>2015-06-26</v>
      </c>
      <c r="E2618" s="16" t="str">
        <f>[1]!lastradeday_s("000002","")</f>
        <v>2026-06-22</v>
      </c>
      <c r="F2618" s="16" t="str">
        <f>[1]!s_info_industry_csrc2023(A2618,"",3)</f>
        <v>农业</v>
      </c>
      <c r="G2618" s="16" t="str">
        <f>[1]!s_info_industry_csrc2023(A2618,"",1)</f>
        <v>农、林、牧、渔业</v>
      </c>
      <c r="H2618" s="16">
        <f>[1]!s_is(A2618,83,"FY","YTD","20251231",1,"",100000000)</f>
        <v>20.9836319194</v>
      </c>
      <c r="I2618" s="16">
        <f>[1]!s_is(A2618,83,"FY","YTD","20241231",1,"",100000000)</f>
        <v>19.352273608699999</v>
      </c>
      <c r="J2618" s="16">
        <f t="shared" si="120"/>
        <v>8.4298018087477278E-2</v>
      </c>
      <c r="K2618" s="16">
        <f>[1]!s_is(A2618,61,"FY","YTD","20251231",1,"",100000000)</f>
        <v>3.3496354755</v>
      </c>
      <c r="L2618" s="16">
        <f>[1]!s_is(A2618,61,"FY","YTD","20241231",1,"",100000000)</f>
        <v>1.2802945244999999</v>
      </c>
      <c r="M2618" s="16">
        <f t="shared" si="121"/>
        <v>1.6163007115945844</v>
      </c>
      <c r="N2618" s="16">
        <f>[1]!s_fa_roe(A2618,"20251231")</f>
        <v>9.7901000000000007</v>
      </c>
      <c r="O2618" s="16">
        <f>[1]!s_stmnote_rdexp(A2618,"20251231",1,10000)</f>
        <v>1678.682656</v>
      </c>
      <c r="P2618" s="20">
        <f t="shared" si="122"/>
        <v>7.9999623632742399E-3</v>
      </c>
      <c r="Q2618" s="16">
        <f>[1]!s_margin_tradingbalance(A2618,"",10000)</f>
        <v>0</v>
      </c>
      <c r="R2618" s="16">
        <f>[1]!s_margin_seclendingbalance(A2618,"",10000)</f>
        <v>0</v>
      </c>
      <c r="S2618" s="17">
        <f>[1]!s_val_ev(A2618,"",100000000)</f>
        <v>46.617971105199992</v>
      </c>
      <c r="T2618" s="17">
        <f>[1]!share_freesharesmv(A2618,"",100000000)</f>
        <v>28.655658926399997</v>
      </c>
      <c r="U2618" s="17">
        <f>[1]!s_dq_amount_btin(A2618,E2618,100000000)</f>
        <v>1.16943248</v>
      </c>
      <c r="V2618" s="17">
        <f>[1]!s_dq_turn(A2618,E2618)</f>
        <v>2.5730752695755243</v>
      </c>
      <c r="W2618" s="2">
        <f>[1]!s_pq_amount(A2618,"20260101","",100000000)</f>
        <v>244.41521807000001</v>
      </c>
      <c r="X2618" s="2">
        <f>[1]!s_pq_avgamount(A2618,"20260101","",100000000)</f>
        <v>2.2219565279090907</v>
      </c>
      <c r="Y2618" s="17">
        <f>[1]!s_ipo_dilutedpe(A2618)</f>
        <v>22.98</v>
      </c>
      <c r="Z2618" s="12">
        <f>[1]!s_ipo_collection_total(A2618,100000000)</f>
        <v>4.8425000000000002</v>
      </c>
      <c r="AA2618" s="2">
        <f>[1]!s_val_pe_ttm(A2618,E2618)</f>
        <v>10.37193775177002</v>
      </c>
      <c r="AB2618" s="5">
        <f>[1]!s_info_zjtxornot1(A2618,"")</f>
        <v>0</v>
      </c>
      <c r="AC2618" s="22" t="str">
        <f>[1]!s_info_nature1(A2618,"")</f>
        <v>民营企业</v>
      </c>
      <c r="AD2618" s="6" t="str">
        <f>[1]!s_info_city(A2618)</f>
        <v>天水市</v>
      </c>
      <c r="AE2618" s="6" t="str">
        <f>[1]!s_info_province(A2618)</f>
        <v>甘肃省</v>
      </c>
      <c r="AF2618">
        <v>105.724998</v>
      </c>
      <c r="AG2618">
        <v>34.578529000000003</v>
      </c>
    </row>
    <row r="2619" spans="1:33" x14ac:dyDescent="0.3">
      <c r="A2619" s="12" t="s">
        <v>5730</v>
      </c>
      <c r="B2619" s="12" t="s">
        <v>5731</v>
      </c>
      <c r="C2619" s="16" t="str">
        <f>[1]!s_info_mkt(A2619)</f>
        <v>创业板</v>
      </c>
      <c r="D2619" s="16" t="str">
        <f>[1]!s_ipo_listeddate(A2619)</f>
        <v>2020-09-16</v>
      </c>
      <c r="E2619" s="16" t="str">
        <f>[1]!lastradeday_s("000002","")</f>
        <v>2026-06-22</v>
      </c>
      <c r="F2619" s="16" t="str">
        <f>[1]!s_info_industry_csrc2023(A2619,"",3)</f>
        <v>专业技术服务业</v>
      </c>
      <c r="G2619" s="16" t="str">
        <f>[1]!s_info_industry_csrc2023(A2619,"",1)</f>
        <v>科学研究和技术服务业</v>
      </c>
      <c r="H2619" s="16">
        <f>[1]!s_is(A2619,83,"FY","YTD","20251231",1,"",100000000)</f>
        <v>13.6499055076</v>
      </c>
      <c r="I2619" s="16">
        <f>[1]!s_is(A2619,83,"FY","YTD","20241231",1,"",100000000)</f>
        <v>15.413996840199999</v>
      </c>
      <c r="J2619" s="16">
        <f t="shared" si="120"/>
        <v>-0.11444736565659697</v>
      </c>
      <c r="K2619" s="16">
        <f>[1]!s_is(A2619,61,"FY","YTD","20251231",1,"",100000000)</f>
        <v>-2.4596931347999997</v>
      </c>
      <c r="L2619" s="16">
        <f>[1]!s_is(A2619,61,"FY","YTD","20241231",1,"",100000000)</f>
        <v>-3.5631296970999999</v>
      </c>
      <c r="M2619" s="16">
        <f t="shared" si="121"/>
        <v>0.30968184043316682</v>
      </c>
      <c r="N2619" s="16">
        <f>[1]!s_fa_roe(A2619,"20251231")</f>
        <v>-8.3527000000000005</v>
      </c>
      <c r="O2619" s="16">
        <f>[1]!s_stmnote_rdexp(A2619,"20251231",1,10000)</f>
        <v>13814.049328000001</v>
      </c>
      <c r="P2619" s="20">
        <f t="shared" si="122"/>
        <v>0.1012025271552877</v>
      </c>
      <c r="Q2619" s="16">
        <f>[1]!s_margin_tradingbalance(A2619,"",10000)</f>
        <v>10024.7147</v>
      </c>
      <c r="R2619" s="16">
        <f>[1]!s_margin_seclendingbalance(A2619,"",10000)</f>
        <v>0.93959999999999999</v>
      </c>
      <c r="S2619" s="17">
        <f>[1]!s_val_ev(A2619,"",100000000)</f>
        <v>41.803470515800001</v>
      </c>
      <c r="T2619" s="17">
        <f>[1]!share_freesharesmv(A2619,"",100000000)</f>
        <v>17.777994956200001</v>
      </c>
      <c r="U2619" s="17">
        <f>[1]!s_dq_amount_btin(A2619,E2619,100000000)</f>
        <v>0.88151148000000001</v>
      </c>
      <c r="V2619" s="17">
        <f>[1]!s_dq_turn(A2619,E2619)</f>
        <v>3.2289494104896774</v>
      </c>
      <c r="W2619" s="2">
        <f>[1]!s_pq_amount(A2619,"20260101","",100000000)</f>
        <v>292.32949961000003</v>
      </c>
      <c r="X2619" s="2">
        <f>[1]!s_pq_avgamount(A2619,"20260101","",100000000)</f>
        <v>2.6575409055454546</v>
      </c>
      <c r="Y2619" s="17">
        <f>[1]!s_ipo_dilutedpe(A2619)</f>
        <v>31.48</v>
      </c>
      <c r="Z2619" s="12">
        <f>[1]!s_ipo_collection_total(A2619,100000000)</f>
        <v>8.4492999999999991</v>
      </c>
      <c r="AA2619" s="2">
        <f>[1]!s_val_pe_ttm(A2619,E2619)</f>
        <v>-20.442853927612305</v>
      </c>
      <c r="AB2619" s="5">
        <f>[1]!s_info_zjtxornot1(A2619,"")</f>
        <v>0</v>
      </c>
      <c r="AC2619" s="22" t="str">
        <f>[1]!s_info_nature1(A2619,"")</f>
        <v>民营企业</v>
      </c>
      <c r="AD2619" s="6" t="str">
        <f>[1]!s_info_city(A2619)</f>
        <v>北京市</v>
      </c>
      <c r="AE2619" s="6" t="str">
        <f>[1]!s_info_province(A2619)</f>
        <v>北京</v>
      </c>
      <c r="AF2619">
        <v>116.40528500000001</v>
      </c>
      <c r="AG2619">
        <v>39.904989</v>
      </c>
    </row>
    <row r="2620" spans="1:33" x14ac:dyDescent="0.3">
      <c r="A2620" s="12" t="s">
        <v>5732</v>
      </c>
      <c r="B2620" s="12" t="s">
        <v>5733</v>
      </c>
      <c r="C2620" s="16" t="str">
        <f>[1]!s_info_mkt(A2620)</f>
        <v>科创板</v>
      </c>
      <c r="D2620" s="16" t="str">
        <f>[1]!s_ipo_listeddate(A2620)</f>
        <v>2022-04-29</v>
      </c>
      <c r="E2620" s="16" t="str">
        <f>[1]!lastradeday_s("000002","")</f>
        <v>2026-06-22</v>
      </c>
      <c r="F2620" s="16" t="str">
        <f>[1]!s_info_industry_csrc2023(A2620,"",3)</f>
        <v>专用设备制造业</v>
      </c>
      <c r="G2620" s="16" t="str">
        <f>[1]!s_info_industry_csrc2023(A2620,"",1)</f>
        <v>制造业</v>
      </c>
      <c r="H2620" s="16">
        <f>[1]!s_is(A2620,83,"FY","YTD","20251231",1,"",100000000)</f>
        <v>7.8744723804999994</v>
      </c>
      <c r="I2620" s="16">
        <f>[1]!s_is(A2620,83,"FY","YTD","20241231",1,"",100000000)</f>
        <v>7.1519163186999997</v>
      </c>
      <c r="J2620" s="16">
        <f t="shared" si="120"/>
        <v>0.10102971421949447</v>
      </c>
      <c r="K2620" s="16">
        <f>[1]!s_is(A2620,61,"FY","YTD","20251231",1,"",100000000)</f>
        <v>0.25847930530000002</v>
      </c>
      <c r="L2620" s="16">
        <f>[1]!s_is(A2620,61,"FY","YTD","20241231",1,"",100000000)</f>
        <v>-0.34501101020000002</v>
      </c>
      <c r="M2620" s="16">
        <f t="shared" si="121"/>
        <v>1.7491914682669449</v>
      </c>
      <c r="N2620" s="16">
        <f>[1]!s_fa_roe(A2620,"20251231")</f>
        <v>2.0762999999999998</v>
      </c>
      <c r="O2620" s="16">
        <f>[1]!s_stmnote_rdexp(A2620,"20251231",1,10000)</f>
        <v>12855.754241000001</v>
      </c>
      <c r="P2620" s="20">
        <f t="shared" si="122"/>
        <v>0.16325861111451012</v>
      </c>
      <c r="Q2620" s="16">
        <f>[1]!s_margin_tradingbalance(A2620,"",10000)</f>
        <v>39681.009299999998</v>
      </c>
      <c r="R2620" s="16">
        <f>[1]!s_margin_seclendingbalance(A2620,"",10000)</f>
        <v>72.462500000000006</v>
      </c>
      <c r="S2620" s="17">
        <f>[1]!s_val_ev(A2620,"",100000000)</f>
        <v>88.579520000000002</v>
      </c>
      <c r="T2620" s="17">
        <f>[1]!share_freesharesmv(A2620,"",100000000)</f>
        <v>61.789185799999998</v>
      </c>
      <c r="U2620" s="17">
        <f>[1]!s_dq_amount_btin(A2620,E2620,100000000)</f>
        <v>8.7270374799999999</v>
      </c>
      <c r="V2620" s="17">
        <f>[1]!s_dq_turn(A2620,E2620)</f>
        <v>9.810929760061919</v>
      </c>
      <c r="W2620" s="2">
        <f>[1]!s_pq_amount(A2620,"20260101","",100000000)</f>
        <v>545.31584437000004</v>
      </c>
      <c r="X2620" s="2">
        <f>[1]!s_pq_avgamount(A2620,"20260101","",100000000)</f>
        <v>4.9574167669999998</v>
      </c>
      <c r="Y2620" s="17">
        <f>[1]!s_ipo_dilutedpe(A2620)</f>
        <v>38.86</v>
      </c>
      <c r="Z2620" s="12">
        <f>[1]!s_ipo_collection_total(A2620,100000000)</f>
        <v>7.7985119999999997</v>
      </c>
      <c r="AA2620" s="2">
        <f>[1]!s_val_pe_ttm(A2620,E2620)</f>
        <v>527.67034912109375</v>
      </c>
      <c r="AB2620" s="5">
        <f>[1]!s_info_zjtxornot1(A2620,"")</f>
        <v>1</v>
      </c>
      <c r="AC2620" s="22" t="str">
        <f>[1]!s_info_nature1(A2620,"")</f>
        <v>外资企业</v>
      </c>
      <c r="AD2620" s="6" t="str">
        <f>[1]!s_info_city(A2620)</f>
        <v>苏州市</v>
      </c>
      <c r="AE2620" s="6" t="str">
        <f>[1]!s_info_province(A2620)</f>
        <v>江苏省</v>
      </c>
      <c r="AF2620">
        <v>120.619585</v>
      </c>
      <c r="AG2620">
        <v>31.299378999999998</v>
      </c>
    </row>
    <row r="2621" spans="1:33" x14ac:dyDescent="0.3">
      <c r="A2621" s="12" t="s">
        <v>5734</v>
      </c>
      <c r="B2621" s="12" t="s">
        <v>5735</v>
      </c>
      <c r="C2621" s="16" t="str">
        <f>[1]!s_info_mkt(A2621)</f>
        <v>创业板</v>
      </c>
      <c r="D2621" s="16" t="str">
        <f>[1]!s_ipo_listeddate(A2621)</f>
        <v>2016-12-06</v>
      </c>
      <c r="E2621" s="16" t="str">
        <f>[1]!lastradeday_s("000002","")</f>
        <v>2026-06-22</v>
      </c>
      <c r="F2621" s="16" t="str">
        <f>[1]!s_info_industry_csrc2023(A2621,"",3)</f>
        <v>仪器仪表制造业</v>
      </c>
      <c r="G2621" s="16" t="str">
        <f>[1]!s_info_industry_csrc2023(A2621,"",1)</f>
        <v>制造业</v>
      </c>
      <c r="H2621" s="16">
        <f>[1]!s_is(A2621,83,"FY","YTD","20251231",1,"",100000000)</f>
        <v>4.3908650522000006</v>
      </c>
      <c r="I2621" s="16">
        <f>[1]!s_is(A2621,83,"FY","YTD","20241231",1,"",100000000)</f>
        <v>4.4820562656999998</v>
      </c>
      <c r="J2621" s="16">
        <f t="shared" si="120"/>
        <v>-2.0345843089445759E-2</v>
      </c>
      <c r="K2621" s="16">
        <f>[1]!s_is(A2621,61,"FY","YTD","20251231",1,"",100000000)</f>
        <v>-1.7809130351</v>
      </c>
      <c r="L2621" s="16">
        <f>[1]!s_is(A2621,61,"FY","YTD","20241231",1,"",100000000)</f>
        <v>-2.1285937153000001</v>
      </c>
      <c r="M2621" s="16">
        <f t="shared" si="121"/>
        <v>0.16333820667651394</v>
      </c>
      <c r="N2621" s="16">
        <f>[1]!s_fa_roe(A2621,"20251231")</f>
        <v>-10.4549</v>
      </c>
      <c r="O2621" s="16">
        <f>[1]!s_stmnote_rdexp(A2621,"20251231",1,10000)</f>
        <v>2980.2717829999997</v>
      </c>
      <c r="P2621" s="20">
        <f t="shared" si="122"/>
        <v>6.787436524624603E-2</v>
      </c>
      <c r="Q2621" s="16">
        <f>[1]!s_margin_tradingbalance(A2621,"",10000)</f>
        <v>0</v>
      </c>
      <c r="R2621" s="16">
        <f>[1]!s_margin_seclendingbalance(A2621,"",10000)</f>
        <v>0</v>
      </c>
      <c r="S2621" s="17">
        <f>[1]!s_val_ev(A2621,"",100000000)</f>
        <v>61.597990427999996</v>
      </c>
      <c r="T2621" s="17">
        <f>[1]!share_freesharesmv(A2621,"",100000000)</f>
        <v>44.803425733999987</v>
      </c>
      <c r="U2621" s="17">
        <f>[1]!s_dq_amount_btin(A2621,E2621,100000000)</f>
        <v>1.8846010600000001</v>
      </c>
      <c r="V2621" s="17">
        <f>[1]!s_dq_turn(A2621,E2621)</f>
        <v>3.9296570210290436</v>
      </c>
      <c r="W2621" s="2">
        <f>[1]!s_pq_amount(A2621,"20260101","",100000000)</f>
        <v>216.98850944</v>
      </c>
      <c r="X2621" s="2">
        <f>[1]!s_pq_avgamount(A2621,"20260101","",100000000)</f>
        <v>1.9726228130909091</v>
      </c>
      <c r="Y2621" s="17">
        <f>[1]!s_ipo_dilutedpe(A2621)</f>
        <v>22.98</v>
      </c>
      <c r="Z2621" s="12">
        <f>[1]!s_ipo_collection_total(A2621,100000000)</f>
        <v>2.2987929999999999</v>
      </c>
      <c r="AA2621" s="2">
        <f>[1]!s_val_pe_ttm(A2621,E2621)</f>
        <v>-34.3673095703125</v>
      </c>
      <c r="AB2621" s="5">
        <f>[1]!s_info_zjtxornot1(A2621,"")</f>
        <v>0</v>
      </c>
      <c r="AC2621" s="22" t="str">
        <f>[1]!s_info_nature1(A2621,"")</f>
        <v>公众企业</v>
      </c>
      <c r="AD2621" s="6" t="str">
        <f>[1]!s_info_city(A2621)</f>
        <v>深圳市</v>
      </c>
      <c r="AE2621" s="6" t="str">
        <f>[1]!s_info_province(A2621)</f>
        <v>广东省</v>
      </c>
      <c r="AF2621">
        <v>114.085947</v>
      </c>
      <c r="AG2621">
        <v>22.547000000000001</v>
      </c>
    </row>
    <row r="2622" spans="1:33" x14ac:dyDescent="0.3">
      <c r="A2622" s="12" t="s">
        <v>5736</v>
      </c>
      <c r="B2622" s="12" t="s">
        <v>5737</v>
      </c>
      <c r="C2622" s="16" t="str">
        <f>[1]!s_info_mkt(A2622)</f>
        <v>主板</v>
      </c>
      <c r="D2622" s="16" t="str">
        <f>[1]!s_ipo_listeddate(A2622)</f>
        <v>2007-01-26</v>
      </c>
      <c r="E2622" s="16" t="str">
        <f>[1]!lastradeday_s("000002","")</f>
        <v>2026-06-22</v>
      </c>
      <c r="F2622" s="16" t="str">
        <f>[1]!s_info_industry_csrc2023(A2622,"",3)</f>
        <v>专用设备制造业</v>
      </c>
      <c r="G2622" s="16" t="str">
        <f>[1]!s_info_industry_csrc2023(A2622,"",1)</f>
        <v>制造业</v>
      </c>
      <c r="H2622" s="16">
        <f>[1]!s_is(A2622,83,"FY","YTD","20251231",1,"",100000000)</f>
        <v>33.2329436984</v>
      </c>
      <c r="I2622" s="16">
        <f>[1]!s_is(A2622,83,"FY","YTD","20241231",1,"",100000000)</f>
        <v>28.8754023569</v>
      </c>
      <c r="J2622" s="16">
        <f t="shared" si="120"/>
        <v>0.15090841982531655</v>
      </c>
      <c r="K2622" s="16">
        <f>[1]!s_is(A2622,61,"FY","YTD","20251231",1,"",100000000)</f>
        <v>1.2902997226999999</v>
      </c>
      <c r="L2622" s="16">
        <f>[1]!s_is(A2622,61,"FY","YTD","20241231",1,"",100000000)</f>
        <v>0.74624606859999998</v>
      </c>
      <c r="M2622" s="16">
        <f t="shared" si="121"/>
        <v>0.72905396355477692</v>
      </c>
      <c r="N2622" s="16">
        <f>[1]!s_fa_roe(A2622,"20251231")</f>
        <v>4.1519000000000004</v>
      </c>
      <c r="O2622" s="16">
        <f>[1]!s_stmnote_rdexp(A2622,"20251231",1,10000)</f>
        <v>15729.330909</v>
      </c>
      <c r="P2622" s="20">
        <f t="shared" si="122"/>
        <v>4.7330537588691816E-2</v>
      </c>
      <c r="Q2622" s="16">
        <f>[1]!s_margin_tradingbalance(A2622,"",10000)</f>
        <v>0</v>
      </c>
      <c r="R2622" s="16">
        <f>[1]!s_margin_seclendingbalance(A2622,"",10000)</f>
        <v>0</v>
      </c>
      <c r="S2622" s="17">
        <f>[1]!s_val_ev(A2622,"",100000000)</f>
        <v>50.115378832200001</v>
      </c>
      <c r="T2622" s="17">
        <f>[1]!share_freesharesmv(A2622,"",100000000)</f>
        <v>30.035820814200001</v>
      </c>
      <c r="U2622" s="17">
        <f>[1]!s_dq_amount_btin(A2622,E2622,100000000)</f>
        <v>1.0181727199999999</v>
      </c>
      <c r="V2622" s="17">
        <f>[1]!s_dq_turn(A2622,E2622)</f>
        <v>2.2487975347836469</v>
      </c>
      <c r="W2622" s="2">
        <f>[1]!s_pq_amount(A2622,"20260101","",100000000)</f>
        <v>112.30341466</v>
      </c>
      <c r="X2622" s="2">
        <f>[1]!s_pq_avgamount(A2622,"20260101","",100000000)</f>
        <v>1.0209401332727273</v>
      </c>
      <c r="Y2622" s="17">
        <f>[1]!s_ipo_dilutedpe(A2622)</f>
        <v>29.75</v>
      </c>
      <c r="Z2622" s="12">
        <f>[1]!s_ipo_collection_total(A2622,100000000)</f>
        <v>1.8444</v>
      </c>
      <c r="AA2622" s="2">
        <f>[1]!s_val_pe_ttm(A2622,E2622)</f>
        <v>30.491035461425781</v>
      </c>
      <c r="AB2622" s="5">
        <f>[1]!s_info_zjtxornot1(A2622,"")</f>
        <v>1</v>
      </c>
      <c r="AC2622" s="22" t="str">
        <f>[1]!s_info_nature1(A2622,"")</f>
        <v>民营企业</v>
      </c>
      <c r="AD2622" s="6" t="str">
        <f>[1]!s_info_city(A2622)</f>
        <v>威海市</v>
      </c>
      <c r="AE2622" s="6" t="str">
        <f>[1]!s_info_province(A2622)</f>
        <v>山东省</v>
      </c>
      <c r="AF2622">
        <v>122.116394</v>
      </c>
      <c r="AG2622">
        <v>37.509690999999997</v>
      </c>
    </row>
    <row r="2623" spans="1:33" x14ac:dyDescent="0.3">
      <c r="A2623" s="12" t="s">
        <v>5738</v>
      </c>
      <c r="B2623" s="12" t="s">
        <v>5739</v>
      </c>
      <c r="C2623" s="16" t="str">
        <f>[1]!s_info_mkt(A2623)</f>
        <v>主板</v>
      </c>
      <c r="D2623" s="16" t="str">
        <f>[1]!s_ipo_listeddate(A2623)</f>
        <v>2010-02-03</v>
      </c>
      <c r="E2623" s="16" t="str">
        <f>[1]!lastradeday_s("000002","")</f>
        <v>2026-06-22</v>
      </c>
      <c r="F2623" s="16" t="str">
        <f>[1]!s_info_industry_csrc2023(A2623,"",3)</f>
        <v>医药制造业</v>
      </c>
      <c r="G2623" s="16" t="str">
        <f>[1]!s_info_industry_csrc2023(A2623,"",1)</f>
        <v>制造业</v>
      </c>
      <c r="H2623" s="16">
        <f>[1]!s_is(A2623,83,"FY","YTD","20251231",1,"",100000000)</f>
        <v>14.599571496500001</v>
      </c>
      <c r="I2623" s="16">
        <f>[1]!s_is(A2623,83,"FY","YTD","20241231",1,"",100000000)</f>
        <v>14.020882934300001</v>
      </c>
      <c r="J2623" s="16">
        <f t="shared" si="120"/>
        <v>4.1273332422191888E-2</v>
      </c>
      <c r="K2623" s="16">
        <f>[1]!s_is(A2623,61,"FY","YTD","20251231",1,"",100000000)</f>
        <v>2.1928477882999999</v>
      </c>
      <c r="L2623" s="16">
        <f>[1]!s_is(A2623,61,"FY","YTD","20241231",1,"",100000000)</f>
        <v>2.1265153465999997</v>
      </c>
      <c r="M2623" s="16">
        <f t="shared" si="121"/>
        <v>3.1193022804211816E-2</v>
      </c>
      <c r="N2623" s="16">
        <f>[1]!s_fa_roe(A2623,"20251231")</f>
        <v>8.2187000000000001</v>
      </c>
      <c r="O2623" s="16">
        <f>[1]!s_stmnote_rdexp(A2623,"20251231",1,10000)</f>
        <v>6498.6066449999998</v>
      </c>
      <c r="P2623" s="20">
        <f t="shared" si="122"/>
        <v>4.4512310834314076E-2</v>
      </c>
      <c r="Q2623" s="16">
        <f>[1]!s_margin_tradingbalance(A2623,"",10000)</f>
        <v>18201.7523</v>
      </c>
      <c r="R2623" s="16">
        <f>[1]!s_margin_seclendingbalance(A2623,"",10000)</f>
        <v>22.652899999999999</v>
      </c>
      <c r="S2623" s="17">
        <f>[1]!s_val_ev(A2623,"",100000000)</f>
        <v>52.776647557999993</v>
      </c>
      <c r="T2623" s="17">
        <f>[1]!share_freesharesmv(A2623,"",100000000)</f>
        <v>33.920826747999996</v>
      </c>
      <c r="U2623" s="17">
        <f>[1]!s_dq_amount_btin(A2623,E2623,100000000)</f>
        <v>0.55943518999999997</v>
      </c>
      <c r="V2623" s="17">
        <f>[1]!s_dq_turn(A2623,E2623)</f>
        <v>1.1071022313876218</v>
      </c>
      <c r="W2623" s="2">
        <f>[1]!s_pq_amount(A2623,"20260101","",100000000)</f>
        <v>128.98958139000001</v>
      </c>
      <c r="X2623" s="2">
        <f>[1]!s_pq_avgamount(A2623,"20260101","",100000000)</f>
        <v>1.1726325580909092</v>
      </c>
      <c r="Y2623" s="17">
        <f>[1]!s_ipo_dilutedpe(A2623)</f>
        <v>73.33</v>
      </c>
      <c r="Z2623" s="12">
        <f>[1]!s_ipo_collection_total(A2623,100000000)</f>
        <v>3.96</v>
      </c>
      <c r="AA2623" s="2">
        <f>[1]!s_val_pe_ttm(A2623,E2623)</f>
        <v>23.673282623291016</v>
      </c>
      <c r="AB2623" s="5">
        <f>[1]!s_info_zjtxornot1(A2623,"")</f>
        <v>1</v>
      </c>
      <c r="AC2623" s="22" t="str">
        <f>[1]!s_info_nature1(A2623,"")</f>
        <v>地方国有企业</v>
      </c>
      <c r="AD2623" s="6" t="str">
        <f>[1]!s_info_city(A2623)</f>
        <v>南通市</v>
      </c>
      <c r="AE2623" s="6" t="str">
        <f>[1]!s_info_province(A2623)</f>
        <v>江苏省</v>
      </c>
      <c r="AF2623">
        <v>120.864608</v>
      </c>
      <c r="AG2623">
        <v>32.016212000000003</v>
      </c>
    </row>
    <row r="2624" spans="1:33" x14ac:dyDescent="0.3">
      <c r="A2624" s="12" t="s">
        <v>5740</v>
      </c>
      <c r="B2624" s="12" t="s">
        <v>5741</v>
      </c>
      <c r="C2624" s="16" t="str">
        <f>[1]!s_info_mkt(A2624)</f>
        <v>主板</v>
      </c>
      <c r="D2624" s="16" t="str">
        <f>[1]!s_ipo_listeddate(A2624)</f>
        <v>2001-04-26</v>
      </c>
      <c r="E2624" s="16" t="str">
        <f>[1]!lastradeday_s("000002","")</f>
        <v>2026-06-22</v>
      </c>
      <c r="F2624" s="16" t="str">
        <f>[1]!s_info_industry_csrc2023(A2624,"",3)</f>
        <v>黑色金属冶炼和压延加工业</v>
      </c>
      <c r="G2624" s="16" t="str">
        <f>[1]!s_info_industry_csrc2023(A2624,"",1)</f>
        <v>制造业</v>
      </c>
      <c r="H2624" s="16">
        <f>[1]!s_is(A2624,83,"FY","YTD","20251231",1,"",100000000)</f>
        <v>257.41175885310003</v>
      </c>
      <c r="I2624" s="16">
        <f>[1]!s_is(A2624,83,"FY","YTD","20241231",1,"",100000000)</f>
        <v>284.0347036695</v>
      </c>
      <c r="J2624" s="16">
        <f t="shared" si="120"/>
        <v>-9.373130984507505E-2</v>
      </c>
      <c r="K2624" s="16">
        <f>[1]!s_is(A2624,61,"FY","YTD","20251231",1,"",100000000)</f>
        <v>23.627711617100001</v>
      </c>
      <c r="L2624" s="16">
        <f>[1]!s_is(A2624,61,"FY","YTD","20241231",1,"",100000000)</f>
        <v>18.4693790862</v>
      </c>
      <c r="M2624" s="16">
        <f t="shared" si="121"/>
        <v>0.27929106370198542</v>
      </c>
      <c r="N2624" s="16">
        <f>[1]!s_fa_roe(A2624,"20251231")</f>
        <v>11.0572</v>
      </c>
      <c r="O2624" s="16">
        <f>[1]!s_stmnote_rdexp(A2624,"20251231",1,10000)</f>
        <v>19824.029275999997</v>
      </c>
      <c r="P2624" s="20">
        <f t="shared" si="122"/>
        <v>7.7012912558175684E-3</v>
      </c>
      <c r="Q2624" s="16">
        <f>[1]!s_margin_tradingbalance(A2624,"",10000)</f>
        <v>13033.5129</v>
      </c>
      <c r="R2624" s="16">
        <f>[1]!s_margin_seclendingbalance(A2624,"",10000)</f>
        <v>180.2784</v>
      </c>
      <c r="S2624" s="17">
        <f>[1]!s_val_ev(A2624,"",100000000)</f>
        <v>322.8562462758</v>
      </c>
      <c r="T2624" s="17">
        <f>[1]!share_freesharesmv(A2624,"",100000000)</f>
        <v>58.203036786600002</v>
      </c>
      <c r="U2624" s="17">
        <f>[1]!s_dq_amount_btin(A2624,E2624,100000000)</f>
        <v>1.9744124999999999</v>
      </c>
      <c r="V2624" s="17">
        <f>[1]!s_dq_turn(A2624,E2624)</f>
        <v>0.80538409832496383</v>
      </c>
      <c r="W2624" s="2">
        <f>[1]!s_pq_amount(A2624,"20260101","",100000000)</f>
        <v>212.94481273</v>
      </c>
      <c r="X2624" s="2">
        <f>[1]!s_pq_avgamount(A2624,"20260101","",100000000)</f>
        <v>1.935861933909091</v>
      </c>
      <c r="Y2624" s="17">
        <f>[1]!s_ipo_dilutedpe(A2624)</f>
        <v>0</v>
      </c>
      <c r="Z2624" s="12">
        <f>[1]!s_ipo_collection_total(A2624,100000000)</f>
        <v>13.44</v>
      </c>
      <c r="AA2624" s="2">
        <f>[1]!s_val_pe_ttm(A2624,E2624)</f>
        <v>13.96531867980957</v>
      </c>
      <c r="AB2624" s="5">
        <f>[1]!s_info_zjtxornot1(A2624,"")</f>
        <v>0</v>
      </c>
      <c r="AC2624" s="22" t="str">
        <f>[1]!s_info_nature1(A2624,"")</f>
        <v>民营企业</v>
      </c>
      <c r="AD2624" s="6" t="str">
        <f>[1]!s_info_city(A2624)</f>
        <v>鄂尔多斯市</v>
      </c>
      <c r="AE2624" s="6" t="str">
        <f>[1]!s_info_province(A2624)</f>
        <v>内蒙古自治区</v>
      </c>
      <c r="AF2624">
        <v>109.99029</v>
      </c>
      <c r="AG2624">
        <v>39.817179000000003</v>
      </c>
    </row>
    <row r="2625" spans="1:33" x14ac:dyDescent="0.3">
      <c r="A2625" s="12" t="s">
        <v>5742</v>
      </c>
      <c r="B2625" s="12" t="s">
        <v>5743</v>
      </c>
      <c r="C2625" s="16" t="str">
        <f>[1]!s_info_mkt(A2625)</f>
        <v>创业板</v>
      </c>
      <c r="D2625" s="16" t="str">
        <f>[1]!s_ipo_listeddate(A2625)</f>
        <v>2021-05-25</v>
      </c>
      <c r="E2625" s="16" t="str">
        <f>[1]!lastradeday_s("000002","")</f>
        <v>2026-06-22</v>
      </c>
      <c r="F2625" s="16" t="str">
        <f>[1]!s_info_industry_csrc2023(A2625,"",3)</f>
        <v>通用设备制造业</v>
      </c>
      <c r="G2625" s="16" t="str">
        <f>[1]!s_info_industry_csrc2023(A2625,"",1)</f>
        <v>制造业</v>
      </c>
      <c r="H2625" s="16">
        <f>[1]!s_is(A2625,83,"FY","YTD","20251231",1,"",100000000)</f>
        <v>9.3545676109000002</v>
      </c>
      <c r="I2625" s="16">
        <f>[1]!s_is(A2625,83,"FY","YTD","20241231",1,"",100000000)</f>
        <v>7.4336563091999999</v>
      </c>
      <c r="J2625" s="16">
        <f t="shared" si="120"/>
        <v>0.25840733305394448</v>
      </c>
      <c r="K2625" s="16">
        <f>[1]!s_is(A2625,61,"FY","YTD","20251231",1,"",100000000)</f>
        <v>0.1858683398</v>
      </c>
      <c r="L2625" s="16">
        <f>[1]!s_is(A2625,61,"FY","YTD","20241231",1,"",100000000)</f>
        <v>0.12654948569999999</v>
      </c>
      <c r="M2625" s="16">
        <f t="shared" si="121"/>
        <v>0.46874038066517421</v>
      </c>
      <c r="N2625" s="16">
        <f>[1]!s_fa_roe(A2625,"20251231")</f>
        <v>2.0749</v>
      </c>
      <c r="O2625" s="16">
        <f>[1]!s_stmnote_rdexp(A2625,"20251231",1,10000)</f>
        <v>4093.3671749999999</v>
      </c>
      <c r="P2625" s="20">
        <f t="shared" si="122"/>
        <v>4.3757951679459589E-2</v>
      </c>
      <c r="Q2625" s="16">
        <f>[1]!s_margin_tradingbalance(A2625,"",10000)</f>
        <v>10032.178400000001</v>
      </c>
      <c r="R2625" s="16">
        <f>[1]!s_margin_seclendingbalance(A2625,"",10000)</f>
        <v>0</v>
      </c>
      <c r="S2625" s="17">
        <f>[1]!s_val_ev(A2625,"",100000000)</f>
        <v>23.961082573399995</v>
      </c>
      <c r="T2625" s="17">
        <f>[1]!share_freesharesmv(A2625,"",100000000)</f>
        <v>13.087884433399999</v>
      </c>
      <c r="U2625" s="17">
        <f>[1]!s_dq_amount_btin(A2625,E2625,100000000)</f>
        <v>0.45182137</v>
      </c>
      <c r="V2625" s="17">
        <f>[1]!s_dq_turn(A2625,E2625)</f>
        <v>2.351848464284056</v>
      </c>
      <c r="W2625" s="2">
        <f>[1]!s_pq_amount(A2625,"20260101","",100000000)</f>
        <v>134.27617106</v>
      </c>
      <c r="X2625" s="2">
        <f>[1]!s_pq_avgamount(A2625,"20260101","",100000000)</f>
        <v>1.2788206767619048</v>
      </c>
      <c r="Y2625" s="17">
        <f>[1]!s_ipo_dilutedpe(A2625)</f>
        <v>13.1</v>
      </c>
      <c r="Z2625" s="12">
        <f>[1]!s_ipo_collection_total(A2625,100000000)</f>
        <v>2.1247199999999999</v>
      </c>
      <c r="AA2625" s="2">
        <f>[1]!s_val_pe_ttm(A2625,E2625)</f>
        <v>-195.20208740234375</v>
      </c>
      <c r="AB2625" s="5">
        <f>[1]!s_info_zjtxornot1(A2625,"")</f>
        <v>0</v>
      </c>
      <c r="AC2625" s="22" t="str">
        <f>[1]!s_info_nature1(A2625,"")</f>
        <v>民营企业</v>
      </c>
      <c r="AD2625" s="6" t="str">
        <f>[1]!s_info_city(A2625)</f>
        <v>温岭市</v>
      </c>
      <c r="AE2625" s="6" t="str">
        <f>[1]!s_info_province(A2625)</f>
        <v>浙江省</v>
      </c>
      <c r="AF2625">
        <v>121.421046</v>
      </c>
      <c r="AG2625">
        <v>28.400554</v>
      </c>
    </row>
    <row r="2626" spans="1:33" x14ac:dyDescent="0.3">
      <c r="A2626" s="12" t="s">
        <v>5744</v>
      </c>
      <c r="B2626" s="12" t="s">
        <v>5745</v>
      </c>
      <c r="C2626" s="16" t="str">
        <f>[1]!s_info_mkt(A2626)</f>
        <v>主板</v>
      </c>
      <c r="D2626" s="16" t="str">
        <f>[1]!s_ipo_listeddate(A2626)</f>
        <v>1997-06-26</v>
      </c>
      <c r="E2626" s="16" t="str">
        <f>[1]!lastradeday_s("000002","")</f>
        <v>2026-06-22</v>
      </c>
      <c r="F2626" s="16" t="str">
        <f>[1]!s_info_industry_csrc2023(A2626,"",3)</f>
        <v>铁路、船舶、航空航天和其他运输设备制造业</v>
      </c>
      <c r="G2626" s="16" t="str">
        <f>[1]!s_info_industry_csrc2023(A2626,"",1)</f>
        <v>制造业</v>
      </c>
      <c r="H2626" s="16">
        <f>[1]!s_is(A2626,83,"FY","YTD","20251231",1,"",100000000)</f>
        <v>51.7163446984</v>
      </c>
      <c r="I2626" s="16">
        <f>[1]!s_is(A2626,83,"FY","YTD","20241231",1,"",100000000)</f>
        <v>54.809666138000004</v>
      </c>
      <c r="J2626" s="16">
        <f t="shared" si="120"/>
        <v>-5.6437516547019784E-2</v>
      </c>
      <c r="K2626" s="16">
        <f>[1]!s_is(A2626,61,"FY","YTD","20251231",1,"",100000000)</f>
        <v>3.3442413718999999</v>
      </c>
      <c r="L2626" s="16">
        <f>[1]!s_is(A2626,61,"FY","YTD","20241231",1,"",100000000)</f>
        <v>7.5027025037000001</v>
      </c>
      <c r="M2626" s="16">
        <f t="shared" si="121"/>
        <v>-0.55426176497725077</v>
      </c>
      <c r="N2626" s="16">
        <f>[1]!s_fa_roe(A2626,"20251231")</f>
        <v>2.6959</v>
      </c>
      <c r="O2626" s="16">
        <f>[1]!s_stmnote_rdexp(A2626,"20251231",1,10000)</f>
        <v>51641.916017000003</v>
      </c>
      <c r="P2626" s="20">
        <f t="shared" si="122"/>
        <v>9.9856082865418944E-2</v>
      </c>
      <c r="Q2626" s="16">
        <f>[1]!s_margin_tradingbalance(A2626,"",10000)</f>
        <v>104713.1542</v>
      </c>
      <c r="R2626" s="16">
        <f>[1]!s_margin_seclendingbalance(A2626,"",10000)</f>
        <v>963.18100000000004</v>
      </c>
      <c r="S2626" s="17">
        <f>[1]!s_val_ev(A2626,"",100000000)</f>
        <v>253.04140179239997</v>
      </c>
      <c r="T2626" s="17">
        <f>[1]!share_freesharesmv(A2626,"",100000000)</f>
        <v>125.40083794679998</v>
      </c>
      <c r="U2626" s="17">
        <f>[1]!s_dq_amount_btin(A2626,E2626,100000000)</f>
        <v>4.5535399999999999</v>
      </c>
      <c r="V2626" s="17">
        <f>[1]!s_dq_turn(A2626,E2626)</f>
        <v>1.8215654221602715</v>
      </c>
      <c r="W2626" s="2">
        <f>[1]!s_pq_amount(A2626,"20260101","",100000000)</f>
        <v>1025.78100062</v>
      </c>
      <c r="X2626" s="2">
        <f>[1]!s_pq_avgamount(A2626,"20260101","",100000000)</f>
        <v>9.325281823818182</v>
      </c>
      <c r="Y2626" s="17">
        <f>[1]!s_ipo_dilutedpe(A2626)</f>
        <v>0</v>
      </c>
      <c r="Z2626" s="12">
        <f>[1]!s_ipo_collection_total(A2626,100000000)</f>
        <v>6.12</v>
      </c>
      <c r="AA2626" s="2">
        <f>[1]!s_val_pe_ttm(A2626,E2626)</f>
        <v>80.531227111816406</v>
      </c>
      <c r="AB2626" s="5">
        <f>[1]!s_info_zjtxornot1(A2626,"")</f>
        <v>1</v>
      </c>
      <c r="AC2626" s="22" t="str">
        <f>[1]!s_info_nature1(A2626,"")</f>
        <v>中央国有企业</v>
      </c>
      <c r="AD2626" s="6" t="str">
        <f>[1]!s_info_city(A2626)</f>
        <v>无锡市</v>
      </c>
      <c r="AE2626" s="6" t="str">
        <f>[1]!s_info_province(A2626)</f>
        <v>江苏省</v>
      </c>
      <c r="AF2626">
        <v>120.301663</v>
      </c>
      <c r="AG2626">
        <v>31.574729000000001</v>
      </c>
    </row>
    <row r="2627" spans="1:33" x14ac:dyDescent="0.3">
      <c r="A2627" s="12" t="s">
        <v>5746</v>
      </c>
      <c r="B2627" s="12" t="s">
        <v>5747</v>
      </c>
      <c r="C2627" s="16" t="str">
        <f>[1]!s_info_mkt(A2627)</f>
        <v>创业板</v>
      </c>
      <c r="D2627" s="16" t="str">
        <f>[1]!s_ipo_listeddate(A2627)</f>
        <v>2016-08-23</v>
      </c>
      <c r="E2627" s="16" t="str">
        <f>[1]!lastradeday_s("000002","")</f>
        <v>2026-06-22</v>
      </c>
      <c r="F2627" s="16" t="str">
        <f>[1]!s_info_industry_csrc2023(A2627,"",3)</f>
        <v>通用设备制造业</v>
      </c>
      <c r="G2627" s="16" t="str">
        <f>[1]!s_info_industry_csrc2023(A2627,"",1)</f>
        <v>制造业</v>
      </c>
      <c r="H2627" s="16">
        <f>[1]!s_is(A2627,83,"FY","YTD","20251231",1,"",100000000)</f>
        <v>7.1048705777999999</v>
      </c>
      <c r="I2627" s="16">
        <f>[1]!s_is(A2627,83,"FY","YTD","20241231",1,"",100000000)</f>
        <v>8.6150818995999998</v>
      </c>
      <c r="J2627" s="16">
        <f t="shared" ref="J2627:J2690" si="123">H2627/I2627-1</f>
        <v>-0.1752985449703176</v>
      </c>
      <c r="K2627" s="16">
        <f>[1]!s_is(A2627,61,"FY","YTD","20251231",1,"",100000000)</f>
        <v>0.60081090520000002</v>
      </c>
      <c r="L2627" s="16">
        <f>[1]!s_is(A2627,61,"FY","YTD","20241231",1,"",100000000)</f>
        <v>0.72366839379999992</v>
      </c>
      <c r="M2627" s="16">
        <f t="shared" ref="M2627:M2690" si="124">(K2627-L2627)/ABS(L2627)</f>
        <v>-0.16977042199517975</v>
      </c>
      <c r="N2627" s="16">
        <f>[1]!s_fa_roe(A2627,"20251231")</f>
        <v>5.3956999999999997</v>
      </c>
      <c r="O2627" s="16">
        <f>[1]!s_stmnote_rdexp(A2627,"20251231",1,10000)</f>
        <v>3135.3288889999999</v>
      </c>
      <c r="P2627" s="20">
        <f t="shared" ref="P2627:P2690" si="125">O2627/H2627/10000</f>
        <v>4.4129289262449092E-2</v>
      </c>
      <c r="Q2627" s="16">
        <f>[1]!s_margin_tradingbalance(A2627,"",10000)</f>
        <v>0</v>
      </c>
      <c r="R2627" s="16">
        <f>[1]!s_margin_seclendingbalance(A2627,"",10000)</f>
        <v>0</v>
      </c>
      <c r="S2627" s="17">
        <f>[1]!s_val_ev(A2627,"",100000000)</f>
        <v>59.196634983000003</v>
      </c>
      <c r="T2627" s="17">
        <f>[1]!share_freesharesmv(A2627,"",100000000)</f>
        <v>35.144706277800005</v>
      </c>
      <c r="U2627" s="17">
        <f>[1]!s_dq_amount_btin(A2627,E2627,100000000)</f>
        <v>3.19119368</v>
      </c>
      <c r="V2627" s="17">
        <f>[1]!s_dq_turn(A2627,E2627)</f>
        <v>5.9268207784900842</v>
      </c>
      <c r="W2627" s="2">
        <f>[1]!s_pq_amount(A2627,"20260101","",100000000)</f>
        <v>384.99449786000002</v>
      </c>
      <c r="X2627" s="2">
        <f>[1]!s_pq_avgamount(A2627,"20260101","",100000000)</f>
        <v>3.4999499805454546</v>
      </c>
      <c r="Y2627" s="17">
        <f>[1]!s_ipo_dilutedpe(A2627)</f>
        <v>22.98</v>
      </c>
      <c r="Z2627" s="12">
        <f>[1]!s_ipo_collection_total(A2627,100000000)</f>
        <v>3.3340000000000001</v>
      </c>
      <c r="AA2627" s="2">
        <f>[1]!s_val_pe_ttm(A2627,E2627)</f>
        <v>81.064163208007813</v>
      </c>
      <c r="AB2627" s="5">
        <f>[1]!s_info_zjtxornot1(A2627,"")</f>
        <v>1</v>
      </c>
      <c r="AC2627" s="22" t="str">
        <f>[1]!s_info_nature1(A2627,"")</f>
        <v>地方国有企业</v>
      </c>
      <c r="AD2627" s="6" t="str">
        <f>[1]!s_info_city(A2627)</f>
        <v>成都市</v>
      </c>
      <c r="AE2627" s="6" t="str">
        <f>[1]!s_info_province(A2627)</f>
        <v>四川省</v>
      </c>
      <c r="AF2627">
        <v>104.065735</v>
      </c>
      <c r="AG2627">
        <v>30.659462000000001</v>
      </c>
    </row>
    <row r="2628" spans="1:33" x14ac:dyDescent="0.3">
      <c r="A2628" s="12" t="s">
        <v>5748</v>
      </c>
      <c r="B2628" s="12" t="s">
        <v>5749</v>
      </c>
      <c r="C2628" s="16" t="str">
        <f>[1]!s_info_mkt(A2628)</f>
        <v>主板</v>
      </c>
      <c r="D2628" s="16" t="str">
        <f>[1]!s_ipo_listeddate(A2628)</f>
        <v>2016-06-28</v>
      </c>
      <c r="E2628" s="16" t="str">
        <f>[1]!lastradeday_s("000002","")</f>
        <v>2026-06-22</v>
      </c>
      <c r="F2628" s="16" t="str">
        <f>[1]!s_info_industry_csrc2023(A2628,"",3)</f>
        <v>土木工程建筑业</v>
      </c>
      <c r="G2628" s="16" t="str">
        <f>[1]!s_info_industry_csrc2023(A2628,"",1)</f>
        <v>建筑业</v>
      </c>
      <c r="H2628" s="16">
        <f>[1]!s_is(A2628,83,"FY","YTD","20251231",1,"",100000000)</f>
        <v>76.354181169100002</v>
      </c>
      <c r="I2628" s="16">
        <f>[1]!s_is(A2628,83,"FY","YTD","20241231",1,"",100000000)</f>
        <v>66.090206244300006</v>
      </c>
      <c r="J2628" s="16">
        <f t="shared" si="123"/>
        <v>0.15530251013076879</v>
      </c>
      <c r="K2628" s="16">
        <f>[1]!s_is(A2628,61,"FY","YTD","20251231",1,"",100000000)</f>
        <v>1.0919410794</v>
      </c>
      <c r="L2628" s="16">
        <f>[1]!s_is(A2628,61,"FY","YTD","20241231",1,"",100000000)</f>
        <v>0.9560720841</v>
      </c>
      <c r="M2628" s="16">
        <f t="shared" si="124"/>
        <v>0.14211166454870447</v>
      </c>
      <c r="N2628" s="16">
        <f>[1]!s_fa_roe(A2628,"20251231")</f>
        <v>9.7856000000000005</v>
      </c>
      <c r="O2628" s="16">
        <f>[1]!s_stmnote_rdexp(A2628,"20251231",1,10000)</f>
        <v>3828.6357680000001</v>
      </c>
      <c r="P2628" s="20">
        <f t="shared" si="125"/>
        <v>5.0143105582139648E-3</v>
      </c>
      <c r="Q2628" s="16">
        <f>[1]!s_margin_tradingbalance(A2628,"",10000)</f>
        <v>0</v>
      </c>
      <c r="R2628" s="16">
        <f>[1]!s_margin_seclendingbalance(A2628,"",10000)</f>
        <v>0</v>
      </c>
      <c r="S2628" s="17">
        <f>[1]!s_val_ev(A2628,"",100000000)</f>
        <v>24.451140532000004</v>
      </c>
      <c r="T2628" s="17">
        <f>[1]!share_freesharesmv(A2628,"",100000000)</f>
        <v>13.987218686000002</v>
      </c>
      <c r="U2628" s="17">
        <f>[1]!s_dq_amount_btin(A2628,E2628,100000000)</f>
        <v>0.24588774999999999</v>
      </c>
      <c r="V2628" s="17">
        <f>[1]!s_dq_turn(A2628,E2628)</f>
        <v>1.0259975385266009</v>
      </c>
      <c r="W2628" s="2">
        <f>[1]!s_pq_amount(A2628,"20260101","",100000000)</f>
        <v>62.732824370000003</v>
      </c>
      <c r="X2628" s="2">
        <f>[1]!s_pq_avgamount(A2628,"20260101","",100000000)</f>
        <v>0.57029840336363635</v>
      </c>
      <c r="Y2628" s="17">
        <f>[1]!s_ipo_dilutedpe(A2628)</f>
        <v>21</v>
      </c>
      <c r="Z2628" s="12">
        <f>[1]!s_ipo_collection_total(A2628,100000000)</f>
        <v>2.6375000000000002</v>
      </c>
      <c r="AA2628" s="2">
        <f>[1]!s_val_pe_ttm(A2628,E2628)</f>
        <v>21.40135383605957</v>
      </c>
      <c r="AB2628" s="5">
        <f>[1]!s_info_zjtxornot1(A2628,"")</f>
        <v>0</v>
      </c>
      <c r="AC2628" s="22" t="str">
        <f>[1]!s_info_nature1(A2628,"")</f>
        <v>地方国有企业</v>
      </c>
      <c r="AD2628" s="6" t="str">
        <f>[1]!s_info_city(A2628)</f>
        <v>厦门市</v>
      </c>
      <c r="AE2628" s="6" t="str">
        <f>[1]!s_info_province(A2628)</f>
        <v>福建省</v>
      </c>
      <c r="AF2628">
        <v>118.11022</v>
      </c>
      <c r="AG2628">
        <v>24.490473999999999</v>
      </c>
    </row>
    <row r="2629" spans="1:33" x14ac:dyDescent="0.3">
      <c r="A2629" s="12" t="s">
        <v>5750</v>
      </c>
      <c r="B2629" s="12" t="s">
        <v>5751</v>
      </c>
      <c r="C2629" s="16" t="str">
        <f>[1]!s_info_mkt(A2629)</f>
        <v>主板</v>
      </c>
      <c r="D2629" s="16" t="str">
        <f>[1]!s_ipo_listeddate(A2629)</f>
        <v>2017-11-30</v>
      </c>
      <c r="E2629" s="16" t="str">
        <f>[1]!lastradeday_s("000002","")</f>
        <v>2026-06-22</v>
      </c>
      <c r="F2629" s="16" t="str">
        <f>[1]!s_info_industry_csrc2023(A2629,"",3)</f>
        <v>酒、饮料和精制茶制造业</v>
      </c>
      <c r="G2629" s="16" t="str">
        <f>[1]!s_info_industry_csrc2023(A2629,"",1)</f>
        <v>制造业</v>
      </c>
      <c r="H2629" s="16">
        <f>[1]!s_is(A2629,83,"FY","YTD","20251231",1,"",100000000)</f>
        <v>29.257826326799997</v>
      </c>
      <c r="I2629" s="16">
        <f>[1]!s_is(A2629,83,"FY","YTD","20241231",1,"",100000000)</f>
        <v>32.8729826999</v>
      </c>
      <c r="J2629" s="16">
        <f t="shared" si="123"/>
        <v>-0.10997348205677127</v>
      </c>
      <c r="K2629" s="16">
        <f>[1]!s_is(A2629,61,"FY","YTD","20251231",1,"",100000000)</f>
        <v>0.9524158573999999</v>
      </c>
      <c r="L2629" s="16">
        <f>[1]!s_is(A2629,61,"FY","YTD","20241231",1,"",100000000)</f>
        <v>2.5319156227000001</v>
      </c>
      <c r="M2629" s="16">
        <f t="shared" si="124"/>
        <v>-0.62383586211915043</v>
      </c>
      <c r="N2629" s="16">
        <f>[1]!s_fa_roe(A2629,"20251231")</f>
        <v>2.7284000000000002</v>
      </c>
      <c r="O2629" s="16">
        <f>[1]!s_stmnote_rdexp(A2629,"20251231",1,10000)</f>
        <v>5485.0223479999995</v>
      </c>
      <c r="P2629" s="20">
        <f t="shared" si="125"/>
        <v>1.8747197029383385E-2</v>
      </c>
      <c r="Q2629" s="16">
        <f>[1]!s_margin_tradingbalance(A2629,"",10000)</f>
        <v>0</v>
      </c>
      <c r="R2629" s="16">
        <f>[1]!s_margin_seclendingbalance(A2629,"",10000)</f>
        <v>0</v>
      </c>
      <c r="S2629" s="17">
        <f>[1]!s_val_ev(A2629,"",100000000)</f>
        <v>50.288065379999999</v>
      </c>
      <c r="T2629" s="17">
        <f>[1]!share_freesharesmv(A2629,"",100000000)</f>
        <v>9.3550016153999991</v>
      </c>
      <c r="U2629" s="17">
        <f>[1]!s_dq_amount_btin(A2629,E2629,100000000)</f>
        <v>0.38113572000000001</v>
      </c>
      <c r="V2629" s="17">
        <f>[1]!s_dq_turn(A2629,E2629)</f>
        <v>0.76356836139636741</v>
      </c>
      <c r="W2629" s="2">
        <f>[1]!s_pq_amount(A2629,"20260101","",100000000)</f>
        <v>59.467251349999998</v>
      </c>
      <c r="X2629" s="2">
        <f>[1]!s_pq_avgamount(A2629,"20260101","",100000000)</f>
        <v>0.54061137590909092</v>
      </c>
      <c r="Y2629" s="17">
        <f>[1]!s_ipo_dilutedpe(A2629)</f>
        <v>22.99</v>
      </c>
      <c r="Z2629" s="12">
        <f>[1]!s_ipo_collection_total(A2629,100000000)</f>
        <v>5.6734179999999999</v>
      </c>
      <c r="AA2629" s="2">
        <f>[1]!s_val_pe_ttm(A2629,E2629)</f>
        <v>24.2462158203125</v>
      </c>
      <c r="AB2629" s="5">
        <f>[1]!s_info_zjtxornot1(A2629,"")</f>
        <v>0</v>
      </c>
      <c r="AC2629" s="22" t="str">
        <f>[1]!s_info_nature1(A2629,"")</f>
        <v>民营企业</v>
      </c>
      <c r="AD2629" s="6" t="str">
        <f>[1]!s_info_city(A2629)</f>
        <v>湖州市</v>
      </c>
      <c r="AE2629" s="6" t="str">
        <f>[1]!s_info_province(A2629)</f>
        <v>浙江省</v>
      </c>
      <c r="AF2629">
        <v>120.10239799999999</v>
      </c>
      <c r="AG2629">
        <v>30.867197999999998</v>
      </c>
    </row>
    <row r="2630" spans="1:33" x14ac:dyDescent="0.3">
      <c r="A2630" s="12" t="s">
        <v>5752</v>
      </c>
      <c r="B2630" s="12" t="s">
        <v>5753</v>
      </c>
      <c r="C2630" s="16" t="str">
        <f>[1]!s_info_mkt(A2630)</f>
        <v>主板</v>
      </c>
      <c r="D2630" s="16" t="str">
        <f>[1]!s_ipo_listeddate(A2630)</f>
        <v>2011-09-09</v>
      </c>
      <c r="E2630" s="16" t="str">
        <f>[1]!lastradeday_s("000002","")</f>
        <v>2026-06-22</v>
      </c>
      <c r="F2630" s="16" t="str">
        <f>[1]!s_info_industry_csrc2023(A2630,"",3)</f>
        <v>电气机械和器材制造业</v>
      </c>
      <c r="G2630" s="16" t="str">
        <f>[1]!s_info_industry_csrc2023(A2630,"",1)</f>
        <v>制造业</v>
      </c>
      <c r="H2630" s="16">
        <f>[1]!s_is(A2630,83,"FY","YTD","20251231",1,"",100000000)</f>
        <v>50.8693826493</v>
      </c>
      <c r="I2630" s="16">
        <f>[1]!s_is(A2630,83,"FY","YTD","20241231",1,"",100000000)</f>
        <v>48.3332189813</v>
      </c>
      <c r="J2630" s="16">
        <f t="shared" si="123"/>
        <v>5.2472475896572002E-2</v>
      </c>
      <c r="K2630" s="16">
        <f>[1]!s_is(A2630,61,"FY","YTD","20251231",1,"",100000000)</f>
        <v>0.1227455616</v>
      </c>
      <c r="L2630" s="16">
        <f>[1]!s_is(A2630,61,"FY","YTD","20241231",1,"",100000000)</f>
        <v>0.64238678270000005</v>
      </c>
      <c r="M2630" s="16">
        <f t="shared" si="124"/>
        <v>-0.80892265391250562</v>
      </c>
      <c r="N2630" s="16">
        <f>[1]!s_fa_roe(A2630,"20251231")</f>
        <v>0.2782</v>
      </c>
      <c r="O2630" s="16">
        <f>[1]!s_stmnote_rdexp(A2630,"20251231",1,10000)</f>
        <v>22401.930340999999</v>
      </c>
      <c r="P2630" s="20">
        <f t="shared" si="125"/>
        <v>4.4038140772106001E-2</v>
      </c>
      <c r="Q2630" s="16">
        <f>[1]!s_margin_tradingbalance(A2630,"",10000)</f>
        <v>0</v>
      </c>
      <c r="R2630" s="16">
        <f>[1]!s_margin_seclendingbalance(A2630,"",10000)</f>
        <v>0</v>
      </c>
      <c r="S2630" s="17">
        <f>[1]!s_val_ev(A2630,"",100000000)</f>
        <v>29.190994747199998</v>
      </c>
      <c r="T2630" s="17">
        <f>[1]!share_freesharesmv(A2630,"",100000000)</f>
        <v>17.842773218399998</v>
      </c>
      <c r="U2630" s="17">
        <f>[1]!s_dq_amount_btin(A2630,E2630,100000000)</f>
        <v>0.37955295999999999</v>
      </c>
      <c r="V2630" s="17">
        <f>[1]!s_dq_turn(A2630,E2630)</f>
        <v>1.8694312724092652</v>
      </c>
      <c r="W2630" s="2">
        <f>[1]!s_pq_amount(A2630,"20260101","",100000000)</f>
        <v>97.80806493</v>
      </c>
      <c r="X2630" s="2">
        <f>[1]!s_pq_avgamount(A2630,"20260101","",100000000)</f>
        <v>0.88916422663636352</v>
      </c>
      <c r="Y2630" s="17">
        <f>[1]!s_ipo_dilutedpe(A2630)</f>
        <v>45.61</v>
      </c>
      <c r="Z2630" s="12">
        <f>[1]!s_ipo_collection_total(A2630,100000000)</f>
        <v>15.6</v>
      </c>
      <c r="AA2630" s="2">
        <f>[1]!s_val_pe_ttm(A2630,E2630)</f>
        <v>-52.257694244384766</v>
      </c>
      <c r="AB2630" s="5">
        <f>[1]!s_info_zjtxornot1(A2630,"")</f>
        <v>0</v>
      </c>
      <c r="AC2630" s="22" t="str">
        <f>[1]!s_info_nature1(A2630,"")</f>
        <v>民营企业</v>
      </c>
      <c r="AD2630" s="6" t="str">
        <f>[1]!s_info_city(A2630)</f>
        <v>厦门市</v>
      </c>
      <c r="AE2630" s="6" t="str">
        <f>[1]!s_info_province(A2630)</f>
        <v>福建省</v>
      </c>
      <c r="AF2630">
        <v>118.11022</v>
      </c>
      <c r="AG2630">
        <v>24.490473999999999</v>
      </c>
    </row>
    <row r="2631" spans="1:33" x14ac:dyDescent="0.3">
      <c r="A2631" s="12" t="s">
        <v>5754</v>
      </c>
      <c r="B2631" s="12" t="s">
        <v>5755</v>
      </c>
      <c r="C2631" s="16" t="str">
        <f>[1]!s_info_mkt(A2631)</f>
        <v>主板</v>
      </c>
      <c r="D2631" s="16" t="str">
        <f>[1]!s_ipo_listeddate(A2631)</f>
        <v>1993-09-08</v>
      </c>
      <c r="E2631" s="16" t="str">
        <f>[1]!lastradeday_s("000002","")</f>
        <v>2026-06-22</v>
      </c>
      <c r="F2631" s="16" t="str">
        <f>[1]!s_info_industry_csrc2023(A2631,"",3)</f>
        <v>医药制造业</v>
      </c>
      <c r="G2631" s="16" t="str">
        <f>[1]!s_info_industry_csrc2023(A2631,"",1)</f>
        <v>制造业</v>
      </c>
      <c r="H2631" s="16">
        <f>[1]!s_is(A2631,83,"FY","YTD","20251231",1,"",100000000)</f>
        <v>3.4438339072000002</v>
      </c>
      <c r="I2631" s="16">
        <f>[1]!s_is(A2631,83,"FY","YTD","20241231",1,"",100000000)</f>
        <v>2.0351723020999999</v>
      </c>
      <c r="J2631" s="16">
        <f t="shared" si="123"/>
        <v>0.6921584003705572</v>
      </c>
      <c r="K2631" s="16">
        <f>[1]!s_is(A2631,61,"FY","YTD","20251231",1,"",100000000)</f>
        <v>-0.37092264359999999</v>
      </c>
      <c r="L2631" s="16">
        <f>[1]!s_is(A2631,61,"FY","YTD","20241231",1,"",100000000)</f>
        <v>-1.0999367501999999</v>
      </c>
      <c r="M2631" s="16">
        <f t="shared" si="124"/>
        <v>0.6627782065354616</v>
      </c>
      <c r="N2631" s="16">
        <f>[1]!s_fa_roe(A2631,"20251231")</f>
        <v>-10.502800000000001</v>
      </c>
      <c r="O2631" s="16">
        <f>[1]!s_stmnote_rdexp(A2631,"20251231",1,10000)</f>
        <v>3247.5696760000001</v>
      </c>
      <c r="P2631" s="20">
        <f t="shared" si="125"/>
        <v>9.4300996026850437E-2</v>
      </c>
      <c r="Q2631" s="16">
        <f>[1]!s_margin_tradingbalance(A2631,"",10000)</f>
        <v>0</v>
      </c>
      <c r="R2631" s="16">
        <f>[1]!s_margin_seclendingbalance(A2631,"",10000)</f>
        <v>0</v>
      </c>
      <c r="S2631" s="17">
        <f>[1]!s_val_ev(A2631,"",100000000)</f>
        <v>32.739887859600003</v>
      </c>
      <c r="T2631" s="17">
        <f>[1]!share_freesharesmv(A2631,"",100000000)</f>
        <v>21.227917357800003</v>
      </c>
      <c r="U2631" s="17">
        <f>[1]!s_dq_amount_btin(A2631,E2631,100000000)</f>
        <v>1.57897244</v>
      </c>
      <c r="V2631" s="17">
        <f>[1]!s_dq_turn(A2631,E2631)</f>
        <v>4.9294648398363012</v>
      </c>
      <c r="W2631" s="2">
        <f>[1]!s_pq_amount(A2631,"20260101","",100000000)</f>
        <v>136.47579218999999</v>
      </c>
      <c r="X2631" s="2">
        <f>[1]!s_pq_avgamount(A2631,"20260101","",100000000)</f>
        <v>1.2520714879816515</v>
      </c>
      <c r="Y2631" s="17">
        <f>[1]!s_ipo_dilutedpe(A2631)</f>
        <v>0</v>
      </c>
      <c r="Z2631" s="12">
        <f>[1]!s_ipo_collection_total(A2631,100000000)</f>
        <v>0</v>
      </c>
      <c r="AA2631" s="2">
        <f>[1]!s_val_pe_ttm(A2631,E2631)</f>
        <v>-100.76506042480469</v>
      </c>
      <c r="AB2631" s="5">
        <f>[1]!s_info_zjtxornot1(A2631,"")</f>
        <v>0</v>
      </c>
      <c r="AC2631" s="22" t="str">
        <f>[1]!s_info_nature1(A2631,"")</f>
        <v>民营企业</v>
      </c>
      <c r="AD2631" s="6" t="str">
        <f>[1]!s_info_city(A2631)</f>
        <v>江阴市</v>
      </c>
      <c r="AE2631" s="6" t="str">
        <f>[1]!s_info_province(A2631)</f>
        <v>江苏省</v>
      </c>
      <c r="AF2631">
        <v>120.31067899999999</v>
      </c>
      <c r="AG2631">
        <v>31.837425</v>
      </c>
    </row>
    <row r="2632" spans="1:33" x14ac:dyDescent="0.3">
      <c r="A2632" s="12" t="s">
        <v>5756</v>
      </c>
      <c r="B2632" s="12" t="s">
        <v>5757</v>
      </c>
      <c r="C2632" s="16" t="str">
        <f>[1]!s_info_mkt(A2632)</f>
        <v>创业板</v>
      </c>
      <c r="D2632" s="16" t="str">
        <f>[1]!s_ipo_listeddate(A2632)</f>
        <v>2020-06-05</v>
      </c>
      <c r="E2632" s="16" t="str">
        <f>[1]!lastradeday_s("000002","")</f>
        <v>2026-06-22</v>
      </c>
      <c r="F2632" s="16" t="str">
        <f>[1]!s_info_industry_csrc2023(A2632,"",3)</f>
        <v>专用设备制造业</v>
      </c>
      <c r="G2632" s="16" t="str">
        <f>[1]!s_info_industry_csrc2023(A2632,"",1)</f>
        <v>制造业</v>
      </c>
      <c r="H2632" s="16">
        <f>[1]!s_is(A2632,83,"FY","YTD","20251231",1,"",100000000)</f>
        <v>6.8023105974</v>
      </c>
      <c r="I2632" s="16">
        <f>[1]!s_is(A2632,83,"FY","YTD","20241231",1,"",100000000)</f>
        <v>6.5310545260000001</v>
      </c>
      <c r="J2632" s="16">
        <f t="shared" si="123"/>
        <v>4.1533273121535652E-2</v>
      </c>
      <c r="K2632" s="16">
        <f>[1]!s_is(A2632,61,"FY","YTD","20251231",1,"",100000000)</f>
        <v>0.76293929230000002</v>
      </c>
      <c r="L2632" s="16">
        <f>[1]!s_is(A2632,61,"FY","YTD","20241231",1,"",100000000)</f>
        <v>0.79866269239999998</v>
      </c>
      <c r="M2632" s="16">
        <f t="shared" si="124"/>
        <v>-4.4729020699151877E-2</v>
      </c>
      <c r="N2632" s="16">
        <f>[1]!s_fa_roe(A2632,"20251231")</f>
        <v>5.3467000000000002</v>
      </c>
      <c r="O2632" s="16">
        <f>[1]!s_stmnote_rdexp(A2632,"20251231",1,10000)</f>
        <v>2104.6773010000002</v>
      </c>
      <c r="P2632" s="20">
        <f t="shared" si="125"/>
        <v>3.0940623349431536E-2</v>
      </c>
      <c r="Q2632" s="16">
        <f>[1]!s_margin_tradingbalance(A2632,"",10000)</f>
        <v>0</v>
      </c>
      <c r="R2632" s="16">
        <f>[1]!s_margin_seclendingbalance(A2632,"",10000)</f>
        <v>0</v>
      </c>
      <c r="S2632" s="17">
        <f>[1]!s_val_ev(A2632,"",100000000)</f>
        <v>26.901503440999999</v>
      </c>
      <c r="T2632" s="17">
        <f>[1]!share_freesharesmv(A2632,"",100000000)</f>
        <v>9.7527534409999994</v>
      </c>
      <c r="U2632" s="17">
        <f>[1]!s_dq_amount_btin(A2632,E2632,100000000)</f>
        <v>0.51401914999999998</v>
      </c>
      <c r="V2632" s="17">
        <f>[1]!s_dq_turn(A2632,E2632)</f>
        <v>2.5898478629441906</v>
      </c>
      <c r="W2632" s="2">
        <f>[1]!s_pq_amount(A2632,"20260101","",100000000)</f>
        <v>185.36608183000001</v>
      </c>
      <c r="X2632" s="2">
        <f>[1]!s_pq_avgamount(A2632,"20260101","",100000000)</f>
        <v>1.6851461984545455</v>
      </c>
      <c r="Y2632" s="17">
        <f>[1]!s_ipo_dilutedpe(A2632)</f>
        <v>19</v>
      </c>
      <c r="Z2632" s="12">
        <f>[1]!s_ipo_collection_total(A2632,100000000)</f>
        <v>4.3925000000000001</v>
      </c>
      <c r="AA2632" s="2">
        <f>[1]!s_val_pe_ttm(A2632,E2632)</f>
        <v>37.344112396240234</v>
      </c>
      <c r="AB2632" s="5">
        <f>[1]!s_info_zjtxornot1(A2632,"")</f>
        <v>1</v>
      </c>
      <c r="AC2632" s="22" t="str">
        <f>[1]!s_info_nature1(A2632,"")</f>
        <v>民营企业</v>
      </c>
      <c r="AD2632" s="6" t="str">
        <f>[1]!s_info_city(A2632)</f>
        <v>湖州市</v>
      </c>
      <c r="AE2632" s="6" t="str">
        <f>[1]!s_info_province(A2632)</f>
        <v>浙江省</v>
      </c>
      <c r="AF2632">
        <v>120.10239799999999</v>
      </c>
      <c r="AG2632">
        <v>30.867197999999998</v>
      </c>
    </row>
    <row r="2633" spans="1:33" x14ac:dyDescent="0.3">
      <c r="A2633" s="12" t="s">
        <v>5758</v>
      </c>
      <c r="B2633" s="12" t="s">
        <v>5759</v>
      </c>
      <c r="C2633" s="16" t="str">
        <f>[1]!s_info_mkt(A2633)</f>
        <v>主板</v>
      </c>
      <c r="D2633" s="16" t="str">
        <f>[1]!s_ipo_listeddate(A2633)</f>
        <v>1996-06-18</v>
      </c>
      <c r="E2633" s="16" t="str">
        <f>[1]!lastradeday_s("000002","")</f>
        <v>2026-06-22</v>
      </c>
      <c r="F2633" s="16" t="str">
        <f>[1]!s_info_industry_csrc2023(A2633,"",3)</f>
        <v>软件和信息技术服务业</v>
      </c>
      <c r="G2633" s="16" t="str">
        <f>[1]!s_info_industry_csrc2023(A2633,"",1)</f>
        <v>信息传输、软件和信息技术服务业</v>
      </c>
      <c r="H2633" s="16">
        <f>[1]!s_is(A2633,83,"FY","YTD","20251231",1,"",100000000)</f>
        <v>120.3769071</v>
      </c>
      <c r="I2633" s="16">
        <f>[1]!s_is(A2633,83,"FY","YTD","20241231",1,"",100000000)</f>
        <v>115.59615407</v>
      </c>
      <c r="J2633" s="16">
        <f t="shared" si="123"/>
        <v>4.1357370999600684E-2</v>
      </c>
      <c r="K2633" s="16">
        <f>[1]!s_is(A2633,61,"FY","YTD","20251231",1,"",100000000)</f>
        <v>-3.58153298</v>
      </c>
      <c r="L2633" s="16">
        <f>[1]!s_is(A2633,61,"FY","YTD","20241231",1,"",100000000)</f>
        <v>0.63047454000000003</v>
      </c>
      <c r="M2633" s="16">
        <f t="shared" si="124"/>
        <v>-6.6806940689468606</v>
      </c>
      <c r="N2633" s="16">
        <f>[1]!s_fa_roe(A2633,"20251231")</f>
        <v>-3.8687</v>
      </c>
      <c r="O2633" s="16">
        <f>[1]!s_stmnote_rdexp(A2633,"20251231",1,10000)</f>
        <v>123472.5462</v>
      </c>
      <c r="P2633" s="20">
        <f t="shared" si="125"/>
        <v>0.10257162206155404</v>
      </c>
      <c r="Q2633" s="16">
        <f>[1]!s_margin_tradingbalance(A2633,"",10000)</f>
        <v>96318.1633</v>
      </c>
      <c r="R2633" s="16">
        <f>[1]!s_margin_seclendingbalance(A2633,"",10000)</f>
        <v>93.042400000000001</v>
      </c>
      <c r="S2633" s="17">
        <f>[1]!s_val_ev(A2633,"",100000000)</f>
        <v>93.920449881999986</v>
      </c>
      <c r="T2633" s="17">
        <f>[1]!share_freesharesmv(A2633,"",100000000)</f>
        <v>72.494416139500004</v>
      </c>
      <c r="U2633" s="17">
        <f>[1]!s_dq_amount_btin(A2633,E2633,100000000)</f>
        <v>1.1474659300000001</v>
      </c>
      <c r="V2633" s="17">
        <f>[1]!s_dq_turn(A2633,E2633)</f>
        <v>1.2506298148866868</v>
      </c>
      <c r="W2633" s="2">
        <f>[1]!s_pq_amount(A2633,"20260101","",100000000)</f>
        <v>249.67718047</v>
      </c>
      <c r="X2633" s="2">
        <f>[1]!s_pq_avgamount(A2633,"20260101","",100000000)</f>
        <v>2.2697925497272728</v>
      </c>
      <c r="Y2633" s="17">
        <f>[1]!s_ipo_dilutedpe(A2633)</f>
        <v>17.45</v>
      </c>
      <c r="Z2633" s="12">
        <f>[1]!s_ipo_collection_total(A2633,100000000)</f>
        <v>1.0469999999999999</v>
      </c>
      <c r="AA2633" s="2">
        <f>[1]!s_val_pe_ttm(A2633,E2633)</f>
        <v>-19.028720855712891</v>
      </c>
      <c r="AB2633" s="5">
        <f>[1]!s_info_zjtxornot1(A2633,"")</f>
        <v>0</v>
      </c>
      <c r="AC2633" s="22" t="str">
        <f>[1]!s_info_nature1(A2633,"")</f>
        <v>公众企业</v>
      </c>
      <c r="AD2633" s="6" t="str">
        <f>[1]!s_info_city(A2633)</f>
        <v>沈阳市</v>
      </c>
      <c r="AE2633" s="6" t="str">
        <f>[1]!s_info_province(A2633)</f>
        <v>辽宁省</v>
      </c>
      <c r="AF2633">
        <v>123.429096</v>
      </c>
      <c r="AG2633">
        <v>41.796767000000003</v>
      </c>
    </row>
    <row r="2634" spans="1:33" x14ac:dyDescent="0.3">
      <c r="A2634" s="12" t="s">
        <v>5760</v>
      </c>
      <c r="B2634" s="12" t="s">
        <v>5761</v>
      </c>
      <c r="C2634" s="16" t="str">
        <f>[1]!s_info_mkt(A2634)</f>
        <v>科创板</v>
      </c>
      <c r="D2634" s="16" t="str">
        <f>[1]!s_ipo_listeddate(A2634)</f>
        <v>2021-08-05</v>
      </c>
      <c r="E2634" s="16" t="str">
        <f>[1]!lastradeday_s("000002","")</f>
        <v>2026-06-22</v>
      </c>
      <c r="F2634" s="16" t="str">
        <f>[1]!s_info_industry_csrc2023(A2634,"",3)</f>
        <v>计算机、通信和其他电子设备制造业</v>
      </c>
      <c r="G2634" s="16" t="str">
        <f>[1]!s_info_industry_csrc2023(A2634,"",1)</f>
        <v>制造业</v>
      </c>
      <c r="H2634" s="16">
        <f>[1]!s_is(A2634,83,"FY","YTD","20251231",1,"",100000000)</f>
        <v>198.79565539770002</v>
      </c>
      <c r="I2634" s="16">
        <f>[1]!s_is(A2634,83,"FY","YTD","20241231",1,"",100000000)</f>
        <v>132.9679026471</v>
      </c>
      <c r="J2634" s="16">
        <f t="shared" si="123"/>
        <v>0.4950649851589255</v>
      </c>
      <c r="K2634" s="16">
        <f>[1]!s_is(A2634,61,"FY","YTD","20251231",1,"",100000000)</f>
        <v>7.5483169959000005</v>
      </c>
      <c r="L2634" s="16">
        <f>[1]!s_is(A2634,61,"FY","YTD","20241231",1,"",100000000)</f>
        <v>4.9407383767000006</v>
      </c>
      <c r="M2634" s="16">
        <f t="shared" si="124"/>
        <v>0.52777103752286592</v>
      </c>
      <c r="N2634" s="16">
        <f>[1]!s_fa_roe(A2634,"20251231")</f>
        <v>8.4202999999999992</v>
      </c>
      <c r="O2634" s="16">
        <f>[1]!s_stmnote_rdexp(A2634,"20251231",1,10000)</f>
        <v>54518.184698999998</v>
      </c>
      <c r="P2634" s="20">
        <f t="shared" si="125"/>
        <v>2.7424233487363604E-2</v>
      </c>
      <c r="Q2634" s="16">
        <f>[1]!s_margin_tradingbalance(A2634,"",10000)</f>
        <v>49433.728000000003</v>
      </c>
      <c r="R2634" s="16">
        <f>[1]!s_margin_seclendingbalance(A2634,"",10000)</f>
        <v>681.16290000000004</v>
      </c>
      <c r="S2634" s="17">
        <f>[1]!s_val_ev(A2634,"",100000000)</f>
        <v>311.39439821100001</v>
      </c>
      <c r="T2634" s="17">
        <f>[1]!share_freesharesmv(A2634,"",100000000)</f>
        <v>107.954987605</v>
      </c>
      <c r="U2634" s="17">
        <f>[1]!s_dq_amount_btin(A2634,E2634,100000000)</f>
        <v>6.4041486900000004</v>
      </c>
      <c r="V2634" s="17">
        <f>[1]!s_dq_turn(A2634,E2634)</f>
        <v>2.0877260080301441</v>
      </c>
      <c r="W2634" s="2">
        <f>[1]!s_pq_amount(A2634,"20260101","",100000000)</f>
        <v>589.83184597000002</v>
      </c>
      <c r="X2634" s="2">
        <f>[1]!s_pq_avgamount(A2634,"20260101","",100000000)</f>
        <v>5.3621076906363641</v>
      </c>
      <c r="Y2634" s="17">
        <f>[1]!s_ipo_dilutedpe(A2634)</f>
        <v>25.27</v>
      </c>
      <c r="Z2634" s="12">
        <f>[1]!s_ipo_collection_total(A2634,100000000)</f>
        <v>15.408801414999999</v>
      </c>
      <c r="AA2634" s="2">
        <f>[1]!s_val_pe_ttm(A2634,E2634)</f>
        <v>36.282802581787109</v>
      </c>
      <c r="AB2634" s="5">
        <f>[1]!s_info_zjtxornot1(A2634,"")</f>
        <v>1</v>
      </c>
      <c r="AC2634" s="22" t="str">
        <f>[1]!s_info_nature1(A2634,"")</f>
        <v>地方国有企业</v>
      </c>
      <c r="AD2634" s="6" t="str">
        <f>[1]!s_info_city(A2634)</f>
        <v>厦门市</v>
      </c>
      <c r="AE2634" s="6" t="str">
        <f>[1]!s_info_province(A2634)</f>
        <v>福建省</v>
      </c>
      <c r="AF2634">
        <v>118.11022</v>
      </c>
      <c r="AG2634">
        <v>24.490473999999999</v>
      </c>
    </row>
    <row r="2635" spans="1:33" x14ac:dyDescent="0.3">
      <c r="A2635" s="12" t="s">
        <v>5762</v>
      </c>
      <c r="B2635" s="12" t="s">
        <v>5763</v>
      </c>
      <c r="C2635" s="16" t="str">
        <f>[1]!s_info_mkt(A2635)</f>
        <v>创业板</v>
      </c>
      <c r="D2635" s="16" t="str">
        <f>[1]!s_ipo_listeddate(A2635)</f>
        <v>2019-02-18</v>
      </c>
      <c r="E2635" s="16" t="str">
        <f>[1]!lastradeday_s("000002","")</f>
        <v>2026-06-22</v>
      </c>
      <c r="F2635" s="16" t="str">
        <f>[1]!s_info_industry_csrc2023(A2635,"",3)</f>
        <v>畜牧业</v>
      </c>
      <c r="G2635" s="16" t="str">
        <f>[1]!s_info_industry_csrc2023(A2635,"",1)</f>
        <v>农、林、牧、渔业</v>
      </c>
      <c r="H2635" s="16">
        <f>[1]!s_is(A2635,83,"FY","YTD","20251231",1,"",100000000)</f>
        <v>187.29362431470003</v>
      </c>
      <c r="I2635" s="16">
        <f>[1]!s_is(A2635,83,"FY","YTD","20241231",1,"",100000000)</f>
        <v>177.24875417759998</v>
      </c>
      <c r="J2635" s="16">
        <f t="shared" si="123"/>
        <v>5.6671033789243319E-2</v>
      </c>
      <c r="K2635" s="16">
        <f>[1]!s_is(A2635,61,"FY","YTD","20251231",1,"",100000000)</f>
        <v>5.7778757521000008</v>
      </c>
      <c r="L2635" s="16">
        <f>[1]!s_is(A2635,61,"FY","YTD","20241231",1,"",100000000)</f>
        <v>15.2096317935</v>
      </c>
      <c r="M2635" s="16">
        <f t="shared" si="124"/>
        <v>-0.62011731575453144</v>
      </c>
      <c r="N2635" s="16">
        <f>[1]!s_fa_roe(A2635,"20251231")</f>
        <v>6.2878999999999996</v>
      </c>
      <c r="O2635" s="16">
        <f>[1]!s_stmnote_rdexp(A2635,"20251231",1,10000)</f>
        <v>14647.660115999999</v>
      </c>
      <c r="P2635" s="20">
        <f t="shared" si="125"/>
        <v>7.8206934003200636E-3</v>
      </c>
      <c r="Q2635" s="16">
        <f>[1]!s_margin_tradingbalance(A2635,"",10000)</f>
        <v>18169.666499999999</v>
      </c>
      <c r="R2635" s="16">
        <f>[1]!s_margin_seclendingbalance(A2635,"",10000)</f>
        <v>164.85210000000001</v>
      </c>
      <c r="S2635" s="17">
        <f>[1]!s_val_ev(A2635,"",100000000)</f>
        <v>144.97758308729999</v>
      </c>
      <c r="T2635" s="17">
        <f>[1]!share_freesharesmv(A2635,"",100000000)</f>
        <v>60.163401866999997</v>
      </c>
      <c r="U2635" s="17">
        <f>[1]!s_dq_amount_btin(A2635,E2635,100000000)</f>
        <v>1.20915942</v>
      </c>
      <c r="V2635" s="17">
        <f>[1]!s_dq_turn(A2635,E2635)</f>
        <v>1.120595392322792</v>
      </c>
      <c r="W2635" s="2">
        <f>[1]!s_pq_amount(A2635,"20260101","",100000000)</f>
        <v>220.06647364</v>
      </c>
      <c r="X2635" s="2">
        <f>[1]!s_pq_avgamount(A2635,"20260101","",100000000)</f>
        <v>2.0006043058181819</v>
      </c>
      <c r="Y2635" s="17">
        <f>[1]!s_ipo_dilutedpe(A2635)</f>
        <v>16.05</v>
      </c>
      <c r="Z2635" s="12">
        <f>[1]!s_ipo_collection_total(A2635,100000000)</f>
        <v>12.115679999999999</v>
      </c>
      <c r="AA2635" s="2">
        <f>[1]!s_val_pe_ttm(A2635,E2635)</f>
        <v>27.531728744506836</v>
      </c>
      <c r="AB2635" s="5">
        <f>[1]!s_info_zjtxornot1(A2635,"")</f>
        <v>0</v>
      </c>
      <c r="AC2635" s="22" t="str">
        <f>[1]!s_info_nature1(A2635,"")</f>
        <v>民营企业</v>
      </c>
      <c r="AD2635" s="6" t="str">
        <f>[1]!s_info_city(A2635)</f>
        <v>常州市</v>
      </c>
      <c r="AE2635" s="6" t="str">
        <f>[1]!s_info_province(A2635)</f>
        <v>江苏省</v>
      </c>
      <c r="AF2635">
        <v>119.946973</v>
      </c>
      <c r="AG2635">
        <v>31.772752000000001</v>
      </c>
    </row>
    <row r="2636" spans="1:33" x14ac:dyDescent="0.3">
      <c r="A2636" s="12" t="s">
        <v>5764</v>
      </c>
      <c r="B2636" s="12" t="s">
        <v>5765</v>
      </c>
      <c r="C2636" s="16" t="str">
        <f>[1]!s_info_mkt(A2636)</f>
        <v>主板</v>
      </c>
      <c r="D2636" s="16" t="str">
        <f>[1]!s_ipo_listeddate(A2636)</f>
        <v>2012-10-09</v>
      </c>
      <c r="E2636" s="16" t="str">
        <f>[1]!lastradeday_s("000002","")</f>
        <v>2026-06-22</v>
      </c>
      <c r="F2636" s="16" t="str">
        <f>[1]!s_info_industry_csrc2023(A2636,"",3)</f>
        <v>有色金属矿采选业</v>
      </c>
      <c r="G2636" s="16" t="str">
        <f>[1]!s_info_industry_csrc2023(A2636,"",1)</f>
        <v>采矿业</v>
      </c>
      <c r="H2636" s="16">
        <f>[1]!s_is(A2636,83,"FY","YTD","20251231",1,"",100000000)</f>
        <v>2066.8364905042999</v>
      </c>
      <c r="I2636" s="16">
        <f>[1]!s_is(A2636,83,"FY","YTD","20241231",1,"",100000000)</f>
        <v>2130.2866483479002</v>
      </c>
      <c r="J2636" s="16">
        <f t="shared" si="123"/>
        <v>-2.978479815981927E-2</v>
      </c>
      <c r="K2636" s="16">
        <f>[1]!s_is(A2636,61,"FY","YTD","20251231",1,"",100000000)</f>
        <v>203.3875079753</v>
      </c>
      <c r="L2636" s="16">
        <f>[1]!s_is(A2636,61,"FY","YTD","20241231",1,"",100000000)</f>
        <v>135.3203500294</v>
      </c>
      <c r="M2636" s="16">
        <f t="shared" si="124"/>
        <v>0.50300755157011912</v>
      </c>
      <c r="N2636" s="16">
        <f>[1]!s_fa_roe(A2636,"20251231")</f>
        <v>26.507200000000001</v>
      </c>
      <c r="O2636" s="16">
        <f>[1]!s_stmnote_rdexp(A2636,"20251231",1,10000)</f>
        <v>43167.9</v>
      </c>
      <c r="P2636" s="20">
        <f t="shared" si="125"/>
        <v>2.0885977288637482E-3</v>
      </c>
      <c r="Q2636" s="16">
        <f>[1]!s_margin_tradingbalance(A2636,"",10000)</f>
        <v>481664.1519</v>
      </c>
      <c r="R2636" s="16">
        <f>[1]!s_margin_seclendingbalance(A2636,"",10000)</f>
        <v>2666.3220000000001</v>
      </c>
      <c r="S2636" s="17">
        <f>[1]!s_val_ev(A2636,"",100000000)</f>
        <v>4425.6398715819678</v>
      </c>
      <c r="T2636" s="17">
        <f>[1]!share_freesharesmv(A2636,"",100000000)</f>
        <v>1537.3322445040003</v>
      </c>
      <c r="U2636" s="17">
        <f>[1]!s_dq_amount_btin(A2636,E2636,100000000)</f>
        <v>145.63357590999999</v>
      </c>
      <c r="V2636" s="17">
        <f>[1]!s_dq_turn(A2636,E2636)</f>
        <v>3.9787791791332205</v>
      </c>
      <c r="W2636" s="2">
        <f>[1]!s_pq_amount(A2636,"20260101","",100000000)</f>
        <v>6721.66283019</v>
      </c>
      <c r="X2636" s="2">
        <f>[1]!s_pq_avgamount(A2636,"20260101","",100000000)</f>
        <v>61.106025728999995</v>
      </c>
      <c r="Y2636" s="17">
        <f>[1]!s_ipo_dilutedpe(A2636)</f>
        <v>13.64</v>
      </c>
      <c r="Z2636" s="12">
        <f>[1]!s_ipo_collection_total(A2636,100000000)</f>
        <v>6</v>
      </c>
      <c r="AA2636" s="2">
        <f>[1]!s_val_pe_ttm(A2636,E2636)</f>
        <v>19.177370071411133</v>
      </c>
      <c r="AB2636" s="5">
        <f>[1]!s_info_zjtxornot1(A2636,"")</f>
        <v>0</v>
      </c>
      <c r="AC2636" s="22" t="str">
        <f>[1]!s_info_nature1(A2636,"")</f>
        <v>民营企业</v>
      </c>
      <c r="AD2636" s="6" t="str">
        <f>[1]!s_info_city(A2636)</f>
        <v>洛阳市</v>
      </c>
      <c r="AE2636" s="6" t="str">
        <f>[1]!s_info_province(A2636)</f>
        <v>河南省</v>
      </c>
      <c r="AF2636">
        <v>112.434468</v>
      </c>
      <c r="AG2636">
        <v>34.663041</v>
      </c>
    </row>
    <row r="2637" spans="1:33" x14ac:dyDescent="0.3">
      <c r="A2637" s="12" t="s">
        <v>5766</v>
      </c>
      <c r="B2637" s="12" t="s">
        <v>5767</v>
      </c>
      <c r="C2637" s="16" t="str">
        <f>[1]!s_info_mkt(A2637)</f>
        <v>主板</v>
      </c>
      <c r="D2637" s="16" t="str">
        <f>[1]!s_ipo_listeddate(A2637)</f>
        <v>2017-01-17</v>
      </c>
      <c r="E2637" s="16" t="str">
        <f>[1]!lastradeday_s("000002","")</f>
        <v>2026-06-22</v>
      </c>
      <c r="F2637" s="16" t="str">
        <f>[1]!s_info_industry_csrc2023(A2637,"",3)</f>
        <v>造纸和纸制品业</v>
      </c>
      <c r="G2637" s="16" t="str">
        <f>[1]!s_info_industry_csrc2023(A2637,"",1)</f>
        <v>制造业</v>
      </c>
      <c r="H2637" s="16">
        <f>[1]!s_is(A2637,83,"FY","YTD","20251231",1,"",100000000)</f>
        <v>22.532363007899999</v>
      </c>
      <c r="I2637" s="16">
        <f>[1]!s_is(A2637,83,"FY","YTD","20241231",1,"",100000000)</f>
        <v>22.352073167299999</v>
      </c>
      <c r="J2637" s="16">
        <f t="shared" si="123"/>
        <v>8.0659113474876865E-3</v>
      </c>
      <c r="K2637" s="16">
        <f>[1]!s_is(A2637,61,"FY","YTD","20251231",1,"",100000000)</f>
        <v>2.2374960728</v>
      </c>
      <c r="L2637" s="16">
        <f>[1]!s_is(A2637,61,"FY","YTD","20241231",1,"",100000000)</f>
        <v>2.8634655179000004</v>
      </c>
      <c r="M2637" s="16">
        <f t="shared" si="124"/>
        <v>-0.21860554673592578</v>
      </c>
      <c r="N2637" s="16">
        <f>[1]!s_fa_roe(A2637,"20251231")</f>
        <v>9.9770000000000003</v>
      </c>
      <c r="O2637" s="16">
        <f>[1]!s_stmnote_rdexp(A2637,"20251231",1,10000)</f>
        <v>10343.189342</v>
      </c>
      <c r="P2637" s="20">
        <f t="shared" si="125"/>
        <v>4.5903704544319683E-2</v>
      </c>
      <c r="Q2637" s="16">
        <f>[1]!s_margin_tradingbalance(A2637,"",10000)</f>
        <v>0</v>
      </c>
      <c r="R2637" s="16">
        <f>[1]!s_margin_seclendingbalance(A2637,"",10000)</f>
        <v>0</v>
      </c>
      <c r="S2637" s="17">
        <f>[1]!s_val_ev(A2637,"",100000000)</f>
        <v>45.408160485599993</v>
      </c>
      <c r="T2637" s="17">
        <f>[1]!share_freesharesmv(A2637,"",100000000)</f>
        <v>24.941801293199998</v>
      </c>
      <c r="U2637" s="17">
        <f>[1]!s_dq_amount_btin(A2637,E2637,100000000)</f>
        <v>1.7076318399999999</v>
      </c>
      <c r="V2637" s="17">
        <f>[1]!s_dq_turn(A2637,E2637)</f>
        <v>3.7262716848804813</v>
      </c>
      <c r="W2637" s="2">
        <f>[1]!s_pq_amount(A2637,"20260101","",100000000)</f>
        <v>192.30228009999999</v>
      </c>
      <c r="X2637" s="2">
        <f>[1]!s_pq_avgamount(A2637,"20260101","",100000000)</f>
        <v>1.7482025463636361</v>
      </c>
      <c r="Y2637" s="17">
        <f>[1]!s_ipo_dilutedpe(A2637)</f>
        <v>17.13</v>
      </c>
      <c r="Z2637" s="12">
        <f>[1]!s_ipo_collection_total(A2637,100000000)</f>
        <v>3.3073920000000001</v>
      </c>
      <c r="AA2637" s="2">
        <f>[1]!s_val_pe_ttm(A2637,E2637)</f>
        <v>19.829689025878906</v>
      </c>
      <c r="AB2637" s="5">
        <f>[1]!s_info_zjtxornot1(A2637,"")</f>
        <v>0</v>
      </c>
      <c r="AC2637" s="22" t="str">
        <f>[1]!s_info_nature1(A2637,"")</f>
        <v>民营企业</v>
      </c>
      <c r="AD2637" s="6" t="str">
        <f>[1]!s_info_city(A2637)</f>
        <v>平湖市</v>
      </c>
      <c r="AE2637" s="6" t="str">
        <f>[1]!s_info_province(A2637)</f>
        <v>浙江省</v>
      </c>
      <c r="AF2637">
        <v>121.105839</v>
      </c>
      <c r="AG2637">
        <v>30.716529000000001</v>
      </c>
    </row>
    <row r="2638" spans="1:33" x14ac:dyDescent="0.3">
      <c r="A2638" s="12" t="s">
        <v>5768</v>
      </c>
      <c r="B2638" s="12" t="s">
        <v>5769</v>
      </c>
      <c r="C2638" s="16" t="str">
        <f>[1]!s_info_mkt(A2638)</f>
        <v>主板</v>
      </c>
      <c r="D2638" s="16" t="str">
        <f>[1]!s_ipo_listeddate(A2638)</f>
        <v>2010-11-23</v>
      </c>
      <c r="E2638" s="16" t="str">
        <f>[1]!lastradeday_s("000002","")</f>
        <v>2026-06-22</v>
      </c>
      <c r="F2638" s="16" t="str">
        <f>[1]!s_info_industry_csrc2023(A2638,"",3)</f>
        <v>电气机械和器材制造业</v>
      </c>
      <c r="G2638" s="16" t="str">
        <f>[1]!s_info_industry_csrc2023(A2638,"",1)</f>
        <v>制造业</v>
      </c>
      <c r="H2638" s="16">
        <f>[1]!s_is(A2638,83,"FY","YTD","20251231",1,"",100000000)</f>
        <v>101.16069396200001</v>
      </c>
      <c r="I2638" s="16">
        <f>[1]!s_is(A2638,83,"FY","YTD","20241231",1,"",100000000)</f>
        <v>112.1265422022</v>
      </c>
      <c r="J2638" s="16">
        <f t="shared" si="123"/>
        <v>-9.7798862114423013E-2</v>
      </c>
      <c r="K2638" s="16">
        <f>[1]!s_is(A2638,61,"FY","YTD","20251231",1,"",100000000)</f>
        <v>12.558798062200001</v>
      </c>
      <c r="L2638" s="16">
        <f>[1]!s_is(A2638,61,"FY","YTD","20241231",1,"",100000000)</f>
        <v>15.774005947400001</v>
      </c>
      <c r="M2638" s="16">
        <f t="shared" si="124"/>
        <v>-0.20382950887183837</v>
      </c>
      <c r="N2638" s="16">
        <f>[1]!s_fa_roe(A2638,"20251231")</f>
        <v>11.0768</v>
      </c>
      <c r="O2638" s="16">
        <f>[1]!s_stmnote_rdexp(A2638,"20251231",1,10000)</f>
        <v>36794.990725999996</v>
      </c>
      <c r="P2638" s="20">
        <f t="shared" si="125"/>
        <v>3.6372813673877784E-2</v>
      </c>
      <c r="Q2638" s="16">
        <f>[1]!s_margin_tradingbalance(A2638,"",10000)</f>
        <v>26086.241399999999</v>
      </c>
      <c r="R2638" s="16">
        <f>[1]!s_margin_seclendingbalance(A2638,"",10000)</f>
        <v>394.61930000000001</v>
      </c>
      <c r="S2638" s="17">
        <f>[1]!s_val_ev(A2638,"",100000000)</f>
        <v>146.0875564136</v>
      </c>
      <c r="T2638" s="17">
        <f>[1]!share_freesharesmv(A2638,"",100000000)</f>
        <v>68.512799129200005</v>
      </c>
      <c r="U2638" s="17">
        <f>[1]!s_dq_amount_btin(A2638,E2638,100000000)</f>
        <v>1.1853491300000001</v>
      </c>
      <c r="V2638" s="17">
        <f>[1]!s_dq_turn(A2638,E2638)</f>
        <v>0.83186204644906325</v>
      </c>
      <c r="W2638" s="2">
        <f>[1]!s_pq_amount(A2638,"20260101","",100000000)</f>
        <v>152.25782197000001</v>
      </c>
      <c r="X2638" s="2">
        <f>[1]!s_pq_avgamount(A2638,"20260101","",100000000)</f>
        <v>1.3841620179090908</v>
      </c>
      <c r="Y2638" s="17">
        <f>[1]!s_ipo_dilutedpe(A2638)</f>
        <v>47.06</v>
      </c>
      <c r="Z2638" s="12">
        <f>[1]!s_ipo_collection_total(A2638,100000000)</f>
        <v>9.6</v>
      </c>
      <c r="AA2638" s="2">
        <f>[1]!s_val_pe_ttm(A2638,E2638)</f>
        <v>11.949905395507813</v>
      </c>
      <c r="AB2638" s="5">
        <f>[1]!s_info_zjtxornot1(A2638,"")</f>
        <v>0</v>
      </c>
      <c r="AC2638" s="22" t="str">
        <f>[1]!s_info_nature1(A2638,"")</f>
        <v>民营企业</v>
      </c>
      <c r="AD2638" s="6" t="str">
        <f>[1]!s_info_city(A2638)</f>
        <v>杭州市</v>
      </c>
      <c r="AE2638" s="6" t="str">
        <f>[1]!s_info_province(A2638)</f>
        <v>浙江省</v>
      </c>
      <c r="AF2638">
        <v>120.153576</v>
      </c>
      <c r="AG2638">
        <v>30.287458999999998</v>
      </c>
    </row>
    <row r="2639" spans="1:33" x14ac:dyDescent="0.3">
      <c r="A2639" s="12" t="s">
        <v>5770</v>
      </c>
      <c r="B2639" s="12" t="s">
        <v>5771</v>
      </c>
      <c r="C2639" s="16" t="str">
        <f>[1]!s_info_mkt(A2639)</f>
        <v>主板</v>
      </c>
      <c r="D2639" s="16" t="str">
        <f>[1]!s_ipo_listeddate(A2639)</f>
        <v>1993-11-18</v>
      </c>
      <c r="E2639" s="16" t="str">
        <f>[1]!lastradeday_s("000002","")</f>
        <v>2026-06-22</v>
      </c>
      <c r="F2639" s="16" t="str">
        <f>[1]!s_info_industry_csrc2023(A2639,"",3)</f>
        <v>农副食品加工业</v>
      </c>
      <c r="G2639" s="16" t="str">
        <f>[1]!s_info_industry_csrc2023(A2639,"",1)</f>
        <v>制造业</v>
      </c>
      <c r="H2639" s="16">
        <f>[1]!s_is(A2639,83,"FY","YTD","20251231",1,"",100000000)</f>
        <v>20.643049415299998</v>
      </c>
      <c r="I2639" s="16">
        <f>[1]!s_is(A2639,83,"FY","YTD","20241231",1,"",100000000)</f>
        <v>23.356783190999998</v>
      </c>
      <c r="J2639" s="16">
        <f t="shared" si="123"/>
        <v>-0.11618610976984511</v>
      </c>
      <c r="K2639" s="16">
        <f>[1]!s_is(A2639,61,"FY","YTD","20251231",1,"",100000000)</f>
        <v>1.2287775195999999</v>
      </c>
      <c r="L2639" s="16">
        <f>[1]!s_is(A2639,61,"FY","YTD","20241231",1,"",100000000)</f>
        <v>1.2177666234</v>
      </c>
      <c r="M2639" s="16">
        <f t="shared" si="124"/>
        <v>9.0418771449471743E-3</v>
      </c>
      <c r="N2639" s="16">
        <f>[1]!s_fa_roe(A2639,"20251231")</f>
        <v>3.8435000000000001</v>
      </c>
      <c r="O2639" s="16">
        <f>[1]!s_stmnote_rdexp(A2639,"20251231",1,10000)</f>
        <v>982.68522899999994</v>
      </c>
      <c r="P2639" s="20">
        <f t="shared" si="125"/>
        <v>4.7603685348525278E-3</v>
      </c>
      <c r="Q2639" s="16">
        <f>[1]!s_margin_tradingbalance(A2639,"",10000)</f>
        <v>0</v>
      </c>
      <c r="R2639" s="16">
        <f>[1]!s_margin_seclendingbalance(A2639,"",10000)</f>
        <v>0</v>
      </c>
      <c r="S2639" s="17">
        <f>[1]!s_val_ev(A2639,"",100000000)</f>
        <v>26.679218081000005</v>
      </c>
      <c r="T2639" s="17">
        <f>[1]!share_freesharesmv(A2639,"",100000000)</f>
        <v>11.539582147599999</v>
      </c>
      <c r="U2639" s="17">
        <f>[1]!s_dq_amount_btin(A2639,E2639,100000000)</f>
        <v>0.25824321</v>
      </c>
      <c r="V2639" s="17">
        <f>[1]!s_dq_turn(A2639,E2639)</f>
        <v>1.0108631210993875</v>
      </c>
      <c r="W2639" s="2">
        <f>[1]!s_pq_amount(A2639,"20260101","",100000000)</f>
        <v>39.821525600000001</v>
      </c>
      <c r="X2639" s="2">
        <f>[1]!s_pq_avgamount(A2639,"20260101","",100000000)</f>
        <v>0.36201386909090905</v>
      </c>
      <c r="Y2639" s="17">
        <f>[1]!s_ipo_dilutedpe(A2639)</f>
        <v>0</v>
      </c>
      <c r="Z2639" s="12">
        <f>[1]!s_ipo_collection_total(A2639,100000000)</f>
        <v>1.8360000000000001</v>
      </c>
      <c r="AA2639" s="2">
        <f>[1]!s_val_pe_ttm(A2639,E2639)</f>
        <v>24.989542007446289</v>
      </c>
      <c r="AB2639" s="5">
        <f>[1]!s_info_zjtxornot1(A2639,"")</f>
        <v>0</v>
      </c>
      <c r="AC2639" s="22" t="str">
        <f>[1]!s_info_nature1(A2639,"")</f>
        <v>地方国有企业</v>
      </c>
      <c r="AD2639" s="6" t="str">
        <f>[1]!s_info_city(A2639)</f>
        <v>广州市</v>
      </c>
      <c r="AE2639" s="6" t="str">
        <f>[1]!s_info_province(A2639)</f>
        <v>广东省</v>
      </c>
      <c r="AF2639">
        <v>113.280637</v>
      </c>
      <c r="AG2639">
        <v>23.125177999999998</v>
      </c>
    </row>
    <row r="2640" spans="1:33" x14ac:dyDescent="0.3">
      <c r="A2640" s="12" t="s">
        <v>5772</v>
      </c>
      <c r="B2640" s="12" t="s">
        <v>5773</v>
      </c>
      <c r="C2640" s="16" t="str">
        <f>[1]!s_info_mkt(A2640)</f>
        <v>主板</v>
      </c>
      <c r="D2640" s="16" t="str">
        <f>[1]!s_ipo_listeddate(A2640)</f>
        <v>2010-03-05</v>
      </c>
      <c r="E2640" s="16" t="str">
        <f>[1]!lastradeday_s("000002","")</f>
        <v>2026-06-22</v>
      </c>
      <c r="F2640" s="16" t="str">
        <f>[1]!s_info_industry_csrc2023(A2640,"",3)</f>
        <v>医药制造业</v>
      </c>
      <c r="G2640" s="16" t="str">
        <f>[1]!s_info_industry_csrc2023(A2640,"",1)</f>
        <v>制造业</v>
      </c>
      <c r="H2640" s="16">
        <f>[1]!s_is(A2640,83,"FY","YTD","20251231",1,"",100000000)</f>
        <v>7.8316700789000002</v>
      </c>
      <c r="I2640" s="16">
        <f>[1]!s_is(A2640,83,"FY","YTD","20241231",1,"",100000000)</f>
        <v>8.3881494170000011</v>
      </c>
      <c r="J2640" s="16">
        <f t="shared" si="123"/>
        <v>-6.6341133238781103E-2</v>
      </c>
      <c r="K2640" s="16">
        <f>[1]!s_is(A2640,61,"FY","YTD","20251231",1,"",100000000)</f>
        <v>0.22493429920000002</v>
      </c>
      <c r="L2640" s="16">
        <f>[1]!s_is(A2640,61,"FY","YTD","20241231",1,"",100000000)</f>
        <v>0.61766022210000004</v>
      </c>
      <c r="M2640" s="16">
        <f t="shared" si="124"/>
        <v>-0.63582841965241066</v>
      </c>
      <c r="N2640" s="16">
        <f>[1]!s_fa_roe(A2640,"20251231")</f>
        <v>1.1301000000000001</v>
      </c>
      <c r="O2640" s="16">
        <f>[1]!s_stmnote_rdexp(A2640,"20251231",1,10000)</f>
        <v>3087.661376</v>
      </c>
      <c r="P2640" s="20">
        <f t="shared" si="125"/>
        <v>3.9425324929337147E-2</v>
      </c>
      <c r="Q2640" s="16">
        <f>[1]!s_margin_tradingbalance(A2640,"",10000)</f>
        <v>0</v>
      </c>
      <c r="R2640" s="16">
        <f>[1]!s_margin_seclendingbalance(A2640,"",10000)</f>
        <v>0</v>
      </c>
      <c r="S2640" s="17">
        <f>[1]!s_val_ev(A2640,"",100000000)</f>
        <v>33.210717750000001</v>
      </c>
      <c r="T2640" s="17">
        <f>[1]!share_freesharesmv(A2640,"",100000000)</f>
        <v>24.965815094499998</v>
      </c>
      <c r="U2640" s="17">
        <f>[1]!s_dq_amount_btin(A2640,E2640,100000000)</f>
        <v>1.9160532699999999</v>
      </c>
      <c r="V2640" s="17">
        <f>[1]!s_dq_turn(A2640,E2640)</f>
        <v>7.0454845314843126</v>
      </c>
      <c r="W2640" s="2">
        <f>[1]!s_pq_amount(A2640,"20260101","",100000000)</f>
        <v>112.37630433</v>
      </c>
      <c r="X2640" s="2">
        <f>[1]!s_pq_avgamount(A2640,"20260101","",100000000)</f>
        <v>1.0216027666363636</v>
      </c>
      <c r="Y2640" s="17">
        <f>[1]!s_ipo_dilutedpe(A2640)</f>
        <v>46.27</v>
      </c>
      <c r="Z2640" s="12">
        <f>[1]!s_ipo_collection_total(A2640,100000000)</f>
        <v>7.2850000000000001</v>
      </c>
      <c r="AA2640" s="2">
        <f>[1]!s_val_pe_ttm(A2640,E2640)</f>
        <v>95.992179870605469</v>
      </c>
      <c r="AB2640" s="5">
        <f>[1]!s_info_zjtxornot1(A2640,"")</f>
        <v>0</v>
      </c>
      <c r="AC2640" s="22" t="str">
        <f>[1]!s_info_nature1(A2640,"")</f>
        <v>民营企业</v>
      </c>
      <c r="AD2640" s="6" t="str">
        <f>[1]!s_info_city(A2640)</f>
        <v>潜江市</v>
      </c>
      <c r="AE2640" s="6" t="str">
        <f>[1]!s_info_province(A2640)</f>
        <v>湖北省</v>
      </c>
      <c r="AF2640">
        <v>112.896866</v>
      </c>
      <c r="AG2640">
        <v>30.421215</v>
      </c>
    </row>
    <row r="2641" spans="1:33" x14ac:dyDescent="0.3">
      <c r="A2641" s="12" t="s">
        <v>5774</v>
      </c>
      <c r="B2641" s="12" t="s">
        <v>5775</v>
      </c>
      <c r="C2641" s="16" t="str">
        <f>[1]!s_info_mkt(A2641)</f>
        <v>创业板</v>
      </c>
      <c r="D2641" s="16" t="str">
        <f>[1]!s_ipo_listeddate(A2641)</f>
        <v>2022-08-29</v>
      </c>
      <c r="E2641" s="16" t="str">
        <f>[1]!lastradeday_s("000002","")</f>
        <v>2026-06-22</v>
      </c>
      <c r="F2641" s="16" t="str">
        <f>[1]!s_info_industry_csrc2023(A2641,"",3)</f>
        <v>计算机、通信和其他电子设备制造业</v>
      </c>
      <c r="G2641" s="16" t="str">
        <f>[1]!s_info_industry_csrc2023(A2641,"",1)</f>
        <v>制造业</v>
      </c>
      <c r="H2641" s="16">
        <f>[1]!s_is(A2641,83,"FY","YTD","20251231",1,"",100000000)</f>
        <v>22.043812854099997</v>
      </c>
      <c r="I2641" s="16">
        <f>[1]!s_is(A2641,83,"FY","YTD","20241231",1,"",100000000)</f>
        <v>17.536919947800001</v>
      </c>
      <c r="J2641" s="16">
        <f t="shared" si="123"/>
        <v>0.25699455318922082</v>
      </c>
      <c r="K2641" s="16">
        <f>[1]!s_is(A2641,61,"FY","YTD","20251231",1,"",100000000)</f>
        <v>-2.0147636050000002</v>
      </c>
      <c r="L2641" s="16">
        <f>[1]!s_is(A2641,61,"FY","YTD","20241231",1,"",100000000)</f>
        <v>-4.6607616801000002</v>
      </c>
      <c r="M2641" s="16">
        <f t="shared" si="124"/>
        <v>0.5677179518527169</v>
      </c>
      <c r="N2641" s="16">
        <f>[1]!s_fa_roe(A2641,"20251231")</f>
        <v>-15.5055</v>
      </c>
      <c r="O2641" s="16">
        <f>[1]!s_stmnote_rdexp(A2641,"20251231",1,10000)</f>
        <v>7112.6363329999995</v>
      </c>
      <c r="P2641" s="20">
        <f t="shared" si="125"/>
        <v>3.2265907808580845E-2</v>
      </c>
      <c r="Q2641" s="16">
        <f>[1]!s_margin_tradingbalance(A2641,"",10000)</f>
        <v>11325.8773</v>
      </c>
      <c r="R2641" s="16">
        <f>[1]!s_margin_seclendingbalance(A2641,"",10000)</f>
        <v>0</v>
      </c>
      <c r="S2641" s="17">
        <f>[1]!s_val_ev(A2641,"",100000000)</f>
        <v>32.036053888600001</v>
      </c>
      <c r="T2641" s="17">
        <f>[1]!share_freesharesmv(A2641,"",100000000)</f>
        <v>19.150190048600003</v>
      </c>
      <c r="U2641" s="17">
        <f>[1]!s_dq_amount_btin(A2641,E2641,100000000)</f>
        <v>1.58057026</v>
      </c>
      <c r="V2641" s="17">
        <f>[1]!s_dq_turn(A2641,E2641)</f>
        <v>8.5283314027444685</v>
      </c>
      <c r="W2641" s="2">
        <f>[1]!s_pq_amount(A2641,"20260101","",100000000)</f>
        <v>162.75989788999999</v>
      </c>
      <c r="X2641" s="2">
        <f>[1]!s_pq_avgamount(A2641,"20260101","",100000000)</f>
        <v>1.4796354353636363</v>
      </c>
      <c r="Y2641" s="17">
        <f>[1]!s_ipo_dilutedpe(A2641)</f>
        <v>81.94</v>
      </c>
      <c r="Z2641" s="12">
        <f>[1]!s_ipo_collection_total(A2641,100000000)</f>
        <v>17.385000000000002</v>
      </c>
      <c r="AA2641" s="2">
        <f>[1]!s_val_pe_ttm(A2641,E2641)</f>
        <v>-20.892929077148438</v>
      </c>
      <c r="AB2641" s="5">
        <f>[1]!s_info_zjtxornot1(A2641,"")</f>
        <v>1</v>
      </c>
      <c r="AC2641" s="22" t="str">
        <f>[1]!s_info_nature1(A2641,"")</f>
        <v>民营企业</v>
      </c>
      <c r="AD2641" s="6" t="str">
        <f>[1]!s_info_city(A2641)</f>
        <v>新乡市</v>
      </c>
      <c r="AE2641" s="6" t="str">
        <f>[1]!s_info_province(A2641)</f>
        <v>河南省</v>
      </c>
      <c r="AF2641">
        <v>113.88399099999999</v>
      </c>
      <c r="AG2641">
        <v>35.302616</v>
      </c>
    </row>
    <row r="2642" spans="1:33" x14ac:dyDescent="0.3">
      <c r="A2642" s="12" t="s">
        <v>5776</v>
      </c>
      <c r="B2642" s="12" t="s">
        <v>5777</v>
      </c>
      <c r="C2642" s="16" t="str">
        <f>[1]!s_info_mkt(A2642)</f>
        <v>创业板</v>
      </c>
      <c r="D2642" s="16" t="str">
        <f>[1]!s_ipo_listeddate(A2642)</f>
        <v>2017-08-11</v>
      </c>
      <c r="E2642" s="16" t="str">
        <f>[1]!lastradeday_s("000002","")</f>
        <v>2026-06-22</v>
      </c>
      <c r="F2642" s="16" t="str">
        <f>[1]!s_info_industry_csrc2023(A2642,"",3)</f>
        <v>计算机、通信和其他电子设备制造业</v>
      </c>
      <c r="G2642" s="16" t="str">
        <f>[1]!s_info_industry_csrc2023(A2642,"",1)</f>
        <v>制造业</v>
      </c>
      <c r="H2642" s="16">
        <f>[1]!s_is(A2642,83,"FY","YTD","20251231",1,"",100000000)</f>
        <v>20.198094081199997</v>
      </c>
      <c r="I2642" s="16">
        <f>[1]!s_is(A2642,83,"FY","YTD","20241231",1,"",100000000)</f>
        <v>18.801652153699997</v>
      </c>
      <c r="J2642" s="16">
        <f t="shared" si="123"/>
        <v>7.4272298842907425E-2</v>
      </c>
      <c r="K2642" s="16">
        <f>[1]!s_is(A2642,61,"FY","YTD","20251231",1,"",100000000)</f>
        <v>9.2625785099999997E-2</v>
      </c>
      <c r="L2642" s="16">
        <f>[1]!s_is(A2642,61,"FY","YTD","20241231",1,"",100000000)</f>
        <v>0.38562941990000005</v>
      </c>
      <c r="M2642" s="16">
        <f t="shared" si="124"/>
        <v>-0.75980622763683492</v>
      </c>
      <c r="N2642" s="16">
        <f>[1]!s_fa_roe(A2642,"20251231")</f>
        <v>0.56889999999999996</v>
      </c>
      <c r="O2642" s="16">
        <f>[1]!s_stmnote_rdexp(A2642,"20251231",1,10000)</f>
        <v>27217.029049000001</v>
      </c>
      <c r="P2642" s="20">
        <f t="shared" si="125"/>
        <v>0.134750481602782</v>
      </c>
      <c r="Q2642" s="16">
        <f>[1]!s_margin_tradingbalance(A2642,"",10000)</f>
        <v>16753.196199999998</v>
      </c>
      <c r="R2642" s="16">
        <f>[1]!s_margin_seclendingbalance(A2642,"",10000)</f>
        <v>0</v>
      </c>
      <c r="S2642" s="17">
        <f>[1]!s_val_ev(A2642,"",100000000)</f>
        <v>43.801139104800008</v>
      </c>
      <c r="T2642" s="17">
        <f>[1]!share_freesharesmv(A2642,"",100000000)</f>
        <v>26.674238038800002</v>
      </c>
      <c r="U2642" s="17">
        <f>[1]!s_dq_amount_btin(A2642,E2642,100000000)</f>
        <v>1.5652211899999999</v>
      </c>
      <c r="V2642" s="17">
        <f>[1]!s_dq_turn(A2642,E2642)</f>
        <v>4.3818910843310608</v>
      </c>
      <c r="W2642" s="2">
        <f>[1]!s_pq_amount(A2642,"20260101","",100000000)</f>
        <v>130.32633016</v>
      </c>
      <c r="X2642" s="2">
        <f>[1]!s_pq_avgamount(A2642,"20260101","",100000000)</f>
        <v>1.1847848196363637</v>
      </c>
      <c r="Y2642" s="17">
        <f>[1]!s_ipo_dilutedpe(A2642)</f>
        <v>22.99</v>
      </c>
      <c r="Z2642" s="12">
        <f>[1]!s_ipo_collection_total(A2642,100000000)</f>
        <v>3.4154399999999998</v>
      </c>
      <c r="AA2642" s="2">
        <f>[1]!s_val_pe_ttm(A2642,E2642)</f>
        <v>149.05793762207031</v>
      </c>
      <c r="AB2642" s="5">
        <f>[1]!s_info_zjtxornot1(A2642,"")</f>
        <v>0</v>
      </c>
      <c r="AC2642" s="22" t="str">
        <f>[1]!s_info_nature1(A2642,"")</f>
        <v>民营企业</v>
      </c>
      <c r="AD2642" s="6" t="str">
        <f>[1]!s_info_city(A2642)</f>
        <v>中山市</v>
      </c>
      <c r="AE2642" s="6" t="str">
        <f>[1]!s_info_province(A2642)</f>
        <v>广东省</v>
      </c>
      <c r="AF2642">
        <v>113.382391</v>
      </c>
      <c r="AG2642">
        <v>22.521113</v>
      </c>
    </row>
    <row r="2643" spans="1:33" x14ac:dyDescent="0.3">
      <c r="A2643" s="12" t="s">
        <v>5778</v>
      </c>
      <c r="B2643" s="12" t="s">
        <v>5779</v>
      </c>
      <c r="C2643" s="16" t="str">
        <f>[1]!s_info_mkt(A2643)</f>
        <v>主板</v>
      </c>
      <c r="D2643" s="16" t="str">
        <f>[1]!s_ipo_listeddate(A2643)</f>
        <v>2020-07-10</v>
      </c>
      <c r="E2643" s="16" t="str">
        <f>[1]!lastradeday_s("000002","")</f>
        <v>2026-06-22</v>
      </c>
      <c r="F2643" s="16" t="str">
        <f>[1]!s_info_industry_csrc2023(A2643,"",3)</f>
        <v>医药制造业</v>
      </c>
      <c r="G2643" s="16" t="str">
        <f>[1]!s_info_industry_csrc2023(A2643,"",1)</f>
        <v>制造业</v>
      </c>
      <c r="H2643" s="16">
        <f>[1]!s_is(A2643,83,"FY","YTD","20251231",1,"",100000000)</f>
        <v>9.0083524871999998</v>
      </c>
      <c r="I2643" s="16">
        <f>[1]!s_is(A2643,83,"FY","YTD","20241231",1,"",100000000)</f>
        <v>14.135483520399999</v>
      </c>
      <c r="J2643" s="16">
        <f t="shared" si="123"/>
        <v>-0.36271352343912711</v>
      </c>
      <c r="K2643" s="16">
        <f>[1]!s_is(A2643,61,"FY","YTD","20251231",1,"",100000000)</f>
        <v>-2.8737391601</v>
      </c>
      <c r="L2643" s="16">
        <f>[1]!s_is(A2643,61,"FY","YTD","20241231",1,"",100000000)</f>
        <v>-2.7445730258999999</v>
      </c>
      <c r="M2643" s="16">
        <f t="shared" si="124"/>
        <v>-4.706237836672026E-2</v>
      </c>
      <c r="N2643" s="16">
        <f>[1]!s_fa_roe(A2643,"20251231")</f>
        <v>-51.646099999999997</v>
      </c>
      <c r="O2643" s="16">
        <f>[1]!s_stmnote_rdexp(A2643,"20251231",1,10000)</f>
        <v>12025.726106999999</v>
      </c>
      <c r="P2643" s="20">
        <f t="shared" si="125"/>
        <v>0.13349528811275307</v>
      </c>
      <c r="Q2643" s="16">
        <f>[1]!s_margin_tradingbalance(A2643,"",10000)</f>
        <v>0</v>
      </c>
      <c r="R2643" s="16">
        <f>[1]!s_margin_seclendingbalance(A2643,"",10000)</f>
        <v>0</v>
      </c>
      <c r="S2643" s="17">
        <f>[1]!s_val_ev(A2643,"",100000000)</f>
        <v>23.566405492799998</v>
      </c>
      <c r="T2643" s="17">
        <f>[1]!share_freesharesmv(A2643,"",100000000)</f>
        <v>7.2200681377999993</v>
      </c>
      <c r="U2643" s="17">
        <f>[1]!s_dq_amount_btin(A2643,E2643,100000000)</f>
        <v>0.17980536</v>
      </c>
      <c r="V2643" s="17">
        <f>[1]!s_dq_turn(A2643,E2643)</f>
        <v>0.76794121214324251</v>
      </c>
      <c r="W2643" s="2">
        <f>[1]!s_pq_amount(A2643,"20260101","",100000000)</f>
        <v>27.863894869999999</v>
      </c>
      <c r="X2643" s="2">
        <f>[1]!s_pq_avgamount(A2643,"20260101","",100000000)</f>
        <v>0.25330813518181822</v>
      </c>
      <c r="Y2643" s="17">
        <f>[1]!s_ipo_dilutedpe(A2643)</f>
        <v>22.98</v>
      </c>
      <c r="Z2643" s="12">
        <f>[1]!s_ipo_collection_total(A2643,100000000)</f>
        <v>2.0811899999999999</v>
      </c>
      <c r="AA2643" s="2">
        <f>[1]!s_val_pe_ttm(A2643,E2643)</f>
        <v>-6.917478084564209</v>
      </c>
      <c r="AB2643" s="5">
        <f>[1]!s_info_zjtxornot1(A2643,"")</f>
        <v>0</v>
      </c>
      <c r="AC2643" s="22" t="str">
        <f>[1]!s_info_nature1(A2643,"")</f>
        <v>民营企业</v>
      </c>
      <c r="AD2643" s="6" t="str">
        <f>[1]!s_info_city(A2643)</f>
        <v>海口市</v>
      </c>
      <c r="AE2643" s="6" t="str">
        <f>[1]!s_info_province(A2643)</f>
        <v>海南省</v>
      </c>
      <c r="AF2643">
        <v>110.33119000000001</v>
      </c>
      <c r="AG2643">
        <v>20.031970999999999</v>
      </c>
    </row>
    <row r="2644" spans="1:33" x14ac:dyDescent="0.3">
      <c r="A2644" s="12" t="s">
        <v>5780</v>
      </c>
      <c r="B2644" s="12" t="s">
        <v>5781</v>
      </c>
      <c r="C2644" s="16" t="str">
        <f>[1]!s_info_mkt(A2644)</f>
        <v>创业板</v>
      </c>
      <c r="D2644" s="16" t="str">
        <f>[1]!s_ipo_listeddate(A2644)</f>
        <v>2021-01-22</v>
      </c>
      <c r="E2644" s="16" t="str">
        <f>[1]!lastradeday_s("000002","")</f>
        <v>2026-06-22</v>
      </c>
      <c r="F2644" s="16" t="str">
        <f>[1]!s_info_industry_csrc2023(A2644,"",3)</f>
        <v>电气机械和器材制造业</v>
      </c>
      <c r="G2644" s="16" t="str">
        <f>[1]!s_info_industry_csrc2023(A2644,"",1)</f>
        <v>制造业</v>
      </c>
      <c r="H2644" s="16">
        <f>[1]!s_is(A2644,83,"FY","YTD","20251231",1,"",100000000)</f>
        <v>23.079053583899999</v>
      </c>
      <c r="I2644" s="16">
        <f>[1]!s_is(A2644,83,"FY","YTD","20241231",1,"",100000000)</f>
        <v>21.681978621799999</v>
      </c>
      <c r="J2644" s="16">
        <f t="shared" si="123"/>
        <v>6.443484639798136E-2</v>
      </c>
      <c r="K2644" s="16">
        <f>[1]!s_is(A2644,61,"FY","YTD","20251231",1,"",100000000)</f>
        <v>0.72634199840000002</v>
      </c>
      <c r="L2644" s="16">
        <f>[1]!s_is(A2644,61,"FY","YTD","20241231",1,"",100000000)</f>
        <v>0.63320550320000002</v>
      </c>
      <c r="M2644" s="16">
        <f t="shared" si="124"/>
        <v>0.14708731166946687</v>
      </c>
      <c r="N2644" s="16">
        <f>[1]!s_fa_roe(A2644,"20251231")</f>
        <v>4.1424000000000003</v>
      </c>
      <c r="O2644" s="16">
        <f>[1]!s_stmnote_rdexp(A2644,"20251231",1,10000)</f>
        <v>10015.573425</v>
      </c>
      <c r="P2644" s="20">
        <f t="shared" si="125"/>
        <v>4.3396811695895918E-2</v>
      </c>
      <c r="Q2644" s="16">
        <f>[1]!s_margin_tradingbalance(A2644,"",10000)</f>
        <v>19958.336599999999</v>
      </c>
      <c r="R2644" s="16">
        <f>[1]!s_margin_seclendingbalance(A2644,"",10000)</f>
        <v>3.9076</v>
      </c>
      <c r="S2644" s="17">
        <f>[1]!s_val_ev(A2644,"",100000000)</f>
        <v>40.691620207600003</v>
      </c>
      <c r="T2644" s="17">
        <f>[1]!share_freesharesmv(A2644,"",100000000)</f>
        <v>18.209078943599998</v>
      </c>
      <c r="U2644" s="17">
        <f>[1]!s_dq_amount_btin(A2644,E2644,100000000)</f>
        <v>0.76192758999999999</v>
      </c>
      <c r="V2644" s="17">
        <f>[1]!s_dq_turn(A2644,E2644)</f>
        <v>2.6594933971841095</v>
      </c>
      <c r="W2644" s="2">
        <f>[1]!s_pq_amount(A2644,"20260101","",100000000)</f>
        <v>231.26208792</v>
      </c>
      <c r="X2644" s="2">
        <f>[1]!s_pq_avgamount(A2644,"20260101","",100000000)</f>
        <v>2.1023826174545457</v>
      </c>
      <c r="Y2644" s="17">
        <f>[1]!s_ipo_dilutedpe(A2644)</f>
        <v>33.630000000000003</v>
      </c>
      <c r="Z2644" s="12">
        <f>[1]!s_ipo_collection_total(A2644,100000000)</f>
        <v>7.7773500000000002</v>
      </c>
      <c r="AA2644" s="2">
        <f>[1]!s_val_pe_ttm(A2644,E2644)</f>
        <v>52.647541046142578</v>
      </c>
      <c r="AB2644" s="5">
        <f>[1]!s_info_zjtxornot1(A2644,"")</f>
        <v>1</v>
      </c>
      <c r="AC2644" s="22" t="str">
        <f>[1]!s_info_nature1(A2644,"")</f>
        <v>民营企业</v>
      </c>
      <c r="AD2644" s="6" t="str">
        <f>[1]!s_info_city(A2644)</f>
        <v>东莞市</v>
      </c>
      <c r="AE2644" s="6" t="str">
        <f>[1]!s_info_province(A2644)</f>
        <v>广东省</v>
      </c>
      <c r="AF2644">
        <v>113.746262</v>
      </c>
      <c r="AG2644">
        <v>23.046237000000001</v>
      </c>
    </row>
    <row r="2645" spans="1:33" x14ac:dyDescent="0.3">
      <c r="A2645" s="12" t="s">
        <v>5782</v>
      </c>
      <c r="B2645" s="12" t="s">
        <v>5783</v>
      </c>
      <c r="C2645" s="16" t="str">
        <f>[1]!s_info_mkt(A2645)</f>
        <v>主板</v>
      </c>
      <c r="D2645" s="16" t="str">
        <f>[1]!s_ipo_listeddate(A2645)</f>
        <v>2017-06-14</v>
      </c>
      <c r="E2645" s="16" t="str">
        <f>[1]!lastradeday_s("000002","")</f>
        <v>2026-06-22</v>
      </c>
      <c r="F2645" s="16" t="str">
        <f>[1]!s_info_industry_csrc2023(A2645,"",3)</f>
        <v>化学原料和化学制品制造业</v>
      </c>
      <c r="G2645" s="16" t="str">
        <f>[1]!s_info_industry_csrc2023(A2645,"",1)</f>
        <v>制造业</v>
      </c>
      <c r="H2645" s="16">
        <f>[1]!s_is(A2645,83,"FY","YTD","20251231",1,"",100000000)</f>
        <v>3.2974636723000001</v>
      </c>
      <c r="I2645" s="16">
        <f>[1]!s_is(A2645,83,"FY","YTD","20241231",1,"",100000000)</f>
        <v>3.7035310087000002</v>
      </c>
      <c r="J2645" s="16">
        <f t="shared" si="123"/>
        <v>-0.10964329323721156</v>
      </c>
      <c r="K2645" s="16">
        <f>[1]!s_is(A2645,61,"FY","YTD","20251231",1,"",100000000)</f>
        <v>-0.53148030670000002</v>
      </c>
      <c r="L2645" s="16">
        <f>[1]!s_is(A2645,61,"FY","YTD","20241231",1,"",100000000)</f>
        <v>-1.6059460187000001</v>
      </c>
      <c r="M2645" s="16">
        <f t="shared" si="124"/>
        <v>0.66905468769726839</v>
      </c>
      <c r="N2645" s="16">
        <f>[1]!s_fa_roe(A2645,"20251231")</f>
        <v>-21.198</v>
      </c>
      <c r="O2645" s="16">
        <f>[1]!s_stmnote_rdexp(A2645,"20251231",1,10000)</f>
        <v>878.63785999999993</v>
      </c>
      <c r="P2645" s="20">
        <f t="shared" si="125"/>
        <v>2.6645869289809183E-2</v>
      </c>
      <c r="Q2645" s="16">
        <f>[1]!s_margin_tradingbalance(A2645,"",10000)</f>
        <v>0</v>
      </c>
      <c r="R2645" s="16">
        <f>[1]!s_margin_seclendingbalance(A2645,"",10000)</f>
        <v>0</v>
      </c>
      <c r="S2645" s="17">
        <f>[1]!s_val_ev(A2645,"",100000000)</f>
        <v>16.529844239999999</v>
      </c>
      <c r="T2645" s="17">
        <f>[1]!share_freesharesmv(A2645,"",100000000)</f>
        <v>11.181574015999999</v>
      </c>
      <c r="U2645" s="17">
        <f>[1]!s_dq_amount_btin(A2645,E2645,100000000)</f>
        <v>0.52820376999999996</v>
      </c>
      <c r="V2645" s="17">
        <f>[1]!s_dq_turn(A2645,E2645)</f>
        <v>3.3108062003129914</v>
      </c>
      <c r="W2645" s="2">
        <f>[1]!s_pq_amount(A2645,"20260101","",100000000)</f>
        <v>82.325796130000001</v>
      </c>
      <c r="X2645" s="2">
        <f>[1]!s_pq_avgamount(A2645,"20260101","",100000000)</f>
        <v>0.74841632845454542</v>
      </c>
      <c r="Y2645" s="17">
        <f>[1]!s_ipo_dilutedpe(A2645)</f>
        <v>22.97</v>
      </c>
      <c r="Z2645" s="12">
        <f>[1]!s_ipo_collection_total(A2645,100000000)</f>
        <v>2.4300000000000002</v>
      </c>
      <c r="AA2645" s="2">
        <f>[1]!s_val_pe_ttm(A2645,E2645)</f>
        <v>-30.847606658935547</v>
      </c>
      <c r="AB2645" s="5">
        <f>[1]!s_info_zjtxornot1(A2645,"")</f>
        <v>0</v>
      </c>
      <c r="AC2645" s="22" t="str">
        <f>[1]!s_info_nature1(A2645,"")</f>
        <v>民营企业</v>
      </c>
      <c r="AD2645" s="6" t="str">
        <f>[1]!s_info_city(A2645)</f>
        <v>盐城市</v>
      </c>
      <c r="AE2645" s="6" t="str">
        <f>[1]!s_info_province(A2645)</f>
        <v>江苏省</v>
      </c>
      <c r="AF2645">
        <v>120.13999800000001</v>
      </c>
      <c r="AG2645">
        <v>33.377631000000001</v>
      </c>
    </row>
    <row r="2646" spans="1:33" x14ac:dyDescent="0.3">
      <c r="A2646" s="12" t="s">
        <v>5784</v>
      </c>
      <c r="B2646" s="12" t="s">
        <v>5785</v>
      </c>
      <c r="C2646" s="16" t="str">
        <f>[1]!s_info_mkt(A2646)</f>
        <v>主板</v>
      </c>
      <c r="D2646" s="16" t="str">
        <f>[1]!s_ipo_listeddate(A2646)</f>
        <v>1994-04-08</v>
      </c>
      <c r="E2646" s="16" t="str">
        <f>[1]!lastradeday_s("000002","")</f>
        <v>2026-06-22</v>
      </c>
      <c r="F2646" s="16" t="str">
        <f>[1]!s_info_industry_csrc2023(A2646,"",3)</f>
        <v>化学原料和化学制品制造业</v>
      </c>
      <c r="G2646" s="16" t="str">
        <f>[1]!s_info_industry_csrc2023(A2646,"",1)</f>
        <v>制造业</v>
      </c>
      <c r="H2646" s="16">
        <f>[1]!s_is(A2646,83,"FY","YTD","20251231",1,"",100000000)</f>
        <v>3.9442161742000001</v>
      </c>
      <c r="I2646" s="16">
        <f>[1]!s_is(A2646,83,"FY","YTD","20241231",1,"",100000000)</f>
        <v>3.5044397494999999</v>
      </c>
      <c r="J2646" s="16">
        <f t="shared" si="123"/>
        <v>0.1254912214606474</v>
      </c>
      <c r="K2646" s="16">
        <f>[1]!s_is(A2646,61,"FY","YTD","20251231",1,"",100000000)</f>
        <v>8.100358349999999E-2</v>
      </c>
      <c r="L2646" s="16">
        <f>[1]!s_is(A2646,61,"FY","YTD","20241231",1,"",100000000)</f>
        <v>4.36687282E-2</v>
      </c>
      <c r="M2646" s="16">
        <f t="shared" si="124"/>
        <v>0.85495632318414971</v>
      </c>
      <c r="N2646" s="16">
        <f>[1]!s_fa_roe(A2646,"20251231")</f>
        <v>0.64690000000000003</v>
      </c>
      <c r="O2646" s="16">
        <f>[1]!s_stmnote_rdexp(A2646,"20251231",1,10000)</f>
        <v>2857.0716640000001</v>
      </c>
      <c r="P2646" s="20">
        <f t="shared" si="125"/>
        <v>7.2436994774493974E-2</v>
      </c>
      <c r="Q2646" s="16">
        <f>[1]!s_margin_tradingbalance(A2646,"",10000)</f>
        <v>10747.075800000001</v>
      </c>
      <c r="R2646" s="16">
        <f>[1]!s_margin_seclendingbalance(A2646,"",10000)</f>
        <v>1.0471999999999999</v>
      </c>
      <c r="S2646" s="17">
        <f>[1]!s_val_ev(A2646,"",100000000)</f>
        <v>27.056154528</v>
      </c>
      <c r="T2646" s="17">
        <f>[1]!share_freesharesmv(A2646,"",100000000)</f>
        <v>16.085674051199998</v>
      </c>
      <c r="U2646" s="17">
        <f>[1]!s_dq_amount_btin(A2646,E2646,100000000)</f>
        <v>0.67734189</v>
      </c>
      <c r="V2646" s="17">
        <f>[1]!s_dq_turn(A2646,E2646)</f>
        <v>2.5600436280890833</v>
      </c>
      <c r="W2646" s="2">
        <f>[1]!s_pq_amount(A2646,"20260101","",100000000)</f>
        <v>137.63144905999999</v>
      </c>
      <c r="X2646" s="2">
        <f>[1]!s_pq_avgamount(A2646,"20260101","",100000000)</f>
        <v>1.2511949914545455</v>
      </c>
      <c r="Y2646" s="17">
        <f>[1]!s_ipo_dilutedpe(A2646)</f>
        <v>0</v>
      </c>
      <c r="Z2646" s="12">
        <f>[1]!s_ipo_collection_total(A2646,100000000)</f>
        <v>0.53649999999999998</v>
      </c>
      <c r="AA2646" s="2">
        <f>[1]!s_val_pe_ttm(A2646,E2646)</f>
        <v>97.705657958984375</v>
      </c>
      <c r="AB2646" s="5">
        <f>[1]!s_info_zjtxornot1(A2646,"")</f>
        <v>0</v>
      </c>
      <c r="AC2646" s="22" t="str">
        <f>[1]!s_info_nature1(A2646,"")</f>
        <v>地方国有企业</v>
      </c>
      <c r="AD2646" s="6" t="str">
        <f>[1]!s_info_city(A2646)</f>
        <v>重庆市</v>
      </c>
      <c r="AE2646" s="6" t="str">
        <f>[1]!s_info_province(A2646)</f>
        <v>重庆</v>
      </c>
      <c r="AF2646">
        <v>106.50496200000001</v>
      </c>
      <c r="AG2646">
        <v>29.533155000000001</v>
      </c>
    </row>
    <row r="2647" spans="1:33" x14ac:dyDescent="0.3">
      <c r="A2647" s="12" t="s">
        <v>5786</v>
      </c>
      <c r="B2647" s="12" t="s">
        <v>5787</v>
      </c>
      <c r="C2647" s="16" t="str">
        <f>[1]!s_info_mkt(A2647)</f>
        <v>主板</v>
      </c>
      <c r="D2647" s="16" t="str">
        <f>[1]!s_ipo_listeddate(A2647)</f>
        <v>2020-09-21</v>
      </c>
      <c r="E2647" s="16" t="str">
        <f>[1]!lastradeday_s("000002","")</f>
        <v>2026-06-22</v>
      </c>
      <c r="F2647" s="16" t="str">
        <f>[1]!s_info_industry_csrc2023(A2647,"",3)</f>
        <v>印刷和记录媒介复制业</v>
      </c>
      <c r="G2647" s="16" t="str">
        <f>[1]!s_info_industry_csrc2023(A2647,"",1)</f>
        <v>制造业</v>
      </c>
      <c r="H2647" s="16">
        <f>[1]!s_is(A2647,83,"FY","YTD","20251231",1,"",100000000)</f>
        <v>10.2126865885</v>
      </c>
      <c r="I2647" s="16">
        <f>[1]!s_is(A2647,83,"FY","YTD","20241231",1,"",100000000)</f>
        <v>11.5146745499</v>
      </c>
      <c r="J2647" s="16">
        <f t="shared" si="123"/>
        <v>-0.11307205911532314</v>
      </c>
      <c r="K2647" s="16">
        <f>[1]!s_is(A2647,61,"FY","YTD","20251231",1,"",100000000)</f>
        <v>0.58195849590000004</v>
      </c>
      <c r="L2647" s="16">
        <f>[1]!s_is(A2647,61,"FY","YTD","20241231",1,"",100000000)</f>
        <v>0.63869209920000003</v>
      </c>
      <c r="M2647" s="16">
        <f t="shared" si="124"/>
        <v>-8.8827783169796865E-2</v>
      </c>
      <c r="N2647" s="16">
        <f>[1]!s_fa_roe(A2647,"20251231")</f>
        <v>4.5137</v>
      </c>
      <c r="O2647" s="16">
        <f>[1]!s_stmnote_rdexp(A2647,"20251231",1,10000)</f>
        <v>4331.8565349999999</v>
      </c>
      <c r="P2647" s="20">
        <f t="shared" si="125"/>
        <v>4.2416424879599152E-2</v>
      </c>
      <c r="Q2647" s="16">
        <f>[1]!s_margin_tradingbalance(A2647,"",10000)</f>
        <v>0</v>
      </c>
      <c r="R2647" s="16">
        <f>[1]!s_margin_seclendingbalance(A2647,"",10000)</f>
        <v>0</v>
      </c>
      <c r="S2647" s="17">
        <f>[1]!s_val_ev(A2647,"",100000000)</f>
        <v>19.4392</v>
      </c>
      <c r="T2647" s="17">
        <f>[1]!share_freesharesmv(A2647,"",100000000)</f>
        <v>10.40226517</v>
      </c>
      <c r="U2647" s="17">
        <f>[1]!s_dq_amount_btin(A2647,E2647,100000000)</f>
        <v>0.70201305000000003</v>
      </c>
      <c r="V2647" s="17">
        <f>[1]!s_dq_turn(A2647,E2647)</f>
        <v>5.5841886408595514</v>
      </c>
      <c r="W2647" s="2">
        <f>[1]!s_pq_amount(A2647,"20260101","",100000000)</f>
        <v>84.472585539999997</v>
      </c>
      <c r="X2647" s="2">
        <f>[1]!s_pq_avgamount(A2647,"20260101","",100000000)</f>
        <v>0.76793259581818174</v>
      </c>
      <c r="Y2647" s="17">
        <f>[1]!s_ipo_dilutedpe(A2647)</f>
        <v>22.98</v>
      </c>
      <c r="Z2647" s="12">
        <f>[1]!s_ipo_collection_total(A2647,100000000)</f>
        <v>4.6365800000000004</v>
      </c>
      <c r="AA2647" s="2">
        <f>[1]!s_val_pe_ttm(A2647,E2647)</f>
        <v>32.619823455810547</v>
      </c>
      <c r="AB2647" s="5">
        <f>[1]!s_info_zjtxornot1(A2647,"")</f>
        <v>0</v>
      </c>
      <c r="AC2647" s="22" t="str">
        <f>[1]!s_info_nature1(A2647,"")</f>
        <v>民营企业</v>
      </c>
      <c r="AD2647" s="6" t="str">
        <f>[1]!s_info_city(A2647)</f>
        <v>东莞市</v>
      </c>
      <c r="AE2647" s="6" t="str">
        <f>[1]!s_info_province(A2647)</f>
        <v>广东省</v>
      </c>
      <c r="AF2647">
        <v>113.746262</v>
      </c>
      <c r="AG2647">
        <v>23.046237000000001</v>
      </c>
    </row>
    <row r="2648" spans="1:33" x14ac:dyDescent="0.3">
      <c r="A2648" s="12" t="s">
        <v>5788</v>
      </c>
      <c r="B2648" s="12" t="s">
        <v>5789</v>
      </c>
      <c r="C2648" s="16" t="str">
        <f>[1]!s_info_mkt(A2648)</f>
        <v>创业板</v>
      </c>
      <c r="D2648" s="16" t="str">
        <f>[1]!s_ipo_listeddate(A2648)</f>
        <v>2010-09-17</v>
      </c>
      <c r="E2648" s="16" t="str">
        <f>[1]!lastradeday_s("000002","")</f>
        <v>2026-06-22</v>
      </c>
      <c r="F2648" s="16" t="str">
        <f>[1]!s_info_industry_csrc2023(A2648,"",3)</f>
        <v>医药制造业</v>
      </c>
      <c r="G2648" s="16" t="str">
        <f>[1]!s_info_industry_csrc2023(A2648,"",1)</f>
        <v>制造业</v>
      </c>
      <c r="H2648" s="16">
        <f>[1]!s_is(A2648,83,"FY","YTD","20251231",1,"",100000000)</f>
        <v>33.984584528299997</v>
      </c>
      <c r="I2648" s="16">
        <f>[1]!s_is(A2648,83,"FY","YTD","20241231",1,"",100000000)</f>
        <v>30.6993311678</v>
      </c>
      <c r="J2648" s="16">
        <f t="shared" si="123"/>
        <v>0.10701384152452942</v>
      </c>
      <c r="K2648" s="16">
        <f>[1]!s_is(A2648,61,"FY","YTD","20251231",1,"",100000000)</f>
        <v>4.0051348363999999</v>
      </c>
      <c r="L2648" s="16">
        <f>[1]!s_is(A2648,61,"FY","YTD","20241231",1,"",100000000)</f>
        <v>3.0072226932000001</v>
      </c>
      <c r="M2648" s="16">
        <f t="shared" si="124"/>
        <v>0.33183845860717309</v>
      </c>
      <c r="N2648" s="16">
        <f>[1]!s_fa_roe(A2648,"20251231")</f>
        <v>8.7324000000000002</v>
      </c>
      <c r="O2648" s="16">
        <f>[1]!s_stmnote_rdexp(A2648,"20251231",1,10000)</f>
        <v>30004.495092000001</v>
      </c>
      <c r="P2648" s="20">
        <f t="shared" si="125"/>
        <v>8.8288544669464314E-2</v>
      </c>
      <c r="Q2648" s="16">
        <f>[1]!s_margin_tradingbalance(A2648,"",10000)</f>
        <v>0</v>
      </c>
      <c r="R2648" s="16">
        <f>[1]!s_margin_seclendingbalance(A2648,"",10000)</f>
        <v>0</v>
      </c>
      <c r="S2648" s="17">
        <f>[1]!s_val_ev(A2648,"",100000000)</f>
        <v>70.596239841399992</v>
      </c>
      <c r="T2648" s="17">
        <f>[1]!share_freesharesmv(A2648,"",100000000)</f>
        <v>40.764122786800002</v>
      </c>
      <c r="U2648" s="17">
        <f>[1]!s_dq_amount_btin(A2648,E2648,100000000)</f>
        <v>0.55708005000000005</v>
      </c>
      <c r="V2648" s="17">
        <f>[1]!s_dq_turn(A2648,E2648)</f>
        <v>1.1251065795493091</v>
      </c>
      <c r="W2648" s="2">
        <f>[1]!s_pq_amount(A2648,"20260101","",100000000)</f>
        <v>104.13914392</v>
      </c>
      <c r="X2648" s="2">
        <f>[1]!s_pq_avgamount(A2648,"20260101","",100000000)</f>
        <v>0.94671949018181811</v>
      </c>
      <c r="Y2648" s="17">
        <f>[1]!s_ipo_dilutedpe(A2648)</f>
        <v>74.069999999999993</v>
      </c>
      <c r="Z2648" s="12">
        <f>[1]!s_ipo_collection_total(A2648,100000000)</f>
        <v>11.16</v>
      </c>
      <c r="AA2648" s="2">
        <f>[1]!s_val_pe_ttm(A2648,E2648)</f>
        <v>17.995149612426758</v>
      </c>
      <c r="AB2648" s="5">
        <f>[1]!s_info_zjtxornot1(A2648,"")</f>
        <v>0</v>
      </c>
      <c r="AC2648" s="22" t="str">
        <f>[1]!s_info_nature1(A2648,"")</f>
        <v>民营企业</v>
      </c>
      <c r="AD2648" s="6" t="str">
        <f>[1]!s_info_city(A2648)</f>
        <v>天津市</v>
      </c>
      <c r="AE2648" s="6" t="str">
        <f>[1]!s_info_province(A2648)</f>
        <v>天津</v>
      </c>
      <c r="AF2648">
        <v>117.19018199999999</v>
      </c>
      <c r="AG2648">
        <v>39.125596000000002</v>
      </c>
    </row>
    <row r="2649" spans="1:33" x14ac:dyDescent="0.3">
      <c r="A2649" s="12" t="s">
        <v>5790</v>
      </c>
      <c r="B2649" s="12" t="s">
        <v>5791</v>
      </c>
      <c r="C2649" s="16" t="str">
        <f>[1]!s_info_mkt(A2649)</f>
        <v>科创板</v>
      </c>
      <c r="D2649" s="16" t="str">
        <f>[1]!s_ipo_listeddate(A2649)</f>
        <v>2025-01-10</v>
      </c>
      <c r="E2649" s="16" t="str">
        <f>[1]!lastradeday_s("000002","")</f>
        <v>2026-06-22</v>
      </c>
      <c r="F2649" s="16" t="str">
        <f>[1]!s_info_industry_csrc2023(A2649,"",3)</f>
        <v>化学原料和化学制品制造业</v>
      </c>
      <c r="G2649" s="16" t="str">
        <f>[1]!s_info_industry_csrc2023(A2649,"",1)</f>
        <v>制造业</v>
      </c>
      <c r="H2649" s="16">
        <f>[1]!s_is(A2649,83,"FY","YTD","20251231",1,"",100000000)</f>
        <v>4.0293255242999999</v>
      </c>
      <c r="I2649" s="16">
        <f>[1]!s_is(A2649,83,"FY","YTD","20241231",1,"",100000000)</f>
        <v>3.1545997682999998</v>
      </c>
      <c r="J2649" s="16">
        <f t="shared" si="123"/>
        <v>0.27728581127468543</v>
      </c>
      <c r="K2649" s="16">
        <f>[1]!s_is(A2649,61,"FY","YTD","20251231",1,"",100000000)</f>
        <v>1.2653696964000001</v>
      </c>
      <c r="L2649" s="16">
        <f>[1]!s_is(A2649,61,"FY","YTD","20241231",1,"",100000000)</f>
        <v>0.85159962739999995</v>
      </c>
      <c r="M2649" s="16">
        <f t="shared" si="124"/>
        <v>0.48587394320882032</v>
      </c>
      <c r="N2649" s="16">
        <f>[1]!s_fa_roe(A2649,"20251231")</f>
        <v>10.3706</v>
      </c>
      <c r="O2649" s="16">
        <f>[1]!s_stmnote_rdexp(A2649,"20251231",1,10000)</f>
        <v>5507.9989180000002</v>
      </c>
      <c r="P2649" s="20">
        <f t="shared" si="125"/>
        <v>0.13669778936406199</v>
      </c>
      <c r="Q2649" s="16">
        <f>[1]!s_margin_tradingbalance(A2649,"",10000)</f>
        <v>9196.7906999999996</v>
      </c>
      <c r="R2649" s="16">
        <f>[1]!s_margin_seclendingbalance(A2649,"",10000)</f>
        <v>24.292200000000001</v>
      </c>
      <c r="S2649" s="17">
        <f>[1]!s_val_ev(A2649,"",100000000)</f>
        <v>80.294275395200003</v>
      </c>
      <c r="T2649" s="17">
        <f>[1]!share_freesharesmv(A2649,"",100000000)</f>
        <v>35.736134170400007</v>
      </c>
      <c r="U2649" s="17">
        <f>[1]!s_dq_amount_btin(A2649,E2649,100000000)</f>
        <v>0.96845782999999996</v>
      </c>
      <c r="V2649" s="17">
        <f>[1]!s_dq_turn(A2649,E2649)</f>
        <v>1.6976915489859552</v>
      </c>
      <c r="W2649" s="2">
        <f>[1]!s_pq_amount(A2649,"20260101","",100000000)</f>
        <v>90.652776329999995</v>
      </c>
      <c r="X2649" s="2">
        <f>[1]!s_pq_avgamount(A2649,"20260101","",100000000)</f>
        <v>0.82411614845454539</v>
      </c>
      <c r="Y2649" s="17">
        <f>[1]!s_ipo_dilutedpe(A2649)</f>
        <v>39.090000000000003</v>
      </c>
      <c r="Z2649" s="12">
        <f>[1]!s_ipo_collection_total(A2649,100000000)</f>
        <v>2.158949808</v>
      </c>
      <c r="AA2649" s="2">
        <f>[1]!s_val_pe_ttm(A2649,E2649)</f>
        <v>58.052658081054688</v>
      </c>
      <c r="AB2649" s="5">
        <f>[1]!s_info_zjtxornot1(A2649,"")</f>
        <v>1</v>
      </c>
      <c r="AC2649" s="22" t="str">
        <f>[1]!s_info_nature1(A2649,"")</f>
        <v>民营企业</v>
      </c>
      <c r="AD2649" s="6" t="str">
        <f>[1]!s_info_city(A2649)</f>
        <v>苏州市</v>
      </c>
      <c r="AE2649" s="6" t="str">
        <f>[1]!s_info_province(A2649)</f>
        <v>江苏省</v>
      </c>
      <c r="AF2649">
        <v>120.619585</v>
      </c>
      <c r="AG2649">
        <v>31.299378999999998</v>
      </c>
    </row>
    <row r="2650" spans="1:33" x14ac:dyDescent="0.3">
      <c r="A2650" s="12" t="s">
        <v>5792</v>
      </c>
      <c r="B2650" s="12" t="s">
        <v>5793</v>
      </c>
      <c r="C2650" s="16" t="str">
        <f>[1]!s_info_mkt(A2650)</f>
        <v>主板</v>
      </c>
      <c r="D2650" s="16" t="str">
        <f>[1]!s_ipo_listeddate(A2650)</f>
        <v>2016-10-10</v>
      </c>
      <c r="E2650" s="16" t="str">
        <f>[1]!lastradeday_s("000002","")</f>
        <v>2026-06-22</v>
      </c>
      <c r="F2650" s="16" t="str">
        <f>[1]!s_info_industry_csrc2023(A2650,"",3)</f>
        <v>软件和信息技术服务业</v>
      </c>
      <c r="G2650" s="16" t="str">
        <f>[1]!s_info_industry_csrc2023(A2650,"",1)</f>
        <v>信息传输、软件和信息技术服务业</v>
      </c>
      <c r="H2650" s="16">
        <f>[1]!s_is(A2650,83,"FY","YTD","20251231",1,"",100000000)</f>
        <v>38.582523904399999</v>
      </c>
      <c r="I2650" s="16">
        <f>[1]!s_is(A2650,83,"FY","YTD","20241231",1,"",100000000)</f>
        <v>16.209817598299999</v>
      </c>
      <c r="J2650" s="16">
        <f t="shared" si="123"/>
        <v>1.3801948214671049</v>
      </c>
      <c r="K2650" s="16">
        <f>[1]!s_is(A2650,61,"FY","YTD","20251231",1,"",100000000)</f>
        <v>-0.67065009729999991</v>
      </c>
      <c r="L2650" s="16">
        <f>[1]!s_is(A2650,61,"FY","YTD","20241231",1,"",100000000)</f>
        <v>-3.4484372043000002</v>
      </c>
      <c r="M2650" s="16">
        <f t="shared" si="124"/>
        <v>0.80552057132902455</v>
      </c>
      <c r="N2650" s="16">
        <f>[1]!s_fa_roe(A2650,"20251231")</f>
        <v>-1.9031</v>
      </c>
      <c r="O2650" s="16">
        <f>[1]!s_stmnote_rdexp(A2650,"20251231",1,10000)</f>
        <v>13005.725321</v>
      </c>
      <c r="P2650" s="20">
        <f t="shared" si="125"/>
        <v>3.3708850549087101E-2</v>
      </c>
      <c r="Q2650" s="16">
        <f>[1]!s_margin_tradingbalance(A2650,"",10000)</f>
        <v>47722.57</v>
      </c>
      <c r="R2650" s="16">
        <f>[1]!s_margin_seclendingbalance(A2650,"",10000)</f>
        <v>137.31120000000001</v>
      </c>
      <c r="S2650" s="17">
        <f>[1]!s_val_ev(A2650,"",100000000)</f>
        <v>62.310045073499992</v>
      </c>
      <c r="T2650" s="17">
        <f>[1]!share_freesharesmv(A2650,"",100000000)</f>
        <v>52.941717629999999</v>
      </c>
      <c r="U2650" s="17">
        <f>[1]!s_dq_amount_btin(A2650,E2650,100000000)</f>
        <v>1.90383806</v>
      </c>
      <c r="V2650" s="17">
        <f>[1]!s_dq_turn(A2650,E2650)</f>
        <v>3.0610420948181534</v>
      </c>
      <c r="W2650" s="2">
        <f>[1]!s_pq_amount(A2650,"20260101","",100000000)</f>
        <v>439.8065378</v>
      </c>
      <c r="X2650" s="2">
        <f>[1]!s_pq_avgamount(A2650,"20260101","",100000000)</f>
        <v>3.9982412527272726</v>
      </c>
      <c r="Y2650" s="17">
        <f>[1]!s_ipo_dilutedpe(A2650)</f>
        <v>22.97</v>
      </c>
      <c r="Z2650" s="12">
        <f>[1]!s_ipo_collection_total(A2650,100000000)</f>
        <v>2.9839799999999999</v>
      </c>
      <c r="AA2650" s="2">
        <f>[1]!s_val_pe_ttm(A2650,E2650)</f>
        <v>-63.128829956054688</v>
      </c>
      <c r="AB2650" s="5">
        <f>[1]!s_info_zjtxornot1(A2650,"")</f>
        <v>1</v>
      </c>
      <c r="AC2650" s="22" t="str">
        <f>[1]!s_info_nature1(A2650,"")</f>
        <v>民营企业</v>
      </c>
      <c r="AD2650" s="6" t="str">
        <f>[1]!s_info_city(A2650)</f>
        <v>上海市</v>
      </c>
      <c r="AE2650" s="6" t="str">
        <f>[1]!s_info_province(A2650)</f>
        <v>上海</v>
      </c>
      <c r="AF2650">
        <v>121.472644</v>
      </c>
      <c r="AG2650">
        <v>31.231705999999999</v>
      </c>
    </row>
    <row r="2651" spans="1:33" x14ac:dyDescent="0.3">
      <c r="A2651" s="12" t="s">
        <v>5794</v>
      </c>
      <c r="B2651" s="12" t="s">
        <v>5795</v>
      </c>
      <c r="C2651" s="16" t="str">
        <f>[1]!s_info_mkt(A2651)</f>
        <v>创业板</v>
      </c>
      <c r="D2651" s="16" t="str">
        <f>[1]!s_ipo_listeddate(A2651)</f>
        <v>2012-08-07</v>
      </c>
      <c r="E2651" s="16" t="str">
        <f>[1]!lastradeday_s("000002","")</f>
        <v>2026-06-22</v>
      </c>
      <c r="F2651" s="16" t="str">
        <f>[1]!s_info_industry_csrc2023(A2651,"",3)</f>
        <v>计算机、通信和其他电子设备制造业</v>
      </c>
      <c r="G2651" s="16" t="str">
        <f>[1]!s_info_industry_csrc2023(A2651,"",1)</f>
        <v>制造业</v>
      </c>
      <c r="H2651" s="16">
        <f>[1]!s_is(A2651,83,"FY","YTD","20251231",1,"",100000000)</f>
        <v>25.854626411799998</v>
      </c>
      <c r="I2651" s="16">
        <f>[1]!s_is(A2651,83,"FY","YTD","20241231",1,"",100000000)</f>
        <v>23.518869258300001</v>
      </c>
      <c r="J2651" s="16">
        <f t="shared" si="123"/>
        <v>9.9314177388680758E-2</v>
      </c>
      <c r="K2651" s="16">
        <f>[1]!s_is(A2651,61,"FY","YTD","20251231",1,"",100000000)</f>
        <v>3.1975542408999997</v>
      </c>
      <c r="L2651" s="16">
        <f>[1]!s_is(A2651,61,"FY","YTD","20241231",1,"",100000000)</f>
        <v>2.7097731811000001</v>
      </c>
      <c r="M2651" s="16">
        <f t="shared" si="124"/>
        <v>0.18000807713433445</v>
      </c>
      <c r="N2651" s="16">
        <f>[1]!s_fa_roe(A2651,"20251231")</f>
        <v>9.2934000000000001</v>
      </c>
      <c r="O2651" s="16">
        <f>[1]!s_stmnote_rdexp(A2651,"20251231",1,10000)</f>
        <v>20732.879003000002</v>
      </c>
      <c r="P2651" s="20">
        <f t="shared" si="125"/>
        <v>8.0190209182591621E-2</v>
      </c>
      <c r="Q2651" s="16">
        <f>[1]!s_margin_tradingbalance(A2651,"",10000)</f>
        <v>273063.06170000002</v>
      </c>
      <c r="R2651" s="16">
        <f>[1]!s_margin_seclendingbalance(A2651,"",10000)</f>
        <v>602.60950000000003</v>
      </c>
      <c r="S2651" s="17">
        <f>[1]!s_val_ev(A2651,"",100000000)</f>
        <v>489.33908732399999</v>
      </c>
      <c r="T2651" s="17">
        <f>[1]!share_freesharesmv(A2651,"",100000000)</f>
        <v>404.25945302400004</v>
      </c>
      <c r="U2651" s="17">
        <f>[1]!s_dq_amount_btin(A2651,E2651,100000000)</f>
        <v>71.55145684</v>
      </c>
      <c r="V2651" s="17">
        <f>[1]!s_dq_turn(A2651,E2651)</f>
        <v>15.747775048920293</v>
      </c>
      <c r="W2651" s="2">
        <f>[1]!s_pq_amount(A2651,"20260101","",100000000)</f>
        <v>3491.3603251700001</v>
      </c>
      <c r="X2651" s="2">
        <f>[1]!s_pq_avgamount(A2651,"20260101","",100000000)</f>
        <v>31.739639319727274</v>
      </c>
      <c r="Y2651" s="17">
        <f>[1]!s_ipo_dilutedpe(A2651)</f>
        <v>18.86</v>
      </c>
      <c r="Z2651" s="12">
        <f>[1]!s_ipo_collection_total(A2651,100000000)</f>
        <v>8.2962000000000007</v>
      </c>
      <c r="AA2651" s="2">
        <f>[1]!s_val_pe_ttm(A2651,E2651)</f>
        <v>140.454833984375</v>
      </c>
      <c r="AB2651" s="5">
        <f>[1]!s_info_zjtxornot1(A2651,"")</f>
        <v>1</v>
      </c>
      <c r="AC2651" s="22" t="str">
        <f>[1]!s_info_nature1(A2651,"")</f>
        <v>公众企业</v>
      </c>
      <c r="AD2651" s="6" t="str">
        <f>[1]!s_info_city(A2651)</f>
        <v>苏州市</v>
      </c>
      <c r="AE2651" s="6" t="str">
        <f>[1]!s_info_province(A2651)</f>
        <v>江苏省</v>
      </c>
      <c r="AF2651">
        <v>120.619585</v>
      </c>
      <c r="AG2651">
        <v>31.299378999999998</v>
      </c>
    </row>
    <row r="2652" spans="1:33" x14ac:dyDescent="0.3">
      <c r="A2652" s="12" t="s">
        <v>5796</v>
      </c>
      <c r="B2652" s="12" t="s">
        <v>5797</v>
      </c>
      <c r="C2652" s="16" t="str">
        <f>[1]!s_info_mkt(A2652)</f>
        <v>主板</v>
      </c>
      <c r="D2652" s="16" t="str">
        <f>[1]!s_ipo_listeddate(A2652)</f>
        <v>2010-03-16</v>
      </c>
      <c r="E2652" s="16" t="str">
        <f>[1]!lastradeday_s("000002","")</f>
        <v>2026-06-22</v>
      </c>
      <c r="F2652" s="16" t="str">
        <f>[1]!s_info_industry_csrc2023(A2652,"",3)</f>
        <v>计算机、通信和其他电子设备制造业</v>
      </c>
      <c r="G2652" s="16" t="str">
        <f>[1]!s_info_industry_csrc2023(A2652,"",1)</f>
        <v>制造业</v>
      </c>
      <c r="H2652" s="16">
        <f>[1]!s_is(A2652,83,"FY","YTD","20251231",1,"",100000000)</f>
        <v>17.014526174700002</v>
      </c>
      <c r="I2652" s="16">
        <f>[1]!s_is(A2652,83,"FY","YTD","20241231",1,"",100000000)</f>
        <v>17.074309563900002</v>
      </c>
      <c r="J2652" s="16">
        <f t="shared" si="123"/>
        <v>-3.5013649586392859E-3</v>
      </c>
      <c r="K2652" s="16">
        <f>[1]!s_is(A2652,61,"FY","YTD","20251231",1,"",100000000)</f>
        <v>-2.5836430730000002</v>
      </c>
      <c r="L2652" s="16">
        <f>[1]!s_is(A2652,61,"FY","YTD","20241231",1,"",100000000)</f>
        <v>-2.1785897029000001</v>
      </c>
      <c r="M2652" s="16">
        <f t="shared" si="124"/>
        <v>-0.1859245775194929</v>
      </c>
      <c r="N2652" s="16">
        <f>[1]!s_fa_roe(A2652,"20251231")</f>
        <v>-76.685299999999998</v>
      </c>
      <c r="O2652" s="16">
        <f>[1]!s_stmnote_rdexp(A2652,"20251231",1,10000)</f>
        <v>3463.9386610000001</v>
      </c>
      <c r="P2652" s="20">
        <f t="shared" si="125"/>
        <v>2.035871363935338E-2</v>
      </c>
      <c r="Q2652" s="16">
        <f>[1]!s_margin_tradingbalance(A2652,"",10000)</f>
        <v>20184.348999999998</v>
      </c>
      <c r="R2652" s="16">
        <f>[1]!s_margin_seclendingbalance(A2652,"",10000)</f>
        <v>19.3154</v>
      </c>
      <c r="S2652" s="17">
        <f>[1]!s_val_ev(A2652,"",100000000)</f>
        <v>33.393724892000002</v>
      </c>
      <c r="T2652" s="17">
        <f>[1]!share_freesharesmv(A2652,"",100000000)</f>
        <v>33.349386562299998</v>
      </c>
      <c r="U2652" s="17">
        <f>[1]!s_dq_amount_btin(A2652,E2652,100000000)</f>
        <v>1.1176938199999999</v>
      </c>
      <c r="V2652" s="17">
        <f>[1]!s_dq_turn(A2652,E2652)</f>
        <v>3.4109274777063505</v>
      </c>
      <c r="W2652" s="2">
        <f>[1]!s_pq_amount(A2652,"20260101","",100000000)</f>
        <v>128.25986485000001</v>
      </c>
      <c r="X2652" s="2">
        <f>[1]!s_pq_avgamount(A2652,"20260101","",100000000)</f>
        <v>1.1659987713636364</v>
      </c>
      <c r="Y2652" s="17">
        <f>[1]!s_ipo_dilutedpe(A2652)</f>
        <v>53.76</v>
      </c>
      <c r="Z2652" s="12">
        <f>[1]!s_ipo_collection_total(A2652,100000000)</f>
        <v>5.6449999999999996</v>
      </c>
      <c r="AA2652" s="2">
        <f>[1]!s_val_pe_ttm(A2652,E2652)</f>
        <v>-13.524235725402832</v>
      </c>
      <c r="AB2652" s="5">
        <f>[1]!s_info_zjtxornot1(A2652,"")</f>
        <v>0</v>
      </c>
      <c r="AC2652" s="22" t="str">
        <f>[1]!s_info_nature1(A2652,"")</f>
        <v>民营企业</v>
      </c>
      <c r="AD2652" s="6" t="str">
        <f>[1]!s_info_city(A2652)</f>
        <v>深圳市</v>
      </c>
      <c r="AE2652" s="6" t="str">
        <f>[1]!s_info_province(A2652)</f>
        <v>广东省</v>
      </c>
      <c r="AF2652">
        <v>114.085947</v>
      </c>
      <c r="AG2652">
        <v>22.547000000000001</v>
      </c>
    </row>
    <row r="2653" spans="1:33" x14ac:dyDescent="0.3">
      <c r="A2653" s="12" t="s">
        <v>5798</v>
      </c>
      <c r="B2653" s="12" t="s">
        <v>5799</v>
      </c>
      <c r="C2653" s="16" t="str">
        <f>[1]!s_info_mkt(A2653)</f>
        <v>创业板</v>
      </c>
      <c r="D2653" s="16" t="str">
        <f>[1]!s_ipo_listeddate(A2653)</f>
        <v>2021-02-10</v>
      </c>
      <c r="E2653" s="16" t="str">
        <f>[1]!lastradeday_s("000002","")</f>
        <v>2026-06-22</v>
      </c>
      <c r="F2653" s="16" t="str">
        <f>[1]!s_info_industry_csrc2023(A2653,"",3)</f>
        <v>商务服务业</v>
      </c>
      <c r="G2653" s="16" t="str">
        <f>[1]!s_info_industry_csrc2023(A2653,"",1)</f>
        <v>租赁和商务服务业</v>
      </c>
      <c r="H2653" s="16">
        <f>[1]!s_is(A2653,83,"FY","YTD","20251231",1,"",100000000)</f>
        <v>12.2207907147</v>
      </c>
      <c r="I2653" s="16">
        <f>[1]!s_is(A2653,83,"FY","YTD","20241231",1,"",100000000)</f>
        <v>12.596331340399999</v>
      </c>
      <c r="J2653" s="16">
        <f t="shared" si="123"/>
        <v>-2.9813492163034305E-2</v>
      </c>
      <c r="K2653" s="16">
        <f>[1]!s_is(A2653,61,"FY","YTD","20251231",1,"",100000000)</f>
        <v>-0.57874121479999996</v>
      </c>
      <c r="L2653" s="16">
        <f>[1]!s_is(A2653,61,"FY","YTD","20241231",1,"",100000000)</f>
        <v>0.34147168859999999</v>
      </c>
      <c r="M2653" s="16">
        <f t="shared" si="124"/>
        <v>-2.6948439186064927</v>
      </c>
      <c r="N2653" s="16">
        <f>[1]!s_fa_roe(A2653,"20251231")</f>
        <v>-4.7198000000000002</v>
      </c>
      <c r="O2653" s="16">
        <f>[1]!s_stmnote_rdexp(A2653,"20251231",1,10000)</f>
        <v>1468.7273339999999</v>
      </c>
      <c r="P2653" s="20">
        <f t="shared" si="125"/>
        <v>1.2018267625132592E-2</v>
      </c>
      <c r="Q2653" s="16">
        <f>[1]!s_margin_tradingbalance(A2653,"",10000)</f>
        <v>7372.5042999999996</v>
      </c>
      <c r="R2653" s="16">
        <f>[1]!s_margin_seclendingbalance(A2653,"",10000)</f>
        <v>22.172799999999999</v>
      </c>
      <c r="S2653" s="17">
        <f>[1]!s_val_ev(A2653,"",100000000)</f>
        <v>20.8872295872</v>
      </c>
      <c r="T2653" s="17">
        <f>[1]!share_freesharesmv(A2653,"",100000000)</f>
        <v>12.861752986000001</v>
      </c>
      <c r="U2653" s="17">
        <f>[1]!s_dq_amount_btin(A2653,E2653,100000000)</f>
        <v>0.56788072000000001</v>
      </c>
      <c r="V2653" s="17">
        <f>[1]!s_dq_turn(A2653,E2653)</f>
        <v>2.8091499467912979</v>
      </c>
      <c r="W2653" s="2">
        <f>[1]!s_pq_amount(A2653,"20260101","",100000000)</f>
        <v>90.435086499999997</v>
      </c>
      <c r="X2653" s="2">
        <f>[1]!s_pq_avgamount(A2653,"20260101","",100000000)</f>
        <v>0.82213714999999998</v>
      </c>
      <c r="Y2653" s="17">
        <f>[1]!s_ipo_dilutedpe(A2653)</f>
        <v>32</v>
      </c>
      <c r="Z2653" s="12">
        <f>[1]!s_ipo_collection_total(A2653,100000000)</f>
        <v>6.9350677999999997</v>
      </c>
      <c r="AA2653" s="2">
        <f>[1]!s_val_pe_ttm(A2653,E2653)</f>
        <v>-33.801261901855469</v>
      </c>
      <c r="AB2653" s="5">
        <f>[1]!s_info_zjtxornot1(A2653,"")</f>
        <v>0</v>
      </c>
      <c r="AC2653" s="22" t="str">
        <f>[1]!s_info_nature1(A2653,"")</f>
        <v>民营企业</v>
      </c>
      <c r="AD2653" s="6" t="str">
        <f>[1]!s_info_city(A2653)</f>
        <v>上海市</v>
      </c>
      <c r="AE2653" s="6" t="str">
        <f>[1]!s_info_province(A2653)</f>
        <v>上海</v>
      </c>
      <c r="AF2653">
        <v>121.472644</v>
      </c>
      <c r="AG2653">
        <v>31.231705999999999</v>
      </c>
    </row>
    <row r="2654" spans="1:33" x14ac:dyDescent="0.3">
      <c r="A2654" s="12" t="s">
        <v>5800</v>
      </c>
      <c r="B2654" s="12" t="s">
        <v>5801</v>
      </c>
      <c r="C2654" s="16" t="str">
        <f>[1]!s_info_mkt(A2654)</f>
        <v>主板</v>
      </c>
      <c r="D2654" s="16" t="str">
        <f>[1]!s_ipo_listeddate(A2654)</f>
        <v>2000-11-09</v>
      </c>
      <c r="E2654" s="16" t="str">
        <f>[1]!lastradeday_s("000002","")</f>
        <v>2026-06-22</v>
      </c>
      <c r="F2654" s="16" t="str">
        <f>[1]!s_info_industry_csrc2023(A2654,"",3)</f>
        <v>有色金属冶炼和压延加工业</v>
      </c>
      <c r="G2654" s="16" t="str">
        <f>[1]!s_info_industry_csrc2023(A2654,"",1)</f>
        <v>制造业</v>
      </c>
      <c r="H2654" s="16">
        <f>[1]!s_is(A2654,83,"FY","YTD","20251231",1,"",100000000)</f>
        <v>4.5135910599000004</v>
      </c>
      <c r="I2654" s="16">
        <f>[1]!s_is(A2654,83,"FY","YTD","20241231",1,"",100000000)</f>
        <v>3.8687481725999997</v>
      </c>
      <c r="J2654" s="16">
        <f t="shared" si="123"/>
        <v>0.16667998497990455</v>
      </c>
      <c r="K2654" s="16">
        <f>[1]!s_is(A2654,61,"FY","YTD","20251231",1,"",100000000)</f>
        <v>-6.2067918200000002E-2</v>
      </c>
      <c r="L2654" s="16">
        <f>[1]!s_is(A2654,61,"FY","YTD","20241231",1,"",100000000)</f>
        <v>-1.8616803596</v>
      </c>
      <c r="M2654" s="16">
        <f t="shared" si="124"/>
        <v>0.96666027125444032</v>
      </c>
      <c r="N2654" s="16">
        <f>[1]!s_fa_roe(A2654,"20251231")</f>
        <v>-10.5961</v>
      </c>
      <c r="O2654" s="16">
        <f>[1]!s_stmnote_rdexp(A2654,"20251231",1,10000)</f>
        <v>123.14543</v>
      </c>
      <c r="P2654" s="20">
        <f t="shared" si="125"/>
        <v>2.7283249272194434E-3</v>
      </c>
      <c r="Q2654" s="16">
        <f>[1]!s_margin_tradingbalance(A2654,"",10000)</f>
        <v>0</v>
      </c>
      <c r="R2654" s="16">
        <f>[1]!s_margin_seclendingbalance(A2654,"",10000)</f>
        <v>0</v>
      </c>
      <c r="S2654" s="17">
        <f>[1]!s_val_ev(A2654,"",100000000)</f>
        <v>24.691297200000001</v>
      </c>
      <c r="T2654" s="17">
        <f>[1]!share_freesharesmv(A2654,"",100000000)</f>
        <v>13.955936928</v>
      </c>
      <c r="U2654" s="17">
        <f>[1]!s_dq_amount_btin(A2654,E2654,100000000)</f>
        <v>1.0524024999999999</v>
      </c>
      <c r="V2654" s="17">
        <f>[1]!s_dq_turn(A2654,E2654)</f>
        <v>4.4050759714641483</v>
      </c>
      <c r="W2654" s="2">
        <f>[1]!s_pq_amount(A2654,"20260101","",100000000)</f>
        <v>91.920044469999993</v>
      </c>
      <c r="X2654" s="2">
        <f>[1]!s_pq_avgamount(A2654,"20260101","",100000000)</f>
        <v>0.83563676790909092</v>
      </c>
      <c r="Y2654" s="17">
        <f>[1]!s_ipo_dilutedpe(A2654)</f>
        <v>44.72</v>
      </c>
      <c r="Z2654" s="12">
        <f>[1]!s_ipo_collection_total(A2654,100000000)</f>
        <v>5.7750000000000004</v>
      </c>
      <c r="AA2654" s="2">
        <f>[1]!s_val_pe_ttm(A2654,E2654)</f>
        <v>-23.530818939208984</v>
      </c>
      <c r="AB2654" s="5">
        <f>[1]!s_info_zjtxornot1(A2654,"")</f>
        <v>0</v>
      </c>
      <c r="AC2654" s="22" t="str">
        <f>[1]!s_info_nature1(A2654,"")</f>
        <v>地方国有企业</v>
      </c>
      <c r="AD2654" s="6" t="str">
        <f>[1]!s_info_city(A2654)</f>
        <v>太原市</v>
      </c>
      <c r="AE2654" s="6" t="str">
        <f>[1]!s_info_province(A2654)</f>
        <v>山西省</v>
      </c>
      <c r="AF2654">
        <v>112.54924800000001</v>
      </c>
      <c r="AG2654">
        <v>37.857013999999999</v>
      </c>
    </row>
    <row r="2655" spans="1:33" x14ac:dyDescent="0.3">
      <c r="A2655" s="12" t="s">
        <v>5802</v>
      </c>
      <c r="B2655" s="12" t="s">
        <v>5803</v>
      </c>
      <c r="C2655" s="16" t="str">
        <f>[1]!s_info_mkt(A2655)</f>
        <v>主板</v>
      </c>
      <c r="D2655" s="16" t="str">
        <f>[1]!s_ipo_listeddate(A2655)</f>
        <v>2016-11-23</v>
      </c>
      <c r="E2655" s="16" t="str">
        <f>[1]!lastradeday_s("000002","")</f>
        <v>2026-06-22</v>
      </c>
      <c r="F2655" s="16" t="str">
        <f>[1]!s_info_industry_csrc2023(A2655,"",3)</f>
        <v>零售业</v>
      </c>
      <c r="G2655" s="16" t="str">
        <f>[1]!s_info_industry_csrc2023(A2655,"",1)</f>
        <v>批发和零售业</v>
      </c>
      <c r="H2655" s="16">
        <f>[1]!s_is(A2655,83,"FY","YTD","20251231",1,"",100000000)</f>
        <v>15.292801671300001</v>
      </c>
      <c r="I2655" s="16">
        <f>[1]!s_is(A2655,83,"FY","YTD","20241231",1,"",100000000)</f>
        <v>12.2239562204</v>
      </c>
      <c r="J2655" s="16">
        <f t="shared" si="123"/>
        <v>0.2510517377163497</v>
      </c>
      <c r="K2655" s="16">
        <f>[1]!s_is(A2655,61,"FY","YTD","20251231",1,"",100000000)</f>
        <v>0.59744329509999994</v>
      </c>
      <c r="L2655" s="16">
        <f>[1]!s_is(A2655,61,"FY","YTD","20241231",1,"",100000000)</f>
        <v>-1.8433886863</v>
      </c>
      <c r="M2655" s="16">
        <f t="shared" si="124"/>
        <v>1.3241005543433011</v>
      </c>
      <c r="N2655" s="16">
        <f>[1]!s_fa_roe(A2655,"20251231")</f>
        <v>3.1029</v>
      </c>
      <c r="O2655" s="16">
        <f>[1]!s_stmnote_rdexp(A2655,"20251231",1,10000)</f>
        <v>179.17530199999999</v>
      </c>
      <c r="P2655" s="20">
        <f t="shared" si="125"/>
        <v>1.1716316333079651E-3</v>
      </c>
      <c r="Q2655" s="16">
        <f>[1]!s_margin_tradingbalance(A2655,"",10000)</f>
        <v>0</v>
      </c>
      <c r="R2655" s="16">
        <f>[1]!s_margin_seclendingbalance(A2655,"",10000)</f>
        <v>0</v>
      </c>
      <c r="S2655" s="17">
        <f>[1]!s_val_ev(A2655,"",100000000)</f>
        <v>21.023683391999999</v>
      </c>
      <c r="T2655" s="17">
        <f>[1]!share_freesharesmv(A2655,"",100000000)</f>
        <v>12.179337782000001</v>
      </c>
      <c r="U2655" s="17">
        <f>[1]!s_dq_amount_btin(A2655,E2655,100000000)</f>
        <v>0.45797033999999998</v>
      </c>
      <c r="V2655" s="17">
        <f>[1]!s_dq_turn(A2655,E2655)</f>
        <v>2.2434079870253556</v>
      </c>
      <c r="W2655" s="2">
        <f>[1]!s_pq_amount(A2655,"20260101","",100000000)</f>
        <v>99.583638859999994</v>
      </c>
      <c r="X2655" s="2">
        <f>[1]!s_pq_avgamount(A2655,"20260101","",100000000)</f>
        <v>0.90530580781818182</v>
      </c>
      <c r="Y2655" s="17">
        <f>[1]!s_ipo_dilutedpe(A2655)</f>
        <v>19.52</v>
      </c>
      <c r="Z2655" s="12">
        <f>[1]!s_ipo_collection_total(A2655,100000000)</f>
        <v>8.6638432499999993</v>
      </c>
      <c r="AA2655" s="2">
        <f>[1]!s_val_pe_ttm(A2655,E2655)</f>
        <v>24.758359909057617</v>
      </c>
      <c r="AB2655" s="5">
        <f>[1]!s_info_zjtxornot1(A2655,"")</f>
        <v>0</v>
      </c>
      <c r="AC2655" s="22" t="str">
        <f>[1]!s_info_nature1(A2655,"")</f>
        <v>民营企业</v>
      </c>
      <c r="AD2655" s="6" t="str">
        <f>[1]!s_info_city(A2655)</f>
        <v>南京市</v>
      </c>
      <c r="AE2655" s="6" t="str">
        <f>[1]!s_info_province(A2655)</f>
        <v>江苏省</v>
      </c>
      <c r="AF2655">
        <v>118.767413</v>
      </c>
      <c r="AG2655">
        <v>32.041544000000002</v>
      </c>
    </row>
    <row r="2656" spans="1:33" x14ac:dyDescent="0.3">
      <c r="A2656" s="12" t="s">
        <v>5804</v>
      </c>
      <c r="B2656" s="12" t="s">
        <v>5805</v>
      </c>
      <c r="C2656" s="16" t="str">
        <f>[1]!s_info_mkt(A2656)</f>
        <v>主板</v>
      </c>
      <c r="D2656" s="16" t="str">
        <f>[1]!s_ipo_listeddate(A2656)</f>
        <v>1997-03-06</v>
      </c>
      <c r="E2656" s="16" t="str">
        <f>[1]!lastradeday_s("000002","")</f>
        <v>2026-06-22</v>
      </c>
      <c r="F2656" s="16" t="str">
        <f>[1]!s_info_industry_csrc2023(A2656,"",3)</f>
        <v>装卸搬运和仓储业</v>
      </c>
      <c r="G2656" s="16" t="str">
        <f>[1]!s_info_industry_csrc2023(A2656,"",1)</f>
        <v>交通运输、仓储和邮政业</v>
      </c>
      <c r="H2656" s="16">
        <f>[1]!s_is(A2656,83,"FY","YTD","20251231",1,"",100000000)</f>
        <v>6.0519359833000008</v>
      </c>
      <c r="I2656" s="16">
        <f>[1]!s_is(A2656,83,"FY","YTD","20241231",1,"",100000000)</f>
        <v>8.9988140480999999</v>
      </c>
      <c r="J2656" s="16">
        <f t="shared" si="123"/>
        <v>-0.32747404814106584</v>
      </c>
      <c r="K2656" s="16">
        <f>[1]!s_is(A2656,61,"FY","YTD","20251231",1,"",100000000)</f>
        <v>-0.91805457730000006</v>
      </c>
      <c r="L2656" s="16">
        <f>[1]!s_is(A2656,61,"FY","YTD","20241231",1,"",100000000)</f>
        <v>2.0977449033000002</v>
      </c>
      <c r="M2656" s="16">
        <f t="shared" si="124"/>
        <v>-1.4376388072047235</v>
      </c>
      <c r="N2656" s="16">
        <f>[1]!s_fa_roe(A2656,"20251231")</f>
        <v>-3.6141999999999999</v>
      </c>
      <c r="O2656" s="16">
        <f>[1]!s_stmnote_rdexp(A2656,"20251231",1,10000)</f>
        <v>1409.99244</v>
      </c>
      <c r="P2656" s="20">
        <f t="shared" si="125"/>
        <v>2.3298204804062701E-2</v>
      </c>
      <c r="Q2656" s="16">
        <f>[1]!s_margin_tradingbalance(A2656,"",10000)</f>
        <v>0</v>
      </c>
      <c r="R2656" s="16">
        <f>[1]!s_margin_seclendingbalance(A2656,"",10000)</f>
        <v>0</v>
      </c>
      <c r="S2656" s="17">
        <f>[1]!s_val_ev(A2656,"",100000000)</f>
        <v>36.244595141399998</v>
      </c>
      <c r="T2656" s="17">
        <f>[1]!share_freesharesmv(A2656,"",100000000)</f>
        <v>23.182557943800003</v>
      </c>
      <c r="U2656" s="17">
        <f>[1]!s_dq_amount_btin(A2656,E2656,100000000)</f>
        <v>0.32301013000000001</v>
      </c>
      <c r="V2656" s="17">
        <f>[1]!s_dq_turn(A2656,E2656)</f>
        <v>0.90390905325848614</v>
      </c>
      <c r="W2656" s="2">
        <f>[1]!s_pq_amount(A2656,"20260101","",100000000)</f>
        <v>79.724152950000004</v>
      </c>
      <c r="X2656" s="2">
        <f>[1]!s_pq_avgamount(A2656,"20260101","",100000000)</f>
        <v>0.72476502681818189</v>
      </c>
      <c r="Y2656" s="17">
        <f>[1]!s_ipo_dilutedpe(A2656)</f>
        <v>0</v>
      </c>
      <c r="Z2656" s="12">
        <f>[1]!s_ipo_collection_total(A2656,100000000)</f>
        <v>0.59175</v>
      </c>
      <c r="AA2656" s="2">
        <f>[1]!s_val_pe_ttm(A2656,E2656)</f>
        <v>-36.471454620361328</v>
      </c>
      <c r="AB2656" s="5">
        <f>[1]!s_info_zjtxornot1(A2656,"")</f>
        <v>0</v>
      </c>
      <c r="AC2656" s="22" t="str">
        <f>[1]!s_info_nature1(A2656,"")</f>
        <v>地方国有企业</v>
      </c>
      <c r="AD2656" s="6" t="str">
        <f>[1]!s_info_city(A2656)</f>
        <v>张家港市</v>
      </c>
      <c r="AE2656" s="6" t="str">
        <f>[1]!s_info_province(A2656)</f>
        <v>江苏省</v>
      </c>
      <c r="AF2656">
        <v>120.627279</v>
      </c>
      <c r="AG2656">
        <v>31.907812</v>
      </c>
    </row>
    <row r="2657" spans="1:33" x14ac:dyDescent="0.3">
      <c r="A2657" s="12" t="s">
        <v>5806</v>
      </c>
      <c r="B2657" s="12" t="s">
        <v>5807</v>
      </c>
      <c r="C2657" s="16" t="str">
        <f>[1]!s_info_mkt(A2657)</f>
        <v>主板</v>
      </c>
      <c r="D2657" s="16" t="str">
        <f>[1]!s_ipo_listeddate(A2657)</f>
        <v>2000-10-12</v>
      </c>
      <c r="E2657" s="16" t="str">
        <f>[1]!lastradeday_s("000002","")</f>
        <v>2026-06-22</v>
      </c>
      <c r="F2657" s="16" t="str">
        <f>[1]!s_info_industry_csrc2023(A2657,"",3)</f>
        <v>专用设备制造业</v>
      </c>
      <c r="G2657" s="16" t="str">
        <f>[1]!s_info_industry_csrc2023(A2657,"",1)</f>
        <v>制造业</v>
      </c>
      <c r="H2657" s="16">
        <f>[1]!s_is(A2657,83,"FY","YTD","20251231",1,"",100000000)</f>
        <v>521.07129173910005</v>
      </c>
      <c r="I2657" s="16">
        <f>[1]!s_is(A2657,83,"FY","YTD","20241231",1,"",100000000)</f>
        <v>454.78184506839995</v>
      </c>
      <c r="J2657" s="16">
        <f t="shared" si="123"/>
        <v>0.14576097834496893</v>
      </c>
      <c r="K2657" s="16">
        <f>[1]!s_is(A2657,61,"FY","YTD","20251231",1,"",100000000)</f>
        <v>48.584870178000003</v>
      </c>
      <c r="L2657" s="16">
        <f>[1]!s_is(A2657,61,"FY","YTD","20241231",1,"",100000000)</f>
        <v>35.2037753014</v>
      </c>
      <c r="M2657" s="16">
        <f t="shared" si="124"/>
        <v>0.38010397356637649</v>
      </c>
      <c r="N2657" s="16">
        <f>[1]!s_fa_roe(A2657,"20251231")</f>
        <v>8.4711999999999996</v>
      </c>
      <c r="O2657" s="16">
        <f>[1]!s_stmnote_rdexp(A2657,"20251231",1,10000)</f>
        <v>295476.481745</v>
      </c>
      <c r="P2657" s="20">
        <f t="shared" si="125"/>
        <v>5.6705576843205707E-2</v>
      </c>
      <c r="Q2657" s="16">
        <f>[1]!s_margin_tradingbalance(A2657,"",10000)</f>
        <v>169289.9026</v>
      </c>
      <c r="R2657" s="16">
        <f>[1]!s_margin_seclendingbalance(A2657,"",10000)</f>
        <v>13603.447</v>
      </c>
      <c r="S2657" s="17">
        <f>[1]!s_val_ev(A2657,"",100000000)</f>
        <v>657.22248407800328</v>
      </c>
      <c r="T2657" s="17">
        <f>[1]!share_freesharesmv(A2657,"",100000000)</f>
        <v>364.33526055660002</v>
      </c>
      <c r="U2657" s="17">
        <f>[1]!s_dq_amount_btin(A2657,E2657,100000000)</f>
        <v>7.9020861599999996</v>
      </c>
      <c r="V2657" s="17">
        <f>[1]!s_dq_turn(A2657,E2657)</f>
        <v>1.4630401539557096</v>
      </c>
      <c r="W2657" s="2">
        <f>[1]!s_pq_amount(A2657,"20260101","",100000000)</f>
        <v>862.02679065999996</v>
      </c>
      <c r="X2657" s="2">
        <f>[1]!s_pq_avgamount(A2657,"20260101","",100000000)</f>
        <v>7.8366071878181813</v>
      </c>
      <c r="Y2657" s="17">
        <f>[1]!s_ipo_dilutedpe(A2657)</f>
        <v>34.43</v>
      </c>
      <c r="Z2657" s="12">
        <f>[1]!s_ipo_collection_total(A2657,100000000)</f>
        <v>6.37</v>
      </c>
      <c r="AA2657" s="2">
        <f>[1]!s_val_pe_ttm(A2657,E2657)</f>
        <v>15.450752258300781</v>
      </c>
      <c r="AB2657" s="5">
        <f>[1]!s_info_zjtxornot1(A2657,"")</f>
        <v>1</v>
      </c>
      <c r="AC2657" s="22" t="str">
        <f>[1]!s_info_nature1(A2657,"")</f>
        <v>公众企业</v>
      </c>
      <c r="AD2657" s="6" t="str">
        <f>[1]!s_info_city(A2657)</f>
        <v>长沙市</v>
      </c>
      <c r="AE2657" s="6" t="str">
        <f>[1]!s_info_province(A2657)</f>
        <v>湖南省</v>
      </c>
      <c r="AF2657">
        <v>112.98227900000001</v>
      </c>
      <c r="AG2657">
        <v>28.194089999999999</v>
      </c>
    </row>
    <row r="2658" spans="1:33" x14ac:dyDescent="0.3">
      <c r="A2658" s="12" t="s">
        <v>5808</v>
      </c>
      <c r="B2658" s="12" t="s">
        <v>5809</v>
      </c>
      <c r="C2658" s="16" t="str">
        <f>[1]!s_info_mkt(A2658)</f>
        <v>主板</v>
      </c>
      <c r="D2658" s="16" t="str">
        <f>[1]!s_ipo_listeddate(A2658)</f>
        <v>2022-11-08</v>
      </c>
      <c r="E2658" s="16" t="str">
        <f>[1]!lastradeday_s("000002","")</f>
        <v>2026-06-22</v>
      </c>
      <c r="F2658" s="16" t="str">
        <f>[1]!s_info_industry_csrc2023(A2658,"",3)</f>
        <v>专用设备制造业</v>
      </c>
      <c r="G2658" s="16" t="str">
        <f>[1]!s_info_industry_csrc2023(A2658,"",1)</f>
        <v>制造业</v>
      </c>
      <c r="H2658" s="16">
        <f>[1]!s_is(A2658,83,"FY","YTD","20251231",1,"",100000000)</f>
        <v>10.371077768699999</v>
      </c>
      <c r="I2658" s="16">
        <f>[1]!s_is(A2658,83,"FY","YTD","20241231",1,"",100000000)</f>
        <v>10.013744021200001</v>
      </c>
      <c r="J2658" s="16">
        <f t="shared" si="123"/>
        <v>3.5684330131017017E-2</v>
      </c>
      <c r="K2658" s="16">
        <f>[1]!s_is(A2658,61,"FY","YTD","20251231",1,"",100000000)</f>
        <v>0.94674305150000004</v>
      </c>
      <c r="L2658" s="16">
        <f>[1]!s_is(A2658,61,"FY","YTD","20241231",1,"",100000000)</f>
        <v>0.90795008609999994</v>
      </c>
      <c r="M2658" s="16">
        <f t="shared" si="124"/>
        <v>4.2725878871415754E-2</v>
      </c>
      <c r="N2658" s="16">
        <f>[1]!s_fa_roe(A2658,"20251231")</f>
        <v>7.0534999999999997</v>
      </c>
      <c r="O2658" s="16">
        <f>[1]!s_stmnote_rdexp(A2658,"20251231",1,10000)</f>
        <v>8414.6112880000001</v>
      </c>
      <c r="P2658" s="20">
        <f t="shared" si="125"/>
        <v>8.1135360043248048E-2</v>
      </c>
      <c r="Q2658" s="16">
        <f>[1]!s_margin_tradingbalance(A2658,"",10000)</f>
        <v>0</v>
      </c>
      <c r="R2658" s="16">
        <f>[1]!s_margin_seclendingbalance(A2658,"",10000)</f>
        <v>0</v>
      </c>
      <c r="S2658" s="17">
        <f>[1]!s_val_ev(A2658,"",100000000)</f>
        <v>29.573338757600002</v>
      </c>
      <c r="T2658" s="17">
        <f>[1]!share_freesharesmv(A2658,"",100000000)</f>
        <v>7.6224867576000008</v>
      </c>
      <c r="U2658" s="17">
        <f>[1]!s_dq_amount_btin(A2658,E2658,100000000)</f>
        <v>0.35087326000000002</v>
      </c>
      <c r="V2658" s="17">
        <f>[1]!s_dq_turn(A2658,E2658)</f>
        <v>1.2097826049757623</v>
      </c>
      <c r="W2658" s="2">
        <f>[1]!s_pq_amount(A2658,"20260101","",100000000)</f>
        <v>91.808122990000001</v>
      </c>
      <c r="X2658" s="2">
        <f>[1]!s_pq_avgamount(A2658,"20260101","",100000000)</f>
        <v>0.83461929990909089</v>
      </c>
      <c r="Y2658" s="17">
        <f>[1]!s_ipo_dilutedpe(A2658)</f>
        <v>18.37</v>
      </c>
      <c r="Z2658" s="12">
        <f>[1]!s_ipo_collection_total(A2658,100000000)</f>
        <v>6.4366459125000004</v>
      </c>
      <c r="AA2658" s="2">
        <f>[1]!s_val_pe_ttm(A2658,E2658)</f>
        <v>31.086112976074219</v>
      </c>
      <c r="AB2658" s="5">
        <f>[1]!s_info_zjtxornot1(A2658,"")</f>
        <v>0</v>
      </c>
      <c r="AC2658" s="22" t="str">
        <f>[1]!s_info_nature1(A2658,"")</f>
        <v>民营企业</v>
      </c>
      <c r="AD2658" s="6" t="str">
        <f>[1]!s_info_city(A2658)</f>
        <v>泉州市</v>
      </c>
      <c r="AE2658" s="6" t="str">
        <f>[1]!s_info_province(A2658)</f>
        <v>福建省</v>
      </c>
      <c r="AF2658">
        <v>118.589421</v>
      </c>
      <c r="AG2658">
        <v>24.908853000000001</v>
      </c>
    </row>
    <row r="2659" spans="1:33" x14ac:dyDescent="0.3">
      <c r="A2659" s="12" t="s">
        <v>5810</v>
      </c>
      <c r="B2659" s="12" t="s">
        <v>5811</v>
      </c>
      <c r="C2659" s="16" t="str">
        <f>[1]!s_info_mkt(A2659)</f>
        <v>主板</v>
      </c>
      <c r="D2659" s="16" t="str">
        <f>[1]!s_ipo_listeddate(A2659)</f>
        <v>1999-06-09</v>
      </c>
      <c r="E2659" s="16" t="str">
        <f>[1]!lastradeday_s("000002","")</f>
        <v>2026-06-22</v>
      </c>
      <c r="F2659" s="16" t="str">
        <f>[1]!s_info_industry_csrc2023(A2659,"",3)</f>
        <v>医药制造业</v>
      </c>
      <c r="G2659" s="16" t="str">
        <f>[1]!s_info_industry_csrc2023(A2659,"",1)</f>
        <v>制造业</v>
      </c>
      <c r="H2659" s="16">
        <f>[1]!s_is(A2659,83,"FY","YTD","20251231",1,"",100000000)</f>
        <v>22.283860302600001</v>
      </c>
      <c r="I2659" s="16">
        <f>[1]!s_is(A2659,83,"FY","YTD","20241231",1,"",100000000)</f>
        <v>21.344911894900001</v>
      </c>
      <c r="J2659" s="16">
        <f t="shared" si="123"/>
        <v>4.398933161791807E-2</v>
      </c>
      <c r="K2659" s="16">
        <f>[1]!s_is(A2659,61,"FY","YTD","20251231",1,"",100000000)</f>
        <v>5.3508216058999993</v>
      </c>
      <c r="L2659" s="16">
        <f>[1]!s_is(A2659,61,"FY","YTD","20241231",1,"",100000000)</f>
        <v>5.1559498307</v>
      </c>
      <c r="M2659" s="16">
        <f t="shared" si="124"/>
        <v>3.7795514230894382E-2</v>
      </c>
      <c r="N2659" s="16">
        <f>[1]!s_fa_roe(A2659,"20251231")</f>
        <v>18.538799999999998</v>
      </c>
      <c r="O2659" s="16">
        <f>[1]!s_stmnote_rdexp(A2659,"20251231",1,10000)</f>
        <v>8889.1678040000006</v>
      </c>
      <c r="P2659" s="20">
        <f t="shared" si="125"/>
        <v>3.9890609989880629E-2</v>
      </c>
      <c r="Q2659" s="16">
        <f>[1]!s_margin_tradingbalance(A2659,"",10000)</f>
        <v>29249.592400000001</v>
      </c>
      <c r="R2659" s="16">
        <f>[1]!s_margin_seclendingbalance(A2659,"",10000)</f>
        <v>64.673400000000001</v>
      </c>
      <c r="S2659" s="17">
        <f>[1]!s_val_ev(A2659,"",100000000)</f>
        <v>63.058602613500007</v>
      </c>
      <c r="T2659" s="17">
        <f>[1]!share_freesharesmv(A2659,"",100000000)</f>
        <v>43.033952906099998</v>
      </c>
      <c r="U2659" s="17">
        <f>[1]!s_dq_amount_btin(A2659,E2659,100000000)</f>
        <v>0.71063677000000003</v>
      </c>
      <c r="V2659" s="17">
        <f>[1]!s_dq_turn(A2659,E2659)</f>
        <v>1.1449748568888183</v>
      </c>
      <c r="W2659" s="2">
        <f>[1]!s_pq_amount(A2659,"20260101","",100000000)</f>
        <v>103.01575887</v>
      </c>
      <c r="X2659" s="2">
        <f>[1]!s_pq_avgamount(A2659,"20260101","",100000000)</f>
        <v>0.93650689881818172</v>
      </c>
      <c r="Y2659" s="17">
        <f>[1]!s_ipo_dilutedpe(A2659)</f>
        <v>0</v>
      </c>
      <c r="Z2659" s="12">
        <f>[1]!s_ipo_collection_total(A2659,100000000)</f>
        <v>1.4039999999999999</v>
      </c>
      <c r="AA2659" s="2">
        <f>[1]!s_val_pe_ttm(A2659,E2659)</f>
        <v>13.610382080078125</v>
      </c>
      <c r="AB2659" s="5">
        <f>[1]!s_info_zjtxornot1(A2659,"")</f>
        <v>0</v>
      </c>
      <c r="AC2659" s="22" t="str">
        <f>[1]!s_info_nature1(A2659,"")</f>
        <v>地方国有企业</v>
      </c>
      <c r="AD2659" s="6" t="str">
        <f>[1]!s_info_city(A2659)</f>
        <v>临沂市</v>
      </c>
      <c r="AE2659" s="6" t="str">
        <f>[1]!s_info_province(A2659)</f>
        <v>山东省</v>
      </c>
      <c r="AF2659">
        <v>118.326443</v>
      </c>
      <c r="AG2659">
        <v>35.065282000000003</v>
      </c>
    </row>
    <row r="2660" spans="1:33" x14ac:dyDescent="0.3">
      <c r="A2660" s="12" t="s">
        <v>5812</v>
      </c>
      <c r="B2660" s="12" t="s">
        <v>5813</v>
      </c>
      <c r="C2660" s="16" t="str">
        <f>[1]!s_info_mkt(A2660)</f>
        <v>科创板</v>
      </c>
      <c r="D2660" s="16" t="str">
        <f>[1]!s_ipo_listeddate(A2660)</f>
        <v>2026-03-25</v>
      </c>
      <c r="E2660" s="16" t="str">
        <f>[1]!lastradeday_s("000002","")</f>
        <v>2026-06-22</v>
      </c>
      <c r="F2660" s="16" t="str">
        <f>[1]!s_info_industry_csrc2023(A2660,"",3)</f>
        <v>计算机、通信和其他电子设备制造业</v>
      </c>
      <c r="G2660" s="16" t="str">
        <f>[1]!s_info_industry_csrc2023(A2660,"",1)</f>
        <v>制造业</v>
      </c>
      <c r="H2660" s="16">
        <f>[1]!s_is(A2660,83,"FY","YTD","20251231",1,"",100000000)</f>
        <v>5.1304106344999996</v>
      </c>
      <c r="I2660" s="16">
        <f>[1]!s_is(A2660,83,"FY","YTD","20241231",1,"",100000000)</f>
        <v>2.8005508424999999</v>
      </c>
      <c r="J2660" s="16">
        <f t="shared" si="123"/>
        <v>0.83192911788745705</v>
      </c>
      <c r="K2660" s="16">
        <f>[1]!s_is(A2660,61,"FY","YTD","20251231",1,"",100000000)</f>
        <v>-2.1233258501000001</v>
      </c>
      <c r="L2660" s="16">
        <f>[1]!s_is(A2660,61,"FY","YTD","20241231",1,"",100000000)</f>
        <v>-2.4679707645</v>
      </c>
      <c r="M2660" s="16">
        <f t="shared" si="124"/>
        <v>0.13964708146363453</v>
      </c>
      <c r="N2660" s="16">
        <f>[1]!s_fa_roe(A2660,"20251231")</f>
        <v>-10.2475</v>
      </c>
      <c r="O2660" s="16">
        <f>[1]!s_stmnote_rdexp(A2660,"20251231",1,10000)</f>
        <v>26407.646184999998</v>
      </c>
      <c r="P2660" s="20">
        <f t="shared" si="125"/>
        <v>0.51472772973412562</v>
      </c>
      <c r="Q2660" s="16">
        <f>[1]!s_margin_tradingbalance(A2660,"",10000)</f>
        <v>11667.4997</v>
      </c>
      <c r="R2660" s="16">
        <f>[1]!s_margin_seclendingbalance(A2660,"",10000)</f>
        <v>0</v>
      </c>
      <c r="S2660" s="17">
        <f>[1]!s_val_ev(A2660,"",100000000)</f>
        <v>538.5</v>
      </c>
      <c r="T2660" s="17">
        <f>[1]!share_freesharesmv(A2660,"",100000000)</f>
        <v>21.989699734500004</v>
      </c>
      <c r="U2660" s="17">
        <f>[1]!s_dq_amount_btin(A2660,E2660,100000000)</f>
        <v>2.6352187699999998</v>
      </c>
      <c r="V2660" s="17">
        <f>[1]!s_dq_turn(A2660,E2660)</f>
        <v>12.185214106385006</v>
      </c>
      <c r="W2660" s="2">
        <f>[1]!s_pq_amount(A2660,"20260101","",100000000)</f>
        <v>176.01532238999999</v>
      </c>
      <c r="X2660" s="2">
        <f>[1]!s_pq_avgamount(A2660,"20260101","",100000000)</f>
        <v>2.9833105489830505</v>
      </c>
      <c r="Y2660" s="17">
        <f>[1]!s_ipo_dilutedpe(A2660)</f>
        <v>0</v>
      </c>
      <c r="Z2660" s="12">
        <f>[1]!s_ipo_collection_total(A2660,100000000)</f>
        <v>22.68</v>
      </c>
      <c r="AA2660" s="2">
        <f>[1]!s_val_pe_ttm(A2660,E2660)</f>
        <v>-293.05007934570313</v>
      </c>
      <c r="AB2660" s="5">
        <f>[1]!s_info_zjtxornot1(A2660,"")</f>
        <v>1</v>
      </c>
      <c r="AC2660" s="22" t="str">
        <f>[1]!s_info_nature1(A2660,"")</f>
        <v>外资企业</v>
      </c>
      <c r="AD2660" s="6" t="str">
        <f>[1]!s_info_city(A2660)</f>
        <v>合肥市</v>
      </c>
      <c r="AE2660" s="6" t="str">
        <f>[1]!s_info_province(A2660)</f>
        <v>安徽省</v>
      </c>
      <c r="AF2660">
        <v>117.28304199999999</v>
      </c>
      <c r="AG2660">
        <v>31.861190000000001</v>
      </c>
    </row>
    <row r="2661" spans="1:33" x14ac:dyDescent="0.3">
      <c r="A2661" s="12" t="s">
        <v>5814</v>
      </c>
      <c r="B2661" s="12" t="s">
        <v>5815</v>
      </c>
      <c r="C2661" s="16" t="str">
        <f>[1]!s_info_mkt(A2661)</f>
        <v>主板</v>
      </c>
      <c r="D2661" s="16" t="str">
        <f>[1]!s_ipo_listeddate(A2661)</f>
        <v>2017-03-28</v>
      </c>
      <c r="E2661" s="16" t="str">
        <f>[1]!lastradeday_s("000002","")</f>
        <v>2026-06-22</v>
      </c>
      <c r="F2661" s="16" t="str">
        <f>[1]!s_info_industry_csrc2023(A2661,"",3)</f>
        <v>汽车制造业</v>
      </c>
      <c r="G2661" s="16" t="str">
        <f>[1]!s_info_industry_csrc2023(A2661,"",1)</f>
        <v>制造业</v>
      </c>
      <c r="H2661" s="16">
        <f>[1]!s_is(A2661,83,"FY","YTD","20251231",1,"",100000000)</f>
        <v>16.748801697600001</v>
      </c>
      <c r="I2661" s="16">
        <f>[1]!s_is(A2661,83,"FY","YTD","20241231",1,"",100000000)</f>
        <v>16.191500778599998</v>
      </c>
      <c r="J2661" s="16">
        <f t="shared" si="123"/>
        <v>3.4419349177105207E-2</v>
      </c>
      <c r="K2661" s="16">
        <f>[1]!s_is(A2661,61,"FY","YTD","20251231",1,"",100000000)</f>
        <v>-2.1140766992</v>
      </c>
      <c r="L2661" s="16">
        <f>[1]!s_is(A2661,61,"FY","YTD","20241231",1,"",100000000)</f>
        <v>0.29752176720000001</v>
      </c>
      <c r="M2661" s="16">
        <f t="shared" si="124"/>
        <v>-8.1056202680420224</v>
      </c>
      <c r="N2661" s="16">
        <f>[1]!s_fa_roe(A2661,"20251231")</f>
        <v>-17.340800000000002</v>
      </c>
      <c r="O2661" s="16">
        <f>[1]!s_stmnote_rdexp(A2661,"20251231",1,10000)</f>
        <v>11790.606912000001</v>
      </c>
      <c r="P2661" s="20">
        <f t="shared" si="125"/>
        <v>7.0396719269113575E-2</v>
      </c>
      <c r="Q2661" s="16">
        <f>[1]!s_margin_tradingbalance(A2661,"",10000)</f>
        <v>7691.0963000000002</v>
      </c>
      <c r="R2661" s="16">
        <f>[1]!s_margin_seclendingbalance(A2661,"",10000)</f>
        <v>0</v>
      </c>
      <c r="S2661" s="17">
        <f>[1]!s_val_ev(A2661,"",100000000)</f>
        <v>37.471283138499999</v>
      </c>
      <c r="T2661" s="17">
        <f>[1]!share_freesharesmv(A2661,"",100000000)</f>
        <v>14.829377131499999</v>
      </c>
      <c r="U2661" s="17">
        <f>[1]!s_dq_amount_btin(A2661,E2661,100000000)</f>
        <v>1.23523165</v>
      </c>
      <c r="V2661" s="17">
        <f>[1]!s_dq_turn(A2661,E2661)</f>
        <v>3.3286322018646777</v>
      </c>
      <c r="W2661" s="2">
        <f>[1]!s_pq_amount(A2661,"20260101","",100000000)</f>
        <v>195.35866904</v>
      </c>
      <c r="X2661" s="2">
        <f>[1]!s_pq_avgamount(A2661,"20260101","",100000000)</f>
        <v>1.7759879003636363</v>
      </c>
      <c r="Y2661" s="17">
        <f>[1]!s_ipo_dilutedpe(A2661)</f>
        <v>22.99</v>
      </c>
      <c r="Z2661" s="12">
        <f>[1]!s_ipo_collection_total(A2661,100000000)</f>
        <v>3.7650000000000001</v>
      </c>
      <c r="AA2661" s="2">
        <f>[1]!s_val_pe_ttm(A2661,E2661)</f>
        <v>-23.188713073730469</v>
      </c>
      <c r="AB2661" s="5">
        <f>[1]!s_info_zjtxornot1(A2661,"")</f>
        <v>0</v>
      </c>
      <c r="AC2661" s="22" t="str">
        <f>[1]!s_info_nature1(A2661,"")</f>
        <v>民营企业</v>
      </c>
      <c r="AD2661" s="6" t="str">
        <f>[1]!s_info_city(A2661)</f>
        <v>宁波市</v>
      </c>
      <c r="AE2661" s="6" t="str">
        <f>[1]!s_info_province(A2661)</f>
        <v>浙江省</v>
      </c>
      <c r="AF2661">
        <v>121.549792</v>
      </c>
      <c r="AG2661">
        <v>29.868387999999999</v>
      </c>
    </row>
    <row r="2662" spans="1:33" x14ac:dyDescent="0.3">
      <c r="A2662" s="12" t="s">
        <v>5816</v>
      </c>
      <c r="B2662" s="12" t="s">
        <v>5817</v>
      </c>
      <c r="C2662" s="16" t="str">
        <f>[1]!s_info_mkt(A2662)</f>
        <v>主板</v>
      </c>
      <c r="D2662" s="16" t="str">
        <f>[1]!s_ipo_listeddate(A2662)</f>
        <v>2015-02-26</v>
      </c>
      <c r="E2662" s="16" t="str">
        <f>[1]!lastradeday_s("000002","")</f>
        <v>2026-06-22</v>
      </c>
      <c r="F2662" s="16" t="str">
        <f>[1]!s_info_industry_csrc2023(A2662,"",3)</f>
        <v>建筑装饰、装修和其他建筑业</v>
      </c>
      <c r="G2662" s="16" t="str">
        <f>[1]!s_info_industry_csrc2023(A2662,"",1)</f>
        <v>建筑业</v>
      </c>
      <c r="H2662" s="16">
        <f>[1]!s_is(A2662,83,"FY","YTD","20251231",1,"",100000000)</f>
        <v>15.440438075699999</v>
      </c>
      <c r="I2662" s="16">
        <f>[1]!s_is(A2662,83,"FY","YTD","20241231",1,"",100000000)</f>
        <v>24.598118467199999</v>
      </c>
      <c r="J2662" s="16">
        <f t="shared" si="123"/>
        <v>-0.37229190532239997</v>
      </c>
      <c r="K2662" s="16">
        <f>[1]!s_is(A2662,61,"FY","YTD","20251231",1,"",100000000)</f>
        <v>-2.3416098841999999</v>
      </c>
      <c r="L2662" s="16">
        <f>[1]!s_is(A2662,61,"FY","YTD","20241231",1,"",100000000)</f>
        <v>8.5830764000000004E-2</v>
      </c>
      <c r="M2662" s="16">
        <f t="shared" si="124"/>
        <v>-28.281708504889927</v>
      </c>
      <c r="N2662" s="16">
        <f>[1]!s_fa_roe(A2662,"20251231")</f>
        <v>-37.400599999999997</v>
      </c>
      <c r="O2662" s="16">
        <f>[1]!s_stmnote_rdexp(A2662,"20251231",1,10000)</f>
        <v>8458.7016239999994</v>
      </c>
      <c r="P2662" s="20">
        <f t="shared" si="125"/>
        <v>5.4782782603248904E-2</v>
      </c>
      <c r="Q2662" s="16">
        <f>[1]!s_margin_tradingbalance(A2662,"",10000)</f>
        <v>0</v>
      </c>
      <c r="R2662" s="16">
        <f>[1]!s_margin_seclendingbalance(A2662,"",10000)</f>
        <v>0</v>
      </c>
      <c r="S2662" s="17">
        <f>[1]!s_val_ev(A2662,"",100000000)</f>
        <v>26.758611094199999</v>
      </c>
      <c r="T2662" s="17">
        <f>[1]!share_freesharesmv(A2662,"",100000000)</f>
        <v>13.312555590700002</v>
      </c>
      <c r="U2662" s="17">
        <f>[1]!s_dq_amount_btin(A2662,E2662,100000000)</f>
        <v>0.26219183000000001</v>
      </c>
      <c r="V2662" s="17">
        <f>[1]!s_dq_turn(A2662,E2662)</f>
        <v>1.0063467419203749</v>
      </c>
      <c r="W2662" s="2">
        <f>[1]!s_pq_amount(A2662,"20260101","",100000000)</f>
        <v>36.795505040000002</v>
      </c>
      <c r="X2662" s="2">
        <f>[1]!s_pq_avgamount(A2662,"20260101","",100000000)</f>
        <v>0.35380293307692307</v>
      </c>
      <c r="Y2662" s="17">
        <f>[1]!s_ipo_dilutedpe(A2662)</f>
        <v>21.5</v>
      </c>
      <c r="Z2662" s="12">
        <f>[1]!s_ipo_collection_total(A2662,100000000)</f>
        <v>5.16</v>
      </c>
      <c r="AA2662" s="2">
        <f>[1]!s_val_pe_ttm(A2662,E2662)</f>
        <v>-10.971639633178711</v>
      </c>
      <c r="AB2662" s="5">
        <f>[1]!s_info_zjtxornot1(A2662,"")</f>
        <v>0</v>
      </c>
      <c r="AC2662" s="22" t="str">
        <f>[1]!s_info_nature1(A2662,"")</f>
        <v>民营企业</v>
      </c>
      <c r="AD2662" s="6" t="str">
        <f>[1]!s_info_city(A2662)</f>
        <v>苏州市</v>
      </c>
      <c r="AE2662" s="6" t="str">
        <f>[1]!s_info_province(A2662)</f>
        <v>江苏省</v>
      </c>
      <c r="AF2662">
        <v>120.619585</v>
      </c>
      <c r="AG2662">
        <v>31.299378999999998</v>
      </c>
    </row>
    <row r="2663" spans="1:33" x14ac:dyDescent="0.3">
      <c r="A2663" s="12" t="s">
        <v>5818</v>
      </c>
      <c r="B2663" s="12" t="s">
        <v>5819</v>
      </c>
      <c r="C2663" s="16" t="str">
        <f>[1]!s_info_mkt(A2663)</f>
        <v>主板</v>
      </c>
      <c r="D2663" s="16" t="str">
        <f>[1]!s_ipo_listeddate(A2663)</f>
        <v>2015-03-26</v>
      </c>
      <c r="E2663" s="16" t="str">
        <f>[1]!lastradeday_s("000002","")</f>
        <v>2026-06-22</v>
      </c>
      <c r="F2663" s="16" t="str">
        <f>[1]!s_info_industry_csrc2023(A2663,"",3)</f>
        <v>软件和信息技术服务业</v>
      </c>
      <c r="G2663" s="16" t="str">
        <f>[1]!s_info_industry_csrc2023(A2663,"",1)</f>
        <v>信息传输、软件和信息技术服务业</v>
      </c>
      <c r="H2663" s="16">
        <f>[1]!s_is(A2663,83,"FY","YTD","20251231",1,"",100000000)</f>
        <v>6.8078783395000002</v>
      </c>
      <c r="I2663" s="16">
        <f>[1]!s_is(A2663,83,"FY","YTD","20241231",1,"",100000000)</f>
        <v>6.6524045846000002</v>
      </c>
      <c r="J2663" s="16">
        <f t="shared" si="123"/>
        <v>2.3371061233995682E-2</v>
      </c>
      <c r="K2663" s="16">
        <f>[1]!s_is(A2663,61,"FY","YTD","20251231",1,"",100000000)</f>
        <v>0.36943498749999998</v>
      </c>
      <c r="L2663" s="16">
        <f>[1]!s_is(A2663,61,"FY","YTD","20241231",1,"",100000000)</f>
        <v>0.20740654690000002</v>
      </c>
      <c r="M2663" s="16">
        <f t="shared" si="124"/>
        <v>0.78121179404293895</v>
      </c>
      <c r="N2663" s="16">
        <f>[1]!s_fa_roe(A2663,"20251231")</f>
        <v>0.99080000000000001</v>
      </c>
      <c r="O2663" s="16">
        <f>[1]!s_stmnote_rdexp(A2663,"20251231",1,10000)</f>
        <v>7882.1710489999996</v>
      </c>
      <c r="P2663" s="20">
        <f t="shared" si="125"/>
        <v>0.11578013965477091</v>
      </c>
      <c r="Q2663" s="16">
        <f>[1]!s_margin_tradingbalance(A2663,"",10000)</f>
        <v>0</v>
      </c>
      <c r="R2663" s="16">
        <f>[1]!s_margin_seclendingbalance(A2663,"",10000)</f>
        <v>0</v>
      </c>
      <c r="S2663" s="17">
        <f>[1]!s_val_ev(A2663,"",100000000)</f>
        <v>42.691673203200004</v>
      </c>
      <c r="T2663" s="17">
        <f>[1]!share_freesharesmv(A2663,"",100000000)</f>
        <v>15.558546441600001</v>
      </c>
      <c r="U2663" s="17">
        <f>[1]!s_dq_amount_btin(A2663,E2663,100000000)</f>
        <v>0.1923366</v>
      </c>
      <c r="V2663" s="17">
        <f>[1]!s_dq_turn(A2663,E2663)</f>
        <v>0.45630931135629066</v>
      </c>
      <c r="W2663" s="2">
        <f>[1]!s_pq_amount(A2663,"20260101","",100000000)</f>
        <v>15.495017069999999</v>
      </c>
      <c r="X2663" s="2">
        <f>[1]!s_pq_avgamount(A2663,"20260101","",100000000)</f>
        <v>0.14086379154545453</v>
      </c>
      <c r="Y2663" s="17">
        <f>[1]!s_ipo_dilutedpe(A2663)</f>
        <v>22.95</v>
      </c>
      <c r="Z2663" s="12">
        <f>[1]!s_ipo_collection_total(A2663,100000000)</f>
        <v>2.7192180000000001</v>
      </c>
      <c r="AA2663" s="2">
        <f>[1]!s_val_pe_ttm(A2663,E2663)</f>
        <v>122.87138366699219</v>
      </c>
      <c r="AB2663" s="5">
        <f>[1]!s_info_zjtxornot1(A2663,"")</f>
        <v>0</v>
      </c>
      <c r="AC2663" s="22" t="str">
        <f>[1]!s_info_nature1(A2663,"")</f>
        <v>民营企业</v>
      </c>
      <c r="AD2663" s="6" t="str">
        <f>[1]!s_info_city(A2663)</f>
        <v>北海市</v>
      </c>
      <c r="AE2663" s="6" t="str">
        <f>[1]!s_info_province(A2663)</f>
        <v>广西壮族自治区</v>
      </c>
      <c r="AF2663">
        <v>109.119254</v>
      </c>
      <c r="AG2663">
        <v>21.473343</v>
      </c>
    </row>
    <row r="2664" spans="1:33" x14ac:dyDescent="0.3">
      <c r="A2664" s="12" t="s">
        <v>5820</v>
      </c>
      <c r="B2664" s="12" t="s">
        <v>5821</v>
      </c>
      <c r="C2664" s="16" t="str">
        <f>[1]!s_info_mkt(A2664)</f>
        <v>主板</v>
      </c>
      <c r="D2664" s="16" t="str">
        <f>[1]!s_ipo_listeddate(A2664)</f>
        <v>2000-06-30</v>
      </c>
      <c r="E2664" s="16" t="str">
        <f>[1]!lastradeday_s("000002","")</f>
        <v>2026-06-22</v>
      </c>
      <c r="F2664" s="16" t="str">
        <f>[1]!s_info_industry_csrc2023(A2664,"",3)</f>
        <v>酒、饮料和精制茶制造业</v>
      </c>
      <c r="G2664" s="16" t="str">
        <f>[1]!s_info_industry_csrc2023(A2664,"",1)</f>
        <v>制造业</v>
      </c>
      <c r="H2664" s="16">
        <f>[1]!s_is(A2664,83,"FY","YTD","20251231",1,"",100000000)</f>
        <v>33.486518929399999</v>
      </c>
      <c r="I2664" s="16">
        <f>[1]!s_is(A2664,83,"FY","YTD","20241231",1,"",100000000)</f>
        <v>36.563970634099995</v>
      </c>
      <c r="J2664" s="16">
        <f t="shared" si="123"/>
        <v>-8.4166233899934495E-2</v>
      </c>
      <c r="K2664" s="16">
        <f>[1]!s_is(A2664,61,"FY","YTD","20251231",1,"",100000000)</f>
        <v>3.3454228132999999</v>
      </c>
      <c r="L2664" s="16">
        <f>[1]!s_is(A2664,61,"FY","YTD","20241231",1,"",100000000)</f>
        <v>4.1114298610000004</v>
      </c>
      <c r="M2664" s="16">
        <f t="shared" si="124"/>
        <v>-0.18631159319198232</v>
      </c>
      <c r="N2664" s="16">
        <f>[1]!s_fa_roe(A2664,"20251231")</f>
        <v>9.4108999999999998</v>
      </c>
      <c r="O2664" s="16">
        <f>[1]!s_stmnote_rdexp(A2664,"20251231",1,10000)</f>
        <v>896.88684000000001</v>
      </c>
      <c r="P2664" s="20">
        <f t="shared" si="125"/>
        <v>2.6783519717021543E-3</v>
      </c>
      <c r="Q2664" s="16">
        <f>[1]!s_margin_tradingbalance(A2664,"",10000)</f>
        <v>0</v>
      </c>
      <c r="R2664" s="16">
        <f>[1]!s_margin_seclendingbalance(A2664,"",10000)</f>
        <v>0</v>
      </c>
      <c r="S2664" s="17">
        <f>[1]!s_val_ev(A2664,"",100000000)</f>
        <v>48.352551182000006</v>
      </c>
      <c r="T2664" s="17">
        <f>[1]!share_freesharesmv(A2664,"",100000000)</f>
        <v>33.404703982000001</v>
      </c>
      <c r="U2664" s="17">
        <f>[1]!s_dq_amount_btin(A2664,E2664,100000000)</f>
        <v>0.65692271999999996</v>
      </c>
      <c r="V2664" s="17">
        <f>[1]!s_dq_turn(A2664,E2664)</f>
        <v>1.381989677617586</v>
      </c>
      <c r="W2664" s="2">
        <f>[1]!s_pq_amount(A2664,"20260101","",100000000)</f>
        <v>155.39508878000001</v>
      </c>
      <c r="X2664" s="2">
        <f>[1]!s_pq_avgamount(A2664,"20260101","",100000000)</f>
        <v>1.4126826252727274</v>
      </c>
      <c r="Y2664" s="17">
        <f>[1]!s_ipo_dilutedpe(A2664)</f>
        <v>33.159999999999997</v>
      </c>
      <c r="Z2664" s="12">
        <f>[1]!s_ipo_collection_total(A2664,100000000)</f>
        <v>10.28</v>
      </c>
      <c r="AA2664" s="2">
        <f>[1]!s_val_pe_ttm(A2664,E2664)</f>
        <v>13.902665138244629</v>
      </c>
      <c r="AB2664" s="5">
        <f>[1]!s_info_zjtxornot1(A2664,"")</f>
        <v>0</v>
      </c>
      <c r="AC2664" s="22" t="str">
        <f>[1]!s_info_nature1(A2664,"")</f>
        <v>地方国有企业</v>
      </c>
      <c r="AD2664" s="6" t="str">
        <f>[1]!s_info_city(A2664)</f>
        <v>徐州市</v>
      </c>
      <c r="AE2664" s="6" t="str">
        <f>[1]!s_info_province(A2664)</f>
        <v>江苏省</v>
      </c>
      <c r="AF2664">
        <v>117.184811</v>
      </c>
      <c r="AG2664">
        <v>34.261792</v>
      </c>
    </row>
    <row r="2665" spans="1:33" x14ac:dyDescent="0.3">
      <c r="A2665" s="12" t="s">
        <v>5822</v>
      </c>
      <c r="B2665" s="12" t="s">
        <v>5823</v>
      </c>
      <c r="C2665" s="16" t="str">
        <f>[1]!s_info_mkt(A2665)</f>
        <v>主板</v>
      </c>
      <c r="D2665" s="16" t="str">
        <f>[1]!s_ipo_listeddate(A2665)</f>
        <v>2006-12-22</v>
      </c>
      <c r="E2665" s="16" t="str">
        <f>[1]!lastradeday_s("000002","")</f>
        <v>2026-06-22</v>
      </c>
      <c r="F2665" s="16" t="str">
        <f>[1]!s_info_industry_csrc2023(A2665,"",3)</f>
        <v>铁路运输业</v>
      </c>
      <c r="G2665" s="16" t="str">
        <f>[1]!s_info_industry_csrc2023(A2665,"",1)</f>
        <v>交通运输、仓储和邮政业</v>
      </c>
      <c r="H2665" s="16">
        <f>[1]!s_is(A2665,83,"FY","YTD","20251231",1,"",100000000)</f>
        <v>286.85832411000001</v>
      </c>
      <c r="I2665" s="16">
        <f>[1]!s_is(A2665,83,"FY","YTD","20241231",1,"",100000000)</f>
        <v>270.90074926</v>
      </c>
      <c r="J2665" s="16">
        <f t="shared" si="123"/>
        <v>5.8905613563602799E-2</v>
      </c>
      <c r="K2665" s="16">
        <f>[1]!s_is(A2665,61,"FY","YTD","20251231",1,"",100000000)</f>
        <v>14.25789018</v>
      </c>
      <c r="L2665" s="16">
        <f>[1]!s_is(A2665,61,"FY","YTD","20241231",1,"",100000000)</f>
        <v>10.60161237</v>
      </c>
      <c r="M2665" s="16">
        <f t="shared" si="124"/>
        <v>0.34487940913085852</v>
      </c>
      <c r="N2665" s="16">
        <f>[1]!s_fa_roe(A2665,"20251231")</f>
        <v>5.1471</v>
      </c>
      <c r="O2665" s="16">
        <f>[1]!s_stmnote_rdexp(A2665,"20251231",1,10000)</f>
        <v>0</v>
      </c>
      <c r="P2665" s="20">
        <f t="shared" si="125"/>
        <v>0</v>
      </c>
      <c r="Q2665" s="16">
        <f>[1]!s_margin_tradingbalance(A2665,"",10000)</f>
        <v>46868.4401</v>
      </c>
      <c r="R2665" s="16">
        <f>[1]!s_margin_seclendingbalance(A2665,"",10000)</f>
        <v>528.92020000000002</v>
      </c>
      <c r="S2665" s="17">
        <f>[1]!s_val_ev(A2665,"",100000000)</f>
        <v>196.19912589360001</v>
      </c>
      <c r="T2665" s="17">
        <f>[1]!share_freesharesmv(A2665,"",100000000)</f>
        <v>90.683571000000001</v>
      </c>
      <c r="U2665" s="17">
        <f>[1]!s_dq_amount_btin(A2665,E2665,100000000)</f>
        <v>2.3174284799999998</v>
      </c>
      <c r="V2665" s="17">
        <f>[1]!s_dq_turn(A2665,E2665)</f>
        <v>1.3782532296504906</v>
      </c>
      <c r="W2665" s="2">
        <f>[1]!s_pq_amount(A2665,"20260101","",100000000)</f>
        <v>207.36733742999999</v>
      </c>
      <c r="X2665" s="2">
        <f>[1]!s_pq_avgamount(A2665,"20260101","",100000000)</f>
        <v>1.8851576130000001</v>
      </c>
      <c r="Y2665" s="17">
        <f>[1]!s_ipo_dilutedpe(A2665)</f>
        <v>18.55</v>
      </c>
      <c r="Z2665" s="12">
        <f>[1]!s_ipo_collection_total(A2665,100000000)</f>
        <v>103.3243112</v>
      </c>
      <c r="AA2665" s="2">
        <f>[1]!s_val_pe_ttm(A2665,E2665)</f>
        <v>13.824023246765137</v>
      </c>
      <c r="AB2665" s="5">
        <f>[1]!s_info_zjtxornot1(A2665,"")</f>
        <v>0</v>
      </c>
      <c r="AC2665" s="22" t="str">
        <f>[1]!s_info_nature1(A2665,"")</f>
        <v>中央国有企业</v>
      </c>
      <c r="AD2665" s="6" t="str">
        <f>[1]!s_info_city(A2665)</f>
        <v>深圳市</v>
      </c>
      <c r="AE2665" s="6" t="str">
        <f>[1]!s_info_province(A2665)</f>
        <v>广东省</v>
      </c>
      <c r="AF2665">
        <v>114.085947</v>
      </c>
      <c r="AG2665">
        <v>22.547000000000001</v>
      </c>
    </row>
    <row r="2666" spans="1:33" x14ac:dyDescent="0.3">
      <c r="A2666" s="12" t="s">
        <v>5824</v>
      </c>
      <c r="B2666" s="12" t="s">
        <v>5825</v>
      </c>
      <c r="C2666" s="16" t="str">
        <f>[1]!s_info_mkt(A2666)</f>
        <v>主板</v>
      </c>
      <c r="D2666" s="16" t="str">
        <f>[1]!s_ipo_listeddate(A2666)</f>
        <v>1994-04-25</v>
      </c>
      <c r="E2666" s="16" t="str">
        <f>[1]!lastradeday_s("000002","")</f>
        <v>2026-06-22</v>
      </c>
      <c r="F2666" s="16" t="str">
        <f>[1]!s_info_industry_csrc2023(A2666,"",3)</f>
        <v>专用设备制造业</v>
      </c>
      <c r="G2666" s="16" t="str">
        <f>[1]!s_info_industry_csrc2023(A2666,"",1)</f>
        <v>制造业</v>
      </c>
      <c r="H2666" s="16">
        <f>[1]!s_is(A2666,83,"FY","YTD","20251231",1,"",100000000)</f>
        <v>12.494069046600002</v>
      </c>
      <c r="I2666" s="16">
        <f>[1]!s_is(A2666,83,"FY","YTD","20241231",1,"",100000000)</f>
        <v>11.596073107300001</v>
      </c>
      <c r="J2666" s="16">
        <f t="shared" si="123"/>
        <v>7.7439658321461602E-2</v>
      </c>
      <c r="K2666" s="16">
        <f>[1]!s_is(A2666,61,"FY","YTD","20251231",1,"",100000000)</f>
        <v>-1.7156024772999998</v>
      </c>
      <c r="L2666" s="16">
        <f>[1]!s_is(A2666,61,"FY","YTD","20241231",1,"",100000000)</f>
        <v>-2.4594048053999997</v>
      </c>
      <c r="M2666" s="16">
        <f t="shared" si="124"/>
        <v>0.30243184304871978</v>
      </c>
      <c r="N2666" s="16">
        <f>[1]!s_fa_roe(A2666,"20251231")</f>
        <v>-11.2652</v>
      </c>
      <c r="O2666" s="16">
        <f>[1]!s_stmnote_rdexp(A2666,"20251231",1,10000)</f>
        <v>7297.915634</v>
      </c>
      <c r="P2666" s="20">
        <f t="shared" si="125"/>
        <v>5.8411039724372053E-2</v>
      </c>
      <c r="Q2666" s="16">
        <f>[1]!s_margin_tradingbalance(A2666,"",10000)</f>
        <v>30199.524300000001</v>
      </c>
      <c r="R2666" s="16">
        <f>[1]!s_margin_seclendingbalance(A2666,"",10000)</f>
        <v>37.270800000000001</v>
      </c>
      <c r="S2666" s="17">
        <f>[1]!s_val_ev(A2666,"",100000000)</f>
        <v>68.079258378399999</v>
      </c>
      <c r="T2666" s="17">
        <f>[1]!share_freesharesmv(A2666,"",100000000)</f>
        <v>37.313510772000001</v>
      </c>
      <c r="U2666" s="17">
        <f>[1]!s_dq_amount_btin(A2666,E2666,100000000)</f>
        <v>1.7918223099999999</v>
      </c>
      <c r="V2666" s="17">
        <f>[1]!s_dq_turn(A2666,E2666)</f>
        <v>2.6840326534447043</v>
      </c>
      <c r="W2666" s="2">
        <f>[1]!s_pq_amount(A2666,"20260101","",100000000)</f>
        <v>549.82827974999998</v>
      </c>
      <c r="X2666" s="2">
        <f>[1]!s_pq_avgamount(A2666,"20260101","",100000000)</f>
        <v>4.9984389068181816</v>
      </c>
      <c r="Y2666" s="17">
        <f>[1]!s_ipo_dilutedpe(A2666)</f>
        <v>0</v>
      </c>
      <c r="Z2666" s="12">
        <f>[1]!s_ipo_collection_total(A2666,100000000)</f>
        <v>1.2</v>
      </c>
      <c r="AA2666" s="2">
        <f>[1]!s_val_pe_ttm(A2666,E2666)</f>
        <v>-41.010868072509766</v>
      </c>
      <c r="AB2666" s="5">
        <f>[1]!s_info_zjtxornot1(A2666,"")</f>
        <v>1</v>
      </c>
      <c r="AC2666" s="22" t="str">
        <f>[1]!s_info_nature1(A2666,"")</f>
        <v>中央国有企业</v>
      </c>
      <c r="AD2666" s="6" t="str">
        <f>[1]!s_info_city(A2666)</f>
        <v>北京市</v>
      </c>
      <c r="AE2666" s="6" t="str">
        <f>[1]!s_info_province(A2666)</f>
        <v>北京</v>
      </c>
      <c r="AF2666">
        <v>116.40528500000001</v>
      </c>
      <c r="AG2666">
        <v>39.904989</v>
      </c>
    </row>
    <row r="2667" spans="1:33" x14ac:dyDescent="0.3">
      <c r="A2667" s="12" t="s">
        <v>5826</v>
      </c>
      <c r="B2667" s="12" t="s">
        <v>5827</v>
      </c>
      <c r="C2667" s="16" t="str">
        <f>[1]!s_info_mkt(A2667)</f>
        <v>科创板</v>
      </c>
      <c r="D2667" s="16" t="str">
        <f>[1]!s_ipo_listeddate(A2667)</f>
        <v>2021-04-09</v>
      </c>
      <c r="E2667" s="16" t="str">
        <f>[1]!lastradeday_s("000002","")</f>
        <v>2026-06-22</v>
      </c>
      <c r="F2667" s="16" t="str">
        <f>[1]!s_info_industry_csrc2023(A2667,"",3)</f>
        <v>医药制造业</v>
      </c>
      <c r="G2667" s="16" t="str">
        <f>[1]!s_info_industry_csrc2023(A2667,"",1)</f>
        <v>制造业</v>
      </c>
      <c r="H2667" s="16">
        <f>[1]!s_is(A2667,83,"FY","YTD","20251231",1,"",100000000)</f>
        <v>3.3267862614999997</v>
      </c>
      <c r="I2667" s="16">
        <f>[1]!s_is(A2667,83,"FY","YTD","20241231",1,"",100000000)</f>
        <v>4.3628976728</v>
      </c>
      <c r="J2667" s="16">
        <f t="shared" si="123"/>
        <v>-0.23748240023127787</v>
      </c>
      <c r="K2667" s="16">
        <f>[1]!s_is(A2667,61,"FY","YTD","20251231",1,"",100000000)</f>
        <v>0.43912518560000002</v>
      </c>
      <c r="L2667" s="16">
        <f>[1]!s_is(A2667,61,"FY","YTD","20241231",1,"",100000000)</f>
        <v>1.2707471739</v>
      </c>
      <c r="M2667" s="16">
        <f t="shared" si="124"/>
        <v>-0.65443544190438907</v>
      </c>
      <c r="N2667" s="16">
        <f>[1]!s_fa_roe(A2667,"20251231")</f>
        <v>3.1063999999999998</v>
      </c>
      <c r="O2667" s="16">
        <f>[1]!s_stmnote_rdexp(A2667,"20251231",1,10000)</f>
        <v>7331.0422510000008</v>
      </c>
      <c r="P2667" s="20">
        <f t="shared" si="125"/>
        <v>0.22036408938681079</v>
      </c>
      <c r="Q2667" s="16">
        <f>[1]!s_margin_tradingbalance(A2667,"",10000)</f>
        <v>16186.934300000001</v>
      </c>
      <c r="R2667" s="16">
        <f>[1]!s_margin_seclendingbalance(A2667,"",10000)</f>
        <v>24.310400000000001</v>
      </c>
      <c r="S2667" s="17">
        <f>[1]!s_val_ev(A2667,"",100000000)</f>
        <v>23.745593599999999</v>
      </c>
      <c r="T2667" s="17">
        <f>[1]!share_freesharesmv(A2667,"",100000000)</f>
        <v>14.941929572800001</v>
      </c>
      <c r="U2667" s="17">
        <f>[1]!s_dq_amount_btin(A2667,E2667,100000000)</f>
        <v>0.22809292</v>
      </c>
      <c r="V2667" s="17">
        <f>[1]!s_dq_turn(A2667,E2667)</f>
        <v>0.9877509299241104</v>
      </c>
      <c r="W2667" s="2">
        <f>[1]!s_pq_amount(A2667,"20260101","",100000000)</f>
        <v>31.40805271</v>
      </c>
      <c r="X2667" s="2">
        <f>[1]!s_pq_avgamount(A2667,"20260101","",100000000)</f>
        <v>0.28552775190909091</v>
      </c>
      <c r="Y2667" s="17">
        <f>[1]!s_ipo_dilutedpe(A2667)</f>
        <v>22.77</v>
      </c>
      <c r="Z2667" s="12">
        <f>[1]!s_ipo_collection_total(A2667,100000000)</f>
        <v>2.9315000000000002</v>
      </c>
      <c r="AA2667" s="2">
        <f>[1]!s_val_pe_ttm(A2667,E2667)</f>
        <v>61.949447631835938</v>
      </c>
      <c r="AB2667" s="5">
        <f>[1]!s_info_zjtxornot1(A2667,"")</f>
        <v>1</v>
      </c>
      <c r="AC2667" s="22" t="str">
        <f>[1]!s_info_nature1(A2667,"")</f>
        <v>民营企业</v>
      </c>
      <c r="AD2667" s="6" t="str">
        <f>[1]!s_info_city(A2667)</f>
        <v>北京市</v>
      </c>
      <c r="AE2667" s="6" t="str">
        <f>[1]!s_info_province(A2667)</f>
        <v>北京</v>
      </c>
      <c r="AF2667">
        <v>116.40528500000001</v>
      </c>
      <c r="AG2667">
        <v>39.904989</v>
      </c>
    </row>
    <row r="2668" spans="1:33" x14ac:dyDescent="0.3">
      <c r="A2668" s="12" t="s">
        <v>5828</v>
      </c>
      <c r="B2668" s="12" t="s">
        <v>5829</v>
      </c>
      <c r="C2668" s="16" t="str">
        <f>[1]!s_info_mkt(A2668)</f>
        <v>创业板</v>
      </c>
      <c r="D2668" s="16" t="str">
        <f>[1]!s_ipo_listeddate(A2668)</f>
        <v>2023-08-18</v>
      </c>
      <c r="E2668" s="16" t="str">
        <f>[1]!lastradeday_s("000002","")</f>
        <v>2026-06-22</v>
      </c>
      <c r="F2668" s="16" t="str">
        <f>[1]!s_info_industry_csrc2023(A2668,"",3)</f>
        <v>专用设备制造业</v>
      </c>
      <c r="G2668" s="16" t="str">
        <f>[1]!s_info_industry_csrc2023(A2668,"",1)</f>
        <v>制造业</v>
      </c>
      <c r="H2668" s="16">
        <f>[1]!s_is(A2668,83,"FY","YTD","20251231",1,"",100000000)</f>
        <v>7.9352380071000006</v>
      </c>
      <c r="I2668" s="16">
        <f>[1]!s_is(A2668,83,"FY","YTD","20241231",1,"",100000000)</f>
        <v>9.2480495625000003</v>
      </c>
      <c r="J2668" s="16">
        <f t="shared" si="123"/>
        <v>-0.14195550602619289</v>
      </c>
      <c r="K2668" s="16">
        <f>[1]!s_is(A2668,61,"FY","YTD","20251231",1,"",100000000)</f>
        <v>0.3003179956</v>
      </c>
      <c r="L2668" s="16">
        <f>[1]!s_is(A2668,61,"FY","YTD","20241231",1,"",100000000)</f>
        <v>0.79531833040000011</v>
      </c>
      <c r="M2668" s="16">
        <f t="shared" si="124"/>
        <v>-0.62239271481526515</v>
      </c>
      <c r="N2668" s="16">
        <f>[1]!s_fa_roe(A2668,"20251231")</f>
        <v>2.6528</v>
      </c>
      <c r="O2668" s="16">
        <f>[1]!s_stmnote_rdexp(A2668,"20251231",1,10000)</f>
        <v>3743.7671740000001</v>
      </c>
      <c r="P2668" s="20">
        <f t="shared" si="125"/>
        <v>4.717901555883125E-2</v>
      </c>
      <c r="Q2668" s="16">
        <f>[1]!s_margin_tradingbalance(A2668,"",10000)</f>
        <v>5655.6427999999996</v>
      </c>
      <c r="R2668" s="16">
        <f>[1]!s_margin_seclendingbalance(A2668,"",10000)</f>
        <v>14.5928</v>
      </c>
      <c r="S2668" s="17">
        <f>[1]!s_val_ev(A2668,"",100000000)</f>
        <v>24.73396572</v>
      </c>
      <c r="T2668" s="17">
        <f>[1]!share_freesharesmv(A2668,"",100000000)</f>
        <v>7.0420827199999998</v>
      </c>
      <c r="U2668" s="17">
        <f>[1]!s_dq_amount_btin(A2668,E2668,100000000)</f>
        <v>0.32288409000000001</v>
      </c>
      <c r="V2668" s="17">
        <f>[1]!s_dq_turn(A2668,E2668)</f>
        <v>4.6259727746187149</v>
      </c>
      <c r="W2668" s="2">
        <f>[1]!s_pq_amount(A2668,"20260101","",100000000)</f>
        <v>53.288930209999997</v>
      </c>
      <c r="X2668" s="2">
        <f>[1]!s_pq_avgamount(A2668,"20260101","",100000000)</f>
        <v>0.48444482009090906</v>
      </c>
      <c r="Y2668" s="17">
        <f>[1]!s_ipo_dilutedpe(A2668)</f>
        <v>44.05</v>
      </c>
      <c r="Z2668" s="12">
        <f>[1]!s_ipo_collection_total(A2668,100000000)</f>
        <v>7.2501265000000004</v>
      </c>
      <c r="AA2668" s="2">
        <f>[1]!s_val_pe_ttm(A2668,E2668)</f>
        <v>86.862678527832031</v>
      </c>
      <c r="AB2668" s="5">
        <f>[1]!s_info_zjtxornot1(A2668,"")</f>
        <v>1</v>
      </c>
      <c r="AC2668" s="22" t="str">
        <f>[1]!s_info_nature1(A2668,"")</f>
        <v>民营企业</v>
      </c>
      <c r="AD2668" s="6" t="str">
        <f>[1]!s_info_city(A2668)</f>
        <v>重庆市</v>
      </c>
      <c r="AE2668" s="6" t="str">
        <f>[1]!s_info_province(A2668)</f>
        <v>重庆</v>
      </c>
      <c r="AF2668">
        <v>106.50496200000001</v>
      </c>
      <c r="AG2668">
        <v>29.533155000000001</v>
      </c>
    </row>
    <row r="2669" spans="1:33" x14ac:dyDescent="0.3">
      <c r="A2669" s="12" t="s">
        <v>5830</v>
      </c>
      <c r="B2669" s="12" t="s">
        <v>5831</v>
      </c>
      <c r="C2669" s="16" t="str">
        <f>[1]!s_info_mkt(A2669)</f>
        <v>创业板</v>
      </c>
      <c r="D2669" s="16" t="str">
        <f>[1]!s_ipo_listeddate(A2669)</f>
        <v>2016-09-13</v>
      </c>
      <c r="E2669" s="16" t="str">
        <f>[1]!lastradeday_s("000002","")</f>
        <v>2026-06-22</v>
      </c>
      <c r="F2669" s="16" t="str">
        <f>[1]!s_info_industry_csrc2023(A2669,"",3)</f>
        <v>软件和信息技术服务业</v>
      </c>
      <c r="G2669" s="16" t="str">
        <f>[1]!s_info_industry_csrc2023(A2669,"",1)</f>
        <v>信息传输、软件和信息技术服务业</v>
      </c>
      <c r="H2669" s="16">
        <f>[1]!s_is(A2669,83,"FY","YTD","20251231",1,"",100000000)</f>
        <v>35.8409650842</v>
      </c>
      <c r="I2669" s="16">
        <f>[1]!s_is(A2669,83,"FY","YTD","20241231",1,"",100000000)</f>
        <v>22.195967520500002</v>
      </c>
      <c r="J2669" s="16">
        <f t="shared" si="123"/>
        <v>0.61475119528344946</v>
      </c>
      <c r="K2669" s="16">
        <f>[1]!s_is(A2669,61,"FY","YTD","20251231",1,"",100000000)</f>
        <v>1.1941848892</v>
      </c>
      <c r="L2669" s="16">
        <f>[1]!s_is(A2669,61,"FY","YTD","20241231",1,"",100000000)</f>
        <v>0.38466766429999999</v>
      </c>
      <c r="M2669" s="16">
        <f t="shared" si="124"/>
        <v>2.1044587315991876</v>
      </c>
      <c r="N2669" s="16">
        <f>[1]!s_fa_roe(A2669,"20251231")</f>
        <v>7.0285000000000002</v>
      </c>
      <c r="O2669" s="16">
        <f>[1]!s_stmnote_rdexp(A2669,"20251231",1,10000)</f>
        <v>8947.439316</v>
      </c>
      <c r="P2669" s="20">
        <f t="shared" si="125"/>
        <v>2.4964281221167107E-2</v>
      </c>
      <c r="Q2669" s="16">
        <f>[1]!s_margin_tradingbalance(A2669,"",10000)</f>
        <v>0</v>
      </c>
      <c r="R2669" s="16">
        <f>[1]!s_margin_seclendingbalance(A2669,"",10000)</f>
        <v>0</v>
      </c>
      <c r="S2669" s="17">
        <f>[1]!s_val_ev(A2669,"",100000000)</f>
        <v>45.670725050400002</v>
      </c>
      <c r="T2669" s="17">
        <f>[1]!share_freesharesmv(A2669,"",100000000)</f>
        <v>41.207522963399995</v>
      </c>
      <c r="U2669" s="17">
        <f>[1]!s_dq_amount_btin(A2669,E2669,100000000)</f>
        <v>1.2572068300000001</v>
      </c>
      <c r="V2669" s="17">
        <f>[1]!s_dq_turn(A2669,E2669)</f>
        <v>3.1468077854418275</v>
      </c>
      <c r="W2669" s="2">
        <f>[1]!s_pq_amount(A2669,"20260101","",100000000)</f>
        <v>257.85173686000002</v>
      </c>
      <c r="X2669" s="2">
        <f>[1]!s_pq_avgamount(A2669,"20260101","",100000000)</f>
        <v>2.344106698727273</v>
      </c>
      <c r="Y2669" s="17">
        <f>[1]!s_ipo_dilutedpe(A2669)</f>
        <v>22.98</v>
      </c>
      <c r="Z2669" s="12">
        <f>[1]!s_ipo_collection_total(A2669,100000000)</f>
        <v>3.3210000000000002</v>
      </c>
      <c r="AA2669" s="2">
        <f>[1]!s_val_pe_ttm(A2669,E2669)</f>
        <v>57.542152404785156</v>
      </c>
      <c r="AB2669" s="5">
        <f>[1]!s_info_zjtxornot1(A2669,"")</f>
        <v>0</v>
      </c>
      <c r="AC2669" s="22" t="str">
        <f>[1]!s_info_nature1(A2669,"")</f>
        <v>公众企业</v>
      </c>
      <c r="AD2669" s="6" t="str">
        <f>[1]!s_info_city(A2669)</f>
        <v>北京市</v>
      </c>
      <c r="AE2669" s="6" t="str">
        <f>[1]!s_info_province(A2669)</f>
        <v>北京</v>
      </c>
      <c r="AF2669">
        <v>116.40528500000001</v>
      </c>
      <c r="AG2669">
        <v>39.904989</v>
      </c>
    </row>
    <row r="2670" spans="1:33" x14ac:dyDescent="0.3">
      <c r="A2670" s="12" t="s">
        <v>5832</v>
      </c>
      <c r="B2670" s="12" t="s">
        <v>5833</v>
      </c>
      <c r="C2670" s="16" t="str">
        <f>[1]!s_info_mkt(A2670)</f>
        <v>主板</v>
      </c>
      <c r="D2670" s="16" t="str">
        <f>[1]!s_ipo_listeddate(A2670)</f>
        <v>2008-03-06</v>
      </c>
      <c r="E2670" s="16" t="str">
        <f>[1]!lastradeday_s("000002","")</f>
        <v>2026-06-22</v>
      </c>
      <c r="F2670" s="16" t="str">
        <f>[1]!s_info_industry_csrc2023(A2670,"",3)</f>
        <v>批发业</v>
      </c>
      <c r="G2670" s="16" t="str">
        <f>[1]!s_info_industry_csrc2023(A2670,"",1)</f>
        <v>批发和零售业</v>
      </c>
      <c r="H2670" s="16">
        <f>[1]!s_is(A2670,83,"FY","YTD","20251231",1,"",100000000)</f>
        <v>275.25637318639997</v>
      </c>
      <c r="I2670" s="16">
        <f>[1]!s_is(A2670,83,"FY","YTD","20241231",1,"",100000000)</f>
        <v>309.37703713910003</v>
      </c>
      <c r="J2670" s="16">
        <f t="shared" si="123"/>
        <v>-0.11028828858219031</v>
      </c>
      <c r="K2670" s="16">
        <f>[1]!s_is(A2670,61,"FY","YTD","20251231",1,"",100000000)</f>
        <v>-9.2059437188000004</v>
      </c>
      <c r="L2670" s="16">
        <f>[1]!s_is(A2670,61,"FY","YTD","20241231",1,"",100000000)</f>
        <v>4.4390452386000003</v>
      </c>
      <c r="M2670" s="16">
        <f t="shared" si="124"/>
        <v>-3.0738567020559131</v>
      </c>
      <c r="N2670" s="16">
        <f>[1]!s_fa_roe(A2670,"20251231")</f>
        <v>-8.7617999999999991</v>
      </c>
      <c r="O2670" s="16">
        <f>[1]!s_stmnote_rdexp(A2670,"20251231",1,10000)</f>
        <v>11245.510179000001</v>
      </c>
      <c r="P2670" s="20">
        <f t="shared" si="125"/>
        <v>4.0854676855691515E-3</v>
      </c>
      <c r="Q2670" s="16">
        <f>[1]!s_margin_tradingbalance(A2670,"",10000)</f>
        <v>77959.023000000001</v>
      </c>
      <c r="R2670" s="16">
        <f>[1]!s_margin_seclendingbalance(A2670,"",10000)</f>
        <v>398.60520000000002</v>
      </c>
      <c r="S2670" s="17">
        <f>[1]!s_val_ev(A2670,"",100000000)</f>
        <v>93.149151029699993</v>
      </c>
      <c r="T2670" s="17">
        <f>[1]!share_freesharesmv(A2670,"",100000000)</f>
        <v>53.359953751800006</v>
      </c>
      <c r="U2670" s="17">
        <f>[1]!s_dq_amount_btin(A2670,E2670,100000000)</f>
        <v>1.2252277600000001</v>
      </c>
      <c r="V2670" s="17">
        <f>[1]!s_dq_turn(A2670,E2670)</f>
        <v>1.4455787222103398</v>
      </c>
      <c r="W2670" s="2">
        <f>[1]!s_pq_amount(A2670,"20260101","",100000000)</f>
        <v>263.37250736999999</v>
      </c>
      <c r="X2670" s="2">
        <f>[1]!s_pq_avgamount(A2670,"20260101","",100000000)</f>
        <v>2.3942955215454544</v>
      </c>
      <c r="Y2670" s="17">
        <f>[1]!s_ipo_dilutedpe(A2670)</f>
        <v>29.95</v>
      </c>
      <c r="Z2670" s="12">
        <f>[1]!s_ipo_collection_total(A2670,100000000)</f>
        <v>3.1863999999999999</v>
      </c>
      <c r="AA2670" s="2">
        <f>[1]!s_val_pe_ttm(A2670,E2670)</f>
        <v>-11.466135025024414</v>
      </c>
      <c r="AB2670" s="5">
        <f>[1]!s_info_zjtxornot1(A2670,"")</f>
        <v>0</v>
      </c>
      <c r="AC2670" s="22" t="str">
        <f>[1]!s_info_nature1(A2670,"")</f>
        <v>民营企业</v>
      </c>
      <c r="AD2670" s="6" t="str">
        <f>[1]!s_info_city(A2670)</f>
        <v>茂名市</v>
      </c>
      <c r="AE2670" s="6" t="str">
        <f>[1]!s_info_province(A2670)</f>
        <v>广东省</v>
      </c>
      <c r="AF2670">
        <v>110.919229</v>
      </c>
      <c r="AG2670">
        <v>21.659751</v>
      </c>
    </row>
    <row r="2671" spans="1:33" x14ac:dyDescent="0.3">
      <c r="A2671" s="12" t="s">
        <v>5834</v>
      </c>
      <c r="B2671" s="12" t="s">
        <v>5835</v>
      </c>
      <c r="C2671" s="16" t="str">
        <f>[1]!s_info_mkt(A2671)</f>
        <v>科创板</v>
      </c>
      <c r="D2671" s="16" t="str">
        <f>[1]!s_ipo_listeddate(A2671)</f>
        <v>2020-12-25</v>
      </c>
      <c r="E2671" s="16" t="str">
        <f>[1]!lastradeday_s("000002","")</f>
        <v>2026-06-22</v>
      </c>
      <c r="F2671" s="16" t="str">
        <f>[1]!s_info_industry_csrc2023(A2671,"",3)</f>
        <v>生态保护和环境治理业</v>
      </c>
      <c r="G2671" s="16" t="str">
        <f>[1]!s_info_industry_csrc2023(A2671,"",1)</f>
        <v>水利、环境和公共设施管理业</v>
      </c>
      <c r="H2671" s="16">
        <f>[1]!s_is(A2671,83,"FY","YTD","20251231",1,"",100000000)</f>
        <v>13.851541205799998</v>
      </c>
      <c r="I2671" s="16">
        <f>[1]!s_is(A2671,83,"FY","YTD","20241231",1,"",100000000)</f>
        <v>16.003399738699997</v>
      </c>
      <c r="J2671" s="16">
        <f t="shared" si="123"/>
        <v>-0.13446258720241155</v>
      </c>
      <c r="K2671" s="16">
        <f>[1]!s_is(A2671,61,"FY","YTD","20251231",1,"",100000000)</f>
        <v>-0.41842750439999998</v>
      </c>
      <c r="L2671" s="16">
        <f>[1]!s_is(A2671,61,"FY","YTD","20241231",1,"",100000000)</f>
        <v>0.2174807678</v>
      </c>
      <c r="M2671" s="16">
        <f t="shared" si="124"/>
        <v>-2.9239747432968186</v>
      </c>
      <c r="N2671" s="16">
        <f>[1]!s_fa_roe(A2671,"20251231")</f>
        <v>-3.7286000000000001</v>
      </c>
      <c r="O2671" s="16">
        <f>[1]!s_stmnote_rdexp(A2671,"20251231",1,10000)</f>
        <v>4051.0102189999998</v>
      </c>
      <c r="P2671" s="20">
        <f t="shared" si="125"/>
        <v>2.9245916817572163E-2</v>
      </c>
      <c r="Q2671" s="16">
        <f>[1]!s_margin_tradingbalance(A2671,"",10000)</f>
        <v>61047.719700000001</v>
      </c>
      <c r="R2671" s="16">
        <f>[1]!s_margin_seclendingbalance(A2671,"",10000)</f>
        <v>0</v>
      </c>
      <c r="S2671" s="17">
        <f>[1]!s_val_ev(A2671,"",100000000)</f>
        <v>63.63245096</v>
      </c>
      <c r="T2671" s="17">
        <f>[1]!share_freesharesmv(A2671,"",100000000)</f>
        <v>31.067614108800001</v>
      </c>
      <c r="U2671" s="17">
        <f>[1]!s_dq_amount_btin(A2671,E2671,100000000)</f>
        <v>1.3092980999999999</v>
      </c>
      <c r="V2671" s="17">
        <f>[1]!s_dq_turn(A2671,E2671)</f>
        <v>2.0322132315992123</v>
      </c>
      <c r="W2671" s="2">
        <f>[1]!s_pq_amount(A2671,"20260101","",100000000)</f>
        <v>248.19891378</v>
      </c>
      <c r="X2671" s="2">
        <f>[1]!s_pq_avgamount(A2671,"20260101","",100000000)</f>
        <v>2.2563537616363636</v>
      </c>
      <c r="Y2671" s="17">
        <f>[1]!s_ipo_dilutedpe(A2671)</f>
        <v>18.86</v>
      </c>
      <c r="Z2671" s="12">
        <f>[1]!s_ipo_collection_total(A2671,100000000)</f>
        <v>3.9671514895</v>
      </c>
      <c r="AA2671" s="2">
        <f>[1]!s_val_pe_ttm(A2671,E2671)</f>
        <v>-164.29261779785156</v>
      </c>
      <c r="AB2671" s="5">
        <f>[1]!s_info_zjtxornot1(A2671,"")</f>
        <v>0</v>
      </c>
      <c r="AC2671" s="22" t="str">
        <f>[1]!s_info_nature1(A2671,"")</f>
        <v>民营企业</v>
      </c>
      <c r="AD2671" s="6" t="str">
        <f>[1]!s_info_city(A2671)</f>
        <v>合肥市</v>
      </c>
      <c r="AE2671" s="6" t="str">
        <f>[1]!s_info_province(A2671)</f>
        <v>安徽省</v>
      </c>
      <c r="AF2671">
        <v>117.28304199999999</v>
      </c>
      <c r="AG2671">
        <v>31.861190000000001</v>
      </c>
    </row>
    <row r="2672" spans="1:33" x14ac:dyDescent="0.3">
      <c r="A2672" s="12" t="s">
        <v>163</v>
      </c>
      <c r="B2672" s="12" t="s">
        <v>164</v>
      </c>
      <c r="C2672" s="16" t="str">
        <f>[1]!s_info_mkt(A2672)</f>
        <v>北证</v>
      </c>
      <c r="D2672" s="16" t="str">
        <f>[1]!s_ipo_listeddate(A2672)</f>
        <v>2022-12-01</v>
      </c>
      <c r="E2672" s="16" t="str">
        <f>[1]!lastradeday_s("000002","")</f>
        <v>2026-06-22</v>
      </c>
      <c r="F2672" s="16" t="str">
        <f>[1]!s_info_industry_csrc2023(A2672,"",3)</f>
        <v>计算机、通信和其他电子设备制造业</v>
      </c>
      <c r="G2672" s="16" t="str">
        <f>[1]!s_info_industry_csrc2023(A2672,"",1)</f>
        <v>制造业</v>
      </c>
      <c r="H2672" s="16">
        <f>[1]!s_is(A2672,83,"FY","YTD","20251231",1,"",100000000)</f>
        <v>2.7310125475999998</v>
      </c>
      <c r="I2672" s="16">
        <f>[1]!s_is(A2672,83,"FY","YTD","20241231",1,"",100000000)</f>
        <v>2.9122870886999999</v>
      </c>
      <c r="J2672" s="16">
        <f t="shared" si="123"/>
        <v>-6.2244736036967563E-2</v>
      </c>
      <c r="K2672" s="16">
        <f>[1]!s_is(A2672,61,"FY","YTD","20251231",1,"",100000000)</f>
        <v>3.9720778599999999E-2</v>
      </c>
      <c r="L2672" s="16">
        <f>[1]!s_is(A2672,61,"FY","YTD","20241231",1,"",100000000)</f>
        <v>0.27781140469999999</v>
      </c>
      <c r="M2672" s="16">
        <f t="shared" si="124"/>
        <v>-0.85702250545511893</v>
      </c>
      <c r="N2672" s="16">
        <f>[1]!s_fa_roe(A2672,"20251231")</f>
        <v>0.75790000000000002</v>
      </c>
      <c r="O2672" s="16">
        <f>[1]!s_stmnote_rdexp(A2672,"20251231",1,10000)</f>
        <v>2175.0301679999998</v>
      </c>
      <c r="P2672" s="20">
        <f t="shared" si="125"/>
        <v>7.96418958203398E-2</v>
      </c>
      <c r="Q2672" s="16">
        <f>[1]!s_margin_tradingbalance(A2672,"",10000)</f>
        <v>1381.1174000000001</v>
      </c>
      <c r="R2672" s="16">
        <f>[1]!s_margin_seclendingbalance(A2672,"",10000)</f>
        <v>0</v>
      </c>
      <c r="S2672" s="17">
        <f>[1]!s_val_ev(A2672,"",100000000)</f>
        <v>16.346232000000001</v>
      </c>
      <c r="T2672" s="17">
        <f>[1]!share_freesharesmv(A2672,"",100000000)</f>
        <v>4.7296651199999999</v>
      </c>
      <c r="U2672" s="17">
        <f>[1]!s_dq_amount_btin(A2672,E2672,100000000)</f>
        <v>0.37024192</v>
      </c>
      <c r="V2672" s="17">
        <f>[1]!s_dq_turn(A2672,E2672)</f>
        <v>4.2625792794558883</v>
      </c>
      <c r="W2672" s="2">
        <f>[1]!s_pq_amount(A2672,"20260101","",100000000)</f>
        <v>105.23205471</v>
      </c>
      <c r="X2672" s="2">
        <f>[1]!s_pq_avgamount(A2672,"20260101","",100000000)</f>
        <v>0.95665504281818181</v>
      </c>
      <c r="Y2672" s="17">
        <f>[1]!s_ipo_dilutedpe(A2672)</f>
        <v>20.52</v>
      </c>
      <c r="Z2672" s="12">
        <f>[1]!s_ipo_collection_total(A2672,100000000)</f>
        <v>3.5933999999999999</v>
      </c>
      <c r="AA2672" s="2">
        <f>[1]!s_val_pe_ttm(A2672,E2672)</f>
        <v>265.923095703125</v>
      </c>
      <c r="AB2672" s="5">
        <f>[1]!s_info_zjtxornot1(A2672,"")</f>
        <v>0</v>
      </c>
      <c r="AC2672" s="22" t="str">
        <f>[1]!s_info_nature1(A2672,"")</f>
        <v>民营企业</v>
      </c>
      <c r="AD2672" s="6" t="str">
        <f>[1]!s_info_city(A2672)</f>
        <v>成都市</v>
      </c>
      <c r="AE2672" s="6" t="str">
        <f>[1]!s_info_province(A2672)</f>
        <v>四川省</v>
      </c>
      <c r="AF2672">
        <v>104.065735</v>
      </c>
      <c r="AG2672">
        <v>30.659462000000001</v>
      </c>
    </row>
    <row r="2673" spans="1:33" x14ac:dyDescent="0.3">
      <c r="A2673" s="12" t="s">
        <v>5836</v>
      </c>
      <c r="B2673" s="12" t="s">
        <v>5837</v>
      </c>
      <c r="C2673" s="16" t="str">
        <f>[1]!s_info_mkt(A2673)</f>
        <v>主板</v>
      </c>
      <c r="D2673" s="16" t="str">
        <f>[1]!s_ipo_listeddate(A2673)</f>
        <v>1996-08-23</v>
      </c>
      <c r="E2673" s="16" t="str">
        <f>[1]!lastradeday_s("000002","")</f>
        <v>2026-06-22</v>
      </c>
      <c r="F2673" s="16" t="str">
        <f>[1]!s_info_industry_csrc2023(A2673,"",3)</f>
        <v>有色金属矿采选业</v>
      </c>
      <c r="G2673" s="16" t="str">
        <f>[1]!s_info_industry_csrc2023(A2673,"",1)</f>
        <v>采矿业</v>
      </c>
      <c r="H2673" s="16">
        <f>[1]!s_is(A2673,83,"FY","YTD","20251231",1,"",100000000)</f>
        <v>24.6144314559</v>
      </c>
      <c r="I2673" s="16">
        <f>[1]!s_is(A2673,83,"FY","YTD","20241231",1,"",100000000)</f>
        <v>20.132084178299998</v>
      </c>
      <c r="J2673" s="16">
        <f t="shared" si="123"/>
        <v>0.22264695686259062</v>
      </c>
      <c r="K2673" s="16">
        <f>[1]!s_is(A2673,61,"FY","YTD","20251231",1,"",100000000)</f>
        <v>5.3245521197999999</v>
      </c>
      <c r="L2673" s="16">
        <f>[1]!s_is(A2673,61,"FY","YTD","20241231",1,"",100000000)</f>
        <v>3.9003539995000001</v>
      </c>
      <c r="M2673" s="16">
        <f t="shared" si="124"/>
        <v>0.36514586124299814</v>
      </c>
      <c r="N2673" s="16">
        <f>[1]!s_fa_roe(A2673,"20251231")</f>
        <v>16.288599999999999</v>
      </c>
      <c r="O2673" s="16">
        <f>[1]!s_stmnote_rdexp(A2673,"20251231",1,10000)</f>
        <v>929.66999299999998</v>
      </c>
      <c r="P2673" s="20">
        <f t="shared" si="125"/>
        <v>3.7769305972621238E-3</v>
      </c>
      <c r="Q2673" s="16">
        <f>[1]!s_margin_tradingbalance(A2673,"",10000)</f>
        <v>75201.616599999994</v>
      </c>
      <c r="R2673" s="16">
        <f>[1]!s_margin_seclendingbalance(A2673,"",10000)</f>
        <v>372.71100000000001</v>
      </c>
      <c r="S2673" s="17">
        <f>[1]!s_val_ev(A2673,"",100000000)</f>
        <v>190.086554823</v>
      </c>
      <c r="T2673" s="17">
        <f>[1]!share_freesharesmv(A2673,"",100000000)</f>
        <v>108.8179716065</v>
      </c>
      <c r="U2673" s="17">
        <f>[1]!s_dq_amount_btin(A2673,E2673,100000000)</f>
        <v>11.089320710000001</v>
      </c>
      <c r="V2673" s="17">
        <f>[1]!s_dq_turn(A2673,E2673)</f>
        <v>6.2245283829911253</v>
      </c>
      <c r="W2673" s="2">
        <f>[1]!s_pq_amount(A2673,"20260101","",100000000)</f>
        <v>1364.8650150999999</v>
      </c>
      <c r="X2673" s="2">
        <f>[1]!s_pq_avgamount(A2673,"20260101","",100000000)</f>
        <v>12.407863773636363</v>
      </c>
      <c r="Y2673" s="17">
        <f>[1]!s_ipo_dilutedpe(A2673)</f>
        <v>0</v>
      </c>
      <c r="Z2673" s="12">
        <f>[1]!s_ipo_collection_total(A2673,100000000)</f>
        <v>1.0239750000000001</v>
      </c>
      <c r="AA2673" s="2">
        <f>[1]!s_val_pe_ttm(A2673,E2673)</f>
        <v>31.493364334106445</v>
      </c>
      <c r="AB2673" s="5">
        <f>[1]!s_info_zjtxornot1(A2673,"")</f>
        <v>0</v>
      </c>
      <c r="AC2673" s="22" t="str">
        <f>[1]!s_info_nature1(A2673,"")</f>
        <v>民营企业</v>
      </c>
      <c r="AD2673" s="6" t="str">
        <f>[1]!s_info_city(A2673)</f>
        <v>北京市</v>
      </c>
      <c r="AE2673" s="6" t="str">
        <f>[1]!s_info_province(A2673)</f>
        <v>北京</v>
      </c>
      <c r="AF2673">
        <v>116.40528500000001</v>
      </c>
      <c r="AG2673">
        <v>39.904989</v>
      </c>
    </row>
    <row r="2674" spans="1:33" x14ac:dyDescent="0.3">
      <c r="A2674" s="12" t="s">
        <v>5838</v>
      </c>
      <c r="B2674" s="12" t="s">
        <v>5839</v>
      </c>
      <c r="C2674" s="16" t="str">
        <f>[1]!s_info_mkt(A2674)</f>
        <v>创业板</v>
      </c>
      <c r="D2674" s="16" t="str">
        <f>[1]!s_ipo_listeddate(A2674)</f>
        <v>2020-08-24</v>
      </c>
      <c r="E2674" s="16" t="str">
        <f>[1]!lastradeday_s("000002","")</f>
        <v>2026-06-22</v>
      </c>
      <c r="F2674" s="16" t="str">
        <f>[1]!s_info_industry_csrc2023(A2674,"",3)</f>
        <v>专用设备制造业</v>
      </c>
      <c r="G2674" s="16" t="str">
        <f>[1]!s_info_industry_csrc2023(A2674,"",1)</f>
        <v>制造业</v>
      </c>
      <c r="H2674" s="16">
        <f>[1]!s_is(A2674,83,"FY","YTD","20251231",1,"",100000000)</f>
        <v>3.1775183701999996</v>
      </c>
      <c r="I2674" s="16">
        <f>[1]!s_is(A2674,83,"FY","YTD","20241231",1,"",100000000)</f>
        <v>1.3838322540000001</v>
      </c>
      <c r="J2674" s="16">
        <f t="shared" si="123"/>
        <v>1.2961730809607213</v>
      </c>
      <c r="K2674" s="16">
        <f>[1]!s_is(A2674,61,"FY","YTD","20251231",1,"",100000000)</f>
        <v>-1.1249043603</v>
      </c>
      <c r="L2674" s="16">
        <f>[1]!s_is(A2674,61,"FY","YTD","20241231",1,"",100000000)</f>
        <v>-2.7825714688000001</v>
      </c>
      <c r="M2674" s="16">
        <f t="shared" si="124"/>
        <v>0.595732087059341</v>
      </c>
      <c r="N2674" s="16">
        <f>[1]!s_fa_roe(A2674,"20251231")</f>
        <v>-12.3498</v>
      </c>
      <c r="O2674" s="16">
        <f>[1]!s_stmnote_rdexp(A2674,"20251231",1,10000)</f>
        <v>2023.949447</v>
      </c>
      <c r="P2674" s="20">
        <f t="shared" si="125"/>
        <v>6.3695916473099981E-2</v>
      </c>
      <c r="Q2674" s="16">
        <f>[1]!s_margin_tradingbalance(A2674,"",10000)</f>
        <v>7760.2992999999997</v>
      </c>
      <c r="R2674" s="16">
        <f>[1]!s_margin_seclendingbalance(A2674,"",10000)</f>
        <v>0</v>
      </c>
      <c r="S2674" s="17">
        <f>[1]!s_val_ev(A2674,"",100000000)</f>
        <v>30.888871959399999</v>
      </c>
      <c r="T2674" s="17">
        <f>[1]!share_freesharesmv(A2674,"",100000000)</f>
        <v>15.302493005800002</v>
      </c>
      <c r="U2674" s="17">
        <f>[1]!s_dq_amount_btin(A2674,E2674,100000000)</f>
        <v>0.88673285999999996</v>
      </c>
      <c r="V2674" s="17">
        <f>[1]!s_dq_turn(A2674,E2674)</f>
        <v>3.3488735702245278</v>
      </c>
      <c r="W2674" s="2">
        <f>[1]!s_pq_amount(A2674,"20260101","",100000000)</f>
        <v>285.37155468999998</v>
      </c>
      <c r="X2674" s="2">
        <f>[1]!s_pq_avgamount(A2674,"20260101","",100000000)</f>
        <v>2.5942868608181819</v>
      </c>
      <c r="Y2674" s="17">
        <f>[1]!s_ipo_dilutedpe(A2674)</f>
        <v>45.02</v>
      </c>
      <c r="Z2674" s="12">
        <f>[1]!s_ipo_collection_total(A2674,100000000)</f>
        <v>10.194668999999999</v>
      </c>
      <c r="AA2674" s="2">
        <f>[1]!s_val_pe_ttm(A2674,E2674)</f>
        <v>-26.892946243286133</v>
      </c>
      <c r="AB2674" s="5">
        <f>[1]!s_info_zjtxornot1(A2674,"")</f>
        <v>1</v>
      </c>
      <c r="AC2674" s="22" t="str">
        <f>[1]!s_info_nature1(A2674,"")</f>
        <v>民营企业</v>
      </c>
      <c r="AD2674" s="6" t="str">
        <f>[1]!s_info_city(A2674)</f>
        <v>天津市</v>
      </c>
      <c r="AE2674" s="6" t="str">
        <f>[1]!s_info_province(A2674)</f>
        <v>天津</v>
      </c>
      <c r="AF2674">
        <v>117.19018199999999</v>
      </c>
      <c r="AG2674">
        <v>39.125596000000002</v>
      </c>
    </row>
    <row r="2675" spans="1:33" x14ac:dyDescent="0.3">
      <c r="A2675" s="12" t="s">
        <v>5840</v>
      </c>
      <c r="B2675" s="12" t="s">
        <v>5841</v>
      </c>
      <c r="C2675" s="16" t="str">
        <f>[1]!s_info_mkt(A2675)</f>
        <v>主板</v>
      </c>
      <c r="D2675" s="16" t="str">
        <f>[1]!s_ipo_listeddate(A2675)</f>
        <v>2022-10-26</v>
      </c>
      <c r="E2675" s="16" t="str">
        <f>[1]!lastradeday_s("000002","")</f>
        <v>2026-06-22</v>
      </c>
      <c r="F2675" s="16" t="str">
        <f>[1]!s_info_industry_csrc2023(A2675,"",3)</f>
        <v>非金属矿物制品业</v>
      </c>
      <c r="G2675" s="16" t="str">
        <f>[1]!s_info_industry_csrc2023(A2675,"",1)</f>
        <v>制造业</v>
      </c>
      <c r="H2675" s="16">
        <f>[1]!s_is(A2675,83,"FY","YTD","20251231",1,"",100000000)</f>
        <v>64.743745539000003</v>
      </c>
      <c r="I2675" s="16">
        <f>[1]!s_is(A2675,83,"FY","YTD","20241231",1,"",100000000)</f>
        <v>71.314736814399993</v>
      </c>
      <c r="J2675" s="16">
        <f t="shared" si="123"/>
        <v>-9.2140721103708301E-2</v>
      </c>
      <c r="K2675" s="16">
        <f>[1]!s_is(A2675,61,"FY","YTD","20251231",1,"",100000000)</f>
        <v>0.4578423747</v>
      </c>
      <c r="L2675" s="16">
        <f>[1]!s_is(A2675,61,"FY","YTD","20241231",1,"",100000000)</f>
        <v>0.66766590349999999</v>
      </c>
      <c r="M2675" s="16">
        <f t="shared" si="124"/>
        <v>-0.31426425656915397</v>
      </c>
      <c r="N2675" s="16">
        <f>[1]!s_fa_roe(A2675,"20251231")</f>
        <v>0.95330000000000004</v>
      </c>
      <c r="O2675" s="16">
        <f>[1]!s_stmnote_rdexp(A2675,"20251231",1,10000)</f>
        <v>33513.386406999998</v>
      </c>
      <c r="P2675" s="20">
        <f t="shared" si="125"/>
        <v>5.1763125732063771E-2</v>
      </c>
      <c r="Q2675" s="16">
        <f>[1]!s_margin_tradingbalance(A2675,"",10000)</f>
        <v>0</v>
      </c>
      <c r="R2675" s="16">
        <f>[1]!s_margin_seclendingbalance(A2675,"",10000)</f>
        <v>0</v>
      </c>
      <c r="S2675" s="17">
        <f>[1]!s_val_ev(A2675,"",100000000)</f>
        <v>56.385600568000001</v>
      </c>
      <c r="T2675" s="17">
        <f>[1]!share_freesharesmv(A2675,"",100000000)</f>
        <v>9.6551781424999987</v>
      </c>
      <c r="U2675" s="17">
        <f>[1]!s_dq_amount_btin(A2675,E2675,100000000)</f>
        <v>0.21159236000000001</v>
      </c>
      <c r="V2675" s="17">
        <f>[1]!s_dq_turn(A2675,E2675)</f>
        <v>0.46736367530548401</v>
      </c>
      <c r="W2675" s="2">
        <f>[1]!s_pq_amount(A2675,"20260101","",100000000)</f>
        <v>45.73116503</v>
      </c>
      <c r="X2675" s="2">
        <f>[1]!s_pq_avgamount(A2675,"20260101","",100000000)</f>
        <v>0.4157378639090909</v>
      </c>
      <c r="Y2675" s="17">
        <f>[1]!s_ipo_dilutedpe(A2675)</f>
        <v>22.99</v>
      </c>
      <c r="Z2675" s="12">
        <f>[1]!s_ipo_collection_total(A2675,100000000)</f>
        <v>12.2500867556</v>
      </c>
      <c r="AA2675" s="2">
        <f>[1]!s_val_pe_ttm(A2675,E2675)</f>
        <v>103.16489410400391</v>
      </c>
      <c r="AB2675" s="5">
        <f>[1]!s_info_zjtxornot1(A2675,"")</f>
        <v>0</v>
      </c>
      <c r="AC2675" s="22" t="str">
        <f>[1]!s_info_nature1(A2675,"")</f>
        <v>民营企业</v>
      </c>
      <c r="AD2675" s="6" t="str">
        <f>[1]!s_info_city(A2675)</f>
        <v>佛山市</v>
      </c>
      <c r="AE2675" s="6" t="str">
        <f>[1]!s_info_province(A2675)</f>
        <v>广东省</v>
      </c>
      <c r="AF2675">
        <v>113.12271699999999</v>
      </c>
      <c r="AG2675">
        <v>23.028762</v>
      </c>
    </row>
    <row r="2676" spans="1:33" x14ac:dyDescent="0.3">
      <c r="A2676" s="12" t="s">
        <v>5842</v>
      </c>
      <c r="B2676" s="12" t="s">
        <v>5843</v>
      </c>
      <c r="C2676" s="16" t="str">
        <f>[1]!s_info_mkt(A2676)</f>
        <v>主板</v>
      </c>
      <c r="D2676" s="16" t="str">
        <f>[1]!s_ipo_listeddate(A2676)</f>
        <v>2002-09-11</v>
      </c>
      <c r="E2676" s="16" t="str">
        <f>[1]!lastradeday_s("000002","")</f>
        <v>2026-06-22</v>
      </c>
      <c r="F2676" s="16" t="str">
        <f>[1]!s_info_industry_csrc2023(A2676,"",3)</f>
        <v>电气机械和器材制造业</v>
      </c>
      <c r="G2676" s="16" t="str">
        <f>[1]!s_info_industry_csrc2023(A2676,"",1)</f>
        <v>制造业</v>
      </c>
      <c r="H2676" s="16">
        <f>[1]!s_is(A2676,83,"FY","YTD","20251231",1,"",100000000)</f>
        <v>246.73670269159999</v>
      </c>
      <c r="I2676" s="16">
        <f>[1]!s_is(A2676,83,"FY","YTD","20241231",1,"",100000000)</f>
        <v>223.22579930979998</v>
      </c>
      <c r="J2676" s="16">
        <f t="shared" si="123"/>
        <v>0.10532341447312188</v>
      </c>
      <c r="K2676" s="16">
        <f>[1]!s_is(A2676,61,"FY","YTD","20251231",1,"",100000000)</f>
        <v>5.9914311938999996</v>
      </c>
      <c r="L2676" s="16">
        <f>[1]!s_is(A2676,61,"FY","YTD","20241231",1,"",100000000)</f>
        <v>5.6170887975000001</v>
      </c>
      <c r="M2676" s="16">
        <f t="shared" si="124"/>
        <v>6.6643489162323405E-2</v>
      </c>
      <c r="N2676" s="16">
        <f>[1]!s_fa_roe(A2676,"20251231")</f>
        <v>10.061999999999999</v>
      </c>
      <c r="O2676" s="16">
        <f>[1]!s_stmnote_rdexp(A2676,"20251231",1,10000)</f>
        <v>12115.228187999999</v>
      </c>
      <c r="P2676" s="20">
        <f t="shared" si="125"/>
        <v>4.9101848471822251E-3</v>
      </c>
      <c r="Q2676" s="16">
        <f>[1]!s_margin_tradingbalance(A2676,"",10000)</f>
        <v>173773.5711</v>
      </c>
      <c r="R2676" s="16">
        <f>[1]!s_margin_seclendingbalance(A2676,"",10000)</f>
        <v>1428.5953999999999</v>
      </c>
      <c r="S2676" s="17">
        <f>[1]!s_val_ev(A2676,"",100000000)</f>
        <v>235.97521441590001</v>
      </c>
      <c r="T2676" s="17">
        <f>[1]!share_freesharesmv(A2676,"",100000000)</f>
        <v>199.72714006160001</v>
      </c>
      <c r="U2676" s="17">
        <f>[1]!s_dq_amount_btin(A2676,E2676,100000000)</f>
        <v>12.782964140000001</v>
      </c>
      <c r="V2676" s="17">
        <f>[1]!s_dq_turn(A2676,E2676)</f>
        <v>5.3897823363702502</v>
      </c>
      <c r="W2676" s="2">
        <f>[1]!s_pq_amount(A2676,"20260101","",100000000)</f>
        <v>1190.22307385</v>
      </c>
      <c r="X2676" s="2">
        <f>[1]!s_pq_avgamount(A2676,"20260101","",100000000)</f>
        <v>10.820209762272727</v>
      </c>
      <c r="Y2676" s="17">
        <f>[1]!s_ipo_dilutedpe(A2676)</f>
        <v>19.8</v>
      </c>
      <c r="Z2676" s="12">
        <f>[1]!s_ipo_collection_total(A2676,100000000)</f>
        <v>1.98</v>
      </c>
      <c r="AA2676" s="2">
        <f>[1]!s_val_pe_ttm(A2676,E2676)</f>
        <v>38.652286529541016</v>
      </c>
      <c r="AB2676" s="5">
        <f>[1]!s_info_zjtxornot1(A2676,"")</f>
        <v>1</v>
      </c>
      <c r="AC2676" s="22" t="str">
        <f>[1]!s_info_nature1(A2676,"")</f>
        <v>民营企业</v>
      </c>
      <c r="AD2676" s="6" t="str">
        <f>[1]!s_info_city(A2676)</f>
        <v>铜陵市</v>
      </c>
      <c r="AE2676" s="6" t="str">
        <f>[1]!s_info_province(A2676)</f>
        <v>安徽省</v>
      </c>
      <c r="AF2676">
        <v>117.816576</v>
      </c>
      <c r="AG2676">
        <v>30.929935</v>
      </c>
    </row>
    <row r="2677" spans="1:33" x14ac:dyDescent="0.3">
      <c r="A2677" s="12" t="s">
        <v>5844</v>
      </c>
      <c r="B2677" s="12" t="s">
        <v>5845</v>
      </c>
      <c r="C2677" s="16" t="str">
        <f>[1]!s_info_mkt(A2677)</f>
        <v>主板</v>
      </c>
      <c r="D2677" s="16" t="str">
        <f>[1]!s_ipo_listeddate(A2677)</f>
        <v>1993-12-06</v>
      </c>
      <c r="E2677" s="16" t="str">
        <f>[1]!lastradeday_s("000002","")</f>
        <v>2026-06-22</v>
      </c>
      <c r="F2677" s="16" t="str">
        <f>[1]!s_info_industry_csrc2023(A2677,"",3)</f>
        <v>计算机、通信和其他电子设备制造业</v>
      </c>
      <c r="G2677" s="16" t="str">
        <f>[1]!s_info_industry_csrc2023(A2677,"",1)</f>
        <v>制造业</v>
      </c>
      <c r="H2677" s="16">
        <f>[1]!s_is(A2677,83,"FY","YTD","20251231",1,"",100000000)</f>
        <v>611.82688684660002</v>
      </c>
      <c r="I2677" s="16">
        <f>[1]!s_is(A2677,83,"FY","YTD","20241231",1,"",100000000)</f>
        <v>558.63577384669998</v>
      </c>
      <c r="J2677" s="16">
        <f t="shared" si="123"/>
        <v>9.5216087995282361E-2</v>
      </c>
      <c r="K2677" s="16">
        <f>[1]!s_is(A2677,61,"FY","YTD","20251231",1,"",100000000)</f>
        <v>13.3581994191</v>
      </c>
      <c r="L2677" s="16">
        <f>[1]!s_is(A2677,61,"FY","YTD","20241231",1,"",100000000)</f>
        <v>9.6046959544000003</v>
      </c>
      <c r="M2677" s="16">
        <f t="shared" si="124"/>
        <v>0.39079878035915178</v>
      </c>
      <c r="N2677" s="16">
        <f>[1]!s_fa_roe(A2677,"20251231")</f>
        <v>8.6515000000000004</v>
      </c>
      <c r="O2677" s="16">
        <f>[1]!s_stmnote_rdexp(A2677,"20251231",1,10000)</f>
        <v>441779.70652299997</v>
      </c>
      <c r="P2677" s="20">
        <f t="shared" si="125"/>
        <v>7.2206651263720112E-2</v>
      </c>
      <c r="Q2677" s="16">
        <f>[1]!s_margin_tradingbalance(A2677,"",10000)</f>
        <v>153525.1121</v>
      </c>
      <c r="R2677" s="16">
        <f>[1]!s_margin_seclendingbalance(A2677,"",10000)</f>
        <v>1630.8104000000001</v>
      </c>
      <c r="S2677" s="17">
        <f>[1]!s_val_ev(A2677,"",100000000)</f>
        <v>351.4358554149</v>
      </c>
      <c r="T2677" s="17">
        <f>[1]!share_freesharesmv(A2677,"",100000000)</f>
        <v>199.6681622637</v>
      </c>
      <c r="U2677" s="17">
        <f>[1]!s_dq_amount_btin(A2677,E2677,100000000)</f>
        <v>12.532500629999999</v>
      </c>
      <c r="V2677" s="17">
        <f>[1]!s_dq_turn(A2677,E2677)</f>
        <v>3.910292351496012</v>
      </c>
      <c r="W2677" s="2">
        <f>[1]!s_pq_amount(A2677,"20260101","",100000000)</f>
        <v>1486.75008923</v>
      </c>
      <c r="X2677" s="2">
        <f>[1]!s_pq_avgamount(A2677,"20260101","",100000000)</f>
        <v>13.515909902090909</v>
      </c>
      <c r="Y2677" s="17">
        <f>[1]!s_ipo_dilutedpe(A2677)</f>
        <v>0</v>
      </c>
      <c r="Z2677" s="12">
        <f>[1]!s_ipo_collection_total(A2677,100000000)</f>
        <v>0.8</v>
      </c>
      <c r="AA2677" s="2">
        <f>[1]!s_val_pe_ttm(A2677,E2677)</f>
        <v>26.399946212768555</v>
      </c>
      <c r="AB2677" s="5">
        <f>[1]!s_info_zjtxornot1(A2677,"")</f>
        <v>1</v>
      </c>
      <c r="AC2677" s="22" t="str">
        <f>[1]!s_info_nature1(A2677,"")</f>
        <v>民营企业</v>
      </c>
      <c r="AD2677" s="6" t="str">
        <f>[1]!s_info_city(A2677)</f>
        <v>宁波市</v>
      </c>
      <c r="AE2677" s="6" t="str">
        <f>[1]!s_info_province(A2677)</f>
        <v>浙江省</v>
      </c>
      <c r="AF2677">
        <v>121.549792</v>
      </c>
      <c r="AG2677">
        <v>29.868387999999999</v>
      </c>
    </row>
    <row r="2678" spans="1:33" x14ac:dyDescent="0.3">
      <c r="A2678" s="12" t="s">
        <v>5846</v>
      </c>
      <c r="B2678" s="12" t="s">
        <v>5847</v>
      </c>
      <c r="C2678" s="16" t="str">
        <f>[1]!s_info_mkt(A2678)</f>
        <v>主板</v>
      </c>
      <c r="D2678" s="16" t="str">
        <f>[1]!s_ipo_listeddate(A2678)</f>
        <v>2023-03-16</v>
      </c>
      <c r="E2678" s="16" t="str">
        <f>[1]!lastradeday_s("000002","")</f>
        <v>2026-06-22</v>
      </c>
      <c r="F2678" s="16" t="str">
        <f>[1]!s_info_industry_csrc2023(A2678,"",3)</f>
        <v>纺织业</v>
      </c>
      <c r="G2678" s="16" t="str">
        <f>[1]!s_info_industry_csrc2023(A2678,"",1)</f>
        <v>制造业</v>
      </c>
      <c r="H2678" s="16">
        <f>[1]!s_is(A2678,83,"FY","YTD","20251231",1,"",100000000)</f>
        <v>8.0611983867999992</v>
      </c>
      <c r="I2678" s="16">
        <f>[1]!s_is(A2678,83,"FY","YTD","20241231",1,"",100000000)</f>
        <v>7.7084931633</v>
      </c>
      <c r="J2678" s="16">
        <f t="shared" si="123"/>
        <v>4.5755404594405302E-2</v>
      </c>
      <c r="K2678" s="16">
        <f>[1]!s_is(A2678,61,"FY","YTD","20251231",1,"",100000000)</f>
        <v>0.69637884890000001</v>
      </c>
      <c r="L2678" s="16">
        <f>[1]!s_is(A2678,61,"FY","YTD","20241231",1,"",100000000)</f>
        <v>1.0010486115999999</v>
      </c>
      <c r="M2678" s="16">
        <f t="shared" si="124"/>
        <v>-0.30435061711242867</v>
      </c>
      <c r="N2678" s="16">
        <f>[1]!s_fa_roe(A2678,"20251231")</f>
        <v>5.0911999999999997</v>
      </c>
      <c r="O2678" s="16">
        <f>[1]!s_stmnote_rdexp(A2678,"20251231",1,10000)</f>
        <v>2954.6336350000001</v>
      </c>
      <c r="P2678" s="20">
        <f t="shared" si="125"/>
        <v>3.6652535928629854E-2</v>
      </c>
      <c r="Q2678" s="16">
        <f>[1]!s_margin_tradingbalance(A2678,"",10000)</f>
        <v>0</v>
      </c>
      <c r="R2678" s="16">
        <f>[1]!s_margin_seclendingbalance(A2678,"",10000)</f>
        <v>0</v>
      </c>
      <c r="S2678" s="17">
        <f>[1]!s_val_ev(A2678,"",100000000)</f>
        <v>18.768799999999999</v>
      </c>
      <c r="T2678" s="17">
        <f>[1]!share_freesharesmv(A2678,"",100000000)</f>
        <v>7.6360257667999996</v>
      </c>
      <c r="U2678" s="17">
        <f>[1]!s_dq_amount_btin(A2678,E2678,100000000)</f>
        <v>0.25712657</v>
      </c>
      <c r="V2678" s="17">
        <f>[1]!s_dq_turn(A2678,E2678)</f>
        <v>3.202400856010259</v>
      </c>
      <c r="W2678" s="2">
        <f>[1]!s_pq_amount(A2678,"20260101","",100000000)</f>
        <v>43.634601089999997</v>
      </c>
      <c r="X2678" s="2">
        <f>[1]!s_pq_avgamount(A2678,"20260101","",100000000)</f>
        <v>0.3966781917272727</v>
      </c>
      <c r="Y2678" s="17">
        <f>[1]!s_ipo_dilutedpe(A2678)</f>
        <v>19.37</v>
      </c>
      <c r="Z2678" s="12">
        <f>[1]!s_ipo_collection_total(A2678,100000000)</f>
        <v>5.7565</v>
      </c>
      <c r="AA2678" s="2">
        <f>[1]!s_val_pe_ttm(A2678,E2678)</f>
        <v>31.306644439697266</v>
      </c>
      <c r="AB2678" s="5">
        <f>[1]!s_info_zjtxornot1(A2678,"")</f>
        <v>0</v>
      </c>
      <c r="AC2678" s="22" t="str">
        <f>[1]!s_info_nature1(A2678,"")</f>
        <v>民营企业</v>
      </c>
      <c r="AD2678" s="6" t="str">
        <f>[1]!s_info_city(A2678)</f>
        <v>湖州市</v>
      </c>
      <c r="AE2678" s="6" t="str">
        <f>[1]!s_info_province(A2678)</f>
        <v>浙江省</v>
      </c>
      <c r="AF2678">
        <v>120.10239799999999</v>
      </c>
      <c r="AG2678">
        <v>30.867197999999998</v>
      </c>
    </row>
    <row r="2679" spans="1:33" x14ac:dyDescent="0.3">
      <c r="A2679" s="12" t="s">
        <v>5848</v>
      </c>
      <c r="B2679" s="12" t="s">
        <v>5849</v>
      </c>
      <c r="C2679" s="16" t="str">
        <f>[1]!s_info_mkt(A2679)</f>
        <v>创业板</v>
      </c>
      <c r="D2679" s="16" t="str">
        <f>[1]!s_ipo_listeddate(A2679)</f>
        <v>2009-10-30</v>
      </c>
      <c r="E2679" s="16" t="str">
        <f>[1]!lastradeday_s("000002","")</f>
        <v>2026-06-22</v>
      </c>
      <c r="F2679" s="16" t="str">
        <f>[1]!s_info_industry_csrc2023(A2679,"",3)</f>
        <v>互联网和相关服务</v>
      </c>
      <c r="G2679" s="16" t="str">
        <f>[1]!s_info_industry_csrc2023(A2679,"",1)</f>
        <v>信息传输、软件和信息技术服务业</v>
      </c>
      <c r="H2679" s="16">
        <f>[1]!s_is(A2679,83,"FY","YTD","20251231",1,"",100000000)</f>
        <v>58.208018203000002</v>
      </c>
      <c r="I2679" s="16">
        <f>[1]!s_is(A2679,83,"FY","YTD","20241231",1,"",100000000)</f>
        <v>64.5239909915</v>
      </c>
      <c r="J2679" s="16">
        <f t="shared" si="123"/>
        <v>-9.7885649840414035E-2</v>
      </c>
      <c r="K2679" s="16">
        <f>[1]!s_is(A2679,61,"FY","YTD","20251231",1,"",100000000)</f>
        <v>8.0150849494000003</v>
      </c>
      <c r="L2679" s="16">
        <f>[1]!s_is(A2679,61,"FY","YTD","20241231",1,"",100000000)</f>
        <v>14.276706706099999</v>
      </c>
      <c r="M2679" s="16">
        <f t="shared" si="124"/>
        <v>-0.43859006741551954</v>
      </c>
      <c r="N2679" s="16">
        <f>[1]!s_fa_roe(A2679,"20251231")</f>
        <v>10.936</v>
      </c>
      <c r="O2679" s="16">
        <f>[1]!s_stmnote_rdexp(A2679,"20251231",1,10000)</f>
        <v>32892.485437000003</v>
      </c>
      <c r="P2679" s="20">
        <f t="shared" si="125"/>
        <v>5.65085128345853E-2</v>
      </c>
      <c r="Q2679" s="16">
        <f>[1]!s_margin_tradingbalance(A2679,"",10000)</f>
        <v>139422.72519999999</v>
      </c>
      <c r="R2679" s="16">
        <f>[1]!s_margin_seclendingbalance(A2679,"",10000)</f>
        <v>651.4144</v>
      </c>
      <c r="S2679" s="17">
        <f>[1]!s_val_ev(A2679,"",100000000)</f>
        <v>148.71834426959998</v>
      </c>
      <c r="T2679" s="17">
        <f>[1]!share_freesharesmv(A2679,"",100000000)</f>
        <v>137.10305926799998</v>
      </c>
      <c r="U2679" s="17">
        <f>[1]!s_dq_amount_btin(A2679,E2679,100000000)</f>
        <v>4.30166118</v>
      </c>
      <c r="V2679" s="17">
        <f>[1]!s_dq_turn(A2679,E2679)</f>
        <v>3.1615083135019115</v>
      </c>
      <c r="W2679" s="2">
        <f>[1]!s_pq_amount(A2679,"20260101","",100000000)</f>
        <v>655.59101366000004</v>
      </c>
      <c r="X2679" s="2">
        <f>[1]!s_pq_avgamount(A2679,"20260101","",100000000)</f>
        <v>5.9599183060000005</v>
      </c>
      <c r="Y2679" s="17">
        <f>[1]!s_ipo_dilutedpe(A2679)</f>
        <v>68.8</v>
      </c>
      <c r="Z2679" s="12">
        <f>[1]!s_ipo_collection_total(A2679,100000000)</f>
        <v>18.327999999999999</v>
      </c>
      <c r="AA2679" s="2">
        <f>[1]!s_val_pe_ttm(A2679,E2679)</f>
        <v>20.263410568237305</v>
      </c>
      <c r="AB2679" s="5">
        <f>[1]!s_info_zjtxornot1(A2679,"")</f>
        <v>0</v>
      </c>
      <c r="AC2679" s="22" t="str">
        <f>[1]!s_info_nature1(A2679,"")</f>
        <v>公众企业</v>
      </c>
      <c r="AD2679" s="6" t="str">
        <f>[1]!s_info_city(A2679)</f>
        <v>北京市</v>
      </c>
      <c r="AE2679" s="6" t="str">
        <f>[1]!s_info_province(A2679)</f>
        <v>北京</v>
      </c>
      <c r="AF2679">
        <v>116.40528500000001</v>
      </c>
      <c r="AG2679">
        <v>39.904989</v>
      </c>
    </row>
    <row r="2680" spans="1:33" x14ac:dyDescent="0.3">
      <c r="A2680" s="12" t="s">
        <v>5850</v>
      </c>
      <c r="B2680" s="12" t="s">
        <v>5851</v>
      </c>
      <c r="C2680" s="16" t="str">
        <f>[1]!s_info_mkt(A2680)</f>
        <v>创业板</v>
      </c>
      <c r="D2680" s="16" t="str">
        <f>[1]!s_ipo_listeddate(A2680)</f>
        <v>2011-12-16</v>
      </c>
      <c r="E2680" s="16" t="str">
        <f>[1]!lastradeday_s("000002","")</f>
        <v>2026-06-22</v>
      </c>
      <c r="F2680" s="16" t="str">
        <f>[1]!s_info_industry_csrc2023(A2680,"",3)</f>
        <v>专用设备制造业</v>
      </c>
      <c r="G2680" s="16" t="str">
        <f>[1]!s_info_industry_csrc2023(A2680,"",1)</f>
        <v>制造业</v>
      </c>
      <c r="H2680" s="16">
        <f>[1]!s_is(A2680,83,"FY","YTD","20251231",1,"",100000000)</f>
        <v>28.914112262500002</v>
      </c>
      <c r="I2680" s="16">
        <f>[1]!s_is(A2680,83,"FY","YTD","20241231",1,"",100000000)</f>
        <v>26.005744164299998</v>
      </c>
      <c r="J2680" s="16">
        <f t="shared" si="123"/>
        <v>0.11183560369683776</v>
      </c>
      <c r="K2680" s="16">
        <f>[1]!s_is(A2680,61,"FY","YTD","20251231",1,"",100000000)</f>
        <v>-0.60354262599999997</v>
      </c>
      <c r="L2680" s="16">
        <f>[1]!s_is(A2680,61,"FY","YTD","20241231",1,"",100000000)</f>
        <v>0.77625287139999999</v>
      </c>
      <c r="M2680" s="16">
        <f t="shared" si="124"/>
        <v>-1.7775077532550561</v>
      </c>
      <c r="N2680" s="16">
        <f>[1]!s_fa_roe(A2680,"20251231")</f>
        <v>-3.4666999999999999</v>
      </c>
      <c r="O2680" s="16">
        <f>[1]!s_stmnote_rdexp(A2680,"20251231",1,10000)</f>
        <v>4518.3786770000006</v>
      </c>
      <c r="P2680" s="20">
        <f t="shared" si="125"/>
        <v>1.562689746785028E-2</v>
      </c>
      <c r="Q2680" s="16">
        <f>[1]!s_margin_tradingbalance(A2680,"",10000)</f>
        <v>29660.5543</v>
      </c>
      <c r="R2680" s="16">
        <f>[1]!s_margin_seclendingbalance(A2680,"",10000)</f>
        <v>18.1812</v>
      </c>
      <c r="S2680" s="17">
        <f>[1]!s_val_ev(A2680,"",100000000)</f>
        <v>59.666010637599996</v>
      </c>
      <c r="T2680" s="17">
        <f>[1]!share_freesharesmv(A2680,"",100000000)</f>
        <v>41.713517049599993</v>
      </c>
      <c r="U2680" s="17">
        <f>[1]!s_dq_amount_btin(A2680,E2680,100000000)</f>
        <v>1.2872318199999999</v>
      </c>
      <c r="V2680" s="17">
        <f>[1]!s_dq_turn(A2680,E2680)</f>
        <v>2.1829390342091912</v>
      </c>
      <c r="W2680" s="2">
        <f>[1]!s_pq_amount(A2680,"20260101","",100000000)</f>
        <v>175.83064938000001</v>
      </c>
      <c r="X2680" s="2">
        <f>[1]!s_pq_avgamount(A2680,"20260101","",100000000)</f>
        <v>1.598460448909091</v>
      </c>
      <c r="Y2680" s="17">
        <f>[1]!s_ipo_dilutedpe(A2680)</f>
        <v>46</v>
      </c>
      <c r="Z2680" s="12">
        <f>[1]!s_ipo_collection_total(A2680,100000000)</f>
        <v>3.5935199999999998</v>
      </c>
      <c r="AA2680" s="2">
        <f>[1]!s_val_pe_ttm(A2680,E2680)</f>
        <v>-95.493682861328125</v>
      </c>
      <c r="AB2680" s="5">
        <f>[1]!s_info_zjtxornot1(A2680,"")</f>
        <v>1</v>
      </c>
      <c r="AC2680" s="22" t="str">
        <f>[1]!s_info_nature1(A2680,"")</f>
        <v>公众企业</v>
      </c>
      <c r="AD2680" s="6" t="str">
        <f>[1]!s_info_city(A2680)</f>
        <v>十堰市</v>
      </c>
      <c r="AE2680" s="6" t="str">
        <f>[1]!s_info_province(A2680)</f>
        <v>湖北省</v>
      </c>
      <c r="AF2680">
        <v>110.787916</v>
      </c>
      <c r="AG2680">
        <v>32.646906999999999</v>
      </c>
    </row>
    <row r="2681" spans="1:33" x14ac:dyDescent="0.3">
      <c r="A2681" s="12" t="s">
        <v>5852</v>
      </c>
      <c r="B2681" s="12" t="s">
        <v>5853</v>
      </c>
      <c r="C2681" s="16" t="str">
        <f>[1]!s_info_mkt(A2681)</f>
        <v>主板</v>
      </c>
      <c r="D2681" s="16" t="str">
        <f>[1]!s_ipo_listeddate(A2681)</f>
        <v>2017-03-14</v>
      </c>
      <c r="E2681" s="16" t="str">
        <f>[1]!lastradeday_s("000002","")</f>
        <v>2026-06-22</v>
      </c>
      <c r="F2681" s="16" t="str">
        <f>[1]!s_info_industry_csrc2023(A2681,"",3)</f>
        <v>生态保护和环境治理业</v>
      </c>
      <c r="G2681" s="16" t="str">
        <f>[1]!s_info_industry_csrc2023(A2681,"",1)</f>
        <v>水利、环境和公共设施管理业</v>
      </c>
      <c r="H2681" s="16">
        <f>[1]!s_is(A2681,83,"FY","YTD","20251231",1,"",100000000)</f>
        <v>10.250717059799999</v>
      </c>
      <c r="I2681" s="16">
        <f>[1]!s_is(A2681,83,"FY","YTD","20241231",1,"",100000000)</f>
        <v>10.579704680499999</v>
      </c>
      <c r="J2681" s="16">
        <f t="shared" si="123"/>
        <v>-3.1096106236913501E-2</v>
      </c>
      <c r="K2681" s="16">
        <f>[1]!s_is(A2681,61,"FY","YTD","20251231",1,"",100000000)</f>
        <v>-1.0582727139000001</v>
      </c>
      <c r="L2681" s="16">
        <f>[1]!s_is(A2681,61,"FY","YTD","20241231",1,"",100000000)</f>
        <v>-1.1692366892000001</v>
      </c>
      <c r="M2681" s="16">
        <f t="shared" si="124"/>
        <v>9.4902919421663332E-2</v>
      </c>
      <c r="N2681" s="16">
        <f>[1]!s_fa_roe(A2681,"20251231")</f>
        <v>-7.2287999999999997</v>
      </c>
      <c r="O2681" s="16">
        <f>[1]!s_stmnote_rdexp(A2681,"20251231",1,10000)</f>
        <v>3314.7041810000001</v>
      </c>
      <c r="P2681" s="20">
        <f t="shared" si="125"/>
        <v>3.233631522227063E-2</v>
      </c>
      <c r="Q2681" s="16">
        <f>[1]!s_margin_tradingbalance(A2681,"",10000)</f>
        <v>0</v>
      </c>
      <c r="R2681" s="16">
        <f>[1]!s_margin_seclendingbalance(A2681,"",10000)</f>
        <v>0</v>
      </c>
      <c r="S2681" s="17">
        <f>[1]!s_val_ev(A2681,"",100000000)</f>
        <v>28.748973447999997</v>
      </c>
      <c r="T2681" s="17">
        <f>[1]!share_freesharesmv(A2681,"",100000000)</f>
        <v>16.081982850399999</v>
      </c>
      <c r="U2681" s="17">
        <f>[1]!s_dq_amount_btin(A2681,E2681,100000000)</f>
        <v>0.89706836999999995</v>
      </c>
      <c r="V2681" s="17">
        <f>[1]!s_dq_turn(A2681,E2681)</f>
        <v>3.1397369288077828</v>
      </c>
      <c r="W2681" s="2">
        <f>[1]!s_pq_amount(A2681,"20260101","",100000000)</f>
        <v>117.8005234</v>
      </c>
      <c r="X2681" s="2">
        <f>[1]!s_pq_avgamount(A2681,"20260101","",100000000)</f>
        <v>1.0709138490909091</v>
      </c>
      <c r="Y2681" s="17">
        <f>[1]!s_ipo_dilutedpe(A2681)</f>
        <v>22.98</v>
      </c>
      <c r="Z2681" s="12">
        <f>[1]!s_ipo_collection_total(A2681,100000000)</f>
        <v>2.5302186</v>
      </c>
      <c r="AA2681" s="2">
        <f>[1]!s_val_pe_ttm(A2681,E2681)</f>
        <v>-31.363304138183594</v>
      </c>
      <c r="AB2681" s="5">
        <f>[1]!s_info_zjtxornot1(A2681,"")</f>
        <v>0</v>
      </c>
      <c r="AC2681" s="22" t="str">
        <f>[1]!s_info_nature1(A2681,"")</f>
        <v>民营企业</v>
      </c>
      <c r="AD2681" s="6" t="str">
        <f>[1]!s_info_city(A2681)</f>
        <v>北京市</v>
      </c>
      <c r="AE2681" s="6" t="str">
        <f>[1]!s_info_province(A2681)</f>
        <v>北京</v>
      </c>
      <c r="AF2681">
        <v>116.40528500000001</v>
      </c>
      <c r="AG2681">
        <v>39.904989</v>
      </c>
    </row>
    <row r="2682" spans="1:33" x14ac:dyDescent="0.3">
      <c r="A2682" s="12" t="s">
        <v>5854</v>
      </c>
      <c r="B2682" s="12" t="s">
        <v>5855</v>
      </c>
      <c r="C2682" s="16" t="str">
        <f>[1]!s_info_mkt(A2682)</f>
        <v>主板</v>
      </c>
      <c r="D2682" s="16" t="str">
        <f>[1]!s_ipo_listeddate(A2682)</f>
        <v>2019-12-31</v>
      </c>
      <c r="E2682" s="16" t="str">
        <f>[1]!lastradeday_s("000002","")</f>
        <v>2026-06-22</v>
      </c>
      <c r="F2682" s="16" t="str">
        <f>[1]!s_info_industry_csrc2023(A2682,"",3)</f>
        <v>电气机械和器材制造业</v>
      </c>
      <c r="G2682" s="16" t="str">
        <f>[1]!s_info_industry_csrc2023(A2682,"",1)</f>
        <v>制造业</v>
      </c>
      <c r="H2682" s="16">
        <f>[1]!s_is(A2682,83,"FY","YTD","20251231",1,"",100000000)</f>
        <v>29.2829103694</v>
      </c>
      <c r="I2682" s="16">
        <f>[1]!s_is(A2682,83,"FY","YTD","20241231",1,"",100000000)</f>
        <v>27.398947641300001</v>
      </c>
      <c r="J2682" s="16">
        <f t="shared" si="123"/>
        <v>6.8760404697448818E-2</v>
      </c>
      <c r="K2682" s="16">
        <f>[1]!s_is(A2682,61,"FY","YTD","20251231",1,"",100000000)</f>
        <v>1.3377790409999999</v>
      </c>
      <c r="L2682" s="16">
        <f>[1]!s_is(A2682,61,"FY","YTD","20241231",1,"",100000000)</f>
        <v>1.9369888994</v>
      </c>
      <c r="M2682" s="16">
        <f t="shared" si="124"/>
        <v>-0.30935120928447801</v>
      </c>
      <c r="N2682" s="16">
        <f>[1]!s_fa_roe(A2682,"20251231")</f>
        <v>6.9279000000000002</v>
      </c>
      <c r="O2682" s="16">
        <f>[1]!s_stmnote_rdexp(A2682,"20251231",1,10000)</f>
        <v>12098.022089</v>
      </c>
      <c r="P2682" s="20">
        <f t="shared" si="125"/>
        <v>4.1314274900906597E-2</v>
      </c>
      <c r="Q2682" s="16">
        <f>[1]!s_margin_tradingbalance(A2682,"",10000)</f>
        <v>0</v>
      </c>
      <c r="R2682" s="16">
        <f>[1]!s_margin_seclendingbalance(A2682,"",10000)</f>
        <v>0</v>
      </c>
      <c r="S2682" s="17">
        <f>[1]!s_val_ev(A2682,"",100000000)</f>
        <v>37.509165456000005</v>
      </c>
      <c r="T2682" s="17">
        <f>[1]!share_freesharesmv(A2682,"",100000000)</f>
        <v>15.001334256000002</v>
      </c>
      <c r="U2682" s="17">
        <f>[1]!s_dq_amount_btin(A2682,E2682,100000000)</f>
        <v>0.63930553000000001</v>
      </c>
      <c r="V2682" s="17">
        <f>[1]!s_dq_turn(A2682,E2682)</f>
        <v>1.7458695869098515</v>
      </c>
      <c r="W2682" s="2">
        <f>[1]!s_pq_amount(A2682,"20260101","",100000000)</f>
        <v>93.188414660000007</v>
      </c>
      <c r="X2682" s="2">
        <f>[1]!s_pq_avgamount(A2682,"20260101","",100000000)</f>
        <v>0.84716740599999996</v>
      </c>
      <c r="Y2682" s="17">
        <f>[1]!s_ipo_dilutedpe(A2682)</f>
        <v>22.21</v>
      </c>
      <c r="Z2682" s="12">
        <f>[1]!s_ipo_collection_total(A2682,100000000)</f>
        <v>6.7399459999999998</v>
      </c>
      <c r="AA2682" s="2">
        <f>[1]!s_val_pe_ttm(A2682,E2682)</f>
        <v>42.90435791015625</v>
      </c>
      <c r="AB2682" s="5">
        <f>[1]!s_info_zjtxornot1(A2682,"")</f>
        <v>1</v>
      </c>
      <c r="AC2682" s="22" t="str">
        <f>[1]!s_info_nature1(A2682,"")</f>
        <v>民营企业</v>
      </c>
      <c r="AD2682" s="6" t="str">
        <f>[1]!s_info_city(A2682)</f>
        <v>重庆市</v>
      </c>
      <c r="AE2682" s="6" t="str">
        <f>[1]!s_info_province(A2682)</f>
        <v>重庆</v>
      </c>
      <c r="AF2682">
        <v>106.50496200000001</v>
      </c>
      <c r="AG2682">
        <v>29.533155000000001</v>
      </c>
    </row>
    <row r="2683" spans="1:33" x14ac:dyDescent="0.3">
      <c r="A2683" s="12" t="s">
        <v>5856</v>
      </c>
      <c r="B2683" s="12" t="s">
        <v>5857</v>
      </c>
      <c r="C2683" s="16" t="str">
        <f>[1]!s_info_mkt(A2683)</f>
        <v>主板</v>
      </c>
      <c r="D2683" s="16" t="str">
        <f>[1]!s_ipo_listeddate(A2683)</f>
        <v>2010-03-18</v>
      </c>
      <c r="E2683" s="16" t="str">
        <f>[1]!lastradeday_s("000002","")</f>
        <v>2026-06-22</v>
      </c>
      <c r="F2683" s="16" t="str">
        <f>[1]!s_info_industry_csrc2023(A2683,"",3)</f>
        <v>橡胶和塑料制品业</v>
      </c>
      <c r="G2683" s="16" t="str">
        <f>[1]!s_info_industry_csrc2023(A2683,"",1)</f>
        <v>制造业</v>
      </c>
      <c r="H2683" s="16">
        <f>[1]!s_is(A2683,83,"FY","YTD","20251231",1,"",100000000)</f>
        <v>53.819918290200008</v>
      </c>
      <c r="I2683" s="16">
        <f>[1]!s_is(A2683,83,"FY","YTD","20241231",1,"",100000000)</f>
        <v>62.665923793999994</v>
      </c>
      <c r="J2683" s="16">
        <f t="shared" si="123"/>
        <v>-0.14116133567071032</v>
      </c>
      <c r="K2683" s="16">
        <f>[1]!s_is(A2683,61,"FY","YTD","20251231",1,"",100000000)</f>
        <v>7.4077748724000001</v>
      </c>
      <c r="L2683" s="16">
        <f>[1]!s_is(A2683,61,"FY","YTD","20241231",1,"",100000000)</f>
        <v>9.5267165735999999</v>
      </c>
      <c r="M2683" s="16">
        <f t="shared" si="124"/>
        <v>-0.22242098679327921</v>
      </c>
      <c r="N2683" s="16">
        <f>[1]!s_fa_roe(A2683,"20251231")</f>
        <v>14.848000000000001</v>
      </c>
      <c r="O2683" s="16">
        <f>[1]!s_stmnote_rdexp(A2683,"20251231",1,10000)</f>
        <v>17399.314893000002</v>
      </c>
      <c r="P2683" s="20">
        <f t="shared" si="125"/>
        <v>3.2328764973558535E-2</v>
      </c>
      <c r="Q2683" s="16">
        <f>[1]!s_margin_tradingbalance(A2683,"",10000)</f>
        <v>17123.927500000002</v>
      </c>
      <c r="R2683" s="16">
        <f>[1]!s_margin_seclendingbalance(A2683,"",10000)</f>
        <v>267.06240000000003</v>
      </c>
      <c r="S2683" s="17">
        <f>[1]!s_val_ev(A2683,"",100000000)</f>
        <v>137.39287836440002</v>
      </c>
      <c r="T2683" s="17">
        <f>[1]!share_freesharesmv(A2683,"",100000000)</f>
        <v>51.865920538900006</v>
      </c>
      <c r="U2683" s="17">
        <f>[1]!s_dq_amount_btin(A2683,E2683,100000000)</f>
        <v>0.86490871000000002</v>
      </c>
      <c r="V2683" s="17">
        <f>[1]!s_dq_turn(A2683,E2683)</f>
        <v>0.68975802864711133</v>
      </c>
      <c r="W2683" s="2">
        <f>[1]!s_pq_amount(A2683,"20260101","",100000000)</f>
        <v>154.17775947999999</v>
      </c>
      <c r="X2683" s="2">
        <f>[1]!s_pq_avgamount(A2683,"20260101","",100000000)</f>
        <v>1.4016159952727274</v>
      </c>
      <c r="Y2683" s="17">
        <f>[1]!s_ipo_dilutedpe(A2683)</f>
        <v>35.24</v>
      </c>
      <c r="Z2683" s="12">
        <f>[1]!s_ipo_collection_total(A2683,100000000)</f>
        <v>11.39298</v>
      </c>
      <c r="AA2683" s="2">
        <f>[1]!s_val_pe_ttm(A2683,E2683)</f>
        <v>18.403615951538086</v>
      </c>
      <c r="AB2683" s="5">
        <f>[1]!s_info_zjtxornot1(A2683,"")</f>
        <v>0</v>
      </c>
      <c r="AC2683" s="22" t="str">
        <f>[1]!s_info_nature1(A2683,"")</f>
        <v>民营企业</v>
      </c>
      <c r="AD2683" s="6" t="str">
        <f>[1]!s_info_city(A2683)</f>
        <v>临海市</v>
      </c>
      <c r="AE2683" s="6" t="str">
        <f>[1]!s_info_province(A2683)</f>
        <v>浙江省</v>
      </c>
      <c r="AF2683">
        <v>121.221919</v>
      </c>
      <c r="AG2683">
        <v>28.857389000000001</v>
      </c>
    </row>
    <row r="2684" spans="1:33" x14ac:dyDescent="0.3">
      <c r="A2684" s="12" t="s">
        <v>5858</v>
      </c>
      <c r="B2684" s="12" t="s">
        <v>5859</v>
      </c>
      <c r="C2684" s="16" t="str">
        <f>[1]!s_info_mkt(A2684)</f>
        <v>创业板</v>
      </c>
      <c r="D2684" s="16" t="str">
        <f>[1]!s_ipo_listeddate(A2684)</f>
        <v>2017-02-08</v>
      </c>
      <c r="E2684" s="16" t="str">
        <f>[1]!lastradeday_s("000002","")</f>
        <v>2026-06-22</v>
      </c>
      <c r="F2684" s="16" t="str">
        <f>[1]!s_info_industry_csrc2023(A2684,"",3)</f>
        <v>软件和信息技术服务业</v>
      </c>
      <c r="G2684" s="16" t="str">
        <f>[1]!s_info_industry_csrc2023(A2684,"",1)</f>
        <v>信息传输、软件和信息技术服务业</v>
      </c>
      <c r="H2684" s="16">
        <f>[1]!s_is(A2684,83,"FY","YTD","20251231",1,"",100000000)</f>
        <v>4.3724825420000002</v>
      </c>
      <c r="I2684" s="16">
        <f>[1]!s_is(A2684,83,"FY","YTD","20241231",1,"",100000000)</f>
        <v>2.2731434371999999</v>
      </c>
      <c r="J2684" s="16">
        <f t="shared" si="123"/>
        <v>0.92354009449835361</v>
      </c>
      <c r="K2684" s="16">
        <f>[1]!s_is(A2684,61,"FY","YTD","20251231",1,"",100000000)</f>
        <v>-0.2496719781</v>
      </c>
      <c r="L2684" s="16">
        <f>[1]!s_is(A2684,61,"FY","YTD","20241231",1,"",100000000)</f>
        <v>-0.86804860390000005</v>
      </c>
      <c r="M2684" s="16">
        <f t="shared" si="124"/>
        <v>0.71237557784406924</v>
      </c>
      <c r="N2684" s="16">
        <f>[1]!s_fa_roe(A2684,"20251231")</f>
        <v>-5.1856999999999998</v>
      </c>
      <c r="O2684" s="16">
        <f>[1]!s_stmnote_rdexp(A2684,"20251231",1,10000)</f>
        <v>3958.9728700000005</v>
      </c>
      <c r="P2684" s="20">
        <f t="shared" si="125"/>
        <v>9.0542908564459179E-2</v>
      </c>
      <c r="Q2684" s="16">
        <f>[1]!s_margin_tradingbalance(A2684,"",10000)</f>
        <v>0</v>
      </c>
      <c r="R2684" s="16">
        <f>[1]!s_margin_seclendingbalance(A2684,"",10000)</f>
        <v>0</v>
      </c>
      <c r="S2684" s="17">
        <f>[1]!s_val_ev(A2684,"",100000000)</f>
        <v>17.0263218622</v>
      </c>
      <c r="T2684" s="17">
        <f>[1]!share_freesharesmv(A2684,"",100000000)</f>
        <v>11.418876069500001</v>
      </c>
      <c r="U2684" s="17">
        <f>[1]!s_dq_amount_btin(A2684,E2684,100000000)</f>
        <v>0.60015172000000006</v>
      </c>
      <c r="V2684" s="17">
        <f>[1]!s_dq_turn(A2684,E2684)</f>
        <v>4.7504170807961072</v>
      </c>
      <c r="W2684" s="2">
        <f>[1]!s_pq_amount(A2684,"20260101","",100000000)</f>
        <v>96.106344010000001</v>
      </c>
      <c r="X2684" s="2">
        <f>[1]!s_pq_avgamount(A2684,"20260101","",100000000)</f>
        <v>0.87369403645454535</v>
      </c>
      <c r="Y2684" s="17">
        <f>[1]!s_ipo_dilutedpe(A2684)</f>
        <v>22.97</v>
      </c>
      <c r="Z2684" s="12">
        <f>[1]!s_ipo_collection_total(A2684,100000000)</f>
        <v>1.974</v>
      </c>
      <c r="AA2684" s="2">
        <f>[1]!s_val_pe_ttm(A2684,E2684)</f>
        <v>-44.185085296630859</v>
      </c>
      <c r="AB2684" s="5">
        <f>[1]!s_info_zjtxornot1(A2684,"")</f>
        <v>0</v>
      </c>
      <c r="AC2684" s="22" t="str">
        <f>[1]!s_info_nature1(A2684,"")</f>
        <v>民营企业</v>
      </c>
      <c r="AD2684" s="6" t="str">
        <f>[1]!s_info_city(A2684)</f>
        <v>福州市</v>
      </c>
      <c r="AE2684" s="6" t="str">
        <f>[1]!s_info_province(A2684)</f>
        <v>福建省</v>
      </c>
      <c r="AF2684">
        <v>119.30623900000001</v>
      </c>
      <c r="AG2684">
        <v>26.075302000000001</v>
      </c>
    </row>
    <row r="2685" spans="1:33" x14ac:dyDescent="0.3">
      <c r="A2685" s="12" t="s">
        <v>5860</v>
      </c>
      <c r="B2685" s="12" t="s">
        <v>5861</v>
      </c>
      <c r="C2685" s="16" t="str">
        <f>[1]!s_info_mkt(A2685)</f>
        <v>主板</v>
      </c>
      <c r="D2685" s="16" t="str">
        <f>[1]!s_ipo_listeddate(A2685)</f>
        <v>2004-06-25</v>
      </c>
      <c r="E2685" s="16" t="str">
        <f>[1]!lastradeday_s("000002","")</f>
        <v>2026-06-22</v>
      </c>
      <c r="F2685" s="16" t="str">
        <f>[1]!s_info_industry_csrc2023(A2685,"",3)</f>
        <v>专用设备制造业</v>
      </c>
      <c r="G2685" s="16" t="str">
        <f>[1]!s_info_industry_csrc2023(A2685,"",1)</f>
        <v>制造业</v>
      </c>
      <c r="H2685" s="16">
        <f>[1]!s_is(A2685,83,"FY","YTD","20251231",1,"",100000000)</f>
        <v>187.58866083939998</v>
      </c>
      <c r="I2685" s="16">
        <f>[1]!s_is(A2685,83,"FY","YTD","20241231",1,"",100000000)</f>
        <v>147.71215354040001</v>
      </c>
      <c r="J2685" s="16">
        <f t="shared" si="123"/>
        <v>0.26996090939865391</v>
      </c>
      <c r="K2685" s="16">
        <f>[1]!s_is(A2685,61,"FY","YTD","20251231",1,"",100000000)</f>
        <v>11.896843412500001</v>
      </c>
      <c r="L2685" s="16">
        <f>[1]!s_is(A2685,61,"FY","YTD","20241231",1,"",100000000)</f>
        <v>16.939002530499998</v>
      </c>
      <c r="M2685" s="16">
        <f t="shared" si="124"/>
        <v>-0.29766564524216793</v>
      </c>
      <c r="N2685" s="16">
        <f>[1]!s_fa_roe(A2685,"20251231")</f>
        <v>7.1192000000000002</v>
      </c>
      <c r="O2685" s="16">
        <f>[1]!s_stmnote_rdexp(A2685,"20251231",1,10000)</f>
        <v>208422.65638900001</v>
      </c>
      <c r="P2685" s="20">
        <f t="shared" si="125"/>
        <v>0.11110621263373516</v>
      </c>
      <c r="Q2685" s="16">
        <f>[1]!s_margin_tradingbalance(A2685,"",10000)</f>
        <v>678147.33499999996</v>
      </c>
      <c r="R2685" s="16">
        <f>[1]!s_margin_seclendingbalance(A2685,"",10000)</f>
        <v>3224.11</v>
      </c>
      <c r="S2685" s="17">
        <f>[1]!s_val_ev(A2685,"",100000000)</f>
        <v>1358.3557761744</v>
      </c>
      <c r="T2685" s="17">
        <f>[1]!share_freesharesmv(A2685,"",100000000)</f>
        <v>1030.1521074812999</v>
      </c>
      <c r="U2685" s="17">
        <f>[1]!s_dq_amount_btin(A2685,E2685,100000000)</f>
        <v>117.29459353999999</v>
      </c>
      <c r="V2685" s="17">
        <f>[1]!s_dq_turn(A2685,E2685)</f>
        <v>9.1752569908153827</v>
      </c>
      <c r="W2685" s="2">
        <f>[1]!s_pq_amount(A2685,"20260101","",100000000)</f>
        <v>4548.9025011800004</v>
      </c>
      <c r="X2685" s="2">
        <f>[1]!s_pq_avgamount(A2685,"20260101","",100000000)</f>
        <v>41.35365910163636</v>
      </c>
      <c r="Y2685" s="17">
        <f>[1]!s_ipo_dilutedpe(A2685)</f>
        <v>20</v>
      </c>
      <c r="Z2685" s="12">
        <f>[1]!s_ipo_collection_total(A2685,100000000)</f>
        <v>2.484</v>
      </c>
      <c r="AA2685" s="2">
        <f>[1]!s_val_pe_ttm(A2685,E2685)</f>
        <v>98.411506652832031</v>
      </c>
      <c r="AB2685" s="5">
        <f>[1]!s_info_zjtxornot1(A2685,"")</f>
        <v>0</v>
      </c>
      <c r="AC2685" s="22" t="str">
        <f>[1]!s_info_nature1(A2685,"")</f>
        <v>民营企业</v>
      </c>
      <c r="AD2685" s="6" t="str">
        <f>[1]!s_info_city(A2685)</f>
        <v>深圳市</v>
      </c>
      <c r="AE2685" s="6" t="str">
        <f>[1]!s_info_province(A2685)</f>
        <v>广东省</v>
      </c>
      <c r="AF2685">
        <v>114.085947</v>
      </c>
      <c r="AG2685">
        <v>22.547000000000001</v>
      </c>
    </row>
    <row r="2686" spans="1:33" x14ac:dyDescent="0.3">
      <c r="A2686" s="12" t="s">
        <v>5862</v>
      </c>
      <c r="B2686" s="12" t="s">
        <v>5863</v>
      </c>
      <c r="C2686" s="16" t="str">
        <f>[1]!s_info_mkt(A2686)</f>
        <v>创业板</v>
      </c>
      <c r="D2686" s="16" t="str">
        <f>[1]!s_ipo_listeddate(A2686)</f>
        <v>2021-11-03</v>
      </c>
      <c r="E2686" s="16" t="str">
        <f>[1]!lastradeday_s("000002","")</f>
        <v>2026-06-22</v>
      </c>
      <c r="F2686" s="16" t="str">
        <f>[1]!s_info_industry_csrc2023(A2686,"",3)</f>
        <v>商务服务业</v>
      </c>
      <c r="G2686" s="16" t="str">
        <f>[1]!s_info_industry_csrc2023(A2686,"",1)</f>
        <v>租赁和商务服务业</v>
      </c>
      <c r="H2686" s="16">
        <f>[1]!s_is(A2686,83,"FY","YTD","20251231",1,"",100000000)</f>
        <v>3.6223210410000002</v>
      </c>
      <c r="I2686" s="16">
        <f>[1]!s_is(A2686,83,"FY","YTD","20241231",1,"",100000000)</f>
        <v>3.4345724299999998</v>
      </c>
      <c r="J2686" s="16">
        <f t="shared" si="123"/>
        <v>5.4664332992389486E-2</v>
      </c>
      <c r="K2686" s="16">
        <f>[1]!s_is(A2686,61,"FY","YTD","20251231",1,"",100000000)</f>
        <v>-0.39106166700000006</v>
      </c>
      <c r="L2686" s="16">
        <f>[1]!s_is(A2686,61,"FY","YTD","20241231",1,"",100000000)</f>
        <v>-0.71955679900000002</v>
      </c>
      <c r="M2686" s="16">
        <f t="shared" si="124"/>
        <v>0.45652425556470899</v>
      </c>
      <c r="N2686" s="16">
        <f>[1]!s_fa_roe(A2686,"20251231")</f>
        <v>-8.3332999999999995</v>
      </c>
      <c r="O2686" s="16">
        <f>[1]!s_stmnote_rdexp(A2686,"20251231",1,10000)</f>
        <v>4589.0007530000003</v>
      </c>
      <c r="P2686" s="20">
        <f t="shared" si="125"/>
        <v>0.12668674866358981</v>
      </c>
      <c r="Q2686" s="16">
        <f>[1]!s_margin_tradingbalance(A2686,"",10000)</f>
        <v>18913.014800000001</v>
      </c>
      <c r="R2686" s="16">
        <f>[1]!s_margin_seclendingbalance(A2686,"",10000)</f>
        <v>0</v>
      </c>
      <c r="S2686" s="17">
        <f>[1]!s_val_ev(A2686,"",100000000)</f>
        <v>56.616657242399995</v>
      </c>
      <c r="T2686" s="17">
        <f>[1]!share_freesharesmv(A2686,"",100000000)</f>
        <v>21.943420400999997</v>
      </c>
      <c r="U2686" s="17">
        <f>[1]!s_dq_amount_btin(A2686,E2686,100000000)</f>
        <v>1.4163731399999999</v>
      </c>
      <c r="V2686" s="17">
        <f>[1]!s_dq_turn(A2686,E2686)</f>
        <v>2.5508868081500213</v>
      </c>
      <c r="W2686" s="2">
        <f>[1]!s_pq_amount(A2686,"20260101","",100000000)</f>
        <v>137.46785435000001</v>
      </c>
      <c r="X2686" s="2">
        <f>[1]!s_pq_avgamount(A2686,"20260101","",100000000)</f>
        <v>1.249707766818182</v>
      </c>
      <c r="Y2686" s="17">
        <f>[1]!s_ipo_dilutedpe(A2686)</f>
        <v>29.27</v>
      </c>
      <c r="Z2686" s="12">
        <f>[1]!s_ipo_collection_total(A2686,100000000)</f>
        <v>3.5018231416000001</v>
      </c>
      <c r="AA2686" s="2">
        <f>[1]!s_val_pe_ttm(A2686,E2686)</f>
        <v>-168.20620727539063</v>
      </c>
      <c r="AB2686" s="5">
        <f>[1]!s_info_zjtxornot1(A2686,"")</f>
        <v>0</v>
      </c>
      <c r="AC2686" s="22" t="str">
        <f>[1]!s_info_nature1(A2686,"")</f>
        <v>民营企业</v>
      </c>
      <c r="AD2686" s="6" t="str">
        <f>[1]!s_info_city(A2686)</f>
        <v>北京市</v>
      </c>
      <c r="AE2686" s="6" t="str">
        <f>[1]!s_info_province(A2686)</f>
        <v>北京</v>
      </c>
      <c r="AF2686">
        <v>116.40528500000001</v>
      </c>
      <c r="AG2686">
        <v>39.904989</v>
      </c>
    </row>
    <row r="2687" spans="1:33" x14ac:dyDescent="0.3">
      <c r="A2687" s="12" t="s">
        <v>5864</v>
      </c>
      <c r="B2687" s="12" t="s">
        <v>5865</v>
      </c>
      <c r="C2687" s="16" t="str">
        <f>[1]!s_info_mkt(A2687)</f>
        <v>创业板</v>
      </c>
      <c r="D2687" s="16" t="str">
        <f>[1]!s_ipo_listeddate(A2687)</f>
        <v>2019-05-31</v>
      </c>
      <c r="E2687" s="16" t="str">
        <f>[1]!lastradeday_s("000002","")</f>
        <v>2026-06-22</v>
      </c>
      <c r="F2687" s="16" t="str">
        <f>[1]!s_info_industry_csrc2023(A2687,"",3)</f>
        <v>通用设备制造业</v>
      </c>
      <c r="G2687" s="16" t="str">
        <f>[1]!s_info_industry_csrc2023(A2687,"",1)</f>
        <v>制造业</v>
      </c>
      <c r="H2687" s="16">
        <f>[1]!s_is(A2687,83,"FY","YTD","20251231",1,"",100000000)</f>
        <v>6.0384867274000005</v>
      </c>
      <c r="I2687" s="16">
        <f>[1]!s_is(A2687,83,"FY","YTD","20241231",1,"",100000000)</f>
        <v>5.1146303486000004</v>
      </c>
      <c r="J2687" s="16">
        <f t="shared" si="123"/>
        <v>0.18063013665354766</v>
      </c>
      <c r="K2687" s="16">
        <f>[1]!s_is(A2687,61,"FY","YTD","20251231",1,"",100000000)</f>
        <v>-0.4747985254</v>
      </c>
      <c r="L2687" s="16">
        <f>[1]!s_is(A2687,61,"FY","YTD","20241231",1,"",100000000)</f>
        <v>-1.3075417777</v>
      </c>
      <c r="M2687" s="16">
        <f t="shared" si="124"/>
        <v>0.63687697517766284</v>
      </c>
      <c r="N2687" s="16">
        <f>[1]!s_fa_roe(A2687,"20251231")</f>
        <v>-4.6006999999999998</v>
      </c>
      <c r="O2687" s="16">
        <f>[1]!s_stmnote_rdexp(A2687,"20251231",1,10000)</f>
        <v>2633.1910120000002</v>
      </c>
      <c r="P2687" s="20">
        <f t="shared" si="125"/>
        <v>4.3606803009961684E-2</v>
      </c>
      <c r="Q2687" s="16">
        <f>[1]!s_margin_tradingbalance(A2687,"",10000)</f>
        <v>0</v>
      </c>
      <c r="R2687" s="16">
        <f>[1]!s_margin_seclendingbalance(A2687,"",10000)</f>
        <v>0</v>
      </c>
      <c r="S2687" s="17">
        <f>[1]!s_val_ev(A2687,"",100000000)</f>
        <v>43.531655999999998</v>
      </c>
      <c r="T2687" s="17">
        <f>[1]!share_freesharesmv(A2687,"",100000000)</f>
        <v>28.132344710399998</v>
      </c>
      <c r="U2687" s="17">
        <f>[1]!s_dq_amount_btin(A2687,E2687,100000000)</f>
        <v>3.0475732199999999</v>
      </c>
      <c r="V2687" s="17">
        <f>[1]!s_dq_turn(A2687,E2687)</f>
        <v>9.5245059204401343</v>
      </c>
      <c r="W2687" s="2">
        <f>[1]!s_pq_amount(A2687,"20260101","",100000000)</f>
        <v>400.40100032999999</v>
      </c>
      <c r="X2687" s="2">
        <f>[1]!s_pq_avgamount(A2687,"20260101","",100000000)</f>
        <v>3.6400090939090908</v>
      </c>
      <c r="Y2687" s="17">
        <f>[1]!s_ipo_dilutedpe(A2687)</f>
        <v>22.99</v>
      </c>
      <c r="Z2687" s="12">
        <f>[1]!s_ipo_collection_total(A2687,100000000)</f>
        <v>4.2463860000000002</v>
      </c>
      <c r="AA2687" s="2">
        <f>[1]!s_val_pe_ttm(A2687,E2687)</f>
        <v>-98.577560424804688</v>
      </c>
      <c r="AB2687" s="5">
        <f>[1]!s_info_zjtxornot1(A2687,"")</f>
        <v>1</v>
      </c>
      <c r="AC2687" s="22" t="str">
        <f>[1]!s_info_nature1(A2687,"")</f>
        <v>民营企业</v>
      </c>
      <c r="AD2687" s="6" t="str">
        <f>[1]!s_info_city(A2687)</f>
        <v>眉山市</v>
      </c>
      <c r="AE2687" s="6" t="str">
        <f>[1]!s_info_province(A2687)</f>
        <v>四川省</v>
      </c>
      <c r="AF2687">
        <v>103.831788</v>
      </c>
      <c r="AG2687">
        <v>30.048317999999998</v>
      </c>
    </row>
    <row r="2688" spans="1:33" x14ac:dyDescent="0.3">
      <c r="A2688" s="12" t="s">
        <v>5866</v>
      </c>
      <c r="B2688" s="12" t="s">
        <v>5867</v>
      </c>
      <c r="C2688" s="16" t="str">
        <f>[1]!s_info_mkt(A2688)</f>
        <v>主板</v>
      </c>
      <c r="D2688" s="16" t="str">
        <f>[1]!s_ipo_listeddate(A2688)</f>
        <v>2020-12-15</v>
      </c>
      <c r="E2688" s="16" t="str">
        <f>[1]!lastradeday_s("000002","")</f>
        <v>2026-06-22</v>
      </c>
      <c r="F2688" s="16" t="str">
        <f>[1]!s_info_industry_csrc2023(A2688,"",3)</f>
        <v>汽车制造业</v>
      </c>
      <c r="G2688" s="16" t="str">
        <f>[1]!s_info_industry_csrc2023(A2688,"",1)</f>
        <v>制造业</v>
      </c>
      <c r="H2688" s="16">
        <f>[1]!s_is(A2688,83,"FY","YTD","20251231",1,"",100000000)</f>
        <v>18.3036725469</v>
      </c>
      <c r="I2688" s="16">
        <f>[1]!s_is(A2688,83,"FY","YTD","20241231",1,"",100000000)</f>
        <v>16.1909672239</v>
      </c>
      <c r="J2688" s="16">
        <f t="shared" si="123"/>
        <v>0.13048666542177711</v>
      </c>
      <c r="K2688" s="16">
        <f>[1]!s_is(A2688,61,"FY","YTD","20251231",1,"",100000000)</f>
        <v>-7.3345944699999999E-2</v>
      </c>
      <c r="L2688" s="16">
        <f>[1]!s_is(A2688,61,"FY","YTD","20241231",1,"",100000000)</f>
        <v>0.35007402170000002</v>
      </c>
      <c r="M2688" s="16">
        <f t="shared" si="124"/>
        <v>-1.2095155314405324</v>
      </c>
      <c r="N2688" s="16">
        <f>[1]!s_fa_roe(A2688,"20251231")</f>
        <v>-0.54079999999999995</v>
      </c>
      <c r="O2688" s="16">
        <f>[1]!s_stmnote_rdexp(A2688,"20251231",1,10000)</f>
        <v>7333.752840000001</v>
      </c>
      <c r="P2688" s="20">
        <f t="shared" si="125"/>
        <v>4.0067111237968911E-2</v>
      </c>
      <c r="Q2688" s="16">
        <f>[1]!s_margin_tradingbalance(A2688,"",10000)</f>
        <v>0</v>
      </c>
      <c r="R2688" s="16">
        <f>[1]!s_margin_seclendingbalance(A2688,"",10000)</f>
        <v>0</v>
      </c>
      <c r="S2688" s="17">
        <f>[1]!s_val_ev(A2688,"",100000000)</f>
        <v>24.825253959000001</v>
      </c>
      <c r="T2688" s="17">
        <f>[1]!share_freesharesmv(A2688,"",100000000)</f>
        <v>8.3491373565</v>
      </c>
      <c r="U2688" s="17">
        <f>[1]!s_dq_amount_btin(A2688,E2688,100000000)</f>
        <v>0.32163819999999999</v>
      </c>
      <c r="V2688" s="17">
        <f>[1]!s_dq_turn(A2688,E2688)</f>
        <v>1.3087355965686458</v>
      </c>
      <c r="W2688" s="2">
        <f>[1]!s_pq_amount(A2688,"20260101","",100000000)</f>
        <v>64.458715859999998</v>
      </c>
      <c r="X2688" s="2">
        <f>[1]!s_pq_avgamount(A2688,"20260101","",100000000)</f>
        <v>0.58598832600000006</v>
      </c>
      <c r="Y2688" s="17">
        <f>[1]!s_ipo_dilutedpe(A2688)</f>
        <v>22.99</v>
      </c>
      <c r="Z2688" s="12">
        <f>[1]!s_ipo_collection_total(A2688,100000000)</f>
        <v>5.3777419999999996</v>
      </c>
      <c r="AA2688" s="2">
        <f>[1]!s_val_pe_ttm(A2688,E2688)</f>
        <v>122.70610046386719</v>
      </c>
      <c r="AB2688" s="5">
        <f>[1]!s_info_zjtxornot1(A2688,"")</f>
        <v>0</v>
      </c>
      <c r="AC2688" s="22" t="str">
        <f>[1]!s_info_nature1(A2688,"")</f>
        <v>民营企业</v>
      </c>
      <c r="AD2688" s="6" t="str">
        <f>[1]!s_info_city(A2688)</f>
        <v>上海市</v>
      </c>
      <c r="AE2688" s="6" t="str">
        <f>[1]!s_info_province(A2688)</f>
        <v>上海</v>
      </c>
      <c r="AF2688">
        <v>121.472644</v>
      </c>
      <c r="AG2688">
        <v>31.231705999999999</v>
      </c>
    </row>
    <row r="2689" spans="1:33" x14ac:dyDescent="0.3">
      <c r="A2689" s="12" t="s">
        <v>5868</v>
      </c>
      <c r="B2689" s="12" t="s">
        <v>5869</v>
      </c>
      <c r="C2689" s="16" t="str">
        <f>[1]!s_info_mkt(A2689)</f>
        <v>主板</v>
      </c>
      <c r="D2689" s="16" t="str">
        <f>[1]!s_ipo_listeddate(A2689)</f>
        <v>1997-07-28</v>
      </c>
      <c r="E2689" s="16" t="str">
        <f>[1]!lastradeday_s("000002","")</f>
        <v>2026-06-22</v>
      </c>
      <c r="F2689" s="16" t="str">
        <f>[1]!s_info_industry_csrc2023(A2689,"",3)</f>
        <v>水上运输业</v>
      </c>
      <c r="G2689" s="16" t="str">
        <f>[1]!s_info_industry_csrc2023(A2689,"",1)</f>
        <v>交通运输、仓储和邮政业</v>
      </c>
      <c r="H2689" s="16">
        <f>[1]!s_is(A2689,83,"FY","YTD","20251231",1,"",100000000)</f>
        <v>8.5833482715000002</v>
      </c>
      <c r="I2689" s="16">
        <f>[1]!s_is(A2689,83,"FY","YTD","20241231",1,"",100000000)</f>
        <v>7.9356799450000004</v>
      </c>
      <c r="J2689" s="16">
        <f t="shared" si="123"/>
        <v>8.1614723752571949E-2</v>
      </c>
      <c r="K2689" s="16">
        <f>[1]!s_is(A2689,61,"FY","YTD","20251231",1,"",100000000)</f>
        <v>14.4753320229</v>
      </c>
      <c r="L2689" s="16">
        <f>[1]!s_is(A2689,61,"FY","YTD","20241231",1,"",100000000)</f>
        <v>13.493286273599999</v>
      </c>
      <c r="M2689" s="16">
        <f t="shared" si="124"/>
        <v>7.2780324183990788E-2</v>
      </c>
      <c r="N2689" s="16">
        <f>[1]!s_fa_roe(A2689,"20251231")</f>
        <v>8.0564999999999998</v>
      </c>
      <c r="O2689" s="16">
        <f>[1]!s_stmnote_rdexp(A2689,"20251231",1,10000)</f>
        <v>523.24955699999998</v>
      </c>
      <c r="P2689" s="20">
        <f t="shared" si="125"/>
        <v>6.096100734224996E-3</v>
      </c>
      <c r="Q2689" s="16">
        <f>[1]!s_margin_tradingbalance(A2689,"",10000)</f>
        <v>26786.879199999999</v>
      </c>
      <c r="R2689" s="16">
        <f>[1]!s_margin_seclendingbalance(A2689,"",10000)</f>
        <v>148.78</v>
      </c>
      <c r="S2689" s="17">
        <f>[1]!s_val_ev(A2689,"",100000000)</f>
        <v>223.05783554339999</v>
      </c>
      <c r="T2689" s="17">
        <f>[1]!share_freesharesmv(A2689,"",100000000)</f>
        <v>70.57409115900002</v>
      </c>
      <c r="U2689" s="17">
        <f>[1]!s_dq_amount_btin(A2689,E2689,100000000)</f>
        <v>0.81550560999999999</v>
      </c>
      <c r="V2689" s="17">
        <f>[1]!s_dq_turn(A2689,E2689)</f>
        <v>0.60552292292597576</v>
      </c>
      <c r="W2689" s="2">
        <f>[1]!s_pq_amount(A2689,"20260101","",100000000)</f>
        <v>147.80420984</v>
      </c>
      <c r="X2689" s="2">
        <f>[1]!s_pq_avgamount(A2689,"20260101","",100000000)</f>
        <v>1.3436746349090909</v>
      </c>
      <c r="Y2689" s="17">
        <f>[1]!s_ipo_dilutedpe(A2689)</f>
        <v>0</v>
      </c>
      <c r="Z2689" s="12">
        <f>[1]!s_ipo_collection_total(A2689,100000000)</f>
        <v>6.6375000000000002</v>
      </c>
      <c r="AA2689" s="2">
        <f>[1]!s_val_pe_ttm(A2689,E2689)</f>
        <v>15.120354652404785</v>
      </c>
      <c r="AB2689" s="5">
        <f>[1]!s_info_zjtxornot1(A2689,"")</f>
        <v>0</v>
      </c>
      <c r="AC2689" s="22" t="str">
        <f>[1]!s_info_nature1(A2689,"")</f>
        <v>地方国有企业</v>
      </c>
      <c r="AD2689" s="6" t="str">
        <f>[1]!s_info_city(A2689)</f>
        <v>深圳市</v>
      </c>
      <c r="AE2689" s="6" t="str">
        <f>[1]!s_info_province(A2689)</f>
        <v>广东省</v>
      </c>
      <c r="AF2689">
        <v>114.085947</v>
      </c>
      <c r="AG2689">
        <v>22.547000000000001</v>
      </c>
    </row>
    <row r="2690" spans="1:33" x14ac:dyDescent="0.3">
      <c r="A2690" s="12" t="s">
        <v>5870</v>
      </c>
      <c r="B2690" s="12" t="s">
        <v>5871</v>
      </c>
      <c r="C2690" s="16" t="str">
        <f>[1]!s_info_mkt(A2690)</f>
        <v>主板</v>
      </c>
      <c r="D2690" s="16" t="str">
        <f>[1]!s_ipo_listeddate(A2690)</f>
        <v>2019-08-23</v>
      </c>
      <c r="E2690" s="16" t="str">
        <f>[1]!lastradeday_s("000002","")</f>
        <v>2026-06-22</v>
      </c>
      <c r="F2690" s="16" t="str">
        <f>[1]!s_info_industry_csrc2023(A2690,"",3)</f>
        <v>电气机械和器材制造业</v>
      </c>
      <c r="G2690" s="16" t="str">
        <f>[1]!s_info_industry_csrc2023(A2690,"",1)</f>
        <v>制造业</v>
      </c>
      <c r="H2690" s="16">
        <f>[1]!s_is(A2690,83,"FY","YTD","20251231",1,"",100000000)</f>
        <v>52.300795565800001</v>
      </c>
      <c r="I2690" s="16">
        <f>[1]!s_is(A2690,83,"FY","YTD","20241231",1,"",100000000)</f>
        <v>47.582699886099995</v>
      </c>
      <c r="J2690" s="16">
        <f t="shared" si="123"/>
        <v>9.9155695052904447E-2</v>
      </c>
      <c r="K2690" s="16">
        <f>[1]!s_is(A2690,61,"FY","YTD","20251231",1,"",100000000)</f>
        <v>3.9254086297000002</v>
      </c>
      <c r="L2690" s="16">
        <f>[1]!s_is(A2690,61,"FY","YTD","20241231",1,"",100000000)</f>
        <v>2.8778736175000001</v>
      </c>
      <c r="M2690" s="16">
        <f t="shared" si="124"/>
        <v>0.36399618309506948</v>
      </c>
      <c r="N2690" s="16">
        <f>[1]!s_fa_roe(A2690,"20251231")</f>
        <v>13.353899999999999</v>
      </c>
      <c r="O2690" s="16">
        <f>[1]!s_stmnote_rdexp(A2690,"20251231",1,10000)</f>
        <v>21194.638993</v>
      </c>
      <c r="P2690" s="20">
        <f t="shared" si="125"/>
        <v>4.0524505915660265E-2</v>
      </c>
      <c r="Q2690" s="16">
        <f>[1]!s_margin_tradingbalance(A2690,"",10000)</f>
        <v>8650.8855999999996</v>
      </c>
      <c r="R2690" s="16">
        <f>[1]!s_margin_seclendingbalance(A2690,"",10000)</f>
        <v>13.839</v>
      </c>
      <c r="S2690" s="17">
        <f>[1]!s_val_ev(A2690,"",100000000)</f>
        <v>51.253652621599997</v>
      </c>
      <c r="T2690" s="17">
        <f>[1]!share_freesharesmv(A2690,"",100000000)</f>
        <v>17.018588444000002</v>
      </c>
      <c r="U2690" s="17">
        <f>[1]!s_dq_amount_btin(A2690,E2690,100000000)</f>
        <v>0.33022796999999998</v>
      </c>
      <c r="V2690" s="17">
        <f>[1]!s_dq_turn(A2690,E2690)</f>
        <v>0.67892311216433243</v>
      </c>
      <c r="W2690" s="2">
        <f>[1]!s_pq_amount(A2690,"20260101","",100000000)</f>
        <v>74.315939459999996</v>
      </c>
      <c r="X2690" s="2">
        <f>[1]!s_pq_avgamount(A2690,"20260101","",100000000)</f>
        <v>0.67559944963636365</v>
      </c>
      <c r="Y2690" s="17">
        <f>[1]!s_ipo_dilutedpe(A2690)</f>
        <v>22.99</v>
      </c>
      <c r="Z2690" s="12">
        <f>[1]!s_ipo_collection_total(A2690,100000000)</f>
        <v>10.275</v>
      </c>
      <c r="AA2690" s="2">
        <f>[1]!s_val_pe_ttm(A2690,E2690)</f>
        <v>14.97025203704834</v>
      </c>
      <c r="AB2690" s="5">
        <f>[1]!s_info_zjtxornot1(A2690,"")</f>
        <v>0</v>
      </c>
      <c r="AC2690" s="22" t="str">
        <f>[1]!s_info_nature1(A2690,"")</f>
        <v>民营企业</v>
      </c>
      <c r="AD2690" s="6" t="str">
        <f>[1]!s_info_city(A2690)</f>
        <v>佛山市</v>
      </c>
      <c r="AE2690" s="6" t="str">
        <f>[1]!s_info_province(A2690)</f>
        <v>广东省</v>
      </c>
      <c r="AF2690">
        <v>113.12271699999999</v>
      </c>
      <c r="AG2690">
        <v>23.028762</v>
      </c>
    </row>
    <row r="2691" spans="1:33" x14ac:dyDescent="0.3">
      <c r="A2691" s="12" t="s">
        <v>5872</v>
      </c>
      <c r="B2691" s="12" t="s">
        <v>5873</v>
      </c>
      <c r="C2691" s="16" t="str">
        <f>[1]!s_info_mkt(A2691)</f>
        <v>主板</v>
      </c>
      <c r="D2691" s="16" t="str">
        <f>[1]!s_ipo_listeddate(A2691)</f>
        <v>2020-12-24</v>
      </c>
      <c r="E2691" s="16" t="str">
        <f>[1]!lastradeday_s("000002","")</f>
        <v>2026-06-22</v>
      </c>
      <c r="F2691" s="16" t="str">
        <f>[1]!s_info_industry_csrc2023(A2691,"",3)</f>
        <v>软件和信息技术服务业</v>
      </c>
      <c r="G2691" s="16" t="str">
        <f>[1]!s_info_industry_csrc2023(A2691,"",1)</f>
        <v>信息传输、软件和信息技术服务业</v>
      </c>
      <c r="H2691" s="16">
        <f>[1]!s_is(A2691,83,"FY","YTD","20251231",1,"",100000000)</f>
        <v>4.0666035775999996</v>
      </c>
      <c r="I2691" s="16">
        <f>[1]!s_is(A2691,83,"FY","YTD","20241231",1,"",100000000)</f>
        <v>4.0667020527000002</v>
      </c>
      <c r="J2691" s="16">
        <f t="shared" ref="J2691:J2754" si="126">H2691/I2691-1</f>
        <v>-2.4214977818459715E-5</v>
      </c>
      <c r="K2691" s="16">
        <f>[1]!s_is(A2691,61,"FY","YTD","20251231",1,"",100000000)</f>
        <v>-1.1440103312000001</v>
      </c>
      <c r="L2691" s="16">
        <f>[1]!s_is(A2691,61,"FY","YTD","20241231",1,"",100000000)</f>
        <v>-1.3851779175000001</v>
      </c>
      <c r="M2691" s="16">
        <f t="shared" ref="M2691:M2754" si="127">(K2691-L2691)/ABS(L2691)</f>
        <v>0.17410585546675811</v>
      </c>
      <c r="N2691" s="16">
        <f>[1]!s_fa_roe(A2691,"20251231")</f>
        <v>-10.448</v>
      </c>
      <c r="O2691" s="16">
        <f>[1]!s_stmnote_rdexp(A2691,"20251231",1,10000)</f>
        <v>6844.0846620000002</v>
      </c>
      <c r="P2691" s="20">
        <f t="shared" ref="P2691:P2754" si="128">O2691/H2691/10000</f>
        <v>0.16829977477271574</v>
      </c>
      <c r="Q2691" s="16">
        <f>[1]!s_margin_tradingbalance(A2691,"",10000)</f>
        <v>0</v>
      </c>
      <c r="R2691" s="16">
        <f>[1]!s_margin_seclendingbalance(A2691,"",10000)</f>
        <v>0</v>
      </c>
      <c r="S2691" s="17">
        <f>[1]!s_val_ev(A2691,"",100000000)</f>
        <v>34.212694110900003</v>
      </c>
      <c r="T2691" s="17">
        <f>[1]!share_freesharesmv(A2691,"",100000000)</f>
        <v>19.853630504700003</v>
      </c>
      <c r="U2691" s="17">
        <f>[1]!s_dq_amount_btin(A2691,E2691,100000000)</f>
        <v>0.60056838999999995</v>
      </c>
      <c r="V2691" s="17">
        <f>[1]!s_dq_turn(A2691,E2691)</f>
        <v>1.9937079374771964</v>
      </c>
      <c r="W2691" s="2">
        <f>[1]!s_pq_amount(A2691,"20260101","",100000000)</f>
        <v>137.08649592</v>
      </c>
      <c r="X2691" s="2">
        <f>[1]!s_pq_avgamount(A2691,"20260101","",100000000)</f>
        <v>1.246240872</v>
      </c>
      <c r="Y2691" s="17">
        <f>[1]!s_ipo_dilutedpe(A2691)</f>
        <v>22.98</v>
      </c>
      <c r="Z2691" s="12">
        <f>[1]!s_ipo_collection_total(A2691,100000000)</f>
        <v>5.08277</v>
      </c>
      <c r="AA2691" s="2">
        <f>[1]!s_val_pe_ttm(A2691,E2691)</f>
        <v>-35.237785339355469</v>
      </c>
      <c r="AB2691" s="5">
        <f>[1]!s_info_zjtxornot1(A2691,"")</f>
        <v>0</v>
      </c>
      <c r="AC2691" s="22" t="str">
        <f>[1]!s_info_nature1(A2691,"")</f>
        <v>民营企业</v>
      </c>
      <c r="AD2691" s="6" t="str">
        <f>[1]!s_info_city(A2691)</f>
        <v>长春市</v>
      </c>
      <c r="AE2691" s="6" t="str">
        <f>[1]!s_info_province(A2691)</f>
        <v>吉林省</v>
      </c>
      <c r="AF2691">
        <v>125.3245</v>
      </c>
      <c r="AG2691">
        <v>43.886840999999997</v>
      </c>
    </row>
    <row r="2692" spans="1:33" x14ac:dyDescent="0.3">
      <c r="A2692" s="12" t="s">
        <v>5874</v>
      </c>
      <c r="B2692" s="12" t="s">
        <v>5875</v>
      </c>
      <c r="C2692" s="16" t="str">
        <f>[1]!s_info_mkt(A2692)</f>
        <v>主板</v>
      </c>
      <c r="D2692" s="16" t="str">
        <f>[1]!s_ipo_listeddate(A2692)</f>
        <v>1994-05-25</v>
      </c>
      <c r="E2692" s="16" t="str">
        <f>[1]!lastradeday_s("000002","")</f>
        <v>2026-06-22</v>
      </c>
      <c r="F2692" s="16" t="str">
        <f>[1]!s_info_industry_csrc2023(A2692,"",3)</f>
        <v>其他金融业</v>
      </c>
      <c r="G2692" s="16" t="str">
        <f>[1]!s_info_industry_csrc2023(A2692,"",1)</f>
        <v>金融业</v>
      </c>
      <c r="H2692" s="16">
        <f>[1]!s_is(A2692,83,"FY","YTD","20251231",1,"",100000000)</f>
        <v>7.0374631273000006</v>
      </c>
      <c r="I2692" s="16">
        <f>[1]!s_is(A2692,83,"FY","YTD","20241231",1,"",100000000)</f>
        <v>8.614123747999999</v>
      </c>
      <c r="J2692" s="16">
        <f t="shared" si="126"/>
        <v>-0.18303203747984964</v>
      </c>
      <c r="K2692" s="16">
        <f>[1]!s_is(A2692,61,"FY","YTD","20251231",1,"",100000000)</f>
        <v>3.8499091820999998</v>
      </c>
      <c r="L2692" s="16">
        <f>[1]!s_is(A2692,61,"FY","YTD","20241231",1,"",100000000)</f>
        <v>3.3011684976</v>
      </c>
      <c r="M2692" s="16">
        <f t="shared" si="127"/>
        <v>0.16622619684482712</v>
      </c>
      <c r="N2692" s="16">
        <f>[1]!s_fa_roe(A2692,"20251231")</f>
        <v>7.1119000000000003</v>
      </c>
      <c r="O2692" s="16">
        <f>[1]!s_stmnote_rdexp(A2692,"20251231",1,10000)</f>
        <v>65.79260699999999</v>
      </c>
      <c r="P2692" s="20">
        <f t="shared" si="128"/>
        <v>9.3489096581941226E-4</v>
      </c>
      <c r="Q2692" s="16">
        <f>[1]!s_margin_tradingbalance(A2692,"",10000)</f>
        <v>9026.8713000000007</v>
      </c>
      <c r="R2692" s="16">
        <f>[1]!s_margin_seclendingbalance(A2692,"",10000)</f>
        <v>5.3567999999999998</v>
      </c>
      <c r="S2692" s="17">
        <f>[1]!s_val_ev(A2692,"",100000000)</f>
        <v>118.05736616200001</v>
      </c>
      <c r="T2692" s="17">
        <f>[1]!share_freesharesmv(A2692,"",100000000)</f>
        <v>28.815211615999996</v>
      </c>
      <c r="U2692" s="17">
        <f>[1]!s_dq_amount_btin(A2692,E2692,100000000)</f>
        <v>1.9742296800000001</v>
      </c>
      <c r="V2692" s="17">
        <f>[1]!s_dq_turn(A2692,E2692)</f>
        <v>1.7049017134462654</v>
      </c>
      <c r="W2692" s="2">
        <f>[1]!s_pq_amount(A2692,"20260101","",100000000)</f>
        <v>148.53341201999999</v>
      </c>
      <c r="X2692" s="2">
        <f>[1]!s_pq_avgamount(A2692,"20260101","",100000000)</f>
        <v>1.3503037456363636</v>
      </c>
      <c r="Y2692" s="17">
        <f>[1]!s_ipo_dilutedpe(A2692)</f>
        <v>0</v>
      </c>
      <c r="Z2692" s="12">
        <f>[1]!s_ipo_collection_total(A2692,100000000)</f>
        <v>0.89249999999999996</v>
      </c>
      <c r="AA2692" s="2">
        <f>[1]!s_val_pe_ttm(A2692,E2692)</f>
        <v>16.681568145751953</v>
      </c>
      <c r="AB2692" s="5">
        <f>[1]!s_info_zjtxornot1(A2692,"")</f>
        <v>0</v>
      </c>
      <c r="AC2692" s="22" t="str">
        <f>[1]!s_info_nature1(A2692,"")</f>
        <v>民营企业</v>
      </c>
      <c r="AD2692" s="6" t="str">
        <f>[1]!s_info_city(A2692)</f>
        <v>海口市</v>
      </c>
      <c r="AE2692" s="6" t="str">
        <f>[1]!s_info_province(A2692)</f>
        <v>海南省</v>
      </c>
      <c r="AF2692">
        <v>110.33119000000001</v>
      </c>
      <c r="AG2692">
        <v>20.031970999999999</v>
      </c>
    </row>
    <row r="2693" spans="1:33" x14ac:dyDescent="0.3">
      <c r="A2693" s="12" t="s">
        <v>5876</v>
      </c>
      <c r="B2693" s="12" t="s">
        <v>5877</v>
      </c>
      <c r="C2693" s="16" t="str">
        <f>[1]!s_info_mkt(A2693)</f>
        <v>主板</v>
      </c>
      <c r="D2693" s="16" t="str">
        <f>[1]!s_ipo_listeddate(A2693)</f>
        <v>1997-04-18</v>
      </c>
      <c r="E2693" s="16" t="str">
        <f>[1]!lastradeday_s("000002","")</f>
        <v>2026-06-22</v>
      </c>
      <c r="F2693" s="16" t="str">
        <f>[1]!s_info_industry_csrc2023(A2693,"",3)</f>
        <v>电气机械和器材制造业</v>
      </c>
      <c r="G2693" s="16" t="str">
        <f>[1]!s_info_industry_csrc2023(A2693,"",1)</f>
        <v>制造业</v>
      </c>
      <c r="H2693" s="16">
        <f>[1]!s_is(A2693,83,"FY","YTD","20251231",1,"",100000000)</f>
        <v>149.9190606624</v>
      </c>
      <c r="I2693" s="16">
        <f>[1]!s_is(A2693,83,"FY","YTD","20241231",1,"",100000000)</f>
        <v>170.89133346790001</v>
      </c>
      <c r="J2693" s="16">
        <f t="shared" si="126"/>
        <v>-0.12272285773602098</v>
      </c>
      <c r="K2693" s="16">
        <f>[1]!s_is(A2693,61,"FY","YTD","20251231",1,"",100000000)</f>
        <v>11.6721000973</v>
      </c>
      <c r="L2693" s="16">
        <f>[1]!s_is(A2693,61,"FY","YTD","20241231",1,"",100000000)</f>
        <v>11.169251470199999</v>
      </c>
      <c r="M2693" s="16">
        <f t="shared" si="127"/>
        <v>4.5020799150383567E-2</v>
      </c>
      <c r="N2693" s="16">
        <f>[1]!s_fa_roe(A2693,"20251231")</f>
        <v>9.9565999999999999</v>
      </c>
      <c r="O2693" s="16">
        <f>[1]!s_stmnote_rdexp(A2693,"20251231",1,10000)</f>
        <v>85551.013424000004</v>
      </c>
      <c r="P2693" s="20">
        <f t="shared" si="128"/>
        <v>5.7064800863881326E-2</v>
      </c>
      <c r="Q2693" s="16">
        <f>[1]!s_margin_tradingbalance(A2693,"",10000)</f>
        <v>107230.2133</v>
      </c>
      <c r="R2693" s="16">
        <f>[1]!s_margin_seclendingbalance(A2693,"",10000)</f>
        <v>859.83040000000005</v>
      </c>
      <c r="S2693" s="17">
        <f>[1]!s_val_ev(A2693,"",100000000)</f>
        <v>238.9687796154</v>
      </c>
      <c r="T2693" s="17">
        <f>[1]!share_freesharesmv(A2693,"",100000000)</f>
        <v>146.72231325300001</v>
      </c>
      <c r="U2693" s="17">
        <f>[1]!s_dq_amount_btin(A2693,E2693,100000000)</f>
        <v>6.5371066400000002</v>
      </c>
      <c r="V2693" s="17">
        <f>[1]!s_dq_turn(A2693,E2693)</f>
        <v>2.7965218732617982</v>
      </c>
      <c r="W2693" s="2">
        <f>[1]!s_pq_amount(A2693,"20260101","",100000000)</f>
        <v>1228.88971743</v>
      </c>
      <c r="X2693" s="2">
        <f>[1]!s_pq_avgamount(A2693,"20260101","",100000000)</f>
        <v>11.171724703909092</v>
      </c>
      <c r="Y2693" s="17">
        <f>[1]!s_ipo_dilutedpe(A2693)</f>
        <v>0</v>
      </c>
      <c r="Z2693" s="12">
        <f>[1]!s_ipo_collection_total(A2693,100000000)</f>
        <v>4.62</v>
      </c>
      <c r="AA2693" s="2">
        <f>[1]!s_val_pe_ttm(A2693,E2693)</f>
        <v>22.319429397583008</v>
      </c>
      <c r="AB2693" s="5">
        <f>[1]!s_info_zjtxornot1(A2693,"")</f>
        <v>1</v>
      </c>
      <c r="AC2693" s="22" t="str">
        <f>[1]!s_info_nature1(A2693,"")</f>
        <v>中央国有企业</v>
      </c>
      <c r="AD2693" s="6" t="str">
        <f>[1]!s_info_city(A2693)</f>
        <v>许昌市</v>
      </c>
      <c r="AE2693" s="6" t="str">
        <f>[1]!s_info_province(A2693)</f>
        <v>河南省</v>
      </c>
      <c r="AF2693">
        <v>113.826063</v>
      </c>
      <c r="AG2693">
        <v>34.022956000000001</v>
      </c>
    </row>
    <row r="2694" spans="1:33" x14ac:dyDescent="0.3">
      <c r="A2694" s="12" t="s">
        <v>5878</v>
      </c>
      <c r="B2694" s="12" t="s">
        <v>5879</v>
      </c>
      <c r="C2694" s="16" t="str">
        <f>[1]!s_info_mkt(A2694)</f>
        <v>主板</v>
      </c>
      <c r="D2694" s="16" t="str">
        <f>[1]!s_ipo_listeddate(A2694)</f>
        <v>1993-05-04</v>
      </c>
      <c r="E2694" s="16" t="str">
        <f>[1]!lastradeday_s("000002","")</f>
        <v>2026-06-22</v>
      </c>
      <c r="F2694" s="16" t="str">
        <f>[1]!s_info_industry_csrc2023(A2694,"",3)</f>
        <v>批发业</v>
      </c>
      <c r="G2694" s="16" t="str">
        <f>[1]!s_info_industry_csrc2023(A2694,"",1)</f>
        <v>批发和零售业</v>
      </c>
      <c r="H2694" s="16">
        <f>[1]!s_is(A2694,83,"FY","YTD","20251231",1,"",100000000)</f>
        <v>59.693673527299993</v>
      </c>
      <c r="I2694" s="16">
        <f>[1]!s_is(A2694,83,"FY","YTD","20241231",1,"",100000000)</f>
        <v>72.397170390699998</v>
      </c>
      <c r="J2694" s="16">
        <f t="shared" si="126"/>
        <v>-0.17546952173467645</v>
      </c>
      <c r="K2694" s="16">
        <f>[1]!s_is(A2694,61,"FY","YTD","20251231",1,"",100000000)</f>
        <v>9.3533468037000009</v>
      </c>
      <c r="L2694" s="16">
        <f>[1]!s_is(A2694,61,"FY","YTD","20241231",1,"",100000000)</f>
        <v>9.5143435925999995</v>
      </c>
      <c r="M2694" s="16">
        <f t="shared" si="127"/>
        <v>-1.6921481480363768E-2</v>
      </c>
      <c r="N2694" s="16">
        <f>[1]!s_fa_roe(A2694,"20251231")</f>
        <v>6.4565999999999999</v>
      </c>
      <c r="O2694" s="16">
        <f>[1]!s_stmnote_rdexp(A2694,"20251231",1,10000)</f>
        <v>2808.114916</v>
      </c>
      <c r="P2694" s="20">
        <f t="shared" si="128"/>
        <v>4.7042085870552955E-3</v>
      </c>
      <c r="Q2694" s="16">
        <f>[1]!s_margin_tradingbalance(A2694,"",10000)</f>
        <v>64991.812599999997</v>
      </c>
      <c r="R2694" s="16">
        <f>[1]!s_margin_seclendingbalance(A2694,"",10000)</f>
        <v>74.375</v>
      </c>
      <c r="S2694" s="17">
        <f>[1]!s_val_ev(A2694,"",100000000)</f>
        <v>107.886982198675</v>
      </c>
      <c r="T2694" s="17">
        <f>[1]!share_freesharesmv(A2694,"",100000000)</f>
        <v>28.089607249099998</v>
      </c>
      <c r="U2694" s="17">
        <f>[1]!s_dq_amount_btin(A2694,E2694,100000000)</f>
        <v>0.22967066</v>
      </c>
      <c r="V2694" s="17">
        <f>[1]!s_dq_turn(A2694,E2694)</f>
        <v>0.23984200169557715</v>
      </c>
      <c r="W2694" s="2">
        <f>[1]!s_pq_amount(A2694,"20260101","",100000000)</f>
        <v>39.10796551</v>
      </c>
      <c r="X2694" s="2">
        <f>[1]!s_pq_avgamount(A2694,"20260101","",100000000)</f>
        <v>0.3555269591818182</v>
      </c>
      <c r="Y2694" s="17">
        <f>[1]!s_ipo_dilutedpe(A2694)</f>
        <v>0</v>
      </c>
      <c r="Z2694" s="12">
        <f>[1]!s_ipo_collection_total(A2694,100000000)</f>
        <v>2.8</v>
      </c>
      <c r="AA2694" s="2">
        <f>[1]!s_val_pe_ttm(A2694,E2694)</f>
        <v>12.725729942321777</v>
      </c>
      <c r="AB2694" s="5">
        <f>[1]!s_info_zjtxornot1(A2694,"")</f>
        <v>0</v>
      </c>
      <c r="AC2694" s="22" t="str">
        <f>[1]!s_info_nature1(A2694,"")</f>
        <v>地方国有企业</v>
      </c>
      <c r="AD2694" s="6" t="str">
        <f>[1]!s_info_city(A2694)</f>
        <v>上海市</v>
      </c>
      <c r="AE2694" s="6" t="str">
        <f>[1]!s_info_province(A2694)</f>
        <v>上海</v>
      </c>
      <c r="AF2694">
        <v>121.472644</v>
      </c>
      <c r="AG2694">
        <v>31.231705999999999</v>
      </c>
    </row>
    <row r="2695" spans="1:33" x14ac:dyDescent="0.3">
      <c r="A2695" s="12" t="s">
        <v>5880</v>
      </c>
      <c r="B2695" s="12" t="s">
        <v>5881</v>
      </c>
      <c r="C2695" s="16" t="str">
        <f>[1]!s_info_mkt(A2695)</f>
        <v>主板</v>
      </c>
      <c r="D2695" s="16" t="str">
        <f>[1]!s_ipo_listeddate(A2695)</f>
        <v>2025-07-30</v>
      </c>
      <c r="E2695" s="16" t="str">
        <f>[1]!lastradeday_s("000002","")</f>
        <v>2026-06-22</v>
      </c>
      <c r="F2695" s="16" t="str">
        <f>[1]!s_info_industry_csrc2023(A2695,"",3)</f>
        <v>金属制品业</v>
      </c>
      <c r="G2695" s="16" t="str">
        <f>[1]!s_info_industry_csrc2023(A2695,"",1)</f>
        <v>制造业</v>
      </c>
      <c r="H2695" s="16">
        <f>[1]!s_is(A2695,83,"FY","YTD","20251231",1,"",100000000)</f>
        <v>35.946495112299999</v>
      </c>
      <c r="I2695" s="16">
        <f>[1]!s_is(A2695,83,"FY","YTD","20241231",1,"",100000000)</f>
        <v>28.567702705599999</v>
      </c>
      <c r="J2695" s="16">
        <f t="shared" si="126"/>
        <v>0.25829141680522905</v>
      </c>
      <c r="K2695" s="16">
        <f>[1]!s_is(A2695,61,"FY","YTD","20251231",1,"",100000000)</f>
        <v>7.0350779720000007</v>
      </c>
      <c r="L2695" s="16">
        <f>[1]!s_is(A2695,61,"FY","YTD","20241231",1,"",100000000)</f>
        <v>5.3137110240999998</v>
      </c>
      <c r="M2695" s="16">
        <f t="shared" si="127"/>
        <v>0.32394816731524356</v>
      </c>
      <c r="N2695" s="16">
        <f>[1]!s_fa_roe(A2695,"20251231")</f>
        <v>30.837399999999999</v>
      </c>
      <c r="O2695" s="16">
        <f>[1]!s_stmnote_rdexp(A2695,"20251231",1,10000)</f>
        <v>12182.321538</v>
      </c>
      <c r="P2695" s="20">
        <f t="shared" si="128"/>
        <v>3.3890151181475023E-2</v>
      </c>
      <c r="Q2695" s="16">
        <f>[1]!s_margin_tradingbalance(A2695,"",10000)</f>
        <v>5493.6944999999996</v>
      </c>
      <c r="R2695" s="16">
        <f>[1]!s_margin_seclendingbalance(A2695,"",10000)</f>
        <v>68.811599999999999</v>
      </c>
      <c r="S2695" s="17">
        <f>[1]!s_val_ev(A2695,"",100000000)</f>
        <v>175.20437999999999</v>
      </c>
      <c r="T2695" s="17">
        <f>[1]!share_freesharesmv(A2695,"",100000000)</f>
        <v>15.771941999999999</v>
      </c>
      <c r="U2695" s="17">
        <f>[1]!s_dq_amount_btin(A2695,E2695,100000000)</f>
        <v>0.49389063999999999</v>
      </c>
      <c r="V2695" s="17">
        <f>[1]!s_dq_turn(A2695,E2695)</f>
        <v>3.1941181371323837</v>
      </c>
      <c r="W2695" s="2">
        <f>[1]!s_pq_amount(A2695,"20260101","",100000000)</f>
        <v>139.61593137</v>
      </c>
      <c r="X2695" s="2">
        <f>[1]!s_pq_avgamount(A2695,"20260101","",100000000)</f>
        <v>1.2692357397272727</v>
      </c>
      <c r="Y2695" s="17">
        <f>[1]!s_ipo_dilutedpe(A2695)</f>
        <v>11.86</v>
      </c>
      <c r="Z2695" s="12">
        <f>[1]!s_ipo_collection_total(A2695,100000000)</f>
        <v>6.1735429999999996</v>
      </c>
      <c r="AA2695" s="2">
        <f>[1]!s_val_pe_ttm(A2695,E2695)</f>
        <v>24.454730987548828</v>
      </c>
      <c r="AB2695" s="5">
        <f>[1]!s_info_zjtxornot1(A2695,"")</f>
        <v>0</v>
      </c>
      <c r="AC2695" s="22" t="str">
        <f>[1]!s_info_nature1(A2695,"")</f>
        <v>民营企业</v>
      </c>
      <c r="AD2695" s="6" t="str">
        <f>[1]!s_info_city(A2695)</f>
        <v>佛山市</v>
      </c>
      <c r="AE2695" s="6" t="str">
        <f>[1]!s_info_province(A2695)</f>
        <v>广东省</v>
      </c>
      <c r="AF2695">
        <v>113.12271699999999</v>
      </c>
      <c r="AG2695">
        <v>23.028762</v>
      </c>
    </row>
    <row r="2696" spans="1:33" x14ac:dyDescent="0.3">
      <c r="A2696" s="12" t="s">
        <v>5882</v>
      </c>
      <c r="B2696" s="12" t="s">
        <v>5883</v>
      </c>
      <c r="C2696" s="16" t="str">
        <f>[1]!s_info_mkt(A2696)</f>
        <v>主板</v>
      </c>
      <c r="D2696" s="16" t="str">
        <f>[1]!s_ipo_listeddate(A2696)</f>
        <v>2004-04-21</v>
      </c>
      <c r="E2696" s="16" t="str">
        <f>[1]!lastradeday_s("000002","")</f>
        <v>2026-06-22</v>
      </c>
      <c r="F2696" s="16" t="str">
        <f>[1]!s_info_industry_csrc2023(A2696,"",3)</f>
        <v>纺织业</v>
      </c>
      <c r="G2696" s="16" t="str">
        <f>[1]!s_info_industry_csrc2023(A2696,"",1)</f>
        <v>制造业</v>
      </c>
      <c r="H2696" s="16">
        <f>[1]!s_is(A2696,83,"FY","YTD","20251231",1,"",100000000)</f>
        <v>9.2089471738000004</v>
      </c>
      <c r="I2696" s="16">
        <f>[1]!s_is(A2696,83,"FY","YTD","20241231",1,"",100000000)</f>
        <v>9.2952131041000001</v>
      </c>
      <c r="J2696" s="16">
        <f t="shared" si="126"/>
        <v>-9.2806834371499392E-3</v>
      </c>
      <c r="K2696" s="16">
        <f>[1]!s_is(A2696,61,"FY","YTD","20251231",1,"",100000000)</f>
        <v>0.1571028082</v>
      </c>
      <c r="L2696" s="16">
        <f>[1]!s_is(A2696,61,"FY","YTD","20241231",1,"",100000000)</f>
        <v>0.53174057640000005</v>
      </c>
      <c r="M2696" s="16">
        <f t="shared" si="127"/>
        <v>-0.70454989674923751</v>
      </c>
      <c r="N2696" s="16">
        <f>[1]!s_fa_roe(A2696,"20251231")</f>
        <v>1.3991</v>
      </c>
      <c r="O2696" s="16">
        <f>[1]!s_stmnote_rdexp(A2696,"20251231",1,10000)</f>
        <v>2707.6384659999999</v>
      </c>
      <c r="P2696" s="20">
        <f t="shared" si="128"/>
        <v>2.9402258639330579E-2</v>
      </c>
      <c r="Q2696" s="16">
        <f>[1]!s_margin_tradingbalance(A2696,"",10000)</f>
        <v>0</v>
      </c>
      <c r="R2696" s="16">
        <f>[1]!s_margin_seclendingbalance(A2696,"",10000)</f>
        <v>0</v>
      </c>
      <c r="S2696" s="17">
        <f>[1]!s_val_ev(A2696,"",100000000)</f>
        <v>15.776</v>
      </c>
      <c r="T2696" s="17">
        <f>[1]!share_freesharesmv(A2696,"",100000000)</f>
        <v>10.566811547999999</v>
      </c>
      <c r="U2696" s="17">
        <f>[1]!s_dq_amount_btin(A2696,E2696,100000000)</f>
        <v>0.44791365999999999</v>
      </c>
      <c r="V2696" s="17">
        <f>[1]!s_dq_turn(A2696,E2696)</f>
        <v>2.9286404411764706</v>
      </c>
      <c r="W2696" s="2">
        <f>[1]!s_pq_amount(A2696,"20260101","",100000000)</f>
        <v>64.404048079999995</v>
      </c>
      <c r="X2696" s="2">
        <f>[1]!s_pq_avgamount(A2696,"20260101","",100000000)</f>
        <v>0.5854913461818182</v>
      </c>
      <c r="Y2696" s="17">
        <f>[1]!s_ipo_dilutedpe(A2696)</f>
        <v>19.59</v>
      </c>
      <c r="Z2696" s="12">
        <f>[1]!s_ipo_collection_total(A2696,100000000)</f>
        <v>3.15</v>
      </c>
      <c r="AA2696" s="2">
        <f>[1]!s_val_pe_ttm(A2696,E2696)</f>
        <v>257.27023315429688</v>
      </c>
      <c r="AB2696" s="5">
        <f>[1]!s_info_zjtxornot1(A2696,"")</f>
        <v>0</v>
      </c>
      <c r="AC2696" s="22" t="str">
        <f>[1]!s_info_nature1(A2696,"")</f>
        <v>民营企业</v>
      </c>
      <c r="AD2696" s="6" t="str">
        <f>[1]!s_info_city(A2696)</f>
        <v>晋江市</v>
      </c>
      <c r="AE2696" s="6" t="str">
        <f>[1]!s_info_province(A2696)</f>
        <v>福建省</v>
      </c>
      <c r="AF2696">
        <v>118.558651</v>
      </c>
      <c r="AG2696">
        <v>24.729638000000001</v>
      </c>
    </row>
    <row r="2697" spans="1:33" x14ac:dyDescent="0.3">
      <c r="A2697" s="12" t="s">
        <v>5884</v>
      </c>
      <c r="B2697" s="12" t="s">
        <v>5885</v>
      </c>
      <c r="C2697" s="16" t="str">
        <f>[1]!s_info_mkt(A2697)</f>
        <v>主板</v>
      </c>
      <c r="D2697" s="16" t="str">
        <f>[1]!s_ipo_listeddate(A2697)</f>
        <v>2020-09-03</v>
      </c>
      <c r="E2697" s="16" t="str">
        <f>[1]!lastradeday_s("000002","")</f>
        <v>2026-06-22</v>
      </c>
      <c r="F2697" s="16" t="str">
        <f>[1]!s_info_industry_csrc2023(A2697,"",3)</f>
        <v>零售业</v>
      </c>
      <c r="G2697" s="16" t="str">
        <f>[1]!s_info_industry_csrc2023(A2697,"",1)</f>
        <v>批发和零售业</v>
      </c>
      <c r="H2697" s="16">
        <f>[1]!s_is(A2697,83,"FY","YTD","20251231",1,"",100000000)</f>
        <v>135.90141627689999</v>
      </c>
      <c r="I2697" s="16">
        <f>[1]!s_is(A2697,83,"FY","YTD","20241231",1,"",100000000)</f>
        <v>144.54695195470001</v>
      </c>
      <c r="J2697" s="16">
        <f t="shared" si="126"/>
        <v>-5.9811262436785695E-2</v>
      </c>
      <c r="K2697" s="16">
        <f>[1]!s_is(A2697,61,"FY","YTD","20251231",1,"",100000000)</f>
        <v>0.59818492550000002</v>
      </c>
      <c r="L2697" s="16">
        <f>[1]!s_is(A2697,61,"FY","YTD","20241231",1,"",100000000)</f>
        <v>0.22237254270000001</v>
      </c>
      <c r="M2697" s="16">
        <f t="shared" si="127"/>
        <v>1.6900125268927817</v>
      </c>
      <c r="N2697" s="16">
        <f>[1]!s_fa_roe(A2697,"20251231")</f>
        <v>4.9153000000000002</v>
      </c>
      <c r="O2697" s="16">
        <f>[1]!s_stmnote_rdexp(A2697,"20251231",1,10000)</f>
        <v>854.29013299999997</v>
      </c>
      <c r="P2697" s="20">
        <f t="shared" si="128"/>
        <v>6.2861017670292588E-4</v>
      </c>
      <c r="Q2697" s="16">
        <f>[1]!s_margin_tradingbalance(A2697,"",10000)</f>
        <v>0</v>
      </c>
      <c r="R2697" s="16">
        <f>[1]!s_margin_seclendingbalance(A2697,"",10000)</f>
        <v>0</v>
      </c>
      <c r="S2697" s="17">
        <f>[1]!s_val_ev(A2697,"",100000000)</f>
        <v>19.917021600000002</v>
      </c>
      <c r="T2697" s="17">
        <f>[1]!share_freesharesmv(A2697,"",100000000)</f>
        <v>12.6176820375</v>
      </c>
      <c r="U2697" s="17">
        <f>[1]!s_dq_amount_btin(A2697,E2697,100000000)</f>
        <v>0.37779773999999999</v>
      </c>
      <c r="V2697" s="17">
        <f>[1]!s_dq_turn(A2697,E2697)</f>
        <v>1.9619444532375956</v>
      </c>
      <c r="W2697" s="2">
        <f>[1]!s_pq_amount(A2697,"20260101","",100000000)</f>
        <v>91.707057349999999</v>
      </c>
      <c r="X2697" s="2">
        <f>[1]!s_pq_avgamount(A2697,"20260101","",100000000)</f>
        <v>0.83370052136363637</v>
      </c>
      <c r="Y2697" s="17">
        <f>[1]!s_ipo_dilutedpe(A2697)</f>
        <v>22.92</v>
      </c>
      <c r="Z2697" s="12">
        <f>[1]!s_ipo_collection_total(A2697,100000000)</f>
        <v>4.1096959999999996</v>
      </c>
      <c r="AA2697" s="2">
        <f>[1]!s_val_pe_ttm(A2697,E2697)</f>
        <v>36.892696380615234</v>
      </c>
      <c r="AB2697" s="5">
        <f>[1]!s_info_zjtxornot1(A2697,"")</f>
        <v>0</v>
      </c>
      <c r="AC2697" s="22" t="str">
        <f>[1]!s_info_nature1(A2697,"")</f>
        <v>集体企业</v>
      </c>
      <c r="AD2697" s="6" t="str">
        <f>[1]!s_info_city(A2697)</f>
        <v>广州市</v>
      </c>
      <c r="AE2697" s="6" t="str">
        <f>[1]!s_info_province(A2697)</f>
        <v>广东省</v>
      </c>
      <c r="AF2697">
        <v>113.280637</v>
      </c>
      <c r="AG2697">
        <v>23.125177999999998</v>
      </c>
    </row>
    <row r="2698" spans="1:33" x14ac:dyDescent="0.3">
      <c r="A2698" s="12" t="s">
        <v>5886</v>
      </c>
      <c r="B2698" s="12" t="s">
        <v>5887</v>
      </c>
      <c r="C2698" s="16" t="str">
        <f>[1]!s_info_mkt(A2698)</f>
        <v>主板</v>
      </c>
      <c r="D2698" s="16" t="str">
        <f>[1]!s_ipo_listeddate(A2698)</f>
        <v>2017-03-31</v>
      </c>
      <c r="E2698" s="16" t="str">
        <f>[1]!lastradeday_s("000002","")</f>
        <v>2026-06-22</v>
      </c>
      <c r="F2698" s="16" t="str">
        <f>[1]!s_info_industry_csrc2023(A2698,"",3)</f>
        <v>生态保护和环境治理业</v>
      </c>
      <c r="G2698" s="16" t="str">
        <f>[1]!s_info_industry_csrc2023(A2698,"",1)</f>
        <v>水利、环境和公共设施管理业</v>
      </c>
      <c r="H2698" s="16">
        <f>[1]!s_is(A2698,83,"FY","YTD","20251231",1,"",100000000)</f>
        <v>62.583316444499999</v>
      </c>
      <c r="I2698" s="16">
        <f>[1]!s_is(A2698,83,"FY","YTD","20241231",1,"",100000000)</f>
        <v>62.607216255099999</v>
      </c>
      <c r="J2698" s="16">
        <f t="shared" si="126"/>
        <v>-3.8174210625530058E-4</v>
      </c>
      <c r="K2698" s="16">
        <f>[1]!s_is(A2698,61,"FY","YTD","20251231",1,"",100000000)</f>
        <v>6.0314134666999992</v>
      </c>
      <c r="L2698" s="16">
        <f>[1]!s_is(A2698,61,"FY","YTD","20241231",1,"",100000000)</f>
        <v>5.7539795333999999</v>
      </c>
      <c r="M2698" s="16">
        <f t="shared" si="127"/>
        <v>4.8216009752830122E-2</v>
      </c>
      <c r="N2698" s="16">
        <f>[1]!s_fa_roe(A2698,"20251231")</f>
        <v>5.2755999999999998</v>
      </c>
      <c r="O2698" s="16">
        <f>[1]!s_stmnote_rdexp(A2698,"20251231",1,10000)</f>
        <v>8382.6228109999993</v>
      </c>
      <c r="P2698" s="20">
        <f t="shared" si="128"/>
        <v>1.339434099570907E-2</v>
      </c>
      <c r="Q2698" s="16">
        <f>[1]!s_margin_tradingbalance(A2698,"",10000)</f>
        <v>29452.5874</v>
      </c>
      <c r="R2698" s="16">
        <f>[1]!s_margin_seclendingbalance(A2698,"",10000)</f>
        <v>79.876499999999993</v>
      </c>
      <c r="S2698" s="17">
        <f>[1]!s_val_ev(A2698,"",100000000)</f>
        <v>94.236117570000005</v>
      </c>
      <c r="T2698" s="17">
        <f>[1]!share_freesharesmv(A2698,"",100000000)</f>
        <v>40.995504689999997</v>
      </c>
      <c r="U2698" s="17">
        <f>[1]!s_dq_amount_btin(A2698,E2698,100000000)</f>
        <v>0.82123051000000002</v>
      </c>
      <c r="V2698" s="17">
        <f>[1]!s_dq_turn(A2698,E2698)</f>
        <v>0.88075832430540146</v>
      </c>
      <c r="W2698" s="2">
        <f>[1]!s_pq_amount(A2698,"20260101","",100000000)</f>
        <v>113.96269464</v>
      </c>
      <c r="X2698" s="2">
        <f>[1]!s_pq_avgamount(A2698,"20260101","",100000000)</f>
        <v>1.0360244967272727</v>
      </c>
      <c r="Y2698" s="17">
        <f>[1]!s_ipo_dilutedpe(A2698)</f>
        <v>30.73</v>
      </c>
      <c r="Z2698" s="12">
        <f>[1]!s_ipo_collection_total(A2698,100000000)</f>
        <v>0</v>
      </c>
      <c r="AA2698" s="2">
        <f>[1]!s_val_pe_ttm(A2698,E2698)</f>
        <v>15.621267318725586</v>
      </c>
      <c r="AB2698" s="5">
        <f>[1]!s_info_zjtxornot1(A2698,"")</f>
        <v>0</v>
      </c>
      <c r="AC2698" s="22" t="str">
        <f>[1]!s_info_nature1(A2698,"")</f>
        <v>地方国有企业</v>
      </c>
      <c r="AD2698" s="6" t="str">
        <f>[1]!s_info_city(A2698)</f>
        <v>上海市</v>
      </c>
      <c r="AE2698" s="6" t="str">
        <f>[1]!s_info_province(A2698)</f>
        <v>上海</v>
      </c>
      <c r="AF2698">
        <v>121.472644</v>
      </c>
      <c r="AG2698">
        <v>31.231705999999999</v>
      </c>
    </row>
    <row r="2699" spans="1:33" x14ac:dyDescent="0.3">
      <c r="A2699" s="12" t="s">
        <v>5888</v>
      </c>
      <c r="B2699" s="12" t="s">
        <v>5889</v>
      </c>
      <c r="C2699" s="16" t="str">
        <f>[1]!s_info_mkt(A2699)</f>
        <v>主板</v>
      </c>
      <c r="D2699" s="16" t="str">
        <f>[1]!s_ipo_listeddate(A2699)</f>
        <v>2021-11-11</v>
      </c>
      <c r="E2699" s="16" t="str">
        <f>[1]!lastradeday_s("000002","")</f>
        <v>2026-06-22</v>
      </c>
      <c r="F2699" s="16" t="str">
        <f>[1]!s_info_industry_csrc2023(A2699,"",3)</f>
        <v>化学原料和化学制品制造业</v>
      </c>
      <c r="G2699" s="16" t="str">
        <f>[1]!s_info_industry_csrc2023(A2699,"",1)</f>
        <v>制造业</v>
      </c>
      <c r="H2699" s="16">
        <f>[1]!s_is(A2699,83,"FY","YTD","20251231",1,"",100000000)</f>
        <v>26.250473280000001</v>
      </c>
      <c r="I2699" s="16">
        <f>[1]!s_is(A2699,83,"FY","YTD","20241231",1,"",100000000)</f>
        <v>28.9912468092</v>
      </c>
      <c r="J2699" s="16">
        <f t="shared" si="126"/>
        <v>-9.4537966829706943E-2</v>
      </c>
      <c r="K2699" s="16">
        <f>[1]!s_is(A2699,61,"FY","YTD","20251231",1,"",100000000)</f>
        <v>0.75618067889999996</v>
      </c>
      <c r="L2699" s="16">
        <f>[1]!s_is(A2699,61,"FY","YTD","20241231",1,"",100000000)</f>
        <v>1.9108263947999999</v>
      </c>
      <c r="M2699" s="16">
        <f t="shared" si="127"/>
        <v>-0.60426510699359115</v>
      </c>
      <c r="N2699" s="16">
        <f>[1]!s_fa_roe(A2699,"20251231")</f>
        <v>3.9108000000000001</v>
      </c>
      <c r="O2699" s="16">
        <f>[1]!s_stmnote_rdexp(A2699,"20251231",1,10000)</f>
        <v>5438.4872610000002</v>
      </c>
      <c r="P2699" s="20">
        <f t="shared" si="128"/>
        <v>2.071767317484342E-2</v>
      </c>
      <c r="Q2699" s="16">
        <f>[1]!s_margin_tradingbalance(A2699,"",10000)</f>
        <v>0</v>
      </c>
      <c r="R2699" s="16">
        <f>[1]!s_margin_seclendingbalance(A2699,"",10000)</f>
        <v>0</v>
      </c>
      <c r="S2699" s="17">
        <f>[1]!s_val_ev(A2699,"",100000000)</f>
        <v>61.655143522499998</v>
      </c>
      <c r="T2699" s="17">
        <f>[1]!share_freesharesmv(A2699,"",100000000)</f>
        <v>14.839796285999999</v>
      </c>
      <c r="U2699" s="17">
        <f>[1]!s_dq_amount_btin(A2699,E2699,100000000)</f>
        <v>0.86130452000000002</v>
      </c>
      <c r="V2699" s="17">
        <f>[1]!s_dq_turn(A2699,E2699)</f>
        <v>1.4095992497087289</v>
      </c>
      <c r="W2699" s="2">
        <f>[1]!s_pq_amount(A2699,"20260101","",100000000)</f>
        <v>59.191343609999997</v>
      </c>
      <c r="X2699" s="2">
        <f>[1]!s_pq_avgamount(A2699,"20260101","",100000000)</f>
        <v>0.53810312372727276</v>
      </c>
      <c r="Y2699" s="17">
        <f>[1]!s_ipo_dilutedpe(A2699)</f>
        <v>22.97</v>
      </c>
      <c r="Z2699" s="12">
        <f>[1]!s_ipo_collection_total(A2699,100000000)</f>
        <v>3.9090739999999999</v>
      </c>
      <c r="AA2699" s="2">
        <f>[1]!s_val_pe_ttm(A2699,E2699)</f>
        <v>81.97113037109375</v>
      </c>
      <c r="AB2699" s="5">
        <f>[1]!s_info_zjtxornot1(A2699,"")</f>
        <v>0</v>
      </c>
      <c r="AC2699" s="22" t="str">
        <f>[1]!s_info_nature1(A2699,"")</f>
        <v>地方国有企业</v>
      </c>
      <c r="AD2699" s="6" t="str">
        <f>[1]!s_info_city(A2699)</f>
        <v>宁波市</v>
      </c>
      <c r="AE2699" s="6" t="str">
        <f>[1]!s_info_province(A2699)</f>
        <v>浙江省</v>
      </c>
      <c r="AF2699">
        <v>121.549792</v>
      </c>
      <c r="AG2699">
        <v>29.868387999999999</v>
      </c>
    </row>
    <row r="2700" spans="1:33" x14ac:dyDescent="0.3">
      <c r="A2700" s="12" t="s">
        <v>5890</v>
      </c>
      <c r="B2700" s="12" t="s">
        <v>5891</v>
      </c>
      <c r="C2700" s="16" t="str">
        <f>[1]!s_info_mkt(A2700)</f>
        <v>主板</v>
      </c>
      <c r="D2700" s="16" t="str">
        <f>[1]!s_ipo_listeddate(A2700)</f>
        <v>1993-09-29</v>
      </c>
      <c r="E2700" s="16" t="str">
        <f>[1]!lastradeday_s("000002","")</f>
        <v>2026-06-22</v>
      </c>
      <c r="F2700" s="16" t="str">
        <f>[1]!s_info_industry_csrc2023(A2700,"",3)</f>
        <v>汽车制造业</v>
      </c>
      <c r="G2700" s="16" t="str">
        <f>[1]!s_info_industry_csrc2023(A2700,"",1)</f>
        <v>制造业</v>
      </c>
      <c r="H2700" s="16">
        <f>[1]!s_is(A2700,83,"FY","YTD","20251231",1,"",100000000)</f>
        <v>174.1039736262</v>
      </c>
      <c r="I2700" s="16">
        <f>[1]!s_is(A2700,83,"FY","YTD","20241231",1,"",100000000)</f>
        <v>164.6839226056</v>
      </c>
      <c r="J2700" s="16">
        <f t="shared" si="126"/>
        <v>5.720079332309802E-2</v>
      </c>
      <c r="K2700" s="16">
        <f>[1]!s_is(A2700,61,"FY","YTD","20251231",1,"",100000000)</f>
        <v>7.0261580490000002</v>
      </c>
      <c r="L2700" s="16">
        <f>[1]!s_is(A2700,61,"FY","YTD","20241231",1,"",100000000)</f>
        <v>6.7618891508000001</v>
      </c>
      <c r="M2700" s="16">
        <f t="shared" si="127"/>
        <v>3.9082110384600792E-2</v>
      </c>
      <c r="N2700" s="16">
        <f>[1]!s_fa_roe(A2700,"20251231")</f>
        <v>8.5949000000000009</v>
      </c>
      <c r="O2700" s="16">
        <f>[1]!s_stmnote_rdexp(A2700,"20251231",1,10000)</f>
        <v>64766.664467999995</v>
      </c>
      <c r="P2700" s="20">
        <f t="shared" si="128"/>
        <v>3.7199992119107836E-2</v>
      </c>
      <c r="Q2700" s="16">
        <f>[1]!s_margin_tradingbalance(A2700,"",10000)</f>
        <v>14985.683000000001</v>
      </c>
      <c r="R2700" s="16">
        <f>[1]!s_margin_seclendingbalance(A2700,"",10000)</f>
        <v>193.48920000000001</v>
      </c>
      <c r="S2700" s="17">
        <f>[1]!s_val_ev(A2700,"",100000000)</f>
        <v>72.80036654263985</v>
      </c>
      <c r="T2700" s="17">
        <f>[1]!share_freesharesmv(A2700,"",100000000)</f>
        <v>19.824490783600002</v>
      </c>
      <c r="U2700" s="17">
        <f>[1]!s_dq_amount_btin(A2700,E2700,100000000)</f>
        <v>0.47211639</v>
      </c>
      <c r="V2700" s="17">
        <f>[1]!s_dq_turn(A2700,E2700)</f>
        <v>0.67325089075773126</v>
      </c>
      <c r="W2700" s="2">
        <f>[1]!s_pq_amount(A2700,"20260101","",100000000)</f>
        <v>108.22099661999999</v>
      </c>
      <c r="X2700" s="2">
        <f>[1]!s_pq_avgamount(A2700,"20260101","",100000000)</f>
        <v>0.98382724200000005</v>
      </c>
      <c r="Y2700" s="17">
        <f>[1]!s_ipo_dilutedpe(A2700)</f>
        <v>0</v>
      </c>
      <c r="Z2700" s="12">
        <f>[1]!s_ipo_collection_total(A2700,100000000)</f>
        <v>1.97925</v>
      </c>
      <c r="AA2700" s="2">
        <f>[1]!s_val_pe_ttm(A2700,E2700)</f>
        <v>11.08521556854248</v>
      </c>
      <c r="AB2700" s="5">
        <f>[1]!s_info_zjtxornot1(A2700,"")</f>
        <v>0</v>
      </c>
      <c r="AC2700" s="22" t="str">
        <f>[1]!s_info_nature1(A2700,"")</f>
        <v>地方国有企业</v>
      </c>
      <c r="AD2700" s="6" t="str">
        <f>[1]!s_info_city(A2700)</f>
        <v>长春市</v>
      </c>
      <c r="AE2700" s="6" t="str">
        <f>[1]!s_info_province(A2700)</f>
        <v>吉林省</v>
      </c>
      <c r="AF2700">
        <v>125.3245</v>
      </c>
      <c r="AG2700">
        <v>43.886840999999997</v>
      </c>
    </row>
    <row r="2701" spans="1:33" x14ac:dyDescent="0.3">
      <c r="A2701" s="12" t="s">
        <v>5892</v>
      </c>
      <c r="B2701" s="12" t="s">
        <v>5893</v>
      </c>
      <c r="C2701" s="16" t="str">
        <f>[1]!s_info_mkt(A2701)</f>
        <v>科创板</v>
      </c>
      <c r="D2701" s="16" t="str">
        <f>[1]!s_ipo_listeddate(A2701)</f>
        <v>2021-05-13</v>
      </c>
      <c r="E2701" s="16" t="str">
        <f>[1]!lastradeday_s("000002","")</f>
        <v>2026-06-22</v>
      </c>
      <c r="F2701" s="16" t="str">
        <f>[1]!s_info_industry_csrc2023(A2701,"",3)</f>
        <v>专用设备制造业</v>
      </c>
      <c r="G2701" s="16" t="str">
        <f>[1]!s_info_industry_csrc2023(A2701,"",1)</f>
        <v>制造业</v>
      </c>
      <c r="H2701" s="16">
        <f>[1]!s_is(A2701,83,"FY","YTD","20251231",1,"",100000000)</f>
        <v>2.8450651572000001</v>
      </c>
      <c r="I2701" s="16">
        <f>[1]!s_is(A2701,83,"FY","YTD","20241231",1,"",100000000)</f>
        <v>3.7378622406000002</v>
      </c>
      <c r="J2701" s="16">
        <f t="shared" si="126"/>
        <v>-0.23885232411793988</v>
      </c>
      <c r="K2701" s="16">
        <f>[1]!s_is(A2701,61,"FY","YTD","20251231",1,"",100000000)</f>
        <v>8.9386024600000002E-2</v>
      </c>
      <c r="L2701" s="16">
        <f>[1]!s_is(A2701,61,"FY","YTD","20241231",1,"",100000000)</f>
        <v>2.5389311000000001E-2</v>
      </c>
      <c r="M2701" s="16">
        <f t="shared" si="127"/>
        <v>2.5206163964039829</v>
      </c>
      <c r="N2701" s="16">
        <f>[1]!s_fa_roe(A2701,"20251231")</f>
        <v>1.8159000000000001</v>
      </c>
      <c r="O2701" s="16">
        <f>[1]!s_stmnote_rdexp(A2701,"20251231",1,10000)</f>
        <v>1627.7373710000002</v>
      </c>
      <c r="P2701" s="20">
        <f t="shared" si="128"/>
        <v>5.7212657041638887E-2</v>
      </c>
      <c r="Q2701" s="16">
        <f>[1]!s_margin_tradingbalance(A2701,"",10000)</f>
        <v>5183.1674000000003</v>
      </c>
      <c r="R2701" s="16">
        <f>[1]!s_margin_seclendingbalance(A2701,"",10000)</f>
        <v>0</v>
      </c>
      <c r="S2701" s="17">
        <f>[1]!s_val_ev(A2701,"",100000000)</f>
        <v>15.047865</v>
      </c>
      <c r="T2701" s="17">
        <f>[1]!share_freesharesmv(A2701,"",100000000)</f>
        <v>10.217634</v>
      </c>
      <c r="U2701" s="17">
        <f>[1]!s_dq_amount_btin(A2701,E2701,100000000)</f>
        <v>0.38676740999999998</v>
      </c>
      <c r="V2701" s="17">
        <f>[1]!s_dq_turn(A2701,E2701)</f>
        <v>2.6692339544513457</v>
      </c>
      <c r="W2701" s="2">
        <f>[1]!s_pq_amount(A2701,"20260101","",100000000)</f>
        <v>50.251314960000002</v>
      </c>
      <c r="X2701" s="2">
        <f>[1]!s_pq_avgamount(A2701,"20260101","",100000000)</f>
        <v>0.456830136</v>
      </c>
      <c r="Y2701" s="17">
        <f>[1]!s_ipo_dilutedpe(A2701)</f>
        <v>19.48</v>
      </c>
      <c r="Z2701" s="12">
        <f>[1]!s_ipo_collection_total(A2701,100000000)</f>
        <v>2.511825</v>
      </c>
      <c r="AA2701" s="2">
        <f>[1]!s_val_pe_ttm(A2701,E2701)</f>
        <v>227.65824890136719</v>
      </c>
      <c r="AB2701" s="5">
        <f>[1]!s_info_zjtxornot1(A2701,"")</f>
        <v>1</v>
      </c>
      <c r="AC2701" s="22" t="str">
        <f>[1]!s_info_nature1(A2701,"")</f>
        <v>民营企业</v>
      </c>
      <c r="AD2701" s="6" t="str">
        <f>[1]!s_info_city(A2701)</f>
        <v>嘉兴市</v>
      </c>
      <c r="AE2701" s="6" t="str">
        <f>[1]!s_info_province(A2701)</f>
        <v>浙江省</v>
      </c>
      <c r="AF2701">
        <v>120.750865</v>
      </c>
      <c r="AG2701">
        <v>30.762653</v>
      </c>
    </row>
    <row r="2702" spans="1:33" x14ac:dyDescent="0.3">
      <c r="A2702" s="12" t="s">
        <v>5894</v>
      </c>
      <c r="B2702" s="12" t="s">
        <v>5895</v>
      </c>
      <c r="C2702" s="16" t="str">
        <f>[1]!s_info_mkt(A2702)</f>
        <v>主板</v>
      </c>
      <c r="D2702" s="16" t="str">
        <f>[1]!s_ipo_listeddate(A2702)</f>
        <v>2016-11-21</v>
      </c>
      <c r="E2702" s="16" t="str">
        <f>[1]!lastradeday_s("000002","")</f>
        <v>2026-06-22</v>
      </c>
      <c r="F2702" s="16" t="str">
        <f>[1]!s_info_industry_csrc2023(A2702,"",3)</f>
        <v>专用设备制造业</v>
      </c>
      <c r="G2702" s="16" t="str">
        <f>[1]!s_info_industry_csrc2023(A2702,"",1)</f>
        <v>制造业</v>
      </c>
      <c r="H2702" s="16">
        <f>[1]!s_is(A2702,83,"FY","YTD","20251231",1,"",100000000)</f>
        <v>22.983847849099998</v>
      </c>
      <c r="I2702" s="16">
        <f>[1]!s_is(A2702,83,"FY","YTD","20241231",1,"",100000000)</f>
        <v>22.6143178431</v>
      </c>
      <c r="J2702" s="16">
        <f t="shared" si="126"/>
        <v>1.6340532956325537E-2</v>
      </c>
      <c r="K2702" s="16">
        <f>[1]!s_is(A2702,61,"FY","YTD","20251231",1,"",100000000)</f>
        <v>2.4034885063</v>
      </c>
      <c r="L2702" s="16">
        <f>[1]!s_is(A2702,61,"FY","YTD","20241231",1,"",100000000)</f>
        <v>2.1532819272000001</v>
      </c>
      <c r="M2702" s="16">
        <f t="shared" si="127"/>
        <v>0.11619777974236456</v>
      </c>
      <c r="N2702" s="16">
        <f>[1]!s_fa_roe(A2702,"20251231")</f>
        <v>9.1476000000000006</v>
      </c>
      <c r="O2702" s="16">
        <f>[1]!s_stmnote_rdexp(A2702,"20251231",1,10000)</f>
        <v>10790.820299999999</v>
      </c>
      <c r="P2702" s="20">
        <f t="shared" si="128"/>
        <v>4.6949581161722431E-2</v>
      </c>
      <c r="Q2702" s="16">
        <f>[1]!s_margin_tradingbalance(A2702,"",10000)</f>
        <v>0</v>
      </c>
      <c r="R2702" s="16">
        <f>[1]!s_margin_seclendingbalance(A2702,"",10000)</f>
        <v>0</v>
      </c>
      <c r="S2702" s="17">
        <f>[1]!s_val_ev(A2702,"",100000000)</f>
        <v>31.055831568000002</v>
      </c>
      <c r="T2702" s="17">
        <f>[1]!share_freesharesmv(A2702,"",100000000)</f>
        <v>18.162818860500003</v>
      </c>
      <c r="U2702" s="17">
        <f>[1]!s_dq_amount_btin(A2702,E2702,100000000)</f>
        <v>0.27049229000000002</v>
      </c>
      <c r="V2702" s="17">
        <f>[1]!s_dq_turn(A2702,E2702)</f>
        <v>0.88827839079423987</v>
      </c>
      <c r="W2702" s="2">
        <f>[1]!s_pq_amount(A2702,"20260101","",100000000)</f>
        <v>50.505680910000002</v>
      </c>
      <c r="X2702" s="2">
        <f>[1]!s_pq_avgamount(A2702,"20260101","",100000000)</f>
        <v>0.45914255372727275</v>
      </c>
      <c r="Y2702" s="17">
        <f>[1]!s_ipo_dilutedpe(A2702)</f>
        <v>22.99</v>
      </c>
      <c r="Z2702" s="12">
        <f>[1]!s_ipo_collection_total(A2702,100000000)</f>
        <v>4.9969999999999999</v>
      </c>
      <c r="AA2702" s="2">
        <f>[1]!s_val_pe_ttm(A2702,E2702)</f>
        <v>13.28801155090332</v>
      </c>
      <c r="AB2702" s="5">
        <f>[1]!s_info_zjtxornot1(A2702,"")</f>
        <v>0</v>
      </c>
      <c r="AC2702" s="22" t="str">
        <f>[1]!s_info_nature1(A2702,"")</f>
        <v>民营企业</v>
      </c>
      <c r="AD2702" s="6" t="str">
        <f>[1]!s_info_city(A2702)</f>
        <v>上海市</v>
      </c>
      <c r="AE2702" s="6" t="str">
        <f>[1]!s_info_province(A2702)</f>
        <v>上海</v>
      </c>
      <c r="AF2702">
        <v>121.472644</v>
      </c>
      <c r="AG2702">
        <v>31.231705999999999</v>
      </c>
    </row>
    <row r="2703" spans="1:33" x14ac:dyDescent="0.3">
      <c r="A2703" s="12" t="s">
        <v>165</v>
      </c>
      <c r="B2703" s="12" t="s">
        <v>166</v>
      </c>
      <c r="C2703" s="16" t="str">
        <f>[1]!s_info_mkt(A2703)</f>
        <v>北证</v>
      </c>
      <c r="D2703" s="16" t="str">
        <f>[1]!s_ipo_listeddate(A2703)</f>
        <v>2023-09-28</v>
      </c>
      <c r="E2703" s="16" t="str">
        <f>[1]!lastradeday_s("000002","")</f>
        <v>2026-06-22</v>
      </c>
      <c r="F2703" s="16" t="str">
        <f>[1]!s_info_industry_csrc2023(A2703,"",3)</f>
        <v>汽车制造业</v>
      </c>
      <c r="G2703" s="16" t="str">
        <f>[1]!s_info_industry_csrc2023(A2703,"",1)</f>
        <v>制造业</v>
      </c>
      <c r="H2703" s="16">
        <f>[1]!s_is(A2703,83,"FY","YTD","20251231",1,"",100000000)</f>
        <v>11.294723493499999</v>
      </c>
      <c r="I2703" s="16">
        <f>[1]!s_is(A2703,83,"FY","YTD","20241231",1,"",100000000)</f>
        <v>8.2636294450999994</v>
      </c>
      <c r="J2703" s="16">
        <f t="shared" si="126"/>
        <v>0.36679936685657144</v>
      </c>
      <c r="K2703" s="16">
        <f>[1]!s_is(A2703,61,"FY","YTD","20251231",1,"",100000000)</f>
        <v>1.7315844627000001</v>
      </c>
      <c r="L2703" s="16">
        <f>[1]!s_is(A2703,61,"FY","YTD","20241231",1,"",100000000)</f>
        <v>1.3784569415000001</v>
      </c>
      <c r="M2703" s="16">
        <f t="shared" si="127"/>
        <v>0.25617595339302807</v>
      </c>
      <c r="N2703" s="16">
        <f>[1]!s_fa_roe(A2703,"20251231")</f>
        <v>23.733499999999999</v>
      </c>
      <c r="O2703" s="16">
        <f>[1]!s_stmnote_rdexp(A2703,"20251231",1,10000)</f>
        <v>5487.9406779999999</v>
      </c>
      <c r="P2703" s="20">
        <f t="shared" si="128"/>
        <v>4.8588535001837407E-2</v>
      </c>
      <c r="Q2703" s="16">
        <f>[1]!s_margin_tradingbalance(A2703,"",10000)</f>
        <v>6030.2584999999999</v>
      </c>
      <c r="R2703" s="16">
        <f>[1]!s_margin_seclendingbalance(A2703,"",10000)</f>
        <v>0</v>
      </c>
      <c r="S2703" s="17">
        <f>[1]!s_val_ev(A2703,"",100000000)</f>
        <v>39.480243032399997</v>
      </c>
      <c r="T2703" s="17">
        <f>[1]!share_freesharesmv(A2703,"",100000000)</f>
        <v>20.745699297600002</v>
      </c>
      <c r="U2703" s="17">
        <f>[1]!s_dq_amount_btin(A2703,E2703,100000000)</f>
        <v>0.59787798000000003</v>
      </c>
      <c r="V2703" s="17">
        <f>[1]!s_dq_turn(A2703,E2703)</f>
        <v>2.7389353784578163</v>
      </c>
      <c r="W2703" s="2">
        <f>[1]!s_pq_amount(A2703,"20260101","",100000000)</f>
        <v>92.699442989999994</v>
      </c>
      <c r="X2703" s="2">
        <f>[1]!s_pq_avgamount(A2703,"20260101","",100000000)</f>
        <v>0.84272220900000006</v>
      </c>
      <c r="Y2703" s="17">
        <f>[1]!s_ipo_dilutedpe(A2703)</f>
        <v>19.09</v>
      </c>
      <c r="Z2703" s="12">
        <f>[1]!s_ipo_collection_total(A2703,100000000)</f>
        <v>1.4270875915999999</v>
      </c>
      <c r="AA2703" s="2">
        <f>[1]!s_val_pe_ttm(A2703,E2703)</f>
        <v>23.818561553955078</v>
      </c>
      <c r="AB2703" s="5">
        <f>[1]!s_info_zjtxornot1(A2703,"")</f>
        <v>1</v>
      </c>
      <c r="AC2703" s="22" t="str">
        <f>[1]!s_info_nature1(A2703,"")</f>
        <v>民营企业</v>
      </c>
      <c r="AD2703" s="6" t="str">
        <f>[1]!s_info_city(A2703)</f>
        <v>武汉市</v>
      </c>
      <c r="AE2703" s="6" t="str">
        <f>[1]!s_info_province(A2703)</f>
        <v>湖北省</v>
      </c>
      <c r="AF2703">
        <v>114.29857199999999</v>
      </c>
      <c r="AG2703">
        <v>30.584354999999999</v>
      </c>
    </row>
    <row r="2704" spans="1:33" x14ac:dyDescent="0.3">
      <c r="A2704" s="12" t="s">
        <v>5896</v>
      </c>
      <c r="B2704" s="12" t="s">
        <v>5897</v>
      </c>
      <c r="C2704" s="16" t="str">
        <f>[1]!s_info_mkt(A2704)</f>
        <v>主板</v>
      </c>
      <c r="D2704" s="16" t="str">
        <f>[1]!s_ipo_listeddate(A2704)</f>
        <v>2016-11-18</v>
      </c>
      <c r="E2704" s="16" t="str">
        <f>[1]!lastradeday_s("000002","")</f>
        <v>2026-06-22</v>
      </c>
      <c r="F2704" s="16" t="str">
        <f>[1]!s_info_industry_csrc2023(A2704,"",3)</f>
        <v>医药制造业</v>
      </c>
      <c r="G2704" s="16" t="str">
        <f>[1]!s_info_industry_csrc2023(A2704,"",1)</f>
        <v>制造业</v>
      </c>
      <c r="H2704" s="16">
        <f>[1]!s_is(A2704,83,"FY","YTD","20251231",1,"",100000000)</f>
        <v>118.75013010120001</v>
      </c>
      <c r="I2704" s="16">
        <f>[1]!s_is(A2704,83,"FY","YTD","20241231",1,"",100000000)</f>
        <v>110.05794900149999</v>
      </c>
      <c r="J2704" s="16">
        <f t="shared" si="126"/>
        <v>7.897822173282143E-2</v>
      </c>
      <c r="K2704" s="16">
        <f>[1]!s_is(A2704,61,"FY","YTD","20251231",1,"",100000000)</f>
        <v>3.6078485620999996</v>
      </c>
      <c r="L2704" s="16">
        <f>[1]!s_is(A2704,61,"FY","YTD","20241231",1,"",100000000)</f>
        <v>-5.5379793879999992</v>
      </c>
      <c r="M2704" s="16">
        <f t="shared" si="127"/>
        <v>1.6514738155070938</v>
      </c>
      <c r="N2704" s="16">
        <f>[1]!s_fa_roe(A2704,"20251231")</f>
        <v>3.5670999999999999</v>
      </c>
      <c r="O2704" s="16">
        <f>[1]!s_stmnote_rdexp(A2704,"20251231",1,10000)</f>
        <v>59064.903580999991</v>
      </c>
      <c r="P2704" s="20">
        <f t="shared" si="128"/>
        <v>4.9738811680176104E-2</v>
      </c>
      <c r="Q2704" s="16">
        <f>[1]!s_margin_tradingbalance(A2704,"",10000)</f>
        <v>51863.904499999997</v>
      </c>
      <c r="R2704" s="16">
        <f>[1]!s_margin_seclendingbalance(A2704,"",10000)</f>
        <v>202.3546</v>
      </c>
      <c r="S2704" s="17">
        <f>[1]!s_val_ev(A2704,"",100000000)</f>
        <v>159.34529158619998</v>
      </c>
      <c r="T2704" s="17">
        <f>[1]!share_freesharesmv(A2704,"",100000000)</f>
        <v>61.205366830000003</v>
      </c>
      <c r="U2704" s="17">
        <f>[1]!s_dq_amount_btin(A2704,E2704,100000000)</f>
        <v>0.87838035999999997</v>
      </c>
      <c r="V2704" s="17">
        <f>[1]!s_dq_turn(A2704,E2704)</f>
        <v>0.55918248310335839</v>
      </c>
      <c r="W2704" s="2">
        <f>[1]!s_pq_amount(A2704,"20260101","",100000000)</f>
        <v>107.19827238000001</v>
      </c>
      <c r="X2704" s="2">
        <f>[1]!s_pq_avgamount(A2704,"20260101","",100000000)</f>
        <v>0.97452974890909094</v>
      </c>
      <c r="Y2704" s="17">
        <f>[1]!s_ipo_dilutedpe(A2704)</f>
        <v>22.99</v>
      </c>
      <c r="Z2704" s="12">
        <f>[1]!s_ipo_collection_total(A2704,100000000)</f>
        <v>39.004240000000003</v>
      </c>
      <c r="AA2704" s="2">
        <f>[1]!s_val_pe_ttm(A2704,E2704)</f>
        <v>42.613086700439453</v>
      </c>
      <c r="AB2704" s="5">
        <f>[1]!s_info_zjtxornot1(A2704,"")</f>
        <v>0</v>
      </c>
      <c r="AC2704" s="22" t="str">
        <f>[1]!s_info_nature1(A2704,"")</f>
        <v>外资企业</v>
      </c>
      <c r="AD2704" s="6" t="str">
        <f>[1]!s_info_city(A2704)</f>
        <v>菏泽市</v>
      </c>
      <c r="AE2704" s="6" t="str">
        <f>[1]!s_info_province(A2704)</f>
        <v>山东省</v>
      </c>
      <c r="AF2704">
        <v>115.469381</v>
      </c>
      <c r="AG2704">
        <v>35.246530999999997</v>
      </c>
    </row>
    <row r="2705" spans="1:33" x14ac:dyDescent="0.3">
      <c r="A2705" s="12" t="s">
        <v>5898</v>
      </c>
      <c r="B2705" s="12" t="s">
        <v>5899</v>
      </c>
      <c r="C2705" s="16" t="str">
        <f>[1]!s_info_mkt(A2705)</f>
        <v>主板</v>
      </c>
      <c r="D2705" s="16" t="str">
        <f>[1]!s_ipo_listeddate(A2705)</f>
        <v>2015-04-22</v>
      </c>
      <c r="E2705" s="16" t="str">
        <f>[1]!lastradeday_s("000002","")</f>
        <v>2026-06-22</v>
      </c>
      <c r="F2705" s="16" t="str">
        <f>[1]!s_info_industry_csrc2023(A2705,"",3)</f>
        <v>纺织服装、服饰业</v>
      </c>
      <c r="G2705" s="16" t="str">
        <f>[1]!s_info_industry_csrc2023(A2705,"",1)</f>
        <v>制造业</v>
      </c>
      <c r="H2705" s="16">
        <f>[1]!s_is(A2705,83,"FY","YTD","20251231",1,"",100000000)</f>
        <v>28.5660136891</v>
      </c>
      <c r="I2705" s="16">
        <f>[1]!s_is(A2705,83,"FY","YTD","20241231",1,"",100000000)</f>
        <v>30.358463419899998</v>
      </c>
      <c r="J2705" s="16">
        <f t="shared" si="126"/>
        <v>-5.9042834481044415E-2</v>
      </c>
      <c r="K2705" s="16">
        <f>[1]!s_is(A2705,61,"FY","YTD","20251231",1,"",100000000)</f>
        <v>1.6488219377000002</v>
      </c>
      <c r="L2705" s="16">
        <f>[1]!s_is(A2705,61,"FY","YTD","20241231",1,"",100000000)</f>
        <v>-3.0953205689000001</v>
      </c>
      <c r="M2705" s="16">
        <f t="shared" si="127"/>
        <v>1.5326821248391569</v>
      </c>
      <c r="N2705" s="16">
        <f>[1]!s_fa_roe(A2705,"20251231")</f>
        <v>6.4684999999999997</v>
      </c>
      <c r="O2705" s="16">
        <f>[1]!s_stmnote_rdexp(A2705,"20251231",1,10000)</f>
        <v>7035.5187340000002</v>
      </c>
      <c r="P2705" s="20">
        <f t="shared" si="128"/>
        <v>2.4628983275620846E-2</v>
      </c>
      <c r="Q2705" s="16">
        <f>[1]!s_margin_tradingbalance(A2705,"",10000)</f>
        <v>0</v>
      </c>
      <c r="R2705" s="16">
        <f>[1]!s_margin_seclendingbalance(A2705,"",10000)</f>
        <v>0</v>
      </c>
      <c r="S2705" s="17">
        <f>[1]!s_val_ev(A2705,"",100000000)</f>
        <v>30.335351632199998</v>
      </c>
      <c r="T2705" s="17">
        <f>[1]!share_freesharesmv(A2705,"",100000000)</f>
        <v>13.1931476646</v>
      </c>
      <c r="U2705" s="17">
        <f>[1]!s_dq_amount_btin(A2705,E2705,100000000)</f>
        <v>0.36252583999999999</v>
      </c>
      <c r="V2705" s="17">
        <f>[1]!s_dq_turn(A2705,E2705)</f>
        <v>1.2141084727333673</v>
      </c>
      <c r="W2705" s="2">
        <f>[1]!s_pq_amount(A2705,"20260101","",100000000)</f>
        <v>97.746827980000006</v>
      </c>
      <c r="X2705" s="2">
        <f>[1]!s_pq_avgamount(A2705,"20260101","",100000000)</f>
        <v>0.88860752709090907</v>
      </c>
      <c r="Y2705" s="17">
        <f>[1]!s_ipo_dilutedpe(A2705)</f>
        <v>22.81</v>
      </c>
      <c r="Z2705" s="12">
        <f>[1]!s_ipo_collection_total(A2705,100000000)</f>
        <v>7.6639999999999997</v>
      </c>
      <c r="AA2705" s="2">
        <f>[1]!s_val_pe_ttm(A2705,E2705)</f>
        <v>18.391826629638672</v>
      </c>
      <c r="AB2705" s="5">
        <f>[1]!s_info_zjtxornot1(A2705,"")</f>
        <v>0</v>
      </c>
      <c r="AC2705" s="22" t="str">
        <f>[1]!s_info_nature1(A2705,"")</f>
        <v>民营企业</v>
      </c>
      <c r="AD2705" s="6" t="str">
        <f>[1]!s_info_city(A2705)</f>
        <v>深圳市</v>
      </c>
      <c r="AE2705" s="6" t="str">
        <f>[1]!s_info_province(A2705)</f>
        <v>广东省</v>
      </c>
      <c r="AF2705">
        <v>114.085947</v>
      </c>
      <c r="AG2705">
        <v>22.547000000000001</v>
      </c>
    </row>
    <row r="2706" spans="1:33" x14ac:dyDescent="0.3">
      <c r="A2706" s="12" t="s">
        <v>5900</v>
      </c>
      <c r="B2706" s="12" t="s">
        <v>5901</v>
      </c>
      <c r="C2706" s="16" t="str">
        <f>[1]!s_info_mkt(A2706)</f>
        <v>主板</v>
      </c>
      <c r="D2706" s="16" t="str">
        <f>[1]!s_ipo_listeddate(A2706)</f>
        <v>2008-08-28</v>
      </c>
      <c r="E2706" s="16" t="str">
        <f>[1]!lastradeday_s("000002","")</f>
        <v>2026-06-22</v>
      </c>
      <c r="F2706" s="16" t="str">
        <f>[1]!s_info_industry_csrc2023(A2706,"",3)</f>
        <v>纺织服装、服饰业</v>
      </c>
      <c r="G2706" s="16" t="str">
        <f>[1]!s_info_industry_csrc2023(A2706,"",1)</f>
        <v>制造业</v>
      </c>
      <c r="H2706" s="16">
        <f>[1]!s_is(A2706,83,"FY","YTD","20251231",1,"",100000000)</f>
        <v>4.5024305363000003</v>
      </c>
      <c r="I2706" s="16">
        <f>[1]!s_is(A2706,83,"FY","YTD","20241231",1,"",100000000)</f>
        <v>6.8071876142999992</v>
      </c>
      <c r="J2706" s="16">
        <f t="shared" si="126"/>
        <v>-0.33857698782362755</v>
      </c>
      <c r="K2706" s="16">
        <f>[1]!s_is(A2706,61,"FY","YTD","20251231",1,"",100000000)</f>
        <v>-2.4941195519999999</v>
      </c>
      <c r="L2706" s="16">
        <f>[1]!s_is(A2706,61,"FY","YTD","20241231",1,"",100000000)</f>
        <v>-1.9537813623</v>
      </c>
      <c r="M2706" s="16">
        <f t="shared" si="127"/>
        <v>-0.2765602129932857</v>
      </c>
      <c r="N2706" s="16">
        <f>[1]!s_fa_roe(A2706,"20251231")</f>
        <v>-101.70350000000001</v>
      </c>
      <c r="O2706" s="16">
        <f>[1]!s_stmnote_rdexp(A2706,"20251231",1,10000)</f>
        <v>2599.0099740000001</v>
      </c>
      <c r="P2706" s="20">
        <f t="shared" si="128"/>
        <v>5.7724599037030568E-2</v>
      </c>
      <c r="Q2706" s="16">
        <f>[1]!s_margin_tradingbalance(A2706,"",10000)</f>
        <v>9294.3701000000001</v>
      </c>
      <c r="R2706" s="16">
        <f>[1]!s_margin_seclendingbalance(A2706,"",10000)</f>
        <v>0</v>
      </c>
      <c r="S2706" s="17">
        <f>[1]!s_val_ev(A2706,"",100000000)</f>
        <v>34.923749999999998</v>
      </c>
      <c r="T2706" s="17">
        <f>[1]!share_freesharesmv(A2706,"",100000000)</f>
        <v>20.120468452399997</v>
      </c>
      <c r="U2706" s="17">
        <f>[1]!s_dq_amount_btin(A2706,E2706,100000000)</f>
        <v>0.71134211000000003</v>
      </c>
      <c r="V2706" s="17">
        <f>[1]!s_dq_turn(A2706,E2706)</f>
        <v>2.2186184638256452</v>
      </c>
      <c r="W2706" s="2">
        <f>[1]!s_pq_amount(A2706,"20260101","",100000000)</f>
        <v>130.86829324999999</v>
      </c>
      <c r="X2706" s="2">
        <f>[1]!s_pq_avgamount(A2706,"20260101","",100000000)</f>
        <v>1.1897117568181819</v>
      </c>
      <c r="Y2706" s="17">
        <f>[1]!s_ipo_dilutedpe(A2706)</f>
        <v>22.74</v>
      </c>
      <c r="Z2706" s="12">
        <f>[1]!s_ipo_collection_total(A2706,100000000)</f>
        <v>13.832000000000001</v>
      </c>
      <c r="AA2706" s="2">
        <f>[1]!s_val_pe_ttm(A2706,E2706)</f>
        <v>-13.736128807067871</v>
      </c>
      <c r="AB2706" s="5">
        <f>[1]!s_info_zjtxornot1(A2706,"")</f>
        <v>0</v>
      </c>
      <c r="AC2706" s="22" t="str">
        <f>[1]!s_info_nature1(A2706,"")</f>
        <v>民营企业</v>
      </c>
      <c r="AD2706" s="6" t="str">
        <f>[1]!s_info_city(A2706)</f>
        <v>上海市</v>
      </c>
      <c r="AE2706" s="6" t="str">
        <f>[1]!s_info_province(A2706)</f>
        <v>上海</v>
      </c>
      <c r="AF2706">
        <v>121.472644</v>
      </c>
      <c r="AG2706">
        <v>31.231705999999999</v>
      </c>
    </row>
    <row r="2707" spans="1:33" x14ac:dyDescent="0.3">
      <c r="A2707" s="12" t="s">
        <v>5902</v>
      </c>
      <c r="B2707" s="12" t="s">
        <v>5903</v>
      </c>
      <c r="C2707" s="16" t="str">
        <f>[1]!s_info_mkt(A2707)</f>
        <v>主板</v>
      </c>
      <c r="D2707" s="16" t="str">
        <f>[1]!s_ipo_listeddate(A2707)</f>
        <v>2016-08-19</v>
      </c>
      <c r="E2707" s="16" t="str">
        <f>[1]!lastradeday_s("000002","")</f>
        <v>2026-06-22</v>
      </c>
      <c r="F2707" s="16" t="str">
        <f>[1]!s_info_industry_csrc2023(A2707,"",3)</f>
        <v>电气机械和器材制造业</v>
      </c>
      <c r="G2707" s="16" t="str">
        <f>[1]!s_info_industry_csrc2023(A2707,"",1)</f>
        <v>制造业</v>
      </c>
      <c r="H2707" s="16">
        <f>[1]!s_is(A2707,83,"FY","YTD","20251231",1,"",100000000)</f>
        <v>69.701464255100007</v>
      </c>
      <c r="I2707" s="16">
        <f>[1]!s_is(A2707,83,"FY","YTD","20241231",1,"",100000000)</f>
        <v>70.963433058900009</v>
      </c>
      <c r="J2707" s="16">
        <f t="shared" si="126"/>
        <v>-1.7783367424636265E-2</v>
      </c>
      <c r="K2707" s="16">
        <f>[1]!s_is(A2707,61,"FY","YTD","20251231",1,"",100000000)</f>
        <v>9.2049670723000006</v>
      </c>
      <c r="L2707" s="16">
        <f>[1]!s_is(A2707,61,"FY","YTD","20241231",1,"",100000000)</f>
        <v>9.0296922682999998</v>
      </c>
      <c r="M2707" s="16">
        <f t="shared" si="127"/>
        <v>1.9410938799689498E-2</v>
      </c>
      <c r="N2707" s="16">
        <f>[1]!s_fa_roe(A2707,"20251231")</f>
        <v>13.402200000000001</v>
      </c>
      <c r="O2707" s="16">
        <f>[1]!s_stmnote_rdexp(A2707,"20251231",1,10000)</f>
        <v>29692.251863999998</v>
      </c>
      <c r="P2707" s="20">
        <f t="shared" si="128"/>
        <v>4.2599179488295238E-2</v>
      </c>
      <c r="Q2707" s="16">
        <f>[1]!s_margin_tradingbalance(A2707,"",10000)</f>
        <v>4217.8344999999999</v>
      </c>
      <c r="R2707" s="16">
        <f>[1]!s_margin_seclendingbalance(A2707,"",10000)</f>
        <v>15.47</v>
      </c>
      <c r="S2707" s="17">
        <f>[1]!s_val_ev(A2707,"",100000000)</f>
        <v>132.29101492200002</v>
      </c>
      <c r="T2707" s="17">
        <f>[1]!share_freesharesmv(A2707,"",100000000)</f>
        <v>19.643356074</v>
      </c>
      <c r="U2707" s="17">
        <f>[1]!s_dq_amount_btin(A2707,E2707,100000000)</f>
        <v>0.27177449999999997</v>
      </c>
      <c r="V2707" s="17">
        <f>[1]!s_dq_turn(A2707,E2707)</f>
        <v>0.20562478380815333</v>
      </c>
      <c r="W2707" s="2">
        <f>[1]!s_pq_amount(A2707,"20260101","",100000000)</f>
        <v>44.340202550000001</v>
      </c>
      <c r="X2707" s="2">
        <f>[1]!s_pq_avgamount(A2707,"20260101","",100000000)</f>
        <v>0.40309275045454546</v>
      </c>
      <c r="Y2707" s="17">
        <f>[1]!s_ipo_dilutedpe(A2707)</f>
        <v>22.99</v>
      </c>
      <c r="Z2707" s="12">
        <f>[1]!s_ipo_collection_total(A2707,100000000)</f>
        <v>8.6652000000000005</v>
      </c>
      <c r="AA2707" s="2">
        <f>[1]!s_val_pe_ttm(A2707,E2707)</f>
        <v>14.531696319580078</v>
      </c>
      <c r="AB2707" s="5">
        <f>[1]!s_info_zjtxornot1(A2707,"")</f>
        <v>0</v>
      </c>
      <c r="AC2707" s="22" t="str">
        <f>[1]!s_info_nature1(A2707,"")</f>
        <v>民营企业</v>
      </c>
      <c r="AD2707" s="6" t="str">
        <f>[1]!s_info_city(A2707)</f>
        <v>上海市</v>
      </c>
      <c r="AE2707" s="6" t="str">
        <f>[1]!s_info_province(A2707)</f>
        <v>上海</v>
      </c>
      <c r="AF2707">
        <v>121.472644</v>
      </c>
      <c r="AG2707">
        <v>31.231705999999999</v>
      </c>
    </row>
    <row r="2708" spans="1:33" x14ac:dyDescent="0.3">
      <c r="A2708" s="12" t="s">
        <v>5904</v>
      </c>
      <c r="B2708" s="12" t="s">
        <v>5905</v>
      </c>
      <c r="C2708" s="16" t="str">
        <f>[1]!s_info_mkt(A2708)</f>
        <v>主板</v>
      </c>
      <c r="D2708" s="16" t="str">
        <f>[1]!s_ipo_listeddate(A2708)</f>
        <v>1996-11-11</v>
      </c>
      <c r="E2708" s="16" t="str">
        <f>[1]!lastradeday_s("000002","")</f>
        <v>2026-06-22</v>
      </c>
      <c r="F2708" s="16" t="str">
        <f>[1]!s_info_industry_csrc2023(A2708,"",3)</f>
        <v>有色金属冶炼和压延加工业</v>
      </c>
      <c r="G2708" s="16" t="str">
        <f>[1]!s_info_industry_csrc2023(A2708,"",1)</f>
        <v>制造业</v>
      </c>
      <c r="H2708" s="16">
        <f>[1]!s_is(A2708,83,"FY","YTD","20251231",1,"",100000000)</f>
        <v>11.575704015399999</v>
      </c>
      <c r="I2708" s="16">
        <f>[1]!s_is(A2708,83,"FY","YTD","20241231",1,"",100000000)</f>
        <v>10.442717243300001</v>
      </c>
      <c r="J2708" s="16">
        <f t="shared" si="126"/>
        <v>0.108495398822267</v>
      </c>
      <c r="K2708" s="16">
        <f>[1]!s_is(A2708,61,"FY","YTD","20251231",1,"",100000000)</f>
        <v>0.58586816210000003</v>
      </c>
      <c r="L2708" s="16">
        <f>[1]!s_is(A2708,61,"FY","YTD","20241231",1,"",100000000)</f>
        <v>1.5627062099999998E-2</v>
      </c>
      <c r="M2708" s="16">
        <f t="shared" si="127"/>
        <v>36.490614573036098</v>
      </c>
      <c r="N2708" s="16">
        <f>[1]!s_fa_roe(A2708,"20251231")</f>
        <v>14.510899999999999</v>
      </c>
      <c r="O2708" s="16">
        <f>[1]!s_stmnote_rdexp(A2708,"20251231",1,10000)</f>
        <v>2909.6161339999999</v>
      </c>
      <c r="P2708" s="20">
        <f t="shared" si="128"/>
        <v>2.513554363630174E-2</v>
      </c>
      <c r="Q2708" s="16">
        <f>[1]!s_margin_tradingbalance(A2708,"",10000)</f>
        <v>0</v>
      </c>
      <c r="R2708" s="16">
        <f>[1]!s_margin_seclendingbalance(A2708,"",10000)</f>
        <v>0</v>
      </c>
      <c r="S2708" s="17">
        <f>[1]!s_val_ev(A2708,"",100000000)</f>
        <v>22.335782399999999</v>
      </c>
      <c r="T2708" s="17">
        <f>[1]!share_freesharesmv(A2708,"",100000000)</f>
        <v>14.015828705999997</v>
      </c>
      <c r="U2708" s="17">
        <f>[1]!s_dq_amount_btin(A2708,E2708,100000000)</f>
        <v>1.46145806</v>
      </c>
      <c r="V2708" s="17">
        <f>[1]!s_dq_turn(A2708,E2708)</f>
        <v>6.8029087711742751</v>
      </c>
      <c r="W2708" s="2">
        <f>[1]!s_pq_amount(A2708,"20260101","",100000000)</f>
        <v>131.26543353</v>
      </c>
      <c r="X2708" s="2">
        <f>[1]!s_pq_avgamount(A2708,"20260101","",100000000)</f>
        <v>1.193322123</v>
      </c>
      <c r="Y2708" s="17">
        <f>[1]!s_ipo_dilutedpe(A2708)</f>
        <v>21.67</v>
      </c>
      <c r="Z2708" s="12">
        <f>[1]!s_ipo_collection_total(A2708,100000000)</f>
        <v>0.70720000000000005</v>
      </c>
      <c r="AA2708" s="2">
        <f>[1]!s_val_pe_ttm(A2708,E2708)</f>
        <v>27.40966796875</v>
      </c>
      <c r="AB2708" s="5">
        <f>[1]!s_info_zjtxornot1(A2708,"")</f>
        <v>1</v>
      </c>
      <c r="AC2708" s="22" t="str">
        <f>[1]!s_info_nature1(A2708,"")</f>
        <v>民营企业</v>
      </c>
      <c r="AD2708" s="6" t="str">
        <f>[1]!s_info_city(A2708)</f>
        <v>宁波市</v>
      </c>
      <c r="AE2708" s="6" t="str">
        <f>[1]!s_info_province(A2708)</f>
        <v>浙江省</v>
      </c>
      <c r="AF2708">
        <v>121.549792</v>
      </c>
      <c r="AG2708">
        <v>29.868387999999999</v>
      </c>
    </row>
    <row r="2709" spans="1:33" x14ac:dyDescent="0.3">
      <c r="A2709" s="12" t="s">
        <v>5906</v>
      </c>
      <c r="B2709" s="12" t="s">
        <v>5907</v>
      </c>
      <c r="C2709" s="16" t="str">
        <f>[1]!s_info_mkt(A2709)</f>
        <v>主板</v>
      </c>
      <c r="D2709" s="16" t="str">
        <f>[1]!s_ipo_listeddate(A2709)</f>
        <v>2019-10-15</v>
      </c>
      <c r="E2709" s="16" t="str">
        <f>[1]!lastradeday_s("000002","")</f>
        <v>2026-06-22</v>
      </c>
      <c r="F2709" s="16" t="str">
        <f>[1]!s_info_industry_csrc2023(A2709,"",3)</f>
        <v>汽车制造业</v>
      </c>
      <c r="G2709" s="16" t="str">
        <f>[1]!s_info_industry_csrc2023(A2709,"",1)</f>
        <v>制造业</v>
      </c>
      <c r="H2709" s="16">
        <f>[1]!s_is(A2709,83,"FY","YTD","20251231",1,"",100000000)</f>
        <v>69.344044934999999</v>
      </c>
      <c r="I2709" s="16">
        <f>[1]!s_is(A2709,83,"FY","YTD","20241231",1,"",100000000)</f>
        <v>59.679087840600005</v>
      </c>
      <c r="J2709" s="16">
        <f t="shared" si="126"/>
        <v>0.16194880726418992</v>
      </c>
      <c r="K2709" s="16">
        <f>[1]!s_is(A2709,61,"FY","YTD","20251231",1,"",100000000)</f>
        <v>8.2939059278999991</v>
      </c>
      <c r="L2709" s="16">
        <f>[1]!s_is(A2709,61,"FY","YTD","20241231",1,"",100000000)</f>
        <v>7.7226706415999997</v>
      </c>
      <c r="M2709" s="16">
        <f t="shared" si="127"/>
        <v>7.3968619511352057E-2</v>
      </c>
      <c r="N2709" s="16">
        <f>[1]!s_fa_roe(A2709,"20251231")</f>
        <v>15.2563</v>
      </c>
      <c r="O2709" s="16">
        <f>[1]!s_stmnote_rdexp(A2709,"20251231",1,10000)</f>
        <v>59246.063278999995</v>
      </c>
      <c r="P2709" s="20">
        <f t="shared" si="128"/>
        <v>8.5437853148795401E-2</v>
      </c>
      <c r="Q2709" s="16">
        <f>[1]!s_margin_tradingbalance(A2709,"",10000)</f>
        <v>19125.028999999999</v>
      </c>
      <c r="R2709" s="16">
        <f>[1]!s_margin_seclendingbalance(A2709,"",10000)</f>
        <v>51.796799999999998</v>
      </c>
      <c r="S2709" s="17">
        <f>[1]!s_val_ev(A2709,"",100000000)</f>
        <v>187.71259416000001</v>
      </c>
      <c r="T2709" s="17">
        <f>[1]!share_freesharesmv(A2709,"",100000000)</f>
        <v>39.264864979199999</v>
      </c>
      <c r="U2709" s="17">
        <f>[1]!s_dq_amount_btin(A2709,E2709,100000000)</f>
        <v>1.44112296</v>
      </c>
      <c r="V2709" s="17">
        <f>[1]!s_dq_turn(A2709,E2709)</f>
        <v>0.77585886280950644</v>
      </c>
      <c r="W2709" s="2">
        <f>[1]!s_pq_amount(A2709,"20260101","",100000000)</f>
        <v>224.97465281999999</v>
      </c>
      <c r="X2709" s="2">
        <f>[1]!s_pq_avgamount(A2709,"20260101","",100000000)</f>
        <v>2.0452241165454548</v>
      </c>
      <c r="Y2709" s="17">
        <f>[1]!s_ipo_dilutedpe(A2709)</f>
        <v>22.99</v>
      </c>
      <c r="Z2709" s="12">
        <f>[1]!s_ipo_collection_total(A2709,100000000)</f>
        <v>10.78289</v>
      </c>
      <c r="AA2709" s="2">
        <f>[1]!s_val_pe_ttm(A2709,E2709)</f>
        <v>24.22813606262207</v>
      </c>
      <c r="AB2709" s="5">
        <f>[1]!s_info_zjtxornot1(A2709,"")</f>
        <v>1</v>
      </c>
      <c r="AC2709" s="22" t="str">
        <f>[1]!s_info_nature1(A2709,"")</f>
        <v>民营企业</v>
      </c>
      <c r="AD2709" s="6" t="str">
        <f>[1]!s_info_city(A2709)</f>
        <v>上海市</v>
      </c>
      <c r="AE2709" s="6" t="str">
        <f>[1]!s_info_province(A2709)</f>
        <v>上海</v>
      </c>
      <c r="AF2709">
        <v>121.472644</v>
      </c>
      <c r="AG2709">
        <v>31.231705999999999</v>
      </c>
    </row>
    <row r="2710" spans="1:33" x14ac:dyDescent="0.3">
      <c r="A2710" s="12" t="s">
        <v>5908</v>
      </c>
      <c r="B2710" s="12" t="s">
        <v>5909</v>
      </c>
      <c r="C2710" s="16" t="str">
        <f>[1]!s_info_mkt(A2710)</f>
        <v>主板</v>
      </c>
      <c r="D2710" s="16" t="str">
        <f>[1]!s_ipo_listeddate(A2710)</f>
        <v>2003-10-21</v>
      </c>
      <c r="E2710" s="16" t="str">
        <f>[1]!lastradeday_s("000002","")</f>
        <v>2026-06-22</v>
      </c>
      <c r="F2710" s="16" t="str">
        <f>[1]!s_info_industry_csrc2023(A2710,"",3)</f>
        <v>橡胶和塑料制品业</v>
      </c>
      <c r="G2710" s="16" t="str">
        <f>[1]!s_info_industry_csrc2023(A2710,"",1)</f>
        <v>制造业</v>
      </c>
      <c r="H2710" s="16">
        <f>[1]!s_is(A2710,83,"FY","YTD","20251231",1,"",100000000)</f>
        <v>74.134823306899989</v>
      </c>
      <c r="I2710" s="16">
        <f>[1]!s_is(A2710,83,"FY","YTD","20241231",1,"",100000000)</f>
        <v>67.081499469700006</v>
      </c>
      <c r="J2710" s="16">
        <f t="shared" si="126"/>
        <v>0.10514558996084888</v>
      </c>
      <c r="K2710" s="16">
        <f>[1]!s_is(A2710,61,"FY","YTD","20251231",1,"",100000000)</f>
        <v>2.3560756801</v>
      </c>
      <c r="L2710" s="16">
        <f>[1]!s_is(A2710,61,"FY","YTD","20241231",1,"",100000000)</f>
        <v>2.8094334733999999</v>
      </c>
      <c r="M2710" s="16">
        <f t="shared" si="127"/>
        <v>-0.16136982690369334</v>
      </c>
      <c r="N2710" s="16">
        <f>[1]!s_fa_roe(A2710,"20251231")</f>
        <v>6.9264000000000001</v>
      </c>
      <c r="O2710" s="16">
        <f>[1]!s_stmnote_rdexp(A2710,"20251231",1,10000)</f>
        <v>15883.981036000001</v>
      </c>
      <c r="P2710" s="20">
        <f t="shared" si="128"/>
        <v>2.1425802783995609E-2</v>
      </c>
      <c r="Q2710" s="16">
        <f>[1]!s_margin_tradingbalance(A2710,"",10000)</f>
        <v>11378.7716</v>
      </c>
      <c r="R2710" s="16">
        <f>[1]!s_margin_seclendingbalance(A2710,"",10000)</f>
        <v>34.825699999999998</v>
      </c>
      <c r="S2710" s="17">
        <f>[1]!s_val_ev(A2710,"",100000000)</f>
        <v>48.95191466</v>
      </c>
      <c r="T2710" s="17">
        <f>[1]!share_freesharesmv(A2710,"",100000000)</f>
        <v>16.443251825000001</v>
      </c>
      <c r="U2710" s="17">
        <f>[1]!s_dq_amount_btin(A2710,E2710,100000000)</f>
        <v>0.48011356999999999</v>
      </c>
      <c r="V2710" s="17">
        <f>[1]!s_dq_turn(A2710,E2710)</f>
        <v>1.2178181359660067</v>
      </c>
      <c r="W2710" s="2">
        <f>[1]!s_pq_amount(A2710,"20260101","",100000000)</f>
        <v>94.109716700000007</v>
      </c>
      <c r="X2710" s="2">
        <f>[1]!s_pq_avgamount(A2710,"20260101","",100000000)</f>
        <v>0.85554287909090909</v>
      </c>
      <c r="Y2710" s="17">
        <f>[1]!s_ipo_dilutedpe(A2710)</f>
        <v>20</v>
      </c>
      <c r="Z2710" s="12">
        <f>[1]!s_ipo_collection_total(A2710,100000000)</f>
        <v>3.2250000000000001</v>
      </c>
      <c r="AA2710" s="2">
        <f>[1]!s_val_pe_ttm(A2710,E2710)</f>
        <v>18.952363967895508</v>
      </c>
      <c r="AB2710" s="5">
        <f>[1]!s_info_zjtxornot1(A2710,"")</f>
        <v>0</v>
      </c>
      <c r="AC2710" s="22" t="str">
        <f>[1]!s_info_nature1(A2710,"")</f>
        <v>中央国有企业</v>
      </c>
      <c r="AD2710" s="6" t="str">
        <f>[1]!s_info_city(A2710)</f>
        <v>焦作市</v>
      </c>
      <c r="AE2710" s="6" t="str">
        <f>[1]!s_info_province(A2710)</f>
        <v>河南省</v>
      </c>
      <c r="AF2710">
        <v>113.238266</v>
      </c>
      <c r="AG2710">
        <v>35.239040000000003</v>
      </c>
    </row>
    <row r="2711" spans="1:33" x14ac:dyDescent="0.3">
      <c r="A2711" s="12" t="s">
        <v>5910</v>
      </c>
      <c r="B2711" s="12" t="s">
        <v>5911</v>
      </c>
      <c r="C2711" s="16" t="str">
        <f>[1]!s_info_mkt(A2711)</f>
        <v>创业板</v>
      </c>
      <c r="D2711" s="16" t="str">
        <f>[1]!s_ipo_listeddate(A2711)</f>
        <v>2011-06-29</v>
      </c>
      <c r="E2711" s="16" t="str">
        <f>[1]!lastradeday_s("000002","")</f>
        <v>2026-06-22</v>
      </c>
      <c r="F2711" s="16" t="str">
        <f>[1]!s_info_industry_csrc2023(A2711,"",3)</f>
        <v>计算机、通信和其他电子设备制造业</v>
      </c>
      <c r="G2711" s="16" t="str">
        <f>[1]!s_info_industry_csrc2023(A2711,"",1)</f>
        <v>制造业</v>
      </c>
      <c r="H2711" s="16">
        <f>[1]!s_is(A2711,83,"FY","YTD","20251231",1,"",100000000)</f>
        <v>19.366848747900001</v>
      </c>
      <c r="I2711" s="16">
        <f>[1]!s_is(A2711,83,"FY","YTD","20241231",1,"",100000000)</f>
        <v>14.751833252999999</v>
      </c>
      <c r="J2711" s="16">
        <f t="shared" si="126"/>
        <v>0.31284352363198464</v>
      </c>
      <c r="K2711" s="16">
        <f>[1]!s_is(A2711,61,"FY","YTD","20251231",1,"",100000000)</f>
        <v>3.0067294750000002</v>
      </c>
      <c r="L2711" s="16">
        <f>[1]!s_is(A2711,61,"FY","YTD","20241231",1,"",100000000)</f>
        <v>1.7570852919</v>
      </c>
      <c r="M2711" s="16">
        <f t="shared" si="127"/>
        <v>0.71120291590894524</v>
      </c>
      <c r="N2711" s="16">
        <f>[1]!s_fa_roe(A2711,"20251231")</f>
        <v>6.2055999999999996</v>
      </c>
      <c r="O2711" s="16">
        <f>[1]!s_stmnote_rdexp(A2711,"20251231",1,10000)</f>
        <v>26936.534004000001</v>
      </c>
      <c r="P2711" s="20">
        <f t="shared" si="128"/>
        <v>0.13908578703037994</v>
      </c>
      <c r="Q2711" s="16">
        <f>[1]!s_margin_tradingbalance(A2711,"",10000)</f>
        <v>124497.12699999999</v>
      </c>
      <c r="R2711" s="16">
        <f>[1]!s_margin_seclendingbalance(A2711,"",10000)</f>
        <v>544.87</v>
      </c>
      <c r="S2711" s="17">
        <f>[1]!s_val_ev(A2711,"",100000000)</f>
        <v>341.93126713829997</v>
      </c>
      <c r="T2711" s="17">
        <f>[1]!share_freesharesmv(A2711,"",100000000)</f>
        <v>227.57151477419998</v>
      </c>
      <c r="U2711" s="17">
        <f>[1]!s_dq_amount_btin(A2711,E2711,100000000)</f>
        <v>18.920888229999999</v>
      </c>
      <c r="V2711" s="17">
        <f>[1]!s_dq_turn(A2711,E2711)</f>
        <v>6.3166970227855099</v>
      </c>
      <c r="W2711" s="2">
        <f>[1]!s_pq_amount(A2711,"20260101","",100000000)</f>
        <v>1396.10692399</v>
      </c>
      <c r="X2711" s="2">
        <f>[1]!s_pq_avgamount(A2711,"20260101","",100000000)</f>
        <v>12.691881127181819</v>
      </c>
      <c r="Y2711" s="17">
        <f>[1]!s_ipo_dilutedpe(A2711)</f>
        <v>28.38</v>
      </c>
      <c r="Z2711" s="12">
        <f>[1]!s_ipo_collection_total(A2711,100000000)</f>
        <v>2.3800500000000002</v>
      </c>
      <c r="AA2711" s="2">
        <f>[1]!s_val_pe_ttm(A2711,E2711)</f>
        <v>96.814407348632813</v>
      </c>
      <c r="AB2711" s="5">
        <f>[1]!s_info_zjtxornot1(A2711,"")</f>
        <v>1</v>
      </c>
      <c r="AC2711" s="22" t="str">
        <f>[1]!s_info_nature1(A2711,"")</f>
        <v>民营企业</v>
      </c>
      <c r="AD2711" s="6" t="str">
        <f>[1]!s_info_city(A2711)</f>
        <v>上海市</v>
      </c>
      <c r="AE2711" s="6" t="str">
        <f>[1]!s_info_province(A2711)</f>
        <v>上海</v>
      </c>
      <c r="AF2711">
        <v>121.472644</v>
      </c>
      <c r="AG2711">
        <v>31.231705999999999</v>
      </c>
    </row>
    <row r="2712" spans="1:33" x14ac:dyDescent="0.3">
      <c r="A2712" s="12" t="s">
        <v>5912</v>
      </c>
      <c r="B2712" s="12" t="s">
        <v>5913</v>
      </c>
      <c r="C2712" s="16" t="str">
        <f>[1]!s_info_mkt(A2712)</f>
        <v>创业板</v>
      </c>
      <c r="D2712" s="16" t="str">
        <f>[1]!s_ipo_listeddate(A2712)</f>
        <v>2022-09-09</v>
      </c>
      <c r="E2712" s="16" t="str">
        <f>[1]!lastradeday_s("000002","")</f>
        <v>2026-06-22</v>
      </c>
      <c r="F2712" s="16" t="str">
        <f>[1]!s_info_industry_csrc2023(A2712,"",3)</f>
        <v>软件和信息技术服务业</v>
      </c>
      <c r="G2712" s="16" t="str">
        <f>[1]!s_info_industry_csrc2023(A2712,"",1)</f>
        <v>信息传输、软件和信息技术服务业</v>
      </c>
      <c r="H2712" s="16">
        <f>[1]!s_is(A2712,83,"FY","YTD","20251231",1,"",100000000)</f>
        <v>10.677859676400001</v>
      </c>
      <c r="I2712" s="16">
        <f>[1]!s_is(A2712,83,"FY","YTD","20241231",1,"",100000000)</f>
        <v>8.955127151100001</v>
      </c>
      <c r="J2712" s="16">
        <f t="shared" si="126"/>
        <v>0.19237387657732907</v>
      </c>
      <c r="K2712" s="16">
        <f>[1]!s_is(A2712,61,"FY","YTD","20251231",1,"",100000000)</f>
        <v>2.2100641362000002</v>
      </c>
      <c r="L2712" s="16">
        <f>[1]!s_is(A2712,61,"FY","YTD","20241231",1,"",100000000)</f>
        <v>2.0969423287</v>
      </c>
      <c r="M2712" s="16">
        <f t="shared" si="127"/>
        <v>5.394607469730945E-2</v>
      </c>
      <c r="N2712" s="16">
        <f>[1]!s_fa_roe(A2712,"20251231")</f>
        <v>8.0813000000000006</v>
      </c>
      <c r="O2712" s="16">
        <f>[1]!s_stmnote_rdexp(A2712,"20251231",1,10000)</f>
        <v>7622.5776709999991</v>
      </c>
      <c r="P2712" s="20">
        <f t="shared" si="128"/>
        <v>7.1386756353871858E-2</v>
      </c>
      <c r="Q2712" s="16">
        <f>[1]!s_margin_tradingbalance(A2712,"",10000)</f>
        <v>11364.392599999999</v>
      </c>
      <c r="R2712" s="16">
        <f>[1]!s_margin_seclendingbalance(A2712,"",10000)</f>
        <v>28.715399999999999</v>
      </c>
      <c r="S2712" s="17">
        <f>[1]!s_val_ev(A2712,"",100000000)</f>
        <v>64.939298507999993</v>
      </c>
      <c r="T2712" s="17">
        <f>[1]!share_freesharesmv(A2712,"",100000000)</f>
        <v>18.806011241099995</v>
      </c>
      <c r="U2712" s="17">
        <f>[1]!s_dq_amount_btin(A2712,E2712,100000000)</f>
        <v>0.53492777999999996</v>
      </c>
      <c r="V2712" s="17">
        <f>[1]!s_dq_turn(A2712,E2712)</f>
        <v>0.85860301860301858</v>
      </c>
      <c r="W2712" s="2">
        <f>[1]!s_pq_amount(A2712,"20260101","",100000000)</f>
        <v>77.198007090000004</v>
      </c>
      <c r="X2712" s="2">
        <f>[1]!s_pq_avgamount(A2712,"20260101","",100000000)</f>
        <v>0.70180006445454557</v>
      </c>
      <c r="Y2712" s="17">
        <f>[1]!s_ipo_dilutedpe(A2712)</f>
        <v>46.68</v>
      </c>
      <c r="Z2712" s="12">
        <f>[1]!s_ipo_collection_total(A2712,100000000)</f>
        <v>11.268000000000001</v>
      </c>
      <c r="AA2712" s="2">
        <f>[1]!s_val_pe_ttm(A2712,E2712)</f>
        <v>28.713537216186523</v>
      </c>
      <c r="AB2712" s="5">
        <f>[1]!s_info_zjtxornot1(A2712,"")</f>
        <v>1</v>
      </c>
      <c r="AC2712" s="22" t="str">
        <f>[1]!s_info_nature1(A2712,"")</f>
        <v>地方国有企业</v>
      </c>
      <c r="AD2712" s="6" t="str">
        <f>[1]!s_info_city(A2712)</f>
        <v>南京市</v>
      </c>
      <c r="AE2712" s="6" t="str">
        <f>[1]!s_info_province(A2712)</f>
        <v>江苏省</v>
      </c>
      <c r="AF2712">
        <v>118.767413</v>
      </c>
      <c r="AG2712">
        <v>32.041544000000002</v>
      </c>
    </row>
    <row r="2713" spans="1:33" x14ac:dyDescent="0.3">
      <c r="A2713" s="12" t="s">
        <v>5914</v>
      </c>
      <c r="B2713" s="12" t="s">
        <v>5915</v>
      </c>
      <c r="C2713" s="16" t="str">
        <f>[1]!s_info_mkt(A2713)</f>
        <v>创业板</v>
      </c>
      <c r="D2713" s="16" t="str">
        <f>[1]!s_ipo_listeddate(A2713)</f>
        <v>2023-05-30</v>
      </c>
      <c r="E2713" s="16" t="str">
        <f>[1]!lastradeday_s("000002","")</f>
        <v>2026-06-22</v>
      </c>
      <c r="F2713" s="16" t="str">
        <f>[1]!s_info_industry_csrc2023(A2713,"",3)</f>
        <v>通用设备制造业</v>
      </c>
      <c r="G2713" s="16" t="str">
        <f>[1]!s_info_industry_csrc2023(A2713,"",1)</f>
        <v>制造业</v>
      </c>
      <c r="H2713" s="16">
        <f>[1]!s_is(A2713,83,"FY","YTD","20251231",1,"",100000000)</f>
        <v>9.3053588167000001</v>
      </c>
      <c r="I2713" s="16">
        <f>[1]!s_is(A2713,83,"FY","YTD","20241231",1,"",100000000)</f>
        <v>8.7198123611000007</v>
      </c>
      <c r="J2713" s="16">
        <f t="shared" si="126"/>
        <v>6.71512678658297E-2</v>
      </c>
      <c r="K2713" s="16">
        <f>[1]!s_is(A2713,61,"FY","YTD","20251231",1,"",100000000)</f>
        <v>0.72760441890000005</v>
      </c>
      <c r="L2713" s="16">
        <f>[1]!s_is(A2713,61,"FY","YTD","20241231",1,"",100000000)</f>
        <v>0.62999663250000004</v>
      </c>
      <c r="M2713" s="16">
        <f t="shared" si="127"/>
        <v>0.15493382244388426</v>
      </c>
      <c r="N2713" s="16">
        <f>[1]!s_fa_roe(A2713,"20251231")</f>
        <v>5.6680999999999999</v>
      </c>
      <c r="O2713" s="16">
        <f>[1]!s_stmnote_rdexp(A2713,"20251231",1,10000)</f>
        <v>3708.9701609999997</v>
      </c>
      <c r="P2713" s="20">
        <f t="shared" si="128"/>
        <v>3.9858432480256875E-2</v>
      </c>
      <c r="Q2713" s="16">
        <f>[1]!s_margin_tradingbalance(A2713,"",10000)</f>
        <v>3142.5146</v>
      </c>
      <c r="R2713" s="16">
        <f>[1]!s_margin_seclendingbalance(A2713,"",10000)</f>
        <v>0</v>
      </c>
      <c r="S2713" s="17">
        <f>[1]!s_val_ev(A2713,"",100000000)</f>
        <v>23.244087758999999</v>
      </c>
      <c r="T2713" s="17">
        <f>[1]!share_freesharesmv(A2713,"",100000000)</f>
        <v>7.4713177589999997</v>
      </c>
      <c r="U2713" s="17">
        <f>[1]!s_dq_amount_btin(A2713,E2713,100000000)</f>
        <v>0.36547593</v>
      </c>
      <c r="V2713" s="17">
        <f>[1]!s_dq_turn(A2713,E2713)</f>
        <v>5.0063275725280256</v>
      </c>
      <c r="W2713" s="2">
        <f>[1]!s_pq_amount(A2713,"20260101","",100000000)</f>
        <v>36.551301819999999</v>
      </c>
      <c r="X2713" s="2">
        <f>[1]!s_pq_avgamount(A2713,"20260101","",100000000)</f>
        <v>0.33228456200000001</v>
      </c>
      <c r="Y2713" s="17">
        <f>[1]!s_ipo_dilutedpe(A2713)</f>
        <v>30</v>
      </c>
      <c r="Z2713" s="12">
        <f>[1]!s_ipo_collection_total(A2713,100000000)</f>
        <v>6.6936999999999998</v>
      </c>
      <c r="AA2713" s="2">
        <f>[1]!s_val_pe_ttm(A2713,E2713)</f>
        <v>33.351955413818359</v>
      </c>
      <c r="AB2713" s="5">
        <f>[1]!s_info_zjtxornot1(A2713,"")</f>
        <v>1</v>
      </c>
      <c r="AC2713" s="22" t="str">
        <f>[1]!s_info_nature1(A2713,"")</f>
        <v>民营企业</v>
      </c>
      <c r="AD2713" s="6" t="str">
        <f>[1]!s_info_city(A2713)</f>
        <v>金华市</v>
      </c>
      <c r="AE2713" s="6" t="str">
        <f>[1]!s_info_province(A2713)</f>
        <v>浙江省</v>
      </c>
      <c r="AF2713">
        <v>119.649506</v>
      </c>
      <c r="AG2713">
        <v>29.089524000000001</v>
      </c>
    </row>
    <row r="2714" spans="1:33" x14ac:dyDescent="0.3">
      <c r="A2714" s="12" t="s">
        <v>5916</v>
      </c>
      <c r="B2714" s="12" t="s">
        <v>5917</v>
      </c>
      <c r="C2714" s="16" t="str">
        <f>[1]!s_info_mkt(A2714)</f>
        <v>创业板</v>
      </c>
      <c r="D2714" s="16" t="str">
        <f>[1]!s_ipo_listeddate(A2714)</f>
        <v>2017-02-28</v>
      </c>
      <c r="E2714" s="16" t="str">
        <f>[1]!lastradeday_s("000002","")</f>
        <v>2026-06-22</v>
      </c>
      <c r="F2714" s="16" t="str">
        <f>[1]!s_info_industry_csrc2023(A2714,"",3)</f>
        <v>电气机械和器材制造业</v>
      </c>
      <c r="G2714" s="16" t="str">
        <f>[1]!s_info_industry_csrc2023(A2714,"",1)</f>
        <v>制造业</v>
      </c>
      <c r="H2714" s="16">
        <f>[1]!s_is(A2714,83,"FY","YTD","20251231",1,"",100000000)</f>
        <v>8.2724966724000009</v>
      </c>
      <c r="I2714" s="16">
        <f>[1]!s_is(A2714,83,"FY","YTD","20241231",1,"",100000000)</f>
        <v>10.8503991746</v>
      </c>
      <c r="J2714" s="16">
        <f t="shared" si="126"/>
        <v>-0.23758595980825137</v>
      </c>
      <c r="K2714" s="16">
        <f>[1]!s_is(A2714,61,"FY","YTD","20251231",1,"",100000000)</f>
        <v>0.7359603670999999</v>
      </c>
      <c r="L2714" s="16">
        <f>[1]!s_is(A2714,61,"FY","YTD","20241231",1,"",100000000)</f>
        <v>1.8336045109999999</v>
      </c>
      <c r="M2714" s="16">
        <f t="shared" si="127"/>
        <v>-0.59862644169727397</v>
      </c>
      <c r="N2714" s="16">
        <f>[1]!s_fa_roe(A2714,"20251231")</f>
        <v>2.5133999999999999</v>
      </c>
      <c r="O2714" s="16">
        <f>[1]!s_stmnote_rdexp(A2714,"20251231",1,10000)</f>
        <v>7033.4904689999994</v>
      </c>
      <c r="P2714" s="20">
        <f t="shared" si="128"/>
        <v>8.5022584444986629E-2</v>
      </c>
      <c r="Q2714" s="16">
        <f>[1]!s_margin_tradingbalance(A2714,"",10000)</f>
        <v>0</v>
      </c>
      <c r="R2714" s="16">
        <f>[1]!s_margin_seclendingbalance(A2714,"",10000)</f>
        <v>0</v>
      </c>
      <c r="S2714" s="17">
        <f>[1]!s_val_ev(A2714,"",100000000)</f>
        <v>98.712055444800001</v>
      </c>
      <c r="T2714" s="17">
        <f>[1]!share_freesharesmv(A2714,"",100000000)</f>
        <v>54.298853833700001</v>
      </c>
      <c r="U2714" s="17">
        <f>[1]!s_dq_amount_btin(A2714,E2714,100000000)</f>
        <v>4.6508446599999997</v>
      </c>
      <c r="V2714" s="17">
        <f>[1]!s_dq_turn(A2714,E2714)</f>
        <v>5.6415778200705295</v>
      </c>
      <c r="W2714" s="2">
        <f>[1]!s_pq_amount(A2714,"20260101","",100000000)</f>
        <v>778.23345945000005</v>
      </c>
      <c r="X2714" s="2">
        <f>[1]!s_pq_avgamount(A2714,"20260101","",100000000)</f>
        <v>7.0748496313636364</v>
      </c>
      <c r="Y2714" s="17">
        <f>[1]!s_ipo_dilutedpe(A2714)</f>
        <v>22.99</v>
      </c>
      <c r="Z2714" s="12">
        <f>[1]!s_ipo_collection_total(A2714,100000000)</f>
        <v>4.064146</v>
      </c>
      <c r="AA2714" s="2">
        <f>[1]!s_val_pe_ttm(A2714,E2714)</f>
        <v>125.27214813232422</v>
      </c>
      <c r="AB2714" s="5">
        <f>[1]!s_info_zjtxornot1(A2714,"")</f>
        <v>1</v>
      </c>
      <c r="AC2714" s="22" t="str">
        <f>[1]!s_info_nature1(A2714,"")</f>
        <v>民营企业</v>
      </c>
      <c r="AD2714" s="6" t="str">
        <f>[1]!s_info_city(A2714)</f>
        <v>溧阳市</v>
      </c>
      <c r="AE2714" s="6" t="str">
        <f>[1]!s_info_province(A2714)</f>
        <v>江苏省</v>
      </c>
      <c r="AF2714">
        <v>119.382839</v>
      </c>
      <c r="AG2714">
        <v>31.425242000000001</v>
      </c>
    </row>
    <row r="2715" spans="1:33" x14ac:dyDescent="0.3">
      <c r="A2715" s="12" t="s">
        <v>5918</v>
      </c>
      <c r="B2715" s="12" t="s">
        <v>5919</v>
      </c>
      <c r="C2715" s="16" t="str">
        <f>[1]!s_info_mkt(A2715)</f>
        <v>创业板</v>
      </c>
      <c r="D2715" s="16" t="str">
        <f>[1]!s_ipo_listeddate(A2715)</f>
        <v>2022-02-23</v>
      </c>
      <c r="E2715" s="16" t="str">
        <f>[1]!lastradeday_s("000002","")</f>
        <v>2026-06-22</v>
      </c>
      <c r="F2715" s="16" t="str">
        <f>[1]!s_info_industry_csrc2023(A2715,"",3)</f>
        <v>医药制造业</v>
      </c>
      <c r="G2715" s="16" t="str">
        <f>[1]!s_info_industry_csrc2023(A2715,"",1)</f>
        <v>制造业</v>
      </c>
      <c r="H2715" s="16">
        <f>[1]!s_is(A2715,83,"FY","YTD","20251231",1,"",100000000)</f>
        <v>2.3484041915999998</v>
      </c>
      <c r="I2715" s="16">
        <f>[1]!s_is(A2715,83,"FY","YTD","20241231",1,"",100000000)</f>
        <v>2.5640524338000001</v>
      </c>
      <c r="J2715" s="16">
        <f t="shared" si="126"/>
        <v>-8.410445876896655E-2</v>
      </c>
      <c r="K2715" s="16">
        <f>[1]!s_is(A2715,61,"FY","YTD","20251231",1,"",100000000)</f>
        <v>0.21900019039999999</v>
      </c>
      <c r="L2715" s="16">
        <f>[1]!s_is(A2715,61,"FY","YTD","20241231",1,"",100000000)</f>
        <v>0.40268798729999999</v>
      </c>
      <c r="M2715" s="16">
        <f t="shared" si="127"/>
        <v>-0.45615415083925454</v>
      </c>
      <c r="N2715" s="16">
        <f>[1]!s_fa_roe(A2715,"20251231")</f>
        <v>2.4199000000000002</v>
      </c>
      <c r="O2715" s="16">
        <f>[1]!s_stmnote_rdexp(A2715,"20251231",1,10000)</f>
        <v>1125.3072960000002</v>
      </c>
      <c r="P2715" s="20">
        <f t="shared" si="128"/>
        <v>4.7917956373315487E-2</v>
      </c>
      <c r="Q2715" s="16">
        <f>[1]!s_margin_tradingbalance(A2715,"",10000)</f>
        <v>9567.0630000000001</v>
      </c>
      <c r="R2715" s="16">
        <f>[1]!s_margin_seclendingbalance(A2715,"",10000)</f>
        <v>0</v>
      </c>
      <c r="S2715" s="17">
        <f>[1]!s_val_ev(A2715,"",100000000)</f>
        <v>19.452598395500001</v>
      </c>
      <c r="T2715" s="17">
        <f>[1]!share_freesharesmv(A2715,"",100000000)</f>
        <v>12.2311807721</v>
      </c>
      <c r="U2715" s="17">
        <f>[1]!s_dq_amount_btin(A2715,E2715,100000000)</f>
        <v>0.26736451999999999</v>
      </c>
      <c r="V2715" s="17">
        <f>[1]!s_dq_turn(A2715,E2715)</f>
        <v>1.8429001229468753</v>
      </c>
      <c r="W2715" s="2">
        <f>[1]!s_pq_amount(A2715,"20260101","",100000000)</f>
        <v>51.02098384</v>
      </c>
      <c r="X2715" s="2">
        <f>[1]!s_pq_avgamount(A2715,"20260101","",100000000)</f>
        <v>0.46382712581818181</v>
      </c>
      <c r="Y2715" s="17">
        <f>[1]!s_ipo_dilutedpe(A2715)</f>
        <v>42.95</v>
      </c>
      <c r="Z2715" s="12">
        <f>[1]!s_ipo_collection_total(A2715,100000000)</f>
        <v>4.5553223430000003</v>
      </c>
      <c r="AA2715" s="2">
        <f>[1]!s_val_pe_ttm(A2715,E2715)</f>
        <v>85.353591918945313</v>
      </c>
      <c r="AB2715" s="5">
        <f>[1]!s_info_zjtxornot1(A2715,"")</f>
        <v>0</v>
      </c>
      <c r="AC2715" s="22" t="str">
        <f>[1]!s_info_nature1(A2715,"")</f>
        <v>民营企业</v>
      </c>
      <c r="AD2715" s="6" t="str">
        <f>[1]!s_info_city(A2715)</f>
        <v>磐石市</v>
      </c>
      <c r="AE2715" s="6" t="str">
        <f>[1]!s_info_province(A2715)</f>
        <v>吉林省</v>
      </c>
      <c r="AF2715">
        <v>126.174628</v>
      </c>
      <c r="AG2715">
        <v>43.057456000000002</v>
      </c>
    </row>
    <row r="2716" spans="1:33" x14ac:dyDescent="0.3">
      <c r="A2716" s="12" t="s">
        <v>5920</v>
      </c>
      <c r="B2716" s="12" t="s">
        <v>5921</v>
      </c>
      <c r="C2716" s="16" t="str">
        <f>[1]!s_info_mkt(A2716)</f>
        <v>创业板</v>
      </c>
      <c r="D2716" s="16" t="str">
        <f>[1]!s_ipo_listeddate(A2716)</f>
        <v>2010-11-05</v>
      </c>
      <c r="E2716" s="16" t="str">
        <f>[1]!lastradeday_s("000002","")</f>
        <v>2026-06-22</v>
      </c>
      <c r="F2716" s="16" t="str">
        <f>[1]!s_info_industry_csrc2023(A2716,"",3)</f>
        <v>农副食品加工业</v>
      </c>
      <c r="G2716" s="16" t="str">
        <f>[1]!s_info_industry_csrc2023(A2716,"",1)</f>
        <v>制造业</v>
      </c>
      <c r="H2716" s="16">
        <f>[1]!s_is(A2716,83,"FY","YTD","20251231",1,"",100000000)</f>
        <v>65.5904372838</v>
      </c>
      <c r="I2716" s="16">
        <f>[1]!s_is(A2716,83,"FY","YTD","20241231",1,"",100000000)</f>
        <v>69.941927862299991</v>
      </c>
      <c r="J2716" s="16">
        <f t="shared" si="126"/>
        <v>-6.2215765442827142E-2</v>
      </c>
      <c r="K2716" s="16">
        <f>[1]!s_is(A2716,61,"FY","YTD","20251231",1,"",100000000)</f>
        <v>3.6887108068000001</v>
      </c>
      <c r="L2716" s="16">
        <f>[1]!s_is(A2716,61,"FY","YTD","20241231",1,"",100000000)</f>
        <v>0.9404962214</v>
      </c>
      <c r="M2716" s="16">
        <f t="shared" si="127"/>
        <v>2.9220899806583742</v>
      </c>
      <c r="N2716" s="16">
        <f>[1]!s_fa_roe(A2716,"20251231")</f>
        <v>11.3523</v>
      </c>
      <c r="O2716" s="16">
        <f>[1]!s_stmnote_rdexp(A2716,"20251231",1,10000)</f>
        <v>16624.113528000002</v>
      </c>
      <c r="P2716" s="20">
        <f t="shared" si="128"/>
        <v>2.5345331143425603E-2</v>
      </c>
      <c r="Q2716" s="16">
        <f>[1]!s_margin_tradingbalance(A2716,"",10000)</f>
        <v>0</v>
      </c>
      <c r="R2716" s="16">
        <f>[1]!s_margin_seclendingbalance(A2716,"",10000)</f>
        <v>0</v>
      </c>
      <c r="S2716" s="17">
        <f>[1]!s_val_ev(A2716,"",100000000)</f>
        <v>46.715778993100002</v>
      </c>
      <c r="T2716" s="17">
        <f>[1]!share_freesharesmv(A2716,"",100000000)</f>
        <v>34.590645383800002</v>
      </c>
      <c r="U2716" s="17">
        <f>[1]!s_dq_amount_btin(A2716,E2716,100000000)</f>
        <v>0.40199760000000001</v>
      </c>
      <c r="V2716" s="17">
        <f>[1]!s_dq_turn(A2716,E2716)</f>
        <v>1.0628590822924382</v>
      </c>
      <c r="W2716" s="2">
        <f>[1]!s_pq_amount(A2716,"20260101","",100000000)</f>
        <v>129.99885401</v>
      </c>
      <c r="X2716" s="2">
        <f>[1]!s_pq_avgamount(A2716,"20260101","",100000000)</f>
        <v>1.1818077637272728</v>
      </c>
      <c r="Y2716" s="17">
        <f>[1]!s_ipo_dilutedpe(A2716)</f>
        <v>63.83</v>
      </c>
      <c r="Z2716" s="12">
        <f>[1]!s_ipo_collection_total(A2716,100000000)</f>
        <v>6.9</v>
      </c>
      <c r="AA2716" s="2">
        <f>[1]!s_val_pe_ttm(A2716,E2716)</f>
        <v>13.118269920349121</v>
      </c>
      <c r="AB2716" s="5">
        <f>[1]!s_info_zjtxornot1(A2716,"")</f>
        <v>1</v>
      </c>
      <c r="AC2716" s="22" t="str">
        <f>[1]!s_info_nature1(A2716,"")</f>
        <v>民营企业</v>
      </c>
      <c r="AD2716" s="6" t="str">
        <f>[1]!s_info_city(A2716)</f>
        <v>邯郸市</v>
      </c>
      <c r="AE2716" s="6" t="str">
        <f>[1]!s_info_province(A2716)</f>
        <v>河北省</v>
      </c>
      <c r="AF2716">
        <v>114.490686</v>
      </c>
      <c r="AG2716">
        <v>36.612273000000002</v>
      </c>
    </row>
    <row r="2717" spans="1:33" x14ac:dyDescent="0.3">
      <c r="A2717" s="12" t="s">
        <v>5922</v>
      </c>
      <c r="B2717" s="12" t="s">
        <v>5923</v>
      </c>
      <c r="C2717" s="16" t="str">
        <f>[1]!s_info_mkt(A2717)</f>
        <v>创业板</v>
      </c>
      <c r="D2717" s="16" t="str">
        <f>[1]!s_ipo_listeddate(A2717)</f>
        <v>2014-12-03</v>
      </c>
      <c r="E2717" s="16" t="str">
        <f>[1]!lastradeday_s("000002","")</f>
        <v>2026-06-22</v>
      </c>
      <c r="F2717" s="16" t="str">
        <f>[1]!s_info_industry_csrc2023(A2717,"",3)</f>
        <v>计算机、通信和其他电子设备制造业</v>
      </c>
      <c r="G2717" s="16" t="str">
        <f>[1]!s_info_industry_csrc2023(A2717,"",1)</f>
        <v>制造业</v>
      </c>
      <c r="H2717" s="16">
        <f>[1]!s_is(A2717,83,"FY","YTD","20251231",1,"",100000000)</f>
        <v>81.562053027600001</v>
      </c>
      <c r="I2717" s="16">
        <f>[1]!s_is(A2717,83,"FY","YTD","20241231",1,"",100000000)</f>
        <v>77.518238001699999</v>
      </c>
      <c r="J2717" s="16">
        <f t="shared" si="126"/>
        <v>5.2165982227450947E-2</v>
      </c>
      <c r="K2717" s="16">
        <f>[1]!s_is(A2717,61,"FY","YTD","20251231",1,"",100000000)</f>
        <v>5.0684802877999999</v>
      </c>
      <c r="L2717" s="16">
        <f>[1]!s_is(A2717,61,"FY","YTD","20241231",1,"",100000000)</f>
        <v>1.5685726386000001</v>
      </c>
      <c r="M2717" s="16">
        <f t="shared" si="127"/>
        <v>2.2312690933610675</v>
      </c>
      <c r="N2717" s="16">
        <f>[1]!s_fa_roe(A2717,"20251231")</f>
        <v>6.8502000000000001</v>
      </c>
      <c r="O2717" s="16">
        <f>[1]!s_stmnote_rdexp(A2717,"20251231",1,10000)</f>
        <v>21878.888325</v>
      </c>
      <c r="P2717" s="20">
        <f t="shared" si="128"/>
        <v>2.6824837670033078E-2</v>
      </c>
      <c r="Q2717" s="16">
        <f>[1]!s_margin_tradingbalance(A2717,"",10000)</f>
        <v>113721.01360000001</v>
      </c>
      <c r="R2717" s="16">
        <f>[1]!s_margin_seclendingbalance(A2717,"",10000)</f>
        <v>395.40820000000002</v>
      </c>
      <c r="S2717" s="17">
        <f>[1]!s_val_ev(A2717,"",100000000)</f>
        <v>177.0229380639</v>
      </c>
      <c r="T2717" s="17">
        <f>[1]!share_freesharesmv(A2717,"",100000000)</f>
        <v>149.25560309709996</v>
      </c>
      <c r="U2717" s="17">
        <f>[1]!s_dq_amount_btin(A2717,E2717,100000000)</f>
        <v>7.1904364899999997</v>
      </c>
      <c r="V2717" s="17">
        <f>[1]!s_dq_turn(A2717,E2717)</f>
        <v>4.7722133408898371</v>
      </c>
      <c r="W2717" s="2">
        <f>[1]!s_pq_amount(A2717,"20260101","",100000000)</f>
        <v>1550.04305479</v>
      </c>
      <c r="X2717" s="2">
        <f>[1]!s_pq_avgamount(A2717,"20260101","",100000000)</f>
        <v>14.091300498090909</v>
      </c>
      <c r="Y2717" s="17">
        <f>[1]!s_ipo_dilutedpe(A2717)</f>
        <v>20.350000000000001</v>
      </c>
      <c r="Z2717" s="12">
        <f>[1]!s_ipo_collection_total(A2717,100000000)</f>
        <v>2.8112499999999998</v>
      </c>
      <c r="AA2717" s="2">
        <f>[1]!s_val_pe_ttm(A2717,E2717)</f>
        <v>31.014312744140625</v>
      </c>
      <c r="AB2717" s="5">
        <f>[1]!s_info_zjtxornot1(A2717,"")</f>
        <v>1</v>
      </c>
      <c r="AC2717" s="22" t="str">
        <f>[1]!s_info_nature1(A2717,"")</f>
        <v>民营企业</v>
      </c>
      <c r="AD2717" s="6" t="str">
        <f>[1]!s_info_city(A2717)</f>
        <v>恩平市</v>
      </c>
      <c r="AE2717" s="6" t="str">
        <f>[1]!s_info_province(A2717)</f>
        <v>广东省</v>
      </c>
      <c r="AF2717">
        <v>112.286461</v>
      </c>
      <c r="AG2717">
        <v>22.240984999999998</v>
      </c>
    </row>
    <row r="2718" spans="1:33" x14ac:dyDescent="0.3">
      <c r="A2718" s="12" t="s">
        <v>5924</v>
      </c>
      <c r="B2718" s="12" t="s">
        <v>5925</v>
      </c>
      <c r="C2718" s="16" t="str">
        <f>[1]!s_info_mkt(A2718)</f>
        <v>主板</v>
      </c>
      <c r="D2718" s="16" t="str">
        <f>[1]!s_ipo_listeddate(A2718)</f>
        <v>1994-01-06</v>
      </c>
      <c r="E2718" s="16" t="str">
        <f>[1]!lastradeday_s("000002","")</f>
        <v>2026-06-22</v>
      </c>
      <c r="F2718" s="16" t="str">
        <f>[1]!s_info_industry_csrc2023(A2718,"",3)</f>
        <v>化学纤维制造业</v>
      </c>
      <c r="G2718" s="16" t="str">
        <f>[1]!s_info_industry_csrc2023(A2718,"",1)</f>
        <v>制造业</v>
      </c>
      <c r="H2718" s="16">
        <f>[1]!s_is(A2718,83,"FY","YTD","20251231",1,"",100000000)</f>
        <v>125.7964915458</v>
      </c>
      <c r="I2718" s="16">
        <f>[1]!s_is(A2718,83,"FY","YTD","20241231",1,"",100000000)</f>
        <v>139.68410639050001</v>
      </c>
      <c r="J2718" s="16">
        <f t="shared" si="126"/>
        <v>-9.9421582050830293E-2</v>
      </c>
      <c r="K2718" s="16">
        <f>[1]!s_is(A2718,61,"FY","YTD","20251231",1,"",100000000)</f>
        <v>-2.1661077491</v>
      </c>
      <c r="L2718" s="16">
        <f>[1]!s_is(A2718,61,"FY","YTD","20241231",1,"",100000000)</f>
        <v>0.27466631749999998</v>
      </c>
      <c r="M2718" s="16">
        <f t="shared" si="127"/>
        <v>-8.8863246459042067</v>
      </c>
      <c r="N2718" s="16">
        <f>[1]!s_fa_roe(A2718,"20251231")</f>
        <v>-2.6265999999999998</v>
      </c>
      <c r="O2718" s="16">
        <f>[1]!s_stmnote_rdexp(A2718,"20251231",1,10000)</f>
        <v>46600.348158999994</v>
      </c>
      <c r="P2718" s="20">
        <f t="shared" si="128"/>
        <v>3.7044235166156229E-2</v>
      </c>
      <c r="Q2718" s="16">
        <f>[1]!s_margin_tradingbalance(A2718,"",10000)</f>
        <v>25736.8995</v>
      </c>
      <c r="R2718" s="16">
        <f>[1]!s_margin_seclendingbalance(A2718,"",10000)</f>
        <v>103.586</v>
      </c>
      <c r="S2718" s="17">
        <f>[1]!s_val_ev(A2718,"",100000000)</f>
        <v>75.140885176499992</v>
      </c>
      <c r="T2718" s="17">
        <f>[1]!share_freesharesmv(A2718,"",100000000)</f>
        <v>26.811217261400003</v>
      </c>
      <c r="U2718" s="17">
        <f>[1]!s_dq_amount_btin(A2718,E2718,100000000)</f>
        <v>1.2520860199999999</v>
      </c>
      <c r="V2718" s="17">
        <f>[1]!s_dq_turn(A2718,E2718)</f>
        <v>1.7042965376863186</v>
      </c>
      <c r="W2718" s="2">
        <f>[1]!s_pq_amount(A2718,"20260101","",100000000)</f>
        <v>207.90318403000001</v>
      </c>
      <c r="X2718" s="2">
        <f>[1]!s_pq_avgamount(A2718,"20260101","",100000000)</f>
        <v>1.8900289457272725</v>
      </c>
      <c r="Y2718" s="17">
        <f>[1]!s_ipo_dilutedpe(A2718)</f>
        <v>0</v>
      </c>
      <c r="Z2718" s="12">
        <f>[1]!s_ipo_collection_total(A2718,100000000)</f>
        <v>2.5739999999999998</v>
      </c>
      <c r="AA2718" s="2">
        <f>[1]!s_val_pe_ttm(A2718,E2718)</f>
        <v>-43.028305053710938</v>
      </c>
      <c r="AB2718" s="5">
        <f>[1]!s_info_zjtxornot1(A2718,"")</f>
        <v>1</v>
      </c>
      <c r="AC2718" s="22" t="str">
        <f>[1]!s_info_nature1(A2718,"")</f>
        <v>地方国有企业</v>
      </c>
      <c r="AD2718" s="6" t="str">
        <f>[1]!s_info_city(A2718)</f>
        <v>舞钢市</v>
      </c>
      <c r="AE2718" s="6" t="str">
        <f>[1]!s_info_province(A2718)</f>
        <v>河南省</v>
      </c>
      <c r="AF2718">
        <v>113.52599600000001</v>
      </c>
      <c r="AG2718">
        <v>33.289605000000002</v>
      </c>
    </row>
    <row r="2719" spans="1:33" x14ac:dyDescent="0.3">
      <c r="A2719" s="12" t="s">
        <v>5926</v>
      </c>
      <c r="B2719" s="12" t="s">
        <v>5927</v>
      </c>
      <c r="C2719" s="16" t="str">
        <f>[1]!s_info_mkt(A2719)</f>
        <v>创业板</v>
      </c>
      <c r="D2719" s="16" t="str">
        <f>[1]!s_ipo_listeddate(A2719)</f>
        <v>2010-05-26</v>
      </c>
      <c r="E2719" s="16" t="str">
        <f>[1]!lastradeday_s("000002","")</f>
        <v>2026-06-22</v>
      </c>
      <c r="F2719" s="16" t="str">
        <f>[1]!s_info_industry_csrc2023(A2719,"",3)</f>
        <v>农、林、牧、渔专业及辅助性活动</v>
      </c>
      <c r="G2719" s="16" t="str">
        <f>[1]!s_info_industry_csrc2023(A2719,"",1)</f>
        <v>农、林、牧、渔业</v>
      </c>
      <c r="H2719" s="16">
        <f>[1]!s_is(A2719,83,"FY","YTD","20251231",1,"",100000000)</f>
        <v>44.946282772899998</v>
      </c>
      <c r="I2719" s="16">
        <f>[1]!s_is(A2719,83,"FY","YTD","20241231",1,"",100000000)</f>
        <v>47.089924571000005</v>
      </c>
      <c r="J2719" s="16">
        <f t="shared" si="126"/>
        <v>-4.5522302650281898E-2</v>
      </c>
      <c r="K2719" s="16">
        <f>[1]!s_is(A2719,61,"FY","YTD","20251231",1,"",100000000)</f>
        <v>-2.1165262080000002</v>
      </c>
      <c r="L2719" s="16">
        <f>[1]!s_is(A2719,61,"FY","YTD","20241231",1,"",100000000)</f>
        <v>0.97129636010000009</v>
      </c>
      <c r="M2719" s="16">
        <f t="shared" si="127"/>
        <v>-3.1790735505094374</v>
      </c>
      <c r="N2719" s="16">
        <f>[1]!s_fa_roe(A2719,"20251231")</f>
        <v>-11.6541</v>
      </c>
      <c r="O2719" s="16">
        <f>[1]!s_stmnote_rdexp(A2719,"20251231",1,10000)</f>
        <v>20330.382636000002</v>
      </c>
      <c r="P2719" s="20">
        <f t="shared" si="128"/>
        <v>4.5232622992925332E-2</v>
      </c>
      <c r="Q2719" s="16">
        <f>[1]!s_margin_tradingbalance(A2719,"",10000)</f>
        <v>28526.437900000001</v>
      </c>
      <c r="R2719" s="16">
        <f>[1]!s_margin_seclendingbalance(A2719,"",10000)</f>
        <v>128.3004</v>
      </c>
      <c r="S2719" s="17">
        <f>[1]!s_val_ev(A2719,"",100000000)</f>
        <v>64.323825892900004</v>
      </c>
      <c r="T2719" s="17">
        <f>[1]!share_freesharesmv(A2719,"",100000000)</f>
        <v>35.2085620796</v>
      </c>
      <c r="U2719" s="17">
        <f>[1]!s_dq_amount_btin(A2719,E2719,100000000)</f>
        <v>0.77931536999999995</v>
      </c>
      <c r="V2719" s="17">
        <f>[1]!s_dq_turn(A2719,E2719)</f>
        <v>1.2889923361061488</v>
      </c>
      <c r="W2719" s="2">
        <f>[1]!s_pq_amount(A2719,"20260101","",100000000)</f>
        <v>227.37478501000001</v>
      </c>
      <c r="X2719" s="2">
        <f>[1]!s_pq_avgamount(A2719,"20260101","",100000000)</f>
        <v>2.1249979907476635</v>
      </c>
      <c r="Y2719" s="17">
        <f>[1]!s_ipo_dilutedpe(A2719)</f>
        <v>58.22</v>
      </c>
      <c r="Z2719" s="12">
        <f>[1]!s_ipo_collection_total(A2719,100000000)</f>
        <v>4.6992000000000003</v>
      </c>
      <c r="AA2719" s="2">
        <f>[1]!s_val_pe_ttm(A2719,E2719)</f>
        <v>-31.770463943481445</v>
      </c>
      <c r="AB2719" s="5">
        <f>[1]!s_info_zjtxornot1(A2719,"")</f>
        <v>0</v>
      </c>
      <c r="AC2719" s="22" t="str">
        <f>[1]!s_info_nature1(A2719,"")</f>
        <v>中央国有企业</v>
      </c>
      <c r="AD2719" s="6" t="str">
        <f>[1]!s_info_city(A2719)</f>
        <v>合肥市</v>
      </c>
      <c r="AE2719" s="6" t="str">
        <f>[1]!s_info_province(A2719)</f>
        <v>安徽省</v>
      </c>
      <c r="AF2719">
        <v>117.28304199999999</v>
      </c>
      <c r="AG2719">
        <v>31.861190000000001</v>
      </c>
    </row>
    <row r="2720" spans="1:33" x14ac:dyDescent="0.3">
      <c r="A2720" s="12" t="s">
        <v>5928</v>
      </c>
      <c r="B2720" s="12" t="s">
        <v>5929</v>
      </c>
      <c r="C2720" s="16" t="str">
        <f>[1]!s_info_mkt(A2720)</f>
        <v>主板</v>
      </c>
      <c r="D2720" s="16" t="str">
        <f>[1]!s_ipo_listeddate(A2720)</f>
        <v>1996-12-24</v>
      </c>
      <c r="E2720" s="16" t="str">
        <f>[1]!lastradeday_s("000002","")</f>
        <v>2026-06-22</v>
      </c>
      <c r="F2720" s="16" t="str">
        <f>[1]!s_info_industry_csrc2023(A2720,"",3)</f>
        <v>商务服务业</v>
      </c>
      <c r="G2720" s="16" t="str">
        <f>[1]!s_info_industry_csrc2023(A2720,"",1)</f>
        <v>租赁和商务服务业</v>
      </c>
      <c r="H2720" s="16">
        <f>[1]!s_is(A2720,83,"FY","YTD","20251231",1,"",100000000)</f>
        <v>41.193469950400001</v>
      </c>
      <c r="I2720" s="16">
        <f>[1]!s_is(A2720,83,"FY","YTD","20241231",1,"",100000000)</f>
        <v>33.897023850500005</v>
      </c>
      <c r="J2720" s="16">
        <f t="shared" si="126"/>
        <v>0.21525329574892371</v>
      </c>
      <c r="K2720" s="16">
        <f>[1]!s_is(A2720,61,"FY","YTD","20251231",1,"",100000000)</f>
        <v>1.4159614838999999</v>
      </c>
      <c r="L2720" s="16">
        <f>[1]!s_is(A2720,61,"FY","YTD","20241231",1,"",100000000)</f>
        <v>2.1267497237000001</v>
      </c>
      <c r="M2720" s="16">
        <f t="shared" si="127"/>
        <v>-0.33421339233250758</v>
      </c>
      <c r="N2720" s="16">
        <f>[1]!s_fa_roe(A2720,"20251231")</f>
        <v>3.3584000000000001</v>
      </c>
      <c r="O2720" s="16">
        <f>[1]!s_stmnote_rdexp(A2720,"20251231",1,10000)</f>
        <v>15993.710928999999</v>
      </c>
      <c r="P2720" s="20">
        <f t="shared" si="128"/>
        <v>3.8825840474855877E-2</v>
      </c>
      <c r="Q2720" s="16">
        <f>[1]!s_margin_tradingbalance(A2720,"",10000)</f>
        <v>45112.965799999998</v>
      </c>
      <c r="R2720" s="16">
        <f>[1]!s_margin_seclendingbalance(A2720,"",10000)</f>
        <v>111.32940000000001</v>
      </c>
      <c r="S2720" s="17">
        <f>[1]!s_val_ev(A2720,"",100000000)</f>
        <v>70.548196039999993</v>
      </c>
      <c r="T2720" s="17">
        <f>[1]!share_freesharesmv(A2720,"",100000000)</f>
        <v>54.150522775999995</v>
      </c>
      <c r="U2720" s="17">
        <f>[1]!s_dq_amount_btin(A2720,E2720,100000000)</f>
        <v>2.5325336699999998</v>
      </c>
      <c r="V2720" s="17">
        <f>[1]!s_dq_turn(A2720,E2720)</f>
        <v>3.7289046917325939</v>
      </c>
      <c r="W2720" s="2">
        <f>[1]!s_pq_amount(A2720,"20260101","",100000000)</f>
        <v>358.47020437999998</v>
      </c>
      <c r="X2720" s="2">
        <f>[1]!s_pq_avgamount(A2720,"20260101","",100000000)</f>
        <v>3.2588200398181821</v>
      </c>
      <c r="Y2720" s="17">
        <f>[1]!s_ipo_dilutedpe(A2720)</f>
        <v>0</v>
      </c>
      <c r="Z2720" s="12">
        <f>[1]!s_ipo_collection_total(A2720,100000000)</f>
        <v>0.65</v>
      </c>
      <c r="AA2720" s="2">
        <f>[1]!s_val_pe_ttm(A2720,E2720)</f>
        <v>49.239048004150391</v>
      </c>
      <c r="AB2720" s="5">
        <f>[1]!s_info_zjtxornot1(A2720,"")</f>
        <v>0</v>
      </c>
      <c r="AC2720" s="22" t="str">
        <f>[1]!s_info_nature1(A2720,"")</f>
        <v>公众企业</v>
      </c>
      <c r="AD2720" s="6" t="str">
        <f>[1]!s_info_city(A2720)</f>
        <v>广州市</v>
      </c>
      <c r="AE2720" s="6" t="str">
        <f>[1]!s_info_province(A2720)</f>
        <v>广东省</v>
      </c>
      <c r="AF2720">
        <v>113.280637</v>
      </c>
      <c r="AG2720">
        <v>23.125177999999998</v>
      </c>
    </row>
    <row r="2721" spans="1:33" x14ac:dyDescent="0.3">
      <c r="A2721" s="12" t="s">
        <v>5930</v>
      </c>
      <c r="B2721" s="12" t="s">
        <v>5931</v>
      </c>
      <c r="C2721" s="16" t="str">
        <f>[1]!s_info_mkt(A2721)</f>
        <v>主板</v>
      </c>
      <c r="D2721" s="16" t="str">
        <f>[1]!s_ipo_listeddate(A2721)</f>
        <v>2020-12-28</v>
      </c>
      <c r="E2721" s="16" t="str">
        <f>[1]!lastradeday_s("000002","")</f>
        <v>2026-06-22</v>
      </c>
      <c r="F2721" s="16" t="str">
        <f>[1]!s_info_industry_csrc2023(A2721,"",3)</f>
        <v>食品制造业</v>
      </c>
      <c r="G2721" s="16" t="str">
        <f>[1]!s_info_industry_csrc2023(A2721,"",1)</f>
        <v>制造业</v>
      </c>
      <c r="H2721" s="16">
        <f>[1]!s_is(A2721,83,"FY","YTD","20251231",1,"",100000000)</f>
        <v>29.039601784600002</v>
      </c>
      <c r="I2721" s="16">
        <f>[1]!s_is(A2721,83,"FY","YTD","20241231",1,"",100000000)</f>
        <v>27.512211068899997</v>
      </c>
      <c r="J2721" s="16">
        <f t="shared" si="126"/>
        <v>5.5516828940970875E-2</v>
      </c>
      <c r="K2721" s="16">
        <f>[1]!s_is(A2721,61,"FY","YTD","20251231",1,"",100000000)</f>
        <v>0.51193357419999996</v>
      </c>
      <c r="L2721" s="16">
        <f>[1]!s_is(A2721,61,"FY","YTD","20241231",1,"",100000000)</f>
        <v>0.28943830409999999</v>
      </c>
      <c r="M2721" s="16">
        <f t="shared" si="127"/>
        <v>0.76871397789536722</v>
      </c>
      <c r="N2721" s="16">
        <f>[1]!s_fa_roe(A2721,"20251231")</f>
        <v>4.5894000000000004</v>
      </c>
      <c r="O2721" s="16">
        <f>[1]!s_stmnote_rdexp(A2721,"20251231",1,10000)</f>
        <v>5864.3340229999994</v>
      </c>
      <c r="P2721" s="20">
        <f t="shared" si="128"/>
        <v>2.0194264599419941E-2</v>
      </c>
      <c r="Q2721" s="16">
        <f>[1]!s_margin_tradingbalance(A2721,"",10000)</f>
        <v>0</v>
      </c>
      <c r="R2721" s="16">
        <f>[1]!s_margin_seclendingbalance(A2721,"",10000)</f>
        <v>0</v>
      </c>
      <c r="S2721" s="17">
        <f>[1]!s_val_ev(A2721,"",100000000)</f>
        <v>54.1751</v>
      </c>
      <c r="T2721" s="17">
        <f>[1]!share_freesharesmv(A2721,"",100000000)</f>
        <v>11.2819308</v>
      </c>
      <c r="U2721" s="17">
        <f>[1]!s_dq_amount_btin(A2721,E2721,100000000)</f>
        <v>0.33162747999999997</v>
      </c>
      <c r="V2721" s="17">
        <f>[1]!s_dq_turn(A2721,E2721)</f>
        <v>0.62047381546134661</v>
      </c>
      <c r="W2721" s="2">
        <f>[1]!s_pq_amount(A2721,"20260101","",100000000)</f>
        <v>67.736084129999995</v>
      </c>
      <c r="X2721" s="2">
        <f>[1]!s_pq_avgamount(A2721,"20260101","",100000000)</f>
        <v>0.61578258299999999</v>
      </c>
      <c r="Y2721" s="17">
        <f>[1]!s_ipo_dilutedpe(A2721)</f>
        <v>22.98</v>
      </c>
      <c r="Z2721" s="12">
        <f>[1]!s_ipo_collection_total(A2721,100000000)</f>
        <v>5.6181000000000001</v>
      </c>
      <c r="AA2721" s="2">
        <f>[1]!s_val_pe_ttm(A2721,E2721)</f>
        <v>100.88026428222656</v>
      </c>
      <c r="AB2721" s="5">
        <f>[1]!s_info_zjtxornot1(A2721,"")</f>
        <v>0</v>
      </c>
      <c r="AC2721" s="22" t="str">
        <f>[1]!s_info_nature1(A2721,"")</f>
        <v>民营企业</v>
      </c>
      <c r="AD2721" s="6" t="str">
        <f>[1]!s_info_city(A2721)</f>
        <v>温州市</v>
      </c>
      <c r="AE2721" s="6" t="str">
        <f>[1]!s_info_province(A2721)</f>
        <v>浙江省</v>
      </c>
      <c r="AF2721">
        <v>120.672111</v>
      </c>
      <c r="AG2721">
        <v>28.000575000000001</v>
      </c>
    </row>
    <row r="2722" spans="1:33" x14ac:dyDescent="0.3">
      <c r="A2722" s="12" t="s">
        <v>5932</v>
      </c>
      <c r="B2722" s="12" t="s">
        <v>5933</v>
      </c>
      <c r="C2722" s="16" t="str">
        <f>[1]!s_info_mkt(A2722)</f>
        <v>创业板</v>
      </c>
      <c r="D2722" s="16" t="str">
        <f>[1]!s_ipo_listeddate(A2722)</f>
        <v>2021-10-26</v>
      </c>
      <c r="E2722" s="16" t="str">
        <f>[1]!lastradeday_s("000002","")</f>
        <v>2026-06-22</v>
      </c>
      <c r="F2722" s="16" t="str">
        <f>[1]!s_info_industry_csrc2023(A2722,"",3)</f>
        <v>化学原料和化学制品制造业</v>
      </c>
      <c r="G2722" s="16" t="str">
        <f>[1]!s_info_industry_csrc2023(A2722,"",1)</f>
        <v>制造业</v>
      </c>
      <c r="H2722" s="16">
        <f>[1]!s_is(A2722,83,"FY","YTD","20251231",1,"",100000000)</f>
        <v>130.68164389419999</v>
      </c>
      <c r="I2722" s="16">
        <f>[1]!s_is(A2722,83,"FY","YTD","20241231",1,"",100000000)</f>
        <v>180.55254019720002</v>
      </c>
      <c r="J2722" s="16">
        <f t="shared" si="126"/>
        <v>-0.27621265393735739</v>
      </c>
      <c r="K2722" s="16">
        <f>[1]!s_is(A2722,61,"FY","YTD","20251231",1,"",100000000)</f>
        <v>-0.8609762418000001</v>
      </c>
      <c r="L2722" s="16">
        <f>[1]!s_is(A2722,61,"FY","YTD","20241231",1,"",100000000)</f>
        <v>-5.6956186324000004</v>
      </c>
      <c r="M2722" s="16">
        <f t="shared" si="127"/>
        <v>0.8488353421519016</v>
      </c>
      <c r="N2722" s="16">
        <f>[1]!s_fa_roe(A2722,"20251231")</f>
        <v>-1.3355999999999999</v>
      </c>
      <c r="O2722" s="16">
        <f>[1]!s_stmnote_rdexp(A2722,"20251231",1,10000)</f>
        <v>2441.8789390000002</v>
      </c>
      <c r="P2722" s="20">
        <f t="shared" si="128"/>
        <v>1.8685707236564518E-3</v>
      </c>
      <c r="Q2722" s="16">
        <f>[1]!s_margin_tradingbalance(A2722,"",10000)</f>
        <v>11120.9977</v>
      </c>
      <c r="R2722" s="16">
        <f>[1]!s_margin_seclendingbalance(A2722,"",10000)</f>
        <v>0.5464</v>
      </c>
      <c r="S2722" s="17">
        <f>[1]!s_val_ev(A2722,"",100000000)</f>
        <v>99.832884682800014</v>
      </c>
      <c r="T2722" s="17">
        <f>[1]!share_freesharesmv(A2722,"",100000000)</f>
        <v>17.8133626236</v>
      </c>
      <c r="U2722" s="17">
        <f>[1]!s_dq_amount_btin(A2722,E2722,100000000)</f>
        <v>0.73256304000000005</v>
      </c>
      <c r="V2722" s="17">
        <f>[1]!s_dq_turn(A2722,E2722)</f>
        <v>0.74389052303105274</v>
      </c>
      <c r="W2722" s="2">
        <f>[1]!s_pq_amount(A2722,"20260101","",100000000)</f>
        <v>128.35371258999999</v>
      </c>
      <c r="X2722" s="2">
        <f>[1]!s_pq_avgamount(A2722,"20260101","",100000000)</f>
        <v>1.1668519326363636</v>
      </c>
      <c r="Y2722" s="17">
        <f>[1]!s_ipo_dilutedpe(A2722)</f>
        <v>26.64</v>
      </c>
      <c r="Z2722" s="12">
        <f>[1]!s_ipo_collection_total(A2722,100000000)</f>
        <v>23.189854473499999</v>
      </c>
      <c r="AA2722" s="2">
        <f>[1]!s_val_pe_ttm(A2722,E2722)</f>
        <v>-218.12223815917969</v>
      </c>
      <c r="AB2722" s="5">
        <f>[1]!s_info_zjtxornot1(A2722,"")</f>
        <v>0</v>
      </c>
      <c r="AC2722" s="22" t="str">
        <f>[1]!s_info_nature1(A2722,"")</f>
        <v>中央国有企业</v>
      </c>
      <c r="AD2722" s="6" t="str">
        <f>[1]!s_info_city(A2722)</f>
        <v>常州市</v>
      </c>
      <c r="AE2722" s="6" t="str">
        <f>[1]!s_info_province(A2722)</f>
        <v>江苏省</v>
      </c>
      <c r="AF2722">
        <v>119.946973</v>
      </c>
      <c r="AG2722">
        <v>31.772752000000001</v>
      </c>
    </row>
    <row r="2723" spans="1:33" x14ac:dyDescent="0.3">
      <c r="A2723" s="12" t="s">
        <v>5934</v>
      </c>
      <c r="B2723" s="12" t="s">
        <v>5935</v>
      </c>
      <c r="C2723" s="16" t="str">
        <f>[1]!s_info_mkt(A2723)</f>
        <v>主板</v>
      </c>
      <c r="D2723" s="16" t="str">
        <f>[1]!s_ipo_listeddate(A2723)</f>
        <v>2017-12-25</v>
      </c>
      <c r="E2723" s="16" t="str">
        <f>[1]!lastradeday_s("000002","")</f>
        <v>2026-06-22</v>
      </c>
      <c r="F2723" s="16" t="str">
        <f>[1]!s_info_industry_csrc2023(A2723,"",3)</f>
        <v>专用设备制造业</v>
      </c>
      <c r="G2723" s="16" t="str">
        <f>[1]!s_info_industry_csrc2023(A2723,"",1)</f>
        <v>制造业</v>
      </c>
      <c r="H2723" s="16">
        <f>[1]!s_is(A2723,83,"FY","YTD","20251231",1,"",100000000)</f>
        <v>33.857064494399999</v>
      </c>
      <c r="I2723" s="16">
        <f>[1]!s_is(A2723,83,"FY","YTD","20241231",1,"",100000000)</f>
        <v>40.526200975999998</v>
      </c>
      <c r="J2723" s="16">
        <f t="shared" si="126"/>
        <v>-0.16456357420596923</v>
      </c>
      <c r="K2723" s="16">
        <f>[1]!s_is(A2723,61,"FY","YTD","20251231",1,"",100000000)</f>
        <v>4.8503282082999997</v>
      </c>
      <c r="L2723" s="16">
        <f>[1]!s_is(A2723,61,"FY","YTD","20241231",1,"",100000000)</f>
        <v>5.5427882935000001</v>
      </c>
      <c r="M2723" s="16">
        <f t="shared" si="127"/>
        <v>-0.12492991767555779</v>
      </c>
      <c r="N2723" s="16">
        <f>[1]!s_fa_roe(A2723,"20251231")</f>
        <v>14.7012</v>
      </c>
      <c r="O2723" s="16">
        <f>[1]!s_stmnote_rdexp(A2723,"20251231",1,10000)</f>
        <v>33673.319899000002</v>
      </c>
      <c r="P2723" s="20">
        <f t="shared" si="128"/>
        <v>9.9457293187865156E-2</v>
      </c>
      <c r="Q2723" s="16">
        <f>[1]!s_margin_tradingbalance(A2723,"",10000)</f>
        <v>126438.6119</v>
      </c>
      <c r="R2723" s="16">
        <f>[1]!s_margin_seclendingbalance(A2723,"",10000)</f>
        <v>595.85180000000003</v>
      </c>
      <c r="S2723" s="17">
        <f>[1]!s_val_ev(A2723,"",100000000)</f>
        <v>229.14205795000001</v>
      </c>
      <c r="T2723" s="17">
        <f>[1]!share_freesharesmv(A2723,"",100000000)</f>
        <v>145.96598900000001</v>
      </c>
      <c r="U2723" s="17">
        <f>[1]!s_dq_amount_btin(A2723,E2723,100000000)</f>
        <v>21.961440419999999</v>
      </c>
      <c r="V2723" s="17">
        <f>[1]!s_dq_turn(A2723,E2723)</f>
        <v>9.7281202976993679</v>
      </c>
      <c r="W2723" s="2">
        <f>[1]!s_pq_amount(A2723,"20260101","",100000000)</f>
        <v>1033.46470443</v>
      </c>
      <c r="X2723" s="2">
        <f>[1]!s_pq_avgamount(A2723,"20260101","",100000000)</f>
        <v>9.3951336766363625</v>
      </c>
      <c r="Y2723" s="17">
        <f>[1]!s_ipo_dilutedpe(A2723)</f>
        <v>22.98</v>
      </c>
      <c r="Z2723" s="12">
        <f>[1]!s_ipo_collection_total(A2723,100000000)</f>
        <v>2.76</v>
      </c>
      <c r="AA2723" s="2">
        <f>[1]!s_val_pe_ttm(A2723,E2723)</f>
        <v>45.130104064941406</v>
      </c>
      <c r="AB2723" s="5">
        <f>[1]!s_info_zjtxornot1(A2723,"")</f>
        <v>1</v>
      </c>
      <c r="AC2723" s="22" t="str">
        <f>[1]!s_info_nature1(A2723,"")</f>
        <v>民营企业</v>
      </c>
      <c r="AD2723" s="6" t="str">
        <f>[1]!s_info_city(A2723)</f>
        <v>苏州市</v>
      </c>
      <c r="AE2723" s="6" t="str">
        <f>[1]!s_info_province(A2723)</f>
        <v>江苏省</v>
      </c>
      <c r="AF2723">
        <v>120.619585</v>
      </c>
      <c r="AG2723">
        <v>31.299378999999998</v>
      </c>
    </row>
    <row r="2724" spans="1:33" x14ac:dyDescent="0.3">
      <c r="A2724" s="12" t="s">
        <v>5936</v>
      </c>
      <c r="B2724" s="12" t="s">
        <v>5937</v>
      </c>
      <c r="C2724" s="16" t="str">
        <f>[1]!s_info_mkt(A2724)</f>
        <v>主板</v>
      </c>
      <c r="D2724" s="16" t="str">
        <f>[1]!s_ipo_listeddate(A2724)</f>
        <v>2000-06-30</v>
      </c>
      <c r="E2724" s="16" t="str">
        <f>[1]!lastradeday_s("000002","")</f>
        <v>2026-06-22</v>
      </c>
      <c r="F2724" s="16" t="str">
        <f>[1]!s_info_industry_csrc2023(A2724,"",3)</f>
        <v>专用设备制造业</v>
      </c>
      <c r="G2724" s="16" t="str">
        <f>[1]!s_info_industry_csrc2023(A2724,"",1)</f>
        <v>制造业</v>
      </c>
      <c r="H2724" s="16">
        <f>[1]!s_is(A2724,83,"FY","YTD","20251231",1,"",100000000)</f>
        <v>30.7267103569</v>
      </c>
      <c r="I2724" s="16">
        <f>[1]!s_is(A2724,83,"FY","YTD","20241231",1,"",100000000)</f>
        <v>29.184576363600002</v>
      </c>
      <c r="J2724" s="16">
        <f t="shared" si="126"/>
        <v>5.2840718812811049E-2</v>
      </c>
      <c r="K2724" s="16">
        <f>[1]!s_is(A2724,61,"FY","YTD","20251231",1,"",100000000)</f>
        <v>2.1547830397999999</v>
      </c>
      <c r="L2724" s="16">
        <f>[1]!s_is(A2724,61,"FY","YTD","20241231",1,"",100000000)</f>
        <v>1.7890924021000001</v>
      </c>
      <c r="M2724" s="16">
        <f t="shared" si="127"/>
        <v>0.20440008423866737</v>
      </c>
      <c r="N2724" s="16">
        <f>[1]!s_fa_roe(A2724,"20251231")</f>
        <v>12.584899999999999</v>
      </c>
      <c r="O2724" s="16">
        <f>[1]!s_stmnote_rdexp(A2724,"20251231",1,10000)</f>
        <v>12735.646615000001</v>
      </c>
      <c r="P2724" s="20">
        <f t="shared" si="128"/>
        <v>4.1448129223960614E-2</v>
      </c>
      <c r="Q2724" s="16">
        <f>[1]!s_margin_tradingbalance(A2724,"",10000)</f>
        <v>0</v>
      </c>
      <c r="R2724" s="16">
        <f>[1]!s_margin_seclendingbalance(A2724,"",10000)</f>
        <v>0</v>
      </c>
      <c r="S2724" s="17">
        <f>[1]!s_val_ev(A2724,"",100000000)</f>
        <v>36.923999999999999</v>
      </c>
      <c r="T2724" s="17">
        <f>[1]!share_freesharesmv(A2724,"",100000000)</f>
        <v>23.806966417199998</v>
      </c>
      <c r="U2724" s="17">
        <f>[1]!s_dq_amount_btin(A2724,E2724,100000000)</f>
        <v>0.77162925999999998</v>
      </c>
      <c r="V2724" s="17">
        <f>[1]!s_dq_turn(A2724,E2724)</f>
        <v>2.1340699999999999</v>
      </c>
      <c r="W2724" s="2">
        <f>[1]!s_pq_amount(A2724,"20260101","",100000000)</f>
        <v>159.02052469</v>
      </c>
      <c r="X2724" s="2">
        <f>[1]!s_pq_avgamount(A2724,"20260101","",100000000)</f>
        <v>1.4456411335454544</v>
      </c>
      <c r="Y2724" s="17">
        <f>[1]!s_ipo_dilutedpe(A2724)</f>
        <v>35.4</v>
      </c>
      <c r="Z2724" s="12">
        <f>[1]!s_ipo_collection_total(A2724,100000000)</f>
        <v>4.4000000000000004</v>
      </c>
      <c r="AA2724" s="2">
        <f>[1]!s_val_pe_ttm(A2724,E2724)</f>
        <v>16.247840881347656</v>
      </c>
      <c r="AB2724" s="5">
        <f>[1]!s_info_zjtxornot1(A2724,"")</f>
        <v>0</v>
      </c>
      <c r="AC2724" s="22" t="str">
        <f>[1]!s_info_nature1(A2724,"")</f>
        <v>中央国有企业</v>
      </c>
      <c r="AD2724" s="6" t="str">
        <f>[1]!s_info_city(A2724)</f>
        <v>包头市</v>
      </c>
      <c r="AE2724" s="6" t="str">
        <f>[1]!s_info_province(A2724)</f>
        <v>内蒙古自治区</v>
      </c>
      <c r="AF2724">
        <v>109.840405</v>
      </c>
      <c r="AG2724">
        <v>40.658168000000003</v>
      </c>
    </row>
    <row r="2725" spans="1:33" x14ac:dyDescent="0.3">
      <c r="A2725" s="12" t="s">
        <v>5938</v>
      </c>
      <c r="B2725" s="12" t="s">
        <v>5939</v>
      </c>
      <c r="C2725" s="16" t="str">
        <f>[1]!s_info_mkt(A2725)</f>
        <v>科创板</v>
      </c>
      <c r="D2725" s="16" t="str">
        <f>[1]!s_ipo_listeddate(A2725)</f>
        <v>2023-06-05</v>
      </c>
      <c r="E2725" s="16" t="str">
        <f>[1]!lastradeday_s("000002","")</f>
        <v>2026-06-22</v>
      </c>
      <c r="F2725" s="16" t="str">
        <f>[1]!s_info_industry_csrc2023(A2725,"",3)</f>
        <v>仪器仪表制造业</v>
      </c>
      <c r="G2725" s="16" t="str">
        <f>[1]!s_info_industry_csrc2023(A2725,"",1)</f>
        <v>制造业</v>
      </c>
      <c r="H2725" s="16">
        <f>[1]!s_is(A2725,83,"FY","YTD","20251231",1,"",100000000)</f>
        <v>16.182976698399997</v>
      </c>
      <c r="I2725" s="16">
        <f>[1]!s_is(A2725,83,"FY","YTD","20241231",1,"",100000000)</f>
        <v>18.608038439800001</v>
      </c>
      <c r="J2725" s="16">
        <f t="shared" si="126"/>
        <v>-0.13032334113267596</v>
      </c>
      <c r="K2725" s="16">
        <f>[1]!s_is(A2725,61,"FY","YTD","20251231",1,"",100000000)</f>
        <v>0.97835305220000002</v>
      </c>
      <c r="L2725" s="16">
        <f>[1]!s_is(A2725,61,"FY","YTD","20241231",1,"",100000000)</f>
        <v>3.3957512592000003</v>
      </c>
      <c r="M2725" s="16">
        <f t="shared" si="127"/>
        <v>-0.71188907033476623</v>
      </c>
      <c r="N2725" s="16">
        <f>[1]!s_fa_roe(A2725,"20251231")</f>
        <v>2.2631000000000001</v>
      </c>
      <c r="O2725" s="16">
        <f>[1]!s_stmnote_rdexp(A2725,"20251231",1,10000)</f>
        <v>12438.883351999999</v>
      </c>
      <c r="P2725" s="20">
        <f t="shared" si="128"/>
        <v>7.6864000880813382E-2</v>
      </c>
      <c r="Q2725" s="16">
        <f>[1]!s_margin_tradingbalance(A2725,"",10000)</f>
        <v>11307.9589</v>
      </c>
      <c r="R2725" s="16">
        <f>[1]!s_margin_seclendingbalance(A2725,"",10000)</f>
        <v>34.988199999999999</v>
      </c>
      <c r="S2725" s="17">
        <f>[1]!s_val_ev(A2725,"",100000000)</f>
        <v>65.209800000000001</v>
      </c>
      <c r="T2725" s="17">
        <f>[1]!share_freesharesmv(A2725,"",100000000)</f>
        <v>18.816717000000001</v>
      </c>
      <c r="U2725" s="17">
        <f>[1]!s_dq_amount_btin(A2725,E2725,100000000)</f>
        <v>0.17657378000000001</v>
      </c>
      <c r="V2725" s="17">
        <f>[1]!s_dq_turn(A2725,E2725)</f>
        <v>0.63697502656748139</v>
      </c>
      <c r="W2725" s="2">
        <f>[1]!s_pq_amount(A2725,"20260101","",100000000)</f>
        <v>22.741796699999998</v>
      </c>
      <c r="X2725" s="2">
        <f>[1]!s_pq_avgamount(A2725,"20260101","",100000000)</f>
        <v>0.20674360636363637</v>
      </c>
      <c r="Y2725" s="17">
        <f>[1]!s_ipo_dilutedpe(A2725)</f>
        <v>33.81</v>
      </c>
      <c r="Z2725" s="12">
        <f>[1]!s_ipo_collection_total(A2725,100000000)</f>
        <v>22.0898</v>
      </c>
      <c r="AA2725" s="2">
        <f>[1]!s_val_pe_ttm(A2725,E2725)</f>
        <v>115.59206390380859</v>
      </c>
      <c r="AB2725" s="5">
        <f>[1]!s_info_zjtxornot1(A2725,"")</f>
        <v>0</v>
      </c>
      <c r="AC2725" s="22" t="str">
        <f>[1]!s_info_nature1(A2725,"")</f>
        <v>中央国有企业</v>
      </c>
      <c r="AD2725" s="6" t="str">
        <f>[1]!s_info_city(A2725)</f>
        <v>北京市</v>
      </c>
      <c r="AE2725" s="6" t="str">
        <f>[1]!s_info_province(A2725)</f>
        <v>北京</v>
      </c>
      <c r="AF2725">
        <v>116.40528500000001</v>
      </c>
      <c r="AG2725">
        <v>39.904989</v>
      </c>
    </row>
    <row r="2726" spans="1:33" x14ac:dyDescent="0.3">
      <c r="A2726" s="12" t="s">
        <v>5940</v>
      </c>
      <c r="B2726" s="12" t="s">
        <v>5941</v>
      </c>
      <c r="C2726" s="16" t="str">
        <f>[1]!s_info_mkt(A2726)</f>
        <v>创业板</v>
      </c>
      <c r="D2726" s="16" t="str">
        <f>[1]!s_ipo_listeddate(A2726)</f>
        <v>2016-06-02</v>
      </c>
      <c r="E2726" s="16" t="str">
        <f>[1]!lastradeday_s("000002","")</f>
        <v>2026-06-22</v>
      </c>
      <c r="F2726" s="16" t="str">
        <f>[1]!s_info_industry_csrc2023(A2726,"",3)</f>
        <v>计算机、通信和其他电子设备制造业</v>
      </c>
      <c r="G2726" s="16" t="str">
        <f>[1]!s_info_industry_csrc2023(A2726,"",1)</f>
        <v>制造业</v>
      </c>
      <c r="H2726" s="16">
        <f>[1]!s_is(A2726,83,"FY","YTD","20251231",1,"",100000000)</f>
        <v>6.8375849666999997</v>
      </c>
      <c r="I2726" s="16">
        <f>[1]!s_is(A2726,83,"FY","YTD","20241231",1,"",100000000)</f>
        <v>5.3433993020999999</v>
      </c>
      <c r="J2726" s="16">
        <f t="shared" si="126"/>
        <v>0.27963204322251811</v>
      </c>
      <c r="K2726" s="16">
        <f>[1]!s_is(A2726,61,"FY","YTD","20251231",1,"",100000000)</f>
        <v>0.24161302059999998</v>
      </c>
      <c r="L2726" s="16">
        <f>[1]!s_is(A2726,61,"FY","YTD","20241231",1,"",100000000)</f>
        <v>0.30975356850000002</v>
      </c>
      <c r="M2726" s="16">
        <f t="shared" si="127"/>
        <v>-0.21998309246274281</v>
      </c>
      <c r="N2726" s="16">
        <f>[1]!s_fa_roe(A2726,"20251231")</f>
        <v>1.8665</v>
      </c>
      <c r="O2726" s="16">
        <f>[1]!s_stmnote_rdexp(A2726,"20251231",1,10000)</f>
        <v>6544.8349390000003</v>
      </c>
      <c r="P2726" s="20">
        <f t="shared" si="128"/>
        <v>9.5718517150050295E-2</v>
      </c>
      <c r="Q2726" s="16">
        <f>[1]!s_margin_tradingbalance(A2726,"",10000)</f>
        <v>0</v>
      </c>
      <c r="R2726" s="16">
        <f>[1]!s_margin_seclendingbalance(A2726,"",10000)</f>
        <v>0</v>
      </c>
      <c r="S2726" s="17">
        <f>[1]!s_val_ev(A2726,"",100000000)</f>
        <v>88.779600000000002</v>
      </c>
      <c r="T2726" s="17">
        <f>[1]!share_freesharesmv(A2726,"",100000000)</f>
        <v>28.407517791899995</v>
      </c>
      <c r="U2726" s="17">
        <f>[1]!s_dq_amount_btin(A2726,E2726,100000000)</f>
        <v>3.0782124099999999</v>
      </c>
      <c r="V2726" s="17">
        <f>[1]!s_dq_turn(A2726,E2726)</f>
        <v>3.5058321428571428</v>
      </c>
      <c r="W2726" s="2">
        <f>[1]!s_pq_amount(A2726,"20260101","",100000000)</f>
        <v>548.24690509000004</v>
      </c>
      <c r="X2726" s="2">
        <f>[1]!s_pq_avgamount(A2726,"20260101","",100000000)</f>
        <v>4.984062773545455</v>
      </c>
      <c r="Y2726" s="17">
        <f>[1]!s_ipo_dilutedpe(A2726)</f>
        <v>22.98</v>
      </c>
      <c r="Z2726" s="12">
        <f>[1]!s_ipo_collection_total(A2726,100000000)</f>
        <v>6.75</v>
      </c>
      <c r="AA2726" s="2">
        <f>[1]!s_val_pe_ttm(A2726,E2726)</f>
        <v>594.04754638671875</v>
      </c>
      <c r="AB2726" s="5">
        <f>[1]!s_info_zjtxornot1(A2726,"")</f>
        <v>1</v>
      </c>
      <c r="AC2726" s="22" t="str">
        <f>[1]!s_info_nature1(A2726,"")</f>
        <v>中央国有企业</v>
      </c>
      <c r="AD2726" s="6" t="str">
        <f>[1]!s_info_city(A2726)</f>
        <v>武汉市</v>
      </c>
      <c r="AE2726" s="6" t="str">
        <f>[1]!s_info_province(A2726)</f>
        <v>湖北省</v>
      </c>
      <c r="AF2726">
        <v>114.29857199999999</v>
      </c>
      <c r="AG2726">
        <v>30.584354999999999</v>
      </c>
    </row>
    <row r="2727" spans="1:33" x14ac:dyDescent="0.3">
      <c r="A2727" s="12" t="s">
        <v>5942</v>
      </c>
      <c r="B2727" s="12" t="s">
        <v>5943</v>
      </c>
      <c r="C2727" s="16" t="str">
        <f>[1]!s_info_mkt(A2727)</f>
        <v>主板</v>
      </c>
      <c r="D2727" s="16" t="str">
        <f>[1]!s_ipo_listeddate(A2727)</f>
        <v>2006-10-18</v>
      </c>
      <c r="E2727" s="16" t="str">
        <f>[1]!lastradeday_s("000002","")</f>
        <v>2026-06-22</v>
      </c>
      <c r="F2727" s="16" t="str">
        <f>[1]!s_info_industry_csrc2023(A2727,"",3)</f>
        <v>专用设备制造业</v>
      </c>
      <c r="G2727" s="16" t="str">
        <f>[1]!s_info_industry_csrc2023(A2727,"",1)</f>
        <v>制造业</v>
      </c>
      <c r="H2727" s="16">
        <f>[1]!s_is(A2727,83,"FY","YTD","20251231",1,"",100000000)</f>
        <v>83.232685514399989</v>
      </c>
      <c r="I2727" s="16">
        <f>[1]!s_is(A2727,83,"FY","YTD","20241231",1,"",100000000)</f>
        <v>71.782935865100001</v>
      </c>
      <c r="J2727" s="16">
        <f t="shared" si="126"/>
        <v>0.15950517363649253</v>
      </c>
      <c r="K2727" s="16">
        <f>[1]!s_is(A2727,61,"FY","YTD","20251231",1,"",100000000)</f>
        <v>4.0309634461000003</v>
      </c>
      <c r="L2727" s="16">
        <f>[1]!s_is(A2727,61,"FY","YTD","20241231",1,"",100000000)</f>
        <v>5.0617874832999998</v>
      </c>
      <c r="M2727" s="16">
        <f t="shared" si="127"/>
        <v>-0.20364822517755335</v>
      </c>
      <c r="N2727" s="16">
        <f>[1]!s_fa_roe(A2727,"20251231")</f>
        <v>6.5666000000000002</v>
      </c>
      <c r="O2727" s="16">
        <f>[1]!s_stmnote_rdexp(A2727,"20251231",1,10000)</f>
        <v>42420.042991000002</v>
      </c>
      <c r="P2727" s="20">
        <f t="shared" si="128"/>
        <v>5.0965606514836004E-2</v>
      </c>
      <c r="Q2727" s="16">
        <f>[1]!s_margin_tradingbalance(A2727,"",10000)</f>
        <v>47545.358099999998</v>
      </c>
      <c r="R2727" s="16">
        <f>[1]!s_margin_seclendingbalance(A2727,"",10000)</f>
        <v>146.36940000000001</v>
      </c>
      <c r="S2727" s="17">
        <f>[1]!s_val_ev(A2727,"",100000000)</f>
        <v>55.316701062000007</v>
      </c>
      <c r="T2727" s="17">
        <f>[1]!share_freesharesmv(A2727,"",100000000)</f>
        <v>46.617409817999999</v>
      </c>
      <c r="U2727" s="17">
        <f>[1]!s_dq_amount_btin(A2727,E2727,100000000)</f>
        <v>1.0679068599999999</v>
      </c>
      <c r="V2727" s="17">
        <f>[1]!s_dq_turn(A2727,E2727)</f>
        <v>2.0038101110935544</v>
      </c>
      <c r="W2727" s="2">
        <f>[1]!s_pq_amount(A2727,"20260101","",100000000)</f>
        <v>187.8954445</v>
      </c>
      <c r="X2727" s="2">
        <f>[1]!s_pq_avgamount(A2727,"20260101","",100000000)</f>
        <v>1.7081404045454547</v>
      </c>
      <c r="Y2727" s="17">
        <f>[1]!s_ipo_dilutedpe(A2727)</f>
        <v>28.45</v>
      </c>
      <c r="Z2727" s="12">
        <f>[1]!s_ipo_collection_total(A2727,100000000)</f>
        <v>4.68</v>
      </c>
      <c r="AA2727" s="2">
        <f>[1]!s_val_pe_ttm(A2727,E2727)</f>
        <v>15.473917961120605</v>
      </c>
      <c r="AB2727" s="5">
        <f>[1]!s_info_zjtxornot1(A2727,"")</f>
        <v>1</v>
      </c>
      <c r="AC2727" s="22" t="str">
        <f>[1]!s_info_nature1(A2727,"")</f>
        <v>民营企业</v>
      </c>
      <c r="AD2727" s="6" t="str">
        <f>[1]!s_info_city(A2727)</f>
        <v>青岛市</v>
      </c>
      <c r="AE2727" s="6" t="str">
        <f>[1]!s_info_province(A2727)</f>
        <v>山东省</v>
      </c>
      <c r="AF2727">
        <v>120.35517299999999</v>
      </c>
      <c r="AG2727">
        <v>36.082982000000001</v>
      </c>
    </row>
    <row r="2728" spans="1:33" x14ac:dyDescent="0.3">
      <c r="A2728" s="12" t="s">
        <v>5944</v>
      </c>
      <c r="B2728" s="12" t="s">
        <v>5945</v>
      </c>
      <c r="C2728" s="16" t="str">
        <f>[1]!s_info_mkt(A2728)</f>
        <v>主板</v>
      </c>
      <c r="D2728" s="16" t="str">
        <f>[1]!s_ipo_listeddate(A2728)</f>
        <v>2017-05-12</v>
      </c>
      <c r="E2728" s="16" t="str">
        <f>[1]!lastradeday_s("000002","")</f>
        <v>2026-06-22</v>
      </c>
      <c r="F2728" s="16" t="str">
        <f>[1]!s_info_industry_csrc2023(A2728,"",3)</f>
        <v>家具制造业</v>
      </c>
      <c r="G2728" s="16" t="str">
        <f>[1]!s_info_industry_csrc2023(A2728,"",1)</f>
        <v>制造业</v>
      </c>
      <c r="H2728" s="16">
        <f>[1]!s_is(A2728,83,"FY","YTD","20251231",1,"",100000000)</f>
        <v>33.007115786999996</v>
      </c>
      <c r="I2728" s="16">
        <f>[1]!s_is(A2728,83,"FY","YTD","20241231",1,"",100000000)</f>
        <v>34.747201882500001</v>
      </c>
      <c r="J2728" s="16">
        <f t="shared" si="126"/>
        <v>-5.0078452399828444E-2</v>
      </c>
      <c r="K2728" s="16">
        <f>[1]!s_is(A2728,61,"FY","YTD","20251231",1,"",100000000)</f>
        <v>0.21880891829999999</v>
      </c>
      <c r="L2728" s="16">
        <f>[1]!s_is(A2728,61,"FY","YTD","20241231",1,"",100000000)</f>
        <v>1.9928703002000001</v>
      </c>
      <c r="M2728" s="16">
        <f t="shared" si="127"/>
        <v>-0.89020413507189067</v>
      </c>
      <c r="N2728" s="16">
        <f>[1]!s_fa_roe(A2728,"20251231")</f>
        <v>0.78439999999999999</v>
      </c>
      <c r="O2728" s="16">
        <f>[1]!s_stmnote_rdexp(A2728,"20251231",1,10000)</f>
        <v>21416.784025000001</v>
      </c>
      <c r="P2728" s="20">
        <f t="shared" si="128"/>
        <v>6.4885354307252424E-2</v>
      </c>
      <c r="Q2728" s="16">
        <f>[1]!s_margin_tradingbalance(A2728,"",10000)</f>
        <v>0</v>
      </c>
      <c r="R2728" s="16">
        <f>[1]!s_margin_seclendingbalance(A2728,"",10000)</f>
        <v>0</v>
      </c>
      <c r="S2728" s="17">
        <f>[1]!s_val_ev(A2728,"",100000000)</f>
        <v>22.660373866</v>
      </c>
      <c r="T2728" s="17">
        <f>[1]!share_freesharesmv(A2728,"",100000000)</f>
        <v>6.7323168249999998</v>
      </c>
      <c r="U2728" s="17">
        <f>[1]!s_dq_amount_btin(A2728,E2728,100000000)</f>
        <v>0.16874201999999999</v>
      </c>
      <c r="V2728" s="17">
        <f>[1]!s_dq_turn(A2728,E2728)</f>
        <v>0.75014485553148469</v>
      </c>
      <c r="W2728" s="2">
        <f>[1]!s_pq_amount(A2728,"20260101","",100000000)</f>
        <v>27.096847700000001</v>
      </c>
      <c r="X2728" s="2">
        <f>[1]!s_pq_avgamount(A2728,"20260101","",100000000)</f>
        <v>0.2463349790909091</v>
      </c>
      <c r="Y2728" s="17">
        <f>[1]!s_ipo_dilutedpe(A2728)</f>
        <v>22.99</v>
      </c>
      <c r="Z2728" s="12">
        <f>[1]!s_ipo_collection_total(A2728,100000000)</f>
        <v>4.7344999999999997</v>
      </c>
      <c r="AA2728" s="2">
        <f>[1]!s_val_pe_ttm(A2728,E2728)</f>
        <v>-83.355972290039063</v>
      </c>
      <c r="AB2728" s="5">
        <f>[1]!s_info_zjtxornot1(A2728,"")</f>
        <v>0</v>
      </c>
      <c r="AC2728" s="22" t="str">
        <f>[1]!s_info_nature1(A2728,"")</f>
        <v>民营企业</v>
      </c>
      <c r="AD2728" s="6" t="str">
        <f>[1]!s_info_city(A2728)</f>
        <v>厦门市</v>
      </c>
      <c r="AE2728" s="6" t="str">
        <f>[1]!s_info_province(A2728)</f>
        <v>福建省</v>
      </c>
      <c r="AF2728">
        <v>118.11022</v>
      </c>
      <c r="AG2728">
        <v>24.490473999999999</v>
      </c>
    </row>
    <row r="2729" spans="1:33" x14ac:dyDescent="0.3">
      <c r="A2729" s="12" t="s">
        <v>5946</v>
      </c>
      <c r="B2729" s="12" t="s">
        <v>5947</v>
      </c>
      <c r="C2729" s="16" t="str">
        <f>[1]!s_info_mkt(A2729)</f>
        <v>主板</v>
      </c>
      <c r="D2729" s="16" t="str">
        <f>[1]!s_ipo_listeddate(A2729)</f>
        <v>2001-01-16</v>
      </c>
      <c r="E2729" s="16" t="str">
        <f>[1]!lastradeday_s("000002","")</f>
        <v>2026-06-22</v>
      </c>
      <c r="F2729" s="16" t="str">
        <f>[1]!s_info_industry_csrc2023(A2729,"",3)</f>
        <v>道路运输业</v>
      </c>
      <c r="G2729" s="16" t="str">
        <f>[1]!s_info_industry_csrc2023(A2729,"",1)</f>
        <v>交通运输、仓储和邮政业</v>
      </c>
      <c r="H2729" s="16">
        <f>[1]!s_is(A2729,83,"FY","YTD","20251231",1,"",100000000)</f>
        <v>202.89199757750001</v>
      </c>
      <c r="I2729" s="16">
        <f>[1]!s_is(A2729,83,"FY","YTD","20241231",1,"",100000000)</f>
        <v>231.98204414580002</v>
      </c>
      <c r="J2729" s="16">
        <f t="shared" si="126"/>
        <v>-0.12539783704128848</v>
      </c>
      <c r="K2729" s="16">
        <f>[1]!s_is(A2729,61,"FY","YTD","20251231",1,"",100000000)</f>
        <v>45.938706053100006</v>
      </c>
      <c r="L2729" s="16">
        <f>[1]!s_is(A2729,61,"FY","YTD","20241231",1,"",100000000)</f>
        <v>49.466916054099997</v>
      </c>
      <c r="M2729" s="16">
        <f t="shared" si="127"/>
        <v>-7.132464043526239E-2</v>
      </c>
      <c r="N2729" s="16">
        <f>[1]!s_fa_roe(A2729,"20251231")</f>
        <v>11.478999999999999</v>
      </c>
      <c r="O2729" s="16">
        <f>[1]!s_stmnote_rdexp(A2729,"20251231",1,10000)</f>
        <v>3827.25</v>
      </c>
      <c r="P2729" s="20">
        <f t="shared" si="128"/>
        <v>1.8863484246282706E-3</v>
      </c>
      <c r="Q2729" s="16">
        <f>[1]!s_margin_tradingbalance(A2729,"",10000)</f>
        <v>12544.9882</v>
      </c>
      <c r="R2729" s="16">
        <f>[1]!s_margin_seclendingbalance(A2729,"",10000)</f>
        <v>159.5538</v>
      </c>
      <c r="S2729" s="17">
        <f>[1]!s_val_ev(A2729,"",100000000)</f>
        <v>562.95663913400006</v>
      </c>
      <c r="T2729" s="17">
        <f>[1]!share_freesharesmv(A2729,"",100000000)</f>
        <v>56.136030310699994</v>
      </c>
      <c r="U2729" s="17">
        <f>[1]!s_dq_amount_btin(A2729,E2729,100000000)</f>
        <v>1.1163294800000001</v>
      </c>
      <c r="V2729" s="17">
        <f>[1]!s_dq_turn(A2729,E2729)</f>
        <v>0.24639116522103455</v>
      </c>
      <c r="W2729" s="2">
        <f>[1]!s_pq_amount(A2729,"20260101","",100000000)</f>
        <v>136.56919665999999</v>
      </c>
      <c r="X2729" s="2">
        <f>[1]!s_pq_avgamount(A2729,"20260101","",100000000)</f>
        <v>1.2415381514545454</v>
      </c>
      <c r="Y2729" s="17">
        <f>[1]!s_ipo_dilutedpe(A2729)</f>
        <v>35.9</v>
      </c>
      <c r="Z2729" s="12">
        <f>[1]!s_ipo_collection_total(A2729,100000000)</f>
        <v>6.3</v>
      </c>
      <c r="AA2729" s="2">
        <f>[1]!s_val_pe_ttm(A2729,E2729)</f>
        <v>12.655496597290039</v>
      </c>
      <c r="AB2729" s="5">
        <f>[1]!s_info_zjtxornot1(A2729,"")</f>
        <v>0</v>
      </c>
      <c r="AC2729" s="22" t="str">
        <f>[1]!s_info_nature1(A2729,"")</f>
        <v>地方国有企业</v>
      </c>
      <c r="AD2729" s="6" t="str">
        <f>[1]!s_info_city(A2729)</f>
        <v>南京市</v>
      </c>
      <c r="AE2729" s="6" t="str">
        <f>[1]!s_info_province(A2729)</f>
        <v>江苏省</v>
      </c>
      <c r="AF2729">
        <v>118.767413</v>
      </c>
      <c r="AG2729">
        <v>32.041544000000002</v>
      </c>
    </row>
    <row r="2730" spans="1:33" x14ac:dyDescent="0.3">
      <c r="A2730" s="12" t="s">
        <v>5948</v>
      </c>
      <c r="B2730" s="12" t="s">
        <v>5949</v>
      </c>
      <c r="C2730" s="16" t="str">
        <f>[1]!s_info_mkt(A2730)</f>
        <v>主板</v>
      </c>
      <c r="D2730" s="16" t="str">
        <f>[1]!s_ipo_listeddate(A2730)</f>
        <v>2000-06-15</v>
      </c>
      <c r="E2730" s="16" t="str">
        <f>[1]!lastradeday_s("000002","")</f>
        <v>2026-06-22</v>
      </c>
      <c r="F2730" s="16" t="str">
        <f>[1]!s_info_industry_csrc2023(A2730,"",3)</f>
        <v>造纸和纸制品业</v>
      </c>
      <c r="G2730" s="16" t="str">
        <f>[1]!s_info_industry_csrc2023(A2730,"",1)</f>
        <v>制造业</v>
      </c>
      <c r="H2730" s="16">
        <f>[1]!s_is(A2730,83,"FY","YTD","20251231",1,"",100000000)</f>
        <v>12.044922011199999</v>
      </c>
      <c r="I2730" s="16">
        <f>[1]!s_is(A2730,83,"FY","YTD","20241231",1,"",100000000)</f>
        <v>14.5891854424</v>
      </c>
      <c r="J2730" s="16">
        <f t="shared" si="126"/>
        <v>-0.17439379609266625</v>
      </c>
      <c r="K2730" s="16">
        <f>[1]!s_is(A2730,61,"FY","YTD","20251231",1,"",100000000)</f>
        <v>0.1628369053</v>
      </c>
      <c r="L2730" s="16">
        <f>[1]!s_is(A2730,61,"FY","YTD","20241231",1,"",100000000)</f>
        <v>0.72001283900000002</v>
      </c>
      <c r="M2730" s="16">
        <f t="shared" si="127"/>
        <v>-0.77384166437065427</v>
      </c>
      <c r="N2730" s="16">
        <f>[1]!s_fa_roe(A2730,"20251231")</f>
        <v>1.0814999999999999</v>
      </c>
      <c r="O2730" s="16">
        <f>[1]!s_stmnote_rdexp(A2730,"20251231",1,10000)</f>
        <v>4163.3836499999998</v>
      </c>
      <c r="P2730" s="20">
        <f t="shared" si="128"/>
        <v>3.4565467888697562E-2</v>
      </c>
      <c r="Q2730" s="16">
        <f>[1]!s_margin_tradingbalance(A2730,"",10000)</f>
        <v>0</v>
      </c>
      <c r="R2730" s="16">
        <f>[1]!s_margin_seclendingbalance(A2730,"",10000)</f>
        <v>0</v>
      </c>
      <c r="S2730" s="17">
        <f>[1]!s_val_ev(A2730,"",100000000)</f>
        <v>18.970200000000002</v>
      </c>
      <c r="T2730" s="17">
        <f>[1]!share_freesharesmv(A2730,"",100000000)</f>
        <v>12.0852</v>
      </c>
      <c r="U2730" s="17">
        <f>[1]!s_dq_amount_btin(A2730,E2730,100000000)</f>
        <v>0.29622320000000002</v>
      </c>
      <c r="V2730" s="17">
        <f>[1]!s_dq_turn(A2730,E2730)</f>
        <v>1.6022487902077995</v>
      </c>
      <c r="W2730" s="2">
        <f>[1]!s_pq_amount(A2730,"20260101","",100000000)</f>
        <v>52.131748819999999</v>
      </c>
      <c r="X2730" s="2">
        <f>[1]!s_pq_avgamount(A2730,"20260101","",100000000)</f>
        <v>0.4739249892727273</v>
      </c>
      <c r="Y2730" s="17">
        <f>[1]!s_ipo_dilutedpe(A2730)</f>
        <v>28.08</v>
      </c>
      <c r="Z2730" s="12">
        <f>[1]!s_ipo_collection_total(A2730,100000000)</f>
        <v>3.3384</v>
      </c>
      <c r="AA2730" s="2">
        <f>[1]!s_val_pe_ttm(A2730,E2730)</f>
        <v>190.48541259765625</v>
      </c>
      <c r="AB2730" s="5">
        <f>[1]!s_info_zjtxornot1(A2730,"")</f>
        <v>0</v>
      </c>
      <c r="AC2730" s="22" t="str">
        <f>[1]!s_info_nature1(A2730,"")</f>
        <v>地方国有企业</v>
      </c>
      <c r="AD2730" s="6" t="str">
        <f>[1]!s_info_city(A2730)</f>
        <v>嘉兴市</v>
      </c>
      <c r="AE2730" s="6" t="str">
        <f>[1]!s_info_province(A2730)</f>
        <v>浙江省</v>
      </c>
      <c r="AF2730">
        <v>120.750865</v>
      </c>
      <c r="AG2730">
        <v>30.762653</v>
      </c>
    </row>
    <row r="2731" spans="1:33" x14ac:dyDescent="0.3">
      <c r="A2731" s="12" t="s">
        <v>5950</v>
      </c>
      <c r="B2731" s="12" t="s">
        <v>5951</v>
      </c>
      <c r="C2731" s="16" t="str">
        <f>[1]!s_info_mkt(A2731)</f>
        <v>科创板</v>
      </c>
      <c r="D2731" s="16" t="str">
        <f>[1]!s_ipo_listeddate(A2731)</f>
        <v>2022-10-12</v>
      </c>
      <c r="E2731" s="16" t="str">
        <f>[1]!lastradeday_s("000002","")</f>
        <v>2026-06-22</v>
      </c>
      <c r="F2731" s="16" t="str">
        <f>[1]!s_info_industry_csrc2023(A2731,"",3)</f>
        <v>铁路、船舶、航空航天和其他运输设备制造业</v>
      </c>
      <c r="G2731" s="16" t="str">
        <f>[1]!s_info_industry_csrc2023(A2731,"",1)</f>
        <v>制造业</v>
      </c>
      <c r="H2731" s="16">
        <f>[1]!s_is(A2731,83,"FY","YTD","20251231",1,"",100000000)</f>
        <v>11.2966971071</v>
      </c>
      <c r="I2731" s="16">
        <f>[1]!s_is(A2731,83,"FY","YTD","20241231",1,"",100000000)</f>
        <v>11.058122968199999</v>
      </c>
      <c r="J2731" s="16">
        <f t="shared" si="126"/>
        <v>2.1574560129786091E-2</v>
      </c>
      <c r="K2731" s="16">
        <f>[1]!s_is(A2731,61,"FY","YTD","20251231",1,"",100000000)</f>
        <v>1.1108942674</v>
      </c>
      <c r="L2731" s="16">
        <f>[1]!s_is(A2731,61,"FY","YTD","20241231",1,"",100000000)</f>
        <v>1.2559437752</v>
      </c>
      <c r="M2731" s="16">
        <f t="shared" si="127"/>
        <v>-0.11549044683700267</v>
      </c>
      <c r="N2731" s="16">
        <f>[1]!s_fa_roe(A2731,"20251231")</f>
        <v>3.2351000000000001</v>
      </c>
      <c r="O2731" s="16">
        <f>[1]!s_stmnote_rdexp(A2731,"20251231",1,10000)</f>
        <v>9553.6973620000008</v>
      </c>
      <c r="P2731" s="20">
        <f t="shared" si="128"/>
        <v>8.4570713646871881E-2</v>
      </c>
      <c r="Q2731" s="16">
        <f>[1]!s_margin_tradingbalance(A2731,"",10000)</f>
        <v>7498.6629999999996</v>
      </c>
      <c r="R2731" s="16">
        <f>[1]!s_margin_seclendingbalance(A2731,"",10000)</f>
        <v>0</v>
      </c>
      <c r="S2731" s="17">
        <f>[1]!s_val_ev(A2731,"",100000000)</f>
        <v>38.832000000000001</v>
      </c>
      <c r="T2731" s="17">
        <f>[1]!share_freesharesmv(A2731,"",100000000)</f>
        <v>14.204823911199998</v>
      </c>
      <c r="U2731" s="17">
        <f>[1]!s_dq_amount_btin(A2731,E2731,100000000)</f>
        <v>8.8037790000000005E-2</v>
      </c>
      <c r="V2731" s="17">
        <f>[1]!s_dq_turn(A2731,E2731)</f>
        <v>0.23088187499999999</v>
      </c>
      <c r="W2731" s="2">
        <f>[1]!s_pq_amount(A2731,"20260101","",100000000)</f>
        <v>20.39383905</v>
      </c>
      <c r="X2731" s="2">
        <f>[1]!s_pq_avgamount(A2731,"20260101","",100000000)</f>
        <v>0.18539853681818183</v>
      </c>
      <c r="Y2731" s="17">
        <f>[1]!s_ipo_dilutedpe(A2731)</f>
        <v>60.63</v>
      </c>
      <c r="Z2731" s="12">
        <f>[1]!s_ipo_collection_total(A2731,100000000)</f>
        <v>16.295999999999999</v>
      </c>
      <c r="AA2731" s="2">
        <f>[1]!s_val_pe_ttm(A2731,E2731)</f>
        <v>40.698837280273438</v>
      </c>
      <c r="AB2731" s="5">
        <f>[1]!s_info_zjtxornot1(A2731,"")</f>
        <v>1</v>
      </c>
      <c r="AC2731" s="22" t="str">
        <f>[1]!s_info_nature1(A2731,"")</f>
        <v>中央国有企业</v>
      </c>
      <c r="AD2731" s="6" t="str">
        <f>[1]!s_info_city(A2731)</f>
        <v>哈尔滨市</v>
      </c>
      <c r="AE2731" s="6" t="str">
        <f>[1]!s_info_province(A2731)</f>
        <v>黑龙江省</v>
      </c>
      <c r="AF2731">
        <v>126.642464</v>
      </c>
      <c r="AG2731">
        <v>45.756967000000003</v>
      </c>
    </row>
    <row r="2732" spans="1:33" x14ac:dyDescent="0.3">
      <c r="A2732" s="12" t="s">
        <v>5952</v>
      </c>
      <c r="B2732" s="12" t="s">
        <v>5953</v>
      </c>
      <c r="C2732" s="16" t="str">
        <f>[1]!s_info_mkt(A2732)</f>
        <v>创业板</v>
      </c>
      <c r="D2732" s="16" t="str">
        <f>[1]!s_ipo_listeddate(A2732)</f>
        <v>2020-08-06</v>
      </c>
      <c r="E2732" s="16" t="str">
        <f>[1]!lastradeday_s("000002","")</f>
        <v>2026-06-22</v>
      </c>
      <c r="F2732" s="16" t="str">
        <f>[1]!s_info_industry_csrc2023(A2732,"",3)</f>
        <v>公共设施管理业</v>
      </c>
      <c r="G2732" s="16" t="str">
        <f>[1]!s_info_industry_csrc2023(A2732,"",1)</f>
        <v>水利、环境和公共设施管理业</v>
      </c>
      <c r="H2732" s="16">
        <f>[1]!s_is(A2732,83,"FY","YTD","20251231",1,"",100000000)</f>
        <v>3.2594746893000002</v>
      </c>
      <c r="I2732" s="16">
        <f>[1]!s_is(A2732,83,"FY","YTD","20241231",1,"",100000000)</f>
        <v>3.0371215887000003</v>
      </c>
      <c r="J2732" s="16">
        <f t="shared" si="126"/>
        <v>7.3211787577847742E-2</v>
      </c>
      <c r="K2732" s="16">
        <f>[1]!s_is(A2732,61,"FY","YTD","20251231",1,"",100000000)</f>
        <v>0.74681464680000009</v>
      </c>
      <c r="L2732" s="16">
        <f>[1]!s_is(A2732,61,"FY","YTD","20241231",1,"",100000000)</f>
        <v>0.86513122409999998</v>
      </c>
      <c r="M2732" s="16">
        <f t="shared" si="127"/>
        <v>-0.13676142301196581</v>
      </c>
      <c r="N2732" s="16">
        <f>[1]!s_fa_roe(A2732,"20251231")</f>
        <v>9.7035</v>
      </c>
      <c r="O2732" s="16">
        <f>[1]!s_stmnote_rdexp(A2732,"20251231",1,10000)</f>
        <v>0</v>
      </c>
      <c r="P2732" s="20">
        <f t="shared" si="128"/>
        <v>0</v>
      </c>
      <c r="Q2732" s="16">
        <f>[1]!s_margin_tradingbalance(A2732,"",10000)</f>
        <v>8064.6455999999998</v>
      </c>
      <c r="R2732" s="16">
        <f>[1]!s_margin_seclendingbalance(A2732,"",10000)</f>
        <v>0</v>
      </c>
      <c r="S2732" s="17">
        <f>[1]!s_val_ev(A2732,"",100000000)</f>
        <v>42.919499999999999</v>
      </c>
      <c r="T2732" s="17">
        <f>[1]!share_freesharesmv(A2732,"",100000000)</f>
        <v>25.923378</v>
      </c>
      <c r="U2732" s="17">
        <f>[1]!s_dq_amount_btin(A2732,E2732,100000000)</f>
        <v>1.2028205199999999</v>
      </c>
      <c r="V2732" s="17">
        <f>[1]!s_dq_turn(A2732,E2732)</f>
        <v>2.8461935483870966</v>
      </c>
      <c r="W2732" s="2">
        <f>[1]!s_pq_amount(A2732,"20260101","",100000000)</f>
        <v>183.0711139</v>
      </c>
      <c r="X2732" s="2">
        <f>[1]!s_pq_avgamount(A2732,"20260101","",100000000)</f>
        <v>1.6642828536363636</v>
      </c>
      <c r="Y2732" s="17">
        <f>[1]!s_ipo_dilutedpe(A2732)</f>
        <v>15.28</v>
      </c>
      <c r="Z2732" s="12">
        <f>[1]!s_ipo_collection_total(A2732,100000000)</f>
        <v>2.7861250000000002</v>
      </c>
      <c r="AA2732" s="2">
        <f>[1]!s_val_pe_ttm(A2732,E2732)</f>
        <v>55.310573577880859</v>
      </c>
      <c r="AB2732" s="5">
        <f>[1]!s_info_zjtxornot1(A2732,"")</f>
        <v>0</v>
      </c>
      <c r="AC2732" s="22" t="str">
        <f>[1]!s_info_nature1(A2732,"")</f>
        <v>地方国有企业</v>
      </c>
      <c r="AD2732" s="6" t="str">
        <f>[1]!s_info_city(A2732)</f>
        <v>阜康市</v>
      </c>
      <c r="AE2732" s="6" t="str">
        <f>[1]!s_info_province(A2732)</f>
        <v>新疆维吾尔自治区</v>
      </c>
      <c r="AF2732">
        <v>88.305948999999998</v>
      </c>
      <c r="AG2732">
        <v>44.424104</v>
      </c>
    </row>
    <row r="2733" spans="1:33" x14ac:dyDescent="0.3">
      <c r="A2733" s="12" t="s">
        <v>5954</v>
      </c>
      <c r="B2733" s="12" t="s">
        <v>5955</v>
      </c>
      <c r="C2733" s="16" t="str">
        <f>[1]!s_info_mkt(A2733)</f>
        <v>主板</v>
      </c>
      <c r="D2733" s="16" t="str">
        <f>[1]!s_ipo_listeddate(A2733)</f>
        <v>2001-11-29</v>
      </c>
      <c r="E2733" s="16" t="str">
        <f>[1]!lastradeday_s("000002","")</f>
        <v>2026-06-22</v>
      </c>
      <c r="F2733" s="16" t="str">
        <f>[1]!s_info_industry_csrc2023(A2733,"",3)</f>
        <v>有色金属冶炼和压延加工业</v>
      </c>
      <c r="G2733" s="16" t="str">
        <f>[1]!s_info_industry_csrc2023(A2733,"",1)</f>
        <v>制造业</v>
      </c>
      <c r="H2733" s="16">
        <f>[1]!s_is(A2733,83,"FY","YTD","20251231",1,"",100000000)</f>
        <v>770.40962692009998</v>
      </c>
      <c r="I2733" s="16">
        <f>[1]!s_is(A2733,83,"FY","YTD","20241231",1,"",100000000)</f>
        <v>809.41533176439998</v>
      </c>
      <c r="J2733" s="16">
        <f t="shared" si="126"/>
        <v>-4.8189975298927989E-2</v>
      </c>
      <c r="K2733" s="16">
        <f>[1]!s_is(A2733,61,"FY","YTD","20251231",1,"",100000000)</f>
        <v>7.8552075660999998</v>
      </c>
      <c r="L2733" s="16">
        <f>[1]!s_is(A2733,61,"FY","YTD","20241231",1,"",100000000)</f>
        <v>10.103626593</v>
      </c>
      <c r="M2733" s="16">
        <f t="shared" si="127"/>
        <v>-0.2225358396021633</v>
      </c>
      <c r="N2733" s="16">
        <f>[1]!s_fa_roe(A2733,"20251231")</f>
        <v>7.1535000000000002</v>
      </c>
      <c r="O2733" s="16">
        <f>[1]!s_stmnote_rdexp(A2733,"20251231",1,10000)</f>
        <v>31374.474748000001</v>
      </c>
      <c r="P2733" s="20">
        <f t="shared" si="128"/>
        <v>4.072440640886992E-3</v>
      </c>
      <c r="Q2733" s="16">
        <f>[1]!s_margin_tradingbalance(A2733,"",10000)</f>
        <v>0</v>
      </c>
      <c r="R2733" s="16">
        <f>[1]!s_margin_seclendingbalance(A2733,"",10000)</f>
        <v>0</v>
      </c>
      <c r="S2733" s="17">
        <f>[1]!s_val_ev(A2733,"",100000000)</f>
        <v>154.53224459820001</v>
      </c>
      <c r="T2733" s="17">
        <f>[1]!share_freesharesmv(A2733,"",100000000)</f>
        <v>77.07110111999998</v>
      </c>
      <c r="U2733" s="17">
        <f>[1]!s_dq_amount_btin(A2733,E2733,100000000)</f>
        <v>2.7192263099999998</v>
      </c>
      <c r="V2733" s="17">
        <f>[1]!s_dq_turn(A2733,E2733)</f>
        <v>1.7900487013518867</v>
      </c>
      <c r="W2733" s="2">
        <f>[1]!s_pq_amount(A2733,"20260101","",100000000)</f>
        <v>362.12796656</v>
      </c>
      <c r="X2733" s="2">
        <f>[1]!s_pq_avgamount(A2733,"20260101","",100000000)</f>
        <v>3.2920724232727272</v>
      </c>
      <c r="Y2733" s="17">
        <f>[1]!s_ipo_dilutedpe(A2733)</f>
        <v>18.920000000000002</v>
      </c>
      <c r="Z2733" s="12">
        <f>[1]!s_ipo_collection_total(A2733,100000000)</f>
        <v>3.95</v>
      </c>
      <c r="AA2733" s="2">
        <f>[1]!s_val_pe_ttm(A2733,E2733)</f>
        <v>18.289663314819336</v>
      </c>
      <c r="AB2733" s="5">
        <f>[1]!s_info_zjtxornot1(A2733,"")</f>
        <v>0</v>
      </c>
      <c r="AC2733" s="22" t="str">
        <f>[1]!s_info_nature1(A2733,"")</f>
        <v>民营企业</v>
      </c>
      <c r="AD2733" s="6" t="str">
        <f>[1]!s_info_city(A2733)</f>
        <v>北京市</v>
      </c>
      <c r="AE2733" s="6" t="str">
        <f>[1]!s_info_province(A2733)</f>
        <v>北京</v>
      </c>
      <c r="AF2733">
        <v>116.40528500000001</v>
      </c>
      <c r="AG2733">
        <v>39.904989</v>
      </c>
    </row>
    <row r="2734" spans="1:33" x14ac:dyDescent="0.3">
      <c r="A2734" s="12" t="s">
        <v>5956</v>
      </c>
      <c r="B2734" s="12" t="s">
        <v>5957</v>
      </c>
      <c r="C2734" s="16" t="str">
        <f>[1]!s_info_mkt(A2734)</f>
        <v>创业板</v>
      </c>
      <c r="D2734" s="16" t="str">
        <f>[1]!s_ipo_listeddate(A2734)</f>
        <v>2012-05-11</v>
      </c>
      <c r="E2734" s="16" t="str">
        <f>[1]!lastradeday_s("000002","")</f>
        <v>2026-06-22</v>
      </c>
      <c r="F2734" s="16" t="str">
        <f>[1]!s_info_industry_csrc2023(A2734,"",3)</f>
        <v>互联网和相关服务</v>
      </c>
      <c r="G2734" s="16" t="str">
        <f>[1]!s_info_industry_csrc2023(A2734,"",1)</f>
        <v>信息传输、软件和信息技术服务业</v>
      </c>
      <c r="H2734" s="16">
        <f>[1]!s_is(A2734,83,"FY","YTD","20251231",1,"",100000000)</f>
        <v>7.0605879375000002</v>
      </c>
      <c r="I2734" s="16">
        <f>[1]!s_is(A2734,83,"FY","YTD","20241231",1,"",100000000)</f>
        <v>8.1873423675999994</v>
      </c>
      <c r="J2734" s="16">
        <f t="shared" si="126"/>
        <v>-0.13762151129271649</v>
      </c>
      <c r="K2734" s="16">
        <f>[1]!s_is(A2734,61,"FY","YTD","20251231",1,"",100000000)</f>
        <v>-1.5701324444999998</v>
      </c>
      <c r="L2734" s="16">
        <f>[1]!s_is(A2734,61,"FY","YTD","20241231",1,"",100000000)</f>
        <v>1.1089100654999999</v>
      </c>
      <c r="M2734" s="16">
        <f t="shared" si="127"/>
        <v>-2.4159240621483922</v>
      </c>
      <c r="N2734" s="16">
        <f>[1]!s_fa_roe(A2734,"20251231")</f>
        <v>-3.2913999999999999</v>
      </c>
      <c r="O2734" s="16">
        <f>[1]!s_stmnote_rdexp(A2734,"20251231",1,10000)</f>
        <v>26075.168106000001</v>
      </c>
      <c r="P2734" s="20">
        <f t="shared" si="128"/>
        <v>0.36930590393910806</v>
      </c>
      <c r="Q2734" s="16">
        <f>[1]!s_margin_tradingbalance(A2734,"",10000)</f>
        <v>107163.72259999999</v>
      </c>
      <c r="R2734" s="16">
        <f>[1]!s_margin_seclendingbalance(A2734,"",10000)</f>
        <v>418.96</v>
      </c>
      <c r="S2734" s="17">
        <f>[1]!s_val_ev(A2734,"",100000000)</f>
        <v>111.55357332360001</v>
      </c>
      <c r="T2734" s="17">
        <f>[1]!share_freesharesmv(A2734,"",100000000)</f>
        <v>104.70897464040002</v>
      </c>
      <c r="U2734" s="17">
        <f>[1]!s_dq_amount_btin(A2734,E2734,100000000)</f>
        <v>3.2477759900000001</v>
      </c>
      <c r="V2734" s="17">
        <f>[1]!s_dq_turn(A2734,E2734)</f>
        <v>3.1860903116062218</v>
      </c>
      <c r="W2734" s="2">
        <f>[1]!s_pq_amount(A2734,"20260101","",100000000)</f>
        <v>779.18570583999997</v>
      </c>
      <c r="X2734" s="2">
        <f>[1]!s_pq_avgamount(A2734,"20260101","",100000000)</f>
        <v>7.0835064167272721</v>
      </c>
      <c r="Y2734" s="17">
        <f>[1]!s_ipo_dilutedpe(A2734)</f>
        <v>48.16</v>
      </c>
      <c r="Z2734" s="12">
        <f>[1]!s_ipo_collection_total(A2734,100000000)</f>
        <v>6.5464000000000002</v>
      </c>
      <c r="AA2734" s="2">
        <f>[1]!s_val_pe_ttm(A2734,E2734)</f>
        <v>-85.296546936035156</v>
      </c>
      <c r="AB2734" s="5">
        <f>[1]!s_info_zjtxornot1(A2734,"")</f>
        <v>0</v>
      </c>
      <c r="AC2734" s="22" t="str">
        <f>[1]!s_info_nature1(A2734,"")</f>
        <v>公众企业</v>
      </c>
      <c r="AD2734" s="6" t="str">
        <f>[1]!s_info_city(A2734)</f>
        <v>北京市</v>
      </c>
      <c r="AE2734" s="6" t="str">
        <f>[1]!s_info_province(A2734)</f>
        <v>北京</v>
      </c>
      <c r="AF2734">
        <v>116.40528500000001</v>
      </c>
      <c r="AG2734">
        <v>39.904989</v>
      </c>
    </row>
    <row r="2735" spans="1:33" x14ac:dyDescent="0.3">
      <c r="A2735" s="12" t="s">
        <v>5958</v>
      </c>
      <c r="B2735" s="12" t="s">
        <v>5959</v>
      </c>
      <c r="C2735" s="16" t="str">
        <f>[1]!s_info_mkt(A2735)</f>
        <v>主板</v>
      </c>
      <c r="D2735" s="16" t="str">
        <f>[1]!s_ipo_listeddate(A2735)</f>
        <v>1998-05-11</v>
      </c>
      <c r="E2735" s="16" t="str">
        <f>[1]!lastradeday_s("000002","")</f>
        <v>2026-06-22</v>
      </c>
      <c r="F2735" s="16" t="str">
        <f>[1]!s_info_industry_csrc2023(A2735,"",3)</f>
        <v>铁路运输业</v>
      </c>
      <c r="G2735" s="16" t="str">
        <f>[1]!s_info_industry_csrc2023(A2735,"",1)</f>
        <v>交通运输、仓储和邮政业</v>
      </c>
      <c r="H2735" s="16">
        <f>[1]!s_is(A2735,83,"FY","YTD","20251231",1,"",100000000)</f>
        <v>114.93909430399999</v>
      </c>
      <c r="I2735" s="16">
        <f>[1]!s_is(A2735,83,"FY","YTD","20241231",1,"",100000000)</f>
        <v>130.15452205610001</v>
      </c>
      <c r="J2735" s="16">
        <f t="shared" si="126"/>
        <v>-0.11690279762651479</v>
      </c>
      <c r="K2735" s="16">
        <f>[1]!s_is(A2735,61,"FY","YTD","20251231",1,"",100000000)</f>
        <v>5.2505195840000001</v>
      </c>
      <c r="L2735" s="16">
        <f>[1]!s_is(A2735,61,"FY","YTD","20241231",1,"",100000000)</f>
        <v>3.8191735145000001</v>
      </c>
      <c r="M2735" s="16">
        <f t="shared" si="127"/>
        <v>0.37477901018785986</v>
      </c>
      <c r="N2735" s="16">
        <f>[1]!s_fa_roe(A2735,"20251231")</f>
        <v>7.0510999999999999</v>
      </c>
      <c r="O2735" s="16">
        <f>[1]!s_stmnote_rdexp(A2735,"20251231",1,10000)</f>
        <v>420.64001999999999</v>
      </c>
      <c r="P2735" s="20">
        <f t="shared" si="128"/>
        <v>3.6596775235365786E-4</v>
      </c>
      <c r="Q2735" s="16">
        <f>[1]!s_margin_tradingbalance(A2735,"",10000)</f>
        <v>48285.847900000001</v>
      </c>
      <c r="R2735" s="16">
        <f>[1]!s_margin_seclendingbalance(A2735,"",10000)</f>
        <v>224.56120000000001</v>
      </c>
      <c r="S2735" s="17">
        <f>[1]!s_val_ev(A2735,"",100000000)</f>
        <v>70.498181196000004</v>
      </c>
      <c r="T2735" s="17">
        <f>[1]!share_freesharesmv(A2735,"",100000000)</f>
        <v>49.343799780000012</v>
      </c>
      <c r="U2735" s="17">
        <f>[1]!s_dq_amount_btin(A2735,E2735,100000000)</f>
        <v>0.61939281000000002</v>
      </c>
      <c r="V2735" s="17">
        <f>[1]!s_dq_turn(A2735,E2735)</f>
        <v>0.88730462742135563</v>
      </c>
      <c r="W2735" s="2">
        <f>[1]!s_pq_amount(A2735,"20260101","",100000000)</f>
        <v>158.32777580000001</v>
      </c>
      <c r="X2735" s="2">
        <f>[1]!s_pq_avgamount(A2735,"20260101","",100000000)</f>
        <v>1.4393434163636363</v>
      </c>
      <c r="Y2735" s="17">
        <f>[1]!s_ipo_dilutedpe(A2735)</f>
        <v>0</v>
      </c>
      <c r="Z2735" s="12">
        <f>[1]!s_ipo_collection_total(A2735,100000000)</f>
        <v>1.71</v>
      </c>
      <c r="AA2735" s="2">
        <f>[1]!s_val_pe_ttm(A2735,E2735)</f>
        <v>13.078330039978027</v>
      </c>
      <c r="AB2735" s="5">
        <f>[1]!s_info_zjtxornot1(A2735,"")</f>
        <v>0</v>
      </c>
      <c r="AC2735" s="22" t="str">
        <f>[1]!s_info_nature1(A2735,"")</f>
        <v>中央国有企业</v>
      </c>
      <c r="AD2735" s="6" t="str">
        <f>[1]!s_info_city(A2735)</f>
        <v>大连市</v>
      </c>
      <c r="AE2735" s="6" t="str">
        <f>[1]!s_info_province(A2735)</f>
        <v>辽宁省</v>
      </c>
      <c r="AF2735">
        <v>121.618622</v>
      </c>
      <c r="AG2735">
        <v>38.914589999999997</v>
      </c>
    </row>
    <row r="2736" spans="1:33" x14ac:dyDescent="0.3">
      <c r="A2736" s="12" t="s">
        <v>5960</v>
      </c>
      <c r="B2736" s="12" t="s">
        <v>5961</v>
      </c>
      <c r="C2736" s="16" t="str">
        <f>[1]!s_info_mkt(A2736)</f>
        <v>科创板</v>
      </c>
      <c r="D2736" s="16" t="str">
        <f>[1]!s_ipo_listeddate(A2736)</f>
        <v>2022-07-01</v>
      </c>
      <c r="E2736" s="16" t="str">
        <f>[1]!lastradeday_s("000002","")</f>
        <v>2026-06-22</v>
      </c>
      <c r="F2736" s="16" t="str">
        <f>[1]!s_info_industry_csrc2023(A2736,"",3)</f>
        <v>铁路、船舶、航空航天和其他运输设备制造业</v>
      </c>
      <c r="G2736" s="16" t="str">
        <f>[1]!s_info_industry_csrc2023(A2736,"",1)</f>
        <v>制造业</v>
      </c>
      <c r="H2736" s="16">
        <f>[1]!s_is(A2736,83,"FY","YTD","20251231",1,"",100000000)</f>
        <v>3.8881882104000001</v>
      </c>
      <c r="I2736" s="16">
        <f>[1]!s_is(A2736,83,"FY","YTD","20241231",1,"",100000000)</f>
        <v>4.0358026876999995</v>
      </c>
      <c r="J2736" s="16">
        <f t="shared" si="126"/>
        <v>-3.6576237423570523E-2</v>
      </c>
      <c r="K2736" s="16">
        <f>[1]!s_is(A2736,61,"FY","YTD","20251231",1,"",100000000)</f>
        <v>0.12663567619999999</v>
      </c>
      <c r="L2736" s="16">
        <f>[1]!s_is(A2736,61,"FY","YTD","20241231",1,"",100000000)</f>
        <v>0.12985989980000001</v>
      </c>
      <c r="M2736" s="16">
        <f t="shared" si="127"/>
        <v>-2.4828477497408481E-2</v>
      </c>
      <c r="N2736" s="16">
        <f>[1]!s_fa_roe(A2736,"20251231")</f>
        <v>1.0407</v>
      </c>
      <c r="O2736" s="16">
        <f>[1]!s_stmnote_rdexp(A2736,"20251231",1,10000)</f>
        <v>2715.1617630000001</v>
      </c>
      <c r="P2736" s="20">
        <f t="shared" si="128"/>
        <v>6.9831027102483706E-2</v>
      </c>
      <c r="Q2736" s="16">
        <f>[1]!s_margin_tradingbalance(A2736,"",10000)</f>
        <v>11803.611000000001</v>
      </c>
      <c r="R2736" s="16">
        <f>[1]!s_margin_seclendingbalance(A2736,"",10000)</f>
        <v>0</v>
      </c>
      <c r="S2736" s="17">
        <f>[1]!s_val_ev(A2736,"",100000000)</f>
        <v>50.230861315199995</v>
      </c>
      <c r="T2736" s="17">
        <f>[1]!share_freesharesmv(A2736,"",100000000)</f>
        <v>22.542394548899999</v>
      </c>
      <c r="U2736" s="17">
        <f>[1]!s_dq_amount_btin(A2736,E2736,100000000)</f>
        <v>2.59105038</v>
      </c>
      <c r="V2736" s="17">
        <f>[1]!s_dq_turn(A2736,E2736)</f>
        <v>5.1822511624189449</v>
      </c>
      <c r="W2736" s="2">
        <f>[1]!s_pq_amount(A2736,"20260101","",100000000)</f>
        <v>85.943407789999995</v>
      </c>
      <c r="X2736" s="2">
        <f>[1]!s_pq_avgamount(A2736,"20260101","",100000000)</f>
        <v>0.78130370718181819</v>
      </c>
      <c r="Y2736" s="17">
        <f>[1]!s_ipo_dilutedpe(A2736)</f>
        <v>61.46</v>
      </c>
      <c r="Z2736" s="12">
        <f>[1]!s_ipo_collection_total(A2736,100000000)</f>
        <v>9.2448217155999988</v>
      </c>
      <c r="AA2736" s="2">
        <f>[1]!s_val_pe_ttm(A2736,E2736)</f>
        <v>352.30630493164063</v>
      </c>
      <c r="AB2736" s="5">
        <f>[1]!s_info_zjtxornot1(A2736,"")</f>
        <v>1</v>
      </c>
      <c r="AC2736" s="22" t="str">
        <f>[1]!s_info_nature1(A2736,"")</f>
        <v>民营企业</v>
      </c>
      <c r="AD2736" s="6" t="str">
        <f>[1]!s_info_city(A2736)</f>
        <v>襄阳市</v>
      </c>
      <c r="AE2736" s="6" t="str">
        <f>[1]!s_info_province(A2736)</f>
        <v>湖北省</v>
      </c>
      <c r="AF2736">
        <v>112.14414600000001</v>
      </c>
      <c r="AG2736">
        <v>32.042425999999999</v>
      </c>
    </row>
    <row r="2737" spans="1:33" x14ac:dyDescent="0.3">
      <c r="A2737" s="12" t="s">
        <v>5962</v>
      </c>
      <c r="B2737" s="12" t="s">
        <v>5963</v>
      </c>
      <c r="C2737" s="16" t="str">
        <f>[1]!s_info_mkt(A2737)</f>
        <v>创业板</v>
      </c>
      <c r="D2737" s="16" t="str">
        <f>[1]!s_ipo_listeddate(A2737)</f>
        <v>2023-03-20</v>
      </c>
      <c r="E2737" s="16" t="str">
        <f>[1]!lastradeday_s("000002","")</f>
        <v>2026-06-22</v>
      </c>
      <c r="F2737" s="16" t="str">
        <f>[1]!s_info_industry_csrc2023(A2737,"",3)</f>
        <v>医药制造业</v>
      </c>
      <c r="G2737" s="16" t="str">
        <f>[1]!s_info_industry_csrc2023(A2737,"",1)</f>
        <v>制造业</v>
      </c>
      <c r="H2737" s="16">
        <f>[1]!s_is(A2737,83,"FY","YTD","20251231",1,"",100000000)</f>
        <v>19.394688372600001</v>
      </c>
      <c r="I2737" s="16">
        <f>[1]!s_is(A2737,83,"FY","YTD","20241231",1,"",100000000)</f>
        <v>17.707237119799998</v>
      </c>
      <c r="J2737" s="16">
        <f t="shared" si="126"/>
        <v>9.5297264128976877E-2</v>
      </c>
      <c r="K2737" s="16">
        <f>[1]!s_is(A2737,61,"FY","YTD","20251231",1,"",100000000)</f>
        <v>1.1905339473999998</v>
      </c>
      <c r="L2737" s="16">
        <f>[1]!s_is(A2737,61,"FY","YTD","20241231",1,"",100000000)</f>
        <v>0.51465054109999997</v>
      </c>
      <c r="M2737" s="16">
        <f t="shared" si="127"/>
        <v>1.3132861083860616</v>
      </c>
      <c r="N2737" s="16">
        <f>[1]!s_fa_roe(A2737,"20251231")</f>
        <v>2.6996000000000002</v>
      </c>
      <c r="O2737" s="16">
        <f>[1]!s_stmnote_rdexp(A2737,"20251231",1,10000)</f>
        <v>8390.0358560000004</v>
      </c>
      <c r="P2737" s="20">
        <f t="shared" si="128"/>
        <v>4.3259451736554266E-2</v>
      </c>
      <c r="Q2737" s="16">
        <f>[1]!s_margin_tradingbalance(A2737,"",10000)</f>
        <v>36272.681900000003</v>
      </c>
      <c r="R2737" s="16">
        <f>[1]!s_margin_seclendingbalance(A2737,"",10000)</f>
        <v>3.0415000000000001</v>
      </c>
      <c r="S2737" s="17">
        <f>[1]!s_val_ev(A2737,"",100000000)</f>
        <v>120.12204204</v>
      </c>
      <c r="T2737" s="17">
        <f>[1]!share_freesharesmv(A2737,"",100000000)</f>
        <v>46.812848682600006</v>
      </c>
      <c r="U2737" s="17">
        <f>[1]!s_dq_amount_btin(A2737,E2737,100000000)</f>
        <v>6.3084235800000004</v>
      </c>
      <c r="V2737" s="17">
        <f>[1]!s_dq_turn(A2737,E2737)</f>
        <v>12.978497149386941</v>
      </c>
      <c r="W2737" s="2">
        <f>[1]!s_pq_amount(A2737,"20260101","",100000000)</f>
        <v>508.04804709000001</v>
      </c>
      <c r="X2737" s="2">
        <f>[1]!s_pq_avgamount(A2737,"20260101","",100000000)</f>
        <v>4.6186186099090909</v>
      </c>
      <c r="Y2737" s="17">
        <f>[1]!s_ipo_dilutedpe(A2737)</f>
        <v>41.21</v>
      </c>
      <c r="Z2737" s="12">
        <f>[1]!s_ipo_collection_total(A2737,100000000)</f>
        <v>23.628599999999999</v>
      </c>
      <c r="AA2737" s="2">
        <f>[1]!s_val_pe_ttm(A2737,E2737)</f>
        <v>47.196464538574219</v>
      </c>
      <c r="AB2737" s="5">
        <f>[1]!s_info_zjtxornot1(A2737,"")</f>
        <v>0</v>
      </c>
      <c r="AC2737" s="22" t="str">
        <f>[1]!s_info_nature1(A2737,"")</f>
        <v>民营企业</v>
      </c>
      <c r="AD2737" s="6" t="str">
        <f>[1]!s_info_city(A2737)</f>
        <v>黄冈市</v>
      </c>
      <c r="AE2737" s="6" t="str">
        <f>[1]!s_info_province(A2737)</f>
        <v>湖北省</v>
      </c>
      <c r="AF2737">
        <v>114.87936500000001</v>
      </c>
      <c r="AG2737">
        <v>30.447711000000002</v>
      </c>
    </row>
    <row r="2738" spans="1:33" x14ac:dyDescent="0.3">
      <c r="A2738" s="12" t="s">
        <v>5964</v>
      </c>
      <c r="B2738" s="12" t="s">
        <v>5965</v>
      </c>
      <c r="C2738" s="16" t="str">
        <f>[1]!s_info_mkt(A2738)</f>
        <v>创业板</v>
      </c>
      <c r="D2738" s="16" t="str">
        <f>[1]!s_ipo_listeddate(A2738)</f>
        <v>2022-12-30</v>
      </c>
      <c r="E2738" s="16" t="str">
        <f>[1]!lastradeday_s("000002","")</f>
        <v>2026-06-22</v>
      </c>
      <c r="F2738" s="16" t="str">
        <f>[1]!s_info_industry_csrc2023(A2738,"",3)</f>
        <v>通用设备制造业</v>
      </c>
      <c r="G2738" s="16" t="str">
        <f>[1]!s_info_industry_csrc2023(A2738,"",1)</f>
        <v>制造业</v>
      </c>
      <c r="H2738" s="16">
        <f>[1]!s_is(A2738,83,"FY","YTD","20251231",1,"",100000000)</f>
        <v>1.7718660184000001</v>
      </c>
      <c r="I2738" s="16">
        <f>[1]!s_is(A2738,83,"FY","YTD","20241231",1,"",100000000)</f>
        <v>2.0136591745999999</v>
      </c>
      <c r="J2738" s="16">
        <f t="shared" si="126"/>
        <v>-0.12007650512556589</v>
      </c>
      <c r="K2738" s="16">
        <f>[1]!s_is(A2738,61,"FY","YTD","20251231",1,"",100000000)</f>
        <v>-0.18360601280000002</v>
      </c>
      <c r="L2738" s="16">
        <f>[1]!s_is(A2738,61,"FY","YTD","20241231",1,"",100000000)</f>
        <v>-9.7708533599999994E-2</v>
      </c>
      <c r="M2738" s="16">
        <f t="shared" si="127"/>
        <v>-0.87911952042641273</v>
      </c>
      <c r="N2738" s="16">
        <f>[1]!s_fa_roe(A2738,"20251231")</f>
        <v>-2.2071000000000001</v>
      </c>
      <c r="O2738" s="16">
        <f>[1]!s_stmnote_rdexp(A2738,"20251231",1,10000)</f>
        <v>1196.4090369999999</v>
      </c>
      <c r="P2738" s="20">
        <f t="shared" si="128"/>
        <v>6.7522545416857219E-2</v>
      </c>
      <c r="Q2738" s="16">
        <f>[1]!s_margin_tradingbalance(A2738,"",10000)</f>
        <v>13173.065000000001</v>
      </c>
      <c r="R2738" s="16">
        <f>[1]!s_margin_seclendingbalance(A2738,"",10000)</f>
        <v>0</v>
      </c>
      <c r="S2738" s="17">
        <f>[1]!s_val_ev(A2738,"",100000000)</f>
        <v>23.715</v>
      </c>
      <c r="T2738" s="17">
        <f>[1]!share_freesharesmv(A2738,"",100000000)</f>
        <v>7.7963048271000002</v>
      </c>
      <c r="U2738" s="17">
        <f>[1]!s_dq_amount_btin(A2738,E2738,100000000)</f>
        <v>0.32401922</v>
      </c>
      <c r="V2738" s="17">
        <f>[1]!s_dq_turn(A2738,E2738)</f>
        <v>4.2404448803853771</v>
      </c>
      <c r="W2738" s="2">
        <f>[1]!s_pq_amount(A2738,"20260101","",100000000)</f>
        <v>54.88812635</v>
      </c>
      <c r="X2738" s="2">
        <f>[1]!s_pq_avgamount(A2738,"20260101","",100000000)</f>
        <v>0.49898296681818177</v>
      </c>
      <c r="Y2738" s="17">
        <f>[1]!s_ipo_dilutedpe(A2738)</f>
        <v>33</v>
      </c>
      <c r="Z2738" s="12">
        <f>[1]!s_ipo_collection_total(A2738,100000000)</f>
        <v>5.0625</v>
      </c>
      <c r="AA2738" s="2">
        <f>[1]!s_val_pe_ttm(A2738,E2738)</f>
        <v>-90.194572448730469</v>
      </c>
      <c r="AB2738" s="5">
        <f>[1]!s_info_zjtxornot1(A2738,"")</f>
        <v>0</v>
      </c>
      <c r="AC2738" s="22" t="str">
        <f>[1]!s_info_nature1(A2738,"")</f>
        <v>民营企业</v>
      </c>
      <c r="AD2738" s="6" t="str">
        <f>[1]!s_info_city(A2738)</f>
        <v>东莞市</v>
      </c>
      <c r="AE2738" s="6" t="str">
        <f>[1]!s_info_province(A2738)</f>
        <v>广东省</v>
      </c>
      <c r="AF2738">
        <v>113.746262</v>
      </c>
      <c r="AG2738">
        <v>23.046237000000001</v>
      </c>
    </row>
    <row r="2739" spans="1:33" x14ac:dyDescent="0.3">
      <c r="A2739" s="12" t="s">
        <v>5966</v>
      </c>
      <c r="B2739" s="12" t="s">
        <v>5967</v>
      </c>
      <c r="C2739" s="16" t="str">
        <f>[1]!s_info_mkt(A2739)</f>
        <v>主板</v>
      </c>
      <c r="D2739" s="16" t="str">
        <f>[1]!s_ipo_listeddate(A2739)</f>
        <v>2000-01-13</v>
      </c>
      <c r="E2739" s="16" t="str">
        <f>[1]!lastradeday_s("000002","")</f>
        <v>2026-06-22</v>
      </c>
      <c r="F2739" s="16" t="str">
        <f>[1]!s_info_industry_csrc2023(A2739,"",3)</f>
        <v>化学原料和化学制品制造业</v>
      </c>
      <c r="G2739" s="16" t="str">
        <f>[1]!s_info_industry_csrc2023(A2739,"",1)</f>
        <v>制造业</v>
      </c>
      <c r="H2739" s="16">
        <f>[1]!s_is(A2739,83,"FY","YTD","20251231",1,"",100000000)</f>
        <v>36.508980438199998</v>
      </c>
      <c r="I2739" s="16">
        <f>[1]!s_is(A2739,83,"FY","YTD","20241231",1,"",100000000)</f>
        <v>39.8257711973</v>
      </c>
      <c r="J2739" s="16">
        <f t="shared" si="126"/>
        <v>-8.3282524340040021E-2</v>
      </c>
      <c r="K2739" s="16">
        <f>[1]!s_is(A2739,61,"FY","YTD","20251231",1,"",100000000)</f>
        <v>1.8775152483000002</v>
      </c>
      <c r="L2739" s="16">
        <f>[1]!s_is(A2739,61,"FY","YTD","20241231",1,"",100000000)</f>
        <v>2.4352529600000001</v>
      </c>
      <c r="M2739" s="16">
        <f t="shared" si="127"/>
        <v>-0.22902660251771131</v>
      </c>
      <c r="N2739" s="16">
        <f>[1]!s_fa_roe(A2739,"20251231")</f>
        <v>4.5037000000000003</v>
      </c>
      <c r="O2739" s="16">
        <f>[1]!s_stmnote_rdexp(A2739,"20251231",1,10000)</f>
        <v>18265.468942</v>
      </c>
      <c r="P2739" s="20">
        <f t="shared" si="128"/>
        <v>5.0030071294153461E-2</v>
      </c>
      <c r="Q2739" s="16">
        <f>[1]!s_margin_tradingbalance(A2739,"",10000)</f>
        <v>35293.619899999998</v>
      </c>
      <c r="R2739" s="16">
        <f>[1]!s_margin_seclendingbalance(A2739,"",10000)</f>
        <v>89.728999999999999</v>
      </c>
      <c r="S2739" s="17">
        <f>[1]!s_val_ev(A2739,"",100000000)</f>
        <v>53.471517564999999</v>
      </c>
      <c r="T2739" s="17">
        <f>[1]!share_freesharesmv(A2739,"",100000000)</f>
        <v>24.447616045</v>
      </c>
      <c r="U2739" s="17">
        <f>[1]!s_dq_amount_btin(A2739,E2739,100000000)</f>
        <v>0.50332052000000005</v>
      </c>
      <c r="V2739" s="17">
        <f>[1]!s_dq_turn(A2739,E2739)</f>
        <v>0.96063977570037007</v>
      </c>
      <c r="W2739" s="2">
        <f>[1]!s_pq_amount(A2739,"20260101","",100000000)</f>
        <v>65.496298159999995</v>
      </c>
      <c r="X2739" s="2">
        <f>[1]!s_pq_avgamount(A2739,"20260101","",100000000)</f>
        <v>0.59542089236363638</v>
      </c>
      <c r="Y2739" s="17">
        <f>[1]!s_ipo_dilutedpe(A2739)</f>
        <v>0</v>
      </c>
      <c r="Z2739" s="12">
        <f>[1]!s_ipo_collection_total(A2739,100000000)</f>
        <v>7.48</v>
      </c>
      <c r="AA2739" s="2">
        <f>[1]!s_val_pe_ttm(A2739,E2739)</f>
        <v>31.651777267456055</v>
      </c>
      <c r="AB2739" s="5">
        <f>[1]!s_info_zjtxornot1(A2739,"")</f>
        <v>1</v>
      </c>
      <c r="AC2739" s="22" t="str">
        <f>[1]!s_info_nature1(A2739,"")</f>
        <v>地方国有企业</v>
      </c>
      <c r="AD2739" s="6" t="str">
        <f>[1]!s_info_city(A2739)</f>
        <v>淄博市</v>
      </c>
      <c r="AE2739" s="6" t="str">
        <f>[1]!s_info_province(A2739)</f>
        <v>山东省</v>
      </c>
      <c r="AF2739">
        <v>118.047648</v>
      </c>
      <c r="AG2739">
        <v>36.814939000000003</v>
      </c>
    </row>
    <row r="2740" spans="1:33" x14ac:dyDescent="0.3">
      <c r="A2740" s="12" t="s">
        <v>5968</v>
      </c>
      <c r="B2740" s="12" t="s">
        <v>5969</v>
      </c>
      <c r="C2740" s="16" t="str">
        <f>[1]!s_info_mkt(A2740)</f>
        <v>创业板</v>
      </c>
      <c r="D2740" s="16" t="str">
        <f>[1]!s_ipo_listeddate(A2740)</f>
        <v>2023-12-18</v>
      </c>
      <c r="E2740" s="16" t="str">
        <f>[1]!lastradeday_s("000002","")</f>
        <v>2026-06-22</v>
      </c>
      <c r="F2740" s="16" t="str">
        <f>[1]!s_info_industry_csrc2023(A2740,"",3)</f>
        <v>计算机、通信和其他电子设备制造业</v>
      </c>
      <c r="G2740" s="16" t="str">
        <f>[1]!s_info_industry_csrc2023(A2740,"",1)</f>
        <v>制造业</v>
      </c>
      <c r="H2740" s="16">
        <f>[1]!s_is(A2740,83,"FY","YTD","20251231",1,"",100000000)</f>
        <v>11.8347757501</v>
      </c>
      <c r="I2740" s="16">
        <f>[1]!s_is(A2740,83,"FY","YTD","20241231",1,"",100000000)</f>
        <v>9.4016424382999997</v>
      </c>
      <c r="J2740" s="16">
        <f t="shared" si="126"/>
        <v>0.25879875008732611</v>
      </c>
      <c r="K2740" s="16">
        <f>[1]!s_is(A2740,61,"FY","YTD","20251231",1,"",100000000)</f>
        <v>0.90745171319999995</v>
      </c>
      <c r="L2740" s="16">
        <f>[1]!s_is(A2740,61,"FY","YTD","20241231",1,"",100000000)</f>
        <v>0.82637595949999998</v>
      </c>
      <c r="M2740" s="16">
        <f t="shared" si="127"/>
        <v>9.8110010060136532E-2</v>
      </c>
      <c r="N2740" s="16">
        <f>[1]!s_fa_roe(A2740,"20251231")</f>
        <v>7.3348000000000004</v>
      </c>
      <c r="O2740" s="16">
        <f>[1]!s_stmnote_rdexp(A2740,"20251231",1,10000)</f>
        <v>9783.2209739999998</v>
      </c>
      <c r="P2740" s="20">
        <f t="shared" si="128"/>
        <v>8.2665030420346869E-2</v>
      </c>
      <c r="Q2740" s="16">
        <f>[1]!s_margin_tradingbalance(A2740,"",10000)</f>
        <v>38446.713400000001</v>
      </c>
      <c r="R2740" s="16">
        <f>[1]!s_margin_seclendingbalance(A2740,"",10000)</f>
        <v>43.270899999999997</v>
      </c>
      <c r="S2740" s="17">
        <f>[1]!s_val_ev(A2740,"",100000000)</f>
        <v>97.47700596</v>
      </c>
      <c r="T2740" s="17">
        <f>[1]!share_freesharesmv(A2740,"",100000000)</f>
        <v>58.197619698000004</v>
      </c>
      <c r="U2740" s="17">
        <f>[1]!s_dq_amount_btin(A2740,E2740,100000000)</f>
        <v>4.8663294199999996</v>
      </c>
      <c r="V2740" s="17">
        <f>[1]!s_dq_turn(A2740,E2740)</f>
        <v>8.3431715441222138</v>
      </c>
      <c r="W2740" s="2">
        <f>[1]!s_pq_amount(A2740,"20260101","",100000000)</f>
        <v>681.88466069000003</v>
      </c>
      <c r="X2740" s="2">
        <f>[1]!s_pq_avgamount(A2740,"20260101","",100000000)</f>
        <v>6.1989514608181819</v>
      </c>
      <c r="Y2740" s="17">
        <f>[1]!s_ipo_dilutedpe(A2740)</f>
        <v>35.92</v>
      </c>
      <c r="Z2740" s="12">
        <f>[1]!s_ipo_collection_total(A2740,100000000)</f>
        <v>6.2920637499999996</v>
      </c>
      <c r="AA2740" s="2">
        <f>[1]!s_val_pe_ttm(A2740,E2740)</f>
        <v>132.68064880371094</v>
      </c>
      <c r="AB2740" s="5">
        <f>[1]!s_info_zjtxornot1(A2740,"")</f>
        <v>0</v>
      </c>
      <c r="AC2740" s="22" t="str">
        <f>[1]!s_info_nature1(A2740,"")</f>
        <v>民营企业</v>
      </c>
      <c r="AD2740" s="6" t="str">
        <f>[1]!s_info_city(A2740)</f>
        <v>深圳市</v>
      </c>
      <c r="AE2740" s="6" t="str">
        <f>[1]!s_info_province(A2740)</f>
        <v>广东省</v>
      </c>
      <c r="AF2740">
        <v>114.085947</v>
      </c>
      <c r="AG2740">
        <v>22.547000000000001</v>
      </c>
    </row>
    <row r="2741" spans="1:33" x14ac:dyDescent="0.3">
      <c r="A2741" s="12" t="s">
        <v>5970</v>
      </c>
      <c r="B2741" s="12" t="s">
        <v>5971</v>
      </c>
      <c r="C2741" s="16" t="str">
        <f>[1]!s_info_mkt(A2741)</f>
        <v>创业板</v>
      </c>
      <c r="D2741" s="16" t="str">
        <f>[1]!s_ipo_listeddate(A2741)</f>
        <v>2015-01-23</v>
      </c>
      <c r="E2741" s="16" t="str">
        <f>[1]!lastradeday_s("000002","")</f>
        <v>2026-06-22</v>
      </c>
      <c r="F2741" s="16" t="str">
        <f>[1]!s_info_industry_csrc2023(A2741,"",3)</f>
        <v>专用设备制造业</v>
      </c>
      <c r="G2741" s="16" t="str">
        <f>[1]!s_info_industry_csrc2023(A2741,"",1)</f>
        <v>制造业</v>
      </c>
      <c r="H2741" s="16">
        <f>[1]!s_is(A2741,83,"FY","YTD","20251231",1,"",100000000)</f>
        <v>60.482117484200003</v>
      </c>
      <c r="I2741" s="16">
        <f>[1]!s_is(A2741,83,"FY","YTD","20241231",1,"",100000000)</f>
        <v>50.629869145699999</v>
      </c>
      <c r="J2741" s="16">
        <f t="shared" si="126"/>
        <v>0.19459359671951182</v>
      </c>
      <c r="K2741" s="16">
        <f>[1]!s_is(A2741,61,"FY","YTD","20251231",1,"",100000000)</f>
        <v>7.0865666835000001</v>
      </c>
      <c r="L2741" s="16">
        <f>[1]!s_is(A2741,61,"FY","YTD","20241231",1,"",100000000)</f>
        <v>6.0789538427999998</v>
      </c>
      <c r="M2741" s="16">
        <f t="shared" si="127"/>
        <v>0.16575431673879731</v>
      </c>
      <c r="N2741" s="16">
        <f>[1]!s_fa_roe(A2741,"20251231")</f>
        <v>22.786999999999999</v>
      </c>
      <c r="O2741" s="16">
        <f>[1]!s_stmnote_rdexp(A2741,"20251231",1,10000)</f>
        <v>27516.328207999999</v>
      </c>
      <c r="P2741" s="20">
        <f t="shared" si="128"/>
        <v>4.5494981578957129E-2</v>
      </c>
      <c r="Q2741" s="16">
        <f>[1]!s_margin_tradingbalance(A2741,"",10000)</f>
        <v>45343.772499999999</v>
      </c>
      <c r="R2741" s="16">
        <f>[1]!s_margin_seclendingbalance(A2741,"",10000)</f>
        <v>2098.2640000000001</v>
      </c>
      <c r="S2741" s="17">
        <f>[1]!s_val_ev(A2741,"",100000000)</f>
        <v>94.555828551199994</v>
      </c>
      <c r="T2741" s="17">
        <f>[1]!share_freesharesmv(A2741,"",100000000)</f>
        <v>63.0465824196</v>
      </c>
      <c r="U2741" s="17">
        <f>[1]!s_dq_amount_btin(A2741,E2741,100000000)</f>
        <v>2.8066887899999999</v>
      </c>
      <c r="V2741" s="17">
        <f>[1]!s_dq_turn(A2741,E2741)</f>
        <v>3.0980895036009444</v>
      </c>
      <c r="W2741" s="2">
        <f>[1]!s_pq_amount(A2741,"20260101","",100000000)</f>
        <v>255.66546826000001</v>
      </c>
      <c r="X2741" s="2">
        <f>[1]!s_pq_avgamount(A2741,"20260101","",100000000)</f>
        <v>2.3242315296363638</v>
      </c>
      <c r="Y2741" s="17">
        <f>[1]!s_ipo_dilutedpe(A2741)</f>
        <v>22.69</v>
      </c>
      <c r="Z2741" s="12">
        <f>[1]!s_ipo_collection_total(A2741,100000000)</f>
        <v>3.996</v>
      </c>
      <c r="AA2741" s="2">
        <f>[1]!s_val_pe_ttm(A2741,E2741)</f>
        <v>13.292705535888672</v>
      </c>
      <c r="AB2741" s="5">
        <f>[1]!s_info_zjtxornot1(A2741,"")</f>
        <v>1</v>
      </c>
      <c r="AC2741" s="22" t="str">
        <f>[1]!s_info_nature1(A2741,"")</f>
        <v>民营企业</v>
      </c>
      <c r="AD2741" s="6" t="str">
        <f>[1]!s_info_city(A2741)</f>
        <v>佛山市</v>
      </c>
      <c r="AE2741" s="6" t="str">
        <f>[1]!s_info_province(A2741)</f>
        <v>广东省</v>
      </c>
      <c r="AF2741">
        <v>113.12271699999999</v>
      </c>
      <c r="AG2741">
        <v>23.028762</v>
      </c>
    </row>
    <row r="2742" spans="1:33" x14ac:dyDescent="0.3">
      <c r="A2742" s="12" t="s">
        <v>5972</v>
      </c>
      <c r="B2742" s="12" t="s">
        <v>5973</v>
      </c>
      <c r="C2742" s="16" t="str">
        <f>[1]!s_info_mkt(A2742)</f>
        <v>主板</v>
      </c>
      <c r="D2742" s="16" t="str">
        <f>[1]!s_ipo_listeddate(A2742)</f>
        <v>2007-08-03</v>
      </c>
      <c r="E2742" s="16" t="str">
        <f>[1]!lastradeday_s("000002","")</f>
        <v>2026-06-22</v>
      </c>
      <c r="F2742" s="16" t="str">
        <f>[1]!s_info_industry_csrc2023(A2742,"",3)</f>
        <v>纺织业</v>
      </c>
      <c r="G2742" s="16" t="str">
        <f>[1]!s_info_industry_csrc2023(A2742,"",1)</f>
        <v>制造业</v>
      </c>
      <c r="H2742" s="16">
        <f>[1]!s_is(A2742,83,"FY","YTD","20251231",1,"",100000000)</f>
        <v>4.9370660591000002</v>
      </c>
      <c r="I2742" s="16">
        <f>[1]!s_is(A2742,83,"FY","YTD","20241231",1,"",100000000)</f>
        <v>6.1829622767999997</v>
      </c>
      <c r="J2742" s="16">
        <f t="shared" si="126"/>
        <v>-0.20150474188964562</v>
      </c>
      <c r="K2742" s="16">
        <f>[1]!s_is(A2742,61,"FY","YTD","20251231",1,"",100000000)</f>
        <v>0.43248412200000003</v>
      </c>
      <c r="L2742" s="16">
        <f>[1]!s_is(A2742,61,"FY","YTD","20241231",1,"",100000000)</f>
        <v>0.27944496629999999</v>
      </c>
      <c r="M2742" s="16">
        <f t="shared" si="127"/>
        <v>0.54765400760772287</v>
      </c>
      <c r="N2742" s="16">
        <f>[1]!s_fa_roe(A2742,"20251231")</f>
        <v>2.0794999999999999</v>
      </c>
      <c r="O2742" s="16">
        <f>[1]!s_stmnote_rdexp(A2742,"20251231",1,10000)</f>
        <v>2927.2171899999998</v>
      </c>
      <c r="P2742" s="20">
        <f t="shared" si="128"/>
        <v>5.929062230400084E-2</v>
      </c>
      <c r="Q2742" s="16">
        <f>[1]!s_margin_tradingbalance(A2742,"",10000)</f>
        <v>0</v>
      </c>
      <c r="R2742" s="16">
        <f>[1]!s_margin_seclendingbalance(A2742,"",10000)</f>
        <v>0</v>
      </c>
      <c r="S2742" s="17">
        <f>[1]!s_val_ev(A2742,"",100000000)</f>
        <v>18.984295507199999</v>
      </c>
      <c r="T2742" s="17">
        <f>[1]!share_freesharesmv(A2742,"",100000000)</f>
        <v>13.638903532200001</v>
      </c>
      <c r="U2742" s="17">
        <f>[1]!s_dq_amount_btin(A2742,E2742,100000000)</f>
        <v>0.41245273999999998</v>
      </c>
      <c r="V2742" s="17">
        <f>[1]!s_dq_turn(A2742,E2742)</f>
        <v>2.8614669004756959</v>
      </c>
      <c r="W2742" s="2">
        <f>[1]!s_pq_amount(A2742,"20260101","",100000000)</f>
        <v>90.14847245</v>
      </c>
      <c r="X2742" s="2">
        <f>[1]!s_pq_avgamount(A2742,"20260101","",100000000)</f>
        <v>0.81953156772727265</v>
      </c>
      <c r="Y2742" s="17">
        <f>[1]!s_ipo_dilutedpe(A2742)</f>
        <v>35</v>
      </c>
      <c r="Z2742" s="12">
        <f>[1]!s_ipo_collection_total(A2742,100000000)</f>
        <v>1.4661</v>
      </c>
      <c r="AA2742" s="2">
        <f>[1]!s_val_pe_ttm(A2742,E2742)</f>
        <v>50.298721313476563</v>
      </c>
      <c r="AB2742" s="5">
        <f>[1]!s_info_zjtxornot1(A2742,"")</f>
        <v>0</v>
      </c>
      <c r="AC2742" s="22" t="str">
        <f>[1]!s_info_nature1(A2742,"")</f>
        <v>民营企业</v>
      </c>
      <c r="AD2742" s="6" t="str">
        <f>[1]!s_info_city(A2742)</f>
        <v>海宁市</v>
      </c>
      <c r="AE2742" s="6" t="str">
        <f>[1]!s_info_province(A2742)</f>
        <v>浙江省</v>
      </c>
      <c r="AF2742">
        <v>120.61872700000001</v>
      </c>
      <c r="AG2742">
        <v>30.442177000000001</v>
      </c>
    </row>
    <row r="2743" spans="1:33" x14ac:dyDescent="0.3">
      <c r="A2743" s="12" t="s">
        <v>5974</v>
      </c>
      <c r="B2743" s="12" t="s">
        <v>5975</v>
      </c>
      <c r="C2743" s="16" t="str">
        <f>[1]!s_info_mkt(A2743)</f>
        <v>主板</v>
      </c>
      <c r="D2743" s="16" t="str">
        <f>[1]!s_ipo_listeddate(A2743)</f>
        <v>1992-03-27</v>
      </c>
      <c r="E2743" s="16" t="str">
        <f>[1]!lastradeday_s("000002","")</f>
        <v>2026-06-22</v>
      </c>
      <c r="F2743" s="16" t="str">
        <f>[1]!s_info_industry_csrc2023(A2743,"",3)</f>
        <v>土木工程建筑业</v>
      </c>
      <c r="G2743" s="16" t="str">
        <f>[1]!s_info_industry_csrc2023(A2743,"",1)</f>
        <v>建筑业</v>
      </c>
      <c r="H2743" s="16">
        <f>[1]!s_is(A2743,83,"FY","YTD","20251231",1,"",100000000)</f>
        <v>1805.0672029182999</v>
      </c>
      <c r="I2743" s="16">
        <f>[1]!s_is(A2743,83,"FY","YTD","20241231",1,"",100000000)</f>
        <v>2409.0807934203999</v>
      </c>
      <c r="J2743" s="16">
        <f t="shared" si="126"/>
        <v>-0.25072367525064398</v>
      </c>
      <c r="K2743" s="16">
        <f>[1]!s_is(A2743,61,"FY","YTD","20251231",1,"",100000000)</f>
        <v>-262.12737206470001</v>
      </c>
      <c r="L2743" s="16">
        <f>[1]!s_is(A2743,61,"FY","YTD","20241231",1,"",100000000)</f>
        <v>-155.5200880763</v>
      </c>
      <c r="M2743" s="16">
        <f t="shared" si="127"/>
        <v>-0.6854888349606465</v>
      </c>
      <c r="N2743" s="16">
        <f>[1]!s_fa_roe(A2743,"20251231")</f>
        <v>-51.261699999999998</v>
      </c>
      <c r="O2743" s="16">
        <f>[1]!s_stmnote_rdexp(A2743,"20251231",1,10000)</f>
        <v>85286.552603000004</v>
      </c>
      <c r="P2743" s="20">
        <f t="shared" si="128"/>
        <v>4.7248408516378211E-3</v>
      </c>
      <c r="Q2743" s="16">
        <f>[1]!s_margin_tradingbalance(A2743,"",10000)</f>
        <v>59582.050900000002</v>
      </c>
      <c r="R2743" s="16">
        <f>[1]!s_margin_seclendingbalance(A2743,"",10000)</f>
        <v>283.87920000000003</v>
      </c>
      <c r="S2743" s="17">
        <f>[1]!s_val_ev(A2743,"",100000000)</f>
        <v>186.92110357620004</v>
      </c>
      <c r="T2743" s="17">
        <f>[1]!share_freesharesmv(A2743,"",100000000)</f>
        <v>51.8547357363</v>
      </c>
      <c r="U2743" s="17">
        <f>[1]!s_dq_amount_btin(A2743,E2743,100000000)</f>
        <v>1.47200427</v>
      </c>
      <c r="V2743" s="17">
        <f>[1]!s_dq_turn(A2743,E2743)</f>
        <v>0.80389911040057027</v>
      </c>
      <c r="W2743" s="2">
        <f>[1]!s_pq_amount(A2743,"20260101","",100000000)</f>
        <v>202.75385678999999</v>
      </c>
      <c r="X2743" s="2">
        <f>[1]!s_pq_avgamount(A2743,"20260101","",100000000)</f>
        <v>1.8432168799090909</v>
      </c>
      <c r="Y2743" s="17">
        <f>[1]!s_ipo_dilutedpe(A2743)</f>
        <v>0</v>
      </c>
      <c r="Z2743" s="12">
        <f>[1]!s_ipo_collection_total(A2743,100000000)</f>
        <v>0.35</v>
      </c>
      <c r="AA2743" s="2">
        <f>[1]!s_val_pe_ttm(A2743,E2743)</f>
        <v>-0.72558653354644775</v>
      </c>
      <c r="AB2743" s="5">
        <f>[1]!s_info_zjtxornot1(A2743,"")</f>
        <v>0</v>
      </c>
      <c r="AC2743" s="22" t="str">
        <f>[1]!s_info_nature1(A2743,"")</f>
        <v>公众企业</v>
      </c>
      <c r="AD2743" s="6" t="str">
        <f>[1]!s_info_city(A2743)</f>
        <v>上海市</v>
      </c>
      <c r="AE2743" s="6" t="str">
        <f>[1]!s_info_province(A2743)</f>
        <v>上海</v>
      </c>
      <c r="AF2743">
        <v>121.472644</v>
      </c>
      <c r="AG2743">
        <v>31.231705999999999</v>
      </c>
    </row>
    <row r="2744" spans="1:33" x14ac:dyDescent="0.3">
      <c r="A2744" s="12" t="s">
        <v>5976</v>
      </c>
      <c r="B2744" s="12" t="s">
        <v>5977</v>
      </c>
      <c r="C2744" s="16" t="str">
        <f>[1]!s_info_mkt(A2744)</f>
        <v>创业板</v>
      </c>
      <c r="D2744" s="16" t="str">
        <f>[1]!s_ipo_listeddate(A2744)</f>
        <v>2022-06-17</v>
      </c>
      <c r="E2744" s="16" t="str">
        <f>[1]!lastradeday_s("000002","")</f>
        <v>2026-06-22</v>
      </c>
      <c r="F2744" s="16" t="str">
        <f>[1]!s_info_industry_csrc2023(A2744,"",3)</f>
        <v>食品制造业</v>
      </c>
      <c r="G2744" s="16" t="str">
        <f>[1]!s_info_industry_csrc2023(A2744,"",1)</f>
        <v>制造业</v>
      </c>
      <c r="H2744" s="16">
        <f>[1]!s_is(A2744,83,"FY","YTD","20251231",1,"",100000000)</f>
        <v>5.6126571882000009</v>
      </c>
      <c r="I2744" s="16">
        <f>[1]!s_is(A2744,83,"FY","YTD","20241231",1,"",100000000)</f>
        <v>4.8992961841000007</v>
      </c>
      <c r="J2744" s="16">
        <f t="shared" si="126"/>
        <v>0.14560479246286762</v>
      </c>
      <c r="K2744" s="16">
        <f>[1]!s_is(A2744,61,"FY","YTD","20251231",1,"",100000000)</f>
        <v>0.54810535799999993</v>
      </c>
      <c r="L2744" s="16">
        <f>[1]!s_is(A2744,61,"FY","YTD","20241231",1,"",100000000)</f>
        <v>0.49582532450000005</v>
      </c>
      <c r="M2744" s="16">
        <f t="shared" si="127"/>
        <v>0.10544042612732636</v>
      </c>
      <c r="N2744" s="16">
        <f>[1]!s_fa_roe(A2744,"20251231")</f>
        <v>7.4314999999999998</v>
      </c>
      <c r="O2744" s="16">
        <f>[1]!s_stmnote_rdexp(A2744,"20251231",1,10000)</f>
        <v>2483.981714</v>
      </c>
      <c r="P2744" s="20">
        <f t="shared" si="128"/>
        <v>4.4256786593385757E-2</v>
      </c>
      <c r="Q2744" s="16">
        <f>[1]!s_margin_tradingbalance(A2744,"",10000)</f>
        <v>3650.3128000000002</v>
      </c>
      <c r="R2744" s="16">
        <f>[1]!s_margin_seclendingbalance(A2744,"",10000)</f>
        <v>19.325600000000001</v>
      </c>
      <c r="S2744" s="17">
        <f>[1]!s_val_ev(A2744,"",100000000)</f>
        <v>21.962409239999999</v>
      </c>
      <c r="T2744" s="17">
        <f>[1]!share_freesharesmv(A2744,"",100000000)</f>
        <v>8.3347484400000003</v>
      </c>
      <c r="U2744" s="17">
        <f>[1]!s_dq_amount_btin(A2744,E2744,100000000)</f>
        <v>0.47686537000000001</v>
      </c>
      <c r="V2744" s="17">
        <f>[1]!s_dq_turn(A2744,E2744)</f>
        <v>3.4992438292125216</v>
      </c>
      <c r="W2744" s="2">
        <f>[1]!s_pq_amount(A2744,"20260101","",100000000)</f>
        <v>56.771616850000001</v>
      </c>
      <c r="X2744" s="2">
        <f>[1]!s_pq_avgamount(A2744,"20260101","",100000000)</f>
        <v>0.51610560772727276</v>
      </c>
      <c r="Y2744" s="17">
        <f>[1]!s_ipo_dilutedpe(A2744)</f>
        <v>29.23</v>
      </c>
      <c r="Z2744" s="12">
        <f>[1]!s_ipo_collection_total(A2744,100000000)</f>
        <v>4.6959999999999997</v>
      </c>
      <c r="AA2744" s="2">
        <f>[1]!s_val_pe_ttm(A2744,E2744)</f>
        <v>36.986553192138672</v>
      </c>
      <c r="AB2744" s="5">
        <f>[1]!s_info_zjtxornot1(A2744,"")</f>
        <v>0</v>
      </c>
      <c r="AC2744" s="22" t="str">
        <f>[1]!s_info_nature1(A2744,"")</f>
        <v>民营企业</v>
      </c>
      <c r="AD2744" s="6" t="str">
        <f>[1]!s_info_city(A2744)</f>
        <v>上海市</v>
      </c>
      <c r="AE2744" s="6" t="str">
        <f>[1]!s_info_province(A2744)</f>
        <v>上海</v>
      </c>
      <c r="AF2744">
        <v>121.472644</v>
      </c>
      <c r="AG2744">
        <v>31.231705999999999</v>
      </c>
    </row>
    <row r="2745" spans="1:33" x14ac:dyDescent="0.3">
      <c r="A2745" s="12" t="s">
        <v>5978</v>
      </c>
      <c r="B2745" s="12" t="s">
        <v>5979</v>
      </c>
      <c r="C2745" s="16" t="str">
        <f>[1]!s_info_mkt(A2745)</f>
        <v>主板</v>
      </c>
      <c r="D2745" s="16" t="str">
        <f>[1]!s_ipo_listeddate(A2745)</f>
        <v>1996-07-01</v>
      </c>
      <c r="E2745" s="16" t="str">
        <f>[1]!lastradeday_s("000002","")</f>
        <v>2026-06-22</v>
      </c>
      <c r="F2745" s="16" t="str">
        <f>[1]!s_info_industry_csrc2023(A2745,"",3)</f>
        <v>批发业</v>
      </c>
      <c r="G2745" s="16" t="str">
        <f>[1]!s_info_industry_csrc2023(A2745,"",1)</f>
        <v>批发和零售业</v>
      </c>
      <c r="H2745" s="16">
        <f>[1]!s_is(A2745,83,"FY","YTD","20251231",1,"",100000000)</f>
        <v>1178.1141906072999</v>
      </c>
      <c r="I2745" s="16">
        <f>[1]!s_is(A2745,83,"FY","YTD","20241231",1,"",100000000)</f>
        <v>1171.7440838433999</v>
      </c>
      <c r="J2745" s="16">
        <f t="shared" si="126"/>
        <v>5.4364317701571796E-3</v>
      </c>
      <c r="K2745" s="16">
        <f>[1]!s_is(A2745,61,"FY","YTD","20251231",1,"",100000000)</f>
        <v>13.556241228800001</v>
      </c>
      <c r="L2745" s="16">
        <f>[1]!s_is(A2745,61,"FY","YTD","20241231",1,"",100000000)</f>
        <v>11.4835319128</v>
      </c>
      <c r="M2745" s="16">
        <f t="shared" si="127"/>
        <v>0.18049406156042261</v>
      </c>
      <c r="N2745" s="16">
        <f>[1]!s_fa_roe(A2745,"20251231")</f>
        <v>16.946300000000001</v>
      </c>
      <c r="O2745" s="16">
        <f>[1]!s_stmnote_rdexp(A2745,"20251231",1,10000)</f>
        <v>55501.760000000002</v>
      </c>
      <c r="P2745" s="20">
        <f t="shared" si="128"/>
        <v>4.7110679459169994E-3</v>
      </c>
      <c r="Q2745" s="16">
        <f>[1]!s_margin_tradingbalance(A2745,"",10000)</f>
        <v>14467.8495</v>
      </c>
      <c r="R2745" s="16">
        <f>[1]!s_margin_seclendingbalance(A2745,"",10000)</f>
        <v>74.650800000000004</v>
      </c>
      <c r="S2745" s="17">
        <f>[1]!s_val_ev(A2745,"",100000000)</f>
        <v>137.47004045680001</v>
      </c>
      <c r="T2745" s="17">
        <f>[1]!share_freesharesmv(A2745,"",100000000)</f>
        <v>52.766252819999998</v>
      </c>
      <c r="U2745" s="17">
        <f>[1]!s_dq_amount_btin(A2745,E2745,100000000)</f>
        <v>2.0748622000000001</v>
      </c>
      <c r="V2745" s="17">
        <f>[1]!s_dq_turn(A2745,E2745)</f>
        <v>1.5504310522624645</v>
      </c>
      <c r="W2745" s="2">
        <f>[1]!s_pq_amount(A2745,"20260101","",100000000)</f>
        <v>257.22872032999999</v>
      </c>
      <c r="X2745" s="2">
        <f>[1]!s_pq_avgamount(A2745,"20260101","",100000000)</f>
        <v>2.3384429120909092</v>
      </c>
      <c r="Y2745" s="17">
        <f>[1]!s_ipo_dilutedpe(A2745)</f>
        <v>16.96</v>
      </c>
      <c r="Z2745" s="12">
        <f>[1]!s_ipo_collection_total(A2745,100000000)</f>
        <v>1.8320000000000001</v>
      </c>
      <c r="AA2745" s="2">
        <f>[1]!s_val_pe_ttm(A2745,E2745)</f>
        <v>10.008987426757813</v>
      </c>
      <c r="AB2745" s="5">
        <f>[1]!s_info_zjtxornot1(A2745,"")</f>
        <v>1</v>
      </c>
      <c r="AC2745" s="22" t="str">
        <f>[1]!s_info_nature1(A2745,"")</f>
        <v>中央国有企业</v>
      </c>
      <c r="AD2745" s="6" t="str">
        <f>[1]!s_info_city(A2745)</f>
        <v>南京市</v>
      </c>
      <c r="AE2745" s="6" t="str">
        <f>[1]!s_info_province(A2745)</f>
        <v>江苏省</v>
      </c>
      <c r="AF2745">
        <v>118.767413</v>
      </c>
      <c r="AG2745">
        <v>32.041544000000002</v>
      </c>
    </row>
    <row r="2746" spans="1:33" x14ac:dyDescent="0.3">
      <c r="A2746" s="12" t="s">
        <v>5980</v>
      </c>
      <c r="B2746" s="12" t="s">
        <v>5981</v>
      </c>
      <c r="C2746" s="16" t="str">
        <f>[1]!s_info_mkt(A2746)</f>
        <v>主板</v>
      </c>
      <c r="D2746" s="16" t="str">
        <f>[1]!s_ipo_listeddate(A2746)</f>
        <v>2017-04-13</v>
      </c>
      <c r="E2746" s="16" t="str">
        <f>[1]!lastradeday_s("000002","")</f>
        <v>2026-06-22</v>
      </c>
      <c r="F2746" s="16" t="str">
        <f>[1]!s_info_industry_csrc2023(A2746,"",3)</f>
        <v>生态保护和环境治理业</v>
      </c>
      <c r="G2746" s="16" t="str">
        <f>[1]!s_info_industry_csrc2023(A2746,"",1)</f>
        <v>水利、环境和公共设施管理业</v>
      </c>
      <c r="H2746" s="16">
        <f>[1]!s_is(A2746,83,"FY","YTD","20251231",1,"",100000000)</f>
        <v>10.206221726300001</v>
      </c>
      <c r="I2746" s="16">
        <f>[1]!s_is(A2746,83,"FY","YTD","20241231",1,"",100000000)</f>
        <v>10.390986940599999</v>
      </c>
      <c r="J2746" s="16">
        <f t="shared" si="126"/>
        <v>-1.7781295978544498E-2</v>
      </c>
      <c r="K2746" s="16">
        <f>[1]!s_is(A2746,61,"FY","YTD","20251231",1,"",100000000)</f>
        <v>1.2869782940000001</v>
      </c>
      <c r="L2746" s="16">
        <f>[1]!s_is(A2746,61,"FY","YTD","20241231",1,"",100000000)</f>
        <v>1.7953081200000001</v>
      </c>
      <c r="M2746" s="16">
        <f t="shared" si="127"/>
        <v>-0.28314350073791233</v>
      </c>
      <c r="N2746" s="16">
        <f>[1]!s_fa_roe(A2746,"20251231")</f>
        <v>3.9437000000000002</v>
      </c>
      <c r="O2746" s="16">
        <f>[1]!s_stmnote_rdexp(A2746,"20251231",1,10000)</f>
        <v>92.755557999999994</v>
      </c>
      <c r="P2746" s="20">
        <f t="shared" si="128"/>
        <v>9.0881386361597394E-4</v>
      </c>
      <c r="Q2746" s="16">
        <f>[1]!s_margin_tradingbalance(A2746,"",10000)</f>
        <v>0</v>
      </c>
      <c r="R2746" s="16">
        <f>[1]!s_margin_seclendingbalance(A2746,"",10000)</f>
        <v>0</v>
      </c>
      <c r="S2746" s="17">
        <f>[1]!s_val_ev(A2746,"",100000000)</f>
        <v>23.121868119000002</v>
      </c>
      <c r="T2746" s="17">
        <f>[1]!share_freesharesmv(A2746,"",100000000)</f>
        <v>9.8091969978999991</v>
      </c>
      <c r="U2746" s="17">
        <f>[1]!s_dq_amount_btin(A2746,E2746,100000000)</f>
        <v>0.24174745</v>
      </c>
      <c r="V2746" s="17">
        <f>[1]!s_dq_turn(A2746,E2746)</f>
        <v>1.0727045311541508</v>
      </c>
      <c r="W2746" s="2">
        <f>[1]!s_pq_amount(A2746,"20260101","",100000000)</f>
        <v>36.21320025</v>
      </c>
      <c r="X2746" s="2">
        <f>[1]!s_pq_avgamount(A2746,"20260101","",100000000)</f>
        <v>0.32921091136363639</v>
      </c>
      <c r="Y2746" s="17">
        <f>[1]!s_ipo_dilutedpe(A2746)</f>
        <v>22.98</v>
      </c>
      <c r="Z2746" s="12">
        <f>[1]!s_ipo_collection_total(A2746,100000000)</f>
        <v>3.1790639999999999</v>
      </c>
      <c r="AA2746" s="2">
        <f>[1]!s_val_pe_ttm(A2746,E2746)</f>
        <v>18.792457580566406</v>
      </c>
      <c r="AB2746" s="5">
        <f>[1]!s_info_zjtxornot1(A2746,"")</f>
        <v>0</v>
      </c>
      <c r="AC2746" s="22" t="str">
        <f>[1]!s_info_nature1(A2746,"")</f>
        <v>民营企业</v>
      </c>
      <c r="AD2746" s="6" t="str">
        <f>[1]!s_info_city(A2746)</f>
        <v>汕头市</v>
      </c>
      <c r="AE2746" s="6" t="str">
        <f>[1]!s_info_province(A2746)</f>
        <v>广东省</v>
      </c>
      <c r="AF2746">
        <v>116.70846299999999</v>
      </c>
      <c r="AG2746">
        <v>23.371020000000001</v>
      </c>
    </row>
    <row r="2747" spans="1:33" x14ac:dyDescent="0.3">
      <c r="A2747" s="12" t="s">
        <v>5982</v>
      </c>
      <c r="B2747" s="12" t="s">
        <v>5983</v>
      </c>
      <c r="C2747" s="16" t="str">
        <f>[1]!s_info_mkt(A2747)</f>
        <v>创业板</v>
      </c>
      <c r="D2747" s="16" t="str">
        <f>[1]!s_ipo_listeddate(A2747)</f>
        <v>2010-08-27</v>
      </c>
      <c r="E2747" s="16" t="str">
        <f>[1]!lastradeday_s("000002","")</f>
        <v>2026-06-22</v>
      </c>
      <c r="F2747" s="16" t="str">
        <f>[1]!s_info_industry_csrc2023(A2747,"",3)</f>
        <v>仪器仪表制造业</v>
      </c>
      <c r="G2747" s="16" t="str">
        <f>[1]!s_info_industry_csrc2023(A2747,"",1)</f>
        <v>制造业</v>
      </c>
      <c r="H2747" s="16">
        <f>[1]!s_is(A2747,83,"FY","YTD","20251231",1,"",100000000)</f>
        <v>10.3102951098</v>
      </c>
      <c r="I2747" s="16">
        <f>[1]!s_is(A2747,83,"FY","YTD","20241231",1,"",100000000)</f>
        <v>10.3092642982</v>
      </c>
      <c r="J2747" s="16">
        <f t="shared" si="126"/>
        <v>9.9988861492317227E-5</v>
      </c>
      <c r="K2747" s="16">
        <f>[1]!s_is(A2747,61,"FY","YTD","20251231",1,"",100000000)</f>
        <v>-0.68911951950000006</v>
      </c>
      <c r="L2747" s="16">
        <f>[1]!s_is(A2747,61,"FY","YTD","20241231",1,"",100000000)</f>
        <v>-0.66618317429999996</v>
      </c>
      <c r="M2747" s="16">
        <f t="shared" si="127"/>
        <v>-3.4429487391513212E-2</v>
      </c>
      <c r="N2747" s="16">
        <f>[1]!s_fa_roe(A2747,"20251231")</f>
        <v>-6.6858000000000004</v>
      </c>
      <c r="O2747" s="16">
        <f>[1]!s_stmnote_rdexp(A2747,"20251231",1,10000)</f>
        <v>9829.659635</v>
      </c>
      <c r="P2747" s="20">
        <f t="shared" si="128"/>
        <v>9.5338295658063621E-2</v>
      </c>
      <c r="Q2747" s="16">
        <f>[1]!s_margin_tradingbalance(A2747,"",10000)</f>
        <v>0</v>
      </c>
      <c r="R2747" s="16">
        <f>[1]!s_margin_seclendingbalance(A2747,"",10000)</f>
        <v>0</v>
      </c>
      <c r="S2747" s="17">
        <f>[1]!s_val_ev(A2747,"",100000000)</f>
        <v>19.2353342808</v>
      </c>
      <c r="T2747" s="17">
        <f>[1]!share_freesharesmv(A2747,"",100000000)</f>
        <v>14.212812019600001</v>
      </c>
      <c r="U2747" s="17">
        <f>[1]!s_dq_amount_btin(A2747,E2747,100000000)</f>
        <v>0.55314337000000002</v>
      </c>
      <c r="V2747" s="17">
        <f>[1]!s_dq_turn(A2747,E2747)</f>
        <v>3.6017706330090831</v>
      </c>
      <c r="W2747" s="2">
        <f>[1]!s_pq_amount(A2747,"20260101","",100000000)</f>
        <v>67.4581692</v>
      </c>
      <c r="X2747" s="2">
        <f>[1]!s_pq_avgamount(A2747,"20260101","",100000000)</f>
        <v>0.61325608363636364</v>
      </c>
      <c r="Y2747" s="17">
        <f>[1]!s_ipo_dilutedpe(A2747)</f>
        <v>48.42</v>
      </c>
      <c r="Z2747" s="12">
        <f>[1]!s_ipo_collection_total(A2747,100000000)</f>
        <v>3.1374</v>
      </c>
      <c r="AA2747" s="2">
        <f>[1]!s_val_pe_ttm(A2747,E2747)</f>
        <v>-28.672145843505859</v>
      </c>
      <c r="AB2747" s="5">
        <f>[1]!s_info_zjtxornot1(A2747,"")</f>
        <v>1</v>
      </c>
      <c r="AC2747" s="22" t="str">
        <f>[1]!s_info_nature1(A2747,"")</f>
        <v>民营企业</v>
      </c>
      <c r="AD2747" s="6" t="str">
        <f>[1]!s_info_city(A2747)</f>
        <v>深圳市</v>
      </c>
      <c r="AE2747" s="6" t="str">
        <f>[1]!s_info_province(A2747)</f>
        <v>广东省</v>
      </c>
      <c r="AF2747">
        <v>114.085947</v>
      </c>
      <c r="AG2747">
        <v>22.547000000000001</v>
      </c>
    </row>
    <row r="2748" spans="1:33" x14ac:dyDescent="0.3">
      <c r="A2748" s="12" t="s">
        <v>5984</v>
      </c>
      <c r="B2748" s="12" t="s">
        <v>5985</v>
      </c>
      <c r="C2748" s="16" t="str">
        <f>[1]!s_info_mkt(A2748)</f>
        <v>科创板</v>
      </c>
      <c r="D2748" s="16" t="str">
        <f>[1]!s_ipo_listeddate(A2748)</f>
        <v>2023-07-10</v>
      </c>
      <c r="E2748" s="16" t="str">
        <f>[1]!lastradeday_s("000002","")</f>
        <v>2026-06-22</v>
      </c>
      <c r="F2748" s="16" t="str">
        <f>[1]!s_info_industry_csrc2023(A2748,"",3)</f>
        <v>计算机、通信和其他电子设备制造业</v>
      </c>
      <c r="G2748" s="16" t="str">
        <f>[1]!s_info_industry_csrc2023(A2748,"",1)</f>
        <v>制造业</v>
      </c>
      <c r="H2748" s="16">
        <f>[1]!s_is(A2748,83,"FY","YTD","20251231",1,"",100000000)</f>
        <v>4.7096485176999998</v>
      </c>
      <c r="I2748" s="16">
        <f>[1]!s_is(A2748,83,"FY","YTD","20241231",1,"",100000000)</f>
        <v>3.8067097291000001</v>
      </c>
      <c r="J2748" s="16">
        <f t="shared" si="126"/>
        <v>0.2371966482491632</v>
      </c>
      <c r="K2748" s="16">
        <f>[1]!s_is(A2748,61,"FY","YTD","20251231",1,"",100000000)</f>
        <v>0.86679137430000008</v>
      </c>
      <c r="L2748" s="16">
        <f>[1]!s_is(A2748,61,"FY","YTD","20241231",1,"",100000000)</f>
        <v>0.74679913480000004</v>
      </c>
      <c r="M2748" s="16">
        <f t="shared" si="127"/>
        <v>0.16067538633682954</v>
      </c>
      <c r="N2748" s="16">
        <f>[1]!s_fa_roe(A2748,"20251231")</f>
        <v>7.4814999999999996</v>
      </c>
      <c r="O2748" s="16">
        <f>[1]!s_stmnote_rdexp(A2748,"20251231",1,10000)</f>
        <v>3436.4313020000004</v>
      </c>
      <c r="P2748" s="20">
        <f t="shared" si="128"/>
        <v>7.2965769931345389E-2</v>
      </c>
      <c r="Q2748" s="16">
        <f>[1]!s_margin_tradingbalance(A2748,"",10000)</f>
        <v>56115.232400000001</v>
      </c>
      <c r="R2748" s="16">
        <f>[1]!s_margin_seclendingbalance(A2748,"",10000)</f>
        <v>259.4101</v>
      </c>
      <c r="S2748" s="17">
        <f>[1]!s_val_ev(A2748,"",100000000)</f>
        <v>233.85848250000001</v>
      </c>
      <c r="T2748" s="17">
        <f>[1]!share_freesharesmv(A2748,"",100000000)</f>
        <v>88.670249999999996</v>
      </c>
      <c r="U2748" s="17">
        <f>[1]!s_dq_amount_btin(A2748,E2748,100000000)</f>
        <v>16.252879750000002</v>
      </c>
      <c r="V2748" s="17">
        <f>[1]!s_dq_turn(A2748,E2748)</f>
        <v>18.07498636644684</v>
      </c>
      <c r="W2748" s="2">
        <f>[1]!s_pq_amount(A2748,"20260101","",100000000)</f>
        <v>730.10737059999997</v>
      </c>
      <c r="X2748" s="2">
        <f>[1]!s_pq_avgamount(A2748,"20260101","",100000000)</f>
        <v>6.6373397327272725</v>
      </c>
      <c r="Y2748" s="17">
        <f>[1]!s_ipo_dilutedpe(A2748)</f>
        <v>59.61</v>
      </c>
      <c r="Z2748" s="12">
        <f>[1]!s_ipo_collection_total(A2748,100000000)</f>
        <v>7.9938276000000004</v>
      </c>
      <c r="AA2748" s="2">
        <f>[1]!s_val_pe_ttm(A2748,E2748)</f>
        <v>239.4998779296875</v>
      </c>
      <c r="AB2748" s="5">
        <f>[1]!s_info_zjtxornot1(A2748,"")</f>
        <v>1</v>
      </c>
      <c r="AC2748" s="22" t="str">
        <f>[1]!s_info_nature1(A2748,"")</f>
        <v>民营企业</v>
      </c>
      <c r="AD2748" s="6" t="str">
        <f>[1]!s_info_city(A2748)</f>
        <v>上海市</v>
      </c>
      <c r="AE2748" s="6" t="str">
        <f>[1]!s_info_province(A2748)</f>
        <v>上海</v>
      </c>
      <c r="AF2748">
        <v>121.472644</v>
      </c>
      <c r="AG2748">
        <v>31.231705999999999</v>
      </c>
    </row>
    <row r="2749" spans="1:33" x14ac:dyDescent="0.3">
      <c r="A2749" s="12" t="s">
        <v>167</v>
      </c>
      <c r="B2749" s="12" t="s">
        <v>168</v>
      </c>
      <c r="C2749" s="16" t="str">
        <f>[1]!s_info_mkt(A2749)</f>
        <v>北证</v>
      </c>
      <c r="D2749" s="16" t="str">
        <f>[1]!s_ipo_listeddate(A2749)</f>
        <v>2022-12-29</v>
      </c>
      <c r="E2749" s="16" t="str">
        <f>[1]!lastradeday_s("000002","")</f>
        <v>2026-06-22</v>
      </c>
      <c r="F2749" s="16" t="str">
        <f>[1]!s_info_industry_csrc2023(A2749,"",3)</f>
        <v>多式联运和运输代理业</v>
      </c>
      <c r="G2749" s="16" t="str">
        <f>[1]!s_info_industry_csrc2023(A2749,"",1)</f>
        <v>交通运输、仓储和邮政业</v>
      </c>
      <c r="H2749" s="16">
        <f>[1]!s_is(A2749,83,"FY","YTD","20251231",1,"",100000000)</f>
        <v>19.410055349699999</v>
      </c>
      <c r="I2749" s="16">
        <f>[1]!s_is(A2749,83,"FY","YTD","20241231",1,"",100000000)</f>
        <v>20.770522143400001</v>
      </c>
      <c r="J2749" s="16">
        <f t="shared" si="126"/>
        <v>-6.5499884129407993E-2</v>
      </c>
      <c r="K2749" s="16">
        <f>[1]!s_is(A2749,61,"FY","YTD","20251231",1,"",100000000)</f>
        <v>0.18441348390000001</v>
      </c>
      <c r="L2749" s="16">
        <f>[1]!s_is(A2749,61,"FY","YTD","20241231",1,"",100000000)</f>
        <v>0.17534890249999999</v>
      </c>
      <c r="M2749" s="16">
        <f t="shared" si="127"/>
        <v>5.1694543112409966E-2</v>
      </c>
      <c r="N2749" s="16">
        <f>[1]!s_fa_roe(A2749,"20251231")</f>
        <v>4.1688000000000001</v>
      </c>
      <c r="O2749" s="16">
        <f>[1]!s_stmnote_rdexp(A2749,"20251231",1,10000)</f>
        <v>98.356032999999996</v>
      </c>
      <c r="P2749" s="20">
        <f t="shared" si="128"/>
        <v>5.0672721549719941E-4</v>
      </c>
      <c r="Q2749" s="16">
        <f>[1]!s_margin_tradingbalance(A2749,"",10000)</f>
        <v>1042.2769000000001</v>
      </c>
      <c r="R2749" s="16">
        <f>[1]!s_margin_seclendingbalance(A2749,"",10000)</f>
        <v>0</v>
      </c>
      <c r="S2749" s="17">
        <f>[1]!s_val_ev(A2749,"",100000000)</f>
        <v>11.620677947999999</v>
      </c>
      <c r="T2749" s="17">
        <f>[1]!share_freesharesmv(A2749,"",100000000)</f>
        <v>4.8021553800000003</v>
      </c>
      <c r="U2749" s="17">
        <f>[1]!s_dq_amount_btin(A2749,E2749,100000000)</f>
        <v>0.18980886</v>
      </c>
      <c r="V2749" s="17">
        <f>[1]!s_dq_turn(A2749,E2749)</f>
        <v>3.6922350562269299</v>
      </c>
      <c r="W2749" s="2">
        <f>[1]!s_pq_amount(A2749,"20260101","",100000000)</f>
        <v>48.048236180000004</v>
      </c>
      <c r="X2749" s="2">
        <f>[1]!s_pq_avgamount(A2749,"20260101","",100000000)</f>
        <v>0.43680214709090909</v>
      </c>
      <c r="Y2749" s="17">
        <f>[1]!s_ipo_dilutedpe(A2749)</f>
        <v>20.14</v>
      </c>
      <c r="Z2749" s="12">
        <f>[1]!s_ipo_collection_total(A2749,100000000)</f>
        <v>1.8227088</v>
      </c>
      <c r="AA2749" s="2">
        <f>[1]!s_val_pe_ttm(A2749,E2749)</f>
        <v>78.43865966796875</v>
      </c>
      <c r="AB2749" s="5">
        <f>[1]!s_info_zjtxornot1(A2749,"")</f>
        <v>0</v>
      </c>
      <c r="AC2749" s="22" t="str">
        <f>[1]!s_info_nature1(A2749,"")</f>
        <v>民营企业</v>
      </c>
      <c r="AD2749" s="6" t="str">
        <f>[1]!s_info_city(A2749)</f>
        <v>长沙市</v>
      </c>
      <c r="AE2749" s="6" t="str">
        <f>[1]!s_info_province(A2749)</f>
        <v>湖南省</v>
      </c>
      <c r="AF2749">
        <v>112.98227900000001</v>
      </c>
      <c r="AG2749">
        <v>28.194089999999999</v>
      </c>
    </row>
    <row r="2750" spans="1:33" x14ac:dyDescent="0.3">
      <c r="A2750" s="12" t="s">
        <v>5986</v>
      </c>
      <c r="B2750" s="12" t="s">
        <v>5987</v>
      </c>
      <c r="C2750" s="16" t="str">
        <f>[1]!s_info_mkt(A2750)</f>
        <v>主板</v>
      </c>
      <c r="D2750" s="16" t="str">
        <f>[1]!s_ipo_listeddate(A2750)</f>
        <v>1997-05-28</v>
      </c>
      <c r="E2750" s="16" t="str">
        <f>[1]!lastradeday_s("000002","")</f>
        <v>2026-06-22</v>
      </c>
      <c r="F2750" s="16" t="str">
        <f>[1]!s_info_industry_csrc2023(A2750,"",3)</f>
        <v>仪器仪表制造业</v>
      </c>
      <c r="G2750" s="16" t="str">
        <f>[1]!s_info_industry_csrc2023(A2750,"",1)</f>
        <v>制造业</v>
      </c>
      <c r="H2750" s="16">
        <f>[1]!s_is(A2750,83,"FY","YTD","20251231",1,"",100000000)</f>
        <v>16.010654059</v>
      </c>
      <c r="I2750" s="16">
        <f>[1]!s_is(A2750,83,"FY","YTD","20241231",1,"",100000000)</f>
        <v>16.811420234900002</v>
      </c>
      <c r="J2750" s="16">
        <f t="shared" si="126"/>
        <v>-4.7632274056039314E-2</v>
      </c>
      <c r="K2750" s="16">
        <f>[1]!s_is(A2750,61,"FY","YTD","20251231",1,"",100000000)</f>
        <v>0.34422270669999999</v>
      </c>
      <c r="L2750" s="16">
        <f>[1]!s_is(A2750,61,"FY","YTD","20241231",1,"",100000000)</f>
        <v>0.1344551651</v>
      </c>
      <c r="M2750" s="16">
        <f t="shared" si="127"/>
        <v>1.5601300362391211</v>
      </c>
      <c r="N2750" s="16">
        <f>[1]!s_fa_roe(A2750,"20251231")</f>
        <v>6.9847999999999999</v>
      </c>
      <c r="O2750" s="16">
        <f>[1]!s_stmnote_rdexp(A2750,"20251231",1,10000)</f>
        <v>9289.664956999999</v>
      </c>
      <c r="P2750" s="20">
        <f t="shared" si="128"/>
        <v>5.8021770520849142E-2</v>
      </c>
      <c r="Q2750" s="16">
        <f>[1]!s_margin_tradingbalance(A2750,"",10000)</f>
        <v>20220.143599999999</v>
      </c>
      <c r="R2750" s="16">
        <f>[1]!s_margin_seclendingbalance(A2750,"",10000)</f>
        <v>8.4475999999999996</v>
      </c>
      <c r="S2750" s="17">
        <f>[1]!s_val_ev(A2750,"",100000000)</f>
        <v>48.430708908</v>
      </c>
      <c r="T2750" s="17">
        <f>[1]!share_freesharesmv(A2750,"",100000000)</f>
        <v>24.556570891999996</v>
      </c>
      <c r="U2750" s="17">
        <f>[1]!s_dq_amount_btin(A2750,E2750,100000000)</f>
        <v>0.74314568999999997</v>
      </c>
      <c r="V2750" s="17">
        <f>[1]!s_dq_turn(A2750,E2750)</f>
        <v>1.5592589268815333</v>
      </c>
      <c r="W2750" s="2">
        <f>[1]!s_pq_amount(A2750,"20260101","",100000000)</f>
        <v>101.35958323</v>
      </c>
      <c r="X2750" s="2">
        <f>[1]!s_pq_avgamount(A2750,"20260101","",100000000)</f>
        <v>0.92145075663636355</v>
      </c>
      <c r="Y2750" s="17">
        <f>[1]!s_ipo_dilutedpe(A2750)</f>
        <v>0</v>
      </c>
      <c r="Z2750" s="12">
        <f>[1]!s_ipo_collection_total(A2750,100000000)</f>
        <v>1.232</v>
      </c>
      <c r="AA2750" s="2">
        <f>[1]!s_val_pe_ttm(A2750,E2750)</f>
        <v>167.64991760253906</v>
      </c>
      <c r="AB2750" s="5">
        <f>[1]!s_info_zjtxornot1(A2750,"")</f>
        <v>1</v>
      </c>
      <c r="AC2750" s="22" t="str">
        <f>[1]!s_info_nature1(A2750,"")</f>
        <v>中央国有企业</v>
      </c>
      <c r="AD2750" s="6" t="str">
        <f>[1]!s_info_city(A2750)</f>
        <v>上饶市</v>
      </c>
      <c r="AE2750" s="6" t="str">
        <f>[1]!s_info_province(A2750)</f>
        <v>江西省</v>
      </c>
      <c r="AF2750">
        <v>117.97118500000001</v>
      </c>
      <c r="AG2750">
        <v>28.444420000000001</v>
      </c>
    </row>
    <row r="2751" spans="1:33" x14ac:dyDescent="0.3">
      <c r="A2751" s="12" t="s">
        <v>5988</v>
      </c>
      <c r="B2751" s="12" t="s">
        <v>5989</v>
      </c>
      <c r="C2751" s="16" t="str">
        <f>[1]!s_info_mkt(A2751)</f>
        <v>主板</v>
      </c>
      <c r="D2751" s="16" t="str">
        <f>[1]!s_ipo_listeddate(A2751)</f>
        <v>2020-12-22</v>
      </c>
      <c r="E2751" s="16" t="str">
        <f>[1]!lastradeday_s("000002","")</f>
        <v>2026-06-22</v>
      </c>
      <c r="F2751" s="16" t="str">
        <f>[1]!s_info_industry_csrc2023(A2751,"",3)</f>
        <v>造纸和纸制品业</v>
      </c>
      <c r="G2751" s="16" t="str">
        <f>[1]!s_info_industry_csrc2023(A2751,"",1)</f>
        <v>制造业</v>
      </c>
      <c r="H2751" s="16">
        <f>[1]!s_is(A2751,83,"FY","YTD","20251231",1,"",100000000)</f>
        <v>27.9211376646</v>
      </c>
      <c r="I2751" s="16">
        <f>[1]!s_is(A2751,83,"FY","YTD","20241231",1,"",100000000)</f>
        <v>23.626611234899997</v>
      </c>
      <c r="J2751" s="16">
        <f t="shared" si="126"/>
        <v>0.18176649994377336</v>
      </c>
      <c r="K2751" s="16">
        <f>[1]!s_is(A2751,61,"FY","YTD","20251231",1,"",100000000)</f>
        <v>0.61234708999999998</v>
      </c>
      <c r="L2751" s="16">
        <f>[1]!s_is(A2751,61,"FY","YTD","20241231",1,"",100000000)</f>
        <v>1.9340064892</v>
      </c>
      <c r="M2751" s="16">
        <f t="shared" si="127"/>
        <v>-0.68337898894367377</v>
      </c>
      <c r="N2751" s="16">
        <f>[1]!s_fa_roe(A2751,"20251231")</f>
        <v>2.3679000000000001</v>
      </c>
      <c r="O2751" s="16">
        <f>[1]!s_stmnote_rdexp(A2751,"20251231",1,10000)</f>
        <v>8477.8727739999995</v>
      </c>
      <c r="P2751" s="20">
        <f t="shared" si="128"/>
        <v>3.0363636596186148E-2</v>
      </c>
      <c r="Q2751" s="16">
        <f>[1]!s_margin_tradingbalance(A2751,"",10000)</f>
        <v>0</v>
      </c>
      <c r="R2751" s="16">
        <f>[1]!s_margin_seclendingbalance(A2751,"",10000)</f>
        <v>0</v>
      </c>
      <c r="S2751" s="17">
        <f>[1]!s_val_ev(A2751,"",100000000)</f>
        <v>27.516159999999999</v>
      </c>
      <c r="T2751" s="17">
        <f>[1]!share_freesharesmv(A2751,"",100000000)</f>
        <v>6.5223753879999995</v>
      </c>
      <c r="U2751" s="17">
        <f>[1]!s_dq_amount_btin(A2751,E2751,100000000)</f>
        <v>0.42520235000000001</v>
      </c>
      <c r="V2751" s="17">
        <f>[1]!s_dq_turn(A2751,E2751)</f>
        <v>1.5679346042471043</v>
      </c>
      <c r="W2751" s="2">
        <f>[1]!s_pq_amount(A2751,"20260101","",100000000)</f>
        <v>68.953340589999996</v>
      </c>
      <c r="X2751" s="2">
        <f>[1]!s_pq_avgamount(A2751,"20260101","",100000000)</f>
        <v>0.6268485508181818</v>
      </c>
      <c r="Y2751" s="17">
        <f>[1]!s_ipo_dilutedpe(A2751)</f>
        <v>22.99</v>
      </c>
      <c r="Z2751" s="12">
        <f>[1]!s_ipo_collection_total(A2751,100000000)</f>
        <v>9.4849999999999994</v>
      </c>
      <c r="AA2751" s="2">
        <f>[1]!s_val_pe_ttm(A2751,E2751)</f>
        <v>112.72445678710938</v>
      </c>
      <c r="AB2751" s="5">
        <f>[1]!s_info_zjtxornot1(A2751,"")</f>
        <v>0</v>
      </c>
      <c r="AC2751" s="22" t="str">
        <f>[1]!s_info_nature1(A2751,"")</f>
        <v>民营企业</v>
      </c>
      <c r="AD2751" s="6" t="str">
        <f>[1]!s_info_city(A2751)</f>
        <v>温岭市</v>
      </c>
      <c r="AE2751" s="6" t="str">
        <f>[1]!s_info_province(A2751)</f>
        <v>浙江省</v>
      </c>
      <c r="AF2751">
        <v>121.421046</v>
      </c>
      <c r="AG2751">
        <v>28.400554</v>
      </c>
    </row>
    <row r="2752" spans="1:33" x14ac:dyDescent="0.3">
      <c r="A2752" s="12" t="s">
        <v>5990</v>
      </c>
      <c r="B2752" s="12" t="s">
        <v>5991</v>
      </c>
      <c r="C2752" s="16" t="str">
        <f>[1]!s_info_mkt(A2752)</f>
        <v>科创板</v>
      </c>
      <c r="D2752" s="16" t="str">
        <f>[1]!s_ipo_listeddate(A2752)</f>
        <v>2020-08-10</v>
      </c>
      <c r="E2752" s="16" t="str">
        <f>[1]!lastradeday_s("000002","")</f>
        <v>2026-06-22</v>
      </c>
      <c r="F2752" s="16" t="str">
        <f>[1]!s_info_industry_csrc2023(A2752,"",3)</f>
        <v>电气机械和器材制造业</v>
      </c>
      <c r="G2752" s="16" t="str">
        <f>[1]!s_info_industry_csrc2023(A2752,"",1)</f>
        <v>制造业</v>
      </c>
      <c r="H2752" s="16">
        <f>[1]!s_is(A2752,83,"FY","YTD","20251231",1,"",100000000)</f>
        <v>2.5853730957000001</v>
      </c>
      <c r="I2752" s="16">
        <f>[1]!s_is(A2752,83,"FY","YTD","20241231",1,"",100000000)</f>
        <v>3.6667135592000002</v>
      </c>
      <c r="J2752" s="16">
        <f t="shared" si="126"/>
        <v>-0.29490726396853473</v>
      </c>
      <c r="K2752" s="16">
        <f>[1]!s_is(A2752,61,"FY","YTD","20251231",1,"",100000000)</f>
        <v>-6.7119965932000003</v>
      </c>
      <c r="L2752" s="16">
        <f>[1]!s_is(A2752,61,"FY","YTD","20241231",1,"",100000000)</f>
        <v>-4.5643285437000003</v>
      </c>
      <c r="M2752" s="16">
        <f t="shared" si="127"/>
        <v>-0.47053318553598839</v>
      </c>
      <c r="N2752" s="16">
        <f>[1]!s_fa_roe(A2752,"20251231")</f>
        <v>-29.572399999999998</v>
      </c>
      <c r="O2752" s="16">
        <f>[1]!s_stmnote_rdexp(A2752,"20251231",1,10000)</f>
        <v>6181.8701179999998</v>
      </c>
      <c r="P2752" s="20">
        <f t="shared" si="128"/>
        <v>0.23910940081652834</v>
      </c>
      <c r="Q2752" s="16">
        <f>[1]!s_margin_tradingbalance(A2752,"",10000)</f>
        <v>29173.4771</v>
      </c>
      <c r="R2752" s="16">
        <f>[1]!s_margin_seclendingbalance(A2752,"",10000)</f>
        <v>48.204099999999997</v>
      </c>
      <c r="S2752" s="17">
        <f>[1]!s_val_ev(A2752,"",100000000)</f>
        <v>45.230874093406641</v>
      </c>
      <c r="T2752" s="17">
        <f>[1]!share_freesharesmv(A2752,"",100000000)</f>
        <v>32.410295009999999</v>
      </c>
      <c r="U2752" s="17">
        <f>[1]!s_dq_amount_btin(A2752,E2752,100000000)</f>
        <v>0.86642945999999998</v>
      </c>
      <c r="V2752" s="17">
        <f>[1]!s_dq_turn(A2752,E2752)</f>
        <v>2.253038924383989</v>
      </c>
      <c r="W2752" s="2">
        <f>[1]!s_pq_amount(A2752,"20260101","",100000000)</f>
        <v>213.29184004000001</v>
      </c>
      <c r="X2752" s="2">
        <f>[1]!s_pq_avgamount(A2752,"20260101","",100000000)</f>
        <v>1.9390167276363635</v>
      </c>
      <c r="Y2752" s="17">
        <f>[1]!s_ipo_dilutedpe(A2752)</f>
        <v>0</v>
      </c>
      <c r="Z2752" s="12">
        <f>[1]!s_ipo_collection_total(A2752,100000000)</f>
        <v>13.5137958795</v>
      </c>
      <c r="AA2752" s="2">
        <f>[1]!s_val_pe_ttm(A2752,E2752)</f>
        <v>-7.7751903533935547</v>
      </c>
      <c r="AB2752" s="5">
        <f>[1]!s_info_zjtxornot1(A2752,"")</f>
        <v>1</v>
      </c>
      <c r="AC2752" s="22" t="str">
        <f>[1]!s_info_nature1(A2752,"")</f>
        <v>民营企业</v>
      </c>
      <c r="AD2752" s="6" t="str">
        <f>[1]!s_info_city(A2752)</f>
        <v>北京市</v>
      </c>
      <c r="AE2752" s="6" t="str">
        <f>[1]!s_info_province(A2752)</f>
        <v>北京</v>
      </c>
      <c r="AF2752">
        <v>116.40528500000001</v>
      </c>
      <c r="AG2752">
        <v>39.904989</v>
      </c>
    </row>
    <row r="2753" spans="1:33" x14ac:dyDescent="0.3">
      <c r="A2753" s="12" t="s">
        <v>5992</v>
      </c>
      <c r="B2753" s="12" t="s">
        <v>5993</v>
      </c>
      <c r="C2753" s="16" t="str">
        <f>[1]!s_info_mkt(A2753)</f>
        <v>主板</v>
      </c>
      <c r="D2753" s="16" t="str">
        <f>[1]!s_ipo_listeddate(A2753)</f>
        <v>2020-09-25</v>
      </c>
      <c r="E2753" s="16" t="str">
        <f>[1]!lastradeday_s("000002","")</f>
        <v>2026-06-22</v>
      </c>
      <c r="F2753" s="16" t="str">
        <f>[1]!s_info_industry_csrc2023(A2753,"",3)</f>
        <v>互联网和相关服务</v>
      </c>
      <c r="G2753" s="16" t="str">
        <f>[1]!s_info_industry_csrc2023(A2753,"",1)</f>
        <v>信息传输、软件和信息技术服务业</v>
      </c>
      <c r="H2753" s="16">
        <f>[1]!s_is(A2753,83,"FY","YTD","20251231",1,"",100000000)</f>
        <v>34.317763714499996</v>
      </c>
      <c r="I2753" s="16">
        <f>[1]!s_is(A2753,83,"FY","YTD","20241231",1,"",100000000)</f>
        <v>17.6577626698</v>
      </c>
      <c r="J2753" s="16">
        <f t="shared" si="126"/>
        <v>0.94349444809299254</v>
      </c>
      <c r="K2753" s="16">
        <f>[1]!s_is(A2753,61,"FY","YTD","20251231",1,"",100000000)</f>
        <v>1.9440134796000001</v>
      </c>
      <c r="L2753" s="16">
        <f>[1]!s_is(A2753,61,"FY","YTD","20241231",1,"",100000000)</f>
        <v>1.0563616083</v>
      </c>
      <c r="M2753" s="16">
        <f t="shared" si="127"/>
        <v>0.84029168073278993</v>
      </c>
      <c r="N2753" s="16">
        <f>[1]!s_fa_roe(A2753,"20251231")</f>
        <v>21.323499999999999</v>
      </c>
      <c r="O2753" s="16">
        <f>[1]!s_stmnote_rdexp(A2753,"20251231",1,10000)</f>
        <v>3263.6752550000001</v>
      </c>
      <c r="P2753" s="20">
        <f t="shared" si="128"/>
        <v>9.5101629644388126E-3</v>
      </c>
      <c r="Q2753" s="16">
        <f>[1]!s_margin_tradingbalance(A2753,"",10000)</f>
        <v>0</v>
      </c>
      <c r="R2753" s="16">
        <f>[1]!s_margin_seclendingbalance(A2753,"",10000)</f>
        <v>0</v>
      </c>
      <c r="S2753" s="17">
        <f>[1]!s_val_ev(A2753,"",100000000)</f>
        <v>73.410036336000005</v>
      </c>
      <c r="T2753" s="17">
        <f>[1]!share_freesharesmv(A2753,"",100000000)</f>
        <v>40.827949732</v>
      </c>
      <c r="U2753" s="17">
        <f>[1]!s_dq_amount_btin(A2753,E2753,100000000)</f>
        <v>1.6656043</v>
      </c>
      <c r="V2753" s="17">
        <f>[1]!s_dq_turn(A2753,E2753)</f>
        <v>3.1625944070885463</v>
      </c>
      <c r="W2753" s="2">
        <f>[1]!s_pq_amount(A2753,"20260101","",100000000)</f>
        <v>278.83508053999998</v>
      </c>
      <c r="X2753" s="2">
        <f>[1]!s_pq_avgamount(A2753,"20260101","",100000000)</f>
        <v>2.5348643685454544</v>
      </c>
      <c r="Y2753" s="17">
        <f>[1]!s_ipo_dilutedpe(A2753)</f>
        <v>22.98</v>
      </c>
      <c r="Z2753" s="12">
        <f>[1]!s_ipo_collection_total(A2753,100000000)</f>
        <v>4.6253599999999997</v>
      </c>
      <c r="AA2753" s="2">
        <f>[1]!s_val_pe_ttm(A2753,E2753)</f>
        <v>30.675313949584961</v>
      </c>
      <c r="AB2753" s="5">
        <f>[1]!s_info_zjtxornot1(A2753,"")</f>
        <v>0</v>
      </c>
      <c r="AC2753" s="22" t="str">
        <f>[1]!s_info_nature1(A2753,"")</f>
        <v>民营企业</v>
      </c>
      <c r="AD2753" s="6" t="str">
        <f>[1]!s_info_city(A2753)</f>
        <v>广州市</v>
      </c>
      <c r="AE2753" s="6" t="str">
        <f>[1]!s_info_province(A2753)</f>
        <v>广东省</v>
      </c>
      <c r="AF2753">
        <v>113.280637</v>
      </c>
      <c r="AG2753">
        <v>23.125177999999998</v>
      </c>
    </row>
    <row r="2754" spans="1:33" x14ac:dyDescent="0.3">
      <c r="A2754" s="12" t="s">
        <v>5994</v>
      </c>
      <c r="B2754" s="12" t="s">
        <v>5995</v>
      </c>
      <c r="C2754" s="16" t="str">
        <f>[1]!s_info_mkt(A2754)</f>
        <v>主板</v>
      </c>
      <c r="D2754" s="16" t="str">
        <f>[1]!s_ipo_listeddate(A2754)</f>
        <v>2011-12-22</v>
      </c>
      <c r="E2754" s="16" t="str">
        <f>[1]!lastradeday_s("000002","")</f>
        <v>2026-06-22</v>
      </c>
      <c r="F2754" s="16" t="str">
        <f>[1]!s_info_industry_csrc2023(A2754,"",3)</f>
        <v>酒、饮料和精制茶制造业</v>
      </c>
      <c r="G2754" s="16" t="str">
        <f>[1]!s_info_industry_csrc2023(A2754,"",1)</f>
        <v>制造业</v>
      </c>
      <c r="H2754" s="16">
        <f>[1]!s_is(A2754,83,"FY","YTD","20251231",1,"",100000000)</f>
        <v>11.0126795596</v>
      </c>
      <c r="I2754" s="16">
        <f>[1]!s_is(A2754,83,"FY","YTD","20241231",1,"",100000000)</f>
        <v>12.548407342100001</v>
      </c>
      <c r="J2754" s="16">
        <f t="shared" si="126"/>
        <v>-0.12238427878792413</v>
      </c>
      <c r="K2754" s="16">
        <f>[1]!s_is(A2754,61,"FY","YTD","20251231",1,"",100000000)</f>
        <v>4.2980893499999999E-2</v>
      </c>
      <c r="L2754" s="16">
        <f>[1]!s_is(A2754,61,"FY","YTD","20241231",1,"",100000000)</f>
        <v>0.42135340700000001</v>
      </c>
      <c r="M2754" s="16">
        <f t="shared" si="127"/>
        <v>-0.89799324560819316</v>
      </c>
      <c r="N2754" s="16">
        <f>[1]!s_fa_roe(A2754,"20251231")</f>
        <v>0.1522</v>
      </c>
      <c r="O2754" s="16">
        <f>[1]!s_stmnote_rdexp(A2754,"20251231",1,10000)</f>
        <v>3550.2602520000005</v>
      </c>
      <c r="P2754" s="20">
        <f t="shared" si="128"/>
        <v>3.2237932946166212E-2</v>
      </c>
      <c r="Q2754" s="16">
        <f>[1]!s_margin_tradingbalance(A2754,"",10000)</f>
        <v>21680.5851</v>
      </c>
      <c r="R2754" s="16">
        <f>[1]!s_margin_seclendingbalance(A2754,"",10000)</f>
        <v>36.5745</v>
      </c>
      <c r="S2754" s="17">
        <f>[1]!s_val_ev(A2754,"",100000000)</f>
        <v>31.860680271000003</v>
      </c>
      <c r="T2754" s="17">
        <f>[1]!share_freesharesmv(A2754,"",100000000)</f>
        <v>18.415144023500002</v>
      </c>
      <c r="U2754" s="17">
        <f>[1]!s_dq_amount_btin(A2754,E2754,100000000)</f>
        <v>0.49241123999999997</v>
      </c>
      <c r="V2754" s="17">
        <f>[1]!s_dq_turn(A2754,E2754)</f>
        <v>1.5870793415617128</v>
      </c>
      <c r="W2754" s="2">
        <f>[1]!s_pq_amount(A2754,"20260101","",100000000)</f>
        <v>67.716586239999998</v>
      </c>
      <c r="X2754" s="2">
        <f>[1]!s_pq_avgamount(A2754,"20260101","",100000000)</f>
        <v>0.61560532945454549</v>
      </c>
      <c r="Y2754" s="17">
        <f>[1]!s_ipo_dilutedpe(A2754)</f>
        <v>53.33</v>
      </c>
      <c r="Z2754" s="12">
        <f>[1]!s_ipo_collection_total(A2754,100000000)</f>
        <v>9.6</v>
      </c>
      <c r="AA2754" s="2">
        <f>[1]!s_val_pe_ttm(A2754,E2754)</f>
        <v>-216.35746765136719</v>
      </c>
      <c r="AB2754" s="5">
        <f>[1]!s_info_zjtxornot1(A2754,"")</f>
        <v>0</v>
      </c>
      <c r="AC2754" s="22" t="str">
        <f>[1]!s_info_nature1(A2754,"")</f>
        <v>民营企业</v>
      </c>
      <c r="AD2754" s="6" t="str">
        <f>[1]!s_info_city(A2754)</f>
        <v>海东市</v>
      </c>
      <c r="AE2754" s="6" t="str">
        <f>[1]!s_info_province(A2754)</f>
        <v>青海省</v>
      </c>
      <c r="AF2754">
        <v>102.10326999999999</v>
      </c>
      <c r="AG2754">
        <v>36.502915999999999</v>
      </c>
    </row>
    <row r="2755" spans="1:33" x14ac:dyDescent="0.3">
      <c r="A2755" s="12" t="s">
        <v>5996</v>
      </c>
      <c r="B2755" s="12" t="s">
        <v>5997</v>
      </c>
      <c r="C2755" s="16" t="str">
        <f>[1]!s_info_mkt(A2755)</f>
        <v>主板</v>
      </c>
      <c r="D2755" s="16" t="str">
        <f>[1]!s_ipo_listeddate(A2755)</f>
        <v>2020-01-15</v>
      </c>
      <c r="E2755" s="16" t="str">
        <f>[1]!lastradeday_s("000002","")</f>
        <v>2026-06-22</v>
      </c>
      <c r="F2755" s="16" t="str">
        <f>[1]!s_info_industry_csrc2023(A2755,"",3)</f>
        <v>电气机械和器材制造业</v>
      </c>
      <c r="G2755" s="16" t="str">
        <f>[1]!s_info_industry_csrc2023(A2755,"",1)</f>
        <v>制造业</v>
      </c>
      <c r="H2755" s="16">
        <f>[1]!s_is(A2755,83,"FY","YTD","20251231",1,"",100000000)</f>
        <v>18.744634935499999</v>
      </c>
      <c r="I2755" s="16">
        <f>[1]!s_is(A2755,83,"FY","YTD","20241231",1,"",100000000)</f>
        <v>18.659260346099998</v>
      </c>
      <c r="J2755" s="16">
        <f t="shared" ref="J2755:J2818" si="129">H2755/I2755-1</f>
        <v>4.5754541078497635E-3</v>
      </c>
      <c r="K2755" s="16">
        <f>[1]!s_is(A2755,61,"FY","YTD","20251231",1,"",100000000)</f>
        <v>2.9726933494000001</v>
      </c>
      <c r="L2755" s="16">
        <f>[1]!s_is(A2755,61,"FY","YTD","20241231",1,"",100000000)</f>
        <v>2.9734942599000003</v>
      </c>
      <c r="M2755" s="16">
        <f t="shared" ref="M2755:M2818" si="130">(K2755-L2755)/ABS(L2755)</f>
        <v>-2.6934993983379369E-4</v>
      </c>
      <c r="N2755" s="16">
        <f>[1]!s_fa_roe(A2755,"20251231")</f>
        <v>21.027999999999999</v>
      </c>
      <c r="O2755" s="16">
        <f>[1]!s_stmnote_rdexp(A2755,"20251231",1,10000)</f>
        <v>10364.751603000001</v>
      </c>
      <c r="P2755" s="20">
        <f t="shared" ref="P2755:P2818" si="131">O2755/H2755/10000</f>
        <v>5.5294497004956096E-2</v>
      </c>
      <c r="Q2755" s="16">
        <f>[1]!s_margin_tradingbalance(A2755,"",10000)</f>
        <v>0</v>
      </c>
      <c r="R2755" s="16">
        <f>[1]!s_margin_seclendingbalance(A2755,"",10000)</f>
        <v>0</v>
      </c>
      <c r="S2755" s="17">
        <f>[1]!s_val_ev(A2755,"",100000000)</f>
        <v>35.588695125000001</v>
      </c>
      <c r="T2755" s="17">
        <f>[1]!share_freesharesmv(A2755,"",100000000)</f>
        <v>9.856253139999998</v>
      </c>
      <c r="U2755" s="17">
        <f>[1]!s_dq_amount_btin(A2755,E2755,100000000)</f>
        <v>0.23962401</v>
      </c>
      <c r="V2755" s="17">
        <f>[1]!s_dq_turn(A2755,E2755)</f>
        <v>0.68989860448060869</v>
      </c>
      <c r="W2755" s="2">
        <f>[1]!s_pq_amount(A2755,"20260101","",100000000)</f>
        <v>46.885522889999997</v>
      </c>
      <c r="X2755" s="2">
        <f>[1]!s_pq_avgamount(A2755,"20260101","",100000000)</f>
        <v>0.42623202627272727</v>
      </c>
      <c r="Y2755" s="17">
        <f>[1]!s_ipo_dilutedpe(A2755)</f>
        <v>21.85</v>
      </c>
      <c r="Z2755" s="12">
        <f>[1]!s_ipo_collection_total(A2755,100000000)</f>
        <v>6.085521</v>
      </c>
      <c r="AA2755" s="2">
        <f>[1]!s_val_pe_ttm(A2755,E2755)</f>
        <v>12.373332023620605</v>
      </c>
      <c r="AB2755" s="5">
        <f>[1]!s_info_zjtxornot1(A2755,"")</f>
        <v>0</v>
      </c>
      <c r="AC2755" s="22" t="str">
        <f>[1]!s_info_nature1(A2755,"")</f>
        <v>外资企业</v>
      </c>
      <c r="AD2755" s="6" t="str">
        <f>[1]!s_info_city(A2755)</f>
        <v>杭州市</v>
      </c>
      <c r="AE2755" s="6" t="str">
        <f>[1]!s_info_province(A2755)</f>
        <v>浙江省</v>
      </c>
      <c r="AF2755">
        <v>120.153576</v>
      </c>
      <c r="AG2755">
        <v>30.287458999999998</v>
      </c>
    </row>
    <row r="2756" spans="1:33" x14ac:dyDescent="0.3">
      <c r="A2756" s="12" t="s">
        <v>5998</v>
      </c>
      <c r="B2756" s="12" t="s">
        <v>5999</v>
      </c>
      <c r="C2756" s="16" t="str">
        <f>[1]!s_info_mkt(A2756)</f>
        <v>主板</v>
      </c>
      <c r="D2756" s="16" t="str">
        <f>[1]!s_ipo_listeddate(A2756)</f>
        <v>2007-01-12</v>
      </c>
      <c r="E2756" s="16" t="str">
        <f>[1]!lastradeday_s("000002","")</f>
        <v>2026-06-22</v>
      </c>
      <c r="F2756" s="16" t="str">
        <f>[1]!s_info_industry_csrc2023(A2756,"",3)</f>
        <v>铁路、船舶、航空航天和其他运输设备制造业</v>
      </c>
      <c r="G2756" s="16" t="str">
        <f>[1]!s_info_industry_csrc2023(A2756,"",1)</f>
        <v>制造业</v>
      </c>
      <c r="H2756" s="16">
        <f>[1]!s_is(A2756,83,"FY","YTD","20251231",1,"",100000000)</f>
        <v>11.876877031099999</v>
      </c>
      <c r="I2756" s="16">
        <f>[1]!s_is(A2756,83,"FY","YTD","20241231",1,"",100000000)</f>
        <v>11.912180723099999</v>
      </c>
      <c r="J2756" s="16">
        <f t="shared" si="129"/>
        <v>-2.9636632301538457E-3</v>
      </c>
      <c r="K2756" s="16">
        <f>[1]!s_is(A2756,61,"FY","YTD","20251231",1,"",100000000)</f>
        <v>-0.64114657080000004</v>
      </c>
      <c r="L2756" s="16">
        <f>[1]!s_is(A2756,61,"FY","YTD","20241231",1,"",100000000)</f>
        <v>-0.18933887069999999</v>
      </c>
      <c r="M2756" s="16">
        <f t="shared" si="130"/>
        <v>-2.3862384856824863</v>
      </c>
      <c r="N2756" s="16">
        <f>[1]!s_fa_roe(A2756,"20251231")</f>
        <v>-7.6346999999999996</v>
      </c>
      <c r="O2756" s="16">
        <f>[1]!s_stmnote_rdexp(A2756,"20251231",1,10000)</f>
        <v>4189.6323009999996</v>
      </c>
      <c r="P2756" s="20">
        <f t="shared" si="131"/>
        <v>3.5275538258325884E-2</v>
      </c>
      <c r="Q2756" s="16">
        <f>[1]!s_margin_tradingbalance(A2756,"",10000)</f>
        <v>0</v>
      </c>
      <c r="R2756" s="16">
        <f>[1]!s_margin_seclendingbalance(A2756,"",10000)</f>
        <v>0</v>
      </c>
      <c r="S2756" s="17">
        <f>[1]!s_val_ev(A2756,"",100000000)</f>
        <v>19.300950764999996</v>
      </c>
      <c r="T2756" s="17">
        <f>[1]!share_freesharesmv(A2756,"",100000000)</f>
        <v>9.679099545599998</v>
      </c>
      <c r="U2756" s="17">
        <f>[1]!s_dq_amount_btin(A2756,E2756,100000000)</f>
        <v>0.48508161999999999</v>
      </c>
      <c r="V2756" s="17">
        <f>[1]!s_dq_turn(A2756,E2756)</f>
        <v>2.5893894568696445</v>
      </c>
      <c r="W2756" s="2">
        <f>[1]!s_pq_amount(A2756,"20260101","",100000000)</f>
        <v>67.689427550000005</v>
      </c>
      <c r="X2756" s="2">
        <f>[1]!s_pq_avgamount(A2756,"20260101","",100000000)</f>
        <v>0.61535843227272724</v>
      </c>
      <c r="Y2756" s="17">
        <f>[1]!s_ipo_dilutedpe(A2756)</f>
        <v>29.99</v>
      </c>
      <c r="Z2756" s="12">
        <f>[1]!s_ipo_collection_total(A2756,100000000)</f>
        <v>2.3119999999999998</v>
      </c>
      <c r="AA2756" s="2">
        <f>[1]!s_val_pe_ttm(A2756,E2756)</f>
        <v>-30.199493408203125</v>
      </c>
      <c r="AB2756" s="5">
        <f>[1]!s_info_zjtxornot1(A2756,"")</f>
        <v>0</v>
      </c>
      <c r="AC2756" s="22" t="str">
        <f>[1]!s_info_nature1(A2756,"")</f>
        <v>民营企业</v>
      </c>
      <c r="AD2756" s="6" t="str">
        <f>[1]!s_info_city(A2756)</f>
        <v>深圳市</v>
      </c>
      <c r="AE2756" s="6" t="str">
        <f>[1]!s_info_province(A2756)</f>
        <v>广东省</v>
      </c>
      <c r="AF2756">
        <v>114.085947</v>
      </c>
      <c r="AG2756">
        <v>22.547000000000001</v>
      </c>
    </row>
    <row r="2757" spans="1:33" x14ac:dyDescent="0.3">
      <c r="A2757" s="12" t="s">
        <v>6000</v>
      </c>
      <c r="B2757" s="12" t="s">
        <v>6001</v>
      </c>
      <c r="C2757" s="16" t="str">
        <f>[1]!s_info_mkt(A2757)</f>
        <v>主板</v>
      </c>
      <c r="D2757" s="16" t="str">
        <f>[1]!s_ipo_listeddate(A2757)</f>
        <v>2009-09-03</v>
      </c>
      <c r="E2757" s="16" t="str">
        <f>[1]!lastradeday_s("000002","")</f>
        <v>2026-06-22</v>
      </c>
      <c r="F2757" s="16" t="str">
        <f>[1]!s_info_industry_csrc2023(A2757,"",3)</f>
        <v>互联网和相关服务</v>
      </c>
      <c r="G2757" s="16" t="str">
        <f>[1]!s_info_industry_csrc2023(A2757,"",1)</f>
        <v>信息传输、软件和信息技术服务业</v>
      </c>
      <c r="H2757" s="16">
        <f>[1]!s_is(A2757,83,"FY","YTD","20251231",1,"",100000000)</f>
        <v>33.0278821064</v>
      </c>
      <c r="I2757" s="16">
        <f>[1]!s_is(A2757,83,"FY","YTD","20241231",1,"",100000000)</f>
        <v>47.6322279376</v>
      </c>
      <c r="J2757" s="16">
        <f t="shared" si="129"/>
        <v>-0.30660639788531918</v>
      </c>
      <c r="K2757" s="16">
        <f>[1]!s_is(A2757,61,"FY","YTD","20251231",1,"",100000000)</f>
        <v>-6.4870005247</v>
      </c>
      <c r="L2757" s="16">
        <f>[1]!s_is(A2757,61,"FY","YTD","20241231",1,"",100000000)</f>
        <v>-10.012619626699999</v>
      </c>
      <c r="M2757" s="16">
        <f t="shared" si="130"/>
        <v>0.35211755099519221</v>
      </c>
      <c r="N2757" s="16">
        <f>[1]!s_fa_roe(A2757,"20251231")</f>
        <v>-20.989899999999999</v>
      </c>
      <c r="O2757" s="16">
        <f>[1]!s_stmnote_rdexp(A2757,"20251231",1,10000)</f>
        <v>5673.7475119999999</v>
      </c>
      <c r="P2757" s="20">
        <f t="shared" si="131"/>
        <v>1.7178659817550231E-2</v>
      </c>
      <c r="Q2757" s="16">
        <f>[1]!s_margin_tradingbalance(A2757,"",10000)</f>
        <v>33181.775800000003</v>
      </c>
      <c r="R2757" s="16">
        <f>[1]!s_margin_seclendingbalance(A2757,"",10000)</f>
        <v>43.284599999999998</v>
      </c>
      <c r="S2757" s="17">
        <f>[1]!s_val_ev(A2757,"",100000000)</f>
        <v>49.374882638400003</v>
      </c>
      <c r="T2757" s="17">
        <f>[1]!share_freesharesmv(A2757,"",100000000)</f>
        <v>38.417882289600001</v>
      </c>
      <c r="U2757" s="17">
        <f>[1]!s_dq_amount_btin(A2757,E2757,100000000)</f>
        <v>1.5286296100000001</v>
      </c>
      <c r="V2757" s="17">
        <f>[1]!s_dq_turn(A2757,E2757)</f>
        <v>3.414018786958064</v>
      </c>
      <c r="W2757" s="2">
        <f>[1]!s_pq_amount(A2757,"20260101","",100000000)</f>
        <v>499.70860556999997</v>
      </c>
      <c r="X2757" s="2">
        <f>[1]!s_pq_avgamount(A2757,"20260101","",100000000)</f>
        <v>4.5428055051818177</v>
      </c>
      <c r="Y2757" s="17">
        <f>[1]!s_ipo_dilutedpe(A2757)</f>
        <v>37.89</v>
      </c>
      <c r="Z2757" s="12">
        <f>[1]!s_ipo_collection_total(A2757,100000000)</f>
        <v>9.9</v>
      </c>
      <c r="AA2757" s="2">
        <f>[1]!s_val_pe_ttm(A2757,E2757)</f>
        <v>-14.957745552062988</v>
      </c>
      <c r="AB2757" s="5">
        <f>[1]!s_info_zjtxornot1(A2757,"")</f>
        <v>0</v>
      </c>
      <c r="AC2757" s="22" t="str">
        <f>[1]!s_info_nature1(A2757,"")</f>
        <v>外资企业</v>
      </c>
      <c r="AD2757" s="6" t="str">
        <f>[1]!s_info_city(A2757)</f>
        <v>佛山市</v>
      </c>
      <c r="AE2757" s="6" t="str">
        <f>[1]!s_info_province(A2757)</f>
        <v>广东省</v>
      </c>
      <c r="AF2757">
        <v>113.12271699999999</v>
      </c>
      <c r="AG2757">
        <v>23.028762</v>
      </c>
    </row>
    <row r="2758" spans="1:33" x14ac:dyDescent="0.3">
      <c r="A2758" s="12" t="s">
        <v>6002</v>
      </c>
      <c r="B2758" s="12" t="s">
        <v>6003</v>
      </c>
      <c r="C2758" s="16" t="str">
        <f>[1]!s_info_mkt(A2758)</f>
        <v>主板</v>
      </c>
      <c r="D2758" s="16" t="str">
        <f>[1]!s_ipo_listeddate(A2758)</f>
        <v>2003-03-19</v>
      </c>
      <c r="E2758" s="16" t="str">
        <f>[1]!lastradeday_s("000002","")</f>
        <v>2026-06-22</v>
      </c>
      <c r="F2758" s="16" t="str">
        <f>[1]!s_info_industry_csrc2023(A2758,"",3)</f>
        <v>医药制造业</v>
      </c>
      <c r="G2758" s="16" t="str">
        <f>[1]!s_info_industry_csrc2023(A2758,"",1)</f>
        <v>制造业</v>
      </c>
      <c r="H2758" s="16">
        <f>[1]!s_is(A2758,83,"FY","YTD","20251231",1,"",100000000)</f>
        <v>27.1185805135</v>
      </c>
      <c r="I2758" s="16">
        <f>[1]!s_is(A2758,83,"FY","YTD","20241231",1,"",100000000)</f>
        <v>21.604571606300002</v>
      </c>
      <c r="J2758" s="16">
        <f t="shared" si="129"/>
        <v>0.25522417235026706</v>
      </c>
      <c r="K2758" s="16">
        <f>[1]!s_is(A2758,61,"FY","YTD","20251231",1,"",100000000)</f>
        <v>-0.98332448409999995</v>
      </c>
      <c r="L2758" s="16">
        <f>[1]!s_is(A2758,61,"FY","YTD","20241231",1,"",100000000)</f>
        <v>0.84159987049999996</v>
      </c>
      <c r="M2758" s="16">
        <f t="shared" si="130"/>
        <v>-2.168399043972999</v>
      </c>
      <c r="N2758" s="16">
        <f>[1]!s_fa_roe(A2758,"20251231")</f>
        <v>-7.3730000000000002</v>
      </c>
      <c r="O2758" s="16">
        <f>[1]!s_stmnote_rdexp(A2758,"20251231",1,10000)</f>
        <v>32565.234363</v>
      </c>
      <c r="P2758" s="20">
        <f t="shared" si="131"/>
        <v>0.12008458313955107</v>
      </c>
      <c r="Q2758" s="16">
        <f>[1]!s_margin_tradingbalance(A2758,"",10000)</f>
        <v>0</v>
      </c>
      <c r="R2758" s="16">
        <f>[1]!s_margin_seclendingbalance(A2758,"",10000)</f>
        <v>0</v>
      </c>
      <c r="S2758" s="17">
        <f>[1]!s_val_ev(A2758,"",100000000)</f>
        <v>44.474086866</v>
      </c>
      <c r="T2758" s="17">
        <f>[1]!share_freesharesmv(A2758,"",100000000)</f>
        <v>26.730832533200001</v>
      </c>
      <c r="U2758" s="17">
        <f>[1]!s_dq_amount_btin(A2758,E2758,100000000)</f>
        <v>1.60107541</v>
      </c>
      <c r="V2758" s="17">
        <f>[1]!s_dq_turn(A2758,E2758)</f>
        <v>3.6673466657432328</v>
      </c>
      <c r="W2758" s="2">
        <f>[1]!s_pq_amount(A2758,"20260101","",100000000)</f>
        <v>424.68456850000001</v>
      </c>
      <c r="X2758" s="2">
        <f>[1]!s_pq_avgamount(A2758,"20260101","",100000000)</f>
        <v>3.8607688045454545</v>
      </c>
      <c r="Y2758" s="17">
        <f>[1]!s_ipo_dilutedpe(A2758)</f>
        <v>19.98</v>
      </c>
      <c r="Z2758" s="12">
        <f>[1]!s_ipo_collection_total(A2758,100000000)</f>
        <v>1.5760000000000001</v>
      </c>
      <c r="AA2758" s="2">
        <f>[1]!s_val_pe_ttm(A2758,E2758)</f>
        <v>-38.684127807617188</v>
      </c>
      <c r="AB2758" s="5">
        <f>[1]!s_info_zjtxornot1(A2758,"")</f>
        <v>1</v>
      </c>
      <c r="AC2758" s="22" t="str">
        <f>[1]!s_info_nature1(A2758,"")</f>
        <v>地方国有企业</v>
      </c>
      <c r="AD2758" s="6" t="str">
        <f>[1]!s_info_city(A2758)</f>
        <v>扬州市</v>
      </c>
      <c r="AE2758" s="6" t="str">
        <f>[1]!s_info_province(A2758)</f>
        <v>江苏省</v>
      </c>
      <c r="AF2758">
        <v>119.421003</v>
      </c>
      <c r="AG2758">
        <v>32.393158999999997</v>
      </c>
    </row>
    <row r="2759" spans="1:33" x14ac:dyDescent="0.3">
      <c r="A2759" s="12" t="s">
        <v>6004</v>
      </c>
      <c r="B2759" s="12" t="s">
        <v>6005</v>
      </c>
      <c r="C2759" s="16" t="str">
        <f>[1]!s_info_mkt(A2759)</f>
        <v>主板</v>
      </c>
      <c r="D2759" s="16" t="str">
        <f>[1]!s_ipo_listeddate(A2759)</f>
        <v>2020-12-01</v>
      </c>
      <c r="E2759" s="16" t="str">
        <f>[1]!lastradeday_s("000002","")</f>
        <v>2026-06-22</v>
      </c>
      <c r="F2759" s="16" t="str">
        <f>[1]!s_info_industry_csrc2023(A2759,"",3)</f>
        <v>零售业</v>
      </c>
      <c r="G2759" s="16" t="str">
        <f>[1]!s_info_industry_csrc2023(A2759,"",1)</f>
        <v>批发和零售业</v>
      </c>
      <c r="H2759" s="16">
        <f>[1]!s_is(A2759,83,"FY","YTD","20251231",1,"",100000000)</f>
        <v>89.209695927700011</v>
      </c>
      <c r="I2759" s="16">
        <f>[1]!s_is(A2759,83,"FY","YTD","20241231",1,"",100000000)</f>
        <v>92.82846172379999</v>
      </c>
      <c r="J2759" s="16">
        <f t="shared" si="129"/>
        <v>-3.8983364895856853E-2</v>
      </c>
      <c r="K2759" s="16">
        <f>[1]!s_is(A2759,61,"FY","YTD","20251231",1,"",100000000)</f>
        <v>1.4814926409</v>
      </c>
      <c r="L2759" s="16">
        <f>[1]!s_is(A2759,61,"FY","YTD","20241231",1,"",100000000)</f>
        <v>1.2812643037</v>
      </c>
      <c r="M2759" s="16">
        <f t="shared" si="130"/>
        <v>0.15627403075367516</v>
      </c>
      <c r="N2759" s="16">
        <f>[1]!s_fa_roe(A2759,"20251231")</f>
        <v>5.4165999999999999</v>
      </c>
      <c r="O2759" s="16">
        <f>[1]!s_stmnote_rdexp(A2759,"20251231",1,10000)</f>
        <v>546.65040999999997</v>
      </c>
      <c r="P2759" s="20">
        <f t="shared" si="131"/>
        <v>6.1277017516462868E-4</v>
      </c>
      <c r="Q2759" s="16">
        <f>[1]!s_margin_tradingbalance(A2759,"",10000)</f>
        <v>0</v>
      </c>
      <c r="R2759" s="16">
        <f>[1]!s_margin_seclendingbalance(A2759,"",10000)</f>
        <v>0</v>
      </c>
      <c r="S2759" s="17">
        <f>[1]!s_val_ev(A2759,"",100000000)</f>
        <v>24.0932424752</v>
      </c>
      <c r="T2759" s="17">
        <f>[1]!share_freesharesmv(A2759,"",100000000)</f>
        <v>11.816453127899999</v>
      </c>
      <c r="U2759" s="17">
        <f>[1]!s_dq_amount_btin(A2759,E2759,100000000)</f>
        <v>0.25508681</v>
      </c>
      <c r="V2759" s="17">
        <f>[1]!s_dq_turn(A2759,E2759)</f>
        <v>1.0805411943534551</v>
      </c>
      <c r="W2759" s="2">
        <f>[1]!s_pq_amount(A2759,"20260101","",100000000)</f>
        <v>37.778334880000003</v>
      </c>
      <c r="X2759" s="2">
        <f>[1]!s_pq_avgamount(A2759,"20260101","",100000000)</f>
        <v>0.34343940799999995</v>
      </c>
      <c r="Y2759" s="17">
        <f>[1]!s_ipo_dilutedpe(A2759)</f>
        <v>22.994399999999999</v>
      </c>
      <c r="Z2759" s="12">
        <f>[1]!s_ipo_collection_total(A2759,100000000)</f>
        <v>9.6579250000000005</v>
      </c>
      <c r="AA2759" s="2">
        <f>[1]!s_val_pe_ttm(A2759,E2759)</f>
        <v>16.000993728637695</v>
      </c>
      <c r="AB2759" s="5">
        <f>[1]!s_info_zjtxornot1(A2759,"")</f>
        <v>0</v>
      </c>
      <c r="AC2759" s="22" t="str">
        <f>[1]!s_info_nature1(A2759,"")</f>
        <v>民营企业</v>
      </c>
      <c r="AD2759" s="6" t="str">
        <f>[1]!s_info_city(A2759)</f>
        <v>昆明市</v>
      </c>
      <c r="AE2759" s="6" t="str">
        <f>[1]!s_info_province(A2759)</f>
        <v>云南省</v>
      </c>
      <c r="AF2759">
        <v>102.71225099999999</v>
      </c>
      <c r="AG2759">
        <v>25.040609</v>
      </c>
    </row>
    <row r="2760" spans="1:33" x14ac:dyDescent="0.3">
      <c r="A2760" s="12" t="s">
        <v>6006</v>
      </c>
      <c r="B2760" s="12" t="s">
        <v>6007</v>
      </c>
      <c r="C2760" s="16" t="str">
        <f>[1]!s_info_mkt(A2760)</f>
        <v>主板</v>
      </c>
      <c r="D2760" s="16" t="str">
        <f>[1]!s_ipo_listeddate(A2760)</f>
        <v>2015-03-26</v>
      </c>
      <c r="E2760" s="16" t="str">
        <f>[1]!lastradeday_s("000002","")</f>
        <v>2026-06-22</v>
      </c>
      <c r="F2760" s="16" t="str">
        <f>[1]!s_info_industry_csrc2023(A2760,"",3)</f>
        <v>公共设施管理业</v>
      </c>
      <c r="G2760" s="16" t="str">
        <f>[1]!s_info_industry_csrc2023(A2760,"",1)</f>
        <v>水利、环境和公共设施管理业</v>
      </c>
      <c r="H2760" s="16">
        <f>[1]!s_is(A2760,83,"FY","YTD","20251231",1,"",100000000)</f>
        <v>8.7856476201000007</v>
      </c>
      <c r="I2760" s="16">
        <f>[1]!s_is(A2760,83,"FY","YTD","20241231",1,"",100000000)</f>
        <v>7.6443678435000004</v>
      </c>
      <c r="J2760" s="16">
        <f t="shared" si="129"/>
        <v>0.14929681563799013</v>
      </c>
      <c r="K2760" s="16">
        <f>[1]!s_is(A2760,61,"FY","YTD","20251231",1,"",100000000)</f>
        <v>2.1282513916999997</v>
      </c>
      <c r="L2760" s="16">
        <f>[1]!s_is(A2760,61,"FY","YTD","20241231",1,"",100000000)</f>
        <v>1.8600845884000001</v>
      </c>
      <c r="M2760" s="16">
        <f t="shared" si="130"/>
        <v>0.1441691442272903</v>
      </c>
      <c r="N2760" s="16">
        <f>[1]!s_fa_roe(A2760,"20251231")</f>
        <v>13.4411</v>
      </c>
      <c r="O2760" s="16">
        <f>[1]!s_stmnote_rdexp(A2760,"20251231",1,10000)</f>
        <v>0</v>
      </c>
      <c r="P2760" s="20">
        <f t="shared" si="131"/>
        <v>0</v>
      </c>
      <c r="Q2760" s="16">
        <f>[1]!s_margin_tradingbalance(A2760,"",10000)</f>
        <v>0</v>
      </c>
      <c r="R2760" s="16">
        <f>[1]!s_margin_seclendingbalance(A2760,"",10000)</f>
        <v>0</v>
      </c>
      <c r="S2760" s="17">
        <f>[1]!s_val_ev(A2760,"",100000000)</f>
        <v>34.521092000000003</v>
      </c>
      <c r="T2760" s="17">
        <f>[1]!share_freesharesmv(A2760,"",100000000)</f>
        <v>19.1168643874</v>
      </c>
      <c r="U2760" s="17">
        <f>[1]!s_dq_amount_btin(A2760,E2760,100000000)</f>
        <v>0.41815550000000001</v>
      </c>
      <c r="V2760" s="17">
        <f>[1]!s_dq_turn(A2760,E2760)</f>
        <v>1.2303939284423564</v>
      </c>
      <c r="W2760" s="2">
        <f>[1]!s_pq_amount(A2760,"20260101","",100000000)</f>
        <v>115.81224496999999</v>
      </c>
      <c r="X2760" s="2">
        <f>[1]!s_pq_avgamount(A2760,"20260101","",100000000)</f>
        <v>1.0528385906363635</v>
      </c>
      <c r="Y2760" s="17">
        <f>[1]!s_ipo_dilutedpe(A2760)</f>
        <v>22.79</v>
      </c>
      <c r="Z2760" s="12">
        <f>[1]!s_ipo_collection_total(A2760,100000000)</f>
        <v>3.343744</v>
      </c>
      <c r="AA2760" s="2">
        <f>[1]!s_val_pe_ttm(A2760,E2760)</f>
        <v>16.1522216796875</v>
      </c>
      <c r="AB2760" s="5">
        <f>[1]!s_info_zjtxornot1(A2760,"")</f>
        <v>0</v>
      </c>
      <c r="AC2760" s="22" t="str">
        <f>[1]!s_info_nature1(A2760,"")</f>
        <v>地方国有企业</v>
      </c>
      <c r="AD2760" s="6" t="str">
        <f>[1]!s_info_city(A2760)</f>
        <v>池州市</v>
      </c>
      <c r="AE2760" s="6" t="str">
        <f>[1]!s_info_province(A2760)</f>
        <v>安徽省</v>
      </c>
      <c r="AF2760">
        <v>117.48915700000001</v>
      </c>
      <c r="AG2760">
        <v>30.656037000000001</v>
      </c>
    </row>
    <row r="2761" spans="1:33" x14ac:dyDescent="0.3">
      <c r="A2761" s="12" t="s">
        <v>6008</v>
      </c>
      <c r="B2761" s="12" t="s">
        <v>6009</v>
      </c>
      <c r="C2761" s="16" t="str">
        <f>[1]!s_info_mkt(A2761)</f>
        <v>主板</v>
      </c>
      <c r="D2761" s="16" t="str">
        <f>[1]!s_ipo_listeddate(A2761)</f>
        <v>2016-12-27</v>
      </c>
      <c r="E2761" s="16" t="str">
        <f>[1]!lastradeday_s("000002","")</f>
        <v>2026-06-22</v>
      </c>
      <c r="F2761" s="16" t="str">
        <f>[1]!s_info_industry_csrc2023(A2761,"",3)</f>
        <v>通用设备制造业</v>
      </c>
      <c r="G2761" s="16" t="str">
        <f>[1]!s_info_industry_csrc2023(A2761,"",1)</f>
        <v>制造业</v>
      </c>
      <c r="H2761" s="16">
        <f>[1]!s_is(A2761,83,"FY","YTD","20251231",1,"",100000000)</f>
        <v>177.38651997860001</v>
      </c>
      <c r="I2761" s="16">
        <f>[1]!s_is(A2761,83,"FY","YTD","20241231",1,"",100000000)</f>
        <v>164.8583031858</v>
      </c>
      <c r="J2761" s="16">
        <f t="shared" si="129"/>
        <v>7.5993847751061328E-2</v>
      </c>
      <c r="K2761" s="16">
        <f>[1]!s_is(A2761,61,"FY","YTD","20251231",1,"",100000000)</f>
        <v>21.913156959000002</v>
      </c>
      <c r="L2761" s="16">
        <f>[1]!s_is(A2761,61,"FY","YTD","20241231",1,"",100000000)</f>
        <v>20.220256989900001</v>
      </c>
      <c r="M2761" s="16">
        <f t="shared" si="130"/>
        <v>8.372296998725598E-2</v>
      </c>
      <c r="N2761" s="16">
        <f>[1]!s_fa_roe(A2761,"20251231")</f>
        <v>20.1294</v>
      </c>
      <c r="O2761" s="16">
        <f>[1]!s_stmnote_rdexp(A2761,"20251231",1,10000)</f>
        <v>85894.679162</v>
      </c>
      <c r="P2761" s="20">
        <f t="shared" si="131"/>
        <v>4.8422326100293511E-2</v>
      </c>
      <c r="Q2761" s="16">
        <f>[1]!s_margin_tradingbalance(A2761,"",10000)</f>
        <v>16453.623800000001</v>
      </c>
      <c r="R2761" s="16">
        <f>[1]!s_margin_seclendingbalance(A2761,"",10000)</f>
        <v>423.65879999999999</v>
      </c>
      <c r="S2761" s="17">
        <f>[1]!s_val_ev(A2761,"",100000000)</f>
        <v>339.37230189590002</v>
      </c>
      <c r="T2761" s="17">
        <f>[1]!share_freesharesmv(A2761,"",100000000)</f>
        <v>130.62202650910001</v>
      </c>
      <c r="U2761" s="17">
        <f>[1]!s_dq_amount_btin(A2761,E2761,100000000)</f>
        <v>2.5905255399999998</v>
      </c>
      <c r="V2761" s="17">
        <f>[1]!s_dq_turn(A2761,E2761)</f>
        <v>0.78959267536864752</v>
      </c>
      <c r="W2761" s="2">
        <f>[1]!s_pq_amount(A2761,"20260101","",100000000)</f>
        <v>238.68684048</v>
      </c>
      <c r="X2761" s="2">
        <f>[1]!s_pq_avgamount(A2761,"20260101","",100000000)</f>
        <v>2.1698803680000003</v>
      </c>
      <c r="Y2761" s="17">
        <f>[1]!s_ipo_dilutedpe(A2761)</f>
        <v>22.97</v>
      </c>
      <c r="Z2761" s="12">
        <f>[1]!s_ipo_collection_total(A2761,100000000)</f>
        <v>10.979822</v>
      </c>
      <c r="AA2761" s="2">
        <f>[1]!s_val_pe_ttm(A2761,E2761)</f>
        <v>15.241040229797363</v>
      </c>
      <c r="AB2761" s="5">
        <f>[1]!s_info_zjtxornot1(A2761,"")</f>
        <v>1</v>
      </c>
      <c r="AC2761" s="22" t="str">
        <f>[1]!s_info_nature1(A2761,"")</f>
        <v>民营企业</v>
      </c>
      <c r="AD2761" s="6" t="str">
        <f>[1]!s_info_city(A2761)</f>
        <v>杭州市</v>
      </c>
      <c r="AE2761" s="6" t="str">
        <f>[1]!s_info_province(A2761)</f>
        <v>浙江省</v>
      </c>
      <c r="AF2761">
        <v>120.153576</v>
      </c>
      <c r="AG2761">
        <v>30.287458999999998</v>
      </c>
    </row>
    <row r="2762" spans="1:33" x14ac:dyDescent="0.3">
      <c r="A2762" s="12" t="s">
        <v>6010</v>
      </c>
      <c r="B2762" s="12" t="s">
        <v>6011</v>
      </c>
      <c r="C2762" s="16" t="str">
        <f>[1]!s_info_mkt(A2762)</f>
        <v>主板</v>
      </c>
      <c r="D2762" s="16" t="str">
        <f>[1]!s_ipo_listeddate(A2762)</f>
        <v>2016-06-29</v>
      </c>
      <c r="E2762" s="16" t="str">
        <f>[1]!lastradeday_s("000002","")</f>
        <v>2026-06-22</v>
      </c>
      <c r="F2762" s="16" t="str">
        <f>[1]!s_info_industry_csrc2023(A2762,"",3)</f>
        <v>化学原料和化学制品制造业</v>
      </c>
      <c r="G2762" s="16" t="str">
        <f>[1]!s_info_industry_csrc2023(A2762,"",1)</f>
        <v>制造业</v>
      </c>
      <c r="H2762" s="16">
        <f>[1]!s_is(A2762,83,"FY","YTD","20251231",1,"",100000000)</f>
        <v>3.9337720255000002</v>
      </c>
      <c r="I2762" s="16">
        <f>[1]!s_is(A2762,83,"FY","YTD","20241231",1,"",100000000)</f>
        <v>4.5550932119</v>
      </c>
      <c r="J2762" s="16">
        <f t="shared" si="129"/>
        <v>-0.13640142089229323</v>
      </c>
      <c r="K2762" s="16">
        <f>[1]!s_is(A2762,61,"FY","YTD","20251231",1,"",100000000)</f>
        <v>0.41199834939999996</v>
      </c>
      <c r="L2762" s="16">
        <f>[1]!s_is(A2762,61,"FY","YTD","20241231",1,"",100000000)</f>
        <v>0.59240089279999997</v>
      </c>
      <c r="M2762" s="16">
        <f t="shared" si="130"/>
        <v>-0.30452780472244423</v>
      </c>
      <c r="N2762" s="16">
        <f>[1]!s_fa_roe(A2762,"20251231")</f>
        <v>6.5076999999999998</v>
      </c>
      <c r="O2762" s="16">
        <f>[1]!s_stmnote_rdexp(A2762,"20251231",1,10000)</f>
        <v>1738.7963649999999</v>
      </c>
      <c r="P2762" s="20">
        <f t="shared" si="131"/>
        <v>4.4201757339483623E-2</v>
      </c>
      <c r="Q2762" s="16">
        <f>[1]!s_margin_tradingbalance(A2762,"",10000)</f>
        <v>0</v>
      </c>
      <c r="R2762" s="16">
        <f>[1]!s_margin_seclendingbalance(A2762,"",10000)</f>
        <v>0</v>
      </c>
      <c r="S2762" s="17">
        <f>[1]!s_val_ev(A2762,"",100000000)</f>
        <v>21.604510088000001</v>
      </c>
      <c r="T2762" s="17">
        <f>[1]!share_freesharesmv(A2762,"",100000000)</f>
        <v>9.9707396839999998</v>
      </c>
      <c r="U2762" s="17">
        <f>[1]!s_dq_amount_btin(A2762,E2762,100000000)</f>
        <v>0.42350979999999999</v>
      </c>
      <c r="V2762" s="17">
        <f>[1]!s_dq_turn(A2762,E2762)</f>
        <v>2.4462630600906348</v>
      </c>
      <c r="W2762" s="2">
        <f>[1]!s_pq_amount(A2762,"20260101","",100000000)</f>
        <v>88.211782749999998</v>
      </c>
      <c r="X2762" s="2">
        <f>[1]!s_pq_avgamount(A2762,"20260101","",100000000)</f>
        <v>0.80192529772727261</v>
      </c>
      <c r="Y2762" s="17">
        <f>[1]!s_ipo_dilutedpe(A2762)</f>
        <v>22.98</v>
      </c>
      <c r="Z2762" s="12">
        <f>[1]!s_ipo_collection_total(A2762,100000000)</f>
        <v>2.5703999999999998</v>
      </c>
      <c r="AA2762" s="2">
        <f>[1]!s_val_pe_ttm(A2762,E2762)</f>
        <v>50.715652465820313</v>
      </c>
      <c r="AB2762" s="5">
        <f>[1]!s_info_zjtxornot1(A2762,"")</f>
        <v>0</v>
      </c>
      <c r="AC2762" s="22" t="str">
        <f>[1]!s_info_nature1(A2762,"")</f>
        <v>地方国有企业</v>
      </c>
      <c r="AD2762" s="6" t="str">
        <f>[1]!s_info_city(A2762)</f>
        <v>无锡市</v>
      </c>
      <c r="AE2762" s="6" t="str">
        <f>[1]!s_info_province(A2762)</f>
        <v>江苏省</v>
      </c>
      <c r="AF2762">
        <v>120.301663</v>
      </c>
      <c r="AG2762">
        <v>31.574729000000001</v>
      </c>
    </row>
    <row r="2763" spans="1:33" x14ac:dyDescent="0.3">
      <c r="A2763" s="12" t="s">
        <v>6012</v>
      </c>
      <c r="B2763" s="12" t="s">
        <v>6013</v>
      </c>
      <c r="C2763" s="16" t="str">
        <f>[1]!s_info_mkt(A2763)</f>
        <v>主板</v>
      </c>
      <c r="D2763" s="16" t="str">
        <f>[1]!s_ipo_listeddate(A2763)</f>
        <v>2016-09-02</v>
      </c>
      <c r="E2763" s="16" t="str">
        <f>[1]!lastradeday_s("000002","")</f>
        <v>2026-06-22</v>
      </c>
      <c r="F2763" s="16" t="str">
        <f>[1]!s_info_industry_csrc2023(A2763,"",3)</f>
        <v>货币金融服务</v>
      </c>
      <c r="G2763" s="16" t="str">
        <f>[1]!s_info_industry_csrc2023(A2763,"",1)</f>
        <v>金融业</v>
      </c>
      <c r="H2763" s="16">
        <f>[1]!s_is(A2763,83,"FY","YTD","20251231",1,"",100000000)</f>
        <v>41.248449999999998</v>
      </c>
      <c r="I2763" s="16">
        <f>[1]!s_is(A2763,83,"FY","YTD","20241231",1,"",100000000)</f>
        <v>39.619370000000004</v>
      </c>
      <c r="J2763" s="16">
        <f t="shared" si="129"/>
        <v>4.111827118906719E-2</v>
      </c>
      <c r="K2763" s="16">
        <f>[1]!s_is(A2763,61,"FY","YTD","20251231",1,"",100000000)</f>
        <v>20.494610000000002</v>
      </c>
      <c r="L2763" s="16">
        <f>[1]!s_is(A2763,61,"FY","YTD","20241231",1,"",100000000)</f>
        <v>20.368120000000001</v>
      </c>
      <c r="M2763" s="16">
        <f t="shared" si="130"/>
        <v>6.2101951481040186E-3</v>
      </c>
      <c r="N2763" s="16">
        <f>[1]!s_fa_roe(A2763,"20251231")</f>
        <v>10.7342</v>
      </c>
      <c r="O2763" s="16">
        <f>[1]!s_stmnote_rdexp(A2763,"20251231",1,10000)</f>
        <v>0</v>
      </c>
      <c r="P2763" s="20">
        <f t="shared" si="131"/>
        <v>0</v>
      </c>
      <c r="Q2763" s="16">
        <f>[1]!s_margin_tradingbalance(A2763,"",10000)</f>
        <v>44405.887499999997</v>
      </c>
      <c r="R2763" s="16">
        <f>[1]!s_margin_seclendingbalance(A2763,"",10000)</f>
        <v>636.25130000000001</v>
      </c>
      <c r="S2763" s="17">
        <f>[1]!s_val_ev(A2763,"",100000000)</f>
        <v>105.593750613</v>
      </c>
      <c r="T2763" s="17">
        <f>[1]!share_freesharesmv(A2763,"",100000000)</f>
        <v>99.353575464000002</v>
      </c>
      <c r="U2763" s="17">
        <f>[1]!s_dq_amount_btin(A2763,E2763,100000000)</f>
        <v>1.2500348400000001</v>
      </c>
      <c r="V2763" s="17">
        <f>[1]!s_dq_turn(A2763,E2763)</f>
        <v>1.1953313529422855</v>
      </c>
      <c r="W2763" s="2">
        <f>[1]!s_pq_amount(A2763,"20260101","",100000000)</f>
        <v>177.40414036000001</v>
      </c>
      <c r="X2763" s="2">
        <f>[1]!s_pq_avgamount(A2763,"20260101","",100000000)</f>
        <v>1.6127649123636365</v>
      </c>
      <c r="Y2763" s="17">
        <f>[1]!s_ipo_dilutedpe(A2763)</f>
        <v>10.17</v>
      </c>
      <c r="Z2763" s="12">
        <f>[1]!s_ipo_collection_total(A2763,100000000)</f>
        <v>9.7182712000000002</v>
      </c>
      <c r="AA2763" s="2">
        <f>[1]!s_val_pe_ttm(A2763,E2763)</f>
        <v>5.1298894882202148</v>
      </c>
      <c r="AB2763" s="5">
        <f>[1]!s_info_zjtxornot1(A2763,"")</f>
        <v>0</v>
      </c>
      <c r="AC2763" s="22" t="str">
        <f>[1]!s_info_nature1(A2763,"")</f>
        <v>公众企业</v>
      </c>
      <c r="AD2763" s="6" t="str">
        <f>[1]!s_info_city(A2763)</f>
        <v>江阴市</v>
      </c>
      <c r="AE2763" s="6" t="str">
        <f>[1]!s_info_province(A2763)</f>
        <v>江苏省</v>
      </c>
      <c r="AF2763">
        <v>120.31067899999999</v>
      </c>
      <c r="AG2763">
        <v>31.837425</v>
      </c>
    </row>
    <row r="2764" spans="1:33" x14ac:dyDescent="0.3">
      <c r="A2764" s="12" t="s">
        <v>6014</v>
      </c>
      <c r="B2764" s="12" t="s">
        <v>6015</v>
      </c>
      <c r="C2764" s="16" t="str">
        <f>[1]!s_info_mkt(A2764)</f>
        <v>创业板</v>
      </c>
      <c r="D2764" s="16" t="str">
        <f>[1]!s_ipo_listeddate(A2764)</f>
        <v>2020-08-24</v>
      </c>
      <c r="E2764" s="16" t="str">
        <f>[1]!lastradeday_s("000002","")</f>
        <v>2026-06-22</v>
      </c>
      <c r="F2764" s="16" t="str">
        <f>[1]!s_info_industry_csrc2023(A2764,"",3)</f>
        <v>生态保护和环境治理业</v>
      </c>
      <c r="G2764" s="16" t="str">
        <f>[1]!s_info_industry_csrc2023(A2764,"",1)</f>
        <v>水利、环境和公共设施管理业</v>
      </c>
      <c r="H2764" s="16">
        <f>[1]!s_is(A2764,83,"FY","YTD","20251231",1,"",100000000)</f>
        <v>15.554905785999999</v>
      </c>
      <c r="I2764" s="16">
        <f>[1]!s_is(A2764,83,"FY","YTD","20241231",1,"",100000000)</f>
        <v>15.817816742</v>
      </c>
      <c r="J2764" s="16">
        <f t="shared" si="129"/>
        <v>-1.6621191172477734E-2</v>
      </c>
      <c r="K2764" s="16">
        <f>[1]!s_is(A2764,61,"FY","YTD","20251231",1,"",100000000)</f>
        <v>2.4822512182000001</v>
      </c>
      <c r="L2764" s="16">
        <f>[1]!s_is(A2764,61,"FY","YTD","20241231",1,"",100000000)</f>
        <v>1.8211181635</v>
      </c>
      <c r="M2764" s="16">
        <f t="shared" si="130"/>
        <v>0.36303687918271649</v>
      </c>
      <c r="N2764" s="16">
        <f>[1]!s_fa_roe(A2764,"20251231")</f>
        <v>6.5468000000000002</v>
      </c>
      <c r="O2764" s="16">
        <f>[1]!s_stmnote_rdexp(A2764,"20251231",1,10000)</f>
        <v>545.06022199999995</v>
      </c>
      <c r="P2764" s="20">
        <f t="shared" si="131"/>
        <v>3.5041049396170223E-3</v>
      </c>
      <c r="Q2764" s="16">
        <f>[1]!s_margin_tradingbalance(A2764,"",10000)</f>
        <v>27367.48</v>
      </c>
      <c r="R2764" s="16">
        <f>[1]!s_margin_seclendingbalance(A2764,"",10000)</f>
        <v>6.6912000000000003</v>
      </c>
      <c r="S2764" s="17">
        <f>[1]!s_val_ev(A2764,"",100000000)</f>
        <v>52.065585754800004</v>
      </c>
      <c r="T2764" s="17">
        <f>[1]!share_freesharesmv(A2764,"",100000000)</f>
        <v>29.661535454399999</v>
      </c>
      <c r="U2764" s="17">
        <f>[1]!s_dq_amount_btin(A2764,E2764,100000000)</f>
        <v>1.5026288400000001</v>
      </c>
      <c r="V2764" s="17">
        <f>[1]!s_dq_turn(A2764,E2764)</f>
        <v>4.1439713279212658</v>
      </c>
      <c r="W2764" s="2">
        <f>[1]!s_pq_amount(A2764,"20260101","",100000000)</f>
        <v>196.44465092999999</v>
      </c>
      <c r="X2764" s="2">
        <f>[1]!s_pq_avgamount(A2764,"20260101","",100000000)</f>
        <v>1.7858604630000001</v>
      </c>
      <c r="Y2764" s="17">
        <f>[1]!s_ipo_dilutedpe(A2764)</f>
        <v>24.37</v>
      </c>
      <c r="Z2764" s="12">
        <f>[1]!s_ipo_collection_total(A2764,100000000)</f>
        <v>13.151199999999999</v>
      </c>
      <c r="AA2764" s="2">
        <f>[1]!s_val_pe_ttm(A2764,E2764)</f>
        <v>17.544136047363281</v>
      </c>
      <c r="AB2764" s="5">
        <f>[1]!s_info_zjtxornot1(A2764,"")</f>
        <v>0</v>
      </c>
      <c r="AC2764" s="22" t="str">
        <f>[1]!s_info_nature1(A2764,"")</f>
        <v>民营企业</v>
      </c>
      <c r="AD2764" s="6" t="str">
        <f>[1]!s_info_city(A2764)</f>
        <v>厦门市</v>
      </c>
      <c r="AE2764" s="6" t="str">
        <f>[1]!s_info_province(A2764)</f>
        <v>福建省</v>
      </c>
      <c r="AF2764">
        <v>118.11022</v>
      </c>
      <c r="AG2764">
        <v>24.490473999999999</v>
      </c>
    </row>
    <row r="2765" spans="1:33" x14ac:dyDescent="0.3">
      <c r="A2765" s="12" t="s">
        <v>6016</v>
      </c>
      <c r="B2765" s="12" t="s">
        <v>6017</v>
      </c>
      <c r="C2765" s="16" t="str">
        <f>[1]!s_info_mkt(A2765)</f>
        <v>创业板</v>
      </c>
      <c r="D2765" s="16" t="str">
        <f>[1]!s_ipo_listeddate(A2765)</f>
        <v>2020-04-10</v>
      </c>
      <c r="E2765" s="16" t="str">
        <f>[1]!lastradeday_s("000002","")</f>
        <v>2026-06-22</v>
      </c>
      <c r="F2765" s="16" t="str">
        <f>[1]!s_info_industry_csrc2023(A2765,"",3)</f>
        <v>电气机械和器材制造业</v>
      </c>
      <c r="G2765" s="16" t="str">
        <f>[1]!s_info_industry_csrc2023(A2765,"",1)</f>
        <v>制造业</v>
      </c>
      <c r="H2765" s="16">
        <f>[1]!s_is(A2765,83,"FY","YTD","20251231",1,"",100000000)</f>
        <v>56.301982581700003</v>
      </c>
      <c r="I2765" s="16">
        <f>[1]!s_is(A2765,83,"FY","YTD","20241231",1,"",100000000)</f>
        <v>47.734038371499999</v>
      </c>
      <c r="J2765" s="16">
        <f t="shared" si="129"/>
        <v>0.17949338674256321</v>
      </c>
      <c r="K2765" s="16">
        <f>[1]!s_is(A2765,61,"FY","YTD","20251231",1,"",100000000)</f>
        <v>4.6264928973000004</v>
      </c>
      <c r="L2765" s="16">
        <f>[1]!s_is(A2765,61,"FY","YTD","20241231",1,"",100000000)</f>
        <v>4.1877724092999999</v>
      </c>
      <c r="M2765" s="16">
        <f t="shared" si="130"/>
        <v>0.10476225666555122</v>
      </c>
      <c r="N2765" s="16">
        <f>[1]!s_fa_roe(A2765,"20251231")</f>
        <v>14.534800000000001</v>
      </c>
      <c r="O2765" s="16">
        <f>[1]!s_stmnote_rdexp(A2765,"20251231",1,10000)</f>
        <v>32771.537036000002</v>
      </c>
      <c r="P2765" s="20">
        <f t="shared" si="131"/>
        <v>5.8206719432029083E-2</v>
      </c>
      <c r="Q2765" s="16">
        <f>[1]!s_margin_tradingbalance(A2765,"",10000)</f>
        <v>67657.9084</v>
      </c>
      <c r="R2765" s="16">
        <f>[1]!s_margin_seclendingbalance(A2765,"",10000)</f>
        <v>256.32260000000002</v>
      </c>
      <c r="S2765" s="17">
        <f>[1]!s_val_ev(A2765,"",100000000)</f>
        <v>173.131081069</v>
      </c>
      <c r="T2765" s="17">
        <f>[1]!share_freesharesmv(A2765,"",100000000)</f>
        <v>97.580072812000012</v>
      </c>
      <c r="U2765" s="17">
        <f>[1]!s_dq_amount_btin(A2765,E2765,100000000)</f>
        <v>6.2608780800000003</v>
      </c>
      <c r="V2765" s="17">
        <f>[1]!s_dq_turn(A2765,E2765)</f>
        <v>5.3027474144549114</v>
      </c>
      <c r="W2765" s="2">
        <f>[1]!s_pq_amount(A2765,"20260101","",100000000)</f>
        <v>1408.9480917400001</v>
      </c>
      <c r="X2765" s="2">
        <f>[1]!s_pq_avgamount(A2765,"20260101","",100000000)</f>
        <v>12.808619015818181</v>
      </c>
      <c r="Y2765" s="17">
        <f>[1]!s_ipo_dilutedpe(A2765)</f>
        <v>21.51</v>
      </c>
      <c r="Z2765" s="12">
        <f>[1]!s_ipo_collection_total(A2765,100000000)</f>
        <v>3.9673910399999999</v>
      </c>
      <c r="AA2765" s="2">
        <f>[1]!s_val_pe_ttm(A2765,E2765)</f>
        <v>36.619033813476563</v>
      </c>
      <c r="AB2765" s="5">
        <f>[1]!s_info_zjtxornot1(A2765,"")</f>
        <v>0</v>
      </c>
      <c r="AC2765" s="22" t="str">
        <f>[1]!s_info_nature1(A2765,"")</f>
        <v>民营企业</v>
      </c>
      <c r="AD2765" s="6" t="str">
        <f>[1]!s_info_city(A2765)</f>
        <v>无锡市</v>
      </c>
      <c r="AE2765" s="6" t="str">
        <f>[1]!s_info_province(A2765)</f>
        <v>江苏省</v>
      </c>
      <c r="AF2765">
        <v>120.301663</v>
      </c>
      <c r="AG2765">
        <v>31.574729000000001</v>
      </c>
    </row>
    <row r="2766" spans="1:33" x14ac:dyDescent="0.3">
      <c r="A2766" s="12" t="s">
        <v>6018</v>
      </c>
      <c r="B2766" s="12" t="s">
        <v>6019</v>
      </c>
      <c r="C2766" s="16" t="str">
        <f>[1]!s_info_mkt(A2766)</f>
        <v>创业板</v>
      </c>
      <c r="D2766" s="16" t="str">
        <f>[1]!s_ipo_listeddate(A2766)</f>
        <v>2012-07-10</v>
      </c>
      <c r="E2766" s="16" t="str">
        <f>[1]!lastradeday_s("000002","")</f>
        <v>2026-06-22</v>
      </c>
      <c r="F2766" s="16" t="str">
        <f>[1]!s_info_industry_csrc2023(A2766,"",3)</f>
        <v>电力、热力生产和供应业</v>
      </c>
      <c r="G2766" s="16" t="str">
        <f>[1]!s_info_industry_csrc2023(A2766,"",1)</f>
        <v>电力、热力、燃气及水生产和供应业</v>
      </c>
      <c r="H2766" s="16">
        <f>[1]!s_is(A2766,83,"FY","YTD","20251231",1,"",100000000)</f>
        <v>10.4458580719</v>
      </c>
      <c r="I2766" s="16">
        <f>[1]!s_is(A2766,83,"FY","YTD","20241231",1,"",100000000)</f>
        <v>11.155886003900001</v>
      </c>
      <c r="J2766" s="16">
        <f t="shared" si="129"/>
        <v>-6.3646036877015533E-2</v>
      </c>
      <c r="K2766" s="16">
        <f>[1]!s_is(A2766,61,"FY","YTD","20251231",1,"",100000000)</f>
        <v>0.43960437539999997</v>
      </c>
      <c r="L2766" s="16">
        <f>[1]!s_is(A2766,61,"FY","YTD","20241231",1,"",100000000)</f>
        <v>0.48536541200000005</v>
      </c>
      <c r="M2766" s="16">
        <f t="shared" si="130"/>
        <v>-9.428161848500255E-2</v>
      </c>
      <c r="N2766" s="16">
        <f>[1]!s_fa_roe(A2766,"20251231")</f>
        <v>2.2927</v>
      </c>
      <c r="O2766" s="16">
        <f>[1]!s_stmnote_rdexp(A2766,"20251231",1,10000)</f>
        <v>3285.9040800000002</v>
      </c>
      <c r="P2766" s="20">
        <f t="shared" si="131"/>
        <v>3.1456526188492685E-2</v>
      </c>
      <c r="Q2766" s="16">
        <f>[1]!s_margin_tradingbalance(A2766,"",10000)</f>
        <v>0</v>
      </c>
      <c r="R2766" s="16">
        <f>[1]!s_margin_seclendingbalance(A2766,"",10000)</f>
        <v>0</v>
      </c>
      <c r="S2766" s="17">
        <f>[1]!s_val_ev(A2766,"",100000000)</f>
        <v>24.613839220799999</v>
      </c>
      <c r="T2766" s="17">
        <f>[1]!share_freesharesmv(A2766,"",100000000)</f>
        <v>18.294311781600005</v>
      </c>
      <c r="U2766" s="17">
        <f>[1]!s_dq_amount_btin(A2766,E2766,100000000)</f>
        <v>0.73071165000000005</v>
      </c>
      <c r="V2766" s="17">
        <f>[1]!s_dq_turn(A2766,E2766)</f>
        <v>3.7522451068149087</v>
      </c>
      <c r="W2766" s="2">
        <f>[1]!s_pq_amount(A2766,"20260101","",100000000)</f>
        <v>253.46162197999999</v>
      </c>
      <c r="X2766" s="2">
        <f>[1]!s_pq_avgamount(A2766,"20260101","",100000000)</f>
        <v>2.3041965634545454</v>
      </c>
      <c r="Y2766" s="17">
        <f>[1]!s_ipo_dilutedpe(A2766)</f>
        <v>47.58</v>
      </c>
      <c r="Z2766" s="12">
        <f>[1]!s_ipo_collection_total(A2766,100000000)</f>
        <v>4.8657599999999999</v>
      </c>
      <c r="AA2766" s="2">
        <f>[1]!s_val_pe_ttm(A2766,E2766)</f>
        <v>60.196949005126953</v>
      </c>
      <c r="AB2766" s="5">
        <f>[1]!s_info_zjtxornot1(A2766,"")</f>
        <v>0</v>
      </c>
      <c r="AC2766" s="22" t="str">
        <f>[1]!s_info_nature1(A2766,"")</f>
        <v>民营企业</v>
      </c>
      <c r="AD2766" s="6" t="str">
        <f>[1]!s_info_city(A2766)</f>
        <v>广州市</v>
      </c>
      <c r="AE2766" s="6" t="str">
        <f>[1]!s_info_province(A2766)</f>
        <v>广东省</v>
      </c>
      <c r="AF2766">
        <v>113.280637</v>
      </c>
      <c r="AG2766">
        <v>23.125177999999998</v>
      </c>
    </row>
    <row r="2767" spans="1:33" x14ac:dyDescent="0.3">
      <c r="A2767" s="12" t="s">
        <v>6020</v>
      </c>
      <c r="B2767" s="12" t="s">
        <v>6021</v>
      </c>
      <c r="C2767" s="16" t="str">
        <f>[1]!s_info_mkt(A2767)</f>
        <v>创业板</v>
      </c>
      <c r="D2767" s="16" t="str">
        <f>[1]!s_ipo_listeddate(A2767)</f>
        <v>2023-06-09</v>
      </c>
      <c r="E2767" s="16" t="str">
        <f>[1]!lastradeday_s("000002","")</f>
        <v>2026-06-22</v>
      </c>
      <c r="F2767" s="16" t="str">
        <f>[1]!s_info_industry_csrc2023(A2767,"",3)</f>
        <v>电气机械和器材制造业</v>
      </c>
      <c r="G2767" s="16" t="str">
        <f>[1]!s_info_industry_csrc2023(A2767,"",1)</f>
        <v>制造业</v>
      </c>
      <c r="H2767" s="16">
        <f>[1]!s_is(A2767,83,"FY","YTD","20251231",1,"",100000000)</f>
        <v>9.1359973204999996</v>
      </c>
      <c r="I2767" s="16">
        <f>[1]!s_is(A2767,83,"FY","YTD","20241231",1,"",100000000)</f>
        <v>8.2816171893000003</v>
      </c>
      <c r="J2767" s="16">
        <f t="shared" si="129"/>
        <v>0.10316585657978417</v>
      </c>
      <c r="K2767" s="16">
        <f>[1]!s_is(A2767,61,"FY","YTD","20251231",1,"",100000000)</f>
        <v>0.10290036300000001</v>
      </c>
      <c r="L2767" s="16">
        <f>[1]!s_is(A2767,61,"FY","YTD","20241231",1,"",100000000)</f>
        <v>0.4688056807</v>
      </c>
      <c r="M2767" s="16">
        <f t="shared" si="130"/>
        <v>-0.78050529838641525</v>
      </c>
      <c r="N2767" s="16">
        <f>[1]!s_fa_roe(A2767,"20251231")</f>
        <v>0.98129999999999995</v>
      </c>
      <c r="O2767" s="16">
        <f>[1]!s_stmnote_rdexp(A2767,"20251231",1,10000)</f>
        <v>6481.6381460000002</v>
      </c>
      <c r="P2767" s="20">
        <f t="shared" si="131"/>
        <v>7.0946147624803266E-2</v>
      </c>
      <c r="Q2767" s="16">
        <f>[1]!s_margin_tradingbalance(A2767,"",10000)</f>
        <v>6544.0385999999999</v>
      </c>
      <c r="R2767" s="16">
        <f>[1]!s_margin_seclendingbalance(A2767,"",10000)</f>
        <v>25.06</v>
      </c>
      <c r="S2767" s="17">
        <f>[1]!s_val_ev(A2767,"",100000000)</f>
        <v>26.118435000000002</v>
      </c>
      <c r="T2767" s="17">
        <f>[1]!share_freesharesmv(A2767,"",100000000)</f>
        <v>9.8597666124999996</v>
      </c>
      <c r="U2767" s="17">
        <f>[1]!s_dq_amount_btin(A2767,E2767,100000000)</f>
        <v>0.40658769</v>
      </c>
      <c r="V2767" s="17">
        <f>[1]!s_dq_turn(A2767,E2767)</f>
        <v>2.5413658753773505</v>
      </c>
      <c r="W2767" s="2">
        <f>[1]!s_pq_amount(A2767,"20260101","",100000000)</f>
        <v>53.671119210000001</v>
      </c>
      <c r="X2767" s="2">
        <f>[1]!s_pq_avgamount(A2767,"20260101","",100000000)</f>
        <v>0.48791926554545456</v>
      </c>
      <c r="Y2767" s="17">
        <f>[1]!s_ipo_dilutedpe(A2767)</f>
        <v>40.57</v>
      </c>
      <c r="Z2767" s="12">
        <f>[1]!s_ipo_collection_total(A2767,100000000)</f>
        <v>5.9161799999999998</v>
      </c>
      <c r="AA2767" s="2">
        <f>[1]!s_val_pe_ttm(A2767,E2767)</f>
        <v>-671.2393798828125</v>
      </c>
      <c r="AB2767" s="5">
        <f>[1]!s_info_zjtxornot1(A2767,"")</f>
        <v>1</v>
      </c>
      <c r="AC2767" s="22" t="str">
        <f>[1]!s_info_nature1(A2767,"")</f>
        <v>民营企业</v>
      </c>
      <c r="AD2767" s="6" t="str">
        <f>[1]!s_info_city(A2767)</f>
        <v>青岛市</v>
      </c>
      <c r="AE2767" s="6" t="str">
        <f>[1]!s_info_province(A2767)</f>
        <v>山东省</v>
      </c>
      <c r="AF2767">
        <v>120.35517299999999</v>
      </c>
      <c r="AG2767">
        <v>36.082982000000001</v>
      </c>
    </row>
    <row r="2768" spans="1:33" x14ac:dyDescent="0.3">
      <c r="A2768" s="12" t="s">
        <v>6022</v>
      </c>
      <c r="B2768" s="12" t="s">
        <v>6023</v>
      </c>
      <c r="C2768" s="16" t="str">
        <f>[1]!s_info_mkt(A2768)</f>
        <v>主板</v>
      </c>
      <c r="D2768" s="16" t="str">
        <f>[1]!s_ipo_listeddate(A2768)</f>
        <v>2015-06-11</v>
      </c>
      <c r="E2768" s="16" t="str">
        <f>[1]!lastradeday_s("000002","")</f>
        <v>2026-06-22</v>
      </c>
      <c r="F2768" s="16" t="str">
        <f>[1]!s_info_industry_csrc2023(A2768,"",3)</f>
        <v>计算机、通信和其他电子设备制造业</v>
      </c>
      <c r="G2768" s="16" t="str">
        <f>[1]!s_info_industry_csrc2023(A2768,"",1)</f>
        <v>制造业</v>
      </c>
      <c r="H2768" s="16">
        <f>[1]!s_is(A2768,83,"FY","YTD","20251231",1,"",100000000)</f>
        <v>7.3554392849000001</v>
      </c>
      <c r="I2768" s="16">
        <f>[1]!s_is(A2768,83,"FY","YTD","20241231",1,"",100000000)</f>
        <v>13.978357899400001</v>
      </c>
      <c r="J2768" s="16">
        <f t="shared" si="129"/>
        <v>-0.4737980428147629</v>
      </c>
      <c r="K2768" s="16">
        <f>[1]!s_is(A2768,61,"FY","YTD","20251231",1,"",100000000)</f>
        <v>-0.55064934389999998</v>
      </c>
      <c r="L2768" s="16">
        <f>[1]!s_is(A2768,61,"FY","YTD","20241231",1,"",100000000)</f>
        <v>0.60067614660000002</v>
      </c>
      <c r="M2768" s="16">
        <f t="shared" si="130"/>
        <v>-1.9167158493255207</v>
      </c>
      <c r="N2768" s="16">
        <f>[1]!s_fa_roe(A2768,"20251231")</f>
        <v>-5.7854000000000001</v>
      </c>
      <c r="O2768" s="16">
        <f>[1]!s_stmnote_rdexp(A2768,"20251231",1,10000)</f>
        <v>11960.095035</v>
      </c>
      <c r="P2768" s="20">
        <f t="shared" si="131"/>
        <v>0.16260204960909555</v>
      </c>
      <c r="Q2768" s="16">
        <f>[1]!s_margin_tradingbalance(A2768,"",10000)</f>
        <v>0</v>
      </c>
      <c r="R2768" s="16">
        <f>[1]!s_margin_seclendingbalance(A2768,"",10000)</f>
        <v>0</v>
      </c>
      <c r="S2768" s="17">
        <f>[1]!s_val_ev(A2768,"",100000000)</f>
        <v>32.8461104768</v>
      </c>
      <c r="T2768" s="17">
        <f>[1]!share_freesharesmv(A2768,"",100000000)</f>
        <v>17.0853269194</v>
      </c>
      <c r="U2768" s="17">
        <f>[1]!s_dq_amount_btin(A2768,E2768,100000000)</f>
        <v>0.84022242999999996</v>
      </c>
      <c r="V2768" s="17">
        <f>[1]!s_dq_turn(A2768,E2768)</f>
        <v>2.6232201334622491</v>
      </c>
      <c r="W2768" s="2">
        <f>[1]!s_pq_amount(A2768,"20260101","",100000000)</f>
        <v>264.56307860999999</v>
      </c>
      <c r="X2768" s="2">
        <f>[1]!s_pq_avgamount(A2768,"20260101","",100000000)</f>
        <v>2.4051188964545456</v>
      </c>
      <c r="Y2768" s="17">
        <f>[1]!s_ipo_dilutedpe(A2768)</f>
        <v>22.82</v>
      </c>
      <c r="Z2768" s="12">
        <f>[1]!s_ipo_collection_total(A2768,100000000)</f>
        <v>3.4487399999999999</v>
      </c>
      <c r="AA2768" s="2">
        <f>[1]!s_val_pe_ttm(A2768,E2768)</f>
        <v>-44.202930450439453</v>
      </c>
      <c r="AB2768" s="5">
        <f>[1]!s_info_zjtxornot1(A2768,"")</f>
        <v>0</v>
      </c>
      <c r="AC2768" s="22" t="str">
        <f>[1]!s_info_nature1(A2768,"")</f>
        <v>民营企业</v>
      </c>
      <c r="AD2768" s="6" t="str">
        <f>[1]!s_info_city(A2768)</f>
        <v>深圳市</v>
      </c>
      <c r="AE2768" s="6" t="str">
        <f>[1]!s_info_province(A2768)</f>
        <v>广东省</v>
      </c>
      <c r="AF2768">
        <v>114.085947</v>
      </c>
      <c r="AG2768">
        <v>22.547000000000001</v>
      </c>
    </row>
    <row r="2769" spans="1:33" x14ac:dyDescent="0.3">
      <c r="A2769" s="12" t="s">
        <v>6024</v>
      </c>
      <c r="B2769" s="12" t="s">
        <v>6025</v>
      </c>
      <c r="C2769" s="16" t="str">
        <f>[1]!s_info_mkt(A2769)</f>
        <v>主板</v>
      </c>
      <c r="D2769" s="16" t="str">
        <f>[1]!s_ipo_listeddate(A2769)</f>
        <v>2014-12-04</v>
      </c>
      <c r="E2769" s="16" t="str">
        <f>[1]!lastradeday_s("000002","")</f>
        <v>2026-06-22</v>
      </c>
      <c r="F2769" s="16" t="str">
        <f>[1]!s_info_industry_csrc2023(A2769,"",3)</f>
        <v>批发业</v>
      </c>
      <c r="G2769" s="16" t="str">
        <f>[1]!s_info_industry_csrc2023(A2769,"",1)</f>
        <v>批发和零售业</v>
      </c>
      <c r="H2769" s="16">
        <f>[1]!s_is(A2769,83,"FY","YTD","20251231",1,"",100000000)</f>
        <v>209.26270790400002</v>
      </c>
      <c r="I2769" s="16">
        <f>[1]!s_is(A2769,83,"FY","YTD","20241231",1,"",100000000)</f>
        <v>211.82454178259999</v>
      </c>
      <c r="J2769" s="16">
        <f t="shared" si="129"/>
        <v>-1.209413157248429E-2</v>
      </c>
      <c r="K2769" s="16">
        <f>[1]!s_is(A2769,61,"FY","YTD","20251231",1,"",100000000)</f>
        <v>7.0946380314999997</v>
      </c>
      <c r="L2769" s="16">
        <f>[1]!s_is(A2769,61,"FY","YTD","20241231",1,"",100000000)</f>
        <v>8.5487238399999992</v>
      </c>
      <c r="M2769" s="16">
        <f t="shared" si="130"/>
        <v>-0.17009390357145981</v>
      </c>
      <c r="N2769" s="16">
        <f>[1]!s_fa_roe(A2769,"20251231")</f>
        <v>9.1820000000000004</v>
      </c>
      <c r="O2769" s="16">
        <f>[1]!s_stmnote_rdexp(A2769,"20251231",1,10000)</f>
        <v>3847.4037290000001</v>
      </c>
      <c r="P2769" s="20">
        <f t="shared" si="131"/>
        <v>1.8385520131781003E-3</v>
      </c>
      <c r="Q2769" s="16">
        <f>[1]!s_margin_tradingbalance(A2769,"",10000)</f>
        <v>34159.020700000001</v>
      </c>
      <c r="R2769" s="16">
        <f>[1]!s_margin_seclendingbalance(A2769,"",10000)</f>
        <v>55.120800000000003</v>
      </c>
      <c r="S2769" s="17">
        <f>[1]!s_val_ev(A2769,"",100000000)</f>
        <v>61.647202295999996</v>
      </c>
      <c r="T2769" s="17">
        <f>[1]!share_freesharesmv(A2769,"",100000000)</f>
        <v>45.966912512</v>
      </c>
      <c r="U2769" s="17">
        <f>[1]!s_dq_amount_btin(A2769,E2769,100000000)</f>
        <v>0.45687809000000001</v>
      </c>
      <c r="V2769" s="17">
        <f>[1]!s_dq_turn(A2769,E2769)</f>
        <v>0.75346813788845501</v>
      </c>
      <c r="W2769" s="2">
        <f>[1]!s_pq_amount(A2769,"20260101","",100000000)</f>
        <v>87.674960580000004</v>
      </c>
      <c r="X2769" s="2">
        <f>[1]!s_pq_avgamount(A2769,"20260101","",100000000)</f>
        <v>0.79704509618181829</v>
      </c>
      <c r="Y2769" s="17">
        <f>[1]!s_ipo_dilutedpe(A2769)</f>
        <v>19.71</v>
      </c>
      <c r="Z2769" s="12">
        <f>[1]!s_ipo_collection_total(A2769,100000000)</f>
        <v>7.3743749999999997</v>
      </c>
      <c r="AA2769" s="2">
        <f>[1]!s_val_pe_ttm(A2769,E2769)</f>
        <v>9.3872060775756836</v>
      </c>
      <c r="AB2769" s="5">
        <f>[1]!s_info_zjtxornot1(A2769,"")</f>
        <v>0</v>
      </c>
      <c r="AC2769" s="22" t="str">
        <f>[1]!s_info_nature1(A2769,"")</f>
        <v>民营企业</v>
      </c>
      <c r="AD2769" s="6" t="str">
        <f>[1]!s_info_city(A2769)</f>
        <v>柳州市</v>
      </c>
      <c r="AE2769" s="6" t="str">
        <f>[1]!s_info_province(A2769)</f>
        <v>广西壮族自治区</v>
      </c>
      <c r="AF2769">
        <v>109.411703</v>
      </c>
      <c r="AG2769">
        <v>24.314616999999998</v>
      </c>
    </row>
    <row r="2770" spans="1:33" x14ac:dyDescent="0.3">
      <c r="A2770" s="12" t="s">
        <v>6026</v>
      </c>
      <c r="B2770" s="12" t="s">
        <v>6027</v>
      </c>
      <c r="C2770" s="16" t="str">
        <f>[1]!s_info_mkt(A2770)</f>
        <v>主板</v>
      </c>
      <c r="D2770" s="16" t="str">
        <f>[1]!s_ipo_listeddate(A2770)</f>
        <v>2017-11-16</v>
      </c>
      <c r="E2770" s="16" t="str">
        <f>[1]!lastradeday_s("000002","")</f>
        <v>2026-06-22</v>
      </c>
      <c r="F2770" s="16" t="str">
        <f>[1]!s_info_industry_csrc2023(A2770,"",3)</f>
        <v>批发业</v>
      </c>
      <c r="G2770" s="16" t="str">
        <f>[1]!s_info_industry_csrc2023(A2770,"",1)</f>
        <v>批发和零售业</v>
      </c>
      <c r="H2770" s="16">
        <f>[1]!s_is(A2770,83,"FY","YTD","20251231",1,"",100000000)</f>
        <v>112.40786912110001</v>
      </c>
      <c r="I2770" s="16">
        <f>[1]!s_is(A2770,83,"FY","YTD","20241231",1,"",100000000)</f>
        <v>105.95818394200001</v>
      </c>
      <c r="J2770" s="16">
        <f t="shared" si="129"/>
        <v>6.0870099308520276E-2</v>
      </c>
      <c r="K2770" s="16">
        <f>[1]!s_is(A2770,61,"FY","YTD","20251231",1,"",100000000)</f>
        <v>1.7253379984000001</v>
      </c>
      <c r="L2770" s="16">
        <f>[1]!s_is(A2770,61,"FY","YTD","20241231",1,"",100000000)</f>
        <v>2.0337744648</v>
      </c>
      <c r="M2770" s="16">
        <f t="shared" si="130"/>
        <v>-0.15165716343593258</v>
      </c>
      <c r="N2770" s="16">
        <f>[1]!s_fa_roe(A2770,"20251231")</f>
        <v>11.1439</v>
      </c>
      <c r="O2770" s="16">
        <f>[1]!s_stmnote_rdexp(A2770,"20251231",1,10000)</f>
        <v>6533.4410340000004</v>
      </c>
      <c r="P2770" s="20">
        <f t="shared" si="131"/>
        <v>5.8122630426890752E-3</v>
      </c>
      <c r="Q2770" s="16">
        <f>[1]!s_margin_tradingbalance(A2770,"",10000)</f>
        <v>0</v>
      </c>
      <c r="R2770" s="16">
        <f>[1]!s_margin_seclendingbalance(A2770,"",10000)</f>
        <v>0</v>
      </c>
      <c r="S2770" s="17">
        <f>[1]!s_val_ev(A2770,"",100000000)</f>
        <v>27.874573895799998</v>
      </c>
      <c r="T2770" s="17">
        <f>[1]!share_freesharesmv(A2770,"",100000000)</f>
        <v>11.233461575799996</v>
      </c>
      <c r="U2770" s="17">
        <f>[1]!s_dq_amount_btin(A2770,E2770,100000000)</f>
        <v>0.24815254</v>
      </c>
      <c r="V2770" s="17">
        <f>[1]!s_dq_turn(A2770,E2770)</f>
        <v>0.90848131794458109</v>
      </c>
      <c r="W2770" s="2">
        <f>[1]!s_pq_amount(A2770,"20260101","",100000000)</f>
        <v>46.732825730000002</v>
      </c>
      <c r="X2770" s="2">
        <f>[1]!s_pq_avgamount(A2770,"20260101","",100000000)</f>
        <v>0.42484387027272724</v>
      </c>
      <c r="Y2770" s="17">
        <f>[1]!s_ipo_dilutedpe(A2770)</f>
        <v>22.98</v>
      </c>
      <c r="Z2770" s="12">
        <f>[1]!s_ipo_collection_total(A2770,100000000)</f>
        <v>4.15667498</v>
      </c>
      <c r="AA2770" s="2">
        <f>[1]!s_val_pe_ttm(A2770,E2770)</f>
        <v>16.064001083374023</v>
      </c>
      <c r="AB2770" s="5">
        <f>[1]!s_info_zjtxornot1(A2770,"")</f>
        <v>0</v>
      </c>
      <c r="AC2770" s="22" t="str">
        <f>[1]!s_info_nature1(A2770,"")</f>
        <v>集体企业</v>
      </c>
      <c r="AD2770" s="6" t="str">
        <f>[1]!s_info_city(A2770)</f>
        <v>北京市</v>
      </c>
      <c r="AE2770" s="6" t="str">
        <f>[1]!s_info_province(A2770)</f>
        <v>北京</v>
      </c>
      <c r="AF2770">
        <v>116.40528500000001</v>
      </c>
      <c r="AG2770">
        <v>39.904989</v>
      </c>
    </row>
    <row r="2771" spans="1:33" x14ac:dyDescent="0.3">
      <c r="A2771" s="12" t="s">
        <v>6028</v>
      </c>
      <c r="B2771" s="12" t="s">
        <v>6029</v>
      </c>
      <c r="C2771" s="16" t="str">
        <f>[1]!s_info_mkt(A2771)</f>
        <v>创业板</v>
      </c>
      <c r="D2771" s="16" t="str">
        <f>[1]!s_ipo_listeddate(A2771)</f>
        <v>2010-08-12</v>
      </c>
      <c r="E2771" s="16" t="str">
        <f>[1]!lastradeday_s("000002","")</f>
        <v>2026-06-22</v>
      </c>
      <c r="F2771" s="16" t="str">
        <f>[1]!s_info_industry_csrc2023(A2771,"",3)</f>
        <v>计算机、通信和其他电子设备制造业</v>
      </c>
      <c r="G2771" s="16" t="str">
        <f>[1]!s_info_industry_csrc2023(A2771,"",1)</f>
        <v>制造业</v>
      </c>
      <c r="H2771" s="16">
        <f>[1]!s_is(A2771,83,"FY","YTD","20251231",1,"",100000000)</f>
        <v>34.008853197100002</v>
      </c>
      <c r="I2771" s="16">
        <f>[1]!s_is(A2771,83,"FY","YTD","20241231",1,"",100000000)</f>
        <v>24.329495855900003</v>
      </c>
      <c r="J2771" s="16">
        <f t="shared" si="129"/>
        <v>0.39784455043908018</v>
      </c>
      <c r="K2771" s="16">
        <f>[1]!s_is(A2771,61,"FY","YTD","20251231",1,"",100000000)</f>
        <v>1.1465010622</v>
      </c>
      <c r="L2771" s="16">
        <f>[1]!s_is(A2771,61,"FY","YTD","20241231",1,"",100000000)</f>
        <v>0.96084465669999997</v>
      </c>
      <c r="M2771" s="16">
        <f t="shared" si="130"/>
        <v>0.19322208247234568</v>
      </c>
      <c r="N2771" s="16">
        <f>[1]!s_fa_roe(A2771,"20251231")</f>
        <v>2.7237</v>
      </c>
      <c r="O2771" s="16">
        <f>[1]!s_stmnote_rdexp(A2771,"20251231",1,10000)</f>
        <v>16452.136946000002</v>
      </c>
      <c r="P2771" s="20">
        <f t="shared" si="131"/>
        <v>4.8376041528512659E-2</v>
      </c>
      <c r="Q2771" s="16">
        <f>[1]!s_margin_tradingbalance(A2771,"",10000)</f>
        <v>0</v>
      </c>
      <c r="R2771" s="16">
        <f>[1]!s_margin_seclendingbalance(A2771,"",10000)</f>
        <v>0</v>
      </c>
      <c r="S2771" s="17">
        <f>[1]!s_val_ev(A2771,"",100000000)</f>
        <v>218.30319230360001</v>
      </c>
      <c r="T2771" s="17">
        <f>[1]!share_freesharesmv(A2771,"",100000000)</f>
        <v>139.10263105999999</v>
      </c>
      <c r="U2771" s="17">
        <f>[1]!s_dq_amount_btin(A2771,E2771,100000000)</f>
        <v>10.43504207</v>
      </c>
      <c r="V2771" s="17">
        <f>[1]!s_dq_turn(A2771,E2771)</f>
        <v>4.8299091348361305</v>
      </c>
      <c r="W2771" s="2">
        <f>[1]!s_pq_amount(A2771,"20260101","",100000000)</f>
        <v>3076.3733434300002</v>
      </c>
      <c r="X2771" s="2">
        <f>[1]!s_pq_avgamount(A2771,"20260101","",100000000)</f>
        <v>27.967030394818181</v>
      </c>
      <c r="Y2771" s="17">
        <f>[1]!s_ipo_dilutedpe(A2771)</f>
        <v>70.31</v>
      </c>
      <c r="Z2771" s="12">
        <f>[1]!s_ipo_collection_total(A2771,100000000)</f>
        <v>13.275</v>
      </c>
      <c r="AA2771" s="2">
        <f>[1]!s_val_pe_ttm(A2771,E2771)</f>
        <v>187.41267395019531</v>
      </c>
      <c r="AB2771" s="5">
        <f>[1]!s_info_zjtxornot1(A2771,"")</f>
        <v>1</v>
      </c>
      <c r="AC2771" s="22" t="str">
        <f>[1]!s_info_nature1(A2771,"")</f>
        <v>公众企业</v>
      </c>
      <c r="AD2771" s="6" t="str">
        <f>[1]!s_info_city(A2771)</f>
        <v>厦门市</v>
      </c>
      <c r="AE2771" s="6" t="str">
        <f>[1]!s_info_province(A2771)</f>
        <v>福建省</v>
      </c>
      <c r="AF2771">
        <v>118.11022</v>
      </c>
      <c r="AG2771">
        <v>24.490473999999999</v>
      </c>
    </row>
    <row r="2772" spans="1:33" x14ac:dyDescent="0.3">
      <c r="A2772" s="12" t="s">
        <v>6030</v>
      </c>
      <c r="B2772" s="12" t="s">
        <v>6031</v>
      </c>
      <c r="C2772" s="16" t="str">
        <f>[1]!s_info_mkt(A2772)</f>
        <v>主板</v>
      </c>
      <c r="D2772" s="16" t="str">
        <f>[1]!s_ipo_listeddate(A2772)</f>
        <v>2007-04-06</v>
      </c>
      <c r="E2772" s="16" t="str">
        <f>[1]!lastradeday_s("000002","")</f>
        <v>2026-06-22</v>
      </c>
      <c r="F2772" s="16" t="str">
        <f>[1]!s_info_industry_csrc2023(A2772,"",3)</f>
        <v>住宿业</v>
      </c>
      <c r="G2772" s="16" t="str">
        <f>[1]!s_info_industry_csrc2023(A2772,"",1)</f>
        <v>住宿和餐饮业</v>
      </c>
      <c r="H2772" s="16">
        <f>[1]!s_is(A2772,83,"FY","YTD","20251231",1,"",100000000)</f>
        <v>18.226153525400001</v>
      </c>
      <c r="I2772" s="16">
        <f>[1]!s_is(A2772,83,"FY","YTD","20241231",1,"",100000000)</f>
        <v>18.702755806099997</v>
      </c>
      <c r="J2772" s="16">
        <f t="shared" si="129"/>
        <v>-2.548299756683714E-2</v>
      </c>
      <c r="K2772" s="16">
        <f>[1]!s_is(A2772,61,"FY","YTD","20251231",1,"",100000000)</f>
        <v>0.63431196439999993</v>
      </c>
      <c r="L2772" s="16">
        <f>[1]!s_is(A2772,61,"FY","YTD","20241231",1,"",100000000)</f>
        <v>0.33258908329999998</v>
      </c>
      <c r="M2772" s="16">
        <f t="shared" si="130"/>
        <v>0.90719418119879092</v>
      </c>
      <c r="N2772" s="16">
        <f>[1]!s_fa_roe(A2772,"20251231")</f>
        <v>3.9918</v>
      </c>
      <c r="O2772" s="16">
        <f>[1]!s_stmnote_rdexp(A2772,"20251231",1,10000)</f>
        <v>348.26856099999998</v>
      </c>
      <c r="P2772" s="20">
        <f t="shared" si="131"/>
        <v>1.9108176638293554E-3</v>
      </c>
      <c r="Q2772" s="16">
        <f>[1]!s_margin_tradingbalance(A2772,"",10000)</f>
        <v>0</v>
      </c>
      <c r="R2772" s="16">
        <f>[1]!s_margin_seclendingbalance(A2772,"",10000)</f>
        <v>0</v>
      </c>
      <c r="S2772" s="17">
        <f>[1]!s_val_ev(A2772,"",100000000)</f>
        <v>25.077000000000002</v>
      </c>
      <c r="T2772" s="17">
        <f>[1]!share_freesharesmv(A2772,"",100000000)</f>
        <v>14.1673528726</v>
      </c>
      <c r="U2772" s="17">
        <f>[1]!s_dq_amount_btin(A2772,E2772,100000000)</f>
        <v>0.33011852000000003</v>
      </c>
      <c r="V2772" s="17">
        <f>[1]!s_dq_turn(A2772,E2772)</f>
        <v>1.3427025641025641</v>
      </c>
      <c r="W2772" s="2">
        <f>[1]!s_pq_amount(A2772,"20260101","",100000000)</f>
        <v>104.98858863</v>
      </c>
      <c r="X2772" s="2">
        <f>[1]!s_pq_avgamount(A2772,"20260101","",100000000)</f>
        <v>0.95444171481818185</v>
      </c>
      <c r="Y2772" s="17">
        <f>[1]!s_ipo_dilutedpe(A2772)</f>
        <v>29.93</v>
      </c>
      <c r="Z2772" s="12">
        <f>[1]!s_ipo_collection_total(A2772,100000000)</f>
        <v>4.6749999999999998</v>
      </c>
      <c r="AA2772" s="2">
        <f>[1]!s_val_pe_ttm(A2772,E2772)</f>
        <v>38.394985198974609</v>
      </c>
      <c r="AB2772" s="5">
        <f>[1]!s_info_zjtxornot1(A2772,"")</f>
        <v>0</v>
      </c>
      <c r="AC2772" s="22" t="str">
        <f>[1]!s_info_nature1(A2772,"")</f>
        <v>地方国有企业</v>
      </c>
      <c r="AD2772" s="6" t="str">
        <f>[1]!s_info_city(A2772)</f>
        <v>南京市</v>
      </c>
      <c r="AE2772" s="6" t="str">
        <f>[1]!s_info_province(A2772)</f>
        <v>江苏省</v>
      </c>
      <c r="AF2772">
        <v>118.767413</v>
      </c>
      <c r="AG2772">
        <v>32.041544000000002</v>
      </c>
    </row>
    <row r="2773" spans="1:33" x14ac:dyDescent="0.3">
      <c r="A2773" s="12" t="s">
        <v>6032</v>
      </c>
      <c r="B2773" s="12" t="s">
        <v>6033</v>
      </c>
      <c r="C2773" s="16" t="str">
        <f>[1]!s_info_mkt(A2773)</f>
        <v>创业板</v>
      </c>
      <c r="D2773" s="16" t="str">
        <f>[1]!s_ipo_listeddate(A2773)</f>
        <v>2024-07-22</v>
      </c>
      <c r="E2773" s="16" t="str">
        <f>[1]!lastradeday_s("000002","")</f>
        <v>2026-06-22</v>
      </c>
      <c r="F2773" s="16" t="str">
        <f>[1]!s_info_industry_csrc2023(A2773,"",3)</f>
        <v>汽车制造业</v>
      </c>
      <c r="G2773" s="16" t="str">
        <f>[1]!s_info_industry_csrc2023(A2773,"",1)</f>
        <v>制造业</v>
      </c>
      <c r="H2773" s="16">
        <f>[1]!s_is(A2773,83,"FY","YTD","20251231",1,"",100000000)</f>
        <v>6.7716847544000007</v>
      </c>
      <c r="I2773" s="16">
        <f>[1]!s_is(A2773,83,"FY","YTD","20241231",1,"",100000000)</f>
        <v>6.1171658489</v>
      </c>
      <c r="J2773" s="16">
        <f t="shared" si="129"/>
        <v>0.10699708356243076</v>
      </c>
      <c r="K2773" s="16">
        <f>[1]!s_is(A2773,61,"FY","YTD","20251231",1,"",100000000)</f>
        <v>1.5523149608000002</v>
      </c>
      <c r="L2773" s="16">
        <f>[1]!s_is(A2773,61,"FY","YTD","20241231",1,"",100000000)</f>
        <v>1.502297473</v>
      </c>
      <c r="M2773" s="16">
        <f t="shared" si="130"/>
        <v>3.3293997160308175E-2</v>
      </c>
      <c r="N2773" s="16">
        <f>[1]!s_fa_roe(A2773,"20251231")</f>
        <v>13.3345</v>
      </c>
      <c r="O2773" s="16">
        <f>[1]!s_stmnote_rdexp(A2773,"20251231",1,10000)</f>
        <v>3632.4106979999997</v>
      </c>
      <c r="P2773" s="20">
        <f t="shared" si="131"/>
        <v>5.3641166559618536E-2</v>
      </c>
      <c r="Q2773" s="16">
        <f>[1]!s_margin_tradingbalance(A2773,"",10000)</f>
        <v>4518.6720999999998</v>
      </c>
      <c r="R2773" s="16">
        <f>[1]!s_margin_seclendingbalance(A2773,"",10000)</f>
        <v>14.724500000000001</v>
      </c>
      <c r="S2773" s="17">
        <f>[1]!s_val_ev(A2773,"",100000000)</f>
        <v>30.048928</v>
      </c>
      <c r="T2773" s="17">
        <f>[1]!share_freesharesmv(A2773,"",100000000)</f>
        <v>7.512232</v>
      </c>
      <c r="U2773" s="17">
        <f>[1]!s_dq_amount_btin(A2773,E2773,100000000)</f>
        <v>0.34514601</v>
      </c>
      <c r="V2773" s="17">
        <f>[1]!s_dq_turn(A2773,E2773)</f>
        <v>4.7041273432449904</v>
      </c>
      <c r="W2773" s="2">
        <f>[1]!s_pq_amount(A2773,"20260101","",100000000)</f>
        <v>59.637448689999999</v>
      </c>
      <c r="X2773" s="2">
        <f>[1]!s_pq_avgamount(A2773,"20260101","",100000000)</f>
        <v>0.54215862445454543</v>
      </c>
      <c r="Y2773" s="17">
        <f>[1]!s_ipo_dilutedpe(A2773)</f>
        <v>15.08</v>
      </c>
      <c r="Z2773" s="12">
        <f>[1]!s_ipo_collection_total(A2773,100000000)</f>
        <v>5.0999999999999996</v>
      </c>
      <c r="AA2773" s="2">
        <f>[1]!s_val_pe_ttm(A2773,E2773)</f>
        <v>20.97557258605957</v>
      </c>
      <c r="AB2773" s="5">
        <f>[1]!s_info_zjtxornot1(A2773,"")</f>
        <v>0</v>
      </c>
      <c r="AC2773" s="22" t="str">
        <f>[1]!s_info_nature1(A2773,"")</f>
        <v>民营企业</v>
      </c>
      <c r="AD2773" s="6" t="str">
        <f>[1]!s_info_city(A2773)</f>
        <v>秦皇岛市</v>
      </c>
      <c r="AE2773" s="6" t="str">
        <f>[1]!s_info_province(A2773)</f>
        <v>河北省</v>
      </c>
      <c r="AF2773">
        <v>119.586579</v>
      </c>
      <c r="AG2773">
        <v>39.942531000000002</v>
      </c>
    </row>
    <row r="2774" spans="1:33" x14ac:dyDescent="0.3">
      <c r="A2774" s="12" t="s">
        <v>6034</v>
      </c>
      <c r="B2774" s="12" t="s">
        <v>6035</v>
      </c>
      <c r="C2774" s="16" t="str">
        <f>[1]!s_info_mkt(A2774)</f>
        <v>创业板</v>
      </c>
      <c r="D2774" s="16" t="str">
        <f>[1]!s_ipo_listeddate(A2774)</f>
        <v>2024-09-11</v>
      </c>
      <c r="E2774" s="16" t="str">
        <f>[1]!lastradeday_s("000002","")</f>
        <v>2026-06-22</v>
      </c>
      <c r="F2774" s="16" t="str">
        <f>[1]!s_info_industry_csrc2023(A2774,"",3)</f>
        <v>计算机、通信和其他电子设备制造业</v>
      </c>
      <c r="G2774" s="16" t="str">
        <f>[1]!s_info_industry_csrc2023(A2774,"",1)</f>
        <v>制造业</v>
      </c>
      <c r="H2774" s="16">
        <f>[1]!s_is(A2774,83,"FY","YTD","20251231",1,"",100000000)</f>
        <v>9.4815753305000001</v>
      </c>
      <c r="I2774" s="16">
        <f>[1]!s_is(A2774,83,"FY","YTD","20241231",1,"",100000000)</f>
        <v>10.2196902542</v>
      </c>
      <c r="J2774" s="16">
        <f t="shared" si="129"/>
        <v>-7.2224784248882234E-2</v>
      </c>
      <c r="K2774" s="16">
        <f>[1]!s_is(A2774,61,"FY","YTD","20251231",1,"",100000000)</f>
        <v>1.5919137416</v>
      </c>
      <c r="L2774" s="16">
        <f>[1]!s_is(A2774,61,"FY","YTD","20241231",1,"",100000000)</f>
        <v>1.7546583443999999</v>
      </c>
      <c r="M2774" s="16">
        <f t="shared" si="130"/>
        <v>-9.2750023569773604E-2</v>
      </c>
      <c r="N2774" s="16">
        <f>[1]!s_fa_roe(A2774,"20251231")</f>
        <v>12.604200000000001</v>
      </c>
      <c r="O2774" s="16">
        <f>[1]!s_stmnote_rdexp(A2774,"20251231",1,10000)</f>
        <v>8045.2642610000003</v>
      </c>
      <c r="P2774" s="20">
        <f t="shared" si="131"/>
        <v>8.4851556630260325E-2</v>
      </c>
      <c r="Q2774" s="16">
        <f>[1]!s_margin_tradingbalance(A2774,"",10000)</f>
        <v>26499.1554</v>
      </c>
      <c r="R2774" s="16">
        <f>[1]!s_margin_seclendingbalance(A2774,"",10000)</f>
        <v>59.027200000000001</v>
      </c>
      <c r="S2774" s="17">
        <f>[1]!s_val_ev(A2774,"",100000000)</f>
        <v>88.520952149999999</v>
      </c>
      <c r="T2774" s="17">
        <f>[1]!share_freesharesmv(A2774,"",100000000)</f>
        <v>27.31972365</v>
      </c>
      <c r="U2774" s="17">
        <f>[1]!s_dq_amount_btin(A2774,E2774,100000000)</f>
        <v>2.1197891699999998</v>
      </c>
      <c r="V2774" s="17">
        <f>[1]!s_dq_turn(A2774,E2774)</f>
        <v>7.7104577088209307</v>
      </c>
      <c r="W2774" s="2">
        <f>[1]!s_pq_amount(A2774,"20260101","",100000000)</f>
        <v>164.54335646999999</v>
      </c>
      <c r="X2774" s="2">
        <f>[1]!s_pq_avgamount(A2774,"20260101","",100000000)</f>
        <v>1.4958486951818184</v>
      </c>
      <c r="Y2774" s="17">
        <f>[1]!s_ipo_dilutedpe(A2774)</f>
        <v>22.57</v>
      </c>
      <c r="Z2774" s="12">
        <f>[1]!s_ipo_collection_total(A2774,100000000)</f>
        <v>6.9919200000000004</v>
      </c>
      <c r="AA2774" s="2">
        <f>[1]!s_val_pe_ttm(A2774,E2774)</f>
        <v>56.42022705078125</v>
      </c>
      <c r="AB2774" s="5">
        <f>[1]!s_info_zjtxornot1(A2774,"")</f>
        <v>1</v>
      </c>
      <c r="AC2774" s="22" t="str">
        <f>[1]!s_info_nature1(A2774,"")</f>
        <v>民营企业</v>
      </c>
      <c r="AD2774" s="6" t="str">
        <f>[1]!s_info_city(A2774)</f>
        <v>福州市</v>
      </c>
      <c r="AE2774" s="6" t="str">
        <f>[1]!s_info_province(A2774)</f>
        <v>福建省</v>
      </c>
      <c r="AF2774">
        <v>119.30623900000001</v>
      </c>
      <c r="AG2774">
        <v>26.075302000000001</v>
      </c>
    </row>
    <row r="2775" spans="1:33" x14ac:dyDescent="0.3">
      <c r="A2775" s="12" t="s">
        <v>6036</v>
      </c>
      <c r="B2775" s="12" t="s">
        <v>6037</v>
      </c>
      <c r="C2775" s="16" t="str">
        <f>[1]!s_info_mkt(A2775)</f>
        <v>主板</v>
      </c>
      <c r="D2775" s="16" t="str">
        <f>[1]!s_ipo_listeddate(A2775)</f>
        <v>1996-12-25</v>
      </c>
      <c r="E2775" s="16" t="str">
        <f>[1]!lastradeday_s("000002","")</f>
        <v>2026-06-22</v>
      </c>
      <c r="F2775" s="16" t="str">
        <f>[1]!s_info_industry_csrc2023(A2775,"",3)</f>
        <v>黑色金属冶炼和压延加工业</v>
      </c>
      <c r="G2775" s="16" t="str">
        <f>[1]!s_info_industry_csrc2023(A2775,"",1)</f>
        <v>制造业</v>
      </c>
      <c r="H2775" s="16">
        <f>[1]!s_is(A2775,83,"FY","YTD","20251231",1,"",100000000)</f>
        <v>358.09018125289998</v>
      </c>
      <c r="I2775" s="16">
        <f>[1]!s_is(A2775,83,"FY","YTD","20241231",1,"",100000000)</f>
        <v>418.03578333949997</v>
      </c>
      <c r="J2775" s="16">
        <f t="shared" si="129"/>
        <v>-0.14339825554578489</v>
      </c>
      <c r="K2775" s="16">
        <f>[1]!s_is(A2775,61,"FY","YTD","20251231",1,"",100000000)</f>
        <v>0.44450141679999999</v>
      </c>
      <c r="L2775" s="16">
        <f>[1]!s_is(A2775,61,"FY","YTD","20241231",1,"",100000000)</f>
        <v>0.32780683840000002</v>
      </c>
      <c r="M2775" s="16">
        <f t="shared" si="130"/>
        <v>0.35598579629875093</v>
      </c>
      <c r="N2775" s="16">
        <f>[1]!s_fa_roe(A2775,"20251231")</f>
        <v>0.1701</v>
      </c>
      <c r="O2775" s="16">
        <f>[1]!s_stmnote_rdexp(A2775,"20251231",1,10000)</f>
        <v>149059.37988399999</v>
      </c>
      <c r="P2775" s="20">
        <f t="shared" si="131"/>
        <v>4.1626212526259497E-2</v>
      </c>
      <c r="Q2775" s="16">
        <f>[1]!s_margin_tradingbalance(A2775,"",10000)</f>
        <v>32070.6842</v>
      </c>
      <c r="R2775" s="16">
        <f>[1]!s_margin_seclendingbalance(A2775,"",10000)</f>
        <v>275.09539999999998</v>
      </c>
      <c r="S2775" s="17">
        <f>[1]!s_val_ev(A2775,"",100000000)</f>
        <v>81.510967014400009</v>
      </c>
      <c r="T2775" s="17">
        <f>[1]!share_freesharesmv(A2775,"",100000000)</f>
        <v>42.919248691199996</v>
      </c>
      <c r="U2775" s="17">
        <f>[1]!s_dq_amount_btin(A2775,E2775,100000000)</f>
        <v>0.83923325000000004</v>
      </c>
      <c r="V2775" s="17">
        <f>[1]!s_dq_turn(A2775,E2775)</f>
        <v>1.0531710891978858</v>
      </c>
      <c r="W2775" s="2">
        <f>[1]!s_pq_amount(A2775,"20260101","",100000000)</f>
        <v>255.33969187</v>
      </c>
      <c r="X2775" s="2">
        <f>[1]!s_pq_avgamount(A2775,"20260101","",100000000)</f>
        <v>2.3212699260909089</v>
      </c>
      <c r="Y2775" s="17">
        <f>[1]!s_ipo_dilutedpe(A2775)</f>
        <v>0</v>
      </c>
      <c r="Z2775" s="12">
        <f>[1]!s_ipo_collection_total(A2775,100000000)</f>
        <v>1.0335000000000001</v>
      </c>
      <c r="AA2775" s="2">
        <f>[1]!s_val_pe_ttm(A2775,E2775)</f>
        <v>-11.667839050292969</v>
      </c>
      <c r="AB2775" s="5">
        <f>[1]!s_info_zjtxornot1(A2775,"")</f>
        <v>0</v>
      </c>
      <c r="AC2775" s="22" t="str">
        <f>[1]!s_info_nature1(A2775,"")</f>
        <v>中央国有企业</v>
      </c>
      <c r="AD2775" s="6" t="str">
        <f>[1]!s_info_city(A2775)</f>
        <v>新余市</v>
      </c>
      <c r="AE2775" s="6" t="str">
        <f>[1]!s_info_province(A2775)</f>
        <v>江西省</v>
      </c>
      <c r="AF2775">
        <v>114.930835</v>
      </c>
      <c r="AG2775">
        <v>27.810834</v>
      </c>
    </row>
    <row r="2776" spans="1:33" x14ac:dyDescent="0.3">
      <c r="A2776" s="12" t="s">
        <v>6038</v>
      </c>
      <c r="B2776" s="12" t="s">
        <v>6039</v>
      </c>
      <c r="C2776" s="16" t="str">
        <f>[1]!s_info_mkt(A2776)</f>
        <v>创业板</v>
      </c>
      <c r="D2776" s="16" t="str">
        <f>[1]!s_ipo_listeddate(A2776)</f>
        <v>2021-12-03</v>
      </c>
      <c r="E2776" s="16" t="str">
        <f>[1]!lastradeday_s("000002","")</f>
        <v>2026-06-22</v>
      </c>
      <c r="F2776" s="16" t="str">
        <f>[1]!s_info_industry_csrc2023(A2776,"",3)</f>
        <v>化学原料和化学制品制造业</v>
      </c>
      <c r="G2776" s="16" t="str">
        <f>[1]!s_info_industry_csrc2023(A2776,"",1)</f>
        <v>制造业</v>
      </c>
      <c r="H2776" s="16">
        <f>[1]!s_is(A2776,83,"FY","YTD","20251231",1,"",100000000)</f>
        <v>7.7201428190999994</v>
      </c>
      <c r="I2776" s="16">
        <f>[1]!s_is(A2776,83,"FY","YTD","20241231",1,"",100000000)</f>
        <v>5.4745044763999999</v>
      </c>
      <c r="J2776" s="16">
        <f t="shared" si="129"/>
        <v>0.41019938012302393</v>
      </c>
      <c r="K2776" s="16">
        <f>[1]!s_is(A2776,61,"FY","YTD","20251231",1,"",100000000)</f>
        <v>0.77269770409999994</v>
      </c>
      <c r="L2776" s="16">
        <f>[1]!s_is(A2776,61,"FY","YTD","20241231",1,"",100000000)</f>
        <v>0.194647547</v>
      </c>
      <c r="M2776" s="16">
        <f t="shared" si="130"/>
        <v>2.9697274176283348</v>
      </c>
      <c r="N2776" s="16">
        <f>[1]!s_fa_roe(A2776,"20251231")</f>
        <v>4.1666999999999996</v>
      </c>
      <c r="O2776" s="16">
        <f>[1]!s_stmnote_rdexp(A2776,"20251231",1,10000)</f>
        <v>2819.09024</v>
      </c>
      <c r="P2776" s="20">
        <f t="shared" si="131"/>
        <v>3.6516037410932824E-2</v>
      </c>
      <c r="Q2776" s="16">
        <f>[1]!s_margin_tradingbalance(A2776,"",10000)</f>
        <v>5313.3869999999997</v>
      </c>
      <c r="R2776" s="16">
        <f>[1]!s_margin_seclendingbalance(A2776,"",10000)</f>
        <v>23.854500000000002</v>
      </c>
      <c r="S2776" s="17">
        <f>[1]!s_val_ev(A2776,"",100000000)</f>
        <v>28.296641752800003</v>
      </c>
      <c r="T2776" s="17">
        <f>[1]!share_freesharesmv(A2776,"",100000000)</f>
        <v>8.963413086000001</v>
      </c>
      <c r="U2776" s="17">
        <f>[1]!s_dq_amount_btin(A2776,E2776,100000000)</f>
        <v>0.52093555000000002</v>
      </c>
      <c r="V2776" s="17">
        <f>[1]!s_dq_turn(A2776,E2776)</f>
        <v>3.2322437434461846</v>
      </c>
      <c r="W2776" s="2">
        <f>[1]!s_pq_amount(A2776,"20260101","",100000000)</f>
        <v>53.43989354</v>
      </c>
      <c r="X2776" s="2">
        <f>[1]!s_pq_avgamount(A2776,"20260101","",100000000)</f>
        <v>0.485817214</v>
      </c>
      <c r="Y2776" s="17">
        <f>[1]!s_ipo_dilutedpe(A2776)</f>
        <v>27.05</v>
      </c>
      <c r="Z2776" s="12">
        <f>[1]!s_ipo_collection_total(A2776,100000000)</f>
        <v>11.627217696600001</v>
      </c>
      <c r="AA2776" s="2">
        <f>[1]!s_val_pe_ttm(A2776,E2776)</f>
        <v>36.523326873779297</v>
      </c>
      <c r="AB2776" s="5">
        <f>[1]!s_info_zjtxornot1(A2776,"")</f>
        <v>0</v>
      </c>
      <c r="AC2776" s="22" t="str">
        <f>[1]!s_info_nature1(A2776,"")</f>
        <v>民营企业</v>
      </c>
      <c r="AD2776" s="6" t="str">
        <f>[1]!s_info_city(A2776)</f>
        <v>铜陵市</v>
      </c>
      <c r="AE2776" s="6" t="str">
        <f>[1]!s_info_province(A2776)</f>
        <v>安徽省</v>
      </c>
      <c r="AF2776">
        <v>117.816576</v>
      </c>
      <c r="AG2776">
        <v>30.929935</v>
      </c>
    </row>
    <row r="2777" spans="1:33" x14ac:dyDescent="0.3">
      <c r="A2777" s="12" t="s">
        <v>6040</v>
      </c>
      <c r="B2777" s="12" t="s">
        <v>6041</v>
      </c>
      <c r="C2777" s="16" t="str">
        <f>[1]!s_info_mkt(A2777)</f>
        <v>主板</v>
      </c>
      <c r="D2777" s="16" t="str">
        <f>[1]!s_ipo_listeddate(A2777)</f>
        <v>2010-12-03</v>
      </c>
      <c r="E2777" s="16" t="str">
        <f>[1]!lastradeday_s("000002","")</f>
        <v>2026-06-22</v>
      </c>
      <c r="F2777" s="16" t="str">
        <f>[1]!s_info_industry_csrc2023(A2777,"",3)</f>
        <v>电气机械和器材制造业</v>
      </c>
      <c r="G2777" s="16" t="str">
        <f>[1]!s_info_industry_csrc2023(A2777,"",1)</f>
        <v>制造业</v>
      </c>
      <c r="H2777" s="16">
        <f>[1]!s_is(A2777,83,"FY","YTD","20251231",1,"",100000000)</f>
        <v>23.421071656399999</v>
      </c>
      <c r="I2777" s="16">
        <f>[1]!s_is(A2777,83,"FY","YTD","20241231",1,"",100000000)</f>
        <v>17.931410489499999</v>
      </c>
      <c r="J2777" s="16">
        <f t="shared" si="129"/>
        <v>0.30614776066358806</v>
      </c>
      <c r="K2777" s="16">
        <f>[1]!s_is(A2777,61,"FY","YTD","20251231",1,"",100000000)</f>
        <v>-1.9052533753000001</v>
      </c>
      <c r="L2777" s="16">
        <f>[1]!s_is(A2777,61,"FY","YTD","20241231",1,"",100000000)</f>
        <v>-2.5250077362000001</v>
      </c>
      <c r="M2777" s="16">
        <f t="shared" si="130"/>
        <v>0.24544651963431083</v>
      </c>
      <c r="N2777" s="16">
        <f>[1]!s_fa_roe(A2777,"20251231")</f>
        <v>-499.89550000000003</v>
      </c>
      <c r="O2777" s="16">
        <f>[1]!s_stmnote_rdexp(A2777,"20251231",1,10000)</f>
        <v>6313.2209579999999</v>
      </c>
      <c r="P2777" s="20">
        <f t="shared" si="131"/>
        <v>2.6955303542973708E-2</v>
      </c>
      <c r="Q2777" s="16">
        <f>[1]!s_margin_tradingbalance(A2777,"",10000)</f>
        <v>0</v>
      </c>
      <c r="R2777" s="16">
        <f>[1]!s_margin_seclendingbalance(A2777,"",10000)</f>
        <v>0</v>
      </c>
      <c r="S2777" s="17">
        <f>[1]!s_val_ev(A2777,"",100000000)</f>
        <v>19.530886856000002</v>
      </c>
      <c r="T2777" s="17">
        <f>[1]!share_freesharesmv(A2777,"",100000000)</f>
        <v>12.665942692</v>
      </c>
      <c r="U2777" s="17">
        <f>[1]!s_dq_amount_btin(A2777,E2777,100000000)</f>
        <v>0.59291126999999999</v>
      </c>
      <c r="V2777" s="17">
        <f>[1]!s_dq_turn(A2777,E2777)</f>
        <v>4.0467573039094598</v>
      </c>
      <c r="W2777" s="2">
        <f>[1]!s_pq_amount(A2777,"20260101","",100000000)</f>
        <v>109.32152311</v>
      </c>
      <c r="X2777" s="2">
        <f>[1]!s_pq_avgamount(A2777,"20260101","",100000000)</f>
        <v>0.99383202827272732</v>
      </c>
      <c r="Y2777" s="17">
        <f>[1]!s_ipo_dilutedpe(A2777)</f>
        <v>40.369999999999997</v>
      </c>
      <c r="Z2777" s="12">
        <f>[1]!s_ipo_collection_total(A2777,100000000)</f>
        <v>8.2080000000000002</v>
      </c>
      <c r="AA2777" s="2">
        <f>[1]!s_val_pe_ttm(A2777,E2777)</f>
        <v>-10.66025447845459</v>
      </c>
      <c r="AB2777" s="5">
        <f>[1]!s_info_zjtxornot1(A2777,"")</f>
        <v>0</v>
      </c>
      <c r="AC2777" s="22" t="str">
        <f>[1]!s_info_nature1(A2777,"")</f>
        <v>民营企业</v>
      </c>
      <c r="AD2777" s="6" t="str">
        <f>[1]!s_info_city(A2777)</f>
        <v>新沂市</v>
      </c>
      <c r="AE2777" s="6" t="str">
        <f>[1]!s_info_province(A2777)</f>
        <v>江苏省</v>
      </c>
      <c r="AF2777">
        <v>118.344121</v>
      </c>
      <c r="AG2777">
        <v>34.284443000000003</v>
      </c>
    </row>
    <row r="2778" spans="1:33" x14ac:dyDescent="0.3">
      <c r="A2778" s="12" t="s">
        <v>6042</v>
      </c>
      <c r="B2778" s="12" t="s">
        <v>6043</v>
      </c>
      <c r="C2778" s="16" t="str">
        <f>[1]!s_info_mkt(A2778)</f>
        <v>创业板</v>
      </c>
      <c r="D2778" s="16" t="str">
        <f>[1]!s_ipo_listeddate(A2778)</f>
        <v>2020-12-02</v>
      </c>
      <c r="E2778" s="16" t="str">
        <f>[1]!lastradeday_s("000002","")</f>
        <v>2026-06-22</v>
      </c>
      <c r="F2778" s="16" t="str">
        <f>[1]!s_info_industry_csrc2023(A2778,"",3)</f>
        <v>食品制造业</v>
      </c>
      <c r="G2778" s="16" t="str">
        <f>[1]!s_info_industry_csrc2023(A2778,"",1)</f>
        <v>制造业</v>
      </c>
      <c r="H2778" s="16">
        <f>[1]!s_is(A2778,83,"FY","YTD","20251231",1,"",100000000)</f>
        <v>9.9827029484000001</v>
      </c>
      <c r="I2778" s="16">
        <f>[1]!s_is(A2778,83,"FY","YTD","20241231",1,"",100000000)</f>
        <v>10.871643608199999</v>
      </c>
      <c r="J2778" s="16">
        <f t="shared" si="129"/>
        <v>-8.1766905891719199E-2</v>
      </c>
      <c r="K2778" s="16">
        <f>[1]!s_is(A2778,61,"FY","YTD","20251231",1,"",100000000)</f>
        <v>-0.18128083190000002</v>
      </c>
      <c r="L2778" s="16">
        <f>[1]!s_is(A2778,61,"FY","YTD","20241231",1,"",100000000)</f>
        <v>1.1079375012999999</v>
      </c>
      <c r="M2778" s="16">
        <f t="shared" si="130"/>
        <v>-1.1636200883960459</v>
      </c>
      <c r="N2778" s="16">
        <f>[1]!s_fa_roe(A2778,"20251231")</f>
        <v>-1.1801999999999999</v>
      </c>
      <c r="O2778" s="16">
        <f>[1]!s_stmnote_rdexp(A2778,"20251231",1,10000)</f>
        <v>3946.6730130000001</v>
      </c>
      <c r="P2778" s="20">
        <f t="shared" si="131"/>
        <v>3.9535114221069374E-2</v>
      </c>
      <c r="Q2778" s="16">
        <f>[1]!s_margin_tradingbalance(A2778,"",10000)</f>
        <v>12245.787</v>
      </c>
      <c r="R2778" s="16">
        <f>[1]!s_margin_seclendingbalance(A2778,"",10000)</f>
        <v>13.0725</v>
      </c>
      <c r="S2778" s="17">
        <f>[1]!s_val_ev(A2778,"",100000000)</f>
        <v>25.910305281199999</v>
      </c>
      <c r="T2778" s="17">
        <f>[1]!share_freesharesmv(A2778,"",100000000)</f>
        <v>7.1775273991999997</v>
      </c>
      <c r="U2778" s="17">
        <f>[1]!s_dq_amount_btin(A2778,E2778,100000000)</f>
        <v>0.21453137999999999</v>
      </c>
      <c r="V2778" s="17">
        <f>[1]!s_dq_turn(A2778,E2778)</f>
        <v>1.8346594764954338</v>
      </c>
      <c r="W2778" s="2">
        <f>[1]!s_pq_amount(A2778,"20260101","",100000000)</f>
        <v>35.260682410000001</v>
      </c>
      <c r="X2778" s="2">
        <f>[1]!s_pq_avgamount(A2778,"20260101","",100000000)</f>
        <v>0.3205516582727273</v>
      </c>
      <c r="Y2778" s="17">
        <f>[1]!s_ipo_dilutedpe(A2778)</f>
        <v>56.42</v>
      </c>
      <c r="Z2778" s="12">
        <f>[1]!s_ipo_collection_total(A2778,100000000)</f>
        <v>10.5045</v>
      </c>
      <c r="AA2778" s="2">
        <f>[1]!s_val_pe_ttm(A2778,E2778)</f>
        <v>-369.68960571289063</v>
      </c>
      <c r="AB2778" s="5">
        <f>[1]!s_info_zjtxornot1(A2778,"")</f>
        <v>0</v>
      </c>
      <c r="AC2778" s="22" t="str">
        <f>[1]!s_info_nature1(A2778,"")</f>
        <v>民营企业</v>
      </c>
      <c r="AD2778" s="6" t="str">
        <f>[1]!s_info_city(A2778)</f>
        <v>上海市</v>
      </c>
      <c r="AE2778" s="6" t="str">
        <f>[1]!s_info_province(A2778)</f>
        <v>上海</v>
      </c>
      <c r="AF2778">
        <v>121.472644</v>
      </c>
      <c r="AG2778">
        <v>31.231705999999999</v>
      </c>
    </row>
    <row r="2779" spans="1:33" x14ac:dyDescent="0.3">
      <c r="A2779" s="12" t="s">
        <v>6044</v>
      </c>
      <c r="B2779" s="12" t="s">
        <v>6045</v>
      </c>
      <c r="C2779" s="16" t="str">
        <f>[1]!s_info_mkt(A2779)</f>
        <v>主板</v>
      </c>
      <c r="D2779" s="16" t="str">
        <f>[1]!s_ipo_listeddate(A2779)</f>
        <v>2016-11-18</v>
      </c>
      <c r="E2779" s="16" t="str">
        <f>[1]!lastradeday_s("000002","")</f>
        <v>2026-06-22</v>
      </c>
      <c r="F2779" s="16" t="str">
        <f>[1]!s_info_industry_csrc2023(A2779,"",3)</f>
        <v>食品制造业</v>
      </c>
      <c r="G2779" s="16" t="str">
        <f>[1]!s_info_industry_csrc2023(A2779,"",1)</f>
        <v>制造业</v>
      </c>
      <c r="H2779" s="16">
        <f>[1]!s_is(A2779,83,"FY","YTD","20251231",1,"",100000000)</f>
        <v>4.7118237897000004</v>
      </c>
      <c r="I2779" s="16">
        <f>[1]!s_is(A2779,83,"FY","YTD","20241231",1,"",100000000)</f>
        <v>4.9559541135999998</v>
      </c>
      <c r="J2779" s="16">
        <f t="shared" si="129"/>
        <v>-4.9260004895941956E-2</v>
      </c>
      <c r="K2779" s="16">
        <f>[1]!s_is(A2779,61,"FY","YTD","20251231",1,"",100000000)</f>
        <v>-0.2452533636</v>
      </c>
      <c r="L2779" s="16">
        <f>[1]!s_is(A2779,61,"FY","YTD","20241231",1,"",100000000)</f>
        <v>0.27073049039999997</v>
      </c>
      <c r="M2779" s="16">
        <f t="shared" si="130"/>
        <v>-1.905894874410496</v>
      </c>
      <c r="N2779" s="16">
        <f>[1]!s_fa_roe(A2779,"20251231")</f>
        <v>-2.7452000000000001</v>
      </c>
      <c r="O2779" s="16">
        <f>[1]!s_stmnote_rdexp(A2779,"20251231",1,10000)</f>
        <v>193.09723099999999</v>
      </c>
      <c r="P2779" s="20">
        <f t="shared" si="131"/>
        <v>4.0981420277665858E-3</v>
      </c>
      <c r="Q2779" s="16">
        <f>[1]!s_margin_tradingbalance(A2779,"",10000)</f>
        <v>0</v>
      </c>
      <c r="R2779" s="16">
        <f>[1]!s_margin_seclendingbalance(A2779,"",10000)</f>
        <v>0</v>
      </c>
      <c r="S2779" s="17">
        <f>[1]!s_val_ev(A2779,"",100000000)</f>
        <v>18.037972891000003</v>
      </c>
      <c r="T2779" s="17">
        <f>[1]!share_freesharesmv(A2779,"",100000000)</f>
        <v>11.907029293800001</v>
      </c>
      <c r="U2779" s="17">
        <f>[1]!s_dq_amount_btin(A2779,E2779,100000000)</f>
        <v>0.59244280000000005</v>
      </c>
      <c r="V2779" s="17">
        <f>[1]!s_dq_turn(A2779,E2779)</f>
        <v>3.3933438823682951</v>
      </c>
      <c r="W2779" s="2">
        <f>[1]!s_pq_amount(A2779,"20260101","",100000000)</f>
        <v>79.866817589999997</v>
      </c>
      <c r="X2779" s="2">
        <f>[1]!s_pq_avgamount(A2779,"20260101","",100000000)</f>
        <v>0.72606197809090911</v>
      </c>
      <c r="Y2779" s="17">
        <f>[1]!s_ipo_dilutedpe(A2779)</f>
        <v>22.99</v>
      </c>
      <c r="Z2779" s="12">
        <f>[1]!s_ipo_collection_total(A2779,100000000)</f>
        <v>5.3120000000000003</v>
      </c>
      <c r="AA2779" s="2">
        <f>[1]!s_val_pe_ttm(A2779,E2779)</f>
        <v>-75.627464294433594</v>
      </c>
      <c r="AB2779" s="5">
        <f>[1]!s_info_zjtxornot1(A2779,"")</f>
        <v>0</v>
      </c>
      <c r="AC2779" s="22" t="str">
        <f>[1]!s_info_nature1(A2779,"")</f>
        <v>地方国有企业</v>
      </c>
      <c r="AD2779" s="6" t="str">
        <f>[1]!s_info_city(A2779)</f>
        <v>天津市</v>
      </c>
      <c r="AE2779" s="6" t="str">
        <f>[1]!s_info_province(A2779)</f>
        <v>天津</v>
      </c>
      <c r="AF2779">
        <v>117.19018199999999</v>
      </c>
      <c r="AG2779">
        <v>39.125596000000002</v>
      </c>
    </row>
    <row r="2780" spans="1:33" x14ac:dyDescent="0.3">
      <c r="A2780" s="12" t="s">
        <v>6046</v>
      </c>
      <c r="B2780" s="12" t="s">
        <v>6047</v>
      </c>
      <c r="C2780" s="16" t="str">
        <f>[1]!s_info_mkt(A2780)</f>
        <v>创业板</v>
      </c>
      <c r="D2780" s="16" t="str">
        <f>[1]!s_ipo_listeddate(A2780)</f>
        <v>2017-01-11</v>
      </c>
      <c r="E2780" s="16" t="str">
        <f>[1]!lastradeday_s("000002","")</f>
        <v>2026-06-22</v>
      </c>
      <c r="F2780" s="16" t="str">
        <f>[1]!s_info_industry_csrc2023(A2780,"",3)</f>
        <v>汽车制造业</v>
      </c>
      <c r="G2780" s="16" t="str">
        <f>[1]!s_info_industry_csrc2023(A2780,"",1)</f>
        <v>制造业</v>
      </c>
      <c r="H2780" s="16">
        <f>[1]!s_is(A2780,83,"FY","YTD","20251231",1,"",100000000)</f>
        <v>15.0394198327</v>
      </c>
      <c r="I2780" s="16">
        <f>[1]!s_is(A2780,83,"FY","YTD","20241231",1,"",100000000)</f>
        <v>13.5704530778</v>
      </c>
      <c r="J2780" s="16">
        <f t="shared" si="129"/>
        <v>0.10824743628516664</v>
      </c>
      <c r="K2780" s="16">
        <f>[1]!s_is(A2780,61,"FY","YTD","20251231",1,"",100000000)</f>
        <v>2.7800723813000001</v>
      </c>
      <c r="L2780" s="16">
        <f>[1]!s_is(A2780,61,"FY","YTD","20241231",1,"",100000000)</f>
        <v>2.8874968920999997</v>
      </c>
      <c r="M2780" s="16">
        <f t="shared" si="130"/>
        <v>-3.7203333826576902E-2</v>
      </c>
      <c r="N2780" s="16">
        <f>[1]!s_fa_roe(A2780,"20251231")</f>
        <v>8.7192000000000007</v>
      </c>
      <c r="O2780" s="16">
        <f>[1]!s_stmnote_rdexp(A2780,"20251231",1,10000)</f>
        <v>7923.3605010000001</v>
      </c>
      <c r="P2780" s="20">
        <f t="shared" si="131"/>
        <v>5.2683950505672747E-2</v>
      </c>
      <c r="Q2780" s="16">
        <f>[1]!s_margin_tradingbalance(A2780,"",10000)</f>
        <v>0</v>
      </c>
      <c r="R2780" s="16">
        <f>[1]!s_margin_seclendingbalance(A2780,"",10000)</f>
        <v>0</v>
      </c>
      <c r="S2780" s="17">
        <f>[1]!s_val_ev(A2780,"",100000000)</f>
        <v>106.3919609916</v>
      </c>
      <c r="T2780" s="17">
        <f>[1]!share_freesharesmv(A2780,"",100000000)</f>
        <v>42.875322743399998</v>
      </c>
      <c r="U2780" s="17">
        <f>[1]!s_dq_amount_btin(A2780,E2780,100000000)</f>
        <v>4.3459195599999996</v>
      </c>
      <c r="V2780" s="17">
        <f>[1]!s_dq_turn(A2780,E2780)</f>
        <v>4.3146499802899951</v>
      </c>
      <c r="W2780" s="2">
        <f>[1]!s_pq_amount(A2780,"20260101","",100000000)</f>
        <v>309.20916642999998</v>
      </c>
      <c r="X2780" s="2">
        <f>[1]!s_pq_avgamount(A2780,"20260101","",100000000)</f>
        <v>2.810992422090909</v>
      </c>
      <c r="Y2780" s="17">
        <f>[1]!s_ipo_dilutedpe(A2780)</f>
        <v>22.98</v>
      </c>
      <c r="Z2780" s="12">
        <f>[1]!s_ipo_collection_total(A2780,100000000)</f>
        <v>4.7949999999999999</v>
      </c>
      <c r="AA2780" s="2">
        <f>[1]!s_val_pe_ttm(A2780,E2780)</f>
        <v>37.775993347167969</v>
      </c>
      <c r="AB2780" s="5">
        <f>[1]!s_info_zjtxornot1(A2780,"")</f>
        <v>0</v>
      </c>
      <c r="AC2780" s="22" t="str">
        <f>[1]!s_info_nature1(A2780,"")</f>
        <v>民营企业</v>
      </c>
      <c r="AD2780" s="6" t="str">
        <f>[1]!s_info_city(A2780)</f>
        <v>无锡市</v>
      </c>
      <c r="AE2780" s="6" t="str">
        <f>[1]!s_info_province(A2780)</f>
        <v>江苏省</v>
      </c>
      <c r="AF2780">
        <v>120.301663</v>
      </c>
      <c r="AG2780">
        <v>31.574729000000001</v>
      </c>
    </row>
    <row r="2781" spans="1:33" x14ac:dyDescent="0.3">
      <c r="A2781" s="12" t="s">
        <v>6048</v>
      </c>
      <c r="B2781" s="12" t="s">
        <v>6049</v>
      </c>
      <c r="C2781" s="16" t="str">
        <f>[1]!s_info_mkt(A2781)</f>
        <v>主板</v>
      </c>
      <c r="D2781" s="16" t="str">
        <f>[1]!s_ipo_listeddate(A2781)</f>
        <v>2007-08-13</v>
      </c>
      <c r="E2781" s="16" t="str">
        <f>[1]!lastradeday_s("000002","")</f>
        <v>2026-06-22</v>
      </c>
      <c r="F2781" s="16" t="str">
        <f>[1]!s_info_industry_csrc2023(A2781,"",3)</f>
        <v>软件和信息技术服务业</v>
      </c>
      <c r="G2781" s="16" t="str">
        <f>[1]!s_info_industry_csrc2023(A2781,"",1)</f>
        <v>信息传输、软件和信息技术服务业</v>
      </c>
      <c r="H2781" s="16">
        <f>[1]!s_is(A2781,83,"FY","YTD","20251231",1,"",100000000)</f>
        <v>27.897265630700002</v>
      </c>
      <c r="I2781" s="16">
        <f>[1]!s_is(A2781,83,"FY","YTD","20241231",1,"",100000000)</f>
        <v>29.473198888200002</v>
      </c>
      <c r="J2781" s="16">
        <f t="shared" si="129"/>
        <v>-5.3470044547181739E-2</v>
      </c>
      <c r="K2781" s="16">
        <f>[1]!s_is(A2781,61,"FY","YTD","20251231",1,"",100000000)</f>
        <v>-1.6610653756</v>
      </c>
      <c r="L2781" s="16">
        <f>[1]!s_is(A2781,61,"FY","YTD","20241231",1,"",100000000)</f>
        <v>-1.9878173951</v>
      </c>
      <c r="M2781" s="16">
        <f t="shared" si="130"/>
        <v>0.16437728148744885</v>
      </c>
      <c r="N2781" s="16">
        <f>[1]!s_fa_roe(A2781,"20251231")</f>
        <v>-2.3793000000000002</v>
      </c>
      <c r="O2781" s="16">
        <f>[1]!s_stmnote_rdexp(A2781,"20251231",1,10000)</f>
        <v>65219.589186000005</v>
      </c>
      <c r="P2781" s="20">
        <f t="shared" si="131"/>
        <v>0.23378488074554535</v>
      </c>
      <c r="Q2781" s="16">
        <f>[1]!s_margin_tradingbalance(A2781,"",10000)</f>
        <v>25182.0864</v>
      </c>
      <c r="R2781" s="16">
        <f>[1]!s_margin_seclendingbalance(A2781,"",10000)</f>
        <v>283.04489999999998</v>
      </c>
      <c r="S2781" s="17">
        <f>[1]!s_val_ev(A2781,"",100000000)</f>
        <v>212.60420021389999</v>
      </c>
      <c r="T2781" s="17">
        <f>[1]!share_freesharesmv(A2781,"",100000000)</f>
        <v>60.273650119300001</v>
      </c>
      <c r="U2781" s="17">
        <f>[1]!s_dq_amount_btin(A2781,E2781,100000000)</f>
        <v>1.9848291600000001</v>
      </c>
      <c r="V2781" s="17">
        <f>[1]!s_dq_turn(A2781,E2781)</f>
        <v>1.6314322736108111</v>
      </c>
      <c r="W2781" s="2">
        <f>[1]!s_pq_amount(A2781,"20260101","",100000000)</f>
        <v>532.68548097999997</v>
      </c>
      <c r="X2781" s="2">
        <f>[1]!s_pq_avgamount(A2781,"20260101","",100000000)</f>
        <v>4.8425952816363642</v>
      </c>
      <c r="Y2781" s="17">
        <f>[1]!s_ipo_dilutedpe(A2781)</f>
        <v>21.29</v>
      </c>
      <c r="Z2781" s="12">
        <f>[1]!s_ipo_collection_total(A2781,100000000)</f>
        <v>3.01</v>
      </c>
      <c r="AA2781" s="2">
        <f>[1]!s_val_pe_ttm(A2781,E2781)</f>
        <v>-129.97262573242188</v>
      </c>
      <c r="AB2781" s="5">
        <f>[1]!s_info_zjtxornot1(A2781,"")</f>
        <v>1</v>
      </c>
      <c r="AC2781" s="22" t="str">
        <f>[1]!s_info_nature1(A2781,"")</f>
        <v>民营企业</v>
      </c>
      <c r="AD2781" s="6" t="str">
        <f>[1]!s_info_city(A2781)</f>
        <v>北京市</v>
      </c>
      <c r="AE2781" s="6" t="str">
        <f>[1]!s_info_province(A2781)</f>
        <v>北京</v>
      </c>
      <c r="AF2781">
        <v>116.40528500000001</v>
      </c>
      <c r="AG2781">
        <v>39.904989</v>
      </c>
    </row>
    <row r="2782" spans="1:33" x14ac:dyDescent="0.3">
      <c r="A2782" s="12" t="s">
        <v>6050</v>
      </c>
      <c r="B2782" s="12" t="s">
        <v>6051</v>
      </c>
      <c r="C2782" s="16" t="str">
        <f>[1]!s_info_mkt(A2782)</f>
        <v>主板</v>
      </c>
      <c r="D2782" s="16" t="str">
        <f>[1]!s_ipo_listeddate(A2782)</f>
        <v>2007-04-27</v>
      </c>
      <c r="E2782" s="16" t="str">
        <f>[1]!lastradeday_s("000002","")</f>
        <v>2026-06-22</v>
      </c>
      <c r="F2782" s="16" t="str">
        <f>[1]!s_info_industry_csrc2023(A2782,"",3)</f>
        <v>房地产业</v>
      </c>
      <c r="G2782" s="16" t="str">
        <f>[1]!s_info_industry_csrc2023(A2782,"",1)</f>
        <v>房地产业</v>
      </c>
      <c r="H2782" s="16">
        <f>[1]!s_is(A2782,83,"FY","YTD","20251231",1,"",100000000)</f>
        <v>40.806222924699995</v>
      </c>
      <c r="I2782" s="16">
        <f>[1]!s_is(A2782,83,"FY","YTD","20241231",1,"",100000000)</f>
        <v>46.543141384799995</v>
      </c>
      <c r="J2782" s="16">
        <f t="shared" si="129"/>
        <v>-0.12326023318171553</v>
      </c>
      <c r="K2782" s="16">
        <f>[1]!s_is(A2782,61,"FY","YTD","20251231",1,"",100000000)</f>
        <v>0.38265367820000001</v>
      </c>
      <c r="L2782" s="16">
        <f>[1]!s_is(A2782,61,"FY","YTD","20241231",1,"",100000000)</f>
        <v>-10.089750238800001</v>
      </c>
      <c r="M2782" s="16">
        <f t="shared" si="130"/>
        <v>1.0379249901279528</v>
      </c>
      <c r="N2782" s="16">
        <f>[1]!s_fa_roe(A2782,"20251231")</f>
        <v>1.3197000000000001</v>
      </c>
      <c r="O2782" s="16">
        <f>[1]!s_stmnote_rdexp(A2782,"20251231",1,10000)</f>
        <v>0</v>
      </c>
      <c r="P2782" s="20">
        <f t="shared" si="131"/>
        <v>0</v>
      </c>
      <c r="Q2782" s="16">
        <f>[1]!s_margin_tradingbalance(A2782,"",10000)</f>
        <v>0</v>
      </c>
      <c r="R2782" s="16">
        <f>[1]!s_margin_seclendingbalance(A2782,"",10000)</f>
        <v>0</v>
      </c>
      <c r="S2782" s="17">
        <f>[1]!s_val_ev(A2782,"",100000000)</f>
        <v>20.12774855</v>
      </c>
      <c r="T2782" s="17">
        <f>[1]!share_freesharesmv(A2782,"",100000000)</f>
        <v>13.549323086000001</v>
      </c>
      <c r="U2782" s="17">
        <f>[1]!s_dq_amount_btin(A2782,E2782,100000000)</f>
        <v>0.44867557000000002</v>
      </c>
      <c r="V2782" s="17">
        <f>[1]!s_dq_turn(A2782,E2782)</f>
        <v>2.3016073328963671</v>
      </c>
      <c r="W2782" s="2">
        <f>[1]!s_pq_amount(A2782,"20260101","",100000000)</f>
        <v>69.556278149999997</v>
      </c>
      <c r="X2782" s="2">
        <f>[1]!s_pq_avgamount(A2782,"20260101","",100000000)</f>
        <v>0.63232980136363637</v>
      </c>
      <c r="Y2782" s="17">
        <f>[1]!s_ipo_dilutedpe(A2782)</f>
        <v>29.81</v>
      </c>
      <c r="Z2782" s="12">
        <f>[1]!s_ipo_collection_total(A2782,100000000)</f>
        <v>6.8040000000000003</v>
      </c>
      <c r="AA2782" s="2">
        <f>[1]!s_val_pe_ttm(A2782,E2782)</f>
        <v>27.853193283081055</v>
      </c>
      <c r="AB2782" s="5">
        <f>[1]!s_info_zjtxornot1(A2782,"")</f>
        <v>0</v>
      </c>
      <c r="AC2782" s="22" t="str">
        <f>[1]!s_info_nature1(A2782,"")</f>
        <v>民营企业</v>
      </c>
      <c r="AD2782" s="6" t="str">
        <f>[1]!s_info_city(A2782)</f>
        <v>杭州市</v>
      </c>
      <c r="AE2782" s="6" t="str">
        <f>[1]!s_info_province(A2782)</f>
        <v>浙江省</v>
      </c>
      <c r="AF2782">
        <v>120.153576</v>
      </c>
      <c r="AG2782">
        <v>30.287458999999998</v>
      </c>
    </row>
    <row r="2783" spans="1:33" x14ac:dyDescent="0.3">
      <c r="A2783" s="12" t="s">
        <v>6052</v>
      </c>
      <c r="B2783" s="12" t="s">
        <v>6053</v>
      </c>
      <c r="C2783" s="16" t="str">
        <f>[1]!s_info_mkt(A2783)</f>
        <v>科创板</v>
      </c>
      <c r="D2783" s="16" t="str">
        <f>[1]!s_ipo_listeddate(A2783)</f>
        <v>2022-09-19</v>
      </c>
      <c r="E2783" s="16" t="str">
        <f>[1]!lastradeday_s("000002","")</f>
        <v>2026-06-22</v>
      </c>
      <c r="F2783" s="16" t="str">
        <f>[1]!s_info_industry_csrc2023(A2783,"",3)</f>
        <v>计算机、通信和其他电子设备制造业</v>
      </c>
      <c r="G2783" s="16" t="str">
        <f>[1]!s_info_industry_csrc2023(A2783,"",1)</f>
        <v>制造业</v>
      </c>
      <c r="H2783" s="16">
        <f>[1]!s_is(A2783,83,"FY","YTD","20251231",1,"",100000000)</f>
        <v>6.9034351469000006</v>
      </c>
      <c r="I2783" s="16">
        <f>[1]!s_is(A2783,83,"FY","YTD","20241231",1,"",100000000)</f>
        <v>9.4856598405000003</v>
      </c>
      <c r="J2783" s="16">
        <f t="shared" si="129"/>
        <v>-0.27222404524511046</v>
      </c>
      <c r="K2783" s="16">
        <f>[1]!s_is(A2783,61,"FY","YTD","20251231",1,"",100000000)</f>
        <v>-6.9846598765999994</v>
      </c>
      <c r="L2783" s="16">
        <f>[1]!s_is(A2783,61,"FY","YTD","20241231",1,"",100000000)</f>
        <v>-7.2650148436000004</v>
      </c>
      <c r="M2783" s="16">
        <f t="shared" si="130"/>
        <v>3.858973079001693E-2</v>
      </c>
      <c r="N2783" s="16">
        <f>[1]!s_fa_roe(A2783,"20251231")</f>
        <v>-45.2639</v>
      </c>
      <c r="O2783" s="16">
        <f>[1]!s_stmnote_rdexp(A2783,"20251231",1,10000)</f>
        <v>2911.965432</v>
      </c>
      <c r="P2783" s="20">
        <f t="shared" si="131"/>
        <v>4.2181397667038607E-2</v>
      </c>
      <c r="Q2783" s="16">
        <f>[1]!s_margin_tradingbalance(A2783,"",10000)</f>
        <v>2660.7184000000002</v>
      </c>
      <c r="R2783" s="16">
        <f>[1]!s_margin_seclendingbalance(A2783,"",10000)</f>
        <v>0</v>
      </c>
      <c r="S2783" s="17">
        <f>[1]!s_val_ev(A2783,"",100000000)</f>
        <v>17.788620508999998</v>
      </c>
      <c r="T2783" s="17">
        <f>[1]!share_freesharesmv(A2783,"",100000000)</f>
        <v>10.228735429499999</v>
      </c>
      <c r="U2783" s="17">
        <f>[1]!s_dq_amount_btin(A2783,E2783,100000000)</f>
        <v>0.10352269</v>
      </c>
      <c r="V2783" s="17">
        <f>[1]!s_dq_turn(A2783,E2783)</f>
        <v>0.94535350005430485</v>
      </c>
      <c r="W2783" s="2">
        <f>[1]!s_pq_amount(A2783,"20260101","",100000000)</f>
        <v>20.375905070000002</v>
      </c>
      <c r="X2783" s="2">
        <f>[1]!s_pq_avgamount(A2783,"20260101","",100000000)</f>
        <v>0.18523550063636363</v>
      </c>
      <c r="Y2783" s="17">
        <f>[1]!s_ipo_dilutedpe(A2783)</f>
        <v>93.68</v>
      </c>
      <c r="Z2783" s="12">
        <f>[1]!s_ipo_collection_total(A2783,100000000)</f>
        <v>17.4288561716</v>
      </c>
      <c r="AA2783" s="2">
        <f>[1]!s_val_pe_ttm(A2783,E2783)</f>
        <v>-2.8585658073425293</v>
      </c>
      <c r="AB2783" s="5">
        <f>[1]!s_info_zjtxornot1(A2783,"")</f>
        <v>0</v>
      </c>
      <c r="AC2783" s="22" t="str">
        <f>[1]!s_info_nature1(A2783,"")</f>
        <v>民营企业</v>
      </c>
      <c r="AD2783" s="6" t="str">
        <f>[1]!s_info_city(A2783)</f>
        <v>诸暨市</v>
      </c>
      <c r="AE2783" s="6" t="str">
        <f>[1]!s_info_province(A2783)</f>
        <v>浙江省</v>
      </c>
      <c r="AF2783">
        <v>120.281434</v>
      </c>
      <c r="AG2783">
        <v>29.699400000000001</v>
      </c>
    </row>
    <row r="2784" spans="1:33" x14ac:dyDescent="0.3">
      <c r="A2784" s="12" t="s">
        <v>6054</v>
      </c>
      <c r="B2784" s="12" t="s">
        <v>6055</v>
      </c>
      <c r="C2784" s="16" t="str">
        <f>[1]!s_info_mkt(A2784)</f>
        <v>主板</v>
      </c>
      <c r="D2784" s="16" t="str">
        <f>[1]!s_ipo_listeddate(A2784)</f>
        <v>2007-04-20</v>
      </c>
      <c r="E2784" s="16" t="str">
        <f>[1]!lastradeday_s("000002","")</f>
        <v>2026-06-22</v>
      </c>
      <c r="F2784" s="16" t="str">
        <f>[1]!s_info_industry_csrc2023(A2784,"",3)</f>
        <v>计算机、通信和其他电子设备制造业</v>
      </c>
      <c r="G2784" s="16" t="str">
        <f>[1]!s_info_industry_csrc2023(A2784,"",1)</f>
        <v>制造业</v>
      </c>
      <c r="H2784" s="16">
        <f>[1]!s_is(A2784,83,"FY","YTD","20251231",1,"",100000000)</f>
        <v>84.506605811400007</v>
      </c>
      <c r="I2784" s="16">
        <f>[1]!s_is(A2784,83,"FY","YTD","20241231",1,"",100000000)</f>
        <v>69.26531873399999</v>
      </c>
      <c r="J2784" s="16">
        <f t="shared" si="129"/>
        <v>0.22004211279141317</v>
      </c>
      <c r="K2784" s="16">
        <f>[1]!s_is(A2784,61,"FY","YTD","20251231",1,"",100000000)</f>
        <v>11.438683831500001</v>
      </c>
      <c r="L2784" s="16">
        <f>[1]!s_is(A2784,61,"FY","YTD","20241231",1,"",100000000)</f>
        <v>8.4755082417000001</v>
      </c>
      <c r="M2784" s="16">
        <f t="shared" si="130"/>
        <v>0.34961627141378993</v>
      </c>
      <c r="N2784" s="16">
        <f>[1]!s_fa_roe(A2784,"20251231")</f>
        <v>19.0139</v>
      </c>
      <c r="O2784" s="16">
        <f>[1]!s_stmnote_rdexp(A2784,"20251231",1,10000)</f>
        <v>44620.245228</v>
      </c>
      <c r="P2784" s="20">
        <f t="shared" si="131"/>
        <v>5.2800896213465828E-2</v>
      </c>
      <c r="Q2784" s="16">
        <f>[1]!s_margin_tradingbalance(A2784,"",10000)</f>
        <v>153415.94899999999</v>
      </c>
      <c r="R2784" s="16">
        <f>[1]!s_margin_seclendingbalance(A2784,"",10000)</f>
        <v>2211.7793999999999</v>
      </c>
      <c r="S2784" s="17">
        <f>[1]!s_val_ev(A2784,"",100000000)</f>
        <v>273.103101186272</v>
      </c>
      <c r="T2784" s="17">
        <f>[1]!share_freesharesmv(A2784,"",100000000)</f>
        <v>202.88225805120004</v>
      </c>
      <c r="U2784" s="17">
        <f>[1]!s_dq_amount_btin(A2784,E2784,100000000)</f>
        <v>7.7833628299999997</v>
      </c>
      <c r="V2784" s="17">
        <f>[1]!s_dq_turn(A2784,E2784)</f>
        <v>3.3573102860827544</v>
      </c>
      <c r="W2784" s="2">
        <f>[1]!s_pq_amount(A2784,"20260101","",100000000)</f>
        <v>2021.2176179400001</v>
      </c>
      <c r="X2784" s="2">
        <f>[1]!s_pq_avgamount(A2784,"20260101","",100000000)</f>
        <v>18.374705617636362</v>
      </c>
      <c r="Y2784" s="17">
        <f>[1]!s_ipo_dilutedpe(A2784)</f>
        <v>27.58</v>
      </c>
      <c r="Z2784" s="12">
        <f>[1]!s_ipo_collection_total(A2784,100000000)</f>
        <v>2.2008000000000001</v>
      </c>
      <c r="AA2784" s="2">
        <f>[1]!s_val_pe_ttm(A2784,E2784)</f>
        <v>25.439689636230469</v>
      </c>
      <c r="AB2784" s="5">
        <f>[1]!s_info_zjtxornot1(A2784,"")</f>
        <v>1</v>
      </c>
      <c r="AC2784" s="22" t="str">
        <f>[1]!s_info_nature1(A2784,"")</f>
        <v>公众企业</v>
      </c>
      <c r="AD2784" s="6" t="str">
        <f>[1]!s_info_city(A2784)</f>
        <v>深圳市</v>
      </c>
      <c r="AE2784" s="6" t="str">
        <f>[1]!s_info_province(A2784)</f>
        <v>广东省</v>
      </c>
      <c r="AF2784">
        <v>114.085947</v>
      </c>
      <c r="AG2784">
        <v>22.547000000000001</v>
      </c>
    </row>
    <row r="2785" spans="1:33" x14ac:dyDescent="0.3">
      <c r="A2785" s="12" t="s">
        <v>6056</v>
      </c>
      <c r="B2785" s="12" t="s">
        <v>6057</v>
      </c>
      <c r="C2785" s="16" t="str">
        <f>[1]!s_info_mkt(A2785)</f>
        <v>主板</v>
      </c>
      <c r="D2785" s="16" t="str">
        <f>[1]!s_ipo_listeddate(A2785)</f>
        <v>2024-08-14</v>
      </c>
      <c r="E2785" s="16" t="str">
        <f>[1]!lastradeday_s("000002","")</f>
        <v>2026-06-22</v>
      </c>
      <c r="F2785" s="16" t="str">
        <f>[1]!s_info_industry_csrc2023(A2785,"",3)</f>
        <v>化学原料和化学制品制造业</v>
      </c>
      <c r="G2785" s="16" t="str">
        <f>[1]!s_info_industry_csrc2023(A2785,"",1)</f>
        <v>制造业</v>
      </c>
      <c r="H2785" s="16">
        <f>[1]!s_is(A2785,83,"FY","YTD","20251231",1,"",100000000)</f>
        <v>9.1236829474000007</v>
      </c>
      <c r="I2785" s="16">
        <f>[1]!s_is(A2785,83,"FY","YTD","20241231",1,"",100000000)</f>
        <v>11.074987116400001</v>
      </c>
      <c r="J2785" s="16">
        <f t="shared" si="129"/>
        <v>-0.17619019764912236</v>
      </c>
      <c r="K2785" s="16">
        <f>[1]!s_is(A2785,61,"FY","YTD","20251231",1,"",100000000)</f>
        <v>1.6922143002000001</v>
      </c>
      <c r="L2785" s="16">
        <f>[1]!s_is(A2785,61,"FY","YTD","20241231",1,"",100000000)</f>
        <v>2.5359398566999998</v>
      </c>
      <c r="M2785" s="16">
        <f t="shared" si="130"/>
        <v>-0.33270724235468807</v>
      </c>
      <c r="N2785" s="16">
        <f>[1]!s_fa_roe(A2785,"20251231")</f>
        <v>4.2361000000000004</v>
      </c>
      <c r="O2785" s="16">
        <f>[1]!s_stmnote_rdexp(A2785,"20251231",1,10000)</f>
        <v>4096.3909840000006</v>
      </c>
      <c r="P2785" s="20">
        <f t="shared" si="131"/>
        <v>4.4898436383821946E-2</v>
      </c>
      <c r="Q2785" s="16">
        <f>[1]!s_margin_tradingbalance(A2785,"",10000)</f>
        <v>11057.6283</v>
      </c>
      <c r="R2785" s="16">
        <f>[1]!s_margin_seclendingbalance(A2785,"",10000)</f>
        <v>26.7575</v>
      </c>
      <c r="S2785" s="17">
        <f>[1]!s_val_ev(A2785,"",100000000)</f>
        <v>53.838506000000002</v>
      </c>
      <c r="T2785" s="17">
        <f>[1]!share_freesharesmv(A2785,"",100000000)</f>
        <v>21.944483999999999</v>
      </c>
      <c r="U2785" s="17">
        <f>[1]!s_dq_amount_btin(A2785,E2785,100000000)</f>
        <v>0.69379298</v>
      </c>
      <c r="V2785" s="17">
        <f>[1]!s_dq_turn(A2785,E2785)</f>
        <v>2.3589351064378126</v>
      </c>
      <c r="W2785" s="2">
        <f>[1]!s_pq_amount(A2785,"20260101","",100000000)</f>
        <v>54.655161450000001</v>
      </c>
      <c r="X2785" s="2">
        <f>[1]!s_pq_avgamount(A2785,"20260101","",100000000)</f>
        <v>0.49686510409090906</v>
      </c>
      <c r="Y2785" s="17">
        <f>[1]!s_ipo_dilutedpe(A2785)</f>
        <v>12.26</v>
      </c>
      <c r="Z2785" s="12">
        <f>[1]!s_ipo_collection_total(A2785,100000000)</f>
        <v>15.014526</v>
      </c>
      <c r="AA2785" s="2">
        <f>[1]!s_val_pe_ttm(A2785,E2785)</f>
        <v>30.438920974731445</v>
      </c>
      <c r="AB2785" s="5">
        <f>[1]!s_info_zjtxornot1(A2785,"")</f>
        <v>1</v>
      </c>
      <c r="AC2785" s="22" t="str">
        <f>[1]!s_info_nature1(A2785,"")</f>
        <v>民营企业</v>
      </c>
      <c r="AD2785" s="6" t="str">
        <f>[1]!s_info_city(A2785)</f>
        <v>绍兴市</v>
      </c>
      <c r="AE2785" s="6" t="str">
        <f>[1]!s_info_province(A2785)</f>
        <v>浙江省</v>
      </c>
      <c r="AF2785">
        <v>120.582112</v>
      </c>
      <c r="AG2785">
        <v>29.997116999999999</v>
      </c>
    </row>
    <row r="2786" spans="1:33" x14ac:dyDescent="0.3">
      <c r="A2786" s="12" t="s">
        <v>6058</v>
      </c>
      <c r="B2786" s="12" t="s">
        <v>6059</v>
      </c>
      <c r="C2786" s="16" t="str">
        <f>[1]!s_info_mkt(A2786)</f>
        <v>主板</v>
      </c>
      <c r="D2786" s="16" t="str">
        <f>[1]!s_ipo_listeddate(A2786)</f>
        <v>2011-03-02</v>
      </c>
      <c r="E2786" s="16" t="str">
        <f>[1]!lastradeday_s("000002","")</f>
        <v>2026-06-22</v>
      </c>
      <c r="F2786" s="16" t="str">
        <f>[1]!s_info_industry_csrc2023(A2786,"",3)</f>
        <v>互联网和相关服务</v>
      </c>
      <c r="G2786" s="16" t="str">
        <f>[1]!s_info_industry_csrc2023(A2786,"",1)</f>
        <v>信息传输、软件和信息技术服务业</v>
      </c>
      <c r="H2786" s="16">
        <f>[1]!s_is(A2786,83,"FY","YTD","20251231",1,"",100000000)</f>
        <v>50.473871222</v>
      </c>
      <c r="I2786" s="16">
        <f>[1]!s_is(A2786,83,"FY","YTD","20241231",1,"",100000000)</f>
        <v>29.228464022099999</v>
      </c>
      <c r="J2786" s="16">
        <f t="shared" si="129"/>
        <v>0.72687388512225914</v>
      </c>
      <c r="K2786" s="16">
        <f>[1]!s_is(A2786,61,"FY","YTD","20251231",1,"",100000000)</f>
        <v>17.545141843699998</v>
      </c>
      <c r="L2786" s="16">
        <f>[1]!s_is(A2786,61,"FY","YTD","20241231",1,"",100000000)</f>
        <v>14.2490171885</v>
      </c>
      <c r="M2786" s="16">
        <f t="shared" si="130"/>
        <v>0.23132294751249313</v>
      </c>
      <c r="N2786" s="16">
        <f>[1]!s_fa_roe(A2786,"20251231")</f>
        <v>12.436199999999999</v>
      </c>
      <c r="O2786" s="16">
        <f>[1]!s_stmnote_rdexp(A2786,"20251231",1,10000)</f>
        <v>84247.003830999995</v>
      </c>
      <c r="P2786" s="20">
        <f t="shared" si="131"/>
        <v>0.16691211074429999</v>
      </c>
      <c r="Q2786" s="16">
        <f>[1]!s_margin_tradingbalance(A2786,"",10000)</f>
        <v>100166.9031</v>
      </c>
      <c r="R2786" s="16">
        <f>[1]!s_margin_seclendingbalance(A2786,"",10000)</f>
        <v>999.25900000000001</v>
      </c>
      <c r="S2786" s="17">
        <f>[1]!s_val_ev(A2786,"",100000000)</f>
        <v>489.20465133539994</v>
      </c>
      <c r="T2786" s="17">
        <f>[1]!share_freesharesmv(A2786,"",100000000)</f>
        <v>293.63733313199998</v>
      </c>
      <c r="U2786" s="17">
        <f>[1]!s_dq_amount_btin(A2786,E2786,100000000)</f>
        <v>20.93664377</v>
      </c>
      <c r="V2786" s="17">
        <f>[1]!s_dq_turn(A2786,E2786)</f>
        <v>4.3430923726506574</v>
      </c>
      <c r="W2786" s="2">
        <f>[1]!s_pq_amount(A2786,"20260101","",100000000)</f>
        <v>1797.31475333</v>
      </c>
      <c r="X2786" s="2">
        <f>[1]!s_pq_avgamount(A2786,"20260101","",100000000)</f>
        <v>16.339225030272726</v>
      </c>
      <c r="Y2786" s="17">
        <f>[1]!s_ipo_dilutedpe(A2786)</f>
        <v>81.08</v>
      </c>
      <c r="Z2786" s="12">
        <f>[1]!s_ipo_collection_total(A2786,100000000)</f>
        <v>4.5</v>
      </c>
      <c r="AA2786" s="2">
        <f>[1]!s_val_pe_ttm(A2786,E2786)</f>
        <v>19.67010498046875</v>
      </c>
      <c r="AB2786" s="5">
        <f>[1]!s_info_zjtxornot1(A2786,"")</f>
        <v>0</v>
      </c>
      <c r="AC2786" s="22" t="str">
        <f>[1]!s_info_nature1(A2786,"")</f>
        <v>民营企业</v>
      </c>
      <c r="AD2786" s="6" t="str">
        <f>[1]!s_info_city(A2786)</f>
        <v>重庆市</v>
      </c>
      <c r="AE2786" s="6" t="str">
        <f>[1]!s_info_province(A2786)</f>
        <v>重庆</v>
      </c>
      <c r="AF2786">
        <v>106.50496200000001</v>
      </c>
      <c r="AG2786">
        <v>29.533155000000001</v>
      </c>
    </row>
    <row r="2787" spans="1:33" x14ac:dyDescent="0.3">
      <c r="A2787" s="12" t="s">
        <v>6060</v>
      </c>
      <c r="B2787" s="12" t="s">
        <v>6061</v>
      </c>
      <c r="C2787" s="16" t="str">
        <f>[1]!s_info_mkt(A2787)</f>
        <v>创业板</v>
      </c>
      <c r="D2787" s="16" t="str">
        <f>[1]!s_ipo_listeddate(A2787)</f>
        <v>2016-10-18</v>
      </c>
      <c r="E2787" s="16" t="str">
        <f>[1]!lastradeday_s("000002","")</f>
        <v>2026-06-22</v>
      </c>
      <c r="F2787" s="16" t="str">
        <f>[1]!s_info_industry_csrc2023(A2787,"",3)</f>
        <v>计算机、通信和其他电子设备制造业</v>
      </c>
      <c r="G2787" s="16" t="str">
        <f>[1]!s_info_industry_csrc2023(A2787,"",1)</f>
        <v>制造业</v>
      </c>
      <c r="H2787" s="16">
        <f>[1]!s_is(A2787,83,"FY","YTD","20251231",1,"",100000000)</f>
        <v>1.1625609755999999</v>
      </c>
      <c r="I2787" s="16">
        <f>[1]!s_is(A2787,83,"FY","YTD","20241231",1,"",100000000)</f>
        <v>1.7709974709</v>
      </c>
      <c r="J2787" s="16">
        <f t="shared" si="129"/>
        <v>-0.34355582393395501</v>
      </c>
      <c r="K2787" s="16">
        <f>[1]!s_is(A2787,61,"FY","YTD","20251231",1,"",100000000)</f>
        <v>-0.92339283950000006</v>
      </c>
      <c r="L2787" s="16">
        <f>[1]!s_is(A2787,61,"FY","YTD","20241231",1,"",100000000)</f>
        <v>-0.58103305380000003</v>
      </c>
      <c r="M2787" s="16">
        <f t="shared" si="130"/>
        <v>-0.5892260060954212</v>
      </c>
      <c r="N2787" s="16">
        <f>[1]!s_fa_roe(A2787,"20251231")</f>
        <v>-19.844000000000001</v>
      </c>
      <c r="O2787" s="16">
        <f>[1]!s_stmnote_rdexp(A2787,"20251231",1,10000)</f>
        <v>1686.365125</v>
      </c>
      <c r="P2787" s="20">
        <f t="shared" si="131"/>
        <v>0.14505605816758677</v>
      </c>
      <c r="Q2787" s="16">
        <f>[1]!s_margin_tradingbalance(A2787,"",10000)</f>
        <v>0</v>
      </c>
      <c r="R2787" s="16">
        <f>[1]!s_margin_seclendingbalance(A2787,"",10000)</f>
        <v>0</v>
      </c>
      <c r="S2787" s="17">
        <f>[1]!s_val_ev(A2787,"",100000000)</f>
        <v>26.5</v>
      </c>
      <c r="T2787" s="17">
        <f>[1]!share_freesharesmv(A2787,"",100000000)</f>
        <v>21.79728244</v>
      </c>
      <c r="U2787" s="17">
        <f>[1]!s_dq_amount_btin(A2787,E2787,100000000)</f>
        <v>0.35474085999999999</v>
      </c>
      <c r="V2787" s="17">
        <f>[1]!s_dq_turn(A2787,E2787)</f>
        <v>1.3450119163908001</v>
      </c>
      <c r="W2787" s="2">
        <f>[1]!s_pq_amount(A2787,"20260101","",100000000)</f>
        <v>38.869036360000003</v>
      </c>
      <c r="X2787" s="2">
        <f>[1]!s_pq_avgamount(A2787,"20260101","",100000000)</f>
        <v>0.35335487600000004</v>
      </c>
      <c r="Y2787" s="17">
        <f>[1]!s_ipo_dilutedpe(A2787)</f>
        <v>22.99</v>
      </c>
      <c r="Z2787" s="12">
        <f>[1]!s_ipo_collection_total(A2787,100000000)</f>
        <v>3.08</v>
      </c>
      <c r="AA2787" s="2">
        <f>[1]!s_val_pe_ttm(A2787,E2787)</f>
        <v>-27.759801864624023</v>
      </c>
      <c r="AB2787" s="5">
        <f>[1]!s_info_zjtxornot1(A2787,"")</f>
        <v>0</v>
      </c>
      <c r="AC2787" s="22" t="str">
        <f>[1]!s_info_nature1(A2787,"")</f>
        <v>民营企业</v>
      </c>
      <c r="AD2787" s="6" t="str">
        <f>[1]!s_info_city(A2787)</f>
        <v>无锡市</v>
      </c>
      <c r="AE2787" s="6" t="str">
        <f>[1]!s_info_province(A2787)</f>
        <v>江苏省</v>
      </c>
      <c r="AF2787">
        <v>120.301663</v>
      </c>
      <c r="AG2787">
        <v>31.574729000000001</v>
      </c>
    </row>
    <row r="2788" spans="1:33" x14ac:dyDescent="0.3">
      <c r="A2788" s="12" t="s">
        <v>6062</v>
      </c>
      <c r="B2788" s="12" t="s">
        <v>6063</v>
      </c>
      <c r="C2788" s="16" t="str">
        <f>[1]!s_info_mkt(A2788)</f>
        <v>创业板</v>
      </c>
      <c r="D2788" s="16" t="str">
        <f>[1]!s_ipo_listeddate(A2788)</f>
        <v>2012-02-09</v>
      </c>
      <c r="E2788" s="16" t="str">
        <f>[1]!lastradeday_s("000002","")</f>
        <v>2026-06-22</v>
      </c>
      <c r="F2788" s="16" t="str">
        <f>[1]!s_info_industry_csrc2023(A2788,"",3)</f>
        <v>广播、电视、电影和录音制作业</v>
      </c>
      <c r="G2788" s="16" t="str">
        <f>[1]!s_info_industry_csrc2023(A2788,"",1)</f>
        <v>文化、体育和娱乐业</v>
      </c>
      <c r="H2788" s="16">
        <f>[1]!s_is(A2788,83,"FY","YTD","20251231",1,"",100000000)</f>
        <v>3.0739142057</v>
      </c>
      <c r="I2788" s="16">
        <f>[1]!s_is(A2788,83,"FY","YTD","20241231",1,"",100000000)</f>
        <v>7.3855603683000002</v>
      </c>
      <c r="J2788" s="16">
        <f t="shared" si="129"/>
        <v>-0.58379404508103017</v>
      </c>
      <c r="K2788" s="16">
        <f>[1]!s_is(A2788,61,"FY","YTD","20251231",1,"",100000000)</f>
        <v>-10.978536006199999</v>
      </c>
      <c r="L2788" s="16">
        <f>[1]!s_is(A2788,61,"FY","YTD","20241231",1,"",100000000)</f>
        <v>-3.9311934368000001</v>
      </c>
      <c r="M2788" s="16">
        <f t="shared" si="130"/>
        <v>-1.7926725516555986</v>
      </c>
      <c r="N2788" s="16">
        <f>[1]!s_fa_roe(A2788,"20251231")</f>
        <v>-42.529499999999999</v>
      </c>
      <c r="O2788" s="16">
        <f>[1]!s_stmnote_rdexp(A2788,"20251231",1,10000)</f>
        <v>0</v>
      </c>
      <c r="P2788" s="20">
        <f t="shared" si="131"/>
        <v>0</v>
      </c>
      <c r="Q2788" s="16">
        <f>[1]!s_margin_tradingbalance(A2788,"",10000)</f>
        <v>0</v>
      </c>
      <c r="R2788" s="16">
        <f>[1]!s_margin_seclendingbalance(A2788,"",10000)</f>
        <v>0</v>
      </c>
      <c r="S2788" s="17">
        <f>[1]!s_val_ev(A2788,"",100000000)</f>
        <v>48.789883921799991</v>
      </c>
      <c r="T2788" s="17">
        <f>[1]!share_freesharesmv(A2788,"",100000000)</f>
        <v>30.022479897199997</v>
      </c>
      <c r="U2788" s="17">
        <f>[1]!s_dq_amount_btin(A2788,E2788,100000000)</f>
        <v>1.9058959600000001</v>
      </c>
      <c r="V2788" s="17">
        <f>[1]!s_dq_turn(A2788,E2788)</f>
        <v>4.0659481010582166</v>
      </c>
      <c r="W2788" s="2">
        <f>[1]!s_pq_amount(A2788,"20260101","",100000000)</f>
        <v>404.99587330000003</v>
      </c>
      <c r="X2788" s="2">
        <f>[1]!s_pq_avgamount(A2788,"20260101","",100000000)</f>
        <v>3.6817806663636361</v>
      </c>
      <c r="Y2788" s="17">
        <f>[1]!s_ipo_dilutedpe(A2788)</f>
        <v>82.46</v>
      </c>
      <c r="Z2788" s="12">
        <f>[1]!s_ipo_collection_total(A2788,100000000)</f>
        <v>6.75</v>
      </c>
      <c r="AA2788" s="2">
        <f>[1]!s_val_pe_ttm(A2788,E2788)</f>
        <v>-4.5023798942565918</v>
      </c>
      <c r="AB2788" s="5">
        <f>[1]!s_info_zjtxornot1(A2788,"")</f>
        <v>0</v>
      </c>
      <c r="AC2788" s="22" t="str">
        <f>[1]!s_info_nature1(A2788,"")</f>
        <v>民营企业</v>
      </c>
      <c r="AD2788" s="6" t="str">
        <f>[1]!s_info_city(A2788)</f>
        <v>北京市</v>
      </c>
      <c r="AE2788" s="6" t="str">
        <f>[1]!s_info_province(A2788)</f>
        <v>北京</v>
      </c>
      <c r="AF2788">
        <v>116.40528500000001</v>
      </c>
      <c r="AG2788">
        <v>39.904989</v>
      </c>
    </row>
    <row r="2789" spans="1:33" x14ac:dyDescent="0.3">
      <c r="A2789" s="12" t="s">
        <v>6064</v>
      </c>
      <c r="B2789" s="12" t="s">
        <v>6065</v>
      </c>
      <c r="C2789" s="16" t="str">
        <f>[1]!s_info_mkt(A2789)</f>
        <v>创业板</v>
      </c>
      <c r="D2789" s="16" t="str">
        <f>[1]!s_ipo_listeddate(A2789)</f>
        <v>2017-01-23</v>
      </c>
      <c r="E2789" s="16" t="str">
        <f>[1]!lastradeday_s("000002","")</f>
        <v>2026-06-22</v>
      </c>
      <c r="F2789" s="16" t="str">
        <f>[1]!s_info_industry_csrc2023(A2789,"",3)</f>
        <v>橡胶和塑料制品业</v>
      </c>
      <c r="G2789" s="16" t="str">
        <f>[1]!s_info_industry_csrc2023(A2789,"",1)</f>
        <v>制造业</v>
      </c>
      <c r="H2789" s="16">
        <f>[1]!s_is(A2789,83,"FY","YTD","20251231",1,"",100000000)</f>
        <v>9.0963919740999994</v>
      </c>
      <c r="I2789" s="16">
        <f>[1]!s_is(A2789,83,"FY","YTD","20241231",1,"",100000000)</f>
        <v>10.308004843700001</v>
      </c>
      <c r="J2789" s="16">
        <f t="shared" si="129"/>
        <v>-0.11754096820593851</v>
      </c>
      <c r="K2789" s="16">
        <f>[1]!s_is(A2789,61,"FY","YTD","20251231",1,"",100000000)</f>
        <v>-0.80809617639999998</v>
      </c>
      <c r="L2789" s="16">
        <f>[1]!s_is(A2789,61,"FY","YTD","20241231",1,"",100000000)</f>
        <v>-1.1066499466999999</v>
      </c>
      <c r="M2789" s="16">
        <f t="shared" si="130"/>
        <v>0.2697815792521196</v>
      </c>
      <c r="N2789" s="16">
        <f>[1]!s_fa_roe(A2789,"20251231")</f>
        <v>-4.1161000000000003</v>
      </c>
      <c r="O2789" s="16">
        <f>[1]!s_stmnote_rdexp(A2789,"20251231",1,10000)</f>
        <v>2538.6382519999997</v>
      </c>
      <c r="P2789" s="20">
        <f t="shared" si="131"/>
        <v>2.7908188864642386E-2</v>
      </c>
      <c r="Q2789" s="16">
        <f>[1]!s_margin_tradingbalance(A2789,"",10000)</f>
        <v>0</v>
      </c>
      <c r="R2789" s="16">
        <f>[1]!s_margin_seclendingbalance(A2789,"",10000)</f>
        <v>0</v>
      </c>
      <c r="S2789" s="17">
        <f>[1]!s_val_ev(A2789,"",100000000)</f>
        <v>38.749835549400004</v>
      </c>
      <c r="T2789" s="17">
        <f>[1]!share_freesharesmv(A2789,"",100000000)</f>
        <v>17.5066022444</v>
      </c>
      <c r="U2789" s="17">
        <f>[1]!s_dq_amount_btin(A2789,E2789,100000000)</f>
        <v>2.7236534699999999</v>
      </c>
      <c r="V2789" s="17">
        <f>[1]!s_dq_turn(A2789,E2789)</f>
        <v>7.6259716168402152</v>
      </c>
      <c r="W2789" s="2">
        <f>[1]!s_pq_amount(A2789,"20260101","",100000000)</f>
        <v>196.12504756999999</v>
      </c>
      <c r="X2789" s="2">
        <f>[1]!s_pq_avgamount(A2789,"20260101","",100000000)</f>
        <v>1.7829549779090907</v>
      </c>
      <c r="Y2789" s="17">
        <f>[1]!s_ipo_dilutedpe(A2789)</f>
        <v>22.98</v>
      </c>
      <c r="Z2789" s="12">
        <f>[1]!s_ipo_collection_total(A2789,100000000)</f>
        <v>5.3503999999999996</v>
      </c>
      <c r="AA2789" s="2">
        <f>[1]!s_val_pe_ttm(A2789,E2789)</f>
        <v>-79.888465881347656</v>
      </c>
      <c r="AB2789" s="5">
        <f>[1]!s_info_zjtxornot1(A2789,"")</f>
        <v>0</v>
      </c>
      <c r="AC2789" s="22" t="str">
        <f>[1]!s_info_nature1(A2789,"")</f>
        <v>民营企业</v>
      </c>
      <c r="AD2789" s="6" t="str">
        <f>[1]!s_info_city(A2789)</f>
        <v>佛山市</v>
      </c>
      <c r="AE2789" s="6" t="str">
        <f>[1]!s_info_province(A2789)</f>
        <v>广东省</v>
      </c>
      <c r="AF2789">
        <v>113.12271699999999</v>
      </c>
      <c r="AG2789">
        <v>23.028762</v>
      </c>
    </row>
    <row r="2790" spans="1:33" x14ac:dyDescent="0.3">
      <c r="A2790" s="12" t="s">
        <v>6066</v>
      </c>
      <c r="B2790" s="12" t="s">
        <v>6067</v>
      </c>
      <c r="C2790" s="16" t="str">
        <f>[1]!s_info_mkt(A2790)</f>
        <v>主板</v>
      </c>
      <c r="D2790" s="16" t="str">
        <f>[1]!s_ipo_listeddate(A2790)</f>
        <v>2023-03-10</v>
      </c>
      <c r="E2790" s="16" t="str">
        <f>[1]!lastradeday_s("000002","")</f>
        <v>2026-06-22</v>
      </c>
      <c r="F2790" s="16" t="str">
        <f>[1]!s_info_industry_csrc2023(A2790,"",3)</f>
        <v>黑色金属矿采选业</v>
      </c>
      <c r="G2790" s="16" t="str">
        <f>[1]!s_info_industry_csrc2023(A2790,"",1)</f>
        <v>采矿业</v>
      </c>
      <c r="H2790" s="16">
        <f>[1]!s_is(A2790,83,"FY","YTD","20251231",1,"",100000000)</f>
        <v>16.1189992346</v>
      </c>
      <c r="I2790" s="16">
        <f>[1]!s_is(A2790,83,"FY","YTD","20241231",1,"",100000000)</f>
        <v>11.959556140899998</v>
      </c>
      <c r="J2790" s="16">
        <f t="shared" si="129"/>
        <v>0.34779243014506966</v>
      </c>
      <c r="K2790" s="16">
        <f>[1]!s_is(A2790,61,"FY","YTD","20251231",1,"",100000000)</f>
        <v>1.4033644097</v>
      </c>
      <c r="L2790" s="16">
        <f>[1]!s_is(A2790,61,"FY","YTD","20241231",1,"",100000000)</f>
        <v>1.3829885166999998</v>
      </c>
      <c r="M2790" s="16">
        <f t="shared" si="130"/>
        <v>1.4733233684846404E-2</v>
      </c>
      <c r="N2790" s="16">
        <f>[1]!s_fa_roe(A2790,"20251231")</f>
        <v>4.5141</v>
      </c>
      <c r="O2790" s="16">
        <f>[1]!s_stmnote_rdexp(A2790,"20251231",1,10000)</f>
        <v>445.86852900000002</v>
      </c>
      <c r="P2790" s="20">
        <f t="shared" si="131"/>
        <v>2.7661055287038386E-3</v>
      </c>
      <c r="Q2790" s="16">
        <f>[1]!s_margin_tradingbalance(A2790,"",10000)</f>
        <v>0</v>
      </c>
      <c r="R2790" s="16">
        <f>[1]!s_margin_seclendingbalance(A2790,"",10000)</f>
        <v>0</v>
      </c>
      <c r="S2790" s="17">
        <f>[1]!s_val_ev(A2790,"",100000000)</f>
        <v>63.385232971200011</v>
      </c>
      <c r="T2790" s="17">
        <f>[1]!share_freesharesmv(A2790,"",100000000)</f>
        <v>22.981565362000001</v>
      </c>
      <c r="U2790" s="17">
        <f>[1]!s_dq_amount_btin(A2790,E2790,100000000)</f>
        <v>0.80168141999999998</v>
      </c>
      <c r="V2790" s="17">
        <f>[1]!s_dq_turn(A2790,E2790)</f>
        <v>1.5983780000000001</v>
      </c>
      <c r="W2790" s="2">
        <f>[1]!s_pq_amount(A2790,"20260101","",100000000)</f>
        <v>159.51491141</v>
      </c>
      <c r="X2790" s="2">
        <f>[1]!s_pq_avgamount(A2790,"20260101","",100000000)</f>
        <v>1.4501355582727271</v>
      </c>
      <c r="Y2790" s="17">
        <f>[1]!s_ipo_dilutedpe(A2790)</f>
        <v>14.04</v>
      </c>
      <c r="Z2790" s="12">
        <f>[1]!s_ipo_collection_total(A2790,100000000)</f>
        <v>8.76</v>
      </c>
      <c r="AA2790" s="2">
        <f>[1]!s_val_pe_ttm(A2790,E2790)</f>
        <v>40.307685852050781</v>
      </c>
      <c r="AB2790" s="5">
        <f>[1]!s_info_zjtxornot1(A2790,"")</f>
        <v>0</v>
      </c>
      <c r="AC2790" s="22" t="str">
        <f>[1]!s_info_nature1(A2790,"")</f>
        <v>地方国有企业</v>
      </c>
      <c r="AD2790" s="6" t="str">
        <f>[1]!s_info_city(A2790)</f>
        <v>乌鲁木齐市</v>
      </c>
      <c r="AE2790" s="6" t="str">
        <f>[1]!s_info_province(A2790)</f>
        <v>新疆维吾尔自治区</v>
      </c>
      <c r="AF2790">
        <v>87.617733000000001</v>
      </c>
      <c r="AG2790">
        <v>43.792817999999997</v>
      </c>
    </row>
    <row r="2791" spans="1:33" x14ac:dyDescent="0.3">
      <c r="A2791" s="12" t="s">
        <v>6068</v>
      </c>
      <c r="B2791" s="12" t="s">
        <v>6069</v>
      </c>
      <c r="C2791" s="16" t="str">
        <f>[1]!s_info_mkt(A2791)</f>
        <v>主板</v>
      </c>
      <c r="D2791" s="16" t="str">
        <f>[1]!s_ipo_listeddate(A2791)</f>
        <v>2019-06-26</v>
      </c>
      <c r="E2791" s="16" t="str">
        <f>[1]!lastradeday_s("000002","")</f>
        <v>2026-06-22</v>
      </c>
      <c r="F2791" s="16" t="str">
        <f>[1]!s_info_industry_csrc2023(A2791,"",3)</f>
        <v>开采专业及辅助性活动</v>
      </c>
      <c r="G2791" s="16" t="str">
        <f>[1]!s_info_industry_csrc2023(A2791,"",1)</f>
        <v>采矿业</v>
      </c>
      <c r="H2791" s="16">
        <f>[1]!s_is(A2791,83,"FY","YTD","20251231",1,"",100000000)</f>
        <v>503.63061030510005</v>
      </c>
      <c r="I2791" s="16">
        <f>[1]!s_is(A2791,83,"FY","YTD","20241231",1,"",100000000)</f>
        <v>525.16934873699995</v>
      </c>
      <c r="J2791" s="16">
        <f t="shared" si="129"/>
        <v>-4.1012938938076338E-2</v>
      </c>
      <c r="K2791" s="16">
        <f>[1]!s_is(A2791,61,"FY","YTD","20251231",1,"",100000000)</f>
        <v>38.843317360599997</v>
      </c>
      <c r="L2791" s="16">
        <f>[1]!s_is(A2791,61,"FY","YTD","20241231",1,"",100000000)</f>
        <v>36.560513825900003</v>
      </c>
      <c r="M2791" s="16">
        <f t="shared" si="130"/>
        <v>6.2439044089222358E-2</v>
      </c>
      <c r="N2791" s="16">
        <f>[1]!s_fa_roe(A2791,"20251231")</f>
        <v>13.6921</v>
      </c>
      <c r="O2791" s="16">
        <f>[1]!s_stmnote_rdexp(A2791,"20251231",1,10000)</f>
        <v>125301.166646</v>
      </c>
      <c r="P2791" s="20">
        <f t="shared" si="131"/>
        <v>2.4879577230242696E-2</v>
      </c>
      <c r="Q2791" s="16">
        <f>[1]!s_margin_tradingbalance(A2791,"",10000)</f>
        <v>29715.864699999998</v>
      </c>
      <c r="R2791" s="16">
        <f>[1]!s_margin_seclendingbalance(A2791,"",10000)</f>
        <v>159.88570000000001</v>
      </c>
      <c r="S2791" s="17">
        <f>[1]!s_val_ev(A2791,"",100000000)</f>
        <v>389.32349082169998</v>
      </c>
      <c r="T2791" s="17">
        <f>[1]!share_freesharesmv(A2791,"",100000000)</f>
        <v>71.433490821700005</v>
      </c>
      <c r="U2791" s="17">
        <f>[1]!s_dq_amount_btin(A2791,E2791,100000000)</f>
        <v>1.4054661900000001</v>
      </c>
      <c r="V2791" s="17">
        <f>[1]!s_dq_turn(A2791,E2791)</f>
        <v>0.36539542805329978</v>
      </c>
      <c r="W2791" s="2">
        <f>[1]!s_pq_amount(A2791,"20260101","",100000000)</f>
        <v>453.31406487999999</v>
      </c>
      <c r="X2791" s="2">
        <f>[1]!s_pq_avgamount(A2791,"20260101","",100000000)</f>
        <v>4.1210369534545457</v>
      </c>
      <c r="Y2791" s="17">
        <f>[1]!s_ipo_dilutedpe(A2791)</f>
        <v>22.93</v>
      </c>
      <c r="Z2791" s="12">
        <f>[1]!s_ipo_collection_total(A2791,100000000)</f>
        <v>38.048125659600004</v>
      </c>
      <c r="AA2791" s="2">
        <f>[1]!s_val_pe_ttm(A2791,E2791)</f>
        <v>9.9121236801147461</v>
      </c>
      <c r="AB2791" s="5">
        <f>[1]!s_info_zjtxornot1(A2791,"")</f>
        <v>1</v>
      </c>
      <c r="AC2791" s="22" t="str">
        <f>[1]!s_info_nature1(A2791,"")</f>
        <v>中央国有企业</v>
      </c>
      <c r="AD2791" s="6" t="str">
        <f>[1]!s_info_city(A2791)</f>
        <v>北京市</v>
      </c>
      <c r="AE2791" s="6" t="str">
        <f>[1]!s_info_province(A2791)</f>
        <v>北京</v>
      </c>
      <c r="AF2791">
        <v>116.40528500000001</v>
      </c>
      <c r="AG2791">
        <v>39.904989</v>
      </c>
    </row>
    <row r="2792" spans="1:33" x14ac:dyDescent="0.3">
      <c r="A2792" s="12" t="s">
        <v>6070</v>
      </c>
      <c r="B2792" s="12" t="s">
        <v>6071</v>
      </c>
      <c r="C2792" s="16" t="str">
        <f>[1]!s_info_mkt(A2792)</f>
        <v>主板</v>
      </c>
      <c r="D2792" s="16" t="str">
        <f>[1]!s_ipo_listeddate(A2792)</f>
        <v>2018-02-01</v>
      </c>
      <c r="E2792" s="16" t="str">
        <f>[1]!lastradeday_s("000002","")</f>
        <v>2026-06-22</v>
      </c>
      <c r="F2792" s="16" t="str">
        <f>[1]!s_info_industry_csrc2023(A2792,"",3)</f>
        <v>房地产业</v>
      </c>
      <c r="G2792" s="16" t="str">
        <f>[1]!s_info_industry_csrc2023(A2792,"",1)</f>
        <v>房地产业</v>
      </c>
      <c r="H2792" s="16">
        <f>[1]!s_is(A2792,83,"FY","YTD","20251231",1,"",100000000)</f>
        <v>18.622866313900001</v>
      </c>
      <c r="I2792" s="16">
        <f>[1]!s_is(A2792,83,"FY","YTD","20241231",1,"",100000000)</f>
        <v>18.054755305</v>
      </c>
      <c r="J2792" s="16">
        <f t="shared" si="129"/>
        <v>3.1466004346382359E-2</v>
      </c>
      <c r="K2792" s="16">
        <f>[1]!s_is(A2792,61,"FY","YTD","20251231",1,"",100000000)</f>
        <v>0.99249593840000006</v>
      </c>
      <c r="L2792" s="16">
        <f>[1]!s_is(A2792,61,"FY","YTD","20241231",1,"",100000000)</f>
        <v>0.21905280579999997</v>
      </c>
      <c r="M2792" s="16">
        <f t="shared" si="130"/>
        <v>3.5308524343037662</v>
      </c>
      <c r="N2792" s="16">
        <f>[1]!s_fa_roe(A2792,"20251231")</f>
        <v>8.6943999999999999</v>
      </c>
      <c r="O2792" s="16">
        <f>[1]!s_stmnote_rdexp(A2792,"20251231",1,10000)</f>
        <v>239.87248199999999</v>
      </c>
      <c r="P2792" s="20">
        <f t="shared" si="131"/>
        <v>1.2880535034553759E-3</v>
      </c>
      <c r="Q2792" s="16">
        <f>[1]!s_margin_tradingbalance(A2792,"",10000)</f>
        <v>0</v>
      </c>
      <c r="R2792" s="16">
        <f>[1]!s_margin_seclendingbalance(A2792,"",10000)</f>
        <v>0</v>
      </c>
      <c r="S2792" s="17">
        <f>[1]!s_val_ev(A2792,"",100000000)</f>
        <v>19.1345556801</v>
      </c>
      <c r="T2792" s="17">
        <f>[1]!share_freesharesmv(A2792,"",100000000)</f>
        <v>7.4106217606999989</v>
      </c>
      <c r="U2792" s="17">
        <f>[1]!s_dq_amount_btin(A2792,E2792,100000000)</f>
        <v>0.30543915999999999</v>
      </c>
      <c r="V2792" s="17">
        <f>[1]!s_dq_turn(A2792,E2792)</f>
        <v>1.6369705810611381</v>
      </c>
      <c r="W2792" s="2">
        <f>[1]!s_pq_amount(A2792,"20260101","",100000000)</f>
        <v>48.773645430000002</v>
      </c>
      <c r="X2792" s="2">
        <f>[1]!s_pq_avgamount(A2792,"20260101","",100000000)</f>
        <v>0.44339677663636362</v>
      </c>
      <c r="Y2792" s="17">
        <f>[1]!s_ipo_dilutedpe(A2792)</f>
        <v>22.98</v>
      </c>
      <c r="Z2792" s="12">
        <f>[1]!s_ipo_collection_total(A2792,100000000)</f>
        <v>3.2242063750000001</v>
      </c>
      <c r="AA2792" s="2">
        <f>[1]!s_val_pe_ttm(A2792,E2792)</f>
        <v>16.288242340087891</v>
      </c>
      <c r="AB2792" s="5">
        <f>[1]!s_info_zjtxornot1(A2792,"")</f>
        <v>0</v>
      </c>
      <c r="AC2792" s="22" t="str">
        <f>[1]!s_info_nature1(A2792,"")</f>
        <v>民营企业</v>
      </c>
      <c r="AD2792" s="6" t="str">
        <f>[1]!s_info_city(A2792)</f>
        <v>杭州市</v>
      </c>
      <c r="AE2792" s="6" t="str">
        <f>[1]!s_info_province(A2792)</f>
        <v>浙江省</v>
      </c>
      <c r="AF2792">
        <v>120.153576</v>
      </c>
      <c r="AG2792">
        <v>30.287458999999998</v>
      </c>
    </row>
    <row r="2793" spans="1:33" x14ac:dyDescent="0.3">
      <c r="A2793" s="12" t="s">
        <v>6072</v>
      </c>
      <c r="B2793" s="12" t="s">
        <v>6073</v>
      </c>
      <c r="C2793" s="16" t="str">
        <f>[1]!s_info_mkt(A2793)</f>
        <v>创业板</v>
      </c>
      <c r="D2793" s="16" t="str">
        <f>[1]!s_ipo_listeddate(A2793)</f>
        <v>2021-04-30</v>
      </c>
      <c r="E2793" s="16" t="str">
        <f>[1]!lastradeday_s("000002","")</f>
        <v>2026-06-22</v>
      </c>
      <c r="F2793" s="16" t="str">
        <f>[1]!s_info_industry_csrc2023(A2793,"",3)</f>
        <v>金属制品业</v>
      </c>
      <c r="G2793" s="16" t="str">
        <f>[1]!s_info_industry_csrc2023(A2793,"",1)</f>
        <v>制造业</v>
      </c>
      <c r="H2793" s="16">
        <f>[1]!s_is(A2793,83,"FY","YTD","20251231",1,"",100000000)</f>
        <v>29.681638127800003</v>
      </c>
      <c r="I2793" s="16">
        <f>[1]!s_is(A2793,83,"FY","YTD","20241231",1,"",100000000)</f>
        <v>25.2638668791</v>
      </c>
      <c r="J2793" s="16">
        <f t="shared" si="129"/>
        <v>0.1748652045168384</v>
      </c>
      <c r="K2793" s="16">
        <f>[1]!s_is(A2793,61,"FY","YTD","20251231",1,"",100000000)</f>
        <v>1.6358844043</v>
      </c>
      <c r="L2793" s="16">
        <f>[1]!s_is(A2793,61,"FY","YTD","20241231",1,"",100000000)</f>
        <v>0.73695093719999993</v>
      </c>
      <c r="M2793" s="16">
        <f t="shared" si="130"/>
        <v>1.2198009687258733</v>
      </c>
      <c r="N2793" s="16">
        <f>[1]!s_fa_roe(A2793,"20251231")</f>
        <v>8.8062000000000005</v>
      </c>
      <c r="O2793" s="16">
        <f>[1]!s_stmnote_rdexp(A2793,"20251231",1,10000)</f>
        <v>9795.7075800000002</v>
      </c>
      <c r="P2793" s="20">
        <f t="shared" si="131"/>
        <v>3.3002584081857939E-2</v>
      </c>
      <c r="Q2793" s="16">
        <f>[1]!s_margin_tradingbalance(A2793,"",10000)</f>
        <v>39553.214899999999</v>
      </c>
      <c r="R2793" s="16">
        <f>[1]!s_margin_seclendingbalance(A2793,"",10000)</f>
        <v>6.1776</v>
      </c>
      <c r="S2793" s="17">
        <f>[1]!s_val_ev(A2793,"",100000000)</f>
        <v>79.099003199999999</v>
      </c>
      <c r="T2793" s="17">
        <f>[1]!share_freesharesmv(A2793,"",100000000)</f>
        <v>45.320563775999993</v>
      </c>
      <c r="U2793" s="17">
        <f>[1]!s_dq_amount_btin(A2793,E2793,100000000)</f>
        <v>3.5684955399999998</v>
      </c>
      <c r="V2793" s="17">
        <f>[1]!s_dq_turn(A2793,E2793)</f>
        <v>4.6116831984180671</v>
      </c>
      <c r="W2793" s="2">
        <f>[1]!s_pq_amount(A2793,"20260101","",100000000)</f>
        <v>1015.55713469</v>
      </c>
      <c r="X2793" s="2">
        <f>[1]!s_pq_avgamount(A2793,"20260101","",100000000)</f>
        <v>9.4911881746728977</v>
      </c>
      <c r="Y2793" s="17">
        <f>[1]!s_ipo_dilutedpe(A2793)</f>
        <v>13.56</v>
      </c>
      <c r="Z2793" s="12">
        <f>[1]!s_ipo_collection_total(A2793,100000000)</f>
        <v>4.3285400492999999</v>
      </c>
      <c r="AA2793" s="2">
        <f>[1]!s_val_pe_ttm(A2793,E2793)</f>
        <v>44.568016052246094</v>
      </c>
      <c r="AB2793" s="5">
        <f>[1]!s_info_zjtxornot1(A2793,"")</f>
        <v>0</v>
      </c>
      <c r="AC2793" s="22" t="str">
        <f>[1]!s_info_nature1(A2793,"")</f>
        <v>民营企业</v>
      </c>
      <c r="AD2793" s="6" t="str">
        <f>[1]!s_info_city(A2793)</f>
        <v>抚州市</v>
      </c>
      <c r="AE2793" s="6" t="str">
        <f>[1]!s_info_province(A2793)</f>
        <v>江西省</v>
      </c>
      <c r="AF2793">
        <v>116.358351</v>
      </c>
      <c r="AG2793">
        <v>27.98385</v>
      </c>
    </row>
    <row r="2794" spans="1:33" x14ac:dyDescent="0.3">
      <c r="A2794" s="12" t="s">
        <v>6074</v>
      </c>
      <c r="B2794" s="12" t="s">
        <v>6075</v>
      </c>
      <c r="C2794" s="16" t="str">
        <f>[1]!s_info_mkt(A2794)</f>
        <v>主板</v>
      </c>
      <c r="D2794" s="16" t="str">
        <f>[1]!s_ipo_listeddate(A2794)</f>
        <v>2016-11-29</v>
      </c>
      <c r="E2794" s="16" t="str">
        <f>[1]!lastradeday_s("000002","")</f>
        <v>2026-06-22</v>
      </c>
      <c r="F2794" s="16" t="str">
        <f>[1]!s_info_industry_csrc2023(A2794,"",3)</f>
        <v>建筑装饰、装修和其他建筑业</v>
      </c>
      <c r="G2794" s="16" t="str">
        <f>[1]!s_info_industry_csrc2023(A2794,"",1)</f>
        <v>建筑业</v>
      </c>
      <c r="H2794" s="16">
        <f>[1]!s_is(A2794,83,"FY","YTD","20251231",1,"",100000000)</f>
        <v>7.6722065735000005</v>
      </c>
      <c r="I2794" s="16">
        <f>[1]!s_is(A2794,83,"FY","YTD","20241231",1,"",100000000)</f>
        <v>23.193768216700001</v>
      </c>
      <c r="J2794" s="16">
        <f t="shared" si="129"/>
        <v>-0.66921258754427626</v>
      </c>
      <c r="K2794" s="16">
        <f>[1]!s_is(A2794,61,"FY","YTD","20251231",1,"",100000000)</f>
        <v>-31.6536594192</v>
      </c>
      <c r="L2794" s="16">
        <f>[1]!s_is(A2794,61,"FY","YTD","20241231",1,"",100000000)</f>
        <v>-17.8718541625</v>
      </c>
      <c r="M2794" s="16">
        <f t="shared" si="130"/>
        <v>-0.77114579894110635</v>
      </c>
      <c r="N2794" s="16">
        <f>[1]!s_fa_roe(A2794,"20251231")</f>
        <v>-289.96589999999998</v>
      </c>
      <c r="O2794" s="16">
        <f>[1]!s_stmnote_rdexp(A2794,"20251231",1,10000)</f>
        <v>491.14025899999996</v>
      </c>
      <c r="P2794" s="20">
        <f t="shared" si="131"/>
        <v>6.4015515522797715E-3</v>
      </c>
      <c r="Q2794" s="16">
        <f>[1]!s_margin_tradingbalance(A2794,"",10000)</f>
        <v>0</v>
      </c>
      <c r="R2794" s="16">
        <f>[1]!s_margin_seclendingbalance(A2794,"",10000)</f>
        <v>0</v>
      </c>
      <c r="S2794" s="17">
        <f>[1]!s_val_ev(A2794,"",100000000)</f>
        <v>46.41</v>
      </c>
      <c r="T2794" s="17">
        <f>[1]!share_freesharesmv(A2794,"",100000000)</f>
        <v>25.440926533399995</v>
      </c>
      <c r="U2794" s="17">
        <f>[1]!s_dq_amount_btin(A2794,E2794,100000000)</f>
        <v>0.35025996999999998</v>
      </c>
      <c r="V2794" s="17">
        <f>[1]!s_dq_turn(A2794,E2794)</f>
        <v>1.3685356653300702</v>
      </c>
      <c r="W2794" s="2">
        <f>[1]!s_pq_amount(A2794,"20260101","",100000000)</f>
        <v>45.385961180000002</v>
      </c>
      <c r="X2794" s="2">
        <f>[1]!s_pq_avgamount(A2794,"20260101","",100000000)</f>
        <v>0.41638496495412841</v>
      </c>
      <c r="Y2794" s="17">
        <f>[1]!s_ipo_dilutedpe(A2794)</f>
        <v>21.35</v>
      </c>
      <c r="Z2794" s="12">
        <f>[1]!s_ipo_collection_total(A2794,100000000)</f>
        <v>7.6725000000000003</v>
      </c>
      <c r="AA2794" s="2">
        <f>[1]!s_val_pe_ttm(A2794,E2794)</f>
        <v>-1.5001658201217651</v>
      </c>
      <c r="AB2794" s="5">
        <f>[1]!s_info_zjtxornot1(A2794,"")</f>
        <v>0</v>
      </c>
      <c r="AC2794" s="22" t="str">
        <f>[1]!s_info_nature1(A2794,"")</f>
        <v>民营企业</v>
      </c>
      <c r="AD2794" s="6" t="str">
        <f>[1]!s_info_city(A2794)</f>
        <v>深圳市</v>
      </c>
      <c r="AE2794" s="6" t="str">
        <f>[1]!s_info_province(A2794)</f>
        <v>广东省</v>
      </c>
      <c r="AF2794">
        <v>114.085947</v>
      </c>
      <c r="AG2794">
        <v>22.547000000000001</v>
      </c>
    </row>
    <row r="2795" spans="1:33" x14ac:dyDescent="0.3">
      <c r="A2795" s="12" t="s">
        <v>6076</v>
      </c>
      <c r="B2795" s="12" t="s">
        <v>6077</v>
      </c>
      <c r="C2795" s="16" t="str">
        <f>[1]!s_info_mkt(A2795)</f>
        <v>主板</v>
      </c>
      <c r="D2795" s="16" t="str">
        <f>[1]!s_ipo_listeddate(A2795)</f>
        <v>2010-05-25</v>
      </c>
      <c r="E2795" s="16" t="str">
        <f>[1]!lastradeday_s("000002","")</f>
        <v>2026-06-22</v>
      </c>
      <c r="F2795" s="16" t="str">
        <f>[1]!s_info_industry_csrc2023(A2795,"",3)</f>
        <v>软件和信息技术服务业</v>
      </c>
      <c r="G2795" s="16" t="str">
        <f>[1]!s_info_industry_csrc2023(A2795,"",1)</f>
        <v>信息传输、软件和信息技术服务业</v>
      </c>
      <c r="H2795" s="16">
        <f>[1]!s_is(A2795,83,"FY","YTD","20251231",1,"",100000000)</f>
        <v>60.973235852799995</v>
      </c>
      <c r="I2795" s="16">
        <f>[1]!s_is(A2795,83,"FY","YTD","20241231",1,"",100000000)</f>
        <v>62.396235467799997</v>
      </c>
      <c r="J2795" s="16">
        <f t="shared" si="129"/>
        <v>-2.2805856865104501E-2</v>
      </c>
      <c r="K2795" s="16">
        <f>[1]!s_is(A2795,61,"FY","YTD","20251231",1,"",100000000)</f>
        <v>4.0511404023000006</v>
      </c>
      <c r="L2795" s="16">
        <f>[1]!s_is(A2795,61,"FY","YTD","20241231",1,"",100000000)</f>
        <v>2.5042429893999998</v>
      </c>
      <c r="M2795" s="16">
        <f t="shared" si="130"/>
        <v>0.61771058936681988</v>
      </c>
      <c r="N2795" s="16">
        <f>[1]!s_fa_roe(A2795,"20251231")</f>
        <v>6.7477999999999998</v>
      </c>
      <c r="O2795" s="16">
        <f>[1]!s_stmnote_rdexp(A2795,"20251231",1,10000)</f>
        <v>162469.244577</v>
      </c>
      <c r="P2795" s="20">
        <f t="shared" si="131"/>
        <v>0.2664599349282184</v>
      </c>
      <c r="Q2795" s="16">
        <f>[1]!s_margin_tradingbalance(A2795,"",10000)</f>
        <v>74592.414699999994</v>
      </c>
      <c r="R2795" s="16">
        <f>[1]!s_margin_seclendingbalance(A2795,"",10000)</f>
        <v>402.12400000000002</v>
      </c>
      <c r="S2795" s="17">
        <f>[1]!s_val_ev(A2795,"",100000000)</f>
        <v>146.85785200380002</v>
      </c>
      <c r="T2795" s="17">
        <f>[1]!share_freesharesmv(A2795,"",100000000)</f>
        <v>116.90595452900001</v>
      </c>
      <c r="U2795" s="17">
        <f>[1]!s_dq_amount_btin(A2795,E2795,100000000)</f>
        <v>3.20649425</v>
      </c>
      <c r="V2795" s="17">
        <f>[1]!s_dq_turn(A2795,E2795)</f>
        <v>2.3508428109518005</v>
      </c>
      <c r="W2795" s="2">
        <f>[1]!s_pq_amount(A2795,"20260101","",100000000)</f>
        <v>549.32087626999999</v>
      </c>
      <c r="X2795" s="2">
        <f>[1]!s_pq_avgamount(A2795,"20260101","",100000000)</f>
        <v>4.9938261479090915</v>
      </c>
      <c r="Y2795" s="17">
        <f>[1]!s_ipo_dilutedpe(A2795)</f>
        <v>59.79</v>
      </c>
      <c r="Z2795" s="12">
        <f>[1]!s_ipo_collection_total(A2795,100000000)</f>
        <v>14.5</v>
      </c>
      <c r="AA2795" s="2">
        <f>[1]!s_val_pe_ttm(A2795,E2795)</f>
        <v>35.864810943603516</v>
      </c>
      <c r="AB2795" s="5">
        <f>[1]!s_info_zjtxornot1(A2795,"")</f>
        <v>1</v>
      </c>
      <c r="AC2795" s="22" t="str">
        <f>[1]!s_info_nature1(A2795,"")</f>
        <v>民营企业</v>
      </c>
      <c r="AD2795" s="6" t="str">
        <f>[1]!s_info_city(A2795)</f>
        <v>北京市</v>
      </c>
      <c r="AE2795" s="6" t="str">
        <f>[1]!s_info_province(A2795)</f>
        <v>北京</v>
      </c>
      <c r="AF2795">
        <v>116.40528500000001</v>
      </c>
      <c r="AG2795">
        <v>39.904989</v>
      </c>
    </row>
    <row r="2796" spans="1:33" x14ac:dyDescent="0.3">
      <c r="A2796" s="12" t="s">
        <v>6078</v>
      </c>
      <c r="B2796" s="12" t="s">
        <v>6079</v>
      </c>
      <c r="C2796" s="16" t="str">
        <f>[1]!s_info_mkt(A2796)</f>
        <v>主板</v>
      </c>
      <c r="D2796" s="16" t="str">
        <f>[1]!s_ipo_listeddate(A2796)</f>
        <v>1999-07-14</v>
      </c>
      <c r="E2796" s="16" t="str">
        <f>[1]!lastradeday_s("000002","")</f>
        <v>2026-06-22</v>
      </c>
      <c r="F2796" s="16" t="str">
        <f>[1]!s_info_industry_csrc2023(A2796,"",3)</f>
        <v>黑色金属矿采选业</v>
      </c>
      <c r="G2796" s="16" t="str">
        <f>[1]!s_info_industry_csrc2023(A2796,"",1)</f>
        <v>采矿业</v>
      </c>
      <c r="H2796" s="16">
        <f>[1]!s_is(A2796,83,"FY","YTD","20251231",1,"",100000000)</f>
        <v>58.390809124200004</v>
      </c>
      <c r="I2796" s="16">
        <f>[1]!s_is(A2796,83,"FY","YTD","20241231",1,"",100000000)</f>
        <v>55.8190188664</v>
      </c>
      <c r="J2796" s="16">
        <f t="shared" si="129"/>
        <v>4.607372737875326E-2</v>
      </c>
      <c r="K2796" s="16">
        <f>[1]!s_is(A2796,61,"FY","YTD","20251231",1,"",100000000)</f>
        <v>5.6722044336000002</v>
      </c>
      <c r="L2796" s="16">
        <f>[1]!s_is(A2796,61,"FY","YTD","20241231",1,"",100000000)</f>
        <v>5.6616010202</v>
      </c>
      <c r="M2796" s="16">
        <f t="shared" si="130"/>
        <v>1.8728648243082266E-3</v>
      </c>
      <c r="N2796" s="16">
        <f>[1]!s_fa_roe(A2796,"20251231")</f>
        <v>5.6532</v>
      </c>
      <c r="O2796" s="16">
        <f>[1]!s_stmnote_rdexp(A2796,"20251231",1,10000)</f>
        <v>0</v>
      </c>
      <c r="P2796" s="20">
        <f t="shared" si="131"/>
        <v>0</v>
      </c>
      <c r="Q2796" s="16">
        <f>[1]!s_margin_tradingbalance(A2796,"",10000)</f>
        <v>52750.4784</v>
      </c>
      <c r="R2796" s="16">
        <f>[1]!s_margin_seclendingbalance(A2796,"",10000)</f>
        <v>134.136</v>
      </c>
      <c r="S2796" s="17">
        <f>[1]!s_val_ev(A2796,"",100000000)</f>
        <v>92.165329293200003</v>
      </c>
      <c r="T2796" s="17">
        <f>[1]!share_freesharesmv(A2796,"",100000000)</f>
        <v>55.806173125999997</v>
      </c>
      <c r="U2796" s="17">
        <f>[1]!s_dq_amount_btin(A2796,E2796,100000000)</f>
        <v>2.2621869600000002</v>
      </c>
      <c r="V2796" s="17">
        <f>[1]!s_dq_turn(A2796,E2796)</f>
        <v>2.6040901004331967</v>
      </c>
      <c r="W2796" s="2">
        <f>[1]!s_pq_amount(A2796,"20260101","",100000000)</f>
        <v>381.43618223999999</v>
      </c>
      <c r="X2796" s="2">
        <f>[1]!s_pq_avgamount(A2796,"20260101","",100000000)</f>
        <v>3.4676016567272727</v>
      </c>
      <c r="Y2796" s="17">
        <f>[1]!s_ipo_dilutedpe(A2796)</f>
        <v>18.2</v>
      </c>
      <c r="Z2796" s="12">
        <f>[1]!s_ipo_collection_total(A2796,100000000)</f>
        <v>2.0459999999999998</v>
      </c>
      <c r="AA2796" s="2">
        <f>[1]!s_val_pe_ttm(A2796,E2796)</f>
        <v>19.862649917602539</v>
      </c>
      <c r="AB2796" s="5">
        <f>[1]!s_info_zjtxornot1(A2796,"")</f>
        <v>0</v>
      </c>
      <c r="AC2796" s="22" t="str">
        <f>[1]!s_info_nature1(A2796,"")</f>
        <v>地方国有企业</v>
      </c>
      <c r="AD2796" s="6" t="str">
        <f>[1]!s_info_city(A2796)</f>
        <v>张家口市</v>
      </c>
      <c r="AE2796" s="6" t="str">
        <f>[1]!s_info_province(A2796)</f>
        <v>河北省</v>
      </c>
      <c r="AF2796">
        <v>114.884091</v>
      </c>
      <c r="AG2796">
        <v>40.811900999999999</v>
      </c>
    </row>
    <row r="2797" spans="1:33" x14ac:dyDescent="0.3">
      <c r="A2797" s="12" t="s">
        <v>169</v>
      </c>
      <c r="B2797" s="12" t="s">
        <v>170</v>
      </c>
      <c r="C2797" s="16" t="str">
        <f>[1]!s_info_mkt(A2797)</f>
        <v>北证</v>
      </c>
      <c r="D2797" s="16" t="str">
        <f>[1]!s_ipo_listeddate(A2797)</f>
        <v>2021-02-23</v>
      </c>
      <c r="E2797" s="16" t="str">
        <f>[1]!lastradeday_s("000002","")</f>
        <v>2026-06-22</v>
      </c>
      <c r="F2797" s="16" t="str">
        <f>[1]!s_info_industry_csrc2023(A2797,"",3)</f>
        <v>化学原料和化学制品制造业</v>
      </c>
      <c r="G2797" s="16" t="str">
        <f>[1]!s_info_industry_csrc2023(A2797,"",1)</f>
        <v>制造业</v>
      </c>
      <c r="H2797" s="16">
        <f>[1]!s_is(A2797,83,"FY","YTD","20251231",1,"",100000000)</f>
        <v>4.0123175437</v>
      </c>
      <c r="I2797" s="16">
        <f>[1]!s_is(A2797,83,"FY","YTD","20241231",1,"",100000000)</f>
        <v>4.3671435752000001</v>
      </c>
      <c r="J2797" s="16">
        <f t="shared" si="129"/>
        <v>-8.1248996143606367E-2</v>
      </c>
      <c r="K2797" s="16">
        <f>[1]!s_is(A2797,61,"FY","YTD","20251231",1,"",100000000)</f>
        <v>-5.5837914699999998E-2</v>
      </c>
      <c r="L2797" s="16">
        <f>[1]!s_is(A2797,61,"FY","YTD","20241231",1,"",100000000)</f>
        <v>0.10602259119999999</v>
      </c>
      <c r="M2797" s="16">
        <f t="shared" si="130"/>
        <v>-1.5266605359103882</v>
      </c>
      <c r="N2797" s="16">
        <f>[1]!s_fa_roe(A2797,"20251231")</f>
        <v>-0.74880000000000002</v>
      </c>
      <c r="O2797" s="16">
        <f>[1]!s_stmnote_rdexp(A2797,"20251231",1,10000)</f>
        <v>2010.3558640000001</v>
      </c>
      <c r="P2797" s="20">
        <f t="shared" si="131"/>
        <v>5.0104605184018651E-2</v>
      </c>
      <c r="Q2797" s="16">
        <f>[1]!s_margin_tradingbalance(A2797,"",10000)</f>
        <v>562.6096</v>
      </c>
      <c r="R2797" s="16">
        <f>[1]!s_margin_seclendingbalance(A2797,"",10000)</f>
        <v>0</v>
      </c>
      <c r="S2797" s="17">
        <f>[1]!s_val_ev(A2797,"",100000000)</f>
        <v>9.1584150900000001</v>
      </c>
      <c r="T2797" s="17">
        <f>[1]!share_freesharesmv(A2797,"",100000000)</f>
        <v>7.842640145999999</v>
      </c>
      <c r="U2797" s="17">
        <f>[1]!s_dq_amount_btin(A2797,E2797,100000000)</f>
        <v>0.11276931</v>
      </c>
      <c r="V2797" s="17">
        <f>[1]!s_dq_turn(A2797,E2797)</f>
        <v>1.4480528822968428</v>
      </c>
      <c r="W2797" s="2">
        <f>[1]!s_pq_amount(A2797,"20260101","",100000000)</f>
        <v>18.426236169999999</v>
      </c>
      <c r="X2797" s="2">
        <f>[1]!s_pq_avgamount(A2797,"20260101","",100000000)</f>
        <v>0.16751123790909092</v>
      </c>
      <c r="Y2797" s="17">
        <f>[1]!s_ipo_dilutedpe(A2797)</f>
        <v>17.850000000000001</v>
      </c>
      <c r="Z2797" s="12">
        <f>[1]!s_ipo_collection_total(A2797,100000000)</f>
        <v>2.6873241499999998</v>
      </c>
      <c r="AA2797" s="2">
        <f>[1]!s_val_pe_ttm(A2797,E2797)</f>
        <v>-74.890518188476563</v>
      </c>
      <c r="AB2797" s="5">
        <f>[1]!s_info_zjtxornot1(A2797,"")</f>
        <v>1</v>
      </c>
      <c r="AC2797" s="22" t="str">
        <f>[1]!s_info_nature1(A2797,"")</f>
        <v>民营企业</v>
      </c>
      <c r="AD2797" s="6" t="str">
        <f>[1]!s_info_city(A2797)</f>
        <v>淄博市</v>
      </c>
      <c r="AE2797" s="6" t="str">
        <f>[1]!s_info_province(A2797)</f>
        <v>山东省</v>
      </c>
      <c r="AF2797">
        <v>118.047648</v>
      </c>
      <c r="AG2797">
        <v>36.814939000000003</v>
      </c>
    </row>
    <row r="2798" spans="1:33" x14ac:dyDescent="0.3">
      <c r="A2798" s="12" t="s">
        <v>6080</v>
      </c>
      <c r="B2798" s="12" t="s">
        <v>6081</v>
      </c>
      <c r="C2798" s="16" t="str">
        <f>[1]!s_info_mkt(A2798)</f>
        <v>主板</v>
      </c>
      <c r="D2798" s="16" t="str">
        <f>[1]!s_ipo_listeddate(A2798)</f>
        <v>1996-08-15</v>
      </c>
      <c r="E2798" s="16" t="str">
        <f>[1]!lastradeday_s("000002","")</f>
        <v>2026-06-22</v>
      </c>
      <c r="F2798" s="16" t="str">
        <f>[1]!s_info_industry_csrc2023(A2798,"",3)</f>
        <v>房地产业</v>
      </c>
      <c r="G2798" s="16" t="str">
        <f>[1]!s_info_industry_csrc2023(A2798,"",1)</f>
        <v>房地产业</v>
      </c>
      <c r="H2798" s="16">
        <f>[1]!s_is(A2798,83,"FY","YTD","20251231",1,"",100000000)</f>
        <v>54.688860452500002</v>
      </c>
      <c r="I2798" s="16">
        <f>[1]!s_is(A2798,83,"FY","YTD","20241231",1,"",100000000)</f>
        <v>73.003884475699991</v>
      </c>
      <c r="J2798" s="16">
        <f t="shared" si="129"/>
        <v>-0.25087739035717083</v>
      </c>
      <c r="K2798" s="16">
        <f>[1]!s_is(A2798,61,"FY","YTD","20251231",1,"",100000000)</f>
        <v>1.4759155315999999</v>
      </c>
      <c r="L2798" s="16">
        <f>[1]!s_is(A2798,61,"FY","YTD","20241231",1,"",100000000)</f>
        <v>1.3061500274</v>
      </c>
      <c r="M2798" s="16">
        <f t="shared" si="130"/>
        <v>0.12997396978808953</v>
      </c>
      <c r="N2798" s="16">
        <f>[1]!s_fa_roe(A2798,"20251231")</f>
        <v>1.4609000000000001</v>
      </c>
      <c r="O2798" s="16">
        <f>[1]!s_stmnote_rdexp(A2798,"20251231",1,10000)</f>
        <v>3922.2983530000001</v>
      </c>
      <c r="P2798" s="20">
        <f t="shared" si="131"/>
        <v>7.1720242852869676E-3</v>
      </c>
      <c r="Q2798" s="16">
        <f>[1]!s_margin_tradingbalance(A2798,"",10000)</f>
        <v>56318.945800000001</v>
      </c>
      <c r="R2798" s="16">
        <f>[1]!s_margin_seclendingbalance(A2798,"",10000)</f>
        <v>37.625100000000003</v>
      </c>
      <c r="S2798" s="17">
        <f>[1]!s_val_ev(A2798,"",100000000)</f>
        <v>85.656192280800013</v>
      </c>
      <c r="T2798" s="17">
        <f>[1]!share_freesharesmv(A2798,"",100000000)</f>
        <v>48.1440921672</v>
      </c>
      <c r="U2798" s="17">
        <f>[1]!s_dq_amount_btin(A2798,E2798,100000000)</f>
        <v>4.4667023800000001</v>
      </c>
      <c r="V2798" s="17">
        <f>[1]!s_dq_turn(A2798,E2798)</f>
        <v>5.2681046353393368</v>
      </c>
      <c r="W2798" s="2">
        <f>[1]!s_pq_amount(A2798,"20260101","",100000000)</f>
        <v>527.08741136000003</v>
      </c>
      <c r="X2798" s="2">
        <f>[1]!s_pq_avgamount(A2798,"20260101","",100000000)</f>
        <v>4.7917037396363638</v>
      </c>
      <c r="Y2798" s="17">
        <f>[1]!s_ipo_dilutedpe(A2798)</f>
        <v>12.9</v>
      </c>
      <c r="Z2798" s="12">
        <f>[1]!s_ipo_collection_total(A2798,100000000)</f>
        <v>1.1924999999999999</v>
      </c>
      <c r="AA2798" s="2">
        <f>[1]!s_val_pe_ttm(A2798,E2798)</f>
        <v>39.680179595947266</v>
      </c>
      <c r="AB2798" s="5">
        <f>[1]!s_info_zjtxornot1(A2798,"")</f>
        <v>1</v>
      </c>
      <c r="AC2798" s="22" t="str">
        <f>[1]!s_info_nature1(A2798,"")</f>
        <v>地方国有企业</v>
      </c>
      <c r="AD2798" s="6" t="str">
        <f>[1]!s_info_city(A2798)</f>
        <v>苏州市</v>
      </c>
      <c r="AE2798" s="6" t="str">
        <f>[1]!s_info_province(A2798)</f>
        <v>江苏省</v>
      </c>
      <c r="AF2798">
        <v>120.619585</v>
      </c>
      <c r="AG2798">
        <v>31.299378999999998</v>
      </c>
    </row>
    <row r="2799" spans="1:33" x14ac:dyDescent="0.3">
      <c r="A2799" s="12" t="s">
        <v>6082</v>
      </c>
      <c r="B2799" s="12" t="s">
        <v>6083</v>
      </c>
      <c r="C2799" s="16" t="str">
        <f>[1]!s_info_mkt(A2799)</f>
        <v>科创板</v>
      </c>
      <c r="D2799" s="16" t="str">
        <f>[1]!s_ipo_listeddate(A2799)</f>
        <v>2020-11-18</v>
      </c>
      <c r="E2799" s="16" t="str">
        <f>[1]!lastradeday_s("000002","")</f>
        <v>2026-06-22</v>
      </c>
      <c r="F2799" s="16" t="str">
        <f>[1]!s_info_industry_csrc2023(A2799,"",3)</f>
        <v>橡胶和塑料制品业</v>
      </c>
      <c r="G2799" s="16" t="str">
        <f>[1]!s_info_industry_csrc2023(A2799,"",1)</f>
        <v>制造业</v>
      </c>
      <c r="H2799" s="16">
        <f>[1]!s_is(A2799,83,"FY","YTD","20251231",1,"",100000000)</f>
        <v>64.898392560000005</v>
      </c>
      <c r="I2799" s="16">
        <f>[1]!s_is(A2799,83,"FY","YTD","20241231",1,"",100000000)</f>
        <v>60.8772566958</v>
      </c>
      <c r="J2799" s="16">
        <f t="shared" si="129"/>
        <v>6.6053171290115342E-2</v>
      </c>
      <c r="K2799" s="16">
        <f>[1]!s_is(A2799,61,"FY","YTD","20251231",1,"",100000000)</f>
        <v>1.9478329593999999</v>
      </c>
      <c r="L2799" s="16">
        <f>[1]!s_is(A2799,61,"FY","YTD","20241231",1,"",100000000)</f>
        <v>1.940546329</v>
      </c>
      <c r="M2799" s="16">
        <f t="shared" si="130"/>
        <v>3.7549376127262164E-3</v>
      </c>
      <c r="N2799" s="16">
        <f>[1]!s_fa_roe(A2799,"20251231")</f>
        <v>7.5514000000000001</v>
      </c>
      <c r="O2799" s="16">
        <f>[1]!s_stmnote_rdexp(A2799,"20251231",1,10000)</f>
        <v>30588.510413</v>
      </c>
      <c r="P2799" s="20">
        <f t="shared" si="131"/>
        <v>4.7132924570851643E-2</v>
      </c>
      <c r="Q2799" s="16">
        <f>[1]!s_margin_tradingbalance(A2799,"",10000)</f>
        <v>36636.264000000003</v>
      </c>
      <c r="R2799" s="16">
        <f>[1]!s_margin_seclendingbalance(A2799,"",10000)</f>
        <v>32.2973</v>
      </c>
      <c r="S2799" s="17">
        <f>[1]!s_val_ev(A2799,"",100000000)</f>
        <v>67.161119999999997</v>
      </c>
      <c r="T2799" s="17">
        <f>[1]!share_freesharesmv(A2799,"",100000000)</f>
        <v>39.370254003600003</v>
      </c>
      <c r="U2799" s="17">
        <f>[1]!s_dq_amount_btin(A2799,E2799,100000000)</f>
        <v>1.6540605799999999</v>
      </c>
      <c r="V2799" s="17">
        <f>[1]!s_dq_turn(A2799,E2799)</f>
        <v>2.5018953784570601</v>
      </c>
      <c r="W2799" s="2">
        <f>[1]!s_pq_amount(A2799,"20260101","",100000000)</f>
        <v>115.60923612000001</v>
      </c>
      <c r="X2799" s="2">
        <f>[1]!s_pq_avgamount(A2799,"20260101","",100000000)</f>
        <v>1.0509930556363636</v>
      </c>
      <c r="Y2799" s="17">
        <f>[1]!s_ipo_dilutedpe(A2799)</f>
        <v>38.14</v>
      </c>
      <c r="Z2799" s="12">
        <f>[1]!s_ipo_collection_total(A2799,100000000)</f>
        <v>3.8074613756</v>
      </c>
      <c r="AA2799" s="2">
        <f>[1]!s_val_pe_ttm(A2799,E2799)</f>
        <v>33.532009124755859</v>
      </c>
      <c r="AB2799" s="5">
        <f>[1]!s_info_zjtxornot1(A2799,"")</f>
        <v>1</v>
      </c>
      <c r="AC2799" s="22" t="str">
        <f>[1]!s_info_nature1(A2799,"")</f>
        <v>民营企业</v>
      </c>
      <c r="AD2799" s="6" t="str">
        <f>[1]!s_info_city(A2799)</f>
        <v>合肥市</v>
      </c>
      <c r="AE2799" s="6" t="str">
        <f>[1]!s_info_province(A2799)</f>
        <v>安徽省</v>
      </c>
      <c r="AF2799">
        <v>117.28304199999999</v>
      </c>
      <c r="AG2799">
        <v>31.861190000000001</v>
      </c>
    </row>
    <row r="2800" spans="1:33" x14ac:dyDescent="0.3">
      <c r="A2800" s="12" t="s">
        <v>6084</v>
      </c>
      <c r="B2800" s="12" t="s">
        <v>6085</v>
      </c>
      <c r="C2800" s="16" t="str">
        <f>[1]!s_info_mkt(A2800)</f>
        <v>主板</v>
      </c>
      <c r="D2800" s="16" t="str">
        <f>[1]!s_ipo_listeddate(A2800)</f>
        <v>2017-01-12</v>
      </c>
      <c r="E2800" s="16" t="str">
        <f>[1]!lastradeday_s("000002","")</f>
        <v>2026-06-22</v>
      </c>
      <c r="F2800" s="16" t="str">
        <f>[1]!s_info_industry_csrc2023(A2800,"",3)</f>
        <v>电气机械和器材制造业</v>
      </c>
      <c r="G2800" s="16" t="str">
        <f>[1]!s_info_industry_csrc2023(A2800,"",1)</f>
        <v>制造业</v>
      </c>
      <c r="H2800" s="16">
        <f>[1]!s_is(A2800,83,"FY","YTD","20251231",1,"",100000000)</f>
        <v>20.878255014200001</v>
      </c>
      <c r="I2800" s="16">
        <f>[1]!s_is(A2800,83,"FY","YTD","20241231",1,"",100000000)</f>
        <v>19.190986112400001</v>
      </c>
      <c r="J2800" s="16">
        <f t="shared" si="129"/>
        <v>8.7919864665515712E-2</v>
      </c>
      <c r="K2800" s="16">
        <f>[1]!s_is(A2800,61,"FY","YTD","20251231",1,"",100000000)</f>
        <v>0.57434241119999996</v>
      </c>
      <c r="L2800" s="16">
        <f>[1]!s_is(A2800,61,"FY","YTD","20241231",1,"",100000000)</f>
        <v>0.90164359069999989</v>
      </c>
      <c r="M2800" s="16">
        <f t="shared" si="130"/>
        <v>-0.3630050530785634</v>
      </c>
      <c r="N2800" s="16">
        <f>[1]!s_fa_roe(A2800,"20251231")</f>
        <v>4.4257999999999997</v>
      </c>
      <c r="O2800" s="16">
        <f>[1]!s_stmnote_rdexp(A2800,"20251231",1,10000)</f>
        <v>6046.7057380000006</v>
      </c>
      <c r="P2800" s="20">
        <f t="shared" si="131"/>
        <v>2.8961739062423719E-2</v>
      </c>
      <c r="Q2800" s="16">
        <f>[1]!s_margin_tradingbalance(A2800,"",10000)</f>
        <v>15629.307199999999</v>
      </c>
      <c r="R2800" s="16">
        <f>[1]!s_margin_seclendingbalance(A2800,"",10000)</f>
        <v>19.6812</v>
      </c>
      <c r="S2800" s="17">
        <f>[1]!s_val_ev(A2800,"",100000000)</f>
        <v>27.146626165400001</v>
      </c>
      <c r="T2800" s="17">
        <f>[1]!share_freesharesmv(A2800,"",100000000)</f>
        <v>13.349902785799999</v>
      </c>
      <c r="U2800" s="17">
        <f>[1]!s_dq_amount_btin(A2800,E2800,100000000)</f>
        <v>0.45975303000000001</v>
      </c>
      <c r="V2800" s="17">
        <f>[1]!s_dq_turn(A2800,E2800)</f>
        <v>1.7396296008801282</v>
      </c>
      <c r="W2800" s="2">
        <f>[1]!s_pq_amount(A2800,"20260101","",100000000)</f>
        <v>175.64059320999999</v>
      </c>
      <c r="X2800" s="2">
        <f>[1]!s_pq_avgamount(A2800,"20260101","",100000000)</f>
        <v>1.5967326655454546</v>
      </c>
      <c r="Y2800" s="17">
        <f>[1]!s_ipo_dilutedpe(A2800)</f>
        <v>22.99</v>
      </c>
      <c r="Z2800" s="12">
        <f>[1]!s_ipo_collection_total(A2800,100000000)</f>
        <v>3.812665</v>
      </c>
      <c r="AA2800" s="2">
        <f>[1]!s_val_pe_ttm(A2800,E2800)</f>
        <v>90.652214050292969</v>
      </c>
      <c r="AB2800" s="5">
        <f>[1]!s_info_zjtxornot1(A2800,"")</f>
        <v>1</v>
      </c>
      <c r="AC2800" s="22" t="str">
        <f>[1]!s_info_nature1(A2800,"")</f>
        <v>外资企业</v>
      </c>
      <c r="AD2800" s="6" t="str">
        <f>[1]!s_info_city(A2800)</f>
        <v>厦门市</v>
      </c>
      <c r="AE2800" s="6" t="str">
        <f>[1]!s_info_province(A2800)</f>
        <v>福建省</v>
      </c>
      <c r="AF2800">
        <v>118.11022</v>
      </c>
      <c r="AG2800">
        <v>24.490473999999999</v>
      </c>
    </row>
    <row r="2801" spans="1:33" x14ac:dyDescent="0.3">
      <c r="A2801" s="12" t="s">
        <v>6086</v>
      </c>
      <c r="B2801" s="12" t="s">
        <v>6087</v>
      </c>
      <c r="C2801" s="16" t="str">
        <f>[1]!s_info_mkt(A2801)</f>
        <v>主板</v>
      </c>
      <c r="D2801" s="16" t="str">
        <f>[1]!s_ipo_listeddate(A2801)</f>
        <v>2004-07-15</v>
      </c>
      <c r="E2801" s="16" t="str">
        <f>[1]!lastradeday_s("000002","")</f>
        <v>2026-06-22</v>
      </c>
      <c r="F2801" s="16" t="str">
        <f>[1]!s_info_industry_csrc2023(A2801,"",3)</f>
        <v>专用设备制造业</v>
      </c>
      <c r="G2801" s="16" t="str">
        <f>[1]!s_info_industry_csrc2023(A2801,"",1)</f>
        <v>制造业</v>
      </c>
      <c r="H2801" s="16">
        <f>[1]!s_is(A2801,83,"FY","YTD","20251231",1,"",100000000)</f>
        <v>8.4140651852000001</v>
      </c>
      <c r="I2801" s="16">
        <f>[1]!s_is(A2801,83,"FY","YTD","20241231",1,"",100000000)</f>
        <v>9.1470101553000003</v>
      </c>
      <c r="J2801" s="16">
        <f t="shared" si="129"/>
        <v>-8.012945844116226E-2</v>
      </c>
      <c r="K2801" s="16">
        <f>[1]!s_is(A2801,61,"FY","YTD","20251231",1,"",100000000)</f>
        <v>-3.6609902999999999E-2</v>
      </c>
      <c r="L2801" s="16">
        <f>[1]!s_is(A2801,61,"FY","YTD","20241231",1,"",100000000)</f>
        <v>0.17684681300000002</v>
      </c>
      <c r="M2801" s="16">
        <f t="shared" si="130"/>
        <v>-1.2070147738540247</v>
      </c>
      <c r="N2801" s="16">
        <f>[1]!s_fa_roe(A2801,"20251231")</f>
        <v>-0.58540000000000003</v>
      </c>
      <c r="O2801" s="16">
        <f>[1]!s_stmnote_rdexp(A2801,"20251231",1,10000)</f>
        <v>3318.214747</v>
      </c>
      <c r="P2801" s="20">
        <f t="shared" si="131"/>
        <v>3.9436522940618592E-2</v>
      </c>
      <c r="Q2801" s="16">
        <f>[1]!s_margin_tradingbalance(A2801,"",10000)</f>
        <v>0</v>
      </c>
      <c r="R2801" s="16">
        <f>[1]!s_margin_seclendingbalance(A2801,"",10000)</f>
        <v>0</v>
      </c>
      <c r="S2801" s="17">
        <f>[1]!s_val_ev(A2801,"",100000000)</f>
        <v>29.050098948900004</v>
      </c>
      <c r="T2801" s="17">
        <f>[1]!share_freesharesmv(A2801,"",100000000)</f>
        <v>23.331479857200002</v>
      </c>
      <c r="U2801" s="17">
        <f>[1]!s_dq_amount_btin(A2801,E2801,100000000)</f>
        <v>0.92702242999999995</v>
      </c>
      <c r="V2801" s="17">
        <f>[1]!s_dq_turn(A2801,E2801)</f>
        <v>3.2330886690959004</v>
      </c>
      <c r="W2801" s="2">
        <f>[1]!s_pq_amount(A2801,"20260101","",100000000)</f>
        <v>171.11889479999999</v>
      </c>
      <c r="X2801" s="2">
        <f>[1]!s_pq_avgamount(A2801,"20260101","",100000000)</f>
        <v>1.5556263163636364</v>
      </c>
      <c r="Y2801" s="17">
        <f>[1]!s_ipo_dilutedpe(A2801)</f>
        <v>19.86</v>
      </c>
      <c r="Z2801" s="12">
        <f>[1]!s_ipo_collection_total(A2801,100000000)</f>
        <v>2.5817999999999999</v>
      </c>
      <c r="AA2801" s="2">
        <f>[1]!s_val_pe_ttm(A2801,E2801)</f>
        <v>-137.53921508789063</v>
      </c>
      <c r="AB2801" s="5">
        <f>[1]!s_info_zjtxornot1(A2801,"")</f>
        <v>0</v>
      </c>
      <c r="AC2801" s="22" t="str">
        <f>[1]!s_info_nature1(A2801,"")</f>
        <v>公众企业</v>
      </c>
      <c r="AD2801" s="6" t="str">
        <f>[1]!s_info_city(A2801)</f>
        <v>玉环市</v>
      </c>
      <c r="AE2801" s="6" t="str">
        <f>[1]!s_info_province(A2801)</f>
        <v>浙江省</v>
      </c>
      <c r="AF2801">
        <v>121.284426</v>
      </c>
      <c r="AG2801">
        <v>28.179738</v>
      </c>
    </row>
    <row r="2802" spans="1:33" x14ac:dyDescent="0.3">
      <c r="A2802" s="12" t="s">
        <v>171</v>
      </c>
      <c r="B2802" s="12" t="s">
        <v>172</v>
      </c>
      <c r="C2802" s="16" t="str">
        <f>[1]!s_info_mkt(A2802)</f>
        <v>北证</v>
      </c>
      <c r="D2802" s="16" t="str">
        <f>[1]!s_ipo_listeddate(A2802)</f>
        <v>2023-03-15</v>
      </c>
      <c r="E2802" s="16" t="str">
        <f>[1]!lastradeday_s("000002","")</f>
        <v>2026-06-22</v>
      </c>
      <c r="F2802" s="16" t="str">
        <f>[1]!s_info_industry_csrc2023(A2802,"",3)</f>
        <v>汽车制造业</v>
      </c>
      <c r="G2802" s="16" t="str">
        <f>[1]!s_info_industry_csrc2023(A2802,"",1)</f>
        <v>制造业</v>
      </c>
      <c r="H2802" s="16">
        <f>[1]!s_is(A2802,83,"FY","YTD","20251231",1,"",100000000)</f>
        <v>3.8905437156000002</v>
      </c>
      <c r="I2802" s="16">
        <f>[1]!s_is(A2802,83,"FY","YTD","20241231",1,"",100000000)</f>
        <v>3.0432130312000001</v>
      </c>
      <c r="J2802" s="16">
        <f t="shared" si="129"/>
        <v>0.27843291800899017</v>
      </c>
      <c r="K2802" s="16">
        <f>[1]!s_is(A2802,61,"FY","YTD","20251231",1,"",100000000)</f>
        <v>0.8536553241</v>
      </c>
      <c r="L2802" s="16">
        <f>[1]!s_is(A2802,61,"FY","YTD","20241231",1,"",100000000)</f>
        <v>0.79125973239999992</v>
      </c>
      <c r="M2802" s="16">
        <f t="shared" si="130"/>
        <v>7.8856017998976957E-2</v>
      </c>
      <c r="N2802" s="16">
        <f>[1]!s_fa_roe(A2802,"20251231")</f>
        <v>21.914000000000001</v>
      </c>
      <c r="O2802" s="16">
        <f>[1]!s_stmnote_rdexp(A2802,"20251231",1,10000)</f>
        <v>2563.6835390000001</v>
      </c>
      <c r="P2802" s="20">
        <f t="shared" si="131"/>
        <v>6.5895250803129163E-2</v>
      </c>
      <c r="Q2802" s="16">
        <f>[1]!s_margin_tradingbalance(A2802,"",10000)</f>
        <v>1075.5110999999999</v>
      </c>
      <c r="R2802" s="16">
        <f>[1]!s_margin_seclendingbalance(A2802,"",10000)</f>
        <v>0</v>
      </c>
      <c r="S2802" s="17">
        <f>[1]!s_val_ev(A2802,"",100000000)</f>
        <v>18.176496610999997</v>
      </c>
      <c r="T2802" s="17">
        <f>[1]!share_freesharesmv(A2802,"",100000000)</f>
        <v>5.4316176219999992</v>
      </c>
      <c r="U2802" s="17">
        <f>[1]!s_dq_amount_btin(A2802,E2802,100000000)</f>
        <v>0.15025894000000001</v>
      </c>
      <c r="V2802" s="17">
        <f>[1]!s_dq_turn(A2802,E2802)</f>
        <v>1.7811547818139937</v>
      </c>
      <c r="W2802" s="2">
        <f>[1]!s_pq_amount(A2802,"20260101","",100000000)</f>
        <v>21.533509559999999</v>
      </c>
      <c r="X2802" s="2">
        <f>[1]!s_pq_avgamount(A2802,"20260101","",100000000)</f>
        <v>0.19575917781818181</v>
      </c>
      <c r="Y2802" s="17">
        <f>[1]!s_ipo_dilutedpe(A2802)</f>
        <v>17.63</v>
      </c>
      <c r="Z2802" s="12">
        <f>[1]!s_ipo_collection_total(A2802,100000000)</f>
        <v>1.5325200000000001</v>
      </c>
      <c r="AA2802" s="2">
        <f>[1]!s_val_pe_ttm(A2802,E2802)</f>
        <v>20.772470474243164</v>
      </c>
      <c r="AB2802" s="5">
        <f>[1]!s_info_zjtxornot1(A2802,"")</f>
        <v>1</v>
      </c>
      <c r="AC2802" s="22" t="str">
        <f>[1]!s_info_nature1(A2802,"")</f>
        <v>民营企业</v>
      </c>
      <c r="AD2802" s="6" t="str">
        <f>[1]!s_info_city(A2802)</f>
        <v>苏州市</v>
      </c>
      <c r="AE2802" s="6" t="str">
        <f>[1]!s_info_province(A2802)</f>
        <v>江苏省</v>
      </c>
      <c r="AF2802">
        <v>120.619585</v>
      </c>
      <c r="AG2802">
        <v>31.299378999999998</v>
      </c>
    </row>
    <row r="2803" spans="1:33" x14ac:dyDescent="0.3">
      <c r="A2803" s="12" t="s">
        <v>6088</v>
      </c>
      <c r="B2803" s="12" t="s">
        <v>6089</v>
      </c>
      <c r="C2803" s="16" t="str">
        <f>[1]!s_info_mkt(A2803)</f>
        <v>主板</v>
      </c>
      <c r="D2803" s="16" t="str">
        <f>[1]!s_ipo_listeddate(A2803)</f>
        <v>2017-11-17</v>
      </c>
      <c r="E2803" s="16" t="str">
        <f>[1]!lastradeday_s("000002","")</f>
        <v>2026-06-22</v>
      </c>
      <c r="F2803" s="16" t="str">
        <f>[1]!s_info_industry_csrc2023(A2803,"",3)</f>
        <v>石油和天然气开采业</v>
      </c>
      <c r="G2803" s="16" t="str">
        <f>[1]!s_info_industry_csrc2023(A2803,"",1)</f>
        <v>采矿业</v>
      </c>
      <c r="H2803" s="16">
        <f>[1]!s_is(A2803,83,"FY","YTD","20251231",1,"",100000000)</f>
        <v>39.257852801399999</v>
      </c>
      <c r="I2803" s="16">
        <f>[1]!s_is(A2803,83,"FY","YTD","20241231",1,"",100000000)</f>
        <v>41.347725157299998</v>
      </c>
      <c r="J2803" s="16">
        <f t="shared" si="129"/>
        <v>-5.054382914536304E-2</v>
      </c>
      <c r="K2803" s="16">
        <f>[1]!s_is(A2803,61,"FY","YTD","20251231",1,"",100000000)</f>
        <v>5.0951452854000001</v>
      </c>
      <c r="L2803" s="16">
        <f>[1]!s_is(A2803,61,"FY","YTD","20241231",1,"",100000000)</f>
        <v>7.2582175430999998</v>
      </c>
      <c r="M2803" s="16">
        <f t="shared" si="130"/>
        <v>-0.29801700553275878</v>
      </c>
      <c r="N2803" s="16">
        <f>[1]!s_fa_roe(A2803,"20251231")</f>
        <v>12.2525</v>
      </c>
      <c r="O2803" s="16">
        <f>[1]!s_stmnote_rdexp(A2803,"20251231",1,10000)</f>
        <v>13732.316083000002</v>
      </c>
      <c r="P2803" s="20">
        <f t="shared" si="131"/>
        <v>3.4979794112708795E-2</v>
      </c>
      <c r="Q2803" s="16">
        <f>[1]!s_margin_tradingbalance(A2803,"",10000)</f>
        <v>76859.244399999996</v>
      </c>
      <c r="R2803" s="16">
        <f>[1]!s_margin_seclendingbalance(A2803,"",10000)</f>
        <v>115.806</v>
      </c>
      <c r="S2803" s="17">
        <f>[1]!s_val_ev(A2803,"",100000000)</f>
        <v>102.36173526540001</v>
      </c>
      <c r="T2803" s="17">
        <f>[1]!share_freesharesmv(A2803,"",100000000)</f>
        <v>82.183544503200011</v>
      </c>
      <c r="U2803" s="17">
        <f>[1]!s_dq_amount_btin(A2803,E2803,100000000)</f>
        <v>3.12766696</v>
      </c>
      <c r="V2803" s="17">
        <f>[1]!s_dq_turn(A2803,E2803)</f>
        <v>3.0627955912151554</v>
      </c>
      <c r="W2803" s="2">
        <f>[1]!s_pq_amount(A2803,"20260101","",100000000)</f>
        <v>1070.71350403</v>
      </c>
      <c r="X2803" s="2">
        <f>[1]!s_pq_avgamount(A2803,"20260101","",100000000)</f>
        <v>9.7337591275454542</v>
      </c>
      <c r="Y2803" s="17">
        <f>[1]!s_ipo_dilutedpe(A2803)</f>
        <v>22.99</v>
      </c>
      <c r="Z2803" s="12">
        <f>[1]!s_ipo_collection_total(A2803,100000000)</f>
        <v>9.0440226100000007</v>
      </c>
      <c r="AA2803" s="2">
        <f>[1]!s_val_pe_ttm(A2803,E2803)</f>
        <v>32.869049072265625</v>
      </c>
      <c r="AB2803" s="5">
        <f>[1]!s_info_zjtxornot1(A2803,"")</f>
        <v>1</v>
      </c>
      <c r="AC2803" s="22" t="str">
        <f>[1]!s_info_nature1(A2803,"")</f>
        <v>民营企业</v>
      </c>
      <c r="AD2803" s="6" t="str">
        <f>[1]!s_info_city(A2803)</f>
        <v>上海市</v>
      </c>
      <c r="AE2803" s="6" t="str">
        <f>[1]!s_info_province(A2803)</f>
        <v>上海</v>
      </c>
      <c r="AF2803">
        <v>121.472644</v>
      </c>
      <c r="AG2803">
        <v>31.231705999999999</v>
      </c>
    </row>
    <row r="2804" spans="1:33" x14ac:dyDescent="0.3">
      <c r="A2804" s="12" t="s">
        <v>6090</v>
      </c>
      <c r="B2804" s="12" t="s">
        <v>6091</v>
      </c>
      <c r="C2804" s="16" t="str">
        <f>[1]!s_info_mkt(A2804)</f>
        <v>创业板</v>
      </c>
      <c r="D2804" s="16" t="str">
        <f>[1]!s_ipo_listeddate(A2804)</f>
        <v>2018-05-25</v>
      </c>
      <c r="E2804" s="16" t="str">
        <f>[1]!lastradeday_s("000002","")</f>
        <v>2026-06-22</v>
      </c>
      <c r="F2804" s="16" t="str">
        <f>[1]!s_info_industry_csrc2023(A2804,"",3)</f>
        <v>专业技术服务业</v>
      </c>
      <c r="G2804" s="16" t="str">
        <f>[1]!s_info_industry_csrc2023(A2804,"",1)</f>
        <v>科学研究和技术服务业</v>
      </c>
      <c r="H2804" s="16">
        <f>[1]!s_is(A2804,83,"FY","YTD","20251231",1,"",100000000)</f>
        <v>13.1097135878</v>
      </c>
      <c r="I2804" s="16">
        <f>[1]!s_is(A2804,83,"FY","YTD","20241231",1,"",100000000)</f>
        <v>7.6474135190999997</v>
      </c>
      <c r="J2804" s="16">
        <f t="shared" si="129"/>
        <v>0.71426764814763688</v>
      </c>
      <c r="K2804" s="16">
        <f>[1]!s_is(A2804,61,"FY","YTD","20251231",1,"",100000000)</f>
        <v>0.71809738340000007</v>
      </c>
      <c r="L2804" s="16">
        <f>[1]!s_is(A2804,61,"FY","YTD","20241231",1,"",100000000)</f>
        <v>-4.2966779531999997</v>
      </c>
      <c r="M2804" s="16">
        <f t="shared" si="130"/>
        <v>1.1671285097979449</v>
      </c>
      <c r="N2804" s="16">
        <f>[1]!s_fa_roe(A2804,"20251231")</f>
        <v>9.1831999999999994</v>
      </c>
      <c r="O2804" s="16">
        <f>[1]!s_stmnote_rdexp(A2804,"20251231",1,10000)</f>
        <v>10023.628252</v>
      </c>
      <c r="P2804" s="20">
        <f t="shared" si="131"/>
        <v>7.6459551803847697E-2</v>
      </c>
      <c r="Q2804" s="16">
        <f>[1]!s_margin_tradingbalance(A2804,"",10000)</f>
        <v>0</v>
      </c>
      <c r="R2804" s="16">
        <f>[1]!s_margin_seclendingbalance(A2804,"",10000)</f>
        <v>0</v>
      </c>
      <c r="S2804" s="17">
        <f>[1]!s_val_ev(A2804,"",100000000)</f>
        <v>24.831216080000001</v>
      </c>
      <c r="T2804" s="17">
        <f>[1]!share_freesharesmv(A2804,"",100000000)</f>
        <v>11.7353665</v>
      </c>
      <c r="U2804" s="17">
        <f>[1]!s_dq_amount_btin(A2804,E2804,100000000)</f>
        <v>0.39492611</v>
      </c>
      <c r="V2804" s="17">
        <f>[1]!s_dq_turn(A2804,E2804)</f>
        <v>1.6364457429126831</v>
      </c>
      <c r="W2804" s="2">
        <f>[1]!s_pq_amount(A2804,"20260101","",100000000)</f>
        <v>65.394527629999999</v>
      </c>
      <c r="X2804" s="2">
        <f>[1]!s_pq_avgamount(A2804,"20260101","",100000000)</f>
        <v>0.59449570572727273</v>
      </c>
      <c r="Y2804" s="17">
        <f>[1]!s_ipo_dilutedpe(A2804)</f>
        <v>21.45</v>
      </c>
      <c r="Z2804" s="12">
        <f>[1]!s_ipo_collection_total(A2804,100000000)</f>
        <v>2.9561199999999999</v>
      </c>
      <c r="AA2804" s="2">
        <f>[1]!s_val_pe_ttm(A2804,E2804)</f>
        <v>35.686729431152344</v>
      </c>
      <c r="AB2804" s="5">
        <f>[1]!s_info_zjtxornot1(A2804,"")</f>
        <v>0</v>
      </c>
      <c r="AC2804" s="22" t="str">
        <f>[1]!s_info_nature1(A2804,"")</f>
        <v>外资企业</v>
      </c>
      <c r="AD2804" s="6" t="str">
        <f>[1]!s_info_city(A2804)</f>
        <v>杭州市</v>
      </c>
      <c r="AE2804" s="6" t="str">
        <f>[1]!s_info_province(A2804)</f>
        <v>浙江省</v>
      </c>
      <c r="AF2804">
        <v>120.153576</v>
      </c>
      <c r="AG2804">
        <v>30.287458999999998</v>
      </c>
    </row>
    <row r="2805" spans="1:33" x14ac:dyDescent="0.3">
      <c r="A2805" s="12" t="s">
        <v>6092</v>
      </c>
      <c r="B2805" s="12" t="s">
        <v>6093</v>
      </c>
      <c r="C2805" s="16" t="str">
        <f>[1]!s_info_mkt(A2805)</f>
        <v>主板</v>
      </c>
      <c r="D2805" s="16" t="str">
        <f>[1]!s_ipo_listeddate(A2805)</f>
        <v>2010-01-06</v>
      </c>
      <c r="E2805" s="16" t="str">
        <f>[1]!lastradeday_s("000002","")</f>
        <v>2026-06-22</v>
      </c>
      <c r="F2805" s="16" t="str">
        <f>[1]!s_info_industry_csrc2023(A2805,"",3)</f>
        <v>农副食品加工业</v>
      </c>
      <c r="G2805" s="16" t="str">
        <f>[1]!s_info_industry_csrc2023(A2805,"",1)</f>
        <v>制造业</v>
      </c>
      <c r="H2805" s="16">
        <f>[1]!s_is(A2805,83,"FY","YTD","20251231",1,"",100000000)</f>
        <v>31.473347627800003</v>
      </c>
      <c r="I2805" s="16">
        <f>[1]!s_is(A2805,83,"FY","YTD","20241231",1,"",100000000)</f>
        <v>29.648267600200001</v>
      </c>
      <c r="J2805" s="16">
        <f t="shared" si="129"/>
        <v>6.1557729180361731E-2</v>
      </c>
      <c r="K2805" s="16">
        <f>[1]!s_is(A2805,61,"FY","YTD","20251231",1,"",100000000)</f>
        <v>4.5476768899999999E-2</v>
      </c>
      <c r="L2805" s="16">
        <f>[1]!s_is(A2805,61,"FY","YTD","20241231",1,"",100000000)</f>
        <v>-0.33672271060000003</v>
      </c>
      <c r="M2805" s="16">
        <f t="shared" si="130"/>
        <v>1.1350570290283237</v>
      </c>
      <c r="N2805" s="16">
        <f>[1]!s_fa_roe(A2805,"20251231")</f>
        <v>0.1973</v>
      </c>
      <c r="O2805" s="16">
        <f>[1]!s_stmnote_rdexp(A2805,"20251231",1,10000)</f>
        <v>937.91949399999999</v>
      </c>
      <c r="P2805" s="20">
        <f t="shared" si="131"/>
        <v>2.9800436391187943E-3</v>
      </c>
      <c r="Q2805" s="16">
        <f>[1]!s_margin_tradingbalance(A2805,"",10000)</f>
        <v>0</v>
      </c>
      <c r="R2805" s="16">
        <f>[1]!s_margin_seclendingbalance(A2805,"",10000)</f>
        <v>0</v>
      </c>
      <c r="S2805" s="17">
        <f>[1]!s_val_ev(A2805,"",100000000)</f>
        <v>23.570197259</v>
      </c>
      <c r="T2805" s="17">
        <f>[1]!share_freesharesmv(A2805,"",100000000)</f>
        <v>13.906755027899999</v>
      </c>
      <c r="U2805" s="17">
        <f>[1]!s_dq_amount_btin(A2805,E2805,100000000)</f>
        <v>0.46660878</v>
      </c>
      <c r="V2805" s="17">
        <f>[1]!s_dq_turn(A2805,E2805)</f>
        <v>2.0243774537443713</v>
      </c>
      <c r="W2805" s="2">
        <f>[1]!s_pq_amount(A2805,"20260101","",100000000)</f>
        <v>77.274363480000005</v>
      </c>
      <c r="X2805" s="2">
        <f>[1]!s_pq_avgamount(A2805,"20260101","",100000000)</f>
        <v>0.70249421345454544</v>
      </c>
      <c r="Y2805" s="17">
        <f>[1]!s_ipo_dilutedpe(A2805)</f>
        <v>50.69</v>
      </c>
      <c r="Z2805" s="12">
        <f>[1]!s_ipo_collection_total(A2805,100000000)</f>
        <v>8.3033999999999999</v>
      </c>
      <c r="AA2805" s="2">
        <f>[1]!s_val_pe_ttm(A2805,E2805)</f>
        <v>593.90045166015625</v>
      </c>
      <c r="AB2805" s="5">
        <f>[1]!s_info_zjtxornot1(A2805,"")</f>
        <v>0</v>
      </c>
      <c r="AC2805" s="22" t="str">
        <f>[1]!s_info_nature1(A2805,"")</f>
        <v>民营企业</v>
      </c>
      <c r="AD2805" s="6" t="str">
        <f>[1]!s_info_city(A2805)</f>
        <v>诸城市</v>
      </c>
      <c r="AE2805" s="6" t="str">
        <f>[1]!s_info_province(A2805)</f>
        <v>山东省</v>
      </c>
      <c r="AF2805">
        <v>119.41616999999999</v>
      </c>
      <c r="AG2805">
        <v>36.016658</v>
      </c>
    </row>
    <row r="2806" spans="1:33" x14ac:dyDescent="0.3">
      <c r="A2806" s="12" t="s">
        <v>6094</v>
      </c>
      <c r="B2806" s="12" t="s">
        <v>6095</v>
      </c>
      <c r="C2806" s="16" t="str">
        <f>[1]!s_info_mkt(A2806)</f>
        <v>科创板</v>
      </c>
      <c r="D2806" s="16" t="str">
        <f>[1]!s_ipo_listeddate(A2806)</f>
        <v>2022-04-20</v>
      </c>
      <c r="E2806" s="16" t="str">
        <f>[1]!lastradeday_s("000002","")</f>
        <v>2026-06-22</v>
      </c>
      <c r="F2806" s="16" t="str">
        <f>[1]!s_info_industry_csrc2023(A2806,"",3)</f>
        <v>专用设备制造业</v>
      </c>
      <c r="G2806" s="16" t="str">
        <f>[1]!s_info_industry_csrc2023(A2806,"",1)</f>
        <v>制造业</v>
      </c>
      <c r="H2806" s="16">
        <f>[1]!s_is(A2806,83,"FY","YTD","20251231",1,"",100000000)</f>
        <v>65.190948746299995</v>
      </c>
      <c r="I2806" s="16">
        <f>[1]!s_is(A2806,83,"FY","YTD","20241231",1,"",100000000)</f>
        <v>41.034538534100001</v>
      </c>
      <c r="J2806" s="16">
        <f t="shared" si="129"/>
        <v>0.58868482685935031</v>
      </c>
      <c r="K2806" s="16">
        <f>[1]!s_is(A2806,61,"FY","YTD","20251231",1,"",100000000)</f>
        <v>9.2670396652000004</v>
      </c>
      <c r="L2806" s="16">
        <f>[1]!s_is(A2806,61,"FY","YTD","20241231",1,"",100000000)</f>
        <v>6.8815472326</v>
      </c>
      <c r="M2806" s="16">
        <f t="shared" si="130"/>
        <v>0.34665059353210437</v>
      </c>
      <c r="N2806" s="16">
        <f>[1]!s_fa_roe(A2806,"20251231")</f>
        <v>15.5878</v>
      </c>
      <c r="O2806" s="16">
        <f>[1]!s_stmnote_rdexp(A2806,"20251231",1,10000)</f>
        <v>85927.422787999996</v>
      </c>
      <c r="P2806" s="20">
        <f t="shared" si="131"/>
        <v>0.13180882383288972</v>
      </c>
      <c r="Q2806" s="16">
        <f>[1]!s_margin_tradingbalance(A2806,"",10000)</f>
        <v>262067.93169999999</v>
      </c>
      <c r="R2806" s="16">
        <f>[1]!s_margin_seclendingbalance(A2806,"",10000)</f>
        <v>1157.885</v>
      </c>
      <c r="S2806" s="17">
        <f>[1]!s_val_ev(A2806,"",100000000)</f>
        <v>2114.5719990612001</v>
      </c>
      <c r="T2806" s="17">
        <f>[1]!share_freesharesmv(A2806,"",100000000)</f>
        <v>1349.6683876938</v>
      </c>
      <c r="U2806" s="17">
        <f>[1]!s_dq_amount_btin(A2806,E2806,100000000)</f>
        <v>61.358586600000002</v>
      </c>
      <c r="V2806" s="17">
        <f>[1]!s_dq_turn(A2806,E2806)</f>
        <v>2.9351616940570149</v>
      </c>
      <c r="W2806" s="2">
        <f>[1]!s_pq_amount(A2806,"20260101","",100000000)</f>
        <v>3667.9893634599998</v>
      </c>
      <c r="X2806" s="2">
        <f>[1]!s_pq_avgamount(A2806,"20260101","",100000000)</f>
        <v>33.345357849636365</v>
      </c>
      <c r="Y2806" s="17">
        <f>[1]!s_ipo_dilutedpe(A2806)</f>
        <v>0</v>
      </c>
      <c r="Z2806" s="12">
        <f>[1]!s_ipo_collection_total(A2806,100000000)</f>
        <v>22.728312240000001</v>
      </c>
      <c r="AA2806" s="2">
        <f>[1]!s_val_pe_ttm(A2806,E2806)</f>
        <v>128.60340881347656</v>
      </c>
      <c r="AB2806" s="5">
        <f>[1]!s_info_zjtxornot1(A2806,"")</f>
        <v>1</v>
      </c>
      <c r="AC2806" s="22" t="str">
        <f>[1]!s_info_nature1(A2806,"")</f>
        <v>公众企业</v>
      </c>
      <c r="AD2806" s="6" t="str">
        <f>[1]!s_info_city(A2806)</f>
        <v>沈阳市</v>
      </c>
      <c r="AE2806" s="6" t="str">
        <f>[1]!s_info_province(A2806)</f>
        <v>辽宁省</v>
      </c>
      <c r="AF2806">
        <v>123.429096</v>
      </c>
      <c r="AG2806">
        <v>41.796767000000003</v>
      </c>
    </row>
    <row r="2807" spans="1:33" x14ac:dyDescent="0.3">
      <c r="A2807" s="12" t="s">
        <v>6096</v>
      </c>
      <c r="B2807" s="12" t="s">
        <v>6097</v>
      </c>
      <c r="C2807" s="16" t="str">
        <f>[1]!s_info_mkt(A2807)</f>
        <v>主板</v>
      </c>
      <c r="D2807" s="16" t="str">
        <f>[1]!s_ipo_listeddate(A2807)</f>
        <v>2006-07-25</v>
      </c>
      <c r="E2807" s="16" t="str">
        <f>[1]!lastradeday_s("000002","")</f>
        <v>2026-06-22</v>
      </c>
      <c r="F2807" s="16" t="str">
        <f>[1]!s_info_industry_csrc2023(A2807,"",3)</f>
        <v>化学原料和化学制品制造业</v>
      </c>
      <c r="G2807" s="16" t="str">
        <f>[1]!s_info_industry_csrc2023(A2807,"",1)</f>
        <v>制造业</v>
      </c>
      <c r="H2807" s="16">
        <f>[1]!s_is(A2807,83,"FY","YTD","20251231",1,"",100000000)</f>
        <v>29.979485107199999</v>
      </c>
      <c r="I2807" s="16">
        <f>[1]!s_is(A2807,83,"FY","YTD","20241231",1,"",100000000)</f>
        <v>30.561297638699997</v>
      </c>
      <c r="J2807" s="16">
        <f t="shared" si="129"/>
        <v>-1.9037559804504056E-2</v>
      </c>
      <c r="K2807" s="16">
        <f>[1]!s_is(A2807,61,"FY","YTD","20251231",1,"",100000000)</f>
        <v>1.1818353479000001</v>
      </c>
      <c r="L2807" s="16">
        <f>[1]!s_is(A2807,61,"FY","YTD","20241231",1,"",100000000)</f>
        <v>0.60988555529999999</v>
      </c>
      <c r="M2807" s="16">
        <f t="shared" si="130"/>
        <v>0.9377985552037883</v>
      </c>
      <c r="N2807" s="16">
        <f>[1]!s_fa_roe(A2807,"20251231")</f>
        <v>4.7161</v>
      </c>
      <c r="O2807" s="16">
        <f>[1]!s_stmnote_rdexp(A2807,"20251231",1,10000)</f>
        <v>14832.169733000001</v>
      </c>
      <c r="P2807" s="20">
        <f t="shared" si="131"/>
        <v>4.9474397842269292E-2</v>
      </c>
      <c r="Q2807" s="16">
        <f>[1]!s_margin_tradingbalance(A2807,"",10000)</f>
        <v>14847.0553</v>
      </c>
      <c r="R2807" s="16">
        <f>[1]!s_margin_seclendingbalance(A2807,"",10000)</f>
        <v>5.49</v>
      </c>
      <c r="S2807" s="17">
        <f>[1]!s_val_ev(A2807,"",100000000)</f>
        <v>36.0140242644</v>
      </c>
      <c r="T2807" s="17">
        <f>[1]!share_freesharesmv(A2807,"",100000000)</f>
        <v>25.673476045499996</v>
      </c>
      <c r="U2807" s="17">
        <f>[1]!s_dq_amount_btin(A2807,E2807,100000000)</f>
        <v>0.92431790000000003</v>
      </c>
      <c r="V2807" s="17">
        <f>[1]!s_dq_turn(A2807,E2807)</f>
        <v>3.3012705779591536</v>
      </c>
      <c r="W2807" s="2">
        <f>[1]!s_pq_amount(A2807,"20260101","",100000000)</f>
        <v>284.71750076000001</v>
      </c>
      <c r="X2807" s="2">
        <f>[1]!s_pq_avgamount(A2807,"20260101","",100000000)</f>
        <v>2.5883409159999999</v>
      </c>
      <c r="Y2807" s="17">
        <f>[1]!s_ipo_dilutedpe(A2807)</f>
        <v>22.88</v>
      </c>
      <c r="Z2807" s="12">
        <f>[1]!s_ipo_collection_total(A2807,100000000)</f>
        <v>2.1080000000000001</v>
      </c>
      <c r="AA2807" s="2">
        <f>[1]!s_val_pe_ttm(A2807,E2807)</f>
        <v>26.956371307373047</v>
      </c>
      <c r="AB2807" s="5">
        <f>[1]!s_info_zjtxornot1(A2807,"")</f>
        <v>1</v>
      </c>
      <c r="AC2807" s="22" t="str">
        <f>[1]!s_info_nature1(A2807,"")</f>
        <v>民营企业</v>
      </c>
      <c r="AD2807" s="6" t="str">
        <f>[1]!s_info_city(A2807)</f>
        <v>佛山市</v>
      </c>
      <c r="AE2807" s="6" t="str">
        <f>[1]!s_info_province(A2807)</f>
        <v>广东省</v>
      </c>
      <c r="AF2807">
        <v>113.12271699999999</v>
      </c>
      <c r="AG2807">
        <v>23.028762</v>
      </c>
    </row>
    <row r="2808" spans="1:33" x14ac:dyDescent="0.3">
      <c r="A2808" s="12" t="s">
        <v>6098</v>
      </c>
      <c r="B2808" s="12" t="s">
        <v>6099</v>
      </c>
      <c r="C2808" s="16" t="str">
        <f>[1]!s_info_mkt(A2808)</f>
        <v>创业板</v>
      </c>
      <c r="D2808" s="16" t="str">
        <f>[1]!s_ipo_listeddate(A2808)</f>
        <v>2016-09-13</v>
      </c>
      <c r="E2808" s="16" t="str">
        <f>[1]!lastradeday_s("000002","")</f>
        <v>2026-06-22</v>
      </c>
      <c r="F2808" s="16" t="str">
        <f>[1]!s_info_industry_csrc2023(A2808,"",3)</f>
        <v>医药制造业</v>
      </c>
      <c r="G2808" s="16" t="str">
        <f>[1]!s_info_industry_csrc2023(A2808,"",1)</f>
        <v>制造业</v>
      </c>
      <c r="H2808" s="16">
        <f>[1]!s_is(A2808,83,"FY","YTD","20251231",1,"",100000000)</f>
        <v>8.8695872008999999</v>
      </c>
      <c r="I2808" s="16">
        <f>[1]!s_is(A2808,83,"FY","YTD","20241231",1,"",100000000)</f>
        <v>10.3906729623</v>
      </c>
      <c r="J2808" s="16">
        <f t="shared" si="129"/>
        <v>-0.14638953289347911</v>
      </c>
      <c r="K2808" s="16">
        <f>[1]!s_is(A2808,61,"FY","YTD","20251231",1,"",100000000)</f>
        <v>0.43950793659999998</v>
      </c>
      <c r="L2808" s="16">
        <f>[1]!s_is(A2808,61,"FY","YTD","20241231",1,"",100000000)</f>
        <v>0.25804597330000001</v>
      </c>
      <c r="M2808" s="16">
        <f t="shared" si="130"/>
        <v>0.70321563626584971</v>
      </c>
      <c r="N2808" s="16">
        <f>[1]!s_fa_roe(A2808,"20251231")</f>
        <v>6.4127000000000001</v>
      </c>
      <c r="O2808" s="16">
        <f>[1]!s_stmnote_rdexp(A2808,"20251231",1,10000)</f>
        <v>3035.0591280000003</v>
      </c>
      <c r="P2808" s="20">
        <f t="shared" si="131"/>
        <v>3.4218719081898559E-2</v>
      </c>
      <c r="Q2808" s="16">
        <f>[1]!s_margin_tradingbalance(A2808,"",10000)</f>
        <v>0</v>
      </c>
      <c r="R2808" s="16">
        <f>[1]!s_margin_seclendingbalance(A2808,"",10000)</f>
        <v>0</v>
      </c>
      <c r="S2808" s="17">
        <f>[1]!s_val_ev(A2808,"",100000000)</f>
        <v>22.326191999999999</v>
      </c>
      <c r="T2808" s="17">
        <f>[1]!share_freesharesmv(A2808,"",100000000)</f>
        <v>13.861784329600001</v>
      </c>
      <c r="U2808" s="17">
        <f>[1]!s_dq_amount_btin(A2808,E2808,100000000)</f>
        <v>0.44842404000000002</v>
      </c>
      <c r="V2808" s="17">
        <f>[1]!s_dq_turn(A2808,E2808)</f>
        <v>2.0694981644983654</v>
      </c>
      <c r="W2808" s="2">
        <f>[1]!s_pq_amount(A2808,"20260101","",100000000)</f>
        <v>89.529866429999998</v>
      </c>
      <c r="X2808" s="2">
        <f>[1]!s_pq_avgamount(A2808,"20260101","",100000000)</f>
        <v>0.81390787663636355</v>
      </c>
      <c r="Y2808" s="17">
        <f>[1]!s_ipo_dilutedpe(A2808)</f>
        <v>22.99</v>
      </c>
      <c r="Z2808" s="12">
        <f>[1]!s_ipo_collection_total(A2808,100000000)</f>
        <v>2.9557880000000001</v>
      </c>
      <c r="AA2808" s="2">
        <f>[1]!s_val_pe_ttm(A2808,E2808)</f>
        <v>45.220256805419922</v>
      </c>
      <c r="AB2808" s="5">
        <f>[1]!s_info_zjtxornot1(A2808,"")</f>
        <v>0</v>
      </c>
      <c r="AC2808" s="22" t="str">
        <f>[1]!s_info_nature1(A2808,"")</f>
        <v>地方国有企业</v>
      </c>
      <c r="AD2808" s="6" t="str">
        <f>[1]!s_info_city(A2808)</f>
        <v>兰州市</v>
      </c>
      <c r="AE2808" s="6" t="str">
        <f>[1]!s_info_province(A2808)</f>
        <v>甘肃省</v>
      </c>
      <c r="AF2808">
        <v>103.82355699999999</v>
      </c>
      <c r="AG2808">
        <v>36.058039000000001</v>
      </c>
    </row>
    <row r="2809" spans="1:33" x14ac:dyDescent="0.3">
      <c r="A2809" s="12" t="s">
        <v>6100</v>
      </c>
      <c r="B2809" s="12" t="s">
        <v>6101</v>
      </c>
      <c r="C2809" s="16" t="str">
        <f>[1]!s_info_mkt(A2809)</f>
        <v>主板</v>
      </c>
      <c r="D2809" s="16" t="str">
        <f>[1]!s_ipo_listeddate(A2809)</f>
        <v>2022-06-30</v>
      </c>
      <c r="E2809" s="16" t="str">
        <f>[1]!lastradeday_s("000002","")</f>
        <v>2026-06-22</v>
      </c>
      <c r="F2809" s="16" t="str">
        <f>[1]!s_info_industry_csrc2023(A2809,"",3)</f>
        <v>通用设备制造业</v>
      </c>
      <c r="G2809" s="16" t="str">
        <f>[1]!s_info_industry_csrc2023(A2809,"",1)</f>
        <v>制造业</v>
      </c>
      <c r="H2809" s="16">
        <f>[1]!s_is(A2809,83,"FY","YTD","20251231",1,"",100000000)</f>
        <v>7.6495695121000002</v>
      </c>
      <c r="I2809" s="16">
        <f>[1]!s_is(A2809,83,"FY","YTD","20241231",1,"",100000000)</f>
        <v>7.5147998815000001</v>
      </c>
      <c r="J2809" s="16">
        <f t="shared" si="129"/>
        <v>1.7933894810928663E-2</v>
      </c>
      <c r="K2809" s="16">
        <f>[1]!s_is(A2809,61,"FY","YTD","20251231",1,"",100000000)</f>
        <v>0.52922132450000003</v>
      </c>
      <c r="L2809" s="16">
        <f>[1]!s_is(A2809,61,"FY","YTD","20241231",1,"",100000000)</f>
        <v>0.71460542000000005</v>
      </c>
      <c r="M2809" s="16">
        <f t="shared" si="130"/>
        <v>-0.25942161969608346</v>
      </c>
      <c r="N2809" s="16">
        <f>[1]!s_fa_roe(A2809,"20251231")</f>
        <v>5.1997999999999998</v>
      </c>
      <c r="O2809" s="16">
        <f>[1]!s_stmnote_rdexp(A2809,"20251231",1,10000)</f>
        <v>3436.4266909999997</v>
      </c>
      <c r="P2809" s="20">
        <f t="shared" si="131"/>
        <v>4.4923138296400864E-2</v>
      </c>
      <c r="Q2809" s="16">
        <f>[1]!s_margin_tradingbalance(A2809,"",10000)</f>
        <v>0</v>
      </c>
      <c r="R2809" s="16">
        <f>[1]!s_margin_seclendingbalance(A2809,"",10000)</f>
        <v>0</v>
      </c>
      <c r="S2809" s="17">
        <f>[1]!s_val_ev(A2809,"",100000000)</f>
        <v>41.651473590600006</v>
      </c>
      <c r="T2809" s="17">
        <f>[1]!share_freesharesmv(A2809,"",100000000)</f>
        <v>19.034356965600004</v>
      </c>
      <c r="U2809" s="17">
        <f>[1]!s_dq_amount_btin(A2809,E2809,100000000)</f>
        <v>1.35398799</v>
      </c>
      <c r="V2809" s="17">
        <f>[1]!s_dq_turn(A2809,E2809)</f>
        <v>5.1444171513156967</v>
      </c>
      <c r="W2809" s="2">
        <f>[1]!s_pq_amount(A2809,"20260101","",100000000)</f>
        <v>109.50844915</v>
      </c>
      <c r="X2809" s="2">
        <f>[1]!s_pq_avgamount(A2809,"20260101","",100000000)</f>
        <v>0.99553135590909092</v>
      </c>
      <c r="Y2809" s="17">
        <f>[1]!s_ipo_dilutedpe(A2809)</f>
        <v>22.99</v>
      </c>
      <c r="Z2809" s="12">
        <f>[1]!s_ipo_collection_total(A2809,100000000)</f>
        <v>5.1942917949999998</v>
      </c>
      <c r="AA2809" s="2">
        <f>[1]!s_val_pe_ttm(A2809,E2809)</f>
        <v>130.27041625976563</v>
      </c>
      <c r="AB2809" s="5">
        <f>[1]!s_info_zjtxornot1(A2809,"")</f>
        <v>0</v>
      </c>
      <c r="AC2809" s="22" t="str">
        <f>[1]!s_info_nature1(A2809,"")</f>
        <v>民营企业</v>
      </c>
      <c r="AD2809" s="6" t="str">
        <f>[1]!s_info_city(A2809)</f>
        <v>清远市</v>
      </c>
      <c r="AE2809" s="6" t="str">
        <f>[1]!s_info_province(A2809)</f>
        <v>广东省</v>
      </c>
      <c r="AF2809">
        <v>113.051227</v>
      </c>
      <c r="AG2809">
        <v>23.685022</v>
      </c>
    </row>
    <row r="2810" spans="1:33" x14ac:dyDescent="0.3">
      <c r="A2810" s="12" t="s">
        <v>6102</v>
      </c>
      <c r="B2810" s="12" t="s">
        <v>6103</v>
      </c>
      <c r="C2810" s="16" t="str">
        <f>[1]!s_info_mkt(A2810)</f>
        <v>主板</v>
      </c>
      <c r="D2810" s="16" t="str">
        <f>[1]!s_ipo_listeddate(A2810)</f>
        <v>2015-06-10</v>
      </c>
      <c r="E2810" s="16" t="str">
        <f>[1]!lastradeday_s("000002","")</f>
        <v>2026-06-22</v>
      </c>
      <c r="F2810" s="16" t="str">
        <f>[1]!s_info_industry_csrc2023(A2810,"",3)</f>
        <v>纺织服装、服饰业</v>
      </c>
      <c r="G2810" s="16" t="str">
        <f>[1]!s_info_industry_csrc2023(A2810,"",1)</f>
        <v>制造业</v>
      </c>
      <c r="H2810" s="16">
        <f>[1]!s_is(A2810,83,"FY","YTD","20251231",1,"",100000000)</f>
        <v>30.015824489</v>
      </c>
      <c r="I2810" s="16">
        <f>[1]!s_is(A2810,83,"FY","YTD","20241231",1,"",100000000)</f>
        <v>29.540320801900002</v>
      </c>
      <c r="J2810" s="16">
        <f t="shared" si="129"/>
        <v>1.6096767881729201E-2</v>
      </c>
      <c r="K2810" s="16">
        <f>[1]!s_is(A2810,61,"FY","YTD","20251231",1,"",100000000)</f>
        <v>0.54816531889999998</v>
      </c>
      <c r="L2810" s="16">
        <f>[1]!s_is(A2810,61,"FY","YTD","20241231",1,"",100000000)</f>
        <v>0.79049450980000002</v>
      </c>
      <c r="M2810" s="16">
        <f t="shared" si="130"/>
        <v>-0.30655392023065514</v>
      </c>
      <c r="N2810" s="16">
        <f>[1]!s_fa_roe(A2810,"20251231")</f>
        <v>2.9407999999999999</v>
      </c>
      <c r="O2810" s="16">
        <f>[1]!s_stmnote_rdexp(A2810,"20251231",1,10000)</f>
        <v>6832.4642480000002</v>
      </c>
      <c r="P2810" s="20">
        <f t="shared" si="131"/>
        <v>2.2762873798465595E-2</v>
      </c>
      <c r="Q2810" s="16">
        <f>[1]!s_margin_tradingbalance(A2810,"",10000)</f>
        <v>0</v>
      </c>
      <c r="R2810" s="16">
        <f>[1]!s_margin_seclendingbalance(A2810,"",10000)</f>
        <v>0</v>
      </c>
      <c r="S2810" s="17">
        <f>[1]!s_val_ev(A2810,"",100000000)</f>
        <v>30.129414000000001</v>
      </c>
      <c r="T2810" s="17">
        <f>[1]!share_freesharesmv(A2810,"",100000000)</f>
        <v>12.079566975000001</v>
      </c>
      <c r="U2810" s="17">
        <f>[1]!s_dq_amount_btin(A2810,E2810,100000000)</f>
        <v>0.47973007000000001</v>
      </c>
      <c r="V2810" s="17">
        <f>[1]!s_dq_turn(A2810,E2810)</f>
        <v>2.1797821050530573</v>
      </c>
      <c r="W2810" s="2">
        <f>[1]!s_pq_amount(A2810,"20260101","",100000000)</f>
        <v>87.935248060000006</v>
      </c>
      <c r="X2810" s="2">
        <f>[1]!s_pq_avgamount(A2810,"20260101","",100000000)</f>
        <v>0.79941134599999997</v>
      </c>
      <c r="Y2810" s="17">
        <f>[1]!s_ipo_dilutedpe(A2810)</f>
        <v>21.72</v>
      </c>
      <c r="Z2810" s="12">
        <f>[1]!s_ipo_collection_total(A2810,100000000)</f>
        <v>7.0739999999999998</v>
      </c>
      <c r="AA2810" s="2">
        <f>[1]!s_val_pe_ttm(A2810,E2810)</f>
        <v>43.352108001708984</v>
      </c>
      <c r="AB2810" s="5">
        <f>[1]!s_info_zjtxornot1(A2810,"")</f>
        <v>0</v>
      </c>
      <c r="AC2810" s="22" t="str">
        <f>[1]!s_info_nature1(A2810,"")</f>
        <v>民营企业</v>
      </c>
      <c r="AD2810" s="6" t="str">
        <f>[1]!s_info_city(A2810)</f>
        <v>深圳市</v>
      </c>
      <c r="AE2810" s="6" t="str">
        <f>[1]!s_info_province(A2810)</f>
        <v>广东省</v>
      </c>
      <c r="AF2810">
        <v>114.085947</v>
      </c>
      <c r="AG2810">
        <v>22.547000000000001</v>
      </c>
    </row>
    <row r="2811" spans="1:33" x14ac:dyDescent="0.3">
      <c r="A2811" s="12" t="s">
        <v>6104</v>
      </c>
      <c r="B2811" s="12" t="s">
        <v>6105</v>
      </c>
      <c r="C2811" s="16" t="str">
        <f>[1]!s_info_mkt(A2811)</f>
        <v>创业板</v>
      </c>
      <c r="D2811" s="16" t="str">
        <f>[1]!s_ipo_listeddate(A2811)</f>
        <v>2023-06-27</v>
      </c>
      <c r="E2811" s="16" t="str">
        <f>[1]!lastradeday_s("000002","")</f>
        <v>2026-06-22</v>
      </c>
      <c r="F2811" s="16" t="str">
        <f>[1]!s_info_industry_csrc2023(A2811,"",3)</f>
        <v>汽车制造业</v>
      </c>
      <c r="G2811" s="16" t="str">
        <f>[1]!s_info_industry_csrc2023(A2811,"",1)</f>
        <v>制造业</v>
      </c>
      <c r="H2811" s="16">
        <f>[1]!s_is(A2811,83,"FY","YTD","20251231",1,"",100000000)</f>
        <v>11.229707185000001</v>
      </c>
      <c r="I2811" s="16">
        <f>[1]!s_is(A2811,83,"FY","YTD","20241231",1,"",100000000)</f>
        <v>10.656967351699999</v>
      </c>
      <c r="J2811" s="16">
        <f t="shared" si="129"/>
        <v>5.3743228668955201E-2</v>
      </c>
      <c r="K2811" s="16">
        <f>[1]!s_is(A2811,61,"FY","YTD","20251231",1,"",100000000)</f>
        <v>1.0140024809000001</v>
      </c>
      <c r="L2811" s="16">
        <f>[1]!s_is(A2811,61,"FY","YTD","20241231",1,"",100000000)</f>
        <v>1.0971540023999999</v>
      </c>
      <c r="M2811" s="16">
        <f t="shared" si="130"/>
        <v>-7.5788377309026558E-2</v>
      </c>
      <c r="N2811" s="16">
        <f>[1]!s_fa_roe(A2811,"20251231")</f>
        <v>5.7903000000000002</v>
      </c>
      <c r="O2811" s="16">
        <f>[1]!s_stmnote_rdexp(A2811,"20251231",1,10000)</f>
        <v>5171.1969659999995</v>
      </c>
      <c r="P2811" s="20">
        <f t="shared" si="131"/>
        <v>4.604925917309214E-2</v>
      </c>
      <c r="Q2811" s="16">
        <f>[1]!s_margin_tradingbalance(A2811,"",10000)</f>
        <v>4682.9989999999998</v>
      </c>
      <c r="R2811" s="16">
        <f>[1]!s_margin_seclendingbalance(A2811,"",10000)</f>
        <v>0</v>
      </c>
      <c r="S2811" s="17">
        <f>[1]!s_val_ev(A2811,"",100000000)</f>
        <v>23.3</v>
      </c>
      <c r="T2811" s="17">
        <f>[1]!share_freesharesmv(A2811,"",100000000)</f>
        <v>7.8230740250000004</v>
      </c>
      <c r="U2811" s="17">
        <f>[1]!s_dq_amount_btin(A2811,E2811,100000000)</f>
        <v>0.33775723000000002</v>
      </c>
      <c r="V2811" s="17">
        <f>[1]!s_dq_turn(A2811,E2811)</f>
        <v>4.4088794110573435</v>
      </c>
      <c r="W2811" s="2">
        <f>[1]!s_pq_amount(A2811,"20260101","",100000000)</f>
        <v>44.751518169999997</v>
      </c>
      <c r="X2811" s="2">
        <f>[1]!s_pq_avgamount(A2811,"20260101","",100000000)</f>
        <v>0.40683198336363635</v>
      </c>
      <c r="Y2811" s="17">
        <f>[1]!s_ipo_dilutedpe(A2811)</f>
        <v>37.11</v>
      </c>
      <c r="Z2811" s="12">
        <f>[1]!s_ipo_collection_total(A2811,100000000)</f>
        <v>8.5</v>
      </c>
      <c r="AA2811" s="2">
        <f>[1]!s_val_pe_ttm(A2811,E2811)</f>
        <v>23.547904968261719</v>
      </c>
      <c r="AB2811" s="5">
        <f>[1]!s_info_zjtxornot1(A2811,"")</f>
        <v>1</v>
      </c>
      <c r="AC2811" s="22" t="str">
        <f>[1]!s_info_nature1(A2811,"")</f>
        <v>民营企业</v>
      </c>
      <c r="AD2811" s="6" t="str">
        <f>[1]!s_info_city(A2811)</f>
        <v>无锡市</v>
      </c>
      <c r="AE2811" s="6" t="str">
        <f>[1]!s_info_province(A2811)</f>
        <v>江苏省</v>
      </c>
      <c r="AF2811">
        <v>120.301663</v>
      </c>
      <c r="AG2811">
        <v>31.574729000000001</v>
      </c>
    </row>
    <row r="2812" spans="1:33" x14ac:dyDescent="0.3">
      <c r="A2812" s="12" t="s">
        <v>6106</v>
      </c>
      <c r="B2812" s="12" t="s">
        <v>6107</v>
      </c>
      <c r="C2812" s="16" t="str">
        <f>[1]!s_info_mkt(A2812)</f>
        <v>主板</v>
      </c>
      <c r="D2812" s="16" t="str">
        <f>[1]!s_ipo_listeddate(A2812)</f>
        <v>2015-06-29</v>
      </c>
      <c r="E2812" s="16" t="str">
        <f>[1]!lastradeday_s("000002","")</f>
        <v>2026-06-22</v>
      </c>
      <c r="F2812" s="16" t="str">
        <f>[1]!s_info_industry_csrc2023(A2812,"",3)</f>
        <v>水上运输业</v>
      </c>
      <c r="G2812" s="16" t="str">
        <f>[1]!s_info_industry_csrc2023(A2812,"",1)</f>
        <v>交通运输、仓储和邮政业</v>
      </c>
      <c r="H2812" s="16">
        <f>[1]!s_is(A2812,83,"FY","YTD","20251231",1,"",100000000)</f>
        <v>2.4719070549</v>
      </c>
      <c r="I2812" s="16">
        <f>[1]!s_is(A2812,83,"FY","YTD","20241231",1,"",100000000)</f>
        <v>2.9453220454000002</v>
      </c>
      <c r="J2812" s="16">
        <f t="shared" si="129"/>
        <v>-0.16073454216640892</v>
      </c>
      <c r="K2812" s="16">
        <f>[1]!s_is(A2812,61,"FY","YTD","20251231",1,"",100000000)</f>
        <v>0.15529658099999999</v>
      </c>
      <c r="L2812" s="16">
        <f>[1]!s_is(A2812,61,"FY","YTD","20241231",1,"",100000000)</f>
        <v>0.1365256664</v>
      </c>
      <c r="M2812" s="16">
        <f t="shared" si="130"/>
        <v>0.13749000532254493</v>
      </c>
      <c r="N2812" s="16">
        <f>[1]!s_fa_roe(A2812,"20251231")</f>
        <v>1.5175000000000001</v>
      </c>
      <c r="O2812" s="16">
        <f>[1]!s_stmnote_rdexp(A2812,"20251231",1,10000)</f>
        <v>0</v>
      </c>
      <c r="P2812" s="20">
        <f t="shared" si="131"/>
        <v>0</v>
      </c>
      <c r="Q2812" s="16">
        <f>[1]!s_margin_tradingbalance(A2812,"",10000)</f>
        <v>0</v>
      </c>
      <c r="R2812" s="16">
        <f>[1]!s_margin_seclendingbalance(A2812,"",10000)</f>
        <v>0</v>
      </c>
      <c r="S2812" s="17">
        <f>[1]!s_val_ev(A2812,"",100000000)</f>
        <v>21.990557131399999</v>
      </c>
      <c r="T2812" s="17">
        <f>[1]!share_freesharesmv(A2812,"",100000000)</f>
        <v>14.879940132</v>
      </c>
      <c r="U2812" s="17">
        <f>[1]!s_dq_amount_btin(A2812,E2812,100000000)</f>
        <v>0.38655118999999999</v>
      </c>
      <c r="V2812" s="17">
        <f>[1]!s_dq_turn(A2812,E2812)</f>
        <v>1.8090755755885342</v>
      </c>
      <c r="W2812" s="2">
        <f>[1]!s_pq_amount(A2812,"20260101","",100000000)</f>
        <v>76.703670189999997</v>
      </c>
      <c r="X2812" s="2">
        <f>[1]!s_pq_avgamount(A2812,"20260101","",100000000)</f>
        <v>0.69730609263636367</v>
      </c>
      <c r="Y2812" s="17">
        <f>[1]!s_ipo_dilutedpe(A2812)</f>
        <v>22.98</v>
      </c>
      <c r="Z2812" s="12">
        <f>[1]!s_ipo_collection_total(A2812,100000000)</f>
        <v>3.5579999999999998</v>
      </c>
      <c r="AA2812" s="2">
        <f>[1]!s_val_pe_ttm(A2812,E2812)</f>
        <v>299.17938232421875</v>
      </c>
      <c r="AB2812" s="5">
        <f>[1]!s_info_zjtxornot1(A2812,"")</f>
        <v>0</v>
      </c>
      <c r="AC2812" s="22" t="str">
        <f>[1]!s_info_nature1(A2812,"")</f>
        <v>民营企业</v>
      </c>
      <c r="AD2812" s="6" t="str">
        <f>[1]!s_info_city(A2812)</f>
        <v>靖江市</v>
      </c>
      <c r="AE2812" s="6" t="str">
        <f>[1]!s_info_province(A2812)</f>
        <v>江苏省</v>
      </c>
      <c r="AF2812">
        <v>120.276899</v>
      </c>
      <c r="AG2812">
        <v>32.039442999999999</v>
      </c>
    </row>
    <row r="2813" spans="1:33" x14ac:dyDescent="0.3">
      <c r="A2813" s="12" t="s">
        <v>6108</v>
      </c>
      <c r="B2813" s="12" t="s">
        <v>6109</v>
      </c>
      <c r="C2813" s="16" t="str">
        <f>[1]!s_info_mkt(A2813)</f>
        <v>主板</v>
      </c>
      <c r="D2813" s="16" t="str">
        <f>[1]!s_ipo_listeddate(A2813)</f>
        <v>2020-08-21</v>
      </c>
      <c r="E2813" s="16" t="str">
        <f>[1]!lastradeday_s("000002","")</f>
        <v>2026-06-22</v>
      </c>
      <c r="F2813" s="16" t="str">
        <f>[1]!s_info_industry_csrc2023(A2813,"",3)</f>
        <v>化学原料和化学制品制造业</v>
      </c>
      <c r="G2813" s="16" t="str">
        <f>[1]!s_info_industry_csrc2023(A2813,"",1)</f>
        <v>制造业</v>
      </c>
      <c r="H2813" s="16">
        <f>[1]!s_is(A2813,83,"FY","YTD","20251231",1,"",100000000)</f>
        <v>39.229035451400001</v>
      </c>
      <c r="I2813" s="16">
        <f>[1]!s_is(A2813,83,"FY","YTD","20241231",1,"",100000000)</f>
        <v>36.336630411800002</v>
      </c>
      <c r="J2813" s="16">
        <f t="shared" si="129"/>
        <v>7.9600254806805548E-2</v>
      </c>
      <c r="K2813" s="16">
        <f>[1]!s_is(A2813,61,"FY","YTD","20251231",1,"",100000000)</f>
        <v>-7.98555767E-2</v>
      </c>
      <c r="L2813" s="16">
        <f>[1]!s_is(A2813,61,"FY","YTD","20241231",1,"",100000000)</f>
        <v>0.94222899439999996</v>
      </c>
      <c r="M2813" s="16">
        <f t="shared" si="130"/>
        <v>-1.0847517717822417</v>
      </c>
      <c r="N2813" s="16">
        <f>[1]!s_fa_roe(A2813,"20251231")</f>
        <v>-0.40200000000000002</v>
      </c>
      <c r="O2813" s="16">
        <f>[1]!s_stmnote_rdexp(A2813,"20251231",1,10000)</f>
        <v>12663.144317</v>
      </c>
      <c r="P2813" s="20">
        <f t="shared" si="131"/>
        <v>3.2280029756755285E-2</v>
      </c>
      <c r="Q2813" s="16">
        <f>[1]!s_margin_tradingbalance(A2813,"",10000)</f>
        <v>0</v>
      </c>
      <c r="R2813" s="16">
        <f>[1]!s_margin_seclendingbalance(A2813,"",10000)</f>
        <v>0</v>
      </c>
      <c r="S2813" s="17">
        <f>[1]!s_val_ev(A2813,"",100000000)</f>
        <v>71.443442988400008</v>
      </c>
      <c r="T2813" s="17">
        <f>[1]!share_freesharesmv(A2813,"",100000000)</f>
        <v>12.496500339400001</v>
      </c>
      <c r="U2813" s="17">
        <f>[1]!s_dq_amount_btin(A2813,E2813,100000000)</f>
        <v>0.45972291999999998</v>
      </c>
      <c r="V2813" s="17">
        <f>[1]!s_dq_turn(A2813,E2813)</f>
        <v>0.63642433536388399</v>
      </c>
      <c r="W2813" s="2">
        <f>[1]!s_pq_amount(A2813,"20260101","",100000000)</f>
        <v>44.02989582</v>
      </c>
      <c r="X2813" s="2">
        <f>[1]!s_pq_avgamount(A2813,"20260101","",100000000)</f>
        <v>0.40027178018181814</v>
      </c>
      <c r="Y2813" s="17">
        <f>[1]!s_ipo_dilutedpe(A2813)</f>
        <v>22.99</v>
      </c>
      <c r="Z2813" s="12">
        <f>[1]!s_ipo_collection_total(A2813,100000000)</f>
        <v>4.8483999999999998</v>
      </c>
      <c r="AA2813" s="2">
        <f>[1]!s_val_pe_ttm(A2813,E2813)</f>
        <v>-349.98101806640625</v>
      </c>
      <c r="AB2813" s="5">
        <f>[1]!s_info_zjtxornot1(A2813,"")</f>
        <v>1</v>
      </c>
      <c r="AC2813" s="22" t="str">
        <f>[1]!s_info_nature1(A2813,"")</f>
        <v>民营企业</v>
      </c>
      <c r="AD2813" s="6" t="str">
        <f>[1]!s_info_city(A2813)</f>
        <v>宁波市</v>
      </c>
      <c r="AE2813" s="6" t="str">
        <f>[1]!s_info_province(A2813)</f>
        <v>浙江省</v>
      </c>
      <c r="AF2813">
        <v>121.549792</v>
      </c>
      <c r="AG2813">
        <v>29.868387999999999</v>
      </c>
    </row>
    <row r="2814" spans="1:33" x14ac:dyDescent="0.3">
      <c r="A2814" s="12" t="s">
        <v>6110</v>
      </c>
      <c r="B2814" s="12" t="s">
        <v>6111</v>
      </c>
      <c r="C2814" s="16" t="str">
        <f>[1]!s_info_mkt(A2814)</f>
        <v>主板</v>
      </c>
      <c r="D2814" s="16" t="str">
        <f>[1]!s_ipo_listeddate(A2814)</f>
        <v>2019-01-23</v>
      </c>
      <c r="E2814" s="16" t="str">
        <f>[1]!lastradeday_s("000002","")</f>
        <v>2026-06-22</v>
      </c>
      <c r="F2814" s="16" t="str">
        <f>[1]!s_info_industry_csrc2023(A2814,"",3)</f>
        <v>通用设备制造业</v>
      </c>
      <c r="G2814" s="16" t="str">
        <f>[1]!s_info_industry_csrc2023(A2814,"",1)</f>
        <v>制造业</v>
      </c>
      <c r="H2814" s="16">
        <f>[1]!s_is(A2814,83,"FY","YTD","20251231",1,"",100000000)</f>
        <v>380.9496926443</v>
      </c>
      <c r="I2814" s="16">
        <f>[1]!s_is(A2814,83,"FY","YTD","20241231",1,"",100000000)</f>
        <v>271.58316717939999</v>
      </c>
      <c r="J2814" s="16">
        <f t="shared" si="129"/>
        <v>0.40269994123993569</v>
      </c>
      <c r="K2814" s="16">
        <f>[1]!s_is(A2814,61,"FY","YTD","20251231",1,"",100000000)</f>
        <v>6.5987373273000003</v>
      </c>
      <c r="L2814" s="16">
        <f>[1]!s_is(A2814,61,"FY","YTD","20241231",1,"",100000000)</f>
        <v>3.4611449348000001</v>
      </c>
      <c r="M2814" s="16">
        <f t="shared" si="130"/>
        <v>0.90651863808219979</v>
      </c>
      <c r="N2814" s="16">
        <f>[1]!s_fa_roe(A2814,"20251231")</f>
        <v>2.5112000000000001</v>
      </c>
      <c r="O2814" s="16">
        <f>[1]!s_stmnote_rdexp(A2814,"20251231",1,10000)</f>
        <v>111021.23853</v>
      </c>
      <c r="P2814" s="20">
        <f t="shared" si="131"/>
        <v>2.9143280772682668E-2</v>
      </c>
      <c r="Q2814" s="16">
        <f>[1]!s_margin_tradingbalance(A2814,"",10000)</f>
        <v>138280.27420000001</v>
      </c>
      <c r="R2814" s="16">
        <f>[1]!s_margin_seclendingbalance(A2814,"",10000)</f>
        <v>698.38189999999997</v>
      </c>
      <c r="S2814" s="17">
        <f>[1]!s_val_ev(A2814,"",100000000)</f>
        <v>285.17473462660001</v>
      </c>
      <c r="T2814" s="17">
        <f>[1]!share_freesharesmv(A2814,"",100000000)</f>
        <v>219.80336792309998</v>
      </c>
      <c r="U2814" s="17">
        <f>[1]!s_dq_amount_btin(A2814,E2814,100000000)</f>
        <v>9.4061325100000008</v>
      </c>
      <c r="V2814" s="17">
        <f>[1]!s_dq_turn(A2814,E2814)</f>
        <v>3.3707529530224307</v>
      </c>
      <c r="W2814" s="2">
        <f>[1]!s_pq_amount(A2814,"20260101","",100000000)</f>
        <v>1954.18602476</v>
      </c>
      <c r="X2814" s="2">
        <f>[1]!s_pq_avgamount(A2814,"20260101","",100000000)</f>
        <v>19.1586865172549</v>
      </c>
      <c r="Y2814" s="17">
        <f>[1]!s_ipo_dilutedpe(A2814)</f>
        <v>22.96</v>
      </c>
      <c r="Z2814" s="12">
        <f>[1]!s_ipo_collection_total(A2814,100000000)</f>
        <v>13.10525</v>
      </c>
      <c r="AA2814" s="2">
        <f>[1]!s_val_pe_ttm(A2814,E2814)</f>
        <v>74.561012268066406</v>
      </c>
      <c r="AB2814" s="5">
        <f>[1]!s_info_zjtxornot1(A2814,"")</f>
        <v>0</v>
      </c>
      <c r="AC2814" s="22" t="str">
        <f>[1]!s_info_nature1(A2814,"")</f>
        <v>民营企业</v>
      </c>
      <c r="AD2814" s="6" t="str">
        <f>[1]!s_info_city(A2814)</f>
        <v>中山市</v>
      </c>
      <c r="AE2814" s="6" t="str">
        <f>[1]!s_info_province(A2814)</f>
        <v>广东省</v>
      </c>
      <c r="AF2814">
        <v>113.382391</v>
      </c>
      <c r="AG2814">
        <v>22.521113</v>
      </c>
    </row>
    <row r="2815" spans="1:33" x14ac:dyDescent="0.3">
      <c r="A2815" s="12" t="s">
        <v>6112</v>
      </c>
      <c r="B2815" s="12" t="s">
        <v>6113</v>
      </c>
      <c r="C2815" s="16" t="str">
        <f>[1]!s_info_mkt(A2815)</f>
        <v>创业板</v>
      </c>
      <c r="D2815" s="16" t="str">
        <f>[1]!s_ipo_listeddate(A2815)</f>
        <v>2009-10-30</v>
      </c>
      <c r="E2815" s="16" t="str">
        <f>[1]!lastradeday_s("000002","")</f>
        <v>2026-06-22</v>
      </c>
      <c r="F2815" s="16" t="str">
        <f>[1]!s_info_industry_csrc2023(A2815,"",3)</f>
        <v>水利管理业</v>
      </c>
      <c r="G2815" s="16" t="str">
        <f>[1]!s_info_industry_csrc2023(A2815,"",1)</f>
        <v>水利、环境和公共设施管理业</v>
      </c>
      <c r="H2815" s="16">
        <f>[1]!s_is(A2815,83,"FY","YTD","20251231",1,"",100000000)</f>
        <v>37.6124830965</v>
      </c>
      <c r="I2815" s="16">
        <f>[1]!s_is(A2815,83,"FY","YTD","20241231",1,"",100000000)</f>
        <v>43.788028156499998</v>
      </c>
      <c r="J2815" s="16">
        <f t="shared" si="129"/>
        <v>-0.14103272789376076</v>
      </c>
      <c r="K2815" s="16">
        <f>[1]!s_is(A2815,61,"FY","YTD","20251231",1,"",100000000)</f>
        <v>0.48900117909999996</v>
      </c>
      <c r="L2815" s="16">
        <f>[1]!s_is(A2815,61,"FY","YTD","20241231",1,"",100000000)</f>
        <v>0.81127863840000003</v>
      </c>
      <c r="M2815" s="16">
        <f t="shared" si="130"/>
        <v>-0.39724632702716561</v>
      </c>
      <c r="N2815" s="16">
        <f>[1]!s_fa_roe(A2815,"20251231")</f>
        <v>2.0973999999999999</v>
      </c>
      <c r="O2815" s="16">
        <f>[1]!s_stmnote_rdexp(A2815,"20251231",1,10000)</f>
        <v>19730.933116</v>
      </c>
      <c r="P2815" s="20">
        <f t="shared" si="131"/>
        <v>5.2458469879208929E-2</v>
      </c>
      <c r="Q2815" s="16">
        <f>[1]!s_margin_tradingbalance(A2815,"",10000)</f>
        <v>0</v>
      </c>
      <c r="R2815" s="16">
        <f>[1]!s_margin_seclendingbalance(A2815,"",10000)</f>
        <v>0</v>
      </c>
      <c r="S2815" s="17">
        <f>[1]!s_val_ev(A2815,"",100000000)</f>
        <v>38.645490328199998</v>
      </c>
      <c r="T2815" s="17">
        <f>[1]!share_freesharesmv(A2815,"",100000000)</f>
        <v>24.292279657799998</v>
      </c>
      <c r="U2815" s="17">
        <f>[1]!s_dq_amount_btin(A2815,E2815,100000000)</f>
        <v>0.59834173000000002</v>
      </c>
      <c r="V2815" s="17">
        <f>[1]!s_dq_turn(A2815,E2815)</f>
        <v>1.8596133107931558</v>
      </c>
      <c r="W2815" s="2">
        <f>[1]!s_pq_amount(A2815,"20260101","",100000000)</f>
        <v>114.26778127</v>
      </c>
      <c r="X2815" s="2">
        <f>[1]!s_pq_avgamount(A2815,"20260101","",100000000)</f>
        <v>1.0387980115454545</v>
      </c>
      <c r="Y2815" s="17">
        <f>[1]!s_ipo_dilutedpe(A2815)</f>
        <v>53.85</v>
      </c>
      <c r="Z2815" s="12">
        <f>[1]!s_ipo_collection_total(A2815,100000000)</f>
        <v>2.52</v>
      </c>
      <c r="AA2815" s="2">
        <f>[1]!s_val_pe_ttm(A2815,E2815)</f>
        <v>76.6829833984375</v>
      </c>
      <c r="AB2815" s="5">
        <f>[1]!s_info_zjtxornot1(A2815,"")</f>
        <v>1</v>
      </c>
      <c r="AC2815" s="22" t="str">
        <f>[1]!s_info_nature1(A2815,"")</f>
        <v>民营企业</v>
      </c>
      <c r="AD2815" s="6" t="str">
        <f>[1]!s_info_city(A2815)</f>
        <v>酒泉市</v>
      </c>
      <c r="AE2815" s="6" t="str">
        <f>[1]!s_info_province(A2815)</f>
        <v>甘肃省</v>
      </c>
      <c r="AF2815">
        <v>98.510795000000002</v>
      </c>
      <c r="AG2815">
        <v>39.744022999999999</v>
      </c>
    </row>
    <row r="2816" spans="1:33" x14ac:dyDescent="0.3">
      <c r="A2816" s="12" t="s">
        <v>6114</v>
      </c>
      <c r="B2816" s="12" t="s">
        <v>6115</v>
      </c>
      <c r="C2816" s="16" t="str">
        <f>[1]!s_info_mkt(A2816)</f>
        <v>创业板</v>
      </c>
      <c r="D2816" s="16" t="str">
        <f>[1]!s_ipo_listeddate(A2816)</f>
        <v>2010-12-09</v>
      </c>
      <c r="E2816" s="16" t="str">
        <f>[1]!lastradeday_s("000002","")</f>
        <v>2026-06-22</v>
      </c>
      <c r="F2816" s="16" t="str">
        <f>[1]!s_info_industry_csrc2023(A2816,"",3)</f>
        <v>文化艺术业</v>
      </c>
      <c r="G2816" s="16" t="str">
        <f>[1]!s_info_industry_csrc2023(A2816,"",1)</f>
        <v>文化、体育和娱乐业</v>
      </c>
      <c r="H2816" s="16">
        <f>[1]!s_is(A2816,83,"FY","YTD","20251231",1,"",100000000)</f>
        <v>22.575980209800001</v>
      </c>
      <c r="I2816" s="16">
        <f>[1]!s_is(A2816,83,"FY","YTD","20241231",1,"",100000000)</f>
        <v>24.172700952100001</v>
      </c>
      <c r="J2816" s="16">
        <f t="shared" si="129"/>
        <v>-6.6054709627361041E-2</v>
      </c>
      <c r="K2816" s="16">
        <f>[1]!s_is(A2816,61,"FY","YTD","20251231",1,"",100000000)</f>
        <v>8.1767047431000002</v>
      </c>
      <c r="L2816" s="16">
        <f>[1]!s_is(A2816,61,"FY","YTD","20241231",1,"",100000000)</f>
        <v>10.4875652413</v>
      </c>
      <c r="M2816" s="16">
        <f t="shared" si="130"/>
        <v>-0.22034289608991786</v>
      </c>
      <c r="N2816" s="16">
        <f>[1]!s_fa_roe(A2816,"20251231")</f>
        <v>9.8813999999999993</v>
      </c>
      <c r="O2816" s="16">
        <f>[1]!s_stmnote_rdexp(A2816,"20251231",1,10000)</f>
        <v>3902.9021509999998</v>
      </c>
      <c r="P2816" s="20">
        <f t="shared" si="131"/>
        <v>1.7287852464123749E-2</v>
      </c>
      <c r="Q2816" s="16">
        <f>[1]!s_margin_tradingbalance(A2816,"",10000)</f>
        <v>89654.170100000003</v>
      </c>
      <c r="R2816" s="16">
        <f>[1]!s_margin_seclendingbalance(A2816,"",10000)</f>
        <v>470.6352</v>
      </c>
      <c r="S2816" s="17">
        <f>[1]!s_val_ev(A2816,"",100000000)</f>
        <v>160.63040437200002</v>
      </c>
      <c r="T2816" s="17">
        <f>[1]!share_freesharesmv(A2816,"",100000000)</f>
        <v>94.710745072800009</v>
      </c>
      <c r="U2816" s="17">
        <f>[1]!s_dq_amount_btin(A2816,E2816,100000000)</f>
        <v>2.5675490600000002</v>
      </c>
      <c r="V2816" s="17">
        <f>[1]!s_dq_turn(A2816,E2816)</f>
        <v>1.6562691234523041</v>
      </c>
      <c r="W2816" s="2">
        <f>[1]!s_pq_amount(A2816,"20260101","",100000000)</f>
        <v>347.28001425000002</v>
      </c>
      <c r="X2816" s="2">
        <f>[1]!s_pq_avgamount(A2816,"20260101","",100000000)</f>
        <v>3.1570910386363638</v>
      </c>
      <c r="Y2816" s="17">
        <f>[1]!s_ipo_dilutedpe(A2816)</f>
        <v>103.92</v>
      </c>
      <c r="Z2816" s="12">
        <f>[1]!s_ipo_collection_total(A2816,100000000)</f>
        <v>22.26</v>
      </c>
      <c r="AA2816" s="2">
        <f>[1]!s_val_pe_ttm(A2816,E2816)</f>
        <v>20.518558502197266</v>
      </c>
      <c r="AB2816" s="5">
        <f>[1]!s_info_zjtxornot1(A2816,"")</f>
        <v>0</v>
      </c>
      <c r="AC2816" s="22" t="str">
        <f>[1]!s_info_nature1(A2816,"")</f>
        <v>民营企业</v>
      </c>
      <c r="AD2816" s="6" t="str">
        <f>[1]!s_info_city(A2816)</f>
        <v>杭州市</v>
      </c>
      <c r="AE2816" s="6" t="str">
        <f>[1]!s_info_province(A2816)</f>
        <v>浙江省</v>
      </c>
      <c r="AF2816">
        <v>120.153576</v>
      </c>
      <c r="AG2816">
        <v>30.287458999999998</v>
      </c>
    </row>
    <row r="2817" spans="1:33" x14ac:dyDescent="0.3">
      <c r="A2817" s="12" t="s">
        <v>6116</v>
      </c>
      <c r="B2817" s="12" t="s">
        <v>6117</v>
      </c>
      <c r="C2817" s="16" t="str">
        <f>[1]!s_info_mkt(A2817)</f>
        <v>主板</v>
      </c>
      <c r="D2817" s="16" t="str">
        <f>[1]!s_ipo_listeddate(A2817)</f>
        <v>2006-08-23</v>
      </c>
      <c r="E2817" s="16" t="str">
        <f>[1]!lastradeday_s("000002","")</f>
        <v>2026-06-22</v>
      </c>
      <c r="F2817" s="16" t="str">
        <f>[1]!s_info_industry_csrc2023(A2817,"",3)</f>
        <v>软件和信息技术服务业</v>
      </c>
      <c r="G2817" s="16" t="str">
        <f>[1]!s_info_industry_csrc2023(A2817,"",1)</f>
        <v>信息传输、软件和信息技术服务业</v>
      </c>
      <c r="H2817" s="16">
        <f>[1]!s_is(A2817,83,"FY","YTD","20251231",1,"",100000000)</f>
        <v>129.2839914839</v>
      </c>
      <c r="I2817" s="16">
        <f>[1]!s_is(A2817,83,"FY","YTD","20241231",1,"",100000000)</f>
        <v>133.2260071032</v>
      </c>
      <c r="J2817" s="16">
        <f t="shared" si="129"/>
        <v>-2.9588934660831123E-2</v>
      </c>
      <c r="K2817" s="16">
        <f>[1]!s_is(A2817,61,"FY","YTD","20251231",1,"",100000000)</f>
        <v>4.7729128331000004</v>
      </c>
      <c r="L2817" s="16">
        <f>[1]!s_is(A2817,61,"FY","YTD","20241231",1,"",100000000)</f>
        <v>4.9970677583000001</v>
      </c>
      <c r="M2817" s="16">
        <f t="shared" si="130"/>
        <v>-4.4857291524151174E-2</v>
      </c>
      <c r="N2817" s="16">
        <f>[1]!s_fa_roe(A2817,"20251231")</f>
        <v>3.923</v>
      </c>
      <c r="O2817" s="16">
        <f>[1]!s_stmnote_rdexp(A2817,"20251231",1,10000)</f>
        <v>102346.53932000001</v>
      </c>
      <c r="P2817" s="20">
        <f t="shared" si="131"/>
        <v>7.9164123991906171E-2</v>
      </c>
      <c r="Q2817" s="16">
        <f>[1]!s_margin_tradingbalance(A2817,"",10000)</f>
        <v>116346.459</v>
      </c>
      <c r="R2817" s="16">
        <f>[1]!s_margin_seclendingbalance(A2817,"",10000)</f>
        <v>766.38040000000001</v>
      </c>
      <c r="S2817" s="17">
        <f>[1]!s_val_ev(A2817,"",100000000)</f>
        <v>238.80843693750001</v>
      </c>
      <c r="T2817" s="17">
        <f>[1]!share_freesharesmv(A2817,"",100000000)</f>
        <v>152.76013129450001</v>
      </c>
      <c r="U2817" s="17">
        <f>[1]!s_dq_amount_btin(A2817,E2817,100000000)</f>
        <v>3.26134565</v>
      </c>
      <c r="V2817" s="17">
        <f>[1]!s_dq_turn(A2817,E2817)</f>
        <v>1.533236702417081</v>
      </c>
      <c r="W2817" s="2">
        <f>[1]!s_pq_amount(A2817,"20260101","",100000000)</f>
        <v>540.79838558999995</v>
      </c>
      <c r="X2817" s="2">
        <f>[1]!s_pq_avgamount(A2817,"20260101","",100000000)</f>
        <v>4.916348959909091</v>
      </c>
      <c r="Y2817" s="17">
        <f>[1]!s_ipo_dilutedpe(A2817)</f>
        <v>21.64</v>
      </c>
      <c r="Z2817" s="12">
        <f>[1]!s_ipo_collection_total(A2817,100000000)</f>
        <v>3.1320000000000001</v>
      </c>
      <c r="AA2817" s="2">
        <f>[1]!s_val_pe_ttm(A2817,E2817)</f>
        <v>49.33935546875</v>
      </c>
      <c r="AB2817" s="5">
        <f>[1]!s_info_zjtxornot1(A2817,"")</f>
        <v>0</v>
      </c>
      <c r="AC2817" s="22" t="str">
        <f>[1]!s_info_nature1(A2817,"")</f>
        <v>民营企业</v>
      </c>
      <c r="AD2817" s="6" t="str">
        <f>[1]!s_info_city(A2817)</f>
        <v>北京市</v>
      </c>
      <c r="AE2817" s="6" t="str">
        <f>[1]!s_info_province(A2817)</f>
        <v>北京</v>
      </c>
      <c r="AF2817">
        <v>116.40528500000001</v>
      </c>
      <c r="AG2817">
        <v>39.904989</v>
      </c>
    </row>
    <row r="2818" spans="1:33" x14ac:dyDescent="0.3">
      <c r="A2818" s="12" t="s">
        <v>6118</v>
      </c>
      <c r="B2818" s="12" t="s">
        <v>6119</v>
      </c>
      <c r="C2818" s="16" t="str">
        <f>[1]!s_info_mkt(A2818)</f>
        <v>创业板</v>
      </c>
      <c r="D2818" s="16" t="str">
        <f>[1]!s_ipo_listeddate(A2818)</f>
        <v>2021-07-08</v>
      </c>
      <c r="E2818" s="16" t="str">
        <f>[1]!lastradeday_s("000002","")</f>
        <v>2026-06-22</v>
      </c>
      <c r="F2818" s="16" t="str">
        <f>[1]!s_info_industry_csrc2023(A2818,"",3)</f>
        <v>汽车制造业</v>
      </c>
      <c r="G2818" s="16" t="str">
        <f>[1]!s_info_industry_csrc2023(A2818,"",1)</f>
        <v>制造业</v>
      </c>
      <c r="H2818" s="16">
        <f>[1]!s_is(A2818,83,"FY","YTD","20251231",1,"",100000000)</f>
        <v>201.77635542259998</v>
      </c>
      <c r="I2818" s="16">
        <f>[1]!s_is(A2818,83,"FY","YTD","20241231",1,"",100000000)</f>
        <v>209.98201488799998</v>
      </c>
      <c r="J2818" s="16">
        <f t="shared" si="129"/>
        <v>-3.9077915648045969E-2</v>
      </c>
      <c r="K2818" s="16">
        <f>[1]!s_is(A2818,61,"FY","YTD","20251231",1,"",100000000)</f>
        <v>9.0351764941999999</v>
      </c>
      <c r="L2818" s="16">
        <f>[1]!s_is(A2818,61,"FY","YTD","20241231",1,"",100000000)</f>
        <v>10.8536858331</v>
      </c>
      <c r="M2818" s="16">
        <f t="shared" si="130"/>
        <v>-0.16754763007366341</v>
      </c>
      <c r="N2818" s="16">
        <f>[1]!s_fa_roe(A2818,"20251231")</f>
        <v>6.2089999999999996</v>
      </c>
      <c r="O2818" s="16">
        <f>[1]!s_stmnote_rdexp(A2818,"20251231",1,10000)</f>
        <v>45755.349352999998</v>
      </c>
      <c r="P2818" s="20">
        <f t="shared" si="131"/>
        <v>2.2676269108523685E-2</v>
      </c>
      <c r="Q2818" s="16">
        <f>[1]!s_margin_tradingbalance(A2818,"",10000)</f>
        <v>28199.4784</v>
      </c>
      <c r="R2818" s="16">
        <f>[1]!s_margin_seclendingbalance(A2818,"",10000)</f>
        <v>62.812800000000003</v>
      </c>
      <c r="S2818" s="17">
        <f>[1]!s_val_ev(A2818,"",100000000)</f>
        <v>134.74954579800001</v>
      </c>
      <c r="T2818" s="17">
        <f>[1]!share_freesharesmv(A2818,"",100000000)</f>
        <v>52.054451397500003</v>
      </c>
      <c r="U2818" s="17">
        <f>[1]!s_dq_amount_btin(A2818,E2818,100000000)</f>
        <v>1.41399531</v>
      </c>
      <c r="V2818" s="17">
        <f>[1]!s_dq_turn(A2818,E2818)</f>
        <v>1.3720927894851895</v>
      </c>
      <c r="W2818" s="2">
        <f>[1]!s_pq_amount(A2818,"20260101","",100000000)</f>
        <v>147.54500787999999</v>
      </c>
      <c r="X2818" s="2">
        <f>[1]!s_pq_avgamount(A2818,"20260101","",100000000)</f>
        <v>1.3413182534545454</v>
      </c>
      <c r="Y2818" s="17">
        <f>[1]!s_ipo_dilutedpe(A2818)</f>
        <v>16.52</v>
      </c>
      <c r="Z2818" s="12">
        <f>[1]!s_ipo_collection_total(A2818,100000000)</f>
        <v>17.580960000000001</v>
      </c>
      <c r="AA2818" s="2">
        <f>[1]!s_val_pe_ttm(A2818,E2818)</f>
        <v>15.280326843261719</v>
      </c>
      <c r="AB2818" s="5">
        <f>[1]!s_info_zjtxornot1(A2818,"")</f>
        <v>1</v>
      </c>
      <c r="AC2818" s="22" t="str">
        <f>[1]!s_info_nature1(A2818,"")</f>
        <v>公众企业</v>
      </c>
      <c r="AD2818" s="6" t="str">
        <f>[1]!s_info_city(A2818)</f>
        <v>深圳市</v>
      </c>
      <c r="AE2818" s="6" t="str">
        <f>[1]!s_info_province(A2818)</f>
        <v>广东省</v>
      </c>
      <c r="AF2818">
        <v>114.085947</v>
      </c>
      <c r="AG2818">
        <v>22.547000000000001</v>
      </c>
    </row>
    <row r="2819" spans="1:33" x14ac:dyDescent="0.3">
      <c r="A2819" s="12" t="s">
        <v>6120</v>
      </c>
      <c r="B2819" s="12" t="s">
        <v>6121</v>
      </c>
      <c r="C2819" s="16" t="str">
        <f>[1]!s_info_mkt(A2819)</f>
        <v>主板</v>
      </c>
      <c r="D2819" s="16" t="str">
        <f>[1]!s_ipo_listeddate(A2819)</f>
        <v>2007-04-18</v>
      </c>
      <c r="E2819" s="16" t="str">
        <f>[1]!lastradeday_s("000002","")</f>
        <v>2026-06-22</v>
      </c>
      <c r="F2819" s="16" t="str">
        <f>[1]!s_info_industry_csrc2023(A2819,"",3)</f>
        <v>煤炭开采和洗选业</v>
      </c>
      <c r="G2819" s="16" t="str">
        <f>[1]!s_info_industry_csrc2023(A2819,"",1)</f>
        <v>采矿业</v>
      </c>
      <c r="H2819" s="16">
        <f>[1]!s_is(A2819,83,"FY","YTD","20251231",1,"",100000000)</f>
        <v>301.14958327310001</v>
      </c>
      <c r="I2819" s="16">
        <f>[1]!s_is(A2819,83,"FY","YTD","20241231",1,"",100000000)</f>
        <v>298.59051547040002</v>
      </c>
      <c r="J2819" s="16">
        <f t="shared" ref="J2819:J2882" si="132">H2819/I2819-1</f>
        <v>8.5704925980933933E-3</v>
      </c>
      <c r="K2819" s="16">
        <f>[1]!s_is(A2819,61,"FY","YTD","20251231",1,"",100000000)</f>
        <v>54.190891997600005</v>
      </c>
      <c r="L2819" s="16">
        <f>[1]!s_is(A2819,61,"FY","YTD","20241231",1,"",100000000)</f>
        <v>53.416133092999999</v>
      </c>
      <c r="M2819" s="16">
        <f t="shared" ref="M2819:M2882" si="133">(K2819-L2819)/ABS(L2819)</f>
        <v>1.4504211737886645E-2</v>
      </c>
      <c r="N2819" s="16">
        <f>[1]!s_fa_roe(A2819,"20251231")</f>
        <v>14.887</v>
      </c>
      <c r="O2819" s="16">
        <f>[1]!s_stmnote_rdexp(A2819,"20251231",1,10000)</f>
        <v>4553.9795060000006</v>
      </c>
      <c r="P2819" s="20">
        <f t="shared" ref="P2819:P2882" si="134">O2819/H2819/10000</f>
        <v>1.5121985082975149E-3</v>
      </c>
      <c r="Q2819" s="16">
        <f>[1]!s_margin_tradingbalance(A2819,"",10000)</f>
        <v>168126.68979999999</v>
      </c>
      <c r="R2819" s="16">
        <f>[1]!s_margin_seclendingbalance(A2819,"",10000)</f>
        <v>476.91840000000002</v>
      </c>
      <c r="S2819" s="17">
        <f>[1]!s_val_ev(A2819,"",100000000)</f>
        <v>764.0446180289</v>
      </c>
      <c r="T2819" s="17">
        <f>[1]!share_freesharesmv(A2819,"",100000000)</f>
        <v>247.47783407360001</v>
      </c>
      <c r="U2819" s="17">
        <f>[1]!s_dq_amount_btin(A2819,E2819,100000000)</f>
        <v>6.4873486700000003</v>
      </c>
      <c r="V2819" s="17">
        <f>[1]!s_dq_turn(A2819,E2819)</f>
        <v>1.1543986436674016</v>
      </c>
      <c r="W2819" s="2">
        <f>[1]!s_pq_amount(A2819,"20260101","",100000000)</f>
        <v>694.24657348000005</v>
      </c>
      <c r="X2819" s="2">
        <f>[1]!s_pq_avgamount(A2819,"20260101","",100000000)</f>
        <v>6.3113324861818185</v>
      </c>
      <c r="Y2819" s="17">
        <f>[1]!s_ipo_dilutedpe(A2819)</f>
        <v>16.329999999999998</v>
      </c>
      <c r="Z2819" s="12">
        <f>[1]!s_ipo_collection_total(A2819,100000000)</f>
        <v>7.6440000000000001</v>
      </c>
      <c r="AA2819" s="2">
        <f>[1]!s_val_pe_ttm(A2819,E2819)</f>
        <v>13.035747528076172</v>
      </c>
      <c r="AB2819" s="5">
        <f>[1]!s_info_zjtxornot1(A2819,"")</f>
        <v>0</v>
      </c>
      <c r="AC2819" s="22" t="str">
        <f>[1]!s_info_nature1(A2819,"")</f>
        <v>中央国有企业</v>
      </c>
      <c r="AD2819" s="6" t="str">
        <f>[1]!s_info_city(A2819)</f>
        <v>通辽市</v>
      </c>
      <c r="AE2819" s="6" t="str">
        <f>[1]!s_info_province(A2819)</f>
        <v>内蒙古自治区</v>
      </c>
      <c r="AF2819">
        <v>122.263119</v>
      </c>
      <c r="AG2819">
        <v>43.617429000000001</v>
      </c>
    </row>
    <row r="2820" spans="1:33" x14ac:dyDescent="0.3">
      <c r="A2820" s="12" t="s">
        <v>6122</v>
      </c>
      <c r="B2820" s="12" t="s">
        <v>6123</v>
      </c>
      <c r="C2820" s="16" t="str">
        <f>[1]!s_info_mkt(A2820)</f>
        <v>主板</v>
      </c>
      <c r="D2820" s="16" t="str">
        <f>[1]!s_ipo_listeddate(A2820)</f>
        <v>2017-09-05</v>
      </c>
      <c r="E2820" s="16" t="str">
        <f>[1]!lastradeday_s("000002","")</f>
        <v>2026-06-22</v>
      </c>
      <c r="F2820" s="16" t="str">
        <f>[1]!s_info_industry_csrc2023(A2820,"",3)</f>
        <v>专业技术服务业</v>
      </c>
      <c r="G2820" s="16" t="str">
        <f>[1]!s_info_industry_csrc2023(A2820,"",1)</f>
        <v>科学研究和技术服务业</v>
      </c>
      <c r="H2820" s="16">
        <f>[1]!s_is(A2820,83,"FY","YTD","20251231",1,"",100000000)</f>
        <v>7.9267255615999996</v>
      </c>
      <c r="I2820" s="16">
        <f>[1]!s_is(A2820,83,"FY","YTD","20241231",1,"",100000000)</f>
        <v>9.0750567479999997</v>
      </c>
      <c r="J2820" s="16">
        <f t="shared" si="132"/>
        <v>-0.12653708051501433</v>
      </c>
      <c r="K2820" s="16">
        <f>[1]!s_is(A2820,61,"FY","YTD","20251231",1,"",100000000)</f>
        <v>7.3059521700000005E-2</v>
      </c>
      <c r="L2820" s="16">
        <f>[1]!s_is(A2820,61,"FY","YTD","20241231",1,"",100000000)</f>
        <v>0.60292232619999997</v>
      </c>
      <c r="M2820" s="16">
        <f t="shared" si="133"/>
        <v>-0.87882432193137128</v>
      </c>
      <c r="N2820" s="16">
        <f>[1]!s_fa_roe(A2820,"20251231")</f>
        <v>0.45579999999999998</v>
      </c>
      <c r="O2820" s="16">
        <f>[1]!s_stmnote_rdexp(A2820,"20251231",1,10000)</f>
        <v>5762.1479009999994</v>
      </c>
      <c r="P2820" s="20">
        <f t="shared" si="134"/>
        <v>7.2692663019822232E-2</v>
      </c>
      <c r="Q2820" s="16">
        <f>[1]!s_margin_tradingbalance(A2820,"",10000)</f>
        <v>0</v>
      </c>
      <c r="R2820" s="16">
        <f>[1]!s_margin_seclendingbalance(A2820,"",10000)</f>
        <v>0</v>
      </c>
      <c r="S2820" s="17">
        <f>[1]!s_val_ev(A2820,"",100000000)</f>
        <v>18.245524311700002</v>
      </c>
      <c r="T2820" s="17">
        <f>[1]!share_freesharesmv(A2820,"",100000000)</f>
        <v>13.9493650597</v>
      </c>
      <c r="U2820" s="17">
        <f>[1]!s_dq_amount_btin(A2820,E2820,100000000)</f>
        <v>0.41478109000000002</v>
      </c>
      <c r="V2820" s="17">
        <f>[1]!s_dq_turn(A2820,E2820)</f>
        <v>2.3412458787280466</v>
      </c>
      <c r="W2820" s="2">
        <f>[1]!s_pq_amount(A2820,"20260101","",100000000)</f>
        <v>64.043214660000004</v>
      </c>
      <c r="X2820" s="2">
        <f>[1]!s_pq_avgamount(A2820,"20260101","",100000000)</f>
        <v>0.5822110423636363</v>
      </c>
      <c r="Y2820" s="17">
        <f>[1]!s_ipo_dilutedpe(A2820)</f>
        <v>22.98</v>
      </c>
      <c r="Z2820" s="12">
        <f>[1]!s_ipo_collection_total(A2820,100000000)</f>
        <v>2.9832000000000001</v>
      </c>
      <c r="AA2820" s="2">
        <f>[1]!s_val_pe_ttm(A2820,E2820)</f>
        <v>159.60862731933594</v>
      </c>
      <c r="AB2820" s="5">
        <f>[1]!s_info_zjtxornot1(A2820,"")</f>
        <v>0</v>
      </c>
      <c r="AC2820" s="22" t="str">
        <f>[1]!s_info_nature1(A2820,"")</f>
        <v>民营企业</v>
      </c>
      <c r="AD2820" s="6" t="str">
        <f>[1]!s_info_city(A2820)</f>
        <v>苏州市</v>
      </c>
      <c r="AE2820" s="6" t="str">
        <f>[1]!s_info_province(A2820)</f>
        <v>江苏省</v>
      </c>
      <c r="AF2820">
        <v>120.619585</v>
      </c>
      <c r="AG2820">
        <v>31.299378999999998</v>
      </c>
    </row>
    <row r="2821" spans="1:33" x14ac:dyDescent="0.3">
      <c r="A2821" s="12" t="s">
        <v>6124</v>
      </c>
      <c r="B2821" s="12" t="s">
        <v>6125</v>
      </c>
      <c r="C2821" s="16" t="str">
        <f>[1]!s_info_mkt(A2821)</f>
        <v>创业板</v>
      </c>
      <c r="D2821" s="16" t="str">
        <f>[1]!s_ipo_listeddate(A2821)</f>
        <v>2016-05-26</v>
      </c>
      <c r="E2821" s="16" t="str">
        <f>[1]!lastradeday_s("000002","")</f>
        <v>2026-06-22</v>
      </c>
      <c r="F2821" s="16" t="str">
        <f>[1]!s_info_industry_csrc2023(A2821,"",3)</f>
        <v>通用设备制造业</v>
      </c>
      <c r="G2821" s="16" t="str">
        <f>[1]!s_info_industry_csrc2023(A2821,"",1)</f>
        <v>制造业</v>
      </c>
      <c r="H2821" s="16">
        <f>[1]!s_is(A2821,83,"FY","YTD","20251231",1,"",100000000)</f>
        <v>11.598812239600001</v>
      </c>
      <c r="I2821" s="16">
        <f>[1]!s_is(A2821,83,"FY","YTD","20241231",1,"",100000000)</f>
        <v>10.154271704899999</v>
      </c>
      <c r="J2821" s="16">
        <f t="shared" si="132"/>
        <v>0.14225939355187145</v>
      </c>
      <c r="K2821" s="16">
        <f>[1]!s_is(A2821,61,"FY","YTD","20251231",1,"",100000000)</f>
        <v>0.26801778549999999</v>
      </c>
      <c r="L2821" s="16">
        <f>[1]!s_is(A2821,61,"FY","YTD","20241231",1,"",100000000)</f>
        <v>0.26352774769999998</v>
      </c>
      <c r="M2821" s="16">
        <f t="shared" si="133"/>
        <v>1.7038197454301747E-2</v>
      </c>
      <c r="N2821" s="16">
        <f>[1]!s_fa_roe(A2821,"20251231")</f>
        <v>1.6686000000000001</v>
      </c>
      <c r="O2821" s="16">
        <f>[1]!s_stmnote_rdexp(A2821,"20251231",1,10000)</f>
        <v>6891.2437150000005</v>
      </c>
      <c r="P2821" s="20">
        <f t="shared" si="134"/>
        <v>5.9413356925223003E-2</v>
      </c>
      <c r="Q2821" s="16">
        <f>[1]!s_margin_tradingbalance(A2821,"",10000)</f>
        <v>0</v>
      </c>
      <c r="R2821" s="16">
        <f>[1]!s_margin_seclendingbalance(A2821,"",10000)</f>
        <v>0</v>
      </c>
      <c r="S2821" s="17">
        <f>[1]!s_val_ev(A2821,"",100000000)</f>
        <v>29.997099587499999</v>
      </c>
      <c r="T2821" s="17">
        <f>[1]!share_freesharesmv(A2821,"",100000000)</f>
        <v>8.776440041599999</v>
      </c>
      <c r="U2821" s="17">
        <f>[1]!s_dq_amount_btin(A2821,E2821,100000000)</f>
        <v>0.29287597999999998</v>
      </c>
      <c r="V2821" s="17">
        <f>[1]!s_dq_turn(A2821,E2821)</f>
        <v>1.2614415447960357</v>
      </c>
      <c r="W2821" s="2">
        <f>[1]!s_pq_amount(A2821,"20260101","",100000000)</f>
        <v>55.395275480000002</v>
      </c>
      <c r="X2821" s="2">
        <f>[1]!s_pq_avgamount(A2821,"20260101","",100000000)</f>
        <v>0.50359341345454545</v>
      </c>
      <c r="Y2821" s="17">
        <f>[1]!s_ipo_dilutedpe(A2821)</f>
        <v>22.96</v>
      </c>
      <c r="Z2821" s="12">
        <f>[1]!s_ipo_collection_total(A2821,100000000)</f>
        <v>7.0571250000000001</v>
      </c>
      <c r="AA2821" s="2">
        <f>[1]!s_val_pe_ttm(A2821,E2821)</f>
        <v>95.998298645019531</v>
      </c>
      <c r="AB2821" s="5">
        <f>[1]!s_info_zjtxornot1(A2821,"")</f>
        <v>0</v>
      </c>
      <c r="AC2821" s="22" t="str">
        <f>[1]!s_info_nature1(A2821,"")</f>
        <v>民营企业</v>
      </c>
      <c r="AD2821" s="6" t="str">
        <f>[1]!s_info_city(A2821)</f>
        <v>杭州市</v>
      </c>
      <c r="AE2821" s="6" t="str">
        <f>[1]!s_info_province(A2821)</f>
        <v>浙江省</v>
      </c>
      <c r="AF2821">
        <v>120.153576</v>
      </c>
      <c r="AG2821">
        <v>30.287458999999998</v>
      </c>
    </row>
    <row r="2822" spans="1:33" x14ac:dyDescent="0.3">
      <c r="A2822" s="12" t="s">
        <v>173</v>
      </c>
      <c r="B2822" s="12" t="s">
        <v>174</v>
      </c>
      <c r="C2822" s="16" t="str">
        <f>[1]!s_info_mkt(A2822)</f>
        <v>北证</v>
      </c>
      <c r="D2822" s="16" t="str">
        <f>[1]!s_ipo_listeddate(A2822)</f>
        <v>2023-07-20</v>
      </c>
      <c r="E2822" s="16" t="str">
        <f>[1]!lastradeday_s("000002","")</f>
        <v>2026-06-22</v>
      </c>
      <c r="F2822" s="16" t="str">
        <f>[1]!s_info_industry_csrc2023(A2822,"",3)</f>
        <v>医药制造业</v>
      </c>
      <c r="G2822" s="16" t="str">
        <f>[1]!s_info_industry_csrc2023(A2822,"",1)</f>
        <v>制造业</v>
      </c>
      <c r="H2822" s="16">
        <f>[1]!s_is(A2822,83,"FY","YTD","20251231",1,"",100000000)</f>
        <v>15.953729192799999</v>
      </c>
      <c r="I2822" s="16">
        <f>[1]!s_is(A2822,83,"FY","YTD","20241231",1,"",100000000)</f>
        <v>14.4283139969</v>
      </c>
      <c r="J2822" s="16">
        <f t="shared" si="132"/>
        <v>0.10572373156196502</v>
      </c>
      <c r="K2822" s="16">
        <f>[1]!s_is(A2822,61,"FY","YTD","20251231",1,"",100000000)</f>
        <v>6.5212896809999998</v>
      </c>
      <c r="L2822" s="16">
        <f>[1]!s_is(A2822,61,"FY","YTD","20241231",1,"",100000000)</f>
        <v>7.3230162038</v>
      </c>
      <c r="M2822" s="16">
        <f t="shared" si="133"/>
        <v>-0.10948036990331589</v>
      </c>
      <c r="N2822" s="16">
        <f>[1]!s_fa_roe(A2822,"20251231")</f>
        <v>38.019799999999996</v>
      </c>
      <c r="O2822" s="16">
        <f>[1]!s_stmnote_rdexp(A2822,"20251231",1,10000)</f>
        <v>15263.452311000001</v>
      </c>
      <c r="P2822" s="20">
        <f t="shared" si="134"/>
        <v>9.5673256870177262E-2</v>
      </c>
      <c r="Q2822" s="16">
        <f>[1]!s_margin_tradingbalance(A2822,"",10000)</f>
        <v>35852.482499999998</v>
      </c>
      <c r="R2822" s="16">
        <f>[1]!s_margin_seclendingbalance(A2822,"",10000)</f>
        <v>0</v>
      </c>
      <c r="S2822" s="17">
        <f>[1]!s_val_ev(A2822,"",100000000)</f>
        <v>165.45245238599998</v>
      </c>
      <c r="T2822" s="17">
        <f>[1]!share_freesharesmv(A2822,"",100000000)</f>
        <v>63.66536627699999</v>
      </c>
      <c r="U2822" s="17">
        <f>[1]!s_dq_amount_btin(A2822,E2822,100000000)</f>
        <v>1.7518566</v>
      </c>
      <c r="V2822" s="17">
        <f>[1]!s_dq_turn(A2822,E2822)</f>
        <v>2.1977493381153912</v>
      </c>
      <c r="W2822" s="2">
        <f>[1]!s_pq_amount(A2822,"20260101","",100000000)</f>
        <v>179.75006325999999</v>
      </c>
      <c r="X2822" s="2">
        <f>[1]!s_pq_avgamount(A2822,"20260101","",100000000)</f>
        <v>1.6340914841818182</v>
      </c>
      <c r="Y2822" s="17">
        <f>[1]!s_ipo_dilutedpe(A2822)</f>
        <v>32.799999999999997</v>
      </c>
      <c r="Z2822" s="12">
        <f>[1]!s_ipo_collection_total(A2822,100000000)</f>
        <v>2.8174999999999999</v>
      </c>
      <c r="AA2822" s="2">
        <f>[1]!s_val_pe_ttm(A2822,E2822)</f>
        <v>26.512540817260742</v>
      </c>
      <c r="AB2822" s="5">
        <f>[1]!s_info_zjtxornot1(A2822,"")</f>
        <v>1</v>
      </c>
      <c r="AC2822" s="22" t="str">
        <f>[1]!s_info_nature1(A2822,"")</f>
        <v>民营企业</v>
      </c>
      <c r="AD2822" s="6" t="str">
        <f>[1]!s_info_city(A2822)</f>
        <v>太原市</v>
      </c>
      <c r="AE2822" s="6" t="str">
        <f>[1]!s_info_province(A2822)</f>
        <v>山西省</v>
      </c>
      <c r="AF2822">
        <v>112.54924800000001</v>
      </c>
      <c r="AG2822">
        <v>37.857013999999999</v>
      </c>
    </row>
    <row r="2823" spans="1:33" x14ac:dyDescent="0.3">
      <c r="A2823" s="12" t="s">
        <v>6126</v>
      </c>
      <c r="B2823" s="12" t="s">
        <v>6127</v>
      </c>
      <c r="C2823" s="16" t="str">
        <f>[1]!s_info_mkt(A2823)</f>
        <v>主板</v>
      </c>
      <c r="D2823" s="16" t="str">
        <f>[1]!s_ipo_listeddate(A2823)</f>
        <v>1998-05-20</v>
      </c>
      <c r="E2823" s="16" t="str">
        <f>[1]!lastradeday_s("000002","")</f>
        <v>2026-06-22</v>
      </c>
      <c r="F2823" s="16" t="str">
        <f>[1]!s_info_industry_csrc2023(A2823,"",3)</f>
        <v>汽车制造业</v>
      </c>
      <c r="G2823" s="16" t="str">
        <f>[1]!s_info_industry_csrc2023(A2823,"",1)</f>
        <v>制造业</v>
      </c>
      <c r="H2823" s="16">
        <f>[1]!s_is(A2823,83,"FY","YTD","20251231",1,"",100000000)</f>
        <v>7.661576565599999</v>
      </c>
      <c r="I2823" s="16">
        <f>[1]!s_is(A2823,83,"FY","YTD","20241231",1,"",100000000)</f>
        <v>6.9029647282000006</v>
      </c>
      <c r="J2823" s="16">
        <f t="shared" si="132"/>
        <v>0.10989652522790916</v>
      </c>
      <c r="K2823" s="16">
        <f>[1]!s_is(A2823,61,"FY","YTD","20251231",1,"",100000000)</f>
        <v>0.11431187720000001</v>
      </c>
      <c r="L2823" s="16">
        <f>[1]!s_is(A2823,61,"FY","YTD","20241231",1,"",100000000)</f>
        <v>-2.32119995E-2</v>
      </c>
      <c r="M2823" s="16">
        <f t="shared" si="133"/>
        <v>5.9246889394427233</v>
      </c>
      <c r="N2823" s="16">
        <f>[1]!s_fa_roe(A2823,"20251231")</f>
        <v>2.4325999999999999</v>
      </c>
      <c r="O2823" s="16">
        <f>[1]!s_stmnote_rdexp(A2823,"20251231",1,10000)</f>
        <v>3540.2505890000002</v>
      </c>
      <c r="P2823" s="20">
        <f t="shared" si="134"/>
        <v>4.6207860205894236E-2</v>
      </c>
      <c r="Q2823" s="16">
        <f>[1]!s_margin_tradingbalance(A2823,"",10000)</f>
        <v>0</v>
      </c>
      <c r="R2823" s="16">
        <f>[1]!s_margin_seclendingbalance(A2823,"",10000)</f>
        <v>0</v>
      </c>
      <c r="S2823" s="17">
        <f>[1]!s_val_ev(A2823,"",100000000)</f>
        <v>22.260537585000002</v>
      </c>
      <c r="T2823" s="17">
        <f>[1]!share_freesharesmv(A2823,"",100000000)</f>
        <v>11.432725861700002</v>
      </c>
      <c r="U2823" s="17">
        <f>[1]!s_dq_amount_btin(A2823,E2823,100000000)</f>
        <v>0.43937406000000001</v>
      </c>
      <c r="V2823" s="17">
        <f>[1]!s_dq_turn(A2823,E2823)</f>
        <v>2.0058212313833481</v>
      </c>
      <c r="W2823" s="2">
        <f>[1]!s_pq_amount(A2823,"20260101","",100000000)</f>
        <v>46.250220519999999</v>
      </c>
      <c r="X2823" s="2">
        <f>[1]!s_pq_avgamount(A2823,"20260101","",100000000)</f>
        <v>0.42045655018181816</v>
      </c>
      <c r="Y2823" s="17">
        <f>[1]!s_ipo_dilutedpe(A2823)</f>
        <v>0</v>
      </c>
      <c r="Z2823" s="12">
        <f>[1]!s_ipo_collection_total(A2823,100000000)</f>
        <v>0.95399999999999996</v>
      </c>
      <c r="AA2823" s="2">
        <f>[1]!s_val_pe_ttm(A2823,E2823)</f>
        <v>134.90016174316406</v>
      </c>
      <c r="AB2823" s="5">
        <f>[1]!s_info_zjtxornot1(A2823,"")</f>
        <v>1</v>
      </c>
      <c r="AC2823" s="22" t="str">
        <f>[1]!s_info_nature1(A2823,"")</f>
        <v>中央国有企业</v>
      </c>
      <c r="AD2823" s="6" t="str">
        <f>[1]!s_info_city(A2823)</f>
        <v>长春市</v>
      </c>
      <c r="AE2823" s="6" t="str">
        <f>[1]!s_info_province(A2823)</f>
        <v>吉林省</v>
      </c>
      <c r="AF2823">
        <v>125.3245</v>
      </c>
      <c r="AG2823">
        <v>43.886840999999997</v>
      </c>
    </row>
    <row r="2824" spans="1:33" x14ac:dyDescent="0.3">
      <c r="A2824" s="12" t="s">
        <v>6128</v>
      </c>
      <c r="B2824" s="12" t="s">
        <v>6129</v>
      </c>
      <c r="C2824" s="16" t="str">
        <f>[1]!s_info_mkt(A2824)</f>
        <v>主板</v>
      </c>
      <c r="D2824" s="16" t="str">
        <f>[1]!s_ipo_listeddate(A2824)</f>
        <v>2004-07-21</v>
      </c>
      <c r="E2824" s="16" t="str">
        <f>[1]!lastradeday_s("000002","")</f>
        <v>2026-06-22</v>
      </c>
      <c r="F2824" s="16" t="str">
        <f>[1]!s_info_industry_csrc2023(A2824,"",3)</f>
        <v>零售业</v>
      </c>
      <c r="G2824" s="16" t="str">
        <f>[1]!s_info_industry_csrc2023(A2824,"",1)</f>
        <v>批发和零售业</v>
      </c>
      <c r="H2824" s="16">
        <f>[1]!s_is(A2824,83,"FY","YTD","20251231",1,"",100000000)</f>
        <v>489.57914</v>
      </c>
      <c r="I2824" s="16">
        <f>[1]!s_is(A2824,83,"FY","YTD","20241231",1,"",100000000)</f>
        <v>567.91461000000004</v>
      </c>
      <c r="J2824" s="16">
        <f t="shared" si="132"/>
        <v>-0.13793529629392709</v>
      </c>
      <c r="K2824" s="16">
        <f>[1]!s_is(A2824,61,"FY","YTD","20251231",1,"",100000000)</f>
        <v>0.58140000000000003</v>
      </c>
      <c r="L2824" s="16">
        <f>[1]!s_is(A2824,61,"FY","YTD","20241231",1,"",100000000)</f>
        <v>6.1061100000000001</v>
      </c>
      <c r="M2824" s="16">
        <f t="shared" si="133"/>
        <v>-0.90478389678535098</v>
      </c>
      <c r="N2824" s="16">
        <f>[1]!s_fa_roe(A2824,"20251231")</f>
        <v>0.46400000000000002</v>
      </c>
      <c r="O2824" s="16">
        <f>[1]!s_stmnote_rdexp(A2824,"20251231",1,10000)</f>
        <v>23577.8</v>
      </c>
      <c r="P2824" s="20">
        <f t="shared" si="134"/>
        <v>4.8159323128023797E-3</v>
      </c>
      <c r="Q2824" s="16">
        <f>[1]!s_margin_tradingbalance(A2824,"",10000)</f>
        <v>0</v>
      </c>
      <c r="R2824" s="16">
        <f>[1]!s_margin_seclendingbalance(A2824,"",10000)</f>
        <v>0</v>
      </c>
      <c r="S2824" s="17">
        <f>[1]!s_val_ev(A2824,"",100000000)</f>
        <v>110.2507346542</v>
      </c>
      <c r="T2824" s="17">
        <f>[1]!share_freesharesmv(A2824,"",100000000)</f>
        <v>43.154713992600001</v>
      </c>
      <c r="U2824" s="17">
        <f>[1]!s_dq_amount_btin(A2824,E2824,100000000)</f>
        <v>0.40877982000000002</v>
      </c>
      <c r="V2824" s="17">
        <f>[1]!s_dq_turn(A2824,E2824)</f>
        <v>0.37416947786634874</v>
      </c>
      <c r="W2824" s="2">
        <f>[1]!s_pq_amount(A2824,"20260101","",100000000)</f>
        <v>53.686322680000004</v>
      </c>
      <c r="X2824" s="2">
        <f>[1]!s_pq_avgamount(A2824,"20260101","",100000000)</f>
        <v>0.4880574789090909</v>
      </c>
      <c r="Y2824" s="17">
        <f>[1]!s_ipo_dilutedpe(A2824)</f>
        <v>11.26</v>
      </c>
      <c r="Z2824" s="12">
        <f>[1]!s_ipo_collection_total(A2824,100000000)</f>
        <v>4.0824999999999996</v>
      </c>
      <c r="AA2824" s="2">
        <f>[1]!s_val_pe_ttm(A2824,E2824)</f>
        <v>159.58708190917969</v>
      </c>
      <c r="AB2824" s="5">
        <f>[1]!s_info_zjtxornot1(A2824,"")</f>
        <v>0</v>
      </c>
      <c r="AC2824" s="22" t="str">
        <f>[1]!s_info_nature1(A2824,"")</f>
        <v>公众企业</v>
      </c>
      <c r="AD2824" s="6" t="str">
        <f>[1]!s_info_city(A2824)</f>
        <v>南京市</v>
      </c>
      <c r="AE2824" s="6" t="str">
        <f>[1]!s_info_province(A2824)</f>
        <v>江苏省</v>
      </c>
      <c r="AF2824">
        <v>118.767413</v>
      </c>
      <c r="AG2824">
        <v>32.041544000000002</v>
      </c>
    </row>
    <row r="2825" spans="1:33" x14ac:dyDescent="0.3">
      <c r="A2825" s="12" t="s">
        <v>6130</v>
      </c>
      <c r="B2825" s="12" t="s">
        <v>6131</v>
      </c>
      <c r="C2825" s="16" t="str">
        <f>[1]!s_info_mkt(A2825)</f>
        <v>创业板</v>
      </c>
      <c r="D2825" s="16" t="str">
        <f>[1]!s_ipo_listeddate(A2825)</f>
        <v>2017-05-19</v>
      </c>
      <c r="E2825" s="16" t="str">
        <f>[1]!lastradeday_s("000002","")</f>
        <v>2026-06-22</v>
      </c>
      <c r="F2825" s="16" t="str">
        <f>[1]!s_info_industry_csrc2023(A2825,"",3)</f>
        <v>计算机、通信和其他电子设备制造业</v>
      </c>
      <c r="G2825" s="16" t="str">
        <f>[1]!s_info_industry_csrc2023(A2825,"",1)</f>
        <v>制造业</v>
      </c>
      <c r="H2825" s="16">
        <f>[1]!s_is(A2825,83,"FY","YTD","20251231",1,"",100000000)</f>
        <v>3.0315917605</v>
      </c>
      <c r="I2825" s="16">
        <f>[1]!s_is(A2825,83,"FY","YTD","20241231",1,"",100000000)</f>
        <v>4.0943914252999996</v>
      </c>
      <c r="J2825" s="16">
        <f t="shared" si="132"/>
        <v>-0.25957451411039123</v>
      </c>
      <c r="K2825" s="16">
        <f>[1]!s_is(A2825,61,"FY","YTD","20251231",1,"",100000000)</f>
        <v>-1.0178778406</v>
      </c>
      <c r="L2825" s="16">
        <f>[1]!s_is(A2825,61,"FY","YTD","20241231",1,"",100000000)</f>
        <v>-1.1391582375</v>
      </c>
      <c r="M2825" s="16">
        <f t="shared" si="133"/>
        <v>0.1064649255104035</v>
      </c>
      <c r="N2825" s="16">
        <f>[1]!s_fa_roe(A2825,"20251231")</f>
        <v>-10.7355</v>
      </c>
      <c r="O2825" s="16">
        <f>[1]!s_stmnote_rdexp(A2825,"20251231",1,10000)</f>
        <v>3666.8790680000002</v>
      </c>
      <c r="P2825" s="20">
        <f t="shared" si="134"/>
        <v>0.12095556914283281</v>
      </c>
      <c r="Q2825" s="16">
        <f>[1]!s_margin_tradingbalance(A2825,"",10000)</f>
        <v>0</v>
      </c>
      <c r="R2825" s="16">
        <f>[1]!s_margin_seclendingbalance(A2825,"",10000)</f>
        <v>0</v>
      </c>
      <c r="S2825" s="17">
        <f>[1]!s_val_ev(A2825,"",100000000)</f>
        <v>65.386890011199995</v>
      </c>
      <c r="T2825" s="17">
        <f>[1]!share_freesharesmv(A2825,"",100000000)</f>
        <v>39.111315438699997</v>
      </c>
      <c r="U2825" s="17">
        <f>[1]!s_dq_amount_btin(A2825,E2825,100000000)</f>
        <v>3.2636172499999998</v>
      </c>
      <c r="V2825" s="17">
        <f>[1]!s_dq_turn(A2825,E2825)</f>
        <v>6.4421217456180573</v>
      </c>
      <c r="W2825" s="2">
        <f>[1]!s_pq_amount(A2825,"20260101","",100000000)</f>
        <v>218.86394369999999</v>
      </c>
      <c r="X2825" s="2">
        <f>[1]!s_pq_avgamount(A2825,"20260101","",100000000)</f>
        <v>1.9896722154545454</v>
      </c>
      <c r="Y2825" s="17">
        <f>[1]!s_ipo_dilutedpe(A2825)</f>
        <v>22.84</v>
      </c>
      <c r="Z2825" s="12">
        <f>[1]!s_ipo_collection_total(A2825,100000000)</f>
        <v>2.34</v>
      </c>
      <c r="AA2825" s="2">
        <f>[1]!s_val_pe_ttm(A2825,E2825)</f>
        <v>-40.479766845703125</v>
      </c>
      <c r="AB2825" s="5">
        <f>[1]!s_info_zjtxornot1(A2825,"")</f>
        <v>0</v>
      </c>
      <c r="AC2825" s="22" t="str">
        <f>[1]!s_info_nature1(A2825,"")</f>
        <v>民营企业</v>
      </c>
      <c r="AD2825" s="6" t="str">
        <f>[1]!s_info_city(A2825)</f>
        <v>深圳市</v>
      </c>
      <c r="AE2825" s="6" t="str">
        <f>[1]!s_info_province(A2825)</f>
        <v>广东省</v>
      </c>
      <c r="AF2825">
        <v>114.085947</v>
      </c>
      <c r="AG2825">
        <v>22.547000000000001</v>
      </c>
    </row>
    <row r="2826" spans="1:33" x14ac:dyDescent="0.3">
      <c r="A2826" s="12" t="s">
        <v>6132</v>
      </c>
      <c r="B2826" s="12" t="s">
        <v>6133</v>
      </c>
      <c r="C2826" s="16" t="str">
        <f>[1]!s_info_mkt(A2826)</f>
        <v>创业板</v>
      </c>
      <c r="D2826" s="16" t="str">
        <f>[1]!s_ipo_listeddate(A2826)</f>
        <v>2022-03-22</v>
      </c>
      <c r="E2826" s="16" t="str">
        <f>[1]!lastradeday_s("000002","")</f>
        <v>2026-06-22</v>
      </c>
      <c r="F2826" s="16" t="str">
        <f>[1]!s_info_industry_csrc2023(A2826,"",3)</f>
        <v>卫生</v>
      </c>
      <c r="G2826" s="16" t="str">
        <f>[1]!s_info_industry_csrc2023(A2826,"",1)</f>
        <v>卫生和社会工作</v>
      </c>
      <c r="H2826" s="16">
        <f>[1]!s_is(A2826,83,"FY","YTD","20251231",1,"",100000000)</f>
        <v>10.926187304100001</v>
      </c>
      <c r="I2826" s="16">
        <f>[1]!s_is(A2826,83,"FY","YTD","20241231",1,"",100000000)</f>
        <v>10.956338180099999</v>
      </c>
      <c r="J2826" s="16">
        <f t="shared" si="132"/>
        <v>-2.7519117705550045E-3</v>
      </c>
      <c r="K2826" s="16">
        <f>[1]!s_is(A2826,61,"FY","YTD","20251231",1,"",100000000)</f>
        <v>0.27336461270000001</v>
      </c>
      <c r="L2826" s="16">
        <f>[1]!s_is(A2826,61,"FY","YTD","20241231",1,"",100000000)</f>
        <v>-0.2739815961</v>
      </c>
      <c r="M2826" s="16">
        <f t="shared" si="133"/>
        <v>1.9977480845108488</v>
      </c>
      <c r="N2826" s="16">
        <f>[1]!s_fa_roe(A2826,"20251231")</f>
        <v>1.4527000000000001</v>
      </c>
      <c r="O2826" s="16">
        <f>[1]!s_stmnote_rdexp(A2826,"20251231",1,10000)</f>
        <v>1820.1299059999999</v>
      </c>
      <c r="P2826" s="20">
        <f t="shared" si="134"/>
        <v>1.6658417573685604E-2</v>
      </c>
      <c r="Q2826" s="16">
        <f>[1]!s_margin_tradingbalance(A2826,"",10000)</f>
        <v>6583.2992000000004</v>
      </c>
      <c r="R2826" s="16">
        <f>[1]!s_margin_seclendingbalance(A2826,"",10000)</f>
        <v>0.15679999999999999</v>
      </c>
      <c r="S2826" s="17">
        <f>[1]!s_val_ev(A2826,"",100000000)</f>
        <v>25.315840654200002</v>
      </c>
      <c r="T2826" s="17">
        <f>[1]!share_freesharesmv(A2826,"",100000000)</f>
        <v>12.327712802999999</v>
      </c>
      <c r="U2826" s="17">
        <f>[1]!s_dq_amount_btin(A2826,E2826,100000000)</f>
        <v>0.29834750999999998</v>
      </c>
      <c r="V2826" s="17">
        <f>[1]!s_dq_turn(A2826,E2826)</f>
        <v>1.574975786299077</v>
      </c>
      <c r="W2826" s="2">
        <f>[1]!s_pq_amount(A2826,"20260101","",100000000)</f>
        <v>42.474104750000002</v>
      </c>
      <c r="X2826" s="2">
        <f>[1]!s_pq_avgamount(A2826,"20260101","",100000000)</f>
        <v>0.38612822499999999</v>
      </c>
      <c r="Y2826" s="17">
        <f>[1]!s_ipo_dilutedpe(A2826)</f>
        <v>57.91</v>
      </c>
      <c r="Z2826" s="12">
        <f>[1]!s_ipo_collection_total(A2826,100000000)</f>
        <v>12.9625</v>
      </c>
      <c r="AA2826" s="2">
        <f>[1]!s_val_pe_ttm(A2826,E2826)</f>
        <v>92.079719543457031</v>
      </c>
      <c r="AB2826" s="5">
        <f>[1]!s_info_zjtxornot1(A2826,"")</f>
        <v>0</v>
      </c>
      <c r="AC2826" s="22" t="str">
        <f>[1]!s_info_nature1(A2826,"")</f>
        <v>民营企业</v>
      </c>
      <c r="AD2826" s="6" t="str">
        <f>[1]!s_info_city(A2826)</f>
        <v>沈阳市</v>
      </c>
      <c r="AE2826" s="6" t="str">
        <f>[1]!s_info_province(A2826)</f>
        <v>辽宁省</v>
      </c>
      <c r="AF2826">
        <v>123.429096</v>
      </c>
      <c r="AG2826">
        <v>41.796767000000003</v>
      </c>
    </row>
    <row r="2827" spans="1:33" x14ac:dyDescent="0.3">
      <c r="A2827" s="12" t="s">
        <v>6134</v>
      </c>
      <c r="B2827" s="12" t="s">
        <v>6135</v>
      </c>
      <c r="C2827" s="16" t="str">
        <f>[1]!s_info_mkt(A2827)</f>
        <v>主板</v>
      </c>
      <c r="D2827" s="16" t="str">
        <f>[1]!s_ipo_listeddate(A2827)</f>
        <v>2008-05-22</v>
      </c>
      <c r="E2827" s="16" t="str">
        <f>[1]!lastradeday_s("000002","")</f>
        <v>2026-06-22</v>
      </c>
      <c r="F2827" s="16" t="str">
        <f>[1]!s_info_industry_csrc2023(A2827,"",3)</f>
        <v>汽车制造业</v>
      </c>
      <c r="G2827" s="16" t="str">
        <f>[1]!s_info_industry_csrc2023(A2827,"",1)</f>
        <v>制造业</v>
      </c>
      <c r="H2827" s="16">
        <f>[1]!s_is(A2827,83,"FY","YTD","20251231",1,"",100000000)</f>
        <v>81.9785692727</v>
      </c>
      <c r="I2827" s="16">
        <f>[1]!s_is(A2827,83,"FY","YTD","20241231",1,"",100000000)</f>
        <v>81.385146979699996</v>
      </c>
      <c r="J2827" s="16">
        <f t="shared" si="132"/>
        <v>7.2915306419243375E-3</v>
      </c>
      <c r="K2827" s="16">
        <f>[1]!s_is(A2827,61,"FY","YTD","20251231",1,"",100000000)</f>
        <v>1.9494583990000001</v>
      </c>
      <c r="L2827" s="16">
        <f>[1]!s_is(A2827,61,"FY","YTD","20241231",1,"",100000000)</f>
        <v>1.0577928779000001</v>
      </c>
      <c r="M2827" s="16">
        <f t="shared" si="133"/>
        <v>0.84294906850780937</v>
      </c>
      <c r="N2827" s="16">
        <f>[1]!s_fa_roe(A2827,"20251231")</f>
        <v>3.4695</v>
      </c>
      <c r="O2827" s="16">
        <f>[1]!s_stmnote_rdexp(A2827,"20251231",1,10000)</f>
        <v>34233.205304000003</v>
      </c>
      <c r="P2827" s="20">
        <f t="shared" si="134"/>
        <v>4.1758725003023606E-2</v>
      </c>
      <c r="Q2827" s="16">
        <f>[1]!s_margin_tradingbalance(A2827,"",10000)</f>
        <v>43963.264600000002</v>
      </c>
      <c r="R2827" s="16">
        <f>[1]!s_margin_seclendingbalance(A2827,"",10000)</f>
        <v>169.4</v>
      </c>
      <c r="S2827" s="17">
        <f>[1]!s_val_ev(A2827,"",100000000)</f>
        <v>85.415688610200007</v>
      </c>
      <c r="T2827" s="17">
        <f>[1]!share_freesharesmv(A2827,"",100000000)</f>
        <v>65.181484809000011</v>
      </c>
      <c r="U2827" s="17">
        <f>[1]!s_dq_amount_btin(A2827,E2827,100000000)</f>
        <v>1.3775337299999999</v>
      </c>
      <c r="V2827" s="17">
        <f>[1]!s_dq_turn(A2827,E2827)</f>
        <v>2.153809993457156</v>
      </c>
      <c r="W2827" s="2">
        <f>[1]!s_pq_amount(A2827,"20260101","",100000000)</f>
        <v>270.55248890000001</v>
      </c>
      <c r="X2827" s="2">
        <f>[1]!s_pq_avgamount(A2827,"20260101","",100000000)</f>
        <v>2.459568080909091</v>
      </c>
      <c r="Y2827" s="17">
        <f>[1]!s_ipo_dilutedpe(A2827)</f>
        <v>20.440000000000001</v>
      </c>
      <c r="Z2827" s="12">
        <f>[1]!s_ipo_collection_total(A2827,100000000)</f>
        <v>3.1722000000000001</v>
      </c>
      <c r="AA2827" s="2">
        <f>[1]!s_val_pe_ttm(A2827,E2827)</f>
        <v>45.028278350830078</v>
      </c>
      <c r="AB2827" s="5">
        <f>[1]!s_info_zjtxornot1(A2827,"")</f>
        <v>0</v>
      </c>
      <c r="AC2827" s="22" t="str">
        <f>[1]!s_info_nature1(A2827,"")</f>
        <v>地方国有企业</v>
      </c>
      <c r="AD2827" s="6" t="str">
        <f>[1]!s_info_city(A2827)</f>
        <v>南通市</v>
      </c>
      <c r="AE2827" s="6" t="str">
        <f>[1]!s_info_province(A2827)</f>
        <v>江苏省</v>
      </c>
      <c r="AF2827">
        <v>120.864608</v>
      </c>
      <c r="AG2827">
        <v>32.016212000000003</v>
      </c>
    </row>
    <row r="2828" spans="1:33" x14ac:dyDescent="0.3">
      <c r="A2828" s="12" t="s">
        <v>6136</v>
      </c>
      <c r="B2828" s="12" t="s">
        <v>6137</v>
      </c>
      <c r="C2828" s="16" t="str">
        <f>[1]!s_info_mkt(A2828)</f>
        <v>主板</v>
      </c>
      <c r="D2828" s="16" t="str">
        <f>[1]!s_ipo_listeddate(A2828)</f>
        <v>1998-05-26</v>
      </c>
      <c r="E2828" s="16" t="str">
        <f>[1]!lastradeday_s("000002","")</f>
        <v>2026-06-22</v>
      </c>
      <c r="F2828" s="16" t="str">
        <f>[1]!s_info_industry_csrc2023(A2828,"",3)</f>
        <v>房屋建筑业</v>
      </c>
      <c r="G2828" s="16" t="str">
        <f>[1]!s_info_industry_csrc2023(A2828,"",1)</f>
        <v>建筑业</v>
      </c>
      <c r="H2828" s="16">
        <f>[1]!s_is(A2828,83,"FY","YTD","20251231",1,"",100000000)</f>
        <v>6.6534662277000001</v>
      </c>
      <c r="I2828" s="16">
        <f>[1]!s_is(A2828,83,"FY","YTD","20241231",1,"",100000000)</f>
        <v>7.5210256225999998</v>
      </c>
      <c r="J2828" s="16">
        <f t="shared" si="132"/>
        <v>-0.11535120852308522</v>
      </c>
      <c r="K2828" s="16">
        <f>[1]!s_is(A2828,61,"FY","YTD","20251231",1,"",100000000)</f>
        <v>-2.5384985634000001</v>
      </c>
      <c r="L2828" s="16">
        <f>[1]!s_is(A2828,61,"FY","YTD","20241231",1,"",100000000)</f>
        <v>-1.9944027333000001</v>
      </c>
      <c r="M2828" s="16">
        <f t="shared" si="133"/>
        <v>-0.27281141417196236</v>
      </c>
      <c r="N2828" s="16">
        <f>[1]!s_fa_roe(A2828,"20251231")</f>
        <v>-15.8629</v>
      </c>
      <c r="O2828" s="16">
        <f>[1]!s_stmnote_rdexp(A2828,"20251231",1,10000)</f>
        <v>0</v>
      </c>
      <c r="P2828" s="20">
        <f t="shared" si="134"/>
        <v>0</v>
      </c>
      <c r="Q2828" s="16">
        <f>[1]!s_margin_tradingbalance(A2828,"",10000)</f>
        <v>0</v>
      </c>
      <c r="R2828" s="16">
        <f>[1]!s_margin_seclendingbalance(A2828,"",10000)</f>
        <v>0</v>
      </c>
      <c r="S2828" s="17">
        <f>[1]!s_val_ev(A2828,"",100000000)</f>
        <v>20.169078537600001</v>
      </c>
      <c r="T2828" s="17">
        <f>[1]!share_freesharesmv(A2828,"",100000000)</f>
        <v>10.5483062511</v>
      </c>
      <c r="U2828" s="17">
        <f>[1]!s_dq_amount_btin(A2828,E2828,100000000)</f>
        <v>0.43410351000000003</v>
      </c>
      <c r="V2828" s="17">
        <f>[1]!s_dq_turn(A2828,E2828)</f>
        <v>2.2081079077051111</v>
      </c>
      <c r="W2828" s="2">
        <f>[1]!s_pq_amount(A2828,"20260101","",100000000)</f>
        <v>77.562587269999995</v>
      </c>
      <c r="X2828" s="2">
        <f>[1]!s_pq_avgamount(A2828,"20260101","",100000000)</f>
        <v>0.70511442972727267</v>
      </c>
      <c r="Y2828" s="17">
        <f>[1]!s_ipo_dilutedpe(A2828)</f>
        <v>0</v>
      </c>
      <c r="Z2828" s="12">
        <f>[1]!s_ipo_collection_total(A2828,100000000)</f>
        <v>2.968</v>
      </c>
      <c r="AA2828" s="2">
        <f>[1]!s_val_pe_ttm(A2828,E2828)</f>
        <v>-7.5061545372009277</v>
      </c>
      <c r="AB2828" s="5">
        <f>[1]!s_info_zjtxornot1(A2828,"")</f>
        <v>0</v>
      </c>
      <c r="AC2828" s="22" t="str">
        <f>[1]!s_info_nature1(A2828,"")</f>
        <v>地方国有企业</v>
      </c>
      <c r="AD2828" s="6" t="str">
        <f>[1]!s_info_city(A2828)</f>
        <v>北京市</v>
      </c>
      <c r="AE2828" s="6" t="str">
        <f>[1]!s_info_province(A2828)</f>
        <v>北京</v>
      </c>
      <c r="AF2828">
        <v>116.40528500000001</v>
      </c>
      <c r="AG2828">
        <v>39.904989</v>
      </c>
    </row>
    <row r="2829" spans="1:33" x14ac:dyDescent="0.3">
      <c r="A2829" s="12" t="s">
        <v>6138</v>
      </c>
      <c r="B2829" s="12" t="s">
        <v>6139</v>
      </c>
      <c r="C2829" s="16" t="str">
        <f>[1]!s_info_mkt(A2829)</f>
        <v>主板</v>
      </c>
      <c r="D2829" s="16" t="str">
        <f>[1]!s_ipo_listeddate(A2829)</f>
        <v>1997-08-18</v>
      </c>
      <c r="E2829" s="16" t="str">
        <f>[1]!lastradeday_s("000002","")</f>
        <v>2026-06-22</v>
      </c>
      <c r="F2829" s="16" t="str">
        <f>[1]!s_info_industry_csrc2023(A2829,"",3)</f>
        <v>通用设备制造业</v>
      </c>
      <c r="G2829" s="16" t="str">
        <f>[1]!s_info_industry_csrc2023(A2829,"",1)</f>
        <v>制造业</v>
      </c>
      <c r="H2829" s="16">
        <f>[1]!s_is(A2829,83,"FY","YTD","20251231",1,"",100000000)</f>
        <v>12.507464569200001</v>
      </c>
      <c r="I2829" s="16">
        <f>[1]!s_is(A2829,83,"FY","YTD","20241231",1,"",100000000)</f>
        <v>14.5241884705</v>
      </c>
      <c r="J2829" s="16">
        <f t="shared" si="132"/>
        <v>-0.13885277689670272</v>
      </c>
      <c r="K2829" s="16">
        <f>[1]!s_is(A2829,61,"FY","YTD","20251231",1,"",100000000)</f>
        <v>-0.68456188699999998</v>
      </c>
      <c r="L2829" s="16">
        <f>[1]!s_is(A2829,61,"FY","YTD","20241231",1,"",100000000)</f>
        <v>-0.47687074289999998</v>
      </c>
      <c r="M2829" s="16">
        <f t="shared" si="133"/>
        <v>-0.43552922294407342</v>
      </c>
      <c r="N2829" s="16">
        <f>[1]!s_fa_roe(A2829,"20251231")</f>
        <v>-3.4152</v>
      </c>
      <c r="O2829" s="16">
        <f>[1]!s_stmnote_rdexp(A2829,"20251231",1,10000)</f>
        <v>3132.3774550000003</v>
      </c>
      <c r="P2829" s="20">
        <f t="shared" si="134"/>
        <v>2.5044064187985562E-2</v>
      </c>
      <c r="Q2829" s="16">
        <f>[1]!s_margin_tradingbalance(A2829,"",10000)</f>
        <v>16160.6425</v>
      </c>
      <c r="R2829" s="16">
        <f>[1]!s_margin_seclendingbalance(A2829,"",10000)</f>
        <v>0</v>
      </c>
      <c r="S2829" s="17">
        <f>[1]!s_val_ev(A2829,"",100000000)</f>
        <v>35.307124959200003</v>
      </c>
      <c r="T2829" s="17">
        <f>[1]!share_freesharesmv(A2829,"",100000000)</f>
        <v>26.103226676799999</v>
      </c>
      <c r="U2829" s="17">
        <f>[1]!s_dq_amount_btin(A2829,E2829,100000000)</f>
        <v>0.68337406999999994</v>
      </c>
      <c r="V2829" s="17">
        <f>[1]!s_dq_turn(A2829,E2829)</f>
        <v>1.9845849919034066</v>
      </c>
      <c r="W2829" s="2">
        <f>[1]!s_pq_amount(A2829,"20260101","",100000000)</f>
        <v>253.64219352000001</v>
      </c>
      <c r="X2829" s="2">
        <f>[1]!s_pq_avgamount(A2829,"20260101","",100000000)</f>
        <v>2.305838122909091</v>
      </c>
      <c r="Y2829" s="17">
        <f>[1]!s_ipo_dilutedpe(A2829)</f>
        <v>0</v>
      </c>
      <c r="Z2829" s="12">
        <f>[1]!s_ipo_collection_total(A2829,100000000)</f>
        <v>4.6859999999999999</v>
      </c>
      <c r="AA2829" s="2">
        <f>[1]!s_val_pe_ttm(A2829,E2829)</f>
        <v>-47.372791290283203</v>
      </c>
      <c r="AB2829" s="5">
        <f>[1]!s_info_zjtxornot1(A2829,"")</f>
        <v>0</v>
      </c>
      <c r="AC2829" s="22" t="str">
        <f>[1]!s_info_nature1(A2829,"")</f>
        <v>外资企业</v>
      </c>
      <c r="AD2829" s="6" t="str">
        <f>[1]!s_info_city(A2829)</f>
        <v>盐城市</v>
      </c>
      <c r="AE2829" s="6" t="str">
        <f>[1]!s_info_province(A2829)</f>
        <v>江苏省</v>
      </c>
      <c r="AF2829">
        <v>120.13999800000001</v>
      </c>
      <c r="AG2829">
        <v>33.377631000000001</v>
      </c>
    </row>
    <row r="2830" spans="1:33" x14ac:dyDescent="0.3">
      <c r="A2830" s="12" t="s">
        <v>6140</v>
      </c>
      <c r="B2830" s="12" t="s">
        <v>6141</v>
      </c>
      <c r="C2830" s="16" t="str">
        <f>[1]!s_info_mkt(A2830)</f>
        <v>主板</v>
      </c>
      <c r="D2830" s="16" t="str">
        <f>[1]!s_ipo_listeddate(A2830)</f>
        <v>2012-06-12</v>
      </c>
      <c r="E2830" s="16" t="str">
        <f>[1]!lastradeday_s("000002","")</f>
        <v>2026-06-22</v>
      </c>
      <c r="F2830" s="16" t="str">
        <f>[1]!s_info_industry_csrc2023(A2830,"",3)</f>
        <v>开采专业及辅助性活动</v>
      </c>
      <c r="G2830" s="16" t="str">
        <f>[1]!s_info_industry_csrc2023(A2830,"",1)</f>
        <v>采矿业</v>
      </c>
      <c r="H2830" s="16">
        <f>[1]!s_is(A2830,83,"FY","YTD","20251231",1,"",100000000)</f>
        <v>203.69059705040002</v>
      </c>
      <c r="I2830" s="16">
        <f>[1]!s_is(A2830,83,"FY","YTD","20241231",1,"",100000000)</f>
        <v>136.51865840580001</v>
      </c>
      <c r="J2830" s="16">
        <f t="shared" si="132"/>
        <v>0.49203485757186582</v>
      </c>
      <c r="K2830" s="16">
        <f>[1]!s_is(A2830,61,"FY","YTD","20251231",1,"",100000000)</f>
        <v>9.5718411772999996</v>
      </c>
      <c r="L2830" s="16">
        <f>[1]!s_is(A2830,61,"FY","YTD","20241231",1,"",100000000)</f>
        <v>8.9776655660000007</v>
      </c>
      <c r="M2830" s="16">
        <f t="shared" si="133"/>
        <v>6.6183754221169316E-2</v>
      </c>
      <c r="N2830" s="16">
        <f>[1]!s_fa_roe(A2830,"20251231")</f>
        <v>14.1633</v>
      </c>
      <c r="O2830" s="16">
        <f>[1]!s_stmnote_rdexp(A2830,"20251231",1,10000)</f>
        <v>69595.888136000009</v>
      </c>
      <c r="P2830" s="20">
        <f t="shared" si="134"/>
        <v>3.4167452569634132E-2</v>
      </c>
      <c r="Q2830" s="16">
        <f>[1]!s_margin_tradingbalance(A2830,"",10000)</f>
        <v>125175.2491</v>
      </c>
      <c r="R2830" s="16">
        <f>[1]!s_margin_seclendingbalance(A2830,"",10000)</f>
        <v>121.3128</v>
      </c>
      <c r="S2830" s="17">
        <f>[1]!s_val_ev(A2830,"",100000000)</f>
        <v>229.56127753229998</v>
      </c>
      <c r="T2830" s="17">
        <f>[1]!share_freesharesmv(A2830,"",100000000)</f>
        <v>130.8595377195</v>
      </c>
      <c r="U2830" s="17">
        <f>[1]!s_dq_amount_btin(A2830,E2830,100000000)</f>
        <v>3.8471021599999999</v>
      </c>
      <c r="V2830" s="17">
        <f>[1]!s_dq_turn(A2830,E2830)</f>
        <v>1.9750879800808425</v>
      </c>
      <c r="W2830" s="2">
        <f>[1]!s_pq_amount(A2830,"20260101","",100000000)</f>
        <v>633.69915094999999</v>
      </c>
      <c r="X2830" s="2">
        <f>[1]!s_pq_avgamount(A2830,"20260101","",100000000)</f>
        <v>5.7609013722727278</v>
      </c>
      <c r="Y2830" s="17">
        <f>[1]!s_ipo_dilutedpe(A2830)</f>
        <v>26.78</v>
      </c>
      <c r="Z2830" s="12">
        <f>[1]!s_ipo_collection_total(A2830,100000000)</f>
        <v>7.9182959999999998</v>
      </c>
      <c r="AA2830" s="2">
        <f>[1]!s_val_pe_ttm(A2830,E2830)</f>
        <v>23.735782623291016</v>
      </c>
      <c r="AB2830" s="5">
        <f>[1]!s_info_zjtxornot1(A2830,"")</f>
        <v>1</v>
      </c>
      <c r="AC2830" s="22" t="str">
        <f>[1]!s_info_nature1(A2830,"")</f>
        <v>地方国有企业</v>
      </c>
      <c r="AD2830" s="6" t="str">
        <f>[1]!s_info_city(A2830)</f>
        <v>广州市</v>
      </c>
      <c r="AE2830" s="6" t="str">
        <f>[1]!s_info_province(A2830)</f>
        <v>广东省</v>
      </c>
      <c r="AF2830">
        <v>113.280637</v>
      </c>
      <c r="AG2830">
        <v>23.125177999999998</v>
      </c>
    </row>
    <row r="2831" spans="1:33" x14ac:dyDescent="0.3">
      <c r="A2831" s="12" t="s">
        <v>6142</v>
      </c>
      <c r="B2831" s="12" t="s">
        <v>6143</v>
      </c>
      <c r="C2831" s="16" t="str">
        <f>[1]!s_info_mkt(A2831)</f>
        <v>科创板</v>
      </c>
      <c r="D2831" s="16" t="str">
        <f>[1]!s_ipo_listeddate(A2831)</f>
        <v>2021-07-30</v>
      </c>
      <c r="E2831" s="16" t="str">
        <f>[1]!lastradeday_s("000002","")</f>
        <v>2026-06-22</v>
      </c>
      <c r="F2831" s="16" t="str">
        <f>[1]!s_info_industry_csrc2023(A2831,"",3)</f>
        <v>专业技术服务业</v>
      </c>
      <c r="G2831" s="16" t="str">
        <f>[1]!s_info_industry_csrc2023(A2831,"",1)</f>
        <v>科学研究和技术服务业</v>
      </c>
      <c r="H2831" s="16">
        <f>[1]!s_is(A2831,83,"FY","YTD","20251231",1,"",100000000)</f>
        <v>5.5985556763000002</v>
      </c>
      <c r="I2831" s="16">
        <f>[1]!s_is(A2831,83,"FY","YTD","20241231",1,"",100000000)</f>
        <v>6.6107317778999999</v>
      </c>
      <c r="J2831" s="16">
        <f t="shared" si="132"/>
        <v>-0.15311105269521808</v>
      </c>
      <c r="K2831" s="16">
        <f>[1]!s_is(A2831,61,"FY","YTD","20251231",1,"",100000000)</f>
        <v>-1.6967067121999999</v>
      </c>
      <c r="L2831" s="16">
        <f>[1]!s_is(A2831,61,"FY","YTD","20241231",1,"",100000000)</f>
        <v>-1.7349895581000001</v>
      </c>
      <c r="M2831" s="16">
        <f t="shared" si="133"/>
        <v>2.2065173661289364E-2</v>
      </c>
      <c r="N2831" s="16">
        <f>[1]!s_fa_roe(A2831,"20251231")</f>
        <v>-13.9024</v>
      </c>
      <c r="O2831" s="16">
        <f>[1]!s_stmnote_rdexp(A2831,"20251231",1,10000)</f>
        <v>5118.05</v>
      </c>
      <c r="P2831" s="20">
        <f t="shared" si="134"/>
        <v>9.1417327895226747E-2</v>
      </c>
      <c r="Q2831" s="16">
        <f>[1]!s_margin_tradingbalance(A2831,"",10000)</f>
        <v>16929.595000000001</v>
      </c>
      <c r="R2831" s="16">
        <f>[1]!s_margin_seclendingbalance(A2831,"",10000)</f>
        <v>0</v>
      </c>
      <c r="S2831" s="17">
        <f>[1]!s_val_ev(A2831,"",100000000)</f>
        <v>36.575000000000003</v>
      </c>
      <c r="T2831" s="17">
        <f>[1]!share_freesharesmv(A2831,"",100000000)</f>
        <v>18.2776295</v>
      </c>
      <c r="U2831" s="17">
        <f>[1]!s_dq_amount_btin(A2831,E2831,100000000)</f>
        <v>0.66053549</v>
      </c>
      <c r="V2831" s="17">
        <f>[1]!s_dq_turn(A2831,E2831)</f>
        <v>3.7058924271333984</v>
      </c>
      <c r="W2831" s="2">
        <f>[1]!s_pq_amount(A2831,"20260101","",100000000)</f>
        <v>77.903067120000003</v>
      </c>
      <c r="X2831" s="2">
        <f>[1]!s_pq_avgamount(A2831,"20260101","",100000000)</f>
        <v>0.70820970109090908</v>
      </c>
      <c r="Y2831" s="17">
        <f>[1]!s_ipo_dilutedpe(A2831)</f>
        <v>27.86</v>
      </c>
      <c r="Z2831" s="12">
        <f>[1]!s_ipo_collection_total(A2831,100000000)</f>
        <v>3.3490000000000002</v>
      </c>
      <c r="AA2831" s="2">
        <f>[1]!s_val_pe_ttm(A2831,E2831)</f>
        <v>-20.787395477294922</v>
      </c>
      <c r="AB2831" s="5">
        <f>[1]!s_info_zjtxornot1(A2831,"")</f>
        <v>0</v>
      </c>
      <c r="AC2831" s="22" t="str">
        <f>[1]!s_info_nature1(A2831,"")</f>
        <v>中央国有企业</v>
      </c>
      <c r="AD2831" s="6" t="str">
        <f>[1]!s_info_city(A2831)</f>
        <v>北京市</v>
      </c>
      <c r="AE2831" s="6" t="str">
        <f>[1]!s_info_province(A2831)</f>
        <v>北京</v>
      </c>
      <c r="AF2831">
        <v>116.40528500000001</v>
      </c>
      <c r="AG2831">
        <v>39.904989</v>
      </c>
    </row>
    <row r="2832" spans="1:33" x14ac:dyDescent="0.3">
      <c r="A2832" s="12" t="s">
        <v>6144</v>
      </c>
      <c r="B2832" s="12" t="s">
        <v>6145</v>
      </c>
      <c r="C2832" s="16" t="str">
        <f>[1]!s_info_mkt(A2832)</f>
        <v>主板</v>
      </c>
      <c r="D2832" s="16" t="str">
        <f>[1]!s_ipo_listeddate(A2832)</f>
        <v>2015-02-17</v>
      </c>
      <c r="E2832" s="16" t="str">
        <f>[1]!lastradeday_s("000002","")</f>
        <v>2026-06-22</v>
      </c>
      <c r="F2832" s="16" t="str">
        <f>[1]!s_info_industry_csrc2023(A2832,"",3)</f>
        <v>非金属矿物制品业</v>
      </c>
      <c r="G2832" s="16" t="str">
        <f>[1]!s_info_industry_csrc2023(A2832,"",1)</f>
        <v>制造业</v>
      </c>
      <c r="H2832" s="16">
        <f>[1]!s_is(A2832,83,"FY","YTD","20251231",1,"",100000000)</f>
        <v>8.9984845970000009</v>
      </c>
      <c r="I2832" s="16">
        <f>[1]!s_is(A2832,83,"FY","YTD","20241231",1,"",100000000)</f>
        <v>11.957181797200001</v>
      </c>
      <c r="J2832" s="16">
        <f t="shared" si="132"/>
        <v>-0.24744101498003768</v>
      </c>
      <c r="K2832" s="16">
        <f>[1]!s_is(A2832,61,"FY","YTD","20251231",1,"",100000000)</f>
        <v>-4.1968269149999999</v>
      </c>
      <c r="L2832" s="16">
        <f>[1]!s_is(A2832,61,"FY","YTD","20241231",1,"",100000000)</f>
        <v>-6.5013061785000001</v>
      </c>
      <c r="M2832" s="16">
        <f t="shared" si="133"/>
        <v>0.35446404156767408</v>
      </c>
      <c r="N2832" s="16">
        <f>[1]!s_fa_roe(A2832,"20251231")</f>
        <v>0</v>
      </c>
      <c r="O2832" s="16">
        <f>[1]!s_stmnote_rdexp(A2832,"20251231",1,10000)</f>
        <v>1788.2925399999999</v>
      </c>
      <c r="P2832" s="20">
        <f t="shared" si="134"/>
        <v>1.9873263333652844E-2</v>
      </c>
      <c r="Q2832" s="16">
        <f>[1]!s_margin_tradingbalance(A2832,"",10000)</f>
        <v>0</v>
      </c>
      <c r="R2832" s="16">
        <f>[1]!s_margin_seclendingbalance(A2832,"",10000)</f>
        <v>0</v>
      </c>
      <c r="S2832" s="17">
        <f>[1]!s_val_ev(A2832,"",100000000)</f>
        <v>24.627673475999998</v>
      </c>
      <c r="T2832" s="17">
        <f>[1]!share_freesharesmv(A2832,"",100000000)</f>
        <v>14.168805803999998</v>
      </c>
      <c r="U2832" s="17">
        <f>[1]!s_dq_amount_btin(A2832,E2832,100000000)</f>
        <v>0.51181902000000001</v>
      </c>
      <c r="V2832" s="17">
        <f>[1]!s_dq_turn(A2832,E2832)</f>
        <v>2.8181724814199267</v>
      </c>
      <c r="W2832" s="2">
        <f>[1]!s_pq_amount(A2832,"20260101","",100000000)</f>
        <v>38.71115726</v>
      </c>
      <c r="X2832" s="2">
        <f>[1]!s_pq_avgamount(A2832,"20260101","",100000000)</f>
        <v>0.35514823174311927</v>
      </c>
      <c r="Y2832" s="17">
        <f>[1]!s_ipo_dilutedpe(A2832)</f>
        <v>21.22</v>
      </c>
      <c r="Z2832" s="12">
        <f>[1]!s_ipo_collection_total(A2832,100000000)</f>
        <v>4.8887999999999998</v>
      </c>
      <c r="AA2832" s="2">
        <f>[1]!s_val_pe_ttm(A2832,E2832)</f>
        <v>-7.1306357383728027</v>
      </c>
      <c r="AB2832" s="5">
        <f>[1]!s_info_zjtxornot1(A2832,"")</f>
        <v>0</v>
      </c>
      <c r="AC2832" s="22" t="str">
        <f>[1]!s_info_nature1(A2832,"")</f>
        <v>民营企业</v>
      </c>
      <c r="AD2832" s="6" t="str">
        <f>[1]!s_info_city(A2832)</f>
        <v>重庆市</v>
      </c>
      <c r="AE2832" s="6" t="str">
        <f>[1]!s_info_province(A2832)</f>
        <v>重庆</v>
      </c>
      <c r="AF2832">
        <v>106.50496200000001</v>
      </c>
      <c r="AG2832">
        <v>29.533155000000001</v>
      </c>
    </row>
    <row r="2833" spans="1:33" x14ac:dyDescent="0.3">
      <c r="A2833" s="12" t="s">
        <v>6146</v>
      </c>
      <c r="B2833" s="12" t="s">
        <v>6147</v>
      </c>
      <c r="C2833" s="16" t="str">
        <f>[1]!s_info_mkt(A2833)</f>
        <v>创业板</v>
      </c>
      <c r="D2833" s="16" t="str">
        <f>[1]!s_ipo_listeddate(A2833)</f>
        <v>2021-09-09</v>
      </c>
      <c r="E2833" s="16" t="str">
        <f>[1]!lastradeday_s("000002","")</f>
        <v>2026-06-22</v>
      </c>
      <c r="F2833" s="16" t="str">
        <f>[1]!s_info_industry_csrc2023(A2833,"",3)</f>
        <v>化学纤维制造业</v>
      </c>
      <c r="G2833" s="16" t="str">
        <f>[1]!s_info_industry_csrc2023(A2833,"",1)</f>
        <v>制造业</v>
      </c>
      <c r="H2833" s="16">
        <f>[1]!s_is(A2833,83,"FY","YTD","20251231",1,"",100000000)</f>
        <v>9.5118918949999998</v>
      </c>
      <c r="I2833" s="16">
        <f>[1]!s_is(A2833,83,"FY","YTD","20241231",1,"",100000000)</f>
        <v>8.3831944095999997</v>
      </c>
      <c r="J2833" s="16">
        <f t="shared" si="132"/>
        <v>0.13463811409496529</v>
      </c>
      <c r="K2833" s="16">
        <f>[1]!s_is(A2833,61,"FY","YTD","20251231",1,"",100000000)</f>
        <v>0.35113567219999997</v>
      </c>
      <c r="L2833" s="16">
        <f>[1]!s_is(A2833,61,"FY","YTD","20241231",1,"",100000000)</f>
        <v>0.30925191390000001</v>
      </c>
      <c r="M2833" s="16">
        <f t="shared" si="133"/>
        <v>0.13543572866470127</v>
      </c>
      <c r="N2833" s="16">
        <f>[1]!s_fa_roe(A2833,"20251231")</f>
        <v>4.6204999999999998</v>
      </c>
      <c r="O2833" s="16">
        <f>[1]!s_stmnote_rdexp(A2833,"20251231",1,10000)</f>
        <v>4141.5969189999996</v>
      </c>
      <c r="P2833" s="20">
        <f t="shared" si="134"/>
        <v>4.3541253041122795E-2</v>
      </c>
      <c r="Q2833" s="16">
        <f>[1]!s_margin_tradingbalance(A2833,"",10000)</f>
        <v>17230.7107</v>
      </c>
      <c r="R2833" s="16">
        <f>[1]!s_margin_seclendingbalance(A2833,"",10000)</f>
        <v>0</v>
      </c>
      <c r="S2833" s="17">
        <f>[1]!s_val_ev(A2833,"",100000000)</f>
        <v>30.400356936199998</v>
      </c>
      <c r="T2833" s="17">
        <f>[1]!share_freesharesmv(A2833,"",100000000)</f>
        <v>13.818301603700002</v>
      </c>
      <c r="U2833" s="17">
        <f>[1]!s_dq_amount_btin(A2833,E2833,100000000)</f>
        <v>0.74821671999999995</v>
      </c>
      <c r="V2833" s="17">
        <f>[1]!s_dq_turn(A2833,E2833)</f>
        <v>3.6312360887715718</v>
      </c>
      <c r="W2833" s="2">
        <f>[1]!s_pq_amount(A2833,"20260101","",100000000)</f>
        <v>114.26704822000001</v>
      </c>
      <c r="X2833" s="2">
        <f>[1]!s_pq_avgamount(A2833,"20260101","",100000000)</f>
        <v>1.0882576020952381</v>
      </c>
      <c r="Y2833" s="17">
        <f>[1]!s_ipo_dilutedpe(A2833)</f>
        <v>14.58</v>
      </c>
      <c r="Z2833" s="12">
        <f>[1]!s_ipo_collection_total(A2833,100000000)</f>
        <v>2.1921900000000001</v>
      </c>
      <c r="AA2833" s="2">
        <f>[1]!s_val_pe_ttm(A2833,E2833)</f>
        <v>77.732879638671875</v>
      </c>
      <c r="AB2833" s="5">
        <f>[1]!s_info_zjtxornot1(A2833,"")</f>
        <v>1</v>
      </c>
      <c r="AC2833" s="22" t="str">
        <f>[1]!s_info_nature1(A2833,"")</f>
        <v>民营企业</v>
      </c>
      <c r="AD2833" s="6" t="str">
        <f>[1]!s_info_city(A2833)</f>
        <v>湖州市</v>
      </c>
      <c r="AE2833" s="6" t="str">
        <f>[1]!s_info_province(A2833)</f>
        <v>浙江省</v>
      </c>
      <c r="AF2833">
        <v>120.10239799999999</v>
      </c>
      <c r="AG2833">
        <v>30.867197999999998</v>
      </c>
    </row>
    <row r="2834" spans="1:33" x14ac:dyDescent="0.3">
      <c r="A2834" s="12" t="s">
        <v>6148</v>
      </c>
      <c r="B2834" s="12" t="s">
        <v>6149</v>
      </c>
      <c r="C2834" s="16" t="str">
        <f>[1]!s_info_mkt(A2834)</f>
        <v>主板</v>
      </c>
      <c r="D2834" s="16" t="str">
        <f>[1]!s_ipo_listeddate(A2834)</f>
        <v>2012-10-11</v>
      </c>
      <c r="E2834" s="16" t="str">
        <f>[1]!lastradeday_s("000002","")</f>
        <v>2026-06-22</v>
      </c>
      <c r="F2834" s="16" t="str">
        <f>[1]!s_info_industry_csrc2023(A2834,"",3)</f>
        <v>农副食品加工业</v>
      </c>
      <c r="G2834" s="16" t="str">
        <f>[1]!s_info_industry_csrc2023(A2834,"",1)</f>
        <v>制造业</v>
      </c>
      <c r="H2834" s="16">
        <f>[1]!s_is(A2834,83,"FY","YTD","20251231",1,"",100000000)</f>
        <v>15.2245001382</v>
      </c>
      <c r="I2834" s="16">
        <f>[1]!s_is(A2834,83,"FY","YTD","20241231",1,"",100000000)</f>
        <v>17.0649591233</v>
      </c>
      <c r="J2834" s="16">
        <f t="shared" si="132"/>
        <v>-0.10785018421679604</v>
      </c>
      <c r="K2834" s="16">
        <f>[1]!s_is(A2834,61,"FY","YTD","20251231",1,"",100000000)</f>
        <v>-0.48589942049999996</v>
      </c>
      <c r="L2834" s="16">
        <f>[1]!s_is(A2834,61,"FY","YTD","20241231",1,"",100000000)</f>
        <v>-0.36943292560000002</v>
      </c>
      <c r="M2834" s="16">
        <f t="shared" si="133"/>
        <v>-0.31525748472701898</v>
      </c>
      <c r="N2834" s="16">
        <f>[1]!s_fa_roe(A2834,"20251231")</f>
        <v>-4.6287000000000003</v>
      </c>
      <c r="O2834" s="16">
        <f>[1]!s_stmnote_rdexp(A2834,"20251231",1,10000)</f>
        <v>1394.170531</v>
      </c>
      <c r="P2834" s="20">
        <f t="shared" si="134"/>
        <v>9.1574141570787467E-3</v>
      </c>
      <c r="Q2834" s="16">
        <f>[1]!s_margin_tradingbalance(A2834,"",10000)</f>
        <v>0</v>
      </c>
      <c r="R2834" s="16">
        <f>[1]!s_margin_seclendingbalance(A2834,"",10000)</f>
        <v>0</v>
      </c>
      <c r="S2834" s="17">
        <f>[1]!s_val_ev(A2834,"",100000000)</f>
        <v>26.787631999999999</v>
      </c>
      <c r="T2834" s="17">
        <f>[1]!share_freesharesmv(A2834,"",100000000)</f>
        <v>16.642737</v>
      </c>
      <c r="U2834" s="17">
        <f>[1]!s_dq_amount_btin(A2834,E2834,100000000)</f>
        <v>0.67445308999999998</v>
      </c>
      <c r="V2834" s="17">
        <f>[1]!s_dq_turn(A2834,E2834)</f>
        <v>3.1034674586847233</v>
      </c>
      <c r="W2834" s="2">
        <f>[1]!s_pq_amount(A2834,"20260101","",100000000)</f>
        <v>212.46936273</v>
      </c>
      <c r="X2834" s="2">
        <f>[1]!s_pq_avgamount(A2834,"20260101","",100000000)</f>
        <v>1.9315396611818183</v>
      </c>
      <c r="Y2834" s="17">
        <f>[1]!s_ipo_dilutedpe(A2834)</f>
        <v>39.729999999999997</v>
      </c>
      <c r="Z2834" s="12">
        <f>[1]!s_ipo_collection_total(A2834,100000000)</f>
        <v>5.133</v>
      </c>
      <c r="AA2834" s="2">
        <f>[1]!s_val_pe_ttm(A2834,E2834)</f>
        <v>-69.80059814453125</v>
      </c>
      <c r="AB2834" s="5">
        <f>[1]!s_info_zjtxornot1(A2834,"")</f>
        <v>0</v>
      </c>
      <c r="AC2834" s="22" t="str">
        <f>[1]!s_info_nature1(A2834,"")</f>
        <v>民营企业</v>
      </c>
      <c r="AD2834" s="6" t="str">
        <f>[1]!s_info_city(A2834)</f>
        <v>福州市</v>
      </c>
      <c r="AE2834" s="6" t="str">
        <f>[1]!s_info_province(A2834)</f>
        <v>福建省</v>
      </c>
      <c r="AF2834">
        <v>119.30623900000001</v>
      </c>
      <c r="AG2834">
        <v>26.075302000000001</v>
      </c>
    </row>
    <row r="2835" spans="1:33" x14ac:dyDescent="0.3">
      <c r="A2835" s="12" t="s">
        <v>6150</v>
      </c>
      <c r="B2835" s="12" t="s">
        <v>6151</v>
      </c>
      <c r="C2835" s="16" t="str">
        <f>[1]!s_info_mkt(A2835)</f>
        <v>主板</v>
      </c>
      <c r="D2835" s="16" t="str">
        <f>[1]!s_ipo_listeddate(A2835)</f>
        <v>1999-01-15</v>
      </c>
      <c r="E2835" s="16" t="str">
        <f>[1]!lastradeday_s("000002","")</f>
        <v>2026-06-22</v>
      </c>
      <c r="F2835" s="16" t="str">
        <f>[1]!s_info_industry_csrc2023(A2835,"",3)</f>
        <v>广播、电视、电影和录音制作业</v>
      </c>
      <c r="G2835" s="16" t="str">
        <f>[1]!s_info_industry_csrc2023(A2835,"",1)</f>
        <v>文化、体育和娱乐业</v>
      </c>
      <c r="H2835" s="16">
        <f>[1]!s_is(A2835,83,"FY","YTD","20251231",1,"",100000000)</f>
        <v>5.2667727502999995</v>
      </c>
      <c r="I2835" s="16">
        <f>[1]!s_is(A2835,83,"FY","YTD","20241231",1,"",100000000)</f>
        <v>3.8487581662000001</v>
      </c>
      <c r="J2835" s="16">
        <f t="shared" si="132"/>
        <v>0.3684343164382422</v>
      </c>
      <c r="K2835" s="16">
        <f>[1]!s_is(A2835,61,"FY","YTD","20251231",1,"",100000000)</f>
        <v>-2.5227974117</v>
      </c>
      <c r="L2835" s="16">
        <f>[1]!s_is(A2835,61,"FY","YTD","20241231",1,"",100000000)</f>
        <v>-2.4110840354</v>
      </c>
      <c r="M2835" s="16">
        <f t="shared" si="133"/>
        <v>-4.6333257016264347E-2</v>
      </c>
      <c r="N2835" s="16">
        <f>[1]!s_fa_roe(A2835,"20251231")</f>
        <v>-33.311300000000003</v>
      </c>
      <c r="O2835" s="16">
        <f>[1]!s_stmnote_rdexp(A2835,"20251231",1,10000)</f>
        <v>290.39644700000002</v>
      </c>
      <c r="P2835" s="20">
        <f t="shared" si="134"/>
        <v>5.513745528197677E-3</v>
      </c>
      <c r="Q2835" s="16">
        <f>[1]!s_margin_tradingbalance(A2835,"",10000)</f>
        <v>0</v>
      </c>
      <c r="R2835" s="16">
        <f>[1]!s_margin_seclendingbalance(A2835,"",10000)</f>
        <v>0</v>
      </c>
      <c r="S2835" s="17">
        <f>[1]!s_val_ev(A2835,"",100000000)</f>
        <v>35.6095911699</v>
      </c>
      <c r="T2835" s="17">
        <f>[1]!share_freesharesmv(A2835,"",100000000)</f>
        <v>18.9758398104</v>
      </c>
      <c r="U2835" s="17">
        <f>[1]!s_dq_amount_btin(A2835,E2835,100000000)</f>
        <v>1.1017372599999999</v>
      </c>
      <c r="V2835" s="17">
        <f>[1]!s_dq_turn(A2835,E2835)</f>
        <v>4.4008153808048798</v>
      </c>
      <c r="W2835" s="2">
        <f>[1]!s_pq_amount(A2835,"20260101","",100000000)</f>
        <v>391.42768311999998</v>
      </c>
      <c r="X2835" s="2">
        <f>[1]!s_pq_avgamount(A2835,"20260101","",100000000)</f>
        <v>3.5584334829090909</v>
      </c>
      <c r="Y2835" s="17">
        <f>[1]!s_ipo_dilutedpe(A2835)</f>
        <v>0</v>
      </c>
      <c r="Z2835" s="12">
        <f>[1]!s_ipo_collection_total(A2835,100000000)</f>
        <v>2.5</v>
      </c>
      <c r="AA2835" s="2">
        <f>[1]!s_val_pe_ttm(A2835,E2835)</f>
        <v>-12.359014511108398</v>
      </c>
      <c r="AB2835" s="5">
        <f>[1]!s_info_zjtxornot1(A2835,"")</f>
        <v>0</v>
      </c>
      <c r="AC2835" s="22" t="str">
        <f>[1]!s_info_nature1(A2835,"")</f>
        <v>民营企业</v>
      </c>
      <c r="AD2835" s="6" t="str">
        <f>[1]!s_info_city(A2835)</f>
        <v>重庆市</v>
      </c>
      <c r="AE2835" s="6" t="str">
        <f>[1]!s_info_province(A2835)</f>
        <v>重庆</v>
      </c>
      <c r="AF2835">
        <v>106.50496200000001</v>
      </c>
      <c r="AG2835">
        <v>29.533155000000001</v>
      </c>
    </row>
    <row r="2836" spans="1:33" x14ac:dyDescent="0.3">
      <c r="A2836" s="12" t="s">
        <v>6152</v>
      </c>
      <c r="B2836" s="12" t="s">
        <v>6153</v>
      </c>
      <c r="C2836" s="16" t="str">
        <f>[1]!s_info_mkt(A2836)</f>
        <v>科创板</v>
      </c>
      <c r="D2836" s="16" t="str">
        <f>[1]!s_ipo_listeddate(A2836)</f>
        <v>2022-09-27</v>
      </c>
      <c r="E2836" s="16" t="str">
        <f>[1]!lastradeday_s("000002","")</f>
        <v>2026-06-22</v>
      </c>
      <c r="F2836" s="16" t="str">
        <f>[1]!s_info_industry_csrc2023(A2836,"",3)</f>
        <v>软件和信息技术服务业</v>
      </c>
      <c r="G2836" s="16" t="str">
        <f>[1]!s_info_industry_csrc2023(A2836,"",1)</f>
        <v>信息传输、软件和信息技术服务业</v>
      </c>
      <c r="H2836" s="16">
        <f>[1]!s_is(A2836,83,"FY","YTD","20251231",1,"",100000000)</f>
        <v>21.895671631799999</v>
      </c>
      <c r="I2836" s="16">
        <f>[1]!s_is(A2836,83,"FY","YTD","20241231",1,"",100000000)</f>
        <v>21.0197272242</v>
      </c>
      <c r="J2836" s="16">
        <f t="shared" si="132"/>
        <v>4.1672491667328782E-2</v>
      </c>
      <c r="K2836" s="16">
        <f>[1]!s_is(A2836,61,"FY","YTD","20251231",1,"",100000000)</f>
        <v>2.3351359368</v>
      </c>
      <c r="L2836" s="16">
        <f>[1]!s_is(A2836,61,"FY","YTD","20241231",1,"",100000000)</f>
        <v>2.7488077099999999</v>
      </c>
      <c r="M2836" s="16">
        <f t="shared" si="133"/>
        <v>-0.15049134637358827</v>
      </c>
      <c r="N2836" s="16">
        <f>[1]!s_fa_roe(A2836,"20251231")</f>
        <v>10.1816</v>
      </c>
      <c r="O2836" s="16">
        <f>[1]!s_stmnote_rdexp(A2836,"20251231",1,10000)</f>
        <v>20587.650450999998</v>
      </c>
      <c r="P2836" s="20">
        <f t="shared" si="134"/>
        <v>9.4026119852380755E-2</v>
      </c>
      <c r="Q2836" s="16">
        <f>[1]!s_margin_tradingbalance(A2836,"",10000)</f>
        <v>25597.197199999999</v>
      </c>
      <c r="R2836" s="16">
        <f>[1]!s_margin_seclendingbalance(A2836,"",10000)</f>
        <v>116.0288</v>
      </c>
      <c r="S2836" s="17">
        <f>[1]!s_val_ev(A2836,"",100000000)</f>
        <v>92.316116663700015</v>
      </c>
      <c r="T2836" s="17">
        <f>[1]!share_freesharesmv(A2836,"",100000000)</f>
        <v>35.029870290700003</v>
      </c>
      <c r="U2836" s="17">
        <f>[1]!s_dq_amount_btin(A2836,E2836,100000000)</f>
        <v>1.78699988</v>
      </c>
      <c r="V2836" s="17">
        <f>[1]!s_dq_turn(A2836,E2836)</f>
        <v>1.9485391594762778</v>
      </c>
      <c r="W2836" s="2">
        <f>[1]!s_pq_amount(A2836,"20260101","",100000000)</f>
        <v>180.12765110000001</v>
      </c>
      <c r="X2836" s="2">
        <f>[1]!s_pq_avgamount(A2836,"20260101","",100000000)</f>
        <v>1.6375241009090908</v>
      </c>
      <c r="Y2836" s="17">
        <f>[1]!s_ipo_dilutedpe(A2836)</f>
        <v>27.14</v>
      </c>
      <c r="Z2836" s="12">
        <f>[1]!s_ipo_collection_total(A2836,100000000)</f>
        <v>8.7924540800000006</v>
      </c>
      <c r="AA2836" s="2">
        <f>[1]!s_val_pe_ttm(A2836,E2836)</f>
        <v>44.173732757568359</v>
      </c>
      <c r="AB2836" s="5">
        <f>[1]!s_info_zjtxornot1(A2836,"")</f>
        <v>1</v>
      </c>
      <c r="AC2836" s="22" t="str">
        <f>[1]!s_info_nature1(A2836,"")</f>
        <v>公众企业</v>
      </c>
      <c r="AD2836" s="6" t="str">
        <f>[1]!s_info_city(A2836)</f>
        <v>深圳市</v>
      </c>
      <c r="AE2836" s="6" t="str">
        <f>[1]!s_info_province(A2836)</f>
        <v>广东省</v>
      </c>
      <c r="AF2836">
        <v>114.085947</v>
      </c>
      <c r="AG2836">
        <v>22.547000000000001</v>
      </c>
    </row>
    <row r="2837" spans="1:33" x14ac:dyDescent="0.3">
      <c r="A2837" s="12" t="s">
        <v>6154</v>
      </c>
      <c r="B2837" s="12" t="s">
        <v>6155</v>
      </c>
      <c r="C2837" s="16" t="str">
        <f>[1]!s_info_mkt(A2837)</f>
        <v>主板</v>
      </c>
      <c r="D2837" s="16" t="str">
        <f>[1]!s_ipo_listeddate(A2837)</f>
        <v>2021-08-19</v>
      </c>
      <c r="E2837" s="16" t="str">
        <f>[1]!lastradeday_s("000002","")</f>
        <v>2026-06-22</v>
      </c>
      <c r="F2837" s="16" t="str">
        <f>[1]!s_info_industry_csrc2023(A2837,"",3)</f>
        <v>电力、热力生产和供应业</v>
      </c>
      <c r="G2837" s="16" t="str">
        <f>[1]!s_info_industry_csrc2023(A2837,"",1)</f>
        <v>电力、热力、燃气及水生产和供应业</v>
      </c>
      <c r="H2837" s="16">
        <f>[1]!s_is(A2837,83,"FY","YTD","20251231",1,"",100000000)</f>
        <v>10.20842833</v>
      </c>
      <c r="I2837" s="16">
        <f>[1]!s_is(A2837,83,"FY","YTD","20241231",1,"",100000000)</f>
        <v>8.1416507297000003</v>
      </c>
      <c r="J2837" s="16">
        <f t="shared" si="132"/>
        <v>0.25385240277632937</v>
      </c>
      <c r="K2837" s="16">
        <f>[1]!s_is(A2837,61,"FY","YTD","20251231",1,"",100000000)</f>
        <v>1.5599719612</v>
      </c>
      <c r="L2837" s="16">
        <f>[1]!s_is(A2837,61,"FY","YTD","20241231",1,"",100000000)</f>
        <v>1.3659498422</v>
      </c>
      <c r="M2837" s="16">
        <f t="shared" si="133"/>
        <v>0.14204190593668345</v>
      </c>
      <c r="N2837" s="16">
        <f>[1]!s_fa_roe(A2837,"20251231")</f>
        <v>15.8825</v>
      </c>
      <c r="O2837" s="16">
        <f>[1]!s_stmnote_rdexp(A2837,"20251231",1,10000)</f>
        <v>2448.4447399999999</v>
      </c>
      <c r="P2837" s="20">
        <f t="shared" si="134"/>
        <v>2.398454160475063E-2</v>
      </c>
      <c r="Q2837" s="16">
        <f>[1]!s_margin_tradingbalance(A2837,"",10000)</f>
        <v>0</v>
      </c>
      <c r="R2837" s="16">
        <f>[1]!s_margin_seclendingbalance(A2837,"",10000)</f>
        <v>0</v>
      </c>
      <c r="S2837" s="17">
        <f>[1]!s_val_ev(A2837,"",100000000)</f>
        <v>74.004000000000005</v>
      </c>
      <c r="T2837" s="17">
        <f>[1]!share_freesharesmv(A2837,"",100000000)</f>
        <v>20.283941370000001</v>
      </c>
      <c r="U2837" s="17">
        <f>[1]!s_dq_amount_btin(A2837,E2837,100000000)</f>
        <v>4.22185744</v>
      </c>
      <c r="V2837" s="17">
        <f>[1]!s_dq_turn(A2837,E2837)</f>
        <v>5.7914357142857149</v>
      </c>
      <c r="W2837" s="2">
        <f>[1]!s_pq_amount(A2837,"20260101","",100000000)</f>
        <v>259.16941094999999</v>
      </c>
      <c r="X2837" s="2">
        <f>[1]!s_pq_avgamount(A2837,"20260101","",100000000)</f>
        <v>2.3560855540909089</v>
      </c>
      <c r="Y2837" s="17">
        <f>[1]!s_ipo_dilutedpe(A2837)</f>
        <v>16.37</v>
      </c>
      <c r="Z2837" s="12">
        <f>[1]!s_ipo_collection_total(A2837,100000000)</f>
        <v>4.1900000000000004</v>
      </c>
      <c r="AA2837" s="2">
        <f>[1]!s_val_pe_ttm(A2837,E2837)</f>
        <v>46.169071197509766</v>
      </c>
      <c r="AB2837" s="5">
        <f>[1]!s_info_zjtxornot1(A2837,"")</f>
        <v>0</v>
      </c>
      <c r="AC2837" s="22" t="str">
        <f>[1]!s_info_nature1(A2837,"")</f>
        <v>民营企业</v>
      </c>
      <c r="AD2837" s="6" t="str">
        <f>[1]!s_info_city(A2837)</f>
        <v>衢州市</v>
      </c>
      <c r="AE2837" s="6" t="str">
        <f>[1]!s_info_province(A2837)</f>
        <v>浙江省</v>
      </c>
      <c r="AF2837">
        <v>118.87263</v>
      </c>
      <c r="AG2837">
        <v>28.941707999999998</v>
      </c>
    </row>
    <row r="2838" spans="1:33" x14ac:dyDescent="0.3">
      <c r="A2838" s="12" t="s">
        <v>6156</v>
      </c>
      <c r="B2838" s="12" t="s">
        <v>6157</v>
      </c>
      <c r="C2838" s="16" t="str">
        <f>[1]!s_info_mkt(A2838)</f>
        <v>主板</v>
      </c>
      <c r="D2838" s="16" t="str">
        <f>[1]!s_ipo_listeddate(A2838)</f>
        <v>2001-08-07</v>
      </c>
      <c r="E2838" s="16" t="str">
        <f>[1]!lastradeday_s("000002","")</f>
        <v>2026-06-22</v>
      </c>
      <c r="F2838" s="16" t="str">
        <f>[1]!s_info_industry_csrc2023(A2838,"",3)</f>
        <v>互联网和相关服务</v>
      </c>
      <c r="G2838" s="16" t="str">
        <f>[1]!s_info_industry_csrc2023(A2838,"",1)</f>
        <v>信息传输、软件和信息技术服务业</v>
      </c>
      <c r="H2838" s="16">
        <f>[1]!s_is(A2838,83,"FY","YTD","20251231",1,"",100000000)</f>
        <v>39.039769972199998</v>
      </c>
      <c r="I2838" s="16">
        <f>[1]!s_is(A2838,83,"FY","YTD","20241231",1,"",100000000)</f>
        <v>40.663280708499997</v>
      </c>
      <c r="J2838" s="16">
        <f t="shared" si="132"/>
        <v>-3.9925719420878636E-2</v>
      </c>
      <c r="K2838" s="16">
        <f>[1]!s_is(A2838,61,"FY","YTD","20251231",1,"",100000000)</f>
        <v>0.30866333140000002</v>
      </c>
      <c r="L2838" s="16">
        <f>[1]!s_is(A2838,61,"FY","YTD","20241231",1,"",100000000)</f>
        <v>0.51488254580000004</v>
      </c>
      <c r="M2838" s="16">
        <f t="shared" si="133"/>
        <v>-0.40051700350336483</v>
      </c>
      <c r="N2838" s="16">
        <f>[1]!s_fa_roe(A2838,"20251231")</f>
        <v>0.80549999999999999</v>
      </c>
      <c r="O2838" s="16">
        <f>[1]!s_stmnote_rdexp(A2838,"20251231",1,10000)</f>
        <v>7127.6979510000001</v>
      </c>
      <c r="P2838" s="20">
        <f t="shared" si="134"/>
        <v>1.8257530605522508E-2</v>
      </c>
      <c r="Q2838" s="16">
        <f>[1]!s_margin_tradingbalance(A2838,"",10000)</f>
        <v>36196.5121</v>
      </c>
      <c r="R2838" s="16">
        <f>[1]!s_margin_seclendingbalance(A2838,"",10000)</f>
        <v>175.69159999999999</v>
      </c>
      <c r="S2838" s="17">
        <f>[1]!s_val_ev(A2838,"",100000000)</f>
        <v>88.579634458000015</v>
      </c>
      <c r="T2838" s="17">
        <f>[1]!share_freesharesmv(A2838,"",100000000)</f>
        <v>54.13069102</v>
      </c>
      <c r="U2838" s="17">
        <f>[1]!s_dq_amount_btin(A2838,E2838,100000000)</f>
        <v>2.54951441</v>
      </c>
      <c r="V2838" s="17">
        <f>[1]!s_dq_turn(A2838,E2838)</f>
        <v>2.9416888045925607</v>
      </c>
      <c r="W2838" s="2">
        <f>[1]!s_pq_amount(A2838,"20260101","",100000000)</f>
        <v>813.08515785999998</v>
      </c>
      <c r="X2838" s="2">
        <f>[1]!s_pq_avgamount(A2838,"20260101","",100000000)</f>
        <v>7.3916832532727277</v>
      </c>
      <c r="Y2838" s="17">
        <f>[1]!s_ipo_dilutedpe(A2838)</f>
        <v>46.24</v>
      </c>
      <c r="Z2838" s="12">
        <f>[1]!s_ipo_collection_total(A2838,100000000)</f>
        <v>4.3507199999999999</v>
      </c>
      <c r="AA2838" s="2">
        <f>[1]!s_val_pe_ttm(A2838,E2838)</f>
        <v>426.73388671875</v>
      </c>
      <c r="AB2838" s="5">
        <f>[1]!s_info_zjtxornot1(A2838,"")</f>
        <v>0</v>
      </c>
      <c r="AC2838" s="22" t="str">
        <f>[1]!s_info_nature1(A2838,"")</f>
        <v>民营企业</v>
      </c>
      <c r="AD2838" s="6" t="str">
        <f>[1]!s_info_city(A2838)</f>
        <v>北海市</v>
      </c>
      <c r="AE2838" s="6" t="str">
        <f>[1]!s_info_province(A2838)</f>
        <v>广西壮族自治区</v>
      </c>
      <c r="AF2838">
        <v>109.119254</v>
      </c>
      <c r="AG2838">
        <v>21.473343</v>
      </c>
    </row>
    <row r="2839" spans="1:33" x14ac:dyDescent="0.3">
      <c r="A2839" s="12" t="s">
        <v>6158</v>
      </c>
      <c r="B2839" s="12" t="s">
        <v>6159</v>
      </c>
      <c r="C2839" s="16" t="str">
        <f>[1]!s_info_mkt(A2839)</f>
        <v>主板</v>
      </c>
      <c r="D2839" s="16" t="str">
        <f>[1]!s_ipo_listeddate(A2839)</f>
        <v>2006-06-23</v>
      </c>
      <c r="E2839" s="16" t="str">
        <f>[1]!lastradeday_s("000002","")</f>
        <v>2026-06-22</v>
      </c>
      <c r="F2839" s="16" t="str">
        <f>[1]!s_info_industry_csrc2023(A2839,"",3)</f>
        <v>煤炭开采和洗选业</v>
      </c>
      <c r="G2839" s="16" t="str">
        <f>[1]!s_info_industry_csrc2023(A2839,"",1)</f>
        <v>采矿业</v>
      </c>
      <c r="H2839" s="16">
        <f>[1]!s_is(A2839,83,"FY","YTD","20251231",1,"",100000000)</f>
        <v>131.08999092139999</v>
      </c>
      <c r="I2839" s="16">
        <f>[1]!s_is(A2839,83,"FY","YTD","20241231",1,"",100000000)</f>
        <v>150.3254419621</v>
      </c>
      <c r="J2839" s="16">
        <f t="shared" si="132"/>
        <v>-0.12795871936002456</v>
      </c>
      <c r="K2839" s="16">
        <f>[1]!s_is(A2839,61,"FY","YTD","20251231",1,"",100000000)</f>
        <v>18.3147730576</v>
      </c>
      <c r="L2839" s="16">
        <f>[1]!s_is(A2839,61,"FY","YTD","20241231",1,"",100000000)</f>
        <v>28.080596088699998</v>
      </c>
      <c r="M2839" s="16">
        <f t="shared" si="133"/>
        <v>-0.34777833776220635</v>
      </c>
      <c r="N2839" s="16">
        <f>[1]!s_fa_roe(A2839,"20251231")</f>
        <v>9.7476000000000003</v>
      </c>
      <c r="O2839" s="16">
        <f>[1]!s_stmnote_rdexp(A2839,"20251231",1,10000)</f>
        <v>21828.433155000002</v>
      </c>
      <c r="P2839" s="20">
        <f t="shared" si="134"/>
        <v>1.6651487273416681E-2</v>
      </c>
      <c r="Q2839" s="16">
        <f>[1]!s_margin_tradingbalance(A2839,"",10000)</f>
        <v>21419.9951</v>
      </c>
      <c r="R2839" s="16">
        <f>[1]!s_margin_seclendingbalance(A2839,"",10000)</f>
        <v>765.74419999999998</v>
      </c>
      <c r="S2839" s="17">
        <f>[1]!s_val_ev(A2839,"",100000000)</f>
        <v>319.67670000000004</v>
      </c>
      <c r="T2839" s="17">
        <f>[1]!share_freesharesmv(A2839,"",100000000)</f>
        <v>136.004890972</v>
      </c>
      <c r="U2839" s="17">
        <f>[1]!s_dq_amount_btin(A2839,E2839,100000000)</f>
        <v>4.1890597300000003</v>
      </c>
      <c r="V2839" s="17">
        <f>[1]!s_dq_turn(A2839,E2839)</f>
        <v>1.3180680528171118</v>
      </c>
      <c r="W2839" s="2">
        <f>[1]!s_pq_amount(A2839,"20260101","",100000000)</f>
        <v>535.44732098999998</v>
      </c>
      <c r="X2839" s="2">
        <f>[1]!s_pq_avgamount(A2839,"20260101","",100000000)</f>
        <v>4.8677029180909095</v>
      </c>
      <c r="Y2839" s="17">
        <f>[1]!s_ipo_dilutedpe(A2839)</f>
        <v>12.61</v>
      </c>
      <c r="Z2839" s="12">
        <f>[1]!s_ipo_collection_total(A2839,100000000)</f>
        <v>18.928000000000001</v>
      </c>
      <c r="AA2839" s="2">
        <f>[1]!s_val_pe_ttm(A2839,E2839)</f>
        <v>19.283044815063477</v>
      </c>
      <c r="AB2839" s="5">
        <f>[1]!s_info_zjtxornot1(A2839,"")</f>
        <v>0</v>
      </c>
      <c r="AC2839" s="22" t="str">
        <f>[1]!s_info_nature1(A2839,"")</f>
        <v>地方国有企业</v>
      </c>
      <c r="AD2839" s="6" t="str">
        <f>[1]!s_info_city(A2839)</f>
        <v>大同市</v>
      </c>
      <c r="AE2839" s="6" t="str">
        <f>[1]!s_info_province(A2839)</f>
        <v>山西省</v>
      </c>
      <c r="AF2839">
        <v>113.295259</v>
      </c>
      <c r="AG2839">
        <v>40.090310000000002</v>
      </c>
    </row>
    <row r="2840" spans="1:33" x14ac:dyDescent="0.3">
      <c r="A2840" s="12" t="s">
        <v>6160</v>
      </c>
      <c r="B2840" s="12" t="s">
        <v>6161</v>
      </c>
      <c r="C2840" s="16" t="str">
        <f>[1]!s_info_mkt(A2840)</f>
        <v>主板</v>
      </c>
      <c r="D2840" s="16" t="str">
        <f>[1]!s_ipo_listeddate(A2840)</f>
        <v>2007-12-12</v>
      </c>
      <c r="E2840" s="16" t="str">
        <f>[1]!lastradeday_s("000002","")</f>
        <v>2026-06-22</v>
      </c>
      <c r="F2840" s="16" t="str">
        <f>[1]!s_info_industry_csrc2023(A2840,"",3)</f>
        <v>互联网和相关服务</v>
      </c>
      <c r="G2840" s="16" t="str">
        <f>[1]!s_info_industry_csrc2023(A2840,"",1)</f>
        <v>信息传输、软件和信息技术服务业</v>
      </c>
      <c r="H2840" s="16">
        <f>[1]!s_is(A2840,83,"FY","YTD","20251231",1,"",100000000)</f>
        <v>6.5319431101999994</v>
      </c>
      <c r="I2840" s="16">
        <f>[1]!s_is(A2840,83,"FY","YTD","20241231",1,"",100000000)</f>
        <v>6.6157878850999996</v>
      </c>
      <c r="J2840" s="16">
        <f t="shared" si="132"/>
        <v>-1.2673437594460157E-2</v>
      </c>
      <c r="K2840" s="16">
        <f>[1]!s_is(A2840,61,"FY","YTD","20251231",1,"",100000000)</f>
        <v>0.92252668819999994</v>
      </c>
      <c r="L2840" s="16">
        <f>[1]!s_is(A2840,61,"FY","YTD","20241231",1,"",100000000)</f>
        <v>0.32461729280000001</v>
      </c>
      <c r="M2840" s="16">
        <f t="shared" si="133"/>
        <v>1.8418901539185033</v>
      </c>
      <c r="N2840" s="16">
        <f>[1]!s_fa_roe(A2840,"20251231")</f>
        <v>0.9375</v>
      </c>
      <c r="O2840" s="16">
        <f>[1]!s_stmnote_rdexp(A2840,"20251231",1,10000)</f>
        <v>31107.501024000001</v>
      </c>
      <c r="P2840" s="20">
        <f t="shared" si="134"/>
        <v>0.47623655777748392</v>
      </c>
      <c r="Q2840" s="16">
        <f>[1]!s_margin_tradingbalance(A2840,"",10000)</f>
        <v>187952.40059999999</v>
      </c>
      <c r="R2840" s="16">
        <f>[1]!s_margin_seclendingbalance(A2840,"",10000)</f>
        <v>1759.4944</v>
      </c>
      <c r="S2840" s="17">
        <f>[1]!s_val_ev(A2840,"",100000000)</f>
        <v>406.85777275279997</v>
      </c>
      <c r="T2840" s="17">
        <f>[1]!share_freesharesmv(A2840,"",100000000)</f>
        <v>363.44506569739997</v>
      </c>
      <c r="U2840" s="17">
        <f>[1]!s_dq_amount_btin(A2840,E2840,100000000)</f>
        <v>11.4372299</v>
      </c>
      <c r="V2840" s="17">
        <f>[1]!s_dq_turn(A2840,E2840)</f>
        <v>2.8986747528423891</v>
      </c>
      <c r="W2840" s="2">
        <f>[1]!s_pq_amount(A2840,"20260101","",100000000)</f>
        <v>4329.6441132700002</v>
      </c>
      <c r="X2840" s="2">
        <f>[1]!s_pq_avgamount(A2840,"20260101","",100000000)</f>
        <v>39.360401029727271</v>
      </c>
      <c r="Y2840" s="17">
        <f>[1]!s_ipo_dilutedpe(A2840)</f>
        <v>29.97</v>
      </c>
      <c r="Z2840" s="12">
        <f>[1]!s_ipo_collection_total(A2840,100000000)</f>
        <v>1.52105</v>
      </c>
      <c r="AA2840" s="2">
        <f>[1]!s_val_pe_ttm(A2840,E2840)</f>
        <v>497.61465454101563</v>
      </c>
      <c r="AB2840" s="5">
        <f>[1]!s_info_zjtxornot1(A2840,"")</f>
        <v>0</v>
      </c>
      <c r="AC2840" s="22" t="str">
        <f>[1]!s_info_nature1(A2840,"")</f>
        <v>民营企业</v>
      </c>
      <c r="AD2840" s="6" t="str">
        <f>[1]!s_info_city(A2840)</f>
        <v>上海市</v>
      </c>
      <c r="AE2840" s="6" t="str">
        <f>[1]!s_info_province(A2840)</f>
        <v>上海</v>
      </c>
      <c r="AF2840">
        <v>121.472644</v>
      </c>
      <c r="AG2840">
        <v>31.231705999999999</v>
      </c>
    </row>
    <row r="2841" spans="1:33" x14ac:dyDescent="0.3">
      <c r="A2841" s="12" t="s">
        <v>6162</v>
      </c>
      <c r="B2841" s="12" t="s">
        <v>6163</v>
      </c>
      <c r="C2841" s="16" t="str">
        <f>[1]!s_info_mkt(A2841)</f>
        <v>主板</v>
      </c>
      <c r="D2841" s="16" t="str">
        <f>[1]!s_ipo_listeddate(A2841)</f>
        <v>2011-06-22</v>
      </c>
      <c r="E2841" s="16" t="str">
        <f>[1]!lastradeday_s("000002","")</f>
        <v>2026-06-22</v>
      </c>
      <c r="F2841" s="16" t="str">
        <f>[1]!s_info_industry_csrc2023(A2841,"",3)</f>
        <v>专用设备制造业</v>
      </c>
      <c r="G2841" s="16" t="str">
        <f>[1]!s_info_industry_csrc2023(A2841,"",1)</f>
        <v>制造业</v>
      </c>
      <c r="H2841" s="16">
        <f>[1]!s_is(A2841,83,"FY","YTD","20251231",1,"",100000000)</f>
        <v>9.9233457936999994</v>
      </c>
      <c r="I2841" s="16">
        <f>[1]!s_is(A2841,83,"FY","YTD","20241231",1,"",100000000)</f>
        <v>6.7538649384000005</v>
      </c>
      <c r="J2841" s="16">
        <f t="shared" si="132"/>
        <v>0.46928401503552331</v>
      </c>
      <c r="K2841" s="16">
        <f>[1]!s_is(A2841,61,"FY","YTD","20251231",1,"",100000000)</f>
        <v>0.48637741020000003</v>
      </c>
      <c r="L2841" s="16">
        <f>[1]!s_is(A2841,61,"FY","YTD","20241231",1,"",100000000)</f>
        <v>-0.8840057469</v>
      </c>
      <c r="M2841" s="16">
        <f t="shared" si="133"/>
        <v>1.5501971134301005</v>
      </c>
      <c r="N2841" s="16">
        <f>[1]!s_fa_roe(A2841,"20251231")</f>
        <v>3.8622999999999998</v>
      </c>
      <c r="O2841" s="16">
        <f>[1]!s_stmnote_rdexp(A2841,"20251231",1,10000)</f>
        <v>6002.1530869999997</v>
      </c>
      <c r="P2841" s="20">
        <f t="shared" si="134"/>
        <v>6.0485175179631111E-2</v>
      </c>
      <c r="Q2841" s="16">
        <f>[1]!s_margin_tradingbalance(A2841,"",10000)</f>
        <v>0</v>
      </c>
      <c r="R2841" s="16">
        <f>[1]!s_margin_seclendingbalance(A2841,"",10000)</f>
        <v>0</v>
      </c>
      <c r="S2841" s="17">
        <f>[1]!s_val_ev(A2841,"",100000000)</f>
        <v>25.526030255999999</v>
      </c>
      <c r="T2841" s="17">
        <f>[1]!share_freesharesmv(A2841,"",100000000)</f>
        <v>15.995095056000002</v>
      </c>
      <c r="U2841" s="17">
        <f>[1]!s_dq_amount_btin(A2841,E2841,100000000)</f>
        <v>0.51921172999999998</v>
      </c>
      <c r="V2841" s="17">
        <f>[1]!s_dq_turn(A2841,E2841)</f>
        <v>2.0908635876687018</v>
      </c>
      <c r="W2841" s="2">
        <f>[1]!s_pq_amount(A2841,"20260101","",100000000)</f>
        <v>87.876626310000006</v>
      </c>
      <c r="X2841" s="2">
        <f>[1]!s_pq_avgamount(A2841,"20260101","",100000000)</f>
        <v>0.79887842099999995</v>
      </c>
      <c r="Y2841" s="17">
        <f>[1]!s_ipo_dilutedpe(A2841)</f>
        <v>34.380000000000003</v>
      </c>
      <c r="Z2841" s="12">
        <f>[1]!s_ipo_collection_total(A2841,100000000)</f>
        <v>8.8000000000000007</v>
      </c>
      <c r="AA2841" s="2">
        <f>[1]!s_val_pe_ttm(A2841,E2841)</f>
        <v>46.876621246337891</v>
      </c>
      <c r="AB2841" s="5">
        <f>[1]!s_info_zjtxornot1(A2841,"")</f>
        <v>1</v>
      </c>
      <c r="AC2841" s="22" t="str">
        <f>[1]!s_info_nature1(A2841,"")</f>
        <v>中央国有企业</v>
      </c>
      <c r="AD2841" s="6" t="str">
        <f>[1]!s_info_city(A2841)</f>
        <v>兰州市</v>
      </c>
      <c r="AE2841" s="6" t="str">
        <f>[1]!s_info_province(A2841)</f>
        <v>甘肃省</v>
      </c>
      <c r="AF2841">
        <v>103.82355699999999</v>
      </c>
      <c r="AG2841">
        <v>36.058039000000001</v>
      </c>
    </row>
    <row r="2842" spans="1:33" x14ac:dyDescent="0.3">
      <c r="A2842" s="12" t="s">
        <v>6164</v>
      </c>
      <c r="B2842" s="12" t="s">
        <v>6165</v>
      </c>
      <c r="C2842" s="16" t="str">
        <f>[1]!s_info_mkt(A2842)</f>
        <v>科创板</v>
      </c>
      <c r="D2842" s="16" t="str">
        <f>[1]!s_ipo_listeddate(A2842)</f>
        <v>2021-03-31</v>
      </c>
      <c r="E2842" s="16" t="str">
        <f>[1]!lastradeday_s("000002","")</f>
        <v>2026-06-22</v>
      </c>
      <c r="F2842" s="16" t="str">
        <f>[1]!s_info_industry_csrc2023(A2842,"",3)</f>
        <v>专用设备制造业</v>
      </c>
      <c r="G2842" s="16" t="str">
        <f>[1]!s_info_industry_csrc2023(A2842,"",1)</f>
        <v>制造业</v>
      </c>
      <c r="H2842" s="16">
        <f>[1]!s_is(A2842,83,"FY","YTD","20251231",1,"",100000000)</f>
        <v>7.6774744344000005</v>
      </c>
      <c r="I2842" s="16">
        <f>[1]!s_is(A2842,83,"FY","YTD","20241231",1,"",100000000)</f>
        <v>7.435313099400001</v>
      </c>
      <c r="J2842" s="16">
        <f t="shared" si="132"/>
        <v>3.256908374437395E-2</v>
      </c>
      <c r="K2842" s="16">
        <f>[1]!s_is(A2842,61,"FY","YTD","20251231",1,"",100000000)</f>
        <v>0.78156441970000001</v>
      </c>
      <c r="L2842" s="16">
        <f>[1]!s_is(A2842,61,"FY","YTD","20241231",1,"",100000000)</f>
        <v>1.0294355779000002</v>
      </c>
      <c r="M2842" s="16">
        <f t="shared" si="133"/>
        <v>-0.24078355510662025</v>
      </c>
      <c r="N2842" s="16">
        <f>[1]!s_fa_roe(A2842,"20251231")</f>
        <v>3.8048999999999999</v>
      </c>
      <c r="O2842" s="16">
        <f>[1]!s_stmnote_rdexp(A2842,"20251231",1,10000)</f>
        <v>18922.144347999998</v>
      </c>
      <c r="P2842" s="20">
        <f t="shared" si="134"/>
        <v>0.24646313719022855</v>
      </c>
      <c r="Q2842" s="16">
        <f>[1]!s_margin_tradingbalance(A2842,"",10000)</f>
        <v>20736.320199999998</v>
      </c>
      <c r="R2842" s="16">
        <f>[1]!s_margin_seclendingbalance(A2842,"",10000)</f>
        <v>30.321899999999999</v>
      </c>
      <c r="S2842" s="17">
        <f>[1]!s_val_ev(A2842,"",100000000)</f>
        <v>72.608000000000004</v>
      </c>
      <c r="T2842" s="17">
        <f>[1]!share_freesharesmv(A2842,"",100000000)</f>
        <v>25.599040427600002</v>
      </c>
      <c r="U2842" s="17">
        <f>[1]!s_dq_amount_btin(A2842,E2842,100000000)</f>
        <v>1.5412311700000001</v>
      </c>
      <c r="V2842" s="17">
        <f>[1]!s_dq_turn(A2842,E2842)</f>
        <v>2.1527956250000004</v>
      </c>
      <c r="W2842" s="2">
        <f>[1]!s_pq_amount(A2842,"20260101","",100000000)</f>
        <v>232.02008402000001</v>
      </c>
      <c r="X2842" s="2">
        <f>[1]!s_pq_avgamount(A2842,"20260101","",100000000)</f>
        <v>2.1092734910909088</v>
      </c>
      <c r="Y2842" s="17">
        <f>[1]!s_ipo_dilutedpe(A2842)</f>
        <v>45.15</v>
      </c>
      <c r="Z2842" s="12">
        <f>[1]!s_ipo_collection_total(A2842,100000000)</f>
        <v>11.528</v>
      </c>
      <c r="AA2842" s="2">
        <f>[1]!s_val_pe_ttm(A2842,E2842)</f>
        <v>90.165542602539063</v>
      </c>
      <c r="AB2842" s="5">
        <f>[1]!s_info_zjtxornot1(A2842,"")</f>
        <v>1</v>
      </c>
      <c r="AC2842" s="22" t="str">
        <f>[1]!s_info_nature1(A2842,"")</f>
        <v>民营企业</v>
      </c>
      <c r="AD2842" s="6" t="str">
        <f>[1]!s_info_city(A2842)</f>
        <v>安阳市</v>
      </c>
      <c r="AE2842" s="6" t="str">
        <f>[1]!s_info_province(A2842)</f>
        <v>河南省</v>
      </c>
      <c r="AF2842">
        <v>114.35248199999999</v>
      </c>
      <c r="AG2842">
        <v>36.103442000000001</v>
      </c>
    </row>
    <row r="2843" spans="1:33" x14ac:dyDescent="0.3">
      <c r="A2843" s="12" t="s">
        <v>6166</v>
      </c>
      <c r="B2843" s="12" t="s">
        <v>6167</v>
      </c>
      <c r="C2843" s="16" t="str">
        <f>[1]!s_info_mkt(A2843)</f>
        <v>主板</v>
      </c>
      <c r="D2843" s="16" t="str">
        <f>[1]!s_ipo_listeddate(A2843)</f>
        <v>2011-01-11</v>
      </c>
      <c r="E2843" s="16" t="str">
        <f>[1]!lastradeday_s("000002","")</f>
        <v>2026-06-22</v>
      </c>
      <c r="F2843" s="16" t="str">
        <f>[1]!s_info_industry_csrc2023(A2843,"",3)</f>
        <v>专用设备制造业</v>
      </c>
      <c r="G2843" s="16" t="str">
        <f>[1]!s_info_industry_csrc2023(A2843,"",1)</f>
        <v>制造业</v>
      </c>
      <c r="H2843" s="16">
        <f>[1]!s_is(A2843,83,"FY","YTD","20251231",1,"",100000000)</f>
        <v>11.278918971800001</v>
      </c>
      <c r="I2843" s="16">
        <f>[1]!s_is(A2843,83,"FY","YTD","20241231",1,"",100000000)</f>
        <v>16.835314328900001</v>
      </c>
      <c r="J2843" s="16">
        <f t="shared" si="132"/>
        <v>-0.33004405195819397</v>
      </c>
      <c r="K2843" s="16">
        <f>[1]!s_is(A2843,61,"FY","YTD","20251231",1,"",100000000)</f>
        <v>-0.47440679569999999</v>
      </c>
      <c r="L2843" s="16">
        <f>[1]!s_is(A2843,61,"FY","YTD","20241231",1,"",100000000)</f>
        <v>0.95343996019999999</v>
      </c>
      <c r="M2843" s="16">
        <f t="shared" si="133"/>
        <v>-1.4975738541527936</v>
      </c>
      <c r="N2843" s="16">
        <f>[1]!s_fa_roe(A2843,"20251231")</f>
        <v>-7.7317999999999998</v>
      </c>
      <c r="O2843" s="16">
        <f>[1]!s_stmnote_rdexp(A2843,"20251231",1,10000)</f>
        <v>4397.0589979999995</v>
      </c>
      <c r="P2843" s="20">
        <f t="shared" si="134"/>
        <v>3.898475562235796E-2</v>
      </c>
      <c r="Q2843" s="16">
        <f>[1]!s_margin_tradingbalance(A2843,"",10000)</f>
        <v>0</v>
      </c>
      <c r="R2843" s="16">
        <f>[1]!s_margin_seclendingbalance(A2843,"",10000)</f>
        <v>0</v>
      </c>
      <c r="S2843" s="17">
        <f>[1]!s_val_ev(A2843,"",100000000)</f>
        <v>18.999888853800002</v>
      </c>
      <c r="T2843" s="17">
        <f>[1]!share_freesharesmv(A2843,"",100000000)</f>
        <v>11.484497059500001</v>
      </c>
      <c r="U2843" s="17">
        <f>[1]!s_dq_amount_btin(A2843,E2843,100000000)</f>
        <v>0.48390828000000002</v>
      </c>
      <c r="V2843" s="17">
        <f>[1]!s_dq_turn(A2843,E2843)</f>
        <v>2.7975021684017567</v>
      </c>
      <c r="W2843" s="2">
        <f>[1]!s_pq_amount(A2843,"20260101","",100000000)</f>
        <v>68.273222099999998</v>
      </c>
      <c r="X2843" s="2">
        <f>[1]!s_pq_avgamount(A2843,"20260101","",100000000)</f>
        <v>0.62066565545454544</v>
      </c>
      <c r="Y2843" s="17">
        <f>[1]!s_ipo_dilutedpe(A2843)</f>
        <v>92.59</v>
      </c>
      <c r="Z2843" s="12">
        <f>[1]!s_ipo_collection_total(A2843,100000000)</f>
        <v>12.8</v>
      </c>
      <c r="AA2843" s="2">
        <f>[1]!s_val_pe_ttm(A2843,E2843)</f>
        <v>-29.074657440185547</v>
      </c>
      <c r="AB2843" s="5">
        <f>[1]!s_info_zjtxornot1(A2843,"")</f>
        <v>0</v>
      </c>
      <c r="AC2843" s="22" t="str">
        <f>[1]!s_info_nature1(A2843,"")</f>
        <v>民营企业</v>
      </c>
      <c r="AD2843" s="6" t="str">
        <f>[1]!s_info_city(A2843)</f>
        <v>林州市</v>
      </c>
      <c r="AE2843" s="6" t="str">
        <f>[1]!s_info_province(A2843)</f>
        <v>河南省</v>
      </c>
      <c r="AF2843">
        <v>113.86108400000001</v>
      </c>
      <c r="AG2843">
        <v>36.016561000000003</v>
      </c>
    </row>
    <row r="2844" spans="1:33" x14ac:dyDescent="0.3">
      <c r="A2844" s="12" t="s">
        <v>175</v>
      </c>
      <c r="B2844" s="12" t="s">
        <v>176</v>
      </c>
      <c r="C2844" s="16" t="str">
        <f>[1]!s_info_mkt(A2844)</f>
        <v>北证</v>
      </c>
      <c r="D2844" s="16" t="str">
        <f>[1]!s_ipo_listeddate(A2844)</f>
        <v>2026-03-05</v>
      </c>
      <c r="E2844" s="16" t="str">
        <f>[1]!lastradeday_s("000002","")</f>
        <v>2026-06-22</v>
      </c>
      <c r="F2844" s="16" t="str">
        <f>[1]!s_info_industry_csrc2023(A2844,"",3)</f>
        <v>汽车制造业</v>
      </c>
      <c r="G2844" s="16" t="str">
        <f>[1]!s_info_industry_csrc2023(A2844,"",1)</f>
        <v>制造业</v>
      </c>
      <c r="H2844" s="16">
        <f>[1]!s_is(A2844,83,"FY","YTD","20251231",1,"",100000000)</f>
        <v>9.7132996714999997</v>
      </c>
      <c r="I2844" s="16">
        <f>[1]!s_is(A2844,83,"FY","YTD","20241231",1,"",100000000)</f>
        <v>10.6588880294</v>
      </c>
      <c r="J2844" s="16">
        <f t="shared" si="132"/>
        <v>-8.8713602703379579E-2</v>
      </c>
      <c r="K2844" s="16">
        <f>[1]!s_is(A2844,61,"FY","YTD","20251231",1,"",100000000)</f>
        <v>1.4798140224</v>
      </c>
      <c r="L2844" s="16">
        <f>[1]!s_is(A2844,61,"FY","YTD","20241231",1,"",100000000)</f>
        <v>1.3085542245999999</v>
      </c>
      <c r="M2844" s="16">
        <f t="shared" si="133"/>
        <v>0.13087711199155769</v>
      </c>
      <c r="N2844" s="16">
        <f>[1]!s_fa_roe(A2844,"20251231")</f>
        <v>19.329999999999998</v>
      </c>
      <c r="O2844" s="16">
        <f>[1]!s_stmnote_rdexp(A2844,"20251231",1,10000)</f>
        <v>4291.1060459999999</v>
      </c>
      <c r="P2844" s="20">
        <f t="shared" si="134"/>
        <v>4.4177634698027754E-2</v>
      </c>
      <c r="Q2844" s="16">
        <f>[1]!s_margin_tradingbalance(A2844,"",10000)</f>
        <v>944.61189999999999</v>
      </c>
      <c r="R2844" s="16">
        <f>[1]!s_margin_seclendingbalance(A2844,"",10000)</f>
        <v>0</v>
      </c>
      <c r="S2844" s="17">
        <f>[1]!s_val_ev(A2844,"",100000000)</f>
        <v>18.186480000000003</v>
      </c>
      <c r="T2844" s="17">
        <f>[1]!share_freesharesmv(A2844,"",100000000)</f>
        <v>6.6561883650000002</v>
      </c>
      <c r="U2844" s="17">
        <f>[1]!s_dq_amount_btin(A2844,E2844,100000000)</f>
        <v>0.12051468</v>
      </c>
      <c r="V2844" s="17">
        <f>[1]!s_dq_turn(A2844,E2844)</f>
        <v>1.8522460959416953</v>
      </c>
      <c r="W2844" s="2">
        <f>[1]!s_pq_amount(A2844,"20260101","",100000000)</f>
        <v>35.625214649999997</v>
      </c>
      <c r="X2844" s="2">
        <f>[1]!s_pq_avgamount(A2844,"20260101","",100000000)</f>
        <v>0.48801663904109588</v>
      </c>
      <c r="Y2844" s="17">
        <f>[1]!s_ipo_dilutedpe(A2844)</f>
        <v>14.47</v>
      </c>
      <c r="Z2844" s="12">
        <f>[1]!s_ipo_collection_total(A2844,100000000)</f>
        <v>4.6207200000000004</v>
      </c>
      <c r="AA2844" s="2">
        <f>[1]!s_val_pe_ttm(A2844,E2844)</f>
        <v>14.349664688110352</v>
      </c>
      <c r="AB2844" s="5">
        <f>[1]!s_info_zjtxornot1(A2844,"")</f>
        <v>1</v>
      </c>
      <c r="AC2844" s="22" t="str">
        <f>[1]!s_info_nature1(A2844,"")</f>
        <v>民营企业</v>
      </c>
      <c r="AD2844" s="6" t="str">
        <f>[1]!s_info_city(A2844)</f>
        <v>上海市</v>
      </c>
      <c r="AE2844" s="6" t="str">
        <f>[1]!s_info_province(A2844)</f>
        <v>上海</v>
      </c>
      <c r="AF2844">
        <v>121.472644</v>
      </c>
      <c r="AG2844">
        <v>31.231705999999999</v>
      </c>
    </row>
    <row r="2845" spans="1:33" x14ac:dyDescent="0.3">
      <c r="A2845" s="12" t="s">
        <v>6168</v>
      </c>
      <c r="B2845" s="12" t="s">
        <v>6169</v>
      </c>
      <c r="C2845" s="16" t="str">
        <f>[1]!s_info_mkt(A2845)</f>
        <v>主板</v>
      </c>
      <c r="D2845" s="16" t="str">
        <f>[1]!s_ipo_listeddate(A2845)</f>
        <v>2007-08-23</v>
      </c>
      <c r="E2845" s="16" t="str">
        <f>[1]!lastradeday_s("000002","")</f>
        <v>2026-06-22</v>
      </c>
      <c r="F2845" s="16" t="str">
        <f>[1]!s_info_industry_csrc2023(A2845,"",3)</f>
        <v>非金属矿物制品业</v>
      </c>
      <c r="G2845" s="16" t="str">
        <f>[1]!s_info_industry_csrc2023(A2845,"",1)</f>
        <v>制造业</v>
      </c>
      <c r="H2845" s="16">
        <f>[1]!s_is(A2845,83,"FY","YTD","20251231",1,"",100000000)</f>
        <v>10.618714363099999</v>
      </c>
      <c r="I2845" s="16">
        <f>[1]!s_is(A2845,83,"FY","YTD","20241231",1,"",100000000)</f>
        <v>12.0414773616</v>
      </c>
      <c r="J2845" s="16">
        <f t="shared" si="132"/>
        <v>-0.11815518609345732</v>
      </c>
      <c r="K2845" s="16">
        <f>[1]!s_is(A2845,61,"FY","YTD","20251231",1,"",100000000)</f>
        <v>6.7271070299999999E-2</v>
      </c>
      <c r="L2845" s="16">
        <f>[1]!s_is(A2845,61,"FY","YTD","20241231",1,"",100000000)</f>
        <v>-1.4712459155000002</v>
      </c>
      <c r="M2845" s="16">
        <f t="shared" si="133"/>
        <v>1.0457238790546703</v>
      </c>
      <c r="N2845" s="16">
        <f>[1]!s_fa_roe(A2845,"20251231")</f>
        <v>0.81569999999999998</v>
      </c>
      <c r="O2845" s="16">
        <f>[1]!s_stmnote_rdexp(A2845,"20251231",1,10000)</f>
        <v>2615.421789</v>
      </c>
      <c r="P2845" s="20">
        <f t="shared" si="134"/>
        <v>2.4630305511263991E-2</v>
      </c>
      <c r="Q2845" s="16">
        <f>[1]!s_margin_tradingbalance(A2845,"",10000)</f>
        <v>0</v>
      </c>
      <c r="R2845" s="16">
        <f>[1]!s_margin_seclendingbalance(A2845,"",10000)</f>
        <v>0</v>
      </c>
      <c r="S2845" s="17">
        <f>[1]!s_val_ev(A2845,"",100000000)</f>
        <v>32.741354354000002</v>
      </c>
      <c r="T2845" s="17">
        <f>[1]!share_freesharesmv(A2845,"",100000000)</f>
        <v>15.662419395599999</v>
      </c>
      <c r="U2845" s="17">
        <f>[1]!s_dq_amount_btin(A2845,E2845,100000000)</f>
        <v>0.34660907000000002</v>
      </c>
      <c r="V2845" s="17">
        <f>[1]!s_dq_turn(A2845,E2845)</f>
        <v>1.0811719719216364</v>
      </c>
      <c r="W2845" s="2">
        <f>[1]!s_pq_amount(A2845,"20260101","",100000000)</f>
        <v>160.01020399000001</v>
      </c>
      <c r="X2845" s="2">
        <f>[1]!s_pq_avgamount(A2845,"20260101","",100000000)</f>
        <v>1.4546382180909092</v>
      </c>
      <c r="Y2845" s="17">
        <f>[1]!s_ipo_dilutedpe(A2845)</f>
        <v>29.88</v>
      </c>
      <c r="Z2845" s="12">
        <f>[1]!s_ipo_collection_total(A2845,100000000)</f>
        <v>4.8259999999999996</v>
      </c>
      <c r="AA2845" s="2">
        <f>[1]!s_val_pe_ttm(A2845,E2845)</f>
        <v>280.11978149414063</v>
      </c>
      <c r="AB2845" s="5">
        <f>[1]!s_info_zjtxornot1(A2845,"")</f>
        <v>0</v>
      </c>
      <c r="AC2845" s="22" t="str">
        <f>[1]!s_info_nature1(A2845,"")</f>
        <v>外资企业</v>
      </c>
      <c r="AD2845" s="6" t="str">
        <f>[1]!s_info_city(A2845)</f>
        <v>上海市</v>
      </c>
      <c r="AE2845" s="6" t="str">
        <f>[1]!s_info_province(A2845)</f>
        <v>上海</v>
      </c>
      <c r="AF2845">
        <v>121.472644</v>
      </c>
      <c r="AG2845">
        <v>31.231705999999999</v>
      </c>
    </row>
    <row r="2846" spans="1:33" x14ac:dyDescent="0.3">
      <c r="A2846" s="12" t="s">
        <v>6170</v>
      </c>
      <c r="B2846" s="12" t="s">
        <v>6171</v>
      </c>
      <c r="C2846" s="16" t="str">
        <f>[1]!s_info_mkt(A2846)</f>
        <v>主板</v>
      </c>
      <c r="D2846" s="16" t="str">
        <f>[1]!s_ipo_listeddate(A2846)</f>
        <v>2009-09-29</v>
      </c>
      <c r="E2846" s="16" t="str">
        <f>[1]!lastradeday_s("000002","")</f>
        <v>2026-06-22</v>
      </c>
      <c r="F2846" s="16" t="str">
        <f>[1]!s_info_industry_csrc2023(A2846,"",3)</f>
        <v>电气机械和器材制造业</v>
      </c>
      <c r="G2846" s="16" t="str">
        <f>[1]!s_info_industry_csrc2023(A2846,"",1)</f>
        <v>制造业</v>
      </c>
      <c r="H2846" s="16">
        <f>[1]!s_is(A2846,83,"FY","YTD","20251231",1,"",100000000)</f>
        <v>8.7851186541999997</v>
      </c>
      <c r="I2846" s="16">
        <f>[1]!s_is(A2846,83,"FY","YTD","20241231",1,"",100000000)</f>
        <v>12.7190524124</v>
      </c>
      <c r="J2846" s="16">
        <f t="shared" si="132"/>
        <v>-0.30929456304187786</v>
      </c>
      <c r="K2846" s="16">
        <f>[1]!s_is(A2846,61,"FY","YTD","20251231",1,"",100000000)</f>
        <v>1.8710609294</v>
      </c>
      <c r="L2846" s="16">
        <f>[1]!s_is(A2846,61,"FY","YTD","20241231",1,"",100000000)</f>
        <v>2.7453741847000002</v>
      </c>
      <c r="M2846" s="16">
        <f t="shared" si="133"/>
        <v>-0.31846779217658466</v>
      </c>
      <c r="N2846" s="16">
        <f>[1]!s_fa_roe(A2846,"20251231")</f>
        <v>7.8967000000000001</v>
      </c>
      <c r="O2846" s="16">
        <f>[1]!s_stmnote_rdexp(A2846,"20251231",1,10000)</f>
        <v>9922.1852920000001</v>
      </c>
      <c r="P2846" s="20">
        <f t="shared" si="134"/>
        <v>0.11294309937699464</v>
      </c>
      <c r="Q2846" s="16">
        <f>[1]!s_margin_tradingbalance(A2846,"",10000)</f>
        <v>0</v>
      </c>
      <c r="R2846" s="16">
        <f>[1]!s_margin_seclendingbalance(A2846,"",10000)</f>
        <v>0</v>
      </c>
      <c r="S2846" s="17">
        <f>[1]!s_val_ev(A2846,"",100000000)</f>
        <v>36.503685353999998</v>
      </c>
      <c r="T2846" s="17">
        <f>[1]!share_freesharesmv(A2846,"",100000000)</f>
        <v>31.299558306999998</v>
      </c>
      <c r="U2846" s="17">
        <f>[1]!s_dq_amount_btin(A2846,E2846,100000000)</f>
        <v>1.3865946300000001</v>
      </c>
      <c r="V2846" s="17">
        <f>[1]!s_dq_turn(A2846,E2846)</f>
        <v>4.3908226612389081</v>
      </c>
      <c r="W2846" s="2">
        <f>[1]!s_pq_amount(A2846,"20260101","",100000000)</f>
        <v>258.19750614999998</v>
      </c>
      <c r="X2846" s="2">
        <f>[1]!s_pq_avgamount(A2846,"20260101","",100000000)</f>
        <v>2.347250055909091</v>
      </c>
      <c r="Y2846" s="17">
        <f>[1]!s_ipo_dilutedpe(A2846)</f>
        <v>35.71</v>
      </c>
      <c r="Z2846" s="12">
        <f>[1]!s_ipo_collection_total(A2846,100000000)</f>
        <v>3.875</v>
      </c>
      <c r="AA2846" s="2">
        <f>[1]!s_val_pe_ttm(A2846,E2846)</f>
        <v>20.696674346923828</v>
      </c>
      <c r="AB2846" s="5">
        <f>[1]!s_info_zjtxornot1(A2846,"")</f>
        <v>1</v>
      </c>
      <c r="AC2846" s="22" t="str">
        <f>[1]!s_info_nature1(A2846,"")</f>
        <v>公众企业</v>
      </c>
      <c r="AD2846" s="6" t="str">
        <f>[1]!s_info_city(A2846)</f>
        <v>郑州市</v>
      </c>
      <c r="AE2846" s="6" t="str">
        <f>[1]!s_info_province(A2846)</f>
        <v>河南省</v>
      </c>
      <c r="AF2846">
        <v>113.665412</v>
      </c>
      <c r="AG2846">
        <v>34.757975000000002</v>
      </c>
    </row>
    <row r="2847" spans="1:33" x14ac:dyDescent="0.3">
      <c r="A2847" s="12" t="s">
        <v>6172</v>
      </c>
      <c r="B2847" s="12" t="s">
        <v>6173</v>
      </c>
      <c r="C2847" s="16" t="str">
        <f>[1]!s_info_mkt(A2847)</f>
        <v>主板</v>
      </c>
      <c r="D2847" s="16" t="str">
        <f>[1]!s_ipo_listeddate(A2847)</f>
        <v>2018-03-30</v>
      </c>
      <c r="E2847" s="16" t="str">
        <f>[1]!lastradeday_s("000002","")</f>
        <v>2026-06-22</v>
      </c>
      <c r="F2847" s="16" t="str">
        <f>[1]!s_info_industry_csrc2023(A2847,"",3)</f>
        <v>零售业</v>
      </c>
      <c r="G2847" s="16" t="str">
        <f>[1]!s_info_industry_csrc2023(A2847,"",1)</f>
        <v>批发和零售业</v>
      </c>
      <c r="H2847" s="16">
        <f>[1]!s_is(A2847,83,"FY","YTD","20251231",1,"",100000000)</f>
        <v>37.820953837099999</v>
      </c>
      <c r="I2847" s="16">
        <f>[1]!s_is(A2847,83,"FY","YTD","20241231",1,"",100000000)</f>
        <v>34.668156179699999</v>
      </c>
      <c r="J2847" s="16">
        <f t="shared" si="132"/>
        <v>9.0942178783829597E-2</v>
      </c>
      <c r="K2847" s="16">
        <f>[1]!s_is(A2847,61,"FY","YTD","20251231",1,"",100000000)</f>
        <v>0.81456834989999993</v>
      </c>
      <c r="L2847" s="16">
        <f>[1]!s_is(A2847,61,"FY","YTD","20241231",1,"",100000000)</f>
        <v>1.0640573737000001</v>
      </c>
      <c r="M2847" s="16">
        <f t="shared" si="133"/>
        <v>-0.23446952200750501</v>
      </c>
      <c r="N2847" s="16">
        <f>[1]!s_fa_roe(A2847,"20251231")</f>
        <v>6.9794</v>
      </c>
      <c r="O2847" s="16">
        <f>[1]!s_stmnote_rdexp(A2847,"20251231",1,10000)</f>
        <v>179.51510300000001</v>
      </c>
      <c r="P2847" s="20">
        <f t="shared" si="134"/>
        <v>4.7464456812272901E-4</v>
      </c>
      <c r="Q2847" s="16">
        <f>[1]!s_margin_tradingbalance(A2847,"",10000)</f>
        <v>0</v>
      </c>
      <c r="R2847" s="16">
        <f>[1]!s_margin_seclendingbalance(A2847,"",10000)</f>
        <v>0</v>
      </c>
      <c r="S2847" s="17">
        <f>[1]!s_val_ev(A2847,"",100000000)</f>
        <v>17.871664644000003</v>
      </c>
      <c r="T2847" s="17">
        <f>[1]!share_freesharesmv(A2847,"",100000000)</f>
        <v>11.556153723</v>
      </c>
      <c r="U2847" s="17">
        <f>[1]!s_dq_amount_btin(A2847,E2847,100000000)</f>
        <v>0.41543443000000002</v>
      </c>
      <c r="V2847" s="17">
        <f>[1]!s_dq_turn(A2847,E2847)</f>
        <v>2.3743324276312445</v>
      </c>
      <c r="W2847" s="2">
        <f>[1]!s_pq_amount(A2847,"20260101","",100000000)</f>
        <v>80.062480719999996</v>
      </c>
      <c r="X2847" s="2">
        <f>[1]!s_pq_avgamount(A2847,"20260101","",100000000)</f>
        <v>0.72784073381818171</v>
      </c>
      <c r="Y2847" s="17">
        <f>[1]!s_ipo_dilutedpe(A2847)</f>
        <v>22.98</v>
      </c>
      <c r="Z2847" s="12">
        <f>[1]!s_ipo_collection_total(A2847,100000000)</f>
        <v>4.9874999999999998</v>
      </c>
      <c r="AA2847" s="2">
        <f>[1]!s_val_pe_ttm(A2847,E2847)</f>
        <v>21.447961807250977</v>
      </c>
      <c r="AB2847" s="5">
        <f>[1]!s_info_zjtxornot1(A2847,"")</f>
        <v>0</v>
      </c>
      <c r="AC2847" s="22" t="str">
        <f>[1]!s_info_nature1(A2847,"")</f>
        <v>民营企业</v>
      </c>
      <c r="AD2847" s="6" t="str">
        <f>[1]!s_info_city(A2847)</f>
        <v>上海市</v>
      </c>
      <c r="AE2847" s="6" t="str">
        <f>[1]!s_info_province(A2847)</f>
        <v>上海</v>
      </c>
      <c r="AF2847">
        <v>121.472644</v>
      </c>
      <c r="AG2847">
        <v>31.231705999999999</v>
      </c>
    </row>
    <row r="2848" spans="1:33" x14ac:dyDescent="0.3">
      <c r="A2848" s="12" t="s">
        <v>6174</v>
      </c>
      <c r="B2848" s="12" t="s">
        <v>6175</v>
      </c>
      <c r="C2848" s="16" t="str">
        <f>[1]!s_info_mkt(A2848)</f>
        <v>主板</v>
      </c>
      <c r="D2848" s="16" t="str">
        <f>[1]!s_ipo_listeddate(A2848)</f>
        <v>2007-02-15</v>
      </c>
      <c r="E2848" s="16" t="str">
        <f>[1]!lastradeday_s("000002","")</f>
        <v>2026-06-22</v>
      </c>
      <c r="F2848" s="16" t="str">
        <f>[1]!s_info_industry_csrc2023(A2848,"",3)</f>
        <v>商务服务业</v>
      </c>
      <c r="G2848" s="16" t="str">
        <f>[1]!s_info_industry_csrc2023(A2848,"",1)</f>
        <v>租赁和商务服务业</v>
      </c>
      <c r="H2848" s="16">
        <f>[1]!s_is(A2848,83,"FY","YTD","20251231",1,"",100000000)</f>
        <v>119.5140129088</v>
      </c>
      <c r="I2848" s="16">
        <f>[1]!s_is(A2848,83,"FY","YTD","20241231",1,"",100000000)</f>
        <v>109.48916904200001</v>
      </c>
      <c r="J2848" s="16">
        <f t="shared" si="132"/>
        <v>9.1560142016919199E-2</v>
      </c>
      <c r="K2848" s="16">
        <f>[1]!s_is(A2848,61,"FY","YTD","20251231",1,"",100000000)</f>
        <v>-0.1318511228</v>
      </c>
      <c r="L2848" s="16">
        <f>[1]!s_is(A2848,61,"FY","YTD","20241231",1,"",100000000)</f>
        <v>-2.7142190730000002</v>
      </c>
      <c r="M2848" s="16">
        <f t="shared" si="133"/>
        <v>0.95142207785966726</v>
      </c>
      <c r="N2848" s="16">
        <f>[1]!s_fa_roe(A2848,"20251231")</f>
        <v>-0.6351</v>
      </c>
      <c r="O2848" s="16">
        <f>[1]!s_stmnote_rdexp(A2848,"20251231",1,10000)</f>
        <v>12561.501818000001</v>
      </c>
      <c r="P2848" s="20">
        <f t="shared" si="134"/>
        <v>1.0510484513297669E-2</v>
      </c>
      <c r="Q2848" s="16">
        <f>[1]!s_margin_tradingbalance(A2848,"",10000)</f>
        <v>51603.788399999998</v>
      </c>
      <c r="R2848" s="16">
        <f>[1]!s_margin_seclendingbalance(A2848,"",10000)</f>
        <v>51.552900000000001</v>
      </c>
      <c r="S2848" s="17">
        <f>[1]!s_val_ev(A2848,"",100000000)</f>
        <v>95.1292832436</v>
      </c>
      <c r="T2848" s="17">
        <f>[1]!share_freesharesmv(A2848,"",100000000)</f>
        <v>79.828864202100007</v>
      </c>
      <c r="U2848" s="17">
        <f>[1]!s_dq_amount_btin(A2848,E2848,100000000)</f>
        <v>5.0828030699999998</v>
      </c>
      <c r="V2848" s="17">
        <f>[1]!s_dq_turn(A2848,E2848)</f>
        <v>5.9198661924516722</v>
      </c>
      <c r="W2848" s="2">
        <f>[1]!s_pq_amount(A2848,"20260101","",100000000)</f>
        <v>1371.09181812</v>
      </c>
      <c r="X2848" s="2">
        <f>[1]!s_pq_avgamount(A2848,"20260101","",100000000)</f>
        <v>12.464471073818183</v>
      </c>
      <c r="Y2848" s="17">
        <f>[1]!s_ipo_dilutedpe(A2848)</f>
        <v>28.59</v>
      </c>
      <c r="Z2848" s="12">
        <f>[1]!s_ipo_collection_total(A2848,100000000)</f>
        <v>1.83</v>
      </c>
      <c r="AA2848" s="2">
        <f>[1]!s_val_pe_ttm(A2848,E2848)</f>
        <v>1338.6263427734375</v>
      </c>
      <c r="AB2848" s="5">
        <f>[1]!s_info_zjtxornot1(A2848,"")</f>
        <v>1</v>
      </c>
      <c r="AC2848" s="22" t="str">
        <f>[1]!s_info_nature1(A2848,"")</f>
        <v>民营企业</v>
      </c>
      <c r="AD2848" s="6" t="str">
        <f>[1]!s_info_city(A2848)</f>
        <v>杭州市</v>
      </c>
      <c r="AE2848" s="6" t="str">
        <f>[1]!s_info_province(A2848)</f>
        <v>浙江省</v>
      </c>
      <c r="AF2848">
        <v>120.153576</v>
      </c>
      <c r="AG2848">
        <v>30.287458999999998</v>
      </c>
    </row>
    <row r="2849" spans="1:33" x14ac:dyDescent="0.3">
      <c r="A2849" s="12" t="s">
        <v>6176</v>
      </c>
      <c r="B2849" s="12" t="s">
        <v>6177</v>
      </c>
      <c r="C2849" s="16" t="str">
        <f>[1]!s_info_mkt(A2849)</f>
        <v>创业板</v>
      </c>
      <c r="D2849" s="16" t="str">
        <f>[1]!s_ipo_listeddate(A2849)</f>
        <v>2011-04-07</v>
      </c>
      <c r="E2849" s="16" t="str">
        <f>[1]!lastradeday_s("000002","")</f>
        <v>2026-06-22</v>
      </c>
      <c r="F2849" s="16" t="str">
        <f>[1]!s_info_industry_csrc2023(A2849,"",3)</f>
        <v>橡胶和塑料制品业</v>
      </c>
      <c r="G2849" s="16" t="str">
        <f>[1]!s_info_industry_csrc2023(A2849,"",1)</f>
        <v>制造业</v>
      </c>
      <c r="H2849" s="16">
        <f>[1]!s_is(A2849,83,"FY","YTD","20251231",1,"",100000000)</f>
        <v>0.75710532879999992</v>
      </c>
      <c r="I2849" s="16">
        <f>[1]!s_is(A2849,83,"FY","YTD","20241231",1,"",100000000)</f>
        <v>1.571653741</v>
      </c>
      <c r="J2849" s="16">
        <f t="shared" si="132"/>
        <v>-0.51827472613765768</v>
      </c>
      <c r="K2849" s="16">
        <f>[1]!s_is(A2849,61,"FY","YTD","20251231",1,"",100000000)</f>
        <v>-2.7474967908999997</v>
      </c>
      <c r="L2849" s="16">
        <f>[1]!s_is(A2849,61,"FY","YTD","20241231",1,"",100000000)</f>
        <v>-3.0717820094999997</v>
      </c>
      <c r="M2849" s="16">
        <f t="shared" si="133"/>
        <v>0.10556908582610802</v>
      </c>
      <c r="N2849" s="16">
        <f>[1]!s_fa_roe(A2849,"20251231")</f>
        <v>0</v>
      </c>
      <c r="O2849" s="16">
        <f>[1]!s_stmnote_rdexp(A2849,"20251231",1,10000)</f>
        <v>979.53923000000009</v>
      </c>
      <c r="P2849" s="20">
        <f t="shared" si="134"/>
        <v>0.12937951864010183</v>
      </c>
      <c r="Q2849" s="16">
        <f>[1]!s_margin_tradingbalance(A2849,"",10000)</f>
        <v>0</v>
      </c>
      <c r="R2849" s="16">
        <f>[1]!s_margin_seclendingbalance(A2849,"",10000)</f>
        <v>0</v>
      </c>
      <c r="S2849" s="17">
        <f>[1]!s_val_ev(A2849,"",100000000)</f>
        <v>23.519306711999999</v>
      </c>
      <c r="T2849" s="17">
        <f>[1]!share_freesharesmv(A2849,"",100000000)</f>
        <v>18.624719949599999</v>
      </c>
      <c r="U2849" s="17">
        <f>[1]!s_dq_amount_btin(A2849,E2849,100000000)</f>
        <v>0.36575539000000001</v>
      </c>
      <c r="V2849" s="17">
        <f>[1]!s_dq_turn(A2849,E2849)</f>
        <v>1.5795302283925152</v>
      </c>
      <c r="W2849" s="2">
        <f>[1]!s_pq_amount(A2849,"20260101","",100000000)</f>
        <v>56.790531280000003</v>
      </c>
      <c r="X2849" s="2">
        <f>[1]!s_pq_avgamount(A2849,"20260101","",100000000)</f>
        <v>0.52101404844036703</v>
      </c>
      <c r="Y2849" s="17">
        <f>[1]!s_ipo_dilutedpe(A2849)</f>
        <v>63.63</v>
      </c>
      <c r="Z2849" s="12">
        <f>[1]!s_ipo_collection_total(A2849,100000000)</f>
        <v>7.13</v>
      </c>
      <c r="AA2849" s="2">
        <f>[1]!s_val_pe_ttm(A2849,E2849)</f>
        <v>-8.7765007019042969</v>
      </c>
      <c r="AB2849" s="5">
        <f>[1]!s_info_zjtxornot1(A2849,"")</f>
        <v>0</v>
      </c>
      <c r="AC2849" s="22" t="str">
        <f>[1]!s_info_nature1(A2849,"")</f>
        <v>公众企业</v>
      </c>
      <c r="AD2849" s="6" t="str">
        <f>[1]!s_info_city(A2849)</f>
        <v>泉州市</v>
      </c>
      <c r="AE2849" s="6" t="str">
        <f>[1]!s_info_province(A2849)</f>
        <v>福建省</v>
      </c>
      <c r="AF2849">
        <v>118.589421</v>
      </c>
      <c r="AG2849">
        <v>24.908853000000001</v>
      </c>
    </row>
    <row r="2850" spans="1:33" x14ac:dyDescent="0.3">
      <c r="A2850" s="12" t="s">
        <v>6178</v>
      </c>
      <c r="B2850" s="12" t="s">
        <v>6179</v>
      </c>
      <c r="C2850" s="16" t="str">
        <f>[1]!s_info_mkt(A2850)</f>
        <v>创业板</v>
      </c>
      <c r="D2850" s="16" t="str">
        <f>[1]!s_ipo_listeddate(A2850)</f>
        <v>2017-07-19</v>
      </c>
      <c r="E2850" s="16" t="str">
        <f>[1]!lastradeday_s("000002","")</f>
        <v>2026-06-22</v>
      </c>
      <c r="F2850" s="16" t="str">
        <f>[1]!s_info_industry_csrc2023(A2850,"",3)</f>
        <v>专业技术服务业</v>
      </c>
      <c r="G2850" s="16" t="str">
        <f>[1]!s_info_industry_csrc2023(A2850,"",1)</f>
        <v>科学研究和技术服务业</v>
      </c>
      <c r="H2850" s="16">
        <f>[1]!s_is(A2850,83,"FY","YTD","20251231",1,"",100000000)</f>
        <v>2.5508232185000002</v>
      </c>
      <c r="I2850" s="16">
        <f>[1]!s_is(A2850,83,"FY","YTD","20241231",1,"",100000000)</f>
        <v>3.7224410060000004</v>
      </c>
      <c r="J2850" s="16">
        <f t="shared" si="132"/>
        <v>-0.31474448771962626</v>
      </c>
      <c r="K2850" s="16">
        <f>[1]!s_is(A2850,61,"FY","YTD","20251231",1,"",100000000)</f>
        <v>-0.92134878430000011</v>
      </c>
      <c r="L2850" s="16">
        <f>[1]!s_is(A2850,61,"FY","YTD","20241231",1,"",100000000)</f>
        <v>2.4014170000000001E-2</v>
      </c>
      <c r="M2850" s="16">
        <f t="shared" si="133"/>
        <v>-39.366880233628734</v>
      </c>
      <c r="N2850" s="16">
        <f>[1]!s_fa_roe(A2850,"20251231")</f>
        <v>-16.500900000000001</v>
      </c>
      <c r="O2850" s="16">
        <f>[1]!s_stmnote_rdexp(A2850,"20251231",1,10000)</f>
        <v>3729.734903</v>
      </c>
      <c r="P2850" s="20">
        <f t="shared" si="134"/>
        <v>0.1462169105232331</v>
      </c>
      <c r="Q2850" s="16">
        <f>[1]!s_margin_tradingbalance(A2850,"",10000)</f>
        <v>0</v>
      </c>
      <c r="R2850" s="16">
        <f>[1]!s_margin_seclendingbalance(A2850,"",10000)</f>
        <v>0</v>
      </c>
      <c r="S2850" s="17">
        <f>[1]!s_val_ev(A2850,"",100000000)</f>
        <v>18.83200428</v>
      </c>
      <c r="T2850" s="17">
        <f>[1]!share_freesharesmv(A2850,"",100000000)</f>
        <v>10.761147118799999</v>
      </c>
      <c r="U2850" s="17">
        <f>[1]!s_dq_amount_btin(A2850,E2850,100000000)</f>
        <v>0.33223286999999996</v>
      </c>
      <c r="V2850" s="17">
        <f>[1]!s_dq_turn(A2850,E2850)</f>
        <v>1.8049045897944114</v>
      </c>
      <c r="W2850" s="2">
        <f>[1]!s_pq_amount(A2850,"20260101","",100000000)</f>
        <v>55.698758980000001</v>
      </c>
      <c r="X2850" s="2">
        <f>[1]!s_pq_avgamount(A2850,"20260101","",100000000)</f>
        <v>0.50635235436363635</v>
      </c>
      <c r="Y2850" s="17">
        <f>[1]!s_ipo_dilutedpe(A2850)</f>
        <v>22.96</v>
      </c>
      <c r="Z2850" s="12">
        <f>[1]!s_ipo_collection_total(A2850,100000000)</f>
        <v>1.34200122</v>
      </c>
      <c r="AA2850" s="2">
        <f>[1]!s_val_pe_ttm(A2850,E2850)</f>
        <v>-24.704141616821289</v>
      </c>
      <c r="AB2850" s="5">
        <f>[1]!s_info_zjtxornot1(A2850,"")</f>
        <v>0</v>
      </c>
      <c r="AC2850" s="22" t="str">
        <f>[1]!s_info_nature1(A2850,"")</f>
        <v>地方国有企业</v>
      </c>
      <c r="AD2850" s="6" t="str">
        <f>[1]!s_info_city(A2850)</f>
        <v>深圳市</v>
      </c>
      <c r="AE2850" s="6" t="str">
        <f>[1]!s_info_province(A2850)</f>
        <v>广东省</v>
      </c>
      <c r="AF2850">
        <v>114.085947</v>
      </c>
      <c r="AG2850">
        <v>22.547000000000001</v>
      </c>
    </row>
    <row r="2851" spans="1:33" x14ac:dyDescent="0.3">
      <c r="A2851" s="12" t="s">
        <v>6180</v>
      </c>
      <c r="B2851" s="12" t="s">
        <v>6181</v>
      </c>
      <c r="C2851" s="16" t="str">
        <f>[1]!s_info_mkt(A2851)</f>
        <v>创业板</v>
      </c>
      <c r="D2851" s="16" t="str">
        <f>[1]!s_ipo_listeddate(A2851)</f>
        <v>2012-02-16</v>
      </c>
      <c r="E2851" s="16" t="str">
        <f>[1]!lastradeday_s("000002","")</f>
        <v>2026-06-22</v>
      </c>
      <c r="F2851" s="16" t="str">
        <f>[1]!s_info_industry_csrc2023(A2851,"",3)</f>
        <v>电信、广播电视和卫星传输服务</v>
      </c>
      <c r="G2851" s="16" t="str">
        <f>[1]!s_info_industry_csrc2023(A2851,"",1)</f>
        <v>信息传输、软件和信息技术服务业</v>
      </c>
      <c r="H2851" s="16">
        <f>[1]!s_is(A2851,83,"FY","YTD","20251231",1,"",100000000)</f>
        <v>2.9809889127</v>
      </c>
      <c r="I2851" s="16">
        <f>[1]!s_is(A2851,83,"FY","YTD","20241231",1,"",100000000)</f>
        <v>3.7906941643000001</v>
      </c>
      <c r="J2851" s="16">
        <f t="shared" si="132"/>
        <v>-0.21360342367517859</v>
      </c>
      <c r="K2851" s="16">
        <f>[1]!s_is(A2851,61,"FY","YTD","20251231",1,"",100000000)</f>
        <v>9.3415152899999992E-2</v>
      </c>
      <c r="L2851" s="16">
        <f>[1]!s_is(A2851,61,"FY","YTD","20241231",1,"",100000000)</f>
        <v>-5.1209967695999996</v>
      </c>
      <c r="M2851" s="16">
        <f t="shared" si="133"/>
        <v>1.0182415957484183</v>
      </c>
      <c r="N2851" s="16">
        <f>[1]!s_fa_roe(A2851,"20251231")</f>
        <v>0.86339999999999995</v>
      </c>
      <c r="O2851" s="16">
        <f>[1]!s_stmnote_rdexp(A2851,"20251231",1,10000)</f>
        <v>2296.174379</v>
      </c>
      <c r="P2851" s="20">
        <f t="shared" si="134"/>
        <v>7.7027270018265967E-2</v>
      </c>
      <c r="Q2851" s="16">
        <f>[1]!s_margin_tradingbalance(A2851,"",10000)</f>
        <v>0</v>
      </c>
      <c r="R2851" s="16">
        <f>[1]!s_margin_seclendingbalance(A2851,"",10000)</f>
        <v>0</v>
      </c>
      <c r="S2851" s="17">
        <f>[1]!s_val_ev(A2851,"",100000000)</f>
        <v>32.408580451799999</v>
      </c>
      <c r="T2851" s="17">
        <f>[1]!share_freesharesmv(A2851,"",100000000)</f>
        <v>21.444575695200001</v>
      </c>
      <c r="U2851" s="17">
        <f>[1]!s_dq_amount_btin(A2851,E2851,100000000)</f>
        <v>0.61971588</v>
      </c>
      <c r="V2851" s="17">
        <f>[1]!s_dq_turn(A2851,E2851)</f>
        <v>2.6032115420970072</v>
      </c>
      <c r="W2851" s="2">
        <f>[1]!s_pq_amount(A2851,"20260101","",100000000)</f>
        <v>106.41335862</v>
      </c>
      <c r="X2851" s="2">
        <f>[1]!s_pq_avgamount(A2851,"20260101","",100000000)</f>
        <v>0.96739416927272726</v>
      </c>
      <c r="Y2851" s="17">
        <f>[1]!s_ipo_dilutedpe(A2851)</f>
        <v>34</v>
      </c>
      <c r="Z2851" s="12">
        <f>[1]!s_ipo_collection_total(A2851,100000000)</f>
        <v>3.0069599999999999</v>
      </c>
      <c r="AA2851" s="2">
        <f>[1]!s_val_pe_ttm(A2851,E2851)</f>
        <v>-2453.40234375</v>
      </c>
      <c r="AB2851" s="5">
        <f>[1]!s_info_zjtxornot1(A2851,"")</f>
        <v>0</v>
      </c>
      <c r="AC2851" s="22" t="str">
        <f>[1]!s_info_nature1(A2851,"")</f>
        <v>民营企业</v>
      </c>
      <c r="AD2851" s="6" t="str">
        <f>[1]!s_info_city(A2851)</f>
        <v>贵阳市</v>
      </c>
      <c r="AE2851" s="6" t="str">
        <f>[1]!s_info_province(A2851)</f>
        <v>贵州省</v>
      </c>
      <c r="AF2851">
        <v>106.71347799999999</v>
      </c>
      <c r="AG2851">
        <v>26.578343</v>
      </c>
    </row>
    <row r="2852" spans="1:33" x14ac:dyDescent="0.3">
      <c r="A2852" s="12" t="s">
        <v>6182</v>
      </c>
      <c r="B2852" s="12" t="s">
        <v>6183</v>
      </c>
      <c r="C2852" s="16" t="str">
        <f>[1]!s_info_mkt(A2852)</f>
        <v>主板</v>
      </c>
      <c r="D2852" s="16" t="str">
        <f>[1]!s_ipo_listeddate(A2852)</f>
        <v>2008-06-23</v>
      </c>
      <c r="E2852" s="16" t="str">
        <f>[1]!lastradeday_s("000002","")</f>
        <v>2026-06-22</v>
      </c>
      <c r="F2852" s="16" t="str">
        <f>[1]!s_info_industry_csrc2023(A2852,"",3)</f>
        <v>医药制造业</v>
      </c>
      <c r="G2852" s="16" t="str">
        <f>[1]!s_info_industry_csrc2023(A2852,"",1)</f>
        <v>制造业</v>
      </c>
      <c r="H2852" s="16">
        <f>[1]!s_is(A2852,83,"FY","YTD","20251231",1,"",100000000)</f>
        <v>73.481830333999994</v>
      </c>
      <c r="I2852" s="16">
        <f>[1]!s_is(A2852,83,"FY","YTD","20241231",1,"",100000000)</f>
        <v>81.764600486000006</v>
      </c>
      <c r="J2852" s="16">
        <f t="shared" si="132"/>
        <v>-0.10130019718518912</v>
      </c>
      <c r="K2852" s="16">
        <f>[1]!s_is(A2852,61,"FY","YTD","20251231",1,"",100000000)</f>
        <v>15.770138620799999</v>
      </c>
      <c r="L2852" s="16">
        <f>[1]!s_is(A2852,61,"FY","YTD","20241231",1,"",100000000)</f>
        <v>21.932933672600001</v>
      </c>
      <c r="M2852" s="16">
        <f t="shared" si="133"/>
        <v>-0.28098361777745001</v>
      </c>
      <c r="N2852" s="16">
        <f>[1]!s_fa_roe(A2852,"20251231")</f>
        <v>4.8989000000000003</v>
      </c>
      <c r="O2852" s="16">
        <f>[1]!s_stmnote_rdexp(A2852,"20251231",1,10000)</f>
        <v>22337.178272999998</v>
      </c>
      <c r="P2852" s="20">
        <f t="shared" si="134"/>
        <v>3.0398233374794695E-2</v>
      </c>
      <c r="Q2852" s="16">
        <f>[1]!s_margin_tradingbalance(A2852,"",10000)</f>
        <v>124261.7804</v>
      </c>
      <c r="R2852" s="16">
        <f>[1]!s_margin_seclendingbalance(A2852,"",10000)</f>
        <v>289.92750000000001</v>
      </c>
      <c r="S2852" s="17">
        <f>[1]!s_val_ev(A2852,"",100000000)</f>
        <v>301.944418133</v>
      </c>
      <c r="T2852" s="17">
        <f>[1]!share_freesharesmv(A2852,"",100000000)</f>
        <v>172.09457538400002</v>
      </c>
      <c r="U2852" s="17">
        <f>[1]!s_dq_amount_btin(A2852,E2852,100000000)</f>
        <v>3.0180678300000001</v>
      </c>
      <c r="V2852" s="17">
        <f>[1]!s_dq_turn(A2852,E2852)</f>
        <v>1.0096402364325276</v>
      </c>
      <c r="W2852" s="2">
        <f>[1]!s_pq_amount(A2852,"20260101","",100000000)</f>
        <v>225.74520889999999</v>
      </c>
      <c r="X2852" s="2">
        <f>[1]!s_pq_avgamount(A2852,"20260101","",100000000)</f>
        <v>2.052229171818182</v>
      </c>
      <c r="Y2852" s="17">
        <f>[1]!s_ipo_dilutedpe(A2852)</f>
        <v>25.12</v>
      </c>
      <c r="Z2852" s="12">
        <f>[1]!s_ipo_collection_total(A2852,100000000)</f>
        <v>5.1239999999999997</v>
      </c>
      <c r="AA2852" s="2">
        <f>[1]!s_val_pe_ttm(A2852,E2852)</f>
        <v>22.75794792175293</v>
      </c>
      <c r="AB2852" s="5">
        <f>[1]!s_info_zjtxornot1(A2852,"")</f>
        <v>0</v>
      </c>
      <c r="AC2852" s="22" t="str">
        <f>[1]!s_info_nature1(A2852,"")</f>
        <v>集体企业</v>
      </c>
      <c r="AD2852" s="6" t="str">
        <f>[1]!s_info_city(A2852)</f>
        <v>上海市</v>
      </c>
      <c r="AE2852" s="6" t="str">
        <f>[1]!s_info_province(A2852)</f>
        <v>上海</v>
      </c>
      <c r="AF2852">
        <v>121.472644</v>
      </c>
      <c r="AG2852">
        <v>31.231705999999999</v>
      </c>
    </row>
    <row r="2853" spans="1:33" x14ac:dyDescent="0.3">
      <c r="A2853" s="12" t="s">
        <v>6184</v>
      </c>
      <c r="B2853" s="12" t="s">
        <v>6185</v>
      </c>
      <c r="C2853" s="16" t="str">
        <f>[1]!s_info_mkt(A2853)</f>
        <v>主板</v>
      </c>
      <c r="D2853" s="16" t="str">
        <f>[1]!s_ipo_listeddate(A2853)</f>
        <v>2020-04-07</v>
      </c>
      <c r="E2853" s="16" t="str">
        <f>[1]!lastradeday_s("000002","")</f>
        <v>2026-06-22</v>
      </c>
      <c r="F2853" s="16" t="str">
        <f>[1]!s_info_industry_csrc2023(A2853,"",3)</f>
        <v>零售业</v>
      </c>
      <c r="G2853" s="16" t="str">
        <f>[1]!s_info_industry_csrc2023(A2853,"",1)</f>
        <v>批发和零售业</v>
      </c>
      <c r="H2853" s="16">
        <f>[1]!s_is(A2853,83,"FY","YTD","20251231",1,"",100000000)</f>
        <v>25.824301385100004</v>
      </c>
      <c r="I2853" s="16">
        <f>[1]!s_is(A2853,83,"FY","YTD","20241231",1,"",100000000)</f>
        <v>28.1156353567</v>
      </c>
      <c r="J2853" s="16">
        <f t="shared" si="132"/>
        <v>-8.1496787909292934E-2</v>
      </c>
      <c r="K2853" s="16">
        <f>[1]!s_is(A2853,61,"FY","YTD","20251231",1,"",100000000)</f>
        <v>-0.21616268379999998</v>
      </c>
      <c r="L2853" s="16">
        <f>[1]!s_is(A2853,61,"FY","YTD","20241231",1,"",100000000)</f>
        <v>0.29265781299999999</v>
      </c>
      <c r="M2853" s="16">
        <f t="shared" si="133"/>
        <v>-1.7386192139691825</v>
      </c>
      <c r="N2853" s="16">
        <f>[1]!s_fa_roe(A2853,"20251231")</f>
        <v>-1.3315999999999999</v>
      </c>
      <c r="O2853" s="16">
        <f>[1]!s_stmnote_rdexp(A2853,"20251231",1,10000)</f>
        <v>0</v>
      </c>
      <c r="P2853" s="20">
        <f t="shared" si="134"/>
        <v>0</v>
      </c>
      <c r="Q2853" s="16">
        <f>[1]!s_margin_tradingbalance(A2853,"",10000)</f>
        <v>0</v>
      </c>
      <c r="R2853" s="16">
        <f>[1]!s_margin_seclendingbalance(A2853,"",10000)</f>
        <v>0</v>
      </c>
      <c r="S2853" s="17">
        <f>[1]!s_val_ev(A2853,"",100000000)</f>
        <v>68.504541000000003</v>
      </c>
      <c r="T2853" s="17">
        <f>[1]!share_freesharesmv(A2853,"",100000000)</f>
        <v>22.300059999999998</v>
      </c>
      <c r="U2853" s="17">
        <f>[1]!s_dq_amount_btin(A2853,E2853,100000000)</f>
        <v>2.1941534100000002</v>
      </c>
      <c r="V2853" s="17">
        <f>[1]!s_dq_turn(A2853,E2853)</f>
        <v>3.1965455526998321</v>
      </c>
      <c r="W2853" s="2">
        <f>[1]!s_pq_amount(A2853,"20260101","",100000000)</f>
        <v>446.18259735999999</v>
      </c>
      <c r="X2853" s="2">
        <f>[1]!s_pq_avgamount(A2853,"20260101","",100000000)</f>
        <v>4.0562054305454547</v>
      </c>
      <c r="Y2853" s="17">
        <f>[1]!s_ipo_dilutedpe(A2853)</f>
        <v>22.99</v>
      </c>
      <c r="Z2853" s="12">
        <f>[1]!s_ipo_collection_total(A2853,100000000)</f>
        <v>9.2763019999999994</v>
      </c>
      <c r="AA2853" s="2">
        <f>[1]!s_val_pe_ttm(A2853,E2853)</f>
        <v>-564.43377685546875</v>
      </c>
      <c r="AB2853" s="5">
        <f>[1]!s_info_zjtxornot1(A2853,"")</f>
        <v>0</v>
      </c>
      <c r="AC2853" s="22" t="str">
        <f>[1]!s_info_nature1(A2853,"")</f>
        <v>民营企业</v>
      </c>
      <c r="AD2853" s="6" t="str">
        <f>[1]!s_info_city(A2853)</f>
        <v>长沙市</v>
      </c>
      <c r="AE2853" s="6" t="str">
        <f>[1]!s_info_province(A2853)</f>
        <v>湖南省</v>
      </c>
      <c r="AF2853">
        <v>112.98227900000001</v>
      </c>
      <c r="AG2853">
        <v>28.194089999999999</v>
      </c>
    </row>
    <row r="2854" spans="1:33" x14ac:dyDescent="0.3">
      <c r="A2854" s="12" t="s">
        <v>6186</v>
      </c>
      <c r="B2854" s="12" t="s">
        <v>6187</v>
      </c>
      <c r="C2854" s="16" t="str">
        <f>[1]!s_info_mkt(A2854)</f>
        <v>主板</v>
      </c>
      <c r="D2854" s="16" t="str">
        <f>[1]!s_ipo_listeddate(A2854)</f>
        <v>2009-08-21</v>
      </c>
      <c r="E2854" s="16" t="str">
        <f>[1]!lastradeday_s("000002","")</f>
        <v>2026-06-22</v>
      </c>
      <c r="F2854" s="16" t="str">
        <f>[1]!s_info_industry_csrc2023(A2854,"",3)</f>
        <v>非金属矿物制品业</v>
      </c>
      <c r="G2854" s="16" t="str">
        <f>[1]!s_info_industry_csrc2023(A2854,"",1)</f>
        <v>制造业</v>
      </c>
      <c r="H2854" s="16">
        <f>[1]!s_is(A2854,83,"FY","YTD","20251231",1,"",100000000)</f>
        <v>16.934532113099998</v>
      </c>
      <c r="I2854" s="16">
        <f>[1]!s_is(A2854,83,"FY","YTD","20241231",1,"",100000000)</f>
        <v>16.8139212767</v>
      </c>
      <c r="J2854" s="16">
        <f t="shared" si="132"/>
        <v>7.173272338745651E-3</v>
      </c>
      <c r="K2854" s="16">
        <f>[1]!s_is(A2854,61,"FY","YTD","20251231",1,"",100000000)</f>
        <v>1.5467435294</v>
      </c>
      <c r="L2854" s="16">
        <f>[1]!s_is(A2854,61,"FY","YTD","20241231",1,"",100000000)</f>
        <v>1.9174594958000002</v>
      </c>
      <c r="M2854" s="16">
        <f t="shared" si="133"/>
        <v>-0.19333705207959581</v>
      </c>
      <c r="N2854" s="16">
        <f>[1]!s_fa_roe(A2854,"20251231")</f>
        <v>4.3098000000000001</v>
      </c>
      <c r="O2854" s="16">
        <f>[1]!s_stmnote_rdexp(A2854,"20251231",1,10000)</f>
        <v>6394.9273929999999</v>
      </c>
      <c r="P2854" s="20">
        <f t="shared" si="134"/>
        <v>3.7762645878199934E-2</v>
      </c>
      <c r="Q2854" s="16">
        <f>[1]!s_margin_tradingbalance(A2854,"",10000)</f>
        <v>0</v>
      </c>
      <c r="R2854" s="16">
        <f>[1]!s_margin_seclendingbalance(A2854,"",10000)</f>
        <v>0</v>
      </c>
      <c r="S2854" s="17">
        <f>[1]!s_val_ev(A2854,"",100000000)</f>
        <v>31.979087723600003</v>
      </c>
      <c r="T2854" s="17">
        <f>[1]!share_freesharesmv(A2854,"",100000000)</f>
        <v>20.821228837900001</v>
      </c>
      <c r="U2854" s="17">
        <f>[1]!s_dq_amount_btin(A2854,E2854,100000000)</f>
        <v>0.46557473999999999</v>
      </c>
      <c r="V2854" s="17">
        <f>[1]!s_dq_turn(A2854,E2854)</f>
        <v>1.5616255031676065</v>
      </c>
      <c r="W2854" s="2">
        <f>[1]!s_pq_amount(A2854,"20260101","",100000000)</f>
        <v>54.222029540000001</v>
      </c>
      <c r="X2854" s="2">
        <f>[1]!s_pq_avgamount(A2854,"20260101","",100000000)</f>
        <v>0.49292754127272725</v>
      </c>
      <c r="Y2854" s="17">
        <f>[1]!s_ipo_dilutedpe(A2854)</f>
        <v>38.33</v>
      </c>
      <c r="Z2854" s="12">
        <f>[1]!s_ipo_collection_total(A2854,100000000)</f>
        <v>4.9909999999999997</v>
      </c>
      <c r="AA2854" s="2">
        <f>[1]!s_val_pe_ttm(A2854,E2854)</f>
        <v>24.185205459594727</v>
      </c>
      <c r="AB2854" s="5">
        <f>[1]!s_info_zjtxornot1(A2854,"")</f>
        <v>1</v>
      </c>
      <c r="AC2854" s="22" t="str">
        <f>[1]!s_info_nature1(A2854,"")</f>
        <v>地方国有企业</v>
      </c>
      <c r="AD2854" s="6" t="str">
        <f>[1]!s_info_city(A2854)</f>
        <v>石家庄市</v>
      </c>
      <c r="AE2854" s="6" t="str">
        <f>[1]!s_info_province(A2854)</f>
        <v>河北省</v>
      </c>
      <c r="AF2854">
        <v>114.502461</v>
      </c>
      <c r="AG2854">
        <v>38.045473999999999</v>
      </c>
    </row>
    <row r="2855" spans="1:33" x14ac:dyDescent="0.3">
      <c r="A2855" s="12" t="s">
        <v>6188</v>
      </c>
      <c r="B2855" s="12" t="s">
        <v>6189</v>
      </c>
      <c r="C2855" s="16" t="str">
        <f>[1]!s_info_mkt(A2855)</f>
        <v>主板</v>
      </c>
      <c r="D2855" s="16" t="str">
        <f>[1]!s_ipo_listeddate(A2855)</f>
        <v>2010-02-09</v>
      </c>
      <c r="E2855" s="16" t="str">
        <f>[1]!lastradeday_s("000002","")</f>
        <v>2026-06-22</v>
      </c>
      <c r="F2855" s="16" t="str">
        <f>[1]!s_info_industry_csrc2023(A2855,"",3)</f>
        <v>专用设备制造业</v>
      </c>
      <c r="G2855" s="16" t="str">
        <f>[1]!s_info_industry_csrc2023(A2855,"",1)</f>
        <v>制造业</v>
      </c>
      <c r="H2855" s="16">
        <f>[1]!s_is(A2855,83,"FY","YTD","20251231",1,"",100000000)</f>
        <v>98.172036204899996</v>
      </c>
      <c r="I2855" s="16">
        <f>[1]!s_is(A2855,83,"FY","YTD","20241231",1,"",100000000)</f>
        <v>166.17397232440001</v>
      </c>
      <c r="J2855" s="16">
        <f t="shared" si="132"/>
        <v>-0.40922134295946544</v>
      </c>
      <c r="K2855" s="16">
        <f>[1]!s_is(A2855,61,"FY","YTD","20251231",1,"",100000000)</f>
        <v>-3.1103692092000004</v>
      </c>
      <c r="L2855" s="16">
        <f>[1]!s_is(A2855,61,"FY","YTD","20241231",1,"",100000000)</f>
        <v>-37.358640795200003</v>
      </c>
      <c r="M2855" s="16">
        <f t="shared" si="133"/>
        <v>0.91674297718027165</v>
      </c>
      <c r="N2855" s="16">
        <f>[1]!s_fa_roe(A2855,"20251231")</f>
        <v>-5.9183000000000003</v>
      </c>
      <c r="O2855" s="16">
        <f>[1]!s_stmnote_rdexp(A2855,"20251231",1,10000)</f>
        <v>45132.799564000001</v>
      </c>
      <c r="P2855" s="20">
        <f t="shared" si="134"/>
        <v>4.5973172512996444E-2</v>
      </c>
      <c r="Q2855" s="16">
        <f>[1]!s_margin_tradingbalance(A2855,"",10000)</f>
        <v>46677.633399999999</v>
      </c>
      <c r="R2855" s="16">
        <f>[1]!s_margin_seclendingbalance(A2855,"",10000)</f>
        <v>216.90350000000001</v>
      </c>
      <c r="S2855" s="17">
        <f>[1]!s_val_ev(A2855,"",100000000)</f>
        <v>241.3939590304</v>
      </c>
      <c r="T2855" s="17">
        <f>[1]!share_freesharesmv(A2855,"",100000000)</f>
        <v>96.853868531200007</v>
      </c>
      <c r="U2855" s="17">
        <f>[1]!s_dq_amount_btin(A2855,E2855,100000000)</f>
        <v>2.45392294</v>
      </c>
      <c r="V2855" s="17">
        <f>[1]!s_dq_turn(A2855,E2855)</f>
        <v>1.041924011894289</v>
      </c>
      <c r="W2855" s="2">
        <f>[1]!s_pq_amount(A2855,"20260101","",100000000)</f>
        <v>695.38093203999995</v>
      </c>
      <c r="X2855" s="2">
        <f>[1]!s_pq_avgamount(A2855,"20260101","",100000000)</f>
        <v>6.3216448367272724</v>
      </c>
      <c r="Y2855" s="17">
        <f>[1]!s_ipo_dilutedpe(A2855)</f>
        <v>41.22</v>
      </c>
      <c r="Z2855" s="12">
        <f>[1]!s_ipo_collection_total(A2855,100000000)</f>
        <v>114</v>
      </c>
      <c r="AA2855" s="2">
        <f>[1]!s_val_pe_ttm(A2855,E2855)</f>
        <v>-106.83599853515625</v>
      </c>
      <c r="AB2855" s="5">
        <f>[1]!s_info_zjtxornot1(A2855,"")</f>
        <v>0</v>
      </c>
      <c r="AC2855" s="22" t="str">
        <f>[1]!s_info_nature1(A2855,"")</f>
        <v>中央国有企业</v>
      </c>
      <c r="AD2855" s="6" t="str">
        <f>[1]!s_info_city(A2855)</f>
        <v>齐齐哈尔市</v>
      </c>
      <c r="AE2855" s="6" t="str">
        <f>[1]!s_info_province(A2855)</f>
        <v>黑龙江省</v>
      </c>
      <c r="AF2855">
        <v>123.95792</v>
      </c>
      <c r="AG2855">
        <v>47.342081</v>
      </c>
    </row>
    <row r="2856" spans="1:33" x14ac:dyDescent="0.3">
      <c r="A2856" s="12" t="s">
        <v>6190</v>
      </c>
      <c r="B2856" s="12" t="s">
        <v>6191</v>
      </c>
      <c r="C2856" s="16" t="str">
        <f>[1]!s_info_mkt(A2856)</f>
        <v>创业板</v>
      </c>
      <c r="D2856" s="16" t="str">
        <f>[1]!s_ipo_listeddate(A2856)</f>
        <v>2011-03-22</v>
      </c>
      <c r="E2856" s="16" t="str">
        <f>[1]!lastradeday_s("000002","")</f>
        <v>2026-06-22</v>
      </c>
      <c r="F2856" s="16" t="str">
        <f>[1]!s_info_industry_csrc2023(A2856,"",3)</f>
        <v>医药制造业</v>
      </c>
      <c r="G2856" s="16" t="str">
        <f>[1]!s_info_industry_csrc2023(A2856,"",1)</f>
        <v>制造业</v>
      </c>
      <c r="H2856" s="16">
        <f>[1]!s_is(A2856,83,"FY","YTD","20251231",1,"",100000000)</f>
        <v>17.382910623099999</v>
      </c>
      <c r="I2856" s="16">
        <f>[1]!s_is(A2856,83,"FY","YTD","20241231",1,"",100000000)</f>
        <v>23.914681053699997</v>
      </c>
      <c r="J2856" s="16">
        <f t="shared" si="132"/>
        <v>-0.27312805953518771</v>
      </c>
      <c r="K2856" s="16">
        <f>[1]!s_is(A2856,61,"FY","YTD","20251231",1,"",100000000)</f>
        <v>0.76997129920000007</v>
      </c>
      <c r="L2856" s="16">
        <f>[1]!s_is(A2856,61,"FY","YTD","20241231",1,"",100000000)</f>
        <v>2.7983728089</v>
      </c>
      <c r="M2856" s="16">
        <f t="shared" si="133"/>
        <v>-0.72485034990649999</v>
      </c>
      <c r="N2856" s="16">
        <f>[1]!s_fa_roe(A2856,"20251231")</f>
        <v>1.758</v>
      </c>
      <c r="O2856" s="16">
        <f>[1]!s_stmnote_rdexp(A2856,"20251231",1,10000)</f>
        <v>14572.142447999999</v>
      </c>
      <c r="P2856" s="20">
        <f t="shared" si="134"/>
        <v>8.3830278852352863E-2</v>
      </c>
      <c r="Q2856" s="16">
        <f>[1]!s_margin_tradingbalance(A2856,"",10000)</f>
        <v>33954.967700000001</v>
      </c>
      <c r="R2856" s="16">
        <f>[1]!s_margin_seclendingbalance(A2856,"",10000)</f>
        <v>5.67</v>
      </c>
      <c r="S2856" s="17">
        <f>[1]!s_val_ev(A2856,"",100000000)</f>
        <v>41.639933370000001</v>
      </c>
      <c r="T2856" s="17">
        <f>[1]!share_freesharesmv(A2856,"",100000000)</f>
        <v>31.393927635000004</v>
      </c>
      <c r="U2856" s="17">
        <f>[1]!s_dq_amount_btin(A2856,E2856,100000000)</f>
        <v>0.40990701000000002</v>
      </c>
      <c r="V2856" s="17">
        <f>[1]!s_dq_turn(A2856,E2856)</f>
        <v>1.2360602564904462</v>
      </c>
      <c r="W2856" s="2">
        <f>[1]!s_pq_amount(A2856,"20260101","",100000000)</f>
        <v>77.547583650000007</v>
      </c>
      <c r="X2856" s="2">
        <f>[1]!s_pq_avgamount(A2856,"20260101","",100000000)</f>
        <v>0.70497803318181818</v>
      </c>
      <c r="Y2856" s="17">
        <f>[1]!s_ipo_dilutedpe(A2856)</f>
        <v>46.02</v>
      </c>
      <c r="Z2856" s="12">
        <f>[1]!s_ipo_collection_total(A2856,100000000)</f>
        <v>13.987920000000001</v>
      </c>
      <c r="AA2856" s="2">
        <f>[1]!s_val_pe_ttm(A2856,E2856)</f>
        <v>66.23773193359375</v>
      </c>
      <c r="AB2856" s="5">
        <f>[1]!s_info_zjtxornot1(A2856,"")</f>
        <v>0</v>
      </c>
      <c r="AC2856" s="22" t="str">
        <f>[1]!s_info_nature1(A2856,"")</f>
        <v>民营企业</v>
      </c>
      <c r="AD2856" s="6" t="str">
        <f>[1]!s_info_city(A2856)</f>
        <v>重庆市</v>
      </c>
      <c r="AE2856" s="6" t="str">
        <f>[1]!s_info_province(A2856)</f>
        <v>重庆</v>
      </c>
      <c r="AF2856">
        <v>106.50496200000001</v>
      </c>
      <c r="AG2856">
        <v>29.533155000000001</v>
      </c>
    </row>
    <row r="2857" spans="1:33" x14ac:dyDescent="0.3">
      <c r="A2857" s="12" t="s">
        <v>6192</v>
      </c>
      <c r="B2857" s="12" t="s">
        <v>6193</v>
      </c>
      <c r="C2857" s="16" t="str">
        <f>[1]!s_info_mkt(A2857)</f>
        <v>主板</v>
      </c>
      <c r="D2857" s="16" t="str">
        <f>[1]!s_ipo_listeddate(A2857)</f>
        <v>2008-04-25</v>
      </c>
      <c r="E2857" s="16" t="str">
        <f>[1]!lastradeday_s("000002","")</f>
        <v>2026-06-22</v>
      </c>
      <c r="F2857" s="16" t="str">
        <f>[1]!s_info_industry_csrc2023(A2857,"",3)</f>
        <v>橡胶和塑料制品业</v>
      </c>
      <c r="G2857" s="16" t="str">
        <f>[1]!s_info_industry_csrc2023(A2857,"",1)</f>
        <v>制造业</v>
      </c>
      <c r="H2857" s="16">
        <f>[1]!s_is(A2857,83,"FY","YTD","20251231",1,"",100000000)</f>
        <v>10.5121505528</v>
      </c>
      <c r="I2857" s="16">
        <f>[1]!s_is(A2857,83,"FY","YTD","20241231",1,"",100000000)</f>
        <v>8.9443804712000006</v>
      </c>
      <c r="J2857" s="16">
        <f t="shared" si="132"/>
        <v>0.17527989631568786</v>
      </c>
      <c r="K2857" s="16">
        <f>[1]!s_is(A2857,61,"FY","YTD","20251231",1,"",100000000)</f>
        <v>0.18366685059999999</v>
      </c>
      <c r="L2857" s="16">
        <f>[1]!s_is(A2857,61,"FY","YTD","20241231",1,"",100000000)</f>
        <v>0.33106580889999998</v>
      </c>
      <c r="M2857" s="16">
        <f t="shared" si="133"/>
        <v>-0.44522555436862571</v>
      </c>
      <c r="N2857" s="16">
        <f>[1]!s_fa_roe(A2857,"20251231")</f>
        <v>0.57020000000000004</v>
      </c>
      <c r="O2857" s="16">
        <f>[1]!s_stmnote_rdexp(A2857,"20251231",1,10000)</f>
        <v>2930.9754809999999</v>
      </c>
      <c r="P2857" s="20">
        <f t="shared" si="134"/>
        <v>2.7881787520816187E-2</v>
      </c>
      <c r="Q2857" s="16">
        <f>[1]!s_margin_tradingbalance(A2857,"",10000)</f>
        <v>0</v>
      </c>
      <c r="R2857" s="16">
        <f>[1]!s_margin_seclendingbalance(A2857,"",10000)</f>
        <v>0</v>
      </c>
      <c r="S2857" s="17">
        <f>[1]!s_val_ev(A2857,"",100000000)</f>
        <v>31.664282972399999</v>
      </c>
      <c r="T2857" s="17">
        <f>[1]!share_freesharesmv(A2857,"",100000000)</f>
        <v>22.917365078399996</v>
      </c>
      <c r="U2857" s="17">
        <f>[1]!s_dq_amount_btin(A2857,E2857,100000000)</f>
        <v>0.49240936000000002</v>
      </c>
      <c r="V2857" s="17">
        <f>[1]!s_dq_turn(A2857,E2857)</f>
        <v>1.7913962883191168</v>
      </c>
      <c r="W2857" s="2">
        <f>[1]!s_pq_amount(A2857,"20260101","",100000000)</f>
        <v>101.3879755</v>
      </c>
      <c r="X2857" s="2">
        <f>[1]!s_pq_avgamount(A2857,"20260101","",100000000)</f>
        <v>0.92170886818181808</v>
      </c>
      <c r="Y2857" s="17">
        <f>[1]!s_ipo_dilutedpe(A2857)</f>
        <v>29.31</v>
      </c>
      <c r="Z2857" s="12">
        <f>[1]!s_ipo_collection_total(A2857,100000000)</f>
        <v>1.7822</v>
      </c>
      <c r="AA2857" s="2">
        <f>[1]!s_val_pe_ttm(A2857,E2857)</f>
        <v>-217.58883666992188</v>
      </c>
      <c r="AB2857" s="5">
        <f>[1]!s_info_zjtxornot1(A2857,"")</f>
        <v>0</v>
      </c>
      <c r="AC2857" s="22" t="str">
        <f>[1]!s_info_nature1(A2857,"")</f>
        <v>民营企业</v>
      </c>
      <c r="AD2857" s="6" t="str">
        <f>[1]!s_info_city(A2857)</f>
        <v>绍兴市</v>
      </c>
      <c r="AE2857" s="6" t="str">
        <f>[1]!s_info_province(A2857)</f>
        <v>浙江省</v>
      </c>
      <c r="AF2857">
        <v>120.582112</v>
      </c>
      <c r="AG2857">
        <v>29.997116999999999</v>
      </c>
    </row>
    <row r="2858" spans="1:33" x14ac:dyDescent="0.3">
      <c r="A2858" s="12" t="s">
        <v>6194</v>
      </c>
      <c r="B2858" s="12" t="s">
        <v>6195</v>
      </c>
      <c r="C2858" s="16" t="str">
        <f>[1]!s_info_mkt(A2858)</f>
        <v>创业板</v>
      </c>
      <c r="D2858" s="16" t="str">
        <f>[1]!s_ipo_listeddate(A2858)</f>
        <v>2019-01-29</v>
      </c>
      <c r="E2858" s="16" t="str">
        <f>[1]!lastradeday_s("000002","")</f>
        <v>2026-06-22</v>
      </c>
      <c r="F2858" s="16" t="str">
        <f>[1]!s_info_industry_csrc2023(A2858,"",3)</f>
        <v>批发业</v>
      </c>
      <c r="G2858" s="16" t="str">
        <f>[1]!s_info_industry_csrc2023(A2858,"",1)</f>
        <v>批发和零售业</v>
      </c>
      <c r="H2858" s="16">
        <f>[1]!s_is(A2858,83,"FY","YTD","20251231",1,"",100000000)</f>
        <v>58.954387353999998</v>
      </c>
      <c r="I2858" s="16">
        <f>[1]!s_is(A2858,83,"FY","YTD","20241231",1,"",100000000)</f>
        <v>94.6448387752</v>
      </c>
      <c r="J2858" s="16">
        <f t="shared" si="132"/>
        <v>-0.37709876083123561</v>
      </c>
      <c r="K2858" s="16">
        <f>[1]!s_is(A2858,61,"FY","YTD","20251231",1,"",100000000)</f>
        <v>-3.6878697735000001</v>
      </c>
      <c r="L2858" s="16">
        <f>[1]!s_is(A2858,61,"FY","YTD","20241231",1,"",100000000)</f>
        <v>0.44445892259999997</v>
      </c>
      <c r="M2858" s="16">
        <f t="shared" si="133"/>
        <v>-9.2974366943218616</v>
      </c>
      <c r="N2858" s="16">
        <f>[1]!s_fa_roe(A2858,"20251231")</f>
        <v>-12.483499999999999</v>
      </c>
      <c r="O2858" s="16">
        <f>[1]!s_stmnote_rdexp(A2858,"20251231",1,10000)</f>
        <v>1061.4479210000002</v>
      </c>
      <c r="P2858" s="20">
        <f t="shared" si="134"/>
        <v>1.8004561978167718E-3</v>
      </c>
      <c r="Q2858" s="16">
        <f>[1]!s_margin_tradingbalance(A2858,"",10000)</f>
        <v>13341.183300000001</v>
      </c>
      <c r="R2858" s="16">
        <f>[1]!s_margin_seclendingbalance(A2858,"",10000)</f>
        <v>54.384999999999998</v>
      </c>
      <c r="S2858" s="17">
        <f>[1]!s_val_ev(A2858,"",100000000)</f>
        <v>59.727210720000002</v>
      </c>
      <c r="T2858" s="17">
        <f>[1]!share_freesharesmv(A2858,"",100000000)</f>
        <v>17.909762969999999</v>
      </c>
      <c r="U2858" s="17">
        <f>[1]!s_dq_amount_btin(A2858,E2858,100000000)</f>
        <v>1.1598621099999999</v>
      </c>
      <c r="V2858" s="17">
        <f>[1]!s_dq_turn(A2858,E2858)</f>
        <v>1.9453685946715276</v>
      </c>
      <c r="W2858" s="2">
        <f>[1]!s_pq_amount(A2858,"20260101","",100000000)</f>
        <v>131.24319118</v>
      </c>
      <c r="X2858" s="2">
        <f>[1]!s_pq_avgamount(A2858,"20260101","",100000000)</f>
        <v>1.1931199198181819</v>
      </c>
      <c r="Y2858" s="17">
        <f>[1]!s_ipo_dilutedpe(A2858)</f>
        <v>22.98</v>
      </c>
      <c r="Z2858" s="12">
        <f>[1]!s_ipo_collection_total(A2858,100000000)</f>
        <v>9.7195071892999998</v>
      </c>
      <c r="AA2858" s="2">
        <f>[1]!s_val_pe_ttm(A2858,E2858)</f>
        <v>-14.889333724975586</v>
      </c>
      <c r="AB2858" s="5">
        <f>[1]!s_info_zjtxornot1(A2858,"")</f>
        <v>0</v>
      </c>
      <c r="AC2858" s="22" t="str">
        <f>[1]!s_info_nature1(A2858,"")</f>
        <v>民营企业</v>
      </c>
      <c r="AD2858" s="6" t="str">
        <f>[1]!s_info_city(A2858)</f>
        <v>香格里拉市</v>
      </c>
      <c r="AE2858" s="6" t="str">
        <f>[1]!s_info_province(A2858)</f>
        <v>云南省</v>
      </c>
      <c r="AF2858">
        <v>99.831598999999997</v>
      </c>
      <c r="AG2858">
        <v>27.907357999999999</v>
      </c>
    </row>
    <row r="2859" spans="1:33" x14ac:dyDescent="0.3">
      <c r="A2859" s="12" t="s">
        <v>6196</v>
      </c>
      <c r="B2859" s="12" t="s">
        <v>6197</v>
      </c>
      <c r="C2859" s="16" t="str">
        <f>[1]!s_info_mkt(A2859)</f>
        <v>主板</v>
      </c>
      <c r="D2859" s="16" t="str">
        <f>[1]!s_ipo_listeddate(A2859)</f>
        <v>2017-10-20</v>
      </c>
      <c r="E2859" s="16" t="str">
        <f>[1]!lastradeday_s("000002","")</f>
        <v>2026-06-22</v>
      </c>
      <c r="F2859" s="16" t="str">
        <f>[1]!s_info_industry_csrc2023(A2859,"",3)</f>
        <v>软件和信息技术服务业</v>
      </c>
      <c r="G2859" s="16" t="str">
        <f>[1]!s_info_industry_csrc2023(A2859,"",1)</f>
        <v>信息传输、软件和信息技术服务业</v>
      </c>
      <c r="H2859" s="16">
        <f>[1]!s_is(A2859,83,"FY","YTD","20251231",1,"",100000000)</f>
        <v>5.6006860319000005</v>
      </c>
      <c r="I2859" s="16">
        <f>[1]!s_is(A2859,83,"FY","YTD","20241231",1,"",100000000)</f>
        <v>6.5777211132000009</v>
      </c>
      <c r="J2859" s="16">
        <f t="shared" si="132"/>
        <v>-0.14853701829031818</v>
      </c>
      <c r="K2859" s="16">
        <f>[1]!s_is(A2859,61,"FY","YTD","20251231",1,"",100000000)</f>
        <v>8.9386899000000006E-2</v>
      </c>
      <c r="L2859" s="16">
        <f>[1]!s_is(A2859,61,"FY","YTD","20241231",1,"",100000000)</f>
        <v>0.20377664700000001</v>
      </c>
      <c r="M2859" s="16">
        <f t="shared" si="133"/>
        <v>-0.56134866131151917</v>
      </c>
      <c r="N2859" s="16">
        <f>[1]!s_fa_roe(A2859,"20251231")</f>
        <v>0.80279999999999996</v>
      </c>
      <c r="O2859" s="16">
        <f>[1]!s_stmnote_rdexp(A2859,"20251231",1,10000)</f>
        <v>7142.7152099999994</v>
      </c>
      <c r="P2859" s="20">
        <f t="shared" si="134"/>
        <v>0.12753286239073242</v>
      </c>
      <c r="Q2859" s="16">
        <f>[1]!s_margin_tradingbalance(A2859,"",10000)</f>
        <v>0</v>
      </c>
      <c r="R2859" s="16">
        <f>[1]!s_margin_seclendingbalance(A2859,"",10000)</f>
        <v>0</v>
      </c>
      <c r="S2859" s="17">
        <f>[1]!s_val_ev(A2859,"",100000000)</f>
        <v>30.243389368800003</v>
      </c>
      <c r="T2859" s="17">
        <f>[1]!share_freesharesmv(A2859,"",100000000)</f>
        <v>17.6163084045</v>
      </c>
      <c r="U2859" s="17">
        <f>[1]!s_dq_amount_btin(A2859,E2859,100000000)</f>
        <v>0.43645289999999998</v>
      </c>
      <c r="V2859" s="17">
        <f>[1]!s_dq_turn(A2859,E2859)</f>
        <v>1.9846409817076491</v>
      </c>
      <c r="W2859" s="2">
        <f>[1]!s_pq_amount(A2859,"20260101","",100000000)</f>
        <v>107.17769315</v>
      </c>
      <c r="X2859" s="2">
        <f>[1]!s_pq_avgamount(A2859,"20260101","",100000000)</f>
        <v>0.974342665</v>
      </c>
      <c r="Y2859" s="17">
        <f>[1]!s_ipo_dilutedpe(A2859)</f>
        <v>22.98</v>
      </c>
      <c r="Z2859" s="12">
        <f>[1]!s_ipo_collection_total(A2859,100000000)</f>
        <v>2.5271720000000002</v>
      </c>
      <c r="AA2859" s="2">
        <f>[1]!s_val_pe_ttm(A2859,E2859)</f>
        <v>-418.958251953125</v>
      </c>
      <c r="AB2859" s="5">
        <f>[1]!s_info_zjtxornot1(A2859,"")</f>
        <v>0</v>
      </c>
      <c r="AC2859" s="22" t="str">
        <f>[1]!s_info_nature1(A2859,"")</f>
        <v>民营企业</v>
      </c>
      <c r="AD2859" s="6" t="str">
        <f>[1]!s_info_city(A2859)</f>
        <v>广州市</v>
      </c>
      <c r="AE2859" s="6" t="str">
        <f>[1]!s_info_province(A2859)</f>
        <v>广东省</v>
      </c>
      <c r="AF2859">
        <v>113.280637</v>
      </c>
      <c r="AG2859">
        <v>23.125177999999998</v>
      </c>
    </row>
    <row r="2860" spans="1:33" x14ac:dyDescent="0.3">
      <c r="A2860" s="12" t="s">
        <v>6198</v>
      </c>
      <c r="B2860" s="12" t="s">
        <v>6199</v>
      </c>
      <c r="C2860" s="16" t="str">
        <f>[1]!s_info_mkt(A2860)</f>
        <v>主板</v>
      </c>
      <c r="D2860" s="16" t="str">
        <f>[1]!s_ipo_listeddate(A2860)</f>
        <v>2001-04-19</v>
      </c>
      <c r="E2860" s="16" t="str">
        <f>[1]!lastradeday_s("000002","")</f>
        <v>2026-06-22</v>
      </c>
      <c r="F2860" s="16" t="str">
        <f>[1]!s_info_industry_csrc2023(A2860,"",3)</f>
        <v>造纸和纸制品业</v>
      </c>
      <c r="G2860" s="16" t="str">
        <f>[1]!s_info_industry_csrc2023(A2860,"",1)</f>
        <v>制造业</v>
      </c>
      <c r="H2860" s="16">
        <f>[1]!s_is(A2860,83,"FY","YTD","20251231",1,"",100000000)</f>
        <v>28.224663553999999</v>
      </c>
      <c r="I2860" s="16">
        <f>[1]!s_is(A2860,83,"FY","YTD","20241231",1,"",100000000)</f>
        <v>27.735114236699999</v>
      </c>
      <c r="J2860" s="16">
        <f t="shared" si="132"/>
        <v>1.765088519636282E-2</v>
      </c>
      <c r="K2860" s="16">
        <f>[1]!s_is(A2860,61,"FY","YTD","20251231",1,"",100000000)</f>
        <v>1.9772310634999999</v>
      </c>
      <c r="L2860" s="16">
        <f>[1]!s_is(A2860,61,"FY","YTD","20241231",1,"",100000000)</f>
        <v>1.1581965861000001</v>
      </c>
      <c r="M2860" s="16">
        <f t="shared" si="133"/>
        <v>0.7071636086909372</v>
      </c>
      <c r="N2860" s="16">
        <f>[1]!s_fa_roe(A2860,"20251231")</f>
        <v>7.4496000000000002</v>
      </c>
      <c r="O2860" s="16">
        <f>[1]!s_stmnote_rdexp(A2860,"20251231",1,10000)</f>
        <v>9357.8227729999999</v>
      </c>
      <c r="P2860" s="20">
        <f t="shared" si="134"/>
        <v>3.3154771730392552E-2</v>
      </c>
      <c r="Q2860" s="16">
        <f>[1]!s_margin_tradingbalance(A2860,"",10000)</f>
        <v>0</v>
      </c>
      <c r="R2860" s="16">
        <f>[1]!s_margin_seclendingbalance(A2860,"",10000)</f>
        <v>0</v>
      </c>
      <c r="S2860" s="17">
        <f>[1]!s_val_ev(A2860,"",100000000)</f>
        <v>26.956086027199998</v>
      </c>
      <c r="T2860" s="17">
        <f>[1]!share_freesharesmv(A2860,"",100000000)</f>
        <v>17.121418531</v>
      </c>
      <c r="U2860" s="17">
        <f>[1]!s_dq_amount_btin(A2860,E2860,100000000)</f>
        <v>0.44147950000000002</v>
      </c>
      <c r="V2860" s="17">
        <f>[1]!s_dq_turn(A2860,E2860)</f>
        <v>1.8363866014771304</v>
      </c>
      <c r="W2860" s="2">
        <f>[1]!s_pq_amount(A2860,"20260101","",100000000)</f>
        <v>78.56315884</v>
      </c>
      <c r="X2860" s="2">
        <f>[1]!s_pq_avgamount(A2860,"20260101","",100000000)</f>
        <v>0.71421053490909081</v>
      </c>
      <c r="Y2860" s="17">
        <f>[1]!s_ipo_dilutedpe(A2860)</f>
        <v>22.87</v>
      </c>
      <c r="Z2860" s="12">
        <f>[1]!s_ipo_collection_total(A2860,100000000)</f>
        <v>2.8359999999999999</v>
      </c>
      <c r="AA2860" s="2">
        <f>[1]!s_val_pe_ttm(A2860,E2860)</f>
        <v>11.896221160888672</v>
      </c>
      <c r="AB2860" s="5">
        <f>[1]!s_info_zjtxornot1(A2860,"")</f>
        <v>0</v>
      </c>
      <c r="AC2860" s="22" t="str">
        <f>[1]!s_info_nature1(A2860,"")</f>
        <v>地方国有企业</v>
      </c>
      <c r="AD2860" s="6" t="str">
        <f>[1]!s_info_city(A2860)</f>
        <v>牡丹江市</v>
      </c>
      <c r="AE2860" s="6" t="str">
        <f>[1]!s_info_province(A2860)</f>
        <v>黑龙江省</v>
      </c>
      <c r="AF2860">
        <v>129.61860200000001</v>
      </c>
      <c r="AG2860">
        <v>44.582962000000002</v>
      </c>
    </row>
    <row r="2861" spans="1:33" x14ac:dyDescent="0.3">
      <c r="A2861" s="12" t="s">
        <v>6200</v>
      </c>
      <c r="B2861" s="12" t="s">
        <v>6201</v>
      </c>
      <c r="C2861" s="16" t="str">
        <f>[1]!s_info_mkt(A2861)</f>
        <v>创业板</v>
      </c>
      <c r="D2861" s="16" t="str">
        <f>[1]!s_ipo_listeddate(A2861)</f>
        <v>2021-02-09</v>
      </c>
      <c r="E2861" s="16" t="str">
        <f>[1]!lastradeday_s("000002","")</f>
        <v>2026-06-22</v>
      </c>
      <c r="F2861" s="16" t="str">
        <f>[1]!s_info_industry_csrc2023(A2861,"",3)</f>
        <v>软件和信息技术服务业</v>
      </c>
      <c r="G2861" s="16" t="str">
        <f>[1]!s_info_industry_csrc2023(A2861,"",1)</f>
        <v>信息传输、软件和信息技术服务业</v>
      </c>
      <c r="H2861" s="16">
        <f>[1]!s_is(A2861,83,"FY","YTD","20251231",1,"",100000000)</f>
        <v>2.4661834113999999</v>
      </c>
      <c r="I2861" s="16">
        <f>[1]!s_is(A2861,83,"FY","YTD","20241231",1,"",100000000)</f>
        <v>2.0936035804999999</v>
      </c>
      <c r="J2861" s="16">
        <f t="shared" si="132"/>
        <v>0.1779610210692415</v>
      </c>
      <c r="K2861" s="16">
        <f>[1]!s_is(A2861,61,"FY","YTD","20251231",1,"",100000000)</f>
        <v>0.32763128499999999</v>
      </c>
      <c r="L2861" s="16">
        <f>[1]!s_is(A2861,61,"FY","YTD","20241231",1,"",100000000)</f>
        <v>0.55606943479999993</v>
      </c>
      <c r="M2861" s="16">
        <f t="shared" si="133"/>
        <v>-0.41080867874380056</v>
      </c>
      <c r="N2861" s="16">
        <f>[1]!s_fa_roe(A2861,"20251231")</f>
        <v>2.5409999999999999</v>
      </c>
      <c r="O2861" s="16">
        <f>[1]!s_stmnote_rdexp(A2861,"20251231",1,10000)</f>
        <v>3439.1045740000004</v>
      </c>
      <c r="P2861" s="20">
        <f t="shared" si="134"/>
        <v>0.13945047874795713</v>
      </c>
      <c r="Q2861" s="16">
        <f>[1]!s_margin_tradingbalance(A2861,"",10000)</f>
        <v>16877.1764</v>
      </c>
      <c r="R2861" s="16">
        <f>[1]!s_margin_seclendingbalance(A2861,"",10000)</f>
        <v>7.7584</v>
      </c>
      <c r="S2861" s="17">
        <f>[1]!s_val_ev(A2861,"",100000000)</f>
        <v>31.57245</v>
      </c>
      <c r="T2861" s="17">
        <f>[1]!share_freesharesmv(A2861,"",100000000)</f>
        <v>13.708895027999999</v>
      </c>
      <c r="U2861" s="17">
        <f>[1]!s_dq_amount_btin(A2861,E2861,100000000)</f>
        <v>0.87547481000000005</v>
      </c>
      <c r="V2861" s="17">
        <f>[1]!s_dq_turn(A2861,E2861)</f>
        <v>4.7465854817529047</v>
      </c>
      <c r="W2861" s="2">
        <f>[1]!s_pq_amount(A2861,"20260101","",100000000)</f>
        <v>102.25602358</v>
      </c>
      <c r="X2861" s="2">
        <f>[1]!s_pq_avgamount(A2861,"20260101","",100000000)</f>
        <v>0.92960021436363638</v>
      </c>
      <c r="Y2861" s="17">
        <f>[1]!s_ipo_dilutedpe(A2861)</f>
        <v>30.75</v>
      </c>
      <c r="Z2861" s="12">
        <f>[1]!s_ipo_collection_total(A2861,100000000)</f>
        <v>7.2720374999999997</v>
      </c>
      <c r="AA2861" s="2">
        <f>[1]!s_val_pe_ttm(A2861,E2861)</f>
        <v>105.38740539550781</v>
      </c>
      <c r="AB2861" s="5">
        <f>[1]!s_info_zjtxornot1(A2861,"")</f>
        <v>0</v>
      </c>
      <c r="AC2861" s="22" t="str">
        <f>[1]!s_info_nature1(A2861,"")</f>
        <v>民营企业</v>
      </c>
      <c r="AD2861" s="6" t="str">
        <f>[1]!s_info_city(A2861)</f>
        <v>福州市</v>
      </c>
      <c r="AE2861" s="6" t="str">
        <f>[1]!s_info_province(A2861)</f>
        <v>福建省</v>
      </c>
      <c r="AF2861">
        <v>119.30623900000001</v>
      </c>
      <c r="AG2861">
        <v>26.075302000000001</v>
      </c>
    </row>
    <row r="2862" spans="1:33" x14ac:dyDescent="0.3">
      <c r="A2862" s="12" t="s">
        <v>6202</v>
      </c>
      <c r="B2862" s="12" t="s">
        <v>6203</v>
      </c>
      <c r="C2862" s="16" t="str">
        <f>[1]!s_info_mkt(A2862)</f>
        <v>主板</v>
      </c>
      <c r="D2862" s="16" t="str">
        <f>[1]!s_ipo_listeddate(A2862)</f>
        <v>1998-11-11</v>
      </c>
      <c r="E2862" s="16" t="str">
        <f>[1]!lastradeday_s("000002","")</f>
        <v>2026-06-22</v>
      </c>
      <c r="F2862" s="16" t="str">
        <f>[1]!s_info_industry_csrc2023(A2862,"",3)</f>
        <v>综合</v>
      </c>
      <c r="G2862" s="16" t="str">
        <f>[1]!s_info_industry_csrc2023(A2862,"",1)</f>
        <v>综合</v>
      </c>
      <c r="H2862" s="16">
        <f>[1]!s_is(A2862,83,"FY","YTD","20251231",1,"",100000000)</f>
        <v>30.585037290700001</v>
      </c>
      <c r="I2862" s="16">
        <f>[1]!s_is(A2862,83,"FY","YTD","20241231",1,"",100000000)</f>
        <v>27.961528583200003</v>
      </c>
      <c r="J2862" s="16">
        <f t="shared" si="132"/>
        <v>9.3825654047978935E-2</v>
      </c>
      <c r="K2862" s="16">
        <f>[1]!s_is(A2862,61,"FY","YTD","20251231",1,"",100000000)</f>
        <v>4.7995550786000001</v>
      </c>
      <c r="L2862" s="16">
        <f>[1]!s_is(A2862,61,"FY","YTD","20241231",1,"",100000000)</f>
        <v>2.7856586567000003</v>
      </c>
      <c r="M2862" s="16">
        <f t="shared" si="133"/>
        <v>0.72295161399485308</v>
      </c>
      <c r="N2862" s="16">
        <f>[1]!s_fa_roe(A2862,"20251231")</f>
        <v>12.81</v>
      </c>
      <c r="O2862" s="16">
        <f>[1]!s_stmnote_rdexp(A2862,"20251231",1,10000)</f>
        <v>7607.2689930000006</v>
      </c>
      <c r="P2862" s="20">
        <f t="shared" si="134"/>
        <v>2.4872518286296628E-2</v>
      </c>
      <c r="Q2862" s="16">
        <f>[1]!s_margin_tradingbalance(A2862,"",10000)</f>
        <v>52959.728900000002</v>
      </c>
      <c r="R2862" s="16">
        <f>[1]!s_margin_seclendingbalance(A2862,"",10000)</f>
        <v>40.369599999999998</v>
      </c>
      <c r="S2862" s="17">
        <f>[1]!s_val_ev(A2862,"",100000000)</f>
        <v>193.54243992729999</v>
      </c>
      <c r="T2862" s="17">
        <f>[1]!share_freesharesmv(A2862,"",100000000)</f>
        <v>89.463996370099977</v>
      </c>
      <c r="U2862" s="17">
        <f>[1]!s_dq_amount_btin(A2862,E2862,100000000)</f>
        <v>16.498634979999999</v>
      </c>
      <c r="V2862" s="17">
        <f>[1]!s_dq_turn(A2862,E2862)</f>
        <v>15.605240872342943</v>
      </c>
      <c r="W2862" s="2">
        <f>[1]!s_pq_amount(A2862,"20260101","",100000000)</f>
        <v>1345.32858867</v>
      </c>
      <c r="X2862" s="2">
        <f>[1]!s_pq_avgamount(A2862,"20260101","",100000000)</f>
        <v>12.230259897</v>
      </c>
      <c r="Y2862" s="17">
        <f>[1]!s_ipo_dilutedpe(A2862)</f>
        <v>0</v>
      </c>
      <c r="Z2862" s="12">
        <f>[1]!s_ipo_collection_total(A2862,100000000)</f>
        <v>3.28</v>
      </c>
      <c r="AA2862" s="2">
        <f>[1]!s_val_pe_ttm(A2862,E2862)</f>
        <v>33.439971923828125</v>
      </c>
      <c r="AB2862" s="5">
        <f>[1]!s_info_zjtxornot1(A2862,"")</f>
        <v>0</v>
      </c>
      <c r="AC2862" s="22" t="str">
        <f>[1]!s_info_nature1(A2862,"")</f>
        <v>地方国有企业</v>
      </c>
      <c r="AD2862" s="6" t="str">
        <f>[1]!s_info_city(A2862)</f>
        <v>贵港市</v>
      </c>
      <c r="AE2862" s="6" t="str">
        <f>[1]!s_info_province(A2862)</f>
        <v>广西壮族自治区</v>
      </c>
      <c r="AF2862">
        <v>109.602146</v>
      </c>
      <c r="AG2862">
        <v>23.093599999999999</v>
      </c>
    </row>
    <row r="2863" spans="1:33" x14ac:dyDescent="0.3">
      <c r="A2863" s="12" t="s">
        <v>6204</v>
      </c>
      <c r="B2863" s="12" t="s">
        <v>6205</v>
      </c>
      <c r="C2863" s="16" t="str">
        <f>[1]!s_info_mkt(A2863)</f>
        <v>创业板</v>
      </c>
      <c r="D2863" s="16" t="str">
        <f>[1]!s_ipo_listeddate(A2863)</f>
        <v>2022-06-23</v>
      </c>
      <c r="E2863" s="16" t="str">
        <f>[1]!lastradeday_s("000002","")</f>
        <v>2026-06-22</v>
      </c>
      <c r="F2863" s="16" t="str">
        <f>[1]!s_info_industry_csrc2023(A2863,"",3)</f>
        <v>软件和信息技术服务业</v>
      </c>
      <c r="G2863" s="16" t="str">
        <f>[1]!s_info_industry_csrc2023(A2863,"",1)</f>
        <v>信息传输、软件和信息技术服务业</v>
      </c>
      <c r="H2863" s="16">
        <f>[1]!s_is(A2863,83,"FY","YTD","20251231",1,"",100000000)</f>
        <v>3.0266871855000002</v>
      </c>
      <c r="I2863" s="16">
        <f>[1]!s_is(A2863,83,"FY","YTD","20241231",1,"",100000000)</f>
        <v>2.4935037230000003</v>
      </c>
      <c r="J2863" s="16">
        <f t="shared" si="132"/>
        <v>0.2138290220230803</v>
      </c>
      <c r="K2863" s="16">
        <f>[1]!s_is(A2863,61,"FY","YTD","20251231",1,"",100000000)</f>
        <v>-2.3600424582000001</v>
      </c>
      <c r="L2863" s="16">
        <f>[1]!s_is(A2863,61,"FY","YTD","20241231",1,"",100000000)</f>
        <v>-3.5430067852999998</v>
      </c>
      <c r="M2863" s="16">
        <f t="shared" si="133"/>
        <v>0.33388711870610588</v>
      </c>
      <c r="N2863" s="16">
        <f>[1]!s_fa_roe(A2863,"20251231")</f>
        <v>-14.6594</v>
      </c>
      <c r="O2863" s="16">
        <f>[1]!s_stmnote_rdexp(A2863,"20251231",1,10000)</f>
        <v>18320.440441999999</v>
      </c>
      <c r="P2863" s="20">
        <f t="shared" si="134"/>
        <v>0.60529679214185184</v>
      </c>
      <c r="Q2863" s="16">
        <f>[1]!s_margin_tradingbalance(A2863,"",10000)</f>
        <v>11352.647999999999</v>
      </c>
      <c r="R2863" s="16">
        <f>[1]!s_margin_seclendingbalance(A2863,"",10000)</f>
        <v>0</v>
      </c>
      <c r="S2863" s="17">
        <f>[1]!s_val_ev(A2863,"",100000000)</f>
        <v>46.369837500000003</v>
      </c>
      <c r="T2863" s="17">
        <f>[1]!share_freesharesmv(A2863,"",100000000)</f>
        <v>25.061399999999999</v>
      </c>
      <c r="U2863" s="17">
        <f>[1]!s_dq_amount_btin(A2863,E2863,100000000)</f>
        <v>3.1240182299999999</v>
      </c>
      <c r="V2863" s="17">
        <f>[1]!s_dq_turn(A2863,E2863)</f>
        <v>7.5163673645586018</v>
      </c>
      <c r="W2863" s="2">
        <f>[1]!s_pq_amount(A2863,"20260101","",100000000)</f>
        <v>338.23766352000001</v>
      </c>
      <c r="X2863" s="2">
        <f>[1]!s_pq_avgamount(A2863,"20260101","",100000000)</f>
        <v>3.0748878501818182</v>
      </c>
      <c r="Y2863" s="17">
        <f>[1]!s_ipo_dilutedpe(A2863)</f>
        <v>51.64</v>
      </c>
      <c r="Z2863" s="12">
        <f>[1]!s_ipo_collection_total(A2863,100000000)</f>
        <v>13.720311000000001</v>
      </c>
      <c r="AA2863" s="2">
        <f>[1]!s_val_pe_ttm(A2863,E2863)</f>
        <v>-21.792329788208008</v>
      </c>
      <c r="AB2863" s="5">
        <f>[1]!s_info_zjtxornot1(A2863,"")</f>
        <v>0</v>
      </c>
      <c r="AC2863" s="22" t="str">
        <f>[1]!s_info_nature1(A2863,"")</f>
        <v>民营企业</v>
      </c>
      <c r="AD2863" s="6" t="str">
        <f>[1]!s_info_city(A2863)</f>
        <v>北京市</v>
      </c>
      <c r="AE2863" s="6" t="str">
        <f>[1]!s_info_province(A2863)</f>
        <v>北京</v>
      </c>
      <c r="AF2863">
        <v>116.40528500000001</v>
      </c>
      <c r="AG2863">
        <v>39.904989</v>
      </c>
    </row>
    <row r="2864" spans="1:33" x14ac:dyDescent="0.3">
      <c r="A2864" s="12" t="s">
        <v>6206</v>
      </c>
      <c r="B2864" s="12" t="s">
        <v>6207</v>
      </c>
      <c r="C2864" s="16" t="str">
        <f>[1]!s_info_mkt(A2864)</f>
        <v>主板</v>
      </c>
      <c r="D2864" s="16" t="str">
        <f>[1]!s_ipo_listeddate(A2864)</f>
        <v>2018-04-17</v>
      </c>
      <c r="E2864" s="16" t="str">
        <f>[1]!lastradeday_s("000002","")</f>
        <v>2026-06-22</v>
      </c>
      <c r="F2864" s="16" t="str">
        <f>[1]!s_info_industry_csrc2023(A2864,"",3)</f>
        <v>计算机、通信和其他电子设备制造业</v>
      </c>
      <c r="G2864" s="16" t="str">
        <f>[1]!s_info_industry_csrc2023(A2864,"",1)</f>
        <v>制造业</v>
      </c>
      <c r="H2864" s="16">
        <f>[1]!s_is(A2864,83,"FY","YTD","20251231",1,"",100000000)</f>
        <v>25.512837242399996</v>
      </c>
      <c r="I2864" s="16">
        <f>[1]!s_is(A2864,83,"FY","YTD","20241231",1,"",100000000)</f>
        <v>22.208328537300002</v>
      </c>
      <c r="J2864" s="16">
        <f t="shared" si="132"/>
        <v>0.14879592129366714</v>
      </c>
      <c r="K2864" s="16">
        <f>[1]!s_is(A2864,61,"FY","YTD","20251231",1,"",100000000)</f>
        <v>-1.5840009497</v>
      </c>
      <c r="L2864" s="16">
        <f>[1]!s_is(A2864,61,"FY","YTD","20241231",1,"",100000000)</f>
        <v>-1.2236243201000001</v>
      </c>
      <c r="M2864" s="16">
        <f t="shared" si="133"/>
        <v>-0.2945157461160533</v>
      </c>
      <c r="N2864" s="16">
        <f>[1]!s_fa_roe(A2864,"20251231")</f>
        <v>-13.441700000000001</v>
      </c>
      <c r="O2864" s="16">
        <f>[1]!s_stmnote_rdexp(A2864,"20251231",1,10000)</f>
        <v>14007.497715000001</v>
      </c>
      <c r="P2864" s="20">
        <f t="shared" si="134"/>
        <v>5.4903723885796694E-2</v>
      </c>
      <c r="Q2864" s="16">
        <f>[1]!s_margin_tradingbalance(A2864,"",10000)</f>
        <v>0</v>
      </c>
      <c r="R2864" s="16">
        <f>[1]!s_margin_seclendingbalance(A2864,"",10000)</f>
        <v>0</v>
      </c>
      <c r="S2864" s="17">
        <f>[1]!s_val_ev(A2864,"",100000000)</f>
        <v>386.62636008660002</v>
      </c>
      <c r="T2864" s="17">
        <f>[1]!share_freesharesmv(A2864,"",100000000)</f>
        <v>239.00258396700002</v>
      </c>
      <c r="U2864" s="17">
        <f>[1]!s_dq_amount_btin(A2864,E2864,100000000)</f>
        <v>52.910783559999999</v>
      </c>
      <c r="V2864" s="17">
        <f>[1]!s_dq_turn(A2864,E2864)</f>
        <v>13.719066912784715</v>
      </c>
      <c r="W2864" s="2">
        <f>[1]!s_pq_amount(A2864,"20260101","",100000000)</f>
        <v>1671.96645059</v>
      </c>
      <c r="X2864" s="2">
        <f>[1]!s_pq_avgamount(A2864,"20260101","",100000000)</f>
        <v>15.199695005363637</v>
      </c>
      <c r="Y2864" s="17">
        <f>[1]!s_ipo_dilutedpe(A2864)</f>
        <v>15.68</v>
      </c>
      <c r="Z2864" s="12">
        <f>[1]!s_ipo_collection_total(A2864,100000000)</f>
        <v>7.8916342592999991</v>
      </c>
      <c r="AA2864" s="2">
        <f>[1]!s_val_pe_ttm(A2864,E2864)</f>
        <v>-208.52937316894531</v>
      </c>
      <c r="AB2864" s="5">
        <f>[1]!s_info_zjtxornot1(A2864,"")</f>
        <v>0</v>
      </c>
      <c r="AC2864" s="22" t="str">
        <f>[1]!s_info_nature1(A2864,"")</f>
        <v>民营企业</v>
      </c>
      <c r="AD2864" s="6" t="str">
        <f>[1]!s_info_city(A2864)</f>
        <v>新余市</v>
      </c>
      <c r="AE2864" s="6" t="str">
        <f>[1]!s_info_province(A2864)</f>
        <v>江西省</v>
      </c>
      <c r="AF2864">
        <v>114.930835</v>
      </c>
      <c r="AG2864">
        <v>27.810834</v>
      </c>
    </row>
    <row r="2865" spans="1:33" x14ac:dyDescent="0.3">
      <c r="A2865" s="12" t="s">
        <v>6208</v>
      </c>
      <c r="B2865" s="12" t="s">
        <v>6209</v>
      </c>
      <c r="C2865" s="16" t="str">
        <f>[1]!s_info_mkt(A2865)</f>
        <v>创业板</v>
      </c>
      <c r="D2865" s="16" t="str">
        <f>[1]!s_ipo_listeddate(A2865)</f>
        <v>2018-11-07</v>
      </c>
      <c r="E2865" s="16" t="str">
        <f>[1]!lastradeday_s("000002","")</f>
        <v>2026-06-22</v>
      </c>
      <c r="F2865" s="16" t="str">
        <f>[1]!s_info_industry_csrc2023(A2865,"",3)</f>
        <v>软件和信息技术服务业</v>
      </c>
      <c r="G2865" s="16" t="str">
        <f>[1]!s_info_industry_csrc2023(A2865,"",1)</f>
        <v>信息传输、软件和信息技术服务业</v>
      </c>
      <c r="H2865" s="16">
        <f>[1]!s_is(A2865,83,"FY","YTD","20251231",1,"",100000000)</f>
        <v>36.230816735700003</v>
      </c>
      <c r="I2865" s="16">
        <f>[1]!s_is(A2865,83,"FY","YTD","20241231",1,"",100000000)</f>
        <v>39.580282368600002</v>
      </c>
      <c r="J2865" s="16">
        <f t="shared" si="132"/>
        <v>-8.4624601757697704E-2</v>
      </c>
      <c r="K2865" s="16">
        <f>[1]!s_is(A2865,61,"FY","YTD","20251231",1,"",100000000)</f>
        <v>4.3184359502999996</v>
      </c>
      <c r="L2865" s="16">
        <f>[1]!s_is(A2865,61,"FY","YTD","20241231",1,"",100000000)</f>
        <v>3.7985263900000001</v>
      </c>
      <c r="M2865" s="16">
        <f t="shared" si="133"/>
        <v>0.1368713829838627</v>
      </c>
      <c r="N2865" s="16">
        <f>[1]!s_fa_roe(A2865,"20251231")</f>
        <v>9.7727000000000004</v>
      </c>
      <c r="O2865" s="16">
        <f>[1]!s_stmnote_rdexp(A2865,"20251231",1,10000)</f>
        <v>36552.121261</v>
      </c>
      <c r="P2865" s="20">
        <f t="shared" si="134"/>
        <v>0.10088682661405035</v>
      </c>
      <c r="Q2865" s="16">
        <f>[1]!s_margin_tradingbalance(A2865,"",10000)</f>
        <v>86295.886299999998</v>
      </c>
      <c r="R2865" s="16">
        <f>[1]!s_margin_seclendingbalance(A2865,"",10000)</f>
        <v>333.67720000000003</v>
      </c>
      <c r="S2865" s="17">
        <f>[1]!s_val_ev(A2865,"",100000000)</f>
        <v>119.90091731800001</v>
      </c>
      <c r="T2865" s="17">
        <f>[1]!share_freesharesmv(A2865,"",100000000)</f>
        <v>90.911432753700012</v>
      </c>
      <c r="U2865" s="17">
        <f>[1]!s_dq_amount_btin(A2865,E2865,100000000)</f>
        <v>3.2801873000000001</v>
      </c>
      <c r="V2865" s="17">
        <f>[1]!s_dq_turn(A2865,E2865)</f>
        <v>2.8260441160087302</v>
      </c>
      <c r="W2865" s="2">
        <f>[1]!s_pq_amount(A2865,"20260101","",100000000)</f>
        <v>359.94280816999998</v>
      </c>
      <c r="X2865" s="2">
        <f>[1]!s_pq_avgamount(A2865,"20260101","",100000000)</f>
        <v>3.2722073469999997</v>
      </c>
      <c r="Y2865" s="17">
        <f>[1]!s_ipo_dilutedpe(A2865)</f>
        <v>22.97</v>
      </c>
      <c r="Z2865" s="12">
        <f>[1]!s_ipo_collection_total(A2865,100000000)</f>
        <v>3.3448359999999999</v>
      </c>
      <c r="AA2865" s="2">
        <f>[1]!s_val_pe_ttm(A2865,E2865)</f>
        <v>28.595731735229492</v>
      </c>
      <c r="AB2865" s="5">
        <f>[1]!s_info_zjtxornot1(A2865,"")</f>
        <v>0</v>
      </c>
      <c r="AC2865" s="22" t="str">
        <f>[1]!s_info_nature1(A2865,"")</f>
        <v>民营企业</v>
      </c>
      <c r="AD2865" s="6" t="str">
        <f>[1]!s_info_city(A2865)</f>
        <v>北京市</v>
      </c>
      <c r="AE2865" s="6" t="str">
        <f>[1]!s_info_province(A2865)</f>
        <v>北京</v>
      </c>
      <c r="AF2865">
        <v>116.40528500000001</v>
      </c>
      <c r="AG2865">
        <v>39.904989</v>
      </c>
    </row>
    <row r="2866" spans="1:33" x14ac:dyDescent="0.3">
      <c r="A2866" s="12" t="s">
        <v>6210</v>
      </c>
      <c r="B2866" s="12" t="s">
        <v>6211</v>
      </c>
      <c r="C2866" s="16" t="str">
        <f>[1]!s_info_mkt(A2866)</f>
        <v>主板</v>
      </c>
      <c r="D2866" s="16" t="str">
        <f>[1]!s_ipo_listeddate(A2866)</f>
        <v>2015-02-17</v>
      </c>
      <c r="E2866" s="16" t="str">
        <f>[1]!lastradeday_s("000002","")</f>
        <v>2026-06-22</v>
      </c>
      <c r="F2866" s="16" t="str">
        <f>[1]!s_info_industry_csrc2023(A2866,"",3)</f>
        <v>电气机械和器材制造业</v>
      </c>
      <c r="G2866" s="16" t="str">
        <f>[1]!s_info_industry_csrc2023(A2866,"",1)</f>
        <v>制造业</v>
      </c>
      <c r="H2866" s="16">
        <f>[1]!s_is(A2866,83,"FY","YTD","20251231",1,"",100000000)</f>
        <v>174.3877663234</v>
      </c>
      <c r="I2866" s="16">
        <f>[1]!s_is(A2866,83,"FY","YTD","20241231",1,"",100000000)</f>
        <v>169.10268225519999</v>
      </c>
      <c r="J2866" s="16">
        <f t="shared" si="132"/>
        <v>3.12536974441604E-2</v>
      </c>
      <c r="K2866" s="16">
        <f>[1]!s_is(A2866,61,"FY","YTD","20251231",1,"",100000000)</f>
        <v>-14.7724394452</v>
      </c>
      <c r="L2866" s="16">
        <f>[1]!s_is(A2866,61,"FY","YTD","20241231",1,"",100000000)</f>
        <v>3.7378700591000005</v>
      </c>
      <c r="M2866" s="16">
        <f t="shared" si="133"/>
        <v>-4.9521008519907959</v>
      </c>
      <c r="N2866" s="16">
        <f>[1]!s_fa_roe(A2866,"20251231")</f>
        <v>-12.1813</v>
      </c>
      <c r="O2866" s="16">
        <f>[1]!s_stmnote_rdexp(A2866,"20251231",1,10000)</f>
        <v>42202.323599000003</v>
      </c>
      <c r="P2866" s="20">
        <f t="shared" si="134"/>
        <v>2.4200277627695686E-2</v>
      </c>
      <c r="Q2866" s="16">
        <f>[1]!s_margin_tradingbalance(A2866,"",10000)</f>
        <v>103990.43919999999</v>
      </c>
      <c r="R2866" s="16">
        <f>[1]!s_margin_seclendingbalance(A2866,"",10000)</f>
        <v>320.52569999999997</v>
      </c>
      <c r="S2866" s="17">
        <f>[1]!s_val_ev(A2866,"",100000000)</f>
        <v>173.0538021234</v>
      </c>
      <c r="T2866" s="17">
        <f>[1]!share_freesharesmv(A2866,"",100000000)</f>
        <v>104.60212596459999</v>
      </c>
      <c r="U2866" s="17">
        <f>[1]!s_dq_amount_btin(A2866,E2866,100000000)</f>
        <v>12.87693322</v>
      </c>
      <c r="V2866" s="17">
        <f>[1]!s_dq_turn(A2866,E2866)</f>
        <v>10.38930311134011</v>
      </c>
      <c r="W2866" s="2">
        <f>[1]!s_pq_amount(A2866,"20260101","",100000000)</f>
        <v>568.91080310999996</v>
      </c>
      <c r="X2866" s="2">
        <f>[1]!s_pq_avgamount(A2866,"20260101","",100000000)</f>
        <v>5.1719163919090905</v>
      </c>
      <c r="Y2866" s="17">
        <f>[1]!s_ipo_dilutedpe(A2866)</f>
        <v>22.83</v>
      </c>
      <c r="Z2866" s="12">
        <f>[1]!s_ipo_collection_total(A2866,100000000)</f>
        <v>9.5675000000000008</v>
      </c>
      <c r="AA2866" s="2">
        <f>[1]!s_val_pe_ttm(A2866,E2866)</f>
        <v>-14.405633926391602</v>
      </c>
      <c r="AB2866" s="5">
        <f>[1]!s_info_zjtxornot1(A2866,"")</f>
        <v>1</v>
      </c>
      <c r="AC2866" s="22" t="str">
        <f>[1]!s_info_nature1(A2866,"")</f>
        <v>民营企业</v>
      </c>
      <c r="AD2866" s="6" t="str">
        <f>[1]!s_info_city(A2866)</f>
        <v>中山市</v>
      </c>
      <c r="AE2866" s="6" t="str">
        <f>[1]!s_info_province(A2866)</f>
        <v>广东省</v>
      </c>
      <c r="AF2866">
        <v>113.382391</v>
      </c>
      <c r="AG2866">
        <v>22.521113</v>
      </c>
    </row>
    <row r="2867" spans="1:33" x14ac:dyDescent="0.3">
      <c r="A2867" s="12" t="s">
        <v>6212</v>
      </c>
      <c r="B2867" s="12" t="s">
        <v>6213</v>
      </c>
      <c r="C2867" s="16" t="str">
        <f>[1]!s_info_mkt(A2867)</f>
        <v>主板</v>
      </c>
      <c r="D2867" s="16" t="str">
        <f>[1]!s_ipo_listeddate(A2867)</f>
        <v>2015-01-22</v>
      </c>
      <c r="E2867" s="16" t="str">
        <f>[1]!lastradeday_s("000002","")</f>
        <v>2026-06-22</v>
      </c>
      <c r="F2867" s="16" t="str">
        <f>[1]!s_info_industry_csrc2023(A2867,"",3)</f>
        <v>广播、电视、电影和录音制作业</v>
      </c>
      <c r="G2867" s="16" t="str">
        <f>[1]!s_info_industry_csrc2023(A2867,"",1)</f>
        <v>文化、体育和娱乐业</v>
      </c>
      <c r="H2867" s="16">
        <f>[1]!s_is(A2867,83,"FY","YTD","20251231",1,"",100000000)</f>
        <v>126.46593418100001</v>
      </c>
      <c r="I2867" s="16">
        <f>[1]!s_is(A2867,83,"FY","YTD","20241231",1,"",100000000)</f>
        <v>123.61817752979999</v>
      </c>
      <c r="J2867" s="16">
        <f t="shared" si="132"/>
        <v>2.3036714406451386E-2</v>
      </c>
      <c r="K2867" s="16">
        <f>[1]!s_is(A2867,61,"FY","YTD","20251231",1,"",100000000)</f>
        <v>5.1402094118999999</v>
      </c>
      <c r="L2867" s="16">
        <f>[1]!s_is(A2867,61,"FY","YTD","20241231",1,"",100000000)</f>
        <v>-9.4005310647000009</v>
      </c>
      <c r="M2867" s="16">
        <f t="shared" si="133"/>
        <v>1.5467998963592637</v>
      </c>
      <c r="N2867" s="16">
        <f>[1]!s_fa_roe(A2867,"20251231")</f>
        <v>7.1417000000000002</v>
      </c>
      <c r="O2867" s="16">
        <f>[1]!s_stmnote_rdexp(A2867,"20251231",1,10000)</f>
        <v>9221.0839980000001</v>
      </c>
      <c r="P2867" s="20">
        <f t="shared" si="134"/>
        <v>7.2913579911588217E-3</v>
      </c>
      <c r="Q2867" s="16">
        <f>[1]!s_margin_tradingbalance(A2867,"",10000)</f>
        <v>137383.62789999999</v>
      </c>
      <c r="R2867" s="16">
        <f>[1]!s_margin_seclendingbalance(A2867,"",10000)</f>
        <v>582.20849999999996</v>
      </c>
      <c r="S2867" s="17">
        <f>[1]!s_val_ev(A2867,"",100000000)</f>
        <v>169.78700812319997</v>
      </c>
      <c r="T2867" s="17">
        <f>[1]!share_freesharesmv(A2867,"",100000000)</f>
        <v>119.31671035439997</v>
      </c>
      <c r="U2867" s="17">
        <f>[1]!s_dq_amount_btin(A2867,E2867,100000000)</f>
        <v>4.2023468700000004</v>
      </c>
      <c r="V2867" s="17">
        <f>[1]!s_dq_turn(A2867,E2867)</f>
        <v>2.5759040121657493</v>
      </c>
      <c r="W2867" s="2">
        <f>[1]!s_pq_amount(A2867,"20260101","",100000000)</f>
        <v>672.26360887999999</v>
      </c>
      <c r="X2867" s="2">
        <f>[1]!s_pq_avgamount(A2867,"20260101","",100000000)</f>
        <v>6.111487353454546</v>
      </c>
      <c r="Y2867" s="17">
        <f>[1]!s_ipo_dilutedpe(A2867)</f>
        <v>22.96</v>
      </c>
      <c r="Z2867" s="12">
        <f>[1]!s_ipo_collection_total(A2867,100000000)</f>
        <v>12.81</v>
      </c>
      <c r="AA2867" s="2">
        <f>[1]!s_val_pe_ttm(A2867,E2867)</f>
        <v>-74.100334167480469</v>
      </c>
      <c r="AB2867" s="5">
        <f>[1]!s_info_zjtxornot1(A2867,"")</f>
        <v>0</v>
      </c>
      <c r="AC2867" s="22" t="str">
        <f>[1]!s_info_nature1(A2867,"")</f>
        <v>民营企业</v>
      </c>
      <c r="AD2867" s="6" t="str">
        <f>[1]!s_info_city(A2867)</f>
        <v>北京市</v>
      </c>
      <c r="AE2867" s="6" t="str">
        <f>[1]!s_info_province(A2867)</f>
        <v>北京</v>
      </c>
      <c r="AF2867">
        <v>116.40528500000001</v>
      </c>
      <c r="AG2867">
        <v>39.904989</v>
      </c>
    </row>
    <row r="2868" spans="1:33" x14ac:dyDescent="0.3">
      <c r="A2868" s="12" t="s">
        <v>6214</v>
      </c>
      <c r="B2868" s="12" t="s">
        <v>6215</v>
      </c>
      <c r="C2868" s="16" t="str">
        <f>[1]!s_info_mkt(A2868)</f>
        <v>主板</v>
      </c>
      <c r="D2868" s="16" t="str">
        <f>[1]!s_ipo_listeddate(A2868)</f>
        <v>2020-03-23</v>
      </c>
      <c r="E2868" s="16" t="str">
        <f>[1]!lastradeday_s("000002","")</f>
        <v>2026-06-22</v>
      </c>
      <c r="F2868" s="16" t="str">
        <f>[1]!s_info_industry_csrc2023(A2868,"",3)</f>
        <v>橡胶和塑料制品业</v>
      </c>
      <c r="G2868" s="16" t="str">
        <f>[1]!s_info_industry_csrc2023(A2868,"",1)</f>
        <v>制造业</v>
      </c>
      <c r="H2868" s="16">
        <f>[1]!s_is(A2868,83,"FY","YTD","20251231",1,"",100000000)</f>
        <v>11.2653122135</v>
      </c>
      <c r="I2868" s="16">
        <f>[1]!s_is(A2868,83,"FY","YTD","20241231",1,"",100000000)</f>
        <v>13.089024355999999</v>
      </c>
      <c r="J2868" s="16">
        <f t="shared" si="132"/>
        <v>-0.1393314041519077</v>
      </c>
      <c r="K2868" s="16">
        <f>[1]!s_is(A2868,61,"FY","YTD","20251231",1,"",100000000)</f>
        <v>0.17177733039999998</v>
      </c>
      <c r="L2868" s="16">
        <f>[1]!s_is(A2868,61,"FY","YTD","20241231",1,"",100000000)</f>
        <v>1.3793039043000002</v>
      </c>
      <c r="M2868" s="16">
        <f t="shared" si="133"/>
        <v>-0.87546085393909079</v>
      </c>
      <c r="N2868" s="16">
        <f>[1]!s_fa_roe(A2868,"20251231")</f>
        <v>1.0773999999999999</v>
      </c>
      <c r="O2868" s="16">
        <f>[1]!s_stmnote_rdexp(A2868,"20251231",1,10000)</f>
        <v>1880.6212230000001</v>
      </c>
      <c r="P2868" s="20">
        <f t="shared" si="134"/>
        <v>1.6693911250380812E-2</v>
      </c>
      <c r="Q2868" s="16">
        <f>[1]!s_margin_tradingbalance(A2868,"",10000)</f>
        <v>0</v>
      </c>
      <c r="R2868" s="16">
        <f>[1]!s_margin_seclendingbalance(A2868,"",10000)</f>
        <v>0</v>
      </c>
      <c r="S2868" s="17">
        <f>[1]!s_val_ev(A2868,"",100000000)</f>
        <v>27.853106</v>
      </c>
      <c r="T2868" s="17">
        <f>[1]!share_freesharesmv(A2868,"",100000000)</f>
        <v>8.0037529999999997</v>
      </c>
      <c r="U2868" s="17">
        <f>[1]!s_dq_amount_btin(A2868,E2868,100000000)</f>
        <v>0.27428788999999998</v>
      </c>
      <c r="V2868" s="17">
        <f>[1]!s_dq_turn(A2868,E2868)</f>
        <v>1.0149841086391216</v>
      </c>
      <c r="W2868" s="2">
        <f>[1]!s_pq_amount(A2868,"20260101","",100000000)</f>
        <v>63.760318159999997</v>
      </c>
      <c r="X2868" s="2">
        <f>[1]!s_pq_avgamount(A2868,"20260101","",100000000)</f>
        <v>0.57963925599999999</v>
      </c>
      <c r="Y2868" s="17">
        <f>[1]!s_ipo_dilutedpe(A2868)</f>
        <v>22.98</v>
      </c>
      <c r="Z2868" s="12">
        <f>[1]!s_ipo_collection_total(A2868,100000000)</f>
        <v>7.74</v>
      </c>
      <c r="AA2868" s="2">
        <f>[1]!s_val_pe_ttm(A2868,E2868)</f>
        <v>-140.52139282226563</v>
      </c>
      <c r="AB2868" s="5">
        <f>[1]!s_info_zjtxornot1(A2868,"")</f>
        <v>0</v>
      </c>
      <c r="AC2868" s="22" t="str">
        <f>[1]!s_info_nature1(A2868,"")</f>
        <v>民营企业</v>
      </c>
      <c r="AD2868" s="6" t="str">
        <f>[1]!s_info_city(A2868)</f>
        <v>张家港市</v>
      </c>
      <c r="AE2868" s="6" t="str">
        <f>[1]!s_info_province(A2868)</f>
        <v>江苏省</v>
      </c>
      <c r="AF2868">
        <v>120.627279</v>
      </c>
      <c r="AG2868">
        <v>31.907812</v>
      </c>
    </row>
    <row r="2869" spans="1:33" x14ac:dyDescent="0.3">
      <c r="A2869" s="12" t="s">
        <v>6216</v>
      </c>
      <c r="B2869" s="12" t="s">
        <v>6217</v>
      </c>
      <c r="C2869" s="16" t="str">
        <f>[1]!s_info_mkt(A2869)</f>
        <v>主板</v>
      </c>
      <c r="D2869" s="16" t="str">
        <f>[1]!s_ipo_listeddate(A2869)</f>
        <v>2021-09-29</v>
      </c>
      <c r="E2869" s="16" t="str">
        <f>[1]!lastradeday_s("000002","")</f>
        <v>2026-06-22</v>
      </c>
      <c r="F2869" s="16" t="str">
        <f>[1]!s_info_industry_csrc2023(A2869,"",3)</f>
        <v>化学原料和化学制品制造业</v>
      </c>
      <c r="G2869" s="16" t="str">
        <f>[1]!s_info_industry_csrc2023(A2869,"",1)</f>
        <v>制造业</v>
      </c>
      <c r="H2869" s="16">
        <f>[1]!s_is(A2869,83,"FY","YTD","20251231",1,"",100000000)</f>
        <v>20.716696462799998</v>
      </c>
      <c r="I2869" s="16">
        <f>[1]!s_is(A2869,83,"FY","YTD","20241231",1,"",100000000)</f>
        <v>16.410613397799999</v>
      </c>
      <c r="J2869" s="16">
        <f t="shared" si="132"/>
        <v>0.26239622862465772</v>
      </c>
      <c r="K2869" s="16">
        <f>[1]!s_is(A2869,61,"FY","YTD","20251231",1,"",100000000)</f>
        <v>-0.29440684920000004</v>
      </c>
      <c r="L2869" s="16">
        <f>[1]!s_is(A2869,61,"FY","YTD","20241231",1,"",100000000)</f>
        <v>0.87742684120000003</v>
      </c>
      <c r="M2869" s="16">
        <f t="shared" si="133"/>
        <v>-1.3355343549752352</v>
      </c>
      <c r="N2869" s="16">
        <f>[1]!s_fa_roe(A2869,"20251231")</f>
        <v>-1.3220000000000001</v>
      </c>
      <c r="O2869" s="16">
        <f>[1]!s_stmnote_rdexp(A2869,"20251231",1,10000)</f>
        <v>6667.0897420000001</v>
      </c>
      <c r="P2869" s="20">
        <f t="shared" si="134"/>
        <v>3.218220508260948E-2</v>
      </c>
      <c r="Q2869" s="16">
        <f>[1]!s_margin_tradingbalance(A2869,"",10000)</f>
        <v>0</v>
      </c>
      <c r="R2869" s="16">
        <f>[1]!s_margin_seclendingbalance(A2869,"",10000)</f>
        <v>0</v>
      </c>
      <c r="S2869" s="17">
        <f>[1]!s_val_ev(A2869,"",100000000)</f>
        <v>30.731162000000001</v>
      </c>
      <c r="T2869" s="17">
        <f>[1]!share_freesharesmv(A2869,"",100000000)</f>
        <v>11.0090674142</v>
      </c>
      <c r="U2869" s="17">
        <f>[1]!s_dq_amount_btin(A2869,E2869,100000000)</f>
        <v>0.4160045</v>
      </c>
      <c r="V2869" s="17">
        <f>[1]!s_dq_turn(A2869,E2869)</f>
        <v>1.4055419911886113</v>
      </c>
      <c r="W2869" s="2">
        <f>[1]!s_pq_amount(A2869,"20260101","",100000000)</f>
        <v>135.73984446</v>
      </c>
      <c r="X2869" s="2">
        <f>[1]!s_pq_avgamount(A2869,"20260101","",100000000)</f>
        <v>1.233998586</v>
      </c>
      <c r="Y2869" s="17">
        <f>[1]!s_ipo_dilutedpe(A2869)</f>
        <v>22.98</v>
      </c>
      <c r="Z2869" s="12">
        <f>[1]!s_ipo_collection_total(A2869,100000000)</f>
        <v>8.6786619999999992</v>
      </c>
      <c r="AA2869" s="2">
        <f>[1]!s_val_pe_ttm(A2869,E2869)</f>
        <v>-50.325767517089844</v>
      </c>
      <c r="AB2869" s="5">
        <f>[1]!s_info_zjtxornot1(A2869,"")</f>
        <v>0</v>
      </c>
      <c r="AC2869" s="22" t="str">
        <f>[1]!s_info_nature1(A2869,"")</f>
        <v>民营企业</v>
      </c>
      <c r="AD2869" s="6" t="str">
        <f>[1]!s_info_city(A2869)</f>
        <v>池州市</v>
      </c>
      <c r="AE2869" s="6" t="str">
        <f>[1]!s_info_province(A2869)</f>
        <v>安徽省</v>
      </c>
      <c r="AF2869">
        <v>117.48915700000001</v>
      </c>
      <c r="AG2869">
        <v>30.656037000000001</v>
      </c>
    </row>
    <row r="2870" spans="1:33" x14ac:dyDescent="0.3">
      <c r="A2870" s="12" t="s">
        <v>6218</v>
      </c>
      <c r="B2870" s="12" t="s">
        <v>6219</v>
      </c>
      <c r="C2870" s="16" t="str">
        <f>[1]!s_info_mkt(A2870)</f>
        <v>主板</v>
      </c>
      <c r="D2870" s="16" t="str">
        <f>[1]!s_ipo_listeddate(A2870)</f>
        <v>2015-12-10</v>
      </c>
      <c r="E2870" s="16" t="str">
        <f>[1]!lastradeday_s("000002","")</f>
        <v>2026-06-22</v>
      </c>
      <c r="F2870" s="16" t="str">
        <f>[1]!s_info_industry_csrc2023(A2870,"",3)</f>
        <v>专用设备制造业</v>
      </c>
      <c r="G2870" s="16" t="str">
        <f>[1]!s_info_industry_csrc2023(A2870,"",1)</f>
        <v>制造业</v>
      </c>
      <c r="H2870" s="16">
        <f>[1]!s_is(A2870,83,"FY","YTD","20251231",1,"",100000000)</f>
        <v>10.787726474500001</v>
      </c>
      <c r="I2870" s="16">
        <f>[1]!s_is(A2870,83,"FY","YTD","20241231",1,"",100000000)</f>
        <v>13.736039142100001</v>
      </c>
      <c r="J2870" s="16">
        <f t="shared" si="132"/>
        <v>-0.21464067167394907</v>
      </c>
      <c r="K2870" s="16">
        <f>[1]!s_is(A2870,61,"FY","YTD","20251231",1,"",100000000)</f>
        <v>0.1452499646</v>
      </c>
      <c r="L2870" s="16">
        <f>[1]!s_is(A2870,61,"FY","YTD","20241231",1,"",100000000)</f>
        <v>1.1699012742000001</v>
      </c>
      <c r="M2870" s="16">
        <f t="shared" si="133"/>
        <v>-0.87584425472198524</v>
      </c>
      <c r="N2870" s="16">
        <f>[1]!s_fa_roe(A2870,"20251231")</f>
        <v>1.7837000000000001</v>
      </c>
      <c r="O2870" s="16">
        <f>[1]!s_stmnote_rdexp(A2870,"20251231",1,10000)</f>
        <v>6630.8721240000004</v>
      </c>
      <c r="P2870" s="20">
        <f t="shared" si="134"/>
        <v>6.1466817310153701E-2</v>
      </c>
      <c r="Q2870" s="16">
        <f>[1]!s_margin_tradingbalance(A2870,"",10000)</f>
        <v>47597.221299999997</v>
      </c>
      <c r="R2870" s="16">
        <f>[1]!s_margin_seclendingbalance(A2870,"",10000)</f>
        <v>0</v>
      </c>
      <c r="S2870" s="17">
        <f>[1]!s_val_ev(A2870,"",100000000)</f>
        <v>159.51519999999999</v>
      </c>
      <c r="T2870" s="17">
        <f>[1]!share_freesharesmv(A2870,"",100000000)</f>
        <v>84.550725</v>
      </c>
      <c r="U2870" s="17">
        <f>[1]!s_dq_amount_btin(A2870,E2870,100000000)</f>
        <v>9.5808552599999999</v>
      </c>
      <c r="V2870" s="17">
        <f>[1]!s_dq_turn(A2870,E2870)</f>
        <v>5.904161057692308</v>
      </c>
      <c r="W2870" s="2">
        <f>[1]!s_pq_amount(A2870,"20260101","",100000000)</f>
        <v>445.27066633999999</v>
      </c>
      <c r="X2870" s="2">
        <f>[1]!s_pq_avgamount(A2870,"20260101","",100000000)</f>
        <v>4.0479151485454548</v>
      </c>
      <c r="Y2870" s="17">
        <f>[1]!s_ipo_dilutedpe(A2870)</f>
        <v>21.15</v>
      </c>
      <c r="Z2870" s="12">
        <f>[1]!s_ipo_collection_total(A2870,100000000)</f>
        <v>5.694</v>
      </c>
      <c r="AA2870" s="2">
        <f>[1]!s_val_pe_ttm(A2870,E2870)</f>
        <v>671.56207275390625</v>
      </c>
      <c r="AB2870" s="5">
        <f>[1]!s_info_zjtxornot1(A2870,"")</f>
        <v>0</v>
      </c>
      <c r="AC2870" s="22" t="str">
        <f>[1]!s_info_nature1(A2870,"")</f>
        <v>民营企业</v>
      </c>
      <c r="AD2870" s="6" t="str">
        <f>[1]!s_info_city(A2870)</f>
        <v>苏州市</v>
      </c>
      <c r="AE2870" s="6" t="str">
        <f>[1]!s_info_province(A2870)</f>
        <v>江苏省</v>
      </c>
      <c r="AF2870">
        <v>120.619585</v>
      </c>
      <c r="AG2870">
        <v>31.299378999999998</v>
      </c>
    </row>
    <row r="2871" spans="1:33" x14ac:dyDescent="0.3">
      <c r="A2871" s="12" t="s">
        <v>6220</v>
      </c>
      <c r="B2871" s="12" t="s">
        <v>6221</v>
      </c>
      <c r="C2871" s="16" t="str">
        <f>[1]!s_info_mkt(A2871)</f>
        <v>创业板</v>
      </c>
      <c r="D2871" s="16" t="str">
        <f>[1]!s_ipo_listeddate(A2871)</f>
        <v>2010-01-20</v>
      </c>
      <c r="E2871" s="16" t="str">
        <f>[1]!lastradeday_s("000002","")</f>
        <v>2026-06-22</v>
      </c>
      <c r="F2871" s="16" t="str">
        <f>[1]!s_info_industry_csrc2023(A2871,"",3)</f>
        <v>计算机、通信和其他电子设备制造业</v>
      </c>
      <c r="G2871" s="16" t="str">
        <f>[1]!s_info_industry_csrc2023(A2871,"",1)</f>
        <v>制造业</v>
      </c>
      <c r="H2871" s="16">
        <f>[1]!s_is(A2871,83,"FY","YTD","20251231",1,"",100000000)</f>
        <v>7.8159097064999994</v>
      </c>
      <c r="I2871" s="16">
        <f>[1]!s_is(A2871,83,"FY","YTD","20241231",1,"",100000000)</f>
        <v>5.4689624101999996</v>
      </c>
      <c r="J2871" s="16">
        <f t="shared" si="132"/>
        <v>0.42913940895310931</v>
      </c>
      <c r="K2871" s="16">
        <f>[1]!s_is(A2871,61,"FY","YTD","20251231",1,"",100000000)</f>
        <v>-0.69223669269999999</v>
      </c>
      <c r="L2871" s="16">
        <f>[1]!s_is(A2871,61,"FY","YTD","20241231",1,"",100000000)</f>
        <v>-1.4296393366</v>
      </c>
      <c r="M2871" s="16">
        <f t="shared" si="133"/>
        <v>0.51579627464204181</v>
      </c>
      <c r="N2871" s="16">
        <f>[1]!s_fa_roe(A2871,"20251231")</f>
        <v>-4.4302000000000001</v>
      </c>
      <c r="O2871" s="16">
        <f>[1]!s_stmnote_rdexp(A2871,"20251231",1,10000)</f>
        <v>18353.007827000001</v>
      </c>
      <c r="P2871" s="20">
        <f t="shared" si="134"/>
        <v>0.23481601651228087</v>
      </c>
      <c r="Q2871" s="16">
        <f>[1]!s_margin_tradingbalance(A2871,"",10000)</f>
        <v>81836.587199999994</v>
      </c>
      <c r="R2871" s="16">
        <f>[1]!s_margin_seclendingbalance(A2871,"",10000)</f>
        <v>396.57249999999999</v>
      </c>
      <c r="S2871" s="17">
        <f>[1]!s_val_ev(A2871,"",100000000)</f>
        <v>117.75738943719999</v>
      </c>
      <c r="T2871" s="17">
        <f>[1]!share_freesharesmv(A2871,"",100000000)</f>
        <v>83.534666032000004</v>
      </c>
      <c r="U2871" s="17">
        <f>[1]!s_dq_amount_btin(A2871,E2871,100000000)</f>
        <v>4.5573066200000003</v>
      </c>
      <c r="V2871" s="17">
        <f>[1]!s_dq_turn(A2871,E2871)</f>
        <v>5.029627212147691</v>
      </c>
      <c r="W2871" s="2">
        <f>[1]!s_pq_amount(A2871,"20260101","",100000000)</f>
        <v>1079.2931153500001</v>
      </c>
      <c r="X2871" s="2">
        <f>[1]!s_pq_avgamount(A2871,"20260101","",100000000)</f>
        <v>9.8117555940909096</v>
      </c>
      <c r="Y2871" s="17">
        <f>[1]!s_ipo_dilutedpe(A2871)</f>
        <v>76.75</v>
      </c>
      <c r="Z2871" s="12">
        <f>[1]!s_ipo_collection_total(A2871,100000000)</f>
        <v>5.2190000000000003</v>
      </c>
      <c r="AA2871" s="2">
        <f>[1]!s_val_pe_ttm(A2871,E2871)</f>
        <v>-184.5478515625</v>
      </c>
      <c r="AB2871" s="5">
        <f>[1]!s_info_zjtxornot1(A2871,"")</f>
        <v>0</v>
      </c>
      <c r="AC2871" s="22" t="str">
        <f>[1]!s_info_nature1(A2871,"")</f>
        <v>民营企业</v>
      </c>
      <c r="AD2871" s="6" t="str">
        <f>[1]!s_info_city(A2871)</f>
        <v>北京市</v>
      </c>
      <c r="AE2871" s="6" t="str">
        <f>[1]!s_info_province(A2871)</f>
        <v>北京</v>
      </c>
      <c r="AF2871">
        <v>116.40528500000001</v>
      </c>
      <c r="AG2871">
        <v>39.904989</v>
      </c>
    </row>
    <row r="2872" spans="1:33" x14ac:dyDescent="0.3">
      <c r="A2872" s="12" t="s">
        <v>6222</v>
      </c>
      <c r="B2872" s="12" t="s">
        <v>6223</v>
      </c>
      <c r="C2872" s="16" t="str">
        <f>[1]!s_info_mkt(A2872)</f>
        <v>主板</v>
      </c>
      <c r="D2872" s="16" t="str">
        <f>[1]!s_ipo_listeddate(A2872)</f>
        <v>2007-11-13</v>
      </c>
      <c r="E2872" s="16" t="str">
        <f>[1]!lastradeday_s("000002","")</f>
        <v>2026-06-22</v>
      </c>
      <c r="F2872" s="16" t="str">
        <f>[1]!s_info_industry_csrc2023(A2872,"",3)</f>
        <v>有色金属冶炼和压延加工业</v>
      </c>
      <c r="G2872" s="16" t="str">
        <f>[1]!s_info_industry_csrc2023(A2872,"",1)</f>
        <v>制造业</v>
      </c>
      <c r="H2872" s="16">
        <f>[1]!s_is(A2872,83,"FY","YTD","20251231",1,"",100000000)</f>
        <v>99.117528172900009</v>
      </c>
      <c r="I2872" s="16">
        <f>[1]!s_is(A2872,83,"FY","YTD","20241231",1,"",100000000)</f>
        <v>89.825630281200006</v>
      </c>
      <c r="J2872" s="16">
        <f t="shared" si="132"/>
        <v>0.10344372605693519</v>
      </c>
      <c r="K2872" s="16">
        <f>[1]!s_is(A2872,61,"FY","YTD","20251231",1,"",100000000)</f>
        <v>-0.1854894685</v>
      </c>
      <c r="L2872" s="16">
        <f>[1]!s_is(A2872,61,"FY","YTD","20241231",1,"",100000000)</f>
        <v>1.5962896200000001</v>
      </c>
      <c r="M2872" s="16">
        <f t="shared" si="133"/>
        <v>-1.116200385052933</v>
      </c>
      <c r="N2872" s="16">
        <f>[1]!s_fa_roe(A2872,"20251231")</f>
        <v>-0.34949999999999998</v>
      </c>
      <c r="O2872" s="16">
        <f>[1]!s_stmnote_rdexp(A2872,"20251231",1,10000)</f>
        <v>48788.111929999999</v>
      </c>
      <c r="P2872" s="20">
        <f t="shared" si="134"/>
        <v>4.9222486506013664E-2</v>
      </c>
      <c r="Q2872" s="16">
        <f>[1]!s_margin_tradingbalance(A2872,"",10000)</f>
        <v>80028.3652</v>
      </c>
      <c r="R2872" s="16">
        <f>[1]!s_margin_seclendingbalance(A2872,"",10000)</f>
        <v>303.14400000000001</v>
      </c>
      <c r="S2872" s="17">
        <f>[1]!s_val_ev(A2872,"",100000000)</f>
        <v>141.72701292369999</v>
      </c>
      <c r="T2872" s="17">
        <f>[1]!share_freesharesmv(A2872,"",100000000)</f>
        <v>81.713070426299993</v>
      </c>
      <c r="U2872" s="17">
        <f>[1]!s_dq_amount_btin(A2872,E2872,100000000)</f>
        <v>4.6406244499999998</v>
      </c>
      <c r="V2872" s="17">
        <f>[1]!s_dq_turn(A2872,E2872)</f>
        <v>3.8563848680698158</v>
      </c>
      <c r="W2872" s="2">
        <f>[1]!s_pq_amount(A2872,"20260101","",100000000)</f>
        <v>614.70214696000005</v>
      </c>
      <c r="X2872" s="2">
        <f>[1]!s_pq_avgamount(A2872,"20260101","",100000000)</f>
        <v>5.588201336</v>
      </c>
      <c r="Y2872" s="17">
        <f>[1]!s_ipo_dilutedpe(A2872)</f>
        <v>29.97</v>
      </c>
      <c r="Z2872" s="12">
        <f>[1]!s_ipo_collection_total(A2872,100000000)</f>
        <v>5.1791999999999998</v>
      </c>
      <c r="AA2872" s="2">
        <f>[1]!s_val_pe_ttm(A2872,E2872)</f>
        <v>-340.334228515625</v>
      </c>
      <c r="AB2872" s="5">
        <f>[1]!s_info_zjtxornot1(A2872,"")</f>
        <v>1</v>
      </c>
      <c r="AC2872" s="22" t="str">
        <f>[1]!s_info_nature1(A2872,"")</f>
        <v>中央国有企业</v>
      </c>
      <c r="AD2872" s="6" t="str">
        <f>[1]!s_info_city(A2872)</f>
        <v>南京市</v>
      </c>
      <c r="AE2872" s="6" t="str">
        <f>[1]!s_info_province(A2872)</f>
        <v>江苏省</v>
      </c>
      <c r="AF2872">
        <v>118.767413</v>
      </c>
      <c r="AG2872">
        <v>32.041544000000002</v>
      </c>
    </row>
    <row r="2873" spans="1:33" x14ac:dyDescent="0.3">
      <c r="A2873" s="12" t="s">
        <v>6224</v>
      </c>
      <c r="B2873" s="12" t="s">
        <v>6225</v>
      </c>
      <c r="C2873" s="16" t="str">
        <f>[1]!s_info_mkt(A2873)</f>
        <v>创业板</v>
      </c>
      <c r="D2873" s="16" t="str">
        <f>[1]!s_ipo_listeddate(A2873)</f>
        <v>2017-06-19</v>
      </c>
      <c r="E2873" s="16" t="str">
        <f>[1]!lastradeday_s("000002","")</f>
        <v>2026-06-22</v>
      </c>
      <c r="F2873" s="16" t="str">
        <f>[1]!s_info_industry_csrc2023(A2873,"",3)</f>
        <v>商务服务业</v>
      </c>
      <c r="G2873" s="16" t="str">
        <f>[1]!s_info_industry_csrc2023(A2873,"",1)</f>
        <v>租赁和商务服务业</v>
      </c>
      <c r="H2873" s="16">
        <f>[1]!s_is(A2873,83,"FY","YTD","20251231",1,"",100000000)</f>
        <v>5.50922847</v>
      </c>
      <c r="I2873" s="16">
        <f>[1]!s_is(A2873,83,"FY","YTD","20241231",1,"",100000000)</f>
        <v>5.8592477374999996</v>
      </c>
      <c r="J2873" s="16">
        <f t="shared" si="132"/>
        <v>-5.9737919129076555E-2</v>
      </c>
      <c r="K2873" s="16">
        <f>[1]!s_is(A2873,61,"FY","YTD","20251231",1,"",100000000)</f>
        <v>0.148633765</v>
      </c>
      <c r="L2873" s="16">
        <f>[1]!s_is(A2873,61,"FY","YTD","20241231",1,"",100000000)</f>
        <v>-0.1199550085</v>
      </c>
      <c r="M2873" s="16">
        <f t="shared" si="133"/>
        <v>2.2390792752934527</v>
      </c>
      <c r="N2873" s="16">
        <f>[1]!s_fa_roe(A2873,"20251231")</f>
        <v>1.9581999999999999</v>
      </c>
      <c r="O2873" s="16">
        <f>[1]!s_stmnote_rdexp(A2873,"20251231",1,10000)</f>
        <v>336.958369</v>
      </c>
      <c r="P2873" s="20">
        <f t="shared" si="134"/>
        <v>6.1162533163196262E-3</v>
      </c>
      <c r="Q2873" s="16">
        <f>[1]!s_margin_tradingbalance(A2873,"",10000)</f>
        <v>0</v>
      </c>
      <c r="R2873" s="16">
        <f>[1]!s_margin_seclendingbalance(A2873,"",10000)</f>
        <v>0</v>
      </c>
      <c r="S2873" s="17">
        <f>[1]!s_val_ev(A2873,"",100000000)</f>
        <v>76.803252173999994</v>
      </c>
      <c r="T2873" s="17">
        <f>[1]!share_freesharesmv(A2873,"",100000000)</f>
        <v>39.372232393999994</v>
      </c>
      <c r="U2873" s="17">
        <f>[1]!s_dq_amount_btin(A2873,E2873,100000000)</f>
        <v>4.4854021099999999</v>
      </c>
      <c r="V2873" s="17">
        <f>[1]!s_dq_turn(A2873,E2873)</f>
        <v>7.2187994883777291</v>
      </c>
      <c r="W2873" s="2">
        <f>[1]!s_pq_amount(A2873,"20260101","",100000000)</f>
        <v>301.84551621000003</v>
      </c>
      <c r="X2873" s="2">
        <f>[1]!s_pq_avgamount(A2873,"20260101","",100000000)</f>
        <v>2.7440501473636365</v>
      </c>
      <c r="Y2873" s="17">
        <f>[1]!s_ipo_dilutedpe(A2873)</f>
        <v>22.99</v>
      </c>
      <c r="Z2873" s="12">
        <f>[1]!s_ipo_collection_total(A2873,100000000)</f>
        <v>2.213336</v>
      </c>
      <c r="AA2873" s="2">
        <f>[1]!s_val_pe_ttm(A2873,E2873)</f>
        <v>769.487060546875</v>
      </c>
      <c r="AB2873" s="5">
        <f>[1]!s_info_zjtxornot1(A2873,"")</f>
        <v>0</v>
      </c>
      <c r="AC2873" s="22" t="str">
        <f>[1]!s_info_nature1(A2873,"")</f>
        <v>民营企业</v>
      </c>
      <c r="AD2873" s="6" t="str">
        <f>[1]!s_info_city(A2873)</f>
        <v>深圳市</v>
      </c>
      <c r="AE2873" s="6" t="str">
        <f>[1]!s_info_province(A2873)</f>
        <v>广东省</v>
      </c>
      <c r="AF2873">
        <v>114.085947</v>
      </c>
      <c r="AG2873">
        <v>22.547000000000001</v>
      </c>
    </row>
    <row r="2874" spans="1:33" x14ac:dyDescent="0.3">
      <c r="A2874" s="12" t="s">
        <v>6226</v>
      </c>
      <c r="B2874" s="12" t="s">
        <v>6227</v>
      </c>
      <c r="C2874" s="16" t="str">
        <f>[1]!s_info_mkt(A2874)</f>
        <v>创业板</v>
      </c>
      <c r="D2874" s="16" t="str">
        <f>[1]!s_ipo_listeddate(A2874)</f>
        <v>2015-04-23</v>
      </c>
      <c r="E2874" s="16" t="str">
        <f>[1]!lastradeday_s("000002","")</f>
        <v>2026-06-22</v>
      </c>
      <c r="F2874" s="16" t="str">
        <f>[1]!s_info_industry_csrc2023(A2874,"",3)</f>
        <v>化学原料和化学制品制造业</v>
      </c>
      <c r="G2874" s="16" t="str">
        <f>[1]!s_info_industry_csrc2023(A2874,"",1)</f>
        <v>制造业</v>
      </c>
      <c r="H2874" s="16">
        <f>[1]!s_is(A2874,83,"FY","YTD","20251231",1,"",100000000)</f>
        <v>90.034959270800002</v>
      </c>
      <c r="I2874" s="16">
        <f>[1]!s_is(A2874,83,"FY","YTD","20241231",1,"",100000000)</f>
        <v>77.807092168699995</v>
      </c>
      <c r="J2874" s="16">
        <f t="shared" si="132"/>
        <v>0.15715620210542958</v>
      </c>
      <c r="K2874" s="16">
        <f>[1]!s_is(A2874,61,"FY","YTD","20251231",1,"",100000000)</f>
        <v>8.8108523554999998</v>
      </c>
      <c r="L2874" s="16">
        <f>[1]!s_is(A2874,61,"FY","YTD","20241231",1,"",100000000)</f>
        <v>7.917141054</v>
      </c>
      <c r="M2874" s="16">
        <f t="shared" si="133"/>
        <v>0.11288308436142709</v>
      </c>
      <c r="N2874" s="16">
        <f>[1]!s_fa_roe(A2874,"20251231")</f>
        <v>15.811199999999999</v>
      </c>
      <c r="O2874" s="16">
        <f>[1]!s_stmnote_rdexp(A2874,"20251231",1,10000)</f>
        <v>44048.865597000004</v>
      </c>
      <c r="P2874" s="20">
        <f t="shared" si="134"/>
        <v>4.8924180067115179E-2</v>
      </c>
      <c r="Q2874" s="16">
        <f>[1]!s_margin_tradingbalance(A2874,"",10000)</f>
        <v>0</v>
      </c>
      <c r="R2874" s="16">
        <f>[1]!s_margin_seclendingbalance(A2874,"",10000)</f>
        <v>0</v>
      </c>
      <c r="S2874" s="17">
        <f>[1]!s_val_ev(A2874,"",100000000)</f>
        <v>130.70040316060002</v>
      </c>
      <c r="T2874" s="17">
        <f>[1]!share_freesharesmv(A2874,"",100000000)</f>
        <v>49.470533928200005</v>
      </c>
      <c r="U2874" s="17">
        <f>[1]!s_dq_amount_btin(A2874,E2874,100000000)</f>
        <v>1.6160997500000001</v>
      </c>
      <c r="V2874" s="17">
        <f>[1]!s_dq_turn(A2874,E2874)</f>
        <v>2.8387836346718025</v>
      </c>
      <c r="W2874" s="2">
        <f>[1]!s_pq_amount(A2874,"20260101","",100000000)</f>
        <v>503.15556978000001</v>
      </c>
      <c r="X2874" s="2">
        <f>[1]!s_pq_avgamount(A2874,"20260101","",100000000)</f>
        <v>4.5741415434545454</v>
      </c>
      <c r="Y2874" s="17">
        <f>[1]!s_ipo_dilutedpe(A2874)</f>
        <v>7.11</v>
      </c>
      <c r="Z2874" s="12">
        <f>[1]!s_ipo_collection_total(A2874,100000000)</f>
        <v>1.3629</v>
      </c>
      <c r="AA2874" s="2">
        <f>[1]!s_val_pe_ttm(A2874,E2874)</f>
        <v>15.699066162109375</v>
      </c>
      <c r="AB2874" s="5">
        <f>[1]!s_info_zjtxornot1(A2874,"")</f>
        <v>1</v>
      </c>
      <c r="AC2874" s="22" t="str">
        <f>[1]!s_info_nature1(A2874,"")</f>
        <v>中央国有企业</v>
      </c>
      <c r="AD2874" s="6" t="str">
        <f>[1]!s_info_city(A2874)</f>
        <v>保定市</v>
      </c>
      <c r="AE2874" s="6" t="str">
        <f>[1]!s_info_province(A2874)</f>
        <v>河北省</v>
      </c>
      <c r="AF2874">
        <v>115.482331</v>
      </c>
      <c r="AG2874">
        <v>38.867657000000001</v>
      </c>
    </row>
    <row r="2875" spans="1:33" x14ac:dyDescent="0.3">
      <c r="A2875" s="12" t="s">
        <v>6228</v>
      </c>
      <c r="B2875" s="12" t="s">
        <v>6229</v>
      </c>
      <c r="C2875" s="16" t="str">
        <f>[1]!s_info_mkt(A2875)</f>
        <v>主板</v>
      </c>
      <c r="D2875" s="16" t="str">
        <f>[1]!s_ipo_listeddate(A2875)</f>
        <v>2012-01-06</v>
      </c>
      <c r="E2875" s="16" t="str">
        <f>[1]!lastradeday_s("000002","")</f>
        <v>2026-06-22</v>
      </c>
      <c r="F2875" s="16" t="str">
        <f>[1]!s_info_industry_csrc2023(A2875,"",3)</f>
        <v>专用设备制造业</v>
      </c>
      <c r="G2875" s="16" t="str">
        <f>[1]!s_info_industry_csrc2023(A2875,"",1)</f>
        <v>制造业</v>
      </c>
      <c r="H2875" s="16">
        <f>[1]!s_is(A2875,83,"FY","YTD","20251231",1,"",100000000)</f>
        <v>7.2861008375000003</v>
      </c>
      <c r="I2875" s="16">
        <f>[1]!s_is(A2875,83,"FY","YTD","20241231",1,"",100000000)</f>
        <v>7.7624869871</v>
      </c>
      <c r="J2875" s="16">
        <f t="shared" si="132"/>
        <v>-6.1370299285741337E-2</v>
      </c>
      <c r="K2875" s="16">
        <f>[1]!s_is(A2875,61,"FY","YTD","20251231",1,"",100000000)</f>
        <v>0.56045226840000006</v>
      </c>
      <c r="L2875" s="16">
        <f>[1]!s_is(A2875,61,"FY","YTD","20241231",1,"",100000000)</f>
        <v>1.2009982525</v>
      </c>
      <c r="M2875" s="16">
        <f t="shared" si="133"/>
        <v>-0.53334464289738837</v>
      </c>
      <c r="N2875" s="16">
        <f>[1]!s_fa_roe(A2875,"20251231")</f>
        <v>2.0186000000000002</v>
      </c>
      <c r="O2875" s="16">
        <f>[1]!s_stmnote_rdexp(A2875,"20251231",1,10000)</f>
        <v>4550.7988290000003</v>
      </c>
      <c r="P2875" s="20">
        <f t="shared" si="134"/>
        <v>6.2458630898683337E-2</v>
      </c>
      <c r="Q2875" s="16">
        <f>[1]!s_margin_tradingbalance(A2875,"",10000)</f>
        <v>0</v>
      </c>
      <c r="R2875" s="16">
        <f>[1]!s_margin_seclendingbalance(A2875,"",10000)</f>
        <v>0</v>
      </c>
      <c r="S2875" s="17">
        <f>[1]!s_val_ev(A2875,"",100000000)</f>
        <v>81.436648000000005</v>
      </c>
      <c r="T2875" s="17">
        <f>[1]!share_freesharesmv(A2875,"",100000000)</f>
        <v>23.40714994</v>
      </c>
      <c r="U2875" s="17">
        <f>[1]!s_dq_amount_btin(A2875,E2875,100000000)</f>
        <v>0.63743605999999997</v>
      </c>
      <c r="V2875" s="17">
        <f>[1]!s_dq_turn(A2875,E2875)</f>
        <v>1.4557247191778331</v>
      </c>
      <c r="W2875" s="2">
        <f>[1]!s_pq_amount(A2875,"20260101","",100000000)</f>
        <v>139.48698174</v>
      </c>
      <c r="X2875" s="2">
        <f>[1]!s_pq_avgamount(A2875,"20260101","",100000000)</f>
        <v>1.2680634703636364</v>
      </c>
      <c r="Y2875" s="17">
        <f>[1]!s_ipo_dilutedpe(A2875)</f>
        <v>17.61</v>
      </c>
      <c r="Z2875" s="12">
        <f>[1]!s_ipo_collection_total(A2875,100000000)</f>
        <v>10.25</v>
      </c>
      <c r="AA2875" s="2">
        <f>[1]!s_val_pe_ttm(A2875,E2875)</f>
        <v>197.85972595214844</v>
      </c>
      <c r="AB2875" s="5">
        <f>[1]!s_info_zjtxornot1(A2875,"")</f>
        <v>0</v>
      </c>
      <c r="AC2875" s="22" t="str">
        <f>[1]!s_info_nature1(A2875,"")</f>
        <v>民营企业</v>
      </c>
      <c r="AD2875" s="6" t="str">
        <f>[1]!s_info_city(A2875)</f>
        <v>成都市</v>
      </c>
      <c r="AE2875" s="6" t="str">
        <f>[1]!s_info_province(A2875)</f>
        <v>四川省</v>
      </c>
      <c r="AF2875">
        <v>104.065735</v>
      </c>
      <c r="AG2875">
        <v>30.659462000000001</v>
      </c>
    </row>
    <row r="2876" spans="1:33" x14ac:dyDescent="0.3">
      <c r="A2876" s="12" t="s">
        <v>6230</v>
      </c>
      <c r="B2876" s="12" t="s">
        <v>6231</v>
      </c>
      <c r="C2876" s="16" t="str">
        <f>[1]!s_info_mkt(A2876)</f>
        <v>创业板</v>
      </c>
      <c r="D2876" s="16" t="str">
        <f>[1]!s_ipo_listeddate(A2876)</f>
        <v>2015-06-11</v>
      </c>
      <c r="E2876" s="16" t="str">
        <f>[1]!lastradeday_s("000002","")</f>
        <v>2026-06-22</v>
      </c>
      <c r="F2876" s="16" t="str">
        <f>[1]!s_info_industry_csrc2023(A2876,"",3)</f>
        <v>专用设备制造业</v>
      </c>
      <c r="G2876" s="16" t="str">
        <f>[1]!s_info_industry_csrc2023(A2876,"",1)</f>
        <v>制造业</v>
      </c>
      <c r="H2876" s="16">
        <f>[1]!s_is(A2876,83,"FY","YTD","20251231",1,"",100000000)</f>
        <v>10.7885758773</v>
      </c>
      <c r="I2876" s="16">
        <f>[1]!s_is(A2876,83,"FY","YTD","20241231",1,"",100000000)</f>
        <v>6.3034149450000001</v>
      </c>
      <c r="J2876" s="16">
        <f t="shared" si="132"/>
        <v>0.71154461056981866</v>
      </c>
      <c r="K2876" s="16">
        <f>[1]!s_is(A2876,61,"FY","YTD","20251231",1,"",100000000)</f>
        <v>7.8448116499999998E-2</v>
      </c>
      <c r="L2876" s="16">
        <f>[1]!s_is(A2876,61,"FY","YTD","20241231",1,"",100000000)</f>
        <v>-0.82394675340000001</v>
      </c>
      <c r="M2876" s="16">
        <f t="shared" si="133"/>
        <v>1.0952101773279466</v>
      </c>
      <c r="N2876" s="16">
        <f>[1]!s_fa_roe(A2876,"20251231")</f>
        <v>0.57820000000000005</v>
      </c>
      <c r="O2876" s="16">
        <f>[1]!s_stmnote_rdexp(A2876,"20251231",1,10000)</f>
        <v>3891.4988130000002</v>
      </c>
      <c r="P2876" s="20">
        <f t="shared" si="134"/>
        <v>3.6070551454228682E-2</v>
      </c>
      <c r="Q2876" s="16">
        <f>[1]!s_margin_tradingbalance(A2876,"",10000)</f>
        <v>18317.322499999998</v>
      </c>
      <c r="R2876" s="16">
        <f>[1]!s_margin_seclendingbalance(A2876,"",10000)</f>
        <v>5.8630000000000004</v>
      </c>
      <c r="S2876" s="17">
        <f>[1]!s_val_ev(A2876,"",100000000)</f>
        <v>42.173238170700003</v>
      </c>
      <c r="T2876" s="17">
        <f>[1]!share_freesharesmv(A2876,"",100000000)</f>
        <v>25.255247947800001</v>
      </c>
      <c r="U2876" s="17">
        <f>[1]!s_dq_amount_btin(A2876,E2876,100000000)</f>
        <v>0.66425229999999991</v>
      </c>
      <c r="V2876" s="17">
        <f>[1]!s_dq_turn(A2876,E2876)</f>
        <v>2.0568111176459429</v>
      </c>
      <c r="W2876" s="2">
        <f>[1]!s_pq_amount(A2876,"20260101","",100000000)</f>
        <v>271.65186390999997</v>
      </c>
      <c r="X2876" s="2">
        <f>[1]!s_pq_avgamount(A2876,"20260101","",100000000)</f>
        <v>2.4695623991818181</v>
      </c>
      <c r="Y2876" s="17">
        <f>[1]!s_ipo_dilutedpe(A2876)</f>
        <v>21.85</v>
      </c>
      <c r="Z2876" s="12">
        <f>[1]!s_ipo_collection_total(A2876,100000000)</f>
        <v>9.6137800000000002</v>
      </c>
      <c r="AA2876" s="2">
        <f>[1]!s_val_pe_ttm(A2876,E2876)</f>
        <v>-5431.11083984375</v>
      </c>
      <c r="AB2876" s="5">
        <f>[1]!s_info_zjtxornot1(A2876,"")</f>
        <v>1</v>
      </c>
      <c r="AC2876" s="22" t="str">
        <f>[1]!s_info_nature1(A2876,"")</f>
        <v>民营企业</v>
      </c>
      <c r="AD2876" s="6" t="str">
        <f>[1]!s_info_city(A2876)</f>
        <v>成都市</v>
      </c>
      <c r="AE2876" s="6" t="str">
        <f>[1]!s_info_province(A2876)</f>
        <v>四川省</v>
      </c>
      <c r="AF2876">
        <v>104.065735</v>
      </c>
      <c r="AG2876">
        <v>30.659462000000001</v>
      </c>
    </row>
    <row r="2877" spans="1:33" x14ac:dyDescent="0.3">
      <c r="A2877" s="12" t="s">
        <v>6232</v>
      </c>
      <c r="B2877" s="12" t="s">
        <v>6233</v>
      </c>
      <c r="C2877" s="16" t="str">
        <f>[1]!s_info_mkt(A2877)</f>
        <v>主板</v>
      </c>
      <c r="D2877" s="16" t="str">
        <f>[1]!s_ipo_listeddate(A2877)</f>
        <v>2016-12-29</v>
      </c>
      <c r="E2877" s="16" t="str">
        <f>[1]!lastradeday_s("000002","")</f>
        <v>2026-06-22</v>
      </c>
      <c r="F2877" s="16" t="str">
        <f>[1]!s_info_industry_csrc2023(A2877,"",3)</f>
        <v>印刷和记录媒介复制业</v>
      </c>
      <c r="G2877" s="16" t="str">
        <f>[1]!s_info_industry_csrc2023(A2877,"",1)</f>
        <v>制造业</v>
      </c>
      <c r="H2877" s="16">
        <f>[1]!s_is(A2877,83,"FY","YTD","20251231",1,"",100000000)</f>
        <v>4.3517227635000006</v>
      </c>
      <c r="I2877" s="16">
        <f>[1]!s_is(A2877,83,"FY","YTD","20241231",1,"",100000000)</f>
        <v>3.6696187575999999</v>
      </c>
      <c r="J2877" s="16">
        <f t="shared" si="132"/>
        <v>0.18587871137494116</v>
      </c>
      <c r="K2877" s="16">
        <f>[1]!s_is(A2877,61,"FY","YTD","20251231",1,"",100000000)</f>
        <v>0.42231544139999999</v>
      </c>
      <c r="L2877" s="16">
        <f>[1]!s_is(A2877,61,"FY","YTD","20241231",1,"",100000000)</f>
        <v>0.62497180070000002</v>
      </c>
      <c r="M2877" s="16">
        <f t="shared" si="133"/>
        <v>-0.32426480534484059</v>
      </c>
      <c r="N2877" s="16">
        <f>[1]!s_fa_roe(A2877,"20251231")</f>
        <v>11.2224</v>
      </c>
      <c r="O2877" s="16">
        <f>[1]!s_stmnote_rdexp(A2877,"20251231",1,10000)</f>
        <v>1614.8746550000001</v>
      </c>
      <c r="P2877" s="20">
        <f t="shared" si="134"/>
        <v>3.7108858784496414E-2</v>
      </c>
      <c r="Q2877" s="16">
        <f>[1]!s_margin_tradingbalance(A2877,"",10000)</f>
        <v>0</v>
      </c>
      <c r="R2877" s="16">
        <f>[1]!s_margin_seclendingbalance(A2877,"",10000)</f>
        <v>0</v>
      </c>
      <c r="S2877" s="17">
        <f>[1]!s_val_ev(A2877,"",100000000)</f>
        <v>23.47776</v>
      </c>
      <c r="T2877" s="17">
        <f>[1]!share_freesharesmv(A2877,"",100000000)</f>
        <v>9.2079407880000002</v>
      </c>
      <c r="U2877" s="17">
        <f>[1]!s_dq_amount_btin(A2877,E2877,100000000)</f>
        <v>0.33244519</v>
      </c>
      <c r="V2877" s="17">
        <f>[1]!s_dq_turn(A2877,E2877)</f>
        <v>1.4559982638888886</v>
      </c>
      <c r="W2877" s="2">
        <f>[1]!s_pq_amount(A2877,"20260101","",100000000)</f>
        <v>70.374902660000004</v>
      </c>
      <c r="X2877" s="2">
        <f>[1]!s_pq_avgamount(A2877,"20260101","",100000000)</f>
        <v>0.63977184236363638</v>
      </c>
      <c r="Y2877" s="17">
        <f>[1]!s_ipo_dilutedpe(A2877)</f>
        <v>17.739999999999998</v>
      </c>
      <c r="Z2877" s="12">
        <f>[1]!s_ipo_collection_total(A2877,100000000)</f>
        <v>1.6180000000000001</v>
      </c>
      <c r="AA2877" s="2">
        <f>[1]!s_val_pe_ttm(A2877,E2877)</f>
        <v>54.846599578857422</v>
      </c>
      <c r="AB2877" s="5">
        <f>[1]!s_info_zjtxornot1(A2877,"")</f>
        <v>0</v>
      </c>
      <c r="AC2877" s="22" t="str">
        <f>[1]!s_info_nature1(A2877,"")</f>
        <v>外资企业</v>
      </c>
      <c r="AD2877" s="6" t="str">
        <f>[1]!s_info_city(A2877)</f>
        <v>潮州市</v>
      </c>
      <c r="AE2877" s="6" t="str">
        <f>[1]!s_info_province(A2877)</f>
        <v>广东省</v>
      </c>
      <c r="AF2877">
        <v>116.632301</v>
      </c>
      <c r="AG2877">
        <v>23.661701000000001</v>
      </c>
    </row>
    <row r="2878" spans="1:33" x14ac:dyDescent="0.3">
      <c r="A2878" s="12" t="s">
        <v>6234</v>
      </c>
      <c r="B2878" s="12" t="s">
        <v>6235</v>
      </c>
      <c r="C2878" s="16" t="str">
        <f>[1]!s_info_mkt(A2878)</f>
        <v>主板</v>
      </c>
      <c r="D2878" s="16" t="str">
        <f>[1]!s_ipo_listeddate(A2878)</f>
        <v>2001-01-19</v>
      </c>
      <c r="E2878" s="16" t="str">
        <f>[1]!lastradeday_s("000002","")</f>
        <v>2026-06-22</v>
      </c>
      <c r="F2878" s="16" t="str">
        <f>[1]!s_info_industry_csrc2023(A2878,"",3)</f>
        <v>批发业</v>
      </c>
      <c r="G2878" s="16" t="str">
        <f>[1]!s_info_industry_csrc2023(A2878,"",1)</f>
        <v>批发和零售业</v>
      </c>
      <c r="H2878" s="16">
        <f>[1]!s_is(A2878,83,"FY","YTD","20251231",1,"",100000000)</f>
        <v>66.535119118099999</v>
      </c>
      <c r="I2878" s="16">
        <f>[1]!s_is(A2878,83,"FY","YTD","20241231",1,"",100000000)</f>
        <v>55.630029579799995</v>
      </c>
      <c r="J2878" s="16">
        <f t="shared" si="132"/>
        <v>0.19602882868607696</v>
      </c>
      <c r="K2878" s="16">
        <f>[1]!s_is(A2878,61,"FY","YTD","20251231",1,"",100000000)</f>
        <v>0.8358440734</v>
      </c>
      <c r="L2878" s="16">
        <f>[1]!s_is(A2878,61,"FY","YTD","20241231",1,"",100000000)</f>
        <v>0.46887176869999997</v>
      </c>
      <c r="M2878" s="16">
        <f t="shared" si="133"/>
        <v>0.7826709330729642</v>
      </c>
      <c r="N2878" s="16">
        <f>[1]!s_fa_roe(A2878,"20251231")</f>
        <v>4.2827999999999999</v>
      </c>
      <c r="O2878" s="16">
        <f>[1]!s_stmnote_rdexp(A2878,"20251231",1,10000)</f>
        <v>12710.100594</v>
      </c>
      <c r="P2878" s="20">
        <f t="shared" si="134"/>
        <v>1.9102844877213702E-2</v>
      </c>
      <c r="Q2878" s="16">
        <f>[1]!s_margin_tradingbalance(A2878,"",10000)</f>
        <v>31145.079399999999</v>
      </c>
      <c r="R2878" s="16">
        <f>[1]!s_margin_seclendingbalance(A2878,"",10000)</f>
        <v>29.775500000000001</v>
      </c>
      <c r="S2878" s="17">
        <f>[1]!s_val_ev(A2878,"",100000000)</f>
        <v>66.198316233</v>
      </c>
      <c r="T2878" s="17">
        <f>[1]!share_freesharesmv(A2878,"",100000000)</f>
        <v>37.144983375000002</v>
      </c>
      <c r="U2878" s="17">
        <f>[1]!s_dq_amount_btin(A2878,E2878,100000000)</f>
        <v>1.3418873600000001</v>
      </c>
      <c r="V2878" s="17">
        <f>[1]!s_dq_turn(A2878,E2878)</f>
        <v>2.220006069255327</v>
      </c>
      <c r="W2878" s="2">
        <f>[1]!s_pq_amount(A2878,"20260101","",100000000)</f>
        <v>627.74652716000003</v>
      </c>
      <c r="X2878" s="2">
        <f>[1]!s_pq_avgamount(A2878,"20260101","",100000000)</f>
        <v>5.7067866105454543</v>
      </c>
      <c r="Y2878" s="17">
        <f>[1]!s_ipo_dilutedpe(A2878)</f>
        <v>52.5</v>
      </c>
      <c r="Z2878" s="12">
        <f>[1]!s_ipo_collection_total(A2878,100000000)</f>
        <v>5.04</v>
      </c>
      <c r="AA2878" s="2">
        <f>[1]!s_val_pe_ttm(A2878,E2878)</f>
        <v>129.96192932128906</v>
      </c>
      <c r="AB2878" s="5">
        <f>[1]!s_info_zjtxornot1(A2878,"")</f>
        <v>0</v>
      </c>
      <c r="AC2878" s="22" t="str">
        <f>[1]!s_info_nature1(A2878,"")</f>
        <v>中央国有企业</v>
      </c>
      <c r="AD2878" s="6" t="str">
        <f>[1]!s_info_city(A2878)</f>
        <v>北京市</v>
      </c>
      <c r="AE2878" s="6" t="str">
        <f>[1]!s_info_province(A2878)</f>
        <v>北京</v>
      </c>
      <c r="AF2878">
        <v>116.40528500000001</v>
      </c>
      <c r="AG2878">
        <v>39.904989</v>
      </c>
    </row>
    <row r="2879" spans="1:33" x14ac:dyDescent="0.3">
      <c r="A2879" s="12" t="s">
        <v>6236</v>
      </c>
      <c r="B2879" s="12" t="s">
        <v>6237</v>
      </c>
      <c r="C2879" s="16" t="str">
        <f>[1]!s_info_mkt(A2879)</f>
        <v>创业板</v>
      </c>
      <c r="D2879" s="16" t="str">
        <f>[1]!s_ipo_listeddate(A2879)</f>
        <v>2016-11-22</v>
      </c>
      <c r="E2879" s="16" t="str">
        <f>[1]!lastradeday_s("000002","")</f>
        <v>2026-06-22</v>
      </c>
      <c r="F2879" s="16" t="str">
        <f>[1]!s_info_industry_csrc2023(A2879,"",3)</f>
        <v>仪器仪表制造业</v>
      </c>
      <c r="G2879" s="16" t="str">
        <f>[1]!s_info_industry_csrc2023(A2879,"",1)</f>
        <v>制造业</v>
      </c>
      <c r="H2879" s="16">
        <f>[1]!s_is(A2879,83,"FY","YTD","20251231",1,"",100000000)</f>
        <v>33.476375769999997</v>
      </c>
      <c r="I2879" s="16">
        <f>[1]!s_is(A2879,83,"FY","YTD","20241231",1,"",100000000)</f>
        <v>25.650730209799999</v>
      </c>
      <c r="J2879" s="16">
        <f t="shared" si="132"/>
        <v>0.30508470894174256</v>
      </c>
      <c r="K2879" s="16">
        <f>[1]!s_is(A2879,61,"FY","YTD","20251231",1,"",100000000)</f>
        <v>0.82020740819999993</v>
      </c>
      <c r="L2879" s="16">
        <f>[1]!s_is(A2879,61,"FY","YTD","20241231",1,"",100000000)</f>
        <v>-0.97598457819999995</v>
      </c>
      <c r="M2879" s="16">
        <f t="shared" si="133"/>
        <v>1.8403897218465288</v>
      </c>
      <c r="N2879" s="16">
        <f>[1]!s_fa_roe(A2879,"20251231")</f>
        <v>2.1015999999999999</v>
      </c>
      <c r="O2879" s="16">
        <f>[1]!s_stmnote_rdexp(A2879,"20251231",1,10000)</f>
        <v>81185.909595000005</v>
      </c>
      <c r="P2879" s="20">
        <f t="shared" si="134"/>
        <v>0.2425170220121472</v>
      </c>
      <c r="Q2879" s="16">
        <f>[1]!s_margin_tradingbalance(A2879,"",10000)</f>
        <v>109190.7733</v>
      </c>
      <c r="R2879" s="16">
        <f>[1]!s_margin_seclendingbalance(A2879,"",10000)</f>
        <v>1924.3978</v>
      </c>
      <c r="S2879" s="17">
        <f>[1]!s_val_ev(A2879,"",100000000)</f>
        <v>598.09695227600002</v>
      </c>
      <c r="T2879" s="17">
        <f>[1]!share_freesharesmv(A2879,"",100000000)</f>
        <v>394.58710565400003</v>
      </c>
      <c r="U2879" s="17">
        <f>[1]!s_dq_amount_btin(A2879,E2879,100000000)</f>
        <v>22.80738148</v>
      </c>
      <c r="V2879" s="17">
        <f>[1]!s_dq_turn(A2879,E2879)</f>
        <v>4.7032965973990022</v>
      </c>
      <c r="W2879" s="2">
        <f>[1]!s_pq_amount(A2879,"20260101","",100000000)</f>
        <v>1995.7600141400001</v>
      </c>
      <c r="X2879" s="2">
        <f>[1]!s_pq_avgamount(A2879,"20260101","",100000000)</f>
        <v>18.143272855818182</v>
      </c>
      <c r="Y2879" s="17">
        <f>[1]!s_ipo_dilutedpe(A2879)</f>
        <v>22.99</v>
      </c>
      <c r="Z2879" s="12">
        <f>[1]!s_ipo_collection_total(A2879,100000000)</f>
        <v>3.984</v>
      </c>
      <c r="AA2879" s="2">
        <f>[1]!s_val_pe_ttm(A2879,E2879)</f>
        <v>686.3939208984375</v>
      </c>
      <c r="AB2879" s="5">
        <f>[1]!s_info_zjtxornot1(A2879,"")</f>
        <v>1</v>
      </c>
      <c r="AC2879" s="22" t="str">
        <f>[1]!s_info_nature1(A2879,"")</f>
        <v>民营企业</v>
      </c>
      <c r="AD2879" s="6" t="str">
        <f>[1]!s_info_city(A2879)</f>
        <v>武汉市</v>
      </c>
      <c r="AE2879" s="6" t="str">
        <f>[1]!s_info_province(A2879)</f>
        <v>湖北省</v>
      </c>
      <c r="AF2879">
        <v>114.29857199999999</v>
      </c>
      <c r="AG2879">
        <v>30.584354999999999</v>
      </c>
    </row>
    <row r="2880" spans="1:33" x14ac:dyDescent="0.3">
      <c r="A2880" s="12" t="s">
        <v>6238</v>
      </c>
      <c r="B2880" s="12" t="s">
        <v>6239</v>
      </c>
      <c r="C2880" s="16" t="str">
        <f>[1]!s_info_mkt(A2880)</f>
        <v>创业板</v>
      </c>
      <c r="D2880" s="16" t="str">
        <f>[1]!s_ipo_listeddate(A2880)</f>
        <v>2017-03-16</v>
      </c>
      <c r="E2880" s="16" t="str">
        <f>[1]!lastradeday_s("000002","")</f>
        <v>2026-06-22</v>
      </c>
      <c r="F2880" s="16" t="str">
        <f>[1]!s_info_industry_csrc2023(A2880,"",3)</f>
        <v>建筑装饰、装修和其他建筑业</v>
      </c>
      <c r="G2880" s="16" t="str">
        <f>[1]!s_info_industry_csrc2023(A2880,"",1)</f>
        <v>建筑业</v>
      </c>
      <c r="H2880" s="16">
        <f>[1]!s_is(A2880,83,"FY","YTD","20251231",1,"",100000000)</f>
        <v>86.772754410800005</v>
      </c>
      <c r="I2880" s="16">
        <f>[1]!s_is(A2880,83,"FY","YTD","20241231",1,"",100000000)</f>
        <v>117.65584153540001</v>
      </c>
      <c r="J2880" s="16">
        <f t="shared" si="132"/>
        <v>-0.26248664513022057</v>
      </c>
      <c r="K2880" s="16">
        <f>[1]!s_is(A2880,61,"FY","YTD","20251231",1,"",100000000)</f>
        <v>-4.0723934205000001</v>
      </c>
      <c r="L2880" s="16">
        <f>[1]!s_is(A2880,61,"FY","YTD","20241231",1,"",100000000)</f>
        <v>8.2613043900000002E-2</v>
      </c>
      <c r="M2880" s="16">
        <f t="shared" si="133"/>
        <v>-50.294799322846401</v>
      </c>
      <c r="N2880" s="16">
        <f>[1]!s_fa_roe(A2880,"20251231")</f>
        <v>-57.070900000000002</v>
      </c>
      <c r="O2880" s="16">
        <f>[1]!s_stmnote_rdexp(A2880,"20251231",1,10000)</f>
        <v>7603.6168530000004</v>
      </c>
      <c r="P2880" s="20">
        <f t="shared" si="134"/>
        <v>8.7626777605824512E-3</v>
      </c>
      <c r="Q2880" s="16">
        <f>[1]!s_margin_tradingbalance(A2880,"",10000)</f>
        <v>0</v>
      </c>
      <c r="R2880" s="16">
        <f>[1]!s_margin_seclendingbalance(A2880,"",10000)</f>
        <v>0</v>
      </c>
      <c r="S2880" s="17">
        <f>[1]!s_val_ev(A2880,"",100000000)</f>
        <v>14.27268962</v>
      </c>
      <c r="T2880" s="17">
        <f>[1]!share_freesharesmv(A2880,"",100000000)</f>
        <v>8.4550293702000001</v>
      </c>
      <c r="U2880" s="17">
        <f>[1]!s_dq_amount_btin(A2880,E2880,100000000)</f>
        <v>0.40542157000000001</v>
      </c>
      <c r="V2880" s="17">
        <f>[1]!s_dq_turn(A2880,E2880)</f>
        <v>3.0166048357723443</v>
      </c>
      <c r="W2880" s="2">
        <f>[1]!s_pq_amount(A2880,"20260101","",100000000)</f>
        <v>45.304927450000001</v>
      </c>
      <c r="X2880" s="2">
        <f>[1]!s_pq_avgamount(A2880,"20260101","",100000000)</f>
        <v>0.41186297681818179</v>
      </c>
      <c r="Y2880" s="17">
        <f>[1]!s_ipo_dilutedpe(A2880)</f>
        <v>22.99</v>
      </c>
      <c r="Z2880" s="12">
        <f>[1]!s_ipo_collection_total(A2880,100000000)</f>
        <v>2.9239999999999999</v>
      </c>
      <c r="AA2880" s="2">
        <f>[1]!s_val_pe_ttm(A2880,E2880)</f>
        <v>-3.1740775108337402</v>
      </c>
      <c r="AB2880" s="5">
        <f>[1]!s_info_zjtxornot1(A2880,"")</f>
        <v>0</v>
      </c>
      <c r="AC2880" s="22" t="str">
        <f>[1]!s_info_nature1(A2880,"")</f>
        <v>地方国有企业</v>
      </c>
      <c r="AD2880" s="6" t="str">
        <f>[1]!s_info_city(A2880)</f>
        <v>深圳市</v>
      </c>
      <c r="AE2880" s="6" t="str">
        <f>[1]!s_info_province(A2880)</f>
        <v>广东省</v>
      </c>
      <c r="AF2880">
        <v>114.085947</v>
      </c>
      <c r="AG2880">
        <v>22.547000000000001</v>
      </c>
    </row>
    <row r="2881" spans="1:33" x14ac:dyDescent="0.3">
      <c r="A2881" s="12" t="s">
        <v>6240</v>
      </c>
      <c r="B2881" s="12" t="s">
        <v>6241</v>
      </c>
      <c r="C2881" s="16" t="str">
        <f>[1]!s_info_mkt(A2881)</f>
        <v>科创板</v>
      </c>
      <c r="D2881" s="16" t="str">
        <f>[1]!s_ipo_listeddate(A2881)</f>
        <v>2020-06-10</v>
      </c>
      <c r="E2881" s="16" t="str">
        <f>[1]!lastradeday_s("000002","")</f>
        <v>2026-06-22</v>
      </c>
      <c r="F2881" s="16" t="str">
        <f>[1]!s_info_industry_csrc2023(A2881,"",3)</f>
        <v>电气机械和器材制造业</v>
      </c>
      <c r="G2881" s="16" t="str">
        <f>[1]!s_info_industry_csrc2023(A2881,"",1)</f>
        <v>制造业</v>
      </c>
      <c r="H2881" s="16">
        <f>[1]!s_is(A2881,83,"FY","YTD","20251231",1,"",100000000)</f>
        <v>669.74548527629997</v>
      </c>
      <c r="I2881" s="16">
        <f>[1]!s_is(A2881,83,"FY","YTD","20241231",1,"",100000000)</f>
        <v>802.8174212934</v>
      </c>
      <c r="J2881" s="16">
        <f t="shared" si="132"/>
        <v>-0.165756163839483</v>
      </c>
      <c r="K2881" s="16">
        <f>[1]!s_is(A2881,61,"FY","YTD","20251231",1,"",100000000)</f>
        <v>-70.305447382200001</v>
      </c>
      <c r="L2881" s="16">
        <f>[1]!s_is(A2881,61,"FY","YTD","20241231",1,"",100000000)</f>
        <v>-34.432199770499999</v>
      </c>
      <c r="M2881" s="16">
        <f t="shared" si="133"/>
        <v>-1.0418517507102358</v>
      </c>
      <c r="N2881" s="16">
        <f>[1]!s_fa_roe(A2881,"20251231")</f>
        <v>-29.394300000000001</v>
      </c>
      <c r="O2881" s="16">
        <f>[1]!s_stmnote_rdexp(A2881,"20251231",1,10000)</f>
        <v>407802.33449600002</v>
      </c>
      <c r="P2881" s="20">
        <f t="shared" si="134"/>
        <v>6.0889150201253441E-2</v>
      </c>
      <c r="Q2881" s="16">
        <f>[1]!s_margin_tradingbalance(A2881,"",10000)</f>
        <v>135178.40839999999</v>
      </c>
      <c r="R2881" s="16">
        <f>[1]!s_margin_seclendingbalance(A2881,"",10000)</f>
        <v>526.62840000000006</v>
      </c>
      <c r="S2881" s="17">
        <f>[1]!s_val_ev(A2881,"",100000000)</f>
        <v>342.71765246180001</v>
      </c>
      <c r="T2881" s="17">
        <f>[1]!share_freesharesmv(A2881,"",100000000)</f>
        <v>203.81929629600003</v>
      </c>
      <c r="U2881" s="17">
        <f>[1]!s_dq_amount_btin(A2881,E2881,100000000)</f>
        <v>6.9052393099999998</v>
      </c>
      <c r="V2881" s="17">
        <f>[1]!s_dq_turn(A2881,E2881)</f>
        <v>2.068473422970285</v>
      </c>
      <c r="W2881" s="2">
        <f>[1]!s_pq_amount(A2881,"20260101","",100000000)</f>
        <v>1189.48429151</v>
      </c>
      <c r="X2881" s="2">
        <f>[1]!s_pq_avgamount(A2881,"20260101","",100000000)</f>
        <v>10.813493559181818</v>
      </c>
      <c r="Y2881" s="17">
        <f>[1]!s_ipo_dilutedpe(A2881)</f>
        <v>27.61</v>
      </c>
      <c r="Z2881" s="12">
        <f>[1]!s_ipo_collection_total(A2881,100000000)</f>
        <v>25.31232</v>
      </c>
      <c r="AA2881" s="2">
        <f>[1]!s_val_pe_ttm(A2881,E2881)</f>
        <v>-5.7177457809448242</v>
      </c>
      <c r="AB2881" s="5">
        <f>[1]!s_info_zjtxornot1(A2881,"")</f>
        <v>0</v>
      </c>
      <c r="AC2881" s="22" t="str">
        <f>[1]!s_info_nature1(A2881,"")</f>
        <v>民营企业</v>
      </c>
      <c r="AD2881" s="6" t="str">
        <f>[1]!s_info_city(A2881)</f>
        <v>常州市</v>
      </c>
      <c r="AE2881" s="6" t="str">
        <f>[1]!s_info_province(A2881)</f>
        <v>江苏省</v>
      </c>
      <c r="AF2881">
        <v>119.946973</v>
      </c>
      <c r="AG2881">
        <v>31.772752000000001</v>
      </c>
    </row>
    <row r="2882" spans="1:33" x14ac:dyDescent="0.3">
      <c r="A2882" s="12" t="s">
        <v>6242</v>
      </c>
      <c r="B2882" s="12" t="s">
        <v>6243</v>
      </c>
      <c r="C2882" s="16" t="str">
        <f>[1]!s_info_mkt(A2882)</f>
        <v>主板</v>
      </c>
      <c r="D2882" s="16" t="str">
        <f>[1]!s_ipo_listeddate(A2882)</f>
        <v>2016-05-17</v>
      </c>
      <c r="E2882" s="16" t="str">
        <f>[1]!lastradeday_s("000002","")</f>
        <v>2026-06-22</v>
      </c>
      <c r="F2882" s="16" t="str">
        <f>[1]!s_info_industry_csrc2023(A2882,"",3)</f>
        <v>土木工程建筑业</v>
      </c>
      <c r="G2882" s="16" t="str">
        <f>[1]!s_info_industry_csrc2023(A2882,"",1)</f>
        <v>建筑业</v>
      </c>
      <c r="H2882" s="16">
        <f>[1]!s_is(A2882,83,"FY","YTD","20251231",1,"",100000000)</f>
        <v>7.4128368805999996</v>
      </c>
      <c r="I2882" s="16">
        <f>[1]!s_is(A2882,83,"FY","YTD","20241231",1,"",100000000)</f>
        <v>12.1682786366</v>
      </c>
      <c r="J2882" s="16">
        <f t="shared" si="132"/>
        <v>-0.39080644830867728</v>
      </c>
      <c r="K2882" s="16">
        <f>[1]!s_is(A2882,61,"FY","YTD","20251231",1,"",100000000)</f>
        <v>-1.5438555884</v>
      </c>
      <c r="L2882" s="16">
        <f>[1]!s_is(A2882,61,"FY","YTD","20241231",1,"",100000000)</f>
        <v>-4.0144935405000002</v>
      </c>
      <c r="M2882" s="16">
        <f t="shared" si="133"/>
        <v>0.61542954974895425</v>
      </c>
      <c r="N2882" s="16">
        <f>[1]!s_fa_roe(A2882,"20251231")</f>
        <v>-164.78989999999999</v>
      </c>
      <c r="O2882" s="16">
        <f>[1]!s_stmnote_rdexp(A2882,"20251231",1,10000)</f>
        <v>6459.5164990000003</v>
      </c>
      <c r="P2882" s="20">
        <f t="shared" si="134"/>
        <v>8.7139601249085666E-2</v>
      </c>
      <c r="Q2882" s="16">
        <f>[1]!s_margin_tradingbalance(A2882,"",10000)</f>
        <v>23282.030599999998</v>
      </c>
      <c r="R2882" s="16">
        <f>[1]!s_margin_seclendingbalance(A2882,"",10000)</f>
        <v>25.2439</v>
      </c>
      <c r="S2882" s="17">
        <f>[1]!s_val_ev(A2882,"",100000000)</f>
        <v>22.896962926399997</v>
      </c>
      <c r="T2882" s="17">
        <f>[1]!share_freesharesmv(A2882,"",100000000)</f>
        <v>17.474852421399998</v>
      </c>
      <c r="U2882" s="17">
        <f>[1]!s_dq_amount_btin(A2882,E2882,100000000)</f>
        <v>0.86042624999999995</v>
      </c>
      <c r="V2882" s="17">
        <f>[1]!s_dq_turn(A2882,E2882)</f>
        <v>3.9374129490357999</v>
      </c>
      <c r="W2882" s="2">
        <f>[1]!s_pq_amount(A2882,"20260101","",100000000)</f>
        <v>140.31524722</v>
      </c>
      <c r="X2882" s="2">
        <f>[1]!s_pq_avgamount(A2882,"20260101","",100000000)</f>
        <v>1.2872958460550459</v>
      </c>
      <c r="Y2882" s="17">
        <f>[1]!s_ipo_dilutedpe(A2882)</f>
        <v>22.96</v>
      </c>
      <c r="Z2882" s="12">
        <f>[1]!s_ipo_collection_total(A2882,100000000)</f>
        <v>3.3767999999999998</v>
      </c>
      <c r="AA2882" s="2">
        <f>[1]!s_val_pe_ttm(A2882,E2882)</f>
        <v>-13.375615119934082</v>
      </c>
      <c r="AB2882" s="5">
        <f>[1]!s_info_zjtxornot1(A2882,"")</f>
        <v>0</v>
      </c>
      <c r="AC2882" s="22" t="str">
        <f>[1]!s_info_nature1(A2882,"")</f>
        <v>民营企业</v>
      </c>
      <c r="AD2882" s="6" t="str">
        <f>[1]!s_info_city(A2882)</f>
        <v>岳阳市</v>
      </c>
      <c r="AE2882" s="6" t="str">
        <f>[1]!s_info_province(A2882)</f>
        <v>湖南省</v>
      </c>
      <c r="AF2882">
        <v>113.13285500000001</v>
      </c>
      <c r="AG2882">
        <v>29.370290000000001</v>
      </c>
    </row>
    <row r="2883" spans="1:33" x14ac:dyDescent="0.3">
      <c r="A2883" s="12" t="s">
        <v>6244</v>
      </c>
      <c r="B2883" s="12" t="s">
        <v>6245</v>
      </c>
      <c r="C2883" s="16" t="str">
        <f>[1]!s_info_mkt(A2883)</f>
        <v>主板</v>
      </c>
      <c r="D2883" s="16" t="str">
        <f>[1]!s_ipo_listeddate(A2883)</f>
        <v>2021-05-06</v>
      </c>
      <c r="E2883" s="16" t="str">
        <f>[1]!lastradeday_s("000002","")</f>
        <v>2026-06-22</v>
      </c>
      <c r="F2883" s="16" t="str">
        <f>[1]!s_info_industry_csrc2023(A2883,"",3)</f>
        <v>专用设备制造业</v>
      </c>
      <c r="G2883" s="16" t="str">
        <f>[1]!s_info_industry_csrc2023(A2883,"",1)</f>
        <v>制造业</v>
      </c>
      <c r="H2883" s="16">
        <f>[1]!s_is(A2883,83,"FY","YTD","20251231",1,"",100000000)</f>
        <v>18.7848320497</v>
      </c>
      <c r="I2883" s="16">
        <f>[1]!s_is(A2883,83,"FY","YTD","20241231",1,"",100000000)</f>
        <v>12.987089037300001</v>
      </c>
      <c r="J2883" s="16">
        <f t="shared" ref="J2883:J2946" si="135">H2883/I2883-1</f>
        <v>0.44642359775530904</v>
      </c>
      <c r="K2883" s="16">
        <f>[1]!s_is(A2883,61,"FY","YTD","20251231",1,"",100000000)</f>
        <v>5.3033638044</v>
      </c>
      <c r="L2883" s="16">
        <f>[1]!s_is(A2883,61,"FY","YTD","20241231",1,"",100000000)</f>
        <v>3.1480487574999998</v>
      </c>
      <c r="M2883" s="16">
        <f t="shared" ref="M2883:M2946" si="136">(K2883-L2883)/ABS(L2883)</f>
        <v>0.68465110070646684</v>
      </c>
      <c r="N2883" s="16">
        <f>[1]!s_fa_roe(A2883,"20251231")</f>
        <v>19.188199999999998</v>
      </c>
      <c r="O2883" s="16">
        <f>[1]!s_stmnote_rdexp(A2883,"20251231",1,10000)</f>
        <v>7931.0153890000001</v>
      </c>
      <c r="P2883" s="20">
        <f t="shared" ref="P2883:P2946" si="137">O2883/H2883/10000</f>
        <v>4.2220315667536992E-2</v>
      </c>
      <c r="Q2883" s="16">
        <f>[1]!s_margin_tradingbalance(A2883,"",10000)</f>
        <v>48268.040999999997</v>
      </c>
      <c r="R2883" s="16">
        <f>[1]!s_margin_seclendingbalance(A2883,"",10000)</f>
        <v>17.786999999999999</v>
      </c>
      <c r="S2883" s="17">
        <f>[1]!s_val_ev(A2883,"",100000000)</f>
        <v>85.921835999999999</v>
      </c>
      <c r="T2883" s="17">
        <f>[1]!share_freesharesmv(A2883,"",100000000)</f>
        <v>61.824003083699999</v>
      </c>
      <c r="U2883" s="17">
        <f>[1]!s_dq_amount_btin(A2883,E2883,100000000)</f>
        <v>3.8451570099999999</v>
      </c>
      <c r="V2883" s="17">
        <f>[1]!s_dq_turn(A2883,E2883)</f>
        <v>4.8152766798418973</v>
      </c>
      <c r="W2883" s="2">
        <f>[1]!s_pq_amount(A2883,"20260101","",100000000)</f>
        <v>324.54177012999997</v>
      </c>
      <c r="X2883" s="2">
        <f>[1]!s_pq_avgamount(A2883,"20260101","",100000000)</f>
        <v>2.9503797284545459</v>
      </c>
      <c r="Y2883" s="17">
        <f>[1]!s_ipo_dilutedpe(A2883)</f>
        <v>22.99</v>
      </c>
      <c r="Z2883" s="12">
        <f>[1]!s_ipo_collection_total(A2883,100000000)</f>
        <v>10.4335</v>
      </c>
      <c r="AA2883" s="2">
        <f>[1]!s_val_pe_ttm(A2883,E2883)</f>
        <v>15.32595157623291</v>
      </c>
      <c r="AB2883" s="5">
        <f>[1]!s_info_zjtxornot1(A2883,"")</f>
        <v>1</v>
      </c>
      <c r="AC2883" s="22" t="str">
        <f>[1]!s_info_nature1(A2883,"")</f>
        <v>民营企业</v>
      </c>
      <c r="AD2883" s="6" t="str">
        <f>[1]!s_info_city(A2883)</f>
        <v>北京市</v>
      </c>
      <c r="AE2883" s="6" t="str">
        <f>[1]!s_info_province(A2883)</f>
        <v>北京</v>
      </c>
      <c r="AF2883">
        <v>116.40528500000001</v>
      </c>
      <c r="AG2883">
        <v>39.904989</v>
      </c>
    </row>
    <row r="2884" spans="1:33" x14ac:dyDescent="0.3">
      <c r="A2884" s="12" t="s">
        <v>6246</v>
      </c>
      <c r="B2884" s="12" t="s">
        <v>6247</v>
      </c>
      <c r="C2884" s="16" t="str">
        <f>[1]!s_info_mkt(A2884)</f>
        <v>主板</v>
      </c>
      <c r="D2884" s="16" t="str">
        <f>[1]!s_ipo_listeddate(A2884)</f>
        <v>2024-01-10</v>
      </c>
      <c r="E2884" s="16" t="str">
        <f>[1]!lastradeday_s("000002","")</f>
        <v>2026-06-22</v>
      </c>
      <c r="F2884" s="16" t="str">
        <f>[1]!s_info_industry_csrc2023(A2884,"",3)</f>
        <v>通用设备制造业</v>
      </c>
      <c r="G2884" s="16" t="str">
        <f>[1]!s_info_industry_csrc2023(A2884,"",1)</f>
        <v>制造业</v>
      </c>
      <c r="H2884" s="16">
        <f>[1]!s_is(A2884,83,"FY","YTD","20251231",1,"",100000000)</f>
        <v>13.5384952891</v>
      </c>
      <c r="I2884" s="16">
        <f>[1]!s_is(A2884,83,"FY","YTD","20241231",1,"",100000000)</f>
        <v>11.5668315548</v>
      </c>
      <c r="J2884" s="16">
        <f t="shared" si="135"/>
        <v>0.17045841161936859</v>
      </c>
      <c r="K2884" s="16">
        <f>[1]!s_is(A2884,61,"FY","YTD","20251231",1,"",100000000)</f>
        <v>4.1015192175999999</v>
      </c>
      <c r="L2884" s="16">
        <f>[1]!s_is(A2884,61,"FY","YTD","20241231",1,"",100000000)</f>
        <v>2.9700965720999997</v>
      </c>
      <c r="M2884" s="16">
        <f t="shared" si="136"/>
        <v>0.38093799916412502</v>
      </c>
      <c r="N2884" s="16">
        <f>[1]!s_fa_roe(A2884,"20251231")</f>
        <v>15.8904</v>
      </c>
      <c r="O2884" s="16">
        <f>[1]!s_stmnote_rdexp(A2884,"20251231",1,10000)</f>
        <v>4467.1253610000003</v>
      </c>
      <c r="P2884" s="20">
        <f t="shared" si="137"/>
        <v>3.2995730069031635E-2</v>
      </c>
      <c r="Q2884" s="16">
        <f>[1]!s_margin_tradingbalance(A2884,"",10000)</f>
        <v>23604.895</v>
      </c>
      <c r="R2884" s="16">
        <f>[1]!s_margin_seclendingbalance(A2884,"",10000)</f>
        <v>21.645</v>
      </c>
      <c r="S2884" s="17">
        <f>[1]!s_val_ev(A2884,"",100000000)</f>
        <v>42.786139199999994</v>
      </c>
      <c r="T2884" s="17">
        <f>[1]!share_freesharesmv(A2884,"",100000000)</f>
        <v>18.281175359999999</v>
      </c>
      <c r="U2884" s="17">
        <f>[1]!s_dq_amount_btin(A2884,E2884,100000000)</f>
        <v>0.51353247000000002</v>
      </c>
      <c r="V2884" s="17">
        <f>[1]!s_dq_turn(A2884,E2884)</f>
        <v>2.8329676566266468</v>
      </c>
      <c r="W2884" s="2">
        <f>[1]!s_pq_amount(A2884,"20260101","",100000000)</f>
        <v>68.387177730000005</v>
      </c>
      <c r="X2884" s="2">
        <f>[1]!s_pq_avgamount(A2884,"20260101","",100000000)</f>
        <v>0.62170161572727267</v>
      </c>
      <c r="Y2884" s="17">
        <f>[1]!s_ipo_dilutedpe(A2884)</f>
        <v>20.78</v>
      </c>
      <c r="Z2884" s="12">
        <f>[1]!s_ipo_collection_total(A2884,100000000)</f>
        <v>12.079082</v>
      </c>
      <c r="AA2884" s="2">
        <f>[1]!s_val_pe_ttm(A2884,E2884)</f>
        <v>12.632289886474609</v>
      </c>
      <c r="AB2884" s="5">
        <f>[1]!s_info_zjtxornot1(A2884,"")</f>
        <v>1</v>
      </c>
      <c r="AC2884" s="22" t="str">
        <f>[1]!s_info_nature1(A2884,"")</f>
        <v>民营企业</v>
      </c>
      <c r="AD2884" s="6" t="str">
        <f>[1]!s_info_city(A2884)</f>
        <v>上海市</v>
      </c>
      <c r="AE2884" s="6" t="str">
        <f>[1]!s_info_province(A2884)</f>
        <v>上海</v>
      </c>
      <c r="AF2884">
        <v>121.472644</v>
      </c>
      <c r="AG2884">
        <v>31.231705999999999</v>
      </c>
    </row>
    <row r="2885" spans="1:33" x14ac:dyDescent="0.3">
      <c r="A2885" s="12" t="s">
        <v>6248</v>
      </c>
      <c r="B2885" s="12" t="s">
        <v>6249</v>
      </c>
      <c r="C2885" s="16" t="str">
        <f>[1]!s_info_mkt(A2885)</f>
        <v>主板</v>
      </c>
      <c r="D2885" s="16" t="str">
        <f>[1]!s_ipo_listeddate(A2885)</f>
        <v>2000-01-13</v>
      </c>
      <c r="E2885" s="16" t="str">
        <f>[1]!lastradeday_s("000002","")</f>
        <v>2026-06-22</v>
      </c>
      <c r="F2885" s="16" t="str">
        <f>[1]!s_info_industry_csrc2023(A2885,"",3)</f>
        <v>汽车制造业</v>
      </c>
      <c r="G2885" s="16" t="str">
        <f>[1]!s_info_industry_csrc2023(A2885,"",1)</f>
        <v>制造业</v>
      </c>
      <c r="H2885" s="16">
        <f>[1]!s_is(A2885,83,"FY","YTD","20251231",1,"",100000000)</f>
        <v>73.290558724799993</v>
      </c>
      <c r="I2885" s="16">
        <f>[1]!s_is(A2885,83,"FY","YTD","20241231",1,"",100000000)</f>
        <v>57.338806751099995</v>
      </c>
      <c r="J2885" s="16">
        <f t="shared" si="135"/>
        <v>0.27820167313464328</v>
      </c>
      <c r="K2885" s="16">
        <f>[1]!s_is(A2885,61,"FY","YTD","20251231",1,"",100000000)</f>
        <v>3.5965074799000001</v>
      </c>
      <c r="L2885" s="16">
        <f>[1]!s_is(A2885,61,"FY","YTD","20241231",1,"",100000000)</f>
        <v>2.4944661083000002</v>
      </c>
      <c r="M2885" s="16">
        <f t="shared" si="136"/>
        <v>0.44179448577517477</v>
      </c>
      <c r="N2885" s="16">
        <f>[1]!s_fa_roe(A2885,"20251231")</f>
        <v>11.822100000000001</v>
      </c>
      <c r="O2885" s="16">
        <f>[1]!s_stmnote_rdexp(A2885,"20251231",1,10000)</f>
        <v>25498.579831999999</v>
      </c>
      <c r="P2885" s="20">
        <f t="shared" si="137"/>
        <v>3.4791083975420439E-2</v>
      </c>
      <c r="Q2885" s="16">
        <f>[1]!s_margin_tradingbalance(A2885,"",10000)</f>
        <v>25058.81</v>
      </c>
      <c r="R2885" s="16">
        <f>[1]!s_margin_seclendingbalance(A2885,"",10000)</f>
        <v>103.4093</v>
      </c>
      <c r="S2885" s="17">
        <f>[1]!s_val_ev(A2885,"",100000000)</f>
        <v>58.993941631999995</v>
      </c>
      <c r="T2885" s="17">
        <f>[1]!share_freesharesmv(A2885,"",100000000)</f>
        <v>39.499615071999997</v>
      </c>
      <c r="U2885" s="17">
        <f>[1]!s_dq_amount_btin(A2885,E2885,100000000)</f>
        <v>1.02899973</v>
      </c>
      <c r="V2885" s="17">
        <f>[1]!s_dq_turn(A2885,E2885)</f>
        <v>1.7672773553657097</v>
      </c>
      <c r="W2885" s="2">
        <f>[1]!s_pq_amount(A2885,"20260101","",100000000)</f>
        <v>221.84233265</v>
      </c>
      <c r="X2885" s="2">
        <f>[1]!s_pq_avgamount(A2885,"20260101","",100000000)</f>
        <v>2.0167484786363636</v>
      </c>
      <c r="Y2885" s="17">
        <f>[1]!s_ipo_dilutedpe(A2885)</f>
        <v>23.54</v>
      </c>
      <c r="Z2885" s="12">
        <f>[1]!s_ipo_collection_total(A2885,100000000)</f>
        <v>2.673</v>
      </c>
      <c r="AA2885" s="2">
        <f>[1]!s_val_pe_ttm(A2885,E2885)</f>
        <v>15.417875289916992</v>
      </c>
      <c r="AB2885" s="5">
        <f>[1]!s_info_zjtxornot1(A2885,"")</f>
        <v>0</v>
      </c>
      <c r="AC2885" s="22" t="str">
        <f>[1]!s_info_nature1(A2885,"")</f>
        <v>地方国有企业</v>
      </c>
      <c r="AD2885" s="6" t="str">
        <f>[1]!s_info_city(A2885)</f>
        <v>聊城市</v>
      </c>
      <c r="AE2885" s="6" t="str">
        <f>[1]!s_info_province(A2885)</f>
        <v>山东省</v>
      </c>
      <c r="AF2885">
        <v>115.980367</v>
      </c>
      <c r="AG2885">
        <v>36.456012999999999</v>
      </c>
    </row>
    <row r="2886" spans="1:33" x14ac:dyDescent="0.3">
      <c r="A2886" s="12" t="s">
        <v>6250</v>
      </c>
      <c r="B2886" s="12" t="s">
        <v>6251</v>
      </c>
      <c r="C2886" s="16" t="str">
        <f>[1]!s_info_mkt(A2886)</f>
        <v>创业板</v>
      </c>
      <c r="D2886" s="16" t="str">
        <f>[1]!s_ipo_listeddate(A2886)</f>
        <v>2020-11-27</v>
      </c>
      <c r="E2886" s="16" t="str">
        <f>[1]!lastradeday_s("000002","")</f>
        <v>2026-06-22</v>
      </c>
      <c r="F2886" s="16" t="str">
        <f>[1]!s_info_industry_csrc2023(A2886,"",3)</f>
        <v>化学原料和化学制品制造业</v>
      </c>
      <c r="G2886" s="16" t="str">
        <f>[1]!s_info_industry_csrc2023(A2886,"",1)</f>
        <v>制造业</v>
      </c>
      <c r="H2886" s="16">
        <f>[1]!s_is(A2886,83,"FY","YTD","20251231",1,"",100000000)</f>
        <v>35.083438750600003</v>
      </c>
      <c r="I2886" s="16">
        <f>[1]!s_is(A2886,83,"FY","YTD","20241231",1,"",100000000)</f>
        <v>31.574741387600003</v>
      </c>
      <c r="J2886" s="16">
        <f t="shared" si="135"/>
        <v>0.11112355030650956</v>
      </c>
      <c r="K2886" s="16">
        <f>[1]!s_is(A2886,61,"FY","YTD","20251231",1,"",100000000)</f>
        <v>7.3639311844000002</v>
      </c>
      <c r="L2886" s="16">
        <f>[1]!s_is(A2886,61,"FY","YTD","20241231",1,"",100000000)</f>
        <v>7.2248701389000001</v>
      </c>
      <c r="M2886" s="16">
        <f t="shared" si="136"/>
        <v>1.9247549482068946E-2</v>
      </c>
      <c r="N2886" s="16">
        <f>[1]!s_fa_roe(A2886,"20251231")</f>
        <v>20.552900000000001</v>
      </c>
      <c r="O2886" s="16">
        <f>[1]!s_stmnote_rdexp(A2886,"20251231",1,10000)</f>
        <v>16059.633840999999</v>
      </c>
      <c r="P2886" s="20">
        <f t="shared" si="137"/>
        <v>4.5775540861784376E-2</v>
      </c>
      <c r="Q2886" s="16">
        <f>[1]!s_margin_tradingbalance(A2886,"",10000)</f>
        <v>28910.0687</v>
      </c>
      <c r="R2886" s="16">
        <f>[1]!s_margin_seclendingbalance(A2886,"",10000)</f>
        <v>200.95679999999999</v>
      </c>
      <c r="S2886" s="17">
        <f>[1]!s_val_ev(A2886,"",100000000)</f>
        <v>106.56236146139999</v>
      </c>
      <c r="T2886" s="17">
        <f>[1]!share_freesharesmv(A2886,"",100000000)</f>
        <v>52.889663889400005</v>
      </c>
      <c r="U2886" s="17">
        <f>[1]!s_dq_amount_btin(A2886,E2886,100000000)</f>
        <v>2.64087037</v>
      </c>
      <c r="V2886" s="17">
        <f>[1]!s_dq_turn(A2886,E2886)</f>
        <v>3.5716456984805052</v>
      </c>
      <c r="W2886" s="2">
        <f>[1]!s_pq_amount(A2886,"20260101","",100000000)</f>
        <v>244.22005727999999</v>
      </c>
      <c r="X2886" s="2">
        <f>[1]!s_pq_avgamount(A2886,"20260101","",100000000)</f>
        <v>2.2201823389090909</v>
      </c>
      <c r="Y2886" s="17">
        <f>[1]!s_ipo_dilutedpe(A2886)</f>
        <v>47.43</v>
      </c>
      <c r="Z2886" s="12">
        <f>[1]!s_ipo_collection_total(A2886,100000000)</f>
        <v>11.3475</v>
      </c>
      <c r="AA2886" s="2">
        <f>[1]!s_val_pe_ttm(A2886,E2886)</f>
        <v>15.639177322387695</v>
      </c>
      <c r="AB2886" s="5">
        <f>[1]!s_info_zjtxornot1(A2886,"")</f>
        <v>0</v>
      </c>
      <c r="AC2886" s="22" t="str">
        <f>[1]!s_info_nature1(A2886,"")</f>
        <v>民营企业</v>
      </c>
      <c r="AD2886" s="6" t="str">
        <f>[1]!s_info_city(A2886)</f>
        <v>新乡市</v>
      </c>
      <c r="AE2886" s="6" t="str">
        <f>[1]!s_info_province(A2886)</f>
        <v>河南省</v>
      </c>
      <c r="AF2886">
        <v>113.88399099999999</v>
      </c>
      <c r="AG2886">
        <v>35.302616</v>
      </c>
    </row>
    <row r="2887" spans="1:33" x14ac:dyDescent="0.3">
      <c r="A2887" s="12" t="s">
        <v>6252</v>
      </c>
      <c r="B2887" s="12" t="s">
        <v>6253</v>
      </c>
      <c r="C2887" s="16" t="str">
        <f>[1]!s_info_mkt(A2887)</f>
        <v>主板</v>
      </c>
      <c r="D2887" s="16" t="str">
        <f>[1]!s_ipo_listeddate(A2887)</f>
        <v>1993-11-18</v>
      </c>
      <c r="E2887" s="16" t="str">
        <f>[1]!lastradeday_s("000002","")</f>
        <v>2026-06-22</v>
      </c>
      <c r="F2887" s="16" t="str">
        <f>[1]!s_info_industry_csrc2023(A2887,"",3)</f>
        <v>商务服务业</v>
      </c>
      <c r="G2887" s="16" t="str">
        <f>[1]!s_info_industry_csrc2023(A2887,"",1)</f>
        <v>租赁和商务服务业</v>
      </c>
      <c r="H2887" s="16">
        <f>[1]!s_is(A2887,83,"FY","YTD","20251231",1,"",100000000)</f>
        <v>45.039477833799999</v>
      </c>
      <c r="I2887" s="16">
        <f>[1]!s_is(A2887,83,"FY","YTD","20241231",1,"",100000000)</f>
        <v>43.090322856899995</v>
      </c>
      <c r="J2887" s="16">
        <f t="shared" si="135"/>
        <v>4.5234169708428862E-2</v>
      </c>
      <c r="K2887" s="16">
        <f>[1]!s_is(A2887,61,"FY","YTD","20251231",1,"",100000000)</f>
        <v>0.70061028689999993</v>
      </c>
      <c r="L2887" s="16">
        <f>[1]!s_is(A2887,61,"FY","YTD","20241231",1,"",100000000)</f>
        <v>1.5014711233000002</v>
      </c>
      <c r="M2887" s="16">
        <f t="shared" si="136"/>
        <v>-0.5333841084068488</v>
      </c>
      <c r="N2887" s="16">
        <f>[1]!s_fa_roe(A2887,"20251231")</f>
        <v>3.0764999999999998</v>
      </c>
      <c r="O2887" s="16">
        <f>[1]!s_stmnote_rdexp(A2887,"20251231",1,10000)</f>
        <v>1851.3550760000001</v>
      </c>
      <c r="P2887" s="20">
        <f t="shared" si="137"/>
        <v>4.1105162960185246E-3</v>
      </c>
      <c r="Q2887" s="16">
        <f>[1]!s_margin_tradingbalance(A2887,"",10000)</f>
        <v>9768.5221999999994</v>
      </c>
      <c r="R2887" s="16">
        <f>[1]!s_margin_seclendingbalance(A2887,"",10000)</f>
        <v>21.918600000000001</v>
      </c>
      <c r="S2887" s="17">
        <f>[1]!s_val_ev(A2887,"",100000000)</f>
        <v>59.3804816942</v>
      </c>
      <c r="T2887" s="17">
        <f>[1]!share_freesharesmv(A2887,"",100000000)</f>
        <v>18.271765359999996</v>
      </c>
      <c r="U2887" s="17">
        <f>[1]!s_dq_amount_btin(A2887,E2887,100000000)</f>
        <v>0.83428802000000002</v>
      </c>
      <c r="V2887" s="17">
        <f>[1]!s_dq_turn(A2887,E2887)</f>
        <v>1.4401299067507676</v>
      </c>
      <c r="W2887" s="2">
        <f>[1]!s_pq_amount(A2887,"20260101","",100000000)</f>
        <v>154.95377388</v>
      </c>
      <c r="X2887" s="2">
        <f>[1]!s_pq_avgamount(A2887,"20260101","",100000000)</f>
        <v>1.4086706716363635</v>
      </c>
      <c r="Y2887" s="17">
        <f>[1]!s_ipo_dilutedpe(A2887)</f>
        <v>0</v>
      </c>
      <c r="Z2887" s="12">
        <f>[1]!s_ipo_collection_total(A2887,100000000)</f>
        <v>1.3188</v>
      </c>
      <c r="AA2887" s="2">
        <f>[1]!s_val_pe_ttm(A2887,E2887)</f>
        <v>77.780303955078125</v>
      </c>
      <c r="AB2887" s="5">
        <f>[1]!s_info_zjtxornot1(A2887,"")</f>
        <v>0</v>
      </c>
      <c r="AC2887" s="22" t="str">
        <f>[1]!s_info_nature1(A2887,"")</f>
        <v>地方国有企业</v>
      </c>
      <c r="AD2887" s="6" t="str">
        <f>[1]!s_info_city(A2887)</f>
        <v>广州市</v>
      </c>
      <c r="AE2887" s="6" t="str">
        <f>[1]!s_info_province(A2887)</f>
        <v>广东省</v>
      </c>
      <c r="AF2887">
        <v>113.280637</v>
      </c>
      <c r="AG2887">
        <v>23.125177999999998</v>
      </c>
    </row>
    <row r="2888" spans="1:33" x14ac:dyDescent="0.3">
      <c r="A2888" s="12" t="s">
        <v>6254</v>
      </c>
      <c r="B2888" s="12" t="s">
        <v>6255</v>
      </c>
      <c r="C2888" s="16" t="str">
        <f>[1]!s_info_mkt(A2888)</f>
        <v>主板</v>
      </c>
      <c r="D2888" s="16" t="str">
        <f>[1]!s_ipo_listeddate(A2888)</f>
        <v>2021-08-05</v>
      </c>
      <c r="E2888" s="16" t="str">
        <f>[1]!lastradeday_s("000002","")</f>
        <v>2026-06-22</v>
      </c>
      <c r="F2888" s="16" t="str">
        <f>[1]!s_info_industry_csrc2023(A2888,"",3)</f>
        <v>木材加工和木、竹、藤、棕、草制品业</v>
      </c>
      <c r="G2888" s="16" t="str">
        <f>[1]!s_info_industry_csrc2023(A2888,"",1)</f>
        <v>制造业</v>
      </c>
      <c r="H2888" s="16">
        <f>[1]!s_is(A2888,83,"FY","YTD","20251231",1,"",100000000)</f>
        <v>15.961530319100001</v>
      </c>
      <c r="I2888" s="16">
        <f>[1]!s_is(A2888,83,"FY","YTD","20241231",1,"",100000000)</f>
        <v>13.6798677166</v>
      </c>
      <c r="J2888" s="16">
        <f t="shared" si="135"/>
        <v>0.1667898147678204</v>
      </c>
      <c r="K2888" s="16">
        <f>[1]!s_is(A2888,61,"FY","YTD","20251231",1,"",100000000)</f>
        <v>2.4487147200000003E-2</v>
      </c>
      <c r="L2888" s="16">
        <f>[1]!s_is(A2888,61,"FY","YTD","20241231",1,"",100000000)</f>
        <v>0.28423092570000003</v>
      </c>
      <c r="M2888" s="16">
        <f t="shared" si="136"/>
        <v>-0.91384770274489524</v>
      </c>
      <c r="N2888" s="16">
        <f>[1]!s_fa_roe(A2888,"20251231")</f>
        <v>0.28320000000000001</v>
      </c>
      <c r="O2888" s="16">
        <f>[1]!s_stmnote_rdexp(A2888,"20251231",1,10000)</f>
        <v>3366.1461950000003</v>
      </c>
      <c r="P2888" s="20">
        <f t="shared" si="137"/>
        <v>2.1089119449730818E-2</v>
      </c>
      <c r="Q2888" s="16">
        <f>[1]!s_margin_tradingbalance(A2888,"",10000)</f>
        <v>0</v>
      </c>
      <c r="R2888" s="16">
        <f>[1]!s_margin_seclendingbalance(A2888,"",10000)</f>
        <v>0</v>
      </c>
      <c r="S2888" s="17">
        <f>[1]!s_val_ev(A2888,"",100000000)</f>
        <v>30.67</v>
      </c>
      <c r="T2888" s="17">
        <f>[1]!share_freesharesmv(A2888,"",100000000)</f>
        <v>16.5859287024</v>
      </c>
      <c r="U2888" s="17">
        <f>[1]!s_dq_amount_btin(A2888,E2888,100000000)</f>
        <v>1.79514252</v>
      </c>
      <c r="V2888" s="17">
        <f>[1]!s_dq_turn(A2888,E2888)</f>
        <v>6.2082305827712556</v>
      </c>
      <c r="W2888" s="2">
        <f>[1]!s_pq_amount(A2888,"20260101","",100000000)</f>
        <v>182.50238804</v>
      </c>
      <c r="X2888" s="2">
        <f>[1]!s_pq_avgamount(A2888,"20260101","",100000000)</f>
        <v>1.6591126185454543</v>
      </c>
      <c r="Y2888" s="17">
        <f>[1]!s_ipo_dilutedpe(A2888)</f>
        <v>22.99</v>
      </c>
      <c r="Z2888" s="12">
        <f>[1]!s_ipo_collection_total(A2888,100000000)</f>
        <v>4.7519999999999998</v>
      </c>
      <c r="AA2888" s="2">
        <f>[1]!s_val_pe_ttm(A2888,E2888)</f>
        <v>-2175.07763671875</v>
      </c>
      <c r="AB2888" s="5">
        <f>[1]!s_info_zjtxornot1(A2888,"")</f>
        <v>0</v>
      </c>
      <c r="AC2888" s="22" t="str">
        <f>[1]!s_info_nature1(A2888,"")</f>
        <v>民营企业</v>
      </c>
      <c r="AD2888" s="6" t="str">
        <f>[1]!s_info_city(A2888)</f>
        <v>杭州市</v>
      </c>
      <c r="AE2888" s="6" t="str">
        <f>[1]!s_info_province(A2888)</f>
        <v>浙江省</v>
      </c>
      <c r="AF2888">
        <v>120.153576</v>
      </c>
      <c r="AG2888">
        <v>30.287458999999998</v>
      </c>
    </row>
    <row r="2889" spans="1:33" x14ac:dyDescent="0.3">
      <c r="A2889" s="12" t="s">
        <v>6256</v>
      </c>
      <c r="B2889" s="12" t="s">
        <v>6257</v>
      </c>
      <c r="C2889" s="16" t="str">
        <f>[1]!s_info_mkt(A2889)</f>
        <v>创业板</v>
      </c>
      <c r="D2889" s="16" t="str">
        <f>[1]!s_ipo_listeddate(A2889)</f>
        <v>2023-05-19</v>
      </c>
      <c r="E2889" s="16" t="str">
        <f>[1]!lastradeday_s("000002","")</f>
        <v>2026-06-22</v>
      </c>
      <c r="F2889" s="16" t="str">
        <f>[1]!s_info_industry_csrc2023(A2889,"",3)</f>
        <v>互联网和相关服务</v>
      </c>
      <c r="G2889" s="16" t="str">
        <f>[1]!s_info_industry_csrc2023(A2889,"",1)</f>
        <v>信息传输、软件和信息技术服务业</v>
      </c>
      <c r="H2889" s="16">
        <f>[1]!s_is(A2889,83,"FY","YTD","20251231",1,"",100000000)</f>
        <v>10.5868420097</v>
      </c>
      <c r="I2889" s="16">
        <f>[1]!s_is(A2889,83,"FY","YTD","20241231",1,"",100000000)</f>
        <v>12.092646219800001</v>
      </c>
      <c r="J2889" s="16">
        <f t="shared" si="135"/>
        <v>-0.12452230741973247</v>
      </c>
      <c r="K2889" s="16">
        <f>[1]!s_is(A2889,61,"FY","YTD","20251231",1,"",100000000)</f>
        <v>-0.36022326999999998</v>
      </c>
      <c r="L2889" s="16">
        <f>[1]!s_is(A2889,61,"FY","YTD","20241231",1,"",100000000)</f>
        <v>0.61908800770000005</v>
      </c>
      <c r="M2889" s="16">
        <f t="shared" si="136"/>
        <v>-1.5818611659726387</v>
      </c>
      <c r="N2889" s="16">
        <f>[1]!s_fa_roe(A2889,"20251231")</f>
        <v>-2.9691999999999998</v>
      </c>
      <c r="O2889" s="16">
        <f>[1]!s_stmnote_rdexp(A2889,"20251231",1,10000)</f>
        <v>4811.3004680000004</v>
      </c>
      <c r="P2889" s="20">
        <f t="shared" si="137"/>
        <v>4.5446040127846761E-2</v>
      </c>
      <c r="Q2889" s="16">
        <f>[1]!s_margin_tradingbalance(A2889,"",10000)</f>
        <v>18287.0321</v>
      </c>
      <c r="R2889" s="16">
        <f>[1]!s_margin_seclendingbalance(A2889,"",10000)</f>
        <v>32.172499999999999</v>
      </c>
      <c r="S2889" s="17">
        <f>[1]!s_val_ev(A2889,"",100000000)</f>
        <v>38.825333464500005</v>
      </c>
      <c r="T2889" s="17">
        <f>[1]!share_freesharesmv(A2889,"",100000000)</f>
        <v>24.129835142499999</v>
      </c>
      <c r="U2889" s="17">
        <f>[1]!s_dq_amount_btin(A2889,E2889,100000000)</f>
        <v>5.2861401199999998</v>
      </c>
      <c r="V2889" s="17">
        <f>[1]!s_dq_turn(A2889,E2889)</f>
        <v>19.424232842204479</v>
      </c>
      <c r="W2889" s="2">
        <f>[1]!s_pq_amount(A2889,"20260101","",100000000)</f>
        <v>334.45394110000001</v>
      </c>
      <c r="X2889" s="2">
        <f>[1]!s_pq_avgamount(A2889,"20260101","",100000000)</f>
        <v>3.0404903736363638</v>
      </c>
      <c r="Y2889" s="17">
        <f>[1]!s_ipo_dilutedpe(A2889)</f>
        <v>45.55</v>
      </c>
      <c r="Z2889" s="12">
        <f>[1]!s_ipo_collection_total(A2889,100000000)</f>
        <v>6.4996667545000006</v>
      </c>
      <c r="AA2889" s="2">
        <f>[1]!s_val_pe_ttm(A2889,E2889)</f>
        <v>-111.04954528808594</v>
      </c>
      <c r="AB2889" s="5">
        <f>[1]!s_info_zjtxornot1(A2889,"")</f>
        <v>0</v>
      </c>
      <c r="AC2889" s="22" t="str">
        <f>[1]!s_info_nature1(A2889,"")</f>
        <v>民营企业</v>
      </c>
      <c r="AD2889" s="6" t="str">
        <f>[1]!s_info_city(A2889)</f>
        <v>贵阳市</v>
      </c>
      <c r="AE2889" s="6" t="str">
        <f>[1]!s_info_province(A2889)</f>
        <v>贵州省</v>
      </c>
      <c r="AF2889">
        <v>106.71347799999999</v>
      </c>
      <c r="AG2889">
        <v>26.578343</v>
      </c>
    </row>
    <row r="2890" spans="1:33" x14ac:dyDescent="0.3">
      <c r="A2890" s="12" t="s">
        <v>6258</v>
      </c>
      <c r="B2890" s="12" t="s">
        <v>6259</v>
      </c>
      <c r="C2890" s="16" t="str">
        <f>[1]!s_info_mkt(A2890)</f>
        <v>主板</v>
      </c>
      <c r="D2890" s="16" t="str">
        <f>[1]!s_ipo_listeddate(A2890)</f>
        <v>1998-11-26</v>
      </c>
      <c r="E2890" s="16" t="str">
        <f>[1]!lastradeday_s("000002","")</f>
        <v>2026-06-22</v>
      </c>
      <c r="F2890" s="16" t="str">
        <f>[1]!s_info_industry_csrc2023(A2890,"",3)</f>
        <v>专用设备制造业</v>
      </c>
      <c r="G2890" s="16" t="str">
        <f>[1]!s_info_industry_csrc2023(A2890,"",1)</f>
        <v>制造业</v>
      </c>
      <c r="H2890" s="16">
        <f>[1]!s_is(A2890,83,"FY","YTD","20251231",1,"",100000000)</f>
        <v>72.0367780646</v>
      </c>
      <c r="I2890" s="16">
        <f>[1]!s_is(A2890,83,"FY","YTD","20241231",1,"",100000000)</f>
        <v>80.367977872899999</v>
      </c>
      <c r="J2890" s="16">
        <f t="shared" si="135"/>
        <v>-0.10366317566774652</v>
      </c>
      <c r="K2890" s="16">
        <f>[1]!s_is(A2890,61,"FY","YTD","20251231",1,"",100000000)</f>
        <v>0.1085816344</v>
      </c>
      <c r="L2890" s="16">
        <f>[1]!s_is(A2890,61,"FY","YTD","20241231",1,"",100000000)</f>
        <v>0.96875788730000001</v>
      </c>
      <c r="M2890" s="16">
        <f t="shared" si="136"/>
        <v>-0.88791664478456522</v>
      </c>
      <c r="N2890" s="16">
        <f>[1]!s_fa_roe(A2890,"20251231")</f>
        <v>0.34870000000000001</v>
      </c>
      <c r="O2890" s="16">
        <f>[1]!s_stmnote_rdexp(A2890,"20251231",1,10000)</f>
        <v>27694.446835000002</v>
      </c>
      <c r="P2890" s="20">
        <f t="shared" si="137"/>
        <v>3.8444871604563738E-2</v>
      </c>
      <c r="Q2890" s="16">
        <f>[1]!s_margin_tradingbalance(A2890,"",10000)</f>
        <v>20506.522400000002</v>
      </c>
      <c r="R2890" s="16">
        <f>[1]!s_margin_seclendingbalance(A2890,"",10000)</f>
        <v>24.031500000000001</v>
      </c>
      <c r="S2890" s="17">
        <f>[1]!s_val_ev(A2890,"",100000000)</f>
        <v>52.185049425600006</v>
      </c>
      <c r="T2890" s="17">
        <f>[1]!share_freesharesmv(A2890,"",100000000)</f>
        <v>24.893279720399995</v>
      </c>
      <c r="U2890" s="17">
        <f>[1]!s_dq_amount_btin(A2890,E2890,100000000)</f>
        <v>0.78890097000000003</v>
      </c>
      <c r="V2890" s="17">
        <f>[1]!s_dq_turn(A2890,E2890)</f>
        <v>1.5466736925696667</v>
      </c>
      <c r="W2890" s="2">
        <f>[1]!s_pq_amount(A2890,"20260101","",100000000)</f>
        <v>235.02327036</v>
      </c>
      <c r="X2890" s="2">
        <f>[1]!s_pq_avgamount(A2890,"20260101","",100000000)</f>
        <v>2.1365751850909089</v>
      </c>
      <c r="Y2890" s="17">
        <f>[1]!s_ipo_dilutedpe(A2890)</f>
        <v>0</v>
      </c>
      <c r="Z2890" s="12">
        <f>[1]!s_ipo_collection_total(A2890,100000000)</f>
        <v>2.375</v>
      </c>
      <c r="AA2890" s="2">
        <f>[1]!s_val_pe_ttm(A2890,E2890)</f>
        <v>-3764.949951171875</v>
      </c>
      <c r="AB2890" s="5">
        <f>[1]!s_info_zjtxornot1(A2890,"")</f>
        <v>1</v>
      </c>
      <c r="AC2890" s="22" t="str">
        <f>[1]!s_info_nature1(A2890,"")</f>
        <v>中央国有企业</v>
      </c>
      <c r="AD2890" s="6" t="str">
        <f>[1]!s_info_city(A2890)</f>
        <v>武汉市</v>
      </c>
      <c r="AE2890" s="6" t="str">
        <f>[1]!s_info_province(A2890)</f>
        <v>湖北省</v>
      </c>
      <c r="AF2890">
        <v>114.29857199999999</v>
      </c>
      <c r="AG2890">
        <v>30.584354999999999</v>
      </c>
    </row>
    <row r="2891" spans="1:33" x14ac:dyDescent="0.3">
      <c r="A2891" s="12" t="s">
        <v>6260</v>
      </c>
      <c r="B2891" s="12" t="s">
        <v>6261</v>
      </c>
      <c r="C2891" s="16" t="str">
        <f>[1]!s_info_mkt(A2891)</f>
        <v>创业板</v>
      </c>
      <c r="D2891" s="16" t="str">
        <f>[1]!s_ipo_listeddate(A2891)</f>
        <v>2011-08-18</v>
      </c>
      <c r="E2891" s="16" t="str">
        <f>[1]!lastradeday_s("000002","")</f>
        <v>2026-06-22</v>
      </c>
      <c r="F2891" s="16" t="str">
        <f>[1]!s_info_industry_csrc2023(A2891,"",3)</f>
        <v>电气机械和器材制造业</v>
      </c>
      <c r="G2891" s="16" t="str">
        <f>[1]!s_info_industry_csrc2023(A2891,"",1)</f>
        <v>制造业</v>
      </c>
      <c r="H2891" s="16">
        <f>[1]!s_is(A2891,83,"FY","YTD","20251231",1,"",100000000)</f>
        <v>24.9869169589</v>
      </c>
      <c r="I2891" s="16">
        <f>[1]!s_is(A2891,83,"FY","YTD","20241231",1,"",100000000)</f>
        <v>21.3694412529</v>
      </c>
      <c r="J2891" s="16">
        <f t="shared" si="135"/>
        <v>0.16928265288682187</v>
      </c>
      <c r="K2891" s="16">
        <f>[1]!s_is(A2891,61,"FY","YTD","20251231",1,"",100000000)</f>
        <v>0.1435270994</v>
      </c>
      <c r="L2891" s="16">
        <f>[1]!s_is(A2891,61,"FY","YTD","20241231",1,"",100000000)</f>
        <v>0.12514218369999999</v>
      </c>
      <c r="M2891" s="16">
        <f t="shared" si="136"/>
        <v>0.14691221741881755</v>
      </c>
      <c r="N2891" s="16">
        <f>[1]!s_fa_roe(A2891,"20251231")</f>
        <v>0.65939999999999999</v>
      </c>
      <c r="O2891" s="16">
        <f>[1]!s_stmnote_rdexp(A2891,"20251231",1,10000)</f>
        <v>22886.996529</v>
      </c>
      <c r="P2891" s="20">
        <f t="shared" si="137"/>
        <v>9.1595920243565554E-2</v>
      </c>
      <c r="Q2891" s="16">
        <f>[1]!s_margin_tradingbalance(A2891,"",10000)</f>
        <v>0</v>
      </c>
      <c r="R2891" s="16">
        <f>[1]!s_margin_seclendingbalance(A2891,"",10000)</f>
        <v>0</v>
      </c>
      <c r="S2891" s="17">
        <f>[1]!s_val_ev(A2891,"",100000000)</f>
        <v>127.87958781570002</v>
      </c>
      <c r="T2891" s="17">
        <f>[1]!share_freesharesmv(A2891,"",100000000)</f>
        <v>90.390081423600009</v>
      </c>
      <c r="U2891" s="17">
        <f>[1]!s_dq_amount_btin(A2891,E2891,100000000)</f>
        <v>16.787996440000001</v>
      </c>
      <c r="V2891" s="17">
        <f>[1]!s_dq_turn(A2891,E2891)</f>
        <v>16.429380512068757</v>
      </c>
      <c r="W2891" s="2">
        <f>[1]!s_pq_amount(A2891,"20260101","",100000000)</f>
        <v>756.14409553999997</v>
      </c>
      <c r="X2891" s="2">
        <f>[1]!s_pq_avgamount(A2891,"20260101","",100000000)</f>
        <v>6.8740372321818182</v>
      </c>
      <c r="Y2891" s="17">
        <f>[1]!s_ipo_dilutedpe(A2891)</f>
        <v>32.729999999999997</v>
      </c>
      <c r="Z2891" s="12">
        <f>[1]!s_ipo_collection_total(A2891,100000000)</f>
        <v>4.3739999999999997</v>
      </c>
      <c r="AA2891" s="2">
        <f>[1]!s_val_pe_ttm(A2891,E2891)</f>
        <v>396.14715576171875</v>
      </c>
      <c r="AB2891" s="5">
        <f>[1]!s_info_zjtxornot1(A2891,"")</f>
        <v>1</v>
      </c>
      <c r="AC2891" s="22" t="str">
        <f>[1]!s_info_nature1(A2891,"")</f>
        <v>民营企业</v>
      </c>
      <c r="AD2891" s="6" t="str">
        <f>[1]!s_info_city(A2891)</f>
        <v>深圳市</v>
      </c>
      <c r="AE2891" s="6" t="str">
        <f>[1]!s_info_province(A2891)</f>
        <v>广东省</v>
      </c>
      <c r="AF2891">
        <v>114.085947</v>
      </c>
      <c r="AG2891">
        <v>22.547000000000001</v>
      </c>
    </row>
    <row r="2892" spans="1:33" x14ac:dyDescent="0.3">
      <c r="A2892" s="12" t="s">
        <v>6262</v>
      </c>
      <c r="B2892" s="12" t="s">
        <v>6263</v>
      </c>
      <c r="C2892" s="16" t="str">
        <f>[1]!s_info_mkt(A2892)</f>
        <v>创业板</v>
      </c>
      <c r="D2892" s="16" t="str">
        <f>[1]!s_ipo_listeddate(A2892)</f>
        <v>2021-03-25</v>
      </c>
      <c r="E2892" s="16" t="str">
        <f>[1]!lastradeday_s("000002","")</f>
        <v>2026-06-22</v>
      </c>
      <c r="F2892" s="16" t="str">
        <f>[1]!s_info_industry_csrc2023(A2892,"",3)</f>
        <v>化学原料和化学制品制造业</v>
      </c>
      <c r="G2892" s="16" t="str">
        <f>[1]!s_info_industry_csrc2023(A2892,"",1)</f>
        <v>制造业</v>
      </c>
      <c r="H2892" s="16">
        <f>[1]!s_is(A2892,83,"FY","YTD","20251231",1,"",100000000)</f>
        <v>53.586387845600001</v>
      </c>
      <c r="I2892" s="16">
        <f>[1]!s_is(A2892,83,"FY","YTD","20241231",1,"",100000000)</f>
        <v>57.358652542100003</v>
      </c>
      <c r="J2892" s="16">
        <f t="shared" si="135"/>
        <v>-6.5766271160767609E-2</v>
      </c>
      <c r="K2892" s="16">
        <f>[1]!s_is(A2892,61,"FY","YTD","20251231",1,"",100000000)</f>
        <v>5.0571966385000007</v>
      </c>
      <c r="L2892" s="16">
        <f>[1]!s_is(A2892,61,"FY","YTD","20241231",1,"",100000000)</f>
        <v>5.0305358612999997</v>
      </c>
      <c r="M2892" s="16">
        <f t="shared" si="136"/>
        <v>5.2997887173616542E-3</v>
      </c>
      <c r="N2892" s="16">
        <f>[1]!s_fa_roe(A2892,"20251231")</f>
        <v>8.2856000000000005</v>
      </c>
      <c r="O2892" s="16">
        <f>[1]!s_stmnote_rdexp(A2892,"20251231",1,10000)</f>
        <v>25238.661575999999</v>
      </c>
      <c r="P2892" s="20">
        <f t="shared" si="137"/>
        <v>4.7099016356021005E-2</v>
      </c>
      <c r="Q2892" s="16">
        <f>[1]!s_margin_tradingbalance(A2892,"",10000)</f>
        <v>49955.529499999997</v>
      </c>
      <c r="R2892" s="16">
        <f>[1]!s_margin_seclendingbalance(A2892,"",10000)</f>
        <v>319.488</v>
      </c>
      <c r="S2892" s="17">
        <f>[1]!s_val_ev(A2892,"",100000000)</f>
        <v>139.27968000000001</v>
      </c>
      <c r="T2892" s="17">
        <f>[1]!share_freesharesmv(A2892,"",100000000)</f>
        <v>70.874744738399997</v>
      </c>
      <c r="U2892" s="17">
        <f>[1]!s_dq_amount_btin(A2892,E2892,100000000)</f>
        <v>2.1114312900000001</v>
      </c>
      <c r="V2892" s="17">
        <f>[1]!s_dq_turn(A2892,E2892)</f>
        <v>1.5467676475008663</v>
      </c>
      <c r="W2892" s="2">
        <f>[1]!s_pq_amount(A2892,"20260101","",100000000)</f>
        <v>302.59469137999997</v>
      </c>
      <c r="X2892" s="2">
        <f>[1]!s_pq_avgamount(A2892,"20260101","",100000000)</f>
        <v>2.7508608307272726</v>
      </c>
      <c r="Y2892" s="17">
        <f>[1]!s_ipo_dilutedpe(A2892)</f>
        <v>51.25</v>
      </c>
      <c r="Z2892" s="12">
        <f>[1]!s_ipo_collection_total(A2892,100000000)</f>
        <v>30.101880000000001</v>
      </c>
      <c r="AA2892" s="2">
        <f>[1]!s_val_pe_ttm(A2892,E2892)</f>
        <v>25.633752822875977</v>
      </c>
      <c r="AB2892" s="5">
        <f>[1]!s_info_zjtxornot1(A2892,"")</f>
        <v>0</v>
      </c>
      <c r="AC2892" s="22" t="str">
        <f>[1]!s_info_nature1(A2892,"")</f>
        <v>外资企业</v>
      </c>
      <c r="AD2892" s="6" t="str">
        <f>[1]!s_info_city(A2892)</f>
        <v>昆明市</v>
      </c>
      <c r="AE2892" s="6" t="str">
        <f>[1]!s_info_province(A2892)</f>
        <v>云南省</v>
      </c>
      <c r="AF2892">
        <v>102.71225099999999</v>
      </c>
      <c r="AG2892">
        <v>25.040609</v>
      </c>
    </row>
    <row r="2893" spans="1:33" x14ac:dyDescent="0.3">
      <c r="A2893" s="12" t="s">
        <v>6264</v>
      </c>
      <c r="B2893" s="12" t="s">
        <v>6265</v>
      </c>
      <c r="C2893" s="16" t="str">
        <f>[1]!s_info_mkt(A2893)</f>
        <v>主板</v>
      </c>
      <c r="D2893" s="16" t="str">
        <f>[1]!s_ipo_listeddate(A2893)</f>
        <v>1998-08-13</v>
      </c>
      <c r="E2893" s="16" t="str">
        <f>[1]!lastradeday_s("000002","")</f>
        <v>2026-06-22</v>
      </c>
      <c r="F2893" s="16" t="str">
        <f>[1]!s_info_industry_csrc2023(A2893,"",3)</f>
        <v>专用设备制造业</v>
      </c>
      <c r="G2893" s="16" t="str">
        <f>[1]!s_info_industry_csrc2023(A2893,"",1)</f>
        <v>制造业</v>
      </c>
      <c r="H2893" s="16">
        <f>[1]!s_is(A2893,83,"FY","YTD","20251231",1,"",100000000)</f>
        <v>27.788846234400001</v>
      </c>
      <c r="I2893" s="16">
        <f>[1]!s_is(A2893,83,"FY","YTD","20241231",1,"",100000000)</f>
        <v>24.951474022300001</v>
      </c>
      <c r="J2893" s="16">
        <f t="shared" si="135"/>
        <v>0.11371561493978843</v>
      </c>
      <c r="K2893" s="16">
        <f>[1]!s_is(A2893,61,"FY","YTD","20251231",1,"",100000000)</f>
        <v>0.26115034940000004</v>
      </c>
      <c r="L2893" s="16">
        <f>[1]!s_is(A2893,61,"FY","YTD","20241231",1,"",100000000)</f>
        <v>0.2185890744</v>
      </c>
      <c r="M2893" s="16">
        <f t="shared" si="136"/>
        <v>0.19470906822230469</v>
      </c>
      <c r="N2893" s="16">
        <f>[1]!s_fa_roe(A2893,"20251231")</f>
        <v>6.1302000000000003</v>
      </c>
      <c r="O2893" s="16">
        <f>[1]!s_stmnote_rdexp(A2893,"20251231",1,10000)</f>
        <v>5149.6847119999993</v>
      </c>
      <c r="P2893" s="20">
        <f t="shared" si="137"/>
        <v>1.8531480827099506E-2</v>
      </c>
      <c r="Q2893" s="16">
        <f>[1]!s_margin_tradingbalance(A2893,"",10000)</f>
        <v>0</v>
      </c>
      <c r="R2893" s="16">
        <f>[1]!s_margin_seclendingbalance(A2893,"",10000)</f>
        <v>0</v>
      </c>
      <c r="S2893" s="17">
        <f>[1]!s_val_ev(A2893,"",100000000)</f>
        <v>17.842199999999998</v>
      </c>
      <c r="T2893" s="17">
        <f>[1]!share_freesharesmv(A2893,"",100000000)</f>
        <v>12.489540078600001</v>
      </c>
      <c r="U2893" s="17">
        <f>[1]!s_dq_amount_btin(A2893,E2893,100000000)</f>
        <v>0.68481477000000002</v>
      </c>
      <c r="V2893" s="17">
        <f>[1]!s_dq_turn(A2893,E2893)</f>
        <v>3.9392511013215858</v>
      </c>
      <c r="W2893" s="2">
        <f>[1]!s_pq_amount(A2893,"20260101","",100000000)</f>
        <v>134.07632989999999</v>
      </c>
      <c r="X2893" s="2">
        <f>[1]!s_pq_avgamount(A2893,"20260101","",100000000)</f>
        <v>1.2188757263636365</v>
      </c>
      <c r="Y2893" s="17">
        <f>[1]!s_ipo_dilutedpe(A2893)</f>
        <v>0</v>
      </c>
      <c r="Z2893" s="12">
        <f>[1]!s_ipo_collection_total(A2893,100000000)</f>
        <v>1.79</v>
      </c>
      <c r="AA2893" s="2">
        <f>[1]!s_val_pe_ttm(A2893,E2893)</f>
        <v>145.87599182128906</v>
      </c>
      <c r="AB2893" s="5">
        <f>[1]!s_info_zjtxornot1(A2893,"")</f>
        <v>1</v>
      </c>
      <c r="AC2893" s="22" t="str">
        <f>[1]!s_info_nature1(A2893,"")</f>
        <v>地方国有企业</v>
      </c>
      <c r="AD2893" s="6" t="str">
        <f>[1]!s_info_city(A2893)</f>
        <v>唐山市</v>
      </c>
      <c r="AE2893" s="6" t="str">
        <f>[1]!s_info_province(A2893)</f>
        <v>河北省</v>
      </c>
      <c r="AF2893">
        <v>118.175393</v>
      </c>
      <c r="AG2893">
        <v>39.635112999999997</v>
      </c>
    </row>
    <row r="2894" spans="1:33" x14ac:dyDescent="0.3">
      <c r="A2894" s="12" t="s">
        <v>6266</v>
      </c>
      <c r="B2894" s="12" t="s">
        <v>6267</v>
      </c>
      <c r="C2894" s="16" t="str">
        <f>[1]!s_info_mkt(A2894)</f>
        <v>主板</v>
      </c>
      <c r="D2894" s="16" t="str">
        <f>[1]!s_ipo_listeddate(A2894)</f>
        <v>2016-08-17</v>
      </c>
      <c r="E2894" s="16" t="str">
        <f>[1]!lastradeday_s("000002","")</f>
        <v>2026-06-22</v>
      </c>
      <c r="F2894" s="16" t="str">
        <f>[1]!s_info_industry_csrc2023(A2894,"",3)</f>
        <v>广播、电视、电影和录音制作业</v>
      </c>
      <c r="G2894" s="16" t="str">
        <f>[1]!s_info_industry_csrc2023(A2894,"",1)</f>
        <v>文化、体育和娱乐业</v>
      </c>
      <c r="H2894" s="16">
        <f>[1]!s_is(A2894,83,"FY","YTD","20251231",1,"",100000000)</f>
        <v>9.1834080247000003</v>
      </c>
      <c r="I2894" s="16">
        <f>[1]!s_is(A2894,83,"FY","YTD","20241231",1,"",100000000)</f>
        <v>6.9037332195000003</v>
      </c>
      <c r="J2894" s="16">
        <f t="shared" si="135"/>
        <v>0.33020899457136088</v>
      </c>
      <c r="K2894" s="16">
        <f>[1]!s_is(A2894,61,"FY","YTD","20251231",1,"",100000000)</f>
        <v>1.1289682578</v>
      </c>
      <c r="L2894" s="16">
        <f>[1]!s_is(A2894,61,"FY","YTD","20241231",1,"",100000000)</f>
        <v>0.9004714586</v>
      </c>
      <c r="M2894" s="16">
        <f t="shared" si="136"/>
        <v>0.25375240605099619</v>
      </c>
      <c r="N2894" s="16">
        <f>[1]!s_fa_roe(A2894,"20251231")</f>
        <v>6.8052999999999999</v>
      </c>
      <c r="O2894" s="16">
        <f>[1]!s_stmnote_rdexp(A2894,"20251231",1,10000)</f>
        <v>0</v>
      </c>
      <c r="P2894" s="20">
        <f t="shared" si="137"/>
        <v>0</v>
      </c>
      <c r="Q2894" s="16">
        <f>[1]!s_margin_tradingbalance(A2894,"",10000)</f>
        <v>0</v>
      </c>
      <c r="R2894" s="16">
        <f>[1]!s_margin_seclendingbalance(A2894,"",10000)</f>
        <v>0</v>
      </c>
      <c r="S2894" s="17">
        <f>[1]!s_val_ev(A2894,"",100000000)</f>
        <v>79.600320000000011</v>
      </c>
      <c r="T2894" s="17">
        <f>[1]!share_freesharesmv(A2894,"",100000000)</f>
        <v>24.503770900800003</v>
      </c>
      <c r="U2894" s="17">
        <f>[1]!s_dq_amount_btin(A2894,E2894,100000000)</f>
        <v>1.0674212000000001</v>
      </c>
      <c r="V2894" s="17">
        <f>[1]!s_dq_turn(A2894,E2894)</f>
        <v>1.3686932173136992</v>
      </c>
      <c r="W2894" s="2">
        <f>[1]!s_pq_amount(A2894,"20260101","",100000000)</f>
        <v>264.64720662000002</v>
      </c>
      <c r="X2894" s="2">
        <f>[1]!s_pq_avgamount(A2894,"20260101","",100000000)</f>
        <v>2.4058836965454544</v>
      </c>
      <c r="Y2894" s="17">
        <f>[1]!s_ipo_dilutedpe(A2894)</f>
        <v>22.25</v>
      </c>
      <c r="Z2894" s="12">
        <f>[1]!s_ipo_collection_total(A2894,100000000)</f>
        <v>9.5276499999999995</v>
      </c>
      <c r="AA2894" s="2">
        <f>[1]!s_val_pe_ttm(A2894,E2894)</f>
        <v>131.28720092773438</v>
      </c>
      <c r="AB2894" s="5">
        <f>[1]!s_info_zjtxornot1(A2894,"")</f>
        <v>0</v>
      </c>
      <c r="AC2894" s="22" t="str">
        <f>[1]!s_info_nature1(A2894,"")</f>
        <v>地方国有企业</v>
      </c>
      <c r="AD2894" s="6" t="str">
        <f>[1]!s_info_city(A2894)</f>
        <v>上海市</v>
      </c>
      <c r="AE2894" s="6" t="str">
        <f>[1]!s_info_province(A2894)</f>
        <v>上海</v>
      </c>
      <c r="AF2894">
        <v>121.472644</v>
      </c>
      <c r="AG2894">
        <v>31.231705999999999</v>
      </c>
    </row>
    <row r="2895" spans="1:33" x14ac:dyDescent="0.3">
      <c r="A2895" s="12" t="s">
        <v>6268</v>
      </c>
      <c r="B2895" s="12" t="s">
        <v>6269</v>
      </c>
      <c r="C2895" s="16" t="str">
        <f>[1]!s_info_mkt(A2895)</f>
        <v>主板</v>
      </c>
      <c r="D2895" s="16" t="str">
        <f>[1]!s_ipo_listeddate(A2895)</f>
        <v>2014-02-10</v>
      </c>
      <c r="E2895" s="16" t="str">
        <f>[1]!lastradeday_s("000002","")</f>
        <v>2026-06-22</v>
      </c>
      <c r="F2895" s="16" t="str">
        <f>[1]!s_info_industry_csrc2023(A2895,"",3)</f>
        <v>计算机、通信和其他电子设备制造业</v>
      </c>
      <c r="G2895" s="16" t="str">
        <f>[1]!s_info_industry_csrc2023(A2895,"",1)</f>
        <v>制造业</v>
      </c>
      <c r="H2895" s="16">
        <f>[1]!s_is(A2895,83,"FY","YTD","20251231",1,"",100000000)</f>
        <v>14.738870817800001</v>
      </c>
      <c r="I2895" s="16">
        <f>[1]!s_is(A2895,83,"FY","YTD","20241231",1,"",100000000)</f>
        <v>11.2995738101</v>
      </c>
      <c r="J2895" s="16">
        <f t="shared" si="135"/>
        <v>0.30437404680040436</v>
      </c>
      <c r="K2895" s="16">
        <f>[1]!s_is(A2895,61,"FY","YTD","20251231",1,"",100000000)</f>
        <v>3.6961769492000003</v>
      </c>
      <c r="L2895" s="16">
        <f>[1]!s_is(A2895,61,"FY","YTD","20241231",1,"",100000000)</f>
        <v>2.5275831283000003</v>
      </c>
      <c r="M2895" s="16">
        <f t="shared" si="136"/>
        <v>0.46233645406787149</v>
      </c>
      <c r="N2895" s="16">
        <f>[1]!s_fa_roe(A2895,"20251231")</f>
        <v>8.3211999999999993</v>
      </c>
      <c r="O2895" s="16">
        <f>[1]!s_stmnote_rdexp(A2895,"20251231",1,10000)</f>
        <v>15311.894021</v>
      </c>
      <c r="P2895" s="20">
        <f t="shared" si="137"/>
        <v>0.10388783652617381</v>
      </c>
      <c r="Q2895" s="16">
        <f>[1]!s_margin_tradingbalance(A2895,"",10000)</f>
        <v>159929.0147</v>
      </c>
      <c r="R2895" s="16">
        <f>[1]!s_margin_seclendingbalance(A2895,"",10000)</f>
        <v>933.85530000000006</v>
      </c>
      <c r="S2895" s="17">
        <f>[1]!s_val_ev(A2895,"",100000000)</f>
        <v>303.4554948018</v>
      </c>
      <c r="T2895" s="17">
        <f>[1]!share_freesharesmv(A2895,"",100000000)</f>
        <v>255.59949868200002</v>
      </c>
      <c r="U2895" s="17">
        <f>[1]!s_dq_amount_btin(A2895,E2895,100000000)</f>
        <v>45.342625759999997</v>
      </c>
      <c r="V2895" s="17">
        <f>[1]!s_dq_turn(A2895,E2895)</f>
        <v>15.205946392283384</v>
      </c>
      <c r="W2895" s="2">
        <f>[1]!s_pq_amount(A2895,"20260101","",100000000)</f>
        <v>2157.37716903</v>
      </c>
      <c r="X2895" s="2">
        <f>[1]!s_pq_avgamount(A2895,"20260101","",100000000)</f>
        <v>19.612519718454543</v>
      </c>
      <c r="Y2895" s="17">
        <f>[1]!s_ipo_dilutedpe(A2895)</f>
        <v>33.76</v>
      </c>
      <c r="Z2895" s="12">
        <f>[1]!s_ipo_collection_total(A2895,100000000)</f>
        <v>10.8587841924</v>
      </c>
      <c r="AA2895" s="2">
        <f>[1]!s_val_pe_ttm(A2895,E2895)</f>
        <v>82.082099914550781</v>
      </c>
      <c r="AB2895" s="5">
        <f>[1]!s_info_zjtxornot1(A2895,"")</f>
        <v>0</v>
      </c>
      <c r="AC2895" s="22" t="str">
        <f>[1]!s_info_nature1(A2895,"")</f>
        <v>公众企业</v>
      </c>
      <c r="AD2895" s="6" t="str">
        <f>[1]!s_info_city(A2895)</f>
        <v>苏州市</v>
      </c>
      <c r="AE2895" s="6" t="str">
        <f>[1]!s_info_province(A2895)</f>
        <v>江苏省</v>
      </c>
      <c r="AF2895">
        <v>120.619585</v>
      </c>
      <c r="AG2895">
        <v>31.299378999999998</v>
      </c>
    </row>
    <row r="2896" spans="1:33" x14ac:dyDescent="0.3">
      <c r="A2896" s="12" t="s">
        <v>6270</v>
      </c>
      <c r="B2896" s="12" t="s">
        <v>6271</v>
      </c>
      <c r="C2896" s="16" t="str">
        <f>[1]!s_info_mkt(A2896)</f>
        <v>科创板</v>
      </c>
      <c r="D2896" s="16" t="str">
        <f>[1]!s_ipo_listeddate(A2896)</f>
        <v>2021-03-03</v>
      </c>
      <c r="E2896" s="16" t="str">
        <f>[1]!lastradeday_s("000002","")</f>
        <v>2026-06-22</v>
      </c>
      <c r="F2896" s="16" t="str">
        <f>[1]!s_info_industry_csrc2023(A2896,"",3)</f>
        <v>计算机、通信和其他电子设备制造业</v>
      </c>
      <c r="G2896" s="16" t="str">
        <f>[1]!s_info_industry_csrc2023(A2896,"",1)</f>
        <v>制造业</v>
      </c>
      <c r="H2896" s="16">
        <f>[1]!s_is(A2896,83,"FY","YTD","20251231",1,"",100000000)</f>
        <v>34.6748410601</v>
      </c>
      <c r="I2896" s="16">
        <f>[1]!s_is(A2896,83,"FY","YTD","20241231",1,"",100000000)</f>
        <v>34.0460530788</v>
      </c>
      <c r="J2896" s="16">
        <f t="shared" si="135"/>
        <v>1.8468748193650075E-2</v>
      </c>
      <c r="K2896" s="16">
        <f>[1]!s_is(A2896,61,"FY","YTD","20251231",1,"",100000000)</f>
        <v>1.4344634656999999</v>
      </c>
      <c r="L2896" s="16">
        <f>[1]!s_is(A2896,61,"FY","YTD","20241231",1,"",100000000)</f>
        <v>1.2014289556</v>
      </c>
      <c r="M2896" s="16">
        <f t="shared" si="136"/>
        <v>0.19396445292399442</v>
      </c>
      <c r="N2896" s="16">
        <f>[1]!s_fa_roe(A2896,"20251231")</f>
        <v>4.8101000000000003</v>
      </c>
      <c r="O2896" s="16">
        <f>[1]!s_stmnote_rdexp(A2896,"20251231",1,10000)</f>
        <v>40038.995131000003</v>
      </c>
      <c r="P2896" s="20">
        <f t="shared" si="137"/>
        <v>0.11546987356510909</v>
      </c>
      <c r="Q2896" s="16">
        <f>[1]!s_margin_tradingbalance(A2896,"",10000)</f>
        <v>22340.901600000001</v>
      </c>
      <c r="R2896" s="16">
        <f>[1]!s_margin_seclendingbalance(A2896,"",10000)</f>
        <v>154.5488</v>
      </c>
      <c r="S2896" s="17">
        <f>[1]!s_val_ev(A2896,"",100000000)</f>
        <v>46.997424000000002</v>
      </c>
      <c r="T2896" s="17">
        <f>[1]!share_freesharesmv(A2896,"",100000000)</f>
        <v>36.115877917600002</v>
      </c>
      <c r="U2896" s="17">
        <f>[1]!s_dq_amount_btin(A2896,E2896,100000000)</f>
        <v>0.63140688</v>
      </c>
      <c r="V2896" s="17">
        <f>[1]!s_dq_turn(A2896,E2896)</f>
        <v>1.3571479577263639</v>
      </c>
      <c r="W2896" s="2">
        <f>[1]!s_pq_amount(A2896,"20260101","",100000000)</f>
        <v>105.08197509</v>
      </c>
      <c r="X2896" s="2">
        <f>[1]!s_pq_avgamount(A2896,"20260101","",100000000)</f>
        <v>0.95529068263636363</v>
      </c>
      <c r="Y2896" s="17">
        <f>[1]!s_ipo_dilutedpe(A2896)</f>
        <v>72.81</v>
      </c>
      <c r="Z2896" s="12">
        <f>[1]!s_ipo_collection_total(A2896,100000000)</f>
        <v>16.716249999999999</v>
      </c>
      <c r="AA2896" s="2">
        <f>[1]!s_val_pe_ttm(A2896,E2896)</f>
        <v>35.854907989501953</v>
      </c>
      <c r="AB2896" s="5">
        <f>[1]!s_info_zjtxornot1(A2896,"")</f>
        <v>1</v>
      </c>
      <c r="AC2896" s="22" t="str">
        <f>[1]!s_info_nature1(A2896,"")</f>
        <v>民营企业</v>
      </c>
      <c r="AD2896" s="6" t="str">
        <f>[1]!s_info_city(A2896)</f>
        <v>成都市</v>
      </c>
      <c r="AE2896" s="6" t="str">
        <f>[1]!s_info_province(A2896)</f>
        <v>四川省</v>
      </c>
      <c r="AF2896">
        <v>104.065735</v>
      </c>
      <c r="AG2896">
        <v>30.659462000000001</v>
      </c>
    </row>
    <row r="2897" spans="1:33" x14ac:dyDescent="0.3">
      <c r="A2897" s="12" t="s">
        <v>177</v>
      </c>
      <c r="B2897" s="12" t="s">
        <v>178</v>
      </c>
      <c r="C2897" s="16" t="str">
        <f>[1]!s_info_mkt(A2897)</f>
        <v>北证</v>
      </c>
      <c r="D2897" s="16" t="str">
        <f>[1]!s_ipo_listeddate(A2897)</f>
        <v>2022-06-02</v>
      </c>
      <c r="E2897" s="16" t="str">
        <f>[1]!lastradeday_s("000002","")</f>
        <v>2026-06-22</v>
      </c>
      <c r="F2897" s="16" t="str">
        <f>[1]!s_info_industry_csrc2023(A2897,"",3)</f>
        <v>汽车制造业</v>
      </c>
      <c r="G2897" s="16" t="str">
        <f>[1]!s_info_industry_csrc2023(A2897,"",1)</f>
        <v>制造业</v>
      </c>
      <c r="H2897" s="16">
        <f>[1]!s_is(A2897,83,"FY","YTD","20251231",1,"",100000000)</f>
        <v>3.8017204919999998</v>
      </c>
      <c r="I2897" s="16">
        <f>[1]!s_is(A2897,83,"FY","YTD","20241231",1,"",100000000)</f>
        <v>3.4719355594999999</v>
      </c>
      <c r="J2897" s="16">
        <f t="shared" si="135"/>
        <v>9.4985902488205376E-2</v>
      </c>
      <c r="K2897" s="16">
        <f>[1]!s_is(A2897,61,"FY","YTD","20251231",1,"",100000000)</f>
        <v>1.0007945366</v>
      </c>
      <c r="L2897" s="16">
        <f>[1]!s_is(A2897,61,"FY","YTD","20241231",1,"",100000000)</f>
        <v>0.8870996216</v>
      </c>
      <c r="M2897" s="16">
        <f t="shared" si="136"/>
        <v>0.12816476552536041</v>
      </c>
      <c r="N2897" s="16">
        <f>[1]!s_fa_roe(A2897,"20251231")</f>
        <v>16.779699999999998</v>
      </c>
      <c r="O2897" s="16">
        <f>[1]!s_stmnote_rdexp(A2897,"20251231",1,10000)</f>
        <v>1961.0087600000002</v>
      </c>
      <c r="P2897" s="20">
        <f t="shared" si="137"/>
        <v>5.1582139300523841E-2</v>
      </c>
      <c r="Q2897" s="16">
        <f>[1]!s_margin_tradingbalance(A2897,"",10000)</f>
        <v>798.12620000000004</v>
      </c>
      <c r="R2897" s="16">
        <f>[1]!s_margin_seclendingbalance(A2897,"",10000)</f>
        <v>0</v>
      </c>
      <c r="S2897" s="17">
        <f>[1]!s_val_ev(A2897,"",100000000)</f>
        <v>14.6390937</v>
      </c>
      <c r="T2897" s="17">
        <f>[1]!share_freesharesmv(A2897,"",100000000)</f>
        <v>3.7655749868999999</v>
      </c>
      <c r="U2897" s="17">
        <f>[1]!s_dq_amount_btin(A2897,E2897,100000000)</f>
        <v>0.28899187999999998</v>
      </c>
      <c r="V2897" s="17">
        <f>[1]!s_dq_turn(A2897,E2897)</f>
        <v>4.6353757497504207</v>
      </c>
      <c r="W2897" s="2">
        <f>[1]!s_pq_amount(A2897,"20260101","",100000000)</f>
        <v>17.81451625</v>
      </c>
      <c r="X2897" s="2">
        <f>[1]!s_pq_avgamount(A2897,"20260101","",100000000)</f>
        <v>0.16195014772727273</v>
      </c>
      <c r="Y2897" s="17">
        <f>[1]!s_ipo_dilutedpe(A2897)</f>
        <v>25</v>
      </c>
      <c r="Z2897" s="12">
        <f>[1]!s_ipo_collection_total(A2897,100000000)</f>
        <v>1.4175</v>
      </c>
      <c r="AA2897" s="2">
        <f>[1]!s_val_pe_ttm(A2897,E2897)</f>
        <v>16.769416809082031</v>
      </c>
      <c r="AB2897" s="5">
        <f>[1]!s_info_zjtxornot1(A2897,"")</f>
        <v>0</v>
      </c>
      <c r="AC2897" s="22" t="str">
        <f>[1]!s_info_nature1(A2897,"")</f>
        <v>民营企业</v>
      </c>
      <c r="AD2897" s="6" t="str">
        <f>[1]!s_info_city(A2897)</f>
        <v>威海市</v>
      </c>
      <c r="AE2897" s="6" t="str">
        <f>[1]!s_info_province(A2897)</f>
        <v>山东省</v>
      </c>
      <c r="AF2897">
        <v>122.116394</v>
      </c>
      <c r="AG2897">
        <v>37.509690999999997</v>
      </c>
    </row>
    <row r="2898" spans="1:33" x14ac:dyDescent="0.3">
      <c r="A2898" s="12" t="s">
        <v>6272</v>
      </c>
      <c r="B2898" s="12" t="s">
        <v>6273</v>
      </c>
      <c r="C2898" s="16" t="str">
        <f>[1]!s_info_mkt(A2898)</f>
        <v>主板</v>
      </c>
      <c r="D2898" s="16" t="str">
        <f>[1]!s_ipo_listeddate(A2898)</f>
        <v>2015-02-25</v>
      </c>
      <c r="E2898" s="16" t="str">
        <f>[1]!lastradeday_s("000002","")</f>
        <v>2026-06-22</v>
      </c>
      <c r="F2898" s="16" t="str">
        <f>[1]!s_info_industry_csrc2023(A2898,"",3)</f>
        <v>计算机、通信和其他电子设备制造业</v>
      </c>
      <c r="G2898" s="16" t="str">
        <f>[1]!s_info_industry_csrc2023(A2898,"",1)</f>
        <v>制造业</v>
      </c>
      <c r="H2898" s="16">
        <f>[1]!s_is(A2898,83,"FY","YTD","20251231",1,"",100000000)</f>
        <v>91.977356806399996</v>
      </c>
      <c r="I2898" s="16">
        <f>[1]!s_is(A2898,83,"FY","YTD","20241231",1,"",100000000)</f>
        <v>83.757182310499999</v>
      </c>
      <c r="J2898" s="16">
        <f t="shared" si="135"/>
        <v>9.8142920632485309E-2</v>
      </c>
      <c r="K2898" s="16">
        <f>[1]!s_is(A2898,61,"FY","YTD","20251231",1,"",100000000)</f>
        <v>0.77782782409999995</v>
      </c>
      <c r="L2898" s="16">
        <f>[1]!s_is(A2898,61,"FY","YTD","20241231",1,"",100000000)</f>
        <v>-0.79946277900000007</v>
      </c>
      <c r="M2898" s="16">
        <f t="shared" si="136"/>
        <v>1.9729381336213525</v>
      </c>
      <c r="N2898" s="16">
        <f>[1]!s_fa_roe(A2898,"20251231")</f>
        <v>1.5527</v>
      </c>
      <c r="O2898" s="16">
        <f>[1]!s_stmnote_rdexp(A2898,"20251231",1,10000)</f>
        <v>27202.984832999999</v>
      </c>
      <c r="P2898" s="20">
        <f t="shared" si="137"/>
        <v>2.9575741005754965E-2</v>
      </c>
      <c r="Q2898" s="16">
        <f>[1]!s_margin_tradingbalance(A2898,"",10000)</f>
        <v>50718.3266</v>
      </c>
      <c r="R2898" s="16">
        <f>[1]!s_margin_seclendingbalance(A2898,"",10000)</f>
        <v>77.88</v>
      </c>
      <c r="S2898" s="17">
        <f>[1]!s_val_ev(A2898,"",100000000)</f>
        <v>103.29066446719999</v>
      </c>
      <c r="T2898" s="17">
        <f>[1]!share_freesharesmv(A2898,"",100000000)</f>
        <v>60.18759</v>
      </c>
      <c r="U2898" s="17">
        <f>[1]!s_dq_amount_btin(A2898,E2898,100000000)</f>
        <v>4.5144468599999996</v>
      </c>
      <c r="V2898" s="17">
        <f>[1]!s_dq_turn(A2898,E2898)</f>
        <v>4.4085849309702292</v>
      </c>
      <c r="W2898" s="2">
        <f>[1]!s_pq_amount(A2898,"20260101","",100000000)</f>
        <v>724.09303568999997</v>
      </c>
      <c r="X2898" s="2">
        <f>[1]!s_pq_avgamount(A2898,"20260101","",100000000)</f>
        <v>6.5826639608181825</v>
      </c>
      <c r="Y2898" s="17">
        <f>[1]!s_ipo_dilutedpe(A2898)</f>
        <v>22.98</v>
      </c>
      <c r="Z2898" s="12">
        <f>[1]!s_ipo_collection_total(A2898,100000000)</f>
        <v>8.9625000000000004</v>
      </c>
      <c r="AA2898" s="2">
        <f>[1]!s_val_pe_ttm(A2898,E2898)</f>
        <v>129.22050476074219</v>
      </c>
      <c r="AB2898" s="5">
        <f>[1]!s_info_zjtxornot1(A2898,"")</f>
        <v>1</v>
      </c>
      <c r="AC2898" s="22" t="str">
        <f>[1]!s_info_nature1(A2898,"")</f>
        <v>地方国有企业</v>
      </c>
      <c r="AD2898" s="6" t="str">
        <f>[1]!s_info_city(A2898)</f>
        <v>深圳市</v>
      </c>
      <c r="AE2898" s="6" t="str">
        <f>[1]!s_info_province(A2898)</f>
        <v>广东省</v>
      </c>
      <c r="AF2898">
        <v>114.085947</v>
      </c>
      <c r="AG2898">
        <v>22.547000000000001</v>
      </c>
    </row>
    <row r="2899" spans="1:33" x14ac:dyDescent="0.3">
      <c r="A2899" s="12" t="s">
        <v>6274</v>
      </c>
      <c r="B2899" s="12" t="s">
        <v>6275</v>
      </c>
      <c r="C2899" s="16" t="str">
        <f>[1]!s_info_mkt(A2899)</f>
        <v>科创板</v>
      </c>
      <c r="D2899" s="16" t="str">
        <f>[1]!s_ipo_listeddate(A2899)</f>
        <v>2020-09-04</v>
      </c>
      <c r="E2899" s="16" t="str">
        <f>[1]!lastradeday_s("000002","")</f>
        <v>2026-06-22</v>
      </c>
      <c r="F2899" s="16" t="str">
        <f>[1]!s_info_industry_csrc2023(A2899,"",3)</f>
        <v>电气机械和器材制造业</v>
      </c>
      <c r="G2899" s="16" t="str">
        <f>[1]!s_info_industry_csrc2023(A2899,"",1)</f>
        <v>制造业</v>
      </c>
      <c r="H2899" s="16">
        <f>[1]!s_is(A2899,83,"FY","YTD","20251231",1,"",100000000)</f>
        <v>88.891891822099993</v>
      </c>
      <c r="I2899" s="16">
        <f>[1]!s_is(A2899,83,"FY","YTD","20241231",1,"",100000000)</f>
        <v>67.378552723200002</v>
      </c>
      <c r="J2899" s="16">
        <f t="shared" si="135"/>
        <v>0.31929060850089241</v>
      </c>
      <c r="K2899" s="16">
        <f>[1]!s_is(A2899,61,"FY","YTD","20251231",1,"",100000000)</f>
        <v>1.3491339653000001</v>
      </c>
      <c r="L2899" s="16">
        <f>[1]!s_is(A2899,61,"FY","YTD","20241231",1,"",100000000)</f>
        <v>-0.61810412840000006</v>
      </c>
      <c r="M2899" s="16">
        <f t="shared" si="136"/>
        <v>3.1826969005890886</v>
      </c>
      <c r="N2899" s="16">
        <f>[1]!s_fa_roe(A2899,"20251231")</f>
        <v>4.9180000000000001</v>
      </c>
      <c r="O2899" s="16">
        <f>[1]!s_stmnote_rdexp(A2899,"20251231",1,10000)</f>
        <v>61369.867079999996</v>
      </c>
      <c r="P2899" s="20">
        <f t="shared" si="137"/>
        <v>6.9038768128391242E-2</v>
      </c>
      <c r="Q2899" s="16">
        <f>[1]!s_margin_tradingbalance(A2899,"",10000)</f>
        <v>53862.692600000002</v>
      </c>
      <c r="R2899" s="16">
        <f>[1]!s_margin_seclendingbalance(A2899,"",10000)</f>
        <v>411.1825</v>
      </c>
      <c r="S2899" s="17">
        <f>[1]!s_val_ev(A2899,"",100000000)</f>
        <v>292.45245949439999</v>
      </c>
      <c r="T2899" s="17">
        <f>[1]!share_freesharesmv(A2899,"",100000000)</f>
        <v>195.95550666239998</v>
      </c>
      <c r="U2899" s="17">
        <f>[1]!s_dq_amount_btin(A2899,E2899,100000000)</f>
        <v>18.020093240000001</v>
      </c>
      <c r="V2899" s="17">
        <f>[1]!s_dq_turn(A2899,E2899)</f>
        <v>6.2818233078158769</v>
      </c>
      <c r="W2899" s="2">
        <f>[1]!s_pq_amount(A2899,"20260101","",100000000)</f>
        <v>1233.4102930700001</v>
      </c>
      <c r="X2899" s="2">
        <f>[1]!s_pq_avgamount(A2899,"20260101","",100000000)</f>
        <v>11.212820846090908</v>
      </c>
      <c r="Y2899" s="17">
        <f>[1]!s_ipo_dilutedpe(A2899)</f>
        <v>34.590000000000003</v>
      </c>
      <c r="Z2899" s="12">
        <f>[1]!s_ipo_collection_total(A2899,100000000)</f>
        <v>8.3445999999999998</v>
      </c>
      <c r="AA2899" s="2">
        <f>[1]!s_val_pe_ttm(A2899,E2899)</f>
        <v>110.6031494140625</v>
      </c>
      <c r="AB2899" s="5">
        <f>[1]!s_info_zjtxornot1(A2899,"")</f>
        <v>0</v>
      </c>
      <c r="AC2899" s="22" t="str">
        <f>[1]!s_info_nature1(A2899,"")</f>
        <v>民营企业</v>
      </c>
      <c r="AD2899" s="6" t="str">
        <f>[1]!s_info_city(A2899)</f>
        <v>苏州市</v>
      </c>
      <c r="AE2899" s="6" t="str">
        <f>[1]!s_info_province(A2899)</f>
        <v>江苏省</v>
      </c>
      <c r="AF2899">
        <v>120.619585</v>
      </c>
      <c r="AG2899">
        <v>31.299378999999998</v>
      </c>
    </row>
    <row r="2900" spans="1:33" x14ac:dyDescent="0.3">
      <c r="A2900" s="12" t="s">
        <v>6276</v>
      </c>
      <c r="B2900" s="12" t="s">
        <v>6277</v>
      </c>
      <c r="C2900" s="16" t="str">
        <f>[1]!s_info_mkt(A2900)</f>
        <v>主板</v>
      </c>
      <c r="D2900" s="16" t="str">
        <f>[1]!s_ipo_listeddate(A2900)</f>
        <v>2008-01-23</v>
      </c>
      <c r="E2900" s="16" t="str">
        <f>[1]!lastradeday_s("000002","")</f>
        <v>2026-06-22</v>
      </c>
      <c r="F2900" s="16" t="str">
        <f>[1]!s_info_industry_csrc2023(A2900,"",3)</f>
        <v>非金属矿物制品业</v>
      </c>
      <c r="G2900" s="16" t="str">
        <f>[1]!s_info_industry_csrc2023(A2900,"",1)</f>
        <v>制造业</v>
      </c>
      <c r="H2900" s="16">
        <f>[1]!s_is(A2900,83,"FY","YTD","20251231",1,"",100000000)</f>
        <v>6.7339495948000003</v>
      </c>
      <c r="I2900" s="16">
        <f>[1]!s_is(A2900,83,"FY","YTD","20241231",1,"",100000000)</f>
        <v>6.7803646822000001</v>
      </c>
      <c r="J2900" s="16">
        <f t="shared" si="135"/>
        <v>-6.8455148912344166E-3</v>
      </c>
      <c r="K2900" s="16">
        <f>[1]!s_is(A2900,61,"FY","YTD","20251231",1,"",100000000)</f>
        <v>-0.90278854099999994</v>
      </c>
      <c r="L2900" s="16">
        <f>[1]!s_is(A2900,61,"FY","YTD","20241231",1,"",100000000)</f>
        <v>-2.4911064656999997</v>
      </c>
      <c r="M2900" s="16">
        <f t="shared" si="136"/>
        <v>0.63759536036276276</v>
      </c>
      <c r="N2900" s="16">
        <f>[1]!s_fa_roe(A2900,"20251231")</f>
        <v>-26.876999999999999</v>
      </c>
      <c r="O2900" s="16">
        <f>[1]!s_stmnote_rdexp(A2900,"20251231",1,10000)</f>
        <v>3577.8760000000002</v>
      </c>
      <c r="P2900" s="20">
        <f t="shared" si="137"/>
        <v>5.3131909433400855E-2</v>
      </c>
      <c r="Q2900" s="16">
        <f>[1]!s_margin_tradingbalance(A2900,"",10000)</f>
        <v>0</v>
      </c>
      <c r="R2900" s="16">
        <f>[1]!s_margin_seclendingbalance(A2900,"",10000)</f>
        <v>0</v>
      </c>
      <c r="S2900" s="17">
        <f>[1]!s_val_ev(A2900,"",100000000)</f>
        <v>20.684351276400001</v>
      </c>
      <c r="T2900" s="17">
        <f>[1]!share_freesharesmv(A2900,"",100000000)</f>
        <v>14.436067220400002</v>
      </c>
      <c r="U2900" s="17">
        <f>[1]!s_dq_amount_btin(A2900,E2900,100000000)</f>
        <v>0.38612028999999998</v>
      </c>
      <c r="V2900" s="17">
        <f>[1]!s_dq_turn(A2900,E2900)</f>
        <v>1.9192843550909477</v>
      </c>
      <c r="W2900" s="2">
        <f>[1]!s_pq_amount(A2900,"20260101","",100000000)</f>
        <v>55.597804619999998</v>
      </c>
      <c r="X2900" s="2">
        <f>[1]!s_pq_avgamount(A2900,"20260101","",100000000)</f>
        <v>0.50543458745454539</v>
      </c>
      <c r="Y2900" s="17">
        <f>[1]!s_ipo_dilutedpe(A2900)</f>
        <v>43.87</v>
      </c>
      <c r="Z2900" s="12">
        <f>[1]!s_ipo_collection_total(A2900,100000000)</f>
        <v>1.538</v>
      </c>
      <c r="AA2900" s="2">
        <f>[1]!s_val_pe_ttm(A2900,E2900)</f>
        <v>-22.255208969116211</v>
      </c>
      <c r="AB2900" s="5">
        <f>[1]!s_info_zjtxornot1(A2900,"")</f>
        <v>0</v>
      </c>
      <c r="AC2900" s="22" t="str">
        <f>[1]!s_info_nature1(A2900,"")</f>
        <v>中央国有企业</v>
      </c>
      <c r="AD2900" s="6" t="str">
        <f>[1]!s_info_city(A2900)</f>
        <v>乌鲁木齐市</v>
      </c>
      <c r="AE2900" s="6" t="str">
        <f>[1]!s_info_province(A2900)</f>
        <v>新疆维吾尔自治区</v>
      </c>
      <c r="AF2900">
        <v>87.617733000000001</v>
      </c>
      <c r="AG2900">
        <v>43.792817999999997</v>
      </c>
    </row>
    <row r="2901" spans="1:33" x14ac:dyDescent="0.3">
      <c r="A2901" s="12" t="s">
        <v>6278</v>
      </c>
      <c r="B2901" s="12" t="s">
        <v>6279</v>
      </c>
      <c r="C2901" s="16" t="str">
        <f>[1]!s_info_mkt(A2901)</f>
        <v>主板</v>
      </c>
      <c r="D2901" s="16" t="str">
        <f>[1]!s_ipo_listeddate(A2901)</f>
        <v>2018-11-29</v>
      </c>
      <c r="E2901" s="16" t="str">
        <f>[1]!lastradeday_s("000002","")</f>
        <v>2026-06-22</v>
      </c>
      <c r="F2901" s="16" t="str">
        <f>[1]!s_info_industry_csrc2023(A2901,"",3)</f>
        <v>通用设备制造业</v>
      </c>
      <c r="G2901" s="16" t="str">
        <f>[1]!s_info_industry_csrc2023(A2901,"",1)</f>
        <v>制造业</v>
      </c>
      <c r="H2901" s="16">
        <f>[1]!s_is(A2901,83,"FY","YTD","20251231",1,"",100000000)</f>
        <v>33.510735431599997</v>
      </c>
      <c r="I2901" s="16">
        <f>[1]!s_is(A2901,83,"FY","YTD","20241231",1,"",100000000)</f>
        <v>28.307990683200003</v>
      </c>
      <c r="J2901" s="16">
        <f t="shared" si="135"/>
        <v>0.18379067616013023</v>
      </c>
      <c r="K2901" s="16">
        <f>[1]!s_is(A2901,61,"FY","YTD","20251231",1,"",100000000)</f>
        <v>3.8856501677999997</v>
      </c>
      <c r="L2901" s="16">
        <f>[1]!s_is(A2901,61,"FY","YTD","20241231",1,"",100000000)</f>
        <v>3.5366369592</v>
      </c>
      <c r="M2901" s="16">
        <f t="shared" si="136"/>
        <v>9.8685053802906528E-2</v>
      </c>
      <c r="N2901" s="16">
        <f>[1]!s_fa_roe(A2901,"20251231")</f>
        <v>9.1934000000000005</v>
      </c>
      <c r="O2901" s="16">
        <f>[1]!s_stmnote_rdexp(A2901,"20251231",1,10000)</f>
        <v>10937.788630999999</v>
      </c>
      <c r="P2901" s="20">
        <f t="shared" si="137"/>
        <v>3.263965559134184E-2</v>
      </c>
      <c r="Q2901" s="16">
        <f>[1]!s_margin_tradingbalance(A2901,"",10000)</f>
        <v>0</v>
      </c>
      <c r="R2901" s="16">
        <f>[1]!s_margin_seclendingbalance(A2901,"",10000)</f>
        <v>0</v>
      </c>
      <c r="S2901" s="17">
        <f>[1]!s_val_ev(A2901,"",100000000)</f>
        <v>46.563140893500005</v>
      </c>
      <c r="T2901" s="17">
        <f>[1]!share_freesharesmv(A2901,"",100000000)</f>
        <v>36.818897909999997</v>
      </c>
      <c r="U2901" s="17">
        <f>[1]!s_dq_amount_btin(A2901,E2901,100000000)</f>
        <v>0.76664162000000002</v>
      </c>
      <c r="V2901" s="17">
        <f>[1]!s_dq_turn(A2901,E2901)</f>
        <v>1.6921487607142311</v>
      </c>
      <c r="W2901" s="2">
        <f>[1]!s_pq_amount(A2901,"20260101","",100000000)</f>
        <v>95.915819709999994</v>
      </c>
      <c r="X2901" s="2">
        <f>[1]!s_pq_avgamount(A2901,"20260101","",100000000)</f>
        <v>0.87196199736363633</v>
      </c>
      <c r="Y2901" s="17">
        <f>[1]!s_ipo_dilutedpe(A2901)</f>
        <v>22.99</v>
      </c>
      <c r="Z2901" s="12">
        <f>[1]!s_ipo_collection_total(A2901,100000000)</f>
        <v>6.45</v>
      </c>
      <c r="AA2901" s="2">
        <f>[1]!s_val_pe_ttm(A2901,E2901)</f>
        <v>11.971011161804199</v>
      </c>
      <c r="AB2901" s="5">
        <f>[1]!s_info_zjtxornot1(A2901,"")</f>
        <v>0</v>
      </c>
      <c r="AC2901" s="22" t="str">
        <f>[1]!s_info_nature1(A2901,"")</f>
        <v>民营企业</v>
      </c>
      <c r="AD2901" s="6" t="str">
        <f>[1]!s_info_city(A2901)</f>
        <v>青岛市</v>
      </c>
      <c r="AE2901" s="6" t="str">
        <f>[1]!s_info_province(A2901)</f>
        <v>山东省</v>
      </c>
      <c r="AF2901">
        <v>120.35517299999999</v>
      </c>
      <c r="AG2901">
        <v>36.082982000000001</v>
      </c>
    </row>
    <row r="2902" spans="1:33" x14ac:dyDescent="0.3">
      <c r="A2902" s="12" t="s">
        <v>6280</v>
      </c>
      <c r="B2902" s="12" t="s">
        <v>6281</v>
      </c>
      <c r="C2902" s="16" t="str">
        <f>[1]!s_info_mkt(A2902)</f>
        <v>主板</v>
      </c>
      <c r="D2902" s="16" t="str">
        <f>[1]!s_ipo_listeddate(A2902)</f>
        <v>2015-05-18</v>
      </c>
      <c r="E2902" s="16" t="str">
        <f>[1]!lastradeday_s("000002","")</f>
        <v>2026-06-22</v>
      </c>
      <c r="F2902" s="16" t="str">
        <f>[1]!s_info_industry_csrc2023(A2902,"",3)</f>
        <v>木材加工和木、竹、藤、棕、草制品业</v>
      </c>
      <c r="G2902" s="16" t="str">
        <f>[1]!s_info_industry_csrc2023(A2902,"",1)</f>
        <v>制造业</v>
      </c>
      <c r="H2902" s="16">
        <f>[1]!s_is(A2902,83,"FY","YTD","20251231",1,"",100000000)</f>
        <v>9.7950816262</v>
      </c>
      <c r="I2902" s="16">
        <f>[1]!s_is(A2902,83,"FY","YTD","20241231",1,"",100000000)</f>
        <v>8.7602322126000001</v>
      </c>
      <c r="J2902" s="16">
        <f t="shared" si="135"/>
        <v>0.11813036326954407</v>
      </c>
      <c r="K2902" s="16">
        <f>[1]!s_is(A2902,61,"FY","YTD","20251231",1,"",100000000)</f>
        <v>0.59513151399999997</v>
      </c>
      <c r="L2902" s="16">
        <f>[1]!s_is(A2902,61,"FY","YTD","20241231",1,"",100000000)</f>
        <v>0.49844567400000001</v>
      </c>
      <c r="M2902" s="16">
        <f t="shared" si="136"/>
        <v>0.1939746797762357</v>
      </c>
      <c r="N2902" s="16">
        <f>[1]!s_fa_roe(A2902,"20251231")</f>
        <v>7.2245999999999997</v>
      </c>
      <c r="O2902" s="16">
        <f>[1]!s_stmnote_rdexp(A2902,"20251231",1,10000)</f>
        <v>1984.3730050000001</v>
      </c>
      <c r="P2902" s="20">
        <f t="shared" si="137"/>
        <v>2.025887155133221E-2</v>
      </c>
      <c r="Q2902" s="16">
        <f>[1]!s_margin_tradingbalance(A2902,"",10000)</f>
        <v>0</v>
      </c>
      <c r="R2902" s="16">
        <f>[1]!s_margin_seclendingbalance(A2902,"",10000)</f>
        <v>0</v>
      </c>
      <c r="S2902" s="17">
        <f>[1]!s_val_ev(A2902,"",100000000)</f>
        <v>17.82</v>
      </c>
      <c r="T2902" s="17">
        <f>[1]!share_freesharesmv(A2902,"",100000000)</f>
        <v>10.643886</v>
      </c>
      <c r="U2902" s="17">
        <f>[1]!s_dq_amount_btin(A2902,E2902,100000000)</f>
        <v>0.44624251999999998</v>
      </c>
      <c r="V2902" s="17">
        <f>[1]!s_dq_turn(A2902,E2902)</f>
        <v>2.5821684999999999</v>
      </c>
      <c r="W2902" s="2">
        <f>[1]!s_pq_amount(A2902,"20260101","",100000000)</f>
        <v>63.77612843</v>
      </c>
      <c r="X2902" s="2">
        <f>[1]!s_pq_avgamount(A2902,"20260101","",100000000)</f>
        <v>0.57978298572727271</v>
      </c>
      <c r="Y2902" s="17">
        <f>[1]!s_ipo_dilutedpe(A2902)</f>
        <v>22.98</v>
      </c>
      <c r="Z2902" s="12">
        <f>[1]!s_ipo_collection_total(A2902,100000000)</f>
        <v>2.8620000000000001</v>
      </c>
      <c r="AA2902" s="2">
        <f>[1]!s_val_pe_ttm(A2902,E2902)</f>
        <v>30.005292892456055</v>
      </c>
      <c r="AB2902" s="5">
        <f>[1]!s_info_zjtxornot1(A2902,"")</f>
        <v>0</v>
      </c>
      <c r="AC2902" s="22" t="str">
        <f>[1]!s_info_nature1(A2902,"")</f>
        <v>民营企业</v>
      </c>
      <c r="AD2902" s="6" t="str">
        <f>[1]!s_info_city(A2902)</f>
        <v>上海市</v>
      </c>
      <c r="AE2902" s="6" t="str">
        <f>[1]!s_info_province(A2902)</f>
        <v>上海</v>
      </c>
      <c r="AF2902">
        <v>121.472644</v>
      </c>
      <c r="AG2902">
        <v>31.231705999999999</v>
      </c>
    </row>
    <row r="2903" spans="1:33" x14ac:dyDescent="0.3">
      <c r="A2903" s="12" t="s">
        <v>6282</v>
      </c>
      <c r="B2903" s="12" t="s">
        <v>6283</v>
      </c>
      <c r="C2903" s="16" t="str">
        <f>[1]!s_info_mkt(A2903)</f>
        <v>主板</v>
      </c>
      <c r="D2903" s="16" t="str">
        <f>[1]!s_ipo_listeddate(A2903)</f>
        <v>1998-05-06</v>
      </c>
      <c r="E2903" s="16" t="str">
        <f>[1]!lastradeday_s("000002","")</f>
        <v>2026-06-22</v>
      </c>
      <c r="F2903" s="16" t="str">
        <f>[1]!s_info_industry_csrc2023(A2903,"",3)</f>
        <v>农副食品加工业</v>
      </c>
      <c r="G2903" s="16" t="str">
        <f>[1]!s_info_industry_csrc2023(A2903,"",1)</f>
        <v>制造业</v>
      </c>
      <c r="H2903" s="16">
        <f>[1]!s_is(A2903,83,"FY","YTD","20251231",1,"",100000000)</f>
        <v>33.580095371700004</v>
      </c>
      <c r="I2903" s="16">
        <f>[1]!s_is(A2903,83,"FY","YTD","20241231",1,"",100000000)</f>
        <v>46.271575385200002</v>
      </c>
      <c r="J2903" s="16">
        <f t="shared" si="135"/>
        <v>-0.27428242734003339</v>
      </c>
      <c r="K2903" s="16">
        <f>[1]!s_is(A2903,61,"FY","YTD","20251231",1,"",100000000)</f>
        <v>3.7727732E-2</v>
      </c>
      <c r="L2903" s="16">
        <f>[1]!s_is(A2903,61,"FY","YTD","20241231",1,"",100000000)</f>
        <v>2.22877015E-2</v>
      </c>
      <c r="M2903" s="16">
        <f t="shared" si="136"/>
        <v>0.69276010808023436</v>
      </c>
      <c r="N2903" s="16">
        <f>[1]!s_fa_roe(A2903,"20251231")</f>
        <v>0.56369999999999998</v>
      </c>
      <c r="O2903" s="16">
        <f>[1]!s_stmnote_rdexp(A2903,"20251231",1,10000)</f>
        <v>4101.3363310000004</v>
      </c>
      <c r="P2903" s="20">
        <f t="shared" si="137"/>
        <v>1.2213593456486866E-2</v>
      </c>
      <c r="Q2903" s="16">
        <f>[1]!s_margin_tradingbalance(A2903,"",10000)</f>
        <v>15616.6811</v>
      </c>
      <c r="R2903" s="16">
        <f>[1]!s_margin_seclendingbalance(A2903,"",10000)</f>
        <v>23.4175</v>
      </c>
      <c r="S2903" s="17">
        <f>[1]!s_val_ev(A2903,"",100000000)</f>
        <v>35.362255311799998</v>
      </c>
      <c r="T2903" s="17">
        <f>[1]!share_freesharesmv(A2903,"",100000000)</f>
        <v>27.817288281700002</v>
      </c>
      <c r="U2903" s="17">
        <f>[1]!s_dq_amount_btin(A2903,E2903,100000000)</f>
        <v>0.58413424000000003</v>
      </c>
      <c r="V2903" s="17">
        <f>[1]!s_dq_turn(A2903,E2903)</f>
        <v>1.6788248271085207</v>
      </c>
      <c r="W2903" s="2">
        <f>[1]!s_pq_amount(A2903,"20260101","",100000000)</f>
        <v>241.9896679</v>
      </c>
      <c r="X2903" s="2">
        <f>[1]!s_pq_avgamount(A2903,"20260101","",100000000)</f>
        <v>2.199906071818182</v>
      </c>
      <c r="Y2903" s="17">
        <f>[1]!s_ipo_dilutedpe(A2903)</f>
        <v>0</v>
      </c>
      <c r="Z2903" s="12">
        <f>[1]!s_ipo_collection_total(A2903,100000000)</f>
        <v>2.65</v>
      </c>
      <c r="AA2903" s="2">
        <f>[1]!s_val_pe_ttm(A2903,E2903)</f>
        <v>-678.04962158203125</v>
      </c>
      <c r="AB2903" s="5">
        <f>[1]!s_info_zjtxornot1(A2903,"")</f>
        <v>0</v>
      </c>
      <c r="AC2903" s="22" t="str">
        <f>[1]!s_info_nature1(A2903,"")</f>
        <v>地方国有企业</v>
      </c>
      <c r="AD2903" s="6" t="str">
        <f>[1]!s_info_city(A2903)</f>
        <v>常德市</v>
      </c>
      <c r="AE2903" s="6" t="str">
        <f>[1]!s_info_province(A2903)</f>
        <v>湖南省</v>
      </c>
      <c r="AF2903">
        <v>111.69134699999999</v>
      </c>
      <c r="AG2903">
        <v>29.040225</v>
      </c>
    </row>
    <row r="2904" spans="1:33" x14ac:dyDescent="0.3">
      <c r="A2904" s="12" t="s">
        <v>6284</v>
      </c>
      <c r="B2904" s="12" t="s">
        <v>6285</v>
      </c>
      <c r="C2904" s="16" t="str">
        <f>[1]!s_info_mkt(A2904)</f>
        <v>创业板</v>
      </c>
      <c r="D2904" s="16" t="str">
        <f>[1]!s_ipo_listeddate(A2904)</f>
        <v>2023-07-19</v>
      </c>
      <c r="E2904" s="16" t="str">
        <f>[1]!lastradeday_s("000002","")</f>
        <v>2026-06-22</v>
      </c>
      <c r="F2904" s="16" t="str">
        <f>[1]!s_info_industry_csrc2023(A2904,"",3)</f>
        <v>专业技术服务业</v>
      </c>
      <c r="G2904" s="16" t="str">
        <f>[1]!s_info_industry_csrc2023(A2904,"",1)</f>
        <v>科学研究和技术服务业</v>
      </c>
      <c r="H2904" s="16">
        <f>[1]!s_is(A2904,83,"FY","YTD","20251231",1,"",100000000)</f>
        <v>2.7075637014999998</v>
      </c>
      <c r="I2904" s="16">
        <f>[1]!s_is(A2904,83,"FY","YTD","20241231",1,"",100000000)</f>
        <v>3.0780668972000003</v>
      </c>
      <c r="J2904" s="16">
        <f t="shared" si="135"/>
        <v>-0.12036879251618382</v>
      </c>
      <c r="K2904" s="16">
        <f>[1]!s_is(A2904,61,"FY","YTD","20251231",1,"",100000000)</f>
        <v>0.22132768250000001</v>
      </c>
      <c r="L2904" s="16">
        <f>[1]!s_is(A2904,61,"FY","YTD","20241231",1,"",100000000)</f>
        <v>0.29058782559999996</v>
      </c>
      <c r="M2904" s="16">
        <f t="shared" si="136"/>
        <v>-0.2383449580414905</v>
      </c>
      <c r="N2904" s="16">
        <f>[1]!s_fa_roe(A2904,"20251231")</f>
        <v>2.2526999999999999</v>
      </c>
      <c r="O2904" s="16">
        <f>[1]!s_stmnote_rdexp(A2904,"20251231",1,10000)</f>
        <v>2324.801406</v>
      </c>
      <c r="P2904" s="20">
        <f t="shared" si="137"/>
        <v>8.5863221046731122E-2</v>
      </c>
      <c r="Q2904" s="16">
        <f>[1]!s_margin_tradingbalance(A2904,"",10000)</f>
        <v>6224.4476000000004</v>
      </c>
      <c r="R2904" s="16">
        <f>[1]!s_margin_seclendingbalance(A2904,"",10000)</f>
        <v>25.447500000000002</v>
      </c>
      <c r="S2904" s="17">
        <f>[1]!s_val_ev(A2904,"",100000000)</f>
        <v>20.2373584079</v>
      </c>
      <c r="T2904" s="17">
        <f>[1]!share_freesharesmv(A2904,"",100000000)</f>
        <v>13.832088733000003</v>
      </c>
      <c r="U2904" s="17">
        <f>[1]!s_dq_amount_btin(A2904,E2904,100000000)</f>
        <v>0.41140933000000002</v>
      </c>
      <c r="V2904" s="17">
        <f>[1]!s_dq_turn(A2904,E2904)</f>
        <v>3.0379783907651428</v>
      </c>
      <c r="W2904" s="2">
        <f>[1]!s_pq_amount(A2904,"20260101","",100000000)</f>
        <v>96.129484239999996</v>
      </c>
      <c r="X2904" s="2">
        <f>[1]!s_pq_avgamount(A2904,"20260101","",100000000)</f>
        <v>0.8739044021818182</v>
      </c>
      <c r="Y2904" s="17">
        <f>[1]!s_ipo_dilutedpe(A2904)</f>
        <v>29.98</v>
      </c>
      <c r="Z2904" s="12">
        <f>[1]!s_ipo_collection_total(A2904,100000000)</f>
        <v>5.7969999999999997</v>
      </c>
      <c r="AA2904" s="2">
        <f>[1]!s_val_pe_ttm(A2904,E2904)</f>
        <v>95.123161315917969</v>
      </c>
      <c r="AB2904" s="5">
        <f>[1]!s_info_zjtxornot1(A2904,"")</f>
        <v>0</v>
      </c>
      <c r="AC2904" s="22" t="str">
        <f>[1]!s_info_nature1(A2904,"")</f>
        <v>民营企业</v>
      </c>
      <c r="AD2904" s="6" t="str">
        <f>[1]!s_info_city(A2904)</f>
        <v>苏州市</v>
      </c>
      <c r="AE2904" s="6" t="str">
        <f>[1]!s_info_province(A2904)</f>
        <v>江苏省</v>
      </c>
      <c r="AF2904">
        <v>120.619585</v>
      </c>
      <c r="AG2904">
        <v>31.299378999999998</v>
      </c>
    </row>
    <row r="2905" spans="1:33" x14ac:dyDescent="0.3">
      <c r="A2905" s="12" t="s">
        <v>6286</v>
      </c>
      <c r="B2905" s="12" t="s">
        <v>6287</v>
      </c>
      <c r="C2905" s="16" t="str">
        <f>[1]!s_info_mkt(A2905)</f>
        <v>主板</v>
      </c>
      <c r="D2905" s="16" t="str">
        <f>[1]!s_ipo_listeddate(A2905)</f>
        <v>2009-11-27</v>
      </c>
      <c r="E2905" s="16" t="str">
        <f>[1]!lastradeday_s("000002","")</f>
        <v>2026-06-22</v>
      </c>
      <c r="F2905" s="16" t="str">
        <f>[1]!s_info_industry_csrc2023(A2905,"",3)</f>
        <v>农副食品加工业</v>
      </c>
      <c r="G2905" s="16" t="str">
        <f>[1]!s_info_industry_csrc2023(A2905,"",1)</f>
        <v>制造业</v>
      </c>
      <c r="H2905" s="16">
        <f>[1]!s_is(A2905,83,"FY","YTD","20251231",1,"",100000000)</f>
        <v>1284.6823091496001</v>
      </c>
      <c r="I2905" s="16">
        <f>[1]!s_is(A2905,83,"FY","YTD","20241231",1,"",100000000)</f>
        <v>1146.0105666228999</v>
      </c>
      <c r="J2905" s="16">
        <f t="shared" si="135"/>
        <v>0.12100389522178889</v>
      </c>
      <c r="K2905" s="16">
        <f>[1]!s_is(A2905,61,"FY","YTD","20251231",1,"",100000000)</f>
        <v>42.803307340799996</v>
      </c>
      <c r="L2905" s="16">
        <f>[1]!s_is(A2905,61,"FY","YTD","20241231",1,"",100000000)</f>
        <v>45.039955183900005</v>
      </c>
      <c r="M2905" s="16">
        <f t="shared" si="136"/>
        <v>-4.9659193353272291E-2</v>
      </c>
      <c r="N2905" s="16">
        <f>[1]!s_fa_roe(A2905,"20251231")</f>
        <v>17.7776</v>
      </c>
      <c r="O2905" s="16">
        <f>[1]!s_stmnote_rdexp(A2905,"20251231",1,10000)</f>
        <v>97131.702976999994</v>
      </c>
      <c r="P2905" s="20">
        <f t="shared" si="137"/>
        <v>7.5607566388375541E-3</v>
      </c>
      <c r="Q2905" s="16">
        <f>[1]!s_margin_tradingbalance(A2905,"",10000)</f>
        <v>27949.396499999999</v>
      </c>
      <c r="R2905" s="16">
        <f>[1]!s_margin_seclendingbalance(A2905,"",10000)</f>
        <v>392.22399999999999</v>
      </c>
      <c r="S2905" s="17">
        <f>[1]!s_val_ev(A2905,"",100000000)</f>
        <v>685.95976997460002</v>
      </c>
      <c r="T2905" s="17">
        <f>[1]!share_freesharesmv(A2905,"",100000000)</f>
        <v>305.82283493519998</v>
      </c>
      <c r="U2905" s="17">
        <f>[1]!s_dq_amount_btin(A2905,E2905,100000000)</f>
        <v>4.5182559800000002</v>
      </c>
      <c r="V2905" s="17">
        <f>[1]!s_dq_turn(A2905,E2905)</f>
        <v>0.66398976026912204</v>
      </c>
      <c r="W2905" s="2">
        <f>[1]!s_pq_amount(A2905,"20260101","",100000000)</f>
        <v>538.68750290000003</v>
      </c>
      <c r="X2905" s="2">
        <f>[1]!s_pq_avgamount(A2905,"20260101","",100000000)</f>
        <v>4.8971591172727278</v>
      </c>
      <c r="Y2905" s="17">
        <f>[1]!s_ipo_dilutedpe(A2905)</f>
        <v>48.39</v>
      </c>
      <c r="Z2905" s="12">
        <f>[1]!s_ipo_collection_total(A2905,100000000)</f>
        <v>15.68</v>
      </c>
      <c r="AA2905" s="2">
        <f>[1]!s_val_pe_ttm(A2905,E2905)</f>
        <v>17.656158447265625</v>
      </c>
      <c r="AB2905" s="5">
        <f>[1]!s_info_zjtxornot1(A2905,"")</f>
        <v>0</v>
      </c>
      <c r="AC2905" s="22" t="str">
        <f>[1]!s_info_nature1(A2905,"")</f>
        <v>民营企业</v>
      </c>
      <c r="AD2905" s="6" t="str">
        <f>[1]!s_info_city(A2905)</f>
        <v>广州市</v>
      </c>
      <c r="AE2905" s="6" t="str">
        <f>[1]!s_info_province(A2905)</f>
        <v>广东省</v>
      </c>
      <c r="AF2905">
        <v>113.280637</v>
      </c>
      <c r="AG2905">
        <v>23.125177999999998</v>
      </c>
    </row>
    <row r="2906" spans="1:33" x14ac:dyDescent="0.3">
      <c r="A2906" s="12" t="s">
        <v>6288</v>
      </c>
      <c r="B2906" s="12" t="s">
        <v>6289</v>
      </c>
      <c r="C2906" s="16" t="str">
        <f>[1]!s_info_mkt(A2906)</f>
        <v>主板</v>
      </c>
      <c r="D2906" s="16" t="str">
        <f>[1]!s_ipo_listeddate(A2906)</f>
        <v>2010-07-20</v>
      </c>
      <c r="E2906" s="16" t="str">
        <f>[1]!lastradeday_s("000002","")</f>
        <v>2026-06-22</v>
      </c>
      <c r="F2906" s="16" t="str">
        <f>[1]!s_info_industry_csrc2023(A2906,"",3)</f>
        <v>电气机械和器材制造业</v>
      </c>
      <c r="G2906" s="16" t="str">
        <f>[1]!s_info_industry_csrc2023(A2906,"",1)</f>
        <v>制造业</v>
      </c>
      <c r="H2906" s="16">
        <f>[1]!s_is(A2906,83,"FY","YTD","20251231",1,"",100000000)</f>
        <v>15.7550524004</v>
      </c>
      <c r="I2906" s="16">
        <f>[1]!s_is(A2906,83,"FY","YTD","20241231",1,"",100000000)</f>
        <v>13.4438435406</v>
      </c>
      <c r="J2906" s="16">
        <f t="shared" si="135"/>
        <v>0.17191578084200554</v>
      </c>
      <c r="K2906" s="16">
        <f>[1]!s_is(A2906,61,"FY","YTD","20251231",1,"",100000000)</f>
        <v>0.1058204376</v>
      </c>
      <c r="L2906" s="16">
        <f>[1]!s_is(A2906,61,"FY","YTD","20241231",1,"",100000000)</f>
        <v>0.1787182111</v>
      </c>
      <c r="M2906" s="16">
        <f t="shared" si="136"/>
        <v>-0.40789225144610908</v>
      </c>
      <c r="N2906" s="16">
        <f>[1]!s_fa_roe(A2906,"20251231")</f>
        <v>1.3759999999999999</v>
      </c>
      <c r="O2906" s="16">
        <f>[1]!s_stmnote_rdexp(A2906,"20251231",1,10000)</f>
        <v>4713.1708340000005</v>
      </c>
      <c r="P2906" s="20">
        <f t="shared" si="137"/>
        <v>2.9915297735730404E-2</v>
      </c>
      <c r="Q2906" s="16">
        <f>[1]!s_margin_tradingbalance(A2906,"",10000)</f>
        <v>7722.4841999999999</v>
      </c>
      <c r="R2906" s="16">
        <f>[1]!s_margin_seclendingbalance(A2906,"",10000)</f>
        <v>6.7144000000000004</v>
      </c>
      <c r="S2906" s="17">
        <f>[1]!s_val_ev(A2906,"",100000000)</f>
        <v>34.284126000000001</v>
      </c>
      <c r="T2906" s="17">
        <f>[1]!share_freesharesmv(A2906,"",100000000)</f>
        <v>21.103483399999998</v>
      </c>
      <c r="U2906" s="17">
        <f>[1]!s_dq_amount_btin(A2906,E2906,100000000)</f>
        <v>0.93089940000000004</v>
      </c>
      <c r="V2906" s="17">
        <f>[1]!s_dq_turn(A2906,E2906)</f>
        <v>2.7927794438789566</v>
      </c>
      <c r="W2906" s="2">
        <f>[1]!s_pq_amount(A2906,"20260101","",100000000)</f>
        <v>302.54007332999998</v>
      </c>
      <c r="X2906" s="2">
        <f>[1]!s_pq_avgamount(A2906,"20260101","",100000000)</f>
        <v>2.750364303</v>
      </c>
      <c r="Y2906" s="17">
        <f>[1]!s_ipo_dilutedpe(A2906)</f>
        <v>31.25</v>
      </c>
      <c r="Z2906" s="12">
        <f>[1]!s_ipo_collection_total(A2906,100000000)</f>
        <v>3.66</v>
      </c>
      <c r="AA2906" s="2">
        <f>[1]!s_val_pe_ttm(A2906,E2906)</f>
        <v>256.95672607421875</v>
      </c>
      <c r="AB2906" s="5">
        <f>[1]!s_info_zjtxornot1(A2906,"")</f>
        <v>0</v>
      </c>
      <c r="AC2906" s="22" t="str">
        <f>[1]!s_info_nature1(A2906,"")</f>
        <v>民营企业</v>
      </c>
      <c r="AD2906" s="6" t="str">
        <f>[1]!s_info_city(A2906)</f>
        <v>上海市</v>
      </c>
      <c r="AE2906" s="6" t="str">
        <f>[1]!s_info_province(A2906)</f>
        <v>上海</v>
      </c>
      <c r="AF2906">
        <v>121.472644</v>
      </c>
      <c r="AG2906">
        <v>31.231705999999999</v>
      </c>
    </row>
    <row r="2907" spans="1:33" x14ac:dyDescent="0.3">
      <c r="A2907" s="12" t="s">
        <v>6290</v>
      </c>
      <c r="B2907" s="12" t="s">
        <v>6291</v>
      </c>
      <c r="C2907" s="16" t="str">
        <f>[1]!s_info_mkt(A2907)</f>
        <v>主板</v>
      </c>
      <c r="D2907" s="16" t="str">
        <f>[1]!s_ipo_listeddate(A2907)</f>
        <v>2026-02-10</v>
      </c>
      <c r="E2907" s="16" t="str">
        <f>[1]!lastradeday_s("000002","")</f>
        <v>2026-06-22</v>
      </c>
      <c r="F2907" s="16" t="str">
        <f>[1]!s_info_industry_csrc2023(A2907,"",3)</f>
        <v>造纸和纸制品业</v>
      </c>
      <c r="G2907" s="16" t="str">
        <f>[1]!s_info_industry_csrc2023(A2907,"",1)</f>
        <v>制造业</v>
      </c>
      <c r="H2907" s="16">
        <f>[1]!s_is(A2907,83,"FY","YTD","20251231",1,"",100000000)</f>
        <v>26.656338016799999</v>
      </c>
      <c r="I2907" s="16">
        <f>[1]!s_is(A2907,83,"FY","YTD","20241231",1,"",100000000)</f>
        <v>24.850977600300002</v>
      </c>
      <c r="J2907" s="16">
        <f t="shared" si="135"/>
        <v>7.2647460616527271E-2</v>
      </c>
      <c r="K2907" s="16">
        <f>[1]!s_is(A2907,61,"FY","YTD","20251231",1,"",100000000)</f>
        <v>1.8529296075999999</v>
      </c>
      <c r="L2907" s="16">
        <f>[1]!s_is(A2907,61,"FY","YTD","20241231",1,"",100000000)</f>
        <v>1.5285644761000001</v>
      </c>
      <c r="M2907" s="16">
        <f t="shared" si="136"/>
        <v>0.21220245306733107</v>
      </c>
      <c r="N2907" s="16">
        <f>[1]!s_fa_roe(A2907,"20251231")</f>
        <v>12.9011</v>
      </c>
      <c r="O2907" s="16">
        <f>[1]!s_stmnote_rdexp(A2907,"20251231",1,10000)</f>
        <v>8840.6062760000004</v>
      </c>
      <c r="P2907" s="20">
        <f t="shared" si="137"/>
        <v>3.3165119193897752E-2</v>
      </c>
      <c r="Q2907" s="16">
        <f>[1]!s_margin_tradingbalance(A2907,"",10000)</f>
        <v>4591.9908999999998</v>
      </c>
      <c r="R2907" s="16">
        <f>[1]!s_margin_seclendingbalance(A2907,"",10000)</f>
        <v>0</v>
      </c>
      <c r="S2907" s="17">
        <f>[1]!s_val_ev(A2907,"",100000000)</f>
        <v>29.30619128</v>
      </c>
      <c r="T2907" s="17">
        <f>[1]!share_freesharesmv(A2907,"",100000000)</f>
        <v>7.1787644058000009</v>
      </c>
      <c r="U2907" s="17">
        <f>[1]!s_dq_amount_btin(A2907,E2907,100000000)</f>
        <v>0.42205467000000002</v>
      </c>
      <c r="V2907" s="17">
        <f>[1]!s_dq_turn(A2907,E2907)</f>
        <v>6.0120541948876447</v>
      </c>
      <c r="W2907" s="2">
        <f>[1]!s_pq_amount(A2907,"20260101","",100000000)</f>
        <v>124.04297428</v>
      </c>
      <c r="X2907" s="2">
        <f>[1]!s_pq_avgamount(A2907,"20260101","",100000000)</f>
        <v>1.4767020747619048</v>
      </c>
      <c r="Y2907" s="17">
        <f>[1]!s_ipo_dilutedpe(A2907)</f>
        <v>18.690000000000001</v>
      </c>
      <c r="Z2907" s="12">
        <f>[1]!s_ipo_collection_total(A2907,100000000)</f>
        <v>7.1417815600000001</v>
      </c>
      <c r="AA2907" s="2">
        <f>[1]!s_val_pe_ttm(A2907,E2907)</f>
        <v>16.261392593383789</v>
      </c>
      <c r="AB2907" s="5">
        <f>[1]!s_info_zjtxornot1(A2907,"")</f>
        <v>1</v>
      </c>
      <c r="AC2907" s="22" t="str">
        <f>[1]!s_info_nature1(A2907,"")</f>
        <v>民营企业</v>
      </c>
      <c r="AD2907" s="6" t="str">
        <f>[1]!s_info_city(A2907)</f>
        <v>宿州市</v>
      </c>
      <c r="AE2907" s="6" t="str">
        <f>[1]!s_info_province(A2907)</f>
        <v>安徽省</v>
      </c>
      <c r="AF2907">
        <v>116.984084</v>
      </c>
      <c r="AG2907">
        <v>33.633890999999998</v>
      </c>
    </row>
    <row r="2908" spans="1:33" x14ac:dyDescent="0.3">
      <c r="A2908" s="12" t="s">
        <v>6292</v>
      </c>
      <c r="B2908" s="12" t="s">
        <v>6293</v>
      </c>
      <c r="C2908" s="16" t="str">
        <f>[1]!s_info_mkt(A2908)</f>
        <v>主板</v>
      </c>
      <c r="D2908" s="16" t="str">
        <f>[1]!s_ipo_listeddate(A2908)</f>
        <v>1993-12-20</v>
      </c>
      <c r="E2908" s="16" t="str">
        <f>[1]!lastradeday_s("000002","")</f>
        <v>2026-06-22</v>
      </c>
      <c r="F2908" s="16" t="str">
        <f>[1]!s_info_industry_csrc2023(A2908,"",3)</f>
        <v>道路运输业</v>
      </c>
      <c r="G2908" s="16" t="str">
        <f>[1]!s_info_industry_csrc2023(A2908,"",1)</f>
        <v>交通运输、仓储和邮政业</v>
      </c>
      <c r="H2908" s="16">
        <f>[1]!s_is(A2908,83,"FY","YTD","20251231",1,"",100000000)</f>
        <v>5.1942096039000001</v>
      </c>
      <c r="I2908" s="16">
        <f>[1]!s_is(A2908,83,"FY","YTD","20241231",1,"",100000000)</f>
        <v>6.3119216694000002</v>
      </c>
      <c r="J2908" s="16">
        <f t="shared" si="135"/>
        <v>-0.17707952095138213</v>
      </c>
      <c r="K2908" s="16">
        <f>[1]!s_is(A2908,61,"FY","YTD","20251231",1,"",100000000)</f>
        <v>0.42067343610000002</v>
      </c>
      <c r="L2908" s="16">
        <f>[1]!s_is(A2908,61,"FY","YTD","20241231",1,"",100000000)</f>
        <v>0.81423202239999992</v>
      </c>
      <c r="M2908" s="16">
        <f t="shared" si="136"/>
        <v>-0.48334943292940175</v>
      </c>
      <c r="N2908" s="16">
        <f>[1]!s_fa_roe(A2908,"20251231")</f>
        <v>2.0569999999999999</v>
      </c>
      <c r="O2908" s="16">
        <f>[1]!s_stmnote_rdexp(A2908,"20251231",1,10000)</f>
        <v>0</v>
      </c>
      <c r="P2908" s="20">
        <f t="shared" si="137"/>
        <v>0</v>
      </c>
      <c r="Q2908" s="16">
        <f>[1]!s_margin_tradingbalance(A2908,"",10000)</f>
        <v>0</v>
      </c>
      <c r="R2908" s="16">
        <f>[1]!s_margin_seclendingbalance(A2908,"",10000)</f>
        <v>0</v>
      </c>
      <c r="S2908" s="17">
        <f>[1]!s_val_ev(A2908,"",100000000)</f>
        <v>21.765809359599999</v>
      </c>
      <c r="T2908" s="17">
        <f>[1]!share_freesharesmv(A2908,"",100000000)</f>
        <v>14.732847834400001</v>
      </c>
      <c r="U2908" s="17">
        <f>[1]!s_dq_amount_btin(A2908,E2908,100000000)</f>
        <v>0.35860985000000001</v>
      </c>
      <c r="V2908" s="17">
        <f>[1]!s_dq_turn(A2908,E2908)</f>
        <v>1.6888818050676682</v>
      </c>
      <c r="W2908" s="2">
        <f>[1]!s_pq_amount(A2908,"20260101","",100000000)</f>
        <v>55.63610955</v>
      </c>
      <c r="X2908" s="2">
        <f>[1]!s_pq_avgamount(A2908,"20260101","",100000000)</f>
        <v>0.50578281409090908</v>
      </c>
      <c r="Y2908" s="17">
        <f>[1]!s_ipo_dilutedpe(A2908)</f>
        <v>0</v>
      </c>
      <c r="Z2908" s="12">
        <f>[1]!s_ipo_collection_total(A2908,100000000)</f>
        <v>1.9008</v>
      </c>
      <c r="AA2908" s="2">
        <f>[1]!s_val_pe_ttm(A2908,E2908)</f>
        <v>57.702980041503906</v>
      </c>
      <c r="AB2908" s="5">
        <f>[1]!s_info_zjtxornot1(A2908,"")</f>
        <v>0</v>
      </c>
      <c r="AC2908" s="22" t="str">
        <f>[1]!s_info_nature1(A2908,"")</f>
        <v>地方国有企业</v>
      </c>
      <c r="AD2908" s="6" t="str">
        <f>[1]!s_info_city(A2908)</f>
        <v>长沙市</v>
      </c>
      <c r="AE2908" s="6" t="str">
        <f>[1]!s_info_province(A2908)</f>
        <v>湖南省</v>
      </c>
      <c r="AF2908">
        <v>112.98227900000001</v>
      </c>
      <c r="AG2908">
        <v>28.194089999999999</v>
      </c>
    </row>
    <row r="2909" spans="1:33" x14ac:dyDescent="0.3">
      <c r="A2909" s="12" t="s">
        <v>6294</v>
      </c>
      <c r="B2909" s="12" t="s">
        <v>6295</v>
      </c>
      <c r="C2909" s="16" t="str">
        <f>[1]!s_info_mkt(A2909)</f>
        <v>主板</v>
      </c>
      <c r="D2909" s="16" t="str">
        <f>[1]!s_ipo_listeddate(A2909)</f>
        <v>2023-02-22</v>
      </c>
      <c r="E2909" s="16" t="str">
        <f>[1]!lastradeday_s("000002","")</f>
        <v>2026-06-22</v>
      </c>
      <c r="F2909" s="16" t="str">
        <f>[1]!s_info_industry_csrc2023(A2909,"",3)</f>
        <v>通用设备制造业</v>
      </c>
      <c r="G2909" s="16" t="str">
        <f>[1]!s_info_industry_csrc2023(A2909,"",1)</f>
        <v>制造业</v>
      </c>
      <c r="H2909" s="16">
        <f>[1]!s_is(A2909,83,"FY","YTD","20251231",1,"",100000000)</f>
        <v>2.3884202269000001</v>
      </c>
      <c r="I2909" s="16">
        <f>[1]!s_is(A2909,83,"FY","YTD","20241231",1,"",100000000)</f>
        <v>2.5081243825000001</v>
      </c>
      <c r="J2909" s="16">
        <f t="shared" si="135"/>
        <v>-4.7726562699687003E-2</v>
      </c>
      <c r="K2909" s="16">
        <f>[1]!s_is(A2909,61,"FY","YTD","20251231",1,"",100000000)</f>
        <v>0.34101839049999999</v>
      </c>
      <c r="L2909" s="16">
        <f>[1]!s_is(A2909,61,"FY","YTD","20241231",1,"",100000000)</f>
        <v>0.57536570190000003</v>
      </c>
      <c r="M2909" s="16">
        <f t="shared" si="136"/>
        <v>-0.40730149646759822</v>
      </c>
      <c r="N2909" s="16">
        <f>[1]!s_fa_roe(A2909,"20251231")</f>
        <v>2.4253999999999998</v>
      </c>
      <c r="O2909" s="16">
        <f>[1]!s_stmnote_rdexp(A2909,"20251231",1,10000)</f>
        <v>2144.3582280000001</v>
      </c>
      <c r="P2909" s="20">
        <f t="shared" si="137"/>
        <v>8.9781446491232611E-2</v>
      </c>
      <c r="Q2909" s="16">
        <f>[1]!s_margin_tradingbalance(A2909,"",10000)</f>
        <v>0</v>
      </c>
      <c r="R2909" s="16">
        <f>[1]!s_margin_seclendingbalance(A2909,"",10000)</f>
        <v>0</v>
      </c>
      <c r="S2909" s="17">
        <f>[1]!s_val_ev(A2909,"",100000000)</f>
        <v>27.29056696</v>
      </c>
      <c r="T2909" s="17">
        <f>[1]!share_freesharesmv(A2909,"",100000000)</f>
        <v>7.4065154016000001</v>
      </c>
      <c r="U2909" s="17">
        <f>[1]!s_dq_amount_btin(A2909,E2909,100000000)</f>
        <v>0.58656558999999997</v>
      </c>
      <c r="V2909" s="17">
        <f>[1]!s_dq_turn(A2909,E2909)</f>
        <v>6.8611415694251754</v>
      </c>
      <c r="W2909" s="2">
        <f>[1]!s_pq_amount(A2909,"20260101","",100000000)</f>
        <v>110.65736775000001</v>
      </c>
      <c r="X2909" s="2">
        <f>[1]!s_pq_avgamount(A2909,"20260101","",100000000)</f>
        <v>1.0059760704545455</v>
      </c>
      <c r="Y2909" s="17">
        <f>[1]!s_ipo_dilutedpe(A2909)</f>
        <v>21.09</v>
      </c>
      <c r="Z2909" s="12">
        <f>[1]!s_ipo_collection_total(A2909,100000000)</f>
        <v>7.5676790799999996</v>
      </c>
      <c r="AA2909" s="2">
        <f>[1]!s_val_pe_ttm(A2909,E2909)</f>
        <v>90.188224792480469</v>
      </c>
      <c r="AB2909" s="5">
        <f>[1]!s_info_zjtxornot1(A2909,"")</f>
        <v>0</v>
      </c>
      <c r="AC2909" s="22" t="str">
        <f>[1]!s_info_nature1(A2909,"")</f>
        <v>民营企业</v>
      </c>
      <c r="AD2909" s="6" t="str">
        <f>[1]!s_info_city(A2909)</f>
        <v>杭州市</v>
      </c>
      <c r="AE2909" s="6" t="str">
        <f>[1]!s_info_province(A2909)</f>
        <v>浙江省</v>
      </c>
      <c r="AF2909">
        <v>120.153576</v>
      </c>
      <c r="AG2909">
        <v>30.287458999999998</v>
      </c>
    </row>
    <row r="2910" spans="1:33" x14ac:dyDescent="0.3">
      <c r="A2910" s="12" t="s">
        <v>6296</v>
      </c>
      <c r="B2910" s="12" t="s">
        <v>6297</v>
      </c>
      <c r="C2910" s="16" t="str">
        <f>[1]!s_info_mkt(A2910)</f>
        <v>主板</v>
      </c>
      <c r="D2910" s="16" t="str">
        <f>[1]!s_ipo_listeddate(A2910)</f>
        <v>2020-12-03</v>
      </c>
      <c r="E2910" s="16" t="str">
        <f>[1]!lastradeday_s("000002","")</f>
        <v>2026-06-22</v>
      </c>
      <c r="F2910" s="16" t="str">
        <f>[1]!s_info_industry_csrc2023(A2910,"",3)</f>
        <v>计算机、通信和其他电子设备制造业</v>
      </c>
      <c r="G2910" s="16" t="str">
        <f>[1]!s_info_industry_csrc2023(A2910,"",1)</f>
        <v>制造业</v>
      </c>
      <c r="H2910" s="16">
        <f>[1]!s_is(A2910,83,"FY","YTD","20251231",1,"",100000000)</f>
        <v>9.7879771348000002</v>
      </c>
      <c r="I2910" s="16">
        <f>[1]!s_is(A2910,83,"FY","YTD","20241231",1,"",100000000)</f>
        <v>8.8661552195000013</v>
      </c>
      <c r="J2910" s="16">
        <f t="shared" si="135"/>
        <v>0.10397087491459289</v>
      </c>
      <c r="K2910" s="16">
        <f>[1]!s_is(A2910,61,"FY","YTD","20251231",1,"",100000000)</f>
        <v>0.66708815269999999</v>
      </c>
      <c r="L2910" s="16">
        <f>[1]!s_is(A2910,61,"FY","YTD","20241231",1,"",100000000)</f>
        <v>0.71271880529999998</v>
      </c>
      <c r="M2910" s="16">
        <f t="shared" si="136"/>
        <v>-6.4023359929156046E-2</v>
      </c>
      <c r="N2910" s="16">
        <f>[1]!s_fa_roe(A2910,"20251231")</f>
        <v>5.5041000000000002</v>
      </c>
      <c r="O2910" s="16">
        <f>[1]!s_stmnote_rdexp(A2910,"20251231",1,10000)</f>
        <v>4670.2777350000006</v>
      </c>
      <c r="P2910" s="20">
        <f t="shared" si="137"/>
        <v>4.7714432417249708E-2</v>
      </c>
      <c r="Q2910" s="16">
        <f>[1]!s_margin_tradingbalance(A2910,"",10000)</f>
        <v>0</v>
      </c>
      <c r="R2910" s="16">
        <f>[1]!s_margin_seclendingbalance(A2910,"",10000)</f>
        <v>0</v>
      </c>
      <c r="S2910" s="17">
        <f>[1]!s_val_ev(A2910,"",100000000)</f>
        <v>31.943999999999996</v>
      </c>
      <c r="T2910" s="17">
        <f>[1]!share_freesharesmv(A2910,"",100000000)</f>
        <v>13.228809</v>
      </c>
      <c r="U2910" s="17">
        <f>[1]!s_dq_amount_btin(A2910,E2910,100000000)</f>
        <v>1.5229992999999999</v>
      </c>
      <c r="V2910" s="17">
        <f>[1]!s_dq_turn(A2910,E2910)</f>
        <v>4.8187738636363635</v>
      </c>
      <c r="W2910" s="2">
        <f>[1]!s_pq_amount(A2910,"20260101","",100000000)</f>
        <v>135.42495077000001</v>
      </c>
      <c r="X2910" s="2">
        <f>[1]!s_pq_avgamount(A2910,"20260101","",100000000)</f>
        <v>1.231135916090909</v>
      </c>
      <c r="Y2910" s="17">
        <f>[1]!s_ipo_dilutedpe(A2910)</f>
        <v>22.99</v>
      </c>
      <c r="Z2910" s="12">
        <f>[1]!s_ipo_collection_total(A2910,100000000)</f>
        <v>5.8432000000000004</v>
      </c>
      <c r="AA2910" s="2">
        <f>[1]!s_val_pe_ttm(A2910,E2910)</f>
        <v>53.33831787109375</v>
      </c>
      <c r="AB2910" s="5">
        <f>[1]!s_info_zjtxornot1(A2910,"")</f>
        <v>1</v>
      </c>
      <c r="AC2910" s="22" t="str">
        <f>[1]!s_info_nature1(A2910,"")</f>
        <v>民营企业</v>
      </c>
      <c r="AD2910" s="6" t="str">
        <f>[1]!s_info_city(A2910)</f>
        <v>常州市</v>
      </c>
      <c r="AE2910" s="6" t="str">
        <f>[1]!s_info_province(A2910)</f>
        <v>江苏省</v>
      </c>
      <c r="AF2910">
        <v>119.946973</v>
      </c>
      <c r="AG2910">
        <v>31.772752000000001</v>
      </c>
    </row>
    <row r="2911" spans="1:33" x14ac:dyDescent="0.3">
      <c r="A2911" s="12" t="s">
        <v>6298</v>
      </c>
      <c r="B2911" s="12" t="s">
        <v>6299</v>
      </c>
      <c r="C2911" s="16" t="str">
        <f>[1]!s_info_mkt(A2911)</f>
        <v>主板</v>
      </c>
      <c r="D2911" s="16" t="str">
        <f>[1]!s_ipo_listeddate(A2911)</f>
        <v>1998-01-22</v>
      </c>
      <c r="E2911" s="16" t="str">
        <f>[1]!lastradeday_s("000002","")</f>
        <v>2026-06-22</v>
      </c>
      <c r="F2911" s="16" t="str">
        <f>[1]!s_info_industry_csrc2023(A2911,"",3)</f>
        <v>化学原料和化学制品制造业</v>
      </c>
      <c r="G2911" s="16" t="str">
        <f>[1]!s_info_industry_csrc2023(A2911,"",1)</f>
        <v>制造业</v>
      </c>
      <c r="H2911" s="16">
        <f>[1]!s_is(A2911,83,"FY","YTD","20251231",1,"",100000000)</f>
        <v>13.197873353199999</v>
      </c>
      <c r="I2911" s="16">
        <f>[1]!s_is(A2911,83,"FY","YTD","20241231",1,"",100000000)</f>
        <v>14.850177262899999</v>
      </c>
      <c r="J2911" s="16">
        <f t="shared" si="135"/>
        <v>-0.11126492838761792</v>
      </c>
      <c r="K2911" s="16">
        <f>[1]!s_is(A2911,61,"FY","YTD","20251231",1,"",100000000)</f>
        <v>-0.98728196779999999</v>
      </c>
      <c r="L2911" s="16">
        <f>[1]!s_is(A2911,61,"FY","YTD","20241231",1,"",100000000)</f>
        <v>-0.62261405910000001</v>
      </c>
      <c r="M2911" s="16">
        <f t="shared" si="136"/>
        <v>-0.58570458435701578</v>
      </c>
      <c r="N2911" s="16">
        <f>[1]!s_fa_roe(A2911,"20251231")</f>
        <v>-4.0727000000000002</v>
      </c>
      <c r="O2911" s="16">
        <f>[1]!s_stmnote_rdexp(A2911,"20251231",1,10000)</f>
        <v>9205.35</v>
      </c>
      <c r="P2911" s="20">
        <f t="shared" si="137"/>
        <v>6.9748737191572166E-2</v>
      </c>
      <c r="Q2911" s="16">
        <f>[1]!s_margin_tradingbalance(A2911,"",10000)</f>
        <v>23753.902999999998</v>
      </c>
      <c r="R2911" s="16">
        <f>[1]!s_margin_seclendingbalance(A2911,"",10000)</f>
        <v>12.6875</v>
      </c>
      <c r="S2911" s="17">
        <f>[1]!s_val_ev(A2911,"",100000000)</f>
        <v>48.857016841700002</v>
      </c>
      <c r="T2911" s="17">
        <f>[1]!share_freesharesmv(A2911,"",100000000)</f>
        <v>26.536856924799999</v>
      </c>
      <c r="U2911" s="17">
        <f>[1]!s_dq_amount_btin(A2911,E2911,100000000)</f>
        <v>1.1697368100000001</v>
      </c>
      <c r="V2911" s="17">
        <f>[1]!s_dq_turn(A2911,E2911)</f>
        <v>2.4533829449385038</v>
      </c>
      <c r="W2911" s="2">
        <f>[1]!s_pq_amount(A2911,"20260101","",100000000)</f>
        <v>337.65376610999999</v>
      </c>
      <c r="X2911" s="2">
        <f>[1]!s_pq_avgamount(A2911,"20260101","",100000000)</f>
        <v>3.069579691909091</v>
      </c>
      <c r="Y2911" s="17">
        <f>[1]!s_ipo_dilutedpe(A2911)</f>
        <v>0</v>
      </c>
      <c r="Z2911" s="12">
        <f>[1]!s_ipo_collection_total(A2911,100000000)</f>
        <v>4.4939999999999998</v>
      </c>
      <c r="AA2911" s="2">
        <f>[1]!s_val_pe_ttm(A2911,E2911)</f>
        <v>-52.056045532226563</v>
      </c>
      <c r="AB2911" s="5">
        <f>[1]!s_info_zjtxornot1(A2911,"")</f>
        <v>1</v>
      </c>
      <c r="AC2911" s="22" t="str">
        <f>[1]!s_info_nature1(A2911,"")</f>
        <v>中央国有企业</v>
      </c>
      <c r="AD2911" s="6" t="str">
        <f>[1]!s_info_city(A2911)</f>
        <v>保定市</v>
      </c>
      <c r="AE2911" s="6" t="str">
        <f>[1]!s_info_province(A2911)</f>
        <v>河北省</v>
      </c>
      <c r="AF2911">
        <v>115.482331</v>
      </c>
      <c r="AG2911">
        <v>38.867657000000001</v>
      </c>
    </row>
    <row r="2912" spans="1:33" x14ac:dyDescent="0.3">
      <c r="A2912" s="12" t="s">
        <v>6300</v>
      </c>
      <c r="B2912" s="12" t="s">
        <v>6301</v>
      </c>
      <c r="C2912" s="16" t="str">
        <f>[1]!s_info_mkt(A2912)</f>
        <v>主板</v>
      </c>
      <c r="D2912" s="16" t="str">
        <f>[1]!s_ipo_listeddate(A2912)</f>
        <v>2011-06-10</v>
      </c>
      <c r="E2912" s="16" t="str">
        <f>[1]!lastradeday_s("000002","")</f>
        <v>2026-06-22</v>
      </c>
      <c r="F2912" s="16" t="str">
        <f>[1]!s_info_industry_csrc2023(A2912,"",3)</f>
        <v>汽车制造业</v>
      </c>
      <c r="G2912" s="16" t="str">
        <f>[1]!s_info_industry_csrc2023(A2912,"",1)</f>
        <v>制造业</v>
      </c>
      <c r="H2912" s="16">
        <f>[1]!s_is(A2912,83,"FY","YTD","20251231",1,"",100000000)</f>
        <v>49.601806939100001</v>
      </c>
      <c r="I2912" s="16">
        <f>[1]!s_is(A2912,83,"FY","YTD","20241231",1,"",100000000)</f>
        <v>43.3587661113</v>
      </c>
      <c r="J2912" s="16">
        <f t="shared" si="135"/>
        <v>0.14398566628428489</v>
      </c>
      <c r="K2912" s="16">
        <f>[1]!s_is(A2912,61,"FY","YTD","20251231",1,"",100000000)</f>
        <v>2.1347989024</v>
      </c>
      <c r="L2912" s="16">
        <f>[1]!s_is(A2912,61,"FY","YTD","20241231",1,"",100000000)</f>
        <v>2.1124019343000002</v>
      </c>
      <c r="M2912" s="16">
        <f t="shared" si="136"/>
        <v>1.0602607267267829E-2</v>
      </c>
      <c r="N2912" s="16">
        <f>[1]!s_fa_roe(A2912,"20251231")</f>
        <v>7.1623999999999999</v>
      </c>
      <c r="O2912" s="16">
        <f>[1]!s_stmnote_rdexp(A2912,"20251231",1,10000)</f>
        <v>18195.706517999999</v>
      </c>
      <c r="P2912" s="20">
        <f t="shared" si="137"/>
        <v>3.6683555783240486E-2</v>
      </c>
      <c r="Q2912" s="16">
        <f>[1]!s_margin_tradingbalance(A2912,"",10000)</f>
        <v>27904.4123</v>
      </c>
      <c r="R2912" s="16">
        <f>[1]!s_margin_seclendingbalance(A2912,"",10000)</f>
        <v>24.765699999999999</v>
      </c>
      <c r="S2912" s="17">
        <f>[1]!s_val_ev(A2912,"",100000000)</f>
        <v>55.590520286699999</v>
      </c>
      <c r="T2912" s="17">
        <f>[1]!share_freesharesmv(A2912,"",100000000)</f>
        <v>27.817063829100004</v>
      </c>
      <c r="U2912" s="17">
        <f>[1]!s_dq_amount_btin(A2912,E2912,100000000)</f>
        <v>1.10936718</v>
      </c>
      <c r="V2912" s="17">
        <f>[1]!s_dq_turn(A2912,E2912)</f>
        <v>2.1266499657500453</v>
      </c>
      <c r="W2912" s="2">
        <f>[1]!s_pq_amount(A2912,"20260101","",100000000)</f>
        <v>167.76355651</v>
      </c>
      <c r="X2912" s="2">
        <f>[1]!s_pq_avgamount(A2912,"20260101","",100000000)</f>
        <v>1.525123241</v>
      </c>
      <c r="Y2912" s="17">
        <f>[1]!s_ipo_dilutedpe(A2912)</f>
        <v>17.93</v>
      </c>
      <c r="Z2912" s="12">
        <f>[1]!s_ipo_collection_total(A2912,100000000)</f>
        <v>3.6410399999999998</v>
      </c>
      <c r="AA2912" s="2">
        <f>[1]!s_val_pe_ttm(A2912,E2912)</f>
        <v>25.994907379150391</v>
      </c>
      <c r="AB2912" s="5">
        <f>[1]!s_info_zjtxornot1(A2912,"")</f>
        <v>0</v>
      </c>
      <c r="AC2912" s="22" t="str">
        <f>[1]!s_info_nature1(A2912,"")</f>
        <v>民营企业</v>
      </c>
      <c r="AD2912" s="6" t="str">
        <f>[1]!s_info_city(A2912)</f>
        <v>诸暨市</v>
      </c>
      <c r="AE2912" s="6" t="str">
        <f>[1]!s_info_province(A2912)</f>
        <v>浙江省</v>
      </c>
      <c r="AF2912">
        <v>120.281434</v>
      </c>
      <c r="AG2912">
        <v>29.699400000000001</v>
      </c>
    </row>
    <row r="2913" spans="1:33" x14ac:dyDescent="0.3">
      <c r="A2913" s="12" t="s">
        <v>6302</v>
      </c>
      <c r="B2913" s="12" t="s">
        <v>6303</v>
      </c>
      <c r="C2913" s="16" t="str">
        <f>[1]!s_info_mkt(A2913)</f>
        <v>主板</v>
      </c>
      <c r="D2913" s="16" t="str">
        <f>[1]!s_ipo_listeddate(A2913)</f>
        <v>1996-07-16</v>
      </c>
      <c r="E2913" s="16" t="str">
        <f>[1]!lastradeday_s("000002","")</f>
        <v>2026-06-22</v>
      </c>
      <c r="F2913" s="16" t="str">
        <f>[1]!s_info_industry_csrc2023(A2913,"",3)</f>
        <v>租赁业</v>
      </c>
      <c r="G2913" s="16" t="str">
        <f>[1]!s_info_industry_csrc2023(A2913,"",1)</f>
        <v>租赁和商务服务业</v>
      </c>
      <c r="H2913" s="16">
        <f>[1]!s_is(A2913,83,"FY","YTD","20251231",1,"",100000000)</f>
        <v>529.23961999999995</v>
      </c>
      <c r="I2913" s="16">
        <f>[1]!s_is(A2913,83,"FY","YTD","20241231",1,"",100000000)</f>
        <v>384.31263000000001</v>
      </c>
      <c r="J2913" s="16">
        <f t="shared" si="135"/>
        <v>0.37710701831475046</v>
      </c>
      <c r="K2913" s="16">
        <f>[1]!s_is(A2913,61,"FY","YTD","20251231",1,"",100000000)</f>
        <v>-4.0592499999999996</v>
      </c>
      <c r="L2913" s="16">
        <f>[1]!s_is(A2913,61,"FY","YTD","20241231",1,"",100000000)</f>
        <v>9.0394100000000002</v>
      </c>
      <c r="M2913" s="16">
        <f t="shared" si="136"/>
        <v>-1.4490613878560656</v>
      </c>
      <c r="N2913" s="16">
        <f>[1]!s_fa_roe(A2913,"20251231")</f>
        <v>-1.3329</v>
      </c>
      <c r="O2913" s="16">
        <f>[1]!s_stmnote_rdexp(A2913,"20251231",1,10000)</f>
        <v>0</v>
      </c>
      <c r="P2913" s="20">
        <f t="shared" si="137"/>
        <v>0</v>
      </c>
      <c r="Q2913" s="16">
        <f>[1]!s_margin_tradingbalance(A2913,"",10000)</f>
        <v>113632.5269</v>
      </c>
      <c r="R2913" s="16">
        <f>[1]!s_margin_seclendingbalance(A2913,"",10000)</f>
        <v>508.99520000000001</v>
      </c>
      <c r="S2913" s="17">
        <f>[1]!s_val_ev(A2913,"",100000000)</f>
        <v>274.59274492080004</v>
      </c>
      <c r="T2913" s="17">
        <f>[1]!share_freesharesmv(A2913,"",100000000)</f>
        <v>156.7834899252</v>
      </c>
      <c r="U2913" s="17">
        <f>[1]!s_dq_amount_btin(A2913,E2913,100000000)</f>
        <v>3.2499357500000001</v>
      </c>
      <c r="V2913" s="17">
        <f>[1]!s_dq_turn(A2913,E2913)</f>
        <v>1.3826728106682689</v>
      </c>
      <c r="W2913" s="2">
        <f>[1]!s_pq_amount(A2913,"20260101","",100000000)</f>
        <v>459.55965467999999</v>
      </c>
      <c r="X2913" s="2">
        <f>[1]!s_pq_avgamount(A2913,"20260101","",100000000)</f>
        <v>4.1778150425454541</v>
      </c>
      <c r="Y2913" s="17">
        <f>[1]!s_ipo_dilutedpe(A2913)</f>
        <v>0</v>
      </c>
      <c r="Z2913" s="12">
        <f>[1]!s_ipo_collection_total(A2913,100000000)</f>
        <v>0.75</v>
      </c>
      <c r="AA2913" s="2">
        <f>[1]!s_val_pe_ttm(A2913,E2913)</f>
        <v>-163.63409423828125</v>
      </c>
      <c r="AB2913" s="5">
        <f>[1]!s_info_zjtxornot1(A2913,"")</f>
        <v>0</v>
      </c>
      <c r="AC2913" s="22" t="str">
        <f>[1]!s_info_nature1(A2913,"")</f>
        <v>公众企业</v>
      </c>
      <c r="AD2913" s="6" t="str">
        <f>[1]!s_info_city(A2913)</f>
        <v>乌鲁木齐市</v>
      </c>
      <c r="AE2913" s="6" t="str">
        <f>[1]!s_info_province(A2913)</f>
        <v>新疆维吾尔自治区</v>
      </c>
      <c r="AF2913">
        <v>87.617733000000001</v>
      </c>
      <c r="AG2913">
        <v>43.792817999999997</v>
      </c>
    </row>
    <row r="2914" spans="1:33" x14ac:dyDescent="0.3">
      <c r="A2914" s="12" t="s">
        <v>6304</v>
      </c>
      <c r="B2914" s="12" t="s">
        <v>6305</v>
      </c>
      <c r="C2914" s="16" t="str">
        <f>[1]!s_info_mkt(A2914)</f>
        <v>主板</v>
      </c>
      <c r="D2914" s="16" t="str">
        <f>[1]!s_ipo_listeddate(A2914)</f>
        <v>2024-07-31</v>
      </c>
      <c r="E2914" s="16" t="str">
        <f>[1]!lastradeday_s("000002","")</f>
        <v>2026-06-22</v>
      </c>
      <c r="F2914" s="16" t="str">
        <f>[1]!s_info_industry_csrc2023(A2914,"",3)</f>
        <v>通用设备制造业</v>
      </c>
      <c r="G2914" s="16" t="str">
        <f>[1]!s_info_industry_csrc2023(A2914,"",1)</f>
        <v>制造业</v>
      </c>
      <c r="H2914" s="16">
        <f>[1]!s_is(A2914,83,"FY","YTD","20251231",1,"",100000000)</f>
        <v>11.379533840899999</v>
      </c>
      <c r="I2914" s="16">
        <f>[1]!s_is(A2914,83,"FY","YTD","20241231",1,"",100000000)</f>
        <v>10.646814212200001</v>
      </c>
      <c r="J2914" s="16">
        <f t="shared" si="135"/>
        <v>6.8820551772227567E-2</v>
      </c>
      <c r="K2914" s="16">
        <f>[1]!s_is(A2914,61,"FY","YTD","20251231",1,"",100000000)</f>
        <v>2.2590724637999999</v>
      </c>
      <c r="L2914" s="16">
        <f>[1]!s_is(A2914,61,"FY","YTD","20241231",1,"",100000000)</f>
        <v>2.9111227193000002</v>
      </c>
      <c r="M2914" s="16">
        <f t="shared" si="136"/>
        <v>-0.22398583583477041</v>
      </c>
      <c r="N2914" s="16">
        <f>[1]!s_fa_roe(A2914,"20251231")</f>
        <v>10.2799</v>
      </c>
      <c r="O2914" s="16">
        <f>[1]!s_stmnote_rdexp(A2914,"20251231",1,10000)</f>
        <v>5090.1360990000003</v>
      </c>
      <c r="P2914" s="20">
        <f t="shared" si="137"/>
        <v>4.4730620517205867E-2</v>
      </c>
      <c r="Q2914" s="16">
        <f>[1]!s_margin_tradingbalance(A2914,"",10000)</f>
        <v>20099.677800000001</v>
      </c>
      <c r="R2914" s="16">
        <f>[1]!s_margin_seclendingbalance(A2914,"",10000)</f>
        <v>22.244</v>
      </c>
      <c r="S2914" s="17">
        <f>[1]!s_val_ev(A2914,"",100000000)</f>
        <v>48.976199999999999</v>
      </c>
      <c r="T2914" s="17">
        <f>[1]!share_freesharesmv(A2914,"",100000000)</f>
        <v>12.24405</v>
      </c>
      <c r="U2914" s="17">
        <f>[1]!s_dq_amount_btin(A2914,E2914,100000000)</f>
        <v>0.38403488000000002</v>
      </c>
      <c r="V2914" s="17">
        <f>[1]!s_dq_turn(A2914,E2914)</f>
        <v>3.1150417582417584</v>
      </c>
      <c r="W2914" s="2">
        <f>[1]!s_pq_amount(A2914,"20260101","",100000000)</f>
        <v>113.01394218</v>
      </c>
      <c r="X2914" s="2">
        <f>[1]!s_pq_avgamount(A2914,"20260101","",100000000)</f>
        <v>1.0273994743636363</v>
      </c>
      <c r="Y2914" s="17">
        <f>[1]!s_ipo_dilutedpe(A2914)</f>
        <v>15.56</v>
      </c>
      <c r="Z2914" s="12">
        <f>[1]!s_ipo_collection_total(A2914,100000000)</f>
        <v>9.1</v>
      </c>
      <c r="AA2914" s="2">
        <f>[1]!s_val_pe_ttm(A2914,E2914)</f>
        <v>24.983791351318359</v>
      </c>
      <c r="AB2914" s="5">
        <f>[1]!s_info_zjtxornot1(A2914,"")</f>
        <v>1</v>
      </c>
      <c r="AC2914" s="22" t="str">
        <f>[1]!s_info_nature1(A2914,"")</f>
        <v>民营企业</v>
      </c>
      <c r="AD2914" s="6" t="str">
        <f>[1]!s_info_city(A2914)</f>
        <v>湖州市</v>
      </c>
      <c r="AE2914" s="6" t="str">
        <f>[1]!s_info_province(A2914)</f>
        <v>浙江省</v>
      </c>
      <c r="AF2914">
        <v>120.10239799999999</v>
      </c>
      <c r="AG2914">
        <v>30.867197999999998</v>
      </c>
    </row>
    <row r="2915" spans="1:33" x14ac:dyDescent="0.3">
      <c r="A2915" s="12" t="s">
        <v>6306</v>
      </c>
      <c r="B2915" s="12" t="s">
        <v>6307</v>
      </c>
      <c r="C2915" s="16" t="str">
        <f>[1]!s_info_mkt(A2915)</f>
        <v>创业板</v>
      </c>
      <c r="D2915" s="16" t="str">
        <f>[1]!s_ipo_listeddate(A2915)</f>
        <v>2021-01-27</v>
      </c>
      <c r="E2915" s="16" t="str">
        <f>[1]!lastradeday_s("000002","")</f>
        <v>2026-06-22</v>
      </c>
      <c r="F2915" s="16" t="str">
        <f>[1]!s_info_industry_csrc2023(A2915,"",3)</f>
        <v>批发业</v>
      </c>
      <c r="G2915" s="16" t="str">
        <f>[1]!s_info_industry_csrc2023(A2915,"",1)</f>
        <v>批发和零售业</v>
      </c>
      <c r="H2915" s="16">
        <f>[1]!s_is(A2915,83,"FY","YTD","20251231",1,"",100000000)</f>
        <v>44.540015493799999</v>
      </c>
      <c r="I2915" s="16">
        <f>[1]!s_is(A2915,83,"FY","YTD","20241231",1,"",100000000)</f>
        <v>43.808095200100006</v>
      </c>
      <c r="J2915" s="16">
        <f t="shared" si="135"/>
        <v>1.670742109093859E-2</v>
      </c>
      <c r="K2915" s="16">
        <f>[1]!s_is(A2915,61,"FY","YTD","20251231",1,"",100000000)</f>
        <v>-0.1285149008</v>
      </c>
      <c r="L2915" s="16">
        <f>[1]!s_is(A2915,61,"FY","YTD","20241231",1,"",100000000)</f>
        <v>0.16358248010000001</v>
      </c>
      <c r="M2915" s="16">
        <f t="shared" si="136"/>
        <v>-1.7856275361605793</v>
      </c>
      <c r="N2915" s="16">
        <f>[1]!s_fa_roe(A2915,"20251231")</f>
        <v>-1.5387999999999999</v>
      </c>
      <c r="O2915" s="16">
        <f>[1]!s_stmnote_rdexp(A2915,"20251231",1,10000)</f>
        <v>1656.55278</v>
      </c>
      <c r="P2915" s="20">
        <f t="shared" si="137"/>
        <v>3.7192460793611382E-3</v>
      </c>
      <c r="Q2915" s="16">
        <f>[1]!s_margin_tradingbalance(A2915,"",10000)</f>
        <v>10424.1558</v>
      </c>
      <c r="R2915" s="16">
        <f>[1]!s_margin_seclendingbalance(A2915,"",10000)</f>
        <v>19.167300000000001</v>
      </c>
      <c r="S2915" s="17">
        <f>[1]!s_val_ev(A2915,"",100000000)</f>
        <v>19.869969851399997</v>
      </c>
      <c r="T2915" s="17">
        <f>[1]!share_freesharesmv(A2915,"",100000000)</f>
        <v>10.326116842299999</v>
      </c>
      <c r="U2915" s="17">
        <f>[1]!s_dq_amount_btin(A2915,E2915,100000000)</f>
        <v>0.45320977000000001</v>
      </c>
      <c r="V2915" s="17">
        <f>[1]!s_dq_turn(A2915,E2915)</f>
        <v>3.676714006341133</v>
      </c>
      <c r="W2915" s="2">
        <f>[1]!s_pq_amount(A2915,"20260101","",100000000)</f>
        <v>124.91516755000001</v>
      </c>
      <c r="X2915" s="2">
        <f>[1]!s_pq_avgamount(A2915,"20260101","",100000000)</f>
        <v>1.1355924322727273</v>
      </c>
      <c r="Y2915" s="17">
        <f>[1]!s_ipo_dilutedpe(A2915)</f>
        <v>18.71</v>
      </c>
      <c r="Z2915" s="12">
        <f>[1]!s_ipo_collection_total(A2915,100000000)</f>
        <v>2.9297921974999999</v>
      </c>
      <c r="AA2915" s="2">
        <f>[1]!s_val_pe_ttm(A2915,E2915)</f>
        <v>-100.57999420166016</v>
      </c>
      <c r="AB2915" s="5">
        <f>[1]!s_info_zjtxornot1(A2915,"")</f>
        <v>0</v>
      </c>
      <c r="AC2915" s="22" t="str">
        <f>[1]!s_info_nature1(A2915,"")</f>
        <v>民营企业</v>
      </c>
      <c r="AD2915" s="6" t="str">
        <f>[1]!s_info_city(A2915)</f>
        <v>成都市</v>
      </c>
      <c r="AE2915" s="6" t="str">
        <f>[1]!s_info_province(A2915)</f>
        <v>四川省</v>
      </c>
      <c r="AF2915">
        <v>104.065735</v>
      </c>
      <c r="AG2915">
        <v>30.659462000000001</v>
      </c>
    </row>
    <row r="2916" spans="1:33" x14ac:dyDescent="0.3">
      <c r="A2916" s="12" t="s">
        <v>6308</v>
      </c>
      <c r="B2916" s="12" t="s">
        <v>6309</v>
      </c>
      <c r="C2916" s="16" t="str">
        <f>[1]!s_info_mkt(A2916)</f>
        <v>主板</v>
      </c>
      <c r="D2916" s="16" t="str">
        <f>[1]!s_ipo_listeddate(A2916)</f>
        <v>2021-04-30</v>
      </c>
      <c r="E2916" s="16" t="str">
        <f>[1]!lastradeday_s("000002","")</f>
        <v>2026-06-22</v>
      </c>
      <c r="F2916" s="16" t="str">
        <f>[1]!s_info_industry_csrc2023(A2916,"",3)</f>
        <v>食品制造业</v>
      </c>
      <c r="G2916" s="16" t="str">
        <f>[1]!s_info_industry_csrc2023(A2916,"",1)</f>
        <v>制造业</v>
      </c>
      <c r="H2916" s="16">
        <f>[1]!s_is(A2916,83,"FY","YTD","20251231",1,"",100000000)</f>
        <v>22.5602046409</v>
      </c>
      <c r="I2916" s="16">
        <f>[1]!s_is(A2916,83,"FY","YTD","20241231",1,"",100000000)</f>
        <v>23.1060733152</v>
      </c>
      <c r="J2916" s="16">
        <f t="shared" si="135"/>
        <v>-2.362446733607948E-2</v>
      </c>
      <c r="K2916" s="16">
        <f>[1]!s_is(A2916,61,"FY","YTD","20251231",1,"",100000000)</f>
        <v>0.30796286379999999</v>
      </c>
      <c r="L2916" s="16">
        <f>[1]!s_is(A2916,61,"FY","YTD","20241231",1,"",100000000)</f>
        <v>0.83937228099999994</v>
      </c>
      <c r="M2916" s="16">
        <f t="shared" si="136"/>
        <v>-0.63310336691949909</v>
      </c>
      <c r="N2916" s="16">
        <f>[1]!s_fa_roe(A2916,"20251231")</f>
        <v>1.2262</v>
      </c>
      <c r="O2916" s="16">
        <f>[1]!s_stmnote_rdexp(A2916,"20251231",1,10000)</f>
        <v>3194.874249</v>
      </c>
      <c r="P2916" s="20">
        <f t="shared" si="137"/>
        <v>1.4161548176774633E-2</v>
      </c>
      <c r="Q2916" s="16">
        <f>[1]!s_margin_tradingbalance(A2916,"",10000)</f>
        <v>0</v>
      </c>
      <c r="R2916" s="16">
        <f>[1]!s_margin_seclendingbalance(A2916,"",10000)</f>
        <v>0</v>
      </c>
      <c r="S2916" s="17">
        <f>[1]!s_val_ev(A2916,"",100000000)</f>
        <v>39.123719201699998</v>
      </c>
      <c r="T2916" s="17">
        <f>[1]!share_freesharesmv(A2916,"",100000000)</f>
        <v>11.433789929099998</v>
      </c>
      <c r="U2916" s="17">
        <f>[1]!s_dq_amount_btin(A2916,E2916,100000000)</f>
        <v>0.30916470000000001</v>
      </c>
      <c r="V2916" s="17">
        <f>[1]!s_dq_turn(A2916,E2916)</f>
        <v>0.80588651113286791</v>
      </c>
      <c r="W2916" s="2">
        <f>[1]!s_pq_amount(A2916,"20260101","",100000000)</f>
        <v>40.729706640000003</v>
      </c>
      <c r="X2916" s="2">
        <f>[1]!s_pq_avgamount(A2916,"20260101","",100000000)</f>
        <v>0.37027006036363641</v>
      </c>
      <c r="Y2916" s="17">
        <f>[1]!s_ipo_dilutedpe(A2916)</f>
        <v>17.559999999999999</v>
      </c>
      <c r="Z2916" s="12">
        <f>[1]!s_ipo_collection_total(A2916,100000000)</f>
        <v>4.501125</v>
      </c>
      <c r="AA2916" s="2">
        <f>[1]!s_val_pe_ttm(A2916,E2916)</f>
        <v>87.49737548828125</v>
      </c>
      <c r="AB2916" s="5">
        <f>[1]!s_info_zjtxornot1(A2916,"")</f>
        <v>0</v>
      </c>
      <c r="AC2916" s="22" t="str">
        <f>[1]!s_info_nature1(A2916,"")</f>
        <v>民营企业</v>
      </c>
      <c r="AD2916" s="6" t="str">
        <f>[1]!s_info_city(A2916)</f>
        <v>苏州市</v>
      </c>
      <c r="AE2916" s="6" t="str">
        <f>[1]!s_info_province(A2916)</f>
        <v>江苏省</v>
      </c>
      <c r="AF2916">
        <v>120.619585</v>
      </c>
      <c r="AG2916">
        <v>31.299378999999998</v>
      </c>
    </row>
    <row r="2917" spans="1:33" x14ac:dyDescent="0.3">
      <c r="A2917" s="12" t="s">
        <v>6310</v>
      </c>
      <c r="B2917" s="12" t="s">
        <v>6311</v>
      </c>
      <c r="C2917" s="16" t="str">
        <f>[1]!s_info_mkt(A2917)</f>
        <v>主板</v>
      </c>
      <c r="D2917" s="16" t="str">
        <f>[1]!s_ipo_listeddate(A2917)</f>
        <v>2022-09-30</v>
      </c>
      <c r="E2917" s="16" t="str">
        <f>[1]!lastradeday_s("000002","")</f>
        <v>2026-06-22</v>
      </c>
      <c r="F2917" s="16" t="str">
        <f>[1]!s_info_industry_csrc2023(A2917,"",3)</f>
        <v>化学原料和化学制品制造业</v>
      </c>
      <c r="G2917" s="16" t="str">
        <f>[1]!s_info_industry_csrc2023(A2917,"",1)</f>
        <v>制造业</v>
      </c>
      <c r="H2917" s="16">
        <f>[1]!s_is(A2917,83,"FY","YTD","20251231",1,"",100000000)</f>
        <v>4.4719634510999997</v>
      </c>
      <c r="I2917" s="16">
        <f>[1]!s_is(A2917,83,"FY","YTD","20241231",1,"",100000000)</f>
        <v>3.4105683723000002</v>
      </c>
      <c r="J2917" s="16">
        <f t="shared" si="135"/>
        <v>0.31120768239700225</v>
      </c>
      <c r="K2917" s="16">
        <f>[1]!s_is(A2917,61,"FY","YTD","20251231",1,"",100000000)</f>
        <v>0.1537273811</v>
      </c>
      <c r="L2917" s="16">
        <f>[1]!s_is(A2917,61,"FY","YTD","20241231",1,"",100000000)</f>
        <v>0.13237691939999999</v>
      </c>
      <c r="M2917" s="16">
        <f t="shared" si="136"/>
        <v>0.1612853796324257</v>
      </c>
      <c r="N2917" s="16">
        <f>[1]!s_fa_roe(A2917,"20251231")</f>
        <v>1.9015</v>
      </c>
      <c r="O2917" s="16">
        <f>[1]!s_stmnote_rdexp(A2917,"20251231",1,10000)</f>
        <v>3573.4721439999998</v>
      </c>
      <c r="P2917" s="20">
        <f t="shared" si="137"/>
        <v>7.9908348605152585E-2</v>
      </c>
      <c r="Q2917" s="16">
        <f>[1]!s_margin_tradingbalance(A2917,"",10000)</f>
        <v>0</v>
      </c>
      <c r="R2917" s="16">
        <f>[1]!s_margin_seclendingbalance(A2917,"",10000)</f>
        <v>0</v>
      </c>
      <c r="S2917" s="17">
        <f>[1]!s_val_ev(A2917,"",100000000)</f>
        <v>24.405795612000002</v>
      </c>
      <c r="T2917" s="17">
        <f>[1]!share_freesharesmv(A2917,"",100000000)</f>
        <v>9.1364976120000012</v>
      </c>
      <c r="U2917" s="17">
        <f>[1]!s_dq_amount_btin(A2917,E2917,100000000)</f>
        <v>0.39967543999999999</v>
      </c>
      <c r="V2917" s="17">
        <f>[1]!s_dq_turn(A2917,E2917)</f>
        <v>1.9094231149293754</v>
      </c>
      <c r="W2917" s="2">
        <f>[1]!s_pq_amount(A2917,"20260101","",100000000)</f>
        <v>118.00592176000001</v>
      </c>
      <c r="X2917" s="2">
        <f>[1]!s_pq_avgamount(A2917,"20260101","",100000000)</f>
        <v>1.0727811069090909</v>
      </c>
      <c r="Y2917" s="17">
        <f>[1]!s_ipo_dilutedpe(A2917)</f>
        <v>22.99</v>
      </c>
      <c r="Z2917" s="12">
        <f>[1]!s_ipo_collection_total(A2917,100000000)</f>
        <v>3.9540000000000002</v>
      </c>
      <c r="AA2917" s="2">
        <f>[1]!s_val_pe_ttm(A2917,E2917)</f>
        <v>223.90638732910156</v>
      </c>
      <c r="AB2917" s="5">
        <f>[1]!s_info_zjtxornot1(A2917,"")</f>
        <v>1</v>
      </c>
      <c r="AC2917" s="22" t="str">
        <f>[1]!s_info_nature1(A2917,"")</f>
        <v>民营企业</v>
      </c>
      <c r="AD2917" s="6" t="str">
        <f>[1]!s_info_city(A2917)</f>
        <v>海宁市</v>
      </c>
      <c r="AE2917" s="6" t="str">
        <f>[1]!s_info_province(A2917)</f>
        <v>浙江省</v>
      </c>
      <c r="AF2917">
        <v>120.61872700000001</v>
      </c>
      <c r="AG2917">
        <v>30.442177000000001</v>
      </c>
    </row>
    <row r="2918" spans="1:33" x14ac:dyDescent="0.3">
      <c r="A2918" s="12" t="s">
        <v>6312</v>
      </c>
      <c r="B2918" s="12" t="s">
        <v>6313</v>
      </c>
      <c r="C2918" s="16" t="str">
        <f>[1]!s_info_mkt(A2918)</f>
        <v>科创板</v>
      </c>
      <c r="D2918" s="16" t="str">
        <f>[1]!s_ipo_listeddate(A2918)</f>
        <v>2019-12-30</v>
      </c>
      <c r="E2918" s="16" t="str">
        <f>[1]!lastradeday_s("000002","")</f>
        <v>2026-06-22</v>
      </c>
      <c r="F2918" s="16" t="str">
        <f>[1]!s_info_industry_csrc2023(A2918,"",3)</f>
        <v>软件和信息技术服务业</v>
      </c>
      <c r="G2918" s="16" t="str">
        <f>[1]!s_info_industry_csrc2023(A2918,"",1)</f>
        <v>信息传输、软件和信息技术服务业</v>
      </c>
      <c r="H2918" s="16">
        <f>[1]!s_is(A2918,83,"FY","YTD","20251231",1,"",100000000)</f>
        <v>1.5385341656</v>
      </c>
      <c r="I2918" s="16">
        <f>[1]!s_is(A2918,83,"FY","YTD","20241231",1,"",100000000)</f>
        <v>3.2860248937000001</v>
      </c>
      <c r="J2918" s="16">
        <f t="shared" si="135"/>
        <v>-0.53179473212461259</v>
      </c>
      <c r="K2918" s="16">
        <f>[1]!s_is(A2918,61,"FY","YTD","20251231",1,"",100000000)</f>
        <v>-0.53520980770000004</v>
      </c>
      <c r="L2918" s="16">
        <f>[1]!s_is(A2918,61,"FY","YTD","20241231",1,"",100000000)</f>
        <v>0.33029000980000001</v>
      </c>
      <c r="M2918" s="16">
        <f t="shared" si="136"/>
        <v>-2.6204238451659037</v>
      </c>
      <c r="N2918" s="16">
        <f>[1]!s_fa_roe(A2918,"20251231")</f>
        <v>-7.5542999999999996</v>
      </c>
      <c r="O2918" s="16">
        <f>[1]!s_stmnote_rdexp(A2918,"20251231",1,10000)</f>
        <v>6116.8378050000001</v>
      </c>
      <c r="P2918" s="20">
        <f t="shared" si="137"/>
        <v>0.39757568871501442</v>
      </c>
      <c r="Q2918" s="16">
        <f>[1]!s_margin_tradingbalance(A2918,"",10000)</f>
        <v>5546.701</v>
      </c>
      <c r="R2918" s="16">
        <f>[1]!s_margin_seclendingbalance(A2918,"",10000)</f>
        <v>0</v>
      </c>
      <c r="S2918" s="17">
        <f>[1]!s_val_ev(A2918,"",100000000)</f>
        <v>15.890674000000001</v>
      </c>
      <c r="T2918" s="17">
        <f>[1]!share_freesharesmv(A2918,"",100000000)</f>
        <v>8.88901976</v>
      </c>
      <c r="U2918" s="17">
        <f>[1]!s_dq_amount_btin(A2918,E2918,100000000)</f>
        <v>0.19764754000000001</v>
      </c>
      <c r="V2918" s="17">
        <f>[1]!s_dq_turn(A2918,E2918)</f>
        <v>1.2800255168534702</v>
      </c>
      <c r="W2918" s="2">
        <f>[1]!s_pq_amount(A2918,"20260101","",100000000)</f>
        <v>30.794629910000001</v>
      </c>
      <c r="X2918" s="2">
        <f>[1]!s_pq_avgamount(A2918,"20260101","",100000000)</f>
        <v>0.27995118099999999</v>
      </c>
      <c r="Y2918" s="17">
        <f>[1]!s_ipo_dilutedpe(A2918)</f>
        <v>49.04</v>
      </c>
      <c r="Z2918" s="12">
        <f>[1]!s_ipo_collection_total(A2918,100000000)</f>
        <v>3.8192710000000001</v>
      </c>
      <c r="AA2918" s="2">
        <f>[1]!s_val_pe_ttm(A2918,E2918)</f>
        <v>-22.556646347045898</v>
      </c>
      <c r="AB2918" s="5">
        <f>[1]!s_info_zjtxornot1(A2918,"")</f>
        <v>0</v>
      </c>
      <c r="AC2918" s="22" t="str">
        <f>[1]!s_info_nature1(A2918,"")</f>
        <v>民营企业</v>
      </c>
      <c r="AD2918" s="6" t="str">
        <f>[1]!s_info_city(A2918)</f>
        <v>北京市</v>
      </c>
      <c r="AE2918" s="6" t="str">
        <f>[1]!s_info_province(A2918)</f>
        <v>北京</v>
      </c>
      <c r="AF2918">
        <v>116.40528500000001</v>
      </c>
      <c r="AG2918">
        <v>39.904989</v>
      </c>
    </row>
    <row r="2919" spans="1:33" x14ac:dyDescent="0.3">
      <c r="A2919" s="12" t="s">
        <v>6314</v>
      </c>
      <c r="B2919" s="12" t="s">
        <v>6315</v>
      </c>
      <c r="C2919" s="16" t="str">
        <f>[1]!s_info_mkt(A2919)</f>
        <v>主板</v>
      </c>
      <c r="D2919" s="16" t="str">
        <f>[1]!s_ipo_listeddate(A2919)</f>
        <v>1996-12-06</v>
      </c>
      <c r="E2919" s="16" t="str">
        <f>[1]!lastradeday_s("000002","")</f>
        <v>2026-06-22</v>
      </c>
      <c r="F2919" s="16" t="str">
        <f>[1]!s_info_industry_csrc2023(A2919,"",3)</f>
        <v>林业</v>
      </c>
      <c r="G2919" s="16" t="str">
        <f>[1]!s_info_industry_csrc2023(A2919,"",1)</f>
        <v>农、林、牧、渔业</v>
      </c>
      <c r="H2919" s="16">
        <f>[1]!s_is(A2919,83,"FY","YTD","20251231",1,"",100000000)</f>
        <v>3.2444247047000001</v>
      </c>
      <c r="I2919" s="16">
        <f>[1]!s_is(A2919,83,"FY","YTD","20241231",1,"",100000000)</f>
        <v>3.2308612297000003</v>
      </c>
      <c r="J2919" s="16">
        <f t="shared" si="135"/>
        <v>4.1980989079060116E-3</v>
      </c>
      <c r="K2919" s="16">
        <f>[1]!s_is(A2919,61,"FY","YTD","20251231",1,"",100000000)</f>
        <v>-0.95104107859999998</v>
      </c>
      <c r="L2919" s="16">
        <f>[1]!s_is(A2919,61,"FY","YTD","20241231",1,"",100000000)</f>
        <v>-0.85038418129999993</v>
      </c>
      <c r="M2919" s="16">
        <f t="shared" si="136"/>
        <v>-0.11836638017669115</v>
      </c>
      <c r="N2919" s="16">
        <f>[1]!s_fa_roe(A2919,"20251231")</f>
        <v>-9.7791999999999994</v>
      </c>
      <c r="O2919" s="16">
        <f>[1]!s_stmnote_rdexp(A2919,"20251231",1,10000)</f>
        <v>201.60769199999999</v>
      </c>
      <c r="P2919" s="20">
        <f t="shared" si="137"/>
        <v>6.2139735191864137E-3</v>
      </c>
      <c r="Q2919" s="16">
        <f>[1]!s_margin_tradingbalance(A2919,"",10000)</f>
        <v>0</v>
      </c>
      <c r="R2919" s="16">
        <f>[1]!s_margin_seclendingbalance(A2919,"",10000)</f>
        <v>0</v>
      </c>
      <c r="S2919" s="17">
        <f>[1]!s_val_ev(A2919,"",100000000)</f>
        <v>18.315605737600002</v>
      </c>
      <c r="T2919" s="17">
        <f>[1]!share_freesharesmv(A2919,"",100000000)</f>
        <v>11.709911766400001</v>
      </c>
      <c r="U2919" s="17">
        <f>[1]!s_dq_amount_btin(A2919,E2919,100000000)</f>
        <v>0.38030204000000001</v>
      </c>
      <c r="V2919" s="17">
        <f>[1]!s_dq_turn(A2919,E2919)</f>
        <v>2.3359432132285893</v>
      </c>
      <c r="W2919" s="2">
        <f>[1]!s_pq_amount(A2919,"20260101","",100000000)</f>
        <v>78.134401870000005</v>
      </c>
      <c r="X2919" s="2">
        <f>[1]!s_pq_avgamount(A2919,"20260101","",100000000)</f>
        <v>0.71031274427272717</v>
      </c>
      <c r="Y2919" s="17">
        <f>[1]!s_ipo_dilutedpe(A2919)</f>
        <v>0</v>
      </c>
      <c r="Z2919" s="12">
        <f>[1]!s_ipo_collection_total(A2919,100000000)</f>
        <v>0.97499999999999998</v>
      </c>
      <c r="AA2919" s="2">
        <f>[1]!s_val_pe_ttm(A2919,E2919)</f>
        <v>-20.667741775512695</v>
      </c>
      <c r="AB2919" s="5">
        <f>[1]!s_info_zjtxornot1(A2919,"")</f>
        <v>0</v>
      </c>
      <c r="AC2919" s="22" t="str">
        <f>[1]!s_info_nature1(A2919,"")</f>
        <v>中央国有企业</v>
      </c>
      <c r="AD2919" s="6" t="str">
        <f>[1]!s_info_city(A2919)</f>
        <v>永安市</v>
      </c>
      <c r="AE2919" s="6" t="str">
        <f>[1]!s_info_province(A2919)</f>
        <v>福建省</v>
      </c>
      <c r="AF2919">
        <v>117.328535</v>
      </c>
      <c r="AG2919">
        <v>25.919433000000001</v>
      </c>
    </row>
    <row r="2920" spans="1:33" x14ac:dyDescent="0.3">
      <c r="A2920" s="12" t="s">
        <v>6316</v>
      </c>
      <c r="B2920" s="12" t="s">
        <v>6317</v>
      </c>
      <c r="C2920" s="16" t="str">
        <f>[1]!s_info_mkt(A2920)</f>
        <v>主板</v>
      </c>
      <c r="D2920" s="16" t="str">
        <f>[1]!s_ipo_listeddate(A2920)</f>
        <v>1994-04-04</v>
      </c>
      <c r="E2920" s="16" t="str">
        <f>[1]!lastradeday_s("000002","")</f>
        <v>2026-06-22</v>
      </c>
      <c r="F2920" s="16" t="str">
        <f>[1]!s_info_industry_csrc2023(A2920,"",3)</f>
        <v>土木工程建筑业</v>
      </c>
      <c r="G2920" s="16" t="str">
        <f>[1]!s_info_industry_csrc2023(A2920,"",1)</f>
        <v>建筑业</v>
      </c>
      <c r="H2920" s="16">
        <f>[1]!s_is(A2920,83,"FY","YTD","20251231",1,"",100000000)</f>
        <v>176.13459676150001</v>
      </c>
      <c r="I2920" s="16">
        <f>[1]!s_is(A2920,83,"FY","YTD","20241231",1,"",100000000)</f>
        <v>182.90433155139999</v>
      </c>
      <c r="J2920" s="16">
        <f t="shared" si="135"/>
        <v>-3.7012435585745296E-2</v>
      </c>
      <c r="K2920" s="16">
        <f>[1]!s_is(A2920,61,"FY","YTD","20251231",1,"",100000000)</f>
        <v>3.8885921782999997</v>
      </c>
      <c r="L2920" s="16">
        <f>[1]!s_is(A2920,61,"FY","YTD","20241231",1,"",100000000)</f>
        <v>4.1296044293000005</v>
      </c>
      <c r="M2920" s="16">
        <f t="shared" si="136"/>
        <v>-5.8362067148609247E-2</v>
      </c>
      <c r="N2920" s="16">
        <f>[1]!s_fa_roe(A2920,"20251231")</f>
        <v>10.0418</v>
      </c>
      <c r="O2920" s="16">
        <f>[1]!s_stmnote_rdexp(A2920,"20251231",1,10000)</f>
        <v>58424.033222000005</v>
      </c>
      <c r="P2920" s="20">
        <f t="shared" si="137"/>
        <v>3.3170106439174306E-2</v>
      </c>
      <c r="Q2920" s="16">
        <f>[1]!s_margin_tradingbalance(A2920,"",10000)</f>
        <v>0</v>
      </c>
      <c r="R2920" s="16">
        <f>[1]!s_margin_seclendingbalance(A2920,"",10000)</f>
        <v>0</v>
      </c>
      <c r="S2920" s="17">
        <f>[1]!s_val_ev(A2920,"",100000000)</f>
        <v>32.843751890400007</v>
      </c>
      <c r="T2920" s="17">
        <f>[1]!share_freesharesmv(A2920,"",100000000)</f>
        <v>18.370994918400001</v>
      </c>
      <c r="U2920" s="17">
        <f>[1]!s_dq_amount_btin(A2920,E2920,100000000)</f>
        <v>0.32923018999999998</v>
      </c>
      <c r="V2920" s="17">
        <f>[1]!s_dq_turn(A2920,E2920)</f>
        <v>1.0284317514246275</v>
      </c>
      <c r="W2920" s="2">
        <f>[1]!s_pq_amount(A2920,"20260101","",100000000)</f>
        <v>103.45700931</v>
      </c>
      <c r="X2920" s="2">
        <f>[1]!s_pq_avgamount(A2920,"20260101","",100000000)</f>
        <v>0.94051826645454539</v>
      </c>
      <c r="Y2920" s="17">
        <f>[1]!s_ipo_dilutedpe(A2920)</f>
        <v>18.28</v>
      </c>
      <c r="Z2920" s="12">
        <f>[1]!s_ipo_collection_total(A2920,100000000)</f>
        <v>2.94</v>
      </c>
      <c r="AA2920" s="2">
        <f>[1]!s_val_pe_ttm(A2920,E2920)</f>
        <v>8.4547719955444336</v>
      </c>
      <c r="AB2920" s="5">
        <f>[1]!s_info_zjtxornot1(A2920,"")</f>
        <v>0</v>
      </c>
      <c r="AC2920" s="22" t="str">
        <f>[1]!s_info_nature1(A2920,"")</f>
        <v>地方国有企业</v>
      </c>
      <c r="AD2920" s="6" t="str">
        <f>[1]!s_info_city(A2920)</f>
        <v>哈尔滨市</v>
      </c>
      <c r="AE2920" s="6" t="str">
        <f>[1]!s_info_province(A2920)</f>
        <v>黑龙江省</v>
      </c>
      <c r="AF2920">
        <v>126.642464</v>
      </c>
      <c r="AG2920">
        <v>45.756967000000003</v>
      </c>
    </row>
    <row r="2921" spans="1:33" x14ac:dyDescent="0.3">
      <c r="A2921" s="12" t="s">
        <v>6318</v>
      </c>
      <c r="B2921" s="12" t="s">
        <v>6319</v>
      </c>
      <c r="C2921" s="16" t="str">
        <f>[1]!s_info_mkt(A2921)</f>
        <v>主板</v>
      </c>
      <c r="D2921" s="16" t="str">
        <f>[1]!s_ipo_listeddate(A2921)</f>
        <v>2009-09-29</v>
      </c>
      <c r="E2921" s="16" t="str">
        <f>[1]!lastradeday_s("000002","")</f>
        <v>2026-06-22</v>
      </c>
      <c r="F2921" s="16" t="str">
        <f>[1]!s_info_industry_csrc2023(A2921,"",3)</f>
        <v>有色金属冶炼和压延加工业</v>
      </c>
      <c r="G2921" s="16" t="str">
        <f>[1]!s_info_industry_csrc2023(A2921,"",1)</f>
        <v>制造业</v>
      </c>
      <c r="H2921" s="16">
        <f>[1]!s_is(A2921,83,"FY","YTD","20251231",1,"",100000000)</f>
        <v>46.532723514399997</v>
      </c>
      <c r="I2921" s="16">
        <f>[1]!s_is(A2921,83,"FY","YTD","20241231",1,"",100000000)</f>
        <v>37.540183117199994</v>
      </c>
      <c r="J2921" s="16">
        <f t="shared" si="135"/>
        <v>0.23954439351362256</v>
      </c>
      <c r="K2921" s="16">
        <f>[1]!s_is(A2921,61,"FY","YTD","20251231",1,"",100000000)</f>
        <v>-0.5206593974</v>
      </c>
      <c r="L2921" s="16">
        <f>[1]!s_is(A2921,61,"FY","YTD","20241231",1,"",100000000)</f>
        <v>0.27706332880000001</v>
      </c>
      <c r="M2921" s="16">
        <f t="shared" si="136"/>
        <v>-2.8792071821812311</v>
      </c>
      <c r="N2921" s="16">
        <f>[1]!s_fa_roe(A2921,"20251231")</f>
        <v>-3.9397000000000002</v>
      </c>
      <c r="O2921" s="16">
        <f>[1]!s_stmnote_rdexp(A2921,"20251231",1,10000)</f>
        <v>2269.6815300000003</v>
      </c>
      <c r="P2921" s="20">
        <f t="shared" si="137"/>
        <v>4.8776030255302501E-3</v>
      </c>
      <c r="Q2921" s="16">
        <f>[1]!s_margin_tradingbalance(A2921,"",10000)</f>
        <v>0</v>
      </c>
      <c r="R2921" s="16">
        <f>[1]!s_margin_seclendingbalance(A2921,"",10000)</f>
        <v>0</v>
      </c>
      <c r="S2921" s="17">
        <f>[1]!s_val_ev(A2921,"",100000000)</f>
        <v>24.685676000000001</v>
      </c>
      <c r="T2921" s="17">
        <f>[1]!share_freesharesmv(A2921,"",100000000)</f>
        <v>17.261366550000002</v>
      </c>
      <c r="U2921" s="17">
        <f>[1]!s_dq_amount_btin(A2921,E2921,100000000)</f>
        <v>0.40223597</v>
      </c>
      <c r="V2921" s="17">
        <f>[1]!s_dq_turn(A2921,E2921)</f>
        <v>1.6712654785626151</v>
      </c>
      <c r="W2921" s="2">
        <f>[1]!s_pq_amount(A2921,"20260101","",100000000)</f>
        <v>76.355372990000006</v>
      </c>
      <c r="X2921" s="2">
        <f>[1]!s_pq_avgamount(A2921,"20260101","",100000000)</f>
        <v>0.69413975445454557</v>
      </c>
      <c r="Y2921" s="17">
        <f>[1]!s_ipo_dilutedpe(A2921)</f>
        <v>39.39</v>
      </c>
      <c r="Z2921" s="12">
        <f>[1]!s_ipo_collection_total(A2921,100000000)</f>
        <v>4.68</v>
      </c>
      <c r="AA2921" s="2">
        <f>[1]!s_val_pe_ttm(A2921,E2921)</f>
        <v>-46.943862915039063</v>
      </c>
      <c r="AB2921" s="5">
        <f>[1]!s_info_zjtxornot1(A2921,"")</f>
        <v>0</v>
      </c>
      <c r="AC2921" s="22" t="str">
        <f>[1]!s_info_nature1(A2921,"")</f>
        <v>地方国有企业</v>
      </c>
      <c r="AD2921" s="6" t="str">
        <f>[1]!s_info_city(A2921)</f>
        <v>佛山市</v>
      </c>
      <c r="AE2921" s="6" t="str">
        <f>[1]!s_info_province(A2921)</f>
        <v>广东省</v>
      </c>
      <c r="AF2921">
        <v>113.12271699999999</v>
      </c>
      <c r="AG2921">
        <v>23.028762</v>
      </c>
    </row>
    <row r="2922" spans="1:33" x14ac:dyDescent="0.3">
      <c r="A2922" s="12" t="s">
        <v>6320</v>
      </c>
      <c r="B2922" s="12" t="s">
        <v>6321</v>
      </c>
      <c r="C2922" s="16" t="str">
        <f>[1]!s_info_mkt(A2922)</f>
        <v>主板</v>
      </c>
      <c r="D2922" s="16" t="str">
        <f>[1]!s_ipo_listeddate(A2922)</f>
        <v>2022-07-25</v>
      </c>
      <c r="E2922" s="16" t="str">
        <f>[1]!lastradeday_s("000002","")</f>
        <v>2026-06-22</v>
      </c>
      <c r="F2922" s="16" t="str">
        <f>[1]!s_info_industry_csrc2023(A2922,"",3)</f>
        <v>专用设备制造业</v>
      </c>
      <c r="G2922" s="16" t="str">
        <f>[1]!s_info_industry_csrc2023(A2922,"",1)</f>
        <v>制造业</v>
      </c>
      <c r="H2922" s="16">
        <f>[1]!s_is(A2922,83,"FY","YTD","20251231",1,"",100000000)</f>
        <v>4.4593837262999996</v>
      </c>
      <c r="I2922" s="16">
        <f>[1]!s_is(A2922,83,"FY","YTD","20241231",1,"",100000000)</f>
        <v>4.0174985912999999</v>
      </c>
      <c r="J2922" s="16">
        <f t="shared" si="135"/>
        <v>0.1099901157294525</v>
      </c>
      <c r="K2922" s="16">
        <f>[1]!s_is(A2922,61,"FY","YTD","20251231",1,"",100000000)</f>
        <v>0.38538808689999998</v>
      </c>
      <c r="L2922" s="16">
        <f>[1]!s_is(A2922,61,"FY","YTD","20241231",1,"",100000000)</f>
        <v>0.28332057300000002</v>
      </c>
      <c r="M2922" s="16">
        <f t="shared" si="136"/>
        <v>0.36025450894453737</v>
      </c>
      <c r="N2922" s="16">
        <f>[1]!s_fa_roe(A2922,"20251231")</f>
        <v>4.8457999999999997</v>
      </c>
      <c r="O2922" s="16">
        <f>[1]!s_stmnote_rdexp(A2922,"20251231",1,10000)</f>
        <v>2431.7811309999997</v>
      </c>
      <c r="P2922" s="20">
        <f t="shared" si="137"/>
        <v>5.4531775694882302E-2</v>
      </c>
      <c r="Q2922" s="16">
        <f>[1]!s_margin_tradingbalance(A2922,"",10000)</f>
        <v>0</v>
      </c>
      <c r="R2922" s="16">
        <f>[1]!s_margin_seclendingbalance(A2922,"",10000)</f>
        <v>0</v>
      </c>
      <c r="S2922" s="17">
        <f>[1]!s_val_ev(A2922,"",100000000)</f>
        <v>19.554872549999999</v>
      </c>
      <c r="T2922" s="17">
        <f>[1]!share_freesharesmv(A2922,"",100000000)</f>
        <v>7.8239525954999998</v>
      </c>
      <c r="U2922" s="17">
        <f>[1]!s_dq_amount_btin(A2922,E2922,100000000)</f>
        <v>0.62867910999999999</v>
      </c>
      <c r="V2922" s="17">
        <f>[1]!s_dq_turn(A2922,E2922)</f>
        <v>5.4724687703124246</v>
      </c>
      <c r="W2922" s="2">
        <f>[1]!s_pq_amount(A2922,"20260101","",100000000)</f>
        <v>65.394085169999997</v>
      </c>
      <c r="X2922" s="2">
        <f>[1]!s_pq_avgamount(A2922,"20260101","",100000000)</f>
        <v>0.59449168336363634</v>
      </c>
      <c r="Y2922" s="17">
        <f>[1]!s_ipo_dilutedpe(A2922)</f>
        <v>22.99</v>
      </c>
      <c r="Z2922" s="12">
        <f>[1]!s_ipo_collection_total(A2922,100000000)</f>
        <v>4.6134675999999999</v>
      </c>
      <c r="AA2922" s="2">
        <f>[1]!s_val_pe_ttm(A2922,E2922)</f>
        <v>43.232658386230469</v>
      </c>
      <c r="AB2922" s="5">
        <f>[1]!s_info_zjtxornot1(A2922,"")</f>
        <v>1</v>
      </c>
      <c r="AC2922" s="22" t="str">
        <f>[1]!s_info_nature1(A2922,"")</f>
        <v>民营企业</v>
      </c>
      <c r="AD2922" s="6" t="str">
        <f>[1]!s_info_city(A2922)</f>
        <v>杭州市</v>
      </c>
      <c r="AE2922" s="6" t="str">
        <f>[1]!s_info_province(A2922)</f>
        <v>浙江省</v>
      </c>
      <c r="AF2922">
        <v>120.153576</v>
      </c>
      <c r="AG2922">
        <v>30.287458999999998</v>
      </c>
    </row>
    <row r="2923" spans="1:33" x14ac:dyDescent="0.3">
      <c r="A2923" s="12" t="s">
        <v>6322</v>
      </c>
      <c r="B2923" s="12" t="s">
        <v>6323</v>
      </c>
      <c r="C2923" s="16" t="str">
        <f>[1]!s_info_mkt(A2923)</f>
        <v>科创板</v>
      </c>
      <c r="D2923" s="16" t="str">
        <f>[1]!s_ipo_listeddate(A2923)</f>
        <v>2022-06-29</v>
      </c>
      <c r="E2923" s="16" t="str">
        <f>[1]!lastradeday_s("000002","")</f>
        <v>2026-06-22</v>
      </c>
      <c r="F2923" s="16" t="str">
        <f>[1]!s_info_industry_csrc2023(A2923,"",3)</f>
        <v>铁路、船舶、航空航天和其他运输设备制造业</v>
      </c>
      <c r="G2923" s="16" t="str">
        <f>[1]!s_info_industry_csrc2023(A2923,"",1)</f>
        <v>制造业</v>
      </c>
      <c r="H2923" s="16">
        <f>[1]!s_is(A2923,83,"FY","YTD","20251231",1,"",100000000)</f>
        <v>30.158513780100002</v>
      </c>
      <c r="I2923" s="16">
        <f>[1]!s_is(A2923,83,"FY","YTD","20241231",1,"",100000000)</f>
        <v>6.8524233364000002</v>
      </c>
      <c r="J2923" s="16">
        <f t="shared" si="135"/>
        <v>3.4011457406459833</v>
      </c>
      <c r="K2923" s="16">
        <f>[1]!s_is(A2923,61,"FY","YTD","20251231",1,"",100000000)</f>
        <v>0.88574871160000002</v>
      </c>
      <c r="L2923" s="16">
        <f>[1]!s_is(A2923,61,"FY","YTD","20241231",1,"",100000000)</f>
        <v>-0.53916050030000007</v>
      </c>
      <c r="M2923" s="16">
        <f t="shared" si="136"/>
        <v>2.6428293821731215</v>
      </c>
      <c r="N2923" s="16">
        <f>[1]!s_fa_roe(A2923,"20251231")</f>
        <v>1.5524</v>
      </c>
      <c r="O2923" s="16">
        <f>[1]!s_stmnote_rdexp(A2923,"20251231",1,10000)</f>
        <v>33696.899144999996</v>
      </c>
      <c r="P2923" s="20">
        <f t="shared" si="137"/>
        <v>0.11173262512436799</v>
      </c>
      <c r="Q2923" s="16">
        <f>[1]!s_margin_tradingbalance(A2923,"",10000)</f>
        <v>59319.597399999999</v>
      </c>
      <c r="R2923" s="16">
        <f>[1]!s_margin_seclendingbalance(A2923,"",10000)</f>
        <v>720.64200000000005</v>
      </c>
      <c r="S2923" s="17">
        <f>[1]!s_val_ev(A2923,"",100000000)</f>
        <v>303.54750000000001</v>
      </c>
      <c r="T2923" s="17">
        <f>[1]!share_freesharesmv(A2923,"",100000000)</f>
        <v>122.04173106899999</v>
      </c>
      <c r="U2923" s="17">
        <f>[1]!s_dq_amount_btin(A2923,E2923,100000000)</f>
        <v>3.601972</v>
      </c>
      <c r="V2923" s="17">
        <f>[1]!s_dq_turn(A2923,E2923)</f>
        <v>1.2083389629629631</v>
      </c>
      <c r="W2923" s="2">
        <f>[1]!s_pq_amount(A2923,"20260101","",100000000)</f>
        <v>687.44351469000003</v>
      </c>
      <c r="X2923" s="2">
        <f>[1]!s_pq_avgamount(A2923,"20260101","",100000000)</f>
        <v>6.2494864971818185</v>
      </c>
      <c r="Y2923" s="17">
        <f>[1]!s_ipo_dilutedpe(A2923)</f>
        <v>75.62</v>
      </c>
      <c r="Z2923" s="12">
        <f>[1]!s_ipo_collection_total(A2923,100000000)</f>
        <v>43.672499999999999</v>
      </c>
      <c r="AA2923" s="2">
        <f>[1]!s_val_pe_ttm(A2923,E2923)</f>
        <v>342.626708984375</v>
      </c>
      <c r="AB2923" s="5">
        <f>[1]!s_info_zjtxornot1(A2923,"")</f>
        <v>0</v>
      </c>
      <c r="AC2923" s="22" t="str">
        <f>[1]!s_info_nature1(A2923,"")</f>
        <v>中央国有企业</v>
      </c>
      <c r="AD2923" s="6" t="str">
        <f>[1]!s_info_city(A2923)</f>
        <v>成都市</v>
      </c>
      <c r="AE2923" s="6" t="str">
        <f>[1]!s_info_province(A2923)</f>
        <v>四川省</v>
      </c>
      <c r="AF2923">
        <v>104.065735</v>
      </c>
      <c r="AG2923">
        <v>30.659462000000001</v>
      </c>
    </row>
    <row r="2924" spans="1:33" x14ac:dyDescent="0.3">
      <c r="A2924" s="12" t="s">
        <v>6324</v>
      </c>
      <c r="B2924" s="12" t="s">
        <v>6325</v>
      </c>
      <c r="C2924" s="16" t="str">
        <f>[1]!s_info_mkt(A2924)</f>
        <v>主板</v>
      </c>
      <c r="D2924" s="16" t="str">
        <f>[1]!s_ipo_listeddate(A2924)</f>
        <v>2011-03-18</v>
      </c>
      <c r="E2924" s="16" t="str">
        <f>[1]!lastradeday_s("000002","")</f>
        <v>2026-06-22</v>
      </c>
      <c r="F2924" s="16" t="str">
        <f>[1]!s_info_industry_csrc2023(A2924,"",3)</f>
        <v>医药制造业</v>
      </c>
      <c r="G2924" s="16" t="str">
        <f>[1]!s_info_industry_csrc2023(A2924,"",1)</f>
        <v>制造业</v>
      </c>
      <c r="H2924" s="16">
        <f>[1]!s_is(A2924,83,"FY","YTD","20251231",1,"",100000000)</f>
        <v>6.4017374835999998</v>
      </c>
      <c r="I2924" s="16">
        <f>[1]!s_is(A2924,83,"FY","YTD","20241231",1,"",100000000)</f>
        <v>6.6846892599999999</v>
      </c>
      <c r="J2924" s="16">
        <f t="shared" si="135"/>
        <v>-4.2328336500715658E-2</v>
      </c>
      <c r="K2924" s="16">
        <f>[1]!s_is(A2924,61,"FY","YTD","20251231",1,"",100000000)</f>
        <v>0.28999286590000001</v>
      </c>
      <c r="L2924" s="16">
        <f>[1]!s_is(A2924,61,"FY","YTD","20241231",1,"",100000000)</f>
        <v>0.52086058769999999</v>
      </c>
      <c r="M2924" s="16">
        <f t="shared" si="136"/>
        <v>-0.44324283167489886</v>
      </c>
      <c r="N2924" s="16">
        <f>[1]!s_fa_roe(A2924,"20251231")</f>
        <v>1.2983</v>
      </c>
      <c r="O2924" s="16">
        <f>[1]!s_stmnote_rdexp(A2924,"20251231",1,10000)</f>
        <v>2087.1554409999999</v>
      </c>
      <c r="P2924" s="20">
        <f t="shared" si="137"/>
        <v>3.2602952656944843E-2</v>
      </c>
      <c r="Q2924" s="16">
        <f>[1]!s_margin_tradingbalance(A2924,"",10000)</f>
        <v>0</v>
      </c>
      <c r="R2924" s="16">
        <f>[1]!s_margin_seclendingbalance(A2924,"",10000)</f>
        <v>0</v>
      </c>
      <c r="S2924" s="17">
        <f>[1]!s_val_ev(A2924,"",100000000)</f>
        <v>21.445663680000003</v>
      </c>
      <c r="T2924" s="17">
        <f>[1]!share_freesharesmv(A2924,"",100000000)</f>
        <v>12.924576108000002</v>
      </c>
      <c r="U2924" s="17">
        <f>[1]!s_dq_amount_btin(A2924,E2924,100000000)</f>
        <v>0.44669162000000001</v>
      </c>
      <c r="V2924" s="17">
        <f>[1]!s_dq_turn(A2924,E2924)</f>
        <v>3.0417273241796985</v>
      </c>
      <c r="W2924" s="2">
        <f>[1]!s_pq_amount(A2924,"20260101","",100000000)</f>
        <v>53.791523660000003</v>
      </c>
      <c r="X2924" s="2">
        <f>[1]!s_pq_avgamount(A2924,"20260101","",100000000)</f>
        <v>0.48901385145454546</v>
      </c>
      <c r="Y2924" s="17">
        <f>[1]!s_ipo_dilutedpe(A2924)</f>
        <v>52.5</v>
      </c>
      <c r="Z2924" s="12">
        <f>[1]!s_ipo_collection_total(A2924,100000000)</f>
        <v>11.0124</v>
      </c>
      <c r="AA2924" s="2">
        <f>[1]!s_val_pe_ttm(A2924,E2924)</f>
        <v>64.43621826171875</v>
      </c>
      <c r="AB2924" s="5">
        <f>[1]!s_info_zjtxornot1(A2924,"")</f>
        <v>0</v>
      </c>
      <c r="AC2924" s="22" t="str">
        <f>[1]!s_info_nature1(A2924,"")</f>
        <v>民营企业</v>
      </c>
      <c r="AD2924" s="6" t="str">
        <f>[1]!s_info_city(A2924)</f>
        <v>集安市</v>
      </c>
      <c r="AE2924" s="6" t="str">
        <f>[1]!s_info_province(A2924)</f>
        <v>吉林省</v>
      </c>
      <c r="AF2924">
        <v>125.998992</v>
      </c>
      <c r="AG2924">
        <v>41.251410999999997</v>
      </c>
    </row>
    <row r="2925" spans="1:33" x14ac:dyDescent="0.3">
      <c r="A2925" s="12" t="s">
        <v>6326</v>
      </c>
      <c r="B2925" s="12" t="s">
        <v>6327</v>
      </c>
      <c r="C2925" s="16" t="str">
        <f>[1]!s_info_mkt(A2925)</f>
        <v>创业板</v>
      </c>
      <c r="D2925" s="16" t="str">
        <f>[1]!s_ipo_listeddate(A2925)</f>
        <v>2021-02-10</v>
      </c>
      <c r="E2925" s="16" t="str">
        <f>[1]!lastradeday_s("000002","")</f>
        <v>2026-06-22</v>
      </c>
      <c r="F2925" s="16" t="str">
        <f>[1]!s_info_industry_csrc2023(A2925,"",3)</f>
        <v>零售业</v>
      </c>
      <c r="G2925" s="16" t="str">
        <f>[1]!s_info_industry_csrc2023(A2925,"",1)</f>
        <v>批发和零售业</v>
      </c>
      <c r="H2925" s="16">
        <f>[1]!s_is(A2925,83,"FY","YTD","20251231",1,"",100000000)</f>
        <v>27.3880796931</v>
      </c>
      <c r="I2925" s="16">
        <f>[1]!s_is(A2925,83,"FY","YTD","20241231",1,"",100000000)</f>
        <v>23.5720255096</v>
      </c>
      <c r="J2925" s="16">
        <f t="shared" si="135"/>
        <v>0.16188910799989875</v>
      </c>
      <c r="K2925" s="16">
        <f>[1]!s_is(A2925,61,"FY","YTD","20251231",1,"",100000000)</f>
        <v>1.1457563405</v>
      </c>
      <c r="L2925" s="16">
        <f>[1]!s_is(A2925,61,"FY","YTD","20241231",1,"",100000000)</f>
        <v>0.9612506864</v>
      </c>
      <c r="M2925" s="16">
        <f t="shared" si="136"/>
        <v>0.19194332624197746</v>
      </c>
      <c r="N2925" s="16">
        <f>[1]!s_fa_roe(A2925,"20251231")</f>
        <v>6.9612999999999996</v>
      </c>
      <c r="O2925" s="16">
        <f>[1]!s_stmnote_rdexp(A2925,"20251231",1,10000)</f>
        <v>289.32464800000002</v>
      </c>
      <c r="P2925" s="20">
        <f t="shared" si="137"/>
        <v>1.0563889518434943E-3</v>
      </c>
      <c r="Q2925" s="16">
        <f>[1]!s_margin_tradingbalance(A2925,"",10000)</f>
        <v>13026.6747</v>
      </c>
      <c r="R2925" s="16">
        <f>[1]!s_margin_seclendingbalance(A2925,"",10000)</f>
        <v>21.567</v>
      </c>
      <c r="S2925" s="17">
        <f>[1]!s_val_ev(A2925,"",100000000)</f>
        <v>32.025153063799998</v>
      </c>
      <c r="T2925" s="17">
        <f>[1]!share_freesharesmv(A2925,"",100000000)</f>
        <v>16.966328285400003</v>
      </c>
      <c r="U2925" s="17">
        <f>[1]!s_dq_amount_btin(A2925,E2925,100000000)</f>
        <v>1.1723995899999999</v>
      </c>
      <c r="V2925" s="17">
        <f>[1]!s_dq_turn(A2925,E2925)</f>
        <v>4.1402996474118741</v>
      </c>
      <c r="W2925" s="2">
        <f>[1]!s_pq_amount(A2925,"20260101","",100000000)</f>
        <v>302.15923050999999</v>
      </c>
      <c r="X2925" s="2">
        <f>[1]!s_pq_avgamount(A2925,"20260101","",100000000)</f>
        <v>2.7469020955454546</v>
      </c>
      <c r="Y2925" s="17">
        <f>[1]!s_ipo_dilutedpe(A2925)</f>
        <v>15.28</v>
      </c>
      <c r="Z2925" s="12">
        <f>[1]!s_ipo_collection_total(A2925,100000000)</f>
        <v>2.3256000000000001</v>
      </c>
      <c r="AA2925" s="2">
        <f>[1]!s_val_pe_ttm(A2925,E2925)</f>
        <v>24.885492324829102</v>
      </c>
      <c r="AB2925" s="5">
        <f>[1]!s_info_zjtxornot1(A2925,"")</f>
        <v>0</v>
      </c>
      <c r="AC2925" s="22" t="str">
        <f>[1]!s_info_nature1(A2925,"")</f>
        <v>民营企业</v>
      </c>
      <c r="AD2925" s="6" t="str">
        <f>[1]!s_info_city(A2925)</f>
        <v>杭州市</v>
      </c>
      <c r="AE2925" s="6" t="str">
        <f>[1]!s_info_province(A2925)</f>
        <v>浙江省</v>
      </c>
      <c r="AF2925">
        <v>120.153576</v>
      </c>
      <c r="AG2925">
        <v>30.287458999999998</v>
      </c>
    </row>
    <row r="2926" spans="1:33" x14ac:dyDescent="0.3">
      <c r="A2926" s="12" t="s">
        <v>6328</v>
      </c>
      <c r="B2926" s="12" t="s">
        <v>6329</v>
      </c>
      <c r="C2926" s="16" t="str">
        <f>[1]!s_info_mkt(A2926)</f>
        <v>主板</v>
      </c>
      <c r="D2926" s="16" t="str">
        <f>[1]!s_ipo_listeddate(A2926)</f>
        <v>2002-02-05</v>
      </c>
      <c r="E2926" s="16" t="str">
        <f>[1]!lastradeday_s("000002","")</f>
        <v>2026-06-22</v>
      </c>
      <c r="F2926" s="16" t="str">
        <f>[1]!s_info_industry_csrc2023(A2926,"",3)</f>
        <v>开采专业及辅助性活动</v>
      </c>
      <c r="G2926" s="16" t="str">
        <f>[1]!s_info_industry_csrc2023(A2926,"",1)</f>
        <v>采矿业</v>
      </c>
      <c r="H2926" s="16">
        <f>[1]!s_is(A2926,83,"FY","YTD","20251231",1,"",100000000)</f>
        <v>271.63433199999997</v>
      </c>
      <c r="I2926" s="16">
        <f>[1]!s_is(A2926,83,"FY","YTD","20241231",1,"",100000000)</f>
        <v>299.54415899999998</v>
      </c>
      <c r="J2926" s="16">
        <f t="shared" si="135"/>
        <v>-9.3174332269319926E-2</v>
      </c>
      <c r="K2926" s="16">
        <f>[1]!s_is(A2926,61,"FY","YTD","20251231",1,"",100000000)</f>
        <v>20.844360999999999</v>
      </c>
      <c r="L2926" s="16">
        <f>[1]!s_is(A2926,61,"FY","YTD","20241231",1,"",100000000)</f>
        <v>21.613966000000001</v>
      </c>
      <c r="M2926" s="16">
        <f t="shared" si="136"/>
        <v>-3.560683865237884E-2</v>
      </c>
      <c r="N2926" s="16">
        <f>[1]!s_fa_roe(A2926,"20251231")</f>
        <v>7.8890000000000002</v>
      </c>
      <c r="O2926" s="16">
        <f>[1]!s_stmnote_rdexp(A2926,"20251231",1,10000)</f>
        <v>119069.09</v>
      </c>
      <c r="P2926" s="20">
        <f t="shared" si="137"/>
        <v>4.3834330190632903E-2</v>
      </c>
      <c r="Q2926" s="16">
        <f>[1]!s_margin_tradingbalance(A2926,"",10000)</f>
        <v>99252.390299999999</v>
      </c>
      <c r="R2926" s="16">
        <f>[1]!s_margin_seclendingbalance(A2926,"",10000)</f>
        <v>121.4576</v>
      </c>
      <c r="S2926" s="17">
        <f>[1]!s_val_ev(A2926,"",100000000)</f>
        <v>241.40597208</v>
      </c>
      <c r="T2926" s="17">
        <f>[1]!share_freesharesmv(A2926,"",100000000)</f>
        <v>107.6959933686</v>
      </c>
      <c r="U2926" s="17">
        <f>[1]!s_dq_amount_btin(A2926,E2926,100000000)</f>
        <v>2.7346364799999998</v>
      </c>
      <c r="V2926" s="17">
        <f>[1]!s_dq_turn(A2926,E2926)</f>
        <v>1.1552411943958898</v>
      </c>
      <c r="W2926" s="2">
        <f>[1]!s_pq_amount(A2926,"20260101","",100000000)</f>
        <v>664.31708093999998</v>
      </c>
      <c r="X2926" s="2">
        <f>[1]!s_pq_avgamount(A2926,"20260101","",100000000)</f>
        <v>6.0392461903636363</v>
      </c>
      <c r="Y2926" s="17">
        <f>[1]!s_ipo_dilutedpe(A2926)</f>
        <v>19.600000000000001</v>
      </c>
      <c r="Z2926" s="12">
        <f>[1]!s_ipo_collection_total(A2926,100000000)</f>
        <v>7.68</v>
      </c>
      <c r="AA2926" s="2">
        <f>[1]!s_val_pe_ttm(A2926,E2926)</f>
        <v>12.179723739624023</v>
      </c>
      <c r="AB2926" s="5">
        <f>[1]!s_info_zjtxornot1(A2926,"")</f>
        <v>0</v>
      </c>
      <c r="AC2926" s="22" t="str">
        <f>[1]!s_info_nature1(A2926,"")</f>
        <v>中央国有企业</v>
      </c>
      <c r="AD2926" s="6" t="str">
        <f>[1]!s_info_city(A2926)</f>
        <v>天津市</v>
      </c>
      <c r="AE2926" s="6" t="str">
        <f>[1]!s_info_province(A2926)</f>
        <v>天津</v>
      </c>
      <c r="AF2926">
        <v>117.19018199999999</v>
      </c>
      <c r="AG2926">
        <v>39.125596000000002</v>
      </c>
    </row>
    <row r="2927" spans="1:33" x14ac:dyDescent="0.3">
      <c r="A2927" s="12" t="s">
        <v>6330</v>
      </c>
      <c r="B2927" s="12" t="s">
        <v>6331</v>
      </c>
      <c r="C2927" s="16" t="str">
        <f>[1]!s_info_mkt(A2927)</f>
        <v>主板</v>
      </c>
      <c r="D2927" s="16" t="str">
        <f>[1]!s_ipo_listeddate(A2927)</f>
        <v>2020-08-05</v>
      </c>
      <c r="E2927" s="16" t="str">
        <f>[1]!lastradeday_s("000002","")</f>
        <v>2026-06-22</v>
      </c>
      <c r="F2927" s="16" t="str">
        <f>[1]!s_info_industry_csrc2023(A2927,"",3)</f>
        <v>商务服务业</v>
      </c>
      <c r="G2927" s="16" t="str">
        <f>[1]!s_info_industry_csrc2023(A2927,"",1)</f>
        <v>租赁和商务服务业</v>
      </c>
      <c r="H2927" s="16">
        <f>[1]!s_is(A2927,83,"FY","YTD","20251231",1,"",100000000)</f>
        <v>11.305033231700001</v>
      </c>
      <c r="I2927" s="16">
        <f>[1]!s_is(A2927,83,"FY","YTD","20241231",1,"",100000000)</f>
        <v>13.3759846312</v>
      </c>
      <c r="J2927" s="16">
        <f t="shared" si="135"/>
        <v>-0.15482608993654379</v>
      </c>
      <c r="K2927" s="16">
        <f>[1]!s_is(A2927,61,"FY","YTD","20251231",1,"",100000000)</f>
        <v>-1.2827211497</v>
      </c>
      <c r="L2927" s="16">
        <f>[1]!s_is(A2927,61,"FY","YTD","20241231",1,"",100000000)</f>
        <v>-0.67543913189999993</v>
      </c>
      <c r="M2927" s="16">
        <f t="shared" si="136"/>
        <v>-0.89909214482691435</v>
      </c>
      <c r="N2927" s="16">
        <f>[1]!s_fa_roe(A2927,"20251231")</f>
        <v>-14.787000000000001</v>
      </c>
      <c r="O2927" s="16">
        <f>[1]!s_stmnote_rdexp(A2927,"20251231",1,10000)</f>
        <v>1167.5391119999999</v>
      </c>
      <c r="P2927" s="20">
        <f t="shared" si="137"/>
        <v>1.0327604422481035E-2</v>
      </c>
      <c r="Q2927" s="16">
        <f>[1]!s_margin_tradingbalance(A2927,"",10000)</f>
        <v>0</v>
      </c>
      <c r="R2927" s="16">
        <f>[1]!s_margin_seclendingbalance(A2927,"",10000)</f>
        <v>0</v>
      </c>
      <c r="S2927" s="17">
        <f>[1]!s_val_ev(A2927,"",100000000)</f>
        <v>36.502386535999996</v>
      </c>
      <c r="T2927" s="17">
        <f>[1]!share_freesharesmv(A2927,"",100000000)</f>
        <v>15.232444152200001</v>
      </c>
      <c r="U2927" s="17">
        <f>[1]!s_dq_amount_btin(A2927,E2927,100000000)</f>
        <v>2.0691009899999999</v>
      </c>
      <c r="V2927" s="17">
        <f>[1]!s_dq_turn(A2927,E2927)</f>
        <v>9.1109966011609202</v>
      </c>
      <c r="W2927" s="2">
        <f>[1]!s_pq_amount(A2927,"20260101","",100000000)</f>
        <v>519.77204615000005</v>
      </c>
      <c r="X2927" s="2">
        <f>[1]!s_pq_avgamount(A2927,"20260101","",100000000)</f>
        <v>4.7252004195454544</v>
      </c>
      <c r="Y2927" s="17">
        <f>[1]!s_ipo_dilutedpe(A2927)</f>
        <v>22.99</v>
      </c>
      <c r="Z2927" s="12">
        <f>[1]!s_ipo_collection_total(A2927,100000000)</f>
        <v>5.4719280000000001</v>
      </c>
      <c r="AA2927" s="2">
        <f>[1]!s_val_pe_ttm(A2927,E2927)</f>
        <v>-32.880298614501953</v>
      </c>
      <c r="AB2927" s="5">
        <f>[1]!s_info_zjtxornot1(A2927,"")</f>
        <v>0</v>
      </c>
      <c r="AC2927" s="22" t="str">
        <f>[1]!s_info_nature1(A2927,"")</f>
        <v>民营企业</v>
      </c>
      <c r="AD2927" s="6" t="str">
        <f>[1]!s_info_city(A2927)</f>
        <v>北京市</v>
      </c>
      <c r="AE2927" s="6" t="str">
        <f>[1]!s_info_province(A2927)</f>
        <v>北京</v>
      </c>
      <c r="AF2927">
        <v>116.40528500000001</v>
      </c>
      <c r="AG2927">
        <v>39.904989</v>
      </c>
    </row>
    <row r="2928" spans="1:33" x14ac:dyDescent="0.3">
      <c r="A2928" s="12" t="s">
        <v>6332</v>
      </c>
      <c r="B2928" s="12" t="s">
        <v>6333</v>
      </c>
      <c r="C2928" s="16" t="str">
        <f>[1]!s_info_mkt(A2928)</f>
        <v>主板</v>
      </c>
      <c r="D2928" s="16" t="str">
        <f>[1]!s_ipo_listeddate(A2928)</f>
        <v>1997-11-18</v>
      </c>
      <c r="E2928" s="16" t="str">
        <f>[1]!lastradeday_s("000002","")</f>
        <v>2026-06-22</v>
      </c>
      <c r="F2928" s="16" t="str">
        <f>[1]!s_info_industry_csrc2023(A2928,"",3)</f>
        <v>医药制造业</v>
      </c>
      <c r="G2928" s="16" t="str">
        <f>[1]!s_info_industry_csrc2023(A2928,"",1)</f>
        <v>制造业</v>
      </c>
      <c r="H2928" s="16">
        <f>[1]!s_is(A2928,83,"FY","YTD","20251231",1,"",100000000)</f>
        <v>105.00021614280001</v>
      </c>
      <c r="I2928" s="16">
        <f>[1]!s_is(A2928,83,"FY","YTD","20241231",1,"",100000000)</f>
        <v>123.86016983420001</v>
      </c>
      <c r="J2928" s="16">
        <f t="shared" si="135"/>
        <v>-0.15226810779160116</v>
      </c>
      <c r="K2928" s="16">
        <f>[1]!s_is(A2928,61,"FY","YTD","20251231",1,"",100000000)</f>
        <v>1.2057028849</v>
      </c>
      <c r="L2928" s="16">
        <f>[1]!s_is(A2928,61,"FY","YTD","20241231",1,"",100000000)</f>
        <v>0.26652727940000004</v>
      </c>
      <c r="M2928" s="16">
        <f t="shared" si="136"/>
        <v>3.5237503928837981</v>
      </c>
      <c r="N2928" s="16">
        <f>[1]!s_fa_roe(A2928,"20251231")</f>
        <v>3.448</v>
      </c>
      <c r="O2928" s="16">
        <f>[1]!s_stmnote_rdexp(A2928,"20251231",1,10000)</f>
        <v>27626.243406000001</v>
      </c>
      <c r="P2928" s="20">
        <f t="shared" si="137"/>
        <v>2.6310653845158169E-2</v>
      </c>
      <c r="Q2928" s="16">
        <f>[1]!s_margin_tradingbalance(A2928,"",10000)</f>
        <v>36695.024599999997</v>
      </c>
      <c r="R2928" s="16">
        <f>[1]!s_margin_seclendingbalance(A2928,"",10000)</f>
        <v>183.93600000000001</v>
      </c>
      <c r="S2928" s="17">
        <f>[1]!s_val_ev(A2928,"",100000000)</f>
        <v>70.030109495000005</v>
      </c>
      <c r="T2928" s="17">
        <f>[1]!share_freesharesmv(A2928,"",100000000)</f>
        <v>42.641311846999997</v>
      </c>
      <c r="U2928" s="17">
        <f>[1]!s_dq_amount_btin(A2928,E2928,100000000)</f>
        <v>1.1593160899999999</v>
      </c>
      <c r="V2928" s="17">
        <f>[1]!s_dq_turn(A2928,E2928)</f>
        <v>1.6909892081270406</v>
      </c>
      <c r="W2928" s="2">
        <f>[1]!s_pq_amount(A2928,"20260101","",100000000)</f>
        <v>136.01339492</v>
      </c>
      <c r="X2928" s="2">
        <f>[1]!s_pq_avgamount(A2928,"20260101","",100000000)</f>
        <v>1.2364854083636365</v>
      </c>
      <c r="Y2928" s="17">
        <f>[1]!s_ipo_dilutedpe(A2928)</f>
        <v>0</v>
      </c>
      <c r="Z2928" s="12">
        <f>[1]!s_ipo_collection_total(A2928,100000000)</f>
        <v>3.5</v>
      </c>
      <c r="AA2928" s="2">
        <f>[1]!s_val_pe_ttm(A2928,E2928)</f>
        <v>62.724788665771484</v>
      </c>
      <c r="AB2928" s="5">
        <f>[1]!s_info_zjtxornot1(A2928,"")</f>
        <v>0</v>
      </c>
      <c r="AC2928" s="22" t="str">
        <f>[1]!s_info_nature1(A2928,"")</f>
        <v>中央国有企业</v>
      </c>
      <c r="AD2928" s="6" t="str">
        <f>[1]!s_info_city(A2928)</f>
        <v>重庆市</v>
      </c>
      <c r="AE2928" s="6" t="str">
        <f>[1]!s_info_province(A2928)</f>
        <v>重庆</v>
      </c>
      <c r="AF2928">
        <v>106.50496200000001</v>
      </c>
      <c r="AG2928">
        <v>29.533155000000001</v>
      </c>
    </row>
    <row r="2929" spans="1:33" x14ac:dyDescent="0.3">
      <c r="A2929" s="12" t="s">
        <v>6334</v>
      </c>
      <c r="B2929" s="12" t="s">
        <v>6335</v>
      </c>
      <c r="C2929" s="16" t="str">
        <f>[1]!s_info_mkt(A2929)</f>
        <v>主板</v>
      </c>
      <c r="D2929" s="16" t="str">
        <f>[1]!s_ipo_listeddate(A2929)</f>
        <v>2003-09-15</v>
      </c>
      <c r="E2929" s="16" t="str">
        <f>[1]!lastradeday_s("000002","")</f>
        <v>2026-06-22</v>
      </c>
      <c r="F2929" s="16" t="str">
        <f>[1]!s_info_industry_csrc2023(A2929,"",3)</f>
        <v>食品制造业</v>
      </c>
      <c r="G2929" s="16" t="str">
        <f>[1]!s_info_industry_csrc2023(A2929,"",1)</f>
        <v>制造业</v>
      </c>
      <c r="H2929" s="16">
        <f>[1]!s_is(A2929,83,"FY","YTD","20251231",1,"",100000000)</f>
        <v>63.403568416400006</v>
      </c>
      <c r="I2929" s="16">
        <f>[1]!s_is(A2929,83,"FY","YTD","20241231",1,"",100000000)</f>
        <v>70.123849727099994</v>
      </c>
      <c r="J2929" s="16">
        <f t="shared" si="135"/>
        <v>-9.5834460555905165E-2</v>
      </c>
      <c r="K2929" s="16">
        <f>[1]!s_is(A2929,61,"FY","YTD","20251231",1,"",100000000)</f>
        <v>-2.2558144906000002</v>
      </c>
      <c r="L2929" s="16">
        <f>[1]!s_is(A2929,61,"FY","YTD","20241231",1,"",100000000)</f>
        <v>0.5481175304</v>
      </c>
      <c r="M2929" s="16">
        <f t="shared" si="136"/>
        <v>-5.1155671283744075</v>
      </c>
      <c r="N2929" s="16">
        <f>[1]!s_fa_roe(A2929,"20251231")</f>
        <v>-4.6558000000000002</v>
      </c>
      <c r="O2929" s="16">
        <f>[1]!s_stmnote_rdexp(A2929,"20251231",1,10000)</f>
        <v>10588.250467</v>
      </c>
      <c r="P2929" s="20">
        <f t="shared" si="137"/>
        <v>1.6699770583040618E-2</v>
      </c>
      <c r="Q2929" s="16">
        <f>[1]!s_margin_tradingbalance(A2929,"",10000)</f>
        <v>0</v>
      </c>
      <c r="R2929" s="16">
        <f>[1]!s_margin_seclendingbalance(A2929,"",10000)</f>
        <v>0</v>
      </c>
      <c r="S2929" s="17">
        <f>[1]!s_val_ev(A2929,"",100000000)</f>
        <v>64.439620888500002</v>
      </c>
      <c r="T2929" s="17">
        <f>[1]!share_freesharesmv(A2929,"",100000000)</f>
        <v>18.978768194100002</v>
      </c>
      <c r="U2929" s="17">
        <f>[1]!s_dq_amount_btin(A2929,E2929,100000000)</f>
        <v>0.43733262000000001</v>
      </c>
      <c r="V2929" s="17">
        <f>[1]!s_dq_turn(A2929,E2929)</f>
        <v>0.69204584879805475</v>
      </c>
      <c r="W2929" s="2">
        <f>[1]!s_pq_amount(A2929,"20260101","",100000000)</f>
        <v>135.07288901999999</v>
      </c>
      <c r="X2929" s="2">
        <f>[1]!s_pq_avgamount(A2929,"20260101","",100000000)</f>
        <v>1.2279353547272727</v>
      </c>
      <c r="Y2929" s="17">
        <f>[1]!s_ipo_dilutedpe(A2929)</f>
        <v>20</v>
      </c>
      <c r="Z2929" s="12">
        <f>[1]!s_ipo_collection_total(A2929,100000000)</f>
        <v>3.9</v>
      </c>
      <c r="AA2929" s="2">
        <f>[1]!s_val_pe_ttm(A2929,E2929)</f>
        <v>-30.247930526733398</v>
      </c>
      <c r="AB2929" s="5">
        <f>[1]!s_info_zjtxornot1(A2929,"")</f>
        <v>0</v>
      </c>
      <c r="AC2929" s="22" t="str">
        <f>[1]!s_info_nature1(A2929,"")</f>
        <v>地方国有企业</v>
      </c>
      <c r="AD2929" s="6" t="str">
        <f>[1]!s_info_city(A2929)</f>
        <v>北京市</v>
      </c>
      <c r="AE2929" s="6" t="str">
        <f>[1]!s_info_province(A2929)</f>
        <v>北京</v>
      </c>
      <c r="AF2929">
        <v>116.40528500000001</v>
      </c>
      <c r="AG2929">
        <v>39.904989</v>
      </c>
    </row>
    <row r="2930" spans="1:33" x14ac:dyDescent="0.3">
      <c r="A2930" s="12" t="s">
        <v>6336</v>
      </c>
      <c r="B2930" s="12" t="s">
        <v>6337</v>
      </c>
      <c r="C2930" s="16" t="str">
        <f>[1]!s_info_mkt(A2930)</f>
        <v>主板</v>
      </c>
      <c r="D2930" s="16" t="str">
        <f>[1]!s_ipo_listeddate(A2930)</f>
        <v>2015-01-29</v>
      </c>
      <c r="E2930" s="16" t="str">
        <f>[1]!lastradeday_s("000002","")</f>
        <v>2026-06-22</v>
      </c>
      <c r="F2930" s="16" t="str">
        <f>[1]!s_info_industry_csrc2023(A2930,"",3)</f>
        <v>有色金属冶炼和压延加工业</v>
      </c>
      <c r="G2930" s="16" t="str">
        <f>[1]!s_info_industry_csrc2023(A2930,"",1)</f>
        <v>制造业</v>
      </c>
      <c r="H2930" s="16">
        <f>[1]!s_is(A2930,83,"FY","YTD","20251231",1,"",100000000)</f>
        <v>810.18674069679992</v>
      </c>
      <c r="I2930" s="16">
        <f>[1]!s_is(A2930,83,"FY","YTD","20241231",1,"",100000000)</f>
        <v>609.45563720140001</v>
      </c>
      <c r="J2930" s="16">
        <f t="shared" si="135"/>
        <v>0.32936130415849529</v>
      </c>
      <c r="K2930" s="16">
        <f>[1]!s_is(A2930,61,"FY","YTD","20251231",1,"",100000000)</f>
        <v>61.103787578400002</v>
      </c>
      <c r="L2930" s="16">
        <f>[1]!s_is(A2930,61,"FY","YTD","20241231",1,"",100000000)</f>
        <v>41.548251937499998</v>
      </c>
      <c r="M2930" s="16">
        <f t="shared" si="136"/>
        <v>0.47067047899673153</v>
      </c>
      <c r="N2930" s="16">
        <f>[1]!s_fa_roe(A2930,"20251231")</f>
        <v>14.3367</v>
      </c>
      <c r="O2930" s="16">
        <f>[1]!s_stmnote_rdexp(A2930,"20251231",1,10000)</f>
        <v>168217.23188599999</v>
      </c>
      <c r="P2930" s="20">
        <f t="shared" si="137"/>
        <v>2.07627727579601E-2</v>
      </c>
      <c r="Q2930" s="16">
        <f>[1]!s_margin_tradingbalance(A2930,"",10000)</f>
        <v>538664.92649999994</v>
      </c>
      <c r="R2930" s="16">
        <f>[1]!s_margin_seclendingbalance(A2930,"",10000)</f>
        <v>693.97199999999998</v>
      </c>
      <c r="S2930" s="17">
        <f>[1]!s_val_ev(A2930,"",100000000)</f>
        <v>1047.5771787536999</v>
      </c>
      <c r="T2930" s="17">
        <f>[1]!share_freesharesmv(A2930,"",100000000)</f>
        <v>826.18306093499984</v>
      </c>
      <c r="U2930" s="17">
        <f>[1]!s_dq_amount_btin(A2930,E2930,100000000)</f>
        <v>55.463663709999999</v>
      </c>
      <c r="V2930" s="17">
        <f>[1]!s_dq_turn(A2930,E2930)</f>
        <v>5.5100751981292646</v>
      </c>
      <c r="W2930" s="2">
        <f>[1]!s_pq_amount(A2930,"20260101","",100000000)</f>
        <v>4698.5412291800003</v>
      </c>
      <c r="X2930" s="2">
        <f>[1]!s_pq_avgamount(A2930,"20260101","",100000000)</f>
        <v>42.714011174363634</v>
      </c>
      <c r="Y2930" s="17">
        <f>[1]!s_ipo_dilutedpe(A2930)</f>
        <v>22.94</v>
      </c>
      <c r="Z2930" s="12">
        <f>[1]!s_ipo_collection_total(A2930,100000000)</f>
        <v>4.3407</v>
      </c>
      <c r="AA2930" s="2">
        <f>[1]!s_val_pe_ttm(A2930,E2930)</f>
        <v>14.236644744873047</v>
      </c>
      <c r="AB2930" s="5">
        <f>[1]!s_info_zjtxornot1(A2930,"")</f>
        <v>0</v>
      </c>
      <c r="AC2930" s="22" t="str">
        <f>[1]!s_info_nature1(A2930,"")</f>
        <v>民营企业</v>
      </c>
      <c r="AD2930" s="6" t="str">
        <f>[1]!s_info_city(A2930)</f>
        <v>桐乡市</v>
      </c>
      <c r="AE2930" s="6" t="str">
        <f>[1]!s_info_province(A2930)</f>
        <v>浙江省</v>
      </c>
      <c r="AF2930">
        <v>120.49041099999999</v>
      </c>
      <c r="AG2930">
        <v>30.612341000000001</v>
      </c>
    </row>
    <row r="2931" spans="1:33" x14ac:dyDescent="0.3">
      <c r="A2931" s="12" t="s">
        <v>6338</v>
      </c>
      <c r="B2931" s="12" t="s">
        <v>6339</v>
      </c>
      <c r="C2931" s="16" t="str">
        <f>[1]!s_info_mkt(A2931)</f>
        <v>创业板</v>
      </c>
      <c r="D2931" s="16" t="str">
        <f>[1]!s_ipo_listeddate(A2931)</f>
        <v>2012-02-29</v>
      </c>
      <c r="E2931" s="16" t="str">
        <f>[1]!lastradeday_s("000002","")</f>
        <v>2026-06-22</v>
      </c>
      <c r="F2931" s="16" t="str">
        <f>[1]!s_info_industry_csrc2023(A2931,"",3)</f>
        <v>软件和信息技术服务业</v>
      </c>
      <c r="G2931" s="16" t="str">
        <f>[1]!s_info_industry_csrc2023(A2931,"",1)</f>
        <v>信息传输、软件和信息技术服务业</v>
      </c>
      <c r="H2931" s="16">
        <f>[1]!s_is(A2931,83,"FY","YTD","20251231",1,"",100000000)</f>
        <v>43.527899623999993</v>
      </c>
      <c r="I2931" s="16">
        <f>[1]!s_is(A2931,83,"FY","YTD","20241231",1,"",100000000)</f>
        <v>43.552608738500005</v>
      </c>
      <c r="J2931" s="16">
        <f t="shared" si="135"/>
        <v>-5.6733948242626564E-4</v>
      </c>
      <c r="K2931" s="16">
        <f>[1]!s_is(A2931,61,"FY","YTD","20251231",1,"",100000000)</f>
        <v>1.1735895598000001</v>
      </c>
      <c r="L2931" s="16">
        <f>[1]!s_is(A2931,61,"FY","YTD","20241231",1,"",100000000)</f>
        <v>0.92299534840000008</v>
      </c>
      <c r="M2931" s="16">
        <f t="shared" si="136"/>
        <v>0.27150105559513565</v>
      </c>
      <c r="N2931" s="16">
        <f>[1]!s_fa_roe(A2931,"20251231")</f>
        <v>8.3609000000000009</v>
      </c>
      <c r="O2931" s="16">
        <f>[1]!s_stmnote_rdexp(A2931,"20251231",1,10000)</f>
        <v>8045.8754040000003</v>
      </c>
      <c r="P2931" s="20">
        <f t="shared" si="137"/>
        <v>1.8484409938226708E-2</v>
      </c>
      <c r="Q2931" s="16">
        <f>[1]!s_margin_tradingbalance(A2931,"",10000)</f>
        <v>0</v>
      </c>
      <c r="R2931" s="16">
        <f>[1]!s_margin_seclendingbalance(A2931,"",10000)</f>
        <v>0</v>
      </c>
      <c r="S2931" s="17">
        <f>[1]!s_val_ev(A2931,"",100000000)</f>
        <v>86.678017320399988</v>
      </c>
      <c r="T2931" s="17">
        <f>[1]!share_freesharesmv(A2931,"",100000000)</f>
        <v>67.403607764599997</v>
      </c>
      <c r="U2931" s="17">
        <f>[1]!s_dq_amount_btin(A2931,E2931,100000000)</f>
        <v>9.4654942799999997</v>
      </c>
      <c r="V2931" s="17">
        <f>[1]!s_dq_turn(A2931,E2931)</f>
        <v>13.223790305838358</v>
      </c>
      <c r="W2931" s="2">
        <f>[1]!s_pq_amount(A2931,"20260101","",100000000)</f>
        <v>545.69418164000001</v>
      </c>
      <c r="X2931" s="2">
        <f>[1]!s_pq_avgamount(A2931,"20260101","",100000000)</f>
        <v>4.9608561967272733</v>
      </c>
      <c r="Y2931" s="17">
        <f>[1]!s_ipo_dilutedpe(A2931)</f>
        <v>23.67</v>
      </c>
      <c r="Z2931" s="12">
        <f>[1]!s_ipo_collection_total(A2931,100000000)</f>
        <v>2.004</v>
      </c>
      <c r="AA2931" s="2">
        <f>[1]!s_val_pe_ttm(A2931,E2931)</f>
        <v>70.13836669921875</v>
      </c>
      <c r="AB2931" s="5">
        <f>[1]!s_info_zjtxornot1(A2931,"")</f>
        <v>0</v>
      </c>
      <c r="AC2931" s="22" t="str">
        <f>[1]!s_info_nature1(A2931,"")</f>
        <v>民营企业</v>
      </c>
      <c r="AD2931" s="6" t="str">
        <f>[1]!s_info_city(A2931)</f>
        <v>苏州市</v>
      </c>
      <c r="AE2931" s="6" t="str">
        <f>[1]!s_info_province(A2931)</f>
        <v>江苏省</v>
      </c>
      <c r="AF2931">
        <v>120.619585</v>
      </c>
      <c r="AG2931">
        <v>31.299378999999998</v>
      </c>
    </row>
    <row r="2932" spans="1:33" x14ac:dyDescent="0.3">
      <c r="A2932" s="12" t="s">
        <v>6340</v>
      </c>
      <c r="B2932" s="12" t="s">
        <v>6341</v>
      </c>
      <c r="C2932" s="16" t="str">
        <f>[1]!s_info_mkt(A2932)</f>
        <v>主板</v>
      </c>
      <c r="D2932" s="16" t="str">
        <f>[1]!s_ipo_listeddate(A2932)</f>
        <v>2011-11-25</v>
      </c>
      <c r="E2932" s="16" t="str">
        <f>[1]!lastradeday_s("000002","")</f>
        <v>2026-06-22</v>
      </c>
      <c r="F2932" s="16" t="str">
        <f>[1]!s_info_industry_csrc2023(A2932,"",3)</f>
        <v>计算机、通信和其他电子设备制造业</v>
      </c>
      <c r="G2932" s="16" t="str">
        <f>[1]!s_info_industry_csrc2023(A2932,"",1)</f>
        <v>制造业</v>
      </c>
      <c r="H2932" s="16">
        <f>[1]!s_is(A2932,83,"FY","YTD","20251231",1,"",100000000)</f>
        <v>47.490043308500006</v>
      </c>
      <c r="I2932" s="16">
        <f>[1]!s_is(A2932,83,"FY","YTD","20241231",1,"",100000000)</f>
        <v>47.9559123218</v>
      </c>
      <c r="J2932" s="16">
        <f t="shared" si="135"/>
        <v>-9.7145271718294124E-3</v>
      </c>
      <c r="K2932" s="16">
        <f>[1]!s_is(A2932,61,"FY","YTD","20251231",1,"",100000000)</f>
        <v>1.1121266940999999</v>
      </c>
      <c r="L2932" s="16">
        <f>[1]!s_is(A2932,61,"FY","YTD","20241231",1,"",100000000)</f>
        <v>2.6202249928999999</v>
      </c>
      <c r="M2932" s="16">
        <f t="shared" si="136"/>
        <v>-0.57556061135455172</v>
      </c>
      <c r="N2932" s="16">
        <f>[1]!s_fa_roe(A2932,"20251231")</f>
        <v>1.9108000000000001</v>
      </c>
      <c r="O2932" s="16">
        <f>[1]!s_stmnote_rdexp(A2932,"20251231",1,10000)</f>
        <v>39101.083516000006</v>
      </c>
      <c r="P2932" s="20">
        <f t="shared" si="137"/>
        <v>8.2335329243638525E-2</v>
      </c>
      <c r="Q2932" s="16">
        <f>[1]!s_margin_tradingbalance(A2932,"",10000)</f>
        <v>32947.2209</v>
      </c>
      <c r="R2932" s="16">
        <f>[1]!s_margin_seclendingbalance(A2932,"",10000)</f>
        <v>79.352000000000004</v>
      </c>
      <c r="S2932" s="17">
        <f>[1]!s_val_ev(A2932,"",100000000)</f>
        <v>119.40330645600001</v>
      </c>
      <c r="T2932" s="17">
        <f>[1]!share_freesharesmv(A2932,"",100000000)</f>
        <v>55.706968205000003</v>
      </c>
      <c r="U2932" s="17">
        <f>[1]!s_dq_amount_btin(A2932,E2932,100000000)</f>
        <v>4.5779919700000002</v>
      </c>
      <c r="V2932" s="17">
        <f>[1]!s_dq_turn(A2932,E2932)</f>
        <v>6.4273218654876256</v>
      </c>
      <c r="W2932" s="2">
        <f>[1]!s_pq_amount(A2932,"20260101","",100000000)</f>
        <v>387.17741425000003</v>
      </c>
      <c r="X2932" s="2">
        <f>[1]!s_pq_avgamount(A2932,"20260101","",100000000)</f>
        <v>3.519794675</v>
      </c>
      <c r="Y2932" s="17">
        <f>[1]!s_ipo_dilutedpe(A2932)</f>
        <v>50</v>
      </c>
      <c r="Z2932" s="12">
        <f>[1]!s_ipo_collection_total(A2932,100000000)</f>
        <v>6.9</v>
      </c>
      <c r="AA2932" s="2">
        <f>[1]!s_val_pe_ttm(A2932,E2932)</f>
        <v>103.92387390136719</v>
      </c>
      <c r="AB2932" s="5">
        <f>[1]!s_info_zjtxornot1(A2932,"")</f>
        <v>1</v>
      </c>
      <c r="AC2932" s="22" t="str">
        <f>[1]!s_info_nature1(A2932,"")</f>
        <v>民营企业</v>
      </c>
      <c r="AD2932" s="6" t="str">
        <f>[1]!s_info_city(A2932)</f>
        <v>苏州市</v>
      </c>
      <c r="AE2932" s="6" t="str">
        <f>[1]!s_info_province(A2932)</f>
        <v>江苏省</v>
      </c>
      <c r="AF2932">
        <v>120.619585</v>
      </c>
      <c r="AG2932">
        <v>31.299378999999998</v>
      </c>
    </row>
    <row r="2933" spans="1:33" x14ac:dyDescent="0.3">
      <c r="A2933" s="12" t="s">
        <v>6342</v>
      </c>
      <c r="B2933" s="12" t="s">
        <v>6343</v>
      </c>
      <c r="C2933" s="16" t="str">
        <f>[1]!s_info_mkt(A2933)</f>
        <v>创业板</v>
      </c>
      <c r="D2933" s="16" t="str">
        <f>[1]!s_ipo_listeddate(A2933)</f>
        <v>2019-08-15</v>
      </c>
      <c r="E2933" s="16" t="str">
        <f>[1]!lastradeday_s("000002","")</f>
        <v>2026-06-22</v>
      </c>
      <c r="F2933" s="16" t="str">
        <f>[1]!s_info_industry_csrc2023(A2933,"",3)</f>
        <v>计算机、通信和其他电子设备制造业</v>
      </c>
      <c r="G2933" s="16" t="str">
        <f>[1]!s_info_industry_csrc2023(A2933,"",1)</f>
        <v>制造业</v>
      </c>
      <c r="H2933" s="16">
        <f>[1]!s_is(A2933,83,"FY","YTD","20251231",1,"",100000000)</f>
        <v>32.592946041700003</v>
      </c>
      <c r="I2933" s="16">
        <f>[1]!s_is(A2933,83,"FY","YTD","20241231",1,"",100000000)</f>
        <v>22.126550558200002</v>
      </c>
      <c r="J2933" s="16">
        <f t="shared" si="135"/>
        <v>0.47302427262532354</v>
      </c>
      <c r="K2933" s="16">
        <f>[1]!s_is(A2933,61,"FY","YTD","20251231",1,"",100000000)</f>
        <v>0.94691004959999991</v>
      </c>
      <c r="L2933" s="16">
        <f>[1]!s_is(A2933,61,"FY","YTD","20241231",1,"",100000000)</f>
        <v>0.76690736590000008</v>
      </c>
      <c r="M2933" s="16">
        <f t="shared" si="136"/>
        <v>0.23471241991366015</v>
      </c>
      <c r="N2933" s="16">
        <f>[1]!s_fa_roe(A2933,"20251231")</f>
        <v>5.7320000000000002</v>
      </c>
      <c r="O2933" s="16">
        <f>[1]!s_stmnote_rdexp(A2933,"20251231",1,10000)</f>
        <v>20237.878874999999</v>
      </c>
      <c r="P2933" s="20">
        <f t="shared" si="137"/>
        <v>6.2092818639675258E-2</v>
      </c>
      <c r="Q2933" s="16">
        <f>[1]!s_margin_tradingbalance(A2933,"",10000)</f>
        <v>0</v>
      </c>
      <c r="R2933" s="16">
        <f>[1]!s_margin_seclendingbalance(A2933,"",10000)</f>
        <v>0</v>
      </c>
      <c r="S2933" s="17">
        <f>[1]!s_val_ev(A2933,"",100000000)</f>
        <v>30.528376148000003</v>
      </c>
      <c r="T2933" s="17">
        <f>[1]!share_freesharesmv(A2933,"",100000000)</f>
        <v>14.4098705642</v>
      </c>
      <c r="U2933" s="17">
        <f>[1]!s_dq_amount_btin(A2933,E2933,100000000)</f>
        <v>0.55414178000000003</v>
      </c>
      <c r="V2933" s="17">
        <f>[1]!s_dq_turn(A2933,E2933)</f>
        <v>2.946932990025521</v>
      </c>
      <c r="W2933" s="2">
        <f>[1]!s_pq_amount(A2933,"20260101","",100000000)</f>
        <v>86.364619239999996</v>
      </c>
      <c r="X2933" s="2">
        <f>[1]!s_pq_avgamount(A2933,"20260101","",100000000)</f>
        <v>0.78513290218181819</v>
      </c>
      <c r="Y2933" s="17">
        <f>[1]!s_ipo_dilutedpe(A2933)</f>
        <v>22.99</v>
      </c>
      <c r="Z2933" s="12">
        <f>[1]!s_ipo_collection_total(A2933,100000000)</f>
        <v>5.7994260000000004</v>
      </c>
      <c r="AA2933" s="2">
        <f>[1]!s_val_pe_ttm(A2933,E2933)</f>
        <v>46.688129425048828</v>
      </c>
      <c r="AB2933" s="5">
        <f>[1]!s_info_zjtxornot1(A2933,"")</f>
        <v>0</v>
      </c>
      <c r="AC2933" s="22" t="str">
        <f>[1]!s_info_nature1(A2933,"")</f>
        <v>民营企业</v>
      </c>
      <c r="AD2933" s="6" t="str">
        <f>[1]!s_info_city(A2933)</f>
        <v>吉安市</v>
      </c>
      <c r="AE2933" s="6" t="str">
        <f>[1]!s_info_province(A2933)</f>
        <v>江西省</v>
      </c>
      <c r="AF2933">
        <v>114.986373</v>
      </c>
      <c r="AG2933">
        <v>27.111699000000002</v>
      </c>
    </row>
    <row r="2934" spans="1:33" x14ac:dyDescent="0.3">
      <c r="A2934" s="12" t="s">
        <v>6344</v>
      </c>
      <c r="B2934" s="12" t="s">
        <v>6345</v>
      </c>
      <c r="C2934" s="16" t="str">
        <f>[1]!s_info_mkt(A2934)</f>
        <v>科创板</v>
      </c>
      <c r="D2934" s="16" t="str">
        <f>[1]!s_ipo_listeddate(A2934)</f>
        <v>2020-10-16</v>
      </c>
      <c r="E2934" s="16" t="str">
        <f>[1]!lastradeday_s("000002","")</f>
        <v>2026-06-22</v>
      </c>
      <c r="F2934" s="16" t="str">
        <f>[1]!s_info_industry_csrc2023(A2934,"",3)</f>
        <v>橡胶和塑料制品业</v>
      </c>
      <c r="G2934" s="16" t="str">
        <f>[1]!s_info_industry_csrc2023(A2934,"",1)</f>
        <v>制造业</v>
      </c>
      <c r="H2934" s="16">
        <f>[1]!s_is(A2934,83,"FY","YTD","20251231",1,"",100000000)</f>
        <v>7.2276737279999992</v>
      </c>
      <c r="I2934" s="16">
        <f>[1]!s_is(A2934,83,"FY","YTD","20241231",1,"",100000000)</f>
        <v>5.1477599335999997</v>
      </c>
      <c r="J2934" s="16">
        <f t="shared" si="135"/>
        <v>0.40404250027748412</v>
      </c>
      <c r="K2934" s="16">
        <f>[1]!s_is(A2934,61,"FY","YTD","20251231",1,"",100000000)</f>
        <v>1.0857115510999999</v>
      </c>
      <c r="L2934" s="16">
        <f>[1]!s_is(A2934,61,"FY","YTD","20241231",1,"",100000000)</f>
        <v>0.99157042080000002</v>
      </c>
      <c r="M2934" s="16">
        <f t="shared" si="136"/>
        <v>9.4941446744696928E-2</v>
      </c>
      <c r="N2934" s="16">
        <f>[1]!s_fa_roe(A2934,"20251231")</f>
        <v>13.914899999999999</v>
      </c>
      <c r="O2934" s="16">
        <f>[1]!s_stmnote_rdexp(A2934,"20251231",1,10000)</f>
        <v>3866.712446</v>
      </c>
      <c r="P2934" s="20">
        <f t="shared" si="137"/>
        <v>5.3498713299970371E-2</v>
      </c>
      <c r="Q2934" s="16">
        <f>[1]!s_margin_tradingbalance(A2934,"",10000)</f>
        <v>41481.274899999997</v>
      </c>
      <c r="R2934" s="16">
        <f>[1]!s_margin_seclendingbalance(A2934,"",10000)</f>
        <v>0</v>
      </c>
      <c r="S2934" s="17">
        <f>[1]!s_val_ev(A2934,"",100000000)</f>
        <v>88.920916806600005</v>
      </c>
      <c r="T2934" s="17">
        <f>[1]!share_freesharesmv(A2934,"",100000000)</f>
        <v>55.813355477399995</v>
      </c>
      <c r="U2934" s="17">
        <f>[1]!s_dq_amount_btin(A2934,E2934,100000000)</f>
        <v>5.0544299800000001</v>
      </c>
      <c r="V2934" s="17">
        <f>[1]!s_dq_turn(A2934,E2934)</f>
        <v>6.1373043956043958</v>
      </c>
      <c r="W2934" s="2">
        <f>[1]!s_pq_amount(A2934,"20260101","",100000000)</f>
        <v>222.92131255000001</v>
      </c>
      <c r="X2934" s="2">
        <f>[1]!s_pq_avgamount(A2934,"20260101","",100000000)</f>
        <v>2.0265573868181819</v>
      </c>
      <c r="Y2934" s="17">
        <f>[1]!s_ipo_dilutedpe(A2934)</f>
        <v>26.08</v>
      </c>
      <c r="Z2934" s="12">
        <f>[1]!s_ipo_collection_total(A2934,100000000)</f>
        <v>2.8490000000000002</v>
      </c>
      <c r="AA2934" s="2">
        <f>[1]!s_val_pe_ttm(A2934,E2934)</f>
        <v>86.625114440917969</v>
      </c>
      <c r="AB2934" s="5">
        <f>[1]!s_info_zjtxornot1(A2934,"")</f>
        <v>1</v>
      </c>
      <c r="AC2934" s="22" t="str">
        <f>[1]!s_info_nature1(A2934,"")</f>
        <v>民营企业</v>
      </c>
      <c r="AD2934" s="6" t="str">
        <f>[1]!s_info_city(A2934)</f>
        <v>常州市</v>
      </c>
      <c r="AE2934" s="6" t="str">
        <f>[1]!s_info_province(A2934)</f>
        <v>江苏省</v>
      </c>
      <c r="AF2934">
        <v>119.946973</v>
      </c>
      <c r="AG2934">
        <v>31.772752000000001</v>
      </c>
    </row>
    <row r="2935" spans="1:33" x14ac:dyDescent="0.3">
      <c r="A2935" s="12" t="s">
        <v>6346</v>
      </c>
      <c r="B2935" s="12" t="s">
        <v>6347</v>
      </c>
      <c r="C2935" s="16" t="str">
        <f>[1]!s_info_mkt(A2935)</f>
        <v>主板</v>
      </c>
      <c r="D2935" s="16" t="str">
        <f>[1]!s_ipo_listeddate(A2935)</f>
        <v>2007-11-22</v>
      </c>
      <c r="E2935" s="16" t="str">
        <f>[1]!lastradeday_s("000002","")</f>
        <v>2026-06-22</v>
      </c>
      <c r="F2935" s="16" t="str">
        <f>[1]!s_info_industry_csrc2023(A2935,"",3)</f>
        <v>房地产业</v>
      </c>
      <c r="G2935" s="16" t="str">
        <f>[1]!s_info_industry_csrc2023(A2935,"",1)</f>
        <v>房地产业</v>
      </c>
      <c r="H2935" s="16">
        <f>[1]!s_is(A2935,83,"FY","YTD","20251231",1,"",100000000)</f>
        <v>4.0181141185999998</v>
      </c>
      <c r="I2935" s="16">
        <f>[1]!s_is(A2935,83,"FY","YTD","20241231",1,"",100000000)</f>
        <v>3.6295766107</v>
      </c>
      <c r="J2935" s="16">
        <f t="shared" si="135"/>
        <v>0.10704761176678024</v>
      </c>
      <c r="K2935" s="16">
        <f>[1]!s_is(A2935,61,"FY","YTD","20251231",1,"",100000000)</f>
        <v>0.32078554719999997</v>
      </c>
      <c r="L2935" s="16">
        <f>[1]!s_is(A2935,61,"FY","YTD","20241231",1,"",100000000)</f>
        <v>7.08020444E-2</v>
      </c>
      <c r="M2935" s="16">
        <f t="shared" si="136"/>
        <v>3.5307384824611079</v>
      </c>
      <c r="N2935" s="16">
        <f>[1]!s_fa_roe(A2935,"20251231")</f>
        <v>9.7774000000000001</v>
      </c>
      <c r="O2935" s="16">
        <f>[1]!s_stmnote_rdexp(A2935,"20251231",1,10000)</f>
        <v>16.480335999999998</v>
      </c>
      <c r="P2935" s="20">
        <f t="shared" si="137"/>
        <v>4.1015101894970849E-4</v>
      </c>
      <c r="Q2935" s="16">
        <f>[1]!s_margin_tradingbalance(A2935,"",10000)</f>
        <v>0</v>
      </c>
      <c r="R2935" s="16">
        <f>[1]!s_margin_seclendingbalance(A2935,"",10000)</f>
        <v>0</v>
      </c>
      <c r="S2935" s="17">
        <f>[1]!s_val_ev(A2935,"",100000000)</f>
        <v>17.401925564799999</v>
      </c>
      <c r="T2935" s="17">
        <f>[1]!share_freesharesmv(A2935,"",100000000)</f>
        <v>10.499020265999999</v>
      </c>
      <c r="U2935" s="17">
        <f>[1]!s_dq_amount_btin(A2935,E2935,100000000)</f>
        <v>0.66839636999999996</v>
      </c>
      <c r="V2935" s="17">
        <f>[1]!s_dq_turn(A2935,E2935)</f>
        <v>4.9983034275007521</v>
      </c>
      <c r="W2935" s="2">
        <f>[1]!s_pq_amount(A2935,"20260101","",100000000)</f>
        <v>107.76565519</v>
      </c>
      <c r="X2935" s="2">
        <f>[1]!s_pq_avgamount(A2935,"20260101","",100000000)</f>
        <v>0.97968777445454558</v>
      </c>
      <c r="Y2935" s="17">
        <f>[1]!s_ipo_dilutedpe(A2935)</f>
        <v>29.97</v>
      </c>
      <c r="Z2935" s="12">
        <f>[1]!s_ipo_collection_total(A2935,100000000)</f>
        <v>2.0139999999999998</v>
      </c>
      <c r="AA2935" s="2">
        <f>[1]!s_val_pe_ttm(A2935,E2935)</f>
        <v>60.3046875</v>
      </c>
      <c r="AB2935" s="5">
        <f>[1]!s_info_zjtxornot1(A2935,"")</f>
        <v>0</v>
      </c>
      <c r="AC2935" s="22" t="str">
        <f>[1]!s_info_nature1(A2935,"")</f>
        <v>民营企业</v>
      </c>
      <c r="AD2935" s="6" t="str">
        <f>[1]!s_info_city(A2935)</f>
        <v>嘉兴市</v>
      </c>
      <c r="AE2935" s="6" t="str">
        <f>[1]!s_info_province(A2935)</f>
        <v>浙江省</v>
      </c>
      <c r="AF2935">
        <v>120.750865</v>
      </c>
      <c r="AG2935">
        <v>30.762653</v>
      </c>
    </row>
    <row r="2936" spans="1:33" x14ac:dyDescent="0.3">
      <c r="A2936" s="12" t="s">
        <v>6348</v>
      </c>
      <c r="B2936" s="12" t="s">
        <v>6349</v>
      </c>
      <c r="C2936" s="16" t="str">
        <f>[1]!s_info_mkt(A2936)</f>
        <v>创业板</v>
      </c>
      <c r="D2936" s="16" t="str">
        <f>[1]!s_ipo_listeddate(A2936)</f>
        <v>2022-09-02</v>
      </c>
      <c r="E2936" s="16" t="str">
        <f>[1]!lastradeday_s("000002","")</f>
        <v>2026-06-22</v>
      </c>
      <c r="F2936" s="16" t="str">
        <f>[1]!s_info_industry_csrc2023(A2936,"",3)</f>
        <v>造纸和纸制品业</v>
      </c>
      <c r="G2936" s="16" t="str">
        <f>[1]!s_info_industry_csrc2023(A2936,"",1)</f>
        <v>制造业</v>
      </c>
      <c r="H2936" s="16">
        <f>[1]!s_is(A2936,83,"FY","YTD","20251231",1,"",100000000)</f>
        <v>29.281057530199998</v>
      </c>
      <c r="I2936" s="16">
        <f>[1]!s_is(A2936,83,"FY","YTD","20241231",1,"",100000000)</f>
        <v>17.062425494500001</v>
      </c>
      <c r="J2936" s="16">
        <f t="shared" si="135"/>
        <v>0.71611342945577228</v>
      </c>
      <c r="K2936" s="16">
        <f>[1]!s_is(A2936,61,"FY","YTD","20251231",1,"",100000000)</f>
        <v>0.43695612979999998</v>
      </c>
      <c r="L2936" s="16">
        <f>[1]!s_is(A2936,61,"FY","YTD","20241231",1,"",100000000)</f>
        <v>1.838489255</v>
      </c>
      <c r="M2936" s="16">
        <f t="shared" si="136"/>
        <v>-0.7623287008005929</v>
      </c>
      <c r="N2936" s="16">
        <f>[1]!s_fa_roe(A2936,"20251231")</f>
        <v>1.6593</v>
      </c>
      <c r="O2936" s="16">
        <f>[1]!s_stmnote_rdexp(A2936,"20251231",1,10000)</f>
        <v>3742.1447009999997</v>
      </c>
      <c r="P2936" s="20">
        <f t="shared" si="137"/>
        <v>1.2780087253134261E-2</v>
      </c>
      <c r="Q2936" s="16">
        <f>[1]!s_margin_tradingbalance(A2936,"",10000)</f>
        <v>9456.5686000000005</v>
      </c>
      <c r="R2936" s="16">
        <f>[1]!s_margin_seclendingbalance(A2936,"",10000)</f>
        <v>0</v>
      </c>
      <c r="S2936" s="17">
        <f>[1]!s_val_ev(A2936,"",100000000)</f>
        <v>26.994079684799999</v>
      </c>
      <c r="T2936" s="17">
        <f>[1]!share_freesharesmv(A2936,"",100000000)</f>
        <v>11.161282613600001</v>
      </c>
      <c r="U2936" s="17">
        <f>[1]!s_dq_amount_btin(A2936,E2936,100000000)</f>
        <v>0.15656675</v>
      </c>
      <c r="V2936" s="17">
        <f>[1]!s_dq_turn(A2936,E2936)</f>
        <v>0.58855484954518844</v>
      </c>
      <c r="W2936" s="2">
        <f>[1]!s_pq_amount(A2936,"20260101","",100000000)</f>
        <v>28.1130195</v>
      </c>
      <c r="X2936" s="2">
        <f>[1]!s_pq_avgamount(A2936,"20260101","",100000000)</f>
        <v>0.2555729045454545</v>
      </c>
      <c r="Y2936" s="17">
        <f>[1]!s_ipo_dilutedpe(A2936)</f>
        <v>51.87</v>
      </c>
      <c r="Z2936" s="12">
        <f>[1]!s_ipo_collection_total(A2936,100000000)</f>
        <v>11.4597</v>
      </c>
      <c r="AA2936" s="2">
        <f>[1]!s_val_pe_ttm(A2936,E2936)</f>
        <v>73.761283874511719</v>
      </c>
      <c r="AB2936" s="5">
        <f>[1]!s_info_zjtxornot1(A2936,"")</f>
        <v>0</v>
      </c>
      <c r="AC2936" s="22" t="str">
        <f>[1]!s_info_nature1(A2936,"")</f>
        <v>民营企业</v>
      </c>
      <c r="AD2936" s="6" t="str">
        <f>[1]!s_info_city(A2936)</f>
        <v>新泰市</v>
      </c>
      <c r="AE2936" s="6" t="str">
        <f>[1]!s_info_province(A2936)</f>
        <v>山东省</v>
      </c>
      <c r="AF2936">
        <v>117.613016</v>
      </c>
      <c r="AG2936">
        <v>35.895809999999997</v>
      </c>
    </row>
    <row r="2937" spans="1:33" x14ac:dyDescent="0.3">
      <c r="A2937" s="12" t="s">
        <v>6350</v>
      </c>
      <c r="B2937" s="12" t="s">
        <v>6351</v>
      </c>
      <c r="C2937" s="16" t="str">
        <f>[1]!s_info_mkt(A2937)</f>
        <v>主板</v>
      </c>
      <c r="D2937" s="16" t="str">
        <f>[1]!s_ipo_listeddate(A2937)</f>
        <v>2010-01-13</v>
      </c>
      <c r="E2937" s="16" t="str">
        <f>[1]!lastradeday_s("000002","")</f>
        <v>2026-06-22</v>
      </c>
      <c r="F2937" s="16" t="str">
        <f>[1]!s_info_industry_csrc2023(A2937,"",3)</f>
        <v>电气机械和器材制造业</v>
      </c>
      <c r="G2937" s="16" t="str">
        <f>[1]!s_info_industry_csrc2023(A2937,"",1)</f>
        <v>制造业</v>
      </c>
      <c r="H2937" s="16">
        <f>[1]!s_is(A2937,83,"FY","YTD","20251231",1,"",100000000)</f>
        <v>44.739504586400002</v>
      </c>
      <c r="I2937" s="16">
        <f>[1]!s_is(A2937,83,"FY","YTD","20241231",1,"",100000000)</f>
        <v>43.216394377900002</v>
      </c>
      <c r="J2937" s="16">
        <f t="shared" si="135"/>
        <v>3.5243805746064005E-2</v>
      </c>
      <c r="K2937" s="16">
        <f>[1]!s_is(A2937,61,"FY","YTD","20251231",1,"",100000000)</f>
        <v>2.0832567794000001</v>
      </c>
      <c r="L2937" s="16">
        <f>[1]!s_is(A2937,61,"FY","YTD","20241231",1,"",100000000)</f>
        <v>2.8665528187000002</v>
      </c>
      <c r="M2937" s="16">
        <f t="shared" si="136"/>
        <v>-0.27325365651389943</v>
      </c>
      <c r="N2937" s="16">
        <f>[1]!s_fa_roe(A2937,"20251231")</f>
        <v>6.9638999999999998</v>
      </c>
      <c r="O2937" s="16">
        <f>[1]!s_stmnote_rdexp(A2937,"20251231",1,10000)</f>
        <v>51074.637502999998</v>
      </c>
      <c r="P2937" s="20">
        <f t="shared" si="137"/>
        <v>0.11416004261818707</v>
      </c>
      <c r="Q2937" s="16">
        <f>[1]!s_margin_tradingbalance(A2937,"",10000)</f>
        <v>44166.314100000003</v>
      </c>
      <c r="R2937" s="16">
        <f>[1]!s_margin_seclendingbalance(A2937,"",10000)</f>
        <v>19.763500000000001</v>
      </c>
      <c r="S2937" s="17">
        <f>[1]!s_val_ev(A2937,"",100000000)</f>
        <v>67.135632959999995</v>
      </c>
      <c r="T2937" s="17">
        <f>[1]!share_freesharesmv(A2937,"",100000000)</f>
        <v>58.5700035216</v>
      </c>
      <c r="U2937" s="17">
        <f>[1]!s_dq_amount_btin(A2937,E2937,100000000)</f>
        <v>3.7666851100000001</v>
      </c>
      <c r="V2937" s="17">
        <f>[1]!s_dq_turn(A2937,E2937)</f>
        <v>6.3314872476098323</v>
      </c>
      <c r="W2937" s="2">
        <f>[1]!s_pq_amount(A2937,"20260101","",100000000)</f>
        <v>413.45727047999998</v>
      </c>
      <c r="X2937" s="2">
        <f>[1]!s_pq_avgamount(A2937,"20260101","",100000000)</f>
        <v>3.7587024589090907</v>
      </c>
      <c r="Y2937" s="17">
        <f>[1]!s_ipo_dilutedpe(A2937)</f>
        <v>78.69</v>
      </c>
      <c r="Z2937" s="12">
        <f>[1]!s_ipo_collection_total(A2937,100000000)</f>
        <v>7.68</v>
      </c>
      <c r="AA2937" s="2">
        <f>[1]!s_val_pe_ttm(A2937,E2937)</f>
        <v>46.883201599121094</v>
      </c>
      <c r="AB2937" s="5">
        <f>[1]!s_info_zjtxornot1(A2937,"")</f>
        <v>1</v>
      </c>
      <c r="AC2937" s="22" t="str">
        <f>[1]!s_info_nature1(A2937,"")</f>
        <v>民营企业</v>
      </c>
      <c r="AD2937" s="6" t="str">
        <f>[1]!s_info_city(A2937)</f>
        <v>深圳市</v>
      </c>
      <c r="AE2937" s="6" t="str">
        <f>[1]!s_info_province(A2937)</f>
        <v>广东省</v>
      </c>
      <c r="AF2937">
        <v>114.085947</v>
      </c>
      <c r="AG2937">
        <v>22.547000000000001</v>
      </c>
    </row>
    <row r="2938" spans="1:33" x14ac:dyDescent="0.3">
      <c r="A2938" s="12" t="s">
        <v>6352</v>
      </c>
      <c r="B2938" s="12" t="s">
        <v>6353</v>
      </c>
      <c r="C2938" s="16" t="str">
        <f>[1]!s_info_mkt(A2938)</f>
        <v>创业板</v>
      </c>
      <c r="D2938" s="16" t="str">
        <f>[1]!s_ipo_listeddate(A2938)</f>
        <v>2011-01-13</v>
      </c>
      <c r="E2938" s="16" t="str">
        <f>[1]!lastradeday_s("000002","")</f>
        <v>2026-06-22</v>
      </c>
      <c r="F2938" s="16" t="str">
        <f>[1]!s_info_industry_csrc2023(A2938,"",3)</f>
        <v>纺织业</v>
      </c>
      <c r="G2938" s="16" t="str">
        <f>[1]!s_info_industry_csrc2023(A2938,"",1)</f>
        <v>制造业</v>
      </c>
      <c r="H2938" s="16">
        <f>[1]!s_is(A2938,83,"FY","YTD","20251231",1,"",100000000)</f>
        <v>2.2015244128</v>
      </c>
      <c r="I2938" s="16">
        <f>[1]!s_is(A2938,83,"FY","YTD","20241231",1,"",100000000)</f>
        <v>2.5892458108</v>
      </c>
      <c r="J2938" s="16">
        <f t="shared" si="135"/>
        <v>-0.14974298553763254</v>
      </c>
      <c r="K2938" s="16">
        <f>[1]!s_is(A2938,61,"FY","YTD","20251231",1,"",100000000)</f>
        <v>0.69887548629999996</v>
      </c>
      <c r="L2938" s="16">
        <f>[1]!s_is(A2938,61,"FY","YTD","20241231",1,"",100000000)</f>
        <v>-9.7013370899999993E-2</v>
      </c>
      <c r="M2938" s="16">
        <f t="shared" si="136"/>
        <v>8.2039089026232368</v>
      </c>
      <c r="N2938" s="16">
        <f>[1]!s_fa_roe(A2938,"20251231")</f>
        <v>13.387499999999999</v>
      </c>
      <c r="O2938" s="16">
        <f>[1]!s_stmnote_rdexp(A2938,"20251231",1,10000)</f>
        <v>381.23999900000001</v>
      </c>
      <c r="P2938" s="20">
        <f t="shared" si="137"/>
        <v>1.7317091592689696E-2</v>
      </c>
      <c r="Q2938" s="16">
        <f>[1]!s_margin_tradingbalance(A2938,"",10000)</f>
        <v>0</v>
      </c>
      <c r="R2938" s="16">
        <f>[1]!s_margin_seclendingbalance(A2938,"",10000)</f>
        <v>0</v>
      </c>
      <c r="S2938" s="17">
        <f>[1]!s_val_ev(A2938,"",100000000)</f>
        <v>29.388000000000002</v>
      </c>
      <c r="T2938" s="17">
        <f>[1]!share_freesharesmv(A2938,"",100000000)</f>
        <v>26.631133978000001</v>
      </c>
      <c r="U2938" s="17">
        <f>[1]!s_dq_amount_btin(A2938,E2938,100000000)</f>
        <v>1.6879832800000001</v>
      </c>
      <c r="V2938" s="17">
        <f>[1]!s_dq_turn(A2938,E2938)</f>
        <v>5.9368088272614399</v>
      </c>
      <c r="W2938" s="2">
        <f>[1]!s_pq_amount(A2938,"20260101","",100000000)</f>
        <v>243.59749617</v>
      </c>
      <c r="X2938" s="2">
        <f>[1]!s_pq_avgamount(A2938,"20260101","",100000000)</f>
        <v>2.2145226924545454</v>
      </c>
      <c r="Y2938" s="17">
        <f>[1]!s_ipo_dilutedpe(A2938)</f>
        <v>123.81</v>
      </c>
      <c r="Z2938" s="12">
        <f>[1]!s_ipo_collection_total(A2938,100000000)</f>
        <v>5.2</v>
      </c>
      <c r="AA2938" s="2">
        <f>[1]!s_val_pe_ttm(A2938,E2938)</f>
        <v>85.845130920410156</v>
      </c>
      <c r="AB2938" s="5">
        <f>[1]!s_info_zjtxornot1(A2938,"")</f>
        <v>0</v>
      </c>
      <c r="AC2938" s="22" t="str">
        <f>[1]!s_info_nature1(A2938,"")</f>
        <v>公众企业</v>
      </c>
      <c r="AD2938" s="6" t="str">
        <f>[1]!s_info_city(A2938)</f>
        <v>宁波市</v>
      </c>
      <c r="AE2938" s="6" t="str">
        <f>[1]!s_info_province(A2938)</f>
        <v>浙江省</v>
      </c>
      <c r="AF2938">
        <v>121.549792</v>
      </c>
      <c r="AG2938">
        <v>29.868387999999999</v>
      </c>
    </row>
    <row r="2939" spans="1:33" x14ac:dyDescent="0.3">
      <c r="A2939" s="12" t="s">
        <v>6354</v>
      </c>
      <c r="B2939" s="12" t="s">
        <v>6355</v>
      </c>
      <c r="C2939" s="16" t="str">
        <f>[1]!s_info_mkt(A2939)</f>
        <v>主板</v>
      </c>
      <c r="D2939" s="16" t="str">
        <f>[1]!s_ipo_listeddate(A2939)</f>
        <v>1992-12-03</v>
      </c>
      <c r="E2939" s="16" t="str">
        <f>[1]!lastradeday_s("000002","")</f>
        <v>2026-06-22</v>
      </c>
      <c r="F2939" s="16" t="str">
        <f>[1]!s_info_industry_csrc2023(A2939,"",3)</f>
        <v>房地产业</v>
      </c>
      <c r="G2939" s="16" t="str">
        <f>[1]!s_info_industry_csrc2023(A2939,"",1)</f>
        <v>房地产业</v>
      </c>
      <c r="H2939" s="16">
        <f>[1]!s_is(A2939,83,"FY","YTD","20251231",1,"",100000000)</f>
        <v>12.418130992</v>
      </c>
      <c r="I2939" s="16">
        <f>[1]!s_is(A2939,83,"FY","YTD","20241231",1,"",100000000)</f>
        <v>18.177348053499998</v>
      </c>
      <c r="J2939" s="16">
        <f t="shared" si="135"/>
        <v>-0.3168348344626144</v>
      </c>
      <c r="K2939" s="16">
        <f>[1]!s_is(A2939,61,"FY","YTD","20251231",1,"",100000000)</f>
        <v>-13.910525186800001</v>
      </c>
      <c r="L2939" s="16">
        <f>[1]!s_is(A2939,61,"FY","YTD","20241231",1,"",100000000)</f>
        <v>-13.943388847000001</v>
      </c>
      <c r="M2939" s="16">
        <f t="shared" si="136"/>
        <v>2.3569349288477394E-3</v>
      </c>
      <c r="N2939" s="16">
        <f>[1]!s_fa_roe(A2939,"20251231")</f>
        <v>-49.628799999999998</v>
      </c>
      <c r="O2939" s="16">
        <f>[1]!s_stmnote_rdexp(A2939,"20251231",1,10000)</f>
        <v>0</v>
      </c>
      <c r="P2939" s="20">
        <f t="shared" si="137"/>
        <v>0</v>
      </c>
      <c r="Q2939" s="16">
        <f>[1]!s_margin_tradingbalance(A2939,"",10000)</f>
        <v>14177.8945</v>
      </c>
      <c r="R2939" s="16">
        <f>[1]!s_margin_seclendingbalance(A2939,"",10000)</f>
        <v>23.6953</v>
      </c>
      <c r="S2939" s="17">
        <f>[1]!s_val_ev(A2939,"",100000000)</f>
        <v>31.793330522400002</v>
      </c>
      <c r="T2939" s="17">
        <f>[1]!share_freesharesmv(A2939,"",100000000)</f>
        <v>18.201038396400001</v>
      </c>
      <c r="U2939" s="17">
        <f>[1]!s_dq_amount_btin(A2939,E2939,100000000)</f>
        <v>0.46251418999999999</v>
      </c>
      <c r="V2939" s="17">
        <f>[1]!s_dq_turn(A2939,E2939)</f>
        <v>1.4872290528570471</v>
      </c>
      <c r="W2939" s="2">
        <f>[1]!s_pq_amount(A2939,"20260101","",100000000)</f>
        <v>94.481333960000001</v>
      </c>
      <c r="X2939" s="2">
        <f>[1]!s_pq_avgamount(A2939,"20260101","",100000000)</f>
        <v>0.85892121781818176</v>
      </c>
      <c r="Y2939" s="17">
        <f>[1]!s_ipo_dilutedpe(A2939)</f>
        <v>0</v>
      </c>
      <c r="Z2939" s="12">
        <f>[1]!s_ipo_collection_total(A2939,100000000)</f>
        <v>0.5</v>
      </c>
      <c r="AA2939" s="2">
        <f>[1]!s_val_pe_ttm(A2939,E2939)</f>
        <v>-2.2963826656341553</v>
      </c>
      <c r="AB2939" s="5">
        <f>[1]!s_info_zjtxornot1(A2939,"")</f>
        <v>0</v>
      </c>
      <c r="AC2939" s="22" t="str">
        <f>[1]!s_info_nature1(A2939,"")</f>
        <v>中央国有企业</v>
      </c>
      <c r="AD2939" s="6" t="str">
        <f>[1]!s_info_city(A2939)</f>
        <v>上海市</v>
      </c>
      <c r="AE2939" s="6" t="str">
        <f>[1]!s_info_province(A2939)</f>
        <v>上海</v>
      </c>
      <c r="AF2939">
        <v>121.472644</v>
      </c>
      <c r="AG2939">
        <v>31.231705999999999</v>
      </c>
    </row>
    <row r="2940" spans="1:33" x14ac:dyDescent="0.3">
      <c r="A2940" s="12" t="s">
        <v>6356</v>
      </c>
      <c r="B2940" s="12" t="s">
        <v>6357</v>
      </c>
      <c r="C2940" s="16" t="str">
        <f>[1]!s_info_mkt(A2940)</f>
        <v>主板</v>
      </c>
      <c r="D2940" s="16" t="str">
        <f>[1]!s_ipo_listeddate(A2940)</f>
        <v>2008-05-08</v>
      </c>
      <c r="E2940" s="16" t="str">
        <f>[1]!lastradeday_s("000002","")</f>
        <v>2026-06-22</v>
      </c>
      <c r="F2940" s="16" t="str">
        <f>[1]!s_info_industry_csrc2023(A2940,"",3)</f>
        <v>造纸和纸制品业</v>
      </c>
      <c r="G2940" s="16" t="str">
        <f>[1]!s_info_industry_csrc2023(A2940,"",1)</f>
        <v>制造业</v>
      </c>
      <c r="H2940" s="16">
        <f>[1]!s_is(A2940,83,"FY","YTD","20251231",1,"",100000000)</f>
        <v>101.942258923</v>
      </c>
      <c r="I2940" s="16">
        <f>[1]!s_is(A2940,83,"FY","YTD","20241231",1,"",100000000)</f>
        <v>114.70316937209999</v>
      </c>
      <c r="J2940" s="16">
        <f t="shared" si="135"/>
        <v>-0.11125159417089237</v>
      </c>
      <c r="K2940" s="16">
        <f>[1]!s_is(A2940,61,"FY","YTD","20251231",1,"",100000000)</f>
        <v>1.0348491249</v>
      </c>
      <c r="L2940" s="16">
        <f>[1]!s_is(A2940,61,"FY","YTD","20241231",1,"",100000000)</f>
        <v>0.9355513473</v>
      </c>
      <c r="M2940" s="16">
        <f t="shared" si="136"/>
        <v>0.10613824445507271</v>
      </c>
      <c r="N2940" s="16">
        <f>[1]!s_fa_roe(A2940,"20251231")</f>
        <v>3.3519999999999999</v>
      </c>
      <c r="O2940" s="16">
        <f>[1]!s_stmnote_rdexp(A2940,"20251231",1,10000)</f>
        <v>25667.315515999999</v>
      </c>
      <c r="P2940" s="20">
        <f t="shared" si="137"/>
        <v>2.5178287971220337E-2</v>
      </c>
      <c r="Q2940" s="16">
        <f>[1]!s_margin_tradingbalance(A2940,"",10000)</f>
        <v>0</v>
      </c>
      <c r="R2940" s="16">
        <f>[1]!s_margin_seclendingbalance(A2940,"",10000)</f>
        <v>0</v>
      </c>
      <c r="S2940" s="17">
        <f>[1]!s_val_ev(A2940,"",100000000)</f>
        <v>38.3429858764</v>
      </c>
      <c r="T2940" s="17">
        <f>[1]!share_freesharesmv(A2940,"",100000000)</f>
        <v>22.015748092400003</v>
      </c>
      <c r="U2940" s="17">
        <f>[1]!s_dq_amount_btin(A2940,E2940,100000000)</f>
        <v>0.68490510000000004</v>
      </c>
      <c r="V2940" s="17">
        <f>[1]!s_dq_turn(A2940,E2940)</f>
        <v>1.8278051932333252</v>
      </c>
      <c r="W2940" s="2">
        <f>[1]!s_pq_amount(A2940,"20260101","",100000000)</f>
        <v>170.74041292000001</v>
      </c>
      <c r="X2940" s="2">
        <f>[1]!s_pq_avgamount(A2940,"20260101","",100000000)</f>
        <v>1.552185572</v>
      </c>
      <c r="Y2940" s="17">
        <f>[1]!s_ipo_dilutedpe(A2940)</f>
        <v>29.85</v>
      </c>
      <c r="Z2940" s="12">
        <f>[1]!s_ipo_collection_total(A2940,100000000)</f>
        <v>2.5375000000000001</v>
      </c>
      <c r="AA2940" s="2">
        <f>[1]!s_val_pe_ttm(A2940,E2940)</f>
        <v>40.610118865966797</v>
      </c>
      <c r="AB2940" s="5">
        <f>[1]!s_info_zjtxornot1(A2940,"")</f>
        <v>0</v>
      </c>
      <c r="AC2940" s="22" t="str">
        <f>[1]!s_info_nature1(A2940,"")</f>
        <v>民营企业</v>
      </c>
      <c r="AD2940" s="6" t="str">
        <f>[1]!s_info_city(A2940)</f>
        <v>厦门市</v>
      </c>
      <c r="AE2940" s="6" t="str">
        <f>[1]!s_info_province(A2940)</f>
        <v>福建省</v>
      </c>
      <c r="AF2940">
        <v>118.11022</v>
      </c>
      <c r="AG2940">
        <v>24.490473999999999</v>
      </c>
    </row>
    <row r="2941" spans="1:33" x14ac:dyDescent="0.3">
      <c r="A2941" s="12" t="s">
        <v>6358</v>
      </c>
      <c r="B2941" s="12" t="s">
        <v>6359</v>
      </c>
      <c r="C2941" s="16" t="str">
        <f>[1]!s_info_mkt(A2941)</f>
        <v>主板</v>
      </c>
      <c r="D2941" s="16" t="str">
        <f>[1]!s_ipo_listeddate(A2941)</f>
        <v>2008-06-05</v>
      </c>
      <c r="E2941" s="16" t="str">
        <f>[1]!lastradeday_s("000002","")</f>
        <v>2026-06-22</v>
      </c>
      <c r="F2941" s="16" t="str">
        <f>[1]!s_info_industry_csrc2023(A2941,"",3)</f>
        <v>化学原料和化学制品制造业</v>
      </c>
      <c r="G2941" s="16" t="str">
        <f>[1]!s_info_industry_csrc2023(A2941,"",1)</f>
        <v>制造业</v>
      </c>
      <c r="H2941" s="16">
        <f>[1]!s_is(A2941,83,"FY","YTD","20251231",1,"",100000000)</f>
        <v>27.504457263300001</v>
      </c>
      <c r="I2941" s="16">
        <f>[1]!s_is(A2941,83,"FY","YTD","20241231",1,"",100000000)</f>
        <v>19.470482304299999</v>
      </c>
      <c r="J2941" s="16">
        <f t="shared" si="135"/>
        <v>0.4126233153056369</v>
      </c>
      <c r="K2941" s="16">
        <f>[1]!s_is(A2941,61,"FY","YTD","20251231",1,"",100000000)</f>
        <v>2.6302337331999999</v>
      </c>
      <c r="L2941" s="16">
        <f>[1]!s_is(A2941,61,"FY","YTD","20241231",1,"",100000000)</f>
        <v>-0.28305884469999998</v>
      </c>
      <c r="M2941" s="16">
        <f t="shared" si="136"/>
        <v>10.292179991717461</v>
      </c>
      <c r="N2941" s="16">
        <f>[1]!s_fa_roe(A2941,"20251231")</f>
        <v>8.9398999999999997</v>
      </c>
      <c r="O2941" s="16">
        <f>[1]!s_stmnote_rdexp(A2941,"20251231",1,10000)</f>
        <v>14192.168978</v>
      </c>
      <c r="P2941" s="20">
        <f t="shared" si="137"/>
        <v>5.1599523823133292E-2</v>
      </c>
      <c r="Q2941" s="16">
        <f>[1]!s_margin_tradingbalance(A2941,"",10000)</f>
        <v>57475.706200000001</v>
      </c>
      <c r="R2941" s="16">
        <f>[1]!s_margin_seclendingbalance(A2941,"",10000)</f>
        <v>32.610599999999998</v>
      </c>
      <c r="S2941" s="17">
        <f>[1]!s_val_ev(A2941,"",100000000)</f>
        <v>108.43437181500001</v>
      </c>
      <c r="T2941" s="17">
        <f>[1]!share_freesharesmv(A2941,"",100000000)</f>
        <v>57.938882622500003</v>
      </c>
      <c r="U2941" s="17">
        <f>[1]!s_dq_amount_btin(A2941,E2941,100000000)</f>
        <v>4.3214826000000004</v>
      </c>
      <c r="V2941" s="17">
        <f>[1]!s_dq_turn(A2941,E2941)</f>
        <v>4.0690371983965736</v>
      </c>
      <c r="W2941" s="2">
        <f>[1]!s_pq_amount(A2941,"20260101","",100000000)</f>
        <v>728.75620700000002</v>
      </c>
      <c r="X2941" s="2">
        <f>[1]!s_pq_avgamount(A2941,"20260101","",100000000)</f>
        <v>6.6250564272727273</v>
      </c>
      <c r="Y2941" s="17">
        <f>[1]!s_ipo_dilutedpe(A2941)</f>
        <v>29.96</v>
      </c>
      <c r="Z2941" s="12">
        <f>[1]!s_ipo_collection_total(A2941,100000000)</f>
        <v>3.4402499999999998</v>
      </c>
      <c r="AA2941" s="2">
        <f>[1]!s_val_pe_ttm(A2941,E2941)</f>
        <v>35.455108642578125</v>
      </c>
      <c r="AB2941" s="5">
        <f>[1]!s_info_zjtxornot1(A2941,"")</f>
        <v>1</v>
      </c>
      <c r="AC2941" s="22" t="str">
        <f>[1]!s_info_nature1(A2941,"")</f>
        <v>中央国有企业</v>
      </c>
      <c r="AD2941" s="6" t="str">
        <f>[1]!s_info_city(A2941)</f>
        <v>泸州市</v>
      </c>
      <c r="AE2941" s="6" t="str">
        <f>[1]!s_info_province(A2941)</f>
        <v>四川省</v>
      </c>
      <c r="AF2941">
        <v>105.443348</v>
      </c>
      <c r="AG2941">
        <v>28.889137999999999</v>
      </c>
    </row>
    <row r="2942" spans="1:33" x14ac:dyDescent="0.3">
      <c r="A2942" s="12" t="s">
        <v>6360</v>
      </c>
      <c r="B2942" s="12" t="s">
        <v>6361</v>
      </c>
      <c r="C2942" s="16" t="str">
        <f>[1]!s_info_mkt(A2942)</f>
        <v>创业板</v>
      </c>
      <c r="D2942" s="16" t="str">
        <f>[1]!s_ipo_listeddate(A2942)</f>
        <v>2023-08-09</v>
      </c>
      <c r="E2942" s="16" t="str">
        <f>[1]!lastradeday_s("000002","")</f>
        <v>2026-06-22</v>
      </c>
      <c r="F2942" s="16" t="str">
        <f>[1]!s_info_industry_csrc2023(A2942,"",3)</f>
        <v>化学原料和化学制品制造业</v>
      </c>
      <c r="G2942" s="16" t="str">
        <f>[1]!s_info_industry_csrc2023(A2942,"",1)</f>
        <v>制造业</v>
      </c>
      <c r="H2942" s="16">
        <f>[1]!s_is(A2942,83,"FY","YTD","20251231",1,"",100000000)</f>
        <v>23.209089976999998</v>
      </c>
      <c r="I2942" s="16">
        <f>[1]!s_is(A2942,83,"FY","YTD","20241231",1,"",100000000)</f>
        <v>17.939103945399999</v>
      </c>
      <c r="J2942" s="16">
        <f t="shared" si="135"/>
        <v>0.2937708621144004</v>
      </c>
      <c r="K2942" s="16">
        <f>[1]!s_is(A2942,61,"FY","YTD","20251231",1,"",100000000)</f>
        <v>0.27194080549999999</v>
      </c>
      <c r="L2942" s="16">
        <f>[1]!s_is(A2942,61,"FY","YTD","20241231",1,"",100000000)</f>
        <v>-0.71300886260000007</v>
      </c>
      <c r="M2942" s="16">
        <f t="shared" si="136"/>
        <v>1.381398913483856</v>
      </c>
      <c r="N2942" s="16">
        <f>[1]!s_fa_roe(A2942,"20251231")</f>
        <v>1.4369000000000001</v>
      </c>
      <c r="O2942" s="16">
        <f>[1]!s_stmnote_rdexp(A2942,"20251231",1,10000)</f>
        <v>10517.767242</v>
      </c>
      <c r="P2942" s="20">
        <f t="shared" si="137"/>
        <v>4.5317447829376398E-2</v>
      </c>
      <c r="Q2942" s="16">
        <f>[1]!s_margin_tradingbalance(A2942,"",10000)</f>
        <v>30197.748800000001</v>
      </c>
      <c r="R2942" s="16">
        <f>[1]!s_margin_seclendingbalance(A2942,"",10000)</f>
        <v>34.6008</v>
      </c>
      <c r="S2942" s="17">
        <f>[1]!s_val_ev(A2942,"",100000000)</f>
        <v>103.643506769</v>
      </c>
      <c r="T2942" s="17">
        <f>[1]!share_freesharesmv(A2942,"",100000000)</f>
        <v>56.332894639999999</v>
      </c>
      <c r="U2942" s="17">
        <f>[1]!s_dq_amount_btin(A2942,E2942,100000000)</f>
        <v>3.48205074</v>
      </c>
      <c r="V2942" s="17">
        <f>[1]!s_dq_turn(A2942,E2942)</f>
        <v>5.7720069976318111</v>
      </c>
      <c r="W2942" s="2">
        <f>[1]!s_pq_amount(A2942,"20260101","",100000000)</f>
        <v>397.28899484999999</v>
      </c>
      <c r="X2942" s="2">
        <f>[1]!s_pq_avgamount(A2942,"20260101","",100000000)</f>
        <v>3.6117181349999998</v>
      </c>
      <c r="Y2942" s="17">
        <f>[1]!s_ipo_dilutedpe(A2942)</f>
        <v>29.02</v>
      </c>
      <c r="Z2942" s="12">
        <f>[1]!s_ipo_collection_total(A2942,100000000)</f>
        <v>3.0855999999999999</v>
      </c>
      <c r="AA2942" s="2">
        <f>[1]!s_val_pe_ttm(A2942,E2942)</f>
        <v>147.86491394042969</v>
      </c>
      <c r="AB2942" s="5">
        <f>[1]!s_info_zjtxornot1(A2942,"")</f>
        <v>1</v>
      </c>
      <c r="AC2942" s="22" t="str">
        <f>[1]!s_info_nature1(A2942,"")</f>
        <v>民营企业</v>
      </c>
      <c r="AD2942" s="6" t="str">
        <f>[1]!s_info_city(A2942)</f>
        <v>天津市</v>
      </c>
      <c r="AE2942" s="6" t="str">
        <f>[1]!s_info_province(A2942)</f>
        <v>天津</v>
      </c>
      <c r="AF2942">
        <v>117.19018199999999</v>
      </c>
      <c r="AG2942">
        <v>39.125596000000002</v>
      </c>
    </row>
    <row r="2943" spans="1:33" x14ac:dyDescent="0.3">
      <c r="A2943" s="12" t="s">
        <v>6362</v>
      </c>
      <c r="B2943" s="12" t="s">
        <v>6363</v>
      </c>
      <c r="C2943" s="16" t="str">
        <f>[1]!s_info_mkt(A2943)</f>
        <v>主板</v>
      </c>
      <c r="D2943" s="16" t="str">
        <f>[1]!s_ipo_listeddate(A2943)</f>
        <v>2017-10-26</v>
      </c>
      <c r="E2943" s="16" t="str">
        <f>[1]!lastradeday_s("000002","")</f>
        <v>2026-06-22</v>
      </c>
      <c r="F2943" s="16" t="str">
        <f>[1]!s_info_industry_csrc2023(A2943,"",3)</f>
        <v>化学原料和化学制品制造业</v>
      </c>
      <c r="G2943" s="16" t="str">
        <f>[1]!s_info_industry_csrc2023(A2943,"",1)</f>
        <v>制造业</v>
      </c>
      <c r="H2943" s="16">
        <f>[1]!s_is(A2943,83,"FY","YTD","20251231",1,"",100000000)</f>
        <v>10.8571552027</v>
      </c>
      <c r="I2943" s="16">
        <f>[1]!s_is(A2943,83,"FY","YTD","20241231",1,"",100000000)</f>
        <v>12.8491794816</v>
      </c>
      <c r="J2943" s="16">
        <f t="shared" si="135"/>
        <v>-0.15503124396017465</v>
      </c>
      <c r="K2943" s="16">
        <f>[1]!s_is(A2943,61,"FY","YTD","20251231",1,"",100000000)</f>
        <v>-0.27729349579999996</v>
      </c>
      <c r="L2943" s="16">
        <f>[1]!s_is(A2943,61,"FY","YTD","20241231",1,"",100000000)</f>
        <v>0.19280005149999999</v>
      </c>
      <c r="M2943" s="16">
        <f t="shared" si="136"/>
        <v>-2.4382438886433597</v>
      </c>
      <c r="N2943" s="16">
        <f>[1]!s_fa_roe(A2943,"20251231")</f>
        <v>-3.0629</v>
      </c>
      <c r="O2943" s="16">
        <f>[1]!s_stmnote_rdexp(A2943,"20251231",1,10000)</f>
        <v>4935.9169630000006</v>
      </c>
      <c r="P2943" s="20">
        <f t="shared" si="137"/>
        <v>4.5462341385453513E-2</v>
      </c>
      <c r="Q2943" s="16">
        <f>[1]!s_margin_tradingbalance(A2943,"",10000)</f>
        <v>9411.2762000000002</v>
      </c>
      <c r="R2943" s="16">
        <f>[1]!s_margin_seclendingbalance(A2943,"",10000)</f>
        <v>0</v>
      </c>
      <c r="S2943" s="17">
        <f>[1]!s_val_ev(A2943,"",100000000)</f>
        <v>20.904000000000003</v>
      </c>
      <c r="T2943" s="17">
        <f>[1]!share_freesharesmv(A2943,"",100000000)</f>
        <v>12.23904812</v>
      </c>
      <c r="U2943" s="17">
        <f>[1]!s_dq_amount_btin(A2943,E2943,100000000)</f>
        <v>0.46954841000000003</v>
      </c>
      <c r="V2943" s="17">
        <f>[1]!s_dq_turn(A2943,E2943)</f>
        <v>2.3579748086847796</v>
      </c>
      <c r="W2943" s="2">
        <f>[1]!s_pq_amount(A2943,"20260101","",100000000)</f>
        <v>96.385773349999994</v>
      </c>
      <c r="X2943" s="2">
        <f>[1]!s_pq_avgamount(A2943,"20260101","",100000000)</f>
        <v>0.87623430318181816</v>
      </c>
      <c r="Y2943" s="17">
        <f>[1]!s_ipo_dilutedpe(A2943)</f>
        <v>22.97</v>
      </c>
      <c r="Z2943" s="12">
        <f>[1]!s_ipo_collection_total(A2943,100000000)</f>
        <v>2.2410000000000001</v>
      </c>
      <c r="AA2943" s="2">
        <f>[1]!s_val_pe_ttm(A2943,E2943)</f>
        <v>-59.631927490234375</v>
      </c>
      <c r="AB2943" s="5">
        <f>[1]!s_info_zjtxornot1(A2943,"")</f>
        <v>0</v>
      </c>
      <c r="AC2943" s="22" t="str">
        <f>[1]!s_info_nature1(A2943,"")</f>
        <v>民营企业</v>
      </c>
      <c r="AD2943" s="6" t="str">
        <f>[1]!s_info_city(A2943)</f>
        <v>广州市</v>
      </c>
      <c r="AE2943" s="6" t="str">
        <f>[1]!s_info_province(A2943)</f>
        <v>广东省</v>
      </c>
      <c r="AF2943">
        <v>113.280637</v>
      </c>
      <c r="AG2943">
        <v>23.125177999999998</v>
      </c>
    </row>
    <row r="2944" spans="1:33" x14ac:dyDescent="0.3">
      <c r="A2944" s="12" t="s">
        <v>179</v>
      </c>
      <c r="B2944" s="12" t="s">
        <v>180</v>
      </c>
      <c r="C2944" s="16" t="str">
        <f>[1]!s_info_mkt(A2944)</f>
        <v>北证</v>
      </c>
      <c r="D2944" s="16" t="str">
        <f>[1]!s_ipo_listeddate(A2944)</f>
        <v>2021-11-24</v>
      </c>
      <c r="E2944" s="16" t="str">
        <f>[1]!lastradeday_s("000002","")</f>
        <v>2026-06-22</v>
      </c>
      <c r="F2944" s="16" t="str">
        <f>[1]!s_info_industry_csrc2023(A2944,"",3)</f>
        <v>汽车制造业</v>
      </c>
      <c r="G2944" s="16" t="str">
        <f>[1]!s_info_industry_csrc2023(A2944,"",1)</f>
        <v>制造业</v>
      </c>
      <c r="H2944" s="16">
        <f>[1]!s_is(A2944,83,"FY","YTD","20251231",1,"",100000000)</f>
        <v>7.1935934764000002</v>
      </c>
      <c r="I2944" s="16">
        <f>[1]!s_is(A2944,83,"FY","YTD","20241231",1,"",100000000)</f>
        <v>5.7678961725000004</v>
      </c>
      <c r="J2944" s="16">
        <f t="shared" si="135"/>
        <v>0.24717804573137014</v>
      </c>
      <c r="K2944" s="16">
        <f>[1]!s_is(A2944,61,"FY","YTD","20251231",1,"",100000000)</f>
        <v>0.63023841579999995</v>
      </c>
      <c r="L2944" s="16">
        <f>[1]!s_is(A2944,61,"FY","YTD","20241231",1,"",100000000)</f>
        <v>0.56747955029999997</v>
      </c>
      <c r="M2944" s="16">
        <f t="shared" si="136"/>
        <v>0.11059229441276307</v>
      </c>
      <c r="N2944" s="16">
        <f>[1]!s_fa_roe(A2944,"20251231")</f>
        <v>12.4253</v>
      </c>
      <c r="O2944" s="16">
        <f>[1]!s_stmnote_rdexp(A2944,"20251231",1,10000)</f>
        <v>3041.5997239999997</v>
      </c>
      <c r="P2944" s="20">
        <f t="shared" si="137"/>
        <v>4.2282062976988707E-2</v>
      </c>
      <c r="Q2944" s="16">
        <f>[1]!s_margin_tradingbalance(A2944,"",10000)</f>
        <v>1714.5202999999999</v>
      </c>
      <c r="R2944" s="16">
        <f>[1]!s_margin_seclendingbalance(A2944,"",10000)</f>
        <v>0</v>
      </c>
      <c r="S2944" s="17">
        <f>[1]!s_val_ev(A2944,"",100000000)</f>
        <v>28.237416844000002</v>
      </c>
      <c r="T2944" s="17">
        <f>[1]!share_freesharesmv(A2944,"",100000000)</f>
        <v>7.6252997938</v>
      </c>
      <c r="U2944" s="17">
        <f>[1]!s_dq_amount_btin(A2944,E2944,100000000)</f>
        <v>0.28605504999999998</v>
      </c>
      <c r="V2944" s="17">
        <f>[1]!s_dq_turn(A2944,E2944)</f>
        <v>3.7593856766185869</v>
      </c>
      <c r="W2944" s="2">
        <f>[1]!s_pq_amount(A2944,"20260101","",100000000)</f>
        <v>28.266019289999999</v>
      </c>
      <c r="X2944" s="2">
        <f>[1]!s_pq_avgamount(A2944,"20260101","",100000000)</f>
        <v>0.25696381172727273</v>
      </c>
      <c r="Y2944" s="17">
        <f>[1]!s_ipo_dilutedpe(A2944)</f>
        <v>22.44</v>
      </c>
      <c r="Z2944" s="12">
        <f>[1]!s_ipo_collection_total(A2944,100000000)</f>
        <v>2.5393724999999998</v>
      </c>
      <c r="AA2944" s="2">
        <f>[1]!s_val_pe_ttm(A2944,E2944)</f>
        <v>49.110202789306641</v>
      </c>
      <c r="AB2944" s="5">
        <f>[1]!s_info_zjtxornot1(A2944,"")</f>
        <v>1</v>
      </c>
      <c r="AC2944" s="22" t="str">
        <f>[1]!s_info_nature1(A2944,"")</f>
        <v>民营企业</v>
      </c>
      <c r="AD2944" s="6" t="str">
        <f>[1]!s_info_city(A2944)</f>
        <v>无锡市</v>
      </c>
      <c r="AE2944" s="6" t="str">
        <f>[1]!s_info_province(A2944)</f>
        <v>江苏省</v>
      </c>
      <c r="AF2944">
        <v>120.301663</v>
      </c>
      <c r="AG2944">
        <v>31.574729000000001</v>
      </c>
    </row>
    <row r="2945" spans="1:33" x14ac:dyDescent="0.3">
      <c r="A2945" s="12" t="s">
        <v>6364</v>
      </c>
      <c r="B2945" s="12" t="s">
        <v>6365</v>
      </c>
      <c r="C2945" s="16" t="str">
        <f>[1]!s_info_mkt(A2945)</f>
        <v>主板</v>
      </c>
      <c r="D2945" s="16" t="str">
        <f>[1]!s_ipo_listeddate(A2945)</f>
        <v>2019-08-28</v>
      </c>
      <c r="E2945" s="16" t="str">
        <f>[1]!lastradeday_s("000002","")</f>
        <v>2026-06-22</v>
      </c>
      <c r="F2945" s="16" t="str">
        <f>[1]!s_info_industry_csrc2023(A2945,"",3)</f>
        <v>食品制造业</v>
      </c>
      <c r="G2945" s="16" t="str">
        <f>[1]!s_info_industry_csrc2023(A2945,"",1)</f>
        <v>制造业</v>
      </c>
      <c r="H2945" s="16">
        <f>[1]!s_is(A2945,83,"FY","YTD","20251231",1,"",100000000)</f>
        <v>4.6829689733999995</v>
      </c>
      <c r="I2945" s="16">
        <f>[1]!s_is(A2945,83,"FY","YTD","20241231",1,"",100000000)</f>
        <v>4.0473513364000002</v>
      </c>
      <c r="J2945" s="16">
        <f t="shared" si="135"/>
        <v>0.15704533265584075</v>
      </c>
      <c r="K2945" s="16">
        <f>[1]!s_is(A2945,61,"FY","YTD","20251231",1,"",100000000)</f>
        <v>0.8421040043000001</v>
      </c>
      <c r="L2945" s="16">
        <f>[1]!s_is(A2945,61,"FY","YTD","20241231",1,"",100000000)</f>
        <v>0.63857720409999996</v>
      </c>
      <c r="M2945" s="16">
        <f t="shared" si="136"/>
        <v>0.31871917583849146</v>
      </c>
      <c r="N2945" s="16">
        <f>[1]!s_fa_roe(A2945,"20251231")</f>
        <v>11.2463</v>
      </c>
      <c r="O2945" s="16">
        <f>[1]!s_stmnote_rdexp(A2945,"20251231",1,10000)</f>
        <v>1693.7466960000002</v>
      </c>
      <c r="P2945" s="20">
        <f t="shared" si="137"/>
        <v>3.6168223740553222E-2</v>
      </c>
      <c r="Q2945" s="16">
        <f>[1]!s_margin_tradingbalance(A2945,"",10000)</f>
        <v>0</v>
      </c>
      <c r="R2945" s="16">
        <f>[1]!s_margin_seclendingbalance(A2945,"",10000)</f>
        <v>0</v>
      </c>
      <c r="S2945" s="17">
        <f>[1]!s_val_ev(A2945,"",100000000)</f>
        <v>24.032154059700002</v>
      </c>
      <c r="T2945" s="17">
        <f>[1]!share_freesharesmv(A2945,"",100000000)</f>
        <v>9.9487310597</v>
      </c>
      <c r="U2945" s="17">
        <f>[1]!s_dq_amount_btin(A2945,E2945,100000000)</f>
        <v>0.35360285000000002</v>
      </c>
      <c r="V2945" s="17">
        <f>[1]!s_dq_turn(A2945,E2945)</f>
        <v>1.4913245151045522</v>
      </c>
      <c r="W2945" s="2">
        <f>[1]!s_pq_amount(A2945,"20260101","",100000000)</f>
        <v>65.388241129999997</v>
      </c>
      <c r="X2945" s="2">
        <f>[1]!s_pq_avgamount(A2945,"20260101","",100000000)</f>
        <v>0.59443855572727267</v>
      </c>
      <c r="Y2945" s="17">
        <f>[1]!s_ipo_dilutedpe(A2945)</f>
        <v>22.98</v>
      </c>
      <c r="Z2945" s="12">
        <f>[1]!s_ipo_collection_total(A2945,100000000)</f>
        <v>3.8716200000000001</v>
      </c>
      <c r="AA2945" s="2">
        <f>[1]!s_val_pe_ttm(A2945,E2945)</f>
        <v>28.358448028564453</v>
      </c>
      <c r="AB2945" s="5">
        <f>[1]!s_info_zjtxornot1(A2945,"")</f>
        <v>0</v>
      </c>
      <c r="AC2945" s="22" t="str">
        <f>[1]!s_info_nature1(A2945,"")</f>
        <v>民营企业</v>
      </c>
      <c r="AD2945" s="6" t="str">
        <f>[1]!s_info_city(A2945)</f>
        <v>青岛市</v>
      </c>
      <c r="AE2945" s="6" t="str">
        <f>[1]!s_info_province(A2945)</f>
        <v>山东省</v>
      </c>
      <c r="AF2945">
        <v>120.35517299999999</v>
      </c>
      <c r="AG2945">
        <v>36.082982000000001</v>
      </c>
    </row>
    <row r="2946" spans="1:33" x14ac:dyDescent="0.3">
      <c r="A2946" s="12" t="s">
        <v>6366</v>
      </c>
      <c r="B2946" s="12" t="s">
        <v>6367</v>
      </c>
      <c r="C2946" s="16" t="str">
        <f>[1]!s_info_mkt(A2946)</f>
        <v>主板</v>
      </c>
      <c r="D2946" s="16" t="str">
        <f>[1]!s_ipo_listeddate(A2946)</f>
        <v>2014-01-23</v>
      </c>
      <c r="E2946" s="16" t="str">
        <f>[1]!lastradeday_s("000002","")</f>
        <v>2026-06-22</v>
      </c>
      <c r="F2946" s="16" t="str">
        <f>[1]!s_info_industry_csrc2023(A2946,"",3)</f>
        <v>商务服务业</v>
      </c>
      <c r="G2946" s="16" t="str">
        <f>[1]!s_info_industry_csrc2023(A2946,"",1)</f>
        <v>租赁和商务服务业</v>
      </c>
      <c r="H2946" s="16">
        <f>[1]!s_is(A2946,83,"FY","YTD","20251231",1,"",100000000)</f>
        <v>68.224703268400006</v>
      </c>
      <c r="I2946" s="16">
        <f>[1]!s_is(A2946,83,"FY","YTD","20241231",1,"",100000000)</f>
        <v>64.551137932700001</v>
      </c>
      <c r="J2946" s="16">
        <f t="shared" si="135"/>
        <v>5.6909381512840307E-2</v>
      </c>
      <c r="K2946" s="16">
        <f>[1]!s_is(A2946,61,"FY","YTD","20251231",1,"",100000000)</f>
        <v>7.0587051600000006E-2</v>
      </c>
      <c r="L2946" s="16">
        <f>[1]!s_is(A2946,61,"FY","YTD","20241231",1,"",100000000)</f>
        <v>1.0591849495000001</v>
      </c>
      <c r="M2946" s="16">
        <f t="shared" si="136"/>
        <v>-0.93335719919989291</v>
      </c>
      <c r="N2946" s="16">
        <f>[1]!s_fa_roe(A2946,"20251231")</f>
        <v>0.80530000000000002</v>
      </c>
      <c r="O2946" s="16">
        <f>[1]!s_stmnote_rdexp(A2946,"20251231",1,10000)</f>
        <v>0</v>
      </c>
      <c r="P2946" s="20">
        <f t="shared" si="137"/>
        <v>0</v>
      </c>
      <c r="Q2946" s="16">
        <f>[1]!s_margin_tradingbalance(A2946,"",10000)</f>
        <v>34550.602700000003</v>
      </c>
      <c r="R2946" s="16">
        <f>[1]!s_margin_seclendingbalance(A2946,"",10000)</f>
        <v>22.6982</v>
      </c>
      <c r="S2946" s="17">
        <f>[1]!s_val_ev(A2946,"",100000000)</f>
        <v>51.199453219300004</v>
      </c>
      <c r="T2946" s="17">
        <f>[1]!share_freesharesmv(A2946,"",100000000)</f>
        <v>35.096406163499999</v>
      </c>
      <c r="U2946" s="17">
        <f>[1]!s_dq_amount_btin(A2946,E2946,100000000)</f>
        <v>0.78898199999999996</v>
      </c>
      <c r="V2946" s="17">
        <f>[1]!s_dq_turn(A2946,E2946)</f>
        <v>1.7898747443984482</v>
      </c>
      <c r="W2946" s="2">
        <f>[1]!s_pq_amount(A2946,"20260101","",100000000)</f>
        <v>220.37223533</v>
      </c>
      <c r="X2946" s="2">
        <f>[1]!s_pq_avgamount(A2946,"20260101","",100000000)</f>
        <v>2.0033839575454544</v>
      </c>
      <c r="Y2946" s="17">
        <f>[1]!s_ipo_dilutedpe(A2946)</f>
        <v>22.05</v>
      </c>
      <c r="Z2946" s="12">
        <f>[1]!s_ipo_collection_total(A2946,100000000)</f>
        <v>3.3741124999999998</v>
      </c>
      <c r="AA2946" s="2">
        <f>[1]!s_val_pe_ttm(A2946,E2946)</f>
        <v>-2549.654296875</v>
      </c>
      <c r="AB2946" s="5">
        <f>[1]!s_info_zjtxornot1(A2946,"")</f>
        <v>0</v>
      </c>
      <c r="AC2946" s="22" t="str">
        <f>[1]!s_info_nature1(A2946,"")</f>
        <v>民营企业</v>
      </c>
      <c r="AD2946" s="6" t="str">
        <f>[1]!s_info_city(A2946)</f>
        <v>北京市</v>
      </c>
      <c r="AE2946" s="6" t="str">
        <f>[1]!s_info_province(A2946)</f>
        <v>北京</v>
      </c>
      <c r="AF2946">
        <v>116.40528500000001</v>
      </c>
      <c r="AG2946">
        <v>39.904989</v>
      </c>
    </row>
    <row r="2947" spans="1:33" x14ac:dyDescent="0.3">
      <c r="A2947" s="12" t="s">
        <v>6368</v>
      </c>
      <c r="B2947" s="12" t="s">
        <v>6369</v>
      </c>
      <c r="C2947" s="16" t="str">
        <f>[1]!s_info_mkt(A2947)</f>
        <v>主板</v>
      </c>
      <c r="D2947" s="16" t="str">
        <f>[1]!s_ipo_listeddate(A2947)</f>
        <v>2008-05-28</v>
      </c>
      <c r="E2947" s="16" t="str">
        <f>[1]!lastradeday_s("000002","")</f>
        <v>2026-06-22</v>
      </c>
      <c r="F2947" s="16" t="str">
        <f>[1]!s_info_industry_csrc2023(A2947,"",3)</f>
        <v>电气机械和器材制造业</v>
      </c>
      <c r="G2947" s="16" t="str">
        <f>[1]!s_info_industry_csrc2023(A2947,"",1)</f>
        <v>制造业</v>
      </c>
      <c r="H2947" s="16">
        <f>[1]!s_is(A2947,83,"FY","YTD","20251231",1,"",100000000)</f>
        <v>82.097631253599999</v>
      </c>
      <c r="I2947" s="16">
        <f>[1]!s_is(A2947,83,"FY","YTD","20241231",1,"",100000000)</f>
        <v>88.49314724780001</v>
      </c>
      <c r="J2947" s="16">
        <f t="shared" ref="J2947:J3010" si="138">H2947/I2947-1</f>
        <v>-7.2271313577436436E-2</v>
      </c>
      <c r="K2947" s="16">
        <f>[1]!s_is(A2947,61,"FY","YTD","20251231",1,"",100000000)</f>
        <v>1.1764579497000001</v>
      </c>
      <c r="L2947" s="16">
        <f>[1]!s_is(A2947,61,"FY","YTD","20241231",1,"",100000000)</f>
        <v>1.2235166835</v>
      </c>
      <c r="M2947" s="16">
        <f t="shared" ref="M2947:M3010" si="139">(K2947-L2947)/ABS(L2947)</f>
        <v>-3.8461865240270683E-2</v>
      </c>
      <c r="N2947" s="16">
        <f>[1]!s_fa_roe(A2947,"20251231")</f>
        <v>3.4005999999999998</v>
      </c>
      <c r="O2947" s="16">
        <f>[1]!s_stmnote_rdexp(A2947,"20251231",1,10000)</f>
        <v>30297.103692000001</v>
      </c>
      <c r="P2947" s="20">
        <f t="shared" ref="P2947:P3010" si="140">O2947/H2947/10000</f>
        <v>3.6903748901612146E-2</v>
      </c>
      <c r="Q2947" s="16">
        <f>[1]!s_margin_tradingbalance(A2947,"",10000)</f>
        <v>14079.3946</v>
      </c>
      <c r="R2947" s="16">
        <f>[1]!s_margin_seclendingbalance(A2947,"",10000)</f>
        <v>103.62350000000001</v>
      </c>
      <c r="S2947" s="17">
        <f>[1]!s_val_ev(A2947,"",100000000)</f>
        <v>64.169729700000005</v>
      </c>
      <c r="T2947" s="17">
        <f>[1]!share_freesharesmv(A2947,"",100000000)</f>
        <v>20.7927064649</v>
      </c>
      <c r="U2947" s="17">
        <f>[1]!s_dq_amount_btin(A2947,E2947,100000000)</f>
        <v>0.58282014999999998</v>
      </c>
      <c r="V2947" s="17">
        <f>[1]!s_dq_turn(A2947,E2947)</f>
        <v>0.92605043897862205</v>
      </c>
      <c r="W2947" s="2">
        <f>[1]!s_pq_amount(A2947,"20260101","",100000000)</f>
        <v>137.77893177999999</v>
      </c>
      <c r="X2947" s="2">
        <f>[1]!s_pq_avgamount(A2947,"20260101","",100000000)</f>
        <v>1.2525357434545454</v>
      </c>
      <c r="Y2947" s="17">
        <f>[1]!s_ipo_dilutedpe(A2947)</f>
        <v>23</v>
      </c>
      <c r="Z2947" s="12">
        <f>[1]!s_ipo_collection_total(A2947,100000000)</f>
        <v>15.101800000000001</v>
      </c>
      <c r="AA2947" s="2">
        <f>[1]!s_val_pe_ttm(A2947,E2947)</f>
        <v>64.814224243164063</v>
      </c>
      <c r="AB2947" s="5">
        <f>[1]!s_info_zjtxornot1(A2947,"")</f>
        <v>0</v>
      </c>
      <c r="AC2947" s="22" t="str">
        <f>[1]!s_info_nature1(A2947,"")</f>
        <v>民营企业</v>
      </c>
      <c r="AD2947" s="6" t="str">
        <f>[1]!s_info_city(A2947)</f>
        <v>济南市</v>
      </c>
      <c r="AE2947" s="6" t="str">
        <f>[1]!s_info_province(A2947)</f>
        <v>山东省</v>
      </c>
      <c r="AF2947">
        <v>117.000923</v>
      </c>
      <c r="AG2947">
        <v>36.675806999999999</v>
      </c>
    </row>
    <row r="2948" spans="1:33" x14ac:dyDescent="0.3">
      <c r="A2948" s="12" t="s">
        <v>6370</v>
      </c>
      <c r="B2948" s="12" t="s">
        <v>6371</v>
      </c>
      <c r="C2948" s="16" t="str">
        <f>[1]!s_info_mkt(A2948)</f>
        <v>主板</v>
      </c>
      <c r="D2948" s="16" t="str">
        <f>[1]!s_ipo_listeddate(A2948)</f>
        <v>1997-11-25</v>
      </c>
      <c r="E2948" s="16" t="str">
        <f>[1]!lastradeday_s("000002","")</f>
        <v>2026-06-22</v>
      </c>
      <c r="F2948" s="16" t="str">
        <f>[1]!s_info_industry_csrc2023(A2948,"",3)</f>
        <v>汽车制造业</v>
      </c>
      <c r="G2948" s="16" t="str">
        <f>[1]!s_info_industry_csrc2023(A2948,"",1)</f>
        <v>制造业</v>
      </c>
      <c r="H2948" s="16">
        <f>[1]!s_is(A2948,83,"FY","YTD","20251231",1,"",100000000)</f>
        <v>6562.4381208118002</v>
      </c>
      <c r="I2948" s="16">
        <f>[1]!s_is(A2948,83,"FY","YTD","20241231",1,"",100000000)</f>
        <v>6275.8994656768991</v>
      </c>
      <c r="J2948" s="16">
        <f t="shared" si="138"/>
        <v>4.5656986174171577E-2</v>
      </c>
      <c r="K2948" s="16">
        <f>[1]!s_is(A2948,61,"FY","YTD","20251231",1,"",100000000)</f>
        <v>101.05800270340001</v>
      </c>
      <c r="L2948" s="16">
        <f>[1]!s_is(A2948,61,"FY","YTD","20241231",1,"",100000000)</f>
        <v>16.663767610699999</v>
      </c>
      <c r="M2948" s="16">
        <f t="shared" si="139"/>
        <v>5.0645350477949229</v>
      </c>
      <c r="N2948" s="16">
        <f>[1]!s_fa_roe(A2948,"20251231")</f>
        <v>3.4451999999999998</v>
      </c>
      <c r="O2948" s="16">
        <f>[1]!s_stmnote_rdexp(A2948,"20251231",1,10000)</f>
        <v>2170603.7747069998</v>
      </c>
      <c r="P2948" s="20">
        <f t="shared" si="140"/>
        <v>3.3076178925379146E-2</v>
      </c>
      <c r="Q2948" s="16">
        <f>[1]!s_margin_tradingbalance(A2948,"",10000)</f>
        <v>323542.65340000001</v>
      </c>
      <c r="R2948" s="16">
        <f>[1]!s_margin_seclendingbalance(A2948,"",10000)</f>
        <v>821.84220000000005</v>
      </c>
      <c r="S2948" s="17">
        <f>[1]!s_val_ev(A2948,"",100000000)</f>
        <v>1207.0041379199999</v>
      </c>
      <c r="T2948" s="17">
        <f>[1]!share_freesharesmv(A2948,"",100000000)</f>
        <v>366.644063625</v>
      </c>
      <c r="U2948" s="17">
        <f>[1]!s_dq_amount_btin(A2948,E2948,100000000)</f>
        <v>7.8834423899999999</v>
      </c>
      <c r="V2948" s="17">
        <f>[1]!s_dq_turn(A2948,E2948)</f>
        <v>0.66242707906358</v>
      </c>
      <c r="W2948" s="2">
        <f>[1]!s_pq_amount(A2948,"20260101","",100000000)</f>
        <v>908.34716745000003</v>
      </c>
      <c r="X2948" s="2">
        <f>[1]!s_pq_avgamount(A2948,"20260101","",100000000)</f>
        <v>8.2577015222727272</v>
      </c>
      <c r="Y2948" s="17">
        <f>[1]!s_ipo_dilutedpe(A2948)</f>
        <v>0</v>
      </c>
      <c r="Z2948" s="12">
        <f>[1]!s_ipo_collection_total(A2948,100000000)</f>
        <v>21.06</v>
      </c>
      <c r="AA2948" s="2">
        <f>[1]!s_val_pe_ttm(A2948,E2948)</f>
        <v>11.940340995788574</v>
      </c>
      <c r="AB2948" s="5">
        <f>[1]!s_info_zjtxornot1(A2948,"")</f>
        <v>1</v>
      </c>
      <c r="AC2948" s="22" t="str">
        <f>[1]!s_info_nature1(A2948,"")</f>
        <v>地方国有企业</v>
      </c>
      <c r="AD2948" s="6" t="str">
        <f>[1]!s_info_city(A2948)</f>
        <v>上海市</v>
      </c>
      <c r="AE2948" s="6" t="str">
        <f>[1]!s_info_province(A2948)</f>
        <v>上海</v>
      </c>
      <c r="AF2948">
        <v>121.472644</v>
      </c>
      <c r="AG2948">
        <v>31.231705999999999</v>
      </c>
    </row>
    <row r="2949" spans="1:33" x14ac:dyDescent="0.3">
      <c r="A2949" s="12" t="s">
        <v>6372</v>
      </c>
      <c r="B2949" s="12" t="s">
        <v>6373</v>
      </c>
      <c r="C2949" s="16" t="str">
        <f>[1]!s_info_mkt(A2949)</f>
        <v>主板</v>
      </c>
      <c r="D2949" s="16" t="str">
        <f>[1]!s_ipo_listeddate(A2949)</f>
        <v>2001-03-20</v>
      </c>
      <c r="E2949" s="16" t="str">
        <f>[1]!lastradeday_s("000002","")</f>
        <v>2026-06-22</v>
      </c>
      <c r="F2949" s="16" t="str">
        <f>[1]!s_info_industry_csrc2023(A2949,"",3)</f>
        <v>化学原料和化学制品制造业</v>
      </c>
      <c r="G2949" s="16" t="str">
        <f>[1]!s_info_industry_csrc2023(A2949,"",1)</f>
        <v>制造业</v>
      </c>
      <c r="H2949" s="16">
        <f>[1]!s_is(A2949,83,"FY","YTD","20251231",1,"",100000000)</f>
        <v>21.3513746657</v>
      </c>
      <c r="I2949" s="16">
        <f>[1]!s_is(A2949,83,"FY","YTD","20241231",1,"",100000000)</f>
        <v>21.971754582199999</v>
      </c>
      <c r="J2949" s="16">
        <f t="shared" si="138"/>
        <v>-2.8235337973535723E-2</v>
      </c>
      <c r="K2949" s="16">
        <f>[1]!s_is(A2949,61,"FY","YTD","20251231",1,"",100000000)</f>
        <v>0.92829696419999996</v>
      </c>
      <c r="L2949" s="16">
        <f>[1]!s_is(A2949,61,"FY","YTD","20241231",1,"",100000000)</f>
        <v>0.89081246670000003</v>
      </c>
      <c r="M2949" s="16">
        <f t="shared" si="139"/>
        <v>4.2078999678642391E-2</v>
      </c>
      <c r="N2949" s="16">
        <f>[1]!s_fa_roe(A2949,"20251231")</f>
        <v>3.8258999999999999</v>
      </c>
      <c r="O2949" s="16">
        <f>[1]!s_stmnote_rdexp(A2949,"20251231",1,10000)</f>
        <v>7275.5313760000008</v>
      </c>
      <c r="P2949" s="20">
        <f t="shared" si="140"/>
        <v>3.4075236325124339E-2</v>
      </c>
      <c r="Q2949" s="16">
        <f>[1]!s_margin_tradingbalance(A2949,"",10000)</f>
        <v>161434.37119999999</v>
      </c>
      <c r="R2949" s="16">
        <f>[1]!s_margin_seclendingbalance(A2949,"",10000)</f>
        <v>85.405600000000007</v>
      </c>
      <c r="S2949" s="17">
        <f>[1]!s_val_ev(A2949,"",100000000)</f>
        <v>212.25164722439999</v>
      </c>
      <c r="T2949" s="17">
        <f>[1]!share_freesharesmv(A2949,"",100000000)</f>
        <v>134.95881738119996</v>
      </c>
      <c r="U2949" s="17">
        <f>[1]!s_dq_amount_btin(A2949,E2949,100000000)</f>
        <v>18.619288969999999</v>
      </c>
      <c r="V2949" s="17">
        <f>[1]!s_dq_turn(A2949,E2949)</f>
        <v>9.5274143049591</v>
      </c>
      <c r="W2949" s="2">
        <f>[1]!s_pq_amount(A2949,"20260101","",100000000)</f>
        <v>1252.83623418</v>
      </c>
      <c r="X2949" s="2">
        <f>[1]!s_pq_avgamount(A2949,"20260101","",100000000)</f>
        <v>11.389420310727273</v>
      </c>
      <c r="Y2949" s="17">
        <f>[1]!s_ipo_dilutedpe(A2949)</f>
        <v>24.35</v>
      </c>
      <c r="Z2949" s="12">
        <f>[1]!s_ipo_collection_total(A2949,100000000)</f>
        <v>3.798</v>
      </c>
      <c r="AA2949" s="2">
        <f>[1]!s_val_pe_ttm(A2949,E2949)</f>
        <v>230.28466796875</v>
      </c>
      <c r="AB2949" s="5">
        <f>[1]!s_info_zjtxornot1(A2949,"")</f>
        <v>1</v>
      </c>
      <c r="AC2949" s="22" t="str">
        <f>[1]!s_info_nature1(A2949,"")</f>
        <v>地方国有企业</v>
      </c>
      <c r="AD2949" s="6" t="str">
        <f>[1]!s_info_city(A2949)</f>
        <v>安顺市</v>
      </c>
      <c r="AE2949" s="6" t="str">
        <f>[1]!s_info_province(A2949)</f>
        <v>贵州省</v>
      </c>
      <c r="AF2949">
        <v>105.932188</v>
      </c>
      <c r="AG2949">
        <v>26.245543999999999</v>
      </c>
    </row>
    <row r="2950" spans="1:33" x14ac:dyDescent="0.3">
      <c r="A2950" s="12" t="s">
        <v>6374</v>
      </c>
      <c r="B2950" s="12" t="s">
        <v>6375</v>
      </c>
      <c r="C2950" s="16" t="str">
        <f>[1]!s_info_mkt(A2950)</f>
        <v>创业板</v>
      </c>
      <c r="D2950" s="16" t="str">
        <f>[1]!s_ipo_listeddate(A2950)</f>
        <v>2022-07-29</v>
      </c>
      <c r="E2950" s="16" t="str">
        <f>[1]!lastradeday_s("000002","")</f>
        <v>2026-06-22</v>
      </c>
      <c r="F2950" s="16" t="str">
        <f>[1]!s_info_industry_csrc2023(A2950,"",3)</f>
        <v>软件和信息技术服务业</v>
      </c>
      <c r="G2950" s="16" t="str">
        <f>[1]!s_info_industry_csrc2023(A2950,"",1)</f>
        <v>信息传输、软件和信息技术服务业</v>
      </c>
      <c r="H2950" s="16">
        <f>[1]!s_is(A2950,83,"FY","YTD","20251231",1,"",100000000)</f>
        <v>13.249765666300002</v>
      </c>
      <c r="I2950" s="16">
        <f>[1]!s_is(A2950,83,"FY","YTD","20241231",1,"",100000000)</f>
        <v>12.223544434700001</v>
      </c>
      <c r="J2950" s="16">
        <f t="shared" si="138"/>
        <v>8.3954473032124888E-2</v>
      </c>
      <c r="K2950" s="16">
        <f>[1]!s_is(A2950,61,"FY","YTD","20251231",1,"",100000000)</f>
        <v>0.60983525270000005</v>
      </c>
      <c r="L2950" s="16">
        <f>[1]!s_is(A2950,61,"FY","YTD","20241231",1,"",100000000)</f>
        <v>1.0947879034000001</v>
      </c>
      <c r="M2950" s="16">
        <f t="shared" si="139"/>
        <v>-0.44296493338473986</v>
      </c>
      <c r="N2950" s="16">
        <f>[1]!s_fa_roe(A2950,"20251231")</f>
        <v>1.1892</v>
      </c>
      <c r="O2950" s="16">
        <f>[1]!s_stmnote_rdexp(A2950,"20251231",1,10000)</f>
        <v>85917.512491000001</v>
      </c>
      <c r="P2950" s="20">
        <f t="shared" si="140"/>
        <v>0.64844552465955019</v>
      </c>
      <c r="Q2950" s="16">
        <f>[1]!s_margin_tradingbalance(A2950,"",10000)</f>
        <v>115569.69439999999</v>
      </c>
      <c r="R2950" s="16">
        <f>[1]!s_margin_seclendingbalance(A2950,"",10000)</f>
        <v>272.48</v>
      </c>
      <c r="S2950" s="17">
        <f>[1]!s_val_ev(A2950,"",100000000)</f>
        <v>554.76459109680002</v>
      </c>
      <c r="T2950" s="17">
        <f>[1]!share_freesharesmv(A2950,"",100000000)</f>
        <v>244.37494221769995</v>
      </c>
      <c r="U2950" s="17">
        <f>[1]!s_dq_amount_btin(A2950,E2950,100000000)</f>
        <v>16.158858850000001</v>
      </c>
      <c r="V2950" s="17">
        <f>[1]!s_dq_turn(A2950,E2950)</f>
        <v>2.89561606467004</v>
      </c>
      <c r="W2950" s="2">
        <f>[1]!s_pq_amount(A2950,"20260101","",100000000)</f>
        <v>1108.3298800800001</v>
      </c>
      <c r="X2950" s="2">
        <f>[1]!s_pq_avgamount(A2950,"20260101","",100000000)</f>
        <v>10.075726182545454</v>
      </c>
      <c r="Y2950" s="17">
        <f>[1]!s_ipo_dilutedpe(A2950)</f>
        <v>333.39</v>
      </c>
      <c r="Z2950" s="12">
        <f>[1]!s_ipo_collection_total(A2950,100000000)</f>
        <v>35.497532922600001</v>
      </c>
      <c r="AA2950" s="2">
        <f>[1]!s_val_pe_ttm(A2950,E2950)</f>
        <v>-2552.4794921875</v>
      </c>
      <c r="AB2950" s="5">
        <f>[1]!s_info_zjtxornot1(A2950,"")</f>
        <v>1</v>
      </c>
      <c r="AC2950" s="22" t="str">
        <f>[1]!s_info_nature1(A2950,"")</f>
        <v>中央国有企业</v>
      </c>
      <c r="AD2950" s="6" t="str">
        <f>[1]!s_info_city(A2950)</f>
        <v>北京市</v>
      </c>
      <c r="AE2950" s="6" t="str">
        <f>[1]!s_info_province(A2950)</f>
        <v>北京</v>
      </c>
      <c r="AF2950">
        <v>116.40528500000001</v>
      </c>
      <c r="AG2950">
        <v>39.904989</v>
      </c>
    </row>
    <row r="2951" spans="1:33" x14ac:dyDescent="0.3">
      <c r="A2951" s="12" t="s">
        <v>6376</v>
      </c>
      <c r="B2951" s="12" t="s">
        <v>6377</v>
      </c>
      <c r="C2951" s="16" t="str">
        <f>[1]!s_info_mkt(A2951)</f>
        <v>主板</v>
      </c>
      <c r="D2951" s="16" t="str">
        <f>[1]!s_ipo_listeddate(A2951)</f>
        <v>2017-03-10</v>
      </c>
      <c r="E2951" s="16" t="str">
        <f>[1]!lastradeday_s("000002","")</f>
        <v>2026-06-22</v>
      </c>
      <c r="F2951" s="16" t="str">
        <f>[1]!s_info_industry_csrc2023(A2951,"",3)</f>
        <v>家具制造业</v>
      </c>
      <c r="G2951" s="16" t="str">
        <f>[1]!s_info_industry_csrc2023(A2951,"",1)</f>
        <v>制造业</v>
      </c>
      <c r="H2951" s="16">
        <f>[1]!s_is(A2951,83,"FY","YTD","20251231",1,"",100000000)</f>
        <v>5.6666672234000002</v>
      </c>
      <c r="I2951" s="16">
        <f>[1]!s_is(A2951,83,"FY","YTD","20241231",1,"",100000000)</f>
        <v>8.8588117702999991</v>
      </c>
      <c r="J2951" s="16">
        <f t="shared" si="138"/>
        <v>-0.36033552012042569</v>
      </c>
      <c r="K2951" s="16">
        <f>[1]!s_is(A2951,61,"FY","YTD","20251231",1,"",100000000)</f>
        <v>-0.38685125020000005</v>
      </c>
      <c r="L2951" s="16">
        <f>[1]!s_is(A2951,61,"FY","YTD","20241231",1,"",100000000)</f>
        <v>-3.7476333660000001</v>
      </c>
      <c r="M2951" s="16">
        <f t="shared" si="139"/>
        <v>0.89677452076564745</v>
      </c>
      <c r="N2951" s="16">
        <f>[1]!s_fa_roe(A2951,"20251231")</f>
        <v>-4.2046999999999999</v>
      </c>
      <c r="O2951" s="16">
        <f>[1]!s_stmnote_rdexp(A2951,"20251231",1,10000)</f>
        <v>1837.854611</v>
      </c>
      <c r="P2951" s="20">
        <f t="shared" si="140"/>
        <v>3.24327252429919E-2</v>
      </c>
      <c r="Q2951" s="16">
        <f>[1]!s_margin_tradingbalance(A2951,"",10000)</f>
        <v>0</v>
      </c>
      <c r="R2951" s="16">
        <f>[1]!s_margin_seclendingbalance(A2951,"",10000)</f>
        <v>0</v>
      </c>
      <c r="S2951" s="17">
        <f>[1]!s_val_ev(A2951,"",100000000)</f>
        <v>41.375587437600004</v>
      </c>
      <c r="T2951" s="17">
        <f>[1]!share_freesharesmv(A2951,"",100000000)</f>
        <v>19.6957017816</v>
      </c>
      <c r="U2951" s="17">
        <f>[1]!s_dq_amount_btin(A2951,E2951,100000000)</f>
        <v>0.60502588999999996</v>
      </c>
      <c r="V2951" s="17">
        <f>[1]!s_dq_turn(A2951,E2951)</f>
        <v>2.1287533026639291</v>
      </c>
      <c r="W2951" s="2">
        <f>[1]!s_pq_amount(A2951,"20260101","",100000000)</f>
        <v>141.51611986</v>
      </c>
      <c r="X2951" s="2">
        <f>[1]!s_pq_avgamount(A2951,"20260101","",100000000)</f>
        <v>1.2865101805454544</v>
      </c>
      <c r="Y2951" s="17">
        <f>[1]!s_ipo_dilutedpe(A2951)</f>
        <v>22.99</v>
      </c>
      <c r="Z2951" s="12">
        <f>[1]!s_ipo_collection_total(A2951,100000000)</f>
        <v>4.8406799999999999</v>
      </c>
      <c r="AA2951" s="2">
        <f>[1]!s_val_pe_ttm(A2951,E2951)</f>
        <v>-90.209236145019531</v>
      </c>
      <c r="AB2951" s="5">
        <f>[1]!s_info_zjtxornot1(A2951,"")</f>
        <v>0</v>
      </c>
      <c r="AC2951" s="22" t="str">
        <f>[1]!s_info_nature1(A2951,"")</f>
        <v>民营企业</v>
      </c>
      <c r="AD2951" s="6" t="str">
        <f>[1]!s_info_city(A2951)</f>
        <v>中山市</v>
      </c>
      <c r="AE2951" s="6" t="str">
        <f>[1]!s_info_province(A2951)</f>
        <v>广东省</v>
      </c>
      <c r="AF2951">
        <v>113.382391</v>
      </c>
      <c r="AG2951">
        <v>22.521113</v>
      </c>
    </row>
    <row r="2952" spans="1:33" x14ac:dyDescent="0.3">
      <c r="A2952" s="12" t="s">
        <v>6378</v>
      </c>
      <c r="B2952" s="12" t="s">
        <v>6379</v>
      </c>
      <c r="C2952" s="16" t="str">
        <f>[1]!s_info_mkt(A2952)</f>
        <v>主板</v>
      </c>
      <c r="D2952" s="16" t="str">
        <f>[1]!s_ipo_listeddate(A2952)</f>
        <v>1997-04-16</v>
      </c>
      <c r="E2952" s="16" t="str">
        <f>[1]!lastradeday_s("000002","")</f>
        <v>2026-06-22</v>
      </c>
      <c r="F2952" s="16" t="str">
        <f>[1]!s_info_industry_csrc2023(A2952,"",3)</f>
        <v>黑色金属冶炼和压延加工业</v>
      </c>
      <c r="G2952" s="16" t="str">
        <f>[1]!s_info_industry_csrc2023(A2952,"",1)</f>
        <v>制造业</v>
      </c>
      <c r="H2952" s="16">
        <f>[1]!s_is(A2952,83,"FY","YTD","20251231",1,"",100000000)</f>
        <v>1181.3725463296</v>
      </c>
      <c r="I2952" s="16">
        <f>[1]!s_is(A2952,83,"FY","YTD","20241231",1,"",100000000)</f>
        <v>1216.1651983761999</v>
      </c>
      <c r="J2952" s="16">
        <f t="shared" si="138"/>
        <v>-2.8608491751823117E-2</v>
      </c>
      <c r="K2952" s="16">
        <f>[1]!s_is(A2952,61,"FY","YTD","20251231",1,"",100000000)</f>
        <v>10.019915878500001</v>
      </c>
      <c r="L2952" s="16">
        <f>[1]!s_is(A2952,61,"FY","YTD","20241231",1,"",100000000)</f>
        <v>7.0743199113999999</v>
      </c>
      <c r="M2952" s="16">
        <f t="shared" si="139"/>
        <v>0.41637867724263983</v>
      </c>
      <c r="N2952" s="16">
        <f>[1]!s_fa_roe(A2952,"20251231")</f>
        <v>1.7060999999999999</v>
      </c>
      <c r="O2952" s="16">
        <f>[1]!s_stmnote_rdexp(A2952,"20251231",1,10000)</f>
        <v>269685.50627800002</v>
      </c>
      <c r="P2952" s="20">
        <f t="shared" si="140"/>
        <v>2.2828150790864782E-2</v>
      </c>
      <c r="Q2952" s="16">
        <f>[1]!s_margin_tradingbalance(A2952,"",10000)</f>
        <v>82326.702399999995</v>
      </c>
      <c r="R2952" s="16">
        <f>[1]!s_margin_seclendingbalance(A2952,"",10000)</f>
        <v>272.93169999999998</v>
      </c>
      <c r="S2952" s="17">
        <f>[1]!s_val_ev(A2952,"",100000000)</f>
        <v>215.01211871360002</v>
      </c>
      <c r="T2952" s="17">
        <f>[1]!share_freesharesmv(A2952,"",100000000)</f>
        <v>75.715647279999985</v>
      </c>
      <c r="U2952" s="17">
        <f>[1]!s_dq_amount_btin(A2952,E2952,100000000)</f>
        <v>1.8683968399999999</v>
      </c>
      <c r="V2952" s="17">
        <f>[1]!s_dq_turn(A2952,E2952)</f>
        <v>0.88025968869520088</v>
      </c>
      <c r="W2952" s="2">
        <f>[1]!s_pq_amount(A2952,"20260101","",100000000)</f>
        <v>322.50364367999998</v>
      </c>
      <c r="X2952" s="2">
        <f>[1]!s_pq_avgamount(A2952,"20260101","",100000000)</f>
        <v>2.9318513061818181</v>
      </c>
      <c r="Y2952" s="17">
        <f>[1]!s_ipo_dilutedpe(A2952)</f>
        <v>0</v>
      </c>
      <c r="Z2952" s="12">
        <f>[1]!s_ipo_collection_total(A2952,100000000)</f>
        <v>11.064</v>
      </c>
      <c r="AA2952" s="2">
        <f>[1]!s_val_pe_ttm(A2952,E2952)</f>
        <v>19.676921844482422</v>
      </c>
      <c r="AB2952" s="5">
        <f>[1]!s_info_zjtxornot1(A2952,"")</f>
        <v>0</v>
      </c>
      <c r="AC2952" s="22" t="str">
        <f>[1]!s_info_nature1(A2952,"")</f>
        <v>地方国有企业</v>
      </c>
      <c r="AD2952" s="6" t="str">
        <f>[1]!s_info_city(A2952)</f>
        <v>石家庄市</v>
      </c>
      <c r="AE2952" s="6" t="str">
        <f>[1]!s_info_province(A2952)</f>
        <v>河北省</v>
      </c>
      <c r="AF2952">
        <v>114.502461</v>
      </c>
      <c r="AG2952">
        <v>38.045473999999999</v>
      </c>
    </row>
    <row r="2953" spans="1:33" x14ac:dyDescent="0.3">
      <c r="A2953" s="12" t="s">
        <v>6380</v>
      </c>
      <c r="B2953" s="12" t="s">
        <v>6381</v>
      </c>
      <c r="C2953" s="16" t="str">
        <f>[1]!s_info_mkt(A2953)</f>
        <v>主板</v>
      </c>
      <c r="D2953" s="16" t="str">
        <f>[1]!s_ipo_listeddate(A2953)</f>
        <v>2010-05-11</v>
      </c>
      <c r="E2953" s="16" t="str">
        <f>[1]!lastradeday_s("000002","")</f>
        <v>2026-06-22</v>
      </c>
      <c r="F2953" s="16" t="str">
        <f>[1]!s_info_industry_csrc2023(A2953,"",3)</f>
        <v>计算机、通信和其他电子设备制造业</v>
      </c>
      <c r="G2953" s="16" t="str">
        <f>[1]!s_info_industry_csrc2023(A2953,"",1)</f>
        <v>制造业</v>
      </c>
      <c r="H2953" s="16">
        <f>[1]!s_is(A2953,83,"FY","YTD","20251231",1,"",100000000)</f>
        <v>107.22317671639999</v>
      </c>
      <c r="I2953" s="16">
        <f>[1]!s_is(A2953,83,"FY","YTD","20241231",1,"",100000000)</f>
        <v>96.593907125100003</v>
      </c>
      <c r="J2953" s="16">
        <f t="shared" si="138"/>
        <v>0.11004078732972133</v>
      </c>
      <c r="K2953" s="16">
        <f>[1]!s_is(A2953,61,"FY","YTD","20251231",1,"",100000000)</f>
        <v>6.6343152551999998</v>
      </c>
      <c r="L2953" s="16">
        <f>[1]!s_is(A2953,61,"FY","YTD","20241231",1,"",100000000)</f>
        <v>3.6428884900999998</v>
      </c>
      <c r="M2953" s="16">
        <f t="shared" si="139"/>
        <v>0.82116890847182733</v>
      </c>
      <c r="N2953" s="16">
        <f>[1]!s_fa_roe(A2953,"20251231")</f>
        <v>11.644399999999999</v>
      </c>
      <c r="O2953" s="16">
        <f>[1]!s_stmnote_rdexp(A2953,"20251231",1,10000)</f>
        <v>71797.782621999999</v>
      </c>
      <c r="P2953" s="20">
        <f t="shared" si="140"/>
        <v>6.6961066460380664E-2</v>
      </c>
      <c r="Q2953" s="16">
        <f>[1]!s_margin_tradingbalance(A2953,"",10000)</f>
        <v>169450.96170000001</v>
      </c>
      <c r="R2953" s="16">
        <f>[1]!s_margin_seclendingbalance(A2953,"",10000)</f>
        <v>193.77959999999999</v>
      </c>
      <c r="S2953" s="17">
        <f>[1]!s_val_ev(A2953,"",100000000)</f>
        <v>228.63123648600003</v>
      </c>
      <c r="T2953" s="17">
        <f>[1]!share_freesharesmv(A2953,"",100000000)</f>
        <v>198.62612067320003</v>
      </c>
      <c r="U2953" s="17">
        <f>[1]!s_dq_amount_btin(A2953,E2953,100000000)</f>
        <v>7.9453674000000003</v>
      </c>
      <c r="V2953" s="17">
        <f>[1]!s_dq_turn(A2953,E2953)</f>
        <v>3.9890924892866257</v>
      </c>
      <c r="W2953" s="2">
        <f>[1]!s_pq_amount(A2953,"20260101","",100000000)</f>
        <v>1261.1431985900001</v>
      </c>
      <c r="X2953" s="2">
        <f>[1]!s_pq_avgamount(A2953,"20260101","",100000000)</f>
        <v>11.464938169000002</v>
      </c>
      <c r="Y2953" s="17">
        <f>[1]!s_ipo_dilutedpe(A2953)</f>
        <v>77.78</v>
      </c>
      <c r="Z2953" s="12">
        <f>[1]!s_ipo_collection_total(A2953,100000000)</f>
        <v>5.8449999999999998</v>
      </c>
      <c r="AA2953" s="2">
        <f>[1]!s_val_pe_ttm(A2953,E2953)</f>
        <v>34.431835174560547</v>
      </c>
      <c r="AB2953" s="5">
        <f>[1]!s_info_zjtxornot1(A2953,"")</f>
        <v>1</v>
      </c>
      <c r="AC2953" s="22" t="str">
        <f>[1]!s_info_nature1(A2953,"")</f>
        <v>民营企业</v>
      </c>
      <c r="AD2953" s="6" t="str">
        <f>[1]!s_info_city(A2953)</f>
        <v>深圳市</v>
      </c>
      <c r="AE2953" s="6" t="str">
        <f>[1]!s_info_province(A2953)</f>
        <v>广东省</v>
      </c>
      <c r="AF2953">
        <v>114.085947</v>
      </c>
      <c r="AG2953">
        <v>22.547000000000001</v>
      </c>
    </row>
    <row r="2954" spans="1:33" x14ac:dyDescent="0.3">
      <c r="A2954" s="12" t="s">
        <v>6382</v>
      </c>
      <c r="B2954" s="12" t="s">
        <v>6383</v>
      </c>
      <c r="C2954" s="16" t="str">
        <f>[1]!s_info_mkt(A2954)</f>
        <v>主板</v>
      </c>
      <c r="D2954" s="16" t="str">
        <f>[1]!s_ipo_listeddate(A2954)</f>
        <v>2007-01-10</v>
      </c>
      <c r="E2954" s="16" t="str">
        <f>[1]!lastradeday_s("000002","")</f>
        <v>2026-06-22</v>
      </c>
      <c r="F2954" s="16" t="str">
        <f>[1]!s_info_industry_csrc2023(A2954,"",3)</f>
        <v>文教、工美、体育和娱乐用品制造业</v>
      </c>
      <c r="G2954" s="16" t="str">
        <f>[1]!s_info_industry_csrc2023(A2954,"",1)</f>
        <v>制造业</v>
      </c>
      <c r="H2954" s="16">
        <f>[1]!s_is(A2954,83,"FY","YTD","20251231",1,"",100000000)</f>
        <v>27.455937886199997</v>
      </c>
      <c r="I2954" s="16">
        <f>[1]!s_is(A2954,83,"FY","YTD","20241231",1,"",100000000)</f>
        <v>27.7801824123</v>
      </c>
      <c r="J2954" s="16">
        <f t="shared" si="138"/>
        <v>-1.1671792549369342E-2</v>
      </c>
      <c r="K2954" s="16">
        <f>[1]!s_is(A2954,61,"FY","YTD","20251231",1,"",100000000)</f>
        <v>1.6455776958000001</v>
      </c>
      <c r="L2954" s="16">
        <f>[1]!s_is(A2954,61,"FY","YTD","20241231",1,"",100000000)</f>
        <v>1.5219107153</v>
      </c>
      <c r="M2954" s="16">
        <f t="shared" si="139"/>
        <v>8.1257710624386276E-2</v>
      </c>
      <c r="N2954" s="16">
        <f>[1]!s_fa_roe(A2954,"20251231")</f>
        <v>14.3565</v>
      </c>
      <c r="O2954" s="16">
        <f>[1]!s_stmnote_rdexp(A2954,"20251231",1,10000)</f>
        <v>2699.4769100000003</v>
      </c>
      <c r="P2954" s="20">
        <f t="shared" si="140"/>
        <v>9.8320331331927333E-3</v>
      </c>
      <c r="Q2954" s="16">
        <f>[1]!s_margin_tradingbalance(A2954,"",10000)</f>
        <v>0</v>
      </c>
      <c r="R2954" s="16">
        <f>[1]!s_margin_seclendingbalance(A2954,"",10000)</f>
        <v>0</v>
      </c>
      <c r="S2954" s="17">
        <f>[1]!s_val_ev(A2954,"",100000000)</f>
        <v>33.1783503813</v>
      </c>
      <c r="T2954" s="17">
        <f>[1]!share_freesharesmv(A2954,"",100000000)</f>
        <v>18.8700068745</v>
      </c>
      <c r="U2954" s="17">
        <f>[1]!s_dq_amount_btin(A2954,E2954,100000000)</f>
        <v>0.56907207000000004</v>
      </c>
      <c r="V2954" s="17">
        <f>[1]!s_dq_turn(A2954,E2954)</f>
        <v>2.419233198477023</v>
      </c>
      <c r="W2954" s="2">
        <f>[1]!s_pq_amount(A2954,"20260101","",100000000)</f>
        <v>111.26319432</v>
      </c>
      <c r="X2954" s="2">
        <f>[1]!s_pq_avgamount(A2954,"20260101","",100000000)</f>
        <v>1.0114835847272727</v>
      </c>
      <c r="Y2954" s="17">
        <f>[1]!s_ipo_dilutedpe(A2954)</f>
        <v>30.41</v>
      </c>
      <c r="Z2954" s="12">
        <f>[1]!s_ipo_collection_total(A2954,100000000)</f>
        <v>3.1680000000000001</v>
      </c>
      <c r="AA2954" s="2">
        <f>[1]!s_val_pe_ttm(A2954,E2954)</f>
        <v>21.407413482666016</v>
      </c>
      <c r="AB2954" s="5">
        <f>[1]!s_info_zjtxornot1(A2954,"")</f>
        <v>0</v>
      </c>
      <c r="AC2954" s="22" t="str">
        <f>[1]!s_info_nature1(A2954,"")</f>
        <v>民营企业</v>
      </c>
      <c r="AD2954" s="6" t="str">
        <f>[1]!s_info_city(A2954)</f>
        <v>宁波市</v>
      </c>
      <c r="AE2954" s="6" t="str">
        <f>[1]!s_info_province(A2954)</f>
        <v>浙江省</v>
      </c>
      <c r="AF2954">
        <v>121.549792</v>
      </c>
      <c r="AG2954">
        <v>29.868387999999999</v>
      </c>
    </row>
    <row r="2955" spans="1:33" x14ac:dyDescent="0.3">
      <c r="A2955" s="12" t="s">
        <v>6384</v>
      </c>
      <c r="B2955" s="12" t="s">
        <v>6385</v>
      </c>
      <c r="C2955" s="16" t="str">
        <f>[1]!s_info_mkt(A2955)</f>
        <v>科创板</v>
      </c>
      <c r="D2955" s="16" t="str">
        <f>[1]!s_ipo_listeddate(A2955)</f>
        <v>2019-12-19</v>
      </c>
      <c r="E2955" s="16" t="str">
        <f>[1]!lastradeday_s("000002","")</f>
        <v>2026-06-22</v>
      </c>
      <c r="F2955" s="16" t="str">
        <f>[1]!s_info_industry_csrc2023(A2955,"",3)</f>
        <v>食品制造业</v>
      </c>
      <c r="G2955" s="16" t="str">
        <f>[1]!s_info_industry_csrc2023(A2955,"",1)</f>
        <v>制造业</v>
      </c>
      <c r="H2955" s="16">
        <f>[1]!s_is(A2955,83,"FY","YTD","20251231",1,"",100000000)</f>
        <v>5.6313574840999996</v>
      </c>
      <c r="I2955" s="16">
        <f>[1]!s_is(A2955,83,"FY","YTD","20241231",1,"",100000000)</f>
        <v>5.5559340226999998</v>
      </c>
      <c r="J2955" s="16">
        <f t="shared" si="138"/>
        <v>1.3575298247214596E-2</v>
      </c>
      <c r="K2955" s="16">
        <f>[1]!s_is(A2955,61,"FY","YTD","20251231",1,"",100000000)</f>
        <v>1.4372450928</v>
      </c>
      <c r="L2955" s="16">
        <f>[1]!s_is(A2955,61,"FY","YTD","20241231",1,"",100000000)</f>
        <v>1.2421271870000001</v>
      </c>
      <c r="M2955" s="16">
        <f t="shared" si="139"/>
        <v>0.15708367697131795</v>
      </c>
      <c r="N2955" s="16">
        <f>[1]!s_fa_roe(A2955,"20251231")</f>
        <v>9.0105000000000004</v>
      </c>
      <c r="O2955" s="16">
        <f>[1]!s_stmnote_rdexp(A2955,"20251231",1,10000)</f>
        <v>4739.135448</v>
      </c>
      <c r="P2955" s="20">
        <f t="shared" si="140"/>
        <v>8.415618190428921E-2</v>
      </c>
      <c r="Q2955" s="16">
        <f>[1]!s_margin_tradingbalance(A2955,"",10000)</f>
        <v>16387.090199999999</v>
      </c>
      <c r="R2955" s="16">
        <f>[1]!s_margin_seclendingbalance(A2955,"",10000)</f>
        <v>13.644</v>
      </c>
      <c r="S2955" s="17">
        <f>[1]!s_val_ev(A2955,"",100000000)</f>
        <v>19.456534271999999</v>
      </c>
      <c r="T2955" s="17">
        <f>[1]!share_freesharesmv(A2955,"",100000000)</f>
        <v>10.352349342</v>
      </c>
      <c r="U2955" s="17">
        <f>[1]!s_dq_amount_btin(A2955,E2955,100000000)</f>
        <v>0.40811491999999999</v>
      </c>
      <c r="V2955" s="17">
        <f>[1]!s_dq_turn(A2955,E2955)</f>
        <v>2.1475140503378549</v>
      </c>
      <c r="W2955" s="2">
        <f>[1]!s_pq_amount(A2955,"20260101","",100000000)</f>
        <v>66.457624379999999</v>
      </c>
      <c r="X2955" s="2">
        <f>[1]!s_pq_avgamount(A2955,"20260101","",100000000)</f>
        <v>0.60416022163636363</v>
      </c>
      <c r="Y2955" s="17">
        <f>[1]!s_ipo_dilutedpe(A2955)</f>
        <v>43.12</v>
      </c>
      <c r="Z2955" s="12">
        <f>[1]!s_ipo_collection_total(A2955,100000000)</f>
        <v>7.17</v>
      </c>
      <c r="AA2955" s="2">
        <f>[1]!s_val_pe_ttm(A2955,E2955)</f>
        <v>35.271961212158203</v>
      </c>
      <c r="AB2955" s="5">
        <f>[1]!s_info_zjtxornot1(A2955,"")</f>
        <v>1</v>
      </c>
      <c r="AC2955" s="22" t="str">
        <f>[1]!s_info_nature1(A2955,"")</f>
        <v>民营企业</v>
      </c>
      <c r="AD2955" s="6" t="str">
        <f>[1]!s_info_city(A2955)</f>
        <v>武汉市</v>
      </c>
      <c r="AE2955" s="6" t="str">
        <f>[1]!s_info_province(A2955)</f>
        <v>湖北省</v>
      </c>
      <c r="AF2955">
        <v>114.29857199999999</v>
      </c>
      <c r="AG2955">
        <v>30.584354999999999</v>
      </c>
    </row>
    <row r="2956" spans="1:33" x14ac:dyDescent="0.3">
      <c r="A2956" s="12" t="s">
        <v>6386</v>
      </c>
      <c r="B2956" s="12" t="s">
        <v>6387</v>
      </c>
      <c r="C2956" s="16" t="str">
        <f>[1]!s_info_mkt(A2956)</f>
        <v>主板</v>
      </c>
      <c r="D2956" s="16" t="str">
        <f>[1]!s_ipo_listeddate(A2956)</f>
        <v>1992-10-12</v>
      </c>
      <c r="E2956" s="16" t="str">
        <f>[1]!lastradeday_s("000002","")</f>
        <v>2026-06-22</v>
      </c>
      <c r="F2956" s="16" t="str">
        <f>[1]!s_info_industry_csrc2023(A2956,"",3)</f>
        <v>批发业</v>
      </c>
      <c r="G2956" s="16" t="str">
        <f>[1]!s_info_industry_csrc2023(A2956,"",1)</f>
        <v>批发和零售业</v>
      </c>
      <c r="H2956" s="16">
        <f>[1]!s_is(A2956,83,"FY","YTD","20251231",1,"",100000000)</f>
        <v>55.052796223500003</v>
      </c>
      <c r="I2956" s="16">
        <f>[1]!s_is(A2956,83,"FY","YTD","20241231",1,"",100000000)</f>
        <v>53.750898469100001</v>
      </c>
      <c r="J2956" s="16">
        <f t="shared" si="138"/>
        <v>2.4220948700019118E-2</v>
      </c>
      <c r="K2956" s="16">
        <f>[1]!s_is(A2956,61,"FY","YTD","20251231",1,"",100000000)</f>
        <v>2.4321578597000002</v>
      </c>
      <c r="L2956" s="16">
        <f>[1]!s_is(A2956,61,"FY","YTD","20241231",1,"",100000000)</f>
        <v>3.2530957851999998</v>
      </c>
      <c r="M2956" s="16">
        <f t="shared" si="139"/>
        <v>-0.25235590333210201</v>
      </c>
      <c r="N2956" s="16">
        <f>[1]!s_fa_roe(A2956,"20251231")</f>
        <v>4.9093</v>
      </c>
      <c r="O2956" s="16">
        <f>[1]!s_stmnote_rdexp(A2956,"20251231",1,10000)</f>
        <v>5706.2133350000004</v>
      </c>
      <c r="P2956" s="20">
        <f t="shared" si="140"/>
        <v>1.036498366374391E-2</v>
      </c>
      <c r="Q2956" s="16">
        <f>[1]!s_margin_tradingbalance(A2956,"",10000)</f>
        <v>0</v>
      </c>
      <c r="R2956" s="16">
        <f>[1]!s_margin_seclendingbalance(A2956,"",10000)</f>
        <v>0</v>
      </c>
      <c r="S2956" s="17">
        <f>[1]!s_val_ev(A2956,"",100000000)</f>
        <v>68.565399886355991</v>
      </c>
      <c r="T2956" s="17">
        <f>[1]!share_freesharesmv(A2956,"",100000000)</f>
        <v>16.513092046999997</v>
      </c>
      <c r="U2956" s="17">
        <f>[1]!s_dq_amount_btin(A2956,E2956,100000000)</f>
        <v>0.46598083000000001</v>
      </c>
      <c r="V2956" s="17">
        <f>[1]!s_dq_turn(A2956,E2956)</f>
        <v>1.8609554946135174</v>
      </c>
      <c r="W2956" s="2">
        <f>[1]!s_pq_amount(A2956,"20260101","",100000000)</f>
        <v>137.65179877</v>
      </c>
      <c r="X2956" s="2">
        <f>[1]!s_pq_avgamount(A2956,"20260101","",100000000)</f>
        <v>1.2513799888181818</v>
      </c>
      <c r="Y2956" s="17">
        <f>[1]!s_ipo_dilutedpe(A2956)</f>
        <v>0</v>
      </c>
      <c r="Z2956" s="12">
        <f>[1]!s_ipo_collection_total(A2956,100000000)</f>
        <v>0.40739999999999998</v>
      </c>
      <c r="AA2956" s="2">
        <f>[1]!s_val_pe_ttm(A2956,E2956)</f>
        <v>32.422737121582031</v>
      </c>
      <c r="AB2956" s="5">
        <f>[1]!s_info_zjtxornot1(A2956,"")</f>
        <v>0</v>
      </c>
      <c r="AC2956" s="22" t="str">
        <f>[1]!s_info_nature1(A2956,"")</f>
        <v>地方国有企业</v>
      </c>
      <c r="AD2956" s="6" t="str">
        <f>[1]!s_info_city(A2956)</f>
        <v>深圳市</v>
      </c>
      <c r="AE2956" s="6" t="str">
        <f>[1]!s_info_province(A2956)</f>
        <v>广东省</v>
      </c>
      <c r="AF2956">
        <v>114.085947</v>
      </c>
      <c r="AG2956">
        <v>22.547000000000001</v>
      </c>
    </row>
    <row r="2957" spans="1:33" x14ac:dyDescent="0.3">
      <c r="A2957" s="12" t="s">
        <v>6388</v>
      </c>
      <c r="B2957" s="12" t="s">
        <v>6389</v>
      </c>
      <c r="C2957" s="16" t="str">
        <f>[1]!s_info_mkt(A2957)</f>
        <v>主板</v>
      </c>
      <c r="D2957" s="16" t="str">
        <f>[1]!s_ipo_listeddate(A2957)</f>
        <v>1994-05-20</v>
      </c>
      <c r="E2957" s="16" t="str">
        <f>[1]!lastradeday_s("000002","")</f>
        <v>2026-06-22</v>
      </c>
      <c r="F2957" s="16" t="str">
        <f>[1]!s_info_industry_csrc2023(A2957,"",3)</f>
        <v>铁路、船舶、航空航天和其他运输设备制造业</v>
      </c>
      <c r="G2957" s="16" t="str">
        <f>[1]!s_info_industry_csrc2023(A2957,"",1)</f>
        <v>制造业</v>
      </c>
      <c r="H2957" s="16">
        <f>[1]!s_is(A2957,83,"FY","YTD","20251231",1,"",100000000)</f>
        <v>50.078414021499995</v>
      </c>
      <c r="I2957" s="16">
        <f>[1]!s_is(A2957,83,"FY","YTD","20241231",1,"",100000000)</f>
        <v>50.722017967100001</v>
      </c>
      <c r="J2957" s="16">
        <f t="shared" si="138"/>
        <v>-1.268884739596654E-2</v>
      </c>
      <c r="K2957" s="16">
        <f>[1]!s_is(A2957,61,"FY","YTD","20251231",1,"",100000000)</f>
        <v>10.308226829400001</v>
      </c>
      <c r="L2957" s="16">
        <f>[1]!s_is(A2957,61,"FY","YTD","20241231",1,"",100000000)</f>
        <v>11.526826485799999</v>
      </c>
      <c r="M2957" s="16">
        <f t="shared" si="139"/>
        <v>-0.10571857378968985</v>
      </c>
      <c r="N2957" s="16">
        <f>[1]!s_fa_roe(A2957,"20251231")</f>
        <v>13.962300000000001</v>
      </c>
      <c r="O2957" s="16">
        <f>[1]!s_stmnote_rdexp(A2957,"20251231",1,10000)</f>
        <v>22199.42697</v>
      </c>
      <c r="P2957" s="20">
        <f t="shared" si="140"/>
        <v>4.4329333114401737E-2</v>
      </c>
      <c r="Q2957" s="16">
        <f>[1]!s_margin_tradingbalance(A2957,"",10000)</f>
        <v>90521.592099999994</v>
      </c>
      <c r="R2957" s="16">
        <f>[1]!s_margin_seclendingbalance(A2957,"",10000)</f>
        <v>751.62480000000005</v>
      </c>
      <c r="S2957" s="17">
        <f>[1]!s_val_ev(A2957,"",100000000)</f>
        <v>267.32612363330003</v>
      </c>
      <c r="T2957" s="17">
        <f>[1]!share_freesharesmv(A2957,"",100000000)</f>
        <v>148.30539882539998</v>
      </c>
      <c r="U2957" s="17">
        <f>[1]!s_dq_amount_btin(A2957,E2957,100000000)</f>
        <v>4.6234753099999999</v>
      </c>
      <c r="V2957" s="17">
        <f>[1]!s_dq_turn(A2957,E2957)</f>
        <v>1.771226576006125</v>
      </c>
      <c r="W2957" s="2">
        <f>[1]!s_pq_amount(A2957,"20260101","",100000000)</f>
        <v>782.65087816000005</v>
      </c>
      <c r="X2957" s="2">
        <f>[1]!s_pq_avgamount(A2957,"20260101","",100000000)</f>
        <v>7.1150079832727275</v>
      </c>
      <c r="Y2957" s="17">
        <f>[1]!s_ipo_dilutedpe(A2957)</f>
        <v>0</v>
      </c>
      <c r="Z2957" s="12">
        <f>[1]!s_ipo_collection_total(A2957,100000000)</f>
        <v>0.76</v>
      </c>
      <c r="AA2957" s="2">
        <f>[1]!s_val_pe_ttm(A2957,E2957)</f>
        <v>28.933000564575195</v>
      </c>
      <c r="AB2957" s="5">
        <f>[1]!s_info_zjtxornot1(A2957,"")</f>
        <v>1</v>
      </c>
      <c r="AC2957" s="22" t="str">
        <f>[1]!s_info_nature1(A2957,"")</f>
        <v>中央国有企业</v>
      </c>
      <c r="AD2957" s="6" t="str">
        <f>[1]!s_info_city(A2957)</f>
        <v>南通市</v>
      </c>
      <c r="AE2957" s="6" t="str">
        <f>[1]!s_info_province(A2957)</f>
        <v>江苏省</v>
      </c>
      <c r="AF2957">
        <v>120.864608</v>
      </c>
      <c r="AG2957">
        <v>32.016212000000003</v>
      </c>
    </row>
    <row r="2958" spans="1:33" x14ac:dyDescent="0.3">
      <c r="A2958" s="12" t="s">
        <v>6390</v>
      </c>
      <c r="B2958" s="12" t="s">
        <v>6391</v>
      </c>
      <c r="C2958" s="16" t="str">
        <f>[1]!s_info_mkt(A2958)</f>
        <v>科创板</v>
      </c>
      <c r="D2958" s="16" t="str">
        <f>[1]!s_ipo_listeddate(A2958)</f>
        <v>2021-06-09</v>
      </c>
      <c r="E2958" s="16" t="str">
        <f>[1]!lastradeday_s("000002","")</f>
        <v>2026-06-22</v>
      </c>
      <c r="F2958" s="16" t="str">
        <f>[1]!s_info_industry_csrc2023(A2958,"",3)</f>
        <v>化学原料和化学制品制造业</v>
      </c>
      <c r="G2958" s="16" t="str">
        <f>[1]!s_info_industry_csrc2023(A2958,"",1)</f>
        <v>制造业</v>
      </c>
      <c r="H2958" s="16">
        <f>[1]!s_is(A2958,83,"FY","YTD","20251231",1,"",100000000)</f>
        <v>20.3111075359</v>
      </c>
      <c r="I2958" s="16">
        <f>[1]!s_is(A2958,83,"FY","YTD","20241231",1,"",100000000)</f>
        <v>16.865595991599999</v>
      </c>
      <c r="J2958" s="16">
        <f t="shared" si="138"/>
        <v>0.20429230879335991</v>
      </c>
      <c r="K2958" s="16">
        <f>[1]!s_is(A2958,61,"FY","YTD","20251231",1,"",100000000)</f>
        <v>1.0905682061999999</v>
      </c>
      <c r="L2958" s="16">
        <f>[1]!s_is(A2958,61,"FY","YTD","20241231",1,"",100000000)</f>
        <v>0.92616475590000003</v>
      </c>
      <c r="M2958" s="16">
        <f t="shared" si="139"/>
        <v>0.17750994005406842</v>
      </c>
      <c r="N2958" s="16">
        <f>[1]!s_fa_roe(A2958,"20251231")</f>
        <v>10.5503</v>
      </c>
      <c r="O2958" s="16">
        <f>[1]!s_stmnote_rdexp(A2958,"20251231",1,10000)</f>
        <v>5677.58</v>
      </c>
      <c r="P2958" s="20">
        <f t="shared" si="140"/>
        <v>2.795307931861837E-2</v>
      </c>
      <c r="Q2958" s="16">
        <f>[1]!s_margin_tradingbalance(A2958,"",10000)</f>
        <v>18904.894499999999</v>
      </c>
      <c r="R2958" s="16">
        <f>[1]!s_margin_seclendingbalance(A2958,"",10000)</f>
        <v>26.770800000000001</v>
      </c>
      <c r="S2958" s="17">
        <f>[1]!s_val_ev(A2958,"",100000000)</f>
        <v>46.648257600000001</v>
      </c>
      <c r="T2958" s="17">
        <f>[1]!share_freesharesmv(A2958,"",100000000)</f>
        <v>34.656417599999997</v>
      </c>
      <c r="U2958" s="17">
        <f>[1]!s_dq_amount_btin(A2958,E2958,100000000)</f>
        <v>0.71018751000000002</v>
      </c>
      <c r="V2958" s="17">
        <f>[1]!s_dq_turn(A2958,E2958)</f>
        <v>1.5590838841963519</v>
      </c>
      <c r="W2958" s="2">
        <f>[1]!s_pq_amount(A2958,"20260101","",100000000)</f>
        <v>107.50705895</v>
      </c>
      <c r="X2958" s="2">
        <f>[1]!s_pq_avgamount(A2958,"20260101","",100000000)</f>
        <v>0.97733689954545455</v>
      </c>
      <c r="Y2958" s="17">
        <f>[1]!s_ipo_dilutedpe(A2958)</f>
        <v>18.010000000000002</v>
      </c>
      <c r="Z2958" s="12">
        <f>[1]!s_ipo_collection_total(A2958,100000000)</f>
        <v>4.4243839999999999</v>
      </c>
      <c r="AA2958" s="2">
        <f>[1]!s_val_pe_ttm(A2958,E2958)</f>
        <v>34.426570892333984</v>
      </c>
      <c r="AB2958" s="5">
        <f>[1]!s_info_zjtxornot1(A2958,"")</f>
        <v>1</v>
      </c>
      <c r="AC2958" s="22" t="str">
        <f>[1]!s_info_nature1(A2958,"")</f>
        <v>地方国有企业</v>
      </c>
      <c r="AD2958" s="6" t="str">
        <f>[1]!s_info_city(A2958)</f>
        <v>西安市</v>
      </c>
      <c r="AE2958" s="6" t="str">
        <f>[1]!s_info_province(A2958)</f>
        <v>陕西省</v>
      </c>
      <c r="AF2958">
        <v>108.948024</v>
      </c>
      <c r="AG2958">
        <v>34.263160999999997</v>
      </c>
    </row>
    <row r="2959" spans="1:33" x14ac:dyDescent="0.3">
      <c r="A2959" s="12" t="s">
        <v>6392</v>
      </c>
      <c r="B2959" s="12" t="s">
        <v>6393</v>
      </c>
      <c r="C2959" s="16" t="str">
        <f>[1]!s_info_mkt(A2959)</f>
        <v>主板</v>
      </c>
      <c r="D2959" s="16" t="str">
        <f>[1]!s_ipo_listeddate(A2959)</f>
        <v>2001-03-05</v>
      </c>
      <c r="E2959" s="16" t="str">
        <f>[1]!lastradeday_s("000002","")</f>
        <v>2026-06-22</v>
      </c>
      <c r="F2959" s="16" t="str">
        <f>[1]!s_info_industry_csrc2023(A2959,"",3)</f>
        <v>批发业</v>
      </c>
      <c r="G2959" s="16" t="str">
        <f>[1]!s_info_industry_csrc2023(A2959,"",1)</f>
        <v>批发和零售业</v>
      </c>
      <c r="H2959" s="16">
        <f>[1]!s_is(A2959,83,"FY","YTD","20251231",1,"",100000000)</f>
        <v>356.02116549610002</v>
      </c>
      <c r="I2959" s="16">
        <f>[1]!s_is(A2959,83,"FY","YTD","20241231",1,"",100000000)</f>
        <v>420.24718277230005</v>
      </c>
      <c r="J2959" s="16">
        <f t="shared" si="138"/>
        <v>-0.15282914415395188</v>
      </c>
      <c r="K2959" s="16">
        <f>[1]!s_is(A2959,61,"FY","YTD","20251231",1,"",100000000)</f>
        <v>4.2143217825999999</v>
      </c>
      <c r="L2959" s="16">
        <f>[1]!s_is(A2959,61,"FY","YTD","20241231",1,"",100000000)</f>
        <v>3.9245970205999998</v>
      </c>
      <c r="M2959" s="16">
        <f t="shared" si="139"/>
        <v>7.3822805368105385E-2</v>
      </c>
      <c r="N2959" s="16">
        <f>[1]!s_fa_roe(A2959,"20251231")</f>
        <v>3.6688000000000001</v>
      </c>
      <c r="O2959" s="16">
        <f>[1]!s_stmnote_rdexp(A2959,"20251231",1,10000)</f>
        <v>61440.932970000002</v>
      </c>
      <c r="P2959" s="20">
        <f t="shared" si="140"/>
        <v>1.725766300562067E-2</v>
      </c>
      <c r="Q2959" s="16">
        <f>[1]!s_margin_tradingbalance(A2959,"",10000)</f>
        <v>27068.442299999999</v>
      </c>
      <c r="R2959" s="16">
        <f>[1]!s_margin_seclendingbalance(A2959,"",10000)</f>
        <v>87.631500000000003</v>
      </c>
      <c r="S2959" s="17">
        <f>[1]!s_val_ev(A2959,"",100000000)</f>
        <v>77.050267005599991</v>
      </c>
      <c r="T2959" s="17">
        <f>[1]!share_freesharesmv(A2959,"",100000000)</f>
        <v>23.820157997999996</v>
      </c>
      <c r="U2959" s="17">
        <f>[1]!s_dq_amount_btin(A2959,E2959,100000000)</f>
        <v>0.71118409000000005</v>
      </c>
      <c r="V2959" s="17">
        <f>[1]!s_dq_turn(A2959,E2959)</f>
        <v>0.94524863716184926</v>
      </c>
      <c r="W2959" s="2">
        <f>[1]!s_pq_amount(A2959,"20260101","",100000000)</f>
        <v>95.083779370000002</v>
      </c>
      <c r="X2959" s="2">
        <f>[1]!s_pq_avgamount(A2959,"20260101","",100000000)</f>
        <v>0.86439799427272723</v>
      </c>
      <c r="Y2959" s="17">
        <f>[1]!s_ipo_dilutedpe(A2959)</f>
        <v>21.43</v>
      </c>
      <c r="Z2959" s="12">
        <f>[1]!s_ipo_collection_total(A2959,100000000)</f>
        <v>2.1</v>
      </c>
      <c r="AA2959" s="2">
        <f>[1]!s_val_pe_ttm(A2959,E2959)</f>
        <v>18.627359390258789</v>
      </c>
      <c r="AB2959" s="5">
        <f>[1]!s_info_zjtxornot1(A2959,"")</f>
        <v>1</v>
      </c>
      <c r="AC2959" s="22" t="str">
        <f>[1]!s_info_nature1(A2959,"")</f>
        <v>中央国有企业</v>
      </c>
      <c r="AD2959" s="6" t="str">
        <f>[1]!s_info_city(A2959)</f>
        <v>天津市</v>
      </c>
      <c r="AE2959" s="6" t="str">
        <f>[1]!s_info_province(A2959)</f>
        <v>天津</v>
      </c>
      <c r="AF2959">
        <v>117.19018199999999</v>
      </c>
      <c r="AG2959">
        <v>39.125596000000002</v>
      </c>
    </row>
    <row r="2960" spans="1:33" x14ac:dyDescent="0.3">
      <c r="A2960" s="12" t="s">
        <v>6394</v>
      </c>
      <c r="B2960" s="12" t="s">
        <v>6395</v>
      </c>
      <c r="C2960" s="16" t="str">
        <f>[1]!s_info_mkt(A2960)</f>
        <v>主板</v>
      </c>
      <c r="D2960" s="16" t="str">
        <f>[1]!s_ipo_listeddate(A2960)</f>
        <v>2003-03-25</v>
      </c>
      <c r="E2960" s="16" t="str">
        <f>[1]!lastradeday_s("000002","")</f>
        <v>2026-06-22</v>
      </c>
      <c r="F2960" s="16" t="str">
        <f>[1]!s_info_industry_csrc2023(A2960,"",3)</f>
        <v>土木工程建筑业</v>
      </c>
      <c r="G2960" s="16" t="str">
        <f>[1]!s_info_industry_csrc2023(A2960,"",1)</f>
        <v>建筑业</v>
      </c>
      <c r="H2960" s="16">
        <f>[1]!s_is(A2960,83,"FY","YTD","20251231",1,"",100000000)</f>
        <v>1151.1141282874</v>
      </c>
      <c r="I2960" s="16">
        <f>[1]!s_is(A2960,83,"FY","YTD","20241231",1,"",100000000)</f>
        <v>1072.3817927282</v>
      </c>
      <c r="J2960" s="16">
        <f t="shared" si="138"/>
        <v>7.3418194987160845E-2</v>
      </c>
      <c r="K2960" s="16">
        <f>[1]!s_is(A2960,61,"FY","YTD","20251231",1,"",100000000)</f>
        <v>72.968661240599999</v>
      </c>
      <c r="L2960" s="16">
        <f>[1]!s_is(A2960,61,"FY","YTD","20241231",1,"",100000000)</f>
        <v>72.098665362399998</v>
      </c>
      <c r="M2960" s="16">
        <f t="shared" si="139"/>
        <v>1.2066740401185157E-2</v>
      </c>
      <c r="N2960" s="16">
        <f>[1]!s_fa_roe(A2960,"20251231")</f>
        <v>14.499000000000001</v>
      </c>
      <c r="O2960" s="16">
        <f>[1]!s_stmnote_rdexp(A2960,"20251231",1,10000)</f>
        <v>188207.07683599999</v>
      </c>
      <c r="P2960" s="20">
        <f t="shared" si="140"/>
        <v>1.6349992777519806E-2</v>
      </c>
      <c r="Q2960" s="16">
        <f>[1]!s_margin_tradingbalance(A2960,"",10000)</f>
        <v>11577.274100000001</v>
      </c>
      <c r="R2960" s="16">
        <f>[1]!s_margin_seclendingbalance(A2960,"",10000)</f>
        <v>291.76560000000001</v>
      </c>
      <c r="S2960" s="17">
        <f>[1]!s_val_ev(A2960,"",100000000)</f>
        <v>710.42975569649991</v>
      </c>
      <c r="T2960" s="17">
        <f>[1]!share_freesharesmv(A2960,"",100000000)</f>
        <v>152.94562494409999</v>
      </c>
      <c r="U2960" s="17">
        <f>[1]!s_dq_amount_btin(A2960,E2960,100000000)</f>
        <v>1.9114320899999999</v>
      </c>
      <c r="V2960" s="17">
        <f>[1]!s_dq_turn(A2960,E2960)</f>
        <v>0.27060532125589726</v>
      </c>
      <c r="W2960" s="2">
        <f>[1]!s_pq_amount(A2960,"20260101","",100000000)</f>
        <v>268.88374296000001</v>
      </c>
      <c r="X2960" s="2">
        <f>[1]!s_pq_avgamount(A2960,"20260101","",100000000)</f>
        <v>2.4443976632727273</v>
      </c>
      <c r="Y2960" s="17">
        <f>[1]!s_ipo_dilutedpe(A2960)</f>
        <v>14.93</v>
      </c>
      <c r="Z2960" s="12">
        <f>[1]!s_ipo_collection_total(A2960,100000000)</f>
        <v>6.87</v>
      </c>
      <c r="AA2960" s="2">
        <f>[1]!s_val_pe_ttm(A2960,E2960)</f>
        <v>10.122903823852539</v>
      </c>
      <c r="AB2960" s="5">
        <f>[1]!s_info_zjtxornot1(A2960,"")</f>
        <v>0</v>
      </c>
      <c r="AC2960" s="22" t="str">
        <f>[1]!s_info_nature1(A2960,"")</f>
        <v>地方国有企业</v>
      </c>
      <c r="AD2960" s="6" t="str">
        <f>[1]!s_info_city(A2960)</f>
        <v>成都市</v>
      </c>
      <c r="AE2960" s="6" t="str">
        <f>[1]!s_info_province(A2960)</f>
        <v>四川省</v>
      </c>
      <c r="AF2960">
        <v>104.065735</v>
      </c>
      <c r="AG2960">
        <v>30.659462000000001</v>
      </c>
    </row>
    <row r="2961" spans="1:33" x14ac:dyDescent="0.3">
      <c r="A2961" s="12" t="s">
        <v>6396</v>
      </c>
      <c r="B2961" s="12" t="s">
        <v>6397</v>
      </c>
      <c r="C2961" s="16" t="str">
        <f>[1]!s_info_mkt(A2961)</f>
        <v>主板</v>
      </c>
      <c r="D2961" s="16" t="str">
        <f>[1]!s_ipo_listeddate(A2961)</f>
        <v>2009-08-28</v>
      </c>
      <c r="E2961" s="16" t="str">
        <f>[1]!lastradeday_s("000002","")</f>
        <v>2026-06-22</v>
      </c>
      <c r="F2961" s="16" t="str">
        <f>[1]!s_info_industry_csrc2023(A2961,"",3)</f>
        <v>医药制造业</v>
      </c>
      <c r="G2961" s="16" t="str">
        <f>[1]!s_info_industry_csrc2023(A2961,"",1)</f>
        <v>制造业</v>
      </c>
      <c r="H2961" s="16">
        <f>[1]!s_is(A2961,83,"FY","YTD","20251231",1,"",100000000)</f>
        <v>24.160122771999998</v>
      </c>
      <c r="I2961" s="16">
        <f>[1]!s_is(A2961,83,"FY","YTD","20241231",1,"",100000000)</f>
        <v>23.379696523899998</v>
      </c>
      <c r="J2961" s="16">
        <f t="shared" si="138"/>
        <v>3.3380512330525969E-2</v>
      </c>
      <c r="K2961" s="16">
        <f>[1]!s_is(A2961,61,"FY","YTD","20251231",1,"",100000000)</f>
        <v>6.4842543078999997</v>
      </c>
      <c r="L2961" s="16">
        <f>[1]!s_is(A2961,61,"FY","YTD","20241231",1,"",100000000)</f>
        <v>5.8228111678999994</v>
      </c>
      <c r="M2961" s="16">
        <f t="shared" si="139"/>
        <v>0.11359515548888222</v>
      </c>
      <c r="N2961" s="16">
        <f>[1]!s_fa_roe(A2961,"20251231")</f>
        <v>14.3902</v>
      </c>
      <c r="O2961" s="16">
        <f>[1]!s_stmnote_rdexp(A2961,"20251231",1,10000)</f>
        <v>10503.396143</v>
      </c>
      <c r="P2961" s="20">
        <f t="shared" si="140"/>
        <v>4.3474100864970555E-2</v>
      </c>
      <c r="Q2961" s="16">
        <f>[1]!s_margin_tradingbalance(A2961,"",10000)</f>
        <v>13485.741900000001</v>
      </c>
      <c r="R2961" s="16">
        <f>[1]!s_margin_seclendingbalance(A2961,"",10000)</f>
        <v>110.79649999999999</v>
      </c>
      <c r="S2961" s="17">
        <f>[1]!s_val_ev(A2961,"",100000000)</f>
        <v>110.87650774139999</v>
      </c>
      <c r="T2961" s="17">
        <f>[1]!share_freesharesmv(A2961,"",100000000)</f>
        <v>20.931117835199998</v>
      </c>
      <c r="U2961" s="17">
        <f>[1]!s_dq_amount_btin(A2961,E2961,100000000)</f>
        <v>0.50607124000000003</v>
      </c>
      <c r="V2961" s="17">
        <f>[1]!s_dq_turn(A2961,E2961)</f>
        <v>0.46501855294770467</v>
      </c>
      <c r="W2961" s="2">
        <f>[1]!s_pq_amount(A2961,"20260101","",100000000)</f>
        <v>74.673851110000001</v>
      </c>
      <c r="X2961" s="2">
        <f>[1]!s_pq_avgamount(A2961,"20260101","",100000000)</f>
        <v>0.67885319190909088</v>
      </c>
      <c r="Y2961" s="17">
        <f>[1]!s_ipo_dilutedpe(A2961)</f>
        <v>35.79</v>
      </c>
      <c r="Z2961" s="12">
        <f>[1]!s_ipo_collection_total(A2961,100000000)</f>
        <v>4.8421000000000003</v>
      </c>
      <c r="AA2961" s="2">
        <f>[1]!s_val_pe_ttm(A2961,E2961)</f>
        <v>16.600151062011719</v>
      </c>
      <c r="AB2961" s="5">
        <f>[1]!s_info_zjtxornot1(A2961,"")</f>
        <v>1</v>
      </c>
      <c r="AC2961" s="22" t="str">
        <f>[1]!s_info_nature1(A2961,"")</f>
        <v>民营企业</v>
      </c>
      <c r="AD2961" s="6" t="str">
        <f>[1]!s_info_city(A2961)</f>
        <v>林芝市</v>
      </c>
      <c r="AE2961" s="6" t="str">
        <f>[1]!s_info_province(A2961)</f>
        <v>西藏自治区</v>
      </c>
      <c r="AF2961">
        <v>94.362347999999997</v>
      </c>
      <c r="AG2961">
        <v>29.654693000000002</v>
      </c>
    </row>
    <row r="2962" spans="1:33" x14ac:dyDescent="0.3">
      <c r="A2962" s="12" t="s">
        <v>6398</v>
      </c>
      <c r="B2962" s="12" t="s">
        <v>6399</v>
      </c>
      <c r="C2962" s="16" t="str">
        <f>[1]!s_info_mkt(A2962)</f>
        <v>主板</v>
      </c>
      <c r="D2962" s="16" t="str">
        <f>[1]!s_ipo_listeddate(A2962)</f>
        <v>1991-01-29</v>
      </c>
      <c r="E2962" s="16" t="str">
        <f>[1]!lastradeday_s("000002","")</f>
        <v>2026-06-22</v>
      </c>
      <c r="F2962" s="16" t="str">
        <f>[1]!s_info_industry_csrc2023(A2962,"",3)</f>
        <v>房地产业</v>
      </c>
      <c r="G2962" s="16" t="str">
        <f>[1]!s_info_industry_csrc2023(A2962,"",1)</f>
        <v>房地产业</v>
      </c>
      <c r="H2962" s="16">
        <f>[1]!s_is(A2962,83,"FY","YTD","20251231",1,"",100000000)</f>
        <v>2334.3276896042998</v>
      </c>
      <c r="I2962" s="16">
        <f>[1]!s_is(A2962,83,"FY","YTD","20241231",1,"",100000000)</f>
        <v>3431.7644071296004</v>
      </c>
      <c r="J2962" s="16">
        <f t="shared" si="138"/>
        <v>-0.31978789547596587</v>
      </c>
      <c r="K2962" s="16">
        <f>[1]!s_is(A2962,61,"FY","YTD","20251231",1,"",100000000)</f>
        <v>-885.56470495639996</v>
      </c>
      <c r="L2962" s="16">
        <f>[1]!s_is(A2962,61,"FY","YTD","20241231",1,"",100000000)</f>
        <v>-494.78429211959997</v>
      </c>
      <c r="M2962" s="16">
        <f t="shared" si="139"/>
        <v>-0.78979955318052009</v>
      </c>
      <c r="N2962" s="16">
        <f>[1]!s_fa_roe(A2962,"20251231")</f>
        <v>-55.421999999999997</v>
      </c>
      <c r="O2962" s="16">
        <f>[1]!s_stmnote_rdexp(A2962,"20251231",1,10000)</f>
        <v>44403.029543999997</v>
      </c>
      <c r="P2962" s="20">
        <f t="shared" si="140"/>
        <v>1.9021763628878905E-3</v>
      </c>
      <c r="Q2962" s="16">
        <f>[1]!s_margin_tradingbalance(A2962,"",10000)</f>
        <v>247409.61369999999</v>
      </c>
      <c r="R2962" s="16">
        <f>[1]!s_margin_seclendingbalance(A2962,"",10000)</f>
        <v>613.13220000000001</v>
      </c>
      <c r="S2962" s="17">
        <f>[1]!s_val_ev(A2962,"",100000000)</f>
        <v>348.85066881414019</v>
      </c>
      <c r="T2962" s="17">
        <f>[1]!share_freesharesmv(A2962,"",100000000)</f>
        <v>201.34528980139999</v>
      </c>
      <c r="U2962" s="17">
        <f>[1]!s_dq_amount_btin(A2962,E2962,100000000)</f>
        <v>5.0482915500000001</v>
      </c>
      <c r="V2962" s="17">
        <f>[1]!s_dq_turn(A2962,E2962)</f>
        <v>1.707229813027072</v>
      </c>
      <c r="W2962" s="2">
        <f>[1]!s_pq_amount(A2962,"20260101","",100000000)</f>
        <v>791.78960384000004</v>
      </c>
      <c r="X2962" s="2">
        <f>[1]!s_pq_avgamount(A2962,"20260101","",100000000)</f>
        <v>7.1980873076363636</v>
      </c>
      <c r="Y2962" s="17">
        <f>[1]!s_ipo_dilutedpe(A2962)</f>
        <v>0</v>
      </c>
      <c r="Z2962" s="12">
        <f>[1]!s_ipo_collection_total(A2962,100000000)</f>
        <v>0.28000000000000003</v>
      </c>
      <c r="AA2962" s="2">
        <f>[1]!s_val_pe_ttm(A2962,E2962)</f>
        <v>-0.42038851976394653</v>
      </c>
      <c r="AB2962" s="5">
        <f>[1]!s_info_zjtxornot1(A2962,"")</f>
        <v>0</v>
      </c>
      <c r="AC2962" s="22" t="str">
        <f>[1]!s_info_nature1(A2962,"")</f>
        <v>公众企业</v>
      </c>
      <c r="AD2962" s="6" t="str">
        <f>[1]!s_info_city(A2962)</f>
        <v>深圳市</v>
      </c>
      <c r="AE2962" s="6" t="str">
        <f>[1]!s_info_province(A2962)</f>
        <v>广东省</v>
      </c>
      <c r="AF2962">
        <v>114.085947</v>
      </c>
      <c r="AG2962">
        <v>22.547000000000001</v>
      </c>
    </row>
    <row r="2963" spans="1:33" x14ac:dyDescent="0.3">
      <c r="A2963" s="12" t="s">
        <v>6400</v>
      </c>
      <c r="B2963" s="12" t="s">
        <v>6401</v>
      </c>
      <c r="C2963" s="16" t="str">
        <f>[1]!s_info_mkt(A2963)</f>
        <v>主板</v>
      </c>
      <c r="D2963" s="16" t="str">
        <f>[1]!s_ipo_listeddate(A2963)</f>
        <v>1997-06-27</v>
      </c>
      <c r="E2963" s="16" t="str">
        <f>[1]!lastradeday_s("000002","")</f>
        <v>2026-06-22</v>
      </c>
      <c r="F2963" s="16" t="str">
        <f>[1]!s_info_industry_csrc2023(A2963,"",3)</f>
        <v>计算机、通信和其他电子设备制造业</v>
      </c>
      <c r="G2963" s="16" t="str">
        <f>[1]!s_info_industry_csrc2023(A2963,"",1)</f>
        <v>制造业</v>
      </c>
      <c r="H2963" s="16">
        <f>[1]!s_is(A2963,83,"FY","YTD","20251231",1,"",100000000)</f>
        <v>150.6489209609</v>
      </c>
      <c r="I2963" s="16">
        <f>[1]!s_is(A2963,83,"FY","YTD","20241231",1,"",100000000)</f>
        <v>168.01783043910001</v>
      </c>
      <c r="J2963" s="16">
        <f t="shared" si="138"/>
        <v>-0.10337539434242116</v>
      </c>
      <c r="K2963" s="16">
        <f>[1]!s_is(A2963,61,"FY","YTD","20251231",1,"",100000000)</f>
        <v>4.9500572272000003</v>
      </c>
      <c r="L2963" s="16">
        <f>[1]!s_is(A2963,61,"FY","YTD","20241231",1,"",100000000)</f>
        <v>1.4061598711000001</v>
      </c>
      <c r="M2963" s="16">
        <f t="shared" si="139"/>
        <v>2.5202663146173467</v>
      </c>
      <c r="N2963" s="16">
        <f>[1]!s_fa_roe(A2963,"20251231")</f>
        <v>3.0087999999999999</v>
      </c>
      <c r="O2963" s="16">
        <f>[1]!s_stmnote_rdexp(A2963,"20251231",1,10000)</f>
        <v>150003.03649299999</v>
      </c>
      <c r="P2963" s="20">
        <f t="shared" si="140"/>
        <v>9.9571265121727856E-2</v>
      </c>
      <c r="Q2963" s="16">
        <f>[1]!s_margin_tradingbalance(A2963,"",10000)</f>
        <v>195051.59080000001</v>
      </c>
      <c r="R2963" s="16">
        <f>[1]!s_margin_seclendingbalance(A2963,"",10000)</f>
        <v>157.41540000000001</v>
      </c>
      <c r="S2963" s="17">
        <f>[1]!s_val_ev(A2963,"",100000000)</f>
        <v>239.88131625080001</v>
      </c>
      <c r="T2963" s="17">
        <f>[1]!share_freesharesmv(A2963,"",100000000)</f>
        <v>163.93228893280002</v>
      </c>
      <c r="U2963" s="17">
        <f>[1]!s_dq_amount_btin(A2963,E2963,100000000)</f>
        <v>2.8188373200000001</v>
      </c>
      <c r="V2963" s="17">
        <f>[1]!s_dq_turn(A2963,E2963)</f>
        <v>1.19166126177635</v>
      </c>
      <c r="W2963" s="2">
        <f>[1]!s_pq_amount(A2963,"20260101","",100000000)</f>
        <v>600.25195583000004</v>
      </c>
      <c r="X2963" s="2">
        <f>[1]!s_pq_avgamount(A2963,"20260101","",100000000)</f>
        <v>5.456835962090909</v>
      </c>
      <c r="Y2963" s="17">
        <f>[1]!s_ipo_dilutedpe(A2963)</f>
        <v>0</v>
      </c>
      <c r="Z2963" s="12">
        <f>[1]!s_ipo_collection_total(A2963,100000000)</f>
        <v>3.4775999999999998</v>
      </c>
      <c r="AA2963" s="2">
        <f>[1]!s_val_pe_ttm(A2963,E2963)</f>
        <v>40.038311004638672</v>
      </c>
      <c r="AB2963" s="5">
        <f>[1]!s_info_zjtxornot1(A2963,"")</f>
        <v>1</v>
      </c>
      <c r="AC2963" s="22" t="str">
        <f>[1]!s_info_nature1(A2963,"")</f>
        <v>中央国有企业</v>
      </c>
      <c r="AD2963" s="6" t="str">
        <f>[1]!s_info_city(A2963)</f>
        <v>北京市</v>
      </c>
      <c r="AE2963" s="6" t="str">
        <f>[1]!s_info_province(A2963)</f>
        <v>北京</v>
      </c>
      <c r="AF2963">
        <v>116.40528500000001</v>
      </c>
      <c r="AG2963">
        <v>39.904989</v>
      </c>
    </row>
    <row r="2964" spans="1:33" x14ac:dyDescent="0.3">
      <c r="A2964" s="12" t="s">
        <v>6402</v>
      </c>
      <c r="B2964" s="12" t="s">
        <v>6403</v>
      </c>
      <c r="C2964" s="16" t="str">
        <f>[1]!s_info_mkt(A2964)</f>
        <v>主板</v>
      </c>
      <c r="D2964" s="16" t="str">
        <f>[1]!s_ipo_listeddate(A2964)</f>
        <v>2025-12-30</v>
      </c>
      <c r="E2964" s="16" t="str">
        <f>[1]!lastradeday_s("000002","")</f>
        <v>2026-06-22</v>
      </c>
      <c r="F2964" s="16" t="str">
        <f>[1]!s_info_industry_csrc2023(A2964,"",3)</f>
        <v>科技推广和应用服务业</v>
      </c>
      <c r="G2964" s="16" t="str">
        <f>[1]!s_info_industry_csrc2023(A2964,"",1)</f>
        <v>科学研究和技术服务业</v>
      </c>
      <c r="H2964" s="16">
        <f>[1]!s_is(A2964,83,"FY","YTD","20251231",1,"",100000000)</f>
        <v>7.5921752209000006</v>
      </c>
      <c r="I2964" s="16">
        <f>[1]!s_is(A2964,83,"FY","YTD","20241231",1,"",100000000)</f>
        <v>7.3017736767999999</v>
      </c>
      <c r="J2964" s="16">
        <f t="shared" si="138"/>
        <v>3.9771370211418189E-2</v>
      </c>
      <c r="K2964" s="16">
        <f>[1]!s_is(A2964,61,"FY","YTD","20251231",1,"",100000000)</f>
        <v>1.2500948940999999</v>
      </c>
      <c r="L2964" s="16">
        <f>[1]!s_is(A2964,61,"FY","YTD","20241231",1,"",100000000)</f>
        <v>1.2722756112</v>
      </c>
      <c r="M2964" s="16">
        <f t="shared" si="139"/>
        <v>-1.7433893179072627E-2</v>
      </c>
      <c r="N2964" s="16">
        <f>[1]!s_fa_roe(A2964,"20251231")</f>
        <v>11.274699999999999</v>
      </c>
      <c r="O2964" s="16">
        <f>[1]!s_stmnote_rdexp(A2964,"20251231",1,10000)</f>
        <v>2904.1398370000002</v>
      </c>
      <c r="P2964" s="20">
        <f t="shared" si="140"/>
        <v>3.8251749366971725E-2</v>
      </c>
      <c r="Q2964" s="16">
        <f>[1]!s_margin_tradingbalance(A2964,"",10000)</f>
        <v>5347.8836000000001</v>
      </c>
      <c r="R2964" s="16">
        <f>[1]!s_margin_seclendingbalance(A2964,"",10000)</f>
        <v>0</v>
      </c>
      <c r="S2964" s="17">
        <f>[1]!s_val_ev(A2964,"",100000000)</f>
        <v>41.0184570192</v>
      </c>
      <c r="T2964" s="17">
        <f>[1]!share_freesharesmv(A2964,"",100000000)</f>
        <v>8.5208811527999995</v>
      </c>
      <c r="U2964" s="17">
        <f>[1]!s_dq_amount_btin(A2964,E2964,100000000)</f>
        <v>0.66617047000000007</v>
      </c>
      <c r="V2964" s="17">
        <f>[1]!s_dq_turn(A2964,E2964)</f>
        <v>7.8422871486761201</v>
      </c>
      <c r="W2964" s="2">
        <f>[1]!s_pq_amount(A2964,"20260101","",100000000)</f>
        <v>144.00381895000001</v>
      </c>
      <c r="X2964" s="2">
        <f>[1]!s_pq_avgamount(A2964,"20260101","",100000000)</f>
        <v>1.3091256268181819</v>
      </c>
      <c r="Y2964" s="17">
        <f>[1]!s_ipo_dilutedpe(A2964)</f>
        <v>19.77</v>
      </c>
      <c r="Z2964" s="12">
        <f>[1]!s_ipo_collection_total(A2964,100000000)</f>
        <v>5.9581169999999997</v>
      </c>
      <c r="AA2964" s="2">
        <f>[1]!s_val_pe_ttm(A2964,E2964)</f>
        <v>31.944940567016602</v>
      </c>
      <c r="AB2964" s="5">
        <f>[1]!s_info_zjtxornot1(A2964,"")</f>
        <v>1</v>
      </c>
      <c r="AC2964" s="22" t="str">
        <f>[1]!s_info_nature1(A2964,"")</f>
        <v>民营企业</v>
      </c>
      <c r="AD2964" s="6" t="str">
        <f>[1]!s_info_city(A2964)</f>
        <v>上海市</v>
      </c>
      <c r="AE2964" s="6" t="str">
        <f>[1]!s_info_province(A2964)</f>
        <v>上海</v>
      </c>
      <c r="AF2964">
        <v>121.472644</v>
      </c>
      <c r="AG2964">
        <v>31.231705999999999</v>
      </c>
    </row>
    <row r="2965" spans="1:33" x14ac:dyDescent="0.3">
      <c r="A2965" s="12" t="s">
        <v>6404</v>
      </c>
      <c r="B2965" s="12" t="s">
        <v>6405</v>
      </c>
      <c r="C2965" s="16" t="str">
        <f>[1]!s_info_mkt(A2965)</f>
        <v>主板</v>
      </c>
      <c r="D2965" s="16" t="str">
        <f>[1]!s_ipo_listeddate(A2965)</f>
        <v>2018-07-13</v>
      </c>
      <c r="E2965" s="16" t="str">
        <f>[1]!lastradeday_s("000002","")</f>
        <v>2026-06-22</v>
      </c>
      <c r="F2965" s="16" t="str">
        <f>[1]!s_info_industry_csrc2023(A2965,"",3)</f>
        <v>多式联运和运输代理业</v>
      </c>
      <c r="G2965" s="16" t="str">
        <f>[1]!s_info_industry_csrc2023(A2965,"",1)</f>
        <v>交通运输、仓储和邮政业</v>
      </c>
      <c r="H2965" s="16">
        <f>[1]!s_is(A2965,83,"FY","YTD","20251231",1,"",100000000)</f>
        <v>133.3512761863</v>
      </c>
      <c r="I2965" s="16">
        <f>[1]!s_is(A2965,83,"FY","YTD","20241231",1,"",100000000)</f>
        <v>121.18245138799999</v>
      </c>
      <c r="J2965" s="16">
        <f t="shared" si="138"/>
        <v>0.10041738435656877</v>
      </c>
      <c r="K2965" s="16">
        <f>[1]!s_is(A2965,61,"FY","YTD","20251231",1,"",100000000)</f>
        <v>6.2655323990999996</v>
      </c>
      <c r="L2965" s="16">
        <f>[1]!s_is(A2965,61,"FY","YTD","20241231",1,"",100000000)</f>
        <v>5.6518282503999995</v>
      </c>
      <c r="M2965" s="16">
        <f t="shared" si="139"/>
        <v>0.10858506690407058</v>
      </c>
      <c r="N2965" s="16">
        <f>[1]!s_fa_roe(A2965,"20251231")</f>
        <v>13.790100000000001</v>
      </c>
      <c r="O2965" s="16">
        <f>[1]!s_stmnote_rdexp(A2965,"20251231",1,10000)</f>
        <v>7219.2245870000006</v>
      </c>
      <c r="P2965" s="20">
        <f t="shared" si="140"/>
        <v>5.4136899124342056E-3</v>
      </c>
      <c r="Q2965" s="16">
        <f>[1]!s_margin_tradingbalance(A2965,"",10000)</f>
        <v>15717.7399</v>
      </c>
      <c r="R2965" s="16">
        <f>[1]!s_margin_seclendingbalance(A2965,"",10000)</f>
        <v>314.16300000000001</v>
      </c>
      <c r="S2965" s="17">
        <f>[1]!s_val_ev(A2965,"",100000000)</f>
        <v>98.11818821</v>
      </c>
      <c r="T2965" s="17">
        <f>[1]!share_freesharesmv(A2965,"",100000000)</f>
        <v>51.968421906499998</v>
      </c>
      <c r="U2965" s="17">
        <f>[1]!s_dq_amount_btin(A2965,E2965,100000000)</f>
        <v>2.71586485</v>
      </c>
      <c r="V2965" s="17">
        <f>[1]!s_dq_turn(A2965,E2965)</f>
        <v>2.779656077793367</v>
      </c>
      <c r="W2965" s="2">
        <f>[1]!s_pq_amount(A2965,"20260101","",100000000)</f>
        <v>160.38390874999999</v>
      </c>
      <c r="X2965" s="2">
        <f>[1]!s_pq_avgamount(A2965,"20260101","",100000000)</f>
        <v>1.458035534090909</v>
      </c>
      <c r="Y2965" s="17">
        <f>[1]!s_ipo_dilutedpe(A2965)</f>
        <v>20.53</v>
      </c>
      <c r="Z2965" s="12">
        <f>[1]!s_ipo_collection_total(A2965,100000000)</f>
        <v>4.2961239999999998</v>
      </c>
      <c r="AA2965" s="2">
        <f>[1]!s_val_pe_ttm(A2965,E2965)</f>
        <v>15.361629486083984</v>
      </c>
      <c r="AB2965" s="5">
        <f>[1]!s_info_zjtxornot1(A2965,"")</f>
        <v>1</v>
      </c>
      <c r="AC2965" s="22" t="str">
        <f>[1]!s_info_nature1(A2965,"")</f>
        <v>民营企业</v>
      </c>
      <c r="AD2965" s="6" t="str">
        <f>[1]!s_info_city(A2965)</f>
        <v>上海市</v>
      </c>
      <c r="AE2965" s="6" t="str">
        <f>[1]!s_info_province(A2965)</f>
        <v>上海</v>
      </c>
      <c r="AF2965">
        <v>121.472644</v>
      </c>
      <c r="AG2965">
        <v>31.231705999999999</v>
      </c>
    </row>
    <row r="2966" spans="1:33" x14ac:dyDescent="0.3">
      <c r="A2966" s="12" t="s">
        <v>6406</v>
      </c>
      <c r="B2966" s="12" t="s">
        <v>6407</v>
      </c>
      <c r="C2966" s="16" t="str">
        <f>[1]!s_info_mkt(A2966)</f>
        <v>主板</v>
      </c>
      <c r="D2966" s="16" t="str">
        <f>[1]!s_ipo_listeddate(A2966)</f>
        <v>1997-06-27</v>
      </c>
      <c r="E2966" s="16" t="str">
        <f>[1]!lastradeday_s("000002","")</f>
        <v>2026-06-22</v>
      </c>
      <c r="F2966" s="16" t="str">
        <f>[1]!s_info_industry_csrc2023(A2966,"",3)</f>
        <v>化学原料和化学制品制造业</v>
      </c>
      <c r="G2966" s="16" t="str">
        <f>[1]!s_info_industry_csrc2023(A2966,"",1)</f>
        <v>制造业</v>
      </c>
      <c r="H2966" s="16">
        <f>[1]!s_is(A2966,83,"FY","YTD","20251231",1,"",100000000)</f>
        <v>35.962863504600001</v>
      </c>
      <c r="I2966" s="16">
        <f>[1]!s_is(A2966,83,"FY","YTD","20241231",1,"",100000000)</f>
        <v>33.559575463999998</v>
      </c>
      <c r="J2966" s="16">
        <f t="shared" si="138"/>
        <v>7.1612587685385254E-2</v>
      </c>
      <c r="K2966" s="16">
        <f>[1]!s_is(A2966,61,"FY","YTD","20251231",1,"",100000000)</f>
        <v>8.4721220700000002E-2</v>
      </c>
      <c r="L2966" s="16">
        <f>[1]!s_is(A2966,61,"FY","YTD","20241231",1,"",100000000)</f>
        <v>-1.9889635769999998</v>
      </c>
      <c r="M2966" s="16">
        <f t="shared" si="139"/>
        <v>1.0425956622231298</v>
      </c>
      <c r="N2966" s="16">
        <f>[1]!s_fa_roe(A2966,"20251231")</f>
        <v>0.50939999999999996</v>
      </c>
      <c r="O2966" s="16">
        <f>[1]!s_stmnote_rdexp(A2966,"20251231",1,10000)</f>
        <v>692.30916100000002</v>
      </c>
      <c r="P2966" s="20">
        <f t="shared" si="140"/>
        <v>1.9250668426652035E-3</v>
      </c>
      <c r="Q2966" s="16">
        <f>[1]!s_margin_tradingbalance(A2966,"",10000)</f>
        <v>20557.3681</v>
      </c>
      <c r="R2966" s="16">
        <f>[1]!s_margin_seclendingbalance(A2966,"",10000)</f>
        <v>0.65549999999999997</v>
      </c>
      <c r="S2966" s="17">
        <f>[1]!s_val_ev(A2966,"",100000000)</f>
        <v>98.882358992099995</v>
      </c>
      <c r="T2966" s="17">
        <f>[1]!share_freesharesmv(A2966,"",100000000)</f>
        <v>56.341747886699999</v>
      </c>
      <c r="U2966" s="17">
        <f>[1]!s_dq_amount_btin(A2966,E2966,100000000)</f>
        <v>9.7074332400000003</v>
      </c>
      <c r="V2966" s="17">
        <f>[1]!s_dq_turn(A2966,E2966)</f>
        <v>10.248218120120075</v>
      </c>
      <c r="W2966" s="2">
        <f>[1]!s_pq_amount(A2966,"20260101","",100000000)</f>
        <v>653.63292359000002</v>
      </c>
      <c r="X2966" s="2">
        <f>[1]!s_pq_avgamount(A2966,"20260101","",100000000)</f>
        <v>5.9421174871818181</v>
      </c>
      <c r="Y2966" s="17">
        <f>[1]!s_ipo_dilutedpe(A2966)</f>
        <v>0</v>
      </c>
      <c r="Z2966" s="12">
        <f>[1]!s_ipo_collection_total(A2966,100000000)</f>
        <v>2.0299999999999998</v>
      </c>
      <c r="AA2966" s="2">
        <f>[1]!s_val_pe_ttm(A2966,E2966)</f>
        <v>137.38081359863281</v>
      </c>
      <c r="AB2966" s="5">
        <f>[1]!s_info_zjtxornot1(A2966,"")</f>
        <v>0</v>
      </c>
      <c r="AC2966" s="22" t="str">
        <f>[1]!s_info_nature1(A2966,"")</f>
        <v>民营企业</v>
      </c>
      <c r="AD2966" s="6" t="str">
        <f>[1]!s_info_city(A2966)</f>
        <v>江阴市</v>
      </c>
      <c r="AE2966" s="6" t="str">
        <f>[1]!s_info_province(A2966)</f>
        <v>江苏省</v>
      </c>
      <c r="AF2966">
        <v>120.31067899999999</v>
      </c>
      <c r="AG2966">
        <v>31.837425</v>
      </c>
    </row>
    <row r="2967" spans="1:33" x14ac:dyDescent="0.3">
      <c r="A2967" s="12" t="s">
        <v>6408</v>
      </c>
      <c r="B2967" s="12" t="s">
        <v>6409</v>
      </c>
      <c r="C2967" s="16" t="str">
        <f>[1]!s_info_mkt(A2967)</f>
        <v>创业板</v>
      </c>
      <c r="D2967" s="16" t="str">
        <f>[1]!s_ipo_listeddate(A2967)</f>
        <v>2021-12-02</v>
      </c>
      <c r="E2967" s="16" t="str">
        <f>[1]!lastradeday_s("000002","")</f>
        <v>2026-06-22</v>
      </c>
      <c r="F2967" s="16" t="str">
        <f>[1]!s_info_industry_csrc2023(A2967,"",3)</f>
        <v>橡胶和塑料制品业</v>
      </c>
      <c r="G2967" s="16" t="str">
        <f>[1]!s_info_industry_csrc2023(A2967,"",1)</f>
        <v>制造业</v>
      </c>
      <c r="H2967" s="16">
        <f>[1]!s_is(A2967,83,"FY","YTD","20251231",1,"",100000000)</f>
        <v>4.2954009111999998</v>
      </c>
      <c r="I2967" s="16">
        <f>[1]!s_is(A2967,83,"FY","YTD","20241231",1,"",100000000)</f>
        <v>3.6633685458</v>
      </c>
      <c r="J2967" s="16">
        <f t="shared" si="138"/>
        <v>0.17252764975683821</v>
      </c>
      <c r="K2967" s="16">
        <f>[1]!s_is(A2967,61,"FY","YTD","20251231",1,"",100000000)</f>
        <v>-0.1331685279</v>
      </c>
      <c r="L2967" s="16">
        <f>[1]!s_is(A2967,61,"FY","YTD","20241231",1,"",100000000)</f>
        <v>-0.1183722249</v>
      </c>
      <c r="M2967" s="16">
        <f t="shared" si="139"/>
        <v>-0.12499809826587112</v>
      </c>
      <c r="N2967" s="16">
        <f>[1]!s_fa_roe(A2967,"20251231")</f>
        <v>-1.4603999999999999</v>
      </c>
      <c r="O2967" s="16">
        <f>[1]!s_stmnote_rdexp(A2967,"20251231",1,10000)</f>
        <v>1219.536118</v>
      </c>
      <c r="P2967" s="20">
        <f t="shared" si="140"/>
        <v>2.8391671539206801E-2</v>
      </c>
      <c r="Q2967" s="16">
        <f>[1]!s_margin_tradingbalance(A2967,"",10000)</f>
        <v>14246.464099999999</v>
      </c>
      <c r="R2967" s="16">
        <f>[1]!s_margin_seclendingbalance(A2967,"",10000)</f>
        <v>0</v>
      </c>
      <c r="S2967" s="17">
        <f>[1]!s_val_ev(A2967,"",100000000)</f>
        <v>23.6938</v>
      </c>
      <c r="T2967" s="17">
        <f>[1]!share_freesharesmv(A2967,"",100000000)</f>
        <v>11.19797028</v>
      </c>
      <c r="U2967" s="17">
        <f>[1]!s_dq_amount_btin(A2967,E2967,100000000)</f>
        <v>0.64962882</v>
      </c>
      <c r="V2967" s="17">
        <f>[1]!s_dq_turn(A2967,E2967)</f>
        <v>2.8983693209359442</v>
      </c>
      <c r="W2967" s="2">
        <f>[1]!s_pq_amount(A2967,"20260101","",100000000)</f>
        <v>95.294074230000007</v>
      </c>
      <c r="X2967" s="2">
        <f>[1]!s_pq_avgamount(A2967,"20260101","",100000000)</f>
        <v>0.86630976572727281</v>
      </c>
      <c r="Y2967" s="17">
        <f>[1]!s_ipo_dilutedpe(A2967)</f>
        <v>39.229999999999997</v>
      </c>
      <c r="Z2967" s="12">
        <f>[1]!s_ipo_collection_total(A2967,100000000)</f>
        <v>5.44</v>
      </c>
      <c r="AA2967" s="2">
        <f>[1]!s_val_pe_ttm(A2967,E2967)</f>
        <v>-223.8616943359375</v>
      </c>
      <c r="AB2967" s="5">
        <f>[1]!s_info_zjtxornot1(A2967,"")</f>
        <v>0</v>
      </c>
      <c r="AC2967" s="22" t="str">
        <f>[1]!s_info_nature1(A2967,"")</f>
        <v>民营企业</v>
      </c>
      <c r="AD2967" s="6" t="str">
        <f>[1]!s_info_city(A2967)</f>
        <v>慈溪市</v>
      </c>
      <c r="AE2967" s="6" t="str">
        <f>[1]!s_info_province(A2967)</f>
        <v>浙江省</v>
      </c>
      <c r="AF2967">
        <v>121.338408</v>
      </c>
      <c r="AG2967">
        <v>30.189257000000001</v>
      </c>
    </row>
    <row r="2968" spans="1:33" x14ac:dyDescent="0.3">
      <c r="A2968" s="12" t="s">
        <v>6410</v>
      </c>
      <c r="B2968" s="12" t="s">
        <v>6411</v>
      </c>
      <c r="C2968" s="16" t="str">
        <f>[1]!s_info_mkt(A2968)</f>
        <v>主板</v>
      </c>
      <c r="D2968" s="16" t="str">
        <f>[1]!s_ipo_listeddate(A2968)</f>
        <v>2023-04-10</v>
      </c>
      <c r="E2968" s="16" t="str">
        <f>[1]!lastradeday_s("000002","")</f>
        <v>2026-06-22</v>
      </c>
      <c r="F2968" s="16" t="str">
        <f>[1]!s_info_industry_csrc2023(A2968,"",3)</f>
        <v>化学原料和化学制品制造业</v>
      </c>
      <c r="G2968" s="16" t="str">
        <f>[1]!s_info_industry_csrc2023(A2968,"",1)</f>
        <v>制造业</v>
      </c>
      <c r="H2968" s="16">
        <f>[1]!s_is(A2968,83,"FY","YTD","20251231",1,"",100000000)</f>
        <v>22.605923442800002</v>
      </c>
      <c r="I2968" s="16">
        <f>[1]!s_is(A2968,83,"FY","YTD","20241231",1,"",100000000)</f>
        <v>26.824948687600003</v>
      </c>
      <c r="J2968" s="16">
        <f t="shared" si="138"/>
        <v>-0.15727989991459967</v>
      </c>
      <c r="K2968" s="16">
        <f>[1]!s_is(A2968,61,"FY","YTD","20251231",1,"",100000000)</f>
        <v>2.5078441688000002</v>
      </c>
      <c r="L2968" s="16">
        <f>[1]!s_is(A2968,61,"FY","YTD","20241231",1,"",100000000)</f>
        <v>4.6097401848000006</v>
      </c>
      <c r="M2968" s="16">
        <f t="shared" si="139"/>
        <v>-0.45596843460521275</v>
      </c>
      <c r="N2968" s="16">
        <f>[1]!s_fa_roe(A2968,"20251231")</f>
        <v>5.6669</v>
      </c>
      <c r="O2968" s="16">
        <f>[1]!s_stmnote_rdexp(A2968,"20251231",1,10000)</f>
        <v>9096.7819569999992</v>
      </c>
      <c r="P2968" s="20">
        <f t="shared" si="140"/>
        <v>4.0240700540359164E-2</v>
      </c>
      <c r="Q2968" s="16">
        <f>[1]!s_margin_tradingbalance(A2968,"",10000)</f>
        <v>17386.2425</v>
      </c>
      <c r="R2968" s="16">
        <f>[1]!s_margin_seclendingbalance(A2968,"",10000)</f>
        <v>0.28639999999999999</v>
      </c>
      <c r="S2968" s="17">
        <f>[1]!s_val_ev(A2968,"",100000000)</f>
        <v>45.894212040599996</v>
      </c>
      <c r="T2968" s="17">
        <f>[1]!share_freesharesmv(A2968,"",100000000)</f>
        <v>23.112137231399998</v>
      </c>
      <c r="U2968" s="17">
        <f>[1]!s_dq_amount_btin(A2968,E2968,100000000)</f>
        <v>0.34115128</v>
      </c>
      <c r="V2968" s="17">
        <f>[1]!s_dq_turn(A2968,E2968)</f>
        <v>0.75622882661755064</v>
      </c>
      <c r="W2968" s="2">
        <f>[1]!s_pq_amount(A2968,"20260101","",100000000)</f>
        <v>64.016772739999993</v>
      </c>
      <c r="X2968" s="2">
        <f>[1]!s_pq_avgamount(A2968,"20260101","",100000000)</f>
        <v>0.58197066127272723</v>
      </c>
      <c r="Y2968" s="17">
        <f>[1]!s_ipo_dilutedpe(A2968)</f>
        <v>37.76</v>
      </c>
      <c r="Z2968" s="12">
        <f>[1]!s_ipo_collection_total(A2968,100000000)</f>
        <v>16.576000000000001</v>
      </c>
      <c r="AA2968" s="2">
        <f>[1]!s_val_pe_ttm(A2968,E2968)</f>
        <v>22.677682876586914</v>
      </c>
      <c r="AB2968" s="5">
        <f>[1]!s_info_zjtxornot1(A2968,"")</f>
        <v>0</v>
      </c>
      <c r="AC2968" s="22" t="str">
        <f>[1]!s_info_nature1(A2968,"")</f>
        <v>地方国有企业</v>
      </c>
      <c r="AD2968" s="6" t="str">
        <f>[1]!s_info_city(A2968)</f>
        <v>南昌市</v>
      </c>
      <c r="AE2968" s="6" t="str">
        <f>[1]!s_info_province(A2968)</f>
        <v>江西省</v>
      </c>
      <c r="AF2968">
        <v>115.892151</v>
      </c>
      <c r="AG2968">
        <v>28.676493000000001</v>
      </c>
    </row>
    <row r="2969" spans="1:33" x14ac:dyDescent="0.3">
      <c r="A2969" s="12" t="s">
        <v>6412</v>
      </c>
      <c r="B2969" s="12" t="s">
        <v>6413</v>
      </c>
      <c r="C2969" s="16" t="str">
        <f>[1]!s_info_mkt(A2969)</f>
        <v>主板</v>
      </c>
      <c r="D2969" s="16" t="str">
        <f>[1]!s_ipo_listeddate(A2969)</f>
        <v>1994-02-24</v>
      </c>
      <c r="E2969" s="16" t="str">
        <f>[1]!lastradeday_s("000002","")</f>
        <v>2026-06-22</v>
      </c>
      <c r="F2969" s="16" t="str">
        <f>[1]!s_info_industry_csrc2023(A2969,"",3)</f>
        <v>批发业</v>
      </c>
      <c r="G2969" s="16" t="str">
        <f>[1]!s_info_industry_csrc2023(A2969,"",1)</f>
        <v>批发和零售业</v>
      </c>
      <c r="H2969" s="16">
        <f>[1]!s_is(A2969,83,"FY","YTD","20251231",1,"",100000000)</f>
        <v>103.78712197709999</v>
      </c>
      <c r="I2969" s="16">
        <f>[1]!s_is(A2969,83,"FY","YTD","20241231",1,"",100000000)</f>
        <v>100.48279393680001</v>
      </c>
      <c r="J2969" s="16">
        <f t="shared" si="138"/>
        <v>3.2884515953828686E-2</v>
      </c>
      <c r="K2969" s="16">
        <f>[1]!s_is(A2969,61,"FY","YTD","20251231",1,"",100000000)</f>
        <v>1.338399297</v>
      </c>
      <c r="L2969" s="16">
        <f>[1]!s_is(A2969,61,"FY","YTD","20241231",1,"",100000000)</f>
        <v>2.1327226012000002</v>
      </c>
      <c r="M2969" s="16">
        <f t="shared" si="139"/>
        <v>-0.37244567284702912</v>
      </c>
      <c r="N2969" s="16">
        <f>[1]!s_fa_roe(A2969,"20251231")</f>
        <v>4.5399000000000003</v>
      </c>
      <c r="O2969" s="16">
        <f>[1]!s_stmnote_rdexp(A2969,"20251231",1,10000)</f>
        <v>0</v>
      </c>
      <c r="P2969" s="20">
        <f t="shared" si="140"/>
        <v>0</v>
      </c>
      <c r="Q2969" s="16">
        <f>[1]!s_margin_tradingbalance(A2969,"",10000)</f>
        <v>0</v>
      </c>
      <c r="R2969" s="16">
        <f>[1]!s_margin_seclendingbalance(A2969,"",10000)</f>
        <v>0</v>
      </c>
      <c r="S2969" s="17">
        <f>[1]!s_val_ev(A2969,"",100000000)</f>
        <v>47.086954076399991</v>
      </c>
      <c r="T2969" s="17">
        <f>[1]!share_freesharesmv(A2969,"",100000000)</f>
        <v>11.946610331599999</v>
      </c>
      <c r="U2969" s="17">
        <f>[1]!s_dq_amount_btin(A2969,E2969,100000000)</f>
        <v>0.50417575000000003</v>
      </c>
      <c r="V2969" s="17">
        <f>[1]!s_dq_turn(A2969,E2969)</f>
        <v>1.0884802758071823</v>
      </c>
      <c r="W2969" s="2">
        <f>[1]!s_pq_amount(A2969,"20260101","",100000000)</f>
        <v>160.13310758</v>
      </c>
      <c r="X2969" s="2">
        <f>[1]!s_pq_avgamount(A2969,"20260101","",100000000)</f>
        <v>1.4557555234545454</v>
      </c>
      <c r="Y2969" s="17">
        <f>[1]!s_ipo_dilutedpe(A2969)</f>
        <v>0</v>
      </c>
      <c r="Z2969" s="12">
        <f>[1]!s_ipo_collection_total(A2969,100000000)</f>
        <v>1.17</v>
      </c>
      <c r="AA2969" s="2">
        <f>[1]!s_val_pe_ttm(A2969,E2969)</f>
        <v>34.505279541015625</v>
      </c>
      <c r="AB2969" s="5">
        <f>[1]!s_info_zjtxornot1(A2969,"")</f>
        <v>0</v>
      </c>
      <c r="AC2969" s="22" t="str">
        <f>[1]!s_info_nature1(A2969,"")</f>
        <v>公众企业</v>
      </c>
      <c r="AD2969" s="6" t="str">
        <f>[1]!s_info_city(A2969)</f>
        <v>哈尔滨市</v>
      </c>
      <c r="AE2969" s="6" t="str">
        <f>[1]!s_info_province(A2969)</f>
        <v>黑龙江省</v>
      </c>
      <c r="AF2969">
        <v>126.642464</v>
      </c>
      <c r="AG2969">
        <v>45.756967000000003</v>
      </c>
    </row>
    <row r="2970" spans="1:33" x14ac:dyDescent="0.3">
      <c r="A2970" s="12" t="s">
        <v>6414</v>
      </c>
      <c r="B2970" s="12" t="s">
        <v>6415</v>
      </c>
      <c r="C2970" s="16" t="str">
        <f>[1]!s_info_mkt(A2970)</f>
        <v>主板</v>
      </c>
      <c r="D2970" s="16" t="str">
        <f>[1]!s_ipo_listeddate(A2970)</f>
        <v>2007-10-12</v>
      </c>
      <c r="E2970" s="16" t="str">
        <f>[1]!lastradeday_s("000002","")</f>
        <v>2026-06-22</v>
      </c>
      <c r="F2970" s="16" t="str">
        <f>[1]!s_info_industry_csrc2023(A2970,"",3)</f>
        <v>仪器仪表制造业</v>
      </c>
      <c r="G2970" s="16" t="str">
        <f>[1]!s_info_industry_csrc2023(A2970,"",1)</f>
        <v>制造业</v>
      </c>
      <c r="H2970" s="16">
        <f>[1]!s_is(A2970,83,"FY","YTD","20251231",1,"",100000000)</f>
        <v>3.1737485764</v>
      </c>
      <c r="I2970" s="16">
        <f>[1]!s_is(A2970,83,"FY","YTD","20241231",1,"",100000000)</f>
        <v>3.2552108454000002</v>
      </c>
      <c r="J2970" s="16">
        <f t="shared" si="138"/>
        <v>-2.5025189724688923E-2</v>
      </c>
      <c r="K2970" s="16">
        <f>[1]!s_is(A2970,61,"FY","YTD","20251231",1,"",100000000)</f>
        <v>-0.32729087779999999</v>
      </c>
      <c r="L2970" s="16">
        <f>[1]!s_is(A2970,61,"FY","YTD","20241231",1,"",100000000)</f>
        <v>0.1661251655</v>
      </c>
      <c r="M2970" s="16">
        <f t="shared" si="139"/>
        <v>-2.9701462858738279</v>
      </c>
      <c r="N2970" s="16">
        <f>[1]!s_fa_roe(A2970,"20251231")</f>
        <v>-4.7694999999999999</v>
      </c>
      <c r="O2970" s="16">
        <f>[1]!s_stmnote_rdexp(A2970,"20251231",1,10000)</f>
        <v>1473.8718180000001</v>
      </c>
      <c r="P2970" s="20">
        <f t="shared" si="140"/>
        <v>4.6439463697903277E-2</v>
      </c>
      <c r="Q2970" s="16">
        <f>[1]!s_margin_tradingbalance(A2970,"",10000)</f>
        <v>0</v>
      </c>
      <c r="R2970" s="16">
        <f>[1]!s_margin_seclendingbalance(A2970,"",10000)</f>
        <v>0</v>
      </c>
      <c r="S2970" s="17">
        <f>[1]!s_val_ev(A2970,"",100000000)</f>
        <v>27.450785630499997</v>
      </c>
      <c r="T2970" s="17">
        <f>[1]!share_freesharesmv(A2970,"",100000000)</f>
        <v>22.178769727499994</v>
      </c>
      <c r="U2970" s="17">
        <f>[1]!s_dq_amount_btin(A2970,E2970,100000000)</f>
        <v>0.2261628</v>
      </c>
      <c r="V2970" s="17">
        <f>[1]!s_dq_turn(A2970,E2970)</f>
        <v>0.82388461679841762</v>
      </c>
      <c r="W2970" s="2">
        <f>[1]!s_pq_amount(A2970,"20260101","",100000000)</f>
        <v>209.78077642</v>
      </c>
      <c r="X2970" s="2">
        <f>[1]!s_pq_avgamount(A2970,"20260101","",100000000)</f>
        <v>1.924594279082569</v>
      </c>
      <c r="Y2970" s="17">
        <f>[1]!s_ipo_dilutedpe(A2970)</f>
        <v>29.97</v>
      </c>
      <c r="Z2970" s="12">
        <f>[1]!s_ipo_collection_total(A2970,100000000)</f>
        <v>1.60805</v>
      </c>
      <c r="AA2970" s="2">
        <f>[1]!s_val_pe_ttm(A2970,E2970)</f>
        <v>-76.94915771484375</v>
      </c>
      <c r="AB2970" s="5">
        <f>[1]!s_info_zjtxornot1(A2970,"")</f>
        <v>1</v>
      </c>
      <c r="AC2970" s="22" t="str">
        <f>[1]!s_info_nature1(A2970,"")</f>
        <v>民营企业</v>
      </c>
      <c r="AD2970" s="6" t="str">
        <f>[1]!s_info_city(A2970)</f>
        <v>桂林市</v>
      </c>
      <c r="AE2970" s="6" t="str">
        <f>[1]!s_info_province(A2970)</f>
        <v>广西壮族自治区</v>
      </c>
      <c r="AF2970">
        <v>110.299121</v>
      </c>
      <c r="AG2970">
        <v>25.274215000000002</v>
      </c>
    </row>
    <row r="2971" spans="1:33" x14ac:dyDescent="0.3">
      <c r="A2971" s="12" t="s">
        <v>6416</v>
      </c>
      <c r="B2971" s="12" t="s">
        <v>6417</v>
      </c>
      <c r="C2971" s="16" t="str">
        <f>[1]!s_info_mkt(A2971)</f>
        <v>创业板</v>
      </c>
      <c r="D2971" s="16" t="str">
        <f>[1]!s_ipo_listeddate(A2971)</f>
        <v>2021-08-17</v>
      </c>
      <c r="E2971" s="16" t="str">
        <f>[1]!lastradeday_s("000002","")</f>
        <v>2026-06-22</v>
      </c>
      <c r="F2971" s="16" t="str">
        <f>[1]!s_info_industry_csrc2023(A2971,"",3)</f>
        <v>土木工程建筑业</v>
      </c>
      <c r="G2971" s="16" t="str">
        <f>[1]!s_info_industry_csrc2023(A2971,"",1)</f>
        <v>建筑业</v>
      </c>
      <c r="H2971" s="16">
        <f>[1]!s_is(A2971,83,"FY","YTD","20251231",1,"",100000000)</f>
        <v>11.822482006800001</v>
      </c>
      <c r="I2971" s="16">
        <f>[1]!s_is(A2971,83,"FY","YTD","20241231",1,"",100000000)</f>
        <v>10.972965011099999</v>
      </c>
      <c r="J2971" s="16">
        <f t="shared" si="138"/>
        <v>7.7419092728414851E-2</v>
      </c>
      <c r="K2971" s="16">
        <f>[1]!s_is(A2971,61,"FY","YTD","20251231",1,"",100000000)</f>
        <v>6.9849881599999997E-2</v>
      </c>
      <c r="L2971" s="16">
        <f>[1]!s_is(A2971,61,"FY","YTD","20241231",1,"",100000000)</f>
        <v>0.52541237479999991</v>
      </c>
      <c r="M2971" s="16">
        <f t="shared" si="139"/>
        <v>-0.86705702996320067</v>
      </c>
      <c r="N2971" s="16">
        <f>[1]!s_fa_roe(A2971,"20251231")</f>
        <v>0.69159999999999999</v>
      </c>
      <c r="O2971" s="16">
        <f>[1]!s_stmnote_rdexp(A2971,"20251231",1,10000)</f>
        <v>3022.808618</v>
      </c>
      <c r="P2971" s="20">
        <f t="shared" si="140"/>
        <v>2.5568308044464392E-2</v>
      </c>
      <c r="Q2971" s="16">
        <f>[1]!s_margin_tradingbalance(A2971,"",10000)</f>
        <v>20880.7441</v>
      </c>
      <c r="R2971" s="16">
        <f>[1]!s_margin_seclendingbalance(A2971,"",10000)</f>
        <v>0.28699999999999998</v>
      </c>
      <c r="S2971" s="17">
        <f>[1]!s_val_ev(A2971,"",100000000)</f>
        <v>48.991536218</v>
      </c>
      <c r="T2971" s="17">
        <f>[1]!share_freesharesmv(A2971,"",100000000)</f>
        <v>22.223847137999996</v>
      </c>
      <c r="U2971" s="17">
        <f>[1]!s_dq_amount_btin(A2971,E2971,100000000)</f>
        <v>1.6952457000000001</v>
      </c>
      <c r="V2971" s="17">
        <f>[1]!s_dq_turn(A2971,E2971)</f>
        <v>4.5700208372009286</v>
      </c>
      <c r="W2971" s="2">
        <f>[1]!s_pq_amount(A2971,"20260101","",100000000)</f>
        <v>153.36791436999999</v>
      </c>
      <c r="X2971" s="2">
        <f>[1]!s_pq_avgamount(A2971,"20260101","",100000000)</f>
        <v>1.3942537669999999</v>
      </c>
      <c r="Y2971" s="17">
        <f>[1]!s_ipo_dilutedpe(A2971)</f>
        <v>14.61</v>
      </c>
      <c r="Z2971" s="12">
        <f>[1]!s_ipo_collection_total(A2971,100000000)</f>
        <v>3.1166580000000002</v>
      </c>
      <c r="AA2971" s="2">
        <f>[1]!s_val_pe_ttm(A2971,E2971)</f>
        <v>-1368.0791015625</v>
      </c>
      <c r="AB2971" s="5">
        <f>[1]!s_info_zjtxornot1(A2971,"")</f>
        <v>0</v>
      </c>
      <c r="AC2971" s="22" t="str">
        <f>[1]!s_info_nature1(A2971,"")</f>
        <v>民营企业</v>
      </c>
      <c r="AD2971" s="6" t="str">
        <f>[1]!s_info_city(A2971)</f>
        <v>上海市</v>
      </c>
      <c r="AE2971" s="6" t="str">
        <f>[1]!s_info_province(A2971)</f>
        <v>上海</v>
      </c>
      <c r="AF2971">
        <v>121.472644</v>
      </c>
      <c r="AG2971">
        <v>31.231705999999999</v>
      </c>
    </row>
    <row r="2972" spans="1:33" x14ac:dyDescent="0.3">
      <c r="A2972" s="12" t="s">
        <v>6418</v>
      </c>
      <c r="B2972" s="12" t="s">
        <v>6419</v>
      </c>
      <c r="C2972" s="16" t="str">
        <f>[1]!s_info_mkt(A2972)</f>
        <v>主板</v>
      </c>
      <c r="D2972" s="16" t="str">
        <f>[1]!s_ipo_listeddate(A2972)</f>
        <v>1996-12-10</v>
      </c>
      <c r="E2972" s="16" t="str">
        <f>[1]!lastradeday_s("000002","")</f>
        <v>2026-06-22</v>
      </c>
      <c r="F2972" s="16" t="str">
        <f>[1]!s_info_industry_csrc2023(A2972,"",3)</f>
        <v>医药制造业</v>
      </c>
      <c r="G2972" s="16" t="str">
        <f>[1]!s_info_industry_csrc2023(A2972,"",1)</f>
        <v>制造业</v>
      </c>
      <c r="H2972" s="16">
        <f>[1]!s_is(A2972,83,"FY","YTD","20251231",1,"",100000000)</f>
        <v>35.364220144499996</v>
      </c>
      <c r="I2972" s="16">
        <f>[1]!s_is(A2972,83,"FY","YTD","20241231",1,"",100000000)</f>
        <v>40.748929276999995</v>
      </c>
      <c r="J2972" s="16">
        <f t="shared" si="138"/>
        <v>-0.1321435735377543</v>
      </c>
      <c r="K2972" s="16">
        <f>[1]!s_is(A2972,61,"FY","YTD","20251231",1,"",100000000)</f>
        <v>3.9320810062000002</v>
      </c>
      <c r="L2972" s="16">
        <f>[1]!s_is(A2972,61,"FY","YTD","20241231",1,"",100000000)</f>
        <v>4.8191167836000002</v>
      </c>
      <c r="M2972" s="16">
        <f t="shared" si="139"/>
        <v>-0.18406604720987113</v>
      </c>
      <c r="N2972" s="16">
        <f>[1]!s_fa_roe(A2972,"20251231")</f>
        <v>6.2968000000000002</v>
      </c>
      <c r="O2972" s="16">
        <f>[1]!s_stmnote_rdexp(A2972,"20251231",1,10000)</f>
        <v>4735.4928790000004</v>
      </c>
      <c r="P2972" s="20">
        <f t="shared" si="140"/>
        <v>1.3390632847693337E-2</v>
      </c>
      <c r="Q2972" s="16">
        <f>[1]!s_margin_tradingbalance(A2972,"",10000)</f>
        <v>38037.342400000001</v>
      </c>
      <c r="R2972" s="16">
        <f>[1]!s_margin_seclendingbalance(A2972,"",10000)</f>
        <v>422.14769999999999</v>
      </c>
      <c r="S2972" s="17">
        <f>[1]!s_val_ev(A2972,"",100000000)</f>
        <v>72.096819050999997</v>
      </c>
      <c r="T2972" s="17">
        <f>[1]!share_freesharesmv(A2972,"",100000000)</f>
        <v>50.636934572000008</v>
      </c>
      <c r="U2972" s="17">
        <f>[1]!s_dq_amount_btin(A2972,E2972,100000000)</f>
        <v>0.79849397</v>
      </c>
      <c r="V2972" s="17">
        <f>[1]!s_dq_turn(A2972,E2972)</f>
        <v>1.1794855104339348</v>
      </c>
      <c r="W2972" s="2">
        <f>[1]!s_pq_amount(A2972,"20260101","",100000000)</f>
        <v>138.55504303000001</v>
      </c>
      <c r="X2972" s="2">
        <f>[1]!s_pq_avgamount(A2972,"20260101","",100000000)</f>
        <v>1.2595913002727273</v>
      </c>
      <c r="Y2972" s="17">
        <f>[1]!s_ipo_dilutedpe(A2972)</f>
        <v>0</v>
      </c>
      <c r="Z2972" s="12">
        <f>[1]!s_ipo_collection_total(A2972,100000000)</f>
        <v>0.81379999999999997</v>
      </c>
      <c r="AA2972" s="2">
        <f>[1]!s_val_pe_ttm(A2972,E2972)</f>
        <v>19.523866653442383</v>
      </c>
      <c r="AB2972" s="5">
        <f>[1]!s_info_zjtxornot1(A2972,"")</f>
        <v>0</v>
      </c>
      <c r="AC2972" s="22" t="str">
        <f>[1]!s_info_nature1(A2972,"")</f>
        <v>民营企业</v>
      </c>
      <c r="AD2972" s="6" t="str">
        <f>[1]!s_info_city(A2972)</f>
        <v>樟树市</v>
      </c>
      <c r="AE2972" s="6" t="str">
        <f>[1]!s_info_province(A2972)</f>
        <v>江西省</v>
      </c>
      <c r="AF2972">
        <v>115.421346</v>
      </c>
      <c r="AG2972">
        <v>28.002514000000001</v>
      </c>
    </row>
    <row r="2973" spans="1:33" x14ac:dyDescent="0.3">
      <c r="A2973" s="12" t="s">
        <v>6420</v>
      </c>
      <c r="B2973" s="12" t="s">
        <v>6421</v>
      </c>
      <c r="C2973" s="16" t="str">
        <f>[1]!s_info_mkt(A2973)</f>
        <v>创业板</v>
      </c>
      <c r="D2973" s="16" t="str">
        <f>[1]!s_ipo_listeddate(A2973)</f>
        <v>2011-05-18</v>
      </c>
      <c r="E2973" s="16" t="str">
        <f>[1]!lastradeday_s("000002","")</f>
        <v>2026-06-22</v>
      </c>
      <c r="F2973" s="16" t="str">
        <f>[1]!s_info_industry_csrc2023(A2973,"",3)</f>
        <v>计算机、通信和其他电子设备制造业</v>
      </c>
      <c r="G2973" s="16" t="str">
        <f>[1]!s_info_industry_csrc2023(A2973,"",1)</f>
        <v>制造业</v>
      </c>
      <c r="H2973" s="16">
        <f>[1]!s_is(A2973,83,"FY","YTD","20251231",1,"",100000000)</f>
        <v>43.525566181999999</v>
      </c>
      <c r="I2973" s="16">
        <f>[1]!s_is(A2973,83,"FY","YTD","20241231",1,"",100000000)</f>
        <v>42.251108234499995</v>
      </c>
      <c r="J2973" s="16">
        <f t="shared" si="138"/>
        <v>3.0163893936854258E-2</v>
      </c>
      <c r="K2973" s="16">
        <f>[1]!s_is(A2973,61,"FY","YTD","20251231",1,"",100000000)</f>
        <v>0.97520038980000001</v>
      </c>
      <c r="L2973" s="16">
        <f>[1]!s_is(A2973,61,"FY","YTD","20241231",1,"",100000000)</f>
        <v>0.81349155409999996</v>
      </c>
      <c r="M2973" s="16">
        <f t="shared" si="139"/>
        <v>0.19878366884694379</v>
      </c>
      <c r="N2973" s="16">
        <f>[1]!s_fa_roe(A2973,"20251231")</f>
        <v>3.7643</v>
      </c>
      <c r="O2973" s="16">
        <f>[1]!s_stmnote_rdexp(A2973,"20251231",1,10000)</f>
        <v>21836.119116999998</v>
      </c>
      <c r="P2973" s="20">
        <f t="shared" si="140"/>
        <v>5.0168489539442973E-2</v>
      </c>
      <c r="Q2973" s="16">
        <f>[1]!s_margin_tradingbalance(A2973,"",10000)</f>
        <v>26215.054</v>
      </c>
      <c r="R2973" s="16">
        <f>[1]!s_margin_seclendingbalance(A2973,"",10000)</f>
        <v>27.602499999999999</v>
      </c>
      <c r="S2973" s="17">
        <f>[1]!s_val_ev(A2973,"",100000000)</f>
        <v>65.626363006199995</v>
      </c>
      <c r="T2973" s="17">
        <f>[1]!share_freesharesmv(A2973,"",100000000)</f>
        <v>42.124377105000001</v>
      </c>
      <c r="U2973" s="17">
        <f>[1]!s_dq_amount_btin(A2973,E2973,100000000)</f>
        <v>5.1979574599999996</v>
      </c>
      <c r="V2973" s="17">
        <f>[1]!s_dq_turn(A2973,E2973)</f>
        <v>8.0275413924009733</v>
      </c>
      <c r="W2973" s="2">
        <f>[1]!s_pq_amount(A2973,"20260101","",100000000)</f>
        <v>312.67396409000003</v>
      </c>
      <c r="X2973" s="2">
        <f>[1]!s_pq_avgamount(A2973,"20260101","",100000000)</f>
        <v>2.8424905826363633</v>
      </c>
      <c r="Y2973" s="17">
        <f>[1]!s_ipo_dilutedpe(A2973)</f>
        <v>32.04</v>
      </c>
      <c r="Z2973" s="12">
        <f>[1]!s_ipo_collection_total(A2973,100000000)</f>
        <v>4.96</v>
      </c>
      <c r="AA2973" s="2">
        <f>[1]!s_val_pe_ttm(A2973,E2973)</f>
        <v>64.696266174316406</v>
      </c>
      <c r="AB2973" s="5">
        <f>[1]!s_info_zjtxornot1(A2973,"")</f>
        <v>1</v>
      </c>
      <c r="AC2973" s="22" t="str">
        <f>[1]!s_info_nature1(A2973,"")</f>
        <v>地方国有企业</v>
      </c>
      <c r="AD2973" s="6" t="str">
        <f>[1]!s_info_city(A2973)</f>
        <v>广州市</v>
      </c>
      <c r="AE2973" s="6" t="str">
        <f>[1]!s_info_province(A2973)</f>
        <v>广东省</v>
      </c>
      <c r="AF2973">
        <v>113.280637</v>
      </c>
      <c r="AG2973">
        <v>23.125177999999998</v>
      </c>
    </row>
    <row r="2974" spans="1:33" x14ac:dyDescent="0.3">
      <c r="A2974" s="12" t="s">
        <v>6422</v>
      </c>
      <c r="B2974" s="12" t="s">
        <v>6423</v>
      </c>
      <c r="C2974" s="16" t="str">
        <f>[1]!s_info_mkt(A2974)</f>
        <v>主板</v>
      </c>
      <c r="D2974" s="16" t="str">
        <f>[1]!s_ipo_listeddate(A2974)</f>
        <v>2007-09-25</v>
      </c>
      <c r="E2974" s="16" t="str">
        <f>[1]!lastradeday_s("000002","")</f>
        <v>2026-06-22</v>
      </c>
      <c r="F2974" s="16" t="str">
        <f>[1]!s_info_industry_csrc2023(A2974,"",3)</f>
        <v>卫生</v>
      </c>
      <c r="G2974" s="16" t="str">
        <f>[1]!s_info_industry_csrc2023(A2974,"",1)</f>
        <v>卫生和社会工作</v>
      </c>
      <c r="H2974" s="16">
        <f>[1]!s_is(A2974,83,"FY","YTD","20251231",1,"",100000000)</f>
        <v>7.8125104467999993</v>
      </c>
      <c r="I2974" s="16">
        <f>[1]!s_is(A2974,83,"FY","YTD","20241231",1,"",100000000)</f>
        <v>8.1601880840999996</v>
      </c>
      <c r="J2974" s="16">
        <f t="shared" si="138"/>
        <v>-4.2606571529576032E-2</v>
      </c>
      <c r="K2974" s="16">
        <f>[1]!s_is(A2974,61,"FY","YTD","20251231",1,"",100000000)</f>
        <v>-0.34854476420000002</v>
      </c>
      <c r="L2974" s="16">
        <f>[1]!s_is(A2974,61,"FY","YTD","20241231",1,"",100000000)</f>
        <v>-0.93954030310000003</v>
      </c>
      <c r="M2974" s="16">
        <f t="shared" si="139"/>
        <v>0.6290262769463093</v>
      </c>
      <c r="N2974" s="16">
        <f>[1]!s_fa_roe(A2974,"20251231")</f>
        <v>-1.9769000000000001</v>
      </c>
      <c r="O2974" s="16">
        <f>[1]!s_stmnote_rdexp(A2974,"20251231",1,10000)</f>
        <v>310.72956800000003</v>
      </c>
      <c r="P2974" s="20">
        <f t="shared" si="140"/>
        <v>3.9773331519482921E-3</v>
      </c>
      <c r="Q2974" s="16">
        <f>[1]!s_margin_tradingbalance(A2974,"",10000)</f>
        <v>38574.821400000001</v>
      </c>
      <c r="R2974" s="16">
        <f>[1]!s_margin_seclendingbalance(A2974,"",10000)</f>
        <v>24.452999999999999</v>
      </c>
      <c r="S2974" s="17">
        <f>[1]!s_val_ev(A2974,"",100000000)</f>
        <v>74.841826099200006</v>
      </c>
      <c r="T2974" s="17">
        <f>[1]!share_freesharesmv(A2974,"",100000000)</f>
        <v>57.272513846400003</v>
      </c>
      <c r="U2974" s="17">
        <f>[1]!s_dq_amount_btin(A2974,E2974,100000000)</f>
        <v>4.5195597699999999</v>
      </c>
      <c r="V2974" s="17">
        <f>[1]!s_dq_turn(A2974,E2974)</f>
        <v>6.5136423748163574</v>
      </c>
      <c r="W2974" s="2">
        <f>[1]!s_pq_amount(A2974,"20260101","",100000000)</f>
        <v>1278.82999728</v>
      </c>
      <c r="X2974" s="2">
        <f>[1]!s_pq_avgamount(A2974,"20260101","",100000000)</f>
        <v>11.625727247999999</v>
      </c>
      <c r="Y2974" s="17">
        <f>[1]!s_ipo_dilutedpe(A2974)</f>
        <v>29.74</v>
      </c>
      <c r="Z2974" s="12">
        <f>[1]!s_ipo_collection_total(A2974,100000000)</f>
        <v>1.921</v>
      </c>
      <c r="AA2974" s="2">
        <f>[1]!s_val_pe_ttm(A2974,E2974)</f>
        <v>-162.46388244628906</v>
      </c>
      <c r="AB2974" s="5">
        <f>[1]!s_info_zjtxornot1(A2974,"")</f>
        <v>0</v>
      </c>
      <c r="AC2974" s="22" t="str">
        <f>[1]!s_info_nature1(A2974,"")</f>
        <v>民营企业</v>
      </c>
      <c r="AD2974" s="6" t="str">
        <f>[1]!s_info_city(A2974)</f>
        <v>诸暨市</v>
      </c>
      <c r="AE2974" s="6" t="str">
        <f>[1]!s_info_province(A2974)</f>
        <v>浙江省</v>
      </c>
      <c r="AF2974">
        <v>120.281434</v>
      </c>
      <c r="AG2974">
        <v>29.699400000000001</v>
      </c>
    </row>
    <row r="2975" spans="1:33" x14ac:dyDescent="0.3">
      <c r="A2975" s="12" t="s">
        <v>6424</v>
      </c>
      <c r="B2975" s="12" t="s">
        <v>6425</v>
      </c>
      <c r="C2975" s="16" t="str">
        <f>[1]!s_info_mkt(A2975)</f>
        <v>主板</v>
      </c>
      <c r="D2975" s="16" t="str">
        <f>[1]!s_ipo_listeddate(A2975)</f>
        <v>2002-03-28</v>
      </c>
      <c r="E2975" s="16" t="str">
        <f>[1]!lastradeday_s("000002","")</f>
        <v>2026-06-22</v>
      </c>
      <c r="F2975" s="16" t="str">
        <f>[1]!s_info_industry_csrc2023(A2975,"",3)</f>
        <v>房地产业</v>
      </c>
      <c r="G2975" s="16" t="str">
        <f>[1]!s_info_industry_csrc2023(A2975,"",1)</f>
        <v>房地产业</v>
      </c>
      <c r="H2975" s="16">
        <f>[1]!s_is(A2975,83,"FY","YTD","20251231",1,"",100000000)</f>
        <v>49.311322648000001</v>
      </c>
      <c r="I2975" s="16">
        <f>[1]!s_is(A2975,83,"FY","YTD","20241231",1,"",100000000)</f>
        <v>21.181177331199997</v>
      </c>
      <c r="J2975" s="16">
        <f t="shared" si="138"/>
        <v>1.3280727920333368</v>
      </c>
      <c r="K2975" s="16">
        <f>[1]!s_is(A2975,61,"FY","YTD","20251231",1,"",100000000)</f>
        <v>-18.448727292200001</v>
      </c>
      <c r="L2975" s="16">
        <f>[1]!s_is(A2975,61,"FY","YTD","20241231",1,"",100000000)</f>
        <v>-9.3823631489999997</v>
      </c>
      <c r="M2975" s="16">
        <f t="shared" si="139"/>
        <v>-0.96631989182451561</v>
      </c>
      <c r="N2975" s="16">
        <f>[1]!s_fa_roe(A2975,"20251231")</f>
        <v>-79.815299999999993</v>
      </c>
      <c r="O2975" s="16">
        <f>[1]!s_stmnote_rdexp(A2975,"20251231",1,10000)</f>
        <v>0</v>
      </c>
      <c r="P2975" s="20">
        <f t="shared" si="140"/>
        <v>0</v>
      </c>
      <c r="Q2975" s="16">
        <f>[1]!s_margin_tradingbalance(A2975,"",10000)</f>
        <v>14429.4267</v>
      </c>
      <c r="R2975" s="16">
        <f>[1]!s_margin_seclendingbalance(A2975,"",10000)</f>
        <v>18.351199999999999</v>
      </c>
      <c r="S2975" s="17">
        <f>[1]!s_val_ev(A2975,"",100000000)</f>
        <v>21.734999999999999</v>
      </c>
      <c r="T2975" s="17">
        <f>[1]!share_freesharesmv(A2975,"",100000000)</f>
        <v>12.369415823999999</v>
      </c>
      <c r="U2975" s="17">
        <f>[1]!s_dq_amount_btin(A2975,E2975,100000000)</f>
        <v>0.26571363999999997</v>
      </c>
      <c r="V2975" s="17">
        <f>[1]!s_dq_turn(A2975,E2975)</f>
        <v>1.2572900952380952</v>
      </c>
      <c r="W2975" s="2">
        <f>[1]!s_pq_amount(A2975,"20260101","",100000000)</f>
        <v>50.853189870000001</v>
      </c>
      <c r="X2975" s="2">
        <f>[1]!s_pq_avgamount(A2975,"20260101","",100000000)</f>
        <v>0.46230172609090908</v>
      </c>
      <c r="Y2975" s="17">
        <f>[1]!s_ipo_dilutedpe(A2975)</f>
        <v>19.989999999999998</v>
      </c>
      <c r="Z2975" s="12">
        <f>[1]!s_ipo_collection_total(A2975,100000000)</f>
        <v>3.32</v>
      </c>
      <c r="AA2975" s="2">
        <f>[1]!s_val_pe_ttm(A2975,E2975)</f>
        <v>-1.1420303583145142</v>
      </c>
      <c r="AB2975" s="5">
        <f>[1]!s_info_zjtxornot1(A2975,"")</f>
        <v>0</v>
      </c>
      <c r="AC2975" s="22" t="str">
        <f>[1]!s_info_nature1(A2975,"")</f>
        <v>地方国有企业</v>
      </c>
      <c r="AD2975" s="6" t="str">
        <f>[1]!s_info_city(A2975)</f>
        <v>南京市</v>
      </c>
      <c r="AE2975" s="6" t="str">
        <f>[1]!s_info_province(A2975)</f>
        <v>江苏省</v>
      </c>
      <c r="AF2975">
        <v>118.767413</v>
      </c>
      <c r="AG2975">
        <v>32.041544000000002</v>
      </c>
    </row>
    <row r="2976" spans="1:33" x14ac:dyDescent="0.3">
      <c r="A2976" s="12" t="s">
        <v>6426</v>
      </c>
      <c r="B2976" s="12" t="s">
        <v>6427</v>
      </c>
      <c r="C2976" s="16" t="str">
        <f>[1]!s_info_mkt(A2976)</f>
        <v>主板</v>
      </c>
      <c r="D2976" s="16" t="str">
        <f>[1]!s_ipo_listeddate(A2976)</f>
        <v>2010-05-18</v>
      </c>
      <c r="E2976" s="16" t="str">
        <f>[1]!lastradeday_s("000002","")</f>
        <v>2026-06-22</v>
      </c>
      <c r="F2976" s="16" t="str">
        <f>[1]!s_info_industry_csrc2023(A2976,"",3)</f>
        <v>化学原料和化学制品制造业</v>
      </c>
      <c r="G2976" s="16" t="str">
        <f>[1]!s_info_industry_csrc2023(A2976,"",1)</f>
        <v>制造业</v>
      </c>
      <c r="H2976" s="16">
        <f>[1]!s_is(A2976,83,"FY","YTD","20251231",1,"",100000000)</f>
        <v>237.69749306740002</v>
      </c>
      <c r="I2976" s="16">
        <f>[1]!s_is(A2976,83,"FY","YTD","20241231",1,"",100000000)</f>
        <v>252.18839735340001</v>
      </c>
      <c r="J2976" s="16">
        <f t="shared" si="138"/>
        <v>-5.7460630378222355E-2</v>
      </c>
      <c r="K2976" s="16">
        <f>[1]!s_is(A2976,61,"FY","YTD","20251231",1,"",100000000)</f>
        <v>-5.7452772392</v>
      </c>
      <c r="L2976" s="16">
        <f>[1]!s_is(A2976,61,"FY","YTD","20241231",1,"",100000000)</f>
        <v>0.31679729690000002</v>
      </c>
      <c r="M2976" s="16">
        <f t="shared" si="139"/>
        <v>-19.135499562086068</v>
      </c>
      <c r="N2976" s="16">
        <f>[1]!s_fa_roe(A2976,"20251231")</f>
        <v>-5.0536000000000003</v>
      </c>
      <c r="O2976" s="16">
        <f>[1]!s_stmnote_rdexp(A2976,"20251231",1,10000)</f>
        <v>66793.059490999993</v>
      </c>
      <c r="P2976" s="20">
        <f t="shared" si="140"/>
        <v>2.8100026899341584E-2</v>
      </c>
      <c r="Q2976" s="16">
        <f>[1]!s_margin_tradingbalance(A2976,"",10000)</f>
        <v>53891.647299999997</v>
      </c>
      <c r="R2976" s="16">
        <f>[1]!s_margin_seclendingbalance(A2976,"",10000)</f>
        <v>212.30199999999999</v>
      </c>
      <c r="S2976" s="17">
        <f>[1]!s_val_ev(A2976,"",100000000)</f>
        <v>147.25977540259998</v>
      </c>
      <c r="T2976" s="17">
        <f>[1]!share_freesharesmv(A2976,"",100000000)</f>
        <v>64.187071839799998</v>
      </c>
      <c r="U2976" s="17">
        <f>[1]!s_dq_amount_btin(A2976,E2976,100000000)</f>
        <v>2.06477939</v>
      </c>
      <c r="V2976" s="17">
        <f>[1]!s_dq_turn(A2976,E2976)</f>
        <v>1.468302556551532</v>
      </c>
      <c r="W2976" s="2">
        <f>[1]!s_pq_amount(A2976,"20260101","",100000000)</f>
        <v>348.58877391999999</v>
      </c>
      <c r="X2976" s="2">
        <f>[1]!s_pq_avgamount(A2976,"20260101","",100000000)</f>
        <v>3.1689888538181816</v>
      </c>
      <c r="Y2976" s="17">
        <f>[1]!s_ipo_dilutedpe(A2976)</f>
        <v>43.1</v>
      </c>
      <c r="Z2976" s="12">
        <f>[1]!s_ipo_collection_total(A2976,100000000)</f>
        <v>18.771999999999998</v>
      </c>
      <c r="AA2976" s="2">
        <f>[1]!s_val_pe_ttm(A2976,E2976)</f>
        <v>-21.928064346313477</v>
      </c>
      <c r="AB2976" s="5">
        <f>[1]!s_info_zjtxornot1(A2976,"")</f>
        <v>0</v>
      </c>
      <c r="AC2976" s="22" t="str">
        <f>[1]!s_info_nature1(A2976,"")</f>
        <v>地方国有企业</v>
      </c>
      <c r="AD2976" s="6" t="str">
        <f>[1]!s_info_city(A2976)</f>
        <v>淄博市</v>
      </c>
      <c r="AE2976" s="6" t="str">
        <f>[1]!s_info_province(A2976)</f>
        <v>山东省</v>
      </c>
      <c r="AF2976">
        <v>118.047648</v>
      </c>
      <c r="AG2976">
        <v>36.814939000000003</v>
      </c>
    </row>
    <row r="2977" spans="1:33" x14ac:dyDescent="0.3">
      <c r="A2977" s="12" t="s">
        <v>6428</v>
      </c>
      <c r="B2977" s="12" t="s">
        <v>6429</v>
      </c>
      <c r="C2977" s="16" t="str">
        <f>[1]!s_info_mkt(A2977)</f>
        <v>主板</v>
      </c>
      <c r="D2977" s="16" t="str">
        <f>[1]!s_ipo_listeddate(A2977)</f>
        <v>1996-06-28</v>
      </c>
      <c r="E2977" s="16" t="str">
        <f>[1]!lastradeday_s("000002","")</f>
        <v>2026-06-22</v>
      </c>
      <c r="F2977" s="16" t="str">
        <f>[1]!s_info_industry_csrc2023(A2977,"",3)</f>
        <v>化学原料和化学制品制造业</v>
      </c>
      <c r="G2977" s="16" t="str">
        <f>[1]!s_info_industry_csrc2023(A2977,"",1)</f>
        <v>制造业</v>
      </c>
      <c r="H2977" s="16">
        <f>[1]!s_is(A2977,83,"FY","YTD","20251231",1,"",100000000)</f>
        <v>35.767526059699996</v>
      </c>
      <c r="I2977" s="16">
        <f>[1]!s_is(A2977,83,"FY","YTD","20241231",1,"",100000000)</f>
        <v>32.508003898799998</v>
      </c>
      <c r="J2977" s="16">
        <f t="shared" si="138"/>
        <v>0.10026829611092536</v>
      </c>
      <c r="K2977" s="16">
        <f>[1]!s_is(A2977,61,"FY","YTD","20251231",1,"",100000000)</f>
        <v>38.523532409799998</v>
      </c>
      <c r="L2977" s="16">
        <f>[1]!s_is(A2977,61,"FY","YTD","20241231",1,"",100000000)</f>
        <v>25.799859388000002</v>
      </c>
      <c r="M2977" s="16">
        <f t="shared" si="139"/>
        <v>0.49316830880551293</v>
      </c>
      <c r="N2977" s="16">
        <f>[1]!s_fa_roe(A2977,"20251231")</f>
        <v>25.589700000000001</v>
      </c>
      <c r="O2977" s="16">
        <f>[1]!s_stmnote_rdexp(A2977,"20251231",1,10000)</f>
        <v>2122.0978</v>
      </c>
      <c r="P2977" s="20">
        <f t="shared" si="140"/>
        <v>5.9330292971842159E-3</v>
      </c>
      <c r="Q2977" s="16">
        <f>[1]!s_margin_tradingbalance(A2977,"",10000)</f>
        <v>181611.25719999999</v>
      </c>
      <c r="R2977" s="16">
        <f>[1]!s_margin_seclendingbalance(A2977,"",10000)</f>
        <v>5891.2178000000004</v>
      </c>
      <c r="S2977" s="17">
        <f>[1]!s_val_ev(A2977,"",100000000)</f>
        <v>1238.8150897584001</v>
      </c>
      <c r="T2977" s="17">
        <f>[1]!share_freesharesmv(A2977,"",100000000)</f>
        <v>550.84942338719986</v>
      </c>
      <c r="U2977" s="17">
        <f>[1]!s_dq_amount_btin(A2977,E2977,100000000)</f>
        <v>16.8887231</v>
      </c>
      <c r="V2977" s="17">
        <f>[1]!s_dq_turn(A2977,E2977)</f>
        <v>1.4089891389476936</v>
      </c>
      <c r="W2977" s="2">
        <f>[1]!s_pq_amount(A2977,"20260101","",100000000)</f>
        <v>1536.8655114600001</v>
      </c>
      <c r="X2977" s="2">
        <f>[1]!s_pq_avgamount(A2977,"20260101","",100000000)</f>
        <v>13.971504649636364</v>
      </c>
      <c r="Y2977" s="17">
        <f>[1]!s_ipo_dilutedpe(A2977)</f>
        <v>13.64</v>
      </c>
      <c r="Z2977" s="12">
        <f>[1]!s_ipo_collection_total(A2977,100000000)</f>
        <v>0.72</v>
      </c>
      <c r="AA2977" s="2">
        <f>[1]!s_val_pe_ttm(A2977,E2977)</f>
        <v>26.476961135864258</v>
      </c>
      <c r="AB2977" s="5">
        <f>[1]!s_info_zjtxornot1(A2977,"")</f>
        <v>0</v>
      </c>
      <c r="AC2977" s="22" t="str">
        <f>[1]!s_info_nature1(A2977,"")</f>
        <v>地方国有企业</v>
      </c>
      <c r="AD2977" s="6" t="str">
        <f>[1]!s_info_city(A2977)</f>
        <v>格尔木市</v>
      </c>
      <c r="AE2977" s="6" t="str">
        <f>[1]!s_info_province(A2977)</f>
        <v>青海省</v>
      </c>
      <c r="AF2977">
        <v>92.701667</v>
      </c>
      <c r="AG2977">
        <v>35.580972000000003</v>
      </c>
    </row>
    <row r="2978" spans="1:33" x14ac:dyDescent="0.3">
      <c r="A2978" s="12" t="s">
        <v>6430</v>
      </c>
      <c r="B2978" s="12" t="s">
        <v>6431</v>
      </c>
      <c r="C2978" s="16" t="str">
        <f>[1]!s_info_mkt(A2978)</f>
        <v>主板</v>
      </c>
      <c r="D2978" s="16" t="str">
        <f>[1]!s_ipo_listeddate(A2978)</f>
        <v>2000-10-18</v>
      </c>
      <c r="E2978" s="16" t="str">
        <f>[1]!lastradeday_s("000002","")</f>
        <v>2026-06-22</v>
      </c>
      <c r="F2978" s="16" t="str">
        <f>[1]!s_info_industry_csrc2023(A2978,"",3)</f>
        <v>水的生产和供应业</v>
      </c>
      <c r="G2978" s="16" t="str">
        <f>[1]!s_info_industry_csrc2023(A2978,"",1)</f>
        <v>电力、热力、燃气及水生产和供应业</v>
      </c>
      <c r="H2978" s="16">
        <f>[1]!s_is(A2978,83,"FY","YTD","20251231",1,"",100000000)</f>
        <v>25.544031019000002</v>
      </c>
      <c r="I2978" s="16">
        <f>[1]!s_is(A2978,83,"FY","YTD","20241231",1,"",100000000)</f>
        <v>23.220280697399996</v>
      </c>
      <c r="J2978" s="16">
        <f t="shared" si="138"/>
        <v>0.10007417015678888</v>
      </c>
      <c r="K2978" s="16">
        <f>[1]!s_is(A2978,61,"FY","YTD","20251231",1,"",100000000)</f>
        <v>2.1607234594999998</v>
      </c>
      <c r="L2978" s="16">
        <f>[1]!s_is(A2978,61,"FY","YTD","20241231",1,"",100000000)</f>
        <v>2.1524306850999997</v>
      </c>
      <c r="M2978" s="16">
        <f t="shared" si="139"/>
        <v>3.8527486424561994E-3</v>
      </c>
      <c r="N2978" s="16">
        <f>[1]!s_fa_roe(A2978,"20251231")</f>
        <v>6.9665999999999997</v>
      </c>
      <c r="O2978" s="16">
        <f>[1]!s_stmnote_rdexp(A2978,"20251231",1,10000)</f>
        <v>3985.8311009999998</v>
      </c>
      <c r="P2978" s="20">
        <f t="shared" si="140"/>
        <v>1.5603767071983602E-2</v>
      </c>
      <c r="Q2978" s="16">
        <f>[1]!s_margin_tradingbalance(A2978,"",10000)</f>
        <v>0</v>
      </c>
      <c r="R2978" s="16">
        <f>[1]!s_margin_seclendingbalance(A2978,"",10000)</f>
        <v>0</v>
      </c>
      <c r="S2978" s="17">
        <f>[1]!s_val_ev(A2978,"",100000000)</f>
        <v>45.819394166599999</v>
      </c>
      <c r="T2978" s="17">
        <f>[1]!share_freesharesmv(A2978,"",100000000)</f>
        <v>18.618189793999999</v>
      </c>
      <c r="U2978" s="17">
        <f>[1]!s_dq_amount_btin(A2978,E2978,100000000)</f>
        <v>0.25105878999999998</v>
      </c>
      <c r="V2978" s="17">
        <f>[1]!s_dq_turn(A2978,E2978)</f>
        <v>0.55758223487431546</v>
      </c>
      <c r="W2978" s="2">
        <f>[1]!s_pq_amount(A2978,"20260101","",100000000)</f>
        <v>53.276157300000001</v>
      </c>
      <c r="X2978" s="2">
        <f>[1]!s_pq_avgamount(A2978,"20260101","",100000000)</f>
        <v>0.48432870272727274</v>
      </c>
      <c r="Y2978" s="17">
        <f>[1]!s_ipo_dilutedpe(A2978)</f>
        <v>40</v>
      </c>
      <c r="Z2978" s="12">
        <f>[1]!s_ipo_collection_total(A2978,100000000)</f>
        <v>5.0999999999999996</v>
      </c>
      <c r="AA2978" s="2">
        <f>[1]!s_val_pe_ttm(A2978,E2978)</f>
        <v>22.90534782409668</v>
      </c>
      <c r="AB2978" s="5">
        <f>[1]!s_info_zjtxornot1(A2978,"")</f>
        <v>0</v>
      </c>
      <c r="AC2978" s="22" t="str">
        <f>[1]!s_info_nature1(A2978,"")</f>
        <v>公众企业</v>
      </c>
      <c r="AD2978" s="6" t="str">
        <f>[1]!s_info_city(A2978)</f>
        <v>杭州市</v>
      </c>
      <c r="AE2978" s="6" t="str">
        <f>[1]!s_info_province(A2978)</f>
        <v>浙江省</v>
      </c>
      <c r="AF2978">
        <v>120.153576</v>
      </c>
      <c r="AG2978">
        <v>30.287458999999998</v>
      </c>
    </row>
    <row r="2979" spans="1:33" x14ac:dyDescent="0.3">
      <c r="A2979" s="12" t="s">
        <v>6432</v>
      </c>
      <c r="B2979" s="12" t="s">
        <v>6433</v>
      </c>
      <c r="C2979" s="16" t="str">
        <f>[1]!s_info_mkt(A2979)</f>
        <v>主板</v>
      </c>
      <c r="D2979" s="16" t="str">
        <f>[1]!s_ipo_listeddate(A2979)</f>
        <v>2021-03-08</v>
      </c>
      <c r="E2979" s="16" t="str">
        <f>[1]!lastradeday_s("000002","")</f>
        <v>2026-06-22</v>
      </c>
      <c r="F2979" s="16" t="str">
        <f>[1]!s_info_industry_csrc2023(A2979,"",3)</f>
        <v>水的生产和供应业</v>
      </c>
      <c r="G2979" s="16" t="str">
        <f>[1]!s_info_industry_csrc2023(A2979,"",1)</f>
        <v>电力、热力、燃气及水生产和供应业</v>
      </c>
      <c r="H2979" s="16">
        <f>[1]!s_is(A2979,83,"FY","YTD","20251231",1,"",100000000)</f>
        <v>22.2833245066</v>
      </c>
      <c r="I2979" s="16">
        <f>[1]!s_is(A2979,83,"FY","YTD","20241231",1,"",100000000)</f>
        <v>18.3886966466</v>
      </c>
      <c r="J2979" s="16">
        <f t="shared" si="138"/>
        <v>0.21179466575844041</v>
      </c>
      <c r="K2979" s="16">
        <f>[1]!s_is(A2979,61,"FY","YTD","20251231",1,"",100000000)</f>
        <v>3.0384098969000002</v>
      </c>
      <c r="L2979" s="16">
        <f>[1]!s_is(A2979,61,"FY","YTD","20241231",1,"",100000000)</f>
        <v>2.6836931322999997</v>
      </c>
      <c r="M2979" s="16">
        <f t="shared" si="139"/>
        <v>0.13217486020691133</v>
      </c>
      <c r="N2979" s="16">
        <f>[1]!s_fa_roe(A2979,"20251231")</f>
        <v>10.772</v>
      </c>
      <c r="O2979" s="16">
        <f>[1]!s_stmnote_rdexp(A2979,"20251231",1,10000)</f>
        <v>5719.4029380000002</v>
      </c>
      <c r="P2979" s="20">
        <f t="shared" si="140"/>
        <v>2.5666739881232695E-2</v>
      </c>
      <c r="Q2979" s="16">
        <f>[1]!s_margin_tradingbalance(A2979,"",10000)</f>
        <v>14487.437</v>
      </c>
      <c r="R2979" s="16">
        <f>[1]!s_margin_seclendingbalance(A2979,"",10000)</f>
        <v>64.797600000000003</v>
      </c>
      <c r="S2979" s="17">
        <f>[1]!s_val_ev(A2979,"",100000000)</f>
        <v>73.484728869999998</v>
      </c>
      <c r="T2979" s="17">
        <f>[1]!share_freesharesmv(A2979,"",100000000)</f>
        <v>16.051146972000002</v>
      </c>
      <c r="U2979" s="17">
        <f>[1]!s_dq_amount_btin(A2979,E2979,100000000)</f>
        <v>0.46906829</v>
      </c>
      <c r="V2979" s="17">
        <f>[1]!s_dq_turn(A2979,E2979)</f>
        <v>0.64819378029229979</v>
      </c>
      <c r="W2979" s="2">
        <f>[1]!s_pq_amount(A2979,"20260101","",100000000)</f>
        <v>143.16280614999999</v>
      </c>
      <c r="X2979" s="2">
        <f>[1]!s_pq_avgamount(A2979,"20260101","",100000000)</f>
        <v>1.3014800559090909</v>
      </c>
      <c r="Y2979" s="17">
        <f>[1]!s_ipo_dilutedpe(A2979)</f>
        <v>15.95</v>
      </c>
      <c r="Z2979" s="12">
        <f>[1]!s_ipo_collection_total(A2979,100000000)</f>
        <v>3.6332</v>
      </c>
      <c r="AA2979" s="2">
        <f>[1]!s_val_pe_ttm(A2979,E2979)</f>
        <v>23.217863082885742</v>
      </c>
      <c r="AB2979" s="5">
        <f>[1]!s_info_zjtxornot1(A2979,"")</f>
        <v>0</v>
      </c>
      <c r="AC2979" s="22" t="str">
        <f>[1]!s_info_nature1(A2979,"")</f>
        <v>地方国有企业</v>
      </c>
      <c r="AD2979" s="6" t="str">
        <f>[1]!s_info_city(A2979)</f>
        <v>佛山市</v>
      </c>
      <c r="AE2979" s="6" t="str">
        <f>[1]!s_info_province(A2979)</f>
        <v>广东省</v>
      </c>
      <c r="AF2979">
        <v>113.12271699999999</v>
      </c>
      <c r="AG2979">
        <v>23.028762</v>
      </c>
    </row>
    <row r="2980" spans="1:33" x14ac:dyDescent="0.3">
      <c r="A2980" s="12" t="s">
        <v>6434</v>
      </c>
      <c r="B2980" s="12" t="s">
        <v>6435</v>
      </c>
      <c r="C2980" s="16" t="str">
        <f>[1]!s_info_mkt(A2980)</f>
        <v>主板</v>
      </c>
      <c r="D2980" s="16" t="str">
        <f>[1]!s_ipo_listeddate(A2980)</f>
        <v>1993-12-15</v>
      </c>
      <c r="E2980" s="16" t="str">
        <f>[1]!lastradeday_s("000002","")</f>
        <v>2026-06-22</v>
      </c>
      <c r="F2980" s="16" t="str">
        <f>[1]!s_info_industry_csrc2023(A2980,"",3)</f>
        <v>医药制造业</v>
      </c>
      <c r="G2980" s="16" t="str">
        <f>[1]!s_info_industry_csrc2023(A2980,"",1)</f>
        <v>制造业</v>
      </c>
      <c r="H2980" s="16">
        <f>[1]!s_is(A2980,83,"FY","YTD","20251231",1,"",100000000)</f>
        <v>411.86999090309996</v>
      </c>
      <c r="I2980" s="16">
        <f>[1]!s_is(A2980,83,"FY","YTD","20241231",1,"",100000000)</f>
        <v>400.33300814720002</v>
      </c>
      <c r="J2980" s="16">
        <f t="shared" si="138"/>
        <v>2.88184649307206E-2</v>
      </c>
      <c r="K2980" s="16">
        <f>[1]!s_is(A2980,61,"FY","YTD","20251231",1,"",100000000)</f>
        <v>51.534868389099998</v>
      </c>
      <c r="L2980" s="16">
        <f>[1]!s_is(A2980,61,"FY","YTD","20241231",1,"",100000000)</f>
        <v>47.494154995500004</v>
      </c>
      <c r="M2980" s="16">
        <f t="shared" si="139"/>
        <v>8.5078119486131393E-2</v>
      </c>
      <c r="N2980" s="16">
        <f>[1]!s_fa_roe(A2980,"20251231")</f>
        <v>13.067299999999999</v>
      </c>
      <c r="O2980" s="16">
        <f>[1]!s_stmnote_rdexp(A2980,"20251231",1,10000)</f>
        <v>42333.414468000003</v>
      </c>
      <c r="P2980" s="20">
        <f t="shared" si="140"/>
        <v>1.0278343992767299E-2</v>
      </c>
      <c r="Q2980" s="16">
        <f>[1]!s_margin_tradingbalance(A2980,"",10000)</f>
        <v>114921.1977</v>
      </c>
      <c r="R2980" s="16">
        <f>[1]!s_margin_seclendingbalance(A2980,"",10000)</f>
        <v>1515.0986</v>
      </c>
      <c r="S2980" s="17">
        <f>[1]!s_val_ev(A2980,"",100000000)</f>
        <v>868.22218261979992</v>
      </c>
      <c r="T2980" s="17">
        <f>[1]!share_freesharesmv(A2980,"",100000000)</f>
        <v>377.81649569820001</v>
      </c>
      <c r="U2980" s="17">
        <f>[1]!s_dq_amount_btin(A2980,E2980,100000000)</f>
        <v>5.7758536200000004</v>
      </c>
      <c r="V2980" s="17">
        <f>[1]!s_dq_turn(A2980,E2980)</f>
        <v>0.67899534205281498</v>
      </c>
      <c r="W2980" s="2">
        <f>[1]!s_pq_amount(A2980,"20260101","",100000000)</f>
        <v>508.36369445000003</v>
      </c>
      <c r="X2980" s="2">
        <f>[1]!s_pq_avgamount(A2980,"20260101","",100000000)</f>
        <v>4.6214881313636367</v>
      </c>
      <c r="Y2980" s="17">
        <f>[1]!s_ipo_dilutedpe(A2980)</f>
        <v>0</v>
      </c>
      <c r="Z2980" s="12">
        <f>[1]!s_ipo_collection_total(A2980,100000000)</f>
        <v>0.67600000000000005</v>
      </c>
      <c r="AA2980" s="2">
        <f>[1]!s_val_pe_ttm(A2980,E2980)</f>
        <v>16.51820182800293</v>
      </c>
      <c r="AB2980" s="5">
        <f>[1]!s_info_zjtxornot1(A2980,"")</f>
        <v>0</v>
      </c>
      <c r="AC2980" s="22" t="str">
        <f>[1]!s_info_nature1(A2980,"")</f>
        <v>公众企业</v>
      </c>
      <c r="AD2980" s="6" t="str">
        <f>[1]!s_info_city(A2980)</f>
        <v>昆明市</v>
      </c>
      <c r="AE2980" s="6" t="str">
        <f>[1]!s_info_province(A2980)</f>
        <v>云南省</v>
      </c>
      <c r="AF2980">
        <v>102.71225099999999</v>
      </c>
      <c r="AG2980">
        <v>25.040609</v>
      </c>
    </row>
    <row r="2981" spans="1:33" x14ac:dyDescent="0.3">
      <c r="A2981" s="12" t="s">
        <v>6436</v>
      </c>
      <c r="B2981" s="12" t="s">
        <v>6437</v>
      </c>
      <c r="C2981" s="16" t="str">
        <f>[1]!s_info_mkt(A2981)</f>
        <v>主板</v>
      </c>
      <c r="D2981" s="16" t="str">
        <f>[1]!s_ipo_listeddate(A2981)</f>
        <v>2020-09-23</v>
      </c>
      <c r="E2981" s="16" t="str">
        <f>[1]!lastradeday_s("000002","")</f>
        <v>2026-06-22</v>
      </c>
      <c r="F2981" s="16" t="str">
        <f>[1]!s_info_industry_csrc2023(A2981,"",3)</f>
        <v>专业技术服务业</v>
      </c>
      <c r="G2981" s="16" t="str">
        <f>[1]!s_info_industry_csrc2023(A2981,"",1)</f>
        <v>科学研究和技术服务业</v>
      </c>
      <c r="H2981" s="16">
        <f>[1]!s_is(A2981,83,"FY","YTD","20251231",1,"",100000000)</f>
        <v>2.3272898479999999</v>
      </c>
      <c r="I2981" s="16">
        <f>[1]!s_is(A2981,83,"FY","YTD","20241231",1,"",100000000)</f>
        <v>2.2133780341999998</v>
      </c>
      <c r="J2981" s="16">
        <f t="shared" si="138"/>
        <v>5.1465141534745573E-2</v>
      </c>
      <c r="K2981" s="16">
        <f>[1]!s_is(A2981,61,"FY","YTD","20251231",1,"",100000000)</f>
        <v>0.88193373760000005</v>
      </c>
      <c r="L2981" s="16">
        <f>[1]!s_is(A2981,61,"FY","YTD","20241231",1,"",100000000)</f>
        <v>0.8555536064</v>
      </c>
      <c r="M2981" s="16">
        <f t="shared" si="139"/>
        <v>3.083398983145242E-2</v>
      </c>
      <c r="N2981" s="16">
        <f>[1]!s_fa_roe(A2981,"20251231")</f>
        <v>8.2446000000000002</v>
      </c>
      <c r="O2981" s="16">
        <f>[1]!s_stmnote_rdexp(A2981,"20251231",1,10000)</f>
        <v>1296.4500399999999</v>
      </c>
      <c r="P2981" s="20">
        <f t="shared" si="140"/>
        <v>5.5706427848431883E-2</v>
      </c>
      <c r="Q2981" s="16">
        <f>[1]!s_margin_tradingbalance(A2981,"",10000)</f>
        <v>0</v>
      </c>
      <c r="R2981" s="16">
        <f>[1]!s_margin_seclendingbalance(A2981,"",10000)</f>
        <v>0</v>
      </c>
      <c r="S2981" s="17">
        <f>[1]!s_val_ev(A2981,"",100000000)</f>
        <v>18.928000000000001</v>
      </c>
      <c r="T2981" s="17">
        <f>[1]!share_freesharesmv(A2981,"",100000000)</f>
        <v>9.3966061280000002</v>
      </c>
      <c r="U2981" s="17">
        <f>[1]!s_dq_amount_btin(A2981,E2981,100000000)</f>
        <v>0.29394268000000001</v>
      </c>
      <c r="V2981" s="17">
        <f>[1]!s_dq_turn(A2981,E2981)</f>
        <v>2.1369461300128596</v>
      </c>
      <c r="W2981" s="2">
        <f>[1]!s_pq_amount(A2981,"20260101","",100000000)</f>
        <v>51.079941759999997</v>
      </c>
      <c r="X2981" s="2">
        <f>[1]!s_pq_avgamount(A2981,"20260101","",100000000)</f>
        <v>0.46436310690909088</v>
      </c>
      <c r="Y2981" s="17">
        <f>[1]!s_ipo_dilutedpe(A2981)</f>
        <v>22.99</v>
      </c>
      <c r="Z2981" s="12">
        <f>[1]!s_ipo_collection_total(A2981,100000000)</f>
        <v>6.0839999999999996</v>
      </c>
      <c r="AA2981" s="2">
        <f>[1]!s_val_pe_ttm(A2981,E2981)</f>
        <v>23.981595993041992</v>
      </c>
      <c r="AB2981" s="5">
        <f>[1]!s_info_zjtxornot1(A2981,"")</f>
        <v>1</v>
      </c>
      <c r="AC2981" s="22" t="str">
        <f>[1]!s_info_nature1(A2981,"")</f>
        <v>公众企业</v>
      </c>
      <c r="AD2981" s="6" t="str">
        <f>[1]!s_info_city(A2981)</f>
        <v>许昌市</v>
      </c>
      <c r="AE2981" s="6" t="str">
        <f>[1]!s_info_province(A2981)</f>
        <v>河南省</v>
      </c>
      <c r="AF2981">
        <v>113.826063</v>
      </c>
      <c r="AG2981">
        <v>34.022956000000001</v>
      </c>
    </row>
    <row r="2982" spans="1:33" x14ac:dyDescent="0.3">
      <c r="A2982" s="12" t="s">
        <v>6438</v>
      </c>
      <c r="B2982" s="12" t="s">
        <v>6439</v>
      </c>
      <c r="C2982" s="16" t="str">
        <f>[1]!s_info_mkt(A2982)</f>
        <v>主板</v>
      </c>
      <c r="D2982" s="16" t="str">
        <f>[1]!s_ipo_listeddate(A2982)</f>
        <v>1994-08-09</v>
      </c>
      <c r="E2982" s="16" t="str">
        <f>[1]!lastradeday_s("000002","")</f>
        <v>2026-06-22</v>
      </c>
      <c r="F2982" s="16" t="str">
        <f>[1]!s_info_industry_csrc2023(A2982,"",3)</f>
        <v>零售业</v>
      </c>
      <c r="G2982" s="16" t="str">
        <f>[1]!s_info_industry_csrc2023(A2982,"",1)</f>
        <v>批发和零售业</v>
      </c>
      <c r="H2982" s="16">
        <f>[1]!s_is(A2982,83,"FY","YTD","20251231",1,"",100000000)</f>
        <v>2.0704795968999998</v>
      </c>
      <c r="I2982" s="16">
        <f>[1]!s_is(A2982,83,"FY","YTD","20241231",1,"",100000000)</f>
        <v>1.944277174</v>
      </c>
      <c r="J2982" s="16">
        <f t="shared" si="138"/>
        <v>6.4909687048560594E-2</v>
      </c>
      <c r="K2982" s="16">
        <f>[1]!s_is(A2982,61,"FY","YTD","20251231",1,"",100000000)</f>
        <v>9.95579828E-2</v>
      </c>
      <c r="L2982" s="16">
        <f>[1]!s_is(A2982,61,"FY","YTD","20241231",1,"",100000000)</f>
        <v>1.3275609504000001</v>
      </c>
      <c r="M2982" s="16">
        <f t="shared" si="139"/>
        <v>-0.92500684599829286</v>
      </c>
      <c r="N2982" s="16">
        <f>[1]!s_fa_roe(A2982,"20251231")</f>
        <v>0.43059999999999998</v>
      </c>
      <c r="O2982" s="16">
        <f>[1]!s_stmnote_rdexp(A2982,"20251231",1,10000)</f>
        <v>0</v>
      </c>
      <c r="P2982" s="20">
        <f t="shared" si="140"/>
        <v>0</v>
      </c>
      <c r="Q2982" s="16">
        <f>[1]!s_margin_tradingbalance(A2982,"",10000)</f>
        <v>0</v>
      </c>
      <c r="R2982" s="16">
        <f>[1]!s_margin_seclendingbalance(A2982,"",10000)</f>
        <v>0</v>
      </c>
      <c r="S2982" s="17">
        <f>[1]!s_val_ev(A2982,"",100000000)</f>
        <v>34.049748598000001</v>
      </c>
      <c r="T2982" s="17">
        <f>[1]!share_freesharesmv(A2982,"",100000000)</f>
        <v>12.938774954500001</v>
      </c>
      <c r="U2982" s="17">
        <f>[1]!s_dq_amount_btin(A2982,E2982,100000000)</f>
        <v>0.67228827999999996</v>
      </c>
      <c r="V2982" s="17">
        <f>[1]!s_dq_turn(A2982,E2982)</f>
        <v>2.0128358599401133</v>
      </c>
      <c r="W2982" s="2">
        <f>[1]!s_pq_amount(A2982,"20260101","",100000000)</f>
        <v>210.63749841000001</v>
      </c>
      <c r="X2982" s="2">
        <f>[1]!s_pq_avgamount(A2982,"20260101","",100000000)</f>
        <v>1.914886349181818</v>
      </c>
      <c r="Y2982" s="17">
        <f>[1]!s_ipo_dilutedpe(A2982)</f>
        <v>14.15</v>
      </c>
      <c r="Z2982" s="12">
        <f>[1]!s_ipo_collection_total(A2982,100000000)</f>
        <v>1.45</v>
      </c>
      <c r="AA2982" s="2">
        <f>[1]!s_val_pe_ttm(A2982,E2982)</f>
        <v>163.71485900878906</v>
      </c>
      <c r="AB2982" s="5">
        <f>[1]!s_info_zjtxornot1(A2982,"")</f>
        <v>0</v>
      </c>
      <c r="AC2982" s="22" t="str">
        <f>[1]!s_info_nature1(A2982,"")</f>
        <v>民营企业</v>
      </c>
      <c r="AD2982" s="6" t="str">
        <f>[1]!s_info_city(A2982)</f>
        <v>杭州市</v>
      </c>
      <c r="AE2982" s="6" t="str">
        <f>[1]!s_info_province(A2982)</f>
        <v>浙江省</v>
      </c>
      <c r="AF2982">
        <v>120.153576</v>
      </c>
      <c r="AG2982">
        <v>30.287458999999998</v>
      </c>
    </row>
    <row r="2983" spans="1:33" x14ac:dyDescent="0.3">
      <c r="A2983" s="12" t="s">
        <v>6440</v>
      </c>
      <c r="B2983" s="12" t="s">
        <v>6441</v>
      </c>
      <c r="C2983" s="16" t="str">
        <f>[1]!s_info_mkt(A2983)</f>
        <v>主板</v>
      </c>
      <c r="D2983" s="16" t="str">
        <f>[1]!s_ipo_listeddate(A2983)</f>
        <v>2010-05-06</v>
      </c>
      <c r="E2983" s="16" t="str">
        <f>[1]!lastradeday_s("000002","")</f>
        <v>2026-06-22</v>
      </c>
      <c r="F2983" s="16" t="str">
        <f>[1]!s_info_industry_csrc2023(A2983,"",3)</f>
        <v>软件和信息技术服务业</v>
      </c>
      <c r="G2983" s="16" t="str">
        <f>[1]!s_info_industry_csrc2023(A2983,"",1)</f>
        <v>信息传输、软件和信息技术服务业</v>
      </c>
      <c r="H2983" s="16">
        <f>[1]!s_is(A2983,83,"FY","YTD","20251231",1,"",100000000)</f>
        <v>18.056105513399999</v>
      </c>
      <c r="I2983" s="16">
        <f>[1]!s_is(A2983,83,"FY","YTD","20241231",1,"",100000000)</f>
        <v>17.965256970999999</v>
      </c>
      <c r="J2983" s="16">
        <f t="shared" si="138"/>
        <v>5.0569019161066375E-3</v>
      </c>
      <c r="K2983" s="16">
        <f>[1]!s_is(A2983,61,"FY","YTD","20251231",1,"",100000000)</f>
        <v>0.32541315630000001</v>
      </c>
      <c r="L2983" s="16">
        <f>[1]!s_is(A2983,61,"FY","YTD","20241231",1,"",100000000)</f>
        <v>1.2761056259999999</v>
      </c>
      <c r="M2983" s="16">
        <f t="shared" si="139"/>
        <v>-0.74499512448666216</v>
      </c>
      <c r="N2983" s="16">
        <f>[1]!s_fa_roe(A2983,"20251231")</f>
        <v>1.9593</v>
      </c>
      <c r="O2983" s="16">
        <f>[1]!s_stmnote_rdexp(A2983,"20251231",1,10000)</f>
        <v>11657.667868999999</v>
      </c>
      <c r="P2983" s="20">
        <f t="shared" si="140"/>
        <v>6.4563578565424759E-2</v>
      </c>
      <c r="Q2983" s="16">
        <f>[1]!s_margin_tradingbalance(A2983,"",10000)</f>
        <v>26733.552899999999</v>
      </c>
      <c r="R2983" s="16">
        <f>[1]!s_margin_seclendingbalance(A2983,"",10000)</f>
        <v>27.019200000000001</v>
      </c>
      <c r="S2983" s="17">
        <f>[1]!s_val_ev(A2983,"",100000000)</f>
        <v>48.093896135999991</v>
      </c>
      <c r="T2983" s="17">
        <f>[1]!share_freesharesmv(A2983,"",100000000)</f>
        <v>24.503847821999997</v>
      </c>
      <c r="U2983" s="17">
        <f>[1]!s_dq_amount_btin(A2983,E2983,100000000)</f>
        <v>0.68328458000000003</v>
      </c>
      <c r="V2983" s="17">
        <f>[1]!s_dq_turn(A2983,E2983)</f>
        <v>1.4495313889316084</v>
      </c>
      <c r="W2983" s="2">
        <f>[1]!s_pq_amount(A2983,"20260101","",100000000)</f>
        <v>88.769664340000006</v>
      </c>
      <c r="X2983" s="2">
        <f>[1]!s_pq_avgamount(A2983,"20260101","",100000000)</f>
        <v>0.80699694854545456</v>
      </c>
      <c r="Y2983" s="17">
        <f>[1]!s_ipo_dilutedpe(A2983)</f>
        <v>52.8</v>
      </c>
      <c r="Z2983" s="12">
        <f>[1]!s_ipo_collection_total(A2983,100000000)</f>
        <v>3.5112000000000001</v>
      </c>
      <c r="AA2983" s="2">
        <f>[1]!s_val_pe_ttm(A2983,E2983)</f>
        <v>136.10032653808594</v>
      </c>
      <c r="AB2983" s="5">
        <f>[1]!s_info_zjtxornot1(A2983,"")</f>
        <v>0</v>
      </c>
      <c r="AC2983" s="22" t="str">
        <f>[1]!s_info_nature1(A2983,"")</f>
        <v>中央国有企业</v>
      </c>
      <c r="AD2983" s="6" t="str">
        <f>[1]!s_info_city(A2983)</f>
        <v>上海市</v>
      </c>
      <c r="AE2983" s="6" t="str">
        <f>[1]!s_info_province(A2983)</f>
        <v>上海</v>
      </c>
      <c r="AF2983">
        <v>121.472644</v>
      </c>
      <c r="AG2983">
        <v>31.231705999999999</v>
      </c>
    </row>
    <row r="2984" spans="1:33" x14ac:dyDescent="0.3">
      <c r="A2984" s="12" t="s">
        <v>6442</v>
      </c>
      <c r="B2984" s="12" t="s">
        <v>6443</v>
      </c>
      <c r="C2984" s="16" t="str">
        <f>[1]!s_info_mkt(A2984)</f>
        <v>主板</v>
      </c>
      <c r="D2984" s="16" t="str">
        <f>[1]!s_ipo_listeddate(A2984)</f>
        <v>1998-11-04</v>
      </c>
      <c r="E2984" s="16" t="str">
        <f>[1]!lastradeday_s("000002","")</f>
        <v>2026-06-22</v>
      </c>
      <c r="F2984" s="16" t="str">
        <f>[1]!s_info_industry_csrc2023(A2984,"",3)</f>
        <v>酒、饮料和精制茶制造业</v>
      </c>
      <c r="G2984" s="16" t="str">
        <f>[1]!s_info_industry_csrc2023(A2984,"",1)</f>
        <v>制造业</v>
      </c>
      <c r="H2984" s="16">
        <f>[1]!s_is(A2984,83,"FY","YTD","20251231",1,"",100000000)</f>
        <v>72.2383460434</v>
      </c>
      <c r="I2984" s="16">
        <f>[1]!s_is(A2984,83,"FY","YTD","20241231",1,"",100000000)</f>
        <v>91.258324618099991</v>
      </c>
      <c r="J2984" s="16">
        <f t="shared" si="138"/>
        <v>-0.2084191075641072</v>
      </c>
      <c r="K2984" s="16">
        <f>[1]!s_is(A2984,61,"FY","YTD","20251231",1,"",100000000)</f>
        <v>-1.5235856962999998</v>
      </c>
      <c r="L2984" s="16">
        <f>[1]!s_is(A2984,61,"FY","YTD","20241231",1,"",100000000)</f>
        <v>2.3117105378999998</v>
      </c>
      <c r="M2984" s="16">
        <f t="shared" si="139"/>
        <v>-1.6590728689086016</v>
      </c>
      <c r="N2984" s="16">
        <f>[1]!s_fa_roe(A2984,"20251231")</f>
        <v>-2.2138</v>
      </c>
      <c r="O2984" s="16">
        <f>[1]!s_stmnote_rdexp(A2984,"20251231",1,10000)</f>
        <v>2769.879567</v>
      </c>
      <c r="P2984" s="20">
        <f t="shared" si="140"/>
        <v>3.8343618295688651E-3</v>
      </c>
      <c r="Q2984" s="16">
        <f>[1]!s_margin_tradingbalance(A2984,"",10000)</f>
        <v>33890.486799999999</v>
      </c>
      <c r="R2984" s="16">
        <f>[1]!s_margin_seclendingbalance(A2984,"",10000)</f>
        <v>238.70769999999999</v>
      </c>
      <c r="S2984" s="17">
        <f>[1]!s_val_ev(A2984,"",100000000)</f>
        <v>75.140995985700002</v>
      </c>
      <c r="T2984" s="17">
        <f>[1]!share_freesharesmv(A2984,"",100000000)</f>
        <v>46.320014667300008</v>
      </c>
      <c r="U2984" s="17">
        <f>[1]!s_dq_amount_btin(A2984,E2984,100000000)</f>
        <v>0.89356758000000003</v>
      </c>
      <c r="V2984" s="17">
        <f>[1]!s_dq_turn(A2984,E2984)</f>
        <v>1.2042943582651129</v>
      </c>
      <c r="W2984" s="2">
        <f>[1]!s_pq_amount(A2984,"20260101","",100000000)</f>
        <v>126.58171863</v>
      </c>
      <c r="X2984" s="2">
        <f>[1]!s_pq_avgamount(A2984,"20260101","",100000000)</f>
        <v>1.1507428966363635</v>
      </c>
      <c r="Y2984" s="17">
        <f>[1]!s_ipo_dilutedpe(A2984)</f>
        <v>0</v>
      </c>
      <c r="Z2984" s="12">
        <f>[1]!s_ipo_collection_total(A2984,100000000)</f>
        <v>4.13</v>
      </c>
      <c r="AA2984" s="2">
        <f>[1]!s_val_pe_ttm(A2984,E2984)</f>
        <v>-23.556499481201172</v>
      </c>
      <c r="AB2984" s="5">
        <f>[1]!s_info_zjtxornot1(A2984,"")</f>
        <v>0</v>
      </c>
      <c r="AC2984" s="22" t="str">
        <f>[1]!s_info_nature1(A2984,"")</f>
        <v>地方国有企业</v>
      </c>
      <c r="AD2984" s="6" t="str">
        <f>[1]!s_info_city(A2984)</f>
        <v>北京市</v>
      </c>
      <c r="AE2984" s="6" t="str">
        <f>[1]!s_info_province(A2984)</f>
        <v>北京</v>
      </c>
      <c r="AF2984">
        <v>116.40528500000001</v>
      </c>
      <c r="AG2984">
        <v>39.904989</v>
      </c>
    </row>
    <row r="2985" spans="1:33" x14ac:dyDescent="0.3">
      <c r="A2985" s="12" t="s">
        <v>6444</v>
      </c>
      <c r="B2985" s="12" t="s">
        <v>6445</v>
      </c>
      <c r="C2985" s="16" t="str">
        <f>[1]!s_info_mkt(A2985)</f>
        <v>创业板</v>
      </c>
      <c r="D2985" s="16" t="str">
        <f>[1]!s_ipo_listeddate(A2985)</f>
        <v>2011-05-25</v>
      </c>
      <c r="E2985" s="16" t="str">
        <f>[1]!lastradeday_s("000002","")</f>
        <v>2026-06-22</v>
      </c>
      <c r="F2985" s="16" t="str">
        <f>[1]!s_info_industry_csrc2023(A2985,"",3)</f>
        <v>计算机、通信和其他电子设备制造业</v>
      </c>
      <c r="G2985" s="16" t="str">
        <f>[1]!s_info_industry_csrc2023(A2985,"",1)</f>
        <v>制造业</v>
      </c>
      <c r="H2985" s="16">
        <f>[1]!s_is(A2985,83,"FY","YTD","20251231",1,"",100000000)</f>
        <v>2.5153518956999998</v>
      </c>
      <c r="I2985" s="16">
        <f>[1]!s_is(A2985,83,"FY","YTD","20241231",1,"",100000000)</f>
        <v>2.7507296863000001</v>
      </c>
      <c r="J2985" s="16">
        <f t="shared" si="138"/>
        <v>-8.556921887755764E-2</v>
      </c>
      <c r="K2985" s="16">
        <f>[1]!s_is(A2985,61,"FY","YTD","20251231",1,"",100000000)</f>
        <v>1.50605158E-2</v>
      </c>
      <c r="L2985" s="16">
        <f>[1]!s_is(A2985,61,"FY","YTD","20241231",1,"",100000000)</f>
        <v>2.1129608599999999E-2</v>
      </c>
      <c r="M2985" s="16">
        <f t="shared" si="139"/>
        <v>-0.28723167167422109</v>
      </c>
      <c r="N2985" s="16">
        <f>[1]!s_fa_roe(A2985,"20251231")</f>
        <v>2.4058999999999999</v>
      </c>
      <c r="O2985" s="16">
        <f>[1]!s_stmnote_rdexp(A2985,"20251231",1,10000)</f>
        <v>1496.217476</v>
      </c>
      <c r="P2985" s="20">
        <f t="shared" si="140"/>
        <v>5.9483425701103189E-2</v>
      </c>
      <c r="Q2985" s="16">
        <f>[1]!s_margin_tradingbalance(A2985,"",10000)</f>
        <v>0</v>
      </c>
      <c r="R2985" s="16">
        <f>[1]!s_margin_seclendingbalance(A2985,"",10000)</f>
        <v>0</v>
      </c>
      <c r="S2985" s="17">
        <f>[1]!s_val_ev(A2985,"",100000000)</f>
        <v>17.040240000000001</v>
      </c>
      <c r="T2985" s="17">
        <f>[1]!share_freesharesmv(A2985,"",100000000)</f>
        <v>8.5463903699999992</v>
      </c>
      <c r="U2985" s="17">
        <f>[1]!s_dq_amount_btin(A2985,E2985,100000000)</f>
        <v>0.36397903999999998</v>
      </c>
      <c r="V2985" s="17">
        <f>[1]!s_dq_turn(A2985,E2985)</f>
        <v>2.2093990234946581</v>
      </c>
      <c r="W2985" s="2">
        <f>[1]!s_pq_amount(A2985,"20260101","",100000000)</f>
        <v>48.378698280000002</v>
      </c>
      <c r="X2985" s="2">
        <f>[1]!s_pq_avgamount(A2985,"20260101","",100000000)</f>
        <v>0.43980634799999996</v>
      </c>
      <c r="Y2985" s="17">
        <f>[1]!s_ipo_dilutedpe(A2985)</f>
        <v>33.86</v>
      </c>
      <c r="Z2985" s="12">
        <f>[1]!s_ipo_collection_total(A2985,100000000)</f>
        <v>2.1023999999999998</v>
      </c>
      <c r="AA2985" s="2">
        <f>[1]!s_val_pe_ttm(A2985,E2985)</f>
        <v>-433.808837890625</v>
      </c>
      <c r="AB2985" s="5">
        <f>[1]!s_info_zjtxornot1(A2985,"")</f>
        <v>1</v>
      </c>
      <c r="AC2985" s="22" t="str">
        <f>[1]!s_info_nature1(A2985,"")</f>
        <v>民营企业</v>
      </c>
      <c r="AD2985" s="6" t="str">
        <f>[1]!s_info_city(A2985)</f>
        <v>武汉市</v>
      </c>
      <c r="AE2985" s="6" t="str">
        <f>[1]!s_info_province(A2985)</f>
        <v>湖北省</v>
      </c>
      <c r="AF2985">
        <v>114.29857199999999</v>
      </c>
      <c r="AG2985">
        <v>30.584354999999999</v>
      </c>
    </row>
    <row r="2986" spans="1:33" x14ac:dyDescent="0.3">
      <c r="A2986" s="12" t="s">
        <v>6446</v>
      </c>
      <c r="B2986" s="12" t="s">
        <v>6447</v>
      </c>
      <c r="C2986" s="16" t="str">
        <f>[1]!s_info_mkt(A2986)</f>
        <v>创业板</v>
      </c>
      <c r="D2986" s="16" t="str">
        <f>[1]!s_ipo_listeddate(A2986)</f>
        <v>2016-06-24</v>
      </c>
      <c r="E2986" s="16" t="str">
        <f>[1]!lastradeday_s("000002","")</f>
        <v>2026-06-22</v>
      </c>
      <c r="F2986" s="16" t="str">
        <f>[1]!s_info_industry_csrc2023(A2986,"",3)</f>
        <v>互联网和相关服务</v>
      </c>
      <c r="G2986" s="16" t="str">
        <f>[1]!s_info_industry_csrc2023(A2986,"",1)</f>
        <v>信息传输、软件和信息技术服务业</v>
      </c>
      <c r="H2986" s="16">
        <f>[1]!s_is(A2986,83,"FY","YTD","20251231",1,"",100000000)</f>
        <v>1.2773534509</v>
      </c>
      <c r="I2986" s="16">
        <f>[1]!s_is(A2986,83,"FY","YTD","20241231",1,"",100000000)</f>
        <v>1.6127282734999999</v>
      </c>
      <c r="J2986" s="16">
        <f t="shared" si="138"/>
        <v>-0.20795494697451888</v>
      </c>
      <c r="K2986" s="16">
        <f>[1]!s_is(A2986,61,"FY","YTD","20251231",1,"",100000000)</f>
        <v>-1.0471561199999999</v>
      </c>
      <c r="L2986" s="16">
        <f>[1]!s_is(A2986,61,"FY","YTD","20241231",1,"",100000000)</f>
        <v>-3.1619367258999995</v>
      </c>
      <c r="M2986" s="16">
        <f t="shared" si="139"/>
        <v>0.66882445451151717</v>
      </c>
      <c r="N2986" s="16">
        <f>[1]!s_fa_roe(A2986,"20251231")</f>
        <v>-14.401400000000001</v>
      </c>
      <c r="O2986" s="16">
        <f>[1]!s_stmnote_rdexp(A2986,"20251231",1,10000)</f>
        <v>0</v>
      </c>
      <c r="P2986" s="20">
        <f t="shared" si="140"/>
        <v>0</v>
      </c>
      <c r="Q2986" s="16">
        <f>[1]!s_margin_tradingbalance(A2986,"",10000)</f>
        <v>37366.120699999999</v>
      </c>
      <c r="R2986" s="16">
        <f>[1]!s_margin_seclendingbalance(A2986,"",10000)</f>
        <v>0</v>
      </c>
      <c r="S2986" s="17">
        <f>[1]!s_val_ev(A2986,"",100000000)</f>
        <v>63.353057695199993</v>
      </c>
      <c r="T2986" s="17">
        <f>[1]!share_freesharesmv(A2986,"",100000000)</f>
        <v>47.539438213500006</v>
      </c>
      <c r="U2986" s="17">
        <f>[1]!s_dq_amount_btin(A2986,E2986,100000000)</f>
        <v>4.2873025900000004</v>
      </c>
      <c r="V2986" s="17">
        <f>[1]!s_dq_turn(A2986,E2986)</f>
        <v>6.9414803599218526</v>
      </c>
      <c r="W2986" s="2">
        <f>[1]!s_pq_amount(A2986,"20260101","",100000000)</f>
        <v>305.41937259000002</v>
      </c>
      <c r="X2986" s="2">
        <f>[1]!s_pq_avgamount(A2986,"20260101","",100000000)</f>
        <v>2.7765397508181815</v>
      </c>
      <c r="Y2986" s="17">
        <f>[1]!s_ipo_dilutedpe(A2986)</f>
        <v>22.68</v>
      </c>
      <c r="Z2986" s="12">
        <f>[1]!s_ipo_collection_total(A2986,100000000)</f>
        <v>5.1861480000000002</v>
      </c>
      <c r="AA2986" s="2">
        <f>[1]!s_val_pe_ttm(A2986,E2986)</f>
        <v>-58.641002655029297</v>
      </c>
      <c r="AB2986" s="5">
        <f>[1]!s_info_zjtxornot1(A2986,"")</f>
        <v>0</v>
      </c>
      <c r="AC2986" s="22" t="str">
        <f>[1]!s_info_nature1(A2986,"")</f>
        <v>民营企业</v>
      </c>
      <c r="AD2986" s="6" t="str">
        <f>[1]!s_info_city(A2986)</f>
        <v>南宁市</v>
      </c>
      <c r="AE2986" s="6" t="str">
        <f>[1]!s_info_province(A2986)</f>
        <v>广西壮族自治区</v>
      </c>
      <c r="AF2986">
        <v>108.320004</v>
      </c>
      <c r="AG2986">
        <v>22.824020000000001</v>
      </c>
    </row>
    <row r="2987" spans="1:33" x14ac:dyDescent="0.3">
      <c r="A2987" s="12" t="s">
        <v>6448</v>
      </c>
      <c r="B2987" s="12" t="s">
        <v>6449</v>
      </c>
      <c r="C2987" s="16" t="str">
        <f>[1]!s_info_mkt(A2987)</f>
        <v>主板</v>
      </c>
      <c r="D2987" s="16" t="str">
        <f>[1]!s_ipo_listeddate(A2987)</f>
        <v>2011-05-20</v>
      </c>
      <c r="E2987" s="16" t="str">
        <f>[1]!lastradeday_s("000002","")</f>
        <v>2026-06-22</v>
      </c>
      <c r="F2987" s="16" t="str">
        <f>[1]!s_info_industry_csrc2023(A2987,"",3)</f>
        <v>农副食品加工业</v>
      </c>
      <c r="G2987" s="16" t="str">
        <f>[1]!s_info_industry_csrc2023(A2987,"",1)</f>
        <v>制造业</v>
      </c>
      <c r="H2987" s="16">
        <f>[1]!s_is(A2987,83,"FY","YTD","20251231",1,"",100000000)</f>
        <v>13.2778246098</v>
      </c>
      <c r="I2987" s="16">
        <f>[1]!s_is(A2987,83,"FY","YTD","20241231",1,"",100000000)</f>
        <v>16.696582601099998</v>
      </c>
      <c r="J2987" s="16">
        <f t="shared" si="138"/>
        <v>-0.20475794795725233</v>
      </c>
      <c r="K2987" s="16">
        <f>[1]!s_is(A2987,61,"FY","YTD","20251231",1,"",100000000)</f>
        <v>8.6607945647999998</v>
      </c>
      <c r="L2987" s="16">
        <f>[1]!s_is(A2987,61,"FY","YTD","20241231",1,"",100000000)</f>
        <v>-0.71957710580000001</v>
      </c>
      <c r="M2987" s="16">
        <f t="shared" si="139"/>
        <v>13.035950692415705</v>
      </c>
      <c r="N2987" s="16">
        <f>[1]!s_fa_roe(A2987,"20251231")</f>
        <v>22.9331</v>
      </c>
      <c r="O2987" s="16">
        <f>[1]!s_stmnote_rdexp(A2987,"20251231",1,10000)</f>
        <v>1977.728977</v>
      </c>
      <c r="P2987" s="20">
        <f t="shared" si="140"/>
        <v>1.4894977416257572E-2</v>
      </c>
      <c r="Q2987" s="16">
        <f>[1]!s_margin_tradingbalance(A2987,"",10000)</f>
        <v>0</v>
      </c>
      <c r="R2987" s="16">
        <f>[1]!s_margin_seclendingbalance(A2987,"",10000)</f>
        <v>0</v>
      </c>
      <c r="S2987" s="17">
        <f>[1]!s_val_ev(A2987,"",100000000)</f>
        <v>40.741418080999999</v>
      </c>
      <c r="T2987" s="17">
        <f>[1]!share_freesharesmv(A2987,"",100000000)</f>
        <v>27.852466186999997</v>
      </c>
      <c r="U2987" s="17">
        <f>[1]!s_dq_amount_btin(A2987,E2987,100000000)</f>
        <v>1.41465576</v>
      </c>
      <c r="V2987" s="17">
        <f>[1]!s_dq_turn(A2987,E2987)</f>
        <v>4.6209988672482059</v>
      </c>
      <c r="W2987" s="2">
        <f>[1]!s_pq_amount(A2987,"20260101","",100000000)</f>
        <v>402.61290451000002</v>
      </c>
      <c r="X2987" s="2">
        <f>[1]!s_pq_avgamount(A2987,"20260101","",100000000)</f>
        <v>3.6601173137272727</v>
      </c>
      <c r="Y2987" s="17">
        <f>[1]!s_ipo_dilutedpe(A2987)</f>
        <v>39.659999999999997</v>
      </c>
      <c r="Z2987" s="12">
        <f>[1]!s_ipo_collection_total(A2987,100000000)</f>
        <v>8.5559999999999992</v>
      </c>
      <c r="AA2987" s="2">
        <f>[1]!s_val_pe_ttm(A2987,E2987)</f>
        <v>2.102855920791626</v>
      </c>
      <c r="AB2987" s="5">
        <f>[1]!s_info_zjtxornot1(A2987,"")</f>
        <v>0</v>
      </c>
      <c r="AC2987" s="22" t="str">
        <f>[1]!s_info_nature1(A2987,"")</f>
        <v>民营企业</v>
      </c>
      <c r="AD2987" s="6" t="str">
        <f>[1]!s_info_city(A2987)</f>
        <v>新郑市</v>
      </c>
      <c r="AE2987" s="6" t="str">
        <f>[1]!s_info_province(A2987)</f>
        <v>河南省</v>
      </c>
      <c r="AF2987">
        <v>113.736115</v>
      </c>
      <c r="AG2987">
        <v>34.459443</v>
      </c>
    </row>
    <row r="2988" spans="1:33" x14ac:dyDescent="0.3">
      <c r="A2988" s="12" t="s">
        <v>6450</v>
      </c>
      <c r="B2988" s="12" t="s">
        <v>6451</v>
      </c>
      <c r="C2988" s="16" t="str">
        <f>[1]!s_info_mkt(A2988)</f>
        <v>主板</v>
      </c>
      <c r="D2988" s="16" t="str">
        <f>[1]!s_ipo_listeddate(A2988)</f>
        <v>1996-06-26</v>
      </c>
      <c r="E2988" s="16" t="str">
        <f>[1]!lastradeday_s("000002","")</f>
        <v>2026-06-22</v>
      </c>
      <c r="F2988" s="16" t="str">
        <f>[1]!s_info_industry_csrc2023(A2988,"",3)</f>
        <v>零售业</v>
      </c>
      <c r="G2988" s="16" t="str">
        <f>[1]!s_info_industry_csrc2023(A2988,"",1)</f>
        <v>批发和零售业</v>
      </c>
      <c r="H2988" s="16">
        <f>[1]!s_is(A2988,83,"FY","YTD","20251231",1,"",100000000)</f>
        <v>4.7118099258999999</v>
      </c>
      <c r="I2988" s="16">
        <f>[1]!s_is(A2988,83,"FY","YTD","20241231",1,"",100000000)</f>
        <v>6.1719667953999995</v>
      </c>
      <c r="J2988" s="16">
        <f t="shared" si="138"/>
        <v>-0.23657886017602403</v>
      </c>
      <c r="K2988" s="16">
        <f>[1]!s_is(A2988,61,"FY","YTD","20251231",1,"",100000000)</f>
        <v>-0.41346131920000001</v>
      </c>
      <c r="L2988" s="16">
        <f>[1]!s_is(A2988,61,"FY","YTD","20241231",1,"",100000000)</f>
        <v>-0.3163283254</v>
      </c>
      <c r="M2988" s="16">
        <f t="shared" si="139"/>
        <v>-0.30706385107048023</v>
      </c>
      <c r="N2988" s="16">
        <f>[1]!s_fa_roe(A2988,"20251231")</f>
        <v>-5.3278999999999996</v>
      </c>
      <c r="O2988" s="16">
        <f>[1]!s_stmnote_rdexp(A2988,"20251231",1,10000)</f>
        <v>0</v>
      </c>
      <c r="P2988" s="20">
        <f t="shared" si="140"/>
        <v>0</v>
      </c>
      <c r="Q2988" s="16">
        <f>[1]!s_margin_tradingbalance(A2988,"",10000)</f>
        <v>0</v>
      </c>
      <c r="R2988" s="16">
        <f>[1]!s_margin_seclendingbalance(A2988,"",10000)</f>
        <v>0</v>
      </c>
      <c r="S2988" s="17">
        <f>[1]!s_val_ev(A2988,"",100000000)</f>
        <v>27.614026752000004</v>
      </c>
      <c r="T2988" s="17">
        <f>[1]!share_freesharesmv(A2988,"",100000000)</f>
        <v>19.414897078200003</v>
      </c>
      <c r="U2988" s="17">
        <f>[1]!s_dq_amount_btin(A2988,E2988,100000000)</f>
        <v>0.70371656999999999</v>
      </c>
      <c r="V2988" s="17">
        <f>[1]!s_dq_turn(A2988,E2988)</f>
        <v>2.5965670283257944</v>
      </c>
      <c r="W2988" s="2">
        <f>[1]!s_pq_amount(A2988,"20260101","",100000000)</f>
        <v>64.465606609999995</v>
      </c>
      <c r="X2988" s="2">
        <f>[1]!s_pq_avgamount(A2988,"20260101","",100000000)</f>
        <v>0.5860509691818182</v>
      </c>
      <c r="Y2988" s="17">
        <f>[1]!s_ipo_dilutedpe(A2988)</f>
        <v>0</v>
      </c>
      <c r="Z2988" s="12">
        <f>[1]!s_ipo_collection_total(A2988,100000000)</f>
        <v>1.6628400000000001</v>
      </c>
      <c r="AA2988" s="2">
        <f>[1]!s_val_pe_ttm(A2988,E2988)</f>
        <v>-86.367324829101563</v>
      </c>
      <c r="AB2988" s="5">
        <f>[1]!s_info_zjtxornot1(A2988,"")</f>
        <v>0</v>
      </c>
      <c r="AC2988" s="22" t="str">
        <f>[1]!s_info_nature1(A2988,"")</f>
        <v>地方国有企业</v>
      </c>
      <c r="AD2988" s="6" t="str">
        <f>[1]!s_info_city(A2988)</f>
        <v>南宁市</v>
      </c>
      <c r="AE2988" s="6" t="str">
        <f>[1]!s_info_province(A2988)</f>
        <v>广西壮族自治区</v>
      </c>
      <c r="AF2988">
        <v>108.320004</v>
      </c>
      <c r="AG2988">
        <v>22.824020000000001</v>
      </c>
    </row>
    <row r="2989" spans="1:33" x14ac:dyDescent="0.3">
      <c r="A2989" s="12" t="s">
        <v>6452</v>
      </c>
      <c r="B2989" s="12" t="s">
        <v>6453</v>
      </c>
      <c r="C2989" s="16" t="str">
        <f>[1]!s_info_mkt(A2989)</f>
        <v>主板</v>
      </c>
      <c r="D2989" s="16" t="str">
        <f>[1]!s_ipo_listeddate(A2989)</f>
        <v>2002-09-26</v>
      </c>
      <c r="E2989" s="16" t="str">
        <f>[1]!lastradeday_s("000002","")</f>
        <v>2026-06-22</v>
      </c>
      <c r="F2989" s="16" t="str">
        <f>[1]!s_info_industry_csrc2023(A2989,"",3)</f>
        <v>医药制造业</v>
      </c>
      <c r="G2989" s="16" t="str">
        <f>[1]!s_info_industry_csrc2023(A2989,"",1)</f>
        <v>制造业</v>
      </c>
      <c r="H2989" s="16">
        <f>[1]!s_is(A2989,83,"FY","YTD","20251231",1,"",100000000)</f>
        <v>22.400635052199998</v>
      </c>
      <c r="I2989" s="16">
        <f>[1]!s_is(A2989,83,"FY","YTD","20241231",1,"",100000000)</f>
        <v>26.860375686699999</v>
      </c>
      <c r="J2989" s="16">
        <f t="shared" si="138"/>
        <v>-0.16603418680805182</v>
      </c>
      <c r="K2989" s="16">
        <f>[1]!s_is(A2989,61,"FY","YTD","20251231",1,"",100000000)</f>
        <v>3.2001338563999999</v>
      </c>
      <c r="L2989" s="16">
        <f>[1]!s_is(A2989,61,"FY","YTD","20241231",1,"",100000000)</f>
        <v>2.4268846240999999</v>
      </c>
      <c r="M2989" s="16">
        <f t="shared" si="139"/>
        <v>0.31861804414651818</v>
      </c>
      <c r="N2989" s="16">
        <f>[1]!s_fa_roe(A2989,"20251231")</f>
        <v>11.0791</v>
      </c>
      <c r="O2989" s="16">
        <f>[1]!s_stmnote_rdexp(A2989,"20251231",1,10000)</f>
        <v>12443.820712000001</v>
      </c>
      <c r="P2989" s="20">
        <f t="shared" si="140"/>
        <v>5.555119612904847E-2</v>
      </c>
      <c r="Q2989" s="16">
        <f>[1]!s_margin_tradingbalance(A2989,"",10000)</f>
        <v>19887.323100000001</v>
      </c>
      <c r="R2989" s="16">
        <f>[1]!s_margin_seclendingbalance(A2989,"",10000)</f>
        <v>33.547800000000002</v>
      </c>
      <c r="S2989" s="17">
        <f>[1]!s_val_ev(A2989,"",100000000)</f>
        <v>40.897202718599999</v>
      </c>
      <c r="T2989" s="17">
        <f>[1]!share_freesharesmv(A2989,"",100000000)</f>
        <v>35.3240727186</v>
      </c>
      <c r="U2989" s="17">
        <f>[1]!s_dq_amount_btin(A2989,E2989,100000000)</f>
        <v>0.63932937000000001</v>
      </c>
      <c r="V2989" s="17">
        <f>[1]!s_dq_turn(A2989,E2989)</f>
        <v>1.5844655016106748</v>
      </c>
      <c r="W2989" s="2">
        <f>[1]!s_pq_amount(A2989,"20260101","",100000000)</f>
        <v>112.09159717</v>
      </c>
      <c r="X2989" s="2">
        <f>[1]!s_pq_avgamount(A2989,"20260101","",100000000)</f>
        <v>1.0190145197272726</v>
      </c>
      <c r="Y2989" s="17">
        <f>[1]!s_ipo_dilutedpe(A2989)</f>
        <v>20</v>
      </c>
      <c r="Z2989" s="12">
        <f>[1]!s_ipo_collection_total(A2989,100000000)</f>
        <v>1.92</v>
      </c>
      <c r="AA2989" s="2">
        <f>[1]!s_val_pe_ttm(A2989,E2989)</f>
        <v>12.804125785827637</v>
      </c>
      <c r="AB2989" s="5">
        <f>[1]!s_info_zjtxornot1(A2989,"")</f>
        <v>0</v>
      </c>
      <c r="AC2989" s="22" t="str">
        <f>[1]!s_info_nature1(A2989,"")</f>
        <v>民营企业</v>
      </c>
      <c r="AD2989" s="6" t="str">
        <f>[1]!s_info_city(A2989)</f>
        <v>运城市</v>
      </c>
      <c r="AE2989" s="6" t="str">
        <f>[1]!s_info_province(A2989)</f>
        <v>山西省</v>
      </c>
      <c r="AF2989">
        <v>111.003957</v>
      </c>
      <c r="AG2989">
        <v>35.022778000000002</v>
      </c>
    </row>
    <row r="2990" spans="1:33" x14ac:dyDescent="0.3">
      <c r="A2990" s="12" t="s">
        <v>6454</v>
      </c>
      <c r="B2990" s="12" t="s">
        <v>6455</v>
      </c>
      <c r="C2990" s="16" t="str">
        <f>[1]!s_info_mkt(A2990)</f>
        <v>主板</v>
      </c>
      <c r="D2990" s="16" t="str">
        <f>[1]!s_ipo_listeddate(A2990)</f>
        <v>2006-08-01</v>
      </c>
      <c r="E2990" s="16" t="str">
        <f>[1]!lastradeday_s("000002","")</f>
        <v>2026-06-22</v>
      </c>
      <c r="F2990" s="16" t="str">
        <f>[1]!s_info_industry_csrc2023(A2990,"",3)</f>
        <v>铁路运输业</v>
      </c>
      <c r="G2990" s="16" t="str">
        <f>[1]!s_info_industry_csrc2023(A2990,"",1)</f>
        <v>交通运输、仓储和邮政业</v>
      </c>
      <c r="H2990" s="16">
        <f>[1]!s_is(A2990,83,"FY","YTD","20251231",1,"",100000000)</f>
        <v>776.44812381999998</v>
      </c>
      <c r="I2990" s="16">
        <f>[1]!s_is(A2990,83,"FY","YTD","20241231",1,"",100000000)</f>
        <v>746.27273516000002</v>
      </c>
      <c r="J2990" s="16">
        <f t="shared" si="138"/>
        <v>4.0434799823593215E-2</v>
      </c>
      <c r="K2990" s="16">
        <f>[1]!s_is(A2990,61,"FY","YTD","20251231",1,"",100000000)</f>
        <v>59.001484789999999</v>
      </c>
      <c r="L2990" s="16">
        <f>[1]!s_is(A2990,61,"FY","YTD","20241231",1,"",100000000)</f>
        <v>90.393591799999996</v>
      </c>
      <c r="M2990" s="16">
        <f t="shared" si="139"/>
        <v>-0.34728243877570975</v>
      </c>
      <c r="N2990" s="16">
        <f>[1]!s_fa_roe(A2990,"20251231")</f>
        <v>3.6972999999999998</v>
      </c>
      <c r="O2990" s="16">
        <f>[1]!s_stmnote_rdexp(A2990,"20251231",1,10000)</f>
        <v>1171.9039</v>
      </c>
      <c r="P2990" s="20">
        <f t="shared" si="140"/>
        <v>1.5093138408711984E-4</v>
      </c>
      <c r="Q2990" s="16">
        <f>[1]!s_margin_tradingbalance(A2990,"",10000)</f>
        <v>211469.2972</v>
      </c>
      <c r="R2990" s="16">
        <f>[1]!s_margin_seclendingbalance(A2990,"",10000)</f>
        <v>1311.2736</v>
      </c>
      <c r="S2990" s="17">
        <f>[1]!s_val_ev(A2990,"",100000000)</f>
        <v>989.17206034440005</v>
      </c>
      <c r="T2990" s="17">
        <f>[1]!share_freesharesmv(A2990,"",100000000)</f>
        <v>497.96597280539999</v>
      </c>
      <c r="U2990" s="17">
        <f>[1]!s_dq_amount_btin(A2990,E2990,100000000)</f>
        <v>6.3082229200000004</v>
      </c>
      <c r="V2990" s="17">
        <f>[1]!s_dq_turn(A2990,E2990)</f>
        <v>0.64883807429471907</v>
      </c>
      <c r="W2990" s="2">
        <f>[1]!s_pq_amount(A2990,"20260101","",100000000)</f>
        <v>855.71018102999994</v>
      </c>
      <c r="X2990" s="2">
        <f>[1]!s_pq_avgamount(A2990,"20260101","",100000000)</f>
        <v>7.7791834639090904</v>
      </c>
      <c r="Y2990" s="17">
        <f>[1]!s_ipo_dilutedpe(A2990)</f>
        <v>18</v>
      </c>
      <c r="Z2990" s="12">
        <f>[1]!s_ipo_collection_total(A2990,100000000)</f>
        <v>149.99999998999999</v>
      </c>
      <c r="AA2990" s="2">
        <f>[1]!s_val_pe_ttm(A2990,E2990)</f>
        <v>17.313201904296875</v>
      </c>
      <c r="AB2990" s="5">
        <f>[1]!s_info_zjtxornot1(A2990,"")</f>
        <v>0</v>
      </c>
      <c r="AC2990" s="22" t="str">
        <f>[1]!s_info_nature1(A2990,"")</f>
        <v>中央国有企业</v>
      </c>
      <c r="AD2990" s="6" t="str">
        <f>[1]!s_info_city(A2990)</f>
        <v>大同市</v>
      </c>
      <c r="AE2990" s="6" t="str">
        <f>[1]!s_info_province(A2990)</f>
        <v>山西省</v>
      </c>
      <c r="AF2990">
        <v>113.295259</v>
      </c>
      <c r="AG2990">
        <v>40.090310000000002</v>
      </c>
    </row>
    <row r="2991" spans="1:33" x14ac:dyDescent="0.3">
      <c r="A2991" s="12" t="s">
        <v>6456</v>
      </c>
      <c r="B2991" s="12" t="s">
        <v>6457</v>
      </c>
      <c r="C2991" s="16" t="str">
        <f>[1]!s_info_mkt(A2991)</f>
        <v>科创板</v>
      </c>
      <c r="D2991" s="16" t="str">
        <f>[1]!s_ipo_listeddate(A2991)</f>
        <v>2019-07-22</v>
      </c>
      <c r="E2991" s="16" t="str">
        <f>[1]!lastradeday_s("000002","")</f>
        <v>2026-06-22</v>
      </c>
      <c r="F2991" s="16" t="str">
        <f>[1]!s_info_industry_csrc2023(A2991,"",3)</f>
        <v>铁路、船舶、航空航天和其他运输设备制造业</v>
      </c>
      <c r="G2991" s="16" t="str">
        <f>[1]!s_info_industry_csrc2023(A2991,"",1)</f>
        <v>制造业</v>
      </c>
      <c r="H2991" s="16">
        <f>[1]!s_is(A2991,83,"FY","YTD","20251231",1,"",100000000)</f>
        <v>346.77342703760002</v>
      </c>
      <c r="I2991" s="16">
        <f>[1]!s_is(A2991,83,"FY","YTD","20241231",1,"",100000000)</f>
        <v>326.43648716870001</v>
      </c>
      <c r="J2991" s="16">
        <f t="shared" si="138"/>
        <v>6.2299836777713002E-2</v>
      </c>
      <c r="K2991" s="16">
        <f>[1]!s_is(A2991,61,"FY","YTD","20251231",1,"",100000000)</f>
        <v>36.864105718899999</v>
      </c>
      <c r="L2991" s="16">
        <f>[1]!s_is(A2991,61,"FY","YTD","20241231",1,"",100000000)</f>
        <v>34.9472583736</v>
      </c>
      <c r="M2991" s="16">
        <f t="shared" si="139"/>
        <v>5.4849720250102124E-2</v>
      </c>
      <c r="N2991" s="16">
        <f>[1]!s_fa_roe(A2991,"20251231")</f>
        <v>7.5334000000000003</v>
      </c>
      <c r="O2991" s="16">
        <f>[1]!s_stmnote_rdexp(A2991,"20251231",1,10000)</f>
        <v>224238.16153699998</v>
      </c>
      <c r="P2991" s="20">
        <f t="shared" si="140"/>
        <v>6.4664170912001925E-2</v>
      </c>
      <c r="Q2991" s="16">
        <f>[1]!s_margin_tradingbalance(A2991,"",10000)</f>
        <v>51166.626300000004</v>
      </c>
      <c r="R2991" s="16">
        <f>[1]!s_margin_seclendingbalance(A2991,"",10000)</f>
        <v>129.19999999999999</v>
      </c>
      <c r="S2991" s="17">
        <f>[1]!s_val_ev(A2991,"",100000000)</f>
        <v>492.36545101288397</v>
      </c>
      <c r="T2991" s="17">
        <f>[1]!share_freesharesmv(A2991,"",100000000)</f>
        <v>101.343501</v>
      </c>
      <c r="U2991" s="17">
        <f>[1]!s_dq_amount_btin(A2991,E2991,100000000)</f>
        <v>2.4853356799999999</v>
      </c>
      <c r="V2991" s="17">
        <f>[1]!s_dq_turn(A2991,E2991)</f>
        <v>0.58015338791776094</v>
      </c>
      <c r="W2991" s="2">
        <f>[1]!s_pq_amount(A2991,"20260101","",100000000)</f>
        <v>265.06401751999999</v>
      </c>
      <c r="X2991" s="2">
        <f>[1]!s_pq_avgamount(A2991,"20260101","",100000000)</f>
        <v>2.4096728865454544</v>
      </c>
      <c r="Y2991" s="17">
        <f>[1]!s_ipo_dilutedpe(A2991)</f>
        <v>18.8</v>
      </c>
      <c r="Z2991" s="12">
        <f>[1]!s_ipo_collection_total(A2991,100000000)</f>
        <v>105.3</v>
      </c>
      <c r="AA2991" s="2">
        <f>[1]!s_val_pe_ttm(A2991,E2991)</f>
        <v>14.667022705078125</v>
      </c>
      <c r="AB2991" s="5">
        <f>[1]!s_info_zjtxornot1(A2991,"")</f>
        <v>0</v>
      </c>
      <c r="AC2991" s="22" t="str">
        <f>[1]!s_info_nature1(A2991,"")</f>
        <v>中央国有企业</v>
      </c>
      <c r="AD2991" s="6" t="str">
        <f>[1]!s_info_city(A2991)</f>
        <v>北京市</v>
      </c>
      <c r="AE2991" s="6" t="str">
        <f>[1]!s_info_province(A2991)</f>
        <v>北京</v>
      </c>
      <c r="AF2991">
        <v>116.40528500000001</v>
      </c>
      <c r="AG2991">
        <v>39.904989</v>
      </c>
    </row>
    <row r="2992" spans="1:33" x14ac:dyDescent="0.3">
      <c r="A2992" s="12" t="s">
        <v>6458</v>
      </c>
      <c r="B2992" s="12" t="s">
        <v>6459</v>
      </c>
      <c r="C2992" s="16" t="str">
        <f>[1]!s_info_mkt(A2992)</f>
        <v>主板</v>
      </c>
      <c r="D2992" s="16" t="str">
        <f>[1]!s_ipo_listeddate(A2992)</f>
        <v>2017-03-29</v>
      </c>
      <c r="E2992" s="16" t="str">
        <f>[1]!lastradeday_s("000002","")</f>
        <v>2026-06-22</v>
      </c>
      <c r="F2992" s="16" t="str">
        <f>[1]!s_info_industry_csrc2023(A2992,"",3)</f>
        <v>水上运输业</v>
      </c>
      <c r="G2992" s="16" t="str">
        <f>[1]!s_info_industry_csrc2023(A2992,"",1)</f>
        <v>交通运输、仓储和邮政业</v>
      </c>
      <c r="H2992" s="16">
        <f>[1]!s_is(A2992,83,"FY","YTD","20251231",1,"",100000000)</f>
        <v>139.08320892500001</v>
      </c>
      <c r="I2992" s="16">
        <f>[1]!s_is(A2992,83,"FY","YTD","20241231",1,"",100000000)</f>
        <v>140.7293130365</v>
      </c>
      <c r="J2992" s="16">
        <f t="shared" si="138"/>
        <v>-1.1696952653162285E-2</v>
      </c>
      <c r="K2992" s="16">
        <f>[1]!s_is(A2992,61,"FY","YTD","20251231",1,"",100000000)</f>
        <v>8.216409003099999</v>
      </c>
      <c r="L2992" s="16">
        <f>[1]!s_is(A2992,61,"FY","YTD","20241231",1,"",100000000)</f>
        <v>9.6443065076999996</v>
      </c>
      <c r="M2992" s="16">
        <f t="shared" si="139"/>
        <v>-0.14805600625197565</v>
      </c>
      <c r="N2992" s="16">
        <f>[1]!s_fa_roe(A2992,"20251231")</f>
        <v>3.9003999999999999</v>
      </c>
      <c r="O2992" s="16">
        <f>[1]!s_stmnote_rdexp(A2992,"20251231",1,10000)</f>
        <v>5302.1050580000001</v>
      </c>
      <c r="P2992" s="20">
        <f t="shared" si="140"/>
        <v>3.8121820016815519E-3</v>
      </c>
      <c r="Q2992" s="16">
        <f>[1]!s_margin_tradingbalance(A2992,"",10000)</f>
        <v>27986.491699999999</v>
      </c>
      <c r="R2992" s="16">
        <f>[1]!s_margin_seclendingbalance(A2992,"",10000)</f>
        <v>108.188</v>
      </c>
      <c r="S2992" s="17">
        <f>[1]!s_val_ev(A2992,"",100000000)</f>
        <v>223.31812798959999</v>
      </c>
      <c r="T2992" s="17">
        <f>[1]!share_freesharesmv(A2992,"",100000000)</f>
        <v>39.981628601599994</v>
      </c>
      <c r="U2992" s="17">
        <f>[1]!s_dq_amount_btin(A2992,E2992,100000000)</f>
        <v>0.80385930000000005</v>
      </c>
      <c r="V2992" s="17">
        <f>[1]!s_dq_turn(A2992,E2992)</f>
        <v>0.36465594375657862</v>
      </c>
      <c r="W2992" s="2">
        <f>[1]!s_pq_amount(A2992,"20260101","",100000000)</f>
        <v>126.98999557</v>
      </c>
      <c r="X2992" s="2">
        <f>[1]!s_pq_avgamount(A2992,"20260101","",100000000)</f>
        <v>1.1544545051818182</v>
      </c>
      <c r="Y2992" s="17">
        <f>[1]!s_ipo_dilutedpe(A2992)</f>
        <v>22.98</v>
      </c>
      <c r="Z2992" s="12">
        <f>[1]!s_ipo_collection_total(A2992,100000000)</f>
        <v>15.999772</v>
      </c>
      <c r="AA2992" s="2">
        <f>[1]!s_val_pe_ttm(A2992,E2992)</f>
        <v>28.172880172729492</v>
      </c>
      <c r="AB2992" s="5">
        <f>[1]!s_info_zjtxornot1(A2992,"")</f>
        <v>0</v>
      </c>
      <c r="AC2992" s="22" t="str">
        <f>[1]!s_info_nature1(A2992,"")</f>
        <v>地方国有企业</v>
      </c>
      <c r="AD2992" s="6" t="str">
        <f>[1]!s_info_city(A2992)</f>
        <v>广州市</v>
      </c>
      <c r="AE2992" s="6" t="str">
        <f>[1]!s_info_province(A2992)</f>
        <v>广东省</v>
      </c>
      <c r="AF2992">
        <v>113.280637</v>
      </c>
      <c r="AG2992">
        <v>23.125177999999998</v>
      </c>
    </row>
    <row r="2993" spans="1:33" x14ac:dyDescent="0.3">
      <c r="A2993" s="12" t="s">
        <v>6460</v>
      </c>
      <c r="B2993" s="12" t="s">
        <v>6461</v>
      </c>
      <c r="C2993" s="16" t="str">
        <f>[1]!s_info_mkt(A2993)</f>
        <v>创业板</v>
      </c>
      <c r="D2993" s="16" t="str">
        <f>[1]!s_ipo_listeddate(A2993)</f>
        <v>2021-05-25</v>
      </c>
      <c r="E2993" s="16" t="str">
        <f>[1]!lastradeday_s("000002","")</f>
        <v>2026-06-22</v>
      </c>
      <c r="F2993" s="16" t="str">
        <f>[1]!s_info_industry_csrc2023(A2993,"",3)</f>
        <v>生态保护和环境治理业</v>
      </c>
      <c r="G2993" s="16" t="str">
        <f>[1]!s_info_industry_csrc2023(A2993,"",1)</f>
        <v>水利、环境和公共设施管理业</v>
      </c>
      <c r="H2993" s="16">
        <f>[1]!s_is(A2993,83,"FY","YTD","20251231",1,"",100000000)</f>
        <v>3.9394627691000004</v>
      </c>
      <c r="I2993" s="16">
        <f>[1]!s_is(A2993,83,"FY","YTD","20241231",1,"",100000000)</f>
        <v>4.5205629504000004</v>
      </c>
      <c r="J2993" s="16">
        <f t="shared" si="138"/>
        <v>-0.12854597705548632</v>
      </c>
      <c r="K2993" s="16">
        <f>[1]!s_is(A2993,61,"FY","YTD","20251231",1,"",100000000)</f>
        <v>-4.0055571264000003</v>
      </c>
      <c r="L2993" s="16">
        <f>[1]!s_is(A2993,61,"FY","YTD","20241231",1,"",100000000)</f>
        <v>-2.8220909660000002</v>
      </c>
      <c r="M2993" s="16">
        <f t="shared" si="139"/>
        <v>-0.4193579068350981</v>
      </c>
      <c r="N2993" s="16">
        <f>[1]!s_fa_roe(A2993,"20251231")</f>
        <v>-36.6492</v>
      </c>
      <c r="O2993" s="16">
        <f>[1]!s_stmnote_rdexp(A2993,"20251231",1,10000)</f>
        <v>298.09329300000002</v>
      </c>
      <c r="P2993" s="20">
        <f t="shared" si="140"/>
        <v>7.5668513823295156E-3</v>
      </c>
      <c r="Q2993" s="16">
        <f>[1]!s_margin_tradingbalance(A2993,"",10000)</f>
        <v>4675.6233000000002</v>
      </c>
      <c r="R2993" s="16">
        <f>[1]!s_margin_seclendingbalance(A2993,"",10000)</f>
        <v>0.1089</v>
      </c>
      <c r="S2993" s="17">
        <f>[1]!s_val_ev(A2993,"",100000000)</f>
        <v>17.471989943100002</v>
      </c>
      <c r="T2993" s="17">
        <f>[1]!share_freesharesmv(A2993,"",100000000)</f>
        <v>9.9798437475000021</v>
      </c>
      <c r="U2993" s="17">
        <f>[1]!s_dq_amount_btin(A2993,E2993,100000000)</f>
        <v>0.38690240999999997</v>
      </c>
      <c r="V2993" s="17">
        <f>[1]!s_dq_turn(A2993,E2993)</f>
        <v>2.2725851216324009</v>
      </c>
      <c r="W2993" s="2">
        <f>[1]!s_pq_amount(A2993,"20260101","",100000000)</f>
        <v>77.13406569</v>
      </c>
      <c r="X2993" s="2">
        <f>[1]!s_pq_avgamount(A2993,"20260101","",100000000)</f>
        <v>0.70121877900000007</v>
      </c>
      <c r="Y2993" s="17">
        <f>[1]!s_ipo_dilutedpe(A2993)</f>
        <v>11.78</v>
      </c>
      <c r="Z2993" s="12">
        <f>[1]!s_ipo_collection_total(A2993,100000000)</f>
        <v>3.6861090000000001</v>
      </c>
      <c r="AA2993" s="2">
        <f>[1]!s_val_pe_ttm(A2993,E2993)</f>
        <v>-4.2699909210205078</v>
      </c>
      <c r="AB2993" s="5">
        <f>[1]!s_info_zjtxornot1(A2993,"")</f>
        <v>0</v>
      </c>
      <c r="AC2993" s="22" t="str">
        <f>[1]!s_info_nature1(A2993,"")</f>
        <v>民营企业</v>
      </c>
      <c r="AD2993" s="6" t="str">
        <f>[1]!s_info_city(A2993)</f>
        <v>郑州市</v>
      </c>
      <c r="AE2993" s="6" t="str">
        <f>[1]!s_info_province(A2993)</f>
        <v>河南省</v>
      </c>
      <c r="AF2993">
        <v>113.665412</v>
      </c>
      <c r="AG2993">
        <v>34.757975000000002</v>
      </c>
    </row>
    <row r="2994" spans="1:33" x14ac:dyDescent="0.3">
      <c r="A2994" s="12" t="s">
        <v>6462</v>
      </c>
      <c r="B2994" s="12" t="s">
        <v>6463</v>
      </c>
      <c r="C2994" s="16" t="str">
        <f>[1]!s_info_mkt(A2994)</f>
        <v>主板</v>
      </c>
      <c r="D2994" s="16" t="str">
        <f>[1]!s_ipo_listeddate(A2994)</f>
        <v>2012-03-09</v>
      </c>
      <c r="E2994" s="16" t="str">
        <f>[1]!lastradeday_s("000002","")</f>
        <v>2026-06-22</v>
      </c>
      <c r="F2994" s="16" t="str">
        <f>[1]!s_info_industry_csrc2023(A2994,"",3)</f>
        <v>仪器仪表制造业</v>
      </c>
      <c r="G2994" s="16" t="str">
        <f>[1]!s_info_industry_csrc2023(A2994,"",1)</f>
        <v>制造业</v>
      </c>
      <c r="H2994" s="16">
        <f>[1]!s_is(A2994,83,"FY","YTD","20251231",1,"",100000000)</f>
        <v>13.975379457699999</v>
      </c>
      <c r="I2994" s="16">
        <f>[1]!s_is(A2994,83,"FY","YTD","20241231",1,"",100000000)</f>
        <v>14.201701308800001</v>
      </c>
      <c r="J2994" s="16">
        <f t="shared" si="138"/>
        <v>-1.5936249198521213E-2</v>
      </c>
      <c r="K2994" s="16">
        <f>[1]!s_is(A2994,61,"FY","YTD","20251231",1,"",100000000)</f>
        <v>1.5093649749</v>
      </c>
      <c r="L2994" s="16">
        <f>[1]!s_is(A2994,61,"FY","YTD","20241231",1,"",100000000)</f>
        <v>1.6853128138999998</v>
      </c>
      <c r="M2994" s="16">
        <f t="shared" si="139"/>
        <v>-0.10440070089589901</v>
      </c>
      <c r="N2994" s="16">
        <f>[1]!s_fa_roe(A2994,"20251231")</f>
        <v>5.7895000000000003</v>
      </c>
      <c r="O2994" s="16">
        <f>[1]!s_stmnote_rdexp(A2994,"20251231",1,10000)</f>
        <v>10258.735593000001</v>
      </c>
      <c r="P2994" s="20">
        <f t="shared" si="140"/>
        <v>7.3405774949085609E-2</v>
      </c>
      <c r="Q2994" s="16">
        <f>[1]!s_margin_tradingbalance(A2994,"",10000)</f>
        <v>0</v>
      </c>
      <c r="R2994" s="16">
        <f>[1]!s_margin_seclendingbalance(A2994,"",10000)</f>
        <v>0</v>
      </c>
      <c r="S2994" s="17">
        <f>[1]!s_val_ev(A2994,"",100000000)</f>
        <v>50.034384718799998</v>
      </c>
      <c r="T2994" s="17">
        <f>[1]!share_freesharesmv(A2994,"",100000000)</f>
        <v>20.985079471300001</v>
      </c>
      <c r="U2994" s="17">
        <f>[1]!s_dq_amount_btin(A2994,E2994,100000000)</f>
        <v>0.67466714999999999</v>
      </c>
      <c r="V2994" s="17">
        <f>[1]!s_dq_turn(A2994,E2994)</f>
        <v>2.4042547858714753</v>
      </c>
      <c r="W2994" s="2">
        <f>[1]!s_pq_amount(A2994,"20260101","",100000000)</f>
        <v>195.5085392</v>
      </c>
      <c r="X2994" s="2">
        <f>[1]!s_pq_avgamount(A2994,"20260101","",100000000)</f>
        <v>1.7773503563636364</v>
      </c>
      <c r="Y2994" s="17">
        <f>[1]!s_ipo_dilutedpe(A2994)</f>
        <v>35.979999999999997</v>
      </c>
      <c r="Z2994" s="12">
        <f>[1]!s_ipo_collection_total(A2994,100000000)</f>
        <v>7.0513380000000003</v>
      </c>
      <c r="AA2994" s="2">
        <f>[1]!s_val_pe_ttm(A2994,E2994)</f>
        <v>32.255477905273438</v>
      </c>
      <c r="AB2994" s="5">
        <f>[1]!s_info_zjtxornot1(A2994,"")</f>
        <v>1</v>
      </c>
      <c r="AC2994" s="22" t="str">
        <f>[1]!s_info_nature1(A2994,"")</f>
        <v>民营企业</v>
      </c>
      <c r="AD2994" s="6" t="str">
        <f>[1]!s_info_city(A2994)</f>
        <v>北京市</v>
      </c>
      <c r="AE2994" s="6" t="str">
        <f>[1]!s_info_province(A2994)</f>
        <v>北京</v>
      </c>
      <c r="AF2994">
        <v>116.40528500000001</v>
      </c>
      <c r="AG2994">
        <v>39.904989</v>
      </c>
    </row>
    <row r="2995" spans="1:33" x14ac:dyDescent="0.3">
      <c r="A2995" s="12" t="s">
        <v>6464</v>
      </c>
      <c r="B2995" s="12" t="s">
        <v>6465</v>
      </c>
      <c r="C2995" s="16" t="str">
        <f>[1]!s_info_mkt(A2995)</f>
        <v>主板</v>
      </c>
      <c r="D2995" s="16" t="str">
        <f>[1]!s_ipo_listeddate(A2995)</f>
        <v>1996-11-28</v>
      </c>
      <c r="E2995" s="16" t="str">
        <f>[1]!lastradeday_s("000002","")</f>
        <v>2026-06-22</v>
      </c>
      <c r="F2995" s="16" t="str">
        <f>[1]!s_info_industry_csrc2023(A2995,"",3)</f>
        <v>黑色金属矿采选业</v>
      </c>
      <c r="G2995" s="16" t="str">
        <f>[1]!s_info_industry_csrc2023(A2995,"",1)</f>
        <v>采矿业</v>
      </c>
      <c r="H2995" s="16">
        <f>[1]!s_is(A2995,83,"FY","YTD","20251231",1,"",100000000)</f>
        <v>16.635723030799998</v>
      </c>
      <c r="I2995" s="16">
        <f>[1]!s_is(A2995,83,"FY","YTD","20241231",1,"",100000000)</f>
        <v>15.454780757</v>
      </c>
      <c r="J2995" s="16">
        <f t="shared" si="138"/>
        <v>7.6412748415412457E-2</v>
      </c>
      <c r="K2995" s="16">
        <f>[1]!s_is(A2995,61,"FY","YTD","20251231",1,"",100000000)</f>
        <v>2.6808602663999999</v>
      </c>
      <c r="L2995" s="16">
        <f>[1]!s_is(A2995,61,"FY","YTD","20241231",1,"",100000000)</f>
        <v>2.0396349352000001</v>
      </c>
      <c r="M2995" s="16">
        <f t="shared" si="139"/>
        <v>0.31438240252397093</v>
      </c>
      <c r="N2995" s="16">
        <f>[1]!s_fa_roe(A2995,"20251231")</f>
        <v>7.8243999999999998</v>
      </c>
      <c r="O2995" s="16">
        <f>[1]!s_stmnote_rdexp(A2995,"20251231",1,10000)</f>
        <v>9905.4160879999999</v>
      </c>
      <c r="P2995" s="20">
        <f t="shared" si="140"/>
        <v>5.954304522659306E-2</v>
      </c>
      <c r="Q2995" s="16">
        <f>[1]!s_margin_tradingbalance(A2995,"",10000)</f>
        <v>18966.2863</v>
      </c>
      <c r="R2995" s="16">
        <f>[1]!s_margin_seclendingbalance(A2995,"",10000)</f>
        <v>25.987500000000001</v>
      </c>
      <c r="S2995" s="17">
        <f>[1]!s_val_ev(A2995,"",100000000)</f>
        <v>43.221700697999999</v>
      </c>
      <c r="T2995" s="17">
        <f>[1]!share_freesharesmv(A2995,"",100000000)</f>
        <v>17.975766171</v>
      </c>
      <c r="U2995" s="17">
        <f>[1]!s_dq_amount_btin(A2995,E2995,100000000)</f>
        <v>0.69807986</v>
      </c>
      <c r="V2995" s="17">
        <f>[1]!s_dq_turn(A2995,E2995)</f>
        <v>1.6621512374529099</v>
      </c>
      <c r="W2995" s="2">
        <f>[1]!s_pq_amount(A2995,"20260101","",100000000)</f>
        <v>125.34270505000001</v>
      </c>
      <c r="X2995" s="2">
        <f>[1]!s_pq_avgamount(A2995,"20260101","",100000000)</f>
        <v>1.1394791368181818</v>
      </c>
      <c r="Y2995" s="17">
        <f>[1]!s_ipo_dilutedpe(A2995)</f>
        <v>0</v>
      </c>
      <c r="Z2995" s="12">
        <f>[1]!s_ipo_collection_total(A2995,100000000)</f>
        <v>0</v>
      </c>
      <c r="AA2995" s="2">
        <f>[1]!s_val_pe_ttm(A2995,E2995)</f>
        <v>17.008808135986328</v>
      </c>
      <c r="AB2995" s="5">
        <f>[1]!s_info_zjtxornot1(A2995,"")</f>
        <v>0</v>
      </c>
      <c r="AC2995" s="22" t="str">
        <f>[1]!s_info_nature1(A2995,"")</f>
        <v>地方国有企业</v>
      </c>
      <c r="AD2995" s="6" t="str">
        <f>[1]!s_info_city(A2995)</f>
        <v>淄博市</v>
      </c>
      <c r="AE2995" s="6" t="str">
        <f>[1]!s_info_province(A2995)</f>
        <v>山东省</v>
      </c>
      <c r="AF2995">
        <v>118.047648</v>
      </c>
      <c r="AG2995">
        <v>36.814939000000003</v>
      </c>
    </row>
    <row r="2996" spans="1:33" x14ac:dyDescent="0.3">
      <c r="A2996" s="12" t="s">
        <v>6466</v>
      </c>
      <c r="B2996" s="12" t="s">
        <v>6467</v>
      </c>
      <c r="C2996" s="16" t="str">
        <f>[1]!s_info_mkt(A2996)</f>
        <v>主板</v>
      </c>
      <c r="D2996" s="16" t="str">
        <f>[1]!s_ipo_listeddate(A2996)</f>
        <v>1998-05-19</v>
      </c>
      <c r="E2996" s="16" t="str">
        <f>[1]!lastradeday_s("000002","")</f>
        <v>2026-06-22</v>
      </c>
      <c r="F2996" s="16" t="str">
        <f>[1]!s_info_industry_csrc2023(A2996,"",3)</f>
        <v>医药制造业</v>
      </c>
      <c r="G2996" s="16" t="str">
        <f>[1]!s_info_industry_csrc2023(A2996,"",1)</f>
        <v>制造业</v>
      </c>
      <c r="H2996" s="16">
        <f>[1]!s_is(A2996,83,"FY","YTD","20251231",1,"",100000000)</f>
        <v>3.9680968518999999</v>
      </c>
      <c r="I2996" s="16">
        <f>[1]!s_is(A2996,83,"FY","YTD","20241231",1,"",100000000)</f>
        <v>4.6648501649999998</v>
      </c>
      <c r="J2996" s="16">
        <f t="shared" si="138"/>
        <v>-0.1493624207541937</v>
      </c>
      <c r="K2996" s="16">
        <f>[1]!s_is(A2996,61,"FY","YTD","20251231",1,"",100000000)</f>
        <v>-3.4542006758999997</v>
      </c>
      <c r="L2996" s="16">
        <f>[1]!s_is(A2996,61,"FY","YTD","20241231",1,"",100000000)</f>
        <v>-0.2041306561</v>
      </c>
      <c r="M2996" s="16">
        <f t="shared" si="139"/>
        <v>-15.921518511202198</v>
      </c>
      <c r="N2996" s="16">
        <f>[1]!s_fa_roe(A2996,"20251231")</f>
        <v>-7.0540000000000003</v>
      </c>
      <c r="O2996" s="16">
        <f>[1]!s_stmnote_rdexp(A2996,"20251231",1,10000)</f>
        <v>8987.2045429999998</v>
      </c>
      <c r="P2996" s="20">
        <f t="shared" si="140"/>
        <v>0.22648652183720655</v>
      </c>
      <c r="Q2996" s="16">
        <f>[1]!s_margin_tradingbalance(A2996,"",10000)</f>
        <v>33820.674899999998</v>
      </c>
      <c r="R2996" s="16">
        <f>[1]!s_margin_seclendingbalance(A2996,"",10000)</f>
        <v>180.13050000000001</v>
      </c>
      <c r="S2996" s="17">
        <f>[1]!s_val_ev(A2996,"",100000000)</f>
        <v>60.816060659999998</v>
      </c>
      <c r="T2996" s="17">
        <f>[1]!share_freesharesmv(A2996,"",100000000)</f>
        <v>36.104960327999997</v>
      </c>
      <c r="U2996" s="17">
        <f>[1]!s_dq_amount_btin(A2996,E2996,100000000)</f>
        <v>1.3739849900000001</v>
      </c>
      <c r="V2996" s="17">
        <f>[1]!s_dq_turn(A2996,E2996)</f>
        <v>2.3125692741241686</v>
      </c>
      <c r="W2996" s="2">
        <f>[1]!s_pq_amount(A2996,"20260101","",100000000)</f>
        <v>172.20970496999999</v>
      </c>
      <c r="X2996" s="2">
        <f>[1]!s_pq_avgamount(A2996,"20260101","",100000000)</f>
        <v>1.5655427724545454</v>
      </c>
      <c r="Y2996" s="17">
        <f>[1]!s_ipo_dilutedpe(A2996)</f>
        <v>0</v>
      </c>
      <c r="Z2996" s="12">
        <f>[1]!s_ipo_collection_total(A2996,100000000)</f>
        <v>2.1478999999999999</v>
      </c>
      <c r="AA2996" s="2">
        <f>[1]!s_val_pe_ttm(A2996,E2996)</f>
        <v>-17.000637054443359</v>
      </c>
      <c r="AB2996" s="5">
        <f>[1]!s_info_zjtxornot1(A2996,"")</f>
        <v>0</v>
      </c>
      <c r="AC2996" s="22" t="str">
        <f>[1]!s_info_nature1(A2996,"")</f>
        <v>地方国有企业</v>
      </c>
      <c r="AD2996" s="6" t="str">
        <f>[1]!s_info_city(A2996)</f>
        <v>乌鲁木齐市</v>
      </c>
      <c r="AE2996" s="6" t="str">
        <f>[1]!s_info_province(A2996)</f>
        <v>新疆维吾尔自治区</v>
      </c>
      <c r="AF2996">
        <v>87.617733000000001</v>
      </c>
      <c r="AG2996">
        <v>43.792817999999997</v>
      </c>
    </row>
    <row r="2997" spans="1:33" x14ac:dyDescent="0.3">
      <c r="A2997" s="12" t="s">
        <v>6468</v>
      </c>
      <c r="B2997" s="12" t="s">
        <v>6469</v>
      </c>
      <c r="C2997" s="16" t="str">
        <f>[1]!s_info_mkt(A2997)</f>
        <v>主板</v>
      </c>
      <c r="D2997" s="16" t="str">
        <f>[1]!s_ipo_listeddate(A2997)</f>
        <v>2020-04-28</v>
      </c>
      <c r="E2997" s="16" t="str">
        <f>[1]!lastradeday_s("000002","")</f>
        <v>2026-06-22</v>
      </c>
      <c r="F2997" s="16" t="str">
        <f>[1]!s_info_industry_csrc2023(A2997,"",3)</f>
        <v>计算机、通信和其他电子设备制造业</v>
      </c>
      <c r="G2997" s="16" t="str">
        <f>[1]!s_info_industry_csrc2023(A2997,"",1)</f>
        <v>制造业</v>
      </c>
      <c r="H2997" s="16">
        <f>[1]!s_is(A2997,83,"FY","YTD","20251231",1,"",100000000)</f>
        <v>9.8892850630999991</v>
      </c>
      <c r="I2997" s="16">
        <f>[1]!s_is(A2997,83,"FY","YTD","20241231",1,"",100000000)</f>
        <v>11.834393970199999</v>
      </c>
      <c r="J2997" s="16">
        <f t="shared" si="138"/>
        <v>-0.16436066874213817</v>
      </c>
      <c r="K2997" s="16">
        <f>[1]!s_is(A2997,61,"FY","YTD","20251231",1,"",100000000)</f>
        <v>1.2541988879000001</v>
      </c>
      <c r="L2997" s="16">
        <f>[1]!s_is(A2997,61,"FY","YTD","20241231",1,"",100000000)</f>
        <v>1.1842909404999999</v>
      </c>
      <c r="M2997" s="16">
        <f t="shared" si="139"/>
        <v>5.9029369396751012E-2</v>
      </c>
      <c r="N2997" s="16">
        <f>[1]!s_fa_roe(A2997,"20251231")</f>
        <v>9.3257999999999992</v>
      </c>
      <c r="O2997" s="16">
        <f>[1]!s_stmnote_rdexp(A2997,"20251231",1,10000)</f>
        <v>5141.079232</v>
      </c>
      <c r="P2997" s="20">
        <f t="shared" si="140"/>
        <v>5.1986358965249849E-2</v>
      </c>
      <c r="Q2997" s="16">
        <f>[1]!s_margin_tradingbalance(A2997,"",10000)</f>
        <v>0</v>
      </c>
      <c r="R2997" s="16">
        <f>[1]!s_margin_seclendingbalance(A2997,"",10000)</f>
        <v>0</v>
      </c>
      <c r="S2997" s="17">
        <f>[1]!s_val_ev(A2997,"",100000000)</f>
        <v>56.916695173000001</v>
      </c>
      <c r="T2997" s="17">
        <f>[1]!share_freesharesmv(A2997,"",100000000)</f>
        <v>16.327423716300004</v>
      </c>
      <c r="U2997" s="17">
        <f>[1]!s_dq_amount_btin(A2997,E2997,100000000)</f>
        <v>1.2492609699999999</v>
      </c>
      <c r="V2997" s="17">
        <f>[1]!s_dq_turn(A2997,E2997)</f>
        <v>3.8139026693697362</v>
      </c>
      <c r="W2997" s="2">
        <f>[1]!s_pq_amount(A2997,"20260101","",100000000)</f>
        <v>153.42257219999999</v>
      </c>
      <c r="X2997" s="2">
        <f>[1]!s_pq_avgamount(A2997,"20260101","",100000000)</f>
        <v>1.3947506563636363</v>
      </c>
      <c r="Y2997" s="17">
        <f>[1]!s_ipo_dilutedpe(A2997)</f>
        <v>22.98</v>
      </c>
      <c r="Z2997" s="12">
        <f>[1]!s_ipo_collection_total(A2997,100000000)</f>
        <v>4.5939740000000002</v>
      </c>
      <c r="AA2997" s="2">
        <f>[1]!s_val_pe_ttm(A2997,E2997)</f>
        <v>51.798542022705078</v>
      </c>
      <c r="AB2997" s="5">
        <f>[1]!s_info_zjtxornot1(A2997,"")</f>
        <v>1</v>
      </c>
      <c r="AC2997" s="22" t="str">
        <f>[1]!s_info_nature1(A2997,"")</f>
        <v>民营企业</v>
      </c>
      <c r="AD2997" s="6" t="str">
        <f>[1]!s_info_city(A2997)</f>
        <v>合肥市</v>
      </c>
      <c r="AE2997" s="6" t="str">
        <f>[1]!s_info_province(A2997)</f>
        <v>安徽省</v>
      </c>
      <c r="AF2997">
        <v>117.28304199999999</v>
      </c>
      <c r="AG2997">
        <v>31.861190000000001</v>
      </c>
    </row>
    <row r="2998" spans="1:33" x14ac:dyDescent="0.3">
      <c r="A2998" s="12" t="s">
        <v>6470</v>
      </c>
      <c r="B2998" s="12" t="s">
        <v>6471</v>
      </c>
      <c r="C2998" s="16" t="str">
        <f>[1]!s_info_mkt(A2998)</f>
        <v>创业板</v>
      </c>
      <c r="D2998" s="16" t="str">
        <f>[1]!s_ipo_listeddate(A2998)</f>
        <v>2021-10-21</v>
      </c>
      <c r="E2998" s="16" t="str">
        <f>[1]!lastradeday_s("000002","")</f>
        <v>2026-06-22</v>
      </c>
      <c r="F2998" s="16" t="str">
        <f>[1]!s_info_industry_csrc2023(A2998,"",3)</f>
        <v>专用设备制造业</v>
      </c>
      <c r="G2998" s="16" t="str">
        <f>[1]!s_info_industry_csrc2023(A2998,"",1)</f>
        <v>制造业</v>
      </c>
      <c r="H2998" s="16">
        <f>[1]!s_is(A2998,83,"FY","YTD","20251231",1,"",100000000)</f>
        <v>3.4910533489</v>
      </c>
      <c r="I2998" s="16">
        <f>[1]!s_is(A2998,83,"FY","YTD","20241231",1,"",100000000)</f>
        <v>4.0010187054999999</v>
      </c>
      <c r="J2998" s="16">
        <f t="shared" si="138"/>
        <v>-0.12745887838489134</v>
      </c>
      <c r="K2998" s="16">
        <f>[1]!s_is(A2998,61,"FY","YTD","20251231",1,"",100000000)</f>
        <v>0.3049978008</v>
      </c>
      <c r="L2998" s="16">
        <f>[1]!s_is(A2998,61,"FY","YTD","20241231",1,"",100000000)</f>
        <v>0.33023551030000003</v>
      </c>
      <c r="M2998" s="16">
        <f t="shared" si="139"/>
        <v>-7.6423366696915865E-2</v>
      </c>
      <c r="N2998" s="16">
        <f>[1]!s_fa_roe(A2998,"20251231")</f>
        <v>3.677</v>
      </c>
      <c r="O2998" s="16">
        <f>[1]!s_stmnote_rdexp(A2998,"20251231",1,10000)</f>
        <v>1984.824991</v>
      </c>
      <c r="P2998" s="20">
        <f t="shared" si="140"/>
        <v>5.6854616433329522E-2</v>
      </c>
      <c r="Q2998" s="16">
        <f>[1]!s_margin_tradingbalance(A2998,"",10000)</f>
        <v>5304.5878000000002</v>
      </c>
      <c r="R2998" s="16">
        <f>[1]!s_margin_seclendingbalance(A2998,"",10000)</f>
        <v>0</v>
      </c>
      <c r="S2998" s="17">
        <f>[1]!s_val_ev(A2998,"",100000000)</f>
        <v>25.096986713699998</v>
      </c>
      <c r="T2998" s="17">
        <f>[1]!share_freesharesmv(A2998,"",100000000)</f>
        <v>8.1282465313000003</v>
      </c>
      <c r="U2998" s="17">
        <f>[1]!s_dq_amount_btin(A2998,E2998,100000000)</f>
        <v>0.34365634</v>
      </c>
      <c r="V2998" s="17">
        <f>[1]!s_dq_turn(A2998,E2998)</f>
        <v>2.9295729839336255</v>
      </c>
      <c r="W2998" s="2">
        <f>[1]!s_pq_amount(A2998,"20260101","",100000000)</f>
        <v>60.163478810000001</v>
      </c>
      <c r="X2998" s="2">
        <f>[1]!s_pq_avgamount(A2998,"20260101","",100000000)</f>
        <v>0.54694071645454545</v>
      </c>
      <c r="Y2998" s="17">
        <f>[1]!s_ipo_dilutedpe(A2998)</f>
        <v>25.86</v>
      </c>
      <c r="Z2998" s="12">
        <f>[1]!s_ipo_collection_total(A2998,100000000)</f>
        <v>4.0375733636</v>
      </c>
      <c r="AA2998" s="2">
        <f>[1]!s_val_pe_ttm(A2998,E2998)</f>
        <v>82.011222839355469</v>
      </c>
      <c r="AB2998" s="5">
        <f>[1]!s_info_zjtxornot1(A2998,"")</f>
        <v>1</v>
      </c>
      <c r="AC2998" s="22" t="str">
        <f>[1]!s_info_nature1(A2998,"")</f>
        <v>民营企业</v>
      </c>
      <c r="AD2998" s="6" t="str">
        <f>[1]!s_info_city(A2998)</f>
        <v>南昌市</v>
      </c>
      <c r="AE2998" s="6" t="str">
        <f>[1]!s_info_province(A2998)</f>
        <v>江西省</v>
      </c>
      <c r="AF2998">
        <v>115.892151</v>
      </c>
      <c r="AG2998">
        <v>28.676493000000001</v>
      </c>
    </row>
    <row r="2999" spans="1:33" x14ac:dyDescent="0.3">
      <c r="A2999" s="12" t="s">
        <v>6472</v>
      </c>
      <c r="B2999" s="12" t="s">
        <v>6473</v>
      </c>
      <c r="C2999" s="16" t="str">
        <f>[1]!s_info_mkt(A2999)</f>
        <v>科创板</v>
      </c>
      <c r="D2999" s="16" t="str">
        <f>[1]!s_ipo_listeddate(A2999)</f>
        <v>2019-08-08</v>
      </c>
      <c r="E2999" s="16" t="str">
        <f>[1]!lastradeday_s("000002","")</f>
        <v>2026-06-22</v>
      </c>
      <c r="F2999" s="16" t="str">
        <f>[1]!s_info_industry_csrc2023(A2999,"",3)</f>
        <v>软件和信息技术服务业</v>
      </c>
      <c r="G2999" s="16" t="str">
        <f>[1]!s_info_industry_csrc2023(A2999,"",1)</f>
        <v>信息传输、软件和信息技术服务业</v>
      </c>
      <c r="H2999" s="16">
        <f>[1]!s_is(A2999,83,"FY","YTD","20251231",1,"",100000000)</f>
        <v>21.956323129200001</v>
      </c>
      <c r="I2999" s="16">
        <f>[1]!s_is(A2999,83,"FY","YTD","20241231",1,"",100000000)</f>
        <v>17.3545507067</v>
      </c>
      <c r="J2999" s="16">
        <f t="shared" si="138"/>
        <v>0.26516229087529264</v>
      </c>
      <c r="K2999" s="16">
        <f>[1]!s_is(A2999,61,"FY","YTD","20251231",1,"",100000000)</f>
        <v>11.1254760775</v>
      </c>
      <c r="L2999" s="16">
        <f>[1]!s_is(A2999,61,"FY","YTD","20241231",1,"",100000000)</f>
        <v>8.8271021715</v>
      </c>
      <c r="M2999" s="16">
        <f t="shared" si="139"/>
        <v>0.26037694606285888</v>
      </c>
      <c r="N2999" s="16">
        <f>[1]!s_fa_roe(A2999,"20251231")</f>
        <v>19.285900000000002</v>
      </c>
      <c r="O2999" s="16">
        <f>[1]!s_stmnote_rdexp(A2999,"20251231",1,10000)</f>
        <v>34132.953146</v>
      </c>
      <c r="P2999" s="20">
        <f t="shared" si="140"/>
        <v>0.15545842054312881</v>
      </c>
      <c r="Q2999" s="16">
        <f>[1]!s_margin_tradingbalance(A2999,"",10000)</f>
        <v>47583.082799999996</v>
      </c>
      <c r="R2999" s="16">
        <f>[1]!s_margin_seclendingbalance(A2999,"",10000)</f>
        <v>802.40409999999997</v>
      </c>
      <c r="S2999" s="17">
        <f>[1]!s_val_ev(A2999,"",100000000)</f>
        <v>446.11307663999997</v>
      </c>
      <c r="T2999" s="17">
        <f>[1]!share_freesharesmv(A2999,"",100000000)</f>
        <v>158.9096432</v>
      </c>
      <c r="U2999" s="17">
        <f>[1]!s_dq_amount_btin(A2999,E2999,100000000)</f>
        <v>15.737345850000001</v>
      </c>
      <c r="V2999" s="17">
        <f>[1]!s_dq_turn(A2999,E2999)</f>
        <v>3.5248834888311467</v>
      </c>
      <c r="W2999" s="2">
        <f>[1]!s_pq_amount(A2999,"20260101","",100000000)</f>
        <v>435.29878816000002</v>
      </c>
      <c r="X2999" s="2">
        <f>[1]!s_pq_avgamount(A2999,"20260101","",100000000)</f>
        <v>3.9572617105454548</v>
      </c>
      <c r="Y2999" s="17">
        <f>[1]!s_ipo_dilutedpe(A2999)</f>
        <v>50.19</v>
      </c>
      <c r="Z2999" s="12">
        <f>[1]!s_ipo_collection_total(A2999,100000000)</f>
        <v>17.145</v>
      </c>
      <c r="AA2999" s="2">
        <f>[1]!s_val_pe_ttm(A2999,E2999)</f>
        <v>38.014362335205078</v>
      </c>
      <c r="AB2999" s="5">
        <f>[1]!s_info_zjtxornot1(A2999,"")</f>
        <v>1</v>
      </c>
      <c r="AC2999" s="22" t="str">
        <f>[1]!s_info_nature1(A2999,"")</f>
        <v>民营企业</v>
      </c>
      <c r="AD2999" s="6" t="str">
        <f>[1]!s_info_city(A2999)</f>
        <v>上海市</v>
      </c>
      <c r="AE2999" s="6" t="str">
        <f>[1]!s_info_province(A2999)</f>
        <v>上海</v>
      </c>
      <c r="AF2999">
        <v>121.472644</v>
      </c>
      <c r="AG2999">
        <v>31.231705999999999</v>
      </c>
    </row>
    <row r="3000" spans="1:33" x14ac:dyDescent="0.3">
      <c r="A3000" s="12" t="s">
        <v>6474</v>
      </c>
      <c r="B3000" s="12" t="s">
        <v>6475</v>
      </c>
      <c r="C3000" s="16" t="str">
        <f>[1]!s_info_mkt(A3000)</f>
        <v>主板</v>
      </c>
      <c r="D3000" s="16" t="str">
        <f>[1]!s_ipo_listeddate(A3000)</f>
        <v>1999-06-18</v>
      </c>
      <c r="E3000" s="16" t="str">
        <f>[1]!lastradeday_s("000002","")</f>
        <v>2026-06-22</v>
      </c>
      <c r="F3000" s="16" t="str">
        <f>[1]!s_info_industry_csrc2023(A3000,"",3)</f>
        <v>房地产业</v>
      </c>
      <c r="G3000" s="16" t="str">
        <f>[1]!s_info_industry_csrc2023(A3000,"",1)</f>
        <v>房地产业</v>
      </c>
      <c r="H3000" s="16">
        <f>[1]!s_is(A3000,83,"FY","YTD","20251231",1,"",100000000)</f>
        <v>38.349670879199998</v>
      </c>
      <c r="I3000" s="16">
        <f>[1]!s_is(A3000,83,"FY","YTD","20241231",1,"",100000000)</f>
        <v>87.572726509299997</v>
      </c>
      <c r="J3000" s="16">
        <f t="shared" si="138"/>
        <v>-0.56208202704380383</v>
      </c>
      <c r="K3000" s="16">
        <f>[1]!s_is(A3000,61,"FY","YTD","20251231",1,"",100000000)</f>
        <v>-41.277527838000005</v>
      </c>
      <c r="L3000" s="16">
        <f>[1]!s_is(A3000,61,"FY","YTD","20241231",1,"",100000000)</f>
        <v>-26.007418323699998</v>
      </c>
      <c r="M3000" s="16">
        <f t="shared" si="139"/>
        <v>-0.58714438027801807</v>
      </c>
      <c r="N3000" s="16">
        <f>[1]!s_fa_roe(A3000,"20251231")</f>
        <v>-55.786099999999998</v>
      </c>
      <c r="O3000" s="16">
        <f>[1]!s_stmnote_rdexp(A3000,"20251231",1,10000)</f>
        <v>2775.721532</v>
      </c>
      <c r="P3000" s="20">
        <f t="shared" si="140"/>
        <v>7.2379279101075396E-3</v>
      </c>
      <c r="Q3000" s="16">
        <f>[1]!s_margin_tradingbalance(A3000,"",10000)</f>
        <v>39445.715499999998</v>
      </c>
      <c r="R3000" s="16">
        <f>[1]!s_margin_seclendingbalance(A3000,"",10000)</f>
        <v>3.5819999999999999</v>
      </c>
      <c r="S3000" s="17">
        <f>[1]!s_val_ev(A3000,"",100000000)</f>
        <v>32.337184912199994</v>
      </c>
      <c r="T3000" s="17">
        <f>[1]!share_freesharesmv(A3000,"",100000000)</f>
        <v>25.172106595299997</v>
      </c>
      <c r="U3000" s="17">
        <f>[1]!s_dq_amount_btin(A3000,E3000,100000000)</f>
        <v>0.67379577000000002</v>
      </c>
      <c r="V3000" s="17">
        <f>[1]!s_dq_turn(A3000,E3000)</f>
        <v>2.1481685450029593</v>
      </c>
      <c r="W3000" s="2">
        <f>[1]!s_pq_amount(A3000,"20260101","",100000000)</f>
        <v>104.59173106999999</v>
      </c>
      <c r="X3000" s="2">
        <f>[1]!s_pq_avgamount(A3000,"20260101","",100000000)</f>
        <v>0.9508339188181818</v>
      </c>
      <c r="Y3000" s="17">
        <f>[1]!s_ipo_dilutedpe(A3000)</f>
        <v>0</v>
      </c>
      <c r="Z3000" s="12">
        <f>[1]!s_ipo_collection_total(A3000,100000000)</f>
        <v>2.9864999999999999</v>
      </c>
      <c r="AA3000" s="2">
        <f>[1]!s_val_pe_ttm(A3000,E3000)</f>
        <v>-0.77644801139831543</v>
      </c>
      <c r="AB3000" s="5">
        <f>[1]!s_info_zjtxornot1(A3000,"")</f>
        <v>0</v>
      </c>
      <c r="AC3000" s="22" t="str">
        <f>[1]!s_info_nature1(A3000,"")</f>
        <v>集体企业</v>
      </c>
      <c r="AD3000" s="6" t="str">
        <f>[1]!s_info_city(A3000)</f>
        <v>汉川市</v>
      </c>
      <c r="AE3000" s="6" t="str">
        <f>[1]!s_info_province(A3000)</f>
        <v>湖北省</v>
      </c>
      <c r="AF3000">
        <v>113.68167800000001</v>
      </c>
      <c r="AG3000">
        <v>30.622039000000001</v>
      </c>
    </row>
    <row r="3001" spans="1:33" x14ac:dyDescent="0.3">
      <c r="A3001" s="12" t="s">
        <v>6476</v>
      </c>
      <c r="B3001" s="12" t="s">
        <v>6477</v>
      </c>
      <c r="C3001" s="16" t="str">
        <f>[1]!s_info_mkt(A3001)</f>
        <v>主板</v>
      </c>
      <c r="D3001" s="16" t="str">
        <f>[1]!s_ipo_listeddate(A3001)</f>
        <v>2011-03-02</v>
      </c>
      <c r="E3001" s="16" t="str">
        <f>[1]!lastradeday_s("000002","")</f>
        <v>2026-06-22</v>
      </c>
      <c r="F3001" s="16" t="str">
        <f>[1]!s_info_industry_csrc2023(A3001,"",3)</f>
        <v>零售业</v>
      </c>
      <c r="G3001" s="16" t="str">
        <f>[1]!s_info_industry_csrc2023(A3001,"",1)</f>
        <v>批发和零售业</v>
      </c>
      <c r="H3001" s="16">
        <f>[1]!s_is(A3001,83,"FY","YTD","20251231",1,"",100000000)</f>
        <v>151.3180625764</v>
      </c>
      <c r="I3001" s="16">
        <f>[1]!s_is(A3001,83,"FY","YTD","20241231",1,"",100000000)</f>
        <v>156.52116440469999</v>
      </c>
      <c r="J3001" s="16">
        <f t="shared" si="138"/>
        <v>-3.3242161519108637E-2</v>
      </c>
      <c r="K3001" s="16">
        <f>[1]!s_is(A3001,61,"FY","YTD","20251231",1,"",100000000)</f>
        <v>1.9366487499</v>
      </c>
      <c r="L3001" s="16">
        <f>[1]!s_is(A3001,61,"FY","YTD","20241231",1,"",100000000)</f>
        <v>1.6891971761000002</v>
      </c>
      <c r="M3001" s="16">
        <f t="shared" si="139"/>
        <v>0.14649063904506002</v>
      </c>
      <c r="N3001" s="16">
        <f>[1]!s_fa_roe(A3001,"20251231")</f>
        <v>5.351</v>
      </c>
      <c r="O3001" s="16">
        <f>[1]!s_stmnote_rdexp(A3001,"20251231",1,10000)</f>
        <v>10540.212976999999</v>
      </c>
      <c r="P3001" s="20">
        <f t="shared" si="140"/>
        <v>6.96560132844569E-3</v>
      </c>
      <c r="Q3001" s="16">
        <f>[1]!s_margin_tradingbalance(A3001,"",10000)</f>
        <v>28640.788799999998</v>
      </c>
      <c r="R3001" s="16">
        <f>[1]!s_margin_seclendingbalance(A3001,"",10000)</f>
        <v>30.722999999999999</v>
      </c>
      <c r="S3001" s="17">
        <f>[1]!s_val_ev(A3001,"",100000000)</f>
        <v>46.757993152000004</v>
      </c>
      <c r="T3001" s="17">
        <f>[1]!share_freesharesmv(A3001,"",100000000)</f>
        <v>29.060807477000004</v>
      </c>
      <c r="U3001" s="17">
        <f>[1]!s_dq_amount_btin(A3001,E3001,100000000)</f>
        <v>0.69043633999999998</v>
      </c>
      <c r="V3001" s="17">
        <f>[1]!s_dq_turn(A3001,E3001)</f>
        <v>1.5235202165733646</v>
      </c>
      <c r="W3001" s="2">
        <f>[1]!s_pq_amount(A3001,"20260101","",100000000)</f>
        <v>146.49728905000001</v>
      </c>
      <c r="X3001" s="2">
        <f>[1]!s_pq_avgamount(A3001,"20260101","",100000000)</f>
        <v>1.3317935368181819</v>
      </c>
      <c r="Y3001" s="17">
        <f>[1]!s_ipo_dilutedpe(A3001)</f>
        <v>55.97</v>
      </c>
      <c r="Z3001" s="12">
        <f>[1]!s_ipo_collection_total(A3001,100000000)</f>
        <v>14.0625</v>
      </c>
      <c r="AA3001" s="2">
        <f>[1]!s_val_pe_ttm(A3001,E3001)</f>
        <v>28.271440505981445</v>
      </c>
      <c r="AB3001" s="5">
        <f>[1]!s_info_zjtxornot1(A3001,"")</f>
        <v>1</v>
      </c>
      <c r="AC3001" s="22" t="str">
        <f>[1]!s_info_nature1(A3001,"")</f>
        <v>集体企业</v>
      </c>
      <c r="AD3001" s="6" t="str">
        <f>[1]!s_info_city(A3001)</f>
        <v>合肥市</v>
      </c>
      <c r="AE3001" s="6" t="str">
        <f>[1]!s_info_province(A3001)</f>
        <v>安徽省</v>
      </c>
      <c r="AF3001">
        <v>117.28304199999999</v>
      </c>
      <c r="AG3001">
        <v>31.861190000000001</v>
      </c>
    </row>
    <row r="3002" spans="1:33" x14ac:dyDescent="0.3">
      <c r="A3002" s="12" t="s">
        <v>6478</v>
      </c>
      <c r="B3002" s="12" t="s">
        <v>6479</v>
      </c>
      <c r="C3002" s="16" t="str">
        <f>[1]!s_info_mkt(A3002)</f>
        <v>创业板</v>
      </c>
      <c r="D3002" s="16" t="str">
        <f>[1]!s_ipo_listeddate(A3002)</f>
        <v>2021-09-13</v>
      </c>
      <c r="E3002" s="16" t="str">
        <f>[1]!lastradeday_s("000002","")</f>
        <v>2026-06-22</v>
      </c>
      <c r="F3002" s="16" t="str">
        <f>[1]!s_info_industry_csrc2023(A3002,"",3)</f>
        <v>家具制造业</v>
      </c>
      <c r="G3002" s="16" t="str">
        <f>[1]!s_info_industry_csrc2023(A3002,"",1)</f>
        <v>制造业</v>
      </c>
      <c r="H3002" s="16">
        <f>[1]!s_is(A3002,83,"FY","YTD","20251231",1,"",100000000)</f>
        <v>33.790899981599999</v>
      </c>
      <c r="I3002" s="16">
        <f>[1]!s_is(A3002,83,"FY","YTD","20241231",1,"",100000000)</f>
        <v>25.4837799375</v>
      </c>
      <c r="J3002" s="16">
        <f t="shared" si="138"/>
        <v>0.32597676107993201</v>
      </c>
      <c r="K3002" s="16">
        <f>[1]!s_is(A3002,61,"FY","YTD","20251231",1,"",100000000)</f>
        <v>8.5747961111999995</v>
      </c>
      <c r="L3002" s="16">
        <f>[1]!s_is(A3002,61,"FY","YTD","20241231",1,"",100000000)</f>
        <v>6.8293569774999998</v>
      </c>
      <c r="M3002" s="16">
        <f t="shared" si="139"/>
        <v>0.25557883991868102</v>
      </c>
      <c r="N3002" s="16">
        <f>[1]!s_fa_roe(A3002,"20251231")</f>
        <v>22.0215</v>
      </c>
      <c r="O3002" s="16">
        <f>[1]!s_stmnote_rdexp(A3002,"20251231",1,10000)</f>
        <v>15672.546405000001</v>
      </c>
      <c r="P3002" s="20">
        <f t="shared" si="140"/>
        <v>4.6380967697025231E-2</v>
      </c>
      <c r="Q3002" s="16">
        <f>[1]!s_margin_tradingbalance(A3002,"",10000)</f>
        <v>5202.8189000000002</v>
      </c>
      <c r="R3002" s="16">
        <f>[1]!s_margin_seclendingbalance(A3002,"",10000)</f>
        <v>93.401300000000006</v>
      </c>
      <c r="S3002" s="17">
        <f>[1]!s_val_ev(A3002,"",100000000)</f>
        <v>101.04647474130002</v>
      </c>
      <c r="T3002" s="17">
        <f>[1]!share_freesharesmv(A3002,"",100000000)</f>
        <v>25.743538989300003</v>
      </c>
      <c r="U3002" s="17">
        <f>[1]!s_dq_amount_btin(A3002,E3002,100000000)</f>
        <v>1.1332005700000001</v>
      </c>
      <c r="V3002" s="17">
        <f>[1]!s_dq_turn(A3002,E3002)</f>
        <v>1.7196514142346111</v>
      </c>
      <c r="W3002" s="2">
        <f>[1]!s_pq_amount(A3002,"20260101","",100000000)</f>
        <v>111.03870403000001</v>
      </c>
      <c r="X3002" s="2">
        <f>[1]!s_pq_avgamount(A3002,"20260101","",100000000)</f>
        <v>1.0094427639090908</v>
      </c>
      <c r="Y3002" s="17">
        <f>[1]!s_ipo_dilutedpe(A3002)</f>
        <v>29.4</v>
      </c>
      <c r="Z3002" s="12">
        <f>[1]!s_ipo_collection_total(A3002,100000000)</f>
        <v>14.538</v>
      </c>
      <c r="AA3002" s="2">
        <f>[1]!s_val_pe_ttm(A3002,E3002)</f>
        <v>12.177144050598145</v>
      </c>
      <c r="AB3002" s="5">
        <f>[1]!s_info_zjtxornot1(A3002,"")</f>
        <v>0</v>
      </c>
      <c r="AC3002" s="22" t="str">
        <f>[1]!s_info_nature1(A3002,"")</f>
        <v>民营企业</v>
      </c>
      <c r="AD3002" s="6" t="str">
        <f>[1]!s_info_city(A3002)</f>
        <v>常州市</v>
      </c>
      <c r="AE3002" s="6" t="str">
        <f>[1]!s_info_province(A3002)</f>
        <v>江苏省</v>
      </c>
      <c r="AF3002">
        <v>119.946973</v>
      </c>
      <c r="AG3002">
        <v>31.772752000000001</v>
      </c>
    </row>
    <row r="3003" spans="1:33" x14ac:dyDescent="0.3">
      <c r="A3003" s="12" t="s">
        <v>6480</v>
      </c>
      <c r="B3003" s="12" t="s">
        <v>6481</v>
      </c>
      <c r="C3003" s="16" t="str">
        <f>[1]!s_info_mkt(A3003)</f>
        <v>创业板</v>
      </c>
      <c r="D3003" s="16" t="str">
        <f>[1]!s_ipo_listeddate(A3003)</f>
        <v>2016-12-08</v>
      </c>
      <c r="E3003" s="16" t="str">
        <f>[1]!lastradeday_s("000002","")</f>
        <v>2026-06-22</v>
      </c>
      <c r="F3003" s="16" t="str">
        <f>[1]!s_info_industry_csrc2023(A3003,"",3)</f>
        <v>医药制造业</v>
      </c>
      <c r="G3003" s="16" t="str">
        <f>[1]!s_info_industry_csrc2023(A3003,"",1)</f>
        <v>制造业</v>
      </c>
      <c r="H3003" s="16">
        <f>[1]!s_is(A3003,83,"FY","YTD","20251231",1,"",100000000)</f>
        <v>24.728522367899998</v>
      </c>
      <c r="I3003" s="16">
        <f>[1]!s_is(A3003,83,"FY","YTD","20241231",1,"",100000000)</f>
        <v>19.433878355899999</v>
      </c>
      <c r="J3003" s="16">
        <f t="shared" si="138"/>
        <v>0.27244402352619335</v>
      </c>
      <c r="K3003" s="16">
        <f>[1]!s_is(A3003,61,"FY","YTD","20251231",1,"",100000000)</f>
        <v>6.9585559625000002</v>
      </c>
      <c r="L3003" s="16">
        <f>[1]!s_is(A3003,61,"FY","YTD","20241231",1,"",100000000)</f>
        <v>3.3806177658999998</v>
      </c>
      <c r="M3003" s="16">
        <f t="shared" si="139"/>
        <v>1.0583681576457282</v>
      </c>
      <c r="N3003" s="16">
        <f>[1]!s_fa_roe(A3003,"20251231")</f>
        <v>38.970199999999998</v>
      </c>
      <c r="O3003" s="16">
        <f>[1]!s_stmnote_rdexp(A3003,"20251231",1,10000)</f>
        <v>24624.347496000002</v>
      </c>
      <c r="P3003" s="20">
        <f t="shared" si="140"/>
        <v>9.9578725852074265E-2</v>
      </c>
      <c r="Q3003" s="16">
        <f>[1]!s_margin_tradingbalance(A3003,"",10000)</f>
        <v>95528.0432</v>
      </c>
      <c r="R3003" s="16">
        <f>[1]!s_margin_seclendingbalance(A3003,"",10000)</f>
        <v>138.55940000000001</v>
      </c>
      <c r="S3003" s="17">
        <f>[1]!s_val_ev(A3003,"",100000000)</f>
        <v>132.42383486840001</v>
      </c>
      <c r="T3003" s="17">
        <f>[1]!share_freesharesmv(A3003,"",100000000)</f>
        <v>92.206600447800014</v>
      </c>
      <c r="U3003" s="17">
        <f>[1]!s_dq_amount_btin(A3003,E3003,100000000)</f>
        <v>3.0584680999999998</v>
      </c>
      <c r="V3003" s="17">
        <f>[1]!s_dq_turn(A3003,E3003)</f>
        <v>3.0926303139220606</v>
      </c>
      <c r="W3003" s="2">
        <f>[1]!s_pq_amount(A3003,"20260101","",100000000)</f>
        <v>482.55687537</v>
      </c>
      <c r="X3003" s="2">
        <f>[1]!s_pq_avgamount(A3003,"20260101","",100000000)</f>
        <v>4.3868806851818176</v>
      </c>
      <c r="Y3003" s="17">
        <f>[1]!s_ipo_dilutedpe(A3003)</f>
        <v>22.97</v>
      </c>
      <c r="Z3003" s="12">
        <f>[1]!s_ipo_collection_total(A3003,100000000)</f>
        <v>1.032</v>
      </c>
      <c r="AA3003" s="2">
        <f>[1]!s_val_pe_ttm(A3003,E3003)</f>
        <v>17.507705688476563</v>
      </c>
      <c r="AB3003" s="5">
        <f>[1]!s_info_zjtxornot1(A3003,"")</f>
        <v>0</v>
      </c>
      <c r="AC3003" s="22" t="str">
        <f>[1]!s_info_nature1(A3003,"")</f>
        <v>民营企业</v>
      </c>
      <c r="AD3003" s="6" t="str">
        <f>[1]!s_info_city(A3003)</f>
        <v>沈阳市</v>
      </c>
      <c r="AE3003" s="6" t="str">
        <f>[1]!s_info_province(A3003)</f>
        <v>辽宁省</v>
      </c>
      <c r="AF3003">
        <v>123.429096</v>
      </c>
      <c r="AG3003">
        <v>41.796767000000003</v>
      </c>
    </row>
    <row r="3004" spans="1:33" x14ac:dyDescent="0.3">
      <c r="A3004" s="12" t="s">
        <v>6482</v>
      </c>
      <c r="B3004" s="12" t="s">
        <v>6483</v>
      </c>
      <c r="C3004" s="16" t="str">
        <f>[1]!s_info_mkt(A3004)</f>
        <v>主板</v>
      </c>
      <c r="D3004" s="16" t="str">
        <f>[1]!s_ipo_listeddate(A3004)</f>
        <v>1996-03-08</v>
      </c>
      <c r="E3004" s="16" t="str">
        <f>[1]!lastradeday_s("000002","")</f>
        <v>2026-06-22</v>
      </c>
      <c r="F3004" s="16" t="str">
        <f>[1]!s_info_industry_csrc2023(A3004,"",3)</f>
        <v>化学纤维制造业</v>
      </c>
      <c r="G3004" s="16" t="str">
        <f>[1]!s_info_industry_csrc2023(A3004,"",1)</f>
        <v>制造业</v>
      </c>
      <c r="H3004" s="16">
        <f>[1]!s_is(A3004,83,"FY","YTD","20251231",1,"",100000000)</f>
        <v>3.0052213160000001</v>
      </c>
      <c r="I3004" s="16">
        <f>[1]!s_is(A3004,83,"FY","YTD","20241231",1,"",100000000)</f>
        <v>6.6250718295000004</v>
      </c>
      <c r="J3004" s="16">
        <f t="shared" si="138"/>
        <v>-0.54638660631294522</v>
      </c>
      <c r="K3004" s="16">
        <f>[1]!s_is(A3004,61,"FY","YTD","20251231",1,"",100000000)</f>
        <v>-0.99942245699999999</v>
      </c>
      <c r="L3004" s="16">
        <f>[1]!s_is(A3004,61,"FY","YTD","20241231",1,"",100000000)</f>
        <v>-4.4872218862999995</v>
      </c>
      <c r="M3004" s="16">
        <f t="shared" si="139"/>
        <v>0.77727367125495828</v>
      </c>
      <c r="N3004" s="16">
        <f>[1]!s_fa_roe(A3004,"20251231")</f>
        <v>-26.727599999999999</v>
      </c>
      <c r="O3004" s="16">
        <f>[1]!s_stmnote_rdexp(A3004,"20251231",1,10000)</f>
        <v>1282.475905</v>
      </c>
      <c r="P3004" s="20">
        <f t="shared" si="140"/>
        <v>4.2674923745948834E-2</v>
      </c>
      <c r="Q3004" s="16">
        <f>[1]!s_margin_tradingbalance(A3004,"",10000)</f>
        <v>0</v>
      </c>
      <c r="R3004" s="16">
        <f>[1]!s_margin_seclendingbalance(A3004,"",10000)</f>
        <v>0</v>
      </c>
      <c r="S3004" s="17">
        <f>[1]!s_val_ev(A3004,"",100000000)</f>
        <v>91.390620262599995</v>
      </c>
      <c r="T3004" s="17">
        <f>[1]!share_freesharesmv(A3004,"",100000000)</f>
        <v>57.076708358000005</v>
      </c>
      <c r="U3004" s="17">
        <f>[1]!s_dq_amount_btin(A3004,E3004,100000000)</f>
        <v>0.53042644999999999</v>
      </c>
      <c r="V3004" s="17">
        <f>[1]!s_dq_turn(A3004,E3004)</f>
        <v>0.93258638192893106</v>
      </c>
      <c r="W3004" s="2">
        <f>[1]!s_pq_amount(A3004,"20260101","",100000000)</f>
        <v>121.20964477</v>
      </c>
      <c r="X3004" s="2">
        <f>[1]!s_pq_avgamount(A3004,"20260101","",100000000)</f>
        <v>1.1120150896330274</v>
      </c>
      <c r="Y3004" s="17">
        <f>[1]!s_ipo_dilutedpe(A3004)</f>
        <v>11.2</v>
      </c>
      <c r="Z3004" s="12">
        <f>[1]!s_ipo_collection_total(A3004,100000000)</f>
        <v>0.98</v>
      </c>
      <c r="AA3004" s="2">
        <f>[1]!s_val_pe_ttm(A3004,E3004)</f>
        <v>-264.47958374023438</v>
      </c>
      <c r="AB3004" s="5">
        <f>[1]!s_info_zjtxornot1(A3004,"")</f>
        <v>0</v>
      </c>
      <c r="AC3004" s="22" t="str">
        <f>[1]!s_info_nature1(A3004,"")</f>
        <v>地方国有企业</v>
      </c>
      <c r="AD3004" s="6" t="str">
        <f>[1]!s_info_city(A3004)</f>
        <v>南京市</v>
      </c>
      <c r="AE3004" s="6" t="str">
        <f>[1]!s_info_province(A3004)</f>
        <v>江苏省</v>
      </c>
      <c r="AF3004">
        <v>118.767413</v>
      </c>
      <c r="AG3004">
        <v>32.041544000000002</v>
      </c>
    </row>
    <row r="3005" spans="1:33" x14ac:dyDescent="0.3">
      <c r="A3005" s="12" t="s">
        <v>6484</v>
      </c>
      <c r="B3005" s="12" t="s">
        <v>6485</v>
      </c>
      <c r="C3005" s="16" t="str">
        <f>[1]!s_info_mkt(A3005)</f>
        <v>创业板</v>
      </c>
      <c r="D3005" s="16" t="str">
        <f>[1]!s_ipo_listeddate(A3005)</f>
        <v>2009-10-30</v>
      </c>
      <c r="E3005" s="16" t="str">
        <f>[1]!lastradeday_s("000002","")</f>
        <v>2026-06-22</v>
      </c>
      <c r="F3005" s="16" t="str">
        <f>[1]!s_info_industry_csrc2023(A3005,"",3)</f>
        <v>医药制造业</v>
      </c>
      <c r="G3005" s="16" t="str">
        <f>[1]!s_info_industry_csrc2023(A3005,"",1)</f>
        <v>制造业</v>
      </c>
      <c r="H3005" s="16">
        <f>[1]!s_is(A3005,83,"FY","YTD","20251231",1,"",100000000)</f>
        <v>7.7568620233000001</v>
      </c>
      <c r="I3005" s="16">
        <f>[1]!s_is(A3005,83,"FY","YTD","20241231",1,"",100000000)</f>
        <v>7.9559775121000005</v>
      </c>
      <c r="J3005" s="16">
        <f t="shared" si="138"/>
        <v>-2.5027155807965995E-2</v>
      </c>
      <c r="K3005" s="16">
        <f>[1]!s_is(A3005,61,"FY","YTD","20251231",1,"",100000000)</f>
        <v>-1.3470533186000002</v>
      </c>
      <c r="L3005" s="16">
        <f>[1]!s_is(A3005,61,"FY","YTD","20241231",1,"",100000000)</f>
        <v>-0.8780441725</v>
      </c>
      <c r="M3005" s="16">
        <f t="shared" si="139"/>
        <v>-0.53415210850340245</v>
      </c>
      <c r="N3005" s="16">
        <f>[1]!s_fa_roe(A3005,"20251231")</f>
        <v>-7.4194000000000004</v>
      </c>
      <c r="O3005" s="16">
        <f>[1]!s_stmnote_rdexp(A3005,"20251231",1,10000)</f>
        <v>10513.218720999999</v>
      </c>
      <c r="P3005" s="20">
        <f t="shared" si="140"/>
        <v>0.13553442989472389</v>
      </c>
      <c r="Q3005" s="16">
        <f>[1]!s_margin_tradingbalance(A3005,"",10000)</f>
        <v>22851.963899999999</v>
      </c>
      <c r="R3005" s="16">
        <f>[1]!s_margin_seclendingbalance(A3005,"",10000)</f>
        <v>3.5916000000000001</v>
      </c>
      <c r="S3005" s="17">
        <f>[1]!s_val_ev(A3005,"",100000000)</f>
        <v>48.783097671000007</v>
      </c>
      <c r="T3005" s="17">
        <f>[1]!share_freesharesmv(A3005,"",100000000)</f>
        <v>30.729280197000001</v>
      </c>
      <c r="U3005" s="17">
        <f>[1]!s_dq_amount_btin(A3005,E3005,100000000)</f>
        <v>2.60122937</v>
      </c>
      <c r="V3005" s="17">
        <f>[1]!s_dq_turn(A3005,E3005)</f>
        <v>5.4411301300080916</v>
      </c>
      <c r="W3005" s="2">
        <f>[1]!s_pq_amount(A3005,"20260101","",100000000)</f>
        <v>251.26244467000001</v>
      </c>
      <c r="X3005" s="2">
        <f>[1]!s_pq_avgamount(A3005,"20260101","",100000000)</f>
        <v>2.2842040424545456</v>
      </c>
      <c r="Y3005" s="17">
        <f>[1]!s_ipo_dilutedpe(A3005)</f>
        <v>47.83</v>
      </c>
      <c r="Z3005" s="12">
        <f>[1]!s_ipo_collection_total(A3005,100000000)</f>
        <v>3.7949999999999999</v>
      </c>
      <c r="AA3005" s="2">
        <f>[1]!s_val_pe_ttm(A3005,E3005)</f>
        <v>-35.885044097900391</v>
      </c>
      <c r="AB3005" s="5">
        <f>[1]!s_info_zjtxornot1(A3005,"")</f>
        <v>0</v>
      </c>
      <c r="AC3005" s="22" t="str">
        <f>[1]!s_info_nature1(A3005,"")</f>
        <v>地方国有企业</v>
      </c>
      <c r="AD3005" s="6" t="str">
        <f>[1]!s_info_city(A3005)</f>
        <v>重庆市</v>
      </c>
      <c r="AE3005" s="6" t="str">
        <f>[1]!s_info_province(A3005)</f>
        <v>重庆</v>
      </c>
      <c r="AF3005">
        <v>106.50496200000001</v>
      </c>
      <c r="AG3005">
        <v>29.533155000000001</v>
      </c>
    </row>
    <row r="3006" spans="1:33" x14ac:dyDescent="0.3">
      <c r="A3006" s="12" t="s">
        <v>6486</v>
      </c>
      <c r="B3006" s="12" t="s">
        <v>6487</v>
      </c>
      <c r="C3006" s="16" t="str">
        <f>[1]!s_info_mkt(A3006)</f>
        <v>主板</v>
      </c>
      <c r="D3006" s="16" t="str">
        <f>[1]!s_ipo_listeddate(A3006)</f>
        <v>2022-10-19</v>
      </c>
      <c r="E3006" s="16" t="str">
        <f>[1]!lastradeday_s("000002","")</f>
        <v>2026-06-22</v>
      </c>
      <c r="F3006" s="16" t="str">
        <f>[1]!s_info_industry_csrc2023(A3006,"",3)</f>
        <v>农副食品加工业</v>
      </c>
      <c r="G3006" s="16" t="str">
        <f>[1]!s_info_industry_csrc2023(A3006,"",1)</f>
        <v>制造业</v>
      </c>
      <c r="H3006" s="16">
        <f>[1]!s_is(A3006,83,"FY","YTD","20251231",1,"",100000000)</f>
        <v>56.9946261921</v>
      </c>
      <c r="I3006" s="16">
        <f>[1]!s_is(A3006,83,"FY","YTD","20241231",1,"",100000000)</f>
        <v>25.416845509600002</v>
      </c>
      <c r="J3006" s="16">
        <f t="shared" si="138"/>
        <v>1.2423957438216711</v>
      </c>
      <c r="K3006" s="16">
        <f>[1]!s_is(A3006,61,"FY","YTD","20251231",1,"",100000000)</f>
        <v>1.1084873306</v>
      </c>
      <c r="L3006" s="16">
        <f>[1]!s_is(A3006,61,"FY","YTD","20241231",1,"",100000000)</f>
        <v>0.50129794930000005</v>
      </c>
      <c r="M3006" s="16">
        <f t="shared" si="139"/>
        <v>1.2112345206036932</v>
      </c>
      <c r="N3006" s="16">
        <f>[1]!s_fa_roe(A3006,"20251231")</f>
        <v>8.4504999999999999</v>
      </c>
      <c r="O3006" s="16">
        <f>[1]!s_stmnote_rdexp(A3006,"20251231",1,10000)</f>
        <v>5779.5678259999995</v>
      </c>
      <c r="P3006" s="20">
        <f t="shared" si="140"/>
        <v>1.0140548701065264E-2</v>
      </c>
      <c r="Q3006" s="16">
        <f>[1]!s_margin_tradingbalance(A3006,"",10000)</f>
        <v>0</v>
      </c>
      <c r="R3006" s="16">
        <f>[1]!s_margin_seclendingbalance(A3006,"",10000)</f>
        <v>0</v>
      </c>
      <c r="S3006" s="17">
        <f>[1]!s_val_ev(A3006,"",100000000)</f>
        <v>20.447955699999998</v>
      </c>
      <c r="T3006" s="17">
        <f>[1]!share_freesharesmv(A3006,"",100000000)</f>
        <v>9.5326822999999994</v>
      </c>
      <c r="U3006" s="17">
        <f>[1]!s_dq_amount_btin(A3006,E3006,100000000)</f>
        <v>0.32256099999999999</v>
      </c>
      <c r="V3006" s="17">
        <f>[1]!s_dq_turn(A3006,E3006)</f>
        <v>1.6227326333653982</v>
      </c>
      <c r="W3006" s="2">
        <f>[1]!s_pq_amount(A3006,"20260101","",100000000)</f>
        <v>47.338863080000003</v>
      </c>
      <c r="X3006" s="2">
        <f>[1]!s_pq_avgamount(A3006,"20260101","",100000000)</f>
        <v>0.43035330072727268</v>
      </c>
      <c r="Y3006" s="17">
        <f>[1]!s_ipo_dilutedpe(A3006)</f>
        <v>22.98</v>
      </c>
      <c r="Z3006" s="12">
        <f>[1]!s_ipo_collection_total(A3006,100000000)</f>
        <v>7.5389999999999997</v>
      </c>
      <c r="AA3006" s="2">
        <f>[1]!s_val_pe_ttm(A3006,E3006)</f>
        <v>23.532962799072266</v>
      </c>
      <c r="AB3006" s="5">
        <f>[1]!s_info_zjtxornot1(A3006,"")</f>
        <v>0</v>
      </c>
      <c r="AC3006" s="22" t="str">
        <f>[1]!s_info_nature1(A3006,"")</f>
        <v>民营企业</v>
      </c>
      <c r="AD3006" s="6" t="str">
        <f>[1]!s_info_city(A3006)</f>
        <v>淄博市</v>
      </c>
      <c r="AE3006" s="6" t="str">
        <f>[1]!s_info_province(A3006)</f>
        <v>山东省</v>
      </c>
      <c r="AF3006">
        <v>118.047648</v>
      </c>
      <c r="AG3006">
        <v>36.814939000000003</v>
      </c>
    </row>
    <row r="3007" spans="1:33" x14ac:dyDescent="0.3">
      <c r="A3007" s="12" t="s">
        <v>6488</v>
      </c>
      <c r="B3007" s="12" t="s">
        <v>6489</v>
      </c>
      <c r="C3007" s="16" t="str">
        <f>[1]!s_info_mkt(A3007)</f>
        <v>主板</v>
      </c>
      <c r="D3007" s="16" t="str">
        <f>[1]!s_ipo_listeddate(A3007)</f>
        <v>2022-08-18</v>
      </c>
      <c r="E3007" s="16" t="str">
        <f>[1]!lastradeday_s("000002","")</f>
        <v>2026-06-22</v>
      </c>
      <c r="F3007" s="16" t="str">
        <f>[1]!s_info_industry_csrc2023(A3007,"",3)</f>
        <v>广播、电视、电影和录音制作业</v>
      </c>
      <c r="G3007" s="16" t="str">
        <f>[1]!s_info_industry_csrc2023(A3007,"",1)</f>
        <v>文化、体育和娱乐业</v>
      </c>
      <c r="H3007" s="16">
        <f>[1]!s_is(A3007,83,"FY","YTD","20251231",1,"",100000000)</f>
        <v>12.527356838800001</v>
      </c>
      <c r="I3007" s="16">
        <f>[1]!s_is(A3007,83,"FY","YTD","20241231",1,"",100000000)</f>
        <v>14.614662451199999</v>
      </c>
      <c r="J3007" s="16">
        <f t="shared" si="138"/>
        <v>-0.14282270421022358</v>
      </c>
      <c r="K3007" s="16">
        <f>[1]!s_is(A3007,61,"FY","YTD","20251231",1,"",100000000)</f>
        <v>-14.6448147002</v>
      </c>
      <c r="L3007" s="16">
        <f>[1]!s_is(A3007,61,"FY","YTD","20241231",1,"",100000000)</f>
        <v>-8.6690128248999994</v>
      </c>
      <c r="M3007" s="16">
        <f t="shared" si="139"/>
        <v>-0.68932899235489753</v>
      </c>
      <c r="N3007" s="16">
        <f>[1]!s_fa_roe(A3007,"20251231")</f>
        <v>-32.187600000000003</v>
      </c>
      <c r="O3007" s="16">
        <f>[1]!s_stmnote_rdexp(A3007,"20251231",1,10000)</f>
        <v>0</v>
      </c>
      <c r="P3007" s="20">
        <f t="shared" si="140"/>
        <v>0</v>
      </c>
      <c r="Q3007" s="16">
        <f>[1]!s_margin_tradingbalance(A3007,"",10000)</f>
        <v>0</v>
      </c>
      <c r="R3007" s="16">
        <f>[1]!s_margin_seclendingbalance(A3007,"",10000)</f>
        <v>0</v>
      </c>
      <c r="S3007" s="17">
        <f>[1]!s_val_ev(A3007,"",100000000)</f>
        <v>92.367675724799994</v>
      </c>
      <c r="T3007" s="17">
        <f>[1]!share_freesharesmv(A3007,"",100000000)</f>
        <v>66.028665897600007</v>
      </c>
      <c r="U3007" s="17">
        <f>[1]!s_dq_amount_btin(A3007,E3007,100000000)</f>
        <v>5.9962909399999997</v>
      </c>
      <c r="V3007" s="17">
        <f>[1]!s_dq_turn(A3007,E3007)</f>
        <v>7.7917022540986682</v>
      </c>
      <c r="W3007" s="2">
        <f>[1]!s_pq_amount(A3007,"20260101","",100000000)</f>
        <v>1140.95060732</v>
      </c>
      <c r="X3007" s="2">
        <f>[1]!s_pq_avgamount(A3007,"20260101","",100000000)</f>
        <v>10.372278248363637</v>
      </c>
      <c r="Y3007" s="17">
        <f>[1]!s_ipo_dilutedpe(A3007)</f>
        <v>22.99</v>
      </c>
      <c r="Z3007" s="12">
        <f>[1]!s_ipo_collection_total(A3007,100000000)</f>
        <v>13.827660989100002</v>
      </c>
      <c r="AA3007" s="2">
        <f>[1]!s_val_pe_ttm(A3007,E3007)</f>
        <v>-16.685523986816406</v>
      </c>
      <c r="AB3007" s="5">
        <f>[1]!s_info_zjtxornot1(A3007,"")</f>
        <v>0</v>
      </c>
      <c r="AC3007" s="22" t="str">
        <f>[1]!s_info_nature1(A3007,"")</f>
        <v>民营企业</v>
      </c>
      <c r="AD3007" s="6" t="str">
        <f>[1]!s_info_city(A3007)</f>
        <v>乌鲁木齐市</v>
      </c>
      <c r="AE3007" s="6" t="str">
        <f>[1]!s_info_province(A3007)</f>
        <v>新疆维吾尔自治区</v>
      </c>
      <c r="AF3007">
        <v>87.617733000000001</v>
      </c>
      <c r="AG3007">
        <v>43.792817999999997</v>
      </c>
    </row>
    <row r="3008" spans="1:33" x14ac:dyDescent="0.3">
      <c r="A3008" s="12" t="s">
        <v>6490</v>
      </c>
      <c r="B3008" s="12" t="s">
        <v>6491</v>
      </c>
      <c r="C3008" s="16" t="str">
        <f>[1]!s_info_mkt(A3008)</f>
        <v>主板</v>
      </c>
      <c r="D3008" s="16" t="str">
        <f>[1]!s_ipo_listeddate(A3008)</f>
        <v>2021-07-23</v>
      </c>
      <c r="E3008" s="16" t="str">
        <f>[1]!lastradeday_s("000002","")</f>
        <v>2026-06-22</v>
      </c>
      <c r="F3008" s="16" t="str">
        <f>[1]!s_info_industry_csrc2023(A3008,"",3)</f>
        <v>纺织服装、服饰业</v>
      </c>
      <c r="G3008" s="16" t="str">
        <f>[1]!s_info_industry_csrc2023(A3008,"",1)</f>
        <v>制造业</v>
      </c>
      <c r="H3008" s="16">
        <f>[1]!s_is(A3008,83,"FY","YTD","20251231",1,"",100000000)</f>
        <v>18.294629853699998</v>
      </c>
      <c r="I3008" s="16">
        <f>[1]!s_is(A3008,83,"FY","YTD","20241231",1,"",100000000)</f>
        <v>17.750114351200001</v>
      </c>
      <c r="J3008" s="16">
        <f t="shared" si="138"/>
        <v>3.0676732088950498E-2</v>
      </c>
      <c r="K3008" s="16">
        <f>[1]!s_is(A3008,61,"FY","YTD","20251231",1,"",100000000)</f>
        <v>0.21054852760000001</v>
      </c>
      <c r="L3008" s="16">
        <f>[1]!s_is(A3008,61,"FY","YTD","20241231",1,"",100000000)</f>
        <v>0.80274325459999996</v>
      </c>
      <c r="M3008" s="16">
        <f t="shared" si="139"/>
        <v>-0.73771373799345785</v>
      </c>
      <c r="N3008" s="16">
        <f>[1]!s_fa_roe(A3008,"20251231")</f>
        <v>1.6309</v>
      </c>
      <c r="O3008" s="16">
        <f>[1]!s_stmnote_rdexp(A3008,"20251231",1,10000)</f>
        <v>2927.6160089999998</v>
      </c>
      <c r="P3008" s="20">
        <f t="shared" si="140"/>
        <v>1.6002597660689507E-2</v>
      </c>
      <c r="Q3008" s="16">
        <f>[1]!s_margin_tradingbalance(A3008,"",10000)</f>
        <v>0</v>
      </c>
      <c r="R3008" s="16">
        <f>[1]!s_margin_seclendingbalance(A3008,"",10000)</f>
        <v>0</v>
      </c>
      <c r="S3008" s="17">
        <f>[1]!s_val_ev(A3008,"",100000000)</f>
        <v>23.27952144</v>
      </c>
      <c r="T3008" s="17">
        <f>[1]!share_freesharesmv(A3008,"",100000000)</f>
        <v>7.3561692060000006</v>
      </c>
      <c r="U3008" s="17">
        <f>[1]!s_dq_amount_btin(A3008,E3008,100000000)</f>
        <v>0.35721526999999997</v>
      </c>
      <c r="V3008" s="17">
        <f>[1]!s_dq_turn(A3008,E3008)</f>
        <v>2.1486683190100231</v>
      </c>
      <c r="W3008" s="2">
        <f>[1]!s_pq_amount(A3008,"20260101","",100000000)</f>
        <v>130.07764972999999</v>
      </c>
      <c r="X3008" s="2">
        <f>[1]!s_pq_avgamount(A3008,"20260101","",100000000)</f>
        <v>1.1825240884545454</v>
      </c>
      <c r="Y3008" s="17">
        <f>[1]!s_ipo_dilutedpe(A3008)</f>
        <v>21.7</v>
      </c>
      <c r="Z3008" s="12">
        <f>[1]!s_ipo_collection_total(A3008,100000000)</f>
        <v>7.0177661999999996</v>
      </c>
      <c r="AA3008" s="2">
        <f>[1]!s_val_pe_ttm(A3008,E3008)</f>
        <v>101.70185852050781</v>
      </c>
      <c r="AB3008" s="5">
        <f>[1]!s_info_zjtxornot1(A3008,"")</f>
        <v>0</v>
      </c>
      <c r="AC3008" s="22" t="str">
        <f>[1]!s_info_nature1(A3008,"")</f>
        <v>民营企业</v>
      </c>
      <c r="AD3008" s="6" t="str">
        <f>[1]!s_info_city(A3008)</f>
        <v>汕头市</v>
      </c>
      <c r="AE3008" s="6" t="str">
        <f>[1]!s_info_province(A3008)</f>
        <v>广东省</v>
      </c>
      <c r="AF3008">
        <v>116.70846299999999</v>
      </c>
      <c r="AG3008">
        <v>23.371020000000001</v>
      </c>
    </row>
    <row r="3009" spans="1:33" x14ac:dyDescent="0.3">
      <c r="A3009" s="12" t="s">
        <v>6492</v>
      </c>
      <c r="B3009" s="12" t="s">
        <v>6493</v>
      </c>
      <c r="C3009" s="16" t="str">
        <f>[1]!s_info_mkt(A3009)</f>
        <v>主板</v>
      </c>
      <c r="D3009" s="16" t="str">
        <f>[1]!s_ipo_listeddate(A3009)</f>
        <v>2000-11-27</v>
      </c>
      <c r="E3009" s="16" t="str">
        <f>[1]!lastradeday_s("000002","")</f>
        <v>2026-06-22</v>
      </c>
      <c r="F3009" s="16" t="str">
        <f>[1]!s_info_industry_csrc2023(A3009,"",3)</f>
        <v>零售业</v>
      </c>
      <c r="G3009" s="16" t="str">
        <f>[1]!s_info_industry_csrc2023(A3009,"",1)</f>
        <v>批发和零售业</v>
      </c>
      <c r="H3009" s="16">
        <f>[1]!s_is(A3009,83,"FY","YTD","20251231",1,"",100000000)</f>
        <v>26.120299973600002</v>
      </c>
      <c r="I3009" s="16">
        <f>[1]!s_is(A3009,83,"FY","YTD","20241231",1,"",100000000)</f>
        <v>33.945561703099997</v>
      </c>
      <c r="J3009" s="16">
        <f t="shared" si="138"/>
        <v>-0.23052385457464308</v>
      </c>
      <c r="K3009" s="16">
        <f>[1]!s_is(A3009,61,"FY","YTD","20251231",1,"",100000000)</f>
        <v>-21.0361936318</v>
      </c>
      <c r="L3009" s="16">
        <f>[1]!s_is(A3009,61,"FY","YTD","20241231",1,"",100000000)</f>
        <v>-8.636088235299999</v>
      </c>
      <c r="M3009" s="16">
        <f t="shared" si="139"/>
        <v>-1.4358474645748276</v>
      </c>
      <c r="N3009" s="16">
        <f>[1]!s_fa_roe(A3009,"20251231")</f>
        <v>-124.9657</v>
      </c>
      <c r="O3009" s="16">
        <f>[1]!s_stmnote_rdexp(A3009,"20251231",1,10000)</f>
        <v>9150.8841240000002</v>
      </c>
      <c r="P3009" s="20">
        <f t="shared" si="140"/>
        <v>3.5033610384447619E-2</v>
      </c>
      <c r="Q3009" s="16">
        <f>[1]!s_margin_tradingbalance(A3009,"",10000)</f>
        <v>10813.344300000001</v>
      </c>
      <c r="R3009" s="16">
        <f>[1]!s_margin_seclendingbalance(A3009,"",10000)</f>
        <v>2.0230000000000001</v>
      </c>
      <c r="S3009" s="17">
        <f>[1]!s_val_ev(A3009,"",100000000)</f>
        <v>41.241846531900002</v>
      </c>
      <c r="T3009" s="17">
        <f>[1]!share_freesharesmv(A3009,"",100000000)</f>
        <v>22.152712423099999</v>
      </c>
      <c r="U3009" s="17">
        <f>[1]!s_dq_amount_btin(A3009,E3009,100000000)</f>
        <v>0.99291810000000003</v>
      </c>
      <c r="V3009" s="17">
        <f>[1]!s_dq_turn(A3009,E3009)</f>
        <v>2.4486413791363182</v>
      </c>
      <c r="W3009" s="2">
        <f>[1]!s_pq_amount(A3009,"20260101","",100000000)</f>
        <v>209.51900431000001</v>
      </c>
      <c r="X3009" s="2">
        <f>[1]!s_pq_avgamount(A3009,"20260101","",100000000)</f>
        <v>1.9221927000917431</v>
      </c>
      <c r="Y3009" s="17">
        <f>[1]!s_ipo_dilutedpe(A3009)</f>
        <v>33.56</v>
      </c>
      <c r="Z3009" s="12">
        <f>[1]!s_ipo_collection_total(A3009,100000000)</f>
        <v>5.2359999999999998</v>
      </c>
      <c r="AA3009" s="2">
        <f>[1]!s_val_pe_ttm(A3009,E3009)</f>
        <v>-1.7038521766662598</v>
      </c>
      <c r="AB3009" s="5">
        <f>[1]!s_info_zjtxornot1(A3009,"")</f>
        <v>0</v>
      </c>
      <c r="AC3009" s="22" t="str">
        <f>[1]!s_info_nature1(A3009,"")</f>
        <v>民营企业</v>
      </c>
      <c r="AD3009" s="6" t="str">
        <f>[1]!s_info_city(A3009)</f>
        <v>赣州市</v>
      </c>
      <c r="AE3009" s="6" t="str">
        <f>[1]!s_info_province(A3009)</f>
        <v>江西省</v>
      </c>
      <c r="AF3009">
        <v>114.94027800000001</v>
      </c>
      <c r="AG3009">
        <v>25.85097</v>
      </c>
    </row>
    <row r="3010" spans="1:33" x14ac:dyDescent="0.3">
      <c r="A3010" s="12" t="s">
        <v>6494</v>
      </c>
      <c r="B3010" s="12" t="s">
        <v>6495</v>
      </c>
      <c r="C3010" s="16" t="str">
        <f>[1]!s_info_mkt(A3010)</f>
        <v>主板</v>
      </c>
      <c r="D3010" s="16" t="str">
        <f>[1]!s_ipo_listeddate(A3010)</f>
        <v>2018-07-09</v>
      </c>
      <c r="E3010" s="16" t="str">
        <f>[1]!lastradeday_s("000002","")</f>
        <v>2026-06-22</v>
      </c>
      <c r="F3010" s="16" t="str">
        <f>[1]!s_info_industry_csrc2023(A3010,"",3)</f>
        <v>燃气生产和供应业</v>
      </c>
      <c r="G3010" s="16" t="str">
        <f>[1]!s_info_industry_csrc2023(A3010,"",1)</f>
        <v>电力、热力、燃气及水生产和供应业</v>
      </c>
      <c r="H3010" s="16">
        <f>[1]!s_is(A3010,83,"FY","YTD","20251231",1,"",100000000)</f>
        <v>13.3141553673</v>
      </c>
      <c r="I3010" s="16">
        <f>[1]!s_is(A3010,83,"FY","YTD","20241231",1,"",100000000)</f>
        <v>14.4364795735</v>
      </c>
      <c r="J3010" s="16">
        <f t="shared" si="138"/>
        <v>-7.7742236290083477E-2</v>
      </c>
      <c r="K3010" s="16">
        <f>[1]!s_is(A3010,61,"FY","YTD","20251231",1,"",100000000)</f>
        <v>2.1609513315999997</v>
      </c>
      <c r="L3010" s="16">
        <f>[1]!s_is(A3010,61,"FY","YTD","20241231",1,"",100000000)</f>
        <v>1.9746941868000001</v>
      </c>
      <c r="M3010" s="16">
        <f t="shared" si="139"/>
        <v>9.4322020110784915E-2</v>
      </c>
      <c r="N3010" s="16">
        <f>[1]!s_fa_roe(A3010,"20251231")</f>
        <v>12.6105</v>
      </c>
      <c r="O3010" s="16">
        <f>[1]!s_stmnote_rdexp(A3010,"20251231",1,10000)</f>
        <v>396.40344800000003</v>
      </c>
      <c r="P3010" s="20">
        <f t="shared" si="140"/>
        <v>2.9773082637564816E-3</v>
      </c>
      <c r="Q3010" s="16">
        <f>[1]!s_margin_tradingbalance(A3010,"",10000)</f>
        <v>0</v>
      </c>
      <c r="R3010" s="16">
        <f>[1]!s_margin_seclendingbalance(A3010,"",10000)</f>
        <v>0</v>
      </c>
      <c r="S3010" s="17">
        <f>[1]!s_val_ev(A3010,"",100000000)</f>
        <v>36.853876144399997</v>
      </c>
      <c r="T3010" s="17">
        <f>[1]!share_freesharesmv(A3010,"",100000000)</f>
        <v>11.485741526000002</v>
      </c>
      <c r="U3010" s="17">
        <f>[1]!s_dq_amount_btin(A3010,E3010,100000000)</f>
        <v>0.32165750999999998</v>
      </c>
      <c r="V3010" s="17">
        <f>[1]!s_dq_turn(A3010,E3010)</f>
        <v>0.88925750636354273</v>
      </c>
      <c r="W3010" s="2">
        <f>[1]!s_pq_amount(A3010,"20260101","",100000000)</f>
        <v>45.603107450000003</v>
      </c>
      <c r="X3010" s="2">
        <f>[1]!s_pq_avgamount(A3010,"20260101","",100000000)</f>
        <v>0.41457370409090905</v>
      </c>
      <c r="Y3010" s="17">
        <f>[1]!s_ipo_dilutedpe(A3010)</f>
        <v>22.99</v>
      </c>
      <c r="Z3010" s="12">
        <f>[1]!s_ipo_collection_total(A3010,100000000)</f>
        <v>5.2359999999999998</v>
      </c>
      <c r="AA3010" s="2">
        <f>[1]!s_val_pe_ttm(A3010,E3010)</f>
        <v>15.514626502990723</v>
      </c>
      <c r="AB3010" s="5">
        <f>[1]!s_info_zjtxornot1(A3010,"")</f>
        <v>0</v>
      </c>
      <c r="AC3010" s="22" t="str">
        <f>[1]!s_info_nature1(A3010,"")</f>
        <v>民营企业</v>
      </c>
      <c r="AD3010" s="6" t="str">
        <f>[1]!s_info_city(A3010)</f>
        <v>昌吉市</v>
      </c>
      <c r="AE3010" s="6" t="str">
        <f>[1]!s_info_province(A3010)</f>
        <v>新疆维吾尔自治区</v>
      </c>
      <c r="AF3010">
        <v>87.073617999999996</v>
      </c>
      <c r="AG3010">
        <v>44.175083000000001</v>
      </c>
    </row>
    <row r="3011" spans="1:33" x14ac:dyDescent="0.3">
      <c r="A3011" s="12" t="s">
        <v>6496</v>
      </c>
      <c r="B3011" s="12" t="s">
        <v>6497</v>
      </c>
      <c r="C3011" s="16" t="str">
        <f>[1]!s_info_mkt(A3011)</f>
        <v>主板</v>
      </c>
      <c r="D3011" s="16" t="str">
        <f>[1]!s_ipo_listeddate(A3011)</f>
        <v>2018-01-15</v>
      </c>
      <c r="E3011" s="16" t="str">
        <f>[1]!lastradeday_s("000002","")</f>
        <v>2026-06-22</v>
      </c>
      <c r="F3011" s="16" t="str">
        <f>[1]!s_info_industry_csrc2023(A3011,"",3)</f>
        <v>计算机、通信和其他电子设备制造业</v>
      </c>
      <c r="G3011" s="16" t="str">
        <f>[1]!s_info_industry_csrc2023(A3011,"",1)</f>
        <v>制造业</v>
      </c>
      <c r="H3011" s="16">
        <f>[1]!s_is(A3011,83,"FY","YTD","20251231",1,"",100000000)</f>
        <v>41.305967234699999</v>
      </c>
      <c r="I3011" s="16">
        <f>[1]!s_is(A3011,83,"FY","YTD","20241231",1,"",100000000)</f>
        <v>35.727603164000001</v>
      </c>
      <c r="J3011" s="16">
        <f t="shared" ref="J3011:J3074" si="141">H3011/I3011-1</f>
        <v>0.1561359726565954</v>
      </c>
      <c r="K3011" s="16">
        <f>[1]!s_is(A3011,61,"FY","YTD","20251231",1,"",100000000)</f>
        <v>5.7706547701000002</v>
      </c>
      <c r="L3011" s="16">
        <f>[1]!s_is(A3011,61,"FY","YTD","20241231",1,"",100000000)</f>
        <v>2.5152460828000001</v>
      </c>
      <c r="M3011" s="16">
        <f t="shared" ref="M3011:M3074" si="142">(K3011-L3011)/ABS(L3011)</f>
        <v>1.2942704531224407</v>
      </c>
      <c r="N3011" s="16">
        <f>[1]!s_fa_roe(A3011,"20251231")</f>
        <v>11.870799999999999</v>
      </c>
      <c r="O3011" s="16">
        <f>[1]!s_stmnote_rdexp(A3011,"20251231",1,10000)</f>
        <v>38686.764387999996</v>
      </c>
      <c r="P3011" s="20">
        <f t="shared" ref="P3011:P3074" si="143">O3011/H3011/10000</f>
        <v>9.3659020664453335E-2</v>
      </c>
      <c r="Q3011" s="16">
        <f>[1]!s_margin_tradingbalance(A3011,"",10000)</f>
        <v>45285.491300000002</v>
      </c>
      <c r="R3011" s="16">
        <f>[1]!s_margin_seclendingbalance(A3011,"",10000)</f>
        <v>329.85750000000002</v>
      </c>
      <c r="S3011" s="17">
        <f>[1]!s_val_ev(A3011,"",100000000)</f>
        <v>176.40354551579998</v>
      </c>
      <c r="T3011" s="17">
        <f>[1]!share_freesharesmv(A3011,"",100000000)</f>
        <v>56.117807677799995</v>
      </c>
      <c r="U3011" s="17">
        <f>[1]!s_dq_amount_btin(A3011,E3011,100000000)</f>
        <v>6.51486945</v>
      </c>
      <c r="V3011" s="17">
        <f>[1]!s_dq_turn(A3011,E3011)</f>
        <v>3.9927254145533548</v>
      </c>
      <c r="W3011" s="2">
        <f>[1]!s_pq_amount(A3011,"20260101","",100000000)</f>
        <v>368.97103171999998</v>
      </c>
      <c r="X3011" s="2">
        <f>[1]!s_pq_avgamount(A3011,"20260101","",100000000)</f>
        <v>3.3542821065454542</v>
      </c>
      <c r="Y3011" s="17">
        <f>[1]!s_ipo_dilutedpe(A3011)</f>
        <v>22.99</v>
      </c>
      <c r="Z3011" s="12">
        <f>[1]!s_ipo_collection_total(A3011,100000000)</f>
        <v>16.875</v>
      </c>
      <c r="AA3011" s="2">
        <f>[1]!s_val_pe_ttm(A3011,E3011)</f>
        <v>29.713493347167969</v>
      </c>
      <c r="AB3011" s="5">
        <f>[1]!s_info_zjtxornot1(A3011,"")</f>
        <v>1</v>
      </c>
      <c r="AC3011" s="22" t="str">
        <f>[1]!s_info_nature1(A3011,"")</f>
        <v>外资企业</v>
      </c>
      <c r="AD3011" s="6" t="str">
        <f>[1]!s_info_city(A3011)</f>
        <v>厦门市</v>
      </c>
      <c r="AE3011" s="6" t="str">
        <f>[1]!s_info_province(A3011)</f>
        <v>福建省</v>
      </c>
      <c r="AF3011">
        <v>118.11022</v>
      </c>
      <c r="AG3011">
        <v>24.490473999999999</v>
      </c>
    </row>
    <row r="3012" spans="1:33" x14ac:dyDescent="0.3">
      <c r="A3012" s="12" t="s">
        <v>6498</v>
      </c>
      <c r="B3012" s="12" t="s">
        <v>6499</v>
      </c>
      <c r="C3012" s="16" t="str">
        <f>[1]!s_info_mkt(A3012)</f>
        <v>科创板</v>
      </c>
      <c r="D3012" s="16" t="str">
        <f>[1]!s_ipo_listeddate(A3012)</f>
        <v>2021-03-19</v>
      </c>
      <c r="E3012" s="16" t="str">
        <f>[1]!lastradeday_s("000002","")</f>
        <v>2026-06-22</v>
      </c>
      <c r="F3012" s="16" t="str">
        <f>[1]!s_info_industry_csrc2023(A3012,"",3)</f>
        <v>通用设备制造业</v>
      </c>
      <c r="G3012" s="16" t="str">
        <f>[1]!s_info_industry_csrc2023(A3012,"",1)</f>
        <v>制造业</v>
      </c>
      <c r="H3012" s="16">
        <f>[1]!s_is(A3012,83,"FY","YTD","20251231",1,"",100000000)</f>
        <v>4.4859155129000001</v>
      </c>
      <c r="I3012" s="16">
        <f>[1]!s_is(A3012,83,"FY","YTD","20241231",1,"",100000000)</f>
        <v>4.5151084738999998</v>
      </c>
      <c r="J3012" s="16">
        <f t="shared" si="141"/>
        <v>-6.465616755112813E-3</v>
      </c>
      <c r="K3012" s="16">
        <f>[1]!s_is(A3012,61,"FY","YTD","20251231",1,"",100000000)</f>
        <v>0.50694811670000006</v>
      </c>
      <c r="L3012" s="16">
        <f>[1]!s_is(A3012,61,"FY","YTD","20241231",1,"",100000000)</f>
        <v>0.67011114299999996</v>
      </c>
      <c r="M3012" s="16">
        <f t="shared" si="142"/>
        <v>-0.24348651414680311</v>
      </c>
      <c r="N3012" s="16">
        <f>[1]!s_fa_roe(A3012,"20251231")</f>
        <v>7.8578000000000001</v>
      </c>
      <c r="O3012" s="16">
        <f>[1]!s_stmnote_rdexp(A3012,"20251231",1,10000)</f>
        <v>3683.2906829999997</v>
      </c>
      <c r="P3012" s="20">
        <f t="shared" si="143"/>
        <v>8.2107892411439343E-2</v>
      </c>
      <c r="Q3012" s="16">
        <f>[1]!s_margin_tradingbalance(A3012,"",10000)</f>
        <v>9285.5841</v>
      </c>
      <c r="R3012" s="16">
        <f>[1]!s_margin_seclendingbalance(A3012,"",10000)</f>
        <v>0</v>
      </c>
      <c r="S3012" s="17">
        <f>[1]!s_val_ev(A3012,"",100000000)</f>
        <v>18.500145011999997</v>
      </c>
      <c r="T3012" s="17">
        <f>[1]!share_freesharesmv(A3012,"",100000000)</f>
        <v>8.7052302869999991</v>
      </c>
      <c r="U3012" s="17">
        <f>[1]!s_dq_amount_btin(A3012,E3012,100000000)</f>
        <v>0.30587402000000002</v>
      </c>
      <c r="V3012" s="17">
        <f>[1]!s_dq_turn(A3012,E3012)</f>
        <v>1.6868653656367349</v>
      </c>
      <c r="W3012" s="2">
        <f>[1]!s_pq_amount(A3012,"20260101","",100000000)</f>
        <v>44.894966320000002</v>
      </c>
      <c r="X3012" s="2">
        <f>[1]!s_pq_avgamount(A3012,"20260101","",100000000)</f>
        <v>0.4081360574545454</v>
      </c>
      <c r="Y3012" s="17">
        <f>[1]!s_ipo_dilutedpe(A3012)</f>
        <v>26.78</v>
      </c>
      <c r="Z3012" s="12">
        <f>[1]!s_ipo_collection_total(A3012,100000000)</f>
        <v>2.8262921777999996</v>
      </c>
      <c r="AA3012" s="2">
        <f>[1]!s_val_pe_ttm(A3012,E3012)</f>
        <v>39.965732574462891</v>
      </c>
      <c r="AB3012" s="5">
        <f>[1]!s_info_zjtxornot1(A3012,"")</f>
        <v>1</v>
      </c>
      <c r="AC3012" s="22" t="str">
        <f>[1]!s_info_nature1(A3012,"")</f>
        <v>民营企业</v>
      </c>
      <c r="AD3012" s="6" t="str">
        <f>[1]!s_info_city(A3012)</f>
        <v>杭州市</v>
      </c>
      <c r="AE3012" s="6" t="str">
        <f>[1]!s_info_province(A3012)</f>
        <v>浙江省</v>
      </c>
      <c r="AF3012">
        <v>120.153576</v>
      </c>
      <c r="AG3012">
        <v>30.287458999999998</v>
      </c>
    </row>
    <row r="3013" spans="1:33" x14ac:dyDescent="0.3">
      <c r="A3013" s="12" t="s">
        <v>6500</v>
      </c>
      <c r="B3013" s="12" t="s">
        <v>6501</v>
      </c>
      <c r="C3013" s="16" t="str">
        <f>[1]!s_info_mkt(A3013)</f>
        <v>主板</v>
      </c>
      <c r="D3013" s="16" t="str">
        <f>[1]!s_ipo_listeddate(A3013)</f>
        <v>2012-04-26</v>
      </c>
      <c r="E3013" s="16" t="str">
        <f>[1]!lastradeday_s("000002","")</f>
        <v>2026-06-22</v>
      </c>
      <c r="F3013" s="16" t="str">
        <f>[1]!s_info_industry_csrc2023(A3013,"",3)</f>
        <v>非金属矿物制品业</v>
      </c>
      <c r="G3013" s="16" t="str">
        <f>[1]!s_info_industry_csrc2023(A3013,"",1)</f>
        <v>制造业</v>
      </c>
      <c r="H3013" s="16">
        <f>[1]!s_is(A3013,83,"FY","YTD","20251231",1,"",100000000)</f>
        <v>14.5993654205</v>
      </c>
      <c r="I3013" s="16">
        <f>[1]!s_is(A3013,83,"FY","YTD","20241231",1,"",100000000)</f>
        <v>11.464950483199999</v>
      </c>
      <c r="J3013" s="16">
        <f t="shared" si="141"/>
        <v>0.27339105754472914</v>
      </c>
      <c r="K3013" s="16">
        <f>[1]!s_is(A3013,61,"FY","YTD","20251231",1,"",100000000)</f>
        <v>0.47469922780000001</v>
      </c>
      <c r="L3013" s="16">
        <f>[1]!s_is(A3013,61,"FY","YTD","20241231",1,"",100000000)</f>
        <v>0.65589387700000001</v>
      </c>
      <c r="M3013" s="16">
        <f t="shared" si="142"/>
        <v>-0.2762560462201113</v>
      </c>
      <c r="N3013" s="16">
        <f>[1]!s_fa_roe(A3013,"20251231")</f>
        <v>2.8658999999999999</v>
      </c>
      <c r="O3013" s="16">
        <f>[1]!s_stmnote_rdexp(A3013,"20251231",1,10000)</f>
        <v>1952.5267289999999</v>
      </c>
      <c r="P3013" s="20">
        <f t="shared" si="143"/>
        <v>1.3374052041045014E-2</v>
      </c>
      <c r="Q3013" s="16">
        <f>[1]!s_margin_tradingbalance(A3013,"",10000)</f>
        <v>0</v>
      </c>
      <c r="R3013" s="16">
        <f>[1]!s_margin_seclendingbalance(A3013,"",10000)</f>
        <v>0</v>
      </c>
      <c r="S3013" s="17">
        <f>[1]!s_val_ev(A3013,"",100000000)</f>
        <v>22.134795397800001</v>
      </c>
      <c r="T3013" s="17">
        <f>[1]!share_freesharesmv(A3013,"",100000000)</f>
        <v>12.8578629798</v>
      </c>
      <c r="U3013" s="17">
        <f>[1]!s_dq_amount_btin(A3013,E3013,100000000)</f>
        <v>0.47017776</v>
      </c>
      <c r="V3013" s="17">
        <f>[1]!s_dq_turn(A3013,E3013)</f>
        <v>2.2197288197445229</v>
      </c>
      <c r="W3013" s="2">
        <f>[1]!s_pq_amount(A3013,"20260101","",100000000)</f>
        <v>87.523927490000005</v>
      </c>
      <c r="X3013" s="2">
        <f>[1]!s_pq_avgamount(A3013,"20260101","",100000000)</f>
        <v>0.79567206809090907</v>
      </c>
      <c r="Y3013" s="17">
        <f>[1]!s_ipo_dilutedpe(A3013)</f>
        <v>28.77</v>
      </c>
      <c r="Z3013" s="12">
        <f>[1]!s_ipo_collection_total(A3013,100000000)</f>
        <v>4.9560000000000004</v>
      </c>
      <c r="AA3013" s="2">
        <f>[1]!s_val_pe_ttm(A3013,E3013)</f>
        <v>40.387992858886719</v>
      </c>
      <c r="AB3013" s="5">
        <f>[1]!s_info_zjtxornot1(A3013,"")</f>
        <v>1</v>
      </c>
      <c r="AC3013" s="22" t="str">
        <f>[1]!s_info_nature1(A3013,"")</f>
        <v>外资企业</v>
      </c>
      <c r="AD3013" s="6" t="str">
        <f>[1]!s_info_city(A3013)</f>
        <v>淄博市</v>
      </c>
      <c r="AE3013" s="6" t="str">
        <f>[1]!s_info_province(A3013)</f>
        <v>山东省</v>
      </c>
      <c r="AF3013">
        <v>118.047648</v>
      </c>
      <c r="AG3013">
        <v>36.814939000000003</v>
      </c>
    </row>
    <row r="3014" spans="1:33" x14ac:dyDescent="0.3">
      <c r="A3014" s="12" t="s">
        <v>6502</v>
      </c>
      <c r="B3014" s="12" t="s">
        <v>6503</v>
      </c>
      <c r="C3014" s="16" t="str">
        <f>[1]!s_info_mkt(A3014)</f>
        <v>创业板</v>
      </c>
      <c r="D3014" s="16" t="str">
        <f>[1]!s_ipo_listeddate(A3014)</f>
        <v>2017-01-11</v>
      </c>
      <c r="E3014" s="16" t="str">
        <f>[1]!lastradeday_s("000002","")</f>
        <v>2026-06-22</v>
      </c>
      <c r="F3014" s="16" t="str">
        <f>[1]!s_info_industry_csrc2023(A3014,"",3)</f>
        <v>计算机、通信和其他电子设备制造业</v>
      </c>
      <c r="G3014" s="16" t="str">
        <f>[1]!s_info_industry_csrc2023(A3014,"",1)</f>
        <v>制造业</v>
      </c>
      <c r="H3014" s="16">
        <f>[1]!s_is(A3014,83,"FY","YTD","20251231",1,"",100000000)</f>
        <v>8.9110146489000002</v>
      </c>
      <c r="I3014" s="16">
        <f>[1]!s_is(A3014,83,"FY","YTD","20241231",1,"",100000000)</f>
        <v>9.6687988272999998</v>
      </c>
      <c r="J3014" s="16">
        <f t="shared" si="141"/>
        <v>-7.8374179868173965E-2</v>
      </c>
      <c r="K3014" s="16">
        <f>[1]!s_is(A3014,61,"FY","YTD","20251231",1,"",100000000)</f>
        <v>0.74558287840000004</v>
      </c>
      <c r="L3014" s="16">
        <f>[1]!s_is(A3014,61,"FY","YTD","20241231",1,"",100000000)</f>
        <v>1.5861004381999999</v>
      </c>
      <c r="M3014" s="16">
        <f t="shared" si="142"/>
        <v>-0.52992707117203031</v>
      </c>
      <c r="N3014" s="16">
        <f>[1]!s_fa_roe(A3014,"20251231")</f>
        <v>4.0324999999999998</v>
      </c>
      <c r="O3014" s="16">
        <f>[1]!s_stmnote_rdexp(A3014,"20251231",1,10000)</f>
        <v>14363.217341</v>
      </c>
      <c r="P3014" s="20">
        <f t="shared" si="143"/>
        <v>0.16118498181094376</v>
      </c>
      <c r="Q3014" s="16">
        <f>[1]!s_margin_tradingbalance(A3014,"",10000)</f>
        <v>0</v>
      </c>
      <c r="R3014" s="16">
        <f>[1]!s_margin_seclendingbalance(A3014,"",10000)</f>
        <v>0</v>
      </c>
      <c r="S3014" s="17">
        <f>[1]!s_val_ev(A3014,"",100000000)</f>
        <v>75.714344924399995</v>
      </c>
      <c r="T3014" s="17">
        <f>[1]!share_freesharesmv(A3014,"",100000000)</f>
        <v>41.1135588864</v>
      </c>
      <c r="U3014" s="17">
        <f>[1]!s_dq_amount_btin(A3014,E3014,100000000)</f>
        <v>4.1839651800000004</v>
      </c>
      <c r="V3014" s="17">
        <f>[1]!s_dq_turn(A3014,E3014)</f>
        <v>7.3406589652423708</v>
      </c>
      <c r="W3014" s="2">
        <f>[1]!s_pq_amount(A3014,"20260101","",100000000)</f>
        <v>247.97597827000001</v>
      </c>
      <c r="X3014" s="2">
        <f>[1]!s_pq_avgamount(A3014,"20260101","",100000000)</f>
        <v>2.2543270751818185</v>
      </c>
      <c r="Y3014" s="17">
        <f>[1]!s_ipo_dilutedpe(A3014)</f>
        <v>22.99</v>
      </c>
      <c r="Z3014" s="12">
        <f>[1]!s_ipo_collection_total(A3014,100000000)</f>
        <v>5.6959999999999997</v>
      </c>
      <c r="AA3014" s="2">
        <f>[1]!s_val_pe_ttm(A3014,E3014)</f>
        <v>64.878410339355469</v>
      </c>
      <c r="AB3014" s="5">
        <f>[1]!s_info_zjtxornot1(A3014,"")</f>
        <v>1</v>
      </c>
      <c r="AC3014" s="22" t="str">
        <f>[1]!s_info_nature1(A3014,"")</f>
        <v>民营企业</v>
      </c>
      <c r="AD3014" s="6" t="str">
        <f>[1]!s_info_city(A3014)</f>
        <v>上海市</v>
      </c>
      <c r="AE3014" s="6" t="str">
        <f>[1]!s_info_province(A3014)</f>
        <v>上海</v>
      </c>
      <c r="AF3014">
        <v>121.472644</v>
      </c>
      <c r="AG3014">
        <v>31.231705999999999</v>
      </c>
    </row>
    <row r="3015" spans="1:33" x14ac:dyDescent="0.3">
      <c r="A3015" s="12" t="s">
        <v>6504</v>
      </c>
      <c r="B3015" s="12" t="s">
        <v>6505</v>
      </c>
      <c r="C3015" s="16" t="str">
        <f>[1]!s_info_mkt(A3015)</f>
        <v>主板</v>
      </c>
      <c r="D3015" s="16" t="str">
        <f>[1]!s_ipo_listeddate(A3015)</f>
        <v>1997-04-08</v>
      </c>
      <c r="E3015" s="16" t="str">
        <f>[1]!lastradeday_s("000002","")</f>
        <v>2026-06-22</v>
      </c>
      <c r="F3015" s="16" t="str">
        <f>[1]!s_info_industry_csrc2023(A3015,"",3)</f>
        <v>水的生产和供应业</v>
      </c>
      <c r="G3015" s="16" t="str">
        <f>[1]!s_info_industry_csrc2023(A3015,"",1)</f>
        <v>电力、热力、燃气及水生产和供应业</v>
      </c>
      <c r="H3015" s="16">
        <f>[1]!s_is(A3015,83,"FY","YTD","20251231",1,"",100000000)</f>
        <v>16.9364512959</v>
      </c>
      <c r="I3015" s="16">
        <f>[1]!s_is(A3015,83,"FY","YTD","20241231",1,"",100000000)</f>
        <v>17.6834200688</v>
      </c>
      <c r="J3015" s="16">
        <f t="shared" si="141"/>
        <v>-4.2241193728012272E-2</v>
      </c>
      <c r="K3015" s="16">
        <f>[1]!s_is(A3015,61,"FY","YTD","20251231",1,"",100000000)</f>
        <v>1.66364625</v>
      </c>
      <c r="L3015" s="16">
        <f>[1]!s_is(A3015,61,"FY","YTD","20241231",1,"",100000000)</f>
        <v>1.6000384929</v>
      </c>
      <c r="M3015" s="16">
        <f t="shared" si="142"/>
        <v>3.9753891785886793E-2</v>
      </c>
      <c r="N3015" s="16">
        <f>[1]!s_fa_roe(A3015,"20251231")</f>
        <v>4.9541000000000004</v>
      </c>
      <c r="O3015" s="16">
        <f>[1]!s_stmnote_rdexp(A3015,"20251231",1,10000)</f>
        <v>2784.8636120000001</v>
      </c>
      <c r="P3015" s="20">
        <f t="shared" si="143"/>
        <v>1.6443017272893313E-2</v>
      </c>
      <c r="Q3015" s="16">
        <f>[1]!s_margin_tradingbalance(A3015,"",10000)</f>
        <v>0</v>
      </c>
      <c r="R3015" s="16">
        <f>[1]!s_margin_seclendingbalance(A3015,"",10000)</f>
        <v>0</v>
      </c>
      <c r="S3015" s="17">
        <f>[1]!s_val_ev(A3015,"",100000000)</f>
        <v>42.722678263799999</v>
      </c>
      <c r="T3015" s="17">
        <f>[1]!share_freesharesmv(A3015,"",100000000)</f>
        <v>10.329941699799999</v>
      </c>
      <c r="U3015" s="17">
        <f>[1]!s_dq_amount_btin(A3015,E3015,100000000)</f>
        <v>0.30979105000000001</v>
      </c>
      <c r="V3015" s="17">
        <f>[1]!s_dq_turn(A3015,E3015)</f>
        <v>2.0625826830359699</v>
      </c>
      <c r="W3015" s="2">
        <f>[1]!s_pq_amount(A3015,"20260101","",100000000)</f>
        <v>84.962185259999998</v>
      </c>
      <c r="X3015" s="2">
        <f>[1]!s_pq_avgamount(A3015,"20260101","",100000000)</f>
        <v>0.7723835023636364</v>
      </c>
      <c r="Y3015" s="17">
        <f>[1]!s_ipo_dilutedpe(A3015)</f>
        <v>0</v>
      </c>
      <c r="Z3015" s="12">
        <f>[1]!s_ipo_collection_total(A3015,100000000)</f>
        <v>0.53095499999999995</v>
      </c>
      <c r="AA3015" s="2">
        <f>[1]!s_val_pe_ttm(A3015,E3015)</f>
        <v>24.776573181152344</v>
      </c>
      <c r="AB3015" s="5">
        <f>[1]!s_info_zjtxornot1(A3015,"")</f>
        <v>0</v>
      </c>
      <c r="AC3015" s="22" t="str">
        <f>[1]!s_info_nature1(A3015,"")</f>
        <v>地方国有企业</v>
      </c>
      <c r="AD3015" s="6" t="str">
        <f>[1]!s_info_city(A3015)</f>
        <v>海宁市</v>
      </c>
      <c r="AE3015" s="6" t="str">
        <f>[1]!s_info_province(A3015)</f>
        <v>浙江省</v>
      </c>
      <c r="AF3015">
        <v>120.61872700000001</v>
      </c>
      <c r="AG3015">
        <v>30.442177000000001</v>
      </c>
    </row>
    <row r="3016" spans="1:33" x14ac:dyDescent="0.3">
      <c r="A3016" s="12" t="s">
        <v>6506</v>
      </c>
      <c r="B3016" s="12" t="s">
        <v>6507</v>
      </c>
      <c r="C3016" s="16" t="str">
        <f>[1]!s_info_mkt(A3016)</f>
        <v>主板</v>
      </c>
      <c r="D3016" s="16" t="str">
        <f>[1]!s_ipo_listeddate(A3016)</f>
        <v>1998-09-24</v>
      </c>
      <c r="E3016" s="16" t="str">
        <f>[1]!lastradeday_s("000002","")</f>
        <v>2026-06-22</v>
      </c>
      <c r="F3016" s="16" t="str">
        <f>[1]!s_info_industry_csrc2023(A3016,"",3)</f>
        <v>汽车制造业</v>
      </c>
      <c r="G3016" s="16" t="str">
        <f>[1]!s_info_industry_csrc2023(A3016,"",1)</f>
        <v>制造业</v>
      </c>
      <c r="H3016" s="16">
        <f>[1]!s_is(A3016,83,"FY","YTD","20251231",1,"",100000000)</f>
        <v>120.23879058270001</v>
      </c>
      <c r="I3016" s="16">
        <f>[1]!s_is(A3016,83,"FY","YTD","20241231",1,"",100000000)</f>
        <v>111.6726315585</v>
      </c>
      <c r="J3016" s="16">
        <f t="shared" si="141"/>
        <v>7.6707774363789394E-2</v>
      </c>
      <c r="K3016" s="16">
        <f>[1]!s_is(A3016,61,"FY","YTD","20251231",1,"",100000000)</f>
        <v>10.681674980499999</v>
      </c>
      <c r="L3016" s="16">
        <f>[1]!s_is(A3016,61,"FY","YTD","20241231",1,"",100000000)</f>
        <v>16.595337406300001</v>
      </c>
      <c r="M3016" s="16">
        <f t="shared" si="142"/>
        <v>-0.35634481427024373</v>
      </c>
      <c r="N3016" s="16">
        <f>[1]!s_fa_roe(A3016,"20251231")</f>
        <v>5.3733000000000004</v>
      </c>
      <c r="O3016" s="16">
        <f>[1]!s_stmnote_rdexp(A3016,"20251231",1,10000)</f>
        <v>69555.339189000006</v>
      </c>
      <c r="P3016" s="20">
        <f t="shared" si="143"/>
        <v>5.7847670333277326E-2</v>
      </c>
      <c r="Q3016" s="16">
        <f>[1]!s_margin_tradingbalance(A3016,"",10000)</f>
        <v>55219.320899999999</v>
      </c>
      <c r="R3016" s="16">
        <f>[1]!s_margin_seclendingbalance(A3016,"",10000)</f>
        <v>336.33269999999999</v>
      </c>
      <c r="S3016" s="17">
        <f>[1]!s_val_ev(A3016,"",100000000)</f>
        <v>160.42117203999999</v>
      </c>
      <c r="T3016" s="17">
        <f>[1]!share_freesharesmv(A3016,"",100000000)</f>
        <v>82.336778250000009</v>
      </c>
      <c r="U3016" s="17">
        <f>[1]!s_dq_amount_btin(A3016,E3016,100000000)</f>
        <v>1.9077276000000001</v>
      </c>
      <c r="V3016" s="17">
        <f>[1]!s_dq_turn(A3016,E3016)</f>
        <v>1.3800814799700689</v>
      </c>
      <c r="W3016" s="2">
        <f>[1]!s_pq_amount(A3016,"20260101","",100000000)</f>
        <v>376.83563612</v>
      </c>
      <c r="X3016" s="2">
        <f>[1]!s_pq_avgamount(A3016,"20260101","",100000000)</f>
        <v>3.4257785101818179</v>
      </c>
      <c r="Y3016" s="17">
        <f>[1]!s_ipo_dilutedpe(A3016)</f>
        <v>0</v>
      </c>
      <c r="Z3016" s="12">
        <f>[1]!s_ipo_collection_total(A3016,100000000)</f>
        <v>5.8559999999999999</v>
      </c>
      <c r="AA3016" s="2">
        <f>[1]!s_val_pe_ttm(A3016,E3016)</f>
        <v>15.717892646789551</v>
      </c>
      <c r="AB3016" s="5">
        <f>[1]!s_info_zjtxornot1(A3016,"")</f>
        <v>1</v>
      </c>
      <c r="AC3016" s="22" t="str">
        <f>[1]!s_info_nature1(A3016,"")</f>
        <v>地方国有企业</v>
      </c>
      <c r="AD3016" s="6" t="str">
        <f>[1]!s_info_city(A3016)</f>
        <v>无锡市</v>
      </c>
      <c r="AE3016" s="6" t="str">
        <f>[1]!s_info_province(A3016)</f>
        <v>江苏省</v>
      </c>
      <c r="AF3016">
        <v>120.301663</v>
      </c>
      <c r="AG3016">
        <v>31.574729000000001</v>
      </c>
    </row>
    <row r="3017" spans="1:33" x14ac:dyDescent="0.3">
      <c r="A3017" s="12" t="s">
        <v>6508</v>
      </c>
      <c r="B3017" s="12" t="s">
        <v>6509</v>
      </c>
      <c r="C3017" s="16" t="str">
        <f>[1]!s_info_mkt(A3017)</f>
        <v>主板</v>
      </c>
      <c r="D3017" s="16" t="str">
        <f>[1]!s_ipo_listeddate(A3017)</f>
        <v>1996-08-02</v>
      </c>
      <c r="E3017" s="16" t="str">
        <f>[1]!lastradeday_s("000002","")</f>
        <v>2026-06-22</v>
      </c>
      <c r="F3017" s="16" t="str">
        <f>[1]!s_info_industry_csrc2023(A3017,"",3)</f>
        <v>零售业</v>
      </c>
      <c r="G3017" s="16" t="str">
        <f>[1]!s_info_industry_csrc2023(A3017,"",1)</f>
        <v>批发和零售业</v>
      </c>
      <c r="H3017" s="16">
        <f>[1]!s_is(A3017,83,"FY","YTD","20251231",1,"",100000000)</f>
        <v>6.3379377517999993</v>
      </c>
      <c r="I3017" s="16">
        <f>[1]!s_is(A3017,83,"FY","YTD","20241231",1,"",100000000)</f>
        <v>6.6602444246000001</v>
      </c>
      <c r="J3017" s="16">
        <f t="shared" si="141"/>
        <v>-4.8392619287295546E-2</v>
      </c>
      <c r="K3017" s="16">
        <f>[1]!s_is(A3017,61,"FY","YTD","20251231",1,"",100000000)</f>
        <v>1.6398389534</v>
      </c>
      <c r="L3017" s="16">
        <f>[1]!s_is(A3017,61,"FY","YTD","20241231",1,"",100000000)</f>
        <v>0.72552491709999989</v>
      </c>
      <c r="M3017" s="16">
        <f t="shared" si="142"/>
        <v>1.2602103866461407</v>
      </c>
      <c r="N3017" s="16">
        <f>[1]!s_fa_roe(A3017,"20251231")</f>
        <v>8.1483000000000008</v>
      </c>
      <c r="O3017" s="16">
        <f>[1]!s_stmnote_rdexp(A3017,"20251231",1,10000)</f>
        <v>0</v>
      </c>
      <c r="P3017" s="20">
        <f t="shared" si="143"/>
        <v>0</v>
      </c>
      <c r="Q3017" s="16">
        <f>[1]!s_margin_tradingbalance(A3017,"",10000)</f>
        <v>0</v>
      </c>
      <c r="R3017" s="16">
        <f>[1]!s_margin_seclendingbalance(A3017,"",10000)</f>
        <v>0</v>
      </c>
      <c r="S3017" s="17">
        <f>[1]!s_val_ev(A3017,"",100000000)</f>
        <v>29.463673633200003</v>
      </c>
      <c r="T3017" s="17">
        <f>[1]!share_freesharesmv(A3017,"",100000000)</f>
        <v>14.663400278400001</v>
      </c>
      <c r="U3017" s="17">
        <f>[1]!s_dq_amount_btin(A3017,E3017,100000000)</f>
        <v>0.35486553999999998</v>
      </c>
      <c r="V3017" s="17">
        <f>[1]!s_dq_turn(A3017,E3017)</f>
        <v>1.2271479985683498</v>
      </c>
      <c r="W3017" s="2">
        <f>[1]!s_pq_amount(A3017,"20260101","",100000000)</f>
        <v>71.326651380000001</v>
      </c>
      <c r="X3017" s="2">
        <f>[1]!s_pq_avgamount(A3017,"20260101","",100000000)</f>
        <v>0.64842410345454549</v>
      </c>
      <c r="Y3017" s="17">
        <f>[1]!s_ipo_dilutedpe(A3017)</f>
        <v>0</v>
      </c>
      <c r="Z3017" s="12">
        <f>[1]!s_ipo_collection_total(A3017,100000000)</f>
        <v>0</v>
      </c>
      <c r="AA3017" s="2">
        <f>[1]!s_val_pe_ttm(A3017,E3017)</f>
        <v>17.693597793579102</v>
      </c>
      <c r="AB3017" s="5">
        <f>[1]!s_info_zjtxornot1(A3017,"")</f>
        <v>0</v>
      </c>
      <c r="AC3017" s="22" t="str">
        <f>[1]!s_info_nature1(A3017,"")</f>
        <v>地方国有企业</v>
      </c>
      <c r="AD3017" s="6" t="str">
        <f>[1]!s_info_city(A3017)</f>
        <v>兰州市</v>
      </c>
      <c r="AE3017" s="6" t="str">
        <f>[1]!s_info_province(A3017)</f>
        <v>甘肃省</v>
      </c>
      <c r="AF3017">
        <v>103.82355699999999</v>
      </c>
      <c r="AG3017">
        <v>36.058039000000001</v>
      </c>
    </row>
    <row r="3018" spans="1:33" x14ac:dyDescent="0.3">
      <c r="A3018" s="12" t="s">
        <v>6510</v>
      </c>
      <c r="B3018" s="12" t="s">
        <v>6511</v>
      </c>
      <c r="C3018" s="16" t="str">
        <f>[1]!s_info_mkt(A3018)</f>
        <v>主板</v>
      </c>
      <c r="D3018" s="16" t="str">
        <f>[1]!s_ipo_listeddate(A3018)</f>
        <v>2010-05-28</v>
      </c>
      <c r="E3018" s="16" t="str">
        <f>[1]!lastradeday_s("000002","")</f>
        <v>2026-06-22</v>
      </c>
      <c r="F3018" s="16" t="str">
        <f>[1]!s_info_industry_csrc2023(A3018,"",3)</f>
        <v>批发业</v>
      </c>
      <c r="G3018" s="16" t="str">
        <f>[1]!s_info_industry_csrc2023(A3018,"",1)</f>
        <v>批发和零售业</v>
      </c>
      <c r="H3018" s="16">
        <f>[1]!s_is(A3018,83,"FY","YTD","20251231",1,"",100000000)</f>
        <v>552.22201707950001</v>
      </c>
      <c r="I3018" s="16">
        <f>[1]!s_is(A3018,83,"FY","YTD","20241231",1,"",100000000)</f>
        <v>658.20773257559995</v>
      </c>
      <c r="J3018" s="16">
        <f t="shared" si="141"/>
        <v>-0.16102168092339553</v>
      </c>
      <c r="K3018" s="16">
        <f>[1]!s_is(A3018,61,"FY","YTD","20251231",1,"",100000000)</f>
        <v>3.7438563820999997</v>
      </c>
      <c r="L3018" s="16">
        <f>[1]!s_is(A3018,61,"FY","YTD","20241231",1,"",100000000)</f>
        <v>5.8148683453999999</v>
      </c>
      <c r="M3018" s="16">
        <f t="shared" si="142"/>
        <v>-0.35615801429766281</v>
      </c>
      <c r="N3018" s="16">
        <f>[1]!s_fa_roe(A3018,"20251231")</f>
        <v>6.2525000000000004</v>
      </c>
      <c r="O3018" s="16">
        <f>[1]!s_stmnote_rdexp(A3018,"20251231",1,10000)</f>
        <v>2833.943542</v>
      </c>
      <c r="P3018" s="20">
        <f t="shared" si="143"/>
        <v>5.1318916203082403E-4</v>
      </c>
      <c r="Q3018" s="16">
        <f>[1]!s_margin_tradingbalance(A3018,"",10000)</f>
        <v>69150.206900000005</v>
      </c>
      <c r="R3018" s="16">
        <f>[1]!s_margin_seclendingbalance(A3018,"",10000)</f>
        <v>106.47239999999999</v>
      </c>
      <c r="S3018" s="17">
        <f>[1]!s_val_ev(A3018,"",100000000)</f>
        <v>132.23136870019999</v>
      </c>
      <c r="T3018" s="17">
        <f>[1]!share_freesharesmv(A3018,"",100000000)</f>
        <v>78.364748106700006</v>
      </c>
      <c r="U3018" s="17">
        <f>[1]!s_dq_amount_btin(A3018,E3018,100000000)</f>
        <v>2.6204198999999999</v>
      </c>
      <c r="V3018" s="17">
        <f>[1]!s_dq_turn(A3018,E3018)</f>
        <v>2.0511157545533072</v>
      </c>
      <c r="W3018" s="2">
        <f>[1]!s_pq_amount(A3018,"20260101","",100000000)</f>
        <v>423.86842289999998</v>
      </c>
      <c r="X3018" s="2">
        <f>[1]!s_pq_avgamount(A3018,"20260101","",100000000)</f>
        <v>3.8533492990909095</v>
      </c>
      <c r="Y3018" s="17">
        <f>[1]!s_ipo_dilutedpe(A3018)</f>
        <v>49.45</v>
      </c>
      <c r="Z3018" s="12">
        <f>[1]!s_ipo_collection_total(A3018,100000000)</f>
        <v>22.5</v>
      </c>
      <c r="AA3018" s="2">
        <f>[1]!s_val_pe_ttm(A3018,E3018)</f>
        <v>35.146610260009766</v>
      </c>
      <c r="AB3018" s="5">
        <f>[1]!s_info_zjtxornot1(A3018,"")</f>
        <v>0</v>
      </c>
      <c r="AC3018" s="22" t="str">
        <f>[1]!s_info_nature1(A3018,"")</f>
        <v>民营企业</v>
      </c>
      <c r="AD3018" s="6" t="str">
        <f>[1]!s_info_city(A3018)</f>
        <v>深圳市</v>
      </c>
      <c r="AE3018" s="6" t="str">
        <f>[1]!s_info_province(A3018)</f>
        <v>广东省</v>
      </c>
      <c r="AF3018">
        <v>114.085947</v>
      </c>
      <c r="AG3018">
        <v>22.547000000000001</v>
      </c>
    </row>
    <row r="3019" spans="1:33" x14ac:dyDescent="0.3">
      <c r="A3019" s="12" t="s">
        <v>6512</v>
      </c>
      <c r="B3019" s="12" t="s">
        <v>6513</v>
      </c>
      <c r="C3019" s="16" t="str">
        <f>[1]!s_info_mkt(A3019)</f>
        <v>创业板</v>
      </c>
      <c r="D3019" s="16" t="str">
        <f>[1]!s_ipo_listeddate(A3019)</f>
        <v>2011-05-05</v>
      </c>
      <c r="E3019" s="16" t="str">
        <f>[1]!lastradeday_s("000002","")</f>
        <v>2026-06-22</v>
      </c>
      <c r="F3019" s="16" t="str">
        <f>[1]!s_info_industry_csrc2023(A3019,"",3)</f>
        <v>计算机、通信和其他电子设备制造业</v>
      </c>
      <c r="G3019" s="16" t="str">
        <f>[1]!s_info_industry_csrc2023(A3019,"",1)</f>
        <v>制造业</v>
      </c>
      <c r="H3019" s="16">
        <f>[1]!s_is(A3019,83,"FY","YTD","20251231",1,"",100000000)</f>
        <v>8.6619237567000003</v>
      </c>
      <c r="I3019" s="16">
        <f>[1]!s_is(A3019,83,"FY","YTD","20241231",1,"",100000000)</f>
        <v>11.5372440237</v>
      </c>
      <c r="J3019" s="16">
        <f t="shared" si="141"/>
        <v>-0.24922072039851706</v>
      </c>
      <c r="K3019" s="16">
        <f>[1]!s_is(A3019,61,"FY","YTD","20251231",1,"",100000000)</f>
        <v>-1.6721787449000001</v>
      </c>
      <c r="L3019" s="16">
        <f>[1]!s_is(A3019,61,"FY","YTD","20241231",1,"",100000000)</f>
        <v>0.74153109589999999</v>
      </c>
      <c r="M3019" s="16">
        <f t="shared" si="142"/>
        <v>-3.2550352293324512</v>
      </c>
      <c r="N3019" s="16">
        <f>[1]!s_fa_roe(A3019,"20251231")</f>
        <v>-7.8384</v>
      </c>
      <c r="O3019" s="16">
        <f>[1]!s_stmnote_rdexp(A3019,"20251231",1,10000)</f>
        <v>17897.035935</v>
      </c>
      <c r="P3019" s="20">
        <f t="shared" si="143"/>
        <v>0.20661733395144052</v>
      </c>
      <c r="Q3019" s="16">
        <f>[1]!s_margin_tradingbalance(A3019,"",10000)</f>
        <v>0</v>
      </c>
      <c r="R3019" s="16">
        <f>[1]!s_margin_seclendingbalance(A3019,"",10000)</f>
        <v>0</v>
      </c>
      <c r="S3019" s="17">
        <f>[1]!s_val_ev(A3019,"",100000000)</f>
        <v>40.000741617999999</v>
      </c>
      <c r="T3019" s="17">
        <f>[1]!share_freesharesmv(A3019,"",100000000)</f>
        <v>36.256013616600001</v>
      </c>
      <c r="U3019" s="17">
        <f>[1]!s_dq_amount_btin(A3019,E3019,100000000)</f>
        <v>1.0644663700000001</v>
      </c>
      <c r="V3019" s="17">
        <f>[1]!s_dq_turn(A3019,E3019)</f>
        <v>2.9169435209690029</v>
      </c>
      <c r="W3019" s="2">
        <f>[1]!s_pq_amount(A3019,"20260101","",100000000)</f>
        <v>159.47766927000001</v>
      </c>
      <c r="X3019" s="2">
        <f>[1]!s_pq_avgamount(A3019,"20260101","",100000000)</f>
        <v>1.4497969933636365</v>
      </c>
      <c r="Y3019" s="17">
        <f>[1]!s_ipo_dilutedpe(A3019)</f>
        <v>53.66</v>
      </c>
      <c r="Z3019" s="12">
        <f>[1]!s_ipo_collection_total(A3019,100000000)</f>
        <v>4.62</v>
      </c>
      <c r="AA3019" s="2">
        <f>[1]!s_val_pe_ttm(A3019,E3019)</f>
        <v>-28.388675689697266</v>
      </c>
      <c r="AB3019" s="5">
        <f>[1]!s_info_zjtxornot1(A3019,"")</f>
        <v>1</v>
      </c>
      <c r="AC3019" s="22" t="str">
        <f>[1]!s_info_nature1(A3019,"")</f>
        <v>民营企业</v>
      </c>
      <c r="AD3019" s="6" t="str">
        <f>[1]!s_info_city(A3019)</f>
        <v>北京市</v>
      </c>
      <c r="AE3019" s="6" t="str">
        <f>[1]!s_info_province(A3019)</f>
        <v>北京</v>
      </c>
      <c r="AF3019">
        <v>116.40528500000001</v>
      </c>
      <c r="AG3019">
        <v>39.904989</v>
      </c>
    </row>
    <row r="3020" spans="1:33" x14ac:dyDescent="0.3">
      <c r="A3020" s="12" t="s">
        <v>6514</v>
      </c>
      <c r="B3020" s="12" t="s">
        <v>6515</v>
      </c>
      <c r="C3020" s="16" t="str">
        <f>[1]!s_info_mkt(A3020)</f>
        <v>主板</v>
      </c>
      <c r="D3020" s="16" t="str">
        <f>[1]!s_ipo_listeddate(A3020)</f>
        <v>2016-07-12</v>
      </c>
      <c r="E3020" s="16" t="str">
        <f>[1]!lastradeday_s("000002","")</f>
        <v>2026-06-22</v>
      </c>
      <c r="F3020" s="16" t="str">
        <f>[1]!s_info_industry_csrc2023(A3020,"",3)</f>
        <v>道路运输业</v>
      </c>
      <c r="G3020" s="16" t="str">
        <f>[1]!s_info_industry_csrc2023(A3020,"",1)</f>
        <v>交通运输、仓储和邮政业</v>
      </c>
      <c r="H3020" s="16">
        <f>[1]!s_is(A3020,83,"FY","YTD","20251231",1,"",100000000)</f>
        <v>6.2068573679999997</v>
      </c>
      <c r="I3020" s="16">
        <f>[1]!s_is(A3020,83,"FY","YTD","20241231",1,"",100000000)</f>
        <v>8.3736366128000004</v>
      </c>
      <c r="J3020" s="16">
        <f t="shared" si="141"/>
        <v>-0.2587620343457282</v>
      </c>
      <c r="K3020" s="16">
        <f>[1]!s_is(A3020,61,"FY","YTD","20251231",1,"",100000000)</f>
        <v>-0.60822718990000002</v>
      </c>
      <c r="L3020" s="16">
        <f>[1]!s_is(A3020,61,"FY","YTD","20241231",1,"",100000000)</f>
        <v>-0.97696232969999997</v>
      </c>
      <c r="M3020" s="16">
        <f t="shared" si="142"/>
        <v>0.3774302535423541</v>
      </c>
      <c r="N3020" s="16">
        <f>[1]!s_fa_roe(A3020,"20251231")</f>
        <v>-7.5753000000000004</v>
      </c>
      <c r="O3020" s="16">
        <f>[1]!s_stmnote_rdexp(A3020,"20251231",1,10000)</f>
        <v>0</v>
      </c>
      <c r="P3020" s="20">
        <f t="shared" si="143"/>
        <v>0</v>
      </c>
      <c r="Q3020" s="16">
        <f>[1]!s_margin_tradingbalance(A3020,"",10000)</f>
        <v>17728.1672</v>
      </c>
      <c r="R3020" s="16">
        <f>[1]!s_margin_seclendingbalance(A3020,"",10000)</f>
        <v>5.8350999999999997</v>
      </c>
      <c r="S3020" s="17">
        <f>[1]!s_val_ev(A3020,"",100000000)</f>
        <v>42.8812</v>
      </c>
      <c r="T3020" s="17">
        <f>[1]!share_freesharesmv(A3020,"",100000000)</f>
        <v>18.002952610000001</v>
      </c>
      <c r="U3020" s="17">
        <f>[1]!s_dq_amount_btin(A3020,E3020,100000000)</f>
        <v>0.57783381</v>
      </c>
      <c r="V3020" s="17">
        <f>[1]!s_dq_turn(A3020,E3020)</f>
        <v>1.3756291139240506</v>
      </c>
      <c r="W3020" s="2">
        <f>[1]!s_pq_amount(A3020,"20260101","",100000000)</f>
        <v>152.79280742</v>
      </c>
      <c r="X3020" s="2">
        <f>[1]!s_pq_avgamount(A3020,"20260101","",100000000)</f>
        <v>1.3890255219999998</v>
      </c>
      <c r="Y3020" s="17">
        <f>[1]!s_ipo_dilutedpe(A3020)</f>
        <v>18.2</v>
      </c>
      <c r="Z3020" s="12">
        <f>[1]!s_ipo_collection_total(A3020,100000000)</f>
        <v>3.0177999999999998</v>
      </c>
      <c r="AA3020" s="2">
        <f>[1]!s_val_pe_ttm(A3020,E3020)</f>
        <v>-69.018600463867188</v>
      </c>
      <c r="AB3020" s="5">
        <f>[1]!s_info_zjtxornot1(A3020,"")</f>
        <v>0</v>
      </c>
      <c r="AC3020" s="22" t="str">
        <f>[1]!s_info_nature1(A3020,"")</f>
        <v>地方国有企业</v>
      </c>
      <c r="AD3020" s="6" t="str">
        <f>[1]!s_info_city(A3020)</f>
        <v>海口市</v>
      </c>
      <c r="AE3020" s="6" t="str">
        <f>[1]!s_info_province(A3020)</f>
        <v>海南省</v>
      </c>
      <c r="AF3020">
        <v>110.33119000000001</v>
      </c>
      <c r="AG3020">
        <v>20.031970999999999</v>
      </c>
    </row>
    <row r="3021" spans="1:33" x14ac:dyDescent="0.3">
      <c r="A3021" s="12" t="s">
        <v>6516</v>
      </c>
      <c r="B3021" s="12" t="s">
        <v>6517</v>
      </c>
      <c r="C3021" s="16" t="str">
        <f>[1]!s_info_mkt(A3021)</f>
        <v>创业板</v>
      </c>
      <c r="D3021" s="16" t="str">
        <f>[1]!s_ipo_listeddate(A3021)</f>
        <v>2015-02-17</v>
      </c>
      <c r="E3021" s="16" t="str">
        <f>[1]!lastradeday_s("000002","")</f>
        <v>2026-06-22</v>
      </c>
      <c r="F3021" s="16" t="str">
        <f>[1]!s_info_industry_csrc2023(A3021,"",3)</f>
        <v>电气机械和器材制造业</v>
      </c>
      <c r="G3021" s="16" t="str">
        <f>[1]!s_info_industry_csrc2023(A3021,"",1)</f>
        <v>制造业</v>
      </c>
      <c r="H3021" s="16">
        <f>[1]!s_is(A3021,83,"FY","YTD","20251231",1,"",100000000)</f>
        <v>7.6022033833</v>
      </c>
      <c r="I3021" s="16">
        <f>[1]!s_is(A3021,83,"FY","YTD","20241231",1,"",100000000)</f>
        <v>14.5525989491</v>
      </c>
      <c r="J3021" s="16">
        <f t="shared" si="141"/>
        <v>-0.47760510614702567</v>
      </c>
      <c r="K3021" s="16">
        <f>[1]!s_is(A3021,61,"FY","YTD","20251231",1,"",100000000)</f>
        <v>-1.6703107394000001</v>
      </c>
      <c r="L3021" s="16">
        <f>[1]!s_is(A3021,61,"FY","YTD","20241231",1,"",100000000)</f>
        <v>-1.1996793324999999</v>
      </c>
      <c r="M3021" s="16">
        <f t="shared" si="142"/>
        <v>-0.39229767001091537</v>
      </c>
      <c r="N3021" s="16">
        <f>[1]!s_fa_roe(A3021,"20251231")</f>
        <v>-13.251899999999999</v>
      </c>
      <c r="O3021" s="16">
        <f>[1]!s_stmnote_rdexp(A3021,"20251231",1,10000)</f>
        <v>1856.2128539999999</v>
      </c>
      <c r="P3021" s="20">
        <f t="shared" si="143"/>
        <v>2.4416774458804944E-2</v>
      </c>
      <c r="Q3021" s="16">
        <f>[1]!s_margin_tradingbalance(A3021,"",10000)</f>
        <v>0</v>
      </c>
      <c r="R3021" s="16">
        <f>[1]!s_margin_seclendingbalance(A3021,"",10000)</f>
        <v>0</v>
      </c>
      <c r="S3021" s="17">
        <f>[1]!s_val_ev(A3021,"",100000000)</f>
        <v>29.35316611</v>
      </c>
      <c r="T3021" s="17">
        <f>[1]!share_freesharesmv(A3021,"",100000000)</f>
        <v>16.516252084000001</v>
      </c>
      <c r="U3021" s="17">
        <f>[1]!s_dq_amount_btin(A3021,E3021,100000000)</f>
        <v>0.59767486999999997</v>
      </c>
      <c r="V3021" s="17">
        <f>[1]!s_dq_turn(A3021,E3021)</f>
        <v>3.1337833061643185</v>
      </c>
      <c r="W3021" s="2">
        <f>[1]!s_pq_amount(A3021,"20260101","",100000000)</f>
        <v>240.35896919999999</v>
      </c>
      <c r="X3021" s="2">
        <f>[1]!s_pq_avgamount(A3021,"20260101","",100000000)</f>
        <v>2.1850815381818181</v>
      </c>
      <c r="Y3021" s="17">
        <f>[1]!s_ipo_dilutedpe(A3021)</f>
        <v>22.89</v>
      </c>
      <c r="Z3021" s="12">
        <f>[1]!s_ipo_collection_total(A3021,100000000)</f>
        <v>2.266</v>
      </c>
      <c r="AA3021" s="2">
        <f>[1]!s_val_pe_ttm(A3021,E3021)</f>
        <v>-16.508758544921875</v>
      </c>
      <c r="AB3021" s="5">
        <f>[1]!s_info_zjtxornot1(A3021,"")</f>
        <v>0</v>
      </c>
      <c r="AC3021" s="22" t="str">
        <f>[1]!s_info_nature1(A3021,"")</f>
        <v>民营企业</v>
      </c>
      <c r="AD3021" s="6" t="str">
        <f>[1]!s_info_city(A3021)</f>
        <v>莱阳市</v>
      </c>
      <c r="AE3021" s="6" t="str">
        <f>[1]!s_info_province(A3021)</f>
        <v>山东省</v>
      </c>
      <c r="AF3021">
        <v>120.75134300000001</v>
      </c>
      <c r="AG3021">
        <v>36.905532999999998</v>
      </c>
    </row>
    <row r="3022" spans="1:33" x14ac:dyDescent="0.3">
      <c r="A3022" s="12" t="s">
        <v>6518</v>
      </c>
      <c r="B3022" s="12" t="s">
        <v>6519</v>
      </c>
      <c r="C3022" s="16" t="str">
        <f>[1]!s_info_mkt(A3022)</f>
        <v>主板</v>
      </c>
      <c r="D3022" s="16" t="str">
        <f>[1]!s_ipo_listeddate(A3022)</f>
        <v>2004-07-13</v>
      </c>
      <c r="E3022" s="16" t="str">
        <f>[1]!lastradeday_s("000002","")</f>
        <v>2026-06-22</v>
      </c>
      <c r="F3022" s="16" t="str">
        <f>[1]!s_info_industry_csrc2023(A3022,"",3)</f>
        <v>医药制造业</v>
      </c>
      <c r="G3022" s="16" t="str">
        <f>[1]!s_info_industry_csrc2023(A3022,"",1)</f>
        <v>制造业</v>
      </c>
      <c r="H3022" s="16">
        <f>[1]!s_is(A3022,83,"FY","YTD","20251231",1,"",100000000)</f>
        <v>51.329493295299997</v>
      </c>
      <c r="I3022" s="16">
        <f>[1]!s_is(A3022,83,"FY","YTD","20241231",1,"",100000000)</f>
        <v>51.598232276400005</v>
      </c>
      <c r="J3022" s="16">
        <f t="shared" si="141"/>
        <v>-5.2082982157302116E-3</v>
      </c>
      <c r="K3022" s="16">
        <f>[1]!s_is(A3022,61,"FY","YTD","20251231",1,"",100000000)</f>
        <v>4.0202118361000005</v>
      </c>
      <c r="L3022" s="16">
        <f>[1]!s_is(A3022,61,"FY","YTD","20241231",1,"",100000000)</f>
        <v>3.8596757294999997</v>
      </c>
      <c r="M3022" s="16">
        <f t="shared" si="142"/>
        <v>4.1593159076293032E-2</v>
      </c>
      <c r="N3022" s="16">
        <f>[1]!s_fa_roe(A3022,"20251231")</f>
        <v>4.6325000000000003</v>
      </c>
      <c r="O3022" s="16">
        <f>[1]!s_stmnote_rdexp(A3022,"20251231",1,10000)</f>
        <v>35461.671641000001</v>
      </c>
      <c r="P3022" s="20">
        <f t="shared" si="143"/>
        <v>6.9086346590230344E-2</v>
      </c>
      <c r="Q3022" s="16">
        <f>[1]!s_margin_tradingbalance(A3022,"",10000)</f>
        <v>58194.657500000001</v>
      </c>
      <c r="R3022" s="16">
        <f>[1]!s_margin_seclendingbalance(A3022,"",10000)</f>
        <v>399.32380000000001</v>
      </c>
      <c r="S3022" s="17">
        <f>[1]!s_val_ev(A3022,"",100000000)</f>
        <v>118.96295031299999</v>
      </c>
      <c r="T3022" s="17">
        <f>[1]!share_freesharesmv(A3022,"",100000000)</f>
        <v>67.845495998399997</v>
      </c>
      <c r="U3022" s="17">
        <f>[1]!s_dq_amount_btin(A3022,E3022,100000000)</f>
        <v>1.2377108999999999</v>
      </c>
      <c r="V3022" s="17">
        <f>[1]!s_dq_turn(A3022,E3022)</f>
        <v>1.5309138001458615</v>
      </c>
      <c r="W3022" s="2">
        <f>[1]!s_pq_amount(A3022,"20260101","",100000000)</f>
        <v>240.40463285000001</v>
      </c>
      <c r="X3022" s="2">
        <f>[1]!s_pq_avgamount(A3022,"20260101","",100000000)</f>
        <v>2.185496662272727</v>
      </c>
      <c r="Y3022" s="17">
        <f>[1]!s_ipo_dilutedpe(A3022)</f>
        <v>18.216000000000001</v>
      </c>
      <c r="Z3022" s="12">
        <f>[1]!s_ipo_collection_total(A3022,100000000)</f>
        <v>1.8855</v>
      </c>
      <c r="AA3022" s="2">
        <f>[1]!s_val_pe_ttm(A3022,E3022)</f>
        <v>33.44598388671875</v>
      </c>
      <c r="AB3022" s="5">
        <f>[1]!s_info_zjtxornot1(A3022,"")</f>
        <v>1</v>
      </c>
      <c r="AC3022" s="22" t="str">
        <f>[1]!s_info_nature1(A3022,"")</f>
        <v>民营企业</v>
      </c>
      <c r="AD3022" s="6" t="str">
        <f>[1]!s_info_city(A3022)</f>
        <v>杭州市</v>
      </c>
      <c r="AE3022" s="6" t="str">
        <f>[1]!s_info_province(A3022)</f>
        <v>浙江省</v>
      </c>
      <c r="AF3022">
        <v>120.153576</v>
      </c>
      <c r="AG3022">
        <v>30.287458999999998</v>
      </c>
    </row>
    <row r="3023" spans="1:33" x14ac:dyDescent="0.3">
      <c r="A3023" s="12" t="s">
        <v>6520</v>
      </c>
      <c r="B3023" s="12" t="s">
        <v>6521</v>
      </c>
      <c r="C3023" s="16" t="str">
        <f>[1]!s_info_mkt(A3023)</f>
        <v>主板</v>
      </c>
      <c r="D3023" s="16" t="str">
        <f>[1]!s_ipo_listeddate(A3023)</f>
        <v>2021-06-15</v>
      </c>
      <c r="E3023" s="16" t="str">
        <f>[1]!lastradeday_s("000002","")</f>
        <v>2026-06-22</v>
      </c>
      <c r="F3023" s="16" t="str">
        <f>[1]!s_info_industry_csrc2023(A3023,"",3)</f>
        <v>铁路、船舶、航空航天和其他运输设备制造业</v>
      </c>
      <c r="G3023" s="16" t="str">
        <f>[1]!s_info_industry_csrc2023(A3023,"",1)</f>
        <v>制造业</v>
      </c>
      <c r="H3023" s="16">
        <f>[1]!s_is(A3023,83,"FY","YTD","20251231",1,"",100000000)</f>
        <v>250.94567853889998</v>
      </c>
      <c r="I3023" s="16">
        <f>[1]!s_is(A3023,83,"FY","YTD","20241231",1,"",100000000)</f>
        <v>216.06294218189998</v>
      </c>
      <c r="J3023" s="16">
        <f t="shared" si="141"/>
        <v>0.1614471042777561</v>
      </c>
      <c r="K3023" s="16">
        <f>[1]!s_is(A3023,61,"FY","YTD","20251231",1,"",100000000)</f>
        <v>20.3450010237</v>
      </c>
      <c r="L3023" s="16">
        <f>[1]!s_is(A3023,61,"FY","YTD","20241231",1,"",100000000)</f>
        <v>19.879282425100001</v>
      </c>
      <c r="M3023" s="16">
        <f t="shared" si="142"/>
        <v>2.342733448024123E-2</v>
      </c>
      <c r="N3023" s="16">
        <f>[1]!s_fa_roe(A3023,"20251231")</f>
        <v>21.392299999999999</v>
      </c>
      <c r="O3023" s="16">
        <f>[1]!s_stmnote_rdexp(A3023,"20251231",1,10000)</f>
        <v>77109.048294000007</v>
      </c>
      <c r="P3023" s="20">
        <f t="shared" si="143"/>
        <v>3.0727386398107296E-2</v>
      </c>
      <c r="Q3023" s="16">
        <f>[1]!s_margin_tradingbalance(A3023,"",10000)</f>
        <v>35930.602700000003</v>
      </c>
      <c r="R3023" s="16">
        <f>[1]!s_margin_seclendingbalance(A3023,"",10000)</f>
        <v>347.28859999999997</v>
      </c>
      <c r="S3023" s="17">
        <f>[1]!s_val_ev(A3023,"",100000000)</f>
        <v>174.27291078559998</v>
      </c>
      <c r="T3023" s="17">
        <f>[1]!share_freesharesmv(A3023,"",100000000)</f>
        <v>51.142707406399992</v>
      </c>
      <c r="U3023" s="17">
        <f>[1]!s_dq_amount_btin(A3023,E3023,100000000)</f>
        <v>1.5891641700000001</v>
      </c>
      <c r="V3023" s="17">
        <f>[1]!s_dq_turn(A3023,E3023)</f>
        <v>0.95639879414950224</v>
      </c>
      <c r="W3023" s="2">
        <f>[1]!s_pq_amount(A3023,"20260101","",100000000)</f>
        <v>299.16581401000002</v>
      </c>
      <c r="X3023" s="2">
        <f>[1]!s_pq_avgamount(A3023,"20260101","",100000000)</f>
        <v>2.7196892182727272</v>
      </c>
      <c r="Y3023" s="17">
        <f>[1]!s_ipo_dilutedpe(A3023)</f>
        <v>21.9</v>
      </c>
      <c r="Z3023" s="12">
        <f>[1]!s_ipo_collection_total(A3023,100000000)</f>
        <v>18.109000000000002</v>
      </c>
      <c r="AA3023" s="2">
        <f>[1]!s_val_pe_ttm(A3023,E3023)</f>
        <v>10.718461990356445</v>
      </c>
      <c r="AB3023" s="5">
        <f>[1]!s_info_zjtxornot1(A3023,"")</f>
        <v>0</v>
      </c>
      <c r="AC3023" s="22" t="str">
        <f>[1]!s_info_nature1(A3023,"")</f>
        <v>民营企业</v>
      </c>
      <c r="AD3023" s="6" t="str">
        <f>[1]!s_info_city(A3023)</f>
        <v>天津市</v>
      </c>
      <c r="AE3023" s="6" t="str">
        <f>[1]!s_info_province(A3023)</f>
        <v>天津</v>
      </c>
      <c r="AF3023">
        <v>117.19018199999999</v>
      </c>
      <c r="AG3023">
        <v>39.125596000000002</v>
      </c>
    </row>
    <row r="3024" spans="1:33" x14ac:dyDescent="0.3">
      <c r="A3024" s="12" t="s">
        <v>6522</v>
      </c>
      <c r="B3024" s="12" t="s">
        <v>6523</v>
      </c>
      <c r="C3024" s="16" t="str">
        <f>[1]!s_info_mkt(A3024)</f>
        <v>科创板</v>
      </c>
      <c r="D3024" s="16" t="str">
        <f>[1]!s_ipo_listeddate(A3024)</f>
        <v>2021-08-18</v>
      </c>
      <c r="E3024" s="16" t="str">
        <f>[1]!lastradeday_s("000002","")</f>
        <v>2026-06-22</v>
      </c>
      <c r="F3024" s="16" t="str">
        <f>[1]!s_info_industry_csrc2023(A3024,"",3)</f>
        <v>计算机、通信和其他电子设备制造业</v>
      </c>
      <c r="G3024" s="16" t="str">
        <f>[1]!s_info_industry_csrc2023(A3024,"",1)</f>
        <v>制造业</v>
      </c>
      <c r="H3024" s="16">
        <f>[1]!s_is(A3024,83,"FY","YTD","20251231",1,"",100000000)</f>
        <v>77.818036370000002</v>
      </c>
      <c r="I3024" s="16">
        <f>[1]!s_is(A3024,83,"FY","YTD","20241231",1,"",100000000)</f>
        <v>63.832506809999998</v>
      </c>
      <c r="J3024" s="16">
        <f t="shared" si="141"/>
        <v>0.21909729476281559</v>
      </c>
      <c r="K3024" s="16">
        <f>[1]!s_is(A3024,61,"FY","YTD","20251231",1,"",100000000)</f>
        <v>0.50509123</v>
      </c>
      <c r="L3024" s="16">
        <f>[1]!s_is(A3024,61,"FY","YTD","20241231",1,"",100000000)</f>
        <v>1.8680589400000001</v>
      </c>
      <c r="M3024" s="16">
        <f t="shared" si="142"/>
        <v>-0.72961708049747076</v>
      </c>
      <c r="N3024" s="16">
        <f>[1]!s_fa_roe(A3024,"20251231")</f>
        <v>0.6462</v>
      </c>
      <c r="O3024" s="16">
        <f>[1]!s_stmnote_rdexp(A3024,"20251231",1,10000)</f>
        <v>97347.997300000003</v>
      </c>
      <c r="P3024" s="20">
        <f t="shared" si="143"/>
        <v>0.12509695931819875</v>
      </c>
      <c r="Q3024" s="16">
        <f>[1]!s_margin_tradingbalance(A3024,"",10000)</f>
        <v>50077.752699999997</v>
      </c>
      <c r="R3024" s="16">
        <f>[1]!s_margin_seclendingbalance(A3024,"",10000)</f>
        <v>768.01900000000001</v>
      </c>
      <c r="S3024" s="17">
        <f>[1]!s_val_ev(A3024,"",100000000)</f>
        <v>366.94277871369997</v>
      </c>
      <c r="T3024" s="17">
        <f>[1]!share_freesharesmv(A3024,"",100000000)</f>
        <v>118.99208118920001</v>
      </c>
      <c r="U3024" s="17">
        <f>[1]!s_dq_amount_btin(A3024,E3024,100000000)</f>
        <v>4.7804943499999997</v>
      </c>
      <c r="V3024" s="17">
        <f>[1]!s_dq_turn(A3024,E3024)</f>
        <v>1.3593186746090837</v>
      </c>
      <c r="W3024" s="2">
        <f>[1]!s_pq_amount(A3024,"20260101","",100000000)</f>
        <v>359.40375804000001</v>
      </c>
      <c r="X3024" s="2">
        <f>[1]!s_pq_avgamount(A3024,"20260101","",100000000)</f>
        <v>3.2673068912727272</v>
      </c>
      <c r="Y3024" s="17">
        <f>[1]!s_ipo_dilutedpe(A3024)</f>
        <v>46.92</v>
      </c>
      <c r="Z3024" s="12">
        <f>[1]!s_ipo_collection_total(A3024,100000000)</f>
        <v>35.933997648400002</v>
      </c>
      <c r="AA3024" s="2">
        <f>[1]!s_val_pe_ttm(A3024,E3024)</f>
        <v>354.0205078125</v>
      </c>
      <c r="AB3024" s="5">
        <f>[1]!s_info_zjtxornot1(A3024,"")</f>
        <v>0</v>
      </c>
      <c r="AC3024" s="22" t="str">
        <f>[1]!s_info_nature1(A3024,"")</f>
        <v>民营企业</v>
      </c>
      <c r="AD3024" s="6" t="str">
        <f>[1]!s_info_city(A3024)</f>
        <v>上海市</v>
      </c>
      <c r="AE3024" s="6" t="str">
        <f>[1]!s_info_province(A3024)</f>
        <v>上海</v>
      </c>
      <c r="AF3024">
        <v>121.472644</v>
      </c>
      <c r="AG3024">
        <v>31.231705999999999</v>
      </c>
    </row>
    <row r="3025" spans="1:33" x14ac:dyDescent="0.3">
      <c r="A3025" s="12" t="s">
        <v>6524</v>
      </c>
      <c r="B3025" s="12" t="s">
        <v>6525</v>
      </c>
      <c r="C3025" s="16" t="str">
        <f>[1]!s_info_mkt(A3025)</f>
        <v>创业板</v>
      </c>
      <c r="D3025" s="16" t="str">
        <f>[1]!s_ipo_listeddate(A3025)</f>
        <v>2012-09-27</v>
      </c>
      <c r="E3025" s="16" t="str">
        <f>[1]!lastradeday_s("000002","")</f>
        <v>2026-06-22</v>
      </c>
      <c r="F3025" s="16" t="str">
        <f>[1]!s_info_industry_csrc2023(A3025,"",3)</f>
        <v>生态保护和环境治理业</v>
      </c>
      <c r="G3025" s="16" t="str">
        <f>[1]!s_info_industry_csrc2023(A3025,"",1)</f>
        <v>水利、环境和公共设施管理业</v>
      </c>
      <c r="H3025" s="16">
        <f>[1]!s_is(A3025,83,"FY","YTD","20251231",1,"",100000000)</f>
        <v>26.055706171899999</v>
      </c>
      <c r="I3025" s="16">
        <f>[1]!s_is(A3025,83,"FY","YTD","20241231",1,"",100000000)</f>
        <v>21.455402455000002</v>
      </c>
      <c r="J3025" s="16">
        <f t="shared" si="141"/>
        <v>0.21441237126866075</v>
      </c>
      <c r="K3025" s="16">
        <f>[1]!s_is(A3025,61,"FY","YTD","20251231",1,"",100000000)</f>
        <v>0.2031329321</v>
      </c>
      <c r="L3025" s="16">
        <f>[1]!s_is(A3025,61,"FY","YTD","20241231",1,"",100000000)</f>
        <v>0.35381831539999997</v>
      </c>
      <c r="M3025" s="16">
        <f t="shared" si="142"/>
        <v>-0.42588350218570958</v>
      </c>
      <c r="N3025" s="16">
        <f>[1]!s_fa_roe(A3025,"20251231")</f>
        <v>0.47920000000000001</v>
      </c>
      <c r="O3025" s="16">
        <f>[1]!s_stmnote_rdexp(A3025,"20251231",1,10000)</f>
        <v>25463.732930000002</v>
      </c>
      <c r="P3025" s="20">
        <f t="shared" si="143"/>
        <v>9.7728047599268619E-2</v>
      </c>
      <c r="Q3025" s="16">
        <f>[1]!s_margin_tradingbalance(A3025,"",10000)</f>
        <v>38901.923799999997</v>
      </c>
      <c r="R3025" s="16">
        <f>[1]!s_margin_seclendingbalance(A3025,"",10000)</f>
        <v>40.777900000000002</v>
      </c>
      <c r="S3025" s="17">
        <f>[1]!s_val_ev(A3025,"",100000000)</f>
        <v>46.523020348999999</v>
      </c>
      <c r="T3025" s="17">
        <f>[1]!share_freesharesmv(A3025,"",100000000)</f>
        <v>32.485321412999994</v>
      </c>
      <c r="U3025" s="17">
        <f>[1]!s_dq_amount_btin(A3025,E3025,100000000)</f>
        <v>0.84382378999999996</v>
      </c>
      <c r="V3025" s="17">
        <f>[1]!s_dq_turn(A3025,E3025)</f>
        <v>2.1795125262331236</v>
      </c>
      <c r="W3025" s="2">
        <f>[1]!s_pq_amount(A3025,"20260101","",100000000)</f>
        <v>157.67612077000001</v>
      </c>
      <c r="X3025" s="2">
        <f>[1]!s_pq_avgamount(A3025,"20260101","",100000000)</f>
        <v>1.4334192797272727</v>
      </c>
      <c r="Y3025" s="17">
        <f>[1]!s_ipo_dilutedpe(A3025)</f>
        <v>20.34</v>
      </c>
      <c r="Z3025" s="12">
        <f>[1]!s_ipo_collection_total(A3025,100000000)</f>
        <v>4.0544799999999999</v>
      </c>
      <c r="AA3025" s="2">
        <f>[1]!s_val_pe_ttm(A3025,E3025)</f>
        <v>187.97891235351563</v>
      </c>
      <c r="AB3025" s="5">
        <f>[1]!s_info_zjtxornot1(A3025,"")</f>
        <v>0</v>
      </c>
      <c r="AC3025" s="22" t="str">
        <f>[1]!s_info_nature1(A3025,"")</f>
        <v>民营企业</v>
      </c>
      <c r="AD3025" s="6" t="str">
        <f>[1]!s_info_city(A3025)</f>
        <v>呼和浩特市</v>
      </c>
      <c r="AE3025" s="6" t="str">
        <f>[1]!s_info_province(A3025)</f>
        <v>内蒙古自治区</v>
      </c>
      <c r="AF3025">
        <v>111.670801</v>
      </c>
      <c r="AG3025">
        <v>40.818311000000001</v>
      </c>
    </row>
    <row r="3026" spans="1:33" x14ac:dyDescent="0.3">
      <c r="A3026" s="12" t="s">
        <v>6526</v>
      </c>
      <c r="B3026" s="12" t="s">
        <v>6527</v>
      </c>
      <c r="C3026" s="16" t="str">
        <f>[1]!s_info_mkt(A3026)</f>
        <v>主板</v>
      </c>
      <c r="D3026" s="16" t="str">
        <f>[1]!s_ipo_listeddate(A3026)</f>
        <v>2004-09-03</v>
      </c>
      <c r="E3026" s="16" t="str">
        <f>[1]!lastradeday_s("000002","")</f>
        <v>2026-06-22</v>
      </c>
      <c r="F3026" s="16" t="str">
        <f>[1]!s_info_industry_csrc2023(A3026,"",3)</f>
        <v>计算机、通信和其他电子设备制造业</v>
      </c>
      <c r="G3026" s="16" t="str">
        <f>[1]!s_info_industry_csrc2023(A3026,"",1)</f>
        <v>制造业</v>
      </c>
      <c r="H3026" s="16">
        <f>[1]!s_is(A3026,83,"FY","YTD","20251231",1,"",100000000)</f>
        <v>82.588364481300005</v>
      </c>
      <c r="I3026" s="16">
        <f>[1]!s_is(A3026,83,"FY","YTD","20241231",1,"",100000000)</f>
        <v>102.1156537233</v>
      </c>
      <c r="J3026" s="16">
        <f t="shared" si="141"/>
        <v>-0.19122718731167854</v>
      </c>
      <c r="K3026" s="16">
        <f>[1]!s_is(A3026,61,"FY","YTD","20251231",1,"",100000000)</f>
        <v>-10.113391417899999</v>
      </c>
      <c r="L3026" s="16">
        <f>[1]!s_is(A3026,61,"FY","YTD","20241231",1,"",100000000)</f>
        <v>-5.5282226680999997</v>
      </c>
      <c r="M3026" s="16">
        <f t="shared" si="142"/>
        <v>-0.82941101056913114</v>
      </c>
      <c r="N3026" s="16">
        <f>[1]!s_fa_roe(A3026,"20251231")</f>
        <v>-62.638399999999997</v>
      </c>
      <c r="O3026" s="16">
        <f>[1]!s_stmnote_rdexp(A3026,"20251231",1,10000)</f>
        <v>84165.050209000008</v>
      </c>
      <c r="P3026" s="20">
        <f t="shared" si="143"/>
        <v>0.10190908941907549</v>
      </c>
      <c r="Q3026" s="16">
        <f>[1]!s_margin_tradingbalance(A3026,"",10000)</f>
        <v>78540.512600000002</v>
      </c>
      <c r="R3026" s="16">
        <f>[1]!s_margin_seclendingbalance(A3026,"",10000)</f>
        <v>322.53059999999999</v>
      </c>
      <c r="S3026" s="17">
        <f>[1]!s_val_ev(A3026,"",100000000)</f>
        <v>87.674878842399991</v>
      </c>
      <c r="T3026" s="17">
        <f>[1]!share_freesharesmv(A3026,"",100000000)</f>
        <v>79.905939082700002</v>
      </c>
      <c r="U3026" s="17">
        <f>[1]!s_dq_amount_btin(A3026,E3026,100000000)</f>
        <v>3.8569574700000002</v>
      </c>
      <c r="V3026" s="17">
        <f>[1]!s_dq_turn(A3026,E3026)</f>
        <v>4.4059341366438209</v>
      </c>
      <c r="W3026" s="2">
        <f>[1]!s_pq_amount(A3026,"20260101","",100000000)</f>
        <v>625.56578675000003</v>
      </c>
      <c r="X3026" s="2">
        <f>[1]!s_pq_avgamount(A3026,"20260101","",100000000)</f>
        <v>5.6869616977272726</v>
      </c>
      <c r="Y3026" s="17">
        <f>[1]!s_ipo_dilutedpe(A3026)</f>
        <v>20</v>
      </c>
      <c r="Z3026" s="12">
        <f>[1]!s_ipo_collection_total(A3026,100000000)</f>
        <v>1.9259999999999999</v>
      </c>
      <c r="AA3026" s="2">
        <f>[1]!s_val_pe_ttm(A3026,E3026)</f>
        <v>-7.8887033462524414</v>
      </c>
      <c r="AB3026" s="5">
        <f>[1]!s_info_zjtxornot1(A3026,"")</f>
        <v>1</v>
      </c>
      <c r="AC3026" s="22" t="str">
        <f>[1]!s_info_nature1(A3026,"")</f>
        <v>民营企业</v>
      </c>
      <c r="AD3026" s="6" t="str">
        <f>[1]!s_info_city(A3026)</f>
        <v>南昌市</v>
      </c>
      <c r="AE3026" s="6" t="str">
        <f>[1]!s_info_province(A3026)</f>
        <v>江西省</v>
      </c>
      <c r="AF3026">
        <v>115.892151</v>
      </c>
      <c r="AG3026">
        <v>28.676493000000001</v>
      </c>
    </row>
    <row r="3027" spans="1:33" x14ac:dyDescent="0.3">
      <c r="A3027" s="12" t="s">
        <v>6528</v>
      </c>
      <c r="B3027" s="12" t="s">
        <v>6529</v>
      </c>
      <c r="C3027" s="16" t="str">
        <f>[1]!s_info_mkt(A3027)</f>
        <v>主板</v>
      </c>
      <c r="D3027" s="16" t="str">
        <f>[1]!s_ipo_listeddate(A3027)</f>
        <v>1999-08-24</v>
      </c>
      <c r="E3027" s="16" t="str">
        <f>[1]!lastradeday_s("000002","")</f>
        <v>2026-06-22</v>
      </c>
      <c r="F3027" s="16" t="str">
        <f>[1]!s_info_industry_csrc2023(A3027,"",3)</f>
        <v>非金属矿物制品业</v>
      </c>
      <c r="G3027" s="16" t="str">
        <f>[1]!s_info_industry_csrc2023(A3027,"",1)</f>
        <v>制造业</v>
      </c>
      <c r="H3027" s="16">
        <f>[1]!s_is(A3027,83,"FY","YTD","20251231",1,"",100000000)</f>
        <v>12.0551011601</v>
      </c>
      <c r="I3027" s="16">
        <f>[1]!s_is(A3027,83,"FY","YTD","20241231",1,"",100000000)</f>
        <v>10.745576788099999</v>
      </c>
      <c r="J3027" s="16">
        <f t="shared" si="141"/>
        <v>0.12186636397687001</v>
      </c>
      <c r="K3027" s="16">
        <f>[1]!s_is(A3027,61,"FY","YTD","20251231",1,"",100000000)</f>
        <v>2.9827645060000001</v>
      </c>
      <c r="L3027" s="16">
        <f>[1]!s_is(A3027,61,"FY","YTD","20241231",1,"",100000000)</f>
        <v>3.0938138687999999</v>
      </c>
      <c r="M3027" s="16">
        <f t="shared" si="142"/>
        <v>-3.5894002518992066E-2</v>
      </c>
      <c r="N3027" s="16">
        <f>[1]!s_fa_roe(A3027,"20251231")</f>
        <v>3.9123999999999999</v>
      </c>
      <c r="O3027" s="16">
        <f>[1]!s_stmnote_rdexp(A3027,"20251231",1,10000)</f>
        <v>6511.4616029999997</v>
      </c>
      <c r="P3027" s="20">
        <f t="shared" si="143"/>
        <v>5.4014159786162974E-2</v>
      </c>
      <c r="Q3027" s="16">
        <f>[1]!s_margin_tradingbalance(A3027,"",10000)</f>
        <v>150196.5563</v>
      </c>
      <c r="R3027" s="16">
        <f>[1]!s_margin_seclendingbalance(A3027,"",10000)</f>
        <v>210.6978</v>
      </c>
      <c r="S3027" s="17">
        <f>[1]!s_val_ev(A3027,"",100000000)</f>
        <v>195.97513348110002</v>
      </c>
      <c r="T3027" s="17">
        <f>[1]!share_freesharesmv(A3027,"",100000000)</f>
        <v>84.596806491600006</v>
      </c>
      <c r="U3027" s="17">
        <f>[1]!s_dq_amount_btin(A3027,E3027,100000000)</f>
        <v>2.3373334200000002</v>
      </c>
      <c r="V3027" s="17">
        <f>[1]!s_dq_turn(A3027,E3027)</f>
        <v>1.2089619320649647</v>
      </c>
      <c r="W3027" s="2">
        <f>[1]!s_pq_amount(A3027,"20260101","",100000000)</f>
        <v>225.93176156999999</v>
      </c>
      <c r="X3027" s="2">
        <f>[1]!s_pq_avgamount(A3027,"20260101","",100000000)</f>
        <v>2.0539251051818184</v>
      </c>
      <c r="Y3027" s="17">
        <f>[1]!s_ipo_dilutedpe(A3027)</f>
        <v>0</v>
      </c>
      <c r="Z3027" s="12">
        <f>[1]!s_ipo_collection_total(A3027,100000000)</f>
        <v>2.61</v>
      </c>
      <c r="AA3027" s="2">
        <f>[1]!s_val_pe_ttm(A3027,E3027)</f>
        <v>81.478630065917969</v>
      </c>
      <c r="AB3027" s="5">
        <f>[1]!s_info_zjtxornot1(A3027,"")</f>
        <v>0</v>
      </c>
      <c r="AC3027" s="22" t="str">
        <f>[1]!s_info_nature1(A3027,"")</f>
        <v>民营企业</v>
      </c>
      <c r="AD3027" s="6" t="str">
        <f>[1]!s_info_city(A3027)</f>
        <v>江油市</v>
      </c>
      <c r="AE3027" s="6" t="str">
        <f>[1]!s_info_province(A3027)</f>
        <v>四川省</v>
      </c>
      <c r="AF3027">
        <v>104.933149</v>
      </c>
      <c r="AG3027">
        <v>31.952427</v>
      </c>
    </row>
    <row r="3028" spans="1:33" x14ac:dyDescent="0.3">
      <c r="A3028" s="12" t="s">
        <v>6530</v>
      </c>
      <c r="B3028" s="12" t="s">
        <v>6531</v>
      </c>
      <c r="C3028" s="16" t="str">
        <f>[1]!s_info_mkt(A3028)</f>
        <v>主板</v>
      </c>
      <c r="D3028" s="16" t="str">
        <f>[1]!s_ipo_listeddate(A3028)</f>
        <v>1997-07-04</v>
      </c>
      <c r="E3028" s="16" t="str">
        <f>[1]!lastradeday_s("000002","")</f>
        <v>2026-06-22</v>
      </c>
      <c r="F3028" s="16" t="str">
        <f>[1]!s_info_industry_csrc2023(A3028,"",3)</f>
        <v>铁路、船舶、航空航天和其他运输设备制造业</v>
      </c>
      <c r="G3028" s="16" t="str">
        <f>[1]!s_info_industry_csrc2023(A3028,"",1)</f>
        <v>制造业</v>
      </c>
      <c r="H3028" s="16">
        <f>[1]!s_is(A3028,83,"FY","YTD","20251231",1,"",100000000)</f>
        <v>11.3124694493</v>
      </c>
      <c r="I3028" s="16">
        <f>[1]!s_is(A3028,83,"FY","YTD","20241231",1,"",100000000)</f>
        <v>10.5073699828</v>
      </c>
      <c r="J3028" s="16">
        <f t="shared" si="141"/>
        <v>7.6622358194096574E-2</v>
      </c>
      <c r="K3028" s="16">
        <f>[1]!s_is(A3028,61,"FY","YTD","20251231",1,"",100000000)</f>
        <v>0.24552718699999998</v>
      </c>
      <c r="L3028" s="16">
        <f>[1]!s_is(A3028,61,"FY","YTD","20241231",1,"",100000000)</f>
        <v>0.184279003</v>
      </c>
      <c r="M3028" s="16">
        <f t="shared" si="142"/>
        <v>0.33236659089152976</v>
      </c>
      <c r="N3028" s="16">
        <f>[1]!s_fa_roe(A3028,"20251231")</f>
        <v>4.5839999999999996</v>
      </c>
      <c r="O3028" s="16">
        <f>[1]!s_stmnote_rdexp(A3028,"20251231",1,10000)</f>
        <v>4574.2943500000001</v>
      </c>
      <c r="P3028" s="20">
        <f t="shared" si="143"/>
        <v>4.0435860361886337E-2</v>
      </c>
      <c r="Q3028" s="16">
        <f>[1]!s_margin_tradingbalance(A3028,"",10000)</f>
        <v>0</v>
      </c>
      <c r="R3028" s="16">
        <f>[1]!s_margin_seclendingbalance(A3028,"",10000)</f>
        <v>0</v>
      </c>
      <c r="S3028" s="17">
        <f>[1]!s_val_ev(A3028,"",100000000)</f>
        <v>18.931968000000001</v>
      </c>
      <c r="T3028" s="17">
        <f>[1]!share_freesharesmv(A3028,"",100000000)</f>
        <v>10.960970112000004</v>
      </c>
      <c r="U3028" s="17">
        <f>[1]!s_dq_amount_btin(A3028,E3028,100000000)</f>
        <v>0.36183553000000002</v>
      </c>
      <c r="V3028" s="17">
        <f>[1]!s_dq_turn(A3028,E3028)</f>
        <v>1.9553212851405624</v>
      </c>
      <c r="W3028" s="2">
        <f>[1]!s_pq_amount(A3028,"20260101","",100000000)</f>
        <v>57.045500920000002</v>
      </c>
      <c r="X3028" s="2">
        <f>[1]!s_pq_avgamount(A3028,"20260101","",100000000)</f>
        <v>0.51859546290909087</v>
      </c>
      <c r="Y3028" s="17">
        <f>[1]!s_ipo_dilutedpe(A3028)</f>
        <v>0</v>
      </c>
      <c r="Z3028" s="12">
        <f>[1]!s_ipo_collection_total(A3028,100000000)</f>
        <v>2.4359999999999999</v>
      </c>
      <c r="AA3028" s="2">
        <f>[1]!s_val_pe_ttm(A3028,E3028)</f>
        <v>75.064498901367188</v>
      </c>
      <c r="AB3028" s="5">
        <f>[1]!s_info_zjtxornot1(A3028,"")</f>
        <v>1</v>
      </c>
      <c r="AC3028" s="22" t="str">
        <f>[1]!s_info_nature1(A3028,"")</f>
        <v>中央国有企业</v>
      </c>
      <c r="AD3028" s="6" t="str">
        <f>[1]!s_info_city(A3028)</f>
        <v>泰州市</v>
      </c>
      <c r="AE3028" s="6" t="str">
        <f>[1]!s_info_province(A3028)</f>
        <v>江苏省</v>
      </c>
      <c r="AF3028">
        <v>119.915176</v>
      </c>
      <c r="AG3028">
        <v>32.484881999999999</v>
      </c>
    </row>
    <row r="3029" spans="1:33" x14ac:dyDescent="0.3">
      <c r="A3029" s="12" t="s">
        <v>6532</v>
      </c>
      <c r="B3029" s="12" t="s">
        <v>6533</v>
      </c>
      <c r="C3029" s="16" t="str">
        <f>[1]!s_info_mkt(A3029)</f>
        <v>创业板</v>
      </c>
      <c r="D3029" s="16" t="str">
        <f>[1]!s_ipo_listeddate(A3029)</f>
        <v>2022-10-19</v>
      </c>
      <c r="E3029" s="16" t="str">
        <f>[1]!lastradeday_s("000002","")</f>
        <v>2026-06-22</v>
      </c>
      <c r="F3029" s="16" t="str">
        <f>[1]!s_info_industry_csrc2023(A3029,"",3)</f>
        <v>互联网和相关服务</v>
      </c>
      <c r="G3029" s="16" t="str">
        <f>[1]!s_info_industry_csrc2023(A3029,"",1)</f>
        <v>信息传输、软件和信息技术服务业</v>
      </c>
      <c r="H3029" s="16">
        <f>[1]!s_is(A3029,83,"FY","YTD","20251231",1,"",100000000)</f>
        <v>3.5596763455000002</v>
      </c>
      <c r="I3029" s="16">
        <f>[1]!s_is(A3029,83,"FY","YTD","20241231",1,"",100000000)</f>
        <v>2.9442300500999998</v>
      </c>
      <c r="J3029" s="16">
        <f t="shared" si="141"/>
        <v>0.2090347170320801</v>
      </c>
      <c r="K3029" s="16">
        <f>[1]!s_is(A3029,61,"FY","YTD","20251231",1,"",100000000)</f>
        <v>0.65642272999999995</v>
      </c>
      <c r="L3029" s="16">
        <f>[1]!s_is(A3029,61,"FY","YTD","20241231",1,"",100000000)</f>
        <v>0.7050954076</v>
      </c>
      <c r="M3029" s="16">
        <f t="shared" si="142"/>
        <v>-6.9029917193294238E-2</v>
      </c>
      <c r="N3029" s="16">
        <f>[1]!s_fa_roe(A3029,"20251231")</f>
        <v>10.9846</v>
      </c>
      <c r="O3029" s="16">
        <f>[1]!s_stmnote_rdexp(A3029,"20251231",1,10000)</f>
        <v>2719.4436479999999</v>
      </c>
      <c r="P3029" s="20">
        <f t="shared" si="143"/>
        <v>7.6395811979867528E-2</v>
      </c>
      <c r="Q3029" s="16">
        <f>[1]!s_margin_tradingbalance(A3029,"",10000)</f>
        <v>13482.7695</v>
      </c>
      <c r="R3029" s="16">
        <f>[1]!s_margin_seclendingbalance(A3029,"",10000)</f>
        <v>25.948</v>
      </c>
      <c r="S3029" s="17">
        <f>[1]!s_val_ev(A3029,"",100000000)</f>
        <v>31.210917989999999</v>
      </c>
      <c r="T3029" s="17">
        <f>[1]!share_freesharesmv(A3029,"",100000000)</f>
        <v>17.8454566815</v>
      </c>
      <c r="U3029" s="17">
        <f>[1]!s_dq_amount_btin(A3029,E3029,100000000)</f>
        <v>0.75124391999999995</v>
      </c>
      <c r="V3029" s="17">
        <f>[1]!s_dq_turn(A3029,E3029)</f>
        <v>3.3779069210445409</v>
      </c>
      <c r="W3029" s="2">
        <f>[1]!s_pq_amount(A3029,"20260101","",100000000)</f>
        <v>161.01359708999999</v>
      </c>
      <c r="X3029" s="2">
        <f>[1]!s_pq_avgamount(A3029,"20260101","",100000000)</f>
        <v>1.4637599735454545</v>
      </c>
      <c r="Y3029" s="17">
        <f>[1]!s_ipo_dilutedpe(A3029)</f>
        <v>38.78</v>
      </c>
      <c r="Z3029" s="12">
        <f>[1]!s_ipo_collection_total(A3029,100000000)</f>
        <v>4.4984999999999999</v>
      </c>
      <c r="AA3029" s="2">
        <f>[1]!s_val_pe_ttm(A3029,E3029)</f>
        <v>47.514911651611328</v>
      </c>
      <c r="AB3029" s="5">
        <f>[1]!s_info_zjtxornot1(A3029,"")</f>
        <v>0</v>
      </c>
      <c r="AC3029" s="22" t="str">
        <f>[1]!s_info_nature1(A3029,"")</f>
        <v>民营企业</v>
      </c>
      <c r="AD3029" s="6" t="str">
        <f>[1]!s_info_city(A3029)</f>
        <v>淄博市</v>
      </c>
      <c r="AE3029" s="6" t="str">
        <f>[1]!s_info_province(A3029)</f>
        <v>山东省</v>
      </c>
      <c r="AF3029">
        <v>118.047648</v>
      </c>
      <c r="AG3029">
        <v>36.814939000000003</v>
      </c>
    </row>
    <row r="3030" spans="1:33" x14ac:dyDescent="0.3">
      <c r="A3030" s="12" t="s">
        <v>6534</v>
      </c>
      <c r="B3030" s="12" t="s">
        <v>6535</v>
      </c>
      <c r="C3030" s="16" t="str">
        <f>[1]!s_info_mkt(A3030)</f>
        <v>创业板</v>
      </c>
      <c r="D3030" s="16" t="str">
        <f>[1]!s_ipo_listeddate(A3030)</f>
        <v>2025-05-19</v>
      </c>
      <c r="E3030" s="16" t="str">
        <f>[1]!lastradeday_s("000002","")</f>
        <v>2026-06-22</v>
      </c>
      <c r="F3030" s="16" t="str">
        <f>[1]!s_info_industry_csrc2023(A3030,"",3)</f>
        <v>橡胶和塑料制品业</v>
      </c>
      <c r="G3030" s="16" t="str">
        <f>[1]!s_info_industry_csrc2023(A3030,"",1)</f>
        <v>制造业</v>
      </c>
      <c r="H3030" s="16">
        <f>[1]!s_is(A3030,83,"FY","YTD","20251231",1,"",100000000)</f>
        <v>10.436559690099999</v>
      </c>
      <c r="I3030" s="16">
        <f>[1]!s_is(A3030,83,"FY","YTD","20241231",1,"",100000000)</f>
        <v>10.196239116900001</v>
      </c>
      <c r="J3030" s="16">
        <f t="shared" si="141"/>
        <v>2.3569530926522919E-2</v>
      </c>
      <c r="K3030" s="16">
        <f>[1]!s_is(A3030,61,"FY","YTD","20251231",1,"",100000000)</f>
        <v>0.61448053899999999</v>
      </c>
      <c r="L3030" s="16">
        <f>[1]!s_is(A3030,61,"FY","YTD","20241231",1,"",100000000)</f>
        <v>0.87638919910000002</v>
      </c>
      <c r="M3030" s="16">
        <f t="shared" si="142"/>
        <v>-0.29884971239828695</v>
      </c>
      <c r="N3030" s="16">
        <f>[1]!s_fa_roe(A3030,"20251231")</f>
        <v>8.8277000000000001</v>
      </c>
      <c r="O3030" s="16">
        <f>[1]!s_stmnote_rdexp(A3030,"20251231",1,10000)</f>
        <v>3539.892456</v>
      </c>
      <c r="P3030" s="20">
        <f t="shared" si="143"/>
        <v>3.3918192978457273E-2</v>
      </c>
      <c r="Q3030" s="16">
        <f>[1]!s_margin_tradingbalance(A3030,"",10000)</f>
        <v>8228.3487000000005</v>
      </c>
      <c r="R3030" s="16">
        <f>[1]!s_margin_seclendingbalance(A3030,"",10000)</f>
        <v>0</v>
      </c>
      <c r="S3030" s="17">
        <f>[1]!s_val_ev(A3030,"",100000000)</f>
        <v>46.874412</v>
      </c>
      <c r="T3030" s="17">
        <f>[1]!share_freesharesmv(A3030,"",100000000)</f>
        <v>17.67638925</v>
      </c>
      <c r="U3030" s="17">
        <f>[1]!s_dq_amount_btin(A3030,E3030,100000000)</f>
        <v>0.85107359000000005</v>
      </c>
      <c r="V3030" s="17">
        <f>[1]!s_dq_turn(A3030,E3030)</f>
        <v>4.8125365823792325</v>
      </c>
      <c r="W3030" s="2">
        <f>[1]!s_pq_amount(A3030,"20260101","",100000000)</f>
        <v>158.53067865</v>
      </c>
      <c r="X3030" s="2">
        <f>[1]!s_pq_avgamount(A3030,"20260101","",100000000)</f>
        <v>1.4411879877272729</v>
      </c>
      <c r="Y3030" s="17">
        <f>[1]!s_ipo_dilutedpe(A3030)</f>
        <v>21.55</v>
      </c>
      <c r="Z3030" s="12">
        <f>[1]!s_ipo_collection_total(A3030,100000000)</f>
        <v>4.6154349999999997</v>
      </c>
      <c r="AA3030" s="2">
        <f>[1]!s_val_pe_ttm(A3030,E3030)</f>
        <v>88.515083312988281</v>
      </c>
      <c r="AB3030" s="5">
        <f>[1]!s_info_zjtxornot1(A3030,"")</f>
        <v>1</v>
      </c>
      <c r="AC3030" s="22" t="str">
        <f>[1]!s_info_nature1(A3030,"")</f>
        <v>民营企业</v>
      </c>
      <c r="AD3030" s="6" t="str">
        <f>[1]!s_info_city(A3030)</f>
        <v>中山市</v>
      </c>
      <c r="AE3030" s="6" t="str">
        <f>[1]!s_info_province(A3030)</f>
        <v>广东省</v>
      </c>
      <c r="AF3030">
        <v>113.382391</v>
      </c>
      <c r="AG3030">
        <v>22.521113</v>
      </c>
    </row>
    <row r="3031" spans="1:33" x14ac:dyDescent="0.3">
      <c r="A3031" s="12" t="s">
        <v>6536</v>
      </c>
      <c r="B3031" s="12" t="s">
        <v>6537</v>
      </c>
      <c r="C3031" s="16" t="str">
        <f>[1]!s_info_mkt(A3031)</f>
        <v>主板</v>
      </c>
      <c r="D3031" s="16" t="str">
        <f>[1]!s_ipo_listeddate(A3031)</f>
        <v>1995-06-30</v>
      </c>
      <c r="E3031" s="16" t="str">
        <f>[1]!lastradeday_s("000002","")</f>
        <v>2026-06-22</v>
      </c>
      <c r="F3031" s="16" t="str">
        <f>[1]!s_info_industry_csrc2023(A3031,"",3)</f>
        <v>水的生产和供应业</v>
      </c>
      <c r="G3031" s="16" t="str">
        <f>[1]!s_info_industry_csrc2023(A3031,"",1)</f>
        <v>电力、热力、燃气及水生产和供应业</v>
      </c>
      <c r="H3031" s="16">
        <f>[1]!s_is(A3031,83,"FY","YTD","20251231",1,"",100000000)</f>
        <v>47.600710274399994</v>
      </c>
      <c r="I3031" s="16">
        <f>[1]!s_is(A3031,83,"FY","YTD","20241231",1,"",100000000)</f>
        <v>48.274530058000003</v>
      </c>
      <c r="J3031" s="16">
        <f t="shared" si="141"/>
        <v>-1.3958080643984294E-2</v>
      </c>
      <c r="K3031" s="16">
        <f>[1]!s_is(A3031,61,"FY","YTD","20251231",1,"",100000000)</f>
        <v>8.6235723655999994</v>
      </c>
      <c r="L3031" s="16">
        <f>[1]!s_is(A3031,61,"FY","YTD","20241231",1,"",100000000)</f>
        <v>8.0721062605</v>
      </c>
      <c r="M3031" s="16">
        <f t="shared" si="142"/>
        <v>6.8317498222061387E-2</v>
      </c>
      <c r="N3031" s="16">
        <f>[1]!s_fa_roe(A3031,"20251231")</f>
        <v>8.6546000000000003</v>
      </c>
      <c r="O3031" s="16">
        <f>[1]!s_stmnote_rdexp(A3031,"20251231",1,10000)</f>
        <v>6090.9022260000002</v>
      </c>
      <c r="P3031" s="20">
        <f t="shared" si="143"/>
        <v>1.2795822144014795E-2</v>
      </c>
      <c r="Q3031" s="16">
        <f>[1]!s_margin_tradingbalance(A3031,"",10000)</f>
        <v>26043.786</v>
      </c>
      <c r="R3031" s="16">
        <f>[1]!s_margin_seclendingbalance(A3031,"",10000)</f>
        <v>61.274999999999999</v>
      </c>
      <c r="S3031" s="17">
        <f>[1]!s_val_ev(A3031,"",100000000)</f>
        <v>81.918804319000003</v>
      </c>
      <c r="T3031" s="17">
        <f>[1]!share_freesharesmv(A3031,"",100000000)</f>
        <v>29.552556402600004</v>
      </c>
      <c r="U3031" s="17">
        <f>[1]!s_dq_amount_btin(A3031,E3031,100000000)</f>
        <v>0.37916071000000001</v>
      </c>
      <c r="V3031" s="17">
        <f>[1]!s_dq_turn(A3031,E3031)</f>
        <v>0.54358124945798403</v>
      </c>
      <c r="W3031" s="2">
        <f>[1]!s_pq_amount(A3031,"20260101","",100000000)</f>
        <v>90.345440260000004</v>
      </c>
      <c r="X3031" s="2">
        <f>[1]!s_pq_avgamount(A3031,"20260101","",100000000)</f>
        <v>0.82132218418181824</v>
      </c>
      <c r="Y3031" s="17">
        <f>[1]!s_ipo_dilutedpe(A3031)</f>
        <v>20.83</v>
      </c>
      <c r="Z3031" s="12">
        <f>[1]!s_ipo_collection_total(A3031,100000000)</f>
        <v>1.7244999999999999</v>
      </c>
      <c r="AA3031" s="2">
        <f>[1]!s_val_pe_ttm(A3031,E3031)</f>
        <v>10.197358131408691</v>
      </c>
      <c r="AB3031" s="5">
        <f>[1]!s_info_zjtxornot1(A3031,"")</f>
        <v>0</v>
      </c>
      <c r="AC3031" s="22" t="str">
        <f>[1]!s_info_nature1(A3031,"")</f>
        <v>地方国有企业</v>
      </c>
      <c r="AD3031" s="6" t="str">
        <f>[1]!s_info_city(A3031)</f>
        <v>天津市</v>
      </c>
      <c r="AE3031" s="6" t="str">
        <f>[1]!s_info_province(A3031)</f>
        <v>天津</v>
      </c>
      <c r="AF3031">
        <v>117.19018199999999</v>
      </c>
      <c r="AG3031">
        <v>39.125596000000002</v>
      </c>
    </row>
    <row r="3032" spans="1:33" x14ac:dyDescent="0.3">
      <c r="A3032" s="12" t="s">
        <v>6538</v>
      </c>
      <c r="B3032" s="12" t="s">
        <v>6539</v>
      </c>
      <c r="C3032" s="16" t="str">
        <f>[1]!s_info_mkt(A3032)</f>
        <v>主板</v>
      </c>
      <c r="D3032" s="16" t="str">
        <f>[1]!s_ipo_listeddate(A3032)</f>
        <v>2011-01-27</v>
      </c>
      <c r="E3032" s="16" t="str">
        <f>[1]!lastradeday_s("000002","")</f>
        <v>2026-06-22</v>
      </c>
      <c r="F3032" s="16" t="str">
        <f>[1]!s_info_industry_csrc2023(A3032,"",3)</f>
        <v>有色金属冶炼和压延加工业</v>
      </c>
      <c r="G3032" s="16" t="str">
        <f>[1]!s_info_industry_csrc2023(A3032,"",1)</f>
        <v>制造业</v>
      </c>
      <c r="H3032" s="16">
        <f>[1]!s_is(A3032,83,"FY","YTD","20251231",1,"",100000000)</f>
        <v>207.52970319810001</v>
      </c>
      <c r="I3032" s="16">
        <f>[1]!s_is(A3032,83,"FY","YTD","20241231",1,"",100000000)</f>
        <v>186.55017764740001</v>
      </c>
      <c r="J3032" s="16">
        <f t="shared" si="141"/>
        <v>0.11246049623363841</v>
      </c>
      <c r="K3032" s="16">
        <f>[1]!s_is(A3032,61,"FY","YTD","20251231",1,"",100000000)</f>
        <v>1.2489485840000001</v>
      </c>
      <c r="L3032" s="16">
        <f>[1]!s_is(A3032,61,"FY","YTD","20241231",1,"",100000000)</f>
        <v>13.535442383199999</v>
      </c>
      <c r="M3032" s="16">
        <f t="shared" si="142"/>
        <v>-0.90772753866174494</v>
      </c>
      <c r="N3032" s="16">
        <f>[1]!s_fa_roe(A3032,"20251231")</f>
        <v>1.4451000000000001</v>
      </c>
      <c r="O3032" s="16">
        <f>[1]!s_stmnote_rdexp(A3032,"20251231",1,10000)</f>
        <v>47496.620533000001</v>
      </c>
      <c r="P3032" s="20">
        <f t="shared" si="143"/>
        <v>2.2886661427767536E-2</v>
      </c>
      <c r="Q3032" s="16">
        <f>[1]!s_margin_tradingbalance(A3032,"",10000)</f>
        <v>115301.7815</v>
      </c>
      <c r="R3032" s="16">
        <f>[1]!s_margin_seclendingbalance(A3032,"",10000)</f>
        <v>662.03279999999995</v>
      </c>
      <c r="S3032" s="17">
        <f>[1]!s_val_ev(A3032,"",100000000)</f>
        <v>226.87999157199999</v>
      </c>
      <c r="T3032" s="17">
        <f>[1]!share_freesharesmv(A3032,"",100000000)</f>
        <v>132.91486417299998</v>
      </c>
      <c r="U3032" s="17">
        <f>[1]!s_dq_amount_btin(A3032,E3032,100000000)</f>
        <v>13.53421138</v>
      </c>
      <c r="V3032" s="17">
        <f>[1]!s_dq_turn(A3032,E3032)</f>
        <v>5.9904318389414142</v>
      </c>
      <c r="W3032" s="2">
        <f>[1]!s_pq_amount(A3032,"20260101","",100000000)</f>
        <v>624.82019932000003</v>
      </c>
      <c r="X3032" s="2">
        <f>[1]!s_pq_avgamount(A3032,"20260101","",100000000)</f>
        <v>5.6801836301818183</v>
      </c>
      <c r="Y3032" s="17">
        <f>[1]!s_ipo_dilutedpe(A3032)</f>
        <v>71.05</v>
      </c>
      <c r="Z3032" s="12">
        <f>[1]!s_ipo_collection_total(A3032,100000000)</f>
        <v>14.85</v>
      </c>
      <c r="AA3032" s="2">
        <f>[1]!s_val_pe_ttm(A3032,E3032)</f>
        <v>-80.099319458007813</v>
      </c>
      <c r="AB3032" s="5">
        <f>[1]!s_info_zjtxornot1(A3032,"")</f>
        <v>0</v>
      </c>
      <c r="AC3032" s="22" t="str">
        <f>[1]!s_info_nature1(A3032,"")</f>
        <v>民营企业</v>
      </c>
      <c r="AD3032" s="6" t="str">
        <f>[1]!s_info_city(A3032)</f>
        <v>宁波市</v>
      </c>
      <c r="AE3032" s="6" t="str">
        <f>[1]!s_info_province(A3032)</f>
        <v>浙江省</v>
      </c>
      <c r="AF3032">
        <v>121.549792</v>
      </c>
      <c r="AG3032">
        <v>29.868387999999999</v>
      </c>
    </row>
    <row r="3033" spans="1:33" x14ac:dyDescent="0.3">
      <c r="A3033" s="12" t="s">
        <v>6540</v>
      </c>
      <c r="B3033" s="12" t="s">
        <v>6541</v>
      </c>
      <c r="C3033" s="16" t="str">
        <f>[1]!s_info_mkt(A3033)</f>
        <v>创业板</v>
      </c>
      <c r="D3033" s="16" t="str">
        <f>[1]!s_ipo_listeddate(A3033)</f>
        <v>2017-04-06</v>
      </c>
      <c r="E3033" s="16" t="str">
        <f>[1]!lastradeday_s("000002","")</f>
        <v>2026-06-22</v>
      </c>
      <c r="F3033" s="16" t="str">
        <f>[1]!s_info_industry_csrc2023(A3033,"",3)</f>
        <v>专用设备制造业</v>
      </c>
      <c r="G3033" s="16" t="str">
        <f>[1]!s_info_industry_csrc2023(A3033,"",1)</f>
        <v>制造业</v>
      </c>
      <c r="H3033" s="16">
        <f>[1]!s_is(A3033,83,"FY","YTD","20251231",1,"",100000000)</f>
        <v>23.089086665100002</v>
      </c>
      <c r="I3033" s="16">
        <f>[1]!s_is(A3033,83,"FY","YTD","20241231",1,"",100000000)</f>
        <v>20.1385655855</v>
      </c>
      <c r="J3033" s="16">
        <f t="shared" si="141"/>
        <v>0.14651098495934645</v>
      </c>
      <c r="K3033" s="16">
        <f>[1]!s_is(A3033,61,"FY","YTD","20251231",1,"",100000000)</f>
        <v>1.9728007730000001</v>
      </c>
      <c r="L3033" s="16">
        <f>[1]!s_is(A3033,61,"FY","YTD","20241231",1,"",100000000)</f>
        <v>1.4239737609000001</v>
      </c>
      <c r="M3033" s="16">
        <f t="shared" si="142"/>
        <v>0.38541932946371332</v>
      </c>
      <c r="N3033" s="16">
        <f>[1]!s_fa_roe(A3033,"20251231")</f>
        <v>6.1932999999999998</v>
      </c>
      <c r="O3033" s="16">
        <f>[1]!s_stmnote_rdexp(A3033,"20251231",1,10000)</f>
        <v>49577.839320999999</v>
      </c>
      <c r="P3033" s="20">
        <f t="shared" si="143"/>
        <v>0.21472412503842656</v>
      </c>
      <c r="Q3033" s="16">
        <f>[1]!s_margin_tradingbalance(A3033,"",10000)</f>
        <v>16385.425800000001</v>
      </c>
      <c r="R3033" s="16">
        <f>[1]!s_margin_seclendingbalance(A3033,"",10000)</f>
        <v>66.674999999999997</v>
      </c>
      <c r="S3033" s="17">
        <f>[1]!s_val_ev(A3033,"",100000000)</f>
        <v>80.166837193500001</v>
      </c>
      <c r="T3033" s="17">
        <f>[1]!share_freesharesmv(A3033,"",100000000)</f>
        <v>40.052276020500003</v>
      </c>
      <c r="U3033" s="17">
        <f>[1]!s_dq_amount_btin(A3033,E3033,100000000)</f>
        <v>1.08203582</v>
      </c>
      <c r="V3033" s="17">
        <f>[1]!s_dq_turn(A3033,E3033)</f>
        <v>2.2338248948359891</v>
      </c>
      <c r="W3033" s="2">
        <f>[1]!s_pq_amount(A3033,"20260101","",100000000)</f>
        <v>130.35496745</v>
      </c>
      <c r="X3033" s="2">
        <f>[1]!s_pq_avgamount(A3033,"20260101","",100000000)</f>
        <v>1.1850451586363635</v>
      </c>
      <c r="Y3033" s="17">
        <f>[1]!s_ipo_dilutedpe(A3033)</f>
        <v>22.97</v>
      </c>
      <c r="Z3033" s="12">
        <f>[1]!s_ipo_collection_total(A3033,100000000)</f>
        <v>2.0925229999999999</v>
      </c>
      <c r="AA3033" s="2">
        <f>[1]!s_val_pe_ttm(A3033,E3033)</f>
        <v>45.139995574951172</v>
      </c>
      <c r="AB3033" s="5">
        <f>[1]!s_info_zjtxornot1(A3033,"")</f>
        <v>0</v>
      </c>
      <c r="AC3033" s="22" t="str">
        <f>[1]!s_info_nature1(A3033,"")</f>
        <v>民营企业</v>
      </c>
      <c r="AD3033" s="6" t="str">
        <f>[1]!s_info_city(A3033)</f>
        <v>深圳市</v>
      </c>
      <c r="AE3033" s="6" t="str">
        <f>[1]!s_info_province(A3033)</f>
        <v>广东省</v>
      </c>
      <c r="AF3033">
        <v>114.085947</v>
      </c>
      <c r="AG3033">
        <v>22.547000000000001</v>
      </c>
    </row>
    <row r="3034" spans="1:33" x14ac:dyDescent="0.3">
      <c r="A3034" s="12" t="s">
        <v>6542</v>
      </c>
      <c r="B3034" s="12" t="s">
        <v>6543</v>
      </c>
      <c r="C3034" s="16" t="str">
        <f>[1]!s_info_mkt(A3034)</f>
        <v>主板</v>
      </c>
      <c r="D3034" s="16" t="str">
        <f>[1]!s_ipo_listeddate(A3034)</f>
        <v>2000-06-12</v>
      </c>
      <c r="E3034" s="16" t="str">
        <f>[1]!lastradeday_s("000002","")</f>
        <v>2026-06-22</v>
      </c>
      <c r="F3034" s="16" t="str">
        <f>[1]!s_info_industry_csrc2023(A3034,"",3)</f>
        <v>渔业</v>
      </c>
      <c r="G3034" s="16" t="str">
        <f>[1]!s_info_industry_csrc2023(A3034,"",1)</f>
        <v>农、林、牧、渔业</v>
      </c>
      <c r="H3034" s="16">
        <f>[1]!s_is(A3034,83,"FY","YTD","20251231",1,"",100000000)</f>
        <v>9.2004067312999993</v>
      </c>
      <c r="I3034" s="16">
        <f>[1]!s_is(A3034,83,"FY","YTD","20241231",1,"",100000000)</f>
        <v>10.444973832000001</v>
      </c>
      <c r="J3034" s="16">
        <f t="shared" si="141"/>
        <v>-0.1191546403770829</v>
      </c>
      <c r="K3034" s="16">
        <f>[1]!s_is(A3034,61,"FY","YTD","20251231",1,"",100000000)</f>
        <v>5.0653083499999994E-2</v>
      </c>
      <c r="L3034" s="16">
        <f>[1]!s_is(A3034,61,"FY","YTD","20241231",1,"",100000000)</f>
        <v>-0.76951033510000011</v>
      </c>
      <c r="M3034" s="16">
        <f t="shared" si="142"/>
        <v>1.0658250853686293</v>
      </c>
      <c r="N3034" s="16">
        <f>[1]!s_fa_roe(A3034,"20251231")</f>
        <v>0.63339999999999996</v>
      </c>
      <c r="O3034" s="16">
        <f>[1]!s_stmnote_rdexp(A3034,"20251231",1,10000)</f>
        <v>75.245233999999996</v>
      </c>
      <c r="P3034" s="20">
        <f t="shared" si="143"/>
        <v>8.1784682131512681E-4</v>
      </c>
      <c r="Q3034" s="16">
        <f>[1]!s_margin_tradingbalance(A3034,"",10000)</f>
        <v>15710.5252</v>
      </c>
      <c r="R3034" s="16">
        <f>[1]!s_margin_seclendingbalance(A3034,"",10000)</f>
        <v>12.163500000000001</v>
      </c>
      <c r="S3034" s="17">
        <f>[1]!s_val_ev(A3034,"",100000000)</f>
        <v>22.666271554800002</v>
      </c>
      <c r="T3034" s="17">
        <f>[1]!share_freesharesmv(A3034,"",100000000)</f>
        <v>16.298213928599999</v>
      </c>
      <c r="U3034" s="17">
        <f>[1]!s_dq_amount_btin(A3034,E3034,100000000)</f>
        <v>0.62966648000000003</v>
      </c>
      <c r="V3034" s="17">
        <f>[1]!s_dq_turn(A3034,E3034)</f>
        <v>2.8232647722976885</v>
      </c>
      <c r="W3034" s="2">
        <f>[1]!s_pq_amount(A3034,"20260101","",100000000)</f>
        <v>156.19829418</v>
      </c>
      <c r="X3034" s="2">
        <f>[1]!s_pq_avgamount(A3034,"20260101","",100000000)</f>
        <v>1.4199844925454546</v>
      </c>
      <c r="Y3034" s="17">
        <f>[1]!s_ipo_dilutedpe(A3034)</f>
        <v>40.630000000000003</v>
      </c>
      <c r="Z3034" s="12">
        <f>[1]!s_ipo_collection_total(A3034,100000000)</f>
        <v>3.56</v>
      </c>
      <c r="AA3034" s="2">
        <f>[1]!s_val_pe_ttm(A3034,E3034)</f>
        <v>407.10482788085938</v>
      </c>
      <c r="AB3034" s="5">
        <f>[1]!s_info_zjtxornot1(A3034,"")</f>
        <v>0</v>
      </c>
      <c r="AC3034" s="22" t="str">
        <f>[1]!s_info_nature1(A3034,"")</f>
        <v>民营企业</v>
      </c>
      <c r="AD3034" s="6" t="str">
        <f>[1]!s_info_city(A3034)</f>
        <v>常德市</v>
      </c>
      <c r="AE3034" s="6" t="str">
        <f>[1]!s_info_province(A3034)</f>
        <v>湖南省</v>
      </c>
      <c r="AF3034">
        <v>111.69134699999999</v>
      </c>
      <c r="AG3034">
        <v>29.040225</v>
      </c>
    </row>
    <row r="3035" spans="1:33" x14ac:dyDescent="0.3">
      <c r="A3035" s="12" t="s">
        <v>6544</v>
      </c>
      <c r="B3035" s="12" t="s">
        <v>6545</v>
      </c>
      <c r="C3035" s="16" t="str">
        <f>[1]!s_info_mkt(A3035)</f>
        <v>主板</v>
      </c>
      <c r="D3035" s="16" t="str">
        <f>[1]!s_ipo_listeddate(A3035)</f>
        <v>2011-03-03</v>
      </c>
      <c r="E3035" s="16" t="str">
        <f>[1]!lastradeday_s("000002","")</f>
        <v>2026-06-22</v>
      </c>
      <c r="F3035" s="16" t="str">
        <f>[1]!s_info_industry_csrc2023(A3035,"",3)</f>
        <v>零售业</v>
      </c>
      <c r="G3035" s="16" t="str">
        <f>[1]!s_info_industry_csrc2023(A3035,"",1)</f>
        <v>批发和零售业</v>
      </c>
      <c r="H3035" s="16">
        <f>[1]!s_is(A3035,83,"FY","YTD","20251231",1,"",100000000)</f>
        <v>3.6520334343999998</v>
      </c>
      <c r="I3035" s="16">
        <f>[1]!s_is(A3035,83,"FY","YTD","20241231",1,"",100000000)</f>
        <v>4.3805993658000002</v>
      </c>
      <c r="J3035" s="16">
        <f t="shared" si="141"/>
        <v>-0.16631649474453758</v>
      </c>
      <c r="K3035" s="16">
        <f>[1]!s_is(A3035,61,"FY","YTD","20251231",1,"",100000000)</f>
        <v>-0.15608704000000001</v>
      </c>
      <c r="L3035" s="16">
        <f>[1]!s_is(A3035,61,"FY","YTD","20241231",1,"",100000000)</f>
        <v>4.2250431900000003E-2</v>
      </c>
      <c r="M3035" s="16">
        <f t="shared" si="142"/>
        <v>-4.6943300454166481</v>
      </c>
      <c r="N3035" s="16">
        <f>[1]!s_fa_roe(A3035,"20251231")</f>
        <v>-0.71299999999999997</v>
      </c>
      <c r="O3035" s="16">
        <f>[1]!s_stmnote_rdexp(A3035,"20251231",1,10000)</f>
        <v>339.48124999999999</v>
      </c>
      <c r="P3035" s="20">
        <f t="shared" si="143"/>
        <v>9.2956774930450237E-3</v>
      </c>
      <c r="Q3035" s="16">
        <f>[1]!s_margin_tradingbalance(A3035,"",10000)</f>
        <v>10474.679599999999</v>
      </c>
      <c r="R3035" s="16">
        <f>[1]!s_margin_seclendingbalance(A3035,"",10000)</f>
        <v>22.7788</v>
      </c>
      <c r="S3035" s="17">
        <f>[1]!s_val_ev(A3035,"",100000000)</f>
        <v>27.7729684</v>
      </c>
      <c r="T3035" s="17">
        <f>[1]!share_freesharesmv(A3035,"",100000000)</f>
        <v>17.585091048799999</v>
      </c>
      <c r="U3035" s="17">
        <f>[1]!s_dq_amount_btin(A3035,E3035,100000000)</f>
        <v>0.30740036999999998</v>
      </c>
      <c r="V3035" s="17">
        <f>[1]!s_dq_turn(A3035,E3035)</f>
        <v>1.1325064915918126</v>
      </c>
      <c r="W3035" s="2">
        <f>[1]!s_pq_amount(A3035,"20260101","",100000000)</f>
        <v>67.629772220000007</v>
      </c>
      <c r="X3035" s="2">
        <f>[1]!s_pq_avgamount(A3035,"20260101","",100000000)</f>
        <v>0.61481611109090906</v>
      </c>
      <c r="Y3035" s="17">
        <f>[1]!s_ipo_dilutedpe(A3035)</f>
        <v>34.78</v>
      </c>
      <c r="Z3035" s="12">
        <f>[1]!s_ipo_collection_total(A3035,100000000)</f>
        <v>11.2</v>
      </c>
      <c r="AA3035" s="2">
        <f>[1]!s_val_pe_ttm(A3035,E3035)</f>
        <v>-122.14476013183594</v>
      </c>
      <c r="AB3035" s="5">
        <f>[1]!s_info_zjtxornot1(A3035,"")</f>
        <v>0</v>
      </c>
      <c r="AC3035" s="22" t="str">
        <f>[1]!s_info_nature1(A3035,"")</f>
        <v>地方国有企业</v>
      </c>
      <c r="AD3035" s="6" t="str">
        <f>[1]!s_info_city(A3035)</f>
        <v>上海市</v>
      </c>
      <c r="AE3035" s="6" t="str">
        <f>[1]!s_info_province(A3035)</f>
        <v>上海</v>
      </c>
      <c r="AF3035">
        <v>121.472644</v>
      </c>
      <c r="AG3035">
        <v>31.231705999999999</v>
      </c>
    </row>
    <row r="3036" spans="1:33" x14ac:dyDescent="0.3">
      <c r="A3036" s="12" t="s">
        <v>6546</v>
      </c>
      <c r="B3036" s="12" t="s">
        <v>6547</v>
      </c>
      <c r="C3036" s="16" t="str">
        <f>[1]!s_info_mkt(A3036)</f>
        <v>主板</v>
      </c>
      <c r="D3036" s="16" t="str">
        <f>[1]!s_ipo_listeddate(A3036)</f>
        <v>2010-07-06</v>
      </c>
      <c r="E3036" s="16" t="str">
        <f>[1]!lastradeday_s("000002","")</f>
        <v>2026-06-22</v>
      </c>
      <c r="F3036" s="16" t="str">
        <f>[1]!s_info_industry_csrc2023(A3036,"",3)</f>
        <v>批发业</v>
      </c>
      <c r="G3036" s="16" t="str">
        <f>[1]!s_info_industry_csrc2023(A3036,"",1)</f>
        <v>批发和零售业</v>
      </c>
      <c r="H3036" s="16">
        <f>[1]!s_is(A3036,83,"FY","YTD","20251231",1,"",100000000)</f>
        <v>107.96698448559999</v>
      </c>
      <c r="I3036" s="16">
        <f>[1]!s_is(A3036,83,"FY","YTD","20241231",1,"",100000000)</f>
        <v>110.66933880110001</v>
      </c>
      <c r="J3036" s="16">
        <f t="shared" si="141"/>
        <v>-2.441827469807889E-2</v>
      </c>
      <c r="K3036" s="16">
        <f>[1]!s_is(A3036,61,"FY","YTD","20251231",1,"",100000000)</f>
        <v>1.8834672728999999</v>
      </c>
      <c r="L3036" s="16">
        <f>[1]!s_is(A3036,61,"FY","YTD","20241231",1,"",100000000)</f>
        <v>1.6929994541</v>
      </c>
      <c r="M3036" s="16">
        <f t="shared" si="142"/>
        <v>0.11250317791818358</v>
      </c>
      <c r="N3036" s="16">
        <f>[1]!s_fa_roe(A3036,"20251231")</f>
        <v>4.1811999999999996</v>
      </c>
      <c r="O3036" s="16">
        <f>[1]!s_stmnote_rdexp(A3036,"20251231",1,10000)</f>
        <v>3378.0118020000004</v>
      </c>
      <c r="P3036" s="20">
        <f t="shared" si="143"/>
        <v>3.1287451604712921E-3</v>
      </c>
      <c r="Q3036" s="16">
        <f>[1]!s_margin_tradingbalance(A3036,"",10000)</f>
        <v>19922.930499999999</v>
      </c>
      <c r="R3036" s="16">
        <f>[1]!s_margin_seclendingbalance(A3036,"",10000)</f>
        <v>0.17180000000000001</v>
      </c>
      <c r="S3036" s="17">
        <f>[1]!s_val_ev(A3036,"",100000000)</f>
        <v>47.538657065700008</v>
      </c>
      <c r="T3036" s="17">
        <f>[1]!share_freesharesmv(A3036,"",100000000)</f>
        <v>23.641367641199999</v>
      </c>
      <c r="U3036" s="17">
        <f>[1]!s_dq_amount_btin(A3036,E3036,100000000)</f>
        <v>0.74144167000000005</v>
      </c>
      <c r="V3036" s="17">
        <f>[1]!s_dq_turn(A3036,E3036)</f>
        <v>2.2006438678747196</v>
      </c>
      <c r="W3036" s="2">
        <f>[1]!s_pq_amount(A3036,"20260101","",100000000)</f>
        <v>149.76572709000001</v>
      </c>
      <c r="X3036" s="2">
        <f>[1]!s_pq_avgamount(A3036,"20260101","",100000000)</f>
        <v>1.3615066099090909</v>
      </c>
      <c r="Y3036" s="17">
        <f>[1]!s_ipo_dilutedpe(A3036)</f>
        <v>37.35</v>
      </c>
      <c r="Z3036" s="12">
        <f>[1]!s_ipo_collection_total(A3036,100000000)</f>
        <v>11.571</v>
      </c>
      <c r="AA3036" s="2">
        <f>[1]!s_val_pe_ttm(A3036,E3036)</f>
        <v>25.718250274658203</v>
      </c>
      <c r="AB3036" s="5">
        <f>[1]!s_info_zjtxornot1(A3036,"")</f>
        <v>0</v>
      </c>
      <c r="AC3036" s="22" t="str">
        <f>[1]!s_info_nature1(A3036,"")</f>
        <v>民营企业</v>
      </c>
      <c r="AD3036" s="6" t="str">
        <f>[1]!s_info_city(A3036)</f>
        <v>汕头市</v>
      </c>
      <c r="AE3036" s="6" t="str">
        <f>[1]!s_info_province(A3036)</f>
        <v>广东省</v>
      </c>
      <c r="AF3036">
        <v>116.70846299999999</v>
      </c>
      <c r="AG3036">
        <v>23.371020000000001</v>
      </c>
    </row>
    <row r="3037" spans="1:33" x14ac:dyDescent="0.3">
      <c r="A3037" s="12" t="s">
        <v>6548</v>
      </c>
      <c r="B3037" s="12" t="s">
        <v>6549</v>
      </c>
      <c r="C3037" s="16" t="str">
        <f>[1]!s_info_mkt(A3037)</f>
        <v>主板</v>
      </c>
      <c r="D3037" s="16" t="str">
        <f>[1]!s_ipo_listeddate(A3037)</f>
        <v>1994-08-18</v>
      </c>
      <c r="E3037" s="16" t="str">
        <f>[1]!lastradeday_s("000002","")</f>
        <v>2026-06-22</v>
      </c>
      <c r="F3037" s="16" t="str">
        <f>[1]!s_info_industry_csrc2023(A3037,"",3)</f>
        <v>食品制造业</v>
      </c>
      <c r="G3037" s="16" t="str">
        <f>[1]!s_info_industry_csrc2023(A3037,"",1)</f>
        <v>制造业</v>
      </c>
      <c r="H3037" s="16">
        <f>[1]!s_is(A3037,83,"FY","YTD","20251231",1,"",100000000)</f>
        <v>159.00091829620001</v>
      </c>
      <c r="I3037" s="16">
        <f>[1]!s_is(A3037,83,"FY","YTD","20241231",1,"",100000000)</f>
        <v>173.34410110650001</v>
      </c>
      <c r="J3037" s="16">
        <f t="shared" si="141"/>
        <v>-8.2743991394825467E-2</v>
      </c>
      <c r="K3037" s="16">
        <f>[1]!s_is(A3037,61,"FY","YTD","20251231",1,"",100000000)</f>
        <v>9.7888950378999997</v>
      </c>
      <c r="L3037" s="16">
        <f>[1]!s_is(A3037,61,"FY","YTD","20241231",1,"",100000000)</f>
        <v>9.4315283795999996</v>
      </c>
      <c r="M3037" s="16">
        <f t="shared" si="142"/>
        <v>3.7890641253115372E-2</v>
      </c>
      <c r="N3037" s="16">
        <f>[1]!s_fa_roe(A3037,"20251231")</f>
        <v>12.162599999999999</v>
      </c>
      <c r="O3037" s="16">
        <f>[1]!s_stmnote_rdexp(A3037,"20251231",1,10000)</f>
        <v>18411.920206999999</v>
      </c>
      <c r="P3037" s="20">
        <f t="shared" si="143"/>
        <v>1.1579757151276798E-2</v>
      </c>
      <c r="Q3037" s="16">
        <f>[1]!s_margin_tradingbalance(A3037,"",10000)</f>
        <v>59932.043400000002</v>
      </c>
      <c r="R3037" s="16">
        <f>[1]!s_margin_seclendingbalance(A3037,"",10000)</f>
        <v>185.2191</v>
      </c>
      <c r="S3037" s="17">
        <f>[1]!s_val_ev(A3037,"",100000000)</f>
        <v>79.086096521599998</v>
      </c>
      <c r="T3037" s="17">
        <f>[1]!share_freesharesmv(A3037,"",100000000)</f>
        <v>44.215535279999997</v>
      </c>
      <c r="U3037" s="17">
        <f>[1]!s_dq_amount_btin(A3037,E3037,100000000)</f>
        <v>0.87437988</v>
      </c>
      <c r="V3037" s="17">
        <f>[1]!s_dq_turn(A3037,E3037)</f>
        <v>1.4820605699076623</v>
      </c>
      <c r="W3037" s="2">
        <f>[1]!s_pq_amount(A3037,"20260101","",100000000)</f>
        <v>221.14810907</v>
      </c>
      <c r="X3037" s="2">
        <f>[1]!s_pq_avgamount(A3037,"20260101","",100000000)</f>
        <v>2.0104373551818182</v>
      </c>
      <c r="Y3037" s="17">
        <f>[1]!s_ipo_dilutedpe(A3037)</f>
        <v>10.58</v>
      </c>
      <c r="Z3037" s="12">
        <f>[1]!s_ipo_collection_total(A3037,100000000)</f>
        <v>0.66527999999999998</v>
      </c>
      <c r="AA3037" s="2">
        <f>[1]!s_val_pe_ttm(A3037,E3037)</f>
        <v>17.274242401123047</v>
      </c>
      <c r="AB3037" s="5">
        <f>[1]!s_info_zjtxornot1(A3037,"")</f>
        <v>0</v>
      </c>
      <c r="AC3037" s="22" t="str">
        <f>[1]!s_info_nature1(A3037,"")</f>
        <v>地方国有企业</v>
      </c>
      <c r="AD3037" s="6" t="str">
        <f>[1]!s_info_city(A3037)</f>
        <v>肇庆市</v>
      </c>
      <c r="AE3037" s="6" t="str">
        <f>[1]!s_info_province(A3037)</f>
        <v>广东省</v>
      </c>
      <c r="AF3037">
        <v>112.47252899999999</v>
      </c>
      <c r="AG3037">
        <v>23.051545999999998</v>
      </c>
    </row>
    <row r="3038" spans="1:33" x14ac:dyDescent="0.3">
      <c r="A3038" s="12" t="s">
        <v>6550</v>
      </c>
      <c r="B3038" s="12" t="s">
        <v>6551</v>
      </c>
      <c r="C3038" s="16" t="str">
        <f>[1]!s_info_mkt(A3038)</f>
        <v>创业板</v>
      </c>
      <c r="D3038" s="16" t="str">
        <f>[1]!s_ipo_listeddate(A3038)</f>
        <v>2016-10-21</v>
      </c>
      <c r="E3038" s="16" t="str">
        <f>[1]!lastradeday_s("000002","")</f>
        <v>2026-06-22</v>
      </c>
      <c r="F3038" s="16" t="str">
        <f>[1]!s_info_industry_csrc2023(A3038,"",3)</f>
        <v>计算机、通信和其他电子设备制造业</v>
      </c>
      <c r="G3038" s="16" t="str">
        <f>[1]!s_info_industry_csrc2023(A3038,"",1)</f>
        <v>制造业</v>
      </c>
      <c r="H3038" s="16">
        <f>[1]!s_is(A3038,83,"FY","YTD","20251231",1,"",100000000)</f>
        <v>10.939971375399999</v>
      </c>
      <c r="I3038" s="16">
        <f>[1]!s_is(A3038,83,"FY","YTD","20241231",1,"",100000000)</f>
        <v>9.3019955487000008</v>
      </c>
      <c r="J3038" s="16">
        <f t="shared" si="141"/>
        <v>0.17608864873397123</v>
      </c>
      <c r="K3038" s="16">
        <f>[1]!s_is(A3038,61,"FY","YTD","20251231",1,"",100000000)</f>
        <v>-1.8106884666999998</v>
      </c>
      <c r="L3038" s="16">
        <f>[1]!s_is(A3038,61,"FY","YTD","20241231",1,"",100000000)</f>
        <v>-3.8610806608999999</v>
      </c>
      <c r="M3038" s="16">
        <f t="shared" si="142"/>
        <v>0.53104101526904213</v>
      </c>
      <c r="N3038" s="16">
        <f>[1]!s_fa_roe(A3038,"20251231")</f>
        <v>-9.8562999999999992</v>
      </c>
      <c r="O3038" s="16">
        <f>[1]!s_stmnote_rdexp(A3038,"20251231",1,10000)</f>
        <v>25081.099737</v>
      </c>
      <c r="P3038" s="20">
        <f t="shared" si="143"/>
        <v>0.22926110934255495</v>
      </c>
      <c r="Q3038" s="16">
        <f>[1]!s_margin_tradingbalance(A3038,"",10000)</f>
        <v>0</v>
      </c>
      <c r="R3038" s="16">
        <f>[1]!s_margin_seclendingbalance(A3038,"",10000)</f>
        <v>0</v>
      </c>
      <c r="S3038" s="17">
        <f>[1]!s_val_ev(A3038,"",100000000)</f>
        <v>53.4750978008</v>
      </c>
      <c r="T3038" s="17">
        <f>[1]!share_freesharesmv(A3038,"",100000000)</f>
        <v>27.390919346700002</v>
      </c>
      <c r="U3038" s="17">
        <f>[1]!s_dq_amount_btin(A3038,E3038,100000000)</f>
        <v>2.1600781599999999</v>
      </c>
      <c r="V3038" s="17">
        <f>[1]!s_dq_turn(A3038,E3038)</f>
        <v>6.3749782577149423</v>
      </c>
      <c r="W3038" s="2">
        <f>[1]!s_pq_amount(A3038,"20260101","",100000000)</f>
        <v>344.41193797</v>
      </c>
      <c r="X3038" s="2">
        <f>[1]!s_pq_avgamount(A3038,"20260101","",100000000)</f>
        <v>3.1310176179090909</v>
      </c>
      <c r="Y3038" s="17">
        <f>[1]!s_ipo_dilutedpe(A3038)</f>
        <v>20.91</v>
      </c>
      <c r="Z3038" s="12">
        <f>[1]!s_ipo_collection_total(A3038,100000000)</f>
        <v>3.27075</v>
      </c>
      <c r="AA3038" s="2">
        <f>[1]!s_val_pe_ttm(A3038,E3038)</f>
        <v>-34.3035888671875</v>
      </c>
      <c r="AB3038" s="5">
        <f>[1]!s_info_zjtxornot1(A3038,"")</f>
        <v>1</v>
      </c>
      <c r="AC3038" s="22" t="str">
        <f>[1]!s_info_nature1(A3038,"")</f>
        <v>民营企业</v>
      </c>
      <c r="AD3038" s="6" t="str">
        <f>[1]!s_info_city(A3038)</f>
        <v>北京市</v>
      </c>
      <c r="AE3038" s="6" t="str">
        <f>[1]!s_info_province(A3038)</f>
        <v>北京</v>
      </c>
      <c r="AF3038">
        <v>116.40528500000001</v>
      </c>
      <c r="AG3038">
        <v>39.904989</v>
      </c>
    </row>
    <row r="3039" spans="1:33" x14ac:dyDescent="0.3">
      <c r="A3039" s="12" t="s">
        <v>6552</v>
      </c>
      <c r="B3039" s="12" t="s">
        <v>6553</v>
      </c>
      <c r="C3039" s="16" t="str">
        <f>[1]!s_info_mkt(A3039)</f>
        <v>创业板</v>
      </c>
      <c r="D3039" s="16" t="str">
        <f>[1]!s_ipo_listeddate(A3039)</f>
        <v>2021-06-22</v>
      </c>
      <c r="E3039" s="16" t="str">
        <f>[1]!lastradeday_s("000002","")</f>
        <v>2026-06-22</v>
      </c>
      <c r="F3039" s="16" t="str">
        <f>[1]!s_info_industry_csrc2023(A3039,"",3)</f>
        <v>电气机械和器材制造业</v>
      </c>
      <c r="G3039" s="16" t="str">
        <f>[1]!s_info_industry_csrc2023(A3039,"",1)</f>
        <v>制造业</v>
      </c>
      <c r="H3039" s="16">
        <f>[1]!s_is(A3039,83,"FY","YTD","20251231",1,"",100000000)</f>
        <v>12.790479081800001</v>
      </c>
      <c r="I3039" s="16">
        <f>[1]!s_is(A3039,83,"FY","YTD","20241231",1,"",100000000)</f>
        <v>13.333172876400001</v>
      </c>
      <c r="J3039" s="16">
        <f t="shared" si="141"/>
        <v>-4.0702524420168529E-2</v>
      </c>
      <c r="K3039" s="16">
        <f>[1]!s_is(A3039,61,"FY","YTD","20251231",1,"",100000000)</f>
        <v>0.39292488509999995</v>
      </c>
      <c r="L3039" s="16">
        <f>[1]!s_is(A3039,61,"FY","YTD","20241231",1,"",100000000)</f>
        <v>0.70344588540000008</v>
      </c>
      <c r="M3039" s="16">
        <f t="shared" si="142"/>
        <v>-0.44142841225580376</v>
      </c>
      <c r="N3039" s="16">
        <f>[1]!s_fa_roe(A3039,"20251231")</f>
        <v>3.3835000000000002</v>
      </c>
      <c r="O3039" s="16">
        <f>[1]!s_stmnote_rdexp(A3039,"20251231",1,10000)</f>
        <v>2937.4766219999997</v>
      </c>
      <c r="P3039" s="20">
        <f t="shared" si="143"/>
        <v>2.2966118807698398E-2</v>
      </c>
      <c r="Q3039" s="16">
        <f>[1]!s_margin_tradingbalance(A3039,"",10000)</f>
        <v>30304.157599999999</v>
      </c>
      <c r="R3039" s="16">
        <f>[1]!s_margin_seclendingbalance(A3039,"",10000)</f>
        <v>19.037099999999999</v>
      </c>
      <c r="S3039" s="17">
        <f>[1]!s_val_ev(A3039,"",100000000)</f>
        <v>54.597356906399995</v>
      </c>
      <c r="T3039" s="17">
        <f>[1]!share_freesharesmv(A3039,"",100000000)</f>
        <v>34.828484090399996</v>
      </c>
      <c r="U3039" s="17">
        <f>[1]!s_dq_amount_btin(A3039,E3039,100000000)</f>
        <v>2.5057965900000001</v>
      </c>
      <c r="V3039" s="17">
        <f>[1]!s_dq_turn(A3039,E3039)</f>
        <v>4.6908902319038512</v>
      </c>
      <c r="W3039" s="2">
        <f>[1]!s_pq_amount(A3039,"20260101","",100000000)</f>
        <v>498.71770873999998</v>
      </c>
      <c r="X3039" s="2">
        <f>[1]!s_pq_avgamount(A3039,"20260101","",100000000)</f>
        <v>4.5337973521818178</v>
      </c>
      <c r="Y3039" s="17">
        <f>[1]!s_ipo_dilutedpe(A3039)</f>
        <v>14.6</v>
      </c>
      <c r="Z3039" s="12">
        <f>[1]!s_ipo_collection_total(A3039,100000000)</f>
        <v>1.6904999999999999</v>
      </c>
      <c r="AA3039" s="2">
        <f>[1]!s_val_pe_ttm(A3039,E3039)</f>
        <v>122.02404022216797</v>
      </c>
      <c r="AB3039" s="5">
        <f>[1]!s_info_zjtxornot1(A3039,"")</f>
        <v>1</v>
      </c>
      <c r="AC3039" s="22" t="str">
        <f>[1]!s_info_nature1(A3039,"")</f>
        <v>民营企业</v>
      </c>
      <c r="AD3039" s="6" t="str">
        <f>[1]!s_info_city(A3039)</f>
        <v>泰州市</v>
      </c>
      <c r="AE3039" s="6" t="str">
        <f>[1]!s_info_province(A3039)</f>
        <v>江苏省</v>
      </c>
      <c r="AF3039">
        <v>119.915176</v>
      </c>
      <c r="AG3039">
        <v>32.484881999999999</v>
      </c>
    </row>
    <row r="3040" spans="1:33" x14ac:dyDescent="0.3">
      <c r="A3040" s="12" t="s">
        <v>6554</v>
      </c>
      <c r="B3040" s="12" t="s">
        <v>6555</v>
      </c>
      <c r="C3040" s="16" t="str">
        <f>[1]!s_info_mkt(A3040)</f>
        <v>主板</v>
      </c>
      <c r="D3040" s="16" t="str">
        <f>[1]!s_ipo_listeddate(A3040)</f>
        <v>2003-08-08</v>
      </c>
      <c r="E3040" s="16" t="str">
        <f>[1]!lastradeday_s("000002","")</f>
        <v>2026-06-22</v>
      </c>
      <c r="F3040" s="16" t="str">
        <f>[1]!s_info_industry_csrc2023(A3040,"",3)</f>
        <v>道路运输业</v>
      </c>
      <c r="G3040" s="16" t="str">
        <f>[1]!s_info_industry_csrc2023(A3040,"",1)</f>
        <v>交通运输、仓储和邮政业</v>
      </c>
      <c r="H3040" s="16">
        <f>[1]!s_is(A3040,83,"FY","YTD","20251231",1,"",100000000)</f>
        <v>65.987815511600004</v>
      </c>
      <c r="I3040" s="16">
        <f>[1]!s_is(A3040,83,"FY","YTD","20241231",1,"",100000000)</f>
        <v>69.691092478800002</v>
      </c>
      <c r="J3040" s="16">
        <f t="shared" si="141"/>
        <v>-5.3138454793581147E-2</v>
      </c>
      <c r="K3040" s="16">
        <f>[1]!s_is(A3040,61,"FY","YTD","20251231",1,"",100000000)</f>
        <v>6.2848605516999996</v>
      </c>
      <c r="L3040" s="16">
        <f>[1]!s_is(A3040,61,"FY","YTD","20241231",1,"",100000000)</f>
        <v>8.8039019860999996</v>
      </c>
      <c r="M3040" s="16">
        <f t="shared" si="142"/>
        <v>-0.28612783722231089</v>
      </c>
      <c r="N3040" s="16">
        <f>[1]!s_fa_roe(A3040,"20251231")</f>
        <v>4.0759999999999996</v>
      </c>
      <c r="O3040" s="16">
        <f>[1]!s_stmnote_rdexp(A3040,"20251231",1,10000)</f>
        <v>13813.272125</v>
      </c>
      <c r="P3040" s="20">
        <f t="shared" si="143"/>
        <v>2.0933064714912047E-2</v>
      </c>
      <c r="Q3040" s="16">
        <f>[1]!s_margin_tradingbalance(A3040,"",10000)</f>
        <v>16145.543100000001</v>
      </c>
      <c r="R3040" s="16">
        <f>[1]!s_margin_seclendingbalance(A3040,"",10000)</f>
        <v>89.680199999999999</v>
      </c>
      <c r="S3040" s="17">
        <f>[1]!s_val_ev(A3040,"",100000000)</f>
        <v>85.849603982399998</v>
      </c>
      <c r="T3040" s="17">
        <f>[1]!share_freesharesmv(A3040,"",100000000)</f>
        <v>27.327391926399997</v>
      </c>
      <c r="U3040" s="17">
        <f>[1]!s_dq_amount_btin(A3040,E3040,100000000)</f>
        <v>0.41597739</v>
      </c>
      <c r="V3040" s="17">
        <f>[1]!s_dq_turn(A3040,E3040)</f>
        <v>0.49123860336788272</v>
      </c>
      <c r="W3040" s="2">
        <f>[1]!s_pq_amount(A3040,"20260101","",100000000)</f>
        <v>68.549759839999993</v>
      </c>
      <c r="X3040" s="2">
        <f>[1]!s_pq_avgamount(A3040,"20260101","",100000000)</f>
        <v>0.6231796349090909</v>
      </c>
      <c r="Y3040" s="17">
        <f>[1]!s_ipo_dilutedpe(A3040)</f>
        <v>15.96</v>
      </c>
      <c r="Z3040" s="12">
        <f>[1]!s_ipo_collection_total(A3040,100000000)</f>
        <v>17.808</v>
      </c>
      <c r="AA3040" s="2">
        <f>[1]!s_val_pe_ttm(A3040,E3040)</f>
        <v>13.419692039489746</v>
      </c>
      <c r="AB3040" s="5">
        <f>[1]!s_info_zjtxornot1(A3040,"")</f>
        <v>0</v>
      </c>
      <c r="AC3040" s="22" t="str">
        <f>[1]!s_info_nature1(A3040,"")</f>
        <v>地方国有企业</v>
      </c>
      <c r="AD3040" s="6" t="str">
        <f>[1]!s_info_city(A3040)</f>
        <v>郑州市</v>
      </c>
      <c r="AE3040" s="6" t="str">
        <f>[1]!s_info_province(A3040)</f>
        <v>河南省</v>
      </c>
      <c r="AF3040">
        <v>113.665412</v>
      </c>
      <c r="AG3040">
        <v>34.757975000000002</v>
      </c>
    </row>
    <row r="3041" spans="1:33" x14ac:dyDescent="0.3">
      <c r="A3041" s="12" t="s">
        <v>6556</v>
      </c>
      <c r="B3041" s="12" t="s">
        <v>6557</v>
      </c>
      <c r="C3041" s="16" t="str">
        <f>[1]!s_info_mkt(A3041)</f>
        <v>科创板</v>
      </c>
      <c r="D3041" s="16" t="str">
        <f>[1]!s_ipo_listeddate(A3041)</f>
        <v>2020-02-13</v>
      </c>
      <c r="E3041" s="16" t="str">
        <f>[1]!lastradeday_s("000002","")</f>
        <v>2026-06-22</v>
      </c>
      <c r="F3041" s="16" t="str">
        <f>[1]!s_info_industry_csrc2023(A3041,"",3)</f>
        <v>计算机、通信和其他电子设备制造业</v>
      </c>
      <c r="G3041" s="16" t="str">
        <f>[1]!s_info_industry_csrc2023(A3041,"",1)</f>
        <v>制造业</v>
      </c>
      <c r="H3041" s="16">
        <f>[1]!s_is(A3041,83,"FY","YTD","20251231",1,"",100000000)</f>
        <v>48.327518609099997</v>
      </c>
      <c r="I3041" s="16">
        <f>[1]!s_is(A3041,83,"FY","YTD","20241231",1,"",100000000)</f>
        <v>39.3225644746</v>
      </c>
      <c r="J3041" s="16">
        <f t="shared" si="141"/>
        <v>0.22900220915949299</v>
      </c>
      <c r="K3041" s="16">
        <f>[1]!s_is(A3041,61,"FY","YTD","20251231",1,"",100000000)</f>
        <v>9.3587512230999987</v>
      </c>
      <c r="L3041" s="16">
        <f>[1]!s_is(A3041,61,"FY","YTD","20241231",1,"",100000000)</f>
        <v>6.4092519332000002</v>
      </c>
      <c r="M3041" s="16">
        <f t="shared" si="142"/>
        <v>0.46019400089760204</v>
      </c>
      <c r="N3041" s="16">
        <f>[1]!s_fa_roe(A3041,"20251231")</f>
        <v>25.198699999999999</v>
      </c>
      <c r="O3041" s="16">
        <f>[1]!s_stmnote_rdexp(A3041,"20251231",1,10000)</f>
        <v>87362.022672999999</v>
      </c>
      <c r="P3041" s="20">
        <f t="shared" si="143"/>
        <v>0.18077075998797476</v>
      </c>
      <c r="Q3041" s="16">
        <f>[1]!s_margin_tradingbalance(A3041,"",10000)</f>
        <v>100771.7714</v>
      </c>
      <c r="R3041" s="16">
        <f>[1]!s_margin_seclendingbalance(A3041,"",10000)</f>
        <v>83.225399999999993</v>
      </c>
      <c r="S3041" s="17">
        <f>[1]!s_val_ev(A3041,"",100000000)</f>
        <v>179.0060817618</v>
      </c>
      <c r="T3041" s="17">
        <f>[1]!share_freesharesmv(A3041,"",100000000)</f>
        <v>111.6514766315</v>
      </c>
      <c r="U3041" s="17">
        <f>[1]!s_dq_amount_btin(A3041,E3041,100000000)</f>
        <v>4.6234979599999999</v>
      </c>
      <c r="V3041" s="17">
        <f>[1]!s_dq_turn(A3041,E3041)</f>
        <v>2.6069918572989352</v>
      </c>
      <c r="W3041" s="2">
        <f>[1]!s_pq_amount(A3041,"20260101","",100000000)</f>
        <v>511.15718547</v>
      </c>
      <c r="X3041" s="2">
        <f>[1]!s_pq_avgamount(A3041,"20260101","",100000000)</f>
        <v>4.6468835042727274</v>
      </c>
      <c r="Y3041" s="17">
        <f>[1]!s_ipo_dilutedpe(A3041)</f>
        <v>36.159999999999997</v>
      </c>
      <c r="Z3041" s="12">
        <f>[1]!s_ipo_collection_total(A3041,100000000)</f>
        <v>12.18</v>
      </c>
      <c r="AA3041" s="2">
        <f>[1]!s_val_pe_ttm(A3041,E3041)</f>
        <v>19.226638793945313</v>
      </c>
      <c r="AB3041" s="5">
        <f>[1]!s_info_zjtxornot1(A3041,"")</f>
        <v>1</v>
      </c>
      <c r="AC3041" s="22" t="str">
        <f>[1]!s_info_nature1(A3041,"")</f>
        <v>民营企业</v>
      </c>
      <c r="AD3041" s="6" t="str">
        <f>[1]!s_info_city(A3041)</f>
        <v>深圳市</v>
      </c>
      <c r="AE3041" s="6" t="str">
        <f>[1]!s_info_province(A3041)</f>
        <v>广东省</v>
      </c>
      <c r="AF3041">
        <v>114.085947</v>
      </c>
      <c r="AG3041">
        <v>22.547000000000001</v>
      </c>
    </row>
    <row r="3042" spans="1:33" x14ac:dyDescent="0.3">
      <c r="A3042" s="12" t="s">
        <v>6558</v>
      </c>
      <c r="B3042" s="12" t="s">
        <v>6559</v>
      </c>
      <c r="C3042" s="16" t="str">
        <f>[1]!s_info_mkt(A3042)</f>
        <v>主板</v>
      </c>
      <c r="D3042" s="16" t="str">
        <f>[1]!s_ipo_listeddate(A3042)</f>
        <v>2012-08-10</v>
      </c>
      <c r="E3042" s="16" t="str">
        <f>[1]!lastradeday_s("000002","")</f>
        <v>2026-06-22</v>
      </c>
      <c r="F3042" s="16" t="str">
        <f>[1]!s_info_industry_csrc2023(A3042,"",3)</f>
        <v>铁路、船舶、航空航天和其他运输设备制造业</v>
      </c>
      <c r="G3042" s="16" t="str">
        <f>[1]!s_info_industry_csrc2023(A3042,"",1)</f>
        <v>制造业</v>
      </c>
      <c r="H3042" s="16">
        <f>[1]!s_is(A3042,83,"FY","YTD","20251231",1,"",100000000)</f>
        <v>191.3515446495</v>
      </c>
      <c r="I3042" s="16">
        <f>[1]!s_is(A3042,83,"FY","YTD","20241231",1,"",100000000)</f>
        <v>168.22240957809998</v>
      </c>
      <c r="J3042" s="16">
        <f t="shared" si="141"/>
        <v>0.13749140277688121</v>
      </c>
      <c r="K3042" s="16">
        <f>[1]!s_is(A3042,61,"FY","YTD","20251231",1,"",100000000)</f>
        <v>16.4775037076</v>
      </c>
      <c r="L3042" s="16">
        <f>[1]!s_is(A3042,61,"FY","YTD","20241231",1,"",100000000)</f>
        <v>11.2127167475</v>
      </c>
      <c r="M3042" s="16">
        <f t="shared" si="142"/>
        <v>0.46953714061080187</v>
      </c>
      <c r="N3042" s="16">
        <f>[1]!s_fa_roe(A3042,"20251231")</f>
        <v>17.5654</v>
      </c>
      <c r="O3042" s="16">
        <f>[1]!s_stmnote_rdexp(A3042,"20251231",1,10000)</f>
        <v>46855.875262000001</v>
      </c>
      <c r="P3042" s="20">
        <f t="shared" si="143"/>
        <v>2.448680273149937E-2</v>
      </c>
      <c r="Q3042" s="16">
        <f>[1]!s_margin_tradingbalance(A3042,"",10000)</f>
        <v>29431.505099999998</v>
      </c>
      <c r="R3042" s="16">
        <f>[1]!s_margin_seclendingbalance(A3042,"",10000)</f>
        <v>697.66200000000003</v>
      </c>
      <c r="S3042" s="17">
        <f>[1]!s_val_ev(A3042,"",100000000)</f>
        <v>233.48770834499999</v>
      </c>
      <c r="T3042" s="17">
        <f>[1]!share_freesharesmv(A3042,"",100000000)</f>
        <v>139.92603972599997</v>
      </c>
      <c r="U3042" s="17">
        <f>[1]!s_dq_amount_btin(A3042,E3042,100000000)</f>
        <v>4.05373509</v>
      </c>
      <c r="V3042" s="17">
        <f>[1]!s_dq_turn(A3042,E3042)</f>
        <v>1.7556968220540525</v>
      </c>
      <c r="W3042" s="2">
        <f>[1]!s_pq_amount(A3042,"20260101","",100000000)</f>
        <v>382.17398247</v>
      </c>
      <c r="X3042" s="2">
        <f>[1]!s_pq_avgamount(A3042,"20260101","",100000000)</f>
        <v>3.4743089315454543</v>
      </c>
      <c r="Y3042" s="17">
        <f>[1]!s_ipo_dilutedpe(A3042)</f>
        <v>14.27</v>
      </c>
      <c r="Z3042" s="12">
        <f>[1]!s_ipo_collection_total(A3042,100000000)</f>
        <v>5.2640000000000002</v>
      </c>
      <c r="AA3042" s="2">
        <f>[1]!s_val_pe_ttm(A3042,E3042)</f>
        <v>14.482514381408691</v>
      </c>
      <c r="AB3042" s="5">
        <f>[1]!s_info_zjtxornot1(A3042,"")</f>
        <v>0</v>
      </c>
      <c r="AC3042" s="22" t="str">
        <f>[1]!s_info_nature1(A3042,"")</f>
        <v>民营企业</v>
      </c>
      <c r="AD3042" s="6" t="str">
        <f>[1]!s_info_city(A3042)</f>
        <v>重庆市</v>
      </c>
      <c r="AE3042" s="6" t="str">
        <f>[1]!s_info_province(A3042)</f>
        <v>重庆</v>
      </c>
      <c r="AF3042">
        <v>106.50496200000001</v>
      </c>
      <c r="AG3042">
        <v>29.533155000000001</v>
      </c>
    </row>
    <row r="3043" spans="1:33" x14ac:dyDescent="0.3">
      <c r="A3043" s="12" t="s">
        <v>6560</v>
      </c>
      <c r="B3043" s="12" t="s">
        <v>6561</v>
      </c>
      <c r="C3043" s="16" t="str">
        <f>[1]!s_info_mkt(A3043)</f>
        <v>主板</v>
      </c>
      <c r="D3043" s="16" t="str">
        <f>[1]!s_ipo_listeddate(A3043)</f>
        <v>2001-02-06</v>
      </c>
      <c r="E3043" s="16" t="str">
        <f>[1]!lastradeday_s("000002","")</f>
        <v>2026-06-22</v>
      </c>
      <c r="F3043" s="16" t="str">
        <f>[1]!s_info_industry_csrc2023(A3043,"",3)</f>
        <v>食品制造业</v>
      </c>
      <c r="G3043" s="16" t="str">
        <f>[1]!s_info_industry_csrc2023(A3043,"",1)</f>
        <v>制造业</v>
      </c>
      <c r="H3043" s="16">
        <f>[1]!s_is(A3043,83,"FY","YTD","20251231",1,"",100000000)</f>
        <v>22.865385939399999</v>
      </c>
      <c r="I3043" s="16">
        <f>[1]!s_is(A3043,83,"FY","YTD","20241231",1,"",100000000)</f>
        <v>21.958705084499996</v>
      </c>
      <c r="J3043" s="16">
        <f t="shared" si="141"/>
        <v>4.1290269686257597E-2</v>
      </c>
      <c r="K3043" s="16">
        <f>[1]!s_is(A3043,61,"FY","YTD","20251231",1,"",100000000)</f>
        <v>1.4363828653999999</v>
      </c>
      <c r="L3043" s="16">
        <f>[1]!s_is(A3043,61,"FY","YTD","20241231",1,"",100000000)</f>
        <v>1.2734205881</v>
      </c>
      <c r="M3043" s="16">
        <f t="shared" si="142"/>
        <v>0.12797207680075823</v>
      </c>
      <c r="N3043" s="16">
        <f>[1]!s_fa_roe(A3043,"20251231")</f>
        <v>4.3009000000000004</v>
      </c>
      <c r="O3043" s="16">
        <f>[1]!s_stmnote_rdexp(A3043,"20251231",1,10000)</f>
        <v>9392.2451569999994</v>
      </c>
      <c r="P3043" s="20">
        <f t="shared" si="143"/>
        <v>4.1076259031411988E-2</v>
      </c>
      <c r="Q3043" s="16">
        <f>[1]!s_margin_tradingbalance(A3043,"",10000)</f>
        <v>16355.5707</v>
      </c>
      <c r="R3043" s="16">
        <f>[1]!s_margin_seclendingbalance(A3043,"",10000)</f>
        <v>190.67400000000001</v>
      </c>
      <c r="S3043" s="17">
        <f>[1]!s_val_ev(A3043,"",100000000)</f>
        <v>73.239598988400004</v>
      </c>
      <c r="T3043" s="17">
        <f>[1]!share_freesharesmv(A3043,"",100000000)</f>
        <v>42.621121147799997</v>
      </c>
      <c r="U3043" s="17">
        <f>[1]!s_dq_amount_btin(A3043,E3043,100000000)</f>
        <v>0.66676058000000005</v>
      </c>
      <c r="V3043" s="17">
        <f>[1]!s_dq_turn(A3043,E3043)</f>
        <v>0.93051378618197245</v>
      </c>
      <c r="W3043" s="2">
        <f>[1]!s_pq_amount(A3043,"20260101","",100000000)</f>
        <v>72.827481579999997</v>
      </c>
      <c r="X3043" s="2">
        <f>[1]!s_pq_avgamount(A3043,"20260101","",100000000)</f>
        <v>0.66206801436363638</v>
      </c>
      <c r="Y3043" s="17">
        <f>[1]!s_ipo_dilutedpe(A3043)</f>
        <v>29.28</v>
      </c>
      <c r="Z3043" s="12">
        <f>[1]!s_ipo_collection_total(A3043,100000000)</f>
        <v>2.84</v>
      </c>
      <c r="AA3043" s="2">
        <f>[1]!s_val_pe_ttm(A3043,E3043)</f>
        <v>47.628574371337891</v>
      </c>
      <c r="AB3043" s="5">
        <f>[1]!s_info_zjtxornot1(A3043,"")</f>
        <v>0</v>
      </c>
      <c r="AC3043" s="22" t="str">
        <f>[1]!s_info_nature1(A3043,"")</f>
        <v>地方国有企业</v>
      </c>
      <c r="AD3043" s="6" t="str">
        <f>[1]!s_info_city(A3043)</f>
        <v>镇江市</v>
      </c>
      <c r="AE3043" s="6" t="str">
        <f>[1]!s_info_province(A3043)</f>
        <v>江苏省</v>
      </c>
      <c r="AF3043">
        <v>119.452753</v>
      </c>
      <c r="AG3043">
        <v>32.204402000000002</v>
      </c>
    </row>
    <row r="3044" spans="1:33" x14ac:dyDescent="0.3">
      <c r="A3044" s="12" t="s">
        <v>6562</v>
      </c>
      <c r="B3044" s="12" t="s">
        <v>6563</v>
      </c>
      <c r="C3044" s="16" t="str">
        <f>[1]!s_info_mkt(A3044)</f>
        <v>创业板</v>
      </c>
      <c r="D3044" s="16" t="str">
        <f>[1]!s_ipo_listeddate(A3044)</f>
        <v>2011-02-01</v>
      </c>
      <c r="E3044" s="16" t="str">
        <f>[1]!lastradeday_s("000002","")</f>
        <v>2026-06-22</v>
      </c>
      <c r="F3044" s="16" t="str">
        <f>[1]!s_info_industry_csrc2023(A3044,"",3)</f>
        <v>专用设备制造业</v>
      </c>
      <c r="G3044" s="16" t="str">
        <f>[1]!s_info_industry_csrc2023(A3044,"",1)</f>
        <v>制造业</v>
      </c>
      <c r="H3044" s="16">
        <f>[1]!s_is(A3044,83,"FY","YTD","20251231",1,"",100000000)</f>
        <v>52.3292297574</v>
      </c>
      <c r="I3044" s="16">
        <f>[1]!s_is(A3044,83,"FY","YTD","20241231",1,"",100000000)</f>
        <v>50.101424529100001</v>
      </c>
      <c r="J3044" s="16">
        <f t="shared" si="141"/>
        <v>4.4465905894672586E-2</v>
      </c>
      <c r="K3044" s="16">
        <f>[1]!s_is(A3044,61,"FY","YTD","20251231",1,"",100000000)</f>
        <v>2.0037738125</v>
      </c>
      <c r="L3044" s="16">
        <f>[1]!s_is(A3044,61,"FY","YTD","20241231",1,"",100000000)</f>
        <v>1.9409322177999999</v>
      </c>
      <c r="M3044" s="16">
        <f t="shared" si="142"/>
        <v>3.2377016633393568E-2</v>
      </c>
      <c r="N3044" s="16">
        <f>[1]!s_fa_roe(A3044,"20251231")</f>
        <v>2.5463</v>
      </c>
      <c r="O3044" s="16">
        <f>[1]!s_stmnote_rdexp(A3044,"20251231",1,10000)</f>
        <v>33766.417226999998</v>
      </c>
      <c r="P3044" s="20">
        <f t="shared" si="143"/>
        <v>6.4526876056731963E-2</v>
      </c>
      <c r="Q3044" s="16">
        <f>[1]!s_margin_tradingbalance(A3044,"",10000)</f>
        <v>24726.954699999998</v>
      </c>
      <c r="R3044" s="16">
        <f>[1]!s_margin_seclendingbalance(A3044,"",10000)</f>
        <v>8.3841999999999999</v>
      </c>
      <c r="S3044" s="17">
        <f>[1]!s_val_ev(A3044,"",100000000)</f>
        <v>86.615151323999996</v>
      </c>
      <c r="T3044" s="17">
        <f>[1]!share_freesharesmv(A3044,"",100000000)</f>
        <v>42.0449470545</v>
      </c>
      <c r="U3044" s="17">
        <f>[1]!s_dq_amount_btin(A3044,E3044,100000000)</f>
        <v>0.79588751999999996</v>
      </c>
      <c r="V3044" s="17">
        <f>[1]!s_dq_turn(A3044,E3044)</f>
        <v>1.2794986035506457</v>
      </c>
      <c r="W3044" s="2">
        <f>[1]!s_pq_amount(A3044,"20260101","",100000000)</f>
        <v>161.92679867999999</v>
      </c>
      <c r="X3044" s="2">
        <f>[1]!s_pq_avgamount(A3044,"20260101","",100000000)</f>
        <v>1.4720618061818183</v>
      </c>
      <c r="Y3044" s="17">
        <f>[1]!s_ipo_dilutedpe(A3044)</f>
        <v>96.63</v>
      </c>
      <c r="Z3044" s="12">
        <f>[1]!s_ipo_collection_total(A3044,100000000)</f>
        <v>17.2</v>
      </c>
      <c r="AA3044" s="2">
        <f>[1]!s_val_pe_ttm(A3044,E3044)</f>
        <v>41.690162658691406</v>
      </c>
      <c r="AB3044" s="5">
        <f>[1]!s_info_zjtxornot1(A3044,"")</f>
        <v>0</v>
      </c>
      <c r="AC3044" s="22" t="str">
        <f>[1]!s_info_nature1(A3044,"")</f>
        <v>民营企业</v>
      </c>
      <c r="AD3044" s="6" t="str">
        <f>[1]!s_info_city(A3044)</f>
        <v>上海市</v>
      </c>
      <c r="AE3044" s="6" t="str">
        <f>[1]!s_info_province(A3044)</f>
        <v>上海</v>
      </c>
      <c r="AF3044">
        <v>121.472644</v>
      </c>
      <c r="AG3044">
        <v>31.231705999999999</v>
      </c>
    </row>
    <row r="3045" spans="1:33" x14ac:dyDescent="0.3">
      <c r="A3045" s="12" t="s">
        <v>6564</v>
      </c>
      <c r="B3045" s="12" t="s">
        <v>6565</v>
      </c>
      <c r="C3045" s="16" t="str">
        <f>[1]!s_info_mkt(A3045)</f>
        <v>科创板</v>
      </c>
      <c r="D3045" s="16" t="str">
        <f>[1]!s_ipo_listeddate(A3045)</f>
        <v>2020-12-24</v>
      </c>
      <c r="E3045" s="16" t="str">
        <f>[1]!lastradeday_s("000002","")</f>
        <v>2026-06-22</v>
      </c>
      <c r="F3045" s="16" t="str">
        <f>[1]!s_info_industry_csrc2023(A3045,"",3)</f>
        <v>医药制造业</v>
      </c>
      <c r="G3045" s="16" t="str">
        <f>[1]!s_info_industry_csrc2023(A3045,"",1)</f>
        <v>制造业</v>
      </c>
      <c r="H3045" s="16">
        <f>[1]!s_is(A3045,83,"FY","YTD","20251231",1,"",100000000)</f>
        <v>24.460869689299997</v>
      </c>
      <c r="I3045" s="16">
        <f>[1]!s_is(A3045,83,"FY","YTD","20241231",1,"",100000000)</f>
        <v>37.808759899899997</v>
      </c>
      <c r="J3045" s="16">
        <f t="shared" si="141"/>
        <v>-0.35303697465716943</v>
      </c>
      <c r="K3045" s="16">
        <f>[1]!s_is(A3045,61,"FY","YTD","20251231",1,"",100000000)</f>
        <v>-2.6238986098999999</v>
      </c>
      <c r="L3045" s="16">
        <f>[1]!s_is(A3045,61,"FY","YTD","20241231",1,"",100000000)</f>
        <v>1.2371702886</v>
      </c>
      <c r="M3045" s="16">
        <f t="shared" si="142"/>
        <v>-3.1208871843093178</v>
      </c>
      <c r="N3045" s="16">
        <f>[1]!s_fa_roe(A3045,"20251231")</f>
        <v>-7.6134000000000004</v>
      </c>
      <c r="O3045" s="16">
        <f>[1]!s_stmnote_rdexp(A3045,"20251231",1,10000)</f>
        <v>45666.714297000006</v>
      </c>
      <c r="P3045" s="20">
        <f t="shared" si="143"/>
        <v>0.18669292987966063</v>
      </c>
      <c r="Q3045" s="16">
        <f>[1]!s_margin_tradingbalance(A3045,"",10000)</f>
        <v>30031.3603</v>
      </c>
      <c r="R3045" s="16">
        <f>[1]!s_margin_seclendingbalance(A3045,"",10000)</f>
        <v>118.13890000000001</v>
      </c>
      <c r="S3045" s="17">
        <f>[1]!s_val_ev(A3045,"",100000000)</f>
        <v>58.86</v>
      </c>
      <c r="T3045" s="17">
        <f>[1]!share_freesharesmv(A3045,"",100000000)</f>
        <v>32.807240304000004</v>
      </c>
      <c r="U3045" s="17">
        <f>[1]!s_dq_amount_btin(A3045,E3045,100000000)</f>
        <v>1.62967119</v>
      </c>
      <c r="V3045" s="17">
        <f>[1]!s_dq_turn(A3045,E3045)</f>
        <v>2.8480451111111109</v>
      </c>
      <c r="W3045" s="2">
        <f>[1]!s_pq_amount(A3045,"20260101","",100000000)</f>
        <v>242.75380061000001</v>
      </c>
      <c r="X3045" s="2">
        <f>[1]!s_pq_avgamount(A3045,"20260101","",100000000)</f>
        <v>2.2068527328181817</v>
      </c>
      <c r="Y3045" s="17">
        <f>[1]!s_ipo_dilutedpe(A3045)</f>
        <v>40.78</v>
      </c>
      <c r="Z3045" s="12">
        <f>[1]!s_ipo_collection_total(A3045,100000000)</f>
        <v>21.923999999999999</v>
      </c>
      <c r="AA3045" s="2">
        <f>[1]!s_val_pe_ttm(A3045,E3045)</f>
        <v>-23.904989242553711</v>
      </c>
      <c r="AB3045" s="5">
        <f>[1]!s_info_zjtxornot1(A3045,"")</f>
        <v>0</v>
      </c>
      <c r="AC3045" s="22" t="str">
        <f>[1]!s_info_nature1(A3045,"")</f>
        <v>民营企业</v>
      </c>
      <c r="AD3045" s="6" t="str">
        <f>[1]!s_info_city(A3045)</f>
        <v>北京市</v>
      </c>
      <c r="AE3045" s="6" t="str">
        <f>[1]!s_info_province(A3045)</f>
        <v>北京</v>
      </c>
      <c r="AF3045">
        <v>116.40528500000001</v>
      </c>
      <c r="AG3045">
        <v>39.904989</v>
      </c>
    </row>
    <row r="3046" spans="1:33" x14ac:dyDescent="0.3">
      <c r="A3046" s="12" t="s">
        <v>6566</v>
      </c>
      <c r="B3046" s="12" t="s">
        <v>6567</v>
      </c>
      <c r="C3046" s="16" t="str">
        <f>[1]!s_info_mkt(A3046)</f>
        <v>科创板</v>
      </c>
      <c r="D3046" s="16" t="str">
        <f>[1]!s_ipo_listeddate(A3046)</f>
        <v>2021-10-20</v>
      </c>
      <c r="E3046" s="16" t="str">
        <f>[1]!lastradeday_s("000002","")</f>
        <v>2026-06-22</v>
      </c>
      <c r="F3046" s="16" t="str">
        <f>[1]!s_info_industry_csrc2023(A3046,"",3)</f>
        <v>铁路、船舶、航空航天和其他运输设备制造业</v>
      </c>
      <c r="G3046" s="16" t="str">
        <f>[1]!s_info_industry_csrc2023(A3046,"",1)</f>
        <v>制造业</v>
      </c>
      <c r="H3046" s="16">
        <f>[1]!s_is(A3046,83,"FY","YTD","20251231",1,"",100000000)</f>
        <v>11.811054521600001</v>
      </c>
      <c r="I3046" s="16">
        <f>[1]!s_is(A3046,83,"FY","YTD","20241231",1,"",100000000)</f>
        <v>10.0814763593</v>
      </c>
      <c r="J3046" s="16">
        <f t="shared" si="141"/>
        <v>0.17156000774673186</v>
      </c>
      <c r="K3046" s="16">
        <f>[1]!s_is(A3046,61,"FY","YTD","20251231",1,"",100000000)</f>
        <v>0.51461461799999997</v>
      </c>
      <c r="L3046" s="16">
        <f>[1]!s_is(A3046,61,"FY","YTD","20241231",1,"",100000000)</f>
        <v>0.4513307111</v>
      </c>
      <c r="M3046" s="16">
        <f t="shared" si="142"/>
        <v>0.14021626568633469</v>
      </c>
      <c r="N3046" s="16">
        <f>[1]!s_fa_roe(A3046,"20251231")</f>
        <v>3.085</v>
      </c>
      <c r="O3046" s="16">
        <f>[1]!s_stmnote_rdexp(A3046,"20251231",1,10000)</f>
        <v>5088.1214950000003</v>
      </c>
      <c r="P3046" s="20">
        <f t="shared" si="143"/>
        <v>4.307931595519153E-2</v>
      </c>
      <c r="Q3046" s="16">
        <f>[1]!s_margin_tradingbalance(A3046,"",10000)</f>
        <v>7462.4166999999998</v>
      </c>
      <c r="R3046" s="16">
        <f>[1]!s_margin_seclendingbalance(A3046,"",10000)</f>
        <v>0</v>
      </c>
      <c r="S3046" s="17">
        <f>[1]!s_val_ev(A3046,"",100000000)</f>
        <v>28.447517422799997</v>
      </c>
      <c r="T3046" s="17">
        <f>[1]!share_freesharesmv(A3046,"",100000000)</f>
        <v>7.1139599999999996</v>
      </c>
      <c r="U3046" s="17">
        <f>[1]!s_dq_amount_btin(A3046,E3046,100000000)</f>
        <v>0.23486418000000001</v>
      </c>
      <c r="V3046" s="17">
        <f>[1]!s_dq_turn(A3046,E3046)</f>
        <v>0.84257985411370828</v>
      </c>
      <c r="W3046" s="2">
        <f>[1]!s_pq_amount(A3046,"20260101","",100000000)</f>
        <v>37.05280174</v>
      </c>
      <c r="X3046" s="2">
        <f>[1]!s_pq_avgamount(A3046,"20260101","",100000000)</f>
        <v>0.33684365218181817</v>
      </c>
      <c r="Y3046" s="17">
        <f>[1]!s_ipo_dilutedpe(A3046)</f>
        <v>20.29</v>
      </c>
      <c r="Z3046" s="12">
        <f>[1]!s_ipo_collection_total(A3046,100000000)</f>
        <v>6.7563800000000001</v>
      </c>
      <c r="AA3046" s="2">
        <f>[1]!s_val_pe_ttm(A3046,E3046)</f>
        <v>48.344963073730469</v>
      </c>
      <c r="AB3046" s="5">
        <f>[1]!s_info_zjtxornot1(A3046,"")</f>
        <v>0</v>
      </c>
      <c r="AC3046" s="22" t="str">
        <f>[1]!s_info_nature1(A3046,"")</f>
        <v>中央国有企业</v>
      </c>
      <c r="AD3046" s="6" t="str">
        <f>[1]!s_info_city(A3046)</f>
        <v>宝鸡市</v>
      </c>
      <c r="AE3046" s="6" t="str">
        <f>[1]!s_info_province(A3046)</f>
        <v>陕西省</v>
      </c>
      <c r="AF3046">
        <v>107.14487</v>
      </c>
      <c r="AG3046">
        <v>34.369315</v>
      </c>
    </row>
    <row r="3047" spans="1:33" x14ac:dyDescent="0.3">
      <c r="A3047" s="12" t="s">
        <v>6568</v>
      </c>
      <c r="B3047" s="12" t="s">
        <v>6569</v>
      </c>
      <c r="C3047" s="16" t="str">
        <f>[1]!s_info_mkt(A3047)</f>
        <v>科创板</v>
      </c>
      <c r="D3047" s="16" t="str">
        <f>[1]!s_ipo_listeddate(A3047)</f>
        <v>2020-08-28</v>
      </c>
      <c r="E3047" s="16" t="str">
        <f>[1]!lastradeday_s("000002","")</f>
        <v>2026-06-22</v>
      </c>
      <c r="F3047" s="16" t="str">
        <f>[1]!s_info_industry_csrc2023(A3047,"",3)</f>
        <v>电气机械和器材制造业</v>
      </c>
      <c r="G3047" s="16" t="str">
        <f>[1]!s_info_industry_csrc2023(A3047,"",1)</f>
        <v>制造业</v>
      </c>
      <c r="H3047" s="16">
        <f>[1]!s_is(A3047,83,"FY","YTD","20251231",1,"",100000000)</f>
        <v>68.847080079899996</v>
      </c>
      <c r="I3047" s="16">
        <f>[1]!s_is(A3047,83,"FY","YTD","20241231",1,"",100000000)</f>
        <v>90.2610789716</v>
      </c>
      <c r="J3047" s="16">
        <f t="shared" si="141"/>
        <v>-0.23724510204933147</v>
      </c>
      <c r="K3047" s="16">
        <f>[1]!s_is(A3047,61,"FY","YTD","20251231",1,"",100000000)</f>
        <v>-0.1010264421</v>
      </c>
      <c r="L3047" s="16">
        <f>[1]!s_is(A3047,61,"FY","YTD","20241231",1,"",100000000)</f>
        <v>6.3151880454999993</v>
      </c>
      <c r="M3047" s="16">
        <f t="shared" si="142"/>
        <v>-1.0159973767007602</v>
      </c>
      <c r="N3047" s="16">
        <f>[1]!s_fa_roe(A3047,"20251231")</f>
        <v>-0.23730000000000001</v>
      </c>
      <c r="O3047" s="16">
        <f>[1]!s_stmnote_rdexp(A3047,"20251231",1,10000)</f>
        <v>16491.526726</v>
      </c>
      <c r="P3047" s="20">
        <f t="shared" si="143"/>
        <v>2.395385063079055E-2</v>
      </c>
      <c r="Q3047" s="16">
        <f>[1]!s_margin_tradingbalance(A3047,"",10000)</f>
        <v>36158.970999999998</v>
      </c>
      <c r="R3047" s="16">
        <f>[1]!s_margin_seclendingbalance(A3047,"",10000)</f>
        <v>191.2175</v>
      </c>
      <c r="S3047" s="17">
        <f>[1]!s_val_ev(A3047,"",100000000)</f>
        <v>65.566419679799992</v>
      </c>
      <c r="T3047" s="17">
        <f>[1]!share_freesharesmv(A3047,"",100000000)</f>
        <v>38.828439813400003</v>
      </c>
      <c r="U3047" s="17">
        <f>[1]!s_dq_amount_btin(A3047,E3047,100000000)</f>
        <v>1.3881528999999999</v>
      </c>
      <c r="V3047" s="17">
        <f>[1]!s_dq_turn(A3047,E3047)</f>
        <v>2.1518416610060407</v>
      </c>
      <c r="W3047" s="2">
        <f>[1]!s_pq_amount(A3047,"20260101","",100000000)</f>
        <v>273.38989518</v>
      </c>
      <c r="X3047" s="2">
        <f>[1]!s_pq_avgamount(A3047,"20260101","",100000000)</f>
        <v>2.4853626834545453</v>
      </c>
      <c r="Y3047" s="17">
        <f>[1]!s_ipo_dilutedpe(A3047)</f>
        <v>40.479999999999997</v>
      </c>
      <c r="Z3047" s="12">
        <f>[1]!s_ipo_collection_total(A3047,100000000)</f>
        <v>14.314590252999999</v>
      </c>
      <c r="AA3047" s="2">
        <f>[1]!s_val_pe_ttm(A3047,E3047)</f>
        <v>-38.850906372070313</v>
      </c>
      <c r="AB3047" s="5">
        <f>[1]!s_info_zjtxornot1(A3047,"")</f>
        <v>1</v>
      </c>
      <c r="AC3047" s="22" t="str">
        <f>[1]!s_info_nature1(A3047,"")</f>
        <v>民营企业</v>
      </c>
      <c r="AD3047" s="6" t="str">
        <f>[1]!s_info_city(A3047)</f>
        <v>昆山市</v>
      </c>
      <c r="AE3047" s="6" t="str">
        <f>[1]!s_info_province(A3047)</f>
        <v>江苏省</v>
      </c>
      <c r="AF3047">
        <v>120.965808</v>
      </c>
      <c r="AG3047">
        <v>31.328937</v>
      </c>
    </row>
    <row r="3048" spans="1:33" x14ac:dyDescent="0.3">
      <c r="A3048" s="12" t="s">
        <v>6570</v>
      </c>
      <c r="B3048" s="12" t="s">
        <v>6571</v>
      </c>
      <c r="C3048" s="16" t="str">
        <f>[1]!s_info_mkt(A3048)</f>
        <v>主板</v>
      </c>
      <c r="D3048" s="16" t="str">
        <f>[1]!s_ipo_listeddate(A3048)</f>
        <v>2020-03-06</v>
      </c>
      <c r="E3048" s="16" t="str">
        <f>[1]!lastradeday_s("000002","")</f>
        <v>2026-06-22</v>
      </c>
      <c r="F3048" s="16" t="str">
        <f>[1]!s_info_industry_csrc2023(A3048,"",3)</f>
        <v>金属制品业</v>
      </c>
      <c r="G3048" s="16" t="str">
        <f>[1]!s_info_industry_csrc2023(A3048,"",1)</f>
        <v>制造业</v>
      </c>
      <c r="H3048" s="16">
        <f>[1]!s_is(A3048,83,"FY","YTD","20251231",1,"",100000000)</f>
        <v>21.0963993186</v>
      </c>
      <c r="I3048" s="16">
        <f>[1]!s_is(A3048,83,"FY","YTD","20241231",1,"",100000000)</f>
        <v>17.743374354700002</v>
      </c>
      <c r="J3048" s="16">
        <f t="shared" si="141"/>
        <v>0.18897335404591864</v>
      </c>
      <c r="K3048" s="16">
        <f>[1]!s_is(A3048,61,"FY","YTD","20251231",1,"",100000000)</f>
        <v>7.8947809899999999E-2</v>
      </c>
      <c r="L3048" s="16">
        <f>[1]!s_is(A3048,61,"FY","YTD","20241231",1,"",100000000)</f>
        <v>-0.25315490219999998</v>
      </c>
      <c r="M3048" s="16">
        <f t="shared" si="142"/>
        <v>1.3118557421322572</v>
      </c>
      <c r="N3048" s="16">
        <f>[1]!s_fa_roe(A3048,"20251231")</f>
        <v>0.70940000000000003</v>
      </c>
      <c r="O3048" s="16">
        <f>[1]!s_stmnote_rdexp(A3048,"20251231",1,10000)</f>
        <v>11689.094276</v>
      </c>
      <c r="P3048" s="20">
        <f t="shared" si="143"/>
        <v>5.5408006359142573E-2</v>
      </c>
      <c r="Q3048" s="16">
        <f>[1]!s_margin_tradingbalance(A3048,"",10000)</f>
        <v>0</v>
      </c>
      <c r="R3048" s="16">
        <f>[1]!s_margin_seclendingbalance(A3048,"",10000)</f>
        <v>0</v>
      </c>
      <c r="S3048" s="17">
        <f>[1]!s_val_ev(A3048,"",100000000)</f>
        <v>43.413199229999996</v>
      </c>
      <c r="T3048" s="17">
        <f>[1]!share_freesharesmv(A3048,"",100000000)</f>
        <v>20.476330730000001</v>
      </c>
      <c r="U3048" s="17">
        <f>[1]!s_dq_amount_btin(A3048,E3048,100000000)</f>
        <v>4.5288403700000002</v>
      </c>
      <c r="V3048" s="17">
        <f>[1]!s_dq_turn(A3048,E3048)</f>
        <v>16.49909854475057</v>
      </c>
      <c r="W3048" s="2">
        <f>[1]!s_pq_amount(A3048,"20260101","",100000000)</f>
        <v>138.24522365000001</v>
      </c>
      <c r="X3048" s="2">
        <f>[1]!s_pq_avgamount(A3048,"20260101","",100000000)</f>
        <v>1.2567747604545454</v>
      </c>
      <c r="Y3048" s="17">
        <f>[1]!s_ipo_dilutedpe(A3048)</f>
        <v>22.55</v>
      </c>
      <c r="Z3048" s="12">
        <f>[1]!s_ipo_collection_total(A3048,100000000)</f>
        <v>4.7525000000000004</v>
      </c>
      <c r="AA3048" s="2">
        <f>[1]!s_val_pe_ttm(A3048,E3048)</f>
        <v>-230.57980346679688</v>
      </c>
      <c r="AB3048" s="5">
        <f>[1]!s_info_zjtxornot1(A3048,"")</f>
        <v>1</v>
      </c>
      <c r="AC3048" s="22" t="str">
        <f>[1]!s_info_nature1(A3048,"")</f>
        <v>民营企业</v>
      </c>
      <c r="AD3048" s="6" t="str">
        <f>[1]!s_info_city(A3048)</f>
        <v>苏州市</v>
      </c>
      <c r="AE3048" s="6" t="str">
        <f>[1]!s_info_province(A3048)</f>
        <v>江苏省</v>
      </c>
      <c r="AF3048">
        <v>120.619585</v>
      </c>
      <c r="AG3048">
        <v>31.299378999999998</v>
      </c>
    </row>
    <row r="3049" spans="1:33" x14ac:dyDescent="0.3">
      <c r="A3049" s="12" t="s">
        <v>6572</v>
      </c>
      <c r="B3049" s="12" t="s">
        <v>6573</v>
      </c>
      <c r="C3049" s="16" t="str">
        <f>[1]!s_info_mkt(A3049)</f>
        <v>主板</v>
      </c>
      <c r="D3049" s="16" t="str">
        <f>[1]!s_ipo_listeddate(A3049)</f>
        <v>2004-07-13</v>
      </c>
      <c r="E3049" s="16" t="str">
        <f>[1]!lastradeday_s("000002","")</f>
        <v>2026-06-22</v>
      </c>
      <c r="F3049" s="16" t="str">
        <f>[1]!s_info_industry_csrc2023(A3049,"",3)</f>
        <v>计算机、通信和其他电子设备制造业</v>
      </c>
      <c r="G3049" s="16" t="str">
        <f>[1]!s_info_industry_csrc2023(A3049,"",1)</f>
        <v>制造业</v>
      </c>
      <c r="H3049" s="16">
        <f>[1]!s_is(A3049,83,"FY","YTD","20251231",1,"",100000000)</f>
        <v>13.1943563172</v>
      </c>
      <c r="I3049" s="16">
        <f>[1]!s_is(A3049,83,"FY","YTD","20241231",1,"",100000000)</f>
        <v>13.846336540999999</v>
      </c>
      <c r="J3049" s="16">
        <f t="shared" si="141"/>
        <v>-4.7086839314459672E-2</v>
      </c>
      <c r="K3049" s="16">
        <f>[1]!s_is(A3049,61,"FY","YTD","20251231",1,"",100000000)</f>
        <v>1.6313567082</v>
      </c>
      <c r="L3049" s="16">
        <f>[1]!s_is(A3049,61,"FY","YTD","20241231",1,"",100000000)</f>
        <v>1.8981009622999998</v>
      </c>
      <c r="M3049" s="16">
        <f t="shared" si="142"/>
        <v>-0.14053217368204474</v>
      </c>
      <c r="N3049" s="16">
        <f>[1]!s_fa_roe(A3049,"20251231")</f>
        <v>9.1532</v>
      </c>
      <c r="O3049" s="16">
        <f>[1]!s_stmnote_rdexp(A3049,"20251231",1,10000)</f>
        <v>14511.652538999999</v>
      </c>
      <c r="P3049" s="20">
        <f t="shared" si="143"/>
        <v>0.10998378541651772</v>
      </c>
      <c r="Q3049" s="16">
        <f>[1]!s_margin_tradingbalance(A3049,"",10000)</f>
        <v>34686.299899999998</v>
      </c>
      <c r="R3049" s="16">
        <f>[1]!s_margin_seclendingbalance(A3049,"",10000)</f>
        <v>198.702</v>
      </c>
      <c r="S3049" s="17">
        <f>[1]!s_val_ev(A3049,"",100000000)</f>
        <v>94.494314785200004</v>
      </c>
      <c r="T3049" s="17">
        <f>[1]!share_freesharesmv(A3049,"",100000000)</f>
        <v>52.660058532400008</v>
      </c>
      <c r="U3049" s="17">
        <f>[1]!s_dq_amount_btin(A3049,E3049,100000000)</f>
        <v>2.5909165999999999</v>
      </c>
      <c r="V3049" s="17">
        <f>[1]!s_dq_turn(A3049,E3049)</f>
        <v>2.8107410481677606</v>
      </c>
      <c r="W3049" s="2">
        <f>[1]!s_pq_amount(A3049,"20260101","",100000000)</f>
        <v>492.64876265999999</v>
      </c>
      <c r="X3049" s="2">
        <f>[1]!s_pq_avgamount(A3049,"20260101","",100000000)</f>
        <v>4.4786251150909093</v>
      </c>
      <c r="Y3049" s="17">
        <f>[1]!s_ipo_dilutedpe(A3049)</f>
        <v>18.420000000000002</v>
      </c>
      <c r="Z3049" s="12">
        <f>[1]!s_ipo_collection_total(A3049,100000000)</f>
        <v>2.6074999999999999</v>
      </c>
      <c r="AA3049" s="2">
        <f>[1]!s_val_pe_ttm(A3049,E3049)</f>
        <v>57.056529998779297</v>
      </c>
      <c r="AB3049" s="5">
        <f>[1]!s_info_zjtxornot1(A3049,"")</f>
        <v>0</v>
      </c>
      <c r="AC3049" s="22" t="str">
        <f>[1]!s_info_nature1(A3049,"")</f>
        <v>中央国有企业</v>
      </c>
      <c r="AD3049" s="6" t="str">
        <f>[1]!s_info_city(A3049)</f>
        <v>珠海市</v>
      </c>
      <c r="AE3049" s="6" t="str">
        <f>[1]!s_info_province(A3049)</f>
        <v>广东省</v>
      </c>
      <c r="AF3049">
        <v>113.552724</v>
      </c>
      <c r="AG3049">
        <v>22.255898999999999</v>
      </c>
    </row>
    <row r="3050" spans="1:33" x14ac:dyDescent="0.3">
      <c r="A3050" s="12" t="s">
        <v>6574</v>
      </c>
      <c r="B3050" s="12" t="s">
        <v>6575</v>
      </c>
      <c r="C3050" s="16" t="str">
        <f>[1]!s_info_mkt(A3050)</f>
        <v>主板</v>
      </c>
      <c r="D3050" s="16" t="str">
        <f>[1]!s_ipo_listeddate(A3050)</f>
        <v>2001-02-08</v>
      </c>
      <c r="E3050" s="16" t="str">
        <f>[1]!lastradeday_s("000002","")</f>
        <v>2026-06-22</v>
      </c>
      <c r="F3050" s="16" t="str">
        <f>[1]!s_info_industry_csrc2023(A3050,"",3)</f>
        <v>电信、广播电视和卫星传输服务</v>
      </c>
      <c r="G3050" s="16" t="str">
        <f>[1]!s_info_industry_csrc2023(A3050,"",1)</f>
        <v>信息传输、软件和信息技术服务业</v>
      </c>
      <c r="H3050" s="16">
        <f>[1]!s_is(A3050,83,"FY","YTD","20251231",1,"",100000000)</f>
        <v>22.197545579499998</v>
      </c>
      <c r="I3050" s="16">
        <f>[1]!s_is(A3050,83,"FY","YTD","20241231",1,"",100000000)</f>
        <v>23.141385748000001</v>
      </c>
      <c r="J3050" s="16">
        <f t="shared" si="141"/>
        <v>-4.0785810269878708E-2</v>
      </c>
      <c r="K3050" s="16">
        <f>[1]!s_is(A3050,61,"FY","YTD","20251231",1,"",100000000)</f>
        <v>0.34313119270000003</v>
      </c>
      <c r="L3050" s="16">
        <f>[1]!s_is(A3050,61,"FY","YTD","20241231",1,"",100000000)</f>
        <v>-0.6952090366</v>
      </c>
      <c r="M3050" s="16">
        <f t="shared" si="142"/>
        <v>1.4935654956070807</v>
      </c>
      <c r="N3050" s="16">
        <f>[1]!s_fa_roe(A3050,"20251231")</f>
        <v>0.27</v>
      </c>
      <c r="O3050" s="16">
        <f>[1]!s_stmnote_rdexp(A3050,"20251231",1,10000)</f>
        <v>6513.4958340000003</v>
      </c>
      <c r="P3050" s="20">
        <f t="shared" si="143"/>
        <v>2.9343315506086317E-2</v>
      </c>
      <c r="Q3050" s="16">
        <f>[1]!s_margin_tradingbalance(A3050,"",10000)</f>
        <v>49567.883099999999</v>
      </c>
      <c r="R3050" s="16">
        <f>[1]!s_margin_seclendingbalance(A3050,"",10000)</f>
        <v>96.770399999999995</v>
      </c>
      <c r="S3050" s="17">
        <f>[1]!s_val_ev(A3050,"",100000000)</f>
        <v>93.249118228000015</v>
      </c>
      <c r="T3050" s="17">
        <f>[1]!share_freesharesmv(A3050,"",100000000)</f>
        <v>58.351967764000008</v>
      </c>
      <c r="U3050" s="17">
        <f>[1]!s_dq_amount_btin(A3050,E3050,100000000)</f>
        <v>0.98899731999999996</v>
      </c>
      <c r="V3050" s="17">
        <f>[1]!s_dq_turn(A3050,E3050)</f>
        <v>1.0830047073804487</v>
      </c>
      <c r="W3050" s="2">
        <f>[1]!s_pq_amount(A3050,"20260101","",100000000)</f>
        <v>172.24092811</v>
      </c>
      <c r="X3050" s="2">
        <f>[1]!s_pq_avgamount(A3050,"20260101","",100000000)</f>
        <v>1.565826619181818</v>
      </c>
      <c r="Y3050" s="17">
        <f>[1]!s_ipo_dilutedpe(A3050)</f>
        <v>38.67</v>
      </c>
      <c r="Z3050" s="12">
        <f>[1]!s_ipo_collection_total(A3050,100000000)</f>
        <v>12.4</v>
      </c>
      <c r="AA3050" s="2">
        <f>[1]!s_val_pe_ttm(A3050,E3050)</f>
        <v>138.06561279296875</v>
      </c>
      <c r="AB3050" s="5">
        <f>[1]!s_info_zjtxornot1(A3050,"")</f>
        <v>0</v>
      </c>
      <c r="AC3050" s="22" t="str">
        <f>[1]!s_info_nature1(A3050,"")</f>
        <v>中央国有企业</v>
      </c>
      <c r="AD3050" s="6" t="str">
        <f>[1]!s_info_city(A3050)</f>
        <v>北京市</v>
      </c>
      <c r="AE3050" s="6" t="str">
        <f>[1]!s_info_province(A3050)</f>
        <v>北京</v>
      </c>
      <c r="AF3050">
        <v>116.40528500000001</v>
      </c>
      <c r="AG3050">
        <v>39.904989</v>
      </c>
    </row>
    <row r="3051" spans="1:33" x14ac:dyDescent="0.3">
      <c r="A3051" s="12" t="s">
        <v>6576</v>
      </c>
      <c r="B3051" s="12" t="s">
        <v>6577</v>
      </c>
      <c r="C3051" s="16" t="str">
        <f>[1]!s_info_mkt(A3051)</f>
        <v>主板</v>
      </c>
      <c r="D3051" s="16" t="str">
        <f>[1]!s_ipo_listeddate(A3051)</f>
        <v>1996-06-19</v>
      </c>
      <c r="E3051" s="16" t="str">
        <f>[1]!lastradeday_s("000002","")</f>
        <v>2026-06-22</v>
      </c>
      <c r="F3051" s="16" t="str">
        <f>[1]!s_info_industry_csrc2023(A3051,"",3)</f>
        <v>通用设备制造业</v>
      </c>
      <c r="G3051" s="16" t="str">
        <f>[1]!s_info_industry_csrc2023(A3051,"",1)</f>
        <v>制造业</v>
      </c>
      <c r="H3051" s="16">
        <f>[1]!s_is(A3051,83,"FY","YTD","20251231",1,"",100000000)</f>
        <v>117.8082519049</v>
      </c>
      <c r="I3051" s="16">
        <f>[1]!s_is(A3051,83,"FY","YTD","20241231",1,"",100000000)</f>
        <v>119.6652797176</v>
      </c>
      <c r="J3051" s="16">
        <f t="shared" si="141"/>
        <v>-1.5518518128921133E-2</v>
      </c>
      <c r="K3051" s="16">
        <f>[1]!s_is(A3051,61,"FY","YTD","20251231",1,"",100000000)</f>
        <v>4.9477040888000001</v>
      </c>
      <c r="L3051" s="16">
        <f>[1]!s_is(A3051,61,"FY","YTD","20241231",1,"",100000000)</f>
        <v>4.5021013464999999</v>
      </c>
      <c r="M3051" s="16">
        <f t="shared" si="142"/>
        <v>9.8976612920190776E-2</v>
      </c>
      <c r="N3051" s="16">
        <f>[1]!s_fa_roe(A3051,"20251231")</f>
        <v>11.717000000000001</v>
      </c>
      <c r="O3051" s="16">
        <f>[1]!s_stmnote_rdexp(A3051,"20251231",1,10000)</f>
        <v>44336.316692</v>
      </c>
      <c r="P3051" s="20">
        <f t="shared" si="143"/>
        <v>3.7634304876869085E-2</v>
      </c>
      <c r="Q3051" s="16">
        <f>[1]!s_margin_tradingbalance(A3051,"",10000)</f>
        <v>24763.308400000002</v>
      </c>
      <c r="R3051" s="16">
        <f>[1]!s_margin_seclendingbalance(A3051,"",10000)</f>
        <v>25.4435</v>
      </c>
      <c r="S3051" s="17">
        <f>[1]!s_val_ev(A3051,"",100000000)</f>
        <v>52.895694403999997</v>
      </c>
      <c r="T3051" s="17">
        <f>[1]!share_freesharesmv(A3051,"",100000000)</f>
        <v>36.459728900000002</v>
      </c>
      <c r="U3051" s="17">
        <f>[1]!s_dq_amount_btin(A3051,E3051,100000000)</f>
        <v>1.00320561</v>
      </c>
      <c r="V3051" s="17">
        <f>[1]!s_dq_turn(A3051,E3051)</f>
        <v>1.9441913994882902</v>
      </c>
      <c r="W3051" s="2">
        <f>[1]!s_pq_amount(A3051,"20260101","",100000000)</f>
        <v>172.48270072</v>
      </c>
      <c r="X3051" s="2">
        <f>[1]!s_pq_avgamount(A3051,"20260101","",100000000)</f>
        <v>1.5680245519999998</v>
      </c>
      <c r="Y3051" s="17">
        <f>[1]!s_ipo_dilutedpe(A3051)</f>
        <v>13.2</v>
      </c>
      <c r="Z3051" s="12">
        <f>[1]!s_ipo_collection_total(A3051,100000000)</f>
        <v>1.4279999999999999</v>
      </c>
      <c r="AA3051" s="2">
        <f>[1]!s_val_pe_ttm(A3051,E3051)</f>
        <v>10.376172065734863</v>
      </c>
      <c r="AB3051" s="5">
        <f>[1]!s_info_zjtxornot1(A3051,"")</f>
        <v>0</v>
      </c>
      <c r="AC3051" s="22" t="str">
        <f>[1]!s_info_nature1(A3051,"")</f>
        <v>地方国有企业</v>
      </c>
      <c r="AD3051" s="6" t="str">
        <f>[1]!s_info_city(A3051)</f>
        <v>景德镇市</v>
      </c>
      <c r="AE3051" s="6" t="str">
        <f>[1]!s_info_province(A3051)</f>
        <v>江西省</v>
      </c>
      <c r="AF3051">
        <v>117.214664</v>
      </c>
      <c r="AG3051">
        <v>29.292560000000002</v>
      </c>
    </row>
    <row r="3052" spans="1:33" x14ac:dyDescent="0.3">
      <c r="A3052" s="12" t="s">
        <v>6578</v>
      </c>
      <c r="B3052" s="12" t="s">
        <v>6579</v>
      </c>
      <c r="C3052" s="16" t="str">
        <f>[1]!s_info_mkt(A3052)</f>
        <v>创业板</v>
      </c>
      <c r="D3052" s="16" t="str">
        <f>[1]!s_ipo_listeddate(A3052)</f>
        <v>2018-04-27</v>
      </c>
      <c r="E3052" s="16" t="str">
        <f>[1]!lastradeday_s("000002","")</f>
        <v>2026-06-22</v>
      </c>
      <c r="F3052" s="16" t="str">
        <f>[1]!s_info_industry_csrc2023(A3052,"",3)</f>
        <v>计算机、通信和其他电子设备制造业</v>
      </c>
      <c r="G3052" s="16" t="str">
        <f>[1]!s_info_industry_csrc2023(A3052,"",1)</f>
        <v>制造业</v>
      </c>
      <c r="H3052" s="16">
        <f>[1]!s_is(A3052,83,"FY","YTD","20251231",1,"",100000000)</f>
        <v>8.8488789058000012</v>
      </c>
      <c r="I3052" s="16">
        <f>[1]!s_is(A3052,83,"FY","YTD","20241231",1,"",100000000)</f>
        <v>7.6324675224999998</v>
      </c>
      <c r="J3052" s="16">
        <f t="shared" si="141"/>
        <v>0.15937327996668227</v>
      </c>
      <c r="K3052" s="16">
        <f>[1]!s_is(A3052,61,"FY","YTD","20251231",1,"",100000000)</f>
        <v>1.0822649964</v>
      </c>
      <c r="L3052" s="16">
        <f>[1]!s_is(A3052,61,"FY","YTD","20241231",1,"",100000000)</f>
        <v>0.9236440575</v>
      </c>
      <c r="M3052" s="16">
        <f t="shared" si="142"/>
        <v>0.17173383795629515</v>
      </c>
      <c r="N3052" s="16">
        <f>[1]!s_fa_roe(A3052,"20251231")</f>
        <v>17.042300000000001</v>
      </c>
      <c r="O3052" s="16">
        <f>[1]!s_stmnote_rdexp(A3052,"20251231",1,10000)</f>
        <v>3082.8144980000002</v>
      </c>
      <c r="P3052" s="20">
        <f t="shared" si="143"/>
        <v>3.4838475368663573E-2</v>
      </c>
      <c r="Q3052" s="16">
        <f>[1]!s_margin_tradingbalance(A3052,"",10000)</f>
        <v>0</v>
      </c>
      <c r="R3052" s="16">
        <f>[1]!s_margin_seclendingbalance(A3052,"",10000)</f>
        <v>0</v>
      </c>
      <c r="S3052" s="17">
        <f>[1]!s_val_ev(A3052,"",100000000)</f>
        <v>24.404377732200004</v>
      </c>
      <c r="T3052" s="17">
        <f>[1]!share_freesharesmv(A3052,"",100000000)</f>
        <v>14.235248552399998</v>
      </c>
      <c r="U3052" s="17">
        <f>[1]!s_dq_amount_btin(A3052,E3052,100000000)</f>
        <v>0.4902166</v>
      </c>
      <c r="V3052" s="17">
        <f>[1]!s_dq_turn(A3052,E3052)</f>
        <v>2.4603068484817814</v>
      </c>
      <c r="W3052" s="2">
        <f>[1]!s_pq_amount(A3052,"20260101","",100000000)</f>
        <v>76.062254550000006</v>
      </c>
      <c r="X3052" s="2">
        <f>[1]!s_pq_avgamount(A3052,"20260101","",100000000)</f>
        <v>0.69147504136363636</v>
      </c>
      <c r="Y3052" s="17">
        <f>[1]!s_ipo_dilutedpe(A3052)</f>
        <v>22.99</v>
      </c>
      <c r="Z3052" s="12">
        <f>[1]!s_ipo_collection_total(A3052,100000000)</f>
        <v>2.4255</v>
      </c>
      <c r="AA3052" s="2">
        <f>[1]!s_val_pe_ttm(A3052,E3052)</f>
        <v>21.107223510742188</v>
      </c>
      <c r="AB3052" s="5">
        <f>[1]!s_info_zjtxornot1(A3052,"")</f>
        <v>1</v>
      </c>
      <c r="AC3052" s="22" t="str">
        <f>[1]!s_info_nature1(A3052,"")</f>
        <v>民营企业</v>
      </c>
      <c r="AD3052" s="6" t="str">
        <f>[1]!s_info_city(A3052)</f>
        <v>杭州市</v>
      </c>
      <c r="AE3052" s="6" t="str">
        <f>[1]!s_info_province(A3052)</f>
        <v>浙江省</v>
      </c>
      <c r="AF3052">
        <v>120.153576</v>
      </c>
      <c r="AG3052">
        <v>30.287458999999998</v>
      </c>
    </row>
    <row r="3053" spans="1:33" x14ac:dyDescent="0.3">
      <c r="A3053" s="12" t="s">
        <v>6580</v>
      </c>
      <c r="B3053" s="12" t="s">
        <v>6581</v>
      </c>
      <c r="C3053" s="16" t="str">
        <f>[1]!s_info_mkt(A3053)</f>
        <v>主板</v>
      </c>
      <c r="D3053" s="16" t="str">
        <f>[1]!s_ipo_listeddate(A3053)</f>
        <v>2020-09-11</v>
      </c>
      <c r="E3053" s="16" t="str">
        <f>[1]!lastradeday_s("000002","")</f>
        <v>2026-06-22</v>
      </c>
      <c r="F3053" s="16" t="str">
        <f>[1]!s_info_industry_csrc2023(A3053,"",3)</f>
        <v>计算机、通信和其他电子设备制造业</v>
      </c>
      <c r="G3053" s="16" t="str">
        <f>[1]!s_info_industry_csrc2023(A3053,"",1)</f>
        <v>制造业</v>
      </c>
      <c r="H3053" s="16">
        <f>[1]!s_is(A3053,83,"FY","YTD","20251231",1,"",100000000)</f>
        <v>35.909189987700003</v>
      </c>
      <c r="I3053" s="16">
        <f>[1]!s_is(A3053,83,"FY","YTD","20241231",1,"",100000000)</f>
        <v>30.923166368299999</v>
      </c>
      <c r="J3053" s="16">
        <f t="shared" si="141"/>
        <v>0.16123910339632253</v>
      </c>
      <c r="K3053" s="16">
        <f>[1]!s_is(A3053,61,"FY","YTD","20251231",1,"",100000000)</f>
        <v>-1.4244423863</v>
      </c>
      <c r="L3053" s="16">
        <f>[1]!s_is(A3053,61,"FY","YTD","20241231",1,"",100000000)</f>
        <v>-2.6575705555</v>
      </c>
      <c r="M3053" s="16">
        <f t="shared" si="142"/>
        <v>0.46400580659955315</v>
      </c>
      <c r="N3053" s="16">
        <f>[1]!s_fa_roe(A3053,"20251231")</f>
        <v>-1.9598</v>
      </c>
      <c r="O3053" s="16">
        <f>[1]!s_stmnote_rdexp(A3053,"20251231",1,10000)</f>
        <v>25596.43</v>
      </c>
      <c r="P3053" s="20">
        <f t="shared" si="143"/>
        <v>7.1281000793299881E-2</v>
      </c>
      <c r="Q3053" s="16">
        <f>[1]!s_margin_tradingbalance(A3053,"",10000)</f>
        <v>200999.5073</v>
      </c>
      <c r="R3053" s="16">
        <f>[1]!s_margin_seclendingbalance(A3053,"",10000)</f>
        <v>1399.788</v>
      </c>
      <c r="S3053" s="17">
        <f>[1]!s_val_ev(A3053,"",100000000)</f>
        <v>530.57818918829992</v>
      </c>
      <c r="T3053" s="17">
        <f>[1]!share_freesharesmv(A3053,"",100000000)</f>
        <v>422.16103060929993</v>
      </c>
      <c r="U3053" s="17">
        <f>[1]!s_dq_amount_btin(A3053,E3053,100000000)</f>
        <v>66.158076510000001</v>
      </c>
      <c r="V3053" s="17">
        <f>[1]!s_dq_turn(A3053,E3053)</f>
        <v>12.638689490363003</v>
      </c>
      <c r="W3053" s="2">
        <f>[1]!s_pq_amount(A3053,"20260101","",100000000)</f>
        <v>2252.0197716500002</v>
      </c>
      <c r="X3053" s="2">
        <f>[1]!s_pq_avgamount(A3053,"20260101","",100000000)</f>
        <v>20.472907015000001</v>
      </c>
      <c r="Y3053" s="17">
        <f>[1]!s_ipo_dilutedpe(A3053)</f>
        <v>22.97</v>
      </c>
      <c r="Z3053" s="12">
        <f>[1]!s_ipo_collection_total(A3053,100000000)</f>
        <v>1.9965360000000001</v>
      </c>
      <c r="AA3053" s="2">
        <f>[1]!s_val_pe_ttm(A3053,E3053)</f>
        <v>-979.2191162109375</v>
      </c>
      <c r="AB3053" s="5">
        <f>[1]!s_info_zjtxornot1(A3053,"")</f>
        <v>1</v>
      </c>
      <c r="AC3053" s="22" t="str">
        <f>[1]!s_info_nature1(A3053,"")</f>
        <v>民营企业</v>
      </c>
      <c r="AD3053" s="6" t="str">
        <f>[1]!s_info_city(A3053)</f>
        <v>杭州市</v>
      </c>
      <c r="AE3053" s="6" t="str">
        <f>[1]!s_info_province(A3053)</f>
        <v>浙江省</v>
      </c>
      <c r="AF3053">
        <v>120.153576</v>
      </c>
      <c r="AG3053">
        <v>30.287458999999998</v>
      </c>
    </row>
    <row r="3054" spans="1:33" x14ac:dyDescent="0.3">
      <c r="A3054" s="12" t="s">
        <v>6582</v>
      </c>
      <c r="B3054" s="12" t="s">
        <v>6583</v>
      </c>
      <c r="C3054" s="16" t="str">
        <f>[1]!s_info_mkt(A3054)</f>
        <v>创业板</v>
      </c>
      <c r="D3054" s="16" t="str">
        <f>[1]!s_ipo_listeddate(A3054)</f>
        <v>2012-07-05</v>
      </c>
      <c r="E3054" s="16" t="str">
        <f>[1]!lastradeday_s("000002","")</f>
        <v>2026-06-22</v>
      </c>
      <c r="F3054" s="16" t="str">
        <f>[1]!s_info_industry_csrc2023(A3054,"",3)</f>
        <v>专用设备制造业</v>
      </c>
      <c r="G3054" s="16" t="str">
        <f>[1]!s_info_industry_csrc2023(A3054,"",1)</f>
        <v>制造业</v>
      </c>
      <c r="H3054" s="16">
        <f>[1]!s_is(A3054,83,"FY","YTD","20251231",1,"",100000000)</f>
        <v>2.4230636079000001</v>
      </c>
      <c r="I3054" s="16">
        <f>[1]!s_is(A3054,83,"FY","YTD","20241231",1,"",100000000)</f>
        <v>2.4594242568999998</v>
      </c>
      <c r="J3054" s="16">
        <f t="shared" si="141"/>
        <v>-1.4784211751180609E-2</v>
      </c>
      <c r="K3054" s="16">
        <f>[1]!s_is(A3054,61,"FY","YTD","20251231",1,"",100000000)</f>
        <v>-0.3304134359</v>
      </c>
      <c r="L3054" s="16">
        <f>[1]!s_is(A3054,61,"FY","YTD","20241231",1,"",100000000)</f>
        <v>0.1104741182</v>
      </c>
      <c r="M3054" s="16">
        <f t="shared" si="142"/>
        <v>-3.9908673749432113</v>
      </c>
      <c r="N3054" s="16">
        <f>[1]!s_fa_roe(A3054,"20251231")</f>
        <v>-5.8853</v>
      </c>
      <c r="O3054" s="16">
        <f>[1]!s_stmnote_rdexp(A3054,"20251231",1,10000)</f>
        <v>2298.9541289999997</v>
      </c>
      <c r="P3054" s="20">
        <f t="shared" si="143"/>
        <v>9.4877993359507293E-2</v>
      </c>
      <c r="Q3054" s="16">
        <f>[1]!s_margin_tradingbalance(A3054,"",10000)</f>
        <v>0</v>
      </c>
      <c r="R3054" s="16">
        <f>[1]!s_margin_seclendingbalance(A3054,"",10000)</f>
        <v>0</v>
      </c>
      <c r="S3054" s="17">
        <f>[1]!s_val_ev(A3054,"",100000000)</f>
        <v>37.999821784799998</v>
      </c>
      <c r="T3054" s="17">
        <f>[1]!share_freesharesmv(A3054,"",100000000)</f>
        <v>23.2173455768</v>
      </c>
      <c r="U3054" s="17">
        <f>[1]!s_dq_amount_btin(A3054,E3054,100000000)</f>
        <v>4.9853792700000001</v>
      </c>
      <c r="V3054" s="17">
        <f>[1]!s_dq_turn(A3054,E3054)</f>
        <v>13.127249403743361</v>
      </c>
      <c r="W3054" s="2">
        <f>[1]!s_pq_amount(A3054,"20260101","",100000000)</f>
        <v>119.71814707</v>
      </c>
      <c r="X3054" s="2">
        <f>[1]!s_pq_avgamount(A3054,"20260101","",100000000)</f>
        <v>1.0883467915454546</v>
      </c>
      <c r="Y3054" s="17">
        <f>[1]!s_ipo_dilutedpe(A3054)</f>
        <v>46.61</v>
      </c>
      <c r="Z3054" s="12">
        <f>[1]!s_ipo_collection_total(A3054,100000000)</f>
        <v>4.8662000000000001</v>
      </c>
      <c r="AA3054" s="2">
        <f>[1]!s_val_pe_ttm(A3054,E3054)</f>
        <v>-116.88273620605469</v>
      </c>
      <c r="AB3054" s="5">
        <f>[1]!s_info_zjtxornot1(A3054,"")</f>
        <v>1</v>
      </c>
      <c r="AC3054" s="22" t="str">
        <f>[1]!s_info_nature1(A3054,"")</f>
        <v>公众企业</v>
      </c>
      <c r="AD3054" s="6" t="str">
        <f>[1]!s_info_city(A3054)</f>
        <v>天津市</v>
      </c>
      <c r="AE3054" s="6" t="str">
        <f>[1]!s_info_province(A3054)</f>
        <v>天津</v>
      </c>
      <c r="AF3054">
        <v>117.19018199999999</v>
      </c>
      <c r="AG3054">
        <v>39.125596000000002</v>
      </c>
    </row>
    <row r="3055" spans="1:33" x14ac:dyDescent="0.3">
      <c r="A3055" s="12" t="s">
        <v>6584</v>
      </c>
      <c r="B3055" s="12" t="s">
        <v>6585</v>
      </c>
      <c r="C3055" s="16" t="str">
        <f>[1]!s_info_mkt(A3055)</f>
        <v>主板</v>
      </c>
      <c r="D3055" s="16" t="str">
        <f>[1]!s_ipo_listeddate(A3055)</f>
        <v>2023-02-17</v>
      </c>
      <c r="E3055" s="16" t="str">
        <f>[1]!lastradeday_s("000002","")</f>
        <v>2026-06-22</v>
      </c>
      <c r="F3055" s="16" t="str">
        <f>[1]!s_info_industry_csrc2023(A3055,"",3)</f>
        <v>汽车制造业</v>
      </c>
      <c r="G3055" s="16" t="str">
        <f>[1]!s_info_industry_csrc2023(A3055,"",1)</f>
        <v>制造业</v>
      </c>
      <c r="H3055" s="16">
        <f>[1]!s_is(A3055,83,"FY","YTD","20251231",1,"",100000000)</f>
        <v>18.399941438499997</v>
      </c>
      <c r="I3055" s="16">
        <f>[1]!s_is(A3055,83,"FY","YTD","20241231",1,"",100000000)</f>
        <v>17.453751626400003</v>
      </c>
      <c r="J3055" s="16">
        <f t="shared" si="141"/>
        <v>5.4211256831959043E-2</v>
      </c>
      <c r="K3055" s="16">
        <f>[1]!s_is(A3055,61,"FY","YTD","20251231",1,"",100000000)</f>
        <v>1.1083978942000001</v>
      </c>
      <c r="L3055" s="16">
        <f>[1]!s_is(A3055,61,"FY","YTD","20241231",1,"",100000000)</f>
        <v>0.90100685079999998</v>
      </c>
      <c r="M3055" s="16">
        <f t="shared" si="142"/>
        <v>0.23017698835015357</v>
      </c>
      <c r="N3055" s="16">
        <f>[1]!s_fa_roe(A3055,"20251231")</f>
        <v>5.1605999999999996</v>
      </c>
      <c r="O3055" s="16">
        <f>[1]!s_stmnote_rdexp(A3055,"20251231",1,10000)</f>
        <v>5378.3348299999998</v>
      </c>
      <c r="P3055" s="20">
        <f t="shared" si="143"/>
        <v>2.9230173628413753E-2</v>
      </c>
      <c r="Q3055" s="16">
        <f>[1]!s_margin_tradingbalance(A3055,"",10000)</f>
        <v>0</v>
      </c>
      <c r="R3055" s="16">
        <f>[1]!s_margin_seclendingbalance(A3055,"",10000)</f>
        <v>0</v>
      </c>
      <c r="S3055" s="17">
        <f>[1]!s_val_ev(A3055,"",100000000)</f>
        <v>30.910827999999999</v>
      </c>
      <c r="T3055" s="17">
        <f>[1]!share_freesharesmv(A3055,"",100000000)</f>
        <v>10.204887452400003</v>
      </c>
      <c r="U3055" s="17">
        <f>[1]!s_dq_amount_btin(A3055,E3055,100000000)</f>
        <v>0.44070994000000002</v>
      </c>
      <c r="V3055" s="17">
        <f>[1]!s_dq_turn(A3055,E3055)</f>
        <v>4.3857824996858854</v>
      </c>
      <c r="W3055" s="2">
        <f>[1]!s_pq_amount(A3055,"20260101","",100000000)</f>
        <v>70.962432039999996</v>
      </c>
      <c r="X3055" s="2">
        <f>[1]!s_pq_avgamount(A3055,"20260101","",100000000)</f>
        <v>0.64511301854545455</v>
      </c>
      <c r="Y3055" s="17">
        <f>[1]!s_ipo_dilutedpe(A3055)</f>
        <v>22.99</v>
      </c>
      <c r="Z3055" s="12">
        <f>[1]!s_ipo_collection_total(A3055,100000000)</f>
        <v>8.7270000000000003</v>
      </c>
      <c r="AA3055" s="2">
        <f>[1]!s_val_pe_ttm(A3055,E3055)</f>
        <v>24.67140007019043</v>
      </c>
      <c r="AB3055" s="5">
        <f>[1]!s_info_zjtxornot1(A3055,"")</f>
        <v>1</v>
      </c>
      <c r="AC3055" s="22" t="str">
        <f>[1]!s_info_nature1(A3055,"")</f>
        <v>民营企业</v>
      </c>
      <c r="AD3055" s="6" t="str">
        <f>[1]!s_info_city(A3055)</f>
        <v>莱州市</v>
      </c>
      <c r="AE3055" s="6" t="str">
        <f>[1]!s_info_province(A3055)</f>
        <v>山东省</v>
      </c>
      <c r="AF3055">
        <v>120.001344</v>
      </c>
      <c r="AG3055">
        <v>37.190401000000001</v>
      </c>
    </row>
    <row r="3056" spans="1:33" x14ac:dyDescent="0.3">
      <c r="A3056" s="12" t="s">
        <v>6586</v>
      </c>
      <c r="B3056" s="12" t="s">
        <v>6587</v>
      </c>
      <c r="C3056" s="16" t="str">
        <f>[1]!s_info_mkt(A3056)</f>
        <v>创业板</v>
      </c>
      <c r="D3056" s="16" t="str">
        <f>[1]!s_ipo_listeddate(A3056)</f>
        <v>2012-04-25</v>
      </c>
      <c r="E3056" s="16" t="str">
        <f>[1]!lastradeday_s("000002","")</f>
        <v>2026-06-22</v>
      </c>
      <c r="F3056" s="16" t="str">
        <f>[1]!s_info_industry_csrc2023(A3056,"",3)</f>
        <v>电信、广播电视和卫星传输服务</v>
      </c>
      <c r="G3056" s="16" t="str">
        <f>[1]!s_info_industry_csrc2023(A3056,"",1)</f>
        <v>信息传输、软件和信息技术服务业</v>
      </c>
      <c r="H3056" s="16">
        <f>[1]!s_is(A3056,83,"FY","YTD","20251231",1,"",100000000)</f>
        <v>25.064191958000002</v>
      </c>
      <c r="I3056" s="16">
        <f>[1]!s_is(A3056,83,"FY","YTD","20241231",1,"",100000000)</f>
        <v>25.023492463099998</v>
      </c>
      <c r="J3056" s="16">
        <f t="shared" si="141"/>
        <v>1.6264514219994641E-3</v>
      </c>
      <c r="K3056" s="16">
        <f>[1]!s_is(A3056,61,"FY","YTD","20251231",1,"",100000000)</f>
        <v>0.1094886036</v>
      </c>
      <c r="L3056" s="16">
        <f>[1]!s_is(A3056,61,"FY","YTD","20241231",1,"",100000000)</f>
        <v>-0.30349945649999999</v>
      </c>
      <c r="M3056" s="16">
        <f t="shared" si="142"/>
        <v>1.3607538704109674</v>
      </c>
      <c r="N3056" s="16">
        <f>[1]!s_fa_roe(A3056,"20251231")</f>
        <v>0.58409999999999995</v>
      </c>
      <c r="O3056" s="16">
        <f>[1]!s_stmnote_rdexp(A3056,"20251231",1,10000)</f>
        <v>9976.9692880000002</v>
      </c>
      <c r="P3056" s="20">
        <f t="shared" si="143"/>
        <v>3.9805668998698938E-2</v>
      </c>
      <c r="Q3056" s="16">
        <f>[1]!s_margin_tradingbalance(A3056,"",10000)</f>
        <v>29409.484799999998</v>
      </c>
      <c r="R3056" s="16">
        <f>[1]!s_margin_seclendingbalance(A3056,"",10000)</f>
        <v>21.715599999999998</v>
      </c>
      <c r="S3056" s="17">
        <f>[1]!s_val_ev(A3056,"",100000000)</f>
        <v>41.0852875446</v>
      </c>
      <c r="T3056" s="17">
        <f>[1]!share_freesharesmv(A3056,"",100000000)</f>
        <v>29.469445018400002</v>
      </c>
      <c r="U3056" s="17">
        <f>[1]!s_dq_amount_btin(A3056,E3056,100000000)</f>
        <v>1.3239207399999999</v>
      </c>
      <c r="V3056" s="17">
        <f>[1]!s_dq_turn(A3056,E3056)</f>
        <v>4.2119836896526097</v>
      </c>
      <c r="W3056" s="2">
        <f>[1]!s_pq_amount(A3056,"20260101","",100000000)</f>
        <v>304.04270439999999</v>
      </c>
      <c r="X3056" s="2">
        <f>[1]!s_pq_avgamount(A3056,"20260101","",100000000)</f>
        <v>2.7640245854545458</v>
      </c>
      <c r="Y3056" s="17">
        <f>[1]!s_ipo_dilutedpe(A3056)</f>
        <v>23.24</v>
      </c>
      <c r="Z3056" s="12">
        <f>[1]!s_ipo_collection_total(A3056,100000000)</f>
        <v>3.74</v>
      </c>
      <c r="AA3056" s="2">
        <f>[1]!s_val_pe_ttm(A3056,E3056)</f>
        <v>246.4873046875</v>
      </c>
      <c r="AB3056" s="5">
        <f>[1]!s_info_zjtxornot1(A3056,"")</f>
        <v>1</v>
      </c>
      <c r="AC3056" s="22" t="str">
        <f>[1]!s_info_nature1(A3056,"")</f>
        <v>公众企业</v>
      </c>
      <c r="AD3056" s="6" t="str">
        <f>[1]!s_info_city(A3056)</f>
        <v>广州市</v>
      </c>
      <c r="AE3056" s="6" t="str">
        <f>[1]!s_info_province(A3056)</f>
        <v>广东省</v>
      </c>
      <c r="AF3056">
        <v>113.280637</v>
      </c>
      <c r="AG3056">
        <v>23.125177999999998</v>
      </c>
    </row>
    <row r="3057" spans="1:33" x14ac:dyDescent="0.3">
      <c r="A3057" s="12" t="s">
        <v>6588</v>
      </c>
      <c r="B3057" s="12" t="s">
        <v>6589</v>
      </c>
      <c r="C3057" s="16" t="str">
        <f>[1]!s_info_mkt(A3057)</f>
        <v>主板</v>
      </c>
      <c r="D3057" s="16" t="str">
        <f>[1]!s_ipo_listeddate(A3057)</f>
        <v>2000-08-18</v>
      </c>
      <c r="E3057" s="16" t="str">
        <f>[1]!lastradeday_s("000002","")</f>
        <v>2026-06-22</v>
      </c>
      <c r="F3057" s="16" t="str">
        <f>[1]!s_info_industry_csrc2023(A3057,"",3)</f>
        <v>食品制造业</v>
      </c>
      <c r="G3057" s="16" t="str">
        <f>[1]!s_info_industry_csrc2023(A3057,"",1)</f>
        <v>制造业</v>
      </c>
      <c r="H3057" s="16">
        <f>[1]!s_is(A3057,83,"FY","YTD","20251231",1,"",100000000)</f>
        <v>167.28842770369999</v>
      </c>
      <c r="I3057" s="16">
        <f>[1]!s_is(A3057,83,"FY","YTD","20241231",1,"",100000000)</f>
        <v>151.96913197790002</v>
      </c>
      <c r="J3057" s="16">
        <f t="shared" si="141"/>
        <v>0.10080531175257201</v>
      </c>
      <c r="K3057" s="16">
        <f>[1]!s_is(A3057,61,"FY","YTD","20251231",1,"",100000000)</f>
        <v>15.444090689400001</v>
      </c>
      <c r="L3057" s="16">
        <f>[1]!s_is(A3057,61,"FY","YTD","20241231",1,"",100000000)</f>
        <v>13.245691362800001</v>
      </c>
      <c r="M3057" s="16">
        <f t="shared" si="142"/>
        <v>0.16597090075449877</v>
      </c>
      <c r="N3057" s="16">
        <f>[1]!s_fa_roe(A3057,"20251231")</f>
        <v>13.5166</v>
      </c>
      <c r="O3057" s="16">
        <f>[1]!s_stmnote_rdexp(A3057,"20251231",1,10000)</f>
        <v>67683.037515999997</v>
      </c>
      <c r="P3057" s="20">
        <f t="shared" si="143"/>
        <v>4.0458887948830319E-2</v>
      </c>
      <c r="Q3057" s="16">
        <f>[1]!s_margin_tradingbalance(A3057,"",10000)</f>
        <v>50725.720600000001</v>
      </c>
      <c r="R3057" s="16">
        <f>[1]!s_margin_seclendingbalance(A3057,"",10000)</f>
        <v>918.90499999999997</v>
      </c>
      <c r="S3057" s="17">
        <f>[1]!s_val_ev(A3057,"",100000000)</f>
        <v>309.73519067989997</v>
      </c>
      <c r="T3057" s="17">
        <f>[1]!share_freesharesmv(A3057,"",100000000)</f>
        <v>187.88740890939994</v>
      </c>
      <c r="U3057" s="17">
        <f>[1]!s_dq_amount_btin(A3057,E3057,100000000)</f>
        <v>6.8066385900000004</v>
      </c>
      <c r="V3057" s="17">
        <f>[1]!s_dq_turn(A3057,E3057)</f>
        <v>2.270900461303019</v>
      </c>
      <c r="W3057" s="2">
        <f>[1]!s_pq_amount(A3057,"20260101","",100000000)</f>
        <v>336.54419125999999</v>
      </c>
      <c r="X3057" s="2">
        <f>[1]!s_pq_avgamount(A3057,"20260101","",100000000)</f>
        <v>3.0594926478181823</v>
      </c>
      <c r="Y3057" s="17">
        <f>[1]!s_ipo_dilutedpe(A3057)</f>
        <v>51.05</v>
      </c>
      <c r="Z3057" s="12">
        <f>[1]!s_ipo_collection_total(A3057,100000000)</f>
        <v>4.1580000000000004</v>
      </c>
      <c r="AA3057" s="2">
        <f>[1]!s_val_pe_ttm(A3057,E3057)</f>
        <v>19.355764389038086</v>
      </c>
      <c r="AB3057" s="5">
        <f>[1]!s_info_zjtxornot1(A3057,"")</f>
        <v>1</v>
      </c>
      <c r="AC3057" s="22" t="str">
        <f>[1]!s_info_nature1(A3057,"")</f>
        <v>地方国有企业</v>
      </c>
      <c r="AD3057" s="6" t="str">
        <f>[1]!s_info_city(A3057)</f>
        <v>宜昌市</v>
      </c>
      <c r="AE3057" s="6" t="str">
        <f>[1]!s_info_province(A3057)</f>
        <v>湖北省</v>
      </c>
      <c r="AF3057">
        <v>111.290843</v>
      </c>
      <c r="AG3057">
        <v>30.702635999999998</v>
      </c>
    </row>
    <row r="3058" spans="1:33" x14ac:dyDescent="0.3">
      <c r="A3058" s="12" t="s">
        <v>6590</v>
      </c>
      <c r="B3058" s="12" t="s">
        <v>6591</v>
      </c>
      <c r="C3058" s="16" t="str">
        <f>[1]!s_info_mkt(A3058)</f>
        <v>创业板</v>
      </c>
      <c r="D3058" s="16" t="str">
        <f>[1]!s_ipo_listeddate(A3058)</f>
        <v>2015-04-23</v>
      </c>
      <c r="E3058" s="16" t="str">
        <f>[1]!lastradeday_s("000002","")</f>
        <v>2026-06-22</v>
      </c>
      <c r="F3058" s="16" t="str">
        <f>[1]!s_info_industry_csrc2023(A3058,"",3)</f>
        <v>电气机械和器材制造业</v>
      </c>
      <c r="G3058" s="16" t="str">
        <f>[1]!s_info_industry_csrc2023(A3058,"",1)</f>
        <v>制造业</v>
      </c>
      <c r="H3058" s="16">
        <f>[1]!s_is(A3058,83,"FY","YTD","20251231",1,"",100000000)</f>
        <v>48.347673077099998</v>
      </c>
      <c r="I3058" s="16">
        <f>[1]!s_is(A3058,83,"FY","YTD","20241231",1,"",100000000)</f>
        <v>34.725292396299999</v>
      </c>
      <c r="J3058" s="16">
        <f t="shared" si="141"/>
        <v>0.39228987693855877</v>
      </c>
      <c r="K3058" s="16">
        <f>[1]!s_is(A3058,61,"FY","YTD","20251231",1,"",100000000)</f>
        <v>1.854570211</v>
      </c>
      <c r="L3058" s="16">
        <f>[1]!s_is(A3058,61,"FY","YTD","20241231",1,"",100000000)</f>
        <v>0.80840589109999994</v>
      </c>
      <c r="M3058" s="16">
        <f t="shared" si="142"/>
        <v>1.2941077389682074</v>
      </c>
      <c r="N3058" s="16">
        <f>[1]!s_fa_roe(A3058,"20251231")</f>
        <v>10.777100000000001</v>
      </c>
      <c r="O3058" s="16">
        <f>[1]!s_stmnote_rdexp(A3058,"20251231",1,10000)</f>
        <v>13102.008087</v>
      </c>
      <c r="P3058" s="20">
        <f t="shared" si="143"/>
        <v>2.7099562922307013E-2</v>
      </c>
      <c r="Q3058" s="16">
        <f>[1]!s_margin_tradingbalance(A3058,"",10000)</f>
        <v>0</v>
      </c>
      <c r="R3058" s="16">
        <f>[1]!s_margin_seclendingbalance(A3058,"",10000)</f>
        <v>0</v>
      </c>
      <c r="S3058" s="17">
        <f>[1]!s_val_ev(A3058,"",100000000)</f>
        <v>113.21004666300001</v>
      </c>
      <c r="T3058" s="17">
        <f>[1]!share_freesharesmv(A3058,"",100000000)</f>
        <v>80.678939378099997</v>
      </c>
      <c r="U3058" s="17">
        <f>[1]!s_dq_amount_btin(A3058,E3058,100000000)</f>
        <v>9.5003405599999997</v>
      </c>
      <c r="V3058" s="17">
        <f>[1]!s_dq_turn(A3058,E3058)</f>
        <v>11.006780886585608</v>
      </c>
      <c r="W3058" s="2">
        <f>[1]!s_pq_amount(A3058,"20260101","",100000000)</f>
        <v>1496.59507039</v>
      </c>
      <c r="X3058" s="2">
        <f>[1]!s_pq_avgamount(A3058,"20260101","",100000000)</f>
        <v>13.605409730818181</v>
      </c>
      <c r="Y3058" s="17">
        <f>[1]!s_ipo_dilutedpe(A3058)</f>
        <v>22.89</v>
      </c>
      <c r="Z3058" s="12">
        <f>[1]!s_ipo_collection_total(A3058,100000000)</f>
        <v>4.1832003200000001</v>
      </c>
      <c r="AA3058" s="2">
        <f>[1]!s_val_pe_ttm(A3058,E3058)</f>
        <v>24.294376373291016</v>
      </c>
      <c r="AB3058" s="5">
        <f>[1]!s_info_zjtxornot1(A3058,"")</f>
        <v>0</v>
      </c>
      <c r="AC3058" s="22" t="str">
        <f>[1]!s_info_nature1(A3058,"")</f>
        <v>民营企业</v>
      </c>
      <c r="AD3058" s="6" t="str">
        <f>[1]!s_info_city(A3058)</f>
        <v>北京市</v>
      </c>
      <c r="AE3058" s="6" t="str">
        <f>[1]!s_info_province(A3058)</f>
        <v>北京</v>
      </c>
      <c r="AF3058">
        <v>116.40528500000001</v>
      </c>
      <c r="AG3058">
        <v>39.904989</v>
      </c>
    </row>
    <row r="3059" spans="1:33" x14ac:dyDescent="0.3">
      <c r="A3059" s="12" t="s">
        <v>6592</v>
      </c>
      <c r="B3059" s="12" t="s">
        <v>6593</v>
      </c>
      <c r="C3059" s="16" t="str">
        <f>[1]!s_info_mkt(A3059)</f>
        <v>创业板</v>
      </c>
      <c r="D3059" s="16" t="str">
        <f>[1]!s_ipo_listeddate(A3059)</f>
        <v>2019-04-19</v>
      </c>
      <c r="E3059" s="16" t="str">
        <f>[1]!lastradeday_s("000002","")</f>
        <v>2026-06-22</v>
      </c>
      <c r="F3059" s="16" t="str">
        <f>[1]!s_info_industry_csrc2023(A3059,"",3)</f>
        <v>电信、广播电视和卫星传输服务</v>
      </c>
      <c r="G3059" s="16" t="str">
        <f>[1]!s_info_industry_csrc2023(A3059,"",1)</f>
        <v>信息传输、软件和信息技术服务业</v>
      </c>
      <c r="H3059" s="16">
        <f>[1]!s_is(A3059,83,"FY","YTD","20251231",1,"",100000000)</f>
        <v>16.2616800666</v>
      </c>
      <c r="I3059" s="16">
        <f>[1]!s_is(A3059,83,"FY","YTD","20241231",1,"",100000000)</f>
        <v>15.787613240399999</v>
      </c>
      <c r="J3059" s="16">
        <f t="shared" si="141"/>
        <v>3.0027770441378721E-2</v>
      </c>
      <c r="K3059" s="16">
        <f>[1]!s_is(A3059,61,"FY","YTD","20251231",1,"",100000000)</f>
        <v>6.6043440866999994</v>
      </c>
      <c r="L3059" s="16">
        <f>[1]!s_is(A3059,61,"FY","YTD","20241231",1,"",100000000)</f>
        <v>6.5785885186000002</v>
      </c>
      <c r="M3059" s="16">
        <f t="shared" si="142"/>
        <v>3.9150598988185875E-3</v>
      </c>
      <c r="N3059" s="16">
        <f>[1]!s_fa_roe(A3059,"20251231")</f>
        <v>18.405799999999999</v>
      </c>
      <c r="O3059" s="16">
        <f>[1]!s_stmnote_rdexp(A3059,"20251231",1,10000)</f>
        <v>4879.3739649999998</v>
      </c>
      <c r="P3059" s="20">
        <f t="shared" si="143"/>
        <v>3.000534966262057E-2</v>
      </c>
      <c r="Q3059" s="16">
        <f>[1]!s_margin_tradingbalance(A3059,"",10000)</f>
        <v>35601.453600000001</v>
      </c>
      <c r="R3059" s="16">
        <f>[1]!s_margin_seclendingbalance(A3059,"",10000)</f>
        <v>229.02780000000001</v>
      </c>
      <c r="S3059" s="17">
        <f>[1]!s_val_ev(A3059,"",100000000)</f>
        <v>78.8549363451</v>
      </c>
      <c r="T3059" s="17">
        <f>[1]!share_freesharesmv(A3059,"",100000000)</f>
        <v>42.605012445599996</v>
      </c>
      <c r="U3059" s="17">
        <f>[1]!s_dq_amount_btin(A3059,E3059,100000000)</f>
        <v>0.90304872999999997</v>
      </c>
      <c r="V3059" s="17">
        <f>[1]!s_dq_turn(A3059,E3059)</f>
        <v>1.1742369842868279</v>
      </c>
      <c r="W3059" s="2">
        <f>[1]!s_pq_amount(A3059,"20260101","",100000000)</f>
        <v>177.04738282</v>
      </c>
      <c r="X3059" s="2">
        <f>[1]!s_pq_avgamount(A3059,"20260101","",100000000)</f>
        <v>1.6095216619999999</v>
      </c>
      <c r="Y3059" s="17">
        <f>[1]!s_ipo_dilutedpe(A3059)</f>
        <v>22.99</v>
      </c>
      <c r="Z3059" s="12">
        <f>[1]!s_ipo_collection_total(A3059,100000000)</f>
        <v>11.610569999999999</v>
      </c>
      <c r="AA3059" s="2">
        <f>[1]!s_val_pe_ttm(A3059,E3059)</f>
        <v>12.267775535583496</v>
      </c>
      <c r="AB3059" s="5">
        <f>[1]!s_info_zjtxornot1(A3059,"")</f>
        <v>0</v>
      </c>
      <c r="AC3059" s="22" t="str">
        <f>[1]!s_info_nature1(A3059,"")</f>
        <v>地方国有企业</v>
      </c>
      <c r="AD3059" s="6" t="str">
        <f>[1]!s_info_city(A3059)</f>
        <v>广州市</v>
      </c>
      <c r="AE3059" s="6" t="str">
        <f>[1]!s_info_province(A3059)</f>
        <v>广东省</v>
      </c>
      <c r="AF3059">
        <v>113.280637</v>
      </c>
      <c r="AG3059">
        <v>23.125177999999998</v>
      </c>
    </row>
    <row r="3060" spans="1:33" x14ac:dyDescent="0.3">
      <c r="A3060" s="12" t="s">
        <v>6594</v>
      </c>
      <c r="B3060" s="12" t="s">
        <v>6595</v>
      </c>
      <c r="C3060" s="16" t="str">
        <f>[1]!s_info_mkt(A3060)</f>
        <v>创业板</v>
      </c>
      <c r="D3060" s="16" t="str">
        <f>[1]!s_ipo_listeddate(A3060)</f>
        <v>2016-09-20</v>
      </c>
      <c r="E3060" s="16" t="str">
        <f>[1]!lastradeday_s("000002","")</f>
        <v>2026-06-22</v>
      </c>
      <c r="F3060" s="16" t="str">
        <f>[1]!s_info_industry_csrc2023(A3060,"",3)</f>
        <v>软件和信息技术服务业</v>
      </c>
      <c r="G3060" s="16" t="str">
        <f>[1]!s_info_industry_csrc2023(A3060,"",1)</f>
        <v>信息传输、软件和信息技术服务业</v>
      </c>
      <c r="H3060" s="16">
        <f>[1]!s_is(A3060,83,"FY","YTD","20251231",1,"",100000000)</f>
        <v>10.7386691979</v>
      </c>
      <c r="I3060" s="16">
        <f>[1]!s_is(A3060,83,"FY","YTD","20241231",1,"",100000000)</f>
        <v>13.494905922899999</v>
      </c>
      <c r="J3060" s="16">
        <f t="shared" si="141"/>
        <v>-0.20424275209824472</v>
      </c>
      <c r="K3060" s="16">
        <f>[1]!s_is(A3060,61,"FY","YTD","20251231",1,"",100000000)</f>
        <v>-0.13346935039999999</v>
      </c>
      <c r="L3060" s="16">
        <f>[1]!s_is(A3060,61,"FY","YTD","20241231",1,"",100000000)</f>
        <v>-0.81459478290000009</v>
      </c>
      <c r="M3060" s="16">
        <f t="shared" si="142"/>
        <v>0.83615246107415264</v>
      </c>
      <c r="N3060" s="16">
        <f>[1]!s_fa_roe(A3060,"20251231")</f>
        <v>-2.3948</v>
      </c>
      <c r="O3060" s="16">
        <f>[1]!s_stmnote_rdexp(A3060,"20251231",1,10000)</f>
        <v>8269.9708629999986</v>
      </c>
      <c r="P3060" s="20">
        <f t="shared" si="143"/>
        <v>7.7011133415090499E-2</v>
      </c>
      <c r="Q3060" s="16">
        <f>[1]!s_margin_tradingbalance(A3060,"",10000)</f>
        <v>0</v>
      </c>
      <c r="R3060" s="16">
        <f>[1]!s_margin_seclendingbalance(A3060,"",10000)</f>
        <v>0</v>
      </c>
      <c r="S3060" s="17">
        <f>[1]!s_val_ev(A3060,"",100000000)</f>
        <v>37.7379712336</v>
      </c>
      <c r="T3060" s="17">
        <f>[1]!share_freesharesmv(A3060,"",100000000)</f>
        <v>21.069139472</v>
      </c>
      <c r="U3060" s="17">
        <f>[1]!s_dq_amount_btin(A3060,E3060,100000000)</f>
        <v>0.99489651999999995</v>
      </c>
      <c r="V3060" s="17">
        <f>[1]!s_dq_turn(A3060,E3060)</f>
        <v>3.3152392057735516</v>
      </c>
      <c r="W3060" s="2">
        <f>[1]!s_pq_amount(A3060,"20260101","",100000000)</f>
        <v>114.45875483</v>
      </c>
      <c r="X3060" s="2">
        <f>[1]!s_pq_avgamount(A3060,"20260101","",100000000)</f>
        <v>1.0405341348181818</v>
      </c>
      <c r="Y3060" s="17">
        <f>[1]!s_ipo_dilutedpe(A3060)</f>
        <v>22.98</v>
      </c>
      <c r="Z3060" s="12">
        <f>[1]!s_ipo_collection_total(A3060,100000000)</f>
        <v>1.8513550000000001</v>
      </c>
      <c r="AA3060" s="2">
        <f>[1]!s_val_pe_ttm(A3060,E3060)</f>
        <v>-154.35574340820313</v>
      </c>
      <c r="AB3060" s="5">
        <f>[1]!s_info_zjtxornot1(A3060,"")</f>
        <v>0</v>
      </c>
      <c r="AC3060" s="22" t="str">
        <f>[1]!s_info_nature1(A3060,"")</f>
        <v>公众企业</v>
      </c>
      <c r="AD3060" s="6" t="str">
        <f>[1]!s_info_city(A3060)</f>
        <v>北京市</v>
      </c>
      <c r="AE3060" s="6" t="str">
        <f>[1]!s_info_province(A3060)</f>
        <v>北京</v>
      </c>
      <c r="AF3060">
        <v>116.40528500000001</v>
      </c>
      <c r="AG3060">
        <v>39.904989</v>
      </c>
    </row>
    <row r="3061" spans="1:33" x14ac:dyDescent="0.3">
      <c r="A3061" s="12" t="s">
        <v>6596</v>
      </c>
      <c r="B3061" s="12" t="s">
        <v>6597</v>
      </c>
      <c r="C3061" s="16" t="str">
        <f>[1]!s_info_mkt(A3061)</f>
        <v>主板</v>
      </c>
      <c r="D3061" s="16" t="str">
        <f>[1]!s_ipo_listeddate(A3061)</f>
        <v>2025-06-12</v>
      </c>
      <c r="E3061" s="16" t="str">
        <f>[1]!lastradeday_s("000002","")</f>
        <v>2026-06-22</v>
      </c>
      <c r="F3061" s="16" t="str">
        <f>[1]!s_info_industry_csrc2023(A3061,"",3)</f>
        <v>化学原料和化学制品制造业</v>
      </c>
      <c r="G3061" s="16" t="str">
        <f>[1]!s_info_industry_csrc2023(A3061,"",1)</f>
        <v>制造业</v>
      </c>
      <c r="H3061" s="16">
        <f>[1]!s_is(A3061,83,"FY","YTD","20251231",1,"",100000000)</f>
        <v>42.760460790399996</v>
      </c>
      <c r="I3061" s="16">
        <f>[1]!s_is(A3061,83,"FY","YTD","20241231",1,"",100000000)</f>
        <v>55.424053102600006</v>
      </c>
      <c r="J3061" s="16">
        <f t="shared" si="141"/>
        <v>-0.22848549687907882</v>
      </c>
      <c r="K3061" s="16">
        <f>[1]!s_is(A3061,61,"FY","YTD","20251231",1,"",100000000)</f>
        <v>1.1485102899999999</v>
      </c>
      <c r="L3061" s="16">
        <f>[1]!s_is(A3061,61,"FY","YTD","20241231",1,"",100000000)</f>
        <v>1.6582672641</v>
      </c>
      <c r="M3061" s="16">
        <f t="shared" si="142"/>
        <v>-0.30740338734037731</v>
      </c>
      <c r="N3061" s="16">
        <f>[1]!s_fa_roe(A3061,"20251231")</f>
        <v>7.7302999999999997</v>
      </c>
      <c r="O3061" s="16">
        <f>[1]!s_stmnote_rdexp(A3061,"20251231",1,10000)</f>
        <v>14785.586358</v>
      </c>
      <c r="P3061" s="20">
        <f t="shared" si="143"/>
        <v>3.4577705863542661E-2</v>
      </c>
      <c r="Q3061" s="16">
        <f>[1]!s_margin_tradingbalance(A3061,"",10000)</f>
        <v>5439.5038000000004</v>
      </c>
      <c r="R3061" s="16">
        <f>[1]!s_margin_seclendingbalance(A3061,"",10000)</f>
        <v>0</v>
      </c>
      <c r="S3061" s="17">
        <f>[1]!s_val_ev(A3061,"",100000000)</f>
        <v>33.4590025328</v>
      </c>
      <c r="T3061" s="17">
        <f>[1]!share_freesharesmv(A3061,"",100000000)</f>
        <v>13.1962945556</v>
      </c>
      <c r="U3061" s="17">
        <f>[1]!s_dq_amount_btin(A3061,E3061,100000000)</f>
        <v>0.47453591000000001</v>
      </c>
      <c r="V3061" s="17">
        <f>[1]!s_dq_turn(A3061,E3061)</f>
        <v>2.2549716594805362</v>
      </c>
      <c r="W3061" s="2">
        <f>[1]!s_pq_amount(A3061,"20260101","",100000000)</f>
        <v>48.632419300000002</v>
      </c>
      <c r="X3061" s="2">
        <f>[1]!s_pq_avgamount(A3061,"20260101","",100000000)</f>
        <v>0.44211290272727272</v>
      </c>
      <c r="Y3061" s="17">
        <f>[1]!s_ipo_dilutedpe(A3061)</f>
        <v>12.69</v>
      </c>
      <c r="Z3061" s="12">
        <f>[1]!s_ipo_collection_total(A3061,100000000)</f>
        <v>5.2109835000000002</v>
      </c>
      <c r="AA3061" s="2">
        <f>[1]!s_val_pe_ttm(A3061,E3061)</f>
        <v>33.815353393554688</v>
      </c>
      <c r="AB3061" s="5">
        <f>[1]!s_info_zjtxornot1(A3061,"")</f>
        <v>1</v>
      </c>
      <c r="AC3061" s="22" t="str">
        <f>[1]!s_info_nature1(A3061,"")</f>
        <v>民营企业</v>
      </c>
      <c r="AD3061" s="6" t="str">
        <f>[1]!s_info_city(A3061)</f>
        <v>泰州市</v>
      </c>
      <c r="AE3061" s="6" t="str">
        <f>[1]!s_info_province(A3061)</f>
        <v>江苏省</v>
      </c>
      <c r="AF3061">
        <v>119.915176</v>
      </c>
      <c r="AG3061">
        <v>32.484881999999999</v>
      </c>
    </row>
    <row r="3062" spans="1:33" x14ac:dyDescent="0.3">
      <c r="A3062" s="12" t="s">
        <v>6598</v>
      </c>
      <c r="B3062" s="12" t="s">
        <v>6599</v>
      </c>
      <c r="C3062" s="16" t="str">
        <f>[1]!s_info_mkt(A3062)</f>
        <v>科创板</v>
      </c>
      <c r="D3062" s="16" t="str">
        <f>[1]!s_ipo_listeddate(A3062)</f>
        <v>2023-09-20</v>
      </c>
      <c r="E3062" s="16" t="str">
        <f>[1]!lastradeday_s("000002","")</f>
        <v>2026-06-22</v>
      </c>
      <c r="F3062" s="16" t="str">
        <f>[1]!s_info_industry_csrc2023(A3062,"",3)</f>
        <v>化学原料和化学制品制造业</v>
      </c>
      <c r="G3062" s="16" t="str">
        <f>[1]!s_info_industry_csrc2023(A3062,"",1)</f>
        <v>制造业</v>
      </c>
      <c r="H3062" s="16">
        <f>[1]!s_is(A3062,83,"FY","YTD","20251231",1,"",100000000)</f>
        <v>3.0922063255999999</v>
      </c>
      <c r="I3062" s="16">
        <f>[1]!s_is(A3062,83,"FY","YTD","20241231",1,"",100000000)</f>
        <v>2.7709121217000003</v>
      </c>
      <c r="J3062" s="16">
        <f t="shared" si="141"/>
        <v>0.11595250581345762</v>
      </c>
      <c r="K3062" s="16">
        <f>[1]!s_is(A3062,61,"FY","YTD","20251231",1,"",100000000)</f>
        <v>0.11866743840000001</v>
      </c>
      <c r="L3062" s="16">
        <f>[1]!s_is(A3062,61,"FY","YTD","20241231",1,"",100000000)</f>
        <v>0.39283401380000005</v>
      </c>
      <c r="M3062" s="16">
        <f t="shared" si="142"/>
        <v>-0.69791964485942903</v>
      </c>
      <c r="N3062" s="16">
        <f>[1]!s_fa_roe(A3062,"20251231")</f>
        <v>1.0073000000000001</v>
      </c>
      <c r="O3062" s="16">
        <f>[1]!s_stmnote_rdexp(A3062,"20251231",1,10000)</f>
        <v>4716.8502250000001</v>
      </c>
      <c r="P3062" s="20">
        <f t="shared" si="143"/>
        <v>0.1525399578271919</v>
      </c>
      <c r="Q3062" s="16">
        <f>[1]!s_margin_tradingbalance(A3062,"",10000)</f>
        <v>22283.307100000002</v>
      </c>
      <c r="R3062" s="16">
        <f>[1]!s_margin_seclendingbalance(A3062,"",10000)</f>
        <v>0</v>
      </c>
      <c r="S3062" s="17">
        <f>[1]!s_val_ev(A3062,"",100000000)</f>
        <v>40.884480000000003</v>
      </c>
      <c r="T3062" s="17">
        <f>[1]!share_freesharesmv(A3062,"",100000000)</f>
        <v>23.488809119999999</v>
      </c>
      <c r="U3062" s="17">
        <f>[1]!s_dq_amount_btin(A3062,E3062,100000000)</f>
        <v>1.2257068099999999</v>
      </c>
      <c r="V3062" s="17">
        <f>[1]!s_dq_turn(A3062,E3062)</f>
        <v>5.329296180583313</v>
      </c>
      <c r="W3062" s="2">
        <f>[1]!s_pq_amount(A3062,"20260101","",100000000)</f>
        <v>119.24604755999999</v>
      </c>
      <c r="X3062" s="2">
        <f>[1]!s_pq_avgamount(A3062,"20260101","",100000000)</f>
        <v>1.0840549778181818</v>
      </c>
      <c r="Y3062" s="17">
        <f>[1]!s_ipo_dilutedpe(A3062)</f>
        <v>67.37</v>
      </c>
      <c r="Z3062" s="12">
        <f>[1]!s_ipo_collection_total(A3062,100000000)</f>
        <v>9.0225720000000003</v>
      </c>
      <c r="AA3062" s="2">
        <f>[1]!s_val_pe_ttm(A3062,E3062)</f>
        <v>2935.1865234375</v>
      </c>
      <c r="AB3062" s="5">
        <f>[1]!s_info_zjtxornot1(A3062,"")</f>
        <v>1</v>
      </c>
      <c r="AC3062" s="22" t="str">
        <f>[1]!s_info_nature1(A3062,"")</f>
        <v>民营企业</v>
      </c>
      <c r="AD3062" s="6" t="str">
        <f>[1]!s_info_city(A3062)</f>
        <v>长春市</v>
      </c>
      <c r="AE3062" s="6" t="str">
        <f>[1]!s_info_province(A3062)</f>
        <v>吉林省</v>
      </c>
      <c r="AF3062">
        <v>125.3245</v>
      </c>
      <c r="AG3062">
        <v>43.886840999999997</v>
      </c>
    </row>
    <row r="3063" spans="1:33" x14ac:dyDescent="0.3">
      <c r="A3063" s="12" t="s">
        <v>6600</v>
      </c>
      <c r="B3063" s="12" t="s">
        <v>6601</v>
      </c>
      <c r="C3063" s="16" t="str">
        <f>[1]!s_info_mkt(A3063)</f>
        <v>主板</v>
      </c>
      <c r="D3063" s="16" t="str">
        <f>[1]!s_ipo_listeddate(A3063)</f>
        <v>2000-12-18</v>
      </c>
      <c r="E3063" s="16" t="str">
        <f>[1]!lastradeday_s("000002","")</f>
        <v>2026-06-22</v>
      </c>
      <c r="F3063" s="16" t="str">
        <f>[1]!s_info_industry_csrc2023(A3063,"",3)</f>
        <v>铁路、船舶、航空航天和其他运输设备制造业</v>
      </c>
      <c r="G3063" s="16" t="str">
        <f>[1]!s_info_industry_csrc2023(A3063,"",1)</f>
        <v>制造业</v>
      </c>
      <c r="H3063" s="16">
        <f>[1]!s_is(A3063,83,"FY","YTD","20251231",1,"",100000000)</f>
        <v>290.86417692189997</v>
      </c>
      <c r="I3063" s="16">
        <f>[1]!s_is(A3063,83,"FY","YTD","20241231",1,"",100000000)</f>
        <v>297.6564031886</v>
      </c>
      <c r="J3063" s="16">
        <f t="shared" si="141"/>
        <v>-2.281901613383519E-2</v>
      </c>
      <c r="K3063" s="16">
        <f>[1]!s_is(A3063,61,"FY","YTD","20251231",1,"",100000000)</f>
        <v>6.5186507367999997</v>
      </c>
      <c r="L3063" s="16">
        <f>[1]!s_is(A3063,61,"FY","YTD","20241231",1,"",100000000)</f>
        <v>5.5587255414999994</v>
      </c>
      <c r="M3063" s="16">
        <f t="shared" si="142"/>
        <v>0.17268799981820446</v>
      </c>
      <c r="N3063" s="16">
        <f>[1]!s_fa_roe(A3063,"20251231")</f>
        <v>3.8559999999999999</v>
      </c>
      <c r="O3063" s="16">
        <f>[1]!s_stmnote_rdexp(A3063,"20251231",1,10000)</f>
        <v>84261.158364999996</v>
      </c>
      <c r="P3063" s="20">
        <f t="shared" si="143"/>
        <v>2.8969245802870039E-2</v>
      </c>
      <c r="Q3063" s="16">
        <f>[1]!s_margin_tradingbalance(A3063,"",10000)</f>
        <v>103498.461</v>
      </c>
      <c r="R3063" s="16">
        <f>[1]!s_margin_seclendingbalance(A3063,"",10000)</f>
        <v>724.14559999999994</v>
      </c>
      <c r="S3063" s="17">
        <f>[1]!s_val_ev(A3063,"",100000000)</f>
        <v>220.55127429699996</v>
      </c>
      <c r="T3063" s="17">
        <f>[1]!share_freesharesmv(A3063,"",100000000)</f>
        <v>101.39280105899999</v>
      </c>
      <c r="U3063" s="17">
        <f>[1]!s_dq_amount_btin(A3063,E3063,100000000)</f>
        <v>2.2251952199999998</v>
      </c>
      <c r="V3063" s="17">
        <f>[1]!s_dq_turn(A3063,E3063)</f>
        <v>1.2577431619496082</v>
      </c>
      <c r="W3063" s="2">
        <f>[1]!s_pq_amount(A3063,"20260101","",100000000)</f>
        <v>365.65931841000003</v>
      </c>
      <c r="X3063" s="2">
        <f>[1]!s_pq_avgamount(A3063,"20260101","",100000000)</f>
        <v>3.3241756219090908</v>
      </c>
      <c r="Y3063" s="17">
        <f>[1]!s_ipo_dilutedpe(A3063)</f>
        <v>42.11</v>
      </c>
      <c r="Z3063" s="12">
        <f>[1]!s_ipo_collection_total(A3063,100000000)</f>
        <v>4.71</v>
      </c>
      <c r="AA3063" s="2">
        <f>[1]!s_val_pe_ttm(A3063,E3063)</f>
        <v>45.218593597412109</v>
      </c>
      <c r="AB3063" s="5">
        <f>[1]!s_info_zjtxornot1(A3063,"")</f>
        <v>0</v>
      </c>
      <c r="AC3063" s="22" t="str">
        <f>[1]!s_info_nature1(A3063,"")</f>
        <v>中央国有企业</v>
      </c>
      <c r="AD3063" s="6" t="str">
        <f>[1]!s_info_city(A3063)</f>
        <v>哈尔滨市</v>
      </c>
      <c r="AE3063" s="6" t="str">
        <f>[1]!s_info_province(A3063)</f>
        <v>黑龙江省</v>
      </c>
      <c r="AF3063">
        <v>126.642464</v>
      </c>
      <c r="AG3063">
        <v>45.756967000000003</v>
      </c>
    </row>
    <row r="3064" spans="1:33" x14ac:dyDescent="0.3">
      <c r="A3064" s="12" t="s">
        <v>6602</v>
      </c>
      <c r="B3064" s="12" t="s">
        <v>6603</v>
      </c>
      <c r="C3064" s="16" t="str">
        <f>[1]!s_info_mkt(A3064)</f>
        <v>创业板</v>
      </c>
      <c r="D3064" s="16" t="str">
        <f>[1]!s_ipo_listeddate(A3064)</f>
        <v>2011-09-27</v>
      </c>
      <c r="E3064" s="16" t="str">
        <f>[1]!lastradeday_s("000002","")</f>
        <v>2026-06-22</v>
      </c>
      <c r="F3064" s="16" t="str">
        <f>[1]!s_info_industry_csrc2023(A3064,"",3)</f>
        <v>农副食品加工业</v>
      </c>
      <c r="G3064" s="16" t="str">
        <f>[1]!s_info_industry_csrc2023(A3064,"",1)</f>
        <v>制造业</v>
      </c>
      <c r="H3064" s="16">
        <f>[1]!s_is(A3064,83,"FY","YTD","20251231",1,"",100000000)</f>
        <v>16.5715830852</v>
      </c>
      <c r="I3064" s="16">
        <f>[1]!s_is(A3064,83,"FY","YTD","20241231",1,"",100000000)</f>
        <v>34.175729426799997</v>
      </c>
      <c r="J3064" s="16">
        <f t="shared" si="141"/>
        <v>-0.51510667473259952</v>
      </c>
      <c r="K3064" s="16">
        <f>[1]!s_is(A3064,61,"FY","YTD","20251231",1,"",100000000)</f>
        <v>-4.2731133324000004</v>
      </c>
      <c r="L3064" s="16">
        <f>[1]!s_is(A3064,61,"FY","YTD","20241231",1,"",100000000)</f>
        <v>-9.2442181303000002</v>
      </c>
      <c r="M3064" s="16">
        <f t="shared" si="142"/>
        <v>0.53775286647619103</v>
      </c>
      <c r="N3064" s="16">
        <f>[1]!s_fa_roe(A3064,"20251231")</f>
        <v>0</v>
      </c>
      <c r="O3064" s="16">
        <f>[1]!s_stmnote_rdexp(A3064,"20251231",1,10000)</f>
        <v>0</v>
      </c>
      <c r="P3064" s="20">
        <f t="shared" si="143"/>
        <v>0</v>
      </c>
      <c r="Q3064" s="16">
        <f>[1]!s_margin_tradingbalance(A3064,"",10000)</f>
        <v>0</v>
      </c>
      <c r="R3064" s="16">
        <f>[1]!s_margin_seclendingbalance(A3064,"",10000)</f>
        <v>0</v>
      </c>
      <c r="S3064" s="17">
        <f>[1]!s_val_ev(A3064,"",100000000)</f>
        <v>19.510399999999997</v>
      </c>
      <c r="T3064" s="17">
        <f>[1]!share_freesharesmv(A3064,"",100000000)</f>
        <v>10.487857071999999</v>
      </c>
      <c r="U3064" s="17">
        <f>[1]!s_dq_amount_btin(A3064,E3064,100000000)</f>
        <v>0.27726763999999998</v>
      </c>
      <c r="V3064" s="17">
        <f>[1]!s_dq_turn(A3064,E3064)</f>
        <v>1.8939857524820971</v>
      </c>
      <c r="W3064" s="2">
        <f>[1]!s_pq_amount(A3064,"20260101","",100000000)</f>
        <v>28.339652820000001</v>
      </c>
      <c r="X3064" s="2">
        <f>[1]!s_pq_avgamount(A3064,"20260101","",100000000)</f>
        <v>0.25999681486238529</v>
      </c>
      <c r="Y3064" s="17">
        <f>[1]!s_ipo_dilutedpe(A3064)</f>
        <v>33.78</v>
      </c>
      <c r="Z3064" s="12">
        <f>[1]!s_ipo_collection_total(A3064,100000000)</f>
        <v>4.25</v>
      </c>
      <c r="AA3064" s="2">
        <f>[1]!s_val_pe_ttm(A3064,E3064)</f>
        <v>-7.6741242408752441</v>
      </c>
      <c r="AB3064" s="5">
        <f>[1]!s_info_zjtxornot1(A3064,"")</f>
        <v>0</v>
      </c>
      <c r="AC3064" s="22" t="str">
        <f>[1]!s_info_nature1(A3064,"")</f>
        <v>其他企业</v>
      </c>
      <c r="AD3064" s="6" t="str">
        <f>[1]!s_info_city(A3064)</f>
        <v>常德市</v>
      </c>
      <c r="AE3064" s="6" t="str">
        <f>[1]!s_info_province(A3064)</f>
        <v>湖南省</v>
      </c>
      <c r="AF3064">
        <v>111.69134699999999</v>
      </c>
      <c r="AG3064">
        <v>29.040225</v>
      </c>
    </row>
    <row r="3065" spans="1:33" x14ac:dyDescent="0.3">
      <c r="A3065" s="12" t="s">
        <v>6604</v>
      </c>
      <c r="B3065" s="12" t="s">
        <v>6605</v>
      </c>
      <c r="C3065" s="16" t="str">
        <f>[1]!s_info_mkt(A3065)</f>
        <v>科创板</v>
      </c>
      <c r="D3065" s="16" t="str">
        <f>[1]!s_ipo_listeddate(A3065)</f>
        <v>2019-11-21</v>
      </c>
      <c r="E3065" s="16" t="str">
        <f>[1]!lastradeday_s("000002","")</f>
        <v>2026-06-22</v>
      </c>
      <c r="F3065" s="16" t="str">
        <f>[1]!s_info_industry_csrc2023(A3065,"",3)</f>
        <v>废弃资源综合利用业</v>
      </c>
      <c r="G3065" s="16" t="str">
        <f>[1]!s_info_industry_csrc2023(A3065,"",1)</f>
        <v>制造业</v>
      </c>
      <c r="H3065" s="16">
        <f>[1]!s_is(A3065,83,"FY","YTD","20251231",1,"",100000000)</f>
        <v>28.760101953600003</v>
      </c>
      <c r="I3065" s="16">
        <f>[1]!s_is(A3065,83,"FY","YTD","20241231",1,"",100000000)</f>
        <v>35.633252201300003</v>
      </c>
      <c r="J3065" s="16">
        <f t="shared" si="141"/>
        <v>-0.19288585304737493</v>
      </c>
      <c r="K3065" s="16">
        <f>[1]!s_is(A3065,61,"FY","YTD","20251231",1,"",100000000)</f>
        <v>1.5455351853999999</v>
      </c>
      <c r="L3065" s="16">
        <f>[1]!s_is(A3065,61,"FY","YTD","20241231",1,"",100000000)</f>
        <v>1.4901883641</v>
      </c>
      <c r="M3065" s="16">
        <f t="shared" si="142"/>
        <v>3.7140822350620516E-2</v>
      </c>
      <c r="N3065" s="16">
        <f>[1]!s_fa_roe(A3065,"20251231")</f>
        <v>5.1684999999999999</v>
      </c>
      <c r="O3065" s="16">
        <f>[1]!s_stmnote_rdexp(A3065,"20251231",1,10000)</f>
        <v>11449.387445</v>
      </c>
      <c r="P3065" s="20">
        <f t="shared" si="143"/>
        <v>3.9809968210376391E-2</v>
      </c>
      <c r="Q3065" s="16">
        <f>[1]!s_margin_tradingbalance(A3065,"",10000)</f>
        <v>8038.2667000000001</v>
      </c>
      <c r="R3065" s="16">
        <f>[1]!s_margin_seclendingbalance(A3065,"",10000)</f>
        <v>21.586500000000001</v>
      </c>
      <c r="S3065" s="17">
        <f>[1]!s_val_ev(A3065,"",100000000)</f>
        <v>49.350028459999997</v>
      </c>
      <c r="T3065" s="17">
        <f>[1]!share_freesharesmv(A3065,"",100000000)</f>
        <v>15.910522775999999</v>
      </c>
      <c r="U3065" s="17">
        <f>[1]!s_dq_amount_btin(A3065,E3065,100000000)</f>
        <v>0.70582778999999995</v>
      </c>
      <c r="V3065" s="17">
        <f>[1]!s_dq_turn(A3065,E3065)</f>
        <v>1.4590851484181697</v>
      </c>
      <c r="W3065" s="2">
        <f>[1]!s_pq_amount(A3065,"20260101","",100000000)</f>
        <v>148.22675217</v>
      </c>
      <c r="X3065" s="2">
        <f>[1]!s_pq_avgamount(A3065,"20260101","",100000000)</f>
        <v>1.3475159288181817</v>
      </c>
      <c r="Y3065" s="17">
        <f>[1]!s_ipo_dilutedpe(A3065)</f>
        <v>38.54</v>
      </c>
      <c r="Z3065" s="12">
        <f>[1]!s_ipo_collection_total(A3065,100000000)</f>
        <v>12.879</v>
      </c>
      <c r="AA3065" s="2">
        <f>[1]!s_val_pe_ttm(A3065,E3065)</f>
        <v>40.000770568847656</v>
      </c>
      <c r="AB3065" s="5">
        <f>[1]!s_info_zjtxornot1(A3065,"")</f>
        <v>0</v>
      </c>
      <c r="AC3065" s="22" t="str">
        <f>[1]!s_info_nature1(A3065,"")</f>
        <v>民营企业</v>
      </c>
      <c r="AD3065" s="6" t="str">
        <f>[1]!s_info_city(A3065)</f>
        <v>龙岩市</v>
      </c>
      <c r="AE3065" s="6" t="str">
        <f>[1]!s_info_province(A3065)</f>
        <v>福建省</v>
      </c>
      <c r="AF3065">
        <v>117.02978</v>
      </c>
      <c r="AG3065">
        <v>25.091602999999999</v>
      </c>
    </row>
    <row r="3066" spans="1:33" x14ac:dyDescent="0.3">
      <c r="A3066" s="12" t="s">
        <v>6606</v>
      </c>
      <c r="B3066" s="12" t="s">
        <v>6607</v>
      </c>
      <c r="C3066" s="16" t="str">
        <f>[1]!s_info_mkt(A3066)</f>
        <v>创业板</v>
      </c>
      <c r="D3066" s="16" t="str">
        <f>[1]!s_ipo_listeddate(A3066)</f>
        <v>2017-10-10</v>
      </c>
      <c r="E3066" s="16" t="str">
        <f>[1]!lastradeday_s("000002","")</f>
        <v>2026-06-22</v>
      </c>
      <c r="F3066" s="16" t="str">
        <f>[1]!s_info_industry_csrc2023(A3066,"",3)</f>
        <v>医药制造业</v>
      </c>
      <c r="G3066" s="16" t="str">
        <f>[1]!s_info_industry_csrc2023(A3066,"",1)</f>
        <v>制造业</v>
      </c>
      <c r="H3066" s="16">
        <f>[1]!s_is(A3066,83,"FY","YTD","20251231",1,"",100000000)</f>
        <v>31.109002542300001</v>
      </c>
      <c r="I3066" s="16">
        <f>[1]!s_is(A3066,83,"FY","YTD","20241231",1,"",100000000)</f>
        <v>29.306774985800001</v>
      </c>
      <c r="J3066" s="16">
        <f t="shared" si="141"/>
        <v>6.1495253482283019E-2</v>
      </c>
      <c r="K3066" s="16">
        <f>[1]!s_is(A3066,61,"FY","YTD","20251231",1,"",100000000)</f>
        <v>4.7281804851000002</v>
      </c>
      <c r="L3066" s="16">
        <f>[1]!s_is(A3066,61,"FY","YTD","20241231",1,"",100000000)</f>
        <v>5.1237717416000006</v>
      </c>
      <c r="M3066" s="16">
        <f t="shared" si="142"/>
        <v>-7.7207041306736487E-2</v>
      </c>
      <c r="N3066" s="16">
        <f>[1]!s_fa_roe(A3066,"20251231")</f>
        <v>18.235900000000001</v>
      </c>
      <c r="O3066" s="16">
        <f>[1]!s_stmnote_rdexp(A3066,"20251231",1,10000)</f>
        <v>23740.877694999999</v>
      </c>
      <c r="P3066" s="20">
        <f t="shared" si="143"/>
        <v>7.6315136310522003E-2</v>
      </c>
      <c r="Q3066" s="16">
        <f>[1]!s_margin_tradingbalance(A3066,"",10000)</f>
        <v>0</v>
      </c>
      <c r="R3066" s="16">
        <f>[1]!s_margin_seclendingbalance(A3066,"",10000)</f>
        <v>0</v>
      </c>
      <c r="S3066" s="17">
        <f>[1]!s_val_ev(A3066,"",100000000)</f>
        <v>50.829578401599996</v>
      </c>
      <c r="T3066" s="17">
        <f>[1]!share_freesharesmv(A3066,"",100000000)</f>
        <v>27.303308461599997</v>
      </c>
      <c r="U3066" s="17">
        <f>[1]!s_dq_amount_btin(A3066,E3066,100000000)</f>
        <v>0.63783422000000001</v>
      </c>
      <c r="V3066" s="17">
        <f>[1]!s_dq_turn(A3066,E3066)</f>
        <v>1.740290152970535</v>
      </c>
      <c r="W3066" s="2">
        <f>[1]!s_pq_amount(A3066,"20260101","",100000000)</f>
        <v>92.380003299999998</v>
      </c>
      <c r="X3066" s="2">
        <f>[1]!s_pq_avgamount(A3066,"20260101","",100000000)</f>
        <v>0.83981821181818184</v>
      </c>
      <c r="Y3066" s="17">
        <f>[1]!s_ipo_dilutedpe(A3066)</f>
        <v>22.97</v>
      </c>
      <c r="Z3066" s="12">
        <f>[1]!s_ipo_collection_total(A3066,100000000)</f>
        <v>3.0425580000000001</v>
      </c>
      <c r="AA3066" s="2">
        <f>[1]!s_val_pe_ttm(A3066,E3066)</f>
        <v>12.588482856750488</v>
      </c>
      <c r="AB3066" s="5">
        <f>[1]!s_info_zjtxornot1(A3066,"")</f>
        <v>0</v>
      </c>
      <c r="AC3066" s="22" t="str">
        <f>[1]!s_info_nature1(A3066,"")</f>
        <v>民营企业</v>
      </c>
      <c r="AD3066" s="6" t="str">
        <f>[1]!s_info_city(A3066)</f>
        <v>浏阳市</v>
      </c>
      <c r="AE3066" s="6" t="str">
        <f>[1]!s_info_province(A3066)</f>
        <v>湖南省</v>
      </c>
      <c r="AF3066">
        <v>113.721985</v>
      </c>
      <c r="AG3066">
        <v>28.234472</v>
      </c>
    </row>
    <row r="3067" spans="1:33" x14ac:dyDescent="0.3">
      <c r="A3067" s="12" t="s">
        <v>6608</v>
      </c>
      <c r="B3067" s="12" t="s">
        <v>6609</v>
      </c>
      <c r="C3067" s="16" t="str">
        <f>[1]!s_info_mkt(A3067)</f>
        <v>主板</v>
      </c>
      <c r="D3067" s="16" t="str">
        <f>[1]!s_ipo_listeddate(A3067)</f>
        <v>2017-05-11</v>
      </c>
      <c r="E3067" s="16" t="str">
        <f>[1]!lastradeday_s("000002","")</f>
        <v>2026-06-22</v>
      </c>
      <c r="F3067" s="16" t="str">
        <f>[1]!s_info_industry_csrc2023(A3067,"",3)</f>
        <v>化学原料和化学制品制造业</v>
      </c>
      <c r="G3067" s="16" t="str">
        <f>[1]!s_info_industry_csrc2023(A3067,"",1)</f>
        <v>制造业</v>
      </c>
      <c r="H3067" s="16">
        <f>[1]!s_is(A3067,83,"FY","YTD","20251231",1,"",100000000)</f>
        <v>169.12808250309999</v>
      </c>
      <c r="I3067" s="16">
        <f>[1]!s_is(A3067,83,"FY","YTD","20241231",1,"",100000000)</f>
        <v>162.6509186447</v>
      </c>
      <c r="J3067" s="16">
        <f t="shared" si="141"/>
        <v>3.9822485556007869E-2</v>
      </c>
      <c r="K3067" s="16">
        <f>[1]!s_is(A3067,61,"FY","YTD","20251231",1,"",100000000)</f>
        <v>0.2203893911</v>
      </c>
      <c r="L3067" s="16">
        <f>[1]!s_is(A3067,61,"FY","YTD","20241231",1,"",100000000)</f>
        <v>-0.57872897830000003</v>
      </c>
      <c r="M3067" s="16">
        <f t="shared" si="142"/>
        <v>1.3808162358611928</v>
      </c>
      <c r="N3067" s="16">
        <f>[1]!s_fa_roe(A3067,"20251231")</f>
        <v>0.26450000000000001</v>
      </c>
      <c r="O3067" s="16">
        <f>[1]!s_stmnote_rdexp(A3067,"20251231",1,10000)</f>
        <v>68074.816515999992</v>
      </c>
      <c r="P3067" s="20">
        <f t="shared" si="143"/>
        <v>4.0250451319787314E-2</v>
      </c>
      <c r="Q3067" s="16">
        <f>[1]!s_margin_tradingbalance(A3067,"",10000)</f>
        <v>20327.1698</v>
      </c>
      <c r="R3067" s="16">
        <f>[1]!s_margin_seclendingbalance(A3067,"",10000)</f>
        <v>47.179699999999997</v>
      </c>
      <c r="S3067" s="17">
        <f>[1]!s_val_ev(A3067,"",100000000)</f>
        <v>39.709360828799994</v>
      </c>
      <c r="T3067" s="17">
        <f>[1]!share_freesharesmv(A3067,"",100000000)</f>
        <v>20.008678809599999</v>
      </c>
      <c r="U3067" s="17">
        <f>[1]!s_dq_amount_btin(A3067,E3067,100000000)</f>
        <v>0.39720064999999999</v>
      </c>
      <c r="V3067" s="17">
        <f>[1]!s_dq_turn(A3067,E3067)</f>
        <v>1.0210976805900231</v>
      </c>
      <c r="W3067" s="2">
        <f>[1]!s_pq_amount(A3067,"20260101","",100000000)</f>
        <v>149.58828552</v>
      </c>
      <c r="X3067" s="2">
        <f>[1]!s_pq_avgamount(A3067,"20260101","",100000000)</f>
        <v>1.3598935047272727</v>
      </c>
      <c r="Y3067" s="17">
        <f>[1]!s_ipo_dilutedpe(A3067)</f>
        <v>22.98</v>
      </c>
      <c r="Z3067" s="12">
        <f>[1]!s_ipo_collection_total(A3067,100000000)</f>
        <v>10.33501</v>
      </c>
      <c r="AA3067" s="2">
        <f>[1]!s_val_pe_ttm(A3067,E3067)</f>
        <v>-6.1617670059204102</v>
      </c>
      <c r="AB3067" s="5">
        <f>[1]!s_info_zjtxornot1(A3067,"")</f>
        <v>0</v>
      </c>
      <c r="AC3067" s="22" t="str">
        <f>[1]!s_info_nature1(A3067,"")</f>
        <v>民营企业</v>
      </c>
      <c r="AD3067" s="6" t="str">
        <f>[1]!s_info_city(A3067)</f>
        <v>德州市</v>
      </c>
      <c r="AE3067" s="6" t="str">
        <f>[1]!s_info_province(A3067)</f>
        <v>山东省</v>
      </c>
      <c r="AF3067">
        <v>116.307428</v>
      </c>
      <c r="AG3067">
        <v>37.453968000000003</v>
      </c>
    </row>
    <row r="3068" spans="1:33" x14ac:dyDescent="0.3">
      <c r="A3068" s="12" t="s">
        <v>6610</v>
      </c>
      <c r="B3068" s="12" t="s">
        <v>6611</v>
      </c>
      <c r="C3068" s="16" t="str">
        <f>[1]!s_info_mkt(A3068)</f>
        <v>主板</v>
      </c>
      <c r="D3068" s="16" t="str">
        <f>[1]!s_ipo_listeddate(A3068)</f>
        <v>2011-07-28</v>
      </c>
      <c r="E3068" s="16" t="str">
        <f>[1]!lastradeday_s("000002","")</f>
        <v>2026-06-22</v>
      </c>
      <c r="F3068" s="16" t="str">
        <f>[1]!s_info_industry_csrc2023(A3068,"",3)</f>
        <v>互联网和相关服务</v>
      </c>
      <c r="G3068" s="16" t="str">
        <f>[1]!s_info_industry_csrc2023(A3068,"",1)</f>
        <v>信息传输、软件和信息技术服务业</v>
      </c>
      <c r="H3068" s="16">
        <f>[1]!s_is(A3068,83,"FY","YTD","20251231",1,"",100000000)</f>
        <v>378.983164504</v>
      </c>
      <c r="I3068" s="16">
        <f>[1]!s_is(A3068,83,"FY","YTD","20241231",1,"",100000000)</f>
        <v>226.19694342950001</v>
      </c>
      <c r="J3068" s="16">
        <f t="shared" si="141"/>
        <v>0.67545661209219521</v>
      </c>
      <c r="K3068" s="16">
        <f>[1]!s_is(A3068,61,"FY","YTD","20251231",1,"",100000000)</f>
        <v>56.051709944499997</v>
      </c>
      <c r="L3068" s="16">
        <f>[1]!s_is(A3068,61,"FY","YTD","20241231",1,"",100000000)</f>
        <v>12.131981601500001</v>
      </c>
      <c r="M3068" s="16">
        <f t="shared" si="142"/>
        <v>3.6201611398396571</v>
      </c>
      <c r="N3068" s="16">
        <f>[1]!s_fa_roe(A3068,"20251231")</f>
        <v>20.208200000000001</v>
      </c>
      <c r="O3068" s="16">
        <f>[1]!s_stmnote_rdexp(A3068,"20251231",1,10000)</f>
        <v>234038.15622100001</v>
      </c>
      <c r="P3068" s="20">
        <f t="shared" si="143"/>
        <v>6.1754235581229854E-2</v>
      </c>
      <c r="Q3068" s="16">
        <f>[1]!s_margin_tradingbalance(A3068,"",10000)</f>
        <v>315501.4804</v>
      </c>
      <c r="R3068" s="16">
        <f>[1]!s_margin_seclendingbalance(A3068,"",10000)</f>
        <v>2.5880000000000001</v>
      </c>
      <c r="S3068" s="17">
        <f>[1]!s_val_ev(A3068,"",100000000)</f>
        <v>992.09384054120005</v>
      </c>
      <c r="T3068" s="17">
        <f>[1]!share_freesharesmv(A3068,"",100000000)</f>
        <v>745.56164294680013</v>
      </c>
      <c r="U3068" s="17">
        <f>[1]!s_dq_amount_btin(A3068,E3068,100000000)</f>
        <v>24.838457810000001</v>
      </c>
      <c r="V3068" s="17">
        <f>[1]!s_dq_turn(A3068,E3068)</f>
        <v>2.7680344025885062</v>
      </c>
      <c r="W3068" s="2">
        <f>[1]!s_pq_amount(A3068,"20260101","",100000000)</f>
        <v>2655.00714333</v>
      </c>
      <c r="X3068" s="2">
        <f>[1]!s_pq_avgamount(A3068,"20260101","",100000000)</f>
        <v>24.136428575727273</v>
      </c>
      <c r="Y3068" s="17">
        <f>[1]!s_ipo_dilutedpe(A3068)</f>
        <v>25.61</v>
      </c>
      <c r="Z3068" s="12">
        <f>[1]!s_ipo_collection_total(A3068,100000000)</f>
        <v>10.35</v>
      </c>
      <c r="AA3068" s="2">
        <f>[1]!s_val_pe_ttm(A3068,E3068)</f>
        <v>15.791244506835938</v>
      </c>
      <c r="AB3068" s="5">
        <f>[1]!s_info_zjtxornot1(A3068,"")</f>
        <v>0</v>
      </c>
      <c r="AC3068" s="22" t="str">
        <f>[1]!s_info_nature1(A3068,"")</f>
        <v>公众企业</v>
      </c>
      <c r="AD3068" s="6" t="str">
        <f>[1]!s_info_city(A3068)</f>
        <v>绍兴市</v>
      </c>
      <c r="AE3068" s="6" t="str">
        <f>[1]!s_info_province(A3068)</f>
        <v>浙江省</v>
      </c>
      <c r="AF3068">
        <v>120.582112</v>
      </c>
      <c r="AG3068">
        <v>29.997116999999999</v>
      </c>
    </row>
    <row r="3069" spans="1:33" x14ac:dyDescent="0.3">
      <c r="A3069" s="12" t="s">
        <v>6612</v>
      </c>
      <c r="B3069" s="12" t="s">
        <v>6613</v>
      </c>
      <c r="C3069" s="16" t="str">
        <f>[1]!s_info_mkt(A3069)</f>
        <v>主板</v>
      </c>
      <c r="D3069" s="16" t="str">
        <f>[1]!s_ipo_listeddate(A3069)</f>
        <v>2011-07-15</v>
      </c>
      <c r="E3069" s="16" t="str">
        <f>[1]!lastradeday_s("000002","")</f>
        <v>2026-06-22</v>
      </c>
      <c r="F3069" s="16" t="str">
        <f>[1]!s_info_industry_csrc2023(A3069,"",3)</f>
        <v>印刷和记录媒介复制业</v>
      </c>
      <c r="G3069" s="16" t="str">
        <f>[1]!s_info_industry_csrc2023(A3069,"",1)</f>
        <v>制造业</v>
      </c>
      <c r="H3069" s="16">
        <f>[1]!s_is(A3069,83,"FY","YTD","20251231",1,"",100000000)</f>
        <v>20.3782608255</v>
      </c>
      <c r="I3069" s="16">
        <f>[1]!s_is(A3069,83,"FY","YTD","20241231",1,"",100000000)</f>
        <v>20.4526677257</v>
      </c>
      <c r="J3069" s="16">
        <f t="shared" si="141"/>
        <v>-3.638004645550641E-3</v>
      </c>
      <c r="K3069" s="16">
        <f>[1]!s_is(A3069,61,"FY","YTD","20251231",1,"",100000000)</f>
        <v>7.5261370899999999E-2</v>
      </c>
      <c r="L3069" s="16">
        <f>[1]!s_is(A3069,61,"FY","YTD","20241231",1,"",100000000)</f>
        <v>-1.9224309836000002</v>
      </c>
      <c r="M3069" s="16">
        <f t="shared" si="142"/>
        <v>1.0391490625890056</v>
      </c>
      <c r="N3069" s="16">
        <f>[1]!s_fa_roe(A3069,"20251231")</f>
        <v>0.60770000000000002</v>
      </c>
      <c r="O3069" s="16">
        <f>[1]!s_stmnote_rdexp(A3069,"20251231",1,10000)</f>
        <v>3596.7856590000006</v>
      </c>
      <c r="P3069" s="20">
        <f t="shared" si="143"/>
        <v>1.7650111016830356E-2</v>
      </c>
      <c r="Q3069" s="16">
        <f>[1]!s_margin_tradingbalance(A3069,"",10000)</f>
        <v>0</v>
      </c>
      <c r="R3069" s="16">
        <f>[1]!s_margin_seclendingbalance(A3069,"",10000)</f>
        <v>0</v>
      </c>
      <c r="S3069" s="17">
        <f>[1]!s_val_ev(A3069,"",100000000)</f>
        <v>29.457192221100001</v>
      </c>
      <c r="T3069" s="17">
        <f>[1]!share_freesharesmv(A3069,"",100000000)</f>
        <v>18.558808904300001</v>
      </c>
      <c r="U3069" s="17">
        <f>[1]!s_dq_amount_btin(A3069,E3069,100000000)</f>
        <v>0.65455521000000005</v>
      </c>
      <c r="V3069" s="17">
        <f>[1]!s_dq_turn(A3069,E3069)</f>
        <v>3.0311964704321115</v>
      </c>
      <c r="W3069" s="2">
        <f>[1]!s_pq_amount(A3069,"20260101","",100000000)</f>
        <v>127.56612001000001</v>
      </c>
      <c r="X3069" s="2">
        <f>[1]!s_pq_avgamount(A3069,"20260101","",100000000)</f>
        <v>1.1596920000909092</v>
      </c>
      <c r="Y3069" s="17">
        <f>[1]!s_ipo_dilutedpe(A3069)</f>
        <v>32.26</v>
      </c>
      <c r="Z3069" s="12">
        <f>[1]!s_ipo_collection_total(A3069,100000000)</f>
        <v>3.3</v>
      </c>
      <c r="AA3069" s="2">
        <f>[1]!s_val_pe_ttm(A3069,E3069)</f>
        <v>303.45846557617188</v>
      </c>
      <c r="AB3069" s="5">
        <f>[1]!s_info_zjtxornot1(A3069,"")</f>
        <v>0</v>
      </c>
      <c r="AC3069" s="22" t="str">
        <f>[1]!s_info_nature1(A3069,"")</f>
        <v>民营企业</v>
      </c>
      <c r="AD3069" s="6" t="str">
        <f>[1]!s_info_city(A3069)</f>
        <v>北京市</v>
      </c>
      <c r="AE3069" s="6" t="str">
        <f>[1]!s_info_province(A3069)</f>
        <v>北京</v>
      </c>
      <c r="AF3069">
        <v>116.40528500000001</v>
      </c>
      <c r="AG3069">
        <v>39.904989</v>
      </c>
    </row>
    <row r="3070" spans="1:33" x14ac:dyDescent="0.3">
      <c r="A3070" s="12" t="s">
        <v>6614</v>
      </c>
      <c r="B3070" s="12" t="s">
        <v>6615</v>
      </c>
      <c r="C3070" s="16" t="str">
        <f>[1]!s_info_mkt(A3070)</f>
        <v>主板</v>
      </c>
      <c r="D3070" s="16" t="str">
        <f>[1]!s_ipo_listeddate(A3070)</f>
        <v>2017-04-14</v>
      </c>
      <c r="E3070" s="16" t="str">
        <f>[1]!lastradeday_s("000002","")</f>
        <v>2026-06-22</v>
      </c>
      <c r="F3070" s="16" t="str">
        <f>[1]!s_info_industry_csrc2023(A3070,"",3)</f>
        <v>电气机械和器材制造业</v>
      </c>
      <c r="G3070" s="16" t="str">
        <f>[1]!s_info_industry_csrc2023(A3070,"",1)</f>
        <v>制造业</v>
      </c>
      <c r="H3070" s="16">
        <f>[1]!s_is(A3070,83,"FY","YTD","20251231",1,"",100000000)</f>
        <v>43.878515269700003</v>
      </c>
      <c r="I3070" s="16">
        <f>[1]!s_is(A3070,83,"FY","YTD","20241231",1,"",100000000)</f>
        <v>40.987854251500003</v>
      </c>
      <c r="J3070" s="16">
        <f t="shared" si="141"/>
        <v>7.0524819388275484E-2</v>
      </c>
      <c r="K3070" s="16">
        <f>[1]!s_is(A3070,61,"FY","YTD","20251231",1,"",100000000)</f>
        <v>2.5797590074999999</v>
      </c>
      <c r="L3070" s="16">
        <f>[1]!s_is(A3070,61,"FY","YTD","20241231",1,"",100000000)</f>
        <v>1.7784038426</v>
      </c>
      <c r="M3070" s="16">
        <f t="shared" si="142"/>
        <v>0.45060359503521463</v>
      </c>
      <c r="N3070" s="16">
        <f>[1]!s_fa_roe(A3070,"20251231")</f>
        <v>14.564299999999999</v>
      </c>
      <c r="O3070" s="16">
        <f>[1]!s_stmnote_rdexp(A3070,"20251231",1,10000)</f>
        <v>20275.132416</v>
      </c>
      <c r="P3070" s="20">
        <f t="shared" si="143"/>
        <v>4.6207425869764673E-2</v>
      </c>
      <c r="Q3070" s="16">
        <f>[1]!s_margin_tradingbalance(A3070,"",10000)</f>
        <v>12884.724200000001</v>
      </c>
      <c r="R3070" s="16">
        <f>[1]!s_margin_seclendingbalance(A3070,"",10000)</f>
        <v>23.7882</v>
      </c>
      <c r="S3070" s="17">
        <f>[1]!s_val_ev(A3070,"",100000000)</f>
        <v>77.558280813899998</v>
      </c>
      <c r="T3070" s="17">
        <f>[1]!share_freesharesmv(A3070,"",100000000)</f>
        <v>35.089394637300003</v>
      </c>
      <c r="U3070" s="17">
        <f>[1]!s_dq_amount_btin(A3070,E3070,100000000)</f>
        <v>1.0532174299999999</v>
      </c>
      <c r="V3070" s="17">
        <f>[1]!s_dq_turn(A3070,E3070)</f>
        <v>1.3655963057527987</v>
      </c>
      <c r="W3070" s="2">
        <f>[1]!s_pq_amount(A3070,"20260101","",100000000)</f>
        <v>198.59240563</v>
      </c>
      <c r="X3070" s="2">
        <f>[1]!s_pq_avgamount(A3070,"20260101","",100000000)</f>
        <v>1.8053855057272725</v>
      </c>
      <c r="Y3070" s="17">
        <f>[1]!s_ipo_dilutedpe(A3070)</f>
        <v>22.99</v>
      </c>
      <c r="Z3070" s="12">
        <f>[1]!s_ipo_collection_total(A3070,100000000)</f>
        <v>3.4306860000000001</v>
      </c>
      <c r="AA3070" s="2">
        <f>[1]!s_val_pe_ttm(A3070,E3070)</f>
        <v>34.06756591796875</v>
      </c>
      <c r="AB3070" s="5">
        <f>[1]!s_info_zjtxornot1(A3070,"")</f>
        <v>0</v>
      </c>
      <c r="AC3070" s="22" t="str">
        <f>[1]!s_info_nature1(A3070,"")</f>
        <v>公众企业</v>
      </c>
      <c r="AD3070" s="6" t="str">
        <f>[1]!s_info_city(A3070)</f>
        <v>石家庄市</v>
      </c>
      <c r="AE3070" s="6" t="str">
        <f>[1]!s_info_province(A3070)</f>
        <v>河北省</v>
      </c>
      <c r="AF3070">
        <v>114.502461</v>
      </c>
      <c r="AG3070">
        <v>38.045473999999999</v>
      </c>
    </row>
    <row r="3071" spans="1:33" x14ac:dyDescent="0.3">
      <c r="A3071" s="12" t="s">
        <v>181</v>
      </c>
      <c r="B3071" s="12" t="s">
        <v>182</v>
      </c>
      <c r="C3071" s="16" t="str">
        <f>[1]!s_info_mkt(A3071)</f>
        <v>北证</v>
      </c>
      <c r="D3071" s="16" t="str">
        <f>[1]!s_ipo_listeddate(A3071)</f>
        <v>2025-01-02</v>
      </c>
      <c r="E3071" s="16" t="str">
        <f>[1]!lastradeday_s("000002","")</f>
        <v>2026-06-22</v>
      </c>
      <c r="F3071" s="16" t="str">
        <f>[1]!s_info_industry_csrc2023(A3071,"",3)</f>
        <v>软件和信息技术服务业</v>
      </c>
      <c r="G3071" s="16" t="str">
        <f>[1]!s_info_industry_csrc2023(A3071,"",1)</f>
        <v>信息传输、软件和信息技术服务业</v>
      </c>
      <c r="H3071" s="16">
        <f>[1]!s_is(A3071,83,"FY","YTD","20251231",1,"",100000000)</f>
        <v>3.2123594188999998</v>
      </c>
      <c r="I3071" s="16">
        <f>[1]!s_is(A3071,83,"FY","YTD","20241231",1,"",100000000)</f>
        <v>2.8834612582999997</v>
      </c>
      <c r="J3071" s="16">
        <f t="shared" si="141"/>
        <v>0.11406366555238834</v>
      </c>
      <c r="K3071" s="16">
        <f>[1]!s_is(A3071,61,"FY","YTD","20251231",1,"",100000000)</f>
        <v>1.0083164317</v>
      </c>
      <c r="L3071" s="16">
        <f>[1]!s_is(A3071,61,"FY","YTD","20241231",1,"",100000000)</f>
        <v>0.84974393950000005</v>
      </c>
      <c r="M3071" s="16">
        <f t="shared" si="142"/>
        <v>0.18661208962938405</v>
      </c>
      <c r="N3071" s="16">
        <f>[1]!s_fa_roe(A3071,"20251231")</f>
        <v>18.977799999999998</v>
      </c>
      <c r="O3071" s="16">
        <f>[1]!s_stmnote_rdexp(A3071,"20251231",1,10000)</f>
        <v>5308.3846729999996</v>
      </c>
      <c r="P3071" s="20">
        <f t="shared" si="143"/>
        <v>0.16524877763577703</v>
      </c>
      <c r="Q3071" s="16">
        <f>[1]!s_margin_tradingbalance(A3071,"",10000)</f>
        <v>15568.5661</v>
      </c>
      <c r="R3071" s="16">
        <f>[1]!s_margin_seclendingbalance(A3071,"",10000)</f>
        <v>0</v>
      </c>
      <c r="S3071" s="17">
        <f>[1]!s_val_ev(A3071,"",100000000)</f>
        <v>139.35575499999999</v>
      </c>
      <c r="T3071" s="17">
        <f>[1]!share_freesharesmv(A3071,"",100000000)</f>
        <v>41.804245090999999</v>
      </c>
      <c r="U3071" s="17">
        <f>[1]!s_dq_amount_btin(A3071,E3071,100000000)</f>
        <v>2.6603481800000002</v>
      </c>
      <c r="V3071" s="17">
        <f>[1]!s_dq_turn(A3071,E3071)</f>
        <v>1.9389346625835437</v>
      </c>
      <c r="W3071" s="2">
        <f>[1]!s_pq_amount(A3071,"20260101","",100000000)</f>
        <v>453.95236991000002</v>
      </c>
      <c r="X3071" s="2">
        <f>[1]!s_pq_avgamount(A3071,"20260101","",100000000)</f>
        <v>4.1268397264545449</v>
      </c>
      <c r="Y3071" s="17">
        <f>[1]!s_ipo_dilutedpe(A3071)</f>
        <v>15.55</v>
      </c>
      <c r="Z3071" s="12">
        <f>[1]!s_ipo_collection_total(A3071,100000000)</f>
        <v>2.18845</v>
      </c>
      <c r="AA3071" s="2">
        <f>[1]!s_val_pe_ttm(A3071,E3071)</f>
        <v>137.23066711425781</v>
      </c>
      <c r="AB3071" s="5">
        <f>[1]!s_info_zjtxornot1(A3071,"")</f>
        <v>1</v>
      </c>
      <c r="AC3071" s="22" t="str">
        <f>[1]!s_info_nature1(A3071,"")</f>
        <v>中央国有企业</v>
      </c>
      <c r="AD3071" s="6" t="str">
        <f>[1]!s_info_city(A3071)</f>
        <v>合肥市</v>
      </c>
      <c r="AE3071" s="6" t="str">
        <f>[1]!s_info_province(A3071)</f>
        <v>安徽省</v>
      </c>
      <c r="AF3071">
        <v>117.28304199999999</v>
      </c>
      <c r="AG3071">
        <v>31.861190000000001</v>
      </c>
    </row>
    <row r="3072" spans="1:33" x14ac:dyDescent="0.3">
      <c r="A3072" s="12" t="s">
        <v>6616</v>
      </c>
      <c r="B3072" s="12" t="s">
        <v>6617</v>
      </c>
      <c r="C3072" s="16" t="str">
        <f>[1]!s_info_mkt(A3072)</f>
        <v>创业板</v>
      </c>
      <c r="D3072" s="16" t="str">
        <f>[1]!s_ipo_listeddate(A3072)</f>
        <v>2019-03-25</v>
      </c>
      <c r="E3072" s="16" t="str">
        <f>[1]!lastradeday_s("000002","")</f>
        <v>2026-06-22</v>
      </c>
      <c r="F3072" s="16" t="str">
        <f>[1]!s_info_industry_csrc2023(A3072,"",3)</f>
        <v>互联网和相关服务</v>
      </c>
      <c r="G3072" s="16" t="str">
        <f>[1]!s_info_industry_csrc2023(A3072,"",1)</f>
        <v>信息传输、软件和信息技术服务业</v>
      </c>
      <c r="H3072" s="16">
        <f>[1]!s_is(A3072,83,"FY","YTD","20251231",1,"",100000000)</f>
        <v>5.1563901347000005</v>
      </c>
      <c r="I3072" s="16">
        <f>[1]!s_is(A3072,83,"FY","YTD","20241231",1,"",100000000)</f>
        <v>4.7036363837000001</v>
      </c>
      <c r="J3072" s="16">
        <f t="shared" si="141"/>
        <v>9.6256112094245783E-2</v>
      </c>
      <c r="K3072" s="16">
        <f>[1]!s_is(A3072,61,"FY","YTD","20251231",1,"",100000000)</f>
        <v>-0.34990509359999999</v>
      </c>
      <c r="L3072" s="16">
        <f>[1]!s_is(A3072,61,"FY","YTD","20241231",1,"",100000000)</f>
        <v>-0.64755232210000002</v>
      </c>
      <c r="M3072" s="16">
        <f t="shared" si="142"/>
        <v>0.4596496967762167</v>
      </c>
      <c r="N3072" s="16">
        <f>[1]!s_fa_roe(A3072,"20251231")</f>
        <v>-2.2227999999999999</v>
      </c>
      <c r="O3072" s="16">
        <f>[1]!s_stmnote_rdexp(A3072,"20251231",1,10000)</f>
        <v>16776.611086000001</v>
      </c>
      <c r="P3072" s="20">
        <f t="shared" si="143"/>
        <v>0.32535573623689873</v>
      </c>
      <c r="Q3072" s="16">
        <f>[1]!s_margin_tradingbalance(A3072,"",10000)</f>
        <v>73979.929699999993</v>
      </c>
      <c r="R3072" s="16">
        <f>[1]!s_margin_seclendingbalance(A3072,"",10000)</f>
        <v>13.244</v>
      </c>
      <c r="S3072" s="17">
        <f>[1]!s_val_ev(A3072,"",100000000)</f>
        <v>96.595265537899991</v>
      </c>
      <c r="T3072" s="17">
        <f>[1]!share_freesharesmv(A3072,"",100000000)</f>
        <v>81.237470206899999</v>
      </c>
      <c r="U3072" s="17">
        <f>[1]!s_dq_amount_btin(A3072,E3072,100000000)</f>
        <v>6.8827207399999999</v>
      </c>
      <c r="V3072" s="17">
        <f>[1]!s_dq_turn(A3072,E3072)</f>
        <v>7.9593391922671017</v>
      </c>
      <c r="W3072" s="2">
        <f>[1]!s_pq_amount(A3072,"20260101","",100000000)</f>
        <v>1665.1825275000001</v>
      </c>
      <c r="X3072" s="2">
        <f>[1]!s_pq_avgamount(A3072,"20260101","",100000000)</f>
        <v>15.138022977272728</v>
      </c>
      <c r="Y3072" s="17">
        <f>[1]!s_ipo_dilutedpe(A3072)</f>
        <v>22.98</v>
      </c>
      <c r="Z3072" s="12">
        <f>[1]!s_ipo_collection_total(A3072,100000000)</f>
        <v>5.2450799999999997</v>
      </c>
      <c r="AA3072" s="2">
        <f>[1]!s_val_pe_ttm(A3072,E3072)</f>
        <v>-279.58871459960938</v>
      </c>
      <c r="AB3072" s="5">
        <f>[1]!s_info_zjtxornot1(A3072,"")</f>
        <v>1</v>
      </c>
      <c r="AC3072" s="22" t="str">
        <f>[1]!s_info_nature1(A3072,"")</f>
        <v>民营企业</v>
      </c>
      <c r="AD3072" s="6" t="str">
        <f>[1]!s_info_city(A3072)</f>
        <v>杭州市</v>
      </c>
      <c r="AE3072" s="6" t="str">
        <f>[1]!s_info_province(A3072)</f>
        <v>浙江省</v>
      </c>
      <c r="AF3072">
        <v>120.153576</v>
      </c>
      <c r="AG3072">
        <v>30.287458999999998</v>
      </c>
    </row>
    <row r="3073" spans="1:33" x14ac:dyDescent="0.3">
      <c r="A3073" s="12" t="s">
        <v>6618</v>
      </c>
      <c r="B3073" s="12" t="s">
        <v>6619</v>
      </c>
      <c r="C3073" s="16" t="str">
        <f>[1]!s_info_mkt(A3073)</f>
        <v>主板</v>
      </c>
      <c r="D3073" s="16" t="str">
        <f>[1]!s_ipo_listeddate(A3073)</f>
        <v>2017-02-09</v>
      </c>
      <c r="E3073" s="16" t="str">
        <f>[1]!lastradeday_s("000002","")</f>
        <v>2026-06-22</v>
      </c>
      <c r="F3073" s="16" t="str">
        <f>[1]!s_info_industry_csrc2023(A3073,"",3)</f>
        <v>金属制品业</v>
      </c>
      <c r="G3073" s="16" t="str">
        <f>[1]!s_info_industry_csrc2023(A3073,"",1)</f>
        <v>制造业</v>
      </c>
      <c r="H3073" s="16">
        <f>[1]!s_is(A3073,83,"FY","YTD","20251231",1,"",100000000)</f>
        <v>31.329851897899999</v>
      </c>
      <c r="I3073" s="16">
        <f>[1]!s_is(A3073,83,"FY","YTD","20241231",1,"",100000000)</f>
        <v>33.822627652500003</v>
      </c>
      <c r="J3073" s="16">
        <f t="shared" si="141"/>
        <v>-7.3701422024664898E-2</v>
      </c>
      <c r="K3073" s="16">
        <f>[1]!s_is(A3073,61,"FY","YTD","20251231",1,"",100000000)</f>
        <v>-3.5107090855000003</v>
      </c>
      <c r="L3073" s="16">
        <f>[1]!s_is(A3073,61,"FY","YTD","20241231",1,"",100000000)</f>
        <v>-4.7683007942</v>
      </c>
      <c r="M3073" s="16">
        <f t="shared" si="142"/>
        <v>0.26374001200379216</v>
      </c>
      <c r="N3073" s="16">
        <f>[1]!s_fa_roe(A3073,"20251231")</f>
        <v>-16.918199999999999</v>
      </c>
      <c r="O3073" s="16">
        <f>[1]!s_stmnote_rdexp(A3073,"20251231",1,10000)</f>
        <v>23025.297290999999</v>
      </c>
      <c r="P3073" s="20">
        <f t="shared" si="143"/>
        <v>7.3493157152598465E-2</v>
      </c>
      <c r="Q3073" s="16">
        <f>[1]!s_margin_tradingbalance(A3073,"",10000)</f>
        <v>97990.198499999999</v>
      </c>
      <c r="R3073" s="16">
        <f>[1]!s_margin_seclendingbalance(A3073,"",10000)</f>
        <v>37.700400000000002</v>
      </c>
      <c r="S3073" s="17">
        <f>[1]!s_val_ev(A3073,"",100000000)</f>
        <v>115.636927396</v>
      </c>
      <c r="T3073" s="17">
        <f>[1]!share_freesharesmv(A3073,"",100000000)</f>
        <v>81.4247411236</v>
      </c>
      <c r="U3073" s="17">
        <f>[1]!s_dq_amount_btin(A3073,E3073,100000000)</f>
        <v>7.3579142900000001</v>
      </c>
      <c r="V3073" s="17">
        <f>[1]!s_dq_turn(A3073,E3073)</f>
        <v>6.5148084623533435</v>
      </c>
      <c r="W3073" s="2">
        <f>[1]!s_pq_amount(A3073,"20260101","",100000000)</f>
        <v>1075.83590987</v>
      </c>
      <c r="X3073" s="2">
        <f>[1]!s_pq_avgamount(A3073,"20260101","",100000000)</f>
        <v>9.7803264533636369</v>
      </c>
      <c r="Y3073" s="17">
        <f>[1]!s_ipo_dilutedpe(A3073)</f>
        <v>20.75</v>
      </c>
      <c r="Z3073" s="12">
        <f>[1]!s_ipo_collection_total(A3073,100000000)</f>
        <v>9.9276729499999998</v>
      </c>
      <c r="AA3073" s="2">
        <f>[1]!s_val_pe_ttm(A3073,E3073)</f>
        <v>90.491897583007813</v>
      </c>
      <c r="AB3073" s="5">
        <f>[1]!s_info_zjtxornot1(A3073,"")</f>
        <v>1</v>
      </c>
      <c r="AC3073" s="22" t="str">
        <f>[1]!s_info_nature1(A3073,"")</f>
        <v>民营企业</v>
      </c>
      <c r="AD3073" s="6" t="str">
        <f>[1]!s_info_city(A3073)</f>
        <v>昆山市</v>
      </c>
      <c r="AE3073" s="6" t="str">
        <f>[1]!s_info_province(A3073)</f>
        <v>江苏省</v>
      </c>
      <c r="AF3073">
        <v>120.965808</v>
      </c>
      <c r="AG3073">
        <v>31.328937</v>
      </c>
    </row>
    <row r="3074" spans="1:33" x14ac:dyDescent="0.3">
      <c r="A3074" s="12" t="s">
        <v>183</v>
      </c>
      <c r="B3074" s="12" t="s">
        <v>184</v>
      </c>
      <c r="C3074" s="16" t="str">
        <f>[1]!s_info_mkt(A3074)</f>
        <v>北证</v>
      </c>
      <c r="D3074" s="16" t="str">
        <f>[1]!s_ipo_listeddate(A3074)</f>
        <v>2022-09-02</v>
      </c>
      <c r="E3074" s="16" t="str">
        <f>[1]!lastradeday_s("000002","")</f>
        <v>2026-06-22</v>
      </c>
      <c r="F3074" s="16" t="str">
        <f>[1]!s_info_industry_csrc2023(A3074,"",3)</f>
        <v>软件和信息技术服务业</v>
      </c>
      <c r="G3074" s="16" t="str">
        <f>[1]!s_info_industry_csrc2023(A3074,"",1)</f>
        <v>信息传输、软件和信息技术服务业</v>
      </c>
      <c r="H3074" s="16">
        <f>[1]!s_is(A3074,83,"FY","YTD","20251231",1,"",100000000)</f>
        <v>1.9016638871</v>
      </c>
      <c r="I3074" s="16">
        <f>[1]!s_is(A3074,83,"FY","YTD","20241231",1,"",100000000)</f>
        <v>2.2484410298999999</v>
      </c>
      <c r="J3074" s="16">
        <f t="shared" si="141"/>
        <v>-0.15423003680706848</v>
      </c>
      <c r="K3074" s="16">
        <f>[1]!s_is(A3074,61,"FY","YTD","20251231",1,"",100000000)</f>
        <v>7.5408049000000005E-2</v>
      </c>
      <c r="L3074" s="16">
        <f>[1]!s_is(A3074,61,"FY","YTD","20241231",1,"",100000000)</f>
        <v>9.6122390500000002E-2</v>
      </c>
      <c r="M3074" s="16">
        <f t="shared" si="142"/>
        <v>-0.21549964989686765</v>
      </c>
      <c r="N3074" s="16">
        <f>[1]!s_fa_roe(A3074,"20251231")</f>
        <v>2.3529</v>
      </c>
      <c r="O3074" s="16">
        <f>[1]!s_stmnote_rdexp(A3074,"20251231",1,10000)</f>
        <v>1521.91704</v>
      </c>
      <c r="P3074" s="20">
        <f t="shared" si="143"/>
        <v>8.0030811455377299E-2</v>
      </c>
      <c r="Q3074" s="16">
        <f>[1]!s_margin_tradingbalance(A3074,"",10000)</f>
        <v>1644.9999</v>
      </c>
      <c r="R3074" s="16">
        <f>[1]!s_margin_seclendingbalance(A3074,"",10000)</f>
        <v>0</v>
      </c>
      <c r="S3074" s="17">
        <f>[1]!s_val_ev(A3074,"",100000000)</f>
        <v>20.610392220000001</v>
      </c>
      <c r="T3074" s="17">
        <f>[1]!share_freesharesmv(A3074,"",100000000)</f>
        <v>6.8905456380000007</v>
      </c>
      <c r="U3074" s="17">
        <f>[1]!s_dq_amount_btin(A3074,E3074,100000000)</f>
        <v>1.6398123600000001</v>
      </c>
      <c r="V3074" s="17">
        <f>[1]!s_dq_turn(A3074,E3074)</f>
        <v>13.094025387711641</v>
      </c>
      <c r="W3074" s="2">
        <f>[1]!s_pq_amount(A3074,"20260101","",100000000)</f>
        <v>53.936736789999998</v>
      </c>
      <c r="X3074" s="2">
        <f>[1]!s_pq_avgamount(A3074,"20260101","",100000000)</f>
        <v>0.49033397081818181</v>
      </c>
      <c r="Y3074" s="17">
        <f>[1]!s_ipo_dilutedpe(A3074)</f>
        <v>24.98</v>
      </c>
      <c r="Z3074" s="12">
        <f>[1]!s_ipo_collection_total(A3074,100000000)</f>
        <v>1.2527999999999999</v>
      </c>
      <c r="AA3074" s="2">
        <f>[1]!s_val_pe_ttm(A3074,E3074)</f>
        <v>-895.21624755859375</v>
      </c>
      <c r="AB3074" s="5">
        <f>[1]!s_info_zjtxornot1(A3074,"")</f>
        <v>0</v>
      </c>
      <c r="AC3074" s="22" t="str">
        <f>[1]!s_info_nature1(A3074,"")</f>
        <v>民营企业</v>
      </c>
      <c r="AD3074" s="6" t="str">
        <f>[1]!s_info_city(A3074)</f>
        <v>南京市</v>
      </c>
      <c r="AE3074" s="6" t="str">
        <f>[1]!s_info_province(A3074)</f>
        <v>江苏省</v>
      </c>
      <c r="AF3074">
        <v>118.767413</v>
      </c>
      <c r="AG3074">
        <v>32.041544000000002</v>
      </c>
    </row>
    <row r="3075" spans="1:33" x14ac:dyDescent="0.3">
      <c r="A3075" s="12" t="s">
        <v>6620</v>
      </c>
      <c r="B3075" s="12" t="s">
        <v>6621</v>
      </c>
      <c r="C3075" s="16" t="str">
        <f>[1]!s_info_mkt(A3075)</f>
        <v>创业板</v>
      </c>
      <c r="D3075" s="16" t="str">
        <f>[1]!s_ipo_listeddate(A3075)</f>
        <v>2016-11-04</v>
      </c>
      <c r="E3075" s="16" t="str">
        <f>[1]!lastradeday_s("000002","")</f>
        <v>2026-06-22</v>
      </c>
      <c r="F3075" s="16" t="str">
        <f>[1]!s_info_industry_csrc2023(A3075,"",3)</f>
        <v>软件和信息技术服务业</v>
      </c>
      <c r="G3075" s="16" t="str">
        <f>[1]!s_info_industry_csrc2023(A3075,"",1)</f>
        <v>信息传输、软件和信息技术服务业</v>
      </c>
      <c r="H3075" s="16">
        <f>[1]!s_is(A3075,83,"FY","YTD","20251231",1,"",100000000)</f>
        <v>6.078577321</v>
      </c>
      <c r="I3075" s="16">
        <f>[1]!s_is(A3075,83,"FY","YTD","20241231",1,"",100000000)</f>
        <v>5.8794203846000004</v>
      </c>
      <c r="J3075" s="16">
        <f t="shared" ref="J3075:J3138" si="144">H3075/I3075-1</f>
        <v>3.3873566333452176E-2</v>
      </c>
      <c r="K3075" s="16">
        <f>[1]!s_is(A3075,61,"FY","YTD","20251231",1,"",100000000)</f>
        <v>-0.60773975609999997</v>
      </c>
      <c r="L3075" s="16">
        <f>[1]!s_is(A3075,61,"FY","YTD","20241231",1,"",100000000)</f>
        <v>-3.6364399512999999</v>
      </c>
      <c r="M3075" s="16">
        <f t="shared" ref="M3075:M3138" si="145">(K3075-L3075)/ABS(L3075)</f>
        <v>0.8328750744577158</v>
      </c>
      <c r="N3075" s="16">
        <f>[1]!s_fa_roe(A3075,"20251231")</f>
        <v>-12.126200000000001</v>
      </c>
      <c r="O3075" s="16">
        <f>[1]!s_stmnote_rdexp(A3075,"20251231",1,10000)</f>
        <v>5160.599706</v>
      </c>
      <c r="P3075" s="20">
        <f t="shared" ref="P3075:P3138" si="146">O3075/H3075/10000</f>
        <v>8.4898150232808389E-2</v>
      </c>
      <c r="Q3075" s="16">
        <f>[1]!s_margin_tradingbalance(A3075,"",10000)</f>
        <v>0</v>
      </c>
      <c r="R3075" s="16">
        <f>[1]!s_margin_seclendingbalance(A3075,"",10000)</f>
        <v>0</v>
      </c>
      <c r="S3075" s="17">
        <f>[1]!s_val_ev(A3075,"",100000000)</f>
        <v>24.5197236321</v>
      </c>
      <c r="T3075" s="17">
        <f>[1]!share_freesharesmv(A3075,"",100000000)</f>
        <v>21.056181455400001</v>
      </c>
      <c r="U3075" s="17">
        <f>[1]!s_dq_amount_btin(A3075,E3075,100000000)</f>
        <v>3.6644702300000001</v>
      </c>
      <c r="V3075" s="17">
        <f>[1]!s_dq_turn(A3075,E3075)</f>
        <v>16.98161969081686</v>
      </c>
      <c r="W3075" s="2">
        <f>[1]!s_pq_amount(A3075,"20260101","",100000000)</f>
        <v>146.13691460000001</v>
      </c>
      <c r="X3075" s="2">
        <f>[1]!s_pq_avgamount(A3075,"20260101","",100000000)</f>
        <v>1.3285174054545454</v>
      </c>
      <c r="Y3075" s="17">
        <f>[1]!s_ipo_dilutedpe(A3075)</f>
        <v>22.99</v>
      </c>
      <c r="Z3075" s="12">
        <f>[1]!s_ipo_collection_total(A3075,100000000)</f>
        <v>1.5401199999999999</v>
      </c>
      <c r="AA3075" s="2">
        <f>[1]!s_val_pe_ttm(A3075,E3075)</f>
        <v>-111.36261749267578</v>
      </c>
      <c r="AB3075" s="5">
        <f>[1]!s_info_zjtxornot1(A3075,"")</f>
        <v>0</v>
      </c>
      <c r="AC3075" s="22" t="str">
        <f>[1]!s_info_nature1(A3075,"")</f>
        <v>民营企业</v>
      </c>
      <c r="AD3075" s="6" t="str">
        <f>[1]!s_info_city(A3075)</f>
        <v>深圳市</v>
      </c>
      <c r="AE3075" s="6" t="str">
        <f>[1]!s_info_province(A3075)</f>
        <v>广东省</v>
      </c>
      <c r="AF3075">
        <v>114.085947</v>
      </c>
      <c r="AG3075">
        <v>22.547000000000001</v>
      </c>
    </row>
    <row r="3076" spans="1:33" x14ac:dyDescent="0.3">
      <c r="A3076" s="12" t="s">
        <v>6622</v>
      </c>
      <c r="B3076" s="12" t="s">
        <v>6623</v>
      </c>
      <c r="C3076" s="16" t="str">
        <f>[1]!s_info_mkt(A3076)</f>
        <v>主板</v>
      </c>
      <c r="D3076" s="16" t="str">
        <f>[1]!s_ipo_listeddate(A3076)</f>
        <v>2018-09-10</v>
      </c>
      <c r="E3076" s="16" t="str">
        <f>[1]!lastradeday_s("000002","")</f>
        <v>2026-06-22</v>
      </c>
      <c r="F3076" s="16" t="str">
        <f>[1]!s_info_industry_csrc2023(A3076,"",3)</f>
        <v>仪器仪表制造业</v>
      </c>
      <c r="G3076" s="16" t="str">
        <f>[1]!s_info_industry_csrc2023(A3076,"",1)</f>
        <v>制造业</v>
      </c>
      <c r="H3076" s="16">
        <f>[1]!s_is(A3076,83,"FY","YTD","20251231",1,"",100000000)</f>
        <v>9.6532175462000005</v>
      </c>
      <c r="I3076" s="16">
        <f>[1]!s_is(A3076,83,"FY","YTD","20241231",1,"",100000000)</f>
        <v>8.9176436091999989</v>
      </c>
      <c r="J3076" s="16">
        <f t="shared" si="144"/>
        <v>8.2485235925007894E-2</v>
      </c>
      <c r="K3076" s="16">
        <f>[1]!s_is(A3076,61,"FY","YTD","20251231",1,"",100000000)</f>
        <v>2.1985922458</v>
      </c>
      <c r="L3076" s="16">
        <f>[1]!s_is(A3076,61,"FY","YTD","20241231",1,"",100000000)</f>
        <v>2.0858167136999999</v>
      </c>
      <c r="M3076" s="16">
        <f t="shared" si="145"/>
        <v>5.4067805363372155E-2</v>
      </c>
      <c r="N3076" s="16">
        <f>[1]!s_fa_roe(A3076,"20251231")</f>
        <v>11.007400000000001</v>
      </c>
      <c r="O3076" s="16">
        <f>[1]!s_stmnote_rdexp(A3076,"20251231",1,10000)</f>
        <v>9343.7221269999991</v>
      </c>
      <c r="P3076" s="20">
        <f t="shared" si="146"/>
        <v>9.6793862588108417E-2</v>
      </c>
      <c r="Q3076" s="16">
        <f>[1]!s_margin_tradingbalance(A3076,"",10000)</f>
        <v>37055.742599999998</v>
      </c>
      <c r="R3076" s="16">
        <f>[1]!s_margin_seclendingbalance(A3076,"",10000)</f>
        <v>119.904</v>
      </c>
      <c r="S3076" s="17">
        <f>[1]!s_val_ev(A3076,"",100000000)</f>
        <v>130.33952883000001</v>
      </c>
      <c r="T3076" s="17">
        <f>[1]!share_freesharesmv(A3076,"",100000000)</f>
        <v>40.629739730499999</v>
      </c>
      <c r="U3076" s="17">
        <f>[1]!s_dq_amount_btin(A3076,E3076,100000000)</f>
        <v>3.90741249</v>
      </c>
      <c r="V3076" s="17">
        <f>[1]!s_dq_turn(A3076,E3076)</f>
        <v>2.9808045039650826</v>
      </c>
      <c r="W3076" s="2">
        <f>[1]!s_pq_amount(A3076,"20260101","",100000000)</f>
        <v>255.42869698999999</v>
      </c>
      <c r="X3076" s="2">
        <f>[1]!s_pq_avgamount(A3076,"20260101","",100000000)</f>
        <v>2.3220790635454542</v>
      </c>
      <c r="Y3076" s="17">
        <f>[1]!s_ipo_dilutedpe(A3076)</f>
        <v>22.99</v>
      </c>
      <c r="Z3076" s="12">
        <f>[1]!s_ipo_collection_total(A3076,100000000)</f>
        <v>5.4326999999999996</v>
      </c>
      <c r="AA3076" s="2">
        <f>[1]!s_val_pe_ttm(A3076,E3076)</f>
        <v>61.965656280517578</v>
      </c>
      <c r="AB3076" s="5">
        <f>[1]!s_info_zjtxornot1(A3076,"")</f>
        <v>1</v>
      </c>
      <c r="AC3076" s="22" t="str">
        <f>[1]!s_info_nature1(A3076,"")</f>
        <v>外资企业</v>
      </c>
      <c r="AD3076" s="6" t="str">
        <f>[1]!s_info_city(A3076)</f>
        <v>宁波市</v>
      </c>
      <c r="AE3076" s="6" t="str">
        <f>[1]!s_info_province(A3076)</f>
        <v>浙江省</v>
      </c>
      <c r="AF3076">
        <v>121.549792</v>
      </c>
      <c r="AG3076">
        <v>29.868387999999999</v>
      </c>
    </row>
    <row r="3077" spans="1:33" x14ac:dyDescent="0.3">
      <c r="A3077" s="12" t="s">
        <v>6624</v>
      </c>
      <c r="B3077" s="12" t="s">
        <v>6625</v>
      </c>
      <c r="C3077" s="16" t="str">
        <f>[1]!s_info_mkt(A3077)</f>
        <v>科创板</v>
      </c>
      <c r="D3077" s="16" t="str">
        <f>[1]!s_ipo_listeddate(A3077)</f>
        <v>2021-04-19</v>
      </c>
      <c r="E3077" s="16" t="str">
        <f>[1]!lastradeday_s("000002","")</f>
        <v>2026-06-22</v>
      </c>
      <c r="F3077" s="16" t="str">
        <f>[1]!s_info_industry_csrc2023(A3077,"",3)</f>
        <v>计算机、通信和其他电子设备制造业</v>
      </c>
      <c r="G3077" s="16" t="str">
        <f>[1]!s_info_industry_csrc2023(A3077,"",1)</f>
        <v>制造业</v>
      </c>
      <c r="H3077" s="16">
        <f>[1]!s_is(A3077,83,"FY","YTD","20251231",1,"",100000000)</f>
        <v>30.226536095700002</v>
      </c>
      <c r="I3077" s="16">
        <f>[1]!s_is(A3077,83,"FY","YTD","20241231",1,"",100000000)</f>
        <v>27.759047712499999</v>
      </c>
      <c r="J3077" s="16">
        <f t="shared" si="144"/>
        <v>8.8889518428576508E-2</v>
      </c>
      <c r="K3077" s="16">
        <f>[1]!s_is(A3077,61,"FY","YTD","20251231",1,"",100000000)</f>
        <v>1.8260580662999999</v>
      </c>
      <c r="L3077" s="16">
        <f>[1]!s_is(A3077,61,"FY","YTD","20241231",1,"",100000000)</f>
        <v>2.3517375271000001</v>
      </c>
      <c r="M3077" s="16">
        <f t="shared" si="145"/>
        <v>-0.22352811686780016</v>
      </c>
      <c r="N3077" s="16">
        <f>[1]!s_fa_roe(A3077,"20251231")</f>
        <v>10.9978</v>
      </c>
      <c r="O3077" s="16">
        <f>[1]!s_stmnote_rdexp(A3077,"20251231",1,10000)</f>
        <v>18679.308351</v>
      </c>
      <c r="P3077" s="20">
        <f t="shared" si="146"/>
        <v>6.1797714074347074E-2</v>
      </c>
      <c r="Q3077" s="16">
        <f>[1]!s_margin_tradingbalance(A3077,"",10000)</f>
        <v>8053.1705000000002</v>
      </c>
      <c r="R3077" s="16">
        <f>[1]!s_margin_seclendingbalance(A3077,"",10000)</f>
        <v>23.985499999999998</v>
      </c>
      <c r="S3077" s="17">
        <f>[1]!s_val_ev(A3077,"",100000000)</f>
        <v>36.858104959400002</v>
      </c>
      <c r="T3077" s="17">
        <f>[1]!share_freesharesmv(A3077,"",100000000)</f>
        <v>10.184147640199999</v>
      </c>
      <c r="U3077" s="17">
        <f>[1]!s_dq_amount_btin(A3077,E3077,100000000)</f>
        <v>0.41678726999999999</v>
      </c>
      <c r="V3077" s="17">
        <f>[1]!s_dq_turn(A3077,E3077)</f>
        <v>1.1488611399485611</v>
      </c>
      <c r="W3077" s="2">
        <f>[1]!s_pq_amount(A3077,"20260101","",100000000)</f>
        <v>64.113841609999994</v>
      </c>
      <c r="X3077" s="2">
        <f>[1]!s_pq_avgamount(A3077,"20260101","",100000000)</f>
        <v>0.58285310554545455</v>
      </c>
      <c r="Y3077" s="17">
        <f>[1]!s_ipo_dilutedpe(A3077)</f>
        <v>15.92</v>
      </c>
      <c r="Z3077" s="12">
        <f>[1]!s_ipo_collection_total(A3077,100000000)</f>
        <v>3.0880000000000001</v>
      </c>
      <c r="AA3077" s="2">
        <f>[1]!s_val_pe_ttm(A3077,E3077)</f>
        <v>20.522041320800781</v>
      </c>
      <c r="AB3077" s="5">
        <f>[1]!s_info_zjtxornot1(A3077,"")</f>
        <v>0</v>
      </c>
      <c r="AC3077" s="22" t="str">
        <f>[1]!s_info_nature1(A3077,"")</f>
        <v>公众企业</v>
      </c>
      <c r="AD3077" s="6" t="str">
        <f>[1]!s_info_city(A3077)</f>
        <v>苏州市</v>
      </c>
      <c r="AE3077" s="6" t="str">
        <f>[1]!s_info_province(A3077)</f>
        <v>江苏省</v>
      </c>
      <c r="AF3077">
        <v>120.619585</v>
      </c>
      <c r="AG3077">
        <v>31.299378999999998</v>
      </c>
    </row>
    <row r="3078" spans="1:33" x14ac:dyDescent="0.3">
      <c r="A3078" s="12" t="s">
        <v>6626</v>
      </c>
      <c r="B3078" s="12" t="s">
        <v>6627</v>
      </c>
      <c r="C3078" s="16" t="str">
        <f>[1]!s_info_mkt(A3078)</f>
        <v>主板</v>
      </c>
      <c r="D3078" s="16" t="str">
        <f>[1]!s_ipo_listeddate(A3078)</f>
        <v>2007-09-28</v>
      </c>
      <c r="E3078" s="16" t="str">
        <f>[1]!lastradeday_s("000002","")</f>
        <v>2026-06-22</v>
      </c>
      <c r="F3078" s="16" t="str">
        <f>[1]!s_info_industry_csrc2023(A3078,"",3)</f>
        <v>开采专业及辅助性活动</v>
      </c>
      <c r="G3078" s="16" t="str">
        <f>[1]!s_info_industry_csrc2023(A3078,"",1)</f>
        <v>采矿业</v>
      </c>
      <c r="H3078" s="16">
        <f>[1]!s_is(A3078,83,"FY","YTD","20251231",1,"",100000000)</f>
        <v>502.82477419999998</v>
      </c>
      <c r="I3078" s="16">
        <f>[1]!s_is(A3078,83,"FY","YTD","20241231",1,"",100000000)</f>
        <v>483.01581218000001</v>
      </c>
      <c r="J3078" s="16">
        <f t="shared" si="144"/>
        <v>4.1011001131817881E-2</v>
      </c>
      <c r="K3078" s="16">
        <f>[1]!s_is(A3078,61,"FY","YTD","20251231",1,"",100000000)</f>
        <v>38.417409650000003</v>
      </c>
      <c r="L3078" s="16">
        <f>[1]!s_is(A3078,61,"FY","YTD","20241231",1,"",100000000)</f>
        <v>31.369918760000001</v>
      </c>
      <c r="M3078" s="16">
        <f t="shared" si="145"/>
        <v>0.22465760730583423</v>
      </c>
      <c r="N3078" s="16">
        <f>[1]!s_fa_roe(A3078,"20251231")</f>
        <v>8.5022000000000002</v>
      </c>
      <c r="O3078" s="16">
        <f>[1]!s_stmnote_rdexp(A3078,"20251231",1,10000)</f>
        <v>204900</v>
      </c>
      <c r="P3078" s="20">
        <f t="shared" si="146"/>
        <v>4.0749782133547074E-2</v>
      </c>
      <c r="Q3078" s="16">
        <f>[1]!s_margin_tradingbalance(A3078,"",10000)</f>
        <v>46403.489099999999</v>
      </c>
      <c r="R3078" s="16">
        <f>[1]!s_margin_seclendingbalance(A3078,"",10000)</f>
        <v>379.12779999999998</v>
      </c>
      <c r="S3078" s="17">
        <f>[1]!s_val_ev(A3078,"",100000000)</f>
        <v>461.54457619087998</v>
      </c>
      <c r="T3078" s="17">
        <f>[1]!share_freesharesmv(A3078,"",100000000)</f>
        <v>65.514787440000006</v>
      </c>
      <c r="U3078" s="17">
        <f>[1]!s_dq_amount_btin(A3078,E3078,100000000)</f>
        <v>2.7850451299999999</v>
      </c>
      <c r="V3078" s="17">
        <f>[1]!s_dq_turn(A3078,E3078)</f>
        <v>0.7978518261301929</v>
      </c>
      <c r="W3078" s="2">
        <f>[1]!s_pq_amount(A3078,"20260101","",100000000)</f>
        <v>583.25183594999999</v>
      </c>
      <c r="X3078" s="2">
        <f>[1]!s_pq_avgamount(A3078,"20260101","",100000000)</f>
        <v>5.3022894177272724</v>
      </c>
      <c r="Y3078" s="17">
        <f>[1]!s_ipo_dilutedpe(A3078)</f>
        <v>33.03</v>
      </c>
      <c r="Z3078" s="12">
        <f>[1]!s_ipo_collection_total(A3078,100000000)</f>
        <v>67.400000000000006</v>
      </c>
      <c r="AA3078" s="2">
        <f>[1]!s_val_pe_ttm(A3078,E3078)</f>
        <v>14.927494049072266</v>
      </c>
      <c r="AB3078" s="5">
        <f>[1]!s_info_zjtxornot1(A3078,"")</f>
        <v>0</v>
      </c>
      <c r="AC3078" s="22" t="str">
        <f>[1]!s_info_nature1(A3078,"")</f>
        <v>中央国有企业</v>
      </c>
      <c r="AD3078" s="6" t="str">
        <f>[1]!s_info_city(A3078)</f>
        <v>天津市</v>
      </c>
      <c r="AE3078" s="6" t="str">
        <f>[1]!s_info_province(A3078)</f>
        <v>天津</v>
      </c>
      <c r="AF3078">
        <v>117.19018199999999</v>
      </c>
      <c r="AG3078">
        <v>39.125596000000002</v>
      </c>
    </row>
    <row r="3079" spans="1:33" x14ac:dyDescent="0.3">
      <c r="A3079" s="12" t="s">
        <v>6628</v>
      </c>
      <c r="B3079" s="12" t="s">
        <v>6629</v>
      </c>
      <c r="C3079" s="16" t="str">
        <f>[1]!s_info_mkt(A3079)</f>
        <v>主板</v>
      </c>
      <c r="D3079" s="16" t="str">
        <f>[1]!s_ipo_listeddate(A3079)</f>
        <v>2026-01-06</v>
      </c>
      <c r="E3079" s="16" t="str">
        <f>[1]!lastradeday_s("000002","")</f>
        <v>2026-06-22</v>
      </c>
      <c r="F3079" s="16" t="str">
        <f>[1]!s_info_industry_csrc2023(A3079,"",3)</f>
        <v>文化艺术业</v>
      </c>
      <c r="G3079" s="16" t="str">
        <f>[1]!s_info_industry_csrc2023(A3079,"",1)</f>
        <v>文化、体育和娱乐业</v>
      </c>
      <c r="H3079" s="16">
        <f>[1]!s_is(A3079,83,"FY","YTD","20251231",1,"",100000000)</f>
        <v>10.2971063973</v>
      </c>
      <c r="I3079" s="16">
        <f>[1]!s_is(A3079,83,"FY","YTD","20241231",1,"",100000000)</f>
        <v>12.6270447577</v>
      </c>
      <c r="J3079" s="16">
        <f t="shared" si="144"/>
        <v>-0.18451968810668851</v>
      </c>
      <c r="K3079" s="16">
        <f>[1]!s_is(A3079,61,"FY","YTD","20251231",1,"",100000000)</f>
        <v>3.8423762357999998</v>
      </c>
      <c r="L3079" s="16">
        <f>[1]!s_is(A3079,61,"FY","YTD","20241231",1,"",100000000)</f>
        <v>5.1173309644999998</v>
      </c>
      <c r="M3079" s="16">
        <f t="shared" si="145"/>
        <v>-0.2491444734656853</v>
      </c>
      <c r="N3079" s="16">
        <f>[1]!s_fa_roe(A3079,"20251231")</f>
        <v>19.398299999999999</v>
      </c>
      <c r="O3079" s="16">
        <f>[1]!s_stmnote_rdexp(A3079,"20251231",1,10000)</f>
        <v>0</v>
      </c>
      <c r="P3079" s="20">
        <f t="shared" si="146"/>
        <v>0</v>
      </c>
      <c r="Q3079" s="16">
        <f>[1]!s_margin_tradingbalance(A3079,"",10000)</f>
        <v>18519.610499999999</v>
      </c>
      <c r="R3079" s="16">
        <f>[1]!s_margin_seclendingbalance(A3079,"",10000)</f>
        <v>4.0194000000000001</v>
      </c>
      <c r="S3079" s="17">
        <f>[1]!s_val_ev(A3079,"",100000000)</f>
        <v>65.326560433200001</v>
      </c>
      <c r="T3079" s="17">
        <f>[1]!share_freesharesmv(A3079,"",100000000)</f>
        <v>16.3316404332</v>
      </c>
      <c r="U3079" s="17">
        <f>[1]!s_dq_amount_btin(A3079,E3079,100000000)</f>
        <v>0.76270640999999995</v>
      </c>
      <c r="V3079" s="17">
        <f>[1]!s_dq_turn(A3079,E3079)</f>
        <v>4.6784998759018599</v>
      </c>
      <c r="W3079" s="2">
        <f>[1]!s_pq_amount(A3079,"20260101","",100000000)</f>
        <v>310.82113829999997</v>
      </c>
      <c r="X3079" s="2">
        <f>[1]!s_pq_avgamount(A3079,"20260101","",100000000)</f>
        <v>2.851570076146789</v>
      </c>
      <c r="Y3079" s="17">
        <f>[1]!s_ipo_dilutedpe(A3079)</f>
        <v>12.37</v>
      </c>
      <c r="Z3079" s="12">
        <f>[1]!s_ipo_collection_total(A3079,100000000)</f>
        <v>15.5517338696</v>
      </c>
      <c r="AA3079" s="2">
        <f>[1]!s_val_pe_ttm(A3079,E3079)</f>
        <v>18.604543685913086</v>
      </c>
      <c r="AB3079" s="5">
        <f>[1]!s_info_zjtxornot1(A3079,"")</f>
        <v>0</v>
      </c>
      <c r="AC3079" s="22" t="str">
        <f>[1]!s_info_nature1(A3079,"")</f>
        <v>地方国有企业</v>
      </c>
      <c r="AD3079" s="6" t="str">
        <f>[1]!s_info_city(A3079)</f>
        <v>西安市</v>
      </c>
      <c r="AE3079" s="6" t="str">
        <f>[1]!s_info_province(A3079)</f>
        <v>陕西省</v>
      </c>
      <c r="AF3079">
        <v>108.948024</v>
      </c>
      <c r="AG3079">
        <v>34.263160999999997</v>
      </c>
    </row>
    <row r="3080" spans="1:33" x14ac:dyDescent="0.3">
      <c r="A3080" s="12" t="s">
        <v>6630</v>
      </c>
      <c r="B3080" s="12" t="s">
        <v>6631</v>
      </c>
      <c r="C3080" s="16" t="str">
        <f>[1]!s_info_mkt(A3080)</f>
        <v>主板</v>
      </c>
      <c r="D3080" s="16" t="str">
        <f>[1]!s_ipo_listeddate(A3080)</f>
        <v>2014-01-28</v>
      </c>
      <c r="E3080" s="16" t="str">
        <f>[1]!lastradeday_s("000002","")</f>
        <v>2026-06-22</v>
      </c>
      <c r="F3080" s="16" t="str">
        <f>[1]!s_info_industry_csrc2023(A3080,"",3)</f>
        <v>有色金属冶炼和压延加工业</v>
      </c>
      <c r="G3080" s="16" t="str">
        <f>[1]!s_info_industry_csrc2023(A3080,"",1)</f>
        <v>制造业</v>
      </c>
      <c r="H3080" s="16">
        <f>[1]!s_is(A3080,83,"FY","YTD","20251231",1,"",100000000)</f>
        <v>124.4462101923</v>
      </c>
      <c r="I3080" s="16">
        <f>[1]!s_is(A3080,83,"FY","YTD","20241231",1,"",100000000)</f>
        <v>83.131046381600001</v>
      </c>
      <c r="J3080" s="16">
        <f t="shared" si="144"/>
        <v>0.49698837689410569</v>
      </c>
      <c r="K3080" s="16">
        <f>[1]!s_is(A3080,61,"FY","YTD","20251231",1,"",100000000)</f>
        <v>3.4018532763999998</v>
      </c>
      <c r="L3080" s="16">
        <f>[1]!s_is(A3080,61,"FY","YTD","20241231",1,"",100000000)</f>
        <v>1.6976719206999999</v>
      </c>
      <c r="M3080" s="16">
        <f t="shared" si="145"/>
        <v>1.0038343303677402</v>
      </c>
      <c r="N3080" s="16">
        <f>[1]!s_fa_roe(A3080,"20251231")</f>
        <v>9.9687999999999999</v>
      </c>
      <c r="O3080" s="16">
        <f>[1]!s_stmnote_rdexp(A3080,"20251231",1,10000)</f>
        <v>5582.9032440000001</v>
      </c>
      <c r="P3080" s="20">
        <f t="shared" si="146"/>
        <v>4.4861978804923361E-3</v>
      </c>
      <c r="Q3080" s="16">
        <f>[1]!s_margin_tradingbalance(A3080,"",10000)</f>
        <v>70615.419299999994</v>
      </c>
      <c r="R3080" s="16">
        <f>[1]!s_margin_seclendingbalance(A3080,"",10000)</f>
        <v>216.5266</v>
      </c>
      <c r="S3080" s="17">
        <f>[1]!s_val_ev(A3080,"",100000000)</f>
        <v>271.01651001599998</v>
      </c>
      <c r="T3080" s="17">
        <f>[1]!share_freesharesmv(A3080,"",100000000)</f>
        <v>193.08703507200002</v>
      </c>
      <c r="U3080" s="17">
        <f>[1]!s_dq_amount_btin(A3080,E3080,100000000)</f>
        <v>12.41157271</v>
      </c>
      <c r="V3080" s="17">
        <f>[1]!s_dq_turn(A3080,E3080)</f>
        <v>5.7562661036171718</v>
      </c>
      <c r="W3080" s="2">
        <f>[1]!s_pq_amount(A3080,"20260101","",100000000)</f>
        <v>3180.5354947300002</v>
      </c>
      <c r="X3080" s="2">
        <f>[1]!s_pq_avgamount(A3080,"20260101","",100000000)</f>
        <v>28.913959043000002</v>
      </c>
      <c r="Y3080" s="17">
        <f>[1]!s_ipo_dilutedpe(A3080)</f>
        <v>23.26</v>
      </c>
      <c r="Z3080" s="12">
        <f>[1]!s_ipo_collection_total(A3080,100000000)</f>
        <v>8.2070686459999997</v>
      </c>
      <c r="AA3080" s="2">
        <f>[1]!s_val_pe_ttm(A3080,E3080)</f>
        <v>57.943138122558594</v>
      </c>
      <c r="AB3080" s="5">
        <f>[1]!s_info_zjtxornot1(A3080,"")</f>
        <v>0</v>
      </c>
      <c r="AC3080" s="22" t="str">
        <f>[1]!s_info_nature1(A3080,"")</f>
        <v>地方国有企业</v>
      </c>
      <c r="AD3080" s="6" t="str">
        <f>[1]!s_info_city(A3080)</f>
        <v>郴州市</v>
      </c>
      <c r="AE3080" s="6" t="str">
        <f>[1]!s_info_province(A3080)</f>
        <v>湖南省</v>
      </c>
      <c r="AF3080">
        <v>113.032067</v>
      </c>
      <c r="AG3080">
        <v>25.793589000000001</v>
      </c>
    </row>
    <row r="3081" spans="1:33" x14ac:dyDescent="0.3">
      <c r="A3081" s="12" t="s">
        <v>6632</v>
      </c>
      <c r="B3081" s="12" t="s">
        <v>6633</v>
      </c>
      <c r="C3081" s="16" t="str">
        <f>[1]!s_info_mkt(A3081)</f>
        <v>创业板</v>
      </c>
      <c r="D3081" s="16" t="str">
        <f>[1]!s_ipo_listeddate(A3081)</f>
        <v>2020-12-07</v>
      </c>
      <c r="E3081" s="16" t="str">
        <f>[1]!lastradeday_s("000002","")</f>
        <v>2026-06-22</v>
      </c>
      <c r="F3081" s="16" t="str">
        <f>[1]!s_info_industry_csrc2023(A3081,"",3)</f>
        <v>生态保护和环境治理业</v>
      </c>
      <c r="G3081" s="16" t="str">
        <f>[1]!s_info_industry_csrc2023(A3081,"",1)</f>
        <v>水利、环境和公共设施管理业</v>
      </c>
      <c r="H3081" s="16">
        <f>[1]!s_is(A3081,83,"FY","YTD","20251231",1,"",100000000)</f>
        <v>5.9235984167</v>
      </c>
      <c r="I3081" s="16">
        <f>[1]!s_is(A3081,83,"FY","YTD","20241231",1,"",100000000)</f>
        <v>5.783618175</v>
      </c>
      <c r="J3081" s="16">
        <f t="shared" si="144"/>
        <v>2.4202884330274843E-2</v>
      </c>
      <c r="K3081" s="16">
        <f>[1]!s_is(A3081,61,"FY","YTD","20251231",1,"",100000000)</f>
        <v>-1.0652979817000001</v>
      </c>
      <c r="L3081" s="16">
        <f>[1]!s_is(A3081,61,"FY","YTD","20241231",1,"",100000000)</f>
        <v>-2.7650853473999999</v>
      </c>
      <c r="M3081" s="16">
        <f t="shared" si="145"/>
        <v>0.6147323326921188</v>
      </c>
      <c r="N3081" s="16">
        <f>[1]!s_fa_roe(A3081,"20251231")</f>
        <v>-22.673300000000001</v>
      </c>
      <c r="O3081" s="16">
        <f>[1]!s_stmnote_rdexp(A3081,"20251231",1,10000)</f>
        <v>4438.3033770000002</v>
      </c>
      <c r="P3081" s="20">
        <f t="shared" si="146"/>
        <v>7.49257978813586E-2</v>
      </c>
      <c r="Q3081" s="16">
        <f>[1]!s_margin_tradingbalance(A3081,"",10000)</f>
        <v>15698.375700000001</v>
      </c>
      <c r="R3081" s="16">
        <f>[1]!s_margin_seclendingbalance(A3081,"",10000)</f>
        <v>0</v>
      </c>
      <c r="S3081" s="17">
        <f>[1]!s_val_ev(A3081,"",100000000)</f>
        <v>30.236414400000001</v>
      </c>
      <c r="T3081" s="17">
        <f>[1]!share_freesharesmv(A3081,"",100000000)</f>
        <v>16.789084987500001</v>
      </c>
      <c r="U3081" s="17">
        <f>[1]!s_dq_amount_btin(A3081,E3081,100000000)</f>
        <v>1.5940546099999999</v>
      </c>
      <c r="V3081" s="17">
        <f>[1]!s_dq_turn(A3081,E3081)</f>
        <v>7.092760650066924</v>
      </c>
      <c r="W3081" s="2">
        <f>[1]!s_pq_amount(A3081,"20260101","",100000000)</f>
        <v>234.41312717</v>
      </c>
      <c r="X3081" s="2">
        <f>[1]!s_pq_avgamount(A3081,"20260101","",100000000)</f>
        <v>2.3441312716999998</v>
      </c>
      <c r="Y3081" s="17">
        <f>[1]!s_ipo_dilutedpe(A3081)</f>
        <v>37.159999999999997</v>
      </c>
      <c r="Z3081" s="12">
        <f>[1]!s_ipo_collection_total(A3081,100000000)</f>
        <v>4.9336000000000002</v>
      </c>
      <c r="AA3081" s="2">
        <f>[1]!s_val_pe_ttm(A3081,E3081)</f>
        <v>-33.38946533203125</v>
      </c>
      <c r="AB3081" s="5">
        <f>[1]!s_info_zjtxornot1(A3081,"")</f>
        <v>0</v>
      </c>
      <c r="AC3081" s="22" t="str">
        <f>[1]!s_info_nature1(A3081,"")</f>
        <v>民营企业</v>
      </c>
      <c r="AD3081" s="6" t="str">
        <f>[1]!s_info_city(A3081)</f>
        <v>无锡市</v>
      </c>
      <c r="AE3081" s="6" t="str">
        <f>[1]!s_info_province(A3081)</f>
        <v>江苏省</v>
      </c>
      <c r="AF3081">
        <v>120.301663</v>
      </c>
      <c r="AG3081">
        <v>31.574729000000001</v>
      </c>
    </row>
    <row r="3082" spans="1:33" x14ac:dyDescent="0.3">
      <c r="A3082" s="12" t="s">
        <v>6634</v>
      </c>
      <c r="B3082" s="12" t="s">
        <v>6635</v>
      </c>
      <c r="C3082" s="16" t="str">
        <f>[1]!s_info_mkt(A3082)</f>
        <v>主板</v>
      </c>
      <c r="D3082" s="16" t="str">
        <f>[1]!s_ipo_listeddate(A3082)</f>
        <v>1996-03-28</v>
      </c>
      <c r="E3082" s="16" t="str">
        <f>[1]!lastradeday_s("000002","")</f>
        <v>2026-06-22</v>
      </c>
      <c r="F3082" s="16" t="str">
        <f>[1]!s_info_industry_csrc2023(A3082,"",3)</f>
        <v>通用设备制造业</v>
      </c>
      <c r="G3082" s="16" t="str">
        <f>[1]!s_info_industry_csrc2023(A3082,"",1)</f>
        <v>制造业</v>
      </c>
      <c r="H3082" s="16">
        <f>[1]!s_is(A3082,83,"FY","YTD","20251231",1,"",100000000)</f>
        <v>72.456032313000009</v>
      </c>
      <c r="I3082" s="16">
        <f>[1]!s_is(A3082,83,"FY","YTD","20241231",1,"",100000000)</f>
        <v>72.600504390899999</v>
      </c>
      <c r="J3082" s="16">
        <f t="shared" si="144"/>
        <v>-1.9899596994824575E-3</v>
      </c>
      <c r="K3082" s="16">
        <f>[1]!s_is(A3082,61,"FY","YTD","20251231",1,"",100000000)</f>
        <v>6.8931045391999994</v>
      </c>
      <c r="L3082" s="16">
        <f>[1]!s_is(A3082,61,"FY","YTD","20241231",1,"",100000000)</f>
        <v>8.1166425702999998</v>
      </c>
      <c r="M3082" s="16">
        <f t="shared" si="145"/>
        <v>-0.1507443527915234</v>
      </c>
      <c r="N3082" s="16">
        <f>[1]!s_fa_roe(A3082,"20251231")</f>
        <v>7.7915999999999999</v>
      </c>
      <c r="O3082" s="16">
        <f>[1]!s_stmnote_rdexp(A3082,"20251231",1,10000)</f>
        <v>25150.949500999999</v>
      </c>
      <c r="P3082" s="20">
        <f t="shared" si="146"/>
        <v>3.4712015960729654E-2</v>
      </c>
      <c r="Q3082" s="16">
        <f>[1]!s_margin_tradingbalance(A3082,"",10000)</f>
        <v>12385.0962</v>
      </c>
      <c r="R3082" s="16">
        <f>[1]!s_margin_seclendingbalance(A3082,"",10000)</f>
        <v>111.111</v>
      </c>
      <c r="S3082" s="17">
        <f>[1]!s_val_ev(A3082,"",100000000)</f>
        <v>72.137157261400006</v>
      </c>
      <c r="T3082" s="17">
        <f>[1]!share_freesharesmv(A3082,"",100000000)</f>
        <v>30.219479105200008</v>
      </c>
      <c r="U3082" s="17">
        <f>[1]!s_dq_amount_btin(A3082,E3082,100000000)</f>
        <v>0.56542227</v>
      </c>
      <c r="V3082" s="17">
        <f>[1]!s_dq_turn(A3082,E3082)</f>
        <v>0.80676176429057778</v>
      </c>
      <c r="W3082" s="2">
        <f>[1]!s_pq_amount(A3082,"20260101","",100000000)</f>
        <v>84.744289109999997</v>
      </c>
      <c r="X3082" s="2">
        <f>[1]!s_pq_avgamount(A3082,"20260101","",100000000)</f>
        <v>0.77040262827272732</v>
      </c>
      <c r="Y3082" s="17">
        <f>[1]!s_ipo_dilutedpe(A3082)</f>
        <v>12.86</v>
      </c>
      <c r="Z3082" s="12">
        <f>[1]!s_ipo_collection_total(A3082,100000000)</f>
        <v>1.552932</v>
      </c>
      <c r="AA3082" s="2">
        <f>[1]!s_val_pe_ttm(A3082,E3082)</f>
        <v>10.140451431274414</v>
      </c>
      <c r="AB3082" s="5">
        <f>[1]!s_info_zjtxornot1(A3082,"")</f>
        <v>0</v>
      </c>
      <c r="AC3082" s="22" t="str">
        <f>[1]!s_info_nature1(A3082,"")</f>
        <v>地方国有企业</v>
      </c>
      <c r="AD3082" s="6" t="str">
        <f>[1]!s_info_city(A3082)</f>
        <v>广州市</v>
      </c>
      <c r="AE3082" s="6" t="str">
        <f>[1]!s_info_province(A3082)</f>
        <v>广东省</v>
      </c>
      <c r="AF3082">
        <v>113.280637</v>
      </c>
      <c r="AG3082">
        <v>23.125177999999998</v>
      </c>
    </row>
    <row r="3083" spans="1:33" x14ac:dyDescent="0.3">
      <c r="A3083" s="12" t="s">
        <v>6636</v>
      </c>
      <c r="B3083" s="12" t="s">
        <v>6637</v>
      </c>
      <c r="C3083" s="16" t="str">
        <f>[1]!s_info_mkt(A3083)</f>
        <v>主板</v>
      </c>
      <c r="D3083" s="16" t="str">
        <f>[1]!s_ipo_listeddate(A3083)</f>
        <v>2001-09-03</v>
      </c>
      <c r="E3083" s="16" t="str">
        <f>[1]!lastradeday_s("000002","")</f>
        <v>2026-06-22</v>
      </c>
      <c r="F3083" s="16" t="str">
        <f>[1]!s_info_industry_csrc2023(A3083,"",3)</f>
        <v>纺织业</v>
      </c>
      <c r="G3083" s="16" t="str">
        <f>[1]!s_info_industry_csrc2023(A3083,"",1)</f>
        <v>制造业</v>
      </c>
      <c r="H3083" s="16">
        <f>[1]!s_is(A3083,83,"FY","YTD","20251231",1,"",100000000)</f>
        <v>29.401751784200002</v>
      </c>
      <c r="I3083" s="16">
        <f>[1]!s_is(A3083,83,"FY","YTD","20241231",1,"",100000000)</f>
        <v>29.343865582700001</v>
      </c>
      <c r="J3083" s="16">
        <f t="shared" si="144"/>
        <v>1.9726849326262563E-3</v>
      </c>
      <c r="K3083" s="16">
        <f>[1]!s_is(A3083,61,"FY","YTD","20251231",1,"",100000000)</f>
        <v>-2.6060125673000001</v>
      </c>
      <c r="L3083" s="16">
        <f>[1]!s_is(A3083,61,"FY","YTD","20241231",1,"",100000000)</f>
        <v>-0.55515530459999995</v>
      </c>
      <c r="M3083" s="16">
        <f t="shared" si="145"/>
        <v>-3.6942045688956933</v>
      </c>
      <c r="N3083" s="16">
        <f>[1]!s_fa_roe(A3083,"20251231")</f>
        <v>-24.288799999999998</v>
      </c>
      <c r="O3083" s="16">
        <f>[1]!s_stmnote_rdexp(A3083,"20251231",1,10000)</f>
        <v>12955.69997</v>
      </c>
      <c r="P3083" s="20">
        <f t="shared" si="146"/>
        <v>4.4064381146711712E-2</v>
      </c>
      <c r="Q3083" s="16">
        <f>[1]!s_margin_tradingbalance(A3083,"",10000)</f>
        <v>28502.0268</v>
      </c>
      <c r="R3083" s="16">
        <f>[1]!s_margin_seclendingbalance(A3083,"",10000)</f>
        <v>43.955199999999998</v>
      </c>
      <c r="S3083" s="17">
        <f>[1]!s_val_ev(A3083,"",100000000)</f>
        <v>17.194076772599999</v>
      </c>
      <c r="T3083" s="17">
        <f>[1]!share_freesharesmv(A3083,"",100000000)</f>
        <v>13.990026741600001</v>
      </c>
      <c r="U3083" s="17">
        <f>[1]!s_dq_amount_btin(A3083,E3083,100000000)</f>
        <v>0.47244407999999999</v>
      </c>
      <c r="V3083" s="17">
        <f>[1]!s_dq_turn(A3083,E3083)</f>
        <v>2.8020789227123242</v>
      </c>
      <c r="W3083" s="2">
        <f>[1]!s_pq_amount(A3083,"20260101","",100000000)</f>
        <v>79.501458270000001</v>
      </c>
      <c r="X3083" s="2">
        <f>[1]!s_pq_avgamount(A3083,"20260101","",100000000)</f>
        <v>0.72274052972727265</v>
      </c>
      <c r="Y3083" s="17">
        <f>[1]!s_ipo_dilutedpe(A3083)</f>
        <v>42.11</v>
      </c>
      <c r="Z3083" s="12">
        <f>[1]!s_ipo_collection_total(A3083,100000000)</f>
        <v>5.5351999999999997</v>
      </c>
      <c r="AA3083" s="2">
        <f>[1]!s_val_pe_ttm(A3083,E3083)</f>
        <v>-5.9447469711303711</v>
      </c>
      <c r="AB3083" s="5">
        <f>[1]!s_info_zjtxornot1(A3083,"")</f>
        <v>0</v>
      </c>
      <c r="AC3083" s="22" t="str">
        <f>[1]!s_info_nature1(A3083,"")</f>
        <v>地方国有企业</v>
      </c>
      <c r="AD3083" s="6" t="str">
        <f>[1]!s_info_city(A3083)</f>
        <v>滨州市</v>
      </c>
      <c r="AE3083" s="6" t="str">
        <f>[1]!s_info_province(A3083)</f>
        <v>山东省</v>
      </c>
      <c r="AF3083">
        <v>118.016974</v>
      </c>
      <c r="AG3083">
        <v>37.383541999999998</v>
      </c>
    </row>
    <row r="3084" spans="1:33" x14ac:dyDescent="0.3">
      <c r="A3084" s="12" t="s">
        <v>6638</v>
      </c>
      <c r="B3084" s="12" t="s">
        <v>6639</v>
      </c>
      <c r="C3084" s="16" t="str">
        <f>[1]!s_info_mkt(A3084)</f>
        <v>创业板</v>
      </c>
      <c r="D3084" s="16" t="str">
        <f>[1]!s_ipo_listeddate(A3084)</f>
        <v>2023-06-16</v>
      </c>
      <c r="E3084" s="16" t="str">
        <f>[1]!lastradeday_s("000002","")</f>
        <v>2026-06-22</v>
      </c>
      <c r="F3084" s="16" t="str">
        <f>[1]!s_info_industry_csrc2023(A3084,"",3)</f>
        <v>汽车制造业</v>
      </c>
      <c r="G3084" s="16" t="str">
        <f>[1]!s_info_industry_csrc2023(A3084,"",1)</f>
        <v>制造业</v>
      </c>
      <c r="H3084" s="16">
        <f>[1]!s_is(A3084,83,"FY","YTD","20251231",1,"",100000000)</f>
        <v>11.395665210699999</v>
      </c>
      <c r="I3084" s="16">
        <f>[1]!s_is(A3084,83,"FY","YTD","20241231",1,"",100000000)</f>
        <v>8.6510985719000004</v>
      </c>
      <c r="J3084" s="16">
        <f t="shared" si="144"/>
        <v>0.3172506492660645</v>
      </c>
      <c r="K3084" s="16">
        <f>[1]!s_is(A3084,61,"FY","YTD","20251231",1,"",100000000)</f>
        <v>1.3637625268</v>
      </c>
      <c r="L3084" s="16">
        <f>[1]!s_is(A3084,61,"FY","YTD","20241231",1,"",100000000)</f>
        <v>1.3104523933000001</v>
      </c>
      <c r="M3084" s="16">
        <f t="shared" si="145"/>
        <v>4.0680709785842407E-2</v>
      </c>
      <c r="N3084" s="16">
        <f>[1]!s_fa_roe(A3084,"20251231")</f>
        <v>8.9743999999999993</v>
      </c>
      <c r="O3084" s="16">
        <f>[1]!s_stmnote_rdexp(A3084,"20251231",1,10000)</f>
        <v>6561.3426039999995</v>
      </c>
      <c r="P3084" s="20">
        <f t="shared" si="146"/>
        <v>5.7577530426562593E-2</v>
      </c>
      <c r="Q3084" s="16">
        <f>[1]!s_margin_tradingbalance(A3084,"",10000)</f>
        <v>11494.954900000001</v>
      </c>
      <c r="R3084" s="16">
        <f>[1]!s_margin_seclendingbalance(A3084,"",10000)</f>
        <v>34.280999999999999</v>
      </c>
      <c r="S3084" s="17">
        <f>[1]!s_val_ev(A3084,"",100000000)</f>
        <v>88.648349999999994</v>
      </c>
      <c r="T3084" s="17">
        <f>[1]!share_freesharesmv(A3084,"",100000000)</f>
        <v>25.640965000000001</v>
      </c>
      <c r="U3084" s="17">
        <f>[1]!s_dq_amount_btin(A3084,E3084,100000000)</f>
        <v>1.72861179</v>
      </c>
      <c r="V3084" s="17">
        <f>[1]!s_dq_turn(A3084,E3084)</f>
        <v>6.3871360441767075</v>
      </c>
      <c r="W3084" s="2">
        <f>[1]!s_pq_amount(A3084,"20260101","",100000000)</f>
        <v>289.22072228000002</v>
      </c>
      <c r="X3084" s="2">
        <f>[1]!s_pq_avgamount(A3084,"20260101","",100000000)</f>
        <v>2.6292792934545455</v>
      </c>
      <c r="Y3084" s="17">
        <f>[1]!s_ipo_dilutedpe(A3084)</f>
        <v>36.36</v>
      </c>
      <c r="Z3084" s="12">
        <f>[1]!s_ipo_collection_total(A3084,100000000)</f>
        <v>9.2288080000000008</v>
      </c>
      <c r="AA3084" s="2">
        <f>[1]!s_val_pe_ttm(A3084,E3084)</f>
        <v>68.237434387207031</v>
      </c>
      <c r="AB3084" s="5">
        <f>[1]!s_info_zjtxornot1(A3084,"")</f>
        <v>1</v>
      </c>
      <c r="AC3084" s="22" t="str">
        <f>[1]!s_info_nature1(A3084,"")</f>
        <v>民营企业</v>
      </c>
      <c r="AD3084" s="6" t="str">
        <f>[1]!s_info_city(A3084)</f>
        <v>台州市</v>
      </c>
      <c r="AE3084" s="6" t="str">
        <f>[1]!s_info_province(A3084)</f>
        <v>浙江省</v>
      </c>
      <c r="AF3084">
        <v>121.42859900000001</v>
      </c>
      <c r="AG3084">
        <v>28.661377999999999</v>
      </c>
    </row>
    <row r="3085" spans="1:33" x14ac:dyDescent="0.3">
      <c r="A3085" s="12" t="s">
        <v>6640</v>
      </c>
      <c r="B3085" s="12" t="s">
        <v>6641</v>
      </c>
      <c r="C3085" s="16" t="str">
        <f>[1]!s_info_mkt(A3085)</f>
        <v>主板</v>
      </c>
      <c r="D3085" s="16" t="str">
        <f>[1]!s_ipo_listeddate(A3085)</f>
        <v>1999-08-03</v>
      </c>
      <c r="E3085" s="16" t="str">
        <f>[1]!lastradeday_s("000002","")</f>
        <v>2026-06-22</v>
      </c>
      <c r="F3085" s="16" t="str">
        <f>[1]!s_info_industry_csrc2023(A3085,"",3)</f>
        <v>黑色金属冶炼和压延加工业</v>
      </c>
      <c r="G3085" s="16" t="str">
        <f>[1]!s_info_industry_csrc2023(A3085,"",1)</f>
        <v>制造业</v>
      </c>
      <c r="H3085" s="16">
        <f>[1]!s_is(A3085,83,"FY","YTD","20251231",1,"",100000000)</f>
        <v>1217.4071803690999</v>
      </c>
      <c r="I3085" s="16">
        <f>[1]!s_is(A3085,83,"FY","YTD","20241231",1,"",100000000)</f>
        <v>1446.8470016757001</v>
      </c>
      <c r="J3085" s="16">
        <f t="shared" si="144"/>
        <v>-0.15857918704663931</v>
      </c>
      <c r="K3085" s="16">
        <f>[1]!s_is(A3085,61,"FY","YTD","20251231",1,"",100000000)</f>
        <v>26.106150299199999</v>
      </c>
      <c r="L3085" s="16">
        <f>[1]!s_is(A3085,61,"FY","YTD","20241231",1,"",100000000)</f>
        <v>20.3176033873</v>
      </c>
      <c r="M3085" s="16">
        <f t="shared" si="145"/>
        <v>0.28490303711304199</v>
      </c>
      <c r="N3085" s="16">
        <f>[1]!s_fa_roe(A3085,"20251231")</f>
        <v>4.7746000000000004</v>
      </c>
      <c r="O3085" s="16">
        <f>[1]!s_stmnote_rdexp(A3085,"20251231",1,10000)</f>
        <v>537797.85748000001</v>
      </c>
      <c r="P3085" s="20">
        <f t="shared" si="146"/>
        <v>4.4175676482945306E-2</v>
      </c>
      <c r="Q3085" s="16">
        <f>[1]!s_margin_tradingbalance(A3085,"",10000)</f>
        <v>99758.154200000004</v>
      </c>
      <c r="R3085" s="16">
        <f>[1]!s_margin_seclendingbalance(A3085,"",10000)</f>
        <v>160.63319999999999</v>
      </c>
      <c r="S3085" s="17">
        <f>[1]!s_val_ev(A3085,"",100000000)</f>
        <v>252.86127800400001</v>
      </c>
      <c r="T3085" s="17">
        <f>[1]!share_freesharesmv(A3085,"",100000000)</f>
        <v>116.05521482369998</v>
      </c>
      <c r="U3085" s="17">
        <f>[1]!s_dq_amount_btin(A3085,E3085,100000000)</f>
        <v>4.0973511699999996</v>
      </c>
      <c r="V3085" s="17">
        <f>[1]!s_dq_turn(A3085,E3085)</f>
        <v>1.6468136204049904</v>
      </c>
      <c r="W3085" s="2">
        <f>[1]!s_pq_amount(A3085,"20260101","",100000000)</f>
        <v>511.37130459999997</v>
      </c>
      <c r="X3085" s="2">
        <f>[1]!s_pq_avgamount(A3085,"20260101","",100000000)</f>
        <v>4.648830041818182</v>
      </c>
      <c r="Y3085" s="17">
        <f>[1]!s_ipo_dilutedpe(A3085)</f>
        <v>15.32</v>
      </c>
      <c r="Z3085" s="12">
        <f>[1]!s_ipo_collection_total(A3085,100000000)</f>
        <v>10.6</v>
      </c>
      <c r="AA3085" s="2">
        <f>[1]!s_val_pe_ttm(A3085,E3085)</f>
        <v>11.256831169128418</v>
      </c>
      <c r="AB3085" s="5">
        <f>[1]!s_info_zjtxornot1(A3085,"")</f>
        <v>0</v>
      </c>
      <c r="AC3085" s="22" t="str">
        <f>[1]!s_info_nature1(A3085,"")</f>
        <v>地方国有企业</v>
      </c>
      <c r="AD3085" s="6" t="str">
        <f>[1]!s_info_city(A3085)</f>
        <v>长沙市</v>
      </c>
      <c r="AE3085" s="6" t="str">
        <f>[1]!s_info_province(A3085)</f>
        <v>湖南省</v>
      </c>
      <c r="AF3085">
        <v>112.98227900000001</v>
      </c>
      <c r="AG3085">
        <v>28.194089999999999</v>
      </c>
    </row>
    <row r="3086" spans="1:33" x14ac:dyDescent="0.3">
      <c r="A3086" s="12" t="s">
        <v>6642</v>
      </c>
      <c r="B3086" s="12" t="s">
        <v>6643</v>
      </c>
      <c r="C3086" s="16" t="str">
        <f>[1]!s_info_mkt(A3086)</f>
        <v>创业板</v>
      </c>
      <c r="D3086" s="16" t="str">
        <f>[1]!s_ipo_listeddate(A3086)</f>
        <v>2011-02-22</v>
      </c>
      <c r="E3086" s="16" t="str">
        <f>[1]!lastradeday_s("000002","")</f>
        <v>2026-06-22</v>
      </c>
      <c r="F3086" s="16" t="str">
        <f>[1]!s_info_industry_csrc2023(A3086,"",3)</f>
        <v>广播、电视、电影和录音制作业</v>
      </c>
      <c r="G3086" s="16" t="str">
        <f>[1]!s_info_industry_csrc2023(A3086,"",1)</f>
        <v>文化、体育和娱乐业</v>
      </c>
      <c r="H3086" s="16">
        <f>[1]!s_is(A3086,83,"FY","YTD","20251231",1,"",100000000)</f>
        <v>26.4456428871</v>
      </c>
      <c r="I3086" s="16">
        <f>[1]!s_is(A3086,83,"FY","YTD","20241231",1,"",100000000)</f>
        <v>28.664888204299999</v>
      </c>
      <c r="J3086" s="16">
        <f t="shared" si="144"/>
        <v>-7.742033743104193E-2</v>
      </c>
      <c r="K3086" s="16">
        <f>[1]!s_is(A3086,61,"FY","YTD","20251231",1,"",100000000)</f>
        <v>1.9032897615</v>
      </c>
      <c r="L3086" s="16">
        <f>[1]!s_is(A3086,61,"FY","YTD","20241231",1,"",100000000)</f>
        <v>2.3832863833000002</v>
      </c>
      <c r="M3086" s="16">
        <f t="shared" si="145"/>
        <v>-0.20140115143668819</v>
      </c>
      <c r="N3086" s="16">
        <f>[1]!s_fa_roe(A3086,"20251231")</f>
        <v>2.2925</v>
      </c>
      <c r="O3086" s="16">
        <f>[1]!s_stmnote_rdexp(A3086,"20251231",1,10000)</f>
        <v>2847.058884</v>
      </c>
      <c r="P3086" s="20">
        <f t="shared" si="146"/>
        <v>1.076570116353184E-2</v>
      </c>
      <c r="Q3086" s="16">
        <f>[1]!s_margin_tradingbalance(A3086,"",10000)</f>
        <v>139182.4406</v>
      </c>
      <c r="R3086" s="16">
        <f>[1]!s_margin_seclendingbalance(A3086,"",10000)</f>
        <v>535.49279999999999</v>
      </c>
      <c r="S3086" s="17">
        <f>[1]!s_val_ev(A3086,"",100000000)</f>
        <v>144.64573181759999</v>
      </c>
      <c r="T3086" s="17">
        <f>[1]!share_freesharesmv(A3086,"",100000000)</f>
        <v>114.26644506029999</v>
      </c>
      <c r="U3086" s="17">
        <f>[1]!s_dq_amount_btin(A3086,E3086,100000000)</f>
        <v>8.9557255999999992</v>
      </c>
      <c r="V3086" s="17">
        <f>[1]!s_dq_turn(A3086,E3086)</f>
        <v>7.5295305591419002</v>
      </c>
      <c r="W3086" s="2">
        <f>[1]!s_pq_amount(A3086,"20260101","",100000000)</f>
        <v>1420.74633251</v>
      </c>
      <c r="X3086" s="2">
        <f>[1]!s_pq_avgamount(A3086,"20260101","",100000000)</f>
        <v>12.915875750090908</v>
      </c>
      <c r="Y3086" s="17">
        <f>[1]!s_ipo_dilutedpe(A3086)</f>
        <v>74.319999999999993</v>
      </c>
      <c r="Z3086" s="12">
        <f>[1]!s_ipo_collection_total(A3086,100000000)</f>
        <v>7.7</v>
      </c>
      <c r="AA3086" s="2">
        <f>[1]!s_val_pe_ttm(A3086,E3086)</f>
        <v>84.045890808105469</v>
      </c>
      <c r="AB3086" s="5">
        <f>[1]!s_info_zjtxornot1(A3086,"")</f>
        <v>0</v>
      </c>
      <c r="AC3086" s="22" t="str">
        <f>[1]!s_info_nature1(A3086,"")</f>
        <v>民营企业</v>
      </c>
      <c r="AD3086" s="6" t="str">
        <f>[1]!s_info_city(A3086)</f>
        <v>北京市</v>
      </c>
      <c r="AE3086" s="6" t="str">
        <f>[1]!s_info_province(A3086)</f>
        <v>北京</v>
      </c>
      <c r="AF3086">
        <v>116.40528500000001</v>
      </c>
      <c r="AG3086">
        <v>39.904989</v>
      </c>
    </row>
    <row r="3087" spans="1:33" x14ac:dyDescent="0.3">
      <c r="A3087" s="12" t="s">
        <v>6644</v>
      </c>
      <c r="B3087" s="12" t="s">
        <v>6645</v>
      </c>
      <c r="C3087" s="16" t="str">
        <f>[1]!s_info_mkt(A3087)</f>
        <v>创业板</v>
      </c>
      <c r="D3087" s="16" t="str">
        <f>[1]!s_ipo_listeddate(A3087)</f>
        <v>2022-03-28</v>
      </c>
      <c r="E3087" s="16" t="str">
        <f>[1]!lastradeday_s("000002","")</f>
        <v>2026-06-22</v>
      </c>
      <c r="F3087" s="16" t="str">
        <f>[1]!s_info_industry_csrc2023(A3087,"",3)</f>
        <v>商务服务业</v>
      </c>
      <c r="G3087" s="16" t="str">
        <f>[1]!s_info_industry_csrc2023(A3087,"",1)</f>
        <v>租赁和商务服务业</v>
      </c>
      <c r="H3087" s="16">
        <f>[1]!s_is(A3087,83,"FY","YTD","20251231",1,"",100000000)</f>
        <v>5.5321384223000001</v>
      </c>
      <c r="I3087" s="16">
        <f>[1]!s_is(A3087,83,"FY","YTD","20241231",1,"",100000000)</f>
        <v>6.7043907311000002</v>
      </c>
      <c r="J3087" s="16">
        <f t="shared" si="144"/>
        <v>-0.17484844720672577</v>
      </c>
      <c r="K3087" s="16">
        <f>[1]!s_is(A3087,61,"FY","YTD","20251231",1,"",100000000)</f>
        <v>0.1214576559</v>
      </c>
      <c r="L3087" s="16">
        <f>[1]!s_is(A3087,61,"FY","YTD","20241231",1,"",100000000)</f>
        <v>0.75634282930000007</v>
      </c>
      <c r="M3087" s="16">
        <f t="shared" si="145"/>
        <v>-0.83941454695563145</v>
      </c>
      <c r="N3087" s="16">
        <f>[1]!s_fa_roe(A3087,"20251231")</f>
        <v>0.4037</v>
      </c>
      <c r="O3087" s="16">
        <f>[1]!s_stmnote_rdexp(A3087,"20251231",1,10000)</f>
        <v>3330.6605489999997</v>
      </c>
      <c r="P3087" s="20">
        <f t="shared" si="146"/>
        <v>6.0205661802932069E-2</v>
      </c>
      <c r="Q3087" s="16">
        <f>[1]!s_margin_tradingbalance(A3087,"",10000)</f>
        <v>7654.6908000000003</v>
      </c>
      <c r="R3087" s="16">
        <f>[1]!s_margin_seclendingbalance(A3087,"",10000)</f>
        <v>19.2</v>
      </c>
      <c r="S3087" s="17">
        <f>[1]!s_val_ev(A3087,"",100000000)</f>
        <v>39.381999999999998</v>
      </c>
      <c r="T3087" s="17">
        <f>[1]!share_freesharesmv(A3087,"",100000000)</f>
        <v>9.8454999999999995</v>
      </c>
      <c r="U3087" s="17">
        <f>[1]!s_dq_amount_btin(A3087,E3087,100000000)</f>
        <v>0.26655816999999998</v>
      </c>
      <c r="V3087" s="17">
        <f>[1]!s_dq_turn(A3087,E3087)</f>
        <v>0.6819142857142857</v>
      </c>
      <c r="W3087" s="2">
        <f>[1]!s_pq_amount(A3087,"20260101","",100000000)</f>
        <v>82.922476799999998</v>
      </c>
      <c r="X3087" s="2">
        <f>[1]!s_pq_avgamount(A3087,"20260101","",100000000)</f>
        <v>0.75384069818181809</v>
      </c>
      <c r="Y3087" s="17">
        <f>[1]!s_ipo_dilutedpe(A3087)</f>
        <v>39.33</v>
      </c>
      <c r="Z3087" s="12">
        <f>[1]!s_ipo_collection_total(A3087,100000000)</f>
        <v>19.940000000000001</v>
      </c>
      <c r="AA3087" s="2">
        <f>[1]!s_val_pe_ttm(A3087,E3087)</f>
        <v>-1314.7091064453125</v>
      </c>
      <c r="AB3087" s="5">
        <f>[1]!s_info_zjtxornot1(A3087,"")</f>
        <v>0</v>
      </c>
      <c r="AC3087" s="22" t="str">
        <f>[1]!s_info_nature1(A3087,"")</f>
        <v>民营企业</v>
      </c>
      <c r="AD3087" s="6" t="str">
        <f>[1]!s_info_city(A3087)</f>
        <v>天津市</v>
      </c>
      <c r="AE3087" s="6" t="str">
        <f>[1]!s_info_province(A3087)</f>
        <v>天津</v>
      </c>
      <c r="AF3087">
        <v>117.19018199999999</v>
      </c>
      <c r="AG3087">
        <v>39.125596000000002</v>
      </c>
    </row>
    <row r="3088" spans="1:33" x14ac:dyDescent="0.3">
      <c r="A3088" s="12" t="s">
        <v>6646</v>
      </c>
      <c r="B3088" s="12" t="s">
        <v>6647</v>
      </c>
      <c r="C3088" s="16" t="str">
        <f>[1]!s_info_mkt(A3088)</f>
        <v>主板</v>
      </c>
      <c r="D3088" s="16" t="str">
        <f>[1]!s_ipo_listeddate(A3088)</f>
        <v>2020-09-03</v>
      </c>
      <c r="E3088" s="16" t="str">
        <f>[1]!lastradeday_s("000002","")</f>
        <v>2026-06-22</v>
      </c>
      <c r="F3088" s="16" t="str">
        <f>[1]!s_info_industry_csrc2023(A3088,"",3)</f>
        <v>专用设备制造业</v>
      </c>
      <c r="G3088" s="16" t="str">
        <f>[1]!s_info_industry_csrc2023(A3088,"",1)</f>
        <v>制造业</v>
      </c>
      <c r="H3088" s="16">
        <f>[1]!s_is(A3088,83,"FY","YTD","20251231",1,"",100000000)</f>
        <v>32.922417898600003</v>
      </c>
      <c r="I3088" s="16">
        <f>[1]!s_is(A3088,83,"FY","YTD","20241231",1,"",100000000)</f>
        <v>24.243121761599998</v>
      </c>
      <c r="J3088" s="16">
        <f t="shared" si="144"/>
        <v>0.35801066472996945</v>
      </c>
      <c r="K3088" s="16">
        <f>[1]!s_is(A3088,61,"FY","YTD","20251231",1,"",100000000)</f>
        <v>3.9182086838000001</v>
      </c>
      <c r="L3088" s="16">
        <f>[1]!s_is(A3088,61,"FY","YTD","20241231",1,"",100000000)</f>
        <v>3.5031846798999999</v>
      </c>
      <c r="M3088" s="16">
        <f t="shared" si="145"/>
        <v>0.11847048951808251</v>
      </c>
      <c r="N3088" s="16">
        <f>[1]!s_fa_roe(A3088,"20251231")</f>
        <v>16.916599999999999</v>
      </c>
      <c r="O3088" s="16">
        <f>[1]!s_stmnote_rdexp(A3088,"20251231",1,10000)</f>
        <v>14859.929125000001</v>
      </c>
      <c r="P3088" s="20">
        <f t="shared" si="146"/>
        <v>4.5136202239969461E-2</v>
      </c>
      <c r="Q3088" s="16">
        <f>[1]!s_margin_tradingbalance(A3088,"",10000)</f>
        <v>31048.4022</v>
      </c>
      <c r="R3088" s="16">
        <f>[1]!s_margin_seclendingbalance(A3088,"",10000)</f>
        <v>24.9237</v>
      </c>
      <c r="S3088" s="17">
        <f>[1]!s_val_ev(A3088,"",100000000)</f>
        <v>63.403429342499997</v>
      </c>
      <c r="T3088" s="17">
        <f>[1]!share_freesharesmv(A3088,"",100000000)</f>
        <v>37.155993322500002</v>
      </c>
      <c r="U3088" s="17">
        <f>[1]!s_dq_amount_btin(A3088,E3088,100000000)</f>
        <v>1.8221274999999999</v>
      </c>
      <c r="V3088" s="17">
        <f>[1]!s_dq_turn(A3088,E3088)</f>
        <v>2.8978003077326213</v>
      </c>
      <c r="W3088" s="2">
        <f>[1]!s_pq_amount(A3088,"20260101","",100000000)</f>
        <v>155.39509455000001</v>
      </c>
      <c r="X3088" s="2">
        <f>[1]!s_pq_avgamount(A3088,"20260101","",100000000)</f>
        <v>1.4126826777272727</v>
      </c>
      <c r="Y3088" s="17">
        <f>[1]!s_ipo_dilutedpe(A3088)</f>
        <v>20.67</v>
      </c>
      <c r="Z3088" s="12">
        <f>[1]!s_ipo_collection_total(A3088,100000000)</f>
        <v>5.7283200000000001</v>
      </c>
      <c r="AA3088" s="2">
        <f>[1]!s_val_pe_ttm(A3088,E3088)</f>
        <v>15.806178092956543</v>
      </c>
      <c r="AB3088" s="5">
        <f>[1]!s_info_zjtxornot1(A3088,"")</f>
        <v>1</v>
      </c>
      <c r="AC3088" s="22" t="str">
        <f>[1]!s_info_nature1(A3088,"")</f>
        <v>民营企业</v>
      </c>
      <c r="AD3088" s="6" t="str">
        <f>[1]!s_info_city(A3088)</f>
        <v>芜湖市</v>
      </c>
      <c r="AE3088" s="6" t="str">
        <f>[1]!s_info_province(A3088)</f>
        <v>安徽省</v>
      </c>
      <c r="AF3088">
        <v>118.376451</v>
      </c>
      <c r="AG3088">
        <v>31.326319000000002</v>
      </c>
    </row>
    <row r="3089" spans="1:33" x14ac:dyDescent="0.3">
      <c r="A3089" s="12" t="s">
        <v>6648</v>
      </c>
      <c r="B3089" s="12" t="s">
        <v>6649</v>
      </c>
      <c r="C3089" s="16" t="str">
        <f>[1]!s_info_mkt(A3089)</f>
        <v>创业板</v>
      </c>
      <c r="D3089" s="16" t="str">
        <f>[1]!s_ipo_listeddate(A3089)</f>
        <v>2025-07-23</v>
      </c>
      <c r="E3089" s="16" t="str">
        <f>[1]!lastradeday_s("000002","")</f>
        <v>2026-06-22</v>
      </c>
      <c r="F3089" s="16" t="str">
        <f>[1]!s_info_industry_csrc2023(A3089,"",3)</f>
        <v>电气机械和器材制造业</v>
      </c>
      <c r="G3089" s="16" t="str">
        <f>[1]!s_info_industry_csrc2023(A3089,"",1)</f>
        <v>制造业</v>
      </c>
      <c r="H3089" s="16">
        <f>[1]!s_is(A3089,83,"FY","YTD","20251231",1,"",100000000)</f>
        <v>7.0713137155999997</v>
      </c>
      <c r="I3089" s="16">
        <f>[1]!s_is(A3089,83,"FY","YTD","20241231",1,"",100000000)</f>
        <v>6.5810434119000005</v>
      </c>
      <c r="J3089" s="16">
        <f t="shared" si="144"/>
        <v>7.4497351409881452E-2</v>
      </c>
      <c r="K3089" s="16">
        <f>[1]!s_is(A3089,61,"FY","YTD","20251231",1,"",100000000)</f>
        <v>1.376448924</v>
      </c>
      <c r="L3089" s="16">
        <f>[1]!s_is(A3089,61,"FY","YTD","20241231",1,"",100000000)</f>
        <v>1.2663534620999999</v>
      </c>
      <c r="M3089" s="16">
        <f t="shared" si="145"/>
        <v>8.6938967038024492E-2</v>
      </c>
      <c r="N3089" s="16">
        <f>[1]!s_fa_roe(A3089,"20251231")</f>
        <v>14.5084</v>
      </c>
      <c r="O3089" s="16">
        <f>[1]!s_stmnote_rdexp(A3089,"20251231",1,10000)</f>
        <v>5011.4275240000006</v>
      </c>
      <c r="P3089" s="20">
        <f t="shared" si="146"/>
        <v>7.0869823141127344E-2</v>
      </c>
      <c r="Q3089" s="16">
        <f>[1]!s_margin_tradingbalance(A3089,"",10000)</f>
        <v>11379.2821</v>
      </c>
      <c r="R3089" s="16">
        <f>[1]!s_margin_seclendingbalance(A3089,"",10000)</f>
        <v>0</v>
      </c>
      <c r="S3089" s="17">
        <f>[1]!s_val_ev(A3089,"",100000000)</f>
        <v>61.601216000000001</v>
      </c>
      <c r="T3089" s="17">
        <f>[1]!share_freesharesmv(A3089,"",100000000)</f>
        <v>13.860273599999999</v>
      </c>
      <c r="U3089" s="17">
        <f>[1]!s_dq_amount_btin(A3089,E3089,100000000)</f>
        <v>0.86781984999999995</v>
      </c>
      <c r="V3089" s="17">
        <f>[1]!s_dq_turn(A3089,E3089)</f>
        <v>6.4196218074656191</v>
      </c>
      <c r="W3089" s="2">
        <f>[1]!s_pq_amount(A3089,"20260101","",100000000)</f>
        <v>242.57167226999999</v>
      </c>
      <c r="X3089" s="2">
        <f>[1]!s_pq_avgamount(A3089,"20260101","",100000000)</f>
        <v>2.2051970206363638</v>
      </c>
      <c r="Y3089" s="17">
        <f>[1]!s_ipo_dilutedpe(A3089)</f>
        <v>19.57</v>
      </c>
      <c r="Z3089" s="12">
        <f>[1]!s_ipo_collection_total(A3089,100000000)</f>
        <v>5.9695520000000002</v>
      </c>
      <c r="AA3089" s="2">
        <f>[1]!s_val_pe_ttm(A3089,E3089)</f>
        <v>45.682197570800781</v>
      </c>
      <c r="AB3089" s="5">
        <f>[1]!s_info_zjtxornot1(A3089,"")</f>
        <v>1</v>
      </c>
      <c r="AC3089" s="22" t="str">
        <f>[1]!s_info_nature1(A3089,"")</f>
        <v>其他企业</v>
      </c>
      <c r="AD3089" s="6" t="str">
        <f>[1]!s_info_city(A3089)</f>
        <v>济南市</v>
      </c>
      <c r="AE3089" s="6" t="str">
        <f>[1]!s_info_province(A3089)</f>
        <v>山东省</v>
      </c>
      <c r="AF3089">
        <v>117.000923</v>
      </c>
      <c r="AG3089">
        <v>36.675806999999999</v>
      </c>
    </row>
    <row r="3090" spans="1:33" x14ac:dyDescent="0.3">
      <c r="A3090" s="12" t="s">
        <v>6650</v>
      </c>
      <c r="B3090" s="12" t="s">
        <v>6651</v>
      </c>
      <c r="C3090" s="16" t="str">
        <f>[1]!s_info_mkt(A3090)</f>
        <v>创业板</v>
      </c>
      <c r="D3090" s="16" t="str">
        <f>[1]!s_ipo_listeddate(A3090)</f>
        <v>2011-04-21</v>
      </c>
      <c r="E3090" s="16" t="str">
        <f>[1]!lastradeday_s("000002","")</f>
        <v>2026-06-22</v>
      </c>
      <c r="F3090" s="16" t="str">
        <f>[1]!s_info_industry_csrc2023(A3090,"",3)</f>
        <v>电气机械和器材制造业</v>
      </c>
      <c r="G3090" s="16" t="str">
        <f>[1]!s_info_industry_csrc2023(A3090,"",1)</f>
        <v>制造业</v>
      </c>
      <c r="H3090" s="16">
        <f>[1]!s_is(A3090,83,"FY","YTD","20251231",1,"",100000000)</f>
        <v>632.46252072729999</v>
      </c>
      <c r="I3090" s="16">
        <f>[1]!s_is(A3090,83,"FY","YTD","20241231",1,"",100000000)</f>
        <v>560.20634117809993</v>
      </c>
      <c r="J3090" s="16">
        <f t="shared" si="144"/>
        <v>0.12898136675362704</v>
      </c>
      <c r="K3090" s="16">
        <f>[1]!s_is(A3090,61,"FY","YTD","20251231",1,"",100000000)</f>
        <v>10.5723451268</v>
      </c>
      <c r="L3090" s="16">
        <f>[1]!s_is(A3090,61,"FY","YTD","20241231",1,"",100000000)</f>
        <v>14.6824056281</v>
      </c>
      <c r="M3090" s="16">
        <f t="shared" si="145"/>
        <v>-0.27993100077782473</v>
      </c>
      <c r="N3090" s="16">
        <f>[1]!s_fa_roe(A3090,"20251231")</f>
        <v>4.3872</v>
      </c>
      <c r="O3090" s="16">
        <f>[1]!s_stmnote_rdexp(A3090,"20251231",1,10000)</f>
        <v>437875.50138900004</v>
      </c>
      <c r="P3090" s="20">
        <f t="shared" si="146"/>
        <v>6.923343076289569E-2</v>
      </c>
      <c r="Q3090" s="16">
        <f>[1]!s_margin_tradingbalance(A3090,"",10000)</f>
        <v>208433.32579999999</v>
      </c>
      <c r="R3090" s="16">
        <f>[1]!s_margin_seclendingbalance(A3090,"",10000)</f>
        <v>1662.9141999999999</v>
      </c>
      <c r="S3090" s="17">
        <f>[1]!s_val_ev(A3090,"",100000000)</f>
        <v>392.7705160196</v>
      </c>
      <c r="T3090" s="17">
        <f>[1]!share_freesharesmv(A3090,"",100000000)</f>
        <v>278.74769537300006</v>
      </c>
      <c r="U3090" s="17">
        <f>[1]!s_dq_amount_btin(A3090,E3090,100000000)</f>
        <v>12.793308100000001</v>
      </c>
      <c r="V3090" s="17">
        <f>[1]!s_dq_turn(A3090,E3090)</f>
        <v>3.5867994405685089</v>
      </c>
      <c r="W3090" s="2">
        <f>[1]!s_pq_amount(A3090,"20260101","",100000000)</f>
        <v>2075.19721312</v>
      </c>
      <c r="X3090" s="2">
        <f>[1]!s_pq_avgamount(A3090,"20260101","",100000000)</f>
        <v>18.865429210181819</v>
      </c>
      <c r="Y3090" s="17">
        <f>[1]!s_ipo_dilutedpe(A3090)</f>
        <v>58.94</v>
      </c>
      <c r="Z3090" s="12">
        <f>[1]!s_ipo_collection_total(A3090,100000000)</f>
        <v>8.7702000000000009</v>
      </c>
      <c r="AA3090" s="2">
        <f>[1]!s_val_pe_ttm(A3090,E3090)</f>
        <v>50.039230346679688</v>
      </c>
      <c r="AB3090" s="5">
        <f>[1]!s_info_zjtxornot1(A3090,"")</f>
        <v>1</v>
      </c>
      <c r="AC3090" s="22" t="str">
        <f>[1]!s_info_nature1(A3090,"")</f>
        <v>民营企业</v>
      </c>
      <c r="AD3090" s="6" t="str">
        <f>[1]!s_info_city(A3090)</f>
        <v>深圳市</v>
      </c>
      <c r="AE3090" s="6" t="str">
        <f>[1]!s_info_province(A3090)</f>
        <v>广东省</v>
      </c>
      <c r="AF3090">
        <v>114.085947</v>
      </c>
      <c r="AG3090">
        <v>22.547000000000001</v>
      </c>
    </row>
    <row r="3091" spans="1:33" x14ac:dyDescent="0.3">
      <c r="A3091" s="12" t="s">
        <v>6652</v>
      </c>
      <c r="B3091" s="12" t="s">
        <v>6653</v>
      </c>
      <c r="C3091" s="16" t="str">
        <f>[1]!s_info_mkt(A3091)</f>
        <v>主板</v>
      </c>
      <c r="D3091" s="16" t="str">
        <f>[1]!s_ipo_listeddate(A3091)</f>
        <v>2001-06-18</v>
      </c>
      <c r="E3091" s="16" t="str">
        <f>[1]!lastradeday_s("000002","")</f>
        <v>2026-06-22</v>
      </c>
      <c r="F3091" s="16" t="str">
        <f>[1]!s_info_industry_csrc2023(A3091,"",3)</f>
        <v>医药制造业</v>
      </c>
      <c r="G3091" s="16" t="str">
        <f>[1]!s_info_industry_csrc2023(A3091,"",1)</f>
        <v>制造业</v>
      </c>
      <c r="H3091" s="16">
        <f>[1]!s_is(A3091,83,"FY","YTD","20251231",1,"",100000000)</f>
        <v>29.080351919899996</v>
      </c>
      <c r="I3091" s="16">
        <f>[1]!s_is(A3091,83,"FY","YTD","20241231",1,"",100000000)</f>
        <v>32.1528523259</v>
      </c>
      <c r="J3091" s="16">
        <f t="shared" si="144"/>
        <v>-9.555918631595306E-2</v>
      </c>
      <c r="K3091" s="16">
        <f>[1]!s_is(A3091,61,"FY","YTD","20251231",1,"",100000000)</f>
        <v>0.70564419299999992</v>
      </c>
      <c r="L3091" s="16">
        <f>[1]!s_is(A3091,61,"FY","YTD","20241231",1,"",100000000)</f>
        <v>1.3345064268</v>
      </c>
      <c r="M3091" s="16">
        <f t="shared" si="145"/>
        <v>-0.47123207589786037</v>
      </c>
      <c r="N3091" s="16">
        <f>[1]!s_fa_roe(A3091,"20251231")</f>
        <v>2.3167</v>
      </c>
      <c r="O3091" s="16">
        <f>[1]!s_stmnote_rdexp(A3091,"20251231",1,10000)</f>
        <v>16213.18</v>
      </c>
      <c r="P3091" s="20">
        <f t="shared" si="146"/>
        <v>5.5753039181431464E-2</v>
      </c>
      <c r="Q3091" s="16">
        <f>[1]!s_margin_tradingbalance(A3091,"",10000)</f>
        <v>0</v>
      </c>
      <c r="R3091" s="16">
        <f>[1]!s_margin_seclendingbalance(A3091,"",10000)</f>
        <v>0</v>
      </c>
      <c r="S3091" s="17">
        <f>[1]!s_val_ev(A3091,"",100000000)</f>
        <v>49.353277935999998</v>
      </c>
      <c r="T3091" s="17">
        <f>[1]!share_freesharesmv(A3091,"",100000000)</f>
        <v>21.6575904412</v>
      </c>
      <c r="U3091" s="17">
        <f>[1]!s_dq_amount_btin(A3091,E3091,100000000)</f>
        <v>2.9292439899999998</v>
      </c>
      <c r="V3091" s="17">
        <f>[1]!s_dq_turn(A3091,E3091)</f>
        <v>6.0476805157106606</v>
      </c>
      <c r="W3091" s="2">
        <f>[1]!s_pq_amount(A3091,"20260101","",100000000)</f>
        <v>462.23702548</v>
      </c>
      <c r="X3091" s="2">
        <f>[1]!s_pq_avgamount(A3091,"20260101","",100000000)</f>
        <v>4.2021547770909091</v>
      </c>
      <c r="Y3091" s="17">
        <f>[1]!s_ipo_dilutedpe(A3091)</f>
        <v>25.57</v>
      </c>
      <c r="Z3091" s="12">
        <f>[1]!s_ipo_collection_total(A3091,100000000)</f>
        <v>5.0625</v>
      </c>
      <c r="AA3091" s="2">
        <f>[1]!s_val_pe_ttm(A3091,E3091)</f>
        <v>186.90455627441406</v>
      </c>
      <c r="AB3091" s="5">
        <f>[1]!s_info_zjtxornot1(A3091,"")</f>
        <v>0</v>
      </c>
      <c r="AC3091" s="22" t="str">
        <f>[1]!s_info_nature1(A3091,"")</f>
        <v>公众企业</v>
      </c>
      <c r="AD3091" s="6" t="str">
        <f>[1]!s_info_city(A3091)</f>
        <v>天津市</v>
      </c>
      <c r="AE3091" s="6" t="str">
        <f>[1]!s_info_province(A3091)</f>
        <v>天津</v>
      </c>
      <c r="AF3091">
        <v>117.19018199999999</v>
      </c>
      <c r="AG3091">
        <v>39.125596000000002</v>
      </c>
    </row>
    <row r="3092" spans="1:33" x14ac:dyDescent="0.3">
      <c r="A3092" s="12" t="s">
        <v>6654</v>
      </c>
      <c r="B3092" s="12" t="s">
        <v>6655</v>
      </c>
      <c r="C3092" s="16" t="str">
        <f>[1]!s_info_mkt(A3092)</f>
        <v>主板</v>
      </c>
      <c r="D3092" s="16" t="str">
        <f>[1]!s_ipo_listeddate(A3092)</f>
        <v>2002-12-10</v>
      </c>
      <c r="E3092" s="16" t="str">
        <f>[1]!lastradeday_s("000002","")</f>
        <v>2026-06-22</v>
      </c>
      <c r="F3092" s="16" t="str">
        <f>[1]!s_info_industry_csrc2023(A3092,"",3)</f>
        <v>计算机、通信和其他电子设备制造业</v>
      </c>
      <c r="G3092" s="16" t="str">
        <f>[1]!s_info_industry_csrc2023(A3092,"",1)</f>
        <v>制造业</v>
      </c>
      <c r="H3092" s="16">
        <f>[1]!s_is(A3092,83,"FY","YTD","20251231",1,"",100000000)</f>
        <v>53.269560516599995</v>
      </c>
      <c r="I3092" s="16">
        <f>[1]!s_is(A3092,83,"FY","YTD","20241231",1,"",100000000)</f>
        <v>47.717512478300002</v>
      </c>
      <c r="J3092" s="16">
        <f t="shared" si="144"/>
        <v>0.11635241968710841</v>
      </c>
      <c r="K3092" s="16">
        <f>[1]!s_is(A3092,61,"FY","YTD","20251231",1,"",100000000)</f>
        <v>11.9218034023</v>
      </c>
      <c r="L3092" s="16">
        <f>[1]!s_is(A3092,61,"FY","YTD","20241231",1,"",100000000)</f>
        <v>10.3919610011</v>
      </c>
      <c r="M3092" s="16">
        <f t="shared" si="145"/>
        <v>0.14721402447892792</v>
      </c>
      <c r="N3092" s="16">
        <f>[1]!s_fa_roe(A3092,"20251231")</f>
        <v>21.065899999999999</v>
      </c>
      <c r="O3092" s="16">
        <f>[1]!s_stmnote_rdexp(A3092,"20251231",1,10000)</f>
        <v>18676.781424000001</v>
      </c>
      <c r="P3092" s="20">
        <f t="shared" si="146"/>
        <v>3.5060888888279629E-2</v>
      </c>
      <c r="Q3092" s="16">
        <f>[1]!s_margin_tradingbalance(A3092,"",10000)</f>
        <v>81408.7883</v>
      </c>
      <c r="R3092" s="16">
        <f>[1]!s_margin_seclendingbalance(A3092,"",10000)</f>
        <v>1093.5377000000001</v>
      </c>
      <c r="S3092" s="17">
        <f>[1]!s_val_ev(A3092,"",100000000)</f>
        <v>389.11500000000001</v>
      </c>
      <c r="T3092" s="17">
        <f>[1]!share_freesharesmv(A3092,"",100000000)</f>
        <v>223.40350461439999</v>
      </c>
      <c r="U3092" s="17">
        <f>[1]!s_dq_amount_btin(A3092,E3092,100000000)</f>
        <v>21.51039072</v>
      </c>
      <c r="V3092" s="17">
        <f>[1]!s_dq_turn(A3092,E3092)</f>
        <v>5.566297333333333</v>
      </c>
      <c r="W3092" s="2">
        <f>[1]!s_pq_amount(A3092,"20260101","",100000000)</f>
        <v>1192.05036193</v>
      </c>
      <c r="X3092" s="2">
        <f>[1]!s_pq_avgamount(A3092,"20260101","",100000000)</f>
        <v>10.836821472090909</v>
      </c>
      <c r="Y3092" s="17">
        <f>[1]!s_ipo_dilutedpe(A3092)</f>
        <v>20</v>
      </c>
      <c r="Z3092" s="12">
        <f>[1]!s_ipo_collection_total(A3092,100000000)</f>
        <v>4.0199999999999996</v>
      </c>
      <c r="AA3092" s="2">
        <f>[1]!s_val_pe_ttm(A3092,E3092)</f>
        <v>32.544902801513672</v>
      </c>
      <c r="AB3092" s="5">
        <f>[1]!s_info_zjtxornot1(A3092,"")</f>
        <v>0</v>
      </c>
      <c r="AC3092" s="22" t="str">
        <f>[1]!s_info_nature1(A3092,"")</f>
        <v>集体企业</v>
      </c>
      <c r="AD3092" s="6" t="str">
        <f>[1]!s_info_city(A3092)</f>
        <v>厦门市</v>
      </c>
      <c r="AE3092" s="6" t="str">
        <f>[1]!s_info_province(A3092)</f>
        <v>福建省</v>
      </c>
      <c r="AF3092">
        <v>118.11022</v>
      </c>
      <c r="AG3092">
        <v>24.490473999999999</v>
      </c>
    </row>
    <row r="3093" spans="1:33" x14ac:dyDescent="0.3">
      <c r="A3093" s="12" t="s">
        <v>6656</v>
      </c>
      <c r="B3093" s="12" t="s">
        <v>6657</v>
      </c>
      <c r="C3093" s="16" t="str">
        <f>[1]!s_info_mkt(A3093)</f>
        <v>科创板</v>
      </c>
      <c r="D3093" s="16" t="str">
        <f>[1]!s_ipo_listeddate(A3093)</f>
        <v>2019-09-25</v>
      </c>
      <c r="E3093" s="16" t="str">
        <f>[1]!lastradeday_s("000002","")</f>
        <v>2026-06-22</v>
      </c>
      <c r="F3093" s="16" t="str">
        <f>[1]!s_info_industry_csrc2023(A3093,"",3)</f>
        <v>化学原料和化学制品制造业</v>
      </c>
      <c r="G3093" s="16" t="str">
        <f>[1]!s_info_industry_csrc2023(A3093,"",1)</f>
        <v>制造业</v>
      </c>
      <c r="H3093" s="16">
        <f>[1]!s_is(A3093,83,"FY","YTD","20251231",1,"",100000000)</f>
        <v>12.973766315999999</v>
      </c>
      <c r="I3093" s="16">
        <f>[1]!s_is(A3093,83,"FY","YTD","20241231",1,"",100000000)</f>
        <v>14.481558613699999</v>
      </c>
      <c r="J3093" s="16">
        <f t="shared" si="144"/>
        <v>-0.10411809515265724</v>
      </c>
      <c r="K3093" s="16">
        <f>[1]!s_is(A3093,61,"FY","YTD","20251231",1,"",100000000)</f>
        <v>2.2780372853999999</v>
      </c>
      <c r="L3093" s="16">
        <f>[1]!s_is(A3093,61,"FY","YTD","20241231",1,"",100000000)</f>
        <v>2.5019504314000001</v>
      </c>
      <c r="M3093" s="16">
        <f t="shared" si="145"/>
        <v>-8.9495436516184898E-2</v>
      </c>
      <c r="N3093" s="16">
        <f>[1]!s_fa_roe(A3093,"20251231")</f>
        <v>6.8083</v>
      </c>
      <c r="O3093" s="16">
        <f>[1]!s_stmnote_rdexp(A3093,"20251231",1,10000)</f>
        <v>10859.18</v>
      </c>
      <c r="P3093" s="20">
        <f t="shared" si="146"/>
        <v>8.3701060551767695E-2</v>
      </c>
      <c r="Q3093" s="16">
        <f>[1]!s_margin_tradingbalance(A3093,"",10000)</f>
        <v>109914.7309</v>
      </c>
      <c r="R3093" s="16">
        <f>[1]!s_margin_seclendingbalance(A3093,"",10000)</f>
        <v>104.92959999999999</v>
      </c>
      <c r="S3093" s="17">
        <f>[1]!s_val_ev(A3093,"",100000000)</f>
        <v>151.011205012</v>
      </c>
      <c r="T3093" s="17">
        <f>[1]!share_freesharesmv(A3093,"",100000000)</f>
        <v>131.62397274400001</v>
      </c>
      <c r="U3093" s="17">
        <f>[1]!s_dq_amount_btin(A3093,E3093,100000000)</f>
        <v>4.6514909299999996</v>
      </c>
      <c r="V3093" s="17">
        <f>[1]!s_dq_turn(A3093,E3093)</f>
        <v>3.1293819922994945</v>
      </c>
      <c r="W3093" s="2">
        <f>[1]!s_pq_amount(A3093,"20260101","",100000000)</f>
        <v>501.45619323</v>
      </c>
      <c r="X3093" s="2">
        <f>[1]!s_pq_avgamount(A3093,"20260101","",100000000)</f>
        <v>4.5586926657272731</v>
      </c>
      <c r="Y3093" s="17">
        <f>[1]!s_ipo_dilutedpe(A3093)</f>
        <v>57.07</v>
      </c>
      <c r="Z3093" s="12">
        <f>[1]!s_ipo_collection_total(A3093,100000000)</f>
        <v>9.2743246399999997</v>
      </c>
      <c r="AA3093" s="2">
        <f>[1]!s_val_pe_ttm(A3093,E3093)</f>
        <v>66.803764343261719</v>
      </c>
      <c r="AB3093" s="5">
        <f>[1]!s_info_zjtxornot1(A3093,"")</f>
        <v>0</v>
      </c>
      <c r="AC3093" s="22" t="str">
        <f>[1]!s_info_nature1(A3093,"")</f>
        <v>民营企业</v>
      </c>
      <c r="AD3093" s="6" t="str">
        <f>[1]!s_info_city(A3093)</f>
        <v>镇江市</v>
      </c>
      <c r="AE3093" s="6" t="str">
        <f>[1]!s_info_province(A3093)</f>
        <v>江苏省</v>
      </c>
      <c r="AF3093">
        <v>119.452753</v>
      </c>
      <c r="AG3093">
        <v>32.204402000000002</v>
      </c>
    </row>
    <row r="3094" spans="1:33" x14ac:dyDescent="0.3">
      <c r="A3094" s="12" t="s">
        <v>6658</v>
      </c>
      <c r="B3094" s="12" t="s">
        <v>6659</v>
      </c>
      <c r="C3094" s="16" t="str">
        <f>[1]!s_info_mkt(A3094)</f>
        <v>主板</v>
      </c>
      <c r="D3094" s="16" t="str">
        <f>[1]!s_ipo_listeddate(A3094)</f>
        <v>1999-01-07</v>
      </c>
      <c r="E3094" s="16" t="str">
        <f>[1]!lastradeday_s("000002","")</f>
        <v>2026-06-22</v>
      </c>
      <c r="F3094" s="16" t="str">
        <f>[1]!s_info_industry_csrc2023(A3094,"",3)</f>
        <v>医药制造业</v>
      </c>
      <c r="G3094" s="16" t="str">
        <f>[1]!s_info_industry_csrc2023(A3094,"",1)</f>
        <v>制造业</v>
      </c>
      <c r="H3094" s="16">
        <f>[1]!s_is(A3094,83,"FY","YTD","20251231",1,"",100000000)</f>
        <v>62.045898975600004</v>
      </c>
      <c r="I3094" s="16">
        <f>[1]!s_is(A3094,83,"FY","YTD","20241231",1,"",100000000)</f>
        <v>60.171903756699997</v>
      </c>
      <c r="J3094" s="16">
        <f t="shared" si="144"/>
        <v>3.1144024069395426E-2</v>
      </c>
      <c r="K3094" s="16">
        <f>[1]!s_is(A3094,61,"FY","YTD","20251231",1,"",100000000)</f>
        <v>1.7131609402000001</v>
      </c>
      <c r="L3094" s="16">
        <f>[1]!s_is(A3094,61,"FY","YTD","20241231",1,"",100000000)</f>
        <v>0.70884445640000004</v>
      </c>
      <c r="M3094" s="16">
        <f t="shared" si="145"/>
        <v>1.4168361969008127</v>
      </c>
      <c r="N3094" s="16">
        <f>[1]!s_fa_roe(A3094,"20251231")</f>
        <v>3.0657999999999999</v>
      </c>
      <c r="O3094" s="16">
        <f>[1]!s_stmnote_rdexp(A3094,"20251231",1,10000)</f>
        <v>17840.601140999999</v>
      </c>
      <c r="P3094" s="20">
        <f t="shared" si="146"/>
        <v>2.8753876461707715E-2</v>
      </c>
      <c r="Q3094" s="16">
        <f>[1]!s_margin_tradingbalance(A3094,"",10000)</f>
        <v>20269.389899999998</v>
      </c>
      <c r="R3094" s="16">
        <f>[1]!s_margin_seclendingbalance(A3094,"",10000)</f>
        <v>50.816400000000002</v>
      </c>
      <c r="S3094" s="17">
        <f>[1]!s_val_ev(A3094,"",100000000)</f>
        <v>64.230225554</v>
      </c>
      <c r="T3094" s="17">
        <f>[1]!share_freesharesmv(A3094,"",100000000)</f>
        <v>31.473308664299999</v>
      </c>
      <c r="U3094" s="17">
        <f>[1]!s_dq_amount_btin(A3094,E3094,100000000)</f>
        <v>0.47538369000000003</v>
      </c>
      <c r="V3094" s="17">
        <f>[1]!s_dq_turn(A3094,E3094)</f>
        <v>0.75008588860544112</v>
      </c>
      <c r="W3094" s="2">
        <f>[1]!s_pq_amount(A3094,"20260101","",100000000)</f>
        <v>151.26683851999999</v>
      </c>
      <c r="X3094" s="2">
        <f>[1]!s_pq_avgamount(A3094,"20260101","",100000000)</f>
        <v>1.3751530774545455</v>
      </c>
      <c r="Y3094" s="17">
        <f>[1]!s_ipo_dilutedpe(A3094)</f>
        <v>0</v>
      </c>
      <c r="Z3094" s="12">
        <f>[1]!s_ipo_collection_total(A3094,100000000)</f>
        <v>5.024</v>
      </c>
      <c r="AA3094" s="2">
        <f>[1]!s_val_pe_ttm(A3094,E3094)</f>
        <v>48.851161956787109</v>
      </c>
      <c r="AB3094" s="5">
        <f>[1]!s_info_zjtxornot1(A3094,"")</f>
        <v>0</v>
      </c>
      <c r="AC3094" s="22" t="str">
        <f>[1]!s_info_nature1(A3094,"")</f>
        <v>中央国有企业</v>
      </c>
      <c r="AD3094" s="6" t="str">
        <f>[1]!s_info_city(A3094)</f>
        <v>北京市</v>
      </c>
      <c r="AE3094" s="6" t="str">
        <f>[1]!s_info_province(A3094)</f>
        <v>北京</v>
      </c>
      <c r="AF3094">
        <v>116.40528500000001</v>
      </c>
      <c r="AG3094">
        <v>39.904989</v>
      </c>
    </row>
    <row r="3095" spans="1:33" x14ac:dyDescent="0.3">
      <c r="A3095" s="12" t="s">
        <v>6660</v>
      </c>
      <c r="B3095" s="12" t="s">
        <v>6661</v>
      </c>
      <c r="C3095" s="16" t="str">
        <f>[1]!s_info_mkt(A3095)</f>
        <v>主板</v>
      </c>
      <c r="D3095" s="16" t="str">
        <f>[1]!s_ipo_listeddate(A3095)</f>
        <v>1999-01-15</v>
      </c>
      <c r="E3095" s="16" t="str">
        <f>[1]!lastradeday_s("000002","")</f>
        <v>2026-06-22</v>
      </c>
      <c r="F3095" s="16" t="str">
        <f>[1]!s_info_industry_csrc2023(A3095,"",3)</f>
        <v>医药制造业</v>
      </c>
      <c r="G3095" s="16" t="str">
        <f>[1]!s_info_industry_csrc2023(A3095,"",1)</f>
        <v>制造业</v>
      </c>
      <c r="H3095" s="16">
        <f>[1]!s_is(A3095,83,"FY","YTD","20251231",1,"",100000000)</f>
        <v>13.9641368547</v>
      </c>
      <c r="I3095" s="16">
        <f>[1]!s_is(A3095,83,"FY","YTD","20241231",1,"",100000000)</f>
        <v>12.554557578800001</v>
      </c>
      <c r="J3095" s="16">
        <f t="shared" si="144"/>
        <v>0.11227630022425128</v>
      </c>
      <c r="K3095" s="16">
        <f>[1]!s_is(A3095,61,"FY","YTD","20251231",1,"",100000000)</f>
        <v>1.0011163771</v>
      </c>
      <c r="L3095" s="16">
        <f>[1]!s_is(A3095,61,"FY","YTD","20241231",1,"",100000000)</f>
        <v>1.0898518645999999</v>
      </c>
      <c r="M3095" s="16">
        <f t="shared" si="145"/>
        <v>-8.1419769403769243E-2</v>
      </c>
      <c r="N3095" s="16">
        <f>[1]!s_fa_roe(A3095,"20251231")</f>
        <v>1.8743000000000001</v>
      </c>
      <c r="O3095" s="16">
        <f>[1]!s_stmnote_rdexp(A3095,"20251231",1,10000)</f>
        <v>17441.407569999999</v>
      </c>
      <c r="P3095" s="20">
        <f t="shared" si="146"/>
        <v>0.12490143681261354</v>
      </c>
      <c r="Q3095" s="16">
        <f>[1]!s_margin_tradingbalance(A3095,"",10000)</f>
        <v>152635.39199999999</v>
      </c>
      <c r="R3095" s="16">
        <f>[1]!s_margin_seclendingbalance(A3095,"",10000)</f>
        <v>586.19309999999996</v>
      </c>
      <c r="S3095" s="17">
        <f>[1]!s_val_ev(A3095,"",100000000)</f>
        <v>132.52034085919999</v>
      </c>
      <c r="T3095" s="17">
        <f>[1]!share_freesharesmv(A3095,"",100000000)</f>
        <v>114.81739744000002</v>
      </c>
      <c r="U3095" s="17">
        <f>[1]!s_dq_amount_btin(A3095,E3095,100000000)</f>
        <v>2.7778966700000001</v>
      </c>
      <c r="V3095" s="17">
        <f>[1]!s_dq_turn(A3095,E3095)</f>
        <v>2.16164470376936</v>
      </c>
      <c r="W3095" s="2">
        <f>[1]!s_pq_amount(A3095,"20260101","",100000000)</f>
        <v>529.03174352999997</v>
      </c>
      <c r="X3095" s="2">
        <f>[1]!s_pq_avgamount(A3095,"20260101","",100000000)</f>
        <v>4.8093794866363639</v>
      </c>
      <c r="Y3095" s="17">
        <f>[1]!s_ipo_dilutedpe(A3095)</f>
        <v>0</v>
      </c>
      <c r="Z3095" s="12">
        <f>[1]!s_ipo_collection_total(A3095,100000000)</f>
        <v>2.3904999999999998</v>
      </c>
      <c r="AA3095" s="2">
        <f>[1]!s_val_pe_ttm(A3095,E3095)</f>
        <v>127.08909606933594</v>
      </c>
      <c r="AB3095" s="5">
        <f>[1]!s_info_zjtxornot1(A3095,"")</f>
        <v>1</v>
      </c>
      <c r="AC3095" s="22" t="str">
        <f>[1]!s_info_nature1(A3095,"")</f>
        <v>公众企业</v>
      </c>
      <c r="AD3095" s="6" t="str">
        <f>[1]!s_info_city(A3095)</f>
        <v>呼和浩特市</v>
      </c>
      <c r="AE3095" s="6" t="str">
        <f>[1]!s_info_province(A3095)</f>
        <v>内蒙古自治区</v>
      </c>
      <c r="AF3095">
        <v>111.670801</v>
      </c>
      <c r="AG3095">
        <v>40.818311000000001</v>
      </c>
    </row>
    <row r="3096" spans="1:33" x14ac:dyDescent="0.3">
      <c r="A3096" s="12" t="s">
        <v>6662</v>
      </c>
      <c r="B3096" s="12" t="s">
        <v>6663</v>
      </c>
      <c r="C3096" s="16" t="str">
        <f>[1]!s_info_mkt(A3096)</f>
        <v>创业板</v>
      </c>
      <c r="D3096" s="16" t="str">
        <f>[1]!s_ipo_listeddate(A3096)</f>
        <v>2014-01-27</v>
      </c>
      <c r="E3096" s="16" t="str">
        <f>[1]!lastradeday_s("000002","")</f>
        <v>2026-06-22</v>
      </c>
      <c r="F3096" s="16" t="str">
        <f>[1]!s_info_industry_csrc2023(A3096,"",3)</f>
        <v>软件和信息技术服务业</v>
      </c>
      <c r="G3096" s="16" t="str">
        <f>[1]!s_info_industry_csrc2023(A3096,"",1)</f>
        <v>信息传输、软件和信息技术服务业</v>
      </c>
      <c r="H3096" s="16">
        <f>[1]!s_is(A3096,83,"FY","YTD","20251231",1,"",100000000)</f>
        <v>13.730478312100001</v>
      </c>
      <c r="I3096" s="16">
        <f>[1]!s_is(A3096,83,"FY","YTD","20241231",1,"",100000000)</f>
        <v>13.4174165004</v>
      </c>
      <c r="J3096" s="16">
        <f t="shared" si="144"/>
        <v>2.3332495617965465E-2</v>
      </c>
      <c r="K3096" s="16">
        <f>[1]!s_is(A3096,61,"FY","YTD","20251231",1,"",100000000)</f>
        <v>-5.2606518899999996E-2</v>
      </c>
      <c r="L3096" s="16">
        <f>[1]!s_is(A3096,61,"FY","YTD","20241231",1,"",100000000)</f>
        <v>-4.4356849739999999</v>
      </c>
      <c r="M3096" s="16">
        <f t="shared" si="145"/>
        <v>0.98814015891381912</v>
      </c>
      <c r="N3096" s="16">
        <f>[1]!s_fa_roe(A3096,"20251231")</f>
        <v>-0.2107</v>
      </c>
      <c r="O3096" s="16">
        <f>[1]!s_stmnote_rdexp(A3096,"20251231",1,10000)</f>
        <v>41813.887688999996</v>
      </c>
      <c r="P3096" s="20">
        <f t="shared" si="146"/>
        <v>0.30453336539741266</v>
      </c>
      <c r="Q3096" s="16">
        <f>[1]!s_margin_tradingbalance(A3096,"",10000)</f>
        <v>77209.626000000004</v>
      </c>
      <c r="R3096" s="16">
        <f>[1]!s_margin_seclendingbalance(A3096,"",10000)</f>
        <v>37.167999999999999</v>
      </c>
      <c r="S3096" s="17">
        <f>[1]!s_val_ev(A3096,"",100000000)</f>
        <v>135.48095563199999</v>
      </c>
      <c r="T3096" s="17">
        <f>[1]!share_freesharesmv(A3096,"",100000000)</f>
        <v>101.7191511952</v>
      </c>
      <c r="U3096" s="17">
        <f>[1]!s_dq_amount_btin(A3096,E3096,100000000)</f>
        <v>24.626710589999998</v>
      </c>
      <c r="V3096" s="17">
        <f>[1]!s_dq_turn(A3096,E3096)</f>
        <v>20.738476240419384</v>
      </c>
      <c r="W3096" s="2">
        <f>[1]!s_pq_amount(A3096,"20260101","",100000000)</f>
        <v>1013.95762268</v>
      </c>
      <c r="X3096" s="2">
        <f>[1]!s_pq_avgamount(A3096,"20260101","",100000000)</f>
        <v>9.2177965698181819</v>
      </c>
      <c r="Y3096" s="17">
        <f>[1]!s_ipo_dilutedpe(A3096)</f>
        <v>33.1</v>
      </c>
      <c r="Z3096" s="12">
        <f>[1]!s_ipo_collection_total(A3096,100000000)</f>
        <v>2.9888300000000001</v>
      </c>
      <c r="AA3096" s="2">
        <f>[1]!s_val_pe_ttm(A3096,E3096)</f>
        <v>-583.26177978515625</v>
      </c>
      <c r="AB3096" s="5">
        <f>[1]!s_info_zjtxornot1(A3096,"")</f>
        <v>0</v>
      </c>
      <c r="AC3096" s="22" t="str">
        <f>[1]!s_info_nature1(A3096,"")</f>
        <v>民营企业</v>
      </c>
      <c r="AD3096" s="6" t="str">
        <f>[1]!s_info_city(A3096)</f>
        <v>深圳市</v>
      </c>
      <c r="AE3096" s="6" t="str">
        <f>[1]!s_info_province(A3096)</f>
        <v>广东省</v>
      </c>
      <c r="AF3096">
        <v>114.085947</v>
      </c>
      <c r="AG3096">
        <v>22.547000000000001</v>
      </c>
    </row>
    <row r="3097" spans="1:33" x14ac:dyDescent="0.3">
      <c r="A3097" s="12" t="s">
        <v>6664</v>
      </c>
      <c r="B3097" s="12" t="s">
        <v>6665</v>
      </c>
      <c r="C3097" s="16" t="str">
        <f>[1]!s_info_mkt(A3097)</f>
        <v>主板</v>
      </c>
      <c r="D3097" s="16" t="str">
        <f>[1]!s_ipo_listeddate(A3097)</f>
        <v>1997-04-10</v>
      </c>
      <c r="E3097" s="16" t="str">
        <f>[1]!lastradeday_s("000002","")</f>
        <v>2026-06-22</v>
      </c>
      <c r="F3097" s="16" t="str">
        <f>[1]!s_info_industry_csrc2023(A3097,"",3)</f>
        <v>批发业</v>
      </c>
      <c r="G3097" s="16" t="str">
        <f>[1]!s_info_industry_csrc2023(A3097,"",1)</f>
        <v>批发和零售业</v>
      </c>
      <c r="H3097" s="16">
        <f>[1]!s_is(A3097,83,"FY","YTD","20251231",1,"",100000000)</f>
        <v>22.756111491999999</v>
      </c>
      <c r="I3097" s="16">
        <f>[1]!s_is(A3097,83,"FY","YTD","20241231",1,"",100000000)</f>
        <v>37.406884701899997</v>
      </c>
      <c r="J3097" s="16">
        <f t="shared" si="144"/>
        <v>-0.39165980612001738</v>
      </c>
      <c r="K3097" s="16">
        <f>[1]!s_is(A3097,61,"FY","YTD","20251231",1,"",100000000)</f>
        <v>0.2269223534</v>
      </c>
      <c r="L3097" s="16">
        <f>[1]!s_is(A3097,61,"FY","YTD","20241231",1,"",100000000)</f>
        <v>0.34729260479999996</v>
      </c>
      <c r="M3097" s="16">
        <f t="shared" si="145"/>
        <v>-0.34659606837674872</v>
      </c>
      <c r="N3097" s="16">
        <f>[1]!s_fa_roe(A3097,"20251231")</f>
        <v>1.1531</v>
      </c>
      <c r="O3097" s="16">
        <f>[1]!s_stmnote_rdexp(A3097,"20251231",1,10000)</f>
        <v>4884.0545570000004</v>
      </c>
      <c r="P3097" s="20">
        <f t="shared" si="146"/>
        <v>2.1462606028789272E-2</v>
      </c>
      <c r="Q3097" s="16">
        <f>[1]!s_margin_tradingbalance(A3097,"",10000)</f>
        <v>0</v>
      </c>
      <c r="R3097" s="16">
        <f>[1]!s_margin_seclendingbalance(A3097,"",10000)</f>
        <v>0</v>
      </c>
      <c r="S3097" s="17">
        <f>[1]!s_val_ev(A3097,"",100000000)</f>
        <v>21.116591675199999</v>
      </c>
      <c r="T3097" s="17">
        <f>[1]!share_freesharesmv(A3097,"",100000000)</f>
        <v>15.846759278400002</v>
      </c>
      <c r="U3097" s="17">
        <f>[1]!s_dq_amount_btin(A3097,E3097,100000000)</f>
        <v>0.37146373999999999</v>
      </c>
      <c r="V3097" s="17">
        <f>[1]!s_dq_turn(A3097,E3097)</f>
        <v>2.1302970191630903</v>
      </c>
      <c r="W3097" s="2">
        <f>[1]!s_pq_amount(A3097,"20260101","",100000000)</f>
        <v>63.480975379999997</v>
      </c>
      <c r="X3097" s="2">
        <f>[1]!s_pq_avgamount(A3097,"20260101","",100000000)</f>
        <v>0.57709977618181818</v>
      </c>
      <c r="Y3097" s="17">
        <f>[1]!s_ipo_dilutedpe(A3097)</f>
        <v>0</v>
      </c>
      <c r="Z3097" s="12">
        <f>[1]!s_ipo_collection_total(A3097,100000000)</f>
        <v>1.1125</v>
      </c>
      <c r="AA3097" s="2">
        <f>[1]!s_val_pe_ttm(A3097,E3097)</f>
        <v>-60.333766937255859</v>
      </c>
      <c r="AB3097" s="5">
        <f>[1]!s_info_zjtxornot1(A3097,"")</f>
        <v>0</v>
      </c>
      <c r="AC3097" s="22" t="str">
        <f>[1]!s_info_nature1(A3097,"")</f>
        <v>地方国有企业</v>
      </c>
      <c r="AD3097" s="6" t="str">
        <f>[1]!s_info_city(A3097)</f>
        <v>绍兴市</v>
      </c>
      <c r="AE3097" s="6" t="str">
        <f>[1]!s_info_province(A3097)</f>
        <v>浙江省</v>
      </c>
      <c r="AF3097">
        <v>120.582112</v>
      </c>
      <c r="AG3097">
        <v>29.997116999999999</v>
      </c>
    </row>
    <row r="3098" spans="1:33" x14ac:dyDescent="0.3">
      <c r="A3098" s="12" t="s">
        <v>6666</v>
      </c>
      <c r="B3098" s="12" t="s">
        <v>6667</v>
      </c>
      <c r="C3098" s="16" t="str">
        <f>[1]!s_info_mkt(A3098)</f>
        <v>创业板</v>
      </c>
      <c r="D3098" s="16" t="str">
        <f>[1]!s_ipo_listeddate(A3098)</f>
        <v>2021-09-30</v>
      </c>
      <c r="E3098" s="16" t="str">
        <f>[1]!lastradeday_s("000002","")</f>
        <v>2026-06-22</v>
      </c>
      <c r="F3098" s="16" t="str">
        <f>[1]!s_info_industry_csrc2023(A3098,"",3)</f>
        <v>化学原料和化学制品制造业</v>
      </c>
      <c r="G3098" s="16" t="str">
        <f>[1]!s_info_industry_csrc2023(A3098,"",1)</f>
        <v>制造业</v>
      </c>
      <c r="H3098" s="16">
        <f>[1]!s_is(A3098,83,"FY","YTD","20251231",1,"",100000000)</f>
        <v>7.6944004147000005</v>
      </c>
      <c r="I3098" s="16">
        <f>[1]!s_is(A3098,83,"FY","YTD","20241231",1,"",100000000)</f>
        <v>7.9239914113000003</v>
      </c>
      <c r="J3098" s="16">
        <f t="shared" si="144"/>
        <v>-2.8974160203226851E-2</v>
      </c>
      <c r="K3098" s="16">
        <f>[1]!s_is(A3098,61,"FY","YTD","20251231",1,"",100000000)</f>
        <v>1.2972715384</v>
      </c>
      <c r="L3098" s="16">
        <f>[1]!s_is(A3098,61,"FY","YTD","20241231",1,"",100000000)</f>
        <v>1.4808928788999998</v>
      </c>
      <c r="M3098" s="16">
        <f t="shared" si="145"/>
        <v>-0.1239936683579658</v>
      </c>
      <c r="N3098" s="16">
        <f>[1]!s_fa_roe(A3098,"20251231")</f>
        <v>10.8498</v>
      </c>
      <c r="O3098" s="16">
        <f>[1]!s_stmnote_rdexp(A3098,"20251231",1,10000)</f>
        <v>4351.9885409999997</v>
      </c>
      <c r="P3098" s="20">
        <f t="shared" si="146"/>
        <v>5.6560463537686588E-2</v>
      </c>
      <c r="Q3098" s="16">
        <f>[1]!s_margin_tradingbalance(A3098,"",10000)</f>
        <v>15647.3079</v>
      </c>
      <c r="R3098" s="16">
        <f>[1]!s_margin_seclendingbalance(A3098,"",10000)</f>
        <v>20.495200000000001</v>
      </c>
      <c r="S3098" s="17">
        <f>[1]!s_val_ev(A3098,"",100000000)</f>
        <v>38.675951183399995</v>
      </c>
      <c r="T3098" s="17">
        <f>[1]!share_freesharesmv(A3098,"",100000000)</f>
        <v>13.051663931999999</v>
      </c>
      <c r="U3098" s="17">
        <f>[1]!s_dq_amount_btin(A3098,E3098,100000000)</f>
        <v>0.57845650999999998</v>
      </c>
      <c r="V3098" s="17">
        <f>[1]!s_dq_turn(A3098,E3098)</f>
        <v>2.6870496409485738</v>
      </c>
      <c r="W3098" s="2">
        <f>[1]!s_pq_amount(A3098,"20260101","",100000000)</f>
        <v>157.95143554000001</v>
      </c>
      <c r="X3098" s="2">
        <f>[1]!s_pq_avgamount(A3098,"20260101","",100000000)</f>
        <v>1.4359221412727272</v>
      </c>
      <c r="Y3098" s="17">
        <f>[1]!s_ipo_dilutedpe(A3098)</f>
        <v>42</v>
      </c>
      <c r="Z3098" s="12">
        <f>[1]!s_ipo_collection_total(A3098,100000000)</f>
        <v>9.2189999999999994</v>
      </c>
      <c r="AA3098" s="2">
        <f>[1]!s_val_pe_ttm(A3098,E3098)</f>
        <v>30.215377807617188</v>
      </c>
      <c r="AB3098" s="5">
        <f>[1]!s_info_zjtxornot1(A3098,"")</f>
        <v>1</v>
      </c>
      <c r="AC3098" s="22" t="str">
        <f>[1]!s_info_nature1(A3098,"")</f>
        <v>民营企业</v>
      </c>
      <c r="AD3098" s="6" t="str">
        <f>[1]!s_info_city(A3098)</f>
        <v>杭州市</v>
      </c>
      <c r="AE3098" s="6" t="str">
        <f>[1]!s_info_province(A3098)</f>
        <v>浙江省</v>
      </c>
      <c r="AF3098">
        <v>120.153576</v>
      </c>
      <c r="AG3098">
        <v>30.287458999999998</v>
      </c>
    </row>
    <row r="3099" spans="1:33" x14ac:dyDescent="0.3">
      <c r="A3099" s="12" t="s">
        <v>6668</v>
      </c>
      <c r="B3099" s="12" t="s">
        <v>6669</v>
      </c>
      <c r="C3099" s="16" t="str">
        <f>[1]!s_info_mkt(A3099)</f>
        <v>主板</v>
      </c>
      <c r="D3099" s="16" t="str">
        <f>[1]!s_ipo_listeddate(A3099)</f>
        <v>2010-12-07</v>
      </c>
      <c r="E3099" s="16" t="str">
        <f>[1]!lastradeday_s("000002","")</f>
        <v>2026-06-22</v>
      </c>
      <c r="F3099" s="16" t="str">
        <f>[1]!s_info_industry_csrc2023(A3099,"",3)</f>
        <v>计算机、通信和其他电子设备制造业</v>
      </c>
      <c r="G3099" s="16" t="str">
        <f>[1]!s_info_industry_csrc2023(A3099,"",1)</f>
        <v>制造业</v>
      </c>
      <c r="H3099" s="16">
        <f>[1]!s_is(A3099,83,"FY","YTD","20251231",1,"",100000000)</f>
        <v>5.4778245654999997</v>
      </c>
      <c r="I3099" s="16">
        <f>[1]!s_is(A3099,83,"FY","YTD","20241231",1,"",100000000)</f>
        <v>5.2882718263999999</v>
      </c>
      <c r="J3099" s="16">
        <f t="shared" si="144"/>
        <v>3.5843985582155291E-2</v>
      </c>
      <c r="K3099" s="16">
        <f>[1]!s_is(A3099,61,"FY","YTD","20251231",1,"",100000000)</f>
        <v>-0.83675203860000003</v>
      </c>
      <c r="L3099" s="16">
        <f>[1]!s_is(A3099,61,"FY","YTD","20241231",1,"",100000000)</f>
        <v>-6.8491719670000002</v>
      </c>
      <c r="M3099" s="16">
        <f t="shared" si="145"/>
        <v>0.87783164992329643</v>
      </c>
      <c r="N3099" s="16">
        <f>[1]!s_fa_roe(A3099,"20251231")</f>
        <v>-3.6749000000000001</v>
      </c>
      <c r="O3099" s="16">
        <f>[1]!s_stmnote_rdexp(A3099,"20251231",1,10000)</f>
        <v>6505.1584090000006</v>
      </c>
      <c r="P3099" s="20">
        <f t="shared" si="146"/>
        <v>0.11875441301954563</v>
      </c>
      <c r="Q3099" s="16">
        <f>[1]!s_margin_tradingbalance(A3099,"",10000)</f>
        <v>16263.0337</v>
      </c>
      <c r="R3099" s="16">
        <f>[1]!s_margin_seclendingbalance(A3099,"",10000)</f>
        <v>0</v>
      </c>
      <c r="S3099" s="17">
        <f>[1]!s_val_ev(A3099,"",100000000)</f>
        <v>70.064001855599997</v>
      </c>
      <c r="T3099" s="17">
        <f>[1]!share_freesharesmv(A3099,"",100000000)</f>
        <v>45.895269491799993</v>
      </c>
      <c r="U3099" s="17">
        <f>[1]!s_dq_amount_btin(A3099,E3099,100000000)</f>
        <v>2.55053317</v>
      </c>
      <c r="V3099" s="17">
        <f>[1]!s_dq_turn(A3099,E3099)</f>
        <v>3.731979075090869</v>
      </c>
      <c r="W3099" s="2">
        <f>[1]!s_pq_amount(A3099,"20260101","",100000000)</f>
        <v>1066.51492089</v>
      </c>
      <c r="X3099" s="2">
        <f>[1]!s_pq_avgamount(A3099,"20260101","",100000000)</f>
        <v>9.6955901899090904</v>
      </c>
      <c r="Y3099" s="17">
        <f>[1]!s_ipo_dilutedpe(A3099)</f>
        <v>41.35</v>
      </c>
      <c r="Z3099" s="12">
        <f>[1]!s_ipo_collection_total(A3099,100000000)</f>
        <v>6.4767999999999999</v>
      </c>
      <c r="AA3099" s="2">
        <f>[1]!s_val_pe_ttm(A3099,E3099)</f>
        <v>-106.50243377685547</v>
      </c>
      <c r="AB3099" s="5">
        <f>[1]!s_info_zjtxornot1(A3099,"")</f>
        <v>1</v>
      </c>
      <c r="AC3099" s="22" t="str">
        <f>[1]!s_info_nature1(A3099,"")</f>
        <v>公众企业</v>
      </c>
      <c r="AD3099" s="6" t="str">
        <f>[1]!s_info_city(A3099)</f>
        <v>张家港市</v>
      </c>
      <c r="AE3099" s="6" t="str">
        <f>[1]!s_info_province(A3099)</f>
        <v>江苏省</v>
      </c>
      <c r="AF3099">
        <v>120.627279</v>
      </c>
      <c r="AG3099">
        <v>31.907812</v>
      </c>
    </row>
    <row r="3100" spans="1:33" x14ac:dyDescent="0.3">
      <c r="A3100" s="12" t="s">
        <v>6670</v>
      </c>
      <c r="B3100" s="12" t="s">
        <v>6671</v>
      </c>
      <c r="C3100" s="16" t="str">
        <f>[1]!s_info_mkt(A3100)</f>
        <v>创业板</v>
      </c>
      <c r="D3100" s="16" t="str">
        <f>[1]!s_ipo_listeddate(A3100)</f>
        <v>2021-06-25</v>
      </c>
      <c r="E3100" s="16" t="str">
        <f>[1]!lastradeday_s("000002","")</f>
        <v>2026-06-22</v>
      </c>
      <c r="F3100" s="16" t="str">
        <f>[1]!s_info_industry_csrc2023(A3100,"",3)</f>
        <v>金属制品业</v>
      </c>
      <c r="G3100" s="16" t="str">
        <f>[1]!s_info_industry_csrc2023(A3100,"",1)</f>
        <v>制造业</v>
      </c>
      <c r="H3100" s="16">
        <f>[1]!s_is(A3100,83,"FY","YTD","20251231",1,"",100000000)</f>
        <v>23.533669702099999</v>
      </c>
      <c r="I3100" s="16">
        <f>[1]!s_is(A3100,83,"FY","YTD","20241231",1,"",100000000)</f>
        <v>28.363717180300004</v>
      </c>
      <c r="J3100" s="16">
        <f t="shared" si="144"/>
        <v>-0.17028965024213083</v>
      </c>
      <c r="K3100" s="16">
        <f>[1]!s_is(A3100,61,"FY","YTD","20251231",1,"",100000000)</f>
        <v>4.3715936465</v>
      </c>
      <c r="L3100" s="16">
        <f>[1]!s_is(A3100,61,"FY","YTD","20241231",1,"",100000000)</f>
        <v>7.3293791053000001</v>
      </c>
      <c r="M3100" s="16">
        <f t="shared" si="145"/>
        <v>-0.40355198118503305</v>
      </c>
      <c r="N3100" s="16">
        <f>[1]!s_fa_roe(A3100,"20251231")</f>
        <v>23.174600000000002</v>
      </c>
      <c r="O3100" s="16">
        <f>[1]!s_stmnote_rdexp(A3100,"20251231",1,10000)</f>
        <v>9315.4615009999998</v>
      </c>
      <c r="P3100" s="20">
        <f t="shared" si="146"/>
        <v>3.9583548247763271E-2</v>
      </c>
      <c r="Q3100" s="16">
        <f>[1]!s_margin_tradingbalance(A3100,"",10000)</f>
        <v>5861.2752</v>
      </c>
      <c r="R3100" s="16">
        <f>[1]!s_margin_seclendingbalance(A3100,"",10000)</f>
        <v>69.741900000000001</v>
      </c>
      <c r="S3100" s="17">
        <f>[1]!s_val_ev(A3100,"",100000000)</f>
        <v>50.069870370800011</v>
      </c>
      <c r="T3100" s="17">
        <f>[1]!share_freesharesmv(A3100,"",100000000)</f>
        <v>13.758385215800002</v>
      </c>
      <c r="U3100" s="17">
        <f>[1]!s_dq_amount_btin(A3100,E3100,100000000)</f>
        <v>0.2304929</v>
      </c>
      <c r="V3100" s="17">
        <f>[1]!s_dq_turn(A3100,E3100)</f>
        <v>0.50150405148876021</v>
      </c>
      <c r="W3100" s="2">
        <f>[1]!s_pq_amount(A3100,"20260101","",100000000)</f>
        <v>48.596538580000001</v>
      </c>
      <c r="X3100" s="2">
        <f>[1]!s_pq_avgamount(A3100,"20260101","",100000000)</f>
        <v>0.44178671436363637</v>
      </c>
      <c r="Y3100" s="17">
        <f>[1]!s_ipo_dilutedpe(A3100)</f>
        <v>14.98</v>
      </c>
      <c r="Z3100" s="12">
        <f>[1]!s_ipo_collection_total(A3100,100000000)</f>
        <v>1.9524999999999999</v>
      </c>
      <c r="AA3100" s="2">
        <f>[1]!s_val_pe_ttm(A3100,E3100)</f>
        <v>14.43966007232666</v>
      </c>
      <c r="AB3100" s="5">
        <f>[1]!s_info_zjtxornot1(A3100,"")</f>
        <v>0</v>
      </c>
      <c r="AC3100" s="22" t="str">
        <f>[1]!s_info_nature1(A3100,"")</f>
        <v>民营企业</v>
      </c>
      <c r="AD3100" s="6" t="str">
        <f>[1]!s_info_city(A3100)</f>
        <v>金华市</v>
      </c>
      <c r="AE3100" s="6" t="str">
        <f>[1]!s_info_province(A3100)</f>
        <v>浙江省</v>
      </c>
      <c r="AF3100">
        <v>119.649506</v>
      </c>
      <c r="AG3100">
        <v>29.089524000000001</v>
      </c>
    </row>
    <row r="3101" spans="1:33" x14ac:dyDescent="0.3">
      <c r="A3101" s="12" t="s">
        <v>6672</v>
      </c>
      <c r="B3101" s="12" t="s">
        <v>6673</v>
      </c>
      <c r="C3101" s="16" t="str">
        <f>[1]!s_info_mkt(A3101)</f>
        <v>主板</v>
      </c>
      <c r="D3101" s="16" t="str">
        <f>[1]!s_ipo_listeddate(A3101)</f>
        <v>2018-12-05</v>
      </c>
      <c r="E3101" s="16" t="str">
        <f>[1]!lastradeday_s("000002","")</f>
        <v>2026-06-22</v>
      </c>
      <c r="F3101" s="16" t="str">
        <f>[1]!s_info_industry_csrc2023(A3101,"",3)</f>
        <v>化学原料和化学制品制造业</v>
      </c>
      <c r="G3101" s="16" t="str">
        <f>[1]!s_info_industry_csrc2023(A3101,"",1)</f>
        <v>制造业</v>
      </c>
      <c r="H3101" s="16">
        <f>[1]!s_is(A3101,83,"FY","YTD","20251231",1,"",100000000)</f>
        <v>11.082266734700001</v>
      </c>
      <c r="I3101" s="16">
        <f>[1]!s_is(A3101,83,"FY","YTD","20241231",1,"",100000000)</f>
        <v>9.6226679625999996</v>
      </c>
      <c r="J3101" s="16">
        <f t="shared" si="144"/>
        <v>0.15168337697746193</v>
      </c>
      <c r="K3101" s="16">
        <f>[1]!s_is(A3101,61,"FY","YTD","20251231",1,"",100000000)</f>
        <v>0.95406797769999996</v>
      </c>
      <c r="L3101" s="16">
        <f>[1]!s_is(A3101,61,"FY","YTD","20241231",1,"",100000000)</f>
        <v>0.57727596549999993</v>
      </c>
      <c r="M3101" s="16">
        <f t="shared" si="145"/>
        <v>0.65270691093755584</v>
      </c>
      <c r="N3101" s="16">
        <f>[1]!s_fa_roe(A3101,"20251231")</f>
        <v>7.9905999999999997</v>
      </c>
      <c r="O3101" s="16">
        <f>[1]!s_stmnote_rdexp(A3101,"20251231",1,10000)</f>
        <v>6312.9134119999999</v>
      </c>
      <c r="P3101" s="20">
        <f t="shared" si="146"/>
        <v>5.6964099160629812E-2</v>
      </c>
      <c r="Q3101" s="16">
        <f>[1]!s_margin_tradingbalance(A3101,"",10000)</f>
        <v>0</v>
      </c>
      <c r="R3101" s="16">
        <f>[1]!s_margin_seclendingbalance(A3101,"",10000)</f>
        <v>0</v>
      </c>
      <c r="S3101" s="17">
        <f>[1]!s_val_ev(A3101,"",100000000)</f>
        <v>24.239444248000002</v>
      </c>
      <c r="T3101" s="17">
        <f>[1]!share_freesharesmv(A3101,"",100000000)</f>
        <v>7.3707505771999999</v>
      </c>
      <c r="U3101" s="17">
        <f>[1]!s_dq_amount_btin(A3101,E3101,100000000)</f>
        <v>0.26452368999999998</v>
      </c>
      <c r="V3101" s="17">
        <f>[1]!s_dq_turn(A3101,E3101)</f>
        <v>1.2470206870759375</v>
      </c>
      <c r="W3101" s="2">
        <f>[1]!s_pq_amount(A3101,"20260101","",100000000)</f>
        <v>56.208260250000002</v>
      </c>
      <c r="X3101" s="2">
        <f>[1]!s_pq_avgamount(A3101,"20260101","",100000000)</f>
        <v>0.51098418409090907</v>
      </c>
      <c r="Y3101" s="17">
        <f>[1]!s_ipo_dilutedpe(A3101)</f>
        <v>22.98</v>
      </c>
      <c r="Z3101" s="12">
        <f>[1]!s_ipo_collection_total(A3101,100000000)</f>
        <v>4.2990000000000004</v>
      </c>
      <c r="AA3101" s="2">
        <f>[1]!s_val_pe_ttm(A3101,E3101)</f>
        <v>24.288850784301758</v>
      </c>
      <c r="AB3101" s="5">
        <f>[1]!s_info_zjtxornot1(A3101,"")</f>
        <v>0</v>
      </c>
      <c r="AC3101" s="22" t="str">
        <f>[1]!s_info_nature1(A3101,"")</f>
        <v>民营企业</v>
      </c>
      <c r="AD3101" s="6" t="str">
        <f>[1]!s_info_city(A3101)</f>
        <v>台州市</v>
      </c>
      <c r="AE3101" s="6" t="str">
        <f>[1]!s_info_province(A3101)</f>
        <v>浙江省</v>
      </c>
      <c r="AF3101">
        <v>121.42859900000001</v>
      </c>
      <c r="AG3101">
        <v>28.661377999999999</v>
      </c>
    </row>
    <row r="3102" spans="1:33" x14ac:dyDescent="0.3">
      <c r="A3102" s="12" t="s">
        <v>6674</v>
      </c>
      <c r="B3102" s="12" t="s">
        <v>6675</v>
      </c>
      <c r="C3102" s="16" t="str">
        <f>[1]!s_info_mkt(A3102)</f>
        <v>主板</v>
      </c>
      <c r="D3102" s="16" t="str">
        <f>[1]!s_ipo_listeddate(A3102)</f>
        <v>1997-07-25</v>
      </c>
      <c r="E3102" s="16" t="str">
        <f>[1]!lastradeday_s("000002","")</f>
        <v>2026-06-22</v>
      </c>
      <c r="F3102" s="16" t="str">
        <f>[1]!s_info_industry_csrc2023(A3102,"",3)</f>
        <v>汽车制造业</v>
      </c>
      <c r="G3102" s="16" t="str">
        <f>[1]!s_info_industry_csrc2023(A3102,"",1)</f>
        <v>制造业</v>
      </c>
      <c r="H3102" s="16">
        <f>[1]!s_is(A3102,83,"FY","YTD","20251231",1,"",100000000)</f>
        <v>34.284389972199996</v>
      </c>
      <c r="I3102" s="16">
        <f>[1]!s_is(A3102,83,"FY","YTD","20241231",1,"",100000000)</f>
        <v>27.351542062899998</v>
      </c>
      <c r="J3102" s="16">
        <f t="shared" si="144"/>
        <v>0.25347192101113025</v>
      </c>
      <c r="K3102" s="16">
        <f>[1]!s_is(A3102,61,"FY","YTD","20251231",1,"",100000000)</f>
        <v>-0.55241647009999995</v>
      </c>
      <c r="L3102" s="16">
        <f>[1]!s_is(A3102,61,"FY","YTD","20241231",1,"",100000000)</f>
        <v>8.3920347699999995E-2</v>
      </c>
      <c r="M3102" s="16">
        <f t="shared" si="145"/>
        <v>-7.5826284714022938</v>
      </c>
      <c r="N3102" s="16">
        <f>[1]!s_fa_roe(A3102,"20251231")</f>
        <v>-6.6468999999999996</v>
      </c>
      <c r="O3102" s="16">
        <f>[1]!s_stmnote_rdexp(A3102,"20251231",1,10000)</f>
        <v>11032.973019999999</v>
      </c>
      <c r="P3102" s="20">
        <f t="shared" si="146"/>
        <v>3.2180747649137836E-2</v>
      </c>
      <c r="Q3102" s="16">
        <f>[1]!s_margin_tradingbalance(A3102,"",10000)</f>
        <v>20000.7654</v>
      </c>
      <c r="R3102" s="16">
        <f>[1]!s_margin_seclendingbalance(A3102,"",10000)</f>
        <v>21.145099999999999</v>
      </c>
      <c r="S3102" s="17">
        <f>[1]!s_val_ev(A3102,"",100000000)</f>
        <v>33.446724566</v>
      </c>
      <c r="T3102" s="17">
        <f>[1]!share_freesharesmv(A3102,"",100000000)</f>
        <v>17.473623756800002</v>
      </c>
      <c r="U3102" s="17">
        <f>[1]!s_dq_amount_btin(A3102,E3102,100000000)</f>
        <v>0.51490453999999997</v>
      </c>
      <c r="V3102" s="17">
        <f>[1]!s_dq_turn(A3102,E3102)</f>
        <v>1.5644945661777461</v>
      </c>
      <c r="W3102" s="2">
        <f>[1]!s_pq_amount(A3102,"20260101","",100000000)</f>
        <v>54.87522173</v>
      </c>
      <c r="X3102" s="2">
        <f>[1]!s_pq_avgamount(A3102,"20260101","",100000000)</f>
        <v>0.49886565209090911</v>
      </c>
      <c r="Y3102" s="17">
        <f>[1]!s_ipo_dilutedpe(A3102)</f>
        <v>0</v>
      </c>
      <c r="Z3102" s="12">
        <f>[1]!s_ipo_collection_total(A3102,100000000)</f>
        <v>3.4140000000000001</v>
      </c>
      <c r="AA3102" s="2">
        <f>[1]!s_val_pe_ttm(A3102,E3102)</f>
        <v>-57.905113220214844</v>
      </c>
      <c r="AB3102" s="5">
        <f>[1]!s_info_zjtxornot1(A3102,"")</f>
        <v>0</v>
      </c>
      <c r="AC3102" s="22" t="str">
        <f>[1]!s_info_nature1(A3102,"")</f>
        <v>地方国有企业</v>
      </c>
      <c r="AD3102" s="6" t="str">
        <f>[1]!s_info_city(A3102)</f>
        <v>合肥市</v>
      </c>
      <c r="AE3102" s="6" t="str">
        <f>[1]!s_info_province(A3102)</f>
        <v>安徽省</v>
      </c>
      <c r="AF3102">
        <v>117.28304199999999</v>
      </c>
      <c r="AG3102">
        <v>31.861190000000001</v>
      </c>
    </row>
    <row r="3103" spans="1:33" x14ac:dyDescent="0.3">
      <c r="A3103" s="12" t="s">
        <v>6676</v>
      </c>
      <c r="B3103" s="12" t="s">
        <v>6677</v>
      </c>
      <c r="C3103" s="16" t="str">
        <f>[1]!s_info_mkt(A3103)</f>
        <v>主板</v>
      </c>
      <c r="D3103" s="16" t="str">
        <f>[1]!s_ipo_listeddate(A3103)</f>
        <v>1996-11-05</v>
      </c>
      <c r="E3103" s="16" t="str">
        <f>[1]!lastradeday_s("000002","")</f>
        <v>2026-06-22</v>
      </c>
      <c r="F3103" s="16" t="str">
        <f>[1]!s_info_industry_csrc2023(A3103,"",3)</f>
        <v>医药制造业</v>
      </c>
      <c r="G3103" s="16" t="str">
        <f>[1]!s_info_industry_csrc2023(A3103,"",1)</f>
        <v>制造业</v>
      </c>
      <c r="H3103" s="16">
        <f>[1]!s_is(A3103,83,"FY","YTD","20251231",1,"",100000000)</f>
        <v>13.6930309847</v>
      </c>
      <c r="I3103" s="16">
        <f>[1]!s_is(A3103,83,"FY","YTD","20241231",1,"",100000000)</f>
        <v>12.214262767899999</v>
      </c>
      <c r="J3103" s="16">
        <f t="shared" si="144"/>
        <v>0.12106897034230468</v>
      </c>
      <c r="K3103" s="16">
        <f>[1]!s_is(A3103,61,"FY","YTD","20251231",1,"",100000000)</f>
        <v>0.63043502569999998</v>
      </c>
      <c r="L3103" s="16">
        <f>[1]!s_is(A3103,61,"FY","YTD","20241231",1,"",100000000)</f>
        <v>0.74453018260000003</v>
      </c>
      <c r="M3103" s="16">
        <f t="shared" si="145"/>
        <v>-0.15324450178979224</v>
      </c>
      <c r="N3103" s="16">
        <f>[1]!s_fa_roe(A3103,"20251231")</f>
        <v>3.9371999999999998</v>
      </c>
      <c r="O3103" s="16">
        <f>[1]!s_stmnote_rdexp(A3103,"20251231",1,10000)</f>
        <v>3846.6062400000001</v>
      </c>
      <c r="P3103" s="20">
        <f t="shared" si="146"/>
        <v>2.8091707703707319E-2</v>
      </c>
      <c r="Q3103" s="16">
        <f>[1]!s_margin_tradingbalance(A3103,"",10000)</f>
        <v>55998.7716</v>
      </c>
      <c r="R3103" s="16">
        <f>[1]!s_margin_seclendingbalance(A3103,"",10000)</f>
        <v>144.74770000000001</v>
      </c>
      <c r="S3103" s="17">
        <f>[1]!s_val_ev(A3103,"",100000000)</f>
        <v>65.836558464500001</v>
      </c>
      <c r="T3103" s="17">
        <f>[1]!share_freesharesmv(A3103,"",100000000)</f>
        <v>55.852157018499994</v>
      </c>
      <c r="U3103" s="17">
        <f>[1]!s_dq_amount_btin(A3103,E3103,100000000)</f>
        <v>0.97572307000000003</v>
      </c>
      <c r="V3103" s="17">
        <f>[1]!s_dq_turn(A3103,E3103)</f>
        <v>1.5101213037071086</v>
      </c>
      <c r="W3103" s="2">
        <f>[1]!s_pq_amount(A3103,"20260101","",100000000)</f>
        <v>121.05335783</v>
      </c>
      <c r="X3103" s="2">
        <f>[1]!s_pq_avgamount(A3103,"20260101","",100000000)</f>
        <v>1.1004850711818182</v>
      </c>
      <c r="Y3103" s="17">
        <f>[1]!s_ipo_dilutedpe(A3103)</f>
        <v>0</v>
      </c>
      <c r="Z3103" s="12">
        <f>[1]!s_ipo_collection_total(A3103,100000000)</f>
        <v>0.72</v>
      </c>
      <c r="AA3103" s="2">
        <f>[1]!s_val_pe_ttm(A3103,E3103)</f>
        <v>99.455116271972656</v>
      </c>
      <c r="AB3103" s="5">
        <f>[1]!s_info_zjtxornot1(A3103,"")</f>
        <v>0</v>
      </c>
      <c r="AC3103" s="22" t="str">
        <f>[1]!s_info_nature1(A3103,"")</f>
        <v>地方国有企业</v>
      </c>
      <c r="AD3103" s="6" t="str">
        <f>[1]!s_info_city(A3103)</f>
        <v>晋中市</v>
      </c>
      <c r="AE3103" s="6" t="str">
        <f>[1]!s_info_province(A3103)</f>
        <v>山西省</v>
      </c>
      <c r="AF3103">
        <v>112.736465</v>
      </c>
      <c r="AG3103">
        <v>37.696494999999999</v>
      </c>
    </row>
    <row r="3104" spans="1:33" x14ac:dyDescent="0.3">
      <c r="A3104" s="12" t="s">
        <v>6678</v>
      </c>
      <c r="B3104" s="12" t="s">
        <v>6679</v>
      </c>
      <c r="C3104" s="16" t="str">
        <f>[1]!s_info_mkt(A3104)</f>
        <v>创业板</v>
      </c>
      <c r="D3104" s="16" t="str">
        <f>[1]!s_ipo_listeddate(A3104)</f>
        <v>2023-07-27</v>
      </c>
      <c r="E3104" s="16" t="str">
        <f>[1]!lastradeday_s("000002","")</f>
        <v>2026-06-22</v>
      </c>
      <c r="F3104" s="16" t="str">
        <f>[1]!s_info_industry_csrc2023(A3104,"",3)</f>
        <v>生态保护和环境治理业</v>
      </c>
      <c r="G3104" s="16" t="str">
        <f>[1]!s_info_industry_csrc2023(A3104,"",1)</f>
        <v>水利、环境和公共设施管理业</v>
      </c>
      <c r="H3104" s="16">
        <f>[1]!s_is(A3104,83,"FY","YTD","20251231",1,"",100000000)</f>
        <v>5.7884396101000002</v>
      </c>
      <c r="I3104" s="16">
        <f>[1]!s_is(A3104,83,"FY","YTD","20241231",1,"",100000000)</f>
        <v>6.5261140100999997</v>
      </c>
      <c r="J3104" s="16">
        <f t="shared" si="144"/>
        <v>-0.11303424960985264</v>
      </c>
      <c r="K3104" s="16">
        <f>[1]!s_is(A3104,61,"FY","YTD","20251231",1,"",100000000)</f>
        <v>-0.26999257760000001</v>
      </c>
      <c r="L3104" s="16">
        <f>[1]!s_is(A3104,61,"FY","YTD","20241231",1,"",100000000)</f>
        <v>0.13649758889999999</v>
      </c>
      <c r="M3104" s="16">
        <f t="shared" si="145"/>
        <v>-2.978002540380404</v>
      </c>
      <c r="N3104" s="16">
        <f>[1]!s_fa_roe(A3104,"20251231")</f>
        <v>-1.8742000000000001</v>
      </c>
      <c r="O3104" s="16">
        <f>[1]!s_stmnote_rdexp(A3104,"20251231",1,10000)</f>
        <v>2863.1908589999998</v>
      </c>
      <c r="P3104" s="20">
        <f t="shared" si="146"/>
        <v>4.9463949731878357E-2</v>
      </c>
      <c r="Q3104" s="16">
        <f>[1]!s_margin_tradingbalance(A3104,"",10000)</f>
        <v>2823.1961999999999</v>
      </c>
      <c r="R3104" s="16">
        <f>[1]!s_margin_seclendingbalance(A3104,"",10000)</f>
        <v>0.1174</v>
      </c>
      <c r="S3104" s="17">
        <f>[1]!s_val_ev(A3104,"",100000000)</f>
        <v>19.364816904200001</v>
      </c>
      <c r="T3104" s="17">
        <f>[1]!share_freesharesmv(A3104,"",100000000)</f>
        <v>7.5959866870000008</v>
      </c>
      <c r="U3104" s="17">
        <f>[1]!s_dq_amount_btin(A3104,E3104,100000000)</f>
        <v>0.37558312999999999</v>
      </c>
      <c r="V3104" s="17">
        <f>[1]!s_dq_turn(A3104,E3104)</f>
        <v>4.3013584092720869</v>
      </c>
      <c r="W3104" s="2">
        <f>[1]!s_pq_amount(A3104,"20260101","",100000000)</f>
        <v>44.738521419999998</v>
      </c>
      <c r="X3104" s="2">
        <f>[1]!s_pq_avgamount(A3104,"20260101","",100000000)</f>
        <v>0.40671383109090908</v>
      </c>
      <c r="Y3104" s="17">
        <f>[1]!s_ipo_dilutedpe(A3104)</f>
        <v>38.200000000000003</v>
      </c>
      <c r="Z3104" s="12">
        <f>[1]!s_ipo_collection_total(A3104,100000000)</f>
        <v>8.6147880000000008</v>
      </c>
      <c r="AA3104" s="2">
        <f>[1]!s_val_pe_ttm(A3104,E3104)</f>
        <v>-75.884849548339844</v>
      </c>
      <c r="AB3104" s="5">
        <f>[1]!s_info_zjtxornot1(A3104,"")</f>
        <v>1</v>
      </c>
      <c r="AC3104" s="22" t="str">
        <f>[1]!s_info_nature1(A3104,"")</f>
        <v>民营企业</v>
      </c>
      <c r="AD3104" s="6" t="str">
        <f>[1]!s_info_city(A3104)</f>
        <v>合肥市</v>
      </c>
      <c r="AE3104" s="6" t="str">
        <f>[1]!s_info_province(A3104)</f>
        <v>安徽省</v>
      </c>
      <c r="AF3104">
        <v>117.28304199999999</v>
      </c>
      <c r="AG3104">
        <v>31.861190000000001</v>
      </c>
    </row>
    <row r="3105" spans="1:33" x14ac:dyDescent="0.3">
      <c r="A3105" s="12" t="s">
        <v>6680</v>
      </c>
      <c r="B3105" s="12" t="s">
        <v>6681</v>
      </c>
      <c r="C3105" s="16" t="str">
        <f>[1]!s_info_mkt(A3105)</f>
        <v>主板</v>
      </c>
      <c r="D3105" s="16" t="str">
        <f>[1]!s_ipo_listeddate(A3105)</f>
        <v>1996-08-02</v>
      </c>
      <c r="E3105" s="16" t="str">
        <f>[1]!lastradeday_s("000002","")</f>
        <v>2026-06-22</v>
      </c>
      <c r="F3105" s="16" t="str">
        <f>[1]!s_info_industry_csrc2023(A3105,"",3)</f>
        <v>化学原料和化学制品制造业</v>
      </c>
      <c r="G3105" s="16" t="str">
        <f>[1]!s_info_industry_csrc2023(A3105,"",1)</f>
        <v>制造业</v>
      </c>
      <c r="H3105" s="16">
        <f>[1]!s_is(A3105,83,"FY","YTD","20251231",1,"",100000000)</f>
        <v>18.101658216899999</v>
      </c>
      <c r="I3105" s="16">
        <f>[1]!s_is(A3105,83,"FY","YTD","20241231",1,"",100000000)</f>
        <v>22.943102689299998</v>
      </c>
      <c r="J3105" s="16">
        <f t="shared" si="144"/>
        <v>-0.21101960523664964</v>
      </c>
      <c r="K3105" s="16">
        <f>[1]!s_is(A3105,61,"FY","YTD","20251231",1,"",100000000)</f>
        <v>2.4364932053000001</v>
      </c>
      <c r="L3105" s="16">
        <f>[1]!s_is(A3105,61,"FY","YTD","20241231",1,"",100000000)</f>
        <v>2.6540203512999998</v>
      </c>
      <c r="M3105" s="16">
        <f t="shared" si="145"/>
        <v>-8.1961370753411852E-2</v>
      </c>
      <c r="N3105" s="16">
        <f>[1]!s_fa_roe(A3105,"20251231")</f>
        <v>7.6959</v>
      </c>
      <c r="O3105" s="16">
        <f>[1]!s_stmnote_rdexp(A3105,"20251231",1,10000)</f>
        <v>15253.111557</v>
      </c>
      <c r="P3105" s="20">
        <f t="shared" si="146"/>
        <v>8.4263614825958039E-2</v>
      </c>
      <c r="Q3105" s="16">
        <f>[1]!s_margin_tradingbalance(A3105,"",10000)</f>
        <v>0</v>
      </c>
      <c r="R3105" s="16">
        <f>[1]!s_margin_seclendingbalance(A3105,"",10000)</f>
        <v>0</v>
      </c>
      <c r="S3105" s="17">
        <f>[1]!s_val_ev(A3105,"",100000000)</f>
        <v>30.018800947199999</v>
      </c>
      <c r="T3105" s="17">
        <f>[1]!share_freesharesmv(A3105,"",100000000)</f>
        <v>22.242369227199998</v>
      </c>
      <c r="U3105" s="17">
        <f>[1]!s_dq_amount_btin(A3105,E3105,100000000)</f>
        <v>0.47576227999999998</v>
      </c>
      <c r="V3105" s="17">
        <f>[1]!s_dq_turn(A3105,E3105)</f>
        <v>1.6557522659507666</v>
      </c>
      <c r="W3105" s="2">
        <f>[1]!s_pq_amount(A3105,"20260101","",100000000)</f>
        <v>82.327203400000002</v>
      </c>
      <c r="X3105" s="2">
        <f>[1]!s_pq_avgamount(A3105,"20260101","",100000000)</f>
        <v>0.74842912181818189</v>
      </c>
      <c r="Y3105" s="17">
        <f>[1]!s_ipo_dilutedpe(A3105)</f>
        <v>15.64</v>
      </c>
      <c r="Z3105" s="12">
        <f>[1]!s_ipo_collection_total(A3105,100000000)</f>
        <v>0.67100000000000004</v>
      </c>
      <c r="AA3105" s="2">
        <f>[1]!s_val_pe_ttm(A3105,E3105)</f>
        <v>12.957588195800781</v>
      </c>
      <c r="AB3105" s="5">
        <f>[1]!s_info_zjtxornot1(A3105,"")</f>
        <v>1</v>
      </c>
      <c r="AC3105" s="22" t="str">
        <f>[1]!s_info_nature1(A3105,"")</f>
        <v>地方国有企业</v>
      </c>
      <c r="AD3105" s="6" t="str">
        <f>[1]!s_info_city(A3105)</f>
        <v>长沙市</v>
      </c>
      <c r="AE3105" s="6" t="str">
        <f>[1]!s_info_province(A3105)</f>
        <v>湖南省</v>
      </c>
      <c r="AF3105">
        <v>112.98227900000001</v>
      </c>
      <c r="AG3105">
        <v>28.194089999999999</v>
      </c>
    </row>
    <row r="3106" spans="1:33" x14ac:dyDescent="0.3">
      <c r="A3106" s="12" t="s">
        <v>6682</v>
      </c>
      <c r="B3106" s="12" t="s">
        <v>6683</v>
      </c>
      <c r="C3106" s="16" t="str">
        <f>[1]!s_info_mkt(A3106)</f>
        <v>创业板</v>
      </c>
      <c r="D3106" s="16" t="str">
        <f>[1]!s_ipo_listeddate(A3106)</f>
        <v>2017-09-01</v>
      </c>
      <c r="E3106" s="16" t="str">
        <f>[1]!lastradeday_s("000002","")</f>
        <v>2026-06-22</v>
      </c>
      <c r="F3106" s="16" t="str">
        <f>[1]!s_info_industry_csrc2023(A3106,"",3)</f>
        <v>化学纤维制造业</v>
      </c>
      <c r="G3106" s="16" t="str">
        <f>[1]!s_info_industry_csrc2023(A3106,"",1)</f>
        <v>制造业</v>
      </c>
      <c r="H3106" s="16">
        <f>[1]!s_is(A3106,83,"FY","YTD","20251231",1,"",100000000)</f>
        <v>28.595196910799999</v>
      </c>
      <c r="I3106" s="16">
        <f>[1]!s_is(A3106,83,"FY","YTD","20241231",1,"",100000000)</f>
        <v>24.499348772699999</v>
      </c>
      <c r="J3106" s="16">
        <f t="shared" si="144"/>
        <v>0.16718191883794331</v>
      </c>
      <c r="K3106" s="16">
        <f>[1]!s_is(A3106,61,"FY","YTD","20251231",1,"",100000000)</f>
        <v>6.0340305204999991</v>
      </c>
      <c r="L3106" s="16">
        <f>[1]!s_is(A3106,61,"FY","YTD","20241231",1,"",100000000)</f>
        <v>7.4118430062999998</v>
      </c>
      <c r="M3106" s="16">
        <f t="shared" si="145"/>
        <v>-0.18589337154455005</v>
      </c>
      <c r="N3106" s="16">
        <f>[1]!s_fa_roe(A3106,"20251231")</f>
        <v>10.7743</v>
      </c>
      <c r="O3106" s="16">
        <f>[1]!s_stmnote_rdexp(A3106,"20251231",1,10000)</f>
        <v>21951.604987999999</v>
      </c>
      <c r="P3106" s="20">
        <f t="shared" si="146"/>
        <v>7.676675581733515E-2</v>
      </c>
      <c r="Q3106" s="16">
        <f>[1]!s_margin_tradingbalance(A3106,"",10000)</f>
        <v>103836.1094</v>
      </c>
      <c r="R3106" s="16">
        <f>[1]!s_margin_seclendingbalance(A3106,"",10000)</f>
        <v>769.40419999999995</v>
      </c>
      <c r="S3106" s="17">
        <f>[1]!s_val_ev(A3106,"",100000000)</f>
        <v>237.51726640000001</v>
      </c>
      <c r="T3106" s="17">
        <f>[1]!share_freesharesmv(A3106,"",100000000)</f>
        <v>148.6749818792</v>
      </c>
      <c r="U3106" s="17">
        <f>[1]!s_dq_amount_btin(A3106,E3106,100000000)</f>
        <v>5.4746528699999999</v>
      </c>
      <c r="V3106" s="17">
        <f>[1]!s_dq_turn(A3106,E3106)</f>
        <v>2.374679593824089</v>
      </c>
      <c r="W3106" s="2">
        <f>[1]!s_pq_amount(A3106,"20260101","",100000000)</f>
        <v>1169.5472514800001</v>
      </c>
      <c r="X3106" s="2">
        <f>[1]!s_pq_avgamount(A3106,"20260101","",100000000)</f>
        <v>10.632247740727273</v>
      </c>
      <c r="Y3106" s="17">
        <f>[1]!s_ipo_dilutedpe(A3106)</f>
        <v>22.99</v>
      </c>
      <c r="Z3106" s="12">
        <f>[1]!s_ipo_collection_total(A3106,100000000)</f>
        <v>10.3592</v>
      </c>
      <c r="AA3106" s="2">
        <f>[1]!s_val_pe_ttm(A3106,E3106)</f>
        <v>41.670619964599609</v>
      </c>
      <c r="AB3106" s="5">
        <f>[1]!s_info_zjtxornot1(A3106,"")</f>
        <v>1</v>
      </c>
      <c r="AC3106" s="22" t="str">
        <f>[1]!s_info_nature1(A3106,"")</f>
        <v>民营企业</v>
      </c>
      <c r="AD3106" s="6" t="str">
        <f>[1]!s_info_city(A3106)</f>
        <v>威海市</v>
      </c>
      <c r="AE3106" s="6" t="str">
        <f>[1]!s_info_province(A3106)</f>
        <v>山东省</v>
      </c>
      <c r="AF3106">
        <v>122.116394</v>
      </c>
      <c r="AG3106">
        <v>37.509690999999997</v>
      </c>
    </row>
    <row r="3107" spans="1:33" x14ac:dyDescent="0.3">
      <c r="A3107" s="12" t="s">
        <v>6684</v>
      </c>
      <c r="B3107" s="12" t="s">
        <v>6685</v>
      </c>
      <c r="C3107" s="16" t="str">
        <f>[1]!s_info_mkt(A3107)</f>
        <v>主板</v>
      </c>
      <c r="D3107" s="16" t="str">
        <f>[1]!s_ipo_listeddate(A3107)</f>
        <v>2025-05-19</v>
      </c>
      <c r="E3107" s="16" t="str">
        <f>[1]!lastradeday_s("000002","")</f>
        <v>2026-06-22</v>
      </c>
      <c r="F3107" s="16" t="str">
        <f>[1]!s_info_industry_csrc2023(A3107,"",3)</f>
        <v>专用设备制造业</v>
      </c>
      <c r="G3107" s="16" t="str">
        <f>[1]!s_info_industry_csrc2023(A3107,"",1)</f>
        <v>制造业</v>
      </c>
      <c r="H3107" s="16">
        <f>[1]!s_is(A3107,83,"FY","YTD","20251231",1,"",100000000)</f>
        <v>37.6871993938</v>
      </c>
      <c r="I3107" s="16">
        <f>[1]!s_is(A3107,83,"FY","YTD","20241231",1,"",100000000)</f>
        <v>36.040177782400001</v>
      </c>
      <c r="J3107" s="16">
        <f t="shared" si="144"/>
        <v>4.56995973034382E-2</v>
      </c>
      <c r="K3107" s="16">
        <f>[1]!s_is(A3107,61,"FY","YTD","20251231",1,"",100000000)</f>
        <v>4.8229667252999997</v>
      </c>
      <c r="L3107" s="16">
        <f>[1]!s_is(A3107,61,"FY","YTD","20241231",1,"",100000000)</f>
        <v>4.4936886667999998</v>
      </c>
      <c r="M3107" s="16">
        <f t="shared" si="145"/>
        <v>7.3275672374179424E-2</v>
      </c>
      <c r="N3107" s="16">
        <f>[1]!s_fa_roe(A3107,"20251231")</f>
        <v>7.5860000000000003</v>
      </c>
      <c r="O3107" s="16">
        <f>[1]!s_stmnote_rdexp(A3107,"20251231",1,10000)</f>
        <v>14386.050275</v>
      </c>
      <c r="P3107" s="20">
        <f t="shared" si="146"/>
        <v>3.8172245500860111E-2</v>
      </c>
      <c r="Q3107" s="16">
        <f>[1]!s_margin_tradingbalance(A3107,"",10000)</f>
        <v>11396.147999999999</v>
      </c>
      <c r="R3107" s="16">
        <f>[1]!s_margin_seclendingbalance(A3107,"",10000)</f>
        <v>66.589799999999997</v>
      </c>
      <c r="S3107" s="17">
        <f>[1]!s_val_ev(A3107,"",100000000)</f>
        <v>148.80399830919998</v>
      </c>
      <c r="T3107" s="17">
        <f>[1]!share_freesharesmv(A3107,"",100000000)</f>
        <v>36.1489149684</v>
      </c>
      <c r="U3107" s="17">
        <f>[1]!s_dq_amount_btin(A3107,E3107,100000000)</f>
        <v>1.54933476</v>
      </c>
      <c r="V3107" s="17">
        <f>[1]!s_dq_turn(A3107,E3107)</f>
        <v>4.2758378533661796</v>
      </c>
      <c r="W3107" s="2">
        <f>[1]!s_pq_amount(A3107,"20260101","",100000000)</f>
        <v>71.805318600000007</v>
      </c>
      <c r="X3107" s="2">
        <f>[1]!s_pq_avgamount(A3107,"20260101","",100000000)</f>
        <v>0.65277562363636366</v>
      </c>
      <c r="Y3107" s="17">
        <f>[1]!s_ipo_dilutedpe(A3107)</f>
        <v>24.82</v>
      </c>
      <c r="Z3107" s="12">
        <f>[1]!s_ipo_collection_total(A3107,100000000)</f>
        <v>10.901942855</v>
      </c>
      <c r="AA3107" s="2">
        <f>[1]!s_val_pe_ttm(A3107,E3107)</f>
        <v>30.477392196655273</v>
      </c>
      <c r="AB3107" s="5">
        <f>[1]!s_info_zjtxornot1(A3107,"")</f>
        <v>0</v>
      </c>
      <c r="AC3107" s="22" t="str">
        <f>[1]!s_info_nature1(A3107,"")</f>
        <v>民营企业</v>
      </c>
      <c r="AD3107" s="6" t="str">
        <f>[1]!s_info_city(A3107)</f>
        <v>威海市</v>
      </c>
      <c r="AE3107" s="6" t="str">
        <f>[1]!s_info_province(A3107)</f>
        <v>山东省</v>
      </c>
      <c r="AF3107">
        <v>122.116394</v>
      </c>
      <c r="AG3107">
        <v>37.509690999999997</v>
      </c>
    </row>
    <row r="3108" spans="1:33" x14ac:dyDescent="0.3">
      <c r="A3108" s="12" t="s">
        <v>6686</v>
      </c>
      <c r="B3108" s="12" t="s">
        <v>6687</v>
      </c>
      <c r="C3108" s="16" t="str">
        <f>[1]!s_info_mkt(A3108)</f>
        <v>主板</v>
      </c>
      <c r="D3108" s="16" t="str">
        <f>[1]!s_ipo_listeddate(A3108)</f>
        <v>2011-11-03</v>
      </c>
      <c r="E3108" s="16" t="str">
        <f>[1]!lastradeday_s("000002","")</f>
        <v>2026-06-22</v>
      </c>
      <c r="F3108" s="16" t="str">
        <f>[1]!s_info_industry_csrc2023(A3108,"",3)</f>
        <v>公共设施管理业</v>
      </c>
      <c r="G3108" s="16" t="str">
        <f>[1]!s_info_industry_csrc2023(A3108,"",1)</f>
        <v>水利、环境和公共设施管理业</v>
      </c>
      <c r="H3108" s="16">
        <f>[1]!s_is(A3108,83,"FY","YTD","20251231",1,"",100000000)</f>
        <v>7.5689822069000003</v>
      </c>
      <c r="I3108" s="16">
        <f>[1]!s_is(A3108,83,"FY","YTD","20241231",1,"",100000000)</f>
        <v>7.4131957308</v>
      </c>
      <c r="J3108" s="16">
        <f t="shared" si="144"/>
        <v>2.1014752848457219E-2</v>
      </c>
      <c r="K3108" s="16">
        <f>[1]!s_is(A3108,61,"FY","YTD","20251231",1,"",100000000)</f>
        <v>0.6392578498</v>
      </c>
      <c r="L3108" s="16">
        <f>[1]!s_is(A3108,61,"FY","YTD","20241231",1,"",100000000)</f>
        <v>1.1759238543999999</v>
      </c>
      <c r="M3108" s="16">
        <f t="shared" si="145"/>
        <v>-0.45637819370015831</v>
      </c>
      <c r="N3108" s="16">
        <f>[1]!s_fa_roe(A3108,"20251231")</f>
        <v>2.0748000000000002</v>
      </c>
      <c r="O3108" s="16">
        <f>[1]!s_stmnote_rdexp(A3108,"20251231",1,10000)</f>
        <v>0</v>
      </c>
      <c r="P3108" s="20">
        <f t="shared" si="146"/>
        <v>0</v>
      </c>
      <c r="Q3108" s="16">
        <f>[1]!s_margin_tradingbalance(A3108,"",10000)</f>
        <v>0</v>
      </c>
      <c r="R3108" s="16">
        <f>[1]!s_margin_seclendingbalance(A3108,"",10000)</f>
        <v>0</v>
      </c>
      <c r="S3108" s="17">
        <f>[1]!s_val_ev(A3108,"",100000000)</f>
        <v>44.85282529820001</v>
      </c>
      <c r="T3108" s="17">
        <f>[1]!share_freesharesmv(A3108,"",100000000)</f>
        <v>29.553276019999998</v>
      </c>
      <c r="U3108" s="17">
        <f>[1]!s_dq_amount_btin(A3108,E3108,100000000)</f>
        <v>0.76662825000000001</v>
      </c>
      <c r="V3108" s="17">
        <f>[1]!s_dq_turn(A3108,E3108)</f>
        <v>1.7530480672725981</v>
      </c>
      <c r="W3108" s="2">
        <f>[1]!s_pq_amount(A3108,"20260101","",100000000)</f>
        <v>196.63914609</v>
      </c>
      <c r="X3108" s="2">
        <f>[1]!s_pq_avgamount(A3108,"20260101","",100000000)</f>
        <v>1.7876286008181819</v>
      </c>
      <c r="Y3108" s="17">
        <f>[1]!s_ipo_dilutedpe(A3108)</f>
        <v>20.309999999999999</v>
      </c>
      <c r="Z3108" s="12">
        <f>[1]!s_ipo_collection_total(A3108,100000000)</f>
        <v>4.3550000000000004</v>
      </c>
      <c r="AA3108" s="2">
        <f>[1]!s_val_pe_ttm(A3108,E3108)</f>
        <v>72.972251892089844</v>
      </c>
      <c r="AB3108" s="5">
        <f>[1]!s_info_zjtxornot1(A3108,"")</f>
        <v>0</v>
      </c>
      <c r="AC3108" s="22" t="str">
        <f>[1]!s_info_nature1(A3108,"")</f>
        <v>地方国有企业</v>
      </c>
      <c r="AD3108" s="6" t="str">
        <f>[1]!s_info_city(A3108)</f>
        <v>宜昌市</v>
      </c>
      <c r="AE3108" s="6" t="str">
        <f>[1]!s_info_province(A3108)</f>
        <v>湖北省</v>
      </c>
      <c r="AF3108">
        <v>111.290843</v>
      </c>
      <c r="AG3108">
        <v>30.702635999999998</v>
      </c>
    </row>
    <row r="3109" spans="1:33" x14ac:dyDescent="0.3">
      <c r="A3109" s="12" t="s">
        <v>6688</v>
      </c>
      <c r="B3109" s="12" t="s">
        <v>6689</v>
      </c>
      <c r="C3109" s="16" t="str">
        <f>[1]!s_info_mkt(A3109)</f>
        <v>创业板</v>
      </c>
      <c r="D3109" s="16" t="str">
        <f>[1]!s_ipo_listeddate(A3109)</f>
        <v>2017-03-10</v>
      </c>
      <c r="E3109" s="16" t="str">
        <f>[1]!lastradeday_s("000002","")</f>
        <v>2026-06-22</v>
      </c>
      <c r="F3109" s="16" t="str">
        <f>[1]!s_info_industry_csrc2023(A3109,"",3)</f>
        <v>计算机、通信和其他电子设备制造业</v>
      </c>
      <c r="G3109" s="16" t="str">
        <f>[1]!s_info_industry_csrc2023(A3109,"",1)</f>
        <v>制造业</v>
      </c>
      <c r="H3109" s="16">
        <f>[1]!s_is(A3109,83,"FY","YTD","20251231",1,"",100000000)</f>
        <v>14.739660748</v>
      </c>
      <c r="I3109" s="16">
        <f>[1]!s_is(A3109,83,"FY","YTD","20241231",1,"",100000000)</f>
        <v>9.9887330012</v>
      </c>
      <c r="J3109" s="16">
        <f t="shared" si="144"/>
        <v>0.47562866544027615</v>
      </c>
      <c r="K3109" s="16">
        <f>[1]!s_is(A3109,61,"FY","YTD","20251231",1,"",100000000)</f>
        <v>1.7667291106999998</v>
      </c>
      <c r="L3109" s="16">
        <f>[1]!s_is(A3109,61,"FY","YTD","20241231",1,"",100000000)</f>
        <v>0.66982955880000006</v>
      </c>
      <c r="M3109" s="16">
        <f t="shared" si="145"/>
        <v>1.6375800940542184</v>
      </c>
      <c r="N3109" s="16">
        <f>[1]!s_fa_roe(A3109,"20251231")</f>
        <v>8.6275999999999993</v>
      </c>
      <c r="O3109" s="16">
        <f>[1]!s_stmnote_rdexp(A3109,"20251231",1,10000)</f>
        <v>17639.443116999999</v>
      </c>
      <c r="P3109" s="20">
        <f t="shared" si="146"/>
        <v>0.11967333182613084</v>
      </c>
      <c r="Q3109" s="16">
        <f>[1]!s_margin_tradingbalance(A3109,"",10000)</f>
        <v>199093.22829999999</v>
      </c>
      <c r="R3109" s="16">
        <f>[1]!s_margin_seclendingbalance(A3109,"",10000)</f>
        <v>1938.3679999999999</v>
      </c>
      <c r="S3109" s="17">
        <f>[1]!s_val_ev(A3109,"",100000000)</f>
        <v>976.73790029100007</v>
      </c>
      <c r="T3109" s="17">
        <f>[1]!share_freesharesmv(A3109,"",100000000)</f>
        <v>493.40450357639997</v>
      </c>
      <c r="U3109" s="17">
        <f>[1]!s_dq_amount_btin(A3109,E3109,100000000)</f>
        <v>63.127624359999999</v>
      </c>
      <c r="V3109" s="17">
        <f>[1]!s_dq_turn(A3109,E3109)</f>
        <v>6.6064157780109269</v>
      </c>
      <c r="W3109" s="2">
        <f>[1]!s_pq_amount(A3109,"20260101","",100000000)</f>
        <v>4683.7517059100001</v>
      </c>
      <c r="X3109" s="2">
        <f>[1]!s_pq_avgamount(A3109,"20260101","",100000000)</f>
        <v>42.579560962818185</v>
      </c>
      <c r="Y3109" s="17">
        <f>[1]!s_ipo_dilutedpe(A3109)</f>
        <v>22.99</v>
      </c>
      <c r="Z3109" s="12">
        <f>[1]!s_ipo_collection_total(A3109,100000000)</f>
        <v>2.5146000000000002</v>
      </c>
      <c r="AA3109" s="2">
        <f>[1]!s_val_pe_ttm(A3109,E3109)</f>
        <v>463.86630249023438</v>
      </c>
      <c r="AB3109" s="5">
        <f>[1]!s_info_zjtxornot1(A3109,"")</f>
        <v>1</v>
      </c>
      <c r="AC3109" s="22" t="str">
        <f>[1]!s_info_nature1(A3109,"")</f>
        <v>地方国有企业</v>
      </c>
      <c r="AD3109" s="6" t="str">
        <f>[1]!s_info_city(A3109)</f>
        <v>珠海市</v>
      </c>
      <c r="AE3109" s="6" t="str">
        <f>[1]!s_info_province(A3109)</f>
        <v>广东省</v>
      </c>
      <c r="AF3109">
        <v>113.552724</v>
      </c>
      <c r="AG3109">
        <v>22.255898999999999</v>
      </c>
    </row>
    <row r="3110" spans="1:33" x14ac:dyDescent="0.3">
      <c r="A3110" s="12" t="s">
        <v>185</v>
      </c>
      <c r="B3110" s="12" t="s">
        <v>186</v>
      </c>
      <c r="C3110" s="16" t="str">
        <f>[1]!s_info_mkt(A3110)</f>
        <v>北证</v>
      </c>
      <c r="D3110" s="16" t="str">
        <f>[1]!s_ipo_listeddate(A3110)</f>
        <v>2021-02-19</v>
      </c>
      <c r="E3110" s="16" t="str">
        <f>[1]!lastradeday_s("000002","")</f>
        <v>2026-06-22</v>
      </c>
      <c r="F3110" s="16" t="str">
        <f>[1]!s_info_industry_csrc2023(A3110,"",3)</f>
        <v>医药制造业</v>
      </c>
      <c r="G3110" s="16" t="str">
        <f>[1]!s_info_industry_csrc2023(A3110,"",1)</f>
        <v>制造业</v>
      </c>
      <c r="H3110" s="16">
        <f>[1]!s_is(A3110,83,"FY","YTD","20251231",1,"",100000000)</f>
        <v>10.577598314099999</v>
      </c>
      <c r="I3110" s="16">
        <f>[1]!s_is(A3110,83,"FY","YTD","20241231",1,"",100000000)</f>
        <v>8.684645935599999</v>
      </c>
      <c r="J3110" s="16">
        <f t="shared" si="144"/>
        <v>0.21796540613595217</v>
      </c>
      <c r="K3110" s="16">
        <f>[1]!s_is(A3110,61,"FY","YTD","20251231",1,"",100000000)</f>
        <v>2.3692907558000003</v>
      </c>
      <c r="L3110" s="16">
        <f>[1]!s_is(A3110,61,"FY","YTD","20241231",1,"",100000000)</f>
        <v>1.769834235</v>
      </c>
      <c r="M3110" s="16">
        <f t="shared" si="145"/>
        <v>0.33870772129119775</v>
      </c>
      <c r="N3110" s="16">
        <f>[1]!s_fa_roe(A3110,"20251231")</f>
        <v>19.639099999999999</v>
      </c>
      <c r="O3110" s="16">
        <f>[1]!s_stmnote_rdexp(A3110,"20251231",1,10000)</f>
        <v>12027.372158</v>
      </c>
      <c r="P3110" s="20">
        <f t="shared" si="146"/>
        <v>0.11370607770165977</v>
      </c>
      <c r="Q3110" s="16">
        <f>[1]!s_margin_tradingbalance(A3110,"",10000)</f>
        <v>4524.5321999999996</v>
      </c>
      <c r="R3110" s="16">
        <f>[1]!s_margin_seclendingbalance(A3110,"",10000)</f>
        <v>0</v>
      </c>
      <c r="S3110" s="17">
        <f>[1]!s_val_ev(A3110,"",100000000)</f>
        <v>30.210040584900003</v>
      </c>
      <c r="T3110" s="17">
        <f>[1]!share_freesharesmv(A3110,"",100000000)</f>
        <v>18.297314056800001</v>
      </c>
      <c r="U3110" s="17">
        <f>[1]!s_dq_amount_btin(A3110,E3110,100000000)</f>
        <v>0.57988070999999997</v>
      </c>
      <c r="V3110" s="17">
        <f>[1]!s_dq_turn(A3110,E3110)</f>
        <v>2.2405868860627227</v>
      </c>
      <c r="W3110" s="2">
        <f>[1]!s_pq_amount(A3110,"20260101","",100000000)</f>
        <v>67.592878729999995</v>
      </c>
      <c r="X3110" s="2">
        <f>[1]!s_pq_avgamount(A3110,"20260101","",100000000)</f>
        <v>0.6144807157272727</v>
      </c>
      <c r="Y3110" s="17">
        <f>[1]!s_ipo_dilutedpe(A3110)</f>
        <v>30.37</v>
      </c>
      <c r="Z3110" s="12">
        <f>[1]!s_ipo_collection_total(A3110,100000000)</f>
        <v>3.0866609999999999</v>
      </c>
      <c r="AA3110" s="2">
        <f>[1]!s_val_pe_ttm(A3110,E3110)</f>
        <v>12.280523300170898</v>
      </c>
      <c r="AB3110" s="5">
        <f>[1]!s_info_zjtxornot1(A3110,"")</f>
        <v>0</v>
      </c>
      <c r="AC3110" s="22" t="str">
        <f>[1]!s_info_nature1(A3110,"")</f>
        <v>民营企业</v>
      </c>
      <c r="AD3110" s="6" t="str">
        <f>[1]!s_info_city(A3110)</f>
        <v>连云港市</v>
      </c>
      <c r="AE3110" s="6" t="str">
        <f>[1]!s_info_province(A3110)</f>
        <v>江苏省</v>
      </c>
      <c r="AF3110">
        <v>119.178821</v>
      </c>
      <c r="AG3110">
        <v>34.600017999999999</v>
      </c>
    </row>
    <row r="3111" spans="1:33" x14ac:dyDescent="0.3">
      <c r="A3111" s="12" t="s">
        <v>6690</v>
      </c>
      <c r="B3111" s="12" t="s">
        <v>6691</v>
      </c>
      <c r="C3111" s="16" t="str">
        <f>[1]!s_info_mkt(A3111)</f>
        <v>创业板</v>
      </c>
      <c r="D3111" s="16" t="str">
        <f>[1]!s_ipo_listeddate(A3111)</f>
        <v>2017-04-26</v>
      </c>
      <c r="E3111" s="16" t="str">
        <f>[1]!lastradeday_s("000002","")</f>
        <v>2026-06-22</v>
      </c>
      <c r="F3111" s="16" t="str">
        <f>[1]!s_info_industry_csrc2023(A3111,"",3)</f>
        <v>仪器仪表制造业</v>
      </c>
      <c r="G3111" s="16" t="str">
        <f>[1]!s_info_industry_csrc2023(A3111,"",1)</f>
        <v>制造业</v>
      </c>
      <c r="H3111" s="16">
        <f>[1]!s_is(A3111,83,"FY","YTD","20251231",1,"",100000000)</f>
        <v>7.9653753149000002</v>
      </c>
      <c r="I3111" s="16">
        <f>[1]!s_is(A3111,83,"FY","YTD","20241231",1,"",100000000)</f>
        <v>10.1017155574</v>
      </c>
      <c r="J3111" s="16">
        <f t="shared" si="144"/>
        <v>-0.21148291400216934</v>
      </c>
      <c r="K3111" s="16">
        <f>[1]!s_is(A3111,61,"FY","YTD","20251231",1,"",100000000)</f>
        <v>0.69952218090000007</v>
      </c>
      <c r="L3111" s="16">
        <f>[1]!s_is(A3111,61,"FY","YTD","20241231",1,"",100000000)</f>
        <v>1.9816829794999999</v>
      </c>
      <c r="M3111" s="16">
        <f t="shared" si="145"/>
        <v>-0.64700601047878148</v>
      </c>
      <c r="N3111" s="16">
        <f>[1]!s_fa_roe(A3111,"20251231")</f>
        <v>6.6840000000000002</v>
      </c>
      <c r="O3111" s="16">
        <f>[1]!s_stmnote_rdexp(A3111,"20251231",1,10000)</f>
        <v>8189.6963949999999</v>
      </c>
      <c r="P3111" s="20">
        <f t="shared" si="146"/>
        <v>0.10281620226582902</v>
      </c>
      <c r="Q3111" s="16">
        <f>[1]!s_margin_tradingbalance(A3111,"",10000)</f>
        <v>0</v>
      </c>
      <c r="R3111" s="16">
        <f>[1]!s_margin_seclendingbalance(A3111,"",10000)</f>
        <v>0</v>
      </c>
      <c r="S3111" s="17">
        <f>[1]!s_val_ev(A3111,"",100000000)</f>
        <v>19.96</v>
      </c>
      <c r="T3111" s="17">
        <f>[1]!share_freesharesmv(A3111,"",100000000)</f>
        <v>12.0802411</v>
      </c>
      <c r="U3111" s="17">
        <f>[1]!s_dq_amount_btin(A3111,E3111,100000000)</f>
        <v>0.33750953</v>
      </c>
      <c r="V3111" s="17">
        <f>[1]!s_dq_turn(A3111,E3111)</f>
        <v>2.1660603279112021</v>
      </c>
      <c r="W3111" s="2">
        <f>[1]!s_pq_amount(A3111,"20260101","",100000000)</f>
        <v>66.401892930000002</v>
      </c>
      <c r="X3111" s="2">
        <f>[1]!s_pq_avgamount(A3111,"20260101","",100000000)</f>
        <v>0.60365357209090909</v>
      </c>
      <c r="Y3111" s="17">
        <f>[1]!s_ipo_dilutedpe(A3111)</f>
        <v>22.98</v>
      </c>
      <c r="Z3111" s="12">
        <f>[1]!s_ipo_collection_total(A3111,100000000)</f>
        <v>2.1150000000000002</v>
      </c>
      <c r="AA3111" s="2">
        <f>[1]!s_val_pe_ttm(A3111,E3111)</f>
        <v>69.015182495117188</v>
      </c>
      <c r="AB3111" s="5">
        <f>[1]!s_info_zjtxornot1(A3111,"")</f>
        <v>1</v>
      </c>
      <c r="AC3111" s="22" t="str">
        <f>[1]!s_info_nature1(A3111,"")</f>
        <v>民营企业</v>
      </c>
      <c r="AD3111" s="6" t="str">
        <f>[1]!s_info_city(A3111)</f>
        <v>深圳市</v>
      </c>
      <c r="AE3111" s="6" t="str">
        <f>[1]!s_info_province(A3111)</f>
        <v>广东省</v>
      </c>
      <c r="AF3111">
        <v>114.085947</v>
      </c>
      <c r="AG3111">
        <v>22.547000000000001</v>
      </c>
    </row>
    <row r="3112" spans="1:33" x14ac:dyDescent="0.3">
      <c r="A3112" s="12" t="s">
        <v>6692</v>
      </c>
      <c r="B3112" s="12" t="s">
        <v>6693</v>
      </c>
      <c r="C3112" s="16" t="str">
        <f>[1]!s_info_mkt(A3112)</f>
        <v>主板</v>
      </c>
      <c r="D3112" s="16" t="str">
        <f>[1]!s_ipo_listeddate(A3112)</f>
        <v>2023-06-01</v>
      </c>
      <c r="E3112" s="16" t="str">
        <f>[1]!lastradeday_s("000002","")</f>
        <v>2026-06-22</v>
      </c>
      <c r="F3112" s="16" t="str">
        <f>[1]!s_info_industry_csrc2023(A3112,"",3)</f>
        <v>计算机、通信和其他电子设备制造业</v>
      </c>
      <c r="G3112" s="16" t="str">
        <f>[1]!s_info_industry_csrc2023(A3112,"",1)</f>
        <v>制造业</v>
      </c>
      <c r="H3112" s="16">
        <f>[1]!s_is(A3112,83,"FY","YTD","20251231",1,"",100000000)</f>
        <v>5.728710586900001</v>
      </c>
      <c r="I3112" s="16">
        <f>[1]!s_is(A3112,83,"FY","YTD","20241231",1,"",100000000)</f>
        <v>6.3996114445000005</v>
      </c>
      <c r="J3112" s="16">
        <f t="shared" si="144"/>
        <v>-0.10483462369837937</v>
      </c>
      <c r="K3112" s="16">
        <f>[1]!s_is(A3112,61,"FY","YTD","20251231",1,"",100000000)</f>
        <v>-0.34662592200000003</v>
      </c>
      <c r="L3112" s="16">
        <f>[1]!s_is(A3112,61,"FY","YTD","20241231",1,"",100000000)</f>
        <v>0.1226888065</v>
      </c>
      <c r="M3112" s="16">
        <f t="shared" si="145"/>
        <v>-3.8252448767606197</v>
      </c>
      <c r="N3112" s="16">
        <f>[1]!s_fa_roe(A3112,"20251231")</f>
        <v>-3.9609000000000001</v>
      </c>
      <c r="O3112" s="16">
        <f>[1]!s_stmnote_rdexp(A3112,"20251231",1,10000)</f>
        <v>1728.1109469999999</v>
      </c>
      <c r="P3112" s="20">
        <f t="shared" si="146"/>
        <v>3.0165792472597906E-2</v>
      </c>
      <c r="Q3112" s="16">
        <f>[1]!s_margin_tradingbalance(A3112,"",10000)</f>
        <v>5287.0730999999996</v>
      </c>
      <c r="R3112" s="16">
        <f>[1]!s_margin_seclendingbalance(A3112,"",10000)</f>
        <v>0</v>
      </c>
      <c r="S3112" s="17">
        <f>[1]!s_val_ev(A3112,"",100000000)</f>
        <v>23.992329978400001</v>
      </c>
      <c r="T3112" s="17">
        <f>[1]!share_freesharesmv(A3112,"",100000000)</f>
        <v>10.635119635000001</v>
      </c>
      <c r="U3112" s="17">
        <f>[1]!s_dq_amount_btin(A3112,E3112,100000000)</f>
        <v>0.57937559000000005</v>
      </c>
      <c r="V3112" s="17">
        <f>[1]!s_dq_turn(A3112,E3112)</f>
        <v>3.9864818521388767</v>
      </c>
      <c r="W3112" s="2">
        <f>[1]!s_pq_amount(A3112,"20260101","",100000000)</f>
        <v>80.169093790000005</v>
      </c>
      <c r="X3112" s="2">
        <f>[1]!s_pq_avgamount(A3112,"20260101","",100000000)</f>
        <v>0.72880994354545459</v>
      </c>
      <c r="Y3112" s="17">
        <f>[1]!s_ipo_dilutedpe(A3112)</f>
        <v>32.130000000000003</v>
      </c>
      <c r="Z3112" s="12">
        <f>[1]!s_ipo_collection_total(A3112,100000000)</f>
        <v>4.9677791745999995</v>
      </c>
      <c r="AA3112" s="2">
        <f>[1]!s_val_pe_ttm(A3112,E3112)</f>
        <v>-57.251876831054688</v>
      </c>
      <c r="AB3112" s="5">
        <f>[1]!s_info_zjtxornot1(A3112,"")</f>
        <v>0</v>
      </c>
      <c r="AC3112" s="22" t="str">
        <f>[1]!s_info_nature1(A3112,"")</f>
        <v>民营企业</v>
      </c>
      <c r="AD3112" s="6" t="str">
        <f>[1]!s_info_city(A3112)</f>
        <v>南京市</v>
      </c>
      <c r="AE3112" s="6" t="str">
        <f>[1]!s_info_province(A3112)</f>
        <v>江苏省</v>
      </c>
      <c r="AF3112">
        <v>118.767413</v>
      </c>
      <c r="AG3112">
        <v>32.041544000000002</v>
      </c>
    </row>
    <row r="3113" spans="1:33" x14ac:dyDescent="0.3">
      <c r="A3113" s="12" t="s">
        <v>6694</v>
      </c>
      <c r="B3113" s="12" t="s">
        <v>6695</v>
      </c>
      <c r="C3113" s="16" t="str">
        <f>[1]!s_info_mkt(A3113)</f>
        <v>创业板</v>
      </c>
      <c r="D3113" s="16" t="str">
        <f>[1]!s_ipo_listeddate(A3113)</f>
        <v>2012-03-15</v>
      </c>
      <c r="E3113" s="16" t="str">
        <f>[1]!lastradeday_s("000002","")</f>
        <v>2026-06-22</v>
      </c>
      <c r="F3113" s="16" t="str">
        <f>[1]!s_info_industry_csrc2023(A3113,"",3)</f>
        <v>互联网和相关服务</v>
      </c>
      <c r="G3113" s="16" t="str">
        <f>[1]!s_info_industry_csrc2023(A3113,"",1)</f>
        <v>信息传输、软件和信息技术服务业</v>
      </c>
      <c r="H3113" s="16">
        <f>[1]!s_is(A3113,83,"FY","YTD","20251231",1,"",100000000)</f>
        <v>1.080088108</v>
      </c>
      <c r="I3113" s="16">
        <f>[1]!s_is(A3113,83,"FY","YTD","20241231",1,"",100000000)</f>
        <v>1.2275089759</v>
      </c>
      <c r="J3113" s="16">
        <f t="shared" si="144"/>
        <v>-0.1200975885263178</v>
      </c>
      <c r="K3113" s="16">
        <f>[1]!s_is(A3113,61,"FY","YTD","20251231",1,"",100000000)</f>
        <v>-0.50711194939999993</v>
      </c>
      <c r="L3113" s="16">
        <f>[1]!s_is(A3113,61,"FY","YTD","20241231",1,"",100000000)</f>
        <v>-0.85334897409999999</v>
      </c>
      <c r="M3113" s="16">
        <f t="shared" si="145"/>
        <v>0.40573907651926955</v>
      </c>
      <c r="N3113" s="16">
        <f>[1]!s_fa_roe(A3113,"20251231")</f>
        <v>-4.5824999999999996</v>
      </c>
      <c r="O3113" s="16">
        <f>[1]!s_stmnote_rdexp(A3113,"20251231",1,10000)</f>
        <v>1356.286611</v>
      </c>
      <c r="P3113" s="20">
        <f t="shared" si="146"/>
        <v>0.125571849273615</v>
      </c>
      <c r="Q3113" s="16">
        <f>[1]!s_margin_tradingbalance(A3113,"",10000)</f>
        <v>0</v>
      </c>
      <c r="R3113" s="16">
        <f>[1]!s_margin_seclendingbalance(A3113,"",10000)</f>
        <v>0</v>
      </c>
      <c r="S3113" s="17">
        <f>[1]!s_val_ev(A3113,"",100000000)</f>
        <v>20.402435626399999</v>
      </c>
      <c r="T3113" s="17">
        <f>[1]!share_freesharesmv(A3113,"",100000000)</f>
        <v>15.836222603999998</v>
      </c>
      <c r="U3113" s="17">
        <f>[1]!s_dq_amount_btin(A3113,E3113,100000000)</f>
        <v>0.32294527000000001</v>
      </c>
      <c r="V3113" s="17">
        <f>[1]!s_dq_turn(A3113,E3113)</f>
        <v>1.8300087441485251</v>
      </c>
      <c r="W3113" s="2">
        <f>[1]!s_pq_amount(A3113,"20260101","",100000000)</f>
        <v>93.977595530000002</v>
      </c>
      <c r="X3113" s="2">
        <f>[1]!s_pq_avgamount(A3113,"20260101","",100000000)</f>
        <v>0.86217977550458713</v>
      </c>
      <c r="Y3113" s="17">
        <f>[1]!s_ipo_dilutedpe(A3113)</f>
        <v>25.19</v>
      </c>
      <c r="Z3113" s="12">
        <f>[1]!s_ipo_collection_total(A3113,100000000)</f>
        <v>4.5389999999999997</v>
      </c>
      <c r="AA3113" s="2">
        <f>[1]!s_val_pe_ttm(A3113,E3113)</f>
        <v>-42.495162963867188</v>
      </c>
      <c r="AB3113" s="5">
        <f>[1]!s_info_zjtxornot1(A3113,"")</f>
        <v>0</v>
      </c>
      <c r="AC3113" s="22" t="str">
        <f>[1]!s_info_nature1(A3113,"")</f>
        <v>公众企业</v>
      </c>
      <c r="AD3113" s="6" t="str">
        <f>[1]!s_info_city(A3113)</f>
        <v>南京市</v>
      </c>
      <c r="AE3113" s="6" t="str">
        <f>[1]!s_info_province(A3113)</f>
        <v>江苏省</v>
      </c>
      <c r="AF3113">
        <v>118.767413</v>
      </c>
      <c r="AG3113">
        <v>32.041544000000002</v>
      </c>
    </row>
    <row r="3114" spans="1:33" x14ac:dyDescent="0.3">
      <c r="A3114" s="12" t="s">
        <v>6696</v>
      </c>
      <c r="B3114" s="12" t="s">
        <v>6697</v>
      </c>
      <c r="C3114" s="16" t="str">
        <f>[1]!s_info_mkt(A3114)</f>
        <v>主板</v>
      </c>
      <c r="D3114" s="16" t="str">
        <f>[1]!s_ipo_listeddate(A3114)</f>
        <v>2000-12-11</v>
      </c>
      <c r="E3114" s="16" t="str">
        <f>[1]!lastradeday_s("000002","")</f>
        <v>2026-06-22</v>
      </c>
      <c r="F3114" s="16" t="str">
        <f>[1]!s_info_industry_csrc2023(A3114,"",3)</f>
        <v>农、林、牧、渔专业及辅助性活动</v>
      </c>
      <c r="G3114" s="16" t="str">
        <f>[1]!s_info_industry_csrc2023(A3114,"",1)</f>
        <v>农、林、牧、渔业</v>
      </c>
      <c r="H3114" s="16">
        <f>[1]!s_is(A3114,83,"FY","YTD","20251231",1,"",100000000)</f>
        <v>84.772071191599991</v>
      </c>
      <c r="I3114" s="16">
        <f>[1]!s_is(A3114,83,"FY","YTD","20241231",1,"",100000000)</f>
        <v>85.655528636300005</v>
      </c>
      <c r="J3114" s="16">
        <f t="shared" si="144"/>
        <v>-1.0314073811291791E-2</v>
      </c>
      <c r="K3114" s="16">
        <f>[1]!s_is(A3114,61,"FY","YTD","20251231",1,"",100000000)</f>
        <v>1.6582228875</v>
      </c>
      <c r="L3114" s="16">
        <f>[1]!s_is(A3114,61,"FY","YTD","20241231",1,"",100000000)</f>
        <v>1.1386677784000001</v>
      </c>
      <c r="M3114" s="16">
        <f t="shared" si="145"/>
        <v>0.45628331542853806</v>
      </c>
      <c r="N3114" s="16">
        <f>[1]!s_fa_roe(A3114,"20251231")</f>
        <v>2.8984000000000001</v>
      </c>
      <c r="O3114" s="16">
        <f>[1]!s_stmnote_rdexp(A3114,"20251231",1,10000)</f>
        <v>76331.242790999997</v>
      </c>
      <c r="P3114" s="20">
        <f t="shared" si="146"/>
        <v>9.0042913565810817E-2</v>
      </c>
      <c r="Q3114" s="16">
        <f>[1]!s_margin_tradingbalance(A3114,"",10000)</f>
        <v>39163.095300000001</v>
      </c>
      <c r="R3114" s="16">
        <f>[1]!s_margin_seclendingbalance(A3114,"",10000)</f>
        <v>212.53</v>
      </c>
      <c r="S3114" s="17">
        <f>[1]!s_val_ev(A3114,"",100000000)</f>
        <v>115.49861759460001</v>
      </c>
      <c r="T3114" s="17">
        <f>[1]!share_freesharesmv(A3114,"",100000000)</f>
        <v>85.344596517599996</v>
      </c>
      <c r="U3114" s="17">
        <f>[1]!s_dq_amount_btin(A3114,E3114,100000000)</f>
        <v>1.6857668400000001</v>
      </c>
      <c r="V3114" s="17">
        <f>[1]!s_dq_turn(A3114,E3114)</f>
        <v>1.6490743865166004</v>
      </c>
      <c r="W3114" s="2">
        <f>[1]!s_pq_amount(A3114,"20260101","",100000000)</f>
        <v>330.46280653999997</v>
      </c>
      <c r="X3114" s="2">
        <f>[1]!s_pq_avgamount(A3114,"20260101","",100000000)</f>
        <v>3.0042073321818177</v>
      </c>
      <c r="Y3114" s="17">
        <f>[1]!s_ipo_dilutedpe(A3114)</f>
        <v>39.94</v>
      </c>
      <c r="Z3114" s="12">
        <f>[1]!s_ipo_collection_total(A3114,100000000)</f>
        <v>7.1390000000000002</v>
      </c>
      <c r="AA3114" s="2">
        <f>[1]!s_val_pe_ttm(A3114,E3114)</f>
        <v>311.413818359375</v>
      </c>
      <c r="AB3114" s="5">
        <f>[1]!s_info_zjtxornot1(A3114,"")</f>
        <v>0</v>
      </c>
      <c r="AC3114" s="22" t="str">
        <f>[1]!s_info_nature1(A3114,"")</f>
        <v>中央国有企业</v>
      </c>
      <c r="AD3114" s="6" t="str">
        <f>[1]!s_info_city(A3114)</f>
        <v>长沙市</v>
      </c>
      <c r="AE3114" s="6" t="str">
        <f>[1]!s_info_province(A3114)</f>
        <v>湖南省</v>
      </c>
      <c r="AF3114">
        <v>112.98227900000001</v>
      </c>
      <c r="AG3114">
        <v>28.194089999999999</v>
      </c>
    </row>
    <row r="3115" spans="1:33" x14ac:dyDescent="0.3">
      <c r="A3115" s="12" t="s">
        <v>6698</v>
      </c>
      <c r="B3115" s="12" t="s">
        <v>6699</v>
      </c>
      <c r="C3115" s="16" t="str">
        <f>[1]!s_info_mkt(A3115)</f>
        <v>创业板</v>
      </c>
      <c r="D3115" s="16" t="str">
        <f>[1]!s_ipo_listeddate(A3115)</f>
        <v>2022-11-01</v>
      </c>
      <c r="E3115" s="16" t="str">
        <f>[1]!lastradeday_s("000002","")</f>
        <v>2026-06-22</v>
      </c>
      <c r="F3115" s="16" t="str">
        <f>[1]!s_info_industry_csrc2023(A3115,"",3)</f>
        <v>专用设备制造业</v>
      </c>
      <c r="G3115" s="16" t="str">
        <f>[1]!s_info_industry_csrc2023(A3115,"",1)</f>
        <v>制造业</v>
      </c>
      <c r="H3115" s="16">
        <f>[1]!s_is(A3115,83,"FY","YTD","20251231",1,"",100000000)</f>
        <v>11.594164805</v>
      </c>
      <c r="I3115" s="16">
        <f>[1]!s_is(A3115,83,"FY","YTD","20241231",1,"",100000000)</f>
        <v>8.4347979991999988</v>
      </c>
      <c r="J3115" s="16">
        <f t="shared" si="144"/>
        <v>0.37456342239608498</v>
      </c>
      <c r="K3115" s="16">
        <f>[1]!s_is(A3115,61,"FY","YTD","20251231",1,"",100000000)</f>
        <v>2.2565505491</v>
      </c>
      <c r="L3115" s="16">
        <f>[1]!s_is(A3115,61,"FY","YTD","20241231",1,"",100000000)</f>
        <v>1.553822416</v>
      </c>
      <c r="M3115" s="16">
        <f t="shared" si="145"/>
        <v>0.45225768779229653</v>
      </c>
      <c r="N3115" s="16">
        <f>[1]!s_fa_roe(A3115,"20251231")</f>
        <v>7.7026000000000003</v>
      </c>
      <c r="O3115" s="16">
        <f>[1]!s_stmnote_rdexp(A3115,"20251231",1,10000)</f>
        <v>13912.388227000001</v>
      </c>
      <c r="P3115" s="20">
        <f t="shared" si="146"/>
        <v>0.11999474270885183</v>
      </c>
      <c r="Q3115" s="16">
        <f>[1]!s_margin_tradingbalance(A3115,"",10000)</f>
        <v>13901.8117</v>
      </c>
      <c r="R3115" s="16">
        <f>[1]!s_margin_seclendingbalance(A3115,"",10000)</f>
        <v>30.514199999999999</v>
      </c>
      <c r="S3115" s="17">
        <f>[1]!s_val_ev(A3115,"",100000000)</f>
        <v>51.303943372500001</v>
      </c>
      <c r="T3115" s="17">
        <f>[1]!share_freesharesmv(A3115,"",100000000)</f>
        <v>24.815045618999999</v>
      </c>
      <c r="U3115" s="17">
        <f>[1]!s_dq_amount_btin(A3115,E3115,100000000)</f>
        <v>0.74298940000000002</v>
      </c>
      <c r="V3115" s="17">
        <f>[1]!s_dq_turn(A3115,E3115)</f>
        <v>1.9047161202210359</v>
      </c>
      <c r="W3115" s="2">
        <f>[1]!s_pq_amount(A3115,"20260101","",100000000)</f>
        <v>107.90091739</v>
      </c>
      <c r="X3115" s="2">
        <f>[1]!s_pq_avgamount(A3115,"20260101","",100000000)</f>
        <v>0.98091743081818183</v>
      </c>
      <c r="Y3115" s="17">
        <f>[1]!s_ipo_dilutedpe(A3115)</f>
        <v>56.75</v>
      </c>
      <c r="Z3115" s="12">
        <f>[1]!s_ipo_collection_total(A3115,100000000)</f>
        <v>19.180800000000001</v>
      </c>
      <c r="AA3115" s="2">
        <f>[1]!s_val_pe_ttm(A3115,E3115)</f>
        <v>26.699930191040039</v>
      </c>
      <c r="AB3115" s="5">
        <f>[1]!s_info_zjtxornot1(A3115,"")</f>
        <v>1</v>
      </c>
      <c r="AC3115" s="22" t="str">
        <f>[1]!s_info_nature1(A3115,"")</f>
        <v>民营企业</v>
      </c>
      <c r="AD3115" s="6" t="str">
        <f>[1]!s_info_city(A3115)</f>
        <v>北京市</v>
      </c>
      <c r="AE3115" s="6" t="str">
        <f>[1]!s_info_province(A3115)</f>
        <v>北京</v>
      </c>
      <c r="AF3115">
        <v>116.40528500000001</v>
      </c>
      <c r="AG3115">
        <v>39.904989</v>
      </c>
    </row>
    <row r="3116" spans="1:33" x14ac:dyDescent="0.3">
      <c r="A3116" s="12" t="s">
        <v>6700</v>
      </c>
      <c r="B3116" s="12" t="s">
        <v>6701</v>
      </c>
      <c r="C3116" s="16" t="str">
        <f>[1]!s_info_mkt(A3116)</f>
        <v>创业板</v>
      </c>
      <c r="D3116" s="16" t="str">
        <f>[1]!s_ipo_listeddate(A3116)</f>
        <v>2012-05-23</v>
      </c>
      <c r="E3116" s="16" t="str">
        <f>[1]!lastradeday_s("000002","")</f>
        <v>2026-06-22</v>
      </c>
      <c r="F3116" s="16" t="str">
        <f>[1]!s_info_industry_csrc2023(A3116,"",3)</f>
        <v>专用设备制造业</v>
      </c>
      <c r="G3116" s="16" t="str">
        <f>[1]!s_info_industry_csrc2023(A3116,"",1)</f>
        <v>制造业</v>
      </c>
      <c r="H3116" s="16">
        <f>[1]!s_is(A3116,83,"FY","YTD","20251231",1,"",100000000)</f>
        <v>8.2457548692999989</v>
      </c>
      <c r="I3116" s="16">
        <f>[1]!s_is(A3116,83,"FY","YTD","20241231",1,"",100000000)</f>
        <v>8.5169457815000005</v>
      </c>
      <c r="J3116" s="16">
        <f t="shared" si="144"/>
        <v>-3.1841333637354641E-2</v>
      </c>
      <c r="K3116" s="16">
        <f>[1]!s_is(A3116,61,"FY","YTD","20251231",1,"",100000000)</f>
        <v>-0.91923205510000006</v>
      </c>
      <c r="L3116" s="16">
        <f>[1]!s_is(A3116,61,"FY","YTD","20241231",1,"",100000000)</f>
        <v>9.2459788399999993E-2</v>
      </c>
      <c r="M3116" s="16">
        <f t="shared" si="145"/>
        <v>-10.94196581029597</v>
      </c>
      <c r="N3116" s="16">
        <f>[1]!s_fa_roe(A3116,"20251231")</f>
        <v>-6.9015000000000004</v>
      </c>
      <c r="O3116" s="16">
        <f>[1]!s_stmnote_rdexp(A3116,"20251231",1,10000)</f>
        <v>8289.9386500000001</v>
      </c>
      <c r="P3116" s="20">
        <f t="shared" si="146"/>
        <v>0.10053583669900863</v>
      </c>
      <c r="Q3116" s="16">
        <f>[1]!s_margin_tradingbalance(A3116,"",10000)</f>
        <v>0</v>
      </c>
      <c r="R3116" s="16">
        <f>[1]!s_margin_seclendingbalance(A3116,"",10000)</f>
        <v>0</v>
      </c>
      <c r="S3116" s="17">
        <f>[1]!s_val_ev(A3116,"",100000000)</f>
        <v>36.3520720275</v>
      </c>
      <c r="T3116" s="17">
        <f>[1]!share_freesharesmv(A3116,"",100000000)</f>
        <v>16.500502456000003</v>
      </c>
      <c r="U3116" s="17">
        <f>[1]!s_dq_amount_btin(A3116,E3116,100000000)</f>
        <v>0.33116934999999997</v>
      </c>
      <c r="V3116" s="17">
        <f>[1]!s_dq_turn(A3116,E3116)</f>
        <v>0.96291211903288365</v>
      </c>
      <c r="W3116" s="2">
        <f>[1]!s_pq_amount(A3116,"20260101","",100000000)</f>
        <v>87.626870499999995</v>
      </c>
      <c r="X3116" s="2">
        <f>[1]!s_pq_avgamount(A3116,"20260101","",100000000)</f>
        <v>0.79660791363636363</v>
      </c>
      <c r="Y3116" s="17">
        <f>[1]!s_ipo_dilutedpe(A3116)</f>
        <v>34.090000000000003</v>
      </c>
      <c r="Z3116" s="12">
        <f>[1]!s_ipo_collection_total(A3116,100000000)</f>
        <v>3.84</v>
      </c>
      <c r="AA3116" s="2">
        <f>[1]!s_val_pe_ttm(A3116,E3116)</f>
        <v>-38.203418731689453</v>
      </c>
      <c r="AB3116" s="5">
        <f>[1]!s_info_zjtxornot1(A3116,"")</f>
        <v>0</v>
      </c>
      <c r="AC3116" s="22" t="str">
        <f>[1]!s_info_nature1(A3116,"")</f>
        <v>民营企业</v>
      </c>
      <c r="AD3116" s="6" t="str">
        <f>[1]!s_info_city(A3116)</f>
        <v>北京市</v>
      </c>
      <c r="AE3116" s="6" t="str">
        <f>[1]!s_info_province(A3116)</f>
        <v>北京</v>
      </c>
      <c r="AF3116">
        <v>116.40528500000001</v>
      </c>
      <c r="AG3116">
        <v>39.904989</v>
      </c>
    </row>
    <row r="3117" spans="1:33" x14ac:dyDescent="0.3">
      <c r="A3117" s="12" t="s">
        <v>6702</v>
      </c>
      <c r="B3117" s="12" t="s">
        <v>6703</v>
      </c>
      <c r="C3117" s="16" t="str">
        <f>[1]!s_info_mkt(A3117)</f>
        <v>主板</v>
      </c>
      <c r="D3117" s="16" t="str">
        <f>[1]!s_ipo_listeddate(A3117)</f>
        <v>2003-10-16</v>
      </c>
      <c r="E3117" s="16" t="str">
        <f>[1]!lastradeday_s("000002","")</f>
        <v>2026-06-22</v>
      </c>
      <c r="F3117" s="16" t="str">
        <f>[1]!s_info_industry_csrc2023(A3117,"",3)</f>
        <v>软件和信息技术服务业</v>
      </c>
      <c r="G3117" s="16" t="str">
        <f>[1]!s_info_industry_csrc2023(A3117,"",1)</f>
        <v>信息传输、软件和信息技术服务业</v>
      </c>
      <c r="H3117" s="16">
        <f>[1]!s_is(A3117,83,"FY","YTD","20251231",1,"",100000000)</f>
        <v>662.28963223209996</v>
      </c>
      <c r="I3117" s="16">
        <f>[1]!s_is(A3117,83,"FY","YTD","20241231",1,"",100000000)</f>
        <v>574.17254946560001</v>
      </c>
      <c r="J3117" s="16">
        <f t="shared" si="144"/>
        <v>0.15346794765530536</v>
      </c>
      <c r="K3117" s="16">
        <f>[1]!s_is(A3117,61,"FY","YTD","20251231",1,"",100000000)</f>
        <v>82.789717233199994</v>
      </c>
      <c r="L3117" s="16">
        <f>[1]!s_is(A3117,61,"FY","YTD","20241231",1,"",100000000)</f>
        <v>76.101213069600007</v>
      </c>
      <c r="M3117" s="16">
        <f t="shared" si="145"/>
        <v>8.788958669401066E-2</v>
      </c>
      <c r="N3117" s="16">
        <f>[1]!s_fa_roe(A3117,"20251231")</f>
        <v>16.253900000000002</v>
      </c>
      <c r="O3117" s="16">
        <f>[1]!s_stmnote_rdexp(A3117,"20251231",1,10000)</f>
        <v>473898.63543599995</v>
      </c>
      <c r="P3117" s="20">
        <f t="shared" si="146"/>
        <v>7.1554590676412969E-2</v>
      </c>
      <c r="Q3117" s="16">
        <f>[1]!s_margin_tradingbalance(A3117,"",10000)</f>
        <v>293677.4142</v>
      </c>
      <c r="R3117" s="16">
        <f>[1]!s_margin_seclendingbalance(A3117,"",10000)</f>
        <v>1349.2267999999999</v>
      </c>
      <c r="S3117" s="17">
        <f>[1]!s_val_ev(A3117,"",100000000)</f>
        <v>1923.6055993619998</v>
      </c>
      <c r="T3117" s="17">
        <f>[1]!share_freesharesmv(A3117,"",100000000)</f>
        <v>823.30944489800004</v>
      </c>
      <c r="U3117" s="17">
        <f>[1]!s_dq_amount_btin(A3117,E3117,100000000)</f>
        <v>25.782016639999998</v>
      </c>
      <c r="V3117" s="17">
        <f>[1]!s_dq_turn(A3117,E3117)</f>
        <v>1.368073476203832</v>
      </c>
      <c r="W3117" s="2">
        <f>[1]!s_pq_amount(A3117,"20260101","",100000000)</f>
        <v>2992.3578655800002</v>
      </c>
      <c r="X3117" s="2">
        <f>[1]!s_pq_avgamount(A3117,"20260101","",100000000)</f>
        <v>27.203253323454547</v>
      </c>
      <c r="Y3117" s="17">
        <f>[1]!s_ipo_dilutedpe(A3117)</f>
        <v>20</v>
      </c>
      <c r="Z3117" s="12">
        <f>[1]!s_ipo_collection_total(A3117,100000000)</f>
        <v>4.1559999999999997</v>
      </c>
      <c r="AA3117" s="2">
        <f>[1]!s_val_pe_ttm(A3117,E3117)</f>
        <v>23.120059967041016</v>
      </c>
      <c r="AB3117" s="5">
        <f>[1]!s_info_zjtxornot1(A3117,"")</f>
        <v>1</v>
      </c>
      <c r="AC3117" s="22" t="str">
        <f>[1]!s_info_nature1(A3117,"")</f>
        <v>中央国有企业</v>
      </c>
      <c r="AD3117" s="6" t="str">
        <f>[1]!s_info_city(A3117)</f>
        <v>南京市</v>
      </c>
      <c r="AE3117" s="6" t="str">
        <f>[1]!s_info_province(A3117)</f>
        <v>江苏省</v>
      </c>
      <c r="AF3117">
        <v>118.767413</v>
      </c>
      <c r="AG3117">
        <v>32.041544000000002</v>
      </c>
    </row>
    <row r="3118" spans="1:33" x14ac:dyDescent="0.3">
      <c r="A3118" s="12" t="s">
        <v>6704</v>
      </c>
      <c r="B3118" s="12" t="s">
        <v>6705</v>
      </c>
      <c r="C3118" s="16" t="str">
        <f>[1]!s_info_mkt(A3118)</f>
        <v>主板</v>
      </c>
      <c r="D3118" s="16" t="str">
        <f>[1]!s_ipo_listeddate(A3118)</f>
        <v>1997-09-10</v>
      </c>
      <c r="E3118" s="16" t="str">
        <f>[1]!lastradeday_s("000002","")</f>
        <v>2026-06-22</v>
      </c>
      <c r="F3118" s="16" t="str">
        <f>[1]!s_info_industry_csrc2023(A3118,"",3)</f>
        <v>房地产业</v>
      </c>
      <c r="G3118" s="16" t="str">
        <f>[1]!s_info_industry_csrc2023(A3118,"",1)</f>
        <v>房地产业</v>
      </c>
      <c r="H3118" s="16">
        <f>[1]!s_is(A3118,83,"FY","YTD","20251231",1,"",100000000)</f>
        <v>313.81203946950001</v>
      </c>
      <c r="I3118" s="16">
        <f>[1]!s_is(A3118,83,"FY","YTD","20241231",1,"",100000000)</f>
        <v>544.07299587950001</v>
      </c>
      <c r="J3118" s="16">
        <f t="shared" si="144"/>
        <v>-0.4232170281448735</v>
      </c>
      <c r="K3118" s="16">
        <f>[1]!s_is(A3118,61,"FY","YTD","20251231",1,"",100000000)</f>
        <v>-144.96107715319999</v>
      </c>
      <c r="L3118" s="16">
        <f>[1]!s_is(A3118,61,"FY","YTD","20241231",1,"",100000000)</f>
        <v>-86.622996442499996</v>
      </c>
      <c r="M3118" s="16">
        <f t="shared" si="145"/>
        <v>-0.67347105395302953</v>
      </c>
      <c r="N3118" s="16">
        <f>[1]!s_fa_roe(A3118,"20251231")</f>
        <v>-31.543500000000002</v>
      </c>
      <c r="O3118" s="16">
        <f>[1]!s_stmnote_rdexp(A3118,"20251231",1,10000)</f>
        <v>0</v>
      </c>
      <c r="P3118" s="20">
        <f t="shared" si="146"/>
        <v>0</v>
      </c>
      <c r="Q3118" s="16">
        <f>[1]!s_margin_tradingbalance(A3118,"",10000)</f>
        <v>59036.165800000002</v>
      </c>
      <c r="R3118" s="16">
        <f>[1]!s_margin_seclendingbalance(A3118,"",10000)</f>
        <v>52.154000000000003</v>
      </c>
      <c r="S3118" s="17">
        <f>[1]!s_val_ev(A3118,"",100000000)</f>
        <v>142.26831753810001</v>
      </c>
      <c r="T3118" s="17">
        <f>[1]!share_freesharesmv(A3118,"",100000000)</f>
        <v>60.618555059400002</v>
      </c>
      <c r="U3118" s="17">
        <f>[1]!s_dq_amount_btin(A3118,E3118,100000000)</f>
        <v>0.85550174999999995</v>
      </c>
      <c r="V3118" s="17">
        <f>[1]!s_dq_turn(A3118,E3118)</f>
        <v>0.71047137602563992</v>
      </c>
      <c r="W3118" s="2">
        <f>[1]!s_pq_amount(A3118,"20260101","",100000000)</f>
        <v>164.34528768999999</v>
      </c>
      <c r="X3118" s="2">
        <f>[1]!s_pq_avgamount(A3118,"20260101","",100000000)</f>
        <v>1.494048069909091</v>
      </c>
      <c r="Y3118" s="17">
        <f>[1]!s_ipo_dilutedpe(A3118)</f>
        <v>0</v>
      </c>
      <c r="Z3118" s="12">
        <f>[1]!s_ipo_collection_total(A3118,100000000)</f>
        <v>3.09</v>
      </c>
      <c r="AA3118" s="2">
        <f>[1]!s_val_pe_ttm(A3118,E3118)</f>
        <v>-0.98481661081314087</v>
      </c>
      <c r="AB3118" s="5">
        <f>[1]!s_info_zjtxornot1(A3118,"")</f>
        <v>0</v>
      </c>
      <c r="AC3118" s="22" t="str">
        <f>[1]!s_info_nature1(A3118,"")</f>
        <v>中央国有企业</v>
      </c>
      <c r="AD3118" s="6" t="str">
        <f>[1]!s_info_city(A3118)</f>
        <v>深圳市</v>
      </c>
      <c r="AE3118" s="6" t="str">
        <f>[1]!s_info_province(A3118)</f>
        <v>广东省</v>
      </c>
      <c r="AF3118">
        <v>114.085947</v>
      </c>
      <c r="AG3118">
        <v>22.547000000000001</v>
      </c>
    </row>
    <row r="3119" spans="1:33" x14ac:dyDescent="0.3">
      <c r="A3119" s="12" t="s">
        <v>6706</v>
      </c>
      <c r="B3119" s="12" t="s">
        <v>6707</v>
      </c>
      <c r="C3119" s="16" t="str">
        <f>[1]!s_info_mkt(A3119)</f>
        <v>主板</v>
      </c>
      <c r="D3119" s="16" t="str">
        <f>[1]!s_ipo_listeddate(A3119)</f>
        <v>2003-12-16</v>
      </c>
      <c r="E3119" s="16" t="str">
        <f>[1]!lastradeday_s("000002","")</f>
        <v>2026-06-22</v>
      </c>
      <c r="F3119" s="16" t="str">
        <f>[1]!s_info_industry_csrc2023(A3119,"",3)</f>
        <v>软件和信息技术服务业</v>
      </c>
      <c r="G3119" s="16" t="str">
        <f>[1]!s_info_industry_csrc2023(A3119,"",1)</f>
        <v>信息传输、软件和信息技术服务业</v>
      </c>
      <c r="H3119" s="16">
        <f>[1]!s_is(A3119,83,"FY","YTD","20251231",1,"",100000000)</f>
        <v>57.8292893992</v>
      </c>
      <c r="I3119" s="16">
        <f>[1]!s_is(A3119,83,"FY","YTD","20241231",1,"",100000000)</f>
        <v>65.810753060600007</v>
      </c>
      <c r="J3119" s="16">
        <f t="shared" si="144"/>
        <v>-0.12127902037605465</v>
      </c>
      <c r="K3119" s="16">
        <f>[1]!s_is(A3119,61,"FY","YTD","20251231",1,"",100000000)</f>
        <v>12.311828350299999</v>
      </c>
      <c r="L3119" s="16">
        <f>[1]!s_is(A3119,61,"FY","YTD","20241231",1,"",100000000)</f>
        <v>10.4326418937</v>
      </c>
      <c r="M3119" s="16">
        <f t="shared" si="145"/>
        <v>0.1801256552029061</v>
      </c>
      <c r="N3119" s="16">
        <f>[1]!s_fa_roe(A3119,"20251231")</f>
        <v>13.299799999999999</v>
      </c>
      <c r="O3119" s="16">
        <f>[1]!s_stmnote_rdexp(A3119,"20251231",1,10000)</f>
        <v>218000.22395300001</v>
      </c>
      <c r="P3119" s="20">
        <f t="shared" si="146"/>
        <v>0.376971991559723</v>
      </c>
      <c r="Q3119" s="16">
        <f>[1]!s_margin_tradingbalance(A3119,"",10000)</f>
        <v>297281.43670000002</v>
      </c>
      <c r="R3119" s="16">
        <f>[1]!s_margin_seclendingbalance(A3119,"",10000)</f>
        <v>831.34900000000005</v>
      </c>
      <c r="S3119" s="17">
        <f>[1]!s_val_ev(A3119,"",100000000)</f>
        <v>446.33281992940005</v>
      </c>
      <c r="T3119" s="17">
        <f>[1]!share_freesharesmv(A3119,"",100000000)</f>
        <v>353.5275743235</v>
      </c>
      <c r="U3119" s="17">
        <f>[1]!s_dq_amount_btin(A3119,E3119,100000000)</f>
        <v>12.850549450000001</v>
      </c>
      <c r="V3119" s="17">
        <f>[1]!s_dq_turn(A3119,E3119)</f>
        <v>2.9774995525541041</v>
      </c>
      <c r="W3119" s="2">
        <f>[1]!s_pq_amount(A3119,"20260101","",100000000)</f>
        <v>1138.8770054199999</v>
      </c>
      <c r="X3119" s="2">
        <f>[1]!s_pq_avgamount(A3119,"20260101","",100000000)</f>
        <v>10.353427322</v>
      </c>
      <c r="Y3119" s="17">
        <f>[1]!s_ipo_dilutedpe(A3119)</f>
        <v>19.989999999999998</v>
      </c>
      <c r="Z3119" s="12">
        <f>[1]!s_ipo_collection_total(A3119,100000000)</f>
        <v>2.6400999999999999</v>
      </c>
      <c r="AA3119" s="2">
        <f>[1]!s_val_pe_ttm(A3119,E3119)</f>
        <v>33.342784881591797</v>
      </c>
      <c r="AB3119" s="5">
        <f>[1]!s_info_zjtxornot1(A3119,"")</f>
        <v>0</v>
      </c>
      <c r="AC3119" s="22" t="str">
        <f>[1]!s_info_nature1(A3119,"")</f>
        <v>公众企业</v>
      </c>
      <c r="AD3119" s="6" t="str">
        <f>[1]!s_info_city(A3119)</f>
        <v>杭州市</v>
      </c>
      <c r="AE3119" s="6" t="str">
        <f>[1]!s_info_province(A3119)</f>
        <v>浙江省</v>
      </c>
      <c r="AF3119">
        <v>120.153576</v>
      </c>
      <c r="AG3119">
        <v>30.287458999999998</v>
      </c>
    </row>
    <row r="3120" spans="1:33" x14ac:dyDescent="0.3">
      <c r="A3120" s="12" t="s">
        <v>6708</v>
      </c>
      <c r="B3120" s="12" t="s">
        <v>6709</v>
      </c>
      <c r="C3120" s="16" t="str">
        <f>[1]!s_info_mkt(A3120)</f>
        <v>主板</v>
      </c>
      <c r="D3120" s="16" t="str">
        <f>[1]!s_ipo_listeddate(A3120)</f>
        <v>1993-11-22</v>
      </c>
      <c r="E3120" s="16" t="str">
        <f>[1]!lastradeday_s("000002","")</f>
        <v>2026-06-22</v>
      </c>
      <c r="F3120" s="16" t="str">
        <f>[1]!s_info_industry_csrc2023(A3120,"",3)</f>
        <v>零售业</v>
      </c>
      <c r="G3120" s="16" t="str">
        <f>[1]!s_info_industry_csrc2023(A3120,"",1)</f>
        <v>批发和零售业</v>
      </c>
      <c r="H3120" s="16">
        <f>[1]!s_is(A3120,83,"FY","YTD","20251231",1,"",100000000)</f>
        <v>62.0225280226</v>
      </c>
      <c r="I3120" s="16">
        <f>[1]!s_is(A3120,83,"FY","YTD","20241231",1,"",100000000)</f>
        <v>69.494692006700006</v>
      </c>
      <c r="J3120" s="16">
        <f t="shared" si="144"/>
        <v>-0.10752136268737778</v>
      </c>
      <c r="K3120" s="16">
        <f>[1]!s_is(A3120,61,"FY","YTD","20251231",1,"",100000000)</f>
        <v>4.9060016244</v>
      </c>
      <c r="L3120" s="16">
        <f>[1]!s_is(A3120,61,"FY","YTD","20241231",1,"",100000000)</f>
        <v>5.8620392700999995</v>
      </c>
      <c r="M3120" s="16">
        <f t="shared" si="145"/>
        <v>-0.16308960101587491</v>
      </c>
      <c r="N3120" s="16">
        <f>[1]!s_fa_roe(A3120,"20251231")</f>
        <v>5.5853000000000002</v>
      </c>
      <c r="O3120" s="16">
        <f>[1]!s_stmnote_rdexp(A3120,"20251231",1,10000)</f>
        <v>0</v>
      </c>
      <c r="P3120" s="20">
        <f t="shared" si="146"/>
        <v>0</v>
      </c>
      <c r="Q3120" s="16">
        <f>[1]!s_margin_tradingbalance(A3120,"",10000)</f>
        <v>24340.398499999999</v>
      </c>
      <c r="R3120" s="16">
        <f>[1]!s_margin_seclendingbalance(A3120,"",10000)</f>
        <v>30.921399999999998</v>
      </c>
      <c r="S3120" s="17">
        <f>[1]!s_val_ev(A3120,"",100000000)</f>
        <v>53.447778512100001</v>
      </c>
      <c r="T3120" s="17">
        <f>[1]!share_freesharesmv(A3120,"",100000000)</f>
        <v>32.473806747099999</v>
      </c>
      <c r="U3120" s="17">
        <f>[1]!s_dq_amount_btin(A3120,E3120,100000000)</f>
        <v>0.48143048999999999</v>
      </c>
      <c r="V3120" s="17">
        <f>[1]!s_dq_turn(A3120,E3120)</f>
        <v>0.91059270796412672</v>
      </c>
      <c r="W3120" s="2">
        <f>[1]!s_pq_amount(A3120,"20260101","",100000000)</f>
        <v>100.45447317999999</v>
      </c>
      <c r="X3120" s="2">
        <f>[1]!s_pq_avgamount(A3120,"20260101","",100000000)</f>
        <v>0.91322248345454549</v>
      </c>
      <c r="Y3120" s="17">
        <f>[1]!s_ipo_dilutedpe(A3120)</f>
        <v>0</v>
      </c>
      <c r="Z3120" s="12">
        <f>[1]!s_ipo_collection_total(A3120,100000000)</f>
        <v>1.24</v>
      </c>
      <c r="AA3120" s="2">
        <f>[1]!s_val_pe_ttm(A3120,E3120)</f>
        <v>10.687829971313477</v>
      </c>
      <c r="AB3120" s="5">
        <f>[1]!s_info_zjtxornot1(A3120,"")</f>
        <v>0</v>
      </c>
      <c r="AC3120" s="22" t="str">
        <f>[1]!s_info_nature1(A3120,"")</f>
        <v>民营企业</v>
      </c>
      <c r="AD3120" s="6" t="str">
        <f>[1]!s_info_city(A3120)</f>
        <v>大连市</v>
      </c>
      <c r="AE3120" s="6" t="str">
        <f>[1]!s_info_province(A3120)</f>
        <v>辽宁省</v>
      </c>
      <c r="AF3120">
        <v>121.618622</v>
      </c>
      <c r="AG3120">
        <v>38.914589999999997</v>
      </c>
    </row>
    <row r="3121" spans="1:33" x14ac:dyDescent="0.3">
      <c r="A3121" s="12" t="s">
        <v>6710</v>
      </c>
      <c r="B3121" s="12" t="s">
        <v>6711</v>
      </c>
      <c r="C3121" s="16" t="str">
        <f>[1]!s_info_mkt(A3121)</f>
        <v>主板</v>
      </c>
      <c r="D3121" s="16" t="str">
        <f>[1]!s_ipo_listeddate(A3121)</f>
        <v>2004-05-14</v>
      </c>
      <c r="E3121" s="16" t="str">
        <f>[1]!lastradeday_s("000002","")</f>
        <v>2026-06-22</v>
      </c>
      <c r="F3121" s="16" t="str">
        <f>[1]!s_info_industry_csrc2023(A3121,"",3)</f>
        <v>金属制品业</v>
      </c>
      <c r="G3121" s="16" t="str">
        <f>[1]!s_info_industry_csrc2023(A3121,"",1)</f>
        <v>制造业</v>
      </c>
      <c r="H3121" s="16">
        <f>[1]!s_is(A3121,83,"FY","YTD","20251231",1,"",100000000)</f>
        <v>20.875877414600001</v>
      </c>
      <c r="I3121" s="16">
        <f>[1]!s_is(A3121,83,"FY","YTD","20241231",1,"",100000000)</f>
        <v>21.452331775499999</v>
      </c>
      <c r="J3121" s="16">
        <f t="shared" si="144"/>
        <v>-2.6871408056365564E-2</v>
      </c>
      <c r="K3121" s="16">
        <f>[1]!s_is(A3121,61,"FY","YTD","20251231",1,"",100000000)</f>
        <v>0.29940715960000003</v>
      </c>
      <c r="L3121" s="16">
        <f>[1]!s_is(A3121,61,"FY","YTD","20241231",1,"",100000000)</f>
        <v>-0.32657663269999998</v>
      </c>
      <c r="M3121" s="16">
        <f t="shared" si="145"/>
        <v>1.9168052139083742</v>
      </c>
      <c r="N3121" s="16">
        <f>[1]!s_fa_roe(A3121,"20251231")</f>
        <v>2.0375000000000001</v>
      </c>
      <c r="O3121" s="16">
        <f>[1]!s_stmnote_rdexp(A3121,"20251231",1,10000)</f>
        <v>8062.6264950000004</v>
      </c>
      <c r="P3121" s="20">
        <f t="shared" si="146"/>
        <v>3.8621737112525992E-2</v>
      </c>
      <c r="Q3121" s="16">
        <f>[1]!s_margin_tradingbalance(A3121,"",10000)</f>
        <v>0</v>
      </c>
      <c r="R3121" s="16">
        <f>[1]!s_margin_seclendingbalance(A3121,"",10000)</f>
        <v>0</v>
      </c>
      <c r="S3121" s="17">
        <f>[1]!s_val_ev(A3121,"",100000000)</f>
        <v>23.357077</v>
      </c>
      <c r="T3121" s="17">
        <f>[1]!share_freesharesmv(A3121,"",100000000)</f>
        <v>17.878297344599996</v>
      </c>
      <c r="U3121" s="17">
        <f>[1]!s_dq_amount_btin(A3121,E3121,100000000)</f>
        <v>0.70624284999999998</v>
      </c>
      <c r="V3121" s="17">
        <f>[1]!s_dq_turn(A3121,E3121)</f>
        <v>3.0749928597658003</v>
      </c>
      <c r="W3121" s="2">
        <f>[1]!s_pq_amount(A3121,"20260101","",100000000)</f>
        <v>113.01202474</v>
      </c>
      <c r="X3121" s="2">
        <f>[1]!s_pq_avgamount(A3121,"20260101","",100000000)</f>
        <v>1.0273820430909091</v>
      </c>
      <c r="Y3121" s="17">
        <f>[1]!s_ipo_dilutedpe(A3121)</f>
        <v>16.8</v>
      </c>
      <c r="Z3121" s="12">
        <f>[1]!s_ipo_collection_total(A3121,100000000)</f>
        <v>5.18</v>
      </c>
      <c r="AA3121" s="2">
        <f>[1]!s_val_pe_ttm(A3121,E3121)</f>
        <v>-793.75390625</v>
      </c>
      <c r="AB3121" s="5">
        <f>[1]!s_info_zjtxornot1(A3121,"")</f>
        <v>0</v>
      </c>
      <c r="AC3121" s="22" t="str">
        <f>[1]!s_info_nature1(A3121,"")</f>
        <v>地方国有企业</v>
      </c>
      <c r="AD3121" s="6" t="str">
        <f>[1]!s_info_city(A3121)</f>
        <v>遵义市</v>
      </c>
      <c r="AE3121" s="6" t="str">
        <f>[1]!s_info_province(A3121)</f>
        <v>贵州省</v>
      </c>
      <c r="AF3121">
        <v>106.937265</v>
      </c>
      <c r="AG3121">
        <v>27.706626</v>
      </c>
    </row>
    <row r="3122" spans="1:33" x14ac:dyDescent="0.3">
      <c r="A3122" s="12" t="s">
        <v>6712</v>
      </c>
      <c r="B3122" s="12" t="s">
        <v>6713</v>
      </c>
      <c r="C3122" s="16" t="str">
        <f>[1]!s_info_mkt(A3122)</f>
        <v>主板</v>
      </c>
      <c r="D3122" s="16" t="str">
        <f>[1]!s_ipo_listeddate(A3122)</f>
        <v>1996-12-03</v>
      </c>
      <c r="E3122" s="16" t="str">
        <f>[1]!lastradeday_s("000002","")</f>
        <v>2026-06-22</v>
      </c>
      <c r="F3122" s="16" t="str">
        <f>[1]!s_info_industry_csrc2023(A3122,"",3)</f>
        <v>橡胶和塑料制品业</v>
      </c>
      <c r="G3122" s="16" t="str">
        <f>[1]!s_info_industry_csrc2023(A3122,"",1)</f>
        <v>制造业</v>
      </c>
      <c r="H3122" s="16">
        <f>[1]!s_is(A3122,83,"FY","YTD","20251231",1,"",100000000)</f>
        <v>9.8726583205999994</v>
      </c>
      <c r="I3122" s="16">
        <f>[1]!s_is(A3122,83,"FY","YTD","20241231",1,"",100000000)</f>
        <v>10.0701784462</v>
      </c>
      <c r="J3122" s="16">
        <f t="shared" si="144"/>
        <v>-1.9614362015057951E-2</v>
      </c>
      <c r="K3122" s="16">
        <f>[1]!s_is(A3122,61,"FY","YTD","20251231",1,"",100000000)</f>
        <v>-1.1520999102</v>
      </c>
      <c r="L3122" s="16">
        <f>[1]!s_is(A3122,61,"FY","YTD","20241231",1,"",100000000)</f>
        <v>-1.2280776226999999</v>
      </c>
      <c r="M3122" s="16">
        <f t="shared" si="145"/>
        <v>6.1867190717927456E-2</v>
      </c>
      <c r="N3122" s="16">
        <f>[1]!s_fa_roe(A3122,"20251231")</f>
        <v>-69.162099999999995</v>
      </c>
      <c r="O3122" s="16">
        <f>[1]!s_stmnote_rdexp(A3122,"20251231",1,10000)</f>
        <v>331.37603899999999</v>
      </c>
      <c r="P3122" s="20">
        <f t="shared" si="146"/>
        <v>3.356502658544968E-3</v>
      </c>
      <c r="Q3122" s="16">
        <f>[1]!s_margin_tradingbalance(A3122,"",10000)</f>
        <v>0</v>
      </c>
      <c r="R3122" s="16">
        <f>[1]!s_margin_seclendingbalance(A3122,"",10000)</f>
        <v>0</v>
      </c>
      <c r="S3122" s="17">
        <f>[1]!s_val_ev(A3122,"",100000000)</f>
        <v>44.099596436000006</v>
      </c>
      <c r="T3122" s="17">
        <f>[1]!share_freesharesmv(A3122,"",100000000)</f>
        <v>37.172327001600003</v>
      </c>
      <c r="U3122" s="17">
        <f>[1]!s_dq_amount_btin(A3122,E3122,100000000)</f>
        <v>0.92753255000000001</v>
      </c>
      <c r="V3122" s="17">
        <f>[1]!s_dq_turn(A3122,E3122)</f>
        <v>2.0903669847360957</v>
      </c>
      <c r="W3122" s="2">
        <f>[1]!s_pq_amount(A3122,"20260101","",100000000)</f>
        <v>217.68796219999999</v>
      </c>
      <c r="X3122" s="2">
        <f>[1]!s_pq_avgamount(A3122,"20260101","",100000000)</f>
        <v>2.0156292796296293</v>
      </c>
      <c r="Y3122" s="17">
        <f>[1]!s_ipo_dilutedpe(A3122)</f>
        <v>0</v>
      </c>
      <c r="Z3122" s="12">
        <f>[1]!s_ipo_collection_total(A3122,100000000)</f>
        <v>0</v>
      </c>
      <c r="AA3122" s="2">
        <f>[1]!s_val_pe_ttm(A3122,E3122)</f>
        <v>-43.574462890625</v>
      </c>
      <c r="AB3122" s="5">
        <f>[1]!s_info_zjtxornot1(A3122,"")</f>
        <v>0</v>
      </c>
      <c r="AC3122" s="22" t="str">
        <f>[1]!s_info_nature1(A3122,"")</f>
        <v>公众企业</v>
      </c>
      <c r="AD3122" s="6" t="str">
        <f>[1]!s_info_city(A3122)</f>
        <v>珠海市</v>
      </c>
      <c r="AE3122" s="6" t="str">
        <f>[1]!s_info_province(A3122)</f>
        <v>广东省</v>
      </c>
      <c r="AF3122">
        <v>113.552724</v>
      </c>
      <c r="AG3122">
        <v>22.255898999999999</v>
      </c>
    </row>
    <row r="3123" spans="1:33" x14ac:dyDescent="0.3">
      <c r="A3123" s="12" t="s">
        <v>187</v>
      </c>
      <c r="B3123" s="12" t="s">
        <v>188</v>
      </c>
      <c r="C3123" s="16" t="str">
        <f>[1]!s_info_mkt(A3123)</f>
        <v>北证</v>
      </c>
      <c r="D3123" s="16" t="str">
        <f>[1]!s_ipo_listeddate(A3123)</f>
        <v>2025-10-10</v>
      </c>
      <c r="E3123" s="16" t="str">
        <f>[1]!lastradeday_s("000002","")</f>
        <v>2026-06-22</v>
      </c>
      <c r="F3123" s="16" t="str">
        <f>[1]!s_info_industry_csrc2023(A3123,"",3)</f>
        <v>专用设备制造业</v>
      </c>
      <c r="G3123" s="16" t="str">
        <f>[1]!s_info_industry_csrc2023(A3123,"",1)</f>
        <v>制造业</v>
      </c>
      <c r="H3123" s="16">
        <f>[1]!s_is(A3123,83,"FY","YTD","20251231",1,"",100000000)</f>
        <v>3.9403438180000001</v>
      </c>
      <c r="I3123" s="16">
        <f>[1]!s_is(A3123,83,"FY","YTD","20241231",1,"",100000000)</f>
        <v>3.5841479724999998</v>
      </c>
      <c r="J3123" s="16">
        <f t="shared" si="144"/>
        <v>9.9380898398440776E-2</v>
      </c>
      <c r="K3123" s="16">
        <f>[1]!s_is(A3123,61,"FY","YTD","20251231",1,"",100000000)</f>
        <v>0.74570825930000006</v>
      </c>
      <c r="L3123" s="16">
        <f>[1]!s_is(A3123,61,"FY","YTD","20241231",1,"",100000000)</f>
        <v>0.55822456310000002</v>
      </c>
      <c r="M3123" s="16">
        <f t="shared" si="145"/>
        <v>0.33585712380487692</v>
      </c>
      <c r="N3123" s="16">
        <f>[1]!s_fa_roe(A3123,"20251231")</f>
        <v>16.142299999999999</v>
      </c>
      <c r="O3123" s="16">
        <f>[1]!s_stmnote_rdexp(A3123,"20251231",1,10000)</f>
        <v>3097.5263049999999</v>
      </c>
      <c r="P3123" s="20">
        <f t="shared" si="146"/>
        <v>7.8610559079898029E-2</v>
      </c>
      <c r="Q3123" s="16">
        <f>[1]!s_margin_tradingbalance(A3123,"",10000)</f>
        <v>1192.1916000000001</v>
      </c>
      <c r="R3123" s="16">
        <f>[1]!s_margin_seclendingbalance(A3123,"",10000)</f>
        <v>0</v>
      </c>
      <c r="S3123" s="17">
        <f>[1]!s_val_ev(A3123,"",100000000)</f>
        <v>18.6252</v>
      </c>
      <c r="T3123" s="17">
        <f>[1]!share_freesharesmv(A3123,"",100000000)</f>
        <v>5.1557473044000002</v>
      </c>
      <c r="U3123" s="17">
        <f>[1]!s_dq_amount_btin(A3123,E3123,100000000)</f>
        <v>0.11147419</v>
      </c>
      <c r="V3123" s="17">
        <f>[1]!s_dq_turn(A3123,E3123)</f>
        <v>2.2233053955568103</v>
      </c>
      <c r="W3123" s="2">
        <f>[1]!s_pq_amount(A3123,"20260101","",100000000)</f>
        <v>19.19723827</v>
      </c>
      <c r="X3123" s="2">
        <f>[1]!s_pq_avgamount(A3123,"20260101","",100000000)</f>
        <v>0.17452034790909088</v>
      </c>
      <c r="Y3123" s="17">
        <f>[1]!s_ipo_dilutedpe(A3123)</f>
        <v>12.99</v>
      </c>
      <c r="Z3123" s="12">
        <f>[1]!s_ipo_collection_total(A3123,100000000)</f>
        <v>1.8975</v>
      </c>
      <c r="AA3123" s="2">
        <f>[1]!s_val_pe_ttm(A3123,E3123)</f>
        <v>23.599863052368164</v>
      </c>
      <c r="AB3123" s="5">
        <f>[1]!s_info_zjtxornot1(A3123,"")</f>
        <v>1</v>
      </c>
      <c r="AC3123" s="22" t="str">
        <f>[1]!s_info_nature1(A3123,"")</f>
        <v>民营企业</v>
      </c>
      <c r="AD3123" s="6" t="str">
        <f>[1]!s_info_city(A3123)</f>
        <v>中山市</v>
      </c>
      <c r="AE3123" s="6" t="str">
        <f>[1]!s_info_province(A3123)</f>
        <v>广东省</v>
      </c>
      <c r="AF3123">
        <v>113.382391</v>
      </c>
      <c r="AG3123">
        <v>22.521113</v>
      </c>
    </row>
    <row r="3124" spans="1:33" x14ac:dyDescent="0.3">
      <c r="A3124" s="12" t="s">
        <v>6714</v>
      </c>
      <c r="B3124" s="12" t="s">
        <v>6715</v>
      </c>
      <c r="C3124" s="16" t="str">
        <f>[1]!s_info_mkt(A3124)</f>
        <v>主板</v>
      </c>
      <c r="D3124" s="16" t="str">
        <f>[1]!s_ipo_listeddate(A3124)</f>
        <v>2015-05-27</v>
      </c>
      <c r="E3124" s="16" t="str">
        <f>[1]!lastradeday_s("000002","")</f>
        <v>2026-06-22</v>
      </c>
      <c r="F3124" s="16" t="str">
        <f>[1]!s_info_industry_csrc2023(A3124,"",3)</f>
        <v>批发业</v>
      </c>
      <c r="G3124" s="16" t="str">
        <f>[1]!s_info_industry_csrc2023(A3124,"",1)</f>
        <v>批发和零售业</v>
      </c>
      <c r="H3124" s="16">
        <f>[1]!s_is(A3124,83,"FY","YTD","20251231",1,"",100000000)</f>
        <v>471.24416827610003</v>
      </c>
      <c r="I3124" s="16">
        <f>[1]!s_is(A3124,83,"FY","YTD","20241231",1,"",100000000)</f>
        <v>419.76296857660003</v>
      </c>
      <c r="J3124" s="16">
        <f t="shared" si="144"/>
        <v>0.12264350014978875</v>
      </c>
      <c r="K3124" s="16">
        <f>[1]!s_is(A3124,61,"FY","YTD","20251231",1,"",100000000)</f>
        <v>5.4524249313999995</v>
      </c>
      <c r="L3124" s="16">
        <f>[1]!s_is(A3124,61,"FY","YTD","20241231",1,"",100000000)</f>
        <v>3.8011931955000002</v>
      </c>
      <c r="M3124" s="16">
        <f t="shared" si="145"/>
        <v>0.43439826680074861</v>
      </c>
      <c r="N3124" s="16">
        <f>[1]!s_fa_roe(A3124,"20251231")</f>
        <v>11.0319</v>
      </c>
      <c r="O3124" s="16">
        <f>[1]!s_stmnote_rdexp(A3124,"20251231",1,10000)</f>
        <v>1963.7474280000001</v>
      </c>
      <c r="P3124" s="20">
        <f t="shared" si="146"/>
        <v>4.1671548640776992E-4</v>
      </c>
      <c r="Q3124" s="16">
        <f>[1]!s_margin_tradingbalance(A3124,"",10000)</f>
        <v>0</v>
      </c>
      <c r="R3124" s="16">
        <f>[1]!s_margin_seclendingbalance(A3124,"",10000)</f>
        <v>0</v>
      </c>
      <c r="S3124" s="17">
        <f>[1]!s_val_ev(A3124,"",100000000)</f>
        <v>42.801206167499998</v>
      </c>
      <c r="T3124" s="17">
        <f>[1]!share_freesharesmv(A3124,"",100000000)</f>
        <v>23.9362827</v>
      </c>
      <c r="U3124" s="17">
        <f>[1]!s_dq_amount_btin(A3124,E3124,100000000)</f>
        <v>0.84906428</v>
      </c>
      <c r="V3124" s="17">
        <f>[1]!s_dq_turn(A3124,E3124)</f>
        <v>2.0283231264496959</v>
      </c>
      <c r="W3124" s="2">
        <f>[1]!s_pq_amount(A3124,"20260101","",100000000)</f>
        <v>106.88726432999999</v>
      </c>
      <c r="X3124" s="2">
        <f>[1]!s_pq_avgamount(A3124,"20260101","",100000000)</f>
        <v>0.97170240299999999</v>
      </c>
      <c r="Y3124" s="17">
        <f>[1]!s_ipo_dilutedpe(A3124)</f>
        <v>22.98</v>
      </c>
      <c r="Z3124" s="12">
        <f>[1]!s_ipo_collection_total(A3124,100000000)</f>
        <v>2.5255999999999998</v>
      </c>
      <c r="AA3124" s="2">
        <f>[1]!s_val_pe_ttm(A3124,E3124)</f>
        <v>7.912818431854248</v>
      </c>
      <c r="AB3124" s="5">
        <f>[1]!s_info_zjtxornot1(A3124,"")</f>
        <v>0</v>
      </c>
      <c r="AC3124" s="22" t="str">
        <f>[1]!s_info_nature1(A3124,"")</f>
        <v>集体企业</v>
      </c>
      <c r="AD3124" s="6" t="str">
        <f>[1]!s_info_city(A3124)</f>
        <v>绍兴市</v>
      </c>
      <c r="AE3124" s="6" t="str">
        <f>[1]!s_info_province(A3124)</f>
        <v>浙江省</v>
      </c>
      <c r="AF3124">
        <v>120.582112</v>
      </c>
      <c r="AG3124">
        <v>29.997116999999999</v>
      </c>
    </row>
    <row r="3125" spans="1:33" x14ac:dyDescent="0.3">
      <c r="A3125" s="12" t="s">
        <v>6716</v>
      </c>
      <c r="B3125" s="12" t="s">
        <v>6717</v>
      </c>
      <c r="C3125" s="16" t="str">
        <f>[1]!s_info_mkt(A3125)</f>
        <v>主板</v>
      </c>
      <c r="D3125" s="16" t="str">
        <f>[1]!s_ipo_listeddate(A3125)</f>
        <v>1992-11-20</v>
      </c>
      <c r="E3125" s="16" t="str">
        <f>[1]!lastradeday_s("000002","")</f>
        <v>2026-06-22</v>
      </c>
      <c r="F3125" s="16" t="str">
        <f>[1]!s_info_industry_csrc2023(A3125,"",3)</f>
        <v>零售业</v>
      </c>
      <c r="G3125" s="16" t="str">
        <f>[1]!s_info_industry_csrc2023(A3125,"",1)</f>
        <v>批发和零售业</v>
      </c>
      <c r="H3125" s="16">
        <f>[1]!s_is(A3125,83,"FY","YTD","20251231",1,"",100000000)</f>
        <v>60.796541649200002</v>
      </c>
      <c r="I3125" s="16">
        <f>[1]!s_is(A3125,83,"FY","YTD","20241231",1,"",100000000)</f>
        <v>67.037380055500009</v>
      </c>
      <c r="J3125" s="16">
        <f t="shared" si="144"/>
        <v>-9.3094903188836398E-2</v>
      </c>
      <c r="K3125" s="16">
        <f>[1]!s_is(A3125,61,"FY","YTD","20251231",1,"",100000000)</f>
        <v>1.8043243616</v>
      </c>
      <c r="L3125" s="16">
        <f>[1]!s_is(A3125,61,"FY","YTD","20241231",1,"",100000000)</f>
        <v>2.1598985965000002</v>
      </c>
      <c r="M3125" s="16">
        <f t="shared" si="145"/>
        <v>-0.16462542985869297</v>
      </c>
      <c r="N3125" s="16">
        <f>[1]!s_fa_roe(A3125,"20251231")</f>
        <v>1.6491</v>
      </c>
      <c r="O3125" s="16">
        <f>[1]!s_stmnote_rdexp(A3125,"20251231",1,10000)</f>
        <v>1045.1171199999999</v>
      </c>
      <c r="P3125" s="20">
        <f t="shared" si="146"/>
        <v>1.7190404119207859E-3</v>
      </c>
      <c r="Q3125" s="16">
        <f>[1]!s_margin_tradingbalance(A3125,"",10000)</f>
        <v>50733.075599999996</v>
      </c>
      <c r="R3125" s="16">
        <f>[1]!s_margin_seclendingbalance(A3125,"",10000)</f>
        <v>36.453099999999999</v>
      </c>
      <c r="S3125" s="17">
        <f>[1]!s_val_ev(A3125,"",100000000)</f>
        <v>53.444994804499999</v>
      </c>
      <c r="T3125" s="17">
        <f>[1]!share_freesharesmv(A3125,"",100000000)</f>
        <v>30.432430858499998</v>
      </c>
      <c r="U3125" s="17">
        <f>[1]!s_dq_amount_btin(A3125,E3125,100000000)</f>
        <v>0.44301064000000001</v>
      </c>
      <c r="V3125" s="17">
        <f>[1]!s_dq_turn(A3125,E3125)</f>
        <v>0.83833857206614482</v>
      </c>
      <c r="W3125" s="2">
        <f>[1]!s_pq_amount(A3125,"20260101","",100000000)</f>
        <v>120.57068893</v>
      </c>
      <c r="X3125" s="2">
        <f>[1]!s_pq_avgamount(A3125,"20260101","",100000000)</f>
        <v>1.096097172090909</v>
      </c>
      <c r="Y3125" s="17">
        <f>[1]!s_ipo_dilutedpe(A3125)</f>
        <v>0</v>
      </c>
      <c r="Z3125" s="12">
        <f>[1]!s_ipo_collection_total(A3125,100000000)</f>
        <v>2.2749999999999999</v>
      </c>
      <c r="AA3125" s="2">
        <f>[1]!s_val_pe_ttm(A3125,E3125)</f>
        <v>33.147895812988281</v>
      </c>
      <c r="AB3125" s="5">
        <f>[1]!s_info_zjtxornot1(A3125,"")</f>
        <v>0</v>
      </c>
      <c r="AC3125" s="22" t="str">
        <f>[1]!s_info_nature1(A3125,"")</f>
        <v>地方国有企业</v>
      </c>
      <c r="AD3125" s="6" t="str">
        <f>[1]!s_info_city(A3125)</f>
        <v>武汉市</v>
      </c>
      <c r="AE3125" s="6" t="str">
        <f>[1]!s_info_province(A3125)</f>
        <v>湖北省</v>
      </c>
      <c r="AF3125">
        <v>114.29857199999999</v>
      </c>
      <c r="AG3125">
        <v>30.584354999999999</v>
      </c>
    </row>
    <row r="3126" spans="1:33" x14ac:dyDescent="0.3">
      <c r="A3126" s="12" t="s">
        <v>6718</v>
      </c>
      <c r="B3126" s="12" t="s">
        <v>6719</v>
      </c>
      <c r="C3126" s="16" t="str">
        <f>[1]!s_info_mkt(A3126)</f>
        <v>创业板</v>
      </c>
      <c r="D3126" s="16" t="str">
        <f>[1]!s_ipo_listeddate(A3126)</f>
        <v>2022-07-08</v>
      </c>
      <c r="E3126" s="16" t="str">
        <f>[1]!lastradeday_s("000002","")</f>
        <v>2026-06-22</v>
      </c>
      <c r="F3126" s="16" t="str">
        <f>[1]!s_info_industry_csrc2023(A3126,"",3)</f>
        <v>公共设施管理业</v>
      </c>
      <c r="G3126" s="16" t="str">
        <f>[1]!s_info_industry_csrc2023(A3126,"",1)</f>
        <v>水利、环境和公共设施管理业</v>
      </c>
      <c r="H3126" s="16">
        <f>[1]!s_is(A3126,83,"FY","YTD","20251231",1,"",100000000)</f>
        <v>18.725763699400002</v>
      </c>
      <c r="I3126" s="16">
        <f>[1]!s_is(A3126,83,"FY","YTD","20241231",1,"",100000000)</f>
        <v>16.627993760500001</v>
      </c>
      <c r="J3126" s="16">
        <f t="shared" si="144"/>
        <v>0.12615893228702535</v>
      </c>
      <c r="K3126" s="16">
        <f>[1]!s_is(A3126,61,"FY","YTD","20251231",1,"",100000000)</f>
        <v>3.8176471589999998</v>
      </c>
      <c r="L3126" s="16">
        <f>[1]!s_is(A3126,61,"FY","YTD","20241231",1,"",100000000)</f>
        <v>3.2069497343000002</v>
      </c>
      <c r="M3126" s="16">
        <f t="shared" si="145"/>
        <v>0.19042937223751036</v>
      </c>
      <c r="N3126" s="16">
        <f>[1]!s_fa_roe(A3126,"20251231")</f>
        <v>10.4794</v>
      </c>
      <c r="O3126" s="16">
        <f>[1]!s_stmnote_rdexp(A3126,"20251231",1,10000)</f>
        <v>6531.0884219999998</v>
      </c>
      <c r="P3126" s="20">
        <f t="shared" si="146"/>
        <v>3.487755440494672E-2</v>
      </c>
      <c r="Q3126" s="16">
        <f>[1]!s_margin_tradingbalance(A3126,"",10000)</f>
        <v>27464.447899999999</v>
      </c>
      <c r="R3126" s="16">
        <f>[1]!s_margin_seclendingbalance(A3126,"",10000)</f>
        <v>119.7864</v>
      </c>
      <c r="S3126" s="17">
        <f>[1]!s_val_ev(A3126,"",100000000)</f>
        <v>76.832136000000006</v>
      </c>
      <c r="T3126" s="17">
        <f>[1]!share_freesharesmv(A3126,"",100000000)</f>
        <v>32.462136000000001</v>
      </c>
      <c r="U3126" s="17">
        <f>[1]!s_dq_amount_btin(A3126,E3126,100000000)</f>
        <v>1.15699957</v>
      </c>
      <c r="V3126" s="17">
        <f>[1]!s_dq_turn(A3126,E3126)</f>
        <v>3.6253449218498748</v>
      </c>
      <c r="W3126" s="2">
        <f>[1]!s_pq_amount(A3126,"20260101","",100000000)</f>
        <v>258.83482457000002</v>
      </c>
      <c r="X3126" s="2">
        <f>[1]!s_pq_avgamount(A3126,"20260101","",100000000)</f>
        <v>2.3530438597272725</v>
      </c>
      <c r="Y3126" s="17">
        <f>[1]!s_ipo_dilutedpe(A3126)</f>
        <v>33.22</v>
      </c>
      <c r="Z3126" s="12">
        <f>[1]!s_ipo_collection_total(A3126,100000000)</f>
        <v>14.027799568800001</v>
      </c>
      <c r="AA3126" s="2">
        <f>[1]!s_val_pe_ttm(A3126,E3126)</f>
        <v>19.696231842041016</v>
      </c>
      <c r="AB3126" s="5">
        <f>[1]!s_info_zjtxornot1(A3126,"")</f>
        <v>1</v>
      </c>
      <c r="AC3126" s="22" t="str">
        <f>[1]!s_info_nature1(A3126,"")</f>
        <v>中央国有企业</v>
      </c>
      <c r="AD3126" s="6" t="str">
        <f>[1]!s_info_city(A3126)</f>
        <v>北京市</v>
      </c>
      <c r="AE3126" s="6" t="str">
        <f>[1]!s_info_province(A3126)</f>
        <v>北京</v>
      </c>
      <c r="AF3126">
        <v>116.40528500000001</v>
      </c>
      <c r="AG3126">
        <v>39.904989</v>
      </c>
    </row>
    <row r="3127" spans="1:33" x14ac:dyDescent="0.3">
      <c r="A3127" s="12" t="s">
        <v>6720</v>
      </c>
      <c r="B3127" s="12" t="s">
        <v>6721</v>
      </c>
      <c r="C3127" s="16" t="str">
        <f>[1]!s_info_mkt(A3127)</f>
        <v>创业板</v>
      </c>
      <c r="D3127" s="16" t="str">
        <f>[1]!s_ipo_listeddate(A3127)</f>
        <v>2017-06-08</v>
      </c>
      <c r="E3127" s="16" t="str">
        <f>[1]!lastradeday_s("000002","")</f>
        <v>2026-06-22</v>
      </c>
      <c r="F3127" s="16" t="str">
        <f>[1]!s_info_industry_csrc2023(A3127,"",3)</f>
        <v>商务服务业</v>
      </c>
      <c r="G3127" s="16" t="str">
        <f>[1]!s_info_industry_csrc2023(A3127,"",1)</f>
        <v>租赁和商务服务业</v>
      </c>
      <c r="H3127" s="16">
        <f>[1]!s_is(A3127,83,"FY","YTD","20251231",1,"",100000000)</f>
        <v>145.40261000590002</v>
      </c>
      <c r="I3127" s="16">
        <f>[1]!s_is(A3127,83,"FY","YTD","20241231",1,"",100000000)</f>
        <v>117.8766014416</v>
      </c>
      <c r="J3127" s="16">
        <f t="shared" si="144"/>
        <v>0.23351545792518724</v>
      </c>
      <c r="K3127" s="16">
        <f>[1]!s_is(A3127,61,"FY","YTD","20251231",1,"",100000000)</f>
        <v>3.1352415875999999</v>
      </c>
      <c r="L3127" s="16">
        <f>[1]!s_is(A3127,61,"FY","YTD","20241231",1,"",100000000)</f>
        <v>2.0534996712</v>
      </c>
      <c r="M3127" s="16">
        <f t="shared" si="145"/>
        <v>0.52677968814470977</v>
      </c>
      <c r="N3127" s="16">
        <f>[1]!s_fa_roe(A3127,"20251231")</f>
        <v>14.765599999999999</v>
      </c>
      <c r="O3127" s="16">
        <f>[1]!s_stmnote_rdexp(A3127,"20251231",1,10000)</f>
        <v>8645.8457159999998</v>
      </c>
      <c r="P3127" s="20">
        <f t="shared" si="146"/>
        <v>5.9461420366863959E-3</v>
      </c>
      <c r="Q3127" s="16">
        <f>[1]!s_margin_tradingbalance(A3127,"",10000)</f>
        <v>0</v>
      </c>
      <c r="R3127" s="16">
        <f>[1]!s_margin_seclendingbalance(A3127,"",10000)</f>
        <v>0</v>
      </c>
      <c r="S3127" s="17">
        <f>[1]!s_val_ev(A3127,"",100000000)</f>
        <v>36.724066589400003</v>
      </c>
      <c r="T3127" s="17">
        <f>[1]!share_freesharesmv(A3127,"",100000000)</f>
        <v>25.813784590800001</v>
      </c>
      <c r="U3127" s="17">
        <f>[1]!s_dq_amount_btin(A3127,E3127,100000000)</f>
        <v>1.4550090099999999</v>
      </c>
      <c r="V3127" s="17">
        <f>[1]!s_dq_turn(A3127,E3127)</f>
        <v>4.1072650756385176</v>
      </c>
      <c r="W3127" s="2">
        <f>[1]!s_pq_amount(A3127,"20260101","",100000000)</f>
        <v>153.03407021999999</v>
      </c>
      <c r="X3127" s="2">
        <f>[1]!s_pq_avgamount(A3127,"20260101","",100000000)</f>
        <v>1.3912188201818183</v>
      </c>
      <c r="Y3127" s="17">
        <f>[1]!s_ipo_dilutedpe(A3127)</f>
        <v>22.97</v>
      </c>
      <c r="Z3127" s="12">
        <f>[1]!s_ipo_collection_total(A3127,100000000)</f>
        <v>2.9474999999999998</v>
      </c>
      <c r="AA3127" s="2">
        <f>[1]!s_val_pe_ttm(A3127,E3127)</f>
        <v>10.564598083496094</v>
      </c>
      <c r="AB3127" s="5">
        <f>[1]!s_info_zjtxornot1(A3127,"")</f>
        <v>0</v>
      </c>
      <c r="AC3127" s="22" t="str">
        <f>[1]!s_info_nature1(A3127,"")</f>
        <v>民营企业</v>
      </c>
      <c r="AD3127" s="6" t="str">
        <f>[1]!s_info_city(A3127)</f>
        <v>北京市</v>
      </c>
      <c r="AE3127" s="6" t="str">
        <f>[1]!s_info_province(A3127)</f>
        <v>北京</v>
      </c>
      <c r="AF3127">
        <v>116.40528500000001</v>
      </c>
      <c r="AG3127">
        <v>39.904989</v>
      </c>
    </row>
    <row r="3128" spans="1:33" x14ac:dyDescent="0.3">
      <c r="A3128" s="12" t="s">
        <v>6722</v>
      </c>
      <c r="B3128" s="12" t="s">
        <v>6723</v>
      </c>
      <c r="C3128" s="16" t="str">
        <f>[1]!s_info_mkt(A3128)</f>
        <v>创业板</v>
      </c>
      <c r="D3128" s="16" t="str">
        <f>[1]!s_ipo_listeddate(A3128)</f>
        <v>2017-03-17</v>
      </c>
      <c r="E3128" s="16" t="str">
        <f>[1]!lastradeday_s("000002","")</f>
        <v>2026-06-22</v>
      </c>
      <c r="F3128" s="16" t="str">
        <f>[1]!s_info_industry_csrc2023(A3128,"",3)</f>
        <v>电气机械和器材制造业</v>
      </c>
      <c r="G3128" s="16" t="str">
        <f>[1]!s_info_industry_csrc2023(A3128,"",1)</f>
        <v>制造业</v>
      </c>
      <c r="H3128" s="16">
        <f>[1]!s_is(A3128,83,"FY","YTD","20251231",1,"",100000000)</f>
        <v>18.053545146699999</v>
      </c>
      <c r="I3128" s="16">
        <f>[1]!s_is(A3128,83,"FY","YTD","20241231",1,"",100000000)</f>
        <v>20.7801761636</v>
      </c>
      <c r="J3128" s="16">
        <f t="shared" si="144"/>
        <v>-0.13121308478973137</v>
      </c>
      <c r="K3128" s="16">
        <f>[1]!s_is(A3128,61,"FY","YTD","20251231",1,"",100000000)</f>
        <v>-0.43495884869999996</v>
      </c>
      <c r="L3128" s="16">
        <f>[1]!s_is(A3128,61,"FY","YTD","20241231",1,"",100000000)</f>
        <v>0.48086931270000005</v>
      </c>
      <c r="M3128" s="16">
        <f t="shared" si="145"/>
        <v>-1.9045261097194566</v>
      </c>
      <c r="N3128" s="16">
        <f>[1]!s_fa_roe(A3128,"20251231")</f>
        <v>-2.1551999999999998</v>
      </c>
      <c r="O3128" s="16">
        <f>[1]!s_stmnote_rdexp(A3128,"20251231",1,10000)</f>
        <v>6389.7259759999997</v>
      </c>
      <c r="P3128" s="20">
        <f t="shared" si="146"/>
        <v>3.5393192439923497E-2</v>
      </c>
      <c r="Q3128" s="16">
        <f>[1]!s_margin_tradingbalance(A3128,"",10000)</f>
        <v>0</v>
      </c>
      <c r="R3128" s="16">
        <f>[1]!s_margin_seclendingbalance(A3128,"",10000)</f>
        <v>0</v>
      </c>
      <c r="S3128" s="17">
        <f>[1]!s_val_ev(A3128,"",100000000)</f>
        <v>27.0113077</v>
      </c>
      <c r="T3128" s="17">
        <f>[1]!share_freesharesmv(A3128,"",100000000)</f>
        <v>9.8386547601000007</v>
      </c>
      <c r="U3128" s="17">
        <f>[1]!s_dq_amount_btin(A3128,E3128,100000000)</f>
        <v>0.31323587000000003</v>
      </c>
      <c r="V3128" s="17">
        <f>[1]!s_dq_turn(A3128,E3128)</f>
        <v>2.0470692433562307</v>
      </c>
      <c r="W3128" s="2">
        <f>[1]!s_pq_amount(A3128,"20260101","",100000000)</f>
        <v>38.125276249999999</v>
      </c>
      <c r="X3128" s="2">
        <f>[1]!s_pq_avgamount(A3128,"20260101","",100000000)</f>
        <v>0.34659342045454544</v>
      </c>
      <c r="Y3128" s="17">
        <f>[1]!s_ipo_dilutedpe(A3128)</f>
        <v>22.99</v>
      </c>
      <c r="Z3128" s="12">
        <f>[1]!s_ipo_collection_total(A3128,100000000)</f>
        <v>13.51</v>
      </c>
      <c r="AA3128" s="2">
        <f>[1]!s_val_pe_ttm(A3128,E3128)</f>
        <v>-50.064441680908203</v>
      </c>
      <c r="AB3128" s="5">
        <f>[1]!s_info_zjtxornot1(A3128,"")</f>
        <v>0</v>
      </c>
      <c r="AC3128" s="22" t="str">
        <f>[1]!s_info_nature1(A3128,"")</f>
        <v>公众企业</v>
      </c>
      <c r="AD3128" s="6" t="str">
        <f>[1]!s_info_city(A3128)</f>
        <v>广州市</v>
      </c>
      <c r="AE3128" s="6" t="str">
        <f>[1]!s_info_province(A3128)</f>
        <v>广东省</v>
      </c>
      <c r="AF3128">
        <v>113.280637</v>
      </c>
      <c r="AG3128">
        <v>23.125177999999998</v>
      </c>
    </row>
    <row r="3129" spans="1:33" x14ac:dyDescent="0.3">
      <c r="A3129" s="12" t="s">
        <v>6724</v>
      </c>
      <c r="B3129" s="12" t="s">
        <v>6725</v>
      </c>
      <c r="C3129" s="16" t="str">
        <f>[1]!s_info_mkt(A3129)</f>
        <v>主板</v>
      </c>
      <c r="D3129" s="16" t="str">
        <f>[1]!s_ipo_listeddate(A3129)</f>
        <v>1999-04-22</v>
      </c>
      <c r="E3129" s="16" t="str">
        <f>[1]!lastradeday_s("000002","")</f>
        <v>2026-06-22</v>
      </c>
      <c r="F3129" s="16" t="str">
        <f>[1]!s_info_industry_csrc2023(A3129,"",3)</f>
        <v>房地产业</v>
      </c>
      <c r="G3129" s="16" t="str">
        <f>[1]!s_info_industry_csrc2023(A3129,"",1)</f>
        <v>房地产业</v>
      </c>
      <c r="H3129" s="16">
        <f>[1]!s_is(A3129,83,"FY","YTD","20251231",1,"",100000000)</f>
        <v>4.1250620885</v>
      </c>
      <c r="I3129" s="16">
        <f>[1]!s_is(A3129,83,"FY","YTD","20241231",1,"",100000000)</f>
        <v>28.310329251399999</v>
      </c>
      <c r="J3129" s="16">
        <f t="shared" si="144"/>
        <v>-0.85429127115164127</v>
      </c>
      <c r="K3129" s="16">
        <f>[1]!s_is(A3129,61,"FY","YTD","20251231",1,"",100000000)</f>
        <v>-0.43183472869999995</v>
      </c>
      <c r="L3129" s="16">
        <f>[1]!s_is(A3129,61,"FY","YTD","20241231",1,"",100000000)</f>
        <v>5.0846884924999998</v>
      </c>
      <c r="M3129" s="16">
        <f t="shared" si="145"/>
        <v>-1.0849284532055334</v>
      </c>
      <c r="N3129" s="16">
        <f>[1]!s_fa_roe(A3129,"20251231")</f>
        <v>-1.3887</v>
      </c>
      <c r="O3129" s="16">
        <f>[1]!s_stmnote_rdexp(A3129,"20251231",1,10000)</f>
        <v>0</v>
      </c>
      <c r="P3129" s="20">
        <f t="shared" si="146"/>
        <v>0</v>
      </c>
      <c r="Q3129" s="16">
        <f>[1]!s_margin_tradingbalance(A3129,"",10000)</f>
        <v>21051.661100000001</v>
      </c>
      <c r="R3129" s="16">
        <f>[1]!s_margin_seclendingbalance(A3129,"",10000)</f>
        <v>16.412099999999999</v>
      </c>
      <c r="S3129" s="17">
        <f>[1]!s_val_ev(A3129,"",100000000)</f>
        <v>28.625718541799998</v>
      </c>
      <c r="T3129" s="17">
        <f>[1]!share_freesharesmv(A3129,"",100000000)</f>
        <v>22.637030803800002</v>
      </c>
      <c r="U3129" s="17">
        <f>[1]!s_dq_amount_btin(A3129,E3129,100000000)</f>
        <v>0.44710114000000001</v>
      </c>
      <c r="V3129" s="17">
        <f>[1]!s_dq_turn(A3129,E3129)</f>
        <v>1.6058055588034401</v>
      </c>
      <c r="W3129" s="2">
        <f>[1]!s_pq_amount(A3129,"20260101","",100000000)</f>
        <v>87.54350144</v>
      </c>
      <c r="X3129" s="2">
        <f>[1]!s_pq_avgamount(A3129,"20260101","",100000000)</f>
        <v>0.79585001309090908</v>
      </c>
      <c r="Y3129" s="17">
        <f>[1]!s_ipo_dilutedpe(A3129)</f>
        <v>0</v>
      </c>
      <c r="Z3129" s="12">
        <f>[1]!s_ipo_collection_total(A3129,100000000)</f>
        <v>3.2549999999999999</v>
      </c>
      <c r="AA3129" s="2">
        <f>[1]!s_val_pe_ttm(A3129,E3129)</f>
        <v>-49.084621429443359</v>
      </c>
      <c r="AB3129" s="5">
        <f>[1]!s_info_zjtxornot1(A3129,"")</f>
        <v>0</v>
      </c>
      <c r="AC3129" s="22" t="str">
        <f>[1]!s_info_nature1(A3129,"")</f>
        <v>地方国有企业</v>
      </c>
      <c r="AD3129" s="6" t="str">
        <f>[1]!s_info_city(A3129)</f>
        <v>天津市</v>
      </c>
      <c r="AE3129" s="6" t="str">
        <f>[1]!s_info_province(A3129)</f>
        <v>天津</v>
      </c>
      <c r="AF3129">
        <v>117.19018199999999</v>
      </c>
      <c r="AG3129">
        <v>39.125596000000002</v>
      </c>
    </row>
    <row r="3130" spans="1:33" x14ac:dyDescent="0.3">
      <c r="A3130" s="12" t="s">
        <v>6726</v>
      </c>
      <c r="B3130" s="12" t="s">
        <v>6727</v>
      </c>
      <c r="C3130" s="16" t="str">
        <f>[1]!s_info_mkt(A3130)</f>
        <v>主板</v>
      </c>
      <c r="D3130" s="16" t="str">
        <f>[1]!s_ipo_listeddate(A3130)</f>
        <v>1998-12-10</v>
      </c>
      <c r="E3130" s="16" t="str">
        <f>[1]!lastradeday_s("000002","")</f>
        <v>2026-06-22</v>
      </c>
      <c r="F3130" s="16" t="str">
        <f>[1]!s_info_industry_csrc2023(A3130,"",3)</f>
        <v>农副食品加工业</v>
      </c>
      <c r="G3130" s="16" t="str">
        <f>[1]!s_info_industry_csrc2023(A3130,"",1)</f>
        <v>制造业</v>
      </c>
      <c r="H3130" s="16">
        <f>[1]!s_is(A3130,83,"FY","YTD","20251231",1,"",100000000)</f>
        <v>594.59718486960003</v>
      </c>
      <c r="I3130" s="16">
        <f>[1]!s_is(A3130,83,"FY","YTD","20241231",1,"",100000000)</f>
        <v>597.15249829280003</v>
      </c>
      <c r="J3130" s="16">
        <f t="shared" si="144"/>
        <v>-4.2791639162615969E-3</v>
      </c>
      <c r="K3130" s="16">
        <f>[1]!s_is(A3130,61,"FY","YTD","20251231",1,"",100000000)</f>
        <v>51.046099860200002</v>
      </c>
      <c r="L3130" s="16">
        <f>[1]!s_is(A3130,61,"FY","YTD","20241231",1,"",100000000)</f>
        <v>49.890480746000001</v>
      </c>
      <c r="M3130" s="16">
        <f t="shared" si="145"/>
        <v>2.3163118433021969E-2</v>
      </c>
      <c r="N3130" s="16">
        <f>[1]!s_fa_roe(A3130,"20251231")</f>
        <v>24.032399999999999</v>
      </c>
      <c r="O3130" s="16">
        <f>[1]!s_stmnote_rdexp(A3130,"20251231",1,10000)</f>
        <v>96360.356602</v>
      </c>
      <c r="P3130" s="20">
        <f t="shared" si="146"/>
        <v>1.6205989374660865E-2</v>
      </c>
      <c r="Q3130" s="16">
        <f>[1]!s_margin_tradingbalance(A3130,"",10000)</f>
        <v>25432.8717</v>
      </c>
      <c r="R3130" s="16">
        <f>[1]!s_margin_seclendingbalance(A3130,"",10000)</f>
        <v>2146.5900999999999</v>
      </c>
      <c r="S3130" s="17">
        <f>[1]!s_val_ev(A3130,"",100000000)</f>
        <v>792.02155329179993</v>
      </c>
      <c r="T3130" s="17">
        <f>[1]!share_freesharesmv(A3130,"",100000000)</f>
        <v>234.88240874580001</v>
      </c>
      <c r="U3130" s="17">
        <f>[1]!s_dq_amount_btin(A3130,E3130,100000000)</f>
        <v>3.0718960000000002</v>
      </c>
      <c r="V3130" s="17">
        <f>[1]!s_dq_turn(A3130,E3130)</f>
        <v>0.38988941427080281</v>
      </c>
      <c r="W3130" s="2">
        <f>[1]!s_pq_amount(A3130,"20260101","",100000000)</f>
        <v>340.00457898000002</v>
      </c>
      <c r="X3130" s="2">
        <f>[1]!s_pq_avgamount(A3130,"20260101","",100000000)</f>
        <v>3.0909507180000002</v>
      </c>
      <c r="Y3130" s="17">
        <f>[1]!s_ipo_dilutedpe(A3130)</f>
        <v>0</v>
      </c>
      <c r="Z3130" s="12">
        <f>[1]!s_ipo_collection_total(A3130,100000000)</f>
        <v>3.12</v>
      </c>
      <c r="AA3130" s="2">
        <f>[1]!s_val_pe_ttm(A3130,E3130)</f>
        <v>15.059858322143555</v>
      </c>
      <c r="AB3130" s="5">
        <f>[1]!s_info_zjtxornot1(A3130,"")</f>
        <v>0</v>
      </c>
      <c r="AC3130" s="22" t="str">
        <f>[1]!s_info_nature1(A3130,"")</f>
        <v>外资企业</v>
      </c>
      <c r="AD3130" s="6" t="str">
        <f>[1]!s_info_city(A3130)</f>
        <v>漯河市</v>
      </c>
      <c r="AE3130" s="6" t="str">
        <f>[1]!s_info_province(A3130)</f>
        <v>河南省</v>
      </c>
      <c r="AF3130">
        <v>114.026405</v>
      </c>
      <c r="AG3130">
        <v>33.575854999999997</v>
      </c>
    </row>
    <row r="3131" spans="1:33" x14ac:dyDescent="0.3">
      <c r="A3131" s="12" t="s">
        <v>6728</v>
      </c>
      <c r="B3131" s="12" t="s">
        <v>6729</v>
      </c>
      <c r="C3131" s="16" t="str">
        <f>[1]!s_info_mkt(A3131)</f>
        <v>主板</v>
      </c>
      <c r="D3131" s="16" t="str">
        <f>[1]!s_ipo_listeddate(A3131)</f>
        <v>2009-07-17</v>
      </c>
      <c r="E3131" s="16" t="str">
        <f>[1]!lastradeday_s("000002","")</f>
        <v>2026-06-22</v>
      </c>
      <c r="F3131" s="16" t="str">
        <f>[1]!s_info_industry_csrc2023(A3131,"",3)</f>
        <v>零售业</v>
      </c>
      <c r="G3131" s="16" t="str">
        <f>[1]!s_info_industry_csrc2023(A3131,"",1)</f>
        <v>批发和零售业</v>
      </c>
      <c r="H3131" s="16">
        <f>[1]!s_is(A3131,83,"FY","YTD","20251231",1,"",100000000)</f>
        <v>10.0269505036</v>
      </c>
      <c r="I3131" s="16">
        <f>[1]!s_is(A3131,83,"FY","YTD","20241231",1,"",100000000)</f>
        <v>12.9738171005</v>
      </c>
      <c r="J3131" s="16">
        <f t="shared" si="144"/>
        <v>-0.22713952062623344</v>
      </c>
      <c r="K3131" s="16">
        <f>[1]!s_is(A3131,61,"FY","YTD","20251231",1,"",100000000)</f>
        <v>-3.3456433094999998</v>
      </c>
      <c r="L3131" s="16">
        <f>[1]!s_is(A3131,61,"FY","YTD","20241231",1,"",100000000)</f>
        <v>0.2801134716</v>
      </c>
      <c r="M3131" s="16">
        <f t="shared" si="145"/>
        <v>-12.943885777395076</v>
      </c>
      <c r="N3131" s="16">
        <f>[1]!s_fa_roe(A3131,"20251231")</f>
        <v>-5.1234999999999999</v>
      </c>
      <c r="O3131" s="16">
        <f>[1]!s_stmnote_rdexp(A3131,"20251231",1,10000)</f>
        <v>0</v>
      </c>
      <c r="P3131" s="20">
        <f t="shared" si="146"/>
        <v>0</v>
      </c>
      <c r="Q3131" s="16">
        <f>[1]!s_margin_tradingbalance(A3131,"",10000)</f>
        <v>75351.357099999994</v>
      </c>
      <c r="R3131" s="16">
        <f>[1]!s_margin_seclendingbalance(A3131,"",10000)</f>
        <v>0.1222</v>
      </c>
      <c r="S3131" s="17">
        <f>[1]!s_val_ev(A3131,"",100000000)</f>
        <v>83.650368</v>
      </c>
      <c r="T3131" s="17">
        <f>[1]!share_freesharesmv(A3131,"",100000000)</f>
        <v>56.863443599999997</v>
      </c>
      <c r="U3131" s="17">
        <f>[1]!s_dq_amount_btin(A3131,E3131,100000000)</f>
        <v>1.7207887799999999</v>
      </c>
      <c r="V3131" s="17">
        <f>[1]!s_dq_turn(A3131,E3131)</f>
        <v>2.0902677917687105</v>
      </c>
      <c r="W3131" s="2">
        <f>[1]!s_pq_amount(A3131,"20260101","",100000000)</f>
        <v>266.79994126999998</v>
      </c>
      <c r="X3131" s="2">
        <f>[1]!s_pq_avgamount(A3131,"20260101","",100000000)</f>
        <v>2.4254540115454546</v>
      </c>
      <c r="Y3131" s="17">
        <f>[1]!s_ipo_dilutedpe(A3131)</f>
        <v>31.58</v>
      </c>
      <c r="Z3131" s="12">
        <f>[1]!s_ipo_collection_total(A3131,100000000)</f>
        <v>9.7899999999999991</v>
      </c>
      <c r="AA3131" s="2">
        <f>[1]!s_val_pe_ttm(A3131,E3131)</f>
        <v>-25.441133499145508</v>
      </c>
      <c r="AB3131" s="5">
        <f>[1]!s_info_zjtxornot1(A3131,"")</f>
        <v>0</v>
      </c>
      <c r="AC3131" s="22" t="str">
        <f>[1]!s_info_nature1(A3131,"")</f>
        <v>民营企业</v>
      </c>
      <c r="AD3131" s="6" t="str">
        <f>[1]!s_info_city(A3131)</f>
        <v>长沙市</v>
      </c>
      <c r="AE3131" s="6" t="str">
        <f>[1]!s_info_province(A3131)</f>
        <v>湖南省</v>
      </c>
      <c r="AF3131">
        <v>112.98227900000001</v>
      </c>
      <c r="AG3131">
        <v>28.194089999999999</v>
      </c>
    </row>
    <row r="3132" spans="1:33" x14ac:dyDescent="0.3">
      <c r="A3132" s="12" t="s">
        <v>6730</v>
      </c>
      <c r="B3132" s="12" t="s">
        <v>6731</v>
      </c>
      <c r="C3132" s="16" t="str">
        <f>[1]!s_info_mkt(A3132)</f>
        <v>主板</v>
      </c>
      <c r="D3132" s="16" t="str">
        <f>[1]!s_ipo_listeddate(A3132)</f>
        <v>2020-04-08</v>
      </c>
      <c r="E3132" s="16" t="str">
        <f>[1]!lastradeday_s("000002","")</f>
        <v>2026-06-22</v>
      </c>
      <c r="F3132" s="16" t="str">
        <f>[1]!s_info_industry_csrc2023(A3132,"",3)</f>
        <v>仪器仪表制造业</v>
      </c>
      <c r="G3132" s="16" t="str">
        <f>[1]!s_info_industry_csrc2023(A3132,"",1)</f>
        <v>制造业</v>
      </c>
      <c r="H3132" s="16">
        <f>[1]!s_is(A3132,83,"FY","YTD","20251231",1,"",100000000)</f>
        <v>18.738385502899998</v>
      </c>
      <c r="I3132" s="16">
        <f>[1]!s_is(A3132,83,"FY","YTD","20241231",1,"",100000000)</f>
        <v>15.8428329746</v>
      </c>
      <c r="J3132" s="16">
        <f t="shared" si="144"/>
        <v>0.18276734552098661</v>
      </c>
      <c r="K3132" s="16">
        <f>[1]!s_is(A3132,61,"FY","YTD","20251231",1,"",100000000)</f>
        <v>2.2537227543</v>
      </c>
      <c r="L3132" s="16">
        <f>[1]!s_is(A3132,61,"FY","YTD","20241231",1,"",100000000)</f>
        <v>2.0046456718000001</v>
      </c>
      <c r="M3132" s="16">
        <f t="shared" si="145"/>
        <v>0.12424992905422037</v>
      </c>
      <c r="N3132" s="16">
        <f>[1]!s_fa_roe(A3132,"20251231")</f>
        <v>13.86</v>
      </c>
      <c r="O3132" s="16">
        <f>[1]!s_stmnote_rdexp(A3132,"20251231",1,10000)</f>
        <v>23659.578254</v>
      </c>
      <c r="P3132" s="20">
        <f t="shared" si="146"/>
        <v>0.12626262945832972</v>
      </c>
      <c r="Q3132" s="16">
        <f>[1]!s_margin_tradingbalance(A3132,"",10000)</f>
        <v>0</v>
      </c>
      <c r="R3132" s="16">
        <f>[1]!s_margin_seclendingbalance(A3132,"",10000)</f>
        <v>0</v>
      </c>
      <c r="S3132" s="17">
        <f>[1]!s_val_ev(A3132,"",100000000)</f>
        <v>168.2864657721</v>
      </c>
      <c r="T3132" s="17">
        <f>[1]!share_freesharesmv(A3132,"",100000000)</f>
        <v>90.742844240099998</v>
      </c>
      <c r="U3132" s="17">
        <f>[1]!s_dq_amount_btin(A3132,E3132,100000000)</f>
        <v>7.5233416499999999</v>
      </c>
      <c r="V3132" s="17">
        <f>[1]!s_dq_turn(A3132,E3132)</f>
        <v>6.3617715343957402</v>
      </c>
      <c r="W3132" s="2">
        <f>[1]!s_pq_amount(A3132,"20260101","",100000000)</f>
        <v>585.56005611</v>
      </c>
      <c r="X3132" s="2">
        <f>[1]!s_pq_avgamount(A3132,"20260101","",100000000)</f>
        <v>5.3232732373636367</v>
      </c>
      <c r="Y3132" s="17">
        <f>[1]!s_ipo_dilutedpe(A3132)</f>
        <v>22.99</v>
      </c>
      <c r="Z3132" s="12">
        <f>[1]!s_ipo_collection_total(A3132,100000000)</f>
        <v>5.0960000000000001</v>
      </c>
      <c r="AA3132" s="2">
        <f>[1]!s_val_pe_ttm(A3132,E3132)</f>
        <v>69.633918762207031</v>
      </c>
      <c r="AB3132" s="5">
        <f>[1]!s_info_zjtxornot1(A3132,"")</f>
        <v>1</v>
      </c>
      <c r="AC3132" s="22" t="str">
        <f>[1]!s_info_nature1(A3132,"")</f>
        <v>民营企业</v>
      </c>
      <c r="AD3132" s="6" t="str">
        <f>[1]!s_info_city(A3132)</f>
        <v>深圳市</v>
      </c>
      <c r="AE3132" s="6" t="str">
        <f>[1]!s_info_province(A3132)</f>
        <v>广东省</v>
      </c>
      <c r="AF3132">
        <v>114.085947</v>
      </c>
      <c r="AG3132">
        <v>22.547000000000001</v>
      </c>
    </row>
    <row r="3133" spans="1:33" x14ac:dyDescent="0.3">
      <c r="A3133" s="12" t="s">
        <v>6732</v>
      </c>
      <c r="B3133" s="12" t="s">
        <v>6733</v>
      </c>
      <c r="C3133" s="16" t="str">
        <f>[1]!s_info_mkt(A3133)</f>
        <v>主板</v>
      </c>
      <c r="D3133" s="16" t="str">
        <f>[1]!s_ipo_listeddate(A3133)</f>
        <v>2012-08-08</v>
      </c>
      <c r="E3133" s="16" t="str">
        <f>[1]!lastradeday_s("000002","")</f>
        <v>2026-06-22</v>
      </c>
      <c r="F3133" s="16" t="str">
        <f>[1]!s_info_industry_csrc2023(A3133,"",3)</f>
        <v>医药制造业</v>
      </c>
      <c r="G3133" s="16" t="str">
        <f>[1]!s_info_industry_csrc2023(A3133,"",1)</f>
        <v>制造业</v>
      </c>
      <c r="H3133" s="16">
        <f>[1]!s_is(A3133,83,"FY","YTD","20251231",1,"",100000000)</f>
        <v>2.7676119691000003</v>
      </c>
      <c r="I3133" s="16">
        <f>[1]!s_is(A3133,83,"FY","YTD","20241231",1,"",100000000)</f>
        <v>1.7420582062999999</v>
      </c>
      <c r="J3133" s="16">
        <f t="shared" si="144"/>
        <v>0.58870235167296681</v>
      </c>
      <c r="K3133" s="16">
        <f>[1]!s_is(A3133,61,"FY","YTD","20251231",1,"",100000000)</f>
        <v>0.19043164440000002</v>
      </c>
      <c r="L3133" s="16">
        <f>[1]!s_is(A3133,61,"FY","YTD","20241231",1,"",100000000)</f>
        <v>-0.78304737200000007</v>
      </c>
      <c r="M3133" s="16">
        <f t="shared" si="145"/>
        <v>1.2431930062080587</v>
      </c>
      <c r="N3133" s="16">
        <f>[1]!s_fa_roe(A3133,"20251231")</f>
        <v>4.7260999999999997</v>
      </c>
      <c r="O3133" s="16">
        <f>[1]!s_stmnote_rdexp(A3133,"20251231",1,10000)</f>
        <v>3500.6418759999997</v>
      </c>
      <c r="P3133" s="20">
        <f t="shared" si="146"/>
        <v>0.12648600725405787</v>
      </c>
      <c r="Q3133" s="16">
        <f>[1]!s_margin_tradingbalance(A3133,"",10000)</f>
        <v>0</v>
      </c>
      <c r="R3133" s="16">
        <f>[1]!s_margin_seclendingbalance(A3133,"",10000)</f>
        <v>0</v>
      </c>
      <c r="S3133" s="17">
        <f>[1]!s_val_ev(A3133,"",100000000)</f>
        <v>36.24388415</v>
      </c>
      <c r="T3133" s="17">
        <f>[1]!share_freesharesmv(A3133,"",100000000)</f>
        <v>18.296136305600001</v>
      </c>
      <c r="U3133" s="17">
        <f>[1]!s_dq_amount_btin(A3133,E3133,100000000)</f>
        <v>1.0828725400000001</v>
      </c>
      <c r="V3133" s="17">
        <f>[1]!s_dq_turn(A3133,E3133)</f>
        <v>3.100552463667984</v>
      </c>
      <c r="W3133" s="2">
        <f>[1]!s_pq_amount(A3133,"20260101","",100000000)</f>
        <v>123.71675421</v>
      </c>
      <c r="X3133" s="2">
        <f>[1]!s_pq_avgamount(A3133,"20260101","",100000000)</f>
        <v>1.1350160936697247</v>
      </c>
      <c r="Y3133" s="17">
        <f>[1]!s_ipo_dilutedpe(A3133)</f>
        <v>35.090000000000003</v>
      </c>
      <c r="Z3133" s="12">
        <f>[1]!s_ipo_collection_total(A3133,100000000)</f>
        <v>6</v>
      </c>
      <c r="AA3133" s="2">
        <f>[1]!s_val_pe_ttm(A3133,E3133)</f>
        <v>111.41038513183594</v>
      </c>
      <c r="AB3133" s="5">
        <f>[1]!s_info_zjtxornot1(A3133,"")</f>
        <v>0</v>
      </c>
      <c r="AC3133" s="22" t="str">
        <f>[1]!s_info_nature1(A3133,"")</f>
        <v>民营企业</v>
      </c>
      <c r="AD3133" s="6" t="str">
        <f>[1]!s_info_city(A3133)</f>
        <v>海口市</v>
      </c>
      <c r="AE3133" s="6" t="str">
        <f>[1]!s_info_province(A3133)</f>
        <v>海南省</v>
      </c>
      <c r="AF3133">
        <v>110.33119000000001</v>
      </c>
      <c r="AG3133">
        <v>20.031970999999999</v>
      </c>
    </row>
    <row r="3134" spans="1:33" x14ac:dyDescent="0.3">
      <c r="A3134" s="12" t="s">
        <v>6734</v>
      </c>
      <c r="B3134" s="12" t="s">
        <v>6735</v>
      </c>
      <c r="C3134" s="16" t="str">
        <f>[1]!s_info_mkt(A3134)</f>
        <v>主板</v>
      </c>
      <c r="D3134" s="16" t="str">
        <f>[1]!s_ipo_listeddate(A3134)</f>
        <v>2010-09-29</v>
      </c>
      <c r="E3134" s="16" t="str">
        <f>[1]!lastradeday_s("000002","")</f>
        <v>2026-06-22</v>
      </c>
      <c r="F3134" s="16" t="str">
        <f>[1]!s_info_industry_csrc2023(A3134,"",3)</f>
        <v>通用设备制造业</v>
      </c>
      <c r="G3134" s="16" t="str">
        <f>[1]!s_info_industry_csrc2023(A3134,"",1)</f>
        <v>制造业</v>
      </c>
      <c r="H3134" s="16">
        <f>[1]!s_is(A3134,83,"FY","YTD","20251231",1,"",100000000)</f>
        <v>68.471965704300004</v>
      </c>
      <c r="I3134" s="16">
        <f>[1]!s_is(A3134,83,"FY","YTD","20241231",1,"",100000000)</f>
        <v>82.239885090599998</v>
      </c>
      <c r="J3134" s="16">
        <f t="shared" si="144"/>
        <v>-0.16741170505202552</v>
      </c>
      <c r="K3134" s="16">
        <f>[1]!s_is(A3134,61,"FY","YTD","20251231",1,"",100000000)</f>
        <v>3.6050154754000001</v>
      </c>
      <c r="L3134" s="16">
        <f>[1]!s_is(A3134,61,"FY","YTD","20241231",1,"",100000000)</f>
        <v>4.8496973499000005</v>
      </c>
      <c r="M3134" s="16">
        <f t="shared" si="145"/>
        <v>-0.25665145362641351</v>
      </c>
      <c r="N3134" s="16">
        <f>[1]!s_fa_roe(A3134,"20251231")</f>
        <v>8.0940999999999992</v>
      </c>
      <c r="O3134" s="16">
        <f>[1]!s_stmnote_rdexp(A3134,"20251231",1,10000)</f>
        <v>24451.098222000001</v>
      </c>
      <c r="P3134" s="20">
        <f t="shared" si="146"/>
        <v>3.5709648423989208E-2</v>
      </c>
      <c r="Q3134" s="16">
        <f>[1]!s_margin_tradingbalance(A3134,"",10000)</f>
        <v>21010.7798</v>
      </c>
      <c r="R3134" s="16">
        <f>[1]!s_margin_seclendingbalance(A3134,"",10000)</f>
        <v>10.5848</v>
      </c>
      <c r="S3134" s="17">
        <f>[1]!s_val_ev(A3134,"",100000000)</f>
        <v>46.6282385238</v>
      </c>
      <c r="T3134" s="17">
        <f>[1]!share_freesharesmv(A3134,"",100000000)</f>
        <v>31.1890079394</v>
      </c>
      <c r="U3134" s="17">
        <f>[1]!s_dq_amount_btin(A3134,E3134,100000000)</f>
        <v>0.49699871000000001</v>
      </c>
      <c r="V3134" s="17">
        <f>[1]!s_dq_turn(A3134,E3134)</f>
        <v>1.0882491166212436</v>
      </c>
      <c r="W3134" s="2">
        <f>[1]!s_pq_amount(A3134,"20260101","",100000000)</f>
        <v>95.893531749999994</v>
      </c>
      <c r="X3134" s="2">
        <f>[1]!s_pq_avgamount(A3134,"20260101","",100000000)</f>
        <v>0.87175937954545457</v>
      </c>
      <c r="Y3134" s="17">
        <f>[1]!s_ipo_dilutedpe(A3134)</f>
        <v>41.67</v>
      </c>
      <c r="Z3134" s="12">
        <f>[1]!s_ipo_collection_total(A3134,100000000)</f>
        <v>14.5</v>
      </c>
      <c r="AA3134" s="2">
        <f>[1]!s_val_pe_ttm(A3134,E3134)</f>
        <v>12.997114181518555</v>
      </c>
      <c r="AB3134" s="5">
        <f>[1]!s_info_zjtxornot1(A3134,"")</f>
        <v>1</v>
      </c>
      <c r="AC3134" s="22" t="str">
        <f>[1]!s_info_nature1(A3134,"")</f>
        <v>地方国有企业</v>
      </c>
      <c r="AD3134" s="6" t="str">
        <f>[1]!s_info_city(A3134)</f>
        <v>南通市</v>
      </c>
      <c r="AE3134" s="6" t="str">
        <f>[1]!s_info_province(A3134)</f>
        <v>江苏省</v>
      </c>
      <c r="AF3134">
        <v>120.864608</v>
      </c>
      <c r="AG3134">
        <v>32.016212000000003</v>
      </c>
    </row>
    <row r="3135" spans="1:33" x14ac:dyDescent="0.3">
      <c r="A3135" s="12" t="s">
        <v>6736</v>
      </c>
      <c r="B3135" s="12" t="s">
        <v>6737</v>
      </c>
      <c r="C3135" s="16" t="str">
        <f>[1]!s_info_mkt(A3135)</f>
        <v>创业板</v>
      </c>
      <c r="D3135" s="16" t="str">
        <f>[1]!s_ipo_listeddate(A3135)</f>
        <v>2012-04-25</v>
      </c>
      <c r="E3135" s="16" t="str">
        <f>[1]!lastradeday_s("000002","")</f>
        <v>2026-06-22</v>
      </c>
      <c r="F3135" s="16" t="str">
        <f>[1]!s_info_industry_csrc2023(A3135,"",3)</f>
        <v>软件和信息技术服务业</v>
      </c>
      <c r="G3135" s="16" t="str">
        <f>[1]!s_info_industry_csrc2023(A3135,"",1)</f>
        <v>信息传输、软件和信息技术服务业</v>
      </c>
      <c r="H3135" s="16">
        <f>[1]!s_is(A3135,83,"FY","YTD","20251231",1,"",100000000)</f>
        <v>4.8913477929000004</v>
      </c>
      <c r="I3135" s="16">
        <f>[1]!s_is(A3135,83,"FY","YTD","20241231",1,"",100000000)</f>
        <v>4.7227407639000001</v>
      </c>
      <c r="J3135" s="16">
        <f t="shared" si="144"/>
        <v>3.5701097610271182E-2</v>
      </c>
      <c r="K3135" s="16">
        <f>[1]!s_is(A3135,61,"FY","YTD","20251231",1,"",100000000)</f>
        <v>0.23036823179999999</v>
      </c>
      <c r="L3135" s="16">
        <f>[1]!s_is(A3135,61,"FY","YTD","20241231",1,"",100000000)</f>
        <v>-0.39624351990000001</v>
      </c>
      <c r="M3135" s="16">
        <f t="shared" si="145"/>
        <v>1.5813804396299984</v>
      </c>
      <c r="N3135" s="16">
        <f>[1]!s_fa_roe(A3135,"20251231")</f>
        <v>3.4561000000000002</v>
      </c>
      <c r="O3135" s="16">
        <f>[1]!s_stmnote_rdexp(A3135,"20251231",1,10000)</f>
        <v>13788.627328999999</v>
      </c>
      <c r="P3135" s="20">
        <f t="shared" si="146"/>
        <v>0.28189832154267946</v>
      </c>
      <c r="Q3135" s="16">
        <f>[1]!s_margin_tradingbalance(A3135,"",10000)</f>
        <v>16442.252899999999</v>
      </c>
      <c r="R3135" s="16">
        <f>[1]!s_margin_seclendingbalance(A3135,"",10000)</f>
        <v>45.446899999999999</v>
      </c>
      <c r="S3135" s="17">
        <f>[1]!s_val_ev(A3135,"",100000000)</f>
        <v>34.624589710000002</v>
      </c>
      <c r="T3135" s="17">
        <f>[1]!share_freesharesmv(A3135,"",100000000)</f>
        <v>24.457246533800003</v>
      </c>
      <c r="U3135" s="17">
        <f>[1]!s_dq_amount_btin(A3135,E3135,100000000)</f>
        <v>0.65508208000000001</v>
      </c>
      <c r="V3135" s="17">
        <f>[1]!s_dq_turn(A3135,E3135)</f>
        <v>2.3935467723840689</v>
      </c>
      <c r="W3135" s="2">
        <f>[1]!s_pq_amount(A3135,"20260101","",100000000)</f>
        <v>70.202563479999995</v>
      </c>
      <c r="X3135" s="2">
        <f>[1]!s_pq_avgamount(A3135,"20260101","",100000000)</f>
        <v>0.63820512254545458</v>
      </c>
      <c r="Y3135" s="17">
        <f>[1]!s_ipo_dilutedpe(A3135)</f>
        <v>30.61</v>
      </c>
      <c r="Z3135" s="12">
        <f>[1]!s_ipo_collection_total(A3135,100000000)</f>
        <v>2.6549999999999998</v>
      </c>
      <c r="AA3135" s="2">
        <f>[1]!s_val_pe_ttm(A3135,E3135)</f>
        <v>98.911399841308594</v>
      </c>
      <c r="AB3135" s="5">
        <f>[1]!s_info_zjtxornot1(A3135,"")</f>
        <v>0</v>
      </c>
      <c r="AC3135" s="22" t="str">
        <f>[1]!s_info_nature1(A3135,"")</f>
        <v>民营企业</v>
      </c>
      <c r="AD3135" s="6" t="str">
        <f>[1]!s_info_city(A3135)</f>
        <v>深圳市</v>
      </c>
      <c r="AE3135" s="6" t="str">
        <f>[1]!s_info_province(A3135)</f>
        <v>广东省</v>
      </c>
      <c r="AF3135">
        <v>114.085947</v>
      </c>
      <c r="AG3135">
        <v>22.547000000000001</v>
      </c>
    </row>
    <row r="3136" spans="1:33" x14ac:dyDescent="0.3">
      <c r="A3136" s="12" t="s">
        <v>6738</v>
      </c>
      <c r="B3136" s="12" t="s">
        <v>6739</v>
      </c>
      <c r="C3136" s="16" t="str">
        <f>[1]!s_info_mkt(A3136)</f>
        <v>创业板</v>
      </c>
      <c r="D3136" s="16" t="str">
        <f>[1]!s_ipo_listeddate(A3136)</f>
        <v>2012-02-16</v>
      </c>
      <c r="E3136" s="16" t="str">
        <f>[1]!lastradeday_s("000002","")</f>
        <v>2026-06-22</v>
      </c>
      <c r="F3136" s="16" t="str">
        <f>[1]!s_info_industry_csrc2023(A3136,"",3)</f>
        <v>软件和信息技术服务业</v>
      </c>
      <c r="G3136" s="16" t="str">
        <f>[1]!s_info_industry_csrc2023(A3136,"",1)</f>
        <v>信息传输、软件和信息技术服务业</v>
      </c>
      <c r="H3136" s="16">
        <f>[1]!s_is(A3136,83,"FY","YTD","20251231",1,"",100000000)</f>
        <v>7.5469470873000004</v>
      </c>
      <c r="I3136" s="16">
        <f>[1]!s_is(A3136,83,"FY","YTD","20241231",1,"",100000000)</f>
        <v>7.6748914859999999</v>
      </c>
      <c r="J3136" s="16">
        <f t="shared" si="144"/>
        <v>-1.6670515659196861E-2</v>
      </c>
      <c r="K3136" s="16">
        <f>[1]!s_is(A3136,61,"FY","YTD","20251231",1,"",100000000)</f>
        <v>-0.45079660500000002</v>
      </c>
      <c r="L3136" s="16">
        <f>[1]!s_is(A3136,61,"FY","YTD","20241231",1,"",100000000)</f>
        <v>-2.9195114599999999E-2</v>
      </c>
      <c r="M3136" s="16">
        <f t="shared" si="145"/>
        <v>-14.440823273904876</v>
      </c>
      <c r="N3136" s="16">
        <f>[1]!s_fa_roe(A3136,"20251231")</f>
        <v>-5.6908000000000003</v>
      </c>
      <c r="O3136" s="16">
        <f>[1]!s_stmnote_rdexp(A3136,"20251231",1,10000)</f>
        <v>8944.432284999999</v>
      </c>
      <c r="P3136" s="20">
        <f t="shared" si="146"/>
        <v>0.11851722533011641</v>
      </c>
      <c r="Q3136" s="16">
        <f>[1]!s_margin_tradingbalance(A3136,"",10000)</f>
        <v>58011.822500000002</v>
      </c>
      <c r="R3136" s="16">
        <f>[1]!s_margin_seclendingbalance(A3136,"",10000)</f>
        <v>8.8825000000000003</v>
      </c>
      <c r="S3136" s="17">
        <f>[1]!s_val_ev(A3136,"",100000000)</f>
        <v>62.054059192999993</v>
      </c>
      <c r="T3136" s="17">
        <f>[1]!share_freesharesmv(A3136,"",100000000)</f>
        <v>49.619617068000004</v>
      </c>
      <c r="U3136" s="17">
        <f>[1]!s_dq_amount_btin(A3136,E3136,100000000)</f>
        <v>2.5737057499999998</v>
      </c>
      <c r="V3136" s="17">
        <f>[1]!s_dq_turn(A3136,E3136)</f>
        <v>4.3061981668882021</v>
      </c>
      <c r="W3136" s="2">
        <f>[1]!s_pq_amount(A3136,"20260101","",100000000)</f>
        <v>487.32599034999998</v>
      </c>
      <c r="X3136" s="2">
        <f>[1]!s_pq_avgamount(A3136,"20260101","",100000000)</f>
        <v>4.430236275909091</v>
      </c>
      <c r="Y3136" s="17">
        <f>[1]!s_ipo_dilutedpe(A3136)</f>
        <v>23.15</v>
      </c>
      <c r="Z3136" s="12">
        <f>[1]!s_ipo_collection_total(A3136,100000000)</f>
        <v>1.8887</v>
      </c>
      <c r="AA3136" s="2">
        <f>[1]!s_val_pe_ttm(A3136,E3136)</f>
        <v>-166.48609924316406</v>
      </c>
      <c r="AB3136" s="5">
        <f>[1]!s_info_zjtxornot1(A3136,"")</f>
        <v>0</v>
      </c>
      <c r="AC3136" s="22" t="str">
        <f>[1]!s_info_nature1(A3136,"")</f>
        <v>地方国有企业</v>
      </c>
      <c r="AD3136" s="6" t="str">
        <f>[1]!s_info_city(A3136)</f>
        <v>沈阳市</v>
      </c>
      <c r="AE3136" s="6" t="str">
        <f>[1]!s_info_province(A3136)</f>
        <v>辽宁省</v>
      </c>
      <c r="AF3136">
        <v>123.429096</v>
      </c>
      <c r="AG3136">
        <v>41.796767000000003</v>
      </c>
    </row>
    <row r="3137" spans="1:33" x14ac:dyDescent="0.3">
      <c r="A3137" s="12" t="s">
        <v>6740</v>
      </c>
      <c r="B3137" s="12" t="s">
        <v>6741</v>
      </c>
      <c r="C3137" s="16" t="str">
        <f>[1]!s_info_mkt(A3137)</f>
        <v>主板</v>
      </c>
      <c r="D3137" s="16" t="str">
        <f>[1]!s_ipo_listeddate(A3137)</f>
        <v>2007-04-26</v>
      </c>
      <c r="E3137" s="16" t="str">
        <f>[1]!lastradeday_s("000002","")</f>
        <v>2026-06-22</v>
      </c>
      <c r="F3137" s="16" t="str">
        <f>[1]!s_info_industry_csrc2023(A3137,"",3)</f>
        <v>水上运输业</v>
      </c>
      <c r="G3137" s="16" t="str">
        <f>[1]!s_info_industry_csrc2023(A3137,"",1)</f>
        <v>交通运输、仓储和邮政业</v>
      </c>
      <c r="H3137" s="16">
        <f>[1]!s_is(A3137,83,"FY","YTD","20251231",1,"",100000000)</f>
        <v>25.706020520500001</v>
      </c>
      <c r="I3137" s="16">
        <f>[1]!s_is(A3137,83,"FY","YTD","20241231",1,"",100000000)</f>
        <v>26.318765024600001</v>
      </c>
      <c r="J3137" s="16">
        <f t="shared" si="144"/>
        <v>-2.3281658676889694E-2</v>
      </c>
      <c r="K3137" s="16">
        <f>[1]!s_is(A3137,61,"FY","YTD","20251231",1,"",100000000)</f>
        <v>1.7061677655</v>
      </c>
      <c r="L3137" s="16">
        <f>[1]!s_is(A3137,61,"FY","YTD","20241231",1,"",100000000)</f>
        <v>1.9063490037999999</v>
      </c>
      <c r="M3137" s="16">
        <f t="shared" si="145"/>
        <v>-0.10500765489475999</v>
      </c>
      <c r="N3137" s="16">
        <f>[1]!s_fa_roe(A3137,"20251231")</f>
        <v>4.1185999999999998</v>
      </c>
      <c r="O3137" s="16">
        <f>[1]!s_stmnote_rdexp(A3137,"20251231",1,10000)</f>
        <v>0</v>
      </c>
      <c r="P3137" s="20">
        <f t="shared" si="146"/>
        <v>0</v>
      </c>
      <c r="Q3137" s="16">
        <f>[1]!s_margin_tradingbalance(A3137,"",10000)</f>
        <v>10970.105100000001</v>
      </c>
      <c r="R3137" s="16">
        <f>[1]!s_margin_seclendingbalance(A3137,"",10000)</f>
        <v>37.932000000000002</v>
      </c>
      <c r="S3137" s="17">
        <f>[1]!s_val_ev(A3137,"",100000000)</f>
        <v>53.099306656800003</v>
      </c>
      <c r="T3137" s="17">
        <f>[1]!share_freesharesmv(A3137,"",100000000)</f>
        <v>21.898075198799997</v>
      </c>
      <c r="U3137" s="17">
        <f>[1]!s_dq_amount_btin(A3137,E3137,100000000)</f>
        <v>0.37343137999999998</v>
      </c>
      <c r="V3137" s="17">
        <f>[1]!s_dq_turn(A3137,E3137)</f>
        <v>0.70923081168287216</v>
      </c>
      <c r="W3137" s="2">
        <f>[1]!s_pq_amount(A3137,"20260101","",100000000)</f>
        <v>100.42391250999999</v>
      </c>
      <c r="X3137" s="2">
        <f>[1]!s_pq_avgamount(A3137,"20260101","",100000000)</f>
        <v>0.91294465918181822</v>
      </c>
      <c r="Y3137" s="17">
        <f>[1]!s_ipo_dilutedpe(A3137)</f>
        <v>27.67</v>
      </c>
      <c r="Z3137" s="12">
        <f>[1]!s_ipo_collection_total(A3137,100000000)</f>
        <v>7.47</v>
      </c>
      <c r="AA3137" s="2">
        <f>[1]!s_val_pe_ttm(A3137,E3137)</f>
        <v>29.723690032958984</v>
      </c>
      <c r="AB3137" s="5">
        <f>[1]!s_info_zjtxornot1(A3137,"")</f>
        <v>0</v>
      </c>
      <c r="AC3137" s="22" t="str">
        <f>[1]!s_info_nature1(A3137,"")</f>
        <v>地方国有企业</v>
      </c>
      <c r="AD3137" s="6" t="str">
        <f>[1]!s_info_city(A3137)</f>
        <v>连云港市</v>
      </c>
      <c r="AE3137" s="6" t="str">
        <f>[1]!s_info_province(A3137)</f>
        <v>江苏省</v>
      </c>
      <c r="AF3137">
        <v>119.178821</v>
      </c>
      <c r="AG3137">
        <v>34.600017999999999</v>
      </c>
    </row>
    <row r="3138" spans="1:33" x14ac:dyDescent="0.3">
      <c r="A3138" s="12" t="s">
        <v>189</v>
      </c>
      <c r="B3138" s="12" t="s">
        <v>190</v>
      </c>
      <c r="C3138" s="16" t="str">
        <f>[1]!s_info_mkt(A3138)</f>
        <v>北证</v>
      </c>
      <c r="D3138" s="16" t="str">
        <f>[1]!s_ipo_listeddate(A3138)</f>
        <v>2024-03-25</v>
      </c>
      <c r="E3138" s="16" t="str">
        <f>[1]!lastradeday_s("000002","")</f>
        <v>2026-06-22</v>
      </c>
      <c r="F3138" s="16" t="str">
        <f>[1]!s_info_industry_csrc2023(A3138,"",3)</f>
        <v>非金属矿物制品业</v>
      </c>
      <c r="G3138" s="16" t="str">
        <f>[1]!s_info_industry_csrc2023(A3138,"",1)</f>
        <v>制造业</v>
      </c>
      <c r="H3138" s="16">
        <f>[1]!s_is(A3138,83,"FY","YTD","20251231",1,"",100000000)</f>
        <v>5.5154900549999999</v>
      </c>
      <c r="I3138" s="16">
        <f>[1]!s_is(A3138,83,"FY","YTD","20241231",1,"",100000000)</f>
        <v>5.6620485341999993</v>
      </c>
      <c r="J3138" s="16">
        <f t="shared" si="144"/>
        <v>-2.5884355867802022E-2</v>
      </c>
      <c r="K3138" s="16">
        <f>[1]!s_is(A3138,61,"FY","YTD","20251231",1,"",100000000)</f>
        <v>0.29584787309999999</v>
      </c>
      <c r="L3138" s="16">
        <f>[1]!s_is(A3138,61,"FY","YTD","20241231",1,"",100000000)</f>
        <v>0.70253056569999994</v>
      </c>
      <c r="M3138" s="16">
        <f t="shared" si="145"/>
        <v>-0.57888256035491092</v>
      </c>
      <c r="N3138" s="16">
        <f>[1]!s_fa_roe(A3138,"20251231")</f>
        <v>3.1006</v>
      </c>
      <c r="O3138" s="16">
        <f>[1]!s_stmnote_rdexp(A3138,"20251231",1,10000)</f>
        <v>5226.4132229999996</v>
      </c>
      <c r="P3138" s="20">
        <f t="shared" si="146"/>
        <v>9.4758818724766963E-2</v>
      </c>
      <c r="Q3138" s="16">
        <f>[1]!s_margin_tradingbalance(A3138,"",10000)</f>
        <v>33569.849199999997</v>
      </c>
      <c r="R3138" s="16">
        <f>[1]!s_margin_seclendingbalance(A3138,"",10000)</f>
        <v>0</v>
      </c>
      <c r="S3138" s="17">
        <f>[1]!s_val_ev(A3138,"",100000000)</f>
        <v>158.48046500000001</v>
      </c>
      <c r="T3138" s="17">
        <f>[1]!share_freesharesmv(A3138,"",100000000)</f>
        <v>93.266257499999995</v>
      </c>
      <c r="U3138" s="17">
        <f>[1]!s_dq_amount_btin(A3138,E3138,100000000)</f>
        <v>12.481598229999999</v>
      </c>
      <c r="V3138" s="17">
        <f>[1]!s_dq_turn(A3138,E3138)</f>
        <v>7.9826879267802324</v>
      </c>
      <c r="W3138" s="2">
        <f>[1]!s_pq_amount(A3138,"20260101","",100000000)</f>
        <v>483.44913786000001</v>
      </c>
      <c r="X3138" s="2">
        <f>[1]!s_pq_avgamount(A3138,"20260101","",100000000)</f>
        <v>4.3949921623636365</v>
      </c>
      <c r="Y3138" s="17">
        <f>[1]!s_ipo_dilutedpe(A3138)</f>
        <v>11.28</v>
      </c>
      <c r="Z3138" s="12">
        <f>[1]!s_ipo_collection_total(A3138,100000000)</f>
        <v>2.2999999999999998</v>
      </c>
      <c r="AA3138" s="2">
        <f>[1]!s_val_pe_ttm(A3138,E3138)</f>
        <v>490.33172607421875</v>
      </c>
      <c r="AB3138" s="5">
        <f>[1]!s_info_zjtxornot1(A3138,"")</f>
        <v>1</v>
      </c>
      <c r="AC3138" s="22" t="str">
        <f>[1]!s_info_nature1(A3138,"")</f>
        <v>民营企业</v>
      </c>
      <c r="AD3138" s="6" t="str">
        <f>[1]!s_info_city(A3138)</f>
        <v>宜昌市</v>
      </c>
      <c r="AE3138" s="6" t="str">
        <f>[1]!s_info_province(A3138)</f>
        <v>湖北省</v>
      </c>
      <c r="AF3138">
        <v>111.290843</v>
      </c>
      <c r="AG3138">
        <v>30.702635999999998</v>
      </c>
    </row>
    <row r="3139" spans="1:33" x14ac:dyDescent="0.3">
      <c r="A3139" s="12" t="s">
        <v>6742</v>
      </c>
      <c r="B3139" s="12" t="s">
        <v>6743</v>
      </c>
      <c r="C3139" s="16" t="str">
        <f>[1]!s_info_mkt(A3139)</f>
        <v>创业板</v>
      </c>
      <c r="D3139" s="16" t="str">
        <f>[1]!s_ipo_listeddate(A3139)</f>
        <v>2025-04-11</v>
      </c>
      <c r="E3139" s="16" t="str">
        <f>[1]!lastradeday_s("000002","")</f>
        <v>2026-06-22</v>
      </c>
      <c r="F3139" s="16" t="str">
        <f>[1]!s_info_industry_csrc2023(A3139,"",3)</f>
        <v>化学原料和化学制品制造业</v>
      </c>
      <c r="G3139" s="16" t="str">
        <f>[1]!s_info_industry_csrc2023(A3139,"",1)</f>
        <v>制造业</v>
      </c>
      <c r="H3139" s="16">
        <f>[1]!s_is(A3139,83,"FY","YTD","20251231",1,"",100000000)</f>
        <v>53.686316807799997</v>
      </c>
      <c r="I3139" s="16">
        <f>[1]!s_is(A3139,83,"FY","YTD","20241231",1,"",100000000)</f>
        <v>42.362823453000004</v>
      </c>
      <c r="J3139" s="16">
        <f t="shared" ref="J3139:J3202" si="147">H3139/I3139-1</f>
        <v>0.26729789074052146</v>
      </c>
      <c r="K3139" s="16">
        <f>[1]!s_is(A3139,61,"FY","YTD","20251231",1,"",100000000)</f>
        <v>4.6575182361000005</v>
      </c>
      <c r="L3139" s="16">
        <f>[1]!s_is(A3139,61,"FY","YTD","20241231",1,"",100000000)</f>
        <v>2.6593906546000001</v>
      </c>
      <c r="M3139" s="16">
        <f t="shared" ref="M3139:M3202" si="148">(K3139-L3139)/ABS(L3139)</f>
        <v>0.75134789920533107</v>
      </c>
      <c r="N3139" s="16">
        <f>[1]!s_fa_roe(A3139,"20251231")</f>
        <v>14.0535</v>
      </c>
      <c r="O3139" s="16">
        <f>[1]!s_stmnote_rdexp(A3139,"20251231",1,10000)</f>
        <v>17871.592865000002</v>
      </c>
      <c r="P3139" s="20">
        <f t="shared" ref="P3139:P3202" si="149">O3139/H3139/10000</f>
        <v>3.3288915924296503E-2</v>
      </c>
      <c r="Q3139" s="16">
        <f>[1]!s_margin_tradingbalance(A3139,"",10000)</f>
        <v>5604.8796000000002</v>
      </c>
      <c r="R3139" s="16">
        <f>[1]!s_margin_seclendingbalance(A3139,"",10000)</f>
        <v>15.183</v>
      </c>
      <c r="S3139" s="17">
        <f>[1]!s_val_ev(A3139,"",100000000)</f>
        <v>99</v>
      </c>
      <c r="T3139" s="17">
        <f>[1]!share_freesharesmv(A3139,"",100000000)</f>
        <v>22.917400000000001</v>
      </c>
      <c r="U3139" s="17">
        <f>[1]!s_dq_amount_btin(A3139,E3139,100000000)</f>
        <v>0.51667744000000004</v>
      </c>
      <c r="V3139" s="17">
        <f>[1]!s_dq_turn(A3139,E3139)</f>
        <v>2.3081501391955457</v>
      </c>
      <c r="W3139" s="2">
        <f>[1]!s_pq_amount(A3139,"20260101","",100000000)</f>
        <v>103.41452644</v>
      </c>
      <c r="X3139" s="2">
        <f>[1]!s_pq_avgamount(A3139,"20260101","",100000000)</f>
        <v>0.94013205854545456</v>
      </c>
      <c r="Y3139" s="17">
        <f>[1]!s_ipo_dilutedpe(A3139)</f>
        <v>13.4</v>
      </c>
      <c r="Z3139" s="12">
        <f>[1]!s_ipo_collection_total(A3139,100000000)</f>
        <v>4.6215000000000002</v>
      </c>
      <c r="AA3139" s="2">
        <f>[1]!s_val_pe_ttm(A3139,E3139)</f>
        <v>18.992925643920898</v>
      </c>
      <c r="AB3139" s="5">
        <f>[1]!s_info_zjtxornot1(A3139,"")</f>
        <v>1</v>
      </c>
      <c r="AC3139" s="22" t="str">
        <f>[1]!s_info_nature1(A3139,"")</f>
        <v>民营企业</v>
      </c>
      <c r="AD3139" s="6" t="str">
        <f>[1]!s_info_city(A3139)</f>
        <v>南通市</v>
      </c>
      <c r="AE3139" s="6" t="str">
        <f>[1]!s_info_province(A3139)</f>
        <v>江苏省</v>
      </c>
      <c r="AF3139">
        <v>120.864608</v>
      </c>
      <c r="AG3139">
        <v>32.016212000000003</v>
      </c>
    </row>
    <row r="3140" spans="1:33" x14ac:dyDescent="0.3">
      <c r="A3140" s="12" t="s">
        <v>6744</v>
      </c>
      <c r="B3140" s="12" t="s">
        <v>6745</v>
      </c>
      <c r="C3140" s="16" t="str">
        <f>[1]!s_info_mkt(A3140)</f>
        <v>主板</v>
      </c>
      <c r="D3140" s="16" t="str">
        <f>[1]!s_ipo_listeddate(A3140)</f>
        <v>2019-05-22</v>
      </c>
      <c r="E3140" s="16" t="str">
        <f>[1]!lastradeday_s("000002","")</f>
        <v>2026-06-22</v>
      </c>
      <c r="F3140" s="16" t="str">
        <f>[1]!s_info_industry_csrc2023(A3140,"",3)</f>
        <v>汽车制造业</v>
      </c>
      <c r="G3140" s="16" t="str">
        <f>[1]!s_info_industry_csrc2023(A3140,"",1)</f>
        <v>制造业</v>
      </c>
      <c r="H3140" s="16">
        <f>[1]!s_is(A3140,83,"FY","YTD","20251231",1,"",100000000)</f>
        <v>26.329126593000002</v>
      </c>
      <c r="I3140" s="16">
        <f>[1]!s_is(A3140,83,"FY","YTD","20241231",1,"",100000000)</f>
        <v>23.033079883000003</v>
      </c>
      <c r="J3140" s="16">
        <f t="shared" si="147"/>
        <v>0.14310056348272848</v>
      </c>
      <c r="K3140" s="16">
        <f>[1]!s_is(A3140,61,"FY","YTD","20251231",1,"",100000000)</f>
        <v>-3.2674681237000001</v>
      </c>
      <c r="L3140" s="16">
        <f>[1]!s_is(A3140,61,"FY","YTD","20241231",1,"",100000000)</f>
        <v>-5.1674514466000003</v>
      </c>
      <c r="M3140" s="16">
        <f t="shared" si="148"/>
        <v>0.36768285924585165</v>
      </c>
      <c r="N3140" s="16">
        <f>[1]!s_fa_roe(A3140,"20251231")</f>
        <v>-15.950200000000001</v>
      </c>
      <c r="O3140" s="16">
        <f>[1]!s_stmnote_rdexp(A3140,"20251231",1,10000)</f>
        <v>13436.063869</v>
      </c>
      <c r="P3140" s="20">
        <f t="shared" si="149"/>
        <v>5.1031179562835101E-2</v>
      </c>
      <c r="Q3140" s="16">
        <f>[1]!s_margin_tradingbalance(A3140,"",10000)</f>
        <v>12691.1986</v>
      </c>
      <c r="R3140" s="16">
        <f>[1]!s_margin_seclendingbalance(A3140,"",10000)</f>
        <v>20.759399999999999</v>
      </c>
      <c r="S3140" s="17">
        <f>[1]!s_val_ev(A3140,"",100000000)</f>
        <v>22.199842896</v>
      </c>
      <c r="T3140" s="17">
        <f>[1]!share_freesharesmv(A3140,"",100000000)</f>
        <v>12.335254784000002</v>
      </c>
      <c r="U3140" s="17">
        <f>[1]!s_dq_amount_btin(A3140,E3140,100000000)</f>
        <v>0.39624707999999997</v>
      </c>
      <c r="V3140" s="17">
        <f>[1]!s_dq_turn(A3140,E3140)</f>
        <v>1.9686500227645982</v>
      </c>
      <c r="W3140" s="2">
        <f>[1]!s_pq_amount(A3140,"20260101","",100000000)</f>
        <v>60.692671509999997</v>
      </c>
      <c r="X3140" s="2">
        <f>[1]!s_pq_avgamount(A3140,"20260101","",100000000)</f>
        <v>0.55175155918181817</v>
      </c>
      <c r="Y3140" s="17">
        <f>[1]!s_ipo_dilutedpe(A3140)</f>
        <v>22.98</v>
      </c>
      <c r="Z3140" s="12">
        <f>[1]!s_ipo_collection_total(A3140,100000000)</f>
        <v>4.8949999999999996</v>
      </c>
      <c r="AA3140" s="2">
        <f>[1]!s_val_pe_ttm(A3140,E3140)</f>
        <v>-6.4876995086669922</v>
      </c>
      <c r="AB3140" s="5">
        <f>[1]!s_info_zjtxornot1(A3140,"")</f>
        <v>0</v>
      </c>
      <c r="AC3140" s="22" t="str">
        <f>[1]!s_info_nature1(A3140,"")</f>
        <v>外资企业</v>
      </c>
      <c r="AD3140" s="6" t="str">
        <f>[1]!s_info_city(A3140)</f>
        <v>南京市</v>
      </c>
      <c r="AE3140" s="6" t="str">
        <f>[1]!s_info_province(A3140)</f>
        <v>江苏省</v>
      </c>
      <c r="AF3140">
        <v>118.767413</v>
      </c>
      <c r="AG3140">
        <v>32.041544000000002</v>
      </c>
    </row>
    <row r="3141" spans="1:33" x14ac:dyDescent="0.3">
      <c r="A3141" s="12" t="s">
        <v>6746</v>
      </c>
      <c r="B3141" s="12" t="s">
        <v>6747</v>
      </c>
      <c r="C3141" s="16" t="str">
        <f>[1]!s_info_mkt(A3141)</f>
        <v>创业板</v>
      </c>
      <c r="D3141" s="16" t="str">
        <f>[1]!s_ipo_listeddate(A3141)</f>
        <v>2011-06-08</v>
      </c>
      <c r="E3141" s="16" t="str">
        <f>[1]!lastradeday_s("000002","")</f>
        <v>2026-06-22</v>
      </c>
      <c r="F3141" s="16" t="str">
        <f>[1]!s_info_industry_csrc2023(A3141,"",3)</f>
        <v>专用设备制造业</v>
      </c>
      <c r="G3141" s="16" t="str">
        <f>[1]!s_info_industry_csrc2023(A3141,"",1)</f>
        <v>制造业</v>
      </c>
      <c r="H3141" s="16">
        <f>[1]!s_is(A3141,83,"FY","YTD","20251231",1,"",100000000)</f>
        <v>31.495951005199998</v>
      </c>
      <c r="I3141" s="16">
        <f>[1]!s_is(A3141,83,"FY","YTD","20241231",1,"",100000000)</f>
        <v>33.223992623299999</v>
      </c>
      <c r="J3141" s="16">
        <f t="shared" si="147"/>
        <v>-5.2011858950634537E-2</v>
      </c>
      <c r="K3141" s="16">
        <f>[1]!s_is(A3141,61,"FY","YTD","20251231",1,"",100000000)</f>
        <v>2.4109947965000003</v>
      </c>
      <c r="L3141" s="16">
        <f>[1]!s_is(A3141,61,"FY","YTD","20241231",1,"",100000000)</f>
        <v>2.1921579989</v>
      </c>
      <c r="M3141" s="16">
        <f t="shared" si="148"/>
        <v>9.9827109957316085E-2</v>
      </c>
      <c r="N3141" s="16">
        <f>[1]!s_fa_roe(A3141,"20251231")</f>
        <v>10.324299999999999</v>
      </c>
      <c r="O3141" s="16">
        <f>[1]!s_stmnote_rdexp(A3141,"20251231",1,10000)</f>
        <v>9595.3391659999998</v>
      </c>
      <c r="P3141" s="20">
        <f t="shared" si="149"/>
        <v>3.0465310174046828E-2</v>
      </c>
      <c r="Q3141" s="16">
        <f>[1]!s_margin_tradingbalance(A3141,"",10000)</f>
        <v>84916.453500000003</v>
      </c>
      <c r="R3141" s="16">
        <f>[1]!s_margin_seclendingbalance(A3141,"",10000)</f>
        <v>32.848300000000002</v>
      </c>
      <c r="S3141" s="17">
        <f>[1]!s_val_ev(A3141,"",100000000)</f>
        <v>45.822539608299998</v>
      </c>
      <c r="T3141" s="17">
        <f>[1]!share_freesharesmv(A3141,"",100000000)</f>
        <v>42.012851452</v>
      </c>
      <c r="U3141" s="17">
        <f>[1]!s_dq_amount_btin(A3141,E3141,100000000)</f>
        <v>1.5774690600000001</v>
      </c>
      <c r="V3141" s="17">
        <f>[1]!s_dq_turn(A3141,E3141)</f>
        <v>3.7352422186513805</v>
      </c>
      <c r="W3141" s="2">
        <f>[1]!s_pq_amount(A3141,"20260101","",100000000)</f>
        <v>497.08083288</v>
      </c>
      <c r="X3141" s="2">
        <f>[1]!s_pq_avgamount(A3141,"20260101","",100000000)</f>
        <v>4.5189166625454549</v>
      </c>
      <c r="Y3141" s="17">
        <f>[1]!s_ipo_dilutedpe(A3141)</f>
        <v>40.549999999999997</v>
      </c>
      <c r="Z3141" s="12">
        <f>[1]!s_ipo_collection_total(A3141,100000000)</f>
        <v>4.2465999999999999</v>
      </c>
      <c r="AA3141" s="2">
        <f>[1]!s_val_pe_ttm(A3141,E3141)</f>
        <v>18.488048553466797</v>
      </c>
      <c r="AB3141" s="5">
        <f>[1]!s_info_zjtxornot1(A3141,"")</f>
        <v>1</v>
      </c>
      <c r="AC3141" s="22" t="str">
        <f>[1]!s_info_nature1(A3141,"")</f>
        <v>公众企业</v>
      </c>
      <c r="AD3141" s="6" t="str">
        <f>[1]!s_info_city(A3141)</f>
        <v>张家港市</v>
      </c>
      <c r="AE3141" s="6" t="str">
        <f>[1]!s_info_province(A3141)</f>
        <v>江苏省</v>
      </c>
      <c r="AF3141">
        <v>120.627279</v>
      </c>
      <c r="AG3141">
        <v>31.907812</v>
      </c>
    </row>
    <row r="3142" spans="1:33" x14ac:dyDescent="0.3">
      <c r="A3142" s="12" t="s">
        <v>6748</v>
      </c>
      <c r="B3142" s="12" t="s">
        <v>6749</v>
      </c>
      <c r="C3142" s="16" t="str">
        <f>[1]!s_info_mkt(A3142)</f>
        <v>创业板</v>
      </c>
      <c r="D3142" s="16" t="str">
        <f>[1]!s_ipo_listeddate(A3142)</f>
        <v>2010-04-27</v>
      </c>
      <c r="E3142" s="16" t="str">
        <f>[1]!lastradeday_s("000002","")</f>
        <v>2026-06-22</v>
      </c>
      <c r="F3142" s="16" t="str">
        <f>[1]!s_info_industry_csrc2023(A3142,"",3)</f>
        <v>软件和信息技术服务业</v>
      </c>
      <c r="G3142" s="16" t="str">
        <f>[1]!s_info_industry_csrc2023(A3142,"",1)</f>
        <v>信息传输、软件和信息技术服务业</v>
      </c>
      <c r="H3142" s="16">
        <f>[1]!s_is(A3142,83,"FY","YTD","20251231",1,"",100000000)</f>
        <v>6.0173783613999996</v>
      </c>
      <c r="I3142" s="16">
        <f>[1]!s_is(A3142,83,"FY","YTD","20241231",1,"",100000000)</f>
        <v>7.1333433494000005</v>
      </c>
      <c r="J3142" s="16">
        <f t="shared" si="147"/>
        <v>-0.15644347024090277</v>
      </c>
      <c r="K3142" s="16">
        <f>[1]!s_is(A3142,61,"FY","YTD","20251231",1,"",100000000)</f>
        <v>-3.788340222</v>
      </c>
      <c r="L3142" s="16">
        <f>[1]!s_is(A3142,61,"FY","YTD","20241231",1,"",100000000)</f>
        <v>-3.9570051818</v>
      </c>
      <c r="M3142" s="16">
        <f t="shared" si="148"/>
        <v>4.2624396999974654E-2</v>
      </c>
      <c r="N3142" s="16">
        <f>[1]!s_fa_roe(A3142,"20251231")</f>
        <v>-11.336</v>
      </c>
      <c r="O3142" s="16">
        <f>[1]!s_stmnote_rdexp(A3142,"20251231",1,10000)</f>
        <v>14695.763358000002</v>
      </c>
      <c r="P3142" s="20">
        <f t="shared" si="149"/>
        <v>0.24422202619449204</v>
      </c>
      <c r="Q3142" s="16">
        <f>[1]!s_margin_tradingbalance(A3142,"",10000)</f>
        <v>47375.772299999997</v>
      </c>
      <c r="R3142" s="16">
        <f>[1]!s_margin_seclendingbalance(A3142,"",10000)</f>
        <v>181.01249999999999</v>
      </c>
      <c r="S3142" s="17">
        <f>[1]!s_val_ev(A3142,"",100000000)</f>
        <v>70.560385948800004</v>
      </c>
      <c r="T3142" s="17">
        <f>[1]!share_freesharesmv(A3142,"",100000000)</f>
        <v>55.019005555199996</v>
      </c>
      <c r="U3142" s="17">
        <f>[1]!s_dq_amount_btin(A3142,E3142,100000000)</f>
        <v>1.8463028699999999</v>
      </c>
      <c r="V3142" s="17">
        <f>[1]!s_dq_turn(A3142,E3142)</f>
        <v>3.2467395778967814</v>
      </c>
      <c r="W3142" s="2">
        <f>[1]!s_pq_amount(A3142,"20260101","",100000000)</f>
        <v>193.24213639000001</v>
      </c>
      <c r="X3142" s="2">
        <f>[1]!s_pq_avgamount(A3142,"20260101","",100000000)</f>
        <v>1.7567466944545453</v>
      </c>
      <c r="Y3142" s="17">
        <f>[1]!s_ipo_dilutedpe(A3142)</f>
        <v>73.97</v>
      </c>
      <c r="Z3142" s="12">
        <f>[1]!s_ipo_collection_total(A3142,100000000)</f>
        <v>7.56</v>
      </c>
      <c r="AA3142" s="2">
        <f>[1]!s_val_pe_ttm(A3142,E3142)</f>
        <v>-18.811697006225586</v>
      </c>
      <c r="AB3142" s="5">
        <f>[1]!s_info_zjtxornot1(A3142,"")</f>
        <v>0</v>
      </c>
      <c r="AC3142" s="22" t="str">
        <f>[1]!s_info_nature1(A3142,"")</f>
        <v>民营企业</v>
      </c>
      <c r="AD3142" s="6" t="str">
        <f>[1]!s_info_city(A3142)</f>
        <v>北京市</v>
      </c>
      <c r="AE3142" s="6" t="str">
        <f>[1]!s_info_province(A3142)</f>
        <v>北京</v>
      </c>
      <c r="AF3142">
        <v>116.40528500000001</v>
      </c>
      <c r="AG3142">
        <v>39.904989</v>
      </c>
    </row>
    <row r="3143" spans="1:33" x14ac:dyDescent="0.3">
      <c r="A3143" s="12" t="s">
        <v>6750</v>
      </c>
      <c r="B3143" s="12" t="s">
        <v>6751</v>
      </c>
      <c r="C3143" s="16" t="str">
        <f>[1]!s_info_mkt(A3143)</f>
        <v>主板</v>
      </c>
      <c r="D3143" s="16" t="str">
        <f>[1]!s_ipo_listeddate(A3143)</f>
        <v>1996-04-22</v>
      </c>
      <c r="E3143" s="16" t="str">
        <f>[1]!lastradeday_s("000002","")</f>
        <v>2026-06-22</v>
      </c>
      <c r="F3143" s="16" t="str">
        <f>[1]!s_info_industry_csrc2023(A3143,"",3)</f>
        <v>房地产业</v>
      </c>
      <c r="G3143" s="16" t="str">
        <f>[1]!s_info_industry_csrc2023(A3143,"",1)</f>
        <v>房地产业</v>
      </c>
      <c r="H3143" s="16">
        <f>[1]!s_is(A3143,83,"FY","YTD","20251231",1,"",100000000)</f>
        <v>41.8173088359</v>
      </c>
      <c r="I3143" s="16">
        <f>[1]!s_is(A3143,83,"FY","YTD","20241231",1,"",100000000)</f>
        <v>19.833011133399999</v>
      </c>
      <c r="J3143" s="16">
        <f t="shared" si="147"/>
        <v>1.108469992510472</v>
      </c>
      <c r="K3143" s="16">
        <f>[1]!s_is(A3143,61,"FY","YTD","20251231",1,"",100000000)</f>
        <v>9.861211836499999</v>
      </c>
      <c r="L3143" s="16">
        <f>[1]!s_is(A3143,61,"FY","YTD","20241231",1,"",100000000)</f>
        <v>9.8242158111000002</v>
      </c>
      <c r="M3143" s="16">
        <f t="shared" si="148"/>
        <v>3.7657993382228458E-3</v>
      </c>
      <c r="N3143" s="16">
        <f>[1]!s_fa_roe(A3143,"20251231")</f>
        <v>6.4124999999999996</v>
      </c>
      <c r="O3143" s="16">
        <f>[1]!s_stmnote_rdexp(A3143,"20251231",1,10000)</f>
        <v>0</v>
      </c>
      <c r="P3143" s="20">
        <f t="shared" si="149"/>
        <v>0</v>
      </c>
      <c r="Q3143" s="16">
        <f>[1]!s_margin_tradingbalance(A3143,"",10000)</f>
        <v>275373.58179999999</v>
      </c>
      <c r="R3143" s="16">
        <f>[1]!s_margin_seclendingbalance(A3143,"",10000)</f>
        <v>1477.4187999999999</v>
      </c>
      <c r="S3143" s="17">
        <f>[1]!s_val_ev(A3143,"",100000000)</f>
        <v>508.744517175</v>
      </c>
      <c r="T3143" s="17">
        <f>[1]!share_freesharesmv(A3143,"",100000000)</f>
        <v>260.70635222549998</v>
      </c>
      <c r="U3143" s="17">
        <f>[1]!s_dq_amount_btin(A3143,E3143,100000000)</f>
        <v>9.7220246299999999</v>
      </c>
      <c r="V3143" s="17">
        <f>[1]!s_dq_turn(A3143,E3143)</f>
        <v>1.9178030871326019</v>
      </c>
      <c r="W3143" s="2">
        <f>[1]!s_pq_amount(A3143,"20260101","",100000000)</f>
        <v>1577.4723472799999</v>
      </c>
      <c r="X3143" s="2">
        <f>[1]!s_pq_avgamount(A3143,"20260101","",100000000)</f>
        <v>14.340657702545455</v>
      </c>
      <c r="Y3143" s="17">
        <f>[1]!s_ipo_dilutedpe(A3143)</f>
        <v>18.100000000000001</v>
      </c>
      <c r="Z3143" s="12">
        <f>[1]!s_ipo_collection_total(A3143,100000000)</f>
        <v>1.5375000000000001</v>
      </c>
      <c r="AA3143" s="2">
        <f>[1]!s_val_pe_ttm(A3143,E3143)</f>
        <v>65.629745483398438</v>
      </c>
      <c r="AB3143" s="5">
        <f>[1]!s_info_zjtxornot1(A3143,"")</f>
        <v>0</v>
      </c>
      <c r="AC3143" s="22" t="str">
        <f>[1]!s_info_nature1(A3143,"")</f>
        <v>地方国有企业</v>
      </c>
      <c r="AD3143" s="6" t="str">
        <f>[1]!s_info_city(A3143)</f>
        <v>上海市</v>
      </c>
      <c r="AE3143" s="6" t="str">
        <f>[1]!s_info_province(A3143)</f>
        <v>上海</v>
      </c>
      <c r="AF3143">
        <v>121.472644</v>
      </c>
      <c r="AG3143">
        <v>31.231705999999999</v>
      </c>
    </row>
    <row r="3144" spans="1:33" x14ac:dyDescent="0.3">
      <c r="A3144" s="12" t="s">
        <v>6752</v>
      </c>
      <c r="B3144" s="12" t="s">
        <v>6753</v>
      </c>
      <c r="C3144" s="16" t="str">
        <f>[1]!s_info_mkt(A3144)</f>
        <v>主板</v>
      </c>
      <c r="D3144" s="16" t="str">
        <f>[1]!s_ipo_listeddate(A3144)</f>
        <v>2023-12-05</v>
      </c>
      <c r="E3144" s="16" t="str">
        <f>[1]!lastradeday_s("000002","")</f>
        <v>2026-06-22</v>
      </c>
      <c r="F3144" s="16" t="str">
        <f>[1]!s_info_industry_csrc2023(A3144,"",3)</f>
        <v>水上运输业</v>
      </c>
      <c r="G3144" s="16" t="str">
        <f>[1]!s_info_industry_csrc2023(A3144,"",1)</f>
        <v>交通运输、仓储和邮政业</v>
      </c>
      <c r="H3144" s="16">
        <f>[1]!s_is(A3144,83,"FY","YTD","20251231",1,"",100000000)</f>
        <v>70.104526600299991</v>
      </c>
      <c r="I3144" s="16">
        <f>[1]!s_is(A3144,83,"FY","YTD","20241231",1,"",100000000)</f>
        <v>59.697703704700004</v>
      </c>
      <c r="J3144" s="16">
        <f t="shared" si="147"/>
        <v>0.17432534670141187</v>
      </c>
      <c r="K3144" s="16">
        <f>[1]!s_is(A3144,61,"FY","YTD","20251231",1,"",100000000)</f>
        <v>15.003172236099999</v>
      </c>
      <c r="L3144" s="16">
        <f>[1]!s_is(A3144,61,"FY","YTD","20241231",1,"",100000000)</f>
        <v>10.206396995</v>
      </c>
      <c r="M3144" s="16">
        <f t="shared" si="148"/>
        <v>0.4699773331813259</v>
      </c>
      <c r="N3144" s="16">
        <f>[1]!s_fa_roe(A3144,"20251231")</f>
        <v>16.633700000000001</v>
      </c>
      <c r="O3144" s="16">
        <f>[1]!s_stmnote_rdexp(A3144,"20251231",1,10000)</f>
        <v>116.307433</v>
      </c>
      <c r="P3144" s="20">
        <f t="shared" si="149"/>
        <v>1.6590573910173483E-4</v>
      </c>
      <c r="Q3144" s="16">
        <f>[1]!s_margin_tradingbalance(A3144,"",10000)</f>
        <v>14418.876899999999</v>
      </c>
      <c r="R3144" s="16">
        <f>[1]!s_margin_seclendingbalance(A3144,"",10000)</f>
        <v>88.165800000000004</v>
      </c>
      <c r="S3144" s="17">
        <f>[1]!s_val_ev(A3144,"",100000000)</f>
        <v>146.10614799999999</v>
      </c>
      <c r="T3144" s="17">
        <f>[1]!share_freesharesmv(A3144,"",100000000)</f>
        <v>21.916148</v>
      </c>
      <c r="U3144" s="17">
        <f>[1]!s_dq_amount_btin(A3144,E3144,100000000)</f>
        <v>0.62159918000000003</v>
      </c>
      <c r="V3144" s="17">
        <f>[1]!s_dq_turn(A3144,E3144)</f>
        <v>2.8758592623119719</v>
      </c>
      <c r="W3144" s="2">
        <f>[1]!s_pq_amount(A3144,"20260101","",100000000)</f>
        <v>154.95124976</v>
      </c>
      <c r="X3144" s="2">
        <f>[1]!s_pq_avgamount(A3144,"20260101","",100000000)</f>
        <v>1.4086477250909091</v>
      </c>
      <c r="Y3144" s="17">
        <f>[1]!s_ipo_dilutedpe(A3144)</f>
        <v>8.24</v>
      </c>
      <c r="Z3144" s="12">
        <f>[1]!s_ipo_collection_total(A3144,100000000)</f>
        <v>21.8385</v>
      </c>
      <c r="AA3144" s="2">
        <f>[1]!s_val_pe_ttm(A3144,E3144)</f>
        <v>9.8797750473022461</v>
      </c>
      <c r="AB3144" s="5">
        <f>[1]!s_info_zjtxornot1(A3144,"")</f>
        <v>0</v>
      </c>
      <c r="AC3144" s="22" t="str">
        <f>[1]!s_info_nature1(A3144,"")</f>
        <v>地方国有企业</v>
      </c>
      <c r="AD3144" s="6" t="str">
        <f>[1]!s_info_city(A3144)</f>
        <v>上海市</v>
      </c>
      <c r="AE3144" s="6" t="str">
        <f>[1]!s_info_province(A3144)</f>
        <v>上海</v>
      </c>
      <c r="AF3144">
        <v>121.472644</v>
      </c>
      <c r="AG3144">
        <v>31.231705999999999</v>
      </c>
    </row>
    <row r="3145" spans="1:33" x14ac:dyDescent="0.3">
      <c r="A3145" s="12" t="s">
        <v>6754</v>
      </c>
      <c r="B3145" s="12" t="s">
        <v>6755</v>
      </c>
      <c r="C3145" s="16" t="str">
        <f>[1]!s_info_mkt(A3145)</f>
        <v>主板</v>
      </c>
      <c r="D3145" s="16" t="str">
        <f>[1]!s_ipo_listeddate(A3145)</f>
        <v>1994-02-04</v>
      </c>
      <c r="E3145" s="16" t="str">
        <f>[1]!lastradeday_s("000002","")</f>
        <v>2026-06-22</v>
      </c>
      <c r="F3145" s="16" t="str">
        <f>[1]!s_info_industry_csrc2023(A3145,"",3)</f>
        <v>零售业</v>
      </c>
      <c r="G3145" s="16" t="str">
        <f>[1]!s_info_industry_csrc2023(A3145,"",1)</f>
        <v>批发和零售业</v>
      </c>
      <c r="H3145" s="16">
        <f>[1]!s_is(A3145,83,"FY","YTD","20251231",1,"",100000000)</f>
        <v>6.7712398209</v>
      </c>
      <c r="I3145" s="16">
        <f>[1]!s_is(A3145,83,"FY","YTD","20241231",1,"",100000000)</f>
        <v>8.5624058470000008</v>
      </c>
      <c r="J3145" s="16">
        <f t="shared" si="147"/>
        <v>-0.20918957336360899</v>
      </c>
      <c r="K3145" s="16">
        <f>[1]!s_is(A3145,61,"FY","YTD","20251231",1,"",100000000)</f>
        <v>1.2160261104000001</v>
      </c>
      <c r="L3145" s="16">
        <f>[1]!s_is(A3145,61,"FY","YTD","20241231",1,"",100000000)</f>
        <v>0.35327676070000003</v>
      </c>
      <c r="M3145" s="16">
        <f t="shared" si="148"/>
        <v>2.4421344556899407</v>
      </c>
      <c r="N3145" s="16">
        <f>[1]!s_fa_roe(A3145,"20251231")</f>
        <v>4.9371</v>
      </c>
      <c r="O3145" s="16">
        <f>[1]!s_stmnote_rdexp(A3145,"20251231",1,10000)</f>
        <v>347.42059499999999</v>
      </c>
      <c r="P3145" s="20">
        <f t="shared" si="149"/>
        <v>5.1308269118996077E-3</v>
      </c>
      <c r="Q3145" s="16">
        <f>[1]!s_margin_tradingbalance(A3145,"",10000)</f>
        <v>0</v>
      </c>
      <c r="R3145" s="16">
        <f>[1]!s_margin_seclendingbalance(A3145,"",10000)</f>
        <v>0</v>
      </c>
      <c r="S3145" s="17">
        <f>[1]!s_val_ev(A3145,"",100000000)</f>
        <v>36.785544847700002</v>
      </c>
      <c r="T3145" s="17">
        <f>[1]!share_freesharesmv(A3145,"",100000000)</f>
        <v>22.193975985599998</v>
      </c>
      <c r="U3145" s="17">
        <f>[1]!s_dq_amount_btin(A3145,E3145,100000000)</f>
        <v>0.32653576000000001</v>
      </c>
      <c r="V3145" s="17">
        <f>[1]!s_dq_turn(A3145,E3145)</f>
        <v>0.90451490708531357</v>
      </c>
      <c r="W3145" s="2">
        <f>[1]!s_pq_amount(A3145,"20260101","",100000000)</f>
        <v>85.800247139999996</v>
      </c>
      <c r="X3145" s="2">
        <f>[1]!s_pq_avgamount(A3145,"20260101","",100000000)</f>
        <v>0.7800022467272727</v>
      </c>
      <c r="Y3145" s="17">
        <f>[1]!s_ipo_dilutedpe(A3145)</f>
        <v>15</v>
      </c>
      <c r="Z3145" s="12">
        <f>[1]!s_ipo_collection_total(A3145,100000000)</f>
        <v>0.83819999999999995</v>
      </c>
      <c r="AA3145" s="2">
        <f>[1]!s_val_pe_ttm(A3145,E3145)</f>
        <v>29.005525588989258</v>
      </c>
      <c r="AB3145" s="5">
        <f>[1]!s_info_zjtxornot1(A3145,"")</f>
        <v>0</v>
      </c>
      <c r="AC3145" s="22" t="str">
        <f>[1]!s_info_nature1(A3145,"")</f>
        <v>地方国有企业</v>
      </c>
      <c r="AD3145" s="6" t="str">
        <f>[1]!s_info_city(A3145)</f>
        <v>上海市</v>
      </c>
      <c r="AE3145" s="6" t="str">
        <f>[1]!s_info_province(A3145)</f>
        <v>上海</v>
      </c>
      <c r="AF3145">
        <v>121.472644</v>
      </c>
      <c r="AG3145">
        <v>31.231705999999999</v>
      </c>
    </row>
    <row r="3146" spans="1:33" x14ac:dyDescent="0.3">
      <c r="A3146" s="12" t="s">
        <v>6756</v>
      </c>
      <c r="B3146" s="12" t="s">
        <v>6757</v>
      </c>
      <c r="C3146" s="16" t="str">
        <f>[1]!s_info_mkt(A3146)</f>
        <v>主板</v>
      </c>
      <c r="D3146" s="16" t="str">
        <f>[1]!s_ipo_listeddate(A3146)</f>
        <v>2021-10-27</v>
      </c>
      <c r="E3146" s="16" t="str">
        <f>[1]!lastradeday_s("000002","")</f>
        <v>2026-06-22</v>
      </c>
      <c r="F3146" s="16" t="str">
        <f>[1]!s_info_industry_csrc2023(A3146,"",3)</f>
        <v>纺织服装、服饰业</v>
      </c>
      <c r="G3146" s="16" t="str">
        <f>[1]!s_info_industry_csrc2023(A3146,"",1)</f>
        <v>制造业</v>
      </c>
      <c r="H3146" s="16">
        <f>[1]!s_is(A3146,83,"FY","YTD","20251231",1,"",100000000)</f>
        <v>34.234145104699998</v>
      </c>
      <c r="I3146" s="16">
        <f>[1]!s_is(A3146,83,"FY","YTD","20241231",1,"",100000000)</f>
        <v>36.661951356700001</v>
      </c>
      <c r="J3146" s="16">
        <f t="shared" si="147"/>
        <v>-6.6221413813433605E-2</v>
      </c>
      <c r="K3146" s="16">
        <f>[1]!s_is(A3146,61,"FY","YTD","20251231",1,"",100000000)</f>
        <v>0.3037031778</v>
      </c>
      <c r="L3146" s="16">
        <f>[1]!s_is(A3146,61,"FY","YTD","20241231",1,"",100000000)</f>
        <v>0.46649478360000002</v>
      </c>
      <c r="M3146" s="16">
        <f t="shared" si="148"/>
        <v>-0.34896768736343919</v>
      </c>
      <c r="N3146" s="16">
        <f>[1]!s_fa_roe(A3146,"20251231")</f>
        <v>1.2145999999999999</v>
      </c>
      <c r="O3146" s="16">
        <f>[1]!s_stmnote_rdexp(A3146,"20251231",1,10000)</f>
        <v>1339.156395</v>
      </c>
      <c r="P3146" s="20">
        <f t="shared" si="149"/>
        <v>3.9117564960491668E-3</v>
      </c>
      <c r="Q3146" s="16">
        <f>[1]!s_margin_tradingbalance(A3146,"",10000)</f>
        <v>0</v>
      </c>
      <c r="R3146" s="16">
        <f>[1]!s_margin_seclendingbalance(A3146,"",10000)</f>
        <v>0</v>
      </c>
      <c r="S3146" s="17">
        <f>[1]!s_val_ev(A3146,"",100000000)</f>
        <v>33.8343095265</v>
      </c>
      <c r="T3146" s="17">
        <f>[1]!share_freesharesmv(A3146,"",100000000)</f>
        <v>8.2034556953999989</v>
      </c>
      <c r="U3146" s="17">
        <f>[1]!s_dq_amount_btin(A3146,E3146,100000000)</f>
        <v>0.27799209000000003</v>
      </c>
      <c r="V3146" s="17">
        <f>[1]!s_dq_turn(A3146,E3146)</f>
        <v>0.83671449827658118</v>
      </c>
      <c r="W3146" s="2">
        <f>[1]!s_pq_amount(A3146,"20260101","",100000000)</f>
        <v>38.598474850000002</v>
      </c>
      <c r="X3146" s="2">
        <f>[1]!s_pq_avgamount(A3146,"20260101","",100000000)</f>
        <v>0.35089522590909095</v>
      </c>
      <c r="Y3146" s="17">
        <f>[1]!s_ipo_dilutedpe(A3146)</f>
        <v>22.98</v>
      </c>
      <c r="Z3146" s="12">
        <f>[1]!s_ipo_collection_total(A3146,100000000)</f>
        <v>5.5393319999999999</v>
      </c>
      <c r="AA3146" s="2">
        <f>[1]!s_val_pe_ttm(A3146,E3146)</f>
        <v>19.291721343994141</v>
      </c>
      <c r="AB3146" s="5">
        <f>[1]!s_info_zjtxornot1(A3146,"")</f>
        <v>0</v>
      </c>
      <c r="AC3146" s="22" t="str">
        <f>[1]!s_info_nature1(A3146,"")</f>
        <v>外资企业</v>
      </c>
      <c r="AD3146" s="6" t="str">
        <f>[1]!s_info_city(A3146)</f>
        <v>嵊州市</v>
      </c>
      <c r="AE3146" s="6" t="str">
        <f>[1]!s_info_province(A3146)</f>
        <v>浙江省</v>
      </c>
      <c r="AF3146">
        <v>120.761431</v>
      </c>
      <c r="AG3146">
        <v>29.591007999999999</v>
      </c>
    </row>
    <row r="3147" spans="1:33" x14ac:dyDescent="0.3">
      <c r="A3147" s="12" t="s">
        <v>6758</v>
      </c>
      <c r="B3147" s="12" t="s">
        <v>6759</v>
      </c>
      <c r="C3147" s="16" t="str">
        <f>[1]!s_info_mkt(A3147)</f>
        <v>主板</v>
      </c>
      <c r="D3147" s="16" t="str">
        <f>[1]!s_ipo_listeddate(A3147)</f>
        <v>2012-07-31</v>
      </c>
      <c r="E3147" s="16" t="str">
        <f>[1]!lastradeday_s("000002","")</f>
        <v>2026-06-22</v>
      </c>
      <c r="F3147" s="16" t="str">
        <f>[1]!s_info_industry_csrc2023(A3147,"",3)</f>
        <v>专用设备制造业</v>
      </c>
      <c r="G3147" s="16" t="str">
        <f>[1]!s_info_industry_csrc2023(A3147,"",1)</f>
        <v>制造业</v>
      </c>
      <c r="H3147" s="16">
        <f>[1]!s_is(A3147,83,"FY","YTD","20251231",1,"",100000000)</f>
        <v>24.068633275500002</v>
      </c>
      <c r="I3147" s="16">
        <f>[1]!s_is(A3147,83,"FY","YTD","20241231",1,"",100000000)</f>
        <v>23.107703825000002</v>
      </c>
      <c r="J3147" s="16">
        <f t="shared" si="147"/>
        <v>4.1584809022018776E-2</v>
      </c>
      <c r="K3147" s="16">
        <f>[1]!s_is(A3147,61,"FY","YTD","20251231",1,"",100000000)</f>
        <v>7.1911765129999994</v>
      </c>
      <c r="L3147" s="16">
        <f>[1]!s_is(A3147,61,"FY","YTD","20241231",1,"",100000000)</f>
        <v>6.4917351626999995</v>
      </c>
      <c r="M3147" s="16">
        <f t="shared" si="148"/>
        <v>0.10774335871229425</v>
      </c>
      <c r="N3147" s="16">
        <f>[1]!s_fa_roe(A3147,"20251231")</f>
        <v>25.166</v>
      </c>
      <c r="O3147" s="16">
        <f>[1]!s_stmnote_rdexp(A3147,"20251231",1,10000)</f>
        <v>16399.683196999998</v>
      </c>
      <c r="P3147" s="20">
        <f t="shared" si="149"/>
        <v>6.8137160134030553E-2</v>
      </c>
      <c r="Q3147" s="16">
        <f>[1]!s_margin_tradingbalance(A3147,"",10000)</f>
        <v>18023.628199999999</v>
      </c>
      <c r="R3147" s="16">
        <f>[1]!s_margin_seclendingbalance(A3147,"",10000)</f>
        <v>195.50800000000001</v>
      </c>
      <c r="S3147" s="17">
        <f>[1]!s_val_ev(A3147,"",100000000)</f>
        <v>128.45252783999999</v>
      </c>
      <c r="T3147" s="17">
        <f>[1]!share_freesharesmv(A3147,"",100000000)</f>
        <v>43.589915824000009</v>
      </c>
      <c r="U3147" s="17">
        <f>[1]!s_dq_amount_btin(A3147,E3147,100000000)</f>
        <v>0.89489649999999998</v>
      </c>
      <c r="V3147" s="17">
        <f>[1]!s_dq_turn(A3147,E3147)</f>
        <v>1.4232091026609139</v>
      </c>
      <c r="W3147" s="2">
        <f>[1]!s_pq_amount(A3147,"20260101","",100000000)</f>
        <v>121.27353751</v>
      </c>
      <c r="X3147" s="2">
        <f>[1]!s_pq_avgamount(A3147,"20260101","",100000000)</f>
        <v>1.1024867046363638</v>
      </c>
      <c r="Y3147" s="17">
        <f>[1]!s_ipo_dilutedpe(A3147)</f>
        <v>25.76</v>
      </c>
      <c r="Z3147" s="12">
        <f>[1]!s_ipo_collection_total(A3147,100000000)</f>
        <v>8.5</v>
      </c>
      <c r="AA3147" s="2">
        <f>[1]!s_val_pe_ttm(A3147,E3147)</f>
        <v>17.677797317504883</v>
      </c>
      <c r="AB3147" s="5">
        <f>[1]!s_info_zjtxornot1(A3147,"")</f>
        <v>0</v>
      </c>
      <c r="AC3147" s="22" t="str">
        <f>[1]!s_info_nature1(A3147,"")</f>
        <v>民营企业</v>
      </c>
      <c r="AD3147" s="6" t="str">
        <f>[1]!s_info_city(A3147)</f>
        <v>合肥市</v>
      </c>
      <c r="AE3147" s="6" t="str">
        <f>[1]!s_info_province(A3147)</f>
        <v>安徽省</v>
      </c>
      <c r="AF3147">
        <v>117.28304199999999</v>
      </c>
      <c r="AG3147">
        <v>31.861190000000001</v>
      </c>
    </row>
    <row r="3148" spans="1:33" x14ac:dyDescent="0.3">
      <c r="A3148" s="12" t="s">
        <v>6760</v>
      </c>
      <c r="B3148" s="12" t="s">
        <v>6761</v>
      </c>
      <c r="C3148" s="16" t="str">
        <f>[1]!s_info_mkt(A3148)</f>
        <v>创业板</v>
      </c>
      <c r="D3148" s="16" t="str">
        <f>[1]!s_ipo_listeddate(A3148)</f>
        <v>2015-05-15</v>
      </c>
      <c r="E3148" s="16" t="str">
        <f>[1]!lastradeday_s("000002","")</f>
        <v>2026-06-22</v>
      </c>
      <c r="F3148" s="16" t="str">
        <f>[1]!s_info_industry_csrc2023(A3148,"",3)</f>
        <v>计算机、通信和其他电子设备制造业</v>
      </c>
      <c r="G3148" s="16" t="str">
        <f>[1]!s_info_industry_csrc2023(A3148,"",1)</f>
        <v>制造业</v>
      </c>
      <c r="H3148" s="16">
        <f>[1]!s_is(A3148,83,"FY","YTD","20251231",1,"",100000000)</f>
        <v>11.144322966099999</v>
      </c>
      <c r="I3148" s="16">
        <f>[1]!s_is(A3148,83,"FY","YTD","20241231",1,"",100000000)</f>
        <v>13.285184860599999</v>
      </c>
      <c r="J3148" s="16">
        <f t="shared" si="147"/>
        <v>-0.16114656415878525</v>
      </c>
      <c r="K3148" s="16">
        <f>[1]!s_is(A3148,61,"FY","YTD","20251231",1,"",100000000)</f>
        <v>-1.7994870305000001</v>
      </c>
      <c r="L3148" s="16">
        <f>[1]!s_is(A3148,61,"FY","YTD","20241231",1,"",100000000)</f>
        <v>0.71186494180000004</v>
      </c>
      <c r="M3148" s="16">
        <f t="shared" si="148"/>
        <v>-3.5278489286884556</v>
      </c>
      <c r="N3148" s="16">
        <f>[1]!s_fa_roe(A3148,"20251231")</f>
        <v>-10.2247</v>
      </c>
      <c r="O3148" s="16">
        <f>[1]!s_stmnote_rdexp(A3148,"20251231",1,10000)</f>
        <v>8028.3515390000002</v>
      </c>
      <c r="P3148" s="20">
        <f t="shared" si="149"/>
        <v>7.2039831970246229E-2</v>
      </c>
      <c r="Q3148" s="16">
        <f>[1]!s_margin_tradingbalance(A3148,"",10000)</f>
        <v>58361.539400000001</v>
      </c>
      <c r="R3148" s="16">
        <f>[1]!s_margin_seclendingbalance(A3148,"",10000)</f>
        <v>344.86200000000002</v>
      </c>
      <c r="S3148" s="17">
        <f>[1]!s_val_ev(A3148,"",100000000)</f>
        <v>158.985597824</v>
      </c>
      <c r="T3148" s="17">
        <f>[1]!share_freesharesmv(A3148,"",100000000)</f>
        <v>70.649075396499995</v>
      </c>
      <c r="U3148" s="17">
        <f>[1]!s_dq_amount_btin(A3148,E3148,100000000)</f>
        <v>2.2948139599999999</v>
      </c>
      <c r="V3148" s="17">
        <f>[1]!s_dq_turn(A3148,E3148)</f>
        <v>1.4752181795158403</v>
      </c>
      <c r="W3148" s="2">
        <f>[1]!s_pq_amount(A3148,"20260101","",100000000)</f>
        <v>689.52112758999999</v>
      </c>
      <c r="X3148" s="2">
        <f>[1]!s_pq_avgamount(A3148,"20260101","",100000000)</f>
        <v>6.2683738871818182</v>
      </c>
      <c r="Y3148" s="17">
        <f>[1]!s_ipo_dilutedpe(A3148)</f>
        <v>18.11</v>
      </c>
      <c r="Z3148" s="12">
        <f>[1]!s_ipo_collection_total(A3148,100000000)</f>
        <v>2.4079999999999999</v>
      </c>
      <c r="AA3148" s="2">
        <f>[1]!s_val_pe_ttm(A3148,E3148)</f>
        <v>-87.260498046875</v>
      </c>
      <c r="AB3148" s="5">
        <f>[1]!s_info_zjtxornot1(A3148,"")</f>
        <v>1</v>
      </c>
      <c r="AC3148" s="22" t="str">
        <f>[1]!s_info_nature1(A3148,"")</f>
        <v>中央国有企业</v>
      </c>
      <c r="AD3148" s="6" t="str">
        <f>[1]!s_info_city(A3148)</f>
        <v>北京市</v>
      </c>
      <c r="AE3148" s="6" t="str">
        <f>[1]!s_info_province(A3148)</f>
        <v>北京</v>
      </c>
      <c r="AF3148">
        <v>116.40528500000001</v>
      </c>
      <c r="AG3148">
        <v>39.904989</v>
      </c>
    </row>
    <row r="3149" spans="1:33" x14ac:dyDescent="0.3">
      <c r="A3149" s="12" t="s">
        <v>6762</v>
      </c>
      <c r="B3149" s="12" t="s">
        <v>6763</v>
      </c>
      <c r="C3149" s="16" t="str">
        <f>[1]!s_info_mkt(A3149)</f>
        <v>创业板</v>
      </c>
      <c r="D3149" s="16" t="str">
        <f>[1]!s_ipo_listeddate(A3149)</f>
        <v>2011-11-02</v>
      </c>
      <c r="E3149" s="16" t="str">
        <f>[1]!lastradeday_s("000002","")</f>
        <v>2026-06-22</v>
      </c>
      <c r="F3149" s="16" t="str">
        <f>[1]!s_info_industry_csrc2023(A3149,"",3)</f>
        <v>软件和信息技术服务业</v>
      </c>
      <c r="G3149" s="16" t="str">
        <f>[1]!s_info_industry_csrc2023(A3149,"",1)</f>
        <v>信息传输、软件和信息技术服务业</v>
      </c>
      <c r="H3149" s="16">
        <f>[1]!s_is(A3149,83,"FY","YTD","20251231",1,"",100000000)</f>
        <v>4.3543359323000006</v>
      </c>
      <c r="I3149" s="16">
        <f>[1]!s_is(A3149,83,"FY","YTD","20241231",1,"",100000000)</f>
        <v>5.0060027812000003</v>
      </c>
      <c r="J3149" s="16">
        <f t="shared" si="147"/>
        <v>-0.13017708486845614</v>
      </c>
      <c r="K3149" s="16">
        <f>[1]!s_is(A3149,61,"FY","YTD","20251231",1,"",100000000)</f>
        <v>0.40773703189999999</v>
      </c>
      <c r="L3149" s="16">
        <f>[1]!s_is(A3149,61,"FY","YTD","20241231",1,"",100000000)</f>
        <v>0.55589202189999998</v>
      </c>
      <c r="M3149" s="16">
        <f t="shared" si="148"/>
        <v>-0.26651756845442143</v>
      </c>
      <c r="N3149" s="16">
        <f>[1]!s_fa_roe(A3149,"20251231")</f>
        <v>4.4367000000000001</v>
      </c>
      <c r="O3149" s="16">
        <f>[1]!s_stmnote_rdexp(A3149,"20251231",1,10000)</f>
        <v>4881.6068859999996</v>
      </c>
      <c r="P3149" s="20">
        <f t="shared" si="149"/>
        <v>0.11210910140829419</v>
      </c>
      <c r="Q3149" s="16">
        <f>[1]!s_margin_tradingbalance(A3149,"",10000)</f>
        <v>0</v>
      </c>
      <c r="R3149" s="16">
        <f>[1]!s_margin_seclendingbalance(A3149,"",10000)</f>
        <v>0</v>
      </c>
      <c r="S3149" s="17">
        <f>[1]!s_val_ev(A3149,"",100000000)</f>
        <v>26.796440915999998</v>
      </c>
      <c r="T3149" s="17">
        <f>[1]!share_freesharesmv(A3149,"",100000000)</f>
        <v>22.596295371</v>
      </c>
      <c r="U3149" s="17">
        <f>[1]!s_dq_amount_btin(A3149,E3149,100000000)</f>
        <v>0.74295482000000002</v>
      </c>
      <c r="V3149" s="17">
        <f>[1]!s_dq_turn(A3149,E3149)</f>
        <v>3.2175838976298414</v>
      </c>
      <c r="W3149" s="2">
        <f>[1]!s_pq_amount(A3149,"20260101","",100000000)</f>
        <v>121.19186412000001</v>
      </c>
      <c r="X3149" s="2">
        <f>[1]!s_pq_avgamount(A3149,"20260101","",100000000)</f>
        <v>1.1017442192727271</v>
      </c>
      <c r="Y3149" s="17">
        <f>[1]!s_ipo_dilutedpe(A3149)</f>
        <v>37.14</v>
      </c>
      <c r="Z3149" s="12">
        <f>[1]!s_ipo_collection_total(A3149,100000000)</f>
        <v>3.8142</v>
      </c>
      <c r="AA3149" s="2">
        <f>[1]!s_val_pe_ttm(A3149,E3149)</f>
        <v>68.730300903320313</v>
      </c>
      <c r="AB3149" s="5">
        <f>[1]!s_info_zjtxornot1(A3149,"")</f>
        <v>1</v>
      </c>
      <c r="AC3149" s="22" t="str">
        <f>[1]!s_info_nature1(A3149,"")</f>
        <v>民营企业</v>
      </c>
      <c r="AD3149" s="6" t="str">
        <f>[1]!s_info_city(A3149)</f>
        <v>重庆市</v>
      </c>
      <c r="AE3149" s="6" t="str">
        <f>[1]!s_info_province(A3149)</f>
        <v>重庆</v>
      </c>
      <c r="AF3149">
        <v>106.50496200000001</v>
      </c>
      <c r="AG3149">
        <v>29.533155000000001</v>
      </c>
    </row>
    <row r="3150" spans="1:33" x14ac:dyDescent="0.3">
      <c r="A3150" s="12" t="s">
        <v>6764</v>
      </c>
      <c r="B3150" s="12" t="s">
        <v>6765</v>
      </c>
      <c r="C3150" s="16" t="str">
        <f>[1]!s_info_mkt(A3150)</f>
        <v>主板</v>
      </c>
      <c r="D3150" s="16" t="str">
        <f>[1]!s_ipo_listeddate(A3150)</f>
        <v>2002-03-29</v>
      </c>
      <c r="E3150" s="16" t="str">
        <f>[1]!lastradeday_s("000002","")</f>
        <v>2026-06-22</v>
      </c>
      <c r="F3150" s="16" t="str">
        <f>[1]!s_info_industry_csrc2023(A3150,"",3)</f>
        <v>农业</v>
      </c>
      <c r="G3150" s="16" t="str">
        <f>[1]!s_info_industry_csrc2023(A3150,"",1)</f>
        <v>农、林、牧、渔业</v>
      </c>
      <c r="H3150" s="16">
        <f>[1]!s_is(A3150,83,"FY","YTD","20251231",1,"",100000000)</f>
        <v>52.291904874099998</v>
      </c>
      <c r="I3150" s="16">
        <f>[1]!s_is(A3150,83,"FY","YTD","20241231",1,"",100000000)</f>
        <v>53.387415953500003</v>
      </c>
      <c r="J3150" s="16">
        <f t="shared" si="147"/>
        <v>-2.0520024425871974E-2</v>
      </c>
      <c r="K3150" s="16">
        <f>[1]!s_is(A3150,61,"FY","YTD","20251231",1,"",100000000)</f>
        <v>11.66182575</v>
      </c>
      <c r="L3150" s="16">
        <f>[1]!s_is(A3150,61,"FY","YTD","20241231",1,"",100000000)</f>
        <v>10.872100490599999</v>
      </c>
      <c r="M3150" s="16">
        <f t="shared" si="148"/>
        <v>7.2637781455643827E-2</v>
      </c>
      <c r="N3150" s="16">
        <f>[1]!s_fa_roe(A3150,"20251231")</f>
        <v>14.7613</v>
      </c>
      <c r="O3150" s="16">
        <f>[1]!s_stmnote_rdexp(A3150,"20251231",1,10000)</f>
        <v>10061.798197</v>
      </c>
      <c r="P3150" s="20">
        <f t="shared" si="149"/>
        <v>1.9241598142628713E-2</v>
      </c>
      <c r="Q3150" s="16">
        <f>[1]!s_margin_tradingbalance(A3150,"",10000)</f>
        <v>45493.461300000003</v>
      </c>
      <c r="R3150" s="16">
        <f>[1]!s_margin_seclendingbalance(A3150,"",10000)</f>
        <v>287.58859999999999</v>
      </c>
      <c r="S3150" s="17">
        <f>[1]!s_val_ev(A3150,"",100000000)</f>
        <v>246.38643538739998</v>
      </c>
      <c r="T3150" s="17">
        <f>[1]!share_freesharesmv(A3150,"",100000000)</f>
        <v>88.3461054168</v>
      </c>
      <c r="U3150" s="17">
        <f>[1]!s_dq_amount_btin(A3150,E3150,100000000)</f>
        <v>2.9694199299999999</v>
      </c>
      <c r="V3150" s="17">
        <f>[1]!s_dq_turn(A3150,E3150)</f>
        <v>1.2298430043178263</v>
      </c>
      <c r="W3150" s="2">
        <f>[1]!s_pq_amount(A3150,"20260101","",100000000)</f>
        <v>621.36263155999995</v>
      </c>
      <c r="X3150" s="2">
        <f>[1]!s_pq_avgamount(A3150,"20260101","",100000000)</f>
        <v>5.6487511960000001</v>
      </c>
      <c r="Y3150" s="17">
        <f>[1]!s_ipo_dilutedpe(A3150)</f>
        <v>19.93</v>
      </c>
      <c r="Z3150" s="12">
        <f>[1]!s_ipo_collection_total(A3150,100000000)</f>
        <v>16.14</v>
      </c>
      <c r="AA3150" s="2">
        <f>[1]!s_val_pe_ttm(A3150,E3150)</f>
        <v>20.388931274414063</v>
      </c>
      <c r="AB3150" s="5">
        <f>[1]!s_info_zjtxornot1(A3150,"")</f>
        <v>0</v>
      </c>
      <c r="AC3150" s="22" t="str">
        <f>[1]!s_info_nature1(A3150,"")</f>
        <v>中央国有企业</v>
      </c>
      <c r="AD3150" s="6" t="str">
        <f>[1]!s_info_city(A3150)</f>
        <v>哈尔滨市</v>
      </c>
      <c r="AE3150" s="6" t="str">
        <f>[1]!s_info_province(A3150)</f>
        <v>黑龙江省</v>
      </c>
      <c r="AF3150">
        <v>126.642464</v>
      </c>
      <c r="AG3150">
        <v>45.756967000000003</v>
      </c>
    </row>
    <row r="3151" spans="1:33" x14ac:dyDescent="0.3">
      <c r="A3151" s="12" t="s">
        <v>6766</v>
      </c>
      <c r="B3151" s="12" t="s">
        <v>6767</v>
      </c>
      <c r="C3151" s="16" t="str">
        <f>[1]!s_info_mkt(A3151)</f>
        <v>主板</v>
      </c>
      <c r="D3151" s="16" t="str">
        <f>[1]!s_ipo_listeddate(A3151)</f>
        <v>1997-10-21</v>
      </c>
      <c r="E3151" s="16" t="str">
        <f>[1]!lastradeday_s("000002","")</f>
        <v>2026-06-22</v>
      </c>
      <c r="F3151" s="16" t="str">
        <f>[1]!s_info_industry_csrc2023(A3151,"",3)</f>
        <v>公共设施管理业</v>
      </c>
      <c r="G3151" s="16" t="str">
        <f>[1]!s_info_industry_csrc2023(A3151,"",1)</f>
        <v>水利、环境和公共设施管理业</v>
      </c>
      <c r="H3151" s="16">
        <f>[1]!s_is(A3151,83,"FY","YTD","20251231",1,"",100000000)</f>
        <v>9.3349392378000005</v>
      </c>
      <c r="I3151" s="16">
        <f>[1]!s_is(A3151,83,"FY","YTD","20241231",1,"",100000000)</f>
        <v>10.1332440117</v>
      </c>
      <c r="J3151" s="16">
        <f t="shared" si="147"/>
        <v>-7.878077079543977E-2</v>
      </c>
      <c r="K3151" s="16">
        <f>[1]!s_is(A3151,61,"FY","YTD","20251231",1,"",100000000)</f>
        <v>2.2002667641999998</v>
      </c>
      <c r="L3151" s="16">
        <f>[1]!s_is(A3151,61,"FY","YTD","20241231",1,"",100000000)</f>
        <v>2.3463890158999998</v>
      </c>
      <c r="M3151" s="16">
        <f t="shared" si="148"/>
        <v>-6.2275373226614007E-2</v>
      </c>
      <c r="N3151" s="16">
        <f>[1]!s_fa_roe(A3151,"20251231")</f>
        <v>8.3262999999999998</v>
      </c>
      <c r="O3151" s="16">
        <f>[1]!s_stmnote_rdexp(A3151,"20251231",1,10000)</f>
        <v>186.56424699999999</v>
      </c>
      <c r="P3151" s="20">
        <f t="shared" si="149"/>
        <v>1.9985587720222622E-3</v>
      </c>
      <c r="Q3151" s="16">
        <f>[1]!s_margin_tradingbalance(A3151,"",10000)</f>
        <v>19363.034500000002</v>
      </c>
      <c r="R3151" s="16">
        <f>[1]!s_margin_seclendingbalance(A3151,"",10000)</f>
        <v>22.137</v>
      </c>
      <c r="S3151" s="17">
        <f>[1]!s_val_ev(A3151,"",100000000)</f>
        <v>49.529831588</v>
      </c>
      <c r="T3151" s="17">
        <f>[1]!share_freesharesmv(A3151,"",100000000)</f>
        <v>29.917061152000002</v>
      </c>
      <c r="U3151" s="17">
        <f>[1]!s_dq_amount_btin(A3151,E3151,100000000)</f>
        <v>0.80764482000000004</v>
      </c>
      <c r="V3151" s="17">
        <f>[1]!s_dq_turn(A3151,E3151)</f>
        <v>1.663439752538171</v>
      </c>
      <c r="W3151" s="2">
        <f>[1]!s_pq_amount(A3151,"20260101","",100000000)</f>
        <v>162.36276118000001</v>
      </c>
      <c r="X3151" s="2">
        <f>[1]!s_pq_avgamount(A3151,"20260101","",100000000)</f>
        <v>1.4760251016363635</v>
      </c>
      <c r="Y3151" s="17">
        <f>[1]!s_ipo_dilutedpe(A3151)</f>
        <v>0</v>
      </c>
      <c r="Z3151" s="12">
        <f>[1]!s_ipo_collection_total(A3151,100000000)</f>
        <v>2.7040000000000002</v>
      </c>
      <c r="AA3151" s="2">
        <f>[1]!s_val_pe_ttm(A3151,E3151)</f>
        <v>22.479057312011719</v>
      </c>
      <c r="AB3151" s="5">
        <f>[1]!s_info_zjtxornot1(A3151,"")</f>
        <v>0</v>
      </c>
      <c r="AC3151" s="22" t="str">
        <f>[1]!s_info_nature1(A3151,"")</f>
        <v>地方国有企业</v>
      </c>
      <c r="AD3151" s="6" t="str">
        <f>[1]!s_info_city(A3151)</f>
        <v>峨眉山市</v>
      </c>
      <c r="AE3151" s="6" t="str">
        <f>[1]!s_info_province(A3151)</f>
        <v>四川省</v>
      </c>
      <c r="AF3151">
        <v>103.40091200000001</v>
      </c>
      <c r="AG3151">
        <v>29.507003999999998</v>
      </c>
    </row>
    <row r="3152" spans="1:33" x14ac:dyDescent="0.3">
      <c r="A3152" s="12" t="s">
        <v>6768</v>
      </c>
      <c r="B3152" s="12" t="s">
        <v>6769</v>
      </c>
      <c r="C3152" s="16" t="str">
        <f>[1]!s_info_mkt(A3152)</f>
        <v>主板</v>
      </c>
      <c r="D3152" s="16" t="str">
        <f>[1]!s_ipo_listeddate(A3152)</f>
        <v>1999-06-18</v>
      </c>
      <c r="E3152" s="16" t="str">
        <f>[1]!lastradeday_s("000002","")</f>
        <v>2026-06-22</v>
      </c>
      <c r="F3152" s="16" t="str">
        <f>[1]!s_info_industry_csrc2023(A3152,"",3)</f>
        <v>电气机械和器材制造业</v>
      </c>
      <c r="G3152" s="16" t="str">
        <f>[1]!s_info_industry_csrc2023(A3152,"",1)</f>
        <v>制造业</v>
      </c>
      <c r="H3152" s="16">
        <f>[1]!s_is(A3152,83,"FY","YTD","20251231",1,"",100000000)</f>
        <v>49.201191571099997</v>
      </c>
      <c r="I3152" s="16">
        <f>[1]!s_is(A3152,83,"FY","YTD","20241231",1,"",100000000)</f>
        <v>48.9933054388</v>
      </c>
      <c r="J3152" s="16">
        <f t="shared" si="147"/>
        <v>4.2431538439404726E-3</v>
      </c>
      <c r="K3152" s="16">
        <f>[1]!s_is(A3152,61,"FY","YTD","20251231",1,"",100000000)</f>
        <v>2.5407302539000001</v>
      </c>
      <c r="L3152" s="16">
        <f>[1]!s_is(A3152,61,"FY","YTD","20241231",1,"",100000000)</f>
        <v>2.5647921863000001</v>
      </c>
      <c r="M3152" s="16">
        <f t="shared" si="148"/>
        <v>-9.3816304215711202E-3</v>
      </c>
      <c r="N3152" s="16">
        <f>[1]!s_fa_roe(A3152,"20251231")</f>
        <v>6.3956</v>
      </c>
      <c r="O3152" s="16">
        <f>[1]!s_stmnote_rdexp(A3152,"20251231",1,10000)</f>
        <v>16909.394522999999</v>
      </c>
      <c r="P3152" s="20">
        <f t="shared" si="149"/>
        <v>3.436785570236537E-2</v>
      </c>
      <c r="Q3152" s="16">
        <f>[1]!s_margin_tradingbalance(A3152,"",10000)</f>
        <v>37245.768700000001</v>
      </c>
      <c r="R3152" s="16">
        <f>[1]!s_margin_seclendingbalance(A3152,"",10000)</f>
        <v>8.9700000000000006</v>
      </c>
      <c r="S3152" s="17">
        <f>[1]!s_val_ev(A3152,"",100000000)</f>
        <v>122.26178817440001</v>
      </c>
      <c r="T3152" s="17">
        <f>[1]!share_freesharesmv(A3152,"",100000000)</f>
        <v>65.745378893599991</v>
      </c>
      <c r="U3152" s="17">
        <f>[1]!s_dq_amount_btin(A3152,E3152,100000000)</f>
        <v>5.7384367599999999</v>
      </c>
      <c r="V3152" s="17">
        <f>[1]!s_dq_turn(A3152,E3152)</f>
        <v>5.7193515077002708</v>
      </c>
      <c r="W3152" s="2">
        <f>[1]!s_pq_amount(A3152,"20260101","",100000000)</f>
        <v>272.01982268</v>
      </c>
      <c r="X3152" s="2">
        <f>[1]!s_pq_avgamount(A3152,"20260101","",100000000)</f>
        <v>2.4729074789090912</v>
      </c>
      <c r="Y3152" s="17">
        <f>[1]!s_ipo_dilutedpe(A3152)</f>
        <v>0</v>
      </c>
      <c r="Z3152" s="12">
        <f>[1]!s_ipo_collection_total(A3152,100000000)</f>
        <v>3.7509999999999999</v>
      </c>
      <c r="AA3152" s="2">
        <f>[1]!s_val_pe_ttm(A3152,E3152)</f>
        <v>43.753921508789063</v>
      </c>
      <c r="AB3152" s="5">
        <f>[1]!s_info_zjtxornot1(A3152,"")</f>
        <v>0</v>
      </c>
      <c r="AC3152" s="22" t="str">
        <f>[1]!s_info_nature1(A3152,"")</f>
        <v>中央国有企业</v>
      </c>
      <c r="AD3152" s="6" t="str">
        <f>[1]!s_info_city(A3152)</f>
        <v>佳木斯市</v>
      </c>
      <c r="AE3152" s="6" t="str">
        <f>[1]!s_info_province(A3152)</f>
        <v>黑龙江省</v>
      </c>
      <c r="AF3152">
        <v>130.36163400000001</v>
      </c>
      <c r="AG3152">
        <v>46.809606000000002</v>
      </c>
    </row>
    <row r="3153" spans="1:33" x14ac:dyDescent="0.3">
      <c r="A3153" s="12" t="s">
        <v>6770</v>
      </c>
      <c r="B3153" s="12" t="s">
        <v>6771</v>
      </c>
      <c r="C3153" s="16" t="str">
        <f>[1]!s_info_mkt(A3153)</f>
        <v>主板</v>
      </c>
      <c r="D3153" s="16" t="str">
        <f>[1]!s_ipo_listeddate(A3153)</f>
        <v>2016-10-31</v>
      </c>
      <c r="E3153" s="16" t="str">
        <f>[1]!lastradeday_s("000002","")</f>
        <v>2026-06-22</v>
      </c>
      <c r="F3153" s="16" t="str">
        <f>[1]!s_info_industry_csrc2023(A3153,"",3)</f>
        <v>批发业</v>
      </c>
      <c r="G3153" s="16" t="str">
        <f>[1]!s_info_industry_csrc2023(A3153,"",1)</f>
        <v>批发和零售业</v>
      </c>
      <c r="H3153" s="16">
        <f>[1]!s_is(A3153,83,"FY","YTD","20251231",1,"",100000000)</f>
        <v>10.769556083499999</v>
      </c>
      <c r="I3153" s="16">
        <f>[1]!s_is(A3153,83,"FY","YTD","20241231",1,"",100000000)</f>
        <v>18.106813621500002</v>
      </c>
      <c r="J3153" s="16">
        <f t="shared" si="147"/>
        <v>-0.40522080203486244</v>
      </c>
      <c r="K3153" s="16">
        <f>[1]!s_is(A3153,61,"FY","YTD","20251231",1,"",100000000)</f>
        <v>-2.0728394799999998</v>
      </c>
      <c r="L3153" s="16">
        <f>[1]!s_is(A3153,61,"FY","YTD","20241231",1,"",100000000)</f>
        <v>-2.0923966756999999</v>
      </c>
      <c r="M3153" s="16">
        <f t="shared" si="148"/>
        <v>9.3467916132380958E-3</v>
      </c>
      <c r="N3153" s="16">
        <f>[1]!s_fa_roe(A3153,"20251231")</f>
        <v>-22.063400000000001</v>
      </c>
      <c r="O3153" s="16">
        <f>[1]!s_stmnote_rdexp(A3153,"20251231",1,10000)</f>
        <v>4177.5859020000007</v>
      </c>
      <c r="P3153" s="20">
        <f t="shared" si="149"/>
        <v>3.8790697310174801E-2</v>
      </c>
      <c r="Q3153" s="16">
        <f>[1]!s_margin_tradingbalance(A3153,"",10000)</f>
        <v>0</v>
      </c>
      <c r="R3153" s="16">
        <f>[1]!s_margin_seclendingbalance(A3153,"",10000)</f>
        <v>0</v>
      </c>
      <c r="S3153" s="17">
        <f>[1]!s_val_ev(A3153,"",100000000)</f>
        <v>35.110464735000001</v>
      </c>
      <c r="T3153" s="17">
        <f>[1]!share_freesharesmv(A3153,"",100000000)</f>
        <v>30.246930420999998</v>
      </c>
      <c r="U3153" s="17">
        <f>[1]!s_dq_amount_btin(A3153,E3153,100000000)</f>
        <v>1.4672843499999999</v>
      </c>
      <c r="V3153" s="17">
        <f>[1]!s_dq_turn(A3153,E3153)</f>
        <v>4.3080560821861758</v>
      </c>
      <c r="W3153" s="2">
        <f>[1]!s_pq_amount(A3153,"20260101","",100000000)</f>
        <v>443.03913568000002</v>
      </c>
      <c r="X3153" s="2">
        <f>[1]!s_pq_avgamount(A3153,"20260101","",100000000)</f>
        <v>4.0276285061818182</v>
      </c>
      <c r="Y3153" s="17">
        <f>[1]!s_ipo_dilutedpe(A3153)</f>
        <v>22.98</v>
      </c>
      <c r="Z3153" s="12">
        <f>[1]!s_ipo_collection_total(A3153,100000000)</f>
        <v>3.428334</v>
      </c>
      <c r="AA3153" s="2">
        <f>[1]!s_val_pe_ttm(A3153,E3153)</f>
        <v>-16.68096923828125</v>
      </c>
      <c r="AB3153" s="5">
        <f>[1]!s_info_zjtxornot1(A3153,"")</f>
        <v>0</v>
      </c>
      <c r="AC3153" s="22" t="str">
        <f>[1]!s_info_nature1(A3153,"")</f>
        <v>民营企业</v>
      </c>
      <c r="AD3153" s="6" t="str">
        <f>[1]!s_info_city(A3153)</f>
        <v>武汉市</v>
      </c>
      <c r="AE3153" s="6" t="str">
        <f>[1]!s_info_province(A3153)</f>
        <v>湖北省</v>
      </c>
      <c r="AF3153">
        <v>114.29857199999999</v>
      </c>
      <c r="AG3153">
        <v>30.584354999999999</v>
      </c>
    </row>
    <row r="3154" spans="1:33" x14ac:dyDescent="0.3">
      <c r="A3154" s="12" t="s">
        <v>6772</v>
      </c>
      <c r="B3154" s="12" t="s">
        <v>6773</v>
      </c>
      <c r="C3154" s="16" t="str">
        <f>[1]!s_info_mkt(A3154)</f>
        <v>创业板</v>
      </c>
      <c r="D3154" s="16" t="str">
        <f>[1]!s_ipo_listeddate(A3154)</f>
        <v>2017-08-01</v>
      </c>
      <c r="E3154" s="16" t="str">
        <f>[1]!lastradeday_s("000002","")</f>
        <v>2026-06-22</v>
      </c>
      <c r="F3154" s="16" t="str">
        <f>[1]!s_info_industry_csrc2023(A3154,"",3)</f>
        <v>软件和信息技术服务业</v>
      </c>
      <c r="G3154" s="16" t="str">
        <f>[1]!s_info_industry_csrc2023(A3154,"",1)</f>
        <v>信息传输、软件和信息技术服务业</v>
      </c>
      <c r="H3154" s="16">
        <f>[1]!s_is(A3154,83,"FY","YTD","20251231",1,"",100000000)</f>
        <v>45.167609683000002</v>
      </c>
      <c r="I3154" s="16">
        <f>[1]!s_is(A3154,83,"FY","YTD","20241231",1,"",100000000)</f>
        <v>44.793436095200008</v>
      </c>
      <c r="J3154" s="16">
        <f t="shared" si="147"/>
        <v>8.3533129051487354E-3</v>
      </c>
      <c r="K3154" s="16">
        <f>[1]!s_is(A3154,61,"FY","YTD","20251231",1,"",100000000)</f>
        <v>1.0496113843000001</v>
      </c>
      <c r="L3154" s="16">
        <f>[1]!s_is(A3154,61,"FY","YTD","20241231",1,"",100000000)</f>
        <v>-2.5027733888999997</v>
      </c>
      <c r="M3154" s="16">
        <f t="shared" si="148"/>
        <v>1.419379312947433</v>
      </c>
      <c r="N3154" s="16">
        <f>[1]!s_fa_roe(A3154,"20251231")</f>
        <v>1.5423</v>
      </c>
      <c r="O3154" s="16">
        <f>[1]!s_stmnote_rdexp(A3154,"20251231",1,10000)</f>
        <v>52705.523795000001</v>
      </c>
      <c r="P3154" s="20">
        <f t="shared" si="149"/>
        <v>0.1166887602972647</v>
      </c>
      <c r="Q3154" s="16">
        <f>[1]!s_margin_tradingbalance(A3154,"",10000)</f>
        <v>68254.966199999995</v>
      </c>
      <c r="R3154" s="16">
        <f>[1]!s_margin_seclendingbalance(A3154,"",10000)</f>
        <v>164.61269999999999</v>
      </c>
      <c r="S3154" s="17">
        <f>[1]!s_val_ev(A3154,"",100000000)</f>
        <v>122.81106001190001</v>
      </c>
      <c r="T3154" s="17">
        <f>[1]!share_freesharesmv(A3154,"",100000000)</f>
        <v>75.786709445700012</v>
      </c>
      <c r="U3154" s="17">
        <f>[1]!s_dq_amount_btin(A3154,E3154,100000000)</f>
        <v>2.24952877</v>
      </c>
      <c r="V3154" s="17">
        <f>[1]!s_dq_turn(A3154,E3154)</f>
        <v>1.963413803613437</v>
      </c>
      <c r="W3154" s="2">
        <f>[1]!s_pq_amount(A3154,"20260101","",100000000)</f>
        <v>585.57313300999999</v>
      </c>
      <c r="X3154" s="2">
        <f>[1]!s_pq_avgamount(A3154,"20260101","",100000000)</f>
        <v>5.3233921182727268</v>
      </c>
      <c r="Y3154" s="17">
        <f>[1]!s_ipo_dilutedpe(A3154)</f>
        <v>22.99</v>
      </c>
      <c r="Z3154" s="12">
        <f>[1]!s_ipo_collection_total(A3154,100000000)</f>
        <v>2.4794999999999998</v>
      </c>
      <c r="AA3154" s="2">
        <f>[1]!s_val_pe_ttm(A3154,E3154)</f>
        <v>236.736328125</v>
      </c>
      <c r="AB3154" s="5">
        <f>[1]!s_info_zjtxornot1(A3154,"")</f>
        <v>0</v>
      </c>
      <c r="AC3154" s="22" t="str">
        <f>[1]!s_info_nature1(A3154,"")</f>
        <v>民营企业</v>
      </c>
      <c r="AD3154" s="6" t="str">
        <f>[1]!s_info_city(A3154)</f>
        <v>无锡市</v>
      </c>
      <c r="AE3154" s="6" t="str">
        <f>[1]!s_info_province(A3154)</f>
        <v>江苏省</v>
      </c>
      <c r="AF3154">
        <v>120.301663</v>
      </c>
      <c r="AG3154">
        <v>31.574729000000001</v>
      </c>
    </row>
    <row r="3155" spans="1:33" x14ac:dyDescent="0.3">
      <c r="A3155" s="12" t="s">
        <v>6774</v>
      </c>
      <c r="B3155" s="12" t="s">
        <v>6775</v>
      </c>
      <c r="C3155" s="16" t="str">
        <f>[1]!s_info_mkt(A3155)</f>
        <v>科创板</v>
      </c>
      <c r="D3155" s="16" t="str">
        <f>[1]!s_ipo_listeddate(A3155)</f>
        <v>2021-05-19</v>
      </c>
      <c r="E3155" s="16" t="str">
        <f>[1]!lastradeday_s("000002","")</f>
        <v>2026-06-22</v>
      </c>
      <c r="F3155" s="16" t="str">
        <f>[1]!s_info_industry_csrc2023(A3155,"",3)</f>
        <v>通用设备制造业</v>
      </c>
      <c r="G3155" s="16" t="str">
        <f>[1]!s_info_industry_csrc2023(A3155,"",1)</f>
        <v>制造业</v>
      </c>
      <c r="H3155" s="16">
        <f>[1]!s_is(A3155,83,"FY","YTD","20251231",1,"",100000000)</f>
        <v>136.81194183620002</v>
      </c>
      <c r="I3155" s="16">
        <f>[1]!s_is(A3155,83,"FY","YTD","20241231",1,"",100000000)</f>
        <v>104.3802053329</v>
      </c>
      <c r="J3155" s="16">
        <f t="shared" si="147"/>
        <v>0.31070772853785256</v>
      </c>
      <c r="K3155" s="16">
        <f>[1]!s_is(A3155,61,"FY","YTD","20251231",1,"",100000000)</f>
        <v>-9.8891534646999997</v>
      </c>
      <c r="L3155" s="16">
        <f>[1]!s_is(A3155,61,"FY","YTD","20241231",1,"",100000000)</f>
        <v>-7.8478540089999997</v>
      </c>
      <c r="M3155" s="16">
        <f t="shared" si="148"/>
        <v>-0.26010925449925759</v>
      </c>
      <c r="N3155" s="16">
        <f>[1]!s_fa_roe(A3155,"20251231")</f>
        <v>-21.378900000000002</v>
      </c>
      <c r="O3155" s="16">
        <f>[1]!s_stmnote_rdexp(A3155,"20251231",1,10000)</f>
        <v>59646.095488999999</v>
      </c>
      <c r="P3155" s="20">
        <f t="shared" si="149"/>
        <v>4.3597141220619542E-2</v>
      </c>
      <c r="Q3155" s="16">
        <f>[1]!s_margin_tradingbalance(A3155,"",10000)</f>
        <v>70816.474400000006</v>
      </c>
      <c r="R3155" s="16">
        <f>[1]!s_margin_seclendingbalance(A3155,"",10000)</f>
        <v>121.7165</v>
      </c>
      <c r="S3155" s="17">
        <f>[1]!s_val_ev(A3155,"",100000000)</f>
        <v>123.86667285999998</v>
      </c>
      <c r="T3155" s="17">
        <f>[1]!share_freesharesmv(A3155,"",100000000)</f>
        <v>49.537379143999999</v>
      </c>
      <c r="U3155" s="17">
        <f>[1]!s_dq_amount_btin(A3155,E3155,100000000)</f>
        <v>1.8343920199999999</v>
      </c>
      <c r="V3155" s="17">
        <f>[1]!s_dq_turn(A3155,E3155)</f>
        <v>1.5064043246797838</v>
      </c>
      <c r="W3155" s="2">
        <f>[1]!s_pq_amount(A3155,"20260101","",100000000)</f>
        <v>300.04159199999998</v>
      </c>
      <c r="X3155" s="2">
        <f>[1]!s_pq_avgamount(A3155,"20260101","",100000000)</f>
        <v>2.7276508363636363</v>
      </c>
      <c r="Y3155" s="17">
        <f>[1]!s_ipo_dilutedpe(A3155)</f>
        <v>23.99</v>
      </c>
      <c r="Z3155" s="12">
        <f>[1]!s_ipo_collection_total(A3155,100000000)</f>
        <v>29.01333696</v>
      </c>
      <c r="AA3155" s="2">
        <f>[1]!s_val_pe_ttm(A3155,E3155)</f>
        <v>-11.559609413146973</v>
      </c>
      <c r="AB3155" s="5">
        <f>[1]!s_info_zjtxornot1(A3155,"")</f>
        <v>0</v>
      </c>
      <c r="AC3155" s="22" t="str">
        <f>[1]!s_info_nature1(A3155,"")</f>
        <v>地方国有企业</v>
      </c>
      <c r="AD3155" s="6" t="str">
        <f>[1]!s_info_city(A3155)</f>
        <v>上海市</v>
      </c>
      <c r="AE3155" s="6" t="str">
        <f>[1]!s_info_province(A3155)</f>
        <v>上海</v>
      </c>
      <c r="AF3155">
        <v>121.472644</v>
      </c>
      <c r="AG3155">
        <v>31.231705999999999</v>
      </c>
    </row>
    <row r="3156" spans="1:33" x14ac:dyDescent="0.3">
      <c r="A3156" s="12" t="s">
        <v>191</v>
      </c>
      <c r="B3156" s="12" t="s">
        <v>192</v>
      </c>
      <c r="C3156" s="16" t="str">
        <f>[1]!s_info_mkt(A3156)</f>
        <v>北证</v>
      </c>
      <c r="D3156" s="16" t="str">
        <f>[1]!s_ipo_listeddate(A3156)</f>
        <v>2024-02-02</v>
      </c>
      <c r="E3156" s="16" t="str">
        <f>[1]!lastradeday_s("000002","")</f>
        <v>2026-06-22</v>
      </c>
      <c r="F3156" s="16" t="str">
        <f>[1]!s_info_industry_csrc2023(A3156,"",3)</f>
        <v>医药制造业</v>
      </c>
      <c r="G3156" s="16" t="str">
        <f>[1]!s_info_industry_csrc2023(A3156,"",1)</f>
        <v>制造业</v>
      </c>
      <c r="H3156" s="16">
        <f>[1]!s_is(A3156,83,"FY","YTD","20251231",1,"",100000000)</f>
        <v>2.2059831650000001</v>
      </c>
      <c r="I3156" s="16">
        <f>[1]!s_is(A3156,83,"FY","YTD","20241231",1,"",100000000)</f>
        <v>1.6620905555000001</v>
      </c>
      <c r="J3156" s="16">
        <f t="shared" si="147"/>
        <v>0.32723404131033229</v>
      </c>
      <c r="K3156" s="16">
        <f>[1]!s_is(A3156,61,"FY","YTD","20251231",1,"",100000000)</f>
        <v>0.69456983519999993</v>
      </c>
      <c r="L3156" s="16">
        <f>[1]!s_is(A3156,61,"FY","YTD","20241231",1,"",100000000)</f>
        <v>0.50750223399999994</v>
      </c>
      <c r="M3156" s="16">
        <f t="shared" si="148"/>
        <v>0.36860448815285413</v>
      </c>
      <c r="N3156" s="16">
        <f>[1]!s_fa_roe(A3156,"20251231")</f>
        <v>10.2438</v>
      </c>
      <c r="O3156" s="16">
        <f>[1]!s_stmnote_rdexp(A3156,"20251231",1,10000)</f>
        <v>1052.919762</v>
      </c>
      <c r="P3156" s="20">
        <f t="shared" si="149"/>
        <v>4.7730181204714679E-2</v>
      </c>
      <c r="Q3156" s="16">
        <f>[1]!s_margin_tradingbalance(A3156,"",10000)</f>
        <v>521.18719999999996</v>
      </c>
      <c r="R3156" s="16">
        <f>[1]!s_margin_seclendingbalance(A3156,"",10000)</f>
        <v>0</v>
      </c>
      <c r="S3156" s="17">
        <f>[1]!s_val_ev(A3156,"",100000000)</f>
        <v>13.79</v>
      </c>
      <c r="T3156" s="17">
        <f>[1]!share_freesharesmv(A3156,"",100000000)</f>
        <v>3.4475172375000001</v>
      </c>
      <c r="U3156" s="17">
        <f>[1]!s_dq_amount_btin(A3156,E3156,100000000)</f>
        <v>7.2745980000000002E-2</v>
      </c>
      <c r="V3156" s="17">
        <f>[1]!s_dq_turn(A3156,E3156)</f>
        <v>1.6821326699011538</v>
      </c>
      <c r="W3156" s="2">
        <f>[1]!s_pq_amount(A3156,"20260101","",100000000)</f>
        <v>12.56791598</v>
      </c>
      <c r="X3156" s="2">
        <f>[1]!s_pq_avgamount(A3156,"20260101","",100000000)</f>
        <v>0.11425378163636364</v>
      </c>
      <c r="Y3156" s="17">
        <f>[1]!s_ipo_dilutedpe(A3156)</f>
        <v>15.08</v>
      </c>
      <c r="Z3156" s="12">
        <f>[1]!s_ipo_collection_total(A3156,100000000)</f>
        <v>3.98</v>
      </c>
      <c r="AA3156" s="2">
        <f>[1]!s_val_pe_ttm(A3156,E3156)</f>
        <v>18.076105117797852</v>
      </c>
      <c r="AB3156" s="5">
        <f>[1]!s_info_zjtxornot1(A3156,"")</f>
        <v>0</v>
      </c>
      <c r="AC3156" s="22" t="str">
        <f>[1]!s_info_nature1(A3156,"")</f>
        <v>民营企业</v>
      </c>
      <c r="AD3156" s="6" t="str">
        <f>[1]!s_info_city(A3156)</f>
        <v>衢州市</v>
      </c>
      <c r="AE3156" s="6" t="str">
        <f>[1]!s_info_province(A3156)</f>
        <v>浙江省</v>
      </c>
      <c r="AF3156">
        <v>118.87263</v>
      </c>
      <c r="AG3156">
        <v>28.941707999999998</v>
      </c>
    </row>
    <row r="3157" spans="1:33" x14ac:dyDescent="0.3">
      <c r="A3157" s="12" t="s">
        <v>6776</v>
      </c>
      <c r="B3157" s="12" t="s">
        <v>6777</v>
      </c>
      <c r="C3157" s="16" t="str">
        <f>[1]!s_info_mkt(A3157)</f>
        <v>主板</v>
      </c>
      <c r="D3157" s="16" t="str">
        <f>[1]!s_ipo_listeddate(A3157)</f>
        <v>1996-11-18</v>
      </c>
      <c r="E3157" s="16" t="str">
        <f>[1]!lastradeday_s("000002","")</f>
        <v>2026-06-22</v>
      </c>
      <c r="F3157" s="16" t="str">
        <f>[1]!s_info_industry_csrc2023(A3157,"",3)</f>
        <v>电气机械和器材制造业</v>
      </c>
      <c r="G3157" s="16" t="str">
        <f>[1]!s_info_industry_csrc2023(A3157,"",1)</f>
        <v>制造业</v>
      </c>
      <c r="H3157" s="16">
        <f>[1]!s_is(A3157,83,"FY","YTD","20251231",1,"",100000000)</f>
        <v>1711.1816127541001</v>
      </c>
      <c r="I3157" s="16">
        <f>[1]!s_is(A3157,83,"FY","YTD","20241231",1,"",100000000)</f>
        <v>1900.3807160478</v>
      </c>
      <c r="J3157" s="16">
        <f t="shared" si="147"/>
        <v>-9.9558526192148999E-2</v>
      </c>
      <c r="K3157" s="16">
        <f>[1]!s_is(A3157,61,"FY","YTD","20251231",1,"",100000000)</f>
        <v>290.03103411659998</v>
      </c>
      <c r="L3157" s="16">
        <f>[1]!s_is(A3157,61,"FY","YTD","20241231",1,"",100000000)</f>
        <v>321.84570372280001</v>
      </c>
      <c r="M3157" s="16">
        <f t="shared" si="148"/>
        <v>-9.8850689128979138E-2</v>
      </c>
      <c r="N3157" s="16">
        <f>[1]!s_fa_roe(A3157,"20251231")</f>
        <v>20.471800000000002</v>
      </c>
      <c r="O3157" s="16">
        <f>[1]!s_stmnote_rdexp(A3157,"20251231",1,10000)</f>
        <v>644360.04558100004</v>
      </c>
      <c r="P3157" s="20">
        <f t="shared" si="149"/>
        <v>3.7655853754992148E-2</v>
      </c>
      <c r="Q3157" s="16">
        <f>[1]!s_margin_tradingbalance(A3157,"",10000)</f>
        <v>560187.38119999995</v>
      </c>
      <c r="R3157" s="16">
        <f>[1]!s_margin_seclendingbalance(A3157,"",10000)</f>
        <v>11826.252500000001</v>
      </c>
      <c r="S3157" s="17">
        <f>[1]!s_val_ev(A3157,"",100000000)</f>
        <v>2071.9599835958998</v>
      </c>
      <c r="T3157" s="17">
        <f>[1]!share_freesharesmv(A3157,"",100000000)</f>
        <v>1551.9138276186002</v>
      </c>
      <c r="U3157" s="17">
        <f>[1]!s_dq_amount_btin(A3157,E3157,100000000)</f>
        <v>18.783134189999998</v>
      </c>
      <c r="V3157" s="17">
        <f>[1]!s_dq_turn(A3157,E3157)</f>
        <v>0.92256614625286693</v>
      </c>
      <c r="W3157" s="2">
        <f>[1]!s_pq_amount(A3157,"20260101","",100000000)</f>
        <v>1736.9171463499999</v>
      </c>
      <c r="X3157" s="2">
        <f>[1]!s_pq_avgamount(A3157,"20260101","",100000000)</f>
        <v>15.79015587590909</v>
      </c>
      <c r="Y3157" s="17">
        <f>[1]!s_ipo_dilutedpe(A3157)</f>
        <v>0</v>
      </c>
      <c r="Z3157" s="12">
        <f>[1]!s_ipo_collection_total(A3157,100000000)</f>
        <v>0</v>
      </c>
      <c r="AA3157" s="2">
        <f>[1]!s_val_pe_ttm(A3157,E3157)</f>
        <v>7.1004214286804199</v>
      </c>
      <c r="AB3157" s="5">
        <f>[1]!s_info_zjtxornot1(A3157,"")</f>
        <v>0</v>
      </c>
      <c r="AC3157" s="22" t="str">
        <f>[1]!s_info_nature1(A3157,"")</f>
        <v>公众企业</v>
      </c>
      <c r="AD3157" s="6" t="str">
        <f>[1]!s_info_city(A3157)</f>
        <v>珠海市</v>
      </c>
      <c r="AE3157" s="6" t="str">
        <f>[1]!s_info_province(A3157)</f>
        <v>广东省</v>
      </c>
      <c r="AF3157">
        <v>113.552724</v>
      </c>
      <c r="AG3157">
        <v>22.255898999999999</v>
      </c>
    </row>
    <row r="3158" spans="1:33" x14ac:dyDescent="0.3">
      <c r="A3158" s="12" t="s">
        <v>6778</v>
      </c>
      <c r="B3158" s="12" t="s">
        <v>6779</v>
      </c>
      <c r="C3158" s="16" t="str">
        <f>[1]!s_info_mkt(A3158)</f>
        <v>主板</v>
      </c>
      <c r="D3158" s="16" t="str">
        <f>[1]!s_ipo_listeddate(A3158)</f>
        <v>2023-02-01</v>
      </c>
      <c r="E3158" s="16" t="str">
        <f>[1]!lastradeday_s("000002","")</f>
        <v>2026-06-22</v>
      </c>
      <c r="F3158" s="16" t="str">
        <f>[1]!s_info_industry_csrc2023(A3158,"",3)</f>
        <v>资本市场服务</v>
      </c>
      <c r="G3158" s="16" t="str">
        <f>[1]!s_info_industry_csrc2023(A3158,"",1)</f>
        <v>金融业</v>
      </c>
      <c r="H3158" s="16">
        <f>[1]!s_is(A3158,83,"FY","YTD","20251231",1,"",100000000)</f>
        <v>40.438728006300003</v>
      </c>
      <c r="I3158" s="16">
        <f>[1]!s_is(A3158,83,"FY","YTD","20241231",1,"",100000000)</f>
        <v>32.915474241999995</v>
      </c>
      <c r="J3158" s="16">
        <f t="shared" si="147"/>
        <v>0.22856282455442711</v>
      </c>
      <c r="K3158" s="16">
        <f>[1]!s_is(A3158,61,"FY","YTD","20251231",1,"",100000000)</f>
        <v>18.9370402218</v>
      </c>
      <c r="L3158" s="16">
        <f>[1]!s_is(A3158,61,"FY","YTD","20241231",1,"",100000000)</f>
        <v>13.648885830499999</v>
      </c>
      <c r="M3158" s="16">
        <f t="shared" si="148"/>
        <v>0.38744220275350344</v>
      </c>
      <c r="N3158" s="16">
        <f>[1]!s_fa_roe(A3158,"20251231")</f>
        <v>7.3003999999999998</v>
      </c>
      <c r="O3158" s="16">
        <f>[1]!s_stmnote_rdexp(A3158,"20251231",1,10000)</f>
        <v>1655.6046269999999</v>
      </c>
      <c r="P3158" s="20">
        <f t="shared" si="149"/>
        <v>4.094106586987778E-3</v>
      </c>
      <c r="Q3158" s="16">
        <f>[1]!s_margin_tradingbalance(A3158,"",10000)</f>
        <v>65022.0196</v>
      </c>
      <c r="R3158" s="16">
        <f>[1]!s_margin_seclendingbalance(A3158,"",10000)</f>
        <v>67.518199999999993</v>
      </c>
      <c r="S3158" s="17">
        <f>[1]!s_val_ev(A3158,"",100000000)</f>
        <v>522.44730000000004</v>
      </c>
      <c r="T3158" s="17">
        <f>[1]!share_freesharesmv(A3158,"",100000000)</f>
        <v>111.41676</v>
      </c>
      <c r="U3158" s="17">
        <f>[1]!s_dq_amount_btin(A3158,E3158,100000000)</f>
        <v>3.0158873700000002</v>
      </c>
      <c r="V3158" s="17">
        <f>[1]!s_dq_turn(A3158,E3158)</f>
        <v>0.5862466543324083</v>
      </c>
      <c r="W3158" s="2">
        <f>[1]!s_pq_amount(A3158,"20260101","",100000000)</f>
        <v>264.24227088999999</v>
      </c>
      <c r="X3158" s="2">
        <f>[1]!s_pq_avgamount(A3158,"20260101","",100000000)</f>
        <v>2.4022024626363634</v>
      </c>
      <c r="Y3158" s="17">
        <f>[1]!s_ipo_dilutedpe(A3158)</f>
        <v>22.97</v>
      </c>
      <c r="Z3158" s="12">
        <f>[1]!s_ipo_collection_total(A3158,100000000)</f>
        <v>26.754750000000001</v>
      </c>
      <c r="AA3158" s="2">
        <f>[1]!s_val_pe_ttm(A3158,E3158)</f>
        <v>24.399194717407227</v>
      </c>
      <c r="AB3158" s="5">
        <f>[1]!s_info_zjtxornot1(A3158,"")</f>
        <v>0</v>
      </c>
      <c r="AC3158" s="22" t="str">
        <f>[1]!s_info_nature1(A3158,"")</f>
        <v>中央国有企业</v>
      </c>
      <c r="AD3158" s="6" t="str">
        <f>[1]!s_info_city(A3158)</f>
        <v>北京市</v>
      </c>
      <c r="AE3158" s="6" t="str">
        <f>[1]!s_info_province(A3158)</f>
        <v>北京</v>
      </c>
      <c r="AF3158">
        <v>116.40528500000001</v>
      </c>
      <c r="AG3158">
        <v>39.904989</v>
      </c>
    </row>
    <row r="3159" spans="1:33" x14ac:dyDescent="0.3">
      <c r="A3159" s="12" t="s">
        <v>6780</v>
      </c>
      <c r="B3159" s="12" t="s">
        <v>6781</v>
      </c>
      <c r="C3159" s="16" t="str">
        <f>[1]!s_info_mkt(A3159)</f>
        <v>主板</v>
      </c>
      <c r="D3159" s="16" t="str">
        <f>[1]!s_ipo_listeddate(A3159)</f>
        <v>2016-12-14</v>
      </c>
      <c r="E3159" s="16" t="str">
        <f>[1]!lastradeday_s("000002","")</f>
        <v>2026-06-22</v>
      </c>
      <c r="F3159" s="16" t="str">
        <f>[1]!s_info_industry_csrc2023(A3159,"",3)</f>
        <v>化学原料和化学制品制造业</v>
      </c>
      <c r="G3159" s="16" t="str">
        <f>[1]!s_info_industry_csrc2023(A3159,"",1)</f>
        <v>制造业</v>
      </c>
      <c r="H3159" s="16">
        <f>[1]!s_is(A3159,83,"FY","YTD","20251231",1,"",100000000)</f>
        <v>27.772286841900002</v>
      </c>
      <c r="I3159" s="16">
        <f>[1]!s_is(A3159,83,"FY","YTD","20241231",1,"",100000000)</f>
        <v>23.089727091300002</v>
      </c>
      <c r="J3159" s="16">
        <f t="shared" si="147"/>
        <v>0.20279840173443819</v>
      </c>
      <c r="K3159" s="16">
        <f>[1]!s_is(A3159,61,"FY","YTD","20251231",1,"",100000000)</f>
        <v>1.9271900980000001</v>
      </c>
      <c r="L3159" s="16">
        <f>[1]!s_is(A3159,61,"FY","YTD","20241231",1,"",100000000)</f>
        <v>-0.10846972539999999</v>
      </c>
      <c r="M3159" s="16">
        <f t="shared" si="148"/>
        <v>18.767078241354156</v>
      </c>
      <c r="N3159" s="16">
        <f>[1]!s_fa_roe(A3159,"20251231")</f>
        <v>7.4553000000000003</v>
      </c>
      <c r="O3159" s="16">
        <f>[1]!s_stmnote_rdexp(A3159,"20251231",1,10000)</f>
        <v>11236.467327</v>
      </c>
      <c r="P3159" s="20">
        <f t="shared" si="149"/>
        <v>4.0459280112459306E-2</v>
      </c>
      <c r="Q3159" s="16">
        <f>[1]!s_margin_tradingbalance(A3159,"",10000)</f>
        <v>0</v>
      </c>
      <c r="R3159" s="16">
        <f>[1]!s_margin_seclendingbalance(A3159,"",10000)</f>
        <v>0</v>
      </c>
      <c r="S3159" s="17">
        <f>[1]!s_val_ev(A3159,"",100000000)</f>
        <v>28.695958366599999</v>
      </c>
      <c r="T3159" s="17">
        <f>[1]!share_freesharesmv(A3159,"",100000000)</f>
        <v>9.9686662306000002</v>
      </c>
      <c r="U3159" s="17">
        <f>[1]!s_dq_amount_btin(A3159,E3159,100000000)</f>
        <v>0.57242300000000002</v>
      </c>
      <c r="V3159" s="17">
        <f>[1]!s_dq_turn(A3159,E3159)</f>
        <v>2.0615490705991859</v>
      </c>
      <c r="W3159" s="2">
        <f>[1]!s_pq_amount(A3159,"20260101","",100000000)</f>
        <v>159.55895655</v>
      </c>
      <c r="X3159" s="2">
        <f>[1]!s_pq_avgamount(A3159,"20260101","",100000000)</f>
        <v>1.4505359686363637</v>
      </c>
      <c r="Y3159" s="17">
        <f>[1]!s_ipo_dilutedpe(A3159)</f>
        <v>22.99</v>
      </c>
      <c r="Z3159" s="12">
        <f>[1]!s_ipo_collection_total(A3159,100000000)</f>
        <v>6.6974999999999998</v>
      </c>
      <c r="AA3159" s="2">
        <f>[1]!s_val_pe_ttm(A3159,E3159)</f>
        <v>15.932098388671875</v>
      </c>
      <c r="AB3159" s="5">
        <f>[1]!s_info_zjtxornot1(A3159,"")</f>
        <v>1</v>
      </c>
      <c r="AC3159" s="22" t="str">
        <f>[1]!s_info_nature1(A3159,"")</f>
        <v>民营企业</v>
      </c>
      <c r="AD3159" s="6" t="str">
        <f>[1]!s_info_city(A3159)</f>
        <v>江阴市</v>
      </c>
      <c r="AE3159" s="6" t="str">
        <f>[1]!s_info_province(A3159)</f>
        <v>江苏省</v>
      </c>
      <c r="AF3159">
        <v>120.31067899999999</v>
      </c>
      <c r="AG3159">
        <v>31.837425</v>
      </c>
    </row>
    <row r="3160" spans="1:33" x14ac:dyDescent="0.3">
      <c r="A3160" s="12" t="s">
        <v>6782</v>
      </c>
      <c r="B3160" s="12" t="s">
        <v>6783</v>
      </c>
      <c r="C3160" s="16" t="str">
        <f>[1]!s_info_mkt(A3160)</f>
        <v>创业板</v>
      </c>
      <c r="D3160" s="16" t="str">
        <f>[1]!s_ipo_listeddate(A3160)</f>
        <v>2020-09-16</v>
      </c>
      <c r="E3160" s="16" t="str">
        <f>[1]!lastradeday_s("000002","")</f>
        <v>2026-06-22</v>
      </c>
      <c r="F3160" s="16" t="str">
        <f>[1]!s_info_industry_csrc2023(A3160,"",3)</f>
        <v>电气机械和器材制造业</v>
      </c>
      <c r="G3160" s="16" t="str">
        <f>[1]!s_info_industry_csrc2023(A3160,"",1)</f>
        <v>制造业</v>
      </c>
      <c r="H3160" s="16">
        <f>[1]!s_is(A3160,83,"FY","YTD","20251231",1,"",100000000)</f>
        <v>11.783553466600001</v>
      </c>
      <c r="I3160" s="16">
        <f>[1]!s_is(A3160,83,"FY","YTD","20241231",1,"",100000000)</f>
        <v>9.0316230003999998</v>
      </c>
      <c r="J3160" s="16">
        <f t="shared" si="147"/>
        <v>0.30469943952245582</v>
      </c>
      <c r="K3160" s="16">
        <f>[1]!s_is(A3160,61,"FY","YTD","20251231",1,"",100000000)</f>
        <v>-0.77232011010000001</v>
      </c>
      <c r="L3160" s="16">
        <f>[1]!s_is(A3160,61,"FY","YTD","20241231",1,"",100000000)</f>
        <v>-1.0744588238999999</v>
      </c>
      <c r="M3160" s="16">
        <f t="shared" si="148"/>
        <v>0.2812008306687051</v>
      </c>
      <c r="N3160" s="16">
        <f>[1]!s_fa_roe(A3160,"20251231")</f>
        <v>-5.3475000000000001</v>
      </c>
      <c r="O3160" s="16">
        <f>[1]!s_stmnote_rdexp(A3160,"20251231",1,10000)</f>
        <v>4916.7110939999993</v>
      </c>
      <c r="P3160" s="20">
        <f t="shared" si="149"/>
        <v>4.1725198667245965E-2</v>
      </c>
      <c r="Q3160" s="16">
        <f>[1]!s_margin_tradingbalance(A3160,"",10000)</f>
        <v>25562.546699999999</v>
      </c>
      <c r="R3160" s="16">
        <f>[1]!s_margin_seclendingbalance(A3160,"",10000)</f>
        <v>0</v>
      </c>
      <c r="S3160" s="17">
        <f>[1]!s_val_ev(A3160,"",100000000)</f>
        <v>51.555159428000003</v>
      </c>
      <c r="T3160" s="17">
        <f>[1]!share_freesharesmv(A3160,"",100000000)</f>
        <v>29.535836096399997</v>
      </c>
      <c r="U3160" s="17">
        <f>[1]!s_dq_amount_btin(A3160,E3160,100000000)</f>
        <v>1.1834224099999999</v>
      </c>
      <c r="V3160" s="17">
        <f>[1]!s_dq_turn(A3160,E3160)</f>
        <v>3.4482504417885131</v>
      </c>
      <c r="W3160" s="2">
        <f>[1]!s_pq_amount(A3160,"20260101","",100000000)</f>
        <v>194.92234271000001</v>
      </c>
      <c r="X3160" s="2">
        <f>[1]!s_pq_avgamount(A3160,"20260101","",100000000)</f>
        <v>1.7720212973636364</v>
      </c>
      <c r="Y3160" s="17">
        <f>[1]!s_ipo_dilutedpe(A3160)</f>
        <v>32.83</v>
      </c>
      <c r="Z3160" s="12">
        <f>[1]!s_ipo_collection_total(A3160,100000000)</f>
        <v>10.908300000000001</v>
      </c>
      <c r="AA3160" s="2">
        <f>[1]!s_val_pe_ttm(A3160,E3160)</f>
        <v>-64.685821533203125</v>
      </c>
      <c r="AB3160" s="5">
        <f>[1]!s_info_zjtxornot1(A3160,"")</f>
        <v>1</v>
      </c>
      <c r="AC3160" s="22" t="str">
        <f>[1]!s_info_nature1(A3160,"")</f>
        <v>民营企业</v>
      </c>
      <c r="AD3160" s="6" t="str">
        <f>[1]!s_info_city(A3160)</f>
        <v>深圳市</v>
      </c>
      <c r="AE3160" s="6" t="str">
        <f>[1]!s_info_province(A3160)</f>
        <v>广东省</v>
      </c>
      <c r="AF3160">
        <v>114.085947</v>
      </c>
      <c r="AG3160">
        <v>22.547000000000001</v>
      </c>
    </row>
    <row r="3161" spans="1:33" x14ac:dyDescent="0.3">
      <c r="A3161" s="12" t="s">
        <v>6784</v>
      </c>
      <c r="B3161" s="12" t="s">
        <v>6785</v>
      </c>
      <c r="C3161" s="16" t="str">
        <f>[1]!s_info_mkt(A3161)</f>
        <v>创业板</v>
      </c>
      <c r="D3161" s="16" t="str">
        <f>[1]!s_ipo_listeddate(A3161)</f>
        <v>2010-10-26</v>
      </c>
      <c r="E3161" s="16" t="str">
        <f>[1]!lastradeday_s("000002","")</f>
        <v>2026-06-22</v>
      </c>
      <c r="F3161" s="16" t="str">
        <f>[1]!s_info_industry_csrc2023(A3161,"",3)</f>
        <v>化学原料和化学制品制造业</v>
      </c>
      <c r="G3161" s="16" t="str">
        <f>[1]!s_info_industry_csrc2023(A3161,"",1)</f>
        <v>制造业</v>
      </c>
      <c r="H3161" s="16">
        <f>[1]!s_is(A3161,83,"FY","YTD","20251231",1,"",100000000)</f>
        <v>22.192971240199999</v>
      </c>
      <c r="I3161" s="16">
        <f>[1]!s_is(A3161,83,"FY","YTD","20241231",1,"",100000000)</f>
        <v>19.397663681199997</v>
      </c>
      <c r="J3161" s="16">
        <f t="shared" si="147"/>
        <v>0.14410537294288606</v>
      </c>
      <c r="K3161" s="16">
        <f>[1]!s_is(A3161,61,"FY","YTD","20251231",1,"",100000000)</f>
        <v>1.5322766072</v>
      </c>
      <c r="L3161" s="16">
        <f>[1]!s_is(A3161,61,"FY","YTD","20241231",1,"",100000000)</f>
        <v>0.54683418900000003</v>
      </c>
      <c r="M3161" s="16">
        <f t="shared" si="148"/>
        <v>1.8020863326085852</v>
      </c>
      <c r="N3161" s="16">
        <f>[1]!s_fa_roe(A3161,"20251231")</f>
        <v>11.1462</v>
      </c>
      <c r="O3161" s="16">
        <f>[1]!s_stmnote_rdexp(A3161,"20251231",1,10000)</f>
        <v>7646.908203</v>
      </c>
      <c r="P3161" s="20">
        <f t="shared" si="149"/>
        <v>3.4456441727588556E-2</v>
      </c>
      <c r="Q3161" s="16">
        <f>[1]!s_margin_tradingbalance(A3161,"",10000)</f>
        <v>0</v>
      </c>
      <c r="R3161" s="16">
        <f>[1]!s_margin_seclendingbalance(A3161,"",10000)</f>
        <v>0</v>
      </c>
      <c r="S3161" s="17">
        <f>[1]!s_val_ev(A3161,"",100000000)</f>
        <v>31.098169337199998</v>
      </c>
      <c r="T3161" s="17">
        <f>[1]!share_freesharesmv(A3161,"",100000000)</f>
        <v>27.733492187799996</v>
      </c>
      <c r="U3161" s="17">
        <f>[1]!s_dq_amount_btin(A3161,E3161,100000000)</f>
        <v>1.0110774199999999</v>
      </c>
      <c r="V3161" s="17">
        <f>[1]!s_dq_turn(A3161,E3161)</f>
        <v>3.3995334100911303</v>
      </c>
      <c r="W3161" s="2">
        <f>[1]!s_pq_amount(A3161,"20260101","",100000000)</f>
        <v>180.57889424999999</v>
      </c>
      <c r="X3161" s="2">
        <f>[1]!s_pq_avgamount(A3161,"20260101","",100000000)</f>
        <v>1.6416263113636362</v>
      </c>
      <c r="Y3161" s="17">
        <f>[1]!s_ipo_dilutedpe(A3161)</f>
        <v>67.849999999999994</v>
      </c>
      <c r="Z3161" s="12">
        <f>[1]!s_ipo_collection_total(A3161,100000000)</f>
        <v>3.91</v>
      </c>
      <c r="AA3161" s="2">
        <f>[1]!s_val_pe_ttm(A3161,E3161)</f>
        <v>17.950736999511719</v>
      </c>
      <c r="AB3161" s="5">
        <f>[1]!s_info_zjtxornot1(A3161,"")</f>
        <v>0</v>
      </c>
      <c r="AC3161" s="22" t="str">
        <f>[1]!s_info_nature1(A3161,"")</f>
        <v>公众企业</v>
      </c>
      <c r="AD3161" s="6" t="str">
        <f>[1]!s_info_city(A3161)</f>
        <v>南平市</v>
      </c>
      <c r="AE3161" s="6" t="str">
        <f>[1]!s_info_province(A3161)</f>
        <v>福建省</v>
      </c>
      <c r="AF3161">
        <v>118.178459</v>
      </c>
      <c r="AG3161">
        <v>26.635626999999999</v>
      </c>
    </row>
    <row r="3162" spans="1:33" x14ac:dyDescent="0.3">
      <c r="A3162" s="12" t="s">
        <v>6786</v>
      </c>
      <c r="B3162" s="12" t="s">
        <v>6787</v>
      </c>
      <c r="C3162" s="16" t="str">
        <f>[1]!s_info_mkt(A3162)</f>
        <v>主板</v>
      </c>
      <c r="D3162" s="16" t="str">
        <f>[1]!s_ipo_listeddate(A3162)</f>
        <v>2017-12-18</v>
      </c>
      <c r="E3162" s="16" t="str">
        <f>[1]!lastradeday_s("000002","")</f>
        <v>2026-06-22</v>
      </c>
      <c r="F3162" s="16" t="str">
        <f>[1]!s_info_industry_csrc2023(A3162,"",3)</f>
        <v>互联网和相关服务</v>
      </c>
      <c r="G3162" s="16" t="str">
        <f>[1]!s_info_industry_csrc2023(A3162,"",1)</f>
        <v>信息传输、软件和信息技术服务业</v>
      </c>
      <c r="H3162" s="16">
        <f>[1]!s_is(A3162,83,"FY","YTD","20251231",1,"",100000000)</f>
        <v>15.1445012551</v>
      </c>
      <c r="I3162" s="16">
        <f>[1]!s_is(A3162,83,"FY","YTD","20241231",1,"",100000000)</f>
        <v>13.8025402051</v>
      </c>
      <c r="J3162" s="16">
        <f t="shared" si="147"/>
        <v>9.7225657745532157E-2</v>
      </c>
      <c r="K3162" s="16">
        <f>[1]!s_is(A3162,61,"FY","YTD","20251231",1,"",100000000)</f>
        <v>0.28308089870000003</v>
      </c>
      <c r="L3162" s="16">
        <f>[1]!s_is(A3162,61,"FY","YTD","20241231",1,"",100000000)</f>
        <v>0.46719608820000003</v>
      </c>
      <c r="M3162" s="16">
        <f t="shared" si="148"/>
        <v>-0.39408546892880425</v>
      </c>
      <c r="N3162" s="16">
        <f>[1]!s_fa_roe(A3162,"20251231")</f>
        <v>3.4719000000000002</v>
      </c>
      <c r="O3162" s="16">
        <f>[1]!s_stmnote_rdexp(A3162,"20251231",1,10000)</f>
        <v>5762.5371079999995</v>
      </c>
      <c r="P3162" s="20">
        <f t="shared" si="149"/>
        <v>3.8050359077090312E-2</v>
      </c>
      <c r="Q3162" s="16">
        <f>[1]!s_margin_tradingbalance(A3162,"",10000)</f>
        <v>0</v>
      </c>
      <c r="R3162" s="16">
        <f>[1]!s_margin_seclendingbalance(A3162,"",10000)</f>
        <v>0</v>
      </c>
      <c r="S3162" s="17">
        <f>[1]!s_val_ev(A3162,"",100000000)</f>
        <v>53.679644512199999</v>
      </c>
      <c r="T3162" s="17">
        <f>[1]!share_freesharesmv(A3162,"",100000000)</f>
        <v>31.506823215400004</v>
      </c>
      <c r="U3162" s="17">
        <f>[1]!s_dq_amount_btin(A3162,E3162,100000000)</f>
        <v>1.8701551999999999</v>
      </c>
      <c r="V3162" s="17">
        <f>[1]!s_dq_turn(A3162,E3162)</f>
        <v>3.4813337921129546</v>
      </c>
      <c r="W3162" s="2">
        <f>[1]!s_pq_amount(A3162,"20260101","",100000000)</f>
        <v>192.43458380999999</v>
      </c>
      <c r="X3162" s="2">
        <f>[1]!s_pq_avgamount(A3162,"20260101","",100000000)</f>
        <v>1.7494053073636364</v>
      </c>
      <c r="Y3162" s="17">
        <f>[1]!s_ipo_dilutedpe(A3162)</f>
        <v>22.99</v>
      </c>
      <c r="Z3162" s="12">
        <f>[1]!s_ipo_collection_total(A3162,100000000)</f>
        <v>2.5572159999999999</v>
      </c>
      <c r="AA3162" s="2">
        <f>[1]!s_val_pe_ttm(A3162,E3162)</f>
        <v>216.73959350585938</v>
      </c>
      <c r="AB3162" s="5">
        <f>[1]!s_info_zjtxornot1(A3162,"")</f>
        <v>0</v>
      </c>
      <c r="AC3162" s="22" t="str">
        <f>[1]!s_info_nature1(A3162,"")</f>
        <v>民营企业</v>
      </c>
      <c r="AD3162" s="6" t="str">
        <f>[1]!s_info_city(A3162)</f>
        <v>汕头市</v>
      </c>
      <c r="AE3162" s="6" t="str">
        <f>[1]!s_info_province(A3162)</f>
        <v>广东省</v>
      </c>
      <c r="AF3162">
        <v>116.70846299999999</v>
      </c>
      <c r="AG3162">
        <v>23.371020000000001</v>
      </c>
    </row>
    <row r="3163" spans="1:33" x14ac:dyDescent="0.3">
      <c r="A3163" s="12" t="s">
        <v>6788</v>
      </c>
      <c r="B3163" s="12" t="s">
        <v>6789</v>
      </c>
      <c r="C3163" s="16" t="str">
        <f>[1]!s_info_mkt(A3163)</f>
        <v>主板</v>
      </c>
      <c r="D3163" s="16" t="str">
        <f>[1]!s_ipo_listeddate(A3163)</f>
        <v>1994-04-25</v>
      </c>
      <c r="E3163" s="16" t="str">
        <f>[1]!lastradeday_s("000002","")</f>
        <v>2026-06-22</v>
      </c>
      <c r="F3163" s="16" t="str">
        <f>[1]!s_info_industry_csrc2023(A3163,"",3)</f>
        <v>电气机械和器材制造业</v>
      </c>
      <c r="G3163" s="16" t="str">
        <f>[1]!s_info_industry_csrc2023(A3163,"",1)</f>
        <v>制造业</v>
      </c>
      <c r="H3163" s="16">
        <f>[1]!s_is(A3163,83,"FY","YTD","20251231",1,"",100000000)</f>
        <v>0.94858629000000005</v>
      </c>
      <c r="I3163" s="16">
        <f>[1]!s_is(A3163,83,"FY","YTD","20241231",1,"",100000000)</f>
        <v>0.91979899860000003</v>
      </c>
      <c r="J3163" s="16">
        <f t="shared" si="147"/>
        <v>3.129737197345972E-2</v>
      </c>
      <c r="K3163" s="16">
        <f>[1]!s_is(A3163,61,"FY","YTD","20251231",1,"",100000000)</f>
        <v>1.2763065123000001</v>
      </c>
      <c r="L3163" s="16">
        <f>[1]!s_is(A3163,61,"FY","YTD","20241231",1,"",100000000)</f>
        <v>1.3333516396</v>
      </c>
      <c r="M3163" s="16">
        <f t="shared" si="148"/>
        <v>-4.2783258073701542E-2</v>
      </c>
      <c r="N3163" s="16">
        <f>[1]!s_fa_roe(A3163,"20251231")</f>
        <v>5.2309000000000001</v>
      </c>
      <c r="O3163" s="16">
        <f>[1]!s_stmnote_rdexp(A3163,"20251231",1,10000)</f>
        <v>229.688637</v>
      </c>
      <c r="P3163" s="20">
        <f t="shared" si="149"/>
        <v>2.421378417771566E-2</v>
      </c>
      <c r="Q3163" s="16">
        <f>[1]!s_margin_tradingbalance(A3163,"",10000)</f>
        <v>0</v>
      </c>
      <c r="R3163" s="16">
        <f>[1]!s_margin_seclendingbalance(A3163,"",10000)</f>
        <v>0</v>
      </c>
      <c r="S3163" s="17">
        <f>[1]!s_val_ev(A3163,"",100000000)</f>
        <v>22.544500549200002</v>
      </c>
      <c r="T3163" s="17">
        <f>[1]!share_freesharesmv(A3163,"",100000000)</f>
        <v>15.284760645</v>
      </c>
      <c r="U3163" s="17">
        <f>[1]!s_dq_amount_btin(A3163,E3163,100000000)</f>
        <v>0.41162327999999998</v>
      </c>
      <c r="V3163" s="17">
        <f>[1]!s_dq_turn(A3163,E3163)</f>
        <v>1.8919973936399135</v>
      </c>
      <c r="W3163" s="2">
        <f>[1]!s_pq_amount(A3163,"20260101","",100000000)</f>
        <v>70.581348140000003</v>
      </c>
      <c r="X3163" s="2">
        <f>[1]!s_pq_avgamount(A3163,"20260101","",100000000)</f>
        <v>0.64164861945454543</v>
      </c>
      <c r="Y3163" s="17">
        <f>[1]!s_ipo_dilutedpe(A3163)</f>
        <v>0</v>
      </c>
      <c r="Z3163" s="12">
        <f>[1]!s_ipo_collection_total(A3163,100000000)</f>
        <v>2.4</v>
      </c>
      <c r="AA3163" s="2">
        <f>[1]!s_val_pe_ttm(A3163,E3163)</f>
        <v>17.873435974121094</v>
      </c>
      <c r="AB3163" s="5">
        <f>[1]!s_info_zjtxornot1(A3163,"")</f>
        <v>0</v>
      </c>
      <c r="AC3163" s="22" t="str">
        <f>[1]!s_info_nature1(A3163,"")</f>
        <v>集体企业</v>
      </c>
      <c r="AD3163" s="6" t="str">
        <f>[1]!s_info_city(A3163)</f>
        <v>泰州市</v>
      </c>
      <c r="AE3163" s="6" t="str">
        <f>[1]!s_info_province(A3163)</f>
        <v>江苏省</v>
      </c>
      <c r="AF3163">
        <v>119.915176</v>
      </c>
      <c r="AG3163">
        <v>32.484881999999999</v>
      </c>
    </row>
    <row r="3164" spans="1:33" x14ac:dyDescent="0.3">
      <c r="A3164" s="12" t="s">
        <v>6790</v>
      </c>
      <c r="B3164" s="12" t="s">
        <v>6791</v>
      </c>
      <c r="C3164" s="16" t="str">
        <f>[1]!s_info_mkt(A3164)</f>
        <v>科创板</v>
      </c>
      <c r="D3164" s="16" t="str">
        <f>[1]!s_ipo_listeddate(A3164)</f>
        <v>2019-10-28</v>
      </c>
      <c r="E3164" s="16" t="str">
        <f>[1]!lastradeday_s("000002","")</f>
        <v>2026-06-22</v>
      </c>
      <c r="F3164" s="16" t="str">
        <f>[1]!s_info_industry_csrc2023(A3164,"",3)</f>
        <v>医药制造业</v>
      </c>
      <c r="G3164" s="16" t="str">
        <f>[1]!s_info_industry_csrc2023(A3164,"",1)</f>
        <v>制造业</v>
      </c>
      <c r="H3164" s="16">
        <f>[1]!s_is(A3164,83,"FY","YTD","20251231",1,"",100000000)</f>
        <v>2.8826646713999997</v>
      </c>
      <c r="I3164" s="16">
        <f>[1]!s_is(A3164,83,"FY","YTD","20241231",1,"",100000000)</f>
        <v>3.0341465202999998</v>
      </c>
      <c r="J3164" s="16">
        <f t="shared" si="147"/>
        <v>-4.992568680731424E-2</v>
      </c>
      <c r="K3164" s="16">
        <f>[1]!s_is(A3164,61,"FY","YTD","20251231",1,"",100000000)</f>
        <v>-0.20495002980000002</v>
      </c>
      <c r="L3164" s="16">
        <f>[1]!s_is(A3164,61,"FY","YTD","20241231",1,"",100000000)</f>
        <v>-0.4474005821</v>
      </c>
      <c r="M3164" s="16">
        <f t="shared" si="148"/>
        <v>0.54190933583946266</v>
      </c>
      <c r="N3164" s="16">
        <f>[1]!s_fa_roe(A3164,"20251231")</f>
        <v>-1.4637</v>
      </c>
      <c r="O3164" s="16">
        <f>[1]!s_stmnote_rdexp(A3164,"20251231",1,10000)</f>
        <v>6006.4489030000004</v>
      </c>
      <c r="P3164" s="20">
        <f t="shared" si="149"/>
        <v>0.20836446786864385</v>
      </c>
      <c r="Q3164" s="16">
        <f>[1]!s_margin_tradingbalance(A3164,"",10000)</f>
        <v>21277.062300000001</v>
      </c>
      <c r="R3164" s="16">
        <f>[1]!s_margin_seclendingbalance(A3164,"",10000)</f>
        <v>24.810700000000001</v>
      </c>
      <c r="S3164" s="17">
        <f>[1]!s_val_ev(A3164,"",100000000)</f>
        <v>35.479641600000001</v>
      </c>
      <c r="T3164" s="17">
        <f>[1]!share_freesharesmv(A3164,"",100000000)</f>
        <v>20.103251760000003</v>
      </c>
      <c r="U3164" s="17">
        <f>[1]!s_dq_amount_btin(A3164,E3164,100000000)</f>
        <v>0.57754731999999998</v>
      </c>
      <c r="V3164" s="17">
        <f>[1]!s_dq_turn(A3164,E3164)</f>
        <v>1.6769627706724073</v>
      </c>
      <c r="W3164" s="2">
        <f>[1]!s_pq_amount(A3164,"20260101","",100000000)</f>
        <v>51.035318140000001</v>
      </c>
      <c r="X3164" s="2">
        <f>[1]!s_pq_avgamount(A3164,"20260101","",100000000)</f>
        <v>0.46395743763636366</v>
      </c>
      <c r="Y3164" s="17">
        <f>[1]!s_ipo_dilutedpe(A3164)</f>
        <v>43.87</v>
      </c>
      <c r="Z3164" s="12">
        <f>[1]!s_ipo_collection_total(A3164,100000000)</f>
        <v>4.4000000000000004</v>
      </c>
      <c r="AA3164" s="2">
        <f>[1]!s_val_pe_ttm(A3164,E3164)</f>
        <v>-184.73118591308594</v>
      </c>
      <c r="AB3164" s="5">
        <f>[1]!s_info_zjtxornot1(A3164,"")</f>
        <v>0</v>
      </c>
      <c r="AC3164" s="22" t="str">
        <f>[1]!s_info_nature1(A3164,"")</f>
        <v>民营企业</v>
      </c>
      <c r="AD3164" s="6" t="str">
        <f>[1]!s_info_city(A3164)</f>
        <v>上海市</v>
      </c>
      <c r="AE3164" s="6" t="str">
        <f>[1]!s_info_province(A3164)</f>
        <v>上海</v>
      </c>
      <c r="AF3164">
        <v>121.472644</v>
      </c>
      <c r="AG3164">
        <v>31.231705999999999</v>
      </c>
    </row>
    <row r="3165" spans="1:33" x14ac:dyDescent="0.3">
      <c r="A3165" s="12" t="s">
        <v>6792</v>
      </c>
      <c r="B3165" s="12" t="s">
        <v>6793</v>
      </c>
      <c r="C3165" s="16" t="str">
        <f>[1]!s_info_mkt(A3165)</f>
        <v>主板</v>
      </c>
      <c r="D3165" s="16" t="str">
        <f>[1]!s_ipo_listeddate(A3165)</f>
        <v>2017-04-26</v>
      </c>
      <c r="E3165" s="16" t="str">
        <f>[1]!lastradeday_s("000002","")</f>
        <v>2026-06-22</v>
      </c>
      <c r="F3165" s="16" t="str">
        <f>[1]!s_info_industry_csrc2023(A3165,"",3)</f>
        <v>计算机、通信和其他电子设备制造业</v>
      </c>
      <c r="G3165" s="16" t="str">
        <f>[1]!s_info_industry_csrc2023(A3165,"",1)</f>
        <v>制造业</v>
      </c>
      <c r="H3165" s="16">
        <f>[1]!s_is(A3165,83,"FY","YTD","20251231",1,"",100000000)</f>
        <v>21.457260212400001</v>
      </c>
      <c r="I3165" s="16">
        <f>[1]!s_is(A3165,83,"FY","YTD","20241231",1,"",100000000)</f>
        <v>19.5494803516</v>
      </c>
      <c r="J3165" s="16">
        <f t="shared" si="147"/>
        <v>9.7587241527054891E-2</v>
      </c>
      <c r="K3165" s="16">
        <f>[1]!s_is(A3165,61,"FY","YTD","20251231",1,"",100000000)</f>
        <v>0.8584081026</v>
      </c>
      <c r="L3165" s="16">
        <f>[1]!s_is(A3165,61,"FY","YTD","20241231",1,"",100000000)</f>
        <v>-0.73474117159999996</v>
      </c>
      <c r="M3165" s="16">
        <f t="shared" si="148"/>
        <v>2.1683135991014337</v>
      </c>
      <c r="N3165" s="16">
        <f>[1]!s_fa_roe(A3165,"20251231")</f>
        <v>4.1849999999999996</v>
      </c>
      <c r="O3165" s="16">
        <f>[1]!s_stmnote_rdexp(A3165,"20251231",1,10000)</f>
        <v>10621.007228</v>
      </c>
      <c r="P3165" s="20">
        <f t="shared" si="149"/>
        <v>4.9498431406737542E-2</v>
      </c>
      <c r="Q3165" s="16">
        <f>[1]!s_margin_tradingbalance(A3165,"",10000)</f>
        <v>0</v>
      </c>
      <c r="R3165" s="16">
        <f>[1]!s_margin_seclendingbalance(A3165,"",10000)</f>
        <v>0</v>
      </c>
      <c r="S3165" s="17">
        <f>[1]!s_val_ev(A3165,"",100000000)</f>
        <v>51.534961568</v>
      </c>
      <c r="T3165" s="17">
        <f>[1]!share_freesharesmv(A3165,"",100000000)</f>
        <v>25.443833529999999</v>
      </c>
      <c r="U3165" s="17">
        <f>[1]!s_dq_amount_btin(A3165,E3165,100000000)</f>
        <v>1.4469844199999999</v>
      </c>
      <c r="V3165" s="17">
        <f>[1]!s_dq_turn(A3165,E3165)</f>
        <v>4.5405254756534301</v>
      </c>
      <c r="W3165" s="2">
        <f>[1]!s_pq_amount(A3165,"20260101","",100000000)</f>
        <v>471.76230557000002</v>
      </c>
      <c r="X3165" s="2">
        <f>[1]!s_pq_avgamount(A3165,"20260101","",100000000)</f>
        <v>4.2887482324545454</v>
      </c>
      <c r="Y3165" s="17">
        <f>[1]!s_ipo_dilutedpe(A3165)</f>
        <v>22.99</v>
      </c>
      <c r="Z3165" s="12">
        <f>[1]!s_ipo_collection_total(A3165,100000000)</f>
        <v>4.8114977999999997</v>
      </c>
      <c r="AA3165" s="2">
        <f>[1]!s_val_pe_ttm(A3165,E3165)</f>
        <v>82.997505187988281</v>
      </c>
      <c r="AB3165" s="5">
        <f>[1]!s_info_zjtxornot1(A3165,"")</f>
        <v>0</v>
      </c>
      <c r="AC3165" s="22" t="str">
        <f>[1]!s_info_nature1(A3165,"")</f>
        <v>民营企业</v>
      </c>
      <c r="AD3165" s="6" t="str">
        <f>[1]!s_info_city(A3165)</f>
        <v>高邮市</v>
      </c>
      <c r="AE3165" s="6" t="str">
        <f>[1]!s_info_province(A3165)</f>
        <v>江苏省</v>
      </c>
      <c r="AF3165">
        <v>119.503407</v>
      </c>
      <c r="AG3165">
        <v>32.835943999999998</v>
      </c>
    </row>
    <row r="3166" spans="1:33" x14ac:dyDescent="0.3">
      <c r="A3166" s="12" t="s">
        <v>6794</v>
      </c>
      <c r="B3166" s="12" t="s">
        <v>6795</v>
      </c>
      <c r="C3166" s="16" t="str">
        <f>[1]!s_info_mkt(A3166)</f>
        <v>创业板</v>
      </c>
      <c r="D3166" s="16" t="str">
        <f>[1]!s_ipo_listeddate(A3166)</f>
        <v>2023-08-11</v>
      </c>
      <c r="E3166" s="16" t="str">
        <f>[1]!lastradeday_s("000002","")</f>
        <v>2026-06-22</v>
      </c>
      <c r="F3166" s="16" t="str">
        <f>[1]!s_info_industry_csrc2023(A3166,"",3)</f>
        <v>生态保护和环境治理业</v>
      </c>
      <c r="G3166" s="16" t="str">
        <f>[1]!s_info_industry_csrc2023(A3166,"",1)</f>
        <v>水利、环境和公共设施管理业</v>
      </c>
      <c r="H3166" s="16">
        <f>[1]!s_is(A3166,83,"FY","YTD","20251231",1,"",100000000)</f>
        <v>2.7627853335000001</v>
      </c>
      <c r="I3166" s="16">
        <f>[1]!s_is(A3166,83,"FY","YTD","20241231",1,"",100000000)</f>
        <v>1.9128438756999999</v>
      </c>
      <c r="J3166" s="16">
        <f t="shared" si="147"/>
        <v>0.44433394099608181</v>
      </c>
      <c r="K3166" s="16">
        <f>[1]!s_is(A3166,61,"FY","YTD","20251231",1,"",100000000)</f>
        <v>-0.37700644240000003</v>
      </c>
      <c r="L3166" s="16">
        <f>[1]!s_is(A3166,61,"FY","YTD","20241231",1,"",100000000)</f>
        <v>-1.3108310701000001</v>
      </c>
      <c r="M3166" s="16">
        <f t="shared" si="148"/>
        <v>0.7123912829047917</v>
      </c>
      <c r="N3166" s="16">
        <f>[1]!s_fa_roe(A3166,"20251231")</f>
        <v>-4.9984999999999999</v>
      </c>
      <c r="O3166" s="16">
        <f>[1]!s_stmnote_rdexp(A3166,"20251231",1,10000)</f>
        <v>1492.2975819999999</v>
      </c>
      <c r="P3166" s="20">
        <f t="shared" si="149"/>
        <v>5.4014242941904628E-2</v>
      </c>
      <c r="Q3166" s="16">
        <f>[1]!s_margin_tradingbalance(A3166,"",10000)</f>
        <v>4008.9611</v>
      </c>
      <c r="R3166" s="16">
        <f>[1]!s_margin_seclendingbalance(A3166,"",10000)</f>
        <v>0</v>
      </c>
      <c r="S3166" s="17">
        <f>[1]!s_val_ev(A3166,"",100000000)</f>
        <v>23.293714770999998</v>
      </c>
      <c r="T3166" s="17">
        <f>[1]!share_freesharesmv(A3166,"",100000000)</f>
        <v>12.437773422100001</v>
      </c>
      <c r="U3166" s="17">
        <f>[1]!s_dq_amount_btin(A3166,E3166,100000000)</f>
        <v>0.70310174000000003</v>
      </c>
      <c r="V3166" s="17">
        <f>[1]!s_dq_turn(A3166,E3166)</f>
        <v>5.0841714244283729</v>
      </c>
      <c r="W3166" s="2">
        <f>[1]!s_pq_amount(A3166,"20260101","",100000000)</f>
        <v>70.625861659999998</v>
      </c>
      <c r="X3166" s="2">
        <f>[1]!s_pq_avgamount(A3166,"20260101","",100000000)</f>
        <v>0.64205328781818183</v>
      </c>
      <c r="Y3166" s="17">
        <f>[1]!s_ipo_dilutedpe(A3166)</f>
        <v>37.1</v>
      </c>
      <c r="Z3166" s="12">
        <f>[1]!s_ipo_collection_total(A3166,100000000)</f>
        <v>7.7142860999999998</v>
      </c>
      <c r="AA3166" s="2">
        <f>[1]!s_val_pe_ttm(A3166,E3166)</f>
        <v>-53.919563293457031</v>
      </c>
      <c r="AB3166" s="5">
        <f>[1]!s_info_zjtxornot1(A3166,"")</f>
        <v>1</v>
      </c>
      <c r="AC3166" s="22" t="str">
        <f>[1]!s_info_nature1(A3166,"")</f>
        <v>民营企业</v>
      </c>
      <c r="AD3166" s="6" t="str">
        <f>[1]!s_info_city(A3166)</f>
        <v>北京市</v>
      </c>
      <c r="AE3166" s="6" t="str">
        <f>[1]!s_info_province(A3166)</f>
        <v>北京</v>
      </c>
      <c r="AF3166">
        <v>116.40528500000001</v>
      </c>
      <c r="AG3166">
        <v>39.904989</v>
      </c>
    </row>
    <row r="3167" spans="1:33" x14ac:dyDescent="0.3">
      <c r="A3167" s="12" t="s">
        <v>6796</v>
      </c>
      <c r="B3167" s="12" t="s">
        <v>6797</v>
      </c>
      <c r="C3167" s="16" t="str">
        <f>[1]!s_info_mkt(A3167)</f>
        <v>创业板</v>
      </c>
      <c r="D3167" s="16" t="str">
        <f>[1]!s_ipo_listeddate(A3167)</f>
        <v>2024-04-15</v>
      </c>
      <c r="E3167" s="16" t="str">
        <f>[1]!lastradeday_s("000002","")</f>
        <v>2026-06-22</v>
      </c>
      <c r="F3167" s="16" t="str">
        <f>[1]!s_info_industry_csrc2023(A3167,"",3)</f>
        <v>汽车制造业</v>
      </c>
      <c r="G3167" s="16" t="str">
        <f>[1]!s_info_industry_csrc2023(A3167,"",1)</f>
        <v>制造业</v>
      </c>
      <c r="H3167" s="16">
        <f>[1]!s_is(A3167,83,"FY","YTD","20251231",1,"",100000000)</f>
        <v>10.725582661200001</v>
      </c>
      <c r="I3167" s="16">
        <f>[1]!s_is(A3167,83,"FY","YTD","20241231",1,"",100000000)</f>
        <v>10.2843002124</v>
      </c>
      <c r="J3167" s="16">
        <f t="shared" si="147"/>
        <v>4.2908359313348132E-2</v>
      </c>
      <c r="K3167" s="16">
        <f>[1]!s_is(A3167,61,"FY","YTD","20251231",1,"",100000000)</f>
        <v>0.27606932690000002</v>
      </c>
      <c r="L3167" s="16">
        <f>[1]!s_is(A3167,61,"FY","YTD","20241231",1,"",100000000)</f>
        <v>0.50129941150000001</v>
      </c>
      <c r="M3167" s="16">
        <f t="shared" si="148"/>
        <v>-0.44929253742002445</v>
      </c>
      <c r="N3167" s="16">
        <f>[1]!s_fa_roe(A3167,"20251231")</f>
        <v>3.4927999999999999</v>
      </c>
      <c r="O3167" s="16">
        <f>[1]!s_stmnote_rdexp(A3167,"20251231",1,10000)</f>
        <v>3202.923996</v>
      </c>
      <c r="P3167" s="20">
        <f t="shared" si="149"/>
        <v>2.986247085285761E-2</v>
      </c>
      <c r="Q3167" s="16">
        <f>[1]!s_margin_tradingbalance(A3167,"",10000)</f>
        <v>6330.8504999999996</v>
      </c>
      <c r="R3167" s="16">
        <f>[1]!s_margin_seclendingbalance(A3167,"",10000)</f>
        <v>0</v>
      </c>
      <c r="S3167" s="17">
        <f>[1]!s_val_ev(A3167,"",100000000)</f>
        <v>21.252800000000001</v>
      </c>
      <c r="T3167" s="17">
        <f>[1]!share_freesharesmv(A3167,"",100000000)</f>
        <v>7.0216172415999996</v>
      </c>
      <c r="U3167" s="17">
        <f>[1]!s_dq_amount_btin(A3167,E3167,100000000)</f>
        <v>0.30527231999999999</v>
      </c>
      <c r="V3167" s="17">
        <f>[1]!s_dq_turn(A3167,E3167)</f>
        <v>2.9072384512015361</v>
      </c>
      <c r="W3167" s="2">
        <f>[1]!s_pq_amount(A3167,"20260101","",100000000)</f>
        <v>53.773532269999997</v>
      </c>
      <c r="X3167" s="2">
        <f>[1]!s_pq_avgamount(A3167,"20260101","",100000000)</f>
        <v>0.48885029336363633</v>
      </c>
      <c r="Y3167" s="17">
        <f>[1]!s_ipo_dilutedpe(A3167)</f>
        <v>25</v>
      </c>
      <c r="Z3167" s="12">
        <f>[1]!s_ipo_collection_total(A3167,100000000)</f>
        <v>3.9367999999999999</v>
      </c>
      <c r="AA3167" s="2">
        <f>[1]!s_val_pe_ttm(A3167,E3167)</f>
        <v>780.96331787109375</v>
      </c>
      <c r="AB3167" s="5">
        <f>[1]!s_info_zjtxornot1(A3167,"")</f>
        <v>1</v>
      </c>
      <c r="AC3167" s="22" t="str">
        <f>[1]!s_info_nature1(A3167,"")</f>
        <v>民营企业</v>
      </c>
      <c r="AD3167" s="6" t="str">
        <f>[1]!s_info_city(A3167)</f>
        <v>台州市</v>
      </c>
      <c r="AE3167" s="6" t="str">
        <f>[1]!s_info_province(A3167)</f>
        <v>浙江省</v>
      </c>
      <c r="AF3167">
        <v>121.42859900000001</v>
      </c>
      <c r="AG3167">
        <v>28.661377999999999</v>
      </c>
    </row>
    <row r="3168" spans="1:33" x14ac:dyDescent="0.3">
      <c r="A3168" s="12" t="s">
        <v>6798</v>
      </c>
      <c r="B3168" s="12" t="s">
        <v>6799</v>
      </c>
      <c r="C3168" s="16" t="str">
        <f>[1]!s_info_mkt(A3168)</f>
        <v>主板</v>
      </c>
      <c r="D3168" s="16" t="str">
        <f>[1]!s_ipo_listeddate(A3168)</f>
        <v>1997-02-20</v>
      </c>
      <c r="E3168" s="16" t="str">
        <f>[1]!lastradeday_s("000002","")</f>
        <v>2026-06-22</v>
      </c>
      <c r="F3168" s="16" t="str">
        <f>[1]!s_info_industry_csrc2023(A3168,"",3)</f>
        <v>造纸和纸制品业</v>
      </c>
      <c r="G3168" s="16" t="str">
        <f>[1]!s_info_industry_csrc2023(A3168,"",1)</f>
        <v>制造业</v>
      </c>
      <c r="H3168" s="16">
        <f>[1]!s_is(A3168,83,"FY","YTD","20251231",1,"",100000000)</f>
        <v>23.267591099699999</v>
      </c>
      <c r="I3168" s="16">
        <f>[1]!s_is(A3168,83,"FY","YTD","20241231",1,"",100000000)</f>
        <v>22.375570688200003</v>
      </c>
      <c r="J3168" s="16">
        <f t="shared" si="147"/>
        <v>3.9865817231218736E-2</v>
      </c>
      <c r="K3168" s="16">
        <f>[1]!s_is(A3168,61,"FY","YTD","20251231",1,"",100000000)</f>
        <v>0.27340173010000002</v>
      </c>
      <c r="L3168" s="16">
        <f>[1]!s_is(A3168,61,"FY","YTD","20241231",1,"",100000000)</f>
        <v>-1.2842774927</v>
      </c>
      <c r="M3168" s="16">
        <f t="shared" si="148"/>
        <v>1.2128836888087278</v>
      </c>
      <c r="N3168" s="16">
        <f>[1]!s_fa_roe(A3168,"20251231")</f>
        <v>11.5703</v>
      </c>
      <c r="O3168" s="16">
        <f>[1]!s_stmnote_rdexp(A3168,"20251231",1,10000)</f>
        <v>4984.3287499999997</v>
      </c>
      <c r="P3168" s="20">
        <f t="shared" si="149"/>
        <v>2.1421765272745683E-2</v>
      </c>
      <c r="Q3168" s="16">
        <f>[1]!s_margin_tradingbalance(A3168,"",10000)</f>
        <v>0</v>
      </c>
      <c r="R3168" s="16">
        <f>[1]!s_margin_seclendingbalance(A3168,"",10000)</f>
        <v>0</v>
      </c>
      <c r="S3168" s="17">
        <f>[1]!s_val_ev(A3168,"",100000000)</f>
        <v>22.431427453600001</v>
      </c>
      <c r="T3168" s="17">
        <f>[1]!share_freesharesmv(A3168,"",100000000)</f>
        <v>10.390940717599999</v>
      </c>
      <c r="U3168" s="17">
        <f>[1]!s_dq_amount_btin(A3168,E3168,100000000)</f>
        <v>0.47575662000000002</v>
      </c>
      <c r="V3168" s="17">
        <f>[1]!s_dq_turn(A3168,E3168)</f>
        <v>2.161285192406218</v>
      </c>
      <c r="W3168" s="2">
        <f>[1]!s_pq_amount(A3168,"20260101","",100000000)</f>
        <v>67.341508849999997</v>
      </c>
      <c r="X3168" s="2">
        <f>[1]!s_pq_avgamount(A3168,"20260101","",100000000)</f>
        <v>0.61219553500000001</v>
      </c>
      <c r="Y3168" s="17">
        <f>[1]!s_ipo_dilutedpe(A3168)</f>
        <v>0</v>
      </c>
      <c r="Z3168" s="12">
        <f>[1]!s_ipo_collection_total(A3168,100000000)</f>
        <v>0</v>
      </c>
      <c r="AA3168" s="2">
        <f>[1]!s_val_pe_ttm(A3168,E3168)</f>
        <v>-154.02700805664063</v>
      </c>
      <c r="AB3168" s="5">
        <f>[1]!s_info_zjtxornot1(A3168,"")</f>
        <v>0</v>
      </c>
      <c r="AC3168" s="22" t="str">
        <f>[1]!s_info_nature1(A3168,"")</f>
        <v>地方国有企业</v>
      </c>
      <c r="AD3168" s="6" t="str">
        <f>[1]!s_info_city(A3168)</f>
        <v>宜宾市</v>
      </c>
      <c r="AE3168" s="6" t="str">
        <f>[1]!s_info_province(A3168)</f>
        <v>四川省</v>
      </c>
      <c r="AF3168">
        <v>104.630825</v>
      </c>
      <c r="AG3168">
        <v>28.760189</v>
      </c>
    </row>
    <row r="3169" spans="1:33" x14ac:dyDescent="0.3">
      <c r="A3169" s="12" t="s">
        <v>6800</v>
      </c>
      <c r="B3169" s="12" t="s">
        <v>6801</v>
      </c>
      <c r="C3169" s="16" t="str">
        <f>[1]!s_info_mkt(A3169)</f>
        <v>创业板</v>
      </c>
      <c r="D3169" s="16" t="str">
        <f>[1]!s_ipo_listeddate(A3169)</f>
        <v>2015-04-24</v>
      </c>
      <c r="E3169" s="16" t="str">
        <f>[1]!lastradeday_s("000002","")</f>
        <v>2026-06-22</v>
      </c>
      <c r="F3169" s="16" t="str">
        <f>[1]!s_info_industry_csrc2023(A3169,"",3)</f>
        <v>软件和信息技术服务业</v>
      </c>
      <c r="G3169" s="16" t="str">
        <f>[1]!s_info_industry_csrc2023(A3169,"",1)</f>
        <v>信息传输、软件和信息技术服务业</v>
      </c>
      <c r="H3169" s="16">
        <f>[1]!s_is(A3169,83,"FY","YTD","20251231",1,"",100000000)</f>
        <v>2.5654969143000002</v>
      </c>
      <c r="I3169" s="16">
        <f>[1]!s_is(A3169,83,"FY","YTD","20241231",1,"",100000000)</f>
        <v>3.4442687049000003</v>
      </c>
      <c r="J3169" s="16">
        <f t="shared" si="147"/>
        <v>-0.25514031159932804</v>
      </c>
      <c r="K3169" s="16">
        <f>[1]!s_is(A3169,61,"FY","YTD","20251231",1,"",100000000)</f>
        <v>-0.3451456926</v>
      </c>
      <c r="L3169" s="16">
        <f>[1]!s_is(A3169,61,"FY","YTD","20241231",1,"",100000000)</f>
        <v>-0.35123281240000004</v>
      </c>
      <c r="M3169" s="16">
        <f t="shared" si="148"/>
        <v>1.7330726472866518E-2</v>
      </c>
      <c r="N3169" s="16">
        <f>[1]!s_fa_roe(A3169,"20251231")</f>
        <v>-2.7732000000000001</v>
      </c>
      <c r="O3169" s="16">
        <f>[1]!s_stmnote_rdexp(A3169,"20251231",1,10000)</f>
        <v>3871.8324439999997</v>
      </c>
      <c r="P3169" s="20">
        <f t="shared" si="149"/>
        <v>0.15091939586512562</v>
      </c>
      <c r="Q3169" s="16">
        <f>[1]!s_margin_tradingbalance(A3169,"",10000)</f>
        <v>0</v>
      </c>
      <c r="R3169" s="16">
        <f>[1]!s_margin_seclendingbalance(A3169,"",10000)</f>
        <v>0</v>
      </c>
      <c r="S3169" s="17">
        <f>[1]!s_val_ev(A3169,"",100000000)</f>
        <v>44.582475506099996</v>
      </c>
      <c r="T3169" s="17">
        <f>[1]!share_freesharesmv(A3169,"",100000000)</f>
        <v>30.351434231400003</v>
      </c>
      <c r="U3169" s="17">
        <f>[1]!s_dq_amount_btin(A3169,E3169,100000000)</f>
        <v>1.3447740800000001</v>
      </c>
      <c r="V3169" s="17">
        <f>[1]!s_dq_turn(A3169,E3169)</f>
        <v>3.189347593665977</v>
      </c>
      <c r="W3169" s="2">
        <f>[1]!s_pq_amount(A3169,"20260101","",100000000)</f>
        <v>339.70931596000003</v>
      </c>
      <c r="X3169" s="2">
        <f>[1]!s_pq_avgamount(A3169,"20260101","",100000000)</f>
        <v>3.0882665087272727</v>
      </c>
      <c r="Y3169" s="17">
        <f>[1]!s_ipo_dilutedpe(A3169)</f>
        <v>22.88</v>
      </c>
      <c r="Z3169" s="12">
        <f>[1]!s_ipo_collection_total(A3169,100000000)</f>
        <v>3.1579999999999999</v>
      </c>
      <c r="AA3169" s="2">
        <f>[1]!s_val_pe_ttm(A3169,E3169)</f>
        <v>-164.66799926757813</v>
      </c>
      <c r="AB3169" s="5">
        <f>[1]!s_info_zjtxornot1(A3169,"")</f>
        <v>0</v>
      </c>
      <c r="AC3169" s="22" t="str">
        <f>[1]!s_info_nature1(A3169,"")</f>
        <v>民营企业</v>
      </c>
      <c r="AD3169" s="6" t="str">
        <f>[1]!s_info_city(A3169)</f>
        <v>广州市</v>
      </c>
      <c r="AE3169" s="6" t="str">
        <f>[1]!s_info_province(A3169)</f>
        <v>广东省</v>
      </c>
      <c r="AF3169">
        <v>113.280637</v>
      </c>
      <c r="AG3169">
        <v>23.125177999999998</v>
      </c>
    </row>
    <row r="3170" spans="1:33" x14ac:dyDescent="0.3">
      <c r="A3170" s="12" t="s">
        <v>6802</v>
      </c>
      <c r="B3170" s="12" t="s">
        <v>6803</v>
      </c>
      <c r="C3170" s="16" t="str">
        <f>[1]!s_info_mkt(A3170)</f>
        <v>主板</v>
      </c>
      <c r="D3170" s="16" t="str">
        <f>[1]!s_ipo_listeddate(A3170)</f>
        <v>2001-07-06</v>
      </c>
      <c r="E3170" s="16" t="str">
        <f>[1]!lastradeday_s("000002","")</f>
        <v>2026-06-22</v>
      </c>
      <c r="F3170" s="16" t="str">
        <f>[1]!s_info_industry_csrc2023(A3170,"",3)</f>
        <v>铁路、船舶、航空航天和其他运输设备制造业</v>
      </c>
      <c r="G3170" s="16" t="str">
        <f>[1]!s_info_industry_csrc2023(A3170,"",1)</f>
        <v>制造业</v>
      </c>
      <c r="H3170" s="16">
        <f>[1]!s_is(A3170,83,"FY","YTD","20251231",1,"",100000000)</f>
        <v>242.1196038418</v>
      </c>
      <c r="I3170" s="16">
        <f>[1]!s_is(A3170,83,"FY","YTD","20241231",1,"",100000000)</f>
        <v>238.79725151630001</v>
      </c>
      <c r="J3170" s="16">
        <f t="shared" si="147"/>
        <v>1.3912858311408316E-2</v>
      </c>
      <c r="K3170" s="16">
        <f>[1]!s_is(A3170,61,"FY","YTD","20251231",1,"",100000000)</f>
        <v>10.673234878800001</v>
      </c>
      <c r="L3170" s="16">
        <f>[1]!s_is(A3170,61,"FY","YTD","20241231",1,"",100000000)</f>
        <v>10.407257554099999</v>
      </c>
      <c r="M3170" s="16">
        <f t="shared" si="148"/>
        <v>2.5556908082400454E-2</v>
      </c>
      <c r="N3170" s="16">
        <f>[1]!s_fa_roe(A3170,"20251231")</f>
        <v>2.8304999999999998</v>
      </c>
      <c r="O3170" s="16">
        <f>[1]!s_stmnote_rdexp(A3170,"20251231",1,10000)</f>
        <v>275125.14602500002</v>
      </c>
      <c r="P3170" s="20">
        <f t="shared" si="149"/>
        <v>0.11363191648238682</v>
      </c>
      <c r="Q3170" s="16">
        <f>[1]!s_margin_tradingbalance(A3170,"",10000)</f>
        <v>162882.4693</v>
      </c>
      <c r="R3170" s="16">
        <f>[1]!s_margin_seclendingbalance(A3170,"",10000)</f>
        <v>267.54750000000001</v>
      </c>
      <c r="S3170" s="17">
        <f>[1]!s_val_ev(A3170,"",100000000)</f>
        <v>539.53697424500001</v>
      </c>
      <c r="T3170" s="17">
        <f>[1]!share_freesharesmv(A3170,"",100000000)</f>
        <v>241.37962922600002</v>
      </c>
      <c r="U3170" s="17">
        <f>[1]!s_dq_amount_btin(A3170,E3170,100000000)</f>
        <v>5.0395964400000004</v>
      </c>
      <c r="V3170" s="17">
        <f>[1]!s_dq_turn(A3170,E3170)</f>
        <v>0.95424419099442515</v>
      </c>
      <c r="W3170" s="2">
        <f>[1]!s_pq_amount(A3170,"20260101","",100000000)</f>
        <v>1167.5544746800001</v>
      </c>
      <c r="X3170" s="2">
        <f>[1]!s_pq_avgamount(A3170,"20260101","",100000000)</f>
        <v>10.614131587999999</v>
      </c>
      <c r="Y3170" s="17">
        <f>[1]!s_ipo_dilutedpe(A3170)</f>
        <v>33</v>
      </c>
      <c r="Z3170" s="12">
        <f>[1]!s_ipo_collection_total(A3170,100000000)</f>
        <v>8.0079999999999991</v>
      </c>
      <c r="AA3170" s="2">
        <f>[1]!s_val_pe_ttm(A3170,E3170)</f>
        <v>47.059604644775391</v>
      </c>
      <c r="AB3170" s="5">
        <f>[1]!s_info_zjtxornot1(A3170,"")</f>
        <v>1</v>
      </c>
      <c r="AC3170" s="22" t="str">
        <f>[1]!s_info_nature1(A3170,"")</f>
        <v>中央国有企业</v>
      </c>
      <c r="AD3170" s="6" t="str">
        <f>[1]!s_info_city(A3170)</f>
        <v>北京市</v>
      </c>
      <c r="AE3170" s="6" t="str">
        <f>[1]!s_info_province(A3170)</f>
        <v>北京</v>
      </c>
      <c r="AF3170">
        <v>116.40528500000001</v>
      </c>
      <c r="AG3170">
        <v>39.904989</v>
      </c>
    </row>
    <row r="3171" spans="1:33" x14ac:dyDescent="0.3">
      <c r="A3171" s="12" t="s">
        <v>6804</v>
      </c>
      <c r="B3171" s="12" t="s">
        <v>6805</v>
      </c>
      <c r="C3171" s="16" t="str">
        <f>[1]!s_info_mkt(A3171)</f>
        <v>主板</v>
      </c>
      <c r="D3171" s="16" t="str">
        <f>[1]!s_ipo_listeddate(A3171)</f>
        <v>2016-10-17</v>
      </c>
      <c r="E3171" s="16" t="str">
        <f>[1]!lastradeday_s("000002","")</f>
        <v>2026-06-22</v>
      </c>
      <c r="F3171" s="16" t="str">
        <f>[1]!s_info_industry_csrc2023(A3171,"",3)</f>
        <v>计算机、通信和其他电子设备制造业</v>
      </c>
      <c r="G3171" s="16" t="str">
        <f>[1]!s_info_industry_csrc2023(A3171,"",1)</f>
        <v>制造业</v>
      </c>
      <c r="H3171" s="16">
        <f>[1]!s_is(A3171,83,"FY","YTD","20251231",1,"",100000000)</f>
        <v>47.356210584300001</v>
      </c>
      <c r="I3171" s="16">
        <f>[1]!s_is(A3171,83,"FY","YTD","20241231",1,"",100000000)</f>
        <v>43.749489427299999</v>
      </c>
      <c r="J3171" s="16">
        <f t="shared" si="147"/>
        <v>8.244030282898307E-2</v>
      </c>
      <c r="K3171" s="16">
        <f>[1]!s_is(A3171,61,"FY","YTD","20251231",1,"",100000000)</f>
        <v>8.3709925824999996</v>
      </c>
      <c r="L3171" s="16">
        <f>[1]!s_is(A3171,61,"FY","YTD","20241231",1,"",100000000)</f>
        <v>6.0369883815999996</v>
      </c>
      <c r="M3171" s="16">
        <f t="shared" si="148"/>
        <v>0.38661730872528405</v>
      </c>
      <c r="N3171" s="16">
        <f>[1]!s_fa_roe(A3171,"20251231")</f>
        <v>9.2520000000000007</v>
      </c>
      <c r="O3171" s="16">
        <f>[1]!s_stmnote_rdexp(A3171,"20251231",1,10000)</f>
        <v>109842.13731600001</v>
      </c>
      <c r="P3171" s="20">
        <f t="shared" si="149"/>
        <v>0.23194874750475911</v>
      </c>
      <c r="Q3171" s="16">
        <f>[1]!s_margin_tradingbalance(A3171,"",10000)</f>
        <v>115096.65700000001</v>
      </c>
      <c r="R3171" s="16">
        <f>[1]!s_margin_seclendingbalance(A3171,"",10000)</f>
        <v>244.4256</v>
      </c>
      <c r="S3171" s="17">
        <f>[1]!s_val_ev(A3171,"",100000000)</f>
        <v>275.75838804149998</v>
      </c>
      <c r="T3171" s="17">
        <f>[1]!share_freesharesmv(A3171,"",100000000)</f>
        <v>153.38710216709998</v>
      </c>
      <c r="U3171" s="17">
        <f>[1]!s_dq_amount_btin(A3171,E3171,100000000)</f>
        <v>3.6752245700000001</v>
      </c>
      <c r="V3171" s="17">
        <f>[1]!s_dq_turn(A3171,E3171)</f>
        <v>1.3500543914333178</v>
      </c>
      <c r="W3171" s="2">
        <f>[1]!s_pq_amount(A3171,"20260101","",100000000)</f>
        <v>482.94897606000001</v>
      </c>
      <c r="X3171" s="2">
        <f>[1]!s_pq_avgamount(A3171,"20260101","",100000000)</f>
        <v>4.3904452369090912</v>
      </c>
      <c r="Y3171" s="17">
        <f>[1]!s_ipo_dilutedpe(A3171)</f>
        <v>22.99</v>
      </c>
      <c r="Z3171" s="12">
        <f>[1]!s_ipo_collection_total(A3171,100000000)</f>
        <v>8.7390000000000008</v>
      </c>
      <c r="AA3171" s="2">
        <f>[1]!s_val_pe_ttm(A3171,E3171)</f>
        <v>36.334651947021484</v>
      </c>
      <c r="AB3171" s="5">
        <f>[1]!s_info_zjtxornot1(A3171,"")</f>
        <v>0</v>
      </c>
      <c r="AC3171" s="22" t="str">
        <f>[1]!s_info_nature1(A3171,"")</f>
        <v>民营企业</v>
      </c>
      <c r="AD3171" s="6" t="str">
        <f>[1]!s_info_city(A3171)</f>
        <v>深圳市</v>
      </c>
      <c r="AE3171" s="6" t="str">
        <f>[1]!s_info_province(A3171)</f>
        <v>广东省</v>
      </c>
      <c r="AF3171">
        <v>114.085947</v>
      </c>
      <c r="AG3171">
        <v>22.547000000000001</v>
      </c>
    </row>
    <row r="3172" spans="1:33" x14ac:dyDescent="0.3">
      <c r="A3172" s="12" t="s">
        <v>6806</v>
      </c>
      <c r="B3172" s="12" t="s">
        <v>6807</v>
      </c>
      <c r="C3172" s="16" t="str">
        <f>[1]!s_info_mkt(A3172)</f>
        <v>创业板</v>
      </c>
      <c r="D3172" s="16" t="str">
        <f>[1]!s_ipo_listeddate(A3172)</f>
        <v>2021-08-11</v>
      </c>
      <c r="E3172" s="16" t="str">
        <f>[1]!lastradeday_s("000002","")</f>
        <v>2026-06-22</v>
      </c>
      <c r="F3172" s="16" t="str">
        <f>[1]!s_info_industry_csrc2023(A3172,"",3)</f>
        <v>通用设备制造业</v>
      </c>
      <c r="G3172" s="16" t="str">
        <f>[1]!s_info_industry_csrc2023(A3172,"",1)</f>
        <v>制造业</v>
      </c>
      <c r="H3172" s="16">
        <f>[1]!s_is(A3172,83,"FY","YTD","20251231",1,"",100000000)</f>
        <v>5.5717513797000002</v>
      </c>
      <c r="I3172" s="16">
        <f>[1]!s_is(A3172,83,"FY","YTD","20241231",1,"",100000000)</f>
        <v>6.0158924886000005</v>
      </c>
      <c r="J3172" s="16">
        <f t="shared" si="147"/>
        <v>-7.3827966464101391E-2</v>
      </c>
      <c r="K3172" s="16">
        <f>[1]!s_is(A3172,61,"FY","YTD","20251231",1,"",100000000)</f>
        <v>0.68552206069999988</v>
      </c>
      <c r="L3172" s="16">
        <f>[1]!s_is(A3172,61,"FY","YTD","20241231",1,"",100000000)</f>
        <v>1.0500001456000001</v>
      </c>
      <c r="M3172" s="16">
        <f t="shared" si="148"/>
        <v>-0.3471219374848058</v>
      </c>
      <c r="N3172" s="16">
        <f>[1]!s_fa_roe(A3172,"20251231")</f>
        <v>7.9653</v>
      </c>
      <c r="O3172" s="16">
        <f>[1]!s_stmnote_rdexp(A3172,"20251231",1,10000)</f>
        <v>1840.186663</v>
      </c>
      <c r="P3172" s="20">
        <f t="shared" si="149"/>
        <v>3.302707780007013E-2</v>
      </c>
      <c r="Q3172" s="16">
        <f>[1]!s_margin_tradingbalance(A3172,"",10000)</f>
        <v>6391.8761999999997</v>
      </c>
      <c r="R3172" s="16">
        <f>[1]!s_margin_seclendingbalance(A3172,"",10000)</f>
        <v>0</v>
      </c>
      <c r="S3172" s="17">
        <f>[1]!s_val_ev(A3172,"",100000000)</f>
        <v>29.811199999999999</v>
      </c>
      <c r="T3172" s="17">
        <f>[1]!share_freesharesmv(A3172,"",100000000)</f>
        <v>8.6524158400000015</v>
      </c>
      <c r="U3172" s="17">
        <f>[1]!s_dq_amount_btin(A3172,E3172,100000000)</f>
        <v>0.32585837000000001</v>
      </c>
      <c r="V3172" s="17">
        <f>[1]!s_dq_turn(A3172,E3172)</f>
        <v>1.328558400993872</v>
      </c>
      <c r="W3172" s="2">
        <f>[1]!s_pq_amount(A3172,"20260101","",100000000)</f>
        <v>101.14968383999999</v>
      </c>
      <c r="X3172" s="2">
        <f>[1]!s_pq_avgamount(A3172,"20260101","",100000000)</f>
        <v>0.91954258036363634</v>
      </c>
      <c r="Y3172" s="17">
        <f>[1]!s_ipo_dilutedpe(A3172)</f>
        <v>29</v>
      </c>
      <c r="Z3172" s="12">
        <f>[1]!s_ipo_collection_total(A3172,100000000)</f>
        <v>4.5475000000000003</v>
      </c>
      <c r="AA3172" s="2">
        <f>[1]!s_val_pe_ttm(A3172,E3172)</f>
        <v>42.533836364746094</v>
      </c>
      <c r="AB3172" s="5">
        <f>[1]!s_info_zjtxornot1(A3172,"")</f>
        <v>0</v>
      </c>
      <c r="AC3172" s="22" t="str">
        <f>[1]!s_info_nature1(A3172,"")</f>
        <v>民营企业</v>
      </c>
      <c r="AD3172" s="6" t="str">
        <f>[1]!s_info_city(A3172)</f>
        <v>台山市</v>
      </c>
      <c r="AE3172" s="6" t="str">
        <f>[1]!s_info_province(A3172)</f>
        <v>广东省</v>
      </c>
      <c r="AF3172">
        <v>112.715908</v>
      </c>
      <c r="AG3172">
        <v>22.034638999999999</v>
      </c>
    </row>
    <row r="3173" spans="1:33" x14ac:dyDescent="0.3">
      <c r="A3173" s="12" t="s">
        <v>6808</v>
      </c>
      <c r="B3173" s="12" t="s">
        <v>6809</v>
      </c>
      <c r="C3173" s="16" t="str">
        <f>[1]!s_info_mkt(A3173)</f>
        <v>主板</v>
      </c>
      <c r="D3173" s="16" t="str">
        <f>[1]!s_ipo_listeddate(A3173)</f>
        <v>2020-09-30</v>
      </c>
      <c r="E3173" s="16" t="str">
        <f>[1]!lastradeday_s("000002","")</f>
        <v>2026-06-22</v>
      </c>
      <c r="F3173" s="16" t="str">
        <f>[1]!s_info_industry_csrc2023(A3173,"",3)</f>
        <v>橡胶和塑料制品业</v>
      </c>
      <c r="G3173" s="16" t="str">
        <f>[1]!s_info_industry_csrc2023(A3173,"",1)</f>
        <v>制造业</v>
      </c>
      <c r="H3173" s="16">
        <f>[1]!s_is(A3173,83,"FY","YTD","20251231",1,"",100000000)</f>
        <v>32.909633711200001</v>
      </c>
      <c r="I3173" s="16">
        <f>[1]!s_is(A3173,83,"FY","YTD","20241231",1,"",100000000)</f>
        <v>29.5183710011</v>
      </c>
      <c r="J3173" s="16">
        <f t="shared" si="147"/>
        <v>0.11488651287612139</v>
      </c>
      <c r="K3173" s="16">
        <f>[1]!s_is(A3173,61,"FY","YTD","20251231",1,"",100000000)</f>
        <v>6.6767421396</v>
      </c>
      <c r="L3173" s="16">
        <f>[1]!s_is(A3173,61,"FY","YTD","20241231",1,"",100000000)</f>
        <v>5.1124940614999996</v>
      </c>
      <c r="M3173" s="16">
        <f t="shared" si="148"/>
        <v>0.30596574964843126</v>
      </c>
      <c r="N3173" s="16">
        <f>[1]!s_fa_roe(A3173,"20251231")</f>
        <v>22.5779</v>
      </c>
      <c r="O3173" s="16">
        <f>[1]!s_stmnote_rdexp(A3173,"20251231",1,10000)</f>
        <v>10083.946081</v>
      </c>
      <c r="P3173" s="20">
        <f t="shared" si="149"/>
        <v>3.0641319710490035E-2</v>
      </c>
      <c r="Q3173" s="16">
        <f>[1]!s_margin_tradingbalance(A3173,"",10000)</f>
        <v>0</v>
      </c>
      <c r="R3173" s="16">
        <f>[1]!s_margin_seclendingbalance(A3173,"",10000)</f>
        <v>0</v>
      </c>
      <c r="S3173" s="17">
        <f>[1]!s_val_ev(A3173,"",100000000)</f>
        <v>131.39352572159999</v>
      </c>
      <c r="T3173" s="17">
        <f>[1]!share_freesharesmv(A3173,"",100000000)</f>
        <v>14.150645721599998</v>
      </c>
      <c r="U3173" s="17">
        <f>[1]!s_dq_amount_btin(A3173,E3173,100000000)</f>
        <v>1.2611717600000001</v>
      </c>
      <c r="V3173" s="17">
        <f>[1]!s_dq_turn(A3173,E3173)</f>
        <v>0.97081831029553323</v>
      </c>
      <c r="W3173" s="2">
        <f>[1]!s_pq_amount(A3173,"20260101","",100000000)</f>
        <v>220.99058801999999</v>
      </c>
      <c r="X3173" s="2">
        <f>[1]!s_pq_avgamount(A3173,"20260101","",100000000)</f>
        <v>2.0090053456363637</v>
      </c>
      <c r="Y3173" s="17">
        <f>[1]!s_ipo_dilutedpe(A3173)</f>
        <v>22.99</v>
      </c>
      <c r="Z3173" s="12">
        <f>[1]!s_ipo_collection_total(A3173,100000000)</f>
        <v>6.1898960000000001</v>
      </c>
      <c r="AA3173" s="2">
        <f>[1]!s_val_pe_ttm(A3173,E3173)</f>
        <v>18.443315505981445</v>
      </c>
      <c r="AB3173" s="5">
        <f>[1]!s_info_zjtxornot1(A3173,"")</f>
        <v>0</v>
      </c>
      <c r="AC3173" s="22" t="str">
        <f>[1]!s_info_nature1(A3173,"")</f>
        <v>民营企业</v>
      </c>
      <c r="AD3173" s="6" t="str">
        <f>[1]!s_info_city(A3173)</f>
        <v>淮安市</v>
      </c>
      <c r="AE3173" s="6" t="str">
        <f>[1]!s_info_province(A3173)</f>
        <v>江苏省</v>
      </c>
      <c r="AF3173">
        <v>119.021265</v>
      </c>
      <c r="AG3173">
        <v>33.597506000000003</v>
      </c>
    </row>
    <row r="3174" spans="1:33" x14ac:dyDescent="0.3">
      <c r="A3174" s="12" t="s">
        <v>6810</v>
      </c>
      <c r="B3174" s="12" t="s">
        <v>6811</v>
      </c>
      <c r="C3174" s="16" t="str">
        <f>[1]!s_info_mkt(A3174)</f>
        <v>主板</v>
      </c>
      <c r="D3174" s="16" t="str">
        <f>[1]!s_ipo_listeddate(A3174)</f>
        <v>2011-06-10</v>
      </c>
      <c r="E3174" s="16" t="str">
        <f>[1]!lastradeday_s("000002","")</f>
        <v>2026-06-22</v>
      </c>
      <c r="F3174" s="16" t="str">
        <f>[1]!s_info_industry_csrc2023(A3174,"",3)</f>
        <v>化学原料和化学制品制造业</v>
      </c>
      <c r="G3174" s="16" t="str">
        <f>[1]!s_info_industry_csrc2023(A3174,"",1)</f>
        <v>制造业</v>
      </c>
      <c r="H3174" s="16">
        <f>[1]!s_is(A3174,83,"FY","YTD","20251231",1,"",100000000)</f>
        <v>122.8346295871</v>
      </c>
      <c r="I3174" s="16">
        <f>[1]!s_is(A3174,83,"FY","YTD","20241231",1,"",100000000)</f>
        <v>102.6252855444</v>
      </c>
      <c r="J3174" s="16">
        <f t="shared" si="147"/>
        <v>0.19692363276257674</v>
      </c>
      <c r="K3174" s="16">
        <f>[1]!s_is(A3174,61,"FY","YTD","20251231",1,"",100000000)</f>
        <v>10.3316438809</v>
      </c>
      <c r="L3174" s="16">
        <f>[1]!s_is(A3174,61,"FY","YTD","20241231",1,"",100000000)</f>
        <v>8.2607968376999992</v>
      </c>
      <c r="M3174" s="16">
        <f t="shared" si="148"/>
        <v>0.25068369116030376</v>
      </c>
      <c r="N3174" s="16">
        <f>[1]!s_fa_roe(A3174,"20251231")</f>
        <v>14.377599999999999</v>
      </c>
      <c r="O3174" s="16">
        <f>[1]!s_stmnote_rdexp(A3174,"20251231",1,10000)</f>
        <v>48994.431374</v>
      </c>
      <c r="P3174" s="20">
        <f t="shared" si="149"/>
        <v>3.9886497430481407E-2</v>
      </c>
      <c r="Q3174" s="16">
        <f>[1]!s_margin_tradingbalance(A3174,"",10000)</f>
        <v>18367.207299999998</v>
      </c>
      <c r="R3174" s="16">
        <f>[1]!s_margin_seclendingbalance(A3174,"",10000)</f>
        <v>73.927599999999998</v>
      </c>
      <c r="S3174" s="17">
        <f>[1]!s_val_ev(A3174,"",100000000)</f>
        <v>101.136115844</v>
      </c>
      <c r="T3174" s="17">
        <f>[1]!share_freesharesmv(A3174,"",100000000)</f>
        <v>47.942325960199994</v>
      </c>
      <c r="U3174" s="17">
        <f>[1]!s_dq_amount_btin(A3174,E3174,100000000)</f>
        <v>1.4673553100000001</v>
      </c>
      <c r="V3174" s="17">
        <f>[1]!s_dq_turn(A3174,E3174)</f>
        <v>1.9916458950729292</v>
      </c>
      <c r="W3174" s="2">
        <f>[1]!s_pq_amount(A3174,"20260101","",100000000)</f>
        <v>227.14894085</v>
      </c>
      <c r="X3174" s="2">
        <f>[1]!s_pq_avgamount(A3174,"20260101","",100000000)</f>
        <v>2.0649903713636362</v>
      </c>
      <c r="Y3174" s="17">
        <f>[1]!s_ipo_dilutedpe(A3174)</f>
        <v>26.12</v>
      </c>
      <c r="Z3174" s="12">
        <f>[1]!s_ipo_collection_total(A3174,100000000)</f>
        <v>11.375</v>
      </c>
      <c r="AA3174" s="2">
        <f>[1]!s_val_pe_ttm(A3174,E3174)</f>
        <v>9.3076667785644531</v>
      </c>
      <c r="AB3174" s="5">
        <f>[1]!s_info_zjtxornot1(A3174,"")</f>
        <v>0</v>
      </c>
      <c r="AC3174" s="22" t="str">
        <f>[1]!s_info_nature1(A3174,"")</f>
        <v>民营企业</v>
      </c>
      <c r="AD3174" s="6" t="str">
        <f>[1]!s_info_city(A3174)</f>
        <v>临沂市</v>
      </c>
      <c r="AE3174" s="6" t="str">
        <f>[1]!s_info_province(A3174)</f>
        <v>山东省</v>
      </c>
      <c r="AF3174">
        <v>118.326443</v>
      </c>
      <c r="AG3174">
        <v>35.065282000000003</v>
      </c>
    </row>
    <row r="3175" spans="1:33" x14ac:dyDescent="0.3">
      <c r="A3175" s="12" t="s">
        <v>6812</v>
      </c>
      <c r="B3175" s="12" t="s">
        <v>6813</v>
      </c>
      <c r="C3175" s="16" t="str">
        <f>[1]!s_info_mkt(A3175)</f>
        <v>主板</v>
      </c>
      <c r="D3175" s="16" t="str">
        <f>[1]!s_ipo_listeddate(A3175)</f>
        <v>2004-06-30</v>
      </c>
      <c r="E3175" s="16" t="str">
        <f>[1]!lastradeday_s("000002","")</f>
        <v>2026-06-22</v>
      </c>
      <c r="F3175" s="16" t="str">
        <f>[1]!s_info_industry_csrc2023(A3175,"",3)</f>
        <v>批发业</v>
      </c>
      <c r="G3175" s="16" t="str">
        <f>[1]!s_info_industry_csrc2023(A3175,"",1)</f>
        <v>批发和零售业</v>
      </c>
      <c r="H3175" s="16">
        <f>[1]!s_is(A3175,83,"FY","YTD","20251231",1,"",100000000)</f>
        <v>553.22758660850002</v>
      </c>
      <c r="I3175" s="16">
        <f>[1]!s_is(A3175,83,"FY","YTD","20241231",1,"",100000000)</f>
        <v>542.33745224799998</v>
      </c>
      <c r="J3175" s="16">
        <f t="shared" si="147"/>
        <v>2.0079996901118058E-2</v>
      </c>
      <c r="K3175" s="16">
        <f>[1]!s_is(A3175,61,"FY","YTD","20251231",1,"",100000000)</f>
        <v>0.15831587189999999</v>
      </c>
      <c r="L3175" s="16">
        <f>[1]!s_is(A3175,61,"FY","YTD","20241231",1,"",100000000)</f>
        <v>0.2935137135</v>
      </c>
      <c r="M3175" s="16">
        <f t="shared" si="148"/>
        <v>-0.46061848350400841</v>
      </c>
      <c r="N3175" s="16">
        <f>[1]!s_fa_roe(A3175,"20251231")</f>
        <v>0.31440000000000001</v>
      </c>
      <c r="O3175" s="16">
        <f>[1]!s_stmnote_rdexp(A3175,"20251231",1,10000)</f>
        <v>2541.4119329999999</v>
      </c>
      <c r="P3175" s="20">
        <f t="shared" si="149"/>
        <v>4.5937910446220548E-4</v>
      </c>
      <c r="Q3175" s="16">
        <f>[1]!s_margin_tradingbalance(A3175,"",10000)</f>
        <v>0</v>
      </c>
      <c r="R3175" s="16">
        <f>[1]!s_margin_seclendingbalance(A3175,"",10000)</f>
        <v>0</v>
      </c>
      <c r="S3175" s="17">
        <f>[1]!s_val_ev(A3175,"",100000000)</f>
        <v>56.0608298</v>
      </c>
      <c r="T3175" s="17">
        <f>[1]!share_freesharesmv(A3175,"",100000000)</f>
        <v>18.271054525</v>
      </c>
      <c r="U3175" s="17">
        <f>[1]!s_dq_amount_btin(A3175,E3175,100000000)</f>
        <v>0.71987350000000006</v>
      </c>
      <c r="V3175" s="17">
        <f>[1]!s_dq_turn(A3175,E3175)</f>
        <v>1.2941344296691091</v>
      </c>
      <c r="W3175" s="2">
        <f>[1]!s_pq_amount(A3175,"20260101","",100000000)</f>
        <v>108.1331193</v>
      </c>
      <c r="X3175" s="2">
        <f>[1]!s_pq_avgamount(A3175,"20260101","",100000000)</f>
        <v>0.9830283572727273</v>
      </c>
      <c r="Y3175" s="17">
        <f>[1]!s_ipo_dilutedpe(A3175)</f>
        <v>17.829999999999998</v>
      </c>
      <c r="Z3175" s="12">
        <f>[1]!s_ipo_collection_total(A3175,100000000)</f>
        <v>3.6</v>
      </c>
      <c r="AA3175" s="2">
        <f>[1]!s_val_pe_ttm(A3175,E3175)</f>
        <v>-1624.48095703125</v>
      </c>
      <c r="AB3175" s="5">
        <f>[1]!s_info_zjtxornot1(A3175,"")</f>
        <v>0</v>
      </c>
      <c r="AC3175" s="22" t="str">
        <f>[1]!s_info_nature1(A3175,"")</f>
        <v>地方国有企业</v>
      </c>
      <c r="AD3175" s="6" t="str">
        <f>[1]!s_info_city(A3175)</f>
        <v>南京市</v>
      </c>
      <c r="AE3175" s="6" t="str">
        <f>[1]!s_info_province(A3175)</f>
        <v>江苏省</v>
      </c>
      <c r="AF3175">
        <v>118.767413</v>
      </c>
      <c r="AG3175">
        <v>32.041544000000002</v>
      </c>
    </row>
    <row r="3176" spans="1:33" x14ac:dyDescent="0.3">
      <c r="A3176" s="12" t="s">
        <v>6814</v>
      </c>
      <c r="B3176" s="12" t="s">
        <v>6815</v>
      </c>
      <c r="C3176" s="16" t="str">
        <f>[1]!s_info_mkt(A3176)</f>
        <v>创业板</v>
      </c>
      <c r="D3176" s="16" t="str">
        <f>[1]!s_ipo_listeddate(A3176)</f>
        <v>2023-08-17</v>
      </c>
      <c r="E3176" s="16" t="str">
        <f>[1]!lastradeday_s("000002","")</f>
        <v>2026-06-22</v>
      </c>
      <c r="F3176" s="16" t="str">
        <f>[1]!s_info_industry_csrc2023(A3176,"",3)</f>
        <v>计算机、通信和其他电子设备制造业</v>
      </c>
      <c r="G3176" s="16" t="str">
        <f>[1]!s_info_industry_csrc2023(A3176,"",1)</f>
        <v>制造业</v>
      </c>
      <c r="H3176" s="16">
        <f>[1]!s_is(A3176,83,"FY","YTD","20251231",1,"",100000000)</f>
        <v>124.3653657255</v>
      </c>
      <c r="I3176" s="16">
        <f>[1]!s_is(A3176,83,"FY","YTD","20241231",1,"",100000000)</f>
        <v>78.054456974399997</v>
      </c>
      <c r="J3176" s="16">
        <f t="shared" si="147"/>
        <v>0.59331536655605555</v>
      </c>
      <c r="K3176" s="16">
        <f>[1]!s_is(A3176,61,"FY","YTD","20251231",1,"",100000000)</f>
        <v>1.1252252230999999</v>
      </c>
      <c r="L3176" s="16">
        <f>[1]!s_is(A3176,61,"FY","YTD","20241231",1,"",100000000)</f>
        <v>-2.4511003125999999</v>
      </c>
      <c r="M3176" s="16">
        <f t="shared" si="148"/>
        <v>1.4590694298865392</v>
      </c>
      <c r="N3176" s="16">
        <f>[1]!s_fa_roe(A3176,"20251231")</f>
        <v>2.7822</v>
      </c>
      <c r="O3176" s="16">
        <f>[1]!s_stmnote_rdexp(A3176,"20251231",1,10000)</f>
        <v>20022.765068000001</v>
      </c>
      <c r="P3176" s="20">
        <f t="shared" si="149"/>
        <v>1.6099952708854948E-2</v>
      </c>
      <c r="Q3176" s="16">
        <f>[1]!s_margin_tradingbalance(A3176,"",10000)</f>
        <v>172143.40429999999</v>
      </c>
      <c r="R3176" s="16">
        <f>[1]!s_margin_seclendingbalance(A3176,"",10000)</f>
        <v>2315.6889000000001</v>
      </c>
      <c r="S3176" s="17">
        <f>[1]!s_val_ev(A3176,"",100000000)</f>
        <v>1034.4844664</v>
      </c>
      <c r="T3176" s="17">
        <f>[1]!share_freesharesmv(A3176,"",100000000)</f>
        <v>475.69684224040003</v>
      </c>
      <c r="U3176" s="17">
        <f>[1]!s_dq_amount_btin(A3176,E3176,100000000)</f>
        <v>68.416721960000004</v>
      </c>
      <c r="V3176" s="17">
        <f>[1]!s_dq_turn(A3176,E3176)</f>
        <v>11.2470890727101</v>
      </c>
      <c r="W3176" s="2">
        <f>[1]!s_pq_amount(A3176,"20260101","",100000000)</f>
        <v>2694.8331998600001</v>
      </c>
      <c r="X3176" s="2">
        <f>[1]!s_pq_avgamount(A3176,"20260101","",100000000)</f>
        <v>24.49848363509091</v>
      </c>
      <c r="Y3176" s="17">
        <f>[1]!s_ipo_dilutedpe(A3176)</f>
        <v>28.17</v>
      </c>
      <c r="Z3176" s="12">
        <f>[1]!s_ipo_collection_total(A3176,100000000)</f>
        <v>18.908460760000001</v>
      </c>
      <c r="AA3176" s="2">
        <f>[1]!s_val_pe_ttm(A3176,E3176)</f>
        <v>428.27191162109375</v>
      </c>
      <c r="AB3176" s="5">
        <f>[1]!s_info_zjtxornot1(A3176,"")</f>
        <v>1</v>
      </c>
      <c r="AC3176" s="22" t="str">
        <f>[1]!s_info_nature1(A3176,"")</f>
        <v>民营企业</v>
      </c>
      <c r="AD3176" s="6" t="str">
        <f>[1]!s_info_city(A3176)</f>
        <v>九江市</v>
      </c>
      <c r="AE3176" s="6" t="str">
        <f>[1]!s_info_province(A3176)</f>
        <v>江西省</v>
      </c>
      <c r="AF3176">
        <v>115.992811</v>
      </c>
      <c r="AG3176">
        <v>29.712033999999999</v>
      </c>
    </row>
    <row r="3177" spans="1:33" x14ac:dyDescent="0.3">
      <c r="A3177" s="12" t="s">
        <v>6816</v>
      </c>
      <c r="B3177" s="12" t="s">
        <v>6817</v>
      </c>
      <c r="C3177" s="16" t="str">
        <f>[1]!s_info_mkt(A3177)</f>
        <v>创业板</v>
      </c>
      <c r="D3177" s="16" t="str">
        <f>[1]!s_ipo_listeddate(A3177)</f>
        <v>2017-04-21</v>
      </c>
      <c r="E3177" s="16" t="str">
        <f>[1]!lastradeday_s("000002","")</f>
        <v>2026-06-22</v>
      </c>
      <c r="F3177" s="16" t="str">
        <f>[1]!s_info_industry_csrc2023(A3177,"",3)</f>
        <v>软件和信息技术服务业</v>
      </c>
      <c r="G3177" s="16" t="str">
        <f>[1]!s_info_industry_csrc2023(A3177,"",1)</f>
        <v>信息传输、软件和信息技术服务业</v>
      </c>
      <c r="H3177" s="16">
        <f>[1]!s_is(A3177,83,"FY","YTD","20251231",1,"",100000000)</f>
        <v>13.163185074200001</v>
      </c>
      <c r="I3177" s="16">
        <f>[1]!s_is(A3177,83,"FY","YTD","20241231",1,"",100000000)</f>
        <v>11.948488763299999</v>
      </c>
      <c r="J3177" s="16">
        <f t="shared" si="147"/>
        <v>0.10166108325188072</v>
      </c>
      <c r="K3177" s="16">
        <f>[1]!s_is(A3177,61,"FY","YTD","20251231",1,"",100000000)</f>
        <v>0.1309415239</v>
      </c>
      <c r="L3177" s="16">
        <f>[1]!s_is(A3177,61,"FY","YTD","20241231",1,"",100000000)</f>
        <v>0.11991871210000001</v>
      </c>
      <c r="M3177" s="16">
        <f t="shared" si="148"/>
        <v>9.1919030874915389E-2</v>
      </c>
      <c r="N3177" s="16">
        <f>[1]!s_fa_roe(A3177,"20251231")</f>
        <v>1.2010000000000001</v>
      </c>
      <c r="O3177" s="16">
        <f>[1]!s_stmnote_rdexp(A3177,"20251231",1,10000)</f>
        <v>19901.311431999999</v>
      </c>
      <c r="P3177" s="20">
        <f t="shared" si="149"/>
        <v>0.15118917890934166</v>
      </c>
      <c r="Q3177" s="16">
        <f>[1]!s_margin_tradingbalance(A3177,"",10000)</f>
        <v>0</v>
      </c>
      <c r="R3177" s="16">
        <f>[1]!s_margin_seclendingbalance(A3177,"",10000)</f>
        <v>0</v>
      </c>
      <c r="S3177" s="17">
        <f>[1]!s_val_ev(A3177,"",100000000)</f>
        <v>18.615953465</v>
      </c>
      <c r="T3177" s="17">
        <f>[1]!share_freesharesmv(A3177,"",100000000)</f>
        <v>13.324977565999999</v>
      </c>
      <c r="U3177" s="17">
        <f>[1]!s_dq_amount_btin(A3177,E3177,100000000)</f>
        <v>0.58137985000000003</v>
      </c>
      <c r="V3177" s="17">
        <f>[1]!s_dq_turn(A3177,E3177)</f>
        <v>3.2959269064632037</v>
      </c>
      <c r="W3177" s="2">
        <f>[1]!s_pq_amount(A3177,"20260101","",100000000)</f>
        <v>87.723642369999993</v>
      </c>
      <c r="X3177" s="2">
        <f>[1]!s_pq_avgamount(A3177,"20260101","",100000000)</f>
        <v>0.79748765790909093</v>
      </c>
      <c r="Y3177" s="17">
        <f>[1]!s_ipo_dilutedpe(A3177)</f>
        <v>22.98</v>
      </c>
      <c r="Z3177" s="12">
        <f>[1]!s_ipo_collection_total(A3177,100000000)</f>
        <v>2.0583333745000001</v>
      </c>
      <c r="AA3177" s="2">
        <f>[1]!s_val_pe_ttm(A3177,E3177)</f>
        <v>141.07780456542969</v>
      </c>
      <c r="AB3177" s="5">
        <f>[1]!s_info_zjtxornot1(A3177,"")</f>
        <v>0</v>
      </c>
      <c r="AC3177" s="22" t="str">
        <f>[1]!s_info_nature1(A3177,"")</f>
        <v>民营企业</v>
      </c>
      <c r="AD3177" s="6" t="str">
        <f>[1]!s_info_city(A3177)</f>
        <v>杭州市</v>
      </c>
      <c r="AE3177" s="6" t="str">
        <f>[1]!s_info_province(A3177)</f>
        <v>浙江省</v>
      </c>
      <c r="AF3177">
        <v>120.153576</v>
      </c>
      <c r="AG3177">
        <v>30.287458999999998</v>
      </c>
    </row>
    <row r="3178" spans="1:33" x14ac:dyDescent="0.3">
      <c r="A3178" s="12" t="s">
        <v>6818</v>
      </c>
      <c r="B3178" s="12" t="s">
        <v>6819</v>
      </c>
      <c r="C3178" s="16" t="str">
        <f>[1]!s_info_mkt(A3178)</f>
        <v>主板</v>
      </c>
      <c r="D3178" s="16" t="str">
        <f>[1]!s_ipo_listeddate(A3178)</f>
        <v>2010-01-15</v>
      </c>
      <c r="E3178" s="16" t="str">
        <f>[1]!lastradeday_s("000002","")</f>
        <v>2026-06-22</v>
      </c>
      <c r="F3178" s="16" t="str">
        <f>[1]!s_info_industry_csrc2023(A3178,"",3)</f>
        <v>仪器仪表制造业</v>
      </c>
      <c r="G3178" s="16" t="str">
        <f>[1]!s_info_industry_csrc2023(A3178,"",1)</f>
        <v>制造业</v>
      </c>
      <c r="H3178" s="16">
        <f>[1]!s_is(A3178,83,"FY","YTD","20251231",1,"",100000000)</f>
        <v>7.9964097649000001</v>
      </c>
      <c r="I3178" s="16">
        <f>[1]!s_is(A3178,83,"FY","YTD","20241231",1,"",100000000)</f>
        <v>7.4548081714999999</v>
      </c>
      <c r="J3178" s="16">
        <f t="shared" si="147"/>
        <v>7.265131187017837E-2</v>
      </c>
      <c r="K3178" s="16">
        <f>[1]!s_is(A3178,61,"FY","YTD","20251231",1,"",100000000)</f>
        <v>0.80525311180000003</v>
      </c>
      <c r="L3178" s="16">
        <f>[1]!s_is(A3178,61,"FY","YTD","20241231",1,"",100000000)</f>
        <v>0.66420291470000004</v>
      </c>
      <c r="M3178" s="16">
        <f t="shared" si="148"/>
        <v>0.21236009956943355</v>
      </c>
      <c r="N3178" s="16">
        <f>[1]!s_fa_roe(A3178,"20251231")</f>
        <v>5.8766999999999996</v>
      </c>
      <c r="O3178" s="16">
        <f>[1]!s_stmnote_rdexp(A3178,"20251231",1,10000)</f>
        <v>7437.9587569999994</v>
      </c>
      <c r="P3178" s="20">
        <f t="shared" si="149"/>
        <v>9.3016228228431905E-2</v>
      </c>
      <c r="Q3178" s="16">
        <f>[1]!s_margin_tradingbalance(A3178,"",10000)</f>
        <v>56022.890299999999</v>
      </c>
      <c r="R3178" s="16">
        <f>[1]!s_margin_seclendingbalance(A3178,"",10000)</f>
        <v>131.76</v>
      </c>
      <c r="S3178" s="17">
        <f>[1]!s_val_ev(A3178,"",100000000)</f>
        <v>127.512</v>
      </c>
      <c r="T3178" s="17">
        <f>[1]!share_freesharesmv(A3178,"",100000000)</f>
        <v>74.724803260800002</v>
      </c>
      <c r="U3178" s="17">
        <f>[1]!s_dq_amount_btin(A3178,E3178,100000000)</f>
        <v>3.45482288</v>
      </c>
      <c r="V3178" s="17">
        <f>[1]!s_dq_turn(A3178,E3178)</f>
        <v>2.7239962499999999</v>
      </c>
      <c r="W3178" s="2">
        <f>[1]!s_pq_amount(A3178,"20260101","",100000000)</f>
        <v>436.75058388999997</v>
      </c>
      <c r="X3178" s="2">
        <f>[1]!s_pq_avgamount(A3178,"20260101","",100000000)</f>
        <v>3.9704598535454547</v>
      </c>
      <c r="Y3178" s="17">
        <f>[1]!s_ipo_dilutedpe(A3178)</f>
        <v>50</v>
      </c>
      <c r="Z3178" s="12">
        <f>[1]!s_ipo_collection_total(A3178,100000000)</f>
        <v>4.4000000000000004</v>
      </c>
      <c r="AA3178" s="2">
        <f>[1]!s_val_pe_ttm(A3178,E3178)</f>
        <v>130.36927795410156</v>
      </c>
      <c r="AB3178" s="5">
        <f>[1]!s_info_zjtxornot1(A3178,"")</f>
        <v>1</v>
      </c>
      <c r="AC3178" s="22" t="str">
        <f>[1]!s_info_nature1(A3178,"")</f>
        <v>其他企业</v>
      </c>
      <c r="AD3178" s="6" t="str">
        <f>[1]!s_info_city(A3178)</f>
        <v>长春市</v>
      </c>
      <c r="AE3178" s="6" t="str">
        <f>[1]!s_info_province(A3178)</f>
        <v>吉林省</v>
      </c>
      <c r="AF3178">
        <v>125.3245</v>
      </c>
      <c r="AG3178">
        <v>43.886840999999997</v>
      </c>
    </row>
    <row r="3179" spans="1:33" x14ac:dyDescent="0.3">
      <c r="A3179" s="12" t="s">
        <v>6820</v>
      </c>
      <c r="B3179" s="12" t="s">
        <v>6821</v>
      </c>
      <c r="C3179" s="16" t="str">
        <f>[1]!s_info_mkt(A3179)</f>
        <v>创业板</v>
      </c>
      <c r="D3179" s="16" t="str">
        <f>[1]!s_ipo_listeddate(A3179)</f>
        <v>2021-08-04</v>
      </c>
      <c r="E3179" s="16" t="str">
        <f>[1]!lastradeday_s("000002","")</f>
        <v>2026-06-22</v>
      </c>
      <c r="F3179" s="16" t="str">
        <f>[1]!s_info_industry_csrc2023(A3179,"",3)</f>
        <v>专业技术服务业</v>
      </c>
      <c r="G3179" s="16" t="str">
        <f>[1]!s_info_industry_csrc2023(A3179,"",1)</f>
        <v>科学研究和技术服务业</v>
      </c>
      <c r="H3179" s="16">
        <f>[1]!s_is(A3179,83,"FY","YTD","20251231",1,"",100000000)</f>
        <v>7.8382131776000001</v>
      </c>
      <c r="I3179" s="16">
        <f>[1]!s_is(A3179,83,"FY","YTD","20241231",1,"",100000000)</f>
        <v>8.5472505202000004</v>
      </c>
      <c r="J3179" s="16">
        <f t="shared" si="147"/>
        <v>-8.2955020555944725E-2</v>
      </c>
      <c r="K3179" s="16">
        <f>[1]!s_is(A3179,61,"FY","YTD","20251231",1,"",100000000)</f>
        <v>0.52711618130000004</v>
      </c>
      <c r="L3179" s="16">
        <f>[1]!s_is(A3179,61,"FY","YTD","20241231",1,"",100000000)</f>
        <v>0.52832966209999999</v>
      </c>
      <c r="M3179" s="16">
        <f t="shared" si="148"/>
        <v>-2.2968250451368029E-3</v>
      </c>
      <c r="N3179" s="16">
        <f>[1]!s_fa_roe(A3179,"20251231")</f>
        <v>5.7789999999999999</v>
      </c>
      <c r="O3179" s="16">
        <f>[1]!s_stmnote_rdexp(A3179,"20251231",1,10000)</f>
        <v>4470.9566109999996</v>
      </c>
      <c r="P3179" s="20">
        <f t="shared" si="149"/>
        <v>5.7040507953739675E-2</v>
      </c>
      <c r="Q3179" s="16">
        <f>[1]!s_margin_tradingbalance(A3179,"",10000)</f>
        <v>9518.5349999999999</v>
      </c>
      <c r="R3179" s="16">
        <f>[1]!s_margin_seclendingbalance(A3179,"",10000)</f>
        <v>23.9682</v>
      </c>
      <c r="S3179" s="17">
        <f>[1]!s_val_ev(A3179,"",100000000)</f>
        <v>40.265940000000001</v>
      </c>
      <c r="T3179" s="17">
        <f>[1]!share_freesharesmv(A3179,"",100000000)</f>
        <v>12.7806996</v>
      </c>
      <c r="U3179" s="17">
        <f>[1]!s_dq_amount_btin(A3179,E3179,100000000)</f>
        <v>0.7320681</v>
      </c>
      <c r="V3179" s="17">
        <f>[1]!s_dq_turn(A3179,E3179)</f>
        <v>1.8376255155101309</v>
      </c>
      <c r="W3179" s="2">
        <f>[1]!s_pq_amount(A3179,"20260101","",100000000)</f>
        <v>100.86825454</v>
      </c>
      <c r="X3179" s="2">
        <f>[1]!s_pq_avgamount(A3179,"20260101","",100000000)</f>
        <v>0.91698413218181818</v>
      </c>
      <c r="Y3179" s="17">
        <f>[1]!s_ipo_dilutedpe(A3179)</f>
        <v>9.6999999999999993</v>
      </c>
      <c r="Z3179" s="12">
        <f>[1]!s_ipo_collection_total(A3179,100000000)</f>
        <v>2.2044000000000001</v>
      </c>
      <c r="AA3179" s="2">
        <f>[1]!s_val_pe_ttm(A3179,E3179)</f>
        <v>84.412994384765625</v>
      </c>
      <c r="AB3179" s="5">
        <f>[1]!s_info_zjtxornot1(A3179,"")</f>
        <v>0</v>
      </c>
      <c r="AC3179" s="22" t="str">
        <f>[1]!s_info_nature1(A3179,"")</f>
        <v>地方国有企业</v>
      </c>
      <c r="AD3179" s="6" t="str">
        <f>[1]!s_info_city(A3179)</f>
        <v>深圳市</v>
      </c>
      <c r="AE3179" s="6" t="str">
        <f>[1]!s_info_province(A3179)</f>
        <v>广东省</v>
      </c>
      <c r="AF3179">
        <v>114.085947</v>
      </c>
      <c r="AG3179">
        <v>22.547000000000001</v>
      </c>
    </row>
    <row r="3180" spans="1:33" x14ac:dyDescent="0.3">
      <c r="A3180" s="12" t="s">
        <v>6822</v>
      </c>
      <c r="B3180" s="12" t="s">
        <v>6823</v>
      </c>
      <c r="C3180" s="16" t="str">
        <f>[1]!s_info_mkt(A3180)</f>
        <v>主板</v>
      </c>
      <c r="D3180" s="16" t="str">
        <f>[1]!s_ipo_listeddate(A3180)</f>
        <v>2017-04-27</v>
      </c>
      <c r="E3180" s="16" t="str">
        <f>[1]!lastradeday_s("000002","")</f>
        <v>2026-06-22</v>
      </c>
      <c r="F3180" s="16" t="str">
        <f>[1]!s_info_industry_csrc2023(A3180,"",3)</f>
        <v>批发业</v>
      </c>
      <c r="G3180" s="16" t="str">
        <f>[1]!s_info_industry_csrc2023(A3180,"",1)</f>
        <v>批发和零售业</v>
      </c>
      <c r="H3180" s="16">
        <f>[1]!s_is(A3180,83,"FY","YTD","20251231",1,"",100000000)</f>
        <v>88.150684873599999</v>
      </c>
      <c r="I3180" s="16">
        <f>[1]!s_is(A3180,83,"FY","YTD","20241231",1,"",100000000)</f>
        <v>138.91301596919999</v>
      </c>
      <c r="J3180" s="16">
        <f t="shared" si="147"/>
        <v>-0.3654253040395804</v>
      </c>
      <c r="K3180" s="16">
        <f>[1]!s_is(A3180,61,"FY","YTD","20251231",1,"",100000000)</f>
        <v>11.0322498077</v>
      </c>
      <c r="L3180" s="16">
        <f>[1]!s_is(A3180,61,"FY","YTD","20241231",1,"",100000000)</f>
        <v>10.1010602542</v>
      </c>
      <c r="M3180" s="16">
        <f t="shared" si="148"/>
        <v>9.2187308071230711E-2</v>
      </c>
      <c r="N3180" s="16">
        <f>[1]!s_fa_roe(A3180,"20251231")</f>
        <v>17.186499999999999</v>
      </c>
      <c r="O3180" s="16">
        <f>[1]!s_stmnote_rdexp(A3180,"20251231",1,10000)</f>
        <v>1300.8282320000001</v>
      </c>
      <c r="P3180" s="20">
        <f t="shared" si="149"/>
        <v>1.4756870396018687E-3</v>
      </c>
      <c r="Q3180" s="16">
        <f>[1]!s_margin_tradingbalance(A3180,"",10000)</f>
        <v>10981.541499999999</v>
      </c>
      <c r="R3180" s="16">
        <f>[1]!s_margin_seclendingbalance(A3180,"",10000)</f>
        <v>206.7884</v>
      </c>
      <c r="S3180" s="17">
        <f>[1]!s_val_ev(A3180,"",100000000)</f>
        <v>127.4346350382</v>
      </c>
      <c r="T3180" s="17">
        <f>[1]!share_freesharesmv(A3180,"",100000000)</f>
        <v>45.932152668799993</v>
      </c>
      <c r="U3180" s="17">
        <f>[1]!s_dq_amount_btin(A3180,E3180,100000000)</f>
        <v>0.85850800999999999</v>
      </c>
      <c r="V3180" s="17">
        <f>[1]!s_dq_turn(A3180,E3180)</f>
        <v>0.68289332084797838</v>
      </c>
      <c r="W3180" s="2">
        <f>[1]!s_pq_amount(A3180,"20260101","",100000000)</f>
        <v>153.85937730000001</v>
      </c>
      <c r="X3180" s="2">
        <f>[1]!s_pq_avgamount(A3180,"20260101","",100000000)</f>
        <v>1.3987216118181818</v>
      </c>
      <c r="Y3180" s="17">
        <f>[1]!s_ipo_dilutedpe(A3180)</f>
        <v>22.99</v>
      </c>
      <c r="Z3180" s="12">
        <f>[1]!s_ipo_collection_total(A3180,100000000)</f>
        <v>15.30852</v>
      </c>
      <c r="AA3180" s="2">
        <f>[1]!s_val_pe_ttm(A3180,E3180)</f>
        <v>11.134340286254883</v>
      </c>
      <c r="AB3180" s="5">
        <f>[1]!s_info_zjtxornot1(A3180,"")</f>
        <v>0</v>
      </c>
      <c r="AC3180" s="22" t="str">
        <f>[1]!s_info_nature1(A3180,"")</f>
        <v>外资企业</v>
      </c>
      <c r="AD3180" s="6" t="str">
        <f>[1]!s_info_city(A3180)</f>
        <v>深圳市</v>
      </c>
      <c r="AE3180" s="6" t="str">
        <f>[1]!s_info_province(A3180)</f>
        <v>广东省</v>
      </c>
      <c r="AF3180">
        <v>114.085947</v>
      </c>
      <c r="AG3180">
        <v>22.547000000000001</v>
      </c>
    </row>
    <row r="3181" spans="1:33" x14ac:dyDescent="0.3">
      <c r="A3181" s="12" t="s">
        <v>6824</v>
      </c>
      <c r="B3181" s="12" t="s">
        <v>6825</v>
      </c>
      <c r="C3181" s="16" t="str">
        <f>[1]!s_info_mkt(A3181)</f>
        <v>主板</v>
      </c>
      <c r="D3181" s="16" t="str">
        <f>[1]!s_ipo_listeddate(A3181)</f>
        <v>2012-03-27</v>
      </c>
      <c r="E3181" s="16" t="str">
        <f>[1]!lastradeday_s("000002","")</f>
        <v>2026-06-22</v>
      </c>
      <c r="F3181" s="16" t="str">
        <f>[1]!s_info_industry_csrc2023(A3181,"",3)</f>
        <v>化学原料和化学制品制造业</v>
      </c>
      <c r="G3181" s="16" t="str">
        <f>[1]!s_info_industry_csrc2023(A3181,"",1)</f>
        <v>制造业</v>
      </c>
      <c r="H3181" s="16">
        <f>[1]!s_is(A3181,83,"FY","YTD","20251231",1,"",100000000)</f>
        <v>56.874741235500004</v>
      </c>
      <c r="I3181" s="16">
        <f>[1]!s_is(A3181,83,"FY","YTD","20241231",1,"",100000000)</f>
        <v>49.5899371434</v>
      </c>
      <c r="J3181" s="16">
        <f t="shared" si="147"/>
        <v>0.14690085351458348</v>
      </c>
      <c r="K3181" s="16">
        <f>[1]!s_is(A3181,61,"FY","YTD","20251231",1,"",100000000)</f>
        <v>0.45629147180000001</v>
      </c>
      <c r="L3181" s="16">
        <f>[1]!s_is(A3181,61,"FY","YTD","20241231",1,"",100000000)</f>
        <v>0.68775729730000001</v>
      </c>
      <c r="M3181" s="16">
        <f t="shared" si="148"/>
        <v>-0.33655160971565018</v>
      </c>
      <c r="N3181" s="16">
        <f>[1]!s_fa_roe(A3181,"20251231")</f>
        <v>1.3019000000000001</v>
      </c>
      <c r="O3181" s="16">
        <f>[1]!s_stmnote_rdexp(A3181,"20251231",1,10000)</f>
        <v>7604.9419859999998</v>
      </c>
      <c r="P3181" s="20">
        <f t="shared" si="149"/>
        <v>1.3371387404665952E-2</v>
      </c>
      <c r="Q3181" s="16">
        <f>[1]!s_margin_tradingbalance(A3181,"",10000)</f>
        <v>0</v>
      </c>
      <c r="R3181" s="16">
        <f>[1]!s_margin_seclendingbalance(A3181,"",10000)</f>
        <v>0</v>
      </c>
      <c r="S3181" s="17">
        <f>[1]!s_val_ev(A3181,"",100000000)</f>
        <v>33.568770222599994</v>
      </c>
      <c r="T3181" s="17">
        <f>[1]!share_freesharesmv(A3181,"",100000000)</f>
        <v>16.371879449399998</v>
      </c>
      <c r="U3181" s="17">
        <f>[1]!s_dq_amount_btin(A3181,E3181,100000000)</f>
        <v>0.46316342999999999</v>
      </c>
      <c r="V3181" s="17">
        <f>[1]!s_dq_turn(A3181,E3181)</f>
        <v>2.2161996719386434</v>
      </c>
      <c r="W3181" s="2">
        <f>[1]!s_pq_amount(A3181,"20260101","",100000000)</f>
        <v>86.077557440000007</v>
      </c>
      <c r="X3181" s="2">
        <f>[1]!s_pq_avgamount(A3181,"20260101","",100000000)</f>
        <v>0.78252324945454554</v>
      </c>
      <c r="Y3181" s="17">
        <f>[1]!s_ipo_dilutedpe(A3181)</f>
        <v>23.29</v>
      </c>
      <c r="Z3181" s="12">
        <f>[1]!s_ipo_collection_total(A3181,100000000)</f>
        <v>6.8</v>
      </c>
      <c r="AA3181" s="2">
        <f>[1]!s_val_pe_ttm(A3181,E3181)</f>
        <v>68.53741455078125</v>
      </c>
      <c r="AB3181" s="5">
        <f>[1]!s_info_zjtxornot1(A3181,"")</f>
        <v>0</v>
      </c>
      <c r="AC3181" s="22" t="str">
        <f>[1]!s_info_nature1(A3181,"")</f>
        <v>民营企业</v>
      </c>
      <c r="AD3181" s="6" t="str">
        <f>[1]!s_info_city(A3181)</f>
        <v>佛山市</v>
      </c>
      <c r="AE3181" s="6" t="str">
        <f>[1]!s_info_province(A3181)</f>
        <v>广东省</v>
      </c>
      <c r="AF3181">
        <v>113.12271699999999</v>
      </c>
      <c r="AG3181">
        <v>23.028762</v>
      </c>
    </row>
    <row r="3182" spans="1:33" x14ac:dyDescent="0.3">
      <c r="A3182" s="12" t="s">
        <v>6826</v>
      </c>
      <c r="B3182" s="12" t="s">
        <v>6827</v>
      </c>
      <c r="C3182" s="16" t="str">
        <f>[1]!s_info_mkt(A3182)</f>
        <v>主板</v>
      </c>
      <c r="D3182" s="16" t="str">
        <f>[1]!s_ipo_listeddate(A3182)</f>
        <v>1998-04-16</v>
      </c>
      <c r="E3182" s="16" t="str">
        <f>[1]!lastradeday_s("000002","")</f>
        <v>2026-06-22</v>
      </c>
      <c r="F3182" s="16" t="str">
        <f>[1]!s_info_industry_csrc2023(A3182,"",3)</f>
        <v>纺织服装、服饰业</v>
      </c>
      <c r="G3182" s="16" t="str">
        <f>[1]!s_info_industry_csrc2023(A3182,"",1)</f>
        <v>制造业</v>
      </c>
      <c r="H3182" s="16">
        <f>[1]!s_is(A3182,83,"FY","YTD","20251231",1,"",100000000)</f>
        <v>3.8982966706999997</v>
      </c>
      <c r="I3182" s="16">
        <f>[1]!s_is(A3182,83,"FY","YTD","20241231",1,"",100000000)</f>
        <v>3.797601893</v>
      </c>
      <c r="J3182" s="16">
        <f t="shared" si="147"/>
        <v>2.6515359044245068E-2</v>
      </c>
      <c r="K3182" s="16">
        <f>[1]!s_is(A3182,61,"FY","YTD","20251231",1,"",100000000)</f>
        <v>0.32320503239999998</v>
      </c>
      <c r="L3182" s="16">
        <f>[1]!s_is(A3182,61,"FY","YTD","20241231",1,"",100000000)</f>
        <v>0.23402254589999999</v>
      </c>
      <c r="M3182" s="16">
        <f t="shared" si="148"/>
        <v>0.38108501963784508</v>
      </c>
      <c r="N3182" s="16">
        <f>[1]!s_fa_roe(A3182,"20251231")</f>
        <v>5.8948</v>
      </c>
      <c r="O3182" s="16">
        <f>[1]!s_stmnote_rdexp(A3182,"20251231",1,10000)</f>
        <v>1174.5560449999998</v>
      </c>
      <c r="P3182" s="20">
        <f t="shared" si="149"/>
        <v>3.0129980969075144E-2</v>
      </c>
      <c r="Q3182" s="16">
        <f>[1]!s_margin_tradingbalance(A3182,"",10000)</f>
        <v>0</v>
      </c>
      <c r="R3182" s="16">
        <f>[1]!s_margin_seclendingbalance(A3182,"",10000)</f>
        <v>0</v>
      </c>
      <c r="S3182" s="17">
        <f>[1]!s_val_ev(A3182,"",100000000)</f>
        <v>17.333895940399998</v>
      </c>
      <c r="T3182" s="17">
        <f>[1]!share_freesharesmv(A3182,"",100000000)</f>
        <v>7.6620561239000002</v>
      </c>
      <c r="U3182" s="17">
        <f>[1]!s_dq_amount_btin(A3182,E3182,100000000)</f>
        <v>0.51342007000000001</v>
      </c>
      <c r="V3182" s="17">
        <f>[1]!s_dq_turn(A3182,E3182)</f>
        <v>3.0071410535303551</v>
      </c>
      <c r="W3182" s="2">
        <f>[1]!s_pq_amount(A3182,"20260101","",100000000)</f>
        <v>77.883919759999998</v>
      </c>
      <c r="X3182" s="2">
        <f>[1]!s_pq_avgamount(A3182,"20260101","",100000000)</f>
        <v>0.70803563418181825</v>
      </c>
      <c r="Y3182" s="17">
        <f>[1]!s_ipo_dilutedpe(A3182)</f>
        <v>0</v>
      </c>
      <c r="Z3182" s="12">
        <f>[1]!s_ipo_collection_total(A3182,100000000)</f>
        <v>0</v>
      </c>
      <c r="AA3182" s="2">
        <f>[1]!s_val_pe_ttm(A3182,E3182)</f>
        <v>56.211750030517578</v>
      </c>
      <c r="AB3182" s="5">
        <f>[1]!s_info_zjtxornot1(A3182,"")</f>
        <v>0</v>
      </c>
      <c r="AC3182" s="22" t="str">
        <f>[1]!s_info_nature1(A3182,"")</f>
        <v>民营企业</v>
      </c>
      <c r="AD3182" s="6" t="str">
        <f>[1]!s_info_city(A3182)</f>
        <v>宜宾市</v>
      </c>
      <c r="AE3182" s="6" t="str">
        <f>[1]!s_info_province(A3182)</f>
        <v>四川省</v>
      </c>
      <c r="AF3182">
        <v>104.630825</v>
      </c>
      <c r="AG3182">
        <v>28.760189</v>
      </c>
    </row>
    <row r="3183" spans="1:33" x14ac:dyDescent="0.3">
      <c r="A3183" s="12" t="s">
        <v>6828</v>
      </c>
      <c r="B3183" s="12" t="s">
        <v>6829</v>
      </c>
      <c r="C3183" s="16" t="str">
        <f>[1]!s_info_mkt(A3183)</f>
        <v>主板</v>
      </c>
      <c r="D3183" s="16" t="str">
        <f>[1]!s_ipo_listeddate(A3183)</f>
        <v>2004-07-08</v>
      </c>
      <c r="E3183" s="16" t="str">
        <f>[1]!lastradeday_s("000002","")</f>
        <v>2026-06-22</v>
      </c>
      <c r="F3183" s="16" t="str">
        <f>[1]!s_info_industry_csrc2023(A3183,"",3)</f>
        <v>电力、热力生产和供应业</v>
      </c>
      <c r="G3183" s="16" t="str">
        <f>[1]!s_info_industry_csrc2023(A3183,"",1)</f>
        <v>电力、热力、燃气及水生产和供应业</v>
      </c>
      <c r="H3183" s="16">
        <f>[1]!s_is(A3183,83,"FY","YTD","20251231",1,"",100000000)</f>
        <v>103.25548111799999</v>
      </c>
      <c r="I3183" s="16">
        <f>[1]!s_is(A3183,83,"FY","YTD","20241231",1,"",100000000)</f>
        <v>97.964104266900009</v>
      </c>
      <c r="J3183" s="16">
        <f t="shared" si="147"/>
        <v>5.4013425536804771E-2</v>
      </c>
      <c r="K3183" s="16">
        <f>[1]!s_is(A3183,61,"FY","YTD","20251231",1,"",100000000)</f>
        <v>4.0418469837000002</v>
      </c>
      <c r="L3183" s="16">
        <f>[1]!s_is(A3183,61,"FY","YTD","20241231",1,"",100000000)</f>
        <v>4.8904450038</v>
      </c>
      <c r="M3183" s="16">
        <f t="shared" si="148"/>
        <v>-0.17352163646470159</v>
      </c>
      <c r="N3183" s="16">
        <f>[1]!s_fa_roe(A3183,"20251231")</f>
        <v>3.4325000000000001</v>
      </c>
      <c r="O3183" s="16">
        <f>[1]!s_stmnote_rdexp(A3183,"20251231",1,10000)</f>
        <v>4457.1301309999999</v>
      </c>
      <c r="P3183" s="20">
        <f t="shared" si="149"/>
        <v>4.3166039059044309E-3</v>
      </c>
      <c r="Q3183" s="16">
        <f>[1]!s_margin_tradingbalance(A3183,"",10000)</f>
        <v>120163.8624</v>
      </c>
      <c r="R3183" s="16">
        <f>[1]!s_margin_seclendingbalance(A3183,"",10000)</f>
        <v>706.26329999999996</v>
      </c>
      <c r="S3183" s="17">
        <f>[1]!s_val_ev(A3183,"",100000000)</f>
        <v>294.14642005680003</v>
      </c>
      <c r="T3183" s="17">
        <f>[1]!share_freesharesmv(A3183,"",100000000)</f>
        <v>152.87973956640002</v>
      </c>
      <c r="U3183" s="17">
        <f>[1]!s_dq_amount_btin(A3183,E3183,100000000)</f>
        <v>17.185450719999999</v>
      </c>
      <c r="V3183" s="17">
        <f>[1]!s_dq_turn(A3183,E3183)</f>
        <v>5.8625514071087697</v>
      </c>
      <c r="W3183" s="2">
        <f>[1]!s_pq_amount(A3183,"20260101","",100000000)</f>
        <v>3015.6125661800002</v>
      </c>
      <c r="X3183" s="2">
        <f>[1]!s_pq_avgamount(A3183,"20260101","",100000000)</f>
        <v>27.414659692545456</v>
      </c>
      <c r="Y3183" s="17">
        <f>[1]!s_ipo_dilutedpe(A3183)</f>
        <v>10.18</v>
      </c>
      <c r="Z3183" s="12">
        <f>[1]!s_ipo_collection_total(A3183,100000000)</f>
        <v>1.3240000000000001</v>
      </c>
      <c r="AA3183" s="2">
        <f>[1]!s_val_pe_ttm(A3183,E3183)</f>
        <v>67.090995788574219</v>
      </c>
      <c r="AB3183" s="5">
        <f>[1]!s_info_zjtxornot1(A3183,"")</f>
        <v>0</v>
      </c>
      <c r="AC3183" s="22" t="str">
        <f>[1]!s_info_nature1(A3183,"")</f>
        <v>民营企业</v>
      </c>
      <c r="AD3183" s="6" t="str">
        <f>[1]!s_info_city(A3183)</f>
        <v>江阴市</v>
      </c>
      <c r="AE3183" s="6" t="str">
        <f>[1]!s_info_province(A3183)</f>
        <v>江苏省</v>
      </c>
      <c r="AF3183">
        <v>120.31067899999999</v>
      </c>
      <c r="AG3183">
        <v>31.837425</v>
      </c>
    </row>
    <row r="3184" spans="1:33" x14ac:dyDescent="0.3">
      <c r="A3184" s="12" t="s">
        <v>193</v>
      </c>
      <c r="B3184" s="12" t="s">
        <v>194</v>
      </c>
      <c r="C3184" s="16" t="str">
        <f>[1]!s_info_mkt(A3184)</f>
        <v>北证</v>
      </c>
      <c r="D3184" s="16" t="str">
        <f>[1]!s_ipo_listeddate(A3184)</f>
        <v>2022-09-23</v>
      </c>
      <c r="E3184" s="16" t="str">
        <f>[1]!lastradeday_s("000002","")</f>
        <v>2026-06-22</v>
      </c>
      <c r="F3184" s="16" t="str">
        <f>[1]!s_info_industry_csrc2023(A3184,"",3)</f>
        <v>软件和信息技术服务业</v>
      </c>
      <c r="G3184" s="16" t="str">
        <f>[1]!s_info_industry_csrc2023(A3184,"",1)</f>
        <v>信息传输、软件和信息技术服务业</v>
      </c>
      <c r="H3184" s="16">
        <f>[1]!s_is(A3184,83,"FY","YTD","20251231",1,"",100000000)</f>
        <v>4.1665261500000002</v>
      </c>
      <c r="I3184" s="16">
        <f>[1]!s_is(A3184,83,"FY","YTD","20241231",1,"",100000000)</f>
        <v>3.3463071312000001</v>
      </c>
      <c r="J3184" s="16">
        <f t="shared" si="147"/>
        <v>0.24511169675745403</v>
      </c>
      <c r="K3184" s="16">
        <f>[1]!s_is(A3184,61,"FY","YTD","20251231",1,"",100000000)</f>
        <v>7.8528840000000009E-3</v>
      </c>
      <c r="L3184" s="16">
        <f>[1]!s_is(A3184,61,"FY","YTD","20241231",1,"",100000000)</f>
        <v>-0.33947070070000002</v>
      </c>
      <c r="M3184" s="16">
        <f t="shared" si="148"/>
        <v>1.0231327298167621</v>
      </c>
      <c r="N3184" s="16">
        <f>[1]!s_fa_roe(A3184,"20251231")</f>
        <v>0.26390000000000002</v>
      </c>
      <c r="O3184" s="16">
        <f>[1]!s_stmnote_rdexp(A3184,"20251231",1,10000)</f>
        <v>2286.1161710000001</v>
      </c>
      <c r="P3184" s="20">
        <f t="shared" si="149"/>
        <v>5.4868638493964568E-2</v>
      </c>
      <c r="Q3184" s="16">
        <f>[1]!s_margin_tradingbalance(A3184,"",10000)</f>
        <v>1271.4501</v>
      </c>
      <c r="R3184" s="16">
        <f>[1]!s_margin_seclendingbalance(A3184,"",10000)</f>
        <v>0</v>
      </c>
      <c r="S3184" s="17">
        <f>[1]!s_val_ev(A3184,"",100000000)</f>
        <v>21.997727000000001</v>
      </c>
      <c r="T3184" s="17">
        <f>[1]!share_freesharesmv(A3184,"",100000000)</f>
        <v>9.0054082199999996</v>
      </c>
      <c r="U3184" s="17">
        <f>[1]!s_dq_amount_btin(A3184,E3184,100000000)</f>
        <v>0.77224780999999998</v>
      </c>
      <c r="V3184" s="17">
        <f>[1]!s_dq_turn(A3184,E3184)</f>
        <v>5.9061412069097425</v>
      </c>
      <c r="W3184" s="2">
        <f>[1]!s_pq_amount(A3184,"20260101","",100000000)</f>
        <v>196.06914900999999</v>
      </c>
      <c r="X3184" s="2">
        <f>[1]!s_pq_avgamount(A3184,"20260101","",100000000)</f>
        <v>1.782446809181818</v>
      </c>
      <c r="Y3184" s="17">
        <f>[1]!s_ipo_dilutedpe(A3184)</f>
        <v>20.5</v>
      </c>
      <c r="Z3184" s="12">
        <f>[1]!s_ipo_collection_total(A3184,100000000)</f>
        <v>1.28765</v>
      </c>
      <c r="AA3184" s="2">
        <f>[1]!s_val_pe_ttm(A3184,E3184)</f>
        <v>541.57379150390625</v>
      </c>
      <c r="AB3184" s="5">
        <f>[1]!s_info_zjtxornot1(A3184,"")</f>
        <v>1</v>
      </c>
      <c r="AC3184" s="22" t="str">
        <f>[1]!s_info_nature1(A3184,"")</f>
        <v>民营企业</v>
      </c>
      <c r="AD3184" s="6" t="str">
        <f>[1]!s_info_city(A3184)</f>
        <v>郑州市</v>
      </c>
      <c r="AE3184" s="6" t="str">
        <f>[1]!s_info_province(A3184)</f>
        <v>河南省</v>
      </c>
      <c r="AF3184">
        <v>113.665412</v>
      </c>
      <c r="AG3184">
        <v>34.757975000000002</v>
      </c>
    </row>
    <row r="3185" spans="1:33" x14ac:dyDescent="0.3">
      <c r="A3185" s="12" t="s">
        <v>6830</v>
      </c>
      <c r="B3185" s="12" t="s">
        <v>6831</v>
      </c>
      <c r="C3185" s="16" t="str">
        <f>[1]!s_info_mkt(A3185)</f>
        <v>创业板</v>
      </c>
      <c r="D3185" s="16" t="str">
        <f>[1]!s_ipo_listeddate(A3185)</f>
        <v>2010-01-20</v>
      </c>
      <c r="E3185" s="16" t="str">
        <f>[1]!lastradeday_s("000002","")</f>
        <v>2026-06-22</v>
      </c>
      <c r="F3185" s="16" t="str">
        <f>[1]!s_info_industry_csrc2023(A3185,"",3)</f>
        <v>电气机械和器材制造业</v>
      </c>
      <c r="G3185" s="16" t="str">
        <f>[1]!s_info_industry_csrc2023(A3185,"",1)</f>
        <v>制造业</v>
      </c>
      <c r="H3185" s="16">
        <f>[1]!s_is(A3185,83,"FY","YTD","20251231",1,"",100000000)</f>
        <v>74.486080323400003</v>
      </c>
      <c r="I3185" s="16">
        <f>[1]!s_is(A3185,83,"FY","YTD","20241231",1,"",100000000)</f>
        <v>47.763509291600002</v>
      </c>
      <c r="J3185" s="16">
        <f t="shared" si="147"/>
        <v>0.55947670990120502</v>
      </c>
      <c r="K3185" s="16">
        <f>[1]!s_is(A3185,61,"FY","YTD","20251231",1,"",100000000)</f>
        <v>0.62012009239999999</v>
      </c>
      <c r="L3185" s="16">
        <f>[1]!s_is(A3185,61,"FY","YTD","20241231",1,"",100000000)</f>
        <v>0.1029613182</v>
      </c>
      <c r="M3185" s="16">
        <f t="shared" si="148"/>
        <v>5.0228453096864101</v>
      </c>
      <c r="N3185" s="16">
        <f>[1]!s_fa_roe(A3185,"20251231")</f>
        <v>3.5188000000000001</v>
      </c>
      <c r="O3185" s="16">
        <f>[1]!s_stmnote_rdexp(A3185,"20251231",1,10000)</f>
        <v>34997.670977000002</v>
      </c>
      <c r="P3185" s="20">
        <f t="shared" si="149"/>
        <v>4.6985518401624619E-2</v>
      </c>
      <c r="Q3185" s="16">
        <f>[1]!s_margin_tradingbalance(A3185,"",10000)</f>
        <v>28036.5324</v>
      </c>
      <c r="R3185" s="16">
        <f>[1]!s_margin_seclendingbalance(A3185,"",10000)</f>
        <v>12.979200000000001</v>
      </c>
      <c r="S3185" s="17">
        <f>[1]!s_val_ev(A3185,"",100000000)</f>
        <v>57.636480471300004</v>
      </c>
      <c r="T3185" s="17">
        <f>[1]!share_freesharesmv(A3185,"",100000000)</f>
        <v>46.906701020100002</v>
      </c>
      <c r="U3185" s="17">
        <f>[1]!s_dq_amount_btin(A3185,E3185,100000000)</f>
        <v>1.00331375</v>
      </c>
      <c r="V3185" s="17">
        <f>[1]!s_dq_turn(A3185,E3185)</f>
        <v>1.7863633325200399</v>
      </c>
      <c r="W3185" s="2">
        <f>[1]!s_pq_amount(A3185,"20260101","",100000000)</f>
        <v>291.78885987000001</v>
      </c>
      <c r="X3185" s="2">
        <f>[1]!s_pq_avgamount(A3185,"20260101","",100000000)</f>
        <v>2.652625998818182</v>
      </c>
      <c r="Y3185" s="17">
        <f>[1]!s_ipo_dilutedpe(A3185)</f>
        <v>106.95</v>
      </c>
      <c r="Z3185" s="12">
        <f>[1]!s_ipo_collection_total(A3185,100000000)</f>
        <v>10.247999999999999</v>
      </c>
      <c r="AA3185" s="2">
        <f>[1]!s_val_pe_ttm(A3185,E3185)</f>
        <v>258.73904418945313</v>
      </c>
      <c r="AB3185" s="5">
        <f>[1]!s_info_zjtxornot1(A3185,"")</f>
        <v>1</v>
      </c>
      <c r="AC3185" s="22" t="str">
        <f>[1]!s_info_nature1(A3185,"")</f>
        <v>民营企业</v>
      </c>
      <c r="AD3185" s="6" t="str">
        <f>[1]!s_info_city(A3185)</f>
        <v>北京市</v>
      </c>
      <c r="AE3185" s="6" t="str">
        <f>[1]!s_info_province(A3185)</f>
        <v>北京</v>
      </c>
      <c r="AF3185">
        <v>116.40528500000001</v>
      </c>
      <c r="AG3185">
        <v>39.904989</v>
      </c>
    </row>
    <row r="3186" spans="1:33" x14ac:dyDescent="0.3">
      <c r="A3186" s="12" t="s">
        <v>6832</v>
      </c>
      <c r="B3186" s="12" t="s">
        <v>6833</v>
      </c>
      <c r="C3186" s="16" t="str">
        <f>[1]!s_info_mkt(A3186)</f>
        <v>主板</v>
      </c>
      <c r="D3186" s="16" t="str">
        <f>[1]!s_ipo_listeddate(A3186)</f>
        <v>2004-01-07</v>
      </c>
      <c r="E3186" s="16" t="str">
        <f>[1]!lastradeday_s("000002","")</f>
        <v>2026-06-22</v>
      </c>
      <c r="F3186" s="16" t="str">
        <f>[1]!s_info_industry_csrc2023(A3186,"",3)</f>
        <v>农业</v>
      </c>
      <c r="G3186" s="16" t="str">
        <f>[1]!s_info_industry_csrc2023(A3186,"",1)</f>
        <v>农、林、牧、渔业</v>
      </c>
      <c r="H3186" s="16">
        <f>[1]!s_is(A3186,83,"FY","YTD","20251231",1,"",100000000)</f>
        <v>30.118652497900001</v>
      </c>
      <c r="I3186" s="16">
        <f>[1]!s_is(A3186,83,"FY","YTD","20241231",1,"",100000000)</f>
        <v>16.364559782800001</v>
      </c>
      <c r="J3186" s="16">
        <f t="shared" si="147"/>
        <v>0.84048045884841116</v>
      </c>
      <c r="K3186" s="16">
        <f>[1]!s_is(A3186,61,"FY","YTD","20251231",1,"",100000000)</f>
        <v>-1.4235527800999999</v>
      </c>
      <c r="L3186" s="16">
        <f>[1]!s_is(A3186,61,"FY","YTD","20241231",1,"",100000000)</f>
        <v>-2.4399123223000001</v>
      </c>
      <c r="M3186" s="16">
        <f t="shared" si="148"/>
        <v>0.41655576428333374</v>
      </c>
      <c r="N3186" s="16">
        <f>[1]!s_fa_roe(A3186,"20251231")</f>
        <v>-34.371400000000001</v>
      </c>
      <c r="O3186" s="16">
        <f>[1]!s_stmnote_rdexp(A3186,"20251231",1,10000)</f>
        <v>175.47807499999999</v>
      </c>
      <c r="P3186" s="20">
        <f t="shared" si="149"/>
        <v>5.8262259578922078E-4</v>
      </c>
      <c r="Q3186" s="16">
        <f>[1]!s_margin_tradingbalance(A3186,"",10000)</f>
        <v>0</v>
      </c>
      <c r="R3186" s="16">
        <f>[1]!s_margin_seclendingbalance(A3186,"",10000)</f>
        <v>0</v>
      </c>
      <c r="S3186" s="17">
        <f>[1]!s_val_ev(A3186,"",100000000)</f>
        <v>24.243419231999997</v>
      </c>
      <c r="T3186" s="17">
        <f>[1]!share_freesharesmv(A3186,"",100000000)</f>
        <v>14.546709314999999</v>
      </c>
      <c r="U3186" s="17">
        <f>[1]!s_dq_amount_btin(A3186,E3186,100000000)</f>
        <v>0.93417733000000003</v>
      </c>
      <c r="V3186" s="17">
        <f>[1]!s_dq_turn(A3186,E3186)</f>
        <v>3.940663558459558</v>
      </c>
      <c r="W3186" s="2">
        <f>[1]!s_pq_amount(A3186,"20260101","",100000000)</f>
        <v>148.82362183999999</v>
      </c>
      <c r="X3186" s="2">
        <f>[1]!s_pq_avgamount(A3186,"20260101","",100000000)</f>
        <v>1.3529420167272728</v>
      </c>
      <c r="Y3186" s="17">
        <f>[1]!s_ipo_dilutedpe(A3186)</f>
        <v>15.51</v>
      </c>
      <c r="Z3186" s="12">
        <f>[1]!s_ipo_collection_total(A3186,100000000)</f>
        <v>3.335</v>
      </c>
      <c r="AA3186" s="2">
        <f>[1]!s_val_pe_ttm(A3186,E3186)</f>
        <v>-20.419374465942383</v>
      </c>
      <c r="AB3186" s="5">
        <f>[1]!s_info_zjtxornot1(A3186,"")</f>
        <v>0</v>
      </c>
      <c r="AC3186" s="22" t="str">
        <f>[1]!s_info_nature1(A3186,"")</f>
        <v>地方国有企业</v>
      </c>
      <c r="AD3186" s="6" t="str">
        <f>[1]!s_info_city(A3186)</f>
        <v>双河市</v>
      </c>
      <c r="AE3186" s="6" t="str">
        <f>[1]!s_info_province(A3186)</f>
        <v>新疆维吾尔自治区</v>
      </c>
      <c r="AF3186">
        <v>82.353656000000001</v>
      </c>
      <c r="AG3186">
        <v>44.840524000000002</v>
      </c>
    </row>
    <row r="3187" spans="1:33" x14ac:dyDescent="0.3">
      <c r="A3187" s="12" t="s">
        <v>6834</v>
      </c>
      <c r="B3187" s="12" t="s">
        <v>6835</v>
      </c>
      <c r="C3187" s="16" t="str">
        <f>[1]!s_info_mkt(A3187)</f>
        <v>创业板</v>
      </c>
      <c r="D3187" s="16" t="str">
        <f>[1]!s_ipo_listeddate(A3187)</f>
        <v>2016-05-06</v>
      </c>
      <c r="E3187" s="16" t="str">
        <f>[1]!lastradeday_s("000002","")</f>
        <v>2026-06-22</v>
      </c>
      <c r="F3187" s="16" t="str">
        <f>[1]!s_info_industry_csrc2023(A3187,"",3)</f>
        <v>电气机械和器材制造业</v>
      </c>
      <c r="G3187" s="16" t="str">
        <f>[1]!s_info_industry_csrc2023(A3187,"",1)</f>
        <v>制造业</v>
      </c>
      <c r="H3187" s="16">
        <f>[1]!s_is(A3187,83,"FY","YTD","20251231",1,"",100000000)</f>
        <v>10.700907922600001</v>
      </c>
      <c r="I3187" s="16">
        <f>[1]!s_is(A3187,83,"FY","YTD","20241231",1,"",100000000)</f>
        <v>10.837794348699999</v>
      </c>
      <c r="J3187" s="16">
        <f t="shared" si="147"/>
        <v>-1.2630469050782245E-2</v>
      </c>
      <c r="K3187" s="16">
        <f>[1]!s_is(A3187,61,"FY","YTD","20251231",1,"",100000000)</f>
        <v>-3.2570108025</v>
      </c>
      <c r="L3187" s="16">
        <f>[1]!s_is(A3187,61,"FY","YTD","20241231",1,"",100000000)</f>
        <v>-3.3300238012999999</v>
      </c>
      <c r="M3187" s="16">
        <f t="shared" si="148"/>
        <v>2.1925668750925002E-2</v>
      </c>
      <c r="N3187" s="16">
        <f>[1]!s_fa_roe(A3187,"20251231")</f>
        <v>-15.381</v>
      </c>
      <c r="O3187" s="16">
        <f>[1]!s_stmnote_rdexp(A3187,"20251231",1,10000)</f>
        <v>6268.6546170000001</v>
      </c>
      <c r="P3187" s="20">
        <f t="shared" si="149"/>
        <v>5.8580586454358582E-2</v>
      </c>
      <c r="Q3187" s="16">
        <f>[1]!s_margin_tradingbalance(A3187,"",10000)</f>
        <v>0</v>
      </c>
      <c r="R3187" s="16">
        <f>[1]!s_margin_seclendingbalance(A3187,"",10000)</f>
        <v>0</v>
      </c>
      <c r="S3187" s="17">
        <f>[1]!s_val_ev(A3187,"",100000000)</f>
        <v>27.792076590000001</v>
      </c>
      <c r="T3187" s="17">
        <f>[1]!share_freesharesmv(A3187,"",100000000)</f>
        <v>20.452360994500001</v>
      </c>
      <c r="U3187" s="17">
        <f>[1]!s_dq_amount_btin(A3187,E3187,100000000)</f>
        <v>0.69196146999999997</v>
      </c>
      <c r="V3187" s="17">
        <f>[1]!s_dq_turn(A3187,E3187)</f>
        <v>2.562562303661239</v>
      </c>
      <c r="W3187" s="2">
        <f>[1]!s_pq_amount(A3187,"20260101","",100000000)</f>
        <v>147.65917938000001</v>
      </c>
      <c r="X3187" s="2">
        <f>[1]!s_pq_avgamount(A3187,"20260101","",100000000)</f>
        <v>1.3423561761818184</v>
      </c>
      <c r="Y3187" s="17">
        <f>[1]!s_ipo_dilutedpe(A3187)</f>
        <v>22.99</v>
      </c>
      <c r="Z3187" s="12">
        <f>[1]!s_ipo_collection_total(A3187,100000000)</f>
        <v>2.6814</v>
      </c>
      <c r="AA3187" s="2">
        <f>[1]!s_val_pe_ttm(A3187,E3187)</f>
        <v>-7.9246382713317871</v>
      </c>
      <c r="AB3187" s="5">
        <f>[1]!s_info_zjtxornot1(A3187,"")</f>
        <v>1</v>
      </c>
      <c r="AC3187" s="22" t="str">
        <f>[1]!s_info_nature1(A3187,"")</f>
        <v>地方国有企业</v>
      </c>
      <c r="AD3187" s="6" t="str">
        <f>[1]!s_info_city(A3187)</f>
        <v>长春市</v>
      </c>
      <c r="AE3187" s="6" t="str">
        <f>[1]!s_info_province(A3187)</f>
        <v>吉林省</v>
      </c>
      <c r="AF3187">
        <v>125.3245</v>
      </c>
      <c r="AG3187">
        <v>43.886840999999997</v>
      </c>
    </row>
    <row r="3188" spans="1:33" x14ac:dyDescent="0.3">
      <c r="A3188" s="12" t="s">
        <v>6836</v>
      </c>
      <c r="B3188" s="12" t="s">
        <v>6837</v>
      </c>
      <c r="C3188" s="16" t="str">
        <f>[1]!s_info_mkt(A3188)</f>
        <v>主板</v>
      </c>
      <c r="D3188" s="16" t="str">
        <f>[1]!s_ipo_listeddate(A3188)</f>
        <v>2020-10-26</v>
      </c>
      <c r="E3188" s="16" t="str">
        <f>[1]!lastradeday_s("000002","")</f>
        <v>2026-06-22</v>
      </c>
      <c r="F3188" s="16" t="str">
        <f>[1]!s_info_industry_csrc2023(A3188,"",3)</f>
        <v>化学原料和化学制品制造业</v>
      </c>
      <c r="G3188" s="16" t="str">
        <f>[1]!s_info_industry_csrc2023(A3188,"",1)</f>
        <v>制造业</v>
      </c>
      <c r="H3188" s="16">
        <f>[1]!s_is(A3188,83,"FY","YTD","20251231",1,"",100000000)</f>
        <v>10.4543958788</v>
      </c>
      <c r="I3188" s="16">
        <f>[1]!s_is(A3188,83,"FY","YTD","20241231",1,"",100000000)</f>
        <v>9.0995571811999998</v>
      </c>
      <c r="J3188" s="16">
        <f t="shared" si="147"/>
        <v>0.14889061858956643</v>
      </c>
      <c r="K3188" s="16">
        <f>[1]!s_is(A3188,61,"FY","YTD","20251231",1,"",100000000)</f>
        <v>0.99854406019999997</v>
      </c>
      <c r="L3188" s="16">
        <f>[1]!s_is(A3188,61,"FY","YTD","20241231",1,"",100000000)</f>
        <v>0.63746331499999997</v>
      </c>
      <c r="M3188" s="16">
        <f t="shared" si="148"/>
        <v>0.56643376442768323</v>
      </c>
      <c r="N3188" s="16">
        <f>[1]!s_fa_roe(A3188,"20251231")</f>
        <v>9.1449999999999996</v>
      </c>
      <c r="O3188" s="16">
        <f>[1]!s_stmnote_rdexp(A3188,"20251231",1,10000)</f>
        <v>4377.7617570000002</v>
      </c>
      <c r="P3188" s="20">
        <f t="shared" si="149"/>
        <v>4.1874842006676509E-2</v>
      </c>
      <c r="Q3188" s="16">
        <f>[1]!s_margin_tradingbalance(A3188,"",10000)</f>
        <v>0</v>
      </c>
      <c r="R3188" s="16">
        <f>[1]!s_margin_seclendingbalance(A3188,"",10000)</f>
        <v>0</v>
      </c>
      <c r="S3188" s="17">
        <f>[1]!s_val_ev(A3188,"",100000000)</f>
        <v>22.570799999999998</v>
      </c>
      <c r="T3188" s="17">
        <f>[1]!share_freesharesmv(A3188,"",100000000)</f>
        <v>15.669777093900001</v>
      </c>
      <c r="U3188" s="17">
        <f>[1]!s_dq_amount_btin(A3188,E3188,100000000)</f>
        <v>0.64368119999999995</v>
      </c>
      <c r="V3188" s="17">
        <f>[1]!s_dq_turn(A3188,E3188)</f>
        <v>3.5570177041365381</v>
      </c>
      <c r="W3188" s="2">
        <f>[1]!s_pq_amount(A3188,"20260101","",100000000)</f>
        <v>98.31423685</v>
      </c>
      <c r="X3188" s="2">
        <f>[1]!s_pq_avgamount(A3188,"20260101","",100000000)</f>
        <v>0.89376578954545449</v>
      </c>
      <c r="Y3188" s="17">
        <f>[1]!s_ipo_dilutedpe(A3188)</f>
        <v>22.99</v>
      </c>
      <c r="Z3188" s="12">
        <f>[1]!s_ipo_collection_total(A3188,100000000)</f>
        <v>4.3274999999999997</v>
      </c>
      <c r="AA3188" s="2">
        <f>[1]!s_val_pe_ttm(A3188,E3188)</f>
        <v>22.263128280639648</v>
      </c>
      <c r="AB3188" s="5">
        <f>[1]!s_info_zjtxornot1(A3188,"")</f>
        <v>1</v>
      </c>
      <c r="AC3188" s="22" t="str">
        <f>[1]!s_info_nature1(A3188,"")</f>
        <v>民营企业</v>
      </c>
      <c r="AD3188" s="6" t="str">
        <f>[1]!s_info_city(A3188)</f>
        <v>建德市</v>
      </c>
      <c r="AE3188" s="6" t="str">
        <f>[1]!s_info_province(A3188)</f>
        <v>浙江省</v>
      </c>
      <c r="AF3188">
        <v>119.379533</v>
      </c>
      <c r="AG3188">
        <v>29.487114999999999</v>
      </c>
    </row>
    <row r="3189" spans="1:33" x14ac:dyDescent="0.3">
      <c r="A3189" s="12" t="s">
        <v>6838</v>
      </c>
      <c r="B3189" s="12" t="s">
        <v>6839</v>
      </c>
      <c r="C3189" s="16" t="str">
        <f>[1]!s_info_mkt(A3189)</f>
        <v>创业板</v>
      </c>
      <c r="D3189" s="16" t="str">
        <f>[1]!s_ipo_listeddate(A3189)</f>
        <v>2017-09-19</v>
      </c>
      <c r="E3189" s="16" t="str">
        <f>[1]!lastradeday_s("000002","")</f>
        <v>2026-06-22</v>
      </c>
      <c r="F3189" s="16" t="str">
        <f>[1]!s_info_industry_csrc2023(A3189,"",3)</f>
        <v>文教、工美、体育和娱乐用品制造业</v>
      </c>
      <c r="G3189" s="16" t="str">
        <f>[1]!s_info_industry_csrc2023(A3189,"",1)</f>
        <v>制造业</v>
      </c>
      <c r="H3189" s="16">
        <f>[1]!s_is(A3189,83,"FY","YTD","20251231",1,"",100000000)</f>
        <v>21.440663742200002</v>
      </c>
      <c r="I3189" s="16">
        <f>[1]!s_is(A3189,83,"FY","YTD","20241231",1,"",100000000)</f>
        <v>19.393880037399999</v>
      </c>
      <c r="J3189" s="16">
        <f t="shared" si="147"/>
        <v>0.10553760778415122</v>
      </c>
      <c r="K3189" s="16">
        <f>[1]!s_is(A3189,61,"FY","YTD","20251231",1,"",100000000)</f>
        <v>0.60732038860000004</v>
      </c>
      <c r="L3189" s="16">
        <f>[1]!s_is(A3189,61,"FY","YTD","20241231",1,"",100000000)</f>
        <v>1.0793277391</v>
      </c>
      <c r="M3189" s="16">
        <f t="shared" si="148"/>
        <v>-0.43731605646824606</v>
      </c>
      <c r="N3189" s="16">
        <f>[1]!s_fa_roe(A3189,"20251231")</f>
        <v>7.2004000000000001</v>
      </c>
      <c r="O3189" s="16">
        <f>[1]!s_stmnote_rdexp(A3189,"20251231",1,10000)</f>
        <v>6947.8910930000011</v>
      </c>
      <c r="P3189" s="20">
        <f t="shared" si="149"/>
        <v>3.2405205251761882E-2</v>
      </c>
      <c r="Q3189" s="16">
        <f>[1]!s_margin_tradingbalance(A3189,"",10000)</f>
        <v>0</v>
      </c>
      <c r="R3189" s="16">
        <f>[1]!s_margin_seclendingbalance(A3189,"",10000)</f>
        <v>0</v>
      </c>
      <c r="S3189" s="17">
        <f>[1]!s_val_ev(A3189,"",100000000)</f>
        <v>25.399171071999998</v>
      </c>
      <c r="T3189" s="17">
        <f>[1]!share_freesharesmv(A3189,"",100000000)</f>
        <v>15.977907686400002</v>
      </c>
      <c r="U3189" s="17">
        <f>[1]!s_dq_amount_btin(A3189,E3189,100000000)</f>
        <v>0.94250860000000003</v>
      </c>
      <c r="V3189" s="17">
        <f>[1]!s_dq_turn(A3189,E3189)</f>
        <v>4.1089035924398258</v>
      </c>
      <c r="W3189" s="2">
        <f>[1]!s_pq_amount(A3189,"20260101","",100000000)</f>
        <v>185.41301318999999</v>
      </c>
      <c r="X3189" s="2">
        <f>[1]!s_pq_avgamount(A3189,"20260101","",100000000)</f>
        <v>1.6855728471818181</v>
      </c>
      <c r="Y3189" s="17">
        <f>[1]!s_ipo_dilutedpe(A3189)</f>
        <v>22.98</v>
      </c>
      <c r="Z3189" s="12">
        <f>[1]!s_ipo_collection_total(A3189,100000000)</f>
        <v>3.9660000000000002</v>
      </c>
      <c r="AA3189" s="2">
        <f>[1]!s_val_pe_ttm(A3189,E3189)</f>
        <v>120.51898193359375</v>
      </c>
      <c r="AB3189" s="5">
        <f>[1]!s_info_zjtxornot1(A3189,"")</f>
        <v>0</v>
      </c>
      <c r="AC3189" s="22" t="str">
        <f>[1]!s_info_nature1(A3189,"")</f>
        <v>地方国有企业</v>
      </c>
      <c r="AD3189" s="6" t="str">
        <f>[1]!s_info_city(A3189)</f>
        <v>宁波市</v>
      </c>
      <c r="AE3189" s="6" t="str">
        <f>[1]!s_info_province(A3189)</f>
        <v>浙江省</v>
      </c>
      <c r="AF3189">
        <v>121.549792</v>
      </c>
      <c r="AG3189">
        <v>29.868387999999999</v>
      </c>
    </row>
    <row r="3190" spans="1:33" x14ac:dyDescent="0.3">
      <c r="A3190" s="12" t="s">
        <v>6840</v>
      </c>
      <c r="B3190" s="12" t="s">
        <v>6841</v>
      </c>
      <c r="C3190" s="16" t="str">
        <f>[1]!s_info_mkt(A3190)</f>
        <v>主板</v>
      </c>
      <c r="D3190" s="16" t="str">
        <f>[1]!s_ipo_listeddate(A3190)</f>
        <v>2017-02-21</v>
      </c>
      <c r="E3190" s="16" t="str">
        <f>[1]!lastradeday_s("000002","")</f>
        <v>2026-06-22</v>
      </c>
      <c r="F3190" s="16" t="str">
        <f>[1]!s_info_industry_csrc2023(A3190,"",3)</f>
        <v>房屋建筑业</v>
      </c>
      <c r="G3190" s="16" t="str">
        <f>[1]!s_info_industry_csrc2023(A3190,"",1)</f>
        <v>建筑业</v>
      </c>
      <c r="H3190" s="16">
        <f>[1]!s_is(A3190,83,"FY","YTD","20251231",1,"",100000000)</f>
        <v>221.14922954849999</v>
      </c>
      <c r="I3190" s="16">
        <f>[1]!s_is(A3190,83,"FY","YTD","20241231",1,"",100000000)</f>
        <v>272.79823883739999</v>
      </c>
      <c r="J3190" s="16">
        <f t="shared" si="147"/>
        <v>-0.18933043522940463</v>
      </c>
      <c r="K3190" s="16">
        <f>[1]!s_is(A3190,61,"FY","YTD","20251231",1,"",100000000)</f>
        <v>-11.9547105152</v>
      </c>
      <c r="L3190" s="16">
        <f>[1]!s_is(A3190,61,"FY","YTD","20241231",1,"",100000000)</f>
        <v>-4.3628631892000005</v>
      </c>
      <c r="M3190" s="16">
        <f t="shared" si="148"/>
        <v>-1.7401066677481776</v>
      </c>
      <c r="N3190" s="16">
        <f>[1]!s_fa_roe(A3190,"20251231")</f>
        <v>-16.118200000000002</v>
      </c>
      <c r="O3190" s="16">
        <f>[1]!s_stmnote_rdexp(A3190,"20251231",1,10000)</f>
        <v>8782.1202959999991</v>
      </c>
      <c r="P3190" s="20">
        <f t="shared" si="149"/>
        <v>3.9711285967080441E-3</v>
      </c>
      <c r="Q3190" s="16">
        <f>[1]!s_margin_tradingbalance(A3190,"",10000)</f>
        <v>0</v>
      </c>
      <c r="R3190" s="16">
        <f>[1]!s_margin_seclendingbalance(A3190,"",10000)</f>
        <v>0</v>
      </c>
      <c r="S3190" s="17">
        <f>[1]!s_val_ev(A3190,"",100000000)</f>
        <v>47.371626105600001</v>
      </c>
      <c r="T3190" s="17">
        <f>[1]!share_freesharesmv(A3190,"",100000000)</f>
        <v>11.827095698700004</v>
      </c>
      <c r="U3190" s="17">
        <f>[1]!s_dq_amount_btin(A3190,E3190,100000000)</f>
        <v>0.31963542</v>
      </c>
      <c r="V3190" s="17">
        <f>[1]!s_dq_turn(A3190,E3190)</f>
        <v>0.68803928489478172</v>
      </c>
      <c r="W3190" s="2">
        <f>[1]!s_pq_amount(A3190,"20260101","",100000000)</f>
        <v>59.771922740000001</v>
      </c>
      <c r="X3190" s="2">
        <f>[1]!s_pq_avgamount(A3190,"20260101","",100000000)</f>
        <v>0.54338111581818183</v>
      </c>
      <c r="Y3190" s="17">
        <f>[1]!s_ipo_dilutedpe(A3190)</f>
        <v>22.92</v>
      </c>
      <c r="Z3190" s="12">
        <f>[1]!s_ipo_collection_total(A3190,100000000)</f>
        <v>5.6627999999999998</v>
      </c>
      <c r="AA3190" s="2">
        <f>[1]!s_val_pe_ttm(A3190,E3190)</f>
        <v>-3.9806180000305176</v>
      </c>
      <c r="AB3190" s="5">
        <f>[1]!s_info_zjtxornot1(A3190,"")</f>
        <v>0</v>
      </c>
      <c r="AC3190" s="22" t="str">
        <f>[1]!s_info_nature1(A3190,"")</f>
        <v>地方国有企业</v>
      </c>
      <c r="AD3190" s="6" t="str">
        <f>[1]!s_info_city(A3190)</f>
        <v>重庆市</v>
      </c>
      <c r="AE3190" s="6" t="str">
        <f>[1]!s_info_province(A3190)</f>
        <v>重庆</v>
      </c>
      <c r="AF3190">
        <v>106.50496200000001</v>
      </c>
      <c r="AG3190">
        <v>29.533155000000001</v>
      </c>
    </row>
    <row r="3191" spans="1:33" x14ac:dyDescent="0.3">
      <c r="A3191" s="12" t="s">
        <v>6842</v>
      </c>
      <c r="B3191" s="12" t="s">
        <v>6843</v>
      </c>
      <c r="C3191" s="16" t="str">
        <f>[1]!s_info_mkt(A3191)</f>
        <v>主板</v>
      </c>
      <c r="D3191" s="16" t="str">
        <f>[1]!s_ipo_listeddate(A3191)</f>
        <v>2017-02-15</v>
      </c>
      <c r="E3191" s="16" t="str">
        <f>[1]!lastradeday_s("000002","")</f>
        <v>2026-06-22</v>
      </c>
      <c r="F3191" s="16" t="str">
        <f>[1]!s_info_industry_csrc2023(A3191,"",3)</f>
        <v>有色金属冶炼和压延加工业</v>
      </c>
      <c r="G3191" s="16" t="str">
        <f>[1]!s_info_industry_csrc2023(A3191,"",1)</f>
        <v>制造业</v>
      </c>
      <c r="H3191" s="16">
        <f>[1]!s_is(A3191,83,"FY","YTD","20251231",1,"",100000000)</f>
        <v>854.57845127399992</v>
      </c>
      <c r="I3191" s="16">
        <f>[1]!s_is(A3191,83,"FY","YTD","20241231",1,"",100000000)</f>
        <v>867.87469934360001</v>
      </c>
      <c r="J3191" s="16">
        <f t="shared" si="147"/>
        <v>-1.5320469740224496E-2</v>
      </c>
      <c r="K3191" s="16">
        <f>[1]!s_is(A3191,61,"FY","YTD","20251231",1,"",100000000)</f>
        <v>-7.5527470698000005</v>
      </c>
      <c r="L3191" s="16">
        <f>[1]!s_is(A3191,61,"FY","YTD","20241231",1,"",100000000)</f>
        <v>0.80791740280000002</v>
      </c>
      <c r="M3191" s="16">
        <f t="shared" si="148"/>
        <v>-10.348414879571152</v>
      </c>
      <c r="N3191" s="16">
        <f>[1]!s_fa_roe(A3191,"20251231")</f>
        <v>-5.0263</v>
      </c>
      <c r="O3191" s="16">
        <f>[1]!s_stmnote_rdexp(A3191,"20251231",1,10000)</f>
        <v>23126.640708000003</v>
      </c>
      <c r="P3191" s="20">
        <f t="shared" si="149"/>
        <v>2.7062045238237589E-3</v>
      </c>
      <c r="Q3191" s="16">
        <f>[1]!s_margin_tradingbalance(A3191,"",10000)</f>
        <v>36876.592299999997</v>
      </c>
      <c r="R3191" s="16">
        <f>[1]!s_margin_seclendingbalance(A3191,"",10000)</f>
        <v>445.53359999999998</v>
      </c>
      <c r="S3191" s="17">
        <f>[1]!s_val_ev(A3191,"",100000000)</f>
        <v>452.43172262209998</v>
      </c>
      <c r="T3191" s="17">
        <f>[1]!share_freesharesmv(A3191,"",100000000)</f>
        <v>164.59368100630002</v>
      </c>
      <c r="U3191" s="17">
        <f>[1]!s_dq_amount_btin(A3191,E3191,100000000)</f>
        <v>8.5759602800000003</v>
      </c>
      <c r="V3191" s="17">
        <f>[1]!s_dq_turn(A3191,E3191)</f>
        <v>1.9571752898715651</v>
      </c>
      <c r="W3191" s="2">
        <f>[1]!s_pq_amount(A3191,"20260101","",100000000)</f>
        <v>2040.57298642</v>
      </c>
      <c r="X3191" s="2">
        <f>[1]!s_pq_avgamount(A3191,"20260101","",100000000)</f>
        <v>18.55066351290909</v>
      </c>
      <c r="Y3191" s="17">
        <f>[1]!s_ipo_dilutedpe(A3191)</f>
        <v>556.25</v>
      </c>
      <c r="Z3191" s="12">
        <f>[1]!s_ipo_collection_total(A3191,100000000)</f>
        <v>12.4244</v>
      </c>
      <c r="AA3191" s="2">
        <f>[1]!s_val_pe_ttm(A3191,E3191)</f>
        <v>-80.616989135742188</v>
      </c>
      <c r="AB3191" s="5">
        <f>[1]!s_info_zjtxornot1(A3191,"")</f>
        <v>0</v>
      </c>
      <c r="AC3191" s="22" t="str">
        <f>[1]!s_info_nature1(A3191,"")</f>
        <v>公众企业</v>
      </c>
      <c r="AD3191" s="6" t="str">
        <f>[1]!s_info_city(A3191)</f>
        <v>白银市</v>
      </c>
      <c r="AE3191" s="6" t="str">
        <f>[1]!s_info_province(A3191)</f>
        <v>甘肃省</v>
      </c>
      <c r="AF3191">
        <v>104.17360600000001</v>
      </c>
      <c r="AG3191">
        <v>36.545679999999997</v>
      </c>
    </row>
    <row r="3192" spans="1:33" x14ac:dyDescent="0.3">
      <c r="A3192" s="12" t="s">
        <v>6844</v>
      </c>
      <c r="B3192" s="12" t="s">
        <v>6845</v>
      </c>
      <c r="C3192" s="16" t="str">
        <f>[1]!s_info_mkt(A3192)</f>
        <v>科创板</v>
      </c>
      <c r="D3192" s="16" t="str">
        <f>[1]!s_ipo_listeddate(A3192)</f>
        <v>2021-07-16</v>
      </c>
      <c r="E3192" s="16" t="str">
        <f>[1]!lastradeday_s("000002","")</f>
        <v>2026-06-22</v>
      </c>
      <c r="F3192" s="16" t="str">
        <f>[1]!s_info_industry_csrc2023(A3192,"",3)</f>
        <v>专用设备制造业</v>
      </c>
      <c r="G3192" s="16" t="str">
        <f>[1]!s_info_industry_csrc2023(A3192,"",1)</f>
        <v>制造业</v>
      </c>
      <c r="H3192" s="16">
        <f>[1]!s_is(A3192,83,"FY","YTD","20251231",1,"",100000000)</f>
        <v>20.0918015962</v>
      </c>
      <c r="I3192" s="16">
        <f>[1]!s_is(A3192,83,"FY","YTD","20241231",1,"",100000000)</f>
        <v>13.1403527484</v>
      </c>
      <c r="J3192" s="16">
        <f t="shared" si="147"/>
        <v>0.52901539105534479</v>
      </c>
      <c r="K3192" s="16">
        <f>[1]!s_is(A3192,61,"FY","YTD","20251231",1,"",100000000)</f>
        <v>1.7493551176</v>
      </c>
      <c r="L3192" s="16">
        <f>[1]!s_is(A3192,61,"FY","YTD","20241231",1,"",100000000)</f>
        <v>0.92973236640000001</v>
      </c>
      <c r="M3192" s="16">
        <f t="shared" si="148"/>
        <v>0.88156848230813611</v>
      </c>
      <c r="N3192" s="16">
        <f>[1]!s_fa_roe(A3192,"20251231")</f>
        <v>16.826899999999998</v>
      </c>
      <c r="O3192" s="16">
        <f>[1]!s_stmnote_rdexp(A3192,"20251231",1,10000)</f>
        <v>7291.9211159999995</v>
      </c>
      <c r="P3192" s="20">
        <f t="shared" si="149"/>
        <v>3.629301773206408E-2</v>
      </c>
      <c r="Q3192" s="16">
        <f>[1]!s_margin_tradingbalance(A3192,"",10000)</f>
        <v>21473.782500000001</v>
      </c>
      <c r="R3192" s="16">
        <f>[1]!s_margin_seclendingbalance(A3192,"",10000)</f>
        <v>25.160399999999999</v>
      </c>
      <c r="S3192" s="17">
        <f>[1]!s_val_ev(A3192,"",100000000)</f>
        <v>26.3234894</v>
      </c>
      <c r="T3192" s="17">
        <f>[1]!share_freesharesmv(A3192,"",100000000)</f>
        <v>15.927271518600001</v>
      </c>
      <c r="U3192" s="17">
        <f>[1]!s_dq_amount_btin(A3192,E3192,100000000)</f>
        <v>0.50639504000000002</v>
      </c>
      <c r="V3192" s="17">
        <f>[1]!s_dq_turn(A3192,E3192)</f>
        <v>1.9332788627179496</v>
      </c>
      <c r="W3192" s="2">
        <f>[1]!s_pq_amount(A3192,"20260101","",100000000)</f>
        <v>66.907544810000005</v>
      </c>
      <c r="X3192" s="2">
        <f>[1]!s_pq_avgamount(A3192,"20260101","",100000000)</f>
        <v>0.60825040736363634</v>
      </c>
      <c r="Y3192" s="17">
        <f>[1]!s_ipo_dilutedpe(A3192)</f>
        <v>24.21</v>
      </c>
      <c r="Z3192" s="12">
        <f>[1]!s_ipo_collection_total(A3192,100000000)</f>
        <v>2.501919</v>
      </c>
      <c r="AA3192" s="2">
        <f>[1]!s_val_pe_ttm(A3192,E3192)</f>
        <v>19.573431015014648</v>
      </c>
      <c r="AB3192" s="5">
        <f>[1]!s_info_zjtxornot1(A3192,"")</f>
        <v>0</v>
      </c>
      <c r="AC3192" s="22" t="str">
        <f>[1]!s_info_nature1(A3192,"")</f>
        <v>民营企业</v>
      </c>
      <c r="AD3192" s="6" t="str">
        <f>[1]!s_info_city(A3192)</f>
        <v>胶州市</v>
      </c>
      <c r="AE3192" s="6" t="str">
        <f>[1]!s_info_province(A3192)</f>
        <v>山东省</v>
      </c>
      <c r="AF3192">
        <v>119.95942100000001</v>
      </c>
      <c r="AG3192">
        <v>36.248030999999997</v>
      </c>
    </row>
    <row r="3193" spans="1:33" x14ac:dyDescent="0.3">
      <c r="A3193" s="12" t="s">
        <v>6846</v>
      </c>
      <c r="B3193" s="12" t="s">
        <v>6847</v>
      </c>
      <c r="C3193" s="16" t="str">
        <f>[1]!s_info_mkt(A3193)</f>
        <v>主板</v>
      </c>
      <c r="D3193" s="16" t="str">
        <f>[1]!s_ipo_listeddate(A3193)</f>
        <v>2017-06-13</v>
      </c>
      <c r="E3193" s="16" t="str">
        <f>[1]!lastradeday_s("000002","")</f>
        <v>2026-06-22</v>
      </c>
      <c r="F3193" s="16" t="str">
        <f>[1]!s_info_industry_csrc2023(A3193,"",3)</f>
        <v>农副食品加工业</v>
      </c>
      <c r="G3193" s="16" t="str">
        <f>[1]!s_info_industry_csrc2023(A3193,"",1)</f>
        <v>制造业</v>
      </c>
      <c r="H3193" s="16">
        <f>[1]!s_is(A3193,83,"FY","YTD","20251231",1,"",100000000)</f>
        <v>14.095892418800002</v>
      </c>
      <c r="I3193" s="16">
        <f>[1]!s_is(A3193,83,"FY","YTD","20241231",1,"",100000000)</f>
        <v>19.250351039200002</v>
      </c>
      <c r="J3193" s="16">
        <f t="shared" si="147"/>
        <v>-0.2677592013726835</v>
      </c>
      <c r="K3193" s="16">
        <f>[1]!s_is(A3193,61,"FY","YTD","20251231",1,"",100000000)</f>
        <v>-0.69551909480000007</v>
      </c>
      <c r="L3193" s="16">
        <f>[1]!s_is(A3193,61,"FY","YTD","20241231",1,"",100000000)</f>
        <v>-0.1658588131</v>
      </c>
      <c r="M3193" s="16">
        <f t="shared" si="148"/>
        <v>-3.1934406848833286</v>
      </c>
      <c r="N3193" s="16">
        <f>[1]!s_fa_roe(A3193,"20251231")</f>
        <v>-16.7774</v>
      </c>
      <c r="O3193" s="16">
        <f>[1]!s_stmnote_rdexp(A3193,"20251231",1,10000)</f>
        <v>3727.7070060000001</v>
      </c>
      <c r="P3193" s="20">
        <f t="shared" si="149"/>
        <v>2.6445342339788822E-2</v>
      </c>
      <c r="Q3193" s="16">
        <f>[1]!s_margin_tradingbalance(A3193,"",10000)</f>
        <v>0</v>
      </c>
      <c r="R3193" s="16">
        <f>[1]!s_margin_seclendingbalance(A3193,"",10000)</f>
        <v>0</v>
      </c>
      <c r="S3193" s="17">
        <f>[1]!s_val_ev(A3193,"",100000000)</f>
        <v>20.505413988000001</v>
      </c>
      <c r="T3193" s="17">
        <f>[1]!share_freesharesmv(A3193,"",100000000)</f>
        <v>9.0265030038000003</v>
      </c>
      <c r="U3193" s="17">
        <f>[1]!s_dq_amount_btin(A3193,E3193,100000000)</f>
        <v>0.35636722999999998</v>
      </c>
      <c r="V3193" s="17">
        <f>[1]!s_dq_turn(A3193,E3193)</f>
        <v>1.7960584580213896</v>
      </c>
      <c r="W3193" s="2">
        <f>[1]!s_pq_amount(A3193,"20260101","",100000000)</f>
        <v>62.294196939999999</v>
      </c>
      <c r="X3193" s="2">
        <f>[1]!s_pq_avgamount(A3193,"20260101","",100000000)</f>
        <v>0.56631088127272722</v>
      </c>
      <c r="Y3193" s="17">
        <f>[1]!s_ipo_dilutedpe(A3193)</f>
        <v>22.97</v>
      </c>
      <c r="Z3193" s="12">
        <f>[1]!s_ipo_collection_total(A3193,100000000)</f>
        <v>2.2890000000000001</v>
      </c>
      <c r="AA3193" s="2">
        <f>[1]!s_val_pe_ttm(A3193,E3193)</f>
        <v>-40.35333251953125</v>
      </c>
      <c r="AB3193" s="5">
        <f>[1]!s_info_zjtxornot1(A3193,"")</f>
        <v>0</v>
      </c>
      <c r="AC3193" s="22" t="str">
        <f>[1]!s_info_nature1(A3193,"")</f>
        <v>民营企业</v>
      </c>
      <c r="AD3193" s="6" t="str">
        <f>[1]!s_info_city(A3193)</f>
        <v>诸城市</v>
      </c>
      <c r="AE3193" s="6" t="str">
        <f>[1]!s_info_province(A3193)</f>
        <v>山东省</v>
      </c>
      <c r="AF3193">
        <v>119.41616999999999</v>
      </c>
      <c r="AG3193">
        <v>36.016658</v>
      </c>
    </row>
    <row r="3194" spans="1:33" x14ac:dyDescent="0.3">
      <c r="A3194" s="12" t="s">
        <v>6848</v>
      </c>
      <c r="B3194" s="12" t="s">
        <v>6849</v>
      </c>
      <c r="C3194" s="16" t="str">
        <f>[1]!s_info_mkt(A3194)</f>
        <v>主板</v>
      </c>
      <c r="D3194" s="16" t="str">
        <f>[1]!s_ipo_listeddate(A3194)</f>
        <v>2019-06-28</v>
      </c>
      <c r="E3194" s="16" t="str">
        <f>[1]!lastradeday_s("000002","")</f>
        <v>2026-06-22</v>
      </c>
      <c r="F3194" s="16" t="str">
        <f>[1]!s_info_industry_csrc2023(A3194,"",3)</f>
        <v>电信、广播电视和卫星传输服务</v>
      </c>
      <c r="G3194" s="16" t="str">
        <f>[1]!s_info_industry_csrc2023(A3194,"",1)</f>
        <v>信息传输、软件和信息技术服务业</v>
      </c>
      <c r="H3194" s="16">
        <f>[1]!s_is(A3194,83,"FY","YTD","20251231",1,"",100000000)</f>
        <v>26.447816685700001</v>
      </c>
      <c r="I3194" s="16">
        <f>[1]!s_is(A3194,83,"FY","YTD","20241231",1,"",100000000)</f>
        <v>25.411239637199998</v>
      </c>
      <c r="J3194" s="16">
        <f t="shared" si="147"/>
        <v>4.0792069308674739E-2</v>
      </c>
      <c r="K3194" s="16">
        <f>[1]!s_is(A3194,61,"FY","YTD","20251231",1,"",100000000)</f>
        <v>4.4123630009000001</v>
      </c>
      <c r="L3194" s="16">
        <f>[1]!s_is(A3194,61,"FY","YTD","20241231",1,"",100000000)</f>
        <v>4.5449282376999998</v>
      </c>
      <c r="M3194" s="16">
        <f t="shared" si="148"/>
        <v>-2.9167729360471802E-2</v>
      </c>
      <c r="N3194" s="16">
        <f>[1]!s_fa_roe(A3194,"20251231")</f>
        <v>2.7825000000000002</v>
      </c>
      <c r="O3194" s="16">
        <f>[1]!s_stmnote_rdexp(A3194,"20251231",1,10000)</f>
        <v>11088.267096</v>
      </c>
      <c r="P3194" s="20">
        <f t="shared" si="149"/>
        <v>4.1925075433524479E-2</v>
      </c>
      <c r="Q3194" s="16">
        <f>[1]!s_margin_tradingbalance(A3194,"",10000)</f>
        <v>172106.28839999999</v>
      </c>
      <c r="R3194" s="16">
        <f>[1]!s_margin_seclendingbalance(A3194,"",10000)</f>
        <v>219.31899999999999</v>
      </c>
      <c r="S3194" s="17">
        <f>[1]!s_val_ev(A3194,"",100000000)</f>
        <v>1287.1702350364001</v>
      </c>
      <c r="T3194" s="17">
        <f>[1]!share_freesharesmv(A3194,"",100000000)</f>
        <v>302.59902585659995</v>
      </c>
      <c r="U3194" s="17">
        <f>[1]!s_dq_amount_btin(A3194,E3194,100000000)</f>
        <v>14.73566561</v>
      </c>
      <c r="V3194" s="17">
        <f>[1]!s_dq_turn(A3194,E3194)</f>
        <v>1.1596492559803395</v>
      </c>
      <c r="W3194" s="2">
        <f>[1]!s_pq_amount(A3194,"20260101","",100000000)</f>
        <v>3715.13479766</v>
      </c>
      <c r="X3194" s="2">
        <f>[1]!s_pq_avgamount(A3194,"20260101","",100000000)</f>
        <v>33.773952705999996</v>
      </c>
      <c r="Y3194" s="17">
        <f>[1]!s_ipo_dilutedpe(A3194)</f>
        <v>26.01</v>
      </c>
      <c r="Z3194" s="12">
        <f>[1]!s_ipo_collection_total(A3194,100000000)</f>
        <v>10.88</v>
      </c>
      <c r="AA3194" s="2">
        <f>[1]!s_val_pe_ttm(A3194,E3194)</f>
        <v>323.70755004882813</v>
      </c>
      <c r="AB3194" s="5">
        <f>[1]!s_info_zjtxornot1(A3194,"")</f>
        <v>0</v>
      </c>
      <c r="AC3194" s="22" t="str">
        <f>[1]!s_info_nature1(A3194,"")</f>
        <v>中央国有企业</v>
      </c>
      <c r="AD3194" s="6" t="str">
        <f>[1]!s_info_city(A3194)</f>
        <v>北京市</v>
      </c>
      <c r="AE3194" s="6" t="str">
        <f>[1]!s_info_province(A3194)</f>
        <v>北京</v>
      </c>
      <c r="AF3194">
        <v>116.40528500000001</v>
      </c>
      <c r="AG3194">
        <v>39.904989</v>
      </c>
    </row>
    <row r="3195" spans="1:33" x14ac:dyDescent="0.3">
      <c r="A3195" s="12" t="s">
        <v>6850</v>
      </c>
      <c r="B3195" s="12" t="s">
        <v>6851</v>
      </c>
      <c r="C3195" s="16" t="str">
        <f>[1]!s_info_mkt(A3195)</f>
        <v>创业板</v>
      </c>
      <c r="D3195" s="16" t="str">
        <f>[1]!s_ipo_listeddate(A3195)</f>
        <v>2015-04-22</v>
      </c>
      <c r="E3195" s="16" t="str">
        <f>[1]!lastradeday_s("000002","")</f>
        <v>2026-06-22</v>
      </c>
      <c r="F3195" s="16" t="str">
        <f>[1]!s_info_industry_csrc2023(A3195,"",3)</f>
        <v>专用设备制造业</v>
      </c>
      <c r="G3195" s="16" t="str">
        <f>[1]!s_info_industry_csrc2023(A3195,"",1)</f>
        <v>制造业</v>
      </c>
      <c r="H3195" s="16">
        <f>[1]!s_is(A3195,83,"FY","YTD","20251231",1,"",100000000)</f>
        <v>24.894729335999997</v>
      </c>
      <c r="I3195" s="16">
        <f>[1]!s_is(A3195,83,"FY","YTD","20241231",1,"",100000000)</f>
        <v>19.6736912416</v>
      </c>
      <c r="J3195" s="16">
        <f t="shared" si="147"/>
        <v>0.26538172375909386</v>
      </c>
      <c r="K3195" s="16">
        <f>[1]!s_is(A3195,61,"FY","YTD","20251231",1,"",100000000)</f>
        <v>3.1448652680000002</v>
      </c>
      <c r="L3195" s="16">
        <f>[1]!s_is(A3195,61,"FY","YTD","20241231",1,"",100000000)</f>
        <v>1.7282447815999999</v>
      </c>
      <c r="M3195" s="16">
        <f t="shared" si="148"/>
        <v>0.819687408567495</v>
      </c>
      <c r="N3195" s="16">
        <f>[1]!s_fa_roe(A3195,"20251231")</f>
        <v>5.1092000000000004</v>
      </c>
      <c r="O3195" s="16">
        <f>[1]!s_stmnote_rdexp(A3195,"20251231",1,10000)</f>
        <v>11965.264768000001</v>
      </c>
      <c r="P3195" s="20">
        <f t="shared" si="149"/>
        <v>4.8063445906588592E-2</v>
      </c>
      <c r="Q3195" s="16">
        <f>[1]!s_margin_tradingbalance(A3195,"",10000)</f>
        <v>37939.244500000001</v>
      </c>
      <c r="R3195" s="16">
        <f>[1]!s_margin_seclendingbalance(A3195,"",10000)</f>
        <v>233.9032</v>
      </c>
      <c r="S3195" s="17">
        <f>[1]!s_val_ev(A3195,"",100000000)</f>
        <v>72.894647964599997</v>
      </c>
      <c r="T3195" s="17">
        <f>[1]!share_freesharesmv(A3195,"",100000000)</f>
        <v>49.233011879700001</v>
      </c>
      <c r="U3195" s="17">
        <f>[1]!s_dq_amount_btin(A3195,E3195,100000000)</f>
        <v>1.45080092</v>
      </c>
      <c r="V3195" s="17">
        <f>[1]!s_dq_turn(A3195,E3195)</f>
        <v>2.6711743423807928</v>
      </c>
      <c r="W3195" s="2">
        <f>[1]!s_pq_amount(A3195,"20260101","",100000000)</f>
        <v>383.43217695999999</v>
      </c>
      <c r="X3195" s="2">
        <f>[1]!s_pq_avgamount(A3195,"20260101","",100000000)</f>
        <v>3.485747063272727</v>
      </c>
      <c r="Y3195" s="17">
        <f>[1]!s_ipo_dilutedpe(A3195)</f>
        <v>19.66</v>
      </c>
      <c r="Z3195" s="12">
        <f>[1]!s_ipo_collection_total(A3195,100000000)</f>
        <v>4.4939580000000001</v>
      </c>
      <c r="AA3195" s="2">
        <f>[1]!s_val_pe_ttm(A3195,E3195)</f>
        <v>22.309389114379883</v>
      </c>
      <c r="AB3195" s="5">
        <f>[1]!s_info_zjtxornot1(A3195,"")</f>
        <v>0</v>
      </c>
      <c r="AC3195" s="22" t="str">
        <f>[1]!s_info_nature1(A3195,"")</f>
        <v>民营企业</v>
      </c>
      <c r="AD3195" s="6" t="str">
        <f>[1]!s_info_city(A3195)</f>
        <v>济南市</v>
      </c>
      <c r="AE3195" s="6" t="str">
        <f>[1]!s_info_province(A3195)</f>
        <v>山东省</v>
      </c>
      <c r="AF3195">
        <v>117.000923</v>
      </c>
      <c r="AG3195">
        <v>36.675806999999999</v>
      </c>
    </row>
    <row r="3196" spans="1:33" x14ac:dyDescent="0.3">
      <c r="A3196" s="12" t="s">
        <v>6852</v>
      </c>
      <c r="B3196" s="12" t="s">
        <v>6853</v>
      </c>
      <c r="C3196" s="16" t="str">
        <f>[1]!s_info_mkt(A3196)</f>
        <v>主板</v>
      </c>
      <c r="D3196" s="16" t="str">
        <f>[1]!s_ipo_listeddate(A3196)</f>
        <v>1998-12-03</v>
      </c>
      <c r="E3196" s="16" t="str">
        <f>[1]!lastradeday_s("000002","")</f>
        <v>2026-06-22</v>
      </c>
      <c r="F3196" s="16" t="str">
        <f>[1]!s_info_industry_csrc2023(A3196,"",3)</f>
        <v>橡胶和塑料制品业</v>
      </c>
      <c r="G3196" s="16" t="str">
        <f>[1]!s_info_industry_csrc2023(A3196,"",1)</f>
        <v>制造业</v>
      </c>
      <c r="H3196" s="16">
        <f>[1]!s_is(A3196,83,"FY","YTD","20251231",1,"",100000000)</f>
        <v>197.99830128490001</v>
      </c>
      <c r="I3196" s="16">
        <f>[1]!s_is(A3196,83,"FY","YTD","20241231",1,"",100000000)</f>
        <v>188.54034122779998</v>
      </c>
      <c r="J3196" s="16">
        <f t="shared" si="147"/>
        <v>5.0164118700053884E-2</v>
      </c>
      <c r="K3196" s="16">
        <f>[1]!s_is(A3196,61,"FY","YTD","20251231",1,"",100000000)</f>
        <v>15.893960471199998</v>
      </c>
      <c r="L3196" s="16">
        <f>[1]!s_is(A3196,61,"FY","YTD","20241231",1,"",100000000)</f>
        <v>12.5170993868</v>
      </c>
      <c r="M3196" s="16">
        <f t="shared" si="148"/>
        <v>0.26977984116360793</v>
      </c>
      <c r="N3196" s="16">
        <f>[1]!s_fa_roe(A3196,"20251231")</f>
        <v>11.611800000000001</v>
      </c>
      <c r="O3196" s="16">
        <f>[1]!s_stmnote_rdexp(A3196,"20251231",1,10000)</f>
        <v>95459.656967000003</v>
      </c>
      <c r="P3196" s="20">
        <f t="shared" si="149"/>
        <v>4.8212361594781046E-2</v>
      </c>
      <c r="Q3196" s="16">
        <f>[1]!s_margin_tradingbalance(A3196,"",10000)</f>
        <v>149822.6391</v>
      </c>
      <c r="R3196" s="16">
        <f>[1]!s_margin_seclendingbalance(A3196,"",10000)</f>
        <v>1081.5168000000001</v>
      </c>
      <c r="S3196" s="17">
        <f>[1]!s_val_ev(A3196,"",100000000)</f>
        <v>261.71816170359995</v>
      </c>
      <c r="T3196" s="17">
        <f>[1]!share_freesharesmv(A3196,"",100000000)</f>
        <v>155.3958542556</v>
      </c>
      <c r="U3196" s="17">
        <f>[1]!s_dq_amount_btin(A3196,E3196,100000000)</f>
        <v>21.932210489999999</v>
      </c>
      <c r="V3196" s="17">
        <f>[1]!s_dq_turn(A3196,E3196)</f>
        <v>8.2741225601112962</v>
      </c>
      <c r="W3196" s="2">
        <f>[1]!s_pq_amount(A3196,"20260101","",100000000)</f>
        <v>797.60232176</v>
      </c>
      <c r="X3196" s="2">
        <f>[1]!s_pq_avgamount(A3196,"20260101","",100000000)</f>
        <v>7.2509301978181817</v>
      </c>
      <c r="Y3196" s="17">
        <f>[1]!s_ipo_dilutedpe(A3196)</f>
        <v>0</v>
      </c>
      <c r="Z3196" s="12">
        <f>[1]!s_ipo_collection_total(A3196,100000000)</f>
        <v>2.6720000000000002</v>
      </c>
      <c r="AA3196" s="2">
        <f>[1]!s_val_pe_ttm(A3196,E3196)</f>
        <v>17.345327377319336</v>
      </c>
      <c r="AB3196" s="5">
        <f>[1]!s_info_zjtxornot1(A3196,"")</f>
        <v>1</v>
      </c>
      <c r="AC3196" s="22" t="str">
        <f>[1]!s_info_nature1(A3196,"")</f>
        <v>民营企业</v>
      </c>
      <c r="AD3196" s="6" t="str">
        <f>[1]!s_info_city(A3196)</f>
        <v>宁国市</v>
      </c>
      <c r="AE3196" s="6" t="str">
        <f>[1]!s_info_province(A3196)</f>
        <v>安徽省</v>
      </c>
      <c r="AF3196">
        <v>118.99702499999999</v>
      </c>
      <c r="AG3196">
        <v>30.502935999999998</v>
      </c>
    </row>
    <row r="3197" spans="1:33" x14ac:dyDescent="0.3">
      <c r="A3197" s="12" t="s">
        <v>6854</v>
      </c>
      <c r="B3197" s="12" t="s">
        <v>6855</v>
      </c>
      <c r="C3197" s="16" t="str">
        <f>[1]!s_info_mkt(A3197)</f>
        <v>主板</v>
      </c>
      <c r="D3197" s="16" t="str">
        <f>[1]!s_ipo_listeddate(A3197)</f>
        <v>2017-08-23</v>
      </c>
      <c r="E3197" s="16" t="str">
        <f>[1]!lastradeday_s("000002","")</f>
        <v>2026-06-22</v>
      </c>
      <c r="F3197" s="16" t="str">
        <f>[1]!s_info_industry_csrc2023(A3197,"",3)</f>
        <v>食品制造业</v>
      </c>
      <c r="G3197" s="16" t="str">
        <f>[1]!s_info_industry_csrc2023(A3197,"",1)</f>
        <v>制造业</v>
      </c>
      <c r="H3197" s="16">
        <f>[1]!s_is(A3197,83,"FY","YTD","20251231",1,"",100000000)</f>
        <v>8.4453686989999994</v>
      </c>
      <c r="I3197" s="16">
        <f>[1]!s_is(A3197,83,"FY","YTD","20241231",1,"",100000000)</f>
        <v>8.2740195967999988</v>
      </c>
      <c r="J3197" s="16">
        <f t="shared" si="147"/>
        <v>2.0709293735087453E-2</v>
      </c>
      <c r="K3197" s="16">
        <f>[1]!s_is(A3197,61,"FY","YTD","20251231",1,"",100000000)</f>
        <v>0.62155711499999999</v>
      </c>
      <c r="L3197" s="16">
        <f>[1]!s_is(A3197,61,"FY","YTD","20241231",1,"",100000000)</f>
        <v>0.29424490050000002</v>
      </c>
      <c r="M3197" s="16">
        <f t="shared" si="148"/>
        <v>1.1123802449721638</v>
      </c>
      <c r="N3197" s="16">
        <f>[1]!s_fa_roe(A3197,"20251231")</f>
        <v>4.3689</v>
      </c>
      <c r="O3197" s="16">
        <f>[1]!s_stmnote_rdexp(A3197,"20251231",1,10000)</f>
        <v>5367.4165670000002</v>
      </c>
      <c r="P3197" s="20">
        <f t="shared" si="149"/>
        <v>6.355455585539499E-2</v>
      </c>
      <c r="Q3197" s="16">
        <f>[1]!s_margin_tradingbalance(A3197,"",10000)</f>
        <v>0</v>
      </c>
      <c r="R3197" s="16">
        <f>[1]!s_margin_seclendingbalance(A3197,"",10000)</f>
        <v>0</v>
      </c>
      <c r="S3197" s="17">
        <f>[1]!s_val_ev(A3197,"",100000000)</f>
        <v>23.666508924799999</v>
      </c>
      <c r="T3197" s="17">
        <f>[1]!share_freesharesmv(A3197,"",100000000)</f>
        <v>13.119298220399997</v>
      </c>
      <c r="U3197" s="17">
        <f>[1]!s_dq_amount_btin(A3197,E3197,100000000)</f>
        <v>0.42139549999999998</v>
      </c>
      <c r="V3197" s="17">
        <f>[1]!s_dq_turn(A3197,E3197)</f>
        <v>1.8315161014127606</v>
      </c>
      <c r="W3197" s="2">
        <f>[1]!s_pq_amount(A3197,"20260101","",100000000)</f>
        <v>70.068396410000005</v>
      </c>
      <c r="X3197" s="2">
        <f>[1]!s_pq_avgamount(A3197,"20260101","",100000000)</f>
        <v>0.63698542190909091</v>
      </c>
      <c r="Y3197" s="17">
        <f>[1]!s_ipo_dilutedpe(A3197)</f>
        <v>22.99</v>
      </c>
      <c r="Z3197" s="12">
        <f>[1]!s_ipo_collection_total(A3197,100000000)</f>
        <v>3.0179999999999998</v>
      </c>
      <c r="AA3197" s="2">
        <f>[1]!s_val_pe_ttm(A3197,E3197)</f>
        <v>44.136711120605469</v>
      </c>
      <c r="AB3197" s="5">
        <f>[1]!s_info_zjtxornot1(A3197,"")</f>
        <v>1</v>
      </c>
      <c r="AC3197" s="22" t="str">
        <f>[1]!s_info_nature1(A3197,"")</f>
        <v>外资企业</v>
      </c>
      <c r="AD3197" s="6" t="str">
        <f>[1]!s_info_city(A3197)</f>
        <v>台州市</v>
      </c>
      <c r="AE3197" s="6" t="str">
        <f>[1]!s_info_province(A3197)</f>
        <v>浙江省</v>
      </c>
      <c r="AF3197">
        <v>121.42859900000001</v>
      </c>
      <c r="AG3197">
        <v>28.661377999999999</v>
      </c>
    </row>
    <row r="3198" spans="1:33" x14ac:dyDescent="0.3">
      <c r="A3198" s="12" t="s">
        <v>6856</v>
      </c>
      <c r="B3198" s="12" t="s">
        <v>6857</v>
      </c>
      <c r="C3198" s="16" t="str">
        <f>[1]!s_info_mkt(A3198)</f>
        <v>主板</v>
      </c>
      <c r="D3198" s="16" t="str">
        <f>[1]!s_ipo_listeddate(A3198)</f>
        <v>1997-06-19</v>
      </c>
      <c r="E3198" s="16" t="str">
        <f>[1]!lastradeday_s("000002","")</f>
        <v>2026-06-22</v>
      </c>
      <c r="F3198" s="16" t="str">
        <f>[1]!s_info_industry_csrc2023(A3198,"",3)</f>
        <v>渔业</v>
      </c>
      <c r="G3198" s="16" t="str">
        <f>[1]!s_info_industry_csrc2023(A3198,"",1)</f>
        <v>农、林、牧、渔业</v>
      </c>
      <c r="H3198" s="16">
        <f>[1]!s_is(A3198,83,"FY","YTD","20251231",1,"",100000000)</f>
        <v>23.365030426899999</v>
      </c>
      <c r="I3198" s="16">
        <f>[1]!s_is(A3198,83,"FY","YTD","20241231",1,"",100000000)</f>
        <v>23.155589038899997</v>
      </c>
      <c r="J3198" s="16">
        <f t="shared" si="147"/>
        <v>9.0449604908842129E-3</v>
      </c>
      <c r="K3198" s="16">
        <f>[1]!s_is(A3198,61,"FY","YTD","20251231",1,"",100000000)</f>
        <v>0.73894019420000001</v>
      </c>
      <c r="L3198" s="16">
        <f>[1]!s_is(A3198,61,"FY","YTD","20241231",1,"",100000000)</f>
        <v>0.61190936770000004</v>
      </c>
      <c r="M3198" s="16">
        <f t="shared" si="148"/>
        <v>0.20759745348804531</v>
      </c>
      <c r="N3198" s="16">
        <f>[1]!s_fa_roe(A3198,"20251231")</f>
        <v>3.2399</v>
      </c>
      <c r="O3198" s="16">
        <f>[1]!s_stmnote_rdexp(A3198,"20251231",1,10000)</f>
        <v>413.85498799999999</v>
      </c>
      <c r="P3198" s="20">
        <f t="shared" si="149"/>
        <v>1.7712580743037747E-3</v>
      </c>
      <c r="Q3198" s="16">
        <f>[1]!s_margin_tradingbalance(A3198,"",10000)</f>
        <v>0</v>
      </c>
      <c r="R3198" s="16">
        <f>[1]!s_margin_seclendingbalance(A3198,"",10000)</f>
        <v>0</v>
      </c>
      <c r="S3198" s="17">
        <f>[1]!s_val_ev(A3198,"",100000000)</f>
        <v>20.359139235499995</v>
      </c>
      <c r="T3198" s="17">
        <f>[1]!share_freesharesmv(A3198,"",100000000)</f>
        <v>11.640721774499998</v>
      </c>
      <c r="U3198" s="17">
        <f>[1]!s_dq_amount_btin(A3198,E3198,100000000)</f>
        <v>0.25466496</v>
      </c>
      <c r="V3198" s="17">
        <f>[1]!s_dq_turn(A3198,E3198)</f>
        <v>1.2874716949867286</v>
      </c>
      <c r="W3198" s="2">
        <f>[1]!s_pq_amount(A3198,"20260101","",100000000)</f>
        <v>73.967049840000001</v>
      </c>
      <c r="X3198" s="2">
        <f>[1]!s_pq_avgamount(A3198,"20260101","",100000000)</f>
        <v>0.67242772581818178</v>
      </c>
      <c r="Y3198" s="17">
        <f>[1]!s_ipo_dilutedpe(A3198)</f>
        <v>0</v>
      </c>
      <c r="Z3198" s="12">
        <f>[1]!s_ipo_collection_total(A3198,100000000)</f>
        <v>2.3134999999999999</v>
      </c>
      <c r="AA3198" s="2">
        <f>[1]!s_val_pe_ttm(A3198,E3198)</f>
        <v>78.891708374023438</v>
      </c>
      <c r="AB3198" s="5">
        <f>[1]!s_info_zjtxornot1(A3198,"")</f>
        <v>0</v>
      </c>
      <c r="AC3198" s="22" t="str">
        <f>[1]!s_info_nature1(A3198,"")</f>
        <v>地方国有企业</v>
      </c>
      <c r="AD3198" s="6" t="str">
        <f>[1]!s_info_city(A3198)</f>
        <v>上海市</v>
      </c>
      <c r="AE3198" s="6" t="str">
        <f>[1]!s_info_province(A3198)</f>
        <v>上海</v>
      </c>
      <c r="AF3198">
        <v>121.472644</v>
      </c>
      <c r="AG3198">
        <v>31.231705999999999</v>
      </c>
    </row>
    <row r="3199" spans="1:33" x14ac:dyDescent="0.3">
      <c r="A3199" s="12" t="s">
        <v>6858</v>
      </c>
      <c r="B3199" s="12" t="s">
        <v>6859</v>
      </c>
      <c r="C3199" s="16" t="str">
        <f>[1]!s_info_mkt(A3199)</f>
        <v>科创板</v>
      </c>
      <c r="D3199" s="16" t="str">
        <f>[1]!s_ipo_listeddate(A3199)</f>
        <v>2022-09-23</v>
      </c>
      <c r="E3199" s="16" t="str">
        <f>[1]!lastradeday_s("000002","")</f>
        <v>2026-06-22</v>
      </c>
      <c r="F3199" s="16" t="str">
        <f>[1]!s_info_industry_csrc2023(A3199,"",3)</f>
        <v>计算机、通信和其他电子设备制造业</v>
      </c>
      <c r="G3199" s="16" t="str">
        <f>[1]!s_info_industry_csrc2023(A3199,"",1)</f>
        <v>制造业</v>
      </c>
      <c r="H3199" s="16">
        <f>[1]!s_is(A3199,83,"FY","YTD","20251231",1,"",100000000)</f>
        <v>1.3684152522999999</v>
      </c>
      <c r="I3199" s="16">
        <f>[1]!s_is(A3199,83,"FY","YTD","20241231",1,"",100000000)</f>
        <v>3.1831218193000002</v>
      </c>
      <c r="J3199" s="16">
        <f t="shared" si="147"/>
        <v>-0.57010277017895339</v>
      </c>
      <c r="K3199" s="16">
        <f>[1]!s_is(A3199,61,"FY","YTD","20251231",1,"",100000000)</f>
        <v>-2.1171324899999999</v>
      </c>
      <c r="L3199" s="16">
        <f>[1]!s_is(A3199,61,"FY","YTD","20241231",1,"",100000000)</f>
        <v>-0.3662005807</v>
      </c>
      <c r="M3199" s="16">
        <f t="shared" si="148"/>
        <v>-4.7813466214418812</v>
      </c>
      <c r="N3199" s="16">
        <f>[1]!s_fa_roe(A3199,"20251231")</f>
        <v>-15.739800000000001</v>
      </c>
      <c r="O3199" s="16">
        <f>[1]!s_stmnote_rdexp(A3199,"20251231",1,10000)</f>
        <v>8618.5510119999999</v>
      </c>
      <c r="P3199" s="20">
        <f t="shared" si="149"/>
        <v>0.62981985895832016</v>
      </c>
      <c r="Q3199" s="16">
        <f>[1]!s_margin_tradingbalance(A3199,"",10000)</f>
        <v>7433.5828000000001</v>
      </c>
      <c r="R3199" s="16">
        <f>[1]!s_margin_seclendingbalance(A3199,"",10000)</f>
        <v>0</v>
      </c>
      <c r="S3199" s="17">
        <f>[1]!s_val_ev(A3199,"",100000000)</f>
        <v>21.159303356000002</v>
      </c>
      <c r="T3199" s="17">
        <f>[1]!share_freesharesmv(A3199,"",100000000)</f>
        <v>11.558055303</v>
      </c>
      <c r="U3199" s="17">
        <f>[1]!s_dq_amount_btin(A3199,E3199,100000000)</f>
        <v>0.33170793999999998</v>
      </c>
      <c r="V3199" s="17">
        <f>[1]!s_dq_turn(A3199,E3199)</f>
        <v>1.6113520859528623</v>
      </c>
      <c r="W3199" s="2">
        <f>[1]!s_pq_amount(A3199,"20260101","",100000000)</f>
        <v>39.468814979999998</v>
      </c>
      <c r="X3199" s="2">
        <f>[1]!s_pq_avgamount(A3199,"20260101","",100000000)</f>
        <v>0.35880740890909091</v>
      </c>
      <c r="Y3199" s="17">
        <f>[1]!s_ipo_dilutedpe(A3199)</f>
        <v>76.540000000000006</v>
      </c>
      <c r="Z3199" s="12">
        <f>[1]!s_ipo_collection_total(A3199,100000000)</f>
        <v>10.990659728800001</v>
      </c>
      <c r="AA3199" s="2">
        <f>[1]!s_val_pe_ttm(A3199,E3199)</f>
        <v>-9.2850103378295898</v>
      </c>
      <c r="AB3199" s="5">
        <f>[1]!s_info_zjtxornot1(A3199,"")</f>
        <v>1</v>
      </c>
      <c r="AC3199" s="22" t="str">
        <f>[1]!s_info_nature1(A3199,"")</f>
        <v>民营企业</v>
      </c>
      <c r="AD3199" s="6" t="str">
        <f>[1]!s_info_city(A3199)</f>
        <v>深圳市</v>
      </c>
      <c r="AE3199" s="6" t="str">
        <f>[1]!s_info_province(A3199)</f>
        <v>广东省</v>
      </c>
      <c r="AF3199">
        <v>114.085947</v>
      </c>
      <c r="AG3199">
        <v>22.547000000000001</v>
      </c>
    </row>
    <row r="3200" spans="1:33" x14ac:dyDescent="0.3">
      <c r="A3200" s="12" t="s">
        <v>6860</v>
      </c>
      <c r="B3200" s="12" t="s">
        <v>6861</v>
      </c>
      <c r="C3200" s="16" t="str">
        <f>[1]!s_info_mkt(A3200)</f>
        <v>主板</v>
      </c>
      <c r="D3200" s="16" t="str">
        <f>[1]!s_ipo_listeddate(A3200)</f>
        <v>2016-05-06</v>
      </c>
      <c r="E3200" s="16" t="str">
        <f>[1]!lastradeday_s("000002","")</f>
        <v>2026-06-22</v>
      </c>
      <c r="F3200" s="16" t="str">
        <f>[1]!s_info_industry_csrc2023(A3200,"",3)</f>
        <v>零售业</v>
      </c>
      <c r="G3200" s="16" t="str">
        <f>[1]!s_info_industry_csrc2023(A3200,"",1)</f>
        <v>批发和零售业</v>
      </c>
      <c r="H3200" s="16">
        <f>[1]!s_is(A3200,83,"FY","YTD","20251231",1,"",100000000)</f>
        <v>24.500307405100003</v>
      </c>
      <c r="I3200" s="16">
        <f>[1]!s_is(A3200,83,"FY","YTD","20241231",1,"",100000000)</f>
        <v>24.093228805900001</v>
      </c>
      <c r="J3200" s="16">
        <f t="shared" si="147"/>
        <v>1.6895975316530309E-2</v>
      </c>
      <c r="K3200" s="16">
        <f>[1]!s_is(A3200,61,"FY","YTD","20251231",1,"",100000000)</f>
        <v>0.76895830939999998</v>
      </c>
      <c r="L3200" s="16">
        <f>[1]!s_is(A3200,61,"FY","YTD","20241231",1,"",100000000)</f>
        <v>0.58362211190000002</v>
      </c>
      <c r="M3200" s="16">
        <f t="shared" si="148"/>
        <v>0.31756198697926674</v>
      </c>
      <c r="N3200" s="16">
        <f>[1]!s_fa_roe(A3200,"20251231")</f>
        <v>5.4946999999999999</v>
      </c>
      <c r="O3200" s="16">
        <f>[1]!s_stmnote_rdexp(A3200,"20251231",1,10000)</f>
        <v>0</v>
      </c>
      <c r="P3200" s="20">
        <f t="shared" si="149"/>
        <v>0</v>
      </c>
      <c r="Q3200" s="16">
        <f>[1]!s_margin_tradingbalance(A3200,"",10000)</f>
        <v>0</v>
      </c>
      <c r="R3200" s="16">
        <f>[1]!s_margin_seclendingbalance(A3200,"",10000)</f>
        <v>0</v>
      </c>
      <c r="S3200" s="17">
        <f>[1]!s_val_ev(A3200,"",100000000)</f>
        <v>31.234559999999998</v>
      </c>
      <c r="T3200" s="17">
        <f>[1]!share_freesharesmv(A3200,"",100000000)</f>
        <v>12.35041328</v>
      </c>
      <c r="U3200" s="17">
        <f>[1]!s_dq_amount_btin(A3200,E3200,100000000)</f>
        <v>0.50688120999999997</v>
      </c>
      <c r="V3200" s="17">
        <f>[1]!s_dq_turn(A3200,E3200)</f>
        <v>1.644986819727891</v>
      </c>
      <c r="W3200" s="2">
        <f>[1]!s_pq_amount(A3200,"20260101","",100000000)</f>
        <v>130.54898575999999</v>
      </c>
      <c r="X3200" s="2">
        <f>[1]!s_pq_avgamount(A3200,"20260101","",100000000)</f>
        <v>1.1868089614545454</v>
      </c>
      <c r="Y3200" s="17">
        <f>[1]!s_ipo_dilutedpe(A3200)</f>
        <v>22.98</v>
      </c>
      <c r="Z3200" s="12">
        <f>[1]!s_ipo_collection_total(A3200,100000000)</f>
        <v>5.2859999999999996</v>
      </c>
      <c r="AA3200" s="2">
        <f>[1]!s_val_pe_ttm(A3200,E3200)</f>
        <v>36.981758117675781</v>
      </c>
      <c r="AB3200" s="5">
        <f>[1]!s_info_zjtxornot1(A3200,"")</f>
        <v>0</v>
      </c>
      <c r="AC3200" s="22" t="str">
        <f>[1]!s_info_nature1(A3200,"")</f>
        <v>民营企业</v>
      </c>
      <c r="AD3200" s="6" t="str">
        <f>[1]!s_info_city(A3200)</f>
        <v>乌鲁木齐市</v>
      </c>
      <c r="AE3200" s="6" t="str">
        <f>[1]!s_info_province(A3200)</f>
        <v>新疆维吾尔自治区</v>
      </c>
      <c r="AF3200">
        <v>87.617733000000001</v>
      </c>
      <c r="AG3200">
        <v>43.792817999999997</v>
      </c>
    </row>
    <row r="3201" spans="1:33" x14ac:dyDescent="0.3">
      <c r="A3201" s="12" t="s">
        <v>6862</v>
      </c>
      <c r="B3201" s="12" t="s">
        <v>6863</v>
      </c>
      <c r="C3201" s="16" t="str">
        <f>[1]!s_info_mkt(A3201)</f>
        <v>创业板</v>
      </c>
      <c r="D3201" s="16" t="str">
        <f>[1]!s_ipo_listeddate(A3201)</f>
        <v>2024-10-24</v>
      </c>
      <c r="E3201" s="16" t="str">
        <f>[1]!lastradeday_s("000002","")</f>
        <v>2026-06-22</v>
      </c>
      <c r="F3201" s="16" t="str">
        <f>[1]!s_info_industry_csrc2023(A3201,"",3)</f>
        <v>软件和信息技术服务业</v>
      </c>
      <c r="G3201" s="16" t="str">
        <f>[1]!s_info_industry_csrc2023(A3201,"",1)</f>
        <v>信息传输、软件和信息技术服务业</v>
      </c>
      <c r="H3201" s="16">
        <f>[1]!s_is(A3201,83,"FY","YTD","20251231",1,"",100000000)</f>
        <v>4.5213896029000002</v>
      </c>
      <c r="I3201" s="16">
        <f>[1]!s_is(A3201,83,"FY","YTD","20241231",1,"",100000000)</f>
        <v>5.3623947292</v>
      </c>
      <c r="J3201" s="16">
        <f t="shared" si="147"/>
        <v>-0.15683387157615436</v>
      </c>
      <c r="K3201" s="16">
        <f>[1]!s_is(A3201,61,"FY","YTD","20251231",1,"",100000000)</f>
        <v>0.53244418000000004</v>
      </c>
      <c r="L3201" s="16">
        <f>[1]!s_is(A3201,61,"FY","YTD","20241231",1,"",100000000)</f>
        <v>0.97438459629999996</v>
      </c>
      <c r="M3201" s="16">
        <f t="shared" si="148"/>
        <v>-0.45355850038903156</v>
      </c>
      <c r="N3201" s="16">
        <f>[1]!s_fa_roe(A3201,"20251231")</f>
        <v>5.6025999999999998</v>
      </c>
      <c r="O3201" s="16">
        <f>[1]!s_stmnote_rdexp(A3201,"20251231",1,10000)</f>
        <v>3071.4045109999997</v>
      </c>
      <c r="P3201" s="20">
        <f t="shared" si="149"/>
        <v>6.7930543057603654E-2</v>
      </c>
      <c r="Q3201" s="16">
        <f>[1]!s_margin_tradingbalance(A3201,"",10000)</f>
        <v>18365.434799999999</v>
      </c>
      <c r="R3201" s="16">
        <f>[1]!s_margin_seclendingbalance(A3201,"",10000)</f>
        <v>66.7136</v>
      </c>
      <c r="S3201" s="17">
        <f>[1]!s_val_ev(A3201,"",100000000)</f>
        <v>72.87</v>
      </c>
      <c r="T3201" s="17">
        <f>[1]!share_freesharesmv(A3201,"",100000000)</f>
        <v>24.316119384</v>
      </c>
      <c r="U3201" s="17">
        <f>[1]!s_dq_amount_btin(A3201,E3201,100000000)</f>
        <v>0.92482655999999996</v>
      </c>
      <c r="V3201" s="17">
        <f>[1]!s_dq_turn(A3201,E3201)</f>
        <v>3.8016220614883949</v>
      </c>
      <c r="W3201" s="2">
        <f>[1]!s_pq_amount(A3201,"20260101","",100000000)</f>
        <v>157.04342582000001</v>
      </c>
      <c r="X3201" s="2">
        <f>[1]!s_pq_avgamount(A3201,"20260101","",100000000)</f>
        <v>1.4276675074545455</v>
      </c>
      <c r="Y3201" s="17">
        <f>[1]!s_ipo_dilutedpe(A3201)</f>
        <v>22.66</v>
      </c>
      <c r="Z3201" s="12">
        <f>[1]!s_ipo_collection_total(A3201,100000000)</f>
        <v>5.1607500000000002</v>
      </c>
      <c r="AA3201" s="2">
        <f>[1]!s_val_pe_ttm(A3201,E3201)</f>
        <v>127.94130706787109</v>
      </c>
      <c r="AB3201" s="5">
        <f>[1]!s_info_zjtxornot1(A3201,"")</f>
        <v>1</v>
      </c>
      <c r="AC3201" s="22" t="str">
        <f>[1]!s_info_nature1(A3201,"")</f>
        <v>民营企业</v>
      </c>
      <c r="AD3201" s="6" t="str">
        <f>[1]!s_info_city(A3201)</f>
        <v>德阳市</v>
      </c>
      <c r="AE3201" s="6" t="str">
        <f>[1]!s_info_province(A3201)</f>
        <v>四川省</v>
      </c>
      <c r="AF3201">
        <v>104.398651</v>
      </c>
      <c r="AG3201">
        <v>31.127991000000002</v>
      </c>
    </row>
    <row r="3202" spans="1:33" x14ac:dyDescent="0.3">
      <c r="A3202" s="12" t="s">
        <v>6864</v>
      </c>
      <c r="B3202" s="12" t="s">
        <v>6865</v>
      </c>
      <c r="C3202" s="16" t="str">
        <f>[1]!s_info_mkt(A3202)</f>
        <v>主板</v>
      </c>
      <c r="D3202" s="16" t="str">
        <f>[1]!s_ipo_listeddate(A3202)</f>
        <v>2017-06-27</v>
      </c>
      <c r="E3202" s="16" t="str">
        <f>[1]!lastradeday_s("000002","")</f>
        <v>2026-06-22</v>
      </c>
      <c r="F3202" s="16" t="str">
        <f>[1]!s_info_industry_csrc2023(A3202,"",3)</f>
        <v>食品制造业</v>
      </c>
      <c r="G3202" s="16" t="str">
        <f>[1]!s_info_industry_csrc2023(A3202,"",1)</f>
        <v>制造业</v>
      </c>
      <c r="H3202" s="16">
        <f>[1]!s_is(A3202,83,"FY","YTD","20251231",1,"",100000000)</f>
        <v>53.818339937600001</v>
      </c>
      <c r="I3202" s="16">
        <f>[1]!s_is(A3202,83,"FY","YTD","20241231",1,"",100000000)</f>
        <v>51.236893519600002</v>
      </c>
      <c r="J3202" s="16">
        <f t="shared" si="147"/>
        <v>5.0382570852241404E-2</v>
      </c>
      <c r="K3202" s="16">
        <f>[1]!s_is(A3202,61,"FY","YTD","20251231",1,"",100000000)</f>
        <v>4.8798075138000003</v>
      </c>
      <c r="L3202" s="16">
        <f>[1]!s_is(A3202,61,"FY","YTD","20241231",1,"",100000000)</f>
        <v>4.9385704305000004</v>
      </c>
      <c r="M3202" s="16">
        <f t="shared" si="148"/>
        <v>-1.1898770611245635E-2</v>
      </c>
      <c r="N3202" s="16">
        <f>[1]!s_fa_roe(A3202,"20251231")</f>
        <v>12.4886</v>
      </c>
      <c r="O3202" s="16">
        <f>[1]!s_stmnote_rdexp(A3202,"20251231",1,10000)</f>
        <v>7803.3063680000005</v>
      </c>
      <c r="P3202" s="20">
        <f t="shared" si="149"/>
        <v>1.4499344232928016E-2</v>
      </c>
      <c r="Q3202" s="16">
        <f>[1]!s_margin_tradingbalance(A3202,"",10000)</f>
        <v>11249.9671</v>
      </c>
      <c r="R3202" s="16">
        <f>[1]!s_margin_seclendingbalance(A3202,"",10000)</f>
        <v>127.5346</v>
      </c>
      <c r="S3202" s="17">
        <f>[1]!s_val_ev(A3202,"",100000000)</f>
        <v>75.219653261999994</v>
      </c>
      <c r="T3202" s="17">
        <f>[1]!share_freesharesmv(A3202,"",100000000)</f>
        <v>23.810693727599997</v>
      </c>
      <c r="U3202" s="17">
        <f>[1]!s_dq_amount_btin(A3202,E3202,100000000)</f>
        <v>0.30467428000000002</v>
      </c>
      <c r="V3202" s="17">
        <f>[1]!s_dq_turn(A3202,E3202)</f>
        <v>0.41398563224117979</v>
      </c>
      <c r="W3202" s="2">
        <f>[1]!s_pq_amount(A3202,"20260101","",100000000)</f>
        <v>70.077379930000006</v>
      </c>
      <c r="X3202" s="2">
        <f>[1]!s_pq_avgamount(A3202,"20260101","",100000000)</f>
        <v>0.63706709027272723</v>
      </c>
      <c r="Y3202" s="17">
        <f>[1]!s_ipo_dilutedpe(A3202)</f>
        <v>20.28</v>
      </c>
      <c r="Z3202" s="12">
        <f>[1]!s_ipo_collection_total(A3202,100000000)</f>
        <v>6.59</v>
      </c>
      <c r="AA3202" s="2">
        <f>[1]!s_val_pe_ttm(A3202,E3202)</f>
        <v>15.359586715698242</v>
      </c>
      <c r="AB3202" s="5">
        <f>[1]!s_info_zjtxornot1(A3202,"")</f>
        <v>0</v>
      </c>
      <c r="AC3202" s="22" t="str">
        <f>[1]!s_info_nature1(A3202,"")</f>
        <v>地方国有企业</v>
      </c>
      <c r="AD3202" s="6" t="str">
        <f>[1]!s_info_city(A3202)</f>
        <v>广州市</v>
      </c>
      <c r="AE3202" s="6" t="str">
        <f>[1]!s_info_province(A3202)</f>
        <v>广东省</v>
      </c>
      <c r="AF3202">
        <v>113.280637</v>
      </c>
      <c r="AG3202">
        <v>23.125177999999998</v>
      </c>
    </row>
    <row r="3203" spans="1:33" x14ac:dyDescent="0.3">
      <c r="A3203" s="12" t="s">
        <v>6866</v>
      </c>
      <c r="B3203" s="12" t="s">
        <v>6867</v>
      </c>
      <c r="C3203" s="16" t="str">
        <f>[1]!s_info_mkt(A3203)</f>
        <v>主板</v>
      </c>
      <c r="D3203" s="16" t="str">
        <f>[1]!s_ipo_listeddate(A3203)</f>
        <v>2021-06-09</v>
      </c>
      <c r="E3203" s="16" t="str">
        <f>[1]!lastradeday_s("000002","")</f>
        <v>2026-06-22</v>
      </c>
      <c r="F3203" s="16" t="str">
        <f>[1]!s_info_industry_csrc2023(A3203,"",3)</f>
        <v>航空运输业</v>
      </c>
      <c r="G3203" s="16" t="str">
        <f>[1]!s_info_industry_csrc2023(A3203,"",1)</f>
        <v>交通运输、仓储和邮政业</v>
      </c>
      <c r="H3203" s="16">
        <f>[1]!s_is(A3203,83,"FY","YTD","20251231",1,"",100000000)</f>
        <v>242.64489560290002</v>
      </c>
      <c r="I3203" s="16">
        <f>[1]!s_is(A3203,83,"FY","YTD","20241231",1,"",100000000)</f>
        <v>240.55743846779998</v>
      </c>
      <c r="J3203" s="16">
        <f t="shared" ref="J3203:J3266" si="150">H3203/I3203-1</f>
        <v>8.6775829855680886E-3</v>
      </c>
      <c r="K3203" s="16">
        <f>[1]!s_is(A3203,61,"FY","YTD","20251231",1,"",100000000)</f>
        <v>26.8804508423</v>
      </c>
      <c r="L3203" s="16">
        <f>[1]!s_is(A3203,61,"FY","YTD","20241231",1,"",100000000)</f>
        <v>26.8754285009</v>
      </c>
      <c r="M3203" s="16">
        <f t="shared" ref="M3203:M3266" si="151">(K3203-L3203)/ABS(L3203)</f>
        <v>1.8687483996141467E-4</v>
      </c>
      <c r="N3203" s="16">
        <f>[1]!s_fa_roe(A3203,"20251231")</f>
        <v>14.428900000000001</v>
      </c>
      <c r="O3203" s="16">
        <f>[1]!s_stmnote_rdexp(A3203,"20251231",1,10000)</f>
        <v>5917.425851</v>
      </c>
      <c r="P3203" s="20">
        <f t="shared" ref="P3203:P3266" si="152">O3203/H3203/10000</f>
        <v>2.4387184557486635E-3</v>
      </c>
      <c r="Q3203" s="16">
        <f>[1]!s_margin_tradingbalance(A3203,"",10000)</f>
        <v>107634.0192</v>
      </c>
      <c r="R3203" s="16">
        <f>[1]!s_margin_seclendingbalance(A3203,"",10000)</f>
        <v>95.334999999999994</v>
      </c>
      <c r="S3203" s="17">
        <f>[1]!s_val_ev(A3203,"",100000000)</f>
        <v>261.15288896200002</v>
      </c>
      <c r="T3203" s="17">
        <f>[1]!share_freesharesmv(A3203,"",100000000)</f>
        <v>99.776413152499998</v>
      </c>
      <c r="U3203" s="17">
        <f>[1]!s_dq_amount_btin(A3203,E3203,100000000)</f>
        <v>2.4695320399999998</v>
      </c>
      <c r="V3203" s="17">
        <f>[1]!s_dq_turn(A3203,E3203)</f>
        <v>1.601045114381207</v>
      </c>
      <c r="W3203" s="2">
        <f>[1]!s_pq_amount(A3203,"20260101","",100000000)</f>
        <v>182.63474295</v>
      </c>
      <c r="X3203" s="2">
        <f>[1]!s_pq_avgamount(A3203,"20260101","",100000000)</f>
        <v>1.660315845</v>
      </c>
      <c r="Y3203" s="17">
        <f>[1]!s_ipo_dilutedpe(A3203)</f>
        <v>10.93</v>
      </c>
      <c r="Z3203" s="12">
        <f>[1]!s_ipo_collection_total(A3203,100000000)</f>
        <v>25.035751181199998</v>
      </c>
      <c r="AA3203" s="2">
        <f>[1]!s_val_pe_ttm(A3203,E3203)</f>
        <v>9.5975799560546875</v>
      </c>
      <c r="AB3203" s="5">
        <f>[1]!s_info_zjtxornot1(A3203,"")</f>
        <v>0</v>
      </c>
      <c r="AC3203" s="22" t="str">
        <f>[1]!s_info_nature1(A3203,"")</f>
        <v>中央国有企业</v>
      </c>
      <c r="AD3203" s="6" t="str">
        <f>[1]!s_info_city(A3203)</f>
        <v>上海市</v>
      </c>
      <c r="AE3203" s="6" t="str">
        <f>[1]!s_info_province(A3203)</f>
        <v>上海</v>
      </c>
      <c r="AF3203">
        <v>121.472644</v>
      </c>
      <c r="AG3203">
        <v>31.231705999999999</v>
      </c>
    </row>
    <row r="3204" spans="1:33" x14ac:dyDescent="0.3">
      <c r="A3204" s="12" t="s">
        <v>6868</v>
      </c>
      <c r="B3204" s="12" t="s">
        <v>6869</v>
      </c>
      <c r="C3204" s="16" t="str">
        <f>[1]!s_info_mkt(A3204)</f>
        <v>主板</v>
      </c>
      <c r="D3204" s="16" t="str">
        <f>[1]!s_ipo_listeddate(A3204)</f>
        <v>2000-07-24</v>
      </c>
      <c r="E3204" s="16" t="str">
        <f>[1]!lastradeday_s("000002","")</f>
        <v>2026-06-22</v>
      </c>
      <c r="F3204" s="16" t="str">
        <f>[1]!s_info_industry_csrc2023(A3204,"",3)</f>
        <v>批发业</v>
      </c>
      <c r="G3204" s="16" t="str">
        <f>[1]!s_info_industry_csrc2023(A3204,"",1)</f>
        <v>批发和零售业</v>
      </c>
      <c r="H3204" s="16">
        <f>[1]!s_is(A3204,83,"FY","YTD","20251231",1,"",100000000)</f>
        <v>13.6629160747</v>
      </c>
      <c r="I3204" s="16">
        <f>[1]!s_is(A3204,83,"FY","YTD","20241231",1,"",100000000)</f>
        <v>19.774390588100001</v>
      </c>
      <c r="J3204" s="16">
        <f t="shared" si="150"/>
        <v>-0.30906006868691138</v>
      </c>
      <c r="K3204" s="16">
        <f>[1]!s_is(A3204,61,"FY","YTD","20251231",1,"",100000000)</f>
        <v>1.1479114373999999</v>
      </c>
      <c r="L3204" s="16">
        <f>[1]!s_is(A3204,61,"FY","YTD","20241231",1,"",100000000)</f>
        <v>0.96956971849999996</v>
      </c>
      <c r="M3204" s="16">
        <f t="shared" si="151"/>
        <v>0.18393903553001686</v>
      </c>
      <c r="N3204" s="16">
        <f>[1]!s_fa_roe(A3204,"20251231")</f>
        <v>4.1383000000000001</v>
      </c>
      <c r="O3204" s="16">
        <f>[1]!s_stmnote_rdexp(A3204,"20251231",1,10000)</f>
        <v>0</v>
      </c>
      <c r="P3204" s="20">
        <f t="shared" si="152"/>
        <v>0</v>
      </c>
      <c r="Q3204" s="16">
        <f>[1]!s_margin_tradingbalance(A3204,"",10000)</f>
        <v>0</v>
      </c>
      <c r="R3204" s="16">
        <f>[1]!s_margin_seclendingbalance(A3204,"",10000)</f>
        <v>0</v>
      </c>
      <c r="S3204" s="17">
        <f>[1]!s_val_ev(A3204,"",100000000)</f>
        <v>39.388800000000003</v>
      </c>
      <c r="T3204" s="17">
        <f>[1]!share_freesharesmv(A3204,"",100000000)</f>
        <v>17.510829875799999</v>
      </c>
      <c r="U3204" s="17">
        <f>[1]!s_dq_amount_btin(A3204,E3204,100000000)</f>
        <v>0.52760731999999999</v>
      </c>
      <c r="V3204" s="17">
        <f>[1]!s_dq_turn(A3204,E3204)</f>
        <v>1.4081505653345026</v>
      </c>
      <c r="W3204" s="2">
        <f>[1]!s_pq_amount(A3204,"20260101","",100000000)</f>
        <v>140.92567455</v>
      </c>
      <c r="X3204" s="2">
        <f>[1]!s_pq_avgamount(A3204,"20260101","",100000000)</f>
        <v>1.2811424959090909</v>
      </c>
      <c r="Y3204" s="17">
        <f>[1]!s_ipo_dilutedpe(A3204)</f>
        <v>30</v>
      </c>
      <c r="Z3204" s="12">
        <f>[1]!s_ipo_collection_total(A3204,100000000)</f>
        <v>5.0999999999999996</v>
      </c>
      <c r="AA3204" s="2">
        <f>[1]!s_val_pe_ttm(A3204,E3204)</f>
        <v>35.005409240722656</v>
      </c>
      <c r="AB3204" s="5">
        <f>[1]!s_info_zjtxornot1(A3204,"")</f>
        <v>0</v>
      </c>
      <c r="AC3204" s="22" t="str">
        <f>[1]!s_info_nature1(A3204,"")</f>
        <v>地方国有企业</v>
      </c>
      <c r="AD3204" s="6" t="str">
        <f>[1]!s_info_city(A3204)</f>
        <v>深圳市</v>
      </c>
      <c r="AE3204" s="6" t="str">
        <f>[1]!s_info_province(A3204)</f>
        <v>广东省</v>
      </c>
      <c r="AF3204">
        <v>114.085947</v>
      </c>
      <c r="AG3204">
        <v>22.547000000000001</v>
      </c>
    </row>
    <row r="3205" spans="1:33" x14ac:dyDescent="0.3">
      <c r="A3205" s="12" t="s">
        <v>6870</v>
      </c>
      <c r="B3205" s="12" t="s">
        <v>6871</v>
      </c>
      <c r="C3205" s="16" t="str">
        <f>[1]!s_info_mkt(A3205)</f>
        <v>主板</v>
      </c>
      <c r="D3205" s="16" t="str">
        <f>[1]!s_ipo_listeddate(A3205)</f>
        <v>2025-12-23</v>
      </c>
      <c r="E3205" s="16" t="str">
        <f>[1]!lastradeday_s("000002","")</f>
        <v>2026-06-22</v>
      </c>
      <c r="F3205" s="16" t="str">
        <f>[1]!s_info_industry_csrc2023(A3205,"",3)</f>
        <v>通用设备制造业</v>
      </c>
      <c r="G3205" s="16" t="str">
        <f>[1]!s_info_industry_csrc2023(A3205,"",1)</f>
        <v>制造业</v>
      </c>
      <c r="H3205" s="16">
        <f>[1]!s_is(A3205,83,"FY","YTD","20251231",1,"",100000000)</f>
        <v>12.6298376244</v>
      </c>
      <c r="I3205" s="16">
        <f>[1]!s_is(A3205,83,"FY","YTD","20241231",1,"",100000000)</f>
        <v>9.5478099814000004</v>
      </c>
      <c r="J3205" s="16">
        <f t="shared" si="150"/>
        <v>0.32279943243571774</v>
      </c>
      <c r="K3205" s="16">
        <f>[1]!s_is(A3205,61,"FY","YTD","20251231",1,"",100000000)</f>
        <v>2.0132870969000001</v>
      </c>
      <c r="L3205" s="16">
        <f>[1]!s_is(A3205,61,"FY","YTD","20241231",1,"",100000000)</f>
        <v>1.4192949837</v>
      </c>
      <c r="M3205" s="16">
        <f t="shared" si="151"/>
        <v>0.41851209228648534</v>
      </c>
      <c r="N3205" s="16">
        <f>[1]!s_fa_roe(A3205,"20251231")</f>
        <v>11.539</v>
      </c>
      <c r="O3205" s="16">
        <f>[1]!s_stmnote_rdexp(A3205,"20251231",1,10000)</f>
        <v>5163.5298069999999</v>
      </c>
      <c r="P3205" s="20">
        <f t="shared" si="152"/>
        <v>4.0883580300544849E-2</v>
      </c>
      <c r="Q3205" s="16">
        <f>[1]!s_margin_tradingbalance(A3205,"",10000)</f>
        <v>14142.1631</v>
      </c>
      <c r="R3205" s="16">
        <f>[1]!s_margin_seclendingbalance(A3205,"",10000)</f>
        <v>5.1260000000000003</v>
      </c>
      <c r="S3205" s="17">
        <f>[1]!s_val_ev(A3205,"",100000000)</f>
        <v>105.018</v>
      </c>
      <c r="T3205" s="17">
        <f>[1]!share_freesharesmv(A3205,"",100000000)</f>
        <v>15.823225979399998</v>
      </c>
      <c r="U3205" s="17">
        <f>[1]!s_dq_amount_btin(A3205,E3205,100000000)</f>
        <v>1.2804584800000001</v>
      </c>
      <c r="V3205" s="17">
        <f>[1]!s_dq_turn(A3205,E3205)</f>
        <v>8.220914659207347</v>
      </c>
      <c r="W3205" s="2">
        <f>[1]!s_pq_amount(A3205,"20260101","",100000000)</f>
        <v>338.93551059999999</v>
      </c>
      <c r="X3205" s="2">
        <f>[1]!s_pq_avgamount(A3205,"20260101","",100000000)</f>
        <v>3.0812319145454543</v>
      </c>
      <c r="Y3205" s="17">
        <f>[1]!s_ipo_dilutedpe(A3205)</f>
        <v>33.119999999999997</v>
      </c>
      <c r="Z3205" s="12">
        <f>[1]!s_ipo_collection_total(A3205,100000000)</f>
        <v>10.1</v>
      </c>
      <c r="AA3205" s="2">
        <f>[1]!s_val_pe_ttm(A3205,E3205)</f>
        <v>53.654075622558594</v>
      </c>
      <c r="AB3205" s="5">
        <f>[1]!s_info_zjtxornot1(A3205,"")</f>
        <v>1</v>
      </c>
      <c r="AC3205" s="22" t="str">
        <f>[1]!s_info_nature1(A3205,"")</f>
        <v>民营企业</v>
      </c>
      <c r="AD3205" s="6" t="str">
        <f>[1]!s_info_city(A3205)</f>
        <v>无锡市</v>
      </c>
      <c r="AE3205" s="6" t="str">
        <f>[1]!s_info_province(A3205)</f>
        <v>江苏省</v>
      </c>
      <c r="AF3205">
        <v>120.301663</v>
      </c>
      <c r="AG3205">
        <v>31.574729000000001</v>
      </c>
    </row>
    <row r="3206" spans="1:33" x14ac:dyDescent="0.3">
      <c r="A3206" s="12" t="s">
        <v>6872</v>
      </c>
      <c r="B3206" s="12" t="s">
        <v>6873</v>
      </c>
      <c r="C3206" s="16" t="str">
        <f>[1]!s_info_mkt(A3206)</f>
        <v>主板</v>
      </c>
      <c r="D3206" s="16" t="str">
        <f>[1]!s_ipo_listeddate(A3206)</f>
        <v>2023-03-29</v>
      </c>
      <c r="E3206" s="16" t="str">
        <f>[1]!lastradeday_s("000002","")</f>
        <v>2026-06-22</v>
      </c>
      <c r="F3206" s="16" t="str">
        <f>[1]!s_info_industry_csrc2023(A3206,"",3)</f>
        <v>煤炭开采和洗选业</v>
      </c>
      <c r="G3206" s="16" t="str">
        <f>[1]!s_info_industry_csrc2023(A3206,"",1)</f>
        <v>采矿业</v>
      </c>
      <c r="H3206" s="16">
        <f>[1]!s_is(A3206,83,"FY","YTD","20251231",1,"",100000000)</f>
        <v>126.6711477751</v>
      </c>
      <c r="I3206" s="16">
        <f>[1]!s_is(A3206,83,"FY","YTD","20241231",1,"",100000000)</f>
        <v>141.8238320342</v>
      </c>
      <c r="J3206" s="16">
        <f t="shared" si="150"/>
        <v>-0.10684159384049086</v>
      </c>
      <c r="K3206" s="16">
        <f>[1]!s_is(A3206,61,"FY","YTD","20251231",1,"",100000000)</f>
        <v>2.2528919108999998</v>
      </c>
      <c r="L3206" s="16">
        <f>[1]!s_is(A3206,61,"FY","YTD","20241231",1,"",100000000)</f>
        <v>13.852696722999999</v>
      </c>
      <c r="M3206" s="16">
        <f t="shared" si="151"/>
        <v>-0.83736799007810059</v>
      </c>
      <c r="N3206" s="16">
        <f>[1]!s_fa_roe(A3206,"20251231")</f>
        <v>1.4442999999999999</v>
      </c>
      <c r="O3206" s="16">
        <f>[1]!s_stmnote_rdexp(A3206,"20251231",1,10000)</f>
        <v>29826.345841000002</v>
      </c>
      <c r="P3206" s="20">
        <f t="shared" si="152"/>
        <v>2.3546282136762187E-2</v>
      </c>
      <c r="Q3206" s="16">
        <f>[1]!s_margin_tradingbalance(A3206,"",10000)</f>
        <v>0</v>
      </c>
      <c r="R3206" s="16">
        <f>[1]!s_margin_seclendingbalance(A3206,"",10000)</f>
        <v>0</v>
      </c>
      <c r="S3206" s="17">
        <f>[1]!s_val_ev(A3206,"",100000000)</f>
        <v>289.33333333800005</v>
      </c>
      <c r="T3206" s="17">
        <f>[1]!share_freesharesmv(A3206,"",100000000)</f>
        <v>51.721263720000003</v>
      </c>
      <c r="U3206" s="17">
        <f>[1]!s_dq_amount_btin(A3206,E3206,100000000)</f>
        <v>0.44854571999999998</v>
      </c>
      <c r="V3206" s="17">
        <f>[1]!s_dq_turn(A3206,E3206)</f>
        <v>0.67142121938271171</v>
      </c>
      <c r="W3206" s="2">
        <f>[1]!s_pq_amount(A3206,"20260101","",100000000)</f>
        <v>83.662276180000006</v>
      </c>
      <c r="X3206" s="2">
        <f>[1]!s_pq_avgamount(A3206,"20260101","",100000000)</f>
        <v>0.76056614709090908</v>
      </c>
      <c r="Y3206" s="17">
        <f>[1]!s_ipo_dilutedpe(A3206)</f>
        <v>22.49</v>
      </c>
      <c r="Z3206" s="12">
        <f>[1]!s_ipo_collection_total(A3206,100000000)</f>
        <v>42.573333340200001</v>
      </c>
      <c r="AA3206" s="2">
        <f>[1]!s_val_pe_ttm(A3206,E3206)</f>
        <v>132.02618408203125</v>
      </c>
      <c r="AB3206" s="5">
        <f>[1]!s_info_zjtxornot1(A3206,"")</f>
        <v>0</v>
      </c>
      <c r="AC3206" s="22" t="str">
        <f>[1]!s_info_nature1(A3206,"")</f>
        <v>地方国有企业</v>
      </c>
      <c r="AD3206" s="6" t="str">
        <f>[1]!s_info_city(A3206)</f>
        <v>徐州市</v>
      </c>
      <c r="AE3206" s="6" t="str">
        <f>[1]!s_info_province(A3206)</f>
        <v>江苏省</v>
      </c>
      <c r="AF3206">
        <v>117.184811</v>
      </c>
      <c r="AG3206">
        <v>34.261792</v>
      </c>
    </row>
    <row r="3207" spans="1:33" x14ac:dyDescent="0.3">
      <c r="A3207" s="12" t="s">
        <v>6874</v>
      </c>
      <c r="B3207" s="12" t="s">
        <v>6875</v>
      </c>
      <c r="C3207" s="16" t="str">
        <f>[1]!s_info_mkt(A3207)</f>
        <v>主板</v>
      </c>
      <c r="D3207" s="16" t="str">
        <f>[1]!s_ipo_listeddate(A3207)</f>
        <v>2017-02-22</v>
      </c>
      <c r="E3207" s="16" t="str">
        <f>[1]!lastradeday_s("000002","")</f>
        <v>2026-06-22</v>
      </c>
      <c r="F3207" s="16" t="str">
        <f>[1]!s_info_industry_csrc2023(A3207,"",3)</f>
        <v>农副食品加工业</v>
      </c>
      <c r="G3207" s="16" t="str">
        <f>[1]!s_info_industry_csrc2023(A3207,"",1)</f>
        <v>制造业</v>
      </c>
      <c r="H3207" s="16">
        <f>[1]!s_is(A3207,83,"FY","YTD","20251231",1,"",100000000)</f>
        <v>161.92613033590001</v>
      </c>
      <c r="I3207" s="16">
        <f>[1]!s_is(A3207,83,"FY","YTD","20241231",1,"",100000000)</f>
        <v>151.26651674359999</v>
      </c>
      <c r="J3207" s="16">
        <f t="shared" si="150"/>
        <v>7.0469088743335684E-2</v>
      </c>
      <c r="K3207" s="16">
        <f>[1]!s_is(A3207,61,"FY","YTD","20251231",1,"",100000000)</f>
        <v>13.592371396199999</v>
      </c>
      <c r="L3207" s="16">
        <f>[1]!s_is(A3207,61,"FY","YTD","20241231",1,"",100000000)</f>
        <v>14.848312420599999</v>
      </c>
      <c r="M3207" s="16">
        <f t="shared" si="151"/>
        <v>-8.4584765515679353E-2</v>
      </c>
      <c r="N3207" s="16">
        <f>[1]!s_fa_roe(A3207,"20251231")</f>
        <v>9.5569000000000006</v>
      </c>
      <c r="O3207" s="16">
        <f>[1]!s_stmnote_rdexp(A3207,"20251231",1,10000)</f>
        <v>9206.6916209999999</v>
      </c>
      <c r="P3207" s="20">
        <f t="shared" si="152"/>
        <v>5.6857355893712852E-3</v>
      </c>
      <c r="Q3207" s="16">
        <f>[1]!s_margin_tradingbalance(A3207,"",10000)</f>
        <v>27241.4467</v>
      </c>
      <c r="R3207" s="16">
        <f>[1]!s_margin_seclendingbalance(A3207,"",10000)</f>
        <v>415.45350000000002</v>
      </c>
      <c r="S3207" s="17">
        <f>[1]!s_val_ev(A3207,"",100000000)</f>
        <v>274.25680509117797</v>
      </c>
      <c r="T3207" s="17">
        <f>[1]!share_freesharesmv(A3207,"",100000000)</f>
        <v>188.07692611499999</v>
      </c>
      <c r="U3207" s="17">
        <f>[1]!s_dq_amount_btin(A3207,E3207,100000000)</f>
        <v>4.1545380999999999</v>
      </c>
      <c r="V3207" s="17">
        <f>[1]!s_dq_turn(A3207,E3207)</f>
        <v>1.6807067654845664</v>
      </c>
      <c r="W3207" s="2">
        <f>[1]!s_pq_amount(A3207,"20260101","",100000000)</f>
        <v>519.26077714999997</v>
      </c>
      <c r="X3207" s="2">
        <f>[1]!s_pq_avgamount(A3207,"20260101","",100000000)</f>
        <v>4.7205525195454543</v>
      </c>
      <c r="Y3207" s="17">
        <f>[1]!s_ipo_dilutedpe(A3207)</f>
        <v>22.99</v>
      </c>
      <c r="Z3207" s="12">
        <f>[1]!s_ipo_collection_total(A3207,100000000)</f>
        <v>6.0059120000000004</v>
      </c>
      <c r="AA3207" s="2">
        <f>[1]!s_val_pe_ttm(A3207,E3207)</f>
        <v>18.650911331176758</v>
      </c>
      <c r="AB3207" s="5">
        <f>[1]!s_info_zjtxornot1(A3207,"")</f>
        <v>0</v>
      </c>
      <c r="AC3207" s="22" t="str">
        <f>[1]!s_info_nature1(A3207,"")</f>
        <v>民营企业</v>
      </c>
      <c r="AD3207" s="6" t="str">
        <f>[1]!s_info_city(A3207)</f>
        <v>厦门市</v>
      </c>
      <c r="AE3207" s="6" t="str">
        <f>[1]!s_info_province(A3207)</f>
        <v>福建省</v>
      </c>
      <c r="AF3207">
        <v>118.11022</v>
      </c>
      <c r="AG3207">
        <v>24.490473999999999</v>
      </c>
    </row>
    <row r="3208" spans="1:33" x14ac:dyDescent="0.3">
      <c r="A3208" s="12" t="s">
        <v>6876</v>
      </c>
      <c r="B3208" s="12" t="s">
        <v>6877</v>
      </c>
      <c r="C3208" s="16" t="str">
        <f>[1]!s_info_mkt(A3208)</f>
        <v>创业板</v>
      </c>
      <c r="D3208" s="16" t="str">
        <f>[1]!s_ipo_listeddate(A3208)</f>
        <v>2023-08-09</v>
      </c>
      <c r="E3208" s="16" t="str">
        <f>[1]!lastradeday_s("000002","")</f>
        <v>2026-06-22</v>
      </c>
      <c r="F3208" s="16" t="str">
        <f>[1]!s_info_industry_csrc2023(A3208,"",3)</f>
        <v>通用设备制造业</v>
      </c>
      <c r="G3208" s="16" t="str">
        <f>[1]!s_info_industry_csrc2023(A3208,"",1)</f>
        <v>制造业</v>
      </c>
      <c r="H3208" s="16">
        <f>[1]!s_is(A3208,83,"FY","YTD","20251231",1,"",100000000)</f>
        <v>8.7722850645000001</v>
      </c>
      <c r="I3208" s="16">
        <f>[1]!s_is(A3208,83,"FY","YTD","20241231",1,"",100000000)</f>
        <v>3.4519227629000002</v>
      </c>
      <c r="J3208" s="16">
        <f t="shared" si="150"/>
        <v>1.5412750130974255</v>
      </c>
      <c r="K3208" s="16">
        <f>[1]!s_is(A3208,61,"FY","YTD","20251231",1,"",100000000)</f>
        <v>-0.93767876980000009</v>
      </c>
      <c r="L3208" s="16">
        <f>[1]!s_is(A3208,61,"FY","YTD","20241231",1,"",100000000)</f>
        <v>-0.29549748349999999</v>
      </c>
      <c r="M3208" s="16">
        <f t="shared" si="151"/>
        <v>-2.1732208298146136</v>
      </c>
      <c r="N3208" s="16">
        <f>[1]!s_fa_roe(A3208,"20251231")</f>
        <v>-13.633900000000001</v>
      </c>
      <c r="O3208" s="16">
        <f>[1]!s_stmnote_rdexp(A3208,"20251231",1,10000)</f>
        <v>6784.6258560000006</v>
      </c>
      <c r="P3208" s="20">
        <f t="shared" si="152"/>
        <v>7.7341602628216793E-2</v>
      </c>
      <c r="Q3208" s="16">
        <f>[1]!s_margin_tradingbalance(A3208,"",10000)</f>
        <v>6084.5734000000002</v>
      </c>
      <c r="R3208" s="16">
        <f>[1]!s_margin_seclendingbalance(A3208,"",10000)</f>
        <v>0</v>
      </c>
      <c r="S3208" s="17">
        <f>[1]!s_val_ev(A3208,"",100000000)</f>
        <v>32.753412480000001</v>
      </c>
      <c r="T3208" s="17">
        <f>[1]!share_freesharesmv(A3208,"",100000000)</f>
        <v>9.9474124800000006</v>
      </c>
      <c r="U3208" s="17">
        <f>[1]!s_dq_amount_btin(A3208,E3208,100000000)</f>
        <v>0.47588572000000001</v>
      </c>
      <c r="V3208" s="17">
        <f>[1]!s_dq_turn(A3208,E3208)</f>
        <v>4.8941529616755171</v>
      </c>
      <c r="W3208" s="2">
        <f>[1]!s_pq_amount(A3208,"20260101","",100000000)</f>
        <v>92.796010440000003</v>
      </c>
      <c r="X3208" s="2">
        <f>[1]!s_pq_avgamount(A3208,"20260101","",100000000)</f>
        <v>0.84360009490909083</v>
      </c>
      <c r="Y3208" s="17">
        <f>[1]!s_ipo_dilutedpe(A3208)</f>
        <v>49.06</v>
      </c>
      <c r="Z3208" s="12">
        <f>[1]!s_ipo_collection_total(A3208,100000000)</f>
        <v>6.4077935999999998</v>
      </c>
      <c r="AA3208" s="2">
        <f>[1]!s_val_pe_ttm(A3208,E3208)</f>
        <v>-32.386863708496094</v>
      </c>
      <c r="AB3208" s="5">
        <f>[1]!s_info_zjtxornot1(A3208,"")</f>
        <v>0</v>
      </c>
      <c r="AC3208" s="22" t="str">
        <f>[1]!s_info_nature1(A3208,"")</f>
        <v>民营企业</v>
      </c>
      <c r="AD3208" s="6" t="str">
        <f>[1]!s_info_city(A3208)</f>
        <v>银川市</v>
      </c>
      <c r="AE3208" s="6" t="str">
        <f>[1]!s_info_province(A3208)</f>
        <v>宁夏回族自治区</v>
      </c>
      <c r="AF3208">
        <v>106.27817899999999</v>
      </c>
      <c r="AG3208">
        <v>38.466369999999998</v>
      </c>
    </row>
    <row r="3209" spans="1:33" x14ac:dyDescent="0.3">
      <c r="A3209" s="12" t="s">
        <v>6878</v>
      </c>
      <c r="B3209" s="12" t="s">
        <v>6879</v>
      </c>
      <c r="C3209" s="16" t="str">
        <f>[1]!s_info_mkt(A3209)</f>
        <v>主板</v>
      </c>
      <c r="D3209" s="16" t="str">
        <f>[1]!s_ipo_listeddate(A3209)</f>
        <v>2012-06-05</v>
      </c>
      <c r="E3209" s="16" t="str">
        <f>[1]!lastradeday_s("000002","")</f>
        <v>2026-06-22</v>
      </c>
      <c r="F3209" s="16" t="str">
        <f>[1]!s_info_industry_csrc2023(A3209,"",3)</f>
        <v>林业</v>
      </c>
      <c r="G3209" s="16" t="str">
        <f>[1]!s_info_industry_csrc2023(A3209,"",1)</f>
        <v>农、林、牧、渔业</v>
      </c>
      <c r="H3209" s="16">
        <f>[1]!s_is(A3209,83,"FY","YTD","20251231",1,"",100000000)</f>
        <v>1.4871463855000002</v>
      </c>
      <c r="I3209" s="16">
        <f>[1]!s_is(A3209,83,"FY","YTD","20241231",1,"",100000000)</f>
        <v>1.5072279806</v>
      </c>
      <c r="J3209" s="16">
        <f t="shared" si="150"/>
        <v>-1.3323528595856948E-2</v>
      </c>
      <c r="K3209" s="16">
        <f>[1]!s_is(A3209,61,"FY","YTD","20251231",1,"",100000000)</f>
        <v>9.2305951899999988E-2</v>
      </c>
      <c r="L3209" s="16">
        <f>[1]!s_is(A3209,61,"FY","YTD","20241231",1,"",100000000)</f>
        <v>0.1041099025</v>
      </c>
      <c r="M3209" s="16">
        <f t="shared" si="151"/>
        <v>-0.11337971044589169</v>
      </c>
      <c r="N3209" s="16">
        <f>[1]!s_fa_roe(A3209,"20251231")</f>
        <v>1.2050000000000001</v>
      </c>
      <c r="O3209" s="16">
        <f>[1]!s_stmnote_rdexp(A3209,"20251231",1,10000)</f>
        <v>0</v>
      </c>
      <c r="P3209" s="20">
        <f t="shared" si="152"/>
        <v>0</v>
      </c>
      <c r="Q3209" s="16">
        <f>[1]!s_margin_tradingbalance(A3209,"",10000)</f>
        <v>0</v>
      </c>
      <c r="R3209" s="16">
        <f>[1]!s_margin_seclendingbalance(A3209,"",10000)</f>
        <v>0</v>
      </c>
      <c r="S3209" s="17">
        <f>[1]!s_val_ev(A3209,"",100000000)</f>
        <v>19.803504</v>
      </c>
      <c r="T3209" s="17">
        <f>[1]!share_freesharesmv(A3209,"",100000000)</f>
        <v>7.2028425839999999</v>
      </c>
      <c r="U3209" s="17">
        <f>[1]!s_dq_amount_btin(A3209,E3209,100000000)</f>
        <v>0.28510416</v>
      </c>
      <c r="V3209" s="17">
        <f>[1]!s_dq_turn(A3209,E3209)</f>
        <v>1.4690408727667585</v>
      </c>
      <c r="W3209" s="2">
        <f>[1]!s_pq_amount(A3209,"20260101","",100000000)</f>
        <v>76.193714929999999</v>
      </c>
      <c r="X3209" s="2">
        <f>[1]!s_pq_avgamount(A3209,"20260101","",100000000)</f>
        <v>0.69267013572727276</v>
      </c>
      <c r="Y3209" s="17">
        <f>[1]!s_ipo_dilutedpe(A3209)</f>
        <v>43.8</v>
      </c>
      <c r="Z3209" s="12">
        <f>[1]!s_ipo_collection_total(A3209,100000000)</f>
        <v>4.1616</v>
      </c>
      <c r="AA3209" s="2">
        <f>[1]!s_val_pe_ttm(A3209,E3209)</f>
        <v>228.7138671875</v>
      </c>
      <c r="AB3209" s="5">
        <f>[1]!s_info_zjtxornot1(A3209,"")</f>
        <v>0</v>
      </c>
      <c r="AC3209" s="22" t="str">
        <f>[1]!s_info_nature1(A3209,"")</f>
        <v>地方国有企业</v>
      </c>
      <c r="AD3209" s="6" t="str">
        <f>[1]!s_info_city(A3209)</f>
        <v>三明市</v>
      </c>
      <c r="AE3209" s="6" t="str">
        <f>[1]!s_info_province(A3209)</f>
        <v>福建省</v>
      </c>
      <c r="AF3209">
        <v>117.635001</v>
      </c>
      <c r="AG3209">
        <v>26.265443999999999</v>
      </c>
    </row>
    <row r="3210" spans="1:33" x14ac:dyDescent="0.3">
      <c r="A3210" s="12" t="s">
        <v>6880</v>
      </c>
      <c r="B3210" s="12" t="s">
        <v>6881</v>
      </c>
      <c r="C3210" s="16" t="str">
        <f>[1]!s_info_mkt(A3210)</f>
        <v>主板</v>
      </c>
      <c r="D3210" s="16" t="str">
        <f>[1]!s_ipo_listeddate(A3210)</f>
        <v>2014-09-09</v>
      </c>
      <c r="E3210" s="16" t="str">
        <f>[1]!lastradeday_s("000002","")</f>
        <v>2026-06-22</v>
      </c>
      <c r="F3210" s="16" t="str">
        <f>[1]!s_info_industry_csrc2023(A3210,"",3)</f>
        <v>化学原料和化学制品制造业</v>
      </c>
      <c r="G3210" s="16" t="str">
        <f>[1]!s_info_industry_csrc2023(A3210,"",1)</f>
        <v>制造业</v>
      </c>
      <c r="H3210" s="16">
        <f>[1]!s_is(A3210,83,"FY","YTD","20251231",1,"",100000000)</f>
        <v>7.6212981190999995</v>
      </c>
      <c r="I3210" s="16">
        <f>[1]!s_is(A3210,83,"FY","YTD","20241231",1,"",100000000)</f>
        <v>7.0122030429999995</v>
      </c>
      <c r="J3210" s="16">
        <f t="shared" si="150"/>
        <v>8.6862156210384622E-2</v>
      </c>
      <c r="K3210" s="16">
        <f>[1]!s_is(A3210,61,"FY","YTD","20251231",1,"",100000000)</f>
        <v>-0.55578234540000004</v>
      </c>
      <c r="L3210" s="16">
        <f>[1]!s_is(A3210,61,"FY","YTD","20241231",1,"",100000000)</f>
        <v>-2.6478497462999999</v>
      </c>
      <c r="M3210" s="16">
        <f t="shared" si="151"/>
        <v>0.79010049713862041</v>
      </c>
      <c r="N3210" s="16">
        <f>[1]!s_fa_roe(A3210,"20251231")</f>
        <v>-7.7305999999999999</v>
      </c>
      <c r="O3210" s="16">
        <f>[1]!s_stmnote_rdexp(A3210,"20251231",1,10000)</f>
        <v>2329.608178</v>
      </c>
      <c r="P3210" s="20">
        <f t="shared" si="152"/>
        <v>3.0567078489708837E-2</v>
      </c>
      <c r="Q3210" s="16">
        <f>[1]!s_margin_tradingbalance(A3210,"",10000)</f>
        <v>29813.165499999999</v>
      </c>
      <c r="R3210" s="16">
        <f>[1]!s_margin_seclendingbalance(A3210,"",10000)</f>
        <v>3.4529999999999998</v>
      </c>
      <c r="S3210" s="17">
        <f>[1]!s_val_ev(A3210,"",100000000)</f>
        <v>24.574327</v>
      </c>
      <c r="T3210" s="17">
        <f>[1]!share_freesharesmv(A3210,"",100000000)</f>
        <v>17.290426999999998</v>
      </c>
      <c r="U3210" s="17">
        <f>[1]!s_dq_amount_btin(A3210,E3210,100000000)</f>
        <v>0.86738820999999999</v>
      </c>
      <c r="V3210" s="17">
        <f>[1]!s_dq_turn(A3210,E3210)</f>
        <v>3.6223757826613117</v>
      </c>
      <c r="W3210" s="2">
        <f>[1]!s_pq_amount(A3210,"20260101","",100000000)</f>
        <v>113.46633605</v>
      </c>
      <c r="X3210" s="2">
        <f>[1]!s_pq_avgamount(A3210,"20260101","",100000000)</f>
        <v>1.031512145909091</v>
      </c>
      <c r="Y3210" s="17">
        <f>[1]!s_ipo_dilutedpe(A3210)</f>
        <v>22.75</v>
      </c>
      <c r="Z3210" s="12">
        <f>[1]!s_ipo_collection_total(A3210,100000000)</f>
        <v>14.752800000000001</v>
      </c>
      <c r="AA3210" s="2">
        <f>[1]!s_val_pe_ttm(A3210,E3210)</f>
        <v>-54.881950378417969</v>
      </c>
      <c r="AB3210" s="5">
        <f>[1]!s_info_zjtxornot1(A3210,"")</f>
        <v>1</v>
      </c>
      <c r="AC3210" s="22" t="str">
        <f>[1]!s_info_nature1(A3210,"")</f>
        <v>地方国有企业</v>
      </c>
      <c r="AD3210" s="6" t="str">
        <f>[1]!s_info_city(A3210)</f>
        <v>常州市</v>
      </c>
      <c r="AE3210" s="6" t="str">
        <f>[1]!s_info_province(A3210)</f>
        <v>江苏省</v>
      </c>
      <c r="AF3210">
        <v>119.946973</v>
      </c>
      <c r="AG3210">
        <v>31.772752000000001</v>
      </c>
    </row>
    <row r="3211" spans="1:33" x14ac:dyDescent="0.3">
      <c r="A3211" s="12" t="s">
        <v>6882</v>
      </c>
      <c r="B3211" s="12" t="s">
        <v>6883</v>
      </c>
      <c r="C3211" s="16" t="str">
        <f>[1]!s_info_mkt(A3211)</f>
        <v>主板</v>
      </c>
      <c r="D3211" s="16" t="str">
        <f>[1]!s_ipo_listeddate(A3211)</f>
        <v>1993-12-08</v>
      </c>
      <c r="E3211" s="16" t="str">
        <f>[1]!lastradeday_s("000002","")</f>
        <v>2026-06-22</v>
      </c>
      <c r="F3211" s="16" t="str">
        <f>[1]!s_info_industry_csrc2023(A3211,"",3)</f>
        <v>水的生产和供应业</v>
      </c>
      <c r="G3211" s="16" t="str">
        <f>[1]!s_info_industry_csrc2023(A3211,"",1)</f>
        <v>电力、热力、燃气及水生产和供应业</v>
      </c>
      <c r="H3211" s="16">
        <f>[1]!s_is(A3211,83,"FY","YTD","20251231",1,"",100000000)</f>
        <v>55.398737346600001</v>
      </c>
      <c r="I3211" s="16">
        <f>[1]!s_is(A3211,83,"FY","YTD","20241231",1,"",100000000)</f>
        <v>54.4326565621</v>
      </c>
      <c r="J3211" s="16">
        <f t="shared" si="150"/>
        <v>1.7748183636744574E-2</v>
      </c>
      <c r="K3211" s="16">
        <f>[1]!s_is(A3211,61,"FY","YTD","20251231",1,"",100000000)</f>
        <v>10.7515130084</v>
      </c>
      <c r="L3211" s="16">
        <f>[1]!s_is(A3211,61,"FY","YTD","20241231",1,"",100000000)</f>
        <v>10.321691231599999</v>
      </c>
      <c r="M3211" s="16">
        <f t="shared" si="151"/>
        <v>4.1642572632292617E-2</v>
      </c>
      <c r="N3211" s="16">
        <f>[1]!s_fa_roe(A3211,"20251231")</f>
        <v>10.2683</v>
      </c>
      <c r="O3211" s="16">
        <f>[1]!s_stmnote_rdexp(A3211,"20251231",1,10000)</f>
        <v>19230.302866999999</v>
      </c>
      <c r="P3211" s="20">
        <f t="shared" si="152"/>
        <v>3.4712529180378919E-2</v>
      </c>
      <c r="Q3211" s="16">
        <f>[1]!s_margin_tradingbalance(A3211,"",10000)</f>
        <v>26068.632900000001</v>
      </c>
      <c r="R3211" s="16">
        <f>[1]!s_margin_seclendingbalance(A3211,"",10000)</f>
        <v>0</v>
      </c>
      <c r="S3211" s="17">
        <f>[1]!s_val_ev(A3211,"",100000000)</f>
        <v>72.711462804799993</v>
      </c>
      <c r="T3211" s="17">
        <f>[1]!share_freesharesmv(A3211,"",100000000)</f>
        <v>18.010524622399998</v>
      </c>
      <c r="U3211" s="17">
        <f>[1]!s_dq_amount_btin(A3211,E3211,100000000)</f>
        <v>0.32934875999999996</v>
      </c>
      <c r="V3211" s="17">
        <f>[1]!s_dq_turn(A3211,E3211)</f>
        <v>0.46319676321759623</v>
      </c>
      <c r="W3211" s="2">
        <f>[1]!s_pq_amount(A3211,"20260101","",100000000)</f>
        <v>60.147682279999998</v>
      </c>
      <c r="X3211" s="2">
        <f>[1]!s_pq_avgamount(A3211,"20260101","",100000000)</f>
        <v>0.54679711163636369</v>
      </c>
      <c r="Y3211" s="17">
        <f>[1]!s_ipo_dilutedpe(A3211)</f>
        <v>14</v>
      </c>
      <c r="Z3211" s="12">
        <f>[1]!s_ipo_collection_total(A3211,100000000)</f>
        <v>1.575</v>
      </c>
      <c r="AA3211" s="2">
        <f>[1]!s_val_pe_ttm(A3211,E3211)</f>
        <v>6.8353695869445801</v>
      </c>
      <c r="AB3211" s="5">
        <f>[1]!s_info_zjtxornot1(A3211,"")</f>
        <v>0</v>
      </c>
      <c r="AC3211" s="22" t="str">
        <f>[1]!s_info_nature1(A3211,"")</f>
        <v>地方国有企业</v>
      </c>
      <c r="AD3211" s="6" t="str">
        <f>[1]!s_info_city(A3211)</f>
        <v>郑州市</v>
      </c>
      <c r="AE3211" s="6" t="str">
        <f>[1]!s_info_province(A3211)</f>
        <v>河南省</v>
      </c>
      <c r="AF3211">
        <v>113.665412</v>
      </c>
      <c r="AG3211">
        <v>34.757975000000002</v>
      </c>
    </row>
    <row r="3212" spans="1:33" x14ac:dyDescent="0.3">
      <c r="A3212" s="12" t="s">
        <v>6884</v>
      </c>
      <c r="B3212" s="12" t="s">
        <v>6885</v>
      </c>
      <c r="C3212" s="16" t="str">
        <f>[1]!s_info_mkt(A3212)</f>
        <v>主板</v>
      </c>
      <c r="D3212" s="16" t="str">
        <f>[1]!s_ipo_listeddate(A3212)</f>
        <v>2015-12-09</v>
      </c>
      <c r="E3212" s="16" t="str">
        <f>[1]!lastradeday_s("000002","")</f>
        <v>2026-06-22</v>
      </c>
      <c r="F3212" s="16" t="str">
        <f>[1]!s_info_industry_csrc2023(A3212,"",3)</f>
        <v>食品制造业</v>
      </c>
      <c r="G3212" s="16" t="str">
        <f>[1]!s_info_industry_csrc2023(A3212,"",1)</f>
        <v>制造业</v>
      </c>
      <c r="H3212" s="16">
        <f>[1]!s_is(A3212,83,"FY","YTD","20251231",1,"",100000000)</f>
        <v>5.8548542659000002</v>
      </c>
      <c r="I3212" s="16">
        <f>[1]!s_is(A3212,83,"FY","YTD","20241231",1,"",100000000)</f>
        <v>5.3810562462</v>
      </c>
      <c r="J3212" s="16">
        <f t="shared" si="150"/>
        <v>8.8049259852020167E-2</v>
      </c>
      <c r="K3212" s="16">
        <f>[1]!s_is(A3212,61,"FY","YTD","20251231",1,"",100000000)</f>
        <v>0.27494542929999999</v>
      </c>
      <c r="L3212" s="16">
        <f>[1]!s_is(A3212,61,"FY","YTD","20241231",1,"",100000000)</f>
        <v>0.3597512786</v>
      </c>
      <c r="M3212" s="16">
        <f t="shared" si="151"/>
        <v>-0.23573467099277187</v>
      </c>
      <c r="N3212" s="16">
        <f>[1]!s_fa_roe(A3212,"20251231")</f>
        <v>4.8616000000000001</v>
      </c>
      <c r="O3212" s="16">
        <f>[1]!s_stmnote_rdexp(A3212,"20251231",1,10000)</f>
        <v>917.48555099999999</v>
      </c>
      <c r="P3212" s="20">
        <f t="shared" si="152"/>
        <v>1.5670510474421952E-2</v>
      </c>
      <c r="Q3212" s="16">
        <f>[1]!s_margin_tradingbalance(A3212,"",10000)</f>
        <v>5717.8612000000003</v>
      </c>
      <c r="R3212" s="16">
        <f>[1]!s_margin_seclendingbalance(A3212,"",10000)</f>
        <v>40.078800000000001</v>
      </c>
      <c r="S3212" s="17">
        <f>[1]!s_val_ev(A3212,"",100000000)</f>
        <v>29.1648</v>
      </c>
      <c r="T3212" s="17">
        <f>[1]!share_freesharesmv(A3212,"",100000000)</f>
        <v>12.336557880000001</v>
      </c>
      <c r="U3212" s="17">
        <f>[1]!s_dq_amount_btin(A3212,E3212,100000000)</f>
        <v>0.53207461</v>
      </c>
      <c r="V3212" s="17">
        <f>[1]!s_dq_turn(A3212,E3212)</f>
        <v>1.8457482993197278</v>
      </c>
      <c r="W3212" s="2">
        <f>[1]!s_pq_amount(A3212,"20260101","",100000000)</f>
        <v>221.59299618</v>
      </c>
      <c r="X3212" s="2">
        <f>[1]!s_pq_avgamount(A3212,"20260101","",100000000)</f>
        <v>2.0144817834545456</v>
      </c>
      <c r="Y3212" s="17">
        <f>[1]!s_ipo_dilutedpe(A3212)</f>
        <v>22.95</v>
      </c>
      <c r="Z3212" s="12">
        <f>[1]!s_ipo_collection_total(A3212,100000000)</f>
        <v>3.03</v>
      </c>
      <c r="AA3212" s="2">
        <f>[1]!s_val_pe_ttm(A3212,E3212)</f>
        <v>88.0257568359375</v>
      </c>
      <c r="AB3212" s="5">
        <f>[1]!s_info_zjtxornot1(A3212,"")</f>
        <v>0</v>
      </c>
      <c r="AC3212" s="22" t="str">
        <f>[1]!s_info_nature1(A3212,"")</f>
        <v>外资企业</v>
      </c>
      <c r="AD3212" s="6" t="str">
        <f>[1]!s_info_city(A3212)</f>
        <v>泉州市</v>
      </c>
      <c r="AE3212" s="6" t="str">
        <f>[1]!s_info_province(A3212)</f>
        <v>福建省</v>
      </c>
      <c r="AF3212">
        <v>118.589421</v>
      </c>
      <c r="AG3212">
        <v>24.908853000000001</v>
      </c>
    </row>
    <row r="3213" spans="1:33" x14ac:dyDescent="0.3">
      <c r="A3213" s="12" t="s">
        <v>6886</v>
      </c>
      <c r="B3213" s="12" t="s">
        <v>6887</v>
      </c>
      <c r="C3213" s="16" t="str">
        <f>[1]!s_info_mkt(A3213)</f>
        <v>主板</v>
      </c>
      <c r="D3213" s="16" t="str">
        <f>[1]!s_ipo_listeddate(A3213)</f>
        <v>2011-03-03</v>
      </c>
      <c r="E3213" s="16" t="str">
        <f>[1]!lastradeday_s("000002","")</f>
        <v>2026-06-22</v>
      </c>
      <c r="F3213" s="16" t="str">
        <f>[1]!s_info_industry_csrc2023(A3213,"",3)</f>
        <v>电气机械和器材制造业</v>
      </c>
      <c r="G3213" s="16" t="str">
        <f>[1]!s_info_industry_csrc2023(A3213,"",1)</f>
        <v>制造业</v>
      </c>
      <c r="H3213" s="16">
        <f>[1]!s_is(A3213,83,"FY","YTD","20251231",1,"",100000000)</f>
        <v>79.987404208400008</v>
      </c>
      <c r="I3213" s="16">
        <f>[1]!s_is(A3213,83,"FY","YTD","20241231",1,"",100000000)</f>
        <v>62.007363590699995</v>
      </c>
      <c r="J3213" s="16">
        <f t="shared" si="150"/>
        <v>0.28996621653491328</v>
      </c>
      <c r="K3213" s="16">
        <f>[1]!s_is(A3213,61,"FY","YTD","20251231",1,"",100000000)</f>
        <v>1.6141190252000002</v>
      </c>
      <c r="L3213" s="16">
        <f>[1]!s_is(A3213,61,"FY","YTD","20241231",1,"",100000000)</f>
        <v>0.25492776649999999</v>
      </c>
      <c r="M3213" s="16">
        <f t="shared" si="151"/>
        <v>5.33167209425969</v>
      </c>
      <c r="N3213" s="16">
        <f>[1]!s_fa_roe(A3213,"20251231")</f>
        <v>6.14</v>
      </c>
      <c r="O3213" s="16">
        <f>[1]!s_stmnote_rdexp(A3213,"20251231",1,10000)</f>
        <v>15313.616706000001</v>
      </c>
      <c r="P3213" s="20">
        <f t="shared" si="152"/>
        <v>1.9145035218422323E-2</v>
      </c>
      <c r="Q3213" s="16">
        <f>[1]!s_margin_tradingbalance(A3213,"",10000)</f>
        <v>27992.3217</v>
      </c>
      <c r="R3213" s="16">
        <f>[1]!s_margin_seclendingbalance(A3213,"",10000)</f>
        <v>1.5599000000000001</v>
      </c>
      <c r="S3213" s="17">
        <f>[1]!s_val_ev(A3213,"",100000000)</f>
        <v>60.659913187500003</v>
      </c>
      <c r="T3213" s="17">
        <f>[1]!share_freesharesmv(A3213,"",100000000)</f>
        <v>47.500724699999999</v>
      </c>
      <c r="U3213" s="17">
        <f>[1]!s_dq_amount_btin(A3213,E3213,100000000)</f>
        <v>3.4515160100000002</v>
      </c>
      <c r="V3213" s="17">
        <f>[1]!s_dq_turn(A3213,E3213)</f>
        <v>6.7475985717048355</v>
      </c>
      <c r="W3213" s="2">
        <f>[1]!s_pq_amount(A3213,"20260101","",100000000)</f>
        <v>926.64046167000004</v>
      </c>
      <c r="X3213" s="2">
        <f>[1]!s_pq_avgamount(A3213,"20260101","",100000000)</f>
        <v>8.4240041970000004</v>
      </c>
      <c r="Y3213" s="17">
        <f>[1]!s_ipo_dilutedpe(A3213)</f>
        <v>42.35</v>
      </c>
      <c r="Z3213" s="12">
        <f>[1]!s_ipo_collection_total(A3213,100000000)</f>
        <v>5.76</v>
      </c>
      <c r="AA3213" s="2">
        <f>[1]!s_val_pe_ttm(A3213,E3213)</f>
        <v>34.791522979736328</v>
      </c>
      <c r="AB3213" s="5">
        <f>[1]!s_info_zjtxornot1(A3213,"")</f>
        <v>1</v>
      </c>
      <c r="AC3213" s="22" t="str">
        <f>[1]!s_info_nature1(A3213,"")</f>
        <v>民营企业</v>
      </c>
      <c r="AD3213" s="6" t="str">
        <f>[1]!s_info_city(A3213)</f>
        <v>洛阳市</v>
      </c>
      <c r="AE3213" s="6" t="str">
        <f>[1]!s_info_province(A3213)</f>
        <v>河南省</v>
      </c>
      <c r="AF3213">
        <v>112.434468</v>
      </c>
      <c r="AG3213">
        <v>34.663041</v>
      </c>
    </row>
    <row r="3214" spans="1:33" x14ac:dyDescent="0.3">
      <c r="A3214" s="12" t="s">
        <v>6888</v>
      </c>
      <c r="B3214" s="12" t="s">
        <v>6889</v>
      </c>
      <c r="C3214" s="16" t="str">
        <f>[1]!s_info_mkt(A3214)</f>
        <v>主板</v>
      </c>
      <c r="D3214" s="16" t="str">
        <f>[1]!s_ipo_listeddate(A3214)</f>
        <v>1995-02-06</v>
      </c>
      <c r="E3214" s="16" t="str">
        <f>[1]!lastradeday_s("000002","")</f>
        <v>2026-06-22</v>
      </c>
      <c r="F3214" s="16" t="str">
        <f>[1]!s_info_industry_csrc2023(A3214,"",3)</f>
        <v>电气机械和器材制造业</v>
      </c>
      <c r="G3214" s="16" t="str">
        <f>[1]!s_info_industry_csrc2023(A3214,"",1)</f>
        <v>制造业</v>
      </c>
      <c r="H3214" s="16">
        <f>[1]!s_is(A3214,83,"FY","YTD","20251231",1,"",100000000)</f>
        <v>281.07630472150004</v>
      </c>
      <c r="I3214" s="16">
        <f>[1]!s_is(A3214,83,"FY","YTD","20241231",1,"",100000000)</f>
        <v>260.93661241320001</v>
      </c>
      <c r="J3214" s="16">
        <f t="shared" si="150"/>
        <v>7.7182316893147584E-2</v>
      </c>
      <c r="K3214" s="16">
        <f>[1]!s_is(A3214,61,"FY","YTD","20251231",1,"",100000000)</f>
        <v>0.58875746159999998</v>
      </c>
      <c r="L3214" s="16">
        <f>[1]!s_is(A3214,61,"FY","YTD","20241231",1,"",100000000)</f>
        <v>-3.1804242257999999</v>
      </c>
      <c r="M3214" s="16">
        <f t="shared" si="151"/>
        <v>1.1851191601497453</v>
      </c>
      <c r="N3214" s="16">
        <f>[1]!s_fa_roe(A3214,"20251231")</f>
        <v>1.3978999999999999</v>
      </c>
      <c r="O3214" s="16">
        <f>[1]!s_stmnote_rdexp(A3214,"20251231",1,10000)</f>
        <v>55900.693276999998</v>
      </c>
      <c r="P3214" s="20">
        <f t="shared" si="152"/>
        <v>1.9888084601221833E-2</v>
      </c>
      <c r="Q3214" s="16">
        <f>[1]!s_margin_tradingbalance(A3214,"",10000)</f>
        <v>258922.62539999999</v>
      </c>
      <c r="R3214" s="16">
        <f>[1]!s_margin_seclendingbalance(A3214,"",10000)</f>
        <v>1615.3976</v>
      </c>
      <c r="S3214" s="17">
        <f>[1]!s_val_ev(A3214,"",100000000)</f>
        <v>802.29601767899999</v>
      </c>
      <c r="T3214" s="17">
        <f>[1]!share_freesharesmv(A3214,"",100000000)</f>
        <v>443.7338012925</v>
      </c>
      <c r="U3214" s="17">
        <f>[1]!s_dq_amount_btin(A3214,E3214,100000000)</f>
        <v>49.933139609999998</v>
      </c>
      <c r="V3214" s="17">
        <f>[1]!s_dq_turn(A3214,E3214)</f>
        <v>6.3629042410908392</v>
      </c>
      <c r="W3214" s="2">
        <f>[1]!s_pq_amount(A3214,"20260101","",100000000)</f>
        <v>2187.0980271399999</v>
      </c>
      <c r="X3214" s="2">
        <f>[1]!s_pq_avgamount(A3214,"20260101","",100000000)</f>
        <v>19.882709337636364</v>
      </c>
      <c r="Y3214" s="17">
        <f>[1]!s_ipo_dilutedpe(A3214)</f>
        <v>0</v>
      </c>
      <c r="Z3214" s="12">
        <f>[1]!s_ipo_collection_total(A3214,100000000)</f>
        <v>1.4370000000000001</v>
      </c>
      <c r="AA3214" s="2">
        <f>[1]!s_val_pe_ttm(A3214,E3214)</f>
        <v>732.2249755859375</v>
      </c>
      <c r="AB3214" s="5">
        <f>[1]!s_info_zjtxornot1(A3214,"")</f>
        <v>1</v>
      </c>
      <c r="AC3214" s="22" t="str">
        <f>[1]!s_info_nature1(A3214,"")</f>
        <v>民营企业</v>
      </c>
      <c r="AD3214" s="6" t="str">
        <f>[1]!s_info_city(A3214)</f>
        <v>西宁市</v>
      </c>
      <c r="AE3214" s="6" t="str">
        <f>[1]!s_info_province(A3214)</f>
        <v>青海省</v>
      </c>
      <c r="AF3214">
        <v>101.778916</v>
      </c>
      <c r="AG3214">
        <v>36.623178000000003</v>
      </c>
    </row>
    <row r="3215" spans="1:33" x14ac:dyDescent="0.3">
      <c r="A3215" s="12" t="s">
        <v>6890</v>
      </c>
      <c r="B3215" s="12" t="s">
        <v>6891</v>
      </c>
      <c r="C3215" s="16" t="str">
        <f>[1]!s_info_mkt(A3215)</f>
        <v>创业板</v>
      </c>
      <c r="D3215" s="16" t="str">
        <f>[1]!s_ipo_listeddate(A3215)</f>
        <v>2009-10-30</v>
      </c>
      <c r="E3215" s="16" t="str">
        <f>[1]!lastradeday_s("000002","")</f>
        <v>2026-06-22</v>
      </c>
      <c r="F3215" s="16" t="str">
        <f>[1]!s_info_industry_csrc2023(A3215,"",3)</f>
        <v>批发业</v>
      </c>
      <c r="G3215" s="16" t="str">
        <f>[1]!s_info_industry_csrc2023(A3215,"",1)</f>
        <v>批发和零售业</v>
      </c>
      <c r="H3215" s="16">
        <f>[1]!s_is(A3215,83,"FY","YTD","20251231",1,"",100000000)</f>
        <v>27.6576658635</v>
      </c>
      <c r="I3215" s="16">
        <f>[1]!s_is(A3215,83,"FY","YTD","20241231",1,"",100000000)</f>
        <v>27.0895368915</v>
      </c>
      <c r="J3215" s="16">
        <f t="shared" si="150"/>
        <v>2.0972265944430468E-2</v>
      </c>
      <c r="K3215" s="16">
        <f>[1]!s_is(A3215,61,"FY","YTD","20251231",1,"",100000000)</f>
        <v>-0.31219105949999998</v>
      </c>
      <c r="L3215" s="16">
        <f>[1]!s_is(A3215,61,"FY","YTD","20241231",1,"",100000000)</f>
        <v>-0.30812760960000002</v>
      </c>
      <c r="M3215" s="16">
        <f t="shared" si="151"/>
        <v>-1.3187555329024173E-2</v>
      </c>
      <c r="N3215" s="16">
        <f>[1]!s_fa_roe(A3215,"20251231")</f>
        <v>-5.9915000000000003</v>
      </c>
      <c r="O3215" s="16">
        <f>[1]!s_stmnote_rdexp(A3215,"20251231",1,10000)</f>
        <v>1065.072827</v>
      </c>
      <c r="P3215" s="20">
        <f t="shared" si="152"/>
        <v>3.8509136391208757E-3</v>
      </c>
      <c r="Q3215" s="16">
        <f>[1]!s_margin_tradingbalance(A3215,"",10000)</f>
        <v>31891.541799999999</v>
      </c>
      <c r="R3215" s="16">
        <f>[1]!s_margin_seclendingbalance(A3215,"",10000)</f>
        <v>148.005</v>
      </c>
      <c r="S3215" s="17">
        <f>[1]!s_val_ev(A3215,"",100000000)</f>
        <v>36.474940044</v>
      </c>
      <c r="T3215" s="17">
        <f>[1]!share_freesharesmv(A3215,"",100000000)</f>
        <v>29.306536820999998</v>
      </c>
      <c r="U3215" s="17">
        <f>[1]!s_dq_amount_btin(A3215,E3215,100000000)</f>
        <v>0.84553011</v>
      </c>
      <c r="V3215" s="17">
        <f>[1]!s_dq_turn(A3215,E3215)</f>
        <v>2.3407348358072295</v>
      </c>
      <c r="W3215" s="2">
        <f>[1]!s_pq_amount(A3215,"20260101","",100000000)</f>
        <v>164.91139419999999</v>
      </c>
      <c r="X3215" s="2">
        <f>[1]!s_pq_avgamount(A3215,"20260101","",100000000)</f>
        <v>1.4991944927272729</v>
      </c>
      <c r="Y3215" s="17">
        <f>[1]!s_ipo_dilutedpe(A3215)</f>
        <v>57.26</v>
      </c>
      <c r="Z3215" s="12">
        <f>[1]!s_ipo_collection_total(A3215,100000000)</f>
        <v>3.976</v>
      </c>
      <c r="AA3215" s="2">
        <f>[1]!s_val_pe_ttm(A3215,E3215)</f>
        <v>-116.32570648193359</v>
      </c>
      <c r="AB3215" s="5">
        <f>[1]!s_info_zjtxornot1(A3215,"")</f>
        <v>0</v>
      </c>
      <c r="AC3215" s="22" t="str">
        <f>[1]!s_info_nature1(A3215,"")</f>
        <v>民营企业</v>
      </c>
      <c r="AD3215" s="6" t="str">
        <f>[1]!s_info_city(A3215)</f>
        <v>成都市</v>
      </c>
      <c r="AE3215" s="6" t="str">
        <f>[1]!s_info_province(A3215)</f>
        <v>四川省</v>
      </c>
      <c r="AF3215">
        <v>104.065735</v>
      </c>
      <c r="AG3215">
        <v>30.659462000000001</v>
      </c>
    </row>
    <row r="3216" spans="1:33" x14ac:dyDescent="0.3">
      <c r="A3216" s="12" t="s">
        <v>6892</v>
      </c>
      <c r="B3216" s="12" t="s">
        <v>6893</v>
      </c>
      <c r="C3216" s="16" t="str">
        <f>[1]!s_info_mkt(A3216)</f>
        <v>创业板</v>
      </c>
      <c r="D3216" s="16" t="str">
        <f>[1]!s_ipo_listeddate(A3216)</f>
        <v>2014-01-29</v>
      </c>
      <c r="E3216" s="16" t="str">
        <f>[1]!lastradeday_s("000002","")</f>
        <v>2026-06-22</v>
      </c>
      <c r="F3216" s="16" t="str">
        <f>[1]!s_info_industry_csrc2023(A3216,"",3)</f>
        <v>软件和信息技术服务业</v>
      </c>
      <c r="G3216" s="16" t="str">
        <f>[1]!s_info_industry_csrc2023(A3216,"",1)</f>
        <v>信息传输、软件和信息技术服务业</v>
      </c>
      <c r="H3216" s="16">
        <f>[1]!s_is(A3216,83,"FY","YTD","20251231",1,"",100000000)</f>
        <v>25.414772339699997</v>
      </c>
      <c r="I3216" s="16">
        <f>[1]!s_is(A3216,83,"FY","YTD","20241231",1,"",100000000)</f>
        <v>23.580129149299999</v>
      </c>
      <c r="J3216" s="16">
        <f t="shared" si="150"/>
        <v>7.780462858298054E-2</v>
      </c>
      <c r="K3216" s="16">
        <f>[1]!s_is(A3216,61,"FY","YTD","20251231",1,"",100000000)</f>
        <v>-0.45252613479999998</v>
      </c>
      <c r="L3216" s="16">
        <f>[1]!s_is(A3216,61,"FY","YTD","20241231",1,"",100000000)</f>
        <v>-3.6480740091000001</v>
      </c>
      <c r="M3216" s="16">
        <f t="shared" si="151"/>
        <v>0.87595478225738066</v>
      </c>
      <c r="N3216" s="16">
        <f>[1]!s_fa_roe(A3216,"20251231")</f>
        <v>-1.7541</v>
      </c>
      <c r="O3216" s="16">
        <f>[1]!s_stmnote_rdexp(A3216,"20251231",1,10000)</f>
        <v>57638.913073000003</v>
      </c>
      <c r="P3216" s="20">
        <f t="shared" si="152"/>
        <v>0.22679295451709872</v>
      </c>
      <c r="Q3216" s="16">
        <f>[1]!s_margin_tradingbalance(A3216,"",10000)</f>
        <v>29433.5789</v>
      </c>
      <c r="R3216" s="16">
        <f>[1]!s_margin_seclendingbalance(A3216,"",10000)</f>
        <v>3.6351</v>
      </c>
      <c r="S3216" s="17">
        <f>[1]!s_val_ev(A3216,"",100000000)</f>
        <v>47.826691332999999</v>
      </c>
      <c r="T3216" s="17">
        <f>[1]!share_freesharesmv(A3216,"",100000000)</f>
        <v>36.579180254000001</v>
      </c>
      <c r="U3216" s="17">
        <f>[1]!s_dq_amount_btin(A3216,E3216,100000000)</f>
        <v>1.5026481199999999</v>
      </c>
      <c r="V3216" s="17">
        <f>[1]!s_dq_turn(A3216,E3216)</f>
        <v>3.2580174428452993</v>
      </c>
      <c r="W3216" s="2">
        <f>[1]!s_pq_amount(A3216,"20260101","",100000000)</f>
        <v>425.10276092999999</v>
      </c>
      <c r="X3216" s="2">
        <f>[1]!s_pq_avgamount(A3216,"20260101","",100000000)</f>
        <v>3.8645705539090907</v>
      </c>
      <c r="Y3216" s="17">
        <f>[1]!s_ipo_dilutedpe(A3216)</f>
        <v>37.96</v>
      </c>
      <c r="Z3216" s="12">
        <f>[1]!s_ipo_collection_total(A3216,100000000)</f>
        <v>8.6715</v>
      </c>
      <c r="AA3216" s="2">
        <f>[1]!s_val_pe_ttm(A3216,E3216)</f>
        <v>-115.05904388427734</v>
      </c>
      <c r="AB3216" s="5">
        <f>[1]!s_info_zjtxornot1(A3216,"")</f>
        <v>0</v>
      </c>
      <c r="AC3216" s="22" t="str">
        <f>[1]!s_info_nature1(A3216,"")</f>
        <v>公众企业</v>
      </c>
      <c r="AD3216" s="6" t="str">
        <f>[1]!s_info_city(A3216)</f>
        <v>北京市</v>
      </c>
      <c r="AE3216" s="6" t="str">
        <f>[1]!s_info_province(A3216)</f>
        <v>北京</v>
      </c>
      <c r="AF3216">
        <v>116.40528500000001</v>
      </c>
      <c r="AG3216">
        <v>39.904989</v>
      </c>
    </row>
    <row r="3217" spans="1:33" x14ac:dyDescent="0.3">
      <c r="A3217" s="12" t="s">
        <v>195</v>
      </c>
      <c r="B3217" s="12" t="s">
        <v>196</v>
      </c>
      <c r="C3217" s="16" t="str">
        <f>[1]!s_info_mkt(A3217)</f>
        <v>北证</v>
      </c>
      <c r="D3217" s="16" t="str">
        <f>[1]!s_ipo_listeddate(A3217)</f>
        <v>2023-03-14</v>
      </c>
      <c r="E3217" s="16" t="str">
        <f>[1]!lastradeday_s("000002","")</f>
        <v>2026-06-22</v>
      </c>
      <c r="F3217" s="16" t="str">
        <f>[1]!s_info_industry_csrc2023(A3217,"",3)</f>
        <v>金属制品业</v>
      </c>
      <c r="G3217" s="16" t="str">
        <f>[1]!s_info_industry_csrc2023(A3217,"",1)</f>
        <v>制造业</v>
      </c>
      <c r="H3217" s="16">
        <f>[1]!s_is(A3217,83,"FY","YTD","20251231",1,"",100000000)</f>
        <v>15.42882249</v>
      </c>
      <c r="I3217" s="16">
        <f>[1]!s_is(A3217,83,"FY","YTD","20241231",1,"",100000000)</f>
        <v>9.8340603017999992</v>
      </c>
      <c r="J3217" s="16">
        <f t="shared" si="150"/>
        <v>0.56891680714790316</v>
      </c>
      <c r="K3217" s="16">
        <f>[1]!s_is(A3217,61,"FY","YTD","20251231",1,"",100000000)</f>
        <v>9.1020678900000013E-2</v>
      </c>
      <c r="L3217" s="16">
        <f>[1]!s_is(A3217,61,"FY","YTD","20241231",1,"",100000000)</f>
        <v>-4.4967718499999997E-2</v>
      </c>
      <c r="M3217" s="16">
        <f t="shared" si="151"/>
        <v>3.0241337994499329</v>
      </c>
      <c r="N3217" s="16">
        <f>[1]!s_fa_roe(A3217,"20251231")</f>
        <v>1.2785</v>
      </c>
      <c r="O3217" s="16">
        <f>[1]!s_stmnote_rdexp(A3217,"20251231",1,10000)</f>
        <v>5836.4004969999996</v>
      </c>
      <c r="P3217" s="20">
        <f t="shared" si="152"/>
        <v>3.782790618521141E-2</v>
      </c>
      <c r="Q3217" s="16">
        <f>[1]!s_margin_tradingbalance(A3217,"",10000)</f>
        <v>546.90650000000005</v>
      </c>
      <c r="R3217" s="16">
        <f>[1]!s_margin_seclendingbalance(A3217,"",10000)</f>
        <v>0</v>
      </c>
      <c r="S3217" s="17">
        <f>[1]!s_val_ev(A3217,"",100000000)</f>
        <v>9.1719228281999996</v>
      </c>
      <c r="T3217" s="17">
        <f>[1]!share_freesharesmv(A3217,"",100000000)</f>
        <v>5.2458206569999994</v>
      </c>
      <c r="U3217" s="17">
        <f>[1]!s_dq_amount_btin(A3217,E3217,100000000)</f>
        <v>0.12366719</v>
      </c>
      <c r="V3217" s="17">
        <f>[1]!s_dq_turn(A3217,E3217)</f>
        <v>2.1985681314488263</v>
      </c>
      <c r="W3217" s="2">
        <f>[1]!s_pq_amount(A3217,"20260101","",100000000)</f>
        <v>15.227531770000001</v>
      </c>
      <c r="X3217" s="2">
        <f>[1]!s_pq_avgamount(A3217,"20260101","",100000000)</f>
        <v>0.138432107</v>
      </c>
      <c r="Y3217" s="17">
        <f>[1]!s_ipo_dilutedpe(A3217)</f>
        <v>16.5</v>
      </c>
      <c r="Z3217" s="12">
        <f>[1]!s_ipo_collection_total(A3217,100000000)</f>
        <v>1.512</v>
      </c>
      <c r="AA3217" s="2">
        <f>[1]!s_val_pe_ttm(A3217,E3217)</f>
        <v>74.982536315917969</v>
      </c>
      <c r="AB3217" s="5">
        <f>[1]!s_info_zjtxornot1(A3217,"")</f>
        <v>1</v>
      </c>
      <c r="AC3217" s="22" t="str">
        <f>[1]!s_info_nature1(A3217,"")</f>
        <v>民营企业</v>
      </c>
      <c r="AD3217" s="6" t="str">
        <f>[1]!s_info_city(A3217)</f>
        <v>徐州市</v>
      </c>
      <c r="AE3217" s="6" t="str">
        <f>[1]!s_info_province(A3217)</f>
        <v>江苏省</v>
      </c>
      <c r="AF3217">
        <v>117.184811</v>
      </c>
      <c r="AG3217">
        <v>34.261792</v>
      </c>
    </row>
    <row r="3218" spans="1:33" x14ac:dyDescent="0.3">
      <c r="A3218" s="12" t="s">
        <v>6894</v>
      </c>
      <c r="B3218" s="12" t="s">
        <v>6895</v>
      </c>
      <c r="C3218" s="16" t="str">
        <f>[1]!s_info_mkt(A3218)</f>
        <v>主板</v>
      </c>
      <c r="D3218" s="16" t="str">
        <f>[1]!s_ipo_listeddate(A3218)</f>
        <v>1999-08-17</v>
      </c>
      <c r="E3218" s="16" t="str">
        <f>[1]!lastradeday_s("000002","")</f>
        <v>2026-06-22</v>
      </c>
      <c r="F3218" s="16" t="str">
        <f>[1]!s_info_industry_csrc2023(A3218,"",3)</f>
        <v>电气机械和器材制造业</v>
      </c>
      <c r="G3218" s="16" t="str">
        <f>[1]!s_info_industry_csrc2023(A3218,"",1)</f>
        <v>制造业</v>
      </c>
      <c r="H3218" s="16">
        <f>[1]!s_is(A3218,83,"FY","YTD","20251231",1,"",100000000)</f>
        <v>13.9214713416</v>
      </c>
      <c r="I3218" s="16">
        <f>[1]!s_is(A3218,83,"FY","YTD","20241231",1,"",100000000)</f>
        <v>10.150720338200001</v>
      </c>
      <c r="J3218" s="16">
        <f t="shared" si="150"/>
        <v>0.37147619851269154</v>
      </c>
      <c r="K3218" s="16">
        <f>[1]!s_is(A3218,61,"FY","YTD","20251231",1,"",100000000)</f>
        <v>0.16660233529999999</v>
      </c>
      <c r="L3218" s="16">
        <f>[1]!s_is(A3218,61,"FY","YTD","20241231",1,"",100000000)</f>
        <v>0.14054113369999999</v>
      </c>
      <c r="M3218" s="16">
        <f t="shared" si="151"/>
        <v>0.18543469028526843</v>
      </c>
      <c r="N3218" s="16">
        <f>[1]!s_fa_roe(A3218,"20251231")</f>
        <v>3.0114000000000001</v>
      </c>
      <c r="O3218" s="16">
        <f>[1]!s_stmnote_rdexp(A3218,"20251231",1,10000)</f>
        <v>7831.3780319999996</v>
      </c>
      <c r="P3218" s="20">
        <f t="shared" si="152"/>
        <v>5.6253953621973531E-2</v>
      </c>
      <c r="Q3218" s="16">
        <f>[1]!s_margin_tradingbalance(A3218,"",10000)</f>
        <v>17159.680799999998</v>
      </c>
      <c r="R3218" s="16">
        <f>[1]!s_margin_seclendingbalance(A3218,"",10000)</f>
        <v>0</v>
      </c>
      <c r="S3218" s="17">
        <f>[1]!s_val_ev(A3218,"",100000000)</f>
        <v>40.2773921836</v>
      </c>
      <c r="T3218" s="17">
        <f>[1]!share_freesharesmv(A3218,"",100000000)</f>
        <v>26.120055561599997</v>
      </c>
      <c r="U3218" s="17">
        <f>[1]!s_dq_amount_btin(A3218,E3218,100000000)</f>
        <v>1.18163193</v>
      </c>
      <c r="V3218" s="17">
        <f>[1]!s_dq_turn(A3218,E3218)</f>
        <v>4.0358815097654999</v>
      </c>
      <c r="W3218" s="2">
        <f>[1]!s_pq_amount(A3218,"20260101","",100000000)</f>
        <v>124.43123078000001</v>
      </c>
      <c r="X3218" s="2">
        <f>[1]!s_pq_avgamount(A3218,"20260101","",100000000)</f>
        <v>1.1311930070909091</v>
      </c>
      <c r="Y3218" s="17">
        <f>[1]!s_ipo_dilutedpe(A3218)</f>
        <v>0</v>
      </c>
      <c r="Z3218" s="12">
        <f>[1]!s_ipo_collection_total(A3218,100000000)</f>
        <v>3.3</v>
      </c>
      <c r="AA3218" s="2">
        <f>[1]!s_val_pe_ttm(A3218,E3218)</f>
        <v>1875.1859130859375</v>
      </c>
      <c r="AB3218" s="5">
        <f>[1]!s_info_zjtxornot1(A3218,"")</f>
        <v>1</v>
      </c>
      <c r="AC3218" s="22" t="str">
        <f>[1]!s_info_nature1(A3218,"")</f>
        <v>民营企业</v>
      </c>
      <c r="AD3218" s="6" t="str">
        <f>[1]!s_info_city(A3218)</f>
        <v>临沂市</v>
      </c>
      <c r="AE3218" s="6" t="str">
        <f>[1]!s_info_province(A3218)</f>
        <v>山东省</v>
      </c>
      <c r="AF3218">
        <v>118.326443</v>
      </c>
      <c r="AG3218">
        <v>35.065282000000003</v>
      </c>
    </row>
    <row r="3219" spans="1:33" x14ac:dyDescent="0.3">
      <c r="A3219" s="12" t="s">
        <v>6896</v>
      </c>
      <c r="B3219" s="12" t="s">
        <v>6897</v>
      </c>
      <c r="C3219" s="16" t="str">
        <f>[1]!s_info_mkt(A3219)</f>
        <v>创业板</v>
      </c>
      <c r="D3219" s="16" t="str">
        <f>[1]!s_ipo_listeddate(A3219)</f>
        <v>2021-04-26</v>
      </c>
      <c r="E3219" s="16" t="str">
        <f>[1]!lastradeday_s("000002","")</f>
        <v>2026-06-22</v>
      </c>
      <c r="F3219" s="16" t="str">
        <f>[1]!s_info_industry_csrc2023(A3219,"",3)</f>
        <v>皮革、毛皮、羽毛及其制品和制鞋业</v>
      </c>
      <c r="G3219" s="16" t="str">
        <f>[1]!s_info_industry_csrc2023(A3219,"",1)</f>
        <v>制造业</v>
      </c>
      <c r="H3219" s="16">
        <f>[1]!s_is(A3219,83,"FY","YTD","20251231",1,"",100000000)</f>
        <v>249.80125148089999</v>
      </c>
      <c r="I3219" s="16">
        <f>[1]!s_is(A3219,83,"FY","YTD","20241231",1,"",100000000)</f>
        <v>240.06393622269999</v>
      </c>
      <c r="J3219" s="16">
        <f t="shared" si="150"/>
        <v>4.0561341330198841E-2</v>
      </c>
      <c r="K3219" s="16">
        <f>[1]!s_is(A3219,61,"FY","YTD","20251231",1,"",100000000)</f>
        <v>32.066702421199999</v>
      </c>
      <c r="L3219" s="16">
        <f>[1]!s_is(A3219,61,"FY","YTD","20241231",1,"",100000000)</f>
        <v>38.4032903787</v>
      </c>
      <c r="M3219" s="16">
        <f t="shared" si="151"/>
        <v>-0.16500117294674641</v>
      </c>
      <c r="N3219" s="16">
        <f>[1]!s_fa_roe(A3219,"20251231")</f>
        <v>19.0471</v>
      </c>
      <c r="O3219" s="16">
        <f>[1]!s_stmnote_rdexp(A3219,"20251231",1,10000)</f>
        <v>41382.869860999999</v>
      </c>
      <c r="P3219" s="20">
        <f t="shared" si="152"/>
        <v>1.656631806913272E-2</v>
      </c>
      <c r="Q3219" s="16">
        <f>[1]!s_margin_tradingbalance(A3219,"",10000)</f>
        <v>15489.8375</v>
      </c>
      <c r="R3219" s="16">
        <f>[1]!s_margin_seclendingbalance(A3219,"",10000)</f>
        <v>161.61420000000001</v>
      </c>
      <c r="S3219" s="17">
        <f>[1]!s_val_ev(A3219,"",100000000)</f>
        <v>364.3374</v>
      </c>
      <c r="T3219" s="17">
        <f>[1]!share_freesharesmv(A3219,"",100000000)</f>
        <v>56.535470670000002</v>
      </c>
      <c r="U3219" s="17">
        <f>[1]!s_dq_amount_btin(A3219,E3219,100000000)</f>
        <v>0.98743948999999998</v>
      </c>
      <c r="V3219" s="17">
        <f>[1]!s_dq_turn(A3219,E3219)</f>
        <v>0.27325440479536989</v>
      </c>
      <c r="W3219" s="2">
        <f>[1]!s_pq_amount(A3219,"20260101","",100000000)</f>
        <v>117.25237199</v>
      </c>
      <c r="X3219" s="2">
        <f>[1]!s_pq_avgamount(A3219,"20260101","",100000000)</f>
        <v>1.0659306544545455</v>
      </c>
      <c r="Y3219" s="17">
        <f>[1]!s_ipo_dilutedpe(A3219)</f>
        <v>22.17</v>
      </c>
      <c r="Z3219" s="12">
        <f>[1]!s_ipo_collection_total(A3219,100000000)</f>
        <v>38.867400000000004</v>
      </c>
      <c r="AA3219" s="2">
        <f>[1]!s_val_pe_ttm(A3219,E3219)</f>
        <v>12.879617691040039</v>
      </c>
      <c r="AB3219" s="5">
        <f>[1]!s_info_zjtxornot1(A3219,"")</f>
        <v>0</v>
      </c>
      <c r="AC3219" s="22" t="str">
        <f>[1]!s_info_nature1(A3219,"")</f>
        <v>外资企业</v>
      </c>
      <c r="AD3219" s="6" t="str">
        <f>[1]!s_info_city(A3219)</f>
        <v>中山市</v>
      </c>
      <c r="AE3219" s="6" t="str">
        <f>[1]!s_info_province(A3219)</f>
        <v>广东省</v>
      </c>
      <c r="AF3219">
        <v>113.382391</v>
      </c>
      <c r="AG3219">
        <v>22.521113</v>
      </c>
    </row>
    <row r="3220" spans="1:33" x14ac:dyDescent="0.3">
      <c r="A3220" s="12" t="s">
        <v>6898</v>
      </c>
      <c r="B3220" s="12" t="s">
        <v>6899</v>
      </c>
      <c r="C3220" s="16" t="str">
        <f>[1]!s_info_mkt(A3220)</f>
        <v>主板</v>
      </c>
      <c r="D3220" s="16" t="str">
        <f>[1]!s_ipo_listeddate(A3220)</f>
        <v>2020-12-07</v>
      </c>
      <c r="E3220" s="16" t="str">
        <f>[1]!lastradeday_s("000002","")</f>
        <v>2026-06-22</v>
      </c>
      <c r="F3220" s="16" t="str">
        <f>[1]!s_info_industry_csrc2023(A3220,"",3)</f>
        <v>化学原料和化学制品制造业</v>
      </c>
      <c r="G3220" s="16" t="str">
        <f>[1]!s_info_industry_csrc2023(A3220,"",1)</f>
        <v>制造业</v>
      </c>
      <c r="H3220" s="16">
        <f>[1]!s_is(A3220,83,"FY","YTD","20251231",1,"",100000000)</f>
        <v>22.203711066900002</v>
      </c>
      <c r="I3220" s="16">
        <f>[1]!s_is(A3220,83,"FY","YTD","20241231",1,"",100000000)</f>
        <v>21.974306970600001</v>
      </c>
      <c r="J3220" s="16">
        <f t="shared" si="150"/>
        <v>1.0439651025487606E-2</v>
      </c>
      <c r="K3220" s="16">
        <f>[1]!s_is(A3220,61,"FY","YTD","20251231",1,"",100000000)</f>
        <v>4.9699166261999999</v>
      </c>
      <c r="L3220" s="16">
        <f>[1]!s_is(A3220,61,"FY","YTD","20241231",1,"",100000000)</f>
        <v>5.4080942384000004</v>
      </c>
      <c r="M3220" s="16">
        <f t="shared" si="151"/>
        <v>-8.1022554875012046E-2</v>
      </c>
      <c r="N3220" s="16">
        <f>[1]!s_fa_roe(A3220,"20251231")</f>
        <v>14.0687</v>
      </c>
      <c r="O3220" s="16">
        <f>[1]!s_stmnote_rdexp(A3220,"20251231",1,10000)</f>
        <v>7460.9114260000006</v>
      </c>
      <c r="P3220" s="20">
        <f t="shared" si="152"/>
        <v>3.3602092026509447E-2</v>
      </c>
      <c r="Q3220" s="16">
        <f>[1]!s_margin_tradingbalance(A3220,"",10000)</f>
        <v>0</v>
      </c>
      <c r="R3220" s="16">
        <f>[1]!s_margin_seclendingbalance(A3220,"",10000)</f>
        <v>0</v>
      </c>
      <c r="S3220" s="17">
        <f>[1]!s_val_ev(A3220,"",100000000)</f>
        <v>61.883411976000005</v>
      </c>
      <c r="T3220" s="17">
        <f>[1]!share_freesharesmv(A3220,"",100000000)</f>
        <v>19.84043028</v>
      </c>
      <c r="U3220" s="17">
        <f>[1]!s_dq_amount_btin(A3220,E3220,100000000)</f>
        <v>0.40114368</v>
      </c>
      <c r="V3220" s="17">
        <f>[1]!s_dq_turn(A3220,E3220)</f>
        <v>0.66424694774157067</v>
      </c>
      <c r="W3220" s="2">
        <f>[1]!s_pq_amount(A3220,"20260101","",100000000)</f>
        <v>66.071057589999995</v>
      </c>
      <c r="X3220" s="2">
        <f>[1]!s_pq_avgamount(A3220,"20260101","",100000000)</f>
        <v>0.60064597809090914</v>
      </c>
      <c r="Y3220" s="17">
        <f>[1]!s_ipo_dilutedpe(A3220)</f>
        <v>22.99</v>
      </c>
      <c r="Z3220" s="12">
        <f>[1]!s_ipo_collection_total(A3220,100000000)</f>
        <v>7.0059899249999997</v>
      </c>
      <c r="AA3220" s="2">
        <f>[1]!s_val_pe_ttm(A3220,E3220)</f>
        <v>14.118827819824219</v>
      </c>
      <c r="AB3220" s="5">
        <f>[1]!s_info_zjtxornot1(A3220,"")</f>
        <v>1</v>
      </c>
      <c r="AC3220" s="22" t="str">
        <f>[1]!s_info_nature1(A3220,"")</f>
        <v>民营企业</v>
      </c>
      <c r="AD3220" s="6" t="str">
        <f>[1]!s_info_city(A3220)</f>
        <v>无锡市</v>
      </c>
      <c r="AE3220" s="6" t="str">
        <f>[1]!s_info_province(A3220)</f>
        <v>江苏省</v>
      </c>
      <c r="AF3220">
        <v>120.301663</v>
      </c>
      <c r="AG3220">
        <v>31.574729000000001</v>
      </c>
    </row>
    <row r="3221" spans="1:33" x14ac:dyDescent="0.3">
      <c r="A3221" s="12" t="s">
        <v>6900</v>
      </c>
      <c r="B3221" s="12" t="s">
        <v>6901</v>
      </c>
      <c r="C3221" s="16" t="str">
        <f>[1]!s_info_mkt(A3221)</f>
        <v>主板</v>
      </c>
      <c r="D3221" s="16" t="str">
        <f>[1]!s_ipo_listeddate(A3221)</f>
        <v>2000-07-12</v>
      </c>
      <c r="E3221" s="16" t="str">
        <f>[1]!lastradeday_s("000002","")</f>
        <v>2026-06-22</v>
      </c>
      <c r="F3221" s="16" t="str">
        <f>[1]!s_info_industry_csrc2023(A3221,"",3)</f>
        <v>有色金属矿采选业</v>
      </c>
      <c r="G3221" s="16" t="str">
        <f>[1]!s_info_industry_csrc2023(A3221,"",1)</f>
        <v>采矿业</v>
      </c>
      <c r="H3221" s="16">
        <f>[1]!s_is(A3221,83,"FY","YTD","20251231",1,"",100000000)</f>
        <v>58.029180648999997</v>
      </c>
      <c r="I3221" s="16">
        <f>[1]!s_is(A3221,83,"FY","YTD","20241231",1,"",100000000)</f>
        <v>46.309375840400001</v>
      </c>
      <c r="J3221" s="16">
        <f t="shared" si="150"/>
        <v>0.25307628522118231</v>
      </c>
      <c r="K3221" s="16">
        <f>[1]!s_is(A3221,61,"FY","YTD","20251231",1,"",100000000)</f>
        <v>8.0077407714</v>
      </c>
      <c r="L3221" s="16">
        <f>[1]!s_is(A3221,61,"FY","YTD","20241231",1,"",100000000)</f>
        <v>6.5774021987999998</v>
      </c>
      <c r="M3221" s="16">
        <f t="shared" si="151"/>
        <v>0.21746253754422304</v>
      </c>
      <c r="N3221" s="16">
        <f>[1]!s_fa_roe(A3221,"20251231")</f>
        <v>18.195799999999998</v>
      </c>
      <c r="O3221" s="16">
        <f>[1]!s_stmnote_rdexp(A3221,"20251231",1,10000)</f>
        <v>8395.4656489999998</v>
      </c>
      <c r="P3221" s="20">
        <f t="shared" si="152"/>
        <v>1.4467661881668627E-2</v>
      </c>
      <c r="Q3221" s="16">
        <f>[1]!s_margin_tradingbalance(A3221,"",10000)</f>
        <v>6851.1858000000002</v>
      </c>
      <c r="R3221" s="16">
        <f>[1]!s_margin_seclendingbalance(A3221,"",10000)</f>
        <v>20.734999999999999</v>
      </c>
      <c r="S3221" s="17">
        <f>[1]!s_val_ev(A3221,"",100000000)</f>
        <v>451.65318000600007</v>
      </c>
      <c r="T3221" s="17">
        <f>[1]!share_freesharesmv(A3221,"",100000000)</f>
        <v>142.862562822</v>
      </c>
      <c r="U3221" s="17">
        <f>[1]!s_dq_amount_btin(A3221,E3221,100000000)</f>
        <v>16.33581328</v>
      </c>
      <c r="V3221" s="17">
        <f>[1]!s_dq_turn(A3221,E3221)</f>
        <v>8.4486205767134113</v>
      </c>
      <c r="W3221" s="2">
        <f>[1]!s_pq_amount(A3221,"20260101","",100000000)</f>
        <v>894.39554909000003</v>
      </c>
      <c r="X3221" s="2">
        <f>[1]!s_pq_avgamount(A3221,"20260101","",100000000)</f>
        <v>8.1308686280909086</v>
      </c>
      <c r="Y3221" s="17">
        <f>[1]!s_ipo_dilutedpe(A3221)</f>
        <v>23.97</v>
      </c>
      <c r="Z3221" s="12">
        <f>[1]!s_ipo_collection_total(A3221,100000000)</f>
        <v>1.86</v>
      </c>
      <c r="AA3221" s="2">
        <f>[1]!s_val_pe_ttm(A3221,E3221)</f>
        <v>54.466777801513672</v>
      </c>
      <c r="AB3221" s="5">
        <f>[1]!s_info_zjtxornot1(A3221,"")</f>
        <v>0</v>
      </c>
      <c r="AC3221" s="22" t="str">
        <f>[1]!s_info_nature1(A3221,"")</f>
        <v>地方国有企业</v>
      </c>
      <c r="AD3221" s="6" t="str">
        <f>[1]!s_info_city(A3221)</f>
        <v>南宁市</v>
      </c>
      <c r="AE3221" s="6" t="str">
        <f>[1]!s_info_province(A3221)</f>
        <v>广西壮族自治区</v>
      </c>
      <c r="AF3221">
        <v>108.320004</v>
      </c>
      <c r="AG3221">
        <v>22.824020000000001</v>
      </c>
    </row>
    <row r="3222" spans="1:33" x14ac:dyDescent="0.3">
      <c r="A3222" s="12" t="s">
        <v>6902</v>
      </c>
      <c r="B3222" s="12" t="s">
        <v>6903</v>
      </c>
      <c r="C3222" s="16" t="str">
        <f>[1]!s_info_mkt(A3222)</f>
        <v>主板</v>
      </c>
      <c r="D3222" s="16" t="str">
        <f>[1]!s_ipo_listeddate(A3222)</f>
        <v>1997-09-23</v>
      </c>
      <c r="E3222" s="16" t="str">
        <f>[1]!lastradeday_s("000002","")</f>
        <v>2026-06-22</v>
      </c>
      <c r="F3222" s="16" t="str">
        <f>[1]!s_info_industry_csrc2023(A3222,"",3)</f>
        <v>非金属矿物制品业</v>
      </c>
      <c r="G3222" s="16" t="str">
        <f>[1]!s_info_industry_csrc2023(A3222,"",1)</f>
        <v>制造业</v>
      </c>
      <c r="H3222" s="16">
        <f>[1]!s_is(A3222,83,"FY","YTD","20251231",1,"",100000000)</f>
        <v>45.555860861400006</v>
      </c>
      <c r="I3222" s="16">
        <f>[1]!s_is(A3222,83,"FY","YTD","20241231",1,"",100000000)</f>
        <v>59.565799284399993</v>
      </c>
      <c r="J3222" s="16">
        <f t="shared" si="150"/>
        <v>-0.23520104810662923</v>
      </c>
      <c r="K3222" s="16">
        <f>[1]!s_is(A3222,61,"FY","YTD","20251231",1,"",100000000)</f>
        <v>0.29016850280000001</v>
      </c>
      <c r="L3222" s="16">
        <f>[1]!s_is(A3222,61,"FY","YTD","20241231",1,"",100000000)</f>
        <v>0.13168260300000001</v>
      </c>
      <c r="M3222" s="16">
        <f t="shared" si="151"/>
        <v>1.2035447066610612</v>
      </c>
      <c r="N3222" s="16">
        <f>[1]!s_fa_roe(A3222,"20251231")</f>
        <v>0.42930000000000001</v>
      </c>
      <c r="O3222" s="16">
        <f>[1]!s_stmnote_rdexp(A3222,"20251231",1,10000)</f>
        <v>9878.8237549999994</v>
      </c>
      <c r="P3222" s="20">
        <f t="shared" si="152"/>
        <v>2.1685077547004359E-2</v>
      </c>
      <c r="Q3222" s="16">
        <f>[1]!s_margin_tradingbalance(A3222,"",10000)</f>
        <v>13468.867700000001</v>
      </c>
      <c r="R3222" s="16">
        <f>[1]!s_margin_seclendingbalance(A3222,"",10000)</f>
        <v>16.1112</v>
      </c>
      <c r="S3222" s="17">
        <f>[1]!s_val_ev(A3222,"",100000000)</f>
        <v>32.375260728999997</v>
      </c>
      <c r="T3222" s="17">
        <f>[1]!share_freesharesmv(A3222,"",100000000)</f>
        <v>16.403813326599998</v>
      </c>
      <c r="U3222" s="17">
        <f>[1]!s_dq_amount_btin(A3222,E3222,100000000)</f>
        <v>0.14980648999999999</v>
      </c>
      <c r="V3222" s="17">
        <f>[1]!s_dq_turn(A3222,E3222)</f>
        <v>0.46726680988392055</v>
      </c>
      <c r="W3222" s="2">
        <f>[1]!s_pq_amount(A3222,"20260101","",100000000)</f>
        <v>37.900445570000002</v>
      </c>
      <c r="X3222" s="2">
        <f>[1]!s_pq_avgamount(A3222,"20260101","",100000000)</f>
        <v>0.34454950518181815</v>
      </c>
      <c r="Y3222" s="17">
        <f>[1]!s_ipo_dilutedpe(A3222)</f>
        <v>0</v>
      </c>
      <c r="Z3222" s="12">
        <f>[1]!s_ipo_collection_total(A3222,100000000)</f>
        <v>2.13</v>
      </c>
      <c r="AA3222" s="2">
        <f>[1]!s_val_pe_ttm(A3222,E3222)</f>
        <v>-122.08683013916016</v>
      </c>
      <c r="AB3222" s="5">
        <f>[1]!s_info_zjtxornot1(A3222,"")</f>
        <v>0</v>
      </c>
      <c r="AC3222" s="22" t="str">
        <f>[1]!s_info_nature1(A3222,"")</f>
        <v>地方国有企业</v>
      </c>
      <c r="AD3222" s="6" t="str">
        <f>[1]!s_info_city(A3222)</f>
        <v>上饶市</v>
      </c>
      <c r="AE3222" s="6" t="str">
        <f>[1]!s_info_province(A3222)</f>
        <v>江西省</v>
      </c>
      <c r="AF3222">
        <v>117.97118500000001</v>
      </c>
      <c r="AG3222">
        <v>28.444420000000001</v>
      </c>
    </row>
    <row r="3223" spans="1:33" x14ac:dyDescent="0.3">
      <c r="A3223" s="12" t="s">
        <v>6904</v>
      </c>
      <c r="B3223" s="12" t="s">
        <v>6905</v>
      </c>
      <c r="C3223" s="16" t="str">
        <f>[1]!s_info_mkt(A3223)</f>
        <v>主板</v>
      </c>
      <c r="D3223" s="16" t="str">
        <f>[1]!s_ipo_listeddate(A3223)</f>
        <v>2014-09-30</v>
      </c>
      <c r="E3223" s="16" t="str">
        <f>[1]!lastradeday_s("000002","")</f>
        <v>2026-06-22</v>
      </c>
      <c r="F3223" s="16" t="str">
        <f>[1]!s_info_industry_csrc2023(A3223,"",3)</f>
        <v>燃气生产和供应业</v>
      </c>
      <c r="G3223" s="16" t="str">
        <f>[1]!s_info_industry_csrc2023(A3223,"",1)</f>
        <v>电力、热力、燃气及水生产和供应业</v>
      </c>
      <c r="H3223" s="16">
        <f>[1]!s_is(A3223,83,"FY","YTD","20251231",1,"",100000000)</f>
        <v>103.05180008159999</v>
      </c>
      <c r="I3223" s="16">
        <f>[1]!s_is(A3223,83,"FY","YTD","20241231",1,"",100000000)</f>
        <v>101.6185766859</v>
      </c>
      <c r="J3223" s="16">
        <f t="shared" si="150"/>
        <v>1.4103950699192014E-2</v>
      </c>
      <c r="K3223" s="16">
        <f>[1]!s_is(A3223,61,"FY","YTD","20251231",1,"",100000000)</f>
        <v>2.1057525598</v>
      </c>
      <c r="L3223" s="16">
        <f>[1]!s_is(A3223,61,"FY","YTD","20241231",1,"",100000000)</f>
        <v>3.8270628895000001</v>
      </c>
      <c r="M3223" s="16">
        <f t="shared" si="151"/>
        <v>-0.44977320190442094</v>
      </c>
      <c r="N3223" s="16">
        <f>[1]!s_fa_roe(A3223,"20251231")</f>
        <v>3.6644000000000001</v>
      </c>
      <c r="O3223" s="16">
        <f>[1]!s_stmnote_rdexp(A3223,"20251231",1,10000)</f>
        <v>0</v>
      </c>
      <c r="P3223" s="20">
        <f t="shared" si="152"/>
        <v>0</v>
      </c>
      <c r="Q3223" s="16">
        <f>[1]!s_margin_tradingbalance(A3223,"",10000)</f>
        <v>13080.0208</v>
      </c>
      <c r="R3223" s="16">
        <f>[1]!s_margin_seclendingbalance(A3223,"",10000)</f>
        <v>9.7614000000000001</v>
      </c>
      <c r="S3223" s="17">
        <f>[1]!s_val_ev(A3223,"",100000000)</f>
        <v>75.710428359999995</v>
      </c>
      <c r="T3223" s="17">
        <f>[1]!share_freesharesmv(A3223,"",100000000)</f>
        <v>34.098440603500002</v>
      </c>
      <c r="U3223" s="17">
        <f>[1]!s_dq_amount_btin(A3223,E3223,100000000)</f>
        <v>0.26862332</v>
      </c>
      <c r="V3223" s="17">
        <f>[1]!s_dq_turn(A3223,E3223)</f>
        <v>0.35910680455698324</v>
      </c>
      <c r="W3223" s="2">
        <f>[1]!s_pq_amount(A3223,"20260101","",100000000)</f>
        <v>76.495838410000005</v>
      </c>
      <c r="X3223" s="2">
        <f>[1]!s_pq_avgamount(A3223,"20260101","",100000000)</f>
        <v>0.69541671281818185</v>
      </c>
      <c r="Y3223" s="17">
        <f>[1]!s_ipo_dilutedpe(A3223)</f>
        <v>19.12</v>
      </c>
      <c r="Z3223" s="12">
        <f>[1]!s_ipo_collection_total(A3223,100000000)</f>
        <v>5.07</v>
      </c>
      <c r="AA3223" s="2">
        <f>[1]!s_val_pe_ttm(A3223,E3223)</f>
        <v>33.603984832763672</v>
      </c>
      <c r="AB3223" s="5">
        <f>[1]!s_info_zjtxornot1(A3223,"")</f>
        <v>0</v>
      </c>
      <c r="AC3223" s="22" t="str">
        <f>[1]!s_info_nature1(A3223,"")</f>
        <v>中央国有企业</v>
      </c>
      <c r="AD3223" s="6" t="str">
        <f>[1]!s_info_city(A3223)</f>
        <v>重庆市</v>
      </c>
      <c r="AE3223" s="6" t="str">
        <f>[1]!s_info_province(A3223)</f>
        <v>重庆</v>
      </c>
      <c r="AF3223">
        <v>106.50496200000001</v>
      </c>
      <c r="AG3223">
        <v>29.533155000000001</v>
      </c>
    </row>
    <row r="3224" spans="1:33" x14ac:dyDescent="0.3">
      <c r="A3224" s="12" t="s">
        <v>6906</v>
      </c>
      <c r="B3224" s="12" t="s">
        <v>6907</v>
      </c>
      <c r="C3224" s="16" t="str">
        <f>[1]!s_info_mkt(A3224)</f>
        <v>主板</v>
      </c>
      <c r="D3224" s="16" t="str">
        <f>[1]!s_ipo_listeddate(A3224)</f>
        <v>2020-12-28</v>
      </c>
      <c r="E3224" s="16" t="str">
        <f>[1]!lastradeday_s("000002","")</f>
        <v>2026-06-22</v>
      </c>
      <c r="F3224" s="16" t="str">
        <f>[1]!s_info_industry_csrc2023(A3224,"",3)</f>
        <v>计算机、通信和其他电子设备制造业</v>
      </c>
      <c r="G3224" s="16" t="str">
        <f>[1]!s_info_industry_csrc2023(A3224,"",1)</f>
        <v>制造业</v>
      </c>
      <c r="H3224" s="16">
        <f>[1]!s_is(A3224,83,"FY","YTD","20251231",1,"",100000000)</f>
        <v>13.672076506300002</v>
      </c>
      <c r="I3224" s="16">
        <f>[1]!s_is(A3224,83,"FY","YTD","20241231",1,"",100000000)</f>
        <v>14.019310779400001</v>
      </c>
      <c r="J3224" s="16">
        <f t="shared" si="150"/>
        <v>-2.4768284159177534E-2</v>
      </c>
      <c r="K3224" s="16">
        <f>[1]!s_is(A3224,61,"FY","YTD","20251231",1,"",100000000)</f>
        <v>0.73410922569999992</v>
      </c>
      <c r="L3224" s="16">
        <f>[1]!s_is(A3224,61,"FY","YTD","20241231",1,"",100000000)</f>
        <v>2.0329386642</v>
      </c>
      <c r="M3224" s="16">
        <f t="shared" si="151"/>
        <v>-0.63889258508992652</v>
      </c>
      <c r="N3224" s="16">
        <f>[1]!s_fa_roe(A3224,"20251231")</f>
        <v>4.1974</v>
      </c>
      <c r="O3224" s="16">
        <f>[1]!s_stmnote_rdexp(A3224,"20251231",1,10000)</f>
        <v>7382.0211239999999</v>
      </c>
      <c r="P3224" s="20">
        <f t="shared" si="152"/>
        <v>5.3993415854558836E-2</v>
      </c>
      <c r="Q3224" s="16">
        <f>[1]!s_margin_tradingbalance(A3224,"",10000)</f>
        <v>0</v>
      </c>
      <c r="R3224" s="16">
        <f>[1]!s_margin_seclendingbalance(A3224,"",10000)</f>
        <v>0</v>
      </c>
      <c r="S3224" s="17">
        <f>[1]!s_val_ev(A3224,"",100000000)</f>
        <v>35.092417500000003</v>
      </c>
      <c r="T3224" s="17">
        <f>[1]!share_freesharesmv(A3224,"",100000000)</f>
        <v>9.19527699</v>
      </c>
      <c r="U3224" s="17">
        <f>[1]!s_dq_amount_btin(A3224,E3224,100000000)</f>
        <v>0.32072078999999998</v>
      </c>
      <c r="V3224" s="17">
        <f>[1]!s_dq_turn(A3224,E3224)</f>
        <v>1.9015229436612904</v>
      </c>
      <c r="W3224" s="2">
        <f>[1]!s_pq_amount(A3224,"20260101","",100000000)</f>
        <v>62.220532059999996</v>
      </c>
      <c r="X3224" s="2">
        <f>[1]!s_pq_avgamount(A3224,"20260101","",100000000)</f>
        <v>0.56564120054545453</v>
      </c>
      <c r="Y3224" s="17">
        <f>[1]!s_ipo_dilutedpe(A3224)</f>
        <v>22.99</v>
      </c>
      <c r="Z3224" s="12">
        <f>[1]!s_ipo_collection_total(A3224,100000000)</f>
        <v>5.9595000000000002</v>
      </c>
      <c r="AA3224" s="2">
        <f>[1]!s_val_pe_ttm(A3224,E3224)</f>
        <v>71.215988159179688</v>
      </c>
      <c r="AB3224" s="5">
        <f>[1]!s_info_zjtxornot1(A3224,"")</f>
        <v>0</v>
      </c>
      <c r="AC3224" s="22" t="str">
        <f>[1]!s_info_nature1(A3224,"")</f>
        <v>民营企业</v>
      </c>
      <c r="AD3224" s="6" t="str">
        <f>[1]!s_info_city(A3224)</f>
        <v>深圳市</v>
      </c>
      <c r="AE3224" s="6" t="str">
        <f>[1]!s_info_province(A3224)</f>
        <v>广东省</v>
      </c>
      <c r="AF3224">
        <v>114.085947</v>
      </c>
      <c r="AG3224">
        <v>22.547000000000001</v>
      </c>
    </row>
    <row r="3225" spans="1:33" x14ac:dyDescent="0.3">
      <c r="A3225" s="12" t="s">
        <v>6908</v>
      </c>
      <c r="B3225" s="12" t="s">
        <v>6909</v>
      </c>
      <c r="C3225" s="16" t="str">
        <f>[1]!s_info_mkt(A3225)</f>
        <v>创业板</v>
      </c>
      <c r="D3225" s="16" t="str">
        <f>[1]!s_ipo_listeddate(A3225)</f>
        <v>2021-09-30</v>
      </c>
      <c r="E3225" s="16" t="str">
        <f>[1]!lastradeday_s("000002","")</f>
        <v>2026-06-22</v>
      </c>
      <c r="F3225" s="16" t="str">
        <f>[1]!s_info_industry_csrc2023(A3225,"",3)</f>
        <v>住宿业</v>
      </c>
      <c r="G3225" s="16" t="str">
        <f>[1]!s_info_industry_csrc2023(A3225,"",1)</f>
        <v>住宿和餐饮业</v>
      </c>
      <c r="H3225" s="16">
        <f>[1]!s_is(A3225,83,"FY","YTD","20251231",1,"",100000000)</f>
        <v>6.7310054404999997</v>
      </c>
      <c r="I3225" s="16">
        <f>[1]!s_is(A3225,83,"FY","YTD","20241231",1,"",100000000)</f>
        <v>6.7584937264999994</v>
      </c>
      <c r="J3225" s="16">
        <f t="shared" si="150"/>
        <v>-4.0672207613685618E-3</v>
      </c>
      <c r="K3225" s="16">
        <f>[1]!s_is(A3225,61,"FY","YTD","20251231",1,"",100000000)</f>
        <v>0.2308475834</v>
      </c>
      <c r="L3225" s="16">
        <f>[1]!s_is(A3225,61,"FY","YTD","20241231",1,"",100000000)</f>
        <v>0.25199661979999999</v>
      </c>
      <c r="M3225" s="16">
        <f t="shared" si="151"/>
        <v>-8.3925873358083783E-2</v>
      </c>
      <c r="N3225" s="16">
        <f>[1]!s_fa_roe(A3225,"20251231")</f>
        <v>2.4916</v>
      </c>
      <c r="O3225" s="16">
        <f>[1]!s_stmnote_rdexp(A3225,"20251231",1,10000)</f>
        <v>0</v>
      </c>
      <c r="P3225" s="20">
        <f t="shared" si="152"/>
        <v>0</v>
      </c>
      <c r="Q3225" s="16">
        <f>[1]!s_margin_tradingbalance(A3225,"",10000)</f>
        <v>11809.604799999999</v>
      </c>
      <c r="R3225" s="16">
        <f>[1]!s_margin_seclendingbalance(A3225,"",10000)</f>
        <v>1.956</v>
      </c>
      <c r="S3225" s="17">
        <f>[1]!s_val_ev(A3225,"",100000000)</f>
        <v>37.665167610200001</v>
      </c>
      <c r="T3225" s="17">
        <f>[1]!share_freesharesmv(A3225,"",100000000)</f>
        <v>13.947444043000003</v>
      </c>
      <c r="U3225" s="17">
        <f>[1]!s_dq_amount_btin(A3225,E3225,100000000)</f>
        <v>0.74766511999999996</v>
      </c>
      <c r="V3225" s="17">
        <f>[1]!s_dq_turn(A3225,E3225)</f>
        <v>2.2195034706978802</v>
      </c>
      <c r="W3225" s="2">
        <f>[1]!s_pq_amount(A3225,"20260101","",100000000)</f>
        <v>168.50839034000001</v>
      </c>
      <c r="X3225" s="2">
        <f>[1]!s_pq_avgamount(A3225,"20260101","",100000000)</f>
        <v>1.5318944576363636</v>
      </c>
      <c r="Y3225" s="17">
        <f>[1]!s_ipo_dilutedpe(A3225)</f>
        <v>32.47</v>
      </c>
      <c r="Z3225" s="12">
        <f>[1]!s_ipo_collection_total(A3225,100000000)</f>
        <v>2.4645239999999999</v>
      </c>
      <c r="AA3225" s="2">
        <f>[1]!s_val_pe_ttm(A3225,E3225)</f>
        <v>139.77078247070313</v>
      </c>
      <c r="AB3225" s="5">
        <f>[1]!s_info_zjtxornot1(A3225,"")</f>
        <v>0</v>
      </c>
      <c r="AC3225" s="22" t="str">
        <f>[1]!s_info_nature1(A3225,"")</f>
        <v>民营企业</v>
      </c>
      <c r="AD3225" s="6" t="str">
        <f>[1]!s_info_city(A3225)</f>
        <v>杭州市</v>
      </c>
      <c r="AE3225" s="6" t="str">
        <f>[1]!s_info_province(A3225)</f>
        <v>浙江省</v>
      </c>
      <c r="AF3225">
        <v>120.153576</v>
      </c>
      <c r="AG3225">
        <v>30.287458999999998</v>
      </c>
    </row>
    <row r="3226" spans="1:33" x14ac:dyDescent="0.3">
      <c r="A3226" s="12" t="s">
        <v>6910</v>
      </c>
      <c r="B3226" s="12" t="s">
        <v>6911</v>
      </c>
      <c r="C3226" s="16" t="str">
        <f>[1]!s_info_mkt(A3226)</f>
        <v>主板</v>
      </c>
      <c r="D3226" s="16" t="str">
        <f>[1]!s_ipo_listeddate(A3226)</f>
        <v>1992-07-24</v>
      </c>
      <c r="E3226" s="16" t="str">
        <f>[1]!lastradeday_s("000002","")</f>
        <v>2026-06-22</v>
      </c>
      <c r="F3226" s="16" t="str">
        <f>[1]!s_info_industry_csrc2023(A3226,"",3)</f>
        <v>汽车制造业</v>
      </c>
      <c r="G3226" s="16" t="str">
        <f>[1]!s_info_industry_csrc2023(A3226,"",1)</f>
        <v>制造业</v>
      </c>
      <c r="H3226" s="16">
        <f>[1]!s_is(A3226,83,"FY","YTD","20251231",1,"",100000000)</f>
        <v>45.554827831300003</v>
      </c>
      <c r="I3226" s="16">
        <f>[1]!s_is(A3226,83,"FY","YTD","20241231",1,"",100000000)</f>
        <v>43.661749268400001</v>
      </c>
      <c r="J3226" s="16">
        <f t="shared" si="150"/>
        <v>4.3357826807688404E-2</v>
      </c>
      <c r="K3226" s="16">
        <f>[1]!s_is(A3226,61,"FY","YTD","20251231",1,"",100000000)</f>
        <v>2.3496334705000002</v>
      </c>
      <c r="L3226" s="16">
        <f>[1]!s_is(A3226,61,"FY","YTD","20241231",1,"",100000000)</f>
        <v>3.8187560236000002</v>
      </c>
      <c r="M3226" s="16">
        <f t="shared" si="151"/>
        <v>-0.38471233669309818</v>
      </c>
      <c r="N3226" s="16">
        <f>[1]!s_fa_roe(A3226,"20251231")</f>
        <v>15.473000000000001</v>
      </c>
      <c r="O3226" s="16">
        <f>[1]!s_stmnote_rdexp(A3226,"20251231",1,10000)</f>
        <v>20204.802322</v>
      </c>
      <c r="P3226" s="20">
        <f t="shared" si="152"/>
        <v>4.4352713606608342E-2</v>
      </c>
      <c r="Q3226" s="16">
        <f>[1]!s_margin_tradingbalance(A3226,"",10000)</f>
        <v>38448.770299999996</v>
      </c>
      <c r="R3226" s="16">
        <f>[1]!s_margin_seclendingbalance(A3226,"",10000)</f>
        <v>34.1648</v>
      </c>
      <c r="S3226" s="17">
        <f>[1]!s_val_ev(A3226,"",100000000)</f>
        <v>42.919976558199998</v>
      </c>
      <c r="T3226" s="17">
        <f>[1]!share_freesharesmv(A3226,"",100000000)</f>
        <v>30.646646889600007</v>
      </c>
      <c r="U3226" s="17">
        <f>[1]!s_dq_amount_btin(A3226,E3226,100000000)</f>
        <v>0.55008067000000005</v>
      </c>
      <c r="V3226" s="17">
        <f>[1]!s_dq_turn(A3226,E3226)</f>
        <v>1.3049394291735581</v>
      </c>
      <c r="W3226" s="2">
        <f>[1]!s_pq_amount(A3226,"20260101","",100000000)</f>
        <v>84.978036619999997</v>
      </c>
      <c r="X3226" s="2">
        <f>[1]!s_pq_avgamount(A3226,"20260101","",100000000)</f>
        <v>0.77252760563636358</v>
      </c>
      <c r="Y3226" s="17">
        <f>[1]!s_ipo_dilutedpe(A3226)</f>
        <v>0</v>
      </c>
      <c r="Z3226" s="12">
        <f>[1]!s_ipo_collection_total(A3226,100000000)</f>
        <v>0</v>
      </c>
      <c r="AA3226" s="2">
        <f>[1]!s_val_pe_ttm(A3226,E3226)</f>
        <v>20.423397064208984</v>
      </c>
      <c r="AB3226" s="5">
        <f>[1]!s_info_zjtxornot1(A3226,"")</f>
        <v>0</v>
      </c>
      <c r="AC3226" s="22" t="str">
        <f>[1]!s_info_nature1(A3226,"")</f>
        <v>地方国有企业</v>
      </c>
      <c r="AD3226" s="6" t="str">
        <f>[1]!s_info_city(A3226)</f>
        <v>沈阳市</v>
      </c>
      <c r="AE3226" s="6" t="str">
        <f>[1]!s_info_province(A3226)</f>
        <v>辽宁省</v>
      </c>
      <c r="AF3226">
        <v>123.429096</v>
      </c>
      <c r="AG3226">
        <v>41.796767000000003</v>
      </c>
    </row>
    <row r="3227" spans="1:33" x14ac:dyDescent="0.3">
      <c r="A3227" s="12" t="s">
        <v>6912</v>
      </c>
      <c r="B3227" s="12" t="s">
        <v>6913</v>
      </c>
      <c r="C3227" s="16" t="str">
        <f>[1]!s_info_mkt(A3227)</f>
        <v>主板</v>
      </c>
      <c r="D3227" s="16" t="str">
        <f>[1]!s_ipo_listeddate(A3227)</f>
        <v>1992-09-29</v>
      </c>
      <c r="E3227" s="16" t="str">
        <f>[1]!lastradeday_s("000002","")</f>
        <v>2026-06-22</v>
      </c>
      <c r="F3227" s="16" t="str">
        <f>[1]!s_info_industry_csrc2023(A3227,"",3)</f>
        <v>酒、饮料和精制茶制造业</v>
      </c>
      <c r="G3227" s="16" t="str">
        <f>[1]!s_info_industry_csrc2023(A3227,"",1)</f>
        <v>制造业</v>
      </c>
      <c r="H3227" s="16">
        <f>[1]!s_is(A3227,83,"FY","YTD","20251231",1,"",100000000)</f>
        <v>5.2770345527</v>
      </c>
      <c r="I3227" s="16">
        <f>[1]!s_is(A3227,83,"FY","YTD","20241231",1,"",100000000)</f>
        <v>5.7776962200000002</v>
      </c>
      <c r="J3227" s="16">
        <f t="shared" si="150"/>
        <v>-8.6654204069593677E-2</v>
      </c>
      <c r="K3227" s="16">
        <f>[1]!s_is(A3227,61,"FY","YTD","20251231",1,"",100000000)</f>
        <v>2.0403519700000001E-2</v>
      </c>
      <c r="L3227" s="16">
        <f>[1]!s_is(A3227,61,"FY","YTD","20241231",1,"",100000000)</f>
        <v>5.7613904400000006E-2</v>
      </c>
      <c r="M3227" s="16">
        <f t="shared" si="151"/>
        <v>-0.64585771590234387</v>
      </c>
      <c r="N3227" s="16">
        <f>[1]!s_fa_roe(A3227,"20251231")</f>
        <v>0.1047</v>
      </c>
      <c r="O3227" s="16">
        <f>[1]!s_stmnote_rdexp(A3227,"20251231",1,10000)</f>
        <v>742.34</v>
      </c>
      <c r="P3227" s="20">
        <f t="shared" si="152"/>
        <v>1.4067370463211788E-2</v>
      </c>
      <c r="Q3227" s="16">
        <f>[1]!s_margin_tradingbalance(A3227,"",10000)</f>
        <v>15517.7636</v>
      </c>
      <c r="R3227" s="16">
        <f>[1]!s_margin_seclendingbalance(A3227,"",10000)</f>
        <v>22.863099999999999</v>
      </c>
      <c r="S3227" s="17">
        <f>[1]!s_val_ev(A3227,"",100000000)</f>
        <v>27.29540196</v>
      </c>
      <c r="T3227" s="17">
        <f>[1]!share_freesharesmv(A3227,"",100000000)</f>
        <v>17.328291012000001</v>
      </c>
      <c r="U3227" s="17">
        <f>[1]!s_dq_amount_btin(A3227,E3227,100000000)</f>
        <v>0.33776241000000001</v>
      </c>
      <c r="V3227" s="17">
        <f>[1]!s_dq_turn(A3227,E3227)</f>
        <v>1.2612365573677744</v>
      </c>
      <c r="W3227" s="2">
        <f>[1]!s_pq_amount(A3227,"20260101","",100000000)</f>
        <v>56.402843949999998</v>
      </c>
      <c r="X3227" s="2">
        <f>[1]!s_pq_avgamount(A3227,"20260101","",100000000)</f>
        <v>0.51275312681818175</v>
      </c>
      <c r="Y3227" s="17">
        <f>[1]!s_ipo_dilutedpe(A3227)</f>
        <v>0</v>
      </c>
      <c r="Z3227" s="12">
        <f>[1]!s_ipo_collection_total(A3227,100000000)</f>
        <v>0.4234</v>
      </c>
      <c r="AA3227" s="2">
        <f>[1]!s_val_pe_ttm(A3227,E3227)</f>
        <v>6635.86474609375</v>
      </c>
      <c r="AB3227" s="5">
        <f>[1]!s_info_zjtxornot1(A3227,"")</f>
        <v>0</v>
      </c>
      <c r="AC3227" s="22" t="str">
        <f>[1]!s_info_nature1(A3227,"")</f>
        <v>地方国有企业</v>
      </c>
      <c r="AD3227" s="6" t="str">
        <f>[1]!s_info_city(A3227)</f>
        <v>上海市</v>
      </c>
      <c r="AE3227" s="6" t="str">
        <f>[1]!s_info_province(A3227)</f>
        <v>上海</v>
      </c>
      <c r="AF3227">
        <v>121.472644</v>
      </c>
      <c r="AG3227">
        <v>31.231705999999999</v>
      </c>
    </row>
    <row r="3228" spans="1:33" x14ac:dyDescent="0.3">
      <c r="A3228" s="12" t="s">
        <v>6914</v>
      </c>
      <c r="B3228" s="12" t="s">
        <v>6915</v>
      </c>
      <c r="C3228" s="16" t="str">
        <f>[1]!s_info_mkt(A3228)</f>
        <v>主板</v>
      </c>
      <c r="D3228" s="16" t="str">
        <f>[1]!s_ipo_listeddate(A3228)</f>
        <v>2024-09-03</v>
      </c>
      <c r="E3228" s="16" t="str">
        <f>[1]!lastradeday_s("000002","")</f>
        <v>2026-06-22</v>
      </c>
      <c r="F3228" s="16" t="str">
        <f>[1]!s_info_industry_csrc2023(A3228,"",3)</f>
        <v>金属制品、机械和设备修理业</v>
      </c>
      <c r="G3228" s="16" t="str">
        <f>[1]!s_info_industry_csrc2023(A3228,"",1)</f>
        <v>制造业</v>
      </c>
      <c r="H3228" s="16">
        <f>[1]!s_is(A3228,83,"FY","YTD","20251231",1,"",100000000)</f>
        <v>10.6185260473</v>
      </c>
      <c r="I3228" s="16">
        <f>[1]!s_is(A3228,83,"FY","YTD","20241231",1,"",100000000)</f>
        <v>11.669898731400002</v>
      </c>
      <c r="J3228" s="16">
        <f t="shared" si="150"/>
        <v>-9.0092699885311878E-2</v>
      </c>
      <c r="K3228" s="16">
        <f>[1]!s_is(A3228,61,"FY","YTD","20251231",1,"",100000000)</f>
        <v>0.86571418049999993</v>
      </c>
      <c r="L3228" s="16">
        <f>[1]!s_is(A3228,61,"FY","YTD","20241231",1,"",100000000)</f>
        <v>1.4032446633000002</v>
      </c>
      <c r="M3228" s="16">
        <f t="shared" si="151"/>
        <v>-0.38306255270972761</v>
      </c>
      <c r="N3228" s="16">
        <f>[1]!s_fa_roe(A3228,"20251231")</f>
        <v>5.6402999999999999</v>
      </c>
      <c r="O3228" s="16">
        <f>[1]!s_stmnote_rdexp(A3228,"20251231",1,10000)</f>
        <v>2197.6886449999997</v>
      </c>
      <c r="P3228" s="20">
        <f t="shared" si="152"/>
        <v>2.0696739219835617E-2</v>
      </c>
      <c r="Q3228" s="16">
        <f>[1]!s_margin_tradingbalance(A3228,"",10000)</f>
        <v>4436.7194</v>
      </c>
      <c r="R3228" s="16">
        <f>[1]!s_margin_seclendingbalance(A3228,"",10000)</f>
        <v>23.146999999999998</v>
      </c>
      <c r="S3228" s="17">
        <f>[1]!s_val_ev(A3228,"",100000000)</f>
        <v>22.762</v>
      </c>
      <c r="T3228" s="17">
        <f>[1]!share_freesharesmv(A3228,"",100000000)</f>
        <v>6.9856610944999993</v>
      </c>
      <c r="U3228" s="17">
        <f>[1]!s_dq_amount_btin(A3228,E3228,100000000)</f>
        <v>0.35290168999999999</v>
      </c>
      <c r="V3228" s="17">
        <f>[1]!s_dq_turn(A3228,E3228)</f>
        <v>2.6731957410103986</v>
      </c>
      <c r="W3228" s="2">
        <f>[1]!s_pq_amount(A3228,"20260101","",100000000)</f>
        <v>54.884852619999997</v>
      </c>
      <c r="X3228" s="2">
        <f>[1]!s_pq_avgamount(A3228,"20260101","",100000000)</f>
        <v>0.49895320563636364</v>
      </c>
      <c r="Y3228" s="17">
        <f>[1]!s_ipo_dilutedpe(A3228)</f>
        <v>15.05</v>
      </c>
      <c r="Z3228" s="12">
        <f>[1]!s_ipo_collection_total(A3228,100000000)</f>
        <v>6.08</v>
      </c>
      <c r="AA3228" s="2">
        <f>[1]!s_val_pe_ttm(A3228,E3228)</f>
        <v>25.313503265380859</v>
      </c>
      <c r="AB3228" s="5">
        <f>[1]!s_info_zjtxornot1(A3228,"")</f>
        <v>0</v>
      </c>
      <c r="AC3228" s="22" t="str">
        <f>[1]!s_info_nature1(A3228,"")</f>
        <v>民营企业</v>
      </c>
      <c r="AD3228" s="6" t="str">
        <f>[1]!s_info_city(A3228)</f>
        <v>新郑市</v>
      </c>
      <c r="AE3228" s="6" t="str">
        <f>[1]!s_info_province(A3228)</f>
        <v>河南省</v>
      </c>
      <c r="AF3228">
        <v>113.736115</v>
      </c>
      <c r="AG3228">
        <v>34.459443</v>
      </c>
    </row>
    <row r="3229" spans="1:33" x14ac:dyDescent="0.3">
      <c r="A3229" s="12" t="s">
        <v>6916</v>
      </c>
      <c r="B3229" s="12" t="s">
        <v>6917</v>
      </c>
      <c r="C3229" s="16" t="str">
        <f>[1]!s_info_mkt(A3229)</f>
        <v>创业板</v>
      </c>
      <c r="D3229" s="16" t="str">
        <f>[1]!s_ipo_listeddate(A3229)</f>
        <v>2015-04-22</v>
      </c>
      <c r="E3229" s="16" t="str">
        <f>[1]!lastradeday_s("000002","")</f>
        <v>2026-06-22</v>
      </c>
      <c r="F3229" s="16" t="str">
        <f>[1]!s_info_industry_csrc2023(A3229,"",3)</f>
        <v>电气机械和器材制造业</v>
      </c>
      <c r="G3229" s="16" t="str">
        <f>[1]!s_info_industry_csrc2023(A3229,"",1)</f>
        <v>制造业</v>
      </c>
      <c r="H3229" s="16">
        <f>[1]!s_is(A3229,83,"FY","YTD","20251231",1,"",100000000)</f>
        <v>8.3855900109999997</v>
      </c>
      <c r="I3229" s="16">
        <f>[1]!s_is(A3229,83,"FY","YTD","20241231",1,"",100000000)</f>
        <v>9.1042371099999997</v>
      </c>
      <c r="J3229" s="16">
        <f t="shared" si="150"/>
        <v>-7.89354550323218E-2</v>
      </c>
      <c r="K3229" s="16">
        <f>[1]!s_is(A3229,61,"FY","YTD","20251231",1,"",100000000)</f>
        <v>0.29654902780000003</v>
      </c>
      <c r="L3229" s="16">
        <f>[1]!s_is(A3229,61,"FY","YTD","20241231",1,"",100000000)</f>
        <v>0.17798024339999999</v>
      </c>
      <c r="M3229" s="16">
        <f t="shared" si="151"/>
        <v>0.66619070822104542</v>
      </c>
      <c r="N3229" s="16">
        <f>[1]!s_fa_roe(A3229,"20251231")</f>
        <v>1.49</v>
      </c>
      <c r="O3229" s="16">
        <f>[1]!s_stmnote_rdexp(A3229,"20251231",1,10000)</f>
        <v>8311.1296390000007</v>
      </c>
      <c r="P3229" s="20">
        <f t="shared" si="152"/>
        <v>9.9112043733329158E-2</v>
      </c>
      <c r="Q3229" s="16">
        <f>[1]!s_margin_tradingbalance(A3229,"",10000)</f>
        <v>0</v>
      </c>
      <c r="R3229" s="16">
        <f>[1]!s_margin_seclendingbalance(A3229,"",10000)</f>
        <v>0</v>
      </c>
      <c r="S3229" s="17">
        <f>[1]!s_val_ev(A3229,"",100000000)</f>
        <v>49.969659999999998</v>
      </c>
      <c r="T3229" s="17">
        <f>[1]!share_freesharesmv(A3229,"",100000000)</f>
        <v>25.208418399999999</v>
      </c>
      <c r="U3229" s="17">
        <f>[1]!s_dq_amount_btin(A3229,E3229,100000000)</f>
        <v>1.23428173</v>
      </c>
      <c r="V3229" s="17">
        <f>[1]!s_dq_turn(A3229,E3229)</f>
        <v>3.8943312854675169</v>
      </c>
      <c r="W3229" s="2">
        <f>[1]!s_pq_amount(A3229,"20260101","",100000000)</f>
        <v>349.36962696000001</v>
      </c>
      <c r="X3229" s="2">
        <f>[1]!s_pq_avgamount(A3229,"20260101","",100000000)</f>
        <v>3.176087517818182</v>
      </c>
      <c r="Y3229" s="17">
        <f>[1]!s_ipo_dilutedpe(A3229)</f>
        <v>22.3</v>
      </c>
      <c r="Z3229" s="12">
        <f>[1]!s_ipo_collection_total(A3229,100000000)</f>
        <v>2.6142750000000001</v>
      </c>
      <c r="AA3229" s="2">
        <f>[1]!s_val_pe_ttm(A3229,E3229)</f>
        <v>183.17910766601563</v>
      </c>
      <c r="AB3229" s="5">
        <f>[1]!s_info_zjtxornot1(A3229,"")</f>
        <v>1</v>
      </c>
      <c r="AC3229" s="22" t="str">
        <f>[1]!s_info_nature1(A3229,"")</f>
        <v>民营企业</v>
      </c>
      <c r="AD3229" s="6" t="str">
        <f>[1]!s_info_city(A3229)</f>
        <v>南京市</v>
      </c>
      <c r="AE3229" s="6" t="str">
        <f>[1]!s_info_province(A3229)</f>
        <v>江苏省</v>
      </c>
      <c r="AF3229">
        <v>118.767413</v>
      </c>
      <c r="AG3229">
        <v>32.041544000000002</v>
      </c>
    </row>
    <row r="3230" spans="1:33" x14ac:dyDescent="0.3">
      <c r="A3230" s="12" t="s">
        <v>6918</v>
      </c>
      <c r="B3230" s="12" t="s">
        <v>6919</v>
      </c>
      <c r="C3230" s="16" t="str">
        <f>[1]!s_info_mkt(A3230)</f>
        <v>创业板</v>
      </c>
      <c r="D3230" s="16" t="str">
        <f>[1]!s_ipo_listeddate(A3230)</f>
        <v>2021-07-16</v>
      </c>
      <c r="E3230" s="16" t="str">
        <f>[1]!lastradeday_s("000002","")</f>
        <v>2026-06-22</v>
      </c>
      <c r="F3230" s="16" t="str">
        <f>[1]!s_info_industry_csrc2023(A3230,"",3)</f>
        <v>废弃资源综合利用业</v>
      </c>
      <c r="G3230" s="16" t="str">
        <f>[1]!s_info_industry_csrc2023(A3230,"",1)</f>
        <v>制造业</v>
      </c>
      <c r="H3230" s="16">
        <f>[1]!s_is(A3230,83,"FY","YTD","20251231",1,"",100000000)</f>
        <v>42.831255939199998</v>
      </c>
      <c r="I3230" s="16">
        <f>[1]!s_is(A3230,83,"FY","YTD","20241231",1,"",100000000)</f>
        <v>26.589233090300002</v>
      </c>
      <c r="J3230" s="16">
        <f t="shared" si="150"/>
        <v>0.61084961697617501</v>
      </c>
      <c r="K3230" s="16">
        <f>[1]!s_is(A3230,61,"FY","YTD","20251231",1,"",100000000)</f>
        <v>1.7419588602</v>
      </c>
      <c r="L3230" s="16">
        <f>[1]!s_is(A3230,61,"FY","YTD","20241231",1,"",100000000)</f>
        <v>1.1661349013</v>
      </c>
      <c r="M3230" s="16">
        <f t="shared" si="151"/>
        <v>0.49378846157342093</v>
      </c>
      <c r="N3230" s="16">
        <f>[1]!s_fa_roe(A3230,"20251231")</f>
        <v>11.1152</v>
      </c>
      <c r="O3230" s="16">
        <f>[1]!s_stmnote_rdexp(A3230,"20251231",1,10000)</f>
        <v>9068.3981939999994</v>
      </c>
      <c r="P3230" s="20">
        <f t="shared" si="152"/>
        <v>2.1172384500872003E-2</v>
      </c>
      <c r="Q3230" s="16">
        <f>[1]!s_margin_tradingbalance(A3230,"",10000)</f>
        <v>15619.114</v>
      </c>
      <c r="R3230" s="16">
        <f>[1]!s_margin_seclendingbalance(A3230,"",10000)</f>
        <v>40.137500000000003</v>
      </c>
      <c r="S3230" s="17">
        <f>[1]!s_val_ev(A3230,"",100000000)</f>
        <v>56.636763303599999</v>
      </c>
      <c r="T3230" s="17">
        <f>[1]!share_freesharesmv(A3230,"",100000000)</f>
        <v>34.745000824800002</v>
      </c>
      <c r="U3230" s="17">
        <f>[1]!s_dq_amount_btin(A3230,E3230,100000000)</f>
        <v>3.7413892500000001</v>
      </c>
      <c r="V3230" s="17">
        <f>[1]!s_dq_turn(A3230,E3230)</f>
        <v>9.4121017103237481</v>
      </c>
      <c r="W3230" s="2">
        <f>[1]!s_pq_amount(A3230,"20260101","",100000000)</f>
        <v>294.38679752000002</v>
      </c>
      <c r="X3230" s="2">
        <f>[1]!s_pq_avgamount(A3230,"20260101","",100000000)</f>
        <v>2.6762436138181815</v>
      </c>
      <c r="Y3230" s="17">
        <f>[1]!s_ipo_dilutedpe(A3230)</f>
        <v>16.95</v>
      </c>
      <c r="Z3230" s="12">
        <f>[1]!s_ipo_collection_total(A3230,100000000)</f>
        <v>5.1085001201999996</v>
      </c>
      <c r="AA3230" s="2">
        <f>[1]!s_val_pe_ttm(A3230,E3230)</f>
        <v>26.516773223876953</v>
      </c>
      <c r="AB3230" s="5">
        <f>[1]!s_info_zjtxornot1(A3230,"")</f>
        <v>0</v>
      </c>
      <c r="AC3230" s="22" t="str">
        <f>[1]!s_info_nature1(A3230,"")</f>
        <v>民营企业</v>
      </c>
      <c r="AD3230" s="6" t="str">
        <f>[1]!s_info_city(A3230)</f>
        <v>徐州市</v>
      </c>
      <c r="AE3230" s="6" t="str">
        <f>[1]!s_info_province(A3230)</f>
        <v>江苏省</v>
      </c>
      <c r="AF3230">
        <v>117.184811</v>
      </c>
      <c r="AG3230">
        <v>34.261792</v>
      </c>
    </row>
    <row r="3231" spans="1:33" x14ac:dyDescent="0.3">
      <c r="A3231" s="12" t="s">
        <v>6920</v>
      </c>
      <c r="B3231" s="12" t="s">
        <v>6921</v>
      </c>
      <c r="C3231" s="16" t="str">
        <f>[1]!s_info_mkt(A3231)</f>
        <v>创业板</v>
      </c>
      <c r="D3231" s="16" t="str">
        <f>[1]!s_ipo_listeddate(A3231)</f>
        <v>2021-10-20</v>
      </c>
      <c r="E3231" s="16" t="str">
        <f>[1]!lastradeday_s("000002","")</f>
        <v>2026-06-22</v>
      </c>
      <c r="F3231" s="16" t="str">
        <f>[1]!s_info_industry_csrc2023(A3231,"",3)</f>
        <v>专用设备制造业</v>
      </c>
      <c r="G3231" s="16" t="str">
        <f>[1]!s_info_industry_csrc2023(A3231,"",1)</f>
        <v>制造业</v>
      </c>
      <c r="H3231" s="16">
        <f>[1]!s_is(A3231,83,"FY","YTD","20251231",1,"",100000000)</f>
        <v>8.9666609814000005</v>
      </c>
      <c r="I3231" s="16">
        <f>[1]!s_is(A3231,83,"FY","YTD","20241231",1,"",100000000)</f>
        <v>7.8461310848999997</v>
      </c>
      <c r="J3231" s="16">
        <f t="shared" si="150"/>
        <v>0.14281304816031914</v>
      </c>
      <c r="K3231" s="16">
        <f>[1]!s_is(A3231,61,"FY","YTD","20251231",1,"",100000000)</f>
        <v>0.1735973687</v>
      </c>
      <c r="L3231" s="16">
        <f>[1]!s_is(A3231,61,"FY","YTD","20241231",1,"",100000000)</f>
        <v>0.42179074529999999</v>
      </c>
      <c r="M3231" s="16">
        <f t="shared" si="151"/>
        <v>-0.58842774377012863</v>
      </c>
      <c r="N3231" s="16">
        <f>[1]!s_fa_roe(A3231,"20251231")</f>
        <v>1.6261000000000001</v>
      </c>
      <c r="O3231" s="16">
        <f>[1]!s_stmnote_rdexp(A3231,"20251231",1,10000)</f>
        <v>3862.2353409999996</v>
      </c>
      <c r="P3231" s="20">
        <f t="shared" si="152"/>
        <v>4.3073283901461534E-2</v>
      </c>
      <c r="Q3231" s="16">
        <f>[1]!s_margin_tradingbalance(A3231,"",10000)</f>
        <v>11785.489600000001</v>
      </c>
      <c r="R3231" s="16">
        <f>[1]!s_margin_seclendingbalance(A3231,"",10000)</f>
        <v>0.14660000000000001</v>
      </c>
      <c r="S3231" s="17">
        <f>[1]!s_val_ev(A3231,"",100000000)</f>
        <v>34.379090803800004</v>
      </c>
      <c r="T3231" s="17">
        <f>[1]!share_freesharesmv(A3231,"",100000000)</f>
        <v>15.100401634800003</v>
      </c>
      <c r="U3231" s="17">
        <f>[1]!s_dq_amount_btin(A3231,E3231,100000000)</f>
        <v>0.87795160999999999</v>
      </c>
      <c r="V3231" s="17">
        <f>[1]!s_dq_turn(A3231,E3231)</f>
        <v>2.6971641611741695</v>
      </c>
      <c r="W3231" s="2">
        <f>[1]!s_pq_amount(A3231,"20260101","",100000000)</f>
        <v>134.97399933</v>
      </c>
      <c r="X3231" s="2">
        <f>[1]!s_pq_avgamount(A3231,"20260101","",100000000)</f>
        <v>1.2270363575454546</v>
      </c>
      <c r="Y3231" s="17">
        <f>[1]!s_ipo_dilutedpe(A3231)</f>
        <v>29.29</v>
      </c>
      <c r="Z3231" s="12">
        <f>[1]!s_ipo_collection_total(A3231,100000000)</f>
        <v>5.5257649999999998</v>
      </c>
      <c r="AA3231" s="2">
        <f>[1]!s_val_pe_ttm(A3231,E3231)</f>
        <v>425.093505859375</v>
      </c>
      <c r="AB3231" s="5">
        <f>[1]!s_info_zjtxornot1(A3231,"")</f>
        <v>1</v>
      </c>
      <c r="AC3231" s="22" t="str">
        <f>[1]!s_info_nature1(A3231,"")</f>
        <v>民营企业</v>
      </c>
      <c r="AD3231" s="6" t="str">
        <f>[1]!s_info_city(A3231)</f>
        <v>台州市</v>
      </c>
      <c r="AE3231" s="6" t="str">
        <f>[1]!s_info_province(A3231)</f>
        <v>浙江省</v>
      </c>
      <c r="AF3231">
        <v>121.42859900000001</v>
      </c>
      <c r="AG3231">
        <v>28.661377999999999</v>
      </c>
    </row>
    <row r="3232" spans="1:33" x14ac:dyDescent="0.3">
      <c r="A3232" s="12" t="s">
        <v>6922</v>
      </c>
      <c r="B3232" s="12" t="s">
        <v>6923</v>
      </c>
      <c r="C3232" s="16" t="str">
        <f>[1]!s_info_mkt(A3232)</f>
        <v>主板</v>
      </c>
      <c r="D3232" s="16" t="str">
        <f>[1]!s_ipo_listeddate(A3232)</f>
        <v>2010-11-23</v>
      </c>
      <c r="E3232" s="16" t="str">
        <f>[1]!lastradeday_s("000002","")</f>
        <v>2026-06-22</v>
      </c>
      <c r="F3232" s="16" t="str">
        <f>[1]!s_info_industry_csrc2023(A3232,"",3)</f>
        <v>食品制造业</v>
      </c>
      <c r="G3232" s="16" t="str">
        <f>[1]!s_info_industry_csrc2023(A3232,"",1)</f>
        <v>制造业</v>
      </c>
      <c r="H3232" s="16">
        <f>[1]!s_is(A3232,83,"FY","YTD","20251231",1,"",100000000)</f>
        <v>24.319227801700002</v>
      </c>
      <c r="I3232" s="16">
        <f>[1]!s_is(A3232,83,"FY","YTD","20241231",1,"",100000000)</f>
        <v>23.871261265500003</v>
      </c>
      <c r="J3232" s="16">
        <f t="shared" si="150"/>
        <v>1.8765934954908525E-2</v>
      </c>
      <c r="K3232" s="16">
        <f>[1]!s_is(A3232,61,"FY","YTD","20251231",1,"",100000000)</f>
        <v>7.6803403898000004</v>
      </c>
      <c r="L3232" s="16">
        <f>[1]!s_is(A3232,61,"FY","YTD","20241231",1,"",100000000)</f>
        <v>7.9934665213000002</v>
      </c>
      <c r="M3232" s="16">
        <f t="shared" si="151"/>
        <v>-3.9172758235193707E-2</v>
      </c>
      <c r="N3232" s="16">
        <f>[1]!s_fa_roe(A3232,"20251231")</f>
        <v>8.8038000000000007</v>
      </c>
      <c r="O3232" s="16">
        <f>[1]!s_stmnote_rdexp(A3232,"20251231",1,10000)</f>
        <v>2614.4398719999999</v>
      </c>
      <c r="P3232" s="20">
        <f t="shared" si="152"/>
        <v>1.0750505292841746E-2</v>
      </c>
      <c r="Q3232" s="16">
        <f>[1]!s_margin_tradingbalance(A3232,"",10000)</f>
        <v>64128.785900000003</v>
      </c>
      <c r="R3232" s="16">
        <f>[1]!s_margin_seclendingbalance(A3232,"",10000)</f>
        <v>238.18600000000001</v>
      </c>
      <c r="S3232" s="17">
        <f>[1]!s_val_ev(A3232,"",100000000)</f>
        <v>130.50824206679999</v>
      </c>
      <c r="T3232" s="17">
        <f>[1]!share_freesharesmv(A3232,"",100000000)</f>
        <v>84.132965190300013</v>
      </c>
      <c r="U3232" s="17">
        <f>[1]!s_dq_amount_btin(A3232,E3232,100000000)</f>
        <v>1.26583293</v>
      </c>
      <c r="V3232" s="17">
        <f>[1]!s_dq_turn(A3232,E3232)</f>
        <v>0.98443764534267064</v>
      </c>
      <c r="W3232" s="2">
        <f>[1]!s_pq_amount(A3232,"20260101","",100000000)</f>
        <v>186.28577195</v>
      </c>
      <c r="X3232" s="2">
        <f>[1]!s_pq_avgamount(A3232,"20260101","",100000000)</f>
        <v>1.6935070177272729</v>
      </c>
      <c r="Y3232" s="17">
        <f>[1]!s_ipo_dilutedpe(A3232)</f>
        <v>53.81</v>
      </c>
      <c r="Z3232" s="12">
        <f>[1]!s_ipo_collection_total(A3232,100000000)</f>
        <v>5.5960000000000001</v>
      </c>
      <c r="AA3232" s="2">
        <f>[1]!s_val_pe_ttm(A3232,E3232)</f>
        <v>16.98811149597168</v>
      </c>
      <c r="AB3232" s="5">
        <f>[1]!s_info_zjtxornot1(A3232,"")</f>
        <v>0</v>
      </c>
      <c r="AC3232" s="22" t="str">
        <f>[1]!s_info_nature1(A3232,"")</f>
        <v>地方国有企业</v>
      </c>
      <c r="AD3232" s="6" t="str">
        <f>[1]!s_info_city(A3232)</f>
        <v>重庆市</v>
      </c>
      <c r="AE3232" s="6" t="str">
        <f>[1]!s_info_province(A3232)</f>
        <v>重庆</v>
      </c>
      <c r="AF3232">
        <v>106.50496200000001</v>
      </c>
      <c r="AG3232">
        <v>29.533155000000001</v>
      </c>
    </row>
    <row r="3233" spans="1:33" x14ac:dyDescent="0.3">
      <c r="A3233" s="12" t="s">
        <v>6924</v>
      </c>
      <c r="B3233" s="12" t="s">
        <v>6925</v>
      </c>
      <c r="C3233" s="16" t="str">
        <f>[1]!s_info_mkt(A3233)</f>
        <v>主板</v>
      </c>
      <c r="D3233" s="16" t="str">
        <f>[1]!s_ipo_listeddate(A3233)</f>
        <v>1998-06-16</v>
      </c>
      <c r="E3233" s="16" t="str">
        <f>[1]!lastradeday_s("000002","")</f>
        <v>2026-06-22</v>
      </c>
      <c r="F3233" s="16" t="str">
        <f>[1]!s_info_industry_csrc2023(A3233,"",3)</f>
        <v>商务服务业</v>
      </c>
      <c r="G3233" s="16" t="str">
        <f>[1]!s_info_industry_csrc2023(A3233,"",1)</f>
        <v>租赁和商务服务业</v>
      </c>
      <c r="H3233" s="16">
        <f>[1]!s_is(A3233,83,"FY","YTD","20251231",1,"",100000000)</f>
        <v>6712.704320453</v>
      </c>
      <c r="I3233" s="16">
        <f>[1]!s_is(A3233,83,"FY","YTD","20241231",1,"",100000000)</f>
        <v>7012.9609723555004</v>
      </c>
      <c r="J3233" s="16">
        <f t="shared" si="150"/>
        <v>-4.2814533416924316E-2</v>
      </c>
      <c r="K3233" s="16">
        <f>[1]!s_is(A3233,61,"FY","YTD","20251231",1,"",100000000)</f>
        <v>-108.1473216918</v>
      </c>
      <c r="L3233" s="16">
        <f>[1]!s_is(A3233,61,"FY","YTD","20241231",1,"",100000000)</f>
        <v>29.458067922199998</v>
      </c>
      <c r="M3233" s="16">
        <f t="shared" si="151"/>
        <v>-4.6712292869112</v>
      </c>
      <c r="N3233" s="16">
        <f>[1]!s_fa_roe(A3233,"20251231")</f>
        <v>-16.215299999999999</v>
      </c>
      <c r="O3233" s="16">
        <f>[1]!s_stmnote_rdexp(A3233,"20251231",1,10000)</f>
        <v>44829.274497999999</v>
      </c>
      <c r="P3233" s="20">
        <f t="shared" si="152"/>
        <v>6.6782733691113534E-4</v>
      </c>
      <c r="Q3233" s="16">
        <f>[1]!s_margin_tradingbalance(A3233,"",10000)</f>
        <v>32992.064400000003</v>
      </c>
      <c r="R3233" s="16">
        <f>[1]!s_margin_seclendingbalance(A3233,"",10000)</f>
        <v>163.7054</v>
      </c>
      <c r="S3233" s="17">
        <f>[1]!s_val_ev(A3233,"",100000000)</f>
        <v>264.14796199609998</v>
      </c>
      <c r="T3233" s="17">
        <f>[1]!share_freesharesmv(A3233,"",100000000)</f>
        <v>140.55368656259998</v>
      </c>
      <c r="U3233" s="17">
        <f>[1]!s_dq_amount_btin(A3233,E3233,100000000)</f>
        <v>2.0862250200000001</v>
      </c>
      <c r="V3233" s="17">
        <f>[1]!s_dq_turn(A3233,E3233)</f>
        <v>0.79542122287168027</v>
      </c>
      <c r="W3233" s="2">
        <f>[1]!s_pq_amount(A3233,"20260101","",100000000)</f>
        <v>232.11958758</v>
      </c>
      <c r="X3233" s="2">
        <f>[1]!s_pq_avgamount(A3233,"20260101","",100000000)</f>
        <v>2.1101780689090912</v>
      </c>
      <c r="Y3233" s="17">
        <f>[1]!s_ipo_dilutedpe(A3233)</f>
        <v>0</v>
      </c>
      <c r="Z3233" s="12">
        <f>[1]!s_ipo_collection_total(A3233,100000000)</f>
        <v>3.0049999999999999</v>
      </c>
      <c r="AA3233" s="2">
        <f>[1]!s_val_pe_ttm(A3233,E3233)</f>
        <v>-2.4692356586456299</v>
      </c>
      <c r="AB3233" s="5">
        <f>[1]!s_info_zjtxornot1(A3233,"")</f>
        <v>0</v>
      </c>
      <c r="AC3233" s="22" t="str">
        <f>[1]!s_info_nature1(A3233,"")</f>
        <v>地方国有企业</v>
      </c>
      <c r="AD3233" s="6" t="str">
        <f>[1]!s_info_city(A3233)</f>
        <v>厦门市</v>
      </c>
      <c r="AE3233" s="6" t="str">
        <f>[1]!s_info_province(A3233)</f>
        <v>福建省</v>
      </c>
      <c r="AF3233">
        <v>118.11022</v>
      </c>
      <c r="AG3233">
        <v>24.490473999999999</v>
      </c>
    </row>
    <row r="3234" spans="1:33" x14ac:dyDescent="0.3">
      <c r="A3234" s="12" t="s">
        <v>6926</v>
      </c>
      <c r="B3234" s="12" t="s">
        <v>6927</v>
      </c>
      <c r="C3234" s="16" t="str">
        <f>[1]!s_info_mkt(A3234)</f>
        <v>主板</v>
      </c>
      <c r="D3234" s="16" t="str">
        <f>[1]!s_ipo_listeddate(A3234)</f>
        <v>2015-12-09</v>
      </c>
      <c r="E3234" s="16" t="str">
        <f>[1]!lastradeday_s("000002","")</f>
        <v>2026-06-22</v>
      </c>
      <c r="F3234" s="16" t="str">
        <f>[1]!s_info_industry_csrc2023(A3234,"",3)</f>
        <v>零售业</v>
      </c>
      <c r="G3234" s="16" t="str">
        <f>[1]!s_info_industry_csrc2023(A3234,"",1)</f>
        <v>批发和零售业</v>
      </c>
      <c r="H3234" s="16">
        <f>[1]!s_is(A3234,83,"FY","YTD","20251231",1,"",100000000)</f>
        <v>9.5561865772000001</v>
      </c>
      <c r="I3234" s="16">
        <f>[1]!s_is(A3234,83,"FY","YTD","20241231",1,"",100000000)</f>
        <v>8.0026297503999988</v>
      </c>
      <c r="J3234" s="16">
        <f t="shared" si="150"/>
        <v>0.19413078891002655</v>
      </c>
      <c r="K3234" s="16">
        <f>[1]!s_is(A3234,61,"FY","YTD","20251231",1,"",100000000)</f>
        <v>0.53351191649999996</v>
      </c>
      <c r="L3234" s="16">
        <f>[1]!s_is(A3234,61,"FY","YTD","20241231",1,"",100000000)</f>
        <v>-0.21494108539999998</v>
      </c>
      <c r="M3234" s="16">
        <f t="shared" si="151"/>
        <v>3.4821309313998654</v>
      </c>
      <c r="N3234" s="16">
        <f>[1]!s_fa_roe(A3234,"20251231")</f>
        <v>7.3217999999999996</v>
      </c>
      <c r="O3234" s="16">
        <f>[1]!s_stmnote_rdexp(A3234,"20251231",1,10000)</f>
        <v>1038.038965</v>
      </c>
      <c r="P3234" s="20">
        <f t="shared" si="152"/>
        <v>1.0862481143646208E-2</v>
      </c>
      <c r="Q3234" s="16">
        <f>[1]!s_margin_tradingbalance(A3234,"",10000)</f>
        <v>0</v>
      </c>
      <c r="R3234" s="16">
        <f>[1]!s_margin_seclendingbalance(A3234,"",10000)</f>
        <v>0</v>
      </c>
      <c r="S3234" s="17">
        <f>[1]!s_val_ev(A3234,"",100000000)</f>
        <v>21.579703546499999</v>
      </c>
      <c r="T3234" s="17">
        <f>[1]!share_freesharesmv(A3234,"",100000000)</f>
        <v>15.730357769999999</v>
      </c>
      <c r="U3234" s="17">
        <f>[1]!s_dq_amount_btin(A3234,E3234,100000000)</f>
        <v>0.62361171000000004</v>
      </c>
      <c r="V3234" s="17">
        <f>[1]!s_dq_turn(A3234,E3234)</f>
        <v>3.7317828993025652</v>
      </c>
      <c r="W3234" s="2">
        <f>[1]!s_pq_amount(A3234,"20260101","",100000000)</f>
        <v>130.73298069000001</v>
      </c>
      <c r="X3234" s="2">
        <f>[1]!s_pq_avgamount(A3234,"20260101","",100000000)</f>
        <v>1.1884816426363636</v>
      </c>
      <c r="Y3234" s="17">
        <f>[1]!s_ipo_dilutedpe(A3234)</f>
        <v>22.95</v>
      </c>
      <c r="Z3234" s="12">
        <f>[1]!s_ipo_collection_total(A3234,100000000)</f>
        <v>1.6013999999999999</v>
      </c>
      <c r="AA3234" s="2">
        <f>[1]!s_val_pe_ttm(A3234,E3234)</f>
        <v>30.24885368347168</v>
      </c>
      <c r="AB3234" s="5">
        <f>[1]!s_info_zjtxornot1(A3234,"")</f>
        <v>0</v>
      </c>
      <c r="AC3234" s="22" t="str">
        <f>[1]!s_info_nature1(A3234,"")</f>
        <v>民营企业</v>
      </c>
      <c r="AD3234" s="6" t="str">
        <f>[1]!s_info_city(A3234)</f>
        <v>北京市</v>
      </c>
      <c r="AE3234" s="6" t="str">
        <f>[1]!s_info_province(A3234)</f>
        <v>北京</v>
      </c>
      <c r="AF3234">
        <v>116.40528500000001</v>
      </c>
      <c r="AG3234">
        <v>39.904989</v>
      </c>
    </row>
    <row r="3235" spans="1:33" x14ac:dyDescent="0.3">
      <c r="A3235" s="12" t="s">
        <v>6928</v>
      </c>
      <c r="B3235" s="12" t="s">
        <v>6929</v>
      </c>
      <c r="C3235" s="16" t="str">
        <f>[1]!s_info_mkt(A3235)</f>
        <v>主板</v>
      </c>
      <c r="D3235" s="16" t="str">
        <f>[1]!s_ipo_listeddate(A3235)</f>
        <v>2012-08-08</v>
      </c>
      <c r="E3235" s="16" t="str">
        <f>[1]!lastradeday_s("000002","")</f>
        <v>2026-06-22</v>
      </c>
      <c r="F3235" s="16" t="str">
        <f>[1]!s_info_industry_csrc2023(A3235,"",3)</f>
        <v>专用设备制造业</v>
      </c>
      <c r="G3235" s="16" t="str">
        <f>[1]!s_info_industry_csrc2023(A3235,"",1)</f>
        <v>制造业</v>
      </c>
      <c r="H3235" s="16">
        <f>[1]!s_is(A3235,83,"FY","YTD","20251231",1,"",100000000)</f>
        <v>108.2259117894</v>
      </c>
      <c r="I3235" s="16">
        <f>[1]!s_is(A3235,83,"FY","YTD","20241231",1,"",100000000)</f>
        <v>119.04370911940001</v>
      </c>
      <c r="J3235" s="16">
        <f t="shared" si="150"/>
        <v>-9.087248213301069E-2</v>
      </c>
      <c r="K3235" s="16">
        <f>[1]!s_is(A3235,61,"FY","YTD","20251231",1,"",100000000)</f>
        <v>8.1195346029</v>
      </c>
      <c r="L3235" s="16">
        <f>[1]!s_is(A3235,61,"FY","YTD","20241231",1,"",100000000)</f>
        <v>9.2202321144999999</v>
      </c>
      <c r="M3235" s="16">
        <f t="shared" si="151"/>
        <v>-0.1193785034835524</v>
      </c>
      <c r="N3235" s="16">
        <f>[1]!s_fa_roe(A3235,"20251231")</f>
        <v>10.886699999999999</v>
      </c>
      <c r="O3235" s="16">
        <f>[1]!s_stmnote_rdexp(A3235,"20251231",1,10000)</f>
        <v>54937.471920000004</v>
      </c>
      <c r="P3235" s="20">
        <f t="shared" si="152"/>
        <v>5.0761847150712351E-2</v>
      </c>
      <c r="Q3235" s="16">
        <f>[1]!s_margin_tradingbalance(A3235,"",10000)</f>
        <v>11430.5416</v>
      </c>
      <c r="R3235" s="16">
        <f>[1]!s_margin_seclendingbalance(A3235,"",10000)</f>
        <v>69.409599999999998</v>
      </c>
      <c r="S3235" s="17">
        <f>[1]!s_val_ev(A3235,"",100000000)</f>
        <v>104.86068476145999</v>
      </c>
      <c r="T3235" s="17">
        <f>[1]!share_freesharesmv(A3235,"",100000000)</f>
        <v>20.428965553000001</v>
      </c>
      <c r="U3235" s="17">
        <f>[1]!s_dq_amount_btin(A3235,E3235,100000000)</f>
        <v>0.70695549000000002</v>
      </c>
      <c r="V3235" s="17">
        <f>[1]!s_dq_turn(A3235,E3235)</f>
        <v>0.87384582542472444</v>
      </c>
      <c r="W3235" s="2">
        <f>[1]!s_pq_amount(A3235,"20260101","",100000000)</f>
        <v>142.34354986</v>
      </c>
      <c r="X3235" s="2">
        <f>[1]!s_pq_avgamount(A3235,"20260101","",100000000)</f>
        <v>1.2940322714545454</v>
      </c>
      <c r="Y3235" s="17">
        <f>[1]!s_ipo_dilutedpe(A3235)</f>
        <v>14.44</v>
      </c>
      <c r="Z3235" s="12">
        <f>[1]!s_ipo_collection_total(A3235,100000000)</f>
        <v>8.1</v>
      </c>
      <c r="AA3235" s="2">
        <f>[1]!s_val_pe_ttm(A3235,E3235)</f>
        <v>14.827377319335938</v>
      </c>
      <c r="AB3235" s="5">
        <f>[1]!s_info_zjtxornot1(A3235,"")</f>
        <v>0</v>
      </c>
      <c r="AC3235" s="22" t="str">
        <f>[1]!s_info_nature1(A3235,"")</f>
        <v>中央国有企业</v>
      </c>
      <c r="AD3235" s="6" t="str">
        <f>[1]!s_info_city(A3235)</f>
        <v>洛阳市</v>
      </c>
      <c r="AE3235" s="6" t="str">
        <f>[1]!s_info_province(A3235)</f>
        <v>河南省</v>
      </c>
      <c r="AF3235">
        <v>112.434468</v>
      </c>
      <c r="AG3235">
        <v>34.663041</v>
      </c>
    </row>
    <row r="3236" spans="1:33" x14ac:dyDescent="0.3">
      <c r="A3236" s="12" t="s">
        <v>6930</v>
      </c>
      <c r="B3236" s="12" t="s">
        <v>6931</v>
      </c>
      <c r="C3236" s="16" t="str">
        <f>[1]!s_info_mkt(A3236)</f>
        <v>创业板</v>
      </c>
      <c r="D3236" s="16" t="str">
        <f>[1]!s_ipo_listeddate(A3236)</f>
        <v>2009-12-25</v>
      </c>
      <c r="E3236" s="16" t="str">
        <f>[1]!lastradeday_s("000002","")</f>
        <v>2026-06-22</v>
      </c>
      <c r="F3236" s="16" t="str">
        <f>[1]!s_info_industry_csrc2023(A3236,"",3)</f>
        <v>其他金融业</v>
      </c>
      <c r="G3236" s="16" t="str">
        <f>[1]!s_info_industry_csrc2023(A3236,"",1)</f>
        <v>金融业</v>
      </c>
      <c r="H3236" s="16">
        <f>[1]!s_is(A3236,83,"FY","YTD","20251231",1,"",100000000)</f>
        <v>60.289859664799998</v>
      </c>
      <c r="I3236" s="16">
        <f>[1]!s_is(A3236,83,"FY","YTD","20241231",1,"",100000000)</f>
        <v>41.867946500599999</v>
      </c>
      <c r="J3236" s="16">
        <f t="shared" si="150"/>
        <v>0.44000039896716681</v>
      </c>
      <c r="K3236" s="16">
        <f>[1]!s_is(A3236,61,"FY","YTD","20251231",1,"",100000000)</f>
        <v>32.050820026899999</v>
      </c>
      <c r="L3236" s="16">
        <f>[1]!s_is(A3236,61,"FY","YTD","20241231",1,"",100000000)</f>
        <v>18.2326669003</v>
      </c>
      <c r="M3236" s="16">
        <f t="shared" si="151"/>
        <v>0.75787887762994421</v>
      </c>
      <c r="N3236" s="16">
        <f>[1]!s_fa_roe(A3236,"20251231")</f>
        <v>36.7012</v>
      </c>
      <c r="O3236" s="16">
        <f>[1]!s_stmnote_rdexp(A3236,"20251231",1,10000)</f>
        <v>114507.71953900001</v>
      </c>
      <c r="P3236" s="20">
        <f t="shared" si="152"/>
        <v>0.18992865496062003</v>
      </c>
      <c r="Q3236" s="16">
        <f>[1]!s_margin_tradingbalance(A3236,"",10000)</f>
        <v>486581.96130000002</v>
      </c>
      <c r="R3236" s="16">
        <f>[1]!s_margin_seclendingbalance(A3236,"",10000)</f>
        <v>1056.2746999999999</v>
      </c>
      <c r="S3236" s="17">
        <f>[1]!s_val_ev(A3236,"",100000000)</f>
        <v>1856.76288</v>
      </c>
      <c r="T3236" s="17">
        <f>[1]!share_freesharesmv(A3236,"",100000000)</f>
        <v>682.09786466599996</v>
      </c>
      <c r="U3236" s="17">
        <f>[1]!s_dq_amount_btin(A3236,E3236,100000000)</f>
        <v>98.385024799999997</v>
      </c>
      <c r="V3236" s="17">
        <f>[1]!s_dq_turn(A3236,E3236)</f>
        <v>9.691124842754256</v>
      </c>
      <c r="W3236" s="2">
        <f>[1]!s_pq_amount(A3236,"20260101","",100000000)</f>
        <v>4164.6526198299998</v>
      </c>
      <c r="X3236" s="2">
        <f>[1]!s_pq_avgamount(A3236,"20260101","",100000000)</f>
        <v>37.860478362090909</v>
      </c>
      <c r="Y3236" s="17">
        <f>[1]!s_ipo_dilutedpe(A3236)</f>
        <v>92.57</v>
      </c>
      <c r="Z3236" s="12">
        <f>[1]!s_ipo_collection_total(A3236,100000000)</f>
        <v>8.8704000000000001</v>
      </c>
      <c r="AA3236" s="2">
        <f>[1]!s_val_pe_ttm(A3236,E3236)</f>
        <v>55.581272125244141</v>
      </c>
      <c r="AB3236" s="5">
        <f>[1]!s_info_zjtxornot1(A3236,"")</f>
        <v>0</v>
      </c>
      <c r="AC3236" s="22" t="str">
        <f>[1]!s_info_nature1(A3236,"")</f>
        <v>民营企业</v>
      </c>
      <c r="AD3236" s="6" t="str">
        <f>[1]!s_info_city(A3236)</f>
        <v>杭州市</v>
      </c>
      <c r="AE3236" s="6" t="str">
        <f>[1]!s_info_province(A3236)</f>
        <v>浙江省</v>
      </c>
      <c r="AF3236">
        <v>120.153576</v>
      </c>
      <c r="AG3236">
        <v>30.287458999999998</v>
      </c>
    </row>
    <row r="3237" spans="1:33" x14ac:dyDescent="0.3">
      <c r="A3237" s="12" t="s">
        <v>6932</v>
      </c>
      <c r="B3237" s="12" t="s">
        <v>6933</v>
      </c>
      <c r="C3237" s="16" t="str">
        <f>[1]!s_info_mkt(A3237)</f>
        <v>主板</v>
      </c>
      <c r="D3237" s="16" t="str">
        <f>[1]!s_ipo_listeddate(A3237)</f>
        <v>1994-08-08</v>
      </c>
      <c r="E3237" s="16" t="str">
        <f>[1]!lastradeday_s("000002","")</f>
        <v>2026-06-22</v>
      </c>
      <c r="F3237" s="16" t="str">
        <f>[1]!s_info_industry_csrc2023(A3237,"",3)</f>
        <v>汽车制造业</v>
      </c>
      <c r="G3237" s="16" t="str">
        <f>[1]!s_info_industry_csrc2023(A3237,"",1)</f>
        <v>制造业</v>
      </c>
      <c r="H3237" s="16">
        <f>[1]!s_is(A3237,83,"FY","YTD","20251231",1,"",100000000)</f>
        <v>18.761680536700002</v>
      </c>
      <c r="I3237" s="16">
        <f>[1]!s_is(A3237,83,"FY","YTD","20241231",1,"",100000000)</f>
        <v>18.2319849764</v>
      </c>
      <c r="J3237" s="16">
        <f t="shared" si="150"/>
        <v>2.905309328554484E-2</v>
      </c>
      <c r="K3237" s="16">
        <f>[1]!s_is(A3237,61,"FY","YTD","20251231",1,"",100000000)</f>
        <v>-1.484185093</v>
      </c>
      <c r="L3237" s="16">
        <f>[1]!s_is(A3237,61,"FY","YTD","20241231",1,"",100000000)</f>
        <v>-1.3978107062</v>
      </c>
      <c r="M3237" s="16">
        <f t="shared" si="151"/>
        <v>-6.1792620715298383E-2</v>
      </c>
      <c r="N3237" s="16">
        <f>[1]!s_fa_roe(A3237,"20251231")</f>
        <v>-8.8259000000000007</v>
      </c>
      <c r="O3237" s="16">
        <f>[1]!s_stmnote_rdexp(A3237,"20251231",1,10000)</f>
        <v>6981.2626790000004</v>
      </c>
      <c r="P3237" s="20">
        <f t="shared" si="152"/>
        <v>3.7210220402931649E-2</v>
      </c>
      <c r="Q3237" s="16">
        <f>[1]!s_margin_tradingbalance(A3237,"",10000)</f>
        <v>25344.190200000001</v>
      </c>
      <c r="R3237" s="16">
        <f>[1]!s_margin_seclendingbalance(A3237,"",10000)</f>
        <v>0</v>
      </c>
      <c r="S3237" s="17">
        <f>[1]!s_val_ev(A3237,"",100000000)</f>
        <v>65.785457039999997</v>
      </c>
      <c r="T3237" s="17">
        <f>[1]!share_freesharesmv(A3237,"",100000000)</f>
        <v>43.024414280000002</v>
      </c>
      <c r="U3237" s="17">
        <f>[1]!s_dq_amount_btin(A3237,E3237,100000000)</f>
        <v>1.9612883999999999</v>
      </c>
      <c r="V3237" s="17">
        <f>[1]!s_dq_turn(A3237,E3237)</f>
        <v>3.0310127592533829</v>
      </c>
      <c r="W3237" s="2">
        <f>[1]!s_pq_amount(A3237,"20260101","",100000000)</f>
        <v>449.16326425</v>
      </c>
      <c r="X3237" s="2">
        <f>[1]!s_pq_avgamount(A3237,"20260101","",100000000)</f>
        <v>4.0833024022727278</v>
      </c>
      <c r="Y3237" s="17">
        <f>[1]!s_ipo_dilutedpe(A3237)</f>
        <v>0</v>
      </c>
      <c r="Z3237" s="12">
        <f>[1]!s_ipo_collection_total(A3237,100000000)</f>
        <v>1.67</v>
      </c>
      <c r="AA3237" s="2">
        <f>[1]!s_val_pe_ttm(A3237,E3237)</f>
        <v>-43.794239044189453</v>
      </c>
      <c r="AB3237" s="5">
        <f>[1]!s_info_zjtxornot1(A3237,"")</f>
        <v>0</v>
      </c>
      <c r="AC3237" s="22" t="str">
        <f>[1]!s_info_nature1(A3237,"")</f>
        <v>民营企业</v>
      </c>
      <c r="AD3237" s="6" t="str">
        <f>[1]!s_info_city(A3237)</f>
        <v>海口市</v>
      </c>
      <c r="AE3237" s="6" t="str">
        <f>[1]!s_info_province(A3237)</f>
        <v>海南省</v>
      </c>
      <c r="AF3237">
        <v>110.33119000000001</v>
      </c>
      <c r="AG3237">
        <v>20.031970999999999</v>
      </c>
    </row>
    <row r="3238" spans="1:33" x14ac:dyDescent="0.3">
      <c r="A3238" s="12" t="s">
        <v>6934</v>
      </c>
      <c r="B3238" s="12" t="s">
        <v>6935</v>
      </c>
      <c r="C3238" s="16" t="str">
        <f>[1]!s_info_mkt(A3238)</f>
        <v>主板</v>
      </c>
      <c r="D3238" s="16" t="str">
        <f>[1]!s_ipo_listeddate(A3238)</f>
        <v>2011-10-28</v>
      </c>
      <c r="E3238" s="16" t="str">
        <f>[1]!lastradeday_s("000002","")</f>
        <v>2026-06-22</v>
      </c>
      <c r="F3238" s="16" t="str">
        <f>[1]!s_info_industry_csrc2023(A3238,"",3)</f>
        <v>食品制造业</v>
      </c>
      <c r="G3238" s="16" t="str">
        <f>[1]!s_info_industry_csrc2023(A3238,"",1)</f>
        <v>制造业</v>
      </c>
      <c r="H3238" s="16">
        <f>[1]!s_is(A3238,83,"FY","YTD","20251231",1,"",100000000)</f>
        <v>33.653692080999996</v>
      </c>
      <c r="I3238" s="16">
        <f>[1]!s_is(A3238,83,"FY","YTD","20241231",1,"",100000000)</f>
        <v>32.4005860113</v>
      </c>
      <c r="J3238" s="16">
        <f t="shared" si="150"/>
        <v>3.8675413749089671E-2</v>
      </c>
      <c r="K3238" s="16">
        <f>[1]!s_is(A3238,61,"FY","YTD","20251231",1,"",100000000)</f>
        <v>3.3990738011000001</v>
      </c>
      <c r="L3238" s="16">
        <f>[1]!s_is(A3238,61,"FY","YTD","20241231",1,"",100000000)</f>
        <v>3.4198687961999998</v>
      </c>
      <c r="M3238" s="16">
        <f t="shared" si="151"/>
        <v>-6.0806411997753104E-3</v>
      </c>
      <c r="N3238" s="16">
        <f>[1]!s_fa_roe(A3238,"20251231")</f>
        <v>7.7774999999999999</v>
      </c>
      <c r="O3238" s="16">
        <f>[1]!s_stmnote_rdexp(A3238,"20251231",1,10000)</f>
        <v>7561.5162250000003</v>
      </c>
      <c r="P3238" s="20">
        <f t="shared" si="152"/>
        <v>2.2468608219271838E-2</v>
      </c>
      <c r="Q3238" s="16">
        <f>[1]!s_margin_tradingbalance(A3238,"",10000)</f>
        <v>42106.301099999997</v>
      </c>
      <c r="R3238" s="16">
        <f>[1]!s_margin_seclendingbalance(A3238,"",10000)</f>
        <v>227.9212</v>
      </c>
      <c r="S3238" s="17">
        <f>[1]!s_val_ev(A3238,"",100000000)</f>
        <v>86.427912212199999</v>
      </c>
      <c r="T3238" s="17">
        <f>[1]!share_freesharesmv(A3238,"",100000000)</f>
        <v>40.274050659699995</v>
      </c>
      <c r="U3238" s="17">
        <f>[1]!s_dq_amount_btin(A3238,E3238,100000000)</f>
        <v>0.84897763000000004</v>
      </c>
      <c r="V3238" s="17">
        <f>[1]!s_dq_turn(A3238,E3238)</f>
        <v>0.99558183489018948</v>
      </c>
      <c r="W3238" s="2">
        <f>[1]!s_pq_amount(A3238,"20260101","",100000000)</f>
        <v>133.01582415999999</v>
      </c>
      <c r="X3238" s="2">
        <f>[1]!s_pq_avgamount(A3238,"20260101","",100000000)</f>
        <v>1.2092347650909092</v>
      </c>
      <c r="Y3238" s="17">
        <f>[1]!s_ipo_dilutedpe(A3238)</f>
        <v>22.73</v>
      </c>
      <c r="Z3238" s="12">
        <f>[1]!s_ipo_collection_total(A3238,100000000)</f>
        <v>8.0500000000000007</v>
      </c>
      <c r="AA3238" s="2">
        <f>[1]!s_val_pe_ttm(A3238,E3238)</f>
        <v>30.456287384033203</v>
      </c>
      <c r="AB3238" s="5">
        <f>[1]!s_info_zjtxornot1(A3238,"")</f>
        <v>0</v>
      </c>
      <c r="AC3238" s="22" t="str">
        <f>[1]!s_info_nature1(A3238,"")</f>
        <v>民营企业</v>
      </c>
      <c r="AD3238" s="6" t="str">
        <f>[1]!s_info_city(A3238)</f>
        <v>厦门市</v>
      </c>
      <c r="AE3238" s="6" t="str">
        <f>[1]!s_info_province(A3238)</f>
        <v>福建省</v>
      </c>
      <c r="AF3238">
        <v>118.11022</v>
      </c>
      <c r="AG3238">
        <v>24.490473999999999</v>
      </c>
    </row>
    <row r="3239" spans="1:33" x14ac:dyDescent="0.3">
      <c r="A3239" s="12" t="s">
        <v>6936</v>
      </c>
      <c r="B3239" s="12" t="s">
        <v>6937</v>
      </c>
      <c r="C3239" s="16" t="str">
        <f>[1]!s_info_mkt(A3239)</f>
        <v>科创板</v>
      </c>
      <c r="D3239" s="16" t="str">
        <f>[1]!s_ipo_listeddate(A3239)</f>
        <v>2023-05-19</v>
      </c>
      <c r="E3239" s="16" t="str">
        <f>[1]!lastradeday_s("000002","")</f>
        <v>2026-06-22</v>
      </c>
      <c r="F3239" s="16" t="str">
        <f>[1]!s_info_industry_csrc2023(A3239,"",3)</f>
        <v>专用设备制造业</v>
      </c>
      <c r="G3239" s="16" t="str">
        <f>[1]!s_info_industry_csrc2023(A3239,"",1)</f>
        <v>制造业</v>
      </c>
      <c r="H3239" s="16">
        <f>[1]!s_is(A3239,83,"FY","YTD","20251231",1,"",100000000)</f>
        <v>5.9374104676999995</v>
      </c>
      <c r="I3239" s="16">
        <f>[1]!s_is(A3239,83,"FY","YTD","20241231",1,"",100000000)</f>
        <v>6.3663411358999999</v>
      </c>
      <c r="J3239" s="16">
        <f t="shared" si="150"/>
        <v>-6.7374754045341212E-2</v>
      </c>
      <c r="K3239" s="16">
        <f>[1]!s_is(A3239,61,"FY","YTD","20251231",1,"",100000000)</f>
        <v>2.2171212932</v>
      </c>
      <c r="L3239" s="16">
        <f>[1]!s_is(A3239,61,"FY","YTD","20241231",1,"",100000000)</f>
        <v>2.9339368599000002</v>
      </c>
      <c r="M3239" s="16">
        <f t="shared" si="151"/>
        <v>-0.24431867518936043</v>
      </c>
      <c r="N3239" s="16">
        <f>[1]!s_fa_roe(A3239,"20251231")</f>
        <v>9.0239999999999991</v>
      </c>
      <c r="O3239" s="16">
        <f>[1]!s_stmnote_rdexp(A3239,"20251231",1,10000)</f>
        <v>7589.4854879999993</v>
      </c>
      <c r="P3239" s="20">
        <f t="shared" si="152"/>
        <v>0.12782484096875943</v>
      </c>
      <c r="Q3239" s="16">
        <f>[1]!s_margin_tradingbalance(A3239,"",10000)</f>
        <v>13909.220300000001</v>
      </c>
      <c r="R3239" s="16">
        <f>[1]!s_margin_seclendingbalance(A3239,"",10000)</f>
        <v>26.373000000000001</v>
      </c>
      <c r="S3239" s="17">
        <f>[1]!s_val_ev(A3239,"",100000000)</f>
        <v>43.205619275399997</v>
      </c>
      <c r="T3239" s="17">
        <f>[1]!share_freesharesmv(A3239,"",100000000)</f>
        <v>15.7299181156</v>
      </c>
      <c r="U3239" s="17">
        <f>[1]!s_dq_amount_btin(A3239,E3239,100000000)</f>
        <v>0.27158743000000002</v>
      </c>
      <c r="V3239" s="17">
        <f>[1]!s_dq_turn(A3239,E3239)</f>
        <v>1.247643721017146</v>
      </c>
      <c r="W3239" s="2">
        <f>[1]!s_pq_amount(A3239,"20260101","",100000000)</f>
        <v>49.870348130000004</v>
      </c>
      <c r="X3239" s="2">
        <f>[1]!s_pq_avgamount(A3239,"20260101","",100000000)</f>
        <v>0.45336680118181816</v>
      </c>
      <c r="Y3239" s="17">
        <f>[1]!s_ipo_dilutedpe(A3239)</f>
        <v>50.95</v>
      </c>
      <c r="Z3239" s="12">
        <f>[1]!s_ipo_collection_total(A3239,100000000)</f>
        <v>18.20326</v>
      </c>
      <c r="AA3239" s="2">
        <f>[1]!s_val_pe_ttm(A3239,E3239)</f>
        <v>19.439220428466797</v>
      </c>
      <c r="AB3239" s="5">
        <f>[1]!s_info_zjtxornot1(A3239,"")</f>
        <v>1</v>
      </c>
      <c r="AC3239" s="22" t="str">
        <f>[1]!s_info_nature1(A3239,"")</f>
        <v>民营企业</v>
      </c>
      <c r="AD3239" s="6" t="str">
        <f>[1]!s_info_city(A3239)</f>
        <v>杭州市</v>
      </c>
      <c r="AE3239" s="6" t="str">
        <f>[1]!s_info_province(A3239)</f>
        <v>浙江省</v>
      </c>
      <c r="AF3239">
        <v>120.153576</v>
      </c>
      <c r="AG3239">
        <v>30.287458999999998</v>
      </c>
    </row>
    <row r="3240" spans="1:33" x14ac:dyDescent="0.3">
      <c r="A3240" s="12" t="s">
        <v>6938</v>
      </c>
      <c r="B3240" s="12" t="s">
        <v>6939</v>
      </c>
      <c r="C3240" s="16" t="str">
        <f>[1]!s_info_mkt(A3240)</f>
        <v>主板</v>
      </c>
      <c r="D3240" s="16" t="str">
        <f>[1]!s_ipo_listeddate(A3240)</f>
        <v>2021-04-15</v>
      </c>
      <c r="E3240" s="16" t="str">
        <f>[1]!lastradeday_s("000002","")</f>
        <v>2026-06-22</v>
      </c>
      <c r="F3240" s="16" t="str">
        <f>[1]!s_info_industry_csrc2023(A3240,"",3)</f>
        <v>汽车制造业</v>
      </c>
      <c r="G3240" s="16" t="str">
        <f>[1]!s_info_industry_csrc2023(A3240,"",1)</f>
        <v>制造业</v>
      </c>
      <c r="H3240" s="16">
        <f>[1]!s_is(A3240,83,"FY","YTD","20251231",1,"",100000000)</f>
        <v>43.1963478264</v>
      </c>
      <c r="I3240" s="16">
        <f>[1]!s_is(A3240,83,"FY","YTD","20241231",1,"",100000000)</f>
        <v>46.925165788699999</v>
      </c>
      <c r="J3240" s="16">
        <f t="shared" si="150"/>
        <v>-7.9463074868835748E-2</v>
      </c>
      <c r="K3240" s="16">
        <f>[1]!s_is(A3240,61,"FY","YTD","20251231",1,"",100000000)</f>
        <v>-0.84518280550000002</v>
      </c>
      <c r="L3240" s="16">
        <f>[1]!s_is(A3240,61,"FY","YTD","20241231",1,"",100000000)</f>
        <v>0.48819933649999997</v>
      </c>
      <c r="M3240" s="16">
        <f t="shared" si="151"/>
        <v>-2.7312248139444164</v>
      </c>
      <c r="N3240" s="16">
        <f>[1]!s_fa_roe(A3240,"20251231")</f>
        <v>-2.0003000000000002</v>
      </c>
      <c r="O3240" s="16">
        <f>[1]!s_stmnote_rdexp(A3240,"20251231",1,10000)</f>
        <v>20998.234656000001</v>
      </c>
      <c r="P3240" s="20">
        <f t="shared" si="152"/>
        <v>4.8611134303272414E-2</v>
      </c>
      <c r="Q3240" s="16">
        <f>[1]!s_margin_tradingbalance(A3240,"",10000)</f>
        <v>0</v>
      </c>
      <c r="R3240" s="16">
        <f>[1]!s_margin_seclendingbalance(A3240,"",10000)</f>
        <v>0</v>
      </c>
      <c r="S3240" s="17">
        <f>[1]!s_val_ev(A3240,"",100000000)</f>
        <v>51.538044512500001</v>
      </c>
      <c r="T3240" s="17">
        <f>[1]!share_freesharesmv(A3240,"",100000000)</f>
        <v>11.8637145575</v>
      </c>
      <c r="U3240" s="17">
        <f>[1]!s_dq_amount_btin(A3240,E3240,100000000)</f>
        <v>0.40270865</v>
      </c>
      <c r="V3240" s="17">
        <f>[1]!s_dq_turn(A3240,E3240)</f>
        <v>0.79864736602524589</v>
      </c>
      <c r="W3240" s="2">
        <f>[1]!s_pq_amount(A3240,"20260101","",100000000)</f>
        <v>65.694712490000001</v>
      </c>
      <c r="X3240" s="2">
        <f>[1]!s_pq_avgamount(A3240,"20260101","",100000000)</f>
        <v>0.59722465899999999</v>
      </c>
      <c r="Y3240" s="17">
        <f>[1]!s_ipo_dilutedpe(A3240)</f>
        <v>22.98</v>
      </c>
      <c r="Z3240" s="12">
        <f>[1]!s_ipo_collection_total(A3240,100000000)</f>
        <v>3.0931040412000002</v>
      </c>
      <c r="AA3240" s="2">
        <f>[1]!s_val_pe_ttm(A3240,E3240)</f>
        <v>-68.891197204589844</v>
      </c>
      <c r="AB3240" s="5">
        <f>[1]!s_info_zjtxornot1(A3240,"")</f>
        <v>0</v>
      </c>
      <c r="AC3240" s="22" t="str">
        <f>[1]!s_info_nature1(A3240,"")</f>
        <v>外资企业</v>
      </c>
      <c r="AD3240" s="6" t="str">
        <f>[1]!s_info_city(A3240)</f>
        <v>长春市</v>
      </c>
      <c r="AE3240" s="6" t="str">
        <f>[1]!s_info_province(A3240)</f>
        <v>吉林省</v>
      </c>
      <c r="AF3240">
        <v>125.3245</v>
      </c>
      <c r="AG3240">
        <v>43.886840999999997</v>
      </c>
    </row>
    <row r="3241" spans="1:33" x14ac:dyDescent="0.3">
      <c r="A3241" s="12" t="s">
        <v>6940</v>
      </c>
      <c r="B3241" s="12" t="s">
        <v>6941</v>
      </c>
      <c r="C3241" s="16" t="str">
        <f>[1]!s_info_mkt(A3241)</f>
        <v>主板</v>
      </c>
      <c r="D3241" s="16" t="str">
        <f>[1]!s_ipo_listeddate(A3241)</f>
        <v>1999-12-16</v>
      </c>
      <c r="E3241" s="16" t="str">
        <f>[1]!lastradeday_s("000002","")</f>
        <v>2026-06-22</v>
      </c>
      <c r="F3241" s="16" t="str">
        <f>[1]!s_info_industry_csrc2023(A3241,"",3)</f>
        <v>黑色金属冶炼和压延加工业</v>
      </c>
      <c r="G3241" s="16" t="str">
        <f>[1]!s_info_industry_csrc2023(A3241,"",1)</f>
        <v>制造业</v>
      </c>
      <c r="H3241" s="16">
        <f>[1]!s_is(A3241,83,"FY","YTD","20251231",1,"",100000000)</f>
        <v>1029.1841757290999</v>
      </c>
      <c r="I3241" s="16">
        <f>[1]!s_is(A3241,83,"FY","YTD","20241231",1,"",100000000)</f>
        <v>1083.1079646652001</v>
      </c>
      <c r="J3241" s="16">
        <f t="shared" si="150"/>
        <v>-4.9786162317409066E-2</v>
      </c>
      <c r="K3241" s="16">
        <f>[1]!s_is(A3241,61,"FY","YTD","20251231",1,"",100000000)</f>
        <v>9.9563596933999996</v>
      </c>
      <c r="L3241" s="16">
        <f>[1]!s_is(A3241,61,"FY","YTD","20241231",1,"",100000000)</f>
        <v>4.7109304904</v>
      </c>
      <c r="M3241" s="16">
        <f t="shared" si="151"/>
        <v>1.1134592653594038</v>
      </c>
      <c r="N3241" s="16">
        <f>[1]!s_fa_roe(A3241,"20251231")</f>
        <v>1.9923</v>
      </c>
      <c r="O3241" s="16">
        <f>[1]!s_stmnote_rdexp(A3241,"20251231",1,10000)</f>
        <v>479157.88326999999</v>
      </c>
      <c r="P3241" s="20">
        <f t="shared" si="152"/>
        <v>4.6557058937536866E-2</v>
      </c>
      <c r="Q3241" s="16">
        <f>[1]!s_margin_tradingbalance(A3241,"",10000)</f>
        <v>38035.521699999998</v>
      </c>
      <c r="R3241" s="16">
        <f>[1]!s_margin_seclendingbalance(A3241,"",10000)</f>
        <v>154.3212</v>
      </c>
      <c r="S3241" s="17">
        <f>[1]!s_val_ev(A3241,"",100000000)</f>
        <v>256.68941994700003</v>
      </c>
      <c r="T3241" s="17">
        <f>[1]!share_freesharesmv(A3241,"",100000000)</f>
        <v>41.652187112299998</v>
      </c>
      <c r="U3241" s="17">
        <f>[1]!s_dq_amount_btin(A3241,E3241,100000000)</f>
        <v>1.4444229099999999</v>
      </c>
      <c r="V3241" s="17">
        <f>[1]!s_dq_turn(A3241,E3241)</f>
        <v>0.60129304418196106</v>
      </c>
      <c r="W3241" s="2">
        <f>[1]!s_pq_amount(A3241,"20260101","",100000000)</f>
        <v>207.12063570000001</v>
      </c>
      <c r="X3241" s="2">
        <f>[1]!s_pq_avgamount(A3241,"20260101","",100000000)</f>
        <v>2.0712063569999999</v>
      </c>
      <c r="Y3241" s="17">
        <f>[1]!s_ipo_dilutedpe(A3241)</f>
        <v>0</v>
      </c>
      <c r="Z3241" s="12">
        <f>[1]!s_ipo_collection_total(A3241,100000000)</f>
        <v>18.024999999999999</v>
      </c>
      <c r="AA3241" s="2">
        <f>[1]!s_val_pe_ttm(A3241,E3241)</f>
        <v>30.492111206054688</v>
      </c>
      <c r="AB3241" s="5">
        <f>[1]!s_info_zjtxornot1(A3241,"")</f>
        <v>0</v>
      </c>
      <c r="AC3241" s="22" t="str">
        <f>[1]!s_info_nature1(A3241,"")</f>
        <v>地方国有企业</v>
      </c>
      <c r="AD3241" s="6" t="str">
        <f>[1]!s_info_city(A3241)</f>
        <v>北京市</v>
      </c>
      <c r="AE3241" s="6" t="str">
        <f>[1]!s_info_province(A3241)</f>
        <v>北京</v>
      </c>
      <c r="AF3241">
        <v>116.40528500000001</v>
      </c>
      <c r="AG3241">
        <v>39.904989</v>
      </c>
    </row>
    <row r="3242" spans="1:33" x14ac:dyDescent="0.3">
      <c r="A3242" s="12" t="s">
        <v>6942</v>
      </c>
      <c r="B3242" s="12" t="s">
        <v>6943</v>
      </c>
      <c r="C3242" s="16" t="str">
        <f>[1]!s_info_mkt(A3242)</f>
        <v>主板</v>
      </c>
      <c r="D3242" s="16" t="str">
        <f>[1]!s_ipo_listeddate(A3242)</f>
        <v>2019-12-20</v>
      </c>
      <c r="E3242" s="16" t="str">
        <f>[1]!lastradeday_s("000002","")</f>
        <v>2026-06-22</v>
      </c>
      <c r="F3242" s="16" t="str">
        <f>[1]!s_info_industry_csrc2023(A3242,"",3)</f>
        <v>房地产业</v>
      </c>
      <c r="G3242" s="16" t="str">
        <f>[1]!s_info_industry_csrc2023(A3242,"",1)</f>
        <v>房地产业</v>
      </c>
      <c r="H3242" s="16">
        <f>[1]!s_is(A3242,83,"FY","YTD","20251231",1,"",100000000)</f>
        <v>32.143971722899998</v>
      </c>
      <c r="I3242" s="16">
        <f>[1]!s_is(A3242,83,"FY","YTD","20241231",1,"",100000000)</f>
        <v>26.851126392600001</v>
      </c>
      <c r="J3242" s="16">
        <f t="shared" si="150"/>
        <v>0.19711818613906162</v>
      </c>
      <c r="K3242" s="16">
        <f>[1]!s_is(A3242,61,"FY","YTD","20251231",1,"",100000000)</f>
        <v>10.5600773744</v>
      </c>
      <c r="L3242" s="16">
        <f>[1]!s_is(A3242,61,"FY","YTD","20241231",1,"",100000000)</f>
        <v>6.3710007740999997</v>
      </c>
      <c r="M3242" s="16">
        <f t="shared" si="151"/>
        <v>0.65752253826900087</v>
      </c>
      <c r="N3242" s="16">
        <f>[1]!s_fa_roe(A3242,"20251231")</f>
        <v>7.0991</v>
      </c>
      <c r="O3242" s="16">
        <f>[1]!s_stmnote_rdexp(A3242,"20251231",1,10000)</f>
        <v>1430.473328</v>
      </c>
      <c r="P3242" s="20">
        <f t="shared" si="152"/>
        <v>4.4502071502909605E-3</v>
      </c>
      <c r="Q3242" s="16">
        <f>[1]!s_margin_tradingbalance(A3242,"",10000)</f>
        <v>0</v>
      </c>
      <c r="R3242" s="16">
        <f>[1]!s_margin_seclendingbalance(A3242,"",10000)</f>
        <v>0</v>
      </c>
      <c r="S3242" s="17">
        <f>[1]!s_val_ev(A3242,"",100000000)</f>
        <v>122.30942400000001</v>
      </c>
      <c r="T3242" s="17">
        <f>[1]!share_freesharesmv(A3242,"",100000000)</f>
        <v>23.238864</v>
      </c>
      <c r="U3242" s="17">
        <f>[1]!s_dq_amount_btin(A3242,E3242,100000000)</f>
        <v>0.38659448000000002</v>
      </c>
      <c r="V3242" s="17">
        <f>[1]!s_dq_turn(A3242,E3242)</f>
        <v>0.32194490589703045</v>
      </c>
      <c r="W3242" s="2">
        <f>[1]!s_pq_amount(A3242,"20260101","",100000000)</f>
        <v>102.98386243</v>
      </c>
      <c r="X3242" s="2">
        <f>[1]!s_pq_avgamount(A3242,"20260101","",100000000)</f>
        <v>0.93621693118181826</v>
      </c>
      <c r="Y3242" s="17">
        <f>[1]!s_ipo_dilutedpe(A3242)</f>
        <v>17.34</v>
      </c>
      <c r="Z3242" s="12">
        <f>[1]!s_ipo_collection_total(A3242,100000000)</f>
        <v>14.494363</v>
      </c>
      <c r="AA3242" s="2">
        <f>[1]!s_val_pe_ttm(A3242,E3242)</f>
        <v>13.35206413269043</v>
      </c>
      <c r="AB3242" s="5">
        <f>[1]!s_info_zjtxornot1(A3242,"")</f>
        <v>0</v>
      </c>
      <c r="AC3242" s="22" t="str">
        <f>[1]!s_info_nature1(A3242,"")</f>
        <v>地方国有企业</v>
      </c>
      <c r="AD3242" s="6" t="str">
        <f>[1]!s_info_city(A3242)</f>
        <v>苏州市</v>
      </c>
      <c r="AE3242" s="6" t="str">
        <f>[1]!s_info_province(A3242)</f>
        <v>江苏省</v>
      </c>
      <c r="AF3242">
        <v>120.619585</v>
      </c>
      <c r="AG3242">
        <v>31.299378999999998</v>
      </c>
    </row>
    <row r="3243" spans="1:33" x14ac:dyDescent="0.3">
      <c r="A3243" s="12" t="s">
        <v>6944</v>
      </c>
      <c r="B3243" s="12" t="s">
        <v>6945</v>
      </c>
      <c r="C3243" s="16" t="str">
        <f>[1]!s_info_mkt(A3243)</f>
        <v>主板</v>
      </c>
      <c r="D3243" s="16" t="str">
        <f>[1]!s_ipo_listeddate(A3243)</f>
        <v>2022-10-19</v>
      </c>
      <c r="E3243" s="16" t="str">
        <f>[1]!lastradeday_s("000002","")</f>
        <v>2026-06-22</v>
      </c>
      <c r="F3243" s="16" t="str">
        <f>[1]!s_info_industry_csrc2023(A3243,"",3)</f>
        <v>文教、工美、体育和娱乐用品制造业</v>
      </c>
      <c r="G3243" s="16" t="str">
        <f>[1]!s_info_industry_csrc2023(A3243,"",1)</f>
        <v>制造业</v>
      </c>
      <c r="H3243" s="16">
        <f>[1]!s_is(A3243,83,"FY","YTD","20251231",1,"",100000000)</f>
        <v>4.5765054994999996</v>
      </c>
      <c r="I3243" s="16">
        <f>[1]!s_is(A3243,83,"FY","YTD","20241231",1,"",100000000)</f>
        <v>5.5184363600999999</v>
      </c>
      <c r="J3243" s="16">
        <f t="shared" si="150"/>
        <v>-0.17068799912425403</v>
      </c>
      <c r="K3243" s="16">
        <f>[1]!s_is(A3243,61,"FY","YTD","20251231",1,"",100000000)</f>
        <v>-0.69500862959999998</v>
      </c>
      <c r="L3243" s="16">
        <f>[1]!s_is(A3243,61,"FY","YTD","20241231",1,"",100000000)</f>
        <v>0.22269198000000001</v>
      </c>
      <c r="M3243" s="16">
        <f t="shared" si="151"/>
        <v>-4.1209414438723835</v>
      </c>
      <c r="N3243" s="16">
        <f>[1]!s_fa_roe(A3243,"20251231")</f>
        <v>-6.8586</v>
      </c>
      <c r="O3243" s="16">
        <f>[1]!s_stmnote_rdexp(A3243,"20251231",1,10000)</f>
        <v>1918.0804410000001</v>
      </c>
      <c r="P3243" s="20">
        <f t="shared" si="152"/>
        <v>4.1911463696690791E-2</v>
      </c>
      <c r="Q3243" s="16">
        <f>[1]!s_margin_tradingbalance(A3243,"",10000)</f>
        <v>0</v>
      </c>
      <c r="R3243" s="16">
        <f>[1]!s_margin_seclendingbalance(A3243,"",10000)</f>
        <v>0</v>
      </c>
      <c r="S3243" s="17">
        <f>[1]!s_val_ev(A3243,"",100000000)</f>
        <v>31.325204949</v>
      </c>
      <c r="T3243" s="17">
        <f>[1]!share_freesharesmv(A3243,"",100000000)</f>
        <v>9.2924113224999996</v>
      </c>
      <c r="U3243" s="17">
        <f>[1]!s_dq_amount_btin(A3243,E3243,100000000)</f>
        <v>0.68670301</v>
      </c>
      <c r="V3243" s="17">
        <f>[1]!s_dq_turn(A3243,E3243)</f>
        <v>2.2266371237972264</v>
      </c>
      <c r="W3243" s="2">
        <f>[1]!s_pq_amount(A3243,"20260101","",100000000)</f>
        <v>78.817027429999996</v>
      </c>
      <c r="X3243" s="2">
        <f>[1]!s_pq_avgamount(A3243,"20260101","",100000000)</f>
        <v>0.71651843118181824</v>
      </c>
      <c r="Y3243" s="17">
        <f>[1]!s_ipo_dilutedpe(A3243)</f>
        <v>22.98</v>
      </c>
      <c r="Z3243" s="12">
        <f>[1]!s_ipo_collection_total(A3243,100000000)</f>
        <v>6.8074424542999994</v>
      </c>
      <c r="AA3243" s="2">
        <f>[1]!s_val_pe_ttm(A3243,E3243)</f>
        <v>-37.988121032714844</v>
      </c>
      <c r="AB3243" s="5">
        <f>[1]!s_info_zjtxornot1(A3243,"")</f>
        <v>0</v>
      </c>
      <c r="AC3243" s="22" t="str">
        <f>[1]!s_info_nature1(A3243,"")</f>
        <v>民营企业</v>
      </c>
      <c r="AD3243" s="6" t="str">
        <f>[1]!s_info_city(A3243)</f>
        <v>青岛市</v>
      </c>
      <c r="AE3243" s="6" t="str">
        <f>[1]!s_info_province(A3243)</f>
        <v>山东省</v>
      </c>
      <c r="AF3243">
        <v>120.35517299999999</v>
      </c>
      <c r="AG3243">
        <v>36.082982000000001</v>
      </c>
    </row>
    <row r="3244" spans="1:33" x14ac:dyDescent="0.3">
      <c r="A3244" s="12" t="s">
        <v>6946</v>
      </c>
      <c r="B3244" s="12" t="s">
        <v>6947</v>
      </c>
      <c r="C3244" s="16" t="str">
        <f>[1]!s_info_mkt(A3244)</f>
        <v>创业板</v>
      </c>
      <c r="D3244" s="16" t="str">
        <f>[1]!s_ipo_listeddate(A3244)</f>
        <v>2016-04-25</v>
      </c>
      <c r="E3244" s="16" t="str">
        <f>[1]!lastradeday_s("000002","")</f>
        <v>2026-06-22</v>
      </c>
      <c r="F3244" s="16" t="str">
        <f>[1]!s_info_industry_csrc2023(A3244,"",3)</f>
        <v>通用设备制造业</v>
      </c>
      <c r="G3244" s="16" t="str">
        <f>[1]!s_info_industry_csrc2023(A3244,"",1)</f>
        <v>制造业</v>
      </c>
      <c r="H3244" s="16">
        <f>[1]!s_is(A3244,83,"FY","YTD","20251231",1,"",100000000)</f>
        <v>12.1817368317</v>
      </c>
      <c r="I3244" s="16">
        <f>[1]!s_is(A3244,83,"FY","YTD","20241231",1,"",100000000)</f>
        <v>10.7517043867</v>
      </c>
      <c r="J3244" s="16">
        <f t="shared" si="150"/>
        <v>0.13300518630041291</v>
      </c>
      <c r="K3244" s="16">
        <f>[1]!s_is(A3244,61,"FY","YTD","20251231",1,"",100000000)</f>
        <v>1.2351314718000002</v>
      </c>
      <c r="L3244" s="16">
        <f>[1]!s_is(A3244,61,"FY","YTD","20241231",1,"",100000000)</f>
        <v>0.45252229439999997</v>
      </c>
      <c r="M3244" s="16">
        <f t="shared" si="151"/>
        <v>1.7294378356267792</v>
      </c>
      <c r="N3244" s="16">
        <f>[1]!s_fa_roe(A3244,"20251231")</f>
        <v>19.847999999999999</v>
      </c>
      <c r="O3244" s="16">
        <f>[1]!s_stmnote_rdexp(A3244,"20251231",1,10000)</f>
        <v>5731.0313130000004</v>
      </c>
      <c r="P3244" s="20">
        <f t="shared" si="152"/>
        <v>4.7046093608641988E-2</v>
      </c>
      <c r="Q3244" s="16">
        <f>[1]!s_margin_tradingbalance(A3244,"",10000)</f>
        <v>0</v>
      </c>
      <c r="R3244" s="16">
        <f>[1]!s_margin_seclendingbalance(A3244,"",10000)</f>
        <v>0</v>
      </c>
      <c r="S3244" s="17">
        <f>[1]!s_val_ev(A3244,"",100000000)</f>
        <v>26.58708</v>
      </c>
      <c r="T3244" s="17">
        <f>[1]!share_freesharesmv(A3244,"",100000000)</f>
        <v>11.645187953100002</v>
      </c>
      <c r="U3244" s="17">
        <f>[1]!s_dq_amount_btin(A3244,E3244,100000000)</f>
        <v>0.51357436999999995</v>
      </c>
      <c r="V3244" s="17">
        <f>[1]!s_dq_turn(A3244,E3244)</f>
        <v>2.3738459609092661</v>
      </c>
      <c r="W3244" s="2">
        <f>[1]!s_pq_amount(A3244,"20260101","",100000000)</f>
        <v>128.73707658999999</v>
      </c>
      <c r="X3244" s="2">
        <f>[1]!s_pq_avgamount(A3244,"20260101","",100000000)</f>
        <v>1.1703370599090908</v>
      </c>
      <c r="Y3244" s="17">
        <f>[1]!s_ipo_dilutedpe(A3244)</f>
        <v>22.98</v>
      </c>
      <c r="Z3244" s="12">
        <f>[1]!s_ipo_collection_total(A3244,100000000)</f>
        <v>2.6440000000000001</v>
      </c>
      <c r="AA3244" s="2">
        <f>[1]!s_val_pe_ttm(A3244,E3244)</f>
        <v>20.834774017333984</v>
      </c>
      <c r="AB3244" s="5">
        <f>[1]!s_info_zjtxornot1(A3244,"")</f>
        <v>1</v>
      </c>
      <c r="AC3244" s="22" t="str">
        <f>[1]!s_info_nature1(A3244,"")</f>
        <v>民营企业</v>
      </c>
      <c r="AD3244" s="6" t="str">
        <f>[1]!s_info_city(A3244)</f>
        <v>张家港市</v>
      </c>
      <c r="AE3244" s="6" t="str">
        <f>[1]!s_info_province(A3244)</f>
        <v>江苏省</v>
      </c>
      <c r="AF3244">
        <v>120.627279</v>
      </c>
      <c r="AG3244">
        <v>31.907812</v>
      </c>
    </row>
    <row r="3245" spans="1:33" x14ac:dyDescent="0.3">
      <c r="A3245" s="12" t="s">
        <v>6948</v>
      </c>
      <c r="B3245" s="12" t="s">
        <v>6949</v>
      </c>
      <c r="C3245" s="16" t="str">
        <f>[1]!s_info_mkt(A3245)</f>
        <v>主板</v>
      </c>
      <c r="D3245" s="16" t="str">
        <f>[1]!s_ipo_listeddate(A3245)</f>
        <v>2004-05-17</v>
      </c>
      <c r="E3245" s="16" t="str">
        <f>[1]!lastradeday_s("000002","")</f>
        <v>2026-06-22</v>
      </c>
      <c r="F3245" s="16" t="str">
        <f>[1]!s_info_industry_csrc2023(A3245,"",3)</f>
        <v>医药制造业</v>
      </c>
      <c r="G3245" s="16" t="str">
        <f>[1]!s_info_industry_csrc2023(A3245,"",1)</f>
        <v>制造业</v>
      </c>
      <c r="H3245" s="16">
        <f>[1]!s_is(A3245,83,"FY","YTD","20251231",1,"",100000000)</f>
        <v>38.6660823315</v>
      </c>
      <c r="I3245" s="16">
        <f>[1]!s_is(A3245,83,"FY","YTD","20241231",1,"",100000000)</f>
        <v>37.280236686400002</v>
      </c>
      <c r="J3245" s="16">
        <f t="shared" si="150"/>
        <v>3.7173735155108689E-2</v>
      </c>
      <c r="K3245" s="16">
        <f>[1]!s_is(A3245,61,"FY","YTD","20251231",1,"",100000000)</f>
        <v>5.8149237269000009</v>
      </c>
      <c r="L3245" s="16">
        <f>[1]!s_is(A3245,61,"FY","YTD","20241231",1,"",100000000)</f>
        <v>5.2809385948000003</v>
      </c>
      <c r="M3245" s="16">
        <f t="shared" si="151"/>
        <v>0.1011155730206372</v>
      </c>
      <c r="N3245" s="16">
        <f>[1]!s_fa_roe(A3245,"20251231")</f>
        <v>13.770099999999999</v>
      </c>
      <c r="O3245" s="16">
        <f>[1]!s_stmnote_rdexp(A3245,"20251231",1,10000)</f>
        <v>11016.842941999999</v>
      </c>
      <c r="P3245" s="20">
        <f t="shared" si="152"/>
        <v>2.8492265773263858E-2</v>
      </c>
      <c r="Q3245" s="16">
        <f>[1]!s_margin_tradingbalance(A3245,"",10000)</f>
        <v>29388.870500000001</v>
      </c>
      <c r="R3245" s="16">
        <f>[1]!s_margin_seclendingbalance(A3245,"",10000)</f>
        <v>305.50740000000002</v>
      </c>
      <c r="S3245" s="17">
        <f>[1]!s_val_ev(A3245,"",100000000)</f>
        <v>98.495814093500002</v>
      </c>
      <c r="T3245" s="17">
        <f>[1]!share_freesharesmv(A3245,"",100000000)</f>
        <v>63.509087092000009</v>
      </c>
      <c r="U3245" s="17">
        <f>[1]!s_dq_amount_btin(A3245,E3245,100000000)</f>
        <v>1.0310591200000001</v>
      </c>
      <c r="V3245" s="17">
        <f>[1]!s_dq_turn(A3245,E3245)</f>
        <v>1.0688724164330148</v>
      </c>
      <c r="W3245" s="2">
        <f>[1]!s_pq_amount(A3245,"20260101","",100000000)</f>
        <v>130.21286633</v>
      </c>
      <c r="X3245" s="2">
        <f>[1]!s_pq_avgamount(A3245,"20260101","",100000000)</f>
        <v>1.1837533302727272</v>
      </c>
      <c r="Y3245" s="17">
        <f>[1]!s_ipo_dilutedpe(A3245)</f>
        <v>13.43</v>
      </c>
      <c r="Z3245" s="12">
        <f>[1]!s_ipo_collection_total(A3245,100000000)</f>
        <v>2.8997999999999999</v>
      </c>
      <c r="AA3245" s="2">
        <f>[1]!s_val_pe_ttm(A3245,E3245)</f>
        <v>16.679891586303711</v>
      </c>
      <c r="AB3245" s="5">
        <f>[1]!s_info_zjtxornot1(A3245,"")</f>
        <v>0</v>
      </c>
      <c r="AC3245" s="22" t="str">
        <f>[1]!s_info_nature1(A3245,"")</f>
        <v>公众企业</v>
      </c>
      <c r="AD3245" s="6" t="str">
        <f>[1]!s_info_city(A3245)</f>
        <v>武汉市</v>
      </c>
      <c r="AE3245" s="6" t="str">
        <f>[1]!s_info_province(A3245)</f>
        <v>湖北省</v>
      </c>
      <c r="AF3245">
        <v>114.29857199999999</v>
      </c>
      <c r="AG3245">
        <v>30.584354999999999</v>
      </c>
    </row>
    <row r="3246" spans="1:33" x14ac:dyDescent="0.3">
      <c r="A3246" s="12" t="s">
        <v>6950</v>
      </c>
      <c r="B3246" s="12" t="s">
        <v>6951</v>
      </c>
      <c r="C3246" s="16" t="str">
        <f>[1]!s_info_mkt(A3246)</f>
        <v>主板</v>
      </c>
      <c r="D3246" s="16" t="str">
        <f>[1]!s_ipo_listeddate(A3246)</f>
        <v>2006-08-10</v>
      </c>
      <c r="E3246" s="16" t="str">
        <f>[1]!lastradeday_s("000002","")</f>
        <v>2026-06-22</v>
      </c>
      <c r="F3246" s="16" t="str">
        <f>[1]!s_info_industry_csrc2023(A3246,"",3)</f>
        <v>土木工程建筑业</v>
      </c>
      <c r="G3246" s="16" t="str">
        <f>[1]!s_info_industry_csrc2023(A3246,"",1)</f>
        <v>建筑业</v>
      </c>
      <c r="H3246" s="16">
        <f>[1]!s_is(A3246,83,"FY","YTD","20251231",1,"",100000000)</f>
        <v>689.20106345660008</v>
      </c>
      <c r="I3246" s="16">
        <f>[1]!s_is(A3246,83,"FY","YTD","20241231",1,"",100000000)</f>
        <v>683.14657712819997</v>
      </c>
      <c r="J3246" s="16">
        <f t="shared" si="150"/>
        <v>8.8626460720213629E-3</v>
      </c>
      <c r="K3246" s="16">
        <f>[1]!s_is(A3246,61,"FY","YTD","20251231",1,"",100000000)</f>
        <v>11.088894272100001</v>
      </c>
      <c r="L3246" s="16">
        <f>[1]!s_is(A3246,61,"FY","YTD","20241231",1,"",100000000)</f>
        <v>11.681673923699998</v>
      </c>
      <c r="M3246" s="16">
        <f t="shared" si="151"/>
        <v>-5.0744410045323624E-2</v>
      </c>
      <c r="N3246" s="16">
        <f>[1]!s_fa_roe(A3246,"20251231")</f>
        <v>7.8714000000000004</v>
      </c>
      <c r="O3246" s="16">
        <f>[1]!s_stmnote_rdexp(A3246,"20251231",1,10000)</f>
        <v>234811.94987399998</v>
      </c>
      <c r="P3246" s="20">
        <f t="shared" si="152"/>
        <v>3.4070166505015327E-2</v>
      </c>
      <c r="Q3246" s="16">
        <f>[1]!s_margin_tradingbalance(A3246,"",10000)</f>
        <v>19628.393</v>
      </c>
      <c r="R3246" s="16">
        <f>[1]!s_margin_seclendingbalance(A3246,"",10000)</f>
        <v>164.09119999999999</v>
      </c>
      <c r="S3246" s="17">
        <f>[1]!s_val_ev(A3246,"",100000000)</f>
        <v>120.14058374400001</v>
      </c>
      <c r="T3246" s="17">
        <f>[1]!share_freesharesmv(A3246,"",100000000)</f>
        <v>35.651856639999998</v>
      </c>
      <c r="U3246" s="17">
        <f>[1]!s_dq_amount_btin(A3246,E3246,100000000)</f>
        <v>0.57701548999999996</v>
      </c>
      <c r="V3246" s="17">
        <f>[1]!s_dq_turn(A3246,E3246)</f>
        <v>1.1709920868031787</v>
      </c>
      <c r="W3246" s="2">
        <f>[1]!s_pq_amount(A3246,"20260101","",100000000)</f>
        <v>151.08764808000001</v>
      </c>
      <c r="X3246" s="2">
        <f>[1]!s_pq_avgamount(A3246,"20260101","",100000000)</f>
        <v>1.3735240734545455</v>
      </c>
      <c r="Y3246" s="17">
        <f>[1]!s_ipo_dilutedpe(A3246)</f>
        <v>19.579999999999998</v>
      </c>
      <c r="Z3246" s="12">
        <f>[1]!s_ipo_collection_total(A3246,100000000)</f>
        <v>4.1738</v>
      </c>
      <c r="AA3246" s="2">
        <f>[1]!s_val_pe_ttm(A3246,E3246)</f>
        <v>11.154389381408691</v>
      </c>
      <c r="AB3246" s="5">
        <f>[1]!s_info_zjtxornot1(A3246,"")</f>
        <v>0</v>
      </c>
      <c r="AC3246" s="22" t="str">
        <f>[1]!s_info_nature1(A3246,"")</f>
        <v>地方国有企业</v>
      </c>
      <c r="AD3246" s="6" t="str">
        <f>[1]!s_info_city(A3246)</f>
        <v>广州市</v>
      </c>
      <c r="AE3246" s="6" t="str">
        <f>[1]!s_info_province(A3246)</f>
        <v>广东省</v>
      </c>
      <c r="AF3246">
        <v>113.280637</v>
      </c>
      <c r="AG3246">
        <v>23.125177999999998</v>
      </c>
    </row>
    <row r="3247" spans="1:33" x14ac:dyDescent="0.3">
      <c r="A3247" s="12" t="s">
        <v>6952</v>
      </c>
      <c r="B3247" s="12" t="s">
        <v>6953</v>
      </c>
      <c r="C3247" s="16" t="str">
        <f>[1]!s_info_mkt(A3247)</f>
        <v>主板</v>
      </c>
      <c r="D3247" s="16" t="str">
        <f>[1]!s_ipo_listeddate(A3247)</f>
        <v>2010-08-31</v>
      </c>
      <c r="E3247" s="16" t="str">
        <f>[1]!lastradeday_s("000002","")</f>
        <v>2026-06-22</v>
      </c>
      <c r="F3247" s="16" t="str">
        <f>[1]!s_info_industry_csrc2023(A3247,"",3)</f>
        <v>计算机、通信和其他电子设备制造业</v>
      </c>
      <c r="G3247" s="16" t="str">
        <f>[1]!s_info_industry_csrc2023(A3247,"",1)</f>
        <v>制造业</v>
      </c>
      <c r="H3247" s="16">
        <f>[1]!s_is(A3247,83,"FY","YTD","20251231",1,"",100000000)</f>
        <v>43.880206213900003</v>
      </c>
      <c r="I3247" s="16">
        <f>[1]!s_is(A3247,83,"FY","YTD","20241231",1,"",100000000)</f>
        <v>49.196783098400005</v>
      </c>
      <c r="J3247" s="16">
        <f t="shared" si="150"/>
        <v>-0.10806757169195702</v>
      </c>
      <c r="K3247" s="16">
        <f>[1]!s_is(A3247,61,"FY","YTD","20251231",1,"",100000000)</f>
        <v>-7.8636748255999995</v>
      </c>
      <c r="L3247" s="16">
        <f>[1]!s_is(A3247,61,"FY","YTD","20241231",1,"",100000000)</f>
        <v>0.53135821240000003</v>
      </c>
      <c r="M3247" s="16">
        <f t="shared" si="151"/>
        <v>-15.799196929848748</v>
      </c>
      <c r="N3247" s="16">
        <f>[1]!s_fa_roe(A3247,"20251231")</f>
        <v>-6.5467000000000004</v>
      </c>
      <c r="O3247" s="16">
        <f>[1]!s_stmnote_rdexp(A3247,"20251231",1,10000)</f>
        <v>92826.013080999997</v>
      </c>
      <c r="P3247" s="20">
        <f t="shared" si="152"/>
        <v>0.21154415872274399</v>
      </c>
      <c r="Q3247" s="16">
        <f>[1]!s_margin_tradingbalance(A3247,"",10000)</f>
        <v>146388.33989999999</v>
      </c>
      <c r="R3247" s="16">
        <f>[1]!s_margin_seclendingbalance(A3247,"",10000)</f>
        <v>1387.152</v>
      </c>
      <c r="S3247" s="17">
        <f>[1]!s_val_ev(A3247,"",100000000)</f>
        <v>332.06938224240002</v>
      </c>
      <c r="T3247" s="17">
        <f>[1]!share_freesharesmv(A3247,"",100000000)</f>
        <v>242.38862448120003</v>
      </c>
      <c r="U3247" s="17">
        <f>[1]!s_dq_amount_btin(A3247,E3247,100000000)</f>
        <v>15.55421454</v>
      </c>
      <c r="V3247" s="17">
        <f>[1]!s_dq_turn(A3247,E3247)</f>
        <v>4.7577798670407461</v>
      </c>
      <c r="W3247" s="2">
        <f>[1]!s_pq_amount(A3247,"20260101","",100000000)</f>
        <v>3031.3843365399998</v>
      </c>
      <c r="X3247" s="2">
        <f>[1]!s_pq_avgamount(A3247,"20260101","",100000000)</f>
        <v>27.558039423090911</v>
      </c>
      <c r="Y3247" s="17">
        <f>[1]!s_ipo_dilutedpe(A3247)</f>
        <v>71.2</v>
      </c>
      <c r="Z3247" s="12">
        <f>[1]!s_ipo_collection_total(A3247,100000000)</f>
        <v>32.299999999999997</v>
      </c>
      <c r="AA3247" s="2">
        <f>[1]!s_val_pe_ttm(A3247,E3247)</f>
        <v>-40.195838928222656</v>
      </c>
      <c r="AB3247" s="5">
        <f>[1]!s_info_zjtxornot1(A3247,"")</f>
        <v>1</v>
      </c>
      <c r="AC3247" s="22" t="str">
        <f>[1]!s_info_nature1(A3247,"")</f>
        <v>地方国有企业</v>
      </c>
      <c r="AD3247" s="6" t="str">
        <f>[1]!s_info_city(A3247)</f>
        <v>广州市</v>
      </c>
      <c r="AE3247" s="6" t="str">
        <f>[1]!s_info_province(A3247)</f>
        <v>广东省</v>
      </c>
      <c r="AF3247">
        <v>113.280637</v>
      </c>
      <c r="AG3247">
        <v>23.125177999999998</v>
      </c>
    </row>
    <row r="3248" spans="1:33" x14ac:dyDescent="0.3">
      <c r="A3248" s="12" t="s">
        <v>6954</v>
      </c>
      <c r="B3248" s="12" t="s">
        <v>6955</v>
      </c>
      <c r="C3248" s="16" t="str">
        <f>[1]!s_info_mkt(A3248)</f>
        <v>主板</v>
      </c>
      <c r="D3248" s="16" t="str">
        <f>[1]!s_ipo_listeddate(A3248)</f>
        <v>1997-06-17</v>
      </c>
      <c r="E3248" s="16" t="str">
        <f>[1]!lastradeday_s("000002","")</f>
        <v>2026-06-22</v>
      </c>
      <c r="F3248" s="16" t="str">
        <f>[1]!s_info_industry_csrc2023(A3248,"",3)</f>
        <v>道路运输业</v>
      </c>
      <c r="G3248" s="16" t="str">
        <f>[1]!s_info_industry_csrc2023(A3248,"",1)</f>
        <v>交通运输、仓储和邮政业</v>
      </c>
      <c r="H3248" s="16">
        <f>[1]!s_is(A3248,83,"FY","YTD","20251231",1,"",100000000)</f>
        <v>15.5193374748</v>
      </c>
      <c r="I3248" s="16">
        <f>[1]!s_is(A3248,83,"FY","YTD","20241231",1,"",100000000)</f>
        <v>16.919455513800003</v>
      </c>
      <c r="J3248" s="16">
        <f t="shared" si="150"/>
        <v>-8.2751956045986508E-2</v>
      </c>
      <c r="K3248" s="16">
        <f>[1]!s_is(A3248,61,"FY","YTD","20251231",1,"",100000000)</f>
        <v>8.2350596424999996</v>
      </c>
      <c r="L3248" s="16">
        <f>[1]!s_is(A3248,61,"FY","YTD","20241231",1,"",100000000)</f>
        <v>9.5519904355999987</v>
      </c>
      <c r="M3248" s="16">
        <f t="shared" si="151"/>
        <v>-0.13786977719238863</v>
      </c>
      <c r="N3248" s="16">
        <f>[1]!s_fa_roe(A3248,"20251231")</f>
        <v>8.2258999999999993</v>
      </c>
      <c r="O3248" s="16">
        <f>[1]!s_stmnote_rdexp(A3248,"20251231",1,10000)</f>
        <v>429.43480800000003</v>
      </c>
      <c r="P3248" s="20">
        <f t="shared" si="152"/>
        <v>2.7670949787470503E-3</v>
      </c>
      <c r="Q3248" s="16">
        <f>[1]!s_margin_tradingbalance(A3248,"",10000)</f>
        <v>24608.830699999999</v>
      </c>
      <c r="R3248" s="16">
        <f>[1]!s_margin_seclendingbalance(A3248,"",10000)</f>
        <v>145.96510000000001</v>
      </c>
      <c r="S3248" s="17">
        <f>[1]!s_val_ev(A3248,"",100000000)</f>
        <v>101.35290671999999</v>
      </c>
      <c r="T3248" s="17">
        <f>[1]!share_freesharesmv(A3248,"",100000000)</f>
        <v>30.583253804999998</v>
      </c>
      <c r="U3248" s="17">
        <f>[1]!s_dq_amount_btin(A3248,E3248,100000000)</f>
        <v>0.55868143000000003</v>
      </c>
      <c r="V3248" s="17">
        <f>[1]!s_dq_turn(A3248,E3248)</f>
        <v>0.56048626860733408</v>
      </c>
      <c r="W3248" s="2">
        <f>[1]!s_pq_amount(A3248,"20260101","",100000000)</f>
        <v>76.150833890000001</v>
      </c>
      <c r="X3248" s="2">
        <f>[1]!s_pq_avgamount(A3248,"20260101","",100000000)</f>
        <v>0.69228030809090912</v>
      </c>
      <c r="Y3248" s="17">
        <f>[1]!s_ipo_dilutedpe(A3248)</f>
        <v>0</v>
      </c>
      <c r="Z3248" s="12">
        <f>[1]!s_ipo_collection_total(A3248,100000000)</f>
        <v>9.3000000000000007</v>
      </c>
      <c r="AA3248" s="2">
        <f>[1]!s_val_pe_ttm(A3248,E3248)</f>
        <v>11.402557373046875</v>
      </c>
      <c r="AB3248" s="5">
        <f>[1]!s_info_zjtxornot1(A3248,"")</f>
        <v>0</v>
      </c>
      <c r="AC3248" s="22" t="str">
        <f>[1]!s_info_nature1(A3248,"")</f>
        <v>地方国有企业</v>
      </c>
      <c r="AD3248" s="6" t="str">
        <f>[1]!s_info_city(A3248)</f>
        <v>东莞市</v>
      </c>
      <c r="AE3248" s="6" t="str">
        <f>[1]!s_info_province(A3248)</f>
        <v>广东省</v>
      </c>
      <c r="AF3248">
        <v>113.746262</v>
      </c>
      <c r="AG3248">
        <v>23.046237000000001</v>
      </c>
    </row>
    <row r="3249" spans="1:33" x14ac:dyDescent="0.3">
      <c r="A3249" s="12" t="s">
        <v>6956</v>
      </c>
      <c r="B3249" s="12" t="s">
        <v>6957</v>
      </c>
      <c r="C3249" s="16" t="str">
        <f>[1]!s_info_mkt(A3249)</f>
        <v>主板</v>
      </c>
      <c r="D3249" s="16" t="str">
        <f>[1]!s_ipo_listeddate(A3249)</f>
        <v>2012-05-07</v>
      </c>
      <c r="E3249" s="16" t="str">
        <f>[1]!lastradeday_s("000002","")</f>
        <v>2026-06-22</v>
      </c>
      <c r="F3249" s="16" t="str">
        <f>[1]!s_info_industry_csrc2023(A3249,"",3)</f>
        <v>电气机械和器材制造业</v>
      </c>
      <c r="G3249" s="16" t="str">
        <f>[1]!s_info_industry_csrc2023(A3249,"",1)</f>
        <v>制造业</v>
      </c>
      <c r="H3249" s="16">
        <f>[1]!s_is(A3249,83,"FY","YTD","20251231",1,"",100000000)</f>
        <v>14.0978168997</v>
      </c>
      <c r="I3249" s="16">
        <f>[1]!s_is(A3249,83,"FY","YTD","20241231",1,"",100000000)</f>
        <v>17.347382918699999</v>
      </c>
      <c r="J3249" s="16">
        <f t="shared" si="150"/>
        <v>-0.1873231273114434</v>
      </c>
      <c r="K3249" s="16">
        <f>[1]!s_is(A3249,61,"FY","YTD","20251231",1,"",100000000)</f>
        <v>-0.47293188869999997</v>
      </c>
      <c r="L3249" s="16">
        <f>[1]!s_is(A3249,61,"FY","YTD","20241231",1,"",100000000)</f>
        <v>0.16342900890000001</v>
      </c>
      <c r="M3249" s="16">
        <f t="shared" si="151"/>
        <v>-3.8938062580394188</v>
      </c>
      <c r="N3249" s="16">
        <f>[1]!s_fa_roe(A3249,"20251231")</f>
        <v>-2.2888000000000002</v>
      </c>
      <c r="O3249" s="16">
        <f>[1]!s_stmnote_rdexp(A3249,"20251231",1,10000)</f>
        <v>5789.1798469999994</v>
      </c>
      <c r="P3249" s="20">
        <f t="shared" si="152"/>
        <v>4.1064371088002941E-2</v>
      </c>
      <c r="Q3249" s="16">
        <f>[1]!s_margin_tradingbalance(A3249,"",10000)</f>
        <v>0</v>
      </c>
      <c r="R3249" s="16">
        <f>[1]!s_margin_seclendingbalance(A3249,"",10000)</f>
        <v>0</v>
      </c>
      <c r="S3249" s="17">
        <f>[1]!s_val_ev(A3249,"",100000000)</f>
        <v>49.473595845600002</v>
      </c>
      <c r="T3249" s="17">
        <f>[1]!share_freesharesmv(A3249,"",100000000)</f>
        <v>27.054860327999997</v>
      </c>
      <c r="U3249" s="17">
        <f>[1]!s_dq_amount_btin(A3249,E3249,100000000)</f>
        <v>1.5161699500000001</v>
      </c>
      <c r="V3249" s="17">
        <f>[1]!s_dq_turn(A3249,E3249)</f>
        <v>3.1107871051116951</v>
      </c>
      <c r="W3249" s="2">
        <f>[1]!s_pq_amount(A3249,"20260101","",100000000)</f>
        <v>177.30589470000001</v>
      </c>
      <c r="X3249" s="2">
        <f>[1]!s_pq_avgamount(A3249,"20260101","",100000000)</f>
        <v>1.61187177</v>
      </c>
      <c r="Y3249" s="17">
        <f>[1]!s_ipo_dilutedpe(A3249)</f>
        <v>24.47</v>
      </c>
      <c r="Z3249" s="12">
        <f>[1]!s_ipo_collection_total(A3249,100000000)</f>
        <v>8.0603099999999994</v>
      </c>
      <c r="AA3249" s="2">
        <f>[1]!s_val_pe_ttm(A3249,E3249)</f>
        <v>-153.40164184570313</v>
      </c>
      <c r="AB3249" s="5">
        <f>[1]!s_info_zjtxornot1(A3249,"")</f>
        <v>1</v>
      </c>
      <c r="AC3249" s="22" t="str">
        <f>[1]!s_info_nature1(A3249,"")</f>
        <v>民营企业</v>
      </c>
      <c r="AD3249" s="6" t="str">
        <f>[1]!s_info_city(A3249)</f>
        <v>乐山市</v>
      </c>
      <c r="AE3249" s="6" t="str">
        <f>[1]!s_info_province(A3249)</f>
        <v>四川省</v>
      </c>
      <c r="AF3249">
        <v>103.761263</v>
      </c>
      <c r="AG3249">
        <v>29.582024000000001</v>
      </c>
    </row>
    <row r="3250" spans="1:33" x14ac:dyDescent="0.3">
      <c r="A3250" s="12" t="s">
        <v>6958</v>
      </c>
      <c r="B3250" s="12" t="s">
        <v>6959</v>
      </c>
      <c r="C3250" s="16" t="str">
        <f>[1]!s_info_mkt(A3250)</f>
        <v>主板</v>
      </c>
      <c r="D3250" s="16" t="str">
        <f>[1]!s_ipo_listeddate(A3250)</f>
        <v>2017-01-09</v>
      </c>
      <c r="E3250" s="16" t="str">
        <f>[1]!lastradeday_s("000002","")</f>
        <v>2026-06-22</v>
      </c>
      <c r="F3250" s="16" t="str">
        <f>[1]!s_info_industry_csrc2023(A3250,"",3)</f>
        <v>纺织服装、服饰业</v>
      </c>
      <c r="G3250" s="16" t="str">
        <f>[1]!s_info_industry_csrc2023(A3250,"",1)</f>
        <v>制造业</v>
      </c>
      <c r="H3250" s="16">
        <f>[1]!s_is(A3250,83,"FY","YTD","20251231",1,"",100000000)</f>
        <v>63.343734691800002</v>
      </c>
      <c r="I3250" s="16">
        <f>[1]!s_is(A3250,83,"FY","YTD","20241231",1,"",100000000)</f>
        <v>68.023992031600002</v>
      </c>
      <c r="J3250" s="16">
        <f t="shared" si="150"/>
        <v>-6.8803038457752153E-2</v>
      </c>
      <c r="K3250" s="16">
        <f>[1]!s_is(A3250,61,"FY","YTD","20251231",1,"",100000000)</f>
        <v>1.7427037508000001</v>
      </c>
      <c r="L3250" s="16">
        <f>[1]!s_is(A3250,61,"FY","YTD","20241231",1,"",100000000)</f>
        <v>2.5845532419999997</v>
      </c>
      <c r="M3250" s="16">
        <f t="shared" si="151"/>
        <v>-0.32572340840947539</v>
      </c>
      <c r="N3250" s="16">
        <f>[1]!s_fa_roe(A3250,"20251231")</f>
        <v>3.8753000000000002</v>
      </c>
      <c r="O3250" s="16">
        <f>[1]!s_stmnote_rdexp(A3250,"20251231",1,10000)</f>
        <v>14520.004896</v>
      </c>
      <c r="P3250" s="20">
        <f t="shared" si="152"/>
        <v>2.2922558902861233E-2</v>
      </c>
      <c r="Q3250" s="16">
        <f>[1]!s_margin_tradingbalance(A3250,"",10000)</f>
        <v>10386.103300000001</v>
      </c>
      <c r="R3250" s="16">
        <f>[1]!s_margin_seclendingbalance(A3250,"",10000)</f>
        <v>25.997399999999999</v>
      </c>
      <c r="S3250" s="17">
        <f>[1]!s_val_ev(A3250,"",100000000)</f>
        <v>59.6852956245</v>
      </c>
      <c r="T3250" s="17">
        <f>[1]!share_freesharesmv(A3250,"",100000000)</f>
        <v>17.520057375099999</v>
      </c>
      <c r="U3250" s="17">
        <f>[1]!s_dq_amount_btin(A3250,E3250,100000000)</f>
        <v>0.37662416999999998</v>
      </c>
      <c r="V3250" s="17">
        <f>[1]!s_dq_turn(A3250,E3250)</f>
        <v>0.64181734238954469</v>
      </c>
      <c r="W3250" s="2">
        <f>[1]!s_pq_amount(A3250,"20260101","",100000000)</f>
        <v>48.508134949999999</v>
      </c>
      <c r="X3250" s="2">
        <f>[1]!s_pq_avgamount(A3250,"20260101","",100000000)</f>
        <v>0.44098304500000002</v>
      </c>
      <c r="Y3250" s="17">
        <f>[1]!s_ipo_dilutedpe(A3250)</f>
        <v>22.97</v>
      </c>
      <c r="Z3250" s="12">
        <f>[1]!s_ipo_collection_total(A3250,100000000)</f>
        <v>11.715</v>
      </c>
      <c r="AA3250" s="2">
        <f>[1]!s_val_pe_ttm(A3250,E3250)</f>
        <v>31.912036895751953</v>
      </c>
      <c r="AB3250" s="5">
        <f>[1]!s_info_zjtxornot1(A3250,"")</f>
        <v>0</v>
      </c>
      <c r="AC3250" s="22" t="str">
        <f>[1]!s_info_nature1(A3250,"")</f>
        <v>民营企业</v>
      </c>
      <c r="AD3250" s="6" t="str">
        <f>[1]!s_info_city(A3250)</f>
        <v>宁波市</v>
      </c>
      <c r="AE3250" s="6" t="str">
        <f>[1]!s_info_province(A3250)</f>
        <v>浙江省</v>
      </c>
      <c r="AF3250">
        <v>121.549792</v>
      </c>
      <c r="AG3250">
        <v>29.868387999999999</v>
      </c>
    </row>
    <row r="3251" spans="1:33" x14ac:dyDescent="0.3">
      <c r="A3251" s="12" t="s">
        <v>6960</v>
      </c>
      <c r="B3251" s="12" t="s">
        <v>6961</v>
      </c>
      <c r="C3251" s="16" t="str">
        <f>[1]!s_info_mkt(A3251)</f>
        <v>主板</v>
      </c>
      <c r="D3251" s="16" t="str">
        <f>[1]!s_ipo_listeddate(A3251)</f>
        <v>2010-12-31</v>
      </c>
      <c r="E3251" s="16" t="str">
        <f>[1]!lastradeday_s("000002","")</f>
        <v>2026-06-22</v>
      </c>
      <c r="F3251" s="16" t="str">
        <f>[1]!s_info_industry_csrc2023(A3251,"",3)</f>
        <v>电气机械和器材制造业</v>
      </c>
      <c r="G3251" s="16" t="str">
        <f>[1]!s_info_industry_csrc2023(A3251,"",1)</f>
        <v>制造业</v>
      </c>
      <c r="H3251" s="16">
        <f>[1]!s_is(A3251,83,"FY","YTD","20251231",1,"",100000000)</f>
        <v>203.21159095229999</v>
      </c>
      <c r="I3251" s="16">
        <f>[1]!s_is(A3251,83,"FY","YTD","20241231",1,"",100000000)</f>
        <v>176.68933788230001</v>
      </c>
      <c r="J3251" s="16">
        <f t="shared" si="150"/>
        <v>0.15010669793594178</v>
      </c>
      <c r="K3251" s="16">
        <f>[1]!s_is(A3251,61,"FY","YTD","20251231",1,"",100000000)</f>
        <v>5.9991404976</v>
      </c>
      <c r="L3251" s="16">
        <f>[1]!s_is(A3251,61,"FY","YTD","20241231",1,"",100000000)</f>
        <v>5.6867917151</v>
      </c>
      <c r="M3251" s="16">
        <f t="shared" si="151"/>
        <v>5.4925307299479219E-2</v>
      </c>
      <c r="N3251" s="16">
        <f>[1]!s_fa_roe(A3251,"20251231")</f>
        <v>14.096299999999999</v>
      </c>
      <c r="O3251" s="16">
        <f>[1]!s_stmnote_rdexp(A3251,"20251231",1,10000)</f>
        <v>65135.107315999994</v>
      </c>
      <c r="P3251" s="20">
        <f t="shared" si="152"/>
        <v>3.2052850435725984E-2</v>
      </c>
      <c r="Q3251" s="16">
        <f>[1]!s_margin_tradingbalance(A3251,"",10000)</f>
        <v>41511.533100000001</v>
      </c>
      <c r="R3251" s="16">
        <f>[1]!s_margin_seclendingbalance(A3251,"",10000)</f>
        <v>26.526399999999999</v>
      </c>
      <c r="S3251" s="17">
        <f>[1]!s_val_ev(A3251,"",100000000)</f>
        <v>85.650921935400007</v>
      </c>
      <c r="T3251" s="17">
        <f>[1]!share_freesharesmv(A3251,"",100000000)</f>
        <v>55.726099578300001</v>
      </c>
      <c r="U3251" s="17">
        <f>[1]!s_dq_amount_btin(A3251,E3251,100000000)</f>
        <v>1.6028221</v>
      </c>
      <c r="V3251" s="17">
        <f>[1]!s_dq_turn(A3251,E3251)</f>
        <v>2.2148211637861759</v>
      </c>
      <c r="W3251" s="2">
        <f>[1]!s_pq_amount(A3251,"20260101","",100000000)</f>
        <v>317.97798598999998</v>
      </c>
      <c r="X3251" s="2">
        <f>[1]!s_pq_avgamount(A3251,"20260101","",100000000)</f>
        <v>2.8907089635454546</v>
      </c>
      <c r="Y3251" s="17">
        <f>[1]!s_ipo_dilutedpe(A3251)</f>
        <v>56.05</v>
      </c>
      <c r="Z3251" s="12">
        <f>[1]!s_ipo_collection_total(A3251,100000000)</f>
        <v>11.83</v>
      </c>
      <c r="AA3251" s="2">
        <f>[1]!s_val_pe_ttm(A3251,E3251)</f>
        <v>14.392326354980469</v>
      </c>
      <c r="AB3251" s="5">
        <f>[1]!s_info_zjtxornot1(A3251,"")</f>
        <v>1</v>
      </c>
      <c r="AC3251" s="22" t="str">
        <f>[1]!s_info_nature1(A3251,"")</f>
        <v>民营企业</v>
      </c>
      <c r="AD3251" s="6" t="str">
        <f>[1]!s_info_city(A3251)</f>
        <v>长沙市</v>
      </c>
      <c r="AE3251" s="6" t="str">
        <f>[1]!s_info_province(A3251)</f>
        <v>湖南省</v>
      </c>
      <c r="AF3251">
        <v>112.98227900000001</v>
      </c>
      <c r="AG3251">
        <v>28.194089999999999</v>
      </c>
    </row>
    <row r="3252" spans="1:33" x14ac:dyDescent="0.3">
      <c r="A3252" s="12" t="s">
        <v>6962</v>
      </c>
      <c r="B3252" s="12" t="s">
        <v>6963</v>
      </c>
      <c r="C3252" s="16" t="str">
        <f>[1]!s_info_mkt(A3252)</f>
        <v>主板</v>
      </c>
      <c r="D3252" s="16" t="str">
        <f>[1]!s_ipo_listeddate(A3252)</f>
        <v>2000-12-28</v>
      </c>
      <c r="E3252" s="16" t="str">
        <f>[1]!lastradeday_s("000002","")</f>
        <v>2026-06-22</v>
      </c>
      <c r="F3252" s="16" t="str">
        <f>[1]!s_info_industry_csrc2023(A3252,"",3)</f>
        <v>纺织服装、服饰业</v>
      </c>
      <c r="G3252" s="16" t="str">
        <f>[1]!s_info_industry_csrc2023(A3252,"",1)</f>
        <v>制造业</v>
      </c>
      <c r="H3252" s="16">
        <f>[1]!s_is(A3252,83,"FY","YTD","20251231",1,"",100000000)</f>
        <v>216.25651303090001</v>
      </c>
      <c r="I3252" s="16">
        <f>[1]!s_is(A3252,83,"FY","YTD","20241231",1,"",100000000)</f>
        <v>209.56516605339999</v>
      </c>
      <c r="J3252" s="16">
        <f t="shared" si="150"/>
        <v>3.192967182243911E-2</v>
      </c>
      <c r="K3252" s="16">
        <f>[1]!s_is(A3252,61,"FY","YTD","20251231",1,"",100000000)</f>
        <v>21.659909407800001</v>
      </c>
      <c r="L3252" s="16">
        <f>[1]!s_is(A3252,61,"FY","YTD","20241231",1,"",100000000)</f>
        <v>21.586026262800001</v>
      </c>
      <c r="M3252" s="16">
        <f t="shared" si="151"/>
        <v>3.4227302468970628E-3</v>
      </c>
      <c r="N3252" s="16">
        <f>[1]!s_fa_roe(A3252,"20251231")</f>
        <v>12.260199999999999</v>
      </c>
      <c r="O3252" s="16">
        <f>[1]!s_stmnote_rdexp(A3252,"20251231",1,10000)</f>
        <v>21200.6266</v>
      </c>
      <c r="P3252" s="20">
        <f t="shared" si="152"/>
        <v>9.8034627040207243E-3</v>
      </c>
      <c r="Q3252" s="16">
        <f>[1]!s_margin_tradingbalance(A3252,"",10000)</f>
        <v>17289.284599999999</v>
      </c>
      <c r="R3252" s="16">
        <f>[1]!s_margin_seclendingbalance(A3252,"",10000)</f>
        <v>730.35199999999998</v>
      </c>
      <c r="S3252" s="17">
        <f>[1]!s_val_ev(A3252,"",100000000)</f>
        <v>269.91569063520001</v>
      </c>
      <c r="T3252" s="17">
        <f>[1]!share_freesharesmv(A3252,"",100000000)</f>
        <v>108.42072331300001</v>
      </c>
      <c r="U3252" s="17">
        <f>[1]!s_dq_amount_btin(A3252,E3252,100000000)</f>
        <v>1.48650094</v>
      </c>
      <c r="V3252" s="17">
        <f>[1]!s_dq_turn(A3252,E3252)</f>
        <v>0.55660844371974938</v>
      </c>
      <c r="W3252" s="2">
        <f>[1]!s_pq_amount(A3252,"20260101","",100000000)</f>
        <v>249.77754998</v>
      </c>
      <c r="X3252" s="2">
        <f>[1]!s_pq_avgamount(A3252,"20260101","",100000000)</f>
        <v>2.2707049998181819</v>
      </c>
      <c r="Y3252" s="17">
        <f>[1]!s_ipo_dilutedpe(A3252)</f>
        <v>28.42</v>
      </c>
      <c r="Z3252" s="12">
        <f>[1]!s_ipo_collection_total(A3252,100000000)</f>
        <v>4.4909999999999997</v>
      </c>
      <c r="AA3252" s="2">
        <f>[1]!s_val_pe_ttm(A3252,E3252)</f>
        <v>12.380941390991211</v>
      </c>
      <c r="AB3252" s="5">
        <f>[1]!s_info_zjtxornot1(A3252,"")</f>
        <v>0</v>
      </c>
      <c r="AC3252" s="22" t="str">
        <f>[1]!s_info_nature1(A3252,"")</f>
        <v>民营企业</v>
      </c>
      <c r="AD3252" s="6" t="str">
        <f>[1]!s_info_city(A3252)</f>
        <v>江阴市</v>
      </c>
      <c r="AE3252" s="6" t="str">
        <f>[1]!s_info_province(A3252)</f>
        <v>江苏省</v>
      </c>
      <c r="AF3252">
        <v>120.31067899999999</v>
      </c>
      <c r="AG3252">
        <v>31.837425</v>
      </c>
    </row>
    <row r="3253" spans="1:33" x14ac:dyDescent="0.3">
      <c r="A3253" s="12" t="s">
        <v>6964</v>
      </c>
      <c r="B3253" s="12" t="s">
        <v>6965</v>
      </c>
      <c r="C3253" s="16" t="str">
        <f>[1]!s_info_mkt(A3253)</f>
        <v>主板</v>
      </c>
      <c r="D3253" s="16" t="str">
        <f>[1]!s_ipo_listeddate(A3253)</f>
        <v>2018-01-03</v>
      </c>
      <c r="E3253" s="16" t="str">
        <f>[1]!lastradeday_s("000002","")</f>
        <v>2026-06-22</v>
      </c>
      <c r="F3253" s="16" t="str">
        <f>[1]!s_info_industry_csrc2023(A3253,"",3)</f>
        <v>燃气生产和供应业</v>
      </c>
      <c r="G3253" s="16" t="str">
        <f>[1]!s_info_industry_csrc2023(A3253,"",1)</f>
        <v>电力、热力、燃气及水生产和供应业</v>
      </c>
      <c r="H3253" s="16">
        <f>[1]!s_is(A3253,83,"FY","YTD","20251231",1,"",100000000)</f>
        <v>16.292835292900001</v>
      </c>
      <c r="I3253" s="16">
        <f>[1]!s_is(A3253,83,"FY","YTD","20241231",1,"",100000000)</f>
        <v>14.778583816500001</v>
      </c>
      <c r="J3253" s="16">
        <f t="shared" si="150"/>
        <v>0.10246255630457424</v>
      </c>
      <c r="K3253" s="16">
        <f>[1]!s_is(A3253,61,"FY","YTD","20251231",1,"",100000000)</f>
        <v>2.1084083245</v>
      </c>
      <c r="L3253" s="16">
        <f>[1]!s_is(A3253,61,"FY","YTD","20241231",1,"",100000000)</f>
        <v>1.5684607734</v>
      </c>
      <c r="M3253" s="16">
        <f t="shared" si="151"/>
        <v>0.34425314311784755</v>
      </c>
      <c r="N3253" s="16">
        <f>[1]!s_fa_roe(A3253,"20251231")</f>
        <v>13.599</v>
      </c>
      <c r="O3253" s="16">
        <f>[1]!s_stmnote_rdexp(A3253,"20251231",1,10000)</f>
        <v>0</v>
      </c>
      <c r="P3253" s="20">
        <f t="shared" si="152"/>
        <v>0</v>
      </c>
      <c r="Q3253" s="16">
        <f>[1]!s_margin_tradingbalance(A3253,"",10000)</f>
        <v>0</v>
      </c>
      <c r="R3253" s="16">
        <f>[1]!s_margin_seclendingbalance(A3253,"",10000)</f>
        <v>0</v>
      </c>
      <c r="S3253" s="17">
        <f>[1]!s_val_ev(A3253,"",100000000)</f>
        <v>29.2622</v>
      </c>
      <c r="T3253" s="17">
        <f>[1]!share_freesharesmv(A3253,"",100000000)</f>
        <v>15.52629584</v>
      </c>
      <c r="U3253" s="17">
        <f>[1]!s_dq_amount_btin(A3253,E3253,100000000)</f>
        <v>1.12000133</v>
      </c>
      <c r="V3253" s="17">
        <f>[1]!s_dq_turn(A3253,E3253)</f>
        <v>3.9705413427561838</v>
      </c>
      <c r="W3253" s="2">
        <f>[1]!s_pq_amount(A3253,"20260101","",100000000)</f>
        <v>104.15842637999999</v>
      </c>
      <c r="X3253" s="2">
        <f>[1]!s_pq_avgamount(A3253,"20260101","",100000000)</f>
        <v>0.9468947852727273</v>
      </c>
      <c r="Y3253" s="17">
        <f>[1]!s_ipo_dilutedpe(A3253)</f>
        <v>22.99</v>
      </c>
      <c r="Z3253" s="12">
        <f>[1]!s_ipo_collection_total(A3253,100000000)</f>
        <v>4.8280000000000003</v>
      </c>
      <c r="AA3253" s="2">
        <f>[1]!s_val_pe_ttm(A3253,E3253)</f>
        <v>13.903553009033203</v>
      </c>
      <c r="AB3253" s="5">
        <f>[1]!s_info_zjtxornot1(A3253,"")</f>
        <v>0</v>
      </c>
      <c r="AC3253" s="22" t="str">
        <f>[1]!s_info_nature1(A3253,"")</f>
        <v>民营企业</v>
      </c>
      <c r="AD3253" s="6" t="str">
        <f>[1]!s_info_city(A3253)</f>
        <v>喀什市</v>
      </c>
      <c r="AE3253" s="6" t="str">
        <f>[1]!s_info_province(A3253)</f>
        <v>新疆维吾尔自治区</v>
      </c>
      <c r="AF3253">
        <v>76.014342999999997</v>
      </c>
      <c r="AG3253">
        <v>39.513111000000002</v>
      </c>
    </row>
    <row r="3254" spans="1:33" x14ac:dyDescent="0.3">
      <c r="A3254" s="12" t="s">
        <v>6966</v>
      </c>
      <c r="B3254" s="12" t="s">
        <v>6967</v>
      </c>
      <c r="C3254" s="16" t="str">
        <f>[1]!s_info_mkt(A3254)</f>
        <v>主板</v>
      </c>
      <c r="D3254" s="16" t="str">
        <f>[1]!s_ipo_listeddate(A3254)</f>
        <v>2019-05-09</v>
      </c>
      <c r="E3254" s="16" t="str">
        <f>[1]!lastradeday_s("000002","")</f>
        <v>2026-06-22</v>
      </c>
      <c r="F3254" s="16" t="str">
        <f>[1]!s_info_industry_csrc2023(A3254,"",3)</f>
        <v>电气机械和器材制造业</v>
      </c>
      <c r="G3254" s="16" t="str">
        <f>[1]!s_info_industry_csrc2023(A3254,"",1)</f>
        <v>制造业</v>
      </c>
      <c r="H3254" s="16">
        <f>[1]!s_is(A3254,83,"FY","YTD","20251231",1,"",100000000)</f>
        <v>45.180264963599996</v>
      </c>
      <c r="I3254" s="16">
        <f>[1]!s_is(A3254,83,"FY","YTD","20241231",1,"",100000000)</f>
        <v>41.134125012300004</v>
      </c>
      <c r="J3254" s="16">
        <f t="shared" si="150"/>
        <v>9.8364556194889374E-2</v>
      </c>
      <c r="K3254" s="16">
        <f>[1]!s_is(A3254,61,"FY","YTD","20251231",1,"",100000000)</f>
        <v>1.5828832508000001</v>
      </c>
      <c r="L3254" s="16">
        <f>[1]!s_is(A3254,61,"FY","YTD","20241231",1,"",100000000)</f>
        <v>1.6064164274999999</v>
      </c>
      <c r="M3254" s="16">
        <f t="shared" si="151"/>
        <v>-1.4649487080148632E-2</v>
      </c>
      <c r="N3254" s="16">
        <f>[1]!s_fa_roe(A3254,"20251231")</f>
        <v>7.8468999999999998</v>
      </c>
      <c r="O3254" s="16">
        <f>[1]!s_stmnote_rdexp(A3254,"20251231",1,10000)</f>
        <v>14100.678990999999</v>
      </c>
      <c r="P3254" s="20">
        <f t="shared" si="152"/>
        <v>3.1209819159671536E-2</v>
      </c>
      <c r="Q3254" s="16">
        <f>[1]!s_margin_tradingbalance(A3254,"",10000)</f>
        <v>0</v>
      </c>
      <c r="R3254" s="16">
        <f>[1]!s_margin_seclendingbalance(A3254,"",10000)</f>
        <v>0</v>
      </c>
      <c r="S3254" s="17">
        <f>[1]!s_val_ev(A3254,"",100000000)</f>
        <v>47.388278067200005</v>
      </c>
      <c r="T3254" s="17">
        <f>[1]!share_freesharesmv(A3254,"",100000000)</f>
        <v>19.2767994236</v>
      </c>
      <c r="U3254" s="17">
        <f>[1]!s_dq_amount_btin(A3254,E3254,100000000)</f>
        <v>0.46612397</v>
      </c>
      <c r="V3254" s="17">
        <f>[1]!s_dq_turn(A3254,E3254)</f>
        <v>1.7598825702133971</v>
      </c>
      <c r="W3254" s="2">
        <f>[1]!s_pq_amount(A3254,"20260101","",100000000)</f>
        <v>131.33254792</v>
      </c>
      <c r="X3254" s="2">
        <f>[1]!s_pq_avgamount(A3254,"20260101","",100000000)</f>
        <v>1.1939322538181818</v>
      </c>
      <c r="Y3254" s="17">
        <f>[1]!s_ipo_dilutedpe(A3254)</f>
        <v>16.34</v>
      </c>
      <c r="Z3254" s="12">
        <f>[1]!s_ipo_collection_total(A3254,100000000)</f>
        <v>4.5257040000000002</v>
      </c>
      <c r="AA3254" s="2">
        <f>[1]!s_val_pe_ttm(A3254,E3254)</f>
        <v>30.238655090332031</v>
      </c>
      <c r="AB3254" s="5">
        <f>[1]!s_info_zjtxornot1(A3254,"")</f>
        <v>0</v>
      </c>
      <c r="AC3254" s="22" t="str">
        <f>[1]!s_info_nature1(A3254,"")</f>
        <v>民营企业</v>
      </c>
      <c r="AD3254" s="6" t="str">
        <f>[1]!s_info_city(A3254)</f>
        <v>中山市</v>
      </c>
      <c r="AE3254" s="6" t="str">
        <f>[1]!s_info_province(A3254)</f>
        <v>广东省</v>
      </c>
      <c r="AF3254">
        <v>113.382391</v>
      </c>
      <c r="AG3254">
        <v>22.521113</v>
      </c>
    </row>
    <row r="3255" spans="1:33" x14ac:dyDescent="0.3">
      <c r="A3255" s="12" t="s">
        <v>6968</v>
      </c>
      <c r="B3255" s="12" t="s">
        <v>6969</v>
      </c>
      <c r="C3255" s="16" t="str">
        <f>[1]!s_info_mkt(A3255)</f>
        <v>主板</v>
      </c>
      <c r="D3255" s="16" t="str">
        <f>[1]!s_ipo_listeddate(A3255)</f>
        <v>2002-09-27</v>
      </c>
      <c r="E3255" s="16" t="str">
        <f>[1]!lastradeday_s("000002","")</f>
        <v>2026-06-22</v>
      </c>
      <c r="F3255" s="16" t="str">
        <f>[1]!s_info_industry_csrc2023(A3255,"",3)</f>
        <v>专用设备制造业</v>
      </c>
      <c r="G3255" s="16" t="str">
        <f>[1]!s_info_industry_csrc2023(A3255,"",1)</f>
        <v>制造业</v>
      </c>
      <c r="H3255" s="16">
        <f>[1]!s_is(A3255,83,"FY","YTD","20251231",1,"",100000000)</f>
        <v>97.360896087099988</v>
      </c>
      <c r="I3255" s="16">
        <f>[1]!s_is(A3255,83,"FY","YTD","20241231",1,"",100000000)</f>
        <v>100.2061862509</v>
      </c>
      <c r="J3255" s="16">
        <f t="shared" si="150"/>
        <v>-2.8394356379114916E-2</v>
      </c>
      <c r="K3255" s="16">
        <f>[1]!s_is(A3255,61,"FY","YTD","20251231",1,"",100000000)</f>
        <v>5.2633566983</v>
      </c>
      <c r="L3255" s="16">
        <f>[1]!s_is(A3255,61,"FY","YTD","20241231",1,"",100000000)</f>
        <v>6.9160955802999995</v>
      </c>
      <c r="M3255" s="16">
        <f t="shared" si="151"/>
        <v>-0.23896993076667525</v>
      </c>
      <c r="N3255" s="16">
        <f>[1]!s_fa_roe(A3255,"20251231")</f>
        <v>6.9112999999999998</v>
      </c>
      <c r="O3255" s="16">
        <f>[1]!s_stmnote_rdexp(A3255,"20251231",1,10000)</f>
        <v>44202.862250999999</v>
      </c>
      <c r="P3255" s="20">
        <f t="shared" si="152"/>
        <v>4.5401042952044827E-2</v>
      </c>
      <c r="Q3255" s="16">
        <f>[1]!s_margin_tradingbalance(A3255,"",10000)</f>
        <v>38213.879300000001</v>
      </c>
      <c r="R3255" s="16">
        <f>[1]!s_margin_seclendingbalance(A3255,"",10000)</f>
        <v>250.733</v>
      </c>
      <c r="S3255" s="17">
        <f>[1]!s_val_ev(A3255,"",100000000)</f>
        <v>72.918674789799994</v>
      </c>
      <c r="T3255" s="17">
        <f>[1]!share_freesharesmv(A3255,"",100000000)</f>
        <v>51.047139644399998</v>
      </c>
      <c r="U3255" s="17">
        <f>[1]!s_dq_amount_btin(A3255,E3255,100000000)</f>
        <v>1.0903164599999999</v>
      </c>
      <c r="V3255" s="17">
        <f>[1]!s_dq_turn(A3255,E3255)</f>
        <v>1.5296181289844575</v>
      </c>
      <c r="W3255" s="2">
        <f>[1]!s_pq_amount(A3255,"20260101","",100000000)</f>
        <v>175.05809146999999</v>
      </c>
      <c r="X3255" s="2">
        <f>[1]!s_pq_avgamount(A3255,"20260101","",100000000)</f>
        <v>1.5914371951818183</v>
      </c>
      <c r="Y3255" s="17">
        <f>[1]!s_ipo_dilutedpe(A3255)</f>
        <v>20</v>
      </c>
      <c r="Z3255" s="12">
        <f>[1]!s_ipo_collection_total(A3255,100000000)</f>
        <v>1.9319999999999999</v>
      </c>
      <c r="AA3255" s="2">
        <f>[1]!s_val_pe_ttm(A3255,E3255)</f>
        <v>14.883278846740723</v>
      </c>
      <c r="AB3255" s="5">
        <f>[1]!s_info_zjtxornot1(A3255,"")</f>
        <v>1</v>
      </c>
      <c r="AC3255" s="22" t="str">
        <f>[1]!s_info_nature1(A3255,"")</f>
        <v>地方国有企业</v>
      </c>
      <c r="AD3255" s="6" t="str">
        <f>[1]!s_info_city(A3255)</f>
        <v>淄博市</v>
      </c>
      <c r="AE3255" s="6" t="str">
        <f>[1]!s_info_province(A3255)</f>
        <v>山东省</v>
      </c>
      <c r="AF3255">
        <v>118.047648</v>
      </c>
      <c r="AG3255">
        <v>36.814939000000003</v>
      </c>
    </row>
    <row r="3256" spans="1:33" x14ac:dyDescent="0.3">
      <c r="A3256" s="12" t="s">
        <v>6970</v>
      </c>
      <c r="B3256" s="12" t="s">
        <v>6971</v>
      </c>
      <c r="C3256" s="16" t="str">
        <f>[1]!s_info_mkt(A3256)</f>
        <v>主板</v>
      </c>
      <c r="D3256" s="16" t="str">
        <f>[1]!s_ipo_listeddate(A3256)</f>
        <v>1996-05-16</v>
      </c>
      <c r="E3256" s="16" t="str">
        <f>[1]!lastradeday_s("000002","")</f>
        <v>2026-06-22</v>
      </c>
      <c r="F3256" s="16" t="str">
        <f>[1]!s_info_industry_csrc2023(A3256,"",3)</f>
        <v>公共设施管理业</v>
      </c>
      <c r="G3256" s="16" t="str">
        <f>[1]!s_info_industry_csrc2023(A3256,"",1)</f>
        <v>水利、环境和公共设施管理业</v>
      </c>
      <c r="H3256" s="16">
        <f>[1]!s_is(A3256,83,"FY","YTD","20251231",1,"",100000000)</f>
        <v>9.6700367949999997</v>
      </c>
      <c r="I3256" s="16">
        <f>[1]!s_is(A3256,83,"FY","YTD","20241231",1,"",100000000)</f>
        <v>12.531523895899999</v>
      </c>
      <c r="J3256" s="16">
        <f t="shared" si="150"/>
        <v>-0.22834310692542403</v>
      </c>
      <c r="K3256" s="16">
        <f>[1]!s_is(A3256,61,"FY","YTD","20251231",1,"",100000000)</f>
        <v>-1.9623986356999998</v>
      </c>
      <c r="L3256" s="16">
        <f>[1]!s_is(A3256,61,"FY","YTD","20241231",1,"",100000000)</f>
        <v>-1.3132361546</v>
      </c>
      <c r="M3256" s="16">
        <f t="shared" si="151"/>
        <v>-0.49432273001783822</v>
      </c>
      <c r="N3256" s="16">
        <f>[1]!s_fa_roe(A3256,"20251231")</f>
        <v>-34.958300000000001</v>
      </c>
      <c r="O3256" s="16">
        <f>[1]!s_stmnote_rdexp(A3256,"20251231",1,10000)</f>
        <v>0</v>
      </c>
      <c r="P3256" s="20">
        <f t="shared" si="152"/>
        <v>0</v>
      </c>
      <c r="Q3256" s="16">
        <f>[1]!s_margin_tradingbalance(A3256,"",10000)</f>
        <v>0</v>
      </c>
      <c r="R3256" s="16">
        <f>[1]!s_margin_seclendingbalance(A3256,"",10000)</f>
        <v>0</v>
      </c>
      <c r="S3256" s="17">
        <f>[1]!s_val_ev(A3256,"",100000000)</f>
        <v>18.593858326500001</v>
      </c>
      <c r="T3256" s="17">
        <f>[1]!share_freesharesmv(A3256,"",100000000)</f>
        <v>11.644251171300001</v>
      </c>
      <c r="U3256" s="17">
        <f>[1]!s_dq_amount_btin(A3256,E3256,100000000)</f>
        <v>0.49646554999999998</v>
      </c>
      <c r="V3256" s="17">
        <f>[1]!s_dq_turn(A3256,E3256)</f>
        <v>2.756638940368445</v>
      </c>
      <c r="W3256" s="2">
        <f>[1]!s_pq_amount(A3256,"20260101","",100000000)</f>
        <v>92.23641628</v>
      </c>
      <c r="X3256" s="2">
        <f>[1]!s_pq_avgamount(A3256,"20260101","",100000000)</f>
        <v>0.83851287527272733</v>
      </c>
      <c r="Y3256" s="17">
        <f>[1]!s_ipo_dilutedpe(A3256)</f>
        <v>0</v>
      </c>
      <c r="Z3256" s="12">
        <f>[1]!s_ipo_collection_total(A3256,100000000)</f>
        <v>0</v>
      </c>
      <c r="AA3256" s="2">
        <f>[1]!s_val_pe_ttm(A3256,E3256)</f>
        <v>-11.130414009094238</v>
      </c>
      <c r="AB3256" s="5">
        <f>[1]!s_info_zjtxornot1(A3256,"")</f>
        <v>0</v>
      </c>
      <c r="AC3256" s="22" t="str">
        <f>[1]!s_info_nature1(A3256,"")</f>
        <v>地方国有企业</v>
      </c>
      <c r="AD3256" s="6" t="str">
        <f>[1]!s_info_city(A3256)</f>
        <v>西安市</v>
      </c>
      <c r="AE3256" s="6" t="str">
        <f>[1]!s_info_province(A3256)</f>
        <v>陕西省</v>
      </c>
      <c r="AF3256">
        <v>108.948024</v>
      </c>
      <c r="AG3256">
        <v>34.263160999999997</v>
      </c>
    </row>
    <row r="3257" spans="1:33" x14ac:dyDescent="0.3">
      <c r="A3257" s="12" t="s">
        <v>6972</v>
      </c>
      <c r="B3257" s="12" t="s">
        <v>6973</v>
      </c>
      <c r="C3257" s="16" t="str">
        <f>[1]!s_info_mkt(A3257)</f>
        <v>科创板</v>
      </c>
      <c r="D3257" s="16" t="str">
        <f>[1]!s_ipo_listeddate(A3257)</f>
        <v>2021-08-11</v>
      </c>
      <c r="E3257" s="16" t="str">
        <f>[1]!lastradeday_s("000002","")</f>
        <v>2026-06-22</v>
      </c>
      <c r="F3257" s="16" t="str">
        <f>[1]!s_info_industry_csrc2023(A3257,"",3)</f>
        <v>计算机、通信和其他电子设备制造业</v>
      </c>
      <c r="G3257" s="16" t="str">
        <f>[1]!s_info_industry_csrc2023(A3257,"",1)</f>
        <v>制造业</v>
      </c>
      <c r="H3257" s="16">
        <f>[1]!s_is(A3257,83,"FY","YTD","20251231",1,"",100000000)</f>
        <v>93.400872868199997</v>
      </c>
      <c r="I3257" s="16">
        <f>[1]!s_is(A3257,83,"FY","YTD","20241231",1,"",100000000)</f>
        <v>55.391039337899997</v>
      </c>
      <c r="J3257" s="16">
        <f t="shared" si="150"/>
        <v>0.68620906891509947</v>
      </c>
      <c r="K3257" s="16">
        <f>[1]!s_is(A3257,61,"FY","YTD","20251231",1,"",100000000)</f>
        <v>2.2803964518000002</v>
      </c>
      <c r="L3257" s="16">
        <f>[1]!s_is(A3257,61,"FY","YTD","20241231",1,"",100000000)</f>
        <v>-5.0758140845000002</v>
      </c>
      <c r="M3257" s="16">
        <f t="shared" si="151"/>
        <v>1.4492671350520188</v>
      </c>
      <c r="N3257" s="16">
        <f>[1]!s_fa_roe(A3257,"20251231")</f>
        <v>3.1894999999999998</v>
      </c>
      <c r="O3257" s="16">
        <f>[1]!s_stmnote_rdexp(A3257,"20251231",1,10000)</f>
        <v>26768.996103000001</v>
      </c>
      <c r="P3257" s="20">
        <f t="shared" si="152"/>
        <v>2.8660327554726722E-2</v>
      </c>
      <c r="Q3257" s="16">
        <f>[1]!s_margin_tradingbalance(A3257,"",10000)</f>
        <v>115124.916</v>
      </c>
      <c r="R3257" s="16">
        <f>[1]!s_margin_seclendingbalance(A3257,"",10000)</f>
        <v>329.36630000000002</v>
      </c>
      <c r="S3257" s="17">
        <f>[1]!s_val_ev(A3257,"",100000000)</f>
        <v>177.10238865599999</v>
      </c>
      <c r="T3257" s="17">
        <f>[1]!share_freesharesmv(A3257,"",100000000)</f>
        <v>101.114341956</v>
      </c>
      <c r="U3257" s="17">
        <f>[1]!s_dq_amount_btin(A3257,E3257,100000000)</f>
        <v>3.9178503999999998</v>
      </c>
      <c r="V3257" s="17">
        <f>[1]!s_dq_turn(A3257,E3257)</f>
        <v>2.3003898902308659</v>
      </c>
      <c r="W3257" s="2">
        <f>[1]!s_pq_amount(A3257,"20260101","",100000000)</f>
        <v>497.97256170999998</v>
      </c>
      <c r="X3257" s="2">
        <f>[1]!s_pq_avgamount(A3257,"20260101","",100000000)</f>
        <v>4.5270232882727273</v>
      </c>
      <c r="Y3257" s="17">
        <f>[1]!s_ipo_dilutedpe(A3257)</f>
        <v>136.31</v>
      </c>
      <c r="Z3257" s="12">
        <f>[1]!s_ipo_collection_total(A3257,100000000)</f>
        <v>27.250038591999999</v>
      </c>
      <c r="AA3257" s="2">
        <f>[1]!s_val_pe_ttm(A3257,E3257)</f>
        <v>47.460224151611328</v>
      </c>
      <c r="AB3257" s="5">
        <f>[1]!s_info_zjtxornot1(A3257,"")</f>
        <v>1</v>
      </c>
      <c r="AC3257" s="22" t="str">
        <f>[1]!s_info_nature1(A3257,"")</f>
        <v>中央国有企业</v>
      </c>
      <c r="AD3257" s="6" t="str">
        <f>[1]!s_info_city(A3257)</f>
        <v>长沙市</v>
      </c>
      <c r="AE3257" s="6" t="str">
        <f>[1]!s_info_province(A3257)</f>
        <v>湖南省</v>
      </c>
      <c r="AF3257">
        <v>112.98227900000001</v>
      </c>
      <c r="AG3257">
        <v>28.194089999999999</v>
      </c>
    </row>
    <row r="3258" spans="1:33" x14ac:dyDescent="0.3">
      <c r="A3258" s="12" t="s">
        <v>6974</v>
      </c>
      <c r="B3258" s="12" t="s">
        <v>6975</v>
      </c>
      <c r="C3258" s="16" t="str">
        <f>[1]!s_info_mkt(A3258)</f>
        <v>主板</v>
      </c>
      <c r="D3258" s="16" t="str">
        <f>[1]!s_ipo_listeddate(A3258)</f>
        <v>2020-07-28</v>
      </c>
      <c r="E3258" s="16" t="str">
        <f>[1]!lastradeday_s("000002","")</f>
        <v>2026-06-22</v>
      </c>
      <c r="F3258" s="16" t="str">
        <f>[1]!s_info_industry_csrc2023(A3258,"",3)</f>
        <v>零售业</v>
      </c>
      <c r="G3258" s="16" t="str">
        <f>[1]!s_info_industry_csrc2023(A3258,"",1)</f>
        <v>批发和零售业</v>
      </c>
      <c r="H3258" s="16">
        <f>[1]!s_is(A3258,83,"FY","YTD","20251231",1,"",100000000)</f>
        <v>28.166156657800002</v>
      </c>
      <c r="I3258" s="16">
        <f>[1]!s_is(A3258,83,"FY","YTD","20241231",1,"",100000000)</f>
        <v>26.877329705000001</v>
      </c>
      <c r="J3258" s="16">
        <f t="shared" si="150"/>
        <v>4.7952194914669732E-2</v>
      </c>
      <c r="K3258" s="16">
        <f>[1]!s_is(A3258,61,"FY","YTD","20251231",1,"",100000000)</f>
        <v>0.15653064880000001</v>
      </c>
      <c r="L3258" s="16">
        <f>[1]!s_is(A3258,61,"FY","YTD","20241231",1,"",100000000)</f>
        <v>2.6701837799999999E-2</v>
      </c>
      <c r="M3258" s="16">
        <f t="shared" si="151"/>
        <v>4.8621676145452435</v>
      </c>
      <c r="N3258" s="16">
        <f>[1]!s_fa_roe(A3258,"20251231")</f>
        <v>1.35</v>
      </c>
      <c r="O3258" s="16">
        <f>[1]!s_stmnote_rdexp(A3258,"20251231",1,10000)</f>
        <v>0</v>
      </c>
      <c r="P3258" s="20">
        <f t="shared" si="152"/>
        <v>0</v>
      </c>
      <c r="Q3258" s="16">
        <f>[1]!s_margin_tradingbalance(A3258,"",10000)</f>
        <v>0</v>
      </c>
      <c r="R3258" s="16">
        <f>[1]!s_margin_seclendingbalance(A3258,"",10000)</f>
        <v>0</v>
      </c>
      <c r="S3258" s="17">
        <f>[1]!s_val_ev(A3258,"",100000000)</f>
        <v>63.799529499999998</v>
      </c>
      <c r="T3258" s="17">
        <f>[1]!share_freesharesmv(A3258,"",100000000)</f>
        <v>11.350053246</v>
      </c>
      <c r="U3258" s="17">
        <f>[1]!s_dq_amount_btin(A3258,E3258,100000000)</f>
        <v>0.58354892000000003</v>
      </c>
      <c r="V3258" s="17">
        <f>[1]!s_dq_turn(A3258,E3258)</f>
        <v>0.9243080389801307</v>
      </c>
      <c r="W3258" s="2">
        <f>[1]!s_pq_amount(A3258,"20260101","",100000000)</f>
        <v>143.77745938999999</v>
      </c>
      <c r="X3258" s="2">
        <f>[1]!s_pq_avgamount(A3258,"20260101","",100000000)</f>
        <v>1.3070678126363637</v>
      </c>
      <c r="Y3258" s="17">
        <f>[1]!s_ipo_dilutedpe(A3258)</f>
        <v>22.98</v>
      </c>
      <c r="Z3258" s="12">
        <f>[1]!s_ipo_collection_total(A3258,100000000)</f>
        <v>2.3054700000000001</v>
      </c>
      <c r="AA3258" s="2">
        <f>[1]!s_val_pe_ttm(A3258,E3258)</f>
        <v>311.73825073242188</v>
      </c>
      <c r="AB3258" s="5">
        <f>[1]!s_info_zjtxornot1(A3258,"")</f>
        <v>0</v>
      </c>
      <c r="AC3258" s="22" t="str">
        <f>[1]!s_info_nature1(A3258,"")</f>
        <v>民营企业</v>
      </c>
      <c r="AD3258" s="6" t="str">
        <f>[1]!s_info_city(A3258)</f>
        <v>吉安市</v>
      </c>
      <c r="AE3258" s="6" t="str">
        <f>[1]!s_info_province(A3258)</f>
        <v>江西省</v>
      </c>
      <c r="AF3258">
        <v>114.986373</v>
      </c>
      <c r="AG3258">
        <v>27.111699000000002</v>
      </c>
    </row>
    <row r="3259" spans="1:33" x14ac:dyDescent="0.3">
      <c r="A3259" s="12" t="s">
        <v>6976</v>
      </c>
      <c r="B3259" s="12" t="s">
        <v>6977</v>
      </c>
      <c r="C3259" s="16" t="str">
        <f>[1]!s_info_mkt(A3259)</f>
        <v>主板</v>
      </c>
      <c r="D3259" s="16" t="str">
        <f>[1]!s_ipo_listeddate(A3259)</f>
        <v>2011-12-05</v>
      </c>
      <c r="E3259" s="16" t="str">
        <f>[1]!lastradeday_s("000002","")</f>
        <v>2026-06-22</v>
      </c>
      <c r="F3259" s="16" t="str">
        <f>[1]!s_info_industry_csrc2023(A3259,"",3)</f>
        <v>通用设备制造业</v>
      </c>
      <c r="G3259" s="16" t="str">
        <f>[1]!s_info_industry_csrc2023(A3259,"",1)</f>
        <v>制造业</v>
      </c>
      <c r="H3259" s="16">
        <f>[1]!s_is(A3259,83,"FY","YTD","20251231",1,"",100000000)</f>
        <v>25.252500654000002</v>
      </c>
      <c r="I3259" s="16">
        <f>[1]!s_is(A3259,83,"FY","YTD","20241231",1,"",100000000)</f>
        <v>22.8476163598</v>
      </c>
      <c r="J3259" s="16">
        <f t="shared" si="150"/>
        <v>0.10525755756435728</v>
      </c>
      <c r="K3259" s="16">
        <f>[1]!s_is(A3259,61,"FY","YTD","20251231",1,"",100000000)</f>
        <v>0.36533484529999999</v>
      </c>
      <c r="L3259" s="16">
        <f>[1]!s_is(A3259,61,"FY","YTD","20241231",1,"",100000000)</f>
        <v>0.35994941149999998</v>
      </c>
      <c r="M3259" s="16">
        <f t="shared" si="151"/>
        <v>1.4961640797126309E-2</v>
      </c>
      <c r="N3259" s="16">
        <f>[1]!s_fa_roe(A3259,"20251231")</f>
        <v>1.4551000000000001</v>
      </c>
      <c r="O3259" s="16">
        <f>[1]!s_stmnote_rdexp(A3259,"20251231",1,10000)</f>
        <v>11157.02</v>
      </c>
      <c r="P3259" s="20">
        <f t="shared" si="152"/>
        <v>4.4181842237603214E-2</v>
      </c>
      <c r="Q3259" s="16">
        <f>[1]!s_margin_tradingbalance(A3259,"",10000)</f>
        <v>50490.963799999998</v>
      </c>
      <c r="R3259" s="16">
        <f>[1]!s_margin_seclendingbalance(A3259,"",10000)</f>
        <v>102.31619999999999</v>
      </c>
      <c r="S3259" s="17">
        <f>[1]!s_val_ev(A3259,"",100000000)</f>
        <v>110.611640104</v>
      </c>
      <c r="T3259" s="17">
        <f>[1]!share_freesharesmv(A3259,"",100000000)</f>
        <v>88.149429886000007</v>
      </c>
      <c r="U3259" s="17">
        <f>[1]!s_dq_amount_btin(A3259,E3259,100000000)</f>
        <v>5.8879666200000003</v>
      </c>
      <c r="V3259" s="17">
        <f>[1]!s_dq_turn(A3259,E3259)</f>
        <v>6.3705103032647035</v>
      </c>
      <c r="W3259" s="2">
        <f>[1]!s_pq_amount(A3259,"20260101","",100000000)</f>
        <v>1974.6894251000001</v>
      </c>
      <c r="X3259" s="2">
        <f>[1]!s_pq_avgamount(A3259,"20260101","",100000000)</f>
        <v>17.951722046363638</v>
      </c>
      <c r="Y3259" s="17">
        <f>[1]!s_ipo_dilutedpe(A3259)</f>
        <v>40.950000000000003</v>
      </c>
      <c r="Z3259" s="12">
        <f>[1]!s_ipo_collection_total(A3259,100000000)</f>
        <v>7.92</v>
      </c>
      <c r="AA3259" s="2">
        <f>[1]!s_val_pe_ttm(A3259,E3259)</f>
        <v>366.77371215820313</v>
      </c>
      <c r="AB3259" s="5">
        <f>[1]!s_info_zjtxornot1(A3259,"")</f>
        <v>0</v>
      </c>
      <c r="AC3259" s="22" t="str">
        <f>[1]!s_info_nature1(A3259,"")</f>
        <v>民营企业</v>
      </c>
      <c r="AD3259" s="6" t="str">
        <f>[1]!s_info_city(A3259)</f>
        <v>福州市</v>
      </c>
      <c r="AE3259" s="6" t="str">
        <f>[1]!s_info_province(A3259)</f>
        <v>福建省</v>
      </c>
      <c r="AF3259">
        <v>119.30623900000001</v>
      </c>
      <c r="AG3259">
        <v>26.075302000000001</v>
      </c>
    </row>
    <row r="3260" spans="1:33" x14ac:dyDescent="0.3">
      <c r="A3260" s="12" t="s">
        <v>6978</v>
      </c>
      <c r="B3260" s="12" t="s">
        <v>6979</v>
      </c>
      <c r="C3260" s="16" t="str">
        <f>[1]!s_info_mkt(A3260)</f>
        <v>主板</v>
      </c>
      <c r="D3260" s="16" t="str">
        <f>[1]!s_ipo_listeddate(A3260)</f>
        <v>2015-05-15</v>
      </c>
      <c r="E3260" s="16" t="str">
        <f>[1]!lastradeday_s("000002","")</f>
        <v>2026-06-22</v>
      </c>
      <c r="F3260" s="16" t="str">
        <f>[1]!s_info_industry_csrc2023(A3260,"",3)</f>
        <v>有色金属冶炼和压延加工业</v>
      </c>
      <c r="G3260" s="16" t="str">
        <f>[1]!s_info_industry_csrc2023(A3260,"",1)</f>
        <v>制造业</v>
      </c>
      <c r="H3260" s="16">
        <f>[1]!s_is(A3260,83,"FY","YTD","20251231",1,"",100000000)</f>
        <v>74.230963958299995</v>
      </c>
      <c r="I3260" s="16">
        <f>[1]!s_is(A3260,83,"FY","YTD","20241231",1,"",100000000)</f>
        <v>80.738343301</v>
      </c>
      <c r="J3260" s="16">
        <f t="shared" si="150"/>
        <v>-8.0598375897309338E-2</v>
      </c>
      <c r="K3260" s="16">
        <f>[1]!s_is(A3260,61,"FY","YTD","20251231",1,"",100000000)</f>
        <v>6.6146287836999997</v>
      </c>
      <c r="L3260" s="16">
        <f>[1]!s_is(A3260,61,"FY","YTD","20241231",1,"",100000000)</f>
        <v>10.4346960589</v>
      </c>
      <c r="M3260" s="16">
        <f t="shared" si="151"/>
        <v>-0.36609281704394009</v>
      </c>
      <c r="N3260" s="16">
        <f>[1]!s_fa_roe(A3260,"20251231")</f>
        <v>5.2839</v>
      </c>
      <c r="O3260" s="16">
        <f>[1]!s_stmnote_rdexp(A3260,"20251231",1,10000)</f>
        <v>26455.297427000001</v>
      </c>
      <c r="P3260" s="20">
        <f t="shared" si="152"/>
        <v>3.5639167291241884E-2</v>
      </c>
      <c r="Q3260" s="16">
        <f>[1]!s_margin_tradingbalance(A3260,"",10000)</f>
        <v>80964.308600000004</v>
      </c>
      <c r="R3260" s="16">
        <f>[1]!s_margin_seclendingbalance(A3260,"",10000)</f>
        <v>343.27159999999998</v>
      </c>
      <c r="S3260" s="17">
        <f>[1]!s_val_ev(A3260,"",100000000)</f>
        <v>331.38571663800002</v>
      </c>
      <c r="T3260" s="17">
        <f>[1]!share_freesharesmv(A3260,"",100000000)</f>
        <v>208.34665711829999</v>
      </c>
      <c r="U3260" s="17">
        <f>[1]!s_dq_amount_btin(A3260,E3260,100000000)</f>
        <v>15.196596080000001</v>
      </c>
      <c r="V3260" s="17">
        <f>[1]!s_dq_turn(A3260,E3260)</f>
        <v>6.6644125814444175</v>
      </c>
      <c r="W3260" s="2">
        <f>[1]!s_pq_amount(A3260,"20260101","",100000000)</f>
        <v>1403.83251578</v>
      </c>
      <c r="X3260" s="2">
        <f>[1]!s_pq_avgamount(A3260,"20260101","",100000000)</f>
        <v>12.762113779818183</v>
      </c>
      <c r="Y3260" s="17">
        <f>[1]!s_ipo_dilutedpe(A3260)</f>
        <v>17.97</v>
      </c>
      <c r="Z3260" s="12">
        <f>[1]!s_ipo_collection_total(A3260,100000000)</f>
        <v>10.87</v>
      </c>
      <c r="AA3260" s="2">
        <f>[1]!s_val_pe_ttm(A3260,E3260)</f>
        <v>34.552165985107422</v>
      </c>
      <c r="AB3260" s="5">
        <f>[1]!s_info_zjtxornot1(A3260,"")</f>
        <v>1</v>
      </c>
      <c r="AC3260" s="22" t="str">
        <f>[1]!s_info_nature1(A3260,"")</f>
        <v>民营企业</v>
      </c>
      <c r="AD3260" s="6" t="str">
        <f>[1]!s_info_city(A3260)</f>
        <v>湖州市</v>
      </c>
      <c r="AE3260" s="6" t="str">
        <f>[1]!s_info_province(A3260)</f>
        <v>浙江省</v>
      </c>
      <c r="AF3260">
        <v>120.10239799999999</v>
      </c>
      <c r="AG3260">
        <v>30.867197999999998</v>
      </c>
    </row>
    <row r="3261" spans="1:33" x14ac:dyDescent="0.3">
      <c r="A3261" s="12" t="s">
        <v>6980</v>
      </c>
      <c r="B3261" s="12" t="s">
        <v>6981</v>
      </c>
      <c r="C3261" s="16" t="str">
        <f>[1]!s_info_mkt(A3261)</f>
        <v>主板</v>
      </c>
      <c r="D3261" s="16" t="str">
        <f>[1]!s_ipo_listeddate(A3261)</f>
        <v>1999-12-02</v>
      </c>
      <c r="E3261" s="16" t="str">
        <f>[1]!lastradeday_s("000002","")</f>
        <v>2026-06-22</v>
      </c>
      <c r="F3261" s="16" t="str">
        <f>[1]!s_info_industry_csrc2023(A3261,"",3)</f>
        <v>医药制造业</v>
      </c>
      <c r="G3261" s="16" t="str">
        <f>[1]!s_info_industry_csrc2023(A3261,"",1)</f>
        <v>制造业</v>
      </c>
      <c r="H3261" s="16">
        <f>[1]!s_is(A3261,83,"FY","YTD","20251231",1,"",100000000)</f>
        <v>1.7967887728999998</v>
      </c>
      <c r="I3261" s="16">
        <f>[1]!s_is(A3261,83,"FY","YTD","20241231",1,"",100000000)</f>
        <v>2.1151795976000001</v>
      </c>
      <c r="J3261" s="16">
        <f t="shared" si="150"/>
        <v>-0.15052661488474273</v>
      </c>
      <c r="K3261" s="16">
        <f>[1]!s_is(A3261,61,"FY","YTD","20251231",1,"",100000000)</f>
        <v>6.5250646600000003E-2</v>
      </c>
      <c r="L3261" s="16">
        <f>[1]!s_is(A3261,61,"FY","YTD","20241231",1,"",100000000)</f>
        <v>0.79252735529999996</v>
      </c>
      <c r="M3261" s="16">
        <f t="shared" si="151"/>
        <v>-0.91766764116892807</v>
      </c>
      <c r="N3261" s="16">
        <f>[1]!s_fa_roe(A3261,"20251231")</f>
        <v>4.3771000000000004</v>
      </c>
      <c r="O3261" s="16">
        <f>[1]!s_stmnote_rdexp(A3261,"20251231",1,10000)</f>
        <v>465.98879400000004</v>
      </c>
      <c r="P3261" s="20">
        <f t="shared" si="152"/>
        <v>2.593453393232743E-2</v>
      </c>
      <c r="Q3261" s="16">
        <f>[1]!s_margin_tradingbalance(A3261,"",10000)</f>
        <v>0</v>
      </c>
      <c r="R3261" s="16">
        <f>[1]!s_margin_seclendingbalance(A3261,"",10000)</f>
        <v>0</v>
      </c>
      <c r="S3261" s="17">
        <f>[1]!s_val_ev(A3261,"",100000000)</f>
        <v>20.576067359</v>
      </c>
      <c r="T3261" s="17">
        <f>[1]!share_freesharesmv(A3261,"",100000000)</f>
        <v>13.5795276572</v>
      </c>
      <c r="U3261" s="17">
        <f>[1]!s_dq_amount_btin(A3261,E3261,100000000)</f>
        <v>0.41793218999999998</v>
      </c>
      <c r="V3261" s="17">
        <f>[1]!s_dq_turn(A3261,E3261)</f>
        <v>2.085676614060505</v>
      </c>
      <c r="W3261" s="2">
        <f>[1]!s_pq_amount(A3261,"20260101","",100000000)</f>
        <v>69.47884483</v>
      </c>
      <c r="X3261" s="2">
        <f>[1]!s_pq_avgamount(A3261,"20260101","",100000000)</f>
        <v>0.6316258620909091</v>
      </c>
      <c r="Y3261" s="17">
        <f>[1]!s_ipo_dilutedpe(A3261)</f>
        <v>0</v>
      </c>
      <c r="Z3261" s="12">
        <f>[1]!s_ipo_collection_total(A3261,100000000)</f>
        <v>2.0750000000000002</v>
      </c>
      <c r="AA3261" s="2">
        <f>[1]!s_val_pe_ttm(A3261,E3261)</f>
        <v>336.39376831054688</v>
      </c>
      <c r="AB3261" s="5">
        <f>[1]!s_info_zjtxornot1(A3261,"")</f>
        <v>0</v>
      </c>
      <c r="AC3261" s="22" t="str">
        <f>[1]!s_info_nature1(A3261,"")</f>
        <v>民营企业</v>
      </c>
      <c r="AD3261" s="6" t="str">
        <f>[1]!s_info_city(A3261)</f>
        <v>河池市</v>
      </c>
      <c r="AE3261" s="6" t="str">
        <f>[1]!s_info_province(A3261)</f>
        <v>广西壮族自治区</v>
      </c>
      <c r="AF3261">
        <v>108.062105</v>
      </c>
      <c r="AG3261">
        <v>24.695899000000001</v>
      </c>
    </row>
    <row r="3262" spans="1:33" x14ac:dyDescent="0.3">
      <c r="A3262" s="12" t="s">
        <v>6982</v>
      </c>
      <c r="B3262" s="12" t="s">
        <v>6983</v>
      </c>
      <c r="C3262" s="16" t="str">
        <f>[1]!s_info_mkt(A3262)</f>
        <v>主板</v>
      </c>
      <c r="D3262" s="16" t="str">
        <f>[1]!s_ipo_listeddate(A3262)</f>
        <v>1994-03-24</v>
      </c>
      <c r="E3262" s="16" t="str">
        <f>[1]!lastradeday_s("000002","")</f>
        <v>2026-06-22</v>
      </c>
      <c r="F3262" s="16" t="str">
        <f>[1]!s_info_industry_csrc2023(A3262,"",3)</f>
        <v>零售业</v>
      </c>
      <c r="G3262" s="16" t="str">
        <f>[1]!s_info_industry_csrc2023(A3262,"",1)</f>
        <v>批发和零售业</v>
      </c>
      <c r="H3262" s="16">
        <f>[1]!s_is(A3262,83,"FY","YTD","20251231",1,"",100000000)</f>
        <v>2835.7960056297998</v>
      </c>
      <c r="I3262" s="16">
        <f>[1]!s_is(A3262,83,"FY","YTD","20241231",1,"",100000000)</f>
        <v>2752.5093488965999</v>
      </c>
      <c r="J3262" s="16">
        <f t="shared" si="150"/>
        <v>3.0258446448723886E-2</v>
      </c>
      <c r="K3262" s="16">
        <f>[1]!s_is(A3262,61,"FY","YTD","20251231",1,"",100000000)</f>
        <v>57.245575084099997</v>
      </c>
      <c r="L3262" s="16">
        <f>[1]!s_is(A3262,61,"FY","YTD","20241231",1,"",100000000)</f>
        <v>45.525284386899997</v>
      </c>
      <c r="M3262" s="16">
        <f t="shared" si="151"/>
        <v>0.25744574372329543</v>
      </c>
      <c r="N3262" s="16">
        <f>[1]!s_fa_roe(A3262,"20251231")</f>
        <v>7.7586000000000004</v>
      </c>
      <c r="O3262" s="16">
        <f>[1]!s_stmnote_rdexp(A3262,"20251231",1,10000)</f>
        <v>260422.64</v>
      </c>
      <c r="P3262" s="20">
        <f t="shared" si="152"/>
        <v>9.1834052760844821E-3</v>
      </c>
      <c r="Q3262" s="16">
        <f>[1]!s_margin_tradingbalance(A3262,"",10000)</f>
        <v>84233.359599999996</v>
      </c>
      <c r="R3262" s="16">
        <f>[1]!s_margin_seclendingbalance(A3262,"",10000)</f>
        <v>341.26949999999999</v>
      </c>
      <c r="S3262" s="17">
        <f>[1]!s_val_ev(A3262,"",100000000)</f>
        <v>540.50500058459875</v>
      </c>
      <c r="T3262" s="17">
        <f>[1]!share_freesharesmv(A3262,"",100000000)</f>
        <v>159.32275437120003</v>
      </c>
      <c r="U3262" s="17">
        <f>[1]!s_dq_amount_btin(A3262,E3262,100000000)</f>
        <v>1.82956597</v>
      </c>
      <c r="V3262" s="17">
        <f>[1]!s_dq_turn(A3262,E3262)</f>
        <v>0.41665465832740184</v>
      </c>
      <c r="W3262" s="2">
        <f>[1]!s_pq_amount(A3262,"20260101","",100000000)</f>
        <v>214.03030125999999</v>
      </c>
      <c r="X3262" s="2">
        <f>[1]!s_pq_avgamount(A3262,"20260101","",100000000)</f>
        <v>1.9457300114545455</v>
      </c>
      <c r="Y3262" s="17">
        <f>[1]!s_ipo_dilutedpe(A3262)</f>
        <v>13.14</v>
      </c>
      <c r="Z3262" s="12">
        <f>[1]!s_ipo_collection_total(A3262,100000000)</f>
        <v>0.67500000000000004</v>
      </c>
      <c r="AA3262" s="2">
        <f>[1]!s_val_pe_ttm(A3262,E3262)</f>
        <v>10.188150405883789</v>
      </c>
      <c r="AB3262" s="5">
        <f>[1]!s_info_zjtxornot1(A3262,"")</f>
        <v>1</v>
      </c>
      <c r="AC3262" s="22" t="str">
        <f>[1]!s_info_nature1(A3262,"")</f>
        <v>地方国有企业</v>
      </c>
      <c r="AD3262" s="6" t="str">
        <f>[1]!s_info_city(A3262)</f>
        <v>上海市</v>
      </c>
      <c r="AE3262" s="6" t="str">
        <f>[1]!s_info_province(A3262)</f>
        <v>上海</v>
      </c>
      <c r="AF3262">
        <v>121.472644</v>
      </c>
      <c r="AG3262">
        <v>31.231705999999999</v>
      </c>
    </row>
    <row r="3263" spans="1:33" x14ac:dyDescent="0.3">
      <c r="A3263" s="12" t="s">
        <v>6984</v>
      </c>
      <c r="B3263" s="12" t="s">
        <v>6985</v>
      </c>
      <c r="C3263" s="16" t="str">
        <f>[1]!s_info_mkt(A3263)</f>
        <v>主板</v>
      </c>
      <c r="D3263" s="16" t="str">
        <f>[1]!s_ipo_listeddate(A3263)</f>
        <v>2007-12-21</v>
      </c>
      <c r="E3263" s="16" t="str">
        <f>[1]!lastradeday_s("000002","")</f>
        <v>2026-06-22</v>
      </c>
      <c r="F3263" s="16" t="str">
        <f>[1]!s_info_industry_csrc2023(A3263,"",3)</f>
        <v>新闻和出版业</v>
      </c>
      <c r="G3263" s="16" t="str">
        <f>[1]!s_info_industry_csrc2023(A3263,"",1)</f>
        <v>文化、体育和娱乐业</v>
      </c>
      <c r="H3263" s="16">
        <f>[1]!s_is(A3263,83,"FY","YTD","20251231",1,"",100000000)</f>
        <v>20.9562348382</v>
      </c>
      <c r="I3263" s="16">
        <f>[1]!s_is(A3263,83,"FY","YTD","20241231",1,"",100000000)</f>
        <v>24.262544983000002</v>
      </c>
      <c r="J3263" s="16">
        <f t="shared" si="150"/>
        <v>-0.13627219020579362</v>
      </c>
      <c r="K3263" s="16">
        <f>[1]!s_is(A3263,61,"FY","YTD","20251231",1,"",100000000)</f>
        <v>1.0502904323</v>
      </c>
      <c r="L3263" s="16">
        <f>[1]!s_is(A3263,61,"FY","YTD","20241231",1,"",100000000)</f>
        <v>1.021762177</v>
      </c>
      <c r="M3263" s="16">
        <f t="shared" si="151"/>
        <v>2.7920641360753673E-2</v>
      </c>
      <c r="N3263" s="16">
        <f>[1]!s_fa_roe(A3263,"20251231")</f>
        <v>3.9754999999999998</v>
      </c>
      <c r="O3263" s="16">
        <f>[1]!s_stmnote_rdexp(A3263,"20251231",1,10000)</f>
        <v>1345.709509</v>
      </c>
      <c r="P3263" s="20">
        <f t="shared" si="152"/>
        <v>6.4215233289282398E-3</v>
      </c>
      <c r="Q3263" s="16">
        <f>[1]!s_margin_tradingbalance(A3263,"",10000)</f>
        <v>18488.809399999998</v>
      </c>
      <c r="R3263" s="16">
        <f>[1]!s_margin_seclendingbalance(A3263,"",10000)</f>
        <v>16.988499999999998</v>
      </c>
      <c r="S3263" s="17">
        <f>[1]!s_val_ev(A3263,"",100000000)</f>
        <v>31.347046429999999</v>
      </c>
      <c r="T3263" s="17">
        <f>[1]!share_freesharesmv(A3263,"",100000000)</f>
        <v>10.18024643</v>
      </c>
      <c r="U3263" s="17">
        <f>[1]!s_dq_amount_btin(A3263,E3263,100000000)</f>
        <v>0.32215677999999998</v>
      </c>
      <c r="V3263" s="17">
        <f>[1]!s_dq_turn(A3263,E3263)</f>
        <v>1.0490792857769089</v>
      </c>
      <c r="W3263" s="2">
        <f>[1]!s_pq_amount(A3263,"20260101","",100000000)</f>
        <v>95.18277252</v>
      </c>
      <c r="X3263" s="2">
        <f>[1]!s_pq_avgamount(A3263,"20260101","",100000000)</f>
        <v>0.86529793200000005</v>
      </c>
      <c r="Y3263" s="17">
        <f>[1]!s_ipo_dilutedpe(A3263)</f>
        <v>29.98</v>
      </c>
      <c r="Z3263" s="12">
        <f>[1]!s_ipo_collection_total(A3263,100000000)</f>
        <v>6.4960000000000004</v>
      </c>
      <c r="AA3263" s="2">
        <f>[1]!s_val_pe_ttm(A3263,E3263)</f>
        <v>29.939937591552734</v>
      </c>
      <c r="AB3263" s="5">
        <f>[1]!s_info_zjtxornot1(A3263,"")</f>
        <v>0</v>
      </c>
      <c r="AC3263" s="22" t="str">
        <f>[1]!s_info_nature1(A3263,"")</f>
        <v>地方国有企业</v>
      </c>
      <c r="AD3263" s="6" t="str">
        <f>[1]!s_info_city(A3263)</f>
        <v>沈阳市</v>
      </c>
      <c r="AE3263" s="6" t="str">
        <f>[1]!s_info_province(A3263)</f>
        <v>辽宁省</v>
      </c>
      <c r="AF3263">
        <v>123.429096</v>
      </c>
      <c r="AG3263">
        <v>41.796767000000003</v>
      </c>
    </row>
    <row r="3264" spans="1:33" x14ac:dyDescent="0.3">
      <c r="A3264" s="12" t="s">
        <v>6986</v>
      </c>
      <c r="B3264" s="12" t="s">
        <v>6987</v>
      </c>
      <c r="C3264" s="16" t="str">
        <f>[1]!s_info_mkt(A3264)</f>
        <v>主板</v>
      </c>
      <c r="D3264" s="16" t="str">
        <f>[1]!s_ipo_listeddate(A3264)</f>
        <v>2010-07-16</v>
      </c>
      <c r="E3264" s="16" t="str">
        <f>[1]!lastradeday_s("000002","")</f>
        <v>2026-06-22</v>
      </c>
      <c r="F3264" s="16" t="str">
        <f>[1]!s_info_industry_csrc2023(A3264,"",3)</f>
        <v>计算机、通信和其他电子设备制造业</v>
      </c>
      <c r="G3264" s="16" t="str">
        <f>[1]!s_info_industry_csrc2023(A3264,"",1)</f>
        <v>制造业</v>
      </c>
      <c r="H3264" s="16">
        <f>[1]!s_is(A3264,83,"FY","YTD","20251231",1,"",100000000)</f>
        <v>32.814812140800001</v>
      </c>
      <c r="I3264" s="16">
        <f>[1]!s_is(A3264,83,"FY","YTD","20241231",1,"",100000000)</f>
        <v>34.728603171899998</v>
      </c>
      <c r="J3264" s="16">
        <f t="shared" si="150"/>
        <v>-5.510705459782228E-2</v>
      </c>
      <c r="K3264" s="16">
        <f>[1]!s_is(A3264,61,"FY","YTD","20251231",1,"",100000000)</f>
        <v>-0.12993514019999999</v>
      </c>
      <c r="L3264" s="16">
        <f>[1]!s_is(A3264,61,"FY","YTD","20241231",1,"",100000000)</f>
        <v>0.51530077600000002</v>
      </c>
      <c r="M3264" s="16">
        <f t="shared" si="151"/>
        <v>-1.2521539773501136</v>
      </c>
      <c r="N3264" s="16">
        <f>[1]!s_fa_roe(A3264,"20251231")</f>
        <v>-0.34139999999999998</v>
      </c>
      <c r="O3264" s="16">
        <f>[1]!s_stmnote_rdexp(A3264,"20251231",1,10000)</f>
        <v>18496.937980000002</v>
      </c>
      <c r="P3264" s="20">
        <f t="shared" si="152"/>
        <v>5.63676485503996E-2</v>
      </c>
      <c r="Q3264" s="16">
        <f>[1]!s_margin_tradingbalance(A3264,"",10000)</f>
        <v>32245.914100000002</v>
      </c>
      <c r="R3264" s="16">
        <f>[1]!s_margin_seclendingbalance(A3264,"",10000)</f>
        <v>48.0396</v>
      </c>
      <c r="S3264" s="17">
        <f>[1]!s_val_ev(A3264,"",100000000)</f>
        <v>49.663716670699998</v>
      </c>
      <c r="T3264" s="17">
        <f>[1]!share_freesharesmv(A3264,"",100000000)</f>
        <v>38.998279102200001</v>
      </c>
      <c r="U3264" s="17">
        <f>[1]!s_dq_amount_btin(A3264,E3264,100000000)</f>
        <v>2.14552247</v>
      </c>
      <c r="V3264" s="17">
        <f>[1]!s_dq_turn(A3264,E3264)</f>
        <v>4.3725348898044771</v>
      </c>
      <c r="W3264" s="2">
        <f>[1]!s_pq_amount(A3264,"20260101","",100000000)</f>
        <v>201.26877626999999</v>
      </c>
      <c r="X3264" s="2">
        <f>[1]!s_pq_avgamount(A3264,"20260101","",100000000)</f>
        <v>1.8297161479090909</v>
      </c>
      <c r="Y3264" s="17">
        <f>[1]!s_ipo_dilutedpe(A3264)</f>
        <v>53.85</v>
      </c>
      <c r="Z3264" s="12">
        <f>[1]!s_ipo_collection_total(A3264,100000000)</f>
        <v>15.4</v>
      </c>
      <c r="AA3264" s="2">
        <f>[1]!s_val_pe_ttm(A3264,E3264)</f>
        <v>-78.501304626464844</v>
      </c>
      <c r="AB3264" s="5">
        <f>[1]!s_info_zjtxornot1(A3264,"")</f>
        <v>1</v>
      </c>
      <c r="AC3264" s="22" t="str">
        <f>[1]!s_info_nature1(A3264,"")</f>
        <v>地方国有企业</v>
      </c>
      <c r="AD3264" s="6" t="str">
        <f>[1]!s_info_city(A3264)</f>
        <v>佛山市</v>
      </c>
      <c r="AE3264" s="6" t="str">
        <f>[1]!s_info_province(A3264)</f>
        <v>广东省</v>
      </c>
      <c r="AF3264">
        <v>113.12271699999999</v>
      </c>
      <c r="AG3264">
        <v>23.028762</v>
      </c>
    </row>
    <row r="3265" spans="1:33" x14ac:dyDescent="0.3">
      <c r="A3265" s="12" t="s">
        <v>6988</v>
      </c>
      <c r="B3265" s="12" t="s">
        <v>6989</v>
      </c>
      <c r="C3265" s="16" t="str">
        <f>[1]!s_info_mkt(A3265)</f>
        <v>主板</v>
      </c>
      <c r="D3265" s="16" t="str">
        <f>[1]!s_ipo_listeddate(A3265)</f>
        <v>2017-01-12</v>
      </c>
      <c r="E3265" s="16" t="str">
        <f>[1]!lastradeday_s("000002","")</f>
        <v>2026-06-22</v>
      </c>
      <c r="F3265" s="16" t="str">
        <f>[1]!s_info_industry_csrc2023(A3265,"",3)</f>
        <v>化学原料和化学制品制造业</v>
      </c>
      <c r="G3265" s="16" t="str">
        <f>[1]!s_info_industry_csrc2023(A3265,"",1)</f>
        <v>制造业</v>
      </c>
      <c r="H3265" s="16">
        <f>[1]!s_is(A3265,83,"FY","YTD","20251231",1,"",100000000)</f>
        <v>42.027434609400004</v>
      </c>
      <c r="I3265" s="16">
        <f>[1]!s_is(A3265,83,"FY","YTD","20241231",1,"",100000000)</f>
        <v>39.075531456100002</v>
      </c>
      <c r="J3265" s="16">
        <f t="shared" si="150"/>
        <v>7.5543519007959192E-2</v>
      </c>
      <c r="K3265" s="16">
        <f>[1]!s_is(A3265,61,"FY","YTD","20251231",1,"",100000000)</f>
        <v>1.8195752862999999</v>
      </c>
      <c r="L3265" s="16">
        <f>[1]!s_is(A3265,61,"FY","YTD","20241231",1,"",100000000)</f>
        <v>1.8137273258000002</v>
      </c>
      <c r="M3265" s="16">
        <f t="shared" si="151"/>
        <v>3.2242776611529911E-3</v>
      </c>
      <c r="N3265" s="16">
        <f>[1]!s_fa_roe(A3265,"20251231")</f>
        <v>5.3087</v>
      </c>
      <c r="O3265" s="16">
        <f>[1]!s_stmnote_rdexp(A3265,"20251231",1,10000)</f>
        <v>23417.591930000002</v>
      </c>
      <c r="P3265" s="20">
        <f t="shared" si="152"/>
        <v>5.5719774827184765E-2</v>
      </c>
      <c r="Q3265" s="16">
        <f>[1]!s_margin_tradingbalance(A3265,"",10000)</f>
        <v>8471.7266999999993</v>
      </c>
      <c r="R3265" s="16">
        <f>[1]!s_margin_seclendingbalance(A3265,"",10000)</f>
        <v>22.295500000000001</v>
      </c>
      <c r="S3265" s="17">
        <f>[1]!s_val_ev(A3265,"",100000000)</f>
        <v>36.503275838399993</v>
      </c>
      <c r="T3265" s="17">
        <f>[1]!share_freesharesmv(A3265,"",100000000)</f>
        <v>12.192238637999999</v>
      </c>
      <c r="U3265" s="17">
        <f>[1]!s_dq_amount_btin(A3265,E3265,100000000)</f>
        <v>0.15819064999999999</v>
      </c>
      <c r="V3265" s="17">
        <f>[1]!s_dq_turn(A3265,E3265)</f>
        <v>0.45315391917182979</v>
      </c>
      <c r="W3265" s="2">
        <f>[1]!s_pq_amount(A3265,"20260101","",100000000)</f>
        <v>51.379365819999997</v>
      </c>
      <c r="X3265" s="2">
        <f>[1]!s_pq_avgamount(A3265,"20260101","",100000000)</f>
        <v>0.46708514381818184</v>
      </c>
      <c r="Y3265" s="17">
        <f>[1]!s_ipo_dilutedpe(A3265)</f>
        <v>22.95</v>
      </c>
      <c r="Z3265" s="12">
        <f>[1]!s_ipo_collection_total(A3265,100000000)</f>
        <v>7.4850000000000003</v>
      </c>
      <c r="AA3265" s="2">
        <f>[1]!s_val_pe_ttm(A3265,E3265)</f>
        <v>23.961223602294922</v>
      </c>
      <c r="AB3265" s="5">
        <f>[1]!s_info_zjtxornot1(A3265,"")</f>
        <v>0</v>
      </c>
      <c r="AC3265" s="22" t="str">
        <f>[1]!s_info_nature1(A3265,"")</f>
        <v>民营企业</v>
      </c>
      <c r="AD3265" s="6" t="str">
        <f>[1]!s_info_city(A3265)</f>
        <v>青岛市</v>
      </c>
      <c r="AE3265" s="6" t="str">
        <f>[1]!s_info_province(A3265)</f>
        <v>山东省</v>
      </c>
      <c r="AF3265">
        <v>120.35517299999999</v>
      </c>
      <c r="AG3265">
        <v>36.082982000000001</v>
      </c>
    </row>
    <row r="3266" spans="1:33" x14ac:dyDescent="0.3">
      <c r="A3266" s="12" t="s">
        <v>6990</v>
      </c>
      <c r="B3266" s="12" t="s">
        <v>6991</v>
      </c>
      <c r="C3266" s="16" t="str">
        <f>[1]!s_info_mkt(A3266)</f>
        <v>主板</v>
      </c>
      <c r="D3266" s="16" t="str">
        <f>[1]!s_ipo_listeddate(A3266)</f>
        <v>2011-04-22</v>
      </c>
      <c r="E3266" s="16" t="str">
        <f>[1]!lastradeday_s("000002","")</f>
        <v>2026-06-22</v>
      </c>
      <c r="F3266" s="16" t="str">
        <f>[1]!s_info_industry_csrc2023(A3266,"",3)</f>
        <v>生态保护和环境治理业</v>
      </c>
      <c r="G3266" s="16" t="str">
        <f>[1]!s_info_industry_csrc2023(A3266,"",1)</f>
        <v>水利、环境和公共设施管理业</v>
      </c>
      <c r="H3266" s="16">
        <f>[1]!s_is(A3266,83,"FY","YTD","20251231",1,"",100000000)</f>
        <v>91.119288862499999</v>
      </c>
      <c r="I3266" s="16">
        <f>[1]!s_is(A3266,83,"FY","YTD","20241231",1,"",100000000)</f>
        <v>87.163353303099996</v>
      </c>
      <c r="J3266" s="16">
        <f t="shared" si="150"/>
        <v>4.5385307121488472E-2</v>
      </c>
      <c r="K3266" s="16">
        <f>[1]!s_is(A3266,61,"FY","YTD","20251231",1,"",100000000)</f>
        <v>-4.2078015883999997</v>
      </c>
      <c r="L3266" s="16">
        <f>[1]!s_is(A3266,61,"FY","YTD","20241231",1,"",100000000)</f>
        <v>-3.7821030738999997</v>
      </c>
      <c r="M3266" s="16">
        <f t="shared" si="151"/>
        <v>-0.11255603197007309</v>
      </c>
      <c r="N3266" s="16">
        <f>[1]!s_fa_roe(A3266,"20251231")</f>
        <v>-7.3875000000000002</v>
      </c>
      <c r="O3266" s="16">
        <f>[1]!s_stmnote_rdexp(A3266,"20251231",1,10000)</f>
        <v>14095.337716999999</v>
      </c>
      <c r="P3266" s="20">
        <f t="shared" si="152"/>
        <v>1.5469104174276445E-2</v>
      </c>
      <c r="Q3266" s="16">
        <f>[1]!s_margin_tradingbalance(A3266,"",10000)</f>
        <v>18297.273499999999</v>
      </c>
      <c r="R3266" s="16">
        <f>[1]!s_margin_seclendingbalance(A3266,"",10000)</f>
        <v>29.3248</v>
      </c>
      <c r="S3266" s="17">
        <f>[1]!s_val_ev(A3266,"",100000000)</f>
        <v>45.0054931122</v>
      </c>
      <c r="T3266" s="17">
        <f>[1]!share_freesharesmv(A3266,"",100000000)</f>
        <v>21.384947634000007</v>
      </c>
      <c r="U3266" s="17">
        <f>[1]!s_dq_amount_btin(A3266,E3266,100000000)</f>
        <v>0.34787462000000002</v>
      </c>
      <c r="V3266" s="17">
        <f>[1]!s_dq_turn(A3266,E3266)</f>
        <v>0.78955823778794199</v>
      </c>
      <c r="W3266" s="2">
        <f>[1]!s_pq_amount(A3266,"20260101","",100000000)</f>
        <v>50.519915070000003</v>
      </c>
      <c r="X3266" s="2">
        <f>[1]!s_pq_avgamount(A3266,"20260101","",100000000)</f>
        <v>0.45927195518181818</v>
      </c>
      <c r="Y3266" s="17">
        <f>[1]!s_ipo_dilutedpe(A3266)</f>
        <v>104.65</v>
      </c>
      <c r="Z3266" s="12">
        <f>[1]!s_ipo_collection_total(A3266,100000000)</f>
        <v>17.100000000000001</v>
      </c>
      <c r="AA3266" s="2">
        <f>[1]!s_val_pe_ttm(A3266,E3266)</f>
        <v>-11.03164005279541</v>
      </c>
      <c r="AB3266" s="5">
        <f>[1]!s_info_zjtxornot1(A3266,"")</f>
        <v>0</v>
      </c>
      <c r="AC3266" s="22" t="str">
        <f>[1]!s_info_nature1(A3266,"")</f>
        <v>地方国有企业</v>
      </c>
      <c r="AD3266" s="6" t="str">
        <f>[1]!s_info_city(A3266)</f>
        <v>北京市</v>
      </c>
      <c r="AE3266" s="6" t="str">
        <f>[1]!s_info_province(A3266)</f>
        <v>北京</v>
      </c>
      <c r="AF3266">
        <v>116.40528500000001</v>
      </c>
      <c r="AG3266">
        <v>39.904989</v>
      </c>
    </row>
    <row r="3267" spans="1:33" x14ac:dyDescent="0.3">
      <c r="A3267" s="12" t="s">
        <v>197</v>
      </c>
      <c r="B3267" s="12" t="s">
        <v>198</v>
      </c>
      <c r="C3267" s="16" t="str">
        <f>[1]!s_info_mkt(A3267)</f>
        <v>北证</v>
      </c>
      <c r="D3267" s="16" t="str">
        <f>[1]!s_ipo_listeddate(A3267)</f>
        <v>2023-04-24</v>
      </c>
      <c r="E3267" s="16" t="str">
        <f>[1]!lastradeday_s("000002","")</f>
        <v>2026-06-22</v>
      </c>
      <c r="F3267" s="16" t="str">
        <f>[1]!s_info_industry_csrc2023(A3267,"",3)</f>
        <v>橡胶和塑料制品业</v>
      </c>
      <c r="G3267" s="16" t="str">
        <f>[1]!s_info_industry_csrc2023(A3267,"",1)</f>
        <v>制造业</v>
      </c>
      <c r="H3267" s="16">
        <f>[1]!s_is(A3267,83,"FY","YTD","20251231",1,"",100000000)</f>
        <v>7.0962581692999995</v>
      </c>
      <c r="I3267" s="16">
        <f>[1]!s_is(A3267,83,"FY","YTD","20241231",1,"",100000000)</f>
        <v>5.9927089505</v>
      </c>
      <c r="J3267" s="16">
        <f t="shared" ref="J3267:J3330" si="153">H3267/I3267-1</f>
        <v>0.18414864261143959</v>
      </c>
      <c r="K3267" s="16">
        <f>[1]!s_is(A3267,61,"FY","YTD","20251231",1,"",100000000)</f>
        <v>0.89887627790000002</v>
      </c>
      <c r="L3267" s="16">
        <f>[1]!s_is(A3267,61,"FY","YTD","20241231",1,"",100000000)</f>
        <v>1.0482722621</v>
      </c>
      <c r="M3267" s="16">
        <f t="shared" ref="M3267:M3330" si="154">(K3267-L3267)/ABS(L3267)</f>
        <v>-0.1425163954073492</v>
      </c>
      <c r="N3267" s="16">
        <f>[1]!s_fa_roe(A3267,"20251231")</f>
        <v>10.5158</v>
      </c>
      <c r="O3267" s="16">
        <f>[1]!s_stmnote_rdexp(A3267,"20251231",1,10000)</f>
        <v>3390.38049</v>
      </c>
      <c r="P3267" s="20">
        <f t="shared" ref="P3267:P3330" si="155">O3267/H3267/10000</f>
        <v>4.7777017254918154E-2</v>
      </c>
      <c r="Q3267" s="16">
        <f>[1]!s_margin_tradingbalance(A3267,"",10000)</f>
        <v>1091.4199000000001</v>
      </c>
      <c r="R3267" s="16">
        <f>[1]!s_margin_seclendingbalance(A3267,"",10000)</f>
        <v>0</v>
      </c>
      <c r="S3267" s="17">
        <f>[1]!s_val_ev(A3267,"",100000000)</f>
        <v>20.183119132799998</v>
      </c>
      <c r="T3267" s="17">
        <f>[1]!share_freesharesmv(A3267,"",100000000)</f>
        <v>5.1749743223999998</v>
      </c>
      <c r="U3267" s="17">
        <f>[1]!s_dq_amount_btin(A3267,E3267,100000000)</f>
        <v>0.15648328</v>
      </c>
      <c r="V3267" s="17">
        <f>[1]!s_dq_turn(A3267,E3267)</f>
        <v>1.68060263808988</v>
      </c>
      <c r="W3267" s="2">
        <f>[1]!s_pq_amount(A3267,"20260101","",100000000)</f>
        <v>25.6285451</v>
      </c>
      <c r="X3267" s="2">
        <f>[1]!s_pq_avgamount(A3267,"20260101","",100000000)</f>
        <v>0.23298677363636364</v>
      </c>
      <c r="Y3267" s="17">
        <f>[1]!s_ipo_dilutedpe(A3267)</f>
        <v>14.49</v>
      </c>
      <c r="Z3267" s="12">
        <f>[1]!s_ipo_collection_total(A3267,100000000)</f>
        <v>2.97153</v>
      </c>
      <c r="AA3267" s="2">
        <f>[1]!s_val_pe_ttm(A3267,E3267)</f>
        <v>21.872217178344727</v>
      </c>
      <c r="AB3267" s="5">
        <f>[1]!s_info_zjtxornot1(A3267,"")</f>
        <v>1</v>
      </c>
      <c r="AC3267" s="22" t="str">
        <f>[1]!s_info_nature1(A3267,"")</f>
        <v>民营企业</v>
      </c>
      <c r="AD3267" s="6" t="str">
        <f>[1]!s_info_city(A3267)</f>
        <v>泰州市</v>
      </c>
      <c r="AE3267" s="6" t="str">
        <f>[1]!s_info_province(A3267)</f>
        <v>江苏省</v>
      </c>
      <c r="AF3267">
        <v>119.915176</v>
      </c>
      <c r="AG3267">
        <v>32.484881999999999</v>
      </c>
    </row>
    <row r="3268" spans="1:33" x14ac:dyDescent="0.3">
      <c r="A3268" s="12" t="s">
        <v>6992</v>
      </c>
      <c r="B3268" s="12" t="s">
        <v>6993</v>
      </c>
      <c r="C3268" s="16" t="str">
        <f>[1]!s_info_mkt(A3268)</f>
        <v>科创板</v>
      </c>
      <c r="D3268" s="16" t="str">
        <f>[1]!s_ipo_listeddate(A3268)</f>
        <v>2019-11-06</v>
      </c>
      <c r="E3268" s="16" t="str">
        <f>[1]!lastradeday_s("000002","")</f>
        <v>2026-06-22</v>
      </c>
      <c r="F3268" s="16" t="str">
        <f>[1]!s_info_industry_csrc2023(A3268,"",3)</f>
        <v>化学原料和化学制品制造业</v>
      </c>
      <c r="G3268" s="16" t="str">
        <f>[1]!s_info_industry_csrc2023(A3268,"",1)</f>
        <v>制造业</v>
      </c>
      <c r="H3268" s="16">
        <f>[1]!s_is(A3268,83,"FY","YTD","20251231",1,"",100000000)</f>
        <v>41.990892745500005</v>
      </c>
      <c r="I3268" s="16">
        <f>[1]!s_is(A3268,83,"FY","YTD","20241231",1,"",100000000)</f>
        <v>53.7077025464</v>
      </c>
      <c r="J3268" s="16">
        <f t="shared" si="153"/>
        <v>-0.21815883468069452</v>
      </c>
      <c r="K3268" s="16">
        <f>[1]!s_is(A3268,61,"FY","YTD","20251231",1,"",100000000)</f>
        <v>2.9205856560000001</v>
      </c>
      <c r="L3268" s="16">
        <f>[1]!s_is(A3268,61,"FY","YTD","20241231",1,"",100000000)</f>
        <v>1.7426739974000001</v>
      </c>
      <c r="M3268" s="16">
        <f t="shared" si="154"/>
        <v>0.67592197987540825</v>
      </c>
      <c r="N3268" s="16">
        <f>[1]!s_fa_roe(A3268,"20251231")</f>
        <v>4.2035</v>
      </c>
      <c r="O3268" s="16">
        <f>[1]!s_stmnote_rdexp(A3268,"20251231",1,10000)</f>
        <v>47214.39</v>
      </c>
      <c r="P3268" s="20">
        <f t="shared" si="155"/>
        <v>0.11243959561936147</v>
      </c>
      <c r="Q3268" s="16">
        <f>[1]!s_margin_tradingbalance(A3268,"",10000)</f>
        <v>50411.0792</v>
      </c>
      <c r="R3268" s="16">
        <f>[1]!s_margin_seclendingbalance(A3268,"",10000)</f>
        <v>399.88310000000001</v>
      </c>
      <c r="S3268" s="17">
        <f>[1]!s_val_ev(A3268,"",100000000)</f>
        <v>172.5371462844</v>
      </c>
      <c r="T3268" s="17">
        <f>[1]!share_freesharesmv(A3268,"",100000000)</f>
        <v>71.094218182200009</v>
      </c>
      <c r="U3268" s="17">
        <f>[1]!s_dq_amount_btin(A3268,E3268,100000000)</f>
        <v>1.0426846000000001</v>
      </c>
      <c r="V3268" s="17">
        <f>[1]!s_dq_turn(A3268,E3268)</f>
        <v>0.62133406474274588</v>
      </c>
      <c r="W3268" s="2">
        <f>[1]!s_pq_amount(A3268,"20260101","",100000000)</f>
        <v>181.61148137000001</v>
      </c>
      <c r="X3268" s="2">
        <f>[1]!s_pq_avgamount(A3268,"20260101","",100000000)</f>
        <v>1.6510134669999998</v>
      </c>
      <c r="Y3268" s="17">
        <f>[1]!s_ipo_dilutedpe(A3268)</f>
        <v>54.64</v>
      </c>
      <c r="Z3268" s="12">
        <f>[1]!s_ipo_collection_total(A3268,100000000)</f>
        <v>23.685945512399996</v>
      </c>
      <c r="AA3268" s="2">
        <f>[1]!s_val_pe_ttm(A3268,E3268)</f>
        <v>67.709442138671875</v>
      </c>
      <c r="AB3268" s="5">
        <f>[1]!s_info_zjtxornot1(A3268,"")</f>
        <v>0</v>
      </c>
      <c r="AC3268" s="22" t="str">
        <f>[1]!s_info_nature1(A3268,"")</f>
        <v>民营企业</v>
      </c>
      <c r="AD3268" s="6" t="str">
        <f>[1]!s_info_city(A3268)</f>
        <v>济南市</v>
      </c>
      <c r="AE3268" s="6" t="str">
        <f>[1]!s_info_province(A3268)</f>
        <v>山东省</v>
      </c>
      <c r="AF3268">
        <v>117.000923</v>
      </c>
      <c r="AG3268">
        <v>36.675806999999999</v>
      </c>
    </row>
    <row r="3269" spans="1:33" x14ac:dyDescent="0.3">
      <c r="A3269" s="12" t="s">
        <v>6994</v>
      </c>
      <c r="B3269" s="12" t="s">
        <v>6995</v>
      </c>
      <c r="C3269" s="16" t="str">
        <f>[1]!s_info_mkt(A3269)</f>
        <v>主板</v>
      </c>
      <c r="D3269" s="16" t="str">
        <f>[1]!s_ipo_listeddate(A3269)</f>
        <v>2000-04-06</v>
      </c>
      <c r="E3269" s="16" t="str">
        <f>[1]!lastradeday_s("000002","")</f>
        <v>2026-06-22</v>
      </c>
      <c r="F3269" s="16" t="str">
        <f>[1]!s_info_industry_csrc2023(A3269,"",3)</f>
        <v>房地产业</v>
      </c>
      <c r="G3269" s="16" t="str">
        <f>[1]!s_info_industry_csrc2023(A3269,"",1)</f>
        <v>房地产业</v>
      </c>
      <c r="H3269" s="16">
        <f>[1]!s_is(A3269,83,"FY","YTD","20251231",1,"",100000000)</f>
        <v>28.040493900500003</v>
      </c>
      <c r="I3269" s="16">
        <f>[1]!s_is(A3269,83,"FY","YTD","20241231",1,"",100000000)</f>
        <v>25.308528557700001</v>
      </c>
      <c r="J3269" s="16">
        <f t="shared" si="153"/>
        <v>0.10794643143995875</v>
      </c>
      <c r="K3269" s="16">
        <f>[1]!s_is(A3269,61,"FY","YTD","20251231",1,"",100000000)</f>
        <v>0.19209396059999997</v>
      </c>
      <c r="L3269" s="16">
        <f>[1]!s_is(A3269,61,"FY","YTD","20241231",1,"",100000000)</f>
        <v>0.1684511377</v>
      </c>
      <c r="M3269" s="16">
        <f t="shared" si="154"/>
        <v>0.1403541894867236</v>
      </c>
      <c r="N3269" s="16">
        <f>[1]!s_fa_roe(A3269,"20251231")</f>
        <v>0.35289999999999999</v>
      </c>
      <c r="O3269" s="16">
        <f>[1]!s_stmnote_rdexp(A3269,"20251231",1,10000)</f>
        <v>0</v>
      </c>
      <c r="P3269" s="20">
        <f t="shared" si="155"/>
        <v>0</v>
      </c>
      <c r="Q3269" s="16">
        <f>[1]!s_margin_tradingbalance(A3269,"",10000)</f>
        <v>19495.175599999999</v>
      </c>
      <c r="R3269" s="16">
        <f>[1]!s_margin_seclendingbalance(A3269,"",10000)</f>
        <v>24.187100000000001</v>
      </c>
      <c r="S3269" s="17">
        <f>[1]!s_val_ev(A3269,"",100000000)</f>
        <v>35.292622461000001</v>
      </c>
      <c r="T3269" s="17">
        <f>[1]!share_freesharesmv(A3269,"",100000000)</f>
        <v>17.1349529682</v>
      </c>
      <c r="U3269" s="17">
        <f>[1]!s_dq_amount_btin(A3269,E3269,100000000)</f>
        <v>0.40814903000000002</v>
      </c>
      <c r="V3269" s="17">
        <f>[1]!s_dq_turn(A3269,E3269)</f>
        <v>1.176829826853937</v>
      </c>
      <c r="W3269" s="2">
        <f>[1]!s_pq_amount(A3269,"20260101","",100000000)</f>
        <v>116.27116373</v>
      </c>
      <c r="X3269" s="2">
        <f>[1]!s_pq_avgamount(A3269,"20260101","",100000000)</f>
        <v>1.0570105793636364</v>
      </c>
      <c r="Y3269" s="17">
        <f>[1]!s_ipo_dilutedpe(A3269)</f>
        <v>19.48</v>
      </c>
      <c r="Z3269" s="12">
        <f>[1]!s_ipo_collection_total(A3269,100000000)</f>
        <v>3.22</v>
      </c>
      <c r="AA3269" s="2">
        <f>[1]!s_val_pe_ttm(A3269,E3269)</f>
        <v>-205.06303405761719</v>
      </c>
      <c r="AB3269" s="5">
        <f>[1]!s_info_zjtxornot1(A3269,"")</f>
        <v>0</v>
      </c>
      <c r="AC3269" s="22" t="str">
        <f>[1]!s_info_nature1(A3269,"")</f>
        <v>地方国有企业</v>
      </c>
      <c r="AD3269" s="6" t="str">
        <f>[1]!s_info_city(A3269)</f>
        <v>天津市</v>
      </c>
      <c r="AE3269" s="6" t="str">
        <f>[1]!s_info_province(A3269)</f>
        <v>天津</v>
      </c>
      <c r="AF3269">
        <v>117.19018199999999</v>
      </c>
      <c r="AG3269">
        <v>39.125596000000002</v>
      </c>
    </row>
    <row r="3270" spans="1:33" x14ac:dyDescent="0.3">
      <c r="A3270" s="12" t="s">
        <v>6996</v>
      </c>
      <c r="B3270" s="12" t="s">
        <v>6997</v>
      </c>
      <c r="C3270" s="16" t="str">
        <f>[1]!s_info_mkt(A3270)</f>
        <v>创业板</v>
      </c>
      <c r="D3270" s="16" t="str">
        <f>[1]!s_ipo_listeddate(A3270)</f>
        <v>2021-07-22</v>
      </c>
      <c r="E3270" s="16" t="str">
        <f>[1]!lastradeday_s("000002","")</f>
        <v>2026-06-22</v>
      </c>
      <c r="F3270" s="16" t="str">
        <f>[1]!s_info_industry_csrc2023(A3270,"",3)</f>
        <v>通用设备制造业</v>
      </c>
      <c r="G3270" s="16" t="str">
        <f>[1]!s_info_industry_csrc2023(A3270,"",1)</f>
        <v>制造业</v>
      </c>
      <c r="H3270" s="16">
        <f>[1]!s_is(A3270,83,"FY","YTD","20251231",1,"",100000000)</f>
        <v>23.309889107300002</v>
      </c>
      <c r="I3270" s="16">
        <f>[1]!s_is(A3270,83,"FY","YTD","20241231",1,"",100000000)</f>
        <v>22.602500563299998</v>
      </c>
      <c r="J3270" s="16">
        <f t="shared" si="153"/>
        <v>3.1296915224884536E-2</v>
      </c>
      <c r="K3270" s="16">
        <f>[1]!s_is(A3270,61,"FY","YTD","20251231",1,"",100000000)</f>
        <v>1.0728891283999999</v>
      </c>
      <c r="L3270" s="16">
        <f>[1]!s_is(A3270,61,"FY","YTD","20241231",1,"",100000000)</f>
        <v>0.79106015730000001</v>
      </c>
      <c r="M3270" s="16">
        <f t="shared" si="154"/>
        <v>0.35626743238077113</v>
      </c>
      <c r="N3270" s="16">
        <f>[1]!s_fa_roe(A3270,"20251231")</f>
        <v>8.8480000000000008</v>
      </c>
      <c r="O3270" s="16">
        <f>[1]!s_stmnote_rdexp(A3270,"20251231",1,10000)</f>
        <v>7791.2005540000009</v>
      </c>
      <c r="P3270" s="20">
        <f t="shared" si="155"/>
        <v>3.3424442811098638E-2</v>
      </c>
      <c r="Q3270" s="16">
        <f>[1]!s_margin_tradingbalance(A3270,"",10000)</f>
        <v>8637.4742999999999</v>
      </c>
      <c r="R3270" s="16">
        <f>[1]!s_margin_seclendingbalance(A3270,"",10000)</f>
        <v>14.069900000000001</v>
      </c>
      <c r="S3270" s="17">
        <f>[1]!s_val_ev(A3270,"",100000000)</f>
        <v>24.957306899999999</v>
      </c>
      <c r="T3270" s="17">
        <f>[1]!share_freesharesmv(A3270,"",100000000)</f>
        <v>9.1804213304999998</v>
      </c>
      <c r="U3270" s="17">
        <f>[1]!s_dq_amount_btin(A3270,E3270,100000000)</f>
        <v>0.50827369</v>
      </c>
      <c r="V3270" s="17">
        <f>[1]!s_dq_turn(A3270,E3270)</f>
        <v>3.1503312555874508</v>
      </c>
      <c r="W3270" s="2">
        <f>[1]!s_pq_amount(A3270,"20260101","",100000000)</f>
        <v>93.51259503</v>
      </c>
      <c r="X3270" s="2">
        <f>[1]!s_pq_avgamount(A3270,"20260101","",100000000)</f>
        <v>0.85011450027272728</v>
      </c>
      <c r="Y3270" s="17">
        <f>[1]!s_ipo_dilutedpe(A3270)</f>
        <v>14.77</v>
      </c>
      <c r="Z3270" s="12">
        <f>[1]!s_ipo_collection_total(A3270,100000000)</f>
        <v>2.99608498</v>
      </c>
      <c r="AA3270" s="2">
        <f>[1]!s_val_pe_ttm(A3270,E3270)</f>
        <v>22.230684280395508</v>
      </c>
      <c r="AB3270" s="5">
        <f>[1]!s_info_zjtxornot1(A3270,"")</f>
        <v>0</v>
      </c>
      <c r="AC3270" s="22" t="str">
        <f>[1]!s_info_nature1(A3270,"")</f>
        <v>民营企业</v>
      </c>
      <c r="AD3270" s="6" t="str">
        <f>[1]!s_info_city(A3270)</f>
        <v>绍兴市</v>
      </c>
      <c r="AE3270" s="6" t="str">
        <f>[1]!s_info_province(A3270)</f>
        <v>浙江省</v>
      </c>
      <c r="AF3270">
        <v>120.582112</v>
      </c>
      <c r="AG3270">
        <v>29.997116999999999</v>
      </c>
    </row>
    <row r="3271" spans="1:33" x14ac:dyDescent="0.3">
      <c r="A3271" s="12" t="s">
        <v>6998</v>
      </c>
      <c r="B3271" s="12" t="s">
        <v>6999</v>
      </c>
      <c r="C3271" s="16" t="str">
        <f>[1]!s_info_mkt(A3271)</f>
        <v>主板</v>
      </c>
      <c r="D3271" s="16" t="str">
        <f>[1]!s_ipo_listeddate(A3271)</f>
        <v>2025-01-27</v>
      </c>
      <c r="E3271" s="16" t="str">
        <f>[1]!lastradeday_s("000002","")</f>
        <v>2026-06-22</v>
      </c>
      <c r="F3271" s="16" t="str">
        <f>[1]!s_info_industry_csrc2023(A3271,"",3)</f>
        <v>专用设备制造业</v>
      </c>
      <c r="G3271" s="16" t="str">
        <f>[1]!s_info_industry_csrc2023(A3271,"",1)</f>
        <v>制造业</v>
      </c>
      <c r="H3271" s="16">
        <f>[1]!s_is(A3271,83,"FY","YTD","20251231",1,"",100000000)</f>
        <v>8.0067078284999997</v>
      </c>
      <c r="I3271" s="16">
        <f>[1]!s_is(A3271,83,"FY","YTD","20241231",1,"",100000000)</f>
        <v>8.6484108736999996</v>
      </c>
      <c r="J3271" s="16">
        <f t="shared" si="153"/>
        <v>-7.4198954532957329E-2</v>
      </c>
      <c r="K3271" s="16">
        <f>[1]!s_is(A3271,61,"FY","YTD","20251231",1,"",100000000)</f>
        <v>1.8702841427000001</v>
      </c>
      <c r="L3271" s="16">
        <f>[1]!s_is(A3271,61,"FY","YTD","20241231",1,"",100000000)</f>
        <v>1.5465248837000001</v>
      </c>
      <c r="M3271" s="16">
        <f t="shared" si="154"/>
        <v>0.20934629789170847</v>
      </c>
      <c r="N3271" s="16">
        <f>[1]!s_fa_roe(A3271,"20251231")</f>
        <v>19.687999999999999</v>
      </c>
      <c r="O3271" s="16">
        <f>[1]!s_stmnote_rdexp(A3271,"20251231",1,10000)</f>
        <v>4164.2541810000002</v>
      </c>
      <c r="P3271" s="20">
        <f t="shared" si="155"/>
        <v>5.2009568354389968E-2</v>
      </c>
      <c r="Q3271" s="16">
        <f>[1]!s_margin_tradingbalance(A3271,"",10000)</f>
        <v>5294.6052</v>
      </c>
      <c r="R3271" s="16">
        <f>[1]!s_margin_seclendingbalance(A3271,"",10000)</f>
        <v>22.913799999999998</v>
      </c>
      <c r="S3271" s="17">
        <f>[1]!s_val_ev(A3271,"",100000000)</f>
        <v>28.2169056</v>
      </c>
      <c r="T3271" s="17">
        <f>[1]!share_freesharesmv(A3271,"",100000000)</f>
        <v>12.243193477600002</v>
      </c>
      <c r="U3271" s="17">
        <f>[1]!s_dq_amount_btin(A3271,E3271,100000000)</f>
        <v>0.25034326000000001</v>
      </c>
      <c r="V3271" s="17">
        <f>[1]!s_dq_turn(A3271,E3271)</f>
        <v>1.9624104679222789</v>
      </c>
      <c r="W3271" s="2">
        <f>[1]!s_pq_amount(A3271,"20260101","",100000000)</f>
        <v>38.972066939999998</v>
      </c>
      <c r="X3271" s="2">
        <f>[1]!s_pq_avgamount(A3271,"20260101","",100000000)</f>
        <v>0.35429151763636363</v>
      </c>
      <c r="Y3271" s="17">
        <f>[1]!s_ipo_dilutedpe(A3271)</f>
        <v>17.079999999999998</v>
      </c>
      <c r="Z3271" s="12">
        <f>[1]!s_ipo_collection_total(A3271,100000000)</f>
        <v>4.1613480000000003</v>
      </c>
      <c r="AA3271" s="2">
        <f>[1]!s_val_pe_ttm(A3271,E3271)</f>
        <v>15.99077033996582</v>
      </c>
      <c r="AB3271" s="5">
        <f>[1]!s_info_zjtxornot1(A3271,"")</f>
        <v>1</v>
      </c>
      <c r="AC3271" s="22" t="str">
        <f>[1]!s_info_nature1(A3271,"")</f>
        <v>民营企业</v>
      </c>
      <c r="AD3271" s="6" t="str">
        <f>[1]!s_info_city(A3271)</f>
        <v>敦化市</v>
      </c>
      <c r="AE3271" s="6" t="str">
        <f>[1]!s_info_province(A3271)</f>
        <v>吉林省</v>
      </c>
      <c r="AF3271">
        <v>128.239499</v>
      </c>
      <c r="AG3271">
        <v>43.560201999999997</v>
      </c>
    </row>
    <row r="3272" spans="1:33" x14ac:dyDescent="0.3">
      <c r="A3272" s="12" t="s">
        <v>7000</v>
      </c>
      <c r="B3272" s="12" t="s">
        <v>7001</v>
      </c>
      <c r="C3272" s="16" t="str">
        <f>[1]!s_info_mkt(A3272)</f>
        <v>主板</v>
      </c>
      <c r="D3272" s="16" t="str">
        <f>[1]!s_ipo_listeddate(A3272)</f>
        <v>2010-04-02</v>
      </c>
      <c r="E3272" s="16" t="str">
        <f>[1]!lastradeday_s("000002","")</f>
        <v>2026-06-22</v>
      </c>
      <c r="F3272" s="16" t="str">
        <f>[1]!s_info_industry_csrc2023(A3272,"",3)</f>
        <v>计算机、通信和其他电子设备制造业</v>
      </c>
      <c r="G3272" s="16" t="str">
        <f>[1]!s_info_industry_csrc2023(A3272,"",1)</f>
        <v>制造业</v>
      </c>
      <c r="H3272" s="16">
        <f>[1]!s_is(A3272,83,"FY","YTD","20251231",1,"",100000000)</f>
        <v>13.6940707315</v>
      </c>
      <c r="I3272" s="16">
        <f>[1]!s_is(A3272,83,"FY","YTD","20241231",1,"",100000000)</f>
        <v>11.984019851800001</v>
      </c>
      <c r="J3272" s="16">
        <f t="shared" si="153"/>
        <v>0.1426942629307435</v>
      </c>
      <c r="K3272" s="16">
        <f>[1]!s_is(A3272,61,"FY","YTD","20251231",1,"",100000000)</f>
        <v>-1.5821940727000001</v>
      </c>
      <c r="L3272" s="16">
        <f>[1]!s_is(A3272,61,"FY","YTD","20241231",1,"",100000000)</f>
        <v>-2.2225140705999999</v>
      </c>
      <c r="M3272" s="16">
        <f t="shared" si="154"/>
        <v>0.28810616156285396</v>
      </c>
      <c r="N3272" s="16">
        <f>[1]!s_fa_roe(A3272,"20251231")</f>
        <v>-9.9534000000000002</v>
      </c>
      <c r="O3272" s="16">
        <f>[1]!s_stmnote_rdexp(A3272,"20251231",1,10000)</f>
        <v>12115.730923000001</v>
      </c>
      <c r="P3272" s="20">
        <f t="shared" si="155"/>
        <v>8.8474283217557806E-2</v>
      </c>
      <c r="Q3272" s="16">
        <f>[1]!s_margin_tradingbalance(A3272,"",10000)</f>
        <v>17099.679599999999</v>
      </c>
      <c r="R3272" s="16">
        <f>[1]!s_margin_seclendingbalance(A3272,"",10000)</f>
        <v>0</v>
      </c>
      <c r="S3272" s="17">
        <f>[1]!s_val_ev(A3272,"",100000000)</f>
        <v>52.787689746499993</v>
      </c>
      <c r="T3272" s="17">
        <f>[1]!share_freesharesmv(A3272,"",100000000)</f>
        <v>30.436577510999999</v>
      </c>
      <c r="U3272" s="17">
        <f>[1]!s_dq_amount_btin(A3272,E3272,100000000)</f>
        <v>1.1344738400000001</v>
      </c>
      <c r="V3272" s="17">
        <f>[1]!s_dq_turn(A3272,E3272)</f>
        <v>2.2106960475143254</v>
      </c>
      <c r="W3272" s="2">
        <f>[1]!s_pq_amount(A3272,"20260101","",100000000)</f>
        <v>369.40793601000001</v>
      </c>
      <c r="X3272" s="2">
        <f>[1]!s_pq_avgamount(A3272,"20260101","",100000000)</f>
        <v>3.3582539637272726</v>
      </c>
      <c r="Y3272" s="17">
        <f>[1]!s_ipo_dilutedpe(A3272)</f>
        <v>59.68</v>
      </c>
      <c r="Z3272" s="12">
        <f>[1]!s_ipo_collection_total(A3272,100000000)</f>
        <v>11.1</v>
      </c>
      <c r="AA3272" s="2">
        <f>[1]!s_val_pe_ttm(A3272,E3272)</f>
        <v>-32.893035888671875</v>
      </c>
      <c r="AB3272" s="5">
        <f>[1]!s_info_zjtxornot1(A3272,"")</f>
        <v>1</v>
      </c>
      <c r="AC3272" s="22" t="str">
        <f>[1]!s_info_nature1(A3272,"")</f>
        <v>地方国有企业</v>
      </c>
      <c r="AD3272" s="6" t="str">
        <f>[1]!s_info_city(A3272)</f>
        <v>北京市</v>
      </c>
      <c r="AE3272" s="6" t="str">
        <f>[1]!s_info_province(A3272)</f>
        <v>北京</v>
      </c>
      <c r="AF3272">
        <v>116.40528500000001</v>
      </c>
      <c r="AG3272">
        <v>39.904989</v>
      </c>
    </row>
    <row r="3273" spans="1:33" x14ac:dyDescent="0.3">
      <c r="A3273" s="12" t="s">
        <v>7002</v>
      </c>
      <c r="B3273" s="12" t="s">
        <v>7003</v>
      </c>
      <c r="C3273" s="16" t="str">
        <f>[1]!s_info_mkt(A3273)</f>
        <v>主板</v>
      </c>
      <c r="D3273" s="16" t="str">
        <f>[1]!s_ipo_listeddate(A3273)</f>
        <v>1997-12-03</v>
      </c>
      <c r="E3273" s="16" t="str">
        <f>[1]!lastradeday_s("000002","")</f>
        <v>2026-06-22</v>
      </c>
      <c r="F3273" s="16" t="str">
        <f>[1]!s_info_industry_csrc2023(A3273,"",3)</f>
        <v>商务服务业</v>
      </c>
      <c r="G3273" s="16" t="str">
        <f>[1]!s_info_industry_csrc2023(A3273,"",1)</f>
        <v>租赁和商务服务业</v>
      </c>
      <c r="H3273" s="16">
        <f>[1]!s_is(A3273,83,"FY","YTD","20251231",1,"",100000000)</f>
        <v>113.3712390549</v>
      </c>
      <c r="I3273" s="16">
        <f>[1]!s_is(A3273,83,"FY","YTD","20241231",1,"",100000000)</f>
        <v>99.568184096499991</v>
      </c>
      <c r="J3273" s="16">
        <f t="shared" si="153"/>
        <v>0.1386291723973021</v>
      </c>
      <c r="K3273" s="16">
        <f>[1]!s_is(A3273,61,"FY","YTD","20251231",1,"",100000000)</f>
        <v>0.83512254629999993</v>
      </c>
      <c r="L3273" s="16">
        <f>[1]!s_is(A3273,61,"FY","YTD","20241231",1,"",100000000)</f>
        <v>1.6044990055999999</v>
      </c>
      <c r="M3273" s="16">
        <f t="shared" si="154"/>
        <v>-0.47951195769815563</v>
      </c>
      <c r="N3273" s="16">
        <f>[1]!s_fa_roe(A3273,"20251231")</f>
        <v>1.3208</v>
      </c>
      <c r="O3273" s="16">
        <f>[1]!s_stmnote_rdexp(A3273,"20251231",1,10000)</f>
        <v>2018.6730640000001</v>
      </c>
      <c r="P3273" s="20">
        <f t="shared" si="155"/>
        <v>1.7805865763030585E-3</v>
      </c>
      <c r="Q3273" s="16">
        <f>[1]!s_margin_tradingbalance(A3273,"",10000)</f>
        <v>41839.503700000001</v>
      </c>
      <c r="R3273" s="16">
        <f>[1]!s_margin_seclendingbalance(A3273,"",10000)</f>
        <v>40.935299999999998</v>
      </c>
      <c r="S3273" s="17">
        <f>[1]!s_val_ev(A3273,"",100000000)</f>
        <v>51.030720000000002</v>
      </c>
      <c r="T3273" s="17">
        <f>[1]!share_freesharesmv(A3273,"",100000000)</f>
        <v>39.196618764</v>
      </c>
      <c r="U3273" s="17">
        <f>[1]!s_dq_amount_btin(A3273,E3273,100000000)</f>
        <v>0.77857390999999998</v>
      </c>
      <c r="V3273" s="17">
        <f>[1]!s_dq_turn(A3273,E3273)</f>
        <v>1.5553250718390805</v>
      </c>
      <c r="W3273" s="2">
        <f>[1]!s_pq_amount(A3273,"20260101","",100000000)</f>
        <v>138.89499696999999</v>
      </c>
      <c r="X3273" s="2">
        <f>[1]!s_pq_avgamount(A3273,"20260101","",100000000)</f>
        <v>1.2626817906363637</v>
      </c>
      <c r="Y3273" s="17">
        <f>[1]!s_ipo_dilutedpe(A3273)</f>
        <v>0</v>
      </c>
      <c r="Z3273" s="12">
        <f>[1]!s_ipo_collection_total(A3273,100000000)</f>
        <v>3.9420000000000002</v>
      </c>
      <c r="AA3273" s="2">
        <f>[1]!s_val_pe_ttm(A3273,E3273)</f>
        <v>63.5401611328125</v>
      </c>
      <c r="AB3273" s="5">
        <f>[1]!s_info_zjtxornot1(A3273,"")</f>
        <v>0</v>
      </c>
      <c r="AC3273" s="22" t="str">
        <f>[1]!s_info_nature1(A3273,"")</f>
        <v>中央国有企业</v>
      </c>
      <c r="AD3273" s="6" t="str">
        <f>[1]!s_info_city(A3273)</f>
        <v>北京市</v>
      </c>
      <c r="AE3273" s="6" t="str">
        <f>[1]!s_info_province(A3273)</f>
        <v>北京</v>
      </c>
      <c r="AF3273">
        <v>116.40528500000001</v>
      </c>
      <c r="AG3273">
        <v>39.904989</v>
      </c>
    </row>
    <row r="3274" spans="1:33" x14ac:dyDescent="0.3">
      <c r="A3274" s="12" t="s">
        <v>7004</v>
      </c>
      <c r="B3274" s="12" t="s">
        <v>7005</v>
      </c>
      <c r="C3274" s="16" t="str">
        <f>[1]!s_info_mkt(A3274)</f>
        <v>创业板</v>
      </c>
      <c r="D3274" s="16" t="str">
        <f>[1]!s_ipo_listeddate(A3274)</f>
        <v>2020-10-15</v>
      </c>
      <c r="E3274" s="16" t="str">
        <f>[1]!lastradeday_s("000002","")</f>
        <v>2026-06-22</v>
      </c>
      <c r="F3274" s="16" t="str">
        <f>[1]!s_info_industry_csrc2023(A3274,"",3)</f>
        <v>农副食品加工业</v>
      </c>
      <c r="G3274" s="16" t="str">
        <f>[1]!s_info_industry_csrc2023(A3274,"",1)</f>
        <v>制造业</v>
      </c>
      <c r="H3274" s="16">
        <f>[1]!s_is(A3274,83,"FY","YTD","20251231",1,"",100000000)</f>
        <v>2451.2557499999998</v>
      </c>
      <c r="I3274" s="16">
        <f>[1]!s_is(A3274,83,"FY","YTD","20241231",1,"",100000000)</f>
        <v>2388.6631900000002</v>
      </c>
      <c r="J3274" s="16">
        <f t="shared" si="153"/>
        <v>2.6204012462719639E-2</v>
      </c>
      <c r="K3274" s="16">
        <f>[1]!s_is(A3274,61,"FY","YTD","20251231",1,"",100000000)</f>
        <v>31.528939999999999</v>
      </c>
      <c r="L3274" s="16">
        <f>[1]!s_is(A3274,61,"FY","YTD","20241231",1,"",100000000)</f>
        <v>25.020199999999999</v>
      </c>
      <c r="M3274" s="16">
        <f t="shared" si="154"/>
        <v>0.26013940735885405</v>
      </c>
      <c r="N3274" s="16">
        <f>[1]!s_fa_roe(A3274,"20251231")</f>
        <v>3.3159000000000001</v>
      </c>
      <c r="O3274" s="16">
        <f>[1]!s_stmnote_rdexp(A3274,"20251231",1,10000)</f>
        <v>28753.9</v>
      </c>
      <c r="P3274" s="20">
        <f t="shared" si="155"/>
        <v>1.1730273350710142E-3</v>
      </c>
      <c r="Q3274" s="16">
        <f>[1]!s_margin_tradingbalance(A3274,"",10000)</f>
        <v>108582.80710000001</v>
      </c>
      <c r="R3274" s="16">
        <f>[1]!s_margin_seclendingbalance(A3274,"",10000)</f>
        <v>191.38300000000001</v>
      </c>
      <c r="S3274" s="17">
        <f>[1]!s_val_ev(A3274,"",100000000)</f>
        <v>1334.2536770095999</v>
      </c>
      <c r="T3274" s="17">
        <f>[1]!share_freesharesmv(A3274,"",100000000)</f>
        <v>133.5454505717</v>
      </c>
      <c r="U3274" s="17">
        <f>[1]!s_dq_amount_btin(A3274,E3274,100000000)</f>
        <v>3.0569390799999998</v>
      </c>
      <c r="V3274" s="17">
        <f>[1]!s_dq_turn(A3274,E3274)</f>
        <v>2.3350122151303059</v>
      </c>
      <c r="W3274" s="2">
        <f>[1]!s_pq_amount(A3274,"20260101","",100000000)</f>
        <v>410.69912983</v>
      </c>
      <c r="X3274" s="2">
        <f>[1]!s_pq_avgamount(A3274,"20260101","",100000000)</f>
        <v>3.7336284530000001</v>
      </c>
      <c r="Y3274" s="17">
        <f>[1]!s_ipo_dilutedpe(A3274)</f>
        <v>31.12</v>
      </c>
      <c r="Z3274" s="12">
        <f>[1]!s_ipo_collection_total(A3274,100000000)</f>
        <v>139.334902578</v>
      </c>
      <c r="AA3274" s="2">
        <f>[1]!s_val_pe_ttm(A3274,E3274)</f>
        <v>36.522773742675781</v>
      </c>
      <c r="AB3274" s="5">
        <f>[1]!s_info_zjtxornot1(A3274,"")</f>
        <v>1</v>
      </c>
      <c r="AC3274" s="22" t="str">
        <f>[1]!s_info_nature1(A3274,"")</f>
        <v>公众企业</v>
      </c>
      <c r="AD3274" s="6" t="str">
        <f>[1]!s_info_city(A3274)</f>
        <v>上海市</v>
      </c>
      <c r="AE3274" s="6" t="str">
        <f>[1]!s_info_province(A3274)</f>
        <v>上海</v>
      </c>
      <c r="AF3274">
        <v>121.472644</v>
      </c>
      <c r="AG3274">
        <v>31.231705999999999</v>
      </c>
    </row>
    <row r="3275" spans="1:33" x14ac:dyDescent="0.3">
      <c r="A3275" s="12" t="s">
        <v>7006</v>
      </c>
      <c r="B3275" s="12" t="s">
        <v>7007</v>
      </c>
      <c r="C3275" s="16" t="str">
        <f>[1]!s_info_mkt(A3275)</f>
        <v>主板</v>
      </c>
      <c r="D3275" s="16" t="str">
        <f>[1]!s_ipo_listeddate(A3275)</f>
        <v>2002-04-18</v>
      </c>
      <c r="E3275" s="16" t="str">
        <f>[1]!lastradeday_s("000002","")</f>
        <v>2026-06-22</v>
      </c>
      <c r="F3275" s="16" t="str">
        <f>[1]!s_info_industry_csrc2023(A3275,"",3)</f>
        <v>水上运输业</v>
      </c>
      <c r="G3275" s="16" t="str">
        <f>[1]!s_info_industry_csrc2023(A3275,"",1)</f>
        <v>交通运输、仓储和邮政业</v>
      </c>
      <c r="H3275" s="16">
        <f>[1]!s_is(A3275,83,"FY","YTD","20251231",1,"",100000000)</f>
        <v>232.10557897169997</v>
      </c>
      <c r="I3275" s="16">
        <f>[1]!s_is(A3275,83,"FY","YTD","20241231",1,"",100000000)</f>
        <v>167.80240067579999</v>
      </c>
      <c r="J3275" s="16">
        <f t="shared" si="153"/>
        <v>0.38320773741572345</v>
      </c>
      <c r="K3275" s="16">
        <f>[1]!s_is(A3275,61,"FY","YTD","20251231",1,"",100000000)</f>
        <v>17.79972016</v>
      </c>
      <c r="L3275" s="16">
        <f>[1]!s_is(A3275,61,"FY","YTD","20241231",1,"",100000000)</f>
        <v>15.305876715799998</v>
      </c>
      <c r="M3275" s="16">
        <f t="shared" si="154"/>
        <v>0.16293372085152422</v>
      </c>
      <c r="N3275" s="16">
        <f>[1]!s_fa_roe(A3275,"20251231")</f>
        <v>12.0907</v>
      </c>
      <c r="O3275" s="16">
        <f>[1]!s_stmnote_rdexp(A3275,"20251231",1,10000)</f>
        <v>9564.0943520000001</v>
      </c>
      <c r="P3275" s="20">
        <f t="shared" si="155"/>
        <v>4.1205792615463697E-3</v>
      </c>
      <c r="Q3275" s="16">
        <f>[1]!s_margin_tradingbalance(A3275,"",10000)</f>
        <v>52965.954599999997</v>
      </c>
      <c r="R3275" s="16">
        <f>[1]!s_margin_seclendingbalance(A3275,"",10000)</f>
        <v>311.88479999999998</v>
      </c>
      <c r="S3275" s="17">
        <f>[1]!s_val_ev(A3275,"",100000000)</f>
        <v>223.62951219249999</v>
      </c>
      <c r="T3275" s="17">
        <f>[1]!share_freesharesmv(A3275,"",100000000)</f>
        <v>93.661721362500003</v>
      </c>
      <c r="U3275" s="17">
        <f>[1]!s_dq_amount_btin(A3275,E3275,100000000)</f>
        <v>2.71056863</v>
      </c>
      <c r="V3275" s="17">
        <f>[1]!s_dq_turn(A3275,E3275)</f>
        <v>1.3919314061567425</v>
      </c>
      <c r="W3275" s="2">
        <f>[1]!s_pq_amount(A3275,"20260101","",100000000)</f>
        <v>442.65529509999999</v>
      </c>
      <c r="X3275" s="2">
        <f>[1]!s_pq_avgamount(A3275,"20260101","",100000000)</f>
        <v>4.0241390463636364</v>
      </c>
      <c r="Y3275" s="17">
        <f>[1]!s_ipo_dilutedpe(A3275)</f>
        <v>19.829999999999998</v>
      </c>
      <c r="Z3275" s="12">
        <f>[1]!s_ipo_collection_total(A3275,100000000)</f>
        <v>9.6069999999999993</v>
      </c>
      <c r="AA3275" s="2">
        <f>[1]!s_val_pe_ttm(A3275,E3275)</f>
        <v>12.150456428527832</v>
      </c>
      <c r="AB3275" s="5">
        <f>[1]!s_info_zjtxornot1(A3275,"")</f>
        <v>0</v>
      </c>
      <c r="AC3275" s="22" t="str">
        <f>[1]!s_info_nature1(A3275,"")</f>
        <v>中央国有企业</v>
      </c>
      <c r="AD3275" s="6" t="str">
        <f>[1]!s_info_city(A3275)</f>
        <v>广州市</v>
      </c>
      <c r="AE3275" s="6" t="str">
        <f>[1]!s_info_province(A3275)</f>
        <v>广东省</v>
      </c>
      <c r="AF3275">
        <v>113.280637</v>
      </c>
      <c r="AG3275">
        <v>23.125177999999998</v>
      </c>
    </row>
    <row r="3276" spans="1:33" x14ac:dyDescent="0.3">
      <c r="A3276" s="12" t="s">
        <v>7008</v>
      </c>
      <c r="B3276" s="12" t="s">
        <v>7009</v>
      </c>
      <c r="C3276" s="16" t="str">
        <f>[1]!s_info_mkt(A3276)</f>
        <v>主板</v>
      </c>
      <c r="D3276" s="16" t="str">
        <f>[1]!s_ipo_listeddate(A3276)</f>
        <v>2025-11-06</v>
      </c>
      <c r="E3276" s="16" t="str">
        <f>[1]!lastradeday_s("000002","")</f>
        <v>2026-06-22</v>
      </c>
      <c r="F3276" s="16" t="str">
        <f>[1]!s_info_industry_csrc2023(A3276,"",3)</f>
        <v>汽车制造业</v>
      </c>
      <c r="G3276" s="16" t="str">
        <f>[1]!s_info_industry_csrc2023(A3276,"",1)</f>
        <v>制造业</v>
      </c>
      <c r="H3276" s="16">
        <f>[1]!s_is(A3276,83,"FY","YTD","20251231",1,"",100000000)</f>
        <v>31.064815770999999</v>
      </c>
      <c r="I3276" s="16">
        <f>[1]!s_is(A3276,83,"FY","YTD","20241231",1,"",100000000)</f>
        <v>27.269905286100002</v>
      </c>
      <c r="J3276" s="16">
        <f t="shared" si="153"/>
        <v>0.13916111717609581</v>
      </c>
      <c r="K3276" s="16">
        <f>[1]!s_is(A3276,61,"FY","YTD","20251231",1,"",100000000)</f>
        <v>2.4785526553000001</v>
      </c>
      <c r="L3276" s="16">
        <f>[1]!s_is(A3276,61,"FY","YTD","20241231",1,"",100000000)</f>
        <v>2.8209581702999995</v>
      </c>
      <c r="M3276" s="16">
        <f t="shared" si="154"/>
        <v>-0.12137915358155973</v>
      </c>
      <c r="N3276" s="16">
        <f>[1]!s_fa_roe(A3276,"20251231")</f>
        <v>17.674499999999998</v>
      </c>
      <c r="O3276" s="16">
        <f>[1]!s_stmnote_rdexp(A3276,"20251231",1,10000)</f>
        <v>12336.001152999999</v>
      </c>
      <c r="P3276" s="20">
        <f t="shared" si="155"/>
        <v>3.9710524098829685E-2</v>
      </c>
      <c r="Q3276" s="16">
        <f>[1]!s_margin_tradingbalance(A3276,"",10000)</f>
        <v>5998.3604999999998</v>
      </c>
      <c r="R3276" s="16">
        <f>[1]!s_margin_seclendingbalance(A3276,"",10000)</f>
        <v>2.9249000000000001</v>
      </c>
      <c r="S3276" s="17">
        <f>[1]!s_val_ev(A3276,"",100000000)</f>
        <v>105.08026270000001</v>
      </c>
      <c r="T3276" s="17">
        <f>[1]!share_freesharesmv(A3276,"",100000000)</f>
        <v>8.4066101599999996</v>
      </c>
      <c r="U3276" s="17">
        <f>[1]!s_dq_amount_btin(A3276,E3276,100000000)</f>
        <v>0.31733684000000001</v>
      </c>
      <c r="V3276" s="17">
        <f>[1]!s_dq_turn(A3276,E3276)</f>
        <v>3.8216294592635185</v>
      </c>
      <c r="W3276" s="2">
        <f>[1]!s_pq_amount(A3276,"20260101","",100000000)</f>
        <v>70.234888990000002</v>
      </c>
      <c r="X3276" s="2">
        <f>[1]!s_pq_avgamount(A3276,"20260101","",100000000)</f>
        <v>0.63849899081818173</v>
      </c>
      <c r="Y3276" s="17">
        <f>[1]!s_ipo_dilutedpe(A3276)</f>
        <v>17.97</v>
      </c>
      <c r="Z3276" s="12">
        <f>[1]!s_ipo_collection_total(A3276,100000000)</f>
        <v>5.0201254999999998</v>
      </c>
      <c r="AA3276" s="2">
        <f>[1]!s_val_pe_ttm(A3276,E3276)</f>
        <v>52.356124877929688</v>
      </c>
      <c r="AB3276" s="5">
        <f>[1]!s_info_zjtxornot1(A3276,"")</f>
        <v>1</v>
      </c>
      <c r="AC3276" s="22" t="str">
        <f>[1]!s_info_nature1(A3276,"")</f>
        <v>民营企业</v>
      </c>
      <c r="AD3276" s="6" t="str">
        <f>[1]!s_info_city(A3276)</f>
        <v>乐清市</v>
      </c>
      <c r="AE3276" s="6" t="str">
        <f>[1]!s_info_province(A3276)</f>
        <v>浙江省</v>
      </c>
      <c r="AF3276">
        <v>121.016175</v>
      </c>
      <c r="AG3276">
        <v>28.261838999999998</v>
      </c>
    </row>
    <row r="3277" spans="1:33" x14ac:dyDescent="0.3">
      <c r="A3277" s="12" t="s">
        <v>7010</v>
      </c>
      <c r="B3277" s="12" t="s">
        <v>7011</v>
      </c>
      <c r="C3277" s="16" t="str">
        <f>[1]!s_info_mkt(A3277)</f>
        <v>主板</v>
      </c>
      <c r="D3277" s="16" t="str">
        <f>[1]!s_ipo_listeddate(A3277)</f>
        <v>1992-08-14</v>
      </c>
      <c r="E3277" s="16" t="str">
        <f>[1]!lastradeday_s("000002","")</f>
        <v>2026-06-22</v>
      </c>
      <c r="F3277" s="16" t="str">
        <f>[1]!s_info_industry_csrc2023(A3277,"",3)</f>
        <v>文教、工美、体育和娱乐用品制造业</v>
      </c>
      <c r="G3277" s="16" t="str">
        <f>[1]!s_info_industry_csrc2023(A3277,"",1)</f>
        <v>制造业</v>
      </c>
      <c r="H3277" s="16">
        <f>[1]!s_is(A3277,83,"FY","YTD","20251231",1,"",100000000)</f>
        <v>528.23382917629999</v>
      </c>
      <c r="I3277" s="16">
        <f>[1]!s_is(A3277,83,"FY","YTD","20241231",1,"",100000000)</f>
        <v>567.92876456390002</v>
      </c>
      <c r="J3277" s="16">
        <f t="shared" si="153"/>
        <v>-6.9894215374142754E-2</v>
      </c>
      <c r="K3277" s="16">
        <f>[1]!s_is(A3277,61,"FY","YTD","20251231",1,"",100000000)</f>
        <v>17.549638563800002</v>
      </c>
      <c r="L3277" s="16">
        <f>[1]!s_is(A3277,61,"FY","YTD","20241231",1,"",100000000)</f>
        <v>19.498016887999999</v>
      </c>
      <c r="M3277" s="16">
        <f t="shared" si="154"/>
        <v>-9.9926999519582976E-2</v>
      </c>
      <c r="N3277" s="16">
        <f>[1]!s_fa_roe(A3277,"20251231")</f>
        <v>13.665800000000001</v>
      </c>
      <c r="O3277" s="16">
        <f>[1]!s_stmnote_rdexp(A3277,"20251231",1,10000)</f>
        <v>1823.8914129999998</v>
      </c>
      <c r="P3277" s="20">
        <f t="shared" si="155"/>
        <v>3.4528106915153087E-4</v>
      </c>
      <c r="Q3277" s="16">
        <f>[1]!s_margin_tradingbalance(A3277,"",10000)</f>
        <v>11140.790800000001</v>
      </c>
      <c r="R3277" s="16">
        <f>[1]!s_margin_seclendingbalance(A3277,"",10000)</f>
        <v>227.238</v>
      </c>
      <c r="S3277" s="17">
        <f>[1]!s_val_ev(A3277,"",100000000)</f>
        <v>152.10378903283473</v>
      </c>
      <c r="T3277" s="17">
        <f>[1]!share_freesharesmv(A3277,"",100000000)</f>
        <v>33.162434037700002</v>
      </c>
      <c r="U3277" s="17">
        <f>[1]!s_dq_amount_btin(A3277,E3277,100000000)</f>
        <v>0.40683893999999998</v>
      </c>
      <c r="V3277" s="17">
        <f>[1]!s_dq_turn(A3277,E3277)</f>
        <v>0.37888694834023173</v>
      </c>
      <c r="W3277" s="2">
        <f>[1]!s_pq_amount(A3277,"20260101","",100000000)</f>
        <v>103.24334408999999</v>
      </c>
      <c r="X3277" s="2">
        <f>[1]!s_pq_avgamount(A3277,"20260101","",100000000)</f>
        <v>0.9385758553636363</v>
      </c>
      <c r="Y3277" s="17">
        <f>[1]!s_ipo_dilutedpe(A3277)</f>
        <v>0</v>
      </c>
      <c r="Z3277" s="12">
        <f>[1]!s_ipo_collection_total(A3277,100000000)</f>
        <v>0.2</v>
      </c>
      <c r="AA3277" s="2">
        <f>[1]!s_val_pe_ttm(A3277,E3277)</f>
        <v>10.59571647644043</v>
      </c>
      <c r="AB3277" s="5">
        <f>[1]!s_info_zjtxornot1(A3277,"")</f>
        <v>0</v>
      </c>
      <c r="AC3277" s="22" t="str">
        <f>[1]!s_info_nature1(A3277,"")</f>
        <v>地方国有企业</v>
      </c>
      <c r="AD3277" s="6" t="str">
        <f>[1]!s_info_city(A3277)</f>
        <v>上海市</v>
      </c>
      <c r="AE3277" s="6" t="str">
        <f>[1]!s_info_province(A3277)</f>
        <v>上海</v>
      </c>
      <c r="AF3277">
        <v>121.472644</v>
      </c>
      <c r="AG3277">
        <v>31.231705999999999</v>
      </c>
    </row>
    <row r="3278" spans="1:33" x14ac:dyDescent="0.3">
      <c r="A3278" s="12" t="s">
        <v>7012</v>
      </c>
      <c r="B3278" s="12" t="s">
        <v>7013</v>
      </c>
      <c r="C3278" s="16" t="str">
        <f>[1]!s_info_mkt(A3278)</f>
        <v>创业板</v>
      </c>
      <c r="D3278" s="16" t="str">
        <f>[1]!s_ipo_listeddate(A3278)</f>
        <v>2010-04-27</v>
      </c>
      <c r="E3278" s="16" t="str">
        <f>[1]!lastradeday_s("000002","")</f>
        <v>2026-06-22</v>
      </c>
      <c r="F3278" s="16" t="str">
        <f>[1]!s_info_industry_csrc2023(A3278,"",3)</f>
        <v>计算机、通信和其他电子设备制造业</v>
      </c>
      <c r="G3278" s="16" t="str">
        <f>[1]!s_info_industry_csrc2023(A3278,"",1)</f>
        <v>制造业</v>
      </c>
      <c r="H3278" s="16">
        <f>[1]!s_is(A3278,83,"FY","YTD","20251231",1,"",100000000)</f>
        <v>103.742360393</v>
      </c>
      <c r="I3278" s="16">
        <f>[1]!s_is(A3278,83,"FY","YTD","20241231",1,"",100000000)</f>
        <v>75.930968816800004</v>
      </c>
      <c r="J3278" s="16">
        <f t="shared" si="153"/>
        <v>0.36627204959416537</v>
      </c>
      <c r="K3278" s="16">
        <f>[1]!s_is(A3278,61,"FY","YTD","20251231",1,"",100000000)</f>
        <v>6.3233000617999995</v>
      </c>
      <c r="L3278" s="16">
        <f>[1]!s_is(A3278,61,"FY","YTD","20241231",1,"",100000000)</f>
        <v>4.7183084282999994</v>
      </c>
      <c r="M3278" s="16">
        <f t="shared" si="154"/>
        <v>0.34016250906223111</v>
      </c>
      <c r="N3278" s="16">
        <f>[1]!s_fa_roe(A3278,"20251231")</f>
        <v>4.5393999999999997</v>
      </c>
      <c r="O3278" s="16">
        <f>[1]!s_stmnote_rdexp(A3278,"20251231",1,10000)</f>
        <v>48560.642102999998</v>
      </c>
      <c r="P3278" s="20">
        <f t="shared" si="155"/>
        <v>4.6808884932867424E-2</v>
      </c>
      <c r="Q3278" s="16">
        <f>[1]!s_margin_tradingbalance(A3278,"",10000)</f>
        <v>129085.0147</v>
      </c>
      <c r="R3278" s="16">
        <f>[1]!s_margin_seclendingbalance(A3278,"",10000)</f>
        <v>652.55399999999997</v>
      </c>
      <c r="S3278" s="17">
        <f>[1]!s_val_ev(A3278,"",100000000)</f>
        <v>290.652818712</v>
      </c>
      <c r="T3278" s="17">
        <f>[1]!share_freesharesmv(A3278,"",100000000)</f>
        <v>207.47718323400002</v>
      </c>
      <c r="U3278" s="17">
        <f>[1]!s_dq_amount_btin(A3278,E3278,100000000)</f>
        <v>10.871955290000001</v>
      </c>
      <c r="V3278" s="17">
        <f>[1]!s_dq_turn(A3278,E3278)</f>
        <v>4.0985139884768795</v>
      </c>
      <c r="W3278" s="2">
        <f>[1]!s_pq_amount(A3278,"20260101","",100000000)</f>
        <v>1115.0952506900001</v>
      </c>
      <c r="X3278" s="2">
        <f>[1]!s_pq_avgamount(A3278,"20260101","",100000000)</f>
        <v>10.137229551727271</v>
      </c>
      <c r="Y3278" s="17">
        <f>[1]!s_ipo_dilutedpe(A3278)</f>
        <v>78.260000000000005</v>
      </c>
      <c r="Z3278" s="12">
        <f>[1]!s_ipo_collection_total(A3278,100000000)</f>
        <v>7.2</v>
      </c>
      <c r="AA3278" s="2">
        <f>[1]!s_val_pe_ttm(A3278,E3278)</f>
        <v>36.397884368896484</v>
      </c>
      <c r="AB3278" s="5">
        <f>[1]!s_info_zjtxornot1(A3278,"")</f>
        <v>1</v>
      </c>
      <c r="AC3278" s="22" t="str">
        <f>[1]!s_info_nature1(A3278,"")</f>
        <v>中央国有企业</v>
      </c>
      <c r="AD3278" s="6" t="str">
        <f>[1]!s_info_city(A3278)</f>
        <v>北京市</v>
      </c>
      <c r="AE3278" s="6" t="str">
        <f>[1]!s_info_province(A3278)</f>
        <v>北京</v>
      </c>
      <c r="AF3278">
        <v>116.40528500000001</v>
      </c>
      <c r="AG3278">
        <v>39.904989</v>
      </c>
    </row>
    <row r="3279" spans="1:33" x14ac:dyDescent="0.3">
      <c r="A3279" s="12" t="s">
        <v>7014</v>
      </c>
      <c r="B3279" s="12" t="s">
        <v>7015</v>
      </c>
      <c r="C3279" s="16" t="str">
        <f>[1]!s_info_mkt(A3279)</f>
        <v>创业板</v>
      </c>
      <c r="D3279" s="16" t="str">
        <f>[1]!s_ipo_listeddate(A3279)</f>
        <v>2023-09-11</v>
      </c>
      <c r="E3279" s="16" t="str">
        <f>[1]!lastradeday_s("000002","")</f>
        <v>2026-06-22</v>
      </c>
      <c r="F3279" s="16" t="str">
        <f>[1]!s_info_industry_csrc2023(A3279,"",3)</f>
        <v>汽车制造业</v>
      </c>
      <c r="G3279" s="16" t="str">
        <f>[1]!s_info_industry_csrc2023(A3279,"",1)</f>
        <v>制造业</v>
      </c>
      <c r="H3279" s="16">
        <f>[1]!s_is(A3279,83,"FY","YTD","20251231",1,"",100000000)</f>
        <v>17.2611979805</v>
      </c>
      <c r="I3279" s="16">
        <f>[1]!s_is(A3279,83,"FY","YTD","20241231",1,"",100000000)</f>
        <v>13.320005287200001</v>
      </c>
      <c r="J3279" s="16">
        <f t="shared" si="153"/>
        <v>0.29588521988706185</v>
      </c>
      <c r="K3279" s="16">
        <f>[1]!s_is(A3279,61,"FY","YTD","20251231",1,"",100000000)</f>
        <v>1.3276485434999998</v>
      </c>
      <c r="L3279" s="16">
        <f>[1]!s_is(A3279,61,"FY","YTD","20241231",1,"",100000000)</f>
        <v>0.9765151352</v>
      </c>
      <c r="M3279" s="16">
        <f t="shared" si="154"/>
        <v>0.35957805019385003</v>
      </c>
      <c r="N3279" s="16">
        <f>[1]!s_fa_roe(A3279,"20251231")</f>
        <v>10.071999999999999</v>
      </c>
      <c r="O3279" s="16">
        <f>[1]!s_stmnote_rdexp(A3279,"20251231",1,10000)</f>
        <v>7667.1351819999991</v>
      </c>
      <c r="P3279" s="20">
        <f t="shared" si="155"/>
        <v>4.4418325950849831E-2</v>
      </c>
      <c r="Q3279" s="16">
        <f>[1]!s_margin_tradingbalance(A3279,"",10000)</f>
        <v>67635.852599999998</v>
      </c>
      <c r="R3279" s="16">
        <f>[1]!s_margin_seclendingbalance(A3279,"",10000)</f>
        <v>0</v>
      </c>
      <c r="S3279" s="17">
        <f>[1]!s_val_ev(A3279,"",100000000)</f>
        <v>115.93688453600001</v>
      </c>
      <c r="T3279" s="17">
        <f>[1]!share_freesharesmv(A3279,"",100000000)</f>
        <v>54.447451146000006</v>
      </c>
      <c r="U3279" s="17">
        <f>[1]!s_dq_amount_btin(A3279,E3279,100000000)</f>
        <v>3.7128851900000002</v>
      </c>
      <c r="V3279" s="17">
        <f>[1]!s_dq_turn(A3279,E3279)</f>
        <v>5.9537423650638068</v>
      </c>
      <c r="W3279" s="2">
        <f>[1]!s_pq_amount(A3279,"20260101","",100000000)</f>
        <v>461.92737746</v>
      </c>
      <c r="X3279" s="2">
        <f>[1]!s_pq_avgamount(A3279,"20260101","",100000000)</f>
        <v>4.1993397950909088</v>
      </c>
      <c r="Y3279" s="17">
        <f>[1]!s_ipo_dilutedpe(A3279)</f>
        <v>38.33</v>
      </c>
      <c r="Z3279" s="12">
        <f>[1]!s_ipo_collection_total(A3279,100000000)</f>
        <v>7.7626048979999993</v>
      </c>
      <c r="AA3279" s="2">
        <f>[1]!s_val_pe_ttm(A3279,E3279)</f>
        <v>85.540962219238281</v>
      </c>
      <c r="AB3279" s="5">
        <f>[1]!s_info_zjtxornot1(A3279,"")</f>
        <v>0</v>
      </c>
      <c r="AC3279" s="22" t="str">
        <f>[1]!s_info_nature1(A3279,"")</f>
        <v>民营企业</v>
      </c>
      <c r="AD3279" s="6" t="str">
        <f>[1]!s_info_city(A3279)</f>
        <v>芜湖市</v>
      </c>
      <c r="AE3279" s="6" t="str">
        <f>[1]!s_info_province(A3279)</f>
        <v>安徽省</v>
      </c>
      <c r="AF3279">
        <v>118.376451</v>
      </c>
      <c r="AG3279">
        <v>31.326319000000002</v>
      </c>
    </row>
    <row r="3280" spans="1:33" x14ac:dyDescent="0.3">
      <c r="A3280" s="12" t="s">
        <v>7016</v>
      </c>
      <c r="B3280" s="12" t="s">
        <v>7017</v>
      </c>
      <c r="C3280" s="16" t="str">
        <f>[1]!s_info_mkt(A3280)</f>
        <v>创业板</v>
      </c>
      <c r="D3280" s="16" t="str">
        <f>[1]!s_ipo_listeddate(A3280)</f>
        <v>2017-05-23</v>
      </c>
      <c r="E3280" s="16" t="str">
        <f>[1]!lastradeday_s("000002","")</f>
        <v>2026-06-22</v>
      </c>
      <c r="F3280" s="16" t="str">
        <f>[1]!s_info_industry_csrc2023(A3280,"",3)</f>
        <v>化学原料和化学制品制造业</v>
      </c>
      <c r="G3280" s="16" t="str">
        <f>[1]!s_info_industry_csrc2023(A3280,"",1)</f>
        <v>制造业</v>
      </c>
      <c r="H3280" s="16">
        <f>[1]!s_is(A3280,83,"FY","YTD","20251231",1,"",100000000)</f>
        <v>16.0981138872</v>
      </c>
      <c r="I3280" s="16">
        <f>[1]!s_is(A3280,83,"FY","YTD","20241231",1,"",100000000)</f>
        <v>14.3511121477</v>
      </c>
      <c r="J3280" s="16">
        <f t="shared" si="153"/>
        <v>0.12173284701004761</v>
      </c>
      <c r="K3280" s="16">
        <f>[1]!s_is(A3280,61,"FY","YTD","20251231",1,"",100000000)</f>
        <v>1.4935372703000001</v>
      </c>
      <c r="L3280" s="16">
        <f>[1]!s_is(A3280,61,"FY","YTD","20241231",1,"",100000000)</f>
        <v>-1.7959381081000001</v>
      </c>
      <c r="M3280" s="16">
        <f t="shared" si="154"/>
        <v>1.83161956615536</v>
      </c>
      <c r="N3280" s="16">
        <f>[1]!s_fa_roe(A3280,"20251231")</f>
        <v>5.7718999999999996</v>
      </c>
      <c r="O3280" s="16">
        <f>[1]!s_stmnote_rdexp(A3280,"20251231",1,10000)</f>
        <v>10243.816248000001</v>
      </c>
      <c r="P3280" s="20">
        <f t="shared" si="155"/>
        <v>6.3633642548305655E-2</v>
      </c>
      <c r="Q3280" s="16">
        <f>[1]!s_margin_tradingbalance(A3280,"",10000)</f>
        <v>84626.237699999998</v>
      </c>
      <c r="R3280" s="16">
        <f>[1]!s_margin_seclendingbalance(A3280,"",10000)</f>
        <v>463.76949999999999</v>
      </c>
      <c r="S3280" s="17">
        <f>[1]!s_val_ev(A3280,"",100000000)</f>
        <v>192.31474701389999</v>
      </c>
      <c r="T3280" s="17">
        <f>[1]!share_freesharesmv(A3280,"",100000000)</f>
        <v>165.4648711749</v>
      </c>
      <c r="U3280" s="17">
        <f>[1]!s_dq_amount_btin(A3280,E3280,100000000)</f>
        <v>18.648517460000001</v>
      </c>
      <c r="V3280" s="17">
        <f>[1]!s_dq_turn(A3280,E3280)</f>
        <v>9.8727891902959932</v>
      </c>
      <c r="W3280" s="2">
        <f>[1]!s_pq_amount(A3280,"20260101","",100000000)</f>
        <v>1187.3507901600001</v>
      </c>
      <c r="X3280" s="2">
        <f>[1]!s_pq_avgamount(A3280,"20260101","",100000000)</f>
        <v>10.794098092363637</v>
      </c>
      <c r="Y3280" s="17">
        <f>[1]!s_ipo_dilutedpe(A3280)</f>
        <v>22.98</v>
      </c>
      <c r="Z3280" s="12">
        <f>[1]!s_ipo_collection_total(A3280,100000000)</f>
        <v>1.5267250000000001</v>
      </c>
      <c r="AA3280" s="2">
        <f>[1]!s_val_pe_ttm(A3280,E3280)</f>
        <v>170.88131713867188</v>
      </c>
      <c r="AB3280" s="5">
        <f>[1]!s_info_zjtxornot1(A3280,"")</f>
        <v>1</v>
      </c>
      <c r="AC3280" s="22" t="str">
        <f>[1]!s_info_nature1(A3280,"")</f>
        <v>外资企业</v>
      </c>
      <c r="AD3280" s="6" t="str">
        <f>[1]!s_info_city(A3280)</f>
        <v>苏州市</v>
      </c>
      <c r="AE3280" s="6" t="str">
        <f>[1]!s_info_province(A3280)</f>
        <v>江苏省</v>
      </c>
      <c r="AF3280">
        <v>120.619585</v>
      </c>
      <c r="AG3280">
        <v>31.299378999999998</v>
      </c>
    </row>
    <row r="3281" spans="1:33" x14ac:dyDescent="0.3">
      <c r="A3281" s="12" t="s">
        <v>7018</v>
      </c>
      <c r="B3281" s="12" t="s">
        <v>7019</v>
      </c>
      <c r="C3281" s="16" t="str">
        <f>[1]!s_info_mkt(A3281)</f>
        <v>科创板</v>
      </c>
      <c r="D3281" s="16" t="str">
        <f>[1]!s_ipo_listeddate(A3281)</f>
        <v>2020-10-15</v>
      </c>
      <c r="E3281" s="16" t="str">
        <f>[1]!lastradeday_s("000002","")</f>
        <v>2026-06-22</v>
      </c>
      <c r="F3281" s="16" t="str">
        <f>[1]!s_info_industry_csrc2023(A3281,"",3)</f>
        <v>电气机械和器材制造业</v>
      </c>
      <c r="G3281" s="16" t="str">
        <f>[1]!s_info_industry_csrc2023(A3281,"",1)</f>
        <v>制造业</v>
      </c>
      <c r="H3281" s="16">
        <f>[1]!s_is(A3281,83,"FY","YTD","20251231",1,"",100000000)</f>
        <v>6.5037294883000003</v>
      </c>
      <c r="I3281" s="16">
        <f>[1]!s_is(A3281,83,"FY","YTD","20241231",1,"",100000000)</f>
        <v>9.7870971050999991</v>
      </c>
      <c r="J3281" s="16">
        <f t="shared" si="153"/>
        <v>-0.33547921120441881</v>
      </c>
      <c r="K3281" s="16">
        <f>[1]!s_is(A3281,61,"FY","YTD","20251231",1,"",100000000)</f>
        <v>6.3760550101</v>
      </c>
      <c r="L3281" s="16">
        <f>[1]!s_is(A3281,61,"FY","YTD","20241231",1,"",100000000)</f>
        <v>2.2273551654000001</v>
      </c>
      <c r="M3281" s="16">
        <f t="shared" si="154"/>
        <v>1.8626126219771304</v>
      </c>
      <c r="N3281" s="16">
        <f>[1]!s_fa_roe(A3281,"20251231")</f>
        <v>15.6526</v>
      </c>
      <c r="O3281" s="16">
        <f>[1]!s_stmnote_rdexp(A3281,"20251231",1,10000)</f>
        <v>4639.750027</v>
      </c>
      <c r="P3281" s="20">
        <f t="shared" si="155"/>
        <v>7.1339837171068704E-2</v>
      </c>
      <c r="Q3281" s="16">
        <f>[1]!s_margin_tradingbalance(A3281,"",10000)</f>
        <v>23702.767100000001</v>
      </c>
      <c r="R3281" s="16">
        <f>[1]!s_margin_seclendingbalance(A3281,"",10000)</f>
        <v>36.602400000000003</v>
      </c>
      <c r="S3281" s="17">
        <f>[1]!s_val_ev(A3281,"",100000000)</f>
        <v>53.536000000000001</v>
      </c>
      <c r="T3281" s="17">
        <f>[1]!share_freesharesmv(A3281,"",100000000)</f>
        <v>27.472946369599999</v>
      </c>
      <c r="U3281" s="17">
        <f>[1]!s_dq_amount_btin(A3281,E3281,100000000)</f>
        <v>0.58994617999999999</v>
      </c>
      <c r="V3281" s="17">
        <f>[1]!s_dq_turn(A3281,E3281)</f>
        <v>1.13947</v>
      </c>
      <c r="W3281" s="2">
        <f>[1]!s_pq_amount(A3281,"20260101","",100000000)</f>
        <v>177.83864030000001</v>
      </c>
      <c r="X3281" s="2">
        <f>[1]!s_pq_avgamount(A3281,"20260101","",100000000)</f>
        <v>1.6167149118181818</v>
      </c>
      <c r="Y3281" s="17">
        <f>[1]!s_ipo_dilutedpe(A3281)</f>
        <v>41.97</v>
      </c>
      <c r="Z3281" s="12">
        <f>[1]!s_ipo_collection_total(A3281,100000000)</f>
        <v>22.057500000000001</v>
      </c>
      <c r="AA3281" s="2">
        <f>[1]!s_val_pe_ttm(A3281,E3281)</f>
        <v>8.4857015609741211</v>
      </c>
      <c r="AB3281" s="5">
        <f>[1]!s_info_zjtxornot1(A3281,"")</f>
        <v>1</v>
      </c>
      <c r="AC3281" s="22" t="str">
        <f>[1]!s_info_nature1(A3281,"")</f>
        <v>民营企业</v>
      </c>
      <c r="AD3281" s="6" t="str">
        <f>[1]!s_info_city(A3281)</f>
        <v>上海市</v>
      </c>
      <c r="AE3281" s="6" t="str">
        <f>[1]!s_info_province(A3281)</f>
        <v>上海</v>
      </c>
      <c r="AF3281">
        <v>121.472644</v>
      </c>
      <c r="AG3281">
        <v>31.231705999999999</v>
      </c>
    </row>
    <row r="3282" spans="1:33" x14ac:dyDescent="0.3">
      <c r="A3282" s="12" t="s">
        <v>7020</v>
      </c>
      <c r="B3282" s="12" t="s">
        <v>7021</v>
      </c>
      <c r="C3282" s="16" t="str">
        <f>[1]!s_info_mkt(A3282)</f>
        <v>主板</v>
      </c>
      <c r="D3282" s="16" t="str">
        <f>[1]!s_ipo_listeddate(A3282)</f>
        <v>2020-07-31</v>
      </c>
      <c r="E3282" s="16" t="str">
        <f>[1]!lastradeday_s("000002","")</f>
        <v>2026-06-22</v>
      </c>
      <c r="F3282" s="16" t="str">
        <f>[1]!s_info_industry_csrc2023(A3282,"",3)</f>
        <v>电气机械和器材制造业</v>
      </c>
      <c r="G3282" s="16" t="str">
        <f>[1]!s_info_industry_csrc2023(A3282,"",1)</f>
        <v>制造业</v>
      </c>
      <c r="H3282" s="16">
        <f>[1]!s_is(A3282,83,"FY","YTD","20251231",1,"",100000000)</f>
        <v>215.8288955589</v>
      </c>
      <c r="I3282" s="16">
        <f>[1]!s_is(A3282,83,"FY","YTD","20241231",1,"",100000000)</f>
        <v>227.64114780970002</v>
      </c>
      <c r="J3282" s="16">
        <f t="shared" si="153"/>
        <v>-5.1889793934243533E-2</v>
      </c>
      <c r="K3282" s="16">
        <f>[1]!s_is(A3282,61,"FY","YTD","20251231",1,"",100000000)</f>
        <v>1.7077456450999999</v>
      </c>
      <c r="L3282" s="16">
        <f>[1]!s_is(A3282,61,"FY","YTD","20241231",1,"",100000000)</f>
        <v>1.3550019193</v>
      </c>
      <c r="M3282" s="16">
        <f t="shared" si="154"/>
        <v>0.26032710417283311</v>
      </c>
      <c r="N3282" s="16">
        <f>[1]!s_fa_roe(A3282,"20251231")</f>
        <v>3.6381000000000001</v>
      </c>
      <c r="O3282" s="16">
        <f>[1]!s_stmnote_rdexp(A3282,"20251231",1,10000)</f>
        <v>8979.5676889999995</v>
      </c>
      <c r="P3282" s="20">
        <f t="shared" si="155"/>
        <v>4.1605030066743142E-3</v>
      </c>
      <c r="Q3282" s="16">
        <f>[1]!s_margin_tradingbalance(A3282,"",10000)</f>
        <v>0</v>
      </c>
      <c r="R3282" s="16">
        <f>[1]!s_margin_seclendingbalance(A3282,"",10000)</f>
        <v>0</v>
      </c>
      <c r="S3282" s="17">
        <f>[1]!s_val_ev(A3282,"",100000000)</f>
        <v>100.74946367199999</v>
      </c>
      <c r="T3282" s="17">
        <f>[1]!share_freesharesmv(A3282,"",100000000)</f>
        <v>37.664996072000001</v>
      </c>
      <c r="U3282" s="17">
        <f>[1]!s_dq_amount_btin(A3282,E3282,100000000)</f>
        <v>2.3590451699999999</v>
      </c>
      <c r="V3282" s="17">
        <f>[1]!s_dq_turn(A3282,E3282)</f>
        <v>2.3542821942179719</v>
      </c>
      <c r="W3282" s="2">
        <f>[1]!s_pq_amount(A3282,"20260101","",100000000)</f>
        <v>409.90964895000002</v>
      </c>
      <c r="X3282" s="2">
        <f>[1]!s_pq_avgamount(A3282,"20260101","",100000000)</f>
        <v>3.7264513540909094</v>
      </c>
      <c r="Y3282" s="17">
        <f>[1]!s_ipo_dilutedpe(A3282)</f>
        <v>22.98</v>
      </c>
      <c r="Z3282" s="12">
        <f>[1]!s_ipo_collection_total(A3282,100000000)</f>
        <v>9.2149999999999999</v>
      </c>
      <c r="AA3282" s="2">
        <f>[1]!s_val_pe_ttm(A3282,E3282)</f>
        <v>51.362762451171875</v>
      </c>
      <c r="AB3282" s="5">
        <f>[1]!s_info_zjtxornot1(A3282,"")</f>
        <v>0</v>
      </c>
      <c r="AC3282" s="22" t="str">
        <f>[1]!s_info_nature1(A3282,"")</f>
        <v>民营企业</v>
      </c>
      <c r="AD3282" s="6" t="str">
        <f>[1]!s_info_city(A3282)</f>
        <v>上海市</v>
      </c>
      <c r="AE3282" s="6" t="str">
        <f>[1]!s_info_province(A3282)</f>
        <v>上海</v>
      </c>
      <c r="AF3282">
        <v>121.472644</v>
      </c>
      <c r="AG3282">
        <v>31.231705999999999</v>
      </c>
    </row>
    <row r="3283" spans="1:33" x14ac:dyDescent="0.3">
      <c r="A3283" s="12" t="s">
        <v>7022</v>
      </c>
      <c r="B3283" s="12" t="s">
        <v>7023</v>
      </c>
      <c r="C3283" s="16" t="str">
        <f>[1]!s_info_mkt(A3283)</f>
        <v>主板</v>
      </c>
      <c r="D3283" s="16" t="str">
        <f>[1]!s_ipo_listeddate(A3283)</f>
        <v>2019-06-27</v>
      </c>
      <c r="E3283" s="16" t="str">
        <f>[1]!lastradeday_s("000002","")</f>
        <v>2026-06-22</v>
      </c>
      <c r="F3283" s="16" t="str">
        <f>[1]!s_info_industry_csrc2023(A3283,"",3)</f>
        <v>化学原料和化学制品制造业</v>
      </c>
      <c r="G3283" s="16" t="str">
        <f>[1]!s_info_industry_csrc2023(A3283,"",1)</f>
        <v>制造业</v>
      </c>
      <c r="H3283" s="16">
        <f>[1]!s_is(A3283,83,"FY","YTD","20251231",1,"",100000000)</f>
        <v>29.432393871599999</v>
      </c>
      <c r="I3283" s="16">
        <f>[1]!s_is(A3283,83,"FY","YTD","20241231",1,"",100000000)</f>
        <v>29.657286329400002</v>
      </c>
      <c r="J3283" s="16">
        <f t="shared" si="153"/>
        <v>-7.5830423357736709E-3</v>
      </c>
      <c r="K3283" s="16">
        <f>[1]!s_is(A3283,61,"FY","YTD","20251231",1,"",100000000)</f>
        <v>2.6044061521000001</v>
      </c>
      <c r="L3283" s="16">
        <f>[1]!s_is(A3283,61,"FY","YTD","20241231",1,"",100000000)</f>
        <v>2.2691390253999999</v>
      </c>
      <c r="M3283" s="16">
        <f t="shared" si="154"/>
        <v>0.14775080898399337</v>
      </c>
      <c r="N3283" s="16">
        <f>[1]!s_fa_roe(A3283,"20251231")</f>
        <v>9.6781000000000006</v>
      </c>
      <c r="O3283" s="16">
        <f>[1]!s_stmnote_rdexp(A3283,"20251231",1,10000)</f>
        <v>9694.8848309999994</v>
      </c>
      <c r="P3283" s="20">
        <f t="shared" si="155"/>
        <v>3.2939504932199277E-2</v>
      </c>
      <c r="Q3283" s="16">
        <f>[1]!s_margin_tradingbalance(A3283,"",10000)</f>
        <v>45593.111100000002</v>
      </c>
      <c r="R3283" s="16">
        <f>[1]!s_margin_seclendingbalance(A3283,"",10000)</f>
        <v>15.249000000000001</v>
      </c>
      <c r="S3283" s="17">
        <f>[1]!s_val_ev(A3283,"",100000000)</f>
        <v>89.343554024400007</v>
      </c>
      <c r="T3283" s="17">
        <f>[1]!share_freesharesmv(A3283,"",100000000)</f>
        <v>67.836945321599998</v>
      </c>
      <c r="U3283" s="17">
        <f>[1]!s_dq_amount_btin(A3283,E3283,100000000)</f>
        <v>5.7690869999999999</v>
      </c>
      <c r="V3283" s="17">
        <f>[1]!s_dq_turn(A3283,E3283)</f>
        <v>6.7162176026738925</v>
      </c>
      <c r="W3283" s="2">
        <f>[1]!s_pq_amount(A3283,"20260101","",100000000)</f>
        <v>342.01208860000003</v>
      </c>
      <c r="X3283" s="2">
        <f>[1]!s_pq_avgamount(A3283,"20260101","",100000000)</f>
        <v>3.1092008054545457</v>
      </c>
      <c r="Y3283" s="17">
        <f>[1]!s_ipo_dilutedpe(A3283)</f>
        <v>14.18</v>
      </c>
      <c r="Z3283" s="12">
        <f>[1]!s_ipo_collection_total(A3283,100000000)</f>
        <v>5.7015000000000002</v>
      </c>
      <c r="AA3283" s="2">
        <f>[1]!s_val_pe_ttm(A3283,E3283)</f>
        <v>33.073047637939453</v>
      </c>
      <c r="AB3283" s="5">
        <f>[1]!s_info_zjtxornot1(A3283,"")</f>
        <v>0</v>
      </c>
      <c r="AC3283" s="22" t="str">
        <f>[1]!s_info_nature1(A3283,"")</f>
        <v>公众企业</v>
      </c>
      <c r="AD3283" s="6" t="str">
        <f>[1]!s_info_city(A3283)</f>
        <v>建德市</v>
      </c>
      <c r="AE3283" s="6" t="str">
        <f>[1]!s_info_province(A3283)</f>
        <v>浙江省</v>
      </c>
      <c r="AF3283">
        <v>119.379533</v>
      </c>
      <c r="AG3283">
        <v>29.487114999999999</v>
      </c>
    </row>
    <row r="3284" spans="1:33" x14ac:dyDescent="0.3">
      <c r="A3284" s="12" t="s">
        <v>7024</v>
      </c>
      <c r="B3284" s="12" t="s">
        <v>7025</v>
      </c>
      <c r="C3284" s="16" t="str">
        <f>[1]!s_info_mkt(A3284)</f>
        <v>主板</v>
      </c>
      <c r="D3284" s="16" t="str">
        <f>[1]!s_ipo_listeddate(A3284)</f>
        <v>2003-11-18</v>
      </c>
      <c r="E3284" s="16" t="str">
        <f>[1]!lastradeday_s("000002","")</f>
        <v>2026-06-22</v>
      </c>
      <c r="F3284" s="16" t="str">
        <f>[1]!s_info_industry_csrc2023(A3284,"",3)</f>
        <v>电力、热力生产和供应业</v>
      </c>
      <c r="G3284" s="16" t="str">
        <f>[1]!s_info_industry_csrc2023(A3284,"",1)</f>
        <v>电力、热力、燃气及水生产和供应业</v>
      </c>
      <c r="H3284" s="16">
        <f>[1]!s_is(A3284,83,"FY","YTD","20251231",1,"",100000000)</f>
        <v>862.41940222199992</v>
      </c>
      <c r="I3284" s="16">
        <f>[1]!s_is(A3284,83,"FY","YTD","20241231",1,"",100000000)</f>
        <v>844.91870566520004</v>
      </c>
      <c r="J3284" s="16">
        <f t="shared" si="153"/>
        <v>2.0712876208630826E-2</v>
      </c>
      <c r="K3284" s="16">
        <f>[1]!s_is(A3284,61,"FY","YTD","20251231",1,"",100000000)</f>
        <v>345.02809176390002</v>
      </c>
      <c r="L3284" s="16">
        <f>[1]!s_is(A3284,61,"FY","YTD","20241231",1,"",100000000)</f>
        <v>324.96172808649999</v>
      </c>
      <c r="M3284" s="16">
        <f t="shared" si="154"/>
        <v>6.1749929124141859E-2</v>
      </c>
      <c r="N3284" s="16">
        <f>[1]!s_fa_roe(A3284,"20251231")</f>
        <v>15.987299999999999</v>
      </c>
      <c r="O3284" s="16">
        <f>[1]!s_stmnote_rdexp(A3284,"20251231",1,10000)</f>
        <v>245486.29</v>
      </c>
      <c r="P3284" s="20">
        <f t="shared" si="155"/>
        <v>2.8464838495923368E-2</v>
      </c>
      <c r="Q3284" s="16">
        <f>[1]!s_margin_tradingbalance(A3284,"",10000)</f>
        <v>1235502.9961000001</v>
      </c>
      <c r="R3284" s="16">
        <f>[1]!s_margin_seclendingbalance(A3284,"",10000)</f>
        <v>3253.0531999999998</v>
      </c>
      <c r="S3284" s="17">
        <f>[1]!s_val_ev(A3284,"",100000000)</f>
        <v>6591.7378526904004</v>
      </c>
      <c r="T3284" s="17">
        <f>[1]!share_freesharesmv(A3284,"",100000000)</f>
        <v>3103.1211273084009</v>
      </c>
      <c r="U3284" s="17">
        <f>[1]!s_dq_amount_btin(A3284,E3284,100000000)</f>
        <v>40.095641489999998</v>
      </c>
      <c r="V3284" s="17">
        <f>[1]!s_dq_turn(A3284,E3284)</f>
        <v>0.61194840072919676</v>
      </c>
      <c r="W3284" s="2">
        <f>[1]!s_pq_amount(A3284,"20260101","",100000000)</f>
        <v>3295.4670279699999</v>
      </c>
      <c r="X3284" s="2">
        <f>[1]!s_pq_avgamount(A3284,"20260101","",100000000)</f>
        <v>29.958791163363639</v>
      </c>
      <c r="Y3284" s="17">
        <f>[1]!s_ipo_dilutedpe(A3284)</f>
        <v>0</v>
      </c>
      <c r="Z3284" s="12">
        <f>[1]!s_ipo_collection_total(A3284,100000000)</f>
        <v>100.018</v>
      </c>
      <c r="AA3284" s="2">
        <f>[1]!s_val_pe_ttm(A3284,E3284)</f>
        <v>18.26824951171875</v>
      </c>
      <c r="AB3284" s="5">
        <f>[1]!s_info_zjtxornot1(A3284,"")</f>
        <v>0</v>
      </c>
      <c r="AC3284" s="22" t="str">
        <f>[1]!s_info_nature1(A3284,"")</f>
        <v>中央国有企业</v>
      </c>
      <c r="AD3284" s="6" t="str">
        <f>[1]!s_info_city(A3284)</f>
        <v>北京市</v>
      </c>
      <c r="AE3284" s="6" t="str">
        <f>[1]!s_info_province(A3284)</f>
        <v>北京</v>
      </c>
      <c r="AF3284">
        <v>116.40528500000001</v>
      </c>
      <c r="AG3284">
        <v>39.904989</v>
      </c>
    </row>
    <row r="3285" spans="1:33" x14ac:dyDescent="0.3">
      <c r="A3285" s="12" t="s">
        <v>7026</v>
      </c>
      <c r="B3285" s="12" t="s">
        <v>7027</v>
      </c>
      <c r="C3285" s="16" t="str">
        <f>[1]!s_info_mkt(A3285)</f>
        <v>主板</v>
      </c>
      <c r="D3285" s="16" t="str">
        <f>[1]!s_ipo_listeddate(A3285)</f>
        <v>2020-08-28</v>
      </c>
      <c r="E3285" s="16" t="str">
        <f>[1]!lastradeday_s("000002","")</f>
        <v>2026-06-22</v>
      </c>
      <c r="F3285" s="16" t="str">
        <f>[1]!s_info_industry_csrc2023(A3285,"",3)</f>
        <v>废弃资源综合利用业</v>
      </c>
      <c r="G3285" s="16" t="str">
        <f>[1]!s_info_industry_csrc2023(A3285,"",1)</f>
        <v>制造业</v>
      </c>
      <c r="H3285" s="16">
        <f>[1]!s_is(A3285,83,"FY","YTD","20251231",1,"",100000000)</f>
        <v>159.8540119754</v>
      </c>
      <c r="I3285" s="16">
        <f>[1]!s_is(A3285,83,"FY","YTD","20241231",1,"",100000000)</f>
        <v>139.76513430860001</v>
      </c>
      <c r="J3285" s="16">
        <f t="shared" si="153"/>
        <v>0.14373311173904035</v>
      </c>
      <c r="K3285" s="16">
        <f>[1]!s_is(A3285,61,"FY","YTD","20251231",1,"",100000000)</f>
        <v>2.2164403557000001</v>
      </c>
      <c r="L3285" s="16">
        <f>[1]!s_is(A3285,61,"FY","YTD","20241231",1,"",100000000)</f>
        <v>0.65024468520000001</v>
      </c>
      <c r="M3285" s="16">
        <f t="shared" si="154"/>
        <v>2.4086251009007094</v>
      </c>
      <c r="N3285" s="16">
        <f>[1]!s_fa_roe(A3285,"20251231")</f>
        <v>6.83</v>
      </c>
      <c r="O3285" s="16">
        <f>[1]!s_stmnote_rdexp(A3285,"20251231",1,10000)</f>
        <v>0</v>
      </c>
      <c r="P3285" s="20">
        <f t="shared" si="155"/>
        <v>0</v>
      </c>
      <c r="Q3285" s="16">
        <f>[1]!s_margin_tradingbalance(A3285,"",10000)</f>
        <v>0</v>
      </c>
      <c r="R3285" s="16">
        <f>[1]!s_margin_seclendingbalance(A3285,"",10000)</f>
        <v>0</v>
      </c>
      <c r="S3285" s="17">
        <f>[1]!s_val_ev(A3285,"",100000000)</f>
        <v>42.777013820400001</v>
      </c>
      <c r="T3285" s="17">
        <f>[1]!share_freesharesmv(A3285,"",100000000)</f>
        <v>18.840287693699999</v>
      </c>
      <c r="U3285" s="17">
        <f>[1]!s_dq_amount_btin(A3285,E3285,100000000)</f>
        <v>0.75835850999999999</v>
      </c>
      <c r="V3285" s="17">
        <f>[1]!s_dq_turn(A3285,E3285)</f>
        <v>2.935866366664114</v>
      </c>
      <c r="W3285" s="2">
        <f>[1]!s_pq_amount(A3285,"20260101","",100000000)</f>
        <v>126.29270606</v>
      </c>
      <c r="X3285" s="2">
        <f>[1]!s_pq_avgamount(A3285,"20260101","",100000000)</f>
        <v>1.1481155096363638</v>
      </c>
      <c r="Y3285" s="17">
        <f>[1]!s_ipo_dilutedpe(A3285)</f>
        <v>22.98</v>
      </c>
      <c r="Z3285" s="12">
        <f>[1]!s_ipo_collection_total(A3285,100000000)</f>
        <v>4.4573</v>
      </c>
      <c r="AA3285" s="2">
        <f>[1]!s_val_pe_ttm(A3285,E3285)</f>
        <v>18.487001419067383</v>
      </c>
      <c r="AB3285" s="5">
        <f>[1]!s_info_zjtxornot1(A3285,"")</f>
        <v>1</v>
      </c>
      <c r="AC3285" s="22" t="str">
        <f>[1]!s_info_nature1(A3285,"")</f>
        <v>民营企业</v>
      </c>
      <c r="AD3285" s="6" t="str">
        <f>[1]!s_info_city(A3285)</f>
        <v>重庆市</v>
      </c>
      <c r="AE3285" s="6" t="str">
        <f>[1]!s_info_province(A3285)</f>
        <v>重庆</v>
      </c>
      <c r="AF3285">
        <v>106.50496200000001</v>
      </c>
      <c r="AG3285">
        <v>29.533155000000001</v>
      </c>
    </row>
    <row r="3286" spans="1:33" x14ac:dyDescent="0.3">
      <c r="A3286" s="12" t="s">
        <v>7028</v>
      </c>
      <c r="B3286" s="12" t="s">
        <v>7029</v>
      </c>
      <c r="C3286" s="16" t="str">
        <f>[1]!s_info_mkt(A3286)</f>
        <v>主板</v>
      </c>
      <c r="D3286" s="16" t="str">
        <f>[1]!s_ipo_listeddate(A3286)</f>
        <v>2017-08-02</v>
      </c>
      <c r="E3286" s="16" t="str">
        <f>[1]!lastradeday_s("000002","")</f>
        <v>2026-06-22</v>
      </c>
      <c r="F3286" s="16" t="str">
        <f>[1]!s_info_industry_csrc2023(A3286,"",3)</f>
        <v>专业技术服务业</v>
      </c>
      <c r="G3286" s="16" t="str">
        <f>[1]!s_info_industry_csrc2023(A3286,"",1)</f>
        <v>科学研究和技术服务业</v>
      </c>
      <c r="H3286" s="16">
        <f>[1]!s_is(A3286,83,"FY","YTD","20251231",1,"",100000000)</f>
        <v>2.7442912508999999</v>
      </c>
      <c r="I3286" s="16">
        <f>[1]!s_is(A3286,83,"FY","YTD","20241231",1,"",100000000)</f>
        <v>2.5996234872000001</v>
      </c>
      <c r="J3286" s="16">
        <f t="shared" si="153"/>
        <v>5.5649506327479115E-2</v>
      </c>
      <c r="K3286" s="16">
        <f>[1]!s_is(A3286,61,"FY","YTD","20251231",1,"",100000000)</f>
        <v>0.45598765679999997</v>
      </c>
      <c r="L3286" s="16">
        <f>[1]!s_is(A3286,61,"FY","YTD","20241231",1,"",100000000)</f>
        <v>0.44619863780000002</v>
      </c>
      <c r="M3286" s="16">
        <f t="shared" si="154"/>
        <v>2.1938702117660195E-2</v>
      </c>
      <c r="N3286" s="16">
        <f>[1]!s_fa_roe(A3286,"20251231")</f>
        <v>5.5416999999999996</v>
      </c>
      <c r="O3286" s="16">
        <f>[1]!s_stmnote_rdexp(A3286,"20251231",1,10000)</f>
        <v>1858.9530780000002</v>
      </c>
      <c r="P3286" s="20">
        <f t="shared" si="155"/>
        <v>6.7738913549731647E-2</v>
      </c>
      <c r="Q3286" s="16">
        <f>[1]!s_margin_tradingbalance(A3286,"",10000)</f>
        <v>0</v>
      </c>
      <c r="R3286" s="16">
        <f>[1]!s_margin_seclendingbalance(A3286,"",10000)</f>
        <v>0</v>
      </c>
      <c r="S3286" s="17">
        <f>[1]!s_val_ev(A3286,"",100000000)</f>
        <v>17.150096000000001</v>
      </c>
      <c r="T3286" s="17">
        <f>[1]!share_freesharesmv(A3286,"",100000000)</f>
        <v>9.2201056000000001</v>
      </c>
      <c r="U3286" s="17">
        <f>[1]!s_dq_amount_btin(A3286,E3286,100000000)</f>
        <v>0.37222562999999997</v>
      </c>
      <c r="V3286" s="17">
        <f>[1]!s_dq_turn(A3286,E3286)</f>
        <v>2.219106178764247</v>
      </c>
      <c r="W3286" s="2">
        <f>[1]!s_pq_amount(A3286,"20260101","",100000000)</f>
        <v>43.661634960000001</v>
      </c>
      <c r="X3286" s="2">
        <f>[1]!s_pq_avgamount(A3286,"20260101","",100000000)</f>
        <v>0.39692395418181819</v>
      </c>
      <c r="Y3286" s="17">
        <f>[1]!s_ipo_dilutedpe(A3286)</f>
        <v>22.99</v>
      </c>
      <c r="Z3286" s="12">
        <f>[1]!s_ipo_collection_total(A3286,100000000)</f>
        <v>2.605416</v>
      </c>
      <c r="AA3286" s="2">
        <f>[1]!s_val_pe_ttm(A3286,E3286)</f>
        <v>36.757923126220703</v>
      </c>
      <c r="AB3286" s="5">
        <f>[1]!s_info_zjtxornot1(A3286,"")</f>
        <v>1</v>
      </c>
      <c r="AC3286" s="22" t="str">
        <f>[1]!s_info_nature1(A3286,"")</f>
        <v>中央国有企业</v>
      </c>
      <c r="AD3286" s="6" t="str">
        <f>[1]!s_info_city(A3286)</f>
        <v>北京市</v>
      </c>
      <c r="AE3286" s="6" t="str">
        <f>[1]!s_info_province(A3286)</f>
        <v>北京</v>
      </c>
      <c r="AF3286">
        <v>116.40528500000001</v>
      </c>
      <c r="AG3286">
        <v>39.904989</v>
      </c>
    </row>
    <row r="3287" spans="1:33" x14ac:dyDescent="0.3">
      <c r="A3287" s="12" t="s">
        <v>7030</v>
      </c>
      <c r="B3287" s="12" t="s">
        <v>7031</v>
      </c>
      <c r="C3287" s="16" t="str">
        <f>[1]!s_info_mkt(A3287)</f>
        <v>主板</v>
      </c>
      <c r="D3287" s="16" t="str">
        <f>[1]!s_ipo_listeddate(A3287)</f>
        <v>2018-03-28</v>
      </c>
      <c r="E3287" s="16" t="str">
        <f>[1]!lastradeday_s("000002","")</f>
        <v>2026-06-22</v>
      </c>
      <c r="F3287" s="16" t="str">
        <f>[1]!s_info_industry_csrc2023(A3287,"",3)</f>
        <v>装卸搬运和仓储业</v>
      </c>
      <c r="G3287" s="16" t="str">
        <f>[1]!s_info_industry_csrc2023(A3287,"",1)</f>
        <v>交通运输、仓储和邮政业</v>
      </c>
      <c r="H3287" s="16">
        <f>[1]!s_is(A3287,83,"FY","YTD","20251231",1,"",100000000)</f>
        <v>11.902179327200001</v>
      </c>
      <c r="I3287" s="16">
        <f>[1]!s_is(A3287,83,"FY","YTD","20241231",1,"",100000000)</f>
        <v>14.501449680799999</v>
      </c>
      <c r="J3287" s="16">
        <f t="shared" si="153"/>
        <v>-0.17924210412159325</v>
      </c>
      <c r="K3287" s="16">
        <f>[1]!s_is(A3287,61,"FY","YTD","20251231",1,"",100000000)</f>
        <v>-4.2965025658</v>
      </c>
      <c r="L3287" s="16">
        <f>[1]!s_is(A3287,61,"FY","YTD","20241231",1,"",100000000)</f>
        <v>1.5832786524</v>
      </c>
      <c r="M3287" s="16">
        <f t="shared" si="154"/>
        <v>-3.7136742855006486</v>
      </c>
      <c r="N3287" s="16">
        <f>[1]!s_fa_roe(A3287,"20251231")</f>
        <v>-18.2591</v>
      </c>
      <c r="O3287" s="16">
        <f>[1]!s_stmnote_rdexp(A3287,"20251231",1,10000)</f>
        <v>4881.3875850000004</v>
      </c>
      <c r="P3287" s="20">
        <f t="shared" si="155"/>
        <v>4.1012552834291331E-2</v>
      </c>
      <c r="Q3287" s="16">
        <f>[1]!s_margin_tradingbalance(A3287,"",10000)</f>
        <v>21424.8462</v>
      </c>
      <c r="R3287" s="16">
        <f>[1]!s_margin_seclendingbalance(A3287,"",10000)</f>
        <v>28.302399999999999</v>
      </c>
      <c r="S3287" s="17">
        <f>[1]!s_val_ev(A3287,"",100000000)</f>
        <v>41.860335366000001</v>
      </c>
      <c r="T3287" s="17">
        <f>[1]!share_freesharesmv(A3287,"",100000000)</f>
        <v>19.308132451500001</v>
      </c>
      <c r="U3287" s="17">
        <f>[1]!s_dq_amount_btin(A3287,E3287,100000000)</f>
        <v>1.1464145100000001</v>
      </c>
      <c r="V3287" s="17">
        <f>[1]!s_dq_turn(A3287,E3287)</f>
        <v>2.9428586669021097</v>
      </c>
      <c r="W3287" s="2">
        <f>[1]!s_pq_amount(A3287,"20260101","",100000000)</f>
        <v>201.95852081000001</v>
      </c>
      <c r="X3287" s="2">
        <f>[1]!s_pq_avgamount(A3287,"20260101","",100000000)</f>
        <v>1.8359865528181818</v>
      </c>
      <c r="Y3287" s="17">
        <f>[1]!s_ipo_dilutedpe(A3287)</f>
        <v>22.97</v>
      </c>
      <c r="Z3287" s="12">
        <f>[1]!s_ipo_collection_total(A3287,100000000)</f>
        <v>5.1887990000000004</v>
      </c>
      <c r="AA3287" s="2">
        <f>[1]!s_val_pe_ttm(A3287,E3287)</f>
        <v>-9.6851873397827148</v>
      </c>
      <c r="AB3287" s="5">
        <f>[1]!s_info_zjtxornot1(A3287,"")</f>
        <v>0</v>
      </c>
      <c r="AC3287" s="22" t="str">
        <f>[1]!s_info_nature1(A3287,"")</f>
        <v>民营企业</v>
      </c>
      <c r="AD3287" s="6" t="str">
        <f>[1]!s_info_city(A3287)</f>
        <v>东莞市</v>
      </c>
      <c r="AE3287" s="6" t="str">
        <f>[1]!s_info_province(A3287)</f>
        <v>广东省</v>
      </c>
      <c r="AF3287">
        <v>113.746262</v>
      </c>
      <c r="AG3287">
        <v>23.046237000000001</v>
      </c>
    </row>
    <row r="3288" spans="1:33" x14ac:dyDescent="0.3">
      <c r="A3288" s="12" t="s">
        <v>7032</v>
      </c>
      <c r="B3288" s="12" t="s">
        <v>7033</v>
      </c>
      <c r="C3288" s="16" t="str">
        <f>[1]!s_info_mkt(A3288)</f>
        <v>创业板</v>
      </c>
      <c r="D3288" s="16" t="str">
        <f>[1]!s_ipo_listeddate(A3288)</f>
        <v>2017-01-23</v>
      </c>
      <c r="E3288" s="16" t="str">
        <f>[1]!lastradeday_s("000002","")</f>
        <v>2026-06-22</v>
      </c>
      <c r="F3288" s="16" t="str">
        <f>[1]!s_info_industry_csrc2023(A3288,"",3)</f>
        <v>软件和信息技术服务业</v>
      </c>
      <c r="G3288" s="16" t="str">
        <f>[1]!s_info_industry_csrc2023(A3288,"",1)</f>
        <v>信息传输、软件和信息技术服务业</v>
      </c>
      <c r="H3288" s="16">
        <f>[1]!s_is(A3288,83,"FY","YTD","20251231",1,"",100000000)</f>
        <v>4.7186323119999996</v>
      </c>
      <c r="I3288" s="16">
        <f>[1]!s_is(A3288,83,"FY","YTD","20241231",1,"",100000000)</f>
        <v>5.3383525316</v>
      </c>
      <c r="J3288" s="16">
        <f t="shared" si="153"/>
        <v>-0.11608829052251801</v>
      </c>
      <c r="K3288" s="16">
        <f>[1]!s_is(A3288,61,"FY","YTD","20251231",1,"",100000000)</f>
        <v>-0.84562074639999996</v>
      </c>
      <c r="L3288" s="16">
        <f>[1]!s_is(A3288,61,"FY","YTD","20241231",1,"",100000000)</f>
        <v>4.8971155700000005E-2</v>
      </c>
      <c r="M3288" s="16">
        <f t="shared" si="154"/>
        <v>-18.267731061531794</v>
      </c>
      <c r="N3288" s="16">
        <f>[1]!s_fa_roe(A3288,"20251231")</f>
        <v>-8.8287999999999993</v>
      </c>
      <c r="O3288" s="16">
        <f>[1]!s_stmnote_rdexp(A3288,"20251231",1,10000)</f>
        <v>3565.8861240000001</v>
      </c>
      <c r="P3288" s="20">
        <f t="shared" si="155"/>
        <v>7.5570332423053194E-2</v>
      </c>
      <c r="Q3288" s="16">
        <f>[1]!s_margin_tradingbalance(A3288,"",10000)</f>
        <v>0</v>
      </c>
      <c r="R3288" s="16">
        <f>[1]!s_margin_seclendingbalance(A3288,"",10000)</f>
        <v>0</v>
      </c>
      <c r="S3288" s="17">
        <f>[1]!s_val_ev(A3288,"",100000000)</f>
        <v>21.778345397000002</v>
      </c>
      <c r="T3288" s="17">
        <f>[1]!share_freesharesmv(A3288,"",100000000)</f>
        <v>17.8474418162</v>
      </c>
      <c r="U3288" s="17">
        <f>[1]!s_dq_amount_btin(A3288,E3288,100000000)</f>
        <v>0.62922900999999998</v>
      </c>
      <c r="V3288" s="17">
        <f>[1]!s_dq_turn(A3288,E3288)</f>
        <v>3.0160498584236168</v>
      </c>
      <c r="W3288" s="2">
        <f>[1]!s_pq_amount(A3288,"20260101","",100000000)</f>
        <v>86.322249299999996</v>
      </c>
      <c r="X3288" s="2">
        <f>[1]!s_pq_avgamount(A3288,"20260101","",100000000)</f>
        <v>0.78474772090909095</v>
      </c>
      <c r="Y3288" s="17">
        <f>[1]!s_ipo_dilutedpe(A3288)</f>
        <v>22.99</v>
      </c>
      <c r="Z3288" s="12">
        <f>[1]!s_ipo_collection_total(A3288,100000000)</f>
        <v>3.3180000000000001</v>
      </c>
      <c r="AA3288" s="2">
        <f>[1]!s_val_pe_ttm(A3288,E3288)</f>
        <v>-25.172435760498047</v>
      </c>
      <c r="AB3288" s="5">
        <f>[1]!s_info_zjtxornot1(A3288,"")</f>
        <v>0</v>
      </c>
      <c r="AC3288" s="22" t="str">
        <f>[1]!s_info_nature1(A3288,"")</f>
        <v>其他企业</v>
      </c>
      <c r="AD3288" s="6" t="str">
        <f>[1]!s_info_city(A3288)</f>
        <v>长春市</v>
      </c>
      <c r="AE3288" s="6" t="str">
        <f>[1]!s_info_province(A3288)</f>
        <v>吉林省</v>
      </c>
      <c r="AF3288">
        <v>125.3245</v>
      </c>
      <c r="AG3288">
        <v>43.886840999999997</v>
      </c>
    </row>
    <row r="3289" spans="1:33" x14ac:dyDescent="0.3">
      <c r="A3289" s="12" t="s">
        <v>7034</v>
      </c>
      <c r="B3289" s="12" t="s">
        <v>7035</v>
      </c>
      <c r="C3289" s="16" t="str">
        <f>[1]!s_info_mkt(A3289)</f>
        <v>主板</v>
      </c>
      <c r="D3289" s="16" t="str">
        <f>[1]!s_ipo_listeddate(A3289)</f>
        <v>1999-07-12</v>
      </c>
      <c r="E3289" s="16" t="str">
        <f>[1]!lastradeday_s("000002","")</f>
        <v>2026-06-22</v>
      </c>
      <c r="F3289" s="16" t="str">
        <f>[1]!s_info_industry_csrc2023(A3289,"",3)</f>
        <v>化学原料和化学制品制造业</v>
      </c>
      <c r="G3289" s="16" t="str">
        <f>[1]!s_info_industry_csrc2023(A3289,"",1)</f>
        <v>制造业</v>
      </c>
      <c r="H3289" s="16">
        <f>[1]!s_is(A3289,83,"FY","YTD","20251231",1,"",100000000)</f>
        <v>175.11642307540001</v>
      </c>
      <c r="I3289" s="16">
        <f>[1]!s_is(A3289,83,"FY","YTD","20241231",1,"",100000000)</f>
        <v>200.53355484830001</v>
      </c>
      <c r="J3289" s="16">
        <f t="shared" si="153"/>
        <v>-0.12674752508191267</v>
      </c>
      <c r="K3289" s="16">
        <f>[1]!s_is(A3289,61,"FY","YTD","20251231",1,"",100000000)</f>
        <v>0.38367593570000003</v>
      </c>
      <c r="L3289" s="16">
        <f>[1]!s_is(A3289,61,"FY","YTD","20241231",1,"",100000000)</f>
        <v>0.25129519189999999</v>
      </c>
      <c r="M3289" s="16">
        <f t="shared" si="154"/>
        <v>0.52679377905757707</v>
      </c>
      <c r="N3289" s="16">
        <f>[1]!s_fa_roe(A3289,"20251231")</f>
        <v>0.36320000000000002</v>
      </c>
      <c r="O3289" s="16">
        <f>[1]!s_stmnote_rdexp(A3289,"20251231",1,10000)</f>
        <v>16874.006763000001</v>
      </c>
      <c r="P3289" s="20">
        <f t="shared" si="155"/>
        <v>9.6358790721385087E-3</v>
      </c>
      <c r="Q3289" s="16">
        <f>[1]!s_margin_tradingbalance(A3289,"",10000)</f>
        <v>28334.391500000002</v>
      </c>
      <c r="R3289" s="16">
        <f>[1]!s_margin_seclendingbalance(A3289,"",10000)</f>
        <v>158.1729</v>
      </c>
      <c r="S3289" s="17">
        <f>[1]!s_val_ev(A3289,"",100000000)</f>
        <v>87.624081091199983</v>
      </c>
      <c r="T3289" s="17">
        <f>[1]!share_freesharesmv(A3289,"",100000000)</f>
        <v>38.756619409599999</v>
      </c>
      <c r="U3289" s="17">
        <f>[1]!s_dq_amount_btin(A3289,E3289,100000000)</f>
        <v>0.89686843000000005</v>
      </c>
      <c r="V3289" s="17">
        <f>[1]!s_dq_turn(A3289,E3289)</f>
        <v>1.0367329924461151</v>
      </c>
      <c r="W3289" s="2">
        <f>[1]!s_pq_amount(A3289,"20260101","",100000000)</f>
        <v>272.40788468</v>
      </c>
      <c r="X3289" s="2">
        <f>[1]!s_pq_avgamount(A3289,"20260101","",100000000)</f>
        <v>2.4764353152727274</v>
      </c>
      <c r="Y3289" s="17">
        <f>[1]!s_ipo_dilutedpe(A3289)</f>
        <v>0</v>
      </c>
      <c r="Z3289" s="12">
        <f>[1]!s_ipo_collection_total(A3289,100000000)</f>
        <v>3.9</v>
      </c>
      <c r="AA3289" s="2">
        <f>[1]!s_val_pe_ttm(A3289,E3289)</f>
        <v>-70.889793395996094</v>
      </c>
      <c r="AB3289" s="5">
        <f>[1]!s_info_zjtxornot1(A3289,"")</f>
        <v>0</v>
      </c>
      <c r="AC3289" s="22" t="str">
        <f>[1]!s_info_nature1(A3289,"")</f>
        <v>中央国有企业</v>
      </c>
      <c r="AD3289" s="6" t="str">
        <f>[1]!s_info_city(A3289)</f>
        <v>蚌埠市</v>
      </c>
      <c r="AE3289" s="6" t="str">
        <f>[1]!s_info_province(A3289)</f>
        <v>安徽省</v>
      </c>
      <c r="AF3289">
        <v>117.36322800000001</v>
      </c>
      <c r="AG3289">
        <v>32.939667</v>
      </c>
    </row>
    <row r="3290" spans="1:33" x14ac:dyDescent="0.3">
      <c r="A3290" s="12" t="s">
        <v>7036</v>
      </c>
      <c r="B3290" s="12" t="s">
        <v>7037</v>
      </c>
      <c r="C3290" s="16" t="str">
        <f>[1]!s_info_mkt(A3290)</f>
        <v>主板</v>
      </c>
      <c r="D3290" s="16" t="str">
        <f>[1]!s_ipo_listeddate(A3290)</f>
        <v>2004-03-23</v>
      </c>
      <c r="E3290" s="16" t="str">
        <f>[1]!lastradeday_s("000002","")</f>
        <v>2026-06-22</v>
      </c>
      <c r="F3290" s="16" t="str">
        <f>[1]!s_info_industry_csrc2023(A3290,"",3)</f>
        <v>医药制造业</v>
      </c>
      <c r="G3290" s="16" t="str">
        <f>[1]!s_info_industry_csrc2023(A3290,"",1)</f>
        <v>制造业</v>
      </c>
      <c r="H3290" s="16">
        <f>[1]!s_is(A3290,83,"FY","YTD","20251231",1,"",100000000)</f>
        <v>18.629208531300002</v>
      </c>
      <c r="I3290" s="16">
        <f>[1]!s_is(A3290,83,"FY","YTD","20241231",1,"",100000000)</f>
        <v>21.740315788699998</v>
      </c>
      <c r="J3290" s="16">
        <f t="shared" si="153"/>
        <v>-0.14310313095898375</v>
      </c>
      <c r="K3290" s="16">
        <f>[1]!s_is(A3290,61,"FY","YTD","20251231",1,"",100000000)</f>
        <v>-3.2956232594999997</v>
      </c>
      <c r="L3290" s="16">
        <f>[1]!s_is(A3290,61,"FY","YTD","20241231",1,"",100000000)</f>
        <v>-3.1721535806999999</v>
      </c>
      <c r="M3290" s="16">
        <f t="shared" si="154"/>
        <v>-3.8922982654816397E-2</v>
      </c>
      <c r="N3290" s="16">
        <f>[1]!s_fa_roe(A3290,"20251231")</f>
        <v>-14.0913</v>
      </c>
      <c r="O3290" s="16">
        <f>[1]!s_stmnote_rdexp(A3290,"20251231",1,10000)</f>
        <v>8426.9082589999998</v>
      </c>
      <c r="P3290" s="20">
        <f t="shared" si="155"/>
        <v>4.523492366753782E-2</v>
      </c>
      <c r="Q3290" s="16">
        <f>[1]!s_margin_tradingbalance(A3290,"",10000)</f>
        <v>23259.255399999998</v>
      </c>
      <c r="R3290" s="16">
        <f>[1]!s_margin_seclendingbalance(A3290,"",10000)</f>
        <v>12.408899999999999</v>
      </c>
      <c r="S3290" s="17">
        <f>[1]!s_val_ev(A3290,"",100000000)</f>
        <v>24.708134879999999</v>
      </c>
      <c r="T3290" s="17">
        <f>[1]!share_freesharesmv(A3290,"",100000000)</f>
        <v>18.921856636800001</v>
      </c>
      <c r="U3290" s="17">
        <f>[1]!s_dq_amount_btin(A3290,E3290,100000000)</f>
        <v>0.62452492000000004</v>
      </c>
      <c r="V3290" s="17">
        <f>[1]!s_dq_turn(A3290,E3290)</f>
        <v>2.6033854871039948</v>
      </c>
      <c r="W3290" s="2">
        <f>[1]!s_pq_amount(A3290,"20260101","",100000000)</f>
        <v>174.02729690999999</v>
      </c>
      <c r="X3290" s="2">
        <f>[1]!s_pq_avgamount(A3290,"20260101","",100000000)</f>
        <v>1.5820663355454547</v>
      </c>
      <c r="Y3290" s="17">
        <f>[1]!s_ipo_dilutedpe(A3290)</f>
        <v>13.09</v>
      </c>
      <c r="Z3290" s="12">
        <f>[1]!s_ipo_collection_total(A3290,100000000)</f>
        <v>2.88</v>
      </c>
      <c r="AA3290" s="2">
        <f>[1]!s_val_pe_ttm(A3290,E3290)</f>
        <v>-7.0654926300048828</v>
      </c>
      <c r="AB3290" s="5">
        <f>[1]!s_info_zjtxornot1(A3290,"")</f>
        <v>0</v>
      </c>
      <c r="AC3290" s="22" t="str">
        <f>[1]!s_info_nature1(A3290,"")</f>
        <v>民营企业</v>
      </c>
      <c r="AD3290" s="6" t="str">
        <f>[1]!s_info_city(A3290)</f>
        <v>贵阳市</v>
      </c>
      <c r="AE3290" s="6" t="str">
        <f>[1]!s_info_province(A3290)</f>
        <v>贵州省</v>
      </c>
      <c r="AF3290">
        <v>106.71347799999999</v>
      </c>
      <c r="AG3290">
        <v>26.578343</v>
      </c>
    </row>
    <row r="3291" spans="1:33" x14ac:dyDescent="0.3">
      <c r="A3291" s="12" t="s">
        <v>7038</v>
      </c>
      <c r="B3291" s="12" t="s">
        <v>7039</v>
      </c>
      <c r="C3291" s="16" t="str">
        <f>[1]!s_info_mkt(A3291)</f>
        <v>创业板</v>
      </c>
      <c r="D3291" s="16" t="str">
        <f>[1]!s_ipo_listeddate(A3291)</f>
        <v>2016-06-24</v>
      </c>
      <c r="E3291" s="16" t="str">
        <f>[1]!lastradeday_s("000002","")</f>
        <v>2026-06-22</v>
      </c>
      <c r="F3291" s="16" t="str">
        <f>[1]!s_info_industry_csrc2023(A3291,"",3)</f>
        <v>医药制造业</v>
      </c>
      <c r="G3291" s="16" t="str">
        <f>[1]!s_info_industry_csrc2023(A3291,"",1)</f>
        <v>制造业</v>
      </c>
      <c r="H3291" s="16">
        <f>[1]!s_is(A3291,83,"FY","YTD","20251231",1,"",100000000)</f>
        <v>2.6535982369999997</v>
      </c>
      <c r="I3291" s="16">
        <f>[1]!s_is(A3291,83,"FY","YTD","20241231",1,"",100000000)</f>
        <v>2.6765992741</v>
      </c>
      <c r="J3291" s="16">
        <f t="shared" si="153"/>
        <v>-8.593380907844117E-3</v>
      </c>
      <c r="K3291" s="16">
        <f>[1]!s_is(A3291,61,"FY","YTD","20251231",1,"",100000000)</f>
        <v>0.5421145852</v>
      </c>
      <c r="L3291" s="16">
        <f>[1]!s_is(A3291,61,"FY","YTD","20241231",1,"",100000000)</f>
        <v>0.50389992989999999</v>
      </c>
      <c r="M3291" s="16">
        <f t="shared" si="154"/>
        <v>7.5837786497775048E-2</v>
      </c>
      <c r="N3291" s="16">
        <f>[1]!s_fa_roe(A3291,"20251231")</f>
        <v>6.5026999999999999</v>
      </c>
      <c r="O3291" s="16">
        <f>[1]!s_stmnote_rdexp(A3291,"20251231",1,10000)</f>
        <v>1334.959441</v>
      </c>
      <c r="P3291" s="20">
        <f t="shared" si="155"/>
        <v>5.0307519140848758E-2</v>
      </c>
      <c r="Q3291" s="16">
        <f>[1]!s_margin_tradingbalance(A3291,"",10000)</f>
        <v>0</v>
      </c>
      <c r="R3291" s="16">
        <f>[1]!s_margin_seclendingbalance(A3291,"",10000)</f>
        <v>0</v>
      </c>
      <c r="S3291" s="17">
        <f>[1]!s_val_ev(A3291,"",100000000)</f>
        <v>20.032</v>
      </c>
      <c r="T3291" s="17">
        <f>[1]!share_freesharesmv(A3291,"",100000000)</f>
        <v>9.6325249199999998</v>
      </c>
      <c r="U3291" s="17">
        <f>[1]!s_dq_amount_btin(A3291,E3291,100000000)</f>
        <v>0.30049658000000001</v>
      </c>
      <c r="V3291" s="17">
        <f>[1]!s_dq_turn(A3291,E3291)</f>
        <v>2.1524049079754599</v>
      </c>
      <c r="W3291" s="2">
        <f>[1]!s_pq_amount(A3291,"20260101","",100000000)</f>
        <v>49.327286739999998</v>
      </c>
      <c r="X3291" s="2">
        <f>[1]!s_pq_avgamount(A3291,"20260101","",100000000)</f>
        <v>0.44842987945454543</v>
      </c>
      <c r="Y3291" s="17">
        <f>[1]!s_ipo_dilutedpe(A3291)</f>
        <v>8.26</v>
      </c>
      <c r="Z3291" s="12">
        <f>[1]!s_ipo_collection_total(A3291,100000000)</f>
        <v>2.44</v>
      </c>
      <c r="AA3291" s="2">
        <f>[1]!s_val_pe_ttm(A3291,E3291)</f>
        <v>35.747394561767578</v>
      </c>
      <c r="AB3291" s="5">
        <f>[1]!s_info_zjtxornot1(A3291,"")</f>
        <v>0</v>
      </c>
      <c r="AC3291" s="22" t="str">
        <f>[1]!s_info_nature1(A3291,"")</f>
        <v>民营企业</v>
      </c>
      <c r="AD3291" s="6" t="str">
        <f>[1]!s_info_city(A3291)</f>
        <v>嵊州市</v>
      </c>
      <c r="AE3291" s="6" t="str">
        <f>[1]!s_info_province(A3291)</f>
        <v>浙江省</v>
      </c>
      <c r="AF3291">
        <v>120.761431</v>
      </c>
      <c r="AG3291">
        <v>29.591007999999999</v>
      </c>
    </row>
    <row r="3292" spans="1:33" x14ac:dyDescent="0.3">
      <c r="A3292" s="12" t="s">
        <v>7040</v>
      </c>
      <c r="B3292" s="12" t="s">
        <v>7041</v>
      </c>
      <c r="C3292" s="16" t="str">
        <f>[1]!s_info_mkt(A3292)</f>
        <v>主板</v>
      </c>
      <c r="D3292" s="16" t="str">
        <f>[1]!s_ipo_listeddate(A3292)</f>
        <v>2010-06-01</v>
      </c>
      <c r="E3292" s="16" t="str">
        <f>[1]!lastradeday_s("000002","")</f>
        <v>2026-06-22</v>
      </c>
      <c r="F3292" s="16" t="str">
        <f>[1]!s_info_industry_csrc2023(A3292,"",3)</f>
        <v>橡胶和塑料制品业</v>
      </c>
      <c r="G3292" s="16" t="str">
        <f>[1]!s_info_industry_csrc2023(A3292,"",1)</f>
        <v>制造业</v>
      </c>
      <c r="H3292" s="16">
        <f>[1]!s_is(A3292,83,"FY","YTD","20251231",1,"",100000000)</f>
        <v>29.739952716499999</v>
      </c>
      <c r="I3292" s="16">
        <f>[1]!s_is(A3292,83,"FY","YTD","20241231",1,"",100000000)</f>
        <v>26.833525268500001</v>
      </c>
      <c r="J3292" s="16">
        <f t="shared" si="153"/>
        <v>0.10831329163491854</v>
      </c>
      <c r="K3292" s="16">
        <f>[1]!s_is(A3292,61,"FY","YTD","20251231",1,"",100000000)</f>
        <v>1.9140934177000002</v>
      </c>
      <c r="L3292" s="16">
        <f>[1]!s_is(A3292,61,"FY","YTD","20241231",1,"",100000000)</f>
        <v>0.94699367090000008</v>
      </c>
      <c r="M3292" s="16">
        <f t="shared" si="154"/>
        <v>1.0212314786442993</v>
      </c>
      <c r="N3292" s="16">
        <f>[1]!s_fa_roe(A3292,"20251231")</f>
        <v>28.962</v>
      </c>
      <c r="O3292" s="16">
        <f>[1]!s_stmnote_rdexp(A3292,"20251231",1,10000)</f>
        <v>13495.371683000001</v>
      </c>
      <c r="P3292" s="20">
        <f t="shared" si="155"/>
        <v>4.5377919096396699E-2</v>
      </c>
      <c r="Q3292" s="16">
        <f>[1]!s_margin_tradingbalance(A3292,"",10000)</f>
        <v>0</v>
      </c>
      <c r="R3292" s="16">
        <f>[1]!s_margin_seclendingbalance(A3292,"",10000)</f>
        <v>0</v>
      </c>
      <c r="S3292" s="17">
        <f>[1]!s_val_ev(A3292,"",100000000)</f>
        <v>22.744337000000002</v>
      </c>
      <c r="T3292" s="17">
        <f>[1]!share_freesharesmv(A3292,"",100000000)</f>
        <v>16.61810346</v>
      </c>
      <c r="U3292" s="17">
        <f>[1]!s_dq_amount_btin(A3292,E3292,100000000)</f>
        <v>0.60052981000000005</v>
      </c>
      <c r="V3292" s="17">
        <f>[1]!s_dq_turn(A3292,E3292)</f>
        <v>2.7673099878900072</v>
      </c>
      <c r="W3292" s="2">
        <f>[1]!s_pq_amount(A3292,"20260101","",100000000)</f>
        <v>123.05265512</v>
      </c>
      <c r="X3292" s="2">
        <f>[1]!s_pq_avgamount(A3292,"20260101","",100000000)</f>
        <v>1.1186605010909092</v>
      </c>
      <c r="Y3292" s="17">
        <f>[1]!s_ipo_dilutedpe(A3292)</f>
        <v>48.76</v>
      </c>
      <c r="Z3292" s="12">
        <f>[1]!s_ipo_collection_total(A3292,100000000)</f>
        <v>8.6940000000000008</v>
      </c>
      <c r="AA3292" s="2">
        <f>[1]!s_val_pe_ttm(A3292,E3292)</f>
        <v>12.088384628295898</v>
      </c>
      <c r="AB3292" s="5">
        <f>[1]!s_info_zjtxornot1(A3292,"")</f>
        <v>1</v>
      </c>
      <c r="AC3292" s="22" t="str">
        <f>[1]!s_info_nature1(A3292,"")</f>
        <v>民营企业</v>
      </c>
      <c r="AD3292" s="6" t="str">
        <f>[1]!s_info_city(A3292)</f>
        <v>广州市</v>
      </c>
      <c r="AE3292" s="6" t="str">
        <f>[1]!s_info_province(A3292)</f>
        <v>广东省</v>
      </c>
      <c r="AF3292">
        <v>113.280637</v>
      </c>
      <c r="AG3292">
        <v>23.125177999999998</v>
      </c>
    </row>
    <row r="3293" spans="1:33" x14ac:dyDescent="0.3">
      <c r="A3293" s="12" t="s">
        <v>7042</v>
      </c>
      <c r="B3293" s="12" t="s">
        <v>7043</v>
      </c>
      <c r="C3293" s="16" t="str">
        <f>[1]!s_info_mkt(A3293)</f>
        <v>主板</v>
      </c>
      <c r="D3293" s="16" t="str">
        <f>[1]!s_ipo_listeddate(A3293)</f>
        <v>2012-04-23</v>
      </c>
      <c r="E3293" s="16" t="str">
        <f>[1]!lastradeday_s("000002","")</f>
        <v>2026-06-22</v>
      </c>
      <c r="F3293" s="16" t="str">
        <f>[1]!s_info_industry_csrc2023(A3293,"",3)</f>
        <v>废弃资源综合利用业</v>
      </c>
      <c r="G3293" s="16" t="str">
        <f>[1]!s_info_industry_csrc2023(A3293,"",1)</f>
        <v>制造业</v>
      </c>
      <c r="H3293" s="16">
        <f>[1]!s_is(A3293,83,"FY","YTD","20251231",1,"",100000000)</f>
        <v>75.977149864699996</v>
      </c>
      <c r="I3293" s="16">
        <f>[1]!s_is(A3293,83,"FY","YTD","20241231",1,"",100000000)</f>
        <v>69.994710416499998</v>
      </c>
      <c r="J3293" s="16">
        <f t="shared" si="153"/>
        <v>8.5469879260901216E-2</v>
      </c>
      <c r="K3293" s="16">
        <f>[1]!s_is(A3293,61,"FY","YTD","20251231",1,"",100000000)</f>
        <v>1.6983491862</v>
      </c>
      <c r="L3293" s="16">
        <f>[1]!s_is(A3293,61,"FY","YTD","20241231",1,"",100000000)</f>
        <v>0.185495295</v>
      </c>
      <c r="M3293" s="16">
        <f t="shared" si="154"/>
        <v>8.1557534448515252</v>
      </c>
      <c r="N3293" s="16">
        <f>[1]!s_fa_roe(A3293,"20251231")</f>
        <v>3.7435999999999998</v>
      </c>
      <c r="O3293" s="16">
        <f>[1]!s_stmnote_rdexp(A3293,"20251231",1,10000)</f>
        <v>332.04539700000004</v>
      </c>
      <c r="P3293" s="20">
        <f t="shared" si="155"/>
        <v>4.3703323642872363E-4</v>
      </c>
      <c r="Q3293" s="16">
        <f>[1]!s_margin_tradingbalance(A3293,"",10000)</f>
        <v>19741.744900000002</v>
      </c>
      <c r="R3293" s="16">
        <f>[1]!s_margin_seclendingbalance(A3293,"",10000)</f>
        <v>31.824000000000002</v>
      </c>
      <c r="S3293" s="17">
        <f>[1]!s_val_ev(A3293,"",100000000)</f>
        <v>72.200101804799999</v>
      </c>
      <c r="T3293" s="17">
        <f>[1]!share_freesharesmv(A3293,"",100000000)</f>
        <v>38.696181463999999</v>
      </c>
      <c r="U3293" s="17">
        <f>[1]!s_dq_amount_btin(A3293,E3293,100000000)</f>
        <v>1.9991832</v>
      </c>
      <c r="V3293" s="17">
        <f>[1]!s_dq_turn(A3293,E3293)</f>
        <v>2.8414500898440709</v>
      </c>
      <c r="W3293" s="2">
        <f>[1]!s_pq_amount(A3293,"20260101","",100000000)</f>
        <v>379.66576844000002</v>
      </c>
      <c r="X3293" s="2">
        <f>[1]!s_pq_avgamount(A3293,"20260101","",100000000)</f>
        <v>3.4515069858181815</v>
      </c>
      <c r="Y3293" s="17">
        <f>[1]!s_ipo_dilutedpe(A3293)</f>
        <v>18.059999999999999</v>
      </c>
      <c r="Z3293" s="12">
        <f>[1]!s_ipo_collection_total(A3293,100000000)</f>
        <v>13.65</v>
      </c>
      <c r="AA3293" s="2">
        <f>[1]!s_val_pe_ttm(A3293,E3293)</f>
        <v>34.651359558105469</v>
      </c>
      <c r="AB3293" s="5">
        <f>[1]!s_info_zjtxornot1(A3293,"")</f>
        <v>0</v>
      </c>
      <c r="AC3293" s="22" t="str">
        <f>[1]!s_info_nature1(A3293,"")</f>
        <v>外资企业</v>
      </c>
      <c r="AD3293" s="6" t="str">
        <f>[1]!s_info_city(A3293)</f>
        <v>太仓市</v>
      </c>
      <c r="AE3293" s="6" t="str">
        <f>[1]!s_info_province(A3293)</f>
        <v>江苏省</v>
      </c>
      <c r="AF3293">
        <v>121.158978</v>
      </c>
      <c r="AG3293">
        <v>31.571904</v>
      </c>
    </row>
    <row r="3294" spans="1:33" x14ac:dyDescent="0.3">
      <c r="A3294" s="12" t="s">
        <v>7044</v>
      </c>
      <c r="B3294" s="12" t="s">
        <v>7045</v>
      </c>
      <c r="C3294" s="16" t="str">
        <f>[1]!s_info_mkt(A3294)</f>
        <v>主板</v>
      </c>
      <c r="D3294" s="16" t="str">
        <f>[1]!s_ipo_listeddate(A3294)</f>
        <v>2014-01-27</v>
      </c>
      <c r="E3294" s="16" t="str">
        <f>[1]!lastradeday_s("000002","")</f>
        <v>2026-06-22</v>
      </c>
      <c r="F3294" s="16" t="str">
        <f>[1]!s_info_industry_csrc2023(A3294,"",3)</f>
        <v>文教、工美、体育和娱乐用品制造业</v>
      </c>
      <c r="G3294" s="16" t="str">
        <f>[1]!s_info_industry_csrc2023(A3294,"",1)</f>
        <v>制造业</v>
      </c>
      <c r="H3294" s="16">
        <f>[1]!s_is(A3294,83,"FY","YTD","20251231",1,"",100000000)</f>
        <v>8.7738508492999987</v>
      </c>
      <c r="I3294" s="16">
        <f>[1]!s_is(A3294,83,"FY","YTD","20241231",1,"",100000000)</f>
        <v>3.7274033183999999</v>
      </c>
      <c r="J3294" s="16">
        <f t="shared" si="153"/>
        <v>1.3538775119903588</v>
      </c>
      <c r="K3294" s="16">
        <f>[1]!s_is(A3294,61,"FY","YTD","20251231",1,"",100000000)</f>
        <v>0.2878233617</v>
      </c>
      <c r="L3294" s="16">
        <f>[1]!s_is(A3294,61,"FY","YTD","20241231",1,"",100000000)</f>
        <v>0.14539687880000002</v>
      </c>
      <c r="M3294" s="16">
        <f t="shared" si="154"/>
        <v>0.97957042871541999</v>
      </c>
      <c r="N3294" s="16">
        <f>[1]!s_fa_roe(A3294,"20251231")</f>
        <v>1.3681000000000001</v>
      </c>
      <c r="O3294" s="16">
        <f>[1]!s_stmnote_rdexp(A3294,"20251231",1,10000)</f>
        <v>2736.9795280000003</v>
      </c>
      <c r="P3294" s="20">
        <f t="shared" si="155"/>
        <v>3.1194735071412391E-2</v>
      </c>
      <c r="Q3294" s="16">
        <f>[1]!s_margin_tradingbalance(A3294,"",10000)</f>
        <v>0</v>
      </c>
      <c r="R3294" s="16">
        <f>[1]!s_margin_seclendingbalance(A3294,"",10000)</f>
        <v>0</v>
      </c>
      <c r="S3294" s="17">
        <f>[1]!s_val_ev(A3294,"",100000000)</f>
        <v>61.963521729499995</v>
      </c>
      <c r="T3294" s="17">
        <f>[1]!share_freesharesmv(A3294,"",100000000)</f>
        <v>43.318243464000005</v>
      </c>
      <c r="U3294" s="17">
        <f>[1]!s_dq_amount_btin(A3294,E3294,100000000)</f>
        <v>1.14292441</v>
      </c>
      <c r="V3294" s="17">
        <f>[1]!s_dq_turn(A3294,E3294)</f>
        <v>1.8885654233930884</v>
      </c>
      <c r="W3294" s="2">
        <f>[1]!s_pq_amount(A3294,"20260101","",100000000)</f>
        <v>196.03663972999999</v>
      </c>
      <c r="X3294" s="2">
        <f>[1]!s_pq_avgamount(A3294,"20260101","",100000000)</f>
        <v>1.7821512702727274</v>
      </c>
      <c r="Y3294" s="17">
        <f>[1]!s_ipo_dilutedpe(A3294)</f>
        <v>25.73</v>
      </c>
      <c r="Z3294" s="12">
        <f>[1]!s_ipo_collection_total(A3294,100000000)</f>
        <v>4.4112187499999997</v>
      </c>
      <c r="AA3294" s="2">
        <f>[1]!s_val_pe_ttm(A3294,E3294)</f>
        <v>74.163337707519531</v>
      </c>
      <c r="AB3294" s="5">
        <f>[1]!s_info_zjtxornot1(A3294,"")</f>
        <v>0</v>
      </c>
      <c r="AC3294" s="22" t="str">
        <f>[1]!s_info_nature1(A3294,"")</f>
        <v>地方国有企业</v>
      </c>
      <c r="AD3294" s="6" t="str">
        <f>[1]!s_info_city(A3294)</f>
        <v>北京市</v>
      </c>
      <c r="AE3294" s="6" t="str">
        <f>[1]!s_info_province(A3294)</f>
        <v>北京</v>
      </c>
      <c r="AF3294">
        <v>116.40528500000001</v>
      </c>
      <c r="AG3294">
        <v>39.904989</v>
      </c>
    </row>
    <row r="3295" spans="1:33" x14ac:dyDescent="0.3">
      <c r="A3295" s="12" t="s">
        <v>7046</v>
      </c>
      <c r="B3295" s="12" t="s">
        <v>7047</v>
      </c>
      <c r="C3295" s="16" t="str">
        <f>[1]!s_info_mkt(A3295)</f>
        <v>主板</v>
      </c>
      <c r="D3295" s="16" t="str">
        <f>[1]!s_ipo_listeddate(A3295)</f>
        <v>1998-12-03</v>
      </c>
      <c r="E3295" s="16" t="str">
        <f>[1]!lastradeday_s("000002","")</f>
        <v>2026-06-22</v>
      </c>
      <c r="F3295" s="16" t="str">
        <f>[1]!s_info_industry_csrc2023(A3295,"",3)</f>
        <v>通用设备制造业</v>
      </c>
      <c r="G3295" s="16" t="str">
        <f>[1]!s_info_industry_csrc2023(A3295,"",1)</f>
        <v>制造业</v>
      </c>
      <c r="H3295" s="16">
        <f>[1]!s_is(A3295,83,"FY","YTD","20251231",1,"",100000000)</f>
        <v>43.977680773599999</v>
      </c>
      <c r="I3295" s="16">
        <f>[1]!s_is(A3295,83,"FY","YTD","20241231",1,"",100000000)</f>
        <v>39.717574977600002</v>
      </c>
      <c r="J3295" s="16">
        <f t="shared" si="153"/>
        <v>0.10725996736715726</v>
      </c>
      <c r="K3295" s="16">
        <f>[1]!s_is(A3295,61,"FY","YTD","20251231",1,"",100000000)</f>
        <v>0.64461295119999995</v>
      </c>
      <c r="L3295" s="16">
        <f>[1]!s_is(A3295,61,"FY","YTD","20241231",1,"",100000000)</f>
        <v>0.83350850590000003</v>
      </c>
      <c r="M3295" s="16">
        <f t="shared" si="154"/>
        <v>-0.2266270270343981</v>
      </c>
      <c r="N3295" s="16">
        <f>[1]!s_fa_roe(A3295,"20251231")</f>
        <v>1.9957</v>
      </c>
      <c r="O3295" s="16">
        <f>[1]!s_stmnote_rdexp(A3295,"20251231",1,10000)</f>
        <v>17585.074069999999</v>
      </c>
      <c r="P3295" s="20">
        <f t="shared" si="155"/>
        <v>3.9986360719040916E-2</v>
      </c>
      <c r="Q3295" s="16">
        <f>[1]!s_margin_tradingbalance(A3295,"",10000)</f>
        <v>30747.436099999999</v>
      </c>
      <c r="R3295" s="16">
        <f>[1]!s_margin_seclendingbalance(A3295,"",10000)</f>
        <v>75.699399999999997</v>
      </c>
      <c r="S3295" s="17">
        <f>[1]!s_val_ev(A3295,"",100000000)</f>
        <v>34.151033649600002</v>
      </c>
      <c r="T3295" s="17">
        <f>[1]!share_freesharesmv(A3295,"",100000000)</f>
        <v>22.431513451199997</v>
      </c>
      <c r="U3295" s="17">
        <f>[1]!s_dq_amount_btin(A3295,E3295,100000000)</f>
        <v>0.48589631999999999</v>
      </c>
      <c r="V3295" s="17">
        <f>[1]!s_dq_turn(A3295,E3295)</f>
        <v>1.4599630813980937</v>
      </c>
      <c r="W3295" s="2">
        <f>[1]!s_pq_amount(A3295,"20260101","",100000000)</f>
        <v>125.09342829000001</v>
      </c>
      <c r="X3295" s="2">
        <f>[1]!s_pq_avgamount(A3295,"20260101","",100000000)</f>
        <v>1.1372129844545456</v>
      </c>
      <c r="Y3295" s="17">
        <f>[1]!s_ipo_dilutedpe(A3295)</f>
        <v>0</v>
      </c>
      <c r="Z3295" s="12">
        <f>[1]!s_ipo_collection_total(A3295,100000000)</f>
        <v>3.4079999999999999</v>
      </c>
      <c r="AA3295" s="2">
        <f>[1]!s_val_pe_ttm(A3295,E3295)</f>
        <v>51.900131225585938</v>
      </c>
      <c r="AB3295" s="5">
        <f>[1]!s_info_zjtxornot1(A3295,"")</f>
        <v>0</v>
      </c>
      <c r="AC3295" s="22" t="str">
        <f>[1]!s_info_nature1(A3295,"")</f>
        <v>地方国有企业</v>
      </c>
      <c r="AD3295" s="6" t="str">
        <f>[1]!s_info_city(A3295)</f>
        <v>滁州市</v>
      </c>
      <c r="AE3295" s="6" t="str">
        <f>[1]!s_info_province(A3295)</f>
        <v>安徽省</v>
      </c>
      <c r="AF3295">
        <v>118.316264</v>
      </c>
      <c r="AG3295">
        <v>32.303626999999999</v>
      </c>
    </row>
    <row r="3296" spans="1:33" x14ac:dyDescent="0.3">
      <c r="A3296" s="12" t="s">
        <v>7048</v>
      </c>
      <c r="B3296" s="12" t="s">
        <v>7049</v>
      </c>
      <c r="C3296" s="16" t="str">
        <f>[1]!s_info_mkt(A3296)</f>
        <v>主板</v>
      </c>
      <c r="D3296" s="16" t="str">
        <f>[1]!s_ipo_listeddate(A3296)</f>
        <v>1998-06-09</v>
      </c>
      <c r="E3296" s="16" t="str">
        <f>[1]!lastradeday_s("000002","")</f>
        <v>2026-06-22</v>
      </c>
      <c r="F3296" s="16" t="str">
        <f>[1]!s_info_industry_csrc2023(A3296,"",3)</f>
        <v>造纸和纸制品业</v>
      </c>
      <c r="G3296" s="16" t="str">
        <f>[1]!s_info_industry_csrc2023(A3296,"",1)</f>
        <v>制造业</v>
      </c>
      <c r="H3296" s="16">
        <f>[1]!s_is(A3296,83,"FY","YTD","20251231",1,"",100000000)</f>
        <v>3.4280150531999998</v>
      </c>
      <c r="I3296" s="16">
        <f>[1]!s_is(A3296,83,"FY","YTD","20241231",1,"",100000000)</f>
        <v>9.1176267062999994</v>
      </c>
      <c r="J3296" s="16">
        <f t="shared" si="153"/>
        <v>-0.6240233161957216</v>
      </c>
      <c r="K3296" s="16">
        <f>[1]!s_is(A3296,61,"FY","YTD","20251231",1,"",100000000)</f>
        <v>0.66628610340000005</v>
      </c>
      <c r="L3296" s="16">
        <f>[1]!s_is(A3296,61,"FY","YTD","20241231",1,"",100000000)</f>
        <v>-5.4848136823000004</v>
      </c>
      <c r="M3296" s="16">
        <f t="shared" si="154"/>
        <v>1.1214783476693413</v>
      </c>
      <c r="N3296" s="16">
        <f>[1]!s_fa_roe(A3296,"20251231")</f>
        <v>4.9305000000000003</v>
      </c>
      <c r="O3296" s="16">
        <f>[1]!s_stmnote_rdexp(A3296,"20251231",1,10000)</f>
        <v>2159.3831089999999</v>
      </c>
      <c r="P3296" s="20">
        <f t="shared" si="155"/>
        <v>6.2992229482313644E-2</v>
      </c>
      <c r="Q3296" s="16">
        <f>[1]!s_margin_tradingbalance(A3296,"",10000)</f>
        <v>43753.550300000003</v>
      </c>
      <c r="R3296" s="16">
        <f>[1]!s_margin_seclendingbalance(A3296,"",10000)</f>
        <v>46.061999999999998</v>
      </c>
      <c r="S3296" s="17">
        <f>[1]!s_val_ev(A3296,"",100000000)</f>
        <v>123.4091887125</v>
      </c>
      <c r="T3296" s="17">
        <f>[1]!share_freesharesmv(A3296,"",100000000)</f>
        <v>82.472177692499997</v>
      </c>
      <c r="U3296" s="17">
        <f>[1]!s_dq_amount_btin(A3296,E3296,100000000)</f>
        <v>13.64066017</v>
      </c>
      <c r="V3296" s="17">
        <f>[1]!s_dq_turn(A3296,E3296)</f>
        <v>11.116672123953778</v>
      </c>
      <c r="W3296" s="2">
        <f>[1]!s_pq_amount(A3296,"20260101","",100000000)</f>
        <v>1904.8608835</v>
      </c>
      <c r="X3296" s="2">
        <f>[1]!s_pq_avgamount(A3296,"20260101","",100000000)</f>
        <v>17.316917122727272</v>
      </c>
      <c r="Y3296" s="17">
        <f>[1]!s_ipo_dilutedpe(A3296)</f>
        <v>0</v>
      </c>
      <c r="Z3296" s="12">
        <f>[1]!s_ipo_collection_total(A3296,100000000)</f>
        <v>2.2549999999999999</v>
      </c>
      <c r="AA3296" s="2">
        <f>[1]!s_val_pe_ttm(A3296,E3296)</f>
        <v>158.47900390625</v>
      </c>
      <c r="AB3296" s="5">
        <f>[1]!s_info_zjtxornot1(A3296,"")</f>
        <v>0</v>
      </c>
      <c r="AC3296" s="22" t="str">
        <f>[1]!s_info_nature1(A3296,"")</f>
        <v>中央国有企业</v>
      </c>
      <c r="AD3296" s="6" t="str">
        <f>[1]!s_info_city(A3296)</f>
        <v>中卫市</v>
      </c>
      <c r="AE3296" s="6" t="str">
        <f>[1]!s_info_province(A3296)</f>
        <v>宁夏回族自治区</v>
      </c>
      <c r="AF3296">
        <v>105.18956799999999</v>
      </c>
      <c r="AG3296">
        <v>37.514951000000003</v>
      </c>
    </row>
    <row r="3297" spans="1:33" x14ac:dyDescent="0.3">
      <c r="A3297" s="12" t="s">
        <v>199</v>
      </c>
      <c r="B3297" s="12" t="s">
        <v>200</v>
      </c>
      <c r="C3297" s="16" t="str">
        <f>[1]!s_info_mkt(A3297)</f>
        <v>北证</v>
      </c>
      <c r="D3297" s="16" t="str">
        <f>[1]!s_ipo_listeddate(A3297)</f>
        <v>2022-11-28</v>
      </c>
      <c r="E3297" s="16" t="str">
        <f>[1]!lastradeday_s("000002","")</f>
        <v>2026-06-22</v>
      </c>
      <c r="F3297" s="16" t="str">
        <f>[1]!s_info_industry_csrc2023(A3297,"",3)</f>
        <v>通用设备制造业</v>
      </c>
      <c r="G3297" s="16" t="str">
        <f>[1]!s_info_industry_csrc2023(A3297,"",1)</f>
        <v>制造业</v>
      </c>
      <c r="H3297" s="16">
        <f>[1]!s_is(A3297,83,"FY","YTD","20251231",1,"",100000000)</f>
        <v>3.8642347405000002</v>
      </c>
      <c r="I3297" s="16">
        <f>[1]!s_is(A3297,83,"FY","YTD","20241231",1,"",100000000)</f>
        <v>3.4716742494999999</v>
      </c>
      <c r="J3297" s="16">
        <f t="shared" si="153"/>
        <v>0.11307526651054256</v>
      </c>
      <c r="K3297" s="16">
        <f>[1]!s_is(A3297,61,"FY","YTD","20251231",1,"",100000000)</f>
        <v>0.19833236460000001</v>
      </c>
      <c r="L3297" s="16">
        <f>[1]!s_is(A3297,61,"FY","YTD","20241231",1,"",100000000)</f>
        <v>0.29808798019999999</v>
      </c>
      <c r="M3297" s="16">
        <f t="shared" si="154"/>
        <v>-0.33465158686730567</v>
      </c>
      <c r="N3297" s="16">
        <f>[1]!s_fa_roe(A3297,"20251231")</f>
        <v>4.3444000000000003</v>
      </c>
      <c r="O3297" s="16">
        <f>[1]!s_stmnote_rdexp(A3297,"20251231",1,10000)</f>
        <v>1418.025615</v>
      </c>
      <c r="P3297" s="20">
        <f t="shared" si="155"/>
        <v>3.6696156166137028E-2</v>
      </c>
      <c r="Q3297" s="16">
        <f>[1]!s_margin_tradingbalance(A3297,"",10000)</f>
        <v>894.09780000000001</v>
      </c>
      <c r="R3297" s="16">
        <f>[1]!s_margin_seclendingbalance(A3297,"",10000)</f>
        <v>0</v>
      </c>
      <c r="S3297" s="17">
        <f>[1]!s_val_ev(A3297,"",100000000)</f>
        <v>16.634500379999999</v>
      </c>
      <c r="T3297" s="17">
        <f>[1]!share_freesharesmv(A3297,"",100000000)</f>
        <v>4.7938305299999993</v>
      </c>
      <c r="U3297" s="17">
        <f>[1]!s_dq_amount_btin(A3297,E3297,100000000)</f>
        <v>0.27168278000000001</v>
      </c>
      <c r="V3297" s="17">
        <f>[1]!s_dq_turn(A3297,E3297)</f>
        <v>5.4474469862011086</v>
      </c>
      <c r="W3297" s="2">
        <f>[1]!s_pq_amount(A3297,"20260101","",100000000)</f>
        <v>56.38542297</v>
      </c>
      <c r="X3297" s="2">
        <f>[1]!s_pq_avgamount(A3297,"20260101","",100000000)</f>
        <v>0.51259475427272727</v>
      </c>
      <c r="Y3297" s="17">
        <f>[1]!s_ipo_dilutedpe(A3297)</f>
        <v>16.670000000000002</v>
      </c>
      <c r="Z3297" s="12">
        <f>[1]!s_ipo_collection_total(A3297,100000000)</f>
        <v>1.56975</v>
      </c>
      <c r="AA3297" s="2">
        <f>[1]!s_val_pe_ttm(A3297,E3297)</f>
        <v>101.92335510253906</v>
      </c>
      <c r="AB3297" s="5">
        <f>[1]!s_info_zjtxornot1(A3297,"")</f>
        <v>1</v>
      </c>
      <c r="AC3297" s="22" t="str">
        <f>[1]!s_info_nature1(A3297,"")</f>
        <v>民营企业</v>
      </c>
      <c r="AD3297" s="6" t="str">
        <f>[1]!s_info_city(A3297)</f>
        <v>无锡市</v>
      </c>
      <c r="AE3297" s="6" t="str">
        <f>[1]!s_info_province(A3297)</f>
        <v>江苏省</v>
      </c>
      <c r="AF3297">
        <v>120.301663</v>
      </c>
      <c r="AG3297">
        <v>31.574729000000001</v>
      </c>
    </row>
    <row r="3298" spans="1:33" x14ac:dyDescent="0.3">
      <c r="A3298" s="12" t="s">
        <v>7050</v>
      </c>
      <c r="B3298" s="12" t="s">
        <v>7051</v>
      </c>
      <c r="C3298" s="16" t="str">
        <f>[1]!s_info_mkt(A3298)</f>
        <v>主板</v>
      </c>
      <c r="D3298" s="16" t="str">
        <f>[1]!s_ipo_listeddate(A3298)</f>
        <v>2015-01-23</v>
      </c>
      <c r="E3298" s="16" t="str">
        <f>[1]!lastradeday_s("000002","")</f>
        <v>2026-06-22</v>
      </c>
      <c r="F3298" s="16" t="str">
        <f>[1]!s_info_industry_csrc2023(A3298,"",3)</f>
        <v>家具制造业</v>
      </c>
      <c r="G3298" s="16" t="str">
        <f>[1]!s_info_industry_csrc2023(A3298,"",1)</f>
        <v>制造业</v>
      </c>
      <c r="H3298" s="16">
        <f>[1]!s_is(A3298,83,"FY","YTD","20251231",1,"",100000000)</f>
        <v>48.819357645499998</v>
      </c>
      <c r="I3298" s="16">
        <f>[1]!s_is(A3298,83,"FY","YTD","20241231",1,"",100000000)</f>
        <v>47.492339188000003</v>
      </c>
      <c r="J3298" s="16">
        <f t="shared" si="153"/>
        <v>2.7941737134634437E-2</v>
      </c>
      <c r="K3298" s="16">
        <f>[1]!s_is(A3298,61,"FY","YTD","20251231",1,"",100000000)</f>
        <v>2.3277596577000002</v>
      </c>
      <c r="L3298" s="16">
        <f>[1]!s_is(A3298,61,"FY","YTD","20241231",1,"",100000000)</f>
        <v>2.9620411839999998</v>
      </c>
      <c r="M3298" s="16">
        <f t="shared" si="154"/>
        <v>-0.2141366331184677</v>
      </c>
      <c r="N3298" s="16">
        <f>[1]!s_fa_roe(A3298,"20251231")</f>
        <v>10.284000000000001</v>
      </c>
      <c r="O3298" s="16">
        <f>[1]!s_stmnote_rdexp(A3298,"20251231",1,10000)</f>
        <v>16371.600913</v>
      </c>
      <c r="P3298" s="20">
        <f t="shared" si="155"/>
        <v>3.3535060071625253E-2</v>
      </c>
      <c r="Q3298" s="16">
        <f>[1]!s_margin_tradingbalance(A3298,"",10000)</f>
        <v>0</v>
      </c>
      <c r="R3298" s="16">
        <f>[1]!s_margin_seclendingbalance(A3298,"",10000)</f>
        <v>0</v>
      </c>
      <c r="S3298" s="17">
        <f>[1]!s_val_ev(A3298,"",100000000)</f>
        <v>31.027674663000003</v>
      </c>
      <c r="T3298" s="17">
        <f>[1]!share_freesharesmv(A3298,"",100000000)</f>
        <v>13.601373965700002</v>
      </c>
      <c r="U3298" s="17">
        <f>[1]!s_dq_amount_btin(A3298,E3298,100000000)</f>
        <v>0.35741025999999998</v>
      </c>
      <c r="V3298" s="17">
        <f>[1]!s_dq_turn(A3298,E3298)</f>
        <v>1.2955024228694954</v>
      </c>
      <c r="W3298" s="2">
        <f>[1]!s_pq_amount(A3298,"20260101","",100000000)</f>
        <v>59.473560620000001</v>
      </c>
      <c r="X3298" s="2">
        <f>[1]!s_pq_avgamount(A3298,"20260101","",100000000)</f>
        <v>0.5406687329090909</v>
      </c>
      <c r="Y3298" s="17">
        <f>[1]!s_ipo_dilutedpe(A3298)</f>
        <v>22.71</v>
      </c>
      <c r="Z3298" s="12">
        <f>[1]!s_ipo_collection_total(A3298,100000000)</f>
        <v>2.5550000000000002</v>
      </c>
      <c r="AA3298" s="2">
        <f>[1]!s_val_pe_ttm(A3298,E3298)</f>
        <v>12.548259735107422</v>
      </c>
      <c r="AB3298" s="5">
        <f>[1]!s_info_zjtxornot1(A3298,"")</f>
        <v>0</v>
      </c>
      <c r="AC3298" s="22" t="str">
        <f>[1]!s_info_nature1(A3298,"")</f>
        <v>民营企业</v>
      </c>
      <c r="AD3298" s="6" t="str">
        <f>[1]!s_info_city(A3298)</f>
        <v>湖州市</v>
      </c>
      <c r="AE3298" s="6" t="str">
        <f>[1]!s_info_province(A3298)</f>
        <v>浙江省</v>
      </c>
      <c r="AF3298">
        <v>120.10239799999999</v>
      </c>
      <c r="AG3298">
        <v>30.867197999999998</v>
      </c>
    </row>
    <row r="3299" spans="1:33" x14ac:dyDescent="0.3">
      <c r="A3299" s="12" t="s">
        <v>7052</v>
      </c>
      <c r="B3299" s="12" t="s">
        <v>7053</v>
      </c>
      <c r="C3299" s="16" t="str">
        <f>[1]!s_info_mkt(A3299)</f>
        <v>创业板</v>
      </c>
      <c r="D3299" s="16" t="str">
        <f>[1]!s_ipo_listeddate(A3299)</f>
        <v>2020-06-19</v>
      </c>
      <c r="E3299" s="16" t="str">
        <f>[1]!lastradeday_s("000002","")</f>
        <v>2026-06-22</v>
      </c>
      <c r="F3299" s="16" t="str">
        <f>[1]!s_info_industry_csrc2023(A3299,"",3)</f>
        <v>电气机械和器材制造业</v>
      </c>
      <c r="G3299" s="16" t="str">
        <f>[1]!s_info_industry_csrc2023(A3299,"",1)</f>
        <v>制造业</v>
      </c>
      <c r="H3299" s="16">
        <f>[1]!s_is(A3299,83,"FY","YTD","20251231",1,"",100000000)</f>
        <v>9.5053007934</v>
      </c>
      <c r="I3299" s="16">
        <f>[1]!s_is(A3299,83,"FY","YTD","20241231",1,"",100000000)</f>
        <v>7.5362208663999999</v>
      </c>
      <c r="J3299" s="16">
        <f t="shared" si="153"/>
        <v>0.26128214152786855</v>
      </c>
      <c r="K3299" s="16">
        <f>[1]!s_is(A3299,61,"FY","YTD","20251231",1,"",100000000)</f>
        <v>1.1354005520000001</v>
      </c>
      <c r="L3299" s="16">
        <f>[1]!s_is(A3299,61,"FY","YTD","20241231",1,"",100000000)</f>
        <v>0.69508710230000004</v>
      </c>
      <c r="M3299" s="16">
        <f t="shared" si="154"/>
        <v>0.63346514162474055</v>
      </c>
      <c r="N3299" s="16">
        <f>[1]!s_fa_roe(A3299,"20251231")</f>
        <v>15.5977</v>
      </c>
      <c r="O3299" s="16">
        <f>[1]!s_stmnote_rdexp(A3299,"20251231",1,10000)</f>
        <v>4324.5196980000001</v>
      </c>
      <c r="P3299" s="20">
        <f t="shared" si="155"/>
        <v>4.5495874270519959E-2</v>
      </c>
      <c r="Q3299" s="16">
        <f>[1]!s_margin_tradingbalance(A3299,"",10000)</f>
        <v>0</v>
      </c>
      <c r="R3299" s="16">
        <f>[1]!s_margin_seclendingbalance(A3299,"",10000)</f>
        <v>0</v>
      </c>
      <c r="S3299" s="17">
        <f>[1]!s_val_ev(A3299,"",100000000)</f>
        <v>25.3567486914</v>
      </c>
      <c r="T3299" s="17">
        <f>[1]!share_freesharesmv(A3299,"",100000000)</f>
        <v>9.9085935101999993</v>
      </c>
      <c r="U3299" s="17">
        <f>[1]!s_dq_amount_btin(A3299,E3299,100000000)</f>
        <v>0.34905657000000001</v>
      </c>
      <c r="V3299" s="17">
        <f>[1]!s_dq_turn(A3299,E3299)</f>
        <v>1.4492261068768291</v>
      </c>
      <c r="W3299" s="2">
        <f>[1]!s_pq_amount(A3299,"20260101","",100000000)</f>
        <v>48.1852904</v>
      </c>
      <c r="X3299" s="2">
        <f>[1]!s_pq_avgamount(A3299,"20260101","",100000000)</f>
        <v>0.43804809454545451</v>
      </c>
      <c r="Y3299" s="17">
        <f>[1]!s_ipo_dilutedpe(A3299)</f>
        <v>22.01</v>
      </c>
      <c r="Z3299" s="12">
        <f>[1]!s_ipo_collection_total(A3299,100000000)</f>
        <v>3.2120850000000001</v>
      </c>
      <c r="AA3299" s="2">
        <f>[1]!s_val_pe_ttm(A3299,E3299)</f>
        <v>22.453916549682617</v>
      </c>
      <c r="AB3299" s="5">
        <f>[1]!s_info_zjtxornot1(A3299,"")</f>
        <v>0</v>
      </c>
      <c r="AC3299" s="22" t="str">
        <f>[1]!s_info_nature1(A3299,"")</f>
        <v>民营企业</v>
      </c>
      <c r="AD3299" s="6" t="str">
        <f>[1]!s_info_city(A3299)</f>
        <v>深圳市</v>
      </c>
      <c r="AE3299" s="6" t="str">
        <f>[1]!s_info_province(A3299)</f>
        <v>广东省</v>
      </c>
      <c r="AF3299">
        <v>114.085947</v>
      </c>
      <c r="AG3299">
        <v>22.547000000000001</v>
      </c>
    </row>
    <row r="3300" spans="1:33" x14ac:dyDescent="0.3">
      <c r="A3300" s="12" t="s">
        <v>7054</v>
      </c>
      <c r="B3300" s="12" t="s">
        <v>7055</v>
      </c>
      <c r="C3300" s="16" t="str">
        <f>[1]!s_info_mkt(A3300)</f>
        <v>主板</v>
      </c>
      <c r="D3300" s="16" t="str">
        <f>[1]!s_ipo_listeddate(A3300)</f>
        <v>2011-07-07</v>
      </c>
      <c r="E3300" s="16" t="str">
        <f>[1]!lastradeday_s("000002","")</f>
        <v>2026-06-22</v>
      </c>
      <c r="F3300" s="16" t="str">
        <f>[1]!s_info_industry_csrc2023(A3300,"",3)</f>
        <v>通用设备制造业</v>
      </c>
      <c r="G3300" s="16" t="str">
        <f>[1]!s_info_industry_csrc2023(A3300,"",1)</f>
        <v>制造业</v>
      </c>
      <c r="H3300" s="16">
        <f>[1]!s_is(A3300,83,"FY","YTD","20251231",1,"",100000000)</f>
        <v>19.387251367200001</v>
      </c>
      <c r="I3300" s="16">
        <f>[1]!s_is(A3300,83,"FY","YTD","20241231",1,"",100000000)</f>
        <v>20.865607153800003</v>
      </c>
      <c r="J3300" s="16">
        <f t="shared" si="153"/>
        <v>-7.0851318904984084E-2</v>
      </c>
      <c r="K3300" s="16">
        <f>[1]!s_is(A3300,61,"FY","YTD","20251231",1,"",100000000)</f>
        <v>0.6311497761</v>
      </c>
      <c r="L3300" s="16">
        <f>[1]!s_is(A3300,61,"FY","YTD","20241231",1,"",100000000)</f>
        <v>0.78368978280000001</v>
      </c>
      <c r="M3300" s="16">
        <f t="shared" si="154"/>
        <v>-0.1946433525712159</v>
      </c>
      <c r="N3300" s="16">
        <f>[1]!s_fa_roe(A3300,"20251231")</f>
        <v>4.8918999999999997</v>
      </c>
      <c r="O3300" s="16">
        <f>[1]!s_stmnote_rdexp(A3300,"20251231",1,10000)</f>
        <v>10411.892093999999</v>
      </c>
      <c r="P3300" s="20">
        <f t="shared" si="155"/>
        <v>5.3704838797392324E-2</v>
      </c>
      <c r="Q3300" s="16">
        <f>[1]!s_margin_tradingbalance(A3300,"",10000)</f>
        <v>12206.7521</v>
      </c>
      <c r="R3300" s="16">
        <f>[1]!s_margin_seclendingbalance(A3300,"",10000)</f>
        <v>0</v>
      </c>
      <c r="S3300" s="17">
        <f>[1]!s_val_ev(A3300,"",100000000)</f>
        <v>21.718851564000001</v>
      </c>
      <c r="T3300" s="17">
        <f>[1]!share_freesharesmv(A3300,"",100000000)</f>
        <v>12.934822300799999</v>
      </c>
      <c r="U3300" s="17">
        <f>[1]!s_dq_amount_btin(A3300,E3300,100000000)</f>
        <v>0.19175044999999999</v>
      </c>
      <c r="V3300" s="17">
        <f>[1]!s_dq_turn(A3300,E3300)</f>
        <v>0.97686586984752155</v>
      </c>
      <c r="W3300" s="2">
        <f>[1]!s_pq_amount(A3300,"20260101","",100000000)</f>
        <v>83.404058669999998</v>
      </c>
      <c r="X3300" s="2">
        <f>[1]!s_pq_avgamount(A3300,"20260101","",100000000)</f>
        <v>0.76517485018348619</v>
      </c>
      <c r="Y3300" s="17">
        <f>[1]!s_ipo_dilutedpe(A3300)</f>
        <v>21.69</v>
      </c>
      <c r="Z3300" s="12">
        <f>[1]!s_ipo_collection_total(A3300,100000000)</f>
        <v>4</v>
      </c>
      <c r="AA3300" s="2">
        <f>[1]!s_val_pe_ttm(A3300,E3300)</f>
        <v>36.514469146728516</v>
      </c>
      <c r="AB3300" s="5">
        <f>[1]!s_info_zjtxornot1(A3300,"")</f>
        <v>1</v>
      </c>
      <c r="AC3300" s="22" t="str">
        <f>[1]!s_info_nature1(A3300,"")</f>
        <v>地方国有企业</v>
      </c>
      <c r="AD3300" s="6" t="str">
        <f>[1]!s_info_city(A3300)</f>
        <v>济南市</v>
      </c>
      <c r="AE3300" s="6" t="str">
        <f>[1]!s_info_province(A3300)</f>
        <v>山东省</v>
      </c>
      <c r="AF3300">
        <v>117.000923</v>
      </c>
      <c r="AG3300">
        <v>36.675806999999999</v>
      </c>
    </row>
    <row r="3301" spans="1:33" x14ac:dyDescent="0.3">
      <c r="A3301" s="12" t="s">
        <v>7056</v>
      </c>
      <c r="B3301" s="12" t="s">
        <v>7057</v>
      </c>
      <c r="C3301" s="16" t="str">
        <f>[1]!s_info_mkt(A3301)</f>
        <v>创业板</v>
      </c>
      <c r="D3301" s="16" t="str">
        <f>[1]!s_ipo_listeddate(A3301)</f>
        <v>2021-11-16</v>
      </c>
      <c r="E3301" s="16" t="str">
        <f>[1]!lastradeday_s("000002","")</f>
        <v>2026-06-22</v>
      </c>
      <c r="F3301" s="16" t="str">
        <f>[1]!s_info_industry_csrc2023(A3301,"",3)</f>
        <v>计算机、通信和其他电子设备制造业</v>
      </c>
      <c r="G3301" s="16" t="str">
        <f>[1]!s_info_industry_csrc2023(A3301,"",1)</f>
        <v>制造业</v>
      </c>
      <c r="H3301" s="16">
        <f>[1]!s_is(A3301,83,"FY","YTD","20251231",1,"",100000000)</f>
        <v>13.749911062400001</v>
      </c>
      <c r="I3301" s="16">
        <f>[1]!s_is(A3301,83,"FY","YTD","20241231",1,"",100000000)</f>
        <v>10.875578430999999</v>
      </c>
      <c r="J3301" s="16">
        <f t="shared" si="153"/>
        <v>0.26429239140117256</v>
      </c>
      <c r="K3301" s="16">
        <f>[1]!s_is(A3301,61,"FY","YTD","20251231",1,"",100000000)</f>
        <v>-1.5384099699999999E-2</v>
      </c>
      <c r="L3301" s="16">
        <f>[1]!s_is(A3301,61,"FY","YTD","20241231",1,"",100000000)</f>
        <v>-0.16388271699999998</v>
      </c>
      <c r="M3301" s="16">
        <f t="shared" si="154"/>
        <v>0.90612738193741327</v>
      </c>
      <c r="N3301" s="16">
        <f>[1]!s_fa_roe(A3301,"20251231")</f>
        <v>-0.1179</v>
      </c>
      <c r="O3301" s="16">
        <f>[1]!s_stmnote_rdexp(A3301,"20251231",1,10000)</f>
        <v>6794.7345340000002</v>
      </c>
      <c r="P3301" s="20">
        <f t="shared" si="155"/>
        <v>4.9416570792087743E-2</v>
      </c>
      <c r="Q3301" s="16">
        <f>[1]!s_margin_tradingbalance(A3301,"",10000)</f>
        <v>6853.7156999999997</v>
      </c>
      <c r="R3301" s="16">
        <f>[1]!s_margin_seclendingbalance(A3301,"",10000)</f>
        <v>10.022399999999999</v>
      </c>
      <c r="S3301" s="17">
        <f>[1]!s_val_ev(A3301,"",100000000)</f>
        <v>55.161378999999997</v>
      </c>
      <c r="T3301" s="17">
        <f>[1]!share_freesharesmv(A3301,"",100000000)</f>
        <v>9.8860512757999999</v>
      </c>
      <c r="U3301" s="17">
        <f>[1]!s_dq_amount_btin(A3301,E3301,100000000)</f>
        <v>0.67508111000000004</v>
      </c>
      <c r="V3301" s="17">
        <f>[1]!s_dq_turn(A3301,E3301)</f>
        <v>3.0332037306022519</v>
      </c>
      <c r="W3301" s="2">
        <f>[1]!s_pq_amount(A3301,"20260101","",100000000)</f>
        <v>159.37825197999999</v>
      </c>
      <c r="X3301" s="2">
        <f>[1]!s_pq_avgamount(A3301,"20260101","",100000000)</f>
        <v>1.4488931998181818</v>
      </c>
      <c r="Y3301" s="17">
        <f>[1]!s_ipo_dilutedpe(A3301)</f>
        <v>51.8</v>
      </c>
      <c r="Z3301" s="12">
        <f>[1]!s_ipo_collection_total(A3301,100000000)</f>
        <v>4.8812199999999999</v>
      </c>
      <c r="AA3301" s="2">
        <f>[1]!s_val_pe_ttm(A3301,E3301)</f>
        <v>-855.85076904296875</v>
      </c>
      <c r="AB3301" s="5">
        <f>[1]!s_info_zjtxornot1(A3301,"")</f>
        <v>1</v>
      </c>
      <c r="AC3301" s="22" t="str">
        <f>[1]!s_info_nature1(A3301,"")</f>
        <v>民营企业</v>
      </c>
      <c r="AD3301" s="6" t="str">
        <f>[1]!s_info_city(A3301)</f>
        <v>苏州市</v>
      </c>
      <c r="AE3301" s="6" t="str">
        <f>[1]!s_info_province(A3301)</f>
        <v>江苏省</v>
      </c>
      <c r="AF3301">
        <v>120.619585</v>
      </c>
      <c r="AG3301">
        <v>31.299378999999998</v>
      </c>
    </row>
    <row r="3302" spans="1:33" x14ac:dyDescent="0.3">
      <c r="A3302" s="12" t="s">
        <v>7058</v>
      </c>
      <c r="B3302" s="12" t="s">
        <v>7059</v>
      </c>
      <c r="C3302" s="16" t="str">
        <f>[1]!s_info_mkt(A3302)</f>
        <v>创业板</v>
      </c>
      <c r="D3302" s="16" t="str">
        <f>[1]!s_ipo_listeddate(A3302)</f>
        <v>2015-07-02</v>
      </c>
      <c r="E3302" s="16" t="str">
        <f>[1]!lastradeday_s("000002","")</f>
        <v>2026-06-22</v>
      </c>
      <c r="F3302" s="16" t="str">
        <f>[1]!s_info_industry_csrc2023(A3302,"",3)</f>
        <v>专用设备制造业</v>
      </c>
      <c r="G3302" s="16" t="str">
        <f>[1]!s_info_industry_csrc2023(A3302,"",1)</f>
        <v>制造业</v>
      </c>
      <c r="H3302" s="16">
        <f>[1]!s_is(A3302,83,"FY","YTD","20251231",1,"",100000000)</f>
        <v>6.7022293777000002</v>
      </c>
      <c r="I3302" s="16">
        <f>[1]!s_is(A3302,83,"FY","YTD","20241231",1,"",100000000)</f>
        <v>5.7329551063999995</v>
      </c>
      <c r="J3302" s="16">
        <f t="shared" si="153"/>
        <v>0.16907061948173085</v>
      </c>
      <c r="K3302" s="16">
        <f>[1]!s_is(A3302,61,"FY","YTD","20251231",1,"",100000000)</f>
        <v>0.40281733409999998</v>
      </c>
      <c r="L3302" s="16">
        <f>[1]!s_is(A3302,61,"FY","YTD","20241231",1,"",100000000)</f>
        <v>-1.1308113865</v>
      </c>
      <c r="M3302" s="16">
        <f t="shared" si="154"/>
        <v>1.3562197364732671</v>
      </c>
      <c r="N3302" s="16">
        <f>[1]!s_fa_roe(A3302,"20251231")</f>
        <v>3.0800999999999998</v>
      </c>
      <c r="O3302" s="16">
        <f>[1]!s_stmnote_rdexp(A3302,"20251231",1,10000)</f>
        <v>11094.924940999999</v>
      </c>
      <c r="P3302" s="20">
        <f t="shared" si="155"/>
        <v>0.16554081210523172</v>
      </c>
      <c r="Q3302" s="16">
        <f>[1]!s_margin_tradingbalance(A3302,"",10000)</f>
        <v>0</v>
      </c>
      <c r="R3302" s="16">
        <f>[1]!s_margin_seclendingbalance(A3302,"",10000)</f>
        <v>0</v>
      </c>
      <c r="S3302" s="17">
        <f>[1]!s_val_ev(A3302,"",100000000)</f>
        <v>133.16906922000001</v>
      </c>
      <c r="T3302" s="17">
        <f>[1]!share_freesharesmv(A3302,"",100000000)</f>
        <v>84.42655421969998</v>
      </c>
      <c r="U3302" s="17">
        <f>[1]!s_dq_amount_btin(A3302,E3302,100000000)</f>
        <v>11.39882598</v>
      </c>
      <c r="V3302" s="17">
        <f>[1]!s_dq_turn(A3302,E3302)</f>
        <v>11.380365860010643</v>
      </c>
      <c r="W3302" s="2">
        <f>[1]!s_pq_amount(A3302,"20260101","",100000000)</f>
        <v>830.70272847000001</v>
      </c>
      <c r="X3302" s="2">
        <f>[1]!s_pq_avgamount(A3302,"20260101","",100000000)</f>
        <v>7.5518429860909091</v>
      </c>
      <c r="Y3302" s="17">
        <f>[1]!s_ipo_dilutedpe(A3302)</f>
        <v>22.99</v>
      </c>
      <c r="Z3302" s="12">
        <f>[1]!s_ipo_collection_total(A3302,100000000)</f>
        <v>1.6744000000000001</v>
      </c>
      <c r="AA3302" s="2">
        <f>[1]!s_val_pe_ttm(A3302,E3302)</f>
        <v>246.77946472167969</v>
      </c>
      <c r="AB3302" s="5">
        <f>[1]!s_info_zjtxornot1(A3302,"")</f>
        <v>1</v>
      </c>
      <c r="AC3302" s="22" t="str">
        <f>[1]!s_info_nature1(A3302,"")</f>
        <v>民营企业</v>
      </c>
      <c r="AD3302" s="6" t="str">
        <f>[1]!s_info_city(A3302)</f>
        <v>郑州市</v>
      </c>
      <c r="AE3302" s="6" t="str">
        <f>[1]!s_info_province(A3302)</f>
        <v>河南省</v>
      </c>
      <c r="AF3302">
        <v>113.665412</v>
      </c>
      <c r="AG3302">
        <v>34.757975000000002</v>
      </c>
    </row>
    <row r="3303" spans="1:33" x14ac:dyDescent="0.3">
      <c r="A3303" s="12" t="s">
        <v>7060</v>
      </c>
      <c r="B3303" s="12" t="s">
        <v>7061</v>
      </c>
      <c r="C3303" s="16" t="str">
        <f>[1]!s_info_mkt(A3303)</f>
        <v>创业板</v>
      </c>
      <c r="D3303" s="16" t="str">
        <f>[1]!s_ipo_listeddate(A3303)</f>
        <v>2022-04-22</v>
      </c>
      <c r="E3303" s="16" t="str">
        <f>[1]!lastradeday_s("000002","")</f>
        <v>2026-06-22</v>
      </c>
      <c r="F3303" s="16" t="str">
        <f>[1]!s_info_industry_csrc2023(A3303,"",3)</f>
        <v>电气机械和器材制造业</v>
      </c>
      <c r="G3303" s="16" t="str">
        <f>[1]!s_info_industry_csrc2023(A3303,"",1)</f>
        <v>制造业</v>
      </c>
      <c r="H3303" s="16">
        <f>[1]!s_is(A3303,83,"FY","YTD","20251231",1,"",100000000)</f>
        <v>19.807812255199998</v>
      </c>
      <c r="I3303" s="16">
        <f>[1]!s_is(A3303,83,"FY","YTD","20241231",1,"",100000000)</f>
        <v>17.6394939061</v>
      </c>
      <c r="J3303" s="16">
        <f t="shared" si="153"/>
        <v>0.12292406803973899</v>
      </c>
      <c r="K3303" s="16">
        <f>[1]!s_is(A3303,61,"FY","YTD","20251231",1,"",100000000)</f>
        <v>1.0450880402</v>
      </c>
      <c r="L3303" s="16">
        <f>[1]!s_is(A3303,61,"FY","YTD","20241231",1,"",100000000)</f>
        <v>2.5344726485</v>
      </c>
      <c r="M3303" s="16">
        <f t="shared" si="154"/>
        <v>-0.58765069300766615</v>
      </c>
      <c r="N3303" s="16">
        <f>[1]!s_fa_roe(A3303,"20251231")</f>
        <v>6.9908999999999999</v>
      </c>
      <c r="O3303" s="16">
        <f>[1]!s_stmnote_rdexp(A3303,"20251231",1,10000)</f>
        <v>6165.3117320000001</v>
      </c>
      <c r="P3303" s="20">
        <f t="shared" si="155"/>
        <v>3.1125657152679578E-2</v>
      </c>
      <c r="Q3303" s="16">
        <f>[1]!s_margin_tradingbalance(A3303,"",10000)</f>
        <v>9087.9208999999992</v>
      </c>
      <c r="R3303" s="16">
        <f>[1]!s_margin_seclendingbalance(A3303,"",10000)</f>
        <v>17.398199999999999</v>
      </c>
      <c r="S3303" s="17">
        <f>[1]!s_val_ev(A3303,"",100000000)</f>
        <v>39.183282792500002</v>
      </c>
      <c r="T3303" s="17">
        <f>[1]!share_freesharesmv(A3303,"",100000000)</f>
        <v>11.610993989900001</v>
      </c>
      <c r="U3303" s="17">
        <f>[1]!s_dq_amount_btin(A3303,E3303,100000000)</f>
        <v>0.73816528999999997</v>
      </c>
      <c r="V3303" s="17">
        <f>[1]!s_dq_turn(A3303,E3303)</f>
        <v>1.9007137962293579</v>
      </c>
      <c r="W3303" s="2">
        <f>[1]!s_pq_amount(A3303,"20260101","",100000000)</f>
        <v>62.843283939999999</v>
      </c>
      <c r="X3303" s="2">
        <f>[1]!s_pq_avgamount(A3303,"20260101","",100000000)</f>
        <v>0.57130258127272726</v>
      </c>
      <c r="Y3303" s="17">
        <f>[1]!s_ipo_dilutedpe(A3303)</f>
        <v>32.479999999999997</v>
      </c>
      <c r="Z3303" s="12">
        <f>[1]!s_ipo_collection_total(A3303,100000000)</f>
        <v>9.7375716000000008</v>
      </c>
      <c r="AA3303" s="2">
        <f>[1]!s_val_pe_ttm(A3303,E3303)</f>
        <v>72.445472717285156</v>
      </c>
      <c r="AB3303" s="5">
        <f>[1]!s_info_zjtxornot1(A3303,"")</f>
        <v>0</v>
      </c>
      <c r="AC3303" s="22" t="str">
        <f>[1]!s_info_nature1(A3303,"")</f>
        <v>外资企业</v>
      </c>
      <c r="AD3303" s="6" t="str">
        <f>[1]!s_info_city(A3303)</f>
        <v>苏州市</v>
      </c>
      <c r="AE3303" s="6" t="str">
        <f>[1]!s_info_province(A3303)</f>
        <v>江苏省</v>
      </c>
      <c r="AF3303">
        <v>120.619585</v>
      </c>
      <c r="AG3303">
        <v>31.299378999999998</v>
      </c>
    </row>
    <row r="3304" spans="1:33" x14ac:dyDescent="0.3">
      <c r="A3304" s="12" t="s">
        <v>7062</v>
      </c>
      <c r="B3304" s="12" t="s">
        <v>7063</v>
      </c>
      <c r="C3304" s="16" t="str">
        <f>[1]!s_info_mkt(A3304)</f>
        <v>主板</v>
      </c>
      <c r="D3304" s="16" t="str">
        <f>[1]!s_ipo_listeddate(A3304)</f>
        <v>2017-04-18</v>
      </c>
      <c r="E3304" s="16" t="str">
        <f>[1]!lastradeday_s("000002","")</f>
        <v>2026-06-22</v>
      </c>
      <c r="F3304" s="16" t="str">
        <f>[1]!s_info_industry_csrc2023(A3304,"",3)</f>
        <v>汽车制造业</v>
      </c>
      <c r="G3304" s="16" t="str">
        <f>[1]!s_info_industry_csrc2023(A3304,"",1)</f>
        <v>制造业</v>
      </c>
      <c r="H3304" s="16">
        <f>[1]!s_is(A3304,83,"FY","YTD","20251231",1,"",100000000)</f>
        <v>53.929390077600004</v>
      </c>
      <c r="I3304" s="16">
        <f>[1]!s_is(A3304,83,"FY","YTD","20241231",1,"",100000000)</f>
        <v>48.998186286400006</v>
      </c>
      <c r="J3304" s="16">
        <f t="shared" si="153"/>
        <v>0.10064053723083854</v>
      </c>
      <c r="K3304" s="16">
        <f>[1]!s_is(A3304,61,"FY","YTD","20251231",1,"",100000000)</f>
        <v>0.5994202502</v>
      </c>
      <c r="L3304" s="16">
        <f>[1]!s_is(A3304,61,"FY","YTD","20241231",1,"",100000000)</f>
        <v>0.66989990150000001</v>
      </c>
      <c r="M3304" s="16">
        <f t="shared" si="154"/>
        <v>-0.1052092277401238</v>
      </c>
      <c r="N3304" s="16">
        <f>[1]!s_fa_roe(A3304,"20251231")</f>
        <v>2.1454</v>
      </c>
      <c r="O3304" s="16">
        <f>[1]!s_stmnote_rdexp(A3304,"20251231",1,10000)</f>
        <v>18872.401087000002</v>
      </c>
      <c r="P3304" s="20">
        <f t="shared" si="155"/>
        <v>3.4994649596155551E-2</v>
      </c>
      <c r="Q3304" s="16">
        <f>[1]!s_margin_tradingbalance(A3304,"",10000)</f>
        <v>25058.041499999999</v>
      </c>
      <c r="R3304" s="16">
        <f>[1]!s_margin_seclendingbalance(A3304,"",10000)</f>
        <v>22.635100000000001</v>
      </c>
      <c r="S3304" s="17">
        <f>[1]!s_val_ev(A3304,"",100000000)</f>
        <v>27.696140194800002</v>
      </c>
      <c r="T3304" s="17">
        <f>[1]!share_freesharesmv(A3304,"",100000000)</f>
        <v>18.344126077199999</v>
      </c>
      <c r="U3304" s="17">
        <f>[1]!s_dq_amount_btin(A3304,E3304,100000000)</f>
        <v>0.59082610999999996</v>
      </c>
      <c r="V3304" s="17">
        <f>[1]!s_dq_turn(A3304,E3304)</f>
        <v>2.1879475946391014</v>
      </c>
      <c r="W3304" s="2">
        <f>[1]!s_pq_amount(A3304,"20260101","",100000000)</f>
        <v>84.116743880000001</v>
      </c>
      <c r="X3304" s="2">
        <f>[1]!s_pq_avgamount(A3304,"20260101","",100000000)</f>
        <v>0.7646976716363636</v>
      </c>
      <c r="Y3304" s="17">
        <f>[1]!s_ipo_dilutedpe(A3304)</f>
        <v>21.92</v>
      </c>
      <c r="Z3304" s="12">
        <f>[1]!s_ipo_collection_total(A3304,100000000)</f>
        <v>3.0413999999999999</v>
      </c>
      <c r="AA3304" s="2">
        <f>[1]!s_val_pe_ttm(A3304,E3304)</f>
        <v>43.284194946289063</v>
      </c>
      <c r="AB3304" s="5">
        <f>[1]!s_info_zjtxornot1(A3304,"")</f>
        <v>1</v>
      </c>
      <c r="AC3304" s="22" t="str">
        <f>[1]!s_info_nature1(A3304,"")</f>
        <v>民营企业</v>
      </c>
      <c r="AD3304" s="6" t="str">
        <f>[1]!s_info_city(A3304)</f>
        <v>金华市</v>
      </c>
      <c r="AE3304" s="6" t="str">
        <f>[1]!s_info_province(A3304)</f>
        <v>浙江省</v>
      </c>
      <c r="AF3304">
        <v>119.649506</v>
      </c>
      <c r="AG3304">
        <v>29.089524000000001</v>
      </c>
    </row>
    <row r="3305" spans="1:33" x14ac:dyDescent="0.3">
      <c r="A3305" s="12" t="s">
        <v>7064</v>
      </c>
      <c r="B3305" s="12" t="s">
        <v>7065</v>
      </c>
      <c r="C3305" s="16" t="str">
        <f>[1]!s_info_mkt(A3305)</f>
        <v>主板</v>
      </c>
      <c r="D3305" s="16" t="str">
        <f>[1]!s_ipo_listeddate(A3305)</f>
        <v>2023-12-22</v>
      </c>
      <c r="E3305" s="16" t="str">
        <f>[1]!lastradeday_s("000002","")</f>
        <v>2026-06-22</v>
      </c>
      <c r="F3305" s="16" t="str">
        <f>[1]!s_info_industry_csrc2023(A3305,"",3)</f>
        <v>金属制品业</v>
      </c>
      <c r="G3305" s="16" t="str">
        <f>[1]!s_info_industry_csrc2023(A3305,"",1)</f>
        <v>制造业</v>
      </c>
      <c r="H3305" s="16">
        <f>[1]!s_is(A3305,83,"FY","YTD","20251231",1,"",100000000)</f>
        <v>95.747370313600001</v>
      </c>
      <c r="I3305" s="16">
        <f>[1]!s_is(A3305,83,"FY","YTD","20241231",1,"",100000000)</f>
        <v>101.38727724299999</v>
      </c>
      <c r="J3305" s="16">
        <f t="shared" si="153"/>
        <v>-5.5627363538745978E-2</v>
      </c>
      <c r="K3305" s="16">
        <f>[1]!s_is(A3305,61,"FY","YTD","20251231",1,"",100000000)</f>
        <v>3.7114577772000001</v>
      </c>
      <c r="L3305" s="16">
        <f>[1]!s_is(A3305,61,"FY","YTD","20241231",1,"",100000000)</f>
        <v>2.3012335556000001</v>
      </c>
      <c r="M3305" s="16">
        <f t="shared" si="154"/>
        <v>0.61281229719958286</v>
      </c>
      <c r="N3305" s="16">
        <f>[1]!s_fa_roe(A3305,"20251231")</f>
        <v>8.1959</v>
      </c>
      <c r="O3305" s="16">
        <f>[1]!s_stmnote_rdexp(A3305,"20251231",1,10000)</f>
        <v>14359.460563999999</v>
      </c>
      <c r="P3305" s="20">
        <f t="shared" si="155"/>
        <v>1.4997237539755568E-2</v>
      </c>
      <c r="Q3305" s="16">
        <f>[1]!s_margin_tradingbalance(A3305,"",10000)</f>
        <v>23419.945500000002</v>
      </c>
      <c r="R3305" s="16">
        <f>[1]!s_margin_seclendingbalance(A3305,"",10000)</f>
        <v>125.5303</v>
      </c>
      <c r="S3305" s="17">
        <f>[1]!s_val_ev(A3305,"",100000000)</f>
        <v>125.46477362720002</v>
      </c>
      <c r="T3305" s="17">
        <f>[1]!share_freesharesmv(A3305,"",100000000)</f>
        <v>32.645404085700001</v>
      </c>
      <c r="U3305" s="17">
        <f>[1]!s_dq_amount_btin(A3305,E3305,100000000)</f>
        <v>1.28793636</v>
      </c>
      <c r="V3305" s="17">
        <f>[1]!s_dq_turn(A3305,E3305)</f>
        <v>1.7111507862971973</v>
      </c>
      <c r="W3305" s="2">
        <f>[1]!s_pq_amount(A3305,"20260101","",100000000)</f>
        <v>414.83632284999999</v>
      </c>
      <c r="X3305" s="2">
        <f>[1]!s_pq_avgamount(A3305,"20260101","",100000000)</f>
        <v>3.7712392986363636</v>
      </c>
      <c r="Y3305" s="17">
        <f>[1]!s_ipo_dilutedpe(A3305)</f>
        <v>31.54</v>
      </c>
      <c r="Z3305" s="12">
        <f>[1]!s_ipo_collection_total(A3305,100000000)</f>
        <v>11.369409124000001</v>
      </c>
      <c r="AA3305" s="2">
        <f>[1]!s_val_pe_ttm(A3305,E3305)</f>
        <v>32.662727355957031</v>
      </c>
      <c r="AB3305" s="5">
        <f>[1]!s_info_zjtxornot1(A3305,"")</f>
        <v>1</v>
      </c>
      <c r="AC3305" s="22" t="str">
        <f>[1]!s_info_nature1(A3305,"")</f>
        <v>中央国有企业</v>
      </c>
      <c r="AD3305" s="6" t="str">
        <f>[1]!s_info_city(A3305)</f>
        <v>济南市</v>
      </c>
      <c r="AE3305" s="6" t="str">
        <f>[1]!s_info_province(A3305)</f>
        <v>山东省</v>
      </c>
      <c r="AF3305">
        <v>117.000923</v>
      </c>
      <c r="AG3305">
        <v>36.675806999999999</v>
      </c>
    </row>
    <row r="3306" spans="1:33" x14ac:dyDescent="0.3">
      <c r="A3306" s="12" t="s">
        <v>7066</v>
      </c>
      <c r="B3306" s="12" t="s">
        <v>7067</v>
      </c>
      <c r="C3306" s="16" t="str">
        <f>[1]!s_info_mkt(A3306)</f>
        <v>主板</v>
      </c>
      <c r="D3306" s="16" t="str">
        <f>[1]!s_ipo_listeddate(A3306)</f>
        <v>2008-02-01</v>
      </c>
      <c r="E3306" s="16" t="str">
        <f>[1]!lastradeday_s("000002","")</f>
        <v>2026-06-22</v>
      </c>
      <c r="F3306" s="16" t="str">
        <f>[1]!s_info_industry_csrc2023(A3306,"",3)</f>
        <v>软件和信息技术服务业</v>
      </c>
      <c r="G3306" s="16" t="str">
        <f>[1]!s_info_industry_csrc2023(A3306,"",1)</f>
        <v>信息传输、软件和信息技术服务业</v>
      </c>
      <c r="H3306" s="16">
        <f>[1]!s_is(A3306,83,"FY","YTD","20251231",1,"",100000000)</f>
        <v>25.719672279400001</v>
      </c>
      <c r="I3306" s="16">
        <f>[1]!s_is(A3306,83,"FY","YTD","20241231",1,"",100000000)</f>
        <v>28.2049323755</v>
      </c>
      <c r="J3306" s="16">
        <f t="shared" si="153"/>
        <v>-8.8114378826123385E-2</v>
      </c>
      <c r="K3306" s="16">
        <f>[1]!s_is(A3306,61,"FY","YTD","20251231",1,"",100000000)</f>
        <v>0.74222546629999997</v>
      </c>
      <c r="L3306" s="16">
        <f>[1]!s_is(A3306,61,"FY","YTD","20241231",1,"",100000000)</f>
        <v>0.83013165900000008</v>
      </c>
      <c r="M3306" s="16">
        <f t="shared" si="154"/>
        <v>-0.10589427803042036</v>
      </c>
      <c r="N3306" s="16">
        <f>[1]!s_fa_roe(A3306,"20251231")</f>
        <v>0.78059999999999996</v>
      </c>
      <c r="O3306" s="16">
        <f>[1]!s_stmnote_rdexp(A3306,"20251231",1,10000)</f>
        <v>74131.355523000006</v>
      </c>
      <c r="P3306" s="20">
        <f t="shared" si="155"/>
        <v>0.28822822747385868</v>
      </c>
      <c r="Q3306" s="16">
        <f>[1]!s_margin_tradingbalance(A3306,"",10000)</f>
        <v>66965.627999999997</v>
      </c>
      <c r="R3306" s="16">
        <f>[1]!s_margin_seclendingbalance(A3306,"",10000)</f>
        <v>339.23399999999998</v>
      </c>
      <c r="S3306" s="17">
        <f>[1]!s_val_ev(A3306,"",100000000)</f>
        <v>73.008195110100004</v>
      </c>
      <c r="T3306" s="17">
        <f>[1]!share_freesharesmv(A3306,"",100000000)</f>
        <v>72.227639452700004</v>
      </c>
      <c r="U3306" s="17">
        <f>[1]!s_dq_amount_btin(A3306,E3306,100000000)</f>
        <v>1.8952097400000001</v>
      </c>
      <c r="V3306" s="17">
        <f>[1]!s_dq_turn(A3306,E3306)</f>
        <v>2.6939540165565568</v>
      </c>
      <c r="W3306" s="2">
        <f>[1]!s_pq_amount(A3306,"20260101","",100000000)</f>
        <v>325.2039115</v>
      </c>
      <c r="X3306" s="2">
        <f>[1]!s_pq_avgamount(A3306,"20260101","",100000000)</f>
        <v>2.9563991954545457</v>
      </c>
      <c r="Y3306" s="17">
        <f>[1]!s_ipo_dilutedpe(A3306)</f>
        <v>26.41</v>
      </c>
      <c r="Z3306" s="12">
        <f>[1]!s_ipo_collection_total(A3306,100000000)</f>
        <v>5.7455999999999996</v>
      </c>
      <c r="AA3306" s="2">
        <f>[1]!s_val_pe_ttm(A3306,E3306)</f>
        <v>174.37602233886719</v>
      </c>
      <c r="AB3306" s="5">
        <f>[1]!s_info_zjtxornot1(A3306,"")</f>
        <v>0</v>
      </c>
      <c r="AC3306" s="22" t="str">
        <f>[1]!s_info_nature1(A3306,"")</f>
        <v>公众企业</v>
      </c>
      <c r="AD3306" s="6" t="str">
        <f>[1]!s_info_city(A3306)</f>
        <v>汕头市</v>
      </c>
      <c r="AE3306" s="6" t="str">
        <f>[1]!s_info_province(A3306)</f>
        <v>广东省</v>
      </c>
      <c r="AF3306">
        <v>116.70846299999999</v>
      </c>
      <c r="AG3306">
        <v>23.371020000000001</v>
      </c>
    </row>
    <row r="3307" spans="1:33" x14ac:dyDescent="0.3">
      <c r="A3307" s="12" t="s">
        <v>7068</v>
      </c>
      <c r="B3307" s="12" t="s">
        <v>7069</v>
      </c>
      <c r="C3307" s="16" t="str">
        <f>[1]!s_info_mkt(A3307)</f>
        <v>主板</v>
      </c>
      <c r="D3307" s="16" t="str">
        <f>[1]!s_ipo_listeddate(A3307)</f>
        <v>2000-09-01</v>
      </c>
      <c r="E3307" s="16" t="str">
        <f>[1]!lastradeday_s("000002","")</f>
        <v>2026-06-22</v>
      </c>
      <c r="F3307" s="16" t="str">
        <f>[1]!s_info_industry_csrc2023(A3307,"",3)</f>
        <v>批发业</v>
      </c>
      <c r="G3307" s="16" t="str">
        <f>[1]!s_info_industry_csrc2023(A3307,"",1)</f>
        <v>批发和零售业</v>
      </c>
      <c r="H3307" s="16">
        <f>[1]!s_is(A3307,83,"FY","YTD","20251231",1,"",100000000)</f>
        <v>24.7301142094</v>
      </c>
      <c r="I3307" s="16">
        <f>[1]!s_is(A3307,83,"FY","YTD","20241231",1,"",100000000)</f>
        <v>32.486535146100003</v>
      </c>
      <c r="J3307" s="16">
        <f t="shared" si="153"/>
        <v>-0.238758023957232</v>
      </c>
      <c r="K3307" s="16">
        <f>[1]!s_is(A3307,61,"FY","YTD","20251231",1,"",100000000)</f>
        <v>0.25099766200000001</v>
      </c>
      <c r="L3307" s="16">
        <f>[1]!s_is(A3307,61,"FY","YTD","20241231",1,"",100000000)</f>
        <v>0.48919305099999999</v>
      </c>
      <c r="M3307" s="16">
        <f t="shared" si="154"/>
        <v>-0.48691490713755048</v>
      </c>
      <c r="N3307" s="16">
        <f>[1]!s_fa_roe(A3307,"20251231")</f>
        <v>1.125</v>
      </c>
      <c r="O3307" s="16">
        <f>[1]!s_stmnote_rdexp(A3307,"20251231",1,10000)</f>
        <v>0</v>
      </c>
      <c r="P3307" s="20">
        <f t="shared" si="155"/>
        <v>0</v>
      </c>
      <c r="Q3307" s="16">
        <f>[1]!s_margin_tradingbalance(A3307,"",10000)</f>
        <v>6846.7478000000001</v>
      </c>
      <c r="R3307" s="16">
        <f>[1]!s_margin_seclendingbalance(A3307,"",10000)</f>
        <v>0</v>
      </c>
      <c r="S3307" s="17">
        <f>[1]!s_val_ev(A3307,"",100000000)</f>
        <v>20.354697048400002</v>
      </c>
      <c r="T3307" s="17">
        <f>[1]!share_freesharesmv(A3307,"",100000000)</f>
        <v>9.490538245399998</v>
      </c>
      <c r="U3307" s="17">
        <f>[1]!s_dq_amount_btin(A3307,E3307,100000000)</f>
        <v>0.19582364999999999</v>
      </c>
      <c r="V3307" s="17">
        <f>[1]!s_dq_turn(A3307,E3307)</f>
        <v>0.9828172127755892</v>
      </c>
      <c r="W3307" s="2">
        <f>[1]!s_pq_amount(A3307,"20260101","",100000000)</f>
        <v>34.213381579999997</v>
      </c>
      <c r="X3307" s="2">
        <f>[1]!s_pq_avgamount(A3307,"20260101","",100000000)</f>
        <v>0.31103074163636363</v>
      </c>
      <c r="Y3307" s="17">
        <f>[1]!s_ipo_dilutedpe(A3307)</f>
        <v>31</v>
      </c>
      <c r="Z3307" s="12">
        <f>[1]!s_ipo_collection_total(A3307,100000000)</f>
        <v>4.2240000000000002</v>
      </c>
      <c r="AA3307" s="2">
        <f>[1]!s_val_pe_ttm(A3307,E3307)</f>
        <v>89.119979858398438</v>
      </c>
      <c r="AB3307" s="5">
        <f>[1]!s_info_zjtxornot1(A3307,"")</f>
        <v>1</v>
      </c>
      <c r="AC3307" s="22" t="str">
        <f>[1]!s_info_nature1(A3307,"")</f>
        <v>地方国有企业</v>
      </c>
      <c r="AD3307" s="6" t="str">
        <f>[1]!s_info_city(A3307)</f>
        <v>南京市</v>
      </c>
      <c r="AE3307" s="6" t="str">
        <f>[1]!s_info_province(A3307)</f>
        <v>江苏省</v>
      </c>
      <c r="AF3307">
        <v>118.767413</v>
      </c>
      <c r="AG3307">
        <v>32.041544000000002</v>
      </c>
    </row>
    <row r="3308" spans="1:33" x14ac:dyDescent="0.3">
      <c r="A3308" s="12" t="s">
        <v>7070</v>
      </c>
      <c r="B3308" s="12" t="s">
        <v>7071</v>
      </c>
      <c r="C3308" s="16" t="str">
        <f>[1]!s_info_mkt(A3308)</f>
        <v>创业板</v>
      </c>
      <c r="D3308" s="16" t="str">
        <f>[1]!s_ipo_listeddate(A3308)</f>
        <v>2020-12-23</v>
      </c>
      <c r="E3308" s="16" t="str">
        <f>[1]!lastradeday_s("000002","")</f>
        <v>2026-06-22</v>
      </c>
      <c r="F3308" s="16" t="str">
        <f>[1]!s_info_industry_csrc2023(A3308,"",3)</f>
        <v>计算机、通信和其他电子设备制造业</v>
      </c>
      <c r="G3308" s="16" t="str">
        <f>[1]!s_info_industry_csrc2023(A3308,"",1)</f>
        <v>制造业</v>
      </c>
      <c r="H3308" s="16">
        <f>[1]!s_is(A3308,83,"FY","YTD","20251231",1,"",100000000)</f>
        <v>481.39976642959999</v>
      </c>
      <c r="I3308" s="16">
        <f>[1]!s_is(A3308,83,"FY","YTD","20241231",1,"",100000000)</f>
        <v>402.22890472860001</v>
      </c>
      <c r="J3308" s="16">
        <f t="shared" si="153"/>
        <v>0.19683036393025932</v>
      </c>
      <c r="K3308" s="16">
        <f>[1]!s_is(A3308,61,"FY","YTD","20251231",1,"",100000000)</f>
        <v>15.672617257999999</v>
      </c>
      <c r="L3308" s="16">
        <f>[1]!s_is(A3308,61,"FY","YTD","20241231",1,"",100000000)</f>
        <v>14.6691002176</v>
      </c>
      <c r="M3308" s="16">
        <f t="shared" si="154"/>
        <v>6.8410265490992953E-2</v>
      </c>
      <c r="N3308" s="16">
        <f>[1]!s_fa_roe(A3308,"20251231")</f>
        <v>7.0795000000000003</v>
      </c>
      <c r="O3308" s="16">
        <f>[1]!s_stmnote_rdexp(A3308,"20251231",1,10000)</f>
        <v>117026.067173</v>
      </c>
      <c r="P3308" s="20">
        <f t="shared" si="155"/>
        <v>2.4309539666158921E-2</v>
      </c>
      <c r="Q3308" s="16">
        <f>[1]!s_margin_tradingbalance(A3308,"",10000)</f>
        <v>108502.84600000001</v>
      </c>
      <c r="R3308" s="16">
        <f>[1]!s_margin_seclendingbalance(A3308,"",10000)</f>
        <v>857.52319999999997</v>
      </c>
      <c r="S3308" s="17">
        <f>[1]!s_val_ev(A3308,"",100000000)</f>
        <v>506.68733522181276</v>
      </c>
      <c r="T3308" s="17">
        <f>[1]!share_freesharesmv(A3308,"",100000000)</f>
        <v>208.22481707430001</v>
      </c>
      <c r="U3308" s="17">
        <f>[1]!s_dq_amount_btin(A3308,E3308,100000000)</f>
        <v>10.581617239999998</v>
      </c>
      <c r="V3308" s="17">
        <f>[1]!s_dq_turn(A3308,E3308)</f>
        <v>2.3401244426972454</v>
      </c>
      <c r="W3308" s="2">
        <f>[1]!s_pq_amount(A3308,"20260101","",100000000)</f>
        <v>1149.49375691</v>
      </c>
      <c r="X3308" s="2">
        <f>[1]!s_pq_avgamount(A3308,"20260101","",100000000)</f>
        <v>10.449943244636364</v>
      </c>
      <c r="Y3308" s="17">
        <f>[1]!s_ipo_dilutedpe(A3308)</f>
        <v>115.56</v>
      </c>
      <c r="Z3308" s="12">
        <f>[1]!s_ipo_collection_total(A3308,100000000)</f>
        <v>14.014620000000001</v>
      </c>
      <c r="AA3308" s="2">
        <f>[1]!s_val_pe_ttm(A3308,E3308)</f>
        <v>29.418622970581055</v>
      </c>
      <c r="AB3308" s="5">
        <f>[1]!s_info_zjtxornot1(A3308,"")</f>
        <v>0</v>
      </c>
      <c r="AC3308" s="22" t="str">
        <f>[1]!s_info_nature1(A3308,"")</f>
        <v>民营企业</v>
      </c>
      <c r="AD3308" s="6" t="str">
        <f>[1]!s_info_city(A3308)</f>
        <v>铜仁市</v>
      </c>
      <c r="AE3308" s="6" t="str">
        <f>[1]!s_info_province(A3308)</f>
        <v>贵州省</v>
      </c>
      <c r="AF3308">
        <v>109.19155499999999</v>
      </c>
      <c r="AG3308">
        <v>27.718346</v>
      </c>
    </row>
    <row r="3309" spans="1:33" x14ac:dyDescent="0.3">
      <c r="A3309" s="12" t="s">
        <v>7072</v>
      </c>
      <c r="B3309" s="12" t="s">
        <v>7073</v>
      </c>
      <c r="C3309" s="16" t="str">
        <f>[1]!s_info_mkt(A3309)</f>
        <v>主板</v>
      </c>
      <c r="D3309" s="16" t="str">
        <f>[1]!s_ipo_listeddate(A3309)</f>
        <v>2021-09-09</v>
      </c>
      <c r="E3309" s="16" t="str">
        <f>[1]!lastradeday_s("000002","")</f>
        <v>2026-06-22</v>
      </c>
      <c r="F3309" s="16" t="str">
        <f>[1]!s_info_industry_csrc2023(A3309,"",3)</f>
        <v>零售业</v>
      </c>
      <c r="G3309" s="16" t="str">
        <f>[1]!s_info_industry_csrc2023(A3309,"",1)</f>
        <v>批发和零售业</v>
      </c>
      <c r="H3309" s="16">
        <f>[1]!s_is(A3309,83,"FY","YTD","20251231",1,"",100000000)</f>
        <v>288.19547398599997</v>
      </c>
      <c r="I3309" s="16">
        <f>[1]!s_is(A3309,83,"FY","YTD","20241231",1,"",100000000)</f>
        <v>202.3265770852</v>
      </c>
      <c r="J3309" s="16">
        <f t="shared" si="153"/>
        <v>0.42440740182462755</v>
      </c>
      <c r="K3309" s="16">
        <f>[1]!s_is(A3309,61,"FY","YTD","20251231",1,"",100000000)</f>
        <v>11.330663640399999</v>
      </c>
      <c r="L3309" s="16">
        <f>[1]!s_is(A3309,61,"FY","YTD","20241231",1,"",100000000)</f>
        <v>7.1900864028999996</v>
      </c>
      <c r="M3309" s="16">
        <f t="shared" si="154"/>
        <v>0.57587308489505329</v>
      </c>
      <c r="N3309" s="16">
        <f>[1]!s_fa_roe(A3309,"20251231")</f>
        <v>26.180800000000001</v>
      </c>
      <c r="O3309" s="16">
        <f>[1]!s_stmnote_rdexp(A3309,"20251231",1,10000)</f>
        <v>863.25041899999997</v>
      </c>
      <c r="P3309" s="20">
        <f t="shared" si="155"/>
        <v>2.9953642472606463E-4</v>
      </c>
      <c r="Q3309" s="16">
        <f>[1]!s_margin_tradingbalance(A3309,"",10000)</f>
        <v>0</v>
      </c>
      <c r="R3309" s="16">
        <f>[1]!s_margin_seclendingbalance(A3309,"",10000)</f>
        <v>0</v>
      </c>
      <c r="S3309" s="17">
        <f>[1]!s_val_ev(A3309,"",100000000)</f>
        <v>113.32222546</v>
      </c>
      <c r="T3309" s="17">
        <f>[1]!share_freesharesmv(A3309,"",100000000)</f>
        <v>42.220360577400001</v>
      </c>
      <c r="U3309" s="17">
        <f>[1]!s_dq_amount_btin(A3309,E3309,100000000)</f>
        <v>0.70998061999999995</v>
      </c>
      <c r="V3309" s="17">
        <f>[1]!s_dq_turn(A3309,E3309)</f>
        <v>0.63419372473732216</v>
      </c>
      <c r="W3309" s="2">
        <f>[1]!s_pq_amount(A3309,"20260101","",100000000)</f>
        <v>187.67071541999999</v>
      </c>
      <c r="X3309" s="2">
        <f>[1]!s_pq_avgamount(A3309,"20260101","",100000000)</f>
        <v>1.7060974129090909</v>
      </c>
      <c r="Y3309" s="17">
        <f>[1]!s_ipo_dilutedpe(A3309)</f>
        <v>22.87</v>
      </c>
      <c r="Z3309" s="12">
        <f>[1]!s_ipo_collection_total(A3309,100000000)</f>
        <v>7.7777799999999999</v>
      </c>
      <c r="AA3309" s="2">
        <f>[1]!s_val_pe_ttm(A3309,E3309)</f>
        <v>9.3518533706665039</v>
      </c>
      <c r="AB3309" s="5">
        <f>[1]!s_info_zjtxornot1(A3309,"")</f>
        <v>0</v>
      </c>
      <c r="AC3309" s="22" t="str">
        <f>[1]!s_info_nature1(A3309,"")</f>
        <v>地方国有企业</v>
      </c>
      <c r="AD3309" s="6" t="str">
        <f>[1]!s_info_city(A3309)</f>
        <v>北京市</v>
      </c>
      <c r="AE3309" s="6" t="str">
        <f>[1]!s_info_province(A3309)</f>
        <v>北京</v>
      </c>
      <c r="AF3309">
        <v>116.40528500000001</v>
      </c>
      <c r="AG3309">
        <v>39.904989</v>
      </c>
    </row>
    <row r="3310" spans="1:33" x14ac:dyDescent="0.3">
      <c r="A3310" s="12" t="s">
        <v>7074</v>
      </c>
      <c r="B3310" s="12" t="s">
        <v>7075</v>
      </c>
      <c r="C3310" s="16" t="str">
        <f>[1]!s_info_mkt(A3310)</f>
        <v>主板</v>
      </c>
      <c r="D3310" s="16" t="str">
        <f>[1]!s_ipo_listeddate(A3310)</f>
        <v>1998-10-07</v>
      </c>
      <c r="E3310" s="16" t="str">
        <f>[1]!lastradeday_s("000002","")</f>
        <v>2026-06-22</v>
      </c>
      <c r="F3310" s="16" t="str">
        <f>[1]!s_info_industry_csrc2023(A3310,"",3)</f>
        <v>酒、饮料和精制茶制造业</v>
      </c>
      <c r="G3310" s="16" t="str">
        <f>[1]!s_info_industry_csrc2023(A3310,"",1)</f>
        <v>制造业</v>
      </c>
      <c r="H3310" s="16">
        <f>[1]!s_is(A3310,83,"FY","YTD","20251231",1,"",100000000)</f>
        <v>12.579768784900001</v>
      </c>
      <c r="I3310" s="16">
        <f>[1]!s_is(A3310,83,"FY","YTD","20241231",1,"",100000000)</f>
        <v>11.979073583900002</v>
      </c>
      <c r="J3310" s="16">
        <f t="shared" si="153"/>
        <v>5.01453803412093E-2</v>
      </c>
      <c r="K3310" s="16">
        <f>[1]!s_is(A3310,61,"FY","YTD","20251231",1,"",100000000)</f>
        <v>0.15078775119999999</v>
      </c>
      <c r="L3310" s="16">
        <f>[1]!s_is(A3310,61,"FY","YTD","20241231",1,"",100000000)</f>
        <v>6.1412325700000006E-2</v>
      </c>
      <c r="M3310" s="16">
        <f t="shared" si="154"/>
        <v>1.4553336725366839</v>
      </c>
      <c r="N3310" s="16">
        <f>[1]!s_fa_roe(A3310,"20251231")</f>
        <v>1.2372000000000001</v>
      </c>
      <c r="O3310" s="16">
        <f>[1]!s_stmnote_rdexp(A3310,"20251231",1,10000)</f>
        <v>1336.2673500000001</v>
      </c>
      <c r="P3310" s="20">
        <f t="shared" si="155"/>
        <v>1.0622352229589269E-2</v>
      </c>
      <c r="Q3310" s="16">
        <f>[1]!s_margin_tradingbalance(A3310,"",10000)</f>
        <v>0</v>
      </c>
      <c r="R3310" s="16">
        <f>[1]!s_margin_seclendingbalance(A3310,"",10000)</f>
        <v>0</v>
      </c>
      <c r="S3310" s="17">
        <f>[1]!s_val_ev(A3310,"",100000000)</f>
        <v>53.496796337600003</v>
      </c>
      <c r="T3310" s="17">
        <f>[1]!share_freesharesmv(A3310,"",100000000)</f>
        <v>30.346857345200004</v>
      </c>
      <c r="U3310" s="17">
        <f>[1]!s_dq_amount_btin(A3310,E3310,100000000)</f>
        <v>0.98299875999999997</v>
      </c>
      <c r="V3310" s="17">
        <f>[1]!s_dq_turn(A3310,E3310)</f>
        <v>1.8507957907455119</v>
      </c>
      <c r="W3310" s="2">
        <f>[1]!s_pq_amount(A3310,"20260101","",100000000)</f>
        <v>128.60868006999999</v>
      </c>
      <c r="X3310" s="2">
        <f>[1]!s_pq_avgamount(A3310,"20260101","",100000000)</f>
        <v>1.1691698188181818</v>
      </c>
      <c r="Y3310" s="17">
        <f>[1]!s_ipo_dilutedpe(A3310)</f>
        <v>0</v>
      </c>
      <c r="Z3310" s="12">
        <f>[1]!s_ipo_collection_total(A3310,100000000)</f>
        <v>4.5475000000000003</v>
      </c>
      <c r="AA3310" s="2">
        <f>[1]!s_val_pe_ttm(A3310,E3310)</f>
        <v>267.32351684570313</v>
      </c>
      <c r="AB3310" s="5">
        <f>[1]!s_info_zjtxornot1(A3310,"")</f>
        <v>0</v>
      </c>
      <c r="AC3310" s="22" t="str">
        <f>[1]!s_info_nature1(A3310,"")</f>
        <v>地方国有企业</v>
      </c>
      <c r="AD3310" s="6" t="str">
        <f>[1]!s_info_city(A3310)</f>
        <v>长春市</v>
      </c>
      <c r="AE3310" s="6" t="str">
        <f>[1]!s_info_province(A3310)</f>
        <v>吉林省</v>
      </c>
      <c r="AF3310">
        <v>125.3245</v>
      </c>
      <c r="AG3310">
        <v>43.886840999999997</v>
      </c>
    </row>
    <row r="3311" spans="1:33" x14ac:dyDescent="0.3">
      <c r="A3311" s="12" t="s">
        <v>7076</v>
      </c>
      <c r="B3311" s="12" t="s">
        <v>7077</v>
      </c>
      <c r="C3311" s="16" t="str">
        <f>[1]!s_info_mkt(A3311)</f>
        <v>创业板</v>
      </c>
      <c r="D3311" s="16" t="str">
        <f>[1]!s_ipo_listeddate(A3311)</f>
        <v>2011-03-29</v>
      </c>
      <c r="E3311" s="16" t="str">
        <f>[1]!lastradeday_s("000002","")</f>
        <v>2026-06-22</v>
      </c>
      <c r="F3311" s="16" t="str">
        <f>[1]!s_info_industry_csrc2023(A3311,"",3)</f>
        <v>专用设备制造业</v>
      </c>
      <c r="G3311" s="16" t="str">
        <f>[1]!s_info_industry_csrc2023(A3311,"",1)</f>
        <v>制造业</v>
      </c>
      <c r="H3311" s="16">
        <f>[1]!s_is(A3311,83,"FY","YTD","20251231",1,"",100000000)</f>
        <v>16.238301978100001</v>
      </c>
      <c r="I3311" s="16">
        <f>[1]!s_is(A3311,83,"FY","YTD","20241231",1,"",100000000)</f>
        <v>16.4209918982</v>
      </c>
      <c r="J3311" s="16">
        <f t="shared" si="153"/>
        <v>-1.1125388845726558E-2</v>
      </c>
      <c r="K3311" s="16">
        <f>[1]!s_is(A3311,61,"FY","YTD","20251231",1,"",100000000)</f>
        <v>0.24062893499999999</v>
      </c>
      <c r="L3311" s="16">
        <f>[1]!s_is(A3311,61,"FY","YTD","20241231",1,"",100000000)</f>
        <v>0.12607581039999999</v>
      </c>
      <c r="M3311" s="16">
        <f t="shared" si="154"/>
        <v>0.90860510225203373</v>
      </c>
      <c r="N3311" s="16">
        <f>[1]!s_fa_roe(A3311,"20251231")</f>
        <v>0.89639999999999997</v>
      </c>
      <c r="O3311" s="16">
        <f>[1]!s_stmnote_rdexp(A3311,"20251231",1,10000)</f>
        <v>6930.7973790000005</v>
      </c>
      <c r="P3311" s="20">
        <f t="shared" si="155"/>
        <v>4.2681786484493958E-2</v>
      </c>
      <c r="Q3311" s="16">
        <f>[1]!s_margin_tradingbalance(A3311,"",10000)</f>
        <v>0</v>
      </c>
      <c r="R3311" s="16">
        <f>[1]!s_margin_seclendingbalance(A3311,"",10000)</f>
        <v>0</v>
      </c>
      <c r="S3311" s="17">
        <f>[1]!s_val_ev(A3311,"",100000000)</f>
        <v>23.134443477599998</v>
      </c>
      <c r="T3311" s="17">
        <f>[1]!share_freesharesmv(A3311,"",100000000)</f>
        <v>15.962898642599999</v>
      </c>
      <c r="U3311" s="17">
        <f>[1]!s_dq_amount_btin(A3311,E3311,100000000)</f>
        <v>0.72648981999999995</v>
      </c>
      <c r="V3311" s="17">
        <f>[1]!s_dq_turn(A3311,E3311)</f>
        <v>4.3946169970110498</v>
      </c>
      <c r="W3311" s="2">
        <f>[1]!s_pq_amount(A3311,"20260101","",100000000)</f>
        <v>106.86039885</v>
      </c>
      <c r="X3311" s="2">
        <f>[1]!s_pq_avgamount(A3311,"20260101","",100000000)</f>
        <v>0.97145817136363644</v>
      </c>
      <c r="Y3311" s="17">
        <f>[1]!s_ipo_dilutedpe(A3311)</f>
        <v>53.33</v>
      </c>
      <c r="Z3311" s="12">
        <f>[1]!s_ipo_collection_total(A3311,100000000)</f>
        <v>10</v>
      </c>
      <c r="AA3311" s="2">
        <f>[1]!s_val_pe_ttm(A3311,E3311)</f>
        <v>-168.73002624511719</v>
      </c>
      <c r="AB3311" s="5">
        <f>[1]!s_info_zjtxornot1(A3311,"")</f>
        <v>1</v>
      </c>
      <c r="AC3311" s="22" t="str">
        <f>[1]!s_info_nature1(A3311,"")</f>
        <v>民营企业</v>
      </c>
      <c r="AD3311" s="6" t="str">
        <f>[1]!s_info_city(A3311)</f>
        <v>天津市</v>
      </c>
      <c r="AE3311" s="6" t="str">
        <f>[1]!s_info_province(A3311)</f>
        <v>天津</v>
      </c>
      <c r="AF3311">
        <v>117.19018199999999</v>
      </c>
      <c r="AG3311">
        <v>39.125596000000002</v>
      </c>
    </row>
    <row r="3312" spans="1:33" x14ac:dyDescent="0.3">
      <c r="A3312" s="12" t="s">
        <v>7078</v>
      </c>
      <c r="B3312" s="12" t="s">
        <v>7079</v>
      </c>
      <c r="C3312" s="16" t="str">
        <f>[1]!s_info_mkt(A3312)</f>
        <v>主板</v>
      </c>
      <c r="D3312" s="16" t="str">
        <f>[1]!s_ipo_listeddate(A3312)</f>
        <v>1996-11-22</v>
      </c>
      <c r="E3312" s="16" t="str">
        <f>[1]!lastradeday_s("000002","")</f>
        <v>2026-06-22</v>
      </c>
      <c r="F3312" s="16" t="str">
        <f>[1]!s_info_industry_csrc2023(A3312,"",3)</f>
        <v>房地产业</v>
      </c>
      <c r="G3312" s="16" t="str">
        <f>[1]!s_info_industry_csrc2023(A3312,"",1)</f>
        <v>房地产业</v>
      </c>
      <c r="H3312" s="16">
        <f>[1]!s_is(A3312,83,"FY","YTD","20251231",1,"",100000000)</f>
        <v>4.9294219531000003</v>
      </c>
      <c r="I3312" s="16">
        <f>[1]!s_is(A3312,83,"FY","YTD","20241231",1,"",100000000)</f>
        <v>3.1321653211</v>
      </c>
      <c r="J3312" s="16">
        <f t="shared" si="153"/>
        <v>0.57380643987489566</v>
      </c>
      <c r="K3312" s="16">
        <f>[1]!s_is(A3312,61,"FY","YTD","20251231",1,"",100000000)</f>
        <v>0.58977135560000005</v>
      </c>
      <c r="L3312" s="16">
        <f>[1]!s_is(A3312,61,"FY","YTD","20241231",1,"",100000000)</f>
        <v>0.8489236859999999</v>
      </c>
      <c r="M3312" s="16">
        <f t="shared" si="154"/>
        <v>-0.30527164534787155</v>
      </c>
      <c r="N3312" s="16">
        <f>[1]!s_fa_roe(A3312,"20251231")</f>
        <v>1.0157</v>
      </c>
      <c r="O3312" s="16">
        <f>[1]!s_stmnote_rdexp(A3312,"20251231",1,10000)</f>
        <v>0</v>
      </c>
      <c r="P3312" s="20">
        <f t="shared" si="155"/>
        <v>0</v>
      </c>
      <c r="Q3312" s="16">
        <f>[1]!s_margin_tradingbalance(A3312,"",10000)</f>
        <v>18308.252</v>
      </c>
      <c r="R3312" s="16">
        <f>[1]!s_margin_seclendingbalance(A3312,"",10000)</f>
        <v>27.752800000000001</v>
      </c>
      <c r="S3312" s="17">
        <f>[1]!s_val_ev(A3312,"",100000000)</f>
        <v>70.840002618</v>
      </c>
      <c r="T3312" s="17">
        <f>[1]!share_freesharesmv(A3312,"",100000000)</f>
        <v>18.567981401200001</v>
      </c>
      <c r="U3312" s="17">
        <f>[1]!s_dq_amount_btin(A3312,E3312,100000000)</f>
        <v>0.73277745999999999</v>
      </c>
      <c r="V3312" s="17">
        <f>[1]!s_dq_turn(A3312,E3312)</f>
        <v>1.056475917478064</v>
      </c>
      <c r="W3312" s="2">
        <f>[1]!s_pq_amount(A3312,"20260101","",100000000)</f>
        <v>138.16768718</v>
      </c>
      <c r="X3312" s="2">
        <f>[1]!s_pq_avgamount(A3312,"20260101","",100000000)</f>
        <v>1.2560698834545454</v>
      </c>
      <c r="Y3312" s="17">
        <f>[1]!s_ipo_dilutedpe(A3312)</f>
        <v>0</v>
      </c>
      <c r="Z3312" s="12">
        <f>[1]!s_ipo_collection_total(A3312,100000000)</f>
        <v>1.1168</v>
      </c>
      <c r="AA3312" s="2">
        <f>[1]!s_val_pe_ttm(A3312,E3312)</f>
        <v>141.69122314453125</v>
      </c>
      <c r="AB3312" s="5">
        <f>[1]!s_info_zjtxornot1(A3312,"")</f>
        <v>0</v>
      </c>
      <c r="AC3312" s="22" t="str">
        <f>[1]!s_info_nature1(A3312,"")</f>
        <v>民营企业</v>
      </c>
      <c r="AD3312" s="6" t="str">
        <f>[1]!s_info_city(A3312)</f>
        <v>杭州市</v>
      </c>
      <c r="AE3312" s="6" t="str">
        <f>[1]!s_info_province(A3312)</f>
        <v>浙江省</v>
      </c>
      <c r="AF3312">
        <v>120.153576</v>
      </c>
      <c r="AG3312">
        <v>30.287458999999998</v>
      </c>
    </row>
    <row r="3313" spans="1:33" x14ac:dyDescent="0.3">
      <c r="A3313" s="12" t="s">
        <v>7080</v>
      </c>
      <c r="B3313" s="12" t="s">
        <v>7081</v>
      </c>
      <c r="C3313" s="16" t="str">
        <f>[1]!s_info_mkt(A3313)</f>
        <v>主板</v>
      </c>
      <c r="D3313" s="16" t="str">
        <f>[1]!s_ipo_listeddate(A3313)</f>
        <v>2002-07-16</v>
      </c>
      <c r="E3313" s="16" t="str">
        <f>[1]!lastradeday_s("000002","")</f>
        <v>2026-06-22</v>
      </c>
      <c r="F3313" s="16" t="str">
        <f>[1]!s_info_industry_csrc2023(A3313,"",3)</f>
        <v>道路运输业</v>
      </c>
      <c r="G3313" s="16" t="str">
        <f>[1]!s_info_industry_csrc2023(A3313,"",1)</f>
        <v>交通运输、仓储和邮政业</v>
      </c>
      <c r="H3313" s="16">
        <f>[1]!s_is(A3313,83,"FY","YTD","20251231",1,"",100000000)</f>
        <v>14.515258512400001</v>
      </c>
      <c r="I3313" s="16">
        <f>[1]!s_is(A3313,83,"FY","YTD","20241231",1,"",100000000)</f>
        <v>15.645312391199999</v>
      </c>
      <c r="J3313" s="16">
        <f t="shared" si="153"/>
        <v>-7.2229550330718761E-2</v>
      </c>
      <c r="K3313" s="16">
        <f>[1]!s_is(A3313,61,"FY","YTD","20251231",1,"",100000000)</f>
        <v>0.1603123487</v>
      </c>
      <c r="L3313" s="16">
        <f>[1]!s_is(A3313,61,"FY","YTD","20241231",1,"",100000000)</f>
        <v>0.11031790679999999</v>
      </c>
      <c r="M3313" s="16">
        <f t="shared" si="154"/>
        <v>0.45318519314037609</v>
      </c>
      <c r="N3313" s="16">
        <f>[1]!s_fa_roe(A3313,"20251231")</f>
        <v>1.7317</v>
      </c>
      <c r="O3313" s="16">
        <f>[1]!s_stmnote_rdexp(A3313,"20251231",1,10000)</f>
        <v>0</v>
      </c>
      <c r="P3313" s="20">
        <f t="shared" si="155"/>
        <v>0</v>
      </c>
      <c r="Q3313" s="16">
        <f>[1]!s_margin_tradingbalance(A3313,"",10000)</f>
        <v>0</v>
      </c>
      <c r="R3313" s="16">
        <f>[1]!s_margin_seclendingbalance(A3313,"",10000)</f>
        <v>0</v>
      </c>
      <c r="S3313" s="17">
        <f>[1]!s_val_ev(A3313,"",100000000)</f>
        <v>15.44709024</v>
      </c>
      <c r="T3313" s="17">
        <f>[1]!share_freesharesmv(A3313,"",100000000)</f>
        <v>9.3063220820999994</v>
      </c>
      <c r="U3313" s="17">
        <f>[1]!s_dq_amount_btin(A3313,E3313,100000000)</f>
        <v>0.30087069</v>
      </c>
      <c r="V3313" s="17">
        <f>[1]!s_dq_turn(A3313,E3313)</f>
        <v>1.9982961703731201</v>
      </c>
      <c r="W3313" s="2">
        <f>[1]!s_pq_amount(A3313,"20260101","",100000000)</f>
        <v>43.397176960000003</v>
      </c>
      <c r="X3313" s="2">
        <f>[1]!s_pq_avgamount(A3313,"20260101","",100000000)</f>
        <v>0.39451979054545455</v>
      </c>
      <c r="Y3313" s="17">
        <f>[1]!s_ipo_dilutedpe(A3313)</f>
        <v>19.91</v>
      </c>
      <c r="Z3313" s="12">
        <f>[1]!s_ipo_collection_total(A3313,100000000)</f>
        <v>1.4339999999999999</v>
      </c>
      <c r="AA3313" s="2">
        <f>[1]!s_val_pe_ttm(A3313,E3313)</f>
        <v>106.90713500976563</v>
      </c>
      <c r="AB3313" s="5">
        <f>[1]!s_info_zjtxornot1(A3313,"")</f>
        <v>0</v>
      </c>
      <c r="AC3313" s="22" t="str">
        <f>[1]!s_info_nature1(A3313,"")</f>
        <v>地方国有企业</v>
      </c>
      <c r="AD3313" s="6" t="str">
        <f>[1]!s_info_city(A3313)</f>
        <v>南昌市</v>
      </c>
      <c r="AE3313" s="6" t="str">
        <f>[1]!s_info_province(A3313)</f>
        <v>江西省</v>
      </c>
      <c r="AF3313">
        <v>115.892151</v>
      </c>
      <c r="AG3313">
        <v>28.676493000000001</v>
      </c>
    </row>
    <row r="3314" spans="1:33" x14ac:dyDescent="0.3">
      <c r="A3314" s="12" t="s">
        <v>7082</v>
      </c>
      <c r="B3314" s="12" t="s">
        <v>7083</v>
      </c>
      <c r="C3314" s="16" t="str">
        <f>[1]!s_info_mkt(A3314)</f>
        <v>创业板</v>
      </c>
      <c r="D3314" s="16" t="str">
        <f>[1]!s_ipo_listeddate(A3314)</f>
        <v>2018-03-30</v>
      </c>
      <c r="E3314" s="16" t="str">
        <f>[1]!lastradeday_s("000002","")</f>
        <v>2026-06-22</v>
      </c>
      <c r="F3314" s="16" t="str">
        <f>[1]!s_info_industry_csrc2023(A3314,"",3)</f>
        <v>计算机、通信和其他电子设备制造业</v>
      </c>
      <c r="G3314" s="16" t="str">
        <f>[1]!s_info_industry_csrc2023(A3314,"",1)</f>
        <v>制造业</v>
      </c>
      <c r="H3314" s="16">
        <f>[1]!s_is(A3314,83,"FY","YTD","20251231",1,"",100000000)</f>
        <v>12.2610663447</v>
      </c>
      <c r="I3314" s="16">
        <f>[1]!s_is(A3314,83,"FY","YTD","20241231",1,"",100000000)</f>
        <v>17.673138421500003</v>
      </c>
      <c r="J3314" s="16">
        <f t="shared" si="153"/>
        <v>-0.3062315219698627</v>
      </c>
      <c r="K3314" s="16">
        <f>[1]!s_is(A3314,61,"FY","YTD","20251231",1,"",100000000)</f>
        <v>-1.0372132969000001</v>
      </c>
      <c r="L3314" s="16">
        <f>[1]!s_is(A3314,61,"FY","YTD","20241231",1,"",100000000)</f>
        <v>-0.2642541115</v>
      </c>
      <c r="M3314" s="16">
        <f t="shared" si="154"/>
        <v>-2.9250602044085889</v>
      </c>
      <c r="N3314" s="16">
        <f>[1]!s_fa_roe(A3314,"20251231")</f>
        <v>-4.8842999999999996</v>
      </c>
      <c r="O3314" s="16">
        <f>[1]!s_stmnote_rdexp(A3314,"20251231",1,10000)</f>
        <v>9545.5005760000004</v>
      </c>
      <c r="P3314" s="20">
        <f t="shared" si="155"/>
        <v>7.785212401306485E-2</v>
      </c>
      <c r="Q3314" s="16">
        <f>[1]!s_margin_tradingbalance(A3314,"",10000)</f>
        <v>0</v>
      </c>
      <c r="R3314" s="16">
        <f>[1]!s_margin_seclendingbalance(A3314,"",10000)</f>
        <v>0</v>
      </c>
      <c r="S3314" s="17">
        <f>[1]!s_val_ev(A3314,"",100000000)</f>
        <v>52.443256230000003</v>
      </c>
      <c r="T3314" s="17">
        <f>[1]!share_freesharesmv(A3314,"",100000000)</f>
        <v>22.859390691000005</v>
      </c>
      <c r="U3314" s="17">
        <f>[1]!s_dq_amount_btin(A3314,E3314,100000000)</f>
        <v>3.26401706</v>
      </c>
      <c r="V3314" s="17">
        <f>[1]!s_dq_turn(A3314,E3314)</f>
        <v>7.891583587562554</v>
      </c>
      <c r="W3314" s="2">
        <f>[1]!s_pq_amount(A3314,"20260101","",100000000)</f>
        <v>201.87013544000001</v>
      </c>
      <c r="X3314" s="2">
        <f>[1]!s_pq_avgamount(A3314,"20260101","",100000000)</f>
        <v>1.8351830494545454</v>
      </c>
      <c r="Y3314" s="17">
        <f>[1]!s_ipo_dilutedpe(A3314)</f>
        <v>22.98</v>
      </c>
      <c r="Z3314" s="12">
        <f>[1]!s_ipo_collection_total(A3314,100000000)</f>
        <v>8.7308711999999993</v>
      </c>
      <c r="AA3314" s="2">
        <f>[1]!s_val_pe_ttm(A3314,E3314)</f>
        <v>-91.108123779296875</v>
      </c>
      <c r="AB3314" s="5">
        <f>[1]!s_info_zjtxornot1(A3314,"")</f>
        <v>0</v>
      </c>
      <c r="AC3314" s="22" t="str">
        <f>[1]!s_info_nature1(A3314,"")</f>
        <v>民营企业</v>
      </c>
      <c r="AD3314" s="6" t="str">
        <f>[1]!s_info_city(A3314)</f>
        <v>成都市</v>
      </c>
      <c r="AE3314" s="6" t="str">
        <f>[1]!s_info_province(A3314)</f>
        <v>四川省</v>
      </c>
      <c r="AF3314">
        <v>104.065735</v>
      </c>
      <c r="AG3314">
        <v>30.659462000000001</v>
      </c>
    </row>
    <row r="3315" spans="1:33" x14ac:dyDescent="0.3">
      <c r="A3315" s="12" t="s">
        <v>7084</v>
      </c>
      <c r="B3315" s="12" t="s">
        <v>7085</v>
      </c>
      <c r="C3315" s="16" t="str">
        <f>[1]!s_info_mkt(A3315)</f>
        <v>主板</v>
      </c>
      <c r="D3315" s="16" t="str">
        <f>[1]!s_ipo_listeddate(A3315)</f>
        <v>2014-08-25</v>
      </c>
      <c r="E3315" s="16" t="str">
        <f>[1]!lastradeday_s("000002","")</f>
        <v>2026-06-22</v>
      </c>
      <c r="F3315" s="16" t="str">
        <f>[1]!s_info_industry_csrc2023(A3315,"",3)</f>
        <v>酒、饮料和精制茶制造业</v>
      </c>
      <c r="G3315" s="16" t="str">
        <f>[1]!s_info_industry_csrc2023(A3315,"",1)</f>
        <v>制造业</v>
      </c>
      <c r="H3315" s="16">
        <f>[1]!s_is(A3315,83,"FY","YTD","20251231",1,"",100000000)</f>
        <v>18.220174634500001</v>
      </c>
      <c r="I3315" s="16">
        <f>[1]!s_is(A3315,83,"FY","YTD","20241231",1,"",100000000)</f>
        <v>16.314536205300001</v>
      </c>
      <c r="J3315" s="16">
        <f t="shared" si="153"/>
        <v>0.11680616630590612</v>
      </c>
      <c r="K3315" s="16">
        <f>[1]!s_is(A3315,61,"FY","YTD","20251231",1,"",100000000)</f>
        <v>2.4464138855000002</v>
      </c>
      <c r="L3315" s="16">
        <f>[1]!s_is(A3315,61,"FY","YTD","20241231",1,"",100000000)</f>
        <v>1.9618921868000001</v>
      </c>
      <c r="M3315" s="16">
        <f t="shared" si="154"/>
        <v>0.24696652647885453</v>
      </c>
      <c r="N3315" s="16">
        <f>[1]!s_fa_roe(A3315,"20251231")</f>
        <v>6.5442999999999998</v>
      </c>
      <c r="O3315" s="16">
        <f>[1]!s_stmnote_rdexp(A3315,"20251231",1,10000)</f>
        <v>4334.9053139999996</v>
      </c>
      <c r="P3315" s="20">
        <f t="shared" si="155"/>
        <v>2.379178795461067E-2</v>
      </c>
      <c r="Q3315" s="16">
        <f>[1]!s_margin_tradingbalance(A3315,"",10000)</f>
        <v>47691.243999999999</v>
      </c>
      <c r="R3315" s="16">
        <f>[1]!s_margin_seclendingbalance(A3315,"",10000)</f>
        <v>8.0877999999999997</v>
      </c>
      <c r="S3315" s="17">
        <f>[1]!s_val_ev(A3315,"",100000000)</f>
        <v>73.645579622399993</v>
      </c>
      <c r="T3315" s="17">
        <f>[1]!share_freesharesmv(A3315,"",100000000)</f>
        <v>30.459680102399997</v>
      </c>
      <c r="U3315" s="17">
        <f>[1]!s_dq_amount_btin(A3315,E3315,100000000)</f>
        <v>0.79519962</v>
      </c>
      <c r="V3315" s="17">
        <f>[1]!s_dq_turn(A3315,E3315)</f>
        <v>1.0924272638290109</v>
      </c>
      <c r="W3315" s="2">
        <f>[1]!s_pq_amount(A3315,"20260101","",100000000)</f>
        <v>194.91969420000001</v>
      </c>
      <c r="X3315" s="2">
        <f>[1]!s_pq_avgamount(A3315,"20260101","",100000000)</f>
        <v>1.77199722</v>
      </c>
      <c r="Y3315" s="17">
        <f>[1]!s_ipo_dilutedpe(A3315)</f>
        <v>14.42</v>
      </c>
      <c r="Z3315" s="12">
        <f>[1]!s_ipo_collection_total(A3315,100000000)</f>
        <v>4.43</v>
      </c>
      <c r="AA3315" s="2">
        <f>[1]!s_val_pe_ttm(A3315,E3315)</f>
        <v>27.190486907958984</v>
      </c>
      <c r="AB3315" s="5">
        <f>[1]!s_info_zjtxornot1(A3315,"")</f>
        <v>0</v>
      </c>
      <c r="AC3315" s="22" t="str">
        <f>[1]!s_info_nature1(A3315,"")</f>
        <v>民营企业</v>
      </c>
      <c r="AD3315" s="6" t="str">
        <f>[1]!s_info_city(A3315)</f>
        <v>绍兴市</v>
      </c>
      <c r="AE3315" s="6" t="str">
        <f>[1]!s_info_province(A3315)</f>
        <v>浙江省</v>
      </c>
      <c r="AF3315">
        <v>120.582112</v>
      </c>
      <c r="AG3315">
        <v>29.997116999999999</v>
      </c>
    </row>
    <row r="3316" spans="1:33" x14ac:dyDescent="0.3">
      <c r="A3316" s="12" t="s">
        <v>7086</v>
      </c>
      <c r="B3316" s="12" t="s">
        <v>7087</v>
      </c>
      <c r="C3316" s="16" t="str">
        <f>[1]!s_info_mkt(A3316)</f>
        <v>主板</v>
      </c>
      <c r="D3316" s="16" t="str">
        <f>[1]!s_ipo_listeddate(A3316)</f>
        <v>1993-03-04</v>
      </c>
      <c r="E3316" s="16" t="str">
        <f>[1]!lastradeday_s("000002","")</f>
        <v>2026-06-22</v>
      </c>
      <c r="F3316" s="16" t="str">
        <f>[1]!s_info_industry_csrc2023(A3316,"",3)</f>
        <v>燃气生产和供应业</v>
      </c>
      <c r="G3316" s="16" t="str">
        <f>[1]!s_info_industry_csrc2023(A3316,"",1)</f>
        <v>电力、热力、燃气及水生产和供应业</v>
      </c>
      <c r="H3316" s="16">
        <f>[1]!s_is(A3316,83,"FY","YTD","20251231",1,"",100000000)</f>
        <v>61.1337627399</v>
      </c>
      <c r="I3316" s="16">
        <f>[1]!s_is(A3316,83,"FY","YTD","20241231",1,"",100000000)</f>
        <v>63.358103610200004</v>
      </c>
      <c r="J3316" s="16">
        <f t="shared" si="153"/>
        <v>-3.5107440777976673E-2</v>
      </c>
      <c r="K3316" s="16">
        <f>[1]!s_is(A3316,61,"FY","YTD","20251231",1,"",100000000)</f>
        <v>4.1517107782</v>
      </c>
      <c r="L3316" s="16">
        <f>[1]!s_is(A3316,61,"FY","YTD","20241231",1,"",100000000)</f>
        <v>2.3314904200000002</v>
      </c>
      <c r="M3316" s="16">
        <f t="shared" si="154"/>
        <v>0.78071106043832672</v>
      </c>
      <c r="N3316" s="16">
        <f>[1]!s_fa_roe(A3316,"20251231")</f>
        <v>4.7624000000000004</v>
      </c>
      <c r="O3316" s="16">
        <f>[1]!s_stmnote_rdexp(A3316,"20251231",1,10000)</f>
        <v>135.10648399999999</v>
      </c>
      <c r="P3316" s="20">
        <f t="shared" si="155"/>
        <v>2.2100142040139864E-4</v>
      </c>
      <c r="Q3316" s="16">
        <f>[1]!s_margin_tradingbalance(A3316,"",10000)</f>
        <v>62953.017099999997</v>
      </c>
      <c r="R3316" s="16">
        <f>[1]!s_margin_seclendingbalance(A3316,"",10000)</f>
        <v>484.57499999999999</v>
      </c>
      <c r="S3316" s="17">
        <f>[1]!s_val_ev(A3316,"",100000000)</f>
        <v>122.23137582162799</v>
      </c>
      <c r="T3316" s="17">
        <f>[1]!share_freesharesmv(A3316,"",100000000)</f>
        <v>80.880549201700006</v>
      </c>
      <c r="U3316" s="17">
        <f>[1]!s_dq_amount_btin(A3316,E3316,100000000)</f>
        <v>1.9062207200000001</v>
      </c>
      <c r="V3316" s="17">
        <f>[1]!s_dq_turn(A3316,E3316)</f>
        <v>1.746792641826006</v>
      </c>
      <c r="W3316" s="2">
        <f>[1]!s_pq_amount(A3316,"20260101","",100000000)</f>
        <v>510.80212612999998</v>
      </c>
      <c r="X3316" s="2">
        <f>[1]!s_pq_avgamount(A3316,"20260101","",100000000)</f>
        <v>4.6436556920909089</v>
      </c>
      <c r="Y3316" s="17">
        <f>[1]!s_ipo_dilutedpe(A3316)</f>
        <v>0</v>
      </c>
      <c r="Z3316" s="12">
        <f>[1]!s_ipo_collection_total(A3316,100000000)</f>
        <v>0.16800000000000001</v>
      </c>
      <c r="AA3316" s="2">
        <f>[1]!s_val_pe_ttm(A3316,E3316)</f>
        <v>49.627536773681641</v>
      </c>
      <c r="AB3316" s="5">
        <f>[1]!s_info_zjtxornot1(A3316,"")</f>
        <v>0</v>
      </c>
      <c r="AC3316" s="22" t="str">
        <f>[1]!s_info_nature1(A3316,"")</f>
        <v>其他企业</v>
      </c>
      <c r="AD3316" s="6" t="str">
        <f>[1]!s_info_city(A3316)</f>
        <v>上海市</v>
      </c>
      <c r="AE3316" s="6" t="str">
        <f>[1]!s_info_province(A3316)</f>
        <v>上海</v>
      </c>
      <c r="AF3316">
        <v>121.472644</v>
      </c>
      <c r="AG3316">
        <v>31.231705999999999</v>
      </c>
    </row>
    <row r="3317" spans="1:33" x14ac:dyDescent="0.3">
      <c r="A3317" s="12" t="s">
        <v>7088</v>
      </c>
      <c r="B3317" s="12" t="s">
        <v>7089</v>
      </c>
      <c r="C3317" s="16" t="str">
        <f>[1]!s_info_mkt(A3317)</f>
        <v>主板</v>
      </c>
      <c r="D3317" s="16" t="str">
        <f>[1]!s_ipo_listeddate(A3317)</f>
        <v>2018-04-26</v>
      </c>
      <c r="E3317" s="16" t="str">
        <f>[1]!lastradeday_s("000002","")</f>
        <v>2026-06-22</v>
      </c>
      <c r="F3317" s="16" t="str">
        <f>[1]!s_info_industry_csrc2023(A3317,"",3)</f>
        <v>汽车制造业</v>
      </c>
      <c r="G3317" s="16" t="str">
        <f>[1]!s_info_industry_csrc2023(A3317,"",1)</f>
        <v>制造业</v>
      </c>
      <c r="H3317" s="16">
        <f>[1]!s_is(A3317,83,"FY","YTD","20251231",1,"",100000000)</f>
        <v>59.087717160799997</v>
      </c>
      <c r="I3317" s="16">
        <f>[1]!s_is(A3317,83,"FY","YTD","20241231",1,"",100000000)</f>
        <v>62.471730681099999</v>
      </c>
      <c r="J3317" s="16">
        <f t="shared" si="153"/>
        <v>-5.416871732871309E-2</v>
      </c>
      <c r="K3317" s="16">
        <f>[1]!s_is(A3317,61,"FY","YTD","20251231",1,"",100000000)</f>
        <v>-3.4795108991000001</v>
      </c>
      <c r="L3317" s="16">
        <f>[1]!s_is(A3317,61,"FY","YTD","20241231",1,"",100000000)</f>
        <v>1.1506854262000001</v>
      </c>
      <c r="M3317" s="16">
        <f t="shared" si="154"/>
        <v>-4.023859362319957</v>
      </c>
      <c r="N3317" s="16">
        <f>[1]!s_fa_roe(A3317,"20251231")</f>
        <v>-8.4562000000000008</v>
      </c>
      <c r="O3317" s="16">
        <f>[1]!s_stmnote_rdexp(A3317,"20251231",1,10000)</f>
        <v>12794.653273</v>
      </c>
      <c r="P3317" s="20">
        <f t="shared" si="155"/>
        <v>2.1653659826086896E-2</v>
      </c>
      <c r="Q3317" s="16">
        <f>[1]!s_margin_tradingbalance(A3317,"",10000)</f>
        <v>20147.077399999998</v>
      </c>
      <c r="R3317" s="16">
        <f>[1]!s_margin_seclendingbalance(A3317,"",10000)</f>
        <v>23.49</v>
      </c>
      <c r="S3317" s="17">
        <f>[1]!s_val_ev(A3317,"",100000000)</f>
        <v>45.2532679288</v>
      </c>
      <c r="T3317" s="17">
        <f>[1]!share_freesharesmv(A3317,"",100000000)</f>
        <v>23.668267928800002</v>
      </c>
      <c r="U3317" s="17">
        <f>[1]!s_dq_amount_btin(A3317,E3317,100000000)</f>
        <v>0.50177994999999997</v>
      </c>
      <c r="V3317" s="17">
        <f>[1]!s_dq_turn(A3317,E3317)</f>
        <v>1.1266098432982701</v>
      </c>
      <c r="W3317" s="2">
        <f>[1]!s_pq_amount(A3317,"20260101","",100000000)</f>
        <v>66.821336830000007</v>
      </c>
      <c r="X3317" s="2">
        <f>[1]!s_pq_avgamount(A3317,"20260101","",100000000)</f>
        <v>0.60746669845454548</v>
      </c>
      <c r="Y3317" s="17">
        <f>[1]!s_ipo_dilutedpe(A3317)</f>
        <v>22.99</v>
      </c>
      <c r="Z3317" s="12">
        <f>[1]!s_ipo_collection_total(A3317,100000000)</f>
        <v>8.3930000000000007</v>
      </c>
      <c r="AA3317" s="2">
        <f>[1]!s_val_pe_ttm(A3317,E3317)</f>
        <v>-10.485312461853027</v>
      </c>
      <c r="AB3317" s="5">
        <f>[1]!s_info_zjtxornot1(A3317,"")</f>
        <v>0</v>
      </c>
      <c r="AC3317" s="22" t="str">
        <f>[1]!s_info_nature1(A3317,"")</f>
        <v>民营企业</v>
      </c>
      <c r="AD3317" s="6" t="str">
        <f>[1]!s_info_city(A3317)</f>
        <v>佛山市</v>
      </c>
      <c r="AE3317" s="6" t="str">
        <f>[1]!s_info_province(A3317)</f>
        <v>广东省</v>
      </c>
      <c r="AF3317">
        <v>113.12271699999999</v>
      </c>
      <c r="AG3317">
        <v>23.028762</v>
      </c>
    </row>
    <row r="3318" spans="1:33" x14ac:dyDescent="0.3">
      <c r="A3318" s="12" t="s">
        <v>7090</v>
      </c>
      <c r="B3318" s="12" t="s">
        <v>7091</v>
      </c>
      <c r="C3318" s="16" t="str">
        <f>[1]!s_info_mkt(A3318)</f>
        <v>创业板</v>
      </c>
      <c r="D3318" s="16" t="str">
        <f>[1]!s_ipo_listeddate(A3318)</f>
        <v>2014-01-21</v>
      </c>
      <c r="E3318" s="16" t="str">
        <f>[1]!lastradeday_s("000002","")</f>
        <v>2026-06-22</v>
      </c>
      <c r="F3318" s="16" t="str">
        <f>[1]!s_info_industry_csrc2023(A3318,"",3)</f>
        <v>仪器仪表制造业</v>
      </c>
      <c r="G3318" s="16" t="str">
        <f>[1]!s_info_industry_csrc2023(A3318,"",1)</f>
        <v>制造业</v>
      </c>
      <c r="H3318" s="16">
        <f>[1]!s_is(A3318,83,"FY","YTD","20251231",1,"",100000000)</f>
        <v>16.869958985899999</v>
      </c>
      <c r="I3318" s="16">
        <f>[1]!s_is(A3318,83,"FY","YTD","20241231",1,"",100000000)</f>
        <v>20.288165210300001</v>
      </c>
      <c r="J3318" s="16">
        <f t="shared" si="153"/>
        <v>-0.16848276761195879</v>
      </c>
      <c r="K3318" s="16">
        <f>[1]!s_is(A3318,61,"FY","YTD","20251231",1,"",100000000)</f>
        <v>5.6679597225</v>
      </c>
      <c r="L3318" s="16">
        <f>[1]!s_is(A3318,61,"FY","YTD","20241231",1,"",100000000)</f>
        <v>6.6466043412999998</v>
      </c>
      <c r="M3318" s="16">
        <f t="shared" si="154"/>
        <v>-0.14723978870217933</v>
      </c>
      <c r="N3318" s="16">
        <f>[1]!s_fa_roe(A3318,"20251231")</f>
        <v>13.9876</v>
      </c>
      <c r="O3318" s="16">
        <f>[1]!s_stmnote_rdexp(A3318,"20251231",1,10000)</f>
        <v>13775.82444</v>
      </c>
      <c r="P3318" s="20">
        <f t="shared" si="155"/>
        <v>8.1658908901402233E-2</v>
      </c>
      <c r="Q3318" s="16">
        <f>[1]!s_margin_tradingbalance(A3318,"",10000)</f>
        <v>36134.919699999999</v>
      </c>
      <c r="R3318" s="16">
        <f>[1]!s_margin_seclendingbalance(A3318,"",10000)</f>
        <v>129.6405</v>
      </c>
      <c r="S3318" s="17">
        <f>[1]!s_val_ev(A3318,"",100000000)</f>
        <v>63.964878474399995</v>
      </c>
      <c r="T3318" s="17">
        <f>[1]!share_freesharesmv(A3318,"",100000000)</f>
        <v>40.922985008800005</v>
      </c>
      <c r="U3318" s="17">
        <f>[1]!s_dq_amount_btin(A3318,E3318,100000000)</f>
        <v>0.69885377000000004</v>
      </c>
      <c r="V3318" s="17">
        <f>[1]!s_dq_turn(A3318,E3318)</f>
        <v>1.1488731583521858</v>
      </c>
      <c r="W3318" s="2">
        <f>[1]!s_pq_amount(A3318,"20260101","",100000000)</f>
        <v>220.51071225999999</v>
      </c>
      <c r="X3318" s="2">
        <f>[1]!s_pq_avgamount(A3318,"20260101","",100000000)</f>
        <v>2.0046428387272726</v>
      </c>
      <c r="Y3318" s="17">
        <f>[1]!s_ipo_dilutedpe(A3318)</f>
        <v>33.17</v>
      </c>
      <c r="Z3318" s="12">
        <f>[1]!s_ipo_collection_total(A3318,100000000)</f>
        <v>10.955868000000001</v>
      </c>
      <c r="AA3318" s="2">
        <f>[1]!s_val_pe_ttm(A3318,E3318)</f>
        <v>13.128528594970703</v>
      </c>
      <c r="AB3318" s="5">
        <f>[1]!s_info_zjtxornot1(A3318,"")</f>
        <v>1</v>
      </c>
      <c r="AC3318" s="22" t="str">
        <f>[1]!s_info_nature1(A3318,"")</f>
        <v>民营企业</v>
      </c>
      <c r="AD3318" s="6" t="str">
        <f>[1]!s_info_city(A3318)</f>
        <v>杭州市</v>
      </c>
      <c r="AE3318" s="6" t="str">
        <f>[1]!s_info_province(A3318)</f>
        <v>浙江省</v>
      </c>
      <c r="AF3318">
        <v>120.153576</v>
      </c>
      <c r="AG3318">
        <v>30.287458999999998</v>
      </c>
    </row>
    <row r="3319" spans="1:33" x14ac:dyDescent="0.3">
      <c r="A3319" s="12" t="s">
        <v>7092</v>
      </c>
      <c r="B3319" s="12" t="s">
        <v>7093</v>
      </c>
      <c r="C3319" s="16" t="str">
        <f>[1]!s_info_mkt(A3319)</f>
        <v>主板</v>
      </c>
      <c r="D3319" s="16" t="str">
        <f>[1]!s_ipo_listeddate(A3319)</f>
        <v>2017-11-22</v>
      </c>
      <c r="E3319" s="16" t="str">
        <f>[1]!lastradeday_s("000002","")</f>
        <v>2026-06-22</v>
      </c>
      <c r="F3319" s="16" t="str">
        <f>[1]!s_info_industry_csrc2023(A3319,"",3)</f>
        <v>新闻和出版业</v>
      </c>
      <c r="G3319" s="16" t="str">
        <f>[1]!s_info_industry_csrc2023(A3319,"",1)</f>
        <v>文化、体育和娱乐业</v>
      </c>
      <c r="H3319" s="16">
        <f>[1]!s_is(A3319,83,"FY","YTD","20251231",1,"",100000000)</f>
        <v>111.79831553209999</v>
      </c>
      <c r="I3319" s="16">
        <f>[1]!s_is(A3319,83,"FY","YTD","20241231",1,"",100000000)</f>
        <v>117.1921683338</v>
      </c>
      <c r="J3319" s="16">
        <f t="shared" si="153"/>
        <v>-4.6025710407001097E-2</v>
      </c>
      <c r="K3319" s="16">
        <f>[1]!s_is(A3319,61,"FY","YTD","20251231",1,"",100000000)</f>
        <v>11.7394103516</v>
      </c>
      <c r="L3319" s="16">
        <f>[1]!s_is(A3319,61,"FY","YTD","20241231",1,"",100000000)</f>
        <v>12.700193888199999</v>
      </c>
      <c r="M3319" s="16">
        <f t="shared" si="154"/>
        <v>-7.5651092027239228E-2</v>
      </c>
      <c r="N3319" s="16">
        <f>[1]!s_fa_roe(A3319,"20251231")</f>
        <v>7.7443999999999997</v>
      </c>
      <c r="O3319" s="16">
        <f>[1]!s_stmnote_rdexp(A3319,"20251231",1,10000)</f>
        <v>2594.6409619999999</v>
      </c>
      <c r="P3319" s="20">
        <f t="shared" si="155"/>
        <v>2.320822947690134E-3</v>
      </c>
      <c r="Q3319" s="16">
        <f>[1]!s_margin_tradingbalance(A3319,"",10000)</f>
        <v>10289.954100000001</v>
      </c>
      <c r="R3319" s="16">
        <f>[1]!s_margin_seclendingbalance(A3319,"",10000)</f>
        <v>248.1798</v>
      </c>
      <c r="S3319" s="17">
        <f>[1]!s_val_ev(A3319,"",100000000)</f>
        <v>142.74395999999999</v>
      </c>
      <c r="T3319" s="17">
        <f>[1]!share_freesharesmv(A3319,"",100000000)</f>
        <v>29.233185847199998</v>
      </c>
      <c r="U3319" s="17">
        <f>[1]!s_dq_amount_btin(A3319,E3319,100000000)</f>
        <v>0.38114719000000002</v>
      </c>
      <c r="V3319" s="17">
        <f>[1]!s_dq_turn(A3319,E3319)</f>
        <v>0.27022986247544206</v>
      </c>
      <c r="W3319" s="2">
        <f>[1]!s_pq_amount(A3319,"20260101","",100000000)</f>
        <v>100.6841719</v>
      </c>
      <c r="X3319" s="2">
        <f>[1]!s_pq_avgamount(A3319,"20260101","",100000000)</f>
        <v>0.91531065363636355</v>
      </c>
      <c r="Y3319" s="17">
        <f>[1]!s_ipo_dilutedpe(A3319)</f>
        <v>22.99</v>
      </c>
      <c r="Z3319" s="12">
        <f>[1]!s_ipo_collection_total(A3319,100000000)</f>
        <v>27.117039999999999</v>
      </c>
      <c r="AA3319" s="2">
        <f>[1]!s_val_pe_ttm(A3319,E3319)</f>
        <v>12.10678768157959</v>
      </c>
      <c r="AB3319" s="5">
        <f>[1]!s_info_zjtxornot1(A3319,"")</f>
        <v>0</v>
      </c>
      <c r="AC3319" s="22" t="str">
        <f>[1]!s_info_nature1(A3319,"")</f>
        <v>地方国有企业</v>
      </c>
      <c r="AD3319" s="6" t="str">
        <f>[1]!s_info_city(A3319)</f>
        <v>济南市</v>
      </c>
      <c r="AE3319" s="6" t="str">
        <f>[1]!s_info_province(A3319)</f>
        <v>山东省</v>
      </c>
      <c r="AF3319">
        <v>117.000923</v>
      </c>
      <c r="AG3319">
        <v>36.675806999999999</v>
      </c>
    </row>
    <row r="3320" spans="1:33" x14ac:dyDescent="0.3">
      <c r="A3320" s="12" t="s">
        <v>7094</v>
      </c>
      <c r="B3320" s="12" t="s">
        <v>7095</v>
      </c>
      <c r="C3320" s="16" t="str">
        <f>[1]!s_info_mkt(A3320)</f>
        <v>创业板</v>
      </c>
      <c r="D3320" s="16" t="str">
        <f>[1]!s_ipo_listeddate(A3320)</f>
        <v>2023-06-27</v>
      </c>
      <c r="E3320" s="16" t="str">
        <f>[1]!lastradeday_s("000002","")</f>
        <v>2026-06-22</v>
      </c>
      <c r="F3320" s="16" t="str">
        <f>[1]!s_info_industry_csrc2023(A3320,"",3)</f>
        <v>化学原料和化学制品制造业</v>
      </c>
      <c r="G3320" s="16" t="str">
        <f>[1]!s_info_industry_csrc2023(A3320,"",1)</f>
        <v>制造业</v>
      </c>
      <c r="H3320" s="16">
        <f>[1]!s_is(A3320,83,"FY","YTD","20251231",1,"",100000000)</f>
        <v>7.5479950524000001</v>
      </c>
      <c r="I3320" s="16">
        <f>[1]!s_is(A3320,83,"FY","YTD","20241231",1,"",100000000)</f>
        <v>7.2348084694000008</v>
      </c>
      <c r="J3320" s="16">
        <f t="shared" si="153"/>
        <v>4.3288856135534015E-2</v>
      </c>
      <c r="K3320" s="16">
        <f>[1]!s_is(A3320,61,"FY","YTD","20251231",1,"",100000000)</f>
        <v>0.40713344100000004</v>
      </c>
      <c r="L3320" s="16">
        <f>[1]!s_is(A3320,61,"FY","YTD","20241231",1,"",100000000)</f>
        <v>0.34681288659999998</v>
      </c>
      <c r="M3320" s="16">
        <f t="shared" si="154"/>
        <v>0.17392823834014956</v>
      </c>
      <c r="N3320" s="16">
        <f>[1]!s_fa_roe(A3320,"20251231")</f>
        <v>3.0270999999999999</v>
      </c>
      <c r="O3320" s="16">
        <f>[1]!s_stmnote_rdexp(A3320,"20251231",1,10000)</f>
        <v>3450.57611</v>
      </c>
      <c r="P3320" s="20">
        <f t="shared" si="155"/>
        <v>4.5715134761552825E-2</v>
      </c>
      <c r="Q3320" s="16">
        <f>[1]!s_margin_tradingbalance(A3320,"",10000)</f>
        <v>9305.1028999999999</v>
      </c>
      <c r="R3320" s="16">
        <f>[1]!s_margin_seclendingbalance(A3320,"",10000)</f>
        <v>22.950900000000001</v>
      </c>
      <c r="S3320" s="17">
        <f>[1]!s_val_ev(A3320,"",100000000)</f>
        <v>27.313399999999994</v>
      </c>
      <c r="T3320" s="17">
        <f>[1]!share_freesharesmv(A3320,"",100000000)</f>
        <v>10.150249999999998</v>
      </c>
      <c r="U3320" s="17">
        <f>[1]!s_dq_amount_btin(A3320,E3320,100000000)</f>
        <v>0.54383667999999996</v>
      </c>
      <c r="V3320" s="17">
        <f>[1]!s_dq_turn(A3320,E3320)</f>
        <v>5.4856400000000001</v>
      </c>
      <c r="W3320" s="2">
        <f>[1]!s_pq_amount(A3320,"20260101","",100000000)</f>
        <v>156.54952467999999</v>
      </c>
      <c r="X3320" s="2">
        <f>[1]!s_pq_avgamount(A3320,"20260101","",100000000)</f>
        <v>1.4231774970909092</v>
      </c>
      <c r="Y3320" s="17">
        <f>[1]!s_ipo_dilutedpe(A3320)</f>
        <v>32.659999999999997</v>
      </c>
      <c r="Z3320" s="12">
        <f>[1]!s_ipo_collection_total(A3320,100000000)</f>
        <v>7.8532500000000001</v>
      </c>
      <c r="AA3320" s="2">
        <f>[1]!s_val_pe_ttm(A3320,E3320)</f>
        <v>118.60768127441406</v>
      </c>
      <c r="AB3320" s="5">
        <f>[1]!s_info_zjtxornot1(A3320,"")</f>
        <v>0</v>
      </c>
      <c r="AC3320" s="22" t="str">
        <f>[1]!s_info_nature1(A3320,"")</f>
        <v>民营企业</v>
      </c>
      <c r="AD3320" s="6" t="str">
        <f>[1]!s_info_city(A3320)</f>
        <v>英德市</v>
      </c>
      <c r="AE3320" s="6" t="str">
        <f>[1]!s_info_province(A3320)</f>
        <v>广东省</v>
      </c>
      <c r="AF3320">
        <v>113.32316899999999</v>
      </c>
      <c r="AG3320">
        <v>24.225680000000001</v>
      </c>
    </row>
    <row r="3321" spans="1:33" x14ac:dyDescent="0.3">
      <c r="A3321" s="12" t="s">
        <v>7096</v>
      </c>
      <c r="B3321" s="12" t="s">
        <v>7097</v>
      </c>
      <c r="C3321" s="16" t="str">
        <f>[1]!s_info_mkt(A3321)</f>
        <v>主板</v>
      </c>
      <c r="D3321" s="16" t="str">
        <f>[1]!s_ipo_listeddate(A3321)</f>
        <v>1992-12-21</v>
      </c>
      <c r="E3321" s="16" t="str">
        <f>[1]!lastradeday_s("000002","")</f>
        <v>2026-06-22</v>
      </c>
      <c r="F3321" s="16" t="str">
        <f>[1]!s_info_industry_csrc2023(A3321,"",3)</f>
        <v>农副食品加工业</v>
      </c>
      <c r="G3321" s="16" t="str">
        <f>[1]!s_info_industry_csrc2023(A3321,"",1)</f>
        <v>制造业</v>
      </c>
      <c r="H3321" s="16">
        <f>[1]!s_is(A3321,83,"FY","YTD","20251231",1,"",100000000)</f>
        <v>78.585358471099994</v>
      </c>
      <c r="I3321" s="16">
        <f>[1]!s_is(A3321,83,"FY","YTD","20241231",1,"",100000000)</f>
        <v>114.3484351627</v>
      </c>
      <c r="J3321" s="16">
        <f t="shared" si="153"/>
        <v>-0.31275527855466256</v>
      </c>
      <c r="K3321" s="16">
        <f>[1]!s_is(A3321,61,"FY","YTD","20251231",1,"",100000000)</f>
        <v>-2.6608795792</v>
      </c>
      <c r="L3321" s="16">
        <f>[1]!s_is(A3321,61,"FY","YTD","20241231",1,"",100000000)</f>
        <v>0.26130520860000001</v>
      </c>
      <c r="M3321" s="16">
        <f t="shared" si="154"/>
        <v>-11.183033064883192</v>
      </c>
      <c r="N3321" s="16">
        <f>[1]!s_fa_roe(A3321,"20251231")</f>
        <v>-8.8597000000000001</v>
      </c>
      <c r="O3321" s="16">
        <f>[1]!s_stmnote_rdexp(A3321,"20251231",1,10000)</f>
        <v>2304.8801120000003</v>
      </c>
      <c r="P3321" s="20">
        <f t="shared" si="155"/>
        <v>2.9329637948367023E-3</v>
      </c>
      <c r="Q3321" s="16">
        <f>[1]!s_margin_tradingbalance(A3321,"",10000)</f>
        <v>11646.548000000001</v>
      </c>
      <c r="R3321" s="16">
        <f>[1]!s_margin_seclendingbalance(A3321,"",10000)</f>
        <v>4.1496000000000004</v>
      </c>
      <c r="S3321" s="17">
        <f>[1]!s_val_ev(A3321,"",100000000)</f>
        <v>36.481905952725</v>
      </c>
      <c r="T3321" s="17">
        <f>[1]!share_freesharesmv(A3321,"",100000000)</f>
        <v>13.988014940800001</v>
      </c>
      <c r="U3321" s="17">
        <f>[1]!s_dq_amount_btin(A3321,E3321,100000000)</f>
        <v>0.45608246000000002</v>
      </c>
      <c r="V3321" s="17">
        <f>[1]!s_dq_turn(A3321,E3321)</f>
        <v>1.3760233366902161</v>
      </c>
      <c r="W3321" s="2">
        <f>[1]!s_pq_amount(A3321,"20260101","",100000000)</f>
        <v>149.96249748</v>
      </c>
      <c r="X3321" s="2">
        <f>[1]!s_pq_avgamount(A3321,"20260101","",100000000)</f>
        <v>1.3632954316363635</v>
      </c>
      <c r="Y3321" s="17">
        <f>[1]!s_ipo_dilutedpe(A3321)</f>
        <v>0</v>
      </c>
      <c r="Z3321" s="12">
        <f>[1]!s_ipo_collection_total(A3321,100000000)</f>
        <v>0.210864</v>
      </c>
      <c r="AA3321" s="2">
        <f>[1]!s_val_pe_ttm(A3321,E3321)</f>
        <v>-14.387042999267578</v>
      </c>
      <c r="AB3321" s="5">
        <f>[1]!s_info_zjtxornot1(A3321,"")</f>
        <v>0</v>
      </c>
      <c r="AC3321" s="22" t="str">
        <f>[1]!s_info_nature1(A3321,"")</f>
        <v>地方国有企业</v>
      </c>
      <c r="AD3321" s="6" t="str">
        <f>[1]!s_info_city(A3321)</f>
        <v>海口市</v>
      </c>
      <c r="AE3321" s="6" t="str">
        <f>[1]!s_info_province(A3321)</f>
        <v>海南省</v>
      </c>
      <c r="AF3321">
        <v>110.33119000000001</v>
      </c>
      <c r="AG3321">
        <v>20.031970999999999</v>
      </c>
    </row>
    <row r="3322" spans="1:33" x14ac:dyDescent="0.3">
      <c r="A3322" s="12" t="s">
        <v>7098</v>
      </c>
      <c r="B3322" s="12" t="s">
        <v>7099</v>
      </c>
      <c r="C3322" s="16" t="str">
        <f>[1]!s_info_mkt(A3322)</f>
        <v>创业板</v>
      </c>
      <c r="D3322" s="16" t="str">
        <f>[1]!s_ipo_listeddate(A3322)</f>
        <v>2021-08-12</v>
      </c>
      <c r="E3322" s="16" t="str">
        <f>[1]!lastradeday_s("000002","")</f>
        <v>2026-06-22</v>
      </c>
      <c r="F3322" s="16" t="str">
        <f>[1]!s_info_industry_csrc2023(A3322,"",3)</f>
        <v>铁路、船舶、航空航天和其他运输设备制造业</v>
      </c>
      <c r="G3322" s="16" t="str">
        <f>[1]!s_info_industry_csrc2023(A3322,"",1)</f>
        <v>制造业</v>
      </c>
      <c r="H3322" s="16">
        <f>[1]!s_is(A3322,83,"FY","YTD","20251231",1,"",100000000)</f>
        <v>33.605631698499998</v>
      </c>
      <c r="I3322" s="16">
        <f>[1]!s_is(A3322,83,"FY","YTD","20241231",1,"",100000000)</f>
        <v>27.878831425599998</v>
      </c>
      <c r="J3322" s="16">
        <f t="shared" si="153"/>
        <v>0.2054175150125308</v>
      </c>
      <c r="K3322" s="16">
        <f>[1]!s_is(A3322,61,"FY","YTD","20251231",1,"",100000000)</f>
        <v>1.4802569979</v>
      </c>
      <c r="L3322" s="16">
        <f>[1]!s_is(A3322,61,"FY","YTD","20241231",1,"",100000000)</f>
        <v>1.2276520831</v>
      </c>
      <c r="M3322" s="16">
        <f t="shared" si="154"/>
        <v>0.20576262466979725</v>
      </c>
      <c r="N3322" s="16">
        <f>[1]!s_fa_roe(A3322,"20251231")</f>
        <v>12.434100000000001</v>
      </c>
      <c r="O3322" s="16">
        <f>[1]!s_stmnote_rdexp(A3322,"20251231",1,10000)</f>
        <v>3773.0298799999996</v>
      </c>
      <c r="P3322" s="20">
        <f t="shared" si="155"/>
        <v>1.1227373774284417E-2</v>
      </c>
      <c r="Q3322" s="16">
        <f>[1]!s_margin_tradingbalance(A3322,"",10000)</f>
        <v>10435.5484</v>
      </c>
      <c r="R3322" s="16">
        <f>[1]!s_margin_seclendingbalance(A3322,"",10000)</f>
        <v>21.830400000000001</v>
      </c>
      <c r="S3322" s="17">
        <f>[1]!s_val_ev(A3322,"",100000000)</f>
        <v>26.525414399999999</v>
      </c>
      <c r="T3322" s="17">
        <f>[1]!share_freesharesmv(A3322,"",100000000)</f>
        <v>8.5871568160000002</v>
      </c>
      <c r="U3322" s="17">
        <f>[1]!s_dq_amount_btin(A3322,E3322,100000000)</f>
        <v>0.28046020999999999</v>
      </c>
      <c r="V3322" s="17">
        <f>[1]!s_dq_turn(A3322,E3322)</f>
        <v>2.1638037440855791</v>
      </c>
      <c r="W3322" s="2">
        <f>[1]!s_pq_amount(A3322,"20260101","",100000000)</f>
        <v>64.453438410000004</v>
      </c>
      <c r="X3322" s="2">
        <f>[1]!s_pq_avgamount(A3322,"20260101","",100000000)</f>
        <v>0.58594034918181825</v>
      </c>
      <c r="Y3322" s="17">
        <f>[1]!s_ipo_dilutedpe(A3322)</f>
        <v>16.440000000000001</v>
      </c>
      <c r="Z3322" s="12">
        <f>[1]!s_ipo_collection_total(A3322,100000000)</f>
        <v>5.7786400000000002</v>
      </c>
      <c r="AA3322" s="2">
        <f>[1]!s_val_pe_ttm(A3322,E3322)</f>
        <v>21.348159790039063</v>
      </c>
      <c r="AB3322" s="5">
        <f>[1]!s_info_zjtxornot1(A3322,"")</f>
        <v>0</v>
      </c>
      <c r="AC3322" s="22" t="str">
        <f>[1]!s_info_nature1(A3322,"")</f>
        <v>民营企业</v>
      </c>
      <c r="AD3322" s="6" t="str">
        <f>[1]!s_info_city(A3322)</f>
        <v>杭州市</v>
      </c>
      <c r="AE3322" s="6" t="str">
        <f>[1]!s_info_province(A3322)</f>
        <v>浙江省</v>
      </c>
      <c r="AF3322">
        <v>120.153576</v>
      </c>
      <c r="AG3322">
        <v>30.287458999999998</v>
      </c>
    </row>
    <row r="3323" spans="1:33" x14ac:dyDescent="0.3">
      <c r="A3323" s="12" t="s">
        <v>201</v>
      </c>
      <c r="B3323" s="12" t="s">
        <v>202</v>
      </c>
      <c r="C3323" s="16" t="str">
        <f>[1]!s_info_mkt(A3323)</f>
        <v>北证</v>
      </c>
      <c r="D3323" s="16" t="str">
        <f>[1]!s_ipo_listeddate(A3323)</f>
        <v>2020-07-27</v>
      </c>
      <c r="E3323" s="16" t="str">
        <f>[1]!lastradeday_s("000002","")</f>
        <v>2026-06-22</v>
      </c>
      <c r="F3323" s="16" t="str">
        <f>[1]!s_info_industry_csrc2023(A3323,"",3)</f>
        <v>医药制造业</v>
      </c>
      <c r="G3323" s="16" t="str">
        <f>[1]!s_info_industry_csrc2023(A3323,"",1)</f>
        <v>制造业</v>
      </c>
      <c r="H3323" s="16">
        <f>[1]!s_is(A3323,83,"FY","YTD","20251231",1,"",100000000)</f>
        <v>1.3340370417</v>
      </c>
      <c r="I3323" s="16">
        <f>[1]!s_is(A3323,83,"FY","YTD","20241231",1,"",100000000)</f>
        <v>2.0744955319999998</v>
      </c>
      <c r="J3323" s="16">
        <f t="shared" si="153"/>
        <v>-0.3569342420256415</v>
      </c>
      <c r="K3323" s="16">
        <f>[1]!s_is(A3323,61,"FY","YTD","20251231",1,"",100000000)</f>
        <v>-0.83188081180000006</v>
      </c>
      <c r="L3323" s="16">
        <f>[1]!s_is(A3323,61,"FY","YTD","20241231",1,"",100000000)</f>
        <v>0.10536494</v>
      </c>
      <c r="M3323" s="16">
        <f t="shared" si="154"/>
        <v>-8.8952335739003878</v>
      </c>
      <c r="N3323" s="16">
        <f>[1]!s_fa_roe(A3323,"20251231")</f>
        <v>-19.385200000000001</v>
      </c>
      <c r="O3323" s="16">
        <f>[1]!s_stmnote_rdexp(A3323,"20251231",1,10000)</f>
        <v>1253.5870810000001</v>
      </c>
      <c r="P3323" s="20">
        <f t="shared" si="155"/>
        <v>9.3969435766380199E-2</v>
      </c>
      <c r="Q3323" s="16">
        <f>[1]!s_margin_tradingbalance(A3323,"",10000)</f>
        <v>686.53869999999995</v>
      </c>
      <c r="R3323" s="16">
        <f>[1]!s_margin_seclendingbalance(A3323,"",10000)</f>
        <v>0</v>
      </c>
      <c r="S3323" s="17">
        <f>[1]!s_val_ev(A3323,"",100000000)</f>
        <v>11.669937453599999</v>
      </c>
      <c r="T3323" s="17">
        <f>[1]!share_freesharesmv(A3323,"",100000000)</f>
        <v>4.3530530183999998</v>
      </c>
      <c r="U3323" s="17">
        <f>[1]!s_dq_amount_btin(A3323,E3323,100000000)</f>
        <v>7.5811870000000003E-2</v>
      </c>
      <c r="V3323" s="17">
        <f>[1]!s_dq_turn(A3323,E3323)</f>
        <v>0.99739602300535624</v>
      </c>
      <c r="W3323" s="2">
        <f>[1]!s_pq_amount(A3323,"20260101","",100000000)</f>
        <v>15.00752046</v>
      </c>
      <c r="X3323" s="2">
        <f>[1]!s_pq_avgamount(A3323,"20260101","",100000000)</f>
        <v>0.13643200418181817</v>
      </c>
      <c r="Y3323" s="17">
        <f>[1]!s_ipo_dilutedpe(A3323)</f>
        <v>22.4</v>
      </c>
      <c r="Z3323" s="12">
        <f>[1]!s_ipo_collection_total(A3323,100000000)</f>
        <v>2.8959839999999999</v>
      </c>
      <c r="AA3323" s="2">
        <f>[1]!s_val_pe_ttm(A3323,E3323)</f>
        <v>-14.216483116149902</v>
      </c>
      <c r="AB3323" s="5">
        <f>[1]!s_info_zjtxornot1(A3323,"")</f>
        <v>0</v>
      </c>
      <c r="AC3323" s="22" t="str">
        <f>[1]!s_info_nature1(A3323,"")</f>
        <v>民营企业</v>
      </c>
      <c r="AD3323" s="6" t="str">
        <f>[1]!s_info_city(A3323)</f>
        <v>呼和浩特市</v>
      </c>
      <c r="AE3323" s="6" t="str">
        <f>[1]!s_info_province(A3323)</f>
        <v>内蒙古自治区</v>
      </c>
      <c r="AF3323">
        <v>111.670801</v>
      </c>
      <c r="AG3323">
        <v>40.818311000000001</v>
      </c>
    </row>
    <row r="3324" spans="1:33" x14ac:dyDescent="0.3">
      <c r="A3324" s="12" t="s">
        <v>7100</v>
      </c>
      <c r="B3324" s="12" t="s">
        <v>7101</v>
      </c>
      <c r="C3324" s="16" t="str">
        <f>[1]!s_info_mkt(A3324)</f>
        <v>创业板</v>
      </c>
      <c r="D3324" s="16" t="str">
        <f>[1]!s_ipo_listeddate(A3324)</f>
        <v>2021-03-29</v>
      </c>
      <c r="E3324" s="16" t="str">
        <f>[1]!lastradeday_s("000002","")</f>
        <v>2026-06-22</v>
      </c>
      <c r="F3324" s="16" t="str">
        <f>[1]!s_info_industry_csrc2023(A3324,"",3)</f>
        <v>铁路、船舶、航空航天和其他运输设备制造业</v>
      </c>
      <c r="G3324" s="16" t="str">
        <f>[1]!s_info_industry_csrc2023(A3324,"",1)</f>
        <v>制造业</v>
      </c>
      <c r="H3324" s="16">
        <f>[1]!s_is(A3324,83,"FY","YTD","20251231",1,"",100000000)</f>
        <v>5.0980862279000005</v>
      </c>
      <c r="I3324" s="16">
        <f>[1]!s_is(A3324,83,"FY","YTD","20241231",1,"",100000000)</f>
        <v>4.2451339455000001</v>
      </c>
      <c r="J3324" s="16">
        <f t="shared" si="153"/>
        <v>0.20092470422615549</v>
      </c>
      <c r="K3324" s="16">
        <f>[1]!s_is(A3324,61,"FY","YTD","20251231",1,"",100000000)</f>
        <v>0.52758511470000002</v>
      </c>
      <c r="L3324" s="16">
        <f>[1]!s_is(A3324,61,"FY","YTD","20241231",1,"",100000000)</f>
        <v>0.49141168740000002</v>
      </c>
      <c r="M3324" s="16">
        <f t="shared" si="154"/>
        <v>7.3611247407218264E-2</v>
      </c>
      <c r="N3324" s="16">
        <f>[1]!s_fa_roe(A3324,"20251231")</f>
        <v>8.3218999999999994</v>
      </c>
      <c r="O3324" s="16">
        <f>[1]!s_stmnote_rdexp(A3324,"20251231",1,10000)</f>
        <v>5434.8609900000001</v>
      </c>
      <c r="P3324" s="20">
        <f t="shared" si="155"/>
        <v>0.10660590557015202</v>
      </c>
      <c r="Q3324" s="16">
        <f>[1]!s_margin_tradingbalance(A3324,"",10000)</f>
        <v>3992.7784000000001</v>
      </c>
      <c r="R3324" s="16">
        <f>[1]!s_margin_seclendingbalance(A3324,"",10000)</f>
        <v>11.988</v>
      </c>
      <c r="S3324" s="17">
        <f>[1]!s_val_ev(A3324,"",100000000)</f>
        <v>24.122192255000002</v>
      </c>
      <c r="T3324" s="17">
        <f>[1]!share_freesharesmv(A3324,"",100000000)</f>
        <v>6.1696693759999999</v>
      </c>
      <c r="U3324" s="17">
        <f>[1]!s_dq_amount_btin(A3324,E3324,100000000)</f>
        <v>0.29239769999999998</v>
      </c>
      <c r="V3324" s="17">
        <f>[1]!s_dq_turn(A3324,E3324)</f>
        <v>1.3698775728727763</v>
      </c>
      <c r="W3324" s="2">
        <f>[1]!s_pq_amount(A3324,"20260101","",100000000)</f>
        <v>53.907993619999999</v>
      </c>
      <c r="X3324" s="2">
        <f>[1]!s_pq_avgamount(A3324,"20260101","",100000000)</f>
        <v>0.4900726692727273</v>
      </c>
      <c r="Y3324" s="17">
        <f>[1]!s_ipo_dilutedpe(A3324)</f>
        <v>17.309999999999999</v>
      </c>
      <c r="Z3324" s="12">
        <f>[1]!s_ipo_collection_total(A3324,100000000)</f>
        <v>3.0924800000000001</v>
      </c>
      <c r="AA3324" s="2">
        <f>[1]!s_val_pe_ttm(A3324,E3324)</f>
        <v>55.44879150390625</v>
      </c>
      <c r="AB3324" s="5">
        <f>[1]!s_info_zjtxornot1(A3324,"")</f>
        <v>1</v>
      </c>
      <c r="AC3324" s="22" t="str">
        <f>[1]!s_info_nature1(A3324,"")</f>
        <v>民营企业</v>
      </c>
      <c r="AD3324" s="6" t="str">
        <f>[1]!s_info_city(A3324)</f>
        <v>深圳市</v>
      </c>
      <c r="AE3324" s="6" t="str">
        <f>[1]!s_info_province(A3324)</f>
        <v>广东省</v>
      </c>
      <c r="AF3324">
        <v>114.085947</v>
      </c>
      <c r="AG3324">
        <v>22.547000000000001</v>
      </c>
    </row>
    <row r="3325" spans="1:33" x14ac:dyDescent="0.3">
      <c r="A3325" s="12" t="s">
        <v>7102</v>
      </c>
      <c r="B3325" s="12" t="s">
        <v>7103</v>
      </c>
      <c r="C3325" s="16" t="str">
        <f>[1]!s_info_mkt(A3325)</f>
        <v>创业板</v>
      </c>
      <c r="D3325" s="16" t="str">
        <f>[1]!s_ipo_listeddate(A3325)</f>
        <v>2009-10-30</v>
      </c>
      <c r="E3325" s="16" t="str">
        <f>[1]!lastradeday_s("000002","")</f>
        <v>2026-06-22</v>
      </c>
      <c r="F3325" s="16" t="str">
        <f>[1]!s_info_industry_csrc2023(A3325,"",3)</f>
        <v>电气机械和器材制造业</v>
      </c>
      <c r="G3325" s="16" t="str">
        <f>[1]!s_info_industry_csrc2023(A3325,"",1)</f>
        <v>制造业</v>
      </c>
      <c r="H3325" s="16">
        <f>[1]!s_is(A3325,83,"FY","YTD","20251231",1,"",100000000)</f>
        <v>614.69630776089991</v>
      </c>
      <c r="I3325" s="16">
        <f>[1]!s_is(A3325,83,"FY","YTD","20241231",1,"",100000000)</f>
        <v>486.14556525089995</v>
      </c>
      <c r="J3325" s="16">
        <f t="shared" si="153"/>
        <v>0.26442849981292094</v>
      </c>
      <c r="K3325" s="16">
        <f>[1]!s_is(A3325,61,"FY","YTD","20251231",1,"",100000000)</f>
        <v>41.343036708900001</v>
      </c>
      <c r="L3325" s="16">
        <f>[1]!s_is(A3325,61,"FY","YTD","20241231",1,"",100000000)</f>
        <v>40.755852843699998</v>
      </c>
      <c r="M3325" s="16">
        <f t="shared" si="154"/>
        <v>1.4407350704986412E-2</v>
      </c>
      <c r="N3325" s="16">
        <f>[1]!s_fa_roe(A3325,"20251231")</f>
        <v>10.348599999999999</v>
      </c>
      <c r="O3325" s="16">
        <f>[1]!s_stmnote_rdexp(A3325,"20251231",1,10000)</f>
        <v>343495.88990100002</v>
      </c>
      <c r="P3325" s="20">
        <f t="shared" si="155"/>
        <v>5.5880584536487983E-2</v>
      </c>
      <c r="Q3325" s="16">
        <f>[1]!s_margin_tradingbalance(A3325,"",10000)</f>
        <v>622260.51560000004</v>
      </c>
      <c r="R3325" s="16">
        <f>[1]!s_margin_seclendingbalance(A3325,"",10000)</f>
        <v>901.28319999999997</v>
      </c>
      <c r="S3325" s="17">
        <f>[1]!s_val_ev(A3325,"",100000000)</f>
        <v>1526.3064374505002</v>
      </c>
      <c r="T3325" s="17">
        <f>[1]!share_freesharesmv(A3325,"",100000000)</f>
        <v>971.06364841109996</v>
      </c>
      <c r="U3325" s="17">
        <f>[1]!s_dq_amount_btin(A3325,E3325,100000000)</f>
        <v>102.90409922000001</v>
      </c>
      <c r="V3325" s="17">
        <f>[1]!s_dq_turn(A3325,E3325)</f>
        <v>7.0815462337993837</v>
      </c>
      <c r="W3325" s="2">
        <f>[1]!s_pq_amount(A3325,"20260101","",100000000)</f>
        <v>5056.9886528099996</v>
      </c>
      <c r="X3325" s="2">
        <f>[1]!s_pq_avgamount(A3325,"20260101","",100000000)</f>
        <v>45.972624116454547</v>
      </c>
      <c r="Y3325" s="17">
        <f>[1]!s_ipo_dilutedpe(A3325)</f>
        <v>54.56</v>
      </c>
      <c r="Z3325" s="12">
        <f>[1]!s_ipo_collection_total(A3325,100000000)</f>
        <v>3.96</v>
      </c>
      <c r="AA3325" s="2">
        <f>[1]!s_val_pe_ttm(A3325,E3325)</f>
        <v>34.073207855224609</v>
      </c>
      <c r="AB3325" s="5">
        <f>[1]!s_info_zjtxornot1(A3325,"")</f>
        <v>1</v>
      </c>
      <c r="AC3325" s="22" t="str">
        <f>[1]!s_info_nature1(A3325,"")</f>
        <v>民营企业</v>
      </c>
      <c r="AD3325" s="6" t="str">
        <f>[1]!s_info_city(A3325)</f>
        <v>惠州市</v>
      </c>
      <c r="AE3325" s="6" t="str">
        <f>[1]!s_info_province(A3325)</f>
        <v>广东省</v>
      </c>
      <c r="AF3325">
        <v>114.412599</v>
      </c>
      <c r="AG3325">
        <v>23.079404</v>
      </c>
    </row>
    <row r="3326" spans="1:33" x14ac:dyDescent="0.3">
      <c r="A3326" s="12" t="s">
        <v>7104</v>
      </c>
      <c r="B3326" s="12" t="s">
        <v>7105</v>
      </c>
      <c r="C3326" s="16" t="str">
        <f>[1]!s_info_mkt(A3326)</f>
        <v>主板</v>
      </c>
      <c r="D3326" s="16" t="str">
        <f>[1]!s_ipo_listeddate(A3326)</f>
        <v>2015-12-22</v>
      </c>
      <c r="E3326" s="16" t="str">
        <f>[1]!lastradeday_s("000002","")</f>
        <v>2026-06-22</v>
      </c>
      <c r="F3326" s="16" t="str">
        <f>[1]!s_info_industry_csrc2023(A3326,"",3)</f>
        <v>计算机、通信和其他电子设备制造业</v>
      </c>
      <c r="G3326" s="16" t="str">
        <f>[1]!s_info_industry_csrc2023(A3326,"",1)</f>
        <v>制造业</v>
      </c>
      <c r="H3326" s="16">
        <f>[1]!s_is(A3326,83,"FY","YTD","20251231",1,"",100000000)</f>
        <v>55.3231020833</v>
      </c>
      <c r="I3326" s="16">
        <f>[1]!s_is(A3326,83,"FY","YTD","20241231",1,"",100000000)</f>
        <v>46.934662899099997</v>
      </c>
      <c r="J3326" s="16">
        <f t="shared" si="153"/>
        <v>0.1787258854342566</v>
      </c>
      <c r="K3326" s="16">
        <f>[1]!s_is(A3326,61,"FY","YTD","20251231",1,"",100000000)</f>
        <v>2.9963988755000002</v>
      </c>
      <c r="L3326" s="16">
        <f>[1]!s_is(A3326,61,"FY","YTD","20241231",1,"",100000000)</f>
        <v>2.3017904044999997</v>
      </c>
      <c r="M3326" s="16">
        <f t="shared" si="154"/>
        <v>0.30176877514218542</v>
      </c>
      <c r="N3326" s="16">
        <f>[1]!s_fa_roe(A3326,"20251231")</f>
        <v>14.2819</v>
      </c>
      <c r="O3326" s="16">
        <f>[1]!s_stmnote_rdexp(A3326,"20251231",1,10000)</f>
        <v>14136.677780000002</v>
      </c>
      <c r="P3326" s="20">
        <f t="shared" si="155"/>
        <v>2.5552937647484779E-2</v>
      </c>
      <c r="Q3326" s="16">
        <f>[1]!s_margin_tradingbalance(A3326,"",10000)</f>
        <v>20311.2513</v>
      </c>
      <c r="R3326" s="16">
        <f>[1]!s_margin_seclendingbalance(A3326,"",10000)</f>
        <v>26.319600000000001</v>
      </c>
      <c r="S3326" s="17">
        <f>[1]!s_val_ev(A3326,"",100000000)</f>
        <v>124.10224745390002</v>
      </c>
      <c r="T3326" s="17">
        <f>[1]!share_freesharesmv(A3326,"",100000000)</f>
        <v>50.515296951500005</v>
      </c>
      <c r="U3326" s="17">
        <f>[1]!s_dq_amount_btin(A3326,E3326,100000000)</f>
        <v>8.2286364899999995</v>
      </c>
      <c r="V3326" s="17">
        <f>[1]!s_dq_turn(A3326,E3326)</f>
        <v>6.715834847655926</v>
      </c>
      <c r="W3326" s="2">
        <f>[1]!s_pq_amount(A3326,"20260101","",100000000)</f>
        <v>520.27342302</v>
      </c>
      <c r="X3326" s="2">
        <f>[1]!s_pq_avgamount(A3326,"20260101","",100000000)</f>
        <v>4.7297583910909093</v>
      </c>
      <c r="Y3326" s="17">
        <f>[1]!s_ipo_dilutedpe(A3326)</f>
        <v>22.97</v>
      </c>
      <c r="Z3326" s="12">
        <f>[1]!s_ipo_collection_total(A3326,100000000)</f>
        <v>3.2290800000000002</v>
      </c>
      <c r="AA3326" s="2">
        <f>[1]!s_val_pe_ttm(A3326,E3326)</f>
        <v>48.651897430419922</v>
      </c>
      <c r="AB3326" s="5">
        <f>[1]!s_info_zjtxornot1(A3326,"")</f>
        <v>0</v>
      </c>
      <c r="AC3326" s="22" t="str">
        <f>[1]!s_info_nature1(A3326,"")</f>
        <v>民营企业</v>
      </c>
      <c r="AD3326" s="6" t="str">
        <f>[1]!s_info_city(A3326)</f>
        <v>深圳市</v>
      </c>
      <c r="AE3326" s="6" t="str">
        <f>[1]!s_info_province(A3326)</f>
        <v>广东省</v>
      </c>
      <c r="AF3326">
        <v>114.085947</v>
      </c>
      <c r="AG3326">
        <v>22.547000000000001</v>
      </c>
    </row>
    <row r="3327" spans="1:33" x14ac:dyDescent="0.3">
      <c r="A3327" s="12" t="s">
        <v>7106</v>
      </c>
      <c r="B3327" s="12" t="s">
        <v>7107</v>
      </c>
      <c r="C3327" s="16" t="str">
        <f>[1]!s_info_mkt(A3327)</f>
        <v>主板</v>
      </c>
      <c r="D3327" s="16" t="str">
        <f>[1]!s_ipo_listeddate(A3327)</f>
        <v>2000-03-09</v>
      </c>
      <c r="E3327" s="16" t="str">
        <f>[1]!lastradeday_s("000002","")</f>
        <v>2026-06-22</v>
      </c>
      <c r="F3327" s="16" t="str">
        <f>[1]!s_info_industry_csrc2023(A3327,"",3)</f>
        <v>医药制造业</v>
      </c>
      <c r="G3327" s="16" t="str">
        <f>[1]!s_info_industry_csrc2023(A3327,"",1)</f>
        <v>制造业</v>
      </c>
      <c r="H3327" s="16">
        <f>[1]!s_is(A3327,83,"FY","YTD","20251231",1,"",100000000)</f>
        <v>316.02577614080002</v>
      </c>
      <c r="I3327" s="16">
        <f>[1]!s_is(A3327,83,"FY","YTD","20241231",1,"",100000000)</f>
        <v>276.16611772610003</v>
      </c>
      <c r="J3327" s="16">
        <f t="shared" si="153"/>
        <v>0.14433218217678889</v>
      </c>
      <c r="K3327" s="16">
        <f>[1]!s_is(A3327,61,"FY","YTD","20251231",1,"",100000000)</f>
        <v>34.2100121382</v>
      </c>
      <c r="L3327" s="16">
        <f>[1]!s_is(A3327,61,"FY","YTD","20241231",1,"",100000000)</f>
        <v>33.678889681999998</v>
      </c>
      <c r="M3327" s="16">
        <f t="shared" si="154"/>
        <v>1.5770189017955231E-2</v>
      </c>
      <c r="N3327" s="16">
        <f>[1]!s_fa_roe(A3327,"20251231")</f>
        <v>16.261500000000002</v>
      </c>
      <c r="O3327" s="16">
        <f>[1]!s_stmnote_rdexp(A3327,"20251231",1,10000)</f>
        <v>173350.706335</v>
      </c>
      <c r="P3327" s="20">
        <f t="shared" si="155"/>
        <v>5.4853344069556678E-2</v>
      </c>
      <c r="Q3327" s="16">
        <f>[1]!s_margin_tradingbalance(A3327,"",10000)</f>
        <v>100802.68520000001</v>
      </c>
      <c r="R3327" s="16">
        <f>[1]!s_margin_seclendingbalance(A3327,"",10000)</f>
        <v>834.10350000000005</v>
      </c>
      <c r="S3327" s="17">
        <f>[1]!s_val_ev(A3327,"",100000000)</f>
        <v>391.09119663000001</v>
      </c>
      <c r="T3327" s="17">
        <f>[1]!share_freesharesmv(A3327,"",100000000)</f>
        <v>143.47956113999999</v>
      </c>
      <c r="U3327" s="17">
        <f>[1]!s_dq_amount_btin(A3327,E3327,100000000)</f>
        <v>2.6141483999999999</v>
      </c>
      <c r="V3327" s="17">
        <f>[1]!s_dq_turn(A3327,E3327)</f>
        <v>0.68306314809027435</v>
      </c>
      <c r="W3327" s="2">
        <f>[1]!s_pq_amount(A3327,"20260101","",100000000)</f>
        <v>371.01508283999999</v>
      </c>
      <c r="X3327" s="2">
        <f>[1]!s_pq_avgamount(A3327,"20260101","",100000000)</f>
        <v>3.3728643894545454</v>
      </c>
      <c r="Y3327" s="17">
        <f>[1]!s_ipo_dilutedpe(A3327)</f>
        <v>0</v>
      </c>
      <c r="Z3327" s="12">
        <f>[1]!s_ipo_collection_total(A3327,100000000)</f>
        <v>16.899999999999999</v>
      </c>
      <c r="AA3327" s="2">
        <f>[1]!s_val_pe_ttm(A3327,E3327)</f>
        <v>12.120148658752441</v>
      </c>
      <c r="AB3327" s="5">
        <f>[1]!s_info_zjtxornot1(A3327,"")</f>
        <v>0</v>
      </c>
      <c r="AC3327" s="22" t="str">
        <f>[1]!s_info_nature1(A3327,"")</f>
        <v>中央国有企业</v>
      </c>
      <c r="AD3327" s="6" t="str">
        <f>[1]!s_info_city(A3327)</f>
        <v>深圳市</v>
      </c>
      <c r="AE3327" s="6" t="str">
        <f>[1]!s_info_province(A3327)</f>
        <v>广东省</v>
      </c>
      <c r="AF3327">
        <v>114.085947</v>
      </c>
      <c r="AG3327">
        <v>22.547000000000001</v>
      </c>
    </row>
    <row r="3328" spans="1:33" x14ac:dyDescent="0.3">
      <c r="A3328" s="12" t="s">
        <v>7108</v>
      </c>
      <c r="B3328" s="12" t="s">
        <v>7109</v>
      </c>
      <c r="C3328" s="16" t="str">
        <f>[1]!s_info_mkt(A3328)</f>
        <v>主板</v>
      </c>
      <c r="D3328" s="16" t="str">
        <f>[1]!s_ipo_listeddate(A3328)</f>
        <v>2001-08-22</v>
      </c>
      <c r="E3328" s="16" t="str">
        <f>[1]!lastradeday_s("000002","")</f>
        <v>2026-06-22</v>
      </c>
      <c r="F3328" s="16" t="str">
        <f>[1]!s_info_industry_csrc2023(A3328,"",3)</f>
        <v>医药制造业</v>
      </c>
      <c r="G3328" s="16" t="str">
        <f>[1]!s_info_industry_csrc2023(A3328,"",1)</f>
        <v>制造业</v>
      </c>
      <c r="H3328" s="16">
        <f>[1]!s_is(A3328,83,"FY","YTD","20251231",1,"",100000000)</f>
        <v>62.186424508000002</v>
      </c>
      <c r="I3328" s="16">
        <f>[1]!s_is(A3328,83,"FY","YTD","20241231",1,"",100000000)</f>
        <v>80.168947566300005</v>
      </c>
      <c r="J3328" s="16">
        <f t="shared" si="153"/>
        <v>-0.22430783494355333</v>
      </c>
      <c r="K3328" s="16">
        <f>[1]!s_is(A3328,61,"FY","YTD","20251231",1,"",100000000)</f>
        <v>17.778526404600001</v>
      </c>
      <c r="L3328" s="16">
        <f>[1]!s_is(A3328,61,"FY","YTD","20241231",1,"",100000000)</f>
        <v>25.315540600199999</v>
      </c>
      <c r="M3328" s="16">
        <f t="shared" si="154"/>
        <v>-0.29772282230229968</v>
      </c>
      <c r="N3328" s="16">
        <f>[1]!s_fa_roe(A3328,"20251231")</f>
        <v>12.132400000000001</v>
      </c>
      <c r="O3328" s="16">
        <f>[1]!s_stmnote_rdexp(A3328,"20251231",1,10000)</f>
        <v>39305.069660000001</v>
      </c>
      <c r="P3328" s="20">
        <f t="shared" si="155"/>
        <v>6.3205225209472499E-2</v>
      </c>
      <c r="Q3328" s="16">
        <f>[1]!s_margin_tradingbalance(A3328,"",10000)</f>
        <v>14359.7174</v>
      </c>
      <c r="R3328" s="16">
        <f>[1]!s_margin_seclendingbalance(A3328,"",10000)</f>
        <v>292.52390000000003</v>
      </c>
      <c r="S3328" s="17">
        <f>[1]!s_val_ev(A3328,"",100000000)</f>
        <v>237.23586572399998</v>
      </c>
      <c r="T3328" s="17">
        <f>[1]!share_freesharesmv(A3328,"",100000000)</f>
        <v>91.3658139108</v>
      </c>
      <c r="U3328" s="17">
        <f>[1]!s_dq_amount_btin(A3328,E3328,100000000)</f>
        <v>1.28634407</v>
      </c>
      <c r="V3328" s="17">
        <f>[1]!s_dq_turn(A3328,E3328)</f>
        <v>0.54503501575021807</v>
      </c>
      <c r="W3328" s="2">
        <f>[1]!s_pq_amount(A3328,"20260101","",100000000)</f>
        <v>163.46212161</v>
      </c>
      <c r="X3328" s="2">
        <f>[1]!s_pq_avgamount(A3328,"20260101","",100000000)</f>
        <v>1.4860192873636364</v>
      </c>
      <c r="Y3328" s="17">
        <f>[1]!s_ipo_dilutedpe(A3328)</f>
        <v>50.23</v>
      </c>
      <c r="Z3328" s="12">
        <f>[1]!s_ipo_collection_total(A3328,100000000)</f>
        <v>3.4319999999999999</v>
      </c>
      <c r="AA3328" s="2">
        <f>[1]!s_val_pe_ttm(A3328,E3328)</f>
        <v>13.652616500854492</v>
      </c>
      <c r="AB3328" s="5">
        <f>[1]!s_info_zjtxornot1(A3328,"")</f>
        <v>0</v>
      </c>
      <c r="AC3328" s="22" t="str">
        <f>[1]!s_info_nature1(A3328,"")</f>
        <v>民营企业</v>
      </c>
      <c r="AD3328" s="6" t="str">
        <f>[1]!s_info_city(A3328)</f>
        <v>荆州市</v>
      </c>
      <c r="AE3328" s="6" t="str">
        <f>[1]!s_info_province(A3328)</f>
        <v>湖北省</v>
      </c>
      <c r="AF3328">
        <v>112.23813</v>
      </c>
      <c r="AG3328">
        <v>30.326857</v>
      </c>
    </row>
    <row r="3329" spans="1:33" x14ac:dyDescent="0.3">
      <c r="A3329" s="12" t="s">
        <v>7110</v>
      </c>
      <c r="B3329" s="12" t="s">
        <v>7111</v>
      </c>
      <c r="C3329" s="16" t="str">
        <f>[1]!s_info_mkt(A3329)</f>
        <v>主板</v>
      </c>
      <c r="D3329" s="16" t="str">
        <f>[1]!s_ipo_listeddate(A3329)</f>
        <v>2011-04-22</v>
      </c>
      <c r="E3329" s="16" t="str">
        <f>[1]!lastradeday_s("000002","")</f>
        <v>2026-06-22</v>
      </c>
      <c r="F3329" s="16" t="str">
        <f>[1]!s_info_industry_csrc2023(A3329,"",3)</f>
        <v>文教、工美、体育和娱乐用品制造业</v>
      </c>
      <c r="G3329" s="16" t="str">
        <f>[1]!s_info_industry_csrc2023(A3329,"",1)</f>
        <v>制造业</v>
      </c>
      <c r="H3329" s="16">
        <f>[1]!s_is(A3329,83,"FY","YTD","20251231",1,"",100000000)</f>
        <v>32.802180784699999</v>
      </c>
      <c r="I3329" s="16">
        <f>[1]!s_is(A3329,83,"FY","YTD","20241231",1,"",100000000)</f>
        <v>39.342844903299998</v>
      </c>
      <c r="J3329" s="16">
        <f t="shared" si="153"/>
        <v>-0.16624786882281051</v>
      </c>
      <c r="K3329" s="16">
        <f>[1]!s_is(A3329,61,"FY","YTD","20251231",1,"",100000000)</f>
        <v>-3.5950697852999998</v>
      </c>
      <c r="L3329" s="16">
        <f>[1]!s_is(A3329,61,"FY","YTD","20241231",1,"",100000000)</f>
        <v>0.17977465059999997</v>
      </c>
      <c r="M3329" s="16">
        <f t="shared" si="154"/>
        <v>-20.997645793227314</v>
      </c>
      <c r="N3329" s="16">
        <f>[1]!s_fa_roe(A3329,"20251231")</f>
        <v>-12.3835</v>
      </c>
      <c r="O3329" s="16">
        <f>[1]!s_stmnote_rdexp(A3329,"20251231",1,10000)</f>
        <v>2462.947827</v>
      </c>
      <c r="P3329" s="20">
        <f t="shared" si="155"/>
        <v>7.5084880580525261E-3</v>
      </c>
      <c r="Q3329" s="16">
        <f>[1]!s_margin_tradingbalance(A3329,"",10000)</f>
        <v>10796.95</v>
      </c>
      <c r="R3329" s="16">
        <f>[1]!s_margin_seclendingbalance(A3329,"",10000)</f>
        <v>23.9785</v>
      </c>
      <c r="S3329" s="17">
        <f>[1]!s_val_ev(A3329,"",100000000)</f>
        <v>24.182400000000001</v>
      </c>
      <c r="T3329" s="17">
        <f>[1]!share_freesharesmv(A3329,"",100000000)</f>
        <v>11.098293876600001</v>
      </c>
      <c r="U3329" s="17">
        <f>[1]!s_dq_amount_btin(A3329,E3329,100000000)</f>
        <v>0.33211639000000004</v>
      </c>
      <c r="V3329" s="17">
        <f>[1]!s_dq_turn(A3329,E3329)</f>
        <v>1.4112128787878786</v>
      </c>
      <c r="W3329" s="2">
        <f>[1]!s_pq_amount(A3329,"20260101","",100000000)</f>
        <v>104.09635426</v>
      </c>
      <c r="X3329" s="2">
        <f>[1]!s_pq_avgamount(A3329,"20260101","",100000000)</f>
        <v>0.94633049327272734</v>
      </c>
      <c r="Y3329" s="17">
        <f>[1]!s_ipo_dilutedpe(A3329)</f>
        <v>44.44</v>
      </c>
      <c r="Z3329" s="12">
        <f>[1]!s_ipo_collection_total(A3329,100000000)</f>
        <v>19.2</v>
      </c>
      <c r="AA3329" s="2">
        <f>[1]!s_val_pe_ttm(A3329,E3329)</f>
        <v>-7.8216142654418945</v>
      </c>
      <c r="AB3329" s="5">
        <f>[1]!s_info_zjtxornot1(A3329,"")</f>
        <v>0</v>
      </c>
      <c r="AC3329" s="22" t="str">
        <f>[1]!s_info_nature1(A3329,"")</f>
        <v>民营企业</v>
      </c>
      <c r="AD3329" s="6" t="str">
        <f>[1]!s_info_city(A3329)</f>
        <v>绍兴市</v>
      </c>
      <c r="AE3329" s="6" t="str">
        <f>[1]!s_info_province(A3329)</f>
        <v>浙江省</v>
      </c>
      <c r="AF3329">
        <v>120.582112</v>
      </c>
      <c r="AG3329">
        <v>29.997116999999999</v>
      </c>
    </row>
    <row r="3330" spans="1:33" x14ac:dyDescent="0.3">
      <c r="A3330" s="12" t="s">
        <v>7112</v>
      </c>
      <c r="B3330" s="12" t="s">
        <v>7113</v>
      </c>
      <c r="C3330" s="16" t="str">
        <f>[1]!s_info_mkt(A3330)</f>
        <v>主板</v>
      </c>
      <c r="D3330" s="16" t="str">
        <f>[1]!s_ipo_listeddate(A3330)</f>
        <v>2020-01-06</v>
      </c>
      <c r="E3330" s="16" t="str">
        <f>[1]!lastradeday_s("000002","")</f>
        <v>2026-06-22</v>
      </c>
      <c r="F3330" s="16" t="str">
        <f>[1]!s_info_industry_csrc2023(A3330,"",3)</f>
        <v>公共设施管理业</v>
      </c>
      <c r="G3330" s="16" t="str">
        <f>[1]!s_info_industry_csrc2023(A3330,"",1)</f>
        <v>水利、环境和公共设施管理业</v>
      </c>
      <c r="H3330" s="16">
        <f>[1]!s_is(A3330,83,"FY","YTD","20251231",1,"",100000000)</f>
        <v>36.1108403088</v>
      </c>
      <c r="I3330" s="16">
        <f>[1]!s_is(A3330,83,"FY","YTD","20241231",1,"",100000000)</f>
        <v>39.144195817700002</v>
      </c>
      <c r="J3330" s="16">
        <f t="shared" si="153"/>
        <v>-7.7491833604827698E-2</v>
      </c>
      <c r="K3330" s="16">
        <f>[1]!s_is(A3330,61,"FY","YTD","20251231",1,"",100000000)</f>
        <v>1.8394545835</v>
      </c>
      <c r="L3330" s="16">
        <f>[1]!s_is(A3330,61,"FY","YTD","20241231",1,"",100000000)</f>
        <v>2.8921859335000004</v>
      </c>
      <c r="M3330" s="16">
        <f t="shared" si="154"/>
        <v>-0.36399158774900398</v>
      </c>
      <c r="N3330" s="16">
        <f>[1]!s_fa_roe(A3330,"20251231")</f>
        <v>7.3346999999999998</v>
      </c>
      <c r="O3330" s="16">
        <f>[1]!s_stmnote_rdexp(A3330,"20251231",1,10000)</f>
        <v>1223.6572349999999</v>
      </c>
      <c r="P3330" s="20">
        <f t="shared" si="155"/>
        <v>3.3886146778528492E-3</v>
      </c>
      <c r="Q3330" s="16">
        <f>[1]!s_margin_tradingbalance(A3330,"",10000)</f>
        <v>0</v>
      </c>
      <c r="R3330" s="16">
        <f>[1]!s_margin_seclendingbalance(A3330,"",10000)</f>
        <v>0</v>
      </c>
      <c r="S3330" s="17">
        <f>[1]!s_val_ev(A3330,"",100000000)</f>
        <v>48.059086319999999</v>
      </c>
      <c r="T3330" s="17">
        <f>[1]!share_freesharesmv(A3330,"",100000000)</f>
        <v>18.551824888799999</v>
      </c>
      <c r="U3330" s="17">
        <f>[1]!s_dq_amount_btin(A3330,E3330,100000000)</f>
        <v>0.58521922999999998</v>
      </c>
      <c r="V3330" s="17">
        <f>[1]!s_dq_turn(A3330,E3330)</f>
        <v>1.5662999494058105</v>
      </c>
      <c r="W3330" s="2">
        <f>[1]!s_pq_amount(A3330,"20260101","",100000000)</f>
        <v>79.211393860000001</v>
      </c>
      <c r="X3330" s="2">
        <f>[1]!s_pq_avgamount(A3330,"20260101","",100000000)</f>
        <v>0.72010358054545442</v>
      </c>
      <c r="Y3330" s="17">
        <f>[1]!s_ipo_dilutedpe(A3330)</f>
        <v>22.99</v>
      </c>
      <c r="Z3330" s="12">
        <f>[1]!s_ipo_collection_total(A3330,100000000)</f>
        <v>2.347086</v>
      </c>
      <c r="AA3330" s="2">
        <f>[1]!s_val_pe_ttm(A3330,E3330)</f>
        <v>31.789510726928711</v>
      </c>
      <c r="AB3330" s="5">
        <f>[1]!s_info_zjtxornot1(A3330,"")</f>
        <v>0</v>
      </c>
      <c r="AC3330" s="22" t="str">
        <f>[1]!s_info_nature1(A3330,"")</f>
        <v>民营企业</v>
      </c>
      <c r="AD3330" s="6" t="str">
        <f>[1]!s_info_city(A3330)</f>
        <v>广州市</v>
      </c>
      <c r="AE3330" s="6" t="str">
        <f>[1]!s_info_province(A3330)</f>
        <v>广东省</v>
      </c>
      <c r="AF3330">
        <v>113.280637</v>
      </c>
      <c r="AG3330">
        <v>23.125177999999998</v>
      </c>
    </row>
    <row r="3331" spans="1:33" x14ac:dyDescent="0.3">
      <c r="A3331" s="12" t="s">
        <v>7114</v>
      </c>
      <c r="B3331" s="12" t="s">
        <v>7115</v>
      </c>
      <c r="C3331" s="16" t="str">
        <f>[1]!s_info_mkt(A3331)</f>
        <v>主板</v>
      </c>
      <c r="D3331" s="16" t="str">
        <f>[1]!s_ipo_listeddate(A3331)</f>
        <v>2015-04-27</v>
      </c>
      <c r="E3331" s="16" t="str">
        <f>[1]!lastradeday_s("000002","")</f>
        <v>2026-06-22</v>
      </c>
      <c r="F3331" s="16" t="str">
        <f>[1]!s_info_industry_csrc2023(A3331,"",3)</f>
        <v>专用设备制造业</v>
      </c>
      <c r="G3331" s="16" t="str">
        <f>[1]!s_info_industry_csrc2023(A3331,"",1)</f>
        <v>制造业</v>
      </c>
      <c r="H3331" s="16">
        <f>[1]!s_is(A3331,83,"FY","YTD","20251231",1,"",100000000)</f>
        <v>3.8640345188</v>
      </c>
      <c r="I3331" s="16">
        <f>[1]!s_is(A3331,83,"FY","YTD","20241231",1,"",100000000)</f>
        <v>2.6939295026000001</v>
      </c>
      <c r="J3331" s="16">
        <f t="shared" ref="J3331:J3394" si="156">H3331/I3331-1</f>
        <v>0.43434878866380622</v>
      </c>
      <c r="K3331" s="16">
        <f>[1]!s_is(A3331,61,"FY","YTD","20251231",1,"",100000000)</f>
        <v>-0.98986644200000007</v>
      </c>
      <c r="L3331" s="16">
        <f>[1]!s_is(A3331,61,"FY","YTD","20241231",1,"",100000000)</f>
        <v>-1.7464000130000001</v>
      </c>
      <c r="M3331" s="16">
        <f t="shared" ref="M3331:M3394" si="157">(K3331-L3331)/ABS(L3331)</f>
        <v>0.43319604063699696</v>
      </c>
      <c r="N3331" s="16">
        <f>[1]!s_fa_roe(A3331,"20251231")</f>
        <v>-52.696800000000003</v>
      </c>
      <c r="O3331" s="16">
        <f>[1]!s_stmnote_rdexp(A3331,"20251231",1,10000)</f>
        <v>2407.3764409999999</v>
      </c>
      <c r="P3331" s="20">
        <f t="shared" ref="P3331:P3394" si="158">O3331/H3331/10000</f>
        <v>6.2302146352140389E-2</v>
      </c>
      <c r="Q3331" s="16">
        <f>[1]!s_margin_tradingbalance(A3331,"",10000)</f>
        <v>1863.1611</v>
      </c>
      <c r="R3331" s="16">
        <f>[1]!s_margin_seclendingbalance(A3331,"",10000)</f>
        <v>0</v>
      </c>
      <c r="S3331" s="17">
        <f>[1]!s_val_ev(A3331,"",100000000)</f>
        <v>13.87072358</v>
      </c>
      <c r="T3331" s="17">
        <f>[1]!share_freesharesmv(A3331,"",100000000)</f>
        <v>7.7597153314000007</v>
      </c>
      <c r="U3331" s="17">
        <f>[1]!s_dq_amount_btin(A3331,E3331,100000000)</f>
        <v>0.21446465000000001</v>
      </c>
      <c r="V3331" s="17">
        <f>[1]!s_dq_turn(A3331,E3331)</f>
        <v>1.6167696153846154</v>
      </c>
      <c r="W3331" s="2">
        <f>[1]!s_pq_amount(A3331,"20260101","",100000000)</f>
        <v>25.156262250000001</v>
      </c>
      <c r="X3331" s="2">
        <f>[1]!s_pq_avgamount(A3331,"20260101","",100000000)</f>
        <v>0.23079139678899083</v>
      </c>
      <c r="Y3331" s="17">
        <f>[1]!s_ipo_dilutedpe(A3331)</f>
        <v>21.19</v>
      </c>
      <c r="Z3331" s="12">
        <f>[1]!s_ipo_collection_total(A3331,100000000)</f>
        <v>5.6150000000000002</v>
      </c>
      <c r="AA3331" s="2">
        <f>[1]!s_val_pe_ttm(A3331,E3331)</f>
        <v>-13.685447692871094</v>
      </c>
      <c r="AB3331" s="5">
        <f>[1]!s_info_zjtxornot1(A3331,"")</f>
        <v>1</v>
      </c>
      <c r="AC3331" s="22" t="str">
        <f>[1]!s_info_nature1(A3331,"")</f>
        <v>公众企业</v>
      </c>
      <c r="AD3331" s="6" t="str">
        <f>[1]!s_info_city(A3331)</f>
        <v>湖州市</v>
      </c>
      <c r="AE3331" s="6" t="str">
        <f>[1]!s_info_province(A3331)</f>
        <v>浙江省</v>
      </c>
      <c r="AF3331">
        <v>120.10239799999999</v>
      </c>
      <c r="AG3331">
        <v>30.867197999999998</v>
      </c>
    </row>
    <row r="3332" spans="1:33" x14ac:dyDescent="0.3">
      <c r="A3332" s="12" t="s">
        <v>7116</v>
      </c>
      <c r="B3332" s="12" t="s">
        <v>7117</v>
      </c>
      <c r="C3332" s="16" t="str">
        <f>[1]!s_info_mkt(A3332)</f>
        <v>创业板</v>
      </c>
      <c r="D3332" s="16" t="str">
        <f>[1]!s_ipo_listeddate(A3332)</f>
        <v>2016-04-29</v>
      </c>
      <c r="E3332" s="16" t="str">
        <f>[1]!lastradeday_s("000002","")</f>
        <v>2026-06-22</v>
      </c>
      <c r="F3332" s="16" t="str">
        <f>[1]!s_info_industry_csrc2023(A3332,"",3)</f>
        <v>汽车制造业</v>
      </c>
      <c r="G3332" s="16" t="str">
        <f>[1]!s_info_industry_csrc2023(A3332,"",1)</f>
        <v>制造业</v>
      </c>
      <c r="H3332" s="16">
        <f>[1]!s_is(A3332,83,"FY","YTD","20251231",1,"",100000000)</f>
        <v>22.944836452800001</v>
      </c>
      <c r="I3332" s="16">
        <f>[1]!s_is(A3332,83,"FY","YTD","20241231",1,"",100000000)</f>
        <v>16.695663696800001</v>
      </c>
      <c r="J3332" s="16">
        <f t="shared" si="156"/>
        <v>0.37429915153344617</v>
      </c>
      <c r="K3332" s="16">
        <f>[1]!s_is(A3332,61,"FY","YTD","20251231",1,"",100000000)</f>
        <v>1.1956627801000002</v>
      </c>
      <c r="L3332" s="16">
        <f>[1]!s_is(A3332,61,"FY","YTD","20241231",1,"",100000000)</f>
        <v>1.3788186946000001</v>
      </c>
      <c r="M3332" s="16">
        <f t="shared" si="157"/>
        <v>-0.1328353867098778</v>
      </c>
      <c r="N3332" s="16">
        <f>[1]!s_fa_roe(A3332,"20251231")</f>
        <v>5.6767000000000003</v>
      </c>
      <c r="O3332" s="16">
        <f>[1]!s_stmnote_rdexp(A3332,"20251231",1,10000)</f>
        <v>8804.9538579999989</v>
      </c>
      <c r="P3332" s="20">
        <f t="shared" si="158"/>
        <v>3.8374445928663459E-2</v>
      </c>
      <c r="Q3332" s="16">
        <f>[1]!s_margin_tradingbalance(A3332,"",10000)</f>
        <v>49560.141799999998</v>
      </c>
      <c r="R3332" s="16">
        <f>[1]!s_margin_seclendingbalance(A3332,"",10000)</f>
        <v>25.2925</v>
      </c>
      <c r="S3332" s="17">
        <f>[1]!s_val_ev(A3332,"",100000000)</f>
        <v>61.809941220399999</v>
      </c>
      <c r="T3332" s="17">
        <f>[1]!share_freesharesmv(A3332,"",100000000)</f>
        <v>38.590027304000003</v>
      </c>
      <c r="U3332" s="17">
        <f>[1]!s_dq_amount_btin(A3332,E3332,100000000)</f>
        <v>1.30433552</v>
      </c>
      <c r="V3332" s="17">
        <f>[1]!s_dq_turn(A3332,E3332)</f>
        <v>2.2125582627662386</v>
      </c>
      <c r="W3332" s="2">
        <f>[1]!s_pq_amount(A3332,"20260101","",100000000)</f>
        <v>193.51055048000001</v>
      </c>
      <c r="X3332" s="2">
        <f>[1]!s_pq_avgamount(A3332,"20260101","",100000000)</f>
        <v>1.7591868225454546</v>
      </c>
      <c r="Y3332" s="17">
        <f>[1]!s_ipo_dilutedpe(A3332)</f>
        <v>22.99</v>
      </c>
      <c r="Z3332" s="12">
        <f>[1]!s_ipo_collection_total(A3332,100000000)</f>
        <v>4.1541639999999997</v>
      </c>
      <c r="AA3332" s="2">
        <f>[1]!s_val_pe_ttm(A3332,E3332)</f>
        <v>59.265243530273438</v>
      </c>
      <c r="AB3332" s="5">
        <f>[1]!s_info_zjtxornot1(A3332,"")</f>
        <v>1</v>
      </c>
      <c r="AC3332" s="22" t="str">
        <f>[1]!s_info_nature1(A3332,"")</f>
        <v>公众企业</v>
      </c>
      <c r="AD3332" s="6" t="str">
        <f>[1]!s_info_city(A3332)</f>
        <v>扬州市</v>
      </c>
      <c r="AE3332" s="6" t="str">
        <f>[1]!s_info_province(A3332)</f>
        <v>江苏省</v>
      </c>
      <c r="AF3332">
        <v>119.421003</v>
      </c>
      <c r="AG3332">
        <v>32.393158999999997</v>
      </c>
    </row>
    <row r="3333" spans="1:33" x14ac:dyDescent="0.3">
      <c r="A3333" s="12" t="s">
        <v>7118</v>
      </c>
      <c r="B3333" s="12" t="s">
        <v>7119</v>
      </c>
      <c r="C3333" s="16" t="str">
        <f>[1]!s_info_mkt(A3333)</f>
        <v>主板</v>
      </c>
      <c r="D3333" s="16" t="str">
        <f>[1]!s_ipo_listeddate(A3333)</f>
        <v>2008-06-05</v>
      </c>
      <c r="E3333" s="16" t="str">
        <f>[1]!lastradeday_s("000002","")</f>
        <v>2026-06-22</v>
      </c>
      <c r="F3333" s="16" t="str">
        <f>[1]!s_info_industry_csrc2023(A3333,"",3)</f>
        <v>电气机械和器材制造业</v>
      </c>
      <c r="G3333" s="16" t="str">
        <f>[1]!s_info_industry_csrc2023(A3333,"",1)</f>
        <v>制造业</v>
      </c>
      <c r="H3333" s="16">
        <f>[1]!s_is(A3333,83,"FY","YTD","20251231",1,"",100000000)</f>
        <v>81.133659864799995</v>
      </c>
      <c r="I3333" s="16">
        <f>[1]!s_is(A3333,83,"FY","YTD","20241231",1,"",100000000)</f>
        <v>67.561999482900006</v>
      </c>
      <c r="J3333" s="16">
        <f t="shared" si="156"/>
        <v>0.20087712746475161</v>
      </c>
      <c r="K3333" s="16">
        <f>[1]!s_is(A3333,61,"FY","YTD","20251231",1,"",100000000)</f>
        <v>7.1060928602999995</v>
      </c>
      <c r="L3333" s="16">
        <f>[1]!s_is(A3333,61,"FY","YTD","20241231",1,"",100000000)</f>
        <v>4.8783956222000002</v>
      </c>
      <c r="M3333" s="16">
        <f t="shared" si="157"/>
        <v>0.4566454651530249</v>
      </c>
      <c r="N3333" s="16">
        <f>[1]!s_fa_roe(A3333,"20251231")</f>
        <v>9.7568000000000001</v>
      </c>
      <c r="O3333" s="16">
        <f>[1]!s_stmnote_rdexp(A3333,"20251231",1,10000)</f>
        <v>46768.639879000002</v>
      </c>
      <c r="P3333" s="20">
        <f t="shared" si="158"/>
        <v>5.7643942054302261E-2</v>
      </c>
      <c r="Q3333" s="16">
        <f>[1]!s_margin_tradingbalance(A3333,"",10000)</f>
        <v>109497.16009999999</v>
      </c>
      <c r="R3333" s="16">
        <f>[1]!s_margin_seclendingbalance(A3333,"",10000)</f>
        <v>781.45039999999995</v>
      </c>
      <c r="S3333" s="17">
        <f>[1]!s_val_ev(A3333,"",100000000)</f>
        <v>378.41293403039998</v>
      </c>
      <c r="T3333" s="17">
        <f>[1]!share_freesharesmv(A3333,"",100000000)</f>
        <v>307.57312931600001</v>
      </c>
      <c r="U3333" s="17">
        <f>[1]!s_dq_amount_btin(A3333,E3333,100000000)</f>
        <v>38.71156276</v>
      </c>
      <c r="V3333" s="17">
        <f>[1]!s_dq_turn(A3333,E3333)</f>
        <v>11.21086232604798</v>
      </c>
      <c r="W3333" s="2">
        <f>[1]!s_pq_amount(A3333,"20260101","",100000000)</f>
        <v>1814.77460748</v>
      </c>
      <c r="X3333" s="2">
        <f>[1]!s_pq_avgamount(A3333,"20260101","",100000000)</f>
        <v>16.497950977090909</v>
      </c>
      <c r="Y3333" s="17">
        <f>[1]!s_ipo_dilutedpe(A3333)</f>
        <v>28.24</v>
      </c>
      <c r="Z3333" s="12">
        <f>[1]!s_ipo_collection_total(A3333,100000000)</f>
        <v>2.48976</v>
      </c>
      <c r="AA3333" s="2">
        <f>[1]!s_val_pe_ttm(A3333,E3333)</f>
        <v>49.487083435058594</v>
      </c>
      <c r="AB3333" s="5">
        <f>[1]!s_info_zjtxornot1(A3333,"")</f>
        <v>1</v>
      </c>
      <c r="AC3333" s="22" t="str">
        <f>[1]!s_info_nature1(A3333,"")</f>
        <v>民营企业</v>
      </c>
      <c r="AD3333" s="6" t="str">
        <f>[1]!s_info_city(A3333)</f>
        <v>张家港市</v>
      </c>
      <c r="AE3333" s="6" t="str">
        <f>[1]!s_info_province(A3333)</f>
        <v>江苏省</v>
      </c>
      <c r="AF3333">
        <v>120.627279</v>
      </c>
      <c r="AG3333">
        <v>31.907812</v>
      </c>
    </row>
    <row r="3334" spans="1:33" x14ac:dyDescent="0.3">
      <c r="A3334" s="12" t="s">
        <v>7120</v>
      </c>
      <c r="B3334" s="12" t="s">
        <v>7121</v>
      </c>
      <c r="C3334" s="16" t="str">
        <f>[1]!s_info_mkt(A3334)</f>
        <v>科创板</v>
      </c>
      <c r="D3334" s="16" t="str">
        <f>[1]!s_ipo_listeddate(A3334)</f>
        <v>2020-05-11</v>
      </c>
      <c r="E3334" s="16" t="str">
        <f>[1]!lastradeday_s("000002","")</f>
        <v>2026-06-22</v>
      </c>
      <c r="F3334" s="16" t="str">
        <f>[1]!s_info_industry_csrc2023(A3334,"",3)</f>
        <v>软件和信息技术服务业</v>
      </c>
      <c r="G3334" s="16" t="str">
        <f>[1]!s_info_industry_csrc2023(A3334,"",1)</f>
        <v>信息传输、软件和信息技术服务业</v>
      </c>
      <c r="H3334" s="16">
        <f>[1]!s_is(A3334,83,"FY","YTD","20251231",1,"",100000000)</f>
        <v>10.5409252816</v>
      </c>
      <c r="I3334" s="16">
        <f>[1]!s_is(A3334,83,"FY","YTD","20241231",1,"",100000000)</f>
        <v>11.1421167295</v>
      </c>
      <c r="J3334" s="16">
        <f t="shared" si="156"/>
        <v>-5.3956663935163962E-2</v>
      </c>
      <c r="K3334" s="16">
        <f>[1]!s_is(A3334,61,"FY","YTD","20251231",1,"",100000000)</f>
        <v>1.0588271486</v>
      </c>
      <c r="L3334" s="16">
        <f>[1]!s_is(A3334,61,"FY","YTD","20241231",1,"",100000000)</f>
        <v>1.2429296656</v>
      </c>
      <c r="M3334" s="16">
        <f t="shared" si="157"/>
        <v>-0.14811981892083009</v>
      </c>
      <c r="N3334" s="16">
        <f>[1]!s_fa_roe(A3334,"20251231")</f>
        <v>8.5329999999999995</v>
      </c>
      <c r="O3334" s="16">
        <f>[1]!s_stmnote_rdexp(A3334,"20251231",1,10000)</f>
        <v>8293.3341529999998</v>
      </c>
      <c r="P3334" s="20">
        <f t="shared" si="158"/>
        <v>7.8677477844157143E-2</v>
      </c>
      <c r="Q3334" s="16">
        <f>[1]!s_margin_tradingbalance(A3334,"",10000)</f>
        <v>25789.127700000001</v>
      </c>
      <c r="R3334" s="16">
        <f>[1]!s_margin_seclendingbalance(A3334,"",10000)</f>
        <v>0</v>
      </c>
      <c r="S3334" s="17">
        <f>[1]!s_val_ev(A3334,"",100000000)</f>
        <v>40.521013303900006</v>
      </c>
      <c r="T3334" s="17">
        <f>[1]!share_freesharesmv(A3334,"",100000000)</f>
        <v>22.937697038099998</v>
      </c>
      <c r="U3334" s="17">
        <f>[1]!s_dq_amount_btin(A3334,E3334,100000000)</f>
        <v>0.58244178999999996</v>
      </c>
      <c r="V3334" s="17">
        <f>[1]!s_dq_turn(A3334,E3334)</f>
        <v>1.4848088686422174</v>
      </c>
      <c r="W3334" s="2">
        <f>[1]!s_pq_amount(A3334,"20260101","",100000000)</f>
        <v>71.522411199999993</v>
      </c>
      <c r="X3334" s="2">
        <f>[1]!s_pq_avgamount(A3334,"20260101","",100000000)</f>
        <v>0.6502037381818182</v>
      </c>
      <c r="Y3334" s="17">
        <f>[1]!s_ipo_dilutedpe(A3334)</f>
        <v>34.82</v>
      </c>
      <c r="Z3334" s="12">
        <f>[1]!s_ipo_collection_total(A3334,100000000)</f>
        <v>4.5971489999999999</v>
      </c>
      <c r="AA3334" s="2">
        <f>[1]!s_val_pe_ttm(A3334,E3334)</f>
        <v>105.60251617431641</v>
      </c>
      <c r="AB3334" s="5">
        <f>[1]!s_info_zjtxornot1(A3334,"")</f>
        <v>0</v>
      </c>
      <c r="AC3334" s="22" t="str">
        <f>[1]!s_info_nature1(A3334,"")</f>
        <v>民营企业</v>
      </c>
      <c r="AD3334" s="6" t="str">
        <f>[1]!s_info_city(A3334)</f>
        <v>苏州市</v>
      </c>
      <c r="AE3334" s="6" t="str">
        <f>[1]!s_info_province(A3334)</f>
        <v>江苏省</v>
      </c>
      <c r="AF3334">
        <v>120.619585</v>
      </c>
      <c r="AG3334">
        <v>31.299378999999998</v>
      </c>
    </row>
    <row r="3335" spans="1:33" x14ac:dyDescent="0.3">
      <c r="A3335" s="12" t="s">
        <v>7122</v>
      </c>
      <c r="B3335" s="12" t="s">
        <v>7123</v>
      </c>
      <c r="C3335" s="16" t="str">
        <f>[1]!s_info_mkt(A3335)</f>
        <v>创业板</v>
      </c>
      <c r="D3335" s="16" t="str">
        <f>[1]!s_ipo_listeddate(A3335)</f>
        <v>2015-06-12</v>
      </c>
      <c r="E3335" s="16" t="str">
        <f>[1]!lastradeday_s("000002","")</f>
        <v>2026-06-22</v>
      </c>
      <c r="F3335" s="16" t="str">
        <f>[1]!s_info_industry_csrc2023(A3335,"",3)</f>
        <v>通用设备制造业</v>
      </c>
      <c r="G3335" s="16" t="str">
        <f>[1]!s_info_industry_csrc2023(A3335,"",1)</f>
        <v>制造业</v>
      </c>
      <c r="H3335" s="16">
        <f>[1]!s_is(A3335,83,"FY","YTD","20251231",1,"",100000000)</f>
        <v>17.6883941866</v>
      </c>
      <c r="I3335" s="16">
        <f>[1]!s_is(A3335,83,"FY","YTD","20241231",1,"",100000000)</f>
        <v>15.6652372831</v>
      </c>
      <c r="J3335" s="16">
        <f t="shared" si="156"/>
        <v>0.1291494579327328</v>
      </c>
      <c r="K3335" s="16">
        <f>[1]!s_is(A3335,61,"FY","YTD","20251231",1,"",100000000)</f>
        <v>3.8539869104000002</v>
      </c>
      <c r="L3335" s="16">
        <f>[1]!s_is(A3335,61,"FY","YTD","20241231",1,"",100000000)</f>
        <v>3.9245437769999998</v>
      </c>
      <c r="M3335" s="16">
        <f t="shared" si="157"/>
        <v>-1.7978361462930269E-2</v>
      </c>
      <c r="N3335" s="16">
        <f>[1]!s_fa_roe(A3335,"20251231")</f>
        <v>13.835100000000001</v>
      </c>
      <c r="O3335" s="16">
        <f>[1]!s_stmnote_rdexp(A3335,"20251231",1,10000)</f>
        <v>8979.1844079999992</v>
      </c>
      <c r="P3335" s="20">
        <f t="shared" si="158"/>
        <v>5.0763140584023508E-2</v>
      </c>
      <c r="Q3335" s="16">
        <f>[1]!s_margin_tradingbalance(A3335,"",10000)</f>
        <v>0</v>
      </c>
      <c r="R3335" s="16">
        <f>[1]!s_margin_seclendingbalance(A3335,"",10000)</f>
        <v>0</v>
      </c>
      <c r="S3335" s="17">
        <f>[1]!s_val_ev(A3335,"",100000000)</f>
        <v>61.660655020499995</v>
      </c>
      <c r="T3335" s="17">
        <f>[1]!share_freesharesmv(A3335,"",100000000)</f>
        <v>44.823096633499993</v>
      </c>
      <c r="U3335" s="17">
        <f>[1]!s_dq_amount_btin(A3335,E3335,100000000)</f>
        <v>0.99173933000000003</v>
      </c>
      <c r="V3335" s="17">
        <f>[1]!s_dq_turn(A3335,E3335)</f>
        <v>1.7163896063047914</v>
      </c>
      <c r="W3335" s="2">
        <f>[1]!s_pq_amount(A3335,"20260101","",100000000)</f>
        <v>153.45300194999999</v>
      </c>
      <c r="X3335" s="2">
        <f>[1]!s_pq_avgamount(A3335,"20260101","",100000000)</f>
        <v>1.3950272904545453</v>
      </c>
      <c r="Y3335" s="17">
        <f>[1]!s_ipo_dilutedpe(A3335)</f>
        <v>21.84</v>
      </c>
      <c r="Z3335" s="12">
        <f>[1]!s_ipo_collection_total(A3335,100000000)</f>
        <v>4.61564</v>
      </c>
      <c r="AA3335" s="2">
        <f>[1]!s_val_pe_ttm(A3335,E3335)</f>
        <v>17.243743896484375</v>
      </c>
      <c r="AB3335" s="5">
        <f>[1]!s_info_zjtxornot1(A3335,"")</f>
        <v>1</v>
      </c>
      <c r="AC3335" s="22" t="str">
        <f>[1]!s_info_nature1(A3335,"")</f>
        <v>地方国有企业</v>
      </c>
      <c r="AD3335" s="6" t="str">
        <f>[1]!s_info_city(A3335)</f>
        <v>成都市</v>
      </c>
      <c r="AE3335" s="6" t="str">
        <f>[1]!s_info_province(A3335)</f>
        <v>四川省</v>
      </c>
      <c r="AF3335">
        <v>104.065735</v>
      </c>
      <c r="AG3335">
        <v>30.659462000000001</v>
      </c>
    </row>
    <row r="3336" spans="1:33" x14ac:dyDescent="0.3">
      <c r="A3336" s="12" t="s">
        <v>7124</v>
      </c>
      <c r="B3336" s="12" t="s">
        <v>7125</v>
      </c>
      <c r="C3336" s="16" t="str">
        <f>[1]!s_info_mkt(A3336)</f>
        <v>主板</v>
      </c>
      <c r="D3336" s="16" t="str">
        <f>[1]!s_ipo_listeddate(A3336)</f>
        <v>1998-06-30</v>
      </c>
      <c r="E3336" s="16" t="str">
        <f>[1]!lastradeday_s("000002","")</f>
        <v>2026-06-22</v>
      </c>
      <c r="F3336" s="16" t="str">
        <f>[1]!s_info_industry_csrc2023(A3336,"",3)</f>
        <v>专业技术服务业</v>
      </c>
      <c r="G3336" s="16" t="str">
        <f>[1]!s_info_industry_csrc2023(A3336,"",1)</f>
        <v>科学研究和技术服务业</v>
      </c>
      <c r="H3336" s="16">
        <f>[1]!s_is(A3336,83,"FY","YTD","20251231",1,"",100000000)</f>
        <v>3.3072380764999996</v>
      </c>
      <c r="I3336" s="16">
        <f>[1]!s_is(A3336,83,"FY","YTD","20241231",1,"",100000000)</f>
        <v>0.51876775460000002</v>
      </c>
      <c r="J3336" s="16">
        <f t="shared" si="156"/>
        <v>5.3751805064485394</v>
      </c>
      <c r="K3336" s="16">
        <f>[1]!s_is(A3336,61,"FY","YTD","20251231",1,"",100000000)</f>
        <v>-0.64030421339999999</v>
      </c>
      <c r="L3336" s="16">
        <f>[1]!s_is(A3336,61,"FY","YTD","20241231",1,"",100000000)</f>
        <v>-0.27834328399999997</v>
      </c>
      <c r="M3336" s="16">
        <f t="shared" si="157"/>
        <v>-1.3004119380872148</v>
      </c>
      <c r="N3336" s="16">
        <f>[1]!s_fa_roe(A3336,"20251231")</f>
        <v>-57.482399999999998</v>
      </c>
      <c r="O3336" s="16">
        <f>[1]!s_stmnote_rdexp(A3336,"20251231",1,10000)</f>
        <v>475.82533000000001</v>
      </c>
      <c r="P3336" s="20">
        <f t="shared" si="158"/>
        <v>1.4387392712397615E-2</v>
      </c>
      <c r="Q3336" s="16">
        <f>[1]!s_margin_tradingbalance(A3336,"",10000)</f>
        <v>0</v>
      </c>
      <c r="R3336" s="16">
        <f>[1]!s_margin_seclendingbalance(A3336,"",10000)</f>
        <v>0</v>
      </c>
      <c r="S3336" s="17">
        <f>[1]!s_val_ev(A3336,"",100000000)</f>
        <v>19.331999852100001</v>
      </c>
      <c r="T3336" s="17">
        <f>[1]!share_freesharesmv(A3336,"",100000000)</f>
        <v>8.6425859104000011</v>
      </c>
      <c r="U3336" s="17">
        <f>[1]!s_dq_amount_btin(A3336,E3336,100000000)</f>
        <v>0.13433718</v>
      </c>
      <c r="V3336" s="17">
        <f>[1]!s_dq_turn(A3336,E3336)</f>
        <v>1.5023486945986908</v>
      </c>
      <c r="W3336" s="2">
        <f>[1]!s_pq_amount(A3336,"20260101","",100000000)</f>
        <v>28.685320969999999</v>
      </c>
      <c r="X3336" s="2">
        <f>[1]!s_pq_avgamount(A3336,"20260101","",100000000)</f>
        <v>0.2656048237962963</v>
      </c>
      <c r="Y3336" s="17">
        <f>[1]!s_ipo_dilutedpe(A3336)</f>
        <v>0</v>
      </c>
      <c r="Z3336" s="12">
        <f>[1]!s_ipo_collection_total(A3336,100000000)</f>
        <v>1.9305000000000001</v>
      </c>
      <c r="AA3336" s="2">
        <f>[1]!s_val_pe_ttm(A3336,E3336)</f>
        <v>-30.534389495849609</v>
      </c>
      <c r="AB3336" s="5">
        <f>[1]!s_info_zjtxornot1(A3336,"")</f>
        <v>0</v>
      </c>
      <c r="AC3336" s="22" t="str">
        <f>[1]!s_info_nature1(A3336,"")</f>
        <v>公众企业</v>
      </c>
      <c r="AD3336" s="6" t="str">
        <f>[1]!s_info_city(A3336)</f>
        <v>南昌市</v>
      </c>
      <c r="AE3336" s="6" t="str">
        <f>[1]!s_info_province(A3336)</f>
        <v>江西省</v>
      </c>
      <c r="AF3336">
        <v>115.892151</v>
      </c>
      <c r="AG3336">
        <v>28.676493000000001</v>
      </c>
    </row>
    <row r="3337" spans="1:33" x14ac:dyDescent="0.3">
      <c r="A3337" s="12" t="s">
        <v>7126</v>
      </c>
      <c r="B3337" s="12" t="s">
        <v>7127</v>
      </c>
      <c r="C3337" s="16" t="str">
        <f>[1]!s_info_mkt(A3337)</f>
        <v>主板</v>
      </c>
      <c r="D3337" s="16" t="str">
        <f>[1]!s_ipo_listeddate(A3337)</f>
        <v>1997-03-18</v>
      </c>
      <c r="E3337" s="16" t="str">
        <f>[1]!lastradeday_s("000002","")</f>
        <v>2026-06-22</v>
      </c>
      <c r="F3337" s="16" t="str">
        <f>[1]!s_info_industry_csrc2023(A3337,"",3)</f>
        <v>农副食品加工业</v>
      </c>
      <c r="G3337" s="16" t="str">
        <f>[1]!s_info_industry_csrc2023(A3337,"",1)</f>
        <v>制造业</v>
      </c>
      <c r="H3337" s="16">
        <f>[1]!s_is(A3337,83,"FY","YTD","20251231",1,"",100000000)</f>
        <v>10.1856075031</v>
      </c>
      <c r="I3337" s="16">
        <f>[1]!s_is(A3337,83,"FY","YTD","20241231",1,"",100000000)</f>
        <v>11.2091320828</v>
      </c>
      <c r="J3337" s="16">
        <f t="shared" si="156"/>
        <v>-9.1311670889359986E-2</v>
      </c>
      <c r="K3337" s="16">
        <f>[1]!s_is(A3337,61,"FY","YTD","20251231",1,"",100000000)</f>
        <v>-0.1429799645</v>
      </c>
      <c r="L3337" s="16">
        <f>[1]!s_is(A3337,61,"FY","YTD","20241231",1,"",100000000)</f>
        <v>-0.65250016960000001</v>
      </c>
      <c r="M3337" s="16">
        <f t="shared" si="157"/>
        <v>0.78087367458057444</v>
      </c>
      <c r="N3337" s="16">
        <f>[1]!s_fa_roe(A3337,"20251231")</f>
        <v>-4.0259999999999998</v>
      </c>
      <c r="O3337" s="16">
        <f>[1]!s_stmnote_rdexp(A3337,"20251231",1,10000)</f>
        <v>774.30140900000004</v>
      </c>
      <c r="P3337" s="20">
        <f t="shared" si="158"/>
        <v>7.6019168102083312E-3</v>
      </c>
      <c r="Q3337" s="16">
        <f>[1]!s_margin_tradingbalance(A3337,"",10000)</f>
        <v>0</v>
      </c>
      <c r="R3337" s="16">
        <f>[1]!s_margin_seclendingbalance(A3337,"",10000)</f>
        <v>0</v>
      </c>
      <c r="S3337" s="17">
        <f>[1]!s_val_ev(A3337,"",100000000)</f>
        <v>18.509772223199999</v>
      </c>
      <c r="T3337" s="17">
        <f>[1]!share_freesharesmv(A3337,"",100000000)</f>
        <v>10.659545663999999</v>
      </c>
      <c r="U3337" s="17">
        <f>[1]!s_dq_amount_btin(A3337,E3337,100000000)</f>
        <v>0.35085065999999998</v>
      </c>
      <c r="V3337" s="17">
        <f>[1]!s_dq_turn(A3337,E3337)</f>
        <v>2.5361249472761549</v>
      </c>
      <c r="W3337" s="2">
        <f>[1]!s_pq_amount(A3337,"20260101","",100000000)</f>
        <v>58.981075310000001</v>
      </c>
      <c r="X3337" s="2">
        <f>[1]!s_pq_avgamount(A3337,"20260101","",100000000)</f>
        <v>0.53619159372727276</v>
      </c>
      <c r="Y3337" s="17">
        <f>[1]!s_ipo_dilutedpe(A3337)</f>
        <v>0</v>
      </c>
      <c r="Z3337" s="12">
        <f>[1]!s_ipo_collection_total(A3337,100000000)</f>
        <v>3.53</v>
      </c>
      <c r="AA3337" s="2">
        <f>[1]!s_val_pe_ttm(A3337,E3337)</f>
        <v>-103.69131469726563</v>
      </c>
      <c r="AB3337" s="5">
        <f>[1]!s_info_zjtxornot1(A3337,"")</f>
        <v>0</v>
      </c>
      <c r="AC3337" s="22" t="str">
        <f>[1]!s_info_nature1(A3337,"")</f>
        <v>地方国有企业</v>
      </c>
      <c r="AD3337" s="6" t="str">
        <f>[1]!s_info_city(A3337)</f>
        <v>岳阳市</v>
      </c>
      <c r="AE3337" s="6" t="str">
        <f>[1]!s_info_province(A3337)</f>
        <v>湖南省</v>
      </c>
      <c r="AF3337">
        <v>113.13285500000001</v>
      </c>
      <c r="AG3337">
        <v>29.370290000000001</v>
      </c>
    </row>
    <row r="3338" spans="1:33" x14ac:dyDescent="0.3">
      <c r="A3338" s="12" t="s">
        <v>7128</v>
      </c>
      <c r="B3338" s="12" t="s">
        <v>7129</v>
      </c>
      <c r="C3338" s="16" t="str">
        <f>[1]!s_info_mkt(A3338)</f>
        <v>创业板</v>
      </c>
      <c r="D3338" s="16" t="str">
        <f>[1]!s_ipo_listeddate(A3338)</f>
        <v>2012-03-19</v>
      </c>
      <c r="E3338" s="16" t="str">
        <f>[1]!lastradeday_s("000002","")</f>
        <v>2026-06-22</v>
      </c>
      <c r="F3338" s="16" t="str">
        <f>[1]!s_info_industry_csrc2023(A3338,"",3)</f>
        <v>专用设备制造业</v>
      </c>
      <c r="G3338" s="16" t="str">
        <f>[1]!s_info_industry_csrc2023(A3338,"",1)</f>
        <v>制造业</v>
      </c>
      <c r="H3338" s="16">
        <f>[1]!s_is(A3338,83,"FY","YTD","20251231",1,"",100000000)</f>
        <v>46.593359135</v>
      </c>
      <c r="I3338" s="16">
        <f>[1]!s_is(A3338,83,"FY","YTD","20241231",1,"",100000000)</f>
        <v>44.431235706099997</v>
      </c>
      <c r="J3338" s="16">
        <f t="shared" si="156"/>
        <v>4.8662239402969432E-2</v>
      </c>
      <c r="K3338" s="16">
        <f>[1]!s_is(A3338,61,"FY","YTD","20251231",1,"",100000000)</f>
        <v>0.92648858690000002</v>
      </c>
      <c r="L3338" s="16">
        <f>[1]!s_is(A3338,61,"FY","YTD","20241231",1,"",100000000)</f>
        <v>3.2629099305000002</v>
      </c>
      <c r="M3338" s="16">
        <f t="shared" si="157"/>
        <v>-0.71605450146212668</v>
      </c>
      <c r="N3338" s="16">
        <f>[1]!s_fa_roe(A3338,"20251231")</f>
        <v>2.8637000000000001</v>
      </c>
      <c r="O3338" s="16">
        <f>[1]!s_stmnote_rdexp(A3338,"20251231",1,10000)</f>
        <v>27463.110945999997</v>
      </c>
      <c r="P3338" s="20">
        <f t="shared" si="158"/>
        <v>5.8942114189337896E-2</v>
      </c>
      <c r="Q3338" s="16">
        <f>[1]!s_margin_tradingbalance(A3338,"",10000)</f>
        <v>24693.568899999998</v>
      </c>
      <c r="R3338" s="16">
        <f>[1]!s_margin_seclendingbalance(A3338,"",10000)</f>
        <v>157.3329</v>
      </c>
      <c r="S3338" s="17">
        <f>[1]!s_val_ev(A3338,"",100000000)</f>
        <v>79.573278109699999</v>
      </c>
      <c r="T3338" s="17">
        <f>[1]!share_freesharesmv(A3338,"",100000000)</f>
        <v>41.157083421999999</v>
      </c>
      <c r="U3338" s="17">
        <f>[1]!s_dq_amount_btin(A3338,E3338,100000000)</f>
        <v>0.69596678000000001</v>
      </c>
      <c r="V3338" s="17">
        <f>[1]!s_dq_turn(A3338,E3338)</f>
        <v>1.1066278605694742</v>
      </c>
      <c r="W3338" s="2">
        <f>[1]!s_pq_amount(A3338,"20260101","",100000000)</f>
        <v>130.85124916000001</v>
      </c>
      <c r="X3338" s="2">
        <f>[1]!s_pq_avgamount(A3338,"20260101","",100000000)</f>
        <v>1.1895568105454544</v>
      </c>
      <c r="Y3338" s="17">
        <f>[1]!s_ipo_dilutedpe(A3338)</f>
        <v>29.32</v>
      </c>
      <c r="Z3338" s="12">
        <f>[1]!s_ipo_collection_total(A3338,100000000)</f>
        <v>6.38</v>
      </c>
      <c r="AA3338" s="2">
        <f>[1]!s_val_pe_ttm(A3338,E3338)</f>
        <v>67.309715270996094</v>
      </c>
      <c r="AB3338" s="5">
        <f>[1]!s_info_zjtxornot1(A3338,"")</f>
        <v>0</v>
      </c>
      <c r="AC3338" s="22" t="str">
        <f>[1]!s_info_nature1(A3338,"")</f>
        <v>民营企业</v>
      </c>
      <c r="AD3338" s="6" t="str">
        <f>[1]!s_info_city(A3338)</f>
        <v>长沙市</v>
      </c>
      <c r="AE3338" s="6" t="str">
        <f>[1]!s_info_province(A3338)</f>
        <v>湖南省</v>
      </c>
      <c r="AF3338">
        <v>112.98227900000001</v>
      </c>
      <c r="AG3338">
        <v>28.194089999999999</v>
      </c>
    </row>
    <row r="3339" spans="1:33" x14ac:dyDescent="0.3">
      <c r="A3339" s="12" t="s">
        <v>7130</v>
      </c>
      <c r="B3339" s="12" t="s">
        <v>7131</v>
      </c>
      <c r="C3339" s="16" t="str">
        <f>[1]!s_info_mkt(A3339)</f>
        <v>主板</v>
      </c>
      <c r="D3339" s="16" t="str">
        <f>[1]!s_ipo_listeddate(A3339)</f>
        <v>2009-12-16</v>
      </c>
      <c r="E3339" s="16" t="str">
        <f>[1]!lastradeday_s("000002","")</f>
        <v>2026-06-22</v>
      </c>
      <c r="F3339" s="16" t="str">
        <f>[1]!s_info_industry_csrc2023(A3339,"",3)</f>
        <v>水上运输业</v>
      </c>
      <c r="G3339" s="16" t="str">
        <f>[1]!s_info_industry_csrc2023(A3339,"",1)</f>
        <v>交通运输、仓储和邮政业</v>
      </c>
      <c r="H3339" s="16">
        <f>[1]!s_is(A3339,83,"FY","YTD","20251231",1,"",100000000)</f>
        <v>51.199283910699997</v>
      </c>
      <c r="I3339" s="16">
        <f>[1]!s_is(A3339,83,"FY","YTD","20241231",1,"",100000000)</f>
        <v>42.198175070600001</v>
      </c>
      <c r="J3339" s="16">
        <f t="shared" si="156"/>
        <v>0.21330564236582772</v>
      </c>
      <c r="K3339" s="16">
        <f>[1]!s_is(A3339,61,"FY","YTD","20251231",1,"",100000000)</f>
        <v>1.7314215655</v>
      </c>
      <c r="L3339" s="16">
        <f>[1]!s_is(A3339,61,"FY","YTD","20241231",1,"",100000000)</f>
        <v>2.5688219788</v>
      </c>
      <c r="M3339" s="16">
        <f t="shared" si="157"/>
        <v>-0.32598616027537392</v>
      </c>
      <c r="N3339" s="16">
        <f>[1]!s_fa_roe(A3339,"20251231")</f>
        <v>4.1795999999999998</v>
      </c>
      <c r="O3339" s="16">
        <f>[1]!s_stmnote_rdexp(A3339,"20251231",1,10000)</f>
        <v>800.84785499999998</v>
      </c>
      <c r="P3339" s="20">
        <f t="shared" si="158"/>
        <v>1.5641778435745524E-3</v>
      </c>
      <c r="Q3339" s="16">
        <f>[1]!s_margin_tradingbalance(A3339,"",10000)</f>
        <v>23861.094400000002</v>
      </c>
      <c r="R3339" s="16">
        <f>[1]!s_margin_seclendingbalance(A3339,"",10000)</f>
        <v>49.8949</v>
      </c>
      <c r="S3339" s="17">
        <f>[1]!s_val_ev(A3339,"",100000000)</f>
        <v>150.4692045251</v>
      </c>
      <c r="T3339" s="17">
        <f>[1]!share_freesharesmv(A3339,"",100000000)</f>
        <v>41.580243207900004</v>
      </c>
      <c r="U3339" s="17">
        <f>[1]!s_dq_amount_btin(A3339,E3339,100000000)</f>
        <v>1.34500043</v>
      </c>
      <c r="V3339" s="17">
        <f>[1]!s_dq_turn(A3339,E3339)</f>
        <v>0.90879941381752394</v>
      </c>
      <c r="W3339" s="2">
        <f>[1]!s_pq_amount(A3339,"20260101","",100000000)</f>
        <v>260.12135210000002</v>
      </c>
      <c r="X3339" s="2">
        <f>[1]!s_pq_avgamount(A3339,"20260101","",100000000)</f>
        <v>2.3647395645454545</v>
      </c>
      <c r="Y3339" s="17">
        <f>[1]!s_ipo_dilutedpe(A3339)</f>
        <v>47.32</v>
      </c>
      <c r="Z3339" s="12">
        <f>[1]!s_ipo_collection_total(A3339,100000000)</f>
        <v>13.272</v>
      </c>
      <c r="AA3339" s="2">
        <f>[1]!s_val_pe_ttm(A3339,E3339)</f>
        <v>85.509864807128906</v>
      </c>
      <c r="AB3339" s="5">
        <f>[1]!s_info_zjtxornot1(A3339,"")</f>
        <v>0</v>
      </c>
      <c r="AC3339" s="22" t="str">
        <f>[1]!s_info_nature1(A3339,"")</f>
        <v>中央国有企业</v>
      </c>
      <c r="AD3339" s="6" t="str">
        <f>[1]!s_info_city(A3339)</f>
        <v>海口市</v>
      </c>
      <c r="AE3339" s="6" t="str">
        <f>[1]!s_info_province(A3339)</f>
        <v>海南省</v>
      </c>
      <c r="AF3339">
        <v>110.33119000000001</v>
      </c>
      <c r="AG3339">
        <v>20.031970999999999</v>
      </c>
    </row>
    <row r="3340" spans="1:33" x14ac:dyDescent="0.3">
      <c r="A3340" s="12" t="s">
        <v>7132</v>
      </c>
      <c r="B3340" s="12" t="s">
        <v>7133</v>
      </c>
      <c r="C3340" s="16" t="str">
        <f>[1]!s_info_mkt(A3340)</f>
        <v>创业板</v>
      </c>
      <c r="D3340" s="16" t="str">
        <f>[1]!s_ipo_listeddate(A3340)</f>
        <v>2021-06-30</v>
      </c>
      <c r="E3340" s="16" t="str">
        <f>[1]!lastradeday_s("000002","")</f>
        <v>2026-06-22</v>
      </c>
      <c r="F3340" s="16" t="str">
        <f>[1]!s_info_industry_csrc2023(A3340,"",3)</f>
        <v>铁路、船舶、航空航天和其他运输设备制造业</v>
      </c>
      <c r="G3340" s="16" t="str">
        <f>[1]!s_info_industry_csrc2023(A3340,"",1)</f>
        <v>制造业</v>
      </c>
      <c r="H3340" s="16">
        <f>[1]!s_is(A3340,83,"FY","YTD","20251231",1,"",100000000)</f>
        <v>3.8513291264999996</v>
      </c>
      <c r="I3340" s="16">
        <f>[1]!s_is(A3340,83,"FY","YTD","20241231",1,"",100000000)</f>
        <v>3.6602786236</v>
      </c>
      <c r="J3340" s="16">
        <f t="shared" si="156"/>
        <v>5.2195617477910794E-2</v>
      </c>
      <c r="K3340" s="16">
        <f>[1]!s_is(A3340,61,"FY","YTD","20251231",1,"",100000000)</f>
        <v>0.70816554489999994</v>
      </c>
      <c r="L3340" s="16">
        <f>[1]!s_is(A3340,61,"FY","YTD","20241231",1,"",100000000)</f>
        <v>0.67252362959999989</v>
      </c>
      <c r="M3340" s="16">
        <f t="shared" si="157"/>
        <v>5.2997268395162507E-2</v>
      </c>
      <c r="N3340" s="16">
        <f>[1]!s_fa_roe(A3340,"20251231")</f>
        <v>6.8312999999999997</v>
      </c>
      <c r="O3340" s="16">
        <f>[1]!s_stmnote_rdexp(A3340,"20251231",1,10000)</f>
        <v>2233.0022309999999</v>
      </c>
      <c r="P3340" s="20">
        <f t="shared" si="158"/>
        <v>5.7980041633816475E-2</v>
      </c>
      <c r="Q3340" s="16">
        <f>[1]!s_margin_tradingbalance(A3340,"",10000)</f>
        <v>19651.6132</v>
      </c>
      <c r="R3340" s="16">
        <f>[1]!s_margin_seclendingbalance(A3340,"",10000)</f>
        <v>27.236599999999999</v>
      </c>
      <c r="S3340" s="17">
        <f>[1]!s_val_ev(A3340,"",100000000)</f>
        <v>43.203887999999999</v>
      </c>
      <c r="T3340" s="17">
        <f>[1]!share_freesharesmv(A3340,"",100000000)</f>
        <v>13.086172814400001</v>
      </c>
      <c r="U3340" s="17">
        <f>[1]!s_dq_amount_btin(A3340,E3340,100000000)</f>
        <v>0.51304819000000002</v>
      </c>
      <c r="V3340" s="17">
        <f>[1]!s_dq_turn(A3340,E3340)</f>
        <v>1.2579704032140646</v>
      </c>
      <c r="W3340" s="2">
        <f>[1]!s_pq_amount(A3340,"20260101","",100000000)</f>
        <v>133.06304492000001</v>
      </c>
      <c r="X3340" s="2">
        <f>[1]!s_pq_avgamount(A3340,"20260101","",100000000)</f>
        <v>1.2096640447272726</v>
      </c>
      <c r="Y3340" s="17">
        <f>[1]!s_ipo_dilutedpe(A3340)</f>
        <v>15.06</v>
      </c>
      <c r="Z3340" s="12">
        <f>[1]!s_ipo_collection_total(A3340,100000000)</f>
        <v>4.125</v>
      </c>
      <c r="AA3340" s="2">
        <f>[1]!s_val_pe_ttm(A3340,E3340)</f>
        <v>61.953231811523438</v>
      </c>
      <c r="AB3340" s="5">
        <f>[1]!s_info_zjtxornot1(A3340,"")</f>
        <v>0</v>
      </c>
      <c r="AC3340" s="22" t="str">
        <f>[1]!s_info_nature1(A3340,"")</f>
        <v>民营企业</v>
      </c>
      <c r="AD3340" s="6" t="str">
        <f>[1]!s_info_city(A3340)</f>
        <v>南京市</v>
      </c>
      <c r="AE3340" s="6" t="str">
        <f>[1]!s_info_province(A3340)</f>
        <v>江苏省</v>
      </c>
      <c r="AF3340">
        <v>118.767413</v>
      </c>
      <c r="AG3340">
        <v>32.041544000000002</v>
      </c>
    </row>
    <row r="3341" spans="1:33" x14ac:dyDescent="0.3">
      <c r="A3341" s="12" t="s">
        <v>7134</v>
      </c>
      <c r="B3341" s="12" t="s">
        <v>7135</v>
      </c>
      <c r="C3341" s="16" t="str">
        <f>[1]!s_info_mkt(A3341)</f>
        <v>创业板</v>
      </c>
      <c r="D3341" s="16" t="str">
        <f>[1]!s_ipo_listeddate(A3341)</f>
        <v>2010-04-30</v>
      </c>
      <c r="E3341" s="16" t="str">
        <f>[1]!lastradeday_s("000002","")</f>
        <v>2026-06-22</v>
      </c>
      <c r="F3341" s="16" t="str">
        <f>[1]!s_info_industry_csrc2023(A3341,"",3)</f>
        <v>计算机、通信和其他电子设备制造业</v>
      </c>
      <c r="G3341" s="16" t="str">
        <f>[1]!s_info_industry_csrc2023(A3341,"",1)</f>
        <v>制造业</v>
      </c>
      <c r="H3341" s="16">
        <f>[1]!s_is(A3341,83,"FY","YTD","20251231",1,"",100000000)</f>
        <v>7.3319895639999997</v>
      </c>
      <c r="I3341" s="16">
        <f>[1]!s_is(A3341,83,"FY","YTD","20241231",1,"",100000000)</f>
        <v>6.6894428014000002</v>
      </c>
      <c r="J3341" s="16">
        <f t="shared" si="156"/>
        <v>9.6053854061735056E-2</v>
      </c>
      <c r="K3341" s="16">
        <f>[1]!s_is(A3341,61,"FY","YTD","20251231",1,"",100000000)</f>
        <v>0.33175076479999999</v>
      </c>
      <c r="L3341" s="16">
        <f>[1]!s_is(A3341,61,"FY","YTD","20241231",1,"",100000000)</f>
        <v>0.2439858291</v>
      </c>
      <c r="M3341" s="16">
        <f t="shared" si="157"/>
        <v>0.35971325065780219</v>
      </c>
      <c r="N3341" s="16">
        <f>[1]!s_fa_roe(A3341,"20251231")</f>
        <v>0.78869999999999996</v>
      </c>
      <c r="O3341" s="16">
        <f>[1]!s_stmnote_rdexp(A3341,"20251231",1,10000)</f>
        <v>9828.7470329999996</v>
      </c>
      <c r="P3341" s="20">
        <f t="shared" si="158"/>
        <v>0.13405293266181195</v>
      </c>
      <c r="Q3341" s="16">
        <f>[1]!s_margin_tradingbalance(A3341,"",10000)</f>
        <v>61856.364000000001</v>
      </c>
      <c r="R3341" s="16">
        <f>[1]!s_margin_seclendingbalance(A3341,"",10000)</f>
        <v>197.53800000000001</v>
      </c>
      <c r="S3341" s="17">
        <f>[1]!s_val_ev(A3341,"",100000000)</f>
        <v>65.026879627199989</v>
      </c>
      <c r="T3341" s="17">
        <f>[1]!share_freesharesmv(A3341,"",100000000)</f>
        <v>56.415295185599994</v>
      </c>
      <c r="U3341" s="17">
        <f>[1]!s_dq_amount_btin(A3341,E3341,100000000)</f>
        <v>1.4702206</v>
      </c>
      <c r="V3341" s="17">
        <f>[1]!s_dq_turn(A3341,E3341)</f>
        <v>2.5826714333731102</v>
      </c>
      <c r="W3341" s="2">
        <f>[1]!s_pq_amount(A3341,"20260101","",100000000)</f>
        <v>300.13123424000003</v>
      </c>
      <c r="X3341" s="2">
        <f>[1]!s_pq_avgamount(A3341,"20260101","",100000000)</f>
        <v>2.7284657658181817</v>
      </c>
      <c r="Y3341" s="17">
        <f>[1]!s_ipo_dilutedpe(A3341)</f>
        <v>78.819999999999993</v>
      </c>
      <c r="Z3341" s="12">
        <f>[1]!s_ipo_collection_total(A3341,100000000)</f>
        <v>16.771999999999998</v>
      </c>
      <c r="AA3341" s="2">
        <f>[1]!s_val_pe_ttm(A3341,E3341)</f>
        <v>182.11666870117188</v>
      </c>
      <c r="AB3341" s="5">
        <f>[1]!s_info_zjtxornot1(A3341,"")</f>
        <v>1</v>
      </c>
      <c r="AC3341" s="22" t="str">
        <f>[1]!s_info_nature1(A3341,"")</f>
        <v>民营企业</v>
      </c>
      <c r="AD3341" s="6" t="str">
        <f>[1]!s_info_city(A3341)</f>
        <v>北京市</v>
      </c>
      <c r="AE3341" s="6" t="str">
        <f>[1]!s_info_province(A3341)</f>
        <v>北京</v>
      </c>
      <c r="AF3341">
        <v>116.40528500000001</v>
      </c>
      <c r="AG3341">
        <v>39.904989</v>
      </c>
    </row>
    <row r="3342" spans="1:33" x14ac:dyDescent="0.3">
      <c r="A3342" s="12" t="s">
        <v>7136</v>
      </c>
      <c r="B3342" s="12" t="s">
        <v>7137</v>
      </c>
      <c r="C3342" s="16" t="str">
        <f>[1]!s_info_mkt(A3342)</f>
        <v>主板</v>
      </c>
      <c r="D3342" s="16" t="str">
        <f>[1]!s_ipo_listeddate(A3342)</f>
        <v>2010-12-06</v>
      </c>
      <c r="E3342" s="16" t="str">
        <f>[1]!lastradeday_s("000002","")</f>
        <v>2026-06-22</v>
      </c>
      <c r="F3342" s="16" t="str">
        <f>[1]!s_info_industry_csrc2023(A3342,"",3)</f>
        <v>水上运输业</v>
      </c>
      <c r="G3342" s="16" t="str">
        <f>[1]!s_info_industry_csrc2023(A3342,"",1)</f>
        <v>交通运输、仓储和邮政业</v>
      </c>
      <c r="H3342" s="16">
        <f>[1]!s_is(A3342,83,"FY","YTD","20251231",1,"",100000000)</f>
        <v>113.5891088775</v>
      </c>
      <c r="I3342" s="16">
        <f>[1]!s_is(A3342,83,"FY","YTD","20241231",1,"",100000000)</f>
        <v>110.6669004136</v>
      </c>
      <c r="J3342" s="16">
        <f t="shared" si="156"/>
        <v>2.6405442394959122E-2</v>
      </c>
      <c r="K3342" s="16">
        <f>[1]!s_is(A3342,61,"FY","YTD","20251231",1,"",100000000)</f>
        <v>13.067902394100001</v>
      </c>
      <c r="L3342" s="16">
        <f>[1]!s_is(A3342,61,"FY","YTD","20241231",1,"",100000000)</f>
        <v>11.439734747999999</v>
      </c>
      <c r="M3342" s="16">
        <f t="shared" si="157"/>
        <v>0.14232564670126227</v>
      </c>
      <c r="N3342" s="16">
        <f>[1]!s_fa_roe(A3342,"20251231")</f>
        <v>3.2612000000000001</v>
      </c>
      <c r="O3342" s="16">
        <f>[1]!s_stmnote_rdexp(A3342,"20251231",1,10000)</f>
        <v>2469.1685510000002</v>
      </c>
      <c r="P3342" s="20">
        <f t="shared" si="158"/>
        <v>2.1737722704232771E-3</v>
      </c>
      <c r="Q3342" s="16">
        <f>[1]!s_margin_tradingbalance(A3342,"",10000)</f>
        <v>25798.164700000001</v>
      </c>
      <c r="R3342" s="16">
        <f>[1]!s_margin_seclendingbalance(A3342,"",10000)</f>
        <v>258.76400000000001</v>
      </c>
      <c r="S3342" s="17">
        <f>[1]!s_val_ev(A3342,"",100000000)</f>
        <v>313.02319634852205</v>
      </c>
      <c r="T3342" s="17">
        <f>[1]!share_freesharesmv(A3342,"",100000000)</f>
        <v>90.148054870899998</v>
      </c>
      <c r="U3342" s="17">
        <f>[1]!s_dq_amount_btin(A3342,E3342,100000000)</f>
        <v>1.77980033</v>
      </c>
      <c r="V3342" s="17">
        <f>[1]!s_dq_turn(A3342,E3342)</f>
        <v>0.64505216772379759</v>
      </c>
      <c r="W3342" s="2">
        <f>[1]!s_pq_amount(A3342,"20260101","",100000000)</f>
        <v>246.25542186000001</v>
      </c>
      <c r="X3342" s="2">
        <f>[1]!s_pq_avgamount(A3342,"20260101","",100000000)</f>
        <v>2.2386856532727273</v>
      </c>
      <c r="Y3342" s="17">
        <f>[1]!s_ipo_dilutedpe(A3342)</f>
        <v>25.07</v>
      </c>
      <c r="Z3342" s="12">
        <f>[1]!s_ipo_collection_total(A3342,100000000)</f>
        <v>57</v>
      </c>
      <c r="AA3342" s="2">
        <f>[1]!s_val_pe_ttm(A3342,E3342)</f>
        <v>24.349925994873047</v>
      </c>
      <c r="AB3342" s="5">
        <f>[1]!s_info_zjtxornot1(A3342,"")</f>
        <v>0</v>
      </c>
      <c r="AC3342" s="22" t="str">
        <f>[1]!s_info_nature1(A3342,"")</f>
        <v>中央国有企业</v>
      </c>
      <c r="AD3342" s="6" t="str">
        <f>[1]!s_info_city(A3342)</f>
        <v>大连市</v>
      </c>
      <c r="AE3342" s="6" t="str">
        <f>[1]!s_info_province(A3342)</f>
        <v>辽宁省</v>
      </c>
      <c r="AF3342">
        <v>121.618622</v>
      </c>
      <c r="AG3342">
        <v>38.914589999999997</v>
      </c>
    </row>
    <row r="3343" spans="1:33" x14ac:dyDescent="0.3">
      <c r="A3343" s="12" t="s">
        <v>7138</v>
      </c>
      <c r="B3343" s="12" t="s">
        <v>7139</v>
      </c>
      <c r="C3343" s="16" t="str">
        <f>[1]!s_info_mkt(A3343)</f>
        <v>主板</v>
      </c>
      <c r="D3343" s="16" t="str">
        <f>[1]!s_ipo_listeddate(A3343)</f>
        <v>2021-02-10</v>
      </c>
      <c r="E3343" s="16" t="str">
        <f>[1]!lastradeday_s("000002","")</f>
        <v>2026-06-22</v>
      </c>
      <c r="F3343" s="16" t="str">
        <f>[1]!s_info_industry_csrc2023(A3343,"",3)</f>
        <v>有色金属冶炼和压延加工业</v>
      </c>
      <c r="G3343" s="16" t="str">
        <f>[1]!s_info_industry_csrc2023(A3343,"",1)</f>
        <v>制造业</v>
      </c>
      <c r="H3343" s="16">
        <f>[1]!s_is(A3343,83,"FY","YTD","20251231",1,"",100000000)</f>
        <v>82.503017147099996</v>
      </c>
      <c r="I3343" s="16">
        <f>[1]!s_is(A3343,83,"FY","YTD","20241231",1,"",100000000)</f>
        <v>85.724394573699996</v>
      </c>
      <c r="J3343" s="16">
        <f t="shared" si="156"/>
        <v>-3.7578304782665772E-2</v>
      </c>
      <c r="K3343" s="16">
        <f>[1]!s_is(A3343,61,"FY","YTD","20251231",1,"",100000000)</f>
        <v>-1.9218174924</v>
      </c>
      <c r="L3343" s="16">
        <f>[1]!s_is(A3343,61,"FY","YTD","20241231",1,"",100000000)</f>
        <v>1.6836722913</v>
      </c>
      <c r="M3343" s="16">
        <f t="shared" si="157"/>
        <v>-2.141443915381017</v>
      </c>
      <c r="N3343" s="16">
        <f>[1]!s_fa_roe(A3343,"20251231")</f>
        <v>-6.5868000000000002</v>
      </c>
      <c r="O3343" s="16">
        <f>[1]!s_stmnote_rdexp(A3343,"20251231",1,10000)</f>
        <v>33722.099267000005</v>
      </c>
      <c r="P3343" s="20">
        <f t="shared" si="158"/>
        <v>4.087377702426892E-2</v>
      </c>
      <c r="Q3343" s="16">
        <f>[1]!s_margin_tradingbalance(A3343,"",10000)</f>
        <v>0</v>
      </c>
      <c r="R3343" s="16">
        <f>[1]!s_margin_seclendingbalance(A3343,"",10000)</f>
        <v>0</v>
      </c>
      <c r="S3343" s="17">
        <f>[1]!s_val_ev(A3343,"",100000000)</f>
        <v>30.311274766</v>
      </c>
      <c r="T3343" s="17">
        <f>[1]!share_freesharesmv(A3343,"",100000000)</f>
        <v>17.8399691328</v>
      </c>
      <c r="U3343" s="17">
        <f>[1]!s_dq_amount_btin(A3343,E3343,100000000)</f>
        <v>1.2720151399999999</v>
      </c>
      <c r="V3343" s="17">
        <f>[1]!s_dq_turn(A3343,E3343)</f>
        <v>6.4501506750876967</v>
      </c>
      <c r="W3343" s="2">
        <f>[1]!s_pq_amount(A3343,"20260101","",100000000)</f>
        <v>145.91151231000001</v>
      </c>
      <c r="X3343" s="2">
        <f>[1]!s_pq_avgamount(A3343,"20260101","",100000000)</f>
        <v>1.3264682937272727</v>
      </c>
      <c r="Y3343" s="17">
        <f>[1]!s_ipo_dilutedpe(A3343)</f>
        <v>22.98</v>
      </c>
      <c r="Z3343" s="12">
        <f>[1]!s_ipo_collection_total(A3343,100000000)</f>
        <v>4.8110879999999998</v>
      </c>
      <c r="AA3343" s="2">
        <f>[1]!s_val_pe_ttm(A3343,E3343)</f>
        <v>-12.899739265441895</v>
      </c>
      <c r="AB3343" s="5">
        <f>[1]!s_info_zjtxornot1(A3343,"")</f>
        <v>1</v>
      </c>
      <c r="AC3343" s="22" t="str">
        <f>[1]!s_info_nature1(A3343,"")</f>
        <v>民营企业</v>
      </c>
      <c r="AD3343" s="6" t="str">
        <f>[1]!s_info_city(A3343)</f>
        <v>天长市</v>
      </c>
      <c r="AE3343" s="6" t="str">
        <f>[1]!s_info_province(A3343)</f>
        <v>安徽省</v>
      </c>
      <c r="AF3343">
        <v>118.97291300000001</v>
      </c>
      <c r="AG3343">
        <v>32.721214000000003</v>
      </c>
    </row>
    <row r="3344" spans="1:33" x14ac:dyDescent="0.3">
      <c r="A3344" s="12" t="s">
        <v>7140</v>
      </c>
      <c r="B3344" s="12" t="s">
        <v>7141</v>
      </c>
      <c r="C3344" s="16" t="str">
        <f>[1]!s_info_mkt(A3344)</f>
        <v>主板</v>
      </c>
      <c r="D3344" s="16" t="str">
        <f>[1]!s_ipo_listeddate(A3344)</f>
        <v>2011-05-27</v>
      </c>
      <c r="E3344" s="16" t="str">
        <f>[1]!lastradeday_s("000002","")</f>
        <v>2026-06-22</v>
      </c>
      <c r="F3344" s="16" t="str">
        <f>[1]!s_info_industry_csrc2023(A3344,"",3)</f>
        <v>纺织业</v>
      </c>
      <c r="G3344" s="16" t="str">
        <f>[1]!s_info_industry_csrc2023(A3344,"",1)</f>
        <v>制造业</v>
      </c>
      <c r="H3344" s="16">
        <f>[1]!s_is(A3344,83,"FY","YTD","20251231",1,"",100000000)</f>
        <v>32.2964586302</v>
      </c>
      <c r="I3344" s="16">
        <f>[1]!s_is(A3344,83,"FY","YTD","20241231",1,"",100000000)</f>
        <v>30.404187575000002</v>
      </c>
      <c r="J3344" s="16">
        <f t="shared" si="156"/>
        <v>6.2237185273647189E-2</v>
      </c>
      <c r="K3344" s="16">
        <f>[1]!s_is(A3344,61,"FY","YTD","20251231",1,"",100000000)</f>
        <v>1.3271503945999998</v>
      </c>
      <c r="L3344" s="16">
        <f>[1]!s_is(A3344,61,"FY","YTD","20241231",1,"",100000000)</f>
        <v>1.201468983</v>
      </c>
      <c r="M3344" s="16">
        <f t="shared" si="157"/>
        <v>0.10460645541275683</v>
      </c>
      <c r="N3344" s="16">
        <f>[1]!s_fa_roe(A3344,"20251231")</f>
        <v>8.7646999999999995</v>
      </c>
      <c r="O3344" s="16">
        <f>[1]!s_stmnote_rdexp(A3344,"20251231",1,10000)</f>
        <v>4418.4634960000003</v>
      </c>
      <c r="P3344" s="20">
        <f t="shared" si="158"/>
        <v>1.3680953526800465E-2</v>
      </c>
      <c r="Q3344" s="16">
        <f>[1]!s_margin_tradingbalance(A3344,"",10000)</f>
        <v>0</v>
      </c>
      <c r="R3344" s="16">
        <f>[1]!s_margin_seclendingbalance(A3344,"",10000)</f>
        <v>0</v>
      </c>
      <c r="S3344" s="17">
        <f>[1]!s_val_ev(A3344,"",100000000)</f>
        <v>35.164436325899999</v>
      </c>
      <c r="T3344" s="17">
        <f>[1]!share_freesharesmv(A3344,"",100000000)</f>
        <v>27.049566409199997</v>
      </c>
      <c r="U3344" s="17">
        <f>[1]!s_dq_amount_btin(A3344,E3344,100000000)</f>
        <v>0.50566047000000003</v>
      </c>
      <c r="V3344" s="17">
        <f>[1]!s_dq_turn(A3344,E3344)</f>
        <v>1.4722253335785553</v>
      </c>
      <c r="W3344" s="2">
        <f>[1]!s_pq_amount(A3344,"20260101","",100000000)</f>
        <v>208.52998163999999</v>
      </c>
      <c r="X3344" s="2">
        <f>[1]!s_pq_avgamount(A3344,"20260101","",100000000)</f>
        <v>1.8957271058181819</v>
      </c>
      <c r="Y3344" s="17">
        <f>[1]!s_ipo_dilutedpe(A3344)</f>
        <v>25</v>
      </c>
      <c r="Z3344" s="12">
        <f>[1]!s_ipo_collection_total(A3344,100000000)</f>
        <v>5.3</v>
      </c>
      <c r="AA3344" s="2">
        <f>[1]!s_val_pe_ttm(A3344,E3344)</f>
        <v>31.558212280273438</v>
      </c>
      <c r="AB3344" s="5">
        <f>[1]!s_info_zjtxornot1(A3344,"")</f>
        <v>0</v>
      </c>
      <c r="AC3344" s="22" t="str">
        <f>[1]!s_info_nature1(A3344,"")</f>
        <v>地方国有企业</v>
      </c>
      <c r="AD3344" s="6" t="str">
        <f>[1]!s_info_city(A3344)</f>
        <v>杭州市</v>
      </c>
      <c r="AE3344" s="6" t="str">
        <f>[1]!s_info_province(A3344)</f>
        <v>浙江省</v>
      </c>
      <c r="AF3344">
        <v>120.153576</v>
      </c>
      <c r="AG3344">
        <v>30.287458999999998</v>
      </c>
    </row>
    <row r="3345" spans="1:33" x14ac:dyDescent="0.3">
      <c r="A3345" s="12" t="s">
        <v>7142</v>
      </c>
      <c r="B3345" s="12" t="s">
        <v>7143</v>
      </c>
      <c r="C3345" s="16" t="str">
        <f>[1]!s_info_mkt(A3345)</f>
        <v>主板</v>
      </c>
      <c r="D3345" s="16" t="str">
        <f>[1]!s_ipo_listeddate(A3345)</f>
        <v>2017-09-12</v>
      </c>
      <c r="E3345" s="16" t="str">
        <f>[1]!lastradeday_s("000002","")</f>
        <v>2026-06-22</v>
      </c>
      <c r="F3345" s="16" t="str">
        <f>[1]!s_info_industry_csrc2023(A3345,"",3)</f>
        <v>计算机、通信和其他电子设备制造业</v>
      </c>
      <c r="G3345" s="16" t="str">
        <f>[1]!s_info_industry_csrc2023(A3345,"",1)</f>
        <v>制造业</v>
      </c>
      <c r="H3345" s="16">
        <f>[1]!s_is(A3345,83,"FY","YTD","20251231",1,"",100000000)</f>
        <v>25.3589106505</v>
      </c>
      <c r="I3345" s="16">
        <f>[1]!s_is(A3345,83,"FY","YTD","20241231",1,"",100000000)</f>
        <v>23.472268172899998</v>
      </c>
      <c r="J3345" s="16">
        <f t="shared" si="156"/>
        <v>8.0377510332735325E-2</v>
      </c>
      <c r="K3345" s="16">
        <f>[1]!s_is(A3345,61,"FY","YTD","20251231",1,"",100000000)</f>
        <v>-6.8811872800000007E-2</v>
      </c>
      <c r="L3345" s="16">
        <f>[1]!s_is(A3345,61,"FY","YTD","20241231",1,"",100000000)</f>
        <v>-1.5412813108000001</v>
      </c>
      <c r="M3345" s="16">
        <f t="shared" si="157"/>
        <v>0.95535411198603104</v>
      </c>
      <c r="N3345" s="16">
        <f>[1]!s_fa_roe(A3345,"20251231")</f>
        <v>-0.51539999999999997</v>
      </c>
      <c r="O3345" s="16">
        <f>[1]!s_stmnote_rdexp(A3345,"20251231",1,10000)</f>
        <v>11083.564623</v>
      </c>
      <c r="P3345" s="20">
        <f t="shared" si="158"/>
        <v>4.3706785262802549E-2</v>
      </c>
      <c r="Q3345" s="16">
        <f>[1]!s_margin_tradingbalance(A3345,"",10000)</f>
        <v>0</v>
      </c>
      <c r="R3345" s="16">
        <f>[1]!s_margin_seclendingbalance(A3345,"",10000)</f>
        <v>0</v>
      </c>
      <c r="S3345" s="17">
        <f>[1]!s_val_ev(A3345,"",100000000)</f>
        <v>58.835957568000005</v>
      </c>
      <c r="T3345" s="17">
        <f>[1]!share_freesharesmv(A3345,"",100000000)</f>
        <v>25.030699218000002</v>
      </c>
      <c r="U3345" s="17">
        <f>[1]!s_dq_amount_btin(A3345,E3345,100000000)</f>
        <v>3.1363709000000002</v>
      </c>
      <c r="V3345" s="17">
        <f>[1]!s_dq_turn(A3345,E3345)</f>
        <v>5.3403767119257708</v>
      </c>
      <c r="W3345" s="2">
        <f>[1]!s_pq_amount(A3345,"20260101","",100000000)</f>
        <v>240.90003898000001</v>
      </c>
      <c r="X3345" s="2">
        <f>[1]!s_pq_avgamount(A3345,"20260101","",100000000)</f>
        <v>2.1900003543636362</v>
      </c>
      <c r="Y3345" s="17">
        <f>[1]!s_ipo_dilutedpe(A3345)</f>
        <v>22.99</v>
      </c>
      <c r="Z3345" s="12">
        <f>[1]!s_ipo_collection_total(A3345,100000000)</f>
        <v>3.14615</v>
      </c>
      <c r="AA3345" s="2">
        <f>[1]!s_val_pe_ttm(A3345,E3345)</f>
        <v>-138.66461181640625</v>
      </c>
      <c r="AB3345" s="5">
        <f>[1]!s_info_zjtxornot1(A3345,"")</f>
        <v>1</v>
      </c>
      <c r="AC3345" s="22" t="str">
        <f>[1]!s_info_nature1(A3345,"")</f>
        <v>外资企业</v>
      </c>
      <c r="AD3345" s="6" t="str">
        <f>[1]!s_info_city(A3345)</f>
        <v>惠州市</v>
      </c>
      <c r="AE3345" s="6" t="str">
        <f>[1]!s_info_province(A3345)</f>
        <v>广东省</v>
      </c>
      <c r="AF3345">
        <v>114.412599</v>
      </c>
      <c r="AG3345">
        <v>23.079404</v>
      </c>
    </row>
    <row r="3346" spans="1:33" x14ac:dyDescent="0.3">
      <c r="A3346" s="12" t="s">
        <v>7144</v>
      </c>
      <c r="B3346" s="12" t="s">
        <v>7145</v>
      </c>
      <c r="C3346" s="16" t="str">
        <f>[1]!s_info_mkt(A3346)</f>
        <v>主板</v>
      </c>
      <c r="D3346" s="16" t="str">
        <f>[1]!s_ipo_listeddate(A3346)</f>
        <v>2015-02-16</v>
      </c>
      <c r="E3346" s="16" t="str">
        <f>[1]!lastradeday_s("000002","")</f>
        <v>2026-06-22</v>
      </c>
      <c r="F3346" s="16" t="str">
        <f>[1]!s_info_industry_csrc2023(A3346,"",3)</f>
        <v>农副食品加工业</v>
      </c>
      <c r="G3346" s="16" t="str">
        <f>[1]!s_info_industry_csrc2023(A3346,"",1)</f>
        <v>制造业</v>
      </c>
      <c r="H3346" s="16">
        <f>[1]!s_is(A3346,83,"FY","YTD","20251231",1,"",100000000)</f>
        <v>57.723519991700002</v>
      </c>
      <c r="I3346" s="16">
        <f>[1]!s_is(A3346,83,"FY","YTD","20241231",1,"",100000000)</f>
        <v>52.9068926271</v>
      </c>
      <c r="J3346" s="16">
        <f t="shared" si="156"/>
        <v>9.1039694932543158E-2</v>
      </c>
      <c r="K3346" s="16">
        <f>[1]!s_is(A3346,61,"FY","YTD","20251231",1,"",100000000)</f>
        <v>2.430196333</v>
      </c>
      <c r="L3346" s="16">
        <f>[1]!s_is(A3346,61,"FY","YTD","20241231",1,"",100000000)</f>
        <v>2.0614648111</v>
      </c>
      <c r="M3346" s="16">
        <f t="shared" si="157"/>
        <v>0.17886869565493307</v>
      </c>
      <c r="N3346" s="16">
        <f>[1]!s_fa_roe(A3346,"20251231")</f>
        <v>5.2431999999999999</v>
      </c>
      <c r="O3346" s="16">
        <f>[1]!s_stmnote_rdexp(A3346,"20251231",1,10000)</f>
        <v>1043.3092980000001</v>
      </c>
      <c r="P3346" s="20">
        <f t="shared" si="158"/>
        <v>1.8074249424671542E-3</v>
      </c>
      <c r="Q3346" s="16">
        <f>[1]!s_margin_tradingbalance(A3346,"",10000)</f>
        <v>13722.1116</v>
      </c>
      <c r="R3346" s="16">
        <f>[1]!s_margin_seclendingbalance(A3346,"",10000)</f>
        <v>9.0479000000000003</v>
      </c>
      <c r="S3346" s="17">
        <f>[1]!s_val_ev(A3346,"",100000000)</f>
        <v>45.522498658300002</v>
      </c>
      <c r="T3346" s="17">
        <f>[1]!share_freesharesmv(A3346,"",100000000)</f>
        <v>24.349268738600003</v>
      </c>
      <c r="U3346" s="17">
        <f>[1]!s_dq_amount_btin(A3346,E3346,100000000)</f>
        <v>0.77795563000000001</v>
      </c>
      <c r="V3346" s="17">
        <f>[1]!s_dq_turn(A3346,E3346)</f>
        <v>2.1171248843312314</v>
      </c>
      <c r="W3346" s="2">
        <f>[1]!s_pq_amount(A3346,"20260101","",100000000)</f>
        <v>100.80758276</v>
      </c>
      <c r="X3346" s="2">
        <f>[1]!s_pq_avgamount(A3346,"20260101","",100000000)</f>
        <v>0.91643257054545446</v>
      </c>
      <c r="Y3346" s="17">
        <f>[1]!s_ipo_dilutedpe(A3346)</f>
        <v>22.96</v>
      </c>
      <c r="Z3346" s="12">
        <f>[1]!s_ipo_collection_total(A3346,100000000)</f>
        <v>2.1040800000000002</v>
      </c>
      <c r="AA3346" s="2">
        <f>[1]!s_val_pe_ttm(A3346,E3346)</f>
        <v>17.422931671142578</v>
      </c>
      <c r="AB3346" s="5">
        <f>[1]!s_info_zjtxornot1(A3346,"")</f>
        <v>0</v>
      </c>
      <c r="AC3346" s="22" t="str">
        <f>[1]!s_info_nature1(A3346,"")</f>
        <v>民营企业</v>
      </c>
      <c r="AD3346" s="6" t="str">
        <f>[1]!s_info_city(A3346)</f>
        <v>烟台市</v>
      </c>
      <c r="AE3346" s="6" t="str">
        <f>[1]!s_info_province(A3346)</f>
        <v>山东省</v>
      </c>
      <c r="AF3346">
        <v>121.39138199999999</v>
      </c>
      <c r="AG3346">
        <v>37.539296999999998</v>
      </c>
    </row>
    <row r="3347" spans="1:33" x14ac:dyDescent="0.3">
      <c r="A3347" s="12" t="s">
        <v>7146</v>
      </c>
      <c r="B3347" s="12" t="s">
        <v>7147</v>
      </c>
      <c r="C3347" s="16" t="str">
        <f>[1]!s_info_mkt(A3347)</f>
        <v>主板</v>
      </c>
      <c r="D3347" s="16" t="str">
        <f>[1]!s_ipo_listeddate(A3347)</f>
        <v>1998-02-12</v>
      </c>
      <c r="E3347" s="16" t="str">
        <f>[1]!lastradeday_s("000002","")</f>
        <v>2026-06-22</v>
      </c>
      <c r="F3347" s="16" t="str">
        <f>[1]!s_info_industry_csrc2023(A3347,"",3)</f>
        <v>渔业</v>
      </c>
      <c r="G3347" s="16" t="str">
        <f>[1]!s_info_industry_csrc2023(A3347,"",1)</f>
        <v>农、林、牧、渔业</v>
      </c>
      <c r="H3347" s="16">
        <f>[1]!s_is(A3347,83,"FY","YTD","20251231",1,"",100000000)</f>
        <v>43.420541965200002</v>
      </c>
      <c r="I3347" s="16">
        <f>[1]!s_is(A3347,83,"FY","YTD","20241231",1,"",100000000)</f>
        <v>49.331634338100002</v>
      </c>
      <c r="J3347" s="16">
        <f t="shared" si="156"/>
        <v>-0.11982356660611837</v>
      </c>
      <c r="K3347" s="16">
        <f>[1]!s_is(A3347,61,"FY","YTD","20251231",1,"",100000000)</f>
        <v>0.83754150939999994</v>
      </c>
      <c r="L3347" s="16">
        <f>[1]!s_is(A3347,61,"FY","YTD","20241231",1,"",100000000)</f>
        <v>-1.0401407965</v>
      </c>
      <c r="M3347" s="16">
        <f t="shared" si="157"/>
        <v>1.8052193628192144</v>
      </c>
      <c r="N3347" s="16">
        <f>[1]!s_fa_roe(A3347,"20251231")</f>
        <v>21.078299999999999</v>
      </c>
      <c r="O3347" s="16">
        <f>[1]!s_stmnote_rdexp(A3347,"20251231",1,10000)</f>
        <v>6001.4504470000002</v>
      </c>
      <c r="P3347" s="20">
        <f t="shared" si="158"/>
        <v>1.3821684795666405E-2</v>
      </c>
      <c r="Q3347" s="16">
        <f>[1]!s_margin_tradingbalance(A3347,"",10000)</f>
        <v>0</v>
      </c>
      <c r="R3347" s="16">
        <f>[1]!s_margin_seclendingbalance(A3347,"",10000)</f>
        <v>0</v>
      </c>
      <c r="S3347" s="17">
        <f>[1]!s_val_ev(A3347,"",100000000)</f>
        <v>27.219888172800001</v>
      </c>
      <c r="T3347" s="17">
        <f>[1]!share_freesharesmv(A3347,"",100000000)</f>
        <v>13.1532106704</v>
      </c>
      <c r="U3347" s="17">
        <f>[1]!s_dq_amount_btin(A3347,E3347,100000000)</f>
        <v>0.53527263000000003</v>
      </c>
      <c r="V3347" s="17">
        <f>[1]!s_dq_turn(A3347,E3347)</f>
        <v>1.9889228461615496</v>
      </c>
      <c r="W3347" s="2">
        <f>[1]!s_pq_amount(A3347,"20260101","",100000000)</f>
        <v>237.05754196000001</v>
      </c>
      <c r="X3347" s="2">
        <f>[1]!s_pq_avgamount(A3347,"20260101","",100000000)</f>
        <v>2.1550685632727271</v>
      </c>
      <c r="Y3347" s="17">
        <f>[1]!s_ipo_dilutedpe(A3347)</f>
        <v>14.2</v>
      </c>
      <c r="Z3347" s="12">
        <f>[1]!s_ipo_collection_total(A3347,100000000)</f>
        <v>4.5612000000000004</v>
      </c>
      <c r="AA3347" s="2">
        <f>[1]!s_val_pe_ttm(A3347,E3347)</f>
        <v>36.955165863037109</v>
      </c>
      <c r="AB3347" s="5">
        <f>[1]!s_info_zjtxornot1(A3347,"")</f>
        <v>0</v>
      </c>
      <c r="AC3347" s="22" t="str">
        <f>[1]!s_info_nature1(A3347,"")</f>
        <v>中央国有企业</v>
      </c>
      <c r="AD3347" s="6" t="str">
        <f>[1]!s_info_city(A3347)</f>
        <v>北京市</v>
      </c>
      <c r="AE3347" s="6" t="str">
        <f>[1]!s_info_province(A3347)</f>
        <v>北京</v>
      </c>
      <c r="AF3347">
        <v>116.40528500000001</v>
      </c>
      <c r="AG3347">
        <v>39.904989</v>
      </c>
    </row>
    <row r="3348" spans="1:33" x14ac:dyDescent="0.3">
      <c r="A3348" s="12" t="s">
        <v>7148</v>
      </c>
      <c r="B3348" s="12" t="s">
        <v>7149</v>
      </c>
      <c r="C3348" s="16" t="str">
        <f>[1]!s_info_mkt(A3348)</f>
        <v>主板</v>
      </c>
      <c r="D3348" s="16" t="str">
        <f>[1]!s_ipo_listeddate(A3348)</f>
        <v>2009-12-25</v>
      </c>
      <c r="E3348" s="16" t="str">
        <f>[1]!lastradeday_s("000002","")</f>
        <v>2026-06-22</v>
      </c>
      <c r="F3348" s="16" t="str">
        <f>[1]!s_info_industry_csrc2023(A3348,"",3)</f>
        <v>燃气生产和供应业</v>
      </c>
      <c r="G3348" s="16" t="str">
        <f>[1]!s_info_industry_csrc2023(A3348,"",1)</f>
        <v>电力、热力、燃气及水生产和供应业</v>
      </c>
      <c r="H3348" s="16">
        <f>[1]!s_is(A3348,83,"FY","YTD","20251231",1,"",100000000)</f>
        <v>298.00924733430003</v>
      </c>
      <c r="I3348" s="16">
        <f>[1]!s_is(A3348,83,"FY","YTD","20241231",1,"",100000000)</f>
        <v>283.48120438950002</v>
      </c>
      <c r="J3348" s="16">
        <f t="shared" si="156"/>
        <v>5.1248699101894113E-2</v>
      </c>
      <c r="K3348" s="16">
        <f>[1]!s_is(A3348,61,"FY","YTD","20251231",1,"",100000000)</f>
        <v>14.079793267100001</v>
      </c>
      <c r="L3348" s="16">
        <f>[1]!s_is(A3348,61,"FY","YTD","20241231",1,"",100000000)</f>
        <v>14.5707427221</v>
      </c>
      <c r="M3348" s="16">
        <f t="shared" si="157"/>
        <v>-3.3694195578332281E-2</v>
      </c>
      <c r="N3348" s="16">
        <f>[1]!s_fa_roe(A3348,"20251231")</f>
        <v>8.7856000000000005</v>
      </c>
      <c r="O3348" s="16">
        <f>[1]!s_stmnote_rdexp(A3348,"20251231",1,10000)</f>
        <v>121700.61409300001</v>
      </c>
      <c r="P3348" s="20">
        <f t="shared" si="158"/>
        <v>4.0837864992987624E-2</v>
      </c>
      <c r="Q3348" s="16">
        <f>[1]!s_margin_tradingbalance(A3348,"",10000)</f>
        <v>18294.3815</v>
      </c>
      <c r="R3348" s="16">
        <f>[1]!s_margin_seclendingbalance(A3348,"",10000)</f>
        <v>80.817599999999999</v>
      </c>
      <c r="S3348" s="17">
        <f>[1]!s_val_ev(A3348,"",100000000)</f>
        <v>169.72791470300001</v>
      </c>
      <c r="T3348" s="17">
        <f>[1]!share_freesharesmv(A3348,"",100000000)</f>
        <v>41.504900392000003</v>
      </c>
      <c r="U3348" s="17">
        <f>[1]!s_dq_amount_btin(A3348,E3348,100000000)</f>
        <v>1.08462528</v>
      </c>
      <c r="V3348" s="17">
        <f>[1]!s_dq_turn(A3348,E3348)</f>
        <v>0.64443092458536344</v>
      </c>
      <c r="W3348" s="2">
        <f>[1]!s_pq_amount(A3348,"20260101","",100000000)</f>
        <v>262.11987794999999</v>
      </c>
      <c r="X3348" s="2">
        <f>[1]!s_pq_avgamount(A3348,"20260101","",100000000)</f>
        <v>2.3829079813636365</v>
      </c>
      <c r="Y3348" s="17">
        <f>[1]!s_ipo_dilutedpe(A3348)</f>
        <v>49.64</v>
      </c>
      <c r="Z3348" s="12">
        <f>[1]!s_ipo_collection_total(A3348,100000000)</f>
        <v>9.0350000000000001</v>
      </c>
      <c r="AA3348" s="2">
        <f>[1]!s_val_pe_ttm(A3348,E3348)</f>
        <v>11.771105766296387</v>
      </c>
      <c r="AB3348" s="5">
        <f>[1]!s_info_zjtxornot1(A3348,"")</f>
        <v>1</v>
      </c>
      <c r="AC3348" s="22" t="str">
        <f>[1]!s_info_nature1(A3348,"")</f>
        <v>地方国有企业</v>
      </c>
      <c r="AD3348" s="6" t="str">
        <f>[1]!s_info_city(A3348)</f>
        <v>深圳市</v>
      </c>
      <c r="AE3348" s="6" t="str">
        <f>[1]!s_info_province(A3348)</f>
        <v>广东省</v>
      </c>
      <c r="AF3348">
        <v>114.085947</v>
      </c>
      <c r="AG3348">
        <v>22.547000000000001</v>
      </c>
    </row>
    <row r="3349" spans="1:33" x14ac:dyDescent="0.3">
      <c r="A3349" s="12" t="s">
        <v>7150</v>
      </c>
      <c r="B3349" s="12" t="s">
        <v>7151</v>
      </c>
      <c r="C3349" s="16" t="str">
        <f>[1]!s_info_mkt(A3349)</f>
        <v>主板</v>
      </c>
      <c r="D3349" s="16" t="str">
        <f>[1]!s_ipo_listeddate(A3349)</f>
        <v>2017-08-18</v>
      </c>
      <c r="E3349" s="16" t="str">
        <f>[1]!lastradeday_s("000002","")</f>
        <v>2026-06-22</v>
      </c>
      <c r="F3349" s="16" t="str">
        <f>[1]!s_info_industry_csrc2023(A3349,"",3)</f>
        <v>铁路、船舶、航空航天和其他运输设备制造业</v>
      </c>
      <c r="G3349" s="16" t="str">
        <f>[1]!s_info_industry_csrc2023(A3349,"",1)</f>
        <v>制造业</v>
      </c>
      <c r="H3349" s="16">
        <f>[1]!s_is(A3349,83,"FY","YTD","20251231",1,"",100000000)</f>
        <v>197.45576117939999</v>
      </c>
      <c r="I3349" s="16">
        <f>[1]!s_is(A3349,83,"FY","YTD","20241231",1,"",100000000)</f>
        <v>150.38060145030002</v>
      </c>
      <c r="J3349" s="16">
        <f t="shared" si="156"/>
        <v>0.31304010806645199</v>
      </c>
      <c r="K3349" s="16">
        <f>[1]!s_is(A3349,61,"FY","YTD","20251231",1,"",100000000)</f>
        <v>16.753712412399999</v>
      </c>
      <c r="L3349" s="16">
        <f>[1]!s_is(A3349,61,"FY","YTD","20241231",1,"",100000000)</f>
        <v>14.7176132804</v>
      </c>
      <c r="M3349" s="16">
        <f t="shared" si="157"/>
        <v>0.13834438323716172</v>
      </c>
      <c r="N3349" s="16">
        <f>[1]!s_fa_roe(A3349,"20251231")</f>
        <v>24.4649</v>
      </c>
      <c r="O3349" s="16">
        <f>[1]!s_stmnote_rdexp(A3349,"20251231",1,10000)</f>
        <v>121974.01405899999</v>
      </c>
      <c r="P3349" s="20">
        <f t="shared" si="158"/>
        <v>6.1772831205557759E-2</v>
      </c>
      <c r="Q3349" s="16">
        <f>[1]!s_margin_tradingbalance(A3349,"",10000)</f>
        <v>20268.274700000002</v>
      </c>
      <c r="R3349" s="16">
        <f>[1]!s_margin_seclendingbalance(A3349,"",10000)</f>
        <v>1403.5433</v>
      </c>
      <c r="S3349" s="17">
        <f>[1]!s_val_ev(A3349,"",100000000)</f>
        <v>355.34329289760001</v>
      </c>
      <c r="T3349" s="17">
        <f>[1]!share_freesharesmv(A3349,"",100000000)</f>
        <v>227.7385444816</v>
      </c>
      <c r="U3349" s="17">
        <f>[1]!s_dq_amount_btin(A3349,E3349,100000000)</f>
        <v>5.3847435299999997</v>
      </c>
      <c r="V3349" s="17">
        <f>[1]!s_dq_turn(A3349,E3349)</f>
        <v>1.5580870146310828</v>
      </c>
      <c r="W3349" s="2">
        <f>[1]!s_pq_amount(A3349,"20260101","",100000000)</f>
        <v>453.66492854000001</v>
      </c>
      <c r="X3349" s="2">
        <f>[1]!s_pq_avgamount(A3349,"20260101","",100000000)</f>
        <v>4.1242266230909088</v>
      </c>
      <c r="Y3349" s="17">
        <f>[1]!s_ipo_dilutedpe(A3349)</f>
        <v>22.98</v>
      </c>
      <c r="Z3349" s="12">
        <f>[1]!s_ipo_collection_total(A3349,100000000)</f>
        <v>4.5433424200000001</v>
      </c>
      <c r="AA3349" s="2">
        <f>[1]!s_val_pe_ttm(A3349,E3349)</f>
        <v>21.115232467651367</v>
      </c>
      <c r="AB3349" s="5">
        <f>[1]!s_info_zjtxornot1(A3349,"")</f>
        <v>0</v>
      </c>
      <c r="AC3349" s="22" t="str">
        <f>[1]!s_info_nature1(A3349,"")</f>
        <v>民营企业</v>
      </c>
      <c r="AD3349" s="6" t="str">
        <f>[1]!s_info_city(A3349)</f>
        <v>杭州市</v>
      </c>
      <c r="AE3349" s="6" t="str">
        <f>[1]!s_info_province(A3349)</f>
        <v>浙江省</v>
      </c>
      <c r="AF3349">
        <v>120.153576</v>
      </c>
      <c r="AG3349">
        <v>30.287458999999998</v>
      </c>
    </row>
    <row r="3350" spans="1:33" x14ac:dyDescent="0.3">
      <c r="A3350" s="12" t="s">
        <v>7152</v>
      </c>
      <c r="B3350" s="12" t="s">
        <v>7153</v>
      </c>
      <c r="C3350" s="16" t="str">
        <f>[1]!s_info_mkt(A3350)</f>
        <v>创业板</v>
      </c>
      <c r="D3350" s="16" t="str">
        <f>[1]!s_ipo_listeddate(A3350)</f>
        <v>2021-12-06</v>
      </c>
      <c r="E3350" s="16" t="str">
        <f>[1]!lastradeday_s("000002","")</f>
        <v>2026-06-22</v>
      </c>
      <c r="F3350" s="16" t="str">
        <f>[1]!s_info_industry_csrc2023(A3350,"",3)</f>
        <v>专业技术服务业</v>
      </c>
      <c r="G3350" s="16" t="str">
        <f>[1]!s_info_industry_csrc2023(A3350,"",1)</f>
        <v>科学研究和技术服务业</v>
      </c>
      <c r="H3350" s="16">
        <f>[1]!s_is(A3350,83,"FY","YTD","20251231",1,"",100000000)</f>
        <v>3.5536670136000001</v>
      </c>
      <c r="I3350" s="16">
        <f>[1]!s_is(A3350,83,"FY","YTD","20241231",1,"",100000000)</f>
        <v>3.5406715782</v>
      </c>
      <c r="J3350" s="16">
        <f t="shared" si="156"/>
        <v>3.6703306457490648E-3</v>
      </c>
      <c r="K3350" s="16">
        <f>[1]!s_is(A3350,61,"FY","YTD","20251231",1,"",100000000)</f>
        <v>0.2169410064</v>
      </c>
      <c r="L3350" s="16">
        <f>[1]!s_is(A3350,61,"FY","YTD","20241231",1,"",100000000)</f>
        <v>0.15566925869999998</v>
      </c>
      <c r="M3350" s="16">
        <f t="shared" si="157"/>
        <v>0.39360210366313014</v>
      </c>
      <c r="N3350" s="16">
        <f>[1]!s_fa_roe(A3350,"20251231")</f>
        <v>2.3014000000000001</v>
      </c>
      <c r="O3350" s="16">
        <f>[1]!s_stmnote_rdexp(A3350,"20251231",1,10000)</f>
        <v>1373.7071900000001</v>
      </c>
      <c r="P3350" s="20">
        <f t="shared" si="158"/>
        <v>3.8656046971840011E-2</v>
      </c>
      <c r="Q3350" s="16">
        <f>[1]!s_margin_tradingbalance(A3350,"",10000)</f>
        <v>4172.5477000000001</v>
      </c>
      <c r="R3350" s="16">
        <f>[1]!s_margin_seclendingbalance(A3350,"",10000)</f>
        <v>0.13450000000000001</v>
      </c>
      <c r="S3350" s="17">
        <f>[1]!s_val_ev(A3350,"",100000000)</f>
        <v>15.1648</v>
      </c>
      <c r="T3350" s="17">
        <f>[1]!share_freesharesmv(A3350,"",100000000)</f>
        <v>9.7643058725999996</v>
      </c>
      <c r="U3350" s="17">
        <f>[1]!s_dq_amount_btin(A3350,E3350,100000000)</f>
        <v>0.36086509</v>
      </c>
      <c r="V3350" s="17">
        <f>[1]!s_dq_turn(A3350,E3350)</f>
        <v>2.594005086472559</v>
      </c>
      <c r="W3350" s="2">
        <f>[1]!s_pq_amount(A3350,"20260101","",100000000)</f>
        <v>51.119701919999997</v>
      </c>
      <c r="X3350" s="2">
        <f>[1]!s_pq_avgamount(A3350,"20260101","",100000000)</f>
        <v>0.46472456290909087</v>
      </c>
      <c r="Y3350" s="17">
        <f>[1]!s_ipo_dilutedpe(A3350)</f>
        <v>28.98</v>
      </c>
      <c r="Z3350" s="12">
        <f>[1]!s_ipo_collection_total(A3350,100000000)</f>
        <v>5.266</v>
      </c>
      <c r="AA3350" s="2">
        <f>[1]!s_val_pe_ttm(A3350,E3350)</f>
        <v>71.434860229492188</v>
      </c>
      <c r="AB3350" s="5">
        <f>[1]!s_info_zjtxornot1(A3350,"")</f>
        <v>0</v>
      </c>
      <c r="AC3350" s="22" t="str">
        <f>[1]!s_info_nature1(A3350,"")</f>
        <v>地方国有企业</v>
      </c>
      <c r="AD3350" s="6" t="str">
        <f>[1]!s_info_city(A3350)</f>
        <v>合肥市</v>
      </c>
      <c r="AE3350" s="6" t="str">
        <f>[1]!s_info_province(A3350)</f>
        <v>安徽省</v>
      </c>
      <c r="AF3350">
        <v>117.28304199999999</v>
      </c>
      <c r="AG3350">
        <v>31.861190000000001</v>
      </c>
    </row>
    <row r="3351" spans="1:33" x14ac:dyDescent="0.3">
      <c r="A3351" s="12" t="s">
        <v>7154</v>
      </c>
      <c r="B3351" s="12" t="s">
        <v>7155</v>
      </c>
      <c r="C3351" s="16" t="str">
        <f>[1]!s_info_mkt(A3351)</f>
        <v>创业板</v>
      </c>
      <c r="D3351" s="16" t="str">
        <f>[1]!s_ipo_listeddate(A3351)</f>
        <v>2012-03-08</v>
      </c>
      <c r="E3351" s="16" t="str">
        <f>[1]!lastradeday_s("000002","")</f>
        <v>2026-06-22</v>
      </c>
      <c r="F3351" s="16" t="str">
        <f>[1]!s_info_industry_csrc2023(A3351,"",3)</f>
        <v>医药制造业</v>
      </c>
      <c r="G3351" s="16" t="str">
        <f>[1]!s_info_industry_csrc2023(A3351,"",1)</f>
        <v>制造业</v>
      </c>
      <c r="H3351" s="16">
        <f>[1]!s_is(A3351,83,"FY","YTD","20251231",1,"",100000000)</f>
        <v>20.590880271700001</v>
      </c>
      <c r="I3351" s="16">
        <f>[1]!s_is(A3351,83,"FY","YTD","20241231",1,"",100000000)</f>
        <v>17.3490440271</v>
      </c>
      <c r="J3351" s="16">
        <f t="shared" si="156"/>
        <v>0.1868596471100139</v>
      </c>
      <c r="K3351" s="16">
        <f>[1]!s_is(A3351,61,"FY","YTD","20251231",1,"",100000000)</f>
        <v>1.1269834856000001</v>
      </c>
      <c r="L3351" s="16">
        <f>[1]!s_is(A3351,61,"FY","YTD","20241231",1,"",100000000)</f>
        <v>3.9699158869</v>
      </c>
      <c r="M3351" s="16">
        <f t="shared" si="157"/>
        <v>-0.71611905196308046</v>
      </c>
      <c r="N3351" s="16">
        <f>[1]!s_fa_roe(A3351,"20251231")</f>
        <v>1.5102</v>
      </c>
      <c r="O3351" s="16">
        <f>[1]!s_stmnote_rdexp(A3351,"20251231",1,10000)</f>
        <v>9705.5653459999994</v>
      </c>
      <c r="P3351" s="20">
        <f t="shared" si="158"/>
        <v>4.7135261911746815E-2</v>
      </c>
      <c r="Q3351" s="16">
        <f>[1]!s_margin_tradingbalance(A3351,"",10000)</f>
        <v>53334.038699999997</v>
      </c>
      <c r="R3351" s="16">
        <f>[1]!s_margin_seclendingbalance(A3351,"",10000)</f>
        <v>262.48320000000001</v>
      </c>
      <c r="S3351" s="17">
        <f>[1]!s_val_ev(A3351,"",100000000)</f>
        <v>76.948357418800001</v>
      </c>
      <c r="T3351" s="17">
        <f>[1]!share_freesharesmv(A3351,"",100000000)</f>
        <v>44.789266626999996</v>
      </c>
      <c r="U3351" s="17">
        <f>[1]!s_dq_amount_btin(A3351,E3351,100000000)</f>
        <v>1.2377571000000001</v>
      </c>
      <c r="V3351" s="17">
        <f>[1]!s_dq_turn(A3351,E3351)</f>
        <v>1.63255183000577</v>
      </c>
      <c r="W3351" s="2">
        <f>[1]!s_pq_amount(A3351,"20260101","",100000000)</f>
        <v>120.40122365000001</v>
      </c>
      <c r="X3351" s="2">
        <f>[1]!s_pq_avgamount(A3351,"20260101","",100000000)</f>
        <v>1.0945565786363636</v>
      </c>
      <c r="Y3351" s="17">
        <f>[1]!s_ipo_dilutedpe(A3351)</f>
        <v>31.25</v>
      </c>
      <c r="Z3351" s="12">
        <f>[1]!s_ipo_collection_total(A3351,100000000)</f>
        <v>4.7550777499999999</v>
      </c>
      <c r="AA3351" s="2">
        <f>[1]!s_val_pe_ttm(A3351,E3351)</f>
        <v>2240.068359375</v>
      </c>
      <c r="AB3351" s="5">
        <f>[1]!s_info_zjtxornot1(A3351,"")</f>
        <v>0</v>
      </c>
      <c r="AC3351" s="22" t="str">
        <f>[1]!s_info_nature1(A3351,"")</f>
        <v>中央国有企业</v>
      </c>
      <c r="AD3351" s="6" t="str">
        <f>[1]!s_info_city(A3351)</f>
        <v>抚州市</v>
      </c>
      <c r="AE3351" s="6" t="str">
        <f>[1]!s_info_province(A3351)</f>
        <v>江西省</v>
      </c>
      <c r="AF3351">
        <v>116.358351</v>
      </c>
      <c r="AG3351">
        <v>27.98385</v>
      </c>
    </row>
    <row r="3352" spans="1:33" x14ac:dyDescent="0.3">
      <c r="A3352" s="12" t="s">
        <v>7156</v>
      </c>
      <c r="B3352" s="12" t="s">
        <v>7157</v>
      </c>
      <c r="C3352" s="16" t="str">
        <f>[1]!s_info_mkt(A3352)</f>
        <v>创业板</v>
      </c>
      <c r="D3352" s="16" t="str">
        <f>[1]!s_ipo_listeddate(A3352)</f>
        <v>2017-02-13</v>
      </c>
      <c r="E3352" s="16" t="str">
        <f>[1]!lastradeday_s("000002","")</f>
        <v>2026-06-22</v>
      </c>
      <c r="F3352" s="16" t="str">
        <f>[1]!s_info_industry_csrc2023(A3352,"",3)</f>
        <v>化学原料和化学制品制造业</v>
      </c>
      <c r="G3352" s="16" t="str">
        <f>[1]!s_info_industry_csrc2023(A3352,"",1)</f>
        <v>制造业</v>
      </c>
      <c r="H3352" s="16">
        <f>[1]!s_is(A3352,83,"FY","YTD","20251231",1,"",100000000)</f>
        <v>8.7492977926000002</v>
      </c>
      <c r="I3352" s="16">
        <f>[1]!s_is(A3352,83,"FY","YTD","20241231",1,"",100000000)</f>
        <v>9.1128572295000012</v>
      </c>
      <c r="J3352" s="16">
        <f t="shared" si="156"/>
        <v>-3.9895219220936751E-2</v>
      </c>
      <c r="K3352" s="16">
        <f>[1]!s_is(A3352,61,"FY","YTD","20251231",1,"",100000000)</f>
        <v>0.6598331851</v>
      </c>
      <c r="L3352" s="16">
        <f>[1]!s_is(A3352,61,"FY","YTD","20241231",1,"",100000000)</f>
        <v>0.83890898010000003</v>
      </c>
      <c r="M3352" s="16">
        <f t="shared" si="157"/>
        <v>-0.21346272271236597</v>
      </c>
      <c r="N3352" s="16">
        <f>[1]!s_fa_roe(A3352,"20251231")</f>
        <v>5.7142999999999997</v>
      </c>
      <c r="O3352" s="16">
        <f>[1]!s_stmnote_rdexp(A3352,"20251231",1,10000)</f>
        <v>4027.1004499999999</v>
      </c>
      <c r="P3352" s="20">
        <f t="shared" si="158"/>
        <v>4.602769897037965E-2</v>
      </c>
      <c r="Q3352" s="16">
        <f>[1]!s_margin_tradingbalance(A3352,"",10000)</f>
        <v>0</v>
      </c>
      <c r="R3352" s="16">
        <f>[1]!s_margin_seclendingbalance(A3352,"",10000)</f>
        <v>0</v>
      </c>
      <c r="S3352" s="17">
        <f>[1]!s_val_ev(A3352,"",100000000)</f>
        <v>22.722989916</v>
      </c>
      <c r="T3352" s="17">
        <f>[1]!share_freesharesmv(A3352,"",100000000)</f>
        <v>16.300413567899998</v>
      </c>
      <c r="U3352" s="17">
        <f>[1]!s_dq_amount_btin(A3352,E3352,100000000)</f>
        <v>0.49257725000000002</v>
      </c>
      <c r="V3352" s="17">
        <f>[1]!s_dq_turn(A3352,E3352)</f>
        <v>2.8604909112479859</v>
      </c>
      <c r="W3352" s="2">
        <f>[1]!s_pq_amount(A3352,"20260101","",100000000)</f>
        <v>75.989154760000005</v>
      </c>
      <c r="X3352" s="2">
        <f>[1]!s_pq_avgamount(A3352,"20260101","",100000000)</f>
        <v>0.69081049781818182</v>
      </c>
      <c r="Y3352" s="17">
        <f>[1]!s_ipo_dilutedpe(A3352)</f>
        <v>22.98</v>
      </c>
      <c r="Z3352" s="12">
        <f>[1]!s_ipo_collection_total(A3352,100000000)</f>
        <v>2.6425000000000001</v>
      </c>
      <c r="AA3352" s="2">
        <f>[1]!s_val_pe_ttm(A3352,E3352)</f>
        <v>35.054306030273438</v>
      </c>
      <c r="AB3352" s="5">
        <f>[1]!s_info_zjtxornot1(A3352,"")</f>
        <v>1</v>
      </c>
      <c r="AC3352" s="22" t="str">
        <f>[1]!s_info_nature1(A3352,"")</f>
        <v>民营企业</v>
      </c>
      <c r="AD3352" s="6" t="str">
        <f>[1]!s_info_city(A3352)</f>
        <v>扬州市</v>
      </c>
      <c r="AE3352" s="6" t="str">
        <f>[1]!s_info_province(A3352)</f>
        <v>江苏省</v>
      </c>
      <c r="AF3352">
        <v>119.421003</v>
      </c>
      <c r="AG3352">
        <v>32.393158999999997</v>
      </c>
    </row>
    <row r="3353" spans="1:33" x14ac:dyDescent="0.3">
      <c r="A3353" s="12" t="s">
        <v>7158</v>
      </c>
      <c r="B3353" s="12" t="s">
        <v>7159</v>
      </c>
      <c r="C3353" s="16" t="str">
        <f>[1]!s_info_mkt(A3353)</f>
        <v>主板</v>
      </c>
      <c r="D3353" s="16" t="str">
        <f>[1]!s_ipo_listeddate(A3353)</f>
        <v>1993-01-19</v>
      </c>
      <c r="E3353" s="16" t="str">
        <f>[1]!lastradeday_s("000002","")</f>
        <v>2026-06-22</v>
      </c>
      <c r="F3353" s="16" t="str">
        <f>[1]!s_info_industry_csrc2023(A3353,"",3)</f>
        <v>零售业</v>
      </c>
      <c r="G3353" s="16" t="str">
        <f>[1]!s_info_industry_csrc2023(A3353,"",1)</f>
        <v>批发和零售业</v>
      </c>
      <c r="H3353" s="16">
        <f>[1]!s_is(A3353,83,"FY","YTD","20251231",1,"",100000000)</f>
        <v>11.011712600999999</v>
      </c>
      <c r="I3353" s="16">
        <f>[1]!s_is(A3353,83,"FY","YTD","20241231",1,"",100000000)</f>
        <v>11.201067820799999</v>
      </c>
      <c r="J3353" s="16">
        <f t="shared" si="156"/>
        <v>-1.6905104301607188E-2</v>
      </c>
      <c r="K3353" s="16">
        <f>[1]!s_is(A3353,61,"FY","YTD","20251231",1,"",100000000)</f>
        <v>0.66653152729999998</v>
      </c>
      <c r="L3353" s="16">
        <f>[1]!s_is(A3353,61,"FY","YTD","20241231",1,"",100000000)</f>
        <v>0.70031374239999999</v>
      </c>
      <c r="M3353" s="16">
        <f t="shared" si="157"/>
        <v>-4.8238686541016838E-2</v>
      </c>
      <c r="N3353" s="16">
        <f>[1]!s_fa_roe(A3353,"20251231")</f>
        <v>1.5804</v>
      </c>
      <c r="O3353" s="16">
        <f>[1]!s_stmnote_rdexp(A3353,"20251231",1,10000)</f>
        <v>0</v>
      </c>
      <c r="P3353" s="20">
        <f t="shared" si="158"/>
        <v>0</v>
      </c>
      <c r="Q3353" s="16">
        <f>[1]!s_margin_tradingbalance(A3353,"",10000)</f>
        <v>0</v>
      </c>
      <c r="R3353" s="16">
        <f>[1]!s_margin_seclendingbalance(A3353,"",10000)</f>
        <v>0</v>
      </c>
      <c r="S3353" s="17">
        <f>[1]!s_val_ev(A3353,"",100000000)</f>
        <v>38.424397809600002</v>
      </c>
      <c r="T3353" s="17">
        <f>[1]!share_freesharesmv(A3353,"",100000000)</f>
        <v>21.4230830616</v>
      </c>
      <c r="U3353" s="17">
        <f>[1]!s_dq_amount_btin(A3353,E3353,100000000)</f>
        <v>0.34973179999999998</v>
      </c>
      <c r="V3353" s="17">
        <f>[1]!s_dq_turn(A3353,E3353)</f>
        <v>0.9255723974186657</v>
      </c>
      <c r="W3353" s="2">
        <f>[1]!s_pq_amount(A3353,"20260101","",100000000)</f>
        <v>138.82548027999999</v>
      </c>
      <c r="X3353" s="2">
        <f>[1]!s_pq_avgamount(A3353,"20260101","",100000000)</f>
        <v>1.2620498207272728</v>
      </c>
      <c r="Y3353" s="17">
        <f>[1]!s_ipo_dilutedpe(A3353)</f>
        <v>0</v>
      </c>
      <c r="Z3353" s="12">
        <f>[1]!s_ipo_collection_total(A3353,100000000)</f>
        <v>0.35199999999999998</v>
      </c>
      <c r="AA3353" s="2">
        <f>[1]!s_val_pe_ttm(A3353,E3353)</f>
        <v>53.368499755859375</v>
      </c>
      <c r="AB3353" s="5">
        <f>[1]!s_info_zjtxornot1(A3353,"")</f>
        <v>0</v>
      </c>
      <c r="AC3353" s="22" t="str">
        <f>[1]!s_info_nature1(A3353,"")</f>
        <v>地方国有企业</v>
      </c>
      <c r="AD3353" s="6" t="str">
        <f>[1]!s_info_city(A3353)</f>
        <v>上海市</v>
      </c>
      <c r="AE3353" s="6" t="str">
        <f>[1]!s_info_province(A3353)</f>
        <v>上海</v>
      </c>
      <c r="AF3353">
        <v>121.472644</v>
      </c>
      <c r="AG3353">
        <v>31.231705999999999</v>
      </c>
    </row>
    <row r="3354" spans="1:33" x14ac:dyDescent="0.3">
      <c r="A3354" s="12" t="s">
        <v>7160</v>
      </c>
      <c r="B3354" s="12" t="s">
        <v>7161</v>
      </c>
      <c r="C3354" s="16" t="str">
        <f>[1]!s_info_mkt(A3354)</f>
        <v>主板</v>
      </c>
      <c r="D3354" s="16" t="str">
        <f>[1]!s_ipo_listeddate(A3354)</f>
        <v>2008-05-16</v>
      </c>
      <c r="E3354" s="16" t="str">
        <f>[1]!lastradeday_s("000002","")</f>
        <v>2026-06-22</v>
      </c>
      <c r="F3354" s="16" t="str">
        <f>[1]!s_info_industry_csrc2023(A3354,"",3)</f>
        <v>畜牧业</v>
      </c>
      <c r="G3354" s="16" t="str">
        <f>[1]!s_info_industry_csrc2023(A3354,"",1)</f>
        <v>农、林、牧、渔业</v>
      </c>
      <c r="H3354" s="16">
        <f>[1]!s_is(A3354,83,"FY","YTD","20251231",1,"",100000000)</f>
        <v>21.615006839499998</v>
      </c>
      <c r="I3354" s="16">
        <f>[1]!s_is(A3354,83,"FY","YTD","20241231",1,"",100000000)</f>
        <v>21.596584328500001</v>
      </c>
      <c r="J3354" s="16">
        <f t="shared" si="156"/>
        <v>8.5302891974836648E-4</v>
      </c>
      <c r="K3354" s="16">
        <f>[1]!s_is(A3354,61,"FY","YTD","20251231",1,"",100000000)</f>
        <v>-2.6851078344000001</v>
      </c>
      <c r="L3354" s="16">
        <f>[1]!s_is(A3354,61,"FY","YTD","20241231",1,"",100000000)</f>
        <v>-2.4912702599999998</v>
      </c>
      <c r="M3354" s="16">
        <f t="shared" si="157"/>
        <v>-7.7806722743922724E-2</v>
      </c>
      <c r="N3354" s="16">
        <f>[1]!s_fa_roe(A3354,"20251231")</f>
        <v>-14.1022</v>
      </c>
      <c r="O3354" s="16">
        <f>[1]!s_stmnote_rdexp(A3354,"20251231",1,10000)</f>
        <v>2155.4448190000003</v>
      </c>
      <c r="P3354" s="20">
        <f t="shared" si="158"/>
        <v>9.971983053278833E-3</v>
      </c>
      <c r="Q3354" s="16">
        <f>[1]!s_margin_tradingbalance(A3354,"",10000)</f>
        <v>12502.061100000001</v>
      </c>
      <c r="R3354" s="16">
        <f>[1]!s_margin_seclendingbalance(A3354,"",10000)</f>
        <v>21.841999999999999</v>
      </c>
      <c r="S3354" s="17">
        <f>[1]!s_val_ev(A3354,"",100000000)</f>
        <v>23.868878500799998</v>
      </c>
      <c r="T3354" s="17">
        <f>[1]!share_freesharesmv(A3354,"",100000000)</f>
        <v>14.939254396800001</v>
      </c>
      <c r="U3354" s="17">
        <f>[1]!s_dq_amount_btin(A3354,E3354,100000000)</f>
        <v>0.40403906000000001</v>
      </c>
      <c r="V3354" s="17">
        <f>[1]!s_dq_turn(A3354,E3354)</f>
        <v>2.0096099501647</v>
      </c>
      <c r="W3354" s="2">
        <f>[1]!s_pq_amount(A3354,"20260101","",100000000)</f>
        <v>67.592333969999999</v>
      </c>
      <c r="X3354" s="2">
        <f>[1]!s_pq_avgamount(A3354,"20260101","",100000000)</f>
        <v>0.61447576336363641</v>
      </c>
      <c r="Y3354" s="17">
        <f>[1]!s_ipo_dilutedpe(A3354)</f>
        <v>13.78</v>
      </c>
      <c r="Z3354" s="12">
        <f>[1]!s_ipo_collection_total(A3354,100000000)</f>
        <v>2.8647</v>
      </c>
      <c r="AA3354" s="2">
        <f>[1]!s_val_pe_ttm(A3354,E3354)</f>
        <v>-9.0075712203979492</v>
      </c>
      <c r="AB3354" s="5">
        <f>[1]!s_info_zjtxornot1(A3354,"")</f>
        <v>0</v>
      </c>
      <c r="AC3354" s="22" t="str">
        <f>[1]!s_info_nature1(A3354,"")</f>
        <v>民营企业</v>
      </c>
      <c r="AD3354" s="6" t="str">
        <f>[1]!s_info_city(A3354)</f>
        <v>烟台市</v>
      </c>
      <c r="AE3354" s="6" t="str">
        <f>[1]!s_info_province(A3354)</f>
        <v>山东省</v>
      </c>
      <c r="AF3354">
        <v>121.39138199999999</v>
      </c>
      <c r="AG3354">
        <v>37.539296999999998</v>
      </c>
    </row>
    <row r="3355" spans="1:33" x14ac:dyDescent="0.3">
      <c r="A3355" s="12" t="s">
        <v>7162</v>
      </c>
      <c r="B3355" s="12" t="s">
        <v>7163</v>
      </c>
      <c r="C3355" s="16" t="str">
        <f>[1]!s_info_mkt(A3355)</f>
        <v>主板</v>
      </c>
      <c r="D3355" s="16" t="str">
        <f>[1]!s_ipo_listeddate(A3355)</f>
        <v>2007-04-18</v>
      </c>
      <c r="E3355" s="16" t="str">
        <f>[1]!lastradeday_s("000002","")</f>
        <v>2026-06-22</v>
      </c>
      <c r="F3355" s="16" t="str">
        <f>[1]!s_info_industry_csrc2023(A3355,"",3)</f>
        <v>汽车制造业</v>
      </c>
      <c r="G3355" s="16" t="str">
        <f>[1]!s_info_industry_csrc2023(A3355,"",1)</f>
        <v>制造业</v>
      </c>
      <c r="H3355" s="16">
        <f>[1]!s_is(A3355,83,"FY","YTD","20251231",1,"",100000000)</f>
        <v>156.77736867440001</v>
      </c>
      <c r="I3355" s="16">
        <f>[1]!s_is(A3355,83,"FY","YTD","20241231",1,"",100000000)</f>
        <v>127.0206513965</v>
      </c>
      <c r="J3355" s="16">
        <f t="shared" si="156"/>
        <v>0.23426676647258904</v>
      </c>
      <c r="K3355" s="16">
        <f>[1]!s_is(A3355,61,"FY","YTD","20251231",1,"",100000000)</f>
        <v>9.5724363657999998</v>
      </c>
      <c r="L3355" s="16">
        <f>[1]!s_is(A3355,61,"FY","YTD","20241231",1,"",100000000)</f>
        <v>7.8352510954999994</v>
      </c>
      <c r="M3355" s="16">
        <f t="shared" si="157"/>
        <v>0.22171405218879503</v>
      </c>
      <c r="N3355" s="16">
        <f>[1]!s_fa_roe(A3355,"20251231")</f>
        <v>14.108700000000001</v>
      </c>
      <c r="O3355" s="16">
        <f>[1]!s_stmnote_rdexp(A3355,"20251231",1,10000)</f>
        <v>60770.434203999997</v>
      </c>
      <c r="P3355" s="20">
        <f t="shared" si="158"/>
        <v>3.8762249116586385E-2</v>
      </c>
      <c r="Q3355" s="16">
        <f>[1]!s_margin_tradingbalance(A3355,"",10000)</f>
        <v>69048.713399999993</v>
      </c>
      <c r="R3355" s="16">
        <f>[1]!s_margin_seclendingbalance(A3355,"",10000)</f>
        <v>1384.6318000000001</v>
      </c>
      <c r="S3355" s="17">
        <f>[1]!s_val_ev(A3355,"",100000000)</f>
        <v>416.03583103440002</v>
      </c>
      <c r="T3355" s="17">
        <f>[1]!share_freesharesmv(A3355,"",100000000)</f>
        <v>367.64542570230003</v>
      </c>
      <c r="U3355" s="17">
        <f>[1]!s_dq_amount_btin(A3355,E3355,100000000)</f>
        <v>22.027878189999999</v>
      </c>
      <c r="V3355" s="17">
        <f>[1]!s_dq_turn(A3355,E3355)</f>
        <v>5.5675710333029969</v>
      </c>
      <c r="W3355" s="2">
        <f>[1]!s_pq_amount(A3355,"20260101","",100000000)</f>
        <v>1361.28649505</v>
      </c>
      <c r="X3355" s="2">
        <f>[1]!s_pq_avgamount(A3355,"20260101","",100000000)</f>
        <v>12.375331773181818</v>
      </c>
      <c r="Y3355" s="17">
        <f>[1]!s_ipo_dilutedpe(A3355)</f>
        <v>27.03</v>
      </c>
      <c r="Z3355" s="12">
        <f>[1]!s_ipo_collection_total(A3355,100000000)</f>
        <v>2.5139999999999998</v>
      </c>
      <c r="AA3355" s="2">
        <f>[1]!s_val_pe_ttm(A3355,E3355)</f>
        <v>43.385532379150391</v>
      </c>
      <c r="AB3355" s="5">
        <f>[1]!s_info_zjtxornot1(A3355,"")</f>
        <v>1</v>
      </c>
      <c r="AC3355" s="22" t="str">
        <f>[1]!s_info_nature1(A3355,"")</f>
        <v>民营企业</v>
      </c>
      <c r="AD3355" s="6" t="str">
        <f>[1]!s_info_city(A3355)</f>
        <v>台州市</v>
      </c>
      <c r="AE3355" s="6" t="str">
        <f>[1]!s_info_province(A3355)</f>
        <v>浙江省</v>
      </c>
      <c r="AF3355">
        <v>121.42859900000001</v>
      </c>
      <c r="AG3355">
        <v>28.661377999999999</v>
      </c>
    </row>
    <row r="3356" spans="1:33" x14ac:dyDescent="0.3">
      <c r="A3356" s="12" t="s">
        <v>7164</v>
      </c>
      <c r="B3356" s="12" t="s">
        <v>7165</v>
      </c>
      <c r="C3356" s="16" t="str">
        <f>[1]!s_info_mkt(A3356)</f>
        <v>创业板</v>
      </c>
      <c r="D3356" s="16" t="str">
        <f>[1]!s_ipo_listeddate(A3356)</f>
        <v>2011-08-19</v>
      </c>
      <c r="E3356" s="16" t="str">
        <f>[1]!lastradeday_s("000002","")</f>
        <v>2026-06-22</v>
      </c>
      <c r="F3356" s="16" t="str">
        <f>[1]!s_info_industry_csrc2023(A3356,"",3)</f>
        <v>医药制造业</v>
      </c>
      <c r="G3356" s="16" t="str">
        <f>[1]!s_info_industry_csrc2023(A3356,"",1)</f>
        <v>制造业</v>
      </c>
      <c r="H3356" s="16">
        <f>[1]!s_is(A3356,83,"FY","YTD","20251231",1,"",100000000)</f>
        <v>8.7078634411000007</v>
      </c>
      <c r="I3356" s="16">
        <f>[1]!s_is(A3356,83,"FY","YTD","20241231",1,"",100000000)</f>
        <v>8.4660616104999988</v>
      </c>
      <c r="J3356" s="16">
        <f t="shared" si="156"/>
        <v>2.8561312417111129E-2</v>
      </c>
      <c r="K3356" s="16">
        <f>[1]!s_is(A3356,61,"FY","YTD","20251231",1,"",100000000)</f>
        <v>0.24850904530000001</v>
      </c>
      <c r="L3356" s="16">
        <f>[1]!s_is(A3356,61,"FY","YTD","20241231",1,"",100000000)</f>
        <v>0.42190119180000002</v>
      </c>
      <c r="M3356" s="16">
        <f t="shared" si="157"/>
        <v>-0.41097809124510748</v>
      </c>
      <c r="N3356" s="16">
        <f>[1]!s_fa_roe(A3356,"20251231")</f>
        <v>7.6745000000000001</v>
      </c>
      <c r="O3356" s="16">
        <f>[1]!s_stmnote_rdexp(A3356,"20251231",1,10000)</f>
        <v>6543.2212170000003</v>
      </c>
      <c r="P3356" s="20">
        <f t="shared" si="158"/>
        <v>7.514152307576201E-2</v>
      </c>
      <c r="Q3356" s="16">
        <f>[1]!s_margin_tradingbalance(A3356,"",10000)</f>
        <v>0</v>
      </c>
      <c r="R3356" s="16">
        <f>[1]!s_margin_seclendingbalance(A3356,"",10000)</f>
        <v>0</v>
      </c>
      <c r="S3356" s="17">
        <f>[1]!s_val_ev(A3356,"",100000000)</f>
        <v>22.7123945381</v>
      </c>
      <c r="T3356" s="17">
        <f>[1]!share_freesharesmv(A3356,"",100000000)</f>
        <v>19.5734251859</v>
      </c>
      <c r="U3356" s="17">
        <f>[1]!s_dq_amount_btin(A3356,E3356,100000000)</f>
        <v>1.0430066600000001</v>
      </c>
      <c r="V3356" s="17">
        <f>[1]!s_dq_turn(A3356,E3356)</f>
        <v>5.3470963145627168</v>
      </c>
      <c r="W3356" s="2">
        <f>[1]!s_pq_amount(A3356,"20260101","",100000000)</f>
        <v>188.81913940000001</v>
      </c>
      <c r="X3356" s="2">
        <f>[1]!s_pq_avgamount(A3356,"20260101","",100000000)</f>
        <v>1.716537630909091</v>
      </c>
      <c r="Y3356" s="17">
        <f>[1]!s_ipo_dilutedpe(A3356)</f>
        <v>43.33</v>
      </c>
      <c r="Z3356" s="12">
        <f>[1]!s_ipo_collection_total(A3356,100000000)</f>
        <v>4.3940000000000001</v>
      </c>
      <c r="AA3356" s="2">
        <f>[1]!s_val_pe_ttm(A3356,E3356)</f>
        <v>127.57765960693359</v>
      </c>
      <c r="AB3356" s="5">
        <f>[1]!s_info_zjtxornot1(A3356,"")</f>
        <v>0</v>
      </c>
      <c r="AC3356" s="22" t="str">
        <f>[1]!s_info_nature1(A3356,"")</f>
        <v>公众企业</v>
      </c>
      <c r="AD3356" s="6" t="str">
        <f>[1]!s_info_city(A3356)</f>
        <v>大同市</v>
      </c>
      <c r="AE3356" s="6" t="str">
        <f>[1]!s_info_province(A3356)</f>
        <v>山西省</v>
      </c>
      <c r="AF3356">
        <v>113.295259</v>
      </c>
      <c r="AG3356">
        <v>40.090310000000002</v>
      </c>
    </row>
    <row r="3357" spans="1:33" x14ac:dyDescent="0.3">
      <c r="A3357" s="12" t="s">
        <v>7166</v>
      </c>
      <c r="B3357" s="12" t="s">
        <v>7167</v>
      </c>
      <c r="C3357" s="16" t="str">
        <f>[1]!s_info_mkt(A3357)</f>
        <v>主板</v>
      </c>
      <c r="D3357" s="16" t="str">
        <f>[1]!s_ipo_listeddate(A3357)</f>
        <v>2022-07-12</v>
      </c>
      <c r="E3357" s="16" t="str">
        <f>[1]!lastradeday_s("000002","")</f>
        <v>2026-06-22</v>
      </c>
      <c r="F3357" s="16" t="str">
        <f>[1]!s_info_industry_csrc2023(A3357,"",3)</f>
        <v>食品制造业</v>
      </c>
      <c r="G3357" s="16" t="str">
        <f>[1]!s_info_industry_csrc2023(A3357,"",1)</f>
        <v>制造业</v>
      </c>
      <c r="H3357" s="16">
        <f>[1]!s_is(A3357,83,"FY","YTD","20251231",1,"",100000000)</f>
        <v>23.450411068499999</v>
      </c>
      <c r="I3357" s="16">
        <f>[1]!s_is(A3357,83,"FY","YTD","20241231",1,"",100000000)</f>
        <v>22.085701734400001</v>
      </c>
      <c r="J3357" s="16">
        <f t="shared" si="156"/>
        <v>6.1791531485475559E-2</v>
      </c>
      <c r="K3357" s="16">
        <f>[1]!s_is(A3357,61,"FY","YTD","20251231",1,"",100000000)</f>
        <v>5.9157891111000005</v>
      </c>
      <c r="L3357" s="16">
        <f>[1]!s_is(A3357,61,"FY","YTD","20241231",1,"",100000000)</f>
        <v>6.5122313960999998</v>
      </c>
      <c r="M3357" s="16">
        <f t="shared" si="157"/>
        <v>-9.1588005511780882E-2</v>
      </c>
      <c r="N3357" s="16">
        <f>[1]!s_fa_roe(A3357,"20251231")</f>
        <v>12.412000000000001</v>
      </c>
      <c r="O3357" s="16">
        <f>[1]!s_stmnote_rdexp(A3357,"20251231",1,10000)</f>
        <v>15687.205984999999</v>
      </c>
      <c r="P3357" s="20">
        <f t="shared" si="158"/>
        <v>6.6895228144089963E-2</v>
      </c>
      <c r="Q3357" s="16">
        <f>[1]!s_margin_tradingbalance(A3357,"",10000)</f>
        <v>0</v>
      </c>
      <c r="R3357" s="16">
        <f>[1]!s_margin_seclendingbalance(A3357,"",10000)</f>
        <v>0</v>
      </c>
      <c r="S3357" s="17">
        <f>[1]!s_val_ev(A3357,"",100000000)</f>
        <v>100.12028599999999</v>
      </c>
      <c r="T3357" s="17">
        <f>[1]!share_freesharesmv(A3357,"",100000000)</f>
        <v>9.3523455083000009</v>
      </c>
      <c r="U3357" s="17">
        <f>[1]!s_dq_amount_btin(A3357,E3357,100000000)</f>
        <v>0.13219358</v>
      </c>
      <c r="V3357" s="17">
        <f>[1]!s_dq_turn(A3357,E3357)</f>
        <v>0.13413952213440541</v>
      </c>
      <c r="W3357" s="2">
        <f>[1]!s_pq_amount(A3357,"20260101","",100000000)</f>
        <v>20.397099000000001</v>
      </c>
      <c r="X3357" s="2">
        <f>[1]!s_pq_avgamount(A3357,"20260101","",100000000)</f>
        <v>0.18542817272727274</v>
      </c>
      <c r="Y3357" s="17">
        <f>[1]!s_ipo_dilutedpe(A3357)</f>
        <v>22.99</v>
      </c>
      <c r="Z3357" s="12">
        <f>[1]!s_ipo_collection_total(A3357,100000000)</f>
        <v>16.146063999999999</v>
      </c>
      <c r="AA3357" s="2">
        <f>[1]!s_val_pe_ttm(A3357,E3357)</f>
        <v>19.253330230712891</v>
      </c>
      <c r="AB3357" s="5">
        <f>[1]!s_info_zjtxornot1(A3357,"")</f>
        <v>0</v>
      </c>
      <c r="AC3357" s="22" t="str">
        <f>[1]!s_info_nature1(A3357,"")</f>
        <v>民营企业</v>
      </c>
      <c r="AD3357" s="6" t="str">
        <f>[1]!s_info_city(A3357)</f>
        <v>乐平市</v>
      </c>
      <c r="AE3357" s="6" t="str">
        <f>[1]!s_info_province(A3357)</f>
        <v>江西省</v>
      </c>
      <c r="AF3357">
        <v>117.273279</v>
      </c>
      <c r="AG3357">
        <v>28.969927999999999</v>
      </c>
    </row>
    <row r="3358" spans="1:33" x14ac:dyDescent="0.3">
      <c r="A3358" s="12" t="s">
        <v>7168</v>
      </c>
      <c r="B3358" s="12" t="s">
        <v>7169</v>
      </c>
      <c r="C3358" s="16" t="str">
        <f>[1]!s_info_mkt(A3358)</f>
        <v>主板</v>
      </c>
      <c r="D3358" s="16" t="str">
        <f>[1]!s_ipo_listeddate(A3358)</f>
        <v>2017-12-29</v>
      </c>
      <c r="E3358" s="16" t="str">
        <f>[1]!lastradeday_s("000002","")</f>
        <v>2026-06-22</v>
      </c>
      <c r="F3358" s="16" t="str">
        <f>[1]!s_info_industry_csrc2023(A3358,"",3)</f>
        <v>电气机械和器材制造业</v>
      </c>
      <c r="G3358" s="16" t="str">
        <f>[1]!s_info_industry_csrc2023(A3358,"",1)</f>
        <v>制造业</v>
      </c>
      <c r="H3358" s="16">
        <f>[1]!s_is(A3358,83,"FY","YTD","20251231",1,"",100000000)</f>
        <v>52.637335236499993</v>
      </c>
      <c r="I3358" s="16">
        <f>[1]!s_is(A3358,83,"FY","YTD","20241231",1,"",100000000)</f>
        <v>46.388194666000004</v>
      </c>
      <c r="J3358" s="16">
        <f t="shared" si="156"/>
        <v>0.13471402833187351</v>
      </c>
      <c r="K3358" s="16">
        <f>[1]!s_is(A3358,61,"FY","YTD","20251231",1,"",100000000)</f>
        <v>2.0024192711</v>
      </c>
      <c r="L3358" s="16">
        <f>[1]!s_is(A3358,61,"FY","YTD","20241231",1,"",100000000)</f>
        <v>2.9252107182999998</v>
      </c>
      <c r="M3358" s="16">
        <f t="shared" si="157"/>
        <v>-0.31546152946420369</v>
      </c>
      <c r="N3358" s="16">
        <f>[1]!s_fa_roe(A3358,"20251231")</f>
        <v>5.7285000000000004</v>
      </c>
      <c r="O3358" s="16">
        <f>[1]!s_stmnote_rdexp(A3358,"20251231",1,10000)</f>
        <v>23909.036921000003</v>
      </c>
      <c r="P3358" s="20">
        <f t="shared" si="158"/>
        <v>4.5422202346635701E-2</v>
      </c>
      <c r="Q3358" s="16">
        <f>[1]!s_margin_tradingbalance(A3358,"",10000)</f>
        <v>50933.0121</v>
      </c>
      <c r="R3358" s="16">
        <f>[1]!s_margin_seclendingbalance(A3358,"",10000)</f>
        <v>59.712400000000002</v>
      </c>
      <c r="S3358" s="17">
        <f>[1]!s_val_ev(A3358,"",100000000)</f>
        <v>156.44019846480001</v>
      </c>
      <c r="T3358" s="17">
        <f>[1]!share_freesharesmv(A3358,"",100000000)</f>
        <v>103.96232902380001</v>
      </c>
      <c r="U3358" s="17">
        <f>[1]!s_dq_amount_btin(A3358,E3358,100000000)</f>
        <v>9.1774747100000003</v>
      </c>
      <c r="V3358" s="17">
        <f>[1]!s_dq_turn(A3358,E3358)</f>
        <v>6.6235231364965017</v>
      </c>
      <c r="W3358" s="2">
        <f>[1]!s_pq_amount(A3358,"20260101","",100000000)</f>
        <v>1071.42271349</v>
      </c>
      <c r="X3358" s="2">
        <f>[1]!s_pq_avgamount(A3358,"20260101","",100000000)</f>
        <v>9.7402064862727276</v>
      </c>
      <c r="Y3358" s="17">
        <f>[1]!s_ipo_dilutedpe(A3358)</f>
        <v>22.87</v>
      </c>
      <c r="Z3358" s="12">
        <f>[1]!s_ipo_collection_total(A3358,100000000)</f>
        <v>4.0952999999999999</v>
      </c>
      <c r="AA3358" s="2">
        <f>[1]!s_val_pe_ttm(A3358,E3358)</f>
        <v>68.947242736816406</v>
      </c>
      <c r="AB3358" s="5">
        <f>[1]!s_info_zjtxornot1(A3358,"")</f>
        <v>1</v>
      </c>
      <c r="AC3358" s="22" t="str">
        <f>[1]!s_info_nature1(A3358,"")</f>
        <v>民营企业</v>
      </c>
      <c r="AD3358" s="6" t="str">
        <f>[1]!s_info_city(A3358)</f>
        <v>佛山市</v>
      </c>
      <c r="AE3358" s="6" t="str">
        <f>[1]!s_info_province(A3358)</f>
        <v>广东省</v>
      </c>
      <c r="AF3358">
        <v>113.12271699999999</v>
      </c>
      <c r="AG3358">
        <v>23.028762</v>
      </c>
    </row>
    <row r="3359" spans="1:33" x14ac:dyDescent="0.3">
      <c r="A3359" s="12" t="s">
        <v>7170</v>
      </c>
      <c r="B3359" s="12" t="s">
        <v>7171</v>
      </c>
      <c r="C3359" s="16" t="str">
        <f>[1]!s_info_mkt(A3359)</f>
        <v>科创板</v>
      </c>
      <c r="D3359" s="16" t="str">
        <f>[1]!s_ipo_listeddate(A3359)</f>
        <v>2019-11-15</v>
      </c>
      <c r="E3359" s="16" t="str">
        <f>[1]!lastradeday_s("000002","")</f>
        <v>2026-06-22</v>
      </c>
      <c r="F3359" s="16" t="str">
        <f>[1]!s_info_industry_csrc2023(A3359,"",3)</f>
        <v>专用设备制造业</v>
      </c>
      <c r="G3359" s="16" t="str">
        <f>[1]!s_info_industry_csrc2023(A3359,"",1)</f>
        <v>制造业</v>
      </c>
      <c r="H3359" s="16">
        <f>[1]!s_is(A3359,83,"FY","YTD","20251231",1,"",100000000)</f>
        <v>15.240925153599999</v>
      </c>
      <c r="I3359" s="16">
        <f>[1]!s_is(A3359,83,"FY","YTD","20241231",1,"",100000000)</f>
        <v>13.9087266857</v>
      </c>
      <c r="J3359" s="16">
        <f t="shared" si="156"/>
        <v>9.5781482949814256E-2</v>
      </c>
      <c r="K3359" s="16">
        <f>[1]!s_is(A3359,61,"FY","YTD","20251231",1,"",100000000)</f>
        <v>3.7825757699000002</v>
      </c>
      <c r="L3359" s="16">
        <f>[1]!s_is(A3359,61,"FY","YTD","20241231",1,"",100000000)</f>
        <v>3.1481399474999998</v>
      </c>
      <c r="M3359" s="16">
        <f t="shared" si="157"/>
        <v>0.20152719795821608</v>
      </c>
      <c r="N3359" s="16">
        <f>[1]!s_fa_roe(A3359,"20251231")</f>
        <v>8.9260000000000002</v>
      </c>
      <c r="O3359" s="16">
        <f>[1]!s_stmnote_rdexp(A3359,"20251231",1,10000)</f>
        <v>6872.0123279999998</v>
      </c>
      <c r="P3359" s="20">
        <f t="shared" si="158"/>
        <v>4.5089207241312303E-2</v>
      </c>
      <c r="Q3359" s="16">
        <f>[1]!s_margin_tradingbalance(A3359,"",10000)</f>
        <v>25760.248599999999</v>
      </c>
      <c r="R3359" s="16">
        <f>[1]!s_margin_seclendingbalance(A3359,"",10000)</f>
        <v>0</v>
      </c>
      <c r="S3359" s="17">
        <f>[1]!s_val_ev(A3359,"",100000000)</f>
        <v>57.570892244399992</v>
      </c>
      <c r="T3359" s="17">
        <f>[1]!share_freesharesmv(A3359,"",100000000)</f>
        <v>19.913211956399998</v>
      </c>
      <c r="U3359" s="17">
        <f>[1]!s_dq_amount_btin(A3359,E3359,100000000)</f>
        <v>0.85552397000000002</v>
      </c>
      <c r="V3359" s="17">
        <f>[1]!s_dq_turn(A3359,E3359)</f>
        <v>1.5254939559937559</v>
      </c>
      <c r="W3359" s="2">
        <f>[1]!s_pq_amount(A3359,"20260101","",100000000)</f>
        <v>88.200507020000003</v>
      </c>
      <c r="X3359" s="2">
        <f>[1]!s_pq_avgamount(A3359,"20260101","",100000000)</f>
        <v>0.80182279109090915</v>
      </c>
      <c r="Y3359" s="17">
        <f>[1]!s_ipo_dilutedpe(A3359)</f>
        <v>34.96</v>
      </c>
      <c r="Z3359" s="12">
        <f>[1]!s_ipo_collection_total(A3359,100000000)</f>
        <v>15.241622</v>
      </c>
      <c r="AA3359" s="2">
        <f>[1]!s_val_pe_ttm(A3359,E3359)</f>
        <v>14.373772621154785</v>
      </c>
      <c r="AB3359" s="5">
        <f>[1]!s_info_zjtxornot1(A3359,"")</f>
        <v>1</v>
      </c>
      <c r="AC3359" s="22" t="str">
        <f>[1]!s_info_nature1(A3359,"")</f>
        <v>外资企业</v>
      </c>
      <c r="AD3359" s="6" t="str">
        <f>[1]!s_info_city(A3359)</f>
        <v>延安市</v>
      </c>
      <c r="AE3359" s="6" t="str">
        <f>[1]!s_info_province(A3359)</f>
        <v>陕西省</v>
      </c>
      <c r="AF3359">
        <v>109.49081</v>
      </c>
      <c r="AG3359">
        <v>36.596536999999998</v>
      </c>
    </row>
    <row r="3360" spans="1:33" x14ac:dyDescent="0.3">
      <c r="A3360" s="12" t="s">
        <v>7172</v>
      </c>
      <c r="B3360" s="12" t="s">
        <v>7173</v>
      </c>
      <c r="C3360" s="16" t="str">
        <f>[1]!s_info_mkt(A3360)</f>
        <v>科创板</v>
      </c>
      <c r="D3360" s="16" t="str">
        <f>[1]!s_ipo_listeddate(A3360)</f>
        <v>2021-02-23</v>
      </c>
      <c r="E3360" s="16" t="str">
        <f>[1]!lastradeday_s("000002","")</f>
        <v>2026-06-22</v>
      </c>
      <c r="F3360" s="16" t="str">
        <f>[1]!s_info_industry_csrc2023(A3360,"",3)</f>
        <v>软件和信息技术服务业</v>
      </c>
      <c r="G3360" s="16" t="str">
        <f>[1]!s_info_industry_csrc2023(A3360,"",1)</f>
        <v>信息传输、软件和信息技术服务业</v>
      </c>
      <c r="H3360" s="16">
        <f>[1]!s_is(A3360,83,"FY","YTD","20251231",1,"",100000000)</f>
        <v>1.5255343466</v>
      </c>
      <c r="I3360" s="16">
        <f>[1]!s_is(A3360,83,"FY","YTD","20241231",1,"",100000000)</f>
        <v>1.4296130572999999</v>
      </c>
      <c r="J3360" s="16">
        <f t="shared" si="156"/>
        <v>6.7095980139660449E-2</v>
      </c>
      <c r="K3360" s="16">
        <f>[1]!s_is(A3360,61,"FY","YTD","20251231",1,"",100000000)</f>
        <v>-2.2735248818000002</v>
      </c>
      <c r="L3360" s="16">
        <f>[1]!s_is(A3360,61,"FY","YTD","20241231",1,"",100000000)</f>
        <v>-1.9323214621</v>
      </c>
      <c r="M3360" s="16">
        <f t="shared" si="157"/>
        <v>-0.1765769445675921</v>
      </c>
      <c r="N3360" s="16">
        <f>[1]!s_fa_roe(A3360,"20251231")</f>
        <v>-29.165199999999999</v>
      </c>
      <c r="O3360" s="16">
        <f>[1]!s_stmnote_rdexp(A3360,"20251231",1,10000)</f>
        <v>2092.6053019999999</v>
      </c>
      <c r="P3360" s="20">
        <f t="shared" si="158"/>
        <v>0.13717195595522622</v>
      </c>
      <c r="Q3360" s="16">
        <f>[1]!s_margin_tradingbalance(A3360,"",10000)</f>
        <v>9502.7996000000003</v>
      </c>
      <c r="R3360" s="16">
        <f>[1]!s_margin_seclendingbalance(A3360,"",10000)</f>
        <v>0</v>
      </c>
      <c r="S3360" s="17">
        <f>[1]!s_val_ev(A3360,"",100000000)</f>
        <v>32.896708650800001</v>
      </c>
      <c r="T3360" s="17">
        <f>[1]!share_freesharesmv(A3360,"",100000000)</f>
        <v>15.4895988638</v>
      </c>
      <c r="U3360" s="17">
        <f>[1]!s_dq_amount_btin(A3360,E3360,100000000)</f>
        <v>0.77739749000000002</v>
      </c>
      <c r="V3360" s="17">
        <f>[1]!s_dq_turn(A3360,E3360)</f>
        <v>2.4526100205479953</v>
      </c>
      <c r="W3360" s="2">
        <f>[1]!s_pq_amount(A3360,"20260101","",100000000)</f>
        <v>86.361496869999996</v>
      </c>
      <c r="X3360" s="2">
        <f>[1]!s_pq_avgamount(A3360,"20260101","",100000000)</f>
        <v>0.78510451700000006</v>
      </c>
      <c r="Y3360" s="17">
        <f>[1]!s_ipo_dilutedpe(A3360)</f>
        <v>41.47</v>
      </c>
      <c r="Z3360" s="12">
        <f>[1]!s_ipo_collection_total(A3360,100000000)</f>
        <v>9.0428730000000002</v>
      </c>
      <c r="AA3360" s="2">
        <f>[1]!s_val_pe_ttm(A3360,E3360)</f>
        <v>-15.463855743408203</v>
      </c>
      <c r="AB3360" s="5">
        <f>[1]!s_info_zjtxornot1(A3360,"")</f>
        <v>1</v>
      </c>
      <c r="AC3360" s="22" t="str">
        <f>[1]!s_info_nature1(A3360,"")</f>
        <v>民营企业</v>
      </c>
      <c r="AD3360" s="6" t="str">
        <f>[1]!s_info_city(A3360)</f>
        <v>厦门市</v>
      </c>
      <c r="AE3360" s="6" t="str">
        <f>[1]!s_info_province(A3360)</f>
        <v>福建省</v>
      </c>
      <c r="AF3360">
        <v>118.11022</v>
      </c>
      <c r="AG3360">
        <v>24.490473999999999</v>
      </c>
    </row>
    <row r="3361" spans="1:33" x14ac:dyDescent="0.3">
      <c r="A3361" s="12" t="s">
        <v>7174</v>
      </c>
      <c r="B3361" s="12" t="s">
        <v>7175</v>
      </c>
      <c r="C3361" s="16" t="str">
        <f>[1]!s_info_mkt(A3361)</f>
        <v>主板</v>
      </c>
      <c r="D3361" s="16" t="str">
        <f>[1]!s_ipo_listeddate(A3361)</f>
        <v>2007-11-16</v>
      </c>
      <c r="E3361" s="16" t="str">
        <f>[1]!lastradeday_s("000002","")</f>
        <v>2026-06-22</v>
      </c>
      <c r="F3361" s="16" t="str">
        <f>[1]!s_info_industry_csrc2023(A3361,"",3)</f>
        <v>电气机械和器材制造业</v>
      </c>
      <c r="G3361" s="16" t="str">
        <f>[1]!s_info_industry_csrc2023(A3361,"",1)</f>
        <v>制造业</v>
      </c>
      <c r="H3361" s="16">
        <f>[1]!s_is(A3361,83,"FY","YTD","20251231",1,"",100000000)</f>
        <v>25.328506431799998</v>
      </c>
      <c r="I3361" s="16">
        <f>[1]!s_is(A3361,83,"FY","YTD","20241231",1,"",100000000)</f>
        <v>23.500432694299999</v>
      </c>
      <c r="J3361" s="16">
        <f t="shared" si="156"/>
        <v>7.7788939517841049E-2</v>
      </c>
      <c r="K3361" s="16">
        <f>[1]!s_is(A3361,61,"FY","YTD","20251231",1,"",100000000)</f>
        <v>-0.82003934900000008</v>
      </c>
      <c r="L3361" s="16">
        <f>[1]!s_is(A3361,61,"FY","YTD","20241231",1,"",100000000)</f>
        <v>-2.2274351213000001</v>
      </c>
      <c r="M3361" s="16">
        <f t="shared" si="157"/>
        <v>0.63184591050113292</v>
      </c>
      <c r="N3361" s="16">
        <f>[1]!s_fa_roe(A3361,"20251231")</f>
        <v>-6.8316999999999997</v>
      </c>
      <c r="O3361" s="16">
        <f>[1]!s_stmnote_rdexp(A3361,"20251231",1,10000)</f>
        <v>9304.6113459999997</v>
      </c>
      <c r="P3361" s="20">
        <f t="shared" si="158"/>
        <v>3.6735728460948802E-2</v>
      </c>
      <c r="Q3361" s="16">
        <f>[1]!s_margin_tradingbalance(A3361,"",10000)</f>
        <v>0</v>
      </c>
      <c r="R3361" s="16">
        <f>[1]!s_margin_seclendingbalance(A3361,"",10000)</f>
        <v>0</v>
      </c>
      <c r="S3361" s="17">
        <f>[1]!s_val_ev(A3361,"",100000000)</f>
        <v>36.070607924999997</v>
      </c>
      <c r="T3361" s="17">
        <f>[1]!share_freesharesmv(A3361,"",100000000)</f>
        <v>21.146757062499997</v>
      </c>
      <c r="U3361" s="17">
        <f>[1]!s_dq_amount_btin(A3361,E3361,100000000)</f>
        <v>0.89496032999999997</v>
      </c>
      <c r="V3361" s="17">
        <f>[1]!s_dq_turn(A3361,E3361)</f>
        <v>3.6951101146600829</v>
      </c>
      <c r="W3361" s="2">
        <f>[1]!s_pq_amount(A3361,"20260101","",100000000)</f>
        <v>109.84839058999999</v>
      </c>
      <c r="X3361" s="2">
        <f>[1]!s_pq_avgamount(A3361,"20260101","",100000000)</f>
        <v>0.99862173263636367</v>
      </c>
      <c r="Y3361" s="17">
        <f>[1]!s_ipo_dilutedpe(A3361)</f>
        <v>29.98</v>
      </c>
      <c r="Z3361" s="12">
        <f>[1]!s_ipo_collection_total(A3361,100000000)</f>
        <v>3.6120000000000001</v>
      </c>
      <c r="AA3361" s="2">
        <f>[1]!s_val_pe_ttm(A3361,E3361)</f>
        <v>-49.685619354248047</v>
      </c>
      <c r="AB3361" s="5">
        <f>[1]!s_info_zjtxornot1(A3361,"")</f>
        <v>1</v>
      </c>
      <c r="AC3361" s="22" t="str">
        <f>[1]!s_info_nature1(A3361,"")</f>
        <v>民营企业</v>
      </c>
      <c r="AD3361" s="6" t="str">
        <f>[1]!s_info_city(A3361)</f>
        <v>上海市</v>
      </c>
      <c r="AE3361" s="6" t="str">
        <f>[1]!s_info_province(A3361)</f>
        <v>上海</v>
      </c>
      <c r="AF3361">
        <v>121.472644</v>
      </c>
      <c r="AG3361">
        <v>31.231705999999999</v>
      </c>
    </row>
    <row r="3362" spans="1:33" x14ac:dyDescent="0.3">
      <c r="A3362" s="12" t="s">
        <v>7176</v>
      </c>
      <c r="B3362" s="12" t="s">
        <v>7177</v>
      </c>
      <c r="C3362" s="16" t="str">
        <f>[1]!s_info_mkt(A3362)</f>
        <v>主板</v>
      </c>
      <c r="D3362" s="16" t="str">
        <f>[1]!s_ipo_listeddate(A3362)</f>
        <v>2011-08-15</v>
      </c>
      <c r="E3362" s="16" t="str">
        <f>[1]!lastradeday_s("000002","")</f>
        <v>2026-06-22</v>
      </c>
      <c r="F3362" s="16" t="str">
        <f>[1]!s_info_industry_csrc2023(A3362,"",3)</f>
        <v>软件和信息技术服务业</v>
      </c>
      <c r="G3362" s="16" t="str">
        <f>[1]!s_info_industry_csrc2023(A3362,"",1)</f>
        <v>信息传输、软件和信息技术服务业</v>
      </c>
      <c r="H3362" s="16">
        <f>[1]!s_is(A3362,83,"FY","YTD","20251231",1,"",100000000)</f>
        <v>17.436908214999999</v>
      </c>
      <c r="I3362" s="16">
        <f>[1]!s_is(A3362,83,"FY","YTD","20241231",1,"",100000000)</f>
        <v>15.7885166278</v>
      </c>
      <c r="J3362" s="16">
        <f t="shared" si="156"/>
        <v>0.10440446218345523</v>
      </c>
      <c r="K3362" s="16">
        <f>[1]!s_is(A3362,61,"FY","YTD","20251231",1,"",100000000)</f>
        <v>0.635741424</v>
      </c>
      <c r="L3362" s="16">
        <f>[1]!s_is(A3362,61,"FY","YTD","20241231",1,"",100000000)</f>
        <v>0.313865434</v>
      </c>
      <c r="M3362" s="16">
        <f t="shared" si="157"/>
        <v>1.0255222625120293</v>
      </c>
      <c r="N3362" s="16">
        <f>[1]!s_fa_roe(A3362,"20251231")</f>
        <v>2.6629</v>
      </c>
      <c r="O3362" s="16">
        <f>[1]!s_stmnote_rdexp(A3362,"20251231",1,10000)</f>
        <v>15757.507266000001</v>
      </c>
      <c r="P3362" s="20">
        <f t="shared" si="158"/>
        <v>9.0368699953611603E-2</v>
      </c>
      <c r="Q3362" s="16">
        <f>[1]!s_margin_tradingbalance(A3362,"",10000)</f>
        <v>0</v>
      </c>
      <c r="R3362" s="16">
        <f>[1]!s_margin_seclendingbalance(A3362,"",10000)</f>
        <v>0</v>
      </c>
      <c r="S3362" s="17">
        <f>[1]!s_val_ev(A3362,"",100000000)</f>
        <v>48.064881422699997</v>
      </c>
      <c r="T3362" s="17">
        <f>[1]!share_freesharesmv(A3362,"",100000000)</f>
        <v>24.001340972399998</v>
      </c>
      <c r="U3362" s="17">
        <f>[1]!s_dq_amount_btin(A3362,E3362,100000000)</f>
        <v>0.66139753000000001</v>
      </c>
      <c r="V3362" s="17">
        <f>[1]!s_dq_turn(A3362,E3362)</f>
        <v>1.9804050611385284</v>
      </c>
      <c r="W3362" s="2">
        <f>[1]!s_pq_amount(A3362,"20260101","",100000000)</f>
        <v>138.10653416</v>
      </c>
      <c r="X3362" s="2">
        <f>[1]!s_pq_avgamount(A3362,"20260101","",100000000)</f>
        <v>1.2555139469090908</v>
      </c>
      <c r="Y3362" s="17">
        <f>[1]!s_ipo_dilutedpe(A3362)</f>
        <v>35.369999999999997</v>
      </c>
      <c r="Z3362" s="12">
        <f>[1]!s_ipo_collection_total(A3362,100000000)</f>
        <v>4.3499999999999996</v>
      </c>
      <c r="AA3362" s="2">
        <f>[1]!s_val_pe_ttm(A3362,E3362)</f>
        <v>75.287727355957031</v>
      </c>
      <c r="AB3362" s="5">
        <f>[1]!s_info_zjtxornot1(A3362,"")</f>
        <v>0</v>
      </c>
      <c r="AC3362" s="22" t="str">
        <f>[1]!s_info_nature1(A3362,"")</f>
        <v>民营企业</v>
      </c>
      <c r="AD3362" s="6" t="str">
        <f>[1]!s_info_city(A3362)</f>
        <v>深圳市</v>
      </c>
      <c r="AE3362" s="6" t="str">
        <f>[1]!s_info_province(A3362)</f>
        <v>广东省</v>
      </c>
      <c r="AF3362">
        <v>114.085947</v>
      </c>
      <c r="AG3362">
        <v>22.547000000000001</v>
      </c>
    </row>
    <row r="3363" spans="1:33" x14ac:dyDescent="0.3">
      <c r="A3363" s="12" t="s">
        <v>7178</v>
      </c>
      <c r="B3363" s="12" t="s">
        <v>7179</v>
      </c>
      <c r="C3363" s="16" t="str">
        <f>[1]!s_info_mkt(A3363)</f>
        <v>主板</v>
      </c>
      <c r="D3363" s="16" t="str">
        <f>[1]!s_ipo_listeddate(A3363)</f>
        <v>2000-12-06</v>
      </c>
      <c r="E3363" s="16" t="str">
        <f>[1]!lastradeday_s("000002","")</f>
        <v>2026-06-22</v>
      </c>
      <c r="F3363" s="16" t="str">
        <f>[1]!s_info_industry_csrc2023(A3363,"",3)</f>
        <v>医药制造业</v>
      </c>
      <c r="G3363" s="16" t="str">
        <f>[1]!s_info_industry_csrc2023(A3363,"",1)</f>
        <v>制造业</v>
      </c>
      <c r="H3363" s="16">
        <f>[1]!s_is(A3363,83,"FY","YTD","20251231",1,"",100000000)</f>
        <v>65.752141335499999</v>
      </c>
      <c r="I3363" s="16">
        <f>[1]!s_is(A3363,83,"FY","YTD","20241231",1,"",100000000)</f>
        <v>84.014472333699999</v>
      </c>
      <c r="J3363" s="16">
        <f t="shared" si="156"/>
        <v>-0.21737125153465475</v>
      </c>
      <c r="K3363" s="16">
        <f>[1]!s_is(A3363,61,"FY","YTD","20251231",1,"",100000000)</f>
        <v>3.4994075073000004</v>
      </c>
      <c r="L3363" s="16">
        <f>[1]!s_is(A3363,61,"FY","YTD","20241231",1,"",100000000)</f>
        <v>6.4808134191999995</v>
      </c>
      <c r="M3363" s="16">
        <f t="shared" si="157"/>
        <v>-0.46003575771326988</v>
      </c>
      <c r="N3363" s="16">
        <f>[1]!s_fa_roe(A3363,"20251231")</f>
        <v>6.5928000000000004</v>
      </c>
      <c r="O3363" s="16">
        <f>[1]!s_stmnote_rdexp(A3363,"20251231",1,10000)</f>
        <v>14942.342211000001</v>
      </c>
      <c r="P3363" s="20">
        <f t="shared" si="158"/>
        <v>2.2725255645678167E-2</v>
      </c>
      <c r="Q3363" s="16">
        <f>[1]!s_margin_tradingbalance(A3363,"",10000)</f>
        <v>28119.7484</v>
      </c>
      <c r="R3363" s="16">
        <f>[1]!s_margin_seclendingbalance(A3363,"",10000)</f>
        <v>196.6679</v>
      </c>
      <c r="S3363" s="17">
        <f>[1]!s_val_ev(A3363,"",100000000)</f>
        <v>60.785153287099988</v>
      </c>
      <c r="T3363" s="17">
        <f>[1]!share_freesharesmv(A3363,"",100000000)</f>
        <v>38.333419272499995</v>
      </c>
      <c r="U3363" s="17">
        <f>[1]!s_dq_amount_btin(A3363,E3363,100000000)</f>
        <v>0.66308142000000003</v>
      </c>
      <c r="V3363" s="17">
        <f>[1]!s_dq_turn(A3363,E3363)</f>
        <v>1.1083181888478895</v>
      </c>
      <c r="W3363" s="2">
        <f>[1]!s_pq_amount(A3363,"20260101","",100000000)</f>
        <v>100.26447005999999</v>
      </c>
      <c r="X3363" s="2">
        <f>[1]!s_pq_avgamount(A3363,"20260101","",100000000)</f>
        <v>0.91149518236363636</v>
      </c>
      <c r="Y3363" s="17">
        <f>[1]!s_ipo_dilutedpe(A3363)</f>
        <v>32.42</v>
      </c>
      <c r="Z3363" s="12">
        <f>[1]!s_ipo_collection_total(A3363,100000000)</f>
        <v>4.0880000000000001</v>
      </c>
      <c r="AA3363" s="2">
        <f>[1]!s_val_pe_ttm(A3363,E3363)</f>
        <v>51.655315399169922</v>
      </c>
      <c r="AB3363" s="5">
        <f>[1]!s_info_zjtxornot1(A3363,"")</f>
        <v>0</v>
      </c>
      <c r="AC3363" s="22" t="str">
        <f>[1]!s_info_nature1(A3363,"")</f>
        <v>中央国有企业</v>
      </c>
      <c r="AD3363" s="6" t="str">
        <f>[1]!s_info_city(A3363)</f>
        <v>昆明市</v>
      </c>
      <c r="AE3363" s="6" t="str">
        <f>[1]!s_info_province(A3363)</f>
        <v>云南省</v>
      </c>
      <c r="AF3363">
        <v>102.71225099999999</v>
      </c>
      <c r="AG3363">
        <v>25.040609</v>
      </c>
    </row>
    <row r="3364" spans="1:33" x14ac:dyDescent="0.3">
      <c r="A3364" s="12" t="s">
        <v>7180</v>
      </c>
      <c r="B3364" s="12" t="s">
        <v>7181</v>
      </c>
      <c r="C3364" s="16" t="str">
        <f>[1]!s_info_mkt(A3364)</f>
        <v>创业板</v>
      </c>
      <c r="D3364" s="16" t="str">
        <f>[1]!s_ipo_listeddate(A3364)</f>
        <v>2019-03-19</v>
      </c>
      <c r="E3364" s="16" t="str">
        <f>[1]!lastradeday_s("000002","")</f>
        <v>2026-06-22</v>
      </c>
      <c r="F3364" s="16" t="str">
        <f>[1]!s_info_industry_csrc2023(A3364,"",3)</f>
        <v>电气机械和器材制造业</v>
      </c>
      <c r="G3364" s="16" t="str">
        <f>[1]!s_info_industry_csrc2023(A3364,"",1)</f>
        <v>制造业</v>
      </c>
      <c r="H3364" s="16">
        <f>[1]!s_is(A3364,83,"FY","YTD","20251231",1,"",100000000)</f>
        <v>69.516437389499998</v>
      </c>
      <c r="I3364" s="16">
        <f>[1]!s_is(A3364,83,"FY","YTD","20241231",1,"",100000000)</f>
        <v>65.422042025099998</v>
      </c>
      <c r="J3364" s="16">
        <f t="shared" si="156"/>
        <v>6.2584340654318504E-2</v>
      </c>
      <c r="K3364" s="16">
        <f>[1]!s_is(A3364,61,"FY","YTD","20251231",1,"",100000000)</f>
        <v>7.4321329313</v>
      </c>
      <c r="L3364" s="16">
        <f>[1]!s_is(A3364,61,"FY","YTD","20241231",1,"",100000000)</f>
        <v>6.9115772039999994</v>
      </c>
      <c r="M3364" s="16">
        <f t="shared" si="157"/>
        <v>7.5316488832496101E-2</v>
      </c>
      <c r="N3364" s="16">
        <f>[1]!s_fa_roe(A3364,"20251231")</f>
        <v>8.5572999999999997</v>
      </c>
      <c r="O3364" s="16">
        <f>[1]!s_stmnote_rdexp(A3364,"20251231",1,10000)</f>
        <v>50761.274677000001</v>
      </c>
      <c r="P3364" s="20">
        <f t="shared" si="158"/>
        <v>7.3020535262163996E-2</v>
      </c>
      <c r="Q3364" s="16">
        <f>[1]!s_margin_tradingbalance(A3364,"",10000)</f>
        <v>121618.6799</v>
      </c>
      <c r="R3364" s="16">
        <f>[1]!s_margin_seclendingbalance(A3364,"",10000)</f>
        <v>1358.8055999999999</v>
      </c>
      <c r="S3364" s="17">
        <f>[1]!s_val_ev(A3364,"",100000000)</f>
        <v>380.626243746</v>
      </c>
      <c r="T3364" s="17">
        <f>[1]!share_freesharesmv(A3364,"",100000000)</f>
        <v>204.2273101582</v>
      </c>
      <c r="U3364" s="17">
        <f>[1]!s_dq_amount_btin(A3364,E3364,100000000)</f>
        <v>18.743126530000001</v>
      </c>
      <c r="V3364" s="17">
        <f>[1]!s_dq_turn(A3364,E3364)</f>
        <v>6.1574157944348187</v>
      </c>
      <c r="W3364" s="2">
        <f>[1]!s_pq_amount(A3364,"20260101","",100000000)</f>
        <v>2109.8001525599998</v>
      </c>
      <c r="X3364" s="2">
        <f>[1]!s_pq_avgamount(A3364,"20260101","",100000000)</f>
        <v>19.18000138690909</v>
      </c>
      <c r="Y3364" s="17">
        <f>[1]!s_ipo_dilutedpe(A3364)</f>
        <v>19.68</v>
      </c>
      <c r="Z3364" s="12">
        <f>[1]!s_ipo_collection_total(A3364,100000000)</f>
        <v>5.3280000000000003</v>
      </c>
      <c r="AA3364" s="2">
        <f>[1]!s_val_pe_ttm(A3364,E3364)</f>
        <v>62.431102752685547</v>
      </c>
      <c r="AB3364" s="5">
        <f>[1]!s_info_zjtxornot1(A3364,"")</f>
        <v>0</v>
      </c>
      <c r="AC3364" s="22" t="str">
        <f>[1]!s_info_nature1(A3364,"")</f>
        <v>民营企业</v>
      </c>
      <c r="AD3364" s="6" t="str">
        <f>[1]!s_info_city(A3364)</f>
        <v>宁波市</v>
      </c>
      <c r="AE3364" s="6" t="str">
        <f>[1]!s_info_province(A3364)</f>
        <v>浙江省</v>
      </c>
      <c r="AF3364">
        <v>121.549792</v>
      </c>
      <c r="AG3364">
        <v>29.868387999999999</v>
      </c>
    </row>
    <row r="3365" spans="1:33" x14ac:dyDescent="0.3">
      <c r="A3365" s="12" t="s">
        <v>7182</v>
      </c>
      <c r="B3365" s="12" t="s">
        <v>7183</v>
      </c>
      <c r="C3365" s="16" t="str">
        <f>[1]!s_info_mkt(A3365)</f>
        <v>主板</v>
      </c>
      <c r="D3365" s="16" t="str">
        <f>[1]!s_ipo_listeddate(A3365)</f>
        <v>1998-06-16</v>
      </c>
      <c r="E3365" s="16" t="str">
        <f>[1]!lastradeday_s("000002","")</f>
        <v>2026-06-22</v>
      </c>
      <c r="F3365" s="16" t="str">
        <f>[1]!s_info_industry_csrc2023(A3365,"",3)</f>
        <v>电气机械和器材制造业</v>
      </c>
      <c r="G3365" s="16" t="str">
        <f>[1]!s_info_industry_csrc2023(A3365,"",1)</f>
        <v>制造业</v>
      </c>
      <c r="H3365" s="16">
        <f>[1]!s_is(A3365,83,"FY","YTD","20251231",1,"",100000000)</f>
        <v>3.5886819311</v>
      </c>
      <c r="I3365" s="16">
        <f>[1]!s_is(A3365,83,"FY","YTD","20241231",1,"",100000000)</f>
        <v>3.8279968442000003</v>
      </c>
      <c r="J3365" s="16">
        <f t="shared" si="156"/>
        <v>-6.2517008984111055E-2</v>
      </c>
      <c r="K3365" s="16">
        <f>[1]!s_is(A3365,61,"FY","YTD","20251231",1,"",100000000)</f>
        <v>-0.61913618520000002</v>
      </c>
      <c r="L3365" s="16">
        <f>[1]!s_is(A3365,61,"FY","YTD","20241231",1,"",100000000)</f>
        <v>-1.0293342527</v>
      </c>
      <c r="M3365" s="16">
        <f t="shared" si="157"/>
        <v>0.39850812933119445</v>
      </c>
      <c r="N3365" s="16">
        <f>[1]!s_fa_roe(A3365,"20251231")</f>
        <v>-2.3037999999999998</v>
      </c>
      <c r="O3365" s="16">
        <f>[1]!s_stmnote_rdexp(A3365,"20251231",1,10000)</f>
        <v>849.58308699999986</v>
      </c>
      <c r="P3365" s="20">
        <f t="shared" si="158"/>
        <v>2.3673958944017821E-2</v>
      </c>
      <c r="Q3365" s="16">
        <f>[1]!s_margin_tradingbalance(A3365,"",10000)</f>
        <v>0</v>
      </c>
      <c r="R3365" s="16">
        <f>[1]!s_margin_seclendingbalance(A3365,"",10000)</f>
        <v>0</v>
      </c>
      <c r="S3365" s="17">
        <f>[1]!s_val_ev(A3365,"",100000000)</f>
        <v>28.950174384299999</v>
      </c>
      <c r="T3365" s="17">
        <f>[1]!share_freesharesmv(A3365,"",100000000)</f>
        <v>19.021876134299998</v>
      </c>
      <c r="U3365" s="17">
        <f>[1]!s_dq_amount_btin(A3365,E3365,100000000)</f>
        <v>1.0810424599999999</v>
      </c>
      <c r="V3365" s="17">
        <f>[1]!s_dq_turn(A3365,E3365)</f>
        <v>3.7236025962752253</v>
      </c>
      <c r="W3365" s="2">
        <f>[1]!s_pq_amount(A3365,"20260101","",100000000)</f>
        <v>139.34168564999999</v>
      </c>
      <c r="X3365" s="2">
        <f>[1]!s_pq_avgamount(A3365,"20260101","",100000000)</f>
        <v>1.2667425968181818</v>
      </c>
      <c r="Y3365" s="17">
        <f>[1]!s_ipo_dilutedpe(A3365)</f>
        <v>0</v>
      </c>
      <c r="Z3365" s="12">
        <f>[1]!s_ipo_collection_total(A3365,100000000)</f>
        <v>0.35</v>
      </c>
      <c r="AA3365" s="2">
        <f>[1]!s_val_pe_ttm(A3365,E3365)</f>
        <v>-65.839645385742188</v>
      </c>
      <c r="AB3365" s="5">
        <f>[1]!s_info_zjtxornot1(A3365,"")</f>
        <v>0</v>
      </c>
      <c r="AC3365" s="22" t="str">
        <f>[1]!s_info_nature1(A3365,"")</f>
        <v>民营企业</v>
      </c>
      <c r="AD3365" s="6" t="str">
        <f>[1]!s_info_city(A3365)</f>
        <v>铁岭市</v>
      </c>
      <c r="AE3365" s="6" t="str">
        <f>[1]!s_info_province(A3365)</f>
        <v>辽宁省</v>
      </c>
      <c r="AF3365">
        <v>123.844279</v>
      </c>
      <c r="AG3365">
        <v>42.290585</v>
      </c>
    </row>
    <row r="3366" spans="1:33" x14ac:dyDescent="0.3">
      <c r="A3366" s="12" t="s">
        <v>7184</v>
      </c>
      <c r="B3366" s="12" t="s">
        <v>7185</v>
      </c>
      <c r="C3366" s="16" t="str">
        <f>[1]!s_info_mkt(A3366)</f>
        <v>主板</v>
      </c>
      <c r="D3366" s="16" t="str">
        <f>[1]!s_ipo_listeddate(A3366)</f>
        <v>2000-06-22</v>
      </c>
      <c r="E3366" s="16" t="str">
        <f>[1]!lastradeday_s("000002","")</f>
        <v>2026-06-22</v>
      </c>
      <c r="F3366" s="16" t="str">
        <f>[1]!s_info_industry_csrc2023(A3366,"",3)</f>
        <v>石油和天然气开采业</v>
      </c>
      <c r="G3366" s="16" t="str">
        <f>[1]!s_info_industry_csrc2023(A3366,"",1)</f>
        <v>采矿业</v>
      </c>
      <c r="H3366" s="16">
        <f>[1]!s_is(A3366,83,"FY","YTD","20251231",1,"",100000000)</f>
        <v>21.102579224900001</v>
      </c>
      <c r="I3366" s="16">
        <f>[1]!s_is(A3366,83,"FY","YTD","20241231",1,"",100000000)</f>
        <v>22.659128956900002</v>
      </c>
      <c r="J3366" s="16">
        <f t="shared" si="156"/>
        <v>-6.8694155673888369E-2</v>
      </c>
      <c r="K3366" s="16">
        <f>[1]!s_is(A3366,61,"FY","YTD","20251231",1,"",100000000)</f>
        <v>3.349282213</v>
      </c>
      <c r="L3366" s="16">
        <f>[1]!s_is(A3366,61,"FY","YTD","20241231",1,"",100000000)</f>
        <v>4.3442940389000002</v>
      </c>
      <c r="M3366" s="16">
        <f t="shared" si="157"/>
        <v>-0.22903878443548975</v>
      </c>
      <c r="N3366" s="16">
        <f>[1]!s_fa_roe(A3366,"20251231")</f>
        <v>5.4976000000000003</v>
      </c>
      <c r="O3366" s="16">
        <f>[1]!s_stmnote_rdexp(A3366,"20251231",1,10000)</f>
        <v>8450.2235490000003</v>
      </c>
      <c r="P3366" s="20">
        <f t="shared" si="158"/>
        <v>4.0043557988537981E-2</v>
      </c>
      <c r="Q3366" s="16">
        <f>[1]!s_margin_tradingbalance(A3366,"",10000)</f>
        <v>26558.791399999998</v>
      </c>
      <c r="R3366" s="16">
        <f>[1]!s_margin_seclendingbalance(A3366,"",10000)</f>
        <v>28.196000000000002</v>
      </c>
      <c r="S3366" s="17">
        <f>[1]!s_val_ev(A3366,"",100000000)</f>
        <v>64.435677155999997</v>
      </c>
      <c r="T3366" s="17">
        <f>[1]!share_freesharesmv(A3366,"",100000000)</f>
        <v>28.714589467200003</v>
      </c>
      <c r="U3366" s="17">
        <f>[1]!s_dq_amount_btin(A3366,E3366,100000000)</f>
        <v>1.2052634600000001</v>
      </c>
      <c r="V3366" s="17">
        <f>[1]!s_dq_turn(A3366,E3366)</f>
        <v>1.8881911911229268</v>
      </c>
      <c r="W3366" s="2">
        <f>[1]!s_pq_amount(A3366,"20260101","",100000000)</f>
        <v>534.40144966000003</v>
      </c>
      <c r="X3366" s="2">
        <f>[1]!s_pq_avgamount(A3366,"20260101","",100000000)</f>
        <v>4.8581949969090905</v>
      </c>
      <c r="Y3366" s="17">
        <f>[1]!s_ipo_dilutedpe(A3366)</f>
        <v>37.700000000000003</v>
      </c>
      <c r="Z3366" s="12">
        <f>[1]!s_ipo_collection_total(A3366,100000000)</f>
        <v>6.9</v>
      </c>
      <c r="AA3366" s="2">
        <f>[1]!s_val_pe_ttm(A3366,E3366)</f>
        <v>21.626480102539063</v>
      </c>
      <c r="AB3366" s="5">
        <f>[1]!s_info_zjtxornot1(A3366,"")</f>
        <v>0</v>
      </c>
      <c r="AC3366" s="22" t="str">
        <f>[1]!s_info_nature1(A3366,"")</f>
        <v>地方国有企业</v>
      </c>
      <c r="AD3366" s="6" t="str">
        <f>[1]!s_info_city(A3366)</f>
        <v>太原市</v>
      </c>
      <c r="AE3366" s="6" t="str">
        <f>[1]!s_info_province(A3366)</f>
        <v>山西省</v>
      </c>
      <c r="AF3366">
        <v>112.54924800000001</v>
      </c>
      <c r="AG3366">
        <v>37.857013999999999</v>
      </c>
    </row>
    <row r="3367" spans="1:33" x14ac:dyDescent="0.3">
      <c r="A3367" s="12" t="s">
        <v>7186</v>
      </c>
      <c r="B3367" s="12" t="s">
        <v>7187</v>
      </c>
      <c r="C3367" s="16" t="str">
        <f>[1]!s_info_mkt(A3367)</f>
        <v>创业板</v>
      </c>
      <c r="D3367" s="16" t="str">
        <f>[1]!s_ipo_listeddate(A3367)</f>
        <v>2020-03-19</v>
      </c>
      <c r="E3367" s="16" t="str">
        <f>[1]!lastradeday_s("000002","")</f>
        <v>2026-06-22</v>
      </c>
      <c r="F3367" s="16" t="str">
        <f>[1]!s_info_industry_csrc2023(A3367,"",3)</f>
        <v>专用设备制造业</v>
      </c>
      <c r="G3367" s="16" t="str">
        <f>[1]!s_info_industry_csrc2023(A3367,"",1)</f>
        <v>制造业</v>
      </c>
      <c r="H3367" s="16">
        <f>[1]!s_is(A3367,83,"FY","YTD","20251231",1,"",100000000)</f>
        <v>4.0903876581</v>
      </c>
      <c r="I3367" s="16">
        <f>[1]!s_is(A3367,83,"FY","YTD","20241231",1,"",100000000)</f>
        <v>4.5118375207000003</v>
      </c>
      <c r="J3367" s="16">
        <f t="shared" si="156"/>
        <v>-9.3409804911284477E-2</v>
      </c>
      <c r="K3367" s="16">
        <f>[1]!s_is(A3367,61,"FY","YTD","20251231",1,"",100000000)</f>
        <v>0.33826576950000004</v>
      </c>
      <c r="L3367" s="16">
        <f>[1]!s_is(A3367,61,"FY","YTD","20241231",1,"",100000000)</f>
        <v>0.44807886670000002</v>
      </c>
      <c r="M3367" s="16">
        <f t="shared" si="157"/>
        <v>-0.24507537703964644</v>
      </c>
      <c r="N3367" s="16">
        <f>[1]!s_fa_roe(A3367,"20251231")</f>
        <v>3.5234000000000001</v>
      </c>
      <c r="O3367" s="16">
        <f>[1]!s_stmnote_rdexp(A3367,"20251231",1,10000)</f>
        <v>3331.5913460000002</v>
      </c>
      <c r="P3367" s="20">
        <f t="shared" si="158"/>
        <v>8.1449281204499249E-2</v>
      </c>
      <c r="Q3367" s="16">
        <f>[1]!s_margin_tradingbalance(A3367,"",10000)</f>
        <v>0</v>
      </c>
      <c r="R3367" s="16">
        <f>[1]!s_margin_seclendingbalance(A3367,"",10000)</f>
        <v>0</v>
      </c>
      <c r="S3367" s="17">
        <f>[1]!s_val_ev(A3367,"",100000000)</f>
        <v>20.538091593599997</v>
      </c>
      <c r="T3367" s="17">
        <f>[1]!share_freesharesmv(A3367,"",100000000)</f>
        <v>9.6179343456000002</v>
      </c>
      <c r="U3367" s="17">
        <f>[1]!s_dq_amount_btin(A3367,E3367,100000000)</f>
        <v>0.68992673999999998</v>
      </c>
      <c r="V3367" s="17">
        <f>[1]!s_dq_turn(A3367,E3367)</f>
        <v>5.3318464498155702</v>
      </c>
      <c r="W3367" s="2">
        <f>[1]!s_pq_amount(A3367,"20260101","",100000000)</f>
        <v>69.305845419999997</v>
      </c>
      <c r="X3367" s="2">
        <f>[1]!s_pq_avgamount(A3367,"20260101","",100000000)</f>
        <v>0.63005314018181813</v>
      </c>
      <c r="Y3367" s="17">
        <f>[1]!s_ipo_dilutedpe(A3367)</f>
        <v>19.34</v>
      </c>
      <c r="Z3367" s="12">
        <f>[1]!s_ipo_collection_total(A3367,100000000)</f>
        <v>3.8797199999999998</v>
      </c>
      <c r="AA3367" s="2">
        <f>[1]!s_val_pe_ttm(A3367,E3367)</f>
        <v>39.880523681640625</v>
      </c>
      <c r="AB3367" s="5">
        <f>[1]!s_info_zjtxornot1(A3367,"")</f>
        <v>1</v>
      </c>
      <c r="AC3367" s="22" t="str">
        <f>[1]!s_info_nature1(A3367,"")</f>
        <v>民营企业</v>
      </c>
      <c r="AD3367" s="6" t="str">
        <f>[1]!s_info_city(A3367)</f>
        <v>天津市</v>
      </c>
      <c r="AE3367" s="6" t="str">
        <f>[1]!s_info_province(A3367)</f>
        <v>天津</v>
      </c>
      <c r="AF3367">
        <v>117.19018199999999</v>
      </c>
      <c r="AG3367">
        <v>39.125596000000002</v>
      </c>
    </row>
    <row r="3368" spans="1:33" x14ac:dyDescent="0.3">
      <c r="A3368" s="12" t="s">
        <v>7188</v>
      </c>
      <c r="B3368" s="12" t="s">
        <v>7189</v>
      </c>
      <c r="C3368" s="16" t="str">
        <f>[1]!s_info_mkt(A3368)</f>
        <v>主板</v>
      </c>
      <c r="D3368" s="16" t="str">
        <f>[1]!s_ipo_listeddate(A3368)</f>
        <v>2021-02-24</v>
      </c>
      <c r="E3368" s="16" t="str">
        <f>[1]!lastradeday_s("000002","")</f>
        <v>2026-06-22</v>
      </c>
      <c r="F3368" s="16" t="str">
        <f>[1]!s_info_industry_csrc2023(A3368,"",3)</f>
        <v>金属制品业</v>
      </c>
      <c r="G3368" s="16" t="str">
        <f>[1]!s_info_industry_csrc2023(A3368,"",1)</f>
        <v>制造业</v>
      </c>
      <c r="H3368" s="16">
        <f>[1]!s_is(A3368,83,"FY","YTD","20251231",1,"",100000000)</f>
        <v>32.330610204499997</v>
      </c>
      <c r="I3368" s="16">
        <f>[1]!s_is(A3368,83,"FY","YTD","20241231",1,"",100000000)</f>
        <v>31.2243741636</v>
      </c>
      <c r="J3368" s="16">
        <f t="shared" si="156"/>
        <v>3.5428605713724748E-2</v>
      </c>
      <c r="K3368" s="16">
        <f>[1]!s_is(A3368,61,"FY","YTD","20251231",1,"",100000000)</f>
        <v>1.2568296345999999</v>
      </c>
      <c r="L3368" s="16">
        <f>[1]!s_is(A3368,61,"FY","YTD","20241231",1,"",100000000)</f>
        <v>1.3884096744000001</v>
      </c>
      <c r="M3368" s="16">
        <f t="shared" si="157"/>
        <v>-9.4770327682182423E-2</v>
      </c>
      <c r="N3368" s="16">
        <f>[1]!s_fa_roe(A3368,"20251231")</f>
        <v>7.5465999999999998</v>
      </c>
      <c r="O3368" s="16">
        <f>[1]!s_stmnote_rdexp(A3368,"20251231",1,10000)</f>
        <v>7725.1750830000001</v>
      </c>
      <c r="P3368" s="20">
        <f t="shared" si="158"/>
        <v>2.3894306461078662E-2</v>
      </c>
      <c r="Q3368" s="16">
        <f>[1]!s_margin_tradingbalance(A3368,"",10000)</f>
        <v>0</v>
      </c>
      <c r="R3368" s="16">
        <f>[1]!s_margin_seclendingbalance(A3368,"",10000)</f>
        <v>0</v>
      </c>
      <c r="S3368" s="17">
        <f>[1]!s_val_ev(A3368,"",100000000)</f>
        <v>42.577258499999992</v>
      </c>
      <c r="T3368" s="17">
        <f>[1]!share_freesharesmv(A3368,"",100000000)</f>
        <v>7.5299219999999991</v>
      </c>
      <c r="U3368" s="17">
        <f>[1]!s_dq_amount_btin(A3368,E3368,100000000)</f>
        <v>0.34037592</v>
      </c>
      <c r="V3368" s="17">
        <f>[1]!s_dq_turn(A3368,E3368)</f>
        <v>0.81781863579616387</v>
      </c>
      <c r="W3368" s="2">
        <f>[1]!s_pq_amount(A3368,"20260101","",100000000)</f>
        <v>113.86613416</v>
      </c>
      <c r="X3368" s="2">
        <f>[1]!s_pq_avgamount(A3368,"20260101","",100000000)</f>
        <v>1.0351466741818183</v>
      </c>
      <c r="Y3368" s="17">
        <f>[1]!s_ipo_dilutedpe(A3368)</f>
        <v>22.97</v>
      </c>
      <c r="Z3368" s="12">
        <f>[1]!s_ipo_collection_total(A3368,100000000)</f>
        <v>6.9143999999999997</v>
      </c>
      <c r="AA3368" s="2">
        <f>[1]!s_val_pe_ttm(A3368,E3368)</f>
        <v>32.571910858154297</v>
      </c>
      <c r="AB3368" s="5">
        <f>[1]!s_info_zjtxornot1(A3368,"")</f>
        <v>0</v>
      </c>
      <c r="AC3368" s="22" t="str">
        <f>[1]!s_info_nature1(A3368,"")</f>
        <v>民营企业</v>
      </c>
      <c r="AD3368" s="6" t="str">
        <f>[1]!s_info_city(A3368)</f>
        <v>永康市</v>
      </c>
      <c r="AE3368" s="6" t="str">
        <f>[1]!s_info_province(A3368)</f>
        <v>浙江省</v>
      </c>
      <c r="AF3368">
        <v>120.108684</v>
      </c>
      <c r="AG3368">
        <v>28.940176999999998</v>
      </c>
    </row>
    <row r="3369" spans="1:33" x14ac:dyDescent="0.3">
      <c r="A3369" s="12" t="s">
        <v>7190</v>
      </c>
      <c r="B3369" s="12" t="s">
        <v>7191</v>
      </c>
      <c r="C3369" s="16" t="str">
        <f>[1]!s_info_mkt(A3369)</f>
        <v>主板</v>
      </c>
      <c r="D3369" s="16" t="str">
        <f>[1]!s_ipo_listeddate(A3369)</f>
        <v>2020-11-25</v>
      </c>
      <c r="E3369" s="16" t="str">
        <f>[1]!lastradeday_s("000002","")</f>
        <v>2026-06-22</v>
      </c>
      <c r="F3369" s="16" t="str">
        <f>[1]!s_info_industry_csrc2023(A3369,"",3)</f>
        <v>医药制造业</v>
      </c>
      <c r="G3369" s="16" t="str">
        <f>[1]!s_info_industry_csrc2023(A3369,"",1)</f>
        <v>制造业</v>
      </c>
      <c r="H3369" s="16">
        <f>[1]!s_is(A3369,83,"FY","YTD","20251231",1,"",100000000)</f>
        <v>9.4018571007000009</v>
      </c>
      <c r="I3369" s="16">
        <f>[1]!s_is(A3369,83,"FY","YTD","20241231",1,"",100000000)</f>
        <v>11.982385353900002</v>
      </c>
      <c r="J3369" s="16">
        <f t="shared" si="156"/>
        <v>-0.21536014549557914</v>
      </c>
      <c r="K3369" s="16">
        <f>[1]!s_is(A3369,61,"FY","YTD","20251231",1,"",100000000)</f>
        <v>-0.82391993930000007</v>
      </c>
      <c r="L3369" s="16">
        <f>[1]!s_is(A3369,61,"FY","YTD","20241231",1,"",100000000)</f>
        <v>-1.0066005184</v>
      </c>
      <c r="M3369" s="16">
        <f t="shared" si="157"/>
        <v>0.18148269920461815</v>
      </c>
      <c r="N3369" s="16">
        <f>[1]!s_fa_roe(A3369,"20251231")</f>
        <v>-4.4771999999999998</v>
      </c>
      <c r="O3369" s="16">
        <f>[1]!s_stmnote_rdexp(A3369,"20251231",1,10000)</f>
        <v>10463.008620999999</v>
      </c>
      <c r="P3369" s="20">
        <f t="shared" si="158"/>
        <v>0.11128661613268928</v>
      </c>
      <c r="Q3369" s="16">
        <f>[1]!s_margin_tradingbalance(A3369,"",10000)</f>
        <v>0</v>
      </c>
      <c r="R3369" s="16">
        <f>[1]!s_margin_seclendingbalance(A3369,"",10000)</f>
        <v>0</v>
      </c>
      <c r="S3369" s="17">
        <f>[1]!s_val_ev(A3369,"",100000000)</f>
        <v>20.592305517500002</v>
      </c>
      <c r="T3369" s="17">
        <f>[1]!share_freesharesmv(A3369,"",100000000)</f>
        <v>10.096636265000001</v>
      </c>
      <c r="U3369" s="17">
        <f>[1]!s_dq_amount_btin(A3369,E3369,100000000)</f>
        <v>0.82203554999999995</v>
      </c>
      <c r="V3369" s="17">
        <f>[1]!s_dq_turn(A3369,E3369)</f>
        <v>4.1125427503394256</v>
      </c>
      <c r="W3369" s="2">
        <f>[1]!s_pq_amount(A3369,"20260101","",100000000)</f>
        <v>79.733469069999998</v>
      </c>
      <c r="X3369" s="2">
        <f>[1]!s_pq_avgamount(A3369,"20260101","",100000000)</f>
        <v>0.72484971881818172</v>
      </c>
      <c r="Y3369" s="17">
        <f>[1]!s_ipo_dilutedpe(A3369)</f>
        <v>22.99</v>
      </c>
      <c r="Z3369" s="12">
        <f>[1]!s_ipo_collection_total(A3369,100000000)</f>
        <v>8.8409200000000006</v>
      </c>
      <c r="AA3369" s="2">
        <f>[1]!s_val_pe_ttm(A3369,E3369)</f>
        <v>-18.606260299682617</v>
      </c>
      <c r="AB3369" s="5">
        <f>[1]!s_info_zjtxornot1(A3369,"")</f>
        <v>1</v>
      </c>
      <c r="AC3369" s="22" t="str">
        <f>[1]!s_info_nature1(A3369,"")</f>
        <v>民营企业</v>
      </c>
      <c r="AD3369" s="6" t="str">
        <f>[1]!s_info_city(A3369)</f>
        <v>台州市</v>
      </c>
      <c r="AE3369" s="6" t="str">
        <f>[1]!s_info_province(A3369)</f>
        <v>浙江省</v>
      </c>
      <c r="AF3369">
        <v>121.42859900000001</v>
      </c>
      <c r="AG3369">
        <v>28.661377999999999</v>
      </c>
    </row>
    <row r="3370" spans="1:33" x14ac:dyDescent="0.3">
      <c r="A3370" s="12" t="s">
        <v>7192</v>
      </c>
      <c r="B3370" s="12" t="s">
        <v>7193</v>
      </c>
      <c r="C3370" s="16" t="str">
        <f>[1]!s_info_mkt(A3370)</f>
        <v>主板</v>
      </c>
      <c r="D3370" s="16" t="str">
        <f>[1]!s_ipo_listeddate(A3370)</f>
        <v>1997-06-04</v>
      </c>
      <c r="E3370" s="16" t="str">
        <f>[1]!lastradeday_s("000002","")</f>
        <v>2026-06-22</v>
      </c>
      <c r="F3370" s="16" t="str">
        <f>[1]!s_info_industry_csrc2023(A3370,"",3)</f>
        <v>商务服务业</v>
      </c>
      <c r="G3370" s="16" t="str">
        <f>[1]!s_info_industry_csrc2023(A3370,"",1)</f>
        <v>租赁和商务服务业</v>
      </c>
      <c r="H3370" s="16">
        <f>[1]!s_is(A3370,83,"FY","YTD","20251231",1,"",100000000)</f>
        <v>4102.9122280848997</v>
      </c>
      <c r="I3370" s="16">
        <f>[1]!s_is(A3370,83,"FY","YTD","20241231",1,"",100000000)</f>
        <v>3666.7061153277</v>
      </c>
      <c r="J3370" s="16">
        <f t="shared" si="156"/>
        <v>0.11896402357793412</v>
      </c>
      <c r="K3370" s="16">
        <f>[1]!s_is(A3370,61,"FY","YTD","20251231",1,"",100000000)</f>
        <v>12.929941201199998</v>
      </c>
      <c r="L3370" s="16">
        <f>[1]!s_is(A3370,61,"FY","YTD","20241231",1,"",100000000)</f>
        <v>14.188219181099999</v>
      </c>
      <c r="M3370" s="16">
        <f t="shared" si="157"/>
        <v>-8.8684701289090714E-2</v>
      </c>
      <c r="N3370" s="16">
        <f>[1]!s_fa_roe(A3370,"20251231")</f>
        <v>4.6615000000000002</v>
      </c>
      <c r="O3370" s="16">
        <f>[1]!s_stmnote_rdexp(A3370,"20251231",1,10000)</f>
        <v>10811.27</v>
      </c>
      <c r="P3370" s="20">
        <f t="shared" si="158"/>
        <v>2.6350234660141232E-4</v>
      </c>
      <c r="Q3370" s="16">
        <f>[1]!s_margin_tradingbalance(A3370,"",10000)</f>
        <v>27650.682499999999</v>
      </c>
      <c r="R3370" s="16">
        <f>[1]!s_margin_seclendingbalance(A3370,"",10000)</f>
        <v>285.90940000000001</v>
      </c>
      <c r="S3370" s="17">
        <f>[1]!s_val_ev(A3370,"",100000000)</f>
        <v>165.7985074776</v>
      </c>
      <c r="T3370" s="17">
        <f>[1]!share_freesharesmv(A3370,"",100000000)</f>
        <v>53.530448684799993</v>
      </c>
      <c r="U3370" s="17">
        <f>[1]!s_dq_amount_btin(A3370,E3370,100000000)</f>
        <v>1.0584941699999999</v>
      </c>
      <c r="V3370" s="17">
        <f>[1]!s_dq_turn(A3370,E3370)</f>
        <v>0.88169172687468966</v>
      </c>
      <c r="W3370" s="2">
        <f>[1]!s_pq_amount(A3370,"20260101","",100000000)</f>
        <v>188.41253243</v>
      </c>
      <c r="X3370" s="2">
        <f>[1]!s_pq_avgamount(A3370,"20260101","",100000000)</f>
        <v>1.712841203909091</v>
      </c>
      <c r="Y3370" s="17">
        <f>[1]!s_ipo_dilutedpe(A3370)</f>
        <v>14</v>
      </c>
      <c r="Z3370" s="12">
        <f>[1]!s_ipo_collection_total(A3370,100000000)</f>
        <v>1.772</v>
      </c>
      <c r="AA3370" s="2">
        <f>[1]!s_val_pe_ttm(A3370,E3370)</f>
        <v>12.701951026916504</v>
      </c>
      <c r="AB3370" s="5">
        <f>[1]!s_info_zjtxornot1(A3370,"")</f>
        <v>0</v>
      </c>
      <c r="AC3370" s="22" t="str">
        <f>[1]!s_info_nature1(A3370,"")</f>
        <v>地方国有企业</v>
      </c>
      <c r="AD3370" s="6" t="str">
        <f>[1]!s_info_city(A3370)</f>
        <v>厦门市</v>
      </c>
      <c r="AE3370" s="6" t="str">
        <f>[1]!s_info_province(A3370)</f>
        <v>福建省</v>
      </c>
      <c r="AF3370">
        <v>118.11022</v>
      </c>
      <c r="AG3370">
        <v>24.490473999999999</v>
      </c>
    </row>
    <row r="3371" spans="1:33" x14ac:dyDescent="0.3">
      <c r="A3371" s="12" t="s">
        <v>7194</v>
      </c>
      <c r="B3371" s="12" t="s">
        <v>7195</v>
      </c>
      <c r="C3371" s="16" t="str">
        <f>[1]!s_info_mkt(A3371)</f>
        <v>主板</v>
      </c>
      <c r="D3371" s="16" t="str">
        <f>[1]!s_ipo_listeddate(A3371)</f>
        <v>2018-01-17</v>
      </c>
      <c r="E3371" s="16" t="str">
        <f>[1]!lastradeday_s("000002","")</f>
        <v>2026-06-22</v>
      </c>
      <c r="F3371" s="16" t="str">
        <f>[1]!s_info_industry_csrc2023(A3371,"",3)</f>
        <v>商务服务业</v>
      </c>
      <c r="G3371" s="16" t="str">
        <f>[1]!s_info_industry_csrc2023(A3371,"",1)</f>
        <v>租赁和商务服务业</v>
      </c>
      <c r="H3371" s="16">
        <f>[1]!s_is(A3371,83,"FY","YTD","20251231",1,"",100000000)</f>
        <v>65.819408128000006</v>
      </c>
      <c r="I3371" s="16">
        <f>[1]!s_is(A3371,83,"FY","YTD","20241231",1,"",100000000)</f>
        <v>78.212659397099998</v>
      </c>
      <c r="J3371" s="16">
        <f t="shared" si="156"/>
        <v>-0.15845582242865808</v>
      </c>
      <c r="K3371" s="16">
        <f>[1]!s_is(A3371,61,"FY","YTD","20251231",1,"",100000000)</f>
        <v>-237.22257667009998</v>
      </c>
      <c r="L3371" s="16">
        <f>[1]!s_is(A3371,61,"FY","YTD","20241231",1,"",100000000)</f>
        <v>-29.834970564899997</v>
      </c>
      <c r="M3371" s="16">
        <f t="shared" si="157"/>
        <v>-6.9511583949469573</v>
      </c>
      <c r="N3371" s="16">
        <f>[1]!s_fa_roe(A3371,"20251231")</f>
        <v>-68.7453</v>
      </c>
      <c r="O3371" s="16">
        <f>[1]!s_stmnote_rdexp(A3371,"20251231",1,10000)</f>
        <v>475.60363099999995</v>
      </c>
      <c r="P3371" s="20">
        <f t="shared" si="158"/>
        <v>7.2258873868188901E-4</v>
      </c>
      <c r="Q3371" s="16">
        <f>[1]!s_margin_tradingbalance(A3371,"",10000)</f>
        <v>18686.171900000001</v>
      </c>
      <c r="R3371" s="16">
        <f>[1]!s_margin_seclendingbalance(A3371,"",10000)</f>
        <v>2.948</v>
      </c>
      <c r="S3371" s="17">
        <f>[1]!s_val_ev(A3371,"",100000000)</f>
        <v>87.375125968588733</v>
      </c>
      <c r="T3371" s="17">
        <f>[1]!share_freesharesmv(A3371,"",100000000)</f>
        <v>28.548791182599999</v>
      </c>
      <c r="U3371" s="17">
        <f>[1]!s_dq_amount_btin(A3371,E3371,100000000)</f>
        <v>0.46235681000000001</v>
      </c>
      <c r="V3371" s="17">
        <f>[1]!s_dq_turn(A3371,E3371)</f>
        <v>0.59216664105273242</v>
      </c>
      <c r="W3371" s="2">
        <f>[1]!s_pq_amount(A3371,"20260101","",100000000)</f>
        <v>82.756787020000004</v>
      </c>
      <c r="X3371" s="2">
        <f>[1]!s_pq_avgamount(A3371,"20260101","",100000000)</f>
        <v>0.75233442745454548</v>
      </c>
      <c r="Y3371" s="17">
        <f>[1]!s_ipo_dilutedpe(A3371)</f>
        <v>19.440000000000001</v>
      </c>
      <c r="Z3371" s="12">
        <f>[1]!s_ipo_collection_total(A3371,100000000)</f>
        <v>32.224499999999999</v>
      </c>
      <c r="AA3371" s="2">
        <f>[1]!s_val_pe_ttm(A3371,E3371)</f>
        <v>-0.41542160511016846</v>
      </c>
      <c r="AB3371" s="5">
        <f>[1]!s_info_zjtxornot1(A3371,"")</f>
        <v>0</v>
      </c>
      <c r="AC3371" s="22" t="str">
        <f>[1]!s_info_nature1(A3371,"")</f>
        <v>地方国有企业</v>
      </c>
      <c r="AD3371" s="6" t="str">
        <f>[1]!s_info_city(A3371)</f>
        <v>上海市</v>
      </c>
      <c r="AE3371" s="6" t="str">
        <f>[1]!s_info_province(A3371)</f>
        <v>上海</v>
      </c>
      <c r="AF3371">
        <v>121.472644</v>
      </c>
      <c r="AG3371">
        <v>31.231705999999999</v>
      </c>
    </row>
    <row r="3372" spans="1:33" x14ac:dyDescent="0.3">
      <c r="A3372" s="12" t="s">
        <v>7196</v>
      </c>
      <c r="B3372" s="12" t="s">
        <v>7197</v>
      </c>
      <c r="C3372" s="16" t="str">
        <f>[1]!s_info_mkt(A3372)</f>
        <v>主板</v>
      </c>
      <c r="D3372" s="16" t="str">
        <f>[1]!s_ipo_listeddate(A3372)</f>
        <v>2011-04-12</v>
      </c>
      <c r="E3372" s="16" t="str">
        <f>[1]!lastradeday_s("000002","")</f>
        <v>2026-06-22</v>
      </c>
      <c r="F3372" s="16" t="str">
        <f>[1]!s_info_industry_csrc2023(A3372,"",3)</f>
        <v>家具制造业</v>
      </c>
      <c r="G3372" s="16" t="str">
        <f>[1]!s_info_industry_csrc2023(A3372,"",1)</f>
        <v>制造业</v>
      </c>
      <c r="H3372" s="16">
        <f>[1]!s_is(A3372,83,"FY","YTD","20251231",1,"",100000000)</f>
        <v>93.6695030339</v>
      </c>
      <c r="I3372" s="16">
        <f>[1]!s_is(A3372,83,"FY","YTD","20241231",1,"",100000000)</f>
        <v>104.94353781389999</v>
      </c>
      <c r="J3372" s="16">
        <f t="shared" si="156"/>
        <v>-0.1074295284383554</v>
      </c>
      <c r="K3372" s="16">
        <f>[1]!s_is(A3372,61,"FY","YTD","20251231",1,"",100000000)</f>
        <v>9.0128234353999996</v>
      </c>
      <c r="L3372" s="16">
        <f>[1]!s_is(A3372,61,"FY","YTD","20241231",1,"",100000000)</f>
        <v>13.709441520799999</v>
      </c>
      <c r="M3372" s="16">
        <f t="shared" si="157"/>
        <v>-0.34258274330681365</v>
      </c>
      <c r="N3372" s="16">
        <f>[1]!s_fa_roe(A3372,"20251231")</f>
        <v>12.133699999999999</v>
      </c>
      <c r="O3372" s="16">
        <f>[1]!s_stmnote_rdexp(A3372,"20251231",1,10000)</f>
        <v>25492.373991999997</v>
      </c>
      <c r="P3372" s="20">
        <f t="shared" si="158"/>
        <v>2.7215233524591282E-2</v>
      </c>
      <c r="Q3372" s="16">
        <f>[1]!s_margin_tradingbalance(A3372,"",10000)</f>
        <v>28422.018100000001</v>
      </c>
      <c r="R3372" s="16">
        <f>[1]!s_margin_seclendingbalance(A3372,"",10000)</f>
        <v>277.38</v>
      </c>
      <c r="S3372" s="17">
        <f>[1]!s_val_ev(A3372,"",100000000)</f>
        <v>77.043773119999997</v>
      </c>
      <c r="T3372" s="17">
        <f>[1]!share_freesharesmv(A3372,"",100000000)</f>
        <v>36.096530960000003</v>
      </c>
      <c r="U3372" s="17">
        <f>[1]!s_dq_amount_btin(A3372,E3372,100000000)</f>
        <v>1.1198151700000001</v>
      </c>
      <c r="V3372" s="17">
        <f>[1]!s_dq_turn(A3372,E3372)</f>
        <v>2.1527771573798704</v>
      </c>
      <c r="W3372" s="2">
        <f>[1]!s_pq_amount(A3372,"20260101","",100000000)</f>
        <v>157.84228917999999</v>
      </c>
      <c r="X3372" s="2">
        <f>[1]!s_pq_avgamount(A3372,"20260101","",100000000)</f>
        <v>1.4349299016363635</v>
      </c>
      <c r="Y3372" s="17">
        <f>[1]!s_ipo_dilutedpe(A3372)</f>
        <v>55.48</v>
      </c>
      <c r="Z3372" s="12">
        <f>[1]!s_ipo_collection_total(A3372,100000000)</f>
        <v>11.61</v>
      </c>
      <c r="AA3372" s="2">
        <f>[1]!s_val_pe_ttm(A3372,E3372)</f>
        <v>9.0559825897216797</v>
      </c>
      <c r="AB3372" s="5">
        <f>[1]!s_info_zjtxornot1(A3372,"")</f>
        <v>0</v>
      </c>
      <c r="AC3372" s="22" t="str">
        <f>[1]!s_info_nature1(A3372,"")</f>
        <v>民营企业</v>
      </c>
      <c r="AD3372" s="6" t="str">
        <f>[1]!s_info_city(A3372)</f>
        <v>广州市</v>
      </c>
      <c r="AE3372" s="6" t="str">
        <f>[1]!s_info_province(A3372)</f>
        <v>广东省</v>
      </c>
      <c r="AF3372">
        <v>113.280637</v>
      </c>
      <c r="AG3372">
        <v>23.125177999999998</v>
      </c>
    </row>
    <row r="3373" spans="1:33" x14ac:dyDescent="0.3">
      <c r="A3373" s="12" t="s">
        <v>7198</v>
      </c>
      <c r="B3373" s="12" t="s">
        <v>7199</v>
      </c>
      <c r="C3373" s="16" t="str">
        <f>[1]!s_info_mkt(A3373)</f>
        <v>主板</v>
      </c>
      <c r="D3373" s="16" t="str">
        <f>[1]!s_ipo_listeddate(A3373)</f>
        <v>2004-05-18</v>
      </c>
      <c r="E3373" s="16" t="str">
        <f>[1]!lastradeday_s("000002","")</f>
        <v>2026-06-22</v>
      </c>
      <c r="F3373" s="16" t="str">
        <f>[1]!s_info_industry_csrc2023(A3373,"",3)</f>
        <v>铁路、船舶、航空航天和其他运输设备制造业</v>
      </c>
      <c r="G3373" s="16" t="str">
        <f>[1]!s_info_industry_csrc2023(A3373,"",1)</f>
        <v>制造业</v>
      </c>
      <c r="H3373" s="16">
        <f>[1]!s_is(A3373,83,"FY","YTD","20251231",1,"",100000000)</f>
        <v>100.24719574389999</v>
      </c>
      <c r="I3373" s="16">
        <f>[1]!s_is(A3373,83,"FY","YTD","20241231",1,"",100000000)</f>
        <v>97.916897023899992</v>
      </c>
      <c r="J3373" s="16">
        <f t="shared" si="156"/>
        <v>2.3798739449752082E-2</v>
      </c>
      <c r="K3373" s="16">
        <f>[1]!s_is(A3373,61,"FY","YTD","20251231",1,"",100000000)</f>
        <v>3.3482100854000003</v>
      </c>
      <c r="L3373" s="16">
        <f>[1]!s_is(A3373,61,"FY","YTD","20241231",1,"",100000000)</f>
        <v>4.9950775408999997</v>
      </c>
      <c r="M3373" s="16">
        <f t="shared" si="157"/>
        <v>-0.32969807615904823</v>
      </c>
      <c r="N3373" s="16">
        <f>[1]!s_fa_roe(A3373,"20251231")</f>
        <v>2.8633999999999999</v>
      </c>
      <c r="O3373" s="16">
        <f>[1]!s_stmnote_rdexp(A3373,"20251231",1,10000)</f>
        <v>55720.341944000007</v>
      </c>
      <c r="P3373" s="20">
        <f t="shared" si="158"/>
        <v>5.5582943273892599E-2</v>
      </c>
      <c r="Q3373" s="16">
        <f>[1]!s_margin_tradingbalance(A3373,"",10000)</f>
        <v>57078.285199999998</v>
      </c>
      <c r="R3373" s="16">
        <f>[1]!s_margin_seclendingbalance(A3373,"",10000)</f>
        <v>335.12610000000001</v>
      </c>
      <c r="S3373" s="17">
        <f>[1]!s_val_ev(A3373,"",100000000)</f>
        <v>201.66266803950001</v>
      </c>
      <c r="T3373" s="17">
        <f>[1]!share_freesharesmv(A3373,"",100000000)</f>
        <v>90.252300614999996</v>
      </c>
      <c r="U3373" s="17">
        <f>[1]!s_dq_amount_btin(A3373,E3373,100000000)</f>
        <v>2.2361090899999998</v>
      </c>
      <c r="V3373" s="17">
        <f>[1]!s_dq_turn(A3373,E3373)</f>
        <v>1.1358490172069624</v>
      </c>
      <c r="W3373" s="2">
        <f>[1]!s_pq_amount(A3373,"20260101","",100000000)</f>
        <v>565.36917659999995</v>
      </c>
      <c r="X3373" s="2">
        <f>[1]!s_pq_avgamount(A3373,"20260101","",100000000)</f>
        <v>5.1397197872727274</v>
      </c>
      <c r="Y3373" s="17">
        <f>[1]!s_ipo_dilutedpe(A3373)</f>
        <v>16.739999999999998</v>
      </c>
      <c r="Z3373" s="12">
        <f>[1]!s_ipo_collection_total(A3373,100000000)</f>
        <v>3.6</v>
      </c>
      <c r="AA3373" s="2">
        <f>[1]!s_val_pe_ttm(A3373,E3373)</f>
        <v>70.303421020507813</v>
      </c>
      <c r="AB3373" s="5">
        <f>[1]!s_info_zjtxornot1(A3373,"")</f>
        <v>1</v>
      </c>
      <c r="AC3373" s="22" t="str">
        <f>[1]!s_info_nature1(A3373,"")</f>
        <v>中央国有企业</v>
      </c>
      <c r="AD3373" s="6" t="str">
        <f>[1]!s_info_city(A3373)</f>
        <v>包头市</v>
      </c>
      <c r="AE3373" s="6" t="str">
        <f>[1]!s_info_province(A3373)</f>
        <v>内蒙古自治区</v>
      </c>
      <c r="AF3373">
        <v>109.840405</v>
      </c>
      <c r="AG3373">
        <v>40.658168000000003</v>
      </c>
    </row>
    <row r="3374" spans="1:33" x14ac:dyDescent="0.3">
      <c r="A3374" s="12" t="s">
        <v>7200</v>
      </c>
      <c r="B3374" s="12" t="s">
        <v>7201</v>
      </c>
      <c r="C3374" s="16" t="str">
        <f>[1]!s_info_mkt(A3374)</f>
        <v>主板</v>
      </c>
      <c r="D3374" s="16" t="str">
        <f>[1]!s_ipo_listeddate(A3374)</f>
        <v>1999-05-14</v>
      </c>
      <c r="E3374" s="16" t="str">
        <f>[1]!lastradeday_s("000002","")</f>
        <v>2026-06-22</v>
      </c>
      <c r="F3374" s="16" t="str">
        <f>[1]!s_info_industry_csrc2023(A3374,"",3)</f>
        <v>计算机、通信和其他电子设备制造业</v>
      </c>
      <c r="G3374" s="16" t="str">
        <f>[1]!s_info_industry_csrc2023(A3374,"",1)</f>
        <v>制造业</v>
      </c>
      <c r="H3374" s="16">
        <f>[1]!s_is(A3374,83,"FY","YTD","20251231",1,"",100000000)</f>
        <v>138.88252248410001</v>
      </c>
      <c r="I3374" s="16">
        <f>[1]!s_is(A3374,83,"FY","YTD","20241231",1,"",100000000)</f>
        <v>106.4033517343</v>
      </c>
      <c r="J3374" s="16">
        <f t="shared" si="156"/>
        <v>0.30524574856348319</v>
      </c>
      <c r="K3374" s="16">
        <f>[1]!s_is(A3374,61,"FY","YTD","20251231",1,"",100000000)</f>
        <v>-0.48505653189999998</v>
      </c>
      <c r="L3374" s="16">
        <f>[1]!s_is(A3374,61,"FY","YTD","20241231",1,"",100000000)</f>
        <v>-3.8424514248000001</v>
      </c>
      <c r="M3374" s="16">
        <f t="shared" si="157"/>
        <v>0.87376378299297641</v>
      </c>
      <c r="N3374" s="16">
        <f>[1]!s_fa_roe(A3374,"20251231")</f>
        <v>-2.9780000000000002</v>
      </c>
      <c r="O3374" s="16">
        <f>[1]!s_stmnote_rdexp(A3374,"20251231",1,10000)</f>
        <v>27963.594688000001</v>
      </c>
      <c r="P3374" s="20">
        <f t="shared" si="158"/>
        <v>2.0134711112552998E-2</v>
      </c>
      <c r="Q3374" s="16">
        <f>[1]!s_margin_tradingbalance(A3374,"",10000)</f>
        <v>15208.710300000001</v>
      </c>
      <c r="R3374" s="16">
        <f>[1]!s_margin_seclendingbalance(A3374,"",10000)</f>
        <v>0</v>
      </c>
      <c r="S3374" s="17">
        <f>[1]!s_val_ev(A3374,"",100000000)</f>
        <v>73.115430510600007</v>
      </c>
      <c r="T3374" s="17">
        <f>[1]!share_freesharesmv(A3374,"",100000000)</f>
        <v>52.877042243999995</v>
      </c>
      <c r="U3374" s="17">
        <f>[1]!s_dq_amount_btin(A3374,E3374,100000000)</f>
        <v>3.1681979400000002</v>
      </c>
      <c r="V3374" s="17">
        <f>[1]!s_dq_turn(A3374,E3374)</f>
        <v>4.3499717419278587</v>
      </c>
      <c r="W3374" s="2">
        <f>[1]!s_pq_amount(A3374,"20260101","",100000000)</f>
        <v>337.71406838000001</v>
      </c>
      <c r="X3374" s="2">
        <f>[1]!s_pq_avgamount(A3374,"20260101","",100000000)</f>
        <v>3.0701278943636363</v>
      </c>
      <c r="Y3374" s="17">
        <f>[1]!s_ipo_dilutedpe(A3374)</f>
        <v>0</v>
      </c>
      <c r="Z3374" s="12">
        <f>[1]!s_ipo_collection_total(A3374,100000000)</f>
        <v>2.6669999999999998</v>
      </c>
      <c r="AA3374" s="2">
        <f>[1]!s_val_pe_ttm(A3374,E3374)</f>
        <v>191.40495300292969</v>
      </c>
      <c r="AB3374" s="5">
        <f>[1]!s_info_zjtxornot1(A3374,"")</f>
        <v>0</v>
      </c>
      <c r="AC3374" s="22" t="str">
        <f>[1]!s_info_nature1(A3374,"")</f>
        <v>地方国有企业</v>
      </c>
      <c r="AD3374" s="6" t="str">
        <f>[1]!s_info_city(A3374)</f>
        <v>福州市</v>
      </c>
      <c r="AE3374" s="6" t="str">
        <f>[1]!s_info_province(A3374)</f>
        <v>福建省</v>
      </c>
      <c r="AF3374">
        <v>119.30623900000001</v>
      </c>
      <c r="AG3374">
        <v>26.075302000000001</v>
      </c>
    </row>
    <row r="3375" spans="1:33" x14ac:dyDescent="0.3">
      <c r="A3375" s="12" t="s">
        <v>7202</v>
      </c>
      <c r="B3375" s="12" t="s">
        <v>7203</v>
      </c>
      <c r="C3375" s="16" t="str">
        <f>[1]!s_info_mkt(A3375)</f>
        <v>创业板</v>
      </c>
      <c r="D3375" s="16" t="str">
        <f>[1]!s_ipo_listeddate(A3375)</f>
        <v>2017-11-06</v>
      </c>
      <c r="E3375" s="16" t="str">
        <f>[1]!lastradeday_s("000002","")</f>
        <v>2026-06-22</v>
      </c>
      <c r="F3375" s="16" t="str">
        <f>[1]!s_info_industry_csrc2023(A3375,"",3)</f>
        <v>橡胶和塑料制品业</v>
      </c>
      <c r="G3375" s="16" t="str">
        <f>[1]!s_info_industry_csrc2023(A3375,"",1)</f>
        <v>制造业</v>
      </c>
      <c r="H3375" s="16">
        <f>[1]!s_is(A3375,83,"FY","YTD","20251231",1,"",100000000)</f>
        <v>3.5974584258999998</v>
      </c>
      <c r="I3375" s="16">
        <f>[1]!s_is(A3375,83,"FY","YTD","20241231",1,"",100000000)</f>
        <v>3.1873414626000001</v>
      </c>
      <c r="J3375" s="16">
        <f t="shared" si="156"/>
        <v>0.12867054506468101</v>
      </c>
      <c r="K3375" s="16">
        <f>[1]!s_is(A3375,61,"FY","YTD","20251231",1,"",100000000)</f>
        <v>0.55040473450000005</v>
      </c>
      <c r="L3375" s="16">
        <f>[1]!s_is(A3375,61,"FY","YTD","20241231",1,"",100000000)</f>
        <v>0.50597407049999998</v>
      </c>
      <c r="M3375" s="16">
        <f t="shared" si="157"/>
        <v>8.7812136214992204E-2</v>
      </c>
      <c r="N3375" s="16">
        <f>[1]!s_fa_roe(A3375,"20251231")</f>
        <v>7.6818</v>
      </c>
      <c r="O3375" s="16">
        <f>[1]!s_stmnote_rdexp(A3375,"20251231",1,10000)</f>
        <v>1593.6207340000001</v>
      </c>
      <c r="P3375" s="20">
        <f t="shared" si="158"/>
        <v>4.4298517045441979E-2</v>
      </c>
      <c r="Q3375" s="16">
        <f>[1]!s_margin_tradingbalance(A3375,"",10000)</f>
        <v>0</v>
      </c>
      <c r="R3375" s="16">
        <f>[1]!s_margin_seclendingbalance(A3375,"",10000)</f>
        <v>0</v>
      </c>
      <c r="S3375" s="17">
        <f>[1]!s_val_ev(A3375,"",100000000)</f>
        <v>17.543692499999999</v>
      </c>
      <c r="T3375" s="17">
        <f>[1]!share_freesharesmv(A3375,"",100000000)</f>
        <v>8.1952417925999992</v>
      </c>
      <c r="U3375" s="17">
        <f>[1]!s_dq_amount_btin(A3375,E3375,100000000)</f>
        <v>0.38303313</v>
      </c>
      <c r="V3375" s="17">
        <f>[1]!s_dq_turn(A3375,E3375)</f>
        <v>2.2647255761712421</v>
      </c>
      <c r="W3375" s="2">
        <f>[1]!s_pq_amount(A3375,"20260101","",100000000)</f>
        <v>46.529371570000002</v>
      </c>
      <c r="X3375" s="2">
        <f>[1]!s_pq_avgamount(A3375,"20260101","",100000000)</f>
        <v>0.42299428700000002</v>
      </c>
      <c r="Y3375" s="17">
        <f>[1]!s_ipo_dilutedpe(A3375)</f>
        <v>22.99</v>
      </c>
      <c r="Z3375" s="12">
        <f>[1]!s_ipo_collection_total(A3375,100000000)</f>
        <v>2.2784</v>
      </c>
      <c r="AA3375" s="2">
        <f>[1]!s_val_pe_ttm(A3375,E3375)</f>
        <v>34.029857635498047</v>
      </c>
      <c r="AB3375" s="5">
        <f>[1]!s_info_zjtxornot1(A3375,"")</f>
        <v>1</v>
      </c>
      <c r="AC3375" s="22" t="str">
        <f>[1]!s_info_nature1(A3375,"")</f>
        <v>民营企业</v>
      </c>
      <c r="AD3375" s="6" t="str">
        <f>[1]!s_info_city(A3375)</f>
        <v>新沂市</v>
      </c>
      <c r="AE3375" s="6" t="str">
        <f>[1]!s_info_province(A3375)</f>
        <v>江苏省</v>
      </c>
      <c r="AF3375">
        <v>118.344121</v>
      </c>
      <c r="AG3375">
        <v>34.284443000000003</v>
      </c>
    </row>
    <row r="3376" spans="1:33" x14ac:dyDescent="0.3">
      <c r="A3376" s="12" t="s">
        <v>7204</v>
      </c>
      <c r="B3376" s="12" t="s">
        <v>7205</v>
      </c>
      <c r="C3376" s="16" t="str">
        <f>[1]!s_info_mkt(A3376)</f>
        <v>主板</v>
      </c>
      <c r="D3376" s="16" t="str">
        <f>[1]!s_ipo_listeddate(A3376)</f>
        <v>2020-06-08</v>
      </c>
      <c r="E3376" s="16" t="str">
        <f>[1]!lastradeday_s("000002","")</f>
        <v>2026-06-22</v>
      </c>
      <c r="F3376" s="16" t="str">
        <f>[1]!s_info_industry_csrc2023(A3376,"",3)</f>
        <v>专用设备制造业</v>
      </c>
      <c r="G3376" s="16" t="str">
        <f>[1]!s_info_industry_csrc2023(A3376,"",1)</f>
        <v>制造业</v>
      </c>
      <c r="H3376" s="16">
        <f>[1]!s_is(A3376,83,"FY","YTD","20251231",1,"",100000000)</f>
        <v>138.7546695101</v>
      </c>
      <c r="I3376" s="16">
        <f>[1]!s_is(A3376,83,"FY","YTD","20241231",1,"",100000000)</f>
        <v>126.7426265533</v>
      </c>
      <c r="J3376" s="16">
        <f t="shared" si="156"/>
        <v>9.4775083043970865E-2</v>
      </c>
      <c r="K3376" s="16">
        <f>[1]!s_is(A3376,61,"FY","YTD","20251231",1,"",100000000)</f>
        <v>4.6351395904999997</v>
      </c>
      <c r="L3376" s="16">
        <f>[1]!s_is(A3376,61,"FY","YTD","20241231",1,"",100000000)</f>
        <v>4.3184143855999997</v>
      </c>
      <c r="M3376" s="16">
        <f t="shared" si="157"/>
        <v>7.3342939472445801E-2</v>
      </c>
      <c r="N3376" s="16">
        <f>[1]!s_fa_roe(A3376,"20251231")</f>
        <v>3.1720000000000002</v>
      </c>
      <c r="O3376" s="16">
        <f>[1]!s_stmnote_rdexp(A3376,"20251231",1,10000)</f>
        <v>39166.871864000001</v>
      </c>
      <c r="P3376" s="20">
        <f t="shared" si="158"/>
        <v>2.8227426148818027E-2</v>
      </c>
      <c r="Q3376" s="16">
        <f>[1]!s_margin_tradingbalance(A3376,"",10000)</f>
        <v>58414.722999999998</v>
      </c>
      <c r="R3376" s="16">
        <f>[1]!s_margin_seclendingbalance(A3376,"",10000)</f>
        <v>286.57760000000002</v>
      </c>
      <c r="S3376" s="17">
        <f>[1]!s_val_ev(A3376,"",100000000)</f>
        <v>269.06563469700001</v>
      </c>
      <c r="T3376" s="17">
        <f>[1]!share_freesharesmv(A3376,"",100000000)</f>
        <v>100.6538660737</v>
      </c>
      <c r="U3376" s="17">
        <f>[1]!s_dq_amount_btin(A3376,E3376,100000000)</f>
        <v>3.5601995999999998</v>
      </c>
      <c r="V3376" s="17">
        <f>[1]!s_dq_turn(A3376,E3376)</f>
        <v>1.352784514157275</v>
      </c>
      <c r="W3376" s="2">
        <f>[1]!s_pq_amount(A3376,"20260101","",100000000)</f>
        <v>731.78073447999998</v>
      </c>
      <c r="X3376" s="2">
        <f>[1]!s_pq_avgamount(A3376,"20260101","",100000000)</f>
        <v>6.6525521316363632</v>
      </c>
      <c r="Y3376" s="17">
        <f>[1]!s_ipo_dilutedpe(A3376)</f>
        <v>0</v>
      </c>
      <c r="Z3376" s="12">
        <f>[1]!s_ipo_collection_total(A3376,100000000)</f>
        <v>0</v>
      </c>
      <c r="AA3376" s="2">
        <f>[1]!s_val_pe_ttm(A3376,E3376)</f>
        <v>56.114646911621094</v>
      </c>
      <c r="AB3376" s="5">
        <f>[1]!s_info_zjtxornot1(A3376,"")</f>
        <v>0</v>
      </c>
      <c r="AC3376" s="22" t="str">
        <f>[1]!s_info_nature1(A3376,"")</f>
        <v>中央国有企业</v>
      </c>
      <c r="AD3376" s="6" t="str">
        <f>[1]!s_info_city(A3376)</f>
        <v>德阳市</v>
      </c>
      <c r="AE3376" s="6" t="str">
        <f>[1]!s_info_province(A3376)</f>
        <v>四川省</v>
      </c>
      <c r="AF3376">
        <v>104.398651</v>
      </c>
      <c r="AG3376">
        <v>31.127991000000002</v>
      </c>
    </row>
    <row r="3377" spans="1:33" x14ac:dyDescent="0.3">
      <c r="A3377" s="12" t="s">
        <v>7206</v>
      </c>
      <c r="B3377" s="12" t="s">
        <v>7207</v>
      </c>
      <c r="C3377" s="16" t="str">
        <f>[1]!s_info_mkt(A3377)</f>
        <v>主板</v>
      </c>
      <c r="D3377" s="16" t="str">
        <f>[1]!s_ipo_listeddate(A3377)</f>
        <v>2007-04-27</v>
      </c>
      <c r="E3377" s="16" t="str">
        <f>[1]!lastradeday_s("000002","")</f>
        <v>2026-06-22</v>
      </c>
      <c r="F3377" s="16" t="str">
        <f>[1]!s_info_industry_csrc2023(A3377,"",3)</f>
        <v>金属制品业</v>
      </c>
      <c r="G3377" s="16" t="str">
        <f>[1]!s_info_industry_csrc2023(A3377,"",1)</f>
        <v>制造业</v>
      </c>
      <c r="H3377" s="16">
        <f>[1]!s_is(A3377,83,"FY","YTD","20251231",1,"",100000000)</f>
        <v>51.3743404871</v>
      </c>
      <c r="I3377" s="16">
        <f>[1]!s_is(A3377,83,"FY","YTD","20241231",1,"",100000000)</f>
        <v>50.854318950900002</v>
      </c>
      <c r="J3377" s="16">
        <f t="shared" si="156"/>
        <v>1.0225710361042806E-2</v>
      </c>
      <c r="K3377" s="16">
        <f>[1]!s_is(A3377,61,"FY","YTD","20251231",1,"",100000000)</f>
        <v>0.1877424989</v>
      </c>
      <c r="L3377" s="16">
        <f>[1]!s_is(A3377,61,"FY","YTD","20241231",1,"",100000000)</f>
        <v>0.13607471669999999</v>
      </c>
      <c r="M3377" s="16">
        <f t="shared" si="157"/>
        <v>0.3797015599445302</v>
      </c>
      <c r="N3377" s="16">
        <f>[1]!s_fa_roe(A3377,"20251231")</f>
        <v>0.53680000000000005</v>
      </c>
      <c r="O3377" s="16">
        <f>[1]!s_stmnote_rdexp(A3377,"20251231",1,10000)</f>
        <v>16368.381817</v>
      </c>
      <c r="P3377" s="20">
        <f t="shared" si="158"/>
        <v>3.1861006217899904E-2</v>
      </c>
      <c r="Q3377" s="16">
        <f>[1]!s_margin_tradingbalance(A3377,"",10000)</f>
        <v>38480.469799999999</v>
      </c>
      <c r="R3377" s="16">
        <f>[1]!s_margin_seclendingbalance(A3377,"",10000)</f>
        <v>0</v>
      </c>
      <c r="S3377" s="17">
        <f>[1]!s_val_ev(A3377,"",100000000)</f>
        <v>71.618934067800012</v>
      </c>
      <c r="T3377" s="17">
        <f>[1]!share_freesharesmv(A3377,"",100000000)</f>
        <v>54.782882879200002</v>
      </c>
      <c r="U3377" s="17">
        <f>[1]!s_dq_amount_btin(A3377,E3377,100000000)</f>
        <v>4.3164568499999998</v>
      </c>
      <c r="V3377" s="17">
        <f>[1]!s_dq_turn(A3377,E3377)</f>
        <v>6.0011165302833973</v>
      </c>
      <c r="W3377" s="2">
        <f>[1]!s_pq_amount(A3377,"20260101","",100000000)</f>
        <v>373.10626931000002</v>
      </c>
      <c r="X3377" s="2">
        <f>[1]!s_pq_avgamount(A3377,"20260101","",100000000)</f>
        <v>3.3918751755454548</v>
      </c>
      <c r="Y3377" s="17">
        <f>[1]!s_ipo_dilutedpe(A3377)</f>
        <v>25</v>
      </c>
      <c r="Z3377" s="12">
        <f>[1]!s_ipo_collection_total(A3377,100000000)</f>
        <v>3.28</v>
      </c>
      <c r="AA3377" s="2">
        <f>[1]!s_val_pe_ttm(A3377,E3377)</f>
        <v>102.67420959472656</v>
      </c>
      <c r="AB3377" s="5">
        <f>[1]!s_info_zjtxornot1(A3377,"")</f>
        <v>1</v>
      </c>
      <c r="AC3377" s="22" t="str">
        <f>[1]!s_info_nature1(A3377,"")</f>
        <v>民营企业</v>
      </c>
      <c r="AD3377" s="6" t="str">
        <f>[1]!s_info_city(A3377)</f>
        <v>巩义市</v>
      </c>
      <c r="AE3377" s="6" t="str">
        <f>[1]!s_info_province(A3377)</f>
        <v>河南省</v>
      </c>
      <c r="AF3377">
        <v>113.03959</v>
      </c>
      <c r="AG3377">
        <v>34.703798999999997</v>
      </c>
    </row>
    <row r="3378" spans="1:33" x14ac:dyDescent="0.3">
      <c r="A3378" s="12" t="s">
        <v>7208</v>
      </c>
      <c r="B3378" s="12" t="s">
        <v>7209</v>
      </c>
      <c r="C3378" s="16" t="str">
        <f>[1]!s_info_mkt(A3378)</f>
        <v>主板</v>
      </c>
      <c r="D3378" s="16" t="str">
        <f>[1]!s_ipo_listeddate(A3378)</f>
        <v>1997-06-27</v>
      </c>
      <c r="E3378" s="16" t="str">
        <f>[1]!lastradeday_s("000002","")</f>
        <v>2026-06-22</v>
      </c>
      <c r="F3378" s="16" t="str">
        <f>[1]!s_info_industry_csrc2023(A3378,"",3)</f>
        <v>零售业</v>
      </c>
      <c r="G3378" s="16" t="str">
        <f>[1]!s_info_industry_csrc2023(A3378,"",1)</f>
        <v>批发和零售业</v>
      </c>
      <c r="H3378" s="16">
        <f>[1]!s_is(A3378,83,"FY","YTD","20251231",1,"",100000000)</f>
        <v>27.928520274899999</v>
      </c>
      <c r="I3378" s="16">
        <f>[1]!s_is(A3378,83,"FY","YTD","20241231",1,"",100000000)</f>
        <v>35.947186809400002</v>
      </c>
      <c r="J3378" s="16">
        <f t="shared" si="156"/>
        <v>-0.22306798518105908</v>
      </c>
      <c r="K3378" s="16">
        <f>[1]!s_is(A3378,61,"FY","YTD","20251231",1,"",100000000)</f>
        <v>0.47746664680000001</v>
      </c>
      <c r="L3378" s="16">
        <f>[1]!s_is(A3378,61,"FY","YTD","20241231",1,"",100000000)</f>
        <v>-0.2000570941</v>
      </c>
      <c r="M3378" s="16">
        <f t="shared" si="157"/>
        <v>3.3866519152844177</v>
      </c>
      <c r="N3378" s="16">
        <f>[1]!s_fa_roe(A3378,"20251231")</f>
        <v>3.0329000000000002</v>
      </c>
      <c r="O3378" s="16">
        <f>[1]!s_stmnote_rdexp(A3378,"20251231",1,10000)</f>
        <v>3481.6453030000002</v>
      </c>
      <c r="P3378" s="20">
        <f t="shared" si="158"/>
        <v>1.2466271999841806E-2</v>
      </c>
      <c r="Q3378" s="16">
        <f>[1]!s_margin_tradingbalance(A3378,"",10000)</f>
        <v>0</v>
      </c>
      <c r="R3378" s="16">
        <f>[1]!s_margin_seclendingbalance(A3378,"",10000)</f>
        <v>0</v>
      </c>
      <c r="S3378" s="17">
        <f>[1]!s_val_ev(A3378,"",100000000)</f>
        <v>19.976853562500001</v>
      </c>
      <c r="T3378" s="17">
        <f>[1]!share_freesharesmv(A3378,"",100000000)</f>
        <v>13.8561433875</v>
      </c>
      <c r="U3378" s="17">
        <f>[1]!s_dq_amount_btin(A3378,E3378,100000000)</f>
        <v>0.65441375000000002</v>
      </c>
      <c r="V3378" s="17">
        <f>[1]!s_dq_turn(A3378,E3378)</f>
        <v>3.39030361003078</v>
      </c>
      <c r="W3378" s="2">
        <f>[1]!s_pq_amount(A3378,"20260101","",100000000)</f>
        <v>64.605219120000001</v>
      </c>
      <c r="X3378" s="2">
        <f>[1]!s_pq_avgamount(A3378,"20260101","",100000000)</f>
        <v>0.5873201738181818</v>
      </c>
      <c r="Y3378" s="17">
        <f>[1]!s_ipo_dilutedpe(A3378)</f>
        <v>0</v>
      </c>
      <c r="Z3378" s="12">
        <f>[1]!s_ipo_collection_total(A3378,100000000)</f>
        <v>1.857</v>
      </c>
      <c r="AA3378" s="2">
        <f>[1]!s_val_pe_ttm(A3378,E3378)</f>
        <v>41.755943298339844</v>
      </c>
      <c r="AB3378" s="5">
        <f>[1]!s_info_zjtxornot1(A3378,"")</f>
        <v>1</v>
      </c>
      <c r="AC3378" s="22" t="str">
        <f>[1]!s_info_nature1(A3378,"")</f>
        <v>民营企业</v>
      </c>
      <c r="AD3378" s="6" t="str">
        <f>[1]!s_info_city(A3378)</f>
        <v>内江市</v>
      </c>
      <c r="AE3378" s="6" t="str">
        <f>[1]!s_info_province(A3378)</f>
        <v>四川省</v>
      </c>
      <c r="AF3378">
        <v>105.066138</v>
      </c>
      <c r="AG3378">
        <v>29.58708</v>
      </c>
    </row>
    <row r="3379" spans="1:33" x14ac:dyDescent="0.3">
      <c r="A3379" s="12" t="s">
        <v>7210</v>
      </c>
      <c r="B3379" s="12" t="s">
        <v>7211</v>
      </c>
      <c r="C3379" s="16" t="str">
        <f>[1]!s_info_mkt(A3379)</f>
        <v>主板</v>
      </c>
      <c r="D3379" s="16" t="str">
        <f>[1]!s_ipo_listeddate(A3379)</f>
        <v>2003-07-04</v>
      </c>
      <c r="E3379" s="16" t="str">
        <f>[1]!lastradeday_s("000002","")</f>
        <v>2026-06-22</v>
      </c>
      <c r="F3379" s="16" t="str">
        <f>[1]!s_info_industry_csrc2023(A3379,"",3)</f>
        <v>计算机、通信和其他电子设备制造业</v>
      </c>
      <c r="G3379" s="16" t="str">
        <f>[1]!s_info_industry_csrc2023(A3379,"",1)</f>
        <v>制造业</v>
      </c>
      <c r="H3379" s="16">
        <f>[1]!s_is(A3379,83,"FY","YTD","20251231",1,"",100000000)</f>
        <v>41.918750747800004</v>
      </c>
      <c r="I3379" s="16">
        <f>[1]!s_is(A3379,83,"FY","YTD","20241231",1,"",100000000)</f>
        <v>27.477428775</v>
      </c>
      <c r="J3379" s="16">
        <f t="shared" si="156"/>
        <v>0.5255703541642609</v>
      </c>
      <c r="K3379" s="16">
        <f>[1]!s_is(A3379,61,"FY","YTD","20251231",1,"",100000000)</f>
        <v>1.2061095398999999</v>
      </c>
      <c r="L3379" s="16">
        <f>[1]!s_is(A3379,61,"FY","YTD","20241231",1,"",100000000)</f>
        <v>0.59037374909999996</v>
      </c>
      <c r="M3379" s="16">
        <f t="shared" si="157"/>
        <v>1.0429592977984936</v>
      </c>
      <c r="N3379" s="16">
        <f>[1]!s_fa_roe(A3379,"20251231")</f>
        <v>4.2416</v>
      </c>
      <c r="O3379" s="16">
        <f>[1]!s_stmnote_rdexp(A3379,"20251231",1,10000)</f>
        <v>30853.728955000002</v>
      </c>
      <c r="P3379" s="20">
        <f t="shared" si="158"/>
        <v>7.3603646112042787E-2</v>
      </c>
      <c r="Q3379" s="16">
        <f>[1]!s_margin_tradingbalance(A3379,"",10000)</f>
        <v>73377.222699999998</v>
      </c>
      <c r="R3379" s="16">
        <f>[1]!s_margin_seclendingbalance(A3379,"",10000)</f>
        <v>975.80719999999997</v>
      </c>
      <c r="S3379" s="17">
        <f>[1]!s_val_ev(A3379,"",100000000)</f>
        <v>182.08787297959998</v>
      </c>
      <c r="T3379" s="17">
        <f>[1]!share_freesharesmv(A3379,"",100000000)</f>
        <v>112.2390687516</v>
      </c>
      <c r="U3379" s="17">
        <f>[1]!s_dq_amount_btin(A3379,E3379,100000000)</f>
        <v>2.9545198300000002</v>
      </c>
      <c r="V3379" s="17">
        <f>[1]!s_dq_turn(A3379,E3379)</f>
        <v>1.67422575886838</v>
      </c>
      <c r="W3379" s="2">
        <f>[1]!s_pq_amount(A3379,"20260101","",100000000)</f>
        <v>899.79420005999998</v>
      </c>
      <c r="X3379" s="2">
        <f>[1]!s_pq_avgamount(A3379,"20260101","",100000000)</f>
        <v>8.1799472732727274</v>
      </c>
      <c r="Y3379" s="17">
        <f>[1]!s_ipo_dilutedpe(A3379)</f>
        <v>19.2</v>
      </c>
      <c r="Z3379" s="12">
        <f>[1]!s_ipo_collection_total(A3379,100000000)</f>
        <v>3.84</v>
      </c>
      <c r="AA3379" s="2">
        <f>[1]!s_val_pe_ttm(A3379,E3379)</f>
        <v>149.68728637695313</v>
      </c>
      <c r="AB3379" s="5">
        <f>[1]!s_info_zjtxornot1(A3379,"")</f>
        <v>1</v>
      </c>
      <c r="AC3379" s="22" t="str">
        <f>[1]!s_info_nature1(A3379,"")</f>
        <v>中央国有企业</v>
      </c>
      <c r="AD3379" s="6" t="str">
        <f>[1]!s_info_city(A3379)</f>
        <v>北京市</v>
      </c>
      <c r="AE3379" s="6" t="str">
        <f>[1]!s_info_province(A3379)</f>
        <v>北京</v>
      </c>
      <c r="AF3379">
        <v>116.40528500000001</v>
      </c>
      <c r="AG3379">
        <v>39.904989</v>
      </c>
    </row>
    <row r="3380" spans="1:33" x14ac:dyDescent="0.3">
      <c r="A3380" s="12" t="s">
        <v>7212</v>
      </c>
      <c r="B3380" s="12" t="s">
        <v>7213</v>
      </c>
      <c r="C3380" s="16" t="str">
        <f>[1]!s_info_mkt(A3380)</f>
        <v>主板</v>
      </c>
      <c r="D3380" s="16" t="str">
        <f>[1]!s_ipo_listeddate(A3380)</f>
        <v>1995-03-20</v>
      </c>
      <c r="E3380" s="16" t="str">
        <f>[1]!lastradeday_s("000002","")</f>
        <v>2026-06-22</v>
      </c>
      <c r="F3380" s="16" t="str">
        <f>[1]!s_info_industry_csrc2023(A3380,"",3)</f>
        <v>电气机械和器材制造业</v>
      </c>
      <c r="G3380" s="16" t="str">
        <f>[1]!s_info_industry_csrc2023(A3380,"",1)</f>
        <v>制造业</v>
      </c>
      <c r="H3380" s="16">
        <f>[1]!s_is(A3380,83,"FY","YTD","20251231",1,"",100000000)</f>
        <v>223.99427302939998</v>
      </c>
      <c r="I3380" s="16">
        <f>[1]!s_is(A3380,83,"FY","YTD","20241231",1,"",100000000)</f>
        <v>208.5925159068</v>
      </c>
      <c r="J3380" s="16">
        <f t="shared" si="156"/>
        <v>7.3836575850504405E-2</v>
      </c>
      <c r="K3380" s="16">
        <f>[1]!s_is(A3380,61,"FY","YTD","20251231",1,"",100000000)</f>
        <v>2.9227010414999999</v>
      </c>
      <c r="L3380" s="16">
        <f>[1]!s_is(A3380,61,"FY","YTD","20241231",1,"",100000000)</f>
        <v>4.1301199241999997</v>
      </c>
      <c r="M3380" s="16">
        <f t="shared" si="157"/>
        <v>-0.29234475145025618</v>
      </c>
      <c r="N3380" s="16">
        <f>[1]!s_fa_roe(A3380,"20251231")</f>
        <v>4.3933999999999997</v>
      </c>
      <c r="O3380" s="16">
        <f>[1]!s_stmnote_rdexp(A3380,"20251231",1,10000)</f>
        <v>103074.15182100001</v>
      </c>
      <c r="P3380" s="20">
        <f t="shared" si="158"/>
        <v>4.6016422842860449E-2</v>
      </c>
      <c r="Q3380" s="16">
        <f>[1]!s_margin_tradingbalance(A3380,"",10000)</f>
        <v>28002.349300000002</v>
      </c>
      <c r="R3380" s="16">
        <f>[1]!s_margin_seclendingbalance(A3380,"",10000)</f>
        <v>258.77800000000002</v>
      </c>
      <c r="S3380" s="17">
        <f>[1]!s_val_ev(A3380,"",100000000)</f>
        <v>91.9670734794</v>
      </c>
      <c r="T3380" s="17">
        <f>[1]!share_freesharesmv(A3380,"",100000000)</f>
        <v>50.104814016300004</v>
      </c>
      <c r="U3380" s="17">
        <f>[1]!s_dq_amount_btin(A3380,E3380,100000000)</f>
        <v>1.9279256899999999</v>
      </c>
      <c r="V3380" s="17">
        <f>[1]!s_dq_turn(A3380,E3380)</f>
        <v>2.1268511149972147</v>
      </c>
      <c r="W3380" s="2">
        <f>[1]!s_pq_amount(A3380,"20260101","",100000000)</f>
        <v>317.72435022000002</v>
      </c>
      <c r="X3380" s="2">
        <f>[1]!s_pq_avgamount(A3380,"20260101","",100000000)</f>
        <v>2.8884031838181818</v>
      </c>
      <c r="Y3380" s="17">
        <f>[1]!s_ipo_dilutedpe(A3380)</f>
        <v>0</v>
      </c>
      <c r="Z3380" s="12">
        <f>[1]!s_ipo_collection_total(A3380,100000000)</f>
        <v>0.69299999999999995</v>
      </c>
      <c r="AA3380" s="2">
        <f>[1]!s_val_pe_ttm(A3380,E3380)</f>
        <v>28.426589965820313</v>
      </c>
      <c r="AB3380" s="5">
        <f>[1]!s_info_zjtxornot1(A3380,"")</f>
        <v>0</v>
      </c>
      <c r="AC3380" s="22" t="str">
        <f>[1]!s_info_nature1(A3380,"")</f>
        <v>公众企业</v>
      </c>
      <c r="AD3380" s="6" t="str">
        <f>[1]!s_info_city(A3380)</f>
        <v>深圳市</v>
      </c>
      <c r="AE3380" s="6" t="str">
        <f>[1]!s_info_province(A3380)</f>
        <v>广东省</v>
      </c>
      <c r="AF3380">
        <v>114.085947</v>
      </c>
      <c r="AG3380">
        <v>22.547000000000001</v>
      </c>
    </row>
    <row r="3381" spans="1:33" x14ac:dyDescent="0.3">
      <c r="A3381" s="12" t="s">
        <v>7214</v>
      </c>
      <c r="B3381" s="12" t="s">
        <v>7215</v>
      </c>
      <c r="C3381" s="16" t="str">
        <f>[1]!s_info_mkt(A3381)</f>
        <v>科创板</v>
      </c>
      <c r="D3381" s="16" t="str">
        <f>[1]!s_ipo_listeddate(A3381)</f>
        <v>2022-07-08</v>
      </c>
      <c r="E3381" s="16" t="str">
        <f>[1]!lastradeday_s("000002","")</f>
        <v>2026-06-22</v>
      </c>
      <c r="F3381" s="16" t="str">
        <f>[1]!s_info_industry_csrc2023(A3381,"",3)</f>
        <v>专业技术服务业</v>
      </c>
      <c r="G3381" s="16" t="str">
        <f>[1]!s_info_industry_csrc2023(A3381,"",1)</f>
        <v>科学研究和技术服务业</v>
      </c>
      <c r="H3381" s="16">
        <f>[1]!s_is(A3381,83,"FY","YTD","20251231",1,"",100000000)</f>
        <v>1.9182359431</v>
      </c>
      <c r="I3381" s="16">
        <f>[1]!s_is(A3381,83,"FY","YTD","20241231",1,"",100000000)</f>
        <v>1.4380825768000001</v>
      </c>
      <c r="J3381" s="16">
        <f t="shared" si="156"/>
        <v>0.33388441946666925</v>
      </c>
      <c r="K3381" s="16">
        <f>[1]!s_is(A3381,61,"FY","YTD","20251231",1,"",100000000)</f>
        <v>-0.20781465559999998</v>
      </c>
      <c r="L3381" s="16">
        <f>[1]!s_is(A3381,61,"FY","YTD","20241231",1,"",100000000)</f>
        <v>-0.21003195559999999</v>
      </c>
      <c r="M3381" s="16">
        <f t="shared" si="157"/>
        <v>1.0556964980237539E-2</v>
      </c>
      <c r="N3381" s="16">
        <f>[1]!s_fa_roe(A3381,"20251231")</f>
        <v>-1.3008</v>
      </c>
      <c r="O3381" s="16">
        <f>[1]!s_stmnote_rdexp(A3381,"20251231",1,10000)</f>
        <v>2175.3741199999999</v>
      </c>
      <c r="P3381" s="20">
        <f t="shared" si="158"/>
        <v>0.11340492955649904</v>
      </c>
      <c r="Q3381" s="16">
        <f>[1]!s_margin_tradingbalance(A3381,"",10000)</f>
        <v>5960.0918000000001</v>
      </c>
      <c r="R3381" s="16">
        <f>[1]!s_margin_seclendingbalance(A3381,"",10000)</f>
        <v>0</v>
      </c>
      <c r="S3381" s="17">
        <f>[1]!s_val_ev(A3381,"",100000000)</f>
        <v>35.799999999999997</v>
      </c>
      <c r="T3381" s="17">
        <f>[1]!share_freesharesmv(A3381,"",100000000)</f>
        <v>15.492020399999998</v>
      </c>
      <c r="U3381" s="17">
        <f>[1]!s_dq_amount_btin(A3381,E3381,100000000)</f>
        <v>0.50001408000000003</v>
      </c>
      <c r="V3381" s="17">
        <f>[1]!s_dq_turn(A3381,E3381)</f>
        <v>1.416412</v>
      </c>
      <c r="W3381" s="2">
        <f>[1]!s_pq_amount(A3381,"20260101","",100000000)</f>
        <v>76.928919649999997</v>
      </c>
      <c r="X3381" s="2">
        <f>[1]!s_pq_avgamount(A3381,"20260101","",100000000)</f>
        <v>0.69935381500000005</v>
      </c>
      <c r="Y3381" s="17">
        <f>[1]!s_ipo_dilutedpe(A3381)</f>
        <v>60.64</v>
      </c>
      <c r="Z3381" s="12">
        <f>[1]!s_ipo_collection_total(A3381,100000000)</f>
        <v>13.8825</v>
      </c>
      <c r="AA3381" s="2">
        <f>[1]!s_val_pe_ttm(A3381,E3381)</f>
        <v>-188.90721130371094</v>
      </c>
      <c r="AB3381" s="5">
        <f>[1]!s_info_zjtxornot1(A3381,"")</f>
        <v>0</v>
      </c>
      <c r="AC3381" s="22" t="str">
        <f>[1]!s_info_nature1(A3381,"")</f>
        <v>民营企业</v>
      </c>
      <c r="AD3381" s="6" t="str">
        <f>[1]!s_info_city(A3381)</f>
        <v>成都市</v>
      </c>
      <c r="AE3381" s="6" t="str">
        <f>[1]!s_info_province(A3381)</f>
        <v>四川省</v>
      </c>
      <c r="AF3381">
        <v>104.065735</v>
      </c>
      <c r="AG3381">
        <v>30.659462000000001</v>
      </c>
    </row>
    <row r="3382" spans="1:33" x14ac:dyDescent="0.3">
      <c r="A3382" s="12" t="s">
        <v>7216</v>
      </c>
      <c r="B3382" s="12" t="s">
        <v>7217</v>
      </c>
      <c r="C3382" s="16" t="str">
        <f>[1]!s_info_mkt(A3382)</f>
        <v>主板</v>
      </c>
      <c r="D3382" s="16" t="str">
        <f>[1]!s_ipo_listeddate(A3382)</f>
        <v>2022-02-16</v>
      </c>
      <c r="E3382" s="16" t="str">
        <f>[1]!lastradeday_s("000002","")</f>
        <v>2026-06-22</v>
      </c>
      <c r="F3382" s="16" t="str">
        <f>[1]!s_info_industry_csrc2023(A3382,"",3)</f>
        <v>批发业</v>
      </c>
      <c r="G3382" s="16" t="str">
        <f>[1]!s_info_industry_csrc2023(A3382,"",1)</f>
        <v>批发和零售业</v>
      </c>
      <c r="H3382" s="16">
        <f>[1]!s_is(A3382,83,"FY","YTD","20251231",1,"",100000000)</f>
        <v>6.7778921169000004</v>
      </c>
      <c r="I3382" s="16">
        <f>[1]!s_is(A3382,83,"FY","YTD","20241231",1,"",100000000)</f>
        <v>9.3914006058000012</v>
      </c>
      <c r="J3382" s="16">
        <f t="shared" si="156"/>
        <v>-0.27828740340242042</v>
      </c>
      <c r="K3382" s="16">
        <f>[1]!s_is(A3382,61,"FY","YTD","20251231",1,"",100000000)</f>
        <v>-0.33642991459999999</v>
      </c>
      <c r="L3382" s="16">
        <f>[1]!s_is(A3382,61,"FY","YTD","20241231",1,"",100000000)</f>
        <v>0.27566297579999999</v>
      </c>
      <c r="M3382" s="16">
        <f t="shared" si="157"/>
        <v>-2.2204392469596206</v>
      </c>
      <c r="N3382" s="16">
        <f>[1]!s_fa_roe(A3382,"20251231")</f>
        <v>-3.0182000000000002</v>
      </c>
      <c r="O3382" s="16">
        <f>[1]!s_stmnote_rdexp(A3382,"20251231",1,10000)</f>
        <v>380.79583199999996</v>
      </c>
      <c r="P3382" s="20">
        <f t="shared" si="158"/>
        <v>5.6182043831964129E-3</v>
      </c>
      <c r="Q3382" s="16">
        <f>[1]!s_margin_tradingbalance(A3382,"",10000)</f>
        <v>0</v>
      </c>
      <c r="R3382" s="16">
        <f>[1]!s_margin_seclendingbalance(A3382,"",10000)</f>
        <v>0</v>
      </c>
      <c r="S3382" s="17">
        <f>[1]!s_val_ev(A3382,"",100000000)</f>
        <v>46.213910691300001</v>
      </c>
      <c r="T3382" s="17">
        <f>[1]!share_freesharesmv(A3382,"",100000000)</f>
        <v>21.2573002428</v>
      </c>
      <c r="U3382" s="17">
        <f>[1]!s_dq_amount_btin(A3382,E3382,100000000)</f>
        <v>1.17720084</v>
      </c>
      <c r="V3382" s="17">
        <f>[1]!s_dq_turn(A3382,E3382)</f>
        <v>2.5988271757016617</v>
      </c>
      <c r="W3382" s="2">
        <f>[1]!s_pq_amount(A3382,"20260101","",100000000)</f>
        <v>544.01532498999995</v>
      </c>
      <c r="X3382" s="2">
        <f>[1]!s_pq_avgamount(A3382,"20260101","",100000000)</f>
        <v>4.9455938635454544</v>
      </c>
      <c r="Y3382" s="17">
        <f>[1]!s_ipo_dilutedpe(A3382)</f>
        <v>22.99</v>
      </c>
      <c r="Z3382" s="12">
        <f>[1]!s_ipo_collection_total(A3382,100000000)</f>
        <v>4.1696030799999999</v>
      </c>
      <c r="AA3382" s="2">
        <f>[1]!s_val_pe_ttm(A3382,E3382)</f>
        <v>-128.63316345214844</v>
      </c>
      <c r="AB3382" s="5">
        <f>[1]!s_info_zjtxornot1(A3382,"")</f>
        <v>0</v>
      </c>
      <c r="AC3382" s="22" t="str">
        <f>[1]!s_info_nature1(A3382,"")</f>
        <v>公众企业</v>
      </c>
      <c r="AD3382" s="6" t="str">
        <f>[1]!s_info_city(A3382)</f>
        <v>上海市</v>
      </c>
      <c r="AE3382" s="6" t="str">
        <f>[1]!s_info_province(A3382)</f>
        <v>上海</v>
      </c>
      <c r="AF3382">
        <v>121.472644</v>
      </c>
      <c r="AG3382">
        <v>31.231705999999999</v>
      </c>
    </row>
    <row r="3383" spans="1:33" x14ac:dyDescent="0.3">
      <c r="A3383" s="12" t="s">
        <v>7218</v>
      </c>
      <c r="B3383" s="12" t="s">
        <v>7219</v>
      </c>
      <c r="C3383" s="16" t="str">
        <f>[1]!s_info_mkt(A3383)</f>
        <v>主板</v>
      </c>
      <c r="D3383" s="16" t="str">
        <f>[1]!s_ipo_listeddate(A3383)</f>
        <v>2010-03-19</v>
      </c>
      <c r="E3383" s="16" t="str">
        <f>[1]!lastradeday_s("000002","")</f>
        <v>2026-06-22</v>
      </c>
      <c r="F3383" s="16" t="str">
        <f>[1]!s_info_industry_csrc2023(A3383,"",3)</f>
        <v>道路运输业</v>
      </c>
      <c r="G3383" s="16" t="str">
        <f>[1]!s_info_industry_csrc2023(A3383,"",1)</f>
        <v>交通运输、仓储和邮政业</v>
      </c>
      <c r="H3383" s="16">
        <f>[1]!s_is(A3383,83,"FY","YTD","20251231",1,"",100000000)</f>
        <v>7.7031452101999998</v>
      </c>
      <c r="I3383" s="16">
        <f>[1]!s_is(A3383,83,"FY","YTD","20241231",1,"",100000000)</f>
        <v>8.4737379398999995</v>
      </c>
      <c r="J3383" s="16">
        <f t="shared" si="156"/>
        <v>-9.0938938065518449E-2</v>
      </c>
      <c r="K3383" s="16">
        <f>[1]!s_is(A3383,61,"FY","YTD","20251231",1,"",100000000)</f>
        <v>1.6809475919999999</v>
      </c>
      <c r="L3383" s="16">
        <f>[1]!s_is(A3383,61,"FY","YTD","20241231",1,"",100000000)</f>
        <v>1.5239772149000002</v>
      </c>
      <c r="M3383" s="16">
        <f t="shared" si="157"/>
        <v>0.10300047504994998</v>
      </c>
      <c r="N3383" s="16">
        <f>[1]!s_fa_roe(A3383,"20251231")</f>
        <v>3.7084000000000001</v>
      </c>
      <c r="O3383" s="16">
        <f>[1]!s_stmnote_rdexp(A3383,"20251231",1,10000)</f>
        <v>798.822767</v>
      </c>
      <c r="P3383" s="20">
        <f t="shared" si="158"/>
        <v>1.0370085792258612E-2</v>
      </c>
      <c r="Q3383" s="16">
        <f>[1]!s_margin_tradingbalance(A3383,"",10000)</f>
        <v>0</v>
      </c>
      <c r="R3383" s="16">
        <f>[1]!s_margin_seclendingbalance(A3383,"",10000)</f>
        <v>0</v>
      </c>
      <c r="S3383" s="17">
        <f>[1]!s_val_ev(A3383,"",100000000)</f>
        <v>38.250268509500003</v>
      </c>
      <c r="T3383" s="17">
        <f>[1]!share_freesharesmv(A3383,"",100000000)</f>
        <v>18.974426379200001</v>
      </c>
      <c r="U3383" s="17">
        <f>[1]!s_dq_amount_btin(A3383,E3383,100000000)</f>
        <v>0.40583788999999998</v>
      </c>
      <c r="V3383" s="17">
        <f>[1]!s_dq_turn(A3383,E3383)</f>
        <v>1.0844208539267639</v>
      </c>
      <c r="W3383" s="2">
        <f>[1]!s_pq_amount(A3383,"20260101","",100000000)</f>
        <v>72.469437260000007</v>
      </c>
      <c r="X3383" s="2">
        <f>[1]!s_pq_avgamount(A3383,"20260101","",100000000)</f>
        <v>0.658813066</v>
      </c>
      <c r="Y3383" s="17">
        <f>[1]!s_ipo_dilutedpe(A3383)</f>
        <v>0</v>
      </c>
      <c r="Z3383" s="12">
        <f>[1]!s_ipo_collection_total(A3383,100000000)</f>
        <v>0</v>
      </c>
      <c r="AA3383" s="2">
        <f>[1]!s_val_pe_ttm(A3383,E3383)</f>
        <v>24.090770721435547</v>
      </c>
      <c r="AB3383" s="5">
        <f>[1]!s_info_zjtxornot1(A3383,"")</f>
        <v>0</v>
      </c>
      <c r="AC3383" s="22" t="str">
        <f>[1]!s_info_nature1(A3383,"")</f>
        <v>地方国有企业</v>
      </c>
      <c r="AD3383" s="6" t="str">
        <f>[1]!s_info_city(A3383)</f>
        <v>哈尔滨市</v>
      </c>
      <c r="AE3383" s="6" t="str">
        <f>[1]!s_info_province(A3383)</f>
        <v>黑龙江省</v>
      </c>
      <c r="AF3383">
        <v>126.642464</v>
      </c>
      <c r="AG3383">
        <v>45.756967000000003</v>
      </c>
    </row>
    <row r="3384" spans="1:33" x14ac:dyDescent="0.3">
      <c r="A3384" s="12" t="s">
        <v>7220</v>
      </c>
      <c r="B3384" s="12" t="s">
        <v>7221</v>
      </c>
      <c r="C3384" s="16" t="str">
        <f>[1]!s_info_mkt(A3384)</f>
        <v>主板</v>
      </c>
      <c r="D3384" s="16" t="str">
        <f>[1]!s_ipo_listeddate(A3384)</f>
        <v>2006-10-18</v>
      </c>
      <c r="E3384" s="16" t="str">
        <f>[1]!lastradeday_s("000002","")</f>
        <v>2026-06-22</v>
      </c>
      <c r="F3384" s="16" t="str">
        <f>[1]!s_info_industry_csrc2023(A3384,"",3)</f>
        <v>电气机械和器材制造业</v>
      </c>
      <c r="G3384" s="16" t="str">
        <f>[1]!s_info_industry_csrc2023(A3384,"",1)</f>
        <v>制造业</v>
      </c>
      <c r="H3384" s="16">
        <f>[1]!s_is(A3384,83,"FY","YTD","20251231",1,"",100000000)</f>
        <v>450.70461822870004</v>
      </c>
      <c r="I3384" s="16">
        <f>[1]!s_is(A3384,83,"FY","YTD","20241231",1,"",100000000)</f>
        <v>353.91817095440001</v>
      </c>
      <c r="J3384" s="16">
        <f t="shared" si="156"/>
        <v>0.27347125753192913</v>
      </c>
      <c r="K3384" s="16">
        <f>[1]!s_is(A3384,61,"FY","YTD","20251231",1,"",100000000)</f>
        <v>23.832719382099999</v>
      </c>
      <c r="L3384" s="16">
        <f>[1]!s_is(A3384,61,"FY","YTD","20241231",1,"",100000000)</f>
        <v>12.067901295899999</v>
      </c>
      <c r="M3384" s="16">
        <f t="shared" si="157"/>
        <v>0.97488517661285734</v>
      </c>
      <c r="N3384" s="16">
        <f>[1]!s_fa_roe(A3384,"20251231")</f>
        <v>8.6532</v>
      </c>
      <c r="O3384" s="16">
        <f>[1]!s_stmnote_rdexp(A3384,"20251231",1,10000)</f>
        <v>336452.10041300004</v>
      </c>
      <c r="P3384" s="20">
        <f t="shared" si="158"/>
        <v>7.4650244706894686E-2</v>
      </c>
      <c r="Q3384" s="16">
        <f>[1]!s_margin_tradingbalance(A3384,"",10000)</f>
        <v>270783.13870000001</v>
      </c>
      <c r="R3384" s="16">
        <f>[1]!s_margin_seclendingbalance(A3384,"",10000)</f>
        <v>345.23020000000002</v>
      </c>
      <c r="S3384" s="17">
        <f>[1]!s_val_ev(A3384,"",100000000)</f>
        <v>559.06006522908001</v>
      </c>
      <c r="T3384" s="17">
        <f>[1]!share_freesharesmv(A3384,"",100000000)</f>
        <v>322.30972354559998</v>
      </c>
      <c r="U3384" s="17">
        <f>[1]!s_dq_amount_btin(A3384,E3384,100000000)</f>
        <v>14.083965450000001</v>
      </c>
      <c r="V3384" s="17">
        <f>[1]!s_dq_turn(A3384,E3384)</f>
        <v>2.7146534300478575</v>
      </c>
      <c r="W3384" s="2">
        <f>[1]!s_pq_amount(A3384,"20260101","",100000000)</f>
        <v>1874.54370047</v>
      </c>
      <c r="X3384" s="2">
        <f>[1]!s_pq_avgamount(A3384,"20260101","",100000000)</f>
        <v>17.04130636790909</v>
      </c>
      <c r="Y3384" s="17">
        <f>[1]!s_ipo_dilutedpe(A3384)</f>
        <v>40.81</v>
      </c>
      <c r="Z3384" s="12">
        <f>[1]!s_ipo_collection_total(A3384,100000000)</f>
        <v>1.8912</v>
      </c>
      <c r="AA3384" s="2">
        <f>[1]!s_val_pe_ttm(A3384,E3384)</f>
        <v>24.192420959472656</v>
      </c>
      <c r="AB3384" s="5">
        <f>[1]!s_info_zjtxornot1(A3384,"")</f>
        <v>1</v>
      </c>
      <c r="AC3384" s="22" t="str">
        <f>[1]!s_info_nature1(A3384,"")</f>
        <v>民营企业</v>
      </c>
      <c r="AD3384" s="6" t="str">
        <f>[1]!s_info_city(A3384)</f>
        <v>合肥市</v>
      </c>
      <c r="AE3384" s="6" t="str">
        <f>[1]!s_info_province(A3384)</f>
        <v>安徽省</v>
      </c>
      <c r="AF3384">
        <v>117.28304199999999</v>
      </c>
      <c r="AG3384">
        <v>31.861190000000001</v>
      </c>
    </row>
    <row r="3385" spans="1:33" x14ac:dyDescent="0.3">
      <c r="A3385" s="12" t="s">
        <v>7222</v>
      </c>
      <c r="B3385" s="12" t="s">
        <v>7223</v>
      </c>
      <c r="C3385" s="16" t="str">
        <f>[1]!s_info_mkt(A3385)</f>
        <v>主板</v>
      </c>
      <c r="D3385" s="16" t="str">
        <f>[1]!s_ipo_listeddate(A3385)</f>
        <v>2019-12-17</v>
      </c>
      <c r="E3385" s="16" t="str">
        <f>[1]!lastradeday_s("000002","")</f>
        <v>2026-06-22</v>
      </c>
      <c r="F3385" s="16" t="str">
        <f>[1]!s_info_industry_csrc2023(A3385,"",3)</f>
        <v>燃气生产和供应业</v>
      </c>
      <c r="G3385" s="16" t="str">
        <f>[1]!s_info_industry_csrc2023(A3385,"",1)</f>
        <v>电力、热力、燃气及水生产和供应业</v>
      </c>
      <c r="H3385" s="16">
        <f>[1]!s_is(A3385,83,"FY","YTD","20251231",1,"",100000000)</f>
        <v>53.506219103999996</v>
      </c>
      <c r="I3385" s="16">
        <f>[1]!s_is(A3385,83,"FY","YTD","20241231",1,"",100000000)</f>
        <v>52.737301681700004</v>
      </c>
      <c r="J3385" s="16">
        <f t="shared" si="156"/>
        <v>1.458014342373537E-2</v>
      </c>
      <c r="K3385" s="16">
        <f>[1]!s_is(A3385,61,"FY","YTD","20251231",1,"",100000000)</f>
        <v>4.8121409166000007</v>
      </c>
      <c r="L3385" s="16">
        <f>[1]!s_is(A3385,61,"FY","YTD","20241231",1,"",100000000)</f>
        <v>4.8875228812999998</v>
      </c>
      <c r="M3385" s="16">
        <f t="shared" si="157"/>
        <v>-1.5423347681586463E-2</v>
      </c>
      <c r="N3385" s="16">
        <f>[1]!s_fa_roe(A3385,"20251231")</f>
        <v>10.0694</v>
      </c>
      <c r="O3385" s="16">
        <f>[1]!s_stmnote_rdexp(A3385,"20251231",1,10000)</f>
        <v>895.88050399999986</v>
      </c>
      <c r="P3385" s="20">
        <f t="shared" si="158"/>
        <v>1.6743483636148494E-3</v>
      </c>
      <c r="Q3385" s="16">
        <f>[1]!s_margin_tradingbalance(A3385,"",10000)</f>
        <v>0</v>
      </c>
      <c r="R3385" s="16">
        <f>[1]!s_margin_seclendingbalance(A3385,"",10000)</f>
        <v>0</v>
      </c>
      <c r="S3385" s="17">
        <f>[1]!s_val_ev(A3385,"",100000000)</f>
        <v>77.333429999999993</v>
      </c>
      <c r="T3385" s="17">
        <f>[1]!share_freesharesmv(A3385,"",100000000)</f>
        <v>14.693429999999998</v>
      </c>
      <c r="U3385" s="17">
        <f>[1]!s_dq_amount_btin(A3385,E3385,100000000)</f>
        <v>0.20374300000000001</v>
      </c>
      <c r="V3385" s="17">
        <f>[1]!s_dq_turn(A3385,E3385)</f>
        <v>0.26728582839271453</v>
      </c>
      <c r="W3385" s="2">
        <f>[1]!s_pq_amount(A3385,"20260101","",100000000)</f>
        <v>55.947003809999998</v>
      </c>
      <c r="X3385" s="2">
        <f>[1]!s_pq_avgamount(A3385,"20260101","",100000000)</f>
        <v>0.50860912554545457</v>
      </c>
      <c r="Y3385" s="17">
        <f>[1]!s_ipo_dilutedpe(A3385)</f>
        <v>22.99</v>
      </c>
      <c r="Z3385" s="12">
        <f>[1]!s_ipo_collection_total(A3385,100000000)</f>
        <v>9.2890049999999995</v>
      </c>
      <c r="AA3385" s="2">
        <f>[1]!s_val_pe_ttm(A3385,E3385)</f>
        <v>16.494890213012695</v>
      </c>
      <c r="AB3385" s="5">
        <f>[1]!s_info_zjtxornot1(A3385,"")</f>
        <v>0</v>
      </c>
      <c r="AC3385" s="22" t="str">
        <f>[1]!s_info_nature1(A3385,"")</f>
        <v>地方国有企业</v>
      </c>
      <c r="AD3385" s="6" t="str">
        <f>[1]!s_info_city(A3385)</f>
        <v>成都市</v>
      </c>
      <c r="AE3385" s="6" t="str">
        <f>[1]!s_info_province(A3385)</f>
        <v>四川省</v>
      </c>
      <c r="AF3385">
        <v>104.065735</v>
      </c>
      <c r="AG3385">
        <v>30.659462000000001</v>
      </c>
    </row>
    <row r="3386" spans="1:33" x14ac:dyDescent="0.3">
      <c r="A3386" s="12" t="s">
        <v>7224</v>
      </c>
      <c r="B3386" s="12" t="s">
        <v>7225</v>
      </c>
      <c r="C3386" s="16" t="str">
        <f>[1]!s_info_mkt(A3386)</f>
        <v>主板</v>
      </c>
      <c r="D3386" s="16" t="str">
        <f>[1]!s_ipo_listeddate(A3386)</f>
        <v>2014-11-04</v>
      </c>
      <c r="E3386" s="16" t="str">
        <f>[1]!lastradeday_s("000002","")</f>
        <v>2026-06-22</v>
      </c>
      <c r="F3386" s="16" t="str">
        <f>[1]!s_info_industry_csrc2023(A3386,"",3)</f>
        <v>电气机械和器材制造业</v>
      </c>
      <c r="G3386" s="16" t="str">
        <f>[1]!s_info_industry_csrc2023(A3386,"",1)</f>
        <v>制造业</v>
      </c>
      <c r="H3386" s="16">
        <f>[1]!s_is(A3386,83,"FY","YTD","20251231",1,"",100000000)</f>
        <v>6.5850273563000004</v>
      </c>
      <c r="I3386" s="16">
        <f>[1]!s_is(A3386,83,"FY","YTD","20241231",1,"",100000000)</f>
        <v>6.6628932721000007</v>
      </c>
      <c r="J3386" s="16">
        <f t="shared" si="156"/>
        <v>-1.1686502037493773E-2</v>
      </c>
      <c r="K3386" s="16">
        <f>[1]!s_is(A3386,61,"FY","YTD","20251231",1,"",100000000)</f>
        <v>0.3064528762</v>
      </c>
      <c r="L3386" s="16">
        <f>[1]!s_is(A3386,61,"FY","YTD","20241231",1,"",100000000)</f>
        <v>-0.103269439</v>
      </c>
      <c r="M3386" s="16">
        <f t="shared" si="157"/>
        <v>3.9675079013453343</v>
      </c>
      <c r="N3386" s="16">
        <f>[1]!s_fa_roe(A3386,"20251231")</f>
        <v>4.7023999999999999</v>
      </c>
      <c r="O3386" s="16">
        <f>[1]!s_stmnote_rdexp(A3386,"20251231",1,10000)</f>
        <v>2311.044175</v>
      </c>
      <c r="P3386" s="20">
        <f t="shared" si="158"/>
        <v>3.5095437724931955E-2</v>
      </c>
      <c r="Q3386" s="16">
        <f>[1]!s_margin_tradingbalance(A3386,"",10000)</f>
        <v>0</v>
      </c>
      <c r="R3386" s="16">
        <f>[1]!s_margin_seclendingbalance(A3386,"",10000)</f>
        <v>0</v>
      </c>
      <c r="S3386" s="17">
        <f>[1]!s_val_ev(A3386,"",100000000)</f>
        <v>42.571200000000005</v>
      </c>
      <c r="T3386" s="17">
        <f>[1]!share_freesharesmv(A3386,"",100000000)</f>
        <v>21.382728944</v>
      </c>
      <c r="U3386" s="17">
        <f>[1]!s_dq_amount_btin(A3386,E3386,100000000)</f>
        <v>1.4839703500000001</v>
      </c>
      <c r="V3386" s="17">
        <f>[1]!s_dq_turn(A3386,E3386)</f>
        <v>3.5303520408163265</v>
      </c>
      <c r="W3386" s="2">
        <f>[1]!s_pq_amount(A3386,"20260101","",100000000)</f>
        <v>238.59639469000001</v>
      </c>
      <c r="X3386" s="2">
        <f>[1]!s_pq_avgamount(A3386,"20260101","",100000000)</f>
        <v>2.1690581335454544</v>
      </c>
      <c r="Y3386" s="17">
        <f>[1]!s_ipo_dilutedpe(A3386)</f>
        <v>21.97</v>
      </c>
      <c r="Z3386" s="12">
        <f>[1]!s_ipo_collection_total(A3386,100000000)</f>
        <v>2.976</v>
      </c>
      <c r="AA3386" s="2">
        <f>[1]!s_val_pe_ttm(A3386,E3386)</f>
        <v>137.55696105957031</v>
      </c>
      <c r="AB3386" s="5">
        <f>[1]!s_info_zjtxornot1(A3386,"")</f>
        <v>0</v>
      </c>
      <c r="AC3386" s="22" t="str">
        <f>[1]!s_info_nature1(A3386,"")</f>
        <v>民营企业</v>
      </c>
      <c r="AD3386" s="6" t="str">
        <f>[1]!s_info_city(A3386)</f>
        <v>无锡市</v>
      </c>
      <c r="AE3386" s="6" t="str">
        <f>[1]!s_info_province(A3386)</f>
        <v>江苏省</v>
      </c>
      <c r="AF3386">
        <v>120.301663</v>
      </c>
      <c r="AG3386">
        <v>31.574729000000001</v>
      </c>
    </row>
    <row r="3387" spans="1:33" x14ac:dyDescent="0.3">
      <c r="A3387" s="12" t="s">
        <v>7226</v>
      </c>
      <c r="B3387" s="12" t="s">
        <v>7227</v>
      </c>
      <c r="C3387" s="16" t="str">
        <f>[1]!s_info_mkt(A3387)</f>
        <v>主板</v>
      </c>
      <c r="D3387" s="16" t="str">
        <f>[1]!s_ipo_listeddate(A3387)</f>
        <v>2010-04-16</v>
      </c>
      <c r="E3387" s="16" t="str">
        <f>[1]!lastradeday_s("000002","")</f>
        <v>2026-06-22</v>
      </c>
      <c r="F3387" s="16" t="str">
        <f>[1]!s_info_industry_csrc2023(A3387,"",3)</f>
        <v>化学原料和化学制品制造业</v>
      </c>
      <c r="G3387" s="16" t="str">
        <f>[1]!s_info_industry_csrc2023(A3387,"",1)</f>
        <v>制造业</v>
      </c>
      <c r="H3387" s="16">
        <f>[1]!s_is(A3387,83,"FY","YTD","20251231",1,"",100000000)</f>
        <v>36.856372249899998</v>
      </c>
      <c r="I3387" s="16">
        <f>[1]!s_is(A3387,83,"FY","YTD","20241231",1,"",100000000)</f>
        <v>35.243601225900001</v>
      </c>
      <c r="J3387" s="16">
        <f t="shared" si="156"/>
        <v>4.5760676205097717E-2</v>
      </c>
      <c r="K3387" s="16">
        <f>[1]!s_is(A3387,61,"FY","YTD","20251231",1,"",100000000)</f>
        <v>0.40538811299999999</v>
      </c>
      <c r="L3387" s="16">
        <f>[1]!s_is(A3387,61,"FY","YTD","20241231",1,"",100000000)</f>
        <v>-1.1995364352</v>
      </c>
      <c r="M3387" s="16">
        <f t="shared" si="157"/>
        <v>1.3379539804744733</v>
      </c>
      <c r="N3387" s="16">
        <f>[1]!s_fa_roe(A3387,"20251231")</f>
        <v>0.95630000000000004</v>
      </c>
      <c r="O3387" s="16">
        <f>[1]!s_stmnote_rdexp(A3387,"20251231",1,10000)</f>
        <v>21774.127383999999</v>
      </c>
      <c r="P3387" s="20">
        <f t="shared" si="158"/>
        <v>5.9078325008124148E-2</v>
      </c>
      <c r="Q3387" s="16">
        <f>[1]!s_margin_tradingbalance(A3387,"",10000)</f>
        <v>0</v>
      </c>
      <c r="R3387" s="16">
        <f>[1]!s_margin_seclendingbalance(A3387,"",10000)</f>
        <v>0</v>
      </c>
      <c r="S3387" s="17">
        <f>[1]!s_val_ev(A3387,"",100000000)</f>
        <v>33.713853345000004</v>
      </c>
      <c r="T3387" s="17">
        <f>[1]!share_freesharesmv(A3387,"",100000000)</f>
        <v>21.465402327300001</v>
      </c>
      <c r="U3387" s="17">
        <f>[1]!s_dq_amount_btin(A3387,E3387,100000000)</f>
        <v>0.47742475000000001</v>
      </c>
      <c r="V3387" s="17">
        <f>[1]!s_dq_turn(A3387,E3387)</f>
        <v>2.0236445118198239</v>
      </c>
      <c r="W3387" s="2">
        <f>[1]!s_pq_amount(A3387,"20260101","",100000000)</f>
        <v>66.295072200000007</v>
      </c>
      <c r="X3387" s="2">
        <f>[1]!s_pq_avgamount(A3387,"20260101","",100000000)</f>
        <v>0.60268247454545454</v>
      </c>
      <c r="Y3387" s="17">
        <f>[1]!s_ipo_dilutedpe(A3387)</f>
        <v>50</v>
      </c>
      <c r="Z3387" s="12">
        <f>[1]!s_ipo_collection_total(A3387,100000000)</f>
        <v>12.75</v>
      </c>
      <c r="AA3387" s="2">
        <f>[1]!s_val_pe_ttm(A3387,E3387)</f>
        <v>61.774932861328125</v>
      </c>
      <c r="AB3387" s="5">
        <f>[1]!s_info_zjtxornot1(A3387,"")</f>
        <v>0</v>
      </c>
      <c r="AC3387" s="22" t="str">
        <f>[1]!s_info_nature1(A3387,"")</f>
        <v>民营企业</v>
      </c>
      <c r="AD3387" s="6" t="str">
        <f>[1]!s_info_city(A3387)</f>
        <v>扬州市</v>
      </c>
      <c r="AE3387" s="6" t="str">
        <f>[1]!s_info_province(A3387)</f>
        <v>江苏省</v>
      </c>
      <c r="AF3387">
        <v>119.421003</v>
      </c>
      <c r="AG3387">
        <v>32.393158999999997</v>
      </c>
    </row>
    <row r="3388" spans="1:33" x14ac:dyDescent="0.3">
      <c r="A3388" s="12" t="s">
        <v>7228</v>
      </c>
      <c r="B3388" s="12" t="s">
        <v>7229</v>
      </c>
      <c r="C3388" s="16" t="str">
        <f>[1]!s_info_mkt(A3388)</f>
        <v>主板</v>
      </c>
      <c r="D3388" s="16" t="str">
        <f>[1]!s_ipo_listeddate(A3388)</f>
        <v>2023-05-22</v>
      </c>
      <c r="E3388" s="16" t="str">
        <f>[1]!lastradeday_s("000002","")</f>
        <v>2026-06-22</v>
      </c>
      <c r="F3388" s="16" t="str">
        <f>[1]!s_info_industry_csrc2023(A3388,"",3)</f>
        <v>铁路、船舶、航空航天和其他运输设备制造业</v>
      </c>
      <c r="G3388" s="16" t="str">
        <f>[1]!s_info_industry_csrc2023(A3388,"",1)</f>
        <v>制造业</v>
      </c>
      <c r="H3388" s="16">
        <f>[1]!s_is(A3388,83,"FY","YTD","20251231",1,"",100000000)</f>
        <v>4.8316554311999997</v>
      </c>
      <c r="I3388" s="16">
        <f>[1]!s_is(A3388,83,"FY","YTD","20241231",1,"",100000000)</f>
        <v>4.6042713392000003</v>
      </c>
      <c r="J3388" s="16">
        <f t="shared" si="156"/>
        <v>4.9385467373325609E-2</v>
      </c>
      <c r="K3388" s="16">
        <f>[1]!s_is(A3388,61,"FY","YTD","20251231",1,"",100000000)</f>
        <v>0.42269914740000003</v>
      </c>
      <c r="L3388" s="16">
        <f>[1]!s_is(A3388,61,"FY","YTD","20241231",1,"",100000000)</f>
        <v>0.60180029660000001</v>
      </c>
      <c r="M3388" s="16">
        <f t="shared" si="157"/>
        <v>-0.29760894139113986</v>
      </c>
      <c r="N3388" s="16">
        <f>[1]!s_fa_roe(A3388,"20251231")</f>
        <v>3.7574999999999998</v>
      </c>
      <c r="O3388" s="16">
        <f>[1]!s_stmnote_rdexp(A3388,"20251231",1,10000)</f>
        <v>3013.2112590000002</v>
      </c>
      <c r="P3388" s="20">
        <f t="shared" si="158"/>
        <v>6.2363951691224655E-2</v>
      </c>
      <c r="Q3388" s="16">
        <f>[1]!s_margin_tradingbalance(A3388,"",10000)</f>
        <v>13558.319600000001</v>
      </c>
      <c r="R3388" s="16">
        <f>[1]!s_margin_seclendingbalance(A3388,"",10000)</f>
        <v>29.832000000000001</v>
      </c>
      <c r="S3388" s="17">
        <f>[1]!s_val_ev(A3388,"",100000000)</f>
        <v>25.943999999999999</v>
      </c>
      <c r="T3388" s="17">
        <f>[1]!share_freesharesmv(A3388,"",100000000)</f>
        <v>12.867471999999999</v>
      </c>
      <c r="U3388" s="17">
        <f>[1]!s_dq_amount_btin(A3388,E3388,100000000)</f>
        <v>0.88913757999999998</v>
      </c>
      <c r="V3388" s="17">
        <f>[1]!s_dq_turn(A3388,E3388)</f>
        <v>3.5290130434782609</v>
      </c>
      <c r="W3388" s="2">
        <f>[1]!s_pq_amount(A3388,"20260101","",100000000)</f>
        <v>73.980925400000004</v>
      </c>
      <c r="X3388" s="2">
        <f>[1]!s_pq_avgamount(A3388,"20260101","",100000000)</f>
        <v>0.67255386727272737</v>
      </c>
      <c r="Y3388" s="17">
        <f>[1]!s_ipo_dilutedpe(A3388)</f>
        <v>44.64</v>
      </c>
      <c r="Z3388" s="12">
        <f>[1]!s_ipo_collection_total(A3388,100000000)</f>
        <v>6.5136000000000003</v>
      </c>
      <c r="AA3388" s="2">
        <f>[1]!s_val_pe_ttm(A3388,E3388)</f>
        <v>61.812210083007813</v>
      </c>
      <c r="AB3388" s="5">
        <f>[1]!s_info_zjtxornot1(A3388,"")</f>
        <v>0</v>
      </c>
      <c r="AC3388" s="22" t="str">
        <f>[1]!s_info_nature1(A3388,"")</f>
        <v>民营企业</v>
      </c>
      <c r="AD3388" s="6" t="str">
        <f>[1]!s_info_city(A3388)</f>
        <v>常州市</v>
      </c>
      <c r="AE3388" s="6" t="str">
        <f>[1]!s_info_province(A3388)</f>
        <v>江苏省</v>
      </c>
      <c r="AF3388">
        <v>119.946973</v>
      </c>
      <c r="AG3388">
        <v>31.772752000000001</v>
      </c>
    </row>
    <row r="3389" spans="1:33" x14ac:dyDescent="0.3">
      <c r="A3389" s="12" t="s">
        <v>7230</v>
      </c>
      <c r="B3389" s="12" t="s">
        <v>7231</v>
      </c>
      <c r="C3389" s="16" t="str">
        <f>[1]!s_info_mkt(A3389)</f>
        <v>创业板</v>
      </c>
      <c r="D3389" s="16" t="str">
        <f>[1]!s_ipo_listeddate(A3389)</f>
        <v>2010-03-26</v>
      </c>
      <c r="E3389" s="16" t="str">
        <f>[1]!lastradeday_s("000002","")</f>
        <v>2026-06-22</v>
      </c>
      <c r="F3389" s="16" t="str">
        <f>[1]!s_info_industry_csrc2023(A3389,"",3)</f>
        <v>计算机、通信和其他电子设备制造业</v>
      </c>
      <c r="G3389" s="16" t="str">
        <f>[1]!s_info_industry_csrc2023(A3389,"",1)</f>
        <v>制造业</v>
      </c>
      <c r="H3389" s="16">
        <f>[1]!s_is(A3389,83,"FY","YTD","20251231",1,"",100000000)</f>
        <v>7.1632479377999996</v>
      </c>
      <c r="I3389" s="16">
        <f>[1]!s_is(A3389,83,"FY","YTD","20241231",1,"",100000000)</f>
        <v>3.8393932032999998</v>
      </c>
      <c r="J3389" s="16">
        <f t="shared" si="156"/>
        <v>0.86572397212223828</v>
      </c>
      <c r="K3389" s="16">
        <f>[1]!s_is(A3389,61,"FY","YTD","20251231",1,"",100000000)</f>
        <v>0.40287278310000002</v>
      </c>
      <c r="L3389" s="16">
        <f>[1]!s_is(A3389,61,"FY","YTD","20241231",1,"",100000000)</f>
        <v>8.2056576399999998E-2</v>
      </c>
      <c r="M3389" s="16">
        <f t="shared" si="157"/>
        <v>3.9096952465591777</v>
      </c>
      <c r="N3389" s="16">
        <f>[1]!s_fa_roe(A3389,"20251231")</f>
        <v>2.3235000000000001</v>
      </c>
      <c r="O3389" s="16">
        <f>[1]!s_stmnote_rdexp(A3389,"20251231",1,10000)</f>
        <v>8159.444418000001</v>
      </c>
      <c r="P3389" s="20">
        <f t="shared" si="158"/>
        <v>0.11390705010981313</v>
      </c>
      <c r="Q3389" s="16">
        <f>[1]!s_margin_tradingbalance(A3389,"",10000)</f>
        <v>93842.4804</v>
      </c>
      <c r="R3389" s="16">
        <f>[1]!s_margin_seclendingbalance(A3389,"",10000)</f>
        <v>222.6352</v>
      </c>
      <c r="S3389" s="17">
        <f>[1]!s_val_ev(A3389,"",100000000)</f>
        <v>139.25705787999999</v>
      </c>
      <c r="T3389" s="17">
        <f>[1]!share_freesharesmv(A3389,"",100000000)</f>
        <v>122.57608332</v>
      </c>
      <c r="U3389" s="17">
        <f>[1]!s_dq_amount_btin(A3389,E3389,100000000)</f>
        <v>8.3899208400000003</v>
      </c>
      <c r="V3389" s="17">
        <f>[1]!s_dq_turn(A3389,E3389)</f>
        <v>6.9115933923660871</v>
      </c>
      <c r="W3389" s="2">
        <f>[1]!s_pq_amount(A3389,"20260101","",100000000)</f>
        <v>2527.62029183</v>
      </c>
      <c r="X3389" s="2">
        <f>[1]!s_pq_avgamount(A3389,"20260101","",100000000)</f>
        <v>22.978366289363638</v>
      </c>
      <c r="Y3389" s="17">
        <f>[1]!s_ipo_dilutedpe(A3389)</f>
        <v>74.55</v>
      </c>
      <c r="Z3389" s="12">
        <f>[1]!s_ipo_collection_total(A3389,100000000)</f>
        <v>4.5427999999999997</v>
      </c>
      <c r="AA3389" s="2">
        <f>[1]!s_val_pe_ttm(A3389,E3389)</f>
        <v>1944.0098876953125</v>
      </c>
      <c r="AB3389" s="5">
        <f>[1]!s_info_zjtxornot1(A3389,"")</f>
        <v>1</v>
      </c>
      <c r="AC3389" s="22" t="str">
        <f>[1]!s_info_nature1(A3389,"")</f>
        <v>民营企业</v>
      </c>
      <c r="AD3389" s="6" t="str">
        <f>[1]!s_info_city(A3389)</f>
        <v>北京市</v>
      </c>
      <c r="AE3389" s="6" t="str">
        <f>[1]!s_info_province(A3389)</f>
        <v>北京</v>
      </c>
      <c r="AF3389">
        <v>116.40528500000001</v>
      </c>
      <c r="AG3389">
        <v>39.904989</v>
      </c>
    </row>
    <row r="3390" spans="1:33" x14ac:dyDescent="0.3">
      <c r="A3390" s="12" t="s">
        <v>7232</v>
      </c>
      <c r="B3390" s="12" t="s">
        <v>7233</v>
      </c>
      <c r="C3390" s="16" t="str">
        <f>[1]!s_info_mkt(A3390)</f>
        <v>创业板</v>
      </c>
      <c r="D3390" s="16" t="str">
        <f>[1]!s_ipo_listeddate(A3390)</f>
        <v>2021-04-26</v>
      </c>
      <c r="E3390" s="16" t="str">
        <f>[1]!lastradeday_s("000002","")</f>
        <v>2026-06-22</v>
      </c>
      <c r="F3390" s="16" t="str">
        <f>[1]!s_info_industry_csrc2023(A3390,"",3)</f>
        <v>汽车制造业</v>
      </c>
      <c r="G3390" s="16" t="str">
        <f>[1]!s_info_industry_csrc2023(A3390,"",1)</f>
        <v>制造业</v>
      </c>
      <c r="H3390" s="16">
        <f>[1]!s_is(A3390,83,"FY","YTD","20251231",1,"",100000000)</f>
        <v>20.344737904700001</v>
      </c>
      <c r="I3390" s="16">
        <f>[1]!s_is(A3390,83,"FY","YTD","20241231",1,"",100000000)</f>
        <v>21.896902001999997</v>
      </c>
      <c r="J3390" s="16">
        <f t="shared" si="156"/>
        <v>-7.0885100420060687E-2</v>
      </c>
      <c r="K3390" s="16">
        <f>[1]!s_is(A3390,61,"FY","YTD","20251231",1,"",100000000)</f>
        <v>1.4244389761000003</v>
      </c>
      <c r="L3390" s="16">
        <f>[1]!s_is(A3390,61,"FY","YTD","20241231",1,"",100000000)</f>
        <v>1.5043006699999999</v>
      </c>
      <c r="M3390" s="16">
        <f t="shared" si="157"/>
        <v>-5.3088917323954689E-2</v>
      </c>
      <c r="N3390" s="16">
        <f>[1]!s_fa_roe(A3390,"20251231")</f>
        <v>8.5806000000000004</v>
      </c>
      <c r="O3390" s="16">
        <f>[1]!s_stmnote_rdexp(A3390,"20251231",1,10000)</f>
        <v>8716.7318030000006</v>
      </c>
      <c r="P3390" s="20">
        <f t="shared" si="158"/>
        <v>4.2845141794558478E-2</v>
      </c>
      <c r="Q3390" s="16">
        <f>[1]!s_margin_tradingbalance(A3390,"",10000)</f>
        <v>16552.0481</v>
      </c>
      <c r="R3390" s="16">
        <f>[1]!s_margin_seclendingbalance(A3390,"",10000)</f>
        <v>16.674299999999999</v>
      </c>
      <c r="S3390" s="17">
        <f>[1]!s_val_ev(A3390,"",100000000)</f>
        <v>36.944219388600004</v>
      </c>
      <c r="T3390" s="17">
        <f>[1]!share_freesharesmv(A3390,"",100000000)</f>
        <v>14.1476931206</v>
      </c>
      <c r="U3390" s="17">
        <f>[1]!s_dq_amount_btin(A3390,E3390,100000000)</f>
        <v>0.31454820999999999</v>
      </c>
      <c r="V3390" s="17">
        <f>[1]!s_dq_turn(A3390,E3390)</f>
        <v>1.2799376489299654</v>
      </c>
      <c r="W3390" s="2">
        <f>[1]!s_pq_amount(A3390,"20260101","",100000000)</f>
        <v>76.479850839999997</v>
      </c>
      <c r="X3390" s="2">
        <f>[1]!s_pq_avgamount(A3390,"20260101","",100000000)</f>
        <v>0.6952713712727272</v>
      </c>
      <c r="Y3390" s="17">
        <f>[1]!s_ipo_dilutedpe(A3390)</f>
        <v>18.239999999999998</v>
      </c>
      <c r="Z3390" s="12">
        <f>[1]!s_ipo_collection_total(A3390,100000000)</f>
        <v>3.5785</v>
      </c>
      <c r="AA3390" s="2">
        <f>[1]!s_val_pe_ttm(A3390,E3390)</f>
        <v>29.618906021118164</v>
      </c>
      <c r="AB3390" s="5">
        <f>[1]!s_info_zjtxornot1(A3390,"")</f>
        <v>0</v>
      </c>
      <c r="AC3390" s="22" t="str">
        <f>[1]!s_info_nature1(A3390,"")</f>
        <v>民营企业</v>
      </c>
      <c r="AD3390" s="6" t="str">
        <f>[1]!s_info_city(A3390)</f>
        <v>佛山市</v>
      </c>
      <c r="AE3390" s="6" t="str">
        <f>[1]!s_info_province(A3390)</f>
        <v>广东省</v>
      </c>
      <c r="AF3390">
        <v>113.12271699999999</v>
      </c>
      <c r="AG3390">
        <v>23.028762</v>
      </c>
    </row>
    <row r="3391" spans="1:33" x14ac:dyDescent="0.3">
      <c r="A3391" s="12" t="s">
        <v>7234</v>
      </c>
      <c r="B3391" s="12" t="s">
        <v>7235</v>
      </c>
      <c r="C3391" s="16" t="str">
        <f>[1]!s_info_mkt(A3391)</f>
        <v>创业板</v>
      </c>
      <c r="D3391" s="16" t="str">
        <f>[1]!s_ipo_listeddate(A3391)</f>
        <v>2024-12-20</v>
      </c>
      <c r="E3391" s="16" t="str">
        <f>[1]!lastradeday_s("000002","")</f>
        <v>2026-06-22</v>
      </c>
      <c r="F3391" s="16" t="str">
        <f>[1]!s_info_industry_csrc2023(A3391,"",3)</f>
        <v>专用设备制造业</v>
      </c>
      <c r="G3391" s="16" t="str">
        <f>[1]!s_info_industry_csrc2023(A3391,"",1)</f>
        <v>制造业</v>
      </c>
      <c r="H3391" s="16">
        <f>[1]!s_is(A3391,83,"FY","YTD","20251231",1,"",100000000)</f>
        <v>5.6263068763000001</v>
      </c>
      <c r="I3391" s="16">
        <f>[1]!s_is(A3391,83,"FY","YTD","20241231",1,"",100000000)</f>
        <v>5.1544568211000001</v>
      </c>
      <c r="J3391" s="16">
        <f t="shared" si="156"/>
        <v>9.1542149168552633E-2</v>
      </c>
      <c r="K3391" s="16">
        <f>[1]!s_is(A3391,61,"FY","YTD","20251231",1,"",100000000)</f>
        <v>1.2062014876</v>
      </c>
      <c r="L3391" s="16">
        <f>[1]!s_is(A3391,61,"FY","YTD","20241231",1,"",100000000)</f>
        <v>1.019637041</v>
      </c>
      <c r="M3391" s="16">
        <f t="shared" si="157"/>
        <v>0.18297142914406936</v>
      </c>
      <c r="N3391" s="16">
        <f>[1]!s_fa_roe(A3391,"20251231")</f>
        <v>12.2265</v>
      </c>
      <c r="O3391" s="16">
        <f>[1]!s_stmnote_rdexp(A3391,"20251231",1,10000)</f>
        <v>4364.0773730000001</v>
      </c>
      <c r="P3391" s="20">
        <f t="shared" si="158"/>
        <v>7.7565576655319712E-2</v>
      </c>
      <c r="Q3391" s="16">
        <f>[1]!s_margin_tradingbalance(A3391,"",10000)</f>
        <v>4598.7286000000004</v>
      </c>
      <c r="R3391" s="16">
        <f>[1]!s_margin_seclendingbalance(A3391,"",10000)</f>
        <v>13.988</v>
      </c>
      <c r="S3391" s="17">
        <f>[1]!s_val_ev(A3391,"",100000000)</f>
        <v>30.921042074999999</v>
      </c>
      <c r="T3391" s="17">
        <f>[1]!share_freesharesmv(A3391,"",100000000)</f>
        <v>9.2125545750000004</v>
      </c>
      <c r="U3391" s="17">
        <f>[1]!s_dq_amount_btin(A3391,E3391,100000000)</f>
        <v>0.44089583999999998</v>
      </c>
      <c r="V3391" s="17">
        <f>[1]!s_dq_turn(A3391,E3391)</f>
        <v>4.837670391765359</v>
      </c>
      <c r="W3391" s="2">
        <f>[1]!s_pq_amount(A3391,"20260101","",100000000)</f>
        <v>44.508162749999997</v>
      </c>
      <c r="X3391" s="2">
        <f>[1]!s_pq_avgamount(A3391,"20260101","",100000000)</f>
        <v>0.40461966136363631</v>
      </c>
      <c r="Y3391" s="17">
        <f>[1]!s_ipo_dilutedpe(A3391)</f>
        <v>24</v>
      </c>
      <c r="Z3391" s="12">
        <f>[1]!s_ipo_collection_total(A3391,100000000)</f>
        <v>5.6629680875999995</v>
      </c>
      <c r="AA3391" s="2">
        <f>[1]!s_val_pe_ttm(A3391,E3391)</f>
        <v>24.89558219909668</v>
      </c>
      <c r="AB3391" s="5">
        <f>[1]!s_info_zjtxornot1(A3391,"")</f>
        <v>1</v>
      </c>
      <c r="AC3391" s="22" t="str">
        <f>[1]!s_info_nature1(A3391,"")</f>
        <v>民营企业</v>
      </c>
      <c r="AD3391" s="6" t="str">
        <f>[1]!s_info_city(A3391)</f>
        <v>北京市</v>
      </c>
      <c r="AE3391" s="6" t="str">
        <f>[1]!s_info_province(A3391)</f>
        <v>北京</v>
      </c>
      <c r="AF3391">
        <v>116.40528500000001</v>
      </c>
      <c r="AG3391">
        <v>39.904989</v>
      </c>
    </row>
    <row r="3392" spans="1:33" x14ac:dyDescent="0.3">
      <c r="A3392" s="12" t="s">
        <v>7236</v>
      </c>
      <c r="B3392" s="12" t="s">
        <v>7237</v>
      </c>
      <c r="C3392" s="16" t="str">
        <f>[1]!s_info_mkt(A3392)</f>
        <v>主板</v>
      </c>
      <c r="D3392" s="16" t="str">
        <f>[1]!s_ipo_listeddate(A3392)</f>
        <v>2010-05-18</v>
      </c>
      <c r="E3392" s="16" t="str">
        <f>[1]!lastradeday_s("000002","")</f>
        <v>2026-06-22</v>
      </c>
      <c r="F3392" s="16" t="str">
        <f>[1]!s_info_industry_csrc2023(A3392,"",3)</f>
        <v>汽车制造业</v>
      </c>
      <c r="G3392" s="16" t="str">
        <f>[1]!s_info_industry_csrc2023(A3392,"",1)</f>
        <v>制造业</v>
      </c>
      <c r="H3392" s="16">
        <f>[1]!s_is(A3392,83,"FY","YTD","20251231",1,"",100000000)</f>
        <v>15.688958229300001</v>
      </c>
      <c r="I3392" s="16">
        <f>[1]!s_is(A3392,83,"FY","YTD","20241231",1,"",100000000)</f>
        <v>12.765397607600001</v>
      </c>
      <c r="J3392" s="16">
        <f t="shared" si="156"/>
        <v>0.22902229225977511</v>
      </c>
      <c r="K3392" s="16">
        <f>[1]!s_is(A3392,61,"FY","YTD","20251231",1,"",100000000)</f>
        <v>1.5621704747</v>
      </c>
      <c r="L3392" s="16">
        <f>[1]!s_is(A3392,61,"FY","YTD","20241231",1,"",100000000)</f>
        <v>1.1834116457999999</v>
      </c>
      <c r="M3392" s="16">
        <f t="shared" si="157"/>
        <v>0.32005670236915301</v>
      </c>
      <c r="N3392" s="16">
        <f>[1]!s_fa_roe(A3392,"20251231")</f>
        <v>3.8576000000000001</v>
      </c>
      <c r="O3392" s="16">
        <f>[1]!s_stmnote_rdexp(A3392,"20251231",1,10000)</f>
        <v>8809.4439620000012</v>
      </c>
      <c r="P3392" s="20">
        <f t="shared" si="158"/>
        <v>5.6150598613666239E-2</v>
      </c>
      <c r="Q3392" s="16">
        <f>[1]!s_margin_tradingbalance(A3392,"",10000)</f>
        <v>0</v>
      </c>
      <c r="R3392" s="16">
        <f>[1]!s_margin_seclendingbalance(A3392,"",10000)</f>
        <v>0</v>
      </c>
      <c r="S3392" s="17">
        <f>[1]!s_val_ev(A3392,"",100000000)</f>
        <v>52.868295936800003</v>
      </c>
      <c r="T3392" s="17">
        <f>[1]!share_freesharesmv(A3392,"",100000000)</f>
        <v>39.380778232400004</v>
      </c>
      <c r="U3392" s="17">
        <f>[1]!s_dq_amount_btin(A3392,E3392,100000000)</f>
        <v>1.9048969200000001</v>
      </c>
      <c r="V3392" s="17">
        <f>[1]!s_dq_turn(A3392,E3392)</f>
        <v>4.4798940855630764</v>
      </c>
      <c r="W3392" s="2">
        <f>[1]!s_pq_amount(A3392,"20260101","",100000000)</f>
        <v>276.02703631000003</v>
      </c>
      <c r="X3392" s="2">
        <f>[1]!s_pq_avgamount(A3392,"20260101","",100000000)</f>
        <v>2.5093366937272727</v>
      </c>
      <c r="Y3392" s="17">
        <f>[1]!s_ipo_dilutedpe(A3392)</f>
        <v>42.22</v>
      </c>
      <c r="Z3392" s="12">
        <f>[1]!s_ipo_collection_total(A3392,100000000)</f>
        <v>12.502000000000001</v>
      </c>
      <c r="AA3392" s="2">
        <f>[1]!s_val_pe_ttm(A3392,E3392)</f>
        <v>30.587621688842773</v>
      </c>
      <c r="AB3392" s="5">
        <f>[1]!s_info_zjtxornot1(A3392,"")</f>
        <v>1</v>
      </c>
      <c r="AC3392" s="22" t="str">
        <f>[1]!s_info_nature1(A3392,"")</f>
        <v>民营企业</v>
      </c>
      <c r="AD3392" s="6" t="str">
        <f>[1]!s_info_city(A3392)</f>
        <v>许昌市</v>
      </c>
      <c r="AE3392" s="6" t="str">
        <f>[1]!s_info_province(A3392)</f>
        <v>河南省</v>
      </c>
      <c r="AF3392">
        <v>113.826063</v>
      </c>
      <c r="AG3392">
        <v>34.022956000000001</v>
      </c>
    </row>
    <row r="3393" spans="1:33" x14ac:dyDescent="0.3">
      <c r="A3393" s="12" t="s">
        <v>7238</v>
      </c>
      <c r="B3393" s="12" t="s">
        <v>7239</v>
      </c>
      <c r="C3393" s="16" t="str">
        <f>[1]!s_info_mkt(A3393)</f>
        <v>创业板</v>
      </c>
      <c r="D3393" s="16" t="str">
        <f>[1]!s_ipo_listeddate(A3393)</f>
        <v>2019-12-19</v>
      </c>
      <c r="E3393" s="16" t="str">
        <f>[1]!lastradeday_s("000002","")</f>
        <v>2026-06-22</v>
      </c>
      <c r="F3393" s="16" t="str">
        <f>[1]!s_info_industry_csrc2023(A3393,"",3)</f>
        <v>计算机、通信和其他电子设备制造业</v>
      </c>
      <c r="G3393" s="16" t="str">
        <f>[1]!s_info_industry_csrc2023(A3393,"",1)</f>
        <v>制造业</v>
      </c>
      <c r="H3393" s="16">
        <f>[1]!s_is(A3393,83,"FY","YTD","20251231",1,"",100000000)</f>
        <v>1.601775942</v>
      </c>
      <c r="I3393" s="16">
        <f>[1]!s_is(A3393,83,"FY","YTD","20241231",1,"",100000000)</f>
        <v>1.6365030104</v>
      </c>
      <c r="J3393" s="16">
        <f t="shared" si="156"/>
        <v>-2.1220289959327343E-2</v>
      </c>
      <c r="K3393" s="16">
        <f>[1]!s_is(A3393,61,"FY","YTD","20251231",1,"",100000000)</f>
        <v>-0.27930125550000001</v>
      </c>
      <c r="L3393" s="16">
        <f>[1]!s_is(A3393,61,"FY","YTD","20241231",1,"",100000000)</f>
        <v>-0.59306174749999996</v>
      </c>
      <c r="M3393" s="16">
        <f t="shared" si="157"/>
        <v>0.52905198037578705</v>
      </c>
      <c r="N3393" s="16">
        <f>[1]!s_fa_roe(A3393,"20251231")</f>
        <v>-5.9263000000000003</v>
      </c>
      <c r="O3393" s="16">
        <f>[1]!s_stmnote_rdexp(A3393,"20251231",1,10000)</f>
        <v>4044.9563119999998</v>
      </c>
      <c r="P3393" s="20">
        <f t="shared" si="158"/>
        <v>0.25252947094144829</v>
      </c>
      <c r="Q3393" s="16">
        <f>[1]!s_margin_tradingbalance(A3393,"",10000)</f>
        <v>0</v>
      </c>
      <c r="R3393" s="16">
        <f>[1]!s_margin_seclendingbalance(A3393,"",10000)</f>
        <v>0</v>
      </c>
      <c r="S3393" s="17">
        <f>[1]!s_val_ev(A3393,"",100000000)</f>
        <v>26.515027053899999</v>
      </c>
      <c r="T3393" s="17">
        <f>[1]!share_freesharesmv(A3393,"",100000000)</f>
        <v>13.321219929300002</v>
      </c>
      <c r="U3393" s="17">
        <f>[1]!s_dq_amount_btin(A3393,E3393,100000000)</f>
        <v>0.87712349999999994</v>
      </c>
      <c r="V3393" s="17">
        <f>[1]!s_dq_turn(A3393,E3393)</f>
        <v>4.4474942033584188</v>
      </c>
      <c r="W3393" s="2">
        <f>[1]!s_pq_amount(A3393,"20260101","",100000000)</f>
        <v>120.85285122000001</v>
      </c>
      <c r="X3393" s="2">
        <f>[1]!s_pq_avgamount(A3393,"20260101","",100000000)</f>
        <v>1.2085285122</v>
      </c>
      <c r="Y3393" s="17">
        <f>[1]!s_ipo_dilutedpe(A3393)</f>
        <v>22.99</v>
      </c>
      <c r="Z3393" s="12">
        <f>[1]!s_ipo_collection_total(A3393,100000000)</f>
        <v>3.0055999999999998</v>
      </c>
      <c r="AA3393" s="2">
        <f>[1]!s_val_pe_ttm(A3393,E3393)</f>
        <v>-74.136940002441406</v>
      </c>
      <c r="AB3393" s="5">
        <f>[1]!s_info_zjtxornot1(A3393,"")</f>
        <v>0</v>
      </c>
      <c r="AC3393" s="22" t="str">
        <f>[1]!s_info_nature1(A3393,"")</f>
        <v>外资企业</v>
      </c>
      <c r="AD3393" s="6" t="str">
        <f>[1]!s_info_city(A3393)</f>
        <v>郑州市</v>
      </c>
      <c r="AE3393" s="6" t="str">
        <f>[1]!s_info_province(A3393)</f>
        <v>河南省</v>
      </c>
      <c r="AF3393">
        <v>113.665412</v>
      </c>
      <c r="AG3393">
        <v>34.757975000000002</v>
      </c>
    </row>
    <row r="3394" spans="1:33" x14ac:dyDescent="0.3">
      <c r="A3394" s="12" t="s">
        <v>7240</v>
      </c>
      <c r="B3394" s="12" t="s">
        <v>7241</v>
      </c>
      <c r="C3394" s="16" t="str">
        <f>[1]!s_info_mkt(A3394)</f>
        <v>创业板</v>
      </c>
      <c r="D3394" s="16" t="str">
        <f>[1]!s_ipo_listeddate(A3394)</f>
        <v>2012-06-28</v>
      </c>
      <c r="E3394" s="16" t="str">
        <f>[1]!lastradeday_s("000002","")</f>
        <v>2026-06-22</v>
      </c>
      <c r="F3394" s="16" t="str">
        <f>[1]!s_info_industry_csrc2023(A3394,"",3)</f>
        <v>燃气生产和供应业</v>
      </c>
      <c r="G3394" s="16" t="str">
        <f>[1]!s_info_industry_csrc2023(A3394,"",1)</f>
        <v>电力、热力、燃气及水生产和供应业</v>
      </c>
      <c r="H3394" s="16">
        <f>[1]!s_is(A3394,83,"FY","YTD","20251231",1,"",100000000)</f>
        <v>25.701631498499999</v>
      </c>
      <c r="I3394" s="16">
        <f>[1]!s_is(A3394,83,"FY","YTD","20241231",1,"",100000000)</f>
        <v>38.438668249099997</v>
      </c>
      <c r="J3394" s="16">
        <f t="shared" si="156"/>
        <v>-0.33135999062345822</v>
      </c>
      <c r="K3394" s="16">
        <f>[1]!s_is(A3394,61,"FY","YTD","20251231",1,"",100000000)</f>
        <v>-2.8029044656999997</v>
      </c>
      <c r="L3394" s="16">
        <f>[1]!s_is(A3394,61,"FY","YTD","20241231",1,"",100000000)</f>
        <v>1.2481101733</v>
      </c>
      <c r="M3394" s="16">
        <f t="shared" si="157"/>
        <v>-3.2457187880210352</v>
      </c>
      <c r="N3394" s="16">
        <f>[1]!s_fa_roe(A3394,"20251231")</f>
        <v>-6.8771000000000004</v>
      </c>
      <c r="O3394" s="16">
        <f>[1]!s_stmnote_rdexp(A3394,"20251231",1,10000)</f>
        <v>3119.0637269999997</v>
      </c>
      <c r="P3394" s="20">
        <f t="shared" si="158"/>
        <v>1.2135664333923841E-2</v>
      </c>
      <c r="Q3394" s="16">
        <f>[1]!s_margin_tradingbalance(A3394,"",10000)</f>
        <v>22043.2654</v>
      </c>
      <c r="R3394" s="16">
        <f>[1]!s_margin_seclendingbalance(A3394,"",10000)</f>
        <v>15.946999999999999</v>
      </c>
      <c r="S3394" s="17">
        <f>[1]!s_val_ev(A3394,"",100000000)</f>
        <v>36.704848442299998</v>
      </c>
      <c r="T3394" s="17">
        <f>[1]!share_freesharesmv(A3394,"",100000000)</f>
        <v>29.029294942800004</v>
      </c>
      <c r="U3394" s="17">
        <f>[1]!s_dq_amount_btin(A3394,E3394,100000000)</f>
        <v>0.88686586999999995</v>
      </c>
      <c r="V3394" s="17">
        <f>[1]!s_dq_turn(A3394,E3394)</f>
        <v>2.5660244518873192</v>
      </c>
      <c r="W3394" s="2">
        <f>[1]!s_pq_amount(A3394,"20260101","",100000000)</f>
        <v>335.95619541999997</v>
      </c>
      <c r="X3394" s="2">
        <f>[1]!s_pq_avgamount(A3394,"20260101","",100000000)</f>
        <v>3.0541472310909095</v>
      </c>
      <c r="Y3394" s="17">
        <f>[1]!s_ipo_dilutedpe(A3394)</f>
        <v>51.13</v>
      </c>
      <c r="Z3394" s="12">
        <f>[1]!s_ipo_collection_total(A3394,100000000)</f>
        <v>6.5439999999999996</v>
      </c>
      <c r="AA3394" s="2">
        <f>[1]!s_val_pe_ttm(A3394,E3394)</f>
        <v>-11.637909889221191</v>
      </c>
      <c r="AB3394" s="5">
        <f>[1]!s_info_zjtxornot1(A3394,"")</f>
        <v>0</v>
      </c>
      <c r="AC3394" s="22" t="str">
        <f>[1]!s_info_nature1(A3394,"")</f>
        <v>民营企业</v>
      </c>
      <c r="AD3394" s="6" t="str">
        <f>[1]!s_info_city(A3394)</f>
        <v>北京市</v>
      </c>
      <c r="AE3394" s="6" t="str">
        <f>[1]!s_info_province(A3394)</f>
        <v>北京</v>
      </c>
      <c r="AF3394">
        <v>116.40528500000001</v>
      </c>
      <c r="AG3394">
        <v>39.904989</v>
      </c>
    </row>
    <row r="3395" spans="1:33" x14ac:dyDescent="0.3">
      <c r="A3395" s="12" t="s">
        <v>7242</v>
      </c>
      <c r="B3395" s="12" t="s">
        <v>7243</v>
      </c>
      <c r="C3395" s="16" t="str">
        <f>[1]!s_info_mkt(A3395)</f>
        <v>主板</v>
      </c>
      <c r="D3395" s="16" t="str">
        <f>[1]!s_ipo_listeddate(A3395)</f>
        <v>2000-06-22</v>
      </c>
      <c r="E3395" s="16" t="str">
        <f>[1]!lastradeday_s("000002","")</f>
        <v>2026-06-22</v>
      </c>
      <c r="F3395" s="16" t="str">
        <f>[1]!s_info_industry_csrc2023(A3395,"",3)</f>
        <v>土木工程建筑业</v>
      </c>
      <c r="G3395" s="16" t="str">
        <f>[1]!s_info_industry_csrc2023(A3395,"",1)</f>
        <v>建筑业</v>
      </c>
      <c r="H3395" s="16">
        <f>[1]!s_is(A3395,83,"FY","YTD","20251231",1,"",100000000)</f>
        <v>1279.0364023207001</v>
      </c>
      <c r="I3395" s="16">
        <f>[1]!s_is(A3395,83,"FY","YTD","20241231",1,"",100000000)</f>
        <v>1511.3862926520001</v>
      </c>
      <c r="J3395" s="16">
        <f t="shared" ref="J3395:J3458" si="159">H3395/I3395-1</f>
        <v>-0.15373296122965374</v>
      </c>
      <c r="K3395" s="16">
        <f>[1]!s_is(A3395,61,"FY","YTD","20251231",1,"",100000000)</f>
        <v>2.2480972346999999</v>
      </c>
      <c r="L3395" s="16">
        <f>[1]!s_is(A3395,61,"FY","YTD","20241231",1,"",100000000)</f>
        <v>29.5976583761</v>
      </c>
      <c r="M3395" s="16">
        <f t="shared" ref="M3395:M3458" si="160">(K3395-L3395)/ABS(L3395)</f>
        <v>-0.92404476036133554</v>
      </c>
      <c r="N3395" s="16">
        <f>[1]!s_fa_roe(A3395,"20251231")</f>
        <v>0.70040000000000002</v>
      </c>
      <c r="O3395" s="16">
        <f>[1]!s_stmnote_rdexp(A3395,"20251231",1,10000)</f>
        <v>79607.548112999997</v>
      </c>
      <c r="P3395" s="20">
        <f t="shared" ref="P3395:P3458" si="161">O3395/H3395/10000</f>
        <v>6.2240252090213421E-3</v>
      </c>
      <c r="Q3395" s="16">
        <f>[1]!s_margin_tradingbalance(A3395,"",10000)</f>
        <v>23064.647799999999</v>
      </c>
      <c r="R3395" s="16">
        <f>[1]!s_margin_seclendingbalance(A3395,"",10000)</f>
        <v>134.02950000000001</v>
      </c>
      <c r="S3395" s="17">
        <f>[1]!s_val_ev(A3395,"",100000000)</f>
        <v>108.8262968226</v>
      </c>
      <c r="T3395" s="17">
        <f>[1]!share_freesharesmv(A3395,"",100000000)</f>
        <v>34.473724466100002</v>
      </c>
      <c r="U3395" s="17">
        <f>[1]!s_dq_amount_btin(A3395,E3395,100000000)</f>
        <v>0.55075611999999996</v>
      </c>
      <c r="V3395" s="17">
        <f>[1]!s_dq_turn(A3395,E3395)</f>
        <v>0.51882462623950498</v>
      </c>
      <c r="W3395" s="2">
        <f>[1]!s_pq_amount(A3395,"20260101","",100000000)</f>
        <v>87.002785700000004</v>
      </c>
      <c r="X3395" s="2">
        <f>[1]!s_pq_avgamount(A3395,"20260101","",100000000)</f>
        <v>0.79093441545454546</v>
      </c>
      <c r="Y3395" s="17">
        <f>[1]!s_ipo_dilutedpe(A3395)</f>
        <v>31.87</v>
      </c>
      <c r="Z3395" s="12">
        <f>[1]!s_ipo_collection_total(A3395,100000000)</f>
        <v>3.6863999999999999</v>
      </c>
      <c r="AA3395" s="2">
        <f>[1]!s_val_pe_ttm(A3395,E3395)</f>
        <v>-795.83209228515625</v>
      </c>
      <c r="AB3395" s="5">
        <f>[1]!s_info_zjtxornot1(A3395,"")</f>
        <v>0</v>
      </c>
      <c r="AC3395" s="22" t="str">
        <f>[1]!s_info_nature1(A3395,"")</f>
        <v>地方国有企业</v>
      </c>
      <c r="AD3395" s="6" t="str">
        <f>[1]!s_info_city(A3395)</f>
        <v>西安市</v>
      </c>
      <c r="AE3395" s="6" t="str">
        <f>[1]!s_info_province(A3395)</f>
        <v>陕西省</v>
      </c>
      <c r="AF3395">
        <v>108.948024</v>
      </c>
      <c r="AG3395">
        <v>34.263160999999997</v>
      </c>
    </row>
    <row r="3396" spans="1:33" x14ac:dyDescent="0.3">
      <c r="A3396" s="12" t="s">
        <v>7244</v>
      </c>
      <c r="B3396" s="12" t="s">
        <v>7245</v>
      </c>
      <c r="C3396" s="16" t="str">
        <f>[1]!s_info_mkt(A3396)</f>
        <v>主板</v>
      </c>
      <c r="D3396" s="16" t="str">
        <f>[1]!s_ipo_listeddate(A3396)</f>
        <v>2011-06-28</v>
      </c>
      <c r="E3396" s="16" t="str">
        <f>[1]!lastradeday_s("000002","")</f>
        <v>2026-06-22</v>
      </c>
      <c r="F3396" s="16" t="str">
        <f>[1]!s_info_industry_csrc2023(A3396,"",3)</f>
        <v>汽车制造业</v>
      </c>
      <c r="G3396" s="16" t="str">
        <f>[1]!s_info_industry_csrc2023(A3396,"",1)</f>
        <v>制造业</v>
      </c>
      <c r="H3396" s="16">
        <f>[1]!s_is(A3396,83,"FY","YTD","20251231",1,"",100000000)</f>
        <v>36.628940172199997</v>
      </c>
      <c r="I3396" s="16">
        <f>[1]!s_is(A3396,83,"FY","YTD","20241231",1,"",100000000)</f>
        <v>30.693911104899996</v>
      </c>
      <c r="J3396" s="16">
        <f t="shared" si="159"/>
        <v>0.19336177286160594</v>
      </c>
      <c r="K3396" s="16">
        <f>[1]!s_is(A3396,61,"FY","YTD","20251231",1,"",100000000)</f>
        <v>1.1004631998000001</v>
      </c>
      <c r="L3396" s="16">
        <f>[1]!s_is(A3396,61,"FY","YTD","20241231",1,"",100000000)</f>
        <v>0.5197765231</v>
      </c>
      <c r="M3396" s="16">
        <f t="shared" si="160"/>
        <v>1.1171852726951301</v>
      </c>
      <c r="N3396" s="16">
        <f>[1]!s_fa_roe(A3396,"20251231")</f>
        <v>4.5364000000000004</v>
      </c>
      <c r="O3396" s="16">
        <f>[1]!s_stmnote_rdexp(A3396,"20251231",1,10000)</f>
        <v>4857.204127</v>
      </c>
      <c r="P3396" s="20">
        <f t="shared" si="161"/>
        <v>1.3260564199142288E-2</v>
      </c>
      <c r="Q3396" s="16">
        <f>[1]!s_margin_tradingbalance(A3396,"",10000)</f>
        <v>0</v>
      </c>
      <c r="R3396" s="16">
        <f>[1]!s_margin_seclendingbalance(A3396,"",10000)</f>
        <v>0</v>
      </c>
      <c r="S3396" s="17">
        <f>[1]!s_val_ev(A3396,"",100000000)</f>
        <v>34.565895247</v>
      </c>
      <c r="T3396" s="17">
        <f>[1]!share_freesharesmv(A3396,"",100000000)</f>
        <v>17.073169522000001</v>
      </c>
      <c r="U3396" s="17">
        <f>[1]!s_dq_amount_btin(A3396,E3396,100000000)</f>
        <v>0.68309887000000002</v>
      </c>
      <c r="V3396" s="17">
        <f>[1]!s_dq_turn(A3396,E3396)</f>
        <v>2.8923773040118661</v>
      </c>
      <c r="W3396" s="2">
        <f>[1]!s_pq_amount(A3396,"20260101","",100000000)</f>
        <v>111.08379923</v>
      </c>
      <c r="X3396" s="2">
        <f>[1]!s_pq_avgamount(A3396,"20260101","",100000000)</f>
        <v>1.0098527202727272</v>
      </c>
      <c r="Y3396" s="17">
        <f>[1]!s_ipo_dilutedpe(A3396)</f>
        <v>34.81</v>
      </c>
      <c r="Z3396" s="12">
        <f>[1]!s_ipo_collection_total(A3396,100000000)</f>
        <v>6.8263999999999996</v>
      </c>
      <c r="AA3396" s="2">
        <f>[1]!s_val_pe_ttm(A3396,E3396)</f>
        <v>26.997478485107422</v>
      </c>
      <c r="AB3396" s="5">
        <f>[1]!s_info_zjtxornot1(A3396,"")</f>
        <v>0</v>
      </c>
      <c r="AC3396" s="22" t="str">
        <f>[1]!s_info_nature1(A3396,"")</f>
        <v>民营企业</v>
      </c>
      <c r="AD3396" s="6" t="str">
        <f>[1]!s_info_city(A3396)</f>
        <v>厦门市</v>
      </c>
      <c r="AE3396" s="6" t="str">
        <f>[1]!s_info_province(A3396)</f>
        <v>福建省</v>
      </c>
      <c r="AF3396">
        <v>118.11022</v>
      </c>
      <c r="AG3396">
        <v>24.490473999999999</v>
      </c>
    </row>
    <row r="3397" spans="1:33" x14ac:dyDescent="0.3">
      <c r="A3397" s="12" t="s">
        <v>7246</v>
      </c>
      <c r="B3397" s="12" t="s">
        <v>7247</v>
      </c>
      <c r="C3397" s="16" t="str">
        <f>[1]!s_info_mkt(A3397)</f>
        <v>主板</v>
      </c>
      <c r="D3397" s="16" t="str">
        <f>[1]!s_ipo_listeddate(A3397)</f>
        <v>2006-12-29</v>
      </c>
      <c r="E3397" s="16" t="str">
        <f>[1]!lastradeday_s("000002","")</f>
        <v>2026-06-22</v>
      </c>
      <c r="F3397" s="16" t="str">
        <f>[1]!s_info_industry_csrc2023(A3397,"",3)</f>
        <v>医药制造业</v>
      </c>
      <c r="G3397" s="16" t="str">
        <f>[1]!s_info_industry_csrc2023(A3397,"",1)</f>
        <v>制造业</v>
      </c>
      <c r="H3397" s="16">
        <f>[1]!s_is(A3397,83,"FY","YTD","20251231",1,"",100000000)</f>
        <v>72.718726902100002</v>
      </c>
      <c r="I3397" s="16">
        <f>[1]!s_is(A3397,83,"FY","YTD","20241231",1,"",100000000)</f>
        <v>102.6171620775</v>
      </c>
      <c r="J3397" s="16">
        <f t="shared" si="159"/>
        <v>-0.29135901412689302</v>
      </c>
      <c r="K3397" s="16">
        <f>[1]!s_is(A3397,61,"FY","YTD","20251231",1,"",100000000)</f>
        <v>2.4845225856999997</v>
      </c>
      <c r="L3397" s="16">
        <f>[1]!s_is(A3397,61,"FY","YTD","20241231",1,"",100000000)</f>
        <v>-6.0016997244000008</v>
      </c>
      <c r="M3397" s="16">
        <f t="shared" si="160"/>
        <v>1.4139698251812125</v>
      </c>
      <c r="N3397" s="16">
        <f>[1]!s_fa_roe(A3397,"20251231")</f>
        <v>7.5885999999999996</v>
      </c>
      <c r="O3397" s="16">
        <f>[1]!s_stmnote_rdexp(A3397,"20251231",1,10000)</f>
        <v>6202.6866719999998</v>
      </c>
      <c r="P3397" s="20">
        <f t="shared" si="161"/>
        <v>8.5296964568020734E-3</v>
      </c>
      <c r="Q3397" s="16">
        <f>[1]!s_margin_tradingbalance(A3397,"",10000)</f>
        <v>0</v>
      </c>
      <c r="R3397" s="16">
        <f>[1]!s_margin_seclendingbalance(A3397,"",10000)</f>
        <v>0</v>
      </c>
      <c r="S3397" s="17">
        <f>[1]!s_val_ev(A3397,"",100000000)</f>
        <v>54.958914738000004</v>
      </c>
      <c r="T3397" s="17">
        <f>[1]!share_freesharesmv(A3397,"",100000000)</f>
        <v>38.324415244200004</v>
      </c>
      <c r="U3397" s="17">
        <f>[1]!s_dq_amount_btin(A3397,E3397,100000000)</f>
        <v>0.28140778999999999</v>
      </c>
      <c r="V3397" s="17">
        <f>[1]!s_dq_turn(A3397,E3397)</f>
        <v>0.59498772870887529</v>
      </c>
      <c r="W3397" s="2">
        <f>[1]!s_pq_amount(A3397,"20260101","",100000000)</f>
        <v>174.60574563</v>
      </c>
      <c r="X3397" s="2">
        <f>[1]!s_pq_avgamount(A3397,"20260101","",100000000)</f>
        <v>1.6018875745871559</v>
      </c>
      <c r="Y3397" s="17">
        <f>[1]!s_ipo_dilutedpe(A3397)</f>
        <v>24.52</v>
      </c>
      <c r="Z3397" s="12">
        <f>[1]!s_ipo_collection_total(A3397,100000000)</f>
        <v>1.788</v>
      </c>
      <c r="AA3397" s="2">
        <f>[1]!s_val_pe_ttm(A3397,E3397)</f>
        <v>114.29840850830078</v>
      </c>
      <c r="AB3397" s="5">
        <f>[1]!s_info_zjtxornot1(A3397,"")</f>
        <v>1</v>
      </c>
      <c r="AC3397" s="22" t="str">
        <f>[1]!s_info_nature1(A3397,"")</f>
        <v>地方国有企业</v>
      </c>
      <c r="AD3397" s="6" t="str">
        <f>[1]!s_info_city(A3397)</f>
        <v>荆州市</v>
      </c>
      <c r="AE3397" s="6" t="str">
        <f>[1]!s_info_province(A3397)</f>
        <v>湖北省</v>
      </c>
      <c r="AF3397">
        <v>112.23813</v>
      </c>
      <c r="AG3397">
        <v>30.326857</v>
      </c>
    </row>
    <row r="3398" spans="1:33" x14ac:dyDescent="0.3">
      <c r="A3398" s="12" t="s">
        <v>7248</v>
      </c>
      <c r="B3398" s="12" t="s">
        <v>7249</v>
      </c>
      <c r="C3398" s="16" t="str">
        <f>[1]!s_info_mkt(A3398)</f>
        <v>主板</v>
      </c>
      <c r="D3398" s="16" t="str">
        <f>[1]!s_ipo_listeddate(A3398)</f>
        <v>2007-09-13</v>
      </c>
      <c r="E3398" s="16" t="str">
        <f>[1]!lastradeday_s("000002","")</f>
        <v>2026-06-22</v>
      </c>
      <c r="F3398" s="16" t="str">
        <f>[1]!s_info_industry_csrc2023(A3398,"",3)</f>
        <v>医药制造业</v>
      </c>
      <c r="G3398" s="16" t="str">
        <f>[1]!s_info_industry_csrc2023(A3398,"",1)</f>
        <v>制造业</v>
      </c>
      <c r="H3398" s="16">
        <f>[1]!s_is(A3398,83,"FY","YTD","20251231",1,"",100000000)</f>
        <v>20.438363176999999</v>
      </c>
      <c r="I3398" s="16">
        <f>[1]!s_is(A3398,83,"FY","YTD","20241231",1,"",100000000)</f>
        <v>17.7175991459</v>
      </c>
      <c r="J3398" s="16">
        <f t="shared" si="159"/>
        <v>0.15356279418532881</v>
      </c>
      <c r="K3398" s="16">
        <f>[1]!s_is(A3398,61,"FY","YTD","20251231",1,"",100000000)</f>
        <v>1.4312461653999999</v>
      </c>
      <c r="L3398" s="16">
        <f>[1]!s_is(A3398,61,"FY","YTD","20241231",1,"",100000000)</f>
        <v>1.6300877356999999</v>
      </c>
      <c r="M3398" s="16">
        <f t="shared" si="160"/>
        <v>-0.12198212767646673</v>
      </c>
      <c r="N3398" s="16">
        <f>[1]!s_fa_roe(A3398,"20251231")</f>
        <v>4.5579000000000001</v>
      </c>
      <c r="O3398" s="16">
        <f>[1]!s_stmnote_rdexp(A3398,"20251231",1,10000)</f>
        <v>7821.4165640000001</v>
      </c>
      <c r="P3398" s="20">
        <f t="shared" si="161"/>
        <v>3.8268311881265088E-2</v>
      </c>
      <c r="Q3398" s="16">
        <f>[1]!s_margin_tradingbalance(A3398,"",10000)</f>
        <v>53436.400300000001</v>
      </c>
      <c r="R3398" s="16">
        <f>[1]!s_margin_seclendingbalance(A3398,"",10000)</f>
        <v>13.896000000000001</v>
      </c>
      <c r="S3398" s="17">
        <f>[1]!s_val_ev(A3398,"",100000000)</f>
        <v>53.0250738875</v>
      </c>
      <c r="T3398" s="17">
        <f>[1]!share_freesharesmv(A3398,"",100000000)</f>
        <v>31.529580796999998</v>
      </c>
      <c r="U3398" s="17">
        <f>[1]!s_dq_amount_btin(A3398,E3398,100000000)</f>
        <v>0.76318812999999996</v>
      </c>
      <c r="V3398" s="17">
        <f>[1]!s_dq_turn(A3398,E3398)</f>
        <v>1.4756804874669711</v>
      </c>
      <c r="W3398" s="2">
        <f>[1]!s_pq_amount(A3398,"20260101","",100000000)</f>
        <v>128.46346417000001</v>
      </c>
      <c r="X3398" s="2">
        <f>[1]!s_pq_avgamount(A3398,"20260101","",100000000)</f>
        <v>1.1678496742727271</v>
      </c>
      <c r="Y3398" s="17">
        <f>[1]!s_ipo_dilutedpe(A3398)</f>
        <v>29.97</v>
      </c>
      <c r="Z3398" s="12">
        <f>[1]!s_ipo_collection_total(A3398,100000000)</f>
        <v>1.63185</v>
      </c>
      <c r="AA3398" s="2">
        <f>[1]!s_val_pe_ttm(A3398,E3398)</f>
        <v>34.243690490722656</v>
      </c>
      <c r="AB3398" s="5">
        <f>[1]!s_info_zjtxornot1(A3398,"")</f>
        <v>1</v>
      </c>
      <c r="AC3398" s="22" t="str">
        <f>[1]!s_info_nature1(A3398,"")</f>
        <v>民营企业</v>
      </c>
      <c r="AD3398" s="6" t="str">
        <f>[1]!s_info_city(A3398)</f>
        <v>桂林市</v>
      </c>
      <c r="AE3398" s="6" t="str">
        <f>[1]!s_info_province(A3398)</f>
        <v>广西壮族自治区</v>
      </c>
      <c r="AF3398">
        <v>110.299121</v>
      </c>
      <c r="AG3398">
        <v>25.274215000000002</v>
      </c>
    </row>
    <row r="3399" spans="1:33" x14ac:dyDescent="0.3">
      <c r="A3399" s="12" t="s">
        <v>7250</v>
      </c>
      <c r="B3399" s="12" t="s">
        <v>7251</v>
      </c>
      <c r="C3399" s="16" t="str">
        <f>[1]!s_info_mkt(A3399)</f>
        <v>主板</v>
      </c>
      <c r="D3399" s="16" t="str">
        <f>[1]!s_ipo_listeddate(A3399)</f>
        <v>1997-07-11</v>
      </c>
      <c r="E3399" s="16" t="str">
        <f>[1]!lastradeday_s("000002","")</f>
        <v>2026-06-22</v>
      </c>
      <c r="F3399" s="16" t="str">
        <f>[1]!s_info_industry_csrc2023(A3399,"",3)</f>
        <v>商务服务业</v>
      </c>
      <c r="G3399" s="16" t="str">
        <f>[1]!s_info_industry_csrc2023(A3399,"",1)</f>
        <v>租赁和商务服务业</v>
      </c>
      <c r="H3399" s="16">
        <f>[1]!s_is(A3399,83,"FY","YTD","20251231",1,"",100000000)</f>
        <v>111.4394336485</v>
      </c>
      <c r="I3399" s="16">
        <f>[1]!s_is(A3399,83,"FY","YTD","20241231",1,"",100000000)</f>
        <v>129.65913209229998</v>
      </c>
      <c r="J3399" s="16">
        <f t="shared" si="159"/>
        <v>-0.14051997842180519</v>
      </c>
      <c r="K3399" s="16">
        <f>[1]!s_is(A3399,61,"FY","YTD","20251231",1,"",100000000)</f>
        <v>-9.9897533652000003</v>
      </c>
      <c r="L3399" s="16">
        <f>[1]!s_is(A3399,61,"FY","YTD","20241231",1,"",100000000)</f>
        <v>7.6937244498000004</v>
      </c>
      <c r="M3399" s="16">
        <f t="shared" si="160"/>
        <v>-2.2984287948419682</v>
      </c>
      <c r="N3399" s="16">
        <f>[1]!s_fa_roe(A3399,"20251231")</f>
        <v>-5.0880000000000001</v>
      </c>
      <c r="O3399" s="16">
        <f>[1]!s_stmnote_rdexp(A3399,"20251231",1,10000)</f>
        <v>5999.4528179999998</v>
      </c>
      <c r="P3399" s="20">
        <f t="shared" si="161"/>
        <v>5.3835995226997942E-3</v>
      </c>
      <c r="Q3399" s="16">
        <f>[1]!s_margin_tradingbalance(A3399,"",10000)</f>
        <v>20455.520799999998</v>
      </c>
      <c r="R3399" s="16">
        <f>[1]!s_margin_seclendingbalance(A3399,"",10000)</f>
        <v>344.32560000000001</v>
      </c>
      <c r="S3399" s="17">
        <f>[1]!s_val_ev(A3399,"",100000000)</f>
        <v>133.88154950099999</v>
      </c>
      <c r="T3399" s="17">
        <f>[1]!share_freesharesmv(A3399,"",100000000)</f>
        <v>39.249317130999998</v>
      </c>
      <c r="U3399" s="17">
        <f>[1]!s_dq_amount_btin(A3399,E3399,100000000)</f>
        <v>1.1739410100000001</v>
      </c>
      <c r="V3399" s="17">
        <f>[1]!s_dq_turn(A3399,E3399)</f>
        <v>0.96004461953457088</v>
      </c>
      <c r="W3399" s="2">
        <f>[1]!s_pq_amount(A3399,"20260101","",100000000)</f>
        <v>244.04619245000001</v>
      </c>
      <c r="X3399" s="2">
        <f>[1]!s_pq_avgamount(A3399,"20260101","",100000000)</f>
        <v>2.2186017495454546</v>
      </c>
      <c r="Y3399" s="17">
        <f>[1]!s_ipo_dilutedpe(A3399)</f>
        <v>0</v>
      </c>
      <c r="Z3399" s="12">
        <f>[1]!s_ipo_collection_total(A3399,100000000)</f>
        <v>0</v>
      </c>
      <c r="AA3399" s="2">
        <f>[1]!s_val_pe_ttm(A3399,E3399)</f>
        <v>-11.657270431518555</v>
      </c>
      <c r="AB3399" s="5">
        <f>[1]!s_info_zjtxornot1(A3399,"")</f>
        <v>0</v>
      </c>
      <c r="AC3399" s="22" t="str">
        <f>[1]!s_info_nature1(A3399,"")</f>
        <v>民营企业</v>
      </c>
      <c r="AD3399" s="6" t="str">
        <f>[1]!s_info_city(A3399)</f>
        <v>武汉市</v>
      </c>
      <c r="AE3399" s="6" t="str">
        <f>[1]!s_info_province(A3399)</f>
        <v>湖北省</v>
      </c>
      <c r="AF3399">
        <v>114.29857199999999</v>
      </c>
      <c r="AG3399">
        <v>30.584354999999999</v>
      </c>
    </row>
    <row r="3400" spans="1:33" x14ac:dyDescent="0.3">
      <c r="A3400" s="12" t="s">
        <v>7252</v>
      </c>
      <c r="B3400" s="12" t="s">
        <v>7253</v>
      </c>
      <c r="C3400" s="16" t="str">
        <f>[1]!s_info_mkt(A3400)</f>
        <v>主板</v>
      </c>
      <c r="D3400" s="16" t="str">
        <f>[1]!s_ipo_listeddate(A3400)</f>
        <v>2015-03-20</v>
      </c>
      <c r="E3400" s="16" t="str">
        <f>[1]!lastradeday_s("000002","")</f>
        <v>2026-06-22</v>
      </c>
      <c r="F3400" s="16" t="str">
        <f>[1]!s_info_industry_csrc2023(A3400,"",3)</f>
        <v>汽车制造业</v>
      </c>
      <c r="G3400" s="16" t="str">
        <f>[1]!s_info_industry_csrc2023(A3400,"",1)</f>
        <v>制造业</v>
      </c>
      <c r="H3400" s="16">
        <f>[1]!s_is(A3400,83,"FY","YTD","20251231",1,"",100000000)</f>
        <v>41.728163061399997</v>
      </c>
      <c r="I3400" s="16">
        <f>[1]!s_is(A3400,83,"FY","YTD","20241231",1,"",100000000)</f>
        <v>38.130835507900002</v>
      </c>
      <c r="J3400" s="16">
        <f t="shared" si="159"/>
        <v>9.4341692375313757E-2</v>
      </c>
      <c r="K3400" s="16">
        <f>[1]!s_is(A3400,61,"FY","YTD","20251231",1,"",100000000)</f>
        <v>0.51896773039999999</v>
      </c>
      <c r="L3400" s="16">
        <f>[1]!s_is(A3400,61,"FY","YTD","20241231",1,"",100000000)</f>
        <v>2.4982707199000003</v>
      </c>
      <c r="M3400" s="16">
        <f t="shared" si="160"/>
        <v>-0.79226921795698224</v>
      </c>
      <c r="N3400" s="16">
        <f>[1]!s_fa_roe(A3400,"20251231")</f>
        <v>2.3252000000000002</v>
      </c>
      <c r="O3400" s="16">
        <f>[1]!s_stmnote_rdexp(A3400,"20251231",1,10000)</f>
        <v>20489.946609999999</v>
      </c>
      <c r="P3400" s="20">
        <f t="shared" si="161"/>
        <v>4.9103399495085645E-2</v>
      </c>
      <c r="Q3400" s="16">
        <f>[1]!s_margin_tradingbalance(A3400,"",10000)</f>
        <v>0</v>
      </c>
      <c r="R3400" s="16">
        <f>[1]!s_margin_seclendingbalance(A3400,"",10000)</f>
        <v>0</v>
      </c>
      <c r="S3400" s="17">
        <f>[1]!s_val_ev(A3400,"",100000000)</f>
        <v>61.886115662799995</v>
      </c>
      <c r="T3400" s="17">
        <f>[1]!share_freesharesmv(A3400,"",100000000)</f>
        <v>39.858580914099996</v>
      </c>
      <c r="U3400" s="17">
        <f>[1]!s_dq_amount_btin(A3400,E3400,100000000)</f>
        <v>3.8072914999999998</v>
      </c>
      <c r="V3400" s="17">
        <f>[1]!s_dq_turn(A3400,E3400)</f>
        <v>6.086001791616714</v>
      </c>
      <c r="W3400" s="2">
        <f>[1]!s_pq_amount(A3400,"20260101","",100000000)</f>
        <v>461.05117926000003</v>
      </c>
      <c r="X3400" s="2">
        <f>[1]!s_pq_avgamount(A3400,"20260101","",100000000)</f>
        <v>4.1913743569090904</v>
      </c>
      <c r="Y3400" s="17">
        <f>[1]!s_ipo_dilutedpe(A3400)</f>
        <v>17.510000000000002</v>
      </c>
      <c r="Z3400" s="12">
        <f>[1]!s_ipo_collection_total(A3400,100000000)</f>
        <v>3.8751509999999998</v>
      </c>
      <c r="AA3400" s="2">
        <f>[1]!s_val_pe_ttm(A3400,E3400)</f>
        <v>103.63526153564453</v>
      </c>
      <c r="AB3400" s="5">
        <f>[1]!s_info_zjtxornot1(A3400,"")</f>
        <v>1</v>
      </c>
      <c r="AC3400" s="22" t="str">
        <f>[1]!s_info_nature1(A3400,"")</f>
        <v>民营企业</v>
      </c>
      <c r="AD3400" s="6" t="str">
        <f>[1]!s_info_city(A3400)</f>
        <v>常州市</v>
      </c>
      <c r="AE3400" s="6" t="str">
        <f>[1]!s_info_province(A3400)</f>
        <v>江苏省</v>
      </c>
      <c r="AF3400">
        <v>119.946973</v>
      </c>
      <c r="AG3400">
        <v>31.772752000000001</v>
      </c>
    </row>
    <row r="3401" spans="1:33" x14ac:dyDescent="0.3">
      <c r="A3401" s="12" t="s">
        <v>7254</v>
      </c>
      <c r="B3401" s="12" t="s">
        <v>7255</v>
      </c>
      <c r="C3401" s="16" t="str">
        <f>[1]!s_info_mkt(A3401)</f>
        <v>主板</v>
      </c>
      <c r="D3401" s="16" t="str">
        <f>[1]!s_ipo_listeddate(A3401)</f>
        <v>2025-08-08</v>
      </c>
      <c r="E3401" s="16" t="str">
        <f>[1]!lastradeday_s("000002","")</f>
        <v>2026-06-22</v>
      </c>
      <c r="F3401" s="16" t="str">
        <f>[1]!s_info_industry_csrc2023(A3401,"",3)</f>
        <v>化学纤维制造业</v>
      </c>
      <c r="G3401" s="16" t="str">
        <f>[1]!s_info_industry_csrc2023(A3401,"",1)</f>
        <v>制造业</v>
      </c>
      <c r="H3401" s="16">
        <f>[1]!s_is(A3401,83,"FY","YTD","20251231",1,"",100000000)</f>
        <v>35.026572055599999</v>
      </c>
      <c r="I3401" s="16">
        <f>[1]!s_is(A3401,83,"FY","YTD","20241231",1,"",100000000)</f>
        <v>38.414014292899999</v>
      </c>
      <c r="J3401" s="16">
        <f t="shared" si="159"/>
        <v>-8.8182458919064177E-2</v>
      </c>
      <c r="K3401" s="16">
        <f>[1]!s_is(A3401,61,"FY","YTD","20251231",1,"",100000000)</f>
        <v>4.4188544825999996</v>
      </c>
      <c r="L3401" s="16">
        <f>[1]!s_is(A3401,61,"FY","YTD","20241231",1,"",100000000)</f>
        <v>4.5361315739999997</v>
      </c>
      <c r="M3401" s="16">
        <f t="shared" si="160"/>
        <v>-2.5853988026318237E-2</v>
      </c>
      <c r="N3401" s="16">
        <f>[1]!s_fa_roe(A3401,"20251231")</f>
        <v>10.9885</v>
      </c>
      <c r="O3401" s="16">
        <f>[1]!s_stmnote_rdexp(A3401,"20251231",1,10000)</f>
        <v>13074.022193000001</v>
      </c>
      <c r="P3401" s="20">
        <f t="shared" si="161"/>
        <v>3.7326011155892562E-2</v>
      </c>
      <c r="Q3401" s="16">
        <f>[1]!s_margin_tradingbalance(A3401,"",10000)</f>
        <v>6460.5468000000001</v>
      </c>
      <c r="R3401" s="16">
        <f>[1]!s_margin_seclendingbalance(A3401,"",10000)</f>
        <v>3.9129999999999998</v>
      </c>
      <c r="S3401" s="17">
        <f>[1]!s_val_ev(A3401,"",100000000)</f>
        <v>111.60279</v>
      </c>
      <c r="T3401" s="17">
        <f>[1]!share_freesharesmv(A3401,"",100000000)</f>
        <v>10.228849496999999</v>
      </c>
      <c r="U3401" s="17">
        <f>[1]!s_dq_amount_btin(A3401,E3401,100000000)</f>
        <v>0.26567468</v>
      </c>
      <c r="V3401" s="17">
        <f>[1]!s_dq_turn(A3401,E3401)</f>
        <v>2.6389467855516728</v>
      </c>
      <c r="W3401" s="2">
        <f>[1]!s_pq_amount(A3401,"20260101","",100000000)</f>
        <v>59.452085349999997</v>
      </c>
      <c r="X3401" s="2">
        <f>[1]!s_pq_avgamount(A3401,"20260101","",100000000)</f>
        <v>0.54047350318181819</v>
      </c>
      <c r="Y3401" s="17">
        <f>[1]!s_ipo_dilutedpe(A3401)</f>
        <v>20.93</v>
      </c>
      <c r="Z3401" s="12">
        <f>[1]!s_ipo_collection_total(A3401,100000000)</f>
        <v>9.4423600000000008</v>
      </c>
      <c r="AA3401" s="2">
        <f>[1]!s_val_pe_ttm(A3401,E3401)</f>
        <v>25.896797180175781</v>
      </c>
      <c r="AB3401" s="5">
        <f>[1]!s_info_zjtxornot1(A3401,"")</f>
        <v>1</v>
      </c>
      <c r="AC3401" s="22" t="str">
        <f>[1]!s_info_nature1(A3401,"")</f>
        <v>民营企业</v>
      </c>
      <c r="AD3401" s="6" t="str">
        <f>[1]!s_info_city(A3401)</f>
        <v>仪征市</v>
      </c>
      <c r="AE3401" s="6" t="str">
        <f>[1]!s_info_province(A3401)</f>
        <v>江苏省</v>
      </c>
      <c r="AF3401">
        <v>119.20095499999999</v>
      </c>
      <c r="AG3401">
        <v>32.392636000000003</v>
      </c>
    </row>
    <row r="3402" spans="1:33" x14ac:dyDescent="0.3">
      <c r="A3402" s="12" t="s">
        <v>7256</v>
      </c>
      <c r="B3402" s="12" t="s">
        <v>7257</v>
      </c>
      <c r="C3402" s="16" t="str">
        <f>[1]!s_info_mkt(A3402)</f>
        <v>主板</v>
      </c>
      <c r="D3402" s="16" t="str">
        <f>[1]!s_ipo_listeddate(A3402)</f>
        <v>2018-04-27</v>
      </c>
      <c r="E3402" s="16" t="str">
        <f>[1]!lastradeday_s("000002","")</f>
        <v>2026-06-22</v>
      </c>
      <c r="F3402" s="16" t="str">
        <f>[1]!s_info_industry_csrc2023(A3402,"",3)</f>
        <v>汽车制造业</v>
      </c>
      <c r="G3402" s="16" t="str">
        <f>[1]!s_info_industry_csrc2023(A3402,"",1)</f>
        <v>制造业</v>
      </c>
      <c r="H3402" s="16">
        <f>[1]!s_is(A3402,83,"FY","YTD","20251231",1,"",100000000)</f>
        <v>120.14080628709999</v>
      </c>
      <c r="I3402" s="16">
        <f>[1]!s_is(A3402,83,"FY","YTD","20241231",1,"",100000000)</f>
        <v>99.365994269400005</v>
      </c>
      <c r="J3402" s="16">
        <f t="shared" si="159"/>
        <v>0.20907365915723175</v>
      </c>
      <c r="K3402" s="16">
        <f>[1]!s_is(A3402,61,"FY","YTD","20251231",1,"",100000000)</f>
        <v>13.0943811297</v>
      </c>
      <c r="L3402" s="16">
        <f>[1]!s_is(A3402,61,"FY","YTD","20241231",1,"",100000000)</f>
        <v>12.088513027899999</v>
      </c>
      <c r="M3402" s="16">
        <f t="shared" si="160"/>
        <v>8.3208588143014878E-2</v>
      </c>
      <c r="N3402" s="16">
        <f>[1]!s_fa_roe(A3402,"20251231")</f>
        <v>17.994399999999999</v>
      </c>
      <c r="O3402" s="16">
        <f>[1]!s_stmnote_rdexp(A3402,"20251231",1,10000)</f>
        <v>60549.685875999996</v>
      </c>
      <c r="P3402" s="20">
        <f t="shared" si="161"/>
        <v>5.0398934173377083E-2</v>
      </c>
      <c r="Q3402" s="16">
        <f>[1]!s_margin_tradingbalance(A3402,"",10000)</f>
        <v>92264.758600000001</v>
      </c>
      <c r="R3402" s="16">
        <f>[1]!s_margin_seclendingbalance(A3402,"",10000)</f>
        <v>328.16149999999999</v>
      </c>
      <c r="S3402" s="17">
        <f>[1]!s_val_ev(A3402,"",100000000)</f>
        <v>248.1075428744</v>
      </c>
      <c r="T3402" s="17">
        <f>[1]!share_freesharesmv(A3402,"",100000000)</f>
        <v>166.74446758960002</v>
      </c>
      <c r="U3402" s="17">
        <f>[1]!s_dq_amount_btin(A3402,E3402,100000000)</f>
        <v>5.6655010700000004</v>
      </c>
      <c r="V3402" s="17">
        <f>[1]!s_dq_turn(A3402,E3402)</f>
        <v>2.2964701575737125</v>
      </c>
      <c r="W3402" s="2">
        <f>[1]!s_pq_amount(A3402,"20260101","",100000000)</f>
        <v>828.56276258000003</v>
      </c>
      <c r="X3402" s="2">
        <f>[1]!s_pq_avgamount(A3402,"20260101","",100000000)</f>
        <v>7.5323887507272733</v>
      </c>
      <c r="Y3402" s="17">
        <f>[1]!s_ipo_dilutedpe(A3402)</f>
        <v>22.88</v>
      </c>
      <c r="Z3402" s="12">
        <f>[1]!s_ipo_collection_total(A3402,100000000)</f>
        <v>6.1698599999999999</v>
      </c>
      <c r="AA3402" s="2">
        <f>[1]!s_val_pe_ttm(A3402,E3402)</f>
        <v>18.972549438476563</v>
      </c>
      <c r="AB3402" s="5">
        <f>[1]!s_info_zjtxornot1(A3402,"")</f>
        <v>1</v>
      </c>
      <c r="AC3402" s="22" t="str">
        <f>[1]!s_info_nature1(A3402,"")</f>
        <v>外资企业</v>
      </c>
      <c r="AD3402" s="6" t="str">
        <f>[1]!s_info_city(A3402)</f>
        <v>芜湖市</v>
      </c>
      <c r="AE3402" s="6" t="str">
        <f>[1]!s_info_province(A3402)</f>
        <v>安徽省</v>
      </c>
      <c r="AF3402">
        <v>118.376451</v>
      </c>
      <c r="AG3402">
        <v>31.326319000000002</v>
      </c>
    </row>
    <row r="3403" spans="1:33" x14ac:dyDescent="0.3">
      <c r="A3403" s="12" t="s">
        <v>7258</v>
      </c>
      <c r="B3403" s="12" t="s">
        <v>7259</v>
      </c>
      <c r="C3403" s="16" t="str">
        <f>[1]!s_info_mkt(A3403)</f>
        <v>科创板</v>
      </c>
      <c r="D3403" s="16" t="str">
        <f>[1]!s_ipo_listeddate(A3403)</f>
        <v>2019-07-22</v>
      </c>
      <c r="E3403" s="16" t="str">
        <f>[1]!lastradeday_s("000002","")</f>
        <v>2026-06-22</v>
      </c>
      <c r="F3403" s="16" t="str">
        <f>[1]!s_info_industry_csrc2023(A3403,"",3)</f>
        <v>专用设备制造业</v>
      </c>
      <c r="G3403" s="16" t="str">
        <f>[1]!s_info_industry_csrc2023(A3403,"",1)</f>
        <v>制造业</v>
      </c>
      <c r="H3403" s="16">
        <f>[1]!s_is(A3403,83,"FY","YTD","20251231",1,"",100000000)</f>
        <v>7.5810527330999991</v>
      </c>
      <c r="I3403" s="16">
        <f>[1]!s_is(A3403,83,"FY","YTD","20241231",1,"",100000000)</f>
        <v>4.7396769923999997</v>
      </c>
      <c r="J3403" s="16">
        <f t="shared" si="159"/>
        <v>0.59948721089139667</v>
      </c>
      <c r="K3403" s="16">
        <f>[1]!s_is(A3403,61,"FY","YTD","20251231",1,"",100000000)</f>
        <v>0.32312853329999996</v>
      </c>
      <c r="L3403" s="16">
        <f>[1]!s_is(A3403,61,"FY","YTD","20241231",1,"",100000000)</f>
        <v>-11.029882580299999</v>
      </c>
      <c r="M3403" s="16">
        <f t="shared" si="160"/>
        <v>1.0292957364638791</v>
      </c>
      <c r="N3403" s="16">
        <f>[1]!s_fa_roe(A3403,"20251231")</f>
        <v>4.9302999999999999</v>
      </c>
      <c r="O3403" s="16">
        <f>[1]!s_stmnote_rdexp(A3403,"20251231",1,10000)</f>
        <v>1952.915759</v>
      </c>
      <c r="P3403" s="20">
        <f t="shared" si="161"/>
        <v>2.5760482452170271E-2</v>
      </c>
      <c r="Q3403" s="16">
        <f>[1]!s_margin_tradingbalance(A3403,"",10000)</f>
        <v>10151.8333</v>
      </c>
      <c r="R3403" s="16">
        <f>[1]!s_margin_seclendingbalance(A3403,"",10000)</f>
        <v>0</v>
      </c>
      <c r="S3403" s="17">
        <f>[1]!s_val_ev(A3403,"",100000000)</f>
        <v>13.964738925600003</v>
      </c>
      <c r="T3403" s="17">
        <f>[1]!share_freesharesmv(A3403,"",100000000)</f>
        <v>10.301283507800001</v>
      </c>
      <c r="U3403" s="17">
        <f>[1]!s_dq_amount_btin(A3403,E3403,100000000)</f>
        <v>0.33447843999999999</v>
      </c>
      <c r="V3403" s="17">
        <f>[1]!s_dq_turn(A3403,E3403)</f>
        <v>2.4638613226721446</v>
      </c>
      <c r="W3403" s="2">
        <f>[1]!s_pq_amount(A3403,"20260101","",100000000)</f>
        <v>78.390887890000002</v>
      </c>
      <c r="X3403" s="2">
        <f>[1]!s_pq_avgamount(A3403,"20260101","",100000000)</f>
        <v>0.71918245770642208</v>
      </c>
      <c r="Y3403" s="17">
        <f>[1]!s_ipo_dilutedpe(A3403)</f>
        <v>44.36</v>
      </c>
      <c r="Z3403" s="12">
        <f>[1]!s_ipo_collection_total(A3403,100000000)</f>
        <v>6.9633000000000003</v>
      </c>
      <c r="AA3403" s="2">
        <f>[1]!s_val_pe_ttm(A3403,E3403)</f>
        <v>69.253364562988281</v>
      </c>
      <c r="AB3403" s="5">
        <f>[1]!s_info_zjtxornot1(A3403,"")</f>
        <v>1</v>
      </c>
      <c r="AC3403" s="22" t="str">
        <f>[1]!s_info_nature1(A3403,"")</f>
        <v>民营企业</v>
      </c>
      <c r="AD3403" s="6" t="str">
        <f>[1]!s_info_city(A3403)</f>
        <v>苏州市</v>
      </c>
      <c r="AE3403" s="6" t="str">
        <f>[1]!s_info_province(A3403)</f>
        <v>江苏省</v>
      </c>
      <c r="AF3403">
        <v>120.619585</v>
      </c>
      <c r="AG3403">
        <v>31.299378999999998</v>
      </c>
    </row>
    <row r="3404" spans="1:33" x14ac:dyDescent="0.3">
      <c r="A3404" s="12" t="s">
        <v>7260</v>
      </c>
      <c r="B3404" s="12" t="s">
        <v>7261</v>
      </c>
      <c r="C3404" s="16" t="str">
        <f>[1]!s_info_mkt(A3404)</f>
        <v>创业板</v>
      </c>
      <c r="D3404" s="16" t="str">
        <f>[1]!s_ipo_listeddate(A3404)</f>
        <v>2010-02-11</v>
      </c>
      <c r="E3404" s="16" t="str">
        <f>[1]!lastradeday_s("000002","")</f>
        <v>2026-06-22</v>
      </c>
      <c r="F3404" s="16" t="str">
        <f>[1]!s_info_industry_csrc2023(A3404,"",3)</f>
        <v>计算机、通信和其他电子设备制造业</v>
      </c>
      <c r="G3404" s="16" t="str">
        <f>[1]!s_info_industry_csrc2023(A3404,"",1)</f>
        <v>制造业</v>
      </c>
      <c r="H3404" s="16">
        <f>[1]!s_is(A3404,83,"FY","YTD","20251231",1,"",100000000)</f>
        <v>2.7712797664999997</v>
      </c>
      <c r="I3404" s="16">
        <f>[1]!s_is(A3404,83,"FY","YTD","20241231",1,"",100000000)</f>
        <v>2.1207862155999999</v>
      </c>
      <c r="J3404" s="16">
        <f t="shared" si="159"/>
        <v>0.30672283048386673</v>
      </c>
      <c r="K3404" s="16">
        <f>[1]!s_is(A3404,61,"FY","YTD","20251231",1,"",100000000)</f>
        <v>-3.4121047674999998</v>
      </c>
      <c r="L3404" s="16">
        <f>[1]!s_is(A3404,61,"FY","YTD","20241231",1,"",100000000)</f>
        <v>-2.9422089824</v>
      </c>
      <c r="M3404" s="16">
        <f t="shared" si="160"/>
        <v>-0.15970850062346675</v>
      </c>
      <c r="N3404" s="16">
        <f>[1]!s_fa_roe(A3404,"20251231")</f>
        <v>-21.2806</v>
      </c>
      <c r="O3404" s="16">
        <f>[1]!s_stmnote_rdexp(A3404,"20251231",1,10000)</f>
        <v>9543.8797900000009</v>
      </c>
      <c r="P3404" s="20">
        <f t="shared" si="161"/>
        <v>0.34438528745343844</v>
      </c>
      <c r="Q3404" s="16">
        <f>[1]!s_margin_tradingbalance(A3404,"",10000)</f>
        <v>70948.407200000001</v>
      </c>
      <c r="R3404" s="16">
        <f>[1]!s_margin_seclendingbalance(A3404,"",10000)</f>
        <v>22.331199999999999</v>
      </c>
      <c r="S3404" s="17">
        <f>[1]!s_val_ev(A3404,"",100000000)</f>
        <v>112.33614086760001</v>
      </c>
      <c r="T3404" s="17">
        <f>[1]!share_freesharesmv(A3404,"",100000000)</f>
        <v>87.779116635600019</v>
      </c>
      <c r="U3404" s="17">
        <f>[1]!s_dq_amount_btin(A3404,E3404,100000000)</f>
        <v>4.9353751499999996</v>
      </c>
      <c r="V3404" s="17">
        <f>[1]!s_dq_turn(A3404,E3404)</f>
        <v>4.7262468371233366</v>
      </c>
      <c r="W3404" s="2">
        <f>[1]!s_pq_amount(A3404,"20260101","",100000000)</f>
        <v>1161.57853015</v>
      </c>
      <c r="X3404" s="2">
        <f>[1]!s_pq_avgamount(A3404,"20260101","",100000000)</f>
        <v>10.559804819545455</v>
      </c>
      <c r="Y3404" s="17">
        <f>[1]!s_ipo_dilutedpe(A3404)</f>
        <v>73.87</v>
      </c>
      <c r="Z3404" s="12">
        <f>[1]!s_ipo_collection_total(A3404,100000000)</f>
        <v>4.25</v>
      </c>
      <c r="AA3404" s="2">
        <f>[1]!s_val_pe_ttm(A3404,E3404)</f>
        <v>-31.10429573059082</v>
      </c>
      <c r="AB3404" s="5">
        <f>[1]!s_info_zjtxornot1(A3404,"")</f>
        <v>0</v>
      </c>
      <c r="AC3404" s="22" t="str">
        <f>[1]!s_info_nature1(A3404,"")</f>
        <v>地方国有企业</v>
      </c>
      <c r="AD3404" s="6" t="str">
        <f>[1]!s_info_city(A3404)</f>
        <v>珠海市</v>
      </c>
      <c r="AE3404" s="6" t="str">
        <f>[1]!s_info_province(A3404)</f>
        <v>广东省</v>
      </c>
      <c r="AF3404">
        <v>113.552724</v>
      </c>
      <c r="AG3404">
        <v>22.255898999999999</v>
      </c>
    </row>
    <row r="3405" spans="1:33" x14ac:dyDescent="0.3">
      <c r="A3405" s="12" t="s">
        <v>7262</v>
      </c>
      <c r="B3405" s="12" t="s">
        <v>7263</v>
      </c>
      <c r="C3405" s="16" t="str">
        <f>[1]!s_info_mkt(A3405)</f>
        <v>创业板</v>
      </c>
      <c r="D3405" s="16" t="str">
        <f>[1]!s_ipo_listeddate(A3405)</f>
        <v>2017-11-09</v>
      </c>
      <c r="E3405" s="16" t="str">
        <f>[1]!lastradeday_s("000002","")</f>
        <v>2026-06-22</v>
      </c>
      <c r="F3405" s="16" t="str">
        <f>[1]!s_info_industry_csrc2023(A3405,"",3)</f>
        <v>铁路、船舶、航空航天和其他运输设备制造业</v>
      </c>
      <c r="G3405" s="16" t="str">
        <f>[1]!s_info_industry_csrc2023(A3405,"",1)</f>
        <v>制造业</v>
      </c>
      <c r="H3405" s="16">
        <f>[1]!s_is(A3405,83,"FY","YTD","20251231",1,"",100000000)</f>
        <v>6.7962874611000004</v>
      </c>
      <c r="I3405" s="16">
        <f>[1]!s_is(A3405,83,"FY","YTD","20241231",1,"",100000000)</f>
        <v>6.3278535824000004</v>
      </c>
      <c r="J3405" s="16">
        <f t="shared" si="159"/>
        <v>7.40272941843787E-2</v>
      </c>
      <c r="K3405" s="16">
        <f>[1]!s_is(A3405,61,"FY","YTD","20251231",1,"",100000000)</f>
        <v>-5.69775592E-2</v>
      </c>
      <c r="L3405" s="16">
        <f>[1]!s_is(A3405,61,"FY","YTD","20241231",1,"",100000000)</f>
        <v>0.13827225460000001</v>
      </c>
      <c r="M3405" s="16">
        <f t="shared" si="160"/>
        <v>-1.4120679117067061</v>
      </c>
      <c r="N3405" s="16">
        <f>[1]!s_fa_roe(A3405,"20251231")</f>
        <v>-0.55110000000000003</v>
      </c>
      <c r="O3405" s="16">
        <f>[1]!s_stmnote_rdexp(A3405,"20251231",1,10000)</f>
        <v>8199.2964150000007</v>
      </c>
      <c r="P3405" s="20">
        <f t="shared" si="161"/>
        <v>0.12064375531391838</v>
      </c>
      <c r="Q3405" s="16">
        <f>[1]!s_margin_tradingbalance(A3405,"",10000)</f>
        <v>0</v>
      </c>
      <c r="R3405" s="16">
        <f>[1]!s_margin_seclendingbalance(A3405,"",10000)</f>
        <v>0</v>
      </c>
      <c r="S3405" s="17">
        <f>[1]!s_val_ev(A3405,"",100000000)</f>
        <v>32.261425334999998</v>
      </c>
      <c r="T3405" s="17">
        <f>[1]!share_freesharesmv(A3405,"",100000000)</f>
        <v>19.291441804199998</v>
      </c>
      <c r="U3405" s="17">
        <f>[1]!s_dq_amount_btin(A3405,E3405,100000000)</f>
        <v>1.01146336</v>
      </c>
      <c r="V3405" s="17">
        <f>[1]!s_dq_turn(A3405,E3405)</f>
        <v>4.5351173549626056</v>
      </c>
      <c r="W3405" s="2">
        <f>[1]!s_pq_amount(A3405,"20260101","",100000000)</f>
        <v>219.38614038</v>
      </c>
      <c r="X3405" s="2">
        <f>[1]!s_pq_avgamount(A3405,"20260101","",100000000)</f>
        <v>1.9944194580000001</v>
      </c>
      <c r="Y3405" s="17">
        <f>[1]!s_ipo_dilutedpe(A3405)</f>
        <v>22.99</v>
      </c>
      <c r="Z3405" s="12">
        <f>[1]!s_ipo_collection_total(A3405,100000000)</f>
        <v>5.1197999999999997</v>
      </c>
      <c r="AA3405" s="2">
        <f>[1]!s_val_pe_ttm(A3405,E3405)</f>
        <v>-284.78768920898438</v>
      </c>
      <c r="AB3405" s="5">
        <f>[1]!s_info_zjtxornot1(A3405,"")</f>
        <v>1</v>
      </c>
      <c r="AC3405" s="22" t="str">
        <f>[1]!s_info_nature1(A3405,"")</f>
        <v>民营企业</v>
      </c>
      <c r="AD3405" s="6" t="str">
        <f>[1]!s_info_city(A3405)</f>
        <v>北京市</v>
      </c>
      <c r="AE3405" s="6" t="str">
        <f>[1]!s_info_province(A3405)</f>
        <v>北京</v>
      </c>
      <c r="AF3405">
        <v>116.40528500000001</v>
      </c>
      <c r="AG3405">
        <v>39.904989</v>
      </c>
    </row>
    <row r="3406" spans="1:33" x14ac:dyDescent="0.3">
      <c r="A3406" s="12" t="s">
        <v>7264</v>
      </c>
      <c r="B3406" s="12" t="s">
        <v>7265</v>
      </c>
      <c r="C3406" s="16" t="str">
        <f>[1]!s_info_mkt(A3406)</f>
        <v>主板</v>
      </c>
      <c r="D3406" s="16" t="str">
        <f>[1]!s_ipo_listeddate(A3406)</f>
        <v>1993-07-09</v>
      </c>
      <c r="E3406" s="16" t="str">
        <f>[1]!lastradeday_s("000002","")</f>
        <v>2026-06-22</v>
      </c>
      <c r="F3406" s="16" t="str">
        <f>[1]!s_info_industry_csrc2023(A3406,"",3)</f>
        <v>房地产业</v>
      </c>
      <c r="G3406" s="16" t="str">
        <f>[1]!s_info_industry_csrc2023(A3406,"",1)</f>
        <v>房地产业</v>
      </c>
      <c r="H3406" s="16">
        <f>[1]!s_is(A3406,83,"FY","YTD","20251231",1,"",100000000)</f>
        <v>60.953426584100001</v>
      </c>
      <c r="I3406" s="16">
        <f>[1]!s_is(A3406,83,"FY","YTD","20241231",1,"",100000000)</f>
        <v>107.4343325257</v>
      </c>
      <c r="J3406" s="16">
        <f t="shared" si="159"/>
        <v>-0.43264480589090115</v>
      </c>
      <c r="K3406" s="16">
        <f>[1]!s_is(A3406,61,"FY","YTD","20251231",1,"",100000000)</f>
        <v>-13.010785013</v>
      </c>
      <c r="L3406" s="16">
        <f>[1]!s_is(A3406,61,"FY","YTD","20241231",1,"",100000000)</f>
        <v>-10.1994383599</v>
      </c>
      <c r="M3406" s="16">
        <f t="shared" si="160"/>
        <v>-0.27563739824665828</v>
      </c>
      <c r="N3406" s="16">
        <f>[1]!s_fa_roe(A3406,"20251231")</f>
        <v>-58.476700000000001</v>
      </c>
      <c r="O3406" s="16">
        <f>[1]!s_stmnote_rdexp(A3406,"20251231",1,10000)</f>
        <v>0</v>
      </c>
      <c r="P3406" s="20">
        <f t="shared" si="161"/>
        <v>0</v>
      </c>
      <c r="Q3406" s="16">
        <f>[1]!s_margin_tradingbalance(A3406,"",10000)</f>
        <v>0</v>
      </c>
      <c r="R3406" s="16">
        <f>[1]!s_margin_seclendingbalance(A3406,"",10000)</f>
        <v>0</v>
      </c>
      <c r="S3406" s="17">
        <f>[1]!s_val_ev(A3406,"",100000000)</f>
        <v>30.935586251799997</v>
      </c>
      <c r="T3406" s="17">
        <f>[1]!share_freesharesmv(A3406,"",100000000)</f>
        <v>13.142952671400002</v>
      </c>
      <c r="U3406" s="17">
        <f>[1]!s_dq_amount_btin(A3406,E3406,100000000)</f>
        <v>0.82305101999999997</v>
      </c>
      <c r="V3406" s="17">
        <f>[1]!s_dq_turn(A3406,E3406)</f>
        <v>2.694182761613269</v>
      </c>
      <c r="W3406" s="2">
        <f>[1]!s_pq_amount(A3406,"20260101","",100000000)</f>
        <v>58.912756880000003</v>
      </c>
      <c r="X3406" s="2">
        <f>[1]!s_pq_avgamount(A3406,"20260101","",100000000)</f>
        <v>0.53557051709090908</v>
      </c>
      <c r="Y3406" s="17">
        <f>[1]!s_ipo_dilutedpe(A3406)</f>
        <v>0</v>
      </c>
      <c r="Z3406" s="12">
        <f>[1]!s_ipo_collection_total(A3406,100000000)</f>
        <v>0.98</v>
      </c>
      <c r="AA3406" s="2">
        <f>[1]!s_val_pe_ttm(A3406,E3406)</f>
        <v>-2.215451717376709</v>
      </c>
      <c r="AB3406" s="5">
        <f>[1]!s_info_zjtxornot1(A3406,"")</f>
        <v>0</v>
      </c>
      <c r="AC3406" s="22" t="str">
        <f>[1]!s_info_nature1(A3406,"")</f>
        <v>地方国有企业</v>
      </c>
      <c r="AD3406" s="6" t="str">
        <f>[1]!s_info_city(A3406)</f>
        <v>西安市</v>
      </c>
      <c r="AE3406" s="6" t="str">
        <f>[1]!s_info_province(A3406)</f>
        <v>陕西省</v>
      </c>
      <c r="AF3406">
        <v>108.948024</v>
      </c>
      <c r="AG3406">
        <v>34.263160999999997</v>
      </c>
    </row>
    <row r="3407" spans="1:33" x14ac:dyDescent="0.3">
      <c r="A3407" s="12" t="s">
        <v>7266</v>
      </c>
      <c r="B3407" s="12" t="s">
        <v>7267</v>
      </c>
      <c r="C3407" s="16" t="str">
        <f>[1]!s_info_mkt(A3407)</f>
        <v>创业板</v>
      </c>
      <c r="D3407" s="16" t="str">
        <f>[1]!s_ipo_listeddate(A3407)</f>
        <v>2020-09-10</v>
      </c>
      <c r="E3407" s="16" t="str">
        <f>[1]!lastradeday_s("000002","")</f>
        <v>2026-06-22</v>
      </c>
      <c r="F3407" s="16" t="str">
        <f>[1]!s_info_industry_csrc2023(A3407,"",3)</f>
        <v>仪器仪表制造业</v>
      </c>
      <c r="G3407" s="16" t="str">
        <f>[1]!s_info_industry_csrc2023(A3407,"",1)</f>
        <v>制造业</v>
      </c>
      <c r="H3407" s="16">
        <f>[1]!s_is(A3407,83,"FY","YTD","20251231",1,"",100000000)</f>
        <v>14.019200042000001</v>
      </c>
      <c r="I3407" s="16">
        <f>[1]!s_is(A3407,83,"FY","YTD","20241231",1,"",100000000)</f>
        <v>9.3738686228999999</v>
      </c>
      <c r="J3407" s="16">
        <f t="shared" si="159"/>
        <v>0.49556182254908454</v>
      </c>
      <c r="K3407" s="16">
        <f>[1]!s_is(A3407,61,"FY","YTD","20251231",1,"",100000000)</f>
        <v>1.2237115883</v>
      </c>
      <c r="L3407" s="16">
        <f>[1]!s_is(A3407,61,"FY","YTD","20241231",1,"",100000000)</f>
        <v>1.1891707120000001</v>
      </c>
      <c r="M3407" s="16">
        <f t="shared" si="160"/>
        <v>2.9046188197746254E-2</v>
      </c>
      <c r="N3407" s="16">
        <f>[1]!s_fa_roe(A3407,"20251231")</f>
        <v>10.073700000000001</v>
      </c>
      <c r="O3407" s="16">
        <f>[1]!s_stmnote_rdexp(A3407,"20251231",1,10000)</f>
        <v>8611.5686389999992</v>
      </c>
      <c r="P3407" s="20">
        <f t="shared" si="161"/>
        <v>6.1426961689687525E-2</v>
      </c>
      <c r="Q3407" s="16">
        <f>[1]!s_margin_tradingbalance(A3407,"",10000)</f>
        <v>9746.9956000000002</v>
      </c>
      <c r="R3407" s="16">
        <f>[1]!s_margin_seclendingbalance(A3407,"",10000)</f>
        <v>18.937799999999999</v>
      </c>
      <c r="S3407" s="17">
        <f>[1]!s_val_ev(A3407,"",100000000)</f>
        <v>51.630694315199996</v>
      </c>
      <c r="T3407" s="17">
        <f>[1]!share_freesharesmv(A3407,"",100000000)</f>
        <v>15.581336157200003</v>
      </c>
      <c r="U3407" s="17">
        <f>[1]!s_dq_amount_btin(A3407,E3407,100000000)</f>
        <v>3.07607863</v>
      </c>
      <c r="V3407" s="17">
        <f>[1]!s_dq_turn(A3407,E3407)</f>
        <v>6.7302162307746229</v>
      </c>
      <c r="W3407" s="2">
        <f>[1]!s_pq_amount(A3407,"20260101","",100000000)</f>
        <v>189.19207449999999</v>
      </c>
      <c r="X3407" s="2">
        <f>[1]!s_pq_avgamount(A3407,"20260101","",100000000)</f>
        <v>1.71992795</v>
      </c>
      <c r="Y3407" s="17">
        <f>[1]!s_ipo_dilutedpe(A3407)</f>
        <v>23.15</v>
      </c>
      <c r="Z3407" s="12">
        <f>[1]!s_ipo_collection_total(A3407,100000000)</f>
        <v>4.0610742200000001</v>
      </c>
      <c r="AA3407" s="2">
        <f>[1]!s_val_pe_ttm(A3407,E3407)</f>
        <v>47.821327209472656</v>
      </c>
      <c r="AB3407" s="5">
        <f>[1]!s_info_zjtxornot1(A3407,"")</f>
        <v>1</v>
      </c>
      <c r="AC3407" s="22" t="str">
        <f>[1]!s_info_nature1(A3407,"")</f>
        <v>民营企业</v>
      </c>
      <c r="AD3407" s="6" t="str">
        <f>[1]!s_info_city(A3407)</f>
        <v>台州市</v>
      </c>
      <c r="AE3407" s="6" t="str">
        <f>[1]!s_info_province(A3407)</f>
        <v>浙江省</v>
      </c>
      <c r="AF3407">
        <v>121.42859900000001</v>
      </c>
      <c r="AG3407">
        <v>28.661377999999999</v>
      </c>
    </row>
    <row r="3408" spans="1:33" x14ac:dyDescent="0.3">
      <c r="A3408" s="12" t="s">
        <v>7268</v>
      </c>
      <c r="B3408" s="12" t="s">
        <v>7269</v>
      </c>
      <c r="C3408" s="16" t="str">
        <f>[1]!s_info_mkt(A3408)</f>
        <v>创业板</v>
      </c>
      <c r="D3408" s="16" t="str">
        <f>[1]!s_ipo_listeddate(A3408)</f>
        <v>2022-04-26</v>
      </c>
      <c r="E3408" s="16" t="str">
        <f>[1]!lastradeday_s("000002","")</f>
        <v>2026-06-22</v>
      </c>
      <c r="F3408" s="16" t="str">
        <f>[1]!s_info_industry_csrc2023(A3408,"",3)</f>
        <v>生态保护和环境治理业</v>
      </c>
      <c r="G3408" s="16" t="str">
        <f>[1]!s_info_industry_csrc2023(A3408,"",1)</f>
        <v>水利、环境和公共设施管理业</v>
      </c>
      <c r="H3408" s="16">
        <f>[1]!s_is(A3408,83,"FY","YTD","20251231",1,"",100000000)</f>
        <v>2.7008044226999997</v>
      </c>
      <c r="I3408" s="16">
        <f>[1]!s_is(A3408,83,"FY","YTD","20241231",1,"",100000000)</f>
        <v>1.8462714828</v>
      </c>
      <c r="J3408" s="16">
        <f t="shared" si="159"/>
        <v>0.46284251685675204</v>
      </c>
      <c r="K3408" s="16">
        <f>[1]!s_is(A3408,61,"FY","YTD","20251231",1,"",100000000)</f>
        <v>0.3010122751</v>
      </c>
      <c r="L3408" s="16">
        <f>[1]!s_is(A3408,61,"FY","YTD","20241231",1,"",100000000)</f>
        <v>-0.3084211415</v>
      </c>
      <c r="M3408" s="16">
        <f t="shared" si="160"/>
        <v>1.9759780851469286</v>
      </c>
      <c r="N3408" s="16">
        <f>[1]!s_fa_roe(A3408,"20251231")</f>
        <v>3.5264000000000002</v>
      </c>
      <c r="O3408" s="16">
        <f>[1]!s_stmnote_rdexp(A3408,"20251231",1,10000)</f>
        <v>1047.5771070000001</v>
      </c>
      <c r="P3408" s="20">
        <f t="shared" si="161"/>
        <v>3.8787595954568793E-2</v>
      </c>
      <c r="Q3408" s="16">
        <f>[1]!s_margin_tradingbalance(A3408,"",10000)</f>
        <v>34329.742700000003</v>
      </c>
      <c r="R3408" s="16">
        <f>[1]!s_margin_seclendingbalance(A3408,"",10000)</f>
        <v>0</v>
      </c>
      <c r="S3408" s="17">
        <f>[1]!s_val_ev(A3408,"",100000000)</f>
        <v>56.61786</v>
      </c>
      <c r="T3408" s="17">
        <f>[1]!share_freesharesmv(A3408,"",100000000)</f>
        <v>28.7224488779</v>
      </c>
      <c r="U3408" s="17">
        <f>[1]!s_dq_amount_btin(A3408,E3408,100000000)</f>
        <v>1.26995072</v>
      </c>
      <c r="V3408" s="17">
        <f>[1]!s_dq_turn(A3408,E3408)</f>
        <v>3.5712798638703833</v>
      </c>
      <c r="W3408" s="2">
        <f>[1]!s_pq_amount(A3408,"20260101","",100000000)</f>
        <v>153.99008072000001</v>
      </c>
      <c r="X3408" s="2">
        <f>[1]!s_pq_avgamount(A3408,"20260101","",100000000)</f>
        <v>1.3999098247272728</v>
      </c>
      <c r="Y3408" s="17">
        <f>[1]!s_ipo_dilutedpe(A3408)</f>
        <v>34.44</v>
      </c>
      <c r="Z3408" s="12">
        <f>[1]!s_ipo_collection_total(A3408,100000000)</f>
        <v>5.5170000000000003</v>
      </c>
      <c r="AA3408" s="2">
        <f>[1]!s_val_pe_ttm(A3408,E3408)</f>
        <v>181.23219299316406</v>
      </c>
      <c r="AB3408" s="5">
        <f>[1]!s_info_zjtxornot1(A3408,"")</f>
        <v>0</v>
      </c>
      <c r="AC3408" s="22" t="str">
        <f>[1]!s_info_nature1(A3408,"")</f>
        <v>民营企业</v>
      </c>
      <c r="AD3408" s="6" t="str">
        <f>[1]!s_info_city(A3408)</f>
        <v>长沙市</v>
      </c>
      <c r="AE3408" s="6" t="str">
        <f>[1]!s_info_province(A3408)</f>
        <v>湖南省</v>
      </c>
      <c r="AF3408">
        <v>112.98227900000001</v>
      </c>
      <c r="AG3408">
        <v>28.194089999999999</v>
      </c>
    </row>
    <row r="3409" spans="1:33" x14ac:dyDescent="0.3">
      <c r="A3409" s="12" t="s">
        <v>7270</v>
      </c>
      <c r="B3409" s="12" t="s">
        <v>7271</v>
      </c>
      <c r="C3409" s="16" t="str">
        <f>[1]!s_info_mkt(A3409)</f>
        <v>创业板</v>
      </c>
      <c r="D3409" s="16" t="str">
        <f>[1]!s_ipo_listeddate(A3409)</f>
        <v>2017-04-17</v>
      </c>
      <c r="E3409" s="16" t="str">
        <f>[1]!lastradeday_s("000002","")</f>
        <v>2026-06-22</v>
      </c>
      <c r="F3409" s="16" t="str">
        <f>[1]!s_info_industry_csrc2023(A3409,"",3)</f>
        <v>文教、工美、体育和娱乐用品制造业</v>
      </c>
      <c r="G3409" s="16" t="str">
        <f>[1]!s_info_industry_csrc2023(A3409,"",1)</f>
        <v>制造业</v>
      </c>
      <c r="H3409" s="16">
        <f>[1]!s_is(A3409,83,"FY","YTD","20251231",1,"",100000000)</f>
        <v>10.540468773099999</v>
      </c>
      <c r="I3409" s="16">
        <f>[1]!s_is(A3409,83,"FY","YTD","20241231",1,"",100000000)</f>
        <v>9.0671206113</v>
      </c>
      <c r="J3409" s="16">
        <f t="shared" si="159"/>
        <v>0.1624934998618881</v>
      </c>
      <c r="K3409" s="16">
        <f>[1]!s_is(A3409,61,"FY","YTD","20251231",1,"",100000000)</f>
        <v>0.1291762628</v>
      </c>
      <c r="L3409" s="16">
        <f>[1]!s_is(A3409,61,"FY","YTD","20241231",1,"",100000000)</f>
        <v>9.1068807299999999E-2</v>
      </c>
      <c r="M3409" s="16">
        <f t="shared" si="160"/>
        <v>0.41844684947356281</v>
      </c>
      <c r="N3409" s="16">
        <f>[1]!s_fa_roe(A3409,"20251231")</f>
        <v>1.5991</v>
      </c>
      <c r="O3409" s="16">
        <f>[1]!s_stmnote_rdexp(A3409,"20251231",1,10000)</f>
        <v>2884.8644239999999</v>
      </c>
      <c r="P3409" s="20">
        <f t="shared" si="161"/>
        <v>2.736941293694994E-2</v>
      </c>
      <c r="Q3409" s="16">
        <f>[1]!s_margin_tradingbalance(A3409,"",10000)</f>
        <v>0</v>
      </c>
      <c r="R3409" s="16">
        <f>[1]!s_margin_seclendingbalance(A3409,"",10000)</f>
        <v>0</v>
      </c>
      <c r="S3409" s="17">
        <f>[1]!s_val_ev(A3409,"",100000000)</f>
        <v>17.975420080600003</v>
      </c>
      <c r="T3409" s="17">
        <f>[1]!share_freesharesmv(A3409,"",100000000)</f>
        <v>10.928538641400001</v>
      </c>
      <c r="U3409" s="17">
        <f>[1]!s_dq_amount_btin(A3409,E3409,100000000)</f>
        <v>0.58047479999999996</v>
      </c>
      <c r="V3409" s="17">
        <f>[1]!s_dq_turn(A3409,E3409)</f>
        <v>4.683144164599879</v>
      </c>
      <c r="W3409" s="2">
        <f>[1]!s_pq_amount(A3409,"20260101","",100000000)</f>
        <v>116.84445493</v>
      </c>
      <c r="X3409" s="2">
        <f>[1]!s_pq_avgamount(A3409,"20260101","",100000000)</f>
        <v>1.0622223175454546</v>
      </c>
      <c r="Y3409" s="17">
        <f>[1]!s_ipo_dilutedpe(A3409)</f>
        <v>22.98</v>
      </c>
      <c r="Z3409" s="12">
        <f>[1]!s_ipo_collection_total(A3409,100000000)</f>
        <v>1.8819999999999999</v>
      </c>
      <c r="AA3409" s="2">
        <f>[1]!s_val_pe_ttm(A3409,E3409)</f>
        <v>174.77958679199219</v>
      </c>
      <c r="AB3409" s="5">
        <f>[1]!s_info_zjtxornot1(A3409,"")</f>
        <v>0</v>
      </c>
      <c r="AC3409" s="22" t="str">
        <f>[1]!s_info_nature1(A3409,"")</f>
        <v>民营企业</v>
      </c>
      <c r="AD3409" s="6" t="str">
        <f>[1]!s_info_city(A3409)</f>
        <v>福州市</v>
      </c>
      <c r="AE3409" s="6" t="str">
        <f>[1]!s_info_province(A3409)</f>
        <v>福建省</v>
      </c>
      <c r="AF3409">
        <v>119.30623900000001</v>
      </c>
      <c r="AG3409">
        <v>26.075302000000001</v>
      </c>
    </row>
    <row r="3410" spans="1:33" x14ac:dyDescent="0.3">
      <c r="A3410" s="12" t="s">
        <v>7272</v>
      </c>
      <c r="B3410" s="12" t="s">
        <v>7273</v>
      </c>
      <c r="C3410" s="16" t="str">
        <f>[1]!s_info_mkt(A3410)</f>
        <v>主板</v>
      </c>
      <c r="D3410" s="16" t="str">
        <f>[1]!s_ipo_listeddate(A3410)</f>
        <v>1996-08-16</v>
      </c>
      <c r="E3410" s="16" t="str">
        <f>[1]!lastradeday_s("000002","")</f>
        <v>2026-06-22</v>
      </c>
      <c r="F3410" s="16" t="str">
        <f>[1]!s_info_industry_csrc2023(A3410,"",3)</f>
        <v>汽车制造业</v>
      </c>
      <c r="G3410" s="16" t="str">
        <f>[1]!s_info_industry_csrc2023(A3410,"",1)</f>
        <v>制造业</v>
      </c>
      <c r="H3410" s="16">
        <f>[1]!s_is(A3410,83,"FY","YTD","20251231",1,"",100000000)</f>
        <v>279.40186280680001</v>
      </c>
      <c r="I3410" s="16">
        <f>[1]!s_is(A3410,83,"FY","YTD","20241231",1,"",100000000)</f>
        <v>145.11908803669999</v>
      </c>
      <c r="J3410" s="16">
        <f t="shared" si="159"/>
        <v>0.9253281328238534</v>
      </c>
      <c r="K3410" s="16">
        <f>[1]!s_is(A3410,61,"FY","YTD","20251231",1,"",100000000)</f>
        <v>-45.633333459399999</v>
      </c>
      <c r="L3410" s="16">
        <f>[1]!s_is(A3410,61,"FY","YTD","20241231",1,"",100000000)</f>
        <v>-69.480105787599996</v>
      </c>
      <c r="M3410" s="16">
        <f t="shared" si="160"/>
        <v>0.34321727144600711</v>
      </c>
      <c r="N3410" s="16">
        <f>[1]!s_fa_roe(A3410,"20251231")</f>
        <v>-141.2784</v>
      </c>
      <c r="O3410" s="16">
        <f>[1]!s_stmnote_rdexp(A3410,"20251231",1,10000)</f>
        <v>265110.35927700001</v>
      </c>
      <c r="P3410" s="20">
        <f t="shared" si="161"/>
        <v>9.4884964836586566E-2</v>
      </c>
      <c r="Q3410" s="16">
        <f>[1]!s_margin_tradingbalance(A3410,"",10000)</f>
        <v>229736.92230000001</v>
      </c>
      <c r="R3410" s="16">
        <f>[1]!s_margin_seclendingbalance(A3410,"",10000)</f>
        <v>38.874000000000002</v>
      </c>
      <c r="S3410" s="17">
        <f>[1]!s_val_ev(A3410,"",100000000)</f>
        <v>351.46689870239999</v>
      </c>
      <c r="T3410" s="17">
        <f>[1]!share_freesharesmv(A3410,"",100000000)</f>
        <v>176.89182764399999</v>
      </c>
      <c r="U3410" s="17">
        <f>[1]!s_dq_amount_btin(A3410,E3410,100000000)</f>
        <v>5.7582596099999996</v>
      </c>
      <c r="V3410" s="17">
        <f>[1]!s_dq_turn(A3410,E3410)</f>
        <v>1.8957955201243641</v>
      </c>
      <c r="W3410" s="2">
        <f>[1]!s_pq_amount(A3410,"20260101","",100000000)</f>
        <v>753.23122448000004</v>
      </c>
      <c r="X3410" s="2">
        <f>[1]!s_pq_avgamount(A3410,"20260101","",100000000)</f>
        <v>6.8475565861818186</v>
      </c>
      <c r="Y3410" s="17">
        <f>[1]!s_ipo_dilutedpe(A3410)</f>
        <v>15</v>
      </c>
      <c r="Z3410" s="12">
        <f>[1]!s_ipo_collection_total(A3410,100000000)</f>
        <v>0.63</v>
      </c>
      <c r="AA3410" s="2">
        <f>[1]!s_val_pe_ttm(A3410,E3410)</f>
        <v>-7.844635009765625</v>
      </c>
      <c r="AB3410" s="5">
        <f>[1]!s_info_zjtxornot1(A3410,"")</f>
        <v>0</v>
      </c>
      <c r="AC3410" s="22" t="str">
        <f>[1]!s_info_nature1(A3410,"")</f>
        <v>地方国有企业</v>
      </c>
      <c r="AD3410" s="6" t="str">
        <f>[1]!s_info_city(A3410)</f>
        <v>北京市</v>
      </c>
      <c r="AE3410" s="6" t="str">
        <f>[1]!s_info_province(A3410)</f>
        <v>北京</v>
      </c>
      <c r="AF3410">
        <v>116.40528500000001</v>
      </c>
      <c r="AG3410">
        <v>39.904989</v>
      </c>
    </row>
    <row r="3411" spans="1:33" x14ac:dyDescent="0.3">
      <c r="A3411" s="12" t="s">
        <v>7274</v>
      </c>
      <c r="B3411" s="12" t="s">
        <v>7275</v>
      </c>
      <c r="C3411" s="16" t="str">
        <f>[1]!s_info_mkt(A3411)</f>
        <v>主板</v>
      </c>
      <c r="D3411" s="16" t="str">
        <f>[1]!s_ipo_listeddate(A3411)</f>
        <v>1995-04-11</v>
      </c>
      <c r="E3411" s="16" t="str">
        <f>[1]!lastradeday_s("000002","")</f>
        <v>2026-06-22</v>
      </c>
      <c r="F3411" s="16" t="str">
        <f>[1]!s_info_industry_csrc2023(A3411,"",3)</f>
        <v>开采专业及辅助性活动</v>
      </c>
      <c r="G3411" s="16" t="str">
        <f>[1]!s_info_industry_csrc2023(A3411,"",1)</f>
        <v>采矿业</v>
      </c>
      <c r="H3411" s="16">
        <f>[1]!s_is(A3411,83,"FY","YTD","20251231",1,"",100000000)</f>
        <v>807.12177999999994</v>
      </c>
      <c r="I3411" s="16">
        <f>[1]!s_is(A3411,83,"FY","YTD","20241231",1,"",100000000)</f>
        <v>810.96177999999998</v>
      </c>
      <c r="J3411" s="16">
        <f t="shared" si="159"/>
        <v>-4.7351183430617283E-3</v>
      </c>
      <c r="K3411" s="16">
        <f>[1]!s_is(A3411,61,"FY","YTD","20251231",1,"",100000000)</f>
        <v>6.5884099999999997</v>
      </c>
      <c r="L3411" s="16">
        <f>[1]!s_is(A3411,61,"FY","YTD","20241231",1,"",100000000)</f>
        <v>6.3160600000000002</v>
      </c>
      <c r="M3411" s="16">
        <f t="shared" si="160"/>
        <v>4.3120236349876252E-2</v>
      </c>
      <c r="N3411" s="16">
        <f>[1]!s_fa_roe(A3411,"20251231")</f>
        <v>7.36</v>
      </c>
      <c r="O3411" s="16">
        <f>[1]!s_stmnote_rdexp(A3411,"20251231",1,10000)</f>
        <v>228281.2</v>
      </c>
      <c r="P3411" s="20">
        <f t="shared" si="161"/>
        <v>2.8283365119945104E-2</v>
      </c>
      <c r="Q3411" s="16">
        <f>[1]!s_margin_tradingbalance(A3411,"",10000)</f>
        <v>44557.1348</v>
      </c>
      <c r="R3411" s="16">
        <f>[1]!s_margin_seclendingbalance(A3411,"",10000)</f>
        <v>165.0154</v>
      </c>
      <c r="S3411" s="17">
        <f>[1]!s_val_ev(A3411,"",100000000)</f>
        <v>322.250137026755</v>
      </c>
      <c r="T3411" s="17">
        <f>[1]!share_freesharesmv(A3411,"",100000000)</f>
        <v>60.89290531919999</v>
      </c>
      <c r="U3411" s="17">
        <f>[1]!s_dq_amount_btin(A3411,E3411,100000000)</f>
        <v>2.8782167799999998</v>
      </c>
      <c r="V3411" s="17">
        <f>[1]!s_dq_turn(A3411,E3411)</f>
        <v>0.99752528084190273</v>
      </c>
      <c r="W3411" s="2">
        <f>[1]!s_pq_amount(A3411,"20260101","",100000000)</f>
        <v>890.37049739999998</v>
      </c>
      <c r="X3411" s="2">
        <f>[1]!s_pq_avgamount(A3411,"20260101","",100000000)</f>
        <v>8.0942772490909096</v>
      </c>
      <c r="Y3411" s="17">
        <f>[1]!s_ipo_dilutedpe(A3411)</f>
        <v>9.93</v>
      </c>
      <c r="Z3411" s="12">
        <f>[1]!s_ipo_collection_total(A3411,100000000)</f>
        <v>5.36</v>
      </c>
      <c r="AA3411" s="2">
        <f>[1]!s_val_pe_ttm(A3411,E3411)</f>
        <v>63.460445404052734</v>
      </c>
      <c r="AB3411" s="5">
        <f>[1]!s_info_zjtxornot1(A3411,"")</f>
        <v>0</v>
      </c>
      <c r="AC3411" s="22" t="str">
        <f>[1]!s_info_nature1(A3411,"")</f>
        <v>中央国有企业</v>
      </c>
      <c r="AD3411" s="6" t="str">
        <f>[1]!s_info_city(A3411)</f>
        <v>北京市</v>
      </c>
      <c r="AE3411" s="6" t="str">
        <f>[1]!s_info_province(A3411)</f>
        <v>北京</v>
      </c>
      <c r="AF3411">
        <v>116.40528500000001</v>
      </c>
      <c r="AG3411">
        <v>39.904989</v>
      </c>
    </row>
    <row r="3412" spans="1:33" x14ac:dyDescent="0.3">
      <c r="A3412" s="12" t="s">
        <v>7276</v>
      </c>
      <c r="B3412" s="12" t="s">
        <v>7277</v>
      </c>
      <c r="C3412" s="16" t="str">
        <f>[1]!s_info_mkt(A3412)</f>
        <v>主板</v>
      </c>
      <c r="D3412" s="16" t="str">
        <f>[1]!s_ipo_listeddate(A3412)</f>
        <v>1990-12-19</v>
      </c>
      <c r="E3412" s="16" t="str">
        <f>[1]!lastradeday_s("000002","")</f>
        <v>2026-06-22</v>
      </c>
      <c r="F3412" s="16" t="str">
        <f>[1]!s_info_industry_csrc2023(A3412,"",3)</f>
        <v>商务服务业</v>
      </c>
      <c r="G3412" s="16" t="str">
        <f>[1]!s_info_industry_csrc2023(A3412,"",1)</f>
        <v>租赁和商务服务业</v>
      </c>
      <c r="H3412" s="16">
        <f>[1]!s_is(A3412,83,"FY","YTD","20251231",1,"",100000000)</f>
        <v>30.697887318499998</v>
      </c>
      <c r="I3412" s="16">
        <f>[1]!s_is(A3412,83,"FY","YTD","20241231",1,"",100000000)</f>
        <v>30.506077560700003</v>
      </c>
      <c r="J3412" s="16">
        <f t="shared" si="159"/>
        <v>6.2875916255813458E-3</v>
      </c>
      <c r="K3412" s="16">
        <f>[1]!s_is(A3412,61,"FY","YTD","20251231",1,"",100000000)</f>
        <v>0.52960064390000006</v>
      </c>
      <c r="L3412" s="16">
        <f>[1]!s_is(A3412,61,"FY","YTD","20241231",1,"",100000000)</f>
        <v>0.20029335269999998</v>
      </c>
      <c r="M3412" s="16">
        <f t="shared" si="160"/>
        <v>1.6441249135873099</v>
      </c>
      <c r="N3412" s="16">
        <f>[1]!s_fa_roe(A3412,"20251231")</f>
        <v>3.2944</v>
      </c>
      <c r="O3412" s="16">
        <f>[1]!s_stmnote_rdexp(A3412,"20251231",1,10000)</f>
        <v>6621.5192960000004</v>
      </c>
      <c r="P3412" s="20">
        <f t="shared" si="161"/>
        <v>2.1569951141261635E-2</v>
      </c>
      <c r="Q3412" s="16">
        <f>[1]!s_margin_tradingbalance(A3412,"",10000)</f>
        <v>133920.11540000001</v>
      </c>
      <c r="R3412" s="16">
        <f>[1]!s_margin_seclendingbalance(A3412,"",10000)</f>
        <v>0</v>
      </c>
      <c r="S3412" s="17">
        <f>[1]!s_val_ev(A3412,"",100000000)</f>
        <v>82.586944556900008</v>
      </c>
      <c r="T3412" s="17">
        <f>[1]!share_freesharesmv(A3412,"",100000000)</f>
        <v>42.976435011999996</v>
      </c>
      <c r="U3412" s="17">
        <f>[1]!s_dq_amount_btin(A3412,E3412,100000000)</f>
        <v>1.71325825</v>
      </c>
      <c r="V3412" s="17">
        <f>[1]!s_dq_turn(A3412,E3412)</f>
        <v>2.6320037722205738</v>
      </c>
      <c r="W3412" s="2">
        <f>[1]!s_pq_amount(A3412,"20260101","",100000000)</f>
        <v>486.72439280999998</v>
      </c>
      <c r="X3412" s="2">
        <f>[1]!s_pq_avgamount(A3412,"20260101","",100000000)</f>
        <v>4.4247672073636366</v>
      </c>
      <c r="Y3412" s="17">
        <f>[1]!s_ipo_dilutedpe(A3412)</f>
        <v>0</v>
      </c>
      <c r="Z3412" s="12">
        <f>[1]!s_ipo_collection_total(A3412,100000000)</f>
        <v>0</v>
      </c>
      <c r="AA3412" s="2">
        <f>[1]!s_val_pe_ttm(A3412,E3412)</f>
        <v>113.52305603027344</v>
      </c>
      <c r="AB3412" s="5">
        <f>[1]!s_info_zjtxornot1(A3412,"")</f>
        <v>0</v>
      </c>
      <c r="AC3412" s="22" t="str">
        <f>[1]!s_info_nature1(A3412,"")</f>
        <v>民营企业</v>
      </c>
      <c r="AD3412" s="6" t="str">
        <f>[1]!s_info_city(A3412)</f>
        <v>武汉市</v>
      </c>
      <c r="AE3412" s="6" t="str">
        <f>[1]!s_info_province(A3412)</f>
        <v>湖北省</v>
      </c>
      <c r="AF3412">
        <v>114.29857199999999</v>
      </c>
      <c r="AG3412">
        <v>30.584354999999999</v>
      </c>
    </row>
    <row r="3413" spans="1:33" x14ac:dyDescent="0.3">
      <c r="A3413" s="12" t="s">
        <v>7278</v>
      </c>
      <c r="B3413" s="12" t="s">
        <v>7279</v>
      </c>
      <c r="C3413" s="16" t="str">
        <f>[1]!s_info_mkt(A3413)</f>
        <v>创业板</v>
      </c>
      <c r="D3413" s="16" t="str">
        <f>[1]!s_ipo_listeddate(A3413)</f>
        <v>2019-07-12</v>
      </c>
      <c r="E3413" s="16" t="str">
        <f>[1]!lastradeday_s("000002","")</f>
        <v>2026-06-22</v>
      </c>
      <c r="F3413" s="16" t="str">
        <f>[1]!s_info_industry_csrc2023(A3413,"",3)</f>
        <v>零售业</v>
      </c>
      <c r="G3413" s="16" t="str">
        <f>[1]!s_info_industry_csrc2023(A3413,"",1)</f>
        <v>批发和零售业</v>
      </c>
      <c r="H3413" s="16">
        <f>[1]!s_is(A3413,83,"FY","YTD","20251231",1,"",100000000)</f>
        <v>101.89003026450001</v>
      </c>
      <c r="I3413" s="16">
        <f>[1]!s_is(A3413,83,"FY","YTD","20241231",1,"",100000000)</f>
        <v>106.2205346943</v>
      </c>
      <c r="J3413" s="16">
        <f t="shared" si="159"/>
        <v>-4.0768994830077565E-2</v>
      </c>
      <c r="K3413" s="16">
        <f>[1]!s_is(A3413,61,"FY","YTD","20251231",1,"",100000000)</f>
        <v>1.5535672356000001</v>
      </c>
      <c r="L3413" s="16">
        <f>[1]!s_is(A3413,61,"FY","YTD","20241231",1,"",100000000)</f>
        <v>4.077360154</v>
      </c>
      <c r="M3413" s="16">
        <f t="shared" si="160"/>
        <v>-0.61897718697331439</v>
      </c>
      <c r="N3413" s="16">
        <f>[1]!s_fa_roe(A3413,"20251231")</f>
        <v>5.3616999999999999</v>
      </c>
      <c r="O3413" s="16">
        <f>[1]!s_stmnote_rdexp(A3413,"20251231",1,10000)</f>
        <v>3307.6804729999999</v>
      </c>
      <c r="P3413" s="20">
        <f t="shared" si="161"/>
        <v>3.246323967529966E-3</v>
      </c>
      <c r="Q3413" s="16">
        <f>[1]!s_margin_tradingbalance(A3413,"",10000)</f>
        <v>0</v>
      </c>
      <c r="R3413" s="16">
        <f>[1]!s_margin_seclendingbalance(A3413,"",10000)</f>
        <v>0</v>
      </c>
      <c r="S3413" s="17">
        <f>[1]!s_val_ev(A3413,"",100000000)</f>
        <v>66.479099199999993</v>
      </c>
      <c r="T3413" s="17">
        <f>[1]!share_freesharesmv(A3413,"",100000000)</f>
        <v>38.5810952</v>
      </c>
      <c r="U3413" s="17">
        <f>[1]!s_dq_amount_btin(A3413,E3413,100000000)</f>
        <v>1.0021884999999999</v>
      </c>
      <c r="V3413" s="17">
        <f>[1]!s_dq_turn(A3413,E3413)</f>
        <v>2.2078835488778461</v>
      </c>
      <c r="W3413" s="2">
        <f>[1]!s_pq_amount(A3413,"20260101","",100000000)</f>
        <v>198.59782104999999</v>
      </c>
      <c r="X3413" s="2">
        <f>[1]!s_pq_avgamount(A3413,"20260101","",100000000)</f>
        <v>1.8054347368181818</v>
      </c>
      <c r="Y3413" s="17">
        <f>[1]!s_ipo_dilutedpe(A3413)</f>
        <v>22.99</v>
      </c>
      <c r="Z3413" s="12">
        <f>[1]!s_ipo_collection_total(A3413,100000000)</f>
        <v>6.0187999999999997</v>
      </c>
      <c r="AA3413" s="2">
        <f>[1]!s_val_pe_ttm(A3413,E3413)</f>
        <v>35.051372528076172</v>
      </c>
      <c r="AB3413" s="5">
        <f>[1]!s_info_zjtxornot1(A3413,"")</f>
        <v>0</v>
      </c>
      <c r="AC3413" s="22" t="str">
        <f>[1]!s_info_nature1(A3413,"")</f>
        <v>民营企业</v>
      </c>
      <c r="AD3413" s="6" t="str">
        <f>[1]!s_info_city(A3413)</f>
        <v>芜湖市</v>
      </c>
      <c r="AE3413" s="6" t="str">
        <f>[1]!s_info_province(A3413)</f>
        <v>安徽省</v>
      </c>
      <c r="AF3413">
        <v>118.376451</v>
      </c>
      <c r="AG3413">
        <v>31.326319000000002</v>
      </c>
    </row>
    <row r="3414" spans="1:33" x14ac:dyDescent="0.3">
      <c r="A3414" s="12" t="s">
        <v>7280</v>
      </c>
      <c r="B3414" s="12" t="s">
        <v>7281</v>
      </c>
      <c r="C3414" s="16" t="str">
        <f>[1]!s_info_mkt(A3414)</f>
        <v>创业板</v>
      </c>
      <c r="D3414" s="16" t="str">
        <f>[1]!s_ipo_listeddate(A3414)</f>
        <v>2021-08-24</v>
      </c>
      <c r="E3414" s="16" t="str">
        <f>[1]!lastradeday_s("000002","")</f>
        <v>2026-06-22</v>
      </c>
      <c r="F3414" s="16" t="str">
        <f>[1]!s_info_industry_csrc2023(A3414,"",3)</f>
        <v>生态保护和环境治理业</v>
      </c>
      <c r="G3414" s="16" t="str">
        <f>[1]!s_info_industry_csrc2023(A3414,"",1)</f>
        <v>水利、环境和公共设施管理业</v>
      </c>
      <c r="H3414" s="16">
        <f>[1]!s_is(A3414,83,"FY","YTD","20251231",1,"",100000000)</f>
        <v>1.9523046299000002</v>
      </c>
      <c r="I3414" s="16">
        <f>[1]!s_is(A3414,83,"FY","YTD","20241231",1,"",100000000)</f>
        <v>2.9054639291000002</v>
      </c>
      <c r="J3414" s="16">
        <f t="shared" si="159"/>
        <v>-0.32805752281194267</v>
      </c>
      <c r="K3414" s="16">
        <f>[1]!s_is(A3414,61,"FY","YTD","20251231",1,"",100000000)</f>
        <v>-1.4118098403999999</v>
      </c>
      <c r="L3414" s="16">
        <f>[1]!s_is(A3414,61,"FY","YTD","20241231",1,"",100000000)</f>
        <v>-0.69340829579999996</v>
      </c>
      <c r="M3414" s="16">
        <f t="shared" si="160"/>
        <v>-1.0360440579545775</v>
      </c>
      <c r="N3414" s="16">
        <f>[1]!s_fa_roe(A3414,"20251231")</f>
        <v>-22.9818</v>
      </c>
      <c r="O3414" s="16">
        <f>[1]!s_stmnote_rdexp(A3414,"20251231",1,10000)</f>
        <v>1374.648316</v>
      </c>
      <c r="P3414" s="20">
        <f t="shared" si="161"/>
        <v>7.0411568714581776E-2</v>
      </c>
      <c r="Q3414" s="16">
        <f>[1]!s_margin_tradingbalance(A3414,"",10000)</f>
        <v>2717.4054999999998</v>
      </c>
      <c r="R3414" s="16">
        <f>[1]!s_margin_seclendingbalance(A3414,"",10000)</f>
        <v>0</v>
      </c>
      <c r="S3414" s="17">
        <f>[1]!s_val_ev(A3414,"",100000000)</f>
        <v>18.266296129199997</v>
      </c>
      <c r="T3414" s="17">
        <f>[1]!share_freesharesmv(A3414,"",100000000)</f>
        <v>4.9775657891999998</v>
      </c>
      <c r="U3414" s="17">
        <f>[1]!s_dq_amount_btin(A3414,E3414,100000000)</f>
        <v>0.29008175000000003</v>
      </c>
      <c r="V3414" s="17">
        <f>[1]!s_dq_turn(A3414,E3414)</f>
        <v>3.5853946864826871</v>
      </c>
      <c r="W3414" s="2">
        <f>[1]!s_pq_amount(A3414,"20260101","",100000000)</f>
        <v>55.564876380000001</v>
      </c>
      <c r="X3414" s="2">
        <f>[1]!s_pq_avgamount(A3414,"20260101","",100000000)</f>
        <v>0.50513523981818187</v>
      </c>
      <c r="Y3414" s="17">
        <f>[1]!s_ipo_dilutedpe(A3414)</f>
        <v>13.8</v>
      </c>
      <c r="Z3414" s="12">
        <f>[1]!s_ipo_collection_total(A3414,100000000)</f>
        <v>4.5571487955999999</v>
      </c>
      <c r="AA3414" s="2">
        <f>[1]!s_val_pe_ttm(A3414,E3414)</f>
        <v>-14.05591869354248</v>
      </c>
      <c r="AB3414" s="5">
        <f>[1]!s_info_zjtxornot1(A3414,"")</f>
        <v>0</v>
      </c>
      <c r="AC3414" s="22" t="str">
        <f>[1]!s_info_nature1(A3414,"")</f>
        <v>民营企业</v>
      </c>
      <c r="AD3414" s="6" t="str">
        <f>[1]!s_info_city(A3414)</f>
        <v>滁州市</v>
      </c>
      <c r="AE3414" s="6" t="str">
        <f>[1]!s_info_province(A3414)</f>
        <v>安徽省</v>
      </c>
      <c r="AF3414">
        <v>118.316264</v>
      </c>
      <c r="AG3414">
        <v>32.303626999999999</v>
      </c>
    </row>
    <row r="3415" spans="1:33" x14ac:dyDescent="0.3">
      <c r="A3415" s="12" t="s">
        <v>7282</v>
      </c>
      <c r="B3415" s="12" t="s">
        <v>7283</v>
      </c>
      <c r="C3415" s="16" t="str">
        <f>[1]!s_info_mkt(A3415)</f>
        <v>创业板</v>
      </c>
      <c r="D3415" s="16" t="str">
        <f>[1]!s_ipo_listeddate(A3415)</f>
        <v>2010-10-19</v>
      </c>
      <c r="E3415" s="16" t="str">
        <f>[1]!lastradeday_s("000002","")</f>
        <v>2026-06-22</v>
      </c>
      <c r="F3415" s="16" t="str">
        <f>[1]!s_info_industry_csrc2023(A3415,"",3)</f>
        <v>电气机械和器材制造业</v>
      </c>
      <c r="G3415" s="16" t="str">
        <f>[1]!s_info_industry_csrc2023(A3415,"",1)</f>
        <v>制造业</v>
      </c>
      <c r="H3415" s="16">
        <f>[1]!s_is(A3415,83,"FY","YTD","20251231",1,"",100000000)</f>
        <v>51.937258634799996</v>
      </c>
      <c r="I3415" s="16">
        <f>[1]!s_is(A3415,83,"FY","YTD","20241231",1,"",100000000)</f>
        <v>48.378405055200005</v>
      </c>
      <c r="J3415" s="16">
        <f t="shared" si="159"/>
        <v>7.3562854656727961E-2</v>
      </c>
      <c r="K3415" s="16">
        <f>[1]!s_is(A3415,61,"FY","YTD","20251231",1,"",100000000)</f>
        <v>2.1458516263999998</v>
      </c>
      <c r="L3415" s="16">
        <f>[1]!s_is(A3415,61,"FY","YTD","20241231",1,"",100000000)</f>
        <v>1.8196152794999998</v>
      </c>
      <c r="M3415" s="16">
        <f t="shared" si="160"/>
        <v>0.17928863896419048</v>
      </c>
      <c r="N3415" s="16">
        <f>[1]!s_fa_roe(A3415,"20251231")</f>
        <v>4.7598000000000003</v>
      </c>
      <c r="O3415" s="16">
        <f>[1]!s_stmnote_rdexp(A3415,"20251231",1,10000)</f>
        <v>11737.830802</v>
      </c>
      <c r="P3415" s="20">
        <f t="shared" si="161"/>
        <v>2.2600019928920922E-2</v>
      </c>
      <c r="Q3415" s="16">
        <f>[1]!s_margin_tradingbalance(A3415,"",10000)</f>
        <v>70270.477400000003</v>
      </c>
      <c r="R3415" s="16">
        <f>[1]!s_margin_seclendingbalance(A3415,"",10000)</f>
        <v>47.247300000000003</v>
      </c>
      <c r="S3415" s="17">
        <f>[1]!s_val_ev(A3415,"",100000000)</f>
        <v>102.23626918900001</v>
      </c>
      <c r="T3415" s="17">
        <f>[1]!share_freesharesmv(A3415,"",100000000)</f>
        <v>62.942751079800004</v>
      </c>
      <c r="U3415" s="17">
        <f>[1]!s_dq_amount_btin(A3415,E3415,100000000)</f>
        <v>1.90554655</v>
      </c>
      <c r="V3415" s="17">
        <f>[1]!s_dq_turn(A3415,E3415)</f>
        <v>2.9379802055567361</v>
      </c>
      <c r="W3415" s="2">
        <f>[1]!s_pq_amount(A3415,"20260101","",100000000)</f>
        <v>925.77986802999999</v>
      </c>
      <c r="X3415" s="2">
        <f>[1]!s_pq_avgamount(A3415,"20260101","",100000000)</f>
        <v>8.4161806184545451</v>
      </c>
      <c r="Y3415" s="17">
        <f>[1]!s_ipo_dilutedpe(A3415)</f>
        <v>47.99</v>
      </c>
      <c r="Z3415" s="12">
        <f>[1]!s_ipo_collection_total(A3415,100000000)</f>
        <v>9.3000000000000007</v>
      </c>
      <c r="AA3415" s="2">
        <f>[1]!s_val_pe_ttm(A3415,E3415)</f>
        <v>55.838108062744141</v>
      </c>
      <c r="AB3415" s="5">
        <f>[1]!s_info_zjtxornot1(A3415,"")</f>
        <v>1</v>
      </c>
      <c r="AC3415" s="22" t="str">
        <f>[1]!s_info_nature1(A3415,"")</f>
        <v>地方国有企业</v>
      </c>
      <c r="AD3415" s="6" t="str">
        <f>[1]!s_info_city(A3415)</f>
        <v>上海市</v>
      </c>
      <c r="AE3415" s="6" t="str">
        <f>[1]!s_info_province(A3415)</f>
        <v>上海</v>
      </c>
      <c r="AF3415">
        <v>121.472644</v>
      </c>
      <c r="AG3415">
        <v>31.231705999999999</v>
      </c>
    </row>
    <row r="3416" spans="1:33" x14ac:dyDescent="0.3">
      <c r="A3416" s="12" t="s">
        <v>7284</v>
      </c>
      <c r="B3416" s="12" t="s">
        <v>7285</v>
      </c>
      <c r="C3416" s="16" t="str">
        <f>[1]!s_info_mkt(A3416)</f>
        <v>创业板</v>
      </c>
      <c r="D3416" s="16" t="str">
        <f>[1]!s_ipo_listeddate(A3416)</f>
        <v>2017-03-23</v>
      </c>
      <c r="E3416" s="16" t="str">
        <f>[1]!lastradeday_s("000002","")</f>
        <v>2026-06-22</v>
      </c>
      <c r="F3416" s="16" t="str">
        <f>[1]!s_info_industry_csrc2023(A3416,"",3)</f>
        <v>专用设备制造业</v>
      </c>
      <c r="G3416" s="16" t="str">
        <f>[1]!s_info_industry_csrc2023(A3416,"",1)</f>
        <v>制造业</v>
      </c>
      <c r="H3416" s="16">
        <f>[1]!s_is(A3416,83,"FY","YTD","20251231",1,"",100000000)</f>
        <v>6.3339959913000001</v>
      </c>
      <c r="I3416" s="16">
        <f>[1]!s_is(A3416,83,"FY","YTD","20241231",1,"",100000000)</f>
        <v>5.3328687820000003</v>
      </c>
      <c r="J3416" s="16">
        <f t="shared" si="159"/>
        <v>0.18772770346030243</v>
      </c>
      <c r="K3416" s="16">
        <f>[1]!s_is(A3416,61,"FY","YTD","20251231",1,"",100000000)</f>
        <v>0.73674762549999995</v>
      </c>
      <c r="L3416" s="16">
        <f>[1]!s_is(A3416,61,"FY","YTD","20241231",1,"",100000000)</f>
        <v>0.53015388070000002</v>
      </c>
      <c r="M3416" s="16">
        <f t="shared" si="160"/>
        <v>0.38968637658036087</v>
      </c>
      <c r="N3416" s="16">
        <f>[1]!s_fa_roe(A3416,"20251231")</f>
        <v>5.7038000000000002</v>
      </c>
      <c r="O3416" s="16">
        <f>[1]!s_stmnote_rdexp(A3416,"20251231",1,10000)</f>
        <v>5369.7641880000001</v>
      </c>
      <c r="P3416" s="20">
        <f t="shared" si="161"/>
        <v>8.4776880114474165E-2</v>
      </c>
      <c r="Q3416" s="16">
        <f>[1]!s_margin_tradingbalance(A3416,"",10000)</f>
        <v>0</v>
      </c>
      <c r="R3416" s="16">
        <f>[1]!s_margin_seclendingbalance(A3416,"",10000)</f>
        <v>0</v>
      </c>
      <c r="S3416" s="17">
        <f>[1]!s_val_ev(A3416,"",100000000)</f>
        <v>33.170836787200003</v>
      </c>
      <c r="T3416" s="17">
        <f>[1]!share_freesharesmv(A3416,"",100000000)</f>
        <v>23.772227989299999</v>
      </c>
      <c r="U3416" s="17">
        <f>[1]!s_dq_amount_btin(A3416,E3416,100000000)</f>
        <v>1.0842863899999999</v>
      </c>
      <c r="V3416" s="17">
        <f>[1]!s_dq_turn(A3416,E3416)</f>
        <v>3.4596827413815059</v>
      </c>
      <c r="W3416" s="2">
        <f>[1]!s_pq_amount(A3416,"20260101","",100000000)</f>
        <v>127.06305493000001</v>
      </c>
      <c r="X3416" s="2">
        <f>[1]!s_pq_avgamount(A3416,"20260101","",100000000)</f>
        <v>1.1551186811818182</v>
      </c>
      <c r="Y3416" s="17">
        <f>[1]!s_ipo_dilutedpe(A3416)</f>
        <v>22.98</v>
      </c>
      <c r="Z3416" s="12">
        <f>[1]!s_ipo_collection_total(A3416,100000000)</f>
        <v>1.92717</v>
      </c>
      <c r="AA3416" s="2">
        <f>[1]!s_val_pe_ttm(A3416,E3416)</f>
        <v>46.173809051513672</v>
      </c>
      <c r="AB3416" s="5">
        <f>[1]!s_info_zjtxornot1(A3416,"")</f>
        <v>0</v>
      </c>
      <c r="AC3416" s="22" t="str">
        <f>[1]!s_info_nature1(A3416,"")</f>
        <v>民营企业</v>
      </c>
      <c r="AD3416" s="6" t="str">
        <f>[1]!s_info_city(A3416)</f>
        <v>南京市</v>
      </c>
      <c r="AE3416" s="6" t="str">
        <f>[1]!s_info_province(A3416)</f>
        <v>江苏省</v>
      </c>
      <c r="AF3416">
        <v>118.767413</v>
      </c>
      <c r="AG3416">
        <v>32.041544000000002</v>
      </c>
    </row>
    <row r="3417" spans="1:33" x14ac:dyDescent="0.3">
      <c r="A3417" s="12" t="s">
        <v>7286</v>
      </c>
      <c r="B3417" s="12" t="s">
        <v>7287</v>
      </c>
      <c r="C3417" s="16" t="str">
        <f>[1]!s_info_mkt(A3417)</f>
        <v>主板</v>
      </c>
      <c r="D3417" s="16" t="str">
        <f>[1]!s_ipo_listeddate(A3417)</f>
        <v>2019-05-23</v>
      </c>
      <c r="E3417" s="16" t="str">
        <f>[1]!lastradeday_s("000002","")</f>
        <v>2026-06-22</v>
      </c>
      <c r="F3417" s="16" t="str">
        <f>[1]!s_info_industry_csrc2023(A3417,"",3)</f>
        <v>计算机、通信和其他电子设备制造业</v>
      </c>
      <c r="G3417" s="16" t="str">
        <f>[1]!s_info_industry_csrc2023(A3417,"",1)</f>
        <v>制造业</v>
      </c>
      <c r="H3417" s="16">
        <f>[1]!s_is(A3417,83,"FY","YTD","20251231",1,"",100000000)</f>
        <v>26.5241819208</v>
      </c>
      <c r="I3417" s="16">
        <f>[1]!s_is(A3417,83,"FY","YTD","20241231",1,"",100000000)</f>
        <v>23.958038087800002</v>
      </c>
      <c r="J3417" s="16">
        <f t="shared" si="159"/>
        <v>0.10710993210695063</v>
      </c>
      <c r="K3417" s="16">
        <f>[1]!s_is(A3417,61,"FY","YTD","20251231",1,"",100000000)</f>
        <v>1.1835664713</v>
      </c>
      <c r="L3417" s="16">
        <f>[1]!s_is(A3417,61,"FY","YTD","20241231",1,"",100000000)</f>
        <v>1.5967910162000001</v>
      </c>
      <c r="M3417" s="16">
        <f t="shared" si="160"/>
        <v>-0.25878436232900448</v>
      </c>
      <c r="N3417" s="16">
        <f>[1]!s_fa_roe(A3417,"20251231")</f>
        <v>5.593</v>
      </c>
      <c r="O3417" s="16">
        <f>[1]!s_stmnote_rdexp(A3417,"20251231",1,10000)</f>
        <v>3343.1604989999996</v>
      </c>
      <c r="P3417" s="20">
        <f t="shared" si="161"/>
        <v>1.2604198346182833E-2</v>
      </c>
      <c r="Q3417" s="16">
        <f>[1]!s_margin_tradingbalance(A3417,"",10000)</f>
        <v>0</v>
      </c>
      <c r="R3417" s="16">
        <f>[1]!s_margin_seclendingbalance(A3417,"",10000)</f>
        <v>0</v>
      </c>
      <c r="S3417" s="17">
        <f>[1]!s_val_ev(A3417,"",100000000)</f>
        <v>112.282335264</v>
      </c>
      <c r="T3417" s="17">
        <f>[1]!share_freesharesmv(A3417,"",100000000)</f>
        <v>33.061131883200005</v>
      </c>
      <c r="U3417" s="17">
        <f>[1]!s_dq_amount_btin(A3417,E3417,100000000)</f>
        <v>3.0438263499999998</v>
      </c>
      <c r="V3417" s="17">
        <f>[1]!s_dq_turn(A3417,E3417)</f>
        <v>2.7441952406452228</v>
      </c>
      <c r="W3417" s="2">
        <f>[1]!s_pq_amount(A3417,"20260101","",100000000)</f>
        <v>306.61644787</v>
      </c>
      <c r="X3417" s="2">
        <f>[1]!s_pq_avgamount(A3417,"20260101","",100000000)</f>
        <v>2.7874222533636361</v>
      </c>
      <c r="Y3417" s="17">
        <f>[1]!s_ipo_dilutedpe(A3417)</f>
        <v>22.55</v>
      </c>
      <c r="Z3417" s="12">
        <f>[1]!s_ipo_collection_total(A3417,100000000)</f>
        <v>4.3094999999999999</v>
      </c>
      <c r="AA3417" s="2">
        <f>[1]!s_val_pe_ttm(A3417,E3417)</f>
        <v>76.903709411621094</v>
      </c>
      <c r="AB3417" s="5">
        <f>[1]!s_info_zjtxornot1(A3417,"")</f>
        <v>0</v>
      </c>
      <c r="AC3417" s="22" t="str">
        <f>[1]!s_info_nature1(A3417,"")</f>
        <v>地方国有企业</v>
      </c>
      <c r="AD3417" s="6" t="str">
        <f>[1]!s_info_city(A3417)</f>
        <v>崇州市</v>
      </c>
      <c r="AE3417" s="6" t="str">
        <f>[1]!s_info_province(A3417)</f>
        <v>四川省</v>
      </c>
      <c r="AF3417">
        <v>103.529467</v>
      </c>
      <c r="AG3417">
        <v>30.719640999999999</v>
      </c>
    </row>
    <row r="3418" spans="1:33" x14ac:dyDescent="0.3">
      <c r="A3418" s="12" t="s">
        <v>7288</v>
      </c>
      <c r="B3418" s="12" t="s">
        <v>7289</v>
      </c>
      <c r="C3418" s="16" t="str">
        <f>[1]!s_info_mkt(A3418)</f>
        <v>主板</v>
      </c>
      <c r="D3418" s="16" t="str">
        <f>[1]!s_ipo_listeddate(A3418)</f>
        <v>2015-06-10</v>
      </c>
      <c r="E3418" s="16" t="str">
        <f>[1]!lastradeday_s("000002","")</f>
        <v>2026-06-22</v>
      </c>
      <c r="F3418" s="16" t="str">
        <f>[1]!s_info_industry_csrc2023(A3418,"",3)</f>
        <v>土木工程建筑业</v>
      </c>
      <c r="G3418" s="16" t="str">
        <f>[1]!s_info_industry_csrc2023(A3418,"",1)</f>
        <v>建筑业</v>
      </c>
      <c r="H3418" s="16">
        <f>[1]!s_is(A3418,83,"FY","YTD","20251231",1,"",100000000)</f>
        <v>811.08255468089999</v>
      </c>
      <c r="I3418" s="16">
        <f>[1]!s_is(A3418,83,"FY","YTD","20241231",1,"",100000000)</f>
        <v>806.43358834880007</v>
      </c>
      <c r="J3418" s="16">
        <f t="shared" si="159"/>
        <v>5.7648470987161637E-3</v>
      </c>
      <c r="K3418" s="16">
        <f>[1]!s_is(A3418,61,"FY","YTD","20251231",1,"",100000000)</f>
        <v>2.1453565702000001</v>
      </c>
      <c r="L3418" s="16">
        <f>[1]!s_is(A3418,61,"FY","YTD","20241231",1,"",100000000)</f>
        <v>1.9360491035</v>
      </c>
      <c r="M3418" s="16">
        <f t="shared" si="160"/>
        <v>0.108110618848258</v>
      </c>
      <c r="N3418" s="16">
        <f>[1]!s_fa_roe(A3418,"20251231")</f>
        <v>2.3494000000000002</v>
      </c>
      <c r="O3418" s="16">
        <f>[1]!s_stmnote_rdexp(A3418,"20251231",1,10000)</f>
        <v>84772.702802</v>
      </c>
      <c r="P3418" s="20">
        <f t="shared" si="161"/>
        <v>1.045179708437345E-2</v>
      </c>
      <c r="Q3418" s="16">
        <f>[1]!s_margin_tradingbalance(A3418,"",10000)</f>
        <v>30369.174200000001</v>
      </c>
      <c r="R3418" s="16">
        <f>[1]!s_margin_seclendingbalance(A3418,"",10000)</f>
        <v>183.08879999999999</v>
      </c>
      <c r="S3418" s="17">
        <f>[1]!s_val_ev(A3418,"",100000000)</f>
        <v>94.860814006399991</v>
      </c>
      <c r="T3418" s="17">
        <f>[1]!share_freesharesmv(A3418,"",100000000)</f>
        <v>44.050221910799998</v>
      </c>
      <c r="U3418" s="17">
        <f>[1]!s_dq_amount_btin(A3418,E3418,100000000)</f>
        <v>0.82396016000000005</v>
      </c>
      <c r="V3418" s="17">
        <f>[1]!s_dq_turn(A3418,E3418)</f>
        <v>1.0952196713903284</v>
      </c>
      <c r="W3418" s="2">
        <f>[1]!s_pq_amount(A3418,"20260101","",100000000)</f>
        <v>119.01438111</v>
      </c>
      <c r="X3418" s="2">
        <f>[1]!s_pq_avgamount(A3418,"20260101","",100000000)</f>
        <v>1.0819489191818181</v>
      </c>
      <c r="Y3418" s="17">
        <f>[1]!s_ipo_dilutedpe(A3418)</f>
        <v>22.75</v>
      </c>
      <c r="Z3418" s="12">
        <f>[1]!s_ipo_collection_total(A3418,100000000)</f>
        <v>2.1840000000000002</v>
      </c>
      <c r="AA3418" s="2">
        <f>[1]!s_val_pe_ttm(A3418,E3418)</f>
        <v>33.886306762695313</v>
      </c>
      <c r="AB3418" s="5">
        <f>[1]!s_info_zjtxornot1(A3418,"")</f>
        <v>0</v>
      </c>
      <c r="AC3418" s="22" t="str">
        <f>[1]!s_info_nature1(A3418,"")</f>
        <v>地方国有企业</v>
      </c>
      <c r="AD3418" s="6" t="str">
        <f>[1]!s_info_city(A3418)</f>
        <v>杭州市</v>
      </c>
      <c r="AE3418" s="6" t="str">
        <f>[1]!s_info_province(A3418)</f>
        <v>浙江省</v>
      </c>
      <c r="AF3418">
        <v>120.153576</v>
      </c>
      <c r="AG3418">
        <v>30.287458999999998</v>
      </c>
    </row>
    <row r="3419" spans="1:33" x14ac:dyDescent="0.3">
      <c r="A3419" s="12" t="s">
        <v>7290</v>
      </c>
      <c r="B3419" s="12" t="s">
        <v>7291</v>
      </c>
      <c r="C3419" s="16" t="str">
        <f>[1]!s_info_mkt(A3419)</f>
        <v>主板</v>
      </c>
      <c r="D3419" s="16" t="str">
        <f>[1]!s_ipo_listeddate(A3419)</f>
        <v>2015-05-29</v>
      </c>
      <c r="E3419" s="16" t="str">
        <f>[1]!lastradeday_s("000002","")</f>
        <v>2026-06-22</v>
      </c>
      <c r="F3419" s="16" t="str">
        <f>[1]!s_info_industry_csrc2023(A3419,"",3)</f>
        <v>租赁业</v>
      </c>
      <c r="G3419" s="16" t="str">
        <f>[1]!s_info_industry_csrc2023(A3419,"",1)</f>
        <v>租赁和商务服务业</v>
      </c>
      <c r="H3419" s="16">
        <f>[1]!s_is(A3419,83,"FY","YTD","20251231",1,"",100000000)</f>
        <v>59.852619828199998</v>
      </c>
      <c r="I3419" s="16">
        <f>[1]!s_is(A3419,83,"FY","YTD","20241231",1,"",100000000)</f>
        <v>51.713194173699996</v>
      </c>
      <c r="J3419" s="16">
        <f t="shared" si="159"/>
        <v>0.15739553095792913</v>
      </c>
      <c r="K3419" s="16">
        <f>[1]!s_is(A3419,61,"FY","YTD","20251231",1,"",100000000)</f>
        <v>5.2715329664999997</v>
      </c>
      <c r="L3419" s="16">
        <f>[1]!s_is(A3419,61,"FY","YTD","20241231",1,"",100000000)</f>
        <v>6.0472389857000008</v>
      </c>
      <c r="M3419" s="16">
        <f t="shared" si="160"/>
        <v>-0.1282744110220094</v>
      </c>
      <c r="N3419" s="16">
        <f>[1]!s_fa_roe(A3419,"20251231")</f>
        <v>8.3188999999999993</v>
      </c>
      <c r="O3419" s="16">
        <f>[1]!s_stmnote_rdexp(A3419,"20251231",1,10000)</f>
        <v>6328.4727890000004</v>
      </c>
      <c r="P3419" s="20">
        <f t="shared" si="161"/>
        <v>1.0573426538663049E-2</v>
      </c>
      <c r="Q3419" s="16">
        <f>[1]!s_margin_tradingbalance(A3419,"",10000)</f>
        <v>52090.605100000001</v>
      </c>
      <c r="R3419" s="16">
        <f>[1]!s_margin_seclendingbalance(A3419,"",10000)</f>
        <v>62.125</v>
      </c>
      <c r="S3419" s="17">
        <f>[1]!s_val_ev(A3419,"",100000000)</f>
        <v>99.728712049999999</v>
      </c>
      <c r="T3419" s="17">
        <f>[1]!share_freesharesmv(A3419,"",100000000)</f>
        <v>75.886028850000002</v>
      </c>
      <c r="U3419" s="17">
        <f>[1]!s_dq_amount_btin(A3419,E3419,100000000)</f>
        <v>2.5647013300000001</v>
      </c>
      <c r="V3419" s="17">
        <f>[1]!s_dq_turn(A3419,E3419)</f>
        <v>2.6305471073212359</v>
      </c>
      <c r="W3419" s="2">
        <f>[1]!s_pq_amount(A3419,"20260101","",100000000)</f>
        <v>519.85092603999999</v>
      </c>
      <c r="X3419" s="2">
        <f>[1]!s_pq_avgamount(A3419,"20260101","",100000000)</f>
        <v>4.7259175094545451</v>
      </c>
      <c r="Y3419" s="17">
        <f>[1]!s_ipo_dilutedpe(A3419)</f>
        <v>22.98</v>
      </c>
      <c r="Z3419" s="12">
        <f>[1]!s_ipo_collection_total(A3419,100000000)</f>
        <v>4.1650739999999997</v>
      </c>
      <c r="AA3419" s="2">
        <f>[1]!s_val_pe_ttm(A3419,E3419)</f>
        <v>22.387746810913086</v>
      </c>
      <c r="AB3419" s="5">
        <f>[1]!s_info_zjtxornot1(A3419,"")</f>
        <v>0</v>
      </c>
      <c r="AC3419" s="22" t="str">
        <f>[1]!s_info_nature1(A3419,"")</f>
        <v>地方国有企业</v>
      </c>
      <c r="AD3419" s="6" t="str">
        <f>[1]!s_info_city(A3419)</f>
        <v>杭州市</v>
      </c>
      <c r="AE3419" s="6" t="str">
        <f>[1]!s_info_province(A3419)</f>
        <v>浙江省</v>
      </c>
      <c r="AF3419">
        <v>120.153576</v>
      </c>
      <c r="AG3419">
        <v>30.287458999999998</v>
      </c>
    </row>
    <row r="3420" spans="1:33" x14ac:dyDescent="0.3">
      <c r="A3420" s="12" t="s">
        <v>7292</v>
      </c>
      <c r="B3420" s="12" t="s">
        <v>7293</v>
      </c>
      <c r="C3420" s="16" t="str">
        <f>[1]!s_info_mkt(A3420)</f>
        <v>主板</v>
      </c>
      <c r="D3420" s="16" t="str">
        <f>[1]!s_ipo_listeddate(A3420)</f>
        <v>2005-05-10</v>
      </c>
      <c r="E3420" s="16" t="str">
        <f>[1]!lastradeday_s("000002","")</f>
        <v>2026-06-22</v>
      </c>
      <c r="F3420" s="16" t="str">
        <f>[1]!s_info_industry_csrc2023(A3420,"",3)</f>
        <v>木材加工和木、竹、藤、棕、草制品业</v>
      </c>
      <c r="G3420" s="16" t="str">
        <f>[1]!s_info_industry_csrc2023(A3420,"",1)</f>
        <v>制造业</v>
      </c>
      <c r="H3420" s="16">
        <f>[1]!s_is(A3420,83,"FY","YTD","20251231",1,"",100000000)</f>
        <v>88.825229047400001</v>
      </c>
      <c r="I3420" s="16">
        <f>[1]!s_is(A3420,83,"FY","YTD","20241231",1,"",100000000)</f>
        <v>91.888394299300003</v>
      </c>
      <c r="J3420" s="16">
        <f t="shared" si="159"/>
        <v>-3.3335714213512335E-2</v>
      </c>
      <c r="K3420" s="16">
        <f>[1]!s_is(A3420,61,"FY","YTD","20251231",1,"",100000000)</f>
        <v>7.0228535049000005</v>
      </c>
      <c r="L3420" s="16">
        <f>[1]!s_is(A3420,61,"FY","YTD","20241231",1,"",100000000)</f>
        <v>5.8525368002999993</v>
      </c>
      <c r="M3420" s="16">
        <f t="shared" si="160"/>
        <v>0.19996742344960752</v>
      </c>
      <c r="N3420" s="16">
        <f>[1]!s_fa_roe(A3420,"20251231")</f>
        <v>22.113399999999999</v>
      </c>
      <c r="O3420" s="16">
        <f>[1]!s_stmnote_rdexp(A3420,"20251231",1,10000)</f>
        <v>5824.1639509999995</v>
      </c>
      <c r="P3420" s="20">
        <f t="shared" si="161"/>
        <v>6.556880306936263E-3</v>
      </c>
      <c r="Q3420" s="16">
        <f>[1]!s_margin_tradingbalance(A3420,"",10000)</f>
        <v>2200.5823999999998</v>
      </c>
      <c r="R3420" s="16">
        <f>[1]!s_margin_seclendingbalance(A3420,"",10000)</f>
        <v>153.89250000000001</v>
      </c>
      <c r="S3420" s="17">
        <f>[1]!s_val_ev(A3420,"",100000000)</f>
        <v>100.81516932</v>
      </c>
      <c r="T3420" s="17">
        <f>[1]!share_freesharesmv(A3420,"",100000000)</f>
        <v>54.778950661500005</v>
      </c>
      <c r="U3420" s="17">
        <f>[1]!s_dq_amount_btin(A3420,E3420,100000000)</f>
        <v>1.01102947</v>
      </c>
      <c r="V3420" s="17">
        <f>[1]!s_dq_turn(A3420,E3420)</f>
        <v>1.0420055655457314</v>
      </c>
      <c r="W3420" s="2">
        <f>[1]!s_pq_amount(A3420,"20260101","",100000000)</f>
        <v>182.76274505000001</v>
      </c>
      <c r="X3420" s="2">
        <f>[1]!s_pq_avgamount(A3420,"20260101","",100000000)</f>
        <v>1.6614795004545453</v>
      </c>
      <c r="Y3420" s="17">
        <f>[1]!s_ipo_dilutedpe(A3420)</f>
        <v>22.64</v>
      </c>
      <c r="Z3420" s="12">
        <f>[1]!s_ipo_collection_total(A3420,100000000)</f>
        <v>2.0916000000000001</v>
      </c>
      <c r="AA3420" s="2">
        <f>[1]!s_val_pe_ttm(A3420,E3420)</f>
        <v>13.456828117370605</v>
      </c>
      <c r="AB3420" s="5">
        <f>[1]!s_info_zjtxornot1(A3420,"")</f>
        <v>0</v>
      </c>
      <c r="AC3420" s="22" t="str">
        <f>[1]!s_info_nature1(A3420,"")</f>
        <v>民营企业</v>
      </c>
      <c r="AD3420" s="6" t="str">
        <f>[1]!s_info_city(A3420)</f>
        <v>湖州市</v>
      </c>
      <c r="AE3420" s="6" t="str">
        <f>[1]!s_info_province(A3420)</f>
        <v>浙江省</v>
      </c>
      <c r="AF3420">
        <v>120.10239799999999</v>
      </c>
      <c r="AG3420">
        <v>30.867197999999998</v>
      </c>
    </row>
    <row r="3421" spans="1:33" x14ac:dyDescent="0.3">
      <c r="A3421" s="12" t="s">
        <v>7294</v>
      </c>
      <c r="B3421" s="12" t="s">
        <v>7295</v>
      </c>
      <c r="C3421" s="16" t="str">
        <f>[1]!s_info_mkt(A3421)</f>
        <v>主板</v>
      </c>
      <c r="D3421" s="16" t="str">
        <f>[1]!s_ipo_listeddate(A3421)</f>
        <v>2022-08-18</v>
      </c>
      <c r="E3421" s="16" t="str">
        <f>[1]!lastradeday_s("000002","")</f>
        <v>2026-06-22</v>
      </c>
      <c r="F3421" s="16" t="str">
        <f>[1]!s_info_industry_csrc2023(A3421,"",3)</f>
        <v>其他制造业</v>
      </c>
      <c r="G3421" s="16" t="str">
        <f>[1]!s_info_industry_csrc2023(A3421,"",1)</f>
        <v>制造业</v>
      </c>
      <c r="H3421" s="16">
        <f>[1]!s_is(A3421,83,"FY","YTD","20251231",1,"",100000000)</f>
        <v>17.3373881252</v>
      </c>
      <c r="I3421" s="16">
        <f>[1]!s_is(A3421,83,"FY","YTD","20241231",1,"",100000000)</f>
        <v>13.100061219500001</v>
      </c>
      <c r="J3421" s="16">
        <f t="shared" si="159"/>
        <v>0.3234585575365525</v>
      </c>
      <c r="K3421" s="16">
        <f>[1]!s_is(A3421,61,"FY","YTD","20251231",1,"",100000000)</f>
        <v>1.1587416749999999</v>
      </c>
      <c r="L3421" s="16">
        <f>[1]!s_is(A3421,61,"FY","YTD","20241231",1,"",100000000)</f>
        <v>1.6428070159999999</v>
      </c>
      <c r="M3421" s="16">
        <f t="shared" si="160"/>
        <v>-0.29465745902317231</v>
      </c>
      <c r="N3421" s="16">
        <f>[1]!s_fa_roe(A3421,"20251231")</f>
        <v>8.4636999999999993</v>
      </c>
      <c r="O3421" s="16">
        <f>[1]!s_stmnote_rdexp(A3421,"20251231",1,10000)</f>
        <v>2471.7874670000001</v>
      </c>
      <c r="P3421" s="20">
        <f t="shared" si="161"/>
        <v>1.4256977170668756E-2</v>
      </c>
      <c r="Q3421" s="16">
        <f>[1]!s_margin_tradingbalance(A3421,"",10000)</f>
        <v>0</v>
      </c>
      <c r="R3421" s="16">
        <f>[1]!s_margin_seclendingbalance(A3421,"",10000)</f>
        <v>0</v>
      </c>
      <c r="S3421" s="17">
        <f>[1]!s_val_ev(A3421,"",100000000)</f>
        <v>26.743689</v>
      </c>
      <c r="T3421" s="17">
        <f>[1]!share_freesharesmv(A3421,"",100000000)</f>
        <v>10.718316875999999</v>
      </c>
      <c r="U3421" s="17">
        <f>[1]!s_dq_amount_btin(A3421,E3421,100000000)</f>
        <v>0.34289777999999999</v>
      </c>
      <c r="V3421" s="17">
        <f>[1]!s_dq_turn(A3421,E3421)</f>
        <v>2.1931511857859229</v>
      </c>
      <c r="W3421" s="2">
        <f>[1]!s_pq_amount(A3421,"20260101","",100000000)</f>
        <v>37.076960749999998</v>
      </c>
      <c r="X3421" s="2">
        <f>[1]!s_pq_avgamount(A3421,"20260101","",100000000)</f>
        <v>0.33706327954545451</v>
      </c>
      <c r="Y3421" s="17">
        <f>[1]!s_ipo_dilutedpe(A3421)</f>
        <v>14.73</v>
      </c>
      <c r="Z3421" s="12">
        <f>[1]!s_ipo_collection_total(A3421,100000000)</f>
        <v>4.6751100000000001</v>
      </c>
      <c r="AA3421" s="2">
        <f>[1]!s_val_pe_ttm(A3421,E3421)</f>
        <v>23.623464584350586</v>
      </c>
      <c r="AB3421" s="5">
        <f>[1]!s_info_zjtxornot1(A3421,"")</f>
        <v>0</v>
      </c>
      <c r="AC3421" s="22" t="str">
        <f>[1]!s_info_nature1(A3421,"")</f>
        <v>民营企业</v>
      </c>
      <c r="AD3421" s="6" t="str">
        <f>[1]!s_info_city(A3421)</f>
        <v>温州市</v>
      </c>
      <c r="AE3421" s="6" t="str">
        <f>[1]!s_info_province(A3421)</f>
        <v>浙江省</v>
      </c>
      <c r="AF3421">
        <v>120.672111</v>
      </c>
      <c r="AG3421">
        <v>28.000575000000001</v>
      </c>
    </row>
    <row r="3422" spans="1:33" x14ac:dyDescent="0.3">
      <c r="A3422" s="12" t="s">
        <v>7296</v>
      </c>
      <c r="B3422" s="12" t="s">
        <v>7297</v>
      </c>
      <c r="C3422" s="16" t="str">
        <f>[1]!s_info_mkt(A3422)</f>
        <v>主板</v>
      </c>
      <c r="D3422" s="16" t="str">
        <f>[1]!s_ipo_listeddate(A3422)</f>
        <v>2017-05-17</v>
      </c>
      <c r="E3422" s="16" t="str">
        <f>[1]!lastradeday_s("000002","")</f>
        <v>2026-06-22</v>
      </c>
      <c r="F3422" s="16" t="str">
        <f>[1]!s_info_industry_csrc2023(A3422,"",3)</f>
        <v>汽车制造业</v>
      </c>
      <c r="G3422" s="16" t="str">
        <f>[1]!s_info_industry_csrc2023(A3422,"",1)</f>
        <v>制造业</v>
      </c>
      <c r="H3422" s="16">
        <f>[1]!s_is(A3422,83,"FY","YTD","20251231",1,"",100000000)</f>
        <v>13.522495467400001</v>
      </c>
      <c r="I3422" s="16">
        <f>[1]!s_is(A3422,83,"FY","YTD","20241231",1,"",100000000)</f>
        <v>15.999232148699999</v>
      </c>
      <c r="J3422" s="16">
        <f t="shared" si="159"/>
        <v>-0.15480347170918718</v>
      </c>
      <c r="K3422" s="16">
        <f>[1]!s_is(A3422,61,"FY","YTD","20251231",1,"",100000000)</f>
        <v>1.494164665</v>
      </c>
      <c r="L3422" s="16">
        <f>[1]!s_is(A3422,61,"FY","YTD","20241231",1,"",100000000)</f>
        <v>1.7286227940000001</v>
      </c>
      <c r="M3422" s="16">
        <f t="shared" si="160"/>
        <v>-0.13563290372763653</v>
      </c>
      <c r="N3422" s="16">
        <f>[1]!s_fa_roe(A3422,"20251231")</f>
        <v>6.0308999999999999</v>
      </c>
      <c r="O3422" s="16">
        <f>[1]!s_stmnote_rdexp(A3422,"20251231",1,10000)</f>
        <v>5805.3278540000001</v>
      </c>
      <c r="P3422" s="20">
        <f t="shared" si="161"/>
        <v>4.2930891476321592E-2</v>
      </c>
      <c r="Q3422" s="16">
        <f>[1]!s_margin_tradingbalance(A3422,"",10000)</f>
        <v>12175.272000000001</v>
      </c>
      <c r="R3422" s="16">
        <f>[1]!s_margin_seclendingbalance(A3422,"",10000)</f>
        <v>15.9732</v>
      </c>
      <c r="S3422" s="17">
        <f>[1]!s_val_ev(A3422,"",100000000)</f>
        <v>42.563313752999996</v>
      </c>
      <c r="T3422" s="17">
        <f>[1]!share_freesharesmv(A3422,"",100000000)</f>
        <v>15.000466060000001</v>
      </c>
      <c r="U3422" s="17">
        <f>[1]!s_dq_amount_btin(A3422,E3422,100000000)</f>
        <v>0.55944254000000004</v>
      </c>
      <c r="V3422" s="17">
        <f>[1]!s_dq_turn(A3422,E3422)</f>
        <v>1.3438107693381505</v>
      </c>
      <c r="W3422" s="2">
        <f>[1]!s_pq_amount(A3422,"20260101","",100000000)</f>
        <v>76.851998870000003</v>
      </c>
      <c r="X3422" s="2">
        <f>[1]!s_pq_avgamount(A3422,"20260101","",100000000)</f>
        <v>0.69865453518181819</v>
      </c>
      <c r="Y3422" s="17">
        <f>[1]!s_ipo_dilutedpe(A3422)</f>
        <v>21.96</v>
      </c>
      <c r="Z3422" s="12">
        <f>[1]!s_ipo_collection_total(A3422,100000000)</f>
        <v>6.48</v>
      </c>
      <c r="AA3422" s="2">
        <f>[1]!s_val_pe_ttm(A3422,E3422)</f>
        <v>30.388641357421875</v>
      </c>
      <c r="AB3422" s="5">
        <f>[1]!s_info_zjtxornot1(A3422,"")</f>
        <v>0</v>
      </c>
      <c r="AC3422" s="22" t="str">
        <f>[1]!s_info_nature1(A3422,"")</f>
        <v>外资企业</v>
      </c>
      <c r="AD3422" s="6" t="str">
        <f>[1]!s_info_city(A3422)</f>
        <v>重庆市</v>
      </c>
      <c r="AE3422" s="6" t="str">
        <f>[1]!s_info_province(A3422)</f>
        <v>重庆</v>
      </c>
      <c r="AF3422">
        <v>106.50496200000001</v>
      </c>
      <c r="AG3422">
        <v>29.533155000000001</v>
      </c>
    </row>
    <row r="3423" spans="1:33" x14ac:dyDescent="0.3">
      <c r="A3423" s="12" t="s">
        <v>7298</v>
      </c>
      <c r="B3423" s="12" t="s">
        <v>7299</v>
      </c>
      <c r="C3423" s="16" t="str">
        <f>[1]!s_info_mkt(A3423)</f>
        <v>创业板</v>
      </c>
      <c r="D3423" s="16" t="str">
        <f>[1]!s_ipo_listeddate(A3423)</f>
        <v>2021-07-22</v>
      </c>
      <c r="E3423" s="16" t="str">
        <f>[1]!lastradeday_s("000002","")</f>
        <v>2026-06-22</v>
      </c>
      <c r="F3423" s="16" t="str">
        <f>[1]!s_info_industry_csrc2023(A3423,"",3)</f>
        <v>专用设备制造业</v>
      </c>
      <c r="G3423" s="16" t="str">
        <f>[1]!s_info_industry_csrc2023(A3423,"",1)</f>
        <v>制造业</v>
      </c>
      <c r="H3423" s="16">
        <f>[1]!s_is(A3423,83,"FY","YTD","20251231",1,"",100000000)</f>
        <v>6.1622409189999994</v>
      </c>
      <c r="I3423" s="16">
        <f>[1]!s_is(A3423,83,"FY","YTD","20241231",1,"",100000000)</f>
        <v>20.539249574500001</v>
      </c>
      <c r="J3423" s="16">
        <f t="shared" si="159"/>
        <v>-0.69997730946068359</v>
      </c>
      <c r="K3423" s="16">
        <f>[1]!s_is(A3423,61,"FY","YTD","20251231",1,"",100000000)</f>
        <v>-13.4552780431</v>
      </c>
      <c r="L3423" s="16">
        <f>[1]!s_is(A3423,61,"FY","YTD","20241231",1,"",100000000)</f>
        <v>-7.7149340442999996</v>
      </c>
      <c r="M3423" s="16">
        <f t="shared" si="160"/>
        <v>-0.74405613396541226</v>
      </c>
      <c r="N3423" s="16">
        <f>[1]!s_fa_roe(A3423,"20251231")</f>
        <v>-461.29320000000001</v>
      </c>
      <c r="O3423" s="16">
        <f>[1]!s_stmnote_rdexp(A3423,"20251231",1,10000)</f>
        <v>7728.5002049999994</v>
      </c>
      <c r="P3423" s="20">
        <f t="shared" si="161"/>
        <v>0.12541704075818849</v>
      </c>
      <c r="Q3423" s="16">
        <f>[1]!s_margin_tradingbalance(A3423,"",10000)</f>
        <v>6917.3872000000001</v>
      </c>
      <c r="R3423" s="16">
        <f>[1]!s_margin_seclendingbalance(A3423,"",10000)</f>
        <v>0</v>
      </c>
      <c r="S3423" s="17">
        <f>[1]!s_val_ev(A3423,"",100000000)</f>
        <v>20.238333000000001</v>
      </c>
      <c r="T3423" s="17">
        <f>[1]!share_freesharesmv(A3423,"",100000000)</f>
        <v>14.221805</v>
      </c>
      <c r="U3423" s="17">
        <f>[1]!s_dq_amount_btin(A3423,E3423,100000000)</f>
        <v>1.5568245700000001</v>
      </c>
      <c r="V3423" s="17">
        <f>[1]!s_dq_turn(A3423,E3423)</f>
        <v>7.9020993518688805</v>
      </c>
      <c r="W3423" s="2">
        <f>[1]!s_pq_amount(A3423,"20260101","",100000000)</f>
        <v>169.36064150000001</v>
      </c>
      <c r="X3423" s="2">
        <f>[1]!s_pq_avgamount(A3423,"20260101","",100000000)</f>
        <v>1.5537673532110092</v>
      </c>
      <c r="Y3423" s="17">
        <f>[1]!s_ipo_dilutedpe(A3423)</f>
        <v>13.82</v>
      </c>
      <c r="Z3423" s="12">
        <f>[1]!s_ipo_collection_total(A3423,100000000)</f>
        <v>2.0333333740000001</v>
      </c>
      <c r="AA3423" s="2">
        <f>[1]!s_val_pe_ttm(A3423,E3423)</f>
        <v>-1.3350827693939209</v>
      </c>
      <c r="AB3423" s="5">
        <f>[1]!s_info_zjtxornot1(A3423,"")</f>
        <v>1</v>
      </c>
      <c r="AC3423" s="22" t="str">
        <f>[1]!s_info_nature1(A3423,"")</f>
        <v>民营企业</v>
      </c>
      <c r="AD3423" s="6" t="str">
        <f>[1]!s_info_city(A3423)</f>
        <v>苏州市</v>
      </c>
      <c r="AE3423" s="6" t="str">
        <f>[1]!s_info_province(A3423)</f>
        <v>江苏省</v>
      </c>
      <c r="AF3423">
        <v>120.619585</v>
      </c>
      <c r="AG3423">
        <v>31.299378999999998</v>
      </c>
    </row>
    <row r="3424" spans="1:33" x14ac:dyDescent="0.3">
      <c r="A3424" s="12" t="s">
        <v>7300</v>
      </c>
      <c r="B3424" s="12" t="s">
        <v>7301</v>
      </c>
      <c r="C3424" s="16" t="str">
        <f>[1]!s_info_mkt(A3424)</f>
        <v>主板</v>
      </c>
      <c r="D3424" s="16" t="str">
        <f>[1]!s_ipo_listeddate(A3424)</f>
        <v>2019-03-26</v>
      </c>
      <c r="E3424" s="16" t="str">
        <f>[1]!lastradeday_s("000002","")</f>
        <v>2026-06-22</v>
      </c>
      <c r="F3424" s="16" t="str">
        <f>[1]!s_info_industry_csrc2023(A3424,"",3)</f>
        <v>货币金融服务</v>
      </c>
      <c r="G3424" s="16" t="str">
        <f>[1]!s_info_industry_csrc2023(A3424,"",1)</f>
        <v>金融业</v>
      </c>
      <c r="H3424" s="16">
        <f>[1]!s_is(A3424,83,"FY","YTD","20251231",1,"",100000000)</f>
        <v>100.271</v>
      </c>
      <c r="I3424" s="16">
        <f>[1]!s_is(A3424,83,"FY","YTD","20241231",1,"",100000000)</f>
        <v>110.33073</v>
      </c>
      <c r="J3424" s="16">
        <f t="shared" si="159"/>
        <v>-9.1177951963156589E-2</v>
      </c>
      <c r="K3424" s="16">
        <f>[1]!s_is(A3424,61,"FY","YTD","20251231",1,"",100000000)</f>
        <v>31.282119999999999</v>
      </c>
      <c r="L3424" s="16">
        <f>[1]!s_is(A3424,61,"FY","YTD","20241231",1,"",100000000)</f>
        <v>28.564830000000001</v>
      </c>
      <c r="M3424" s="16">
        <f t="shared" si="160"/>
        <v>9.5127119608273469E-2</v>
      </c>
      <c r="N3424" s="16">
        <f>[1]!s_fa_roe(A3424,"20251231")</f>
        <v>7.2887000000000004</v>
      </c>
      <c r="O3424" s="16">
        <f>[1]!s_stmnote_rdexp(A3424,"20251231",1,10000)</f>
        <v>0</v>
      </c>
      <c r="P3424" s="20">
        <f t="shared" si="161"/>
        <v>0</v>
      </c>
      <c r="Q3424" s="16">
        <f>[1]!s_margin_tradingbalance(A3424,"",10000)</f>
        <v>92330.754700000005</v>
      </c>
      <c r="R3424" s="16">
        <f>[1]!s_margin_seclendingbalance(A3424,"",10000)</f>
        <v>336.76440000000002</v>
      </c>
      <c r="S3424" s="17">
        <f>[1]!s_val_ev(A3424,"",100000000)</f>
        <v>157.77970146439998</v>
      </c>
      <c r="T3424" s="17">
        <f>[1]!share_freesharesmv(A3424,"",100000000)</f>
        <v>117.30828191879999</v>
      </c>
      <c r="U3424" s="17">
        <f>[1]!s_dq_amount_btin(A3424,E3424,100000000)</f>
        <v>1.11717003</v>
      </c>
      <c r="V3424" s="17">
        <f>[1]!s_dq_turn(A3424,E3424)</f>
        <v>0.73152815974600094</v>
      </c>
      <c r="W3424" s="2">
        <f>[1]!s_pq_amount(A3424,"20260101","",100000000)</f>
        <v>182.38494976999999</v>
      </c>
      <c r="X3424" s="2">
        <f>[1]!s_pq_avgamount(A3424,"20260101","",100000000)</f>
        <v>1.6580449979090908</v>
      </c>
      <c r="Y3424" s="17">
        <f>[1]!s_ipo_dilutedpe(A3424)</f>
        <v>10.74</v>
      </c>
      <c r="Z3424" s="12">
        <f>[1]!s_ipo_collection_total(A3424,100000000)</f>
        <v>22.000000017600001</v>
      </c>
      <c r="AA3424" s="2">
        <f>[1]!s_val_pe_ttm(A3424,E3424)</f>
        <v>4.9392285346984863</v>
      </c>
      <c r="AB3424" s="5">
        <f>[1]!s_info_zjtxornot1(A3424,"")</f>
        <v>0</v>
      </c>
      <c r="AC3424" s="22" t="str">
        <f>[1]!s_info_nature1(A3424,"")</f>
        <v>公众企业</v>
      </c>
      <c r="AD3424" s="6" t="str">
        <f>[1]!s_info_city(A3424)</f>
        <v>青岛市</v>
      </c>
      <c r="AE3424" s="6" t="str">
        <f>[1]!s_info_province(A3424)</f>
        <v>山东省</v>
      </c>
      <c r="AF3424">
        <v>120.35517299999999</v>
      </c>
      <c r="AG3424">
        <v>36.082982000000001</v>
      </c>
    </row>
    <row r="3425" spans="1:33" x14ac:dyDescent="0.3">
      <c r="A3425" s="12" t="s">
        <v>7302</v>
      </c>
      <c r="B3425" s="12" t="s">
        <v>7303</v>
      </c>
      <c r="C3425" s="16" t="str">
        <f>[1]!s_info_mkt(A3425)</f>
        <v>主板</v>
      </c>
      <c r="D3425" s="16" t="str">
        <f>[1]!s_ipo_listeddate(A3425)</f>
        <v>2001-06-28</v>
      </c>
      <c r="E3425" s="16" t="str">
        <f>[1]!lastradeday_s("000002","")</f>
        <v>2026-06-22</v>
      </c>
      <c r="F3425" s="16" t="str">
        <f>[1]!s_info_industry_csrc2023(A3425,"",3)</f>
        <v>食品制造业</v>
      </c>
      <c r="G3425" s="16" t="str">
        <f>[1]!s_info_industry_csrc2023(A3425,"",1)</f>
        <v>制造业</v>
      </c>
      <c r="H3425" s="16">
        <f>[1]!s_is(A3425,83,"FY","YTD","20251231",1,"",100000000)</f>
        <v>27.519702566199999</v>
      </c>
      <c r="I3425" s="16">
        <f>[1]!s_is(A3425,83,"FY","YTD","20241231",1,"",100000000)</f>
        <v>28.043388171799997</v>
      </c>
      <c r="J3425" s="16">
        <f t="shared" si="159"/>
        <v>-1.8674120344937761E-2</v>
      </c>
      <c r="K3425" s="16">
        <f>[1]!s_is(A3425,61,"FY","YTD","20251231",1,"",100000000)</f>
        <v>0.41482810700000006</v>
      </c>
      <c r="L3425" s="16">
        <f>[1]!s_is(A3425,61,"FY","YTD","20241231",1,"",100000000)</f>
        <v>0.43659443549999999</v>
      </c>
      <c r="M3425" s="16">
        <f t="shared" si="160"/>
        <v>-4.985480054291698E-2</v>
      </c>
      <c r="N3425" s="16">
        <f>[1]!s_fa_roe(A3425,"20251231")</f>
        <v>1.7064999999999999</v>
      </c>
      <c r="O3425" s="16">
        <f>[1]!s_stmnote_rdexp(A3425,"20251231",1,10000)</f>
        <v>2140.5051619999999</v>
      </c>
      <c r="P3425" s="20">
        <f t="shared" si="161"/>
        <v>7.7780824732785877E-3</v>
      </c>
      <c r="Q3425" s="16">
        <f>[1]!s_margin_tradingbalance(A3425,"",10000)</f>
        <v>0</v>
      </c>
      <c r="R3425" s="16">
        <f>[1]!s_margin_seclendingbalance(A3425,"",10000)</f>
        <v>0</v>
      </c>
      <c r="S3425" s="17">
        <f>[1]!s_val_ev(A3425,"",100000000)</f>
        <v>24.767711154000001</v>
      </c>
      <c r="T3425" s="17">
        <f>[1]!share_freesharesmv(A3425,"",100000000)</f>
        <v>15.902796036499998</v>
      </c>
      <c r="U3425" s="17">
        <f>[1]!s_dq_amount_btin(A3425,E3425,100000000)</f>
        <v>0.46934853999999998</v>
      </c>
      <c r="V3425" s="17">
        <f>[1]!s_dq_turn(A3425,E3425)</f>
        <v>1.9167357574877506</v>
      </c>
      <c r="W3425" s="2">
        <f>[1]!s_pq_amount(A3425,"20260101","",100000000)</f>
        <v>51.157877790000001</v>
      </c>
      <c r="X3425" s="2">
        <f>[1]!s_pq_avgamount(A3425,"20260101","",100000000)</f>
        <v>0.46507161627272725</v>
      </c>
      <c r="Y3425" s="17">
        <f>[1]!s_ipo_dilutedpe(A3425)</f>
        <v>34.520000000000003</v>
      </c>
      <c r="Z3425" s="12">
        <f>[1]!s_ipo_collection_total(A3425,100000000)</f>
        <v>1.74</v>
      </c>
      <c r="AA3425" s="2">
        <f>[1]!s_val_pe_ttm(A3425,E3425)</f>
        <v>17.136219024658203</v>
      </c>
      <c r="AB3425" s="5">
        <f>[1]!s_info_zjtxornot1(A3425,"")</f>
        <v>0</v>
      </c>
      <c r="AC3425" s="22" t="str">
        <f>[1]!s_info_nature1(A3425,"")</f>
        <v>地方国有企业</v>
      </c>
      <c r="AD3425" s="6" t="str">
        <f>[1]!s_info_city(A3425)</f>
        <v>乌鲁木齐市</v>
      </c>
      <c r="AE3425" s="6" t="str">
        <f>[1]!s_info_province(A3425)</f>
        <v>新疆维吾尔自治区</v>
      </c>
      <c r="AF3425">
        <v>87.617733000000001</v>
      </c>
      <c r="AG3425">
        <v>43.792817999999997</v>
      </c>
    </row>
    <row r="3426" spans="1:33" x14ac:dyDescent="0.3">
      <c r="A3426" s="12" t="s">
        <v>7304</v>
      </c>
      <c r="B3426" s="12" t="s">
        <v>7305</v>
      </c>
      <c r="C3426" s="16" t="str">
        <f>[1]!s_info_mkt(A3426)</f>
        <v>创业板</v>
      </c>
      <c r="D3426" s="16" t="str">
        <f>[1]!s_ipo_listeddate(A3426)</f>
        <v>2016-08-09</v>
      </c>
      <c r="E3426" s="16" t="str">
        <f>[1]!lastradeday_s("000002","")</f>
        <v>2026-06-22</v>
      </c>
      <c r="F3426" s="16" t="str">
        <f>[1]!s_info_industry_csrc2023(A3426,"",3)</f>
        <v>计算机、通信和其他电子设备制造业</v>
      </c>
      <c r="G3426" s="16" t="str">
        <f>[1]!s_info_industry_csrc2023(A3426,"",1)</f>
        <v>制造业</v>
      </c>
      <c r="H3426" s="16">
        <f>[1]!s_is(A3426,83,"FY","YTD","20251231",1,"",100000000)</f>
        <v>15.392762357000001</v>
      </c>
      <c r="I3426" s="16">
        <f>[1]!s_is(A3426,83,"FY","YTD","20241231",1,"",100000000)</f>
        <v>12.211899540599999</v>
      </c>
      <c r="J3426" s="16">
        <f t="shared" si="159"/>
        <v>0.26047240282519701</v>
      </c>
      <c r="K3426" s="16">
        <f>[1]!s_is(A3426,61,"FY","YTD","20251231",1,"",100000000)</f>
        <v>0.83418382400000002</v>
      </c>
      <c r="L3426" s="16">
        <f>[1]!s_is(A3426,61,"FY","YTD","20241231",1,"",100000000)</f>
        <v>-1.5046568937</v>
      </c>
      <c r="M3426" s="16">
        <f t="shared" si="160"/>
        <v>1.5544013572082305</v>
      </c>
      <c r="N3426" s="16">
        <f>[1]!s_fa_roe(A3426,"20251231")</f>
        <v>6.3817000000000004</v>
      </c>
      <c r="O3426" s="16">
        <f>[1]!s_stmnote_rdexp(A3426,"20251231",1,10000)</f>
        <v>13632.230013</v>
      </c>
      <c r="P3426" s="20">
        <f t="shared" si="161"/>
        <v>8.8562596477692115E-2</v>
      </c>
      <c r="Q3426" s="16">
        <f>[1]!s_margin_tradingbalance(A3426,"",10000)</f>
        <v>0</v>
      </c>
      <c r="R3426" s="16">
        <f>[1]!s_margin_seclendingbalance(A3426,"",10000)</f>
        <v>0</v>
      </c>
      <c r="S3426" s="17">
        <f>[1]!s_val_ev(A3426,"",100000000)</f>
        <v>51.404742296500004</v>
      </c>
      <c r="T3426" s="17">
        <f>[1]!share_freesharesmv(A3426,"",100000000)</f>
        <v>34.262222593800004</v>
      </c>
      <c r="U3426" s="17">
        <f>[1]!s_dq_amount_btin(A3426,E3426,100000000)</f>
        <v>2.0199932</v>
      </c>
      <c r="V3426" s="17">
        <f>[1]!s_dq_turn(A3426,E3426)</f>
        <v>4.1667947922497506</v>
      </c>
      <c r="W3426" s="2">
        <f>[1]!s_pq_amount(A3426,"20260101","",100000000)</f>
        <v>321.91456367000001</v>
      </c>
      <c r="X3426" s="2">
        <f>[1]!s_pq_avgamount(A3426,"20260101","",100000000)</f>
        <v>2.9264960333636361</v>
      </c>
      <c r="Y3426" s="17">
        <f>[1]!s_ipo_dilutedpe(A3426)</f>
        <v>22.98</v>
      </c>
      <c r="Z3426" s="12">
        <f>[1]!s_ipo_collection_total(A3426,100000000)</f>
        <v>2.6720000000000002</v>
      </c>
      <c r="AA3426" s="2">
        <f>[1]!s_val_pe_ttm(A3426,E3426)</f>
        <v>48.762050628662109</v>
      </c>
      <c r="AB3426" s="5">
        <f>[1]!s_info_zjtxornot1(A3426,"")</f>
        <v>1</v>
      </c>
      <c r="AC3426" s="22" t="str">
        <f>[1]!s_info_nature1(A3426,"")</f>
        <v>外资企业</v>
      </c>
      <c r="AD3426" s="6" t="str">
        <f>[1]!s_info_city(A3426)</f>
        <v>深圳市</v>
      </c>
      <c r="AE3426" s="6" t="str">
        <f>[1]!s_info_province(A3426)</f>
        <v>广东省</v>
      </c>
      <c r="AF3426">
        <v>114.085947</v>
      </c>
      <c r="AG3426">
        <v>22.547000000000001</v>
      </c>
    </row>
    <row r="3427" spans="1:33" x14ac:dyDescent="0.3">
      <c r="A3427" s="12" t="s">
        <v>7306</v>
      </c>
      <c r="B3427" s="12" t="s">
        <v>7307</v>
      </c>
      <c r="C3427" s="16" t="str">
        <f>[1]!s_info_mkt(A3427)</f>
        <v>主板</v>
      </c>
      <c r="D3427" s="16" t="str">
        <f>[1]!s_ipo_listeddate(A3427)</f>
        <v>2008-03-19</v>
      </c>
      <c r="E3427" s="16" t="str">
        <f>[1]!lastradeday_s("000002","")</f>
        <v>2026-06-22</v>
      </c>
      <c r="F3427" s="16" t="str">
        <f>[1]!s_info_industry_csrc2023(A3427,"",3)</f>
        <v>计算机、通信和其他电子设备制造业</v>
      </c>
      <c r="G3427" s="16" t="str">
        <f>[1]!s_info_industry_csrc2023(A3427,"",1)</f>
        <v>制造业</v>
      </c>
      <c r="H3427" s="16">
        <f>[1]!s_is(A3427,83,"FY","YTD","20251231",1,"",100000000)</f>
        <v>11.5777831662</v>
      </c>
      <c r="I3427" s="16">
        <f>[1]!s_is(A3427,83,"FY","YTD","20241231",1,"",100000000)</f>
        <v>8.7571549295000004</v>
      </c>
      <c r="J3427" s="16">
        <f t="shared" si="159"/>
        <v>0.32209413438584056</v>
      </c>
      <c r="K3427" s="16">
        <f>[1]!s_is(A3427,61,"FY","YTD","20251231",1,"",100000000)</f>
        <v>2.7857446451999999</v>
      </c>
      <c r="L3427" s="16">
        <f>[1]!s_is(A3427,61,"FY","YTD","20241231",1,"",100000000)</f>
        <v>2.1879022651</v>
      </c>
      <c r="M3427" s="16">
        <f t="shared" si="160"/>
        <v>0.27324912526322331</v>
      </c>
      <c r="N3427" s="16">
        <f>[1]!s_fa_roe(A3427,"20251231")</f>
        <v>16.683299999999999</v>
      </c>
      <c r="O3427" s="16">
        <f>[1]!s_stmnote_rdexp(A3427,"20251231",1,10000)</f>
        <v>10623.975983</v>
      </c>
      <c r="P3427" s="20">
        <f t="shared" si="161"/>
        <v>9.1761746013826473E-2</v>
      </c>
      <c r="Q3427" s="16">
        <f>[1]!s_margin_tradingbalance(A3427,"",10000)</f>
        <v>214377.67509999999</v>
      </c>
      <c r="R3427" s="16">
        <f>[1]!s_margin_seclendingbalance(A3427,"",10000)</f>
        <v>1778.81</v>
      </c>
      <c r="S3427" s="17">
        <f>[1]!s_val_ev(A3427,"",100000000)</f>
        <v>477.39780000000002</v>
      </c>
      <c r="T3427" s="17">
        <f>[1]!share_freesharesmv(A3427,"",100000000)</f>
        <v>386.54421605279998</v>
      </c>
      <c r="U3427" s="17">
        <f>[1]!s_dq_amount_btin(A3427,E3427,100000000)</f>
        <v>45.721674210000003</v>
      </c>
      <c r="V3427" s="17">
        <f>[1]!s_dq_turn(A3427,E3427)</f>
        <v>9.463921988332185</v>
      </c>
      <c r="W3427" s="2">
        <f>[1]!s_pq_amount(A3427,"20260101","",100000000)</f>
        <v>2903.8486209900002</v>
      </c>
      <c r="X3427" s="2">
        <f>[1]!s_pq_avgamount(A3427,"20260101","",100000000)</f>
        <v>26.398623827181815</v>
      </c>
      <c r="Y3427" s="17">
        <f>[1]!s_ipo_dilutedpe(A3427)</f>
        <v>29.96</v>
      </c>
      <c r="Z3427" s="12">
        <f>[1]!s_ipo_collection_total(A3427,100000000)</f>
        <v>3.70025</v>
      </c>
      <c r="AA3427" s="2">
        <f>[1]!s_val_pe_ttm(A3427,E3427)</f>
        <v>162.435302734375</v>
      </c>
      <c r="AB3427" s="5">
        <f>[1]!s_info_zjtxornot1(A3427,"")</f>
        <v>1</v>
      </c>
      <c r="AC3427" s="22" t="str">
        <f>[1]!s_info_nature1(A3427,"")</f>
        <v>中央国有企业</v>
      </c>
      <c r="AD3427" s="6" t="str">
        <f>[1]!s_info_city(A3427)</f>
        <v>福州市</v>
      </c>
      <c r="AE3427" s="6" t="str">
        <f>[1]!s_info_province(A3427)</f>
        <v>福建省</v>
      </c>
      <c r="AF3427">
        <v>119.30623900000001</v>
      </c>
      <c r="AG3427">
        <v>26.075302000000001</v>
      </c>
    </row>
    <row r="3428" spans="1:33" x14ac:dyDescent="0.3">
      <c r="A3428" s="12" t="s">
        <v>7308</v>
      </c>
      <c r="B3428" s="12" t="s">
        <v>7309</v>
      </c>
      <c r="C3428" s="16" t="str">
        <f>[1]!s_info_mkt(A3428)</f>
        <v>主板</v>
      </c>
      <c r="D3428" s="16" t="str">
        <f>[1]!s_ipo_listeddate(A3428)</f>
        <v>2017-03-30</v>
      </c>
      <c r="E3428" s="16" t="str">
        <f>[1]!lastradeday_s("000002","")</f>
        <v>2026-06-22</v>
      </c>
      <c r="F3428" s="16" t="str">
        <f>[1]!s_info_industry_csrc2023(A3428,"",3)</f>
        <v>化学原料和化学制品制造业</v>
      </c>
      <c r="G3428" s="16" t="str">
        <f>[1]!s_info_industry_csrc2023(A3428,"",1)</f>
        <v>制造业</v>
      </c>
      <c r="H3428" s="16">
        <f>[1]!s_is(A3428,83,"FY","YTD","20251231",1,"",100000000)</f>
        <v>6.1806161840999998</v>
      </c>
      <c r="I3428" s="16">
        <f>[1]!s_is(A3428,83,"FY","YTD","20241231",1,"",100000000)</f>
        <v>6.0117090859000006</v>
      </c>
      <c r="J3428" s="16">
        <f t="shared" si="159"/>
        <v>2.8096352598990126E-2</v>
      </c>
      <c r="K3428" s="16">
        <f>[1]!s_is(A3428,61,"FY","YTD","20251231",1,"",100000000)</f>
        <v>0.56672705040000004</v>
      </c>
      <c r="L3428" s="16">
        <f>[1]!s_is(A3428,61,"FY","YTD","20241231",1,"",100000000)</f>
        <v>0.64142274779999997</v>
      </c>
      <c r="M3428" s="16">
        <f t="shared" si="160"/>
        <v>-0.11645314678376602</v>
      </c>
      <c r="N3428" s="16">
        <f>[1]!s_fa_roe(A3428,"20251231")</f>
        <v>3.7765</v>
      </c>
      <c r="O3428" s="16">
        <f>[1]!s_stmnote_rdexp(A3428,"20251231",1,10000)</f>
        <v>3363.8652320000001</v>
      </c>
      <c r="P3428" s="20">
        <f t="shared" si="161"/>
        <v>5.4426049633267019E-2</v>
      </c>
      <c r="Q3428" s="16">
        <f>[1]!s_margin_tradingbalance(A3428,"",10000)</f>
        <v>0</v>
      </c>
      <c r="R3428" s="16">
        <f>[1]!s_margin_seclendingbalance(A3428,"",10000)</f>
        <v>0</v>
      </c>
      <c r="S3428" s="17">
        <f>[1]!s_val_ev(A3428,"",100000000)</f>
        <v>20.420967657999999</v>
      </c>
      <c r="T3428" s="17">
        <f>[1]!share_freesharesmv(A3428,"",100000000)</f>
        <v>12.073520157999999</v>
      </c>
      <c r="U3428" s="17">
        <f>[1]!s_dq_amount_btin(A3428,E3428,100000000)</f>
        <v>0.31455970999999999</v>
      </c>
      <c r="V3428" s="17">
        <f>[1]!s_dq_turn(A3428,E3428)</f>
        <v>1.5715442376418263</v>
      </c>
      <c r="W3428" s="2">
        <f>[1]!s_pq_amount(A3428,"20260101","",100000000)</f>
        <v>46.569725130000002</v>
      </c>
      <c r="X3428" s="2">
        <f>[1]!s_pq_avgamount(A3428,"20260101","",100000000)</f>
        <v>0.42336113754545457</v>
      </c>
      <c r="Y3428" s="17">
        <f>[1]!s_ipo_dilutedpe(A3428)</f>
        <v>20.010000000000002</v>
      </c>
      <c r="Z3428" s="12">
        <f>[1]!s_ipo_collection_total(A3428,100000000)</f>
        <v>3.23</v>
      </c>
      <c r="AA3428" s="2">
        <f>[1]!s_val_pe_ttm(A3428,E3428)</f>
        <v>34.718780517578125</v>
      </c>
      <c r="AB3428" s="5">
        <f>[1]!s_info_zjtxornot1(A3428,"")</f>
        <v>1</v>
      </c>
      <c r="AC3428" s="22" t="str">
        <f>[1]!s_info_nature1(A3428,"")</f>
        <v>民营企业</v>
      </c>
      <c r="AD3428" s="6" t="str">
        <f>[1]!s_info_city(A3428)</f>
        <v>南京市</v>
      </c>
      <c r="AE3428" s="6" t="str">
        <f>[1]!s_info_province(A3428)</f>
        <v>江苏省</v>
      </c>
      <c r="AF3428">
        <v>118.767413</v>
      </c>
      <c r="AG3428">
        <v>32.041544000000002</v>
      </c>
    </row>
    <row r="3429" spans="1:33" x14ac:dyDescent="0.3">
      <c r="A3429" s="12" t="s">
        <v>7310</v>
      </c>
      <c r="B3429" s="12" t="s">
        <v>7311</v>
      </c>
      <c r="C3429" s="16" t="str">
        <f>[1]!s_info_mkt(A3429)</f>
        <v>主板</v>
      </c>
      <c r="D3429" s="16" t="str">
        <f>[1]!s_ipo_listeddate(A3429)</f>
        <v>2022-12-05</v>
      </c>
      <c r="E3429" s="16" t="str">
        <f>[1]!lastradeday_s("000002","")</f>
        <v>2026-06-22</v>
      </c>
      <c r="F3429" s="16" t="str">
        <f>[1]!s_info_industry_csrc2023(A3429,"",3)</f>
        <v>专用设备制造业</v>
      </c>
      <c r="G3429" s="16" t="str">
        <f>[1]!s_info_industry_csrc2023(A3429,"",1)</f>
        <v>制造业</v>
      </c>
      <c r="H3429" s="16">
        <f>[1]!s_is(A3429,83,"FY","YTD","20251231",1,"",100000000)</f>
        <v>5.3540680737999997</v>
      </c>
      <c r="I3429" s="16">
        <f>[1]!s_is(A3429,83,"FY","YTD","20241231",1,"",100000000)</f>
        <v>4.8923934444999997</v>
      </c>
      <c r="J3429" s="16">
        <f t="shared" si="159"/>
        <v>9.4365801634169966E-2</v>
      </c>
      <c r="K3429" s="16">
        <f>[1]!s_is(A3429,61,"FY","YTD","20251231",1,"",100000000)</f>
        <v>1.3301360904999999</v>
      </c>
      <c r="L3429" s="16">
        <f>[1]!s_is(A3429,61,"FY","YTD","20241231",1,"",100000000)</f>
        <v>0.90183970579999995</v>
      </c>
      <c r="M3429" s="16">
        <f t="shared" si="160"/>
        <v>0.47491409165675258</v>
      </c>
      <c r="N3429" s="16">
        <f>[1]!s_fa_roe(A3429,"20251231")</f>
        <v>10.9978</v>
      </c>
      <c r="O3429" s="16">
        <f>[1]!s_stmnote_rdexp(A3429,"20251231",1,10000)</f>
        <v>3267.0516670000002</v>
      </c>
      <c r="P3429" s="20">
        <f t="shared" si="161"/>
        <v>6.1019987455655213E-2</v>
      </c>
      <c r="Q3429" s="16">
        <f>[1]!s_margin_tradingbalance(A3429,"",10000)</f>
        <v>0</v>
      </c>
      <c r="R3429" s="16">
        <f>[1]!s_margin_seclendingbalance(A3429,"",10000)</f>
        <v>0</v>
      </c>
      <c r="S3429" s="17">
        <f>[1]!s_val_ev(A3429,"",100000000)</f>
        <v>36.195067220399999</v>
      </c>
      <c r="T3429" s="17">
        <f>[1]!share_freesharesmv(A3429,"",100000000)</f>
        <v>12.486624984000001</v>
      </c>
      <c r="U3429" s="17">
        <f>[1]!s_dq_amount_btin(A3429,E3429,100000000)</f>
        <v>1.06900467</v>
      </c>
      <c r="V3429" s="17">
        <f>[1]!s_dq_turn(A3429,E3429)</f>
        <v>3.9713800506017258</v>
      </c>
      <c r="W3429" s="2">
        <f>[1]!s_pq_amount(A3429,"20260101","",100000000)</f>
        <v>86.575837910000004</v>
      </c>
      <c r="X3429" s="2">
        <f>[1]!s_pq_avgamount(A3429,"20260101","",100000000)</f>
        <v>0.78705307190909091</v>
      </c>
      <c r="Y3429" s="17">
        <f>[1]!s_ipo_dilutedpe(A3429)</f>
        <v>22.99</v>
      </c>
      <c r="Z3429" s="12">
        <f>[1]!s_ipo_collection_total(A3429,100000000)</f>
        <v>4.8631374000000003</v>
      </c>
      <c r="AA3429" s="2">
        <f>[1]!s_val_pe_ttm(A3429,E3429)</f>
        <v>25.055381774902344</v>
      </c>
      <c r="AB3429" s="5">
        <f>[1]!s_info_zjtxornot1(A3429,"")</f>
        <v>1</v>
      </c>
      <c r="AC3429" s="22" t="str">
        <f>[1]!s_info_nature1(A3429,"")</f>
        <v>民营企业</v>
      </c>
      <c r="AD3429" s="6" t="str">
        <f>[1]!s_info_city(A3429)</f>
        <v>温州市</v>
      </c>
      <c r="AE3429" s="6" t="str">
        <f>[1]!s_info_province(A3429)</f>
        <v>浙江省</v>
      </c>
      <c r="AF3429">
        <v>120.672111</v>
      </c>
      <c r="AG3429">
        <v>28.000575000000001</v>
      </c>
    </row>
    <row r="3430" spans="1:33" x14ac:dyDescent="0.3">
      <c r="A3430" s="12" t="s">
        <v>7312</v>
      </c>
      <c r="B3430" s="12" t="s">
        <v>7313</v>
      </c>
      <c r="C3430" s="16" t="str">
        <f>[1]!s_info_mkt(A3430)</f>
        <v>创业板</v>
      </c>
      <c r="D3430" s="16" t="str">
        <f>[1]!s_ipo_listeddate(A3430)</f>
        <v>2017-03-21</v>
      </c>
      <c r="E3430" s="16" t="str">
        <f>[1]!lastradeday_s("000002","")</f>
        <v>2026-06-22</v>
      </c>
      <c r="F3430" s="16" t="str">
        <f>[1]!s_info_industry_csrc2023(A3430,"",3)</f>
        <v>计算机、通信和其他电子设备制造业</v>
      </c>
      <c r="G3430" s="16" t="str">
        <f>[1]!s_info_industry_csrc2023(A3430,"",1)</f>
        <v>制造业</v>
      </c>
      <c r="H3430" s="16">
        <f>[1]!s_is(A3430,83,"FY","YTD","20251231",1,"",100000000)</f>
        <v>36.991521084699997</v>
      </c>
      <c r="I3430" s="16">
        <f>[1]!s_is(A3430,83,"FY","YTD","20241231",1,"",100000000)</f>
        <v>32.510134051800001</v>
      </c>
      <c r="J3430" s="16">
        <f t="shared" si="159"/>
        <v>0.13784584910537689</v>
      </c>
      <c r="K3430" s="16">
        <f>[1]!s_is(A3430,61,"FY","YTD","20251231",1,"",100000000)</f>
        <v>6.8542058351000001</v>
      </c>
      <c r="L3430" s="16">
        <f>[1]!s_is(A3430,61,"FY","YTD","20241231",1,"",100000000)</f>
        <v>5.8340324724999997</v>
      </c>
      <c r="M3430" s="16">
        <f t="shared" si="160"/>
        <v>0.17486590405672456</v>
      </c>
      <c r="N3430" s="16">
        <f>[1]!s_fa_roe(A3430,"20251231")</f>
        <v>17.7636</v>
      </c>
      <c r="O3430" s="16">
        <f>[1]!s_stmnote_rdexp(A3430,"20251231",1,10000)</f>
        <v>55799.682209000006</v>
      </c>
      <c r="P3430" s="20">
        <f t="shared" si="161"/>
        <v>0.15084451942712682</v>
      </c>
      <c r="Q3430" s="16">
        <f>[1]!s_margin_tradingbalance(A3430,"",10000)</f>
        <v>72760.119399999996</v>
      </c>
      <c r="R3430" s="16">
        <f>[1]!s_margin_seclendingbalance(A3430,"",10000)</f>
        <v>1229.5023000000001</v>
      </c>
      <c r="S3430" s="17">
        <f>[1]!s_val_ev(A3430,"",100000000)</f>
        <v>230.94040434679999</v>
      </c>
      <c r="T3430" s="17">
        <f>[1]!share_freesharesmv(A3430,"",100000000)</f>
        <v>142.17307914759999</v>
      </c>
      <c r="U3430" s="17">
        <f>[1]!s_dq_amount_btin(A3430,E3430,100000000)</f>
        <v>4.1176090500000004</v>
      </c>
      <c r="V3430" s="17">
        <f>[1]!s_dq_turn(A3430,E3430)</f>
        <v>2.2033162200919043</v>
      </c>
      <c r="W3430" s="2">
        <f>[1]!s_pq_amount(A3430,"20260101","",100000000)</f>
        <v>648.66508363000003</v>
      </c>
      <c r="X3430" s="2">
        <f>[1]!s_pq_avgamount(A3430,"20260101","",100000000)</f>
        <v>5.896955305727273</v>
      </c>
      <c r="Y3430" s="17">
        <f>[1]!s_ipo_dilutedpe(A3430)</f>
        <v>22.17</v>
      </c>
      <c r="Z3430" s="12">
        <f>[1]!s_ipo_collection_total(A3430,100000000)</f>
        <v>3.8054600000000001</v>
      </c>
      <c r="AA3430" s="2">
        <f>[1]!s_val_pe_ttm(A3430,E3430)</f>
        <v>34.568199157714844</v>
      </c>
      <c r="AB3430" s="5">
        <f>[1]!s_info_zjtxornot1(A3430,"")</f>
        <v>1</v>
      </c>
      <c r="AC3430" s="22" t="str">
        <f>[1]!s_info_nature1(A3430,"")</f>
        <v>民营企业</v>
      </c>
      <c r="AD3430" s="6" t="str">
        <f>[1]!s_info_city(A3430)</f>
        <v>上海市</v>
      </c>
      <c r="AE3430" s="6" t="str">
        <f>[1]!s_info_province(A3430)</f>
        <v>上海</v>
      </c>
      <c r="AF3430">
        <v>121.472644</v>
      </c>
      <c r="AG3430">
        <v>31.231705999999999</v>
      </c>
    </row>
    <row r="3431" spans="1:33" x14ac:dyDescent="0.3">
      <c r="A3431" s="12" t="s">
        <v>7314</v>
      </c>
      <c r="B3431" s="12" t="s">
        <v>7315</v>
      </c>
      <c r="C3431" s="16" t="str">
        <f>[1]!s_info_mkt(A3431)</f>
        <v>主板</v>
      </c>
      <c r="D3431" s="16" t="str">
        <f>[1]!s_ipo_listeddate(A3431)</f>
        <v>2010-12-31</v>
      </c>
      <c r="E3431" s="16" t="str">
        <f>[1]!lastradeday_s("000002","")</f>
        <v>2026-06-22</v>
      </c>
      <c r="F3431" s="16" t="str">
        <f>[1]!s_info_industry_csrc2023(A3431,"",3)</f>
        <v>电气机械和器材制造业</v>
      </c>
      <c r="G3431" s="16" t="str">
        <f>[1]!s_info_industry_csrc2023(A3431,"",1)</f>
        <v>制造业</v>
      </c>
      <c r="H3431" s="16">
        <f>[1]!s_is(A3431,83,"FY","YTD","20251231",1,"",100000000)</f>
        <v>53.877200420299999</v>
      </c>
      <c r="I3431" s="16">
        <f>[1]!s_is(A3431,83,"FY","YTD","20241231",1,"",100000000)</f>
        <v>48.603745904100002</v>
      </c>
      <c r="J3431" s="16">
        <f t="shared" si="159"/>
        <v>0.10849893188490123</v>
      </c>
      <c r="K3431" s="16">
        <f>[1]!s_is(A3431,61,"FY","YTD","20251231",1,"",100000000)</f>
        <v>-2.3552795208999999</v>
      </c>
      <c r="L3431" s="16">
        <f>[1]!s_is(A3431,61,"FY","YTD","20241231",1,"",100000000)</f>
        <v>2.044351147</v>
      </c>
      <c r="M3431" s="16">
        <f t="shared" si="160"/>
        <v>-2.152091471348391</v>
      </c>
      <c r="N3431" s="16">
        <f>[1]!s_fa_roe(A3431,"20251231")</f>
        <v>-2.6795</v>
      </c>
      <c r="O3431" s="16">
        <f>[1]!s_stmnote_rdexp(A3431,"20251231",1,10000)</f>
        <v>29488.040993999999</v>
      </c>
      <c r="P3431" s="20">
        <f t="shared" si="161"/>
        <v>5.4731947398828494E-2</v>
      </c>
      <c r="Q3431" s="16">
        <f>[1]!s_margin_tradingbalance(A3431,"",10000)</f>
        <v>72396.145000000004</v>
      </c>
      <c r="R3431" s="16">
        <f>[1]!s_margin_seclendingbalance(A3431,"",10000)</f>
        <v>109.38420000000001</v>
      </c>
      <c r="S3431" s="17">
        <f>[1]!s_val_ev(A3431,"",100000000)</f>
        <v>165.49252440180001</v>
      </c>
      <c r="T3431" s="17">
        <f>[1]!share_freesharesmv(A3431,"",100000000)</f>
        <v>81.034057165200011</v>
      </c>
      <c r="U3431" s="17">
        <f>[1]!s_dq_amount_btin(A3431,E3431,100000000)</f>
        <v>2.7622949000000001</v>
      </c>
      <c r="V3431" s="17">
        <f>[1]!s_dq_turn(A3431,E3431)</f>
        <v>1.712390068192519</v>
      </c>
      <c r="W3431" s="2">
        <f>[1]!s_pq_amount(A3431,"20260101","",100000000)</f>
        <v>663.07125726000004</v>
      </c>
      <c r="X3431" s="2">
        <f>[1]!s_pq_avgamount(A3431,"20260101","",100000000)</f>
        <v>6.0279205205454538</v>
      </c>
      <c r="Y3431" s="17">
        <f>[1]!s_ipo_dilutedpe(A3431)</f>
        <v>52.62</v>
      </c>
      <c r="Z3431" s="12">
        <f>[1]!s_ipo_collection_total(A3431,100000000)</f>
        <v>12.948</v>
      </c>
      <c r="AA3431" s="2">
        <f>[1]!s_val_pe_ttm(A3431,E3431)</f>
        <v>-72.025588989257813</v>
      </c>
      <c r="AB3431" s="5">
        <f>[1]!s_info_zjtxornot1(A3431,"")</f>
        <v>1</v>
      </c>
      <c r="AC3431" s="22" t="str">
        <f>[1]!s_info_nature1(A3431,"")</f>
        <v>民营企业</v>
      </c>
      <c r="AD3431" s="6" t="str">
        <f>[1]!s_info_city(A3431)</f>
        <v>太仓市</v>
      </c>
      <c r="AE3431" s="6" t="str">
        <f>[1]!s_info_province(A3431)</f>
        <v>江苏省</v>
      </c>
      <c r="AF3431">
        <v>121.158978</v>
      </c>
      <c r="AG3431">
        <v>31.571904</v>
      </c>
    </row>
    <row r="3432" spans="1:33" x14ac:dyDescent="0.3">
      <c r="A3432" s="12" t="s">
        <v>7316</v>
      </c>
      <c r="B3432" s="12" t="s">
        <v>7317</v>
      </c>
      <c r="C3432" s="16" t="str">
        <f>[1]!s_info_mkt(A3432)</f>
        <v>主板</v>
      </c>
      <c r="D3432" s="16" t="str">
        <f>[1]!s_ipo_listeddate(A3432)</f>
        <v>1992-11-16</v>
      </c>
      <c r="E3432" s="16" t="str">
        <f>[1]!lastradeday_s("000002","")</f>
        <v>2026-06-22</v>
      </c>
      <c r="F3432" s="16" t="str">
        <f>[1]!s_info_industry_csrc2023(A3432,"",3)</f>
        <v>通用设备制造业</v>
      </c>
      <c r="G3432" s="16" t="str">
        <f>[1]!s_info_industry_csrc2023(A3432,"",1)</f>
        <v>制造业</v>
      </c>
      <c r="H3432" s="16">
        <f>[1]!s_is(A3432,83,"FY","YTD","20251231",1,"",100000000)</f>
        <v>204.98194996639998</v>
      </c>
      <c r="I3432" s="16">
        <f>[1]!s_is(A3432,83,"FY","YTD","20241231",1,"",100000000)</f>
        <v>187.47075574939998</v>
      </c>
      <c r="J3432" s="16">
        <f t="shared" si="159"/>
        <v>9.3407604546108303E-2</v>
      </c>
      <c r="K3432" s="16">
        <f>[1]!s_is(A3432,61,"FY","YTD","20251231",1,"",100000000)</f>
        <v>0.71820885049999994</v>
      </c>
      <c r="L3432" s="16">
        <f>[1]!s_is(A3432,61,"FY","YTD","20241231",1,"",100000000)</f>
        <v>0.3384854692</v>
      </c>
      <c r="M3432" s="16">
        <f t="shared" si="160"/>
        <v>1.1218306717788047</v>
      </c>
      <c r="N3432" s="16">
        <f>[1]!s_fa_roe(A3432,"20251231")</f>
        <v>1.1740999999999999</v>
      </c>
      <c r="O3432" s="16">
        <f>[1]!s_stmnote_rdexp(A3432,"20251231",1,10000)</f>
        <v>105368.26866799999</v>
      </c>
      <c r="P3432" s="20">
        <f t="shared" si="161"/>
        <v>5.1403681487697646E-2</v>
      </c>
      <c r="Q3432" s="16">
        <f>[1]!s_margin_tradingbalance(A3432,"",10000)</f>
        <v>59776.414100000002</v>
      </c>
      <c r="R3432" s="16">
        <f>[1]!s_margin_seclendingbalance(A3432,"",10000)</f>
        <v>170.4348</v>
      </c>
      <c r="S3432" s="17">
        <f>[1]!s_val_ev(A3432,"",100000000)</f>
        <v>126.64264850194959</v>
      </c>
      <c r="T3432" s="17">
        <f>[1]!share_freesharesmv(A3432,"",100000000)</f>
        <v>76.789802865600009</v>
      </c>
      <c r="U3432" s="17">
        <f>[1]!s_dq_amount_btin(A3432,E3432,100000000)</f>
        <v>2.7142306500000002</v>
      </c>
      <c r="V3432" s="17">
        <f>[1]!s_dq_turn(A3432,E3432)</f>
        <v>2.3901793427518956</v>
      </c>
      <c r="W3432" s="2">
        <f>[1]!s_pq_amount(A3432,"20260101","",100000000)</f>
        <v>512.59277772999997</v>
      </c>
      <c r="X3432" s="2">
        <f>[1]!s_pq_avgamount(A3432,"20260101","",100000000)</f>
        <v>4.6599343429999998</v>
      </c>
      <c r="Y3432" s="17">
        <f>[1]!s_ipo_dilutedpe(A3432)</f>
        <v>0</v>
      </c>
      <c r="Z3432" s="12">
        <f>[1]!s_ipo_collection_total(A3432,100000000)</f>
        <v>0.38400000000000001</v>
      </c>
      <c r="AA3432" s="2">
        <f>[1]!s_val_pe_ttm(A3432,E3432)</f>
        <v>121.31873321533203</v>
      </c>
      <c r="AB3432" s="5">
        <f>[1]!s_info_zjtxornot1(A3432,"")</f>
        <v>1</v>
      </c>
      <c r="AC3432" s="22" t="str">
        <f>[1]!s_info_nature1(A3432,"")</f>
        <v>地方国有企业</v>
      </c>
      <c r="AD3432" s="6" t="str">
        <f>[1]!s_info_city(A3432)</f>
        <v>上海市</v>
      </c>
      <c r="AE3432" s="6" t="str">
        <f>[1]!s_info_province(A3432)</f>
        <v>上海</v>
      </c>
      <c r="AF3432">
        <v>121.472644</v>
      </c>
      <c r="AG3432">
        <v>31.231705999999999</v>
      </c>
    </row>
    <row r="3433" spans="1:33" x14ac:dyDescent="0.3">
      <c r="A3433" s="12" t="s">
        <v>203</v>
      </c>
      <c r="B3433" s="12" t="s">
        <v>204</v>
      </c>
      <c r="C3433" s="16" t="str">
        <f>[1]!s_info_mkt(A3433)</f>
        <v>北证</v>
      </c>
      <c r="D3433" s="16" t="str">
        <f>[1]!s_ipo_listeddate(A3433)</f>
        <v>2020-07-27</v>
      </c>
      <c r="E3433" s="16" t="str">
        <f>[1]!lastradeday_s("000002","")</f>
        <v>2026-06-22</v>
      </c>
      <c r="F3433" s="16" t="str">
        <f>[1]!s_info_industry_csrc2023(A3433,"",3)</f>
        <v>燃气生产和供应业</v>
      </c>
      <c r="G3433" s="16" t="str">
        <f>[1]!s_info_industry_csrc2023(A3433,"",1)</f>
        <v>电力、热力、燃气及水生产和供应业</v>
      </c>
      <c r="H3433" s="16">
        <f>[1]!s_is(A3433,83,"FY","YTD","20251231",1,"",100000000)</f>
        <v>4.6830835180000001</v>
      </c>
      <c r="I3433" s="16">
        <f>[1]!s_is(A3433,83,"FY","YTD","20241231",1,"",100000000)</f>
        <v>5.4498654996000004</v>
      </c>
      <c r="J3433" s="16">
        <f t="shared" si="159"/>
        <v>-0.14069741384558554</v>
      </c>
      <c r="K3433" s="16">
        <f>[1]!s_is(A3433,61,"FY","YTD","20251231",1,"",100000000)</f>
        <v>0.27395940120000001</v>
      </c>
      <c r="L3433" s="16">
        <f>[1]!s_is(A3433,61,"FY","YTD","20241231",1,"",100000000)</f>
        <v>0.45179871229999996</v>
      </c>
      <c r="M3433" s="16">
        <f t="shared" si="160"/>
        <v>-0.39362509511074578</v>
      </c>
      <c r="N3433" s="16">
        <f>[1]!s_fa_roe(A3433,"20251231")</f>
        <v>4.0350999999999999</v>
      </c>
      <c r="O3433" s="16">
        <f>[1]!s_stmnote_rdexp(A3433,"20251231",1,10000)</f>
        <v>332.05117999999999</v>
      </c>
      <c r="P3433" s="20">
        <f t="shared" si="161"/>
        <v>7.0904389965227178E-3</v>
      </c>
      <c r="Q3433" s="16">
        <f>[1]!s_margin_tradingbalance(A3433,"",10000)</f>
        <v>3305.0707000000002</v>
      </c>
      <c r="R3433" s="16">
        <f>[1]!s_margin_seclendingbalance(A3433,"",10000)</f>
        <v>0</v>
      </c>
      <c r="S3433" s="17">
        <f>[1]!s_val_ev(A3433,"",100000000)</f>
        <v>21.597449999999998</v>
      </c>
      <c r="T3433" s="17">
        <f>[1]!share_freesharesmv(A3433,"",100000000)</f>
        <v>8.6620726014000002</v>
      </c>
      <c r="U3433" s="17">
        <f>[1]!s_dq_amount_btin(A3433,E3433,100000000)</f>
        <v>0.45670108999999998</v>
      </c>
      <c r="V3433" s="17">
        <f>[1]!s_dq_turn(A3433,E3433)</f>
        <v>2.9238575073318054</v>
      </c>
      <c r="W3433" s="2">
        <f>[1]!s_pq_amount(A3433,"20260101","",100000000)</f>
        <v>183.59292067999999</v>
      </c>
      <c r="X3433" s="2">
        <f>[1]!s_pq_avgamount(A3433,"20260101","",100000000)</f>
        <v>1.6690265516363636</v>
      </c>
      <c r="Y3433" s="17">
        <f>[1]!s_ipo_dilutedpe(A3433)</f>
        <v>18.38</v>
      </c>
      <c r="Z3433" s="12">
        <f>[1]!s_ipo_collection_total(A3433,100000000)</f>
        <v>2.4908000000000001</v>
      </c>
      <c r="AA3433" s="2">
        <f>[1]!s_val_pe_ttm(A3433,E3433)</f>
        <v>77.342933654785156</v>
      </c>
      <c r="AB3433" s="5">
        <f>[1]!s_info_zjtxornot1(A3433,"")</f>
        <v>0</v>
      </c>
      <c r="AC3433" s="22" t="str">
        <f>[1]!s_info_nature1(A3433,"")</f>
        <v>民营企业</v>
      </c>
      <c r="AD3433" s="6" t="str">
        <f>[1]!s_info_city(A3433)</f>
        <v>银川市</v>
      </c>
      <c r="AE3433" s="6" t="str">
        <f>[1]!s_info_province(A3433)</f>
        <v>宁夏回族自治区</v>
      </c>
      <c r="AF3433">
        <v>106.27817899999999</v>
      </c>
      <c r="AG3433">
        <v>38.466369999999998</v>
      </c>
    </row>
    <row r="3434" spans="1:33" x14ac:dyDescent="0.3">
      <c r="A3434" s="12" t="s">
        <v>7318</v>
      </c>
      <c r="B3434" s="12" t="s">
        <v>7319</v>
      </c>
      <c r="C3434" s="16" t="str">
        <f>[1]!s_info_mkt(A3434)</f>
        <v>主板</v>
      </c>
      <c r="D3434" s="16" t="str">
        <f>[1]!s_ipo_listeddate(A3434)</f>
        <v>1994-11-01</v>
      </c>
      <c r="E3434" s="16" t="str">
        <f>[1]!lastradeday_s("000002","")</f>
        <v>2026-06-22</v>
      </c>
      <c r="F3434" s="16" t="str">
        <f>[1]!s_info_industry_csrc2023(A3434,"",3)</f>
        <v>畜牧业</v>
      </c>
      <c r="G3434" s="16" t="str">
        <f>[1]!s_info_industry_csrc2023(A3434,"",1)</f>
        <v>农、林、牧、渔业</v>
      </c>
      <c r="H3434" s="16">
        <f>[1]!s_is(A3434,83,"FY","YTD","20251231",1,"",100000000)</f>
        <v>48.718191424499999</v>
      </c>
      <c r="I3434" s="16">
        <f>[1]!s_is(A3434,83,"FY","YTD","20241231",1,"",100000000)</f>
        <v>59.604796888700001</v>
      </c>
      <c r="J3434" s="16">
        <f t="shared" si="159"/>
        <v>-0.18264646525897155</v>
      </c>
      <c r="K3434" s="16">
        <f>[1]!s_is(A3434,61,"FY","YTD","20251231",1,"",100000000)</f>
        <v>1.5280866181999999</v>
      </c>
      <c r="L3434" s="16">
        <f>[1]!s_is(A3434,61,"FY","YTD","20241231",1,"",100000000)</f>
        <v>7.1379529564999995</v>
      </c>
      <c r="M3434" s="16">
        <f t="shared" si="160"/>
        <v>-0.78592088971271723</v>
      </c>
      <c r="N3434" s="16">
        <f>[1]!s_fa_roe(A3434,"20251231")</f>
        <v>3.6503999999999999</v>
      </c>
      <c r="O3434" s="16">
        <f>[1]!s_stmnote_rdexp(A3434,"20251231",1,10000)</f>
        <v>5001.9143899999999</v>
      </c>
      <c r="P3434" s="20">
        <f t="shared" si="161"/>
        <v>1.0267036283051706E-2</v>
      </c>
      <c r="Q3434" s="16">
        <f>[1]!s_margin_tradingbalance(A3434,"",10000)</f>
        <v>26021.8138</v>
      </c>
      <c r="R3434" s="16">
        <f>[1]!s_margin_seclendingbalance(A3434,"",10000)</f>
        <v>116.5548</v>
      </c>
      <c r="S3434" s="17">
        <f>[1]!s_val_ev(A3434,"",100000000)</f>
        <v>110.017070625</v>
      </c>
      <c r="T3434" s="17">
        <f>[1]!share_freesharesmv(A3434,"",100000000)</f>
        <v>50.135470437499997</v>
      </c>
      <c r="U3434" s="17">
        <f>[1]!s_dq_amount_btin(A3434,E3434,100000000)</f>
        <v>9.5554803800000006</v>
      </c>
      <c r="V3434" s="17">
        <f>[1]!s_dq_turn(A3434,E3434)</f>
        <v>8.8299295629958472</v>
      </c>
      <c r="W3434" s="2">
        <f>[1]!s_pq_amount(A3434,"20260101","",100000000)</f>
        <v>345.00346005</v>
      </c>
      <c r="X3434" s="2">
        <f>[1]!s_pq_avgamount(A3434,"20260101","",100000000)</f>
        <v>3.136395091363636</v>
      </c>
      <c r="Y3434" s="17">
        <f>[1]!s_ipo_dilutedpe(A3434)</f>
        <v>0</v>
      </c>
      <c r="Z3434" s="12">
        <f>[1]!s_ipo_collection_total(A3434,100000000)</f>
        <v>1.0464</v>
      </c>
      <c r="AA3434" s="2">
        <f>[1]!s_val_pe_ttm(A3434,E3434)</f>
        <v>-57.808986663818359</v>
      </c>
      <c r="AB3434" s="5">
        <f>[1]!s_info_zjtxornot1(A3434,"")</f>
        <v>0</v>
      </c>
      <c r="AC3434" s="22" t="str">
        <f>[1]!s_info_nature1(A3434,"")</f>
        <v>民营企业</v>
      </c>
      <c r="AD3434" s="6" t="str">
        <f>[1]!s_info_city(A3434)</f>
        <v>深圳市</v>
      </c>
      <c r="AE3434" s="6" t="str">
        <f>[1]!s_info_province(A3434)</f>
        <v>广东省</v>
      </c>
      <c r="AF3434">
        <v>114.085947</v>
      </c>
      <c r="AG3434">
        <v>22.547000000000001</v>
      </c>
    </row>
    <row r="3435" spans="1:33" x14ac:dyDescent="0.3">
      <c r="A3435" s="12" t="s">
        <v>7320</v>
      </c>
      <c r="B3435" s="12" t="s">
        <v>7321</v>
      </c>
      <c r="C3435" s="16" t="str">
        <f>[1]!s_info_mkt(A3435)</f>
        <v>主板</v>
      </c>
      <c r="D3435" s="16" t="str">
        <f>[1]!s_ipo_listeddate(A3435)</f>
        <v>1997-07-03</v>
      </c>
      <c r="E3435" s="16" t="str">
        <f>[1]!lastradeday_s("000002","")</f>
        <v>2026-06-22</v>
      </c>
      <c r="F3435" s="16" t="str">
        <f>[1]!s_info_industry_csrc2023(A3435,"",3)</f>
        <v>商务服务业</v>
      </c>
      <c r="G3435" s="16" t="str">
        <f>[1]!s_info_industry_csrc2023(A3435,"",1)</f>
        <v>租赁和商务服务业</v>
      </c>
      <c r="H3435" s="16">
        <f>[1]!s_is(A3435,83,"FY","YTD","20251231",1,"",100000000)</f>
        <v>7.9936115999000004</v>
      </c>
      <c r="I3435" s="16">
        <f>[1]!s_is(A3435,83,"FY","YTD","20241231",1,"",100000000)</f>
        <v>6.5334973065000002</v>
      </c>
      <c r="J3435" s="16">
        <f t="shared" si="159"/>
        <v>0.22348127272469709</v>
      </c>
      <c r="K3435" s="16">
        <f>[1]!s_is(A3435,61,"FY","YTD","20251231",1,"",100000000)</f>
        <v>0.2800131602</v>
      </c>
      <c r="L3435" s="16">
        <f>[1]!s_is(A3435,61,"FY","YTD","20241231",1,"",100000000)</f>
        <v>-1.0304041272</v>
      </c>
      <c r="M3435" s="16">
        <f t="shared" si="160"/>
        <v>1.2717508138878504</v>
      </c>
      <c r="N3435" s="16">
        <f>[1]!s_fa_roe(A3435,"20251231")</f>
        <v>3.4034</v>
      </c>
      <c r="O3435" s="16">
        <f>[1]!s_stmnote_rdexp(A3435,"20251231",1,10000)</f>
        <v>0</v>
      </c>
      <c r="P3435" s="20">
        <f t="shared" si="161"/>
        <v>0</v>
      </c>
      <c r="Q3435" s="16">
        <f>[1]!s_margin_tradingbalance(A3435,"",10000)</f>
        <v>0</v>
      </c>
      <c r="R3435" s="16">
        <f>[1]!s_margin_seclendingbalance(A3435,"",10000)</f>
        <v>0</v>
      </c>
      <c r="S3435" s="17">
        <f>[1]!s_val_ev(A3435,"",100000000)</f>
        <v>66.076103339200003</v>
      </c>
      <c r="T3435" s="17">
        <f>[1]!share_freesharesmv(A3435,"",100000000)</f>
        <v>46.148542217600003</v>
      </c>
      <c r="U3435" s="17">
        <f>[1]!s_dq_amount_btin(A3435,E3435,100000000)</f>
        <v>1.58328961</v>
      </c>
      <c r="V3435" s="17">
        <f>[1]!s_dq_turn(A3435,E3435)</f>
        <v>2.9186005384201192</v>
      </c>
      <c r="W3435" s="2">
        <f>[1]!s_pq_amount(A3435,"20260101","",100000000)</f>
        <v>359.88538870999997</v>
      </c>
      <c r="X3435" s="2">
        <f>[1]!s_pq_avgamount(A3435,"20260101","",100000000)</f>
        <v>3.2716853519090909</v>
      </c>
      <c r="Y3435" s="17">
        <f>[1]!s_ipo_dilutedpe(A3435)</f>
        <v>0</v>
      </c>
      <c r="Z3435" s="12">
        <f>[1]!s_ipo_collection_total(A3435,100000000)</f>
        <v>2.3220000000000001</v>
      </c>
      <c r="AA3435" s="2">
        <f>[1]!s_val_pe_ttm(A3435,E3435)</f>
        <v>186.94320678710938</v>
      </c>
      <c r="AB3435" s="5">
        <f>[1]!s_info_zjtxornot1(A3435,"")</f>
        <v>0</v>
      </c>
      <c r="AC3435" s="22" t="str">
        <f>[1]!s_info_nature1(A3435,"")</f>
        <v>地方国有企业</v>
      </c>
      <c r="AD3435" s="6" t="str">
        <f>[1]!s_info_city(A3435)</f>
        <v>三亚市</v>
      </c>
      <c r="AE3435" s="6" t="str">
        <f>[1]!s_info_province(A3435)</f>
        <v>海南省</v>
      </c>
      <c r="AF3435">
        <v>109.508268</v>
      </c>
      <c r="AG3435">
        <v>18.247872000000001</v>
      </c>
    </row>
    <row r="3436" spans="1:33" x14ac:dyDescent="0.3">
      <c r="A3436" s="12" t="s">
        <v>7322</v>
      </c>
      <c r="B3436" s="12" t="s">
        <v>7323</v>
      </c>
      <c r="C3436" s="16" t="str">
        <f>[1]!s_info_mkt(A3436)</f>
        <v>创业板</v>
      </c>
      <c r="D3436" s="16" t="str">
        <f>[1]!s_ipo_listeddate(A3436)</f>
        <v>2020-08-24</v>
      </c>
      <c r="E3436" s="16" t="str">
        <f>[1]!lastradeday_s("000002","")</f>
        <v>2026-06-22</v>
      </c>
      <c r="F3436" s="16" t="str">
        <f>[1]!s_info_industry_csrc2023(A3436,"",3)</f>
        <v>专用设备制造业</v>
      </c>
      <c r="G3436" s="16" t="str">
        <f>[1]!s_info_industry_csrc2023(A3436,"",1)</f>
        <v>制造业</v>
      </c>
      <c r="H3436" s="16">
        <f>[1]!s_is(A3436,83,"FY","YTD","20251231",1,"",100000000)</f>
        <v>3.2944569681</v>
      </c>
      <c r="I3436" s="16">
        <f>[1]!s_is(A3436,83,"FY","YTD","20241231",1,"",100000000)</f>
        <v>3.7182590544999998</v>
      </c>
      <c r="J3436" s="16">
        <f t="shared" si="159"/>
        <v>-0.11397863359926363</v>
      </c>
      <c r="K3436" s="16">
        <f>[1]!s_is(A3436,61,"FY","YTD","20251231",1,"",100000000)</f>
        <v>2.6541262799999996E-2</v>
      </c>
      <c r="L3436" s="16">
        <f>[1]!s_is(A3436,61,"FY","YTD","20241231",1,"",100000000)</f>
        <v>-1.1373486499999998E-2</v>
      </c>
      <c r="M3436" s="16">
        <f t="shared" si="160"/>
        <v>3.3336083266991174</v>
      </c>
      <c r="N3436" s="16">
        <f>[1]!s_fa_roe(A3436,"20251231")</f>
        <v>0.30830000000000002</v>
      </c>
      <c r="O3436" s="16">
        <f>[1]!s_stmnote_rdexp(A3436,"20251231",1,10000)</f>
        <v>899.05810299999996</v>
      </c>
      <c r="P3436" s="20">
        <f t="shared" si="161"/>
        <v>2.7290024174105709E-2</v>
      </c>
      <c r="Q3436" s="16">
        <f>[1]!s_margin_tradingbalance(A3436,"",10000)</f>
        <v>5311.7790000000005</v>
      </c>
      <c r="R3436" s="16">
        <f>[1]!s_margin_seclendingbalance(A3436,"",10000)</f>
        <v>0</v>
      </c>
      <c r="S3436" s="17">
        <f>[1]!s_val_ev(A3436,"",100000000)</f>
        <v>23.39376</v>
      </c>
      <c r="T3436" s="17">
        <f>[1]!share_freesharesmv(A3436,"",100000000)</f>
        <v>7.4589402285000004</v>
      </c>
      <c r="U3436" s="17">
        <f>[1]!s_dq_amount_btin(A3436,E3436,100000000)</f>
        <v>0.56951494000000003</v>
      </c>
      <c r="V3436" s="17">
        <f>[1]!s_dq_turn(A3436,E3436)</f>
        <v>4.1908596463881711</v>
      </c>
      <c r="W3436" s="2">
        <f>[1]!s_pq_amount(A3436,"20260101","",100000000)</f>
        <v>63.708639900000001</v>
      </c>
      <c r="X3436" s="2">
        <f>[1]!s_pq_avgamount(A3436,"20260101","",100000000)</f>
        <v>0.57916945363636363</v>
      </c>
      <c r="Y3436" s="17">
        <f>[1]!s_ipo_dilutedpe(A3436)</f>
        <v>26.32</v>
      </c>
      <c r="Z3436" s="12">
        <f>[1]!s_ipo_collection_total(A3436,100000000)</f>
        <v>4.8318399999999997</v>
      </c>
      <c r="AA3436" s="2">
        <f>[1]!s_val_pe_ttm(A3436,E3436)</f>
        <v>190.99778747558594</v>
      </c>
      <c r="AB3436" s="5">
        <f>[1]!s_info_zjtxornot1(A3436,"")</f>
        <v>0</v>
      </c>
      <c r="AC3436" s="22" t="str">
        <f>[1]!s_info_nature1(A3436,"")</f>
        <v>民营企业</v>
      </c>
      <c r="AD3436" s="6" t="str">
        <f>[1]!s_info_city(A3436)</f>
        <v>成都市</v>
      </c>
      <c r="AE3436" s="6" t="str">
        <f>[1]!s_info_province(A3436)</f>
        <v>四川省</v>
      </c>
      <c r="AF3436">
        <v>104.065735</v>
      </c>
      <c r="AG3436">
        <v>30.659462000000001</v>
      </c>
    </row>
    <row r="3437" spans="1:33" x14ac:dyDescent="0.3">
      <c r="A3437" s="12" t="s">
        <v>7324</v>
      </c>
      <c r="B3437" s="12" t="s">
        <v>7325</v>
      </c>
      <c r="C3437" s="16" t="str">
        <f>[1]!s_info_mkt(A3437)</f>
        <v>主板</v>
      </c>
      <c r="D3437" s="16" t="str">
        <f>[1]!s_ipo_listeddate(A3437)</f>
        <v>2020-10-30</v>
      </c>
      <c r="E3437" s="16" t="str">
        <f>[1]!lastradeday_s("000002","")</f>
        <v>2026-06-22</v>
      </c>
      <c r="F3437" s="16" t="str">
        <f>[1]!s_info_industry_csrc2023(A3437,"",3)</f>
        <v>燃气生产和供应业</v>
      </c>
      <c r="G3437" s="16" t="str">
        <f>[1]!s_info_industry_csrc2023(A3437,"",1)</f>
        <v>电力、热力、燃气及水生产和供应业</v>
      </c>
      <c r="H3437" s="16">
        <f>[1]!s_is(A3437,83,"FY","YTD","20251231",1,"",100000000)</f>
        <v>31.273299855999998</v>
      </c>
      <c r="I3437" s="16">
        <f>[1]!s_is(A3437,83,"FY","YTD","20241231",1,"",100000000)</f>
        <v>27.525796394299999</v>
      </c>
      <c r="J3437" s="16">
        <f t="shared" si="159"/>
        <v>0.13614514210662509</v>
      </c>
      <c r="K3437" s="16">
        <f>[1]!s_is(A3437,61,"FY","YTD","20251231",1,"",100000000)</f>
        <v>1.2159138606</v>
      </c>
      <c r="L3437" s="16">
        <f>[1]!s_is(A3437,61,"FY","YTD","20241231",1,"",100000000)</f>
        <v>1.7312191861000001</v>
      </c>
      <c r="M3437" s="16">
        <f t="shared" si="160"/>
        <v>-0.29765458333491152</v>
      </c>
      <c r="N3437" s="16">
        <f>[1]!s_fa_roe(A3437,"20251231")</f>
        <v>6.1620999999999997</v>
      </c>
      <c r="O3437" s="16">
        <f>[1]!s_stmnote_rdexp(A3437,"20251231",1,10000)</f>
        <v>0</v>
      </c>
      <c r="P3437" s="20">
        <f t="shared" si="161"/>
        <v>0</v>
      </c>
      <c r="Q3437" s="16">
        <f>[1]!s_margin_tradingbalance(A3437,"",10000)</f>
        <v>0</v>
      </c>
      <c r="R3437" s="16">
        <f>[1]!s_margin_seclendingbalance(A3437,"",10000)</f>
        <v>0</v>
      </c>
      <c r="S3437" s="17">
        <f>[1]!s_val_ev(A3437,"",100000000)</f>
        <v>27.467648000000004</v>
      </c>
      <c r="T3437" s="17">
        <f>[1]!share_freesharesmv(A3437,"",100000000)</f>
        <v>7.5789990253000008</v>
      </c>
      <c r="U3437" s="17">
        <f>[1]!s_dq_amount_btin(A3437,E3437,100000000)</f>
        <v>0.30435813</v>
      </c>
      <c r="V3437" s="17">
        <f>[1]!s_dq_turn(A3437,E3437)</f>
        <v>1.130165794683258</v>
      </c>
      <c r="W3437" s="2">
        <f>[1]!s_pq_amount(A3437,"20260101","",100000000)</f>
        <v>76.203280629999995</v>
      </c>
      <c r="X3437" s="2">
        <f>[1]!s_pq_avgamount(A3437,"20260101","",100000000)</f>
        <v>0.69275709663636353</v>
      </c>
      <c r="Y3437" s="17">
        <f>[1]!s_ipo_dilutedpe(A3437)</f>
        <v>22.228899999999999</v>
      </c>
      <c r="Z3437" s="12">
        <f>[1]!s_ipo_collection_total(A3437,100000000)</f>
        <v>8.8879999999999999</v>
      </c>
      <c r="AA3437" s="2">
        <f>[1]!s_val_pe_ttm(A3437,E3437)</f>
        <v>26.553289413452148</v>
      </c>
      <c r="AB3437" s="5">
        <f>[1]!s_info_zjtxornot1(A3437,"")</f>
        <v>0</v>
      </c>
      <c r="AC3437" s="22" t="str">
        <f>[1]!s_info_nature1(A3437,"")</f>
        <v>民营企业</v>
      </c>
      <c r="AD3437" s="6" t="str">
        <f>[1]!s_info_city(A3437)</f>
        <v>库尔勒市</v>
      </c>
      <c r="AE3437" s="6" t="str">
        <f>[1]!s_info_province(A3437)</f>
        <v>新疆维吾尔自治区</v>
      </c>
      <c r="AF3437">
        <v>85.709417999999999</v>
      </c>
      <c r="AG3437">
        <v>41.705500000000001</v>
      </c>
    </row>
    <row r="3438" spans="1:33" x14ac:dyDescent="0.3">
      <c r="A3438" s="12" t="s">
        <v>7326</v>
      </c>
      <c r="B3438" s="12" t="s">
        <v>7327</v>
      </c>
      <c r="C3438" s="16" t="str">
        <f>[1]!s_info_mkt(A3438)</f>
        <v>创业板</v>
      </c>
      <c r="D3438" s="16" t="str">
        <f>[1]!s_ipo_listeddate(A3438)</f>
        <v>2020-09-16</v>
      </c>
      <c r="E3438" s="16" t="str">
        <f>[1]!lastradeday_s("000002","")</f>
        <v>2026-06-22</v>
      </c>
      <c r="F3438" s="16" t="str">
        <f>[1]!s_info_industry_csrc2023(A3438,"",3)</f>
        <v>化学原料和化学制品制造业</v>
      </c>
      <c r="G3438" s="16" t="str">
        <f>[1]!s_info_industry_csrc2023(A3438,"",1)</f>
        <v>制造业</v>
      </c>
      <c r="H3438" s="16">
        <f>[1]!s_is(A3438,83,"FY","YTD","20251231",1,"",100000000)</f>
        <v>3.7219090932999999</v>
      </c>
      <c r="I3438" s="16">
        <f>[1]!s_is(A3438,83,"FY","YTD","20241231",1,"",100000000)</f>
        <v>3.4518052141000002</v>
      </c>
      <c r="J3438" s="16">
        <f t="shared" si="159"/>
        <v>7.825003511109907E-2</v>
      </c>
      <c r="K3438" s="16">
        <f>[1]!s_is(A3438,61,"FY","YTD","20251231",1,"",100000000)</f>
        <v>0.30217289199999997</v>
      </c>
      <c r="L3438" s="16">
        <f>[1]!s_is(A3438,61,"FY","YTD","20241231",1,"",100000000)</f>
        <v>0.22089850229999999</v>
      </c>
      <c r="M3438" s="16">
        <f t="shared" si="160"/>
        <v>0.36792639539774724</v>
      </c>
      <c r="N3438" s="16">
        <f>[1]!s_fa_roe(A3438,"20251231")</f>
        <v>5.2294</v>
      </c>
      <c r="O3438" s="16">
        <f>[1]!s_stmnote_rdexp(A3438,"20251231",1,10000)</f>
        <v>1849.9720320000001</v>
      </c>
      <c r="P3438" s="20">
        <f t="shared" si="161"/>
        <v>4.9704922544460586E-2</v>
      </c>
      <c r="Q3438" s="16">
        <f>[1]!s_margin_tradingbalance(A3438,"",10000)</f>
        <v>4472.1178</v>
      </c>
      <c r="R3438" s="16">
        <f>[1]!s_margin_seclendingbalance(A3438,"",10000)</f>
        <v>21.5</v>
      </c>
      <c r="S3438" s="17">
        <f>[1]!s_val_ev(A3438,"",100000000)</f>
        <v>16.308117800000002</v>
      </c>
      <c r="T3438" s="17">
        <f>[1]!share_freesharesmv(A3438,"",100000000)</f>
        <v>7.5041809050000001</v>
      </c>
      <c r="U3438" s="17">
        <f>[1]!s_dq_amount_btin(A3438,E3438,100000000)</f>
        <v>0.42816207000000001</v>
      </c>
      <c r="V3438" s="17">
        <f>[1]!s_dq_turn(A3438,E3438)</f>
        <v>4.280348830195547</v>
      </c>
      <c r="W3438" s="2">
        <f>[1]!s_pq_amount(A3438,"20260101","",100000000)</f>
        <v>48.616035160000003</v>
      </c>
      <c r="X3438" s="2">
        <f>[1]!s_pq_avgamount(A3438,"20260101","",100000000)</f>
        <v>0.44196395599999999</v>
      </c>
      <c r="Y3438" s="17">
        <f>[1]!s_ipo_dilutedpe(A3438)</f>
        <v>26.18</v>
      </c>
      <c r="Z3438" s="12">
        <f>[1]!s_ipo_collection_total(A3438,100000000)</f>
        <v>2.667665</v>
      </c>
      <c r="AA3438" s="2">
        <f>[1]!s_val_pe_ttm(A3438,E3438)</f>
        <v>70.459602355957031</v>
      </c>
      <c r="AB3438" s="5">
        <f>[1]!s_info_zjtxornot1(A3438,"")</f>
        <v>0</v>
      </c>
      <c r="AC3438" s="22" t="str">
        <f>[1]!s_info_nature1(A3438,"")</f>
        <v>民营企业</v>
      </c>
      <c r="AD3438" s="6" t="str">
        <f>[1]!s_info_city(A3438)</f>
        <v>潜山市</v>
      </c>
      <c r="AE3438" s="6" t="str">
        <f>[1]!s_info_province(A3438)</f>
        <v>安徽省</v>
      </c>
      <c r="AF3438">
        <v>116.55281600000001</v>
      </c>
      <c r="AG3438">
        <v>30.758638999999999</v>
      </c>
    </row>
    <row r="3439" spans="1:33" x14ac:dyDescent="0.3">
      <c r="A3439" s="12" t="s">
        <v>7328</v>
      </c>
      <c r="B3439" s="12" t="s">
        <v>7329</v>
      </c>
      <c r="C3439" s="16" t="str">
        <f>[1]!s_info_mkt(A3439)</f>
        <v>创业板</v>
      </c>
      <c r="D3439" s="16" t="str">
        <f>[1]!s_ipo_listeddate(A3439)</f>
        <v>2023-04-18</v>
      </c>
      <c r="E3439" s="16" t="str">
        <f>[1]!lastradeday_s("000002","")</f>
        <v>2026-06-22</v>
      </c>
      <c r="F3439" s="16" t="str">
        <f>[1]!s_info_industry_csrc2023(A3439,"",3)</f>
        <v>计算机、通信和其他电子设备制造业</v>
      </c>
      <c r="G3439" s="16" t="str">
        <f>[1]!s_info_industry_csrc2023(A3439,"",1)</f>
        <v>制造业</v>
      </c>
      <c r="H3439" s="16">
        <f>[1]!s_is(A3439,83,"FY","YTD","20251231",1,"",100000000)</f>
        <v>15.9297991981</v>
      </c>
      <c r="I3439" s="16">
        <f>[1]!s_is(A3439,83,"FY","YTD","20241231",1,"",100000000)</f>
        <v>12.226653456099999</v>
      </c>
      <c r="J3439" s="16">
        <f t="shared" si="159"/>
        <v>0.30287484267843245</v>
      </c>
      <c r="K3439" s="16">
        <f>[1]!s_is(A3439,61,"FY","YTD","20251231",1,"",100000000)</f>
        <v>0.18116992510000002</v>
      </c>
      <c r="L3439" s="16">
        <f>[1]!s_is(A3439,61,"FY","YTD","20241231",1,"",100000000)</f>
        <v>0.20460270219999999</v>
      </c>
      <c r="M3439" s="16">
        <f t="shared" si="160"/>
        <v>-0.11452818974548211</v>
      </c>
      <c r="N3439" s="16">
        <f>[1]!s_fa_roe(A3439,"20251231")</f>
        <v>1.1127</v>
      </c>
      <c r="O3439" s="16">
        <f>[1]!s_stmnote_rdexp(A3439,"20251231",1,10000)</f>
        <v>7236.2618040000007</v>
      </c>
      <c r="P3439" s="20">
        <f t="shared" si="161"/>
        <v>4.5425944884873962E-2</v>
      </c>
      <c r="Q3439" s="16">
        <f>[1]!s_margin_tradingbalance(A3439,"",10000)</f>
        <v>18833.1839</v>
      </c>
      <c r="R3439" s="16">
        <f>[1]!s_margin_seclendingbalance(A3439,"",10000)</f>
        <v>109.10939999999999</v>
      </c>
      <c r="S3439" s="17">
        <f>[1]!s_val_ev(A3439,"",100000000)</f>
        <v>110.45133197879998</v>
      </c>
      <c r="T3439" s="17">
        <f>[1]!share_freesharesmv(A3439,"",100000000)</f>
        <v>33.825615681000002</v>
      </c>
      <c r="U3439" s="17">
        <f>[1]!s_dq_amount_btin(A3439,E3439,100000000)</f>
        <v>6.3362237500000003</v>
      </c>
      <c r="V3439" s="17">
        <f>[1]!s_dq_turn(A3439,E3439)</f>
        <v>14.552628266995631</v>
      </c>
      <c r="W3439" s="2">
        <f>[1]!s_pq_amount(A3439,"20260101","",100000000)</f>
        <v>336.28964083</v>
      </c>
      <c r="X3439" s="2">
        <f>[1]!s_pq_avgamount(A3439,"20260101","",100000000)</f>
        <v>3.057178553</v>
      </c>
      <c r="Y3439" s="17">
        <f>[1]!s_ipo_dilutedpe(A3439)</f>
        <v>35.83</v>
      </c>
      <c r="Z3439" s="12">
        <f>[1]!s_ipo_collection_total(A3439,100000000)</f>
        <v>11.0808</v>
      </c>
      <c r="AA3439" s="2">
        <f>[1]!s_val_pe_ttm(A3439,E3439)</f>
        <v>-9035.6279296875</v>
      </c>
      <c r="AB3439" s="5">
        <f>[1]!s_info_zjtxornot1(A3439,"")</f>
        <v>0</v>
      </c>
      <c r="AC3439" s="22" t="str">
        <f>[1]!s_info_nature1(A3439,"")</f>
        <v>民营企业</v>
      </c>
      <c r="AD3439" s="6" t="str">
        <f>[1]!s_info_city(A3439)</f>
        <v>深圳市</v>
      </c>
      <c r="AE3439" s="6" t="str">
        <f>[1]!s_info_province(A3439)</f>
        <v>广东省</v>
      </c>
      <c r="AF3439">
        <v>114.085947</v>
      </c>
      <c r="AG3439">
        <v>22.547000000000001</v>
      </c>
    </row>
    <row r="3440" spans="1:33" x14ac:dyDescent="0.3">
      <c r="A3440" s="12" t="s">
        <v>7330</v>
      </c>
      <c r="B3440" s="12" t="s">
        <v>7331</v>
      </c>
      <c r="C3440" s="16" t="str">
        <f>[1]!s_info_mkt(A3440)</f>
        <v>主板</v>
      </c>
      <c r="D3440" s="16" t="str">
        <f>[1]!s_ipo_listeddate(A3440)</f>
        <v>2011-11-11</v>
      </c>
      <c r="E3440" s="16" t="str">
        <f>[1]!lastradeday_s("000002","")</f>
        <v>2026-06-22</v>
      </c>
      <c r="F3440" s="16" t="str">
        <f>[1]!s_info_industry_csrc2023(A3440,"",3)</f>
        <v>汽车制造业</v>
      </c>
      <c r="G3440" s="16" t="str">
        <f>[1]!s_info_industry_csrc2023(A3440,"",1)</f>
        <v>制造业</v>
      </c>
      <c r="H3440" s="16">
        <f>[1]!s_is(A3440,83,"FY","YTD","20251231",1,"",100000000)</f>
        <v>7.1162610204999996</v>
      </c>
      <c r="I3440" s="16">
        <f>[1]!s_is(A3440,83,"FY","YTD","20241231",1,"",100000000)</f>
        <v>6.5886084532000009</v>
      </c>
      <c r="J3440" s="16">
        <f t="shared" si="159"/>
        <v>8.0085585757296629E-2</v>
      </c>
      <c r="K3440" s="16">
        <f>[1]!s_is(A3440,61,"FY","YTD","20251231",1,"",100000000)</f>
        <v>1.1691087901000001</v>
      </c>
      <c r="L3440" s="16">
        <f>[1]!s_is(A3440,61,"FY","YTD","20241231",1,"",100000000)</f>
        <v>0.69981622170000002</v>
      </c>
      <c r="M3440" s="16">
        <f t="shared" si="160"/>
        <v>0.6705940128966863</v>
      </c>
      <c r="N3440" s="16">
        <f>[1]!s_fa_roe(A3440,"20251231")</f>
        <v>12.8592</v>
      </c>
      <c r="O3440" s="16">
        <f>[1]!s_stmnote_rdexp(A3440,"20251231",1,10000)</f>
        <v>2923.22271</v>
      </c>
      <c r="P3440" s="20">
        <f t="shared" si="161"/>
        <v>4.1078070374020788E-2</v>
      </c>
      <c r="Q3440" s="16">
        <f>[1]!s_margin_tradingbalance(A3440,"",10000)</f>
        <v>0</v>
      </c>
      <c r="R3440" s="16">
        <f>[1]!s_margin_seclendingbalance(A3440,"",10000)</f>
        <v>0</v>
      </c>
      <c r="S3440" s="17">
        <f>[1]!s_val_ev(A3440,"",100000000)</f>
        <v>17.5098655026</v>
      </c>
      <c r="T3440" s="17">
        <f>[1]!share_freesharesmv(A3440,"",100000000)</f>
        <v>10.246552105199999</v>
      </c>
      <c r="U3440" s="17">
        <f>[1]!s_dq_amount_btin(A3440,E3440,100000000)</f>
        <v>0.22616262000000001</v>
      </c>
      <c r="V3440" s="17">
        <f>[1]!s_dq_turn(A3440,E3440)</f>
        <v>1.4208859539281851</v>
      </c>
      <c r="W3440" s="2">
        <f>[1]!s_pq_amount(A3440,"20260101","",100000000)</f>
        <v>56.73068533</v>
      </c>
      <c r="X3440" s="2">
        <f>[1]!s_pq_avgamount(A3440,"20260101","",100000000)</f>
        <v>0.51573350299999998</v>
      </c>
      <c r="Y3440" s="17">
        <f>[1]!s_ipo_dilutedpe(A3440)</f>
        <v>18.399999999999999</v>
      </c>
      <c r="Z3440" s="12">
        <f>[1]!s_ipo_collection_total(A3440,100000000)</f>
        <v>3.2337899999999999</v>
      </c>
      <c r="AA3440" s="2">
        <f>[1]!s_val_pe_ttm(A3440,E3440)</f>
        <v>18.591571807861328</v>
      </c>
      <c r="AB3440" s="5">
        <f>[1]!s_info_zjtxornot1(A3440,"")</f>
        <v>0</v>
      </c>
      <c r="AC3440" s="22" t="str">
        <f>[1]!s_info_nature1(A3440,"")</f>
        <v>民营企业</v>
      </c>
      <c r="AD3440" s="6" t="str">
        <f>[1]!s_info_city(A3440)</f>
        <v>南宁市</v>
      </c>
      <c r="AE3440" s="6" t="str">
        <f>[1]!s_info_province(A3440)</f>
        <v>广西壮族自治区</v>
      </c>
      <c r="AF3440">
        <v>108.320004</v>
      </c>
      <c r="AG3440">
        <v>22.824020000000001</v>
      </c>
    </row>
    <row r="3441" spans="1:33" x14ac:dyDescent="0.3">
      <c r="A3441" s="12" t="s">
        <v>7332</v>
      </c>
      <c r="B3441" s="12" t="s">
        <v>7333</v>
      </c>
      <c r="C3441" s="16" t="str">
        <f>[1]!s_info_mkt(A3441)</f>
        <v>主板</v>
      </c>
      <c r="D3441" s="16" t="str">
        <f>[1]!s_ipo_listeddate(A3441)</f>
        <v>2011-09-20</v>
      </c>
      <c r="E3441" s="16" t="str">
        <f>[1]!lastradeday_s("000002","")</f>
        <v>2026-06-22</v>
      </c>
      <c r="F3441" s="16" t="str">
        <f>[1]!s_info_industry_csrc2023(A3441,"",3)</f>
        <v>电气机械和器材制造业</v>
      </c>
      <c r="G3441" s="16" t="str">
        <f>[1]!s_info_industry_csrc2023(A3441,"",1)</f>
        <v>制造业</v>
      </c>
      <c r="H3441" s="16">
        <f>[1]!s_is(A3441,83,"FY","YTD","20251231",1,"",100000000)</f>
        <v>36.7211467232</v>
      </c>
      <c r="I3441" s="16">
        <f>[1]!s_is(A3441,83,"FY","YTD","20241231",1,"",100000000)</f>
        <v>37.167341936199996</v>
      </c>
      <c r="J3441" s="16">
        <f t="shared" si="159"/>
        <v>-1.2005034252003166E-2</v>
      </c>
      <c r="K3441" s="16">
        <f>[1]!s_is(A3441,61,"FY","YTD","20251231",1,"",100000000)</f>
        <v>2.1203220424000002</v>
      </c>
      <c r="L3441" s="16">
        <f>[1]!s_is(A3441,61,"FY","YTD","20241231",1,"",100000000)</f>
        <v>2.5801707086999999</v>
      </c>
      <c r="M3441" s="16">
        <f t="shared" si="160"/>
        <v>-0.17822412476409014</v>
      </c>
      <c r="N3441" s="16">
        <f>[1]!s_fa_roe(A3441,"20251231")</f>
        <v>3.3954</v>
      </c>
      <c r="O3441" s="16">
        <f>[1]!s_stmnote_rdexp(A3441,"20251231",1,10000)</f>
        <v>10079.674306999999</v>
      </c>
      <c r="P3441" s="20">
        <f t="shared" si="161"/>
        <v>2.7449236220697257E-2</v>
      </c>
      <c r="Q3441" s="16">
        <f>[1]!s_margin_tradingbalance(A3441,"",10000)</f>
        <v>114831.101</v>
      </c>
      <c r="R3441" s="16">
        <f>[1]!s_margin_seclendingbalance(A3441,"",10000)</f>
        <v>737.19629999999995</v>
      </c>
      <c r="S3441" s="17">
        <f>[1]!s_val_ev(A3441,"",100000000)</f>
        <v>182.89886469740003</v>
      </c>
      <c r="T3441" s="17">
        <f>[1]!share_freesharesmv(A3441,"",100000000)</f>
        <v>164.5171695718</v>
      </c>
      <c r="U3441" s="17">
        <f>[1]!s_dq_amount_btin(A3441,E3441,100000000)</f>
        <v>28.576626090000001</v>
      </c>
      <c r="V3441" s="17">
        <f>[1]!s_dq_turn(A3441,E3441)</f>
        <v>16.115951203063677</v>
      </c>
      <c r="W3441" s="2">
        <f>[1]!s_pq_amount(A3441,"20260101","",100000000)</f>
        <v>1340.37619812</v>
      </c>
      <c r="X3441" s="2">
        <f>[1]!s_pq_avgamount(A3441,"20260101","",100000000)</f>
        <v>12.185238164727274</v>
      </c>
      <c r="Y3441" s="17">
        <f>[1]!s_ipo_dilutedpe(A3441)</f>
        <v>34.79</v>
      </c>
      <c r="Z3441" s="12">
        <f>[1]!s_ipo_collection_total(A3441,100000000)</f>
        <v>5.4</v>
      </c>
      <c r="AA3441" s="2">
        <f>[1]!s_val_pe_ttm(A3441,E3441)</f>
        <v>98.926689147949219</v>
      </c>
      <c r="AB3441" s="5">
        <f>[1]!s_info_zjtxornot1(A3441,"")</f>
        <v>0</v>
      </c>
      <c r="AC3441" s="22" t="str">
        <f>[1]!s_info_nature1(A3441,"")</f>
        <v>民营企业</v>
      </c>
      <c r="AD3441" s="6" t="str">
        <f>[1]!s_info_city(A3441)</f>
        <v>诸暨市</v>
      </c>
      <c r="AE3441" s="6" t="str">
        <f>[1]!s_info_province(A3441)</f>
        <v>浙江省</v>
      </c>
      <c r="AF3441">
        <v>120.281434</v>
      </c>
      <c r="AG3441">
        <v>29.699400000000001</v>
      </c>
    </row>
    <row r="3442" spans="1:33" x14ac:dyDescent="0.3">
      <c r="A3442" s="12" t="s">
        <v>7334</v>
      </c>
      <c r="B3442" s="12" t="s">
        <v>7335</v>
      </c>
      <c r="C3442" s="16" t="str">
        <f>[1]!s_info_mkt(A3442)</f>
        <v>主板</v>
      </c>
      <c r="D3442" s="16" t="str">
        <f>[1]!s_ipo_listeddate(A3442)</f>
        <v>2010-04-16</v>
      </c>
      <c r="E3442" s="16" t="str">
        <f>[1]!lastradeday_s("000002","")</f>
        <v>2026-06-22</v>
      </c>
      <c r="F3442" s="16" t="str">
        <f>[1]!s_info_industry_csrc2023(A3442,"",3)</f>
        <v>批发业</v>
      </c>
      <c r="G3442" s="16" t="str">
        <f>[1]!s_info_industry_csrc2023(A3442,"",1)</f>
        <v>批发和零售业</v>
      </c>
      <c r="H3442" s="16">
        <f>[1]!s_is(A3442,83,"FY","YTD","20251231",1,"",100000000)</f>
        <v>56.195648368800001</v>
      </c>
      <c r="I3442" s="16">
        <f>[1]!s_is(A3442,83,"FY","YTD","20241231",1,"",100000000)</f>
        <v>60.322620525699996</v>
      </c>
      <c r="J3442" s="16">
        <f t="shared" si="159"/>
        <v>-6.8415001220673566E-2</v>
      </c>
      <c r="K3442" s="16">
        <f>[1]!s_is(A3442,61,"FY","YTD","20251231",1,"",100000000)</f>
        <v>1.2028577005000001</v>
      </c>
      <c r="L3442" s="16">
        <f>[1]!s_is(A3442,61,"FY","YTD","20241231",1,"",100000000)</f>
        <v>1.0138162275</v>
      </c>
      <c r="M3442" s="16">
        <f t="shared" si="160"/>
        <v>0.18646522700288901</v>
      </c>
      <c r="N3442" s="16">
        <f>[1]!s_fa_roe(A3442,"20251231")</f>
        <v>1.782</v>
      </c>
      <c r="O3442" s="16">
        <f>[1]!s_stmnote_rdexp(A3442,"20251231",1,10000)</f>
        <v>579.62522200000001</v>
      </c>
      <c r="P3442" s="20">
        <f t="shared" si="161"/>
        <v>1.0314414706919009E-3</v>
      </c>
      <c r="Q3442" s="16">
        <f>[1]!s_margin_tradingbalance(A3442,"",10000)</f>
        <v>20118.2107</v>
      </c>
      <c r="R3442" s="16">
        <f>[1]!s_margin_seclendingbalance(A3442,"",10000)</f>
        <v>19.954799999999999</v>
      </c>
      <c r="S3442" s="17">
        <f>[1]!s_val_ev(A3442,"",100000000)</f>
        <v>53.844696743599997</v>
      </c>
      <c r="T3442" s="17">
        <f>[1]!share_freesharesmv(A3442,"",100000000)</f>
        <v>30.634486284099999</v>
      </c>
      <c r="U3442" s="17">
        <f>[1]!s_dq_amount_btin(A3442,E3442,100000000)</f>
        <v>0.67633573000000002</v>
      </c>
      <c r="V3442" s="17">
        <f>[1]!s_dq_turn(A3442,E3442)</f>
        <v>1.2958186555877489</v>
      </c>
      <c r="W3442" s="2">
        <f>[1]!s_pq_amount(A3442,"20260101","",100000000)</f>
        <v>108.23369292</v>
      </c>
      <c r="X3442" s="2">
        <f>[1]!s_pq_avgamount(A3442,"20260101","",100000000)</f>
        <v>0.98394266290909094</v>
      </c>
      <c r="Y3442" s="17">
        <f>[1]!s_ipo_dilutedpe(A3442)</f>
        <v>63.46</v>
      </c>
      <c r="Z3442" s="12">
        <f>[1]!s_ipo_collection_total(A3442,100000000)</f>
        <v>7.1609999999999996</v>
      </c>
      <c r="AA3442" s="2">
        <f>[1]!s_val_pe_ttm(A3442,E3442)</f>
        <v>42.165634155273438</v>
      </c>
      <c r="AB3442" s="5">
        <f>[1]!s_info_zjtxornot1(A3442,"")</f>
        <v>0</v>
      </c>
      <c r="AC3442" s="22" t="str">
        <f>[1]!s_info_nature1(A3442,"")</f>
        <v>民营企业</v>
      </c>
      <c r="AD3442" s="6" t="str">
        <f>[1]!s_info_city(A3442)</f>
        <v>黔南布依族苗族自治州</v>
      </c>
      <c r="AE3442" s="6" t="str">
        <f>[1]!s_info_province(A3442)</f>
        <v>贵州省</v>
      </c>
      <c r="AF3442">
        <v>107.517156</v>
      </c>
      <c r="AG3442">
        <v>26.258219</v>
      </c>
    </row>
    <row r="3443" spans="1:33" x14ac:dyDescent="0.3">
      <c r="A3443" s="12" t="s">
        <v>7336</v>
      </c>
      <c r="B3443" s="12" t="s">
        <v>7337</v>
      </c>
      <c r="C3443" s="16" t="str">
        <f>[1]!s_info_mkt(A3443)</f>
        <v>主板</v>
      </c>
      <c r="D3443" s="16" t="str">
        <f>[1]!s_ipo_listeddate(A3443)</f>
        <v>1994-01-28</v>
      </c>
      <c r="E3443" s="16" t="str">
        <f>[1]!lastradeday_s("000002","")</f>
        <v>2026-06-22</v>
      </c>
      <c r="F3443" s="16" t="str">
        <f>[1]!s_info_industry_csrc2023(A3443,"",3)</f>
        <v>专用设备制造业</v>
      </c>
      <c r="G3443" s="16" t="str">
        <f>[1]!s_info_industry_csrc2023(A3443,"",1)</f>
        <v>制造业</v>
      </c>
      <c r="H3443" s="16">
        <f>[1]!s_is(A3443,83,"FY","YTD","20251231",1,"",100000000)</f>
        <v>34.871583057199999</v>
      </c>
      <c r="I3443" s="16">
        <f>[1]!s_is(A3443,83,"FY","YTD","20241231",1,"",100000000)</f>
        <v>37.985832805299999</v>
      </c>
      <c r="J3443" s="16">
        <f t="shared" si="159"/>
        <v>-8.1984506277969049E-2</v>
      </c>
      <c r="K3443" s="16">
        <f>[1]!s_is(A3443,61,"FY","YTD","20251231",1,"",100000000)</f>
        <v>3.0939755143999998</v>
      </c>
      <c r="L3443" s="16">
        <f>[1]!s_is(A3443,61,"FY","YTD","20241231",1,"",100000000)</f>
        <v>2.2707786173</v>
      </c>
      <c r="M3443" s="16">
        <f t="shared" si="160"/>
        <v>0.36251746023520209</v>
      </c>
      <c r="N3443" s="16">
        <f>[1]!s_fa_roe(A3443,"20251231")</f>
        <v>12.3895</v>
      </c>
      <c r="O3443" s="16">
        <f>[1]!s_stmnote_rdexp(A3443,"20251231",1,10000)</f>
        <v>13408.672547</v>
      </c>
      <c r="P3443" s="20">
        <f t="shared" si="161"/>
        <v>3.8451573950645426E-2</v>
      </c>
      <c r="Q3443" s="16">
        <f>[1]!s_margin_tradingbalance(A3443,"",10000)</f>
        <v>0</v>
      </c>
      <c r="R3443" s="16">
        <f>[1]!s_margin_seclendingbalance(A3443,"",10000)</f>
        <v>0</v>
      </c>
      <c r="S3443" s="17">
        <f>[1]!s_val_ev(A3443,"",100000000)</f>
        <v>48.689701920599994</v>
      </c>
      <c r="T3443" s="17">
        <f>[1]!share_freesharesmv(A3443,"",100000000)</f>
        <v>14.0993130552</v>
      </c>
      <c r="U3443" s="17">
        <f>[1]!s_dq_amount_btin(A3443,E3443,100000000)</f>
        <v>0.19083464999999999</v>
      </c>
      <c r="V3443" s="17">
        <f>[1]!s_dq_turn(A3443,E3443)</f>
        <v>0.40135733448156669</v>
      </c>
      <c r="W3443" s="2">
        <f>[1]!s_pq_amount(A3443,"20260101","",100000000)</f>
        <v>62.286160860000003</v>
      </c>
      <c r="X3443" s="2">
        <f>[1]!s_pq_avgamount(A3443,"20260101","",100000000)</f>
        <v>0.56623782600000006</v>
      </c>
      <c r="Y3443" s="17">
        <f>[1]!s_ipo_dilutedpe(A3443)</f>
        <v>0</v>
      </c>
      <c r="Z3443" s="12">
        <f>[1]!s_ipo_collection_total(A3443,100000000)</f>
        <v>0.14308000000000001</v>
      </c>
      <c r="AA3443" s="2">
        <f>[1]!s_val_pe_ttm(A3443,E3443)</f>
        <v>16.097723007202148</v>
      </c>
      <c r="AB3443" s="5">
        <f>[1]!s_info_zjtxornot1(A3443,"")</f>
        <v>0</v>
      </c>
      <c r="AC3443" s="22" t="str">
        <f>[1]!s_info_nature1(A3443,"")</f>
        <v>民营企业</v>
      </c>
      <c r="AD3443" s="6" t="str">
        <f>[1]!s_info_city(A3443)</f>
        <v>新郑市</v>
      </c>
      <c r="AE3443" s="6" t="str">
        <f>[1]!s_info_province(A3443)</f>
        <v>河南省</v>
      </c>
      <c r="AF3443">
        <v>113.736115</v>
      </c>
      <c r="AG3443">
        <v>34.459443</v>
      </c>
    </row>
    <row r="3444" spans="1:33" x14ac:dyDescent="0.3">
      <c r="A3444" s="12" t="s">
        <v>7338</v>
      </c>
      <c r="B3444" s="12" t="s">
        <v>7339</v>
      </c>
      <c r="C3444" s="16" t="str">
        <f>[1]!s_info_mkt(A3444)</f>
        <v>创业板</v>
      </c>
      <c r="D3444" s="16" t="str">
        <f>[1]!s_ipo_listeddate(A3444)</f>
        <v>2025-03-19</v>
      </c>
      <c r="E3444" s="16" t="str">
        <f>[1]!lastradeday_s("000002","")</f>
        <v>2026-06-22</v>
      </c>
      <c r="F3444" s="16" t="str">
        <f>[1]!s_info_industry_csrc2023(A3444,"",3)</f>
        <v>造纸和纸制品业</v>
      </c>
      <c r="G3444" s="16" t="str">
        <f>[1]!s_info_industry_csrc2023(A3444,"",1)</f>
        <v>制造业</v>
      </c>
      <c r="H3444" s="16">
        <f>[1]!s_is(A3444,83,"FY","YTD","20251231",1,"",100000000)</f>
        <v>18.448692029899998</v>
      </c>
      <c r="I3444" s="16">
        <f>[1]!s_is(A3444,83,"FY","YTD","20241231",1,"",100000000)</f>
        <v>15.9412342215</v>
      </c>
      <c r="J3444" s="16">
        <f t="shared" si="159"/>
        <v>0.15729383142857167</v>
      </c>
      <c r="K3444" s="16">
        <f>[1]!s_is(A3444,61,"FY","YTD","20251231",1,"",100000000)</f>
        <v>2.2384164859999998</v>
      </c>
      <c r="L3444" s="16">
        <f>[1]!s_is(A3444,61,"FY","YTD","20241231",1,"",100000000)</f>
        <v>2.1988887698999999</v>
      </c>
      <c r="M3444" s="16">
        <f t="shared" si="160"/>
        <v>1.7976223554862874E-2</v>
      </c>
      <c r="N3444" s="16">
        <f>[1]!s_fa_roe(A3444,"20251231")</f>
        <v>14.204700000000001</v>
      </c>
      <c r="O3444" s="16">
        <f>[1]!s_stmnote_rdexp(A3444,"20251231",1,10000)</f>
        <v>5284.1077399999995</v>
      </c>
      <c r="P3444" s="20">
        <f t="shared" si="161"/>
        <v>2.8642180873505764E-2</v>
      </c>
      <c r="Q3444" s="16">
        <f>[1]!s_margin_tradingbalance(A3444,"",10000)</f>
        <v>8797.8433000000005</v>
      </c>
      <c r="R3444" s="16">
        <f>[1]!s_margin_seclendingbalance(A3444,"",10000)</f>
        <v>18.297999999999998</v>
      </c>
      <c r="S3444" s="17">
        <f>[1]!s_val_ev(A3444,"",100000000)</f>
        <v>40.258380000000002</v>
      </c>
      <c r="T3444" s="17">
        <f>[1]!share_freesharesmv(A3444,"",100000000)</f>
        <v>11.8407</v>
      </c>
      <c r="U3444" s="17">
        <f>[1]!s_dq_amount_btin(A3444,E3444,100000000)</f>
        <v>0.56100596000000003</v>
      </c>
      <c r="V3444" s="17">
        <f>[1]!s_dq_turn(A3444,E3444)</f>
        <v>4.9104091954022993</v>
      </c>
      <c r="W3444" s="2">
        <f>[1]!s_pq_amount(A3444,"20260101","",100000000)</f>
        <v>48.960921970000001</v>
      </c>
      <c r="X3444" s="2">
        <f>[1]!s_pq_avgamount(A3444,"20260101","",100000000)</f>
        <v>0.44509929063636361</v>
      </c>
      <c r="Y3444" s="17">
        <f>[1]!s_ipo_dilutedpe(A3444)</f>
        <v>19.239999999999998</v>
      </c>
      <c r="Z3444" s="12">
        <f>[1]!s_ipo_collection_total(A3444,100000000)</f>
        <v>10.179600000000001</v>
      </c>
      <c r="AA3444" s="2">
        <f>[1]!s_val_pe_ttm(A3444,E3444)</f>
        <v>23.100641250610352</v>
      </c>
      <c r="AB3444" s="5">
        <f>[1]!s_info_zjtxornot1(A3444,"")</f>
        <v>0</v>
      </c>
      <c r="AC3444" s="22" t="str">
        <f>[1]!s_info_nature1(A3444,"")</f>
        <v>民营企业</v>
      </c>
      <c r="AD3444" s="6" t="str">
        <f>[1]!s_info_city(A3444)</f>
        <v>合肥市</v>
      </c>
      <c r="AE3444" s="6" t="str">
        <f>[1]!s_info_province(A3444)</f>
        <v>安徽省</v>
      </c>
      <c r="AF3444">
        <v>117.28304199999999</v>
      </c>
      <c r="AG3444">
        <v>31.861190000000001</v>
      </c>
    </row>
    <row r="3445" spans="1:33" x14ac:dyDescent="0.3">
      <c r="A3445" s="12" t="s">
        <v>7340</v>
      </c>
      <c r="B3445" s="12" t="s">
        <v>7341</v>
      </c>
      <c r="C3445" s="16" t="str">
        <f>[1]!s_info_mkt(A3445)</f>
        <v>主板</v>
      </c>
      <c r="D3445" s="16" t="str">
        <f>[1]!s_ipo_listeddate(A3445)</f>
        <v>2000-09-26</v>
      </c>
      <c r="E3445" s="16" t="str">
        <f>[1]!lastradeday_s("000002","")</f>
        <v>2026-06-22</v>
      </c>
      <c r="F3445" s="16" t="str">
        <f>[1]!s_info_industry_csrc2023(A3445,"",3)</f>
        <v>农副食品加工业</v>
      </c>
      <c r="G3445" s="16" t="str">
        <f>[1]!s_info_industry_csrc2023(A3445,"",1)</f>
        <v>制造业</v>
      </c>
      <c r="H3445" s="16">
        <f>[1]!s_is(A3445,83,"FY","YTD","20251231",1,"",100000000)</f>
        <v>4.9211560752999999</v>
      </c>
      <c r="I3445" s="16">
        <f>[1]!s_is(A3445,83,"FY","YTD","20241231",1,"",100000000)</f>
        <v>3.0815387801999998</v>
      </c>
      <c r="J3445" s="16">
        <f t="shared" si="159"/>
        <v>0.59698008894783539</v>
      </c>
      <c r="K3445" s="16">
        <f>[1]!s_is(A3445,61,"FY","YTD","20251231",1,"",100000000)</f>
        <v>-0.46231823920000004</v>
      </c>
      <c r="L3445" s="16">
        <f>[1]!s_is(A3445,61,"FY","YTD","20241231",1,"",100000000)</f>
        <v>-2.3077635234999998</v>
      </c>
      <c r="M3445" s="16">
        <f t="shared" si="160"/>
        <v>0.79966827862031586</v>
      </c>
      <c r="N3445" s="16">
        <f>[1]!s_fa_roe(A3445,"20251231")</f>
        <v>0</v>
      </c>
      <c r="O3445" s="16">
        <f>[1]!s_stmnote_rdexp(A3445,"20251231",1,10000)</f>
        <v>205.18388200000001</v>
      </c>
      <c r="P3445" s="20">
        <f t="shared" si="161"/>
        <v>4.1694243966341124E-3</v>
      </c>
      <c r="Q3445" s="16">
        <f>[1]!s_margin_tradingbalance(A3445,"",10000)</f>
        <v>0</v>
      </c>
      <c r="R3445" s="16">
        <f>[1]!s_margin_seclendingbalance(A3445,"",10000)</f>
        <v>0</v>
      </c>
      <c r="S3445" s="17">
        <f>[1]!s_val_ev(A3445,"",100000000)</f>
        <v>25.760871538599996</v>
      </c>
      <c r="T3445" s="17">
        <f>[1]!share_freesharesmv(A3445,"",100000000)</f>
        <v>16.580119384</v>
      </c>
      <c r="U3445" s="17">
        <f>[1]!s_dq_amount_btin(A3445,E3445,100000000)</f>
        <v>0.2448129</v>
      </c>
      <c r="V3445" s="17">
        <f>[1]!s_dq_turn(A3445,E3445)</f>
        <v>0.95678829433499435</v>
      </c>
      <c r="W3445" s="2">
        <f>[1]!s_pq_amount(A3445,"20260101","",100000000)</f>
        <v>41.340888929999998</v>
      </c>
      <c r="X3445" s="2">
        <f>[1]!s_pq_avgamount(A3445,"20260101","",100000000)</f>
        <v>0.37582626299999999</v>
      </c>
      <c r="Y3445" s="17">
        <f>[1]!s_ipo_dilutedpe(A3445)</f>
        <v>21.85</v>
      </c>
      <c r="Z3445" s="12">
        <f>[1]!s_ipo_collection_total(A3445,100000000)</f>
        <v>2.25</v>
      </c>
      <c r="AA3445" s="2">
        <f>[1]!s_val_pe_ttm(A3445,E3445)</f>
        <v>-43.956317901611328</v>
      </c>
      <c r="AB3445" s="5">
        <f>[1]!s_info_zjtxornot1(A3445,"")</f>
        <v>0</v>
      </c>
      <c r="AC3445" s="22" t="str">
        <f>[1]!s_info_nature1(A3445,"")</f>
        <v>地方国有企业</v>
      </c>
      <c r="AD3445" s="6" t="str">
        <f>[1]!s_info_city(A3445)</f>
        <v>五家渠市</v>
      </c>
      <c r="AE3445" s="6" t="str">
        <f>[1]!s_info_province(A3445)</f>
        <v>新疆维吾尔自治区</v>
      </c>
      <c r="AF3445">
        <v>87.526883999999995</v>
      </c>
      <c r="AG3445">
        <v>44.167400999999998</v>
      </c>
    </row>
    <row r="3446" spans="1:33" x14ac:dyDescent="0.3">
      <c r="A3446" s="12" t="s">
        <v>7342</v>
      </c>
      <c r="B3446" s="12" t="s">
        <v>7343</v>
      </c>
      <c r="C3446" s="16" t="str">
        <f>[1]!s_info_mkt(A3446)</f>
        <v>主板</v>
      </c>
      <c r="D3446" s="16" t="str">
        <f>[1]!s_ipo_listeddate(A3446)</f>
        <v>2014-12-11</v>
      </c>
      <c r="E3446" s="16" t="str">
        <f>[1]!lastradeday_s("000002","")</f>
        <v>2026-06-22</v>
      </c>
      <c r="F3446" s="16" t="str">
        <f>[1]!s_info_industry_csrc2023(A3446,"",3)</f>
        <v>专业技术服务业</v>
      </c>
      <c r="G3446" s="16" t="str">
        <f>[1]!s_info_industry_csrc2023(A3446,"",1)</f>
        <v>科学研究和技术服务业</v>
      </c>
      <c r="H3446" s="16">
        <f>[1]!s_is(A3446,83,"FY","YTD","20251231",1,"",100000000)</f>
        <v>104.26238268530001</v>
      </c>
      <c r="I3446" s="16">
        <f>[1]!s_is(A3446,83,"FY","YTD","20241231",1,"",100000000)</f>
        <v>75.412125570100002</v>
      </c>
      <c r="J3446" s="16">
        <f t="shared" si="159"/>
        <v>0.38256788145272469</v>
      </c>
      <c r="K3446" s="16">
        <f>[1]!s_is(A3446,61,"FY","YTD","20251231",1,"",100000000)</f>
        <v>1.5671394431000001</v>
      </c>
      <c r="L3446" s="16">
        <f>[1]!s_is(A3446,61,"FY","YTD","20241231",1,"",100000000)</f>
        <v>1.1517794612000001</v>
      </c>
      <c r="M3446" s="16">
        <f t="shared" si="160"/>
        <v>0.36062457778787832</v>
      </c>
      <c r="N3446" s="16">
        <f>[1]!s_fa_roe(A3446,"20251231")</f>
        <v>3.6110000000000002</v>
      </c>
      <c r="O3446" s="16">
        <f>[1]!s_stmnote_rdexp(A3446,"20251231",1,10000)</f>
        <v>45655.039154999999</v>
      </c>
      <c r="P3446" s="20">
        <f t="shared" si="161"/>
        <v>4.3788601391167824E-2</v>
      </c>
      <c r="Q3446" s="16">
        <f>[1]!s_margin_tradingbalance(A3446,"",10000)</f>
        <v>19011.034100000001</v>
      </c>
      <c r="R3446" s="16">
        <f>[1]!s_margin_seclendingbalance(A3446,"",10000)</f>
        <v>0</v>
      </c>
      <c r="S3446" s="17">
        <f>[1]!s_val_ev(A3446,"",100000000)</f>
        <v>80.193435300000004</v>
      </c>
      <c r="T3446" s="17">
        <f>[1]!share_freesharesmv(A3446,"",100000000)</f>
        <v>29.615907035999999</v>
      </c>
      <c r="U3446" s="17">
        <f>[1]!s_dq_amount_btin(A3446,E3446,100000000)</f>
        <v>0.95046693999999998</v>
      </c>
      <c r="V3446" s="17">
        <f>[1]!s_dq_turn(A3446,E3446)</f>
        <v>1.2113023508297069</v>
      </c>
      <c r="W3446" s="2">
        <f>[1]!s_pq_amount(A3446,"20260101","",100000000)</f>
        <v>429.83867817999999</v>
      </c>
      <c r="X3446" s="2">
        <f>[1]!s_pq_avgamount(A3446,"20260101","",100000000)</f>
        <v>3.9076243470909087</v>
      </c>
      <c r="Y3446" s="17">
        <f>[1]!s_ipo_dilutedpe(A3446)</f>
        <v>22.22</v>
      </c>
      <c r="Z3446" s="12">
        <f>[1]!s_ipo_collection_total(A3446,100000000)</f>
        <v>15</v>
      </c>
      <c r="AA3446" s="2">
        <f>[1]!s_val_pe_ttm(A3446,E3446)</f>
        <v>42.909980773925781</v>
      </c>
      <c r="AB3446" s="5">
        <f>[1]!s_info_zjtxornot1(A3446,"")</f>
        <v>1</v>
      </c>
      <c r="AC3446" s="22" t="str">
        <f>[1]!s_info_nature1(A3446,"")</f>
        <v>中央国有企业</v>
      </c>
      <c r="AD3446" s="6" t="str">
        <f>[1]!s_info_city(A3446)</f>
        <v>北京市</v>
      </c>
      <c r="AE3446" s="6" t="str">
        <f>[1]!s_info_province(A3446)</f>
        <v>北京</v>
      </c>
      <c r="AF3446">
        <v>116.40528500000001</v>
      </c>
      <c r="AG3446">
        <v>39.904989</v>
      </c>
    </row>
    <row r="3447" spans="1:33" x14ac:dyDescent="0.3">
      <c r="A3447" s="12" t="s">
        <v>7344</v>
      </c>
      <c r="B3447" s="12" t="s">
        <v>7345</v>
      </c>
      <c r="C3447" s="16" t="str">
        <f>[1]!s_info_mkt(A3447)</f>
        <v>主板</v>
      </c>
      <c r="D3447" s="16" t="str">
        <f>[1]!s_ipo_listeddate(A3447)</f>
        <v>2007-10-09</v>
      </c>
      <c r="E3447" s="16" t="str">
        <f>[1]!lastradeday_s("000002","")</f>
        <v>2026-06-22</v>
      </c>
      <c r="F3447" s="16" t="str">
        <f>[1]!s_info_industry_csrc2023(A3447,"",3)</f>
        <v>煤炭开采和洗选业</v>
      </c>
      <c r="G3447" s="16" t="str">
        <f>[1]!s_info_industry_csrc2023(A3447,"",1)</f>
        <v>采矿业</v>
      </c>
      <c r="H3447" s="16">
        <f>[1]!s_is(A3447,83,"FY","YTD","20251231",1,"",100000000)</f>
        <v>2949.16</v>
      </c>
      <c r="I3447" s="16">
        <f>[1]!s_is(A3447,83,"FY","YTD","20241231",1,"",100000000)</f>
        <v>3383.75</v>
      </c>
      <c r="J3447" s="16">
        <f t="shared" si="159"/>
        <v>-0.12843442925748061</v>
      </c>
      <c r="K3447" s="16">
        <f>[1]!s_is(A3447,61,"FY","YTD","20251231",1,"",100000000)</f>
        <v>528.49</v>
      </c>
      <c r="L3447" s="16">
        <f>[1]!s_is(A3447,61,"FY","YTD","20241231",1,"",100000000)</f>
        <v>586.71</v>
      </c>
      <c r="M3447" s="16">
        <f t="shared" si="160"/>
        <v>-9.9231306778476636E-2</v>
      </c>
      <c r="N3447" s="16">
        <f>[1]!s_fa_roe(A3447,"20251231")</f>
        <v>12.643700000000001</v>
      </c>
      <c r="O3447" s="16">
        <f>[1]!s_stmnote_rdexp(A3447,"20251231",1,10000)</f>
        <v>489000</v>
      </c>
      <c r="P3447" s="20">
        <f t="shared" si="161"/>
        <v>1.6580992553811933E-2</v>
      </c>
      <c r="Q3447" s="16">
        <f>[1]!s_margin_tradingbalance(A3447,"",10000)</f>
        <v>74901.625499999995</v>
      </c>
      <c r="R3447" s="16">
        <f>[1]!s_margin_seclendingbalance(A3447,"",10000)</f>
        <v>2332.2916</v>
      </c>
      <c r="S3447" s="17">
        <f>[1]!s_val_ev(A3447,"",100000000)</f>
        <v>8844.6703024894232</v>
      </c>
      <c r="T3447" s="17">
        <f>[1]!share_freesharesmv(A3447,"",100000000)</f>
        <v>1111.7742487662999</v>
      </c>
      <c r="U3447" s="17">
        <f>[1]!s_dq_amount_btin(A3447,E3447,100000000)</f>
        <v>29.49085393</v>
      </c>
      <c r="V3447" s="17">
        <f>[1]!s_dq_turn(A3447,E3447)</f>
        <v>0.43392570677034742</v>
      </c>
      <c r="W3447" s="2">
        <f>[1]!s_pq_amount(A3447,"20260101","",100000000)</f>
        <v>1956.0086330700001</v>
      </c>
      <c r="X3447" s="2">
        <f>[1]!s_pq_avgamount(A3447,"20260101","",100000000)</f>
        <v>17.781896664272729</v>
      </c>
      <c r="Y3447" s="17">
        <f>[1]!s_ipo_dilutedpe(A3447)</f>
        <v>44.76</v>
      </c>
      <c r="Z3447" s="12">
        <f>[1]!s_ipo_collection_total(A3447,100000000)</f>
        <v>665.82</v>
      </c>
      <c r="AA3447" s="2">
        <f>[1]!s_val_pe_ttm(A3447,E3447)</f>
        <v>17.459390640258789</v>
      </c>
      <c r="AB3447" s="5">
        <f>[1]!s_info_zjtxornot1(A3447,"")</f>
        <v>0</v>
      </c>
      <c r="AC3447" s="22" t="str">
        <f>[1]!s_info_nature1(A3447,"")</f>
        <v>中央国有企业</v>
      </c>
      <c r="AD3447" s="6" t="str">
        <f>[1]!s_info_city(A3447)</f>
        <v>北京市</v>
      </c>
      <c r="AE3447" s="6" t="str">
        <f>[1]!s_info_province(A3447)</f>
        <v>北京</v>
      </c>
      <c r="AF3447">
        <v>116.40528500000001</v>
      </c>
      <c r="AG3447">
        <v>39.904989</v>
      </c>
    </row>
    <row r="3448" spans="1:33" x14ac:dyDescent="0.3">
      <c r="A3448" s="12" t="s">
        <v>7346</v>
      </c>
      <c r="B3448" s="12" t="s">
        <v>7347</v>
      </c>
      <c r="C3448" s="16" t="str">
        <f>[1]!s_info_mkt(A3448)</f>
        <v>主板</v>
      </c>
      <c r="D3448" s="16" t="str">
        <f>[1]!s_ipo_listeddate(A3448)</f>
        <v>2022-01-05</v>
      </c>
      <c r="E3448" s="16" t="str">
        <f>[1]!lastradeday_s("000002","")</f>
        <v>2026-06-22</v>
      </c>
      <c r="F3448" s="16" t="str">
        <f>[1]!s_info_industry_csrc2023(A3448,"",3)</f>
        <v>电信、广播电视和卫星传输服务</v>
      </c>
      <c r="G3448" s="16" t="str">
        <f>[1]!s_info_industry_csrc2023(A3448,"",1)</f>
        <v>信息传输、软件和信息技术服务业</v>
      </c>
      <c r="H3448" s="16">
        <f>[1]!s_is(A3448,83,"FY","YTD","20251231",1,"",100000000)</f>
        <v>10501.87</v>
      </c>
      <c r="I3448" s="16">
        <f>[1]!s_is(A3448,83,"FY","YTD","20241231",1,"",100000000)</f>
        <v>10407.59</v>
      </c>
      <c r="J3448" s="16">
        <f t="shared" si="159"/>
        <v>9.0587734528360109E-3</v>
      </c>
      <c r="K3448" s="16">
        <f>[1]!s_is(A3448,61,"FY","YTD","20251231",1,"",100000000)</f>
        <v>1370.95</v>
      </c>
      <c r="L3448" s="16">
        <f>[1]!s_is(A3448,61,"FY","YTD","20241231",1,"",100000000)</f>
        <v>1383.73</v>
      </c>
      <c r="M3448" s="16">
        <f t="shared" si="160"/>
        <v>-9.2359058486843337E-3</v>
      </c>
      <c r="N3448" s="16">
        <f>[1]!s_fa_roe(A3448,"20251231")</f>
        <v>9.9709000000000003</v>
      </c>
      <c r="O3448" s="16">
        <f>[1]!s_stmnote_rdexp(A3448,"20251231",1,10000)</f>
        <v>3744800</v>
      </c>
      <c r="P3448" s="20">
        <f t="shared" si="161"/>
        <v>3.5658411311509278E-2</v>
      </c>
      <c r="Q3448" s="16">
        <f>[1]!s_margin_tradingbalance(A3448,"",10000)</f>
        <v>187711.9664</v>
      </c>
      <c r="R3448" s="16">
        <f>[1]!s_margin_seclendingbalance(A3448,"",10000)</f>
        <v>1928.4259999999999</v>
      </c>
      <c r="S3448" s="17">
        <f>[1]!s_val_ev(A3448,"",100000000)</f>
        <v>15299.882589299776</v>
      </c>
      <c r="T3448" s="17">
        <f>[1]!share_freesharesmv(A3448,"",100000000)</f>
        <v>790.9665170331001</v>
      </c>
      <c r="U3448" s="17">
        <f>[1]!s_dq_amount_btin(A3448,E3448,100000000)</f>
        <v>11.75626053</v>
      </c>
      <c r="V3448" s="17">
        <f>[1]!s_dq_turn(A3448,E3448)</f>
        <v>1.4330870064075951</v>
      </c>
      <c r="W3448" s="2">
        <f>[1]!s_pq_amount(A3448,"20260101","",100000000)</f>
        <v>1227.71913219</v>
      </c>
      <c r="X3448" s="2">
        <f>[1]!s_pq_avgamount(A3448,"20260101","",100000000)</f>
        <v>11.161083019909091</v>
      </c>
      <c r="Y3448" s="17">
        <f>[1]!s_ipo_dilutedpe(A3448)</f>
        <v>12.09</v>
      </c>
      <c r="Z3448" s="12">
        <f>[1]!s_ipo_collection_total(A3448,100000000)</f>
        <v>519.81373781859998</v>
      </c>
      <c r="AA3448" s="2">
        <f>[1]!s_val_pe_ttm(A3448,E3448)</f>
        <v>14.675261497497559</v>
      </c>
      <c r="AB3448" s="5">
        <f>[1]!s_info_zjtxornot1(A3448,"")</f>
        <v>0</v>
      </c>
      <c r="AC3448" s="22" t="str">
        <f>[1]!s_info_nature1(A3448,"")</f>
        <v>中央国有企业</v>
      </c>
      <c r="AD3448" s="6" t="str">
        <f>[1]!s_info_city(A3448)</f>
        <v>北京市</v>
      </c>
      <c r="AE3448" s="6" t="str">
        <f>[1]!s_info_province(A3448)</f>
        <v>北京</v>
      </c>
      <c r="AF3448">
        <v>116.40528500000001</v>
      </c>
      <c r="AG3448">
        <v>39.904989</v>
      </c>
    </row>
    <row r="3449" spans="1:33" x14ac:dyDescent="0.3">
      <c r="A3449" s="12" t="s">
        <v>7348</v>
      </c>
      <c r="B3449" s="12" t="s">
        <v>7349</v>
      </c>
      <c r="C3449" s="16" t="str">
        <f>[1]!s_info_mkt(A3449)</f>
        <v>主板</v>
      </c>
      <c r="D3449" s="16" t="str">
        <f>[1]!s_ipo_listeddate(A3449)</f>
        <v>2019-01-18</v>
      </c>
      <c r="E3449" s="16" t="str">
        <f>[1]!lastradeday_s("000002","")</f>
        <v>2026-06-22</v>
      </c>
      <c r="F3449" s="16" t="str">
        <f>[1]!s_info_industry_csrc2023(A3449,"",3)</f>
        <v>多式联运和运输代理业</v>
      </c>
      <c r="G3449" s="16" t="str">
        <f>[1]!s_info_industry_csrc2023(A3449,"",1)</f>
        <v>交通运输、仓储和邮政业</v>
      </c>
      <c r="H3449" s="16">
        <f>[1]!s_is(A3449,83,"FY","YTD","20251231",1,"",100000000)</f>
        <v>968.08663837199992</v>
      </c>
      <c r="I3449" s="16">
        <f>[1]!s_is(A3449,83,"FY","YTD","20241231",1,"",100000000)</f>
        <v>1056.2077335542999</v>
      </c>
      <c r="J3449" s="16">
        <f t="shared" si="159"/>
        <v>-8.3431594356688787E-2</v>
      </c>
      <c r="K3449" s="16">
        <f>[1]!s_is(A3449,61,"FY","YTD","20251231",1,"",100000000)</f>
        <v>40.217974957899997</v>
      </c>
      <c r="L3449" s="16">
        <f>[1]!s_is(A3449,61,"FY","YTD","20241231",1,"",100000000)</f>
        <v>39.176513613800005</v>
      </c>
      <c r="M3449" s="16">
        <f t="shared" si="160"/>
        <v>2.6583818926989359E-2</v>
      </c>
      <c r="N3449" s="16">
        <f>[1]!s_fa_roe(A3449,"20251231")</f>
        <v>9.9479000000000006</v>
      </c>
      <c r="O3449" s="16">
        <f>[1]!s_stmnote_rdexp(A3449,"20251231",1,10000)</f>
        <v>36181.336179999998</v>
      </c>
      <c r="P3449" s="20">
        <f t="shared" si="161"/>
        <v>3.737406833839271E-3</v>
      </c>
      <c r="Q3449" s="16">
        <f>[1]!s_margin_tradingbalance(A3449,"",10000)</f>
        <v>13203.327499999999</v>
      </c>
      <c r="R3449" s="16">
        <f>[1]!s_margin_seclendingbalance(A3449,"",10000)</f>
        <v>511.59739999999999</v>
      </c>
      <c r="S3449" s="17">
        <f>[1]!s_val_ev(A3449,"",100000000)</f>
        <v>355.70374246600403</v>
      </c>
      <c r="T3449" s="17">
        <f>[1]!share_freesharesmv(A3449,"",100000000)</f>
        <v>56.837465930699999</v>
      </c>
      <c r="U3449" s="17">
        <f>[1]!s_dq_amount_btin(A3449,E3449,100000000)</f>
        <v>0.76303021999999998</v>
      </c>
      <c r="V3449" s="17">
        <f>[1]!s_dq_turn(A3449,E3449)</f>
        <v>0.27227806234314106</v>
      </c>
      <c r="W3449" s="2">
        <f>[1]!s_pq_amount(A3449,"20260101","",100000000)</f>
        <v>141.05185908000001</v>
      </c>
      <c r="X3449" s="2">
        <f>[1]!s_pq_avgamount(A3449,"20260101","",100000000)</f>
        <v>1.282289628</v>
      </c>
      <c r="Y3449" s="17">
        <f>[1]!s_ipo_dilutedpe(A3449)</f>
        <v>0</v>
      </c>
      <c r="Z3449" s="12">
        <f>[1]!s_ipo_collection_total(A3449,100000000)</f>
        <v>0</v>
      </c>
      <c r="AA3449" s="2">
        <f>[1]!s_val_pe_ttm(A3449,E3449)</f>
        <v>9.7400083541870117</v>
      </c>
      <c r="AB3449" s="5">
        <f>[1]!s_info_zjtxornot1(A3449,"")</f>
        <v>0</v>
      </c>
      <c r="AC3449" s="22" t="str">
        <f>[1]!s_info_nature1(A3449,"")</f>
        <v>中央国有企业</v>
      </c>
      <c r="AD3449" s="6" t="str">
        <f>[1]!s_info_city(A3449)</f>
        <v>北京市</v>
      </c>
      <c r="AE3449" s="6" t="str">
        <f>[1]!s_info_province(A3449)</f>
        <v>北京</v>
      </c>
      <c r="AF3449">
        <v>116.40528500000001</v>
      </c>
      <c r="AG3449">
        <v>39.904989</v>
      </c>
    </row>
    <row r="3450" spans="1:33" x14ac:dyDescent="0.3">
      <c r="A3450" s="12" t="s">
        <v>7350</v>
      </c>
      <c r="B3450" s="12" t="s">
        <v>7351</v>
      </c>
      <c r="C3450" s="16" t="str">
        <f>[1]!s_info_mkt(A3450)</f>
        <v>创业板</v>
      </c>
      <c r="D3450" s="16" t="str">
        <f>[1]!s_ipo_listeddate(A3450)</f>
        <v>2017-07-25</v>
      </c>
      <c r="E3450" s="16" t="str">
        <f>[1]!lastradeday_s("000002","")</f>
        <v>2026-06-22</v>
      </c>
      <c r="F3450" s="16" t="str">
        <f>[1]!s_info_industry_csrc2023(A3450,"",3)</f>
        <v>汽车制造业</v>
      </c>
      <c r="G3450" s="16" t="str">
        <f>[1]!s_info_industry_csrc2023(A3450,"",1)</f>
        <v>制造业</v>
      </c>
      <c r="H3450" s="16">
        <f>[1]!s_is(A3450,83,"FY","YTD","20251231",1,"",100000000)</f>
        <v>38.743625928699998</v>
      </c>
      <c r="I3450" s="16">
        <f>[1]!s_is(A3450,83,"FY","YTD","20241231",1,"",100000000)</f>
        <v>24.2975534186</v>
      </c>
      <c r="J3450" s="16">
        <f t="shared" si="159"/>
        <v>0.59454844120401851</v>
      </c>
      <c r="K3450" s="16">
        <f>[1]!s_is(A3450,61,"FY","YTD","20251231",1,"",100000000)</f>
        <v>1.8575837340000001</v>
      </c>
      <c r="L3450" s="16">
        <f>[1]!s_is(A3450,61,"FY","YTD","20241231",1,"",100000000)</f>
        <v>0.71002115799999999</v>
      </c>
      <c r="M3450" s="16">
        <f t="shared" si="160"/>
        <v>1.616237154442657</v>
      </c>
      <c r="N3450" s="16">
        <f>[1]!s_fa_roe(A3450,"20251231")</f>
        <v>7.2954999999999997</v>
      </c>
      <c r="O3450" s="16">
        <f>[1]!s_stmnote_rdexp(A3450,"20251231",1,10000)</f>
        <v>27764.825756999999</v>
      </c>
      <c r="P3450" s="20">
        <f t="shared" si="161"/>
        <v>7.1662951237696976E-2</v>
      </c>
      <c r="Q3450" s="16">
        <f>[1]!s_margin_tradingbalance(A3450,"",10000)</f>
        <v>41384.436199999996</v>
      </c>
      <c r="R3450" s="16">
        <f>[1]!s_margin_seclendingbalance(A3450,"",10000)</f>
        <v>0</v>
      </c>
      <c r="S3450" s="17">
        <f>[1]!s_val_ev(A3450,"",100000000)</f>
        <v>93.897778312000014</v>
      </c>
      <c r="T3450" s="17">
        <f>[1]!share_freesharesmv(A3450,"",100000000)</f>
        <v>67.133387250799984</v>
      </c>
      <c r="U3450" s="17">
        <f>[1]!s_dq_amount_btin(A3450,E3450,100000000)</f>
        <v>4.3661355799999999</v>
      </c>
      <c r="V3450" s="17">
        <f>[1]!s_dq_turn(A3450,E3450)</f>
        <v>6.219185771642425</v>
      </c>
      <c r="W3450" s="2">
        <f>[1]!s_pq_amount(A3450,"20260101","",100000000)</f>
        <v>372.75615971000002</v>
      </c>
      <c r="X3450" s="2">
        <f>[1]!s_pq_avgamount(A3450,"20260101","",100000000)</f>
        <v>3.3886923610000004</v>
      </c>
      <c r="Y3450" s="17">
        <f>[1]!s_ipo_dilutedpe(A3450)</f>
        <v>22.99</v>
      </c>
      <c r="Z3450" s="12">
        <f>[1]!s_ipo_collection_total(A3450,100000000)</f>
        <v>3.2999399999999999</v>
      </c>
      <c r="AA3450" s="2">
        <f>[1]!s_val_pe_ttm(A3450,E3450)</f>
        <v>40.506015777587891</v>
      </c>
      <c r="AB3450" s="5">
        <f>[1]!s_info_zjtxornot1(A3450,"")</f>
        <v>1</v>
      </c>
      <c r="AC3450" s="22" t="str">
        <f>[1]!s_info_nature1(A3450,"")</f>
        <v>民营企业</v>
      </c>
      <c r="AD3450" s="6" t="str">
        <f>[1]!s_info_city(A3450)</f>
        <v>珠海市</v>
      </c>
      <c r="AE3450" s="6" t="str">
        <f>[1]!s_info_province(A3450)</f>
        <v>广东省</v>
      </c>
      <c r="AF3450">
        <v>113.552724</v>
      </c>
      <c r="AG3450">
        <v>22.255898999999999</v>
      </c>
    </row>
    <row r="3451" spans="1:33" x14ac:dyDescent="0.3">
      <c r="A3451" s="12" t="s">
        <v>205</v>
      </c>
      <c r="B3451" s="12" t="s">
        <v>206</v>
      </c>
      <c r="C3451" s="16" t="str">
        <f>[1]!s_info_mkt(A3451)</f>
        <v>北证</v>
      </c>
      <c r="D3451" s="16" t="str">
        <f>[1]!s_ipo_listeddate(A3451)</f>
        <v>2021-06-28</v>
      </c>
      <c r="E3451" s="16" t="str">
        <f>[1]!lastradeday_s("000002","")</f>
        <v>2026-06-22</v>
      </c>
      <c r="F3451" s="16" t="str">
        <f>[1]!s_info_industry_csrc2023(A3451,"",3)</f>
        <v>电气机械和器材制造业</v>
      </c>
      <c r="G3451" s="16" t="str">
        <f>[1]!s_info_industry_csrc2023(A3451,"",1)</f>
        <v>制造业</v>
      </c>
      <c r="H3451" s="16">
        <f>[1]!s_is(A3451,83,"FY","YTD","20251231",1,"",100000000)</f>
        <v>18.257200599100003</v>
      </c>
      <c r="I3451" s="16">
        <f>[1]!s_is(A3451,83,"FY","YTD","20241231",1,"",100000000)</f>
        <v>16.270426179499999</v>
      </c>
      <c r="J3451" s="16">
        <f t="shared" si="159"/>
        <v>0.1221095500315319</v>
      </c>
      <c r="K3451" s="16">
        <f>[1]!s_is(A3451,61,"FY","YTD","20251231",1,"",100000000)</f>
        <v>0.54014281330000002</v>
      </c>
      <c r="L3451" s="16">
        <f>[1]!s_is(A3451,61,"FY","YTD","20241231",1,"",100000000)</f>
        <v>-3.6750457799999997E-2</v>
      </c>
      <c r="M3451" s="16">
        <f t="shared" si="160"/>
        <v>15.697580537350477</v>
      </c>
      <c r="N3451" s="16">
        <f>[1]!s_fa_roe(A3451,"20251231")</f>
        <v>7.9428000000000001</v>
      </c>
      <c r="O3451" s="16">
        <f>[1]!s_stmnote_rdexp(A3451,"20251231",1,10000)</f>
        <v>6799.4549470000002</v>
      </c>
      <c r="P3451" s="20">
        <f t="shared" si="161"/>
        <v>3.7242593189972299E-2</v>
      </c>
      <c r="Q3451" s="16">
        <f>[1]!s_margin_tradingbalance(A3451,"",10000)</f>
        <v>1371.6505</v>
      </c>
      <c r="R3451" s="16">
        <f>[1]!s_margin_seclendingbalance(A3451,"",10000)</f>
        <v>0</v>
      </c>
      <c r="S3451" s="17">
        <f>[1]!s_val_ev(A3451,"",100000000)</f>
        <v>11.791672200000001</v>
      </c>
      <c r="T3451" s="17">
        <f>[1]!share_freesharesmv(A3451,"",100000000)</f>
        <v>6.1273815735000001</v>
      </c>
      <c r="U3451" s="17">
        <f>[1]!s_dq_amount_btin(A3451,E3451,100000000)</f>
        <v>0.10581217</v>
      </c>
      <c r="V3451" s="17">
        <f>[1]!s_dq_turn(A3451,E3451)</f>
        <v>1.3414223672461911</v>
      </c>
      <c r="W3451" s="2">
        <f>[1]!s_pq_amount(A3451,"20260101","",100000000)</f>
        <v>25.208357110000001</v>
      </c>
      <c r="X3451" s="2">
        <f>[1]!s_pq_avgamount(A3451,"20260101","",100000000)</f>
        <v>0.22916688281818182</v>
      </c>
      <c r="Y3451" s="17">
        <f>[1]!s_ipo_dilutedpe(A3451)</f>
        <v>16.440000000000001</v>
      </c>
      <c r="Z3451" s="12">
        <f>[1]!s_ipo_collection_total(A3451,100000000)</f>
        <v>2.8</v>
      </c>
      <c r="AA3451" s="2">
        <f>[1]!s_val_pe_ttm(A3451,E3451)</f>
        <v>20.076250076293945</v>
      </c>
      <c r="AB3451" s="5">
        <f>[1]!s_info_zjtxornot1(A3451,"")</f>
        <v>0</v>
      </c>
      <c r="AC3451" s="22" t="str">
        <f>[1]!s_info_nature1(A3451,"")</f>
        <v>民营企业</v>
      </c>
      <c r="AD3451" s="6" t="str">
        <f>[1]!s_info_city(A3451)</f>
        <v>珠海市</v>
      </c>
      <c r="AE3451" s="6" t="str">
        <f>[1]!s_info_province(A3451)</f>
        <v>广东省</v>
      </c>
      <c r="AF3451">
        <v>113.552724</v>
      </c>
      <c r="AG3451">
        <v>22.255898999999999</v>
      </c>
    </row>
    <row r="3452" spans="1:33" x14ac:dyDescent="0.3">
      <c r="A3452" s="12" t="s">
        <v>7352</v>
      </c>
      <c r="B3452" s="12" t="s">
        <v>7353</v>
      </c>
      <c r="C3452" s="16" t="str">
        <f>[1]!s_info_mkt(A3452)</f>
        <v>主板</v>
      </c>
      <c r="D3452" s="16" t="str">
        <f>[1]!s_ipo_listeddate(A3452)</f>
        <v>1993-12-06</v>
      </c>
      <c r="E3452" s="16" t="str">
        <f>[1]!lastradeday_s("000002","")</f>
        <v>2026-06-22</v>
      </c>
      <c r="F3452" s="16" t="str">
        <f>[1]!s_info_industry_csrc2023(A3452,"",3)</f>
        <v>零售业</v>
      </c>
      <c r="G3452" s="16" t="str">
        <f>[1]!s_info_industry_csrc2023(A3452,"",1)</f>
        <v>批发和零售业</v>
      </c>
      <c r="H3452" s="16">
        <f>[1]!s_is(A3452,83,"FY","YTD","20251231",1,"",100000000)</f>
        <v>67.535573259799989</v>
      </c>
      <c r="I3452" s="16">
        <f>[1]!s_is(A3452,83,"FY","YTD","20241231",1,"",100000000)</f>
        <v>70.106443211300004</v>
      </c>
      <c r="J3452" s="16">
        <f t="shared" si="159"/>
        <v>-3.6670951110034822E-2</v>
      </c>
      <c r="K3452" s="16">
        <f>[1]!s_is(A3452,61,"FY","YTD","20251231",1,"",100000000)</f>
        <v>-0.51799880129999998</v>
      </c>
      <c r="L3452" s="16">
        <f>[1]!s_is(A3452,61,"FY","YTD","20241231",1,"",100000000)</f>
        <v>-0.27816817170000002</v>
      </c>
      <c r="M3452" s="16">
        <f t="shared" si="160"/>
        <v>-0.86217854520988657</v>
      </c>
      <c r="N3452" s="16">
        <f>[1]!s_fa_roe(A3452,"20251231")</f>
        <v>-2.2924000000000002</v>
      </c>
      <c r="O3452" s="16">
        <f>[1]!s_stmnote_rdexp(A3452,"20251231",1,10000)</f>
        <v>0</v>
      </c>
      <c r="P3452" s="20">
        <f t="shared" si="161"/>
        <v>0</v>
      </c>
      <c r="Q3452" s="16">
        <f>[1]!s_margin_tradingbalance(A3452,"",10000)</f>
        <v>0</v>
      </c>
      <c r="R3452" s="16">
        <f>[1]!s_margin_seclendingbalance(A3452,"",10000)</f>
        <v>0</v>
      </c>
      <c r="S3452" s="17">
        <f>[1]!s_val_ev(A3452,"",100000000)</f>
        <v>16.481524570000001</v>
      </c>
      <c r="T3452" s="17">
        <f>[1]!share_freesharesmv(A3452,"",100000000)</f>
        <v>12.0517899684</v>
      </c>
      <c r="U3452" s="17">
        <f>[1]!s_dq_amount_btin(A3452,E3452,100000000)</f>
        <v>0.41110213000000001</v>
      </c>
      <c r="V3452" s="17">
        <f>[1]!s_dq_turn(A3452,E3452)</f>
        <v>2.6174142772293392</v>
      </c>
      <c r="W3452" s="2">
        <f>[1]!s_pq_amount(A3452,"20260101","",100000000)</f>
        <v>73.482242459999995</v>
      </c>
      <c r="X3452" s="2">
        <f>[1]!s_pq_avgamount(A3452,"20260101","",100000000)</f>
        <v>0.66802038600000002</v>
      </c>
      <c r="Y3452" s="17">
        <f>[1]!s_ipo_dilutedpe(A3452)</f>
        <v>0</v>
      </c>
      <c r="Z3452" s="12">
        <f>[1]!s_ipo_collection_total(A3452,100000000)</f>
        <v>0.84</v>
      </c>
      <c r="AA3452" s="2">
        <f>[1]!s_val_pe_ttm(A3452,E3452)</f>
        <v>-31.933050155639648</v>
      </c>
      <c r="AB3452" s="5">
        <f>[1]!s_info_zjtxornot1(A3452,"")</f>
        <v>0</v>
      </c>
      <c r="AC3452" s="22" t="str">
        <f>[1]!s_info_nature1(A3452,"")</f>
        <v>地方国有企业</v>
      </c>
      <c r="AD3452" s="6" t="str">
        <f>[1]!s_info_city(A3452)</f>
        <v>长春市</v>
      </c>
      <c r="AE3452" s="6" t="str">
        <f>[1]!s_info_province(A3452)</f>
        <v>吉林省</v>
      </c>
      <c r="AF3452">
        <v>125.3245</v>
      </c>
      <c r="AG3452">
        <v>43.886840999999997</v>
      </c>
    </row>
    <row r="3453" spans="1:33" x14ac:dyDescent="0.3">
      <c r="A3453" s="12" t="s">
        <v>7354</v>
      </c>
      <c r="B3453" s="12" t="s">
        <v>7355</v>
      </c>
      <c r="C3453" s="16" t="str">
        <f>[1]!s_info_mkt(A3453)</f>
        <v>创业板</v>
      </c>
      <c r="D3453" s="16" t="str">
        <f>[1]!s_ipo_listeddate(A3453)</f>
        <v>2021-09-14</v>
      </c>
      <c r="E3453" s="16" t="str">
        <f>[1]!lastradeday_s("000002","")</f>
        <v>2026-06-22</v>
      </c>
      <c r="F3453" s="16" t="str">
        <f>[1]!s_info_industry_csrc2023(A3453,"",3)</f>
        <v>化学原料和化学制品制造业</v>
      </c>
      <c r="G3453" s="16" t="str">
        <f>[1]!s_info_industry_csrc2023(A3453,"",1)</f>
        <v>制造业</v>
      </c>
      <c r="H3453" s="16">
        <f>[1]!s_is(A3453,83,"FY","YTD","20251231",1,"",100000000)</f>
        <v>6.3853369515999994</v>
      </c>
      <c r="I3453" s="16">
        <f>[1]!s_is(A3453,83,"FY","YTD","20241231",1,"",100000000)</f>
        <v>7.0883412546000004</v>
      </c>
      <c r="J3453" s="16">
        <f t="shared" si="159"/>
        <v>-9.9177547715240788E-2</v>
      </c>
      <c r="K3453" s="16">
        <f>[1]!s_is(A3453,61,"FY","YTD","20251231",1,"",100000000)</f>
        <v>0.78832065569999998</v>
      </c>
      <c r="L3453" s="16">
        <f>[1]!s_is(A3453,61,"FY","YTD","20241231",1,"",100000000)</f>
        <v>0.6457198596</v>
      </c>
      <c r="M3453" s="16">
        <f t="shared" si="160"/>
        <v>0.22084003454429293</v>
      </c>
      <c r="N3453" s="16">
        <f>[1]!s_fa_roe(A3453,"20251231")</f>
        <v>5.9001000000000001</v>
      </c>
      <c r="O3453" s="16">
        <f>[1]!s_stmnote_rdexp(A3453,"20251231",1,10000)</f>
        <v>2800.0558179999998</v>
      </c>
      <c r="P3453" s="20">
        <f t="shared" si="161"/>
        <v>4.3851340018922234E-2</v>
      </c>
      <c r="Q3453" s="16">
        <f>[1]!s_margin_tradingbalance(A3453,"",10000)</f>
        <v>13351.879000000001</v>
      </c>
      <c r="R3453" s="16">
        <f>[1]!s_margin_seclendingbalance(A3453,"",10000)</f>
        <v>18.644600000000001</v>
      </c>
      <c r="S3453" s="17">
        <f>[1]!s_val_ev(A3453,"",100000000)</f>
        <v>19.984770000000001</v>
      </c>
      <c r="T3453" s="17">
        <f>[1]!share_freesharesmv(A3453,"",100000000)</f>
        <v>9.3371118750000015</v>
      </c>
      <c r="U3453" s="17">
        <f>[1]!s_dq_amount_btin(A3453,E3453,100000000)</f>
        <v>0.38032382999999997</v>
      </c>
      <c r="V3453" s="17">
        <f>[1]!s_dq_turn(A3453,E3453)</f>
        <v>2.4044618281906418</v>
      </c>
      <c r="W3453" s="2">
        <f>[1]!s_pq_amount(A3453,"20260101","",100000000)</f>
        <v>44.305890890000001</v>
      </c>
      <c r="X3453" s="2">
        <f>[1]!s_pq_avgamount(A3453,"20260101","",100000000)</f>
        <v>0.40278082627272727</v>
      </c>
      <c r="Y3453" s="17">
        <f>[1]!s_ipo_dilutedpe(A3453)</f>
        <v>33.54</v>
      </c>
      <c r="Z3453" s="12">
        <f>[1]!s_ipo_collection_total(A3453,100000000)</f>
        <v>7.5140000000000002</v>
      </c>
      <c r="AA3453" s="2">
        <f>[1]!s_val_pe_ttm(A3453,E3453)</f>
        <v>26.942276000976563</v>
      </c>
      <c r="AB3453" s="5">
        <f>[1]!s_info_zjtxornot1(A3453,"")</f>
        <v>1</v>
      </c>
      <c r="AC3453" s="22" t="str">
        <f>[1]!s_info_nature1(A3453,"")</f>
        <v>民营企业</v>
      </c>
      <c r="AD3453" s="6" t="str">
        <f>[1]!s_info_city(A3453)</f>
        <v>临海市</v>
      </c>
      <c r="AE3453" s="6" t="str">
        <f>[1]!s_info_province(A3453)</f>
        <v>浙江省</v>
      </c>
      <c r="AF3453">
        <v>121.221919</v>
      </c>
      <c r="AG3453">
        <v>28.857389000000001</v>
      </c>
    </row>
    <row r="3454" spans="1:33" x14ac:dyDescent="0.3">
      <c r="A3454" s="12" t="s">
        <v>7356</v>
      </c>
      <c r="B3454" s="12" t="s">
        <v>7357</v>
      </c>
      <c r="C3454" s="16" t="str">
        <f>[1]!s_info_mkt(A3454)</f>
        <v>主板</v>
      </c>
      <c r="D3454" s="16" t="str">
        <f>[1]!s_ipo_listeddate(A3454)</f>
        <v>1999-11-18</v>
      </c>
      <c r="E3454" s="16" t="str">
        <f>[1]!lastradeday_s("000002","")</f>
        <v>2026-06-22</v>
      </c>
      <c r="F3454" s="16" t="str">
        <f>[1]!s_info_industry_csrc2023(A3454,"",3)</f>
        <v>电气机械和器材制造业</v>
      </c>
      <c r="G3454" s="16" t="str">
        <f>[1]!s_info_industry_csrc2023(A3454,"",1)</f>
        <v>制造业</v>
      </c>
      <c r="H3454" s="16">
        <f>[1]!s_is(A3454,83,"FY","YTD","20251231",1,"",100000000)</f>
        <v>96.443792437499994</v>
      </c>
      <c r="I3454" s="16">
        <f>[1]!s_is(A3454,83,"FY","YTD","20241231",1,"",100000000)</f>
        <v>90.302556541100003</v>
      </c>
      <c r="J3454" s="16">
        <f t="shared" si="159"/>
        <v>6.8007331482413669E-2</v>
      </c>
      <c r="K3454" s="16">
        <f>[1]!s_is(A3454,61,"FY","YTD","20251231",1,"",100000000)</f>
        <v>4.8010373610000006</v>
      </c>
      <c r="L3454" s="16">
        <f>[1]!s_is(A3454,61,"FY","YTD","20241231",1,"",100000000)</f>
        <v>3.4061732568999998</v>
      </c>
      <c r="M3454" s="16">
        <f t="shared" si="160"/>
        <v>0.40951061466834593</v>
      </c>
      <c r="N3454" s="16">
        <f>[1]!s_fa_roe(A3454,"20251231")</f>
        <v>13.564399999999999</v>
      </c>
      <c r="O3454" s="16">
        <f>[1]!s_stmnote_rdexp(A3454,"20251231",1,10000)</f>
        <v>69853.271823999996</v>
      </c>
      <c r="P3454" s="20">
        <f t="shared" si="161"/>
        <v>7.2428997303551831E-2</v>
      </c>
      <c r="Q3454" s="16">
        <f>[1]!s_margin_tradingbalance(A3454,"",10000)</f>
        <v>34670.669699999999</v>
      </c>
      <c r="R3454" s="16">
        <f>[1]!s_margin_seclendingbalance(A3454,"",10000)</f>
        <v>38.779000000000003</v>
      </c>
      <c r="S3454" s="17">
        <f>[1]!s_val_ev(A3454,"",100000000)</f>
        <v>129.92987250619998</v>
      </c>
      <c r="T3454" s="17">
        <f>[1]!share_freesharesmv(A3454,"",100000000)</f>
        <v>60.024745290899993</v>
      </c>
      <c r="U3454" s="17">
        <f>[1]!s_dq_amount_btin(A3454,E3454,100000000)</f>
        <v>2.7658777300000001</v>
      </c>
      <c r="V3454" s="17">
        <f>[1]!s_dq_turn(A3454,E3454)</f>
        <v>2.1701540858701041</v>
      </c>
      <c r="W3454" s="2">
        <f>[1]!s_pq_amount(A3454,"20260101","",100000000)</f>
        <v>688.37179908999997</v>
      </c>
      <c r="X3454" s="2">
        <f>[1]!s_pq_avgamount(A3454,"20260101","",100000000)</f>
        <v>6.2579254462727274</v>
      </c>
      <c r="Y3454" s="17">
        <f>[1]!s_ipo_dilutedpe(A3454)</f>
        <v>0</v>
      </c>
      <c r="Z3454" s="12">
        <f>[1]!s_ipo_collection_total(A3454,100000000)</f>
        <v>3.1680000000000001</v>
      </c>
      <c r="AA3454" s="2">
        <f>[1]!s_val_pe_ttm(A3454,E3454)</f>
        <v>26.389511108398438</v>
      </c>
      <c r="AB3454" s="5">
        <f>[1]!s_info_zjtxornot1(A3454,"")</f>
        <v>1</v>
      </c>
      <c r="AC3454" s="22" t="str">
        <f>[1]!s_info_nature1(A3454,"")</f>
        <v>中央国有企业</v>
      </c>
      <c r="AD3454" s="6" t="str">
        <f>[1]!s_info_city(A3454)</f>
        <v>南京市</v>
      </c>
      <c r="AE3454" s="6" t="str">
        <f>[1]!s_info_province(A3454)</f>
        <v>江苏省</v>
      </c>
      <c r="AF3454">
        <v>118.767413</v>
      </c>
      <c r="AG3454">
        <v>32.041544000000002</v>
      </c>
    </row>
    <row r="3455" spans="1:33" x14ac:dyDescent="0.3">
      <c r="A3455" s="12" t="s">
        <v>7358</v>
      </c>
      <c r="B3455" s="12" t="s">
        <v>7359</v>
      </c>
      <c r="C3455" s="16" t="str">
        <f>[1]!s_info_mkt(A3455)</f>
        <v>主板</v>
      </c>
      <c r="D3455" s="16" t="str">
        <f>[1]!s_ipo_listeddate(A3455)</f>
        <v>1992-03-27</v>
      </c>
      <c r="E3455" s="16" t="str">
        <f>[1]!lastradeday_s("000002","")</f>
        <v>2026-06-22</v>
      </c>
      <c r="F3455" s="16" t="str">
        <f>[1]!s_info_industry_csrc2023(A3455,"",3)</f>
        <v>房地产业</v>
      </c>
      <c r="G3455" s="16" t="str">
        <f>[1]!s_info_industry_csrc2023(A3455,"",1)</f>
        <v>房地产业</v>
      </c>
      <c r="H3455" s="16">
        <f>[1]!s_is(A3455,83,"FY","YTD","20251231",1,"",100000000)</f>
        <v>10.9964004824</v>
      </c>
      <c r="I3455" s="16">
        <f>[1]!s_is(A3455,83,"FY","YTD","20241231",1,"",100000000)</f>
        <v>25.815232067899998</v>
      </c>
      <c r="J3455" s="16">
        <f t="shared" si="159"/>
        <v>-0.57403441295910351</v>
      </c>
      <c r="K3455" s="16">
        <f>[1]!s_is(A3455,61,"FY","YTD","20251231",1,"",100000000)</f>
        <v>-3.1525891629</v>
      </c>
      <c r="L3455" s="16">
        <f>[1]!s_is(A3455,61,"FY","YTD","20241231",1,"",100000000)</f>
        <v>0.3053092939</v>
      </c>
      <c r="M3455" s="16">
        <f t="shared" si="160"/>
        <v>-11.325886652938213</v>
      </c>
      <c r="N3455" s="16">
        <f>[1]!s_fa_roe(A3455,"20251231")</f>
        <v>-5.0389999999999997</v>
      </c>
      <c r="O3455" s="16">
        <f>[1]!s_stmnote_rdexp(A3455,"20251231",1,10000)</f>
        <v>0</v>
      </c>
      <c r="P3455" s="20">
        <f t="shared" si="161"/>
        <v>0</v>
      </c>
      <c r="Q3455" s="16">
        <f>[1]!s_margin_tradingbalance(A3455,"",10000)</f>
        <v>23617.4234</v>
      </c>
      <c r="R3455" s="16">
        <f>[1]!s_margin_seclendingbalance(A3455,"",10000)</f>
        <v>104.345</v>
      </c>
      <c r="S3455" s="17">
        <f>[1]!s_val_ev(A3455,"",100000000)</f>
        <v>63.348257285599992</v>
      </c>
      <c r="T3455" s="17">
        <f>[1]!share_freesharesmv(A3455,"",100000000)</f>
        <v>23.307756688799998</v>
      </c>
      <c r="U3455" s="17">
        <f>[1]!s_dq_amount_btin(A3455,E3455,100000000)</f>
        <v>0.46579321000000001</v>
      </c>
      <c r="V3455" s="17">
        <f>[1]!s_dq_turn(A3455,E3455)</f>
        <v>0.82077996161360223</v>
      </c>
      <c r="W3455" s="2">
        <f>[1]!s_pq_amount(A3455,"20260101","",100000000)</f>
        <v>112.02962580000001</v>
      </c>
      <c r="X3455" s="2">
        <f>[1]!s_pq_avgamount(A3455,"20260101","",100000000)</f>
        <v>1.0184511436363637</v>
      </c>
      <c r="Y3455" s="17">
        <f>[1]!s_ipo_dilutedpe(A3455)</f>
        <v>0</v>
      </c>
      <c r="Z3455" s="12">
        <f>[1]!s_ipo_collection_total(A3455,100000000)</f>
        <v>1.4516</v>
      </c>
      <c r="AA3455" s="2">
        <f>[1]!s_val_pe_ttm(A3455,E3455)</f>
        <v>-22.005926132202148</v>
      </c>
      <c r="AB3455" s="5">
        <f>[1]!s_info_zjtxornot1(A3455,"")</f>
        <v>0</v>
      </c>
      <c r="AC3455" s="22" t="str">
        <f>[1]!s_info_nature1(A3455,"")</f>
        <v>地方国有企业</v>
      </c>
      <c r="AD3455" s="6" t="str">
        <f>[1]!s_info_city(A3455)</f>
        <v>上海市</v>
      </c>
      <c r="AE3455" s="6" t="str">
        <f>[1]!s_info_province(A3455)</f>
        <v>上海</v>
      </c>
      <c r="AF3455">
        <v>121.472644</v>
      </c>
      <c r="AG3455">
        <v>31.231705999999999</v>
      </c>
    </row>
    <row r="3456" spans="1:33" x14ac:dyDescent="0.3">
      <c r="A3456" s="12" t="s">
        <v>207</v>
      </c>
      <c r="B3456" s="12" t="s">
        <v>208</v>
      </c>
      <c r="C3456" s="16" t="str">
        <f>[1]!s_info_mkt(A3456)</f>
        <v>北证</v>
      </c>
      <c r="D3456" s="16" t="str">
        <f>[1]!s_ipo_listeddate(A3456)</f>
        <v>2020-07-27</v>
      </c>
      <c r="E3456" s="16" t="str">
        <f>[1]!lastradeday_s("000002","")</f>
        <v>2026-06-22</v>
      </c>
      <c r="F3456" s="16" t="str">
        <f>[1]!s_info_industry_csrc2023(A3456,"",3)</f>
        <v>商务服务业</v>
      </c>
      <c r="G3456" s="16" t="str">
        <f>[1]!s_info_industry_csrc2023(A3456,"",1)</f>
        <v>租赁和商务服务业</v>
      </c>
      <c r="H3456" s="16">
        <f>[1]!s_is(A3456,83,"FY","YTD","20251231",1,"",100000000)</f>
        <v>7.8012484374</v>
      </c>
      <c r="I3456" s="16">
        <f>[1]!s_is(A3456,83,"FY","YTD","20241231",1,"",100000000)</f>
        <v>7.5223516976999996</v>
      </c>
      <c r="J3456" s="16">
        <f t="shared" si="159"/>
        <v>3.7075737868687453E-2</v>
      </c>
      <c r="K3456" s="16">
        <f>[1]!s_is(A3456,61,"FY","YTD","20251231",1,"",100000000)</f>
        <v>0.85594581049999996</v>
      </c>
      <c r="L3456" s="16">
        <f>[1]!s_is(A3456,61,"FY","YTD","20241231",1,"",100000000)</f>
        <v>1.0650245084999999</v>
      </c>
      <c r="M3456" s="16">
        <f t="shared" si="160"/>
        <v>-0.19631350859190103</v>
      </c>
      <c r="N3456" s="16">
        <f>[1]!s_fa_roe(A3456,"20251231")</f>
        <v>13.4377</v>
      </c>
      <c r="O3456" s="16">
        <f>[1]!s_stmnote_rdexp(A3456,"20251231",1,10000)</f>
        <v>2066.4802809999996</v>
      </c>
      <c r="P3456" s="20">
        <f t="shared" si="161"/>
        <v>2.6489097194919181E-2</v>
      </c>
      <c r="Q3456" s="16">
        <f>[1]!s_margin_tradingbalance(A3456,"",10000)</f>
        <v>1446.2065</v>
      </c>
      <c r="R3456" s="16">
        <f>[1]!s_margin_seclendingbalance(A3456,"",10000)</f>
        <v>0</v>
      </c>
      <c r="S3456" s="17">
        <f>[1]!s_val_ev(A3456,"",100000000)</f>
        <v>14.87634323</v>
      </c>
      <c r="T3456" s="17">
        <f>[1]!share_freesharesmv(A3456,"",100000000)</f>
        <v>6.2371207391999999</v>
      </c>
      <c r="U3456" s="17">
        <f>[1]!s_dq_amount_btin(A3456,E3456,100000000)</f>
        <v>0.11006624</v>
      </c>
      <c r="V3456" s="17">
        <f>[1]!s_dq_turn(A3456,E3456)</f>
        <v>1.3460245483550026</v>
      </c>
      <c r="W3456" s="2">
        <f>[1]!s_pq_amount(A3456,"20260101","",100000000)</f>
        <v>14.70972196</v>
      </c>
      <c r="X3456" s="2">
        <f>[1]!s_pq_avgamount(A3456,"20260101","",100000000)</f>
        <v>0.13372474509090909</v>
      </c>
      <c r="Y3456" s="17">
        <f>[1]!s_ipo_dilutedpe(A3456)</f>
        <v>17.7</v>
      </c>
      <c r="Z3456" s="12">
        <f>[1]!s_ipo_collection_total(A3456,100000000)</f>
        <v>1.9657777999999999</v>
      </c>
      <c r="AA3456" s="2">
        <f>[1]!s_val_pe_ttm(A3456,E3456)</f>
        <v>17.57975959777832</v>
      </c>
      <c r="AB3456" s="5">
        <f>[1]!s_info_zjtxornot1(A3456,"")</f>
        <v>0</v>
      </c>
      <c r="AC3456" s="22" t="str">
        <f>[1]!s_info_nature1(A3456,"")</f>
        <v>民营企业</v>
      </c>
      <c r="AD3456" s="6" t="str">
        <f>[1]!s_info_city(A3456)</f>
        <v>胶州市</v>
      </c>
      <c r="AE3456" s="6" t="str">
        <f>[1]!s_info_province(A3456)</f>
        <v>山东省</v>
      </c>
      <c r="AF3456">
        <v>119.95942100000001</v>
      </c>
      <c r="AG3456">
        <v>36.248030999999997</v>
      </c>
    </row>
    <row r="3457" spans="1:33" x14ac:dyDescent="0.3">
      <c r="A3457" s="12" t="s">
        <v>7360</v>
      </c>
      <c r="B3457" s="12" t="s">
        <v>7361</v>
      </c>
      <c r="C3457" s="16" t="str">
        <f>[1]!s_info_mkt(A3457)</f>
        <v>主板</v>
      </c>
      <c r="D3457" s="16" t="str">
        <f>[1]!s_ipo_listeddate(A3457)</f>
        <v>2021-06-10</v>
      </c>
      <c r="E3457" s="16" t="str">
        <f>[1]!lastradeday_s("000002","")</f>
        <v>2026-06-22</v>
      </c>
      <c r="F3457" s="16" t="str">
        <f>[1]!s_info_industry_csrc2023(A3457,"",3)</f>
        <v>电力、热力生产和供应业</v>
      </c>
      <c r="G3457" s="16" t="str">
        <f>[1]!s_info_industry_csrc2023(A3457,"",1)</f>
        <v>电力、热力、燃气及水生产和供应业</v>
      </c>
      <c r="H3457" s="16">
        <f>[1]!s_is(A3457,83,"FY","YTD","20251231",1,"",100000000)</f>
        <v>283.99420251560002</v>
      </c>
      <c r="I3457" s="16">
        <f>[1]!s_is(A3457,83,"FY","YTD","20241231",1,"",100000000)</f>
        <v>297.17044357669999</v>
      </c>
      <c r="J3457" s="16">
        <f t="shared" si="159"/>
        <v>-4.4339002568736907E-2</v>
      </c>
      <c r="K3457" s="16">
        <f>[1]!s_is(A3457,61,"FY","YTD","20251231",1,"",100000000)</f>
        <v>37.143966192000001</v>
      </c>
      <c r="L3457" s="16">
        <f>[1]!s_is(A3457,61,"FY","YTD","20241231",1,"",100000000)</f>
        <v>61.114267498000004</v>
      </c>
      <c r="M3457" s="16">
        <f t="shared" si="160"/>
        <v>-0.39222103589451424</v>
      </c>
      <c r="N3457" s="16">
        <f>[1]!s_fa_roe(A3457,"20251231")</f>
        <v>4.2359</v>
      </c>
      <c r="O3457" s="16">
        <f>[1]!s_stmnote_rdexp(A3457,"20251231",1,10000)</f>
        <v>55479.526526000001</v>
      </c>
      <c r="P3457" s="20">
        <f t="shared" si="161"/>
        <v>1.9535443341647956E-2</v>
      </c>
      <c r="Q3457" s="16">
        <f>[1]!s_margin_tradingbalance(A3457,"",10000)</f>
        <v>112041.7156</v>
      </c>
      <c r="R3457" s="16">
        <f>[1]!s_margin_seclendingbalance(A3457,"",10000)</f>
        <v>768.13109999999995</v>
      </c>
      <c r="S3457" s="17">
        <f>[1]!s_val_ev(A3457,"",100000000)</f>
        <v>1154.9410657368001</v>
      </c>
      <c r="T3457" s="17">
        <f>[1]!share_freesharesmv(A3457,"",100000000)</f>
        <v>532.24568109879999</v>
      </c>
      <c r="U3457" s="17">
        <f>[1]!s_dq_amount_btin(A3457,E3457,100000000)</f>
        <v>8.5468583200000001</v>
      </c>
      <c r="V3457" s="17">
        <f>[1]!s_dq_turn(A3457,E3457)</f>
        <v>0.74615968762893503</v>
      </c>
      <c r="W3457" s="2">
        <f>[1]!s_pq_amount(A3457,"20260101","",100000000)</f>
        <v>943.01284045</v>
      </c>
      <c r="X3457" s="2">
        <f>[1]!s_pq_avgamount(A3457,"20260101","",100000000)</f>
        <v>8.5728440040909089</v>
      </c>
      <c r="Y3457" s="17">
        <f>[1]!s_ipo_dilutedpe(A3457)</f>
        <v>28.87</v>
      </c>
      <c r="Z3457" s="12">
        <f>[1]!s_ipo_collection_total(A3457,100000000)</f>
        <v>227.13149999999999</v>
      </c>
      <c r="AA3457" s="2">
        <f>[1]!s_val_pe_ttm(A3457,E3457)</f>
        <v>50.054931640625</v>
      </c>
      <c r="AB3457" s="5">
        <f>[1]!s_info_zjtxornot1(A3457,"")</f>
        <v>1</v>
      </c>
      <c r="AC3457" s="22" t="str">
        <f>[1]!s_info_nature1(A3457,"")</f>
        <v>中央国有企业</v>
      </c>
      <c r="AD3457" s="6" t="str">
        <f>[1]!s_info_city(A3457)</f>
        <v>北京市</v>
      </c>
      <c r="AE3457" s="6" t="str">
        <f>[1]!s_info_province(A3457)</f>
        <v>北京</v>
      </c>
      <c r="AF3457">
        <v>116.40528500000001</v>
      </c>
      <c r="AG3457">
        <v>39.904989</v>
      </c>
    </row>
    <row r="3458" spans="1:33" x14ac:dyDescent="0.3">
      <c r="A3458" s="12" t="s">
        <v>7362</v>
      </c>
      <c r="B3458" s="12" t="s">
        <v>7363</v>
      </c>
      <c r="C3458" s="16" t="str">
        <f>[1]!s_info_mkt(A3458)</f>
        <v>创业板</v>
      </c>
      <c r="D3458" s="16" t="str">
        <f>[1]!s_ipo_listeddate(A3458)</f>
        <v>2017-03-24</v>
      </c>
      <c r="E3458" s="16" t="str">
        <f>[1]!lastradeday_s("000002","")</f>
        <v>2026-06-22</v>
      </c>
      <c r="F3458" s="16" t="str">
        <f>[1]!s_info_industry_csrc2023(A3458,"",3)</f>
        <v>计算机、通信和其他电子设备制造业</v>
      </c>
      <c r="G3458" s="16" t="str">
        <f>[1]!s_info_industry_csrc2023(A3458,"",1)</f>
        <v>制造业</v>
      </c>
      <c r="H3458" s="16">
        <f>[1]!s_is(A3458,83,"FY","YTD","20251231",1,"",100000000)</f>
        <v>3.9199063776999998</v>
      </c>
      <c r="I3458" s="16">
        <f>[1]!s_is(A3458,83,"FY","YTD","20241231",1,"",100000000)</f>
        <v>4.8065050170000001</v>
      </c>
      <c r="J3458" s="16">
        <f t="shared" si="159"/>
        <v>-0.18445807008714499</v>
      </c>
      <c r="K3458" s="16">
        <f>[1]!s_is(A3458,61,"FY","YTD","20251231",1,"",100000000)</f>
        <v>0.81485940790000011</v>
      </c>
      <c r="L3458" s="16">
        <f>[1]!s_is(A3458,61,"FY","YTD","20241231",1,"",100000000)</f>
        <v>1.2029427451999999</v>
      </c>
      <c r="M3458" s="16">
        <f t="shared" si="160"/>
        <v>-0.32261164452633817</v>
      </c>
      <c r="N3458" s="16">
        <f>[1]!s_fa_roe(A3458,"20251231")</f>
        <v>4.6887999999999996</v>
      </c>
      <c r="O3458" s="16">
        <f>[1]!s_stmnote_rdexp(A3458,"20251231",1,10000)</f>
        <v>4117.6544460000005</v>
      </c>
      <c r="P3458" s="20">
        <f t="shared" si="161"/>
        <v>0.10504471406319733</v>
      </c>
      <c r="Q3458" s="16">
        <f>[1]!s_margin_tradingbalance(A3458,"",10000)</f>
        <v>56867.097999999998</v>
      </c>
      <c r="R3458" s="16">
        <f>[1]!s_margin_seclendingbalance(A3458,"",10000)</f>
        <v>21.09</v>
      </c>
      <c r="S3458" s="17">
        <f>[1]!s_val_ev(A3458,"",100000000)</f>
        <v>51.742940659199988</v>
      </c>
      <c r="T3458" s="17">
        <f>[1]!share_freesharesmv(A3458,"",100000000)</f>
        <v>39.774304558799997</v>
      </c>
      <c r="U3458" s="17">
        <f>[1]!s_dq_amount_btin(A3458,E3458,100000000)</f>
        <v>2.3171852799999999</v>
      </c>
      <c r="V3458" s="17">
        <f>[1]!s_dq_turn(A3458,E3458)</f>
        <v>5.2631628231369474</v>
      </c>
      <c r="W3458" s="2">
        <f>[1]!s_pq_amount(A3458,"20260101","",100000000)</f>
        <v>490.98561708</v>
      </c>
      <c r="X3458" s="2">
        <f>[1]!s_pq_avgamount(A3458,"20260101","",100000000)</f>
        <v>4.4635056098181822</v>
      </c>
      <c r="Y3458" s="17">
        <f>[1]!s_ipo_dilutedpe(A3458)</f>
        <v>22.97</v>
      </c>
      <c r="Z3458" s="12">
        <f>[1]!s_ipo_collection_total(A3458,100000000)</f>
        <v>1.38000276</v>
      </c>
      <c r="AA3458" s="2">
        <f>[1]!s_val_pe_ttm(A3458,E3458)</f>
        <v>46.684932708740234</v>
      </c>
      <c r="AB3458" s="5">
        <f>[1]!s_info_zjtxornot1(A3458,"")</f>
        <v>1</v>
      </c>
      <c r="AC3458" s="22" t="str">
        <f>[1]!s_info_nature1(A3458,"")</f>
        <v>民营企业</v>
      </c>
      <c r="AD3458" s="6" t="str">
        <f>[1]!s_info_city(A3458)</f>
        <v>佛山市</v>
      </c>
      <c r="AE3458" s="6" t="str">
        <f>[1]!s_info_province(A3458)</f>
        <v>广东省</v>
      </c>
      <c r="AF3458">
        <v>113.12271699999999</v>
      </c>
      <c r="AG3458">
        <v>23.028762</v>
      </c>
    </row>
    <row r="3459" spans="1:33" x14ac:dyDescent="0.3">
      <c r="A3459" s="12" t="s">
        <v>7364</v>
      </c>
      <c r="B3459" s="12" t="s">
        <v>7365</v>
      </c>
      <c r="C3459" s="16" t="str">
        <f>[1]!s_info_mkt(A3459)</f>
        <v>创业板</v>
      </c>
      <c r="D3459" s="16" t="str">
        <f>[1]!s_ipo_listeddate(A3459)</f>
        <v>2011-11-02</v>
      </c>
      <c r="E3459" s="16" t="str">
        <f>[1]!lastradeday_s("000002","")</f>
        <v>2026-06-22</v>
      </c>
      <c r="F3459" s="16" t="str">
        <f>[1]!s_info_industry_csrc2023(A3459,"",3)</f>
        <v>电气机械和器材制造业</v>
      </c>
      <c r="G3459" s="16" t="str">
        <f>[1]!s_info_industry_csrc2023(A3459,"",1)</f>
        <v>制造业</v>
      </c>
      <c r="H3459" s="16">
        <f>[1]!s_is(A3459,83,"FY","YTD","20251231",1,"",100000000)</f>
        <v>891.84357325770009</v>
      </c>
      <c r="I3459" s="16">
        <f>[1]!s_is(A3459,83,"FY","YTD","20241231",1,"",100000000)</f>
        <v>778.5696696463001</v>
      </c>
      <c r="J3459" s="16">
        <f t="shared" ref="J3459:J3522" si="162">H3459/I3459-1</f>
        <v>0.14548974616858601</v>
      </c>
      <c r="K3459" s="16">
        <f>[1]!s_is(A3459,61,"FY","YTD","20251231",1,"",100000000)</f>
        <v>134.6127995537</v>
      </c>
      <c r="L3459" s="16">
        <f>[1]!s_is(A3459,61,"FY","YTD","20241231",1,"",100000000)</f>
        <v>110.36278921360001</v>
      </c>
      <c r="M3459" s="16">
        <f t="shared" ref="M3459:M3522" si="163">(K3459-L3459)/ABS(L3459)</f>
        <v>0.21972995167026516</v>
      </c>
      <c r="N3459" s="16">
        <f>[1]!s_fa_roe(A3459,"20251231")</f>
        <v>32.236400000000003</v>
      </c>
      <c r="O3459" s="16">
        <f>[1]!s_stmnote_rdexp(A3459,"20251231",1,10000)</f>
        <v>417497.04138100002</v>
      </c>
      <c r="P3459" s="20">
        <f t="shared" ref="P3459:P3522" si="164">O3459/H3459/10000</f>
        <v>4.6812810441182982E-2</v>
      </c>
      <c r="Q3459" s="16">
        <f>[1]!s_margin_tradingbalance(A3459,"",10000)</f>
        <v>1001663.8284999999</v>
      </c>
      <c r="R3459" s="16">
        <f>[1]!s_margin_seclendingbalance(A3459,"",10000)</f>
        <v>2561.9202</v>
      </c>
      <c r="S3459" s="17">
        <f>[1]!s_val_ev(A3459,"",100000000)</f>
        <v>3388.8713936704003</v>
      </c>
      <c r="T3459" s="17">
        <f>[1]!share_freesharesmv(A3459,"",100000000)</f>
        <v>2336.9473663404001</v>
      </c>
      <c r="U3459" s="17">
        <f>[1]!s_dq_amount_btin(A3459,E3459,100000000)</f>
        <v>182.15161190000001</v>
      </c>
      <c r="V3459" s="17">
        <f>[1]!s_dq_turn(A3459,E3459)</f>
        <v>7.1760332109860245</v>
      </c>
      <c r="W3459" s="2">
        <f>[1]!s_pq_amount(A3459,"20260101","",100000000)</f>
        <v>12563.07536257</v>
      </c>
      <c r="X3459" s="2">
        <f>[1]!s_pq_avgamount(A3459,"20260101","",100000000)</f>
        <v>114.20977602336363</v>
      </c>
      <c r="Y3459" s="17">
        <f>[1]!s_ipo_dilutedpe(A3459)</f>
        <v>41.48</v>
      </c>
      <c r="Z3459" s="12">
        <f>[1]!s_ipo_collection_total(A3459,100000000)</f>
        <v>13.664</v>
      </c>
      <c r="AA3459" s="2">
        <f>[1]!s_val_pe_ttm(A3459,E3459)</f>
        <v>28.414899826049805</v>
      </c>
      <c r="AB3459" s="5">
        <f>[1]!s_info_zjtxornot1(A3459,"")</f>
        <v>1</v>
      </c>
      <c r="AC3459" s="22" t="str">
        <f>[1]!s_info_nature1(A3459,"")</f>
        <v>民营企业</v>
      </c>
      <c r="AD3459" s="6" t="str">
        <f>[1]!s_info_city(A3459)</f>
        <v>合肥市</v>
      </c>
      <c r="AE3459" s="6" t="str">
        <f>[1]!s_info_province(A3459)</f>
        <v>安徽省</v>
      </c>
      <c r="AF3459">
        <v>117.28304199999999</v>
      </c>
      <c r="AG3459">
        <v>31.861190000000001</v>
      </c>
    </row>
    <row r="3460" spans="1:33" x14ac:dyDescent="0.3">
      <c r="A3460" s="12" t="s">
        <v>7366</v>
      </c>
      <c r="B3460" s="12" t="s">
        <v>7367</v>
      </c>
      <c r="C3460" s="16" t="str">
        <f>[1]!s_info_mkt(A3460)</f>
        <v>主板</v>
      </c>
      <c r="D3460" s="16" t="str">
        <f>[1]!s_ipo_listeddate(A3460)</f>
        <v>1999-06-11</v>
      </c>
      <c r="E3460" s="16" t="str">
        <f>[1]!lastradeday_s("000002","")</f>
        <v>2026-06-22</v>
      </c>
      <c r="F3460" s="16" t="str">
        <f>[1]!s_info_industry_csrc2023(A3460,"",3)</f>
        <v>铁路、船舶、航空航天和其他运输设备制造业</v>
      </c>
      <c r="G3460" s="16" t="str">
        <f>[1]!s_info_industry_csrc2023(A3460,"",1)</f>
        <v>制造业</v>
      </c>
      <c r="H3460" s="16">
        <f>[1]!s_is(A3460,83,"FY","YTD","20251231",1,"",100000000)</f>
        <v>22.844951470500003</v>
      </c>
      <c r="I3460" s="16">
        <f>[1]!s_is(A3460,83,"FY","YTD","20241231",1,"",100000000)</f>
        <v>20.2379364198</v>
      </c>
      <c r="J3460" s="16">
        <f t="shared" si="162"/>
        <v>0.12881822516990438</v>
      </c>
      <c r="K3460" s="16">
        <f>[1]!s_is(A3460,61,"FY","YTD","20251231",1,"",100000000)</f>
        <v>-0.62262398500000005</v>
      </c>
      <c r="L3460" s="16">
        <f>[1]!s_is(A3460,61,"FY","YTD","20241231",1,"",100000000)</f>
        <v>0.2436028486</v>
      </c>
      <c r="M3460" s="16">
        <f t="shared" si="163"/>
        <v>-3.5558978007780162</v>
      </c>
      <c r="N3460" s="16">
        <f>[1]!s_fa_roe(A3460,"20251231")</f>
        <v>-1.8653</v>
      </c>
      <c r="O3460" s="16">
        <f>[1]!s_stmnote_rdexp(A3460,"20251231",1,10000)</f>
        <v>20701.600616</v>
      </c>
      <c r="P3460" s="20">
        <f t="shared" si="164"/>
        <v>9.061783581695175E-2</v>
      </c>
      <c r="Q3460" s="16">
        <f>[1]!s_margin_tradingbalance(A3460,"",10000)</f>
        <v>0</v>
      </c>
      <c r="R3460" s="16">
        <f>[1]!s_margin_seclendingbalance(A3460,"",10000)</f>
        <v>0</v>
      </c>
      <c r="S3460" s="17">
        <f>[1]!s_val_ev(A3460,"",100000000)</f>
        <v>57.694348887399997</v>
      </c>
      <c r="T3460" s="17">
        <f>[1]!share_freesharesmv(A3460,"",100000000)</f>
        <v>57.249302961399991</v>
      </c>
      <c r="U3460" s="17">
        <f>[1]!s_dq_amount_btin(A3460,E3460,100000000)</f>
        <v>4.2622240199999997</v>
      </c>
      <c r="V3460" s="17">
        <f>[1]!s_dq_turn(A3460,E3460)</f>
        <v>7.5937398293411249</v>
      </c>
      <c r="W3460" s="2">
        <f>[1]!s_pq_amount(A3460,"20260101","",100000000)</f>
        <v>480.17822211999999</v>
      </c>
      <c r="X3460" s="2">
        <f>[1]!s_pq_avgamount(A3460,"20260101","",100000000)</f>
        <v>4.3652565647272734</v>
      </c>
      <c r="Y3460" s="17">
        <f>[1]!s_ipo_dilutedpe(A3460)</f>
        <v>0</v>
      </c>
      <c r="Z3460" s="12">
        <f>[1]!s_ipo_collection_total(A3460,100000000)</f>
        <v>2.46</v>
      </c>
      <c r="AA3460" s="2">
        <f>[1]!s_val_pe_ttm(A3460,E3460)</f>
        <v>-126.83826446533203</v>
      </c>
      <c r="AB3460" s="5">
        <f>[1]!s_info_zjtxornot1(A3460,"")</f>
        <v>1</v>
      </c>
      <c r="AC3460" s="22" t="str">
        <f>[1]!s_info_nature1(A3460,"")</f>
        <v>公众企业</v>
      </c>
      <c r="AD3460" s="6" t="str">
        <f>[1]!s_info_city(A3460)</f>
        <v>杭州市</v>
      </c>
      <c r="AE3460" s="6" t="str">
        <f>[1]!s_info_province(A3460)</f>
        <v>浙江省</v>
      </c>
      <c r="AF3460">
        <v>120.153576</v>
      </c>
      <c r="AG3460">
        <v>30.287458999999998</v>
      </c>
    </row>
    <row r="3461" spans="1:33" x14ac:dyDescent="0.3">
      <c r="A3461" s="12" t="s">
        <v>7368</v>
      </c>
      <c r="B3461" s="12" t="s">
        <v>7369</v>
      </c>
      <c r="C3461" s="16" t="str">
        <f>[1]!s_info_mkt(A3461)</f>
        <v>主板</v>
      </c>
      <c r="D3461" s="16" t="str">
        <f>[1]!s_ipo_listeddate(A3461)</f>
        <v>2017-11-22</v>
      </c>
      <c r="E3461" s="16" t="str">
        <f>[1]!lastradeday_s("000002","")</f>
        <v>2026-06-22</v>
      </c>
      <c r="F3461" s="16" t="str">
        <f>[1]!s_info_industry_csrc2023(A3461,"",3)</f>
        <v>燃气生产和供应业</v>
      </c>
      <c r="G3461" s="16" t="str">
        <f>[1]!s_info_industry_csrc2023(A3461,"",1)</f>
        <v>电力、热力、燃气及水生产和供应业</v>
      </c>
      <c r="H3461" s="16">
        <f>[1]!s_is(A3461,83,"FY","YTD","20251231",1,"",100000000)</f>
        <v>335.95093070069998</v>
      </c>
      <c r="I3461" s="16">
        <f>[1]!s_is(A3461,83,"FY","YTD","20241231",1,"",100000000)</f>
        <v>315.89455634789999</v>
      </c>
      <c r="J3461" s="16">
        <f t="shared" si="162"/>
        <v>6.3490724831331224E-2</v>
      </c>
      <c r="K3461" s="16">
        <f>[1]!s_is(A3461,61,"FY","YTD","20251231",1,"",100000000)</f>
        <v>10.302668714899999</v>
      </c>
      <c r="L3461" s="16">
        <f>[1]!s_is(A3461,61,"FY","YTD","20241231",1,"",100000000)</f>
        <v>8.5311573353999997</v>
      </c>
      <c r="M3461" s="16">
        <f t="shared" si="163"/>
        <v>0.20765194097981537</v>
      </c>
      <c r="N3461" s="16">
        <f>[1]!s_fa_roe(A3461,"20251231")</f>
        <v>11.778499999999999</v>
      </c>
      <c r="O3461" s="16">
        <f>[1]!s_stmnote_rdexp(A3461,"20251231",1,10000)</f>
        <v>34170.978238999996</v>
      </c>
      <c r="P3461" s="20">
        <f t="shared" si="164"/>
        <v>1.0171419429536588E-2</v>
      </c>
      <c r="Q3461" s="16">
        <f>[1]!s_margin_tradingbalance(A3461,"",10000)</f>
        <v>5521.1007</v>
      </c>
      <c r="R3461" s="16">
        <f>[1]!s_margin_seclendingbalance(A3461,"",10000)</f>
        <v>60.545299999999997</v>
      </c>
      <c r="S3461" s="17">
        <f>[1]!s_val_ev(A3461,"",100000000)</f>
        <v>131.894664328</v>
      </c>
      <c r="T3461" s="17">
        <f>[1]!share_freesharesmv(A3461,"",100000000)</f>
        <v>19.279457097599998</v>
      </c>
      <c r="U3461" s="17">
        <f>[1]!s_dq_amount_btin(A3461,E3461,100000000)</f>
        <v>0.76284879999999999</v>
      </c>
      <c r="V3461" s="17">
        <f>[1]!s_dq_turn(A3461,E3461)</f>
        <v>0.60123153322849721</v>
      </c>
      <c r="W3461" s="2">
        <f>[1]!s_pq_amount(A3461,"20260101","",100000000)</f>
        <v>148.98393960000001</v>
      </c>
      <c r="X3461" s="2">
        <f>[1]!s_pq_avgamount(A3461,"20260101","",100000000)</f>
        <v>1.3543994509090909</v>
      </c>
      <c r="Y3461" s="17">
        <f>[1]!s_ipo_dilutedpe(A3461)</f>
        <v>22.85</v>
      </c>
      <c r="Z3461" s="12">
        <f>[1]!s_ipo_collection_total(A3461,100000000)</f>
        <v>7.8064</v>
      </c>
      <c r="AA3461" s="2">
        <f>[1]!s_val_pe_ttm(A3461,E3461)</f>
        <v>12.780417442321777</v>
      </c>
      <c r="AB3461" s="5">
        <f>[1]!s_info_zjtxornot1(A3461,"")</f>
        <v>1</v>
      </c>
      <c r="AC3461" s="22" t="str">
        <f>[1]!s_info_nature1(A3461,"")</f>
        <v>地方国有企业</v>
      </c>
      <c r="AD3461" s="6" t="str">
        <f>[1]!s_info_city(A3461)</f>
        <v>佛山市</v>
      </c>
      <c r="AE3461" s="6" t="str">
        <f>[1]!s_info_province(A3461)</f>
        <v>广东省</v>
      </c>
      <c r="AF3461">
        <v>113.12271699999999</v>
      </c>
      <c r="AG3461">
        <v>23.028762</v>
      </c>
    </row>
    <row r="3462" spans="1:33" x14ac:dyDescent="0.3">
      <c r="A3462" s="12" t="s">
        <v>7370</v>
      </c>
      <c r="B3462" s="12" t="s">
        <v>7371</v>
      </c>
      <c r="C3462" s="16" t="str">
        <f>[1]!s_info_mkt(A3462)</f>
        <v>创业板</v>
      </c>
      <c r="D3462" s="16" t="str">
        <f>[1]!s_ipo_listeddate(A3462)</f>
        <v>2010-08-27</v>
      </c>
      <c r="E3462" s="16" t="str">
        <f>[1]!lastradeday_s("000002","")</f>
        <v>2026-06-22</v>
      </c>
      <c r="F3462" s="16" t="str">
        <f>[1]!s_info_industry_csrc2023(A3462,"",3)</f>
        <v>计算机、通信和其他电子设备制造业</v>
      </c>
      <c r="G3462" s="16" t="str">
        <f>[1]!s_info_industry_csrc2023(A3462,"",1)</f>
        <v>制造业</v>
      </c>
      <c r="H3462" s="16">
        <f>[1]!s_is(A3462,83,"FY","YTD","20251231",1,"",100000000)</f>
        <v>753.58958001860003</v>
      </c>
      <c r="I3462" s="16">
        <f>[1]!s_is(A3462,83,"FY","YTD","20241231",1,"",100000000)</f>
        <v>17.797617103</v>
      </c>
      <c r="J3462" s="16">
        <f t="shared" si="162"/>
        <v>41.34216163081593</v>
      </c>
      <c r="K3462" s="16">
        <f>[1]!s_is(A3462,61,"FY","YTD","20251231",1,"",100000000)</f>
        <v>34.322898519600002</v>
      </c>
      <c r="L3462" s="16">
        <f>[1]!s_is(A3462,61,"FY","YTD","20241231",1,"",100000000)</f>
        <v>1.1230879239</v>
      </c>
      <c r="M3462" s="16">
        <f t="shared" si="163"/>
        <v>29.561185628647291</v>
      </c>
      <c r="N3462" s="16">
        <f>[1]!s_fa_roe(A3462,"20251231")</f>
        <v>28.9526</v>
      </c>
      <c r="O3462" s="16">
        <f>[1]!s_stmnote_rdexp(A3462,"20251231",1,10000)</f>
        <v>648860.31339300005</v>
      </c>
      <c r="P3462" s="20">
        <f t="shared" si="164"/>
        <v>8.6102612164168313E-2</v>
      </c>
      <c r="Q3462" s="16">
        <f>[1]!s_margin_tradingbalance(A3462,"",10000)</f>
        <v>125376.6338</v>
      </c>
      <c r="R3462" s="16">
        <f>[1]!s_margin_seclendingbalance(A3462,"",10000)</f>
        <v>316.82220000000001</v>
      </c>
      <c r="S3462" s="17">
        <f>[1]!s_val_ev(A3462,"",100000000)</f>
        <v>1609.9350540400001</v>
      </c>
      <c r="T3462" s="17">
        <f>[1]!share_freesharesmv(A3462,"",100000000)</f>
        <v>161.6317694425</v>
      </c>
      <c r="U3462" s="17">
        <f>[1]!s_dq_amount_btin(A3462,E3462,100000000)</f>
        <v>4.9725990700000002</v>
      </c>
      <c r="V3462" s="17">
        <f>[1]!s_dq_turn(A3462,E3462)</f>
        <v>1.4375667074255984</v>
      </c>
      <c r="W3462" s="2">
        <f>[1]!s_pq_amount(A3462,"20260101","",100000000)</f>
        <v>785.67010264999999</v>
      </c>
      <c r="X3462" s="2">
        <f>[1]!s_pq_avgamount(A3462,"20260101","",100000000)</f>
        <v>7.1424554786363634</v>
      </c>
      <c r="Y3462" s="17">
        <f>[1]!s_ipo_dilutedpe(A3462)</f>
        <v>58.14</v>
      </c>
      <c r="Z3462" s="12">
        <f>[1]!s_ipo_collection_total(A3462,100000000)</f>
        <v>5</v>
      </c>
      <c r="AA3462" s="2">
        <f>[1]!s_val_pe_ttm(A3462,E3462)</f>
        <v>46.415443420410156</v>
      </c>
      <c r="AB3462" s="5">
        <f>[1]!s_info_zjtxornot1(A3462,"")</f>
        <v>0</v>
      </c>
      <c r="AC3462" s="22" t="str">
        <f>[1]!s_info_nature1(A3462,"")</f>
        <v>中央国有企业</v>
      </c>
      <c r="AD3462" s="6" t="str">
        <f>[1]!s_info_city(A3462)</f>
        <v>汉中市</v>
      </c>
      <c r="AE3462" s="6" t="str">
        <f>[1]!s_info_province(A3462)</f>
        <v>陕西省</v>
      </c>
      <c r="AF3462">
        <v>107.028621</v>
      </c>
      <c r="AG3462">
        <v>33.077668000000003</v>
      </c>
    </row>
    <row r="3463" spans="1:33" x14ac:dyDescent="0.3">
      <c r="A3463" s="12" t="s">
        <v>7372</v>
      </c>
      <c r="B3463" s="12" t="s">
        <v>7373</v>
      </c>
      <c r="C3463" s="16" t="str">
        <f>[1]!s_info_mkt(A3463)</f>
        <v>创业板</v>
      </c>
      <c r="D3463" s="16" t="str">
        <f>[1]!s_ipo_listeddate(A3463)</f>
        <v>2021-07-20</v>
      </c>
      <c r="E3463" s="16" t="str">
        <f>[1]!lastradeday_s("000002","")</f>
        <v>2026-06-22</v>
      </c>
      <c r="F3463" s="16" t="str">
        <f>[1]!s_info_industry_csrc2023(A3463,"",3)</f>
        <v>通用设备制造业</v>
      </c>
      <c r="G3463" s="16" t="str">
        <f>[1]!s_info_industry_csrc2023(A3463,"",1)</f>
        <v>制造业</v>
      </c>
      <c r="H3463" s="16">
        <f>[1]!s_is(A3463,83,"FY","YTD","20251231",1,"",100000000)</f>
        <v>12.0772967884</v>
      </c>
      <c r="I3463" s="16">
        <f>[1]!s_is(A3463,83,"FY","YTD","20241231",1,"",100000000)</f>
        <v>11.398908996400001</v>
      </c>
      <c r="J3463" s="16">
        <f t="shared" si="162"/>
        <v>5.9513396607890012E-2</v>
      </c>
      <c r="K3463" s="16">
        <f>[1]!s_is(A3463,61,"FY","YTD","20251231",1,"",100000000)</f>
        <v>2.3228935507999999</v>
      </c>
      <c r="L3463" s="16">
        <f>[1]!s_is(A3463,61,"FY","YTD","20241231",1,"",100000000)</f>
        <v>2.1722970128000001</v>
      </c>
      <c r="M3463" s="16">
        <f t="shared" si="163"/>
        <v>6.9325942591012074E-2</v>
      </c>
      <c r="N3463" s="16">
        <f>[1]!s_fa_roe(A3463,"20251231")</f>
        <v>14.8383</v>
      </c>
      <c r="O3463" s="16">
        <f>[1]!s_stmnote_rdexp(A3463,"20251231",1,10000)</f>
        <v>5104.1621420000001</v>
      </c>
      <c r="P3463" s="20">
        <f t="shared" si="164"/>
        <v>4.2262455178732089E-2</v>
      </c>
      <c r="Q3463" s="16">
        <f>[1]!s_margin_tradingbalance(A3463,"",10000)</f>
        <v>11681.172699999999</v>
      </c>
      <c r="R3463" s="16">
        <f>[1]!s_margin_seclendingbalance(A3463,"",10000)</f>
        <v>27.311</v>
      </c>
      <c r="S3463" s="17">
        <f>[1]!s_val_ev(A3463,"",100000000)</f>
        <v>66.21016621119999</v>
      </c>
      <c r="T3463" s="17">
        <f>[1]!share_freesharesmv(A3463,"",100000000)</f>
        <v>19.466654094799999</v>
      </c>
      <c r="U3463" s="17">
        <f>[1]!s_dq_amount_btin(A3463,E3463,100000000)</f>
        <v>1.1232968299999999</v>
      </c>
      <c r="V3463" s="17">
        <f>[1]!s_dq_turn(A3463,E3463)</f>
        <v>2.6191884132238079</v>
      </c>
      <c r="W3463" s="2">
        <f>[1]!s_pq_amount(A3463,"20260101","",100000000)</f>
        <v>156.20283563000001</v>
      </c>
      <c r="X3463" s="2">
        <f>[1]!s_pq_avgamount(A3463,"20260101","",100000000)</f>
        <v>1.4200257784545454</v>
      </c>
      <c r="Y3463" s="17">
        <f>[1]!s_ipo_dilutedpe(A3463)</f>
        <v>15.77</v>
      </c>
      <c r="Z3463" s="12">
        <f>[1]!s_ipo_collection_total(A3463,100000000)</f>
        <v>5.0445000000000002</v>
      </c>
      <c r="AA3463" s="2">
        <f>[1]!s_val_pe_ttm(A3463,E3463)</f>
        <v>28.241270065307617</v>
      </c>
      <c r="AB3463" s="5">
        <f>[1]!s_info_zjtxornot1(A3463,"")</f>
        <v>1</v>
      </c>
      <c r="AC3463" s="22" t="str">
        <f>[1]!s_info_nature1(A3463,"")</f>
        <v>外资企业</v>
      </c>
      <c r="AD3463" s="6" t="str">
        <f>[1]!s_info_city(A3463)</f>
        <v>厦门市</v>
      </c>
      <c r="AE3463" s="6" t="str">
        <f>[1]!s_info_province(A3463)</f>
        <v>福建省</v>
      </c>
      <c r="AF3463">
        <v>118.11022</v>
      </c>
      <c r="AG3463">
        <v>24.490473999999999</v>
      </c>
    </row>
    <row r="3464" spans="1:33" x14ac:dyDescent="0.3">
      <c r="A3464" s="12" t="s">
        <v>7374</v>
      </c>
      <c r="B3464" s="12" t="s">
        <v>7375</v>
      </c>
      <c r="C3464" s="16" t="str">
        <f>[1]!s_info_mkt(A3464)</f>
        <v>主板</v>
      </c>
      <c r="D3464" s="16" t="str">
        <f>[1]!s_ipo_listeddate(A3464)</f>
        <v>2008-01-23</v>
      </c>
      <c r="E3464" s="16" t="str">
        <f>[1]!lastradeday_s("000002","")</f>
        <v>2026-06-22</v>
      </c>
      <c r="F3464" s="16" t="str">
        <f>[1]!s_info_industry_csrc2023(A3464,"",3)</f>
        <v>化学纤维制造业</v>
      </c>
      <c r="G3464" s="16" t="str">
        <f>[1]!s_info_industry_csrc2023(A3464,"",1)</f>
        <v>制造业</v>
      </c>
      <c r="H3464" s="16">
        <f>[1]!s_is(A3464,83,"FY","YTD","20251231",1,"",100000000)</f>
        <v>58.342670846400004</v>
      </c>
      <c r="I3464" s="16">
        <f>[1]!s_is(A3464,83,"FY","YTD","20241231",1,"",100000000)</f>
        <v>59.012377934399993</v>
      </c>
      <c r="J3464" s="16">
        <f t="shared" si="162"/>
        <v>-1.1348586710816067E-2</v>
      </c>
      <c r="K3464" s="16">
        <f>[1]!s_is(A3464,61,"FY","YTD","20251231",1,"",100000000)</f>
        <v>5.1435744345999996</v>
      </c>
      <c r="L3464" s="16">
        <f>[1]!s_is(A3464,61,"FY","YTD","20241231",1,"",100000000)</f>
        <v>4.1056029057999996</v>
      </c>
      <c r="M3464" s="16">
        <f t="shared" si="163"/>
        <v>0.25281829553794744</v>
      </c>
      <c r="N3464" s="16">
        <f>[1]!s_fa_roe(A3464,"20251231")</f>
        <v>12.9917</v>
      </c>
      <c r="O3464" s="16">
        <f>[1]!s_stmnote_rdexp(A3464,"20251231",1,10000)</f>
        <v>20910.147376000001</v>
      </c>
      <c r="P3464" s="20">
        <f t="shared" si="164"/>
        <v>3.5840229925453007E-2</v>
      </c>
      <c r="Q3464" s="16">
        <f>[1]!s_margin_tradingbalance(A3464,"",10000)</f>
        <v>23677.5861</v>
      </c>
      <c r="R3464" s="16">
        <f>[1]!s_margin_seclendingbalance(A3464,"",10000)</f>
        <v>1.728</v>
      </c>
      <c r="S3464" s="17">
        <f>[1]!s_val_ev(A3464,"",100000000)</f>
        <v>65.432266485999989</v>
      </c>
      <c r="T3464" s="17">
        <f>[1]!share_freesharesmv(A3464,"",100000000)</f>
        <v>42.393510122499997</v>
      </c>
      <c r="U3464" s="17">
        <f>[1]!s_dq_amount_btin(A3464,E3464,100000000)</f>
        <v>1.1594958500000001</v>
      </c>
      <c r="V3464" s="17">
        <f>[1]!s_dq_turn(A3464,E3464)</f>
        <v>2.0093796595472488</v>
      </c>
      <c r="W3464" s="2">
        <f>[1]!s_pq_amount(A3464,"20260101","",100000000)</f>
        <v>157.16513291000001</v>
      </c>
      <c r="X3464" s="2">
        <f>[1]!s_pq_avgamount(A3464,"20260101","",100000000)</f>
        <v>1.4287739355454547</v>
      </c>
      <c r="Y3464" s="17">
        <f>[1]!s_ipo_dilutedpe(A3464)</f>
        <v>29.98</v>
      </c>
      <c r="Z3464" s="12">
        <f>[1]!s_ipo_collection_total(A3464,100000000)</f>
        <v>4.7008000000000001</v>
      </c>
      <c r="AA3464" s="2">
        <f>[1]!s_val_pe_ttm(A3464,E3464)</f>
        <v>13.144038200378418</v>
      </c>
      <c r="AB3464" s="5">
        <f>[1]!s_info_zjtxornot1(A3464,"")</f>
        <v>0</v>
      </c>
      <c r="AC3464" s="22" t="str">
        <f>[1]!s_info_nature1(A3464,"")</f>
        <v>民营企业</v>
      </c>
      <c r="AD3464" s="6" t="str">
        <f>[1]!s_info_city(A3464)</f>
        <v>海宁市</v>
      </c>
      <c r="AE3464" s="6" t="str">
        <f>[1]!s_info_province(A3464)</f>
        <v>浙江省</v>
      </c>
      <c r="AF3464">
        <v>120.61872700000001</v>
      </c>
      <c r="AG3464">
        <v>30.442177000000001</v>
      </c>
    </row>
    <row r="3465" spans="1:33" x14ac:dyDescent="0.3">
      <c r="A3465" s="12" t="s">
        <v>7376</v>
      </c>
      <c r="B3465" s="12" t="s">
        <v>7377</v>
      </c>
      <c r="C3465" s="16" t="str">
        <f>[1]!s_info_mkt(A3465)</f>
        <v>主板</v>
      </c>
      <c r="D3465" s="16" t="str">
        <f>[1]!s_ipo_listeddate(A3465)</f>
        <v>1993-06-10</v>
      </c>
      <c r="E3465" s="16" t="str">
        <f>[1]!lastradeday_s("000002","")</f>
        <v>2026-06-22</v>
      </c>
      <c r="F3465" s="16" t="str">
        <f>[1]!s_info_industry_csrc2023(A3465,"",3)</f>
        <v>非金属矿物制品业</v>
      </c>
      <c r="G3465" s="16" t="str">
        <f>[1]!s_info_industry_csrc2023(A3465,"",1)</f>
        <v>制造业</v>
      </c>
      <c r="H3465" s="16">
        <f>[1]!s_is(A3465,83,"FY","YTD","20251231",1,"",100000000)</f>
        <v>457.87435563000003</v>
      </c>
      <c r="I3465" s="16">
        <f>[1]!s_is(A3465,83,"FY","YTD","20241231",1,"",100000000)</f>
        <v>392.51657267000002</v>
      </c>
      <c r="J3465" s="16">
        <f t="shared" si="162"/>
        <v>0.16650961388819674</v>
      </c>
      <c r="K3465" s="16">
        <f>[1]!s_is(A3465,61,"FY","YTD","20251231",1,"",100000000)</f>
        <v>93.123041499999999</v>
      </c>
      <c r="L3465" s="16">
        <f>[1]!s_is(A3465,61,"FY","YTD","20241231",1,"",100000000)</f>
        <v>74.979761229999994</v>
      </c>
      <c r="M3465" s="16">
        <f t="shared" si="163"/>
        <v>0.24197570080738981</v>
      </c>
      <c r="N3465" s="16">
        <f>[1]!s_fa_roe(A3465,"20251231")</f>
        <v>25.425799999999999</v>
      </c>
      <c r="O3465" s="16">
        <f>[1]!s_stmnote_rdexp(A3465,"20251231",1,10000)</f>
        <v>191308.2175</v>
      </c>
      <c r="P3465" s="20">
        <f t="shared" si="164"/>
        <v>4.1781815283534397E-2</v>
      </c>
      <c r="Q3465" s="16">
        <f>[1]!s_margin_tradingbalance(A3465,"",10000)</f>
        <v>214114.48689999999</v>
      </c>
      <c r="R3465" s="16">
        <f>[1]!s_margin_seclendingbalance(A3465,"",10000)</f>
        <v>1429.569</v>
      </c>
      <c r="S3465" s="17">
        <f>[1]!s_val_ev(A3465,"",100000000)</f>
        <v>1271.2881351714318</v>
      </c>
      <c r="T3465" s="17">
        <f>[1]!share_freesharesmv(A3465,"",100000000)</f>
        <v>710.11782241399999</v>
      </c>
      <c r="U3465" s="17">
        <f>[1]!s_dq_amount_btin(A3465,E3465,100000000)</f>
        <v>6.9151502200000001</v>
      </c>
      <c r="V3465" s="17">
        <f>[1]!s_dq_turn(A3465,E3465)</f>
        <v>0.69542346732299121</v>
      </c>
      <c r="W3465" s="2">
        <f>[1]!s_pq_amount(A3465,"20260101","",100000000)</f>
        <v>963.53660763000005</v>
      </c>
      <c r="X3465" s="2">
        <f>[1]!s_pq_avgamount(A3465,"20260101","",100000000)</f>
        <v>8.7594237057272739</v>
      </c>
      <c r="Y3465" s="17">
        <f>[1]!s_ipo_dilutedpe(A3465)</f>
        <v>0</v>
      </c>
      <c r="Z3465" s="12">
        <f>[1]!s_ipo_collection_total(A3465,100000000)</f>
        <v>0.17394599999999999</v>
      </c>
      <c r="AA3465" s="2">
        <f>[1]!s_val_pe_ttm(A3465,E3465)</f>
        <v>14.522588729858398</v>
      </c>
      <c r="AB3465" s="5">
        <f>[1]!s_info_zjtxornot1(A3465,"")</f>
        <v>1</v>
      </c>
      <c r="AC3465" s="22" t="str">
        <f>[1]!s_info_nature1(A3465,"")</f>
        <v>外资企业</v>
      </c>
      <c r="AD3465" s="6" t="str">
        <f>[1]!s_info_city(A3465)</f>
        <v>福清市</v>
      </c>
      <c r="AE3465" s="6" t="str">
        <f>[1]!s_info_province(A3465)</f>
        <v>福建省</v>
      </c>
      <c r="AF3465">
        <v>119.37754700000001</v>
      </c>
      <c r="AG3465">
        <v>25.638121000000002</v>
      </c>
    </row>
    <row r="3466" spans="1:33" x14ac:dyDescent="0.3">
      <c r="A3466" s="12" t="s">
        <v>7378</v>
      </c>
      <c r="B3466" s="12" t="s">
        <v>7379</v>
      </c>
      <c r="C3466" s="16" t="str">
        <f>[1]!s_info_mkt(A3466)</f>
        <v>主板</v>
      </c>
      <c r="D3466" s="16" t="str">
        <f>[1]!s_ipo_listeddate(A3466)</f>
        <v>2006-09-15</v>
      </c>
      <c r="E3466" s="16" t="str">
        <f>[1]!lastradeday_s("000002","")</f>
        <v>2026-06-22</v>
      </c>
      <c r="F3466" s="16" t="str">
        <f>[1]!s_info_industry_csrc2023(A3466,"",3)</f>
        <v>造纸和纸制品业</v>
      </c>
      <c r="G3466" s="16" t="str">
        <f>[1]!s_info_industry_csrc2023(A3466,"",1)</f>
        <v>制造业</v>
      </c>
      <c r="H3466" s="16">
        <f>[1]!s_is(A3466,83,"FY","YTD","20251231",1,"",100000000)</f>
        <v>60.117157776800006</v>
      </c>
      <c r="I3466" s="16">
        <f>[1]!s_is(A3466,83,"FY","YTD","20241231",1,"",100000000)</f>
        <v>54.793275147700001</v>
      </c>
      <c r="J3466" s="16">
        <f t="shared" si="162"/>
        <v>9.7163066357121686E-2</v>
      </c>
      <c r="K3466" s="16">
        <f>[1]!s_is(A3466,61,"FY","YTD","20251231",1,"",100000000)</f>
        <v>0.55458068840000008</v>
      </c>
      <c r="L3466" s="16">
        <f>[1]!s_is(A3466,61,"FY","YTD","20241231",1,"",100000000)</f>
        <v>0.71264419069999996</v>
      </c>
      <c r="M3466" s="16">
        <f t="shared" si="163"/>
        <v>-0.22179862596612324</v>
      </c>
      <c r="N3466" s="16">
        <f>[1]!s_fa_roe(A3466,"20251231")</f>
        <v>0.88800000000000001</v>
      </c>
      <c r="O3466" s="16">
        <f>[1]!s_stmnote_rdexp(A3466,"20251231",1,10000)</f>
        <v>17276.584548999999</v>
      </c>
      <c r="P3466" s="20">
        <f t="shared" si="164"/>
        <v>2.8738192535887414E-2</v>
      </c>
      <c r="Q3466" s="16">
        <f>[1]!s_margin_tradingbalance(A3466,"",10000)</f>
        <v>43820.075199999999</v>
      </c>
      <c r="R3466" s="16">
        <f>[1]!s_margin_seclendingbalance(A3466,"",10000)</f>
        <v>22.583600000000001</v>
      </c>
      <c r="S3466" s="17">
        <f>[1]!s_val_ev(A3466,"",100000000)</f>
        <v>60.0265518171</v>
      </c>
      <c r="T3466" s="17">
        <f>[1]!share_freesharesmv(A3466,"",100000000)</f>
        <v>52.627291817100001</v>
      </c>
      <c r="U3466" s="17">
        <f>[1]!s_dq_amount_btin(A3466,E3466,100000000)</f>
        <v>1.77805357</v>
      </c>
      <c r="V3466" s="17">
        <f>[1]!s_dq_turn(A3466,E3466)</f>
        <v>3.3444156802978346</v>
      </c>
      <c r="W3466" s="2">
        <f>[1]!s_pq_amount(A3466,"20260101","",100000000)</f>
        <v>384.80625987000002</v>
      </c>
      <c r="X3466" s="2">
        <f>[1]!s_pq_avgamount(A3466,"20260101","",100000000)</f>
        <v>3.4982387260909094</v>
      </c>
      <c r="Y3466" s="17">
        <f>[1]!s_ipo_dilutedpe(A3466)</f>
        <v>17.329999999999998</v>
      </c>
      <c r="Z3466" s="12">
        <f>[1]!s_ipo_collection_total(A3466,100000000)</f>
        <v>3.3279999999999998</v>
      </c>
      <c r="AA3466" s="2">
        <f>[1]!s_val_pe_ttm(A3466,E3466)</f>
        <v>59.972000122070313</v>
      </c>
      <c r="AB3466" s="5">
        <f>[1]!s_info_zjtxornot1(A3466,"")</f>
        <v>0</v>
      </c>
      <c r="AC3466" s="22" t="str">
        <f>[1]!s_info_nature1(A3466,"")</f>
        <v>民营企业</v>
      </c>
      <c r="AD3466" s="6" t="str">
        <f>[1]!s_info_city(A3466)</f>
        <v>平湖市</v>
      </c>
      <c r="AE3466" s="6" t="str">
        <f>[1]!s_info_province(A3466)</f>
        <v>浙江省</v>
      </c>
      <c r="AF3466">
        <v>121.105839</v>
      </c>
      <c r="AG3466">
        <v>30.716529000000001</v>
      </c>
    </row>
    <row r="3467" spans="1:33" x14ac:dyDescent="0.3">
      <c r="A3467" s="12" t="s">
        <v>7380</v>
      </c>
      <c r="B3467" s="12" t="s">
        <v>7381</v>
      </c>
      <c r="C3467" s="16" t="str">
        <f>[1]!s_info_mkt(A3467)</f>
        <v>创业板</v>
      </c>
      <c r="D3467" s="16" t="str">
        <f>[1]!s_ipo_listeddate(A3467)</f>
        <v>2021-10-29</v>
      </c>
      <c r="E3467" s="16" t="str">
        <f>[1]!lastradeday_s("000002","")</f>
        <v>2026-06-22</v>
      </c>
      <c r="F3467" s="16" t="str">
        <f>[1]!s_info_industry_csrc2023(A3467,"",3)</f>
        <v>专业技术服务业</v>
      </c>
      <c r="G3467" s="16" t="str">
        <f>[1]!s_info_industry_csrc2023(A3467,"",1)</f>
        <v>科学研究和技术服务业</v>
      </c>
      <c r="H3467" s="16">
        <f>[1]!s_is(A3467,83,"FY","YTD","20251231",1,"",100000000)</f>
        <v>12.0514231058</v>
      </c>
      <c r="I3467" s="16">
        <f>[1]!s_is(A3467,83,"FY","YTD","20241231",1,"",100000000)</f>
        <v>13.1613504264</v>
      </c>
      <c r="J3467" s="16">
        <f t="shared" si="162"/>
        <v>-8.4332327963369758E-2</v>
      </c>
      <c r="K3467" s="16">
        <f>[1]!s_is(A3467,61,"FY","YTD","20251231",1,"",100000000)</f>
        <v>0.61166481029999997</v>
      </c>
      <c r="L3467" s="16">
        <f>[1]!s_is(A3467,61,"FY","YTD","20241231",1,"",100000000)</f>
        <v>1.0571919721</v>
      </c>
      <c r="M3467" s="16">
        <f t="shared" si="163"/>
        <v>-0.42142503306661278</v>
      </c>
      <c r="N3467" s="16">
        <f>[1]!s_fa_roe(A3467,"20251231")</f>
        <v>2.5897000000000001</v>
      </c>
      <c r="O3467" s="16">
        <f>[1]!s_stmnote_rdexp(A3467,"20251231",1,10000)</f>
        <v>14901.977434</v>
      </c>
      <c r="P3467" s="20">
        <f t="shared" si="164"/>
        <v>0.12365325906471669</v>
      </c>
      <c r="Q3467" s="16">
        <f>[1]!s_margin_tradingbalance(A3467,"",10000)</f>
        <v>39240.656000000003</v>
      </c>
      <c r="R3467" s="16">
        <f>[1]!s_margin_seclendingbalance(A3467,"",10000)</f>
        <v>109.9375</v>
      </c>
      <c r="S3467" s="17">
        <f>[1]!s_val_ev(A3467,"",100000000)</f>
        <v>91.008527999999998</v>
      </c>
      <c r="T3467" s="17">
        <f>[1]!share_freesharesmv(A3467,"",100000000)</f>
        <v>34.039864772000001</v>
      </c>
      <c r="U3467" s="17">
        <f>[1]!s_dq_amount_btin(A3467,E3467,100000000)</f>
        <v>1.2511815900000001</v>
      </c>
      <c r="V3467" s="17">
        <f>[1]!s_dq_turn(A3467,E3467)</f>
        <v>1.3949747762099833</v>
      </c>
      <c r="W3467" s="2">
        <f>[1]!s_pq_amount(A3467,"20260101","",100000000)</f>
        <v>173.31232919000001</v>
      </c>
      <c r="X3467" s="2">
        <f>[1]!s_pq_avgamount(A3467,"20260101","",100000000)</f>
        <v>1.5755666290000001</v>
      </c>
      <c r="Y3467" s="17">
        <f>[1]!s_ipo_dilutedpe(A3467)</f>
        <v>40.69</v>
      </c>
      <c r="Z3467" s="12">
        <f>[1]!s_ipo_collection_total(A3467,100000000)</f>
        <v>14.6</v>
      </c>
      <c r="AA3467" s="2">
        <f>[1]!s_val_pe_ttm(A3467,E3467)</f>
        <v>253.11865234375</v>
      </c>
      <c r="AB3467" s="5">
        <f>[1]!s_info_zjtxornot1(A3467,"")</f>
        <v>0</v>
      </c>
      <c r="AC3467" s="22" t="str">
        <f>[1]!s_info_nature1(A3467,"")</f>
        <v>地方国有企业</v>
      </c>
      <c r="AD3467" s="6" t="str">
        <f>[1]!s_info_city(A3467)</f>
        <v>深圳市</v>
      </c>
      <c r="AE3467" s="6" t="str">
        <f>[1]!s_info_province(A3467)</f>
        <v>广东省</v>
      </c>
      <c r="AF3467">
        <v>114.085947</v>
      </c>
      <c r="AG3467">
        <v>22.547000000000001</v>
      </c>
    </row>
    <row r="3468" spans="1:33" x14ac:dyDescent="0.3">
      <c r="A3468" s="12" t="s">
        <v>7382</v>
      </c>
      <c r="B3468" s="12" t="s">
        <v>7383</v>
      </c>
      <c r="C3468" s="16" t="str">
        <f>[1]!s_info_mkt(A3468)</f>
        <v>主板</v>
      </c>
      <c r="D3468" s="16" t="str">
        <f>[1]!s_ipo_listeddate(A3468)</f>
        <v>1994-03-24</v>
      </c>
      <c r="E3468" s="16" t="str">
        <f>[1]!lastradeday_s("000002","")</f>
        <v>2026-06-22</v>
      </c>
      <c r="F3468" s="16" t="str">
        <f>[1]!s_info_industry_csrc2023(A3468,"",3)</f>
        <v>软件和信息技术服务业</v>
      </c>
      <c r="G3468" s="16" t="str">
        <f>[1]!s_info_industry_csrc2023(A3468,"",1)</f>
        <v>信息传输、软件和信息技术服务业</v>
      </c>
      <c r="H3468" s="16">
        <f>[1]!s_is(A3468,83,"FY","YTD","20251231",1,"",100000000)</f>
        <v>107.40082675149999</v>
      </c>
      <c r="I3468" s="16">
        <f>[1]!s_is(A3468,83,"FY","YTD","20241231",1,"",100000000)</f>
        <v>107.0561816299</v>
      </c>
      <c r="J3468" s="16">
        <f t="shared" si="162"/>
        <v>3.2192921170255406E-3</v>
      </c>
      <c r="K3468" s="16">
        <f>[1]!s_is(A3468,61,"FY","YTD","20251231",1,"",100000000)</f>
        <v>3.2880947895999997</v>
      </c>
      <c r="L3468" s="16">
        <f>[1]!s_is(A3468,61,"FY","YTD","20241231",1,"",100000000)</f>
        <v>5.5056096227999998</v>
      </c>
      <c r="M3468" s="16">
        <f t="shared" si="163"/>
        <v>-0.40277371356239272</v>
      </c>
      <c r="N3468" s="16">
        <f>[1]!s_fa_roe(A3468,"20251231")</f>
        <v>6.7591999999999999</v>
      </c>
      <c r="O3468" s="16">
        <f>[1]!s_stmnote_rdexp(A3468,"20251231",1,10000)</f>
        <v>58082.472817999995</v>
      </c>
      <c r="P3468" s="20">
        <f t="shared" si="164"/>
        <v>5.4080098426419976E-2</v>
      </c>
      <c r="Q3468" s="16">
        <f>[1]!s_margin_tradingbalance(A3468,"",10000)</f>
        <v>88563.205000000002</v>
      </c>
      <c r="R3468" s="16">
        <f>[1]!s_margin_seclendingbalance(A3468,"",10000)</f>
        <v>324.99810000000002</v>
      </c>
      <c r="S3468" s="17">
        <f>[1]!s_val_ev(A3468,"",100000000)</f>
        <v>131.41439676120001</v>
      </c>
      <c r="T3468" s="17">
        <f>[1]!share_freesharesmv(A3468,"",100000000)</f>
        <v>76.669797120000013</v>
      </c>
      <c r="U3468" s="17">
        <f>[1]!s_dq_amount_btin(A3468,E3468,100000000)</f>
        <v>2.9392737200000001</v>
      </c>
      <c r="V3468" s="17">
        <f>[1]!s_dq_turn(A3468,E3468)</f>
        <v>2.2825184852848763</v>
      </c>
      <c r="W3468" s="2">
        <f>[1]!s_pq_amount(A3468,"20260101","",100000000)</f>
        <v>495.02465884999998</v>
      </c>
      <c r="X3468" s="2">
        <f>[1]!s_pq_avgamount(A3468,"20260101","",100000000)</f>
        <v>4.5002241713636364</v>
      </c>
      <c r="Y3468" s="17">
        <f>[1]!s_ipo_dilutedpe(A3468)</f>
        <v>15.79</v>
      </c>
      <c r="Z3468" s="12">
        <f>[1]!s_ipo_collection_total(A3468,100000000)</f>
        <v>0.6</v>
      </c>
      <c r="AA3468" s="2">
        <f>[1]!s_val_pe_ttm(A3468,E3468)</f>
        <v>43.282505035400391</v>
      </c>
      <c r="AB3468" s="5">
        <f>[1]!s_info_zjtxornot1(A3468,"")</f>
        <v>0</v>
      </c>
      <c r="AC3468" s="22" t="str">
        <f>[1]!s_info_nature1(A3468,"")</f>
        <v>中央国有企业</v>
      </c>
      <c r="AD3468" s="6" t="str">
        <f>[1]!s_info_city(A3468)</f>
        <v>上海市</v>
      </c>
      <c r="AE3468" s="6" t="str">
        <f>[1]!s_info_province(A3468)</f>
        <v>上海</v>
      </c>
      <c r="AF3468">
        <v>121.472644</v>
      </c>
      <c r="AG3468">
        <v>31.231705999999999</v>
      </c>
    </row>
    <row r="3469" spans="1:33" x14ac:dyDescent="0.3">
      <c r="A3469" s="12" t="s">
        <v>7384</v>
      </c>
      <c r="B3469" s="12" t="s">
        <v>7385</v>
      </c>
      <c r="C3469" s="16" t="str">
        <f>[1]!s_info_mkt(A3469)</f>
        <v>主板</v>
      </c>
      <c r="D3469" s="16" t="str">
        <f>[1]!s_ipo_listeddate(A3469)</f>
        <v>1996-08-19</v>
      </c>
      <c r="E3469" s="16" t="str">
        <f>[1]!lastradeday_s("000002","")</f>
        <v>2026-06-22</v>
      </c>
      <c r="F3469" s="16" t="str">
        <f>[1]!s_info_industry_csrc2023(A3469,"",3)</f>
        <v>批发业</v>
      </c>
      <c r="G3469" s="16" t="str">
        <f>[1]!s_info_industry_csrc2023(A3469,"",1)</f>
        <v>批发和零售业</v>
      </c>
      <c r="H3469" s="16">
        <f>[1]!s_is(A3469,83,"FY","YTD","20251231",1,"",100000000)</f>
        <v>99.018617587400001</v>
      </c>
      <c r="I3469" s="16">
        <f>[1]!s_is(A3469,83,"FY","YTD","20241231",1,"",100000000)</f>
        <v>107.6999949594</v>
      </c>
      <c r="J3469" s="16">
        <f t="shared" si="162"/>
        <v>-8.0607036010286182E-2</v>
      </c>
      <c r="K3469" s="16">
        <f>[1]!s_is(A3469,61,"FY","YTD","20251231",1,"",100000000)</f>
        <v>7.3655440815999995</v>
      </c>
      <c r="L3469" s="16">
        <f>[1]!s_is(A3469,61,"FY","YTD","20241231",1,"",100000000)</f>
        <v>2.0955686524999999</v>
      </c>
      <c r="M3469" s="16">
        <f t="shared" si="163"/>
        <v>2.5148187928908712</v>
      </c>
      <c r="N3469" s="16">
        <f>[1]!s_fa_roe(A3469,"20251231")</f>
        <v>2.5362</v>
      </c>
      <c r="O3469" s="16">
        <f>[1]!s_stmnote_rdexp(A3469,"20251231",1,10000)</f>
        <v>42238.796274</v>
      </c>
      <c r="P3469" s="20">
        <f t="shared" si="164"/>
        <v>4.2657428777691637E-2</v>
      </c>
      <c r="Q3469" s="16">
        <f>[1]!s_margin_tradingbalance(A3469,"",10000)</f>
        <v>124662.16680000001</v>
      </c>
      <c r="R3469" s="16">
        <f>[1]!s_margin_seclendingbalance(A3469,"",10000)</f>
        <v>543.851</v>
      </c>
      <c r="S3469" s="17">
        <f>[1]!s_val_ev(A3469,"",100000000)</f>
        <v>163.49673066720001</v>
      </c>
      <c r="T3469" s="17">
        <f>[1]!share_freesharesmv(A3469,"",100000000)</f>
        <v>91.826596820400013</v>
      </c>
      <c r="U3469" s="17">
        <f>[1]!s_dq_amount_btin(A3469,E3469,100000000)</f>
        <v>2.6490694799999996</v>
      </c>
      <c r="V3469" s="17">
        <f>[1]!s_dq_turn(A3469,E3469)</f>
        <v>1.6688023512554351</v>
      </c>
      <c r="W3469" s="2">
        <f>[1]!s_pq_amount(A3469,"20260101","",100000000)</f>
        <v>185.13994133</v>
      </c>
      <c r="X3469" s="2">
        <f>[1]!s_pq_avgamount(A3469,"20260101","",100000000)</f>
        <v>1.6830903757272726</v>
      </c>
      <c r="Y3469" s="17">
        <f>[1]!s_ipo_dilutedpe(A3469)</f>
        <v>13.83</v>
      </c>
      <c r="Z3469" s="12">
        <f>[1]!s_ipo_collection_total(A3469,100000000)</f>
        <v>0.99360000000000004</v>
      </c>
      <c r="AA3469" s="2">
        <f>[1]!s_val_pe_ttm(A3469,E3469)</f>
        <v>17.390907287597656</v>
      </c>
      <c r="AB3469" s="5">
        <f>[1]!s_info_zjtxornot1(A3469,"")</f>
        <v>0</v>
      </c>
      <c r="AC3469" s="22" t="str">
        <f>[1]!s_info_nature1(A3469,"")</f>
        <v>民营企业</v>
      </c>
      <c r="AD3469" s="6" t="str">
        <f>[1]!s_info_city(A3469)</f>
        <v>大连市</v>
      </c>
      <c r="AE3469" s="6" t="str">
        <f>[1]!s_info_province(A3469)</f>
        <v>辽宁省</v>
      </c>
      <c r="AF3469">
        <v>121.618622</v>
      </c>
      <c r="AG3469">
        <v>38.914589999999997</v>
      </c>
    </row>
    <row r="3470" spans="1:33" x14ac:dyDescent="0.3">
      <c r="A3470" s="12" t="s">
        <v>7386</v>
      </c>
      <c r="B3470" s="12" t="s">
        <v>7387</v>
      </c>
      <c r="C3470" s="16" t="str">
        <f>[1]!s_info_mkt(A3470)</f>
        <v>科创板</v>
      </c>
      <c r="D3470" s="16" t="str">
        <f>[1]!s_ipo_listeddate(A3470)</f>
        <v>2020-03-20</v>
      </c>
      <c r="E3470" s="16" t="str">
        <f>[1]!lastradeday_s("000002","")</f>
        <v>2026-06-22</v>
      </c>
      <c r="F3470" s="16" t="str">
        <f>[1]!s_info_industry_csrc2023(A3470,"",3)</f>
        <v>软件和信息技术服务业</v>
      </c>
      <c r="G3470" s="16" t="str">
        <f>[1]!s_info_industry_csrc2023(A3470,"",1)</f>
        <v>信息传输、软件和信息技术服务业</v>
      </c>
      <c r="H3470" s="16">
        <f>[1]!s_is(A3470,83,"FY","YTD","20251231",1,"",100000000)</f>
        <v>2.0650712205000001</v>
      </c>
      <c r="I3470" s="16">
        <f>[1]!s_is(A3470,83,"FY","YTD","20241231",1,"",100000000)</f>
        <v>3.0042934289000001</v>
      </c>
      <c r="J3470" s="16">
        <f t="shared" si="162"/>
        <v>-0.31262665602670148</v>
      </c>
      <c r="K3470" s="16">
        <f>[1]!s_is(A3470,61,"FY","YTD","20251231",1,"",100000000)</f>
        <v>-1.2076470915000002</v>
      </c>
      <c r="L3470" s="16">
        <f>[1]!s_is(A3470,61,"FY","YTD","20241231",1,"",100000000)</f>
        <v>-1.0316284088000001</v>
      </c>
      <c r="M3470" s="16">
        <f t="shared" si="163"/>
        <v>-0.17062217480492486</v>
      </c>
      <c r="N3470" s="16">
        <f>[1]!s_fa_roe(A3470,"20251231")</f>
        <v>-18.312100000000001</v>
      </c>
      <c r="O3470" s="16">
        <f>[1]!s_stmnote_rdexp(A3470,"20251231",1,10000)</f>
        <v>4911.4489309999999</v>
      </c>
      <c r="P3470" s="20">
        <f t="shared" si="164"/>
        <v>0.23783436049294354</v>
      </c>
      <c r="Q3470" s="16">
        <f>[1]!s_margin_tradingbalance(A3470,"",10000)</f>
        <v>6886.1644999999999</v>
      </c>
      <c r="R3470" s="16">
        <f>[1]!s_margin_seclendingbalance(A3470,"",10000)</f>
        <v>0</v>
      </c>
      <c r="S3470" s="17">
        <f>[1]!s_val_ev(A3470,"",100000000)</f>
        <v>20.7023118</v>
      </c>
      <c r="T3470" s="17">
        <f>[1]!share_freesharesmv(A3470,"",100000000)</f>
        <v>8.7713195313999996</v>
      </c>
      <c r="U3470" s="17">
        <f>[1]!s_dq_amount_btin(A3470,E3470,100000000)</f>
        <v>0.52874374000000002</v>
      </c>
      <c r="V3470" s="17">
        <f>[1]!s_dq_turn(A3470,E3470)</f>
        <v>2.6199252592650062</v>
      </c>
      <c r="W3470" s="2">
        <f>[1]!s_pq_amount(A3470,"20260101","",100000000)</f>
        <v>69.871721109999996</v>
      </c>
      <c r="X3470" s="2">
        <f>[1]!s_pq_avgamount(A3470,"20260101","",100000000)</f>
        <v>0.63519746463636362</v>
      </c>
      <c r="Y3470" s="17">
        <f>[1]!s_ipo_dilutedpe(A3470)</f>
        <v>65.17</v>
      </c>
      <c r="Z3470" s="12">
        <f>[1]!s_ipo_collection_total(A3470,100000000)</f>
        <v>9.8236053999999999</v>
      </c>
      <c r="AA3470" s="2">
        <f>[1]!s_val_pe_ttm(A3470,E3470)</f>
        <v>-16.202726364135742</v>
      </c>
      <c r="AB3470" s="5">
        <f>[1]!s_info_zjtxornot1(A3470,"")</f>
        <v>1</v>
      </c>
      <c r="AC3470" s="22" t="str">
        <f>[1]!s_info_nature1(A3470,"")</f>
        <v>民营企业</v>
      </c>
      <c r="AD3470" s="6" t="str">
        <f>[1]!s_info_city(A3470)</f>
        <v>北京市</v>
      </c>
      <c r="AE3470" s="6" t="str">
        <f>[1]!s_info_province(A3470)</f>
        <v>北京</v>
      </c>
      <c r="AF3470">
        <v>116.40528500000001</v>
      </c>
      <c r="AG3470">
        <v>39.904989</v>
      </c>
    </row>
    <row r="3471" spans="1:33" x14ac:dyDescent="0.3">
      <c r="A3471" s="12" t="s">
        <v>7388</v>
      </c>
      <c r="B3471" s="12" t="s">
        <v>7389</v>
      </c>
      <c r="C3471" s="16" t="str">
        <f>[1]!s_info_mkt(A3471)</f>
        <v>科创板</v>
      </c>
      <c r="D3471" s="16" t="str">
        <f>[1]!s_ipo_listeddate(A3471)</f>
        <v>2022-10-18</v>
      </c>
      <c r="E3471" s="16" t="str">
        <f>[1]!lastradeday_s("000002","")</f>
        <v>2026-06-22</v>
      </c>
      <c r="F3471" s="16" t="str">
        <f>[1]!s_info_industry_csrc2023(A3471,"",3)</f>
        <v>软件和信息技术服务业</v>
      </c>
      <c r="G3471" s="16" t="str">
        <f>[1]!s_info_industry_csrc2023(A3471,"",1)</f>
        <v>信息传输、软件和信息技术服务业</v>
      </c>
      <c r="H3471" s="16">
        <f>[1]!s_is(A3471,83,"FY","YTD","20251231",1,"",100000000)</f>
        <v>6.2351867546999999</v>
      </c>
      <c r="I3471" s="16">
        <f>[1]!s_is(A3471,83,"FY","YTD","20241231",1,"",100000000)</f>
        <v>5.6529582147999999</v>
      </c>
      <c r="J3471" s="16">
        <f t="shared" si="162"/>
        <v>0.10299537300234562</v>
      </c>
      <c r="K3471" s="16">
        <f>[1]!s_is(A3471,61,"FY","YTD","20251231",1,"",100000000)</f>
        <v>-0.58715644770000008</v>
      </c>
      <c r="L3471" s="16">
        <f>[1]!s_is(A3471,61,"FY","YTD","20241231",1,"",100000000)</f>
        <v>-0.52317037300000002</v>
      </c>
      <c r="M3471" s="16">
        <f t="shared" si="163"/>
        <v>-0.12230446906442093</v>
      </c>
      <c r="N3471" s="16">
        <f>[1]!s_fa_roe(A3471,"20251231")</f>
        <v>-2.4542999999999999</v>
      </c>
      <c r="O3471" s="16">
        <f>[1]!s_stmnote_rdexp(A3471,"20251231",1,10000)</f>
        <v>14538.311784</v>
      </c>
      <c r="P3471" s="20">
        <f t="shared" si="164"/>
        <v>0.23316561886524431</v>
      </c>
      <c r="Q3471" s="16">
        <f>[1]!s_margin_tradingbalance(A3471,"",10000)</f>
        <v>9591.4649000000009</v>
      </c>
      <c r="R3471" s="16">
        <f>[1]!s_margin_seclendingbalance(A3471,"",10000)</f>
        <v>0</v>
      </c>
      <c r="S3471" s="17">
        <f>[1]!s_val_ev(A3471,"",100000000)</f>
        <v>55.123929801799996</v>
      </c>
      <c r="T3471" s="17">
        <f>[1]!share_freesharesmv(A3471,"",100000000)</f>
        <v>21.601127618400003</v>
      </c>
      <c r="U3471" s="17">
        <f>[1]!s_dq_amount_btin(A3471,E3471,100000000)</f>
        <v>1.36850844</v>
      </c>
      <c r="V3471" s="17">
        <f>[1]!s_dq_turn(A3471,E3471)</f>
        <v>2.4854279191017734</v>
      </c>
      <c r="W3471" s="2">
        <f>[1]!s_pq_amount(A3471,"20260101","",100000000)</f>
        <v>73.270911519999999</v>
      </c>
      <c r="X3471" s="2">
        <f>[1]!s_pq_avgamount(A3471,"20260101","",100000000)</f>
        <v>0.66609919563636366</v>
      </c>
      <c r="Y3471" s="17">
        <f>[1]!s_ipo_dilutedpe(A3471)</f>
        <v>77.97</v>
      </c>
      <c r="Z3471" s="12">
        <f>[1]!s_ipo_collection_total(A3471,100000000)</f>
        <v>21.723025920000001</v>
      </c>
      <c r="AA3471" s="2">
        <f>[1]!s_val_pe_ttm(A3471,E3471)</f>
        <v>-83.230361938476563</v>
      </c>
      <c r="AB3471" s="5">
        <f>[1]!s_info_zjtxornot1(A3471,"")</f>
        <v>1</v>
      </c>
      <c r="AC3471" s="22" t="str">
        <f>[1]!s_info_nature1(A3471,"")</f>
        <v>民营企业</v>
      </c>
      <c r="AD3471" s="6" t="str">
        <f>[1]!s_info_city(A3471)</f>
        <v>上海市</v>
      </c>
      <c r="AE3471" s="6" t="str">
        <f>[1]!s_info_province(A3471)</f>
        <v>上海</v>
      </c>
      <c r="AF3471">
        <v>121.472644</v>
      </c>
      <c r="AG3471">
        <v>31.231705999999999</v>
      </c>
    </row>
    <row r="3472" spans="1:33" x14ac:dyDescent="0.3">
      <c r="A3472" s="12" t="s">
        <v>7390</v>
      </c>
      <c r="B3472" s="12" t="s">
        <v>7391</v>
      </c>
      <c r="C3472" s="16" t="str">
        <f>[1]!s_info_mkt(A3472)</f>
        <v>主板</v>
      </c>
      <c r="D3472" s="16" t="str">
        <f>[1]!s_ipo_listeddate(A3472)</f>
        <v>2018-01-24</v>
      </c>
      <c r="E3472" s="16" t="str">
        <f>[1]!lastradeday_s("000002","")</f>
        <v>2026-06-22</v>
      </c>
      <c r="F3472" s="16" t="str">
        <f>[1]!s_info_industry_csrc2023(A3472,"",3)</f>
        <v>通用设备制造业</v>
      </c>
      <c r="G3472" s="16" t="str">
        <f>[1]!s_info_industry_csrc2023(A3472,"",1)</f>
        <v>制造业</v>
      </c>
      <c r="H3472" s="16">
        <f>[1]!s_is(A3472,83,"FY","YTD","20251231",1,"",100000000)</f>
        <v>9.5655872369000008</v>
      </c>
      <c r="I3472" s="16">
        <f>[1]!s_is(A3472,83,"FY","YTD","20241231",1,"",100000000)</f>
        <v>11.2107679985</v>
      </c>
      <c r="J3472" s="16">
        <f t="shared" si="162"/>
        <v>-0.14675004975752992</v>
      </c>
      <c r="K3472" s="16">
        <f>[1]!s_is(A3472,61,"FY","YTD","20251231",1,"",100000000)</f>
        <v>-1.3872565666000001</v>
      </c>
      <c r="L3472" s="16">
        <f>[1]!s_is(A3472,61,"FY","YTD","20241231",1,"",100000000)</f>
        <v>-1.5763417638999999</v>
      </c>
      <c r="M3472" s="16">
        <f t="shared" si="163"/>
        <v>0.11995190486623118</v>
      </c>
      <c r="N3472" s="16">
        <f>[1]!s_fa_roe(A3472,"20251231")</f>
        <v>-36.164200000000001</v>
      </c>
      <c r="O3472" s="16">
        <f>[1]!s_stmnote_rdexp(A3472,"20251231",1,10000)</f>
        <v>1702.6215379999999</v>
      </c>
      <c r="P3472" s="20">
        <f t="shared" si="164"/>
        <v>1.7799446033297403E-2</v>
      </c>
      <c r="Q3472" s="16">
        <f>[1]!s_margin_tradingbalance(A3472,"",10000)</f>
        <v>0</v>
      </c>
      <c r="R3472" s="16">
        <f>[1]!s_margin_seclendingbalance(A3472,"",10000)</f>
        <v>0</v>
      </c>
      <c r="S3472" s="17">
        <f>[1]!s_val_ev(A3472,"",100000000)</f>
        <v>22.974481999999998</v>
      </c>
      <c r="T3472" s="17">
        <f>[1]!share_freesharesmv(A3472,"",100000000)</f>
        <v>16.710460880900001</v>
      </c>
      <c r="U3472" s="17">
        <f>[1]!s_dq_amount_btin(A3472,E3472,100000000)</f>
        <v>1.1267291800000001</v>
      </c>
      <c r="V3472" s="17">
        <f>[1]!s_dq_turn(A3472,E3472)</f>
        <v>4.9115726713664314</v>
      </c>
      <c r="W3472" s="2">
        <f>[1]!s_pq_amount(A3472,"20260101","",100000000)</f>
        <v>122.22712152</v>
      </c>
      <c r="X3472" s="2">
        <f>[1]!s_pq_avgamount(A3472,"20260101","",100000000)</f>
        <v>1.1111556501818181</v>
      </c>
      <c r="Y3472" s="17">
        <f>[1]!s_ipo_dilutedpe(A3472)</f>
        <v>22.98</v>
      </c>
      <c r="Z3472" s="12">
        <f>[1]!s_ipo_collection_total(A3472,100000000)</f>
        <v>3.4040140000000001</v>
      </c>
      <c r="AA3472" s="2">
        <f>[1]!s_val_pe_ttm(A3472,E3472)</f>
        <v>-16.650602340698242</v>
      </c>
      <c r="AB3472" s="5">
        <f>[1]!s_info_zjtxornot1(A3472,"")</f>
        <v>0</v>
      </c>
      <c r="AC3472" s="22" t="str">
        <f>[1]!s_info_nature1(A3472,"")</f>
        <v>民营企业</v>
      </c>
      <c r="AD3472" s="6" t="str">
        <f>[1]!s_info_city(A3472)</f>
        <v>宣城市</v>
      </c>
      <c r="AE3472" s="6" t="str">
        <f>[1]!s_info_province(A3472)</f>
        <v>安徽省</v>
      </c>
      <c r="AF3472">
        <v>118.75799499999999</v>
      </c>
      <c r="AG3472">
        <v>30.945667</v>
      </c>
    </row>
    <row r="3473" spans="1:33" x14ac:dyDescent="0.3">
      <c r="A3473" s="12" t="s">
        <v>7392</v>
      </c>
      <c r="B3473" s="12" t="s">
        <v>7393</v>
      </c>
      <c r="C3473" s="16" t="str">
        <f>[1]!s_info_mkt(A3473)</f>
        <v>主板</v>
      </c>
      <c r="D3473" s="16" t="str">
        <f>[1]!s_ipo_listeddate(A3473)</f>
        <v>1997-05-06</v>
      </c>
      <c r="E3473" s="16" t="str">
        <f>[1]!lastradeday_s("000002","")</f>
        <v>2026-06-22</v>
      </c>
      <c r="F3473" s="16" t="str">
        <f>[1]!s_info_industry_csrc2023(A3473,"",3)</f>
        <v>房地产业</v>
      </c>
      <c r="G3473" s="16" t="str">
        <f>[1]!s_info_industry_csrc2023(A3473,"",1)</f>
        <v>房地产业</v>
      </c>
      <c r="H3473" s="16">
        <f>[1]!s_is(A3473,83,"FY","YTD","20251231",1,"",100000000)</f>
        <v>34.182174042299998</v>
      </c>
      <c r="I3473" s="16">
        <f>[1]!s_is(A3473,83,"FY","YTD","20241231",1,"",100000000)</f>
        <v>19.802569359500001</v>
      </c>
      <c r="J3473" s="16">
        <f t="shared" si="162"/>
        <v>0.72614843163781595</v>
      </c>
      <c r="K3473" s="16">
        <f>[1]!s_is(A3473,61,"FY","YTD","20251231",1,"",100000000)</f>
        <v>18.302255416600001</v>
      </c>
      <c r="L3473" s="16">
        <f>[1]!s_is(A3473,61,"FY","YTD","20241231",1,"",100000000)</f>
        <v>17.2522989701</v>
      </c>
      <c r="M3473" s="16">
        <f t="shared" si="163"/>
        <v>6.0858929486422839E-2</v>
      </c>
      <c r="N3473" s="16">
        <f>[1]!s_fa_roe(A3473,"20251231")</f>
        <v>9.6564999999999994</v>
      </c>
      <c r="O3473" s="16">
        <f>[1]!s_stmnote_rdexp(A3473,"20251231",1,10000)</f>
        <v>4594.3900000000003</v>
      </c>
      <c r="P3473" s="20">
        <f t="shared" si="164"/>
        <v>1.3440894643841267E-2</v>
      </c>
      <c r="Q3473" s="16">
        <f>[1]!s_margin_tradingbalance(A3473,"",10000)</f>
        <v>44013.698799999998</v>
      </c>
      <c r="R3473" s="16">
        <f>[1]!s_margin_seclendingbalance(A3473,"",10000)</f>
        <v>317.22210000000001</v>
      </c>
      <c r="S3473" s="17">
        <f>[1]!s_val_ev(A3473,"",100000000)</f>
        <v>129.6024393356</v>
      </c>
      <c r="T3473" s="17">
        <f>[1]!share_freesharesmv(A3473,"",100000000)</f>
        <v>84.581306157599997</v>
      </c>
      <c r="U3473" s="17">
        <f>[1]!s_dq_amount_btin(A3473,E3473,100000000)</f>
        <v>1.1975169800000001</v>
      </c>
      <c r="V3473" s="17">
        <f>[1]!s_dq_turn(A3473,E3473)</f>
        <v>0.93916243879343264</v>
      </c>
      <c r="W3473" s="2">
        <f>[1]!s_pq_amount(A3473,"20260101","",100000000)</f>
        <v>175.47508268000001</v>
      </c>
      <c r="X3473" s="2">
        <f>[1]!s_pq_avgamount(A3473,"20260101","",100000000)</f>
        <v>1.5952280243636363</v>
      </c>
      <c r="Y3473" s="17">
        <f>[1]!s_ipo_dilutedpe(A3473)</f>
        <v>0</v>
      </c>
      <c r="Z3473" s="12">
        <f>[1]!s_ipo_collection_total(A3473,100000000)</f>
        <v>3.92</v>
      </c>
      <c r="AA3473" s="2">
        <f>[1]!s_val_pe_ttm(A3473,E3473)</f>
        <v>7.3426756858825684</v>
      </c>
      <c r="AB3473" s="5">
        <f>[1]!s_info_zjtxornot1(A3473,"")</f>
        <v>0</v>
      </c>
      <c r="AC3473" s="22" t="str">
        <f>[1]!s_info_nature1(A3473,"")</f>
        <v>地方国有企业</v>
      </c>
      <c r="AD3473" s="6" t="str">
        <f>[1]!s_info_city(A3473)</f>
        <v>南京市</v>
      </c>
      <c r="AE3473" s="6" t="str">
        <f>[1]!s_info_province(A3473)</f>
        <v>江苏省</v>
      </c>
      <c r="AF3473">
        <v>118.767413</v>
      </c>
      <c r="AG3473">
        <v>32.041544000000002</v>
      </c>
    </row>
    <row r="3474" spans="1:33" x14ac:dyDescent="0.3">
      <c r="A3474" s="12" t="s">
        <v>7394</v>
      </c>
      <c r="B3474" s="12" t="s">
        <v>7395</v>
      </c>
      <c r="C3474" s="16" t="str">
        <f>[1]!s_info_mkt(A3474)</f>
        <v>创业板</v>
      </c>
      <c r="D3474" s="16" t="str">
        <f>[1]!s_ipo_listeddate(A3474)</f>
        <v>2011-06-29</v>
      </c>
      <c r="E3474" s="16" t="str">
        <f>[1]!lastradeday_s("000002","")</f>
        <v>2026-06-22</v>
      </c>
      <c r="F3474" s="16" t="str">
        <f>[1]!s_info_industry_csrc2023(A3474,"",3)</f>
        <v>汽车制造业</v>
      </c>
      <c r="G3474" s="16" t="str">
        <f>[1]!s_info_industry_csrc2023(A3474,"",1)</f>
        <v>制造业</v>
      </c>
      <c r="H3474" s="16">
        <f>[1]!s_is(A3474,83,"FY","YTD","20251231",1,"",100000000)</f>
        <v>17.925065567200001</v>
      </c>
      <c r="I3474" s="16">
        <f>[1]!s_is(A3474,83,"FY","YTD","20241231",1,"",100000000)</f>
        <v>16.984739182999999</v>
      </c>
      <c r="J3474" s="16">
        <f t="shared" si="162"/>
        <v>5.5363015826652928E-2</v>
      </c>
      <c r="K3474" s="16">
        <f>[1]!s_is(A3474,61,"FY","YTD","20251231",1,"",100000000)</f>
        <v>-4.0181673274000005</v>
      </c>
      <c r="L3474" s="16">
        <f>[1]!s_is(A3474,61,"FY","YTD","20241231",1,"",100000000)</f>
        <v>-4.9399885512999999</v>
      </c>
      <c r="M3474" s="16">
        <f t="shared" si="163"/>
        <v>0.18660391908345908</v>
      </c>
      <c r="N3474" s="16">
        <f>[1]!s_fa_roe(A3474,"20251231")</f>
        <v>-1207.1463000000001</v>
      </c>
      <c r="O3474" s="16">
        <f>[1]!s_stmnote_rdexp(A3474,"20251231",1,10000)</f>
        <v>7426.3321500000002</v>
      </c>
      <c r="P3474" s="20">
        <f t="shared" si="164"/>
        <v>4.1429874396604713E-2</v>
      </c>
      <c r="Q3474" s="16">
        <f>[1]!s_margin_tradingbalance(A3474,"",10000)</f>
        <v>5278.6</v>
      </c>
      <c r="R3474" s="16">
        <f>[1]!s_margin_seclendingbalance(A3474,"",10000)</f>
        <v>0</v>
      </c>
      <c r="S3474" s="17">
        <f>[1]!s_val_ev(A3474,"",100000000)</f>
        <v>28.117341135</v>
      </c>
      <c r="T3474" s="17">
        <f>[1]!share_freesharesmv(A3474,"",100000000)</f>
        <v>20.5075211445</v>
      </c>
      <c r="U3474" s="17">
        <f>[1]!s_dq_amount_btin(A3474,E3474,100000000)</f>
        <v>0.55051620000000001</v>
      </c>
      <c r="V3474" s="17">
        <f>[1]!s_dq_turn(A3474,E3474)</f>
        <v>1.9807672983582518</v>
      </c>
      <c r="W3474" s="2">
        <f>[1]!s_pq_amount(A3474,"20260101","",100000000)</f>
        <v>75.027444320000001</v>
      </c>
      <c r="X3474" s="2">
        <f>[1]!s_pq_avgamount(A3474,"20260101","",100000000)</f>
        <v>0.68206767563636361</v>
      </c>
      <c r="Y3474" s="17">
        <f>[1]!s_ipo_dilutedpe(A3474)</f>
        <v>18.12</v>
      </c>
      <c r="Z3474" s="12">
        <f>[1]!s_ipo_collection_total(A3474,100000000)</f>
        <v>3.6793900000000002</v>
      </c>
      <c r="AA3474" s="2">
        <f>[1]!s_val_pe_ttm(A3474,E3474)</f>
        <v>-7.736760139465332</v>
      </c>
      <c r="AB3474" s="5">
        <f>[1]!s_info_zjtxornot1(A3474,"")</f>
        <v>0</v>
      </c>
      <c r="AC3474" s="22" t="str">
        <f>[1]!s_info_nature1(A3474,"")</f>
        <v>地方国有企业</v>
      </c>
      <c r="AD3474" s="6" t="str">
        <f>[1]!s_info_city(A3474)</f>
        <v>诸城市</v>
      </c>
      <c r="AE3474" s="6" t="str">
        <f>[1]!s_info_province(A3474)</f>
        <v>山东省</v>
      </c>
      <c r="AF3474">
        <v>119.41616999999999</v>
      </c>
      <c r="AG3474">
        <v>36.016658</v>
      </c>
    </row>
    <row r="3475" spans="1:33" x14ac:dyDescent="0.3">
      <c r="A3475" s="12" t="s">
        <v>7396</v>
      </c>
      <c r="B3475" s="12" t="s">
        <v>7397</v>
      </c>
      <c r="C3475" s="16" t="str">
        <f>[1]!s_info_mkt(A3475)</f>
        <v>主板</v>
      </c>
      <c r="D3475" s="16" t="str">
        <f>[1]!s_ipo_listeddate(A3475)</f>
        <v>2016-08-23</v>
      </c>
      <c r="E3475" s="16" t="str">
        <f>[1]!lastradeday_s("000002","")</f>
        <v>2026-06-22</v>
      </c>
      <c r="F3475" s="16" t="str">
        <f>[1]!s_info_industry_csrc2023(A3475,"",3)</f>
        <v>化学原料和化学制品制造业</v>
      </c>
      <c r="G3475" s="16" t="str">
        <f>[1]!s_info_industry_csrc2023(A3475,"",1)</f>
        <v>制造业</v>
      </c>
      <c r="H3475" s="16">
        <f>[1]!s_is(A3475,83,"FY","YTD","20251231",1,"",100000000)</f>
        <v>7.6885362060000002</v>
      </c>
      <c r="I3475" s="16">
        <f>[1]!s_is(A3475,83,"FY","YTD","20241231",1,"",100000000)</f>
        <v>6.7536247234000006</v>
      </c>
      <c r="J3475" s="16">
        <f t="shared" si="162"/>
        <v>0.13843106789169268</v>
      </c>
      <c r="K3475" s="16">
        <f>[1]!s_is(A3475,61,"FY","YTD","20251231",1,"",100000000)</f>
        <v>-0.38574577579999997</v>
      </c>
      <c r="L3475" s="16">
        <f>[1]!s_is(A3475,61,"FY","YTD","20241231",1,"",100000000)</f>
        <v>0.4876044551</v>
      </c>
      <c r="M3475" s="16">
        <f t="shared" si="163"/>
        <v>-1.7911038789030129</v>
      </c>
      <c r="N3475" s="16">
        <f>[1]!s_fa_roe(A3475,"20251231")</f>
        <v>-2.3733</v>
      </c>
      <c r="O3475" s="16">
        <f>[1]!s_stmnote_rdexp(A3475,"20251231",1,10000)</f>
        <v>3823.5233710000002</v>
      </c>
      <c r="P3475" s="20">
        <f t="shared" si="164"/>
        <v>4.9730186196121295E-2</v>
      </c>
      <c r="Q3475" s="16">
        <f>[1]!s_margin_tradingbalance(A3475,"",10000)</f>
        <v>0</v>
      </c>
      <c r="R3475" s="16">
        <f>[1]!s_margin_seclendingbalance(A3475,"",10000)</f>
        <v>0</v>
      </c>
      <c r="S3475" s="17">
        <f>[1]!s_val_ev(A3475,"",100000000)</f>
        <v>19.941597679000001</v>
      </c>
      <c r="T3475" s="17">
        <f>[1]!share_freesharesmv(A3475,"",100000000)</f>
        <v>12.35731307</v>
      </c>
      <c r="U3475" s="17">
        <f>[1]!s_dq_amount_btin(A3475,E3475,100000000)</f>
        <v>0.94605011000000006</v>
      </c>
      <c r="V3475" s="17">
        <f>[1]!s_dq_turn(A3475,E3475)</f>
        <v>6.8774345284967575</v>
      </c>
      <c r="W3475" s="2">
        <f>[1]!s_pq_amount(A3475,"20260101","",100000000)</f>
        <v>241.85889827</v>
      </c>
      <c r="X3475" s="2">
        <f>[1]!s_pq_avgamount(A3475,"20260101","",100000000)</f>
        <v>2.1987172569999998</v>
      </c>
      <c r="Y3475" s="17">
        <f>[1]!s_ipo_dilutedpe(A3475)</f>
        <v>22.69</v>
      </c>
      <c r="Z3475" s="12">
        <f>[1]!s_ipo_collection_total(A3475,100000000)</f>
        <v>4.492</v>
      </c>
      <c r="AA3475" s="2">
        <f>[1]!s_val_pe_ttm(A3475,E3475)</f>
        <v>-38.129119873046875</v>
      </c>
      <c r="AB3475" s="5">
        <f>[1]!s_info_zjtxornot1(A3475,"")</f>
        <v>0</v>
      </c>
      <c r="AC3475" s="22" t="str">
        <f>[1]!s_info_nature1(A3475,"")</f>
        <v>民营企业</v>
      </c>
      <c r="AD3475" s="6" t="str">
        <f>[1]!s_info_city(A3475)</f>
        <v>惠州市</v>
      </c>
      <c r="AE3475" s="6" t="str">
        <f>[1]!s_info_province(A3475)</f>
        <v>广东省</v>
      </c>
      <c r="AF3475">
        <v>114.412599</v>
      </c>
      <c r="AG3475">
        <v>23.079404</v>
      </c>
    </row>
    <row r="3476" spans="1:33" x14ac:dyDescent="0.3">
      <c r="A3476" s="12" t="s">
        <v>7398</v>
      </c>
      <c r="B3476" s="12" t="s">
        <v>7399</v>
      </c>
      <c r="C3476" s="16" t="str">
        <f>[1]!s_info_mkt(A3476)</f>
        <v>创业板</v>
      </c>
      <c r="D3476" s="16" t="str">
        <f>[1]!s_ipo_listeddate(A3476)</f>
        <v>2014-01-28</v>
      </c>
      <c r="E3476" s="16" t="str">
        <f>[1]!lastradeday_s("000002","")</f>
        <v>2026-06-22</v>
      </c>
      <c r="F3476" s="16" t="str">
        <f>[1]!s_info_industry_csrc2023(A3476,"",3)</f>
        <v>软件和信息技术服务业</v>
      </c>
      <c r="G3476" s="16" t="str">
        <f>[1]!s_info_industry_csrc2023(A3476,"",1)</f>
        <v>信息传输、软件和信息技术服务业</v>
      </c>
      <c r="H3476" s="16">
        <f>[1]!s_is(A3476,83,"FY","YTD","20251231",1,"",100000000)</f>
        <v>10.2425941023</v>
      </c>
      <c r="I3476" s="16">
        <f>[1]!s_is(A3476,83,"FY","YTD","20241231",1,"",100000000)</f>
        <v>9.904307403899999</v>
      </c>
      <c r="J3476" s="16">
        <f t="shared" si="162"/>
        <v>3.4155512809183941E-2</v>
      </c>
      <c r="K3476" s="16">
        <f>[1]!s_is(A3476,61,"FY","YTD","20251231",1,"",100000000)</f>
        <v>0.29795887589999998</v>
      </c>
      <c r="L3476" s="16">
        <f>[1]!s_is(A3476,61,"FY","YTD","20241231",1,"",100000000)</f>
        <v>0.150880611</v>
      </c>
      <c r="M3476" s="16">
        <f t="shared" si="163"/>
        <v>0.97479897466746057</v>
      </c>
      <c r="N3476" s="16">
        <f>[1]!s_fa_roe(A3476,"20251231")</f>
        <v>7.5986000000000002</v>
      </c>
      <c r="O3476" s="16">
        <f>[1]!s_stmnote_rdexp(A3476,"20251231",1,10000)</f>
        <v>11210.360123999999</v>
      </c>
      <c r="P3476" s="20">
        <f t="shared" si="164"/>
        <v>0.10944844647785744</v>
      </c>
      <c r="Q3476" s="16">
        <f>[1]!s_margin_tradingbalance(A3476,"",10000)</f>
        <v>0</v>
      </c>
      <c r="R3476" s="16">
        <f>[1]!s_margin_seclendingbalance(A3476,"",10000)</f>
        <v>0</v>
      </c>
      <c r="S3476" s="17">
        <f>[1]!s_val_ev(A3476,"",100000000)</f>
        <v>46.557052515000002</v>
      </c>
      <c r="T3476" s="17">
        <f>[1]!share_freesharesmv(A3476,"",100000000)</f>
        <v>26.168408319600001</v>
      </c>
      <c r="U3476" s="17">
        <f>[1]!s_dq_amount_btin(A3476,E3476,100000000)</f>
        <v>2.5833979999999999</v>
      </c>
      <c r="V3476" s="17">
        <f>[1]!s_dq_turn(A3476,E3476)</f>
        <v>6.3444412120160329</v>
      </c>
      <c r="W3476" s="2">
        <f>[1]!s_pq_amount(A3476,"20260101","",100000000)</f>
        <v>146.27492513000001</v>
      </c>
      <c r="X3476" s="2">
        <f>[1]!s_pq_avgamount(A3476,"20260101","",100000000)</f>
        <v>1.3297720466363636</v>
      </c>
      <c r="Y3476" s="17">
        <f>[1]!s_ipo_dilutedpe(A3476)</f>
        <v>40.06</v>
      </c>
      <c r="Z3476" s="12">
        <f>[1]!s_ipo_collection_total(A3476,100000000)</f>
        <v>4.0201200000000004</v>
      </c>
      <c r="AA3476" s="2">
        <f>[1]!s_val_pe_ttm(A3476,E3476)</f>
        <v>125.53240966796875</v>
      </c>
      <c r="AB3476" s="5">
        <f>[1]!s_info_zjtxornot1(A3476,"")</f>
        <v>0</v>
      </c>
      <c r="AC3476" s="22" t="str">
        <f>[1]!s_info_nature1(A3476,"")</f>
        <v>民营企业</v>
      </c>
      <c r="AD3476" s="6" t="str">
        <f>[1]!s_info_city(A3476)</f>
        <v>上海市</v>
      </c>
      <c r="AE3476" s="6" t="str">
        <f>[1]!s_info_province(A3476)</f>
        <v>上海</v>
      </c>
      <c r="AF3476">
        <v>121.472644</v>
      </c>
      <c r="AG3476">
        <v>31.231705999999999</v>
      </c>
    </row>
    <row r="3477" spans="1:33" x14ac:dyDescent="0.3">
      <c r="A3477" s="12" t="s">
        <v>7400</v>
      </c>
      <c r="B3477" s="12" t="s">
        <v>7401</v>
      </c>
      <c r="C3477" s="16" t="str">
        <f>[1]!s_info_mkt(A3477)</f>
        <v>科创板</v>
      </c>
      <c r="D3477" s="16" t="str">
        <f>[1]!s_ipo_listeddate(A3477)</f>
        <v>2023-07-12</v>
      </c>
      <c r="E3477" s="16" t="str">
        <f>[1]!lastradeday_s("000002","")</f>
        <v>2026-06-22</v>
      </c>
      <c r="F3477" s="16" t="str">
        <f>[1]!s_info_industry_csrc2023(A3477,"",3)</f>
        <v>专用设备制造业</v>
      </c>
      <c r="G3477" s="16" t="str">
        <f>[1]!s_info_industry_csrc2023(A3477,"",1)</f>
        <v>制造业</v>
      </c>
      <c r="H3477" s="16">
        <f>[1]!s_is(A3477,83,"FY","YTD","20251231",1,"",100000000)</f>
        <v>7.2150196150000001</v>
      </c>
      <c r="I3477" s="16">
        <f>[1]!s_is(A3477,83,"FY","YTD","20241231",1,"",100000000)</f>
        <v>5.0640696091000006</v>
      </c>
      <c r="J3477" s="16">
        <f t="shared" si="162"/>
        <v>0.42474732220007372</v>
      </c>
      <c r="K3477" s="16">
        <f>[1]!s_is(A3477,61,"FY","YTD","20251231",1,"",100000000)</f>
        <v>-1.5099189766999999</v>
      </c>
      <c r="L3477" s="16">
        <f>[1]!s_is(A3477,61,"FY","YTD","20241231",1,"",100000000)</f>
        <v>-1.2798754556</v>
      </c>
      <c r="M3477" s="16">
        <f t="shared" si="163"/>
        <v>-0.17973898951922351</v>
      </c>
      <c r="N3477" s="16">
        <f>[1]!s_fa_roe(A3477,"20251231")</f>
        <v>-16.964200000000002</v>
      </c>
      <c r="O3477" s="16">
        <f>[1]!s_stmnote_rdexp(A3477,"20251231",1,10000)</f>
        <v>8042.9262330000001</v>
      </c>
      <c r="P3477" s="20">
        <f t="shared" si="164"/>
        <v>0.11147476600449964</v>
      </c>
      <c r="Q3477" s="16">
        <f>[1]!s_margin_tradingbalance(A3477,"",10000)</f>
        <v>2481.5160000000001</v>
      </c>
      <c r="R3477" s="16">
        <f>[1]!s_margin_seclendingbalance(A3477,"",10000)</f>
        <v>0</v>
      </c>
      <c r="S3477" s="17">
        <f>[1]!s_val_ev(A3477,"",100000000)</f>
        <v>18.732000000000003</v>
      </c>
      <c r="T3477" s="17">
        <f>[1]!share_freesharesmv(A3477,"",100000000)</f>
        <v>8.8512118589999993</v>
      </c>
      <c r="U3477" s="17">
        <f>[1]!s_dq_amount_btin(A3477,E3477,100000000)</f>
        <v>0.36256333000000002</v>
      </c>
      <c r="V3477" s="17">
        <f>[1]!s_dq_turn(A3477,E3477)</f>
        <v>4.1724163186138474</v>
      </c>
      <c r="W3477" s="2">
        <f>[1]!s_pq_amount(A3477,"20260101","",100000000)</f>
        <v>43.869581449999998</v>
      </c>
      <c r="X3477" s="2">
        <f>[1]!s_pq_avgamount(A3477,"20260101","",100000000)</f>
        <v>0.39881437681818177</v>
      </c>
      <c r="Y3477" s="17">
        <f>[1]!s_ipo_dilutedpe(A3477)</f>
        <v>51.11</v>
      </c>
      <c r="Z3477" s="12">
        <f>[1]!s_ipo_collection_total(A3477,100000000)</f>
        <v>8.39</v>
      </c>
      <c r="AA3477" s="2">
        <f>[1]!s_val_pe_ttm(A3477,E3477)</f>
        <v>-12.41741943359375</v>
      </c>
      <c r="AB3477" s="5">
        <f>[1]!s_info_zjtxornot1(A3477,"")</f>
        <v>0</v>
      </c>
      <c r="AC3477" s="22" t="str">
        <f>[1]!s_info_nature1(A3477,"")</f>
        <v>民营企业</v>
      </c>
      <c r="AD3477" s="6" t="str">
        <f>[1]!s_info_city(A3477)</f>
        <v>深圳市</v>
      </c>
      <c r="AE3477" s="6" t="str">
        <f>[1]!s_info_province(A3477)</f>
        <v>广东省</v>
      </c>
      <c r="AF3477">
        <v>114.085947</v>
      </c>
      <c r="AG3477">
        <v>22.547000000000001</v>
      </c>
    </row>
    <row r="3478" spans="1:33" x14ac:dyDescent="0.3">
      <c r="A3478" s="12" t="s">
        <v>7402</v>
      </c>
      <c r="B3478" s="12" t="s">
        <v>7403</v>
      </c>
      <c r="C3478" s="16" t="str">
        <f>[1]!s_info_mkt(A3478)</f>
        <v>创业板</v>
      </c>
      <c r="D3478" s="16" t="str">
        <f>[1]!s_ipo_listeddate(A3478)</f>
        <v>2010-04-21</v>
      </c>
      <c r="E3478" s="16" t="str">
        <f>[1]!lastradeday_s("000002","")</f>
        <v>2026-06-22</v>
      </c>
      <c r="F3478" s="16" t="str">
        <f>[1]!s_info_industry_csrc2023(A3478,"",3)</f>
        <v>生态保护和环境治理业</v>
      </c>
      <c r="G3478" s="16" t="str">
        <f>[1]!s_info_industry_csrc2023(A3478,"",1)</f>
        <v>水利、环境和公共设施管理业</v>
      </c>
      <c r="H3478" s="16">
        <f>[1]!s_is(A3478,83,"FY","YTD","20251231",1,"",100000000)</f>
        <v>77.8427110282</v>
      </c>
      <c r="I3478" s="16">
        <f>[1]!s_is(A3478,83,"FY","YTD","20241231",1,"",100000000)</f>
        <v>85.493654321400001</v>
      </c>
      <c r="J3478" s="16">
        <f t="shared" si="162"/>
        <v>-8.9491358790647513E-2</v>
      </c>
      <c r="K3478" s="16">
        <f>[1]!s_is(A3478,61,"FY","YTD","20251231",1,"",100000000)</f>
        <v>0.60983085700000006</v>
      </c>
      <c r="L3478" s="16">
        <f>[1]!s_is(A3478,61,"FY","YTD","20241231",1,"",100000000)</f>
        <v>0.58584976850000003</v>
      </c>
      <c r="M3478" s="16">
        <f t="shared" si="163"/>
        <v>4.0933853334790597E-2</v>
      </c>
      <c r="N3478" s="16">
        <f>[1]!s_fa_roe(A3478,"20251231")</f>
        <v>0.2235</v>
      </c>
      <c r="O3478" s="16">
        <f>[1]!s_stmnote_rdexp(A3478,"20251231",1,10000)</f>
        <v>27827.226767</v>
      </c>
      <c r="P3478" s="20">
        <f t="shared" si="164"/>
        <v>3.5748018535632781E-2</v>
      </c>
      <c r="Q3478" s="16">
        <f>[1]!s_margin_tradingbalance(A3478,"",10000)</f>
        <v>79609.271999999997</v>
      </c>
      <c r="R3478" s="16">
        <f>[1]!s_margin_seclendingbalance(A3478,"",10000)</f>
        <v>436.39949999999999</v>
      </c>
      <c r="S3478" s="17">
        <f>[1]!s_val_ev(A3478,"",100000000)</f>
        <v>123.22311834199999</v>
      </c>
      <c r="T3478" s="17">
        <f>[1]!share_freesharesmv(A3478,"",100000000)</f>
        <v>72.277814583999998</v>
      </c>
      <c r="U3478" s="17">
        <f>[1]!s_dq_amount_btin(A3478,E3478,100000000)</f>
        <v>1.40485715</v>
      </c>
      <c r="V3478" s="17">
        <f>[1]!s_dq_turn(A3478,E3478)</f>
        <v>1.231439083762176</v>
      </c>
      <c r="W3478" s="2">
        <f>[1]!s_pq_amount(A3478,"20260101","",100000000)</f>
        <v>176.16595785000001</v>
      </c>
      <c r="X3478" s="2">
        <f>[1]!s_pq_avgamount(A3478,"20260101","",100000000)</f>
        <v>1.6015087077272727</v>
      </c>
      <c r="Y3478" s="17">
        <f>[1]!s_ipo_dilutedpe(A3478)</f>
        <v>94.52</v>
      </c>
      <c r="Z3478" s="12">
        <f>[1]!s_ipo_collection_total(A3478,100000000)</f>
        <v>25.53</v>
      </c>
      <c r="AA3478" s="2">
        <f>[1]!s_val_pe_ttm(A3478,E3478)</f>
        <v>200.5767822265625</v>
      </c>
      <c r="AB3478" s="5">
        <f>[1]!s_info_zjtxornot1(A3478,"")</f>
        <v>0</v>
      </c>
      <c r="AC3478" s="22" t="str">
        <f>[1]!s_info_nature1(A3478,"")</f>
        <v>中央国有企业</v>
      </c>
      <c r="AD3478" s="6" t="str">
        <f>[1]!s_info_city(A3478)</f>
        <v>北京市</v>
      </c>
      <c r="AE3478" s="6" t="str">
        <f>[1]!s_info_province(A3478)</f>
        <v>北京</v>
      </c>
      <c r="AF3478">
        <v>116.40528500000001</v>
      </c>
      <c r="AG3478">
        <v>39.904989</v>
      </c>
    </row>
    <row r="3479" spans="1:33" x14ac:dyDescent="0.3">
      <c r="A3479" s="12" t="s">
        <v>7404</v>
      </c>
      <c r="B3479" s="12" t="s">
        <v>7405</v>
      </c>
      <c r="C3479" s="16" t="str">
        <f>[1]!s_info_mkt(A3479)</f>
        <v>科创板</v>
      </c>
      <c r="D3479" s="16" t="str">
        <f>[1]!s_ipo_listeddate(A3479)</f>
        <v>2021-01-22</v>
      </c>
      <c r="E3479" s="16" t="str">
        <f>[1]!lastradeday_s("000002","")</f>
        <v>2026-06-22</v>
      </c>
      <c r="F3479" s="16" t="str">
        <f>[1]!s_info_industry_csrc2023(A3479,"",3)</f>
        <v>橡胶和塑料制品业</v>
      </c>
      <c r="G3479" s="16" t="str">
        <f>[1]!s_info_industry_csrc2023(A3479,"",1)</f>
        <v>制造业</v>
      </c>
      <c r="H3479" s="16">
        <f>[1]!s_is(A3479,83,"FY","YTD","20251231",1,"",100000000)</f>
        <v>11.6129357009</v>
      </c>
      <c r="I3479" s="16">
        <f>[1]!s_is(A3479,83,"FY","YTD","20241231",1,"",100000000)</f>
        <v>25.9139441164</v>
      </c>
      <c r="J3479" s="16">
        <f t="shared" si="162"/>
        <v>-0.55186537222056475</v>
      </c>
      <c r="K3479" s="16">
        <f>[1]!s_is(A3479,61,"FY","YTD","20251231",1,"",100000000)</f>
        <v>-4.9299669646000002</v>
      </c>
      <c r="L3479" s="16">
        <f>[1]!s_is(A3479,61,"FY","YTD","20241231",1,"",100000000)</f>
        <v>-5.5843593400999998</v>
      </c>
      <c r="M3479" s="16">
        <f t="shared" si="163"/>
        <v>0.11718307072414888</v>
      </c>
      <c r="N3479" s="16">
        <f>[1]!s_fa_roe(A3479,"20251231")</f>
        <v>-36.176699999999997</v>
      </c>
      <c r="O3479" s="16">
        <f>[1]!s_stmnote_rdexp(A3479,"20251231",1,10000)</f>
        <v>6980.688564</v>
      </c>
      <c r="P3479" s="20">
        <f t="shared" si="164"/>
        <v>6.011131675738976E-2</v>
      </c>
      <c r="Q3479" s="16">
        <f>[1]!s_margin_tradingbalance(A3479,"",10000)</f>
        <v>35524.754699999998</v>
      </c>
      <c r="R3479" s="16">
        <f>[1]!s_margin_seclendingbalance(A3479,"",10000)</f>
        <v>61.909300000000002</v>
      </c>
      <c r="S3479" s="17">
        <f>[1]!s_val_ev(A3479,"",100000000)</f>
        <v>44.024016249600002</v>
      </c>
      <c r="T3479" s="17">
        <f>[1]!share_freesharesmv(A3479,"",100000000)</f>
        <v>29.610973689600002</v>
      </c>
      <c r="U3479" s="17">
        <f>[1]!s_dq_amount_btin(A3479,E3479,100000000)</f>
        <v>1.4669518100000001</v>
      </c>
      <c r="V3479" s="17">
        <f>[1]!s_dq_turn(A3479,E3479)</f>
        <v>3.4263135963059841</v>
      </c>
      <c r="W3479" s="2">
        <f>[1]!s_pq_amount(A3479,"20260101","",100000000)</f>
        <v>225.61644365000001</v>
      </c>
      <c r="X3479" s="2">
        <f>[1]!s_pq_avgamount(A3479,"20260101","",100000000)</f>
        <v>2.0510585786363635</v>
      </c>
      <c r="Y3479" s="17">
        <f>[1]!s_ipo_dilutedpe(A3479)</f>
        <v>96.75</v>
      </c>
      <c r="Z3479" s="12">
        <f>[1]!s_ipo_collection_total(A3479,100000000)</f>
        <v>14.694394000000001</v>
      </c>
      <c r="AA3479" s="2">
        <f>[1]!s_val_pe_ttm(A3479,E3479)</f>
        <v>-9.2949514389038086</v>
      </c>
      <c r="AB3479" s="5">
        <f>[1]!s_info_zjtxornot1(A3479,"")</f>
        <v>1</v>
      </c>
      <c r="AC3479" s="22" t="str">
        <f>[1]!s_info_nature1(A3479,"")</f>
        <v>民营企业</v>
      </c>
      <c r="AD3479" s="6" t="str">
        <f>[1]!s_info_city(A3479)</f>
        <v>上海市</v>
      </c>
      <c r="AE3479" s="6" t="str">
        <f>[1]!s_info_province(A3479)</f>
        <v>上海</v>
      </c>
      <c r="AF3479">
        <v>121.472644</v>
      </c>
      <c r="AG3479">
        <v>31.231705999999999</v>
      </c>
    </row>
    <row r="3480" spans="1:33" x14ac:dyDescent="0.3">
      <c r="A3480" s="12" t="s">
        <v>7406</v>
      </c>
      <c r="B3480" s="12" t="s">
        <v>7407</v>
      </c>
      <c r="C3480" s="16" t="str">
        <f>[1]!s_info_mkt(A3480)</f>
        <v>主板</v>
      </c>
      <c r="D3480" s="16" t="str">
        <f>[1]!s_ipo_listeddate(A3480)</f>
        <v>2022-01-25</v>
      </c>
      <c r="E3480" s="16" t="str">
        <f>[1]!lastradeday_s("000002","")</f>
        <v>2026-06-22</v>
      </c>
      <c r="F3480" s="16" t="str">
        <f>[1]!s_info_industry_csrc2023(A3480,"",3)</f>
        <v>食品制造业</v>
      </c>
      <c r="G3480" s="16" t="str">
        <f>[1]!s_info_industry_csrc2023(A3480,"",1)</f>
        <v>制造业</v>
      </c>
      <c r="H3480" s="16">
        <f>[1]!s_is(A3480,83,"FY","YTD","20251231",1,"",100000000)</f>
        <v>9.1092673819000005</v>
      </c>
      <c r="I3480" s="16">
        <f>[1]!s_is(A3480,83,"FY","YTD","20241231",1,"",100000000)</f>
        <v>8.0139919255999992</v>
      </c>
      <c r="J3480" s="16">
        <f t="shared" si="162"/>
        <v>0.13667039678455861</v>
      </c>
      <c r="K3480" s="16">
        <f>[1]!s_is(A3480,61,"FY","YTD","20251231",1,"",100000000)</f>
        <v>1.2843492434999999</v>
      </c>
      <c r="L3480" s="16">
        <f>[1]!s_is(A3480,61,"FY","YTD","20241231",1,"",100000000)</f>
        <v>1.3930911497999998</v>
      </c>
      <c r="M3480" s="16">
        <f t="shared" si="163"/>
        <v>-7.8057998082617583E-2</v>
      </c>
      <c r="N3480" s="16">
        <f>[1]!s_fa_roe(A3480,"20251231")</f>
        <v>7.8761000000000001</v>
      </c>
      <c r="O3480" s="16">
        <f>[1]!s_stmnote_rdexp(A3480,"20251231",1,10000)</f>
        <v>3589.0722070000002</v>
      </c>
      <c r="P3480" s="20">
        <f t="shared" si="164"/>
        <v>3.9400228981437531E-2</v>
      </c>
      <c r="Q3480" s="16">
        <f>[1]!s_margin_tradingbalance(A3480,"",10000)</f>
        <v>0</v>
      </c>
      <c r="R3480" s="16">
        <f>[1]!s_margin_seclendingbalance(A3480,"",10000)</f>
        <v>0</v>
      </c>
      <c r="S3480" s="17">
        <f>[1]!s_val_ev(A3480,"",100000000)</f>
        <v>21.311999999999998</v>
      </c>
      <c r="T3480" s="17">
        <f>[1]!share_freesharesmv(A3480,"",100000000)</f>
        <v>11.942863515000001</v>
      </c>
      <c r="U3480" s="17">
        <f>[1]!s_dq_amount_btin(A3480,E3480,100000000)</f>
        <v>0.23539747999999999</v>
      </c>
      <c r="V3480" s="17">
        <f>[1]!s_dq_turn(A3480,E3480)</f>
        <v>1.1184359374999999</v>
      </c>
      <c r="W3480" s="2">
        <f>[1]!s_pq_amount(A3480,"20260101","",100000000)</f>
        <v>30.480336059999999</v>
      </c>
      <c r="X3480" s="2">
        <f>[1]!s_pq_avgamount(A3480,"20260101","",100000000)</f>
        <v>0.2770939641818182</v>
      </c>
      <c r="Y3480" s="17">
        <f>[1]!s_ipo_dilutedpe(A3480)</f>
        <v>22.99</v>
      </c>
      <c r="Z3480" s="12">
        <f>[1]!s_ipo_collection_total(A3480,100000000)</f>
        <v>6.7423999999999999</v>
      </c>
      <c r="AA3480" s="2">
        <f>[1]!s_val_pe_ttm(A3480,E3480)</f>
        <v>17.450344085693359</v>
      </c>
      <c r="AB3480" s="5">
        <f>[1]!s_info_zjtxornot1(A3480,"")</f>
        <v>0</v>
      </c>
      <c r="AC3480" s="22" t="str">
        <f>[1]!s_info_nature1(A3480,"")</f>
        <v>民营企业</v>
      </c>
      <c r="AD3480" s="6" t="str">
        <f>[1]!s_info_city(A3480)</f>
        <v>荣成市</v>
      </c>
      <c r="AE3480" s="6" t="str">
        <f>[1]!s_info_province(A3480)</f>
        <v>山东省</v>
      </c>
      <c r="AF3480">
        <v>122.406926</v>
      </c>
      <c r="AG3480">
        <v>37.128686000000002</v>
      </c>
    </row>
    <row r="3481" spans="1:33" x14ac:dyDescent="0.3">
      <c r="A3481" s="12" t="s">
        <v>7408</v>
      </c>
      <c r="B3481" s="12" t="s">
        <v>7409</v>
      </c>
      <c r="C3481" s="16" t="str">
        <f>[1]!s_info_mkt(A3481)</f>
        <v>创业板</v>
      </c>
      <c r="D3481" s="16" t="str">
        <f>[1]!s_ipo_listeddate(A3481)</f>
        <v>2022-04-19</v>
      </c>
      <c r="E3481" s="16" t="str">
        <f>[1]!lastradeday_s("000002","")</f>
        <v>2026-06-22</v>
      </c>
      <c r="F3481" s="16" t="str">
        <f>[1]!s_info_industry_csrc2023(A3481,"",3)</f>
        <v>电气机械和器材制造业</v>
      </c>
      <c r="G3481" s="16" t="str">
        <f>[1]!s_info_industry_csrc2023(A3481,"",1)</f>
        <v>制造业</v>
      </c>
      <c r="H3481" s="16">
        <f>[1]!s_is(A3481,83,"FY","YTD","20251231",1,"",100000000)</f>
        <v>4.2113607344000004</v>
      </c>
      <c r="I3481" s="16">
        <f>[1]!s_is(A3481,83,"FY","YTD","20241231",1,"",100000000)</f>
        <v>3.7701969708999998</v>
      </c>
      <c r="J3481" s="16">
        <f t="shared" si="162"/>
        <v>0.117013452322277</v>
      </c>
      <c r="K3481" s="16">
        <f>[1]!s_is(A3481,61,"FY","YTD","20251231",1,"",100000000)</f>
        <v>0.43020789040000001</v>
      </c>
      <c r="L3481" s="16">
        <f>[1]!s_is(A3481,61,"FY","YTD","20241231",1,"",100000000)</f>
        <v>-0.4851161296</v>
      </c>
      <c r="M3481" s="16">
        <f t="shared" si="163"/>
        <v>1.8868142371492074</v>
      </c>
      <c r="N3481" s="16">
        <f>[1]!s_fa_roe(A3481,"20251231")</f>
        <v>2.8052999999999999</v>
      </c>
      <c r="O3481" s="16">
        <f>[1]!s_stmnote_rdexp(A3481,"20251231",1,10000)</f>
        <v>3807.4035200000003</v>
      </c>
      <c r="P3481" s="20">
        <f t="shared" si="164"/>
        <v>9.0407917063472537E-2</v>
      </c>
      <c r="Q3481" s="16">
        <f>[1]!s_margin_tradingbalance(A3481,"",10000)</f>
        <v>27325.527900000001</v>
      </c>
      <c r="R3481" s="16">
        <f>[1]!s_margin_seclendingbalance(A3481,"",10000)</f>
        <v>30.286999999999999</v>
      </c>
      <c r="S3481" s="17">
        <f>[1]!s_val_ev(A3481,"",100000000)</f>
        <v>75.446047880999998</v>
      </c>
      <c r="T3481" s="17">
        <f>[1]!share_freesharesmv(A3481,"",100000000)</f>
        <v>33.536100589199997</v>
      </c>
      <c r="U3481" s="17">
        <f>[1]!s_dq_amount_btin(A3481,E3481,100000000)</f>
        <v>4.2511606100000003</v>
      </c>
      <c r="V3481" s="17">
        <f>[1]!s_dq_turn(A3481,E3481)</f>
        <v>9.6860497462290489</v>
      </c>
      <c r="W3481" s="2">
        <f>[1]!s_pq_amount(A3481,"20260101","",100000000)</f>
        <v>679.42072485000006</v>
      </c>
      <c r="X3481" s="2">
        <f>[1]!s_pq_avgamount(A3481,"20260101","",100000000)</f>
        <v>6.1765520440909087</v>
      </c>
      <c r="Y3481" s="17">
        <f>[1]!s_ipo_dilutedpe(A3481)</f>
        <v>43.68</v>
      </c>
      <c r="Z3481" s="12">
        <f>[1]!s_ipo_collection_total(A3481,100000000)</f>
        <v>8.5016160000000003</v>
      </c>
      <c r="AA3481" s="2">
        <f>[1]!s_val_pe_ttm(A3481,E3481)</f>
        <v>235.7283935546875</v>
      </c>
      <c r="AB3481" s="5">
        <f>[1]!s_info_zjtxornot1(A3481,"")</f>
        <v>1</v>
      </c>
      <c r="AC3481" s="22" t="str">
        <f>[1]!s_info_nature1(A3481,"")</f>
        <v>民营企业</v>
      </c>
      <c r="AD3481" s="6" t="str">
        <f>[1]!s_info_city(A3481)</f>
        <v>北京市</v>
      </c>
      <c r="AE3481" s="6" t="str">
        <f>[1]!s_info_province(A3481)</f>
        <v>北京</v>
      </c>
      <c r="AF3481">
        <v>116.40528500000001</v>
      </c>
      <c r="AG3481">
        <v>39.904989</v>
      </c>
    </row>
    <row r="3482" spans="1:33" x14ac:dyDescent="0.3">
      <c r="A3482" s="12" t="s">
        <v>7410</v>
      </c>
      <c r="B3482" s="12" t="s">
        <v>7411</v>
      </c>
      <c r="C3482" s="16" t="str">
        <f>[1]!s_info_mkt(A3482)</f>
        <v>主板</v>
      </c>
      <c r="D3482" s="16" t="str">
        <f>[1]!s_ipo_listeddate(A3482)</f>
        <v>1993-11-08</v>
      </c>
      <c r="E3482" s="16" t="str">
        <f>[1]!lastradeday_s("000002","")</f>
        <v>2026-06-22</v>
      </c>
      <c r="F3482" s="16" t="str">
        <f>[1]!s_info_industry_csrc2023(A3482,"",3)</f>
        <v>批发业</v>
      </c>
      <c r="G3482" s="16" t="str">
        <f>[1]!s_info_industry_csrc2023(A3482,"",1)</f>
        <v>批发和零售业</v>
      </c>
      <c r="H3482" s="16">
        <f>[1]!s_is(A3482,83,"FY","YTD","20251231",1,"",100000000)</f>
        <v>15.355393122300001</v>
      </c>
      <c r="I3482" s="16">
        <f>[1]!s_is(A3482,83,"FY","YTD","20241231",1,"",100000000)</f>
        <v>12.028735473699999</v>
      </c>
      <c r="J3482" s="16">
        <f t="shared" si="162"/>
        <v>0.27655921571087072</v>
      </c>
      <c r="K3482" s="16">
        <f>[1]!s_is(A3482,61,"FY","YTD","20251231",1,"",100000000)</f>
        <v>0.11413692140000001</v>
      </c>
      <c r="L3482" s="16">
        <f>[1]!s_is(A3482,61,"FY","YTD","20241231",1,"",100000000)</f>
        <v>0.18450302690000001</v>
      </c>
      <c r="M3482" s="16">
        <f t="shared" si="163"/>
        <v>-0.38138184875491599</v>
      </c>
      <c r="N3482" s="16">
        <f>[1]!s_fa_roe(A3482,"20251231")</f>
        <v>2.4502000000000002</v>
      </c>
      <c r="O3482" s="16">
        <f>[1]!s_stmnote_rdexp(A3482,"20251231",1,10000)</f>
        <v>0</v>
      </c>
      <c r="P3482" s="20">
        <f t="shared" si="164"/>
        <v>0</v>
      </c>
      <c r="Q3482" s="16">
        <f>[1]!s_margin_tradingbalance(A3482,"",10000)</f>
        <v>0</v>
      </c>
      <c r="R3482" s="16">
        <f>[1]!s_margin_seclendingbalance(A3482,"",10000)</f>
        <v>0</v>
      </c>
      <c r="S3482" s="17">
        <f>[1]!s_val_ev(A3482,"",100000000)</f>
        <v>18.273067814680001</v>
      </c>
      <c r="T3482" s="17">
        <f>[1]!share_freesharesmv(A3482,"",100000000)</f>
        <v>10.66481832</v>
      </c>
      <c r="U3482" s="17">
        <f>[1]!s_dq_amount_btin(A3482,E3482,100000000)</f>
        <v>0.37776006000000001</v>
      </c>
      <c r="V3482" s="17">
        <f>[1]!s_dq_turn(A3482,E3482)</f>
        <v>2.3720215027261116</v>
      </c>
      <c r="W3482" s="2">
        <f>[1]!s_pq_amount(A3482,"20260101","",100000000)</f>
        <v>51.54710232</v>
      </c>
      <c r="X3482" s="2">
        <f>[1]!s_pq_avgamount(A3482,"20260101","",100000000)</f>
        <v>0.4686100210909091</v>
      </c>
      <c r="Y3482" s="17">
        <f>[1]!s_ipo_dilutedpe(A3482)</f>
        <v>12.66</v>
      </c>
      <c r="Z3482" s="12">
        <f>[1]!s_ipo_collection_total(A3482,100000000)</f>
        <v>0.4</v>
      </c>
      <c r="AA3482" s="2">
        <f>[1]!s_val_pe_ttm(A3482,E3482)</f>
        <v>184.29180908203125</v>
      </c>
      <c r="AB3482" s="5">
        <f>[1]!s_info_zjtxornot1(A3482,"")</f>
        <v>0</v>
      </c>
      <c r="AC3482" s="22" t="str">
        <f>[1]!s_info_nature1(A3482,"")</f>
        <v>地方国有企业</v>
      </c>
      <c r="AD3482" s="6" t="str">
        <f>[1]!s_info_city(A3482)</f>
        <v>上海市</v>
      </c>
      <c r="AE3482" s="6" t="str">
        <f>[1]!s_info_province(A3482)</f>
        <v>上海</v>
      </c>
      <c r="AF3482">
        <v>121.472644</v>
      </c>
      <c r="AG3482">
        <v>31.231705999999999</v>
      </c>
    </row>
    <row r="3483" spans="1:33" x14ac:dyDescent="0.3">
      <c r="A3483" s="12" t="s">
        <v>7412</v>
      </c>
      <c r="B3483" s="12" t="s">
        <v>7413</v>
      </c>
      <c r="C3483" s="16" t="str">
        <f>[1]!s_info_mkt(A3483)</f>
        <v>创业板</v>
      </c>
      <c r="D3483" s="16" t="str">
        <f>[1]!s_ipo_listeddate(A3483)</f>
        <v>2016-05-04</v>
      </c>
      <c r="E3483" s="16" t="str">
        <f>[1]!lastradeday_s("000002","")</f>
        <v>2026-06-22</v>
      </c>
      <c r="F3483" s="16" t="str">
        <f>[1]!s_info_industry_csrc2023(A3483,"",3)</f>
        <v>农业</v>
      </c>
      <c r="G3483" s="16" t="str">
        <f>[1]!s_info_industry_csrc2023(A3483,"",1)</f>
        <v>农、林、牧、渔业</v>
      </c>
      <c r="H3483" s="16">
        <f>[1]!s_is(A3483,83,"FY","YTD","20251231",1,"",100000000)</f>
        <v>19.876147080500001</v>
      </c>
      <c r="I3483" s="16">
        <f>[1]!s_is(A3483,83,"FY","YTD","20241231",1,"",100000000)</f>
        <v>21.6244936704</v>
      </c>
      <c r="J3483" s="16">
        <f t="shared" si="162"/>
        <v>-8.0850290256421875E-2</v>
      </c>
      <c r="K3483" s="16">
        <f>[1]!s_is(A3483,61,"FY","YTD","20251231",1,"",100000000)</f>
        <v>0.29793998170000002</v>
      </c>
      <c r="L3483" s="16">
        <f>[1]!s_is(A3483,61,"FY","YTD","20241231",1,"",100000000)</f>
        <v>-6.1707081321000006</v>
      </c>
      <c r="M3483" s="16">
        <f t="shared" si="163"/>
        <v>1.0482829482973142</v>
      </c>
      <c r="N3483" s="16">
        <f>[1]!s_fa_roe(A3483,"20251231")</f>
        <v>2.3361999999999998</v>
      </c>
      <c r="O3483" s="16">
        <f>[1]!s_stmnote_rdexp(A3483,"20251231",1,10000)</f>
        <v>334.14158399999997</v>
      </c>
      <c r="P3483" s="20">
        <f t="shared" si="164"/>
        <v>1.6811184916608816E-3</v>
      </c>
      <c r="Q3483" s="16">
        <f>[1]!s_margin_tradingbalance(A3483,"",10000)</f>
        <v>0</v>
      </c>
      <c r="R3483" s="16">
        <f>[1]!s_margin_seclendingbalance(A3483,"",10000)</f>
        <v>0</v>
      </c>
      <c r="S3483" s="17">
        <f>[1]!s_val_ev(A3483,"",100000000)</f>
        <v>34.157145952800001</v>
      </c>
      <c r="T3483" s="17">
        <f>[1]!share_freesharesmv(A3483,"",100000000)</f>
        <v>27.418463623200001</v>
      </c>
      <c r="U3483" s="17">
        <f>[1]!s_dq_amount_btin(A3483,E3483,100000000)</f>
        <v>1.24517002</v>
      </c>
      <c r="V3483" s="17">
        <f>[1]!s_dq_turn(A3483,E3483)</f>
        <v>4.3664611949266963</v>
      </c>
      <c r="W3483" s="2">
        <f>[1]!s_pq_amount(A3483,"20260101","",100000000)</f>
        <v>203.41902164999999</v>
      </c>
      <c r="X3483" s="2">
        <f>[1]!s_pq_avgamount(A3483,"20260101","",100000000)</f>
        <v>1.8492638331818181</v>
      </c>
      <c r="Y3483" s="17">
        <f>[1]!s_ipo_dilutedpe(A3483)</f>
        <v>22.98</v>
      </c>
      <c r="Z3483" s="12">
        <f>[1]!s_ipo_collection_total(A3483,100000000)</f>
        <v>6.3075000000000001</v>
      </c>
      <c r="AA3483" s="2">
        <f>[1]!s_val_pe_ttm(A3483,E3483)</f>
        <v>17.451871871948242</v>
      </c>
      <c r="AB3483" s="5">
        <f>[1]!s_info_zjtxornot1(A3483,"")</f>
        <v>0</v>
      </c>
      <c r="AC3483" s="22" t="str">
        <f>[1]!s_info_nature1(A3483,"")</f>
        <v>民营企业</v>
      </c>
      <c r="AD3483" s="6" t="str">
        <f>[1]!s_info_city(A3483)</f>
        <v>上海市</v>
      </c>
      <c r="AE3483" s="6" t="str">
        <f>[1]!s_info_province(A3483)</f>
        <v>上海</v>
      </c>
      <c r="AF3483">
        <v>121.472644</v>
      </c>
      <c r="AG3483">
        <v>31.231705999999999</v>
      </c>
    </row>
    <row r="3484" spans="1:33" x14ac:dyDescent="0.3">
      <c r="A3484" s="12" t="s">
        <v>7414</v>
      </c>
      <c r="B3484" s="12" t="s">
        <v>7415</v>
      </c>
      <c r="C3484" s="16" t="str">
        <f>[1]!s_info_mkt(A3484)</f>
        <v>主板</v>
      </c>
      <c r="D3484" s="16" t="str">
        <f>[1]!s_ipo_listeddate(A3484)</f>
        <v>2000-05-18</v>
      </c>
      <c r="E3484" s="16" t="str">
        <f>[1]!lastradeday_s("000002","")</f>
        <v>2026-06-22</v>
      </c>
      <c r="F3484" s="16" t="str">
        <f>[1]!s_info_industry_csrc2023(A3484,"",3)</f>
        <v>道路运输业</v>
      </c>
      <c r="G3484" s="16" t="str">
        <f>[1]!s_info_industry_csrc2023(A3484,"",1)</f>
        <v>交通运输、仓储和邮政业</v>
      </c>
      <c r="H3484" s="16">
        <f>[1]!s_is(A3484,83,"FY","YTD","20251231",1,"",100000000)</f>
        <v>62.830760087799995</v>
      </c>
      <c r="I3484" s="16">
        <f>[1]!s_is(A3484,83,"FY","YTD","20241231",1,"",100000000)</f>
        <v>59.850468775699994</v>
      </c>
      <c r="J3484" s="16">
        <f t="shared" si="162"/>
        <v>4.9795621873391704E-2</v>
      </c>
      <c r="K3484" s="16">
        <f>[1]!s_is(A3484,61,"FY","YTD","20251231",1,"",100000000)</f>
        <v>12.795474159100001</v>
      </c>
      <c r="L3484" s="16">
        <f>[1]!s_is(A3484,61,"FY","YTD","20241231",1,"",100000000)</f>
        <v>12.791930436900001</v>
      </c>
      <c r="M3484" s="16">
        <f t="shared" si="163"/>
        <v>2.7702794488137188E-4</v>
      </c>
      <c r="N3484" s="16">
        <f>[1]!s_fa_roe(A3484,"20251231")</f>
        <v>6.7060000000000004</v>
      </c>
      <c r="O3484" s="16">
        <f>[1]!s_stmnote_rdexp(A3484,"20251231",1,10000)</f>
        <v>5542.1652709999998</v>
      </c>
      <c r="P3484" s="20">
        <f t="shared" si="164"/>
        <v>8.8207834240033901E-3</v>
      </c>
      <c r="Q3484" s="16">
        <f>[1]!s_margin_tradingbalance(A3484,"",10000)</f>
        <v>26406.143700000001</v>
      </c>
      <c r="R3484" s="16">
        <f>[1]!s_margin_seclendingbalance(A3484,"",10000)</f>
        <v>136.37520000000001</v>
      </c>
      <c r="S3484" s="17">
        <f>[1]!s_val_ev(A3484,"",100000000)</f>
        <v>94.817524768399977</v>
      </c>
      <c r="T3484" s="17">
        <f>[1]!share_freesharesmv(A3484,"",100000000)</f>
        <v>43.265272544199988</v>
      </c>
      <c r="U3484" s="17">
        <f>[1]!s_dq_amount_btin(A3484,E3484,100000000)</f>
        <v>0.63095228000000003</v>
      </c>
      <c r="V3484" s="17">
        <f>[1]!s_dq_turn(A3484,E3484)</f>
        <v>0.67510737552319422</v>
      </c>
      <c r="W3484" s="2">
        <f>[1]!s_pq_amount(A3484,"20260101","",100000000)</f>
        <v>88.176181060000005</v>
      </c>
      <c r="X3484" s="2">
        <f>[1]!s_pq_avgamount(A3484,"20260101","",100000000)</f>
        <v>0.80160164599999995</v>
      </c>
      <c r="Y3484" s="17">
        <f>[1]!s_ipo_dilutedpe(A3484)</f>
        <v>22.27</v>
      </c>
      <c r="Z3484" s="12">
        <f>[1]!s_ipo_collection_total(A3484,100000000)</f>
        <v>13.2</v>
      </c>
      <c r="AA3484" s="2">
        <f>[1]!s_val_pe_ttm(A3484,E3484)</f>
        <v>8.4170808792114258</v>
      </c>
      <c r="AB3484" s="5">
        <f>[1]!s_info_zjtxornot1(A3484,"")</f>
        <v>0</v>
      </c>
      <c r="AC3484" s="22" t="str">
        <f>[1]!s_info_nature1(A3484,"")</f>
        <v>地方国有企业</v>
      </c>
      <c r="AD3484" s="6" t="str">
        <f>[1]!s_info_city(A3484)</f>
        <v>南昌市</v>
      </c>
      <c r="AE3484" s="6" t="str">
        <f>[1]!s_info_province(A3484)</f>
        <v>江西省</v>
      </c>
      <c r="AF3484">
        <v>115.892151</v>
      </c>
      <c r="AG3484">
        <v>28.676493000000001</v>
      </c>
    </row>
    <row r="3485" spans="1:33" x14ac:dyDescent="0.3">
      <c r="A3485" s="12" t="s">
        <v>7416</v>
      </c>
      <c r="B3485" s="12" t="s">
        <v>7417</v>
      </c>
      <c r="C3485" s="16" t="str">
        <f>[1]!s_info_mkt(A3485)</f>
        <v>主板</v>
      </c>
      <c r="D3485" s="16" t="str">
        <f>[1]!s_ipo_listeddate(A3485)</f>
        <v>2021-06-24</v>
      </c>
      <c r="E3485" s="16" t="str">
        <f>[1]!lastradeday_s("000002","")</f>
        <v>2026-06-22</v>
      </c>
      <c r="F3485" s="16" t="str">
        <f>[1]!s_info_industry_csrc2023(A3485,"",3)</f>
        <v>电气机械和器材制造业</v>
      </c>
      <c r="G3485" s="16" t="str">
        <f>[1]!s_info_industry_csrc2023(A3485,"",1)</f>
        <v>制造业</v>
      </c>
      <c r="H3485" s="16">
        <f>[1]!s_is(A3485,83,"FY","YTD","20251231",1,"",100000000)</f>
        <v>45.069684132299997</v>
      </c>
      <c r="I3485" s="16">
        <f>[1]!s_is(A3485,83,"FY","YTD","20241231",1,"",100000000)</f>
        <v>41.579462765700001</v>
      </c>
      <c r="J3485" s="16">
        <f t="shared" si="162"/>
        <v>8.3940992366047906E-2</v>
      </c>
      <c r="K3485" s="16">
        <f>[1]!s_is(A3485,61,"FY","YTD","20251231",1,"",100000000)</f>
        <v>1.1019501289</v>
      </c>
      <c r="L3485" s="16">
        <f>[1]!s_is(A3485,61,"FY","YTD","20241231",1,"",100000000)</f>
        <v>1.0905513754</v>
      </c>
      <c r="M3485" s="16">
        <f t="shared" si="163"/>
        <v>1.0452284740660709E-2</v>
      </c>
      <c r="N3485" s="16">
        <f>[1]!s_fa_roe(A3485,"20251231")</f>
        <v>4.859</v>
      </c>
      <c r="O3485" s="16">
        <f>[1]!s_stmnote_rdexp(A3485,"20251231",1,10000)</f>
        <v>14391.802522</v>
      </c>
      <c r="P3485" s="20">
        <f t="shared" si="164"/>
        <v>3.1932335003177569E-2</v>
      </c>
      <c r="Q3485" s="16">
        <f>[1]!s_margin_tradingbalance(A3485,"",10000)</f>
        <v>0</v>
      </c>
      <c r="R3485" s="16">
        <f>[1]!s_margin_seclendingbalance(A3485,"",10000)</f>
        <v>0</v>
      </c>
      <c r="S3485" s="17">
        <f>[1]!s_val_ev(A3485,"",100000000)</f>
        <v>97.029265663999993</v>
      </c>
      <c r="T3485" s="17">
        <f>[1]!share_freesharesmv(A3485,"",100000000)</f>
        <v>47.806379863999993</v>
      </c>
      <c r="U3485" s="17">
        <f>[1]!s_dq_amount_btin(A3485,E3485,100000000)</f>
        <v>2.3960971400000002</v>
      </c>
      <c r="V3485" s="17">
        <f>[1]!s_dq_turn(A3485,E3485)</f>
        <v>5.0084450290732869</v>
      </c>
      <c r="W3485" s="2">
        <f>[1]!s_pq_amount(A3485,"20260101","",100000000)</f>
        <v>848.25528928000006</v>
      </c>
      <c r="X3485" s="2">
        <f>[1]!s_pq_avgamount(A3485,"20260101","",100000000)</f>
        <v>7.7114117207272734</v>
      </c>
      <c r="Y3485" s="17">
        <f>[1]!s_ipo_dilutedpe(A3485)</f>
        <v>22.98</v>
      </c>
      <c r="Z3485" s="12">
        <f>[1]!s_ipo_collection_total(A3485,100000000)</f>
        <v>4.9033401999999997</v>
      </c>
      <c r="AA3485" s="2">
        <f>[1]!s_val_pe_ttm(A3485,E3485)</f>
        <v>89.446151733398438</v>
      </c>
      <c r="AB3485" s="5">
        <f>[1]!s_info_zjtxornot1(A3485,"")</f>
        <v>1</v>
      </c>
      <c r="AC3485" s="22" t="str">
        <f>[1]!s_info_nature1(A3485,"")</f>
        <v>地方国有企业</v>
      </c>
      <c r="AD3485" s="6" t="str">
        <f>[1]!s_info_city(A3485)</f>
        <v>湘潭市</v>
      </c>
      <c r="AE3485" s="6" t="str">
        <f>[1]!s_info_province(A3485)</f>
        <v>湖南省</v>
      </c>
      <c r="AF3485">
        <v>112.944052</v>
      </c>
      <c r="AG3485">
        <v>27.829730000000001</v>
      </c>
    </row>
    <row r="3486" spans="1:33" x14ac:dyDescent="0.3">
      <c r="A3486" s="12" t="s">
        <v>7418</v>
      </c>
      <c r="B3486" s="12" t="s">
        <v>7419</v>
      </c>
      <c r="C3486" s="16" t="str">
        <f>[1]!s_info_mkt(A3486)</f>
        <v>科创板</v>
      </c>
      <c r="D3486" s="16" t="str">
        <f>[1]!s_ipo_listeddate(A3486)</f>
        <v>2025-11-18</v>
      </c>
      <c r="E3486" s="16" t="str">
        <f>[1]!lastradeday_s("000002","")</f>
        <v>2026-06-22</v>
      </c>
      <c r="F3486" s="16" t="str">
        <f>[1]!s_info_industry_csrc2023(A3486,"",3)</f>
        <v>计算机、通信和其他电子设备制造业</v>
      </c>
      <c r="G3486" s="16" t="str">
        <f>[1]!s_info_industry_csrc2023(A3486,"",1)</f>
        <v>制造业</v>
      </c>
      <c r="H3486" s="16">
        <f>[1]!s_is(A3486,83,"FY","YTD","20251231",1,"",100000000)</f>
        <v>6.5888147542999995</v>
      </c>
      <c r="I3486" s="16">
        <f>[1]!s_is(A3486,83,"FY","YTD","20241231",1,"",100000000)</f>
        <v>5.4793878554999997</v>
      </c>
      <c r="J3486" s="16">
        <f t="shared" si="162"/>
        <v>0.20247278127727353</v>
      </c>
      <c r="K3486" s="16">
        <f>[1]!s_is(A3486,61,"FY","YTD","20251231",1,"",100000000)</f>
        <v>0.97792251400000008</v>
      </c>
      <c r="L3486" s="16">
        <f>[1]!s_is(A3486,61,"FY","YTD","20241231",1,"",100000000)</f>
        <v>0.96919230489999997</v>
      </c>
      <c r="M3486" s="16">
        <f t="shared" si="163"/>
        <v>9.0077160702394139E-3</v>
      </c>
      <c r="N3486" s="16">
        <f>[1]!s_fa_roe(A3486,"20251231")</f>
        <v>4.8833000000000002</v>
      </c>
      <c r="O3486" s="16">
        <f>[1]!s_stmnote_rdexp(A3486,"20251231",1,10000)</f>
        <v>9869.4186570000002</v>
      </c>
      <c r="P3486" s="20">
        <f t="shared" si="164"/>
        <v>0.14979050140329123</v>
      </c>
      <c r="Q3486" s="16">
        <f>[1]!s_margin_tradingbalance(A3486,"",10000)</f>
        <v>30644.440500000001</v>
      </c>
      <c r="R3486" s="16">
        <f>[1]!s_margin_seclendingbalance(A3486,"",10000)</f>
        <v>0</v>
      </c>
      <c r="S3486" s="17">
        <f>[1]!s_val_ev(A3486,"",100000000)</f>
        <v>267.34516200000002</v>
      </c>
      <c r="T3486" s="17">
        <f>[1]!share_freesharesmv(A3486,"",100000000)</f>
        <v>32.146805774999997</v>
      </c>
      <c r="U3486" s="17">
        <f>[1]!s_dq_amount_btin(A3486,E3486,100000000)</f>
        <v>5.1664325800000004</v>
      </c>
      <c r="V3486" s="17">
        <f>[1]!s_dq_turn(A3486,E3486)</f>
        <v>16.220499111159356</v>
      </c>
      <c r="W3486" s="2">
        <f>[1]!s_pq_amount(A3486,"20260101","",100000000)</f>
        <v>388.81190674999999</v>
      </c>
      <c r="X3486" s="2">
        <f>[1]!s_pq_avgamount(A3486,"20260101","",100000000)</f>
        <v>3.5346536977272724</v>
      </c>
      <c r="Y3486" s="17">
        <f>[1]!s_ipo_dilutedpe(A3486)</f>
        <v>71.42</v>
      </c>
      <c r="Z3486" s="12">
        <f>[1]!s_ipo_collection_total(A3486,100000000)</f>
        <v>10.102951206</v>
      </c>
      <c r="AA3486" s="2">
        <f>[1]!s_val_pe_ttm(A3486,E3486)</f>
        <v>281.015869140625</v>
      </c>
      <c r="AB3486" s="5">
        <f>[1]!s_info_zjtxornot1(A3486,"")</f>
        <v>1</v>
      </c>
      <c r="AC3486" s="22" t="str">
        <f>[1]!s_info_nature1(A3486,"")</f>
        <v>民营企业</v>
      </c>
      <c r="AD3486" s="6" t="str">
        <f>[1]!s_info_city(A3486)</f>
        <v>厦门市</v>
      </c>
      <c r="AE3486" s="6" t="str">
        <f>[1]!s_info_province(A3486)</f>
        <v>福建省</v>
      </c>
      <c r="AF3486">
        <v>118.11022</v>
      </c>
      <c r="AG3486">
        <v>24.490473999999999</v>
      </c>
    </row>
    <row r="3487" spans="1:33" x14ac:dyDescent="0.3">
      <c r="A3487" s="12" t="s">
        <v>7420</v>
      </c>
      <c r="B3487" s="12" t="s">
        <v>7421</v>
      </c>
      <c r="C3487" s="16" t="str">
        <f>[1]!s_info_mkt(A3487)</f>
        <v>主板</v>
      </c>
      <c r="D3487" s="16" t="str">
        <f>[1]!s_ipo_listeddate(A3487)</f>
        <v>2000-10-26</v>
      </c>
      <c r="E3487" s="16" t="str">
        <f>[1]!lastradeday_s("000002","")</f>
        <v>2026-06-22</v>
      </c>
      <c r="F3487" s="16" t="str">
        <f>[1]!s_info_industry_csrc2023(A3487,"",3)</f>
        <v>酒、饮料和精制茶制造业</v>
      </c>
      <c r="G3487" s="16" t="str">
        <f>[1]!s_info_industry_csrc2023(A3487,"",1)</f>
        <v>制造业</v>
      </c>
      <c r="H3487" s="16">
        <f>[1]!s_is(A3487,83,"FY","YTD","20251231",1,"",100000000)</f>
        <v>29.886675220000001</v>
      </c>
      <c r="I3487" s="16">
        <f>[1]!s_is(A3487,83,"FY","YTD","20241231",1,"",100000000)</f>
        <v>32.77278347</v>
      </c>
      <c r="J3487" s="16">
        <f t="shared" si="162"/>
        <v>-8.8064178394914983E-2</v>
      </c>
      <c r="K3487" s="16">
        <f>[1]!s_is(A3487,61,"FY","YTD","20251231",1,"",100000000)</f>
        <v>0.71291302999999995</v>
      </c>
      <c r="L3487" s="16">
        <f>[1]!s_is(A3487,61,"FY","YTD","20241231",1,"",100000000)</f>
        <v>3.0521099899999999</v>
      </c>
      <c r="M3487" s="16">
        <f t="shared" si="163"/>
        <v>-0.7664196138619499</v>
      </c>
      <c r="N3487" s="16">
        <f>[1]!s_fa_roe(A3487,"20251231")</f>
        <v>0.68010000000000004</v>
      </c>
      <c r="O3487" s="16">
        <f>[1]!s_stmnote_rdexp(A3487,"20251231",1,10000)</f>
        <v>2144.2819</v>
      </c>
      <c r="P3487" s="20">
        <f t="shared" si="164"/>
        <v>7.1747087429954674E-3</v>
      </c>
      <c r="Q3487" s="16">
        <f>[1]!s_margin_tradingbalance(A3487,"",10000)</f>
        <v>20138.8233</v>
      </c>
      <c r="R3487" s="16">
        <f>[1]!s_margin_seclendingbalance(A3487,"",10000)</f>
        <v>59.4876</v>
      </c>
      <c r="S3487" s="17">
        <f>[1]!s_val_ev(A3487,"",100000000)</f>
        <v>90.557971843171075</v>
      </c>
      <c r="T3487" s="17">
        <f>[1]!share_freesharesmv(A3487,"",100000000)</f>
        <v>18.2767277813</v>
      </c>
      <c r="U3487" s="17">
        <f>[1]!s_dq_amount_btin(A3487,E3487,100000000)</f>
        <v>0.22712418000000001</v>
      </c>
      <c r="V3487" s="17">
        <f>[1]!s_dq_turn(A3487,E3487)</f>
        <v>0.30249237718352567</v>
      </c>
      <c r="W3487" s="2">
        <f>[1]!s_pq_amount(A3487,"20260101","",100000000)</f>
        <v>29.624635269999999</v>
      </c>
      <c r="X3487" s="2">
        <f>[1]!s_pq_avgamount(A3487,"20260101","",100000000)</f>
        <v>0.2693148660909091</v>
      </c>
      <c r="Y3487" s="17">
        <f>[1]!s_ipo_dilutedpe(A3487)</f>
        <v>23.26</v>
      </c>
      <c r="Z3487" s="12">
        <f>[1]!s_ipo_collection_total(A3487,100000000)</f>
        <v>6.4</v>
      </c>
      <c r="AA3487" s="2">
        <f>[1]!s_val_pe_ttm(A3487,E3487)</f>
        <v>181.03022766113281</v>
      </c>
      <c r="AB3487" s="5">
        <f>[1]!s_info_zjtxornot1(A3487,"")</f>
        <v>0</v>
      </c>
      <c r="AC3487" s="22" t="str">
        <f>[1]!s_info_nature1(A3487,"")</f>
        <v>集体企业</v>
      </c>
      <c r="AD3487" s="6" t="str">
        <f>[1]!s_info_city(A3487)</f>
        <v>烟台市</v>
      </c>
      <c r="AE3487" s="6" t="str">
        <f>[1]!s_info_province(A3487)</f>
        <v>山东省</v>
      </c>
      <c r="AF3487">
        <v>121.39138199999999</v>
      </c>
      <c r="AG3487">
        <v>37.539296999999998</v>
      </c>
    </row>
    <row r="3488" spans="1:33" x14ac:dyDescent="0.3">
      <c r="A3488" s="12" t="s">
        <v>7422</v>
      </c>
      <c r="B3488" s="12" t="s">
        <v>7423</v>
      </c>
      <c r="C3488" s="16" t="str">
        <f>[1]!s_info_mkt(A3488)</f>
        <v>主板</v>
      </c>
      <c r="D3488" s="16" t="str">
        <f>[1]!s_ipo_listeddate(A3488)</f>
        <v>1998-05-29</v>
      </c>
      <c r="E3488" s="16" t="str">
        <f>[1]!lastradeday_s("000002","")</f>
        <v>2026-06-22</v>
      </c>
      <c r="F3488" s="16" t="str">
        <f>[1]!s_info_industry_csrc2023(A3488,"",3)</f>
        <v>化学原料和化学制品制造业</v>
      </c>
      <c r="G3488" s="16" t="str">
        <f>[1]!s_info_industry_csrc2023(A3488,"",1)</f>
        <v>制造业</v>
      </c>
      <c r="H3488" s="16">
        <f>[1]!s_is(A3488,83,"FY","YTD","20251231",1,"",100000000)</f>
        <v>4.4448136966000007</v>
      </c>
      <c r="I3488" s="16">
        <f>[1]!s_is(A3488,83,"FY","YTD","20241231",1,"",100000000)</f>
        <v>3.4531762492000002</v>
      </c>
      <c r="J3488" s="16">
        <f t="shared" si="162"/>
        <v>0.28716676353537807</v>
      </c>
      <c r="K3488" s="16">
        <f>[1]!s_is(A3488,61,"FY","YTD","20251231",1,"",100000000)</f>
        <v>-0.90376880010000005</v>
      </c>
      <c r="L3488" s="16">
        <f>[1]!s_is(A3488,61,"FY","YTD","20241231",1,"",100000000)</f>
        <v>-5.3890689374000003</v>
      </c>
      <c r="M3488" s="16">
        <f t="shared" si="163"/>
        <v>0.83229592892607707</v>
      </c>
      <c r="N3488" s="16">
        <f>[1]!s_fa_roe(A3488,"20251231")</f>
        <v>-14.1243</v>
      </c>
      <c r="O3488" s="16">
        <f>[1]!s_stmnote_rdexp(A3488,"20251231",1,10000)</f>
        <v>3853.69884</v>
      </c>
      <c r="P3488" s="20">
        <f t="shared" si="164"/>
        <v>8.6701020628779879E-2</v>
      </c>
      <c r="Q3488" s="16">
        <f>[1]!s_margin_tradingbalance(A3488,"",10000)</f>
        <v>4627.1449000000002</v>
      </c>
      <c r="R3488" s="16">
        <f>[1]!s_margin_seclendingbalance(A3488,"",10000)</f>
        <v>14.848000000000001</v>
      </c>
      <c r="S3488" s="17">
        <f>[1]!s_val_ev(A3488,"",100000000)</f>
        <v>44.113627057499997</v>
      </c>
      <c r="T3488" s="17">
        <f>[1]!share_freesharesmv(A3488,"",100000000)</f>
        <v>20.0085425358</v>
      </c>
      <c r="U3488" s="17">
        <f>[1]!s_dq_amount_btin(A3488,E3488,100000000)</f>
        <v>0.11086628</v>
      </c>
      <c r="V3488" s="17">
        <f>[1]!s_dq_turn(A3488,E3488)</f>
        <v>0.56499152698270272</v>
      </c>
      <c r="W3488" s="2">
        <f>[1]!s_pq_amount(A3488,"20260101","",100000000)</f>
        <v>28.69681812</v>
      </c>
      <c r="X3488" s="2">
        <f>[1]!s_pq_avgamount(A3488,"20260101","",100000000)</f>
        <v>0.26327356073394498</v>
      </c>
      <c r="Y3488" s="17">
        <f>[1]!s_ipo_dilutedpe(A3488)</f>
        <v>0</v>
      </c>
      <c r="Z3488" s="12">
        <f>[1]!s_ipo_collection_total(A3488,100000000)</f>
        <v>2.25</v>
      </c>
      <c r="AA3488" s="2">
        <f>[1]!s_val_pe_ttm(A3488,E3488)</f>
        <v>-48.682022094726563</v>
      </c>
      <c r="AB3488" s="5">
        <f>[1]!s_info_zjtxornot1(A3488,"")</f>
        <v>0</v>
      </c>
      <c r="AC3488" s="22" t="str">
        <f>[1]!s_info_nature1(A3488,"")</f>
        <v>民营企业</v>
      </c>
      <c r="AD3488" s="6" t="str">
        <f>[1]!s_info_city(A3488)</f>
        <v>石嘴山市</v>
      </c>
      <c r="AE3488" s="6" t="str">
        <f>[1]!s_info_province(A3488)</f>
        <v>宁夏回族自治区</v>
      </c>
      <c r="AF3488">
        <v>106.37617299999999</v>
      </c>
      <c r="AG3488">
        <v>39.013330000000003</v>
      </c>
    </row>
    <row r="3489" spans="1:33" x14ac:dyDescent="0.3">
      <c r="A3489" s="12" t="s">
        <v>7424</v>
      </c>
      <c r="B3489" s="12" t="s">
        <v>7425</v>
      </c>
      <c r="C3489" s="16" t="str">
        <f>[1]!s_info_mkt(A3489)</f>
        <v>主板</v>
      </c>
      <c r="D3489" s="16" t="str">
        <f>[1]!s_ipo_listeddate(A3489)</f>
        <v>2008-06-25</v>
      </c>
      <c r="E3489" s="16" t="str">
        <f>[1]!lastradeday_s("000002","")</f>
        <v>2026-06-22</v>
      </c>
      <c r="F3489" s="16" t="str">
        <f>[1]!s_info_industry_csrc2023(A3489,"",3)</f>
        <v>通用设备制造业</v>
      </c>
      <c r="G3489" s="16" t="str">
        <f>[1]!s_info_industry_csrc2023(A3489,"",1)</f>
        <v>制造业</v>
      </c>
      <c r="H3489" s="16">
        <f>[1]!s_is(A3489,83,"FY","YTD","20251231",1,"",100000000)</f>
        <v>23.2222726396</v>
      </c>
      <c r="I3489" s="16">
        <f>[1]!s_is(A3489,83,"FY","YTD","20241231",1,"",100000000)</f>
        <v>27.886860902600002</v>
      </c>
      <c r="J3489" s="16">
        <f t="shared" si="162"/>
        <v>-0.16726831604646852</v>
      </c>
      <c r="K3489" s="16">
        <f>[1]!s_is(A3489,61,"FY","YTD","20251231",1,"",100000000)</f>
        <v>4.1685743012999996</v>
      </c>
      <c r="L3489" s="16">
        <f>[1]!s_is(A3489,61,"FY","YTD","20241231",1,"",100000000)</f>
        <v>3.7724977145999996</v>
      </c>
      <c r="M3489" s="16">
        <f t="shared" si="163"/>
        <v>0.10499054384238275</v>
      </c>
      <c r="N3489" s="16">
        <f>[1]!s_fa_roe(A3489,"20251231")</f>
        <v>9.9474</v>
      </c>
      <c r="O3489" s="16">
        <f>[1]!s_stmnote_rdexp(A3489,"20251231",1,10000)</f>
        <v>9160.029751</v>
      </c>
      <c r="P3489" s="20">
        <f t="shared" si="164"/>
        <v>3.9445018552489879E-2</v>
      </c>
      <c r="Q3489" s="16">
        <f>[1]!s_margin_tradingbalance(A3489,"",10000)</f>
        <v>35162.555999999997</v>
      </c>
      <c r="R3489" s="16">
        <f>[1]!s_margin_seclendingbalance(A3489,"",10000)</f>
        <v>11.4192</v>
      </c>
      <c r="S3489" s="17">
        <f>[1]!s_val_ev(A3489,"",100000000)</f>
        <v>78.102819170000004</v>
      </c>
      <c r="T3489" s="17">
        <f>[1]!share_freesharesmv(A3489,"",100000000)</f>
        <v>57.015813270000002</v>
      </c>
      <c r="U3489" s="17">
        <f>[1]!s_dq_amount_btin(A3489,E3489,100000000)</f>
        <v>1.9846288999999999</v>
      </c>
      <c r="V3489" s="17">
        <f>[1]!s_dq_turn(A3489,E3489)</f>
        <v>3.3838619527526999</v>
      </c>
      <c r="W3489" s="2">
        <f>[1]!s_pq_amount(A3489,"20260101","",100000000)</f>
        <v>485.33532223999998</v>
      </c>
      <c r="X3489" s="2">
        <f>[1]!s_pq_avgamount(A3489,"20260101","",100000000)</f>
        <v>4.4121392930909087</v>
      </c>
      <c r="Y3489" s="17">
        <f>[1]!s_ipo_dilutedpe(A3489)</f>
        <v>22.49</v>
      </c>
      <c r="Z3489" s="12">
        <f>[1]!s_ipo_collection_total(A3489,100000000)</f>
        <v>2.8974199999999999</v>
      </c>
      <c r="AA3489" s="2">
        <f>[1]!s_val_pe_ttm(A3489,E3489)</f>
        <v>17.488353729248047</v>
      </c>
      <c r="AB3489" s="5">
        <f>[1]!s_info_zjtxornot1(A3489,"")</f>
        <v>1</v>
      </c>
      <c r="AC3489" s="22" t="str">
        <f>[1]!s_info_nature1(A3489,"")</f>
        <v>民营企业</v>
      </c>
      <c r="AD3489" s="6" t="str">
        <f>[1]!s_info_city(A3489)</f>
        <v>张家港市</v>
      </c>
      <c r="AE3489" s="6" t="str">
        <f>[1]!s_info_province(A3489)</f>
        <v>江苏省</v>
      </c>
      <c r="AF3489">
        <v>120.627279</v>
      </c>
      <c r="AG3489">
        <v>31.907812</v>
      </c>
    </row>
    <row r="3490" spans="1:33" x14ac:dyDescent="0.3">
      <c r="A3490" s="12" t="s">
        <v>7426</v>
      </c>
      <c r="B3490" s="12" t="s">
        <v>7427</v>
      </c>
      <c r="C3490" s="16" t="str">
        <f>[1]!s_info_mkt(A3490)</f>
        <v>主板</v>
      </c>
      <c r="D3490" s="16" t="str">
        <f>[1]!s_ipo_listeddate(A3490)</f>
        <v>2017-03-28</v>
      </c>
      <c r="E3490" s="16" t="str">
        <f>[1]!lastradeday_s("000002","")</f>
        <v>2026-06-22</v>
      </c>
      <c r="F3490" s="16" t="str">
        <f>[1]!s_info_industry_csrc2023(A3490,"",3)</f>
        <v>家具制造业</v>
      </c>
      <c r="G3490" s="16" t="str">
        <f>[1]!s_info_industry_csrc2023(A3490,"",1)</f>
        <v>制造业</v>
      </c>
      <c r="H3490" s="16">
        <f>[1]!s_is(A3490,83,"FY","YTD","20251231",1,"",100000000)</f>
        <v>172.32089820259998</v>
      </c>
      <c r="I3490" s="16">
        <f>[1]!s_is(A3490,83,"FY","YTD","20241231",1,"",100000000)</f>
        <v>189.24725414700001</v>
      </c>
      <c r="J3490" s="16">
        <f t="shared" si="162"/>
        <v>-8.9440430830517004E-2</v>
      </c>
      <c r="K3490" s="16">
        <f>[1]!s_is(A3490,61,"FY","YTD","20251231",1,"",100000000)</f>
        <v>19.967621493599999</v>
      </c>
      <c r="L3490" s="16">
        <f>[1]!s_is(A3490,61,"FY","YTD","20241231",1,"",100000000)</f>
        <v>25.991290181300002</v>
      </c>
      <c r="M3490" s="16">
        <f t="shared" si="163"/>
        <v>-0.23175720195813371</v>
      </c>
      <c r="N3490" s="16">
        <f>[1]!s_fa_roe(A3490,"20251231")</f>
        <v>10.558199999999999</v>
      </c>
      <c r="O3490" s="16">
        <f>[1]!s_stmnote_rdexp(A3490,"20251231",1,10000)</f>
        <v>90862.675923000003</v>
      </c>
      <c r="P3490" s="20">
        <f t="shared" si="164"/>
        <v>5.2728761787308898E-2</v>
      </c>
      <c r="Q3490" s="16">
        <f>[1]!s_margin_tradingbalance(A3490,"",10000)</f>
        <v>12848.312</v>
      </c>
      <c r="R3490" s="16">
        <f>[1]!s_margin_seclendingbalance(A3490,"",10000)</f>
        <v>332.57960000000003</v>
      </c>
      <c r="S3490" s="17">
        <f>[1]!s_val_ev(A3490,"",100000000)</f>
        <v>206.44190662630001</v>
      </c>
      <c r="T3490" s="17">
        <f>[1]!share_freesharesmv(A3490,"",100000000)</f>
        <v>52.995322455699998</v>
      </c>
      <c r="U3490" s="17">
        <f>[1]!s_dq_amount_btin(A3490,E3490,100000000)</f>
        <v>1.23047807</v>
      </c>
      <c r="V3490" s="17">
        <f>[1]!s_dq_turn(A3490,E3490)</f>
        <v>0.60844464514356456</v>
      </c>
      <c r="W3490" s="2">
        <f>[1]!s_pq_amount(A3490,"20260101","",100000000)</f>
        <v>172.44737831</v>
      </c>
      <c r="X3490" s="2">
        <f>[1]!s_pq_avgamount(A3490,"20260101","",100000000)</f>
        <v>1.5677034391818181</v>
      </c>
      <c r="Y3490" s="17">
        <f>[1]!s_ipo_dilutedpe(A3490)</f>
        <v>22.99</v>
      </c>
      <c r="Z3490" s="12">
        <f>[1]!s_ipo_collection_total(A3490,100000000)</f>
        <v>20.788208000000001</v>
      </c>
      <c r="AA3490" s="2">
        <f>[1]!s_val_pe_ttm(A3490,E3490)</f>
        <v>11.197672843933105</v>
      </c>
      <c r="AB3490" s="5">
        <f>[1]!s_info_zjtxornot1(A3490,"")</f>
        <v>0</v>
      </c>
      <c r="AC3490" s="22" t="str">
        <f>[1]!s_info_nature1(A3490,"")</f>
        <v>民营企业</v>
      </c>
      <c r="AD3490" s="6" t="str">
        <f>[1]!s_info_city(A3490)</f>
        <v>广州市</v>
      </c>
      <c r="AE3490" s="6" t="str">
        <f>[1]!s_info_province(A3490)</f>
        <v>广东省</v>
      </c>
      <c r="AF3490">
        <v>113.280637</v>
      </c>
      <c r="AG3490">
        <v>23.125177999999998</v>
      </c>
    </row>
    <row r="3491" spans="1:33" x14ac:dyDescent="0.3">
      <c r="A3491" s="12" t="s">
        <v>7428</v>
      </c>
      <c r="B3491" s="12" t="s">
        <v>7429</v>
      </c>
      <c r="C3491" s="16" t="str">
        <f>[1]!s_info_mkt(A3491)</f>
        <v>主板</v>
      </c>
      <c r="D3491" s="16" t="str">
        <f>[1]!s_ipo_listeddate(A3491)</f>
        <v>2000-09-19</v>
      </c>
      <c r="E3491" s="16" t="str">
        <f>[1]!lastradeday_s("000002","")</f>
        <v>2026-06-22</v>
      </c>
      <c r="F3491" s="16" t="str">
        <f>[1]!s_info_industry_csrc2023(A3491,"",3)</f>
        <v>黑色金属冶炼和压延加工业</v>
      </c>
      <c r="G3491" s="16" t="str">
        <f>[1]!s_info_industry_csrc2023(A3491,"",1)</f>
        <v>制造业</v>
      </c>
      <c r="H3491" s="16">
        <f>[1]!s_is(A3491,83,"FY","YTD","20251231",1,"",100000000)</f>
        <v>579.94436345680003</v>
      </c>
      <c r="I3491" s="16">
        <f>[1]!s_is(A3491,83,"FY","YTD","20241231",1,"",100000000)</f>
        <v>618.10635136129997</v>
      </c>
      <c r="J3491" s="16">
        <f t="shared" si="162"/>
        <v>-6.1740164650392337E-2</v>
      </c>
      <c r="K3491" s="16">
        <f>[1]!s_is(A3491,61,"FY","YTD","20251231",1,"",100000000)</f>
        <v>28.674350087199997</v>
      </c>
      <c r="L3491" s="16">
        <f>[1]!s_is(A3491,61,"FY","YTD","20241231",1,"",100000000)</f>
        <v>22.607633340100001</v>
      </c>
      <c r="M3491" s="16">
        <f t="shared" si="163"/>
        <v>0.26834815727213845</v>
      </c>
      <c r="N3491" s="16">
        <f>[1]!s_fa_roe(A3491,"20251231")</f>
        <v>10.670999999999999</v>
      </c>
      <c r="O3491" s="16">
        <f>[1]!s_stmnote_rdexp(A3491,"20251231",1,10000)</f>
        <v>233560.524179</v>
      </c>
      <c r="P3491" s="20">
        <f t="shared" si="164"/>
        <v>4.0272919075693005E-2</v>
      </c>
      <c r="Q3491" s="16">
        <f>[1]!s_margin_tradingbalance(A3491,"",10000)</f>
        <v>21699.317299999999</v>
      </c>
      <c r="R3491" s="16">
        <f>[1]!s_margin_seclendingbalance(A3491,"",10000)</f>
        <v>247.173</v>
      </c>
      <c r="S3491" s="17">
        <f>[1]!s_val_ev(A3491,"",100000000)</f>
        <v>289.75927751699999</v>
      </c>
      <c r="T3491" s="17">
        <f>[1]!share_freesharesmv(A3491,"",100000000)</f>
        <v>107.91263685</v>
      </c>
      <c r="U3491" s="17">
        <f>[1]!s_dq_amount_btin(A3491,E3491,100000000)</f>
        <v>1.63338546</v>
      </c>
      <c r="V3491" s="17">
        <f>[1]!s_dq_turn(A3491,E3491)</f>
        <v>0.57112842190287005</v>
      </c>
      <c r="W3491" s="2">
        <f>[1]!s_pq_amount(A3491,"20260101","",100000000)</f>
        <v>290.03967938</v>
      </c>
      <c r="X3491" s="2">
        <f>[1]!s_pq_avgamount(A3491,"20260101","",100000000)</f>
        <v>2.6367243579999999</v>
      </c>
      <c r="Y3491" s="17">
        <f>[1]!s_ipo_dilutedpe(A3491)</f>
        <v>20.84</v>
      </c>
      <c r="Z3491" s="12">
        <f>[1]!s_ipo_collection_total(A3491,100000000)</f>
        <v>7.7519999999999998</v>
      </c>
      <c r="AA3491" s="2">
        <f>[1]!s_val_pe_ttm(A3491,E3491)</f>
        <v>10.039802551269531</v>
      </c>
      <c r="AB3491" s="5">
        <f>[1]!s_info_zjtxornot1(A3491,"")</f>
        <v>1</v>
      </c>
      <c r="AC3491" s="22" t="str">
        <f>[1]!s_info_nature1(A3491,"")</f>
        <v>中央国有企业</v>
      </c>
      <c r="AD3491" s="6" t="str">
        <f>[1]!s_info_city(A3491)</f>
        <v>南京市</v>
      </c>
      <c r="AE3491" s="6" t="str">
        <f>[1]!s_info_province(A3491)</f>
        <v>江苏省</v>
      </c>
      <c r="AF3491">
        <v>118.767413</v>
      </c>
      <c r="AG3491">
        <v>32.041544000000002</v>
      </c>
    </row>
    <row r="3492" spans="1:33" x14ac:dyDescent="0.3">
      <c r="A3492" s="12" t="s">
        <v>7430</v>
      </c>
      <c r="B3492" s="12" t="s">
        <v>7431</v>
      </c>
      <c r="C3492" s="16" t="str">
        <f>[1]!s_info_mkt(A3492)</f>
        <v>主板</v>
      </c>
      <c r="D3492" s="16" t="str">
        <f>[1]!s_ipo_listeddate(A3492)</f>
        <v>2016-12-22</v>
      </c>
      <c r="E3492" s="16" t="str">
        <f>[1]!lastradeday_s("000002","")</f>
        <v>2026-06-22</v>
      </c>
      <c r="F3492" s="16" t="str">
        <f>[1]!s_info_industry_csrc2023(A3492,"",3)</f>
        <v>金属制品业</v>
      </c>
      <c r="G3492" s="16" t="str">
        <f>[1]!s_info_industry_csrc2023(A3492,"",1)</f>
        <v>制造业</v>
      </c>
      <c r="H3492" s="16">
        <f>[1]!s_is(A3492,83,"FY","YTD","20251231",1,"",100000000)</f>
        <v>41.823693990100004</v>
      </c>
      <c r="I3492" s="16">
        <f>[1]!s_is(A3492,83,"FY","YTD","20241231",1,"",100000000)</f>
        <v>46.185747583199998</v>
      </c>
      <c r="J3492" s="16">
        <f t="shared" si="162"/>
        <v>-9.4445880414560701E-2</v>
      </c>
      <c r="K3492" s="16">
        <f>[1]!s_is(A3492,61,"FY","YTD","20251231",1,"",100000000)</f>
        <v>1.0304098478000001</v>
      </c>
      <c r="L3492" s="16">
        <f>[1]!s_is(A3492,61,"FY","YTD","20241231",1,"",100000000)</f>
        <v>1.5470015752000001</v>
      </c>
      <c r="M3492" s="16">
        <f t="shared" si="163"/>
        <v>-0.33393096405426337</v>
      </c>
      <c r="N3492" s="16">
        <f>[1]!s_fa_roe(A3492,"20251231")</f>
        <v>5.3547000000000002</v>
      </c>
      <c r="O3492" s="16">
        <f>[1]!s_stmnote_rdexp(A3492,"20251231",1,10000)</f>
        <v>17091.784138999999</v>
      </c>
      <c r="P3492" s="20">
        <f t="shared" si="164"/>
        <v>4.0866271025810773E-2</v>
      </c>
      <c r="Q3492" s="16">
        <f>[1]!s_margin_tradingbalance(A3492,"",10000)</f>
        <v>0</v>
      </c>
      <c r="R3492" s="16">
        <f>[1]!s_margin_seclendingbalance(A3492,"",10000)</f>
        <v>0</v>
      </c>
      <c r="S3492" s="17">
        <f>[1]!s_val_ev(A3492,"",100000000)</f>
        <v>31.743419759999998</v>
      </c>
      <c r="T3492" s="17">
        <f>[1]!share_freesharesmv(A3492,"",100000000)</f>
        <v>12.6331514712</v>
      </c>
      <c r="U3492" s="17">
        <f>[1]!s_dq_amount_btin(A3492,E3492,100000000)</f>
        <v>0.49366510000000002</v>
      </c>
      <c r="V3492" s="17">
        <f>[1]!s_dq_turn(A3492,E3492)</f>
        <v>1.5958496086119232</v>
      </c>
      <c r="W3492" s="2">
        <f>[1]!s_pq_amount(A3492,"20260101","",100000000)</f>
        <v>120.50273729</v>
      </c>
      <c r="X3492" s="2">
        <f>[1]!s_pq_avgamount(A3492,"20260101","",100000000)</f>
        <v>1.0954794299090909</v>
      </c>
      <c r="Y3492" s="17">
        <f>[1]!s_ipo_dilutedpe(A3492)</f>
        <v>22.98</v>
      </c>
      <c r="Z3492" s="12">
        <f>[1]!s_ipo_collection_total(A3492,100000000)</f>
        <v>3.2389800000000002</v>
      </c>
      <c r="AA3492" s="2">
        <f>[1]!s_val_pe_ttm(A3492,E3492)</f>
        <v>31.216085433959961</v>
      </c>
      <c r="AB3492" s="5">
        <f>[1]!s_info_zjtxornot1(A3492,"")</f>
        <v>1</v>
      </c>
      <c r="AC3492" s="22" t="str">
        <f>[1]!s_info_nature1(A3492,"")</f>
        <v>民营企业</v>
      </c>
      <c r="AD3492" s="6" t="str">
        <f>[1]!s_info_city(A3492)</f>
        <v>胶州市</v>
      </c>
      <c r="AE3492" s="6" t="str">
        <f>[1]!s_info_province(A3492)</f>
        <v>山东省</v>
      </c>
      <c r="AF3492">
        <v>119.95942100000001</v>
      </c>
      <c r="AG3492">
        <v>36.248030999999997</v>
      </c>
    </row>
    <row r="3493" spans="1:33" x14ac:dyDescent="0.3">
      <c r="A3493" s="12" t="s">
        <v>7432</v>
      </c>
      <c r="B3493" s="12" t="s">
        <v>7433</v>
      </c>
      <c r="C3493" s="16" t="str">
        <f>[1]!s_info_mkt(A3493)</f>
        <v>主板</v>
      </c>
      <c r="D3493" s="16" t="str">
        <f>[1]!s_ipo_listeddate(A3493)</f>
        <v>2009-07-10</v>
      </c>
      <c r="E3493" s="16" t="str">
        <f>[1]!lastradeday_s("000002","")</f>
        <v>2026-06-22</v>
      </c>
      <c r="F3493" s="16" t="str">
        <f>[1]!s_info_industry_csrc2023(A3493,"",3)</f>
        <v>电气机械和器材制造业</v>
      </c>
      <c r="G3493" s="16" t="str">
        <f>[1]!s_info_industry_csrc2023(A3493,"",1)</f>
        <v>制造业</v>
      </c>
      <c r="H3493" s="16">
        <f>[1]!s_is(A3493,83,"FY","YTD","20251231",1,"",100000000)</f>
        <v>192.39902016330001</v>
      </c>
      <c r="I3493" s="16">
        <f>[1]!s_is(A3493,83,"FY","YTD","20241231",1,"",100000000)</f>
        <v>177.60670819020001</v>
      </c>
      <c r="J3493" s="16">
        <f t="shared" si="162"/>
        <v>8.3286899035698747E-2</v>
      </c>
      <c r="K3493" s="16">
        <f>[1]!s_is(A3493,61,"FY","YTD","20251231",1,"",100000000)</f>
        <v>3.4711353657999999</v>
      </c>
      <c r="L3493" s="16">
        <f>[1]!s_is(A3493,61,"FY","YTD","20241231",1,"",100000000)</f>
        <v>3.4116519437999999</v>
      </c>
      <c r="M3493" s="16">
        <f t="shared" si="163"/>
        <v>1.7435372359158534E-2</v>
      </c>
      <c r="N3493" s="16">
        <f>[1]!s_fa_roe(A3493,"20251231")</f>
        <v>5.8891</v>
      </c>
      <c r="O3493" s="16">
        <f>[1]!s_stmnote_rdexp(A3493,"20251231",1,10000)</f>
        <v>65292.976649000004</v>
      </c>
      <c r="P3493" s="20">
        <f t="shared" si="164"/>
        <v>3.3936231376637024E-2</v>
      </c>
      <c r="Q3493" s="16">
        <f>[1]!s_margin_tradingbalance(A3493,"",10000)</f>
        <v>73683.731199999995</v>
      </c>
      <c r="R3493" s="16">
        <f>[1]!s_margin_seclendingbalance(A3493,"",10000)</f>
        <v>228.86519999999999</v>
      </c>
      <c r="S3493" s="17">
        <f>[1]!s_val_ev(A3493,"",100000000)</f>
        <v>114.04931030879999</v>
      </c>
      <c r="T3493" s="17">
        <f>[1]!share_freesharesmv(A3493,"",100000000)</f>
        <v>84.387352034399996</v>
      </c>
      <c r="U3493" s="17">
        <f>[1]!s_dq_amount_btin(A3493,E3493,100000000)</f>
        <v>3.9758533100000002</v>
      </c>
      <c r="V3493" s="17">
        <f>[1]!s_dq_turn(A3493,E3493)</f>
        <v>3.6320441606008127</v>
      </c>
      <c r="W3493" s="2">
        <f>[1]!s_pq_amount(A3493,"20260101","",100000000)</f>
        <v>537.23263484999995</v>
      </c>
      <c r="X3493" s="2">
        <f>[1]!s_pq_avgamount(A3493,"20260101","",100000000)</f>
        <v>4.8839330440909094</v>
      </c>
      <c r="Y3493" s="17">
        <f>[1]!s_ipo_dilutedpe(A3493)</f>
        <v>30.88</v>
      </c>
      <c r="Z3493" s="12">
        <f>[1]!s_ipo_collection_total(A3493,100000000)</f>
        <v>5.75</v>
      </c>
      <c r="AA3493" s="2">
        <f>[1]!s_val_pe_ttm(A3493,E3493)</f>
        <v>34.716163635253906</v>
      </c>
      <c r="AB3493" s="5">
        <f>[1]!s_info_zjtxornot1(A3493,"")</f>
        <v>1</v>
      </c>
      <c r="AC3493" s="22" t="str">
        <f>[1]!s_info_nature1(A3493,"")</f>
        <v>地方国有企业</v>
      </c>
      <c r="AD3493" s="6" t="str">
        <f>[1]!s_info_city(A3493)</f>
        <v>杭州市</v>
      </c>
      <c r="AE3493" s="6" t="str">
        <f>[1]!s_info_province(A3493)</f>
        <v>浙江省</v>
      </c>
      <c r="AF3493">
        <v>120.153576</v>
      </c>
      <c r="AG3493">
        <v>30.287458999999998</v>
      </c>
    </row>
    <row r="3494" spans="1:33" x14ac:dyDescent="0.3">
      <c r="A3494" s="12" t="s">
        <v>209</v>
      </c>
      <c r="B3494" s="12" t="s">
        <v>210</v>
      </c>
      <c r="C3494" s="16" t="str">
        <f>[1]!s_info_mkt(A3494)</f>
        <v>北证</v>
      </c>
      <c r="D3494" s="16" t="str">
        <f>[1]!s_ipo_listeddate(A3494)</f>
        <v>2021-11-15</v>
      </c>
      <c r="E3494" s="16" t="str">
        <f>[1]!lastradeday_s("000002","")</f>
        <v>2026-06-22</v>
      </c>
      <c r="F3494" s="16" t="str">
        <f>[1]!s_info_industry_csrc2023(A3494,"",3)</f>
        <v>计算机、通信和其他电子设备制造业</v>
      </c>
      <c r="G3494" s="16" t="str">
        <f>[1]!s_info_industry_csrc2023(A3494,"",1)</f>
        <v>制造业</v>
      </c>
      <c r="H3494" s="16">
        <f>[1]!s_is(A3494,83,"FY","YTD","20251231",1,"",100000000)</f>
        <v>5.7687092975000001</v>
      </c>
      <c r="I3494" s="16">
        <f>[1]!s_is(A3494,83,"FY","YTD","20241231",1,"",100000000)</f>
        <v>5.2521930101000001</v>
      </c>
      <c r="J3494" s="16">
        <f t="shared" si="162"/>
        <v>9.8342975287986523E-2</v>
      </c>
      <c r="K3494" s="16">
        <f>[1]!s_is(A3494,61,"FY","YTD","20251231",1,"",100000000)</f>
        <v>9.6837320899999996E-2</v>
      </c>
      <c r="L3494" s="16">
        <f>[1]!s_is(A3494,61,"FY","YTD","20241231",1,"",100000000)</f>
        <v>5.9237434200000001E-2</v>
      </c>
      <c r="M3494" s="16">
        <f t="shared" si="163"/>
        <v>0.63473185845716451</v>
      </c>
      <c r="N3494" s="16">
        <f>[1]!s_fa_roe(A3494,"20251231")</f>
        <v>1.9008</v>
      </c>
      <c r="O3494" s="16">
        <f>[1]!s_stmnote_rdexp(A3494,"20251231",1,10000)</f>
        <v>2558.4050120000002</v>
      </c>
      <c r="P3494" s="20">
        <f t="shared" si="164"/>
        <v>4.434969557416843E-2</v>
      </c>
      <c r="Q3494" s="16">
        <f>[1]!s_margin_tradingbalance(A3494,"",10000)</f>
        <v>3958.3732</v>
      </c>
      <c r="R3494" s="16">
        <f>[1]!s_margin_seclendingbalance(A3494,"",10000)</f>
        <v>0</v>
      </c>
      <c r="S3494" s="17">
        <f>[1]!s_val_ev(A3494,"",100000000)</f>
        <v>31.458935199999999</v>
      </c>
      <c r="T3494" s="17">
        <f>[1]!share_freesharesmv(A3494,"",100000000)</f>
        <v>10.430501895000001</v>
      </c>
      <c r="U3494" s="17">
        <f>[1]!s_dq_amount_btin(A3494,E3494,100000000)</f>
        <v>2.1350509999999998</v>
      </c>
      <c r="V3494" s="17">
        <f>[1]!s_dq_turn(A3494,E3494)</f>
        <v>13.55820679969478</v>
      </c>
      <c r="W3494" s="2">
        <f>[1]!s_pq_amount(A3494,"20260101","",100000000)</f>
        <v>129.38648825000001</v>
      </c>
      <c r="X3494" s="2">
        <f>[1]!s_pq_avgamount(A3494,"20260101","",100000000)</f>
        <v>1.1762408022727273</v>
      </c>
      <c r="Y3494" s="17">
        <f>[1]!s_ipo_dilutedpe(A3494)</f>
        <v>29.37</v>
      </c>
      <c r="Z3494" s="12">
        <f>[1]!s_ipo_collection_total(A3494,100000000)</f>
        <v>2.5025119999999998</v>
      </c>
      <c r="AA3494" s="2">
        <f>[1]!s_val_pe_ttm(A3494,E3494)</f>
        <v>248.93240356445313</v>
      </c>
      <c r="AB3494" s="5">
        <f>[1]!s_info_zjtxornot1(A3494,"")</f>
        <v>1</v>
      </c>
      <c r="AC3494" s="22" t="str">
        <f>[1]!s_info_nature1(A3494,"")</f>
        <v>民营企业</v>
      </c>
      <c r="AD3494" s="6" t="str">
        <f>[1]!s_info_city(A3494)</f>
        <v>铜陵市</v>
      </c>
      <c r="AE3494" s="6" t="str">
        <f>[1]!s_info_province(A3494)</f>
        <v>安徽省</v>
      </c>
      <c r="AF3494">
        <v>117.816576</v>
      </c>
      <c r="AG3494">
        <v>30.929935</v>
      </c>
    </row>
    <row r="3495" spans="1:33" x14ac:dyDescent="0.3">
      <c r="A3495" s="12" t="s">
        <v>7434</v>
      </c>
      <c r="B3495" s="12" t="s">
        <v>7435</v>
      </c>
      <c r="C3495" s="16" t="str">
        <f>[1]!s_info_mkt(A3495)</f>
        <v>主板</v>
      </c>
      <c r="D3495" s="16" t="str">
        <f>[1]!s_ipo_listeddate(A3495)</f>
        <v>1993-11-19</v>
      </c>
      <c r="E3495" s="16" t="str">
        <f>[1]!lastradeday_s("000002","")</f>
        <v>2026-06-22</v>
      </c>
      <c r="F3495" s="16" t="str">
        <f>[1]!s_info_industry_csrc2023(A3495,"",3)</f>
        <v>房地产业</v>
      </c>
      <c r="G3495" s="16" t="str">
        <f>[1]!s_info_industry_csrc2023(A3495,"",1)</f>
        <v>房地产业</v>
      </c>
      <c r="H3495" s="16">
        <f>[1]!s_is(A3495,83,"FY","YTD","20251231",1,"",100000000)</f>
        <v>13.8540822797</v>
      </c>
      <c r="I3495" s="16">
        <f>[1]!s_is(A3495,83,"FY","YTD","20241231",1,"",100000000)</f>
        <v>6.6028106270000002</v>
      </c>
      <c r="J3495" s="16">
        <f t="shared" si="162"/>
        <v>1.0982098476440219</v>
      </c>
      <c r="K3495" s="16">
        <f>[1]!s_is(A3495,61,"FY","YTD","20251231",1,"",100000000)</f>
        <v>0.1439301274</v>
      </c>
      <c r="L3495" s="16">
        <f>[1]!s_is(A3495,61,"FY","YTD","20241231",1,"",100000000)</f>
        <v>6.35637691E-2</v>
      </c>
      <c r="M3495" s="16">
        <f t="shared" si="163"/>
        <v>1.2643422414672385</v>
      </c>
      <c r="N3495" s="16">
        <f>[1]!s_fa_roe(A3495,"20251231")</f>
        <v>1.5107999999999999</v>
      </c>
      <c r="O3495" s="16">
        <f>[1]!s_stmnote_rdexp(A3495,"20251231",1,10000)</f>
        <v>0</v>
      </c>
      <c r="P3495" s="20">
        <f t="shared" si="164"/>
        <v>0</v>
      </c>
      <c r="Q3495" s="16">
        <f>[1]!s_margin_tradingbalance(A3495,"",10000)</f>
        <v>16999.853899999998</v>
      </c>
      <c r="R3495" s="16">
        <f>[1]!s_margin_seclendingbalance(A3495,"",10000)</f>
        <v>0.83860000000000001</v>
      </c>
      <c r="S3495" s="17">
        <f>[1]!s_val_ev(A3495,"",100000000)</f>
        <v>21.105843839999999</v>
      </c>
      <c r="T3495" s="17">
        <f>[1]!share_freesharesmv(A3495,"",100000000)</f>
        <v>14.245338780000001</v>
      </c>
      <c r="U3495" s="17">
        <f>[1]!s_dq_amount_btin(A3495,E3495,100000000)</f>
        <v>0.57768056999999995</v>
      </c>
      <c r="V3495" s="17">
        <f>[1]!s_dq_turn(A3495,E3495)</f>
        <v>3.883449246134425</v>
      </c>
      <c r="W3495" s="2">
        <f>[1]!s_pq_amount(A3495,"20260101","",100000000)</f>
        <v>73.324321339999997</v>
      </c>
      <c r="X3495" s="2">
        <f>[1]!s_pq_avgamount(A3495,"20260101","",100000000)</f>
        <v>0.66658473945454544</v>
      </c>
      <c r="Y3495" s="17">
        <f>[1]!s_ipo_dilutedpe(A3495)</f>
        <v>0</v>
      </c>
      <c r="Z3495" s="12">
        <f>[1]!s_ipo_collection_total(A3495,100000000)</f>
        <v>0.25328800000000001</v>
      </c>
      <c r="AA3495" s="2">
        <f>[1]!s_val_pe_ttm(A3495,E3495)</f>
        <v>78.757049560546875</v>
      </c>
      <c r="AB3495" s="5">
        <f>[1]!s_info_zjtxornot1(A3495,"")</f>
        <v>0</v>
      </c>
      <c r="AC3495" s="22" t="str">
        <f>[1]!s_info_nature1(A3495,"")</f>
        <v>地方国有企业</v>
      </c>
      <c r="AD3495" s="6" t="str">
        <f>[1]!s_info_city(A3495)</f>
        <v>上海市</v>
      </c>
      <c r="AE3495" s="6" t="str">
        <f>[1]!s_info_province(A3495)</f>
        <v>上海</v>
      </c>
      <c r="AF3495">
        <v>121.472644</v>
      </c>
      <c r="AG3495">
        <v>31.231705999999999</v>
      </c>
    </row>
    <row r="3496" spans="1:33" x14ac:dyDescent="0.3">
      <c r="A3496" s="12" t="s">
        <v>7436</v>
      </c>
      <c r="B3496" s="12" t="s">
        <v>7437</v>
      </c>
      <c r="C3496" s="16" t="str">
        <f>[1]!s_info_mkt(A3496)</f>
        <v>主板</v>
      </c>
      <c r="D3496" s="16" t="str">
        <f>[1]!s_ipo_listeddate(A3496)</f>
        <v>2001-12-18</v>
      </c>
      <c r="E3496" s="16" t="str">
        <f>[1]!lastradeday_s("000002","")</f>
        <v>2026-06-22</v>
      </c>
      <c r="F3496" s="16" t="str">
        <f>[1]!s_info_industry_csrc2023(A3496,"",3)</f>
        <v>造纸和纸制品业</v>
      </c>
      <c r="G3496" s="16" t="str">
        <f>[1]!s_info_industry_csrc2023(A3496,"",1)</f>
        <v>制造业</v>
      </c>
      <c r="H3496" s="16">
        <f>[1]!s_is(A3496,83,"FY","YTD","20251231",1,"",100000000)</f>
        <v>287.7816873813</v>
      </c>
      <c r="I3496" s="16">
        <f>[1]!s_is(A3496,83,"FY","YTD","20241231",1,"",100000000)</f>
        <v>292.29256803760001</v>
      </c>
      <c r="J3496" s="16">
        <f t="shared" si="162"/>
        <v>-1.5432758645165912E-2</v>
      </c>
      <c r="K3496" s="16">
        <f>[1]!s_is(A3496,61,"FY","YTD","20251231",1,"",100000000)</f>
        <v>-11.356027493399999</v>
      </c>
      <c r="L3496" s="16">
        <f>[1]!s_is(A3496,61,"FY","YTD","20241231",1,"",100000000)</f>
        <v>-4.5064551619</v>
      </c>
      <c r="M3496" s="16">
        <f t="shared" si="163"/>
        <v>-1.5199468507775189</v>
      </c>
      <c r="N3496" s="16">
        <f>[1]!s_fa_roe(A3496,"20251231")</f>
        <v>-7.4713000000000003</v>
      </c>
      <c r="O3496" s="16">
        <f>[1]!s_stmnote_rdexp(A3496,"20251231",1,10000)</f>
        <v>86327.942836999995</v>
      </c>
      <c r="P3496" s="20">
        <f t="shared" si="164"/>
        <v>2.9997719320694193E-2</v>
      </c>
      <c r="Q3496" s="16">
        <f>[1]!s_margin_tradingbalance(A3496,"",10000)</f>
        <v>35623.8534</v>
      </c>
      <c r="R3496" s="16">
        <f>[1]!s_margin_seclendingbalance(A3496,"",10000)</f>
        <v>44.395400000000002</v>
      </c>
      <c r="S3496" s="17">
        <f>[1]!s_val_ev(A3496,"",100000000)</f>
        <v>85.781364961600005</v>
      </c>
      <c r="T3496" s="17">
        <f>[1]!share_freesharesmv(A3496,"",100000000)</f>
        <v>64.232359917600007</v>
      </c>
      <c r="U3496" s="17">
        <f>[1]!s_dq_amount_btin(A3496,E3496,100000000)</f>
        <v>1.5442524200000001</v>
      </c>
      <c r="V3496" s="17">
        <f>[1]!s_dq_turn(A3496,E3496)</f>
        <v>1.8255394279410302</v>
      </c>
      <c r="W3496" s="2">
        <f>[1]!s_pq_amount(A3496,"20260101","",100000000)</f>
        <v>174.93133890999999</v>
      </c>
      <c r="X3496" s="2">
        <f>[1]!s_pq_avgamount(A3496,"20260101","",100000000)</f>
        <v>1.5902848991818181</v>
      </c>
      <c r="Y3496" s="17">
        <f>[1]!s_ipo_dilutedpe(A3496)</f>
        <v>20</v>
      </c>
      <c r="Z3496" s="12">
        <f>[1]!s_ipo_collection_total(A3496,100000000)</f>
        <v>1.8360000000000001</v>
      </c>
      <c r="AA3496" s="2">
        <f>[1]!s_val_pe_ttm(A3496,E3496)</f>
        <v>-5.1494898796081543</v>
      </c>
      <c r="AB3496" s="5">
        <f>[1]!s_info_zjtxornot1(A3496,"")</f>
        <v>0</v>
      </c>
      <c r="AC3496" s="22" t="str">
        <f>[1]!s_info_nature1(A3496,"")</f>
        <v>民营企业</v>
      </c>
      <c r="AD3496" s="6" t="str">
        <f>[1]!s_info_city(A3496)</f>
        <v>马鞍山市</v>
      </c>
      <c r="AE3496" s="6" t="str">
        <f>[1]!s_info_province(A3496)</f>
        <v>安徽省</v>
      </c>
      <c r="AF3496">
        <v>118.50790600000001</v>
      </c>
      <c r="AG3496">
        <v>31.689361999999999</v>
      </c>
    </row>
    <row r="3497" spans="1:33" x14ac:dyDescent="0.3">
      <c r="A3497" s="12" t="s">
        <v>7438</v>
      </c>
      <c r="B3497" s="12" t="s">
        <v>7439</v>
      </c>
      <c r="C3497" s="16" t="str">
        <f>[1]!s_info_mkt(A3497)</f>
        <v>主板</v>
      </c>
      <c r="D3497" s="16" t="str">
        <f>[1]!s_ipo_listeddate(A3497)</f>
        <v>2012-06-12</v>
      </c>
      <c r="E3497" s="16" t="str">
        <f>[1]!lastradeday_s("000002","")</f>
        <v>2026-06-22</v>
      </c>
      <c r="F3497" s="16" t="str">
        <f>[1]!s_info_industry_csrc2023(A3497,"",3)</f>
        <v>道路运输业</v>
      </c>
      <c r="G3497" s="16" t="str">
        <f>[1]!s_info_industry_csrc2023(A3497,"",1)</f>
        <v>交通运输、仓储和邮政业</v>
      </c>
      <c r="H3497" s="16">
        <f>[1]!s_is(A3497,83,"FY","YTD","20251231",1,"",100000000)</f>
        <v>23.910420244600001</v>
      </c>
      <c r="I3497" s="16">
        <f>[1]!s_is(A3497,83,"FY","YTD","20241231",1,"",100000000)</f>
        <v>30.006427136100001</v>
      </c>
      <c r="J3497" s="16">
        <f t="shared" si="162"/>
        <v>-0.20315670585672774</v>
      </c>
      <c r="K3497" s="16">
        <f>[1]!s_is(A3497,61,"FY","YTD","20251231",1,"",100000000)</f>
        <v>-5.7834789394000001</v>
      </c>
      <c r="L3497" s="16">
        <f>[1]!s_is(A3497,61,"FY","YTD","20241231",1,"",100000000)</f>
        <v>-3.4846215716000004</v>
      </c>
      <c r="M3497" s="16">
        <f t="shared" si="163"/>
        <v>-0.65971507108143601</v>
      </c>
      <c r="N3497" s="16">
        <f>[1]!s_fa_roe(A3497,"20251231")</f>
        <v>-66.5167</v>
      </c>
      <c r="O3497" s="16">
        <f>[1]!s_stmnote_rdexp(A3497,"20251231",1,10000)</f>
        <v>2195.8218499999998</v>
      </c>
      <c r="P3497" s="20">
        <f t="shared" si="164"/>
        <v>9.1835351597214648E-3</v>
      </c>
      <c r="Q3497" s="16">
        <f>[1]!s_margin_tradingbalance(A3497,"",10000)</f>
        <v>0</v>
      </c>
      <c r="R3497" s="16">
        <f>[1]!s_margin_seclendingbalance(A3497,"",10000)</f>
        <v>0</v>
      </c>
      <c r="S3497" s="17">
        <f>[1]!s_val_ev(A3497,"",100000000)</f>
        <v>25.981429042800002</v>
      </c>
      <c r="T3497" s="17">
        <f>[1]!share_freesharesmv(A3497,"",100000000)</f>
        <v>18.419744989799998</v>
      </c>
      <c r="U3497" s="17">
        <f>[1]!s_dq_amount_btin(A3497,E3497,100000000)</f>
        <v>0.78797455999999999</v>
      </c>
      <c r="V3497" s="17">
        <f>[1]!s_dq_turn(A3497,E3497)</f>
        <v>3.08350345040783</v>
      </c>
      <c r="W3497" s="2">
        <f>[1]!s_pq_amount(A3497,"20260101","",100000000)</f>
        <v>273.39840702999999</v>
      </c>
      <c r="X3497" s="2">
        <f>[1]!s_pq_avgamount(A3497,"20260101","",100000000)</f>
        <v>2.485440063909091</v>
      </c>
      <c r="Y3497" s="17">
        <f>[1]!s_ipo_dilutedpe(A3497)</f>
        <v>22.08</v>
      </c>
      <c r="Z3497" s="12">
        <f>[1]!s_ipo_collection_total(A3497,100000000)</f>
        <v>4.24</v>
      </c>
      <c r="AA3497" s="2">
        <f>[1]!s_val_pe_ttm(A3497,E3497)</f>
        <v>-4.4105792045593262</v>
      </c>
      <c r="AB3497" s="5">
        <f>[1]!s_info_zjtxornot1(A3497,"")</f>
        <v>1</v>
      </c>
      <c r="AC3497" s="22" t="str">
        <f>[1]!s_info_nature1(A3497,"")</f>
        <v>地方国有企业</v>
      </c>
      <c r="AD3497" s="6" t="str">
        <f>[1]!s_info_city(A3497)</f>
        <v>龙岩市</v>
      </c>
      <c r="AE3497" s="6" t="str">
        <f>[1]!s_info_province(A3497)</f>
        <v>福建省</v>
      </c>
      <c r="AF3497">
        <v>117.02978</v>
      </c>
      <c r="AG3497">
        <v>25.091602999999999</v>
      </c>
    </row>
    <row r="3498" spans="1:33" x14ac:dyDescent="0.3">
      <c r="A3498" s="12" t="s">
        <v>7440</v>
      </c>
      <c r="B3498" s="12" t="s">
        <v>7441</v>
      </c>
      <c r="C3498" s="16" t="str">
        <f>[1]!s_info_mkt(A3498)</f>
        <v>主板</v>
      </c>
      <c r="D3498" s="16" t="str">
        <f>[1]!s_ipo_listeddate(A3498)</f>
        <v>2008-12-05</v>
      </c>
      <c r="E3498" s="16" t="str">
        <f>[1]!lastradeday_s("000002","")</f>
        <v>2026-06-22</v>
      </c>
      <c r="F3498" s="16" t="str">
        <f>[1]!s_info_industry_csrc2023(A3498,"",3)</f>
        <v>通用设备制造业</v>
      </c>
      <c r="G3498" s="16" t="str">
        <f>[1]!s_info_industry_csrc2023(A3498,"",1)</f>
        <v>制造业</v>
      </c>
      <c r="H3498" s="16">
        <f>[1]!s_is(A3498,83,"FY","YTD","20251231",1,"",100000000)</f>
        <v>1266.78586</v>
      </c>
      <c r="I3498" s="16">
        <f>[1]!s_is(A3498,83,"FY","YTD","20241231",1,"",100000000)</f>
        <v>1161.8611599999999</v>
      </c>
      <c r="J3498" s="16">
        <f t="shared" si="162"/>
        <v>9.0307433979460949E-2</v>
      </c>
      <c r="K3498" s="16">
        <f>[1]!s_is(A3498,61,"FY","YTD","20251231",1,"",100000000)</f>
        <v>12.062189999999999</v>
      </c>
      <c r="L3498" s="16">
        <f>[1]!s_is(A3498,61,"FY","YTD","20241231",1,"",100000000)</f>
        <v>7.5247999999999999</v>
      </c>
      <c r="M3498" s="16">
        <f t="shared" si="163"/>
        <v>0.60299144163300011</v>
      </c>
      <c r="N3498" s="16">
        <f>[1]!s_fa_roe(A3498,"20251231")</f>
        <v>2.2361</v>
      </c>
      <c r="O3498" s="16">
        <f>[1]!s_stmnote_rdexp(A3498,"20251231",1,10000)</f>
        <v>625100</v>
      </c>
      <c r="P3498" s="20">
        <f t="shared" si="164"/>
        <v>4.9345356601943759E-2</v>
      </c>
      <c r="Q3498" s="16">
        <f>[1]!s_margin_tradingbalance(A3498,"",10000)</f>
        <v>227372.32089999999</v>
      </c>
      <c r="R3498" s="16">
        <f>[1]!s_margin_seclendingbalance(A3498,"",10000)</f>
        <v>241.4742</v>
      </c>
      <c r="S3498" s="17">
        <f>[1]!s_val_ev(A3498,"",100000000)</f>
        <v>1035.7377317959522</v>
      </c>
      <c r="T3498" s="17">
        <f>[1]!share_freesharesmv(A3498,"",100000000)</f>
        <v>462.41119627440003</v>
      </c>
      <c r="U3498" s="17">
        <f>[1]!s_dq_amount_btin(A3498,E3498,100000000)</f>
        <v>11.67527104</v>
      </c>
      <c r="V3498" s="17">
        <f>[1]!s_dq_turn(A3498,E3498)</f>
        <v>1.2695472177483813</v>
      </c>
      <c r="W3498" s="2">
        <f>[1]!s_pq_amount(A3498,"20260101","",100000000)</f>
        <v>1960.6780345</v>
      </c>
      <c r="X3498" s="2">
        <f>[1]!s_pq_avgamount(A3498,"20260101","",100000000)</f>
        <v>17.824345768181818</v>
      </c>
      <c r="Y3498" s="17">
        <f>[1]!s_ipo_dilutedpe(A3498)</f>
        <v>19.920000000000002</v>
      </c>
      <c r="Z3498" s="12">
        <f>[1]!s_ipo_collection_total(A3498,100000000)</f>
        <v>0</v>
      </c>
      <c r="AA3498" s="2">
        <f>[1]!s_val_pe_ttm(A3498,E3498)</f>
        <v>89.325050354003906</v>
      </c>
      <c r="AB3498" s="5">
        <f>[1]!s_info_zjtxornot1(A3498,"")</f>
        <v>1</v>
      </c>
      <c r="AC3498" s="22" t="str">
        <f>[1]!s_info_nature1(A3498,"")</f>
        <v>地方国有企业</v>
      </c>
      <c r="AD3498" s="6" t="str">
        <f>[1]!s_info_city(A3498)</f>
        <v>上海市</v>
      </c>
      <c r="AE3498" s="6" t="str">
        <f>[1]!s_info_province(A3498)</f>
        <v>上海</v>
      </c>
      <c r="AF3498">
        <v>121.472644</v>
      </c>
      <c r="AG3498">
        <v>31.231705999999999</v>
      </c>
    </row>
    <row r="3499" spans="1:33" x14ac:dyDescent="0.3">
      <c r="A3499" s="12" t="s">
        <v>7442</v>
      </c>
      <c r="B3499" s="12" t="s">
        <v>7443</v>
      </c>
      <c r="C3499" s="16" t="str">
        <f>[1]!s_info_mkt(A3499)</f>
        <v>主板</v>
      </c>
      <c r="D3499" s="16" t="str">
        <f>[1]!s_ipo_listeddate(A3499)</f>
        <v>2017-12-15</v>
      </c>
      <c r="E3499" s="16" t="str">
        <f>[1]!lastradeday_s("000002","")</f>
        <v>2026-06-22</v>
      </c>
      <c r="F3499" s="16" t="str">
        <f>[1]!s_info_industry_csrc2023(A3499,"",3)</f>
        <v>电力、热力生产和供应业</v>
      </c>
      <c r="G3499" s="16" t="str">
        <f>[1]!s_info_industry_csrc2023(A3499,"",1)</f>
        <v>电力、热力、燃气及水生产和供应业</v>
      </c>
      <c r="H3499" s="16">
        <f>[1]!s_is(A3499,83,"FY","YTD","20251231",1,"",100000000)</f>
        <v>265.95330703950003</v>
      </c>
      <c r="I3499" s="16">
        <f>[1]!s_is(A3499,83,"FY","YTD","20241231",1,"",100000000)</f>
        <v>248.81606852659999</v>
      </c>
      <c r="J3499" s="16">
        <f t="shared" si="162"/>
        <v>6.887512777764182E-2</v>
      </c>
      <c r="K3499" s="16">
        <f>[1]!s_is(A3499,61,"FY","YTD","20251231",1,"",100000000)</f>
        <v>85.041382218199999</v>
      </c>
      <c r="L3499" s="16">
        <f>[1]!s_is(A3499,61,"FY","YTD","20241231",1,"",100000000)</f>
        <v>82.97028967060001</v>
      </c>
      <c r="M3499" s="16">
        <f t="shared" si="163"/>
        <v>2.4961857501310702E-2</v>
      </c>
      <c r="N3499" s="16">
        <f>[1]!s_fa_roe(A3499,"20251231")</f>
        <v>10.9335</v>
      </c>
      <c r="O3499" s="16">
        <f>[1]!s_stmnote_rdexp(A3499,"20251231",1,10000)</f>
        <v>13013.401421999999</v>
      </c>
      <c r="P3499" s="20">
        <f t="shared" si="164"/>
        <v>4.8931150986091018E-3</v>
      </c>
      <c r="Q3499" s="16">
        <f>[1]!s_margin_tradingbalance(A3499,"",10000)</f>
        <v>206093.8259</v>
      </c>
      <c r="R3499" s="16">
        <f>[1]!s_margin_seclendingbalance(A3499,"",10000)</f>
        <v>73.47</v>
      </c>
      <c r="S3499" s="17">
        <f>[1]!s_val_ev(A3499,"",100000000)</f>
        <v>1745.7335318809</v>
      </c>
      <c r="T3499" s="17">
        <f>[1]!share_freesharesmv(A3499,"",100000000)</f>
        <v>227.79353188089996</v>
      </c>
      <c r="U3499" s="17">
        <f>[1]!s_dq_amount_btin(A3499,E3499,100000000)</f>
        <v>4.0221958400000002</v>
      </c>
      <c r="V3499" s="17">
        <f>[1]!s_dq_turn(A3499,E3499)</f>
        <v>0.23375762796990288</v>
      </c>
      <c r="W3499" s="2">
        <f>[1]!s_pq_amount(A3499,"20260101","",100000000)</f>
        <v>339.72832632000001</v>
      </c>
      <c r="X3499" s="2">
        <f>[1]!s_pq_avgamount(A3499,"20260101","",100000000)</f>
        <v>3.088439330181818</v>
      </c>
      <c r="Y3499" s="17">
        <f>[1]!s_ipo_dilutedpe(A3499)</f>
        <v>76.86</v>
      </c>
      <c r="Z3499" s="12">
        <f>[1]!s_ipo_collection_total(A3499,100000000)</f>
        <v>39.06</v>
      </c>
      <c r="AA3499" s="2">
        <f>[1]!s_val_pe_ttm(A3499,E3499)</f>
        <v>20.443826675415039</v>
      </c>
      <c r="AB3499" s="5">
        <f>[1]!s_info_zjtxornot1(A3499,"")</f>
        <v>0</v>
      </c>
      <c r="AC3499" s="22" t="str">
        <f>[1]!s_info_nature1(A3499,"")</f>
        <v>中央国有企业</v>
      </c>
      <c r="AD3499" s="6" t="str">
        <f>[1]!s_info_city(A3499)</f>
        <v>昆明市</v>
      </c>
      <c r="AE3499" s="6" t="str">
        <f>[1]!s_info_province(A3499)</f>
        <v>云南省</v>
      </c>
      <c r="AF3499">
        <v>102.71225099999999</v>
      </c>
      <c r="AG3499">
        <v>25.040609</v>
      </c>
    </row>
    <row r="3500" spans="1:33" x14ac:dyDescent="0.3">
      <c r="A3500" s="12" t="s">
        <v>7444</v>
      </c>
      <c r="B3500" s="12" t="s">
        <v>7445</v>
      </c>
      <c r="C3500" s="16" t="str">
        <f>[1]!s_info_mkt(A3500)</f>
        <v>主板</v>
      </c>
      <c r="D3500" s="16" t="str">
        <f>[1]!s_ipo_listeddate(A3500)</f>
        <v>2010-05-06</v>
      </c>
      <c r="E3500" s="16" t="str">
        <f>[1]!lastradeday_s("000002","")</f>
        <v>2026-06-22</v>
      </c>
      <c r="F3500" s="16" t="str">
        <f>[1]!s_info_industry_csrc2023(A3500,"",3)</f>
        <v>化学原料和化学制品制造业</v>
      </c>
      <c r="G3500" s="16" t="str">
        <f>[1]!s_info_industry_csrc2023(A3500,"",1)</f>
        <v>制造业</v>
      </c>
      <c r="H3500" s="16">
        <f>[1]!s_is(A3500,83,"FY","YTD","20251231",1,"",100000000)</f>
        <v>23.728681266199999</v>
      </c>
      <c r="I3500" s="16">
        <f>[1]!s_is(A3500,83,"FY","YTD","20241231",1,"",100000000)</f>
        <v>26.170492285199998</v>
      </c>
      <c r="J3500" s="16">
        <f t="shared" si="162"/>
        <v>-9.3303977334079358E-2</v>
      </c>
      <c r="K3500" s="16">
        <f>[1]!s_is(A3500,61,"FY","YTD","20251231",1,"",100000000)</f>
        <v>0.54129212289999995</v>
      </c>
      <c r="L3500" s="16">
        <f>[1]!s_is(A3500,61,"FY","YTD","20241231",1,"",100000000)</f>
        <v>0.49262122460000002</v>
      </c>
      <c r="M3500" s="16">
        <f t="shared" si="163"/>
        <v>9.8799840261693694E-2</v>
      </c>
      <c r="N3500" s="16">
        <f>[1]!s_fa_roe(A3500,"20251231")</f>
        <v>1.4957</v>
      </c>
      <c r="O3500" s="16">
        <f>[1]!s_stmnote_rdexp(A3500,"20251231",1,10000)</f>
        <v>12958.253773</v>
      </c>
      <c r="P3500" s="20">
        <f t="shared" si="164"/>
        <v>5.4610088220360613E-2</v>
      </c>
      <c r="Q3500" s="16">
        <f>[1]!s_margin_tradingbalance(A3500,"",10000)</f>
        <v>0</v>
      </c>
      <c r="R3500" s="16">
        <f>[1]!s_margin_seclendingbalance(A3500,"",10000)</f>
        <v>0</v>
      </c>
      <c r="S3500" s="17">
        <f>[1]!s_val_ev(A3500,"",100000000)</f>
        <v>28.410157751800003</v>
      </c>
      <c r="T3500" s="17">
        <f>[1]!share_freesharesmv(A3500,"",100000000)</f>
        <v>23.622400512700001</v>
      </c>
      <c r="U3500" s="17">
        <f>[1]!s_dq_amount_btin(A3500,E3500,100000000)</f>
        <v>0.73132765</v>
      </c>
      <c r="V3500" s="17">
        <f>[1]!s_dq_turn(A3500,E3500)</f>
        <v>3.0228729276903898</v>
      </c>
      <c r="W3500" s="2">
        <f>[1]!s_pq_amount(A3500,"20260101","",100000000)</f>
        <v>112.15924639000001</v>
      </c>
      <c r="X3500" s="2">
        <f>[1]!s_pq_avgamount(A3500,"20260101","",100000000)</f>
        <v>1.0196295126363637</v>
      </c>
      <c r="Y3500" s="17">
        <f>[1]!s_ipo_dilutedpe(A3500)</f>
        <v>52.3</v>
      </c>
      <c r="Z3500" s="12">
        <f>[1]!s_ipo_collection_total(A3500,100000000)</f>
        <v>8.4</v>
      </c>
      <c r="AA3500" s="2">
        <f>[1]!s_val_pe_ttm(A3500,E3500)</f>
        <v>62.761112213134766</v>
      </c>
      <c r="AB3500" s="5">
        <f>[1]!s_info_zjtxornot1(A3500,"")</f>
        <v>1</v>
      </c>
      <c r="AC3500" s="22" t="str">
        <f>[1]!s_info_nature1(A3500,"")</f>
        <v>民营企业</v>
      </c>
      <c r="AD3500" s="6" t="str">
        <f>[1]!s_info_city(A3500)</f>
        <v>厦门市</v>
      </c>
      <c r="AE3500" s="6" t="str">
        <f>[1]!s_info_province(A3500)</f>
        <v>福建省</v>
      </c>
      <c r="AF3500">
        <v>118.11022</v>
      </c>
      <c r="AG3500">
        <v>24.490473999999999</v>
      </c>
    </row>
    <row r="3501" spans="1:33" x14ac:dyDescent="0.3">
      <c r="A3501" s="12" t="s">
        <v>7446</v>
      </c>
      <c r="B3501" s="12" t="s">
        <v>7447</v>
      </c>
      <c r="C3501" s="16" t="str">
        <f>[1]!s_info_mkt(A3501)</f>
        <v>主板</v>
      </c>
      <c r="D3501" s="16" t="str">
        <f>[1]!s_ipo_listeddate(A3501)</f>
        <v>1992-03-30</v>
      </c>
      <c r="E3501" s="16" t="str">
        <f>[1]!lastradeday_s("000002","")</f>
        <v>2026-06-22</v>
      </c>
      <c r="F3501" s="16" t="str">
        <f>[1]!s_info_industry_csrc2023(A3501,"",3)</f>
        <v>房地产业</v>
      </c>
      <c r="G3501" s="16" t="str">
        <f>[1]!s_info_industry_csrc2023(A3501,"",1)</f>
        <v>房地产业</v>
      </c>
      <c r="H3501" s="16">
        <f>[1]!s_is(A3501,83,"FY","YTD","20251231",1,"",100000000)</f>
        <v>23.8328825002</v>
      </c>
      <c r="I3501" s="16">
        <f>[1]!s_is(A3501,83,"FY","YTD","20241231",1,"",100000000)</f>
        <v>27.341588840500002</v>
      </c>
      <c r="J3501" s="16">
        <f t="shared" si="162"/>
        <v>-0.12832854596594234</v>
      </c>
      <c r="K3501" s="16">
        <f>[1]!s_is(A3501,61,"FY","YTD","20251231",1,"",100000000)</f>
        <v>0.3388511058</v>
      </c>
      <c r="L3501" s="16">
        <f>[1]!s_is(A3501,61,"FY","YTD","20241231",1,"",100000000)</f>
        <v>-11.1476492217</v>
      </c>
      <c r="M3501" s="16">
        <f t="shared" si="163"/>
        <v>1.0303966422930131</v>
      </c>
      <c r="N3501" s="16">
        <f>[1]!s_fa_roe(A3501,"20251231")</f>
        <v>1.0029999999999999</v>
      </c>
      <c r="O3501" s="16">
        <f>[1]!s_stmnote_rdexp(A3501,"20251231",1,10000)</f>
        <v>484.24222800000001</v>
      </c>
      <c r="P3501" s="20">
        <f t="shared" si="164"/>
        <v>2.0318240061643253E-3</v>
      </c>
      <c r="Q3501" s="16">
        <f>[1]!s_margin_tradingbalance(A3501,"",10000)</f>
        <v>0</v>
      </c>
      <c r="R3501" s="16">
        <f>[1]!s_margin_seclendingbalance(A3501,"",10000)</f>
        <v>0</v>
      </c>
      <c r="S3501" s="17">
        <f>[1]!s_val_ev(A3501,"",100000000)</f>
        <v>39.624194128216899</v>
      </c>
      <c r="T3501" s="17">
        <f>[1]!share_freesharesmv(A3501,"",100000000)</f>
        <v>13.484599258199999</v>
      </c>
      <c r="U3501" s="17">
        <f>[1]!s_dq_amount_btin(A3501,E3501,100000000)</f>
        <v>0.56838728000000005</v>
      </c>
      <c r="V3501" s="17">
        <f>[1]!s_dq_turn(A3501,E3501)</f>
        <v>1.5095857928579979</v>
      </c>
      <c r="W3501" s="2">
        <f>[1]!s_pq_amount(A3501,"20260101","",100000000)</f>
        <v>57.476436509999999</v>
      </c>
      <c r="X3501" s="2">
        <f>[1]!s_pq_avgamount(A3501,"20260101","",100000000)</f>
        <v>0.52251305918181823</v>
      </c>
      <c r="Y3501" s="17">
        <f>[1]!s_ipo_dilutedpe(A3501)</f>
        <v>14.99</v>
      </c>
      <c r="Z3501" s="12">
        <f>[1]!s_ipo_collection_total(A3501,100000000)</f>
        <v>1.494</v>
      </c>
      <c r="AA3501" s="2">
        <f>[1]!s_val_pe_ttm(A3501,E3501)</f>
        <v>2613.51513671875</v>
      </c>
      <c r="AB3501" s="5">
        <f>[1]!s_info_zjtxornot1(A3501,"")</f>
        <v>0</v>
      </c>
      <c r="AC3501" s="22" t="str">
        <f>[1]!s_info_nature1(A3501,"")</f>
        <v>地方国有企业</v>
      </c>
      <c r="AD3501" s="6" t="str">
        <f>[1]!s_info_city(A3501)</f>
        <v>深圳市</v>
      </c>
      <c r="AE3501" s="6" t="str">
        <f>[1]!s_info_province(A3501)</f>
        <v>广东省</v>
      </c>
      <c r="AF3501">
        <v>114.085947</v>
      </c>
      <c r="AG3501">
        <v>22.547000000000001</v>
      </c>
    </row>
    <row r="3502" spans="1:33" x14ac:dyDescent="0.3">
      <c r="A3502" s="12" t="s">
        <v>7448</v>
      </c>
      <c r="B3502" s="12" t="s">
        <v>7449</v>
      </c>
      <c r="C3502" s="16" t="str">
        <f>[1]!s_info_mkt(A3502)</f>
        <v>主板</v>
      </c>
      <c r="D3502" s="16" t="str">
        <f>[1]!s_ipo_listeddate(A3502)</f>
        <v>1996-04-30</v>
      </c>
      <c r="E3502" s="16" t="str">
        <f>[1]!lastradeday_s("000002","")</f>
        <v>2026-06-22</v>
      </c>
      <c r="F3502" s="16" t="str">
        <f>[1]!s_info_industry_csrc2023(A3502,"",3)</f>
        <v>橡胶和塑料制品业</v>
      </c>
      <c r="G3502" s="16" t="str">
        <f>[1]!s_info_industry_csrc2023(A3502,"",1)</f>
        <v>制造业</v>
      </c>
      <c r="H3502" s="16">
        <f>[1]!s_is(A3502,83,"FY","YTD","20251231",1,"",100000000)</f>
        <v>46.309955089500001</v>
      </c>
      <c r="I3502" s="16">
        <f>[1]!s_is(A3502,83,"FY","YTD","20241231",1,"",100000000)</f>
        <v>43.345780171800001</v>
      </c>
      <c r="J3502" s="16">
        <f t="shared" si="162"/>
        <v>6.8384394189043629E-2</v>
      </c>
      <c r="K3502" s="16">
        <f>[1]!s_is(A3502,61,"FY","YTD","20251231",1,"",100000000)</f>
        <v>-3.5973284241000001</v>
      </c>
      <c r="L3502" s="16">
        <f>[1]!s_is(A3502,61,"FY","YTD","20241231",1,"",100000000)</f>
        <v>-3.5582845842999999</v>
      </c>
      <c r="M3502" s="16">
        <f t="shared" si="163"/>
        <v>-1.0972657997134596E-2</v>
      </c>
      <c r="N3502" s="16">
        <f>[1]!s_fa_roe(A3502,"20251231")</f>
        <v>-25.7486</v>
      </c>
      <c r="O3502" s="16">
        <f>[1]!s_stmnote_rdexp(A3502,"20251231",1,10000)</f>
        <v>17800.646816</v>
      </c>
      <c r="P3502" s="20">
        <f t="shared" si="164"/>
        <v>3.8438056745246113E-2</v>
      </c>
      <c r="Q3502" s="16">
        <f>[1]!s_margin_tradingbalance(A3502,"",10000)</f>
        <v>0</v>
      </c>
      <c r="R3502" s="16">
        <f>[1]!s_margin_seclendingbalance(A3502,"",10000)</f>
        <v>0</v>
      </c>
      <c r="S3502" s="17">
        <f>[1]!s_val_ev(A3502,"",100000000)</f>
        <v>112.87182609780001</v>
      </c>
      <c r="T3502" s="17">
        <f>[1]!share_freesharesmv(A3502,"",100000000)</f>
        <v>22.1292923544</v>
      </c>
      <c r="U3502" s="17">
        <f>[1]!s_dq_amount_btin(A3502,E3502,100000000)</f>
        <v>0.73913761</v>
      </c>
      <c r="V3502" s="17">
        <f>[1]!s_dq_turn(A3502,E3502)</f>
        <v>1.996248235575246</v>
      </c>
      <c r="W3502" s="2">
        <f>[1]!s_pq_amount(A3502,"20260101","",100000000)</f>
        <v>161.54345432</v>
      </c>
      <c r="X3502" s="2">
        <f>[1]!s_pq_avgamount(A3502,"20260101","",100000000)</f>
        <v>1.4685768574545455</v>
      </c>
      <c r="Y3502" s="17">
        <f>[1]!s_ipo_dilutedpe(A3502)</f>
        <v>12.25</v>
      </c>
      <c r="Z3502" s="12">
        <f>[1]!s_ipo_collection_total(A3502,100000000)</f>
        <v>1.5680000000000001</v>
      </c>
      <c r="AA3502" s="2">
        <f>[1]!s_val_pe_ttm(A3502,E3502)</f>
        <v>-52.957042694091797</v>
      </c>
      <c r="AB3502" s="5">
        <f>[1]!s_info_zjtxornot1(A3502,"")</f>
        <v>0</v>
      </c>
      <c r="AC3502" s="22" t="str">
        <f>[1]!s_info_nature1(A3502,"")</f>
        <v>地方国有企业</v>
      </c>
      <c r="AD3502" s="6" t="str">
        <f>[1]!s_info_city(A3502)</f>
        <v>青岛市</v>
      </c>
      <c r="AE3502" s="6" t="str">
        <f>[1]!s_info_province(A3502)</f>
        <v>山东省</v>
      </c>
      <c r="AF3502">
        <v>120.35517299999999</v>
      </c>
      <c r="AG3502">
        <v>36.082982000000001</v>
      </c>
    </row>
    <row r="3503" spans="1:33" x14ac:dyDescent="0.3">
      <c r="A3503" s="12" t="s">
        <v>7450</v>
      </c>
      <c r="B3503" s="12" t="s">
        <v>7451</v>
      </c>
      <c r="C3503" s="16" t="str">
        <f>[1]!s_info_mkt(A3503)</f>
        <v>主板</v>
      </c>
      <c r="D3503" s="16" t="str">
        <f>[1]!s_ipo_listeddate(A3503)</f>
        <v>1996-06-26</v>
      </c>
      <c r="E3503" s="16" t="str">
        <f>[1]!lastradeday_s("000002","")</f>
        <v>2026-06-22</v>
      </c>
      <c r="F3503" s="16" t="str">
        <f>[1]!s_info_industry_csrc2023(A3503,"",3)</f>
        <v>房地产业</v>
      </c>
      <c r="G3503" s="16" t="str">
        <f>[1]!s_info_industry_csrc2023(A3503,"",1)</f>
        <v>房地产业</v>
      </c>
      <c r="H3503" s="16">
        <f>[1]!s_is(A3503,83,"FY","YTD","20251231",1,"",100000000)</f>
        <v>79.983652461700004</v>
      </c>
      <c r="I3503" s="16">
        <f>[1]!s_is(A3503,83,"FY","YTD","20241231",1,"",100000000)</f>
        <v>190.7488216966</v>
      </c>
      <c r="J3503" s="16">
        <f t="shared" si="162"/>
        <v>-0.58068599454354763</v>
      </c>
      <c r="K3503" s="16">
        <f>[1]!s_is(A3503,61,"FY","YTD","20251231",1,"",100000000)</f>
        <v>-53.842261845299994</v>
      </c>
      <c r="L3503" s="16">
        <f>[1]!s_is(A3503,61,"FY","YTD","20241231",1,"",100000000)</f>
        <v>-110.83720499520001</v>
      </c>
      <c r="M3503" s="16">
        <f t="shared" si="163"/>
        <v>0.51422212561538594</v>
      </c>
      <c r="N3503" s="16">
        <f>[1]!s_fa_roe(A3503,"20251231")</f>
        <v>-24.257000000000001</v>
      </c>
      <c r="O3503" s="16">
        <f>[1]!s_stmnote_rdexp(A3503,"20251231",1,10000)</f>
        <v>0</v>
      </c>
      <c r="P3503" s="20">
        <f t="shared" si="164"/>
        <v>0</v>
      </c>
      <c r="Q3503" s="16">
        <f>[1]!s_margin_tradingbalance(A3503,"",10000)</f>
        <v>34922.006300000001</v>
      </c>
      <c r="R3503" s="16">
        <f>[1]!s_margin_seclendingbalance(A3503,"",10000)</f>
        <v>78.578100000000006</v>
      </c>
      <c r="S3503" s="17">
        <f>[1]!s_val_ev(A3503,"",100000000)</f>
        <v>80.701107489000009</v>
      </c>
      <c r="T3503" s="17">
        <f>[1]!share_freesharesmv(A3503,"",100000000)</f>
        <v>39.560178870000001</v>
      </c>
      <c r="U3503" s="17">
        <f>[1]!s_dq_amount_btin(A3503,E3503,100000000)</f>
        <v>1.26407566</v>
      </c>
      <c r="V3503" s="17">
        <f>[1]!s_dq_turn(A3503,E3503)</f>
        <v>1.604035022124962</v>
      </c>
      <c r="W3503" s="2">
        <f>[1]!s_pq_amount(A3503,"20260101","",100000000)</f>
        <v>171.80169039</v>
      </c>
      <c r="X3503" s="2">
        <f>[1]!s_pq_avgamount(A3503,"20260101","",100000000)</f>
        <v>1.5618335490000002</v>
      </c>
      <c r="Y3503" s="17">
        <f>[1]!s_ipo_dilutedpe(A3503)</f>
        <v>0</v>
      </c>
      <c r="Z3503" s="12">
        <f>[1]!s_ipo_collection_total(A3503,100000000)</f>
        <v>1.1040000000000001</v>
      </c>
      <c r="AA3503" s="2">
        <f>[1]!s_val_pe_ttm(A3503,E3503)</f>
        <v>-1.7326948642730713</v>
      </c>
      <c r="AB3503" s="5">
        <f>[1]!s_info_zjtxornot1(A3503,"")</f>
        <v>0</v>
      </c>
      <c r="AC3503" s="22" t="str">
        <f>[1]!s_info_nature1(A3503,"")</f>
        <v>地方国有企业</v>
      </c>
      <c r="AD3503" s="6" t="str">
        <f>[1]!s_info_city(A3503)</f>
        <v>北京市</v>
      </c>
      <c r="AE3503" s="6" t="str">
        <f>[1]!s_info_province(A3503)</f>
        <v>北京</v>
      </c>
      <c r="AF3503">
        <v>116.40528500000001</v>
      </c>
      <c r="AG3503">
        <v>39.904989</v>
      </c>
    </row>
    <row r="3504" spans="1:33" x14ac:dyDescent="0.3">
      <c r="A3504" s="12" t="s">
        <v>7452</v>
      </c>
      <c r="B3504" s="12" t="s">
        <v>7453</v>
      </c>
      <c r="C3504" s="16" t="str">
        <f>[1]!s_info_mkt(A3504)</f>
        <v>主板</v>
      </c>
      <c r="D3504" s="16" t="str">
        <f>[1]!s_ipo_listeddate(A3504)</f>
        <v>1996-08-16</v>
      </c>
      <c r="E3504" s="16" t="str">
        <f>[1]!lastradeday_s("000002","")</f>
        <v>2026-06-22</v>
      </c>
      <c r="F3504" s="16" t="str">
        <f>[1]!s_info_industry_csrc2023(A3504,"",3)</f>
        <v>零售业</v>
      </c>
      <c r="G3504" s="16" t="str">
        <f>[1]!s_info_industry_csrc2023(A3504,"",1)</f>
        <v>批发和零售业</v>
      </c>
      <c r="H3504" s="16">
        <f>[1]!s_is(A3504,83,"FY","YTD","20251231",1,"",100000000)</f>
        <v>19.578442505000002</v>
      </c>
      <c r="I3504" s="16">
        <f>[1]!s_is(A3504,83,"FY","YTD","20241231",1,"",100000000)</f>
        <v>20.825203150499998</v>
      </c>
      <c r="J3504" s="16">
        <f t="shared" si="162"/>
        <v>-5.9867874348686123E-2</v>
      </c>
      <c r="K3504" s="16">
        <f>[1]!s_is(A3504,61,"FY","YTD","20251231",1,"",100000000)</f>
        <v>1.229575394</v>
      </c>
      <c r="L3504" s="16">
        <f>[1]!s_is(A3504,61,"FY","YTD","20241231",1,"",100000000)</f>
        <v>1.5025758693</v>
      </c>
      <c r="M3504" s="16">
        <f t="shared" si="163"/>
        <v>-0.18168831330106597</v>
      </c>
      <c r="N3504" s="16">
        <f>[1]!s_fa_roe(A3504,"20251231")</f>
        <v>3.5893000000000002</v>
      </c>
      <c r="O3504" s="16">
        <f>[1]!s_stmnote_rdexp(A3504,"20251231",1,10000)</f>
        <v>0</v>
      </c>
      <c r="P3504" s="20">
        <f t="shared" si="164"/>
        <v>0</v>
      </c>
      <c r="Q3504" s="16">
        <f>[1]!s_margin_tradingbalance(A3504,"",10000)</f>
        <v>0</v>
      </c>
      <c r="R3504" s="16">
        <f>[1]!s_margin_seclendingbalance(A3504,"",10000)</f>
        <v>0</v>
      </c>
      <c r="S3504" s="17">
        <f>[1]!s_val_ev(A3504,"",100000000)</f>
        <v>25.928892643499999</v>
      </c>
      <c r="T3504" s="17">
        <f>[1]!share_freesharesmv(A3504,"",100000000)</f>
        <v>14.434505156699998</v>
      </c>
      <c r="U3504" s="17">
        <f>[1]!s_dq_amount_btin(A3504,E3504,100000000)</f>
        <v>0.34999416</v>
      </c>
      <c r="V3504" s="17">
        <f>[1]!s_dq_turn(A3504,E3504)</f>
        <v>1.3755957684117055</v>
      </c>
      <c r="W3504" s="2">
        <f>[1]!s_pq_amount(A3504,"20260101","",100000000)</f>
        <v>61.733067869999999</v>
      </c>
      <c r="X3504" s="2">
        <f>[1]!s_pq_avgamount(A3504,"20260101","",100000000)</f>
        <v>0.56120970790909086</v>
      </c>
      <c r="Y3504" s="17">
        <f>[1]!s_ipo_dilutedpe(A3504)</f>
        <v>0</v>
      </c>
      <c r="Z3504" s="12">
        <f>[1]!s_ipo_collection_total(A3504,100000000)</f>
        <v>0.91200000000000003</v>
      </c>
      <c r="AA3504" s="2">
        <f>[1]!s_val_pe_ttm(A3504,E3504)</f>
        <v>18.189163208007813</v>
      </c>
      <c r="AB3504" s="5">
        <f>[1]!s_info_zjtxornot1(A3504,"")</f>
        <v>0</v>
      </c>
      <c r="AC3504" s="22" t="str">
        <f>[1]!s_info_nature1(A3504,"")</f>
        <v>地方国有企业</v>
      </c>
      <c r="AD3504" s="6" t="str">
        <f>[1]!s_info_city(A3504)</f>
        <v>长沙市</v>
      </c>
      <c r="AE3504" s="6" t="str">
        <f>[1]!s_info_province(A3504)</f>
        <v>湖南省</v>
      </c>
      <c r="AF3504">
        <v>112.98227900000001</v>
      </c>
      <c r="AG3504">
        <v>28.194089999999999</v>
      </c>
    </row>
    <row r="3505" spans="1:33" x14ac:dyDescent="0.3">
      <c r="A3505" s="12" t="s">
        <v>7454</v>
      </c>
      <c r="B3505" s="12" t="s">
        <v>7455</v>
      </c>
      <c r="C3505" s="16" t="str">
        <f>[1]!s_info_mkt(A3505)</f>
        <v>主板</v>
      </c>
      <c r="D3505" s="16" t="str">
        <f>[1]!s_ipo_listeddate(A3505)</f>
        <v>2019-06-19</v>
      </c>
      <c r="E3505" s="16" t="str">
        <f>[1]!lastradeday_s("000002","")</f>
        <v>2026-06-22</v>
      </c>
      <c r="F3505" s="16" t="str">
        <f>[1]!s_info_industry_csrc2023(A3505,"",3)</f>
        <v>食品制造业</v>
      </c>
      <c r="G3505" s="16" t="str">
        <f>[1]!s_info_industry_csrc2023(A3505,"",1)</f>
        <v>制造业</v>
      </c>
      <c r="H3505" s="16">
        <f>[1]!s_is(A3505,83,"FY","YTD","20251231",1,"",100000000)</f>
        <v>22.395510919899998</v>
      </c>
      <c r="I3505" s="16">
        <f>[1]!s_is(A3505,83,"FY","YTD","20241231",1,"",100000000)</f>
        <v>18.961275729699999</v>
      </c>
      <c r="J3505" s="16">
        <f t="shared" si="162"/>
        <v>0.18111836139911119</v>
      </c>
      <c r="K3505" s="16">
        <f>[1]!s_is(A3505,61,"FY","YTD","20251231",1,"",100000000)</f>
        <v>1.7171373658000002</v>
      </c>
      <c r="L3505" s="16">
        <f>[1]!s_is(A3505,61,"FY","YTD","20241231",1,"",100000000)</f>
        <v>1.3318613562999999</v>
      </c>
      <c r="M3505" s="16">
        <f t="shared" si="163"/>
        <v>0.28927636324723982</v>
      </c>
      <c r="N3505" s="16">
        <f>[1]!s_fa_roe(A3505,"20251231")</f>
        <v>10.9924</v>
      </c>
      <c r="O3505" s="16">
        <f>[1]!s_stmnote_rdexp(A3505,"20251231",1,10000)</f>
        <v>1210.8918900000001</v>
      </c>
      <c r="P3505" s="20">
        <f t="shared" si="164"/>
        <v>5.4068509279868084E-3</v>
      </c>
      <c r="Q3505" s="16">
        <f>[1]!s_margin_tradingbalance(A3505,"",10000)</f>
        <v>0</v>
      </c>
      <c r="R3505" s="16">
        <f>[1]!s_margin_seclendingbalance(A3505,"",10000)</f>
        <v>0</v>
      </c>
      <c r="S3505" s="17">
        <f>[1]!s_val_ev(A3505,"",100000000)</f>
        <v>65.322038550999991</v>
      </c>
      <c r="T3505" s="17">
        <f>[1]!share_freesharesmv(A3505,"",100000000)</f>
        <v>30.348920096000001</v>
      </c>
      <c r="U3505" s="17">
        <f>[1]!s_dq_amount_btin(A3505,E3505,100000000)</f>
        <v>0.62122626999999997</v>
      </c>
      <c r="V3505" s="17">
        <f>[1]!s_dq_turn(A3505,E3505)</f>
        <v>0.95653472623083968</v>
      </c>
      <c r="W3505" s="2">
        <f>[1]!s_pq_amount(A3505,"20260101","",100000000)</f>
        <v>87.251535599999997</v>
      </c>
      <c r="X3505" s="2">
        <f>[1]!s_pq_avgamount(A3505,"20260101","",100000000)</f>
        <v>0.79319577818181808</v>
      </c>
      <c r="Y3505" s="17">
        <f>[1]!s_ipo_dilutedpe(A3505)</f>
        <v>22.99</v>
      </c>
      <c r="Z3505" s="12">
        <f>[1]!s_ipo_collection_total(A3505,100000000)</f>
        <v>7.3319999999999999</v>
      </c>
      <c r="AA3505" s="2">
        <f>[1]!s_val_pe_ttm(A3505,E3505)</f>
        <v>29.891317367553711</v>
      </c>
      <c r="AB3505" s="5">
        <f>[1]!s_info_zjtxornot1(A3505,"")</f>
        <v>0</v>
      </c>
      <c r="AC3505" s="22" t="str">
        <f>[1]!s_info_nature1(A3505,"")</f>
        <v>民营企业</v>
      </c>
      <c r="AD3505" s="6" t="str">
        <f>[1]!s_info_city(A3505)</f>
        <v>桂林市</v>
      </c>
      <c r="AE3505" s="6" t="str">
        <f>[1]!s_info_province(A3505)</f>
        <v>广西壮族自治区</v>
      </c>
      <c r="AF3505">
        <v>110.299121</v>
      </c>
      <c r="AG3505">
        <v>25.274215000000002</v>
      </c>
    </row>
    <row r="3506" spans="1:33" x14ac:dyDescent="0.3">
      <c r="A3506" s="12" t="s">
        <v>7456</v>
      </c>
      <c r="B3506" s="12" t="s">
        <v>7457</v>
      </c>
      <c r="C3506" s="16" t="str">
        <f>[1]!s_info_mkt(A3506)</f>
        <v>主板</v>
      </c>
      <c r="D3506" s="16" t="str">
        <f>[1]!s_ipo_listeddate(A3506)</f>
        <v>2020-10-19</v>
      </c>
      <c r="E3506" s="16" t="str">
        <f>[1]!lastradeday_s("000002","")</f>
        <v>2026-06-22</v>
      </c>
      <c r="F3506" s="16" t="str">
        <f>[1]!s_info_industry_csrc2023(A3506,"",3)</f>
        <v>非金属矿物制品业</v>
      </c>
      <c r="G3506" s="16" t="str">
        <f>[1]!s_info_industry_csrc2023(A3506,"",1)</f>
        <v>制造业</v>
      </c>
      <c r="H3506" s="16">
        <f>[1]!s_is(A3506,83,"FY","YTD","20251231",1,"",100000000)</f>
        <v>60.619320677399998</v>
      </c>
      <c r="I3506" s="16">
        <f>[1]!s_is(A3506,83,"FY","YTD","20241231",1,"",100000000)</f>
        <v>64.694910451699997</v>
      </c>
      <c r="J3506" s="16">
        <f t="shared" si="162"/>
        <v>-6.2997069566125385E-2</v>
      </c>
      <c r="K3506" s="16">
        <f>[1]!s_is(A3506,61,"FY","YTD","20251231",1,"",100000000)</f>
        <v>3.5194267329000004</v>
      </c>
      <c r="L3506" s="16">
        <f>[1]!s_is(A3506,61,"FY","YTD","20241231",1,"",100000000)</f>
        <v>3.2846197967999999</v>
      </c>
      <c r="M3506" s="16">
        <f t="shared" si="163"/>
        <v>7.1486793183417524E-2</v>
      </c>
      <c r="N3506" s="16">
        <f>[1]!s_fa_roe(A3506,"20251231")</f>
        <v>4.6120000000000001</v>
      </c>
      <c r="O3506" s="16">
        <f>[1]!s_stmnote_rdexp(A3506,"20251231",1,10000)</f>
        <v>21717.940881999999</v>
      </c>
      <c r="P3506" s="20">
        <f t="shared" si="164"/>
        <v>3.5826763875460008E-2</v>
      </c>
      <c r="Q3506" s="16">
        <f>[1]!s_margin_tradingbalance(A3506,"",10000)</f>
        <v>0</v>
      </c>
      <c r="R3506" s="16">
        <f>[1]!s_margin_seclendingbalance(A3506,"",10000)</f>
        <v>0</v>
      </c>
      <c r="S3506" s="17">
        <f>[1]!s_val_ev(A3506,"",100000000)</f>
        <v>54.493812541800004</v>
      </c>
      <c r="T3506" s="17">
        <f>[1]!share_freesharesmv(A3506,"",100000000)</f>
        <v>22.076967517500005</v>
      </c>
      <c r="U3506" s="17">
        <f>[1]!s_dq_amount_btin(A3506,E3506,100000000)</f>
        <v>0.34212321000000001</v>
      </c>
      <c r="V3506" s="17">
        <f>[1]!s_dq_turn(A3506,E3506)</f>
        <v>0.65013383989896456</v>
      </c>
      <c r="W3506" s="2">
        <f>[1]!s_pq_amount(A3506,"20260101","",100000000)</f>
        <v>66.606671230000003</v>
      </c>
      <c r="X3506" s="2">
        <f>[1]!s_pq_avgamount(A3506,"20260101","",100000000)</f>
        <v>0.60551519300000001</v>
      </c>
      <c r="Y3506" s="17">
        <f>[1]!s_ipo_dilutedpe(A3506)</f>
        <v>18.52</v>
      </c>
      <c r="Z3506" s="12">
        <f>[1]!s_ipo_collection_total(A3506,100000000)</f>
        <v>16.230499999999999</v>
      </c>
      <c r="AA3506" s="2">
        <f>[1]!s_val_pe_ttm(A3506,E3506)</f>
        <v>16.393585205078125</v>
      </c>
      <c r="AB3506" s="5">
        <f>[1]!s_info_zjtxornot1(A3506,"")</f>
        <v>0</v>
      </c>
      <c r="AC3506" s="22" t="str">
        <f>[1]!s_info_nature1(A3506,"")</f>
        <v>民营企业</v>
      </c>
      <c r="AD3506" s="6" t="str">
        <f>[1]!s_info_city(A3506)</f>
        <v>清远市</v>
      </c>
      <c r="AE3506" s="6" t="str">
        <f>[1]!s_info_province(A3506)</f>
        <v>广东省</v>
      </c>
      <c r="AF3506">
        <v>113.051227</v>
      </c>
      <c r="AG3506">
        <v>23.685022</v>
      </c>
    </row>
    <row r="3507" spans="1:33" x14ac:dyDescent="0.3">
      <c r="A3507" s="12" t="s">
        <v>7458</v>
      </c>
      <c r="B3507" s="12" t="s">
        <v>7459</v>
      </c>
      <c r="C3507" s="16" t="str">
        <f>[1]!s_info_mkt(A3507)</f>
        <v>主板</v>
      </c>
      <c r="D3507" s="16" t="str">
        <f>[1]!s_ipo_listeddate(A3507)</f>
        <v>1995-12-20</v>
      </c>
      <c r="E3507" s="16" t="str">
        <f>[1]!lastradeday_s("000002","")</f>
        <v>2026-06-22</v>
      </c>
      <c r="F3507" s="16" t="str">
        <f>[1]!s_info_industry_csrc2023(A3507,"",3)</f>
        <v>电气机械和器材制造业</v>
      </c>
      <c r="G3507" s="16" t="str">
        <f>[1]!s_info_industry_csrc2023(A3507,"",1)</f>
        <v>制造业</v>
      </c>
      <c r="H3507" s="16">
        <f>[1]!s_is(A3507,83,"FY","YTD","20251231",1,"",100000000)</f>
        <v>5.1255193401999994</v>
      </c>
      <c r="I3507" s="16">
        <f>[1]!s_is(A3507,83,"FY","YTD","20241231",1,"",100000000)</f>
        <v>4.2219765473999997</v>
      </c>
      <c r="J3507" s="16">
        <f t="shared" si="162"/>
        <v>0.21400942962518932</v>
      </c>
      <c r="K3507" s="16">
        <f>[1]!s_is(A3507,61,"FY","YTD","20251231",1,"",100000000)</f>
        <v>-1.85900596E-2</v>
      </c>
      <c r="L3507" s="16">
        <f>[1]!s_is(A3507,61,"FY","YTD","20241231",1,"",100000000)</f>
        <v>-9.3426099499999998E-2</v>
      </c>
      <c r="M3507" s="16">
        <f t="shared" si="163"/>
        <v>0.80101856227017165</v>
      </c>
      <c r="N3507" s="16">
        <f>[1]!s_fa_roe(A3507,"20251231")</f>
        <v>-0.57389999999999997</v>
      </c>
      <c r="O3507" s="16">
        <f>[1]!s_stmnote_rdexp(A3507,"20251231",1,10000)</f>
        <v>2263.2835869999999</v>
      </c>
      <c r="P3507" s="20">
        <f t="shared" si="164"/>
        <v>4.4157156314850343E-2</v>
      </c>
      <c r="Q3507" s="16">
        <f>[1]!s_margin_tradingbalance(A3507,"",10000)</f>
        <v>0</v>
      </c>
      <c r="R3507" s="16">
        <f>[1]!s_margin_seclendingbalance(A3507,"",10000)</f>
        <v>0</v>
      </c>
      <c r="S3507" s="17">
        <f>[1]!s_val_ev(A3507,"",100000000)</f>
        <v>29.518944000000001</v>
      </c>
      <c r="T3507" s="17">
        <f>[1]!share_freesharesmv(A3507,"",100000000)</f>
        <v>20.954523842</v>
      </c>
      <c r="U3507" s="17">
        <f>[1]!s_dq_amount_btin(A3507,E3507,100000000)</f>
        <v>1.292281</v>
      </c>
      <c r="V3507" s="17">
        <f>[1]!s_dq_turn(A3507,E3507)</f>
        <v>4.466813117840891</v>
      </c>
      <c r="W3507" s="2">
        <f>[1]!s_pq_amount(A3507,"20260101","",100000000)</f>
        <v>312.33647210999999</v>
      </c>
      <c r="X3507" s="2">
        <f>[1]!s_pq_avgamount(A3507,"20260101","",100000000)</f>
        <v>2.8394224737272729</v>
      </c>
      <c r="Y3507" s="17">
        <f>[1]!s_ipo_dilutedpe(A3507)</f>
        <v>0</v>
      </c>
      <c r="Z3507" s="12">
        <f>[1]!s_ipo_collection_total(A3507,100000000)</f>
        <v>0</v>
      </c>
      <c r="AA3507" s="2">
        <f>[1]!s_val_pe_ttm(A3507,E3507)</f>
        <v>-295.93634033203125</v>
      </c>
      <c r="AB3507" s="5">
        <f>[1]!s_info_zjtxornot1(A3507,"")</f>
        <v>1</v>
      </c>
      <c r="AC3507" s="22" t="str">
        <f>[1]!s_info_nature1(A3507,"")</f>
        <v>公众企业</v>
      </c>
      <c r="AD3507" s="6" t="str">
        <f>[1]!s_info_city(A3507)</f>
        <v>成都市</v>
      </c>
      <c r="AE3507" s="6" t="str">
        <f>[1]!s_info_province(A3507)</f>
        <v>四川省</v>
      </c>
      <c r="AF3507">
        <v>104.065735</v>
      </c>
      <c r="AG3507">
        <v>30.659462000000001</v>
      </c>
    </row>
    <row r="3508" spans="1:33" x14ac:dyDescent="0.3">
      <c r="A3508" s="12" t="s">
        <v>7460</v>
      </c>
      <c r="B3508" s="12" t="s">
        <v>7461</v>
      </c>
      <c r="C3508" s="16" t="str">
        <f>[1]!s_info_mkt(A3508)</f>
        <v>主板</v>
      </c>
      <c r="D3508" s="16" t="str">
        <f>[1]!s_ipo_listeddate(A3508)</f>
        <v>2009-12-30</v>
      </c>
      <c r="E3508" s="16" t="str">
        <f>[1]!lastradeday_s("000002","")</f>
        <v>2026-06-22</v>
      </c>
      <c r="F3508" s="16" t="str">
        <f>[1]!s_info_industry_csrc2023(A3508,"",3)</f>
        <v>汽车制造业</v>
      </c>
      <c r="G3508" s="16" t="str">
        <f>[1]!s_info_industry_csrc2023(A3508,"",1)</f>
        <v>制造业</v>
      </c>
      <c r="H3508" s="16">
        <f>[1]!s_is(A3508,83,"FY","YTD","20251231",1,"",100000000)</f>
        <v>38.416899244200003</v>
      </c>
      <c r="I3508" s="16">
        <f>[1]!s_is(A3508,83,"FY","YTD","20241231",1,"",100000000)</f>
        <v>50.174704148999993</v>
      </c>
      <c r="J3508" s="16">
        <f t="shared" si="162"/>
        <v>-0.23433730411012954</v>
      </c>
      <c r="K3508" s="16">
        <f>[1]!s_is(A3508,61,"FY","YTD","20251231",1,"",100000000)</f>
        <v>1.4068475283000001</v>
      </c>
      <c r="L3508" s="16">
        <f>[1]!s_is(A3508,61,"FY","YTD","20241231",1,"",100000000)</f>
        <v>1.5392463204</v>
      </c>
      <c r="M3508" s="16">
        <f t="shared" si="163"/>
        <v>-8.6015337730736746E-2</v>
      </c>
      <c r="N3508" s="16">
        <f>[1]!s_fa_roe(A3508,"20251231")</f>
        <v>4.2561999999999998</v>
      </c>
      <c r="O3508" s="16">
        <f>[1]!s_stmnote_rdexp(A3508,"20251231",1,10000)</f>
        <v>6001.6752229999993</v>
      </c>
      <c r="P3508" s="20">
        <f t="shared" si="164"/>
        <v>1.5622487345607684E-2</v>
      </c>
      <c r="Q3508" s="16">
        <f>[1]!s_margin_tradingbalance(A3508,"",10000)</f>
        <v>31860.345399999998</v>
      </c>
      <c r="R3508" s="16">
        <f>[1]!s_margin_seclendingbalance(A3508,"",10000)</f>
        <v>3.5684999999999998</v>
      </c>
      <c r="S3508" s="17">
        <f>[1]!s_val_ev(A3508,"",100000000)</f>
        <v>60.969830000000002</v>
      </c>
      <c r="T3508" s="17">
        <f>[1]!share_freesharesmv(A3508,"",100000000)</f>
        <v>39.857569405</v>
      </c>
      <c r="U3508" s="17">
        <f>[1]!s_dq_amount_btin(A3508,E3508,100000000)</f>
        <v>2.20530435</v>
      </c>
      <c r="V3508" s="17">
        <f>[1]!s_dq_turn(A3508,E3508)</f>
        <v>4.9616306712649978</v>
      </c>
      <c r="W3508" s="2">
        <f>[1]!s_pq_amount(A3508,"20260101","",100000000)</f>
        <v>572.22767080999995</v>
      </c>
      <c r="X3508" s="2">
        <f>[1]!s_pq_avgamount(A3508,"20260101","",100000000)</f>
        <v>5.2020697346363631</v>
      </c>
      <c r="Y3508" s="17">
        <f>[1]!s_ipo_dilutedpe(A3508)</f>
        <v>51</v>
      </c>
      <c r="Z3508" s="12">
        <f>[1]!s_ipo_collection_total(A3508,100000000)</f>
        <v>14.535</v>
      </c>
      <c r="AA3508" s="2">
        <f>[1]!s_val_pe_ttm(A3508,E3508)</f>
        <v>29.71864128112793</v>
      </c>
      <c r="AB3508" s="5">
        <f>[1]!s_info_zjtxornot1(A3508,"")</f>
        <v>0</v>
      </c>
      <c r="AC3508" s="22" t="str">
        <f>[1]!s_info_nature1(A3508,"")</f>
        <v>民营企业</v>
      </c>
      <c r="AD3508" s="6" t="str">
        <f>[1]!s_info_city(A3508)</f>
        <v>上海市</v>
      </c>
      <c r="AE3508" s="6" t="str">
        <f>[1]!s_info_province(A3508)</f>
        <v>上海</v>
      </c>
      <c r="AF3508">
        <v>121.472644</v>
      </c>
      <c r="AG3508">
        <v>31.231705999999999</v>
      </c>
    </row>
    <row r="3509" spans="1:33" x14ac:dyDescent="0.3">
      <c r="A3509" s="12" t="s">
        <v>7462</v>
      </c>
      <c r="B3509" s="12" t="s">
        <v>7463</v>
      </c>
      <c r="C3509" s="16" t="str">
        <f>[1]!s_info_mkt(A3509)</f>
        <v>主板</v>
      </c>
      <c r="D3509" s="16" t="str">
        <f>[1]!s_ipo_listeddate(A3509)</f>
        <v>1999-04-29</v>
      </c>
      <c r="E3509" s="16" t="str">
        <f>[1]!lastradeday_s("000002","")</f>
        <v>2026-06-22</v>
      </c>
      <c r="F3509" s="16" t="str">
        <f>[1]!s_info_industry_csrc2023(A3509,"",3)</f>
        <v>农业</v>
      </c>
      <c r="G3509" s="16" t="str">
        <f>[1]!s_info_industry_csrc2023(A3509,"",1)</f>
        <v>农、林、牧、渔业</v>
      </c>
      <c r="H3509" s="16">
        <f>[1]!s_is(A3509,83,"FY","YTD","20251231",1,"",100000000)</f>
        <v>4.8376182507999994</v>
      </c>
      <c r="I3509" s="16">
        <f>[1]!s_is(A3509,83,"FY","YTD","20241231",1,"",100000000)</f>
        <v>5.7182033164999995</v>
      </c>
      <c r="J3509" s="16">
        <f t="shared" si="162"/>
        <v>-0.15399680930530268</v>
      </c>
      <c r="K3509" s="16">
        <f>[1]!s_is(A3509,61,"FY","YTD","20251231",1,"",100000000)</f>
        <v>-8.1329702400000009E-2</v>
      </c>
      <c r="L3509" s="16">
        <f>[1]!s_is(A3509,61,"FY","YTD","20241231",1,"",100000000)</f>
        <v>0.31831526290000001</v>
      </c>
      <c r="M3509" s="16">
        <f t="shared" si="163"/>
        <v>-1.255500479804357</v>
      </c>
      <c r="N3509" s="16">
        <f>[1]!s_fa_roe(A3509,"20251231")</f>
        <v>-1.2254</v>
      </c>
      <c r="O3509" s="16">
        <f>[1]!s_stmnote_rdexp(A3509,"20251231",1,10000)</f>
        <v>1973.190096</v>
      </c>
      <c r="P3509" s="20">
        <f t="shared" si="164"/>
        <v>4.0788462290791395E-2</v>
      </c>
      <c r="Q3509" s="16">
        <f>[1]!s_margin_tradingbalance(A3509,"",10000)</f>
        <v>9454.7196999999996</v>
      </c>
      <c r="R3509" s="16">
        <f>[1]!s_margin_seclendingbalance(A3509,"",10000)</f>
        <v>24.454499999999999</v>
      </c>
      <c r="S3509" s="17">
        <f>[1]!s_val_ev(A3509,"",100000000)</f>
        <v>23.043374328000002</v>
      </c>
      <c r="T3509" s="17">
        <f>[1]!share_freesharesmv(A3509,"",100000000)</f>
        <v>13.752913597999999</v>
      </c>
      <c r="U3509" s="17">
        <f>[1]!s_dq_amount_btin(A3509,E3509,100000000)</f>
        <v>0.35681979000000003</v>
      </c>
      <c r="V3509" s="17">
        <f>[1]!s_dq_turn(A3509,E3509)</f>
        <v>1.5933878709501819</v>
      </c>
      <c r="W3509" s="2">
        <f>[1]!s_pq_amount(A3509,"20260101","",100000000)</f>
        <v>104.92707264000001</v>
      </c>
      <c r="X3509" s="2">
        <f>[1]!s_pq_avgamount(A3509,"20260101","",100000000)</f>
        <v>0.9538824785454546</v>
      </c>
      <c r="Y3509" s="17">
        <f>[1]!s_ipo_dilutedpe(A3509)</f>
        <v>17.09</v>
      </c>
      <c r="Z3509" s="12">
        <f>[1]!s_ipo_collection_total(A3509,100000000)</f>
        <v>3.4740000000000002</v>
      </c>
      <c r="AA3509" s="2">
        <f>[1]!s_val_pe_ttm(A3509,E3509)</f>
        <v>-143.97105407714844</v>
      </c>
      <c r="AB3509" s="5">
        <f>[1]!s_info_zjtxornot1(A3509,"")</f>
        <v>0</v>
      </c>
      <c r="AC3509" s="22" t="str">
        <f>[1]!s_info_nature1(A3509,"")</f>
        <v>地方国有企业</v>
      </c>
      <c r="AD3509" s="6" t="str">
        <f>[1]!s_info_city(A3509)</f>
        <v>阿拉尔市</v>
      </c>
      <c r="AE3509" s="6" t="str">
        <f>[1]!s_info_province(A3509)</f>
        <v>新疆维吾尔自治区</v>
      </c>
      <c r="AF3509">
        <v>81.285883999999996</v>
      </c>
      <c r="AG3509">
        <v>40.541913999999998</v>
      </c>
    </row>
    <row r="3510" spans="1:33" x14ac:dyDescent="0.3">
      <c r="A3510" s="12" t="s">
        <v>7464</v>
      </c>
      <c r="B3510" s="12" t="s">
        <v>7465</v>
      </c>
      <c r="C3510" s="16" t="str">
        <f>[1]!s_info_mkt(A3510)</f>
        <v>主板</v>
      </c>
      <c r="D3510" s="16" t="str">
        <f>[1]!s_ipo_listeddate(A3510)</f>
        <v>2015-05-28</v>
      </c>
      <c r="E3510" s="16" t="str">
        <f>[1]!lastradeday_s("000002","")</f>
        <v>2026-06-22</v>
      </c>
      <c r="F3510" s="16" t="str">
        <f>[1]!s_info_industry_csrc2023(A3510,"",3)</f>
        <v>化学原料和化学制品制造业</v>
      </c>
      <c r="G3510" s="16" t="str">
        <f>[1]!s_info_industry_csrc2023(A3510,"",1)</f>
        <v>制造业</v>
      </c>
      <c r="H3510" s="16">
        <f>[1]!s_is(A3510,83,"FY","YTD","20251231",1,"",100000000)</f>
        <v>29.6334355314</v>
      </c>
      <c r="I3510" s="16">
        <f>[1]!s_is(A3510,83,"FY","YTD","20241231",1,"",100000000)</f>
        <v>20.6818308828</v>
      </c>
      <c r="J3510" s="16">
        <f t="shared" si="162"/>
        <v>0.43282457434871402</v>
      </c>
      <c r="K3510" s="16">
        <f>[1]!s_is(A3510,61,"FY","YTD","20251231",1,"",100000000)</f>
        <v>0.8218134787000001</v>
      </c>
      <c r="L3510" s="16">
        <f>[1]!s_is(A3510,61,"FY","YTD","20241231",1,"",100000000)</f>
        <v>-13.506843179300001</v>
      </c>
      <c r="M3510" s="16">
        <f t="shared" si="163"/>
        <v>1.0608442304238399</v>
      </c>
      <c r="N3510" s="16">
        <f>[1]!s_fa_roe(A3510,"20251231")</f>
        <v>2.5373000000000001</v>
      </c>
      <c r="O3510" s="16">
        <f>[1]!s_stmnote_rdexp(A3510,"20251231",1,10000)</f>
        <v>15777.018121000001</v>
      </c>
      <c r="P3510" s="20">
        <f t="shared" si="164"/>
        <v>5.3240597447037331E-2</v>
      </c>
      <c r="Q3510" s="16">
        <f>[1]!s_margin_tradingbalance(A3510,"",10000)</f>
        <v>61961.4908</v>
      </c>
      <c r="R3510" s="16">
        <f>[1]!s_margin_seclendingbalance(A3510,"",10000)</f>
        <v>20.0688</v>
      </c>
      <c r="S3510" s="17">
        <f>[1]!s_val_ev(A3510,"",100000000)</f>
        <v>144.14749893749999</v>
      </c>
      <c r="T3510" s="17">
        <f>[1]!share_freesharesmv(A3510,"",100000000)</f>
        <v>118.80430436249998</v>
      </c>
      <c r="U3510" s="17">
        <f>[1]!s_dq_amount_btin(A3510,E3510,100000000)</f>
        <v>17.474554250000001</v>
      </c>
      <c r="V3510" s="17">
        <f>[1]!s_dq_turn(A3510,E3510)</f>
        <v>12.70761471482975</v>
      </c>
      <c r="W3510" s="2">
        <f>[1]!s_pq_amount(A3510,"20260101","",100000000)</f>
        <v>2453.0176795699999</v>
      </c>
      <c r="X3510" s="2">
        <f>[1]!s_pq_avgamount(A3510,"20260101","",100000000)</f>
        <v>22.300160723363639</v>
      </c>
      <c r="Y3510" s="17">
        <f>[1]!s_ipo_dilutedpe(A3510)</f>
        <v>20.16</v>
      </c>
      <c r="Z3510" s="12">
        <f>[1]!s_ipo_collection_total(A3510,100000000)</f>
        <v>2.8847999999999998</v>
      </c>
      <c r="AA3510" s="2">
        <f>[1]!s_val_pe_ttm(A3510,E3510)</f>
        <v>47.841217041015625</v>
      </c>
      <c r="AB3510" s="5">
        <f>[1]!s_info_zjtxornot1(A3510,"")</f>
        <v>1</v>
      </c>
      <c r="AC3510" s="22" t="str">
        <f>[1]!s_info_nature1(A3510,"")</f>
        <v>民营企业</v>
      </c>
      <c r="AD3510" s="6" t="str">
        <f>[1]!s_info_city(A3510)</f>
        <v>汕头市</v>
      </c>
      <c r="AE3510" s="6" t="str">
        <f>[1]!s_info_province(A3510)</f>
        <v>广东省</v>
      </c>
      <c r="AF3510">
        <v>116.70846299999999</v>
      </c>
      <c r="AG3510">
        <v>23.371020000000001</v>
      </c>
    </row>
    <row r="3511" spans="1:33" x14ac:dyDescent="0.3">
      <c r="A3511" s="12" t="s">
        <v>7466</v>
      </c>
      <c r="B3511" s="12" t="s">
        <v>7467</v>
      </c>
      <c r="C3511" s="16" t="str">
        <f>[1]!s_info_mkt(A3511)</f>
        <v>主板</v>
      </c>
      <c r="D3511" s="16" t="str">
        <f>[1]!s_ipo_listeddate(A3511)</f>
        <v>2000-12-25</v>
      </c>
      <c r="E3511" s="16" t="str">
        <f>[1]!lastradeday_s("000002","")</f>
        <v>2026-06-22</v>
      </c>
      <c r="F3511" s="16" t="str">
        <f>[1]!s_info_industry_csrc2023(A3511,"",3)</f>
        <v>开采专业及辅助性活动</v>
      </c>
      <c r="G3511" s="16" t="str">
        <f>[1]!s_info_industry_csrc2023(A3511,"",1)</f>
        <v>采矿业</v>
      </c>
      <c r="H3511" s="16">
        <f>[1]!s_is(A3511,83,"FY","YTD","20251231",1,"",100000000)</f>
        <v>996.50697576699997</v>
      </c>
      <c r="I3511" s="16">
        <f>[1]!s_is(A3511,83,"FY","YTD","20241231",1,"",100000000)</f>
        <v>859.17347544270001</v>
      </c>
      <c r="J3511" s="16">
        <f t="shared" si="162"/>
        <v>0.15984373848778</v>
      </c>
      <c r="K3511" s="16">
        <f>[1]!s_is(A3511,61,"FY","YTD","20251231",1,"",100000000)</f>
        <v>3.5623775388999999</v>
      </c>
      <c r="L3511" s="16">
        <f>[1]!s_is(A3511,61,"FY","YTD","20241231",1,"",100000000)</f>
        <v>6.3545519453999999</v>
      </c>
      <c r="M3511" s="16">
        <f t="shared" si="163"/>
        <v>-0.43939752644893065</v>
      </c>
      <c r="N3511" s="16">
        <f>[1]!s_fa_roe(A3511,"20251231")</f>
        <v>1.3395999999999999</v>
      </c>
      <c r="O3511" s="16">
        <f>[1]!s_stmnote_rdexp(A3511,"20251231",1,10000)</f>
        <v>251605.08536799997</v>
      </c>
      <c r="P3511" s="20">
        <f t="shared" si="164"/>
        <v>2.5248702867768931E-2</v>
      </c>
      <c r="Q3511" s="16">
        <f>[1]!s_margin_tradingbalance(A3511,"",10000)</f>
        <v>45995.4686</v>
      </c>
      <c r="R3511" s="16">
        <f>[1]!s_margin_seclendingbalance(A3511,"",10000)</f>
        <v>313.92039999999997</v>
      </c>
      <c r="S3511" s="17">
        <f>[1]!s_val_ev(A3511,"",100000000)</f>
        <v>189.82701401399999</v>
      </c>
      <c r="T3511" s="17">
        <f>[1]!share_freesharesmv(A3511,"",100000000)</f>
        <v>52.774142508000004</v>
      </c>
      <c r="U3511" s="17">
        <f>[1]!s_dq_amount_btin(A3511,E3511,100000000)</f>
        <v>2.3161027999999999</v>
      </c>
      <c r="V3511" s="17">
        <f>[1]!s_dq_turn(A3511,E3511)</f>
        <v>1.2487031260077566</v>
      </c>
      <c r="W3511" s="2">
        <f>[1]!s_pq_amount(A3511,"20260101","",100000000)</f>
        <v>584.50202967999996</v>
      </c>
      <c r="X3511" s="2">
        <f>[1]!s_pq_avgamount(A3511,"20260101","",100000000)</f>
        <v>5.3136548152727272</v>
      </c>
      <c r="Y3511" s="17">
        <f>[1]!s_ipo_dilutedpe(A3511)</f>
        <v>35.33</v>
      </c>
      <c r="Z3511" s="12">
        <f>[1]!s_ipo_collection_total(A3511,100000000)</f>
        <v>4.3680000000000003</v>
      </c>
      <c r="AA3511" s="2">
        <f>[1]!s_val_pe_ttm(A3511,E3511)</f>
        <v>50.944686889648438</v>
      </c>
      <c r="AB3511" s="5">
        <f>[1]!s_info_zjtxornot1(A3511,"")</f>
        <v>0</v>
      </c>
      <c r="AC3511" s="22" t="str">
        <f>[1]!s_info_nature1(A3511,"")</f>
        <v>中央国有企业</v>
      </c>
      <c r="AD3511" s="6" t="str">
        <f>[1]!s_info_city(A3511)</f>
        <v>克拉玛依市</v>
      </c>
      <c r="AE3511" s="6" t="str">
        <f>[1]!s_info_province(A3511)</f>
        <v>新疆维吾尔自治区</v>
      </c>
      <c r="AF3511">
        <v>84.873946000000004</v>
      </c>
      <c r="AG3511">
        <v>45.595886</v>
      </c>
    </row>
    <row r="3512" spans="1:33" x14ac:dyDescent="0.3">
      <c r="A3512" s="12" t="s">
        <v>7468</v>
      </c>
      <c r="B3512" s="12" t="s">
        <v>7469</v>
      </c>
      <c r="C3512" s="16" t="str">
        <f>[1]!s_info_mkt(A3512)</f>
        <v>主板</v>
      </c>
      <c r="D3512" s="16" t="str">
        <f>[1]!s_ipo_listeddate(A3512)</f>
        <v>2003-06-16</v>
      </c>
      <c r="E3512" s="16" t="str">
        <f>[1]!lastradeday_s("000002","")</f>
        <v>2026-06-22</v>
      </c>
      <c r="F3512" s="16" t="str">
        <f>[1]!s_info_industry_csrc2023(A3512,"",3)</f>
        <v>医药制造业</v>
      </c>
      <c r="G3512" s="16" t="str">
        <f>[1]!s_info_industry_csrc2023(A3512,"",1)</f>
        <v>制造业</v>
      </c>
      <c r="H3512" s="16">
        <f>[1]!s_is(A3512,83,"FY","YTD","20251231",1,"",100000000)</f>
        <v>90.014118060599998</v>
      </c>
      <c r="I3512" s="16">
        <f>[1]!s_is(A3512,83,"FY","YTD","20241231",1,"",100000000)</f>
        <v>107.87863091370001</v>
      </c>
      <c r="J3512" s="16">
        <f t="shared" si="162"/>
        <v>-0.16559825335001832</v>
      </c>
      <c r="K3512" s="16">
        <f>[1]!s_is(A3512,61,"FY","YTD","20251231",1,"",100000000)</f>
        <v>21.586330484200001</v>
      </c>
      <c r="L3512" s="16">
        <f>[1]!s_is(A3512,61,"FY","YTD","20241231",1,"",100000000)</f>
        <v>29.7700248634</v>
      </c>
      <c r="M3512" s="16">
        <f t="shared" si="163"/>
        <v>-0.2748971294700272</v>
      </c>
      <c r="N3512" s="16">
        <f>[1]!s_fa_roe(A3512,"20251231")</f>
        <v>14.9847</v>
      </c>
      <c r="O3512" s="16">
        <f>[1]!s_stmnote_rdexp(A3512,"20251231",1,10000)</f>
        <v>25223.121887000001</v>
      </c>
      <c r="P3512" s="20">
        <f t="shared" si="164"/>
        <v>2.8021295359489159E-2</v>
      </c>
      <c r="Q3512" s="16">
        <f>[1]!s_margin_tradingbalance(A3512,"",10000)</f>
        <v>167922.98809999999</v>
      </c>
      <c r="R3512" s="16">
        <f>[1]!s_margin_seclendingbalance(A3512,"",10000)</f>
        <v>943.42169999999999</v>
      </c>
      <c r="S3512" s="17">
        <f>[1]!s_val_ev(A3512,"",100000000)</f>
        <v>689.53123930900006</v>
      </c>
      <c r="T3512" s="17">
        <f>[1]!share_freesharesmv(A3512,"",100000000)</f>
        <v>334.43911928240004</v>
      </c>
      <c r="U3512" s="17">
        <f>[1]!s_dq_amount_btin(A3512,E3512,100000000)</f>
        <v>5.1655803000000002</v>
      </c>
      <c r="V3512" s="17">
        <f>[1]!s_dq_turn(A3512,E3512)</f>
        <v>0.76336493036557007</v>
      </c>
      <c r="W3512" s="2">
        <f>[1]!s_pq_amount(A3512,"20260101","",100000000)</f>
        <v>500.83424095999999</v>
      </c>
      <c r="X3512" s="2">
        <f>[1]!s_pq_avgamount(A3512,"20260101","",100000000)</f>
        <v>4.5530385541818186</v>
      </c>
      <c r="Y3512" s="17">
        <f>[1]!s_ipo_dilutedpe(A3512)</f>
        <v>14.54</v>
      </c>
      <c r="Z3512" s="12">
        <f>[1]!s_ipo_collection_total(A3512,100000000)</f>
        <v>3.42</v>
      </c>
      <c r="AA3512" s="2">
        <f>[1]!s_val_pe_ttm(A3512,E3512)</f>
        <v>36.246608734130859</v>
      </c>
      <c r="AB3512" s="5">
        <f>[1]!s_info_zjtxornot1(A3512,"")</f>
        <v>0</v>
      </c>
      <c r="AC3512" s="22" t="str">
        <f>[1]!s_info_nature1(A3512,"")</f>
        <v>地方国有企业</v>
      </c>
      <c r="AD3512" s="6" t="str">
        <f>[1]!s_info_city(A3512)</f>
        <v>漳州市</v>
      </c>
      <c r="AE3512" s="6" t="str">
        <f>[1]!s_info_province(A3512)</f>
        <v>福建省</v>
      </c>
      <c r="AF3512">
        <v>117.661801</v>
      </c>
      <c r="AG3512">
        <v>24.510897</v>
      </c>
    </row>
    <row r="3513" spans="1:33" x14ac:dyDescent="0.3">
      <c r="A3513" s="12" t="s">
        <v>7470</v>
      </c>
      <c r="B3513" s="12" t="s">
        <v>7471</v>
      </c>
      <c r="C3513" s="16" t="str">
        <f>[1]!s_info_mkt(A3513)</f>
        <v>创业板</v>
      </c>
      <c r="D3513" s="16" t="str">
        <f>[1]!s_ipo_listeddate(A3513)</f>
        <v>2022-11-09</v>
      </c>
      <c r="E3513" s="16" t="str">
        <f>[1]!lastradeday_s("000002","")</f>
        <v>2026-06-22</v>
      </c>
      <c r="F3513" s="16" t="str">
        <f>[1]!s_info_industry_csrc2023(A3513,"",3)</f>
        <v>电气机械和器材制造业</v>
      </c>
      <c r="G3513" s="16" t="str">
        <f>[1]!s_info_industry_csrc2023(A3513,"",1)</f>
        <v>制造业</v>
      </c>
      <c r="H3513" s="16">
        <f>[1]!s_is(A3513,83,"FY","YTD","20251231",1,"",100000000)</f>
        <v>4.7658216111999998</v>
      </c>
      <c r="I3513" s="16">
        <f>[1]!s_is(A3513,83,"FY","YTD","20241231",1,"",100000000)</f>
        <v>4.6849548006999999</v>
      </c>
      <c r="J3513" s="16">
        <f t="shared" si="162"/>
        <v>1.7260958523637626E-2</v>
      </c>
      <c r="K3513" s="16">
        <f>[1]!s_is(A3513,61,"FY","YTD","20251231",1,"",100000000)</f>
        <v>0.21156594690000002</v>
      </c>
      <c r="L3513" s="16">
        <f>[1]!s_is(A3513,61,"FY","YTD","20241231",1,"",100000000)</f>
        <v>0.1531488131</v>
      </c>
      <c r="M3513" s="16">
        <f t="shared" si="163"/>
        <v>0.38144032994794408</v>
      </c>
      <c r="N3513" s="16">
        <f>[1]!s_fa_roe(A3513,"20251231")</f>
        <v>2.1709999999999998</v>
      </c>
      <c r="O3513" s="16">
        <f>[1]!s_stmnote_rdexp(A3513,"20251231",1,10000)</f>
        <v>2627.5602100000001</v>
      </c>
      <c r="P3513" s="20">
        <f t="shared" si="164"/>
        <v>5.513341506163507E-2</v>
      </c>
      <c r="Q3513" s="16">
        <f>[1]!s_margin_tradingbalance(A3513,"",10000)</f>
        <v>5281.4813999999997</v>
      </c>
      <c r="R3513" s="16">
        <f>[1]!s_margin_seclendingbalance(A3513,"",10000)</f>
        <v>19.712</v>
      </c>
      <c r="S3513" s="17">
        <f>[1]!s_val_ev(A3513,"",100000000)</f>
        <v>26.380257</v>
      </c>
      <c r="T3513" s="17">
        <f>[1]!share_freesharesmv(A3513,"",100000000)</f>
        <v>7.6725150624999996</v>
      </c>
      <c r="U3513" s="17">
        <f>[1]!s_dq_amount_btin(A3513,E3513,100000000)</f>
        <v>0.39846562000000002</v>
      </c>
      <c r="V3513" s="17">
        <f>[1]!s_dq_turn(A3513,E3513)</f>
        <v>2.1762602211608222</v>
      </c>
      <c r="W3513" s="2">
        <f>[1]!s_pq_amount(A3513,"20260101","",100000000)</f>
        <v>130.88729673</v>
      </c>
      <c r="X3513" s="2">
        <f>[1]!s_pq_avgamount(A3513,"20260101","",100000000)</f>
        <v>1.1898845157272728</v>
      </c>
      <c r="Y3513" s="17">
        <f>[1]!s_ipo_dilutedpe(A3513)</f>
        <v>37.86</v>
      </c>
      <c r="Z3513" s="12">
        <f>[1]!s_ipo_collection_total(A3513,100000000)</f>
        <v>6.6283597199999997</v>
      </c>
      <c r="AA3513" s="2">
        <f>[1]!s_val_pe_ttm(A3513,E3513)</f>
        <v>117.84449005126953</v>
      </c>
      <c r="AB3513" s="5">
        <f>[1]!s_info_zjtxornot1(A3513,"")</f>
        <v>1</v>
      </c>
      <c r="AC3513" s="22" t="str">
        <f>[1]!s_info_nature1(A3513,"")</f>
        <v>民营企业</v>
      </c>
      <c r="AD3513" s="6" t="str">
        <f>[1]!s_info_city(A3513)</f>
        <v>乐清市</v>
      </c>
      <c r="AE3513" s="6" t="str">
        <f>[1]!s_info_province(A3513)</f>
        <v>浙江省</v>
      </c>
      <c r="AF3513">
        <v>121.016175</v>
      </c>
      <c r="AG3513">
        <v>28.261838999999998</v>
      </c>
    </row>
    <row r="3514" spans="1:33" x14ac:dyDescent="0.3">
      <c r="A3514" s="12" t="s">
        <v>7472</v>
      </c>
      <c r="B3514" s="12" t="s">
        <v>7473</v>
      </c>
      <c r="C3514" s="16" t="str">
        <f>[1]!s_info_mkt(A3514)</f>
        <v>主板</v>
      </c>
      <c r="D3514" s="16" t="str">
        <f>[1]!s_ipo_listeddate(A3514)</f>
        <v>1993-07-12</v>
      </c>
      <c r="E3514" s="16" t="str">
        <f>[1]!lastradeday_s("000002","")</f>
        <v>2026-06-22</v>
      </c>
      <c r="F3514" s="16" t="str">
        <f>[1]!s_info_industry_csrc2023(A3514,"",3)</f>
        <v>房地产业</v>
      </c>
      <c r="G3514" s="16" t="str">
        <f>[1]!s_info_industry_csrc2023(A3514,"",1)</f>
        <v>房地产业</v>
      </c>
      <c r="H3514" s="16">
        <f>[1]!s_is(A3514,83,"FY","YTD","20251231",1,"",100000000)</f>
        <v>7.2770271928999994</v>
      </c>
      <c r="I3514" s="16">
        <f>[1]!s_is(A3514,83,"FY","YTD","20241231",1,"",100000000)</f>
        <v>3.8843270898000002</v>
      </c>
      <c r="J3514" s="16">
        <f t="shared" si="162"/>
        <v>0.8734331647839384</v>
      </c>
      <c r="K3514" s="16">
        <f>[1]!s_is(A3514,61,"FY","YTD","20251231",1,"",100000000)</f>
        <v>6.756758639999999E-2</v>
      </c>
      <c r="L3514" s="16">
        <f>[1]!s_is(A3514,61,"FY","YTD","20241231",1,"",100000000)</f>
        <v>-1.1388350019</v>
      </c>
      <c r="M3514" s="16">
        <f t="shared" si="163"/>
        <v>1.0593304440830078</v>
      </c>
      <c r="N3514" s="16">
        <f>[1]!s_fa_roe(A3514,"20251231")</f>
        <v>0.18590000000000001</v>
      </c>
      <c r="O3514" s="16">
        <f>[1]!s_stmnote_rdexp(A3514,"20251231",1,10000)</f>
        <v>0</v>
      </c>
      <c r="P3514" s="20">
        <f t="shared" si="164"/>
        <v>0</v>
      </c>
      <c r="Q3514" s="16">
        <f>[1]!s_margin_tradingbalance(A3514,"",10000)</f>
        <v>0</v>
      </c>
      <c r="R3514" s="16">
        <f>[1]!s_margin_seclendingbalance(A3514,"",10000)</f>
        <v>0</v>
      </c>
      <c r="S3514" s="17">
        <f>[1]!s_val_ev(A3514,"",100000000)</f>
        <v>33.160198924500001</v>
      </c>
      <c r="T3514" s="17">
        <f>[1]!share_freesharesmv(A3514,"",100000000)</f>
        <v>12.207439333800002</v>
      </c>
      <c r="U3514" s="17">
        <f>[1]!s_dq_amount_btin(A3514,E3514,100000000)</f>
        <v>0.41698705000000003</v>
      </c>
      <c r="V3514" s="17">
        <f>[1]!s_dq_turn(A3514,E3514)</f>
        <v>1.282388284123998</v>
      </c>
      <c r="W3514" s="2">
        <f>[1]!s_pq_amount(A3514,"20260101","",100000000)</f>
        <v>76.212013670000005</v>
      </c>
      <c r="X3514" s="2">
        <f>[1]!s_pq_avgamount(A3514,"20260101","",100000000)</f>
        <v>0.69283648790909091</v>
      </c>
      <c r="Y3514" s="17">
        <f>[1]!s_ipo_dilutedpe(A3514)</f>
        <v>0</v>
      </c>
      <c r="Z3514" s="12">
        <f>[1]!s_ipo_collection_total(A3514,100000000)</f>
        <v>0.18</v>
      </c>
      <c r="AA3514" s="2">
        <f>[1]!s_val_pe_ttm(A3514,E3514)</f>
        <v>-23.575244903564453</v>
      </c>
      <c r="AB3514" s="5">
        <f>[1]!s_info_zjtxornot1(A3514,"")</f>
        <v>0</v>
      </c>
      <c r="AC3514" s="22" t="str">
        <f>[1]!s_info_nature1(A3514,"")</f>
        <v>地方国有企业</v>
      </c>
      <c r="AD3514" s="6" t="str">
        <f>[1]!s_info_city(A3514)</f>
        <v>重庆市</v>
      </c>
      <c r="AE3514" s="6" t="str">
        <f>[1]!s_info_province(A3514)</f>
        <v>重庆</v>
      </c>
      <c r="AF3514">
        <v>106.50496200000001</v>
      </c>
      <c r="AG3514">
        <v>29.533155000000001</v>
      </c>
    </row>
    <row r="3515" spans="1:33" x14ac:dyDescent="0.3">
      <c r="A3515" s="12" t="s">
        <v>7474</v>
      </c>
      <c r="B3515" s="12" t="s">
        <v>7475</v>
      </c>
      <c r="C3515" s="16" t="str">
        <f>[1]!s_info_mkt(A3515)</f>
        <v>主板</v>
      </c>
      <c r="D3515" s="16" t="str">
        <f>[1]!s_ipo_listeddate(A3515)</f>
        <v>1996-08-15</v>
      </c>
      <c r="E3515" s="16" t="str">
        <f>[1]!lastradeday_s("000002","")</f>
        <v>2026-06-22</v>
      </c>
      <c r="F3515" s="16" t="str">
        <f>[1]!s_info_industry_csrc2023(A3515,"",3)</f>
        <v>化学原料和化学制品制造业</v>
      </c>
      <c r="G3515" s="16" t="str">
        <f>[1]!s_info_industry_csrc2023(A3515,"",1)</f>
        <v>制造业</v>
      </c>
      <c r="H3515" s="16">
        <f>[1]!s_is(A3515,83,"FY","YTD","20251231",1,"",100000000)</f>
        <v>256.52882508520003</v>
      </c>
      <c r="I3515" s="16">
        <f>[1]!s_is(A3515,83,"FY","YTD","20241231",1,"",100000000)</f>
        <v>169.63593887389999</v>
      </c>
      <c r="J3515" s="16">
        <f t="shared" si="162"/>
        <v>0.51223158717500561</v>
      </c>
      <c r="K3515" s="16">
        <f>[1]!s_is(A3515,61,"FY","YTD","20251231",1,"",100000000)</f>
        <v>8.0858787382999999</v>
      </c>
      <c r="L3515" s="16">
        <f>[1]!s_is(A3515,61,"FY","YTD","20241231",1,"",100000000)</f>
        <v>6.5254455441999992</v>
      </c>
      <c r="M3515" s="16">
        <f t="shared" si="163"/>
        <v>0.23913052120815842</v>
      </c>
      <c r="N3515" s="16">
        <f>[1]!s_fa_roe(A3515,"20251231")</f>
        <v>11.418100000000001</v>
      </c>
      <c r="O3515" s="16">
        <f>[1]!s_stmnote_rdexp(A3515,"20251231",1,10000)</f>
        <v>88525.671048000004</v>
      </c>
      <c r="P3515" s="20">
        <f t="shared" si="164"/>
        <v>3.4509054106725931E-2</v>
      </c>
      <c r="Q3515" s="16">
        <f>[1]!s_margin_tradingbalance(A3515,"",10000)</f>
        <v>106547.1597</v>
      </c>
      <c r="R3515" s="16">
        <f>[1]!s_margin_seclendingbalance(A3515,"",10000)</f>
        <v>476.2251</v>
      </c>
      <c r="S3515" s="17">
        <f>[1]!s_val_ev(A3515,"",100000000)</f>
        <v>154.21951216159999</v>
      </c>
      <c r="T3515" s="17">
        <f>[1]!share_freesharesmv(A3515,"",100000000)</f>
        <v>99.5483695848</v>
      </c>
      <c r="U3515" s="17">
        <f>[1]!s_dq_amount_btin(A3515,E3515,100000000)</f>
        <v>7.6962064699999999</v>
      </c>
      <c r="V3515" s="17">
        <f>[1]!s_dq_turn(A3515,E3515)</f>
        <v>5.269562916002938</v>
      </c>
      <c r="W3515" s="2">
        <f>[1]!s_pq_amount(A3515,"20260101","",100000000)</f>
        <v>994.84100851999995</v>
      </c>
      <c r="X3515" s="2">
        <f>[1]!s_pq_avgamount(A3515,"20260101","",100000000)</f>
        <v>9.0440091683636368</v>
      </c>
      <c r="Y3515" s="17">
        <f>[1]!s_ipo_dilutedpe(A3515)</f>
        <v>0</v>
      </c>
      <c r="Z3515" s="12">
        <f>[1]!s_ipo_collection_total(A3515,100000000)</f>
        <v>0.96465000000000001</v>
      </c>
      <c r="AA3515" s="2">
        <f>[1]!s_val_pe_ttm(A3515,E3515)</f>
        <v>16.136663436889648</v>
      </c>
      <c r="AB3515" s="5">
        <f>[1]!s_info_zjtxornot1(A3515,"")</f>
        <v>1</v>
      </c>
      <c r="AC3515" s="22" t="str">
        <f>[1]!s_info_nature1(A3515,"")</f>
        <v>地方国有企业</v>
      </c>
      <c r="AD3515" s="6" t="str">
        <f>[1]!s_info_city(A3515)</f>
        <v>枝江市</v>
      </c>
      <c r="AE3515" s="6" t="str">
        <f>[1]!s_info_province(A3515)</f>
        <v>湖北省</v>
      </c>
      <c r="AF3515">
        <v>111.728567</v>
      </c>
      <c r="AG3515">
        <v>30.451767</v>
      </c>
    </row>
    <row r="3516" spans="1:33" x14ac:dyDescent="0.3">
      <c r="A3516" s="12" t="s">
        <v>7476</v>
      </c>
      <c r="B3516" s="12" t="s">
        <v>7477</v>
      </c>
      <c r="C3516" s="16" t="str">
        <f>[1]!s_info_mkt(A3516)</f>
        <v>主板</v>
      </c>
      <c r="D3516" s="16" t="str">
        <f>[1]!s_ipo_listeddate(A3516)</f>
        <v>1997-03-28</v>
      </c>
      <c r="E3516" s="16" t="str">
        <f>[1]!lastradeday_s("000002","")</f>
        <v>2026-06-22</v>
      </c>
      <c r="F3516" s="16" t="str">
        <f>[1]!s_info_industry_csrc2023(A3516,"",3)</f>
        <v>化学纤维制造业</v>
      </c>
      <c r="G3516" s="16" t="str">
        <f>[1]!s_info_industry_csrc2023(A3516,"",1)</f>
        <v>制造业</v>
      </c>
      <c r="H3516" s="16">
        <f>[1]!s_is(A3516,83,"FY","YTD","20251231",1,"",100000000)</f>
        <v>1135.2749361963001</v>
      </c>
      <c r="I3516" s="16">
        <f>[1]!s_is(A3516,83,"FY","YTD","20241231",1,"",100000000)</f>
        <v>1254.6323709817</v>
      </c>
      <c r="J3516" s="16">
        <f t="shared" si="162"/>
        <v>-9.5133393291938928E-2</v>
      </c>
      <c r="K3516" s="16">
        <f>[1]!s_is(A3516,61,"FY","YTD","20251231",1,"",100000000)</f>
        <v>2.5833158627000001</v>
      </c>
      <c r="L3516" s="16">
        <f>[1]!s_is(A3516,61,"FY","YTD","20241231",1,"",100000000)</f>
        <v>2.3393934284000002</v>
      </c>
      <c r="M3516" s="16">
        <f t="shared" si="163"/>
        <v>0.10426738458730635</v>
      </c>
      <c r="N3516" s="16">
        <f>[1]!s_fa_roe(A3516,"20251231")</f>
        <v>1.0516000000000001</v>
      </c>
      <c r="O3516" s="16">
        <f>[1]!s_stmnote_rdexp(A3516,"20251231",1,10000)</f>
        <v>88935.406075000006</v>
      </c>
      <c r="P3516" s="20">
        <f t="shared" si="164"/>
        <v>7.8338209749415459E-3</v>
      </c>
      <c r="Q3516" s="16">
        <f>[1]!s_margin_tradingbalance(A3516,"",10000)</f>
        <v>83126.497799999997</v>
      </c>
      <c r="R3516" s="16">
        <f>[1]!s_margin_seclendingbalance(A3516,"",10000)</f>
        <v>154.3794</v>
      </c>
      <c r="S3516" s="17">
        <f>[1]!s_val_ev(A3516,"",100000000)</f>
        <v>491.39177173920001</v>
      </c>
      <c r="T3516" s="17">
        <f>[1]!share_freesharesmv(A3516,"",100000000)</f>
        <v>220.1095019126</v>
      </c>
      <c r="U3516" s="17">
        <f>[1]!s_dq_amount_btin(A3516,E3516,100000000)</f>
        <v>6.4418688700000004</v>
      </c>
      <c r="V3516" s="17">
        <f>[1]!s_dq_turn(A3516,E3516)</f>
        <v>1.344041518037014</v>
      </c>
      <c r="W3516" s="2">
        <f>[1]!s_pq_amount(A3516,"20260101","",100000000)</f>
        <v>792.72129418999998</v>
      </c>
      <c r="X3516" s="2">
        <f>[1]!s_pq_avgamount(A3516,"20260101","",100000000)</f>
        <v>7.206557219909091</v>
      </c>
      <c r="Y3516" s="17">
        <f>[1]!s_ipo_dilutedpe(A3516)</f>
        <v>0</v>
      </c>
      <c r="Z3516" s="12">
        <f>[1]!s_ipo_collection_total(A3516,100000000)</f>
        <v>0.48</v>
      </c>
      <c r="AA3516" s="2">
        <f>[1]!s_val_pe_ttm(A3516,E3516)</f>
        <v>22.319463729858398</v>
      </c>
      <c r="AB3516" s="5">
        <f>[1]!s_info_zjtxornot1(A3516,"")</f>
        <v>0</v>
      </c>
      <c r="AC3516" s="22" t="str">
        <f>[1]!s_info_nature1(A3516,"")</f>
        <v>民营企业</v>
      </c>
      <c r="AD3516" s="6" t="str">
        <f>[1]!s_info_city(A3516)</f>
        <v>钦州市</v>
      </c>
      <c r="AE3516" s="6" t="str">
        <f>[1]!s_info_province(A3516)</f>
        <v>广西壮族自治区</v>
      </c>
      <c r="AF3516">
        <v>108.62417499999999</v>
      </c>
      <c r="AG3516">
        <v>21.967127000000001</v>
      </c>
    </row>
    <row r="3517" spans="1:33" x14ac:dyDescent="0.3">
      <c r="A3517" s="12" t="s">
        <v>7478</v>
      </c>
      <c r="B3517" s="12" t="s">
        <v>7479</v>
      </c>
      <c r="C3517" s="16" t="str">
        <f>[1]!s_info_mkt(A3517)</f>
        <v>科创板</v>
      </c>
      <c r="D3517" s="16" t="str">
        <f>[1]!s_ipo_listeddate(A3517)</f>
        <v>2020-08-20</v>
      </c>
      <c r="E3517" s="16" t="str">
        <f>[1]!lastradeday_s("000002","")</f>
        <v>2026-06-22</v>
      </c>
      <c r="F3517" s="16" t="str">
        <f>[1]!s_info_industry_csrc2023(A3517,"",3)</f>
        <v>专用设备制造业</v>
      </c>
      <c r="G3517" s="16" t="str">
        <f>[1]!s_info_industry_csrc2023(A3517,"",1)</f>
        <v>制造业</v>
      </c>
      <c r="H3517" s="16">
        <f>[1]!s_is(A3517,83,"FY","YTD","20251231",1,"",100000000)</f>
        <v>49.164335947600001</v>
      </c>
      <c r="I3517" s="16">
        <f>[1]!s_is(A3517,83,"FY","YTD","20241231",1,"",100000000)</f>
        <v>54.693376694899996</v>
      </c>
      <c r="J3517" s="16">
        <f t="shared" si="162"/>
        <v>-0.10109159612036833</v>
      </c>
      <c r="K3517" s="16">
        <f>[1]!s_is(A3517,61,"FY","YTD","20251231",1,"",100000000)</f>
        <v>1.3630043722</v>
      </c>
      <c r="L3517" s="16">
        <f>[1]!s_is(A3517,61,"FY","YTD","20241231",1,"",100000000)</f>
        <v>5.2774857631999996</v>
      </c>
      <c r="M3517" s="16">
        <f t="shared" si="163"/>
        <v>-0.74173225028776901</v>
      </c>
      <c r="N3517" s="16">
        <f>[1]!s_fa_roe(A3517,"20251231")</f>
        <v>3.7778999999999998</v>
      </c>
      <c r="O3517" s="16">
        <f>[1]!s_stmnote_rdexp(A3517,"20251231",1,10000)</f>
        <v>32839.393513999996</v>
      </c>
      <c r="P3517" s="20">
        <f t="shared" si="164"/>
        <v>6.6795153196009108E-2</v>
      </c>
      <c r="Q3517" s="16">
        <f>[1]!s_margin_tradingbalance(A3517,"",10000)</f>
        <v>58494.7762</v>
      </c>
      <c r="R3517" s="16">
        <f>[1]!s_margin_seclendingbalance(A3517,"",10000)</f>
        <v>255.80889999999999</v>
      </c>
      <c r="S3517" s="17">
        <f>[1]!s_val_ev(A3517,"",100000000)</f>
        <v>132.74173504470002</v>
      </c>
      <c r="T3517" s="17">
        <f>[1]!share_freesharesmv(A3517,"",100000000)</f>
        <v>109.82054200669999</v>
      </c>
      <c r="U3517" s="17">
        <f>[1]!s_dq_amount_btin(A3517,E3517,100000000)</f>
        <v>9.35931757</v>
      </c>
      <c r="V3517" s="17">
        <f>[1]!s_dq_turn(A3517,E3517)</f>
        <v>6.9897262663288169</v>
      </c>
      <c r="W3517" s="2">
        <f>[1]!s_pq_amount(A3517,"20260101","",100000000)</f>
        <v>543.02343441000005</v>
      </c>
      <c r="X3517" s="2">
        <f>[1]!s_pq_avgamount(A3517,"20260101","",100000000)</f>
        <v>4.9365766764545453</v>
      </c>
      <c r="Y3517" s="17">
        <f>[1]!s_ipo_dilutedpe(A3517)</f>
        <v>52.97</v>
      </c>
      <c r="Z3517" s="12">
        <f>[1]!s_ipo_collection_total(A3517,100000000)</f>
        <v>10.065694544899999</v>
      </c>
      <c r="AA3517" s="2">
        <f>[1]!s_val_pe_ttm(A3517,E3517)</f>
        <v>174.01715087890625</v>
      </c>
      <c r="AB3517" s="5">
        <f>[1]!s_info_zjtxornot1(A3517,"")</f>
        <v>1</v>
      </c>
      <c r="AC3517" s="22" t="str">
        <f>[1]!s_info_nature1(A3517,"")</f>
        <v>外资企业</v>
      </c>
      <c r="AD3517" s="6" t="str">
        <f>[1]!s_info_city(A3517)</f>
        <v>上海市</v>
      </c>
      <c r="AE3517" s="6" t="str">
        <f>[1]!s_info_province(A3517)</f>
        <v>上海</v>
      </c>
      <c r="AF3517">
        <v>121.472644</v>
      </c>
      <c r="AG3517">
        <v>31.231705999999999</v>
      </c>
    </row>
    <row r="3518" spans="1:33" x14ac:dyDescent="0.3">
      <c r="A3518" s="12" t="s">
        <v>7480</v>
      </c>
      <c r="B3518" s="12" t="s">
        <v>7481</v>
      </c>
      <c r="C3518" s="16" t="str">
        <f>[1]!s_info_mkt(A3518)</f>
        <v>主板</v>
      </c>
      <c r="D3518" s="16" t="str">
        <f>[1]!s_ipo_listeddate(A3518)</f>
        <v>2001-01-12</v>
      </c>
      <c r="E3518" s="16" t="str">
        <f>[1]!lastradeday_s("000002","")</f>
        <v>2026-06-22</v>
      </c>
      <c r="F3518" s="16" t="str">
        <f>[1]!s_info_industry_csrc2023(A3518,"",3)</f>
        <v>计算机、通信和其他电子设备制造业</v>
      </c>
      <c r="G3518" s="16" t="str">
        <f>[1]!s_info_industry_csrc2023(A3518,"",1)</f>
        <v>制造业</v>
      </c>
      <c r="H3518" s="16">
        <f>[1]!s_is(A3518,83,"FY","YTD","20251231",1,"",100000000)</f>
        <v>2045.9022288799999</v>
      </c>
      <c r="I3518" s="16">
        <f>[1]!s_is(A3518,83,"FY","YTD","20241231",1,"",100000000)</f>
        <v>1983.80605661</v>
      </c>
      <c r="J3518" s="16">
        <f t="shared" si="162"/>
        <v>3.1301533767928991E-2</v>
      </c>
      <c r="K3518" s="16">
        <f>[1]!s_is(A3518,61,"FY","YTD","20251231",1,"",100000000)</f>
        <v>58.569667539999998</v>
      </c>
      <c r="L3518" s="16">
        <f>[1]!s_is(A3518,61,"FY","YTD","20241231",1,"",100000000)</f>
        <v>53.232489739999998</v>
      </c>
      <c r="M3518" s="16">
        <f t="shared" si="163"/>
        <v>0.10026166023922667</v>
      </c>
      <c r="N3518" s="16">
        <f>[1]!s_fa_roe(A3518,"20251231")</f>
        <v>4.3803999999999998</v>
      </c>
      <c r="O3518" s="16">
        <f>[1]!s_stmnote_rdexp(A3518,"20251231",1,10000)</f>
        <v>1398306.1575</v>
      </c>
      <c r="P3518" s="20">
        <f t="shared" si="164"/>
        <v>6.8346675503916085E-2</v>
      </c>
      <c r="Q3518" s="16">
        <f>[1]!s_margin_tradingbalance(A3518,"",10000)</f>
        <v>1261091.6432</v>
      </c>
      <c r="R3518" s="16">
        <f>[1]!s_margin_seclendingbalance(A3518,"",10000)</f>
        <v>2939.4965999999999</v>
      </c>
      <c r="S3518" s="17">
        <f>[1]!s_val_ev(A3518,"",100000000)</f>
        <v>2549.3401842050057</v>
      </c>
      <c r="T3518" s="17">
        <f>[1]!share_freesharesmv(A3518,"",100000000)</f>
        <v>2119.5867875489998</v>
      </c>
      <c r="U3518" s="17">
        <f>[1]!s_dq_amount_btin(A3518,E3518,100000000)</f>
        <v>254.27024792</v>
      </c>
      <c r="V3518" s="17">
        <f>[1]!s_dq_turn(A3518,E3518)</f>
        <v>10.385080472874776</v>
      </c>
      <c r="W3518" s="2">
        <f>[1]!s_pq_amount(A3518,"20260101","",100000000)</f>
        <v>7372.8672903699999</v>
      </c>
      <c r="X3518" s="2">
        <f>[1]!s_pq_avgamount(A3518,"20260101","",100000000)</f>
        <v>67.026066276090901</v>
      </c>
      <c r="Y3518" s="17">
        <f>[1]!s_ipo_dilutedpe(A3518)</f>
        <v>0</v>
      </c>
      <c r="Z3518" s="12">
        <f>[1]!s_ipo_collection_total(A3518,100000000)</f>
        <v>10.08</v>
      </c>
      <c r="AA3518" s="2">
        <f>[1]!s_val_pe_ttm(A3518,E3518)</f>
        <v>43.144386291503906</v>
      </c>
      <c r="AB3518" s="5">
        <f>[1]!s_info_zjtxornot1(A3518,"")</f>
        <v>1</v>
      </c>
      <c r="AC3518" s="22" t="str">
        <f>[1]!s_info_nature1(A3518,"")</f>
        <v>地方国有企业</v>
      </c>
      <c r="AD3518" s="6" t="str">
        <f>[1]!s_info_city(A3518)</f>
        <v>北京市</v>
      </c>
      <c r="AE3518" s="6" t="str">
        <f>[1]!s_info_province(A3518)</f>
        <v>北京</v>
      </c>
      <c r="AF3518">
        <v>116.40528500000001</v>
      </c>
      <c r="AG3518">
        <v>39.904989</v>
      </c>
    </row>
    <row r="3519" spans="1:33" x14ac:dyDescent="0.3">
      <c r="A3519" s="12" t="s">
        <v>7482</v>
      </c>
      <c r="B3519" s="12" t="s">
        <v>7483</v>
      </c>
      <c r="C3519" s="16" t="str">
        <f>[1]!s_info_mkt(A3519)</f>
        <v>创业板</v>
      </c>
      <c r="D3519" s="16" t="str">
        <f>[1]!s_ipo_listeddate(A3519)</f>
        <v>2025-05-16</v>
      </c>
      <c r="E3519" s="16" t="str">
        <f>[1]!lastradeday_s("000002","")</f>
        <v>2026-06-22</v>
      </c>
      <c r="F3519" s="16" t="str">
        <f>[1]!s_info_industry_csrc2023(A3519,"",3)</f>
        <v>电气机械和器材制造业</v>
      </c>
      <c r="G3519" s="16" t="str">
        <f>[1]!s_info_industry_csrc2023(A3519,"",1)</f>
        <v>制造业</v>
      </c>
      <c r="H3519" s="16">
        <f>[1]!s_is(A3519,83,"FY","YTD","20251231",1,"",100000000)</f>
        <v>8.3000150010000002</v>
      </c>
      <c r="I3519" s="16">
        <f>[1]!s_is(A3519,83,"FY","YTD","20241231",1,"",100000000)</f>
        <v>8.7594794416999999</v>
      </c>
      <c r="J3519" s="16">
        <f t="shared" si="162"/>
        <v>-5.2453395633614175E-2</v>
      </c>
      <c r="K3519" s="16">
        <f>[1]!s_is(A3519,61,"FY","YTD","20251231",1,"",100000000)</f>
        <v>0.33209669320000001</v>
      </c>
      <c r="L3519" s="16">
        <f>[1]!s_is(A3519,61,"FY","YTD","20241231",1,"",100000000)</f>
        <v>1.3131819008000001</v>
      </c>
      <c r="M3519" s="16">
        <f t="shared" si="163"/>
        <v>-0.74710533780759214</v>
      </c>
      <c r="N3519" s="16">
        <f>[1]!s_fa_roe(A3519,"20251231")</f>
        <v>4.0252999999999997</v>
      </c>
      <c r="O3519" s="16">
        <f>[1]!s_stmnote_rdexp(A3519,"20251231",1,10000)</f>
        <v>2974.7762780000003</v>
      </c>
      <c r="P3519" s="20">
        <f t="shared" si="164"/>
        <v>3.5840613271681969E-2</v>
      </c>
      <c r="Q3519" s="16">
        <f>[1]!s_margin_tradingbalance(A3519,"",10000)</f>
        <v>6322.0163000000002</v>
      </c>
      <c r="R3519" s="16">
        <f>[1]!s_margin_seclendingbalance(A3519,"",10000)</f>
        <v>20.501999999999999</v>
      </c>
      <c r="S3519" s="17">
        <f>[1]!s_val_ev(A3519,"",100000000)</f>
        <v>29.668724807799997</v>
      </c>
      <c r="T3519" s="17">
        <f>[1]!share_freesharesmv(A3519,"",100000000)</f>
        <v>12.823968004199997</v>
      </c>
      <c r="U3519" s="17">
        <f>[1]!s_dq_amount_btin(A3519,E3519,100000000)</f>
        <v>0.68232711000000001</v>
      </c>
      <c r="V3519" s="17">
        <f>[1]!s_dq_turn(A3519,E3519)</f>
        <v>4.0451438196504261</v>
      </c>
      <c r="W3519" s="2">
        <f>[1]!s_pq_amount(A3519,"20260101","",100000000)</f>
        <v>234.85269953</v>
      </c>
      <c r="X3519" s="2">
        <f>[1]!s_pq_avgamount(A3519,"20260101","",100000000)</f>
        <v>2.1350245411818181</v>
      </c>
      <c r="Y3519" s="17">
        <f>[1]!s_ipo_dilutedpe(A3519)</f>
        <v>17.57</v>
      </c>
      <c r="Z3519" s="12">
        <f>[1]!s_ipo_collection_total(A3519,100000000)</f>
        <v>5.2786756536000006</v>
      </c>
      <c r="AA3519" s="2">
        <f>[1]!s_val_pe_ttm(A3519,E3519)</f>
        <v>5099.33056640625</v>
      </c>
      <c r="AB3519" s="5">
        <f>[1]!s_info_zjtxornot1(A3519,"")</f>
        <v>1</v>
      </c>
      <c r="AC3519" s="22" t="str">
        <f>[1]!s_info_nature1(A3519,"")</f>
        <v>民营企业</v>
      </c>
      <c r="AD3519" s="6" t="str">
        <f>[1]!s_info_city(A3519)</f>
        <v>常州市</v>
      </c>
      <c r="AE3519" s="6" t="str">
        <f>[1]!s_info_province(A3519)</f>
        <v>江苏省</v>
      </c>
      <c r="AF3519">
        <v>119.946973</v>
      </c>
      <c r="AG3519">
        <v>31.772752000000001</v>
      </c>
    </row>
    <row r="3520" spans="1:33" x14ac:dyDescent="0.3">
      <c r="A3520" s="12" t="s">
        <v>7484</v>
      </c>
      <c r="B3520" s="12" t="s">
        <v>7485</v>
      </c>
      <c r="C3520" s="16" t="str">
        <f>[1]!s_info_mkt(A3520)</f>
        <v>主板</v>
      </c>
      <c r="D3520" s="16" t="str">
        <f>[1]!s_ipo_listeddate(A3520)</f>
        <v>2020-07-30</v>
      </c>
      <c r="E3520" s="16" t="str">
        <f>[1]!lastradeday_s("000002","")</f>
        <v>2026-06-22</v>
      </c>
      <c r="F3520" s="16" t="str">
        <f>[1]!s_info_industry_csrc2023(A3520,"",3)</f>
        <v>计算机、通信和其他电子设备制造业</v>
      </c>
      <c r="G3520" s="16" t="str">
        <f>[1]!s_info_industry_csrc2023(A3520,"",1)</f>
        <v>制造业</v>
      </c>
      <c r="H3520" s="16">
        <f>[1]!s_is(A3520,83,"FY","YTD","20251231",1,"",100000000)</f>
        <v>8.3052279823999999</v>
      </c>
      <c r="I3520" s="16">
        <f>[1]!s_is(A3520,83,"FY","YTD","20241231",1,"",100000000)</f>
        <v>6.2047668036000001</v>
      </c>
      <c r="J3520" s="16">
        <f t="shared" si="162"/>
        <v>0.33852379070577054</v>
      </c>
      <c r="K3520" s="16">
        <f>[1]!s_is(A3520,61,"FY","YTD","20251231",1,"",100000000)</f>
        <v>2.6003722478000002</v>
      </c>
      <c r="L3520" s="16">
        <f>[1]!s_is(A3520,61,"FY","YTD","20241231",1,"",100000000)</f>
        <v>1.7532977963999998</v>
      </c>
      <c r="M3520" s="16">
        <f t="shared" si="163"/>
        <v>0.48313210290874492</v>
      </c>
      <c r="N3520" s="16">
        <f>[1]!s_fa_roe(A3520,"20251231")</f>
        <v>17.114899999999999</v>
      </c>
      <c r="O3520" s="16">
        <f>[1]!s_stmnote_rdexp(A3520,"20251231",1,10000)</f>
        <v>6508.3166460000002</v>
      </c>
      <c r="P3520" s="20">
        <f t="shared" si="164"/>
        <v>7.8364093794801068E-2</v>
      </c>
      <c r="Q3520" s="16">
        <f>[1]!s_margin_tradingbalance(A3520,"",10000)</f>
        <v>0</v>
      </c>
      <c r="R3520" s="16">
        <f>[1]!s_margin_seclendingbalance(A3520,"",10000)</f>
        <v>0</v>
      </c>
      <c r="S3520" s="17">
        <f>[1]!s_val_ev(A3520,"",100000000)</f>
        <v>128.232427</v>
      </c>
      <c r="T3520" s="17">
        <f>[1]!share_freesharesmv(A3520,"",100000000)</f>
        <v>20.89141068</v>
      </c>
      <c r="U3520" s="17">
        <f>[1]!s_dq_amount_btin(A3520,E3520,100000000)</f>
        <v>1.07140071</v>
      </c>
      <c r="V3520" s="17">
        <f>[1]!s_dq_turn(A3520,E3520)</f>
        <v>0.83238987596256508</v>
      </c>
      <c r="W3520" s="2">
        <f>[1]!s_pq_amount(A3520,"20260101","",100000000)</f>
        <v>194.50078886</v>
      </c>
      <c r="X3520" s="2">
        <f>[1]!s_pq_avgamount(A3520,"20260101","",100000000)</f>
        <v>1.7681889896363636</v>
      </c>
      <c r="Y3520" s="17">
        <f>[1]!s_ipo_dilutedpe(A3520)</f>
        <v>22.99</v>
      </c>
      <c r="Z3520" s="12">
        <f>[1]!s_ipo_collection_total(A3520,100000000)</f>
        <v>3.8048000000000002</v>
      </c>
      <c r="AA3520" s="2">
        <f>[1]!s_val_pe_ttm(A3520,E3520)</f>
        <v>46.867244720458984</v>
      </c>
      <c r="AB3520" s="5">
        <f>[1]!s_info_zjtxornot1(A3520,"")</f>
        <v>1</v>
      </c>
      <c r="AC3520" s="22" t="str">
        <f>[1]!s_info_nature1(A3520,"")</f>
        <v>民营企业</v>
      </c>
      <c r="AD3520" s="6" t="str">
        <f>[1]!s_info_city(A3520)</f>
        <v>厦门市</v>
      </c>
      <c r="AE3520" s="6" t="str">
        <f>[1]!s_info_province(A3520)</f>
        <v>福建省</v>
      </c>
      <c r="AF3520">
        <v>118.11022</v>
      </c>
      <c r="AG3520">
        <v>24.490473999999999</v>
      </c>
    </row>
    <row r="3521" spans="1:33" x14ac:dyDescent="0.3">
      <c r="A3521" s="12" t="s">
        <v>7486</v>
      </c>
      <c r="B3521" s="12" t="s">
        <v>7487</v>
      </c>
      <c r="C3521" s="16" t="str">
        <f>[1]!s_info_mkt(A3521)</f>
        <v>创业板</v>
      </c>
      <c r="D3521" s="16" t="str">
        <f>[1]!s_ipo_listeddate(A3521)</f>
        <v>2021-01-22</v>
      </c>
      <c r="E3521" s="16" t="str">
        <f>[1]!lastradeday_s("000002","")</f>
        <v>2026-06-22</v>
      </c>
      <c r="F3521" s="16" t="str">
        <f>[1]!s_info_industry_csrc2023(A3521,"",3)</f>
        <v>电气机械和器材制造业</v>
      </c>
      <c r="G3521" s="16" t="str">
        <f>[1]!s_info_industry_csrc2023(A3521,"",1)</f>
        <v>制造业</v>
      </c>
      <c r="H3521" s="16">
        <f>[1]!s_is(A3521,83,"FY","YTD","20251231",1,"",100000000)</f>
        <v>28.468243193299998</v>
      </c>
      <c r="I3521" s="16">
        <f>[1]!s_is(A3521,83,"FY","YTD","20241231",1,"",100000000)</f>
        <v>30.898737377</v>
      </c>
      <c r="J3521" s="16">
        <f t="shared" si="162"/>
        <v>-7.8659983870706052E-2</v>
      </c>
      <c r="K3521" s="16">
        <f>[1]!s_is(A3521,61,"FY","YTD","20251231",1,"",100000000)</f>
        <v>-0.13476970690000001</v>
      </c>
      <c r="L3521" s="16">
        <f>[1]!s_is(A3521,61,"FY","YTD","20241231",1,"",100000000)</f>
        <v>0.38121440919999999</v>
      </c>
      <c r="M3521" s="16">
        <f t="shared" si="163"/>
        <v>-1.3535273159868797</v>
      </c>
      <c r="N3521" s="16">
        <f>[1]!s_fa_roe(A3521,"20251231")</f>
        <v>-0.71499999999999997</v>
      </c>
      <c r="O3521" s="16">
        <f>[1]!s_stmnote_rdexp(A3521,"20251231",1,10000)</f>
        <v>10022.481581</v>
      </c>
      <c r="P3521" s="20">
        <f t="shared" si="164"/>
        <v>3.5205830977862347E-2</v>
      </c>
      <c r="Q3521" s="16">
        <f>[1]!s_margin_tradingbalance(A3521,"",10000)</f>
        <v>19840.947800000002</v>
      </c>
      <c r="R3521" s="16">
        <f>[1]!s_margin_seclendingbalance(A3521,"",10000)</f>
        <v>19.263500000000001</v>
      </c>
      <c r="S3521" s="17">
        <f>[1]!s_val_ev(A3521,"",100000000)</f>
        <v>36.819187554199999</v>
      </c>
      <c r="T3521" s="17">
        <f>[1]!share_freesharesmv(A3521,"",100000000)</f>
        <v>22.751185894200002</v>
      </c>
      <c r="U3521" s="17">
        <f>[1]!s_dq_amount_btin(A3521,E3521,100000000)</f>
        <v>1.1219772100000001</v>
      </c>
      <c r="V3521" s="17">
        <f>[1]!s_dq_turn(A3521,E3521)</f>
        <v>3.1405062680914555</v>
      </c>
      <c r="W3521" s="2">
        <f>[1]!s_pq_amount(A3521,"20260101","",100000000)</f>
        <v>175.68318693000001</v>
      </c>
      <c r="X3521" s="2">
        <f>[1]!s_pq_avgamount(A3521,"20260101","",100000000)</f>
        <v>1.5971198811818184</v>
      </c>
      <c r="Y3521" s="17">
        <f>[1]!s_ipo_dilutedpe(A3521)</f>
        <v>18.23</v>
      </c>
      <c r="Z3521" s="12">
        <f>[1]!s_ipo_collection_total(A3521,100000000)</f>
        <v>3.09029</v>
      </c>
      <c r="AA3521" s="2">
        <f>[1]!s_val_pe_ttm(A3521,E3521)</f>
        <v>-310.49838256835938</v>
      </c>
      <c r="AB3521" s="5">
        <f>[1]!s_info_zjtxornot1(A3521,"")</f>
        <v>1</v>
      </c>
      <c r="AC3521" s="22" t="str">
        <f>[1]!s_info_nature1(A3521,"")</f>
        <v>民营企业</v>
      </c>
      <c r="AD3521" s="6" t="str">
        <f>[1]!s_info_city(A3521)</f>
        <v>宜兴市</v>
      </c>
      <c r="AE3521" s="6" t="str">
        <f>[1]!s_info_province(A3521)</f>
        <v>江苏省</v>
      </c>
      <c r="AF3521">
        <v>119.79026500000001</v>
      </c>
      <c r="AG3521">
        <v>31.362245000000001</v>
      </c>
    </row>
    <row r="3522" spans="1:33" x14ac:dyDescent="0.3">
      <c r="A3522" s="12" t="s">
        <v>7488</v>
      </c>
      <c r="B3522" s="12" t="s">
        <v>7489</v>
      </c>
      <c r="C3522" s="16" t="str">
        <f>[1]!s_info_mkt(A3522)</f>
        <v>创业板</v>
      </c>
      <c r="D3522" s="16" t="str">
        <f>[1]!s_ipo_listeddate(A3522)</f>
        <v>2021-04-27</v>
      </c>
      <c r="E3522" s="16" t="str">
        <f>[1]!lastradeday_s("000002","")</f>
        <v>2026-06-22</v>
      </c>
      <c r="F3522" s="16" t="str">
        <f>[1]!s_info_industry_csrc2023(A3522,"",3)</f>
        <v>橡胶和塑料制品业</v>
      </c>
      <c r="G3522" s="16" t="str">
        <f>[1]!s_info_industry_csrc2023(A3522,"",1)</f>
        <v>制造业</v>
      </c>
      <c r="H3522" s="16">
        <f>[1]!s_is(A3522,83,"FY","YTD","20251231",1,"",100000000)</f>
        <v>23.732068034000001</v>
      </c>
      <c r="I3522" s="16">
        <f>[1]!s_is(A3522,83,"FY","YTD","20241231",1,"",100000000)</f>
        <v>24.566507148600003</v>
      </c>
      <c r="J3522" s="16">
        <f t="shared" si="162"/>
        <v>-3.3966534581109764E-2</v>
      </c>
      <c r="K3522" s="16">
        <f>[1]!s_is(A3522,61,"FY","YTD","20251231",1,"",100000000)</f>
        <v>-1.1238317337999999</v>
      </c>
      <c r="L3522" s="16">
        <f>[1]!s_is(A3522,61,"FY","YTD","20241231",1,"",100000000)</f>
        <v>-0.87128895939999995</v>
      </c>
      <c r="M3522" s="16">
        <f t="shared" si="163"/>
        <v>-0.2898496206974891</v>
      </c>
      <c r="N3522" s="16">
        <f>[1]!s_fa_roe(A3522,"20251231")</f>
        <v>-2.0937999999999999</v>
      </c>
      <c r="O3522" s="16">
        <f>[1]!s_stmnote_rdexp(A3522,"20251231",1,10000)</f>
        <v>11318.649664</v>
      </c>
      <c r="P3522" s="20">
        <f t="shared" si="164"/>
        <v>4.7693482286432928E-2</v>
      </c>
      <c r="Q3522" s="16">
        <f>[1]!s_margin_tradingbalance(A3522,"",10000)</f>
        <v>11610.516</v>
      </c>
      <c r="R3522" s="16">
        <f>[1]!s_margin_seclendingbalance(A3522,"",10000)</f>
        <v>25.462800000000001</v>
      </c>
      <c r="S3522" s="17">
        <f>[1]!s_val_ev(A3522,"",100000000)</f>
        <v>44.6877287278</v>
      </c>
      <c r="T3522" s="17">
        <f>[1]!share_freesharesmv(A3522,"",100000000)</f>
        <v>12.465627308000002</v>
      </c>
      <c r="U3522" s="17">
        <f>[1]!s_dq_amount_btin(A3522,E3522,100000000)</f>
        <v>0.48163323000000002</v>
      </c>
      <c r="V3522" s="17">
        <f>[1]!s_dq_turn(A3522,E3522)</f>
        <v>1.2018197200241378</v>
      </c>
      <c r="W3522" s="2">
        <f>[1]!s_pq_amount(A3522,"20260101","",100000000)</f>
        <v>152.15289175000001</v>
      </c>
      <c r="X3522" s="2">
        <f>[1]!s_pq_avgamount(A3522,"20260101","",100000000)</f>
        <v>1.3832081068181818</v>
      </c>
      <c r="Y3522" s="17">
        <f>[1]!s_ipo_dilutedpe(A3522)</f>
        <v>94.99</v>
      </c>
      <c r="Z3522" s="12">
        <f>[1]!s_ipo_collection_total(A3522,100000000)</f>
        <v>20.247453</v>
      </c>
      <c r="AA3522" s="2">
        <f>[1]!s_val_pe_ttm(A3522,E3522)</f>
        <v>-35.361480712890625</v>
      </c>
      <c r="AB3522" s="5">
        <f>[1]!s_info_zjtxornot1(A3522,"")</f>
        <v>1</v>
      </c>
      <c r="AC3522" s="22" t="str">
        <f>[1]!s_info_nature1(A3522,"")</f>
        <v>地方国有企业</v>
      </c>
      <c r="AD3522" s="6" t="str">
        <f>[1]!s_info_city(A3522)</f>
        <v>唐山市</v>
      </c>
      <c r="AE3522" s="6" t="str">
        <f>[1]!s_info_province(A3522)</f>
        <v>河北省</v>
      </c>
      <c r="AF3522">
        <v>118.175393</v>
      </c>
      <c r="AG3522">
        <v>39.635112999999997</v>
      </c>
    </row>
    <row r="3523" spans="1:33" x14ac:dyDescent="0.3">
      <c r="A3523" s="12" t="s">
        <v>7490</v>
      </c>
      <c r="B3523" s="12" t="s">
        <v>7491</v>
      </c>
      <c r="C3523" s="16" t="str">
        <f>[1]!s_info_mkt(A3523)</f>
        <v>创业板</v>
      </c>
      <c r="D3523" s="16" t="str">
        <f>[1]!s_ipo_listeddate(A3523)</f>
        <v>2016-08-30</v>
      </c>
      <c r="E3523" s="16" t="str">
        <f>[1]!lastradeday_s("000002","")</f>
        <v>2026-06-22</v>
      </c>
      <c r="F3523" s="16" t="str">
        <f>[1]!s_info_industry_csrc2023(A3523,"",3)</f>
        <v>橡胶和塑料制品业</v>
      </c>
      <c r="G3523" s="16" t="str">
        <f>[1]!s_info_industry_csrc2023(A3523,"",1)</f>
        <v>制造业</v>
      </c>
      <c r="H3523" s="16">
        <f>[1]!s_is(A3523,83,"FY","YTD","20251231",1,"",100000000)</f>
        <v>9.6419070579999993</v>
      </c>
      <c r="I3523" s="16">
        <f>[1]!s_is(A3523,83,"FY","YTD","20241231",1,"",100000000)</f>
        <v>7.5100114579999993</v>
      </c>
      <c r="J3523" s="16">
        <f t="shared" ref="J3523:J3586" si="165">H3523/I3523-1</f>
        <v>0.28387381456375937</v>
      </c>
      <c r="K3523" s="16">
        <f>[1]!s_is(A3523,61,"FY","YTD","20251231",1,"",100000000)</f>
        <v>0.52755195840000002</v>
      </c>
      <c r="L3523" s="16">
        <f>[1]!s_is(A3523,61,"FY","YTD","20241231",1,"",100000000)</f>
        <v>0.3800084507</v>
      </c>
      <c r="M3523" s="16">
        <f t="shared" ref="M3523:M3586" si="166">(K3523-L3523)/ABS(L3523)</f>
        <v>0.38826375420919035</v>
      </c>
      <c r="N3523" s="16">
        <f>[1]!s_fa_roe(A3523,"20251231")</f>
        <v>6.0326000000000004</v>
      </c>
      <c r="O3523" s="16">
        <f>[1]!s_stmnote_rdexp(A3523,"20251231",1,10000)</f>
        <v>4904.8667439999999</v>
      </c>
      <c r="P3523" s="20">
        <f t="shared" ref="P3523:P3586" si="167">O3523/H3523/10000</f>
        <v>5.0870296866535096E-2</v>
      </c>
      <c r="Q3523" s="16">
        <f>[1]!s_margin_tradingbalance(A3523,"",10000)</f>
        <v>0</v>
      </c>
      <c r="R3523" s="16">
        <f>[1]!s_margin_seclendingbalance(A3523,"",10000)</f>
        <v>0</v>
      </c>
      <c r="S3523" s="17">
        <f>[1]!s_val_ev(A3523,"",100000000)</f>
        <v>58.445944316000002</v>
      </c>
      <c r="T3523" s="17">
        <f>[1]!share_freesharesmv(A3523,"",100000000)</f>
        <v>29.480228508000003</v>
      </c>
      <c r="U3523" s="17">
        <f>[1]!s_dq_amount_btin(A3523,E3523,100000000)</f>
        <v>1.7333982299999999</v>
      </c>
      <c r="V3523" s="17">
        <f>[1]!s_dq_turn(A3523,E3523)</f>
        <v>3.7128667941812754</v>
      </c>
      <c r="W3523" s="2">
        <f>[1]!s_pq_amount(A3523,"20260101","",100000000)</f>
        <v>301.40109787</v>
      </c>
      <c r="X3523" s="2">
        <f>[1]!s_pq_avgamount(A3523,"20260101","",100000000)</f>
        <v>2.7400099806363638</v>
      </c>
      <c r="Y3523" s="17">
        <f>[1]!s_ipo_dilutedpe(A3523)</f>
        <v>22.96</v>
      </c>
      <c r="Z3523" s="12">
        <f>[1]!s_ipo_collection_total(A3523,100000000)</f>
        <v>1.4535</v>
      </c>
      <c r="AA3523" s="2">
        <f>[1]!s_val_pe_ttm(A3523,E3523)</f>
        <v>113.32676696777344</v>
      </c>
      <c r="AB3523" s="5">
        <f>[1]!s_info_zjtxornot1(A3523,"")</f>
        <v>1</v>
      </c>
      <c r="AC3523" s="22" t="str">
        <f>[1]!s_info_nature1(A3523,"")</f>
        <v>民营企业</v>
      </c>
      <c r="AD3523" s="6" t="str">
        <f>[1]!s_info_city(A3523)</f>
        <v>慈溪市</v>
      </c>
      <c r="AE3523" s="6" t="str">
        <f>[1]!s_info_province(A3523)</f>
        <v>浙江省</v>
      </c>
      <c r="AF3523">
        <v>121.338408</v>
      </c>
      <c r="AG3523">
        <v>30.189257000000001</v>
      </c>
    </row>
    <row r="3524" spans="1:33" x14ac:dyDescent="0.3">
      <c r="A3524" s="12" t="s">
        <v>7492</v>
      </c>
      <c r="B3524" s="12" t="s">
        <v>7493</v>
      </c>
      <c r="C3524" s="16" t="str">
        <f>[1]!s_info_mkt(A3524)</f>
        <v>主板</v>
      </c>
      <c r="D3524" s="16" t="str">
        <f>[1]!s_ipo_listeddate(A3524)</f>
        <v>2011-01-28</v>
      </c>
      <c r="E3524" s="16" t="str">
        <f>[1]!lastradeday_s("000002","")</f>
        <v>2026-06-22</v>
      </c>
      <c r="F3524" s="16" t="str">
        <f>[1]!s_info_industry_csrc2023(A3524,"",3)</f>
        <v>电气机械和器材制造业</v>
      </c>
      <c r="G3524" s="16" t="str">
        <f>[1]!s_info_industry_csrc2023(A3524,"",1)</f>
        <v>制造业</v>
      </c>
      <c r="H3524" s="16">
        <f>[1]!s_is(A3524,83,"FY","YTD","20251231",1,"",100000000)</f>
        <v>72.288696205400001</v>
      </c>
      <c r="I3524" s="16">
        <f>[1]!s_is(A3524,83,"FY","YTD","20241231",1,"",100000000)</f>
        <v>73.4198961277</v>
      </c>
      <c r="J3524" s="16">
        <f t="shared" si="165"/>
        <v>-1.5407266721441437E-2</v>
      </c>
      <c r="K3524" s="16">
        <f>[1]!s_is(A3524,61,"FY","YTD","20251231",1,"",100000000)</f>
        <v>2.156636604</v>
      </c>
      <c r="L3524" s="16">
        <f>[1]!s_is(A3524,61,"FY","YTD","20241231",1,"",100000000)</f>
        <v>6.5762548084999999</v>
      </c>
      <c r="M3524" s="16">
        <f t="shared" si="166"/>
        <v>-0.67205701926079797</v>
      </c>
      <c r="N3524" s="16">
        <f>[1]!s_fa_roe(A3524,"20251231")</f>
        <v>4.5125000000000002</v>
      </c>
      <c r="O3524" s="16">
        <f>[1]!s_stmnote_rdexp(A3524,"20251231",1,10000)</f>
        <v>30657.294213000001</v>
      </c>
      <c r="P3524" s="20">
        <f t="shared" si="167"/>
        <v>4.2409527107655713E-2</v>
      </c>
      <c r="Q3524" s="16">
        <f>[1]!s_margin_tradingbalance(A3524,"",10000)</f>
        <v>7859.7124999999996</v>
      </c>
      <c r="R3524" s="16">
        <f>[1]!s_margin_seclendingbalance(A3524,"",10000)</f>
        <v>77.599199999999996</v>
      </c>
      <c r="S3524" s="17">
        <f>[1]!s_val_ev(A3524,"",100000000)</f>
        <v>48.48272</v>
      </c>
      <c r="T3524" s="17">
        <f>[1]!share_freesharesmv(A3524,"",100000000)</f>
        <v>15.0814787648</v>
      </c>
      <c r="U3524" s="17">
        <f>[1]!s_dq_amount_btin(A3524,E3524,100000000)</f>
        <v>0.29876248999999999</v>
      </c>
      <c r="V3524" s="17">
        <f>[1]!s_dq_turn(A3524,E3524)</f>
        <v>0.70439049248442498</v>
      </c>
      <c r="W3524" s="2">
        <f>[1]!s_pq_amount(A3524,"20260101","",100000000)</f>
        <v>70.802476150000004</v>
      </c>
      <c r="X3524" s="2">
        <f>[1]!s_pq_avgamount(A3524,"20260101","",100000000)</f>
        <v>0.64365887409090905</v>
      </c>
      <c r="Y3524" s="17">
        <f>[1]!s_ipo_dilutedpe(A3524)</f>
        <v>49.18</v>
      </c>
      <c r="Z3524" s="12">
        <f>[1]!s_ipo_collection_total(A3524,100000000)</f>
        <v>15</v>
      </c>
      <c r="AA3524" s="2">
        <f>[1]!s_val_pe_ttm(A3524,E3524)</f>
        <v>41.802692413330078</v>
      </c>
      <c r="AB3524" s="5">
        <f>[1]!s_info_zjtxornot1(A3524,"")</f>
        <v>0</v>
      </c>
      <c r="AC3524" s="22" t="str">
        <f>[1]!s_info_nature1(A3524,"")</f>
        <v>民营企业</v>
      </c>
      <c r="AD3524" s="6" t="str">
        <f>[1]!s_info_city(A3524)</f>
        <v>佛山市</v>
      </c>
      <c r="AE3524" s="6" t="str">
        <f>[1]!s_info_province(A3524)</f>
        <v>广东省</v>
      </c>
      <c r="AF3524">
        <v>113.12271699999999</v>
      </c>
      <c r="AG3524">
        <v>23.028762</v>
      </c>
    </row>
    <row r="3525" spans="1:33" x14ac:dyDescent="0.3">
      <c r="A3525" s="12" t="s">
        <v>7494</v>
      </c>
      <c r="B3525" s="12" t="s">
        <v>7495</v>
      </c>
      <c r="C3525" s="16" t="str">
        <f>[1]!s_info_mkt(A3525)</f>
        <v>创业板</v>
      </c>
      <c r="D3525" s="16" t="str">
        <f>[1]!s_ipo_listeddate(A3525)</f>
        <v>2021-02-25</v>
      </c>
      <c r="E3525" s="16" t="str">
        <f>[1]!lastradeday_s("000002","")</f>
        <v>2026-06-22</v>
      </c>
      <c r="F3525" s="16" t="str">
        <f>[1]!s_info_industry_csrc2023(A3525,"",3)</f>
        <v>生态保护和环境治理业</v>
      </c>
      <c r="G3525" s="16" t="str">
        <f>[1]!s_info_industry_csrc2023(A3525,"",1)</f>
        <v>水利、环境和公共设施管理业</v>
      </c>
      <c r="H3525" s="16">
        <f>[1]!s_is(A3525,83,"FY","YTD","20251231",1,"",100000000)</f>
        <v>1.5429251481999999</v>
      </c>
      <c r="I3525" s="16">
        <f>[1]!s_is(A3525,83,"FY","YTD","20241231",1,"",100000000)</f>
        <v>1.4528814505000001</v>
      </c>
      <c r="J3525" s="16">
        <f t="shared" si="165"/>
        <v>6.1975942819706198E-2</v>
      </c>
      <c r="K3525" s="16">
        <f>[1]!s_is(A3525,61,"FY","YTD","20251231",1,"",100000000)</f>
        <v>-0.51149879310000002</v>
      </c>
      <c r="L3525" s="16">
        <f>[1]!s_is(A3525,61,"FY","YTD","20241231",1,"",100000000)</f>
        <v>-0.70900209069999998</v>
      </c>
      <c r="M3525" s="16">
        <f t="shared" si="166"/>
        <v>0.27856518364424615</v>
      </c>
      <c r="N3525" s="16">
        <f>[1]!s_fa_roe(A3525,"20251231")</f>
        <v>-5.8059000000000003</v>
      </c>
      <c r="O3525" s="16">
        <f>[1]!s_stmnote_rdexp(A3525,"20251231",1,10000)</f>
        <v>968.58066400000007</v>
      </c>
      <c r="P3525" s="20">
        <f t="shared" si="167"/>
        <v>6.2775609376123073E-2</v>
      </c>
      <c r="Q3525" s="16">
        <f>[1]!s_margin_tradingbalance(A3525,"",10000)</f>
        <v>24311.696800000002</v>
      </c>
      <c r="R3525" s="16">
        <f>[1]!s_margin_seclendingbalance(A3525,"",10000)</f>
        <v>0</v>
      </c>
      <c r="S3525" s="17">
        <f>[1]!s_val_ev(A3525,"",100000000)</f>
        <v>40.146814032600005</v>
      </c>
      <c r="T3525" s="17">
        <f>[1]!share_freesharesmv(A3525,"",100000000)</f>
        <v>24.950626212600003</v>
      </c>
      <c r="U3525" s="17">
        <f>[1]!s_dq_amount_btin(A3525,E3525,100000000)</f>
        <v>1.62030981</v>
      </c>
      <c r="V3525" s="17">
        <f>[1]!s_dq_turn(A3525,E3525)</f>
        <v>4.2662448753058673</v>
      </c>
      <c r="W3525" s="2">
        <f>[1]!s_pq_amount(A3525,"20260101","",100000000)</f>
        <v>203.32120660999999</v>
      </c>
      <c r="X3525" s="2">
        <f>[1]!s_pq_avgamount(A3525,"20260101","",100000000)</f>
        <v>1.8483746055454546</v>
      </c>
      <c r="Y3525" s="17">
        <f>[1]!s_ipo_dilutedpe(A3525)</f>
        <v>20.38</v>
      </c>
      <c r="Z3525" s="12">
        <f>[1]!s_ipo_collection_total(A3525,100000000)</f>
        <v>3.0341999999999998</v>
      </c>
      <c r="AA3525" s="2">
        <f>[1]!s_val_pe_ttm(A3525,E3525)</f>
        <v>-84.86883544921875</v>
      </c>
      <c r="AB3525" s="5">
        <f>[1]!s_info_zjtxornot1(A3525,"")</f>
        <v>0</v>
      </c>
      <c r="AC3525" s="22" t="str">
        <f>[1]!s_info_nature1(A3525,"")</f>
        <v>民营企业</v>
      </c>
      <c r="AD3525" s="6" t="str">
        <f>[1]!s_info_city(A3525)</f>
        <v>青岛市</v>
      </c>
      <c r="AE3525" s="6" t="str">
        <f>[1]!s_info_province(A3525)</f>
        <v>山东省</v>
      </c>
      <c r="AF3525">
        <v>120.35517299999999</v>
      </c>
      <c r="AG3525">
        <v>36.082982000000001</v>
      </c>
    </row>
    <row r="3526" spans="1:33" x14ac:dyDescent="0.3">
      <c r="A3526" s="12" t="s">
        <v>7496</v>
      </c>
      <c r="B3526" s="12" t="s">
        <v>7497</v>
      </c>
      <c r="C3526" s="16" t="str">
        <f>[1]!s_info_mkt(A3526)</f>
        <v>主板</v>
      </c>
      <c r="D3526" s="16" t="str">
        <f>[1]!s_ipo_listeddate(A3526)</f>
        <v>2007-03-06</v>
      </c>
      <c r="E3526" s="16" t="str">
        <f>[1]!lastradeday_s("000002","")</f>
        <v>2026-06-22</v>
      </c>
      <c r="F3526" s="16" t="str">
        <f>[1]!s_info_industry_csrc2023(A3526,"",3)</f>
        <v>仪器仪表制造业</v>
      </c>
      <c r="G3526" s="16" t="str">
        <f>[1]!s_info_industry_csrc2023(A3526,"",1)</f>
        <v>制造业</v>
      </c>
      <c r="H3526" s="16">
        <f>[1]!s_is(A3526,83,"FY","YTD","20251231",1,"",100000000)</f>
        <v>63.103922483399998</v>
      </c>
      <c r="I3526" s="16">
        <f>[1]!s_is(A3526,83,"FY","YTD","20241231",1,"",100000000)</f>
        <v>44.310002556599997</v>
      </c>
      <c r="J3526" s="16">
        <f t="shared" si="165"/>
        <v>0.42414621625880811</v>
      </c>
      <c r="K3526" s="16">
        <f>[1]!s_is(A3526,61,"FY","YTD","20251231",1,"",100000000)</f>
        <v>-1.5621305131999998</v>
      </c>
      <c r="L3526" s="16">
        <f>[1]!s_is(A3526,61,"FY","YTD","20241231",1,"",100000000)</f>
        <v>-4.6390265930999997</v>
      </c>
      <c r="M3526" s="16">
        <f t="shared" si="166"/>
        <v>0.66326329848518584</v>
      </c>
      <c r="N3526" s="16">
        <f>[1]!s_fa_roe(A3526,"20251231")</f>
        <v>-36.513199999999998</v>
      </c>
      <c r="O3526" s="16">
        <f>[1]!s_stmnote_rdexp(A3526,"20251231",1,10000)</f>
        <v>40040.108761000003</v>
      </c>
      <c r="P3526" s="20">
        <f t="shared" si="167"/>
        <v>6.3451061653945331E-2</v>
      </c>
      <c r="Q3526" s="16">
        <f>[1]!s_margin_tradingbalance(A3526,"",10000)</f>
        <v>53763.869400000003</v>
      </c>
      <c r="R3526" s="16">
        <f>[1]!s_margin_seclendingbalance(A3526,"",10000)</f>
        <v>25.166399999999999</v>
      </c>
      <c r="S3526" s="17">
        <f>[1]!s_val_ev(A3526,"",100000000)</f>
        <v>96.273615606400014</v>
      </c>
      <c r="T3526" s="17">
        <f>[1]!share_freesharesmv(A3526,"",100000000)</f>
        <v>61.444443921400001</v>
      </c>
      <c r="U3526" s="17">
        <f>[1]!s_dq_amount_btin(A3526,E3526,100000000)</f>
        <v>3.49012155</v>
      </c>
      <c r="V3526" s="17">
        <f>[1]!s_dq_turn(A3526,E3526)</f>
        <v>4.3639830350878386</v>
      </c>
      <c r="W3526" s="2">
        <f>[1]!s_pq_amount(A3526,"20260101","",100000000)</f>
        <v>549.39408455</v>
      </c>
      <c r="X3526" s="2">
        <f>[1]!s_pq_avgamount(A3526,"20260101","",100000000)</f>
        <v>4.9944916777272725</v>
      </c>
      <c r="Y3526" s="17">
        <f>[1]!s_ipo_dilutedpe(A3526)</f>
        <v>20.75</v>
      </c>
      <c r="Z3526" s="12">
        <f>[1]!s_ipo_collection_total(A3526,100000000)</f>
        <v>1.65</v>
      </c>
      <c r="AA3526" s="2">
        <f>[1]!s_val_pe_ttm(A3526,E3526)</f>
        <v>-36.461090087890625</v>
      </c>
      <c r="AB3526" s="5">
        <f>[1]!s_info_zjtxornot1(A3526,"")</f>
        <v>1</v>
      </c>
      <c r="AC3526" s="22" t="str">
        <f>[1]!s_info_nature1(A3526,"")</f>
        <v>民营企业</v>
      </c>
      <c r="AD3526" s="6" t="str">
        <f>[1]!s_info_city(A3526)</f>
        <v>深圳市</v>
      </c>
      <c r="AE3526" s="6" t="str">
        <f>[1]!s_info_province(A3526)</f>
        <v>广东省</v>
      </c>
      <c r="AF3526">
        <v>114.085947</v>
      </c>
      <c r="AG3526">
        <v>22.547000000000001</v>
      </c>
    </row>
    <row r="3527" spans="1:33" x14ac:dyDescent="0.3">
      <c r="A3527" s="12" t="s">
        <v>7498</v>
      </c>
      <c r="B3527" s="12" t="s">
        <v>7499</v>
      </c>
      <c r="C3527" s="16" t="str">
        <f>[1]!s_info_mkt(A3527)</f>
        <v>创业板</v>
      </c>
      <c r="D3527" s="16" t="str">
        <f>[1]!s_ipo_listeddate(A3527)</f>
        <v>2022-01-18</v>
      </c>
      <c r="E3527" s="16" t="str">
        <f>[1]!lastradeday_s("000002","")</f>
        <v>2026-06-22</v>
      </c>
      <c r="F3527" s="16" t="str">
        <f>[1]!s_info_industry_csrc2023(A3527,"",3)</f>
        <v>农副食品加工业</v>
      </c>
      <c r="G3527" s="16" t="str">
        <f>[1]!s_info_industry_csrc2023(A3527,"",1)</f>
        <v>制造业</v>
      </c>
      <c r="H3527" s="16">
        <f>[1]!s_is(A3527,83,"FY","YTD","20251231",1,"",100000000)</f>
        <v>189.6185883803</v>
      </c>
      <c r="I3527" s="16">
        <f>[1]!s_is(A3527,83,"FY","YTD","20241231",1,"",100000000)</f>
        <v>208.37269956740002</v>
      </c>
      <c r="J3527" s="16">
        <f t="shared" si="165"/>
        <v>-9.0002726969680813E-2</v>
      </c>
      <c r="K3527" s="16">
        <f>[1]!s_is(A3527,61,"FY","YTD","20251231",1,"",100000000)</f>
        <v>-2.7978978155000003</v>
      </c>
      <c r="L3527" s="16">
        <f>[1]!s_is(A3527,61,"FY","YTD","20241231",1,"",100000000)</f>
        <v>1.0016943745</v>
      </c>
      <c r="M3527" s="16">
        <f t="shared" si="166"/>
        <v>-3.7931651476994497</v>
      </c>
      <c r="N3527" s="16">
        <f>[1]!s_fa_roe(A3527,"20251231")</f>
        <v>-17.011299999999999</v>
      </c>
      <c r="O3527" s="16">
        <f>[1]!s_stmnote_rdexp(A3527,"20251231",1,10000)</f>
        <v>3300.1349960000002</v>
      </c>
      <c r="P3527" s="20">
        <f t="shared" si="167"/>
        <v>1.740406900077345E-3</v>
      </c>
      <c r="Q3527" s="16">
        <f>[1]!s_margin_tradingbalance(A3527,"",10000)</f>
        <v>7120.8206</v>
      </c>
      <c r="R3527" s="16">
        <f>[1]!s_margin_seclendingbalance(A3527,"",10000)</f>
        <v>1.1842999999999999</v>
      </c>
      <c r="S3527" s="17">
        <f>[1]!s_val_ev(A3527,"",100000000)</f>
        <v>41.216326637399995</v>
      </c>
      <c r="T3527" s="17">
        <f>[1]!share_freesharesmv(A3527,"",100000000)</f>
        <v>10.531958796</v>
      </c>
      <c r="U3527" s="17">
        <f>[1]!s_dq_amount_btin(A3527,E3527,100000000)</f>
        <v>0.41256538999999998</v>
      </c>
      <c r="V3527" s="17">
        <f>[1]!s_dq_turn(A3527,E3527)</f>
        <v>1.0211574659973421</v>
      </c>
      <c r="W3527" s="2">
        <f>[1]!s_pq_amount(A3527,"20260101","",100000000)</f>
        <v>55.400391450000001</v>
      </c>
      <c r="X3527" s="2">
        <f>[1]!s_pq_avgamount(A3527,"20260101","",100000000)</f>
        <v>0.50363992227272725</v>
      </c>
      <c r="Y3527" s="17">
        <f>[1]!s_ipo_dilutedpe(A3527)</f>
        <v>41.01</v>
      </c>
      <c r="Z3527" s="12">
        <f>[1]!s_ipo_collection_total(A3527,100000000)</f>
        <v>5.1183674400000001</v>
      </c>
      <c r="AA3527" s="2">
        <f>[1]!s_val_pe_ttm(A3527,E3527)</f>
        <v>-23.259113311767578</v>
      </c>
      <c r="AB3527" s="5">
        <f>[1]!s_info_zjtxornot1(A3527,"")</f>
        <v>0</v>
      </c>
      <c r="AC3527" s="22" t="str">
        <f>[1]!s_info_nature1(A3527,"")</f>
        <v>民营企业</v>
      </c>
      <c r="AD3527" s="6" t="str">
        <f>[1]!s_info_city(A3527)</f>
        <v>宿迁市</v>
      </c>
      <c r="AE3527" s="6" t="str">
        <f>[1]!s_info_province(A3527)</f>
        <v>江苏省</v>
      </c>
      <c r="AF3527">
        <v>118.27516199999999</v>
      </c>
      <c r="AG3527">
        <v>33.963008000000002</v>
      </c>
    </row>
    <row r="3528" spans="1:33" x14ac:dyDescent="0.3">
      <c r="A3528" s="12" t="s">
        <v>7500</v>
      </c>
      <c r="B3528" s="12" t="s">
        <v>7501</v>
      </c>
      <c r="C3528" s="16" t="str">
        <f>[1]!s_info_mkt(A3528)</f>
        <v>主板</v>
      </c>
      <c r="D3528" s="16" t="str">
        <f>[1]!s_ipo_listeddate(A3528)</f>
        <v>1996-10-11</v>
      </c>
      <c r="E3528" s="16" t="str">
        <f>[1]!lastradeday_s("000002","")</f>
        <v>2026-06-22</v>
      </c>
      <c r="F3528" s="16" t="str">
        <f>[1]!s_info_industry_csrc2023(A3528,"",3)</f>
        <v>住宿业</v>
      </c>
      <c r="G3528" s="16" t="str">
        <f>[1]!s_info_industry_csrc2023(A3528,"",1)</f>
        <v>住宿和餐饮业</v>
      </c>
      <c r="H3528" s="16">
        <f>[1]!s_is(A3528,83,"FY","YTD","20251231",1,"",100000000)</f>
        <v>138.10831633879999</v>
      </c>
      <c r="I3528" s="16">
        <f>[1]!s_is(A3528,83,"FY","YTD","20241231",1,"",100000000)</f>
        <v>140.62981041899999</v>
      </c>
      <c r="J3528" s="16">
        <f t="shared" si="165"/>
        <v>-1.7930011230814613E-2</v>
      </c>
      <c r="K3528" s="16">
        <f>[1]!s_is(A3528,61,"FY","YTD","20251231",1,"",100000000)</f>
        <v>9.2546084007000005</v>
      </c>
      <c r="L3528" s="16">
        <f>[1]!s_is(A3528,61,"FY","YTD","20241231",1,"",100000000)</f>
        <v>9.1103075015999995</v>
      </c>
      <c r="M3528" s="16">
        <f t="shared" si="166"/>
        <v>1.583930060260404E-2</v>
      </c>
      <c r="N3528" s="16">
        <f>[1]!s_fa_roe(A3528,"20251231")</f>
        <v>5.8921999999999999</v>
      </c>
      <c r="O3528" s="16">
        <f>[1]!s_stmnote_rdexp(A3528,"20251231",1,10000)</f>
        <v>2689.389334</v>
      </c>
      <c r="P3528" s="20">
        <f t="shared" si="167"/>
        <v>1.9473044095350005E-3</v>
      </c>
      <c r="Q3528" s="16">
        <f>[1]!s_margin_tradingbalance(A3528,"",10000)</f>
        <v>24113.339899999999</v>
      </c>
      <c r="R3528" s="16">
        <f>[1]!s_margin_seclendingbalance(A3528,"",10000)</f>
        <v>562.38</v>
      </c>
      <c r="S3528" s="17">
        <f>[1]!s_val_ev(A3528,"",100000000)</f>
        <v>191.7522958916</v>
      </c>
      <c r="T3528" s="17">
        <f>[1]!share_freesharesmv(A3528,"",100000000)</f>
        <v>82.220742888200007</v>
      </c>
      <c r="U3528" s="17">
        <f>[1]!s_dq_amount_btin(A3528,E3528,100000000)</f>
        <v>3.2698854700000002</v>
      </c>
      <c r="V3528" s="17">
        <f>[1]!s_dq_turn(A3528,E3528)</f>
        <v>1.9171717700444775</v>
      </c>
      <c r="W3528" s="2">
        <f>[1]!s_pq_amount(A3528,"20260101","",100000000)</f>
        <v>355.75717605</v>
      </c>
      <c r="X3528" s="2">
        <f>[1]!s_pq_avgamount(A3528,"20260101","",100000000)</f>
        <v>3.2341561459090906</v>
      </c>
      <c r="Y3528" s="17">
        <f>[1]!s_ipo_dilutedpe(A3528)</f>
        <v>0</v>
      </c>
      <c r="Z3528" s="12">
        <f>[1]!s_ipo_collection_total(A3528,100000000)</f>
        <v>0.93100000000000005</v>
      </c>
      <c r="AA3528" s="2">
        <f>[1]!s_val_pe_ttm(A3528,E3528)</f>
        <v>20.145170211791992</v>
      </c>
      <c r="AB3528" s="5">
        <f>[1]!s_info_zjtxornot1(A3528,"")</f>
        <v>0</v>
      </c>
      <c r="AC3528" s="22" t="str">
        <f>[1]!s_info_nature1(A3528,"")</f>
        <v>地方国有企业</v>
      </c>
      <c r="AD3528" s="6" t="str">
        <f>[1]!s_info_city(A3528)</f>
        <v>上海市</v>
      </c>
      <c r="AE3528" s="6" t="str">
        <f>[1]!s_info_province(A3528)</f>
        <v>上海</v>
      </c>
      <c r="AF3528">
        <v>121.472644</v>
      </c>
      <c r="AG3528">
        <v>31.231705999999999</v>
      </c>
    </row>
    <row r="3529" spans="1:33" x14ac:dyDescent="0.3">
      <c r="A3529" s="12" t="s">
        <v>7502</v>
      </c>
      <c r="B3529" s="12" t="s">
        <v>7503</v>
      </c>
      <c r="C3529" s="16" t="str">
        <f>[1]!s_info_mkt(A3529)</f>
        <v>主板</v>
      </c>
      <c r="D3529" s="16" t="str">
        <f>[1]!s_ipo_listeddate(A3529)</f>
        <v>2016-12-13</v>
      </c>
      <c r="E3529" s="16" t="str">
        <f>[1]!lastradeday_s("000002","")</f>
        <v>2026-06-22</v>
      </c>
      <c r="F3529" s="16" t="str">
        <f>[1]!s_info_industry_csrc2023(A3529,"",3)</f>
        <v>零售业</v>
      </c>
      <c r="G3529" s="16" t="str">
        <f>[1]!s_info_industry_csrc2023(A3529,"",1)</f>
        <v>批发和零售业</v>
      </c>
      <c r="H3529" s="16">
        <f>[1]!s_is(A3529,83,"FY","YTD","20251231",1,"",100000000)</f>
        <v>179.56713414540002</v>
      </c>
      <c r="I3529" s="16">
        <f>[1]!s_is(A3529,83,"FY","YTD","20241231",1,"",100000000)</f>
        <v>182.5551248976</v>
      </c>
      <c r="J3529" s="16">
        <f t="shared" si="165"/>
        <v>-1.6367608161512948E-2</v>
      </c>
      <c r="K3529" s="16">
        <f>[1]!s_is(A3529,61,"FY","YTD","20251231",1,"",100000000)</f>
        <v>2.0068775449</v>
      </c>
      <c r="L3529" s="16">
        <f>[1]!s_is(A3529,61,"FY","YTD","20241231",1,"",100000000)</f>
        <v>1.3195049659</v>
      </c>
      <c r="M3529" s="16">
        <f t="shared" si="166"/>
        <v>0.52093216529212616</v>
      </c>
      <c r="N3529" s="16">
        <f>[1]!s_fa_roe(A3529,"20251231")</f>
        <v>8.4626999999999999</v>
      </c>
      <c r="O3529" s="16">
        <f>[1]!s_stmnote_rdexp(A3529,"20251231",1,10000)</f>
        <v>136.070717</v>
      </c>
      <c r="P3529" s="20">
        <f t="shared" si="167"/>
        <v>7.5777072261909648E-5</v>
      </c>
      <c r="Q3529" s="16">
        <f>[1]!s_margin_tradingbalance(A3529,"",10000)</f>
        <v>8914.7108000000007</v>
      </c>
      <c r="R3529" s="16">
        <f>[1]!s_margin_seclendingbalance(A3529,"",10000)</f>
        <v>23.400600000000001</v>
      </c>
      <c r="S3529" s="17">
        <f>[1]!s_val_ev(A3529,"",100000000)</f>
        <v>57.578148485</v>
      </c>
      <c r="T3529" s="17">
        <f>[1]!share_freesharesmv(A3529,"",100000000)</f>
        <v>17.0462292572</v>
      </c>
      <c r="U3529" s="17">
        <f>[1]!s_dq_amount_btin(A3529,E3529,100000000)</f>
        <v>0.36086500999999999</v>
      </c>
      <c r="V3529" s="17">
        <f>[1]!s_dq_turn(A3529,E3529)</f>
        <v>0.63237590923031572</v>
      </c>
      <c r="W3529" s="2">
        <f>[1]!s_pq_amount(A3529,"20260101","",100000000)</f>
        <v>107.71757129</v>
      </c>
      <c r="X3529" s="2">
        <f>[1]!s_pq_avgamount(A3529,"20260101","",100000000)</f>
        <v>0.97925064809090911</v>
      </c>
      <c r="Y3529" s="17">
        <f>[1]!s_ipo_dilutedpe(A3529)</f>
        <v>21.65</v>
      </c>
      <c r="Z3529" s="12">
        <f>[1]!s_ipo_collection_total(A3529,100000000)</f>
        <v>12.276</v>
      </c>
      <c r="AA3529" s="2">
        <f>[1]!s_val_pe_ttm(A3529,E3529)</f>
        <v>27.344392776489258</v>
      </c>
      <c r="AB3529" s="5">
        <f>[1]!s_info_zjtxornot1(A3529,"")</f>
        <v>0</v>
      </c>
      <c r="AC3529" s="22" t="str">
        <f>[1]!s_info_nature1(A3529,"")</f>
        <v>民营企业</v>
      </c>
      <c r="AD3529" s="6" t="str">
        <f>[1]!s_info_city(A3529)</f>
        <v>威海市</v>
      </c>
      <c r="AE3529" s="6" t="str">
        <f>[1]!s_info_province(A3529)</f>
        <v>山东省</v>
      </c>
      <c r="AF3529">
        <v>122.116394</v>
      </c>
      <c r="AG3529">
        <v>37.509690999999997</v>
      </c>
    </row>
    <row r="3530" spans="1:33" x14ac:dyDescent="0.3">
      <c r="A3530" s="12" t="s">
        <v>7504</v>
      </c>
      <c r="B3530" s="12" t="s">
        <v>7505</v>
      </c>
      <c r="C3530" s="16" t="str">
        <f>[1]!s_info_mkt(A3530)</f>
        <v>主板</v>
      </c>
      <c r="D3530" s="16" t="str">
        <f>[1]!s_ipo_listeddate(A3530)</f>
        <v>1997-05-16</v>
      </c>
      <c r="E3530" s="16" t="str">
        <f>[1]!lastradeday_s("000002","")</f>
        <v>2026-06-22</v>
      </c>
      <c r="F3530" s="16" t="str">
        <f>[1]!s_info_industry_csrc2023(A3530,"",3)</f>
        <v>酒、饮料和精制茶制造业</v>
      </c>
      <c r="G3530" s="16" t="str">
        <f>[1]!s_info_industry_csrc2023(A3530,"",1)</f>
        <v>制造业</v>
      </c>
      <c r="H3530" s="16">
        <f>[1]!s_is(A3530,83,"FY","YTD","20251231",1,"",100000000)</f>
        <v>18.308406854899999</v>
      </c>
      <c r="I3530" s="16">
        <f>[1]!s_is(A3530,83,"FY","YTD","20241231",1,"",100000000)</f>
        <v>19.362768841199998</v>
      </c>
      <c r="J3530" s="16">
        <f t="shared" si="165"/>
        <v>-5.4453058596481974E-2</v>
      </c>
      <c r="K3530" s="16">
        <f>[1]!s_is(A3530,61,"FY","YTD","20251231",1,"",100000000)</f>
        <v>2.223002385</v>
      </c>
      <c r="L3530" s="16">
        <f>[1]!s_is(A3530,61,"FY","YTD","20241231",1,"",100000000)</f>
        <v>2.0556719765999998</v>
      </c>
      <c r="M3530" s="16">
        <f t="shared" si="166"/>
        <v>8.1399372227060326E-2</v>
      </c>
      <c r="N3530" s="16">
        <f>[1]!s_fa_roe(A3530,"20251231")</f>
        <v>3.7829000000000002</v>
      </c>
      <c r="O3530" s="16">
        <f>[1]!s_stmnote_rdexp(A3530,"20251231",1,10000)</f>
        <v>3398.3562280000001</v>
      </c>
      <c r="P3530" s="20">
        <f t="shared" si="167"/>
        <v>1.8561725522777944E-2</v>
      </c>
      <c r="Q3530" s="16">
        <f>[1]!s_margin_tradingbalance(A3530,"",10000)</f>
        <v>44660.578099999999</v>
      </c>
      <c r="R3530" s="16">
        <f>[1]!s_margin_seclendingbalance(A3530,"",10000)</f>
        <v>165.85</v>
      </c>
      <c r="S3530" s="17">
        <f>[1]!s_val_ev(A3530,"",100000000)</f>
        <v>70.553382766200002</v>
      </c>
      <c r="T3530" s="17">
        <f>[1]!share_freesharesmv(A3530,"",100000000)</f>
        <v>43.379468936999999</v>
      </c>
      <c r="U3530" s="17">
        <f>[1]!s_dq_amount_btin(A3530,E3530,100000000)</f>
        <v>0.49892303999999998</v>
      </c>
      <c r="V3530" s="17">
        <f>[1]!s_dq_turn(A3530,E3530)</f>
        <v>0.71229817805526507</v>
      </c>
      <c r="W3530" s="2">
        <f>[1]!s_pq_amount(A3530,"20260101","",100000000)</f>
        <v>130.47970691</v>
      </c>
      <c r="X3530" s="2">
        <f>[1]!s_pq_avgamount(A3530,"20260101","",100000000)</f>
        <v>1.1861791537272728</v>
      </c>
      <c r="Y3530" s="17">
        <f>[1]!s_ipo_dilutedpe(A3530)</f>
        <v>0</v>
      </c>
      <c r="Z3530" s="12">
        <f>[1]!s_ipo_collection_total(A3530,100000000)</f>
        <v>3.0939999999999999</v>
      </c>
      <c r="AA3530" s="2">
        <f>[1]!s_val_pe_ttm(A3530,E3530)</f>
        <v>31.313705444335938</v>
      </c>
      <c r="AB3530" s="5">
        <f>[1]!s_info_zjtxornot1(A3530,"")</f>
        <v>0</v>
      </c>
      <c r="AC3530" s="22" t="str">
        <f>[1]!s_info_nature1(A3530,"")</f>
        <v>地方国有企业</v>
      </c>
      <c r="AD3530" s="6" t="str">
        <f>[1]!s_info_city(A3530)</f>
        <v>绍兴市</v>
      </c>
      <c r="AE3530" s="6" t="str">
        <f>[1]!s_info_province(A3530)</f>
        <v>浙江省</v>
      </c>
      <c r="AF3530">
        <v>120.582112</v>
      </c>
      <c r="AG3530">
        <v>29.997116999999999</v>
      </c>
    </row>
    <row r="3531" spans="1:33" x14ac:dyDescent="0.3">
      <c r="A3531" s="12" t="s">
        <v>7506</v>
      </c>
      <c r="B3531" s="12" t="s">
        <v>7507</v>
      </c>
      <c r="C3531" s="16" t="str">
        <f>[1]!s_info_mkt(A3531)</f>
        <v>主板</v>
      </c>
      <c r="D3531" s="16" t="str">
        <f>[1]!s_ipo_listeddate(A3531)</f>
        <v>2017-07-11</v>
      </c>
      <c r="E3531" s="16" t="str">
        <f>[1]!lastradeday_s("000002","")</f>
        <v>2026-06-22</v>
      </c>
      <c r="F3531" s="16" t="str">
        <f>[1]!s_info_industry_csrc2023(A3531,"",3)</f>
        <v>通用设备制造业</v>
      </c>
      <c r="G3531" s="16" t="str">
        <f>[1]!s_info_industry_csrc2023(A3531,"",1)</f>
        <v>制造业</v>
      </c>
      <c r="H3531" s="16">
        <f>[1]!s_is(A3531,83,"FY","YTD","20251231",1,"",100000000)</f>
        <v>17.221828449700002</v>
      </c>
      <c r="I3531" s="16">
        <f>[1]!s_is(A3531,83,"FY","YTD","20241231",1,"",100000000)</f>
        <v>15.920826955599999</v>
      </c>
      <c r="J3531" s="16">
        <f t="shared" si="165"/>
        <v>8.1716954636102512E-2</v>
      </c>
      <c r="K3531" s="16">
        <f>[1]!s_is(A3531,61,"FY","YTD","20251231",1,"",100000000)</f>
        <v>4.5491238155999998</v>
      </c>
      <c r="L3531" s="16">
        <f>[1]!s_is(A3531,61,"FY","YTD","20241231",1,"",100000000)</f>
        <v>4.4241051425000002</v>
      </c>
      <c r="M3531" s="16">
        <f t="shared" si="166"/>
        <v>2.8258522135699803E-2</v>
      </c>
      <c r="N3531" s="16">
        <f>[1]!s_fa_roe(A3531,"20251231")</f>
        <v>19.2165</v>
      </c>
      <c r="O3531" s="16">
        <f>[1]!s_stmnote_rdexp(A3531,"20251231",1,10000)</f>
        <v>5414.3118990000003</v>
      </c>
      <c r="P3531" s="20">
        <f t="shared" si="167"/>
        <v>3.1438658878838822E-2</v>
      </c>
      <c r="Q3531" s="16">
        <f>[1]!s_margin_tradingbalance(A3531,"",10000)</f>
        <v>0</v>
      </c>
      <c r="R3531" s="16">
        <f>[1]!s_margin_seclendingbalance(A3531,"",10000)</f>
        <v>0</v>
      </c>
      <c r="S3531" s="17">
        <f>[1]!s_val_ev(A3531,"",100000000)</f>
        <v>55.440788894999997</v>
      </c>
      <c r="T3531" s="17">
        <f>[1]!share_freesharesmv(A3531,"",100000000)</f>
        <v>28.81715453</v>
      </c>
      <c r="U3531" s="17">
        <f>[1]!s_dq_amount_btin(A3531,E3531,100000000)</f>
        <v>0.49500388000000001</v>
      </c>
      <c r="V3531" s="17">
        <f>[1]!s_dq_turn(A3531,E3531)</f>
        <v>1.1774272917599813</v>
      </c>
      <c r="W3531" s="2">
        <f>[1]!s_pq_amount(A3531,"20260101","",100000000)</f>
        <v>68.771448199999995</v>
      </c>
      <c r="X3531" s="2">
        <f>[1]!s_pq_avgamount(A3531,"20260101","",100000000)</f>
        <v>0.62519498363636372</v>
      </c>
      <c r="Y3531" s="17">
        <f>[1]!s_ipo_dilutedpe(A3531)</f>
        <v>16.440000000000001</v>
      </c>
      <c r="Z3531" s="12">
        <f>[1]!s_ipo_collection_total(A3531,100000000)</f>
        <v>5.6386070000000004</v>
      </c>
      <c r="AA3531" s="2">
        <f>[1]!s_val_pe_ttm(A3531,E3531)</f>
        <v>12.360824584960938</v>
      </c>
      <c r="AB3531" s="5">
        <f>[1]!s_info_zjtxornot1(A3531,"")</f>
        <v>0</v>
      </c>
      <c r="AC3531" s="22" t="str">
        <f>[1]!s_info_nature1(A3531,"")</f>
        <v>民营企业</v>
      </c>
      <c r="AD3531" s="6" t="str">
        <f>[1]!s_info_city(A3531)</f>
        <v>阳春市</v>
      </c>
      <c r="AE3531" s="6" t="str">
        <f>[1]!s_info_province(A3531)</f>
        <v>广东省</v>
      </c>
      <c r="AF3531">
        <v>111.69444900000001</v>
      </c>
      <c r="AG3531">
        <v>22.223897999999998</v>
      </c>
    </row>
    <row r="3532" spans="1:33" x14ac:dyDescent="0.3">
      <c r="A3532" s="12" t="s">
        <v>7508</v>
      </c>
      <c r="B3532" s="12" t="s">
        <v>7509</v>
      </c>
      <c r="C3532" s="16" t="str">
        <f>[1]!s_info_mkt(A3532)</f>
        <v>创业板</v>
      </c>
      <c r="D3532" s="16" t="str">
        <f>[1]!s_ipo_listeddate(A3532)</f>
        <v>2017-01-17</v>
      </c>
      <c r="E3532" s="16" t="str">
        <f>[1]!lastradeday_s("000002","")</f>
        <v>2026-06-22</v>
      </c>
      <c r="F3532" s="16" t="str">
        <f>[1]!s_info_industry_csrc2023(A3532,"",3)</f>
        <v>专用设备制造业</v>
      </c>
      <c r="G3532" s="16" t="str">
        <f>[1]!s_info_industry_csrc2023(A3532,"",1)</f>
        <v>制造业</v>
      </c>
      <c r="H3532" s="16">
        <f>[1]!s_is(A3532,83,"FY","YTD","20251231",1,"",100000000)</f>
        <v>18.611471532100001</v>
      </c>
      <c r="I3532" s="16">
        <f>[1]!s_is(A3532,83,"FY","YTD","20241231",1,"",100000000)</f>
        <v>18.136113249800001</v>
      </c>
      <c r="J3532" s="16">
        <f t="shared" si="165"/>
        <v>2.6210592961821266E-2</v>
      </c>
      <c r="K3532" s="16">
        <f>[1]!s_is(A3532,61,"FY","YTD","20251231",1,"",100000000)</f>
        <v>4.7952459337000004</v>
      </c>
      <c r="L3532" s="16">
        <f>[1]!s_is(A3532,61,"FY","YTD","20241231",1,"",100000000)</f>
        <v>5.7223042736999998</v>
      </c>
      <c r="M3532" s="16">
        <f t="shared" si="166"/>
        <v>-0.16200787229382516</v>
      </c>
      <c r="N3532" s="16">
        <f>[1]!s_fa_roe(A3532,"20251231")</f>
        <v>9.9808000000000003</v>
      </c>
      <c r="O3532" s="16">
        <f>[1]!s_stmnote_rdexp(A3532,"20251231",1,10000)</f>
        <v>5026.0073619999994</v>
      </c>
      <c r="P3532" s="20">
        <f t="shared" si="167"/>
        <v>2.7004889717244709E-2</v>
      </c>
      <c r="Q3532" s="16">
        <f>[1]!s_margin_tradingbalance(A3532,"",10000)</f>
        <v>52948.516600000003</v>
      </c>
      <c r="R3532" s="16">
        <f>[1]!s_margin_seclendingbalance(A3532,"",10000)</f>
        <v>74.713399999999993</v>
      </c>
      <c r="S3532" s="17">
        <f>[1]!s_val_ev(A3532,"",100000000)</f>
        <v>99.198034828399997</v>
      </c>
      <c r="T3532" s="17">
        <f>[1]!share_freesharesmv(A3532,"",100000000)</f>
        <v>54.658485625600001</v>
      </c>
      <c r="U3532" s="17">
        <f>[1]!s_dq_amount_btin(A3532,E3532,100000000)</f>
        <v>1.2647434799999999</v>
      </c>
      <c r="V3532" s="17">
        <f>[1]!s_dq_turn(A3532,E3532)</f>
        <v>1.7561869894088624</v>
      </c>
      <c r="W3532" s="2">
        <f>[1]!s_pq_amount(A3532,"20260101","",100000000)</f>
        <v>174.95938072999999</v>
      </c>
      <c r="X3532" s="2">
        <f>[1]!s_pq_avgamount(A3532,"20260101","",100000000)</f>
        <v>1.5905398248181817</v>
      </c>
      <c r="Y3532" s="17">
        <f>[1]!s_ipo_dilutedpe(A3532)</f>
        <v>20.36</v>
      </c>
      <c r="Z3532" s="12">
        <f>[1]!s_ipo_collection_total(A3532,100000000)</f>
        <v>4.0476999999999999</v>
      </c>
      <c r="AA3532" s="2">
        <f>[1]!s_val_pe_ttm(A3532,E3532)</f>
        <v>21.312973022460938</v>
      </c>
      <c r="AB3532" s="5">
        <f>[1]!s_info_zjtxornot1(A3532,"")</f>
        <v>0</v>
      </c>
      <c r="AC3532" s="22" t="str">
        <f>[1]!s_info_nature1(A3532,"")</f>
        <v>民营企业</v>
      </c>
      <c r="AD3532" s="6" t="str">
        <f>[1]!s_info_city(A3532)</f>
        <v>合肥市</v>
      </c>
      <c r="AE3532" s="6" t="str">
        <f>[1]!s_info_province(A3532)</f>
        <v>安徽省</v>
      </c>
      <c r="AF3532">
        <v>117.28304199999999</v>
      </c>
      <c r="AG3532">
        <v>31.861190000000001</v>
      </c>
    </row>
    <row r="3533" spans="1:33" x14ac:dyDescent="0.3">
      <c r="A3533" s="12" t="s">
        <v>7510</v>
      </c>
      <c r="B3533" s="12" t="s">
        <v>7511</v>
      </c>
      <c r="C3533" s="16" t="str">
        <f>[1]!s_info_mkt(A3533)</f>
        <v>主板</v>
      </c>
      <c r="D3533" s="16" t="str">
        <f>[1]!s_ipo_listeddate(A3533)</f>
        <v>2021-12-31</v>
      </c>
      <c r="E3533" s="16" t="str">
        <f>[1]!lastradeday_s("000002","")</f>
        <v>2026-06-22</v>
      </c>
      <c r="F3533" s="16" t="str">
        <f>[1]!s_info_industry_csrc2023(A3533,"",3)</f>
        <v>土木工程建筑业</v>
      </c>
      <c r="G3533" s="16" t="str">
        <f>[1]!s_info_industry_csrc2023(A3533,"",1)</f>
        <v>建筑业</v>
      </c>
      <c r="H3533" s="16">
        <f>[1]!s_is(A3533,83,"FY","YTD","20251231",1,"",100000000)</f>
        <v>23.1607622408</v>
      </c>
      <c r="I3533" s="16">
        <f>[1]!s_is(A3533,83,"FY","YTD","20241231",1,"",100000000)</f>
        <v>34.5769261732</v>
      </c>
      <c r="J3533" s="16">
        <f t="shared" si="165"/>
        <v>-0.33016711419676392</v>
      </c>
      <c r="K3533" s="16">
        <f>[1]!s_is(A3533,61,"FY","YTD","20251231",1,"",100000000)</f>
        <v>0.39481832459999999</v>
      </c>
      <c r="L3533" s="16">
        <f>[1]!s_is(A3533,61,"FY","YTD","20241231",1,"",100000000)</f>
        <v>0.69445779599999991</v>
      </c>
      <c r="M3533" s="16">
        <f t="shared" si="166"/>
        <v>-0.43147254322133055</v>
      </c>
      <c r="N3533" s="16">
        <f>[1]!s_fa_roe(A3533,"20251231")</f>
        <v>3.3519000000000001</v>
      </c>
      <c r="O3533" s="16">
        <f>[1]!s_stmnote_rdexp(A3533,"20251231",1,10000)</f>
        <v>1021.2230070000001</v>
      </c>
      <c r="P3533" s="20">
        <f t="shared" si="167"/>
        <v>4.409280646217306E-3</v>
      </c>
      <c r="Q3533" s="16">
        <f>[1]!s_margin_tradingbalance(A3533,"",10000)</f>
        <v>0</v>
      </c>
      <c r="R3533" s="16">
        <f>[1]!s_margin_seclendingbalance(A3533,"",10000)</f>
        <v>0</v>
      </c>
      <c r="S3533" s="17">
        <f>[1]!s_val_ev(A3533,"",100000000)</f>
        <v>21.860926287999998</v>
      </c>
      <c r="T3533" s="17">
        <f>[1]!share_freesharesmv(A3533,"",100000000)</f>
        <v>6.6768936519999995</v>
      </c>
      <c r="U3533" s="17">
        <f>[1]!s_dq_amount_btin(A3533,E3533,100000000)</f>
        <v>0.26588465999999999</v>
      </c>
      <c r="V3533" s="17">
        <f>[1]!s_dq_turn(A3533,E3533)</f>
        <v>1.2875916385565134</v>
      </c>
      <c r="W3533" s="2">
        <f>[1]!s_pq_amount(A3533,"20260101","",100000000)</f>
        <v>32.079602350000002</v>
      </c>
      <c r="X3533" s="2">
        <f>[1]!s_pq_avgamount(A3533,"20260101","",100000000)</f>
        <v>0.29163274863636363</v>
      </c>
      <c r="Y3533" s="17">
        <f>[1]!s_ipo_dilutedpe(A3533)</f>
        <v>8.24</v>
      </c>
      <c r="Z3533" s="12">
        <f>[1]!s_ipo_collection_total(A3533,100000000)</f>
        <v>1.98322</v>
      </c>
      <c r="AA3533" s="2">
        <f>[1]!s_val_pe_ttm(A3533,E3533)</f>
        <v>104.25969696044922</v>
      </c>
      <c r="AB3533" s="5">
        <f>[1]!s_info_zjtxornot1(A3533,"")</f>
        <v>0</v>
      </c>
      <c r="AC3533" s="22" t="str">
        <f>[1]!s_info_nature1(A3533,"")</f>
        <v>民营企业</v>
      </c>
      <c r="AD3533" s="6" t="str">
        <f>[1]!s_info_city(A3533)</f>
        <v>高碑店市</v>
      </c>
      <c r="AE3533" s="6" t="str">
        <f>[1]!s_info_province(A3533)</f>
        <v>河北省</v>
      </c>
      <c r="AF3533">
        <v>116.04093399999999</v>
      </c>
      <c r="AG3533">
        <v>39.265087999999999</v>
      </c>
    </row>
    <row r="3534" spans="1:33" x14ac:dyDescent="0.3">
      <c r="A3534" s="12" t="s">
        <v>7512</v>
      </c>
      <c r="B3534" s="12" t="s">
        <v>7513</v>
      </c>
      <c r="C3534" s="16" t="str">
        <f>[1]!s_info_mkt(A3534)</f>
        <v>主板</v>
      </c>
      <c r="D3534" s="16" t="str">
        <f>[1]!s_ipo_listeddate(A3534)</f>
        <v>2010-07-20</v>
      </c>
      <c r="E3534" s="16" t="str">
        <f>[1]!lastradeday_s("000002","")</f>
        <v>2026-06-22</v>
      </c>
      <c r="F3534" s="16" t="str">
        <f>[1]!s_info_industry_csrc2023(A3534,"",3)</f>
        <v>电气机械和器材制造业</v>
      </c>
      <c r="G3534" s="16" t="str">
        <f>[1]!s_info_industry_csrc2023(A3534,"",1)</f>
        <v>制造业</v>
      </c>
      <c r="H3534" s="16">
        <f>[1]!s_is(A3534,83,"FY","YTD","20251231",1,"",100000000)</f>
        <v>16.6502132203</v>
      </c>
      <c r="I3534" s="16">
        <f>[1]!s_is(A3534,83,"FY","YTD","20241231",1,"",100000000)</f>
        <v>17.6015932422</v>
      </c>
      <c r="J3534" s="16">
        <f t="shared" si="165"/>
        <v>-5.4050790107969204E-2</v>
      </c>
      <c r="K3534" s="16">
        <f>[1]!s_is(A3534,61,"FY","YTD","20251231",1,"",100000000)</f>
        <v>3.4263142139999996</v>
      </c>
      <c r="L3534" s="16">
        <f>[1]!s_is(A3534,61,"FY","YTD","20241231",1,"",100000000)</f>
        <v>2.5210393686999999</v>
      </c>
      <c r="M3534" s="16">
        <f t="shared" si="166"/>
        <v>0.35908794465467392</v>
      </c>
      <c r="N3534" s="16">
        <f>[1]!s_fa_roe(A3534,"20251231")</f>
        <v>13.380599999999999</v>
      </c>
      <c r="O3534" s="16">
        <f>[1]!s_stmnote_rdexp(A3534,"20251231",1,10000)</f>
        <v>12395.662032</v>
      </c>
      <c r="P3534" s="20">
        <f t="shared" si="167"/>
        <v>7.4447467236558651E-2</v>
      </c>
      <c r="Q3534" s="16">
        <f>[1]!s_margin_tradingbalance(A3534,"",10000)</f>
        <v>29352.3953</v>
      </c>
      <c r="R3534" s="16">
        <f>[1]!s_margin_seclendingbalance(A3534,"",10000)</f>
        <v>16.906500000000001</v>
      </c>
      <c r="S3534" s="17">
        <f>[1]!s_val_ev(A3534,"",100000000)</f>
        <v>70.03549239649999</v>
      </c>
      <c r="T3534" s="17">
        <f>[1]!share_freesharesmv(A3534,"",100000000)</f>
        <v>55.683757748100007</v>
      </c>
      <c r="U3534" s="17">
        <f>[1]!s_dq_amount_btin(A3534,E3534,100000000)</f>
        <v>2.4529644400000001</v>
      </c>
      <c r="V3534" s="17">
        <f>[1]!s_dq_turn(A3534,E3534)</f>
        <v>4.2675522336392708</v>
      </c>
      <c r="W3534" s="2">
        <f>[1]!s_pq_amount(A3534,"20260101","",100000000)</f>
        <v>388.72491745999997</v>
      </c>
      <c r="X3534" s="2">
        <f>[1]!s_pq_avgamount(A3534,"20260101","",100000000)</f>
        <v>3.5338628860000001</v>
      </c>
      <c r="Y3534" s="17">
        <f>[1]!s_ipo_dilutedpe(A3534)</f>
        <v>35.450000000000003</v>
      </c>
      <c r="Z3534" s="12">
        <f>[1]!s_ipo_collection_total(A3534,100000000)</f>
        <v>6.47</v>
      </c>
      <c r="AA3534" s="2">
        <f>[1]!s_val_pe_ttm(A3534,E3534)</f>
        <v>19.145702362060547</v>
      </c>
      <c r="AB3534" s="5">
        <f>[1]!s_info_zjtxornot1(A3534,"")</f>
        <v>1</v>
      </c>
      <c r="AC3534" s="22" t="str">
        <f>[1]!s_info_nature1(A3534,"")</f>
        <v>民营企业</v>
      </c>
      <c r="AD3534" s="6" t="str">
        <f>[1]!s_info_city(A3534)</f>
        <v>长沙市</v>
      </c>
      <c r="AE3534" s="6" t="str">
        <f>[1]!s_info_province(A3534)</f>
        <v>湖南省</v>
      </c>
      <c r="AF3534">
        <v>112.98227900000001</v>
      </c>
      <c r="AG3534">
        <v>28.194089999999999</v>
      </c>
    </row>
    <row r="3535" spans="1:33" x14ac:dyDescent="0.3">
      <c r="A3535" s="12" t="s">
        <v>7514</v>
      </c>
      <c r="B3535" s="12" t="s">
        <v>7515</v>
      </c>
      <c r="C3535" s="16" t="str">
        <f>[1]!s_info_mkt(A3535)</f>
        <v>主板</v>
      </c>
      <c r="D3535" s="16" t="str">
        <f>[1]!s_ipo_listeddate(A3535)</f>
        <v>2008-02-01</v>
      </c>
      <c r="E3535" s="16" t="str">
        <f>[1]!lastradeday_s("000002","")</f>
        <v>2026-06-22</v>
      </c>
      <c r="F3535" s="16" t="str">
        <f>[1]!s_info_industry_csrc2023(A3535,"",3)</f>
        <v>计算机、通信和其他电子设备制造业</v>
      </c>
      <c r="G3535" s="16" t="str">
        <f>[1]!s_info_industry_csrc2023(A3535,"",1)</f>
        <v>制造业</v>
      </c>
      <c r="H3535" s="16">
        <f>[1]!s_is(A3535,83,"FY","YTD","20251231",1,"",100000000)</f>
        <v>12.223561569100001</v>
      </c>
      <c r="I3535" s="16">
        <f>[1]!s_is(A3535,83,"FY","YTD","20241231",1,"",100000000)</f>
        <v>10.470499476300001</v>
      </c>
      <c r="J3535" s="16">
        <f t="shared" si="165"/>
        <v>0.16742869781599823</v>
      </c>
      <c r="K3535" s="16">
        <f>[1]!s_is(A3535,61,"FY","YTD","20251231",1,"",100000000)</f>
        <v>-0.15621781979999999</v>
      </c>
      <c r="L3535" s="16">
        <f>[1]!s_is(A3535,61,"FY","YTD","20241231",1,"",100000000)</f>
        <v>-0.48407047079999999</v>
      </c>
      <c r="M3535" s="16">
        <f t="shared" si="166"/>
        <v>0.67728289738098191</v>
      </c>
      <c r="N3535" s="16">
        <f>[1]!s_fa_roe(A3535,"20251231")</f>
        <v>-2.8155000000000001</v>
      </c>
      <c r="O3535" s="16">
        <f>[1]!s_stmnote_rdexp(A3535,"20251231",1,10000)</f>
        <v>1056.7686900000001</v>
      </c>
      <c r="P3535" s="20">
        <f t="shared" si="167"/>
        <v>8.6453418999533713E-3</v>
      </c>
      <c r="Q3535" s="16">
        <f>[1]!s_margin_tradingbalance(A3535,"",10000)</f>
        <v>0</v>
      </c>
      <c r="R3535" s="16">
        <f>[1]!s_margin_seclendingbalance(A3535,"",10000)</f>
        <v>0</v>
      </c>
      <c r="S3535" s="17">
        <f>[1]!s_val_ev(A3535,"",100000000)</f>
        <v>99.624923940000002</v>
      </c>
      <c r="T3535" s="17">
        <f>[1]!share_freesharesmv(A3535,"",100000000)</f>
        <v>69.865849835000006</v>
      </c>
      <c r="U3535" s="17">
        <f>[1]!s_dq_amount_btin(A3535,E3535,100000000)</f>
        <v>14.091483439999999</v>
      </c>
      <c r="V3535" s="17">
        <f>[1]!s_dq_turn(A3535,E3535)</f>
        <v>16.733054014801457</v>
      </c>
      <c r="W3535" s="2">
        <f>[1]!s_pq_amount(A3535,"20260101","",100000000)</f>
        <v>1067.4882994</v>
      </c>
      <c r="X3535" s="2">
        <f>[1]!s_pq_avgamount(A3535,"20260101","",100000000)</f>
        <v>9.7044390854545455</v>
      </c>
      <c r="Y3535" s="17">
        <f>[1]!s_ipo_dilutedpe(A3535)</f>
        <v>29.94</v>
      </c>
      <c r="Z3535" s="12">
        <f>[1]!s_ipo_collection_total(A3535,100000000)</f>
        <v>1.222</v>
      </c>
      <c r="AA3535" s="2">
        <f>[1]!s_val_pe_ttm(A3535,E3535)</f>
        <v>5259.970703125</v>
      </c>
      <c r="AB3535" s="5">
        <f>[1]!s_info_zjtxornot1(A3535,"")</f>
        <v>0</v>
      </c>
      <c r="AC3535" s="22" t="str">
        <f>[1]!s_info_nature1(A3535,"")</f>
        <v>民营企业</v>
      </c>
      <c r="AD3535" s="6" t="str">
        <f>[1]!s_info_city(A3535)</f>
        <v>深圳市</v>
      </c>
      <c r="AE3535" s="6" t="str">
        <f>[1]!s_info_province(A3535)</f>
        <v>广东省</v>
      </c>
      <c r="AF3535">
        <v>114.085947</v>
      </c>
      <c r="AG3535">
        <v>22.547000000000001</v>
      </c>
    </row>
    <row r="3536" spans="1:33" x14ac:dyDescent="0.3">
      <c r="A3536" s="12" t="s">
        <v>7516</v>
      </c>
      <c r="B3536" s="12" t="s">
        <v>7517</v>
      </c>
      <c r="C3536" s="16" t="str">
        <f>[1]!s_info_mkt(A3536)</f>
        <v>主板</v>
      </c>
      <c r="D3536" s="16" t="str">
        <f>[1]!s_ipo_listeddate(A3536)</f>
        <v>1997-04-18</v>
      </c>
      <c r="E3536" s="16" t="str">
        <f>[1]!lastradeday_s("000002","")</f>
        <v>2026-06-22</v>
      </c>
      <c r="F3536" s="16" t="str">
        <f>[1]!s_info_industry_csrc2023(A3536,"",3)</f>
        <v>软件和信息技术服务业</v>
      </c>
      <c r="G3536" s="16" t="str">
        <f>[1]!s_info_industry_csrc2023(A3536,"",1)</f>
        <v>信息传输、软件和信息技术服务业</v>
      </c>
      <c r="H3536" s="16">
        <f>[1]!s_is(A3536,83,"FY","YTD","20251231",1,"",100000000)</f>
        <v>32.777802640399997</v>
      </c>
      <c r="I3536" s="16">
        <f>[1]!s_is(A3536,83,"FY","YTD","20241231",1,"",100000000)</f>
        <v>33.153942213600004</v>
      </c>
      <c r="J3536" s="16">
        <f t="shared" si="165"/>
        <v>-1.1345244278241906E-2</v>
      </c>
      <c r="K3536" s="16">
        <f>[1]!s_is(A3536,61,"FY","YTD","20251231",1,"",100000000)</f>
        <v>-0.55245989880000002</v>
      </c>
      <c r="L3536" s="16">
        <f>[1]!s_is(A3536,61,"FY","YTD","20241231",1,"",100000000)</f>
        <v>-0.63538157799999995</v>
      </c>
      <c r="M3536" s="16">
        <f t="shared" si="166"/>
        <v>0.13050689864351078</v>
      </c>
      <c r="N3536" s="16">
        <f>[1]!s_fa_roe(A3536,"20251231")</f>
        <v>-1.6568000000000001</v>
      </c>
      <c r="O3536" s="16">
        <f>[1]!s_stmnote_rdexp(A3536,"20251231",1,10000)</f>
        <v>17545.591976</v>
      </c>
      <c r="P3536" s="20">
        <f t="shared" si="167"/>
        <v>5.352888406977694E-2</v>
      </c>
      <c r="Q3536" s="16">
        <f>[1]!s_margin_tradingbalance(A3536,"",10000)</f>
        <v>43477.186300000001</v>
      </c>
      <c r="R3536" s="16">
        <f>[1]!s_margin_seclendingbalance(A3536,"",10000)</f>
        <v>80.584999999999994</v>
      </c>
      <c r="S3536" s="17">
        <f>[1]!s_val_ev(A3536,"",100000000)</f>
        <v>73.570888092000004</v>
      </c>
      <c r="T3536" s="17">
        <f>[1]!share_freesharesmv(A3536,"",100000000)</f>
        <v>68.934788092000005</v>
      </c>
      <c r="U3536" s="17">
        <f>[1]!s_dq_amount_btin(A3536,E3536,100000000)</f>
        <v>2.13829432</v>
      </c>
      <c r="V3536" s="17">
        <f>[1]!s_dq_turn(A3536,E3536)</f>
        <v>2.9926716138681679</v>
      </c>
      <c r="W3536" s="2">
        <f>[1]!s_pq_amount(A3536,"20260101","",100000000)</f>
        <v>531.28646335999997</v>
      </c>
      <c r="X3536" s="2">
        <f>[1]!s_pq_avgamount(A3536,"20260101","",100000000)</f>
        <v>4.829876939636363</v>
      </c>
      <c r="Y3536" s="17">
        <f>[1]!s_ipo_dilutedpe(A3536)</f>
        <v>0</v>
      </c>
      <c r="Z3536" s="12">
        <f>[1]!s_ipo_collection_total(A3536,100000000)</f>
        <v>1.8360000000000001</v>
      </c>
      <c r="AA3536" s="2">
        <f>[1]!s_val_pe_ttm(A3536,E3536)</f>
        <v>-101.69058990478516</v>
      </c>
      <c r="AB3536" s="5">
        <f>[1]!s_info_zjtxornot1(A3536,"")</f>
        <v>0</v>
      </c>
      <c r="AC3536" s="22" t="str">
        <f>[1]!s_info_nature1(A3536,"")</f>
        <v>公众企业</v>
      </c>
      <c r="AD3536" s="6" t="str">
        <f>[1]!s_info_city(A3536)</f>
        <v>杭州市</v>
      </c>
      <c r="AE3536" s="6" t="str">
        <f>[1]!s_info_province(A3536)</f>
        <v>浙江省</v>
      </c>
      <c r="AF3536">
        <v>120.153576</v>
      </c>
      <c r="AG3536">
        <v>30.287458999999998</v>
      </c>
    </row>
    <row r="3537" spans="1:33" x14ac:dyDescent="0.3">
      <c r="A3537" s="12" t="s">
        <v>7518</v>
      </c>
      <c r="B3537" s="12" t="s">
        <v>7519</v>
      </c>
      <c r="C3537" s="16" t="str">
        <f>[1]!s_info_mkt(A3537)</f>
        <v>主板</v>
      </c>
      <c r="D3537" s="16" t="str">
        <f>[1]!s_ipo_listeddate(A3537)</f>
        <v>2010-05-18</v>
      </c>
      <c r="E3537" s="16" t="str">
        <f>[1]!lastradeday_s("000002","")</f>
        <v>2026-06-22</v>
      </c>
      <c r="F3537" s="16" t="str">
        <f>[1]!s_info_industry_csrc2023(A3537,"",3)</f>
        <v>软件和信息技术服务业</v>
      </c>
      <c r="G3537" s="16" t="str">
        <f>[1]!s_info_industry_csrc2023(A3537,"",1)</f>
        <v>信息传输、软件和信息技术服务业</v>
      </c>
      <c r="H3537" s="16">
        <f>[1]!s_is(A3537,83,"FY","YTD","20251231",1,"",100000000)</f>
        <v>41.245646617600002</v>
      </c>
      <c r="I3537" s="16">
        <f>[1]!s_is(A3537,83,"FY","YTD","20241231",1,"",100000000)</f>
        <v>35.177077992299999</v>
      </c>
      <c r="J3537" s="16">
        <f t="shared" si="165"/>
        <v>0.17251485830143043</v>
      </c>
      <c r="K3537" s="16">
        <f>[1]!s_is(A3537,61,"FY","YTD","20251231",1,"",100000000)</f>
        <v>1.0353541711000001</v>
      </c>
      <c r="L3537" s="16">
        <f>[1]!s_is(A3537,61,"FY","YTD","20241231",1,"",100000000)</f>
        <v>-10.945053682599999</v>
      </c>
      <c r="M3537" s="16">
        <f t="shared" si="166"/>
        <v>1.0945956229292839</v>
      </c>
      <c r="N3537" s="16">
        <f>[1]!s_fa_roe(A3537,"20251231")</f>
        <v>1.1691</v>
      </c>
      <c r="O3537" s="16">
        <f>[1]!s_stmnote_rdexp(A3537,"20251231",1,10000)</f>
        <v>154249.10002099999</v>
      </c>
      <c r="P3537" s="20">
        <f t="shared" si="167"/>
        <v>0.37397668037814225</v>
      </c>
      <c r="Q3537" s="16">
        <f>[1]!s_margin_tradingbalance(A3537,"",10000)</f>
        <v>124427.3241</v>
      </c>
      <c r="R3537" s="16">
        <f>[1]!s_margin_seclendingbalance(A3537,"",10000)</f>
        <v>178.21</v>
      </c>
      <c r="S3537" s="17">
        <f>[1]!s_val_ev(A3537,"",100000000)</f>
        <v>169.93873786379999</v>
      </c>
      <c r="T3537" s="17">
        <f>[1]!share_freesharesmv(A3537,"",100000000)</f>
        <v>152.57147889930002</v>
      </c>
      <c r="U3537" s="17">
        <f>[1]!s_dq_amount_btin(A3537,E3537,100000000)</f>
        <v>4.6860143299999999</v>
      </c>
      <c r="V3537" s="17">
        <f>[1]!s_dq_turn(A3537,E3537)</f>
        <v>2.8467353083371001</v>
      </c>
      <c r="W3537" s="2">
        <f>[1]!s_pq_amount(A3537,"20260101","",100000000)</f>
        <v>1003.71926591</v>
      </c>
      <c r="X3537" s="2">
        <f>[1]!s_pq_avgamount(A3537,"20260101","",100000000)</f>
        <v>9.124720599181817</v>
      </c>
      <c r="Y3537" s="17">
        <f>[1]!s_ipo_dilutedpe(A3537)</f>
        <v>80</v>
      </c>
      <c r="Z3537" s="12">
        <f>[1]!s_ipo_collection_total(A3537,100000000)</f>
        <v>14.336</v>
      </c>
      <c r="AA3537" s="2">
        <f>[1]!s_val_pe_ttm(A3537,E3537)</f>
        <v>152.339599609375</v>
      </c>
      <c r="AB3537" s="5">
        <f>[1]!s_info_zjtxornot1(A3537,"")</f>
        <v>0</v>
      </c>
      <c r="AC3537" s="22" t="str">
        <f>[1]!s_info_nature1(A3537,"")</f>
        <v>公众企业</v>
      </c>
      <c r="AD3537" s="6" t="str">
        <f>[1]!s_info_city(A3537)</f>
        <v>北京市</v>
      </c>
      <c r="AE3537" s="6" t="str">
        <f>[1]!s_info_province(A3537)</f>
        <v>北京</v>
      </c>
      <c r="AF3537">
        <v>116.40528500000001</v>
      </c>
      <c r="AG3537">
        <v>39.904989</v>
      </c>
    </row>
    <row r="3538" spans="1:33" x14ac:dyDescent="0.3">
      <c r="A3538" s="12" t="s">
        <v>7520</v>
      </c>
      <c r="B3538" s="12" t="s">
        <v>7521</v>
      </c>
      <c r="C3538" s="16" t="str">
        <f>[1]!s_info_mkt(A3538)</f>
        <v>创业板</v>
      </c>
      <c r="D3538" s="16" t="str">
        <f>[1]!s_ipo_listeddate(A3538)</f>
        <v>2022-09-19</v>
      </c>
      <c r="E3538" s="16" t="str">
        <f>[1]!lastradeday_s("000002","")</f>
        <v>2026-06-22</v>
      </c>
      <c r="F3538" s="16" t="str">
        <f>[1]!s_info_industry_csrc2023(A3538,"",3)</f>
        <v>电气机械和器材制造业</v>
      </c>
      <c r="G3538" s="16" t="str">
        <f>[1]!s_info_industry_csrc2023(A3538,"",1)</f>
        <v>制造业</v>
      </c>
      <c r="H3538" s="16">
        <f>[1]!s_is(A3538,83,"FY","YTD","20251231",1,"",100000000)</f>
        <v>41.415100764599998</v>
      </c>
      <c r="I3538" s="16">
        <f>[1]!s_is(A3538,83,"FY","YTD","20241231",1,"",100000000)</f>
        <v>36.055260087299999</v>
      </c>
      <c r="J3538" s="16">
        <f t="shared" si="165"/>
        <v>0.14865627551492655</v>
      </c>
      <c r="K3538" s="16">
        <f>[1]!s_is(A3538,61,"FY","YTD","20251231",1,"",100000000)</f>
        <v>0.17153881210000002</v>
      </c>
      <c r="L3538" s="16">
        <f>[1]!s_is(A3538,61,"FY","YTD","20241231",1,"",100000000)</f>
        <v>2.3953723612999998</v>
      </c>
      <c r="M3538" s="16">
        <f t="shared" si="166"/>
        <v>-0.92838741280002757</v>
      </c>
      <c r="N3538" s="16">
        <f>[1]!s_fa_roe(A3538,"20251231")</f>
        <v>0.27939999999999998</v>
      </c>
      <c r="O3538" s="16">
        <f>[1]!s_stmnote_rdexp(A3538,"20251231",1,10000)</f>
        <v>17776.643005000002</v>
      </c>
      <c r="P3538" s="20">
        <f t="shared" si="167"/>
        <v>4.2923094902125113E-2</v>
      </c>
      <c r="Q3538" s="16">
        <f>[1]!s_margin_tradingbalance(A3538,"",10000)</f>
        <v>16255.688399999999</v>
      </c>
      <c r="R3538" s="16">
        <f>[1]!s_margin_seclendingbalance(A3538,"",10000)</f>
        <v>110.352</v>
      </c>
      <c r="S3538" s="17">
        <f>[1]!s_val_ev(A3538,"",100000000)</f>
        <v>88.010270373200001</v>
      </c>
      <c r="T3538" s="17">
        <f>[1]!share_freesharesmv(A3538,"",100000000)</f>
        <v>41.076437800999997</v>
      </c>
      <c r="U3538" s="17">
        <f>[1]!s_dq_amount_btin(A3538,E3538,100000000)</f>
        <v>0.91931636999999999</v>
      </c>
      <c r="V3538" s="17">
        <f>[1]!s_dq_turn(A3538,E3538)</f>
        <v>1.0584147539258726</v>
      </c>
      <c r="W3538" s="2">
        <f>[1]!s_pq_amount(A3538,"20260101","",100000000)</f>
        <v>256.29345291999999</v>
      </c>
      <c r="X3538" s="2">
        <f>[1]!s_pq_avgamount(A3538,"20260101","",100000000)</f>
        <v>2.329940481090909</v>
      </c>
      <c r="Y3538" s="17">
        <f>[1]!s_ipo_dilutedpe(A3538)</f>
        <v>84.6</v>
      </c>
      <c r="Z3538" s="12">
        <f>[1]!s_ipo_collection_total(A3538,100000000)</f>
        <v>58.286456749999999</v>
      </c>
      <c r="AA3538" s="2">
        <f>[1]!s_val_pe_ttm(A3538,E3538)</f>
        <v>-163.72941589355469</v>
      </c>
      <c r="AB3538" s="5">
        <f>[1]!s_info_zjtxornot1(A3538,"")</f>
        <v>0</v>
      </c>
      <c r="AC3538" s="22" t="str">
        <f>[1]!s_info_nature1(A3538,"")</f>
        <v>民营企业</v>
      </c>
      <c r="AD3538" s="6" t="str">
        <f>[1]!s_info_city(A3538)</f>
        <v>深圳市</v>
      </c>
      <c r="AE3538" s="6" t="str">
        <f>[1]!s_info_province(A3538)</f>
        <v>广东省</v>
      </c>
      <c r="AF3538">
        <v>114.085947</v>
      </c>
      <c r="AG3538">
        <v>22.547000000000001</v>
      </c>
    </row>
    <row r="3539" spans="1:33" x14ac:dyDescent="0.3">
      <c r="A3539" s="12" t="s">
        <v>7522</v>
      </c>
      <c r="B3539" s="12" t="s">
        <v>7523</v>
      </c>
      <c r="C3539" s="16" t="str">
        <f>[1]!s_info_mkt(A3539)</f>
        <v>主板</v>
      </c>
      <c r="D3539" s="16" t="str">
        <f>[1]!s_ipo_listeddate(A3539)</f>
        <v>2014-01-28</v>
      </c>
      <c r="E3539" s="16" t="str">
        <f>[1]!lastradeday_s("000002","")</f>
        <v>2026-06-22</v>
      </c>
      <c r="F3539" s="16" t="str">
        <f>[1]!s_info_industry_csrc2023(A3539,"",3)</f>
        <v>其他制造业</v>
      </c>
      <c r="G3539" s="16" t="str">
        <f>[1]!s_info_industry_csrc2023(A3539,"",1)</f>
        <v>制造业</v>
      </c>
      <c r="H3539" s="16">
        <f>[1]!s_is(A3539,83,"FY","YTD","20251231",1,"",100000000)</f>
        <v>4.9801791768000001</v>
      </c>
      <c r="I3539" s="16">
        <f>[1]!s_is(A3539,83,"FY","YTD","20241231",1,"",100000000)</f>
        <v>6.2437079957000003</v>
      </c>
      <c r="J3539" s="16">
        <f t="shared" si="165"/>
        <v>-0.20236833941788823</v>
      </c>
      <c r="K3539" s="16">
        <f>[1]!s_is(A3539,61,"FY","YTD","20251231",1,"",100000000)</f>
        <v>0.12370464029999999</v>
      </c>
      <c r="L3539" s="16">
        <f>[1]!s_is(A3539,61,"FY","YTD","20241231",1,"",100000000)</f>
        <v>-1.1225706736000001</v>
      </c>
      <c r="M3539" s="16">
        <f t="shared" si="166"/>
        <v>1.1101976411901875</v>
      </c>
      <c r="N3539" s="16">
        <f>[1]!s_fa_roe(A3539,"20251231")</f>
        <v>1.3545</v>
      </c>
      <c r="O3539" s="16">
        <f>[1]!s_stmnote_rdexp(A3539,"20251231",1,10000)</f>
        <v>2010.7736190000001</v>
      </c>
      <c r="P3539" s="20">
        <f t="shared" si="167"/>
        <v>4.0375527618908225E-2</v>
      </c>
      <c r="Q3539" s="16">
        <f>[1]!s_margin_tradingbalance(A3539,"",10000)</f>
        <v>0</v>
      </c>
      <c r="R3539" s="16">
        <f>[1]!s_margin_seclendingbalance(A3539,"",10000)</f>
        <v>0</v>
      </c>
      <c r="S3539" s="17">
        <f>[1]!s_val_ev(A3539,"",100000000)</f>
        <v>148.86500334999999</v>
      </c>
      <c r="T3539" s="17">
        <f>[1]!share_freesharesmv(A3539,"",100000000)</f>
        <v>39.491480699999997</v>
      </c>
      <c r="U3539" s="17">
        <f>[1]!s_dq_amount_btin(A3539,E3539,100000000)</f>
        <v>2.1559069800000001</v>
      </c>
      <c r="V3539" s="17">
        <f>[1]!s_dq_turn(A3539,E3539)</f>
        <v>2.0300247633495956</v>
      </c>
      <c r="W3539" s="2">
        <f>[1]!s_pq_amount(A3539,"20260101","",100000000)</f>
        <v>205.57123172999999</v>
      </c>
      <c r="X3539" s="2">
        <f>[1]!s_pq_avgamount(A3539,"20260101","",100000000)</f>
        <v>1.9578212545714286</v>
      </c>
      <c r="Y3539" s="17">
        <f>[1]!s_ipo_dilutedpe(A3539)</f>
        <v>24.58</v>
      </c>
      <c r="Z3539" s="12">
        <f>[1]!s_ipo_collection_total(A3539,100000000)</f>
        <v>3.67062</v>
      </c>
      <c r="AA3539" s="2">
        <f>[1]!s_val_pe_ttm(A3539,E3539)</f>
        <v>1339.30712890625</v>
      </c>
      <c r="AB3539" s="5">
        <f>[1]!s_info_zjtxornot1(A3539,"")</f>
        <v>0</v>
      </c>
      <c r="AC3539" s="22" t="str">
        <f>[1]!s_info_nature1(A3539,"")</f>
        <v>民营企业</v>
      </c>
      <c r="AD3539" s="6" t="str">
        <f>[1]!s_info_city(A3539)</f>
        <v>嘉兴市</v>
      </c>
      <c r="AE3539" s="6" t="str">
        <f>[1]!s_info_province(A3539)</f>
        <v>浙江省</v>
      </c>
      <c r="AF3539">
        <v>120.750865</v>
      </c>
      <c r="AG3539">
        <v>30.762653</v>
      </c>
    </row>
    <row r="3540" spans="1:33" x14ac:dyDescent="0.3">
      <c r="A3540" s="12" t="s">
        <v>7524</v>
      </c>
      <c r="B3540" s="12" t="s">
        <v>7525</v>
      </c>
      <c r="C3540" s="16" t="str">
        <f>[1]!s_info_mkt(A3540)</f>
        <v>创业板</v>
      </c>
      <c r="D3540" s="16" t="str">
        <f>[1]!s_ipo_listeddate(A3540)</f>
        <v>2021-09-16</v>
      </c>
      <c r="E3540" s="16" t="str">
        <f>[1]!lastradeday_s("000002","")</f>
        <v>2026-06-22</v>
      </c>
      <c r="F3540" s="16" t="str">
        <f>[1]!s_info_industry_csrc2023(A3540,"",3)</f>
        <v>生态保护和环境治理业</v>
      </c>
      <c r="G3540" s="16" t="str">
        <f>[1]!s_info_industry_csrc2023(A3540,"",1)</f>
        <v>水利、环境和公共设施管理业</v>
      </c>
      <c r="H3540" s="16">
        <f>[1]!s_is(A3540,83,"FY","YTD","20251231",1,"",100000000)</f>
        <v>5.1041789671000002</v>
      </c>
      <c r="I3540" s="16">
        <f>[1]!s_is(A3540,83,"FY","YTD","20241231",1,"",100000000)</f>
        <v>6.4575351849000002</v>
      </c>
      <c r="J3540" s="16">
        <f t="shared" si="165"/>
        <v>-0.20957783102206318</v>
      </c>
      <c r="K3540" s="16">
        <f>[1]!s_is(A3540,61,"FY","YTD","20251231",1,"",100000000)</f>
        <v>-0.8674878533</v>
      </c>
      <c r="L3540" s="16">
        <f>[1]!s_is(A3540,61,"FY","YTD","20241231",1,"",100000000)</f>
        <v>0.13095022509999998</v>
      </c>
      <c r="M3540" s="16">
        <f t="shared" si="166"/>
        <v>-7.6245617572443569</v>
      </c>
      <c r="N3540" s="16">
        <f>[1]!s_fa_roe(A3540,"20251231")</f>
        <v>-9.2187999999999999</v>
      </c>
      <c r="O3540" s="16">
        <f>[1]!s_stmnote_rdexp(A3540,"20251231",1,10000)</f>
        <v>3741.957222</v>
      </c>
      <c r="P3540" s="20">
        <f t="shared" si="167"/>
        <v>7.3311638289321926E-2</v>
      </c>
      <c r="Q3540" s="16">
        <f>[1]!s_margin_tradingbalance(A3540,"",10000)</f>
        <v>14340.312599999999</v>
      </c>
      <c r="R3540" s="16">
        <f>[1]!s_margin_seclendingbalance(A3540,"",10000)</f>
        <v>0.25800000000000001</v>
      </c>
      <c r="S3540" s="17">
        <f>[1]!s_val_ev(A3540,"",100000000)</f>
        <v>33.567061500000001</v>
      </c>
      <c r="T3540" s="17">
        <f>[1]!share_freesharesmv(A3540,"",100000000)</f>
        <v>17.3978121984</v>
      </c>
      <c r="U3540" s="17">
        <f>[1]!s_dq_amount_btin(A3540,E3540,100000000)</f>
        <v>2.8854761799999999</v>
      </c>
      <c r="V3540" s="17">
        <f>[1]!s_dq_turn(A3540,E3540)</f>
        <v>10.474218891609373</v>
      </c>
      <c r="W3540" s="2">
        <f>[1]!s_pq_amount(A3540,"20260101","",100000000)</f>
        <v>194.52682852000001</v>
      </c>
      <c r="X3540" s="2">
        <f>[1]!s_pq_avgamount(A3540,"20260101","",100000000)</f>
        <v>1.7684257138181818</v>
      </c>
      <c r="Y3540" s="17">
        <f>[1]!s_ipo_dilutedpe(A3540)</f>
        <v>11.32</v>
      </c>
      <c r="Z3540" s="12">
        <f>[1]!s_ipo_collection_total(A3540,100000000)</f>
        <v>2.4700799999999998</v>
      </c>
      <c r="AA3540" s="2">
        <f>[1]!s_val_pe_ttm(A3540,E3540)</f>
        <v>-46.120353698730469</v>
      </c>
      <c r="AB3540" s="5">
        <f>[1]!s_info_zjtxornot1(A3540,"")</f>
        <v>0</v>
      </c>
      <c r="AC3540" s="22" t="str">
        <f>[1]!s_info_nature1(A3540,"")</f>
        <v>民营企业</v>
      </c>
      <c r="AD3540" s="6" t="str">
        <f>[1]!s_info_city(A3540)</f>
        <v>深圳市</v>
      </c>
      <c r="AE3540" s="6" t="str">
        <f>[1]!s_info_province(A3540)</f>
        <v>广东省</v>
      </c>
      <c r="AF3540">
        <v>114.085947</v>
      </c>
      <c r="AG3540">
        <v>22.547000000000001</v>
      </c>
    </row>
    <row r="3541" spans="1:33" x14ac:dyDescent="0.3">
      <c r="A3541" s="12" t="s">
        <v>7526</v>
      </c>
      <c r="B3541" s="12" t="s">
        <v>7527</v>
      </c>
      <c r="C3541" s="16" t="str">
        <f>[1]!s_info_mkt(A3541)</f>
        <v>主板</v>
      </c>
      <c r="D3541" s="16" t="str">
        <f>[1]!s_ipo_listeddate(A3541)</f>
        <v>2017-09-20</v>
      </c>
      <c r="E3541" s="16" t="str">
        <f>[1]!lastradeday_s("000002","")</f>
        <v>2026-06-22</v>
      </c>
      <c r="F3541" s="16" t="str">
        <f>[1]!s_info_industry_csrc2023(A3541,"",3)</f>
        <v>计算机、通信和其他电子设备制造业</v>
      </c>
      <c r="G3541" s="16" t="str">
        <f>[1]!s_info_industry_csrc2023(A3541,"",1)</f>
        <v>制造业</v>
      </c>
      <c r="H3541" s="16">
        <f>[1]!s_is(A3541,83,"FY","YTD","20251231",1,"",100000000)</f>
        <v>3.6325930932999997</v>
      </c>
      <c r="I3541" s="16">
        <f>[1]!s_is(A3541,83,"FY","YTD","20241231",1,"",100000000)</f>
        <v>4.3746235714999999</v>
      </c>
      <c r="J3541" s="16">
        <f t="shared" si="165"/>
        <v>-0.16962156082050461</v>
      </c>
      <c r="K3541" s="16">
        <f>[1]!s_is(A3541,61,"FY","YTD","20251231",1,"",100000000)</f>
        <v>0.31164278039999999</v>
      </c>
      <c r="L3541" s="16">
        <f>[1]!s_is(A3541,61,"FY","YTD","20241231",1,"",100000000)</f>
        <v>0.40123574319999999</v>
      </c>
      <c r="M3541" s="16">
        <f t="shared" si="166"/>
        <v>-0.22329257629308835</v>
      </c>
      <c r="N3541" s="16">
        <f>[1]!s_fa_roe(A3541,"20251231")</f>
        <v>2.3725000000000001</v>
      </c>
      <c r="O3541" s="16">
        <f>[1]!s_stmnote_rdexp(A3541,"20251231",1,10000)</f>
        <v>3117.984633</v>
      </c>
      <c r="P3541" s="20">
        <f t="shared" si="167"/>
        <v>8.5833578188287865E-2</v>
      </c>
      <c r="Q3541" s="16">
        <f>[1]!s_margin_tradingbalance(A3541,"",10000)</f>
        <v>0</v>
      </c>
      <c r="R3541" s="16">
        <f>[1]!s_margin_seclendingbalance(A3541,"",10000)</f>
        <v>0</v>
      </c>
      <c r="S3541" s="17">
        <f>[1]!s_val_ev(A3541,"",100000000)</f>
        <v>38.258220000000001</v>
      </c>
      <c r="T3541" s="17">
        <f>[1]!share_freesharesmv(A3541,"",100000000)</f>
        <v>16.975171993499998</v>
      </c>
      <c r="U3541" s="17">
        <f>[1]!s_dq_amount_btin(A3541,E3541,100000000)</f>
        <v>0.73597411000000001</v>
      </c>
      <c r="V3541" s="17">
        <f>[1]!s_dq_turn(A3541,E3541)</f>
        <v>1.9847319987704604</v>
      </c>
      <c r="W3541" s="2">
        <f>[1]!s_pq_amount(A3541,"20260101","",100000000)</f>
        <v>98.209293529999997</v>
      </c>
      <c r="X3541" s="2">
        <f>[1]!s_pq_avgamount(A3541,"20260101","",100000000)</f>
        <v>0.89281175936363633</v>
      </c>
      <c r="Y3541" s="17">
        <f>[1]!s_ipo_dilutedpe(A3541)</f>
        <v>22.99</v>
      </c>
      <c r="Z3541" s="12">
        <f>[1]!s_ipo_collection_total(A3541,100000000)</f>
        <v>7.5250000000000004</v>
      </c>
      <c r="AA3541" s="2">
        <f>[1]!s_val_pe_ttm(A3541,E3541)</f>
        <v>133.47648620605469</v>
      </c>
      <c r="AB3541" s="5">
        <f>[1]!s_info_zjtxornot1(A3541,"")</f>
        <v>0</v>
      </c>
      <c r="AC3541" s="22" t="str">
        <f>[1]!s_info_nature1(A3541,"")</f>
        <v>民营企业</v>
      </c>
      <c r="AD3541" s="6" t="str">
        <f>[1]!s_info_city(A3541)</f>
        <v>天津市</v>
      </c>
      <c r="AE3541" s="6" t="str">
        <f>[1]!s_info_province(A3541)</f>
        <v>天津</v>
      </c>
      <c r="AF3541">
        <v>117.19018199999999</v>
      </c>
      <c r="AG3541">
        <v>39.125596000000002</v>
      </c>
    </row>
    <row r="3542" spans="1:33" x14ac:dyDescent="0.3">
      <c r="A3542" s="12" t="s">
        <v>7528</v>
      </c>
      <c r="B3542" s="12" t="s">
        <v>7529</v>
      </c>
      <c r="C3542" s="16" t="str">
        <f>[1]!s_info_mkt(A3542)</f>
        <v>创业板</v>
      </c>
      <c r="D3542" s="16" t="str">
        <f>[1]!s_ipo_listeddate(A3542)</f>
        <v>2011-07-19</v>
      </c>
      <c r="E3542" s="16" t="str">
        <f>[1]!lastradeday_s("000002","")</f>
        <v>2026-06-22</v>
      </c>
      <c r="F3542" s="16" t="str">
        <f>[1]!s_info_industry_csrc2023(A3542,"",3)</f>
        <v>软件和信息技术服务业</v>
      </c>
      <c r="G3542" s="16" t="str">
        <f>[1]!s_info_industry_csrc2023(A3542,"",1)</f>
        <v>信息传输、软件和信息技术服务业</v>
      </c>
      <c r="H3542" s="16">
        <f>[1]!s_is(A3542,83,"FY","YTD","20251231",1,"",100000000)</f>
        <v>4.6737746245</v>
      </c>
      <c r="I3542" s="16">
        <f>[1]!s_is(A3542,83,"FY","YTD","20241231",1,"",100000000)</f>
        <v>4.2837206622000004</v>
      </c>
      <c r="J3542" s="16">
        <f t="shared" si="165"/>
        <v>9.1054948036616068E-2</v>
      </c>
      <c r="K3542" s="16">
        <f>[1]!s_is(A3542,61,"FY","YTD","20251231",1,"",100000000)</f>
        <v>-0.30914905040000001</v>
      </c>
      <c r="L3542" s="16">
        <f>[1]!s_is(A3542,61,"FY","YTD","20241231",1,"",100000000)</f>
        <v>-0.57764670509999994</v>
      </c>
      <c r="M3542" s="16">
        <f t="shared" si="166"/>
        <v>0.46481292514863154</v>
      </c>
      <c r="N3542" s="16">
        <f>[1]!s_fa_roe(A3542,"20251231")</f>
        <v>-2.4689999999999999</v>
      </c>
      <c r="O3542" s="16">
        <f>[1]!s_stmnote_rdexp(A3542,"20251231",1,10000)</f>
        <v>4092.9741670000003</v>
      </c>
      <c r="P3542" s="20">
        <f t="shared" si="167"/>
        <v>8.7573203584626544E-2</v>
      </c>
      <c r="Q3542" s="16">
        <f>[1]!s_margin_tradingbalance(A3542,"",10000)</f>
        <v>15802.3912</v>
      </c>
      <c r="R3542" s="16">
        <f>[1]!s_margin_seclendingbalance(A3542,"",10000)</f>
        <v>28.795500000000001</v>
      </c>
      <c r="S3542" s="17">
        <f>[1]!s_val_ev(A3542,"",100000000)</f>
        <v>17.997948171000001</v>
      </c>
      <c r="T3542" s="17">
        <f>[1]!share_freesharesmv(A3542,"",100000000)</f>
        <v>15.564710173</v>
      </c>
      <c r="U3542" s="17">
        <f>[1]!s_dq_amount_btin(A3542,E3542,100000000)</f>
        <v>0.68283379</v>
      </c>
      <c r="V3542" s="17">
        <f>[1]!s_dq_turn(A3542,E3542)</f>
        <v>3.9511525636301976</v>
      </c>
      <c r="W3542" s="2">
        <f>[1]!s_pq_amount(A3542,"20260101","",100000000)</f>
        <v>195.77204762</v>
      </c>
      <c r="X3542" s="2">
        <f>[1]!s_pq_avgamount(A3542,"20260101","",100000000)</f>
        <v>1.7960738313761466</v>
      </c>
      <c r="Y3542" s="17">
        <f>[1]!s_ipo_dilutedpe(A3542)</f>
        <v>34.130000000000003</v>
      </c>
      <c r="Z3542" s="12">
        <f>[1]!s_ipo_collection_total(A3542,100000000)</f>
        <v>3.4</v>
      </c>
      <c r="AA3542" s="2">
        <f>[1]!s_val_pe_ttm(A3542,E3542)</f>
        <v>-41.776363372802734</v>
      </c>
      <c r="AB3542" s="5">
        <f>[1]!s_info_zjtxornot1(A3542,"")</f>
        <v>0</v>
      </c>
      <c r="AC3542" s="22" t="str">
        <f>[1]!s_info_nature1(A3542,"")</f>
        <v>民营企业</v>
      </c>
      <c r="AD3542" s="6" t="str">
        <f>[1]!s_info_city(A3542)</f>
        <v>上海市</v>
      </c>
      <c r="AE3542" s="6" t="str">
        <f>[1]!s_info_province(A3542)</f>
        <v>上海</v>
      </c>
      <c r="AF3542">
        <v>121.472644</v>
      </c>
      <c r="AG3542">
        <v>31.231705999999999</v>
      </c>
    </row>
    <row r="3543" spans="1:33" x14ac:dyDescent="0.3">
      <c r="A3543" s="12" t="s">
        <v>211</v>
      </c>
      <c r="B3543" s="12" t="s">
        <v>212</v>
      </c>
      <c r="C3543" s="16" t="str">
        <f>[1]!s_info_mkt(A3543)</f>
        <v>北证</v>
      </c>
      <c r="D3543" s="16" t="str">
        <f>[1]!s_ipo_listeddate(A3543)</f>
        <v>2020-07-27</v>
      </c>
      <c r="E3543" s="16" t="str">
        <f>[1]!lastradeday_s("000002","")</f>
        <v>2026-06-22</v>
      </c>
      <c r="F3543" s="16" t="str">
        <f>[1]!s_info_industry_csrc2023(A3543,"",3)</f>
        <v>通用设备制造业</v>
      </c>
      <c r="G3543" s="16" t="str">
        <f>[1]!s_info_industry_csrc2023(A3543,"",1)</f>
        <v>制造业</v>
      </c>
      <c r="H3543" s="16">
        <f>[1]!s_is(A3543,83,"FY","YTD","20251231",1,"",100000000)</f>
        <v>7.2563829513</v>
      </c>
      <c r="I3543" s="16">
        <f>[1]!s_is(A3543,83,"FY","YTD","20241231",1,"",100000000)</f>
        <v>7.1544133141999993</v>
      </c>
      <c r="J3543" s="16">
        <f t="shared" si="165"/>
        <v>1.4252690279664471E-2</v>
      </c>
      <c r="K3543" s="16">
        <f>[1]!s_is(A3543,61,"FY","YTD","20251231",1,"",100000000)</f>
        <v>1.5072504408</v>
      </c>
      <c r="L3543" s="16">
        <f>[1]!s_is(A3543,61,"FY","YTD","20241231",1,"",100000000)</f>
        <v>1.5064915207</v>
      </c>
      <c r="M3543" s="16">
        <f t="shared" si="166"/>
        <v>5.0376659249125268E-4</v>
      </c>
      <c r="N3543" s="16">
        <f>[1]!s_fa_roe(A3543,"20251231")</f>
        <v>17.333200000000001</v>
      </c>
      <c r="O3543" s="16">
        <f>[1]!s_stmnote_rdexp(A3543,"20251231",1,10000)</f>
        <v>4556.5934420000003</v>
      </c>
      <c r="P3543" s="20">
        <f t="shared" si="167"/>
        <v>6.279428018863964E-2</v>
      </c>
      <c r="Q3543" s="16">
        <f>[1]!s_margin_tradingbalance(A3543,"",10000)</f>
        <v>5839.9059999999999</v>
      </c>
      <c r="R3543" s="16">
        <f>[1]!s_margin_seclendingbalance(A3543,"",10000)</f>
        <v>0</v>
      </c>
      <c r="S3543" s="17">
        <f>[1]!s_val_ev(A3543,"",100000000)</f>
        <v>35.227745280000001</v>
      </c>
      <c r="T3543" s="17">
        <f>[1]!share_freesharesmv(A3543,"",100000000)</f>
        <v>18.731324879999999</v>
      </c>
      <c r="U3543" s="17">
        <f>[1]!s_dq_amount_btin(A3543,E3543,100000000)</f>
        <v>0.47095492999999999</v>
      </c>
      <c r="V3543" s="17">
        <f>[1]!s_dq_turn(A3543,E3543)</f>
        <v>1.4125773987514236</v>
      </c>
      <c r="W3543" s="2">
        <f>[1]!s_pq_amount(A3543,"20260101","",100000000)</f>
        <v>80.254275710000002</v>
      </c>
      <c r="X3543" s="2">
        <f>[1]!s_pq_avgamount(A3543,"20260101","",100000000)</f>
        <v>0.72958432463636369</v>
      </c>
      <c r="Y3543" s="17">
        <f>[1]!s_ipo_dilutedpe(A3543)</f>
        <v>19.12</v>
      </c>
      <c r="Z3543" s="12">
        <f>[1]!s_ipo_collection_total(A3543,100000000)</f>
        <v>1.1559999999999999</v>
      </c>
      <c r="AA3543" s="2">
        <f>[1]!s_val_pe_ttm(A3543,E3543)</f>
        <v>24.160964965820313</v>
      </c>
      <c r="AB3543" s="5">
        <f>[1]!s_info_zjtxornot1(A3543,"")</f>
        <v>1</v>
      </c>
      <c r="AC3543" s="22" t="str">
        <f>[1]!s_info_nature1(A3543,"")</f>
        <v>地方国有企业</v>
      </c>
      <c r="AD3543" s="6" t="str">
        <f>[1]!s_info_city(A3543)</f>
        <v>苏州市</v>
      </c>
      <c r="AE3543" s="6" t="str">
        <f>[1]!s_info_province(A3543)</f>
        <v>江苏省</v>
      </c>
      <c r="AF3543">
        <v>120.619585</v>
      </c>
      <c r="AG3543">
        <v>31.299378999999998</v>
      </c>
    </row>
    <row r="3544" spans="1:33" x14ac:dyDescent="0.3">
      <c r="A3544" s="12" t="s">
        <v>7530</v>
      </c>
      <c r="B3544" s="12" t="s">
        <v>7531</v>
      </c>
      <c r="C3544" s="16" t="str">
        <f>[1]!s_info_mkt(A3544)</f>
        <v>主板</v>
      </c>
      <c r="D3544" s="16" t="str">
        <f>[1]!s_ipo_listeddate(A3544)</f>
        <v>2015-12-24</v>
      </c>
      <c r="E3544" s="16" t="str">
        <f>[1]!lastradeday_s("000002","")</f>
        <v>2026-06-22</v>
      </c>
      <c r="F3544" s="16" t="str">
        <f>[1]!s_info_industry_csrc2023(A3544,"",3)</f>
        <v>铁路、船舶、航空航天和其他运输设备制造业</v>
      </c>
      <c r="G3544" s="16" t="str">
        <f>[1]!s_info_industry_csrc2023(A3544,"",1)</f>
        <v>制造业</v>
      </c>
      <c r="H3544" s="16">
        <f>[1]!s_is(A3544,83,"FY","YTD","20251231",1,"",100000000)</f>
        <v>15.196115645799999</v>
      </c>
      <c r="I3544" s="16">
        <f>[1]!s_is(A3544,83,"FY","YTD","20241231",1,"",100000000)</f>
        <v>15.1514332897</v>
      </c>
      <c r="J3544" s="16">
        <f t="shared" si="165"/>
        <v>2.9490514359704623E-3</v>
      </c>
      <c r="K3544" s="16">
        <f>[1]!s_is(A3544,61,"FY","YTD","20251231",1,"",100000000)</f>
        <v>5.5614686980999997</v>
      </c>
      <c r="L3544" s="16">
        <f>[1]!s_is(A3544,61,"FY","YTD","20241231",1,"",100000000)</f>
        <v>5.4838207012</v>
      </c>
      <c r="M3544" s="16">
        <f t="shared" si="166"/>
        <v>1.4159470400446959E-2</v>
      </c>
      <c r="N3544" s="16">
        <f>[1]!s_fa_roe(A3544,"20251231")</f>
        <v>12.7765</v>
      </c>
      <c r="O3544" s="16">
        <f>[1]!s_stmnote_rdexp(A3544,"20251231",1,10000)</f>
        <v>15356.236902000001</v>
      </c>
      <c r="P3544" s="20">
        <f t="shared" si="167"/>
        <v>0.10105369858937772</v>
      </c>
      <c r="Q3544" s="16">
        <f>[1]!s_margin_tradingbalance(A3544,"",10000)</f>
        <v>19038.317800000001</v>
      </c>
      <c r="R3544" s="16">
        <f>[1]!s_margin_seclendingbalance(A3544,"",10000)</f>
        <v>177.30840000000001</v>
      </c>
      <c r="S3544" s="17">
        <f>[1]!s_val_ev(A3544,"",100000000)</f>
        <v>83.003431872899995</v>
      </c>
      <c r="T3544" s="17">
        <f>[1]!share_freesharesmv(A3544,"",100000000)</f>
        <v>35.5828681992</v>
      </c>
      <c r="U3544" s="17">
        <f>[1]!s_dq_amount_btin(A3544,E3544,100000000)</f>
        <v>1.05359724</v>
      </c>
      <c r="V3544" s="17">
        <f>[1]!s_dq_turn(A3544,E3544)</f>
        <v>1.3031930021355722</v>
      </c>
      <c r="W3544" s="2">
        <f>[1]!s_pq_amount(A3544,"20260101","",100000000)</f>
        <v>133.86550629999999</v>
      </c>
      <c r="X3544" s="2">
        <f>[1]!s_pq_avgamount(A3544,"20260101","",100000000)</f>
        <v>1.2394954287037037</v>
      </c>
      <c r="Y3544" s="17">
        <f>[1]!s_ipo_dilutedpe(A3544)</f>
        <v>22.99</v>
      </c>
      <c r="Z3544" s="12">
        <f>[1]!s_ipo_collection_total(A3544,100000000)</f>
        <v>13.423999999999999</v>
      </c>
      <c r="AA3544" s="2">
        <f>[1]!s_val_pe_ttm(A3544,E3544)</f>
        <v>14.069320678710938</v>
      </c>
      <c r="AB3544" s="5">
        <f>[1]!s_info_zjtxornot1(A3544,"")</f>
        <v>1</v>
      </c>
      <c r="AC3544" s="22" t="str">
        <f>[1]!s_info_nature1(A3544,"")</f>
        <v>民营企业</v>
      </c>
      <c r="AD3544" s="6" t="str">
        <f>[1]!s_info_city(A3544)</f>
        <v>郑州市</v>
      </c>
      <c r="AE3544" s="6" t="str">
        <f>[1]!s_info_province(A3544)</f>
        <v>河南省</v>
      </c>
      <c r="AF3544">
        <v>113.665412</v>
      </c>
      <c r="AG3544">
        <v>34.757975000000002</v>
      </c>
    </row>
    <row r="3545" spans="1:33" x14ac:dyDescent="0.3">
      <c r="A3545" s="12" t="s">
        <v>7532</v>
      </c>
      <c r="B3545" s="12" t="s">
        <v>7533</v>
      </c>
      <c r="C3545" s="16" t="str">
        <f>[1]!s_info_mkt(A3545)</f>
        <v>主板</v>
      </c>
      <c r="D3545" s="16" t="str">
        <f>[1]!s_ipo_listeddate(A3545)</f>
        <v>1994-05-09</v>
      </c>
      <c r="E3545" s="16" t="str">
        <f>[1]!lastradeday_s("000002","")</f>
        <v>2026-06-22</v>
      </c>
      <c r="F3545" s="16" t="str">
        <f>[1]!s_info_industry_csrc2023(A3545,"",3)</f>
        <v>计算机、通信和其他电子设备制造业</v>
      </c>
      <c r="G3545" s="16" t="str">
        <f>[1]!s_info_industry_csrc2023(A3545,"",1)</f>
        <v>制造业</v>
      </c>
      <c r="H3545" s="16">
        <f>[1]!s_is(A3545,83,"FY","YTD","20251231",1,"",100000000)</f>
        <v>16.732715190099999</v>
      </c>
      <c r="I3545" s="16">
        <f>[1]!s_is(A3545,83,"FY","YTD","20241231",1,"",100000000)</f>
        <v>12.014784792</v>
      </c>
      <c r="J3545" s="16">
        <f t="shared" si="165"/>
        <v>0.39267706245070788</v>
      </c>
      <c r="K3545" s="16">
        <f>[1]!s_is(A3545,61,"FY","YTD","20251231",1,"",100000000)</f>
        <v>-2.9555803935000005</v>
      </c>
      <c r="L3545" s="16">
        <f>[1]!s_is(A3545,61,"FY","YTD","20241231",1,"",100000000)</f>
        <v>-1.5200942718999999</v>
      </c>
      <c r="M3545" s="16">
        <f t="shared" si="166"/>
        <v>-0.94434019529969959</v>
      </c>
      <c r="N3545" s="16">
        <f>[1]!s_fa_roe(A3545,"20251231")</f>
        <v>-12.5108</v>
      </c>
      <c r="O3545" s="16">
        <f>[1]!s_stmnote_rdexp(A3545,"20251231",1,10000)</f>
        <v>38397.823257999997</v>
      </c>
      <c r="P3545" s="20">
        <f t="shared" si="167"/>
        <v>0.22947754038578436</v>
      </c>
      <c r="Q3545" s="16">
        <f>[1]!s_margin_tradingbalance(A3545,"",10000)</f>
        <v>0</v>
      </c>
      <c r="R3545" s="16">
        <f>[1]!s_margin_seclendingbalance(A3545,"",10000)</f>
        <v>0</v>
      </c>
      <c r="S3545" s="17">
        <f>[1]!s_val_ev(A3545,"",100000000)</f>
        <v>67.393422563999991</v>
      </c>
      <c r="T3545" s="17">
        <f>[1]!share_freesharesmv(A3545,"",100000000)</f>
        <v>34.071983712000005</v>
      </c>
      <c r="U3545" s="17">
        <f>[1]!s_dq_amount_btin(A3545,E3545,100000000)</f>
        <v>1.0172319999999999</v>
      </c>
      <c r="V3545" s="17">
        <f>[1]!s_dq_turn(A3545,E3545)</f>
        <v>1.7303392825709578</v>
      </c>
      <c r="W3545" s="2">
        <f>[1]!s_pq_amount(A3545,"20260101","",100000000)</f>
        <v>310.15645023000002</v>
      </c>
      <c r="X3545" s="2">
        <f>[1]!s_pq_avgamount(A3545,"20260101","",100000000)</f>
        <v>2.8196040930000001</v>
      </c>
      <c r="Y3545" s="17">
        <f>[1]!s_ipo_dilutedpe(A3545)</f>
        <v>0</v>
      </c>
      <c r="Z3545" s="12">
        <f>[1]!s_ipo_collection_total(A3545,100000000)</f>
        <v>2.2749999999999999</v>
      </c>
      <c r="AA3545" s="2">
        <f>[1]!s_val_pe_ttm(A3545,E3545)</f>
        <v>-22.905288696289063</v>
      </c>
      <c r="AB3545" s="5">
        <f>[1]!s_info_zjtxornot1(A3545,"")</f>
        <v>1</v>
      </c>
      <c r="AC3545" s="22" t="str">
        <f>[1]!s_info_nature1(A3545,"")</f>
        <v>地方国有企业</v>
      </c>
      <c r="AD3545" s="6" t="str">
        <f>[1]!s_info_city(A3545)</f>
        <v>宝鸡市</v>
      </c>
      <c r="AE3545" s="6" t="str">
        <f>[1]!s_info_province(A3545)</f>
        <v>陕西省</v>
      </c>
      <c r="AF3545">
        <v>107.14487</v>
      </c>
      <c r="AG3545">
        <v>34.369315</v>
      </c>
    </row>
    <row r="3546" spans="1:33" x14ac:dyDescent="0.3">
      <c r="A3546" s="12" t="s">
        <v>7534</v>
      </c>
      <c r="B3546" s="12" t="s">
        <v>7535</v>
      </c>
      <c r="C3546" s="16" t="str">
        <f>[1]!s_info_mkt(A3546)</f>
        <v>创业板</v>
      </c>
      <c r="D3546" s="16" t="str">
        <f>[1]!s_ipo_listeddate(A3546)</f>
        <v>2017-04-12</v>
      </c>
      <c r="E3546" s="16" t="str">
        <f>[1]!lastradeday_s("000002","")</f>
        <v>2026-06-22</v>
      </c>
      <c r="F3546" s="16" t="str">
        <f>[1]!s_info_industry_csrc2023(A3546,"",3)</f>
        <v>化学原料和化学制品制造业</v>
      </c>
      <c r="G3546" s="16" t="str">
        <f>[1]!s_info_industry_csrc2023(A3546,"",1)</f>
        <v>制造业</v>
      </c>
      <c r="H3546" s="16">
        <f>[1]!s_is(A3546,83,"FY","YTD","20251231",1,"",100000000)</f>
        <v>9.1981018685000002</v>
      </c>
      <c r="I3546" s="16">
        <f>[1]!s_is(A3546,83,"FY","YTD","20241231",1,"",100000000)</f>
        <v>7.3139640880999996</v>
      </c>
      <c r="J3546" s="16">
        <f t="shared" si="165"/>
        <v>0.25760828980081252</v>
      </c>
      <c r="K3546" s="16">
        <f>[1]!s_is(A3546,61,"FY","YTD","20251231",1,"",100000000)</f>
        <v>0.15192859109999998</v>
      </c>
      <c r="L3546" s="16">
        <f>[1]!s_is(A3546,61,"FY","YTD","20241231",1,"",100000000)</f>
        <v>-0.4604270956</v>
      </c>
      <c r="M3546" s="16">
        <f t="shared" si="166"/>
        <v>1.3299731761051465</v>
      </c>
      <c r="N3546" s="16">
        <f>[1]!s_fa_roe(A3546,"20251231")</f>
        <v>2.1800999999999999</v>
      </c>
      <c r="O3546" s="16">
        <f>[1]!s_stmnote_rdexp(A3546,"20251231",1,10000)</f>
        <v>4552.8169509999998</v>
      </c>
      <c r="P3546" s="20">
        <f t="shared" si="167"/>
        <v>4.9497352998357912E-2</v>
      </c>
      <c r="Q3546" s="16">
        <f>[1]!s_margin_tradingbalance(A3546,"",10000)</f>
        <v>0</v>
      </c>
      <c r="R3546" s="16">
        <f>[1]!s_margin_seclendingbalance(A3546,"",10000)</f>
        <v>0</v>
      </c>
      <c r="S3546" s="17">
        <f>[1]!s_val_ev(A3546,"",100000000)</f>
        <v>24.672238662999998</v>
      </c>
      <c r="T3546" s="17">
        <f>[1]!share_freesharesmv(A3546,"",100000000)</f>
        <v>15.3007989444</v>
      </c>
      <c r="U3546" s="17">
        <f>[1]!s_dq_amount_btin(A3546,E3546,100000000)</f>
        <v>0.95565823999999999</v>
      </c>
      <c r="V3546" s="17">
        <f>[1]!s_dq_turn(A3546,E3546)</f>
        <v>3.9491484257921701</v>
      </c>
      <c r="W3546" s="2">
        <f>[1]!s_pq_amount(A3546,"20260101","",100000000)</f>
        <v>109.5529928</v>
      </c>
      <c r="X3546" s="2">
        <f>[1]!s_pq_avgamount(A3546,"20260101","",100000000)</f>
        <v>0.99593629818181817</v>
      </c>
      <c r="Y3546" s="17">
        <f>[1]!s_ipo_dilutedpe(A3546)</f>
        <v>19.95</v>
      </c>
      <c r="Z3546" s="12">
        <f>[1]!s_ipo_collection_total(A3546,100000000)</f>
        <v>3.0059999999999998</v>
      </c>
      <c r="AA3546" s="2">
        <f>[1]!s_val_pe_ttm(A3546,E3546)</f>
        <v>1248.80615234375</v>
      </c>
      <c r="AB3546" s="5">
        <f>[1]!s_info_zjtxornot1(A3546,"")</f>
        <v>1</v>
      </c>
      <c r="AC3546" s="22" t="str">
        <f>[1]!s_info_nature1(A3546,"")</f>
        <v>民营企业</v>
      </c>
      <c r="AD3546" s="6" t="str">
        <f>[1]!s_info_city(A3546)</f>
        <v>绍兴市</v>
      </c>
      <c r="AE3546" s="6" t="str">
        <f>[1]!s_info_province(A3546)</f>
        <v>浙江省</v>
      </c>
      <c r="AF3546">
        <v>120.582112</v>
      </c>
      <c r="AG3546">
        <v>29.997116999999999</v>
      </c>
    </row>
    <row r="3547" spans="1:33" x14ac:dyDescent="0.3">
      <c r="A3547" s="12" t="s">
        <v>7536</v>
      </c>
      <c r="B3547" s="12" t="s">
        <v>7537</v>
      </c>
      <c r="C3547" s="16" t="str">
        <f>[1]!s_info_mkt(A3547)</f>
        <v>创业板</v>
      </c>
      <c r="D3547" s="16" t="str">
        <f>[1]!s_ipo_listeddate(A3547)</f>
        <v>2020-09-24</v>
      </c>
      <c r="E3547" s="16" t="str">
        <f>[1]!lastradeday_s("000002","")</f>
        <v>2026-06-22</v>
      </c>
      <c r="F3547" s="16" t="str">
        <f>[1]!s_info_industry_csrc2023(A3547,"",3)</f>
        <v>零售业</v>
      </c>
      <c r="G3547" s="16" t="str">
        <f>[1]!s_info_industry_csrc2023(A3547,"",1)</f>
        <v>批发和零售业</v>
      </c>
      <c r="H3547" s="16">
        <f>[1]!s_is(A3547,83,"FY","YTD","20251231",1,"",100000000)</f>
        <v>7.9129760592999991</v>
      </c>
      <c r="I3547" s="16">
        <f>[1]!s_is(A3547,83,"FY","YTD","20241231",1,"",100000000)</f>
        <v>8.7644551308</v>
      </c>
      <c r="J3547" s="16">
        <f t="shared" si="165"/>
        <v>-9.7151398323409466E-2</v>
      </c>
      <c r="K3547" s="16">
        <f>[1]!s_is(A3547,61,"FY","YTD","20251231",1,"",100000000)</f>
        <v>5.0215280399999999E-2</v>
      </c>
      <c r="L3547" s="16">
        <f>[1]!s_is(A3547,61,"FY","YTD","20241231",1,"",100000000)</f>
        <v>6.9884142199999999E-2</v>
      </c>
      <c r="M3547" s="16">
        <f t="shared" si="166"/>
        <v>-0.28144957040053642</v>
      </c>
      <c r="N3547" s="16">
        <f>[1]!s_fa_roe(A3547,"20251231")</f>
        <v>0.48070000000000002</v>
      </c>
      <c r="O3547" s="16">
        <f>[1]!s_stmnote_rdexp(A3547,"20251231",1,10000)</f>
        <v>68.435449000000006</v>
      </c>
      <c r="P3547" s="20">
        <f t="shared" si="167"/>
        <v>8.6485095477533867E-4</v>
      </c>
      <c r="Q3547" s="16">
        <f>[1]!s_margin_tradingbalance(A3547,"",10000)</f>
        <v>5413.9746999999998</v>
      </c>
      <c r="R3547" s="16">
        <f>[1]!s_margin_seclendingbalance(A3547,"",10000)</f>
        <v>16.313500000000001</v>
      </c>
      <c r="S3547" s="17">
        <f>[1]!s_val_ev(A3547,"",100000000)</f>
        <v>20.77</v>
      </c>
      <c r="T3547" s="17">
        <f>[1]!share_freesharesmv(A3547,"",100000000)</f>
        <v>8.5558685569000019</v>
      </c>
      <c r="U3547" s="17">
        <f>[1]!s_dq_amount_btin(A3547,E3547,100000000)</f>
        <v>0.51865265000000005</v>
      </c>
      <c r="V3547" s="17">
        <f>[1]!s_dq_turn(A3547,E3547)</f>
        <v>3.973658083252662</v>
      </c>
      <c r="W3547" s="2">
        <f>[1]!s_pq_amount(A3547,"20260101","",100000000)</f>
        <v>73.075858109999999</v>
      </c>
      <c r="X3547" s="2">
        <f>[1]!s_pq_avgamount(A3547,"20260101","",100000000)</f>
        <v>0.66432598281818178</v>
      </c>
      <c r="Y3547" s="17">
        <f>[1]!s_ipo_dilutedpe(A3547)</f>
        <v>28.66</v>
      </c>
      <c r="Z3547" s="12">
        <f>[1]!s_ipo_collection_total(A3547,100000000)</f>
        <v>6.665</v>
      </c>
      <c r="AA3547" s="2">
        <f>[1]!s_val_pe_ttm(A3547,E3547)</f>
        <v>-788.2298583984375</v>
      </c>
      <c r="AB3547" s="5">
        <f>[1]!s_info_zjtxornot1(A3547,"")</f>
        <v>0</v>
      </c>
      <c r="AC3547" s="22" t="str">
        <f>[1]!s_info_nature1(A3547,"")</f>
        <v>民营企业</v>
      </c>
      <c r="AD3547" s="6" t="str">
        <f>[1]!s_info_city(A3547)</f>
        <v>上海市</v>
      </c>
      <c r="AE3547" s="6" t="str">
        <f>[1]!s_info_province(A3547)</f>
        <v>上海</v>
      </c>
      <c r="AF3547">
        <v>121.472644</v>
      </c>
      <c r="AG3547">
        <v>31.231705999999999</v>
      </c>
    </row>
    <row r="3548" spans="1:33" x14ac:dyDescent="0.3">
      <c r="A3548" s="12" t="s">
        <v>213</v>
      </c>
      <c r="B3548" s="12" t="s">
        <v>214</v>
      </c>
      <c r="C3548" s="16" t="str">
        <f>[1]!s_info_mkt(A3548)</f>
        <v>北证</v>
      </c>
      <c r="D3548" s="16" t="str">
        <f>[1]!s_ipo_listeddate(A3548)</f>
        <v>2025-02-06</v>
      </c>
      <c r="E3548" s="16" t="str">
        <f>[1]!lastradeday_s("000002","")</f>
        <v>2026-06-22</v>
      </c>
      <c r="F3548" s="16" t="str">
        <f>[1]!s_info_industry_csrc2023(A3548,"",3)</f>
        <v>电气机械和器材制造业</v>
      </c>
      <c r="G3548" s="16" t="str">
        <f>[1]!s_info_industry_csrc2023(A3548,"",1)</f>
        <v>制造业</v>
      </c>
      <c r="H3548" s="16">
        <f>[1]!s_is(A3548,83,"FY","YTD","20251231",1,"",100000000)</f>
        <v>5.1284445768999998</v>
      </c>
      <c r="I3548" s="16">
        <f>[1]!s_is(A3548,83,"FY","YTD","20241231",1,"",100000000)</f>
        <v>4.6290317920000001</v>
      </c>
      <c r="J3548" s="16">
        <f t="shared" si="165"/>
        <v>0.10788709331465296</v>
      </c>
      <c r="K3548" s="16">
        <f>[1]!s_is(A3548,61,"FY","YTD","20251231",1,"",100000000)</f>
        <v>0.1840313979</v>
      </c>
      <c r="L3548" s="16">
        <f>[1]!s_is(A3548,61,"FY","YTD","20241231",1,"",100000000)</f>
        <v>0.65442415249999997</v>
      </c>
      <c r="M3548" s="16">
        <f t="shared" si="166"/>
        <v>-0.71878880509380338</v>
      </c>
      <c r="N3548" s="16">
        <f>[1]!s_fa_roe(A3548,"20251231")</f>
        <v>4.3014999999999999</v>
      </c>
      <c r="O3548" s="16">
        <f>[1]!s_stmnote_rdexp(A3548,"20251231",1,10000)</f>
        <v>2230.6295760000003</v>
      </c>
      <c r="P3548" s="20">
        <f t="shared" si="167"/>
        <v>4.3495245830429796E-2</v>
      </c>
      <c r="Q3548" s="16">
        <f>[1]!s_margin_tradingbalance(A3548,"",10000)</f>
        <v>644.8614</v>
      </c>
      <c r="R3548" s="16">
        <f>[1]!s_margin_seclendingbalance(A3548,"",10000)</f>
        <v>0</v>
      </c>
      <c r="S3548" s="17">
        <f>[1]!s_val_ev(A3548,"",100000000)</f>
        <v>16.89282</v>
      </c>
      <c r="T3548" s="17">
        <f>[1]!share_freesharesmv(A3548,"",100000000)</f>
        <v>4.4927004149999998</v>
      </c>
      <c r="U3548" s="17">
        <f>[1]!s_dq_amount_btin(A3548,E3548,100000000)</f>
        <v>0.11599741</v>
      </c>
      <c r="V3548" s="17">
        <f>[1]!s_dq_turn(A3548,E3548)</f>
        <v>1.6779682503136664</v>
      </c>
      <c r="W3548" s="2">
        <f>[1]!s_pq_amount(A3548,"20260101","",100000000)</f>
        <v>14.9110605</v>
      </c>
      <c r="X3548" s="2">
        <f>[1]!s_pq_avgamount(A3548,"20260101","",100000000)</f>
        <v>0.13555509545454544</v>
      </c>
      <c r="Y3548" s="17">
        <f>[1]!s_ipo_dilutedpe(A3548)</f>
        <v>15.37</v>
      </c>
      <c r="Z3548" s="12">
        <f>[1]!s_ipo_collection_total(A3548,100000000)</f>
        <v>1.2810999999999999</v>
      </c>
      <c r="AA3548" s="2">
        <f>[1]!s_val_pe_ttm(A3548,E3548)</f>
        <v>70.1917724609375</v>
      </c>
      <c r="AB3548" s="5">
        <f>[1]!s_info_zjtxornot1(A3548,"")</f>
        <v>0</v>
      </c>
      <c r="AC3548" s="22" t="str">
        <f>[1]!s_info_nature1(A3548,"")</f>
        <v>民营企业</v>
      </c>
      <c r="AD3548" s="6" t="str">
        <f>[1]!s_info_city(A3548)</f>
        <v>武汉市</v>
      </c>
      <c r="AE3548" s="6" t="str">
        <f>[1]!s_info_province(A3548)</f>
        <v>湖北省</v>
      </c>
      <c r="AF3548">
        <v>114.29857199999999</v>
      </c>
      <c r="AG3548">
        <v>30.584354999999999</v>
      </c>
    </row>
    <row r="3549" spans="1:33" x14ac:dyDescent="0.3">
      <c r="A3549" s="12" t="s">
        <v>7538</v>
      </c>
      <c r="B3549" s="12" t="s">
        <v>7539</v>
      </c>
      <c r="C3549" s="16" t="str">
        <f>[1]!s_info_mkt(A3549)</f>
        <v>主板</v>
      </c>
      <c r="D3549" s="16" t="str">
        <f>[1]!s_ipo_listeddate(A3549)</f>
        <v>2013-09-18</v>
      </c>
      <c r="E3549" s="16" t="str">
        <f>[1]!lastradeday_s("000002","")</f>
        <v>2026-06-22</v>
      </c>
      <c r="F3549" s="16" t="str">
        <f>[1]!s_info_industry_csrc2023(A3549,"",3)</f>
        <v>电气机械和器材制造业</v>
      </c>
      <c r="G3549" s="16" t="str">
        <f>[1]!s_info_industry_csrc2023(A3549,"",1)</f>
        <v>制造业</v>
      </c>
      <c r="H3549" s="16">
        <f>[1]!s_is(A3549,83,"FY","YTD","20251231",1,"",100000000)</f>
        <v>4585.0240700000004</v>
      </c>
      <c r="I3549" s="16">
        <f>[1]!s_is(A3549,83,"FY","YTD","20241231",1,"",100000000)</f>
        <v>4090.8426599999998</v>
      </c>
      <c r="J3549" s="16">
        <f t="shared" si="165"/>
        <v>0.12080186188339015</v>
      </c>
      <c r="K3549" s="16">
        <f>[1]!s_is(A3549,61,"FY","YTD","20251231",1,"",100000000)</f>
        <v>439.45411000000001</v>
      </c>
      <c r="L3549" s="16">
        <f>[1]!s_is(A3549,61,"FY","YTD","20241231",1,"",100000000)</f>
        <v>385.37236999999999</v>
      </c>
      <c r="M3549" s="16">
        <f t="shared" si="166"/>
        <v>0.14033631938895885</v>
      </c>
      <c r="N3549" s="16">
        <f>[1]!s_fa_roe(A3549,"20251231")</f>
        <v>19.976500000000001</v>
      </c>
      <c r="O3549" s="16">
        <f>[1]!s_stmnote_rdexp(A3549,"20251231",1,10000)</f>
        <v>1778762.4</v>
      </c>
      <c r="P3549" s="20">
        <f t="shared" si="167"/>
        <v>3.8795050425983905E-2</v>
      </c>
      <c r="Q3549" s="16">
        <f>[1]!s_margin_tradingbalance(A3549,"",10000)</f>
        <v>405640.58600000001</v>
      </c>
      <c r="R3549" s="16">
        <f>[1]!s_margin_seclendingbalance(A3549,"",10000)</f>
        <v>15256.3164</v>
      </c>
      <c r="S3549" s="17">
        <f>[1]!s_val_ev(A3549,"",100000000)</f>
        <v>5926.8033632823599</v>
      </c>
      <c r="T3549" s="17">
        <f>[1]!share_freesharesmv(A3549,"",100000000)</f>
        <v>3673.7310823859998</v>
      </c>
      <c r="U3549" s="17">
        <f>[1]!s_dq_amount_btin(A3549,E3549,100000000)</f>
        <v>23.986633770000001</v>
      </c>
      <c r="V3549" s="17">
        <f>[1]!s_dq_turn(A3549,E3549)</f>
        <v>0.44695230047899009</v>
      </c>
      <c r="W3549" s="2">
        <f>[1]!s_pq_amount(A3549,"20260101","",100000000)</f>
        <v>2814.7600404200002</v>
      </c>
      <c r="X3549" s="2">
        <f>[1]!s_pq_avgamount(A3549,"20260101","",100000000)</f>
        <v>25.588727640181819</v>
      </c>
      <c r="Y3549" s="17">
        <f>[1]!s_ipo_dilutedpe(A3549)</f>
        <v>14.16</v>
      </c>
      <c r="Z3549" s="12">
        <f>[1]!s_ipo_collection_total(A3549,100000000)</f>
        <v>0</v>
      </c>
      <c r="AA3549" s="2">
        <f>[1]!s_val_pe_ttm(A3549,E3549)</f>
        <v>13.484401702880859</v>
      </c>
      <c r="AB3549" s="5">
        <f>[1]!s_info_zjtxornot1(A3549,"")</f>
        <v>1</v>
      </c>
      <c r="AC3549" s="22" t="str">
        <f>[1]!s_info_nature1(A3549,"")</f>
        <v>民营企业</v>
      </c>
      <c r="AD3549" s="6" t="str">
        <f>[1]!s_info_city(A3549)</f>
        <v>佛山市</v>
      </c>
      <c r="AE3549" s="6" t="str">
        <f>[1]!s_info_province(A3549)</f>
        <v>广东省</v>
      </c>
      <c r="AF3549">
        <v>113.12271699999999</v>
      </c>
      <c r="AG3549">
        <v>23.028762</v>
      </c>
    </row>
    <row r="3550" spans="1:33" x14ac:dyDescent="0.3">
      <c r="A3550" s="12" t="s">
        <v>7540</v>
      </c>
      <c r="B3550" s="12" t="s">
        <v>7541</v>
      </c>
      <c r="C3550" s="16" t="str">
        <f>[1]!s_info_mkt(A3550)</f>
        <v>主板</v>
      </c>
      <c r="D3550" s="16" t="str">
        <f>[1]!s_ipo_listeddate(A3550)</f>
        <v>1999-04-15</v>
      </c>
      <c r="E3550" s="16" t="str">
        <f>[1]!lastradeday_s("000002","")</f>
        <v>2026-06-22</v>
      </c>
      <c r="F3550" s="16" t="str">
        <f>[1]!s_info_industry_csrc2023(A3550,"",3)</f>
        <v>房地产业</v>
      </c>
      <c r="G3550" s="16" t="str">
        <f>[1]!s_info_industry_csrc2023(A3550,"",1)</f>
        <v>房地产业</v>
      </c>
      <c r="H3550" s="16">
        <f>[1]!s_is(A3550,83,"FY","YTD","20251231",1,"",100000000)</f>
        <v>30.295797239299997</v>
      </c>
      <c r="I3550" s="16">
        <f>[1]!s_is(A3550,83,"FY","YTD","20241231",1,"",100000000)</f>
        <v>36.106131187399995</v>
      </c>
      <c r="J3550" s="16">
        <f t="shared" si="165"/>
        <v>-0.16092374776856844</v>
      </c>
      <c r="K3550" s="16">
        <f>[1]!s_is(A3550,61,"FY","YTD","20251231",1,"",100000000)</f>
        <v>-1.8697212891999999</v>
      </c>
      <c r="L3550" s="16">
        <f>[1]!s_is(A3550,61,"FY","YTD","20241231",1,"",100000000)</f>
        <v>0.40862860779999999</v>
      </c>
      <c r="M3550" s="16">
        <f t="shared" si="166"/>
        <v>-5.5756005661628079</v>
      </c>
      <c r="N3550" s="16">
        <f>[1]!s_fa_roe(A3550,"20251231")</f>
        <v>-5.1063999999999998</v>
      </c>
      <c r="O3550" s="16">
        <f>[1]!s_stmnote_rdexp(A3550,"20251231",1,10000)</f>
        <v>2182.1916230000002</v>
      </c>
      <c r="P3550" s="20">
        <f t="shared" si="167"/>
        <v>7.2029516363716628E-3</v>
      </c>
      <c r="Q3550" s="16">
        <f>[1]!s_margin_tradingbalance(A3550,"",10000)</f>
        <v>10474.361000000001</v>
      </c>
      <c r="R3550" s="16">
        <f>[1]!s_margin_seclendingbalance(A3550,"",10000)</f>
        <v>14.7095</v>
      </c>
      <c r="S3550" s="17">
        <f>[1]!s_val_ev(A3550,"",100000000)</f>
        <v>44.482146493999998</v>
      </c>
      <c r="T3550" s="17">
        <f>[1]!share_freesharesmv(A3550,"",100000000)</f>
        <v>17.8137819365</v>
      </c>
      <c r="U3550" s="17">
        <f>[1]!s_dq_amount_btin(A3550,E3550,100000000)</f>
        <v>0.52115120000000004</v>
      </c>
      <c r="V3550" s="17">
        <f>[1]!s_dq_turn(A3550,E3550)</f>
        <v>1.1907350909468628</v>
      </c>
      <c r="W3550" s="2">
        <f>[1]!s_pq_amount(A3550,"20260101","",100000000)</f>
        <v>181.53676243999999</v>
      </c>
      <c r="X3550" s="2">
        <f>[1]!s_pq_avgamount(A3550,"20260101","",100000000)</f>
        <v>1.650334204</v>
      </c>
      <c r="Y3550" s="17">
        <f>[1]!s_ipo_dilutedpe(A3550)</f>
        <v>18.420000000000002</v>
      </c>
      <c r="Z3550" s="12">
        <f>[1]!s_ipo_collection_total(A3550,100000000)</f>
        <v>3.536</v>
      </c>
      <c r="AA3550" s="2">
        <f>[1]!s_val_pe_ttm(A3550,E3550)</f>
        <v>-21.173377990722656</v>
      </c>
      <c r="AB3550" s="5">
        <f>[1]!s_info_zjtxornot1(A3550,"")</f>
        <v>0</v>
      </c>
      <c r="AC3550" s="22" t="str">
        <f>[1]!s_info_nature1(A3550,"")</f>
        <v>民营企业</v>
      </c>
      <c r="AD3550" s="6" t="str">
        <f>[1]!s_info_city(A3550)</f>
        <v>绍兴市</v>
      </c>
      <c r="AE3550" s="6" t="str">
        <f>[1]!s_info_province(A3550)</f>
        <v>浙江省</v>
      </c>
      <c r="AF3550">
        <v>120.582112</v>
      </c>
      <c r="AG3550">
        <v>29.997116999999999</v>
      </c>
    </row>
    <row r="3551" spans="1:33" x14ac:dyDescent="0.3">
      <c r="A3551" s="12" t="s">
        <v>7542</v>
      </c>
      <c r="B3551" s="12" t="s">
        <v>7543</v>
      </c>
      <c r="C3551" s="16" t="str">
        <f>[1]!s_info_mkt(A3551)</f>
        <v>主板</v>
      </c>
      <c r="D3551" s="16" t="str">
        <f>[1]!s_ipo_listeddate(A3551)</f>
        <v>2021-10-21</v>
      </c>
      <c r="E3551" s="16" t="str">
        <f>[1]!lastradeday_s("000002","")</f>
        <v>2026-06-22</v>
      </c>
      <c r="F3551" s="16" t="str">
        <f>[1]!s_info_industry_csrc2023(A3551,"",3)</f>
        <v>电气机械和器材制造业</v>
      </c>
      <c r="G3551" s="16" t="str">
        <f>[1]!s_info_industry_csrc2023(A3551,"",1)</f>
        <v>制造业</v>
      </c>
      <c r="H3551" s="16">
        <f>[1]!s_is(A3551,83,"FY","YTD","20251231",1,"",100000000)</f>
        <v>44.966874661000006</v>
      </c>
      <c r="I3551" s="16">
        <f>[1]!s_is(A3551,83,"FY","YTD","20241231",1,"",100000000)</f>
        <v>40.949344559800004</v>
      </c>
      <c r="J3551" s="16">
        <f t="shared" si="165"/>
        <v>9.8109753511024689E-2</v>
      </c>
      <c r="K3551" s="16">
        <f>[1]!s_is(A3551,61,"FY","YTD","20251231",1,"",100000000)</f>
        <v>1.6268401853999999</v>
      </c>
      <c r="L3551" s="16">
        <f>[1]!s_is(A3551,61,"FY","YTD","20241231",1,"",100000000)</f>
        <v>4.1082597536000005</v>
      </c>
      <c r="M3551" s="16">
        <f t="shared" si="166"/>
        <v>-0.60400746715822273</v>
      </c>
      <c r="N3551" s="16">
        <f>[1]!s_fa_roe(A3551,"20251231")</f>
        <v>5.4084000000000003</v>
      </c>
      <c r="O3551" s="16">
        <f>[1]!s_stmnote_rdexp(A3551,"20251231",1,10000)</f>
        <v>16200.294343000001</v>
      </c>
      <c r="P3551" s="20">
        <f t="shared" si="167"/>
        <v>3.6027174370316196E-2</v>
      </c>
      <c r="Q3551" s="16">
        <f>[1]!s_margin_tradingbalance(A3551,"",10000)</f>
        <v>0</v>
      </c>
      <c r="R3551" s="16">
        <f>[1]!s_margin_seclendingbalance(A3551,"",10000)</f>
        <v>0</v>
      </c>
      <c r="S3551" s="17">
        <f>[1]!s_val_ev(A3551,"",100000000)</f>
        <v>66.075423959999995</v>
      </c>
      <c r="T3551" s="17">
        <f>[1]!share_freesharesmv(A3551,"",100000000)</f>
        <v>24.525656883000003</v>
      </c>
      <c r="U3551" s="17">
        <f>[1]!s_dq_amount_btin(A3551,E3551,100000000)</f>
        <v>1.7261619699999999</v>
      </c>
      <c r="V3551" s="17">
        <f>[1]!s_dq_turn(A3551,E3551)</f>
        <v>2.5810330691671584</v>
      </c>
      <c r="W3551" s="2">
        <f>[1]!s_pq_amount(A3551,"20260101","",100000000)</f>
        <v>152.25692932000001</v>
      </c>
      <c r="X3551" s="2">
        <f>[1]!s_pq_avgamount(A3551,"20260101","",100000000)</f>
        <v>1.4363861256603774</v>
      </c>
      <c r="Y3551" s="17">
        <f>[1]!s_ipo_dilutedpe(A3551)</f>
        <v>22.99</v>
      </c>
      <c r="Z3551" s="12">
        <f>[1]!s_ipo_collection_total(A3551,100000000)</f>
        <v>16.175000000000001</v>
      </c>
      <c r="AA3551" s="2">
        <f>[1]!s_val_pe_ttm(A3551,E3551)</f>
        <v>70.072471618652344</v>
      </c>
      <c r="AB3551" s="5">
        <f>[1]!s_info_zjtxornot1(A3551,"")</f>
        <v>1</v>
      </c>
      <c r="AC3551" s="22" t="str">
        <f>[1]!s_info_nature1(A3551,"")</f>
        <v>民营企业</v>
      </c>
      <c r="AD3551" s="6" t="str">
        <f>[1]!s_info_city(A3551)</f>
        <v>余姚市</v>
      </c>
      <c r="AE3551" s="6" t="str">
        <f>[1]!s_info_province(A3551)</f>
        <v>浙江省</v>
      </c>
      <c r="AF3551">
        <v>121.152779</v>
      </c>
      <c r="AG3551">
        <v>29.996456999999999</v>
      </c>
    </row>
    <row r="3552" spans="1:33" x14ac:dyDescent="0.3">
      <c r="A3552" s="12" t="s">
        <v>7544</v>
      </c>
      <c r="B3552" s="12" t="s">
        <v>7545</v>
      </c>
      <c r="C3552" s="16" t="str">
        <f>[1]!s_info_mkt(A3552)</f>
        <v>创业板</v>
      </c>
      <c r="D3552" s="16" t="str">
        <f>[1]!s_ipo_listeddate(A3552)</f>
        <v>2011-01-25</v>
      </c>
      <c r="E3552" s="16" t="str">
        <f>[1]!lastradeday_s("000002","")</f>
        <v>2026-06-22</v>
      </c>
      <c r="F3552" s="16" t="str">
        <f>[1]!s_info_industry_csrc2023(A3552,"",3)</f>
        <v>橡胶和塑料制品业</v>
      </c>
      <c r="G3552" s="16" t="str">
        <f>[1]!s_info_industry_csrc2023(A3552,"",1)</f>
        <v>制造业</v>
      </c>
      <c r="H3552" s="16">
        <f>[1]!s_is(A3552,83,"FY","YTD","20251231",1,"",100000000)</f>
        <v>4.4818850216000001</v>
      </c>
      <c r="I3552" s="16">
        <f>[1]!s_is(A3552,83,"FY","YTD","20241231",1,"",100000000)</f>
        <v>5.3119886781999996</v>
      </c>
      <c r="J3552" s="16">
        <f t="shared" si="165"/>
        <v>-0.15626984673493038</v>
      </c>
      <c r="K3552" s="16">
        <f>[1]!s_is(A3552,61,"FY","YTD","20251231",1,"",100000000)</f>
        <v>0.13057078350000001</v>
      </c>
      <c r="L3552" s="16">
        <f>[1]!s_is(A3552,61,"FY","YTD","20241231",1,"",100000000)</f>
        <v>-0.58651825170000005</v>
      </c>
      <c r="M3552" s="16">
        <f t="shared" si="166"/>
        <v>1.2226201539705641</v>
      </c>
      <c r="N3552" s="16">
        <f>[1]!s_fa_roe(A3552,"20251231")</f>
        <v>22.198</v>
      </c>
      <c r="O3552" s="16">
        <f>[1]!s_stmnote_rdexp(A3552,"20251231",1,10000)</f>
        <v>1007.004783</v>
      </c>
      <c r="P3552" s="20">
        <f t="shared" si="167"/>
        <v>2.2468331475413588E-2</v>
      </c>
      <c r="Q3552" s="16">
        <f>[1]!s_margin_tradingbalance(A3552,"",10000)</f>
        <v>0</v>
      </c>
      <c r="R3552" s="16">
        <f>[1]!s_margin_seclendingbalance(A3552,"",10000)</f>
        <v>0</v>
      </c>
      <c r="S3552" s="17">
        <f>[1]!s_val_ev(A3552,"",100000000)</f>
        <v>17.99320002</v>
      </c>
      <c r="T3552" s="17">
        <f>[1]!share_freesharesmv(A3552,"",100000000)</f>
        <v>15.655140794999999</v>
      </c>
      <c r="U3552" s="17">
        <f>[1]!s_dq_amount_btin(A3552,E3552,100000000)</f>
        <v>1.0048777099999999</v>
      </c>
      <c r="V3552" s="17">
        <f>[1]!s_dq_turn(A3552,E3552)</f>
        <v>6.4512816050434481</v>
      </c>
      <c r="W3552" s="2">
        <f>[1]!s_pq_amount(A3552,"20260101","",100000000)</f>
        <v>88.881649809999999</v>
      </c>
      <c r="X3552" s="2">
        <f>[1]!s_pq_avgamount(A3552,"20260101","",100000000)</f>
        <v>0.84649190295238097</v>
      </c>
      <c r="Y3552" s="17">
        <f>[1]!s_ipo_dilutedpe(A3552)</f>
        <v>88.89</v>
      </c>
      <c r="Z3552" s="12">
        <f>[1]!s_ipo_collection_total(A3552,100000000)</f>
        <v>7.52</v>
      </c>
      <c r="AA3552" s="2">
        <f>[1]!s_val_pe_ttm(A3552,E3552)</f>
        <v>55.480003356933594</v>
      </c>
      <c r="AB3552" s="5">
        <f>[1]!s_info_zjtxornot1(A3552,"")</f>
        <v>0</v>
      </c>
      <c r="AC3552" s="22" t="str">
        <f>[1]!s_info_nature1(A3552,"")</f>
        <v>公众企业</v>
      </c>
      <c r="AD3552" s="6" t="str">
        <f>[1]!s_info_city(A3552)</f>
        <v>常州市</v>
      </c>
      <c r="AE3552" s="6" t="str">
        <f>[1]!s_info_province(A3552)</f>
        <v>江苏省</v>
      </c>
      <c r="AF3552">
        <v>119.946973</v>
      </c>
      <c r="AG3552">
        <v>31.772752000000001</v>
      </c>
    </row>
    <row r="3553" spans="1:33" x14ac:dyDescent="0.3">
      <c r="A3553" s="12" t="s">
        <v>7546</v>
      </c>
      <c r="B3553" s="12" t="s">
        <v>7547</v>
      </c>
      <c r="C3553" s="16" t="str">
        <f>[1]!s_info_mkt(A3553)</f>
        <v>科创板</v>
      </c>
      <c r="D3553" s="16" t="str">
        <f>[1]!s_ipo_listeddate(A3553)</f>
        <v>2021-12-28</v>
      </c>
      <c r="E3553" s="16" t="str">
        <f>[1]!lastradeday_s("000002","")</f>
        <v>2026-06-22</v>
      </c>
      <c r="F3553" s="16" t="str">
        <f>[1]!s_info_industry_csrc2023(A3553,"",3)</f>
        <v>软件和信息技术服务业</v>
      </c>
      <c r="G3553" s="16" t="str">
        <f>[1]!s_info_industry_csrc2023(A3553,"",1)</f>
        <v>信息传输、软件和信息技术服务业</v>
      </c>
      <c r="H3553" s="16">
        <f>[1]!s_is(A3553,83,"FY","YTD","20251231",1,"",100000000)</f>
        <v>4.8367055341</v>
      </c>
      <c r="I3553" s="16">
        <f>[1]!s_is(A3553,83,"FY","YTD","20241231",1,"",100000000)</f>
        <v>4.1908017854999997</v>
      </c>
      <c r="J3553" s="16">
        <f t="shared" si="165"/>
        <v>0.1541241465618346</v>
      </c>
      <c r="K3553" s="16">
        <f>[1]!s_is(A3553,61,"FY","YTD","20251231",1,"",100000000)</f>
        <v>0.34243200130000001</v>
      </c>
      <c r="L3553" s="16">
        <f>[1]!s_is(A3553,61,"FY","YTD","20241231",1,"",100000000)</f>
        <v>-0.95970755939999997</v>
      </c>
      <c r="M3553" s="16">
        <f t="shared" si="166"/>
        <v>1.3568086944257114</v>
      </c>
      <c r="N3553" s="16">
        <f>[1]!s_fa_roe(A3553,"20251231")</f>
        <v>1.7314000000000001</v>
      </c>
      <c r="O3553" s="16">
        <f>[1]!s_stmnote_rdexp(A3553,"20251231",1,10000)</f>
        <v>32639.079111000003</v>
      </c>
      <c r="P3553" s="20">
        <f t="shared" si="167"/>
        <v>0.67482047192838646</v>
      </c>
      <c r="Q3553" s="16">
        <f>[1]!s_margin_tradingbalance(A3553,"",10000)</f>
        <v>35497.215300000003</v>
      </c>
      <c r="R3553" s="16">
        <f>[1]!s_margin_seclendingbalance(A3553,"",10000)</f>
        <v>249.23519999999999</v>
      </c>
      <c r="S3553" s="17">
        <f>[1]!s_val_ev(A3553,"",100000000)</f>
        <v>161.66514260050002</v>
      </c>
      <c r="T3553" s="17">
        <f>[1]!share_freesharesmv(A3553,"",100000000)</f>
        <v>103.34602459790001</v>
      </c>
      <c r="U3553" s="17">
        <f>[1]!s_dq_amount_btin(A3553,E3553,100000000)</f>
        <v>3.9666506500000001</v>
      </c>
      <c r="V3553" s="17">
        <f>[1]!s_dq_turn(A3553,E3553)</f>
        <v>2.4417083801142119</v>
      </c>
      <c r="W3553" s="2">
        <f>[1]!s_pq_amount(A3553,"20260101","",100000000)</f>
        <v>322.21639116</v>
      </c>
      <c r="X3553" s="2">
        <f>[1]!s_pq_avgamount(A3553,"20260101","",100000000)</f>
        <v>2.9292399196363634</v>
      </c>
      <c r="Y3553" s="17">
        <f>[1]!s_ipo_dilutedpe(A3553)</f>
        <v>575.28</v>
      </c>
      <c r="Z3553" s="12">
        <f>[1]!s_ipo_collection_total(A3553,100000000)</f>
        <v>12.267989845999999</v>
      </c>
      <c r="AA3553" s="2">
        <f>[1]!s_val_pe_ttm(A3553,E3553)</f>
        <v>790.62884521484375</v>
      </c>
      <c r="AB3553" s="5">
        <f>[1]!s_info_zjtxornot1(A3553,"")</f>
        <v>1</v>
      </c>
      <c r="AC3553" s="22" t="str">
        <f>[1]!s_info_nature1(A3553,"")</f>
        <v>公众企业</v>
      </c>
      <c r="AD3553" s="6" t="str">
        <f>[1]!s_info_city(A3553)</f>
        <v>上海市</v>
      </c>
      <c r="AE3553" s="6" t="str">
        <f>[1]!s_info_province(A3553)</f>
        <v>上海</v>
      </c>
      <c r="AF3553">
        <v>121.472644</v>
      </c>
      <c r="AG3553">
        <v>31.231705999999999</v>
      </c>
    </row>
    <row r="3554" spans="1:33" x14ac:dyDescent="0.3">
      <c r="A3554" s="12" t="s">
        <v>7548</v>
      </c>
      <c r="B3554" s="12" t="s">
        <v>7549</v>
      </c>
      <c r="C3554" s="16" t="str">
        <f>[1]!s_info_mkt(A3554)</f>
        <v>创业板</v>
      </c>
      <c r="D3554" s="16" t="str">
        <f>[1]!s_ipo_listeddate(A3554)</f>
        <v>2011-07-29</v>
      </c>
      <c r="E3554" s="16" t="str">
        <f>[1]!lastradeday_s("000002","")</f>
        <v>2026-06-22</v>
      </c>
      <c r="F3554" s="16" t="str">
        <f>[1]!s_info_industry_csrc2023(A3554,"",3)</f>
        <v>软件和信息技术服务业</v>
      </c>
      <c r="G3554" s="16" t="str">
        <f>[1]!s_info_industry_csrc2023(A3554,"",1)</f>
        <v>信息传输、软件和信息技术服务业</v>
      </c>
      <c r="H3554" s="16">
        <f>[1]!s_is(A3554,83,"FY","YTD","20251231",1,"",100000000)</f>
        <v>9.7845026479000001</v>
      </c>
      <c r="I3554" s="16">
        <f>[1]!s_is(A3554,83,"FY","YTD","20241231",1,"",100000000)</f>
        <v>9.8419954470000004</v>
      </c>
      <c r="J3554" s="16">
        <f t="shared" si="165"/>
        <v>-5.8415795261849146E-3</v>
      </c>
      <c r="K3554" s="16">
        <f>[1]!s_is(A3554,61,"FY","YTD","20251231",1,"",100000000)</f>
        <v>0.78130948290000002</v>
      </c>
      <c r="L3554" s="16">
        <f>[1]!s_is(A3554,61,"FY","YTD","20241231",1,"",100000000)</f>
        <v>1.1020960176999999</v>
      </c>
      <c r="M3554" s="16">
        <f t="shared" si="166"/>
        <v>-0.2910694981635627</v>
      </c>
      <c r="N3554" s="16">
        <f>[1]!s_fa_roe(A3554,"20251231")</f>
        <v>3.5762</v>
      </c>
      <c r="O3554" s="16">
        <f>[1]!s_stmnote_rdexp(A3554,"20251231",1,10000)</f>
        <v>17274.363627999999</v>
      </c>
      <c r="P3554" s="20">
        <f t="shared" si="167"/>
        <v>0.1765482033132007</v>
      </c>
      <c r="Q3554" s="16">
        <f>[1]!s_margin_tradingbalance(A3554,"",10000)</f>
        <v>0</v>
      </c>
      <c r="R3554" s="16">
        <f>[1]!s_margin_seclendingbalance(A3554,"",10000)</f>
        <v>0</v>
      </c>
      <c r="S3554" s="17">
        <f>[1]!s_val_ev(A3554,"",100000000)</f>
        <v>40.584883083599998</v>
      </c>
      <c r="T3554" s="17">
        <f>[1]!share_freesharesmv(A3554,"",100000000)</f>
        <v>33.282344649599999</v>
      </c>
      <c r="U3554" s="17">
        <f>[1]!s_dq_amount_btin(A3554,E3554,100000000)</f>
        <v>0.84677170000000002</v>
      </c>
      <c r="V3554" s="17">
        <f>[1]!s_dq_turn(A3554,E3554)</f>
        <v>2.5030881997455334</v>
      </c>
      <c r="W3554" s="2">
        <f>[1]!s_pq_amount(A3554,"20260101","",100000000)</f>
        <v>174.22950767</v>
      </c>
      <c r="X3554" s="2">
        <f>[1]!s_pq_avgamount(A3554,"20260101","",100000000)</f>
        <v>1.5839046151818184</v>
      </c>
      <c r="Y3554" s="17">
        <f>[1]!s_ipo_dilutedpe(A3554)</f>
        <v>40.6</v>
      </c>
      <c r="Z3554" s="12">
        <f>[1]!s_ipo_collection_total(A3554,100000000)</f>
        <v>3.36</v>
      </c>
      <c r="AA3554" s="2">
        <f>[1]!s_val_pe_ttm(A3554,E3554)</f>
        <v>68.59832763671875</v>
      </c>
      <c r="AB3554" s="5">
        <f>[1]!s_info_zjtxornot1(A3554,"")</f>
        <v>0</v>
      </c>
      <c r="AC3554" s="22" t="str">
        <f>[1]!s_info_nature1(A3554,"")</f>
        <v>民营企业</v>
      </c>
      <c r="AD3554" s="6" t="str">
        <f>[1]!s_info_city(A3554)</f>
        <v>郑州市</v>
      </c>
      <c r="AE3554" s="6" t="str">
        <f>[1]!s_info_province(A3554)</f>
        <v>河南省</v>
      </c>
      <c r="AF3554">
        <v>113.665412</v>
      </c>
      <c r="AG3554">
        <v>34.757975000000002</v>
      </c>
    </row>
    <row r="3555" spans="1:33" x14ac:dyDescent="0.3">
      <c r="A3555" s="12" t="s">
        <v>7550</v>
      </c>
      <c r="B3555" s="12" t="s">
        <v>7551</v>
      </c>
      <c r="C3555" s="16" t="str">
        <f>[1]!s_info_mkt(A3555)</f>
        <v>主板</v>
      </c>
      <c r="D3555" s="16" t="str">
        <f>[1]!s_ipo_listeddate(A3555)</f>
        <v>1997-09-29</v>
      </c>
      <c r="E3555" s="16" t="str">
        <f>[1]!lastradeday_s("000002","")</f>
        <v>2026-06-22</v>
      </c>
      <c r="F3555" s="16" t="str">
        <f>[1]!s_info_industry_csrc2023(A3555,"",3)</f>
        <v>电气机械和器材制造业</v>
      </c>
      <c r="G3555" s="16" t="str">
        <f>[1]!s_info_industry_csrc2023(A3555,"",1)</f>
        <v>制造业</v>
      </c>
      <c r="H3555" s="16">
        <f>[1]!s_is(A3555,83,"FY","YTD","20251231",1,"",100000000)</f>
        <v>52.868228920200004</v>
      </c>
      <c r="I3555" s="16">
        <f>[1]!s_is(A3555,83,"FY","YTD","20241231",1,"",100000000)</f>
        <v>41.111608359499996</v>
      </c>
      <c r="J3555" s="16">
        <f t="shared" si="165"/>
        <v>0.28596839262269613</v>
      </c>
      <c r="K3555" s="16">
        <f>[1]!s_is(A3555,61,"FY","YTD","20251231",1,"",100000000)</f>
        <v>2.3364065802999998</v>
      </c>
      <c r="L3555" s="16">
        <f>[1]!s_is(A3555,61,"FY","YTD","20241231",1,"",100000000)</f>
        <v>0.61414492330000003</v>
      </c>
      <c r="M3555" s="16">
        <f t="shared" si="166"/>
        <v>2.8043245033203705</v>
      </c>
      <c r="N3555" s="16">
        <f>[1]!s_fa_roe(A3555,"20251231")</f>
        <v>7.4466000000000001</v>
      </c>
      <c r="O3555" s="16">
        <f>[1]!s_stmnote_rdexp(A3555,"20251231",1,10000)</f>
        <v>30971.084045</v>
      </c>
      <c r="P3555" s="20">
        <f t="shared" si="167"/>
        <v>5.8581656086395775E-2</v>
      </c>
      <c r="Q3555" s="16">
        <f>[1]!s_margin_tradingbalance(A3555,"",10000)</f>
        <v>258217.48800000001</v>
      </c>
      <c r="R3555" s="16">
        <f>[1]!s_margin_seclendingbalance(A3555,"",10000)</f>
        <v>3203.0998</v>
      </c>
      <c r="S3555" s="17">
        <f>[1]!s_val_ev(A3555,"",100000000)</f>
        <v>931.29068887400012</v>
      </c>
      <c r="T3555" s="17">
        <f>[1]!share_freesharesmv(A3555,"",100000000)</f>
        <v>708.95541744299999</v>
      </c>
      <c r="U3555" s="17">
        <f>[1]!s_dq_amount_btin(A3555,E3555,100000000)</f>
        <v>92.697085090000002</v>
      </c>
      <c r="V3555" s="17">
        <f>[1]!s_dq_turn(A3555,E3555)</f>
        <v>10.013679515120465</v>
      </c>
      <c r="W3555" s="2">
        <f>[1]!s_pq_amount(A3555,"20260101","",100000000)</f>
        <v>6479.4061712100001</v>
      </c>
      <c r="X3555" s="2">
        <f>[1]!s_pq_avgamount(A3555,"20260101","",100000000)</f>
        <v>58.903692465545454</v>
      </c>
      <c r="Y3555" s="17">
        <f>[1]!s_ipo_dilutedpe(A3555)</f>
        <v>0</v>
      </c>
      <c r="Z3555" s="12">
        <f>[1]!s_ipo_collection_total(A3555,100000000)</f>
        <v>2.4849999999999999</v>
      </c>
      <c r="AA3555" s="2">
        <f>[1]!s_val_pe_ttm(A3555,E3555)</f>
        <v>906.87677001953125</v>
      </c>
      <c r="AB3555" s="5">
        <f>[1]!s_info_zjtxornot1(A3555,"")</f>
        <v>1</v>
      </c>
      <c r="AC3555" s="22" t="str">
        <f>[1]!s_info_nature1(A3555,"")</f>
        <v>民营企业</v>
      </c>
      <c r="AD3555" s="6" t="str">
        <f>[1]!s_info_city(A3555)</f>
        <v>苏州市</v>
      </c>
      <c r="AE3555" s="6" t="str">
        <f>[1]!s_info_province(A3555)</f>
        <v>江苏省</v>
      </c>
      <c r="AF3555">
        <v>120.619585</v>
      </c>
      <c r="AG3555">
        <v>31.299378999999998</v>
      </c>
    </row>
    <row r="3556" spans="1:33" x14ac:dyDescent="0.3">
      <c r="A3556" s="12" t="s">
        <v>7552</v>
      </c>
      <c r="B3556" s="12" t="s">
        <v>7553</v>
      </c>
      <c r="C3556" s="16" t="str">
        <f>[1]!s_info_mkt(A3556)</f>
        <v>科创板</v>
      </c>
      <c r="D3556" s="16" t="str">
        <f>[1]!s_ipo_listeddate(A3556)</f>
        <v>2022-01-26</v>
      </c>
      <c r="E3556" s="16" t="str">
        <f>[1]!lastradeday_s("000002","")</f>
        <v>2026-06-22</v>
      </c>
      <c r="F3556" s="16" t="str">
        <f>[1]!s_info_industry_csrc2023(A3556,"",3)</f>
        <v>电气机械和器材制造业</v>
      </c>
      <c r="G3556" s="16" t="str">
        <f>[1]!s_info_industry_csrc2023(A3556,"",1)</f>
        <v>制造业</v>
      </c>
      <c r="H3556" s="16">
        <f>[1]!s_is(A3556,83,"FY","YTD","20251231",1,"",100000000)</f>
        <v>654.91869060269994</v>
      </c>
      <c r="I3556" s="16">
        <f>[1]!s_is(A3556,83,"FY","YTD","20241231",1,"",100000000)</f>
        <v>924.71327231089992</v>
      </c>
      <c r="J3556" s="16">
        <f t="shared" si="165"/>
        <v>-0.29176025670527173</v>
      </c>
      <c r="K3556" s="16">
        <f>[1]!s_is(A3556,61,"FY","YTD","20251231",1,"",100000000)</f>
        <v>-68.815123011200001</v>
      </c>
      <c r="L3556" s="16">
        <f>[1]!s_is(A3556,61,"FY","YTD","20241231",1,"",100000000)</f>
        <v>0.98927562180000006</v>
      </c>
      <c r="M3556" s="16">
        <f t="shared" si="166"/>
        <v>-70.56112280012519</v>
      </c>
      <c r="N3556" s="16">
        <f>[1]!s_fa_roe(A3556,"20251231")</f>
        <v>-23.8581</v>
      </c>
      <c r="O3556" s="16">
        <f>[1]!s_stmnote_rdexp(A3556,"20251231",1,10000)</f>
        <v>253461.705663</v>
      </c>
      <c r="P3556" s="20">
        <f t="shared" si="167"/>
        <v>3.8701247849522759E-2</v>
      </c>
      <c r="Q3556" s="16">
        <f>[1]!s_margin_tradingbalance(A3556,"",10000)</f>
        <v>171403.78630000001</v>
      </c>
      <c r="R3556" s="16">
        <f>[1]!s_margin_seclendingbalance(A3556,"",10000)</f>
        <v>308.05599999999998</v>
      </c>
      <c r="S3556" s="17">
        <f>[1]!s_val_ev(A3556,"",100000000)</f>
        <v>528.87467479150007</v>
      </c>
      <c r="T3556" s="17">
        <f>[1]!share_freesharesmv(A3556,"",100000000)</f>
        <v>197.30449589</v>
      </c>
      <c r="U3556" s="17">
        <f>[1]!s_dq_amount_btin(A3556,E3556,100000000)</f>
        <v>7.0339370900000002</v>
      </c>
      <c r="V3556" s="17">
        <f>[1]!s_dq_turn(A3556,E3556)</f>
        <v>1.3603799556740719</v>
      </c>
      <c r="W3556" s="2">
        <f>[1]!s_pq_amount(A3556,"20260101","",100000000)</f>
        <v>1737.0662182399999</v>
      </c>
      <c r="X3556" s="2">
        <f>[1]!s_pq_avgamount(A3556,"20260101","",100000000)</f>
        <v>15.79151107490909</v>
      </c>
      <c r="Y3556" s="17">
        <f>[1]!s_ipo_dilutedpe(A3556)</f>
        <v>54.9</v>
      </c>
      <c r="Z3556" s="12">
        <f>[1]!s_ipo_collection_total(A3556,100000000)</f>
        <v>100</v>
      </c>
      <c r="AA3556" s="2">
        <f>[1]!s_val_pe_ttm(A3556,E3556)</f>
        <v>-7.7299094200134277</v>
      </c>
      <c r="AB3556" s="5">
        <f>[1]!s_info_zjtxornot1(A3556,"")</f>
        <v>0</v>
      </c>
      <c r="AC3556" s="22" t="str">
        <f>[1]!s_info_nature1(A3556,"")</f>
        <v>民营企业</v>
      </c>
      <c r="AD3556" s="6" t="str">
        <f>[1]!s_info_city(A3556)</f>
        <v>上饶市</v>
      </c>
      <c r="AE3556" s="6" t="str">
        <f>[1]!s_info_province(A3556)</f>
        <v>江西省</v>
      </c>
      <c r="AF3556">
        <v>117.97118500000001</v>
      </c>
      <c r="AG3556">
        <v>28.444420000000001</v>
      </c>
    </row>
    <row r="3557" spans="1:33" x14ac:dyDescent="0.3">
      <c r="A3557" s="12" t="s">
        <v>7554</v>
      </c>
      <c r="B3557" s="12" t="s">
        <v>7555</v>
      </c>
      <c r="C3557" s="16" t="str">
        <f>[1]!s_info_mkt(A3557)</f>
        <v>创业板</v>
      </c>
      <c r="D3557" s="16" t="str">
        <f>[1]!s_ipo_listeddate(A3557)</f>
        <v>2021-03-30</v>
      </c>
      <c r="E3557" s="16" t="str">
        <f>[1]!lastradeday_s("000002","")</f>
        <v>2026-06-22</v>
      </c>
      <c r="F3557" s="16" t="str">
        <f>[1]!s_info_industry_csrc2023(A3557,"",3)</f>
        <v>生态保护和环境治理业</v>
      </c>
      <c r="G3557" s="16" t="str">
        <f>[1]!s_info_industry_csrc2023(A3557,"",1)</f>
        <v>水利、环境和公共设施管理业</v>
      </c>
      <c r="H3557" s="16">
        <f>[1]!s_is(A3557,83,"FY","YTD","20251231",1,"",100000000)</f>
        <v>3.737049388</v>
      </c>
      <c r="I3557" s="16">
        <f>[1]!s_is(A3557,83,"FY","YTD","20241231",1,"",100000000)</f>
        <v>3.7182717911999998</v>
      </c>
      <c r="J3557" s="16">
        <f t="shared" si="165"/>
        <v>5.0500872056853385E-3</v>
      </c>
      <c r="K3557" s="16">
        <f>[1]!s_is(A3557,61,"FY","YTD","20251231",1,"",100000000)</f>
        <v>-1.7804845616999998</v>
      </c>
      <c r="L3557" s="16">
        <f>[1]!s_is(A3557,61,"FY","YTD","20241231",1,"",100000000)</f>
        <v>-2.4716122736000004</v>
      </c>
      <c r="M3557" s="16">
        <f t="shared" si="166"/>
        <v>0.27962626633721394</v>
      </c>
      <c r="N3557" s="16">
        <f>[1]!s_fa_roe(A3557,"20251231")</f>
        <v>-26.6343</v>
      </c>
      <c r="O3557" s="16">
        <f>[1]!s_stmnote_rdexp(A3557,"20251231",1,10000)</f>
        <v>1385.636193</v>
      </c>
      <c r="P3557" s="20">
        <f t="shared" si="167"/>
        <v>3.7078348427756987E-2</v>
      </c>
      <c r="Q3557" s="16">
        <f>[1]!s_margin_tradingbalance(A3557,"",10000)</f>
        <v>6625.4773999999998</v>
      </c>
      <c r="R3557" s="16">
        <f>[1]!s_margin_seclendingbalance(A3557,"",10000)</f>
        <v>0.10829999999999999</v>
      </c>
      <c r="S3557" s="17">
        <f>[1]!s_val_ev(A3557,"",100000000)</f>
        <v>19.695808</v>
      </c>
      <c r="T3557" s="17">
        <f>[1]!share_freesharesmv(A3557,"",100000000)</f>
        <v>13.5656089701</v>
      </c>
      <c r="U3557" s="17">
        <f>[1]!s_dq_amount_btin(A3557,E3557,100000000)</f>
        <v>0.64223755999999999</v>
      </c>
      <c r="V3557" s="17">
        <f>[1]!s_dq_turn(A3557,E3557)</f>
        <v>3.9433066694638006</v>
      </c>
      <c r="W3557" s="2">
        <f>[1]!s_pq_amount(A3557,"20260101","",100000000)</f>
        <v>121.92657208</v>
      </c>
      <c r="X3557" s="2">
        <f>[1]!s_pq_avgamount(A3557,"20260101","",100000000)</f>
        <v>1.1084233825454546</v>
      </c>
      <c r="Y3557" s="17">
        <f>[1]!s_ipo_dilutedpe(A3557)</f>
        <v>15.86</v>
      </c>
      <c r="Z3557" s="12">
        <f>[1]!s_ipo_collection_total(A3557,100000000)</f>
        <v>3.7587159039999998</v>
      </c>
      <c r="AA3557" s="2">
        <f>[1]!s_val_pe_ttm(A3557,E3557)</f>
        <v>-9.1744384765625</v>
      </c>
      <c r="AB3557" s="5">
        <f>[1]!s_info_zjtxornot1(A3557,"")</f>
        <v>0</v>
      </c>
      <c r="AC3557" s="22" t="str">
        <f>[1]!s_info_nature1(A3557,"")</f>
        <v>民营企业</v>
      </c>
      <c r="AD3557" s="6" t="str">
        <f>[1]!s_info_city(A3557)</f>
        <v>深圳市</v>
      </c>
      <c r="AE3557" s="6" t="str">
        <f>[1]!s_info_province(A3557)</f>
        <v>广东省</v>
      </c>
      <c r="AF3557">
        <v>114.085947</v>
      </c>
      <c r="AG3557">
        <v>22.547000000000001</v>
      </c>
    </row>
    <row r="3558" spans="1:33" x14ac:dyDescent="0.3">
      <c r="A3558" s="12" t="s">
        <v>7556</v>
      </c>
      <c r="B3558" s="12" t="s">
        <v>7557</v>
      </c>
      <c r="C3558" s="16" t="str">
        <f>[1]!s_info_mkt(A3558)</f>
        <v>创业板</v>
      </c>
      <c r="D3558" s="16" t="str">
        <f>[1]!s_ipo_listeddate(A3558)</f>
        <v>2021-10-11</v>
      </c>
      <c r="E3558" s="16" t="str">
        <f>[1]!lastradeday_s("000002","")</f>
        <v>2026-06-22</v>
      </c>
      <c r="F3558" s="16" t="str">
        <f>[1]!s_info_industry_csrc2023(A3558,"",3)</f>
        <v>化学原料和化学制品制造业</v>
      </c>
      <c r="G3558" s="16" t="str">
        <f>[1]!s_info_industry_csrc2023(A3558,"",1)</f>
        <v>制造业</v>
      </c>
      <c r="H3558" s="16">
        <f>[1]!s_is(A3558,83,"FY","YTD","20251231",1,"",100000000)</f>
        <v>4.4380156197000007</v>
      </c>
      <c r="I3558" s="16">
        <f>[1]!s_is(A3558,83,"FY","YTD","20241231",1,"",100000000)</f>
        <v>4.1946294408</v>
      </c>
      <c r="J3558" s="16">
        <f t="shared" si="165"/>
        <v>5.8023284853877755E-2</v>
      </c>
      <c r="K3558" s="16">
        <f>[1]!s_is(A3558,61,"FY","YTD","20251231",1,"",100000000)</f>
        <v>0.66611410930000003</v>
      </c>
      <c r="L3558" s="16">
        <f>[1]!s_is(A3558,61,"FY","YTD","20241231",1,"",100000000)</f>
        <v>0.5596607549</v>
      </c>
      <c r="M3558" s="16">
        <f t="shared" si="166"/>
        <v>0.19021050425274341</v>
      </c>
      <c r="N3558" s="16">
        <f>[1]!s_fa_roe(A3558,"20251231")</f>
        <v>5.7069999999999999</v>
      </c>
      <c r="O3558" s="16">
        <f>[1]!s_stmnote_rdexp(A3558,"20251231",1,10000)</f>
        <v>1511.4131279999999</v>
      </c>
      <c r="P3558" s="20">
        <f t="shared" si="167"/>
        <v>3.4056056974900148E-2</v>
      </c>
      <c r="Q3558" s="16">
        <f>[1]!s_margin_tradingbalance(A3558,"",10000)</f>
        <v>25483.1738</v>
      </c>
      <c r="R3558" s="16">
        <f>[1]!s_margin_seclendingbalance(A3558,"",10000)</f>
        <v>0</v>
      </c>
      <c r="S3558" s="17">
        <f>[1]!s_val_ev(A3558,"",100000000)</f>
        <v>65.758431166999998</v>
      </c>
      <c r="T3558" s="17">
        <f>[1]!share_freesharesmv(A3558,"",100000000)</f>
        <v>37.406136536999995</v>
      </c>
      <c r="U3558" s="17">
        <f>[1]!s_dq_amount_btin(A3558,E3558,100000000)</f>
        <v>2.4372973999999998</v>
      </c>
      <c r="V3558" s="17">
        <f>[1]!s_dq_turn(A3558,E3558)</f>
        <v>5.7072061150227569</v>
      </c>
      <c r="W3558" s="2">
        <f>[1]!s_pq_amount(A3558,"20260101","",100000000)</f>
        <v>246.03498399</v>
      </c>
      <c r="X3558" s="2">
        <f>[1]!s_pq_avgamount(A3558,"20260101","",100000000)</f>
        <v>2.2366816726363634</v>
      </c>
      <c r="Y3558" s="17">
        <f>[1]!s_ipo_dilutedpe(A3558)</f>
        <v>36.47</v>
      </c>
      <c r="Z3558" s="12">
        <f>[1]!s_ipo_collection_total(A3558,100000000)</f>
        <v>6.2</v>
      </c>
      <c r="AA3558" s="2">
        <f>[1]!s_val_pe_ttm(A3558,E3558)</f>
        <v>99.3856201171875</v>
      </c>
      <c r="AB3558" s="5">
        <f>[1]!s_info_zjtxornot1(A3558,"")</f>
        <v>1</v>
      </c>
      <c r="AC3558" s="22" t="str">
        <f>[1]!s_info_nature1(A3558,"")</f>
        <v>民营企业</v>
      </c>
      <c r="AD3558" s="6" t="str">
        <f>[1]!s_info_city(A3558)</f>
        <v>南京市</v>
      </c>
      <c r="AE3558" s="6" t="str">
        <f>[1]!s_info_province(A3558)</f>
        <v>江苏省</v>
      </c>
      <c r="AF3558">
        <v>118.767413</v>
      </c>
      <c r="AG3558">
        <v>32.041544000000002</v>
      </c>
    </row>
    <row r="3559" spans="1:33" x14ac:dyDescent="0.3">
      <c r="A3559" s="12" t="s">
        <v>7558</v>
      </c>
      <c r="B3559" s="12" t="s">
        <v>7559</v>
      </c>
      <c r="C3559" s="16" t="str">
        <f>[1]!s_info_mkt(A3559)</f>
        <v>主板</v>
      </c>
      <c r="D3559" s="16" t="str">
        <f>[1]!s_ipo_listeddate(A3559)</f>
        <v>2000-11-28</v>
      </c>
      <c r="E3559" s="16" t="str">
        <f>[1]!lastradeday_s("000002","")</f>
        <v>2026-06-22</v>
      </c>
      <c r="F3559" s="16" t="str">
        <f>[1]!s_info_industry_csrc2023(A3559,"",3)</f>
        <v>电气机械和器材制造业</v>
      </c>
      <c r="G3559" s="16" t="str">
        <f>[1]!s_info_industry_csrc2023(A3559,"",1)</f>
        <v>制造业</v>
      </c>
      <c r="H3559" s="16">
        <f>[1]!s_is(A3559,83,"FY","YTD","20251231",1,"",100000000)</f>
        <v>3.8326587726999999</v>
      </c>
      <c r="I3559" s="16">
        <f>[1]!s_is(A3559,83,"FY","YTD","20241231",1,"",100000000)</f>
        <v>4.0088228218999999</v>
      </c>
      <c r="J3559" s="16">
        <f t="shared" si="165"/>
        <v>-4.3944084592021482E-2</v>
      </c>
      <c r="K3559" s="16">
        <f>[1]!s_is(A3559,61,"FY","YTD","20251231",1,"",100000000)</f>
        <v>-1.3181705647999999</v>
      </c>
      <c r="L3559" s="16">
        <f>[1]!s_is(A3559,61,"FY","YTD","20241231",1,"",100000000)</f>
        <v>0.19382916890000002</v>
      </c>
      <c r="M3559" s="16">
        <f t="shared" si="166"/>
        <v>-7.8006821278796696</v>
      </c>
      <c r="N3559" s="16">
        <f>[1]!s_fa_roe(A3559,"20251231")</f>
        <v>-11.9742</v>
      </c>
      <c r="O3559" s="16">
        <f>[1]!s_stmnote_rdexp(A3559,"20251231",1,10000)</f>
        <v>1537.2787619999999</v>
      </c>
      <c r="P3559" s="20">
        <f t="shared" si="167"/>
        <v>4.0109982473525305E-2</v>
      </c>
      <c r="Q3559" s="16">
        <f>[1]!s_margin_tradingbalance(A3559,"",10000)</f>
        <v>0</v>
      </c>
      <c r="R3559" s="16">
        <f>[1]!s_margin_seclendingbalance(A3559,"",10000)</f>
        <v>0</v>
      </c>
      <c r="S3559" s="17">
        <f>[1]!s_val_ev(A3559,"",100000000)</f>
        <v>21.3957637605</v>
      </c>
      <c r="T3559" s="17">
        <f>[1]!share_freesharesmv(A3559,"",100000000)</f>
        <v>10.989960273399999</v>
      </c>
      <c r="U3559" s="17">
        <f>[1]!s_dq_amount_btin(A3559,E3559,100000000)</f>
        <v>0.56903024000000002</v>
      </c>
      <c r="V3559" s="17">
        <f>[1]!s_dq_turn(A3559,E3559)</f>
        <v>2.7907237431847882</v>
      </c>
      <c r="W3559" s="2">
        <f>[1]!s_pq_amount(A3559,"20260101","",100000000)</f>
        <v>78.910210250000006</v>
      </c>
      <c r="X3559" s="2">
        <f>[1]!s_pq_avgamount(A3559,"20260101","",100000000)</f>
        <v>0.71736554772727268</v>
      </c>
      <c r="Y3559" s="17">
        <f>[1]!s_ipo_dilutedpe(A3559)</f>
        <v>22.54</v>
      </c>
      <c r="Z3559" s="12">
        <f>[1]!s_ipo_collection_total(A3559,100000000)</f>
        <v>2.1059999999999999</v>
      </c>
      <c r="AA3559" s="2">
        <f>[1]!s_val_pe_ttm(A3559,E3559)</f>
        <v>-14.508350372314453</v>
      </c>
      <c r="AB3559" s="5">
        <f>[1]!s_info_zjtxornot1(A3559,"")</f>
        <v>0</v>
      </c>
      <c r="AC3559" s="22" t="str">
        <f>[1]!s_info_nature1(A3559,"")</f>
        <v>地方国有企业</v>
      </c>
      <c r="AD3559" s="6" t="str">
        <f>[1]!s_info_city(A3559)</f>
        <v>大连市</v>
      </c>
      <c r="AE3559" s="6" t="str">
        <f>[1]!s_info_province(A3559)</f>
        <v>辽宁省</v>
      </c>
      <c r="AF3559">
        <v>121.618622</v>
      </c>
      <c r="AG3559">
        <v>38.914589999999997</v>
      </c>
    </row>
    <row r="3560" spans="1:33" x14ac:dyDescent="0.3">
      <c r="A3560" s="12" t="s">
        <v>7560</v>
      </c>
      <c r="B3560" s="12" t="s">
        <v>7561</v>
      </c>
      <c r="C3560" s="16" t="str">
        <f>[1]!s_info_mkt(A3560)</f>
        <v>主板</v>
      </c>
      <c r="D3560" s="16" t="str">
        <f>[1]!s_ipo_listeddate(A3560)</f>
        <v>1997-09-01</v>
      </c>
      <c r="E3560" s="16" t="str">
        <f>[1]!lastradeday_s("000002","")</f>
        <v>2026-06-22</v>
      </c>
      <c r="F3560" s="16" t="str">
        <f>[1]!s_info_industry_csrc2023(A3560,"",3)</f>
        <v>批发业</v>
      </c>
      <c r="G3560" s="16" t="str">
        <f>[1]!s_info_industry_csrc2023(A3560,"",1)</f>
        <v>批发和零售业</v>
      </c>
      <c r="H3560" s="16">
        <f>[1]!s_is(A3560,83,"FY","YTD","20251231",1,"",100000000)</f>
        <v>77.347747287299995</v>
      </c>
      <c r="I3560" s="16">
        <f>[1]!s_is(A3560,83,"FY","YTD","20241231",1,"",100000000)</f>
        <v>71.603124900500006</v>
      </c>
      <c r="J3560" s="16">
        <f t="shared" si="165"/>
        <v>8.0228654751908435E-2</v>
      </c>
      <c r="K3560" s="16">
        <f>[1]!s_is(A3560,61,"FY","YTD","20251231",1,"",100000000)</f>
        <v>0.48272991500000001</v>
      </c>
      <c r="L3560" s="16">
        <f>[1]!s_is(A3560,61,"FY","YTD","20241231",1,"",100000000)</f>
        <v>0.3341285799</v>
      </c>
      <c r="M3560" s="16">
        <f t="shared" si="166"/>
        <v>0.44474296435364585</v>
      </c>
      <c r="N3560" s="16">
        <f>[1]!s_fa_roe(A3560,"20251231")</f>
        <v>2.2618</v>
      </c>
      <c r="O3560" s="16">
        <f>[1]!s_stmnote_rdexp(A3560,"20251231",1,10000)</f>
        <v>840.82974399999989</v>
      </c>
      <c r="P3560" s="20">
        <f t="shared" si="167"/>
        <v>1.0870772239517552E-3</v>
      </c>
      <c r="Q3560" s="16">
        <f>[1]!s_margin_tradingbalance(A3560,"",10000)</f>
        <v>0</v>
      </c>
      <c r="R3560" s="16">
        <f>[1]!s_margin_seclendingbalance(A3560,"",10000)</f>
        <v>0</v>
      </c>
      <c r="S3560" s="17">
        <f>[1]!s_val_ev(A3560,"",100000000)</f>
        <v>21.042011319999997</v>
      </c>
      <c r="T3560" s="17">
        <f>[1]!share_freesharesmv(A3560,"",100000000)</f>
        <v>15.166630824399999</v>
      </c>
      <c r="U3560" s="17">
        <f>[1]!s_dq_amount_btin(A3560,E3560,100000000)</f>
        <v>0.38846412000000002</v>
      </c>
      <c r="V3560" s="17">
        <f>[1]!s_dq_turn(A3560,E3560)</f>
        <v>1.9313900736523246</v>
      </c>
      <c r="W3560" s="2">
        <f>[1]!s_pq_amount(A3560,"20260101","",100000000)</f>
        <v>70.466751930000001</v>
      </c>
      <c r="X3560" s="2">
        <f>[1]!s_pq_avgamount(A3560,"20260101","",100000000)</f>
        <v>0.64060683572727273</v>
      </c>
      <c r="Y3560" s="17">
        <f>[1]!s_ipo_dilutedpe(A3560)</f>
        <v>0</v>
      </c>
      <c r="Z3560" s="12">
        <f>[1]!s_ipo_collection_total(A3560,100000000)</f>
        <v>2.3694999999999999</v>
      </c>
      <c r="AA3560" s="2">
        <f>[1]!s_val_pe_ttm(A3560,E3560)</f>
        <v>36.264629364013672</v>
      </c>
      <c r="AB3560" s="5">
        <f>[1]!s_info_zjtxornot1(A3560,"")</f>
        <v>0</v>
      </c>
      <c r="AC3560" s="22" t="str">
        <f>[1]!s_info_nature1(A3560,"")</f>
        <v>地方国有企业</v>
      </c>
      <c r="AD3560" s="6" t="str">
        <f>[1]!s_info_city(A3560)</f>
        <v>南京市</v>
      </c>
      <c r="AE3560" s="6" t="str">
        <f>[1]!s_info_province(A3560)</f>
        <v>江苏省</v>
      </c>
      <c r="AF3560">
        <v>118.767413</v>
      </c>
      <c r="AG3560">
        <v>32.041544000000002</v>
      </c>
    </row>
    <row r="3561" spans="1:33" x14ac:dyDescent="0.3">
      <c r="A3561" s="12" t="s">
        <v>7562</v>
      </c>
      <c r="B3561" s="12" t="s">
        <v>7563</v>
      </c>
      <c r="C3561" s="16" t="str">
        <f>[1]!s_info_mkt(A3561)</f>
        <v>主板</v>
      </c>
      <c r="D3561" s="16" t="str">
        <f>[1]!s_ipo_listeddate(A3561)</f>
        <v>2009-12-30</v>
      </c>
      <c r="E3561" s="16" t="str">
        <f>[1]!lastradeday_s("000002","")</f>
        <v>2026-06-22</v>
      </c>
      <c r="F3561" s="16" t="str">
        <f>[1]!s_info_industry_csrc2023(A3561,"",3)</f>
        <v>纺织业</v>
      </c>
      <c r="G3561" s="16" t="str">
        <f>[1]!s_info_industry_csrc2023(A3561,"",1)</f>
        <v>制造业</v>
      </c>
      <c r="H3561" s="16">
        <f>[1]!s_is(A3561,83,"FY","YTD","20251231",1,"",100000000)</f>
        <v>25.8497008973</v>
      </c>
      <c r="I3561" s="16">
        <f>[1]!s_is(A3561,83,"FY","YTD","20241231",1,"",100000000)</f>
        <v>30.112532241</v>
      </c>
      <c r="J3561" s="16">
        <f t="shared" si="165"/>
        <v>-0.14156336337253972</v>
      </c>
      <c r="K3561" s="16">
        <f>[1]!s_is(A3561,61,"FY","YTD","20251231",1,"",100000000)</f>
        <v>3.3646116633999998</v>
      </c>
      <c r="L3561" s="16">
        <f>[1]!s_is(A3561,61,"FY","YTD","20241231",1,"",100000000)</f>
        <v>5.4225320729999993</v>
      </c>
      <c r="M3561" s="16">
        <f t="shared" si="166"/>
        <v>-0.37951281465845921</v>
      </c>
      <c r="N3561" s="16">
        <f>[1]!s_fa_roe(A3561,"20251231")</f>
        <v>8.8741000000000003</v>
      </c>
      <c r="O3561" s="16">
        <f>[1]!s_stmnote_rdexp(A3561,"20251231",1,10000)</f>
        <v>6767.143215000001</v>
      </c>
      <c r="P3561" s="20">
        <f t="shared" si="167"/>
        <v>2.6178806640299767E-2</v>
      </c>
      <c r="Q3561" s="16">
        <f>[1]!s_margin_tradingbalance(A3561,"",10000)</f>
        <v>0</v>
      </c>
      <c r="R3561" s="16">
        <f>[1]!s_margin_seclendingbalance(A3561,"",10000)</f>
        <v>0</v>
      </c>
      <c r="S3561" s="17">
        <f>[1]!s_val_ev(A3561,"",100000000)</f>
        <v>52.366900289200004</v>
      </c>
      <c r="T3561" s="17">
        <f>[1]!share_freesharesmv(A3561,"",100000000)</f>
        <v>23.6884861204</v>
      </c>
      <c r="U3561" s="17">
        <f>[1]!s_dq_amount_btin(A3561,E3561,100000000)</f>
        <v>0.35710125999999998</v>
      </c>
      <c r="V3561" s="17">
        <f>[1]!s_dq_turn(A3561,E3561)</f>
        <v>1.1615819109343397</v>
      </c>
      <c r="W3561" s="2">
        <f>[1]!s_pq_amount(A3561,"20260101","",100000000)</f>
        <v>51.251161099999997</v>
      </c>
      <c r="X3561" s="2">
        <f>[1]!s_pq_avgamount(A3561,"20260101","",100000000)</f>
        <v>0.46591964636363631</v>
      </c>
      <c r="Y3561" s="17">
        <f>[1]!s_ipo_dilutedpe(A3561)</f>
        <v>46.88</v>
      </c>
      <c r="Z3561" s="12">
        <f>[1]!s_ipo_collection_total(A3561,100000000)</f>
        <v>7.8</v>
      </c>
      <c r="AA3561" s="2">
        <f>[1]!s_val_pe_ttm(A3561,E3561)</f>
        <v>15.181607246398926</v>
      </c>
      <c r="AB3561" s="5">
        <f>[1]!s_info_zjtxornot1(A3561,"")</f>
        <v>0</v>
      </c>
      <c r="AC3561" s="22" t="str">
        <f>[1]!s_info_nature1(A3561,"")</f>
        <v>民营企业</v>
      </c>
      <c r="AD3561" s="6" t="str">
        <f>[1]!s_info_city(A3561)</f>
        <v>深圳市</v>
      </c>
      <c r="AE3561" s="6" t="str">
        <f>[1]!s_info_province(A3561)</f>
        <v>广东省</v>
      </c>
      <c r="AF3561">
        <v>114.085947</v>
      </c>
      <c r="AG3561">
        <v>22.547000000000001</v>
      </c>
    </row>
    <row r="3562" spans="1:33" x14ac:dyDescent="0.3">
      <c r="A3562" s="12" t="s">
        <v>7564</v>
      </c>
      <c r="B3562" s="12" t="s">
        <v>7565</v>
      </c>
      <c r="C3562" s="16" t="str">
        <f>[1]!s_info_mkt(A3562)</f>
        <v>主板</v>
      </c>
      <c r="D3562" s="16" t="str">
        <f>[1]!s_ipo_listeddate(A3562)</f>
        <v>2012-07-06</v>
      </c>
      <c r="E3562" s="16" t="str">
        <f>[1]!lastradeday_s("000002","")</f>
        <v>2026-06-22</v>
      </c>
      <c r="F3562" s="16" t="str">
        <f>[1]!s_info_industry_csrc2023(A3562,"",3)</f>
        <v>专用设备制造业</v>
      </c>
      <c r="G3562" s="16" t="str">
        <f>[1]!s_info_industry_csrc2023(A3562,"",1)</f>
        <v>制造业</v>
      </c>
      <c r="H3562" s="16">
        <f>[1]!s_is(A3562,83,"FY","YTD","20251231",1,"",100000000)</f>
        <v>81.069964975299996</v>
      </c>
      <c r="I3562" s="16">
        <f>[1]!s_is(A3562,83,"FY","YTD","20241231",1,"",100000000)</f>
        <v>80.3406821385</v>
      </c>
      <c r="J3562" s="16">
        <f t="shared" si="165"/>
        <v>9.0773791980354179E-3</v>
      </c>
      <c r="K3562" s="16">
        <f>[1]!s_is(A3562,61,"FY","YTD","20251231",1,"",100000000)</f>
        <v>3.7546185144999997</v>
      </c>
      <c r="L3562" s="16">
        <f>[1]!s_is(A3562,61,"FY","YTD","20241231",1,"",100000000)</f>
        <v>3.745497947</v>
      </c>
      <c r="M3562" s="16">
        <f t="shared" si="166"/>
        <v>2.4350747561629024E-3</v>
      </c>
      <c r="N3562" s="16">
        <f>[1]!s_fa_roe(A3562,"20251231")</f>
        <v>4.0838999999999999</v>
      </c>
      <c r="O3562" s="16">
        <f>[1]!s_stmnote_rdexp(A3562,"20251231",1,10000)</f>
        <v>55278.377864999995</v>
      </c>
      <c r="P3562" s="20">
        <f t="shared" si="167"/>
        <v>6.8186014243181117E-2</v>
      </c>
      <c r="Q3562" s="16">
        <f>[1]!s_margin_tradingbalance(A3562,"",10000)</f>
        <v>67303.166200000007</v>
      </c>
      <c r="R3562" s="16">
        <f>[1]!s_margin_seclendingbalance(A3562,"",10000)</f>
        <v>92.994299999999996</v>
      </c>
      <c r="S3562" s="17">
        <f>[1]!s_val_ev(A3562,"",100000000)</f>
        <v>236.30495734920001</v>
      </c>
      <c r="T3562" s="17">
        <f>[1]!share_freesharesmv(A3562,"",100000000)</f>
        <v>84.1722902976</v>
      </c>
      <c r="U3562" s="17">
        <f>[1]!s_dq_amount_btin(A3562,E3562,100000000)</f>
        <v>2.4980415300000001</v>
      </c>
      <c r="V3562" s="17">
        <f>[1]!s_dq_turn(A3562,E3562)</f>
        <v>1.0813394511330385</v>
      </c>
      <c r="W3562" s="2">
        <f>[1]!s_pq_amount(A3562,"20260101","",100000000)</f>
        <v>466.75718387000001</v>
      </c>
      <c r="X3562" s="2">
        <f>[1]!s_pq_avgamount(A3562,"20260101","",100000000)</f>
        <v>4.2432471260909095</v>
      </c>
      <c r="Y3562" s="17">
        <f>[1]!s_ipo_dilutedpe(A3562)</f>
        <v>16.190000000000001</v>
      </c>
      <c r="Z3562" s="12">
        <f>[1]!s_ipo_collection_total(A3562,100000000)</f>
        <v>31.9895</v>
      </c>
      <c r="AA3562" s="2">
        <f>[1]!s_val_pe_ttm(A3562,E3562)</f>
        <v>62.247695922851563</v>
      </c>
      <c r="AB3562" s="5">
        <f>[1]!s_info_zjtxornot1(A3562,"")</f>
        <v>1</v>
      </c>
      <c r="AC3562" s="22" t="str">
        <f>[1]!s_info_nature1(A3562,"")</f>
        <v>中央国有企业</v>
      </c>
      <c r="AD3562" s="6" t="str">
        <f>[1]!s_info_city(A3562)</f>
        <v>洛阳市</v>
      </c>
      <c r="AE3562" s="6" t="str">
        <f>[1]!s_info_province(A3562)</f>
        <v>河南省</v>
      </c>
      <c r="AF3562">
        <v>112.434468</v>
      </c>
      <c r="AG3562">
        <v>34.663041</v>
      </c>
    </row>
    <row r="3563" spans="1:33" x14ac:dyDescent="0.3">
      <c r="A3563" s="12" t="s">
        <v>7566</v>
      </c>
      <c r="B3563" s="12" t="s">
        <v>7567</v>
      </c>
      <c r="C3563" s="16" t="str">
        <f>[1]!s_info_mkt(A3563)</f>
        <v>科创板</v>
      </c>
      <c r="D3563" s="16" t="str">
        <f>[1]!s_ipo_listeddate(A3563)</f>
        <v>2020-11-11</v>
      </c>
      <c r="E3563" s="16" t="str">
        <f>[1]!lastradeday_s("000002","")</f>
        <v>2026-06-22</v>
      </c>
      <c r="F3563" s="16" t="str">
        <f>[1]!s_info_industry_csrc2023(A3563,"",3)</f>
        <v>生态保护和环境治理业</v>
      </c>
      <c r="G3563" s="16" t="str">
        <f>[1]!s_info_industry_csrc2023(A3563,"",1)</f>
        <v>水利、环境和公共设施管理业</v>
      </c>
      <c r="H3563" s="16">
        <f>[1]!s_is(A3563,83,"FY","YTD","20251231",1,"",100000000)</f>
        <v>3.2010887295999999</v>
      </c>
      <c r="I3563" s="16">
        <f>[1]!s_is(A3563,83,"FY","YTD","20241231",1,"",100000000)</f>
        <v>4.0901584491000005</v>
      </c>
      <c r="J3563" s="16">
        <f t="shared" si="165"/>
        <v>-0.21736803856477294</v>
      </c>
      <c r="K3563" s="16">
        <f>[1]!s_is(A3563,61,"FY","YTD","20251231",1,"",100000000)</f>
        <v>0.94149759860000004</v>
      </c>
      <c r="L3563" s="16">
        <f>[1]!s_is(A3563,61,"FY","YTD","20241231",1,"",100000000)</f>
        <v>1.3683984784000001</v>
      </c>
      <c r="M3563" s="16">
        <f t="shared" si="166"/>
        <v>-0.31197117399542412</v>
      </c>
      <c r="N3563" s="16">
        <f>[1]!s_fa_roe(A3563,"20251231")</f>
        <v>2.9788999999999999</v>
      </c>
      <c r="O3563" s="16">
        <f>[1]!s_stmnote_rdexp(A3563,"20251231",1,10000)</f>
        <v>3356.4373939999996</v>
      </c>
      <c r="P3563" s="20">
        <f t="shared" si="167"/>
        <v>0.10485299463784035</v>
      </c>
      <c r="Q3563" s="16">
        <f>[1]!s_margin_tradingbalance(A3563,"",10000)</f>
        <v>15686.044099999999</v>
      </c>
      <c r="R3563" s="16">
        <f>[1]!s_margin_seclendingbalance(A3563,"",10000)</f>
        <v>0</v>
      </c>
      <c r="S3563" s="17">
        <f>[1]!s_val_ev(A3563,"",100000000)</f>
        <v>37.894799999999996</v>
      </c>
      <c r="T3563" s="17">
        <f>[1]!share_freesharesmv(A3563,"",100000000)</f>
        <v>19.223098400000001</v>
      </c>
      <c r="U3563" s="17">
        <f>[1]!s_dq_amount_btin(A3563,E3563,100000000)</f>
        <v>0.68973088999999999</v>
      </c>
      <c r="V3563" s="17">
        <f>[1]!s_dq_turn(A3563,E3563)</f>
        <v>1.8743746376811594</v>
      </c>
      <c r="W3563" s="2">
        <f>[1]!s_pq_amount(A3563,"20260101","",100000000)</f>
        <v>42.163136289999997</v>
      </c>
      <c r="X3563" s="2">
        <f>[1]!s_pq_avgamount(A3563,"20260101","",100000000)</f>
        <v>0.38330123899999996</v>
      </c>
      <c r="Y3563" s="17">
        <f>[1]!s_ipo_dilutedpe(A3563)</f>
        <v>29.11</v>
      </c>
      <c r="Z3563" s="12">
        <f>[1]!s_ipo_collection_total(A3563,100000000)</f>
        <v>17.829599999999999</v>
      </c>
      <c r="AA3563" s="2">
        <f>[1]!s_val_pe_ttm(A3563,E3563)</f>
        <v>64.768363952636719</v>
      </c>
      <c r="AB3563" s="5">
        <f>[1]!s_info_zjtxornot1(A3563,"")</f>
        <v>1</v>
      </c>
      <c r="AC3563" s="22" t="str">
        <f>[1]!s_info_nature1(A3563,"")</f>
        <v>民营企业</v>
      </c>
      <c r="AD3563" s="6" t="str">
        <f>[1]!s_info_city(A3563)</f>
        <v>南昌市</v>
      </c>
      <c r="AE3563" s="6" t="str">
        <f>[1]!s_info_province(A3563)</f>
        <v>江西省</v>
      </c>
      <c r="AF3563">
        <v>115.892151</v>
      </c>
      <c r="AG3563">
        <v>28.676493000000001</v>
      </c>
    </row>
    <row r="3564" spans="1:33" x14ac:dyDescent="0.3">
      <c r="A3564" s="12" t="s">
        <v>215</v>
      </c>
      <c r="B3564" s="12" t="s">
        <v>216</v>
      </c>
      <c r="C3564" s="16" t="str">
        <f>[1]!s_info_mkt(A3564)</f>
        <v>北证</v>
      </c>
      <c r="D3564" s="16" t="str">
        <f>[1]!s_ipo_listeddate(A3564)</f>
        <v>2020-07-27</v>
      </c>
      <c r="E3564" s="16" t="str">
        <f>[1]!lastradeday_s("000002","")</f>
        <v>2026-06-22</v>
      </c>
      <c r="F3564" s="16" t="str">
        <f>[1]!s_info_industry_csrc2023(A3564,"",3)</f>
        <v>电气机械和器材制造业</v>
      </c>
      <c r="G3564" s="16" t="str">
        <f>[1]!s_info_industry_csrc2023(A3564,"",1)</f>
        <v>制造业</v>
      </c>
      <c r="H3564" s="16">
        <f>[1]!s_is(A3564,83,"FY","YTD","20251231",1,"",100000000)</f>
        <v>32.332530550100003</v>
      </c>
      <c r="I3564" s="16">
        <f>[1]!s_is(A3564,83,"FY","YTD","20241231",1,"",100000000)</f>
        <v>26.7296030543</v>
      </c>
      <c r="J3564" s="16">
        <f t="shared" si="165"/>
        <v>0.2096150655293274</v>
      </c>
      <c r="K3564" s="16">
        <f>[1]!s_is(A3564,61,"FY","YTD","20251231",1,"",100000000)</f>
        <v>0.21698751899999999</v>
      </c>
      <c r="L3564" s="16">
        <f>[1]!s_is(A3564,61,"FY","YTD","20241231",1,"",100000000)</f>
        <v>0.4228934761</v>
      </c>
      <c r="M3564" s="16">
        <f t="shared" si="166"/>
        <v>-0.48689792757954536</v>
      </c>
      <c r="N3564" s="16">
        <f>[1]!s_fa_roe(A3564,"20251231")</f>
        <v>3.4914000000000001</v>
      </c>
      <c r="O3564" s="16">
        <f>[1]!s_stmnote_rdexp(A3564,"20251231",1,10000)</f>
        <v>7975.380056</v>
      </c>
      <c r="P3564" s="20">
        <f t="shared" si="167"/>
        <v>2.4666736318835189E-2</v>
      </c>
      <c r="Q3564" s="16">
        <f>[1]!s_margin_tradingbalance(A3564,"",10000)</f>
        <v>2127.0421000000001</v>
      </c>
      <c r="R3564" s="16">
        <f>[1]!s_margin_seclendingbalance(A3564,"",10000)</f>
        <v>0</v>
      </c>
      <c r="S3564" s="17">
        <f>[1]!s_val_ev(A3564,"",100000000)</f>
        <v>20.442923699999998</v>
      </c>
      <c r="T3564" s="17">
        <f>[1]!share_freesharesmv(A3564,"",100000000)</f>
        <v>6.655441839599999</v>
      </c>
      <c r="U3564" s="17">
        <f>[1]!s_dq_amount_btin(A3564,E3564,100000000)</f>
        <v>0.57560279000000003</v>
      </c>
      <c r="V3564" s="17">
        <f>[1]!s_dq_turn(A3564,E3564)</f>
        <v>4.8859604455137955</v>
      </c>
      <c r="W3564" s="2">
        <f>[1]!s_pq_amount(A3564,"20260101","",100000000)</f>
        <v>70.982167950000004</v>
      </c>
      <c r="X3564" s="2">
        <f>[1]!s_pq_avgamount(A3564,"20260101","",100000000)</f>
        <v>0.64529243590909091</v>
      </c>
      <c r="Y3564" s="17">
        <f>[1]!s_ipo_dilutedpe(A3564)</f>
        <v>19.82</v>
      </c>
      <c r="Z3564" s="12">
        <f>[1]!s_ipo_collection_total(A3564,100000000)</f>
        <v>1.2216</v>
      </c>
      <c r="AA3564" s="2">
        <f>[1]!s_val_pe_ttm(A3564,E3564)</f>
        <v>33.248203277587891</v>
      </c>
      <c r="AB3564" s="5">
        <f>[1]!s_info_zjtxornot1(A3564,"")</f>
        <v>1</v>
      </c>
      <c r="AC3564" s="22" t="str">
        <f>[1]!s_info_nature1(A3564,"")</f>
        <v>民营企业</v>
      </c>
      <c r="AD3564" s="6" t="str">
        <f>[1]!s_info_city(A3564)</f>
        <v>苏州市</v>
      </c>
      <c r="AE3564" s="6" t="str">
        <f>[1]!s_info_province(A3564)</f>
        <v>江苏省</v>
      </c>
      <c r="AF3564">
        <v>120.619585</v>
      </c>
      <c r="AG3564">
        <v>31.299378999999998</v>
      </c>
    </row>
    <row r="3565" spans="1:33" x14ac:dyDescent="0.3">
      <c r="A3565" s="12" t="s">
        <v>7568</v>
      </c>
      <c r="B3565" s="12" t="s">
        <v>7569</v>
      </c>
      <c r="C3565" s="16" t="str">
        <f>[1]!s_info_mkt(A3565)</f>
        <v>主板</v>
      </c>
      <c r="D3565" s="16" t="str">
        <f>[1]!s_ipo_listeddate(A3565)</f>
        <v>2001-02-06</v>
      </c>
      <c r="E3565" s="16" t="str">
        <f>[1]!lastradeday_s("000002","")</f>
        <v>2026-06-22</v>
      </c>
      <c r="F3565" s="16" t="str">
        <f>[1]!s_info_industry_csrc2023(A3565,"",3)</f>
        <v>医药制造业</v>
      </c>
      <c r="G3565" s="16" t="str">
        <f>[1]!s_info_industry_csrc2023(A3565,"",1)</f>
        <v>制造业</v>
      </c>
      <c r="H3565" s="16">
        <f>[1]!s_is(A3565,83,"FY","YTD","20251231",1,"",100000000)</f>
        <v>776.56109939229998</v>
      </c>
      <c r="I3565" s="16">
        <f>[1]!s_is(A3565,83,"FY","YTD","20241231",1,"",100000000)</f>
        <v>749.92820473559993</v>
      </c>
      <c r="J3565" s="16">
        <f t="shared" si="165"/>
        <v>3.5513925851195172E-2</v>
      </c>
      <c r="K3565" s="16">
        <f>[1]!s_is(A3565,61,"FY","YTD","20251231",1,"",100000000)</f>
        <v>29.831135948000004</v>
      </c>
      <c r="L3565" s="16">
        <f>[1]!s_is(A3565,61,"FY","YTD","20241231",1,"",100000000)</f>
        <v>28.354961635100004</v>
      </c>
      <c r="M3565" s="16">
        <f t="shared" si="166"/>
        <v>5.2060529366848969E-2</v>
      </c>
      <c r="N3565" s="16">
        <f>[1]!s_fa_roe(A3565,"20251231")</f>
        <v>8.0960999999999999</v>
      </c>
      <c r="O3565" s="16">
        <f>[1]!s_stmnote_rdexp(A3565,"20251231",1,10000)</f>
        <v>69477.42878300001</v>
      </c>
      <c r="P3565" s="20">
        <f t="shared" si="167"/>
        <v>8.94680777048577E-3</v>
      </c>
      <c r="Q3565" s="16">
        <f>[1]!s_margin_tradingbalance(A3565,"",10000)</f>
        <v>104650.5913</v>
      </c>
      <c r="R3565" s="16">
        <f>[1]!s_margin_seclendingbalance(A3565,"",10000)</f>
        <v>289.0498</v>
      </c>
      <c r="S3565" s="17">
        <f>[1]!s_val_ev(A3565,"",100000000)</f>
        <v>321.05450563489995</v>
      </c>
      <c r="T3565" s="17">
        <f>[1]!share_freesharesmv(A3565,"",100000000)</f>
        <v>140.17321455259997</v>
      </c>
      <c r="U3565" s="17">
        <f>[1]!s_dq_amount_btin(A3565,E3565,100000000)</f>
        <v>1.5785665499999999</v>
      </c>
      <c r="V3565" s="17">
        <f>[1]!s_dq_turn(A3565,E3565)</f>
        <v>0.54733967847743792</v>
      </c>
      <c r="W3565" s="2">
        <f>[1]!s_pq_amount(A3565,"20260101","",100000000)</f>
        <v>299.57412801999999</v>
      </c>
      <c r="X3565" s="2">
        <f>[1]!s_pq_avgamount(A3565,"20260101","",100000000)</f>
        <v>2.7234011638181816</v>
      </c>
      <c r="Y3565" s="17">
        <f>[1]!s_ipo_dilutedpe(A3565)</f>
        <v>50.84</v>
      </c>
      <c r="Z3565" s="12">
        <f>[1]!s_ipo_collection_total(A3565,100000000)</f>
        <v>7.6440000000000001</v>
      </c>
      <c r="AA3565" s="2">
        <f>[1]!s_val_pe_ttm(A3565,E3565)</f>
        <v>11.486020088195801</v>
      </c>
      <c r="AB3565" s="5">
        <f>[1]!s_info_zjtxornot1(A3565,"")</f>
        <v>1</v>
      </c>
      <c r="AC3565" s="22" t="str">
        <f>[1]!s_info_nature1(A3565,"")</f>
        <v>地方国有企业</v>
      </c>
      <c r="AD3565" s="6" t="str">
        <f>[1]!s_info_city(A3565)</f>
        <v>广州市</v>
      </c>
      <c r="AE3565" s="6" t="str">
        <f>[1]!s_info_province(A3565)</f>
        <v>广东省</v>
      </c>
      <c r="AF3565">
        <v>113.280637</v>
      </c>
      <c r="AG3565">
        <v>23.125177999999998</v>
      </c>
    </row>
    <row r="3566" spans="1:33" x14ac:dyDescent="0.3">
      <c r="A3566" s="12" t="s">
        <v>7570</v>
      </c>
      <c r="B3566" s="12" t="s">
        <v>7571</v>
      </c>
      <c r="C3566" s="16" t="str">
        <f>[1]!s_info_mkt(A3566)</f>
        <v>创业板</v>
      </c>
      <c r="D3566" s="16" t="str">
        <f>[1]!s_ipo_listeddate(A3566)</f>
        <v>2014-10-30</v>
      </c>
      <c r="E3566" s="16" t="str">
        <f>[1]!lastradeday_s("000002","")</f>
        <v>2026-06-22</v>
      </c>
      <c r="F3566" s="16" t="str">
        <f>[1]!s_info_industry_csrc2023(A3566,"",3)</f>
        <v>化学原料和化学制品制造业</v>
      </c>
      <c r="G3566" s="16" t="str">
        <f>[1]!s_info_industry_csrc2023(A3566,"",1)</f>
        <v>制造业</v>
      </c>
      <c r="H3566" s="16">
        <f>[1]!s_is(A3566,83,"FY","YTD","20251231",1,"",100000000)</f>
        <v>5.4425743833000002</v>
      </c>
      <c r="I3566" s="16">
        <f>[1]!s_is(A3566,83,"FY","YTD","20241231",1,"",100000000)</f>
        <v>6.3219637748000004</v>
      </c>
      <c r="J3566" s="16">
        <f t="shared" si="165"/>
        <v>-0.13910066916316999</v>
      </c>
      <c r="K3566" s="16">
        <f>[1]!s_is(A3566,61,"FY","YTD","20251231",1,"",100000000)</f>
        <v>-0.61211653770000007</v>
      </c>
      <c r="L3566" s="16">
        <f>[1]!s_is(A3566,61,"FY","YTD","20241231",1,"",100000000)</f>
        <v>-0.49832853829999996</v>
      </c>
      <c r="M3566" s="16">
        <f t="shared" si="166"/>
        <v>-0.22833931965481441</v>
      </c>
      <c r="N3566" s="16">
        <f>[1]!s_fa_roe(A3566,"20251231")</f>
        <v>-14.647399999999999</v>
      </c>
      <c r="O3566" s="16">
        <f>[1]!s_stmnote_rdexp(A3566,"20251231",1,10000)</f>
        <v>1780.239159</v>
      </c>
      <c r="P3566" s="20">
        <f t="shared" si="167"/>
        <v>3.2709505348470523E-2</v>
      </c>
      <c r="Q3566" s="16">
        <f>[1]!s_margin_tradingbalance(A3566,"",10000)</f>
        <v>0</v>
      </c>
      <c r="R3566" s="16">
        <f>[1]!s_margin_seclendingbalance(A3566,"",10000)</f>
        <v>0</v>
      </c>
      <c r="S3566" s="17">
        <f>[1]!s_val_ev(A3566,"",100000000)</f>
        <v>16.4367403838</v>
      </c>
      <c r="T3566" s="17">
        <f>[1]!share_freesharesmv(A3566,"",100000000)</f>
        <v>10.583470734</v>
      </c>
      <c r="U3566" s="17">
        <f>[1]!s_dq_amount_btin(A3566,E3566,100000000)</f>
        <v>0.60348321999999999</v>
      </c>
      <c r="V3566" s="17">
        <f>[1]!s_dq_turn(A3566,E3566)</f>
        <v>4.9404593044383356</v>
      </c>
      <c r="W3566" s="2">
        <f>[1]!s_pq_amount(A3566,"20260101","",100000000)</f>
        <v>82.950909179999996</v>
      </c>
      <c r="X3566" s="2">
        <f>[1]!s_pq_avgamount(A3566,"20260101","",100000000)</f>
        <v>0.75409917436363638</v>
      </c>
      <c r="Y3566" s="17">
        <f>[1]!s_ipo_dilutedpe(A3566)</f>
        <v>22.84</v>
      </c>
      <c r="Z3566" s="12">
        <f>[1]!s_ipo_collection_total(A3566,100000000)</f>
        <v>2.7965</v>
      </c>
      <c r="AA3566" s="2">
        <f>[1]!s_val_pe_ttm(A3566,E3566)</f>
        <v>-36.926811218261719</v>
      </c>
      <c r="AB3566" s="5">
        <f>[1]!s_info_zjtxornot1(A3566,"")</f>
        <v>1</v>
      </c>
      <c r="AC3566" s="22" t="str">
        <f>[1]!s_info_nature1(A3566,"")</f>
        <v>民营企业</v>
      </c>
      <c r="AD3566" s="6" t="str">
        <f>[1]!s_info_city(A3566)</f>
        <v>辽阳市</v>
      </c>
      <c r="AE3566" s="6" t="str">
        <f>[1]!s_info_province(A3566)</f>
        <v>辽宁省</v>
      </c>
      <c r="AF3566">
        <v>123.18152000000001</v>
      </c>
      <c r="AG3566">
        <v>41.269401999999999</v>
      </c>
    </row>
    <row r="3567" spans="1:33" x14ac:dyDescent="0.3">
      <c r="A3567" s="12" t="s">
        <v>7572</v>
      </c>
      <c r="B3567" s="12" t="s">
        <v>7573</v>
      </c>
      <c r="C3567" s="16" t="str">
        <f>[1]!s_info_mkt(A3567)</f>
        <v>创业板</v>
      </c>
      <c r="D3567" s="16" t="str">
        <f>[1]!s_ipo_listeddate(A3567)</f>
        <v>2022-09-28</v>
      </c>
      <c r="E3567" s="16" t="str">
        <f>[1]!lastradeday_s("000002","")</f>
        <v>2026-06-22</v>
      </c>
      <c r="F3567" s="16" t="str">
        <f>[1]!s_info_industry_csrc2023(A3567,"",3)</f>
        <v>计算机、通信和其他电子设备制造业</v>
      </c>
      <c r="G3567" s="16" t="str">
        <f>[1]!s_info_industry_csrc2023(A3567,"",1)</f>
        <v>制造业</v>
      </c>
      <c r="H3567" s="16">
        <f>[1]!s_is(A3567,83,"FY","YTD","20251231",1,"",100000000)</f>
        <v>17.199852090299999</v>
      </c>
      <c r="I3567" s="16">
        <f>[1]!s_is(A3567,83,"FY","YTD","20241231",1,"",100000000)</f>
        <v>14.3700990431</v>
      </c>
      <c r="J3567" s="16">
        <f t="shared" si="165"/>
        <v>0.19691952287265146</v>
      </c>
      <c r="K3567" s="16">
        <f>[1]!s_is(A3567,61,"FY","YTD","20251231",1,"",100000000)</f>
        <v>-0.58621940500000003</v>
      </c>
      <c r="L3567" s="16">
        <f>[1]!s_is(A3567,61,"FY","YTD","20241231",1,"",100000000)</f>
        <v>-0.38861184209999999</v>
      </c>
      <c r="M3567" s="16">
        <f t="shared" si="166"/>
        <v>-0.50849598877933944</v>
      </c>
      <c r="N3567" s="16">
        <f>[1]!s_fa_roe(A3567,"20251231")</f>
        <v>-3.8835999999999999</v>
      </c>
      <c r="O3567" s="16">
        <f>[1]!s_stmnote_rdexp(A3567,"20251231",1,10000)</f>
        <v>4900.5777289999996</v>
      </c>
      <c r="P3567" s="20">
        <f t="shared" si="167"/>
        <v>2.8491975996489657E-2</v>
      </c>
      <c r="Q3567" s="16">
        <f>[1]!s_margin_tradingbalance(A3567,"",10000)</f>
        <v>21229.427299999999</v>
      </c>
      <c r="R3567" s="16">
        <f>[1]!s_margin_seclendingbalance(A3567,"",10000)</f>
        <v>66.843999999999994</v>
      </c>
      <c r="S3567" s="17">
        <f>[1]!s_val_ev(A3567,"",100000000)</f>
        <v>130.99285359160001</v>
      </c>
      <c r="T3567" s="17">
        <f>[1]!share_freesharesmv(A3567,"",100000000)</f>
        <v>43.664284014000003</v>
      </c>
      <c r="U3567" s="17">
        <f>[1]!s_dq_amount_btin(A3567,E3567,100000000)</f>
        <v>9.7351709599999996</v>
      </c>
      <c r="V3567" s="17">
        <f>[1]!s_dq_turn(A3567,E3567)</f>
        <v>7.7136163930024626</v>
      </c>
      <c r="W3567" s="2">
        <f>[1]!s_pq_amount(A3567,"20260101","",100000000)</f>
        <v>351.25301917000002</v>
      </c>
      <c r="X3567" s="2">
        <f>[1]!s_pq_avgamount(A3567,"20260101","",100000000)</f>
        <v>3.1932092651818178</v>
      </c>
      <c r="Y3567" s="17">
        <f>[1]!s_ipo_dilutedpe(A3567)</f>
        <v>26.26</v>
      </c>
      <c r="Z3567" s="12">
        <f>[1]!s_ipo_collection_total(A3567,100000000)</f>
        <v>10.0932800796</v>
      </c>
      <c r="AA3567" s="2">
        <f>[1]!s_val_pe_ttm(A3567,E3567)</f>
        <v>-274.6702880859375</v>
      </c>
      <c r="AB3567" s="5">
        <f>[1]!s_info_zjtxornot1(A3567,"")</f>
        <v>0</v>
      </c>
      <c r="AC3567" s="22" t="str">
        <f>[1]!s_info_nature1(A3567,"")</f>
        <v>民营企业</v>
      </c>
      <c r="AD3567" s="6" t="str">
        <f>[1]!s_info_city(A3567)</f>
        <v>赣州市</v>
      </c>
      <c r="AE3567" s="6" t="str">
        <f>[1]!s_info_province(A3567)</f>
        <v>江西省</v>
      </c>
      <c r="AF3567">
        <v>114.94027800000001</v>
      </c>
      <c r="AG3567">
        <v>25.85097</v>
      </c>
    </row>
    <row r="3568" spans="1:33" x14ac:dyDescent="0.3">
      <c r="A3568" s="12" t="s">
        <v>7574</v>
      </c>
      <c r="B3568" s="12" t="s">
        <v>7575</v>
      </c>
      <c r="C3568" s="16" t="str">
        <f>[1]!s_info_mkt(A3568)</f>
        <v>主板</v>
      </c>
      <c r="D3568" s="16" t="str">
        <f>[1]!s_ipo_listeddate(A3568)</f>
        <v>2004-06-09</v>
      </c>
      <c r="E3568" s="16" t="str">
        <f>[1]!lastradeday_s("000002","")</f>
        <v>2026-06-22</v>
      </c>
      <c r="F3568" s="16" t="str">
        <f>[1]!s_info_industry_csrc2023(A3568,"",3)</f>
        <v>畜牧业</v>
      </c>
      <c r="G3568" s="16" t="str">
        <f>[1]!s_info_industry_csrc2023(A3568,"",1)</f>
        <v>农、林、牧、渔业</v>
      </c>
      <c r="H3568" s="16">
        <f>[1]!s_is(A3568,83,"FY","YTD","20251231",1,"",100000000)</f>
        <v>72.577386058599998</v>
      </c>
      <c r="I3568" s="16">
        <f>[1]!s_is(A3568,83,"FY","YTD","20241231",1,"",100000000)</f>
        <v>70.450466816000002</v>
      </c>
      <c r="J3568" s="16">
        <f t="shared" si="165"/>
        <v>3.0190278911210067E-2</v>
      </c>
      <c r="K3568" s="16">
        <f>[1]!s_is(A3568,61,"FY","YTD","20251231",1,"",100000000)</f>
        <v>-8.7644482922000009</v>
      </c>
      <c r="L3568" s="16">
        <f>[1]!s_is(A3568,61,"FY","YTD","20241231",1,"",100000000)</f>
        <v>0.39320391640000002</v>
      </c>
      <c r="M3568" s="16">
        <f t="shared" si="166"/>
        <v>-23.289829593874309</v>
      </c>
      <c r="N3568" s="16">
        <f>[1]!s_fa_roe(A3568,"20251231")</f>
        <v>-33.802300000000002</v>
      </c>
      <c r="O3568" s="16">
        <f>[1]!s_stmnote_rdexp(A3568,"20251231",1,10000)</f>
        <v>16195.797591</v>
      </c>
      <c r="P3568" s="20">
        <f t="shared" si="167"/>
        <v>2.2315212038531242E-2</v>
      </c>
      <c r="Q3568" s="16">
        <f>[1]!s_margin_tradingbalance(A3568,"",10000)</f>
        <v>14997.934300000001</v>
      </c>
      <c r="R3568" s="16">
        <f>[1]!s_margin_seclendingbalance(A3568,"",10000)</f>
        <v>91.022400000000005</v>
      </c>
      <c r="S3568" s="17">
        <f>[1]!s_val_ev(A3568,"",100000000)</f>
        <v>55.110082734000002</v>
      </c>
      <c r="T3568" s="17">
        <f>[1]!share_freesharesmv(A3568,"",100000000)</f>
        <v>33.065881751699997</v>
      </c>
      <c r="U3568" s="17">
        <f>[1]!s_dq_amount_btin(A3568,E3568,100000000)</f>
        <v>0.57126960000000004</v>
      </c>
      <c r="V3568" s="17">
        <f>[1]!s_dq_turn(A3568,E3568)</f>
        <v>1.056845990979927</v>
      </c>
      <c r="W3568" s="2">
        <f>[1]!s_pq_amount(A3568,"20260101","",100000000)</f>
        <v>95.705481770000006</v>
      </c>
      <c r="X3568" s="2">
        <f>[1]!s_pq_avgamount(A3568,"20260101","",100000000)</f>
        <v>0.8700498342727272</v>
      </c>
      <c r="Y3568" s="17">
        <f>[1]!s_ipo_dilutedpe(A3568)</f>
        <v>16.73</v>
      </c>
      <c r="Z3568" s="12">
        <f>[1]!s_ipo_collection_total(A3568,100000000)</f>
        <v>3.22</v>
      </c>
      <c r="AA3568" s="2">
        <f>[1]!s_val_pe_ttm(A3568,E3568)</f>
        <v>-4.3291120529174805</v>
      </c>
      <c r="AB3568" s="5">
        <f>[1]!s_info_zjtxornot1(A3568,"")</f>
        <v>0</v>
      </c>
      <c r="AC3568" s="22" t="str">
        <f>[1]!s_info_nature1(A3568,"")</f>
        <v>地方国有企业</v>
      </c>
      <c r="AD3568" s="6" t="str">
        <f>[1]!s_info_city(A3568)</f>
        <v>长沙市</v>
      </c>
      <c r="AE3568" s="6" t="str">
        <f>[1]!s_info_province(A3568)</f>
        <v>湖南省</v>
      </c>
      <c r="AF3568">
        <v>112.98227900000001</v>
      </c>
      <c r="AG3568">
        <v>28.194089999999999</v>
      </c>
    </row>
    <row r="3569" spans="1:33" x14ac:dyDescent="0.3">
      <c r="A3569" s="12" t="s">
        <v>7576</v>
      </c>
      <c r="B3569" s="12" t="s">
        <v>7577</v>
      </c>
      <c r="C3569" s="16" t="str">
        <f>[1]!s_info_mkt(A3569)</f>
        <v>创业板</v>
      </c>
      <c r="D3569" s="16" t="str">
        <f>[1]!s_ipo_listeddate(A3569)</f>
        <v>2022-04-19</v>
      </c>
      <c r="E3569" s="16" t="str">
        <f>[1]!lastradeday_s("000002","")</f>
        <v>2026-06-22</v>
      </c>
      <c r="F3569" s="16" t="str">
        <f>[1]!s_info_industry_csrc2023(A3569,"",3)</f>
        <v>金属制品业</v>
      </c>
      <c r="G3569" s="16" t="str">
        <f>[1]!s_info_industry_csrc2023(A3569,"",1)</f>
        <v>制造业</v>
      </c>
      <c r="H3569" s="16">
        <f>[1]!s_is(A3569,83,"FY","YTD","20251231",1,"",100000000)</f>
        <v>8.5695785894000007</v>
      </c>
      <c r="I3569" s="16">
        <f>[1]!s_is(A3569,83,"FY","YTD","20241231",1,"",100000000)</f>
        <v>6.5171254464999997</v>
      </c>
      <c r="J3569" s="16">
        <f t="shared" si="165"/>
        <v>0.31493227493453646</v>
      </c>
      <c r="K3569" s="16">
        <f>[1]!s_is(A3569,61,"FY","YTD","20251231",1,"",100000000)</f>
        <v>0.40770741290000001</v>
      </c>
      <c r="L3569" s="16">
        <f>[1]!s_is(A3569,61,"FY","YTD","20241231",1,"",100000000)</f>
        <v>0.21345725069999999</v>
      </c>
      <c r="M3569" s="16">
        <f t="shared" si="166"/>
        <v>0.91001903923613137</v>
      </c>
      <c r="N3569" s="16">
        <f>[1]!s_fa_roe(A3569,"20251231")</f>
        <v>3.6160999999999999</v>
      </c>
      <c r="O3569" s="16">
        <f>[1]!s_stmnote_rdexp(A3569,"20251231",1,10000)</f>
        <v>4336.148072</v>
      </c>
      <c r="P3569" s="20">
        <f t="shared" si="167"/>
        <v>5.0599315086082848E-2</v>
      </c>
      <c r="Q3569" s="16">
        <f>[1]!s_margin_tradingbalance(A3569,"",10000)</f>
        <v>6039.2174999999997</v>
      </c>
      <c r="R3569" s="16">
        <f>[1]!s_margin_seclendingbalance(A3569,"",10000)</f>
        <v>26.207999999999998</v>
      </c>
      <c r="S3569" s="17">
        <f>[1]!s_val_ev(A3569,"",100000000)</f>
        <v>19.2576</v>
      </c>
      <c r="T3569" s="17">
        <f>[1]!share_freesharesmv(A3569,"",100000000)</f>
        <v>8.8338113440000008</v>
      </c>
      <c r="U3569" s="17">
        <f>[1]!s_dq_amount_btin(A3569,E3569,100000000)</f>
        <v>0.32091837000000001</v>
      </c>
      <c r="V3569" s="17">
        <f>[1]!s_dq_turn(A3569,E3569)</f>
        <v>2.5463530905504821</v>
      </c>
      <c r="W3569" s="2">
        <f>[1]!s_pq_amount(A3569,"20260101","",100000000)</f>
        <v>68.980431429999996</v>
      </c>
      <c r="X3569" s="2">
        <f>[1]!s_pq_avgamount(A3569,"20260101","",100000000)</f>
        <v>0.62709483118181819</v>
      </c>
      <c r="Y3569" s="17">
        <f>[1]!s_ipo_dilutedpe(A3569)</f>
        <v>28.78</v>
      </c>
      <c r="Z3569" s="12">
        <f>[1]!s_ipo_collection_total(A3569,100000000)</f>
        <v>5.3590799999999996</v>
      </c>
      <c r="AA3569" s="2">
        <f>[1]!s_val_pe_ttm(A3569,E3569)</f>
        <v>46.685775756835938</v>
      </c>
      <c r="AB3569" s="5">
        <f>[1]!s_info_zjtxornot1(A3569,"")</f>
        <v>0</v>
      </c>
      <c r="AC3569" s="22" t="str">
        <f>[1]!s_info_nature1(A3569,"")</f>
        <v>民营企业</v>
      </c>
      <c r="AD3569" s="6" t="str">
        <f>[1]!s_info_city(A3569)</f>
        <v>南通市</v>
      </c>
      <c r="AE3569" s="6" t="str">
        <f>[1]!s_info_province(A3569)</f>
        <v>江苏省</v>
      </c>
      <c r="AF3569">
        <v>120.864608</v>
      </c>
      <c r="AG3569">
        <v>32.016212000000003</v>
      </c>
    </row>
    <row r="3570" spans="1:33" x14ac:dyDescent="0.3">
      <c r="A3570" s="12" t="s">
        <v>7578</v>
      </c>
      <c r="B3570" s="12" t="s">
        <v>7579</v>
      </c>
      <c r="C3570" s="16" t="str">
        <f>[1]!s_info_mkt(A3570)</f>
        <v>主板</v>
      </c>
      <c r="D3570" s="16" t="str">
        <f>[1]!s_ipo_listeddate(A3570)</f>
        <v>1993-11-23</v>
      </c>
      <c r="E3570" s="16" t="str">
        <f>[1]!lastradeday_s("000002","")</f>
        <v>2026-06-22</v>
      </c>
      <c r="F3570" s="16" t="str">
        <f>[1]!s_info_industry_csrc2023(A3570,"",3)</f>
        <v>电气机械和器材制造业</v>
      </c>
      <c r="G3570" s="16" t="str">
        <f>[1]!s_info_industry_csrc2023(A3570,"",1)</f>
        <v>制造业</v>
      </c>
      <c r="H3570" s="16">
        <f>[1]!s_is(A3570,83,"FY","YTD","20251231",1,"",100000000)</f>
        <v>87.968089705799997</v>
      </c>
      <c r="I3570" s="16">
        <f>[1]!s_is(A3570,83,"FY","YTD","20241231",1,"",100000000)</f>
        <v>90.482376471399988</v>
      </c>
      <c r="J3570" s="16">
        <f t="shared" si="165"/>
        <v>-2.7787585424380534E-2</v>
      </c>
      <c r="K3570" s="16">
        <f>[1]!s_is(A3570,61,"FY","YTD","20251231",1,"",100000000)</f>
        <v>2.1484587124000001</v>
      </c>
      <c r="L3570" s="16">
        <f>[1]!s_is(A3570,61,"FY","YTD","20241231",1,"",100000000)</f>
        <v>4.4618402197</v>
      </c>
      <c r="M3570" s="16">
        <f t="shared" si="166"/>
        <v>-0.51848147701164082</v>
      </c>
      <c r="N3570" s="16">
        <f>[1]!s_fa_roe(A3570,"20251231")</f>
        <v>3.2044999999999999</v>
      </c>
      <c r="O3570" s="16">
        <f>[1]!s_stmnote_rdexp(A3570,"20251231",1,10000)</f>
        <v>56043.727457000008</v>
      </c>
      <c r="P3570" s="20">
        <f t="shared" si="167"/>
        <v>6.370915595010912E-2</v>
      </c>
      <c r="Q3570" s="16">
        <f>[1]!s_margin_tradingbalance(A3570,"",10000)</f>
        <v>25621.058099999998</v>
      </c>
      <c r="R3570" s="16">
        <f>[1]!s_margin_seclendingbalance(A3570,"",10000)</f>
        <v>24.040800000000001</v>
      </c>
      <c r="S3570" s="17">
        <f>[1]!s_val_ev(A3570,"",100000000)</f>
        <v>67.370453846006541</v>
      </c>
      <c r="T3570" s="17">
        <f>[1]!share_freesharesmv(A3570,"",100000000)</f>
        <v>31.391451247999996</v>
      </c>
      <c r="U3570" s="17">
        <f>[1]!s_dq_amount_btin(A3570,E3570,100000000)</f>
        <v>0.89734448</v>
      </c>
      <c r="V3570" s="17">
        <f>[1]!s_dq_turn(A3570,E3570)</f>
        <v>1.4597382027829451</v>
      </c>
      <c r="W3570" s="2">
        <f>[1]!s_pq_amount(A3570,"20260101","",100000000)</f>
        <v>71.116599190000002</v>
      </c>
      <c r="X3570" s="2">
        <f>[1]!s_pq_avgamount(A3570,"20260101","",100000000)</f>
        <v>0.64651453809090909</v>
      </c>
      <c r="Y3570" s="17">
        <f>[1]!s_ipo_dilutedpe(A3570)</f>
        <v>0</v>
      </c>
      <c r="Z3570" s="12">
        <f>[1]!s_ipo_collection_total(A3570,100000000)</f>
        <v>1.9743900000000001</v>
      </c>
      <c r="AA3570" s="2">
        <f>[1]!s_val_pe_ttm(A3570,E3570)</f>
        <v>44.008441925048828</v>
      </c>
      <c r="AB3570" s="5">
        <f>[1]!s_info_zjtxornot1(A3570,"")</f>
        <v>1</v>
      </c>
      <c r="AC3570" s="22" t="str">
        <f>[1]!s_info_nature1(A3570,"")</f>
        <v>地方国有企业</v>
      </c>
      <c r="AD3570" s="6" t="str">
        <f>[1]!s_info_city(A3570)</f>
        <v>佛山市</v>
      </c>
      <c r="AE3570" s="6" t="str">
        <f>[1]!s_info_province(A3570)</f>
        <v>广东省</v>
      </c>
      <c r="AF3570">
        <v>113.12271699999999</v>
      </c>
      <c r="AG3570">
        <v>23.028762</v>
      </c>
    </row>
    <row r="3571" spans="1:33" x14ac:dyDescent="0.3">
      <c r="A3571" s="12" t="s">
        <v>7580</v>
      </c>
      <c r="B3571" s="12" t="s">
        <v>7581</v>
      </c>
      <c r="C3571" s="16" t="str">
        <f>[1]!s_info_mkt(A3571)</f>
        <v>主板</v>
      </c>
      <c r="D3571" s="16" t="str">
        <f>[1]!s_ipo_listeddate(A3571)</f>
        <v>2000-12-12</v>
      </c>
      <c r="E3571" s="16" t="str">
        <f>[1]!lastradeday_s("000002","")</f>
        <v>2026-06-22</v>
      </c>
      <c r="F3571" s="16" t="str">
        <f>[1]!s_info_industry_csrc2023(A3571,"",3)</f>
        <v>黑色金属冶炼和压延加工业</v>
      </c>
      <c r="G3571" s="16" t="str">
        <f>[1]!s_info_industry_csrc2023(A3571,"",1)</f>
        <v>制造业</v>
      </c>
      <c r="H3571" s="16">
        <f>[1]!s_is(A3571,83,"FY","YTD","20251231",1,"",100000000)</f>
        <v>3175.0779396665998</v>
      </c>
      <c r="I3571" s="16">
        <f>[1]!s_is(A3571,83,"FY","YTD","20241231",1,"",100000000)</f>
        <v>3221.1584591976002</v>
      </c>
      <c r="J3571" s="16">
        <f t="shared" si="165"/>
        <v>-1.4305573635914559E-2</v>
      </c>
      <c r="K3571" s="16">
        <f>[1]!s_is(A3571,61,"FY","YTD","20251231",1,"",100000000)</f>
        <v>103.45621735270001</v>
      </c>
      <c r="L3571" s="16">
        <f>[1]!s_is(A3571,61,"FY","YTD","20241231",1,"",100000000)</f>
        <v>73.619255886000005</v>
      </c>
      <c r="M3571" s="16">
        <f t="shared" si="166"/>
        <v>0.40528746328138349</v>
      </c>
      <c r="N3571" s="16">
        <f>[1]!s_fa_roe(A3571,"20251231")</f>
        <v>5.0873999999999997</v>
      </c>
      <c r="O3571" s="16">
        <f>[1]!s_stmnote_rdexp(A3571,"20251231",1,10000)</f>
        <v>1996000</v>
      </c>
      <c r="P3571" s="20">
        <f t="shared" si="167"/>
        <v>6.2864598536739882E-2</v>
      </c>
      <c r="Q3571" s="16">
        <f>[1]!s_margin_tradingbalance(A3571,"",10000)</f>
        <v>182082.85519999999</v>
      </c>
      <c r="R3571" s="16">
        <f>[1]!s_margin_seclendingbalance(A3571,"",10000)</f>
        <v>708.36869999999999</v>
      </c>
      <c r="S3571" s="17">
        <f>[1]!s_val_ev(A3571,"",100000000)</f>
        <v>1252.4698730675</v>
      </c>
      <c r="T3571" s="17">
        <f>[1]!share_freesharesmv(A3571,"",100000000)</f>
        <v>438.06535551500002</v>
      </c>
      <c r="U3571" s="17">
        <f>[1]!s_dq_amount_btin(A3571,E3571,100000000)</f>
        <v>4.8808210699999997</v>
      </c>
      <c r="V3571" s="17">
        <f>[1]!s_dq_turn(A3571,E3571)</f>
        <v>0.39934605225622688</v>
      </c>
      <c r="W3571" s="2">
        <f>[1]!s_pq_amount(A3571,"20260101","",100000000)</f>
        <v>928.57553035000001</v>
      </c>
      <c r="X3571" s="2">
        <f>[1]!s_pq_avgamount(A3571,"20260101","",100000000)</f>
        <v>8.4415957304545444</v>
      </c>
      <c r="Y3571" s="17">
        <f>[1]!s_ipo_dilutedpe(A3571)</f>
        <v>18.66</v>
      </c>
      <c r="Z3571" s="12">
        <f>[1]!s_ipo_collection_total(A3571,100000000)</f>
        <v>78.458600000000004</v>
      </c>
      <c r="AA3571" s="2">
        <f>[1]!s_val_pe_ttm(A3571,E3571)</f>
        <v>12.356553077697754</v>
      </c>
      <c r="AB3571" s="5">
        <f>[1]!s_info_zjtxornot1(A3571,"")</f>
        <v>0</v>
      </c>
      <c r="AC3571" s="22" t="str">
        <f>[1]!s_info_nature1(A3571,"")</f>
        <v>中央国有企业</v>
      </c>
      <c r="AD3571" s="6" t="str">
        <f>[1]!s_info_city(A3571)</f>
        <v>上海市</v>
      </c>
      <c r="AE3571" s="6" t="str">
        <f>[1]!s_info_province(A3571)</f>
        <v>上海</v>
      </c>
      <c r="AF3571">
        <v>121.472644</v>
      </c>
      <c r="AG3571">
        <v>31.231705999999999</v>
      </c>
    </row>
    <row r="3572" spans="1:33" x14ac:dyDescent="0.3">
      <c r="A3572" s="12" t="s">
        <v>7582</v>
      </c>
      <c r="B3572" s="12" t="s">
        <v>7583</v>
      </c>
      <c r="C3572" s="16" t="str">
        <f>[1]!s_info_mkt(A3572)</f>
        <v>主板</v>
      </c>
      <c r="D3572" s="16" t="str">
        <f>[1]!s_ipo_listeddate(A3572)</f>
        <v>2007-03-28</v>
      </c>
      <c r="E3572" s="16" t="str">
        <f>[1]!lastradeday_s("000002","")</f>
        <v>2026-06-22</v>
      </c>
      <c r="F3572" s="16" t="str">
        <f>[1]!s_info_industry_csrc2023(A3572,"",3)</f>
        <v>通用设备制造业</v>
      </c>
      <c r="G3572" s="16" t="str">
        <f>[1]!s_info_industry_csrc2023(A3572,"",1)</f>
        <v>制造业</v>
      </c>
      <c r="H3572" s="16">
        <f>[1]!s_is(A3572,83,"FY","YTD","20251231",1,"",100000000)</f>
        <v>10.732555627</v>
      </c>
      <c r="I3572" s="16">
        <f>[1]!s_is(A3572,83,"FY","YTD","20241231",1,"",100000000)</f>
        <v>9.3669334029999991</v>
      </c>
      <c r="J3572" s="16">
        <f t="shared" si="165"/>
        <v>0.14579181523406848</v>
      </c>
      <c r="K3572" s="16">
        <f>[1]!s_is(A3572,61,"FY","YTD","20251231",1,"",100000000)</f>
        <v>0.45913416260000001</v>
      </c>
      <c r="L3572" s="16">
        <f>[1]!s_is(A3572,61,"FY","YTD","20241231",1,"",100000000)</f>
        <v>-3.7130790326000001</v>
      </c>
      <c r="M3572" s="16">
        <f t="shared" si="166"/>
        <v>1.1236532157190584</v>
      </c>
      <c r="N3572" s="16">
        <f>[1]!s_fa_roe(A3572,"20251231")</f>
        <v>2.2555000000000001</v>
      </c>
      <c r="O3572" s="16">
        <f>[1]!s_stmnote_rdexp(A3572,"20251231",1,10000)</f>
        <v>8976.1223599999994</v>
      </c>
      <c r="P3572" s="20">
        <f t="shared" si="167"/>
        <v>8.3634529108972677E-2</v>
      </c>
      <c r="Q3572" s="16">
        <f>[1]!s_margin_tradingbalance(A3572,"",10000)</f>
        <v>10296.6049</v>
      </c>
      <c r="R3572" s="16">
        <f>[1]!s_margin_seclendingbalance(A3572,"",10000)</f>
        <v>71.880399999999995</v>
      </c>
      <c r="S3572" s="17">
        <f>[1]!s_val_ev(A3572,"",100000000)</f>
        <v>49.236914145</v>
      </c>
      <c r="T3572" s="17">
        <f>[1]!share_freesharesmv(A3572,"",100000000)</f>
        <v>32.294481110999996</v>
      </c>
      <c r="U3572" s="17">
        <f>[1]!s_dq_amount_btin(A3572,E3572,100000000)</f>
        <v>0.76337071000000001</v>
      </c>
      <c r="V3572" s="17">
        <f>[1]!s_dq_turn(A3572,E3572)</f>
        <v>1.5821443958602532</v>
      </c>
      <c r="W3572" s="2">
        <f>[1]!s_pq_amount(A3572,"20260101","",100000000)</f>
        <v>76.247803279999999</v>
      </c>
      <c r="X3572" s="2">
        <f>[1]!s_pq_avgamount(A3572,"20260101","",100000000)</f>
        <v>0.69316184800000002</v>
      </c>
      <c r="Y3572" s="17">
        <f>[1]!s_ipo_dilutedpe(A3572)</f>
        <v>21.01</v>
      </c>
      <c r="Z3572" s="12">
        <f>[1]!s_ipo_collection_total(A3572,100000000)</f>
        <v>9.86</v>
      </c>
      <c r="AA3572" s="2">
        <f>[1]!s_val_pe_ttm(A3572,E3572)</f>
        <v>130.27778625488281</v>
      </c>
      <c r="AB3572" s="5">
        <f>[1]!s_info_zjtxornot1(A3572,"")</f>
        <v>1</v>
      </c>
      <c r="AC3572" s="22" t="str">
        <f>[1]!s_info_nature1(A3572,"")</f>
        <v>公众企业</v>
      </c>
      <c r="AD3572" s="6" t="str">
        <f>[1]!s_info_city(A3572)</f>
        <v>衢州市</v>
      </c>
      <c r="AE3572" s="6" t="str">
        <f>[1]!s_info_province(A3572)</f>
        <v>浙江省</v>
      </c>
      <c r="AF3572">
        <v>118.87263</v>
      </c>
      <c r="AG3572">
        <v>28.941707999999998</v>
      </c>
    </row>
    <row r="3573" spans="1:33" x14ac:dyDescent="0.3">
      <c r="A3573" s="12" t="s">
        <v>7584</v>
      </c>
      <c r="B3573" s="12" t="s">
        <v>7585</v>
      </c>
      <c r="C3573" s="16" t="str">
        <f>[1]!s_info_mkt(A3573)</f>
        <v>创业板</v>
      </c>
      <c r="D3573" s="16" t="str">
        <f>[1]!s_ipo_listeddate(A3573)</f>
        <v>2019-04-22</v>
      </c>
      <c r="E3573" s="16" t="str">
        <f>[1]!lastradeday_s("000002","")</f>
        <v>2026-06-22</v>
      </c>
      <c r="F3573" s="16" t="str">
        <f>[1]!s_info_industry_csrc2023(A3573,"",3)</f>
        <v>专用设备制造业</v>
      </c>
      <c r="G3573" s="16" t="str">
        <f>[1]!s_info_industry_csrc2023(A3573,"",1)</f>
        <v>制造业</v>
      </c>
      <c r="H3573" s="16">
        <f>[1]!s_is(A3573,83,"FY","YTD","20251231",1,"",100000000)</f>
        <v>5.9982456725999995</v>
      </c>
      <c r="I3573" s="16">
        <f>[1]!s_is(A3573,83,"FY","YTD","20241231",1,"",100000000)</f>
        <v>4.5098493826999997</v>
      </c>
      <c r="J3573" s="16">
        <f t="shared" si="165"/>
        <v>0.33003237216958059</v>
      </c>
      <c r="K3573" s="16">
        <f>[1]!s_is(A3573,61,"FY","YTD","20251231",1,"",100000000)</f>
        <v>0.82745127870000001</v>
      </c>
      <c r="L3573" s="16">
        <f>[1]!s_is(A3573,61,"FY","YTD","20241231",1,"",100000000)</f>
        <v>0.39478969140000003</v>
      </c>
      <c r="M3573" s="16">
        <f t="shared" si="166"/>
        <v>1.0959292927981452</v>
      </c>
      <c r="N3573" s="16">
        <f>[1]!s_fa_roe(A3573,"20251231")</f>
        <v>4.2168000000000001</v>
      </c>
      <c r="O3573" s="16">
        <f>[1]!s_stmnote_rdexp(A3573,"20251231",1,10000)</f>
        <v>5449.57755</v>
      </c>
      <c r="P3573" s="20">
        <f t="shared" si="167"/>
        <v>9.0852856776001745E-2</v>
      </c>
      <c r="Q3573" s="16">
        <f>[1]!s_margin_tradingbalance(A3573,"",10000)</f>
        <v>0</v>
      </c>
      <c r="R3573" s="16">
        <f>[1]!s_margin_seclendingbalance(A3573,"",10000)</f>
        <v>0</v>
      </c>
      <c r="S3573" s="17">
        <f>[1]!s_val_ev(A3573,"",100000000)</f>
        <v>27.12</v>
      </c>
      <c r="T3573" s="17">
        <f>[1]!share_freesharesmv(A3573,"",100000000)</f>
        <v>17.215553729</v>
      </c>
      <c r="U3573" s="17">
        <f>[1]!s_dq_amount_btin(A3573,E3573,100000000)</f>
        <v>0.51357421999999997</v>
      </c>
      <c r="V3573" s="17">
        <f>[1]!s_dq_turn(A3573,E3573)</f>
        <v>2.5845159102441038</v>
      </c>
      <c r="W3573" s="2">
        <f>[1]!s_pq_amount(A3573,"20260101","",100000000)</f>
        <v>116.76401481000001</v>
      </c>
      <c r="X3573" s="2">
        <f>[1]!s_pq_avgamount(A3573,"20260101","",100000000)</f>
        <v>1.0614910437272727</v>
      </c>
      <c r="Y3573" s="17">
        <f>[1]!s_ipo_dilutedpe(A3573)</f>
        <v>14.57</v>
      </c>
      <c r="Z3573" s="12">
        <f>[1]!s_ipo_collection_total(A3573,100000000)</f>
        <v>7.56</v>
      </c>
      <c r="AA3573" s="2">
        <f>[1]!s_val_pe_ttm(A3573,E3573)</f>
        <v>29.571050643920898</v>
      </c>
      <c r="AB3573" s="5">
        <f>[1]!s_info_zjtxornot1(A3573,"")</f>
        <v>0</v>
      </c>
      <c r="AC3573" s="22" t="str">
        <f>[1]!s_info_nature1(A3573,"")</f>
        <v>民营企业</v>
      </c>
      <c r="AD3573" s="6" t="str">
        <f>[1]!s_info_city(A3573)</f>
        <v>深圳市</v>
      </c>
      <c r="AE3573" s="6" t="str">
        <f>[1]!s_info_province(A3573)</f>
        <v>广东省</v>
      </c>
      <c r="AF3573">
        <v>114.085947</v>
      </c>
      <c r="AG3573">
        <v>22.547000000000001</v>
      </c>
    </row>
    <row r="3574" spans="1:33" x14ac:dyDescent="0.3">
      <c r="A3574" s="12" t="s">
        <v>7586</v>
      </c>
      <c r="B3574" s="12" t="s">
        <v>7587</v>
      </c>
      <c r="C3574" s="16" t="str">
        <f>[1]!s_info_mkt(A3574)</f>
        <v>主板</v>
      </c>
      <c r="D3574" s="16" t="str">
        <f>[1]!s_ipo_listeddate(A3574)</f>
        <v>2004-08-17</v>
      </c>
      <c r="E3574" s="16" t="str">
        <f>[1]!lastradeday_s("000002","")</f>
        <v>2026-06-22</v>
      </c>
      <c r="F3574" s="16" t="str">
        <f>[1]!s_info_industry_csrc2023(A3574,"",3)</f>
        <v>电气机械和器材制造业</v>
      </c>
      <c r="G3574" s="16" t="str">
        <f>[1]!s_info_industry_csrc2023(A3574,"",1)</f>
        <v>制造业</v>
      </c>
      <c r="H3574" s="16">
        <f>[1]!s_is(A3574,83,"FY","YTD","20251231",1,"",100000000)</f>
        <v>227.7175346004</v>
      </c>
      <c r="I3574" s="16">
        <f>[1]!s_is(A3574,83,"FY","YTD","20241231",1,"",100000000)</f>
        <v>224.27337986380002</v>
      </c>
      <c r="J3574" s="16">
        <f t="shared" si="165"/>
        <v>1.5356948464822606E-2</v>
      </c>
      <c r="K3574" s="16">
        <f>[1]!s_is(A3574,61,"FY","YTD","20251231",1,"",100000000)</f>
        <v>20.967202315200002</v>
      </c>
      <c r="L3574" s="16">
        <f>[1]!s_is(A3574,61,"FY","YTD","20241231",1,"",100000000)</f>
        <v>22.444445293499999</v>
      </c>
      <c r="M3574" s="16">
        <f t="shared" si="166"/>
        <v>-6.5817753969077297E-2</v>
      </c>
      <c r="N3574" s="16">
        <f>[1]!s_fa_roe(A3574,"20251231")</f>
        <v>32.995100000000001</v>
      </c>
      <c r="O3574" s="16">
        <f>[1]!s_stmnote_rdexp(A3574,"20251231",1,10000)</f>
        <v>47592.345509999999</v>
      </c>
      <c r="P3574" s="20">
        <f t="shared" si="167"/>
        <v>2.0899728074746333E-2</v>
      </c>
      <c r="Q3574" s="16">
        <f>[1]!s_margin_tradingbalance(A3574,"",10000)</f>
        <v>6632.6468999999997</v>
      </c>
      <c r="R3574" s="16">
        <f>[1]!s_margin_seclendingbalance(A3574,"",10000)</f>
        <v>325.77820000000003</v>
      </c>
      <c r="S3574" s="17">
        <f>[1]!s_val_ev(A3574,"",100000000)</f>
        <v>324.65836652040002</v>
      </c>
      <c r="T3574" s="17">
        <f>[1]!share_freesharesmv(A3574,"",100000000)</f>
        <v>53.904413791800003</v>
      </c>
      <c r="U3574" s="17">
        <f>[1]!s_dq_amount_btin(A3574,E3574,100000000)</f>
        <v>0.71001886000000003</v>
      </c>
      <c r="V3574" s="17">
        <f>[1]!s_dq_turn(A3574,E3574)</f>
        <v>0.21931017600492486</v>
      </c>
      <c r="W3574" s="2">
        <f>[1]!s_pq_amount(A3574,"20260101","",100000000)</f>
        <v>101.60086268000001</v>
      </c>
      <c r="X3574" s="2">
        <f>[1]!s_pq_avgamount(A3574,"20260101","",100000000)</f>
        <v>0.92364420618181819</v>
      </c>
      <c r="Y3574" s="17">
        <f>[1]!s_ipo_dilutedpe(A3574)</f>
        <v>16.190000000000001</v>
      </c>
      <c r="Z3574" s="12">
        <f>[1]!s_ipo_collection_total(A3574,100000000)</f>
        <v>4.1513999999999998</v>
      </c>
      <c r="AA3574" s="2">
        <f>[1]!s_val_pe_ttm(A3574,E3574)</f>
        <v>15.422719955444336</v>
      </c>
      <c r="AB3574" s="5">
        <f>[1]!s_info_zjtxornot1(A3574,"")</f>
        <v>0</v>
      </c>
      <c r="AC3574" s="22" t="str">
        <f>[1]!s_info_nature1(A3574,"")</f>
        <v>外资企业</v>
      </c>
      <c r="AD3574" s="6" t="str">
        <f>[1]!s_info_city(A3574)</f>
        <v>玉环市</v>
      </c>
      <c r="AE3574" s="6" t="str">
        <f>[1]!s_info_province(A3574)</f>
        <v>浙江省</v>
      </c>
      <c r="AF3574">
        <v>121.284426</v>
      </c>
      <c r="AG3574">
        <v>28.179738</v>
      </c>
    </row>
    <row r="3575" spans="1:33" x14ac:dyDescent="0.3">
      <c r="A3575" s="12" t="s">
        <v>7588</v>
      </c>
      <c r="B3575" s="12" t="s">
        <v>7589</v>
      </c>
      <c r="C3575" s="16" t="str">
        <f>[1]!s_info_mkt(A3575)</f>
        <v>主板</v>
      </c>
      <c r="D3575" s="16" t="str">
        <f>[1]!s_ipo_listeddate(A3575)</f>
        <v>1994-07-01</v>
      </c>
      <c r="E3575" s="16" t="str">
        <f>[1]!lastradeday_s("000002","")</f>
        <v>2026-06-22</v>
      </c>
      <c r="F3575" s="16" t="str">
        <f>[1]!s_info_industry_csrc2023(A3575,"",3)</f>
        <v>通用设备制造业</v>
      </c>
      <c r="G3575" s="16" t="str">
        <f>[1]!s_info_industry_csrc2023(A3575,"",1)</f>
        <v>制造业</v>
      </c>
      <c r="H3575" s="16">
        <f>[1]!s_is(A3575,83,"FY","YTD","20251231",1,"",100000000)</f>
        <v>24.763258226799998</v>
      </c>
      <c r="I3575" s="16">
        <f>[1]!s_is(A3575,83,"FY","YTD","20241231",1,"",100000000)</f>
        <v>24.158690283200002</v>
      </c>
      <c r="J3575" s="16">
        <f t="shared" si="165"/>
        <v>2.5024864200540398E-2</v>
      </c>
      <c r="K3575" s="16">
        <f>[1]!s_is(A3575,61,"FY","YTD","20251231",1,"",100000000)</f>
        <v>0.50820986840000004</v>
      </c>
      <c r="L3575" s="16">
        <f>[1]!s_is(A3575,61,"FY","YTD","20241231",1,"",100000000)</f>
        <v>0.18489896</v>
      </c>
      <c r="M3575" s="16">
        <f t="shared" si="166"/>
        <v>1.7485815409670236</v>
      </c>
      <c r="N3575" s="16">
        <f>[1]!s_fa_roe(A3575,"20251231")</f>
        <v>1.4934000000000001</v>
      </c>
      <c r="O3575" s="16">
        <f>[1]!s_stmnote_rdexp(A3575,"20251231",1,10000)</f>
        <v>8367.6763370000008</v>
      </c>
      <c r="P3575" s="20">
        <f t="shared" si="167"/>
        <v>3.379069208245019E-2</v>
      </c>
      <c r="Q3575" s="16">
        <f>[1]!s_margin_tradingbalance(A3575,"",10000)</f>
        <v>0</v>
      </c>
      <c r="R3575" s="16">
        <f>[1]!s_margin_seclendingbalance(A3575,"",10000)</f>
        <v>0</v>
      </c>
      <c r="S3575" s="17">
        <f>[1]!s_val_ev(A3575,"",100000000)</f>
        <v>30.563379352800002</v>
      </c>
      <c r="T3575" s="17">
        <f>[1]!share_freesharesmv(A3575,"",100000000)</f>
        <v>16.532666136</v>
      </c>
      <c r="U3575" s="17">
        <f>[1]!s_dq_amount_btin(A3575,E3575,100000000)</f>
        <v>0.77315250999999996</v>
      </c>
      <c r="V3575" s="17">
        <f>[1]!s_dq_turn(A3575,E3575)</f>
        <v>2.8291095888395703</v>
      </c>
      <c r="W3575" s="2">
        <f>[1]!s_pq_amount(A3575,"20260101","",100000000)</f>
        <v>128.38883580000001</v>
      </c>
      <c r="X3575" s="2">
        <f>[1]!s_pq_avgamount(A3575,"20260101","",100000000)</f>
        <v>1.1671712345454546</v>
      </c>
      <c r="Y3575" s="17">
        <f>[1]!s_ipo_dilutedpe(A3575)</f>
        <v>0</v>
      </c>
      <c r="Z3575" s="12">
        <f>[1]!s_ipo_collection_total(A3575,100000000)</f>
        <v>1.56</v>
      </c>
      <c r="AA3575" s="2">
        <f>[1]!s_val_pe_ttm(A3575,E3575)</f>
        <v>43.642910003662109</v>
      </c>
      <c r="AB3575" s="5">
        <f>[1]!s_info_zjtxornot1(A3575,"")</f>
        <v>0</v>
      </c>
      <c r="AC3575" s="22" t="str">
        <f>[1]!s_info_nature1(A3575,"")</f>
        <v>地方国有企业</v>
      </c>
      <c r="AD3575" s="6" t="str">
        <f>[1]!s_info_city(A3575)</f>
        <v>常州市</v>
      </c>
      <c r="AE3575" s="6" t="str">
        <f>[1]!s_info_province(A3575)</f>
        <v>江苏省</v>
      </c>
      <c r="AF3575">
        <v>119.946973</v>
      </c>
      <c r="AG3575">
        <v>31.772752000000001</v>
      </c>
    </row>
    <row r="3576" spans="1:33" x14ac:dyDescent="0.3">
      <c r="A3576" s="12" t="s">
        <v>7590</v>
      </c>
      <c r="B3576" s="12" t="s">
        <v>7591</v>
      </c>
      <c r="C3576" s="16" t="str">
        <f>[1]!s_info_mkt(A3576)</f>
        <v>科创板</v>
      </c>
      <c r="D3576" s="16" t="str">
        <f>[1]!s_ipo_listeddate(A3576)</f>
        <v>2022-12-26</v>
      </c>
      <c r="E3576" s="16" t="str">
        <f>[1]!lastradeday_s("000002","")</f>
        <v>2026-06-22</v>
      </c>
      <c r="F3576" s="16" t="str">
        <f>[1]!s_info_industry_csrc2023(A3576,"",3)</f>
        <v>专用设备制造业</v>
      </c>
      <c r="G3576" s="16" t="str">
        <f>[1]!s_info_industry_csrc2023(A3576,"",1)</f>
        <v>制造业</v>
      </c>
      <c r="H3576" s="16">
        <f>[1]!s_is(A3576,83,"FY","YTD","20251231",1,"",100000000)</f>
        <v>8.0690783666999994</v>
      </c>
      <c r="I3576" s="16">
        <f>[1]!s_is(A3576,83,"FY","YTD","20241231",1,"",100000000)</f>
        <v>5.6727451016999995</v>
      </c>
      <c r="J3576" s="16">
        <f t="shared" si="165"/>
        <v>0.42242921584505377</v>
      </c>
      <c r="K3576" s="16">
        <f>[1]!s_is(A3576,61,"FY","YTD","20251231",1,"",100000000)</f>
        <v>1.4588550504</v>
      </c>
      <c r="L3576" s="16">
        <f>[1]!s_is(A3576,61,"FY","YTD","20241231",1,"",100000000)</f>
        <v>0.70886298120000002</v>
      </c>
      <c r="M3576" s="16">
        <f t="shared" si="166"/>
        <v>1.0580212101503375</v>
      </c>
      <c r="N3576" s="16">
        <f>[1]!s_fa_roe(A3576,"20251231")</f>
        <v>8.4181000000000008</v>
      </c>
      <c r="O3576" s="16">
        <f>[1]!s_stmnote_rdexp(A3576,"20251231",1,10000)</f>
        <v>7018.9538920000005</v>
      </c>
      <c r="P3576" s="20">
        <f t="shared" si="167"/>
        <v>8.698581886335717E-2</v>
      </c>
      <c r="Q3576" s="16">
        <f>[1]!s_margin_tradingbalance(A3576,"",10000)</f>
        <v>14698.673199999999</v>
      </c>
      <c r="R3576" s="16">
        <f>[1]!s_margin_seclendingbalance(A3576,"",10000)</f>
        <v>29.890599999999999</v>
      </c>
      <c r="S3576" s="17">
        <f>[1]!s_val_ev(A3576,"",100000000)</f>
        <v>45.351328261800006</v>
      </c>
      <c r="T3576" s="17">
        <f>[1]!share_freesharesmv(A3576,"",100000000)</f>
        <v>25.177907020199999</v>
      </c>
      <c r="U3576" s="17">
        <f>[1]!s_dq_amount_btin(A3576,E3576,100000000)</f>
        <v>1.07668388</v>
      </c>
      <c r="V3576" s="17">
        <f>[1]!s_dq_turn(A3576,E3576)</f>
        <v>2.4113945560468908</v>
      </c>
      <c r="W3576" s="2">
        <f>[1]!s_pq_amount(A3576,"20260101","",100000000)</f>
        <v>103.25595877000001</v>
      </c>
      <c r="X3576" s="2">
        <f>[1]!s_pq_avgamount(A3576,"20260101","",100000000)</f>
        <v>0.9386905342727272</v>
      </c>
      <c r="Y3576" s="17">
        <f>[1]!s_ipo_dilutedpe(A3576)</f>
        <v>297.74</v>
      </c>
      <c r="Z3576" s="12">
        <f>[1]!s_ipo_collection_total(A3576,100000000)</f>
        <v>11.68937</v>
      </c>
      <c r="AA3576" s="2">
        <f>[1]!s_val_pe_ttm(A3576,E3576)</f>
        <v>27.762302398681641</v>
      </c>
      <c r="AB3576" s="5">
        <f>[1]!s_info_zjtxornot1(A3576,"")</f>
        <v>1</v>
      </c>
      <c r="AC3576" s="22" t="str">
        <f>[1]!s_info_nature1(A3576,"")</f>
        <v>民营企业</v>
      </c>
      <c r="AD3576" s="6" t="str">
        <f>[1]!s_info_city(A3576)</f>
        <v>重庆市</v>
      </c>
      <c r="AE3576" s="6" t="str">
        <f>[1]!s_info_province(A3576)</f>
        <v>重庆</v>
      </c>
      <c r="AF3576">
        <v>106.50496200000001</v>
      </c>
      <c r="AG3576">
        <v>29.533155000000001</v>
      </c>
    </row>
    <row r="3577" spans="1:33" x14ac:dyDescent="0.3">
      <c r="A3577" s="12" t="s">
        <v>7592</v>
      </c>
      <c r="B3577" s="12" t="s">
        <v>7593</v>
      </c>
      <c r="C3577" s="16" t="str">
        <f>[1]!s_info_mkt(A3577)</f>
        <v>科创板</v>
      </c>
      <c r="D3577" s="16" t="str">
        <f>[1]!s_ipo_listeddate(A3577)</f>
        <v>2021-12-24</v>
      </c>
      <c r="E3577" s="16" t="str">
        <f>[1]!lastradeday_s("000002","")</f>
        <v>2026-06-22</v>
      </c>
      <c r="F3577" s="16" t="str">
        <f>[1]!s_info_industry_csrc2023(A3577,"",3)</f>
        <v>计算机、通信和其他电子设备制造业</v>
      </c>
      <c r="G3577" s="16" t="str">
        <f>[1]!s_info_industry_csrc2023(A3577,"",1)</f>
        <v>制造业</v>
      </c>
      <c r="H3577" s="16">
        <f>[1]!s_is(A3577,83,"FY","YTD","20251231",1,"",100000000)</f>
        <v>8.7999932915999999</v>
      </c>
      <c r="I3577" s="16">
        <f>[1]!s_is(A3577,83,"FY","YTD","20241231",1,"",100000000)</f>
        <v>6.2001940053999993</v>
      </c>
      <c r="J3577" s="16">
        <f t="shared" si="165"/>
        <v>0.41930934482626347</v>
      </c>
      <c r="K3577" s="16">
        <f>[1]!s_is(A3577,61,"FY","YTD","20251231",1,"",100000000)</f>
        <v>-0.38409574270000002</v>
      </c>
      <c r="L3577" s="16">
        <f>[1]!s_is(A3577,61,"FY","YTD","20241231",1,"",100000000)</f>
        <v>-1.7490948516999998</v>
      </c>
      <c r="M3577" s="16">
        <f t="shared" si="166"/>
        <v>0.78040313689867336</v>
      </c>
      <c r="N3577" s="16">
        <f>[1]!s_fa_roe(A3577,"20251231")</f>
        <v>-1.7730999999999999</v>
      </c>
      <c r="O3577" s="16">
        <f>[1]!s_stmnote_rdexp(A3577,"20251231",1,10000)</f>
        <v>17122.609469999999</v>
      </c>
      <c r="P3577" s="20">
        <f t="shared" si="167"/>
        <v>0.19457525594189168</v>
      </c>
      <c r="Q3577" s="16">
        <f>[1]!s_margin_tradingbalance(A3577,"",10000)</f>
        <v>312100.17790000001</v>
      </c>
      <c r="R3577" s="16">
        <f>[1]!s_margin_seclendingbalance(A3577,"",10000)</f>
        <v>276.279</v>
      </c>
      <c r="S3577" s="17">
        <f>[1]!s_val_ev(A3577,"",100000000)</f>
        <v>488.00812735290003</v>
      </c>
      <c r="T3577" s="17">
        <f>[1]!share_freesharesmv(A3577,"",100000000)</f>
        <v>426.00392459239998</v>
      </c>
      <c r="U3577" s="17">
        <f>[1]!s_dq_amount_btin(A3577,E3577,100000000)</f>
        <v>33.070058189999997</v>
      </c>
      <c r="V3577" s="17">
        <f>[1]!s_dq_turn(A3577,E3577)</f>
        <v>6.7576306562313295</v>
      </c>
      <c r="W3577" s="2">
        <f>[1]!s_pq_amount(A3577,"20260101","",100000000)</f>
        <v>2511.0563659300001</v>
      </c>
      <c r="X3577" s="2">
        <f>[1]!s_pq_avgamount(A3577,"20260101","",100000000)</f>
        <v>22.827785144818183</v>
      </c>
      <c r="Y3577" s="17">
        <f>[1]!s_ipo_dilutedpe(A3577)</f>
        <v>362.33</v>
      </c>
      <c r="Z3577" s="12">
        <f>[1]!s_ipo_collection_total(A3577,100000000)</f>
        <v>17.697381</v>
      </c>
      <c r="AA3577" s="2">
        <f>[1]!s_val_pe_ttm(A3577,E3577)</f>
        <v>-2482.547119140625</v>
      </c>
      <c r="AB3577" s="5">
        <f>[1]!s_info_zjtxornot1(A3577,"")</f>
        <v>1</v>
      </c>
      <c r="AC3577" s="22" t="str">
        <f>[1]!s_info_nature1(A3577,"")</f>
        <v>民营企业</v>
      </c>
      <c r="AD3577" s="6" t="str">
        <f>[1]!s_info_city(A3577)</f>
        <v>西安市</v>
      </c>
      <c r="AE3577" s="6" t="str">
        <f>[1]!s_info_province(A3577)</f>
        <v>陕西省</v>
      </c>
      <c r="AF3577">
        <v>108.948024</v>
      </c>
      <c r="AG3577">
        <v>34.263160999999997</v>
      </c>
    </row>
    <row r="3578" spans="1:33" x14ac:dyDescent="0.3">
      <c r="A3578" s="12" t="s">
        <v>7594</v>
      </c>
      <c r="B3578" s="12" t="s">
        <v>7595</v>
      </c>
      <c r="C3578" s="16" t="str">
        <f>[1]!s_info_mkt(A3578)</f>
        <v>主板</v>
      </c>
      <c r="D3578" s="16" t="str">
        <f>[1]!s_ipo_listeddate(A3578)</f>
        <v>2012-07-03</v>
      </c>
      <c r="E3578" s="16" t="str">
        <f>[1]!lastradeday_s("000002","")</f>
        <v>2026-06-22</v>
      </c>
      <c r="F3578" s="16" t="str">
        <f>[1]!s_info_industry_csrc2023(A3578,"",3)</f>
        <v>通用设备制造业</v>
      </c>
      <c r="G3578" s="16" t="str">
        <f>[1]!s_info_industry_csrc2023(A3578,"",1)</f>
        <v>制造业</v>
      </c>
      <c r="H3578" s="16">
        <f>[1]!s_is(A3578,83,"FY","YTD","20251231",1,"",100000000)</f>
        <v>16.319126583800003</v>
      </c>
      <c r="I3578" s="16">
        <f>[1]!s_is(A3578,83,"FY","YTD","20241231",1,"",100000000)</f>
        <v>16.1851284693</v>
      </c>
      <c r="J3578" s="16">
        <f t="shared" si="165"/>
        <v>8.2790887174093442E-3</v>
      </c>
      <c r="K3578" s="16">
        <f>[1]!s_is(A3578,61,"FY","YTD","20251231",1,"",100000000)</f>
        <v>0.30495527950000001</v>
      </c>
      <c r="L3578" s="16">
        <f>[1]!s_is(A3578,61,"FY","YTD","20241231",1,"",100000000)</f>
        <v>0.2269694468</v>
      </c>
      <c r="M3578" s="16">
        <f t="shared" si="166"/>
        <v>0.34359617031943174</v>
      </c>
      <c r="N3578" s="16">
        <f>[1]!s_fa_roe(A3578,"20251231")</f>
        <v>1.8855</v>
      </c>
      <c r="O3578" s="16">
        <f>[1]!s_stmnote_rdexp(A3578,"20251231",1,10000)</f>
        <v>10669.112089</v>
      </c>
      <c r="P3578" s="20">
        <f t="shared" si="167"/>
        <v>6.5377960237107471E-2</v>
      </c>
      <c r="Q3578" s="16">
        <f>[1]!s_margin_tradingbalance(A3578,"",10000)</f>
        <v>0</v>
      </c>
      <c r="R3578" s="16">
        <f>[1]!s_margin_seclendingbalance(A3578,"",10000)</f>
        <v>0</v>
      </c>
      <c r="S3578" s="17">
        <f>[1]!s_val_ev(A3578,"",100000000)</f>
        <v>31.992511014500003</v>
      </c>
      <c r="T3578" s="17">
        <f>[1]!share_freesharesmv(A3578,"",100000000)</f>
        <v>16.8614801505</v>
      </c>
      <c r="U3578" s="17">
        <f>[1]!s_dq_amount_btin(A3578,E3578,100000000)</f>
        <v>0.68394779999999999</v>
      </c>
      <c r="V3578" s="17">
        <f>[1]!s_dq_turn(A3578,E3578)</f>
        <v>2.37903509815408</v>
      </c>
      <c r="W3578" s="2">
        <f>[1]!s_pq_amount(A3578,"20260101","",100000000)</f>
        <v>147.67139111</v>
      </c>
      <c r="X3578" s="2">
        <f>[1]!s_pq_avgamount(A3578,"20260101","",100000000)</f>
        <v>1.393126331226415</v>
      </c>
      <c r="Y3578" s="17">
        <f>[1]!s_ipo_dilutedpe(A3578)</f>
        <v>23.85</v>
      </c>
      <c r="Z3578" s="12">
        <f>[1]!s_ipo_collection_total(A3578,100000000)</f>
        <v>3.6272000000000002</v>
      </c>
      <c r="AA3578" s="2">
        <f>[1]!s_val_pe_ttm(A3578,E3578)</f>
        <v>170.243408203125</v>
      </c>
      <c r="AB3578" s="5">
        <f>[1]!s_info_zjtxornot1(A3578,"")</f>
        <v>1</v>
      </c>
      <c r="AC3578" s="22" t="str">
        <f>[1]!s_info_nature1(A3578,"")</f>
        <v>地方国有企业</v>
      </c>
      <c r="AD3578" s="6" t="str">
        <f>[1]!s_info_city(A3578)</f>
        <v>台州市</v>
      </c>
      <c r="AE3578" s="6" t="str">
        <f>[1]!s_info_province(A3578)</f>
        <v>浙江省</v>
      </c>
      <c r="AF3578">
        <v>121.42859900000001</v>
      </c>
      <c r="AG3578">
        <v>28.661377999999999</v>
      </c>
    </row>
    <row r="3579" spans="1:33" x14ac:dyDescent="0.3">
      <c r="A3579" s="12" t="s">
        <v>7596</v>
      </c>
      <c r="B3579" s="12" t="s">
        <v>7597</v>
      </c>
      <c r="C3579" s="16" t="str">
        <f>[1]!s_info_mkt(A3579)</f>
        <v>创业板</v>
      </c>
      <c r="D3579" s="16" t="str">
        <f>[1]!s_ipo_listeddate(A3579)</f>
        <v>2020-12-03</v>
      </c>
      <c r="E3579" s="16" t="str">
        <f>[1]!lastradeday_s("000002","")</f>
        <v>2026-06-22</v>
      </c>
      <c r="F3579" s="16" t="str">
        <f>[1]!s_info_industry_csrc2023(A3579,"",3)</f>
        <v>电气机械和器材制造业</v>
      </c>
      <c r="G3579" s="16" t="str">
        <f>[1]!s_info_industry_csrc2023(A3579,"",1)</f>
        <v>制造业</v>
      </c>
      <c r="H3579" s="16">
        <f>[1]!s_is(A3579,83,"FY","YTD","20251231",1,"",100000000)</f>
        <v>3.377340652</v>
      </c>
      <c r="I3579" s="16">
        <f>[1]!s_is(A3579,83,"FY","YTD","20241231",1,"",100000000)</f>
        <v>7.0279545714999996</v>
      </c>
      <c r="J3579" s="16">
        <f t="shared" si="165"/>
        <v>-0.51944187776968476</v>
      </c>
      <c r="K3579" s="16">
        <f>[1]!s_is(A3579,61,"FY","YTD","20251231",1,"",100000000)</f>
        <v>-1.7188218206000001</v>
      </c>
      <c r="L3579" s="16">
        <f>[1]!s_is(A3579,61,"FY","YTD","20241231",1,"",100000000)</f>
        <v>0.26541434600000002</v>
      </c>
      <c r="M3579" s="16">
        <f t="shared" si="166"/>
        <v>-7.4759944083806227</v>
      </c>
      <c r="N3579" s="16">
        <f>[1]!s_fa_roe(A3579,"20251231")</f>
        <v>-13.3064</v>
      </c>
      <c r="O3579" s="16">
        <f>[1]!s_stmnote_rdexp(A3579,"20251231",1,10000)</f>
        <v>1775.4313199999999</v>
      </c>
      <c r="P3579" s="20">
        <f t="shared" si="167"/>
        <v>5.2568914508183288E-2</v>
      </c>
      <c r="Q3579" s="16">
        <f>[1]!s_margin_tradingbalance(A3579,"",10000)</f>
        <v>19044.6165</v>
      </c>
      <c r="R3579" s="16">
        <f>[1]!s_margin_seclendingbalance(A3579,"",10000)</f>
        <v>15.101699999999999</v>
      </c>
      <c r="S3579" s="17">
        <f>[1]!s_val_ev(A3579,"",100000000)</f>
        <v>40.298383231399995</v>
      </c>
      <c r="T3579" s="17">
        <f>[1]!share_freesharesmv(A3579,"",100000000)</f>
        <v>19.787760298600002</v>
      </c>
      <c r="U3579" s="17">
        <f>[1]!s_dq_amount_btin(A3579,E3579,100000000)</f>
        <v>1.8523505300000001</v>
      </c>
      <c r="V3579" s="17">
        <f>[1]!s_dq_turn(A3579,E3579)</f>
        <v>5.0909089317378697</v>
      </c>
      <c r="W3579" s="2">
        <f>[1]!s_pq_amount(A3579,"20260101","",100000000)</f>
        <v>281.77006802</v>
      </c>
      <c r="X3579" s="2">
        <f>[1]!s_pq_avgamount(A3579,"20260101","",100000000)</f>
        <v>2.5615460729090906</v>
      </c>
      <c r="Y3579" s="17">
        <f>[1]!s_ipo_dilutedpe(A3579)</f>
        <v>26.73</v>
      </c>
      <c r="Z3579" s="12">
        <f>[1]!s_ipo_collection_total(A3579,100000000)</f>
        <v>6.49334145</v>
      </c>
      <c r="AA3579" s="2">
        <f>[1]!s_val_pe_ttm(A3579,E3579)</f>
        <v>-24.476062774658203</v>
      </c>
      <c r="AB3579" s="5">
        <f>[1]!s_info_zjtxornot1(A3579,"")</f>
        <v>0</v>
      </c>
      <c r="AC3579" s="22" t="str">
        <f>[1]!s_info_nature1(A3579,"")</f>
        <v>民营企业</v>
      </c>
      <c r="AD3579" s="6" t="str">
        <f>[1]!s_info_city(A3579)</f>
        <v>嵊州市</v>
      </c>
      <c r="AE3579" s="6" t="str">
        <f>[1]!s_info_province(A3579)</f>
        <v>浙江省</v>
      </c>
      <c r="AF3579">
        <v>120.761431</v>
      </c>
      <c r="AG3579">
        <v>29.591007999999999</v>
      </c>
    </row>
    <row r="3580" spans="1:33" x14ac:dyDescent="0.3">
      <c r="A3580" s="12" t="s">
        <v>7598</v>
      </c>
      <c r="B3580" s="12" t="s">
        <v>7599</v>
      </c>
      <c r="C3580" s="16" t="str">
        <f>[1]!s_info_mkt(A3580)</f>
        <v>主板</v>
      </c>
      <c r="D3580" s="16" t="str">
        <f>[1]!s_ipo_listeddate(A3580)</f>
        <v>1997-06-09</v>
      </c>
      <c r="E3580" s="16" t="str">
        <f>[1]!lastradeday_s("000002","")</f>
        <v>2026-06-22</v>
      </c>
      <c r="F3580" s="16" t="str">
        <f>[1]!s_info_industry_csrc2023(A3580,"",3)</f>
        <v>土木工程建筑业</v>
      </c>
      <c r="G3580" s="16" t="str">
        <f>[1]!s_info_industry_csrc2023(A3580,"",1)</f>
        <v>建筑业</v>
      </c>
      <c r="H3580" s="16">
        <f>[1]!s_is(A3580,83,"FY","YTD","20251231",1,"",100000000)</f>
        <v>685.67696803550007</v>
      </c>
      <c r="I3580" s="16">
        <f>[1]!s_is(A3580,83,"FY","YTD","20241231",1,"",100000000)</f>
        <v>713.48284153460008</v>
      </c>
      <c r="J3580" s="16">
        <f t="shared" si="165"/>
        <v>-3.8972028310160223E-2</v>
      </c>
      <c r="K3580" s="16">
        <f>[1]!s_is(A3580,61,"FY","YTD","20251231",1,"",100000000)</f>
        <v>22.271942562399996</v>
      </c>
      <c r="L3580" s="16">
        <f>[1]!s_is(A3580,61,"FY","YTD","20241231",1,"",100000000)</f>
        <v>23.223385122600003</v>
      </c>
      <c r="M3580" s="16">
        <f t="shared" si="166"/>
        <v>-4.0969159111696608E-2</v>
      </c>
      <c r="N3580" s="16">
        <f>[1]!s_fa_roe(A3580,"20251231")</f>
        <v>8.8033000000000001</v>
      </c>
      <c r="O3580" s="16">
        <f>[1]!s_stmnote_rdexp(A3580,"20251231",1,10000)</f>
        <v>212958.27467899999</v>
      </c>
      <c r="P3580" s="20">
        <f t="shared" si="167"/>
        <v>3.1058105289599628E-2</v>
      </c>
      <c r="Q3580" s="16">
        <f>[1]!s_margin_tradingbalance(A3580,"",10000)</f>
        <v>23834.131099999999</v>
      </c>
      <c r="R3580" s="16">
        <f>[1]!s_margin_seclendingbalance(A3580,"",10000)</f>
        <v>100.55</v>
      </c>
      <c r="S3580" s="17">
        <f>[1]!s_val_ev(A3580,"",100000000)</f>
        <v>77.311584757800006</v>
      </c>
      <c r="T3580" s="17">
        <f>[1]!share_freesharesmv(A3580,"",100000000)</f>
        <v>28.686402663600003</v>
      </c>
      <c r="U3580" s="17">
        <f>[1]!s_dq_amount_btin(A3580,E3580,100000000)</f>
        <v>0.41445968999999999</v>
      </c>
      <c r="V3580" s="17">
        <f>[1]!s_dq_turn(A3580,E3580)</f>
        <v>0.57924318667887797</v>
      </c>
      <c r="W3580" s="2">
        <f>[1]!s_pq_amount(A3580,"20260101","",100000000)</f>
        <v>89.22366744</v>
      </c>
      <c r="X3580" s="2">
        <f>[1]!s_pq_avgamount(A3580,"20260101","",100000000)</f>
        <v>0.81112424945454553</v>
      </c>
      <c r="Y3580" s="17">
        <f>[1]!s_ipo_dilutedpe(A3580)</f>
        <v>0</v>
      </c>
      <c r="Z3580" s="12">
        <f>[1]!s_ipo_collection_total(A3580,100000000)</f>
        <v>3.528</v>
      </c>
      <c r="AA3580" s="2">
        <f>[1]!s_val_pe_ttm(A3580,E3580)</f>
        <v>3.6034107208251953</v>
      </c>
      <c r="AB3580" s="5">
        <f>[1]!s_info_zjtxornot1(A3580,"")</f>
        <v>0</v>
      </c>
      <c r="AC3580" s="22" t="str">
        <f>[1]!s_info_nature1(A3580,"")</f>
        <v>地方国有企业</v>
      </c>
      <c r="AD3580" s="6" t="str">
        <f>[1]!s_info_city(A3580)</f>
        <v>济南市</v>
      </c>
      <c r="AE3580" s="6" t="str">
        <f>[1]!s_info_province(A3580)</f>
        <v>山东省</v>
      </c>
      <c r="AF3580">
        <v>117.000923</v>
      </c>
      <c r="AG3580">
        <v>36.675806999999999</v>
      </c>
    </row>
    <row r="3581" spans="1:33" x14ac:dyDescent="0.3">
      <c r="A3581" s="12" t="s">
        <v>7600</v>
      </c>
      <c r="B3581" s="12" t="s">
        <v>7601</v>
      </c>
      <c r="C3581" s="16" t="str">
        <f>[1]!s_info_mkt(A3581)</f>
        <v>创业板</v>
      </c>
      <c r="D3581" s="16" t="str">
        <f>[1]!s_ipo_listeddate(A3581)</f>
        <v>2018-08-10</v>
      </c>
      <c r="E3581" s="16" t="str">
        <f>[1]!lastradeday_s("000002","")</f>
        <v>2026-06-22</v>
      </c>
      <c r="F3581" s="16" t="str">
        <f>[1]!s_info_industry_csrc2023(A3581,"",3)</f>
        <v>专用设备制造业</v>
      </c>
      <c r="G3581" s="16" t="str">
        <f>[1]!s_info_industry_csrc2023(A3581,"",1)</f>
        <v>制造业</v>
      </c>
      <c r="H3581" s="16">
        <f>[1]!s_is(A3581,83,"FY","YTD","20251231",1,"",100000000)</f>
        <v>154.71668898799999</v>
      </c>
      <c r="I3581" s="16">
        <f>[1]!s_is(A3581,83,"FY","YTD","20241231",1,"",100000000)</f>
        <v>188.87205249049998</v>
      </c>
      <c r="J3581" s="16">
        <f t="shared" si="165"/>
        <v>-0.18083863150805735</v>
      </c>
      <c r="K3581" s="16">
        <f>[1]!s_is(A3581,61,"FY","YTD","20251231",1,"",100000000)</f>
        <v>26.170436512800002</v>
      </c>
      <c r="L3581" s="16">
        <f>[1]!s_is(A3581,61,"FY","YTD","20241231",1,"",100000000)</f>
        <v>27.635922120500002</v>
      </c>
      <c r="M3581" s="16">
        <f t="shared" si="166"/>
        <v>-5.3028286927068728E-2</v>
      </c>
      <c r="N3581" s="16">
        <f>[1]!s_fa_roe(A3581,"20251231")</f>
        <v>21.434799999999999</v>
      </c>
      <c r="O3581" s="16">
        <f>[1]!s_stmnote_rdexp(A3581,"20251231",1,10000)</f>
        <v>60742.054362000003</v>
      </c>
      <c r="P3581" s="20">
        <f t="shared" si="167"/>
        <v>3.9260182440118807E-2</v>
      </c>
      <c r="Q3581" s="16">
        <f>[1]!s_margin_tradingbalance(A3581,"",10000)</f>
        <v>229904.25529999999</v>
      </c>
      <c r="R3581" s="16">
        <f>[1]!s_margin_seclendingbalance(A3581,"",10000)</f>
        <v>686.52959999999996</v>
      </c>
      <c r="S3581" s="17">
        <f>[1]!s_val_ev(A3581,"",100000000)</f>
        <v>254.601456386</v>
      </c>
      <c r="T3581" s="17">
        <f>[1]!share_freesharesmv(A3581,"",100000000)</f>
        <v>198.38722231899999</v>
      </c>
      <c r="U3581" s="17">
        <f>[1]!s_dq_amount_btin(A3581,E3581,100000000)</f>
        <v>9.16718835</v>
      </c>
      <c r="V3581" s="17">
        <f>[1]!s_dq_turn(A3581,E3581)</f>
        <v>4.4242988297052817</v>
      </c>
      <c r="W3581" s="2">
        <f>[1]!s_pq_amount(A3581,"20260101","",100000000)</f>
        <v>2716.1944054099999</v>
      </c>
      <c r="X3581" s="2">
        <f>[1]!s_pq_avgamount(A3581,"20260101","",100000000)</f>
        <v>24.692676412818184</v>
      </c>
      <c r="Y3581" s="17">
        <f>[1]!s_ipo_dilutedpe(A3581)</f>
        <v>18.47</v>
      </c>
      <c r="Z3581" s="12">
        <f>[1]!s_ipo_collection_total(A3581,100000000)</f>
        <v>11.327999999999999</v>
      </c>
      <c r="AA3581" s="2">
        <f>[1]!s_val_pe_ttm(A3581,E3581)</f>
        <v>11.682909965515137</v>
      </c>
      <c r="AB3581" s="5">
        <f>[1]!s_info_zjtxornot1(A3581,"")</f>
        <v>0</v>
      </c>
      <c r="AC3581" s="22" t="str">
        <f>[1]!s_info_nature1(A3581,"")</f>
        <v>民营企业</v>
      </c>
      <c r="AD3581" s="6" t="str">
        <f>[1]!s_info_city(A3581)</f>
        <v>深圳市</v>
      </c>
      <c r="AE3581" s="6" t="str">
        <f>[1]!s_info_province(A3581)</f>
        <v>广东省</v>
      </c>
      <c r="AF3581">
        <v>114.085947</v>
      </c>
      <c r="AG3581">
        <v>22.547000000000001</v>
      </c>
    </row>
    <row r="3582" spans="1:33" x14ac:dyDescent="0.3">
      <c r="A3582" s="12" t="s">
        <v>217</v>
      </c>
      <c r="B3582" s="12" t="s">
        <v>218</v>
      </c>
      <c r="C3582" s="16" t="str">
        <f>[1]!s_info_mkt(A3582)</f>
        <v>北证</v>
      </c>
      <c r="D3582" s="16" t="str">
        <f>[1]!s_ipo_listeddate(A3582)</f>
        <v>2026-02-12</v>
      </c>
      <c r="E3582" s="16" t="str">
        <f>[1]!lastradeday_s("000002","")</f>
        <v>2026-06-22</v>
      </c>
      <c r="F3582" s="16" t="str">
        <f>[1]!s_info_industry_csrc2023(A3582,"",3)</f>
        <v>专用设备制造业</v>
      </c>
      <c r="G3582" s="16" t="str">
        <f>[1]!s_info_industry_csrc2023(A3582,"",1)</f>
        <v>制造业</v>
      </c>
      <c r="H3582" s="16">
        <f>[1]!s_is(A3582,83,"FY","YTD","20251231",1,"",100000000)</f>
        <v>3.4528610212999999</v>
      </c>
      <c r="I3582" s="16">
        <f>[1]!s_is(A3582,83,"FY","YTD","20241231",1,"",100000000)</f>
        <v>3.0373354226</v>
      </c>
      <c r="J3582" s="16">
        <f t="shared" si="165"/>
        <v>0.13680596341391382</v>
      </c>
      <c r="K3582" s="16">
        <f>[1]!s_is(A3582,61,"FY","YTD","20251231",1,"",100000000)</f>
        <v>0.85815891129999999</v>
      </c>
      <c r="L3582" s="16">
        <f>[1]!s_is(A3582,61,"FY","YTD","20241231",1,"",100000000)</f>
        <v>0.70917527599999997</v>
      </c>
      <c r="M3582" s="16">
        <f t="shared" si="166"/>
        <v>0.21008013158653888</v>
      </c>
      <c r="N3582" s="16">
        <f>[1]!s_fa_roe(A3582,"20251231")</f>
        <v>18.886600000000001</v>
      </c>
      <c r="O3582" s="16">
        <f>[1]!s_stmnote_rdexp(A3582,"20251231",1,10000)</f>
        <v>1949.8105929999999</v>
      </c>
      <c r="P3582" s="20">
        <f t="shared" si="167"/>
        <v>5.6469420025075247E-2</v>
      </c>
      <c r="Q3582" s="16">
        <f>[1]!s_margin_tradingbalance(A3582,"",10000)</f>
        <v>547.39869999999996</v>
      </c>
      <c r="R3582" s="16">
        <f>[1]!s_margin_seclendingbalance(A3582,"",10000)</f>
        <v>0</v>
      </c>
      <c r="S3582" s="17">
        <f>[1]!s_val_ev(A3582,"",100000000)</f>
        <v>16.805647137600001</v>
      </c>
      <c r="T3582" s="17">
        <f>[1]!share_freesharesmv(A3582,"",100000000)</f>
        <v>4.8327726024000004</v>
      </c>
      <c r="U3582" s="17">
        <f>[1]!s_dq_amount_btin(A3582,E3582,100000000)</f>
        <v>0.10895335</v>
      </c>
      <c r="V3582" s="17">
        <f>[1]!s_dq_turn(A3582,E3582)</f>
        <v>2.0921192085389477</v>
      </c>
      <c r="W3582" s="2">
        <f>[1]!s_pq_amount(A3582,"20260101","",100000000)</f>
        <v>33.67399391</v>
      </c>
      <c r="X3582" s="2">
        <f>[1]!s_pq_avgamount(A3582,"20260101","",100000000)</f>
        <v>0.4106584623170732</v>
      </c>
      <c r="Y3582" s="17">
        <f>[1]!s_ipo_dilutedpe(A3582)</f>
        <v>13.99</v>
      </c>
      <c r="Z3582" s="12">
        <f>[1]!s_ipo_collection_total(A3582,100000000)</f>
        <v>1.4275765152000002</v>
      </c>
      <c r="AA3582" s="2">
        <f>[1]!s_val_pe_ttm(A3582,E3582)</f>
        <v>19.522720336914063</v>
      </c>
      <c r="AB3582" s="5">
        <f>[1]!s_info_zjtxornot1(A3582,"")</f>
        <v>1</v>
      </c>
      <c r="AC3582" s="22" t="str">
        <f>[1]!s_info_nature1(A3582,"")</f>
        <v>民营企业</v>
      </c>
      <c r="AD3582" s="6" t="str">
        <f>[1]!s_info_city(A3582)</f>
        <v>绍兴市</v>
      </c>
      <c r="AE3582" s="6" t="str">
        <f>[1]!s_info_province(A3582)</f>
        <v>浙江省</v>
      </c>
      <c r="AF3582">
        <v>120.582112</v>
      </c>
      <c r="AG3582">
        <v>29.997116999999999</v>
      </c>
    </row>
    <row r="3583" spans="1:33" x14ac:dyDescent="0.3">
      <c r="A3583" s="12" t="s">
        <v>7602</v>
      </c>
      <c r="B3583" s="12" t="s">
        <v>7603</v>
      </c>
      <c r="C3583" s="16" t="str">
        <f>[1]!s_info_mkt(A3583)</f>
        <v>主板</v>
      </c>
      <c r="D3583" s="16" t="str">
        <f>[1]!s_ipo_listeddate(A3583)</f>
        <v>2022-12-12</v>
      </c>
      <c r="E3583" s="16" t="str">
        <f>[1]!lastradeday_s("000002","")</f>
        <v>2026-06-22</v>
      </c>
      <c r="F3583" s="16" t="str">
        <f>[1]!s_info_industry_csrc2023(A3583,"",3)</f>
        <v>专用设备制造业</v>
      </c>
      <c r="G3583" s="16" t="str">
        <f>[1]!s_info_industry_csrc2023(A3583,"",1)</f>
        <v>制造业</v>
      </c>
      <c r="H3583" s="16">
        <f>[1]!s_is(A3583,83,"FY","YTD","20251231",1,"",100000000)</f>
        <v>9.5586994179999998</v>
      </c>
      <c r="I3583" s="16">
        <f>[1]!s_is(A3583,83,"FY","YTD","20241231",1,"",100000000)</f>
        <v>4.3447417842</v>
      </c>
      <c r="J3583" s="16">
        <f t="shared" si="165"/>
        <v>1.2000615670097985</v>
      </c>
      <c r="K3583" s="16">
        <f>[1]!s_is(A3583,61,"FY","YTD","20251231",1,"",100000000)</f>
        <v>0.40856038899999997</v>
      </c>
      <c r="L3583" s="16">
        <f>[1]!s_is(A3583,61,"FY","YTD","20241231",1,"",100000000)</f>
        <v>0.3428789921</v>
      </c>
      <c r="M3583" s="16">
        <f t="shared" si="166"/>
        <v>0.1915585335156495</v>
      </c>
      <c r="N3583" s="16">
        <f>[1]!s_fa_roe(A3583,"20251231")</f>
        <v>2.1709000000000001</v>
      </c>
      <c r="O3583" s="16">
        <f>[1]!s_stmnote_rdexp(A3583,"20251231",1,10000)</f>
        <v>3008.0408299999999</v>
      </c>
      <c r="P3583" s="20">
        <f t="shared" si="167"/>
        <v>3.1469143431119451E-2</v>
      </c>
      <c r="Q3583" s="16">
        <f>[1]!s_margin_tradingbalance(A3583,"",10000)</f>
        <v>0</v>
      </c>
      <c r="R3583" s="16">
        <f>[1]!s_margin_seclendingbalance(A3583,"",10000)</f>
        <v>0</v>
      </c>
      <c r="S3583" s="17">
        <f>[1]!s_val_ev(A3583,"",100000000)</f>
        <v>62.431950559999997</v>
      </c>
      <c r="T3583" s="17">
        <f>[1]!share_freesharesmv(A3583,"",100000000)</f>
        <v>15.617350560000002</v>
      </c>
      <c r="U3583" s="17">
        <f>[1]!s_dq_amount_btin(A3583,E3583,100000000)</f>
        <v>1.6906989100000001</v>
      </c>
      <c r="V3583" s="17">
        <f>[1]!s_dq_turn(A3583,E3583)</f>
        <v>5.0644778820874405</v>
      </c>
      <c r="W3583" s="2">
        <f>[1]!s_pq_amount(A3583,"20260101","",100000000)</f>
        <v>117.37308948</v>
      </c>
      <c r="X3583" s="2">
        <f>[1]!s_pq_avgamount(A3583,"20260101","",100000000)</f>
        <v>1.0670280861818182</v>
      </c>
      <c r="Y3583" s="17">
        <f>[1]!s_ipo_dilutedpe(A3583)</f>
        <v>22.99</v>
      </c>
      <c r="Z3583" s="12">
        <f>[1]!s_ipo_collection_total(A3583,100000000)</f>
        <v>10.938744</v>
      </c>
      <c r="AA3583" s="2">
        <f>[1]!s_val_pe_ttm(A3583,E3583)</f>
        <v>200.78004455566406</v>
      </c>
      <c r="AB3583" s="5">
        <f>[1]!s_info_zjtxornot1(A3583,"")</f>
        <v>1</v>
      </c>
      <c r="AC3583" s="22" t="str">
        <f>[1]!s_info_nature1(A3583,"")</f>
        <v>民营企业</v>
      </c>
      <c r="AD3583" s="6" t="str">
        <f>[1]!s_info_city(A3583)</f>
        <v>九江市</v>
      </c>
      <c r="AE3583" s="6" t="str">
        <f>[1]!s_info_province(A3583)</f>
        <v>江西省</v>
      </c>
      <c r="AF3583">
        <v>115.992811</v>
      </c>
      <c r="AG3583">
        <v>29.712033999999999</v>
      </c>
    </row>
    <row r="3584" spans="1:33" x14ac:dyDescent="0.3">
      <c r="A3584" s="12" t="s">
        <v>7604</v>
      </c>
      <c r="B3584" s="12" t="s">
        <v>7605</v>
      </c>
      <c r="C3584" s="16" t="str">
        <f>[1]!s_info_mkt(A3584)</f>
        <v>创业板</v>
      </c>
      <c r="D3584" s="16" t="str">
        <f>[1]!s_ipo_listeddate(A3584)</f>
        <v>2017-11-10</v>
      </c>
      <c r="E3584" s="16" t="str">
        <f>[1]!lastradeday_s("000002","")</f>
        <v>2026-06-22</v>
      </c>
      <c r="F3584" s="16" t="str">
        <f>[1]!s_info_industry_csrc2023(A3584,"",3)</f>
        <v>其他制造业</v>
      </c>
      <c r="G3584" s="16" t="str">
        <f>[1]!s_info_industry_csrc2023(A3584,"",1)</f>
        <v>制造业</v>
      </c>
      <c r="H3584" s="16">
        <f>[1]!s_is(A3584,83,"FY","YTD","20251231",1,"",100000000)</f>
        <v>4.4714843838</v>
      </c>
      <c r="I3584" s="16">
        <f>[1]!s_is(A3584,83,"FY","YTD","20241231",1,"",100000000)</f>
        <v>4.4508133097</v>
      </c>
      <c r="J3584" s="16">
        <f t="shared" si="165"/>
        <v>4.6443363631878398E-3</v>
      </c>
      <c r="K3584" s="16">
        <f>[1]!s_is(A3584,61,"FY","YTD","20251231",1,"",100000000)</f>
        <v>0.82482957620000008</v>
      </c>
      <c r="L3584" s="16">
        <f>[1]!s_is(A3584,61,"FY","YTD","20241231",1,"",100000000)</f>
        <v>0.79182688719999994</v>
      </c>
      <c r="M3584" s="16">
        <f t="shared" si="166"/>
        <v>4.1679171967375125E-2</v>
      </c>
      <c r="N3584" s="16">
        <f>[1]!s_fa_roe(A3584,"20251231")</f>
        <v>12.629799999999999</v>
      </c>
      <c r="O3584" s="16">
        <f>[1]!s_stmnote_rdexp(A3584,"20251231",1,10000)</f>
        <v>4280.6359090000005</v>
      </c>
      <c r="P3584" s="20">
        <f t="shared" si="167"/>
        <v>9.5731876522001602E-2</v>
      </c>
      <c r="Q3584" s="16">
        <f>[1]!s_margin_tradingbalance(A3584,"",10000)</f>
        <v>16378.731400000001</v>
      </c>
      <c r="R3584" s="16">
        <f>[1]!s_margin_seclendingbalance(A3584,"",10000)</f>
        <v>20.674700000000001</v>
      </c>
      <c r="S3584" s="17">
        <f>[1]!s_val_ev(A3584,"",100000000)</f>
        <v>64.705665023999998</v>
      </c>
      <c r="T3584" s="17">
        <f>[1]!share_freesharesmv(A3584,"",100000000)</f>
        <v>22.094990544200002</v>
      </c>
      <c r="U3584" s="17">
        <f>[1]!s_dq_amount_btin(A3584,E3584,100000000)</f>
        <v>0.82686820999999999</v>
      </c>
      <c r="V3584" s="17">
        <f>[1]!s_dq_turn(A3584,E3584)</f>
        <v>1.3104191815129314</v>
      </c>
      <c r="W3584" s="2">
        <f>[1]!s_pq_amount(A3584,"20260101","",100000000)</f>
        <v>187.50320278000001</v>
      </c>
      <c r="X3584" s="2">
        <f>[1]!s_pq_avgamount(A3584,"20260101","",100000000)</f>
        <v>1.7045745707272726</v>
      </c>
      <c r="Y3584" s="17">
        <f>[1]!s_ipo_dilutedpe(A3584)</f>
        <v>22.99</v>
      </c>
      <c r="Z3584" s="12">
        <f>[1]!s_ipo_collection_total(A3584,100000000)</f>
        <v>1.798</v>
      </c>
      <c r="AA3584" s="2">
        <f>[1]!s_val_pe_ttm(A3584,E3584)</f>
        <v>78.967330932617188</v>
      </c>
      <c r="AB3584" s="5">
        <f>[1]!s_info_zjtxornot1(A3584,"")</f>
        <v>1</v>
      </c>
      <c r="AC3584" s="22" t="str">
        <f>[1]!s_info_nature1(A3584,"")</f>
        <v>地方国有企业</v>
      </c>
      <c r="AD3584" s="6" t="str">
        <f>[1]!s_info_city(A3584)</f>
        <v>新余市</v>
      </c>
      <c r="AE3584" s="6" t="str">
        <f>[1]!s_info_province(A3584)</f>
        <v>江西省</v>
      </c>
      <c r="AF3584">
        <v>114.930835</v>
      </c>
      <c r="AG3584">
        <v>27.810834</v>
      </c>
    </row>
    <row r="3585" spans="1:33" x14ac:dyDescent="0.3">
      <c r="A3585" s="12" t="s">
        <v>7606</v>
      </c>
      <c r="B3585" s="12" t="s">
        <v>7607</v>
      </c>
      <c r="C3585" s="16" t="str">
        <f>[1]!s_info_mkt(A3585)</f>
        <v>主板</v>
      </c>
      <c r="D3585" s="16" t="str">
        <f>[1]!s_ipo_listeddate(A3585)</f>
        <v>2011-05-27</v>
      </c>
      <c r="E3585" s="16" t="str">
        <f>[1]!lastradeday_s("000002","")</f>
        <v>2026-06-22</v>
      </c>
      <c r="F3585" s="16" t="str">
        <f>[1]!s_info_industry_csrc2023(A3585,"",3)</f>
        <v>计算机、通信和其他电子设备制造业</v>
      </c>
      <c r="G3585" s="16" t="str">
        <f>[1]!s_info_industry_csrc2023(A3585,"",1)</f>
        <v>制造业</v>
      </c>
      <c r="H3585" s="16">
        <f>[1]!s_is(A3585,83,"FY","YTD","20251231",1,"",100000000)</f>
        <v>60.090022160600007</v>
      </c>
      <c r="I3585" s="16">
        <f>[1]!s_is(A3585,83,"FY","YTD","20241231",1,"",100000000)</f>
        <v>61.421288596300002</v>
      </c>
      <c r="J3585" s="16">
        <f t="shared" si="165"/>
        <v>-2.1674348847513292E-2</v>
      </c>
      <c r="K3585" s="16">
        <f>[1]!s_is(A3585,61,"FY","YTD","20251231",1,"",100000000)</f>
        <v>-2.5780408346999999</v>
      </c>
      <c r="L3585" s="16">
        <f>[1]!s_is(A3585,61,"FY","YTD","20241231",1,"",100000000)</f>
        <v>-34.846157338600001</v>
      </c>
      <c r="M3585" s="16">
        <f t="shared" si="166"/>
        <v>0.92601649560239363</v>
      </c>
      <c r="N3585" s="16">
        <f>[1]!s_fa_roe(A3585,"20251231")</f>
        <v>-11.5321</v>
      </c>
      <c r="O3585" s="16">
        <f>[1]!s_stmnote_rdexp(A3585,"20251231",1,10000)</f>
        <v>99895.627235000007</v>
      </c>
      <c r="P3585" s="20">
        <f t="shared" si="167"/>
        <v>0.16624328572889069</v>
      </c>
      <c r="Q3585" s="16">
        <f>[1]!s_margin_tradingbalance(A3585,"",10000)</f>
        <v>54804.489699999998</v>
      </c>
      <c r="R3585" s="16">
        <f>[1]!s_margin_seclendingbalance(A3585,"",10000)</f>
        <v>490.07100000000003</v>
      </c>
      <c r="S3585" s="17">
        <f>[1]!s_val_ev(A3585,"",100000000)</f>
        <v>157.3105764565</v>
      </c>
      <c r="T3585" s="17">
        <f>[1]!share_freesharesmv(A3585,"",100000000)</f>
        <v>94.016476666000003</v>
      </c>
      <c r="U3585" s="17">
        <f>[1]!s_dq_amount_btin(A3585,E3585,100000000)</f>
        <v>2.75964674</v>
      </c>
      <c r="V3585" s="17">
        <f>[1]!s_dq_turn(A3585,E3585)</f>
        <v>2.5118103146529753</v>
      </c>
      <c r="W3585" s="2">
        <f>[1]!s_pq_amount(A3585,"20260101","",100000000)</f>
        <v>391.13099065</v>
      </c>
      <c r="X3585" s="2">
        <f>[1]!s_pq_avgamount(A3585,"20260101","",100000000)</f>
        <v>3.5557362786363638</v>
      </c>
      <c r="Y3585" s="17">
        <f>[1]!s_ipo_dilutedpe(A3585)</f>
        <v>52.37</v>
      </c>
      <c r="Z3585" s="12">
        <f>[1]!s_ipo_collection_total(A3585,100000000)</f>
        <v>13.93</v>
      </c>
      <c r="AA3585" s="2">
        <f>[1]!s_val_pe_ttm(A3585,E3585)</f>
        <v>-49.780609130859375</v>
      </c>
      <c r="AB3585" s="5">
        <f>[1]!s_info_zjtxornot1(A3585,"")</f>
        <v>1</v>
      </c>
      <c r="AC3585" s="22" t="str">
        <f>[1]!s_info_nature1(A3585,"")</f>
        <v>民营企业</v>
      </c>
      <c r="AD3585" s="6" t="str">
        <f>[1]!s_info_city(A3585)</f>
        <v>深圳市</v>
      </c>
      <c r="AE3585" s="6" t="str">
        <f>[1]!s_info_province(A3585)</f>
        <v>广东省</v>
      </c>
      <c r="AF3585">
        <v>114.085947</v>
      </c>
      <c r="AG3585">
        <v>22.547000000000001</v>
      </c>
    </row>
    <row r="3586" spans="1:33" x14ac:dyDescent="0.3">
      <c r="A3586" s="12" t="s">
        <v>7608</v>
      </c>
      <c r="B3586" s="12" t="s">
        <v>7609</v>
      </c>
      <c r="C3586" s="16" t="str">
        <f>[1]!s_info_mkt(A3586)</f>
        <v>主板</v>
      </c>
      <c r="D3586" s="16" t="str">
        <f>[1]!s_ipo_listeddate(A3586)</f>
        <v>1997-06-11</v>
      </c>
      <c r="E3586" s="16" t="str">
        <f>[1]!lastradeday_s("000002","")</f>
        <v>2026-06-22</v>
      </c>
      <c r="F3586" s="16" t="str">
        <f>[1]!s_info_industry_csrc2023(A3586,"",3)</f>
        <v>畜牧业</v>
      </c>
      <c r="G3586" s="16" t="str">
        <f>[1]!s_info_industry_csrc2023(A3586,"",1)</f>
        <v>农、林、牧、渔业</v>
      </c>
      <c r="H3586" s="16">
        <f>[1]!s_is(A3586,83,"FY","YTD","20251231",1,"",100000000)</f>
        <v>33.768625892700001</v>
      </c>
      <c r="I3586" s="16">
        <f>[1]!s_is(A3586,83,"FY","YTD","20241231",1,"",100000000)</f>
        <v>33.3236052026</v>
      </c>
      <c r="J3586" s="16">
        <f t="shared" si="165"/>
        <v>1.3354518137949745E-2</v>
      </c>
      <c r="K3586" s="16">
        <f>[1]!s_is(A3586,61,"FY","YTD","20251231",1,"",100000000)</f>
        <v>1.5377215706</v>
      </c>
      <c r="L3586" s="16">
        <f>[1]!s_is(A3586,61,"FY","YTD","20241231",1,"",100000000)</f>
        <v>2.4175521125000001</v>
      </c>
      <c r="M3586" s="16">
        <f t="shared" si="166"/>
        <v>-0.36393446798967399</v>
      </c>
      <c r="N3586" s="16">
        <f>[1]!s_fa_roe(A3586,"20251231")</f>
        <v>3.5794999999999999</v>
      </c>
      <c r="O3586" s="16">
        <f>[1]!s_stmnote_rdexp(A3586,"20251231",1,10000)</f>
        <v>750.96319699999992</v>
      </c>
      <c r="P3586" s="20">
        <f t="shared" si="167"/>
        <v>2.223848845334097E-3</v>
      </c>
      <c r="Q3586" s="16">
        <f>[1]!s_margin_tradingbalance(A3586,"",10000)</f>
        <v>57448.7327</v>
      </c>
      <c r="R3586" s="16">
        <f>[1]!s_margin_seclendingbalance(A3586,"",10000)</f>
        <v>84.181299999999993</v>
      </c>
      <c r="S3586" s="17">
        <f>[1]!s_val_ev(A3586,"",100000000)</f>
        <v>57.690830257799995</v>
      </c>
      <c r="T3586" s="17">
        <f>[1]!share_freesharesmv(A3586,"",100000000)</f>
        <v>45.298666249499995</v>
      </c>
      <c r="U3586" s="17">
        <f>[1]!s_dq_amount_btin(A3586,E3586,100000000)</f>
        <v>1.0078175300000001</v>
      </c>
      <c r="V3586" s="17">
        <f>[1]!s_dq_turn(A3586,E3586)</f>
        <v>1.7759463112995837</v>
      </c>
      <c r="W3586" s="2">
        <f>[1]!s_pq_amount(A3586,"20260101","",100000000)</f>
        <v>267.47601366999999</v>
      </c>
      <c r="X3586" s="2">
        <f>[1]!s_pq_avgamount(A3586,"20260101","",100000000)</f>
        <v>2.4316001242727272</v>
      </c>
      <c r="Y3586" s="17">
        <f>[1]!s_ipo_dilutedpe(A3586)</f>
        <v>0</v>
      </c>
      <c r="Z3586" s="12">
        <f>[1]!s_ipo_collection_total(A3586,100000000)</f>
        <v>1.9575</v>
      </c>
      <c r="AA3586" s="2">
        <f>[1]!s_val_pe_ttm(A3586,E3586)</f>
        <v>-284.397705078125</v>
      </c>
      <c r="AB3586" s="5">
        <f>[1]!s_info_zjtxornot1(A3586,"")</f>
        <v>0</v>
      </c>
      <c r="AC3586" s="22" t="str">
        <f>[1]!s_info_nature1(A3586,"")</f>
        <v>民营企业</v>
      </c>
      <c r="AD3586" s="6" t="str">
        <f>[1]!s_info_city(A3586)</f>
        <v>海口市</v>
      </c>
      <c r="AE3586" s="6" t="str">
        <f>[1]!s_info_province(A3586)</f>
        <v>海南省</v>
      </c>
      <c r="AF3586">
        <v>110.33119000000001</v>
      </c>
      <c r="AG3586">
        <v>20.031970999999999</v>
      </c>
    </row>
    <row r="3587" spans="1:33" x14ac:dyDescent="0.3">
      <c r="A3587" s="12" t="s">
        <v>7610</v>
      </c>
      <c r="B3587" s="12" t="s">
        <v>7611</v>
      </c>
      <c r="C3587" s="16" t="str">
        <f>[1]!s_info_mkt(A3587)</f>
        <v>科创板</v>
      </c>
      <c r="D3587" s="16" t="str">
        <f>[1]!s_ipo_listeddate(A3587)</f>
        <v>2023-06-09</v>
      </c>
      <c r="E3587" s="16" t="str">
        <f>[1]!lastradeday_s("000002","")</f>
        <v>2026-06-22</v>
      </c>
      <c r="F3587" s="16" t="str">
        <f>[1]!s_info_industry_csrc2023(A3587,"",3)</f>
        <v>电气机械和器材制造业</v>
      </c>
      <c r="G3587" s="16" t="str">
        <f>[1]!s_info_industry_csrc2023(A3587,"",1)</f>
        <v>制造业</v>
      </c>
      <c r="H3587" s="16">
        <f>[1]!s_is(A3587,83,"FY","YTD","20251231",1,"",100000000)</f>
        <v>402.55735859239996</v>
      </c>
      <c r="I3587" s="16">
        <f>[1]!s_is(A3587,83,"FY","YTD","20241231",1,"",100000000)</f>
        <v>461.65009326629996</v>
      </c>
      <c r="J3587" s="16">
        <f t="shared" ref="J3587:J3650" si="168">H3587/I3587-1</f>
        <v>-0.1280032984631343</v>
      </c>
      <c r="K3587" s="16">
        <f>[1]!s_is(A3587,61,"FY","YTD","20251231",1,"",100000000)</f>
        <v>10.157714174700001</v>
      </c>
      <c r="L3587" s="16">
        <f>[1]!s_is(A3587,61,"FY","YTD","20241231",1,"",100000000)</f>
        <v>22.473501764899996</v>
      </c>
      <c r="M3587" s="16">
        <f t="shared" ref="M3587:M3650" si="169">(K3587-L3587)/ABS(L3587)</f>
        <v>-0.54801373275237775</v>
      </c>
      <c r="N3587" s="16">
        <f>[1]!s_fa_roe(A3587,"20251231")</f>
        <v>4.3882000000000003</v>
      </c>
      <c r="O3587" s="16">
        <f>[1]!s_stmnote_rdexp(A3587,"20251231",1,10000)</f>
        <v>65064.968825999997</v>
      </c>
      <c r="P3587" s="20">
        <f t="shared" ref="P3587:P3650" si="170">O3587/H3587/10000</f>
        <v>1.6162906337995928E-2</v>
      </c>
      <c r="Q3587" s="16">
        <f>[1]!s_margin_tradingbalance(A3587,"",10000)</f>
        <v>103871.6336</v>
      </c>
      <c r="R3587" s="16">
        <f>[1]!s_margin_seclendingbalance(A3587,"",10000)</f>
        <v>233.82130000000001</v>
      </c>
      <c r="S3587" s="17">
        <f>[1]!s_val_ev(A3587,"",100000000)</f>
        <v>420.78268293600007</v>
      </c>
      <c r="T3587" s="17">
        <f>[1]!share_freesharesmv(A3587,"",100000000)</f>
        <v>155.65408216050002</v>
      </c>
      <c r="U3587" s="17">
        <f>[1]!s_dq_amount_btin(A3587,E3587,100000000)</f>
        <v>7.1566712600000004</v>
      </c>
      <c r="V3587" s="17">
        <f>[1]!s_dq_turn(A3587,E3587)</f>
        <v>1.7456496331426301</v>
      </c>
      <c r="W3587" s="2">
        <f>[1]!s_pq_amount(A3587,"20260101","",100000000)</f>
        <v>1157.4682598700001</v>
      </c>
      <c r="X3587" s="2">
        <f>[1]!s_pq_avgamount(A3587,"20260101","",100000000)</f>
        <v>10.522438726090909</v>
      </c>
      <c r="Y3587" s="17">
        <f>[1]!s_ipo_dilutedpe(A3587)</f>
        <v>19.86</v>
      </c>
      <c r="Z3587" s="12">
        <f>[1]!s_ipo_collection_total(A3587,100000000)</f>
        <v>69.066122964000002</v>
      </c>
      <c r="AA3587" s="2">
        <f>[1]!s_val_pe_ttm(A3587,E3587)</f>
        <v>28.279769897460938</v>
      </c>
      <c r="AB3587" s="5">
        <f>[1]!s_info_zjtxornot1(A3587,"")</f>
        <v>0</v>
      </c>
      <c r="AC3587" s="22" t="str">
        <f>[1]!s_info_nature1(A3587,"")</f>
        <v>外资企业</v>
      </c>
      <c r="AD3587" s="6" t="str">
        <f>[1]!s_info_city(A3587)</f>
        <v>苏州市</v>
      </c>
      <c r="AE3587" s="6" t="str">
        <f>[1]!s_info_province(A3587)</f>
        <v>江苏省</v>
      </c>
      <c r="AF3587">
        <v>120.619585</v>
      </c>
      <c r="AG3587">
        <v>31.299378999999998</v>
      </c>
    </row>
    <row r="3588" spans="1:33" x14ac:dyDescent="0.3">
      <c r="A3588" s="12" t="s">
        <v>7612</v>
      </c>
      <c r="B3588" s="12" t="s">
        <v>7613</v>
      </c>
      <c r="C3588" s="16" t="str">
        <f>[1]!s_info_mkt(A3588)</f>
        <v>创业板</v>
      </c>
      <c r="D3588" s="16" t="str">
        <f>[1]!s_ipo_listeddate(A3588)</f>
        <v>2012-06-13</v>
      </c>
      <c r="E3588" s="16" t="str">
        <f>[1]!lastradeday_s("000002","")</f>
        <v>2026-06-22</v>
      </c>
      <c r="F3588" s="16" t="str">
        <f>[1]!s_info_industry_csrc2023(A3588,"",3)</f>
        <v>专用设备制造业</v>
      </c>
      <c r="G3588" s="16" t="str">
        <f>[1]!s_info_industry_csrc2023(A3588,"",1)</f>
        <v>制造业</v>
      </c>
      <c r="H3588" s="16">
        <f>[1]!s_is(A3588,83,"FY","YTD","20251231",1,"",100000000)</f>
        <v>9.6306351911999997</v>
      </c>
      <c r="I3588" s="16">
        <f>[1]!s_is(A3588,83,"FY","YTD","20241231",1,"",100000000)</f>
        <v>9.8451876253999995</v>
      </c>
      <c r="J3588" s="16">
        <f t="shared" si="168"/>
        <v>-2.1792620147377151E-2</v>
      </c>
      <c r="K3588" s="16">
        <f>[1]!s_is(A3588,61,"FY","YTD","20251231",1,"",100000000)</f>
        <v>1.3488603778000001</v>
      </c>
      <c r="L3588" s="16">
        <f>[1]!s_is(A3588,61,"FY","YTD","20241231",1,"",100000000)</f>
        <v>-1.0556536723000001</v>
      </c>
      <c r="M3588" s="16">
        <f t="shared" si="169"/>
        <v>2.2777489561147242</v>
      </c>
      <c r="N3588" s="16">
        <f>[1]!s_fa_roe(A3588,"20251231")</f>
        <v>4.8311000000000002</v>
      </c>
      <c r="O3588" s="16">
        <f>[1]!s_stmnote_rdexp(A3588,"20251231",1,10000)</f>
        <v>5313.3529680000001</v>
      </c>
      <c r="P3588" s="20">
        <f t="shared" si="170"/>
        <v>5.5171365777151232E-2</v>
      </c>
      <c r="Q3588" s="16">
        <f>[1]!s_margin_tradingbalance(A3588,"",10000)</f>
        <v>37542.619700000003</v>
      </c>
      <c r="R3588" s="16">
        <f>[1]!s_margin_seclendingbalance(A3588,"",10000)</f>
        <v>22.267800000000001</v>
      </c>
      <c r="S3588" s="17">
        <f>[1]!s_val_ev(A3588,"",100000000)</f>
        <v>43.450968529200004</v>
      </c>
      <c r="T3588" s="17">
        <f>[1]!share_freesharesmv(A3588,"",100000000)</f>
        <v>34.737900589799999</v>
      </c>
      <c r="U3588" s="17">
        <f>[1]!s_dq_amount_btin(A3588,E3588,100000000)</f>
        <v>0.50891021000000003</v>
      </c>
      <c r="V3588" s="17">
        <f>[1]!s_dq_turn(A3588,E3588)</f>
        <v>1.1817672233698249</v>
      </c>
      <c r="W3588" s="2">
        <f>[1]!s_pq_amount(A3588,"20260101","",100000000)</f>
        <v>59.706302659999999</v>
      </c>
      <c r="X3588" s="2">
        <f>[1]!s_pq_avgamount(A3588,"20260101","",100000000)</f>
        <v>0.54278456963636357</v>
      </c>
      <c r="Y3588" s="17">
        <f>[1]!s_ipo_dilutedpe(A3588)</f>
        <v>45.96</v>
      </c>
      <c r="Z3588" s="12">
        <f>[1]!s_ipo_collection_total(A3588,100000000)</f>
        <v>3.7816999999999998</v>
      </c>
      <c r="AA3588" s="2">
        <f>[1]!s_val_pe_ttm(A3588,E3588)</f>
        <v>24.244937896728516</v>
      </c>
      <c r="AB3588" s="5">
        <f>[1]!s_info_zjtxornot1(A3588,"")</f>
        <v>0</v>
      </c>
      <c r="AC3588" s="22" t="str">
        <f>[1]!s_info_nature1(A3588,"")</f>
        <v>公众企业</v>
      </c>
      <c r="AD3588" s="6" t="str">
        <f>[1]!s_info_city(A3588)</f>
        <v>上海市</v>
      </c>
      <c r="AE3588" s="6" t="str">
        <f>[1]!s_info_province(A3588)</f>
        <v>上海</v>
      </c>
      <c r="AF3588">
        <v>121.472644</v>
      </c>
      <c r="AG3588">
        <v>31.231705999999999</v>
      </c>
    </row>
    <row r="3589" spans="1:33" x14ac:dyDescent="0.3">
      <c r="A3589" s="12" t="s">
        <v>7614</v>
      </c>
      <c r="B3589" s="12" t="s">
        <v>7615</v>
      </c>
      <c r="C3589" s="16" t="str">
        <f>[1]!s_info_mkt(A3589)</f>
        <v>主板</v>
      </c>
      <c r="D3589" s="16" t="str">
        <f>[1]!s_ipo_listeddate(A3589)</f>
        <v>2001-01-18</v>
      </c>
      <c r="E3589" s="16" t="str">
        <f>[1]!lastradeday_s("000002","")</f>
        <v>2026-06-22</v>
      </c>
      <c r="F3589" s="16" t="str">
        <f>[1]!s_info_industry_csrc2023(A3589,"",3)</f>
        <v>计算机、通信和其他电子设备制造业</v>
      </c>
      <c r="G3589" s="16" t="str">
        <f>[1]!s_info_industry_csrc2023(A3589,"",1)</f>
        <v>制造业</v>
      </c>
      <c r="H3589" s="16">
        <f>[1]!s_is(A3589,83,"FY","YTD","20251231",1,"",100000000)</f>
        <v>32.0063487444</v>
      </c>
      <c r="I3589" s="16">
        <f>[1]!s_is(A3589,83,"FY","YTD","20241231",1,"",100000000)</f>
        <v>30.710942749099999</v>
      </c>
      <c r="J3589" s="16">
        <f t="shared" si="168"/>
        <v>4.218060011648328E-2</v>
      </c>
      <c r="K3589" s="16">
        <f>[1]!s_is(A3589,61,"FY","YTD","20251231",1,"",100000000)</f>
        <v>-1.6517598076</v>
      </c>
      <c r="L3589" s="16">
        <f>[1]!s_is(A3589,61,"FY","YTD","20241231",1,"",100000000)</f>
        <v>0.88723010269999991</v>
      </c>
      <c r="M3589" s="16">
        <f t="shared" si="169"/>
        <v>-2.8617039734939103</v>
      </c>
      <c r="N3589" s="16">
        <f>[1]!s_fa_roe(A3589,"20251231")</f>
        <v>-2.0945999999999998</v>
      </c>
      <c r="O3589" s="16">
        <f>[1]!s_stmnote_rdexp(A3589,"20251231",1,10000)</f>
        <v>22733.763984000001</v>
      </c>
      <c r="P3589" s="20">
        <f t="shared" si="170"/>
        <v>7.1028920435598331E-2</v>
      </c>
      <c r="Q3589" s="16">
        <f>[1]!s_margin_tradingbalance(A3589,"",10000)</f>
        <v>230382.61900000001</v>
      </c>
      <c r="R3589" s="16">
        <f>[1]!s_margin_seclendingbalance(A3589,"",10000)</f>
        <v>1265.8800000000001</v>
      </c>
      <c r="S3589" s="17">
        <f>[1]!s_val_ev(A3589,"",100000000)</f>
        <v>425.04149975360002</v>
      </c>
      <c r="T3589" s="17">
        <f>[1]!share_freesharesmv(A3589,"",100000000)</f>
        <v>344.72279579779996</v>
      </c>
      <c r="U3589" s="17">
        <f>[1]!s_dq_amount_btin(A3589,E3589,100000000)</f>
        <v>61.165364609999997</v>
      </c>
      <c r="V3589" s="17">
        <f>[1]!s_dq_turn(A3589,E3589)</f>
        <v>14.652769101912266</v>
      </c>
      <c r="W3589" s="2">
        <f>[1]!s_pq_amount(A3589,"20260101","",100000000)</f>
        <v>3901.6906626700002</v>
      </c>
      <c r="X3589" s="2">
        <f>[1]!s_pq_avgamount(A3589,"20260101","",100000000)</f>
        <v>35.46991511518182</v>
      </c>
      <c r="Y3589" s="17">
        <f>[1]!s_ipo_dilutedpe(A3589)</f>
        <v>45</v>
      </c>
      <c r="Z3589" s="12">
        <f>[1]!s_ipo_collection_total(A3589,100000000)</f>
        <v>3.5960000000000001</v>
      </c>
      <c r="AA3589" s="2">
        <f>[1]!s_val_pe_ttm(A3589,E3589)</f>
        <v>-166.6944580078125</v>
      </c>
      <c r="AB3589" s="5">
        <f>[1]!s_info_zjtxornot1(A3589,"")</f>
        <v>1</v>
      </c>
      <c r="AC3589" s="22" t="str">
        <f>[1]!s_info_nature1(A3589,"")</f>
        <v>民营企业</v>
      </c>
      <c r="AD3589" s="6" t="str">
        <f>[1]!s_info_city(A3589)</f>
        <v>海宁市</v>
      </c>
      <c r="AE3589" s="6" t="str">
        <f>[1]!s_info_province(A3589)</f>
        <v>浙江省</v>
      </c>
      <c r="AF3589">
        <v>120.61872700000001</v>
      </c>
      <c r="AG3589">
        <v>30.442177000000001</v>
      </c>
    </row>
    <row r="3590" spans="1:33" x14ac:dyDescent="0.3">
      <c r="A3590" s="12" t="s">
        <v>7616</v>
      </c>
      <c r="B3590" s="12" t="s">
        <v>7617</v>
      </c>
      <c r="C3590" s="16" t="str">
        <f>[1]!s_info_mkt(A3590)</f>
        <v>主板</v>
      </c>
      <c r="D3590" s="16" t="str">
        <f>[1]!s_ipo_listeddate(A3590)</f>
        <v>2006-09-22</v>
      </c>
      <c r="E3590" s="16" t="str">
        <f>[1]!lastradeday_s("000002","")</f>
        <v>2026-06-22</v>
      </c>
      <c r="F3590" s="16" t="str">
        <f>[1]!s_info_industry_csrc2023(A3590,"",3)</f>
        <v>煤炭开采和洗选业</v>
      </c>
      <c r="G3590" s="16" t="str">
        <f>[1]!s_info_industry_csrc2023(A3590,"",1)</f>
        <v>采矿业</v>
      </c>
      <c r="H3590" s="16">
        <f>[1]!s_is(A3590,83,"FY","YTD","20251231",1,"",100000000)</f>
        <v>278.20028155609998</v>
      </c>
      <c r="I3590" s="16">
        <f>[1]!s_is(A3590,83,"FY","YTD","20241231",1,"",100000000)</f>
        <v>358.5027978663</v>
      </c>
      <c r="J3590" s="16">
        <f t="shared" si="168"/>
        <v>-0.22399411326253593</v>
      </c>
      <c r="K3590" s="16">
        <f>[1]!s_is(A3590,61,"FY","YTD","20251231",1,"",100000000)</f>
        <v>11.151546653499999</v>
      </c>
      <c r="L3590" s="16">
        <f>[1]!s_is(A3590,61,"FY","YTD","20241231",1,"",100000000)</f>
        <v>24.495183111300001</v>
      </c>
      <c r="M3590" s="16">
        <f t="shared" si="169"/>
        <v>-0.54474532389367525</v>
      </c>
      <c r="N3590" s="16">
        <f>[1]!s_fa_roe(A3590,"20251231")</f>
        <v>2.4369000000000001</v>
      </c>
      <c r="O3590" s="16">
        <f>[1]!s_stmnote_rdexp(A3590,"20251231",1,10000)</f>
        <v>114085.462019</v>
      </c>
      <c r="P3590" s="20">
        <f t="shared" si="170"/>
        <v>4.1008392004806181E-2</v>
      </c>
      <c r="Q3590" s="16">
        <f>[1]!s_margin_tradingbalance(A3590,"",10000)</f>
        <v>53740.222900000001</v>
      </c>
      <c r="R3590" s="16">
        <f>[1]!s_margin_seclendingbalance(A3590,"",10000)</f>
        <v>1028.7816</v>
      </c>
      <c r="S3590" s="17">
        <f>[1]!s_val_ev(A3590,"",100000000)</f>
        <v>510.33440951999995</v>
      </c>
      <c r="T3590" s="17">
        <f>[1]!share_freesharesmv(A3590,"",100000000)</f>
        <v>191.59449457279999</v>
      </c>
      <c r="U3590" s="17">
        <f>[1]!s_dq_amount_btin(A3590,E3590,100000000)</f>
        <v>7.0673634099999996</v>
      </c>
      <c r="V3590" s="17">
        <f>[1]!s_dq_turn(A3590,E3590)</f>
        <v>1.3996477312431881</v>
      </c>
      <c r="W3590" s="2">
        <f>[1]!s_pq_amount(A3590,"20260101","",100000000)</f>
        <v>712.36664713000005</v>
      </c>
      <c r="X3590" s="2">
        <f>[1]!s_pq_avgamount(A3590,"20260101","",100000000)</f>
        <v>6.476060428454546</v>
      </c>
      <c r="Y3590" s="17">
        <f>[1]!s_ipo_dilutedpe(A3590)</f>
        <v>10</v>
      </c>
      <c r="Z3590" s="12">
        <f>[1]!s_ipo_collection_total(A3590,100000000)</f>
        <v>19.8</v>
      </c>
      <c r="AA3590" s="2">
        <f>[1]!s_val_pe_ttm(A3590,E3590)</f>
        <v>43.359928131103516</v>
      </c>
      <c r="AB3590" s="5">
        <f>[1]!s_info_zjtxornot1(A3590,"")</f>
        <v>0</v>
      </c>
      <c r="AC3590" s="22" t="str">
        <f>[1]!s_info_nature1(A3590,"")</f>
        <v>地方国有企业</v>
      </c>
      <c r="AD3590" s="6" t="str">
        <f>[1]!s_info_city(A3590)</f>
        <v>长治市</v>
      </c>
      <c r="AE3590" s="6" t="str">
        <f>[1]!s_info_province(A3590)</f>
        <v>山西省</v>
      </c>
      <c r="AF3590">
        <v>113.113556</v>
      </c>
      <c r="AG3590">
        <v>36.191111999999997</v>
      </c>
    </row>
    <row r="3591" spans="1:33" x14ac:dyDescent="0.3">
      <c r="A3591" s="12" t="s">
        <v>7618</v>
      </c>
      <c r="B3591" s="12" t="s">
        <v>7619</v>
      </c>
      <c r="C3591" s="16" t="str">
        <f>[1]!s_info_mkt(A3591)</f>
        <v>创业板</v>
      </c>
      <c r="D3591" s="16" t="str">
        <f>[1]!s_ipo_listeddate(A3591)</f>
        <v>2021-06-17</v>
      </c>
      <c r="E3591" s="16" t="str">
        <f>[1]!lastradeday_s("000002","")</f>
        <v>2026-06-22</v>
      </c>
      <c r="F3591" s="16" t="str">
        <f>[1]!s_info_industry_csrc2023(A3591,"",3)</f>
        <v>文教、工美、体育和娱乐用品制造业</v>
      </c>
      <c r="G3591" s="16" t="str">
        <f>[1]!s_info_industry_csrc2023(A3591,"",1)</f>
        <v>制造业</v>
      </c>
      <c r="H3591" s="16">
        <f>[1]!s_is(A3591,83,"FY","YTD","20251231",1,"",100000000)</f>
        <v>9.9726375920999999</v>
      </c>
      <c r="I3591" s="16">
        <f>[1]!s_is(A3591,83,"FY","YTD","20241231",1,"",100000000)</f>
        <v>10.174739773300001</v>
      </c>
      <c r="J3591" s="16">
        <f t="shared" si="168"/>
        <v>-1.9863130232612547E-2</v>
      </c>
      <c r="K3591" s="16">
        <f>[1]!s_is(A3591,61,"FY","YTD","20251231",1,"",100000000)</f>
        <v>0.69045913370000001</v>
      </c>
      <c r="L3591" s="16">
        <f>[1]!s_is(A3591,61,"FY","YTD","20241231",1,"",100000000)</f>
        <v>0.84651709829999999</v>
      </c>
      <c r="M3591" s="16">
        <f t="shared" si="169"/>
        <v>-0.18435299761032597</v>
      </c>
      <c r="N3591" s="16">
        <f>[1]!s_fa_roe(A3591,"20251231")</f>
        <v>8.0871999999999993</v>
      </c>
      <c r="O3591" s="16">
        <f>[1]!s_stmnote_rdexp(A3591,"20251231",1,10000)</f>
        <v>4163.1557320000002</v>
      </c>
      <c r="P3591" s="20">
        <f t="shared" si="170"/>
        <v>4.1745783836544072E-2</v>
      </c>
      <c r="Q3591" s="16">
        <f>[1]!s_margin_tradingbalance(A3591,"",10000)</f>
        <v>7518.2515000000003</v>
      </c>
      <c r="R3591" s="16">
        <f>[1]!s_margin_seclendingbalance(A3591,"",10000)</f>
        <v>18.361699999999999</v>
      </c>
      <c r="S3591" s="17">
        <f>[1]!s_val_ev(A3591,"",100000000)</f>
        <v>23.971745955199999</v>
      </c>
      <c r="T3591" s="17">
        <f>[1]!share_freesharesmv(A3591,"",100000000)</f>
        <v>12.342858275199999</v>
      </c>
      <c r="U3591" s="17">
        <f>[1]!s_dq_amount_btin(A3591,E3591,100000000)</f>
        <v>0.40529155</v>
      </c>
      <c r="V3591" s="17">
        <f>[1]!s_dq_turn(A3591,E3591)</f>
        <v>1.8259010954859773</v>
      </c>
      <c r="W3591" s="2">
        <f>[1]!s_pq_amount(A3591,"20260101","",100000000)</f>
        <v>64.824249589999994</v>
      </c>
      <c r="X3591" s="2">
        <f>[1]!s_pq_avgamount(A3591,"20260101","",100000000)</f>
        <v>0.58931135990909089</v>
      </c>
      <c r="Y3591" s="17">
        <f>[1]!s_ipo_dilutedpe(A3591)</f>
        <v>26.76</v>
      </c>
      <c r="Z3591" s="12">
        <f>[1]!s_ipo_collection_total(A3591,100000000)</f>
        <v>3.0813999999999999</v>
      </c>
      <c r="AA3591" s="2">
        <f>[1]!s_val_pe_ttm(A3591,E3591)</f>
        <v>50.858833312988281</v>
      </c>
      <c r="AB3591" s="5">
        <f>[1]!s_info_zjtxornot1(A3591,"")</f>
        <v>0</v>
      </c>
      <c r="AC3591" s="22" t="str">
        <f>[1]!s_info_nature1(A3591,"")</f>
        <v>外资企业</v>
      </c>
      <c r="AD3591" s="6" t="str">
        <f>[1]!s_info_city(A3591)</f>
        <v>广州市</v>
      </c>
      <c r="AE3591" s="6" t="str">
        <f>[1]!s_info_province(A3591)</f>
        <v>广东省</v>
      </c>
      <c r="AF3591">
        <v>113.280637</v>
      </c>
      <c r="AG3591">
        <v>23.125177999999998</v>
      </c>
    </row>
    <row r="3592" spans="1:33" x14ac:dyDescent="0.3">
      <c r="A3592" s="12" t="s">
        <v>7620</v>
      </c>
      <c r="B3592" s="12" t="s">
        <v>7621</v>
      </c>
      <c r="C3592" s="16" t="str">
        <f>[1]!s_info_mkt(A3592)</f>
        <v>主板</v>
      </c>
      <c r="D3592" s="16" t="str">
        <f>[1]!s_ipo_listeddate(A3592)</f>
        <v>2018-03-26</v>
      </c>
      <c r="E3592" s="16" t="str">
        <f>[1]!lastradeday_s("000002","")</f>
        <v>2026-06-22</v>
      </c>
      <c r="F3592" s="16" t="str">
        <f>[1]!s_info_industry_csrc2023(A3592,"",3)</f>
        <v>食品制造业</v>
      </c>
      <c r="G3592" s="16" t="str">
        <f>[1]!s_info_industry_csrc2023(A3592,"",1)</f>
        <v>制造业</v>
      </c>
      <c r="H3592" s="16">
        <f>[1]!s_is(A3592,83,"FY","YTD","20251231",1,"",100000000)</f>
        <v>54.211589206899994</v>
      </c>
      <c r="I3592" s="16">
        <f>[1]!s_is(A3592,83,"FY","YTD","20241231",1,"",100000000)</f>
        <v>53.916872318900005</v>
      </c>
      <c r="J3592" s="16">
        <f t="shared" si="168"/>
        <v>5.4661347241515834E-3</v>
      </c>
      <c r="K3592" s="16">
        <f>[1]!s_is(A3592,61,"FY","YTD","20251231",1,"",100000000)</f>
        <v>0.77017241110000001</v>
      </c>
      <c r="L3592" s="16">
        <f>[1]!s_is(A3592,61,"FY","YTD","20241231",1,"",100000000)</f>
        <v>3.0383147743999999</v>
      </c>
      <c r="M3592" s="16">
        <f t="shared" si="169"/>
        <v>-0.74651329164796887</v>
      </c>
      <c r="N3592" s="16">
        <f>[1]!s_fa_roe(A3592,"20251231")</f>
        <v>1.0152000000000001</v>
      </c>
      <c r="O3592" s="16">
        <f>[1]!s_stmnote_rdexp(A3592,"20251231",1,10000)</f>
        <v>22606.419830999999</v>
      </c>
      <c r="P3592" s="20">
        <f t="shared" si="170"/>
        <v>4.1700345187671933E-2</v>
      </c>
      <c r="Q3592" s="16">
        <f>[1]!s_margin_tradingbalance(A3592,"",10000)</f>
        <v>30197.782899999998</v>
      </c>
      <c r="R3592" s="16">
        <f>[1]!s_margin_seclendingbalance(A3592,"",10000)</f>
        <v>34.620800000000003</v>
      </c>
      <c r="S3592" s="17">
        <f>[1]!s_val_ev(A3592,"",100000000)</f>
        <v>82.005662799999996</v>
      </c>
      <c r="T3592" s="17">
        <f>[1]!share_freesharesmv(A3592,"",100000000)</f>
        <v>30.27534185</v>
      </c>
      <c r="U3592" s="17">
        <f>[1]!s_dq_amount_btin(A3592,E3592,100000000)</f>
        <v>1.1618436400000001</v>
      </c>
      <c r="V3592" s="17">
        <f>[1]!s_dq_turn(A3592,E3592)</f>
        <v>1.4470486055263003</v>
      </c>
      <c r="W3592" s="2">
        <f>[1]!s_pq_amount(A3592,"20260101","",100000000)</f>
        <v>174.86255728</v>
      </c>
      <c r="X3592" s="2">
        <f>[1]!s_pq_avgamount(A3592,"20260101","",100000000)</f>
        <v>1.5896596116363635</v>
      </c>
      <c r="Y3592" s="17">
        <f>[1]!s_ipo_dilutedpe(A3592)</f>
        <v>22.99</v>
      </c>
      <c r="Z3592" s="12">
        <f>[1]!s_ipo_collection_total(A3592,100000000)</f>
        <v>5.5650000000000004</v>
      </c>
      <c r="AA3592" s="2">
        <f>[1]!s_val_pe_ttm(A3592,E3592)</f>
        <v>125.96011352539063</v>
      </c>
      <c r="AB3592" s="5">
        <f>[1]!s_info_zjtxornot1(A3592,"")</f>
        <v>1</v>
      </c>
      <c r="AC3592" s="22" t="str">
        <f>[1]!s_info_nature1(A3592,"")</f>
        <v>地方国有企业</v>
      </c>
      <c r="AD3592" s="6" t="str">
        <f>[1]!s_info_city(A3592)</f>
        <v>长沙市</v>
      </c>
      <c r="AE3592" s="6" t="str">
        <f>[1]!s_info_province(A3592)</f>
        <v>湖南省</v>
      </c>
      <c r="AF3592">
        <v>112.98227900000001</v>
      </c>
      <c r="AG3592">
        <v>28.194089999999999</v>
      </c>
    </row>
    <row r="3593" spans="1:33" x14ac:dyDescent="0.3">
      <c r="A3593" s="12" t="s">
        <v>223</v>
      </c>
      <c r="B3593" s="12" t="s">
        <v>224</v>
      </c>
      <c r="C3593" s="16" t="str">
        <f>[1]!s_info_mkt(A3593)</f>
        <v>北证</v>
      </c>
      <c r="D3593" s="16" t="str">
        <f>[1]!s_ipo_listeddate(A3593)</f>
        <v>2022-12-06</v>
      </c>
      <c r="E3593" s="16" t="str">
        <f>[1]!lastradeday_s("000002","")</f>
        <v>2026-06-22</v>
      </c>
      <c r="F3593" s="16" t="str">
        <f>[1]!s_info_industry_csrc2023(A3593,"",3)</f>
        <v>计算机、通信和其他电子设备制造业</v>
      </c>
      <c r="G3593" s="16" t="str">
        <f>[1]!s_info_industry_csrc2023(A3593,"",1)</f>
        <v>制造业</v>
      </c>
      <c r="H3593" s="16">
        <f>[1]!s_is(A3593,83,"FY","YTD","20251231",1,"",100000000)</f>
        <v>2.0130477361000003</v>
      </c>
      <c r="I3593" s="16">
        <f>[1]!s_is(A3593,83,"FY","YTD","20241231",1,"",100000000)</f>
        <v>2.0008802177000002</v>
      </c>
      <c r="J3593" s="16">
        <f t="shared" si="168"/>
        <v>6.081082861615128E-3</v>
      </c>
      <c r="K3593" s="16">
        <f>[1]!s_is(A3593,61,"FY","YTD","20251231",1,"",100000000)</f>
        <v>0.45220727850000003</v>
      </c>
      <c r="L3593" s="16">
        <f>[1]!s_is(A3593,61,"FY","YTD","20241231",1,"",100000000)</f>
        <v>0.4478095211</v>
      </c>
      <c r="M3593" s="16">
        <f t="shared" si="169"/>
        <v>9.8205982516793681E-3</v>
      </c>
      <c r="N3593" s="16">
        <f>[1]!s_fa_roe(A3593,"20251231")</f>
        <v>12.3368</v>
      </c>
      <c r="O3593" s="16">
        <f>[1]!s_stmnote_rdexp(A3593,"20251231",1,10000)</f>
        <v>2092.6893319999999</v>
      </c>
      <c r="P3593" s="20">
        <f t="shared" si="170"/>
        <v>0.10395626961406758</v>
      </c>
      <c r="Q3593" s="16">
        <f>[1]!s_margin_tradingbalance(A3593,"",10000)</f>
        <v>266.70589999999999</v>
      </c>
      <c r="R3593" s="16">
        <f>[1]!s_margin_seclendingbalance(A3593,"",10000)</f>
        <v>0</v>
      </c>
      <c r="S3593" s="17">
        <f>[1]!s_val_ev(A3593,"",100000000)</f>
        <v>10.506600000000001</v>
      </c>
      <c r="T3593" s="17">
        <f>[1]!share_freesharesmv(A3593,"",100000000)</f>
        <v>2.8992827999999999</v>
      </c>
      <c r="U3593" s="17">
        <f>[1]!s_dq_amount_btin(A3593,E3593,100000000)</f>
        <v>7.7073680000000006E-2</v>
      </c>
      <c r="V3593" s="17">
        <f>[1]!s_dq_turn(A3593,E3593)</f>
        <v>1.8222304329084302</v>
      </c>
      <c r="W3593" s="2">
        <f>[1]!s_pq_amount(A3593,"20260101","",100000000)</f>
        <v>8.53951584</v>
      </c>
      <c r="X3593" s="2">
        <f>[1]!s_pq_avgamount(A3593,"20260101","",100000000)</f>
        <v>7.7631962181818184E-2</v>
      </c>
      <c r="Y3593" s="17">
        <f>[1]!s_ipo_dilutedpe(A3593)</f>
        <v>20.13</v>
      </c>
      <c r="Z3593" s="12">
        <f>[1]!s_ipo_collection_total(A3593,100000000)</f>
        <v>1.2</v>
      </c>
      <c r="AA3593" s="2">
        <f>[1]!s_val_pe_ttm(A3593,E3593)</f>
        <v>26.136348724365234</v>
      </c>
      <c r="AB3593" s="5">
        <f>[1]!s_info_zjtxornot1(A3593,"")</f>
        <v>1</v>
      </c>
      <c r="AC3593" s="22" t="str">
        <f>[1]!s_info_nature1(A3593,"")</f>
        <v>民营企业</v>
      </c>
      <c r="AD3593" s="6" t="str">
        <f>[1]!s_info_city(A3593)</f>
        <v>珠海市</v>
      </c>
      <c r="AE3593" s="6" t="str">
        <f>[1]!s_info_province(A3593)</f>
        <v>广东省</v>
      </c>
      <c r="AF3593">
        <v>113.552724</v>
      </c>
      <c r="AG3593">
        <v>22.255898999999999</v>
      </c>
    </row>
    <row r="3594" spans="1:33" x14ac:dyDescent="0.3">
      <c r="A3594" s="12" t="s">
        <v>7622</v>
      </c>
      <c r="B3594" s="12" t="s">
        <v>7623</v>
      </c>
      <c r="C3594" s="16" t="str">
        <f>[1]!s_info_mkt(A3594)</f>
        <v>主板</v>
      </c>
      <c r="D3594" s="16" t="str">
        <f>[1]!s_ipo_listeddate(A3594)</f>
        <v>2012-05-25</v>
      </c>
      <c r="E3594" s="16" t="str">
        <f>[1]!lastradeday_s("000002","")</f>
        <v>2026-06-22</v>
      </c>
      <c r="F3594" s="16" t="str">
        <f>[1]!s_info_industry_csrc2023(A3594,"",3)</f>
        <v>电气机械和器材制造业</v>
      </c>
      <c r="G3594" s="16" t="str">
        <f>[1]!s_info_industry_csrc2023(A3594,"",1)</f>
        <v>制造业</v>
      </c>
      <c r="H3594" s="16">
        <f>[1]!s_is(A3594,83,"FY","YTD","20251231",1,"",100000000)</f>
        <v>4.5413750416000003</v>
      </c>
      <c r="I3594" s="16">
        <f>[1]!s_is(A3594,83,"FY","YTD","20241231",1,"",100000000)</f>
        <v>8.7741776564999991</v>
      </c>
      <c r="J3594" s="16">
        <f t="shared" si="168"/>
        <v>-0.48241587765940619</v>
      </c>
      <c r="K3594" s="16">
        <f>[1]!s_is(A3594,61,"FY","YTD","20251231",1,"",100000000)</f>
        <v>0.11542324</v>
      </c>
      <c r="L3594" s="16">
        <f>[1]!s_is(A3594,61,"FY","YTD","20241231",1,"",100000000)</f>
        <v>1.1044809843000001</v>
      </c>
      <c r="M3594" s="16">
        <f t="shared" si="169"/>
        <v>-0.8954954936837114</v>
      </c>
      <c r="N3594" s="16">
        <f>[1]!s_fa_roe(A3594,"20251231")</f>
        <v>0.73929999999999996</v>
      </c>
      <c r="O3594" s="16">
        <f>[1]!s_stmnote_rdexp(A3594,"20251231",1,10000)</f>
        <v>2142.2687030000002</v>
      </c>
      <c r="P3594" s="20">
        <f t="shared" si="170"/>
        <v>4.7172248126973543E-2</v>
      </c>
      <c r="Q3594" s="16">
        <f>[1]!s_margin_tradingbalance(A3594,"",10000)</f>
        <v>0</v>
      </c>
      <c r="R3594" s="16">
        <f>[1]!s_margin_seclendingbalance(A3594,"",10000)</f>
        <v>0</v>
      </c>
      <c r="S3594" s="17">
        <f>[1]!s_val_ev(A3594,"",100000000)</f>
        <v>39.344545302299998</v>
      </c>
      <c r="T3594" s="17">
        <f>[1]!share_freesharesmv(A3594,"",100000000)</f>
        <v>15.980973015</v>
      </c>
      <c r="U3594" s="17">
        <f>[1]!s_dq_amount_btin(A3594,E3594,100000000)</f>
        <v>0.46466117000000001</v>
      </c>
      <c r="V3594" s="17">
        <f>[1]!s_dq_turn(A3594,E3594)</f>
        <v>1.3934393012200961</v>
      </c>
      <c r="W3594" s="2">
        <f>[1]!s_pq_amount(A3594,"20260101","",100000000)</f>
        <v>116.66640518</v>
      </c>
      <c r="X3594" s="2">
        <f>[1]!s_pq_avgamount(A3594,"20260101","",100000000)</f>
        <v>1.0606036834545454</v>
      </c>
      <c r="Y3594" s="17">
        <f>[1]!s_ipo_dilutedpe(A3594)</f>
        <v>25.95</v>
      </c>
      <c r="Z3594" s="12">
        <f>[1]!s_ipo_collection_total(A3594,100000000)</f>
        <v>4.8</v>
      </c>
      <c r="AA3594" s="2">
        <f>[1]!s_val_pe_ttm(A3594,E3594)</f>
        <v>590.9052734375</v>
      </c>
      <c r="AB3594" s="5">
        <f>[1]!s_info_zjtxornot1(A3594,"")</f>
        <v>0</v>
      </c>
      <c r="AC3594" s="22" t="str">
        <f>[1]!s_info_nature1(A3594,"")</f>
        <v>民营企业</v>
      </c>
      <c r="AD3594" s="6" t="str">
        <f>[1]!s_info_city(A3594)</f>
        <v>海宁市</v>
      </c>
      <c r="AE3594" s="6" t="str">
        <f>[1]!s_info_province(A3594)</f>
        <v>浙江省</v>
      </c>
      <c r="AF3594">
        <v>120.61872700000001</v>
      </c>
      <c r="AG3594">
        <v>30.442177000000001</v>
      </c>
    </row>
    <row r="3595" spans="1:33" x14ac:dyDescent="0.3">
      <c r="A3595" s="12" t="s">
        <v>7624</v>
      </c>
      <c r="B3595" s="12" t="s">
        <v>7625</v>
      </c>
      <c r="C3595" s="16" t="str">
        <f>[1]!s_info_mkt(A3595)</f>
        <v>创业板</v>
      </c>
      <c r="D3595" s="16" t="str">
        <f>[1]!s_ipo_listeddate(A3595)</f>
        <v>2021-06-11</v>
      </c>
      <c r="E3595" s="16" t="str">
        <f>[1]!lastradeday_s("000002","")</f>
        <v>2026-06-22</v>
      </c>
      <c r="F3595" s="16" t="str">
        <f>[1]!s_info_industry_csrc2023(A3595,"",3)</f>
        <v>电气机械和器材制造业</v>
      </c>
      <c r="G3595" s="16" t="str">
        <f>[1]!s_info_industry_csrc2023(A3595,"",1)</f>
        <v>制造业</v>
      </c>
      <c r="H3595" s="16">
        <f>[1]!s_is(A3595,83,"FY","YTD","20251231",1,"",100000000)</f>
        <v>11.467559590799999</v>
      </c>
      <c r="I3595" s="16">
        <f>[1]!s_is(A3595,83,"FY","YTD","20241231",1,"",100000000)</f>
        <v>10.268669471499999</v>
      </c>
      <c r="J3595" s="16">
        <f t="shared" si="168"/>
        <v>0.11675223578161109</v>
      </c>
      <c r="K3595" s="16">
        <f>[1]!s_is(A3595,61,"FY","YTD","20251231",1,"",100000000)</f>
        <v>0.32836401170000001</v>
      </c>
      <c r="L3595" s="16">
        <f>[1]!s_is(A3595,61,"FY","YTD","20241231",1,"",100000000)</f>
        <v>0.52465734870000003</v>
      </c>
      <c r="M3595" s="16">
        <f t="shared" si="169"/>
        <v>-0.37413625766679365</v>
      </c>
      <c r="N3595" s="16">
        <f>[1]!s_fa_roe(A3595,"20251231")</f>
        <v>2.4975000000000001</v>
      </c>
      <c r="O3595" s="16">
        <f>[1]!s_stmnote_rdexp(A3595,"20251231",1,10000)</f>
        <v>4708.2815439999995</v>
      </c>
      <c r="P3595" s="20">
        <f t="shared" si="170"/>
        <v>4.105739766791603E-2</v>
      </c>
      <c r="Q3595" s="16">
        <f>[1]!s_margin_tradingbalance(A3595,"",10000)</f>
        <v>14869.7646</v>
      </c>
      <c r="R3595" s="16">
        <f>[1]!s_margin_seclendingbalance(A3595,"",10000)</f>
        <v>21.567299999999999</v>
      </c>
      <c r="S3595" s="17">
        <f>[1]!s_val_ev(A3595,"",100000000)</f>
        <v>31.758584245000002</v>
      </c>
      <c r="T3595" s="17">
        <f>[1]!share_freesharesmv(A3595,"",100000000)</f>
        <v>14.267447245</v>
      </c>
      <c r="U3595" s="17">
        <f>[1]!s_dq_amount_btin(A3595,E3595,100000000)</f>
        <v>1.0118133</v>
      </c>
      <c r="V3595" s="17">
        <f>[1]!s_dq_turn(A3595,E3595)</f>
        <v>3.659044571612629</v>
      </c>
      <c r="W3595" s="2">
        <f>[1]!s_pq_amount(A3595,"20260101","",100000000)</f>
        <v>230.65706693999999</v>
      </c>
      <c r="X3595" s="2">
        <f>[1]!s_pq_avgamount(A3595,"20260101","",100000000)</f>
        <v>2.096882426727273</v>
      </c>
      <c r="Y3595" s="17">
        <f>[1]!s_ipo_dilutedpe(A3595)</f>
        <v>35.200000000000003</v>
      </c>
      <c r="Z3595" s="12">
        <f>[1]!s_ipo_collection_total(A3595,100000000)</f>
        <v>6.2666667920000005</v>
      </c>
      <c r="AA3595" s="2">
        <f>[1]!s_val_pe_ttm(A3595,E3595)</f>
        <v>142.12474060058594</v>
      </c>
      <c r="AB3595" s="5">
        <f>[1]!s_info_zjtxornot1(A3595,"")</f>
        <v>1</v>
      </c>
      <c r="AC3595" s="22" t="str">
        <f>[1]!s_info_nature1(A3595,"")</f>
        <v>民营企业</v>
      </c>
      <c r="AD3595" s="6" t="str">
        <f>[1]!s_info_city(A3595)</f>
        <v>金华市</v>
      </c>
      <c r="AE3595" s="6" t="str">
        <f>[1]!s_info_province(A3595)</f>
        <v>浙江省</v>
      </c>
      <c r="AF3595">
        <v>119.649506</v>
      </c>
      <c r="AG3595">
        <v>29.089524000000001</v>
      </c>
    </row>
    <row r="3596" spans="1:33" x14ac:dyDescent="0.3">
      <c r="A3596" s="12" t="s">
        <v>7626</v>
      </c>
      <c r="B3596" s="12" t="s">
        <v>7627</v>
      </c>
      <c r="C3596" s="16" t="str">
        <f>[1]!s_info_mkt(A3596)</f>
        <v>主板</v>
      </c>
      <c r="D3596" s="16" t="str">
        <f>[1]!s_ipo_listeddate(A3596)</f>
        <v>2017-01-10</v>
      </c>
      <c r="E3596" s="16" t="str">
        <f>[1]!lastradeday_s("000002","")</f>
        <v>2026-06-22</v>
      </c>
      <c r="F3596" s="16" t="str">
        <f>[1]!s_info_industry_csrc2023(A3596,"",3)</f>
        <v>燃气生产和供应业</v>
      </c>
      <c r="G3596" s="16" t="str">
        <f>[1]!s_info_industry_csrc2023(A3596,"",1)</f>
        <v>电力、热力、燃气及水生产和供应业</v>
      </c>
      <c r="H3596" s="16">
        <f>[1]!s_is(A3596,83,"FY","YTD","20251231",1,"",100000000)</f>
        <v>51.088182036800006</v>
      </c>
      <c r="I3596" s="16">
        <f>[1]!s_is(A3596,83,"FY","YTD","20241231",1,"",100000000)</f>
        <v>57.986954705900004</v>
      </c>
      <c r="J3596" s="16">
        <f t="shared" si="168"/>
        <v>-0.11897111521185066</v>
      </c>
      <c r="K3596" s="16">
        <f>[1]!s_is(A3596,61,"FY","YTD","20251231",1,"",100000000)</f>
        <v>3.2447612893</v>
      </c>
      <c r="L3596" s="16">
        <f>[1]!s_is(A3596,61,"FY","YTD","20241231",1,"",100000000)</f>
        <v>3.3263255049000002</v>
      </c>
      <c r="M3596" s="16">
        <f t="shared" si="169"/>
        <v>-2.4520815981433044E-2</v>
      </c>
      <c r="N3596" s="16">
        <f>[1]!s_fa_roe(A3596,"20251231")</f>
        <v>9.2571999999999992</v>
      </c>
      <c r="O3596" s="16">
        <f>[1]!s_stmnote_rdexp(A3596,"20251231",1,10000)</f>
        <v>685.59563000000003</v>
      </c>
      <c r="P3596" s="20">
        <f t="shared" si="170"/>
        <v>1.341984785260414E-3</v>
      </c>
      <c r="Q3596" s="16">
        <f>[1]!s_margin_tradingbalance(A3596,"",10000)</f>
        <v>0</v>
      </c>
      <c r="R3596" s="16">
        <f>[1]!s_margin_seclendingbalance(A3596,"",10000)</f>
        <v>0</v>
      </c>
      <c r="S3596" s="17">
        <f>[1]!s_val_ev(A3596,"",100000000)</f>
        <v>39.278256871499998</v>
      </c>
      <c r="T3596" s="17">
        <f>[1]!share_freesharesmv(A3596,"",100000000)</f>
        <v>14.3737857279</v>
      </c>
      <c r="U3596" s="17">
        <f>[1]!s_dq_amount_btin(A3596,E3596,100000000)</f>
        <v>0.25200989000000001</v>
      </c>
      <c r="V3596" s="17">
        <f>[1]!s_dq_turn(A3596,E3596)</f>
        <v>0.6547470291531271</v>
      </c>
      <c r="W3596" s="2">
        <f>[1]!s_pq_amount(A3596,"20260101","",100000000)</f>
        <v>63.029195299999998</v>
      </c>
      <c r="X3596" s="2">
        <f>[1]!s_pq_avgamount(A3596,"20260101","",100000000)</f>
        <v>0.57299268454545449</v>
      </c>
      <c r="Y3596" s="17">
        <f>[1]!s_ipo_dilutedpe(A3596)</f>
        <v>22.98</v>
      </c>
      <c r="Z3596" s="12">
        <f>[1]!s_ipo_collection_total(A3596,100000000)</f>
        <v>6.6108000000000002</v>
      </c>
      <c r="AA3596" s="2">
        <f>[1]!s_val_pe_ttm(A3596,E3596)</f>
        <v>11.612910270690918</v>
      </c>
      <c r="AB3596" s="5">
        <f>[1]!s_info_zjtxornot1(A3596,"")</f>
        <v>0</v>
      </c>
      <c r="AC3596" s="22" t="str">
        <f>[1]!s_info_nature1(A3596,"")</f>
        <v>地方国有企业</v>
      </c>
      <c r="AD3596" s="6" t="str">
        <f>[1]!s_info_city(A3596)</f>
        <v>合肥市</v>
      </c>
      <c r="AE3596" s="6" t="str">
        <f>[1]!s_info_province(A3596)</f>
        <v>安徽省</v>
      </c>
      <c r="AF3596">
        <v>117.28304199999999</v>
      </c>
      <c r="AG3596">
        <v>31.861190000000001</v>
      </c>
    </row>
    <row r="3597" spans="1:33" x14ac:dyDescent="0.3">
      <c r="A3597" s="12" t="s">
        <v>7628</v>
      </c>
      <c r="B3597" s="12" t="s">
        <v>7629</v>
      </c>
      <c r="C3597" s="16" t="str">
        <f>[1]!s_info_mkt(A3597)</f>
        <v>主板</v>
      </c>
      <c r="D3597" s="16" t="str">
        <f>[1]!s_ipo_listeddate(A3597)</f>
        <v>2018-04-03</v>
      </c>
      <c r="E3597" s="16" t="str">
        <f>[1]!lastradeday_s("000002","")</f>
        <v>2026-06-22</v>
      </c>
      <c r="F3597" s="16" t="str">
        <f>[1]!s_info_industry_csrc2023(A3597,"",3)</f>
        <v>专用设备制造业</v>
      </c>
      <c r="G3597" s="16" t="str">
        <f>[1]!s_info_industry_csrc2023(A3597,"",1)</f>
        <v>制造业</v>
      </c>
      <c r="H3597" s="16">
        <f>[1]!s_is(A3597,83,"FY","YTD","20251231",1,"",100000000)</f>
        <v>4.9810978924000002</v>
      </c>
      <c r="I3597" s="16">
        <f>[1]!s_is(A3597,83,"FY","YTD","20241231",1,"",100000000)</f>
        <v>4.7868972197000002</v>
      </c>
      <c r="J3597" s="16">
        <f t="shared" si="168"/>
        <v>4.0569217133133106E-2</v>
      </c>
      <c r="K3597" s="16">
        <f>[1]!s_is(A3597,61,"FY","YTD","20251231",1,"",100000000)</f>
        <v>0.22688534100000002</v>
      </c>
      <c r="L3597" s="16">
        <f>[1]!s_is(A3597,61,"FY","YTD","20241231",1,"",100000000)</f>
        <v>4.5929190500000001E-2</v>
      </c>
      <c r="M3597" s="16">
        <f t="shared" si="169"/>
        <v>3.9398941834169712</v>
      </c>
      <c r="N3597" s="16">
        <f>[1]!s_fa_roe(A3597,"20251231")</f>
        <v>2.6442000000000001</v>
      </c>
      <c r="O3597" s="16">
        <f>[1]!s_stmnote_rdexp(A3597,"20251231",1,10000)</f>
        <v>2542.4974160000002</v>
      </c>
      <c r="P3597" s="20">
        <f t="shared" si="170"/>
        <v>5.1042912043131321E-2</v>
      </c>
      <c r="Q3597" s="16">
        <f>[1]!s_margin_tradingbalance(A3597,"",10000)</f>
        <v>0</v>
      </c>
      <c r="R3597" s="16">
        <f>[1]!s_margin_seclendingbalance(A3597,"",10000)</f>
        <v>0</v>
      </c>
      <c r="S3597" s="17">
        <f>[1]!s_val_ev(A3597,"",100000000)</f>
        <v>164.01049551360001</v>
      </c>
      <c r="T3597" s="17">
        <f>[1]!share_freesharesmv(A3597,"",100000000)</f>
        <v>77.701089682799989</v>
      </c>
      <c r="U3597" s="17">
        <f>[1]!s_dq_amount_btin(A3597,E3597,100000000)</f>
        <v>14.162157949999999</v>
      </c>
      <c r="V3597" s="17">
        <f>[1]!s_dq_turn(A3597,E3597)</f>
        <v>9.3707982103051624</v>
      </c>
      <c r="W3597" s="2">
        <f>[1]!s_pq_amount(A3597,"20260101","",100000000)</f>
        <v>1086.7641501000001</v>
      </c>
      <c r="X3597" s="2">
        <f>[1]!s_pq_avgamount(A3597,"20260101","",100000000)</f>
        <v>11.089430103061225</v>
      </c>
      <c r="Y3597" s="17">
        <f>[1]!s_ipo_dilutedpe(A3597)</f>
        <v>22.98</v>
      </c>
      <c r="Z3597" s="12">
        <f>[1]!s_ipo_collection_total(A3597,100000000)</f>
        <v>2.7463920000000002</v>
      </c>
      <c r="AA3597" s="2">
        <f>[1]!s_val_pe_ttm(A3597,E3597)</f>
        <v>914.77587890625</v>
      </c>
      <c r="AB3597" s="5">
        <f>[1]!s_info_zjtxornot1(A3597,"")</f>
        <v>1</v>
      </c>
      <c r="AC3597" s="22" t="str">
        <f>[1]!s_info_nature1(A3597,"")</f>
        <v>民营企业</v>
      </c>
      <c r="AD3597" s="6" t="str">
        <f>[1]!s_info_city(A3597)</f>
        <v>绍兴市</v>
      </c>
      <c r="AE3597" s="6" t="str">
        <f>[1]!s_info_province(A3597)</f>
        <v>浙江省</v>
      </c>
      <c r="AF3597">
        <v>120.582112</v>
      </c>
      <c r="AG3597">
        <v>29.997116999999999</v>
      </c>
    </row>
    <row r="3598" spans="1:33" x14ac:dyDescent="0.3">
      <c r="A3598" s="12" t="s">
        <v>7630</v>
      </c>
      <c r="B3598" s="12" t="s">
        <v>7631</v>
      </c>
      <c r="C3598" s="16" t="str">
        <f>[1]!s_info_mkt(A3598)</f>
        <v>创业板</v>
      </c>
      <c r="D3598" s="16" t="str">
        <f>[1]!s_ipo_listeddate(A3598)</f>
        <v>2021-09-22</v>
      </c>
      <c r="E3598" s="16" t="str">
        <f>[1]!lastradeday_s("000002","")</f>
        <v>2026-06-22</v>
      </c>
      <c r="F3598" s="16" t="str">
        <f>[1]!s_info_industry_csrc2023(A3598,"",3)</f>
        <v>纺织服装、服饰业</v>
      </c>
      <c r="G3598" s="16" t="str">
        <f>[1]!s_info_industry_csrc2023(A3598,"",1)</f>
        <v>制造业</v>
      </c>
      <c r="H3598" s="16">
        <f>[1]!s_is(A3598,83,"FY","YTD","20251231",1,"",100000000)</f>
        <v>7.1562916907000007</v>
      </c>
      <c r="I3598" s="16">
        <f>[1]!s_is(A3598,83,"FY","YTD","20241231",1,"",100000000)</f>
        <v>6.6797841351000002</v>
      </c>
      <c r="J3598" s="16">
        <f t="shared" si="168"/>
        <v>7.1335771630121281E-2</v>
      </c>
      <c r="K3598" s="16">
        <f>[1]!s_is(A3598,61,"FY","YTD","20251231",1,"",100000000)</f>
        <v>0.3335800834</v>
      </c>
      <c r="L3598" s="16">
        <f>[1]!s_is(A3598,61,"FY","YTD","20241231",1,"",100000000)</f>
        <v>0.35106239060000005</v>
      </c>
      <c r="M3598" s="16">
        <f t="shared" si="169"/>
        <v>-4.9798291324003888E-2</v>
      </c>
      <c r="N3598" s="16">
        <f>[1]!s_fa_roe(A3598,"20251231")</f>
        <v>3.4213</v>
      </c>
      <c r="O3598" s="16">
        <f>[1]!s_stmnote_rdexp(A3598,"20251231",1,10000)</f>
        <v>3913.9744140000003</v>
      </c>
      <c r="P3598" s="20">
        <f t="shared" si="170"/>
        <v>5.4692773620259608E-2</v>
      </c>
      <c r="Q3598" s="16">
        <f>[1]!s_margin_tradingbalance(A3598,"",10000)</f>
        <v>11367.246300000001</v>
      </c>
      <c r="R3598" s="16">
        <f>[1]!s_margin_seclendingbalance(A3598,"",10000)</f>
        <v>22.5852</v>
      </c>
      <c r="S3598" s="17">
        <f>[1]!s_val_ev(A3598,"",100000000)</f>
        <v>30.046665896899995</v>
      </c>
      <c r="T3598" s="17">
        <f>[1]!share_freesharesmv(A3598,"",100000000)</f>
        <v>14.9403901182</v>
      </c>
      <c r="U3598" s="17">
        <f>[1]!s_dq_amount_btin(A3598,E3598,100000000)</f>
        <v>0.65296971000000004</v>
      </c>
      <c r="V3598" s="17">
        <f>[1]!s_dq_turn(A3598,E3598)</f>
        <v>2.2085636346812949</v>
      </c>
      <c r="W3598" s="2">
        <f>[1]!s_pq_amount(A3598,"20260101","",100000000)</f>
        <v>170.84442854</v>
      </c>
      <c r="X3598" s="2">
        <f>[1]!s_pq_avgamount(A3598,"20260101","",100000000)</f>
        <v>1.5531311685454545</v>
      </c>
      <c r="Y3598" s="17">
        <f>[1]!s_ipo_dilutedpe(A3598)</f>
        <v>11.16</v>
      </c>
      <c r="Z3598" s="12">
        <f>[1]!s_ipo_collection_total(A3598,100000000)</f>
        <v>1.7624383680000002</v>
      </c>
      <c r="AA3598" s="2">
        <f>[1]!s_val_pe_ttm(A3598,E3598)</f>
        <v>81.535224914550781</v>
      </c>
      <c r="AB3598" s="5">
        <f>[1]!s_info_zjtxornot1(A3598,"")</f>
        <v>0</v>
      </c>
      <c r="AC3598" s="22" t="str">
        <f>[1]!s_info_nature1(A3598,"")</f>
        <v>民营企业</v>
      </c>
      <c r="AD3598" s="6" t="str">
        <f>[1]!s_info_city(A3598)</f>
        <v>杭州市</v>
      </c>
      <c r="AE3598" s="6" t="str">
        <f>[1]!s_info_province(A3598)</f>
        <v>浙江省</v>
      </c>
      <c r="AF3598">
        <v>120.153576</v>
      </c>
      <c r="AG3598">
        <v>30.287458999999998</v>
      </c>
    </row>
    <row r="3599" spans="1:33" x14ac:dyDescent="0.3">
      <c r="A3599" s="12" t="s">
        <v>219</v>
      </c>
      <c r="B3599" s="12" t="s">
        <v>220</v>
      </c>
      <c r="C3599" s="16" t="str">
        <f>[1]!s_info_mkt(A3599)</f>
        <v>北证</v>
      </c>
      <c r="D3599" s="16" t="str">
        <f>[1]!s_ipo_listeddate(A3599)</f>
        <v>2025-08-20</v>
      </c>
      <c r="E3599" s="16" t="str">
        <f>[1]!lastradeday_s("000002","")</f>
        <v>2026-06-22</v>
      </c>
      <c r="F3599" s="16" t="str">
        <f>[1]!s_info_industry_csrc2023(A3599,"",3)</f>
        <v>电气机械和器材制造业</v>
      </c>
      <c r="G3599" s="16" t="str">
        <f>[1]!s_info_industry_csrc2023(A3599,"",1)</f>
        <v>制造业</v>
      </c>
      <c r="H3599" s="16">
        <f>[1]!s_is(A3599,83,"FY","YTD","20251231",1,"",100000000)</f>
        <v>27.0273027814</v>
      </c>
      <c r="I3599" s="16">
        <f>[1]!s_is(A3599,83,"FY","YTD","20241231",1,"",100000000)</f>
        <v>20.724401846700001</v>
      </c>
      <c r="J3599" s="16">
        <f t="shared" si="168"/>
        <v>0.3041294499751086</v>
      </c>
      <c r="K3599" s="16">
        <f>[1]!s_is(A3599,61,"FY","YTD","20251231",1,"",100000000)</f>
        <v>1.0636727456999999</v>
      </c>
      <c r="L3599" s="16">
        <f>[1]!s_is(A3599,61,"FY","YTD","20241231",1,"",100000000)</f>
        <v>1.0130174805000001</v>
      </c>
      <c r="M3599" s="16">
        <f t="shared" si="169"/>
        <v>5.0004334747508684E-2</v>
      </c>
      <c r="N3599" s="16">
        <f>[1]!s_fa_roe(A3599,"20251231")</f>
        <v>14.179600000000001</v>
      </c>
      <c r="O3599" s="16">
        <f>[1]!s_stmnote_rdexp(A3599,"20251231",1,10000)</f>
        <v>723.31513499999994</v>
      </c>
      <c r="P3599" s="20">
        <f t="shared" si="170"/>
        <v>2.6762386940726488E-3</v>
      </c>
      <c r="Q3599" s="16">
        <f>[1]!s_margin_tradingbalance(A3599,"",10000)</f>
        <v>2575.7239</v>
      </c>
      <c r="R3599" s="16">
        <f>[1]!s_margin_seclendingbalance(A3599,"",10000)</f>
        <v>0</v>
      </c>
      <c r="S3599" s="17">
        <f>[1]!s_val_ev(A3599,"",100000000)</f>
        <v>28.636418909</v>
      </c>
      <c r="T3599" s="17">
        <f>[1]!share_freesharesmv(A3599,"",100000000)</f>
        <v>9.9459326200000007</v>
      </c>
      <c r="U3599" s="17">
        <f>[1]!s_dq_amount_btin(A3599,E3599,100000000)</f>
        <v>0.34820804</v>
      </c>
      <c r="V3599" s="17">
        <f>[1]!s_dq_turn(A3599,E3599)</f>
        <v>3.6524624575628786</v>
      </c>
      <c r="W3599" s="2">
        <f>[1]!s_pq_amount(A3599,"20260101","",100000000)</f>
        <v>84.875546069999999</v>
      </c>
      <c r="X3599" s="2">
        <f>[1]!s_pq_avgamount(A3599,"20260101","",100000000)</f>
        <v>0.77159587336363644</v>
      </c>
      <c r="Y3599" s="17">
        <f>[1]!s_ipo_dilutedpe(A3599)</f>
        <v>12.8</v>
      </c>
      <c r="Z3599" s="12">
        <f>[1]!s_ipo_collection_total(A3599,100000000)</f>
        <v>3.2355516031999998</v>
      </c>
      <c r="AA3599" s="2">
        <f>[1]!s_val_pe_ttm(A3599,E3599)</f>
        <v>26.402063369750977</v>
      </c>
      <c r="AB3599" s="5">
        <f>[1]!s_info_zjtxornot1(A3599,"")</f>
        <v>0</v>
      </c>
      <c r="AC3599" s="22" t="str">
        <f>[1]!s_info_nature1(A3599,"")</f>
        <v>民营企业</v>
      </c>
      <c r="AD3599" s="6" t="str">
        <f>[1]!s_info_city(A3599)</f>
        <v>沈阳市</v>
      </c>
      <c r="AE3599" s="6" t="str">
        <f>[1]!s_info_province(A3599)</f>
        <v>辽宁省</v>
      </c>
      <c r="AF3599">
        <v>123.429096</v>
      </c>
      <c r="AG3599">
        <v>41.796767000000003</v>
      </c>
    </row>
    <row r="3600" spans="1:33" x14ac:dyDescent="0.3">
      <c r="A3600" s="12" t="s">
        <v>221</v>
      </c>
      <c r="B3600" s="12" t="s">
        <v>222</v>
      </c>
      <c r="C3600" s="16" t="str">
        <f>[1]!s_info_mkt(A3600)</f>
        <v>北证</v>
      </c>
      <c r="D3600" s="16" t="str">
        <f>[1]!s_ipo_listeddate(A3600)</f>
        <v>2023-05-26</v>
      </c>
      <c r="E3600" s="16" t="str">
        <f>[1]!lastradeday_s("000002","")</f>
        <v>2026-06-22</v>
      </c>
      <c r="F3600" s="16" t="str">
        <f>[1]!s_info_industry_csrc2023(A3600,"",3)</f>
        <v>非金属矿物制品业</v>
      </c>
      <c r="G3600" s="16" t="str">
        <f>[1]!s_info_industry_csrc2023(A3600,"",1)</f>
        <v>制造业</v>
      </c>
      <c r="H3600" s="16">
        <f>[1]!s_is(A3600,83,"FY","YTD","20251231",1,"",100000000)</f>
        <v>2.0376112470000001</v>
      </c>
      <c r="I3600" s="16">
        <f>[1]!s_is(A3600,83,"FY","YTD","20241231",1,"",100000000)</f>
        <v>3.7153566195000001</v>
      </c>
      <c r="J3600" s="16">
        <f t="shared" si="168"/>
        <v>-0.45157048012413548</v>
      </c>
      <c r="K3600" s="16">
        <f>[1]!s_is(A3600,61,"FY","YTD","20251231",1,"",100000000)</f>
        <v>-5.0037663046</v>
      </c>
      <c r="L3600" s="16">
        <f>[1]!s_is(A3600,61,"FY","YTD","20241231",1,"",100000000)</f>
        <v>-2.5942539286000001</v>
      </c>
      <c r="M3600" s="16">
        <f t="shared" si="169"/>
        <v>-0.92878817660702284</v>
      </c>
      <c r="N3600" s="16">
        <f>[1]!s_fa_roe(A3600,"20251231")</f>
        <v>-120.8156</v>
      </c>
      <c r="O3600" s="16">
        <f>[1]!s_stmnote_rdexp(A3600,"20251231",1,10000)</f>
        <v>1459.5279230000001</v>
      </c>
      <c r="P3600" s="20">
        <f t="shared" si="170"/>
        <v>7.162936134892664E-2</v>
      </c>
      <c r="Q3600" s="16">
        <f>[1]!s_margin_tradingbalance(A3600,"",10000)</f>
        <v>797.58780000000002</v>
      </c>
      <c r="R3600" s="16">
        <f>[1]!s_margin_seclendingbalance(A3600,"",10000)</f>
        <v>0</v>
      </c>
      <c r="S3600" s="17">
        <f>[1]!s_val_ev(A3600,"",100000000)</f>
        <v>10.1471806</v>
      </c>
      <c r="T3600" s="17">
        <f>[1]!share_freesharesmv(A3600,"",100000000)</f>
        <v>7.2778923950000003</v>
      </c>
      <c r="U3600" s="17">
        <f>[1]!s_dq_amount_btin(A3600,E3600,100000000)</f>
        <v>0.79242051000000002</v>
      </c>
      <c r="V3600" s="17">
        <f>[1]!s_dq_turn(A3600,E3600)</f>
        <v>10.368889590467546</v>
      </c>
      <c r="W3600" s="2">
        <f>[1]!s_pq_amount(A3600,"20260101","",100000000)</f>
        <v>41.709741530000002</v>
      </c>
      <c r="X3600" s="2">
        <f>[1]!s_pq_avgamount(A3600,"20260101","",100000000)</f>
        <v>0.37917946845454542</v>
      </c>
      <c r="Y3600" s="17">
        <f>[1]!s_ipo_dilutedpe(A3600)</f>
        <v>15.64</v>
      </c>
      <c r="Z3600" s="12">
        <f>[1]!s_ipo_collection_total(A3600,100000000)</f>
        <v>3.4165351199999998</v>
      </c>
      <c r="AA3600" s="2">
        <f>[1]!s_val_pe_ttm(A3600,E3600)</f>
        <v>-1.9242246150970459</v>
      </c>
      <c r="AB3600" s="5">
        <f>[1]!s_info_zjtxornot1(A3600,"")</f>
        <v>1</v>
      </c>
      <c r="AC3600" s="22" t="str">
        <f>[1]!s_info_nature1(A3600,"")</f>
        <v>公众企业</v>
      </c>
      <c r="AD3600" s="6" t="str">
        <f>[1]!s_info_city(A3600)</f>
        <v>宜春市</v>
      </c>
      <c r="AE3600" s="6" t="str">
        <f>[1]!s_info_province(A3600)</f>
        <v>江西省</v>
      </c>
      <c r="AF3600">
        <v>114.391136</v>
      </c>
      <c r="AG3600">
        <v>27.804300000000001</v>
      </c>
    </row>
    <row r="3601" spans="1:33" x14ac:dyDescent="0.3">
      <c r="A3601" s="12" t="s">
        <v>7632</v>
      </c>
      <c r="B3601" s="12" t="s">
        <v>7633</v>
      </c>
      <c r="C3601" s="16" t="str">
        <f>[1]!s_info_mkt(A3601)</f>
        <v>主板</v>
      </c>
      <c r="D3601" s="16" t="str">
        <f>[1]!s_ipo_listeddate(A3601)</f>
        <v>2004-06-02</v>
      </c>
      <c r="E3601" s="16" t="str">
        <f>[1]!lastradeday_s("000002","")</f>
        <v>2026-06-22</v>
      </c>
      <c r="F3601" s="16" t="str">
        <f>[1]!s_info_industry_csrc2023(A3601,"",3)</f>
        <v>石油、煤炭及其他燃料加工业</v>
      </c>
      <c r="G3601" s="16" t="str">
        <f>[1]!s_info_industry_csrc2023(A3601,"",1)</f>
        <v>制造业</v>
      </c>
      <c r="H3601" s="16">
        <f>[1]!s_is(A3601,83,"FY","YTD","20251231",1,"",100000000)</f>
        <v>173.91470613419997</v>
      </c>
      <c r="I3601" s="16">
        <f>[1]!s_is(A3601,83,"FY","YTD","20241231",1,"",100000000)</f>
        <v>211.7484814302</v>
      </c>
      <c r="J3601" s="16">
        <f t="shared" si="168"/>
        <v>-0.1786731835830021</v>
      </c>
      <c r="K3601" s="16">
        <f>[1]!s_is(A3601,61,"FY","YTD","20251231",1,"",100000000)</f>
        <v>-0.3237426249</v>
      </c>
      <c r="L3601" s="16">
        <f>[1]!s_is(A3601,61,"FY","YTD","20241231",1,"",100000000)</f>
        <v>8.1572991577999989</v>
      </c>
      <c r="M3601" s="16">
        <f t="shared" si="169"/>
        <v>-1.0396874772688014</v>
      </c>
      <c r="N3601" s="16">
        <f>[1]!s_fa_roe(A3601,"20251231")</f>
        <v>-0.23180000000000001</v>
      </c>
      <c r="O3601" s="16">
        <f>[1]!s_stmnote_rdexp(A3601,"20251231",1,10000)</f>
        <v>50640.657592000003</v>
      </c>
      <c r="P3601" s="20">
        <f t="shared" si="170"/>
        <v>2.9118099738456572E-2</v>
      </c>
      <c r="Q3601" s="16">
        <f>[1]!s_margin_tradingbalance(A3601,"",10000)</f>
        <v>22156.293099999999</v>
      </c>
      <c r="R3601" s="16">
        <f>[1]!s_margin_seclendingbalance(A3601,"",10000)</f>
        <v>185.256</v>
      </c>
      <c r="S3601" s="17">
        <f>[1]!s_val_ev(A3601,"",100000000)</f>
        <v>79.389992550000002</v>
      </c>
      <c r="T3601" s="17">
        <f>[1]!share_freesharesmv(A3601,"",100000000)</f>
        <v>24.389063150000005</v>
      </c>
      <c r="U3601" s="17">
        <f>[1]!s_dq_amount_btin(A3601,E3601,100000000)</f>
        <v>0.69008230000000004</v>
      </c>
      <c r="V3601" s="17">
        <f>[1]!s_dq_turn(A3601,E3601)</f>
        <v>0.88841650861195354</v>
      </c>
      <c r="W3601" s="2">
        <f>[1]!s_pq_amount(A3601,"20260101","",100000000)</f>
        <v>135.03916249</v>
      </c>
      <c r="X3601" s="2">
        <f>[1]!s_pq_avgamount(A3601,"20260101","",100000000)</f>
        <v>1.2276287499090908</v>
      </c>
      <c r="Y3601" s="17">
        <f>[1]!s_ipo_dilutedpe(A3601)</f>
        <v>17.07</v>
      </c>
      <c r="Z3601" s="12">
        <f>[1]!s_ipo_collection_total(A3601,100000000)</f>
        <v>10.5</v>
      </c>
      <c r="AA3601" s="2">
        <f>[1]!s_val_pe_ttm(A3601,E3601)</f>
        <v>-37.998920440673828</v>
      </c>
      <c r="AB3601" s="5">
        <f>[1]!s_info_zjtxornot1(A3601,"")</f>
        <v>0</v>
      </c>
      <c r="AC3601" s="22" t="str">
        <f>[1]!s_info_nature1(A3601,"")</f>
        <v>地方国有企业</v>
      </c>
      <c r="AD3601" s="6" t="str">
        <f>[1]!s_info_city(A3601)</f>
        <v>唐山市</v>
      </c>
      <c r="AE3601" s="6" t="str">
        <f>[1]!s_info_province(A3601)</f>
        <v>河北省</v>
      </c>
      <c r="AF3601">
        <v>118.175393</v>
      </c>
      <c r="AG3601">
        <v>39.635112999999997</v>
      </c>
    </row>
    <row r="3602" spans="1:33" x14ac:dyDescent="0.3">
      <c r="A3602" s="12" t="s">
        <v>7634</v>
      </c>
      <c r="B3602" s="12" t="s">
        <v>7635</v>
      </c>
      <c r="C3602" s="16" t="str">
        <f>[1]!s_info_mkt(A3602)</f>
        <v>创业板</v>
      </c>
      <c r="D3602" s="16" t="str">
        <f>[1]!s_ipo_listeddate(A3602)</f>
        <v>2016-07-26</v>
      </c>
      <c r="E3602" s="16" t="str">
        <f>[1]!lastradeday_s("000002","")</f>
        <v>2026-06-22</v>
      </c>
      <c r="F3602" s="16" t="str">
        <f>[1]!s_info_industry_csrc2023(A3602,"",3)</f>
        <v>软件和信息技术服务业</v>
      </c>
      <c r="G3602" s="16" t="str">
        <f>[1]!s_info_industry_csrc2023(A3602,"",1)</f>
        <v>信息传输、软件和信息技术服务业</v>
      </c>
      <c r="H3602" s="16">
        <f>[1]!s_is(A3602,83,"FY","YTD","20251231",1,"",100000000)</f>
        <v>14.6815084631</v>
      </c>
      <c r="I3602" s="16">
        <f>[1]!s_is(A3602,83,"FY","YTD","20241231",1,"",100000000)</f>
        <v>14.010593789300001</v>
      </c>
      <c r="J3602" s="16">
        <f t="shared" si="168"/>
        <v>4.7886241217869108E-2</v>
      </c>
      <c r="K3602" s="16">
        <f>[1]!s_is(A3602,61,"FY","YTD","20251231",1,"",100000000)</f>
        <v>-2.2106493461999999</v>
      </c>
      <c r="L3602" s="16">
        <f>[1]!s_is(A3602,61,"FY","YTD","20241231",1,"",100000000)</f>
        <v>-3.2212724663999999</v>
      </c>
      <c r="M3602" s="16">
        <f t="shared" si="169"/>
        <v>0.31373413169530578</v>
      </c>
      <c r="N3602" s="16">
        <f>[1]!s_fa_roe(A3602,"20251231")</f>
        <v>-20.228300000000001</v>
      </c>
      <c r="O3602" s="16">
        <f>[1]!s_stmnote_rdexp(A3602,"20251231",1,10000)</f>
        <v>13259.925954</v>
      </c>
      <c r="P3602" s="20">
        <f t="shared" si="170"/>
        <v>9.0317190412191245E-2</v>
      </c>
      <c r="Q3602" s="16">
        <f>[1]!s_margin_tradingbalance(A3602,"",10000)</f>
        <v>0</v>
      </c>
      <c r="R3602" s="16">
        <f>[1]!s_margin_seclendingbalance(A3602,"",10000)</f>
        <v>0</v>
      </c>
      <c r="S3602" s="17">
        <f>[1]!s_val_ev(A3602,"",100000000)</f>
        <v>45.829614685999992</v>
      </c>
      <c r="T3602" s="17">
        <f>[1]!share_freesharesmv(A3602,"",100000000)</f>
        <v>21.860468661999999</v>
      </c>
      <c r="U3602" s="17">
        <f>[1]!s_dq_amount_btin(A3602,E3602,100000000)</f>
        <v>0.75167428999999997</v>
      </c>
      <c r="V3602" s="17">
        <f>[1]!s_dq_turn(A3602,E3602)</f>
        <v>1.6711742596641632</v>
      </c>
      <c r="W3602" s="2">
        <f>[1]!s_pq_amount(A3602,"20260101","",100000000)</f>
        <v>100.76910637</v>
      </c>
      <c r="X3602" s="2">
        <f>[1]!s_pq_avgamount(A3602,"20260101","",100000000)</f>
        <v>0.91608278518181818</v>
      </c>
      <c r="Y3602" s="17">
        <f>[1]!s_ipo_dilutedpe(A3602)</f>
        <v>22.99</v>
      </c>
      <c r="Z3602" s="12">
        <f>[1]!s_ipo_collection_total(A3602,100000000)</f>
        <v>4.3840000000000003</v>
      </c>
      <c r="AA3602" s="2">
        <f>[1]!s_val_pe_ttm(A3602,E3602)</f>
        <v>-21.130638122558594</v>
      </c>
      <c r="AB3602" s="5">
        <f>[1]!s_info_zjtxornot1(A3602,"")</f>
        <v>1</v>
      </c>
      <c r="AC3602" s="22" t="str">
        <f>[1]!s_info_nature1(A3602,"")</f>
        <v>中央国有企业</v>
      </c>
      <c r="AD3602" s="6" t="str">
        <f>[1]!s_info_city(A3602)</f>
        <v>北京市</v>
      </c>
      <c r="AE3602" s="6" t="str">
        <f>[1]!s_info_province(A3602)</f>
        <v>北京</v>
      </c>
      <c r="AF3602">
        <v>116.40528500000001</v>
      </c>
      <c r="AG3602">
        <v>39.904989</v>
      </c>
    </row>
    <row r="3603" spans="1:33" x14ac:dyDescent="0.3">
      <c r="A3603" s="12" t="s">
        <v>7636</v>
      </c>
      <c r="B3603" s="12" t="s">
        <v>7637</v>
      </c>
      <c r="C3603" s="16" t="str">
        <f>[1]!s_info_mkt(A3603)</f>
        <v>创业板</v>
      </c>
      <c r="D3603" s="16" t="str">
        <f>[1]!s_ipo_listeddate(A3603)</f>
        <v>2018-06-25</v>
      </c>
      <c r="E3603" s="16" t="str">
        <f>[1]!lastradeday_s("000002","")</f>
        <v>2026-06-22</v>
      </c>
      <c r="F3603" s="16" t="str">
        <f>[1]!s_info_industry_csrc2023(A3603,"",3)</f>
        <v>计算机、通信和其他电子设备制造业</v>
      </c>
      <c r="G3603" s="16" t="str">
        <f>[1]!s_info_industry_csrc2023(A3603,"",1)</f>
        <v>制造业</v>
      </c>
      <c r="H3603" s="16">
        <f>[1]!s_is(A3603,83,"FY","YTD","20251231",1,"",100000000)</f>
        <v>34.6679634694</v>
      </c>
      <c r="I3603" s="16">
        <f>[1]!s_is(A3603,83,"FY","YTD","20241231",1,"",100000000)</f>
        <v>31.973081691500003</v>
      </c>
      <c r="J3603" s="16">
        <f t="shared" si="168"/>
        <v>8.4285956665116402E-2</v>
      </c>
      <c r="K3603" s="16">
        <f>[1]!s_is(A3603,61,"FY","YTD","20251231",1,"",100000000)</f>
        <v>1.6183133284</v>
      </c>
      <c r="L3603" s="16">
        <f>[1]!s_is(A3603,61,"FY","YTD","20241231",1,"",100000000)</f>
        <v>1.3427289692</v>
      </c>
      <c r="M3603" s="16">
        <f t="shared" si="169"/>
        <v>0.20524198518200856</v>
      </c>
      <c r="N3603" s="16">
        <f>[1]!s_fa_roe(A3603,"20251231")</f>
        <v>4.8413000000000004</v>
      </c>
      <c r="O3603" s="16">
        <f>[1]!s_stmnote_rdexp(A3603,"20251231",1,10000)</f>
        <v>38695.643962000002</v>
      </c>
      <c r="P3603" s="20">
        <f t="shared" si="170"/>
        <v>0.1116178745144781</v>
      </c>
      <c r="Q3603" s="16">
        <f>[1]!s_margin_tradingbalance(A3603,"",10000)</f>
        <v>98688.770600000003</v>
      </c>
      <c r="R3603" s="16">
        <f>[1]!s_margin_seclendingbalance(A3603,"",10000)</f>
        <v>498.34100000000001</v>
      </c>
      <c r="S3603" s="17">
        <f>[1]!s_val_ev(A3603,"",100000000)</f>
        <v>309.16079999999999</v>
      </c>
      <c r="T3603" s="17">
        <f>[1]!share_freesharesmv(A3603,"",100000000)</f>
        <v>171.52753534349998</v>
      </c>
      <c r="U3603" s="17">
        <f>[1]!s_dq_amount_btin(A3603,E3603,100000000)</f>
        <v>26.02802144</v>
      </c>
      <c r="V3603" s="17">
        <f>[1]!s_dq_turn(A3603,E3603)</f>
        <v>9.107276989800642</v>
      </c>
      <c r="W3603" s="2">
        <f>[1]!s_pq_amount(A3603,"20260101","",100000000)</f>
        <v>1309.4811948700001</v>
      </c>
      <c r="X3603" s="2">
        <f>[1]!s_pq_avgamount(A3603,"20260101","",100000000)</f>
        <v>11.904374498818182</v>
      </c>
      <c r="Y3603" s="17">
        <f>[1]!s_ipo_dilutedpe(A3603)</f>
        <v>17.96</v>
      </c>
      <c r="Z3603" s="12">
        <f>[1]!s_ipo_collection_total(A3603,100000000)</f>
        <v>12.1952</v>
      </c>
      <c r="AA3603" s="2">
        <f>[1]!s_val_pe_ttm(A3603,E3603)</f>
        <v>165.5638427734375</v>
      </c>
      <c r="AB3603" s="5">
        <f>[1]!s_info_zjtxornot1(A3603,"")</f>
        <v>1</v>
      </c>
      <c r="AC3603" s="22" t="str">
        <f>[1]!s_info_nature1(A3603,"")</f>
        <v>中央国有企业</v>
      </c>
      <c r="AD3603" s="6" t="str">
        <f>[1]!s_info_city(A3603)</f>
        <v>武汉市</v>
      </c>
      <c r="AE3603" s="6" t="str">
        <f>[1]!s_info_province(A3603)</f>
        <v>湖北省</v>
      </c>
      <c r="AF3603">
        <v>114.29857199999999</v>
      </c>
      <c r="AG3603">
        <v>30.584354999999999</v>
      </c>
    </row>
    <row r="3604" spans="1:33" x14ac:dyDescent="0.3">
      <c r="A3604" s="12" t="s">
        <v>7638</v>
      </c>
      <c r="B3604" s="12" t="s">
        <v>7639</v>
      </c>
      <c r="C3604" s="16" t="str">
        <f>[1]!s_info_mkt(A3604)</f>
        <v>主板</v>
      </c>
      <c r="D3604" s="16" t="str">
        <f>[1]!s_ipo_listeddate(A3604)</f>
        <v>1998-10-07</v>
      </c>
      <c r="E3604" s="16" t="str">
        <f>[1]!lastradeday_s("000002","")</f>
        <v>2026-06-22</v>
      </c>
      <c r="F3604" s="16" t="str">
        <f>[1]!s_info_industry_csrc2023(A3604,"",3)</f>
        <v>纺织业</v>
      </c>
      <c r="G3604" s="16" t="str">
        <f>[1]!s_info_industry_csrc2023(A3604,"",1)</f>
        <v>制造业</v>
      </c>
      <c r="H3604" s="16">
        <f>[1]!s_is(A3604,83,"FY","YTD","20251231",1,"",100000000)</f>
        <v>34.087188914800002</v>
      </c>
      <c r="I3604" s="16">
        <f>[1]!s_is(A3604,83,"FY","YTD","20241231",1,"",100000000)</f>
        <v>33.4397087842</v>
      </c>
      <c r="J3604" s="16">
        <f t="shared" si="168"/>
        <v>1.9362612718264227E-2</v>
      </c>
      <c r="K3604" s="16">
        <f>[1]!s_is(A3604,61,"FY","YTD","20251231",1,"",100000000)</f>
        <v>2.0588639252999998</v>
      </c>
      <c r="L3604" s="16">
        <f>[1]!s_is(A3604,61,"FY","YTD","20241231",1,"",100000000)</f>
        <v>2.8705917352999997</v>
      </c>
      <c r="M3604" s="16">
        <f t="shared" si="169"/>
        <v>-0.28277368739625658</v>
      </c>
      <c r="N3604" s="16">
        <f>[1]!s_fa_roe(A3604,"20251231")</f>
        <v>4.5560999999999998</v>
      </c>
      <c r="O3604" s="16">
        <f>[1]!s_stmnote_rdexp(A3604,"20251231",1,10000)</f>
        <v>13796.498962</v>
      </c>
      <c r="P3604" s="20">
        <f t="shared" si="170"/>
        <v>4.0474147036542001E-2</v>
      </c>
      <c r="Q3604" s="16">
        <f>[1]!s_margin_tradingbalance(A3604,"",10000)</f>
        <v>27048.313200000001</v>
      </c>
      <c r="R3604" s="16">
        <f>[1]!s_margin_seclendingbalance(A3604,"",10000)</f>
        <v>38.7136</v>
      </c>
      <c r="S3604" s="17">
        <f>[1]!s_val_ev(A3604,"",100000000)</f>
        <v>35.576170839299998</v>
      </c>
      <c r="T3604" s="17">
        <f>[1]!share_freesharesmv(A3604,"",100000000)</f>
        <v>19.057907771500002</v>
      </c>
      <c r="U3604" s="17">
        <f>[1]!s_dq_amount_btin(A3604,E3604,100000000)</f>
        <v>0.45773415000000001</v>
      </c>
      <c r="V3604" s="17">
        <f>[1]!s_dq_turn(A3604,E3604)</f>
        <v>1.3274727633522054</v>
      </c>
      <c r="W3604" s="2">
        <f>[1]!s_pq_amount(A3604,"20260101","",100000000)</f>
        <v>92.971581020000002</v>
      </c>
      <c r="X3604" s="2">
        <f>[1]!s_pq_avgamount(A3604,"20260101","",100000000)</f>
        <v>0.84519619109090904</v>
      </c>
      <c r="Y3604" s="17">
        <f>[1]!s_ipo_dilutedpe(A3604)</f>
        <v>0</v>
      </c>
      <c r="Z3604" s="12">
        <f>[1]!s_ipo_collection_total(A3604,100000000)</f>
        <v>2.165</v>
      </c>
      <c r="AA3604" s="2">
        <f>[1]!s_val_pe_ttm(A3604,E3604)</f>
        <v>72.026023864746094</v>
      </c>
      <c r="AB3604" s="5">
        <f>[1]!s_info_zjtxornot1(A3604,"")</f>
        <v>0</v>
      </c>
      <c r="AC3604" s="22" t="str">
        <f>[1]!s_info_nature1(A3604,"")</f>
        <v>地方国有企业</v>
      </c>
      <c r="AD3604" s="6" t="str">
        <f>[1]!s_info_city(A3604)</f>
        <v>安庆市</v>
      </c>
      <c r="AE3604" s="6" t="str">
        <f>[1]!s_info_province(A3604)</f>
        <v>安徽省</v>
      </c>
      <c r="AF3604">
        <v>117.04355099999999</v>
      </c>
      <c r="AG3604">
        <v>30.50883</v>
      </c>
    </row>
    <row r="3605" spans="1:33" x14ac:dyDescent="0.3">
      <c r="A3605" s="12" t="s">
        <v>7640</v>
      </c>
      <c r="B3605" s="12" t="s">
        <v>7641</v>
      </c>
      <c r="C3605" s="16" t="str">
        <f>[1]!s_info_mkt(A3605)</f>
        <v>主板</v>
      </c>
      <c r="D3605" s="16" t="str">
        <f>[1]!s_ipo_listeddate(A3605)</f>
        <v>1993-12-15</v>
      </c>
      <c r="E3605" s="16" t="str">
        <f>[1]!lastradeday_s("000002","")</f>
        <v>2026-06-22</v>
      </c>
      <c r="F3605" s="16" t="str">
        <f>[1]!s_info_industry_csrc2023(A3605,"",3)</f>
        <v>批发业</v>
      </c>
      <c r="G3605" s="16" t="str">
        <f>[1]!s_info_industry_csrc2023(A3605,"",1)</f>
        <v>批发和零售业</v>
      </c>
      <c r="H3605" s="16">
        <f>[1]!s_is(A3605,83,"FY","YTD","20251231",1,"",100000000)</f>
        <v>31.662725152199997</v>
      </c>
      <c r="I3605" s="16">
        <f>[1]!s_is(A3605,83,"FY","YTD","20241231",1,"",100000000)</f>
        <v>33.056154452000001</v>
      </c>
      <c r="J3605" s="16">
        <f t="shared" si="168"/>
        <v>-4.2153399961370797E-2</v>
      </c>
      <c r="K3605" s="16">
        <f>[1]!s_is(A3605,61,"FY","YTD","20251231",1,"",100000000)</f>
        <v>1.5465288062</v>
      </c>
      <c r="L3605" s="16">
        <f>[1]!s_is(A3605,61,"FY","YTD","20241231",1,"",100000000)</f>
        <v>0.99329469150000005</v>
      </c>
      <c r="M3605" s="16">
        <f t="shared" si="169"/>
        <v>0.55696876207457302</v>
      </c>
      <c r="N3605" s="16">
        <f>[1]!s_fa_roe(A3605,"20251231")</f>
        <v>14.3954</v>
      </c>
      <c r="O3605" s="16">
        <f>[1]!s_stmnote_rdexp(A3605,"20251231",1,10000)</f>
        <v>0</v>
      </c>
      <c r="P3605" s="20">
        <f t="shared" si="170"/>
        <v>0</v>
      </c>
      <c r="Q3605" s="16">
        <f>[1]!s_margin_tradingbalance(A3605,"",10000)</f>
        <v>26694.708200000001</v>
      </c>
      <c r="R3605" s="16">
        <f>[1]!s_margin_seclendingbalance(A3605,"",10000)</f>
        <v>27.9984</v>
      </c>
      <c r="S3605" s="17">
        <f>[1]!s_val_ev(A3605,"",100000000)</f>
        <v>29.410606948800002</v>
      </c>
      <c r="T3605" s="17">
        <f>[1]!share_freesharesmv(A3605,"",100000000)</f>
        <v>22.133175495200003</v>
      </c>
      <c r="U3605" s="17">
        <f>[1]!s_dq_amount_btin(A3605,E3605,100000000)</f>
        <v>0.76920277000000004</v>
      </c>
      <c r="V3605" s="17">
        <f>[1]!s_dq_turn(A3605,E3605)</f>
        <v>3.5403064768990542</v>
      </c>
      <c r="W3605" s="2">
        <f>[1]!s_pq_amount(A3605,"20260101","",100000000)</f>
        <v>349.08206970999998</v>
      </c>
      <c r="X3605" s="2">
        <f>[1]!s_pq_avgamount(A3605,"20260101","",100000000)</f>
        <v>3.1734733610000001</v>
      </c>
      <c r="Y3605" s="17">
        <f>[1]!s_ipo_dilutedpe(A3605)</f>
        <v>0</v>
      </c>
      <c r="Z3605" s="12">
        <f>[1]!s_ipo_collection_total(A3605,100000000)</f>
        <v>2.6</v>
      </c>
      <c r="AA3605" s="2">
        <f>[1]!s_val_pe_ttm(A3605,E3605)</f>
        <v>17.407360076904297</v>
      </c>
      <c r="AB3605" s="5">
        <f>[1]!s_info_zjtxornot1(A3605,"")</f>
        <v>0</v>
      </c>
      <c r="AC3605" s="22" t="str">
        <f>[1]!s_info_nature1(A3605,"")</f>
        <v>中央国有企业</v>
      </c>
      <c r="AD3605" s="6" t="str">
        <f>[1]!s_info_city(A3605)</f>
        <v>泰安市</v>
      </c>
      <c r="AE3605" s="6" t="str">
        <f>[1]!s_info_province(A3605)</f>
        <v>山东省</v>
      </c>
      <c r="AF3605">
        <v>117.129063</v>
      </c>
      <c r="AG3605">
        <v>36.194968000000003</v>
      </c>
    </row>
    <row r="3606" spans="1:33" x14ac:dyDescent="0.3">
      <c r="A3606" s="12" t="s">
        <v>7642</v>
      </c>
      <c r="B3606" s="12" t="s">
        <v>7643</v>
      </c>
      <c r="C3606" s="16" t="str">
        <f>[1]!s_info_mkt(A3606)</f>
        <v>主板</v>
      </c>
      <c r="D3606" s="16" t="str">
        <f>[1]!s_ipo_listeddate(A3606)</f>
        <v>1997-04-08</v>
      </c>
      <c r="E3606" s="16" t="str">
        <f>[1]!lastradeday_s("000002","")</f>
        <v>2026-06-22</v>
      </c>
      <c r="F3606" s="16" t="str">
        <f>[1]!s_info_industry_csrc2023(A3606,"",3)</f>
        <v>房地产业</v>
      </c>
      <c r="G3606" s="16" t="str">
        <f>[1]!s_info_industry_csrc2023(A3606,"",1)</f>
        <v>房地产业</v>
      </c>
      <c r="H3606" s="16">
        <f>[1]!s_is(A3606,83,"FY","YTD","20251231",1,"",100000000)</f>
        <v>13.873726931099998</v>
      </c>
      <c r="I3606" s="16">
        <f>[1]!s_is(A3606,83,"FY","YTD","20241231",1,"",100000000)</f>
        <v>21.210374513199998</v>
      </c>
      <c r="J3606" s="16">
        <f t="shared" si="168"/>
        <v>-0.34589901170929982</v>
      </c>
      <c r="K3606" s="16">
        <f>[1]!s_is(A3606,61,"FY","YTD","20251231",1,"",100000000)</f>
        <v>0.18595226850000002</v>
      </c>
      <c r="L3606" s="16">
        <f>[1]!s_is(A3606,61,"FY","YTD","20241231",1,"",100000000)</f>
        <v>1.6517966865</v>
      </c>
      <c r="M3606" s="16">
        <f t="shared" si="169"/>
        <v>-0.88742423930271042</v>
      </c>
      <c r="N3606" s="16">
        <f>[1]!s_fa_roe(A3606,"20251231")</f>
        <v>0.20039999999999999</v>
      </c>
      <c r="O3606" s="16">
        <f>[1]!s_stmnote_rdexp(A3606,"20251231",1,10000)</f>
        <v>0</v>
      </c>
      <c r="P3606" s="20">
        <f t="shared" si="170"/>
        <v>0</v>
      </c>
      <c r="Q3606" s="16">
        <f>[1]!s_margin_tradingbalance(A3606,"",10000)</f>
        <v>25531.783899999999</v>
      </c>
      <c r="R3606" s="16">
        <f>[1]!s_margin_seclendingbalance(A3606,"",10000)</f>
        <v>33.558999999999997</v>
      </c>
      <c r="S3606" s="17">
        <f>[1]!s_val_ev(A3606,"",100000000)</f>
        <v>55.837309465600008</v>
      </c>
      <c r="T3606" s="17">
        <f>[1]!share_freesharesmv(A3606,"",100000000)</f>
        <v>27.715528282400001</v>
      </c>
      <c r="U3606" s="17">
        <f>[1]!s_dq_amount_btin(A3606,E3606,100000000)</f>
        <v>0.66304689000000006</v>
      </c>
      <c r="V3606" s="17">
        <f>[1]!s_dq_turn(A3606,E3606)</f>
        <v>1.6033319596813465</v>
      </c>
      <c r="W3606" s="2">
        <f>[1]!s_pq_amount(A3606,"20260101","",100000000)</f>
        <v>105.9497863</v>
      </c>
      <c r="X3606" s="2">
        <f>[1]!s_pq_avgamount(A3606,"20260101","",100000000)</f>
        <v>0.96317987545454542</v>
      </c>
      <c r="Y3606" s="17">
        <f>[1]!s_ipo_dilutedpe(A3606)</f>
        <v>0</v>
      </c>
      <c r="Z3606" s="12">
        <f>[1]!s_ipo_collection_total(A3606,100000000)</f>
        <v>3.87</v>
      </c>
      <c r="AA3606" s="2">
        <f>[1]!s_val_pe_ttm(A3606,E3606)</f>
        <v>-238.97103881835938</v>
      </c>
      <c r="AB3606" s="5">
        <f>[1]!s_info_zjtxornot1(A3606,"")</f>
        <v>0</v>
      </c>
      <c r="AC3606" s="22" t="str">
        <f>[1]!s_info_nature1(A3606,"")</f>
        <v>民营企业</v>
      </c>
      <c r="AD3606" s="6" t="str">
        <f>[1]!s_info_city(A3606)</f>
        <v>吉林市</v>
      </c>
      <c r="AE3606" s="6" t="str">
        <f>[1]!s_info_province(A3606)</f>
        <v>吉林省</v>
      </c>
      <c r="AF3606">
        <v>126.55302</v>
      </c>
      <c r="AG3606">
        <v>43.843577000000003</v>
      </c>
    </row>
    <row r="3607" spans="1:33" x14ac:dyDescent="0.3">
      <c r="A3607" s="12" t="s">
        <v>7644</v>
      </c>
      <c r="B3607" s="12" t="s">
        <v>7645</v>
      </c>
      <c r="C3607" s="16" t="str">
        <f>[1]!s_info_mkt(A3607)</f>
        <v>创业板</v>
      </c>
      <c r="D3607" s="16" t="str">
        <f>[1]!s_ipo_listeddate(A3607)</f>
        <v>2010-10-13</v>
      </c>
      <c r="E3607" s="16" t="str">
        <f>[1]!lastradeday_s("000002","")</f>
        <v>2026-06-22</v>
      </c>
      <c r="F3607" s="16" t="str">
        <f>[1]!s_info_industry_csrc2023(A3607,"",3)</f>
        <v>通用设备制造业</v>
      </c>
      <c r="G3607" s="16" t="str">
        <f>[1]!s_info_industry_csrc2023(A3607,"",1)</f>
        <v>制造业</v>
      </c>
      <c r="H3607" s="16">
        <f>[1]!s_is(A3607,83,"FY","YTD","20251231",1,"",100000000)</f>
        <v>4.9057164326000002</v>
      </c>
      <c r="I3607" s="16">
        <f>[1]!s_is(A3607,83,"FY","YTD","20241231",1,"",100000000)</f>
        <v>4.3718099130999999</v>
      </c>
      <c r="J3607" s="16">
        <f t="shared" si="168"/>
        <v>0.12212482475511233</v>
      </c>
      <c r="K3607" s="16">
        <f>[1]!s_is(A3607,61,"FY","YTD","20251231",1,"",100000000)</f>
        <v>-0.45518967479999994</v>
      </c>
      <c r="L3607" s="16">
        <f>[1]!s_is(A3607,61,"FY","YTD","20241231",1,"",100000000)</f>
        <v>-0.19264406980000001</v>
      </c>
      <c r="M3607" s="16">
        <f t="shared" si="169"/>
        <v>-1.3628532934990969</v>
      </c>
      <c r="N3607" s="16">
        <f>[1]!s_fa_roe(A3607,"20251231")</f>
        <v>-4.3848000000000003</v>
      </c>
      <c r="O3607" s="16">
        <f>[1]!s_stmnote_rdexp(A3607,"20251231",1,10000)</f>
        <v>3246.1433260000003</v>
      </c>
      <c r="P3607" s="20">
        <f t="shared" si="170"/>
        <v>6.6170627075555682E-2</v>
      </c>
      <c r="Q3607" s="16">
        <f>[1]!s_margin_tradingbalance(A3607,"",10000)</f>
        <v>0</v>
      </c>
      <c r="R3607" s="16">
        <f>[1]!s_margin_seclendingbalance(A3607,"",10000)</f>
        <v>0</v>
      </c>
      <c r="S3607" s="17">
        <f>[1]!s_val_ev(A3607,"",100000000)</f>
        <v>19.149328799999999</v>
      </c>
      <c r="T3607" s="17">
        <f>[1]!share_freesharesmv(A3607,"",100000000)</f>
        <v>9.0362268360000009</v>
      </c>
      <c r="U3607" s="17">
        <f>[1]!s_dq_amount_btin(A3607,E3607,100000000)</f>
        <v>0.54324258000000003</v>
      </c>
      <c r="V3607" s="17">
        <f>[1]!s_dq_turn(A3607,E3607)</f>
        <v>4.2391603855270894</v>
      </c>
      <c r="W3607" s="2">
        <f>[1]!s_pq_amount(A3607,"20260101","",100000000)</f>
        <v>53.732842869999999</v>
      </c>
      <c r="X3607" s="2">
        <f>[1]!s_pq_avgamount(A3607,"20260101","",100000000)</f>
        <v>0.48848038972727276</v>
      </c>
      <c r="Y3607" s="17">
        <f>[1]!s_ipo_dilutedpe(A3607)</f>
        <v>68</v>
      </c>
      <c r="Z3607" s="12">
        <f>[1]!s_ipo_collection_total(A3607,100000000)</f>
        <v>7.157</v>
      </c>
      <c r="AA3607" s="2">
        <f>[1]!s_val_pe_ttm(A3607,E3607)</f>
        <v>-29.695131301879883</v>
      </c>
      <c r="AB3607" s="5">
        <f>[1]!s_info_zjtxornot1(A3607,"")</f>
        <v>0</v>
      </c>
      <c r="AC3607" s="22" t="str">
        <f>[1]!s_info_nature1(A3607,"")</f>
        <v>民营企业</v>
      </c>
      <c r="AD3607" s="6" t="str">
        <f>[1]!s_info_city(A3607)</f>
        <v>上海市</v>
      </c>
      <c r="AE3607" s="6" t="str">
        <f>[1]!s_info_province(A3607)</f>
        <v>上海</v>
      </c>
      <c r="AF3607">
        <v>121.472644</v>
      </c>
      <c r="AG3607">
        <v>31.231705999999999</v>
      </c>
    </row>
    <row r="3608" spans="1:33" x14ac:dyDescent="0.3">
      <c r="A3608" s="12" t="s">
        <v>7646</v>
      </c>
      <c r="B3608" s="12" t="s">
        <v>7647</v>
      </c>
      <c r="C3608" s="16" t="str">
        <f>[1]!s_info_mkt(A3608)</f>
        <v>创业板</v>
      </c>
      <c r="D3608" s="16" t="str">
        <f>[1]!s_ipo_listeddate(A3608)</f>
        <v>2020-03-13</v>
      </c>
      <c r="E3608" s="16" t="str">
        <f>[1]!lastradeday_s("000002","")</f>
        <v>2026-06-22</v>
      </c>
      <c r="F3608" s="16" t="str">
        <f>[1]!s_info_industry_csrc2023(A3608,"",3)</f>
        <v>计算机、通信和其他电子设备制造业</v>
      </c>
      <c r="G3608" s="16" t="str">
        <f>[1]!s_info_industry_csrc2023(A3608,"",1)</f>
        <v>制造业</v>
      </c>
      <c r="H3608" s="16">
        <f>[1]!s_is(A3608,83,"FY","YTD","20251231",1,"",100000000)</f>
        <v>8.3840677967000001</v>
      </c>
      <c r="I3608" s="16">
        <f>[1]!s_is(A3608,83,"FY","YTD","20241231",1,"",100000000)</f>
        <v>8.5138000210999998</v>
      </c>
      <c r="J3608" s="16">
        <f t="shared" si="168"/>
        <v>-1.5237875458488648E-2</v>
      </c>
      <c r="K3608" s="16">
        <f>[1]!s_is(A3608,61,"FY","YTD","20251231",1,"",100000000)</f>
        <v>0.1217395867</v>
      </c>
      <c r="L3608" s="16">
        <f>[1]!s_is(A3608,61,"FY","YTD","20241231",1,"",100000000)</f>
        <v>0.55251648939999998</v>
      </c>
      <c r="M3608" s="16">
        <f t="shared" si="169"/>
        <v>-0.77966343261139237</v>
      </c>
      <c r="N3608" s="16">
        <f>[1]!s_fa_roe(A3608,"20251231")</f>
        <v>0.97330000000000005</v>
      </c>
      <c r="O3608" s="16">
        <f>[1]!s_stmnote_rdexp(A3608,"20251231",1,10000)</f>
        <v>5197.5139020000006</v>
      </c>
      <c r="P3608" s="20">
        <f t="shared" si="170"/>
        <v>6.1992746576378599E-2</v>
      </c>
      <c r="Q3608" s="16">
        <f>[1]!s_margin_tradingbalance(A3608,"",10000)</f>
        <v>0</v>
      </c>
      <c r="R3608" s="16">
        <f>[1]!s_margin_seclendingbalance(A3608,"",10000)</f>
        <v>0</v>
      </c>
      <c r="S3608" s="17">
        <f>[1]!s_val_ev(A3608,"",100000000)</f>
        <v>39.783172739999998</v>
      </c>
      <c r="T3608" s="17">
        <f>[1]!share_freesharesmv(A3608,"",100000000)</f>
        <v>12.1070884849</v>
      </c>
      <c r="U3608" s="17">
        <f>[1]!s_dq_amount_btin(A3608,E3608,100000000)</f>
        <v>0.41464382999999999</v>
      </c>
      <c r="V3608" s="17">
        <f>[1]!s_dq_turn(A3608,E3608)</f>
        <v>1.1456473330901187</v>
      </c>
      <c r="W3608" s="2">
        <f>[1]!s_pq_amount(A3608,"20260101","",100000000)</f>
        <v>49.616583400000003</v>
      </c>
      <c r="X3608" s="2">
        <f>[1]!s_pq_avgamount(A3608,"20260101","",100000000)</f>
        <v>0.45105984909090907</v>
      </c>
      <c r="Y3608" s="17">
        <f>[1]!s_ipo_dilutedpe(A3608)</f>
        <v>17.96</v>
      </c>
      <c r="Z3608" s="12">
        <f>[1]!s_ipo_collection_total(A3608,100000000)</f>
        <v>6.2861190000000002</v>
      </c>
      <c r="AA3608" s="2">
        <f>[1]!s_val_pe_ttm(A3608,E3608)</f>
        <v>168.17779541015625</v>
      </c>
      <c r="AB3608" s="5">
        <f>[1]!s_info_zjtxornot1(A3608,"")</f>
        <v>0</v>
      </c>
      <c r="AC3608" s="22" t="str">
        <f>[1]!s_info_nature1(A3608,"")</f>
        <v>民营企业</v>
      </c>
      <c r="AD3608" s="6" t="str">
        <f>[1]!s_info_city(A3608)</f>
        <v>深圳市</v>
      </c>
      <c r="AE3608" s="6" t="str">
        <f>[1]!s_info_province(A3608)</f>
        <v>广东省</v>
      </c>
      <c r="AF3608">
        <v>114.085947</v>
      </c>
      <c r="AG3608">
        <v>22.547000000000001</v>
      </c>
    </row>
    <row r="3609" spans="1:33" x14ac:dyDescent="0.3">
      <c r="A3609" s="12" t="s">
        <v>7648</v>
      </c>
      <c r="B3609" s="12" t="s">
        <v>7649</v>
      </c>
      <c r="C3609" s="16" t="str">
        <f>[1]!s_info_mkt(A3609)</f>
        <v>主板</v>
      </c>
      <c r="D3609" s="16" t="str">
        <f>[1]!s_ipo_listeddate(A3609)</f>
        <v>2012-07-13</v>
      </c>
      <c r="E3609" s="16" t="str">
        <f>[1]!lastradeday_s("000002","")</f>
        <v>2026-06-22</v>
      </c>
      <c r="F3609" s="16" t="str">
        <f>[1]!s_info_industry_csrc2023(A3609,"",3)</f>
        <v>医药制造业</v>
      </c>
      <c r="G3609" s="16" t="str">
        <f>[1]!s_info_industry_csrc2023(A3609,"",1)</f>
        <v>制造业</v>
      </c>
      <c r="H3609" s="16">
        <f>[1]!s_is(A3609,83,"FY","YTD","20251231",1,"",100000000)</f>
        <v>28.780963410100004</v>
      </c>
      <c r="I3609" s="16">
        <f>[1]!s_is(A3609,83,"FY","YTD","20241231",1,"",100000000)</f>
        <v>23.706269651100001</v>
      </c>
      <c r="J3609" s="16">
        <f t="shared" si="168"/>
        <v>0.21406547017676947</v>
      </c>
      <c r="K3609" s="16">
        <f>[1]!s_is(A3609,61,"FY","YTD","20251231",1,"",100000000)</f>
        <v>0.27556698769999999</v>
      </c>
      <c r="L3609" s="16">
        <f>[1]!s_is(A3609,61,"FY","YTD","20241231",1,"",100000000)</f>
        <v>1.0020068003</v>
      </c>
      <c r="M3609" s="16">
        <f t="shared" si="169"/>
        <v>-0.72498491265977894</v>
      </c>
      <c r="N3609" s="16">
        <f>[1]!s_fa_roe(A3609,"20251231")</f>
        <v>1.2316</v>
      </c>
      <c r="O3609" s="16">
        <f>[1]!s_stmnote_rdexp(A3609,"20251231",1,10000)</f>
        <v>11241.862423999999</v>
      </c>
      <c r="P3609" s="20">
        <f t="shared" si="170"/>
        <v>3.906006294443546E-2</v>
      </c>
      <c r="Q3609" s="16">
        <f>[1]!s_margin_tradingbalance(A3609,"",10000)</f>
        <v>0</v>
      </c>
      <c r="R3609" s="16">
        <f>[1]!s_margin_seclendingbalance(A3609,"",10000)</f>
        <v>0</v>
      </c>
      <c r="S3609" s="17">
        <f>[1]!s_val_ev(A3609,"",100000000)</f>
        <v>37.9365668214</v>
      </c>
      <c r="T3609" s="17">
        <f>[1]!share_freesharesmv(A3609,"",100000000)</f>
        <v>24.669904135499998</v>
      </c>
      <c r="U3609" s="17">
        <f>[1]!s_dq_amount_btin(A3609,E3609,100000000)</f>
        <v>0.43212537000000001</v>
      </c>
      <c r="V3609" s="17">
        <f>[1]!s_dq_turn(A3609,E3609)</f>
        <v>1.2017077213806384</v>
      </c>
      <c r="W3609" s="2">
        <f>[1]!s_pq_amount(A3609,"20260101","",100000000)</f>
        <v>107.98547433</v>
      </c>
      <c r="X3609" s="2">
        <f>[1]!s_pq_avgamount(A3609,"20260101","",100000000)</f>
        <v>0.98168613027272733</v>
      </c>
      <c r="Y3609" s="17">
        <f>[1]!s_ipo_dilutedpe(A3609)</f>
        <v>26.87</v>
      </c>
      <c r="Z3609" s="12">
        <f>[1]!s_ipo_collection_total(A3609,100000000)</f>
        <v>4.9013999999999998</v>
      </c>
      <c r="AA3609" s="2">
        <f>[1]!s_val_pe_ttm(A3609,E3609)</f>
        <v>97.933021545410156</v>
      </c>
      <c r="AB3609" s="5">
        <f>[1]!s_info_zjtxornot1(A3609,"")</f>
        <v>0</v>
      </c>
      <c r="AC3609" s="22" t="str">
        <f>[1]!s_info_nature1(A3609,"")</f>
        <v>民营企业</v>
      </c>
      <c r="AD3609" s="6" t="str">
        <f>[1]!s_info_city(A3609)</f>
        <v>呼和浩特市</v>
      </c>
      <c r="AE3609" s="6" t="str">
        <f>[1]!s_info_province(A3609)</f>
        <v>内蒙古自治区</v>
      </c>
      <c r="AF3609">
        <v>111.670801</v>
      </c>
      <c r="AG3609">
        <v>40.818311000000001</v>
      </c>
    </row>
    <row r="3610" spans="1:33" x14ac:dyDescent="0.3">
      <c r="A3610" s="12" t="s">
        <v>7650</v>
      </c>
      <c r="B3610" s="12" t="s">
        <v>7651</v>
      </c>
      <c r="C3610" s="16" t="str">
        <f>[1]!s_info_mkt(A3610)</f>
        <v>主板</v>
      </c>
      <c r="D3610" s="16" t="str">
        <f>[1]!s_ipo_listeddate(A3610)</f>
        <v>2025-11-25</v>
      </c>
      <c r="E3610" s="16" t="str">
        <f>[1]!lastradeday_s("000002","")</f>
        <v>2026-06-22</v>
      </c>
      <c r="F3610" s="16" t="str">
        <f>[1]!s_info_industry_csrc2023(A3610,"",3)</f>
        <v>橡胶和塑料制品业</v>
      </c>
      <c r="G3610" s="16" t="str">
        <f>[1]!s_info_industry_csrc2023(A3610,"",1)</f>
        <v>制造业</v>
      </c>
      <c r="H3610" s="16">
        <f>[1]!s_is(A3610,83,"FY","YTD","20251231",1,"",100000000)</f>
        <v>22.321806572800003</v>
      </c>
      <c r="I3610" s="16">
        <f>[1]!s_is(A3610,83,"FY","YTD","20241231",1,"",100000000)</f>
        <v>22.998929717700001</v>
      </c>
      <c r="J3610" s="16">
        <f t="shared" si="168"/>
        <v>-2.9441506766242354E-2</v>
      </c>
      <c r="K3610" s="16">
        <f>[1]!s_is(A3610,61,"FY","YTD","20251231",1,"",100000000)</f>
        <v>5.5962841937999999</v>
      </c>
      <c r="L3610" s="16">
        <f>[1]!s_is(A3610,61,"FY","YTD","20241231",1,"",100000000)</f>
        <v>6.7904841457000007</v>
      </c>
      <c r="M3610" s="16">
        <f t="shared" si="169"/>
        <v>-0.17586374200670432</v>
      </c>
      <c r="N3610" s="16">
        <f>[1]!s_fa_roe(A3610,"20251231")</f>
        <v>15.858000000000001</v>
      </c>
      <c r="O3610" s="16">
        <f>[1]!s_stmnote_rdexp(A3610,"20251231",1,10000)</f>
        <v>7090.3441459999995</v>
      </c>
      <c r="P3610" s="20">
        <f t="shared" si="170"/>
        <v>3.1764203864394477E-2</v>
      </c>
      <c r="Q3610" s="16">
        <f>[1]!s_margin_tradingbalance(A3610,"",10000)</f>
        <v>9124.4971000000005</v>
      </c>
      <c r="R3610" s="16">
        <f>[1]!s_margin_seclendingbalance(A3610,"",10000)</f>
        <v>6.3765000000000001</v>
      </c>
      <c r="S3610" s="17">
        <f>[1]!s_val_ev(A3610,"",100000000)</f>
        <v>93.693365669200006</v>
      </c>
      <c r="T3610" s="17">
        <f>[1]!share_freesharesmv(A3610,"",100000000)</f>
        <v>18.999873382600001</v>
      </c>
      <c r="U3610" s="17">
        <f>[1]!s_dq_amount_btin(A3610,E3610,100000000)</f>
        <v>0.87330260999999998</v>
      </c>
      <c r="V3610" s="17">
        <f>[1]!s_dq_turn(A3610,E3610)</f>
        <v>4.6834912416570491</v>
      </c>
      <c r="W3610" s="2">
        <f>[1]!s_pq_amount(A3610,"20260101","",100000000)</f>
        <v>198.13507042000001</v>
      </c>
      <c r="X3610" s="2">
        <f>[1]!s_pq_avgamount(A3610,"20260101","",100000000)</f>
        <v>1.8012279129090909</v>
      </c>
      <c r="Y3610" s="17">
        <f>[1]!s_ipo_dilutedpe(A3610)</f>
        <v>13.94</v>
      </c>
      <c r="Z3610" s="12">
        <f>[1]!s_ipo_collection_total(A3610,100000000)</f>
        <v>22.316800319999999</v>
      </c>
      <c r="AA3610" s="2">
        <f>[1]!s_val_pe_ttm(A3610,E3610)</f>
        <v>19.926074981689453</v>
      </c>
      <c r="AB3610" s="5">
        <f>[1]!s_info_zjtxornot1(A3610,"")</f>
        <v>1</v>
      </c>
      <c r="AC3610" s="22" t="str">
        <f>[1]!s_info_nature1(A3610,"")</f>
        <v>民营企业</v>
      </c>
      <c r="AD3610" s="6" t="str">
        <f>[1]!s_info_city(A3610)</f>
        <v>莆田市</v>
      </c>
      <c r="AE3610" s="6" t="str">
        <f>[1]!s_info_province(A3610)</f>
        <v>福建省</v>
      </c>
      <c r="AF3610">
        <v>119.007558</v>
      </c>
      <c r="AG3610">
        <v>25.431011000000002</v>
      </c>
    </row>
    <row r="3611" spans="1:33" x14ac:dyDescent="0.3">
      <c r="A3611" s="12" t="s">
        <v>7652</v>
      </c>
      <c r="B3611" s="12" t="s">
        <v>7653</v>
      </c>
      <c r="C3611" s="16" t="str">
        <f>[1]!s_info_mkt(A3611)</f>
        <v>科创板</v>
      </c>
      <c r="D3611" s="16" t="str">
        <f>[1]!s_ipo_listeddate(A3611)</f>
        <v>2021-09-14</v>
      </c>
      <c r="E3611" s="16" t="str">
        <f>[1]!lastradeday_s("000002","")</f>
        <v>2026-06-22</v>
      </c>
      <c r="F3611" s="16" t="str">
        <f>[1]!s_info_industry_csrc2023(A3611,"",3)</f>
        <v>计算机、通信和其他电子设备制造业</v>
      </c>
      <c r="G3611" s="16" t="str">
        <f>[1]!s_info_industry_csrc2023(A3611,"",1)</f>
        <v>制造业</v>
      </c>
      <c r="H3611" s="16">
        <f>[1]!s_is(A3611,83,"FY","YTD","20251231",1,"",100000000)</f>
        <v>14.2846822994</v>
      </c>
      <c r="I3611" s="16">
        <f>[1]!s_is(A3611,83,"FY","YTD","20241231",1,"",100000000)</f>
        <v>19.611417536499999</v>
      </c>
      <c r="J3611" s="16">
        <f t="shared" si="168"/>
        <v>-0.27161398339442266</v>
      </c>
      <c r="K3611" s="16">
        <f>[1]!s_is(A3611,61,"FY","YTD","20251231",1,"",100000000)</f>
        <v>-4.3238512252999994</v>
      </c>
      <c r="L3611" s="16">
        <f>[1]!s_is(A3611,61,"FY","YTD","20241231",1,"",100000000)</f>
        <v>-5.2770631045999998</v>
      </c>
      <c r="M3611" s="16">
        <f t="shared" si="169"/>
        <v>0.18063302644023502</v>
      </c>
      <c r="N3611" s="16">
        <f>[1]!s_fa_roe(A3611,"20251231")</f>
        <v>-10.2883</v>
      </c>
      <c r="O3611" s="16">
        <f>[1]!s_stmnote_rdexp(A3611,"20251231",1,10000)</f>
        <v>9424.629895</v>
      </c>
      <c r="P3611" s="20">
        <f t="shared" si="170"/>
        <v>6.5977175392944246E-2</v>
      </c>
      <c r="Q3611" s="16">
        <f>[1]!s_margin_tradingbalance(A3611,"",10000)</f>
        <v>42356.564200000001</v>
      </c>
      <c r="R3611" s="16">
        <f>[1]!s_margin_seclendingbalance(A3611,"",10000)</f>
        <v>37.461500000000001</v>
      </c>
      <c r="S3611" s="17">
        <f>[1]!s_val_ev(A3611,"",100000000)</f>
        <v>73.411211581499998</v>
      </c>
      <c r="T3611" s="17">
        <f>[1]!share_freesharesmv(A3611,"",100000000)</f>
        <v>51.1649406099</v>
      </c>
      <c r="U3611" s="17">
        <f>[1]!s_dq_amount_btin(A3611,E3611,100000000)</f>
        <v>2.56592815</v>
      </c>
      <c r="V3611" s="17">
        <f>[1]!s_dq_turn(A3611,E3611)</f>
        <v>3.6122224702095247</v>
      </c>
      <c r="W3611" s="2">
        <f>[1]!s_pq_amount(A3611,"20260101","",100000000)</f>
        <v>269.94563319000002</v>
      </c>
      <c r="X3611" s="2">
        <f>[1]!s_pq_avgamount(A3611,"20260101","",100000000)</f>
        <v>2.4540512108181818</v>
      </c>
      <c r="Y3611" s="17">
        <f>[1]!s_ipo_dilutedpe(A3611)</f>
        <v>0</v>
      </c>
      <c r="Z3611" s="12">
        <f>[1]!s_ipo_collection_total(A3611,100000000)</f>
        <v>13.0112101025</v>
      </c>
      <c r="AA3611" s="2">
        <f>[1]!s_val_pe_ttm(A3611,E3611)</f>
        <v>-17.060089111328125</v>
      </c>
      <c r="AB3611" s="5">
        <f>[1]!s_info_zjtxornot1(A3611,"")</f>
        <v>0</v>
      </c>
      <c r="AC3611" s="22" t="str">
        <f>[1]!s_info_nature1(A3611,"")</f>
        <v>中央国有企业</v>
      </c>
      <c r="AD3611" s="6" t="str">
        <f>[1]!s_info_city(A3611)</f>
        <v>贵阳市</v>
      </c>
      <c r="AE3611" s="6" t="str">
        <f>[1]!s_info_province(A3611)</f>
        <v>贵州省</v>
      </c>
      <c r="AF3611">
        <v>106.71347799999999</v>
      </c>
      <c r="AG3611">
        <v>26.578343</v>
      </c>
    </row>
    <row r="3612" spans="1:33" x14ac:dyDescent="0.3">
      <c r="A3612" s="12" t="s">
        <v>7654</v>
      </c>
      <c r="B3612" s="12" t="s">
        <v>7655</v>
      </c>
      <c r="C3612" s="16" t="str">
        <f>[1]!s_info_mkt(A3612)</f>
        <v>主板</v>
      </c>
      <c r="D3612" s="16" t="str">
        <f>[1]!s_ipo_listeddate(A3612)</f>
        <v>2022-06-23</v>
      </c>
      <c r="E3612" s="16" t="str">
        <f>[1]!lastradeday_s("000002","")</f>
        <v>2026-06-22</v>
      </c>
      <c r="F3612" s="16" t="str">
        <f>[1]!s_info_industry_csrc2023(A3612,"",3)</f>
        <v>家具制造业</v>
      </c>
      <c r="G3612" s="16" t="str">
        <f>[1]!s_info_industry_csrc2023(A3612,"",1)</f>
        <v>制造业</v>
      </c>
      <c r="H3612" s="16">
        <f>[1]!s_is(A3612,83,"FY","YTD","20251231",1,"",100000000)</f>
        <v>52.269701973999993</v>
      </c>
      <c r="I3612" s="16">
        <f>[1]!s_is(A3612,83,"FY","YTD","20241231",1,"",100000000)</f>
        <v>56.027436928199997</v>
      </c>
      <c r="J3612" s="16">
        <f t="shared" si="168"/>
        <v>-6.7069549496179826E-2</v>
      </c>
      <c r="K3612" s="16">
        <f>[1]!s_is(A3612,61,"FY","YTD","20251231",1,"",100000000)</f>
        <v>5.3552943097000005</v>
      </c>
      <c r="L3612" s="16">
        <f>[1]!s_is(A3612,61,"FY","YTD","20241231",1,"",100000000)</f>
        <v>7.6732785253999998</v>
      </c>
      <c r="M3612" s="16">
        <f t="shared" si="169"/>
        <v>-0.30208524400971948</v>
      </c>
      <c r="N3612" s="16">
        <f>[1]!s_fa_roe(A3612,"20251231")</f>
        <v>11.9559</v>
      </c>
      <c r="O3612" s="16">
        <f>[1]!s_stmnote_rdexp(A3612,"20251231",1,10000)</f>
        <v>22427.717874000002</v>
      </c>
      <c r="P3612" s="20">
        <f t="shared" si="170"/>
        <v>4.2907682705281162E-2</v>
      </c>
      <c r="Q3612" s="16">
        <f>[1]!s_margin_tradingbalance(A3612,"",10000)</f>
        <v>0</v>
      </c>
      <c r="R3612" s="16">
        <f>[1]!s_margin_seclendingbalance(A3612,"",10000)</f>
        <v>0</v>
      </c>
      <c r="S3612" s="17">
        <f>[1]!s_val_ev(A3612,"",100000000)</f>
        <v>77.357359839200001</v>
      </c>
      <c r="T3612" s="17">
        <f>[1]!share_freesharesmv(A3612,"",100000000)</f>
        <v>14.757051334200003</v>
      </c>
      <c r="U3612" s="17">
        <f>[1]!s_dq_amount_btin(A3612,E3612,100000000)</f>
        <v>0.15504335999999999</v>
      </c>
      <c r="V3612" s="17">
        <f>[1]!s_dq_turn(A3612,E3612)</f>
        <v>0.28404741210273138</v>
      </c>
      <c r="W3612" s="2">
        <f>[1]!s_pq_amount(A3612,"20260101","",100000000)</f>
        <v>36.238339750000002</v>
      </c>
      <c r="X3612" s="2">
        <f>[1]!s_pq_avgamount(A3612,"20260101","",100000000)</f>
        <v>0.32943945227272725</v>
      </c>
      <c r="Y3612" s="17">
        <f>[1]!s_ipo_dilutedpe(A3612)</f>
        <v>22.99</v>
      </c>
      <c r="Z3612" s="12">
        <f>[1]!s_ipo_collection_total(A3612,100000000)</f>
        <v>15.575893000000001</v>
      </c>
      <c r="AA3612" s="2">
        <f>[1]!s_val_pe_ttm(A3612,E3612)</f>
        <v>15.292171478271484</v>
      </c>
      <c r="AB3612" s="5">
        <f>[1]!s_info_zjtxornot1(A3612,"")</f>
        <v>0</v>
      </c>
      <c r="AC3612" s="22" t="str">
        <f>[1]!s_info_nature1(A3612,"")</f>
        <v>民营企业</v>
      </c>
      <c r="AD3612" s="6" t="str">
        <f>[1]!s_info_city(A3612)</f>
        <v>东莞市</v>
      </c>
      <c r="AE3612" s="6" t="str">
        <f>[1]!s_info_province(A3612)</f>
        <v>广东省</v>
      </c>
      <c r="AF3612">
        <v>113.746262</v>
      </c>
      <c r="AG3612">
        <v>23.046237000000001</v>
      </c>
    </row>
    <row r="3613" spans="1:33" x14ac:dyDescent="0.3">
      <c r="A3613" s="12" t="s">
        <v>7656</v>
      </c>
      <c r="B3613" s="12" t="s">
        <v>7657</v>
      </c>
      <c r="C3613" s="16" t="str">
        <f>[1]!s_info_mkt(A3613)</f>
        <v>主板</v>
      </c>
      <c r="D3613" s="16" t="str">
        <f>[1]!s_ipo_listeddate(A3613)</f>
        <v>2006-10-26</v>
      </c>
      <c r="E3613" s="16" t="str">
        <f>[1]!lastradeday_s("000002","")</f>
        <v>2026-06-22</v>
      </c>
      <c r="F3613" s="16" t="str">
        <f>[1]!s_info_industry_csrc2023(A3613,"",3)</f>
        <v>水上运输业</v>
      </c>
      <c r="G3613" s="16" t="str">
        <f>[1]!s_info_industry_csrc2023(A3613,"",1)</f>
        <v>交通运输、仓储和邮政业</v>
      </c>
      <c r="H3613" s="16">
        <f>[1]!s_is(A3613,83,"FY","YTD","20251231",1,"",100000000)</f>
        <v>396.11497351529999</v>
      </c>
      <c r="I3613" s="16">
        <f>[1]!s_is(A3613,83,"FY","YTD","20241231",1,"",100000000)</f>
        <v>381.16972285819998</v>
      </c>
      <c r="J3613" s="16">
        <f t="shared" si="168"/>
        <v>3.9208913407479118E-2</v>
      </c>
      <c r="K3613" s="16">
        <f>[1]!s_is(A3613,61,"FY","YTD","20251231",1,"",100000000)</f>
        <v>135.6458917503</v>
      </c>
      <c r="L3613" s="16">
        <f>[1]!s_is(A3613,61,"FY","YTD","20241231",1,"",100000000)</f>
        <v>149.54353821250001</v>
      </c>
      <c r="M3613" s="16">
        <f t="shared" si="169"/>
        <v>-9.2933781213947103E-2</v>
      </c>
      <c r="N3613" s="16">
        <f>[1]!s_fa_roe(A3613,"20251231")</f>
        <v>9.8922000000000008</v>
      </c>
      <c r="O3613" s="16">
        <f>[1]!s_stmnote_rdexp(A3613,"20251231",1,10000)</f>
        <v>20755.594137</v>
      </c>
      <c r="P3613" s="20">
        <f t="shared" si="170"/>
        <v>5.2397903449106333E-3</v>
      </c>
      <c r="Q3613" s="16">
        <f>[1]!s_margin_tradingbalance(A3613,"",10000)</f>
        <v>85546.172600000005</v>
      </c>
      <c r="R3613" s="16">
        <f>[1]!s_margin_seclendingbalance(A3613,"",10000)</f>
        <v>67.188599999999994</v>
      </c>
      <c r="S3613" s="17">
        <f>[1]!s_val_ev(A3613,"",100000000)</f>
        <v>1140.7180646960001</v>
      </c>
      <c r="T3613" s="17">
        <f>[1]!share_freesharesmv(A3613,"",100000000)</f>
        <v>146.70208573299999</v>
      </c>
      <c r="U3613" s="17">
        <f>[1]!s_dq_amount_btin(A3613,E3613,100000000)</f>
        <v>2.6875825600000001</v>
      </c>
      <c r="V3613" s="17">
        <f>[1]!s_dq_turn(A3613,E3613)</f>
        <v>0.2385287943233502</v>
      </c>
      <c r="W3613" s="2">
        <f>[1]!s_pq_amount(A3613,"20260101","",100000000)</f>
        <v>337.92422988999999</v>
      </c>
      <c r="X3613" s="2">
        <f>[1]!s_pq_avgamount(A3613,"20260101","",100000000)</f>
        <v>3.0720384535454546</v>
      </c>
      <c r="Y3613" s="17">
        <f>[1]!s_ipo_dilutedpe(A3613)</f>
        <v>0</v>
      </c>
      <c r="Z3613" s="12">
        <f>[1]!s_ipo_collection_total(A3613,100000000)</f>
        <v>0</v>
      </c>
      <c r="AA3613" s="2">
        <f>[1]!s_val_pe_ttm(A3613,E3613)</f>
        <v>8.3476934432983398</v>
      </c>
      <c r="AB3613" s="5">
        <f>[1]!s_info_zjtxornot1(A3613,"")</f>
        <v>1</v>
      </c>
      <c r="AC3613" s="22" t="str">
        <f>[1]!s_info_nature1(A3613,"")</f>
        <v>地方国有企业</v>
      </c>
      <c r="AD3613" s="6" t="str">
        <f>[1]!s_info_city(A3613)</f>
        <v>上海市</v>
      </c>
      <c r="AE3613" s="6" t="str">
        <f>[1]!s_info_province(A3613)</f>
        <v>上海</v>
      </c>
      <c r="AF3613">
        <v>121.472644</v>
      </c>
      <c r="AG3613">
        <v>31.231705999999999</v>
      </c>
    </row>
    <row r="3614" spans="1:33" x14ac:dyDescent="0.3">
      <c r="A3614" s="12" t="s">
        <v>7658</v>
      </c>
      <c r="B3614" s="12" t="s">
        <v>7659</v>
      </c>
      <c r="C3614" s="16" t="str">
        <f>[1]!s_info_mkt(A3614)</f>
        <v>主板</v>
      </c>
      <c r="D3614" s="16" t="str">
        <f>[1]!s_ipo_listeddate(A3614)</f>
        <v>2020-07-16</v>
      </c>
      <c r="E3614" s="16" t="str">
        <f>[1]!lastradeday_s("000002","")</f>
        <v>2026-06-22</v>
      </c>
      <c r="F3614" s="16" t="str">
        <f>[1]!s_info_industry_csrc2023(A3614,"",3)</f>
        <v>餐饮业</v>
      </c>
      <c r="G3614" s="16" t="str">
        <f>[1]!s_info_industry_csrc2023(A3614,"",1)</f>
        <v>住宿和餐饮业</v>
      </c>
      <c r="H3614" s="16">
        <f>[1]!s_is(A3614,83,"FY","YTD","20251231",1,"",100000000)</f>
        <v>26.806031345100003</v>
      </c>
      <c r="I3614" s="16">
        <f>[1]!s_is(A3614,83,"FY","YTD","20241231",1,"",100000000)</f>
        <v>25.2485308525</v>
      </c>
      <c r="J3614" s="16">
        <f t="shared" si="168"/>
        <v>6.1686777012840865E-2</v>
      </c>
      <c r="K3614" s="16">
        <f>[1]!s_is(A3614,61,"FY","YTD","20251231",1,"",100000000)</f>
        <v>1.0212864752999999</v>
      </c>
      <c r="L3614" s="16">
        <f>[1]!s_is(A3614,61,"FY","YTD","20241231",1,"",100000000)</f>
        <v>1.0008431680000001</v>
      </c>
      <c r="M3614" s="16">
        <f t="shared" si="169"/>
        <v>2.0426084679033226E-2</v>
      </c>
      <c r="N3614" s="16">
        <f>[1]!s_fa_roe(A3614,"20251231")</f>
        <v>4.4985999999999997</v>
      </c>
      <c r="O3614" s="16">
        <f>[1]!s_stmnote_rdexp(A3614,"20251231",1,10000)</f>
        <v>230.89793799999998</v>
      </c>
      <c r="P3614" s="20">
        <f t="shared" si="170"/>
        <v>8.6136561965263411E-4</v>
      </c>
      <c r="Q3614" s="16">
        <f>[1]!s_margin_tradingbalance(A3614,"",10000)</f>
        <v>0</v>
      </c>
      <c r="R3614" s="16">
        <f>[1]!s_margin_seclendingbalance(A3614,"",10000)</f>
        <v>0</v>
      </c>
      <c r="S3614" s="17">
        <f>[1]!s_val_ev(A3614,"",100000000)</f>
        <v>31.512</v>
      </c>
      <c r="T3614" s="17">
        <f>[1]!share_freesharesmv(A3614,"",100000000)</f>
        <v>9.8965680623999983</v>
      </c>
      <c r="U3614" s="17">
        <f>[1]!s_dq_amount_btin(A3614,E3614,100000000)</f>
        <v>0.38497122</v>
      </c>
      <c r="V3614" s="17">
        <f>[1]!s_dq_turn(A3614,E3614)</f>
        <v>1.2458461538461538</v>
      </c>
      <c r="W3614" s="2">
        <f>[1]!s_pq_amount(A3614,"20260101","",100000000)</f>
        <v>64.284414639999994</v>
      </c>
      <c r="X3614" s="2">
        <f>[1]!s_pq_avgamount(A3614,"20260101","",100000000)</f>
        <v>0.58440376945454542</v>
      </c>
      <c r="Y3614" s="17">
        <f>[1]!s_ipo_dilutedpe(A3614)</f>
        <v>18.670000000000002</v>
      </c>
      <c r="Z3614" s="12">
        <f>[1]!s_ipo_collection_total(A3614,100000000)</f>
        <v>8.35</v>
      </c>
      <c r="AA3614" s="2">
        <f>[1]!s_val_pe_ttm(A3614,E3614)</f>
        <v>46.983345031738281</v>
      </c>
      <c r="AB3614" s="5">
        <f>[1]!s_info_zjtxornot1(A3614,"")</f>
        <v>0</v>
      </c>
      <c r="AC3614" s="22" t="str">
        <f>[1]!s_info_nature1(A3614,"")</f>
        <v>民营企业</v>
      </c>
      <c r="AD3614" s="6" t="str">
        <f>[1]!s_info_city(A3614)</f>
        <v>合肥市</v>
      </c>
      <c r="AE3614" s="6" t="str">
        <f>[1]!s_info_province(A3614)</f>
        <v>安徽省</v>
      </c>
      <c r="AF3614">
        <v>117.28304199999999</v>
      </c>
      <c r="AG3614">
        <v>31.861190000000001</v>
      </c>
    </row>
    <row r="3615" spans="1:33" x14ac:dyDescent="0.3">
      <c r="A3615" s="12" t="s">
        <v>7660</v>
      </c>
      <c r="B3615" s="12" t="s">
        <v>7661</v>
      </c>
      <c r="C3615" s="16" t="str">
        <f>[1]!s_info_mkt(A3615)</f>
        <v>主板</v>
      </c>
      <c r="D3615" s="16" t="str">
        <f>[1]!s_ipo_listeddate(A3615)</f>
        <v>2002-10-09</v>
      </c>
      <c r="E3615" s="16" t="str">
        <f>[1]!lastradeday_s("000002","")</f>
        <v>2026-06-22</v>
      </c>
      <c r="F3615" s="16" t="str">
        <f>[1]!s_info_industry_csrc2023(A3615,"",3)</f>
        <v>电信、广播电视和卫星传输服务</v>
      </c>
      <c r="G3615" s="16" t="str">
        <f>[1]!s_info_industry_csrc2023(A3615,"",1)</f>
        <v>信息传输、软件和信息技术服务业</v>
      </c>
      <c r="H3615" s="16">
        <f>[1]!s_is(A3615,83,"FY","YTD","20251231",1,"",100000000)</f>
        <v>3922.2288056000002</v>
      </c>
      <c r="I3615" s="16">
        <f>[1]!s_is(A3615,83,"FY","YTD","20241231",1,"",100000000)</f>
        <v>3895.8921964199999</v>
      </c>
      <c r="J3615" s="16">
        <f t="shared" si="168"/>
        <v>6.7600970078693923E-3</v>
      </c>
      <c r="K3615" s="16">
        <f>[1]!s_is(A3615,61,"FY","YTD","20251231",1,"",100000000)</f>
        <v>91.266625700000006</v>
      </c>
      <c r="L3615" s="16">
        <f>[1]!s_is(A3615,61,"FY","YTD","20241231",1,"",100000000)</f>
        <v>90.298990180000004</v>
      </c>
      <c r="M3615" s="16">
        <f t="shared" si="169"/>
        <v>1.0715906324878479E-2</v>
      </c>
      <c r="N3615" s="16">
        <f>[1]!s_fa_roe(A3615,"20251231")</f>
        <v>5.4743000000000004</v>
      </c>
      <c r="O3615" s="16">
        <f>[1]!s_stmnote_rdexp(A3615,"20251231",1,10000)</f>
        <v>1278713.5578000001</v>
      </c>
      <c r="P3615" s="20">
        <f t="shared" si="170"/>
        <v>3.2601707375518339E-2</v>
      </c>
      <c r="Q3615" s="16">
        <f>[1]!s_margin_tradingbalance(A3615,"",10000)</f>
        <v>316552.68150000001</v>
      </c>
      <c r="R3615" s="16">
        <f>[1]!s_margin_seclendingbalance(A3615,"",10000)</f>
        <v>596.50360000000001</v>
      </c>
      <c r="S3615" s="17">
        <f>[1]!s_val_ev(A3615,"",100000000)</f>
        <v>1350.6231741264</v>
      </c>
      <c r="T3615" s="17">
        <f>[1]!share_freesharesmv(A3615,"",100000000)</f>
        <v>571.38489719999995</v>
      </c>
      <c r="U3615" s="17">
        <f>[1]!s_dq_amount_btin(A3615,E3615,100000000)</f>
        <v>8.0599037199999994</v>
      </c>
      <c r="V3615" s="17">
        <f>[1]!s_dq_turn(A3615,E3615)</f>
        <v>0.60975966813850468</v>
      </c>
      <c r="W3615" s="2">
        <f>[1]!s_pq_amount(A3615,"20260101","",100000000)</f>
        <v>1231.87349958</v>
      </c>
      <c r="X3615" s="2">
        <f>[1]!s_pq_avgamount(A3615,"20260101","",100000000)</f>
        <v>11.198849996181817</v>
      </c>
      <c r="Y3615" s="17">
        <f>[1]!s_ipo_dilutedpe(A3615)</f>
        <v>20.23</v>
      </c>
      <c r="Z3615" s="12">
        <f>[1]!s_ipo_collection_total(A3615,100000000)</f>
        <v>115</v>
      </c>
      <c r="AA3615" s="2">
        <f>[1]!s_val_pe_ttm(A3615,E3615)</f>
        <v>15.599836349487305</v>
      </c>
      <c r="AB3615" s="5">
        <f>[1]!s_info_zjtxornot1(A3615,"")</f>
        <v>1</v>
      </c>
      <c r="AC3615" s="22" t="str">
        <f>[1]!s_info_nature1(A3615,"")</f>
        <v>中央国有企业</v>
      </c>
      <c r="AD3615" s="6" t="str">
        <f>[1]!s_info_city(A3615)</f>
        <v>北京市</v>
      </c>
      <c r="AE3615" s="6" t="str">
        <f>[1]!s_info_province(A3615)</f>
        <v>北京</v>
      </c>
      <c r="AF3615">
        <v>116.40528500000001</v>
      </c>
      <c r="AG3615">
        <v>39.904989</v>
      </c>
    </row>
    <row r="3616" spans="1:33" x14ac:dyDescent="0.3">
      <c r="A3616" s="12" t="s">
        <v>225</v>
      </c>
      <c r="B3616" s="12" t="s">
        <v>226</v>
      </c>
      <c r="C3616" s="16" t="str">
        <f>[1]!s_info_mkt(A3616)</f>
        <v>北证</v>
      </c>
      <c r="D3616" s="16" t="str">
        <f>[1]!s_ipo_listeddate(A3616)</f>
        <v>2022-03-21</v>
      </c>
      <c r="E3616" s="16" t="str">
        <f>[1]!lastradeday_s("000002","")</f>
        <v>2026-06-22</v>
      </c>
      <c r="F3616" s="16" t="str">
        <f>[1]!s_info_industry_csrc2023(A3616,"",3)</f>
        <v>通用设备制造业</v>
      </c>
      <c r="G3616" s="16" t="str">
        <f>[1]!s_info_industry_csrc2023(A3616,"",1)</f>
        <v>制造业</v>
      </c>
      <c r="H3616" s="16">
        <f>[1]!s_is(A3616,83,"FY","YTD","20251231",1,"",100000000)</f>
        <v>5.8670759534000005</v>
      </c>
      <c r="I3616" s="16">
        <f>[1]!s_is(A3616,83,"FY","YTD","20241231",1,"",100000000)</f>
        <v>5.2873034209999998</v>
      </c>
      <c r="J3616" s="16">
        <f t="shared" si="168"/>
        <v>0.10965372823077879</v>
      </c>
      <c r="K3616" s="16">
        <f>[1]!s_is(A3616,61,"FY","YTD","20251231",1,"",100000000)</f>
        <v>0.55093315359999995</v>
      </c>
      <c r="L3616" s="16">
        <f>[1]!s_is(A3616,61,"FY","YTD","20241231",1,"",100000000)</f>
        <v>0.54655421930000003</v>
      </c>
      <c r="M3616" s="16">
        <f t="shared" si="169"/>
        <v>8.0118936884399864E-3</v>
      </c>
      <c r="N3616" s="16">
        <f>[1]!s_fa_roe(A3616,"20251231")</f>
        <v>11.482799999999999</v>
      </c>
      <c r="O3616" s="16">
        <f>[1]!s_stmnote_rdexp(A3616,"20251231",1,10000)</f>
        <v>3304.7734700000001</v>
      </c>
      <c r="P3616" s="20">
        <f t="shared" si="170"/>
        <v>5.6327436294477604E-2</v>
      </c>
      <c r="Q3616" s="16">
        <f>[1]!s_margin_tradingbalance(A3616,"",10000)</f>
        <v>2012.5913</v>
      </c>
      <c r="R3616" s="16">
        <f>[1]!s_margin_seclendingbalance(A3616,"",10000)</f>
        <v>0</v>
      </c>
      <c r="S3616" s="17">
        <f>[1]!s_val_ev(A3616,"",100000000)</f>
        <v>17.880240000000001</v>
      </c>
      <c r="T3616" s="17">
        <f>[1]!share_freesharesmv(A3616,"",100000000)</f>
        <v>7.3507810319999995</v>
      </c>
      <c r="U3616" s="17">
        <f>[1]!s_dq_amount_btin(A3616,E3616,100000000)</f>
        <v>0.30376375</v>
      </c>
      <c r="V3616" s="17">
        <f>[1]!s_dq_turn(A3616,E3616)</f>
        <v>3.3375597343960948</v>
      </c>
      <c r="W3616" s="2">
        <f>[1]!s_pq_amount(A3616,"20260101","",100000000)</f>
        <v>49.542952749999998</v>
      </c>
      <c r="X3616" s="2">
        <f>[1]!s_pq_avgamount(A3616,"20260101","",100000000)</f>
        <v>0.45039047954545453</v>
      </c>
      <c r="Y3616" s="17">
        <f>[1]!s_ipo_dilutedpe(A3616)</f>
        <v>31.48</v>
      </c>
      <c r="Z3616" s="12">
        <f>[1]!s_ipo_collection_total(A3616,100000000)</f>
        <v>1.08</v>
      </c>
      <c r="AA3616" s="2">
        <f>[1]!s_val_pe_ttm(A3616,E3616)</f>
        <v>31.575416564941406</v>
      </c>
      <c r="AB3616" s="5">
        <f>[1]!s_info_zjtxornot1(A3616,"")</f>
        <v>1</v>
      </c>
      <c r="AC3616" s="22" t="str">
        <f>[1]!s_info_nature1(A3616,"")</f>
        <v>民营企业</v>
      </c>
      <c r="AD3616" s="6" t="str">
        <f>[1]!s_info_city(A3616)</f>
        <v>威海市</v>
      </c>
      <c r="AE3616" s="6" t="str">
        <f>[1]!s_info_province(A3616)</f>
        <v>山东省</v>
      </c>
      <c r="AF3616">
        <v>122.116394</v>
      </c>
      <c r="AG3616">
        <v>37.509690999999997</v>
      </c>
    </row>
    <row r="3617" spans="1:33" x14ac:dyDescent="0.3">
      <c r="A3617" s="12" t="s">
        <v>7662</v>
      </c>
      <c r="B3617" s="12" t="s">
        <v>7663</v>
      </c>
      <c r="C3617" s="16" t="str">
        <f>[1]!s_info_mkt(A3617)</f>
        <v>主板</v>
      </c>
      <c r="D3617" s="16" t="str">
        <f>[1]!s_ipo_listeddate(A3617)</f>
        <v>2002-11-01</v>
      </c>
      <c r="E3617" s="16" t="str">
        <f>[1]!lastradeday_s("000002","")</f>
        <v>2026-06-22</v>
      </c>
      <c r="F3617" s="16" t="str">
        <f>[1]!s_info_industry_csrc2023(A3617,"",3)</f>
        <v>软件和信息技术服务业</v>
      </c>
      <c r="G3617" s="16" t="str">
        <f>[1]!s_info_industry_csrc2023(A3617,"",1)</f>
        <v>信息传输、软件和信息技术服务业</v>
      </c>
      <c r="H3617" s="16">
        <f>[1]!s_is(A3617,83,"FY","YTD","20251231",1,"",100000000)</f>
        <v>20.561059073499997</v>
      </c>
      <c r="I3617" s="16">
        <f>[1]!s_is(A3617,83,"FY","YTD","20241231",1,"",100000000)</f>
        <v>19.671659943800002</v>
      </c>
      <c r="J3617" s="16">
        <f t="shared" si="168"/>
        <v>4.5212205387899163E-2</v>
      </c>
      <c r="K3617" s="16">
        <f>[1]!s_is(A3617,61,"FY","YTD","20251231",1,"",100000000)</f>
        <v>0.66792258599999998</v>
      </c>
      <c r="L3617" s="16">
        <f>[1]!s_is(A3617,61,"FY","YTD","20241231",1,"",100000000)</f>
        <v>0.72172715620000005</v>
      </c>
      <c r="M3617" s="16">
        <f t="shared" si="169"/>
        <v>-7.4549737719845632E-2</v>
      </c>
      <c r="N3617" s="16">
        <f>[1]!s_fa_roe(A3617,"20251231")</f>
        <v>5.4824000000000002</v>
      </c>
      <c r="O3617" s="16">
        <f>[1]!s_stmnote_rdexp(A3617,"20251231",1,10000)</f>
        <v>19438.153434</v>
      </c>
      <c r="P3617" s="20">
        <f t="shared" si="170"/>
        <v>9.45386780151454E-2</v>
      </c>
      <c r="Q3617" s="16">
        <f>[1]!s_margin_tradingbalance(A3617,"",10000)</f>
        <v>43338.9692</v>
      </c>
      <c r="R3617" s="16">
        <f>[1]!s_margin_seclendingbalance(A3617,"",10000)</f>
        <v>31.970400000000001</v>
      </c>
      <c r="S3617" s="17">
        <f>[1]!s_val_ev(A3617,"",100000000)</f>
        <v>50.129218217499997</v>
      </c>
      <c r="T3617" s="17">
        <f>[1]!share_freesharesmv(A3617,"",100000000)</f>
        <v>39.405366087499992</v>
      </c>
      <c r="U3617" s="17">
        <f>[1]!s_dq_amount_btin(A3617,E3617,100000000)</f>
        <v>1.4213499000000001</v>
      </c>
      <c r="V3617" s="17">
        <f>[1]!s_dq_turn(A3617,E3617)</f>
        <v>2.9790750991482389</v>
      </c>
      <c r="W3617" s="2">
        <f>[1]!s_pq_amount(A3617,"20260101","",100000000)</f>
        <v>170.88981304000001</v>
      </c>
      <c r="X3617" s="2">
        <f>[1]!s_pq_avgamount(A3617,"20260101","",100000000)</f>
        <v>1.5535437549090909</v>
      </c>
      <c r="Y3617" s="17">
        <f>[1]!s_ipo_dilutedpe(A3617)</f>
        <v>20</v>
      </c>
      <c r="Z3617" s="12">
        <f>[1]!s_ipo_collection_total(A3617,100000000)</f>
        <v>2.4965999999999999</v>
      </c>
      <c r="AA3617" s="2">
        <f>[1]!s_val_pe_ttm(A3617,E3617)</f>
        <v>142.52290344238281</v>
      </c>
      <c r="AB3617" s="5">
        <f>[1]!s_info_zjtxornot1(A3617,"")</f>
        <v>0</v>
      </c>
      <c r="AC3617" s="22" t="str">
        <f>[1]!s_info_nature1(A3617,"")</f>
        <v>民营企业</v>
      </c>
      <c r="AD3617" s="6" t="str">
        <f>[1]!s_info_city(A3617)</f>
        <v>杭州市</v>
      </c>
      <c r="AE3617" s="6" t="str">
        <f>[1]!s_info_province(A3617)</f>
        <v>浙江省</v>
      </c>
      <c r="AF3617">
        <v>120.153576</v>
      </c>
      <c r="AG3617">
        <v>30.287458999999998</v>
      </c>
    </row>
    <row r="3618" spans="1:33" x14ac:dyDescent="0.3">
      <c r="A3618" s="12" t="s">
        <v>7664</v>
      </c>
      <c r="B3618" s="12" t="s">
        <v>7665</v>
      </c>
      <c r="C3618" s="16" t="str">
        <f>[1]!s_info_mkt(A3618)</f>
        <v>创业板</v>
      </c>
      <c r="D3618" s="16" t="str">
        <f>[1]!s_ipo_listeddate(A3618)</f>
        <v>2019-09-25</v>
      </c>
      <c r="E3618" s="16" t="str">
        <f>[1]!lastradeday_s("000002","")</f>
        <v>2026-06-22</v>
      </c>
      <c r="F3618" s="16" t="str">
        <f>[1]!s_info_industry_csrc2023(A3618,"",3)</f>
        <v>食品制造业</v>
      </c>
      <c r="G3618" s="16" t="str">
        <f>[1]!s_info_industry_csrc2023(A3618,"",1)</f>
        <v>制造业</v>
      </c>
      <c r="H3618" s="16">
        <f>[1]!s_is(A3618,83,"FY","YTD","20251231",1,"",100000000)</f>
        <v>42.6290699145</v>
      </c>
      <c r="I3618" s="16">
        <f>[1]!s_is(A3618,83,"FY","YTD","20241231",1,"",100000000)</f>
        <v>42.110638374400004</v>
      </c>
      <c r="J3618" s="16">
        <f t="shared" si="168"/>
        <v>1.2311177415328833E-2</v>
      </c>
      <c r="K3618" s="16">
        <f>[1]!s_is(A3618,61,"FY","YTD","20251231",1,"",100000000)</f>
        <v>1.3653132472999998</v>
      </c>
      <c r="L3618" s="16">
        <f>[1]!s_is(A3618,61,"FY","YTD","20241231",1,"",100000000)</f>
        <v>3.2506174698000003</v>
      </c>
      <c r="M3618" s="16">
        <f t="shared" si="169"/>
        <v>-0.57998341546352328</v>
      </c>
      <c r="N3618" s="16">
        <f>[1]!s_fa_roe(A3618,"20251231")</f>
        <v>5.0119999999999996</v>
      </c>
      <c r="O3618" s="16">
        <f>[1]!s_stmnote_rdexp(A3618,"20251231",1,10000)</f>
        <v>15321.284615</v>
      </c>
      <c r="P3618" s="20">
        <f t="shared" si="170"/>
        <v>3.594093102600994E-2</v>
      </c>
      <c r="Q3618" s="16">
        <f>[1]!s_margin_tradingbalance(A3618,"",10000)</f>
        <v>0</v>
      </c>
      <c r="R3618" s="16">
        <f>[1]!s_margin_seclendingbalance(A3618,"",10000)</f>
        <v>0</v>
      </c>
      <c r="S3618" s="17">
        <f>[1]!s_val_ev(A3618,"",100000000)</f>
        <v>51.9836760492</v>
      </c>
      <c r="T3618" s="17">
        <f>[1]!share_freesharesmv(A3618,"",100000000)</f>
        <v>18.362156990799999</v>
      </c>
      <c r="U3618" s="17">
        <f>[1]!s_dq_amount_btin(A3618,E3618,100000000)</f>
        <v>0.41131517000000001</v>
      </c>
      <c r="V3618" s="17">
        <f>[1]!s_dq_turn(A3618,E3618)</f>
        <v>0.94706980966387622</v>
      </c>
      <c r="W3618" s="2">
        <f>[1]!s_pq_amount(A3618,"20260101","",100000000)</f>
        <v>59.102796599999998</v>
      </c>
      <c r="X3618" s="2">
        <f>[1]!s_pq_avgamount(A3618,"20260101","",100000000)</f>
        <v>0.53729815090909094</v>
      </c>
      <c r="Y3618" s="17">
        <f>[1]!s_ipo_dilutedpe(A3618)</f>
        <v>22.99</v>
      </c>
      <c r="Z3618" s="12">
        <f>[1]!s_ipo_collection_total(A3618,100000000)</f>
        <v>10.946</v>
      </c>
      <c r="AA3618" s="2">
        <f>[1]!s_val_pe_ttm(A3618,E3618)</f>
        <v>44.130168914794922</v>
      </c>
      <c r="AB3618" s="5">
        <f>[1]!s_info_zjtxornot1(A3618,"")</f>
        <v>0</v>
      </c>
      <c r="AC3618" s="22" t="str">
        <f>[1]!s_info_nature1(A3618,"")</f>
        <v>民营企业</v>
      </c>
      <c r="AD3618" s="6" t="str">
        <f>[1]!s_info_city(A3618)</f>
        <v>汕头市</v>
      </c>
      <c r="AE3618" s="6" t="str">
        <f>[1]!s_info_province(A3618)</f>
        <v>广东省</v>
      </c>
      <c r="AF3618">
        <v>116.70846299999999</v>
      </c>
      <c r="AG3618">
        <v>23.371020000000001</v>
      </c>
    </row>
    <row r="3619" spans="1:33" x14ac:dyDescent="0.3">
      <c r="A3619" s="12" t="s">
        <v>7666</v>
      </c>
      <c r="B3619" s="12" t="s">
        <v>7667</v>
      </c>
      <c r="C3619" s="16" t="str">
        <f>[1]!s_info_mkt(A3619)</f>
        <v>创业板</v>
      </c>
      <c r="D3619" s="16" t="str">
        <f>[1]!s_ipo_listeddate(A3619)</f>
        <v>2011-02-22</v>
      </c>
      <c r="E3619" s="16" t="str">
        <f>[1]!lastradeday_s("000002","")</f>
        <v>2026-06-22</v>
      </c>
      <c r="F3619" s="16" t="str">
        <f>[1]!s_info_industry_csrc2023(A3619,"",3)</f>
        <v>医药制造业</v>
      </c>
      <c r="G3619" s="16" t="str">
        <f>[1]!s_info_industry_csrc2023(A3619,"",1)</f>
        <v>制造业</v>
      </c>
      <c r="H3619" s="16">
        <f>[1]!s_is(A3619,83,"FY","YTD","20251231",1,"",100000000)</f>
        <v>30.407634978699999</v>
      </c>
      <c r="I3619" s="16">
        <f>[1]!s_is(A3619,83,"FY","YTD","20241231",1,"",100000000)</f>
        <v>25.778781668699999</v>
      </c>
      <c r="J3619" s="16">
        <f t="shared" si="168"/>
        <v>0.17956059248603862</v>
      </c>
      <c r="K3619" s="16">
        <f>[1]!s_is(A3619,61,"FY","YTD","20251231",1,"",100000000)</f>
        <v>6.3193370900000003</v>
      </c>
      <c r="L3619" s="16">
        <f>[1]!s_is(A3619,61,"FY","YTD","20241231",1,"",100000000)</f>
        <v>5.0777193485000005</v>
      </c>
      <c r="M3619" s="16">
        <f t="shared" si="169"/>
        <v>0.24452271901691136</v>
      </c>
      <c r="N3619" s="16">
        <f>[1]!s_fa_roe(A3619,"20251231")</f>
        <v>21.245200000000001</v>
      </c>
      <c r="O3619" s="16">
        <f>[1]!s_stmnote_rdexp(A3619,"20251231",1,10000)</f>
        <v>8320.0486000000001</v>
      </c>
      <c r="P3619" s="20">
        <f t="shared" si="170"/>
        <v>2.7361709011003467E-2</v>
      </c>
      <c r="Q3619" s="16">
        <f>[1]!s_margin_tradingbalance(A3619,"",10000)</f>
        <v>52432.149400000002</v>
      </c>
      <c r="R3619" s="16">
        <f>[1]!s_margin_seclendingbalance(A3619,"",10000)</f>
        <v>299.19560000000001</v>
      </c>
      <c r="S3619" s="17">
        <f>[1]!s_val_ev(A3619,"",100000000)</f>
        <v>90.33868874800001</v>
      </c>
      <c r="T3619" s="17">
        <f>[1]!share_freesharesmv(A3619,"",100000000)</f>
        <v>73.472453426400008</v>
      </c>
      <c r="U3619" s="17">
        <f>[1]!s_dq_amount_btin(A3619,E3619,100000000)</f>
        <v>1.96675095</v>
      </c>
      <c r="V3619" s="17">
        <f>[1]!s_dq_turn(A3619,E3619)</f>
        <v>2.591822856006361</v>
      </c>
      <c r="W3619" s="2">
        <f>[1]!s_pq_amount(A3619,"20260101","",100000000)</f>
        <v>194.79010697999999</v>
      </c>
      <c r="X3619" s="2">
        <f>[1]!s_pq_avgamount(A3619,"20260101","",100000000)</f>
        <v>1.7708191543636365</v>
      </c>
      <c r="Y3619" s="17">
        <f>[1]!s_ipo_dilutedpe(A3619)</f>
        <v>60.72</v>
      </c>
      <c r="Z3619" s="12">
        <f>[1]!s_ipo_collection_total(A3619,100000000)</f>
        <v>4.7</v>
      </c>
      <c r="AA3619" s="2">
        <f>[1]!s_val_pe_ttm(A3619,E3619)</f>
        <v>13.890247344970703</v>
      </c>
      <c r="AB3619" s="5">
        <f>[1]!s_info_zjtxornot1(A3619,"")</f>
        <v>0</v>
      </c>
      <c r="AC3619" s="22" t="str">
        <f>[1]!s_info_nature1(A3619,"")</f>
        <v>民营企业</v>
      </c>
      <c r="AD3619" s="6" t="str">
        <f>[1]!s_info_city(A3619)</f>
        <v>湖州市</v>
      </c>
      <c r="AE3619" s="6" t="str">
        <f>[1]!s_info_province(A3619)</f>
        <v>浙江省</v>
      </c>
      <c r="AF3619">
        <v>120.10239799999999</v>
      </c>
      <c r="AG3619">
        <v>30.867197999999998</v>
      </c>
    </row>
    <row r="3620" spans="1:33" x14ac:dyDescent="0.3">
      <c r="A3620" s="12" t="s">
        <v>7668</v>
      </c>
      <c r="B3620" s="12" t="s">
        <v>7669</v>
      </c>
      <c r="C3620" s="16" t="str">
        <f>[1]!s_info_mkt(A3620)</f>
        <v>科创板</v>
      </c>
      <c r="D3620" s="16" t="str">
        <f>[1]!s_ipo_listeddate(A3620)</f>
        <v>2021-06-18</v>
      </c>
      <c r="E3620" s="16" t="str">
        <f>[1]!lastradeday_s("000002","")</f>
        <v>2026-06-22</v>
      </c>
      <c r="F3620" s="16" t="str">
        <f>[1]!s_info_industry_csrc2023(A3620,"",3)</f>
        <v>电气机械和器材制造业</v>
      </c>
      <c r="G3620" s="16" t="str">
        <f>[1]!s_info_industry_csrc2023(A3620,"",1)</f>
        <v>制造业</v>
      </c>
      <c r="H3620" s="16">
        <f>[1]!s_is(A3620,83,"FY","YTD","20251231",1,"",100000000)</f>
        <v>7.3048414474000003</v>
      </c>
      <c r="I3620" s="16">
        <f>[1]!s_is(A3620,83,"FY","YTD","20241231",1,"",100000000)</f>
        <v>6.5786678858000007</v>
      </c>
      <c r="J3620" s="16">
        <f t="shared" si="168"/>
        <v>0.11038307058598273</v>
      </c>
      <c r="K3620" s="16">
        <f>[1]!s_is(A3620,61,"FY","YTD","20251231",1,"",100000000)</f>
        <v>0.80845008780000005</v>
      </c>
      <c r="L3620" s="16">
        <f>[1]!s_is(A3620,61,"FY","YTD","20241231",1,"",100000000)</f>
        <v>0.91120320830000001</v>
      </c>
      <c r="M3620" s="16">
        <f t="shared" si="169"/>
        <v>-0.1127664164963849</v>
      </c>
      <c r="N3620" s="16">
        <f>[1]!s_fa_roe(A3620,"20251231")</f>
        <v>9.8940000000000001</v>
      </c>
      <c r="O3620" s="16">
        <f>[1]!s_stmnote_rdexp(A3620,"20251231",1,10000)</f>
        <v>2656.7430199999999</v>
      </c>
      <c r="P3620" s="20">
        <f t="shared" si="170"/>
        <v>3.6369619233085612E-2</v>
      </c>
      <c r="Q3620" s="16">
        <f>[1]!s_margin_tradingbalance(A3620,"",10000)</f>
        <v>10955.188700000001</v>
      </c>
      <c r="R3620" s="16">
        <f>[1]!s_margin_seclendingbalance(A3620,"",10000)</f>
        <v>0</v>
      </c>
      <c r="S3620" s="17">
        <f>[1]!s_val_ev(A3620,"",100000000)</f>
        <v>25.901859686400002</v>
      </c>
      <c r="T3620" s="17">
        <f>[1]!share_freesharesmv(A3620,"",100000000)</f>
        <v>15.470012892</v>
      </c>
      <c r="U3620" s="17">
        <f>[1]!s_dq_amount_btin(A3620,E3620,100000000)</f>
        <v>0.90699518999999995</v>
      </c>
      <c r="V3620" s="17">
        <f>[1]!s_dq_turn(A3620,E3620)</f>
        <v>3.5201382906059786</v>
      </c>
      <c r="W3620" s="2">
        <f>[1]!s_pq_amount(A3620,"20260101","",100000000)</f>
        <v>106.24683349999999</v>
      </c>
      <c r="X3620" s="2">
        <f>[1]!s_pq_avgamount(A3620,"20260101","",100000000)</f>
        <v>0.96588030454545448</v>
      </c>
      <c r="Y3620" s="17">
        <f>[1]!s_ipo_dilutedpe(A3620)</f>
        <v>15.28</v>
      </c>
      <c r="Z3620" s="12">
        <f>[1]!s_ipo_collection_total(A3620,100000000)</f>
        <v>2.6235045216000001</v>
      </c>
      <c r="AA3620" s="2">
        <f>[1]!s_val_pe_ttm(A3620,E3620)</f>
        <v>34.064128875732422</v>
      </c>
      <c r="AB3620" s="5">
        <f>[1]!s_info_zjtxornot1(A3620,"")</f>
        <v>0</v>
      </c>
      <c r="AC3620" s="22" t="str">
        <f>[1]!s_info_nature1(A3620,"")</f>
        <v>民营企业</v>
      </c>
      <c r="AD3620" s="6" t="str">
        <f>[1]!s_info_city(A3620)</f>
        <v>南阳市</v>
      </c>
      <c r="AE3620" s="6" t="str">
        <f>[1]!s_info_province(A3620)</f>
        <v>河南省</v>
      </c>
      <c r="AF3620">
        <v>112.540918</v>
      </c>
      <c r="AG3620">
        <v>32.999082000000001</v>
      </c>
    </row>
    <row r="3621" spans="1:33" x14ac:dyDescent="0.3">
      <c r="A3621" s="12" t="s">
        <v>7670</v>
      </c>
      <c r="B3621" s="12" t="s">
        <v>7671</v>
      </c>
      <c r="C3621" s="16" t="str">
        <f>[1]!s_info_mkt(A3621)</f>
        <v>主板</v>
      </c>
      <c r="D3621" s="16" t="str">
        <f>[1]!s_ipo_listeddate(A3621)</f>
        <v>1998-04-27</v>
      </c>
      <c r="E3621" s="16" t="str">
        <f>[1]!lastradeday_s("000002","")</f>
        <v>2026-06-22</v>
      </c>
      <c r="F3621" s="16" t="str">
        <f>[1]!s_info_industry_csrc2023(A3621,"",3)</f>
        <v>水的生产和供应业</v>
      </c>
      <c r="G3621" s="16" t="str">
        <f>[1]!s_info_industry_csrc2023(A3621,"",1)</f>
        <v>电力、热力、燃气及水生产和供应业</v>
      </c>
      <c r="H3621" s="16">
        <f>[1]!s_is(A3621,83,"FY","YTD","20251231",1,"",100000000)</f>
        <v>40.614638547299997</v>
      </c>
      <c r="I3621" s="16">
        <f>[1]!s_is(A3621,83,"FY","YTD","20241231",1,"",100000000)</f>
        <v>37.745528055299999</v>
      </c>
      <c r="J3621" s="16">
        <f t="shared" si="168"/>
        <v>7.6011931474280647E-2</v>
      </c>
      <c r="K3621" s="16">
        <f>[1]!s_is(A3621,61,"FY","YTD","20251231",1,"",100000000)</f>
        <v>0.92903626569999997</v>
      </c>
      <c r="L3621" s="16">
        <f>[1]!s_is(A3621,61,"FY","YTD","20241231",1,"",100000000)</f>
        <v>0.88223347239999994</v>
      </c>
      <c r="M3621" s="16">
        <f t="shared" si="169"/>
        <v>5.3050348648276971E-2</v>
      </c>
      <c r="N3621" s="16">
        <f>[1]!s_fa_roe(A3621,"20251231")</f>
        <v>1.4646999999999999</v>
      </c>
      <c r="O3621" s="16">
        <f>[1]!s_stmnote_rdexp(A3621,"20251231",1,10000)</f>
        <v>11142.001528000001</v>
      </c>
      <c r="P3621" s="20">
        <f t="shared" si="170"/>
        <v>2.7433462235602502E-2</v>
      </c>
      <c r="Q3621" s="16">
        <f>[1]!s_margin_tradingbalance(A3621,"",10000)</f>
        <v>14106.6638</v>
      </c>
      <c r="R3621" s="16">
        <f>[1]!s_margin_seclendingbalance(A3621,"",10000)</f>
        <v>0</v>
      </c>
      <c r="S3621" s="17">
        <f>[1]!s_val_ev(A3621,"",100000000)</f>
        <v>42.616755710100001</v>
      </c>
      <c r="T3621" s="17">
        <f>[1]!share_freesharesmv(A3621,"",100000000)</f>
        <v>17.012912502300004</v>
      </c>
      <c r="U3621" s="17">
        <f>[1]!s_dq_amount_btin(A3621,E3621,100000000)</f>
        <v>0.19555686999999999</v>
      </c>
      <c r="V3621" s="17">
        <f>[1]!s_dq_turn(A3621,E3621)</f>
        <v>0.46572491662701065</v>
      </c>
      <c r="W3621" s="2">
        <f>[1]!s_pq_amount(A3621,"20260101","",100000000)</f>
        <v>52.411728920000002</v>
      </c>
      <c r="X3621" s="2">
        <f>[1]!s_pq_avgamount(A3621,"20260101","",100000000)</f>
        <v>0.47647026290909089</v>
      </c>
      <c r="Y3621" s="17">
        <f>[1]!s_ipo_dilutedpe(A3621)</f>
        <v>0</v>
      </c>
      <c r="Z3621" s="12">
        <f>[1]!s_ipo_collection_total(A3621,100000000)</f>
        <v>5.8734999999999999</v>
      </c>
      <c r="AA3621" s="2">
        <f>[1]!s_val_pe_ttm(A3621,E3621)</f>
        <v>41.396030426025391</v>
      </c>
      <c r="AB3621" s="5">
        <f>[1]!s_info_zjtxornot1(A3621,"")</f>
        <v>0</v>
      </c>
      <c r="AC3621" s="22" t="str">
        <f>[1]!s_info_nature1(A3621,"")</f>
        <v>地方国有企业</v>
      </c>
      <c r="AD3621" s="6" t="str">
        <f>[1]!s_info_city(A3621)</f>
        <v>武汉市</v>
      </c>
      <c r="AE3621" s="6" t="str">
        <f>[1]!s_info_province(A3621)</f>
        <v>湖北省</v>
      </c>
      <c r="AF3621">
        <v>114.29857199999999</v>
      </c>
      <c r="AG3621">
        <v>30.584354999999999</v>
      </c>
    </row>
    <row r="3622" spans="1:33" x14ac:dyDescent="0.3">
      <c r="A3622" s="12" t="s">
        <v>7672</v>
      </c>
      <c r="B3622" s="12" t="s">
        <v>7673</v>
      </c>
      <c r="C3622" s="16" t="str">
        <f>[1]!s_info_mkt(A3622)</f>
        <v>主板</v>
      </c>
      <c r="D3622" s="16" t="str">
        <f>[1]!s_ipo_listeddate(A3622)</f>
        <v>2000-10-18</v>
      </c>
      <c r="E3622" s="16" t="str">
        <f>[1]!lastradeday_s("000002","")</f>
        <v>2026-06-22</v>
      </c>
      <c r="F3622" s="16" t="str">
        <f>[1]!s_info_industry_csrc2023(A3622,"",3)</f>
        <v>医药制造业</v>
      </c>
      <c r="G3622" s="16" t="str">
        <f>[1]!s_info_industry_csrc2023(A3622,"",1)</f>
        <v>制造业</v>
      </c>
      <c r="H3622" s="16">
        <f>[1]!s_is(A3622,83,"FY","YTD","20251231",1,"",100000000)</f>
        <v>38.533911296999996</v>
      </c>
      <c r="I3622" s="16">
        <f>[1]!s_is(A3622,83,"FY","YTD","20241231",1,"",100000000)</f>
        <v>35.008312869199997</v>
      </c>
      <c r="J3622" s="16">
        <f t="shared" si="168"/>
        <v>0.10070746456627422</v>
      </c>
      <c r="K3622" s="16">
        <f>[1]!s_is(A3622,61,"FY","YTD","20251231",1,"",100000000)</f>
        <v>7.5950303252999998</v>
      </c>
      <c r="L3622" s="16">
        <f>[1]!s_is(A3622,61,"FY","YTD","20241231",1,"",100000000)</f>
        <v>7.2255072015000001</v>
      </c>
      <c r="M3622" s="16">
        <f t="shared" si="169"/>
        <v>5.1141478860236608E-2</v>
      </c>
      <c r="N3622" s="16">
        <f>[1]!s_fa_roe(A3622,"20251231")</f>
        <v>23.4664</v>
      </c>
      <c r="O3622" s="16">
        <f>[1]!s_stmnote_rdexp(A3622,"20251231",1,10000)</f>
        <v>17753.213442</v>
      </c>
      <c r="P3622" s="20">
        <f t="shared" si="170"/>
        <v>4.6071662191691794E-2</v>
      </c>
      <c r="Q3622" s="16">
        <f>[1]!s_margin_tradingbalance(A3622,"",10000)</f>
        <v>37323.864600000001</v>
      </c>
      <c r="R3622" s="16">
        <f>[1]!s_margin_seclendingbalance(A3622,"",10000)</f>
        <v>264.3768</v>
      </c>
      <c r="S3622" s="17">
        <f>[1]!s_val_ev(A3622,"",100000000)</f>
        <v>113.0261163598</v>
      </c>
      <c r="T3622" s="17">
        <f>[1]!share_freesharesmv(A3622,"",100000000)</f>
        <v>87.917921896100012</v>
      </c>
      <c r="U3622" s="17">
        <f>[1]!s_dq_amount_btin(A3622,E3622,100000000)</f>
        <v>2.1656567099999999</v>
      </c>
      <c r="V3622" s="17">
        <f>[1]!s_dq_turn(A3622,E3622)</f>
        <v>1.9479335086308933</v>
      </c>
      <c r="W3622" s="2">
        <f>[1]!s_pq_amount(A3622,"20260101","",100000000)</f>
        <v>180.47905008000001</v>
      </c>
      <c r="X3622" s="2">
        <f>[1]!s_pq_avgamount(A3622,"20260101","",100000000)</f>
        <v>1.6407186370909093</v>
      </c>
      <c r="Y3622" s="17">
        <f>[1]!s_ipo_dilutedpe(A3622)</f>
        <v>43.68</v>
      </c>
      <c r="Z3622" s="12">
        <f>[1]!s_ipo_collection_total(A3622,100000000)</f>
        <v>3.32</v>
      </c>
      <c r="AA3622" s="2">
        <f>[1]!s_val_pe_ttm(A3622,E3622)</f>
        <v>14.324889183044434</v>
      </c>
      <c r="AB3622" s="5">
        <f>[1]!s_info_zjtxornot1(A3622,"")</f>
        <v>0</v>
      </c>
      <c r="AC3622" s="22" t="str">
        <f>[1]!s_info_nature1(A3622,"")</f>
        <v>民营企业</v>
      </c>
      <c r="AD3622" s="6" t="str">
        <f>[1]!s_info_city(A3622)</f>
        <v>信阳市</v>
      </c>
      <c r="AE3622" s="6" t="str">
        <f>[1]!s_info_province(A3622)</f>
        <v>河南省</v>
      </c>
      <c r="AF3622">
        <v>114.075031</v>
      </c>
      <c r="AG3622">
        <v>32.123274000000002</v>
      </c>
    </row>
    <row r="3623" spans="1:33" x14ac:dyDescent="0.3">
      <c r="A3623" s="12" t="s">
        <v>7674</v>
      </c>
      <c r="B3623" s="12" t="s">
        <v>7675</v>
      </c>
      <c r="C3623" s="16" t="str">
        <f>[1]!s_info_mkt(A3623)</f>
        <v>创业板</v>
      </c>
      <c r="D3623" s="16" t="str">
        <f>[1]!s_ipo_listeddate(A3623)</f>
        <v>2016-12-21</v>
      </c>
      <c r="E3623" s="16" t="str">
        <f>[1]!lastradeday_s("000002","")</f>
        <v>2026-06-22</v>
      </c>
      <c r="F3623" s="16" t="str">
        <f>[1]!s_info_industry_csrc2023(A3623,"",3)</f>
        <v>皮革、毛皮、羽毛及其制品和制鞋业</v>
      </c>
      <c r="G3623" s="16" t="str">
        <f>[1]!s_info_industry_csrc2023(A3623,"",1)</f>
        <v>制造业</v>
      </c>
      <c r="H3623" s="16">
        <f>[1]!s_is(A3623,83,"FY","YTD","20251231",1,"",100000000)</f>
        <v>48.916395682799994</v>
      </c>
      <c r="I3623" s="16">
        <f>[1]!s_is(A3623,83,"FY","YTD","20241231",1,"",100000000)</f>
        <v>42.4019061913</v>
      </c>
      <c r="J3623" s="16">
        <f t="shared" si="168"/>
        <v>0.15363671298430059</v>
      </c>
      <c r="K3623" s="16">
        <f>[1]!s_is(A3623,61,"FY","YTD","20251231",1,"",100000000)</f>
        <v>3.3108172674</v>
      </c>
      <c r="L3623" s="16">
        <f>[1]!s_is(A3623,61,"FY","YTD","20241231",1,"",100000000)</f>
        <v>3.8099857162999999</v>
      </c>
      <c r="M3623" s="16">
        <f t="shared" si="169"/>
        <v>-0.13101583209733356</v>
      </c>
      <c r="N3623" s="16">
        <f>[1]!s_fa_roe(A3623,"20251231")</f>
        <v>15.437200000000001</v>
      </c>
      <c r="O3623" s="16">
        <f>[1]!s_stmnote_rdexp(A3623,"20251231",1,10000)</f>
        <v>10143.874643000001</v>
      </c>
      <c r="P3623" s="20">
        <f t="shared" si="170"/>
        <v>2.0737166958862414E-2</v>
      </c>
      <c r="Q3623" s="16">
        <f>[1]!s_margin_tradingbalance(A3623,"",10000)</f>
        <v>0</v>
      </c>
      <c r="R3623" s="16">
        <f>[1]!s_margin_seclendingbalance(A3623,"",10000)</f>
        <v>0</v>
      </c>
      <c r="S3623" s="17">
        <f>[1]!s_val_ev(A3623,"",100000000)</f>
        <v>37.006732912099999</v>
      </c>
      <c r="T3623" s="17">
        <f>[1]!share_freesharesmv(A3623,"",100000000)</f>
        <v>15.626174242599999</v>
      </c>
      <c r="U3623" s="17">
        <f>[1]!s_dq_amount_btin(A3623,E3623,100000000)</f>
        <v>0.56115724</v>
      </c>
      <c r="V3623" s="17">
        <f>[1]!s_dq_turn(A3623,E3623)</f>
        <v>2.6333081304216881</v>
      </c>
      <c r="W3623" s="2">
        <f>[1]!s_pq_amount(A3623,"20260101","",100000000)</f>
        <v>48.914940119999997</v>
      </c>
      <c r="X3623" s="2">
        <f>[1]!s_pq_avgamount(A3623,"20260101","",100000000)</f>
        <v>0.44468127381818184</v>
      </c>
      <c r="Y3623" s="17">
        <f>[1]!s_ipo_dilutedpe(A3623)</f>
        <v>22.99</v>
      </c>
      <c r="Z3623" s="12">
        <f>[1]!s_ipo_collection_total(A3623,100000000)</f>
        <v>3.2639860000000001</v>
      </c>
      <c r="AA3623" s="2">
        <f>[1]!s_val_pe_ttm(A3623,E3623)</f>
        <v>10.742045402526855</v>
      </c>
      <c r="AB3623" s="5">
        <f>[1]!s_info_zjtxornot1(A3623,"")</f>
        <v>0</v>
      </c>
      <c r="AC3623" s="22" t="str">
        <f>[1]!s_info_nature1(A3623,"")</f>
        <v>民营企业</v>
      </c>
      <c r="AD3623" s="6" t="str">
        <f>[1]!s_info_city(A3623)</f>
        <v>滁州市</v>
      </c>
      <c r="AE3623" s="6" t="str">
        <f>[1]!s_info_province(A3623)</f>
        <v>安徽省</v>
      </c>
      <c r="AF3623">
        <v>118.316264</v>
      </c>
      <c r="AG3623">
        <v>32.303626999999999</v>
      </c>
    </row>
    <row r="3624" spans="1:33" x14ac:dyDescent="0.3">
      <c r="A3624" s="12" t="s">
        <v>7676</v>
      </c>
      <c r="B3624" s="12" t="s">
        <v>7677</v>
      </c>
      <c r="C3624" s="16" t="str">
        <f>[1]!s_info_mkt(A3624)</f>
        <v>主板</v>
      </c>
      <c r="D3624" s="16" t="str">
        <f>[1]!s_ipo_listeddate(A3624)</f>
        <v>2003-05-16</v>
      </c>
      <c r="E3624" s="16" t="str">
        <f>[1]!lastradeday_s("000002","")</f>
        <v>2026-06-22</v>
      </c>
      <c r="F3624" s="16" t="str">
        <f>[1]!s_info_industry_csrc2023(A3624,"",3)</f>
        <v>有色金属冶炼和压延加工业</v>
      </c>
      <c r="G3624" s="16" t="str">
        <f>[1]!s_info_industry_csrc2023(A3624,"",1)</f>
        <v>制造业</v>
      </c>
      <c r="H3624" s="16">
        <f>[1]!s_is(A3624,83,"FY","YTD","20251231",1,"",100000000)</f>
        <v>556.75210889740003</v>
      </c>
      <c r="I3624" s="16">
        <f>[1]!s_is(A3624,83,"FY","YTD","20241231",1,"",100000000)</f>
        <v>475.03613644760003</v>
      </c>
      <c r="J3624" s="16">
        <f t="shared" si="168"/>
        <v>0.17202053944966322</v>
      </c>
      <c r="K3624" s="16">
        <f>[1]!s_is(A3624,61,"FY","YTD","20251231",1,"",100000000)</f>
        <v>6.4054145288999997</v>
      </c>
      <c r="L3624" s="16">
        <f>[1]!s_is(A3624,61,"FY","YTD","20241231",1,"",100000000)</f>
        <v>5.7948744696000007</v>
      </c>
      <c r="M3624" s="16">
        <f t="shared" si="169"/>
        <v>0.10535863416936836</v>
      </c>
      <c r="N3624" s="16">
        <f>[1]!s_fa_roe(A3624,"20251231")</f>
        <v>8.7073</v>
      </c>
      <c r="O3624" s="16">
        <f>[1]!s_stmnote_rdexp(A3624,"20251231",1,10000)</f>
        <v>29543.199539999998</v>
      </c>
      <c r="P3624" s="20">
        <f t="shared" si="170"/>
        <v>5.3063471279000234E-3</v>
      </c>
      <c r="Q3624" s="16">
        <f>[1]!s_margin_tradingbalance(A3624,"",10000)</f>
        <v>141768.78940000001</v>
      </c>
      <c r="R3624" s="16">
        <f>[1]!s_margin_seclendingbalance(A3624,"",10000)</f>
        <v>679.58450000000005</v>
      </c>
      <c r="S3624" s="17">
        <f>[1]!s_val_ev(A3624,"",100000000)</f>
        <v>235.3752142221</v>
      </c>
      <c r="T3624" s="17">
        <f>[1]!share_freesharesmv(A3624,"",100000000)</f>
        <v>133.3580375601</v>
      </c>
      <c r="U3624" s="17">
        <f>[1]!s_dq_amount_btin(A3624,E3624,100000000)</f>
        <v>23.422689049999999</v>
      </c>
      <c r="V3624" s="17">
        <f>[1]!s_dq_turn(A3624,E3624)</f>
        <v>11.282031061010425</v>
      </c>
      <c r="W3624" s="2">
        <f>[1]!s_pq_amount(A3624,"20260101","",100000000)</f>
        <v>1015.02988413</v>
      </c>
      <c r="X3624" s="2">
        <f>[1]!s_pq_avgamount(A3624,"20260101","",100000000)</f>
        <v>9.2275444011818184</v>
      </c>
      <c r="Y3624" s="17">
        <f>[1]!s_ipo_dilutedpe(A3624)</f>
        <v>19.3</v>
      </c>
      <c r="Z3624" s="12">
        <f>[1]!s_ipo_collection_total(A3624,100000000)</f>
        <v>2.72</v>
      </c>
      <c r="AA3624" s="2">
        <f>[1]!s_val_pe_ttm(A3624,E3624)</f>
        <v>35.710697174072266</v>
      </c>
      <c r="AB3624" s="5">
        <f>[1]!s_info_zjtxornot1(A3624,"")</f>
        <v>1</v>
      </c>
      <c r="AC3624" s="22" t="str">
        <f>[1]!s_info_nature1(A3624,"")</f>
        <v>地方国有企业</v>
      </c>
      <c r="AD3624" s="6" t="str">
        <f>[1]!s_info_city(A3624)</f>
        <v>昆明市</v>
      </c>
      <c r="AE3624" s="6" t="str">
        <f>[1]!s_info_province(A3624)</f>
        <v>云南省</v>
      </c>
      <c r="AF3624">
        <v>102.71225099999999</v>
      </c>
      <c r="AG3624">
        <v>25.040609</v>
      </c>
    </row>
    <row r="3625" spans="1:33" x14ac:dyDescent="0.3">
      <c r="A3625" s="12" t="s">
        <v>7678</v>
      </c>
      <c r="B3625" s="12" t="s">
        <v>7679</v>
      </c>
      <c r="C3625" s="16" t="str">
        <f>[1]!s_info_mkt(A3625)</f>
        <v>主板</v>
      </c>
      <c r="D3625" s="16" t="str">
        <f>[1]!s_ipo_listeddate(A3625)</f>
        <v>2000-09-22</v>
      </c>
      <c r="E3625" s="16" t="str">
        <f>[1]!lastradeday_s("000002","")</f>
        <v>2026-06-22</v>
      </c>
      <c r="F3625" s="16" t="str">
        <f>[1]!s_info_industry_csrc2023(A3625,"",3)</f>
        <v>商务服务业</v>
      </c>
      <c r="G3625" s="16" t="str">
        <f>[1]!s_info_industry_csrc2023(A3625,"",1)</f>
        <v>租赁和商务服务业</v>
      </c>
      <c r="H3625" s="16">
        <f>[1]!s_is(A3625,83,"FY","YTD","20251231",1,"",100000000)</f>
        <v>4.2716758595000002</v>
      </c>
      <c r="I3625" s="16">
        <f>[1]!s_is(A3625,83,"FY","YTD","20241231",1,"",100000000)</f>
        <v>3.6473026461</v>
      </c>
      <c r="J3625" s="16">
        <f t="shared" si="168"/>
        <v>0.17118766222145898</v>
      </c>
      <c r="K3625" s="16">
        <f>[1]!s_is(A3625,61,"FY","YTD","20251231",1,"",100000000)</f>
        <v>-0.37507805920000004</v>
      </c>
      <c r="L3625" s="16">
        <f>[1]!s_is(A3625,61,"FY","YTD","20241231",1,"",100000000)</f>
        <v>-0.63703147790000003</v>
      </c>
      <c r="M3625" s="16">
        <f t="shared" si="169"/>
        <v>0.41120953640083846</v>
      </c>
      <c r="N3625" s="16">
        <f>[1]!s_fa_roe(A3625,"20251231")</f>
        <v>-54.026499999999999</v>
      </c>
      <c r="O3625" s="16">
        <f>[1]!s_stmnote_rdexp(A3625,"20251231",1,10000)</f>
        <v>0</v>
      </c>
      <c r="P3625" s="20">
        <f t="shared" si="170"/>
        <v>0</v>
      </c>
      <c r="Q3625" s="16">
        <f>[1]!s_margin_tradingbalance(A3625,"",10000)</f>
        <v>0</v>
      </c>
      <c r="R3625" s="16">
        <f>[1]!s_margin_seclendingbalance(A3625,"",10000)</f>
        <v>0</v>
      </c>
      <c r="S3625" s="17">
        <f>[1]!s_val_ev(A3625,"",100000000)</f>
        <v>27.519047969999999</v>
      </c>
      <c r="T3625" s="17">
        <f>[1]!share_freesharesmv(A3625,"",100000000)</f>
        <v>19.456881500000001</v>
      </c>
      <c r="U3625" s="17">
        <f>[1]!s_dq_amount_btin(A3625,E3625,100000000)</f>
        <v>0.42377768999999998</v>
      </c>
      <c r="V3625" s="17">
        <f>[1]!s_dq_turn(A3625,E3625)</f>
        <v>1.5537416118687044</v>
      </c>
      <c r="W3625" s="2">
        <f>[1]!s_pq_amount(A3625,"20260101","",100000000)</f>
        <v>69.556220730000007</v>
      </c>
      <c r="X3625" s="2">
        <f>[1]!s_pq_avgamount(A3625,"20260101","",100000000)</f>
        <v>0.63813046541284402</v>
      </c>
      <c r="Y3625" s="17">
        <f>[1]!s_ipo_dilutedpe(A3625)</f>
        <v>40.409999999999997</v>
      </c>
      <c r="Z3625" s="12">
        <f>[1]!s_ipo_collection_total(A3625,100000000)</f>
        <v>2.93</v>
      </c>
      <c r="AA3625" s="2">
        <f>[1]!s_val_pe_ttm(A3625,E3625)</f>
        <v>-77.952400207519531</v>
      </c>
      <c r="AB3625" s="5">
        <f>[1]!s_info_zjtxornot1(A3625,"")</f>
        <v>0</v>
      </c>
      <c r="AC3625" s="22" t="str">
        <f>[1]!s_info_nature1(A3625,"")</f>
        <v>地方国有企业</v>
      </c>
      <c r="AD3625" s="6" t="str">
        <f>[1]!s_info_city(A3625)</f>
        <v>南昌市</v>
      </c>
      <c r="AE3625" s="6" t="str">
        <f>[1]!s_info_province(A3625)</f>
        <v>江西省</v>
      </c>
      <c r="AF3625">
        <v>115.892151</v>
      </c>
      <c r="AG3625">
        <v>28.676493000000001</v>
      </c>
    </row>
    <row r="3626" spans="1:33" x14ac:dyDescent="0.3">
      <c r="A3626" s="12" t="s">
        <v>7680</v>
      </c>
      <c r="B3626" s="12" t="s">
        <v>7681</v>
      </c>
      <c r="C3626" s="16" t="str">
        <f>[1]!s_info_mkt(A3626)</f>
        <v>主板</v>
      </c>
      <c r="D3626" s="16" t="str">
        <f>[1]!s_ipo_listeddate(A3626)</f>
        <v>2011-02-11</v>
      </c>
      <c r="E3626" s="16" t="str">
        <f>[1]!lastradeday_s("000002","")</f>
        <v>2026-06-22</v>
      </c>
      <c r="F3626" s="16" t="str">
        <f>[1]!s_info_industry_csrc2023(A3626,"",3)</f>
        <v>仪器仪表制造业</v>
      </c>
      <c r="G3626" s="16" t="str">
        <f>[1]!s_info_industry_csrc2023(A3626,"",1)</f>
        <v>制造业</v>
      </c>
      <c r="H3626" s="16">
        <f>[1]!s_is(A3626,83,"FY","YTD","20251231",1,"",100000000)</f>
        <v>6.8812684188999995</v>
      </c>
      <c r="I3626" s="16">
        <f>[1]!s_is(A3626,83,"FY","YTD","20241231",1,"",100000000)</f>
        <v>7.6655678951999997</v>
      </c>
      <c r="J3626" s="16">
        <f t="shared" si="168"/>
        <v>-0.10231459521624098</v>
      </c>
      <c r="K3626" s="16">
        <f>[1]!s_is(A3626,61,"FY","YTD","20251231",1,"",100000000)</f>
        <v>5.7830415434000004</v>
      </c>
      <c r="L3626" s="16">
        <f>[1]!s_is(A3626,61,"FY","YTD","20241231",1,"",100000000)</f>
        <v>2.6667688438999999</v>
      </c>
      <c r="M3626" s="16">
        <f t="shared" si="169"/>
        <v>1.1685574873233582</v>
      </c>
      <c r="N3626" s="16">
        <f>[1]!s_fa_roe(A3626,"20251231")</f>
        <v>16.270099999999999</v>
      </c>
      <c r="O3626" s="16">
        <f>[1]!s_stmnote_rdexp(A3626,"20251231",1,10000)</f>
        <v>4576.4011479999999</v>
      </c>
      <c r="P3626" s="20">
        <f t="shared" si="170"/>
        <v>6.6505197434683958E-2</v>
      </c>
      <c r="Q3626" s="16">
        <f>[1]!s_margin_tradingbalance(A3626,"",10000)</f>
        <v>0</v>
      </c>
      <c r="R3626" s="16">
        <f>[1]!s_margin_seclendingbalance(A3626,"",10000)</f>
        <v>0</v>
      </c>
      <c r="S3626" s="17">
        <f>[1]!s_val_ev(A3626,"",100000000)</f>
        <v>61.469418375200007</v>
      </c>
      <c r="T3626" s="17">
        <f>[1]!share_freesharesmv(A3626,"",100000000)</f>
        <v>36.462056318599998</v>
      </c>
      <c r="U3626" s="17">
        <f>[1]!s_dq_amount_btin(A3626,E3626,100000000)</f>
        <v>1.4532004599999999</v>
      </c>
      <c r="V3626" s="17">
        <f>[1]!s_dq_turn(A3626,E3626)</f>
        <v>2.5321801387247471</v>
      </c>
      <c r="W3626" s="2">
        <f>[1]!s_pq_amount(A3626,"20260101","",100000000)</f>
        <v>515.12697972000001</v>
      </c>
      <c r="X3626" s="2">
        <f>[1]!s_pq_avgamount(A3626,"20260101","",100000000)</f>
        <v>4.6829725429090914</v>
      </c>
      <c r="Y3626" s="17">
        <f>[1]!s_ipo_dilutedpe(A3626)</f>
        <v>57.29</v>
      </c>
      <c r="Z3626" s="12">
        <f>[1]!s_ipo_collection_total(A3626,100000000)</f>
        <v>7.0979999999999999</v>
      </c>
      <c r="AA3626" s="2">
        <f>[1]!s_val_pe_ttm(A3626,E3626)</f>
        <v>10.934452056884766</v>
      </c>
      <c r="AB3626" s="5">
        <f>[1]!s_info_zjtxornot1(A3626,"")</f>
        <v>1</v>
      </c>
      <c r="AC3626" s="22" t="str">
        <f>[1]!s_info_nature1(A3626,"")</f>
        <v>民营企业</v>
      </c>
      <c r="AD3626" s="6" t="str">
        <f>[1]!s_info_city(A3626)</f>
        <v>南京市</v>
      </c>
      <c r="AE3626" s="6" t="str">
        <f>[1]!s_info_province(A3626)</f>
        <v>江苏省</v>
      </c>
      <c r="AF3626">
        <v>118.767413</v>
      </c>
      <c r="AG3626">
        <v>32.041544000000002</v>
      </c>
    </row>
    <row r="3627" spans="1:33" x14ac:dyDescent="0.3">
      <c r="A3627" s="12" t="s">
        <v>7682</v>
      </c>
      <c r="B3627" s="12" t="s">
        <v>7683</v>
      </c>
      <c r="C3627" s="16" t="str">
        <f>[1]!s_info_mkt(A3627)</f>
        <v>主板</v>
      </c>
      <c r="D3627" s="16" t="str">
        <f>[1]!s_ipo_listeddate(A3627)</f>
        <v>1999-11-10</v>
      </c>
      <c r="E3627" s="16" t="str">
        <f>[1]!lastradeday_s("000002","")</f>
        <v>2026-06-22</v>
      </c>
      <c r="F3627" s="16" t="str">
        <f>[1]!s_info_industry_csrc2023(A3627,"",3)</f>
        <v>货币金融服务</v>
      </c>
      <c r="G3627" s="16" t="str">
        <f>[1]!s_info_industry_csrc2023(A3627,"",1)</f>
        <v>金融业</v>
      </c>
      <c r="H3627" s="16">
        <f>[1]!s_is(A3627,83,"FY","YTD","20251231",1,"",100000000)</f>
        <v>1739.64</v>
      </c>
      <c r="I3627" s="16">
        <f>[1]!s_is(A3627,83,"FY","YTD","20241231",1,"",100000000)</f>
        <v>1707.48</v>
      </c>
      <c r="J3627" s="16">
        <f t="shared" si="168"/>
        <v>1.8834774052990388E-2</v>
      </c>
      <c r="K3627" s="16">
        <f>[1]!s_is(A3627,61,"FY","YTD","20251231",1,"",100000000)</f>
        <v>500.17</v>
      </c>
      <c r="L3627" s="16">
        <f>[1]!s_is(A3627,61,"FY","YTD","20241231",1,"",100000000)</f>
        <v>452.57</v>
      </c>
      <c r="M3627" s="16">
        <f t="shared" si="169"/>
        <v>0.10517709967518842</v>
      </c>
      <c r="N3627" s="16">
        <f>[1]!s_fa_roe(A3627,"20251231")</f>
        <v>6.4402999999999997</v>
      </c>
      <c r="O3627" s="16">
        <f>[1]!s_stmnote_rdexp(A3627,"20251231",1,10000)</f>
        <v>0</v>
      </c>
      <c r="P3627" s="20">
        <f t="shared" si="170"/>
        <v>0</v>
      </c>
      <c r="Q3627" s="16">
        <f>[1]!s_margin_tradingbalance(A3627,"",10000)</f>
        <v>376884.33840000001</v>
      </c>
      <c r="R3627" s="16">
        <f>[1]!s_margin_seclendingbalance(A3627,"",10000)</f>
        <v>1906.0939000000001</v>
      </c>
      <c r="S3627" s="17">
        <f>[1]!s_val_ev(A3627,"",100000000)</f>
        <v>3050.8147882799999</v>
      </c>
      <c r="T3627" s="17">
        <f>[1]!share_freesharesmv(A3627,"",100000000)</f>
        <v>1100.2323271452001</v>
      </c>
      <c r="U3627" s="17">
        <f>[1]!s_dq_amount_btin(A3627,E3627,100000000)</f>
        <v>6.7843531500000003</v>
      </c>
      <c r="V3627" s="17">
        <f>[1]!s_dq_turn(A3627,E3627)</f>
        <v>0.223715329813512</v>
      </c>
      <c r="W3627" s="2">
        <f>[1]!s_pq_amount(A3627,"20260101","",100000000)</f>
        <v>910.59444514999996</v>
      </c>
      <c r="X3627" s="2">
        <f>[1]!s_pq_avgamount(A3627,"20260101","",100000000)</f>
        <v>8.2781313195454551</v>
      </c>
      <c r="Y3627" s="17">
        <f>[1]!s_ipo_dilutedpe(A3627)</f>
        <v>26.3</v>
      </c>
      <c r="Z3627" s="12">
        <f>[1]!s_ipo_collection_total(A3627,100000000)</f>
        <v>40</v>
      </c>
      <c r="AA3627" s="2">
        <f>[1]!s_val_pe_ttm(A3627,E3627)</f>
        <v>6.0676507949829102</v>
      </c>
      <c r="AB3627" s="5">
        <f>[1]!s_info_zjtxornot1(A3627,"")</f>
        <v>0</v>
      </c>
      <c r="AC3627" s="22" t="str">
        <f>[1]!s_info_nature1(A3627,"")</f>
        <v>地方国有企业</v>
      </c>
      <c r="AD3627" s="6" t="str">
        <f>[1]!s_info_city(A3627)</f>
        <v>上海市</v>
      </c>
      <c r="AE3627" s="6" t="str">
        <f>[1]!s_info_province(A3627)</f>
        <v>上海</v>
      </c>
      <c r="AF3627">
        <v>121.472644</v>
      </c>
      <c r="AG3627">
        <v>31.231705999999999</v>
      </c>
    </row>
    <row r="3628" spans="1:33" x14ac:dyDescent="0.3">
      <c r="A3628" s="12" t="s">
        <v>7684</v>
      </c>
      <c r="B3628" s="12" t="s">
        <v>7685</v>
      </c>
      <c r="C3628" s="16" t="str">
        <f>[1]!s_info_mkt(A3628)</f>
        <v>主板</v>
      </c>
      <c r="D3628" s="16" t="str">
        <f>[1]!s_ipo_listeddate(A3628)</f>
        <v>1997-04-18</v>
      </c>
      <c r="E3628" s="16" t="str">
        <f>[1]!lastradeday_s("000002","")</f>
        <v>2026-06-22</v>
      </c>
      <c r="F3628" s="16" t="str">
        <f>[1]!s_info_industry_csrc2023(A3628,"",3)</f>
        <v>资本市场服务</v>
      </c>
      <c r="G3628" s="16" t="str">
        <f>[1]!s_info_industry_csrc2023(A3628,"",1)</f>
        <v>金融业</v>
      </c>
      <c r="H3628" s="16">
        <f>[1]!s_is(A3628,83,"FY","YTD","20251231",1,"",100000000)</f>
        <v>2.8142251652999999</v>
      </c>
      <c r="I3628" s="16">
        <f>[1]!s_is(A3628,83,"FY","YTD","20241231",1,"",100000000)</f>
        <v>3.3763513700000001</v>
      </c>
      <c r="J3628" s="16">
        <f t="shared" si="168"/>
        <v>-0.16648924922171238</v>
      </c>
      <c r="K3628" s="16">
        <f>[1]!s_is(A3628,61,"FY","YTD","20251231",1,"",100000000)</f>
        <v>-3.5766702185000003</v>
      </c>
      <c r="L3628" s="16">
        <f>[1]!s_is(A3628,61,"FY","YTD","20241231",1,"",100000000)</f>
        <v>-1.3540854091999999</v>
      </c>
      <c r="M3628" s="16">
        <f t="shared" si="169"/>
        <v>-1.6413918902007181</v>
      </c>
      <c r="N3628" s="16">
        <f>[1]!s_fa_roe(A3628,"20251231")</f>
        <v>-14.6289</v>
      </c>
      <c r="O3628" s="16">
        <f>[1]!s_stmnote_rdexp(A3628,"20251231",1,10000)</f>
        <v>0</v>
      </c>
      <c r="P3628" s="20">
        <f t="shared" si="170"/>
        <v>0</v>
      </c>
      <c r="Q3628" s="16">
        <f>[1]!s_margin_tradingbalance(A3628,"",10000)</f>
        <v>8393.5463999999993</v>
      </c>
      <c r="R3628" s="16">
        <f>[1]!s_margin_seclendingbalance(A3628,"",10000)</f>
        <v>0</v>
      </c>
      <c r="S3628" s="17">
        <f>[1]!s_val_ev(A3628,"",100000000)</f>
        <v>35.50699152</v>
      </c>
      <c r="T3628" s="17">
        <f>[1]!share_freesharesmv(A3628,"",100000000)</f>
        <v>9.3992494050000008</v>
      </c>
      <c r="U3628" s="17">
        <f>[1]!s_dq_amount_btin(A3628,E3628,100000000)</f>
        <v>0.31323231000000001</v>
      </c>
      <c r="V3628" s="17">
        <f>[1]!s_dq_turn(A3628,E3628)</f>
        <v>0.91640740617722716</v>
      </c>
      <c r="W3628" s="2">
        <f>[1]!s_pq_amount(A3628,"20260101","",100000000)</f>
        <v>158.73774931</v>
      </c>
      <c r="X3628" s="2">
        <f>[1]!s_pq_avgamount(A3628,"20260101","",100000000)</f>
        <v>1.4563096266972477</v>
      </c>
      <c r="Y3628" s="17">
        <f>[1]!s_ipo_dilutedpe(A3628)</f>
        <v>0</v>
      </c>
      <c r="Z3628" s="12">
        <f>[1]!s_ipo_collection_total(A3628,100000000)</f>
        <v>2.52</v>
      </c>
      <c r="AA3628" s="2">
        <f>[1]!s_val_pe_ttm(A3628,E3628)</f>
        <v>-9.9014091491699219</v>
      </c>
      <c r="AB3628" s="5">
        <f>[1]!s_info_zjtxornot1(A3628,"")</f>
        <v>0</v>
      </c>
      <c r="AC3628" s="22" t="str">
        <f>[1]!s_info_nature1(A3628,"")</f>
        <v>民营企业</v>
      </c>
      <c r="AD3628" s="6" t="str">
        <f>[1]!s_info_city(A3628)</f>
        <v>南昌市</v>
      </c>
      <c r="AE3628" s="6" t="str">
        <f>[1]!s_info_province(A3628)</f>
        <v>江西省</v>
      </c>
      <c r="AF3628">
        <v>115.892151</v>
      </c>
      <c r="AG3628">
        <v>28.676493000000001</v>
      </c>
    </row>
    <row r="3629" spans="1:33" x14ac:dyDescent="0.3">
      <c r="A3629" s="12" t="s">
        <v>7686</v>
      </c>
      <c r="B3629" s="12" t="s">
        <v>7687</v>
      </c>
      <c r="C3629" s="16" t="str">
        <f>[1]!s_info_mkt(A3629)</f>
        <v>主板</v>
      </c>
      <c r="D3629" s="16" t="str">
        <f>[1]!s_ipo_listeddate(A3629)</f>
        <v>1993-11-19</v>
      </c>
      <c r="E3629" s="16" t="str">
        <f>[1]!lastradeday_s("000002","")</f>
        <v>2026-06-22</v>
      </c>
      <c r="F3629" s="16" t="str">
        <f>[1]!s_info_industry_csrc2023(A3629,"",3)</f>
        <v>化学原料和化学制品制造业</v>
      </c>
      <c r="G3629" s="16" t="str">
        <f>[1]!s_info_industry_csrc2023(A3629,"",1)</f>
        <v>制造业</v>
      </c>
      <c r="H3629" s="16">
        <f>[1]!s_is(A3629,83,"FY","YTD","20251231",1,"",100000000)</f>
        <v>98.452931018400008</v>
      </c>
      <c r="I3629" s="16">
        <f>[1]!s_is(A3629,83,"FY","YTD","20241231",1,"",100000000)</f>
        <v>108.9490998153</v>
      </c>
      <c r="J3629" s="16">
        <f t="shared" si="168"/>
        <v>-9.6340114922418008E-2</v>
      </c>
      <c r="K3629" s="16">
        <f>[1]!s_is(A3629,61,"FY","YTD","20251231",1,"",100000000)</f>
        <v>-8.2530100927000003</v>
      </c>
      <c r="L3629" s="16">
        <f>[1]!s_is(A3629,61,"FY","YTD","20241231",1,"",100000000)</f>
        <v>-6.8072313176999995</v>
      </c>
      <c r="M3629" s="16">
        <f t="shared" si="169"/>
        <v>-0.21238866545356283</v>
      </c>
      <c r="N3629" s="16">
        <f>[1]!s_fa_roe(A3629,"20251231")</f>
        <v>-23.152699999999999</v>
      </c>
      <c r="O3629" s="16">
        <f>[1]!s_stmnote_rdexp(A3629,"20251231",1,10000)</f>
        <v>14778.614129</v>
      </c>
      <c r="P3629" s="20">
        <f t="shared" si="170"/>
        <v>1.5010842212750378E-2</v>
      </c>
      <c r="Q3629" s="16">
        <f>[1]!s_margin_tradingbalance(A3629,"",10000)</f>
        <v>11967.586300000001</v>
      </c>
      <c r="R3629" s="16">
        <f>[1]!s_margin_seclendingbalance(A3629,"",10000)</f>
        <v>0</v>
      </c>
      <c r="S3629" s="17">
        <f>[1]!s_val_ev(A3629,"",100000000)</f>
        <v>59.161950604800005</v>
      </c>
      <c r="T3629" s="17">
        <f>[1]!share_freesharesmv(A3629,"",100000000)</f>
        <v>29.209644839399999</v>
      </c>
      <c r="U3629" s="17">
        <f>[1]!s_dq_amount_btin(A3629,E3629,100000000)</f>
        <v>0.87324274999999996</v>
      </c>
      <c r="V3629" s="17">
        <f>[1]!s_dq_turn(A3629,E3629)</f>
        <v>1.5129119184149815</v>
      </c>
      <c r="W3629" s="2">
        <f>[1]!s_pq_amount(A3629,"20260101","",100000000)</f>
        <v>284.70789738000002</v>
      </c>
      <c r="X3629" s="2">
        <f>[1]!s_pq_avgamount(A3629,"20260101","",100000000)</f>
        <v>2.5882536125454547</v>
      </c>
      <c r="Y3629" s="17">
        <f>[1]!s_ipo_dilutedpe(A3629)</f>
        <v>0</v>
      </c>
      <c r="Z3629" s="12">
        <f>[1]!s_ipo_collection_total(A3629,100000000)</f>
        <v>0</v>
      </c>
      <c r="AA3629" s="2">
        <f>[1]!s_val_pe_ttm(A3629,E3629)</f>
        <v>-8.0583600997924805</v>
      </c>
      <c r="AB3629" s="5">
        <f>[1]!s_info_zjtxornot1(A3629,"")</f>
        <v>0</v>
      </c>
      <c r="AC3629" s="22" t="str">
        <f>[1]!s_info_nature1(A3629,"")</f>
        <v>地方国有企业</v>
      </c>
      <c r="AD3629" s="6" t="str">
        <f>[1]!s_info_city(A3629)</f>
        <v>阳泉市</v>
      </c>
      <c r="AE3629" s="6" t="str">
        <f>[1]!s_info_province(A3629)</f>
        <v>山西省</v>
      </c>
      <c r="AF3629">
        <v>113.583285</v>
      </c>
      <c r="AG3629">
        <v>37.861187999999999</v>
      </c>
    </row>
    <row r="3630" spans="1:33" x14ac:dyDescent="0.3">
      <c r="A3630" s="12" t="s">
        <v>7688</v>
      </c>
      <c r="B3630" s="12" t="s">
        <v>7689</v>
      </c>
      <c r="C3630" s="16" t="str">
        <f>[1]!s_info_mkt(A3630)</f>
        <v>创业板</v>
      </c>
      <c r="D3630" s="16" t="str">
        <f>[1]!s_ipo_listeddate(A3630)</f>
        <v>2020-08-24</v>
      </c>
      <c r="E3630" s="16" t="str">
        <f>[1]!lastradeday_s("000002","")</f>
        <v>2026-06-22</v>
      </c>
      <c r="F3630" s="16" t="str">
        <f>[1]!s_info_industry_csrc2023(A3630,"",3)</f>
        <v>化学纤维制造业</v>
      </c>
      <c r="G3630" s="16" t="str">
        <f>[1]!s_info_industry_csrc2023(A3630,"",1)</f>
        <v>制造业</v>
      </c>
      <c r="H3630" s="16">
        <f>[1]!s_is(A3630,83,"FY","YTD","20251231",1,"",100000000)</f>
        <v>5.1750833046000002</v>
      </c>
      <c r="I3630" s="16">
        <f>[1]!s_is(A3630,83,"FY","YTD","20241231",1,"",100000000)</f>
        <v>4.9250027846000002</v>
      </c>
      <c r="J3630" s="16">
        <f t="shared" si="168"/>
        <v>5.0777741848588853E-2</v>
      </c>
      <c r="K3630" s="16">
        <f>[1]!s_is(A3630,61,"FY","YTD","20251231",1,"",100000000)</f>
        <v>-0.6194474619</v>
      </c>
      <c r="L3630" s="16">
        <f>[1]!s_is(A3630,61,"FY","YTD","20241231",1,"",100000000)</f>
        <v>-0.64545962290000003</v>
      </c>
      <c r="M3630" s="16">
        <f t="shared" si="169"/>
        <v>4.0300214106545364E-2</v>
      </c>
      <c r="N3630" s="16">
        <f>[1]!s_fa_roe(A3630,"20251231")</f>
        <v>-6.8044000000000002</v>
      </c>
      <c r="O3630" s="16">
        <f>[1]!s_stmnote_rdexp(A3630,"20251231",1,10000)</f>
        <v>1948.2618640000001</v>
      </c>
      <c r="P3630" s="20">
        <f t="shared" si="170"/>
        <v>3.7646966228896052E-2</v>
      </c>
      <c r="Q3630" s="16">
        <f>[1]!s_margin_tradingbalance(A3630,"",10000)</f>
        <v>9521.0650000000005</v>
      </c>
      <c r="R3630" s="16">
        <f>[1]!s_margin_seclendingbalance(A3630,"",10000)</f>
        <v>0</v>
      </c>
      <c r="S3630" s="17">
        <f>[1]!s_val_ev(A3630,"",100000000)</f>
        <v>24.888547589800002</v>
      </c>
      <c r="T3630" s="17">
        <f>[1]!share_freesharesmv(A3630,"",100000000)</f>
        <v>12.1064570728</v>
      </c>
      <c r="U3630" s="17">
        <f>[1]!s_dq_amount_btin(A3630,E3630,100000000)</f>
        <v>0.54866280999999995</v>
      </c>
      <c r="V3630" s="17">
        <f>[1]!s_dq_turn(A3630,E3630)</f>
        <v>2.9951172988632626</v>
      </c>
      <c r="W3630" s="2">
        <f>[1]!s_pq_amount(A3630,"20260101","",100000000)</f>
        <v>79.382410070000006</v>
      </c>
      <c r="X3630" s="2">
        <f>[1]!s_pq_avgamount(A3630,"20260101","",100000000)</f>
        <v>0.72165827336363642</v>
      </c>
      <c r="Y3630" s="17">
        <f>[1]!s_ipo_dilutedpe(A3630)</f>
        <v>30.48</v>
      </c>
      <c r="Z3630" s="12">
        <f>[1]!s_ipo_collection_total(A3630,100000000)</f>
        <v>4.8216000000000001</v>
      </c>
      <c r="AA3630" s="2">
        <f>[1]!s_val_pe_ttm(A3630,E3630)</f>
        <v>-41.893341064453125</v>
      </c>
      <c r="AB3630" s="5">
        <f>[1]!s_info_zjtxornot1(A3630,"")</f>
        <v>1</v>
      </c>
      <c r="AC3630" s="22" t="str">
        <f>[1]!s_info_nature1(A3630,"")</f>
        <v>民营企业</v>
      </c>
      <c r="AD3630" s="6" t="str">
        <f>[1]!s_info_city(A3630)</f>
        <v>揭阳市</v>
      </c>
      <c r="AE3630" s="6" t="str">
        <f>[1]!s_info_province(A3630)</f>
        <v>广东省</v>
      </c>
      <c r="AF3630">
        <v>116.355733</v>
      </c>
      <c r="AG3630">
        <v>23.543778</v>
      </c>
    </row>
    <row r="3631" spans="1:33" x14ac:dyDescent="0.3">
      <c r="A3631" s="12" t="s">
        <v>7690</v>
      </c>
      <c r="B3631" s="12" t="s">
        <v>7691</v>
      </c>
      <c r="C3631" s="16" t="str">
        <f>[1]!s_info_mkt(A3631)</f>
        <v>主板</v>
      </c>
      <c r="D3631" s="16" t="str">
        <f>[1]!s_ipo_listeddate(A3631)</f>
        <v>2015-06-12</v>
      </c>
      <c r="E3631" s="16" t="str">
        <f>[1]!lastradeday_s("000002","")</f>
        <v>2026-06-22</v>
      </c>
      <c r="F3631" s="16" t="str">
        <f>[1]!s_info_industry_csrc2023(A3631,"",3)</f>
        <v>水的生产和供应业</v>
      </c>
      <c r="G3631" s="16" t="str">
        <f>[1]!s_info_industry_csrc2023(A3631,"",1)</f>
        <v>电力、热力、燃气及水生产和供应业</v>
      </c>
      <c r="H3631" s="16">
        <f>[1]!s_is(A3631,83,"FY","YTD","20251231",1,"",100000000)</f>
        <v>25.028864650599999</v>
      </c>
      <c r="I3631" s="16">
        <f>[1]!s_is(A3631,83,"FY","YTD","20241231",1,"",100000000)</f>
        <v>24.776724991399998</v>
      </c>
      <c r="J3631" s="16">
        <f t="shared" si="168"/>
        <v>1.0176472446924212E-2</v>
      </c>
      <c r="K3631" s="16">
        <f>[1]!s_is(A3631,61,"FY","YTD","20251231",1,"",100000000)</f>
        <v>0.95224685450000002</v>
      </c>
      <c r="L3631" s="16">
        <f>[1]!s_is(A3631,61,"FY","YTD","20241231",1,"",100000000)</f>
        <v>0.87934594379999997</v>
      </c>
      <c r="M3631" s="16">
        <f t="shared" si="169"/>
        <v>8.2903561691507338E-2</v>
      </c>
      <c r="N3631" s="16">
        <f>[1]!s_fa_roe(A3631,"20251231")</f>
        <v>1.9939</v>
      </c>
      <c r="O3631" s="16">
        <f>[1]!s_stmnote_rdexp(A3631,"20251231",1,10000)</f>
        <v>669.23712699999999</v>
      </c>
      <c r="P3631" s="20">
        <f t="shared" si="170"/>
        <v>2.6738613051070091E-3</v>
      </c>
      <c r="Q3631" s="16">
        <f>[1]!s_margin_tradingbalance(A3631,"",10000)</f>
        <v>0</v>
      </c>
      <c r="R3631" s="16">
        <f>[1]!s_margin_seclendingbalance(A3631,"",10000)</f>
        <v>0</v>
      </c>
      <c r="S3631" s="17">
        <f>[1]!s_val_ev(A3631,"",100000000)</f>
        <v>38.850815388000001</v>
      </c>
      <c r="T3631" s="17">
        <f>[1]!share_freesharesmv(A3631,"",100000000)</f>
        <v>16.747565692000002</v>
      </c>
      <c r="U3631" s="17">
        <f>[1]!s_dq_amount_btin(A3631,E3631,100000000)</f>
        <v>0.32408374000000001</v>
      </c>
      <c r="V3631" s="17">
        <f>[1]!s_dq_turn(A3631,E3631)</f>
        <v>0.85819626865021614</v>
      </c>
      <c r="W3631" s="2">
        <f>[1]!s_pq_amount(A3631,"20260101","",100000000)</f>
        <v>45.922411740000001</v>
      </c>
      <c r="X3631" s="2">
        <f>[1]!s_pq_avgamount(A3631,"20260101","",100000000)</f>
        <v>0.41747647036363639</v>
      </c>
      <c r="Y3631" s="17">
        <f>[1]!s_ipo_dilutedpe(A3631)</f>
        <v>22.96</v>
      </c>
      <c r="Z3631" s="12">
        <f>[1]!s_ipo_collection_total(A3631,100000000)</f>
        <v>9.4520999999999997</v>
      </c>
      <c r="AA3631" s="2">
        <f>[1]!s_val_pe_ttm(A3631,E3631)</f>
        <v>32.831306457519531</v>
      </c>
      <c r="AB3631" s="5">
        <f>[1]!s_info_zjtxornot1(A3631,"")</f>
        <v>0</v>
      </c>
      <c r="AC3631" s="22" t="str">
        <f>[1]!s_info_nature1(A3631,"")</f>
        <v>地方国有企业</v>
      </c>
      <c r="AD3631" s="6" t="str">
        <f>[1]!s_info_city(A3631)</f>
        <v>南宁市</v>
      </c>
      <c r="AE3631" s="6" t="str">
        <f>[1]!s_info_province(A3631)</f>
        <v>广西壮族自治区</v>
      </c>
      <c r="AF3631">
        <v>108.320004</v>
      </c>
      <c r="AG3631">
        <v>22.824020000000001</v>
      </c>
    </row>
    <row r="3632" spans="1:33" x14ac:dyDescent="0.3">
      <c r="A3632" s="12" t="s">
        <v>7692</v>
      </c>
      <c r="B3632" s="12" t="s">
        <v>7693</v>
      </c>
      <c r="C3632" s="16" t="str">
        <f>[1]!s_info_mkt(A3632)</f>
        <v>主板</v>
      </c>
      <c r="D3632" s="16" t="str">
        <f>[1]!s_ipo_listeddate(A3632)</f>
        <v>1997-05-22</v>
      </c>
      <c r="E3632" s="16" t="str">
        <f>[1]!lastradeday_s("000002","")</f>
        <v>2026-06-22</v>
      </c>
      <c r="F3632" s="16" t="str">
        <f>[1]!s_info_industry_csrc2023(A3632,"",3)</f>
        <v>医药制造业</v>
      </c>
      <c r="G3632" s="16" t="str">
        <f>[1]!s_info_industry_csrc2023(A3632,"",1)</f>
        <v>制造业</v>
      </c>
      <c r="H3632" s="16">
        <f>[1]!s_is(A3632,83,"FY","YTD","20251231",1,"",100000000)</f>
        <v>110.0079532494</v>
      </c>
      <c r="I3632" s="16">
        <f>[1]!s_is(A3632,83,"FY","YTD","20241231",1,"",100000000)</f>
        <v>112.1162366619</v>
      </c>
      <c r="J3632" s="16">
        <f t="shared" si="168"/>
        <v>-1.8804443274864635E-2</v>
      </c>
      <c r="K3632" s="16">
        <f>[1]!s_is(A3632,61,"FY","YTD","20251231",1,"",100000000)</f>
        <v>16.469495514800002</v>
      </c>
      <c r="L3632" s="16">
        <f>[1]!s_is(A3632,61,"FY","YTD","20241231",1,"",100000000)</f>
        <v>16.277184047399999</v>
      </c>
      <c r="M3632" s="16">
        <f t="shared" si="169"/>
        <v>1.1814787302274298E-2</v>
      </c>
      <c r="N3632" s="16">
        <f>[1]!s_fa_roe(A3632,"20251231")</f>
        <v>14.9438</v>
      </c>
      <c r="O3632" s="16">
        <f>[1]!s_stmnote_rdexp(A3632,"20251231",1,10000)</f>
        <v>75224.23</v>
      </c>
      <c r="P3632" s="20">
        <f t="shared" si="170"/>
        <v>6.8380719555302033E-2</v>
      </c>
      <c r="Q3632" s="16">
        <f>[1]!s_margin_tradingbalance(A3632,"",10000)</f>
        <v>51853.393100000001</v>
      </c>
      <c r="R3632" s="16">
        <f>[1]!s_margin_seclendingbalance(A3632,"",10000)</f>
        <v>460.67770000000002</v>
      </c>
      <c r="S3632" s="17">
        <f>[1]!s_val_ev(A3632,"",100000000)</f>
        <v>171.15839781280002</v>
      </c>
      <c r="T3632" s="17">
        <f>[1]!share_freesharesmv(A3632,"",100000000)</f>
        <v>67.968425107200005</v>
      </c>
      <c r="U3632" s="17">
        <f>[1]!s_dq_amount_btin(A3632,E3632,100000000)</f>
        <v>1.21850912</v>
      </c>
      <c r="V3632" s="17">
        <f>[1]!s_dq_turn(A3632,E3632)</f>
        <v>0.72583988863119564</v>
      </c>
      <c r="W3632" s="2">
        <f>[1]!s_pq_amount(A3632,"20260101","",100000000)</f>
        <v>150.15635602</v>
      </c>
      <c r="X3632" s="2">
        <f>[1]!s_pq_avgamount(A3632,"20260101","",100000000)</f>
        <v>1.3650577819999998</v>
      </c>
      <c r="Y3632" s="17">
        <f>[1]!s_ipo_dilutedpe(A3632)</f>
        <v>0</v>
      </c>
      <c r="Z3632" s="12">
        <f>[1]!s_ipo_collection_total(A3632,100000000)</f>
        <v>3.1442999999999999</v>
      </c>
      <c r="AA3632" s="2">
        <f>[1]!s_val_pe_ttm(A3632,E3632)</f>
        <v>10.53191089630127</v>
      </c>
      <c r="AB3632" s="5">
        <f>[1]!s_info_zjtxornot1(A3632,"")</f>
        <v>1</v>
      </c>
      <c r="AC3632" s="22" t="str">
        <f>[1]!s_info_nature1(A3632,"")</f>
        <v>中央国有企业</v>
      </c>
      <c r="AD3632" s="6" t="str">
        <f>[1]!s_info_city(A3632)</f>
        <v>北京市</v>
      </c>
      <c r="AE3632" s="6" t="str">
        <f>[1]!s_info_province(A3632)</f>
        <v>北京</v>
      </c>
      <c r="AF3632">
        <v>116.40528500000001</v>
      </c>
      <c r="AG3632">
        <v>39.904989</v>
      </c>
    </row>
    <row r="3633" spans="1:33" x14ac:dyDescent="0.3">
      <c r="A3633" s="12" t="s">
        <v>7694</v>
      </c>
      <c r="B3633" s="12" t="s">
        <v>7695</v>
      </c>
      <c r="C3633" s="16" t="str">
        <f>[1]!s_info_mkt(A3633)</f>
        <v>创业板</v>
      </c>
      <c r="D3633" s="16" t="str">
        <f>[1]!s_ipo_listeddate(A3633)</f>
        <v>2017-01-13</v>
      </c>
      <c r="E3633" s="16" t="str">
        <f>[1]!lastradeday_s("000002","")</f>
        <v>2026-06-22</v>
      </c>
      <c r="F3633" s="16" t="str">
        <f>[1]!s_info_industry_csrc2023(A3633,"",3)</f>
        <v>电气机械和器材制造业</v>
      </c>
      <c r="G3633" s="16" t="str">
        <f>[1]!s_info_industry_csrc2023(A3633,"",1)</f>
        <v>制造业</v>
      </c>
      <c r="H3633" s="16">
        <f>[1]!s_is(A3633,83,"FY","YTD","20251231",1,"",100000000)</f>
        <v>11.8819789632</v>
      </c>
      <c r="I3633" s="16">
        <f>[1]!s_is(A3633,83,"FY","YTD","20241231",1,"",100000000)</f>
        <v>9.217322620700001</v>
      </c>
      <c r="J3633" s="16">
        <f t="shared" si="168"/>
        <v>0.2890922290726583</v>
      </c>
      <c r="K3633" s="16">
        <f>[1]!s_is(A3633,61,"FY","YTD","20251231",1,"",100000000)</f>
        <v>-1.9544645630000002</v>
      </c>
      <c r="L3633" s="16">
        <f>[1]!s_is(A3633,61,"FY","YTD","20241231",1,"",100000000)</f>
        <v>-5.0077826488000001</v>
      </c>
      <c r="M3633" s="16">
        <f t="shared" si="169"/>
        <v>0.60971457827381093</v>
      </c>
      <c r="N3633" s="16">
        <f>[1]!s_fa_roe(A3633,"20251231")</f>
        <v>-8.2001000000000008</v>
      </c>
      <c r="O3633" s="16">
        <f>[1]!s_stmnote_rdexp(A3633,"20251231",1,10000)</f>
        <v>40818.592389999998</v>
      </c>
      <c r="P3633" s="20">
        <f t="shared" si="170"/>
        <v>0.34353361941155064</v>
      </c>
      <c r="Q3633" s="16">
        <f>[1]!s_margin_tradingbalance(A3633,"",10000)</f>
        <v>55341.606899999999</v>
      </c>
      <c r="R3633" s="16">
        <f>[1]!s_margin_seclendingbalance(A3633,"",10000)</f>
        <v>577.98</v>
      </c>
      <c r="S3633" s="17">
        <f>[1]!s_val_ev(A3633,"",100000000)</f>
        <v>199.15118796990001</v>
      </c>
      <c r="T3633" s="17">
        <f>[1]!share_freesharesmv(A3633,"",100000000)</f>
        <v>155.65921884330001</v>
      </c>
      <c r="U3633" s="17">
        <f>[1]!s_dq_amount_btin(A3633,E3633,100000000)</f>
        <v>9.52416777</v>
      </c>
      <c r="V3633" s="17">
        <f>[1]!s_dq_turn(A3633,E3633)</f>
        <v>5.8283134079748553</v>
      </c>
      <c r="W3633" s="2">
        <f>[1]!s_pq_amount(A3633,"20260101","",100000000)</f>
        <v>985.60462886000005</v>
      </c>
      <c r="X3633" s="2">
        <f>[1]!s_pq_avgamount(A3633,"20260101","",100000000)</f>
        <v>8.9600420805454544</v>
      </c>
      <c r="Y3633" s="17">
        <f>[1]!s_ipo_dilutedpe(A3633)</f>
        <v>22.99</v>
      </c>
      <c r="Z3633" s="12">
        <f>[1]!s_ipo_collection_total(A3633,100000000)</f>
        <v>1.886517</v>
      </c>
      <c r="AA3633" s="2">
        <f>[1]!s_val_pe_ttm(A3633,E3633)</f>
        <v>-102.24581909179688</v>
      </c>
      <c r="AB3633" s="5">
        <f>[1]!s_info_zjtxornot1(A3633,"")</f>
        <v>1</v>
      </c>
      <c r="AC3633" s="22" t="str">
        <f>[1]!s_info_nature1(A3633,"")</f>
        <v>民营企业</v>
      </c>
      <c r="AD3633" s="6" t="str">
        <f>[1]!s_info_city(A3633)</f>
        <v>北京市</v>
      </c>
      <c r="AE3633" s="6" t="str">
        <f>[1]!s_info_province(A3633)</f>
        <v>北京</v>
      </c>
      <c r="AF3633">
        <v>116.40528500000001</v>
      </c>
      <c r="AG3633">
        <v>39.904989</v>
      </c>
    </row>
    <row r="3634" spans="1:33" x14ac:dyDescent="0.3">
      <c r="A3634" s="12" t="s">
        <v>7696</v>
      </c>
      <c r="B3634" s="12" t="s">
        <v>7697</v>
      </c>
      <c r="C3634" s="16" t="str">
        <f>[1]!s_info_mkt(A3634)</f>
        <v>创业板</v>
      </c>
      <c r="D3634" s="16" t="str">
        <f>[1]!s_ipo_listeddate(A3634)</f>
        <v>2022-08-01</v>
      </c>
      <c r="E3634" s="16" t="str">
        <f>[1]!lastradeday_s("000002","")</f>
        <v>2026-06-22</v>
      </c>
      <c r="F3634" s="16" t="str">
        <f>[1]!s_info_industry_csrc2023(A3634,"",3)</f>
        <v>软件和信息技术服务业</v>
      </c>
      <c r="G3634" s="16" t="str">
        <f>[1]!s_info_industry_csrc2023(A3634,"",1)</f>
        <v>信息传输、软件和信息技术服务业</v>
      </c>
      <c r="H3634" s="16">
        <f>[1]!s_is(A3634,83,"FY","YTD","20251231",1,"",100000000)</f>
        <v>9.6344010295000011</v>
      </c>
      <c r="I3634" s="16">
        <f>[1]!s_is(A3634,83,"FY","YTD","20241231",1,"",100000000)</f>
        <v>11.292680577700001</v>
      </c>
      <c r="J3634" s="16">
        <f t="shared" si="168"/>
        <v>-0.14684551969659487</v>
      </c>
      <c r="K3634" s="16">
        <f>[1]!s_is(A3634,61,"FY","YTD","20251231",1,"",100000000)</f>
        <v>1.5138944915000001</v>
      </c>
      <c r="L3634" s="16">
        <f>[1]!s_is(A3634,61,"FY","YTD","20241231",1,"",100000000)</f>
        <v>2.0121233799999998</v>
      </c>
      <c r="M3634" s="16">
        <f t="shared" si="169"/>
        <v>-0.24761348804564845</v>
      </c>
      <c r="N3634" s="16">
        <f>[1]!s_fa_roe(A3634,"20251231")</f>
        <v>6.2808000000000002</v>
      </c>
      <c r="O3634" s="16">
        <f>[1]!s_stmnote_rdexp(A3634,"20251231",1,10000)</f>
        <v>13302.649965999999</v>
      </c>
      <c r="P3634" s="20">
        <f t="shared" si="170"/>
        <v>0.13807448875408054</v>
      </c>
      <c r="Q3634" s="16">
        <f>[1]!s_margin_tradingbalance(A3634,"",10000)</f>
        <v>8307.8237000000008</v>
      </c>
      <c r="R3634" s="16">
        <f>[1]!s_margin_seclendingbalance(A3634,"",10000)</f>
        <v>15.295500000000001</v>
      </c>
      <c r="S3634" s="17">
        <f>[1]!s_val_ev(A3634,"",100000000)</f>
        <v>43.662289104000003</v>
      </c>
      <c r="T3634" s="17">
        <f>[1]!share_freesharesmv(A3634,"",100000000)</f>
        <v>13.793354361000002</v>
      </c>
      <c r="U3634" s="17">
        <f>[1]!s_dq_amount_btin(A3634,E3634,100000000)</f>
        <v>1.02864087</v>
      </c>
      <c r="V3634" s="17">
        <f>[1]!s_dq_turn(A3634,E3634)</f>
        <v>3.5843632855569063</v>
      </c>
      <c r="W3634" s="2">
        <f>[1]!s_pq_amount(A3634,"20260101","",100000000)</f>
        <v>70.574737119999995</v>
      </c>
      <c r="X3634" s="2">
        <f>[1]!s_pq_avgamount(A3634,"20260101","",100000000)</f>
        <v>0.64158851927272731</v>
      </c>
      <c r="Y3634" s="17">
        <f>[1]!s_ipo_dilutedpe(A3634)</f>
        <v>44.72</v>
      </c>
      <c r="Z3634" s="12">
        <f>[1]!s_ipo_collection_total(A3634,100000000)</f>
        <v>15.600670393</v>
      </c>
      <c r="AA3634" s="2">
        <f>[1]!s_val_pe_ttm(A3634,E3634)</f>
        <v>32.098960876464844</v>
      </c>
      <c r="AB3634" s="5">
        <f>[1]!s_info_zjtxornot1(A3634,"")</f>
        <v>1</v>
      </c>
      <c r="AC3634" s="22" t="str">
        <f>[1]!s_info_nature1(A3634,"")</f>
        <v>民营企业</v>
      </c>
      <c r="AD3634" s="6" t="str">
        <f>[1]!s_info_city(A3634)</f>
        <v>南京市</v>
      </c>
      <c r="AE3634" s="6" t="str">
        <f>[1]!s_info_province(A3634)</f>
        <v>江苏省</v>
      </c>
      <c r="AF3634">
        <v>118.767413</v>
      </c>
      <c r="AG3634">
        <v>32.041544000000002</v>
      </c>
    </row>
    <row r="3635" spans="1:33" x14ac:dyDescent="0.3">
      <c r="A3635" s="12" t="s">
        <v>7698</v>
      </c>
      <c r="B3635" s="12" t="s">
        <v>7699</v>
      </c>
      <c r="C3635" s="16" t="str">
        <f>[1]!s_info_mkt(A3635)</f>
        <v>主板</v>
      </c>
      <c r="D3635" s="16" t="str">
        <f>[1]!s_ipo_listeddate(A3635)</f>
        <v>1996-07-02</v>
      </c>
      <c r="E3635" s="16" t="str">
        <f>[1]!lastradeday_s("000002","")</f>
        <v>2026-06-22</v>
      </c>
      <c r="F3635" s="16" t="str">
        <f>[1]!s_info_industry_csrc2023(A3635,"",3)</f>
        <v>化学原料和化学制品制造业</v>
      </c>
      <c r="G3635" s="16" t="str">
        <f>[1]!s_info_industry_csrc2023(A3635,"",1)</f>
        <v>制造业</v>
      </c>
      <c r="H3635" s="16">
        <f>[1]!s_is(A3635,83,"FY","YTD","20251231",1,"",100000000)</f>
        <v>50.893321039899995</v>
      </c>
      <c r="I3635" s="16">
        <f>[1]!s_is(A3635,83,"FY","YTD","20241231",1,"",100000000)</f>
        <v>57.463986635600001</v>
      </c>
      <c r="J3635" s="16">
        <f t="shared" si="168"/>
        <v>-0.11434406104412809</v>
      </c>
      <c r="K3635" s="16">
        <f>[1]!s_is(A3635,61,"FY","YTD","20251231",1,"",100000000)</f>
        <v>0.38271153049999995</v>
      </c>
      <c r="L3635" s="16">
        <f>[1]!s_is(A3635,61,"FY","YTD","20241231",1,"",100000000)</f>
        <v>2.6097709585</v>
      </c>
      <c r="M3635" s="16">
        <f t="shared" si="169"/>
        <v>-0.85335436075203763</v>
      </c>
      <c r="N3635" s="16">
        <f>[1]!s_fa_roe(A3635,"20251231")</f>
        <v>1.2001999999999999</v>
      </c>
      <c r="O3635" s="16">
        <f>[1]!s_stmnote_rdexp(A3635,"20251231",1,10000)</f>
        <v>5075.1961609999998</v>
      </c>
      <c r="P3635" s="20">
        <f t="shared" si="170"/>
        <v>9.9722243651992823E-3</v>
      </c>
      <c r="Q3635" s="16">
        <f>[1]!s_margin_tradingbalance(A3635,"",10000)</f>
        <v>0</v>
      </c>
      <c r="R3635" s="16">
        <f>[1]!s_margin_seclendingbalance(A3635,"",10000)</f>
        <v>0</v>
      </c>
      <c r="S3635" s="17">
        <f>[1]!s_val_ev(A3635,"",100000000)</f>
        <v>41.969500918999998</v>
      </c>
      <c r="T3635" s="17">
        <f>[1]!share_freesharesmv(A3635,"",100000000)</f>
        <v>27.5990901636</v>
      </c>
      <c r="U3635" s="17">
        <f>[1]!s_dq_amount_btin(A3635,E3635,100000000)</f>
        <v>3.73561239</v>
      </c>
      <c r="V3635" s="17">
        <f>[1]!s_dq_turn(A3635,E3635)</f>
        <v>9.2104058522412</v>
      </c>
      <c r="W3635" s="2">
        <f>[1]!s_pq_amount(A3635,"20260101","",100000000)</f>
        <v>230.67821993000001</v>
      </c>
      <c r="X3635" s="2">
        <f>[1]!s_pq_avgamount(A3635,"20260101","",100000000)</f>
        <v>2.0970747266363636</v>
      </c>
      <c r="Y3635" s="17">
        <f>[1]!s_ipo_dilutedpe(A3635)</f>
        <v>12.82</v>
      </c>
      <c r="Z3635" s="12">
        <f>[1]!s_ipo_collection_total(A3635,100000000)</f>
        <v>1.8839999999999999</v>
      </c>
      <c r="AA3635" s="2">
        <f>[1]!s_val_pe_ttm(A3635,E3635)</f>
        <v>71.351631164550781</v>
      </c>
      <c r="AB3635" s="5">
        <f>[1]!s_info_zjtxornot1(A3635,"")</f>
        <v>0</v>
      </c>
      <c r="AC3635" s="22" t="str">
        <f>[1]!s_info_nature1(A3635,"")</f>
        <v>地方国有企业</v>
      </c>
      <c r="AD3635" s="6" t="str">
        <f>[1]!s_info_city(A3635)</f>
        <v>滨州市</v>
      </c>
      <c r="AE3635" s="6" t="str">
        <f>[1]!s_info_province(A3635)</f>
        <v>山东省</v>
      </c>
      <c r="AF3635">
        <v>118.016974</v>
      </c>
      <c r="AG3635">
        <v>37.383541999999998</v>
      </c>
    </row>
    <row r="3636" spans="1:33" x14ac:dyDescent="0.3">
      <c r="A3636" s="12" t="s">
        <v>7700</v>
      </c>
      <c r="B3636" s="12" t="s">
        <v>7701</v>
      </c>
      <c r="C3636" s="16" t="str">
        <f>[1]!s_info_mkt(A3636)</f>
        <v>主板</v>
      </c>
      <c r="D3636" s="16" t="str">
        <f>[1]!s_ipo_listeddate(A3636)</f>
        <v>2006-11-23</v>
      </c>
      <c r="E3636" s="16" t="str">
        <f>[1]!lastradeday_s("000002","")</f>
        <v>2026-06-22</v>
      </c>
      <c r="F3636" s="16" t="str">
        <f>[1]!s_info_industry_csrc2023(A3636,"",3)</f>
        <v>煤炭开采和洗选业</v>
      </c>
      <c r="G3636" s="16" t="str">
        <f>[1]!s_info_industry_csrc2023(A3636,"",1)</f>
        <v>采矿业</v>
      </c>
      <c r="H3636" s="16">
        <f>[1]!s_is(A3636,83,"FY","YTD","20251231",1,"",100000000)</f>
        <v>205.31863000819999</v>
      </c>
      <c r="I3636" s="16">
        <f>[1]!s_is(A3636,83,"FY","YTD","20241231",1,"",100000000)</f>
        <v>302.81294080679999</v>
      </c>
      <c r="J3636" s="16">
        <f t="shared" si="168"/>
        <v>-0.32196216759706808</v>
      </c>
      <c r="K3636" s="16">
        <f>[1]!s_is(A3636,61,"FY","YTD","20251231",1,"",100000000)</f>
        <v>2.3131216202</v>
      </c>
      <c r="L3636" s="16">
        <f>[1]!s_is(A3636,61,"FY","YTD","20241231",1,"",100000000)</f>
        <v>22.826639053000001</v>
      </c>
      <c r="M3636" s="16">
        <f t="shared" si="169"/>
        <v>-0.89866569428686882</v>
      </c>
      <c r="N3636" s="16">
        <f>[1]!s_fa_roe(A3636,"20251231")</f>
        <v>0.93</v>
      </c>
      <c r="O3636" s="16">
        <f>[1]!s_stmnote_rdexp(A3636,"20251231",1,10000)</f>
        <v>67519.615944999998</v>
      </c>
      <c r="P3636" s="20">
        <f t="shared" si="170"/>
        <v>3.2885284663307666E-2</v>
      </c>
      <c r="Q3636" s="16">
        <f>[1]!s_margin_tradingbalance(A3636,"",10000)</f>
        <v>16522.212500000001</v>
      </c>
      <c r="R3636" s="16">
        <f>[1]!s_margin_seclendingbalance(A3636,"",10000)</f>
        <v>394.60829999999999</v>
      </c>
      <c r="S3636" s="17">
        <f>[1]!s_val_ev(A3636,"",100000000)</f>
        <v>219.27951565200001</v>
      </c>
      <c r="T3636" s="17">
        <f>[1]!share_freesharesmv(A3636,"",100000000)</f>
        <v>105.50117322</v>
      </c>
      <c r="U3636" s="17">
        <f>[1]!s_dq_amount_btin(A3636,E3636,100000000)</f>
        <v>4.5810427000000002</v>
      </c>
      <c r="V3636" s="17">
        <f>[1]!s_dq_turn(A3636,E3636)</f>
        <v>2.1594140367925481</v>
      </c>
      <c r="W3636" s="2">
        <f>[1]!s_pq_amount(A3636,"20260101","",100000000)</f>
        <v>411.28694204999999</v>
      </c>
      <c r="X3636" s="2">
        <f>[1]!s_pq_avgamount(A3636,"20260101","",100000000)</f>
        <v>3.7389722004545458</v>
      </c>
      <c r="Y3636" s="17">
        <f>[1]!s_ipo_dilutedpe(A3636)</f>
        <v>9.6999999999999993</v>
      </c>
      <c r="Z3636" s="12">
        <f>[1]!s_ipo_collection_total(A3636,100000000)</f>
        <v>30.192</v>
      </c>
      <c r="AA3636" s="2">
        <f>[1]!s_val_pe_ttm(A3636,E3636)</f>
        <v>109.82061004638672</v>
      </c>
      <c r="AB3636" s="5">
        <f>[1]!s_info_zjtxornot1(A3636,"")</f>
        <v>0</v>
      </c>
      <c r="AC3636" s="22" t="str">
        <f>[1]!s_info_nature1(A3636,"")</f>
        <v>地方国有企业</v>
      </c>
      <c r="AD3636" s="6" t="str">
        <f>[1]!s_info_city(A3636)</f>
        <v>平顶山市</v>
      </c>
      <c r="AE3636" s="6" t="str">
        <f>[1]!s_info_province(A3636)</f>
        <v>河南省</v>
      </c>
      <c r="AF3636">
        <v>113.30771799999999</v>
      </c>
      <c r="AG3636">
        <v>33.735241000000002</v>
      </c>
    </row>
    <row r="3637" spans="1:33" x14ac:dyDescent="0.3">
      <c r="A3637" s="12" t="s">
        <v>7702</v>
      </c>
      <c r="B3637" s="12" t="s">
        <v>7703</v>
      </c>
      <c r="C3637" s="16" t="str">
        <f>[1]!s_info_mkt(A3637)</f>
        <v>创业板</v>
      </c>
      <c r="D3637" s="16" t="str">
        <f>[1]!s_ipo_listeddate(A3637)</f>
        <v>2015-05-19</v>
      </c>
      <c r="E3637" s="16" t="str">
        <f>[1]!lastradeday_s("000002","")</f>
        <v>2026-06-22</v>
      </c>
      <c r="F3637" s="16" t="str">
        <f>[1]!s_info_industry_csrc2023(A3637,"",3)</f>
        <v>专用设备制造业</v>
      </c>
      <c r="G3637" s="16" t="str">
        <f>[1]!s_info_industry_csrc2023(A3637,"",1)</f>
        <v>制造业</v>
      </c>
      <c r="H3637" s="16">
        <f>[1]!s_is(A3637,83,"FY","YTD","20251231",1,"",100000000)</f>
        <v>3.1625615132</v>
      </c>
      <c r="I3637" s="16">
        <f>[1]!s_is(A3637,83,"FY","YTD","20241231",1,"",100000000)</f>
        <v>2.2606337627999999</v>
      </c>
      <c r="J3637" s="16">
        <f t="shared" si="168"/>
        <v>0.39897119349526156</v>
      </c>
      <c r="K3637" s="16">
        <f>[1]!s_is(A3637,61,"FY","YTD","20251231",1,"",100000000)</f>
        <v>0.1570832093</v>
      </c>
      <c r="L3637" s="16">
        <f>[1]!s_is(A3637,61,"FY","YTD","20241231",1,"",100000000)</f>
        <v>-1.5355441596999999</v>
      </c>
      <c r="M3637" s="16">
        <f t="shared" si="169"/>
        <v>1.1022980734925198</v>
      </c>
      <c r="N3637" s="16">
        <f>[1]!s_fa_roe(A3637,"20251231")</f>
        <v>2.9157000000000002</v>
      </c>
      <c r="O3637" s="16">
        <f>[1]!s_stmnote_rdexp(A3637,"20251231",1,10000)</f>
        <v>1976.1058510000003</v>
      </c>
      <c r="P3637" s="20">
        <f t="shared" si="170"/>
        <v>6.2484345134539411E-2</v>
      </c>
      <c r="Q3637" s="16">
        <f>[1]!s_margin_tradingbalance(A3637,"",10000)</f>
        <v>0</v>
      </c>
      <c r="R3637" s="16">
        <f>[1]!s_margin_seclendingbalance(A3637,"",10000)</f>
        <v>0</v>
      </c>
      <c r="S3637" s="17">
        <f>[1]!s_val_ev(A3637,"",100000000)</f>
        <v>63.765016951999996</v>
      </c>
      <c r="T3637" s="17">
        <f>[1]!share_freesharesmv(A3637,"",100000000)</f>
        <v>32.873613752000004</v>
      </c>
      <c r="U3637" s="17">
        <f>[1]!s_dq_amount_btin(A3637,E3637,100000000)</f>
        <v>2.5171811399999999</v>
      </c>
      <c r="V3637" s="17">
        <f>[1]!s_dq_turn(A3637,E3637)</f>
        <v>4.3560599325873319</v>
      </c>
      <c r="W3637" s="2">
        <f>[1]!s_pq_amount(A3637,"20260101","",100000000)</f>
        <v>558.89068554000005</v>
      </c>
      <c r="X3637" s="2">
        <f>[1]!s_pq_avgamount(A3637,"20260101","",100000000)</f>
        <v>5.0808244139999994</v>
      </c>
      <c r="Y3637" s="17">
        <f>[1]!s_ipo_dilutedpe(A3637)</f>
        <v>22.98</v>
      </c>
      <c r="Z3637" s="12">
        <f>[1]!s_ipo_collection_total(A3637,100000000)</f>
        <v>1.321056</v>
      </c>
      <c r="AA3637" s="2">
        <f>[1]!s_val_pe_ttm(A3637,E3637)</f>
        <v>1406.0516357421875</v>
      </c>
      <c r="AB3637" s="5">
        <f>[1]!s_info_zjtxornot1(A3637,"")</f>
        <v>1</v>
      </c>
      <c r="AC3637" s="22" t="str">
        <f>[1]!s_info_nature1(A3637,"")</f>
        <v>民营企业</v>
      </c>
      <c r="AD3637" s="6" t="str">
        <f>[1]!s_info_city(A3637)</f>
        <v>嘉兴市</v>
      </c>
      <c r="AE3637" s="6" t="str">
        <f>[1]!s_info_province(A3637)</f>
        <v>浙江省</v>
      </c>
      <c r="AF3637">
        <v>120.750865</v>
      </c>
      <c r="AG3637">
        <v>30.762653</v>
      </c>
    </row>
    <row r="3638" spans="1:33" x14ac:dyDescent="0.3">
      <c r="A3638" s="12" t="s">
        <v>7704</v>
      </c>
      <c r="B3638" s="12" t="s">
        <v>7705</v>
      </c>
      <c r="C3638" s="16" t="str">
        <f>[1]!s_info_mkt(A3638)</f>
        <v>创业板</v>
      </c>
      <c r="D3638" s="16" t="str">
        <f>[1]!s_ipo_listeddate(A3638)</f>
        <v>2015-04-23</v>
      </c>
      <c r="E3638" s="16" t="str">
        <f>[1]!lastradeday_s("000002","")</f>
        <v>2026-06-22</v>
      </c>
      <c r="F3638" s="16" t="str">
        <f>[1]!s_info_industry_csrc2023(A3638,"",3)</f>
        <v>化学原料和化学制品制造业</v>
      </c>
      <c r="G3638" s="16" t="str">
        <f>[1]!s_info_industry_csrc2023(A3638,"",1)</f>
        <v>制造业</v>
      </c>
      <c r="H3638" s="16">
        <f>[1]!s_is(A3638,83,"FY","YTD","20251231",1,"",100000000)</f>
        <v>8.6879381149999997</v>
      </c>
      <c r="I3638" s="16">
        <f>[1]!s_is(A3638,83,"FY","YTD","20241231",1,"",100000000)</f>
        <v>10.9179659372</v>
      </c>
      <c r="J3638" s="16">
        <f t="shared" si="168"/>
        <v>-0.20425304814349965</v>
      </c>
      <c r="K3638" s="16">
        <f>[1]!s_is(A3638,61,"FY","YTD","20251231",1,"",100000000)</f>
        <v>-0.40575459939999997</v>
      </c>
      <c r="L3638" s="16">
        <f>[1]!s_is(A3638,61,"FY","YTD","20241231",1,"",100000000)</f>
        <v>-0.58610133269999998</v>
      </c>
      <c r="M3638" s="16">
        <f t="shared" si="169"/>
        <v>0.30770572124310752</v>
      </c>
      <c r="N3638" s="16">
        <f>[1]!s_fa_roe(A3638,"20251231")</f>
        <v>-2.8866000000000001</v>
      </c>
      <c r="O3638" s="16">
        <f>[1]!s_stmnote_rdexp(A3638,"20251231",1,10000)</f>
        <v>893.14899300000002</v>
      </c>
      <c r="P3638" s="20">
        <f t="shared" si="170"/>
        <v>1.0280333275601378E-2</v>
      </c>
      <c r="Q3638" s="16">
        <f>[1]!s_margin_tradingbalance(A3638,"",10000)</f>
        <v>8624.4712</v>
      </c>
      <c r="R3638" s="16">
        <f>[1]!s_margin_seclendingbalance(A3638,"",10000)</f>
        <v>0</v>
      </c>
      <c r="S3638" s="17">
        <f>[1]!s_val_ev(A3638,"",100000000)</f>
        <v>32.097085397299999</v>
      </c>
      <c r="T3638" s="17">
        <f>[1]!share_freesharesmv(A3638,"",100000000)</f>
        <v>19.076462397299998</v>
      </c>
      <c r="U3638" s="17">
        <f>[1]!s_dq_amount_btin(A3638,E3638,100000000)</f>
        <v>3.3777801300000001</v>
      </c>
      <c r="V3638" s="17">
        <f>[1]!s_dq_turn(A3638,E3638)</f>
        <v>15.731390551711307</v>
      </c>
      <c r="W3638" s="2">
        <f>[1]!s_pq_amount(A3638,"20260101","",100000000)</f>
        <v>386.60804955999998</v>
      </c>
      <c r="X3638" s="2">
        <f>[1]!s_pq_avgamount(A3638,"20260101","",100000000)</f>
        <v>3.5146186323636366</v>
      </c>
      <c r="Y3638" s="17">
        <f>[1]!s_ipo_dilutedpe(A3638)</f>
        <v>22.95</v>
      </c>
      <c r="Z3638" s="12">
        <f>[1]!s_ipo_collection_total(A3638,100000000)</f>
        <v>1.75851</v>
      </c>
      <c r="AA3638" s="2">
        <f>[1]!s_val_pe_ttm(A3638,E3638)</f>
        <v>-88.093124389648438</v>
      </c>
      <c r="AB3638" s="5">
        <f>[1]!s_info_zjtxornot1(A3638,"")</f>
        <v>0</v>
      </c>
      <c r="AC3638" s="22" t="str">
        <f>[1]!s_info_nature1(A3638,"")</f>
        <v>民营企业</v>
      </c>
      <c r="AD3638" s="6" t="str">
        <f>[1]!s_info_city(A3638)</f>
        <v>济源市</v>
      </c>
      <c r="AE3638" s="6" t="str">
        <f>[1]!s_info_province(A3638)</f>
        <v>河南省</v>
      </c>
      <c r="AF3638">
        <v>112.590047</v>
      </c>
      <c r="AG3638">
        <v>35.090378000000001</v>
      </c>
    </row>
    <row r="3639" spans="1:33" x14ac:dyDescent="0.3">
      <c r="A3639" s="12" t="s">
        <v>7706</v>
      </c>
      <c r="B3639" s="12" t="s">
        <v>7707</v>
      </c>
      <c r="C3639" s="16" t="str">
        <f>[1]!s_info_mkt(A3639)</f>
        <v>科创板</v>
      </c>
      <c r="D3639" s="16" t="str">
        <f>[1]!s_ipo_listeddate(A3639)</f>
        <v>2020-01-14</v>
      </c>
      <c r="E3639" s="16" t="str">
        <f>[1]!lastradeday_s("000002","")</f>
        <v>2026-06-22</v>
      </c>
      <c r="F3639" s="16" t="str">
        <f>[1]!s_info_industry_csrc2023(A3639,"",3)</f>
        <v>生态保护和环境治理业</v>
      </c>
      <c r="G3639" s="16" t="str">
        <f>[1]!s_info_industry_csrc2023(A3639,"",1)</f>
        <v>水利、环境和公共设施管理业</v>
      </c>
      <c r="H3639" s="16">
        <f>[1]!s_is(A3639,83,"FY","YTD","20251231",1,"",100000000)</f>
        <v>5.0076412106000001</v>
      </c>
      <c r="I3639" s="16">
        <f>[1]!s_is(A3639,83,"FY","YTD","20241231",1,"",100000000)</f>
        <v>6.2158136757000007</v>
      </c>
      <c r="J3639" s="16">
        <f t="shared" si="168"/>
        <v>-0.19437076594223057</v>
      </c>
      <c r="K3639" s="16">
        <f>[1]!s_is(A3639,61,"FY","YTD","20251231",1,"",100000000)</f>
        <v>-1.1562287861</v>
      </c>
      <c r="L3639" s="16">
        <f>[1]!s_is(A3639,61,"FY","YTD","20241231",1,"",100000000)</f>
        <v>-0.74209085419999998</v>
      </c>
      <c r="M3639" s="16">
        <f t="shared" si="169"/>
        <v>-0.55806904175696281</v>
      </c>
      <c r="N3639" s="16">
        <f>[1]!s_fa_roe(A3639,"20251231")</f>
        <v>-11.8573</v>
      </c>
      <c r="O3639" s="16">
        <f>[1]!s_stmnote_rdexp(A3639,"20251231",1,10000)</f>
        <v>2199.1435239999996</v>
      </c>
      <c r="P3639" s="20">
        <f t="shared" si="170"/>
        <v>4.3915756571076409E-2</v>
      </c>
      <c r="Q3639" s="16">
        <f>[1]!s_margin_tradingbalance(A3639,"",10000)</f>
        <v>8348.4006000000008</v>
      </c>
      <c r="R3639" s="16">
        <f>[1]!s_margin_seclendingbalance(A3639,"",10000)</f>
        <v>0</v>
      </c>
      <c r="S3639" s="17">
        <f>[1]!s_val_ev(A3639,"",100000000)</f>
        <v>31.874191499999998</v>
      </c>
      <c r="T3639" s="17">
        <f>[1]!share_freesharesmv(A3639,"",100000000)</f>
        <v>15.42150975</v>
      </c>
      <c r="U3639" s="17">
        <f>[1]!s_dq_amount_btin(A3639,E3639,100000000)</f>
        <v>1.1050845199999999</v>
      </c>
      <c r="V3639" s="17">
        <f>[1]!s_dq_turn(A3639,E3639)</f>
        <v>3.5173068625128892</v>
      </c>
      <c r="W3639" s="2">
        <f>[1]!s_pq_amount(A3639,"20260101","",100000000)</f>
        <v>72.131618639999999</v>
      </c>
      <c r="X3639" s="2">
        <f>[1]!s_pq_avgamount(A3639,"20260101","",100000000)</f>
        <v>0.65574198763636371</v>
      </c>
      <c r="Y3639" s="17">
        <f>[1]!s_ipo_dilutedpe(A3639)</f>
        <v>29.14</v>
      </c>
      <c r="Z3639" s="12">
        <f>[1]!s_ipo_collection_total(A3639,100000000)</f>
        <v>5.3548641720000001</v>
      </c>
      <c r="AA3639" s="2">
        <f>[1]!s_val_pe_ttm(A3639,E3639)</f>
        <v>-32.191383361816406</v>
      </c>
      <c r="AB3639" s="5">
        <f>[1]!s_info_zjtxornot1(A3639,"")</f>
        <v>1</v>
      </c>
      <c r="AC3639" s="22" t="str">
        <f>[1]!s_info_nature1(A3639,"")</f>
        <v>公众企业</v>
      </c>
      <c r="AD3639" s="6" t="str">
        <f>[1]!s_info_city(A3639)</f>
        <v>南京市</v>
      </c>
      <c r="AE3639" s="6" t="str">
        <f>[1]!s_info_province(A3639)</f>
        <v>江苏省</v>
      </c>
      <c r="AF3639">
        <v>118.767413</v>
      </c>
      <c r="AG3639">
        <v>32.041544000000002</v>
      </c>
    </row>
    <row r="3640" spans="1:33" x14ac:dyDescent="0.3">
      <c r="A3640" s="12" t="s">
        <v>7708</v>
      </c>
      <c r="B3640" s="12" t="s">
        <v>7709</v>
      </c>
      <c r="C3640" s="16" t="str">
        <f>[1]!s_info_mkt(A3640)</f>
        <v>创业板</v>
      </c>
      <c r="D3640" s="16" t="str">
        <f>[1]!s_ipo_listeddate(A3640)</f>
        <v>2011-05-31</v>
      </c>
      <c r="E3640" s="16" t="str">
        <f>[1]!lastradeday_s("000002","")</f>
        <v>2026-06-22</v>
      </c>
      <c r="F3640" s="16" t="str">
        <f>[1]!s_info_industry_csrc2023(A3640,"",3)</f>
        <v>化学原料和化学制品制造业</v>
      </c>
      <c r="G3640" s="16" t="str">
        <f>[1]!s_info_industry_csrc2023(A3640,"",1)</f>
        <v>制造业</v>
      </c>
      <c r="H3640" s="16">
        <f>[1]!s_is(A3640,83,"FY","YTD","20251231",1,"",100000000)</f>
        <v>8.0260467553999995</v>
      </c>
      <c r="I3640" s="16">
        <f>[1]!s_is(A3640,83,"FY","YTD","20241231",1,"",100000000)</f>
        <v>7.3154474984000002</v>
      </c>
      <c r="J3640" s="16">
        <f t="shared" si="168"/>
        <v>9.7136813182709281E-2</v>
      </c>
      <c r="K3640" s="16">
        <f>[1]!s_is(A3640,61,"FY","YTD","20251231",1,"",100000000)</f>
        <v>0.1692015429</v>
      </c>
      <c r="L3640" s="16">
        <f>[1]!s_is(A3640,61,"FY","YTD","20241231",1,"",100000000)</f>
        <v>0.30910620189999999</v>
      </c>
      <c r="M3640" s="16">
        <f t="shared" si="169"/>
        <v>-0.45261032661279643</v>
      </c>
      <c r="N3640" s="16">
        <f>[1]!s_fa_roe(A3640,"20251231")</f>
        <v>1.9702</v>
      </c>
      <c r="O3640" s="16">
        <f>[1]!s_stmnote_rdexp(A3640,"20251231",1,10000)</f>
        <v>4861.6343710000001</v>
      </c>
      <c r="P3640" s="20">
        <f t="shared" si="170"/>
        <v>6.0573212680689242E-2</v>
      </c>
      <c r="Q3640" s="16">
        <f>[1]!s_margin_tradingbalance(A3640,"",10000)</f>
        <v>0</v>
      </c>
      <c r="R3640" s="16">
        <f>[1]!s_margin_seclendingbalance(A3640,"",10000)</f>
        <v>0</v>
      </c>
      <c r="S3640" s="17">
        <f>[1]!s_val_ev(A3640,"",100000000)</f>
        <v>39.460655970000005</v>
      </c>
      <c r="T3640" s="17">
        <f>[1]!share_freesharesmv(A3640,"",100000000)</f>
        <v>33.340531450000007</v>
      </c>
      <c r="U3640" s="17">
        <f>[1]!s_dq_amount_btin(A3640,E3640,100000000)</f>
        <v>3.30762248</v>
      </c>
      <c r="V3640" s="17">
        <f>[1]!s_dq_turn(A3640,E3640)</f>
        <v>8.2510941891687697</v>
      </c>
      <c r="W3640" s="2">
        <f>[1]!s_pq_amount(A3640,"20260101","",100000000)</f>
        <v>137.78775297000001</v>
      </c>
      <c r="X3640" s="2">
        <f>[1]!s_pq_avgamount(A3640,"20260101","",100000000)</f>
        <v>1.2641078254128439</v>
      </c>
      <c r="Y3640" s="17">
        <f>[1]!s_ipo_dilutedpe(A3640)</f>
        <v>23.41</v>
      </c>
      <c r="Z3640" s="12">
        <f>[1]!s_ipo_collection_total(A3640,100000000)</f>
        <v>4.76</v>
      </c>
      <c r="AA3640" s="2">
        <f>[1]!s_val_pe_ttm(A3640,E3640)</f>
        <v>153.72067260742188</v>
      </c>
      <c r="AB3640" s="5">
        <f>[1]!s_info_zjtxornot1(A3640,"")</f>
        <v>0</v>
      </c>
      <c r="AC3640" s="22" t="str">
        <f>[1]!s_info_nature1(A3640,"")</f>
        <v>公众企业</v>
      </c>
      <c r="AD3640" s="6" t="str">
        <f>[1]!s_info_city(A3640)</f>
        <v>上海市</v>
      </c>
      <c r="AE3640" s="6" t="str">
        <f>[1]!s_info_province(A3640)</f>
        <v>上海</v>
      </c>
      <c r="AF3640">
        <v>121.472644</v>
      </c>
      <c r="AG3640">
        <v>31.231705999999999</v>
      </c>
    </row>
    <row r="3641" spans="1:33" x14ac:dyDescent="0.3">
      <c r="A3641" s="12" t="s">
        <v>7710</v>
      </c>
      <c r="B3641" s="12" t="s">
        <v>7711</v>
      </c>
      <c r="C3641" s="16" t="str">
        <f>[1]!s_info_mkt(A3641)</f>
        <v>主板</v>
      </c>
      <c r="D3641" s="16" t="str">
        <f>[1]!s_ipo_listeddate(A3641)</f>
        <v>2010-03-23</v>
      </c>
      <c r="E3641" s="16" t="str">
        <f>[1]!lastradeday_s("000002","")</f>
        <v>2026-06-22</v>
      </c>
      <c r="F3641" s="16" t="str">
        <f>[1]!s_info_industry_csrc2023(A3641,"",3)</f>
        <v>建筑装饰、装修和其他建筑业</v>
      </c>
      <c r="G3641" s="16" t="str">
        <f>[1]!s_info_industry_csrc2023(A3641,"",1)</f>
        <v>建筑业</v>
      </c>
      <c r="H3641" s="16">
        <f>[1]!s_is(A3641,83,"FY","YTD","20251231",1,"",100000000)</f>
        <v>91.176708557399991</v>
      </c>
      <c r="I3641" s="16">
        <f>[1]!s_is(A3641,83,"FY","YTD","20241231",1,"",100000000)</f>
        <v>121.3576197103</v>
      </c>
      <c r="J3641" s="16">
        <f t="shared" si="168"/>
        <v>-0.24869399403965453</v>
      </c>
      <c r="K3641" s="16">
        <f>[1]!s_is(A3641,61,"FY","YTD","20251231",1,"",100000000)</f>
        <v>3.2995802739999998</v>
      </c>
      <c r="L3641" s="16">
        <f>[1]!s_is(A3641,61,"FY","YTD","20241231",1,"",100000000)</f>
        <v>3.0272757974000002</v>
      </c>
      <c r="M3641" s="16">
        <f t="shared" si="169"/>
        <v>8.995033648201807E-2</v>
      </c>
      <c r="N3641" s="16">
        <f>[1]!s_fa_roe(A3641,"20251231")</f>
        <v>4.0541999999999998</v>
      </c>
      <c r="O3641" s="16">
        <f>[1]!s_stmnote_rdexp(A3641,"20251231",1,10000)</f>
        <v>28218.713279000003</v>
      </c>
      <c r="P3641" s="20">
        <f t="shared" si="170"/>
        <v>3.0949475721899971E-2</v>
      </c>
      <c r="Q3641" s="16">
        <f>[1]!s_margin_tradingbalance(A3641,"",10000)</f>
        <v>17878.670900000001</v>
      </c>
      <c r="R3641" s="16">
        <f>[1]!s_margin_seclendingbalance(A3641,"",10000)</f>
        <v>45.683999999999997</v>
      </c>
      <c r="S3641" s="17">
        <f>[1]!s_val_ev(A3641,"",100000000)</f>
        <v>47.971874628400002</v>
      </c>
      <c r="T3641" s="17">
        <f>[1]!share_freesharesmv(A3641,"",100000000)</f>
        <v>22.2786423668</v>
      </c>
      <c r="U3641" s="17">
        <f>[1]!s_dq_amount_btin(A3641,E3641,100000000)</f>
        <v>0.72427403999999995</v>
      </c>
      <c r="V3641" s="17">
        <f>[1]!s_dq_turn(A3641,E3641)</f>
        <v>1.5474421310275743</v>
      </c>
      <c r="W3641" s="2">
        <f>[1]!s_pq_amount(A3641,"20260101","",100000000)</f>
        <v>118.53811364000001</v>
      </c>
      <c r="X3641" s="2">
        <f>[1]!s_pq_avgamount(A3641,"20260101","",100000000)</f>
        <v>1.0776192149090909</v>
      </c>
      <c r="Y3641" s="17">
        <f>[1]!s_ipo_dilutedpe(A3641)</f>
        <v>50.57</v>
      </c>
      <c r="Z3641" s="12">
        <f>[1]!s_ipo_collection_total(A3641,100000000)</f>
        <v>16.8858</v>
      </c>
      <c r="AA3641" s="2">
        <f>[1]!s_val_pe_ttm(A3641,E3641)</f>
        <v>14.585906028747559</v>
      </c>
      <c r="AB3641" s="5">
        <f>[1]!s_info_zjtxornot1(A3641,"")</f>
        <v>0</v>
      </c>
      <c r="AC3641" s="22" t="str">
        <f>[1]!s_info_nature1(A3641,"")</f>
        <v>民营企业</v>
      </c>
      <c r="AD3641" s="6" t="str">
        <f>[1]!s_info_city(A3641)</f>
        <v>绍兴市</v>
      </c>
      <c r="AE3641" s="6" t="str">
        <f>[1]!s_info_province(A3641)</f>
        <v>浙江省</v>
      </c>
      <c r="AF3641">
        <v>120.582112</v>
      </c>
      <c r="AG3641">
        <v>29.997116999999999</v>
      </c>
    </row>
    <row r="3642" spans="1:33" x14ac:dyDescent="0.3">
      <c r="A3642" s="12" t="s">
        <v>7712</v>
      </c>
      <c r="B3642" s="12" t="s">
        <v>7713</v>
      </c>
      <c r="C3642" s="16" t="str">
        <f>[1]!s_info_mkt(A3642)</f>
        <v>主板</v>
      </c>
      <c r="D3642" s="16" t="str">
        <f>[1]!s_ipo_listeddate(A3642)</f>
        <v>1997-06-26</v>
      </c>
      <c r="E3642" s="16" t="str">
        <f>[1]!lastradeday_s("000002","")</f>
        <v>2026-06-22</v>
      </c>
      <c r="F3642" s="16" t="str">
        <f>[1]!s_info_industry_csrc2023(A3642,"",3)</f>
        <v>零售业</v>
      </c>
      <c r="G3642" s="16" t="str">
        <f>[1]!s_info_industry_csrc2023(A3642,"",1)</f>
        <v>批发和零售业</v>
      </c>
      <c r="H3642" s="16">
        <f>[1]!s_is(A3642,83,"FY","YTD","20251231",1,"",100000000)</f>
        <v>27.502437014200002</v>
      </c>
      <c r="I3642" s="16">
        <f>[1]!s_is(A3642,83,"FY","YTD","20241231",1,"",100000000)</f>
        <v>33.022061736700003</v>
      </c>
      <c r="J3642" s="16">
        <f t="shared" si="168"/>
        <v>-0.16714960944929769</v>
      </c>
      <c r="K3642" s="16">
        <f>[1]!s_is(A3642,61,"FY","YTD","20251231",1,"",100000000)</f>
        <v>0.6499760027</v>
      </c>
      <c r="L3642" s="16">
        <f>[1]!s_is(A3642,61,"FY","YTD","20241231",1,"",100000000)</f>
        <v>0.5341305623</v>
      </c>
      <c r="M3642" s="16">
        <f t="shared" si="169"/>
        <v>0.21688599862393607</v>
      </c>
      <c r="N3642" s="16">
        <f>[1]!s_fa_roe(A3642,"20251231")</f>
        <v>1.7923</v>
      </c>
      <c r="O3642" s="16">
        <f>[1]!s_stmnote_rdexp(A3642,"20251231",1,10000)</f>
        <v>2169.8015409999998</v>
      </c>
      <c r="P3642" s="20">
        <f t="shared" si="170"/>
        <v>7.8894882656387593E-3</v>
      </c>
      <c r="Q3642" s="16">
        <f>[1]!s_margin_tradingbalance(A3642,"",10000)</f>
        <v>0</v>
      </c>
      <c r="R3642" s="16">
        <f>[1]!s_margin_seclendingbalance(A3642,"",10000)</f>
        <v>0</v>
      </c>
      <c r="S3642" s="17">
        <f>[1]!s_val_ev(A3642,"",100000000)</f>
        <v>47.789387622200003</v>
      </c>
      <c r="T3642" s="17">
        <f>[1]!share_freesharesmv(A3642,"",100000000)</f>
        <v>29.741989448600002</v>
      </c>
      <c r="U3642" s="17">
        <f>[1]!s_dq_amount_btin(A3642,E3642,100000000)</f>
        <v>1.0439393299999999</v>
      </c>
      <c r="V3642" s="17">
        <f>[1]!s_dq_turn(A3642,E3642)</f>
        <v>2.2269735293816821</v>
      </c>
      <c r="W3642" s="2">
        <f>[1]!s_pq_amount(A3642,"20260101","",100000000)</f>
        <v>218.72735747999999</v>
      </c>
      <c r="X3642" s="2">
        <f>[1]!s_pq_avgamount(A3642,"20260101","",100000000)</f>
        <v>1.9884305225454546</v>
      </c>
      <c r="Y3642" s="17">
        <f>[1]!s_ipo_dilutedpe(A3642)</f>
        <v>0</v>
      </c>
      <c r="Z3642" s="12">
        <f>[1]!s_ipo_collection_total(A3642,100000000)</f>
        <v>2.4569999999999999</v>
      </c>
      <c r="AA3642" s="2">
        <f>[1]!s_val_pe_ttm(A3642,E3642)</f>
        <v>70.792671203613281</v>
      </c>
      <c r="AB3642" s="5">
        <f>[1]!s_info_zjtxornot1(A3642,"")</f>
        <v>0</v>
      </c>
      <c r="AC3642" s="22" t="str">
        <f>[1]!s_info_nature1(A3642,"")</f>
        <v>地方国有企业</v>
      </c>
      <c r="AD3642" s="6" t="str">
        <f>[1]!s_info_city(A3642)</f>
        <v>漳州市</v>
      </c>
      <c r="AE3642" s="6" t="str">
        <f>[1]!s_info_province(A3642)</f>
        <v>福建省</v>
      </c>
      <c r="AF3642">
        <v>117.661801</v>
      </c>
      <c r="AG3642">
        <v>24.510897</v>
      </c>
    </row>
    <row r="3643" spans="1:33" x14ac:dyDescent="0.3">
      <c r="A3643" s="12" t="s">
        <v>7714</v>
      </c>
      <c r="B3643" s="12" t="s">
        <v>7715</v>
      </c>
      <c r="C3643" s="16" t="str">
        <f>[1]!s_info_mkt(A3643)</f>
        <v>主板</v>
      </c>
      <c r="D3643" s="16" t="str">
        <f>[1]!s_ipo_listeddate(A3643)</f>
        <v>2019-11-26</v>
      </c>
      <c r="E3643" s="16" t="str">
        <f>[1]!lastradeday_s("000002","")</f>
        <v>2026-06-22</v>
      </c>
      <c r="F3643" s="16" t="str">
        <f>[1]!s_info_industry_csrc2023(A3643,"",3)</f>
        <v>货币金融服务</v>
      </c>
      <c r="G3643" s="16" t="str">
        <f>[1]!s_info_industry_csrc2023(A3643,"",1)</f>
        <v>金融业</v>
      </c>
      <c r="H3643" s="16">
        <f>[1]!s_is(A3643,83,"FY","YTD","20251231",1,"",100000000)</f>
        <v>625.14</v>
      </c>
      <c r="I3643" s="16">
        <f>[1]!s_is(A3643,83,"FY","YTD","20241231",1,"",100000000)</f>
        <v>676.5</v>
      </c>
      <c r="J3643" s="16">
        <f t="shared" si="168"/>
        <v>-7.5920177383592025E-2</v>
      </c>
      <c r="K3643" s="16">
        <f>[1]!s_is(A3643,61,"FY","YTD","20251231",1,"",100000000)</f>
        <v>129.31</v>
      </c>
      <c r="L3643" s="16">
        <f>[1]!s_is(A3643,61,"FY","YTD","20241231",1,"",100000000)</f>
        <v>151.86000000000001</v>
      </c>
      <c r="M3643" s="16">
        <f t="shared" si="169"/>
        <v>-0.14849203213486112</v>
      </c>
      <c r="N3643" s="16">
        <f>[1]!s_fa_roe(A3643,"20251231")</f>
        <v>6.4370000000000003</v>
      </c>
      <c r="O3643" s="16">
        <f>[1]!s_stmnote_rdexp(A3643,"20251231",1,10000)</f>
        <v>0</v>
      </c>
      <c r="P3643" s="20">
        <f t="shared" si="170"/>
        <v>0</v>
      </c>
      <c r="Q3643" s="16">
        <f>[1]!s_margin_tradingbalance(A3643,"",10000)</f>
        <v>121062.94620000001</v>
      </c>
      <c r="R3643" s="16">
        <f>[1]!s_margin_seclendingbalance(A3643,"",10000)</f>
        <v>517.89790000000005</v>
      </c>
      <c r="S3643" s="17">
        <f>[1]!s_val_ev(A3643,"",100000000)</f>
        <v>767.90941799349991</v>
      </c>
      <c r="T3643" s="17">
        <f>[1]!share_freesharesmv(A3643,"",100000000)</f>
        <v>431.09382133649996</v>
      </c>
      <c r="U3643" s="17">
        <f>[1]!s_dq_amount_btin(A3643,E3643,100000000)</f>
        <v>4.63404843</v>
      </c>
      <c r="V3643" s="17">
        <f>[1]!s_dq_turn(A3643,E3643)</f>
        <v>0.71931125171318089</v>
      </c>
      <c r="W3643" s="2">
        <f>[1]!s_pq_amount(A3643,"20260101","",100000000)</f>
        <v>399.43893243000002</v>
      </c>
      <c r="X3643" s="2">
        <f>[1]!s_pq_avgamount(A3643,"20260101","",100000000)</f>
        <v>3.6312630220909088</v>
      </c>
      <c r="Y3643" s="17">
        <f>[1]!s_ipo_dilutedpe(A3643)</f>
        <v>9.39</v>
      </c>
      <c r="Z3643" s="12">
        <f>[1]!s_ipo_collection_total(A3643,100000000)</f>
        <v>125.97</v>
      </c>
      <c r="AA3643" s="2">
        <f>[1]!s_val_pe_ttm(A3643,E3643)</f>
        <v>6.3718633651733398</v>
      </c>
      <c r="AB3643" s="5">
        <f>[1]!s_info_zjtxornot1(A3643,"")</f>
        <v>0</v>
      </c>
      <c r="AC3643" s="22" t="str">
        <f>[1]!s_info_nature1(A3643,"")</f>
        <v>公众企业</v>
      </c>
      <c r="AD3643" s="6" t="str">
        <f>[1]!s_info_city(A3643)</f>
        <v>杭州市</v>
      </c>
      <c r="AE3643" s="6" t="str">
        <f>[1]!s_info_province(A3643)</f>
        <v>浙江省</v>
      </c>
      <c r="AF3643">
        <v>120.153576</v>
      </c>
      <c r="AG3643">
        <v>30.287458999999998</v>
      </c>
    </row>
    <row r="3644" spans="1:33" x14ac:dyDescent="0.3">
      <c r="A3644" s="12" t="s">
        <v>7716</v>
      </c>
      <c r="B3644" s="12" t="s">
        <v>7717</v>
      </c>
      <c r="C3644" s="16" t="str">
        <f>[1]!s_info_mkt(A3644)</f>
        <v>主板</v>
      </c>
      <c r="D3644" s="16" t="str">
        <f>[1]!s_ipo_listeddate(A3644)</f>
        <v>2016-02-15</v>
      </c>
      <c r="E3644" s="16" t="str">
        <f>[1]!lastradeday_s("000002","")</f>
        <v>2026-06-22</v>
      </c>
      <c r="F3644" s="16" t="str">
        <f>[1]!s_info_industry_csrc2023(A3644,"",3)</f>
        <v>新闻和出版业</v>
      </c>
      <c r="G3644" s="16" t="str">
        <f>[1]!s_info_industry_csrc2023(A3644,"",1)</f>
        <v>文化、体育和娱乐业</v>
      </c>
      <c r="H3644" s="16">
        <f>[1]!s_is(A3644,83,"FY","YTD","20251231",1,"",100000000)</f>
        <v>86.352686569699998</v>
      </c>
      <c r="I3644" s="16">
        <f>[1]!s_is(A3644,83,"FY","YTD","20241231",1,"",100000000)</f>
        <v>91.717392132900002</v>
      </c>
      <c r="J3644" s="16">
        <f t="shared" si="168"/>
        <v>-5.8491693215900198E-2</v>
      </c>
      <c r="K3644" s="16">
        <f>[1]!s_is(A3644,61,"FY","YTD","20251231",1,"",100000000)</f>
        <v>10.4297213136</v>
      </c>
      <c r="L3644" s="16">
        <f>[1]!s_is(A3644,61,"FY","YTD","20241231",1,"",100000000)</f>
        <v>8.0980553229999988</v>
      </c>
      <c r="M3644" s="16">
        <f t="shared" si="169"/>
        <v>0.2879291258949086</v>
      </c>
      <c r="N3644" s="16">
        <f>[1]!s_fa_roe(A3644,"20251231")</f>
        <v>12.194599999999999</v>
      </c>
      <c r="O3644" s="16">
        <f>[1]!s_stmnote_rdexp(A3644,"20251231",1,10000)</f>
        <v>3391.484582</v>
      </c>
      <c r="P3644" s="20">
        <f t="shared" si="170"/>
        <v>3.9274801013429346E-3</v>
      </c>
      <c r="Q3644" s="16">
        <f>[1]!s_margin_tradingbalance(A3644,"",10000)</f>
        <v>18860.043699999998</v>
      </c>
      <c r="R3644" s="16">
        <f>[1]!s_margin_seclendingbalance(A3644,"",10000)</f>
        <v>149.37360000000001</v>
      </c>
      <c r="S3644" s="17">
        <f>[1]!s_val_ev(A3644,"",100000000)</f>
        <v>100.8091817442</v>
      </c>
      <c r="T3644" s="17">
        <f>[1]!share_freesharesmv(A3644,"",100000000)</f>
        <v>37.740534348600001</v>
      </c>
      <c r="U3644" s="17">
        <f>[1]!s_dq_amount_btin(A3644,E3644,100000000)</f>
        <v>0.70620159999999998</v>
      </c>
      <c r="V3644" s="17">
        <f>[1]!s_dq_turn(A3644,E3644)</f>
        <v>0.71259491027594868</v>
      </c>
      <c r="W3644" s="2">
        <f>[1]!s_pq_amount(A3644,"20260101","",100000000)</f>
        <v>207.65020239</v>
      </c>
      <c r="X3644" s="2">
        <f>[1]!s_pq_avgamount(A3644,"20260101","",100000000)</f>
        <v>1.8877291126363636</v>
      </c>
      <c r="Y3644" s="17">
        <f>[1]!s_ipo_dilutedpe(A3644)</f>
        <v>22.97</v>
      </c>
      <c r="Z3644" s="12">
        <f>[1]!s_ipo_collection_total(A3644,100000000)</f>
        <v>10.365830000000001</v>
      </c>
      <c r="AA3644" s="2">
        <f>[1]!s_val_pe_ttm(A3644,E3644)</f>
        <v>9.8539209365844727</v>
      </c>
      <c r="AB3644" s="5">
        <f>[1]!s_info_zjtxornot1(A3644,"")</f>
        <v>0</v>
      </c>
      <c r="AC3644" s="22" t="str">
        <f>[1]!s_info_nature1(A3644,"")</f>
        <v>地方国有企业</v>
      </c>
      <c r="AD3644" s="6" t="str">
        <f>[1]!s_info_city(A3644)</f>
        <v>广州市</v>
      </c>
      <c r="AE3644" s="6" t="str">
        <f>[1]!s_info_province(A3644)</f>
        <v>广东省</v>
      </c>
      <c r="AF3644">
        <v>113.280637</v>
      </c>
      <c r="AG3644">
        <v>23.125177999999998</v>
      </c>
    </row>
    <row r="3645" spans="1:33" x14ac:dyDescent="0.3">
      <c r="A3645" s="12" t="s">
        <v>7718</v>
      </c>
      <c r="B3645" s="12" t="s">
        <v>7719</v>
      </c>
      <c r="C3645" s="16" t="str">
        <f>[1]!s_info_mkt(A3645)</f>
        <v>创业板</v>
      </c>
      <c r="D3645" s="16" t="str">
        <f>[1]!s_ipo_listeddate(A3645)</f>
        <v>2015-06-10</v>
      </c>
      <c r="E3645" s="16" t="str">
        <f>[1]!lastradeday_s("000002","")</f>
        <v>2026-06-22</v>
      </c>
      <c r="F3645" s="16" t="str">
        <f>[1]!s_info_industry_csrc2023(A3645,"",3)</f>
        <v>零售业</v>
      </c>
      <c r="G3645" s="16" t="str">
        <f>[1]!s_info_industry_csrc2023(A3645,"",1)</f>
        <v>批发和零售业</v>
      </c>
      <c r="H3645" s="16">
        <f>[1]!s_is(A3645,83,"FY","YTD","20251231",1,"",100000000)</f>
        <v>14.952117426199999</v>
      </c>
      <c r="I3645" s="16">
        <f>[1]!s_is(A3645,83,"FY","YTD","20241231",1,"",100000000)</f>
        <v>15.0982381513</v>
      </c>
      <c r="J3645" s="16">
        <f t="shared" si="168"/>
        <v>-9.6779984284073306E-3</v>
      </c>
      <c r="K3645" s="16">
        <f>[1]!s_is(A3645,61,"FY","YTD","20251231",1,"",100000000)</f>
        <v>4.8629051500000006E-2</v>
      </c>
      <c r="L3645" s="16">
        <f>[1]!s_is(A3645,61,"FY","YTD","20241231",1,"",100000000)</f>
        <v>-4.598173461</v>
      </c>
      <c r="M3645" s="16">
        <f t="shared" si="169"/>
        <v>1.0105757322798832</v>
      </c>
      <c r="N3645" s="16">
        <f>[1]!s_fa_roe(A3645,"20251231")</f>
        <v>3.5901000000000001</v>
      </c>
      <c r="O3645" s="16">
        <f>[1]!s_stmnote_rdexp(A3645,"20251231",1,10000)</f>
        <v>3883.6810639999999</v>
      </c>
      <c r="P3645" s="20">
        <f t="shared" si="170"/>
        <v>2.5974120944200051E-2</v>
      </c>
      <c r="Q3645" s="16">
        <f>[1]!s_margin_tradingbalance(A3645,"",10000)</f>
        <v>0</v>
      </c>
      <c r="R3645" s="16">
        <f>[1]!s_margin_seclendingbalance(A3645,"",10000)</f>
        <v>0</v>
      </c>
      <c r="S3645" s="17">
        <f>[1]!s_val_ev(A3645,"",100000000)</f>
        <v>38.458762264900002</v>
      </c>
      <c r="T3645" s="17">
        <f>[1]!share_freesharesmv(A3645,"",100000000)</f>
        <v>20.037410556699999</v>
      </c>
      <c r="U3645" s="17">
        <f>[1]!s_dq_amount_btin(A3645,E3645,100000000)</f>
        <v>1.0485583599999999</v>
      </c>
      <c r="V3645" s="17">
        <f>[1]!s_dq_turn(A3645,E3645)</f>
        <v>3.6210517364605646</v>
      </c>
      <c r="W3645" s="2">
        <f>[1]!s_pq_amount(A3645,"20260101","",100000000)</f>
        <v>163.36462968999999</v>
      </c>
      <c r="X3645" s="2">
        <f>[1]!s_pq_avgamount(A3645,"20260101","",100000000)</f>
        <v>1.4851329971818181</v>
      </c>
      <c r="Y3645" s="17">
        <f>[1]!s_ipo_dilutedpe(A3645)</f>
        <v>22.67</v>
      </c>
      <c r="Z3645" s="12">
        <f>[1]!s_ipo_collection_total(A3645,100000000)</f>
        <v>2.1083400000000001</v>
      </c>
      <c r="AA3645" s="2">
        <f>[1]!s_val_pe_ttm(A3645,E3645)</f>
        <v>352.01974487304688</v>
      </c>
      <c r="AB3645" s="5">
        <f>[1]!s_info_zjtxornot1(A3645,"")</f>
        <v>0</v>
      </c>
      <c r="AC3645" s="22" t="str">
        <f>[1]!s_info_nature1(A3645,"")</f>
        <v>民营企业</v>
      </c>
      <c r="AD3645" s="6" t="str">
        <f>[1]!s_info_city(A3645)</f>
        <v>佛山市</v>
      </c>
      <c r="AE3645" s="6" t="str">
        <f>[1]!s_info_province(A3645)</f>
        <v>广东省</v>
      </c>
      <c r="AF3645">
        <v>113.12271699999999</v>
      </c>
      <c r="AG3645">
        <v>23.028762</v>
      </c>
    </row>
    <row r="3646" spans="1:33" x14ac:dyDescent="0.3">
      <c r="A3646" s="12" t="s">
        <v>7720</v>
      </c>
      <c r="B3646" s="12" t="s">
        <v>7721</v>
      </c>
      <c r="C3646" s="16" t="str">
        <f>[1]!s_info_mkt(A3646)</f>
        <v>创业板</v>
      </c>
      <c r="D3646" s="16" t="str">
        <f>[1]!s_ipo_listeddate(A3646)</f>
        <v>2020-05-12</v>
      </c>
      <c r="E3646" s="16" t="str">
        <f>[1]!lastradeday_s("000002","")</f>
        <v>2026-06-22</v>
      </c>
      <c r="F3646" s="16" t="str">
        <f>[1]!s_info_industry_csrc2023(A3646,"",3)</f>
        <v>医药制造业</v>
      </c>
      <c r="G3646" s="16" t="str">
        <f>[1]!s_info_industry_csrc2023(A3646,"",1)</f>
        <v>制造业</v>
      </c>
      <c r="H3646" s="16">
        <f>[1]!s_is(A3646,83,"FY","YTD","20251231",1,"",100000000)</f>
        <v>45.767594831099998</v>
      </c>
      <c r="I3646" s="16">
        <f>[1]!s_is(A3646,83,"FY","YTD","20241231",1,"",100000000)</f>
        <v>45.354044591300003</v>
      </c>
      <c r="J3646" s="16">
        <f t="shared" si="168"/>
        <v>9.1182659347501804E-3</v>
      </c>
      <c r="K3646" s="16">
        <f>[1]!s_is(A3646,61,"FY","YTD","20251231",1,"",100000000)</f>
        <v>16.202522030200001</v>
      </c>
      <c r="L3646" s="16">
        <f>[1]!s_is(A3646,61,"FY","YTD","20241231",1,"",100000000)</f>
        <v>18.284566182700001</v>
      </c>
      <c r="M3646" s="16">
        <f t="shared" si="169"/>
        <v>-0.11386893906566581</v>
      </c>
      <c r="N3646" s="16">
        <f>[1]!s_fa_roe(A3646,"20251231")</f>
        <v>18.285799999999998</v>
      </c>
      <c r="O3646" s="16">
        <f>[1]!s_stmnote_rdexp(A3646,"20251231",1,10000)</f>
        <v>47776.927256000003</v>
      </c>
      <c r="P3646" s="20">
        <f t="shared" si="170"/>
        <v>0.10439029499434088</v>
      </c>
      <c r="Q3646" s="16">
        <f>[1]!s_margin_tradingbalance(A3646,"",10000)</f>
        <v>98765.601800000004</v>
      </c>
      <c r="R3646" s="16">
        <f>[1]!s_margin_seclendingbalance(A3646,"",10000)</f>
        <v>141.393</v>
      </c>
      <c r="S3646" s="17">
        <f>[1]!s_val_ev(A3646,"",100000000)</f>
        <v>333.93048362500002</v>
      </c>
      <c r="T3646" s="17">
        <f>[1]!share_freesharesmv(A3646,"",100000000)</f>
        <v>146.73153687499999</v>
      </c>
      <c r="U3646" s="17">
        <f>[1]!s_dq_amount_btin(A3646,E3646,100000000)</f>
        <v>3.4331231999999998</v>
      </c>
      <c r="V3646" s="17">
        <f>[1]!s_dq_turn(A3646,E3646)</f>
        <v>1.2017577884151025</v>
      </c>
      <c r="W3646" s="2">
        <f>[1]!s_pq_amount(A3646,"20260101","",100000000)</f>
        <v>281.41814118000002</v>
      </c>
      <c r="X3646" s="2">
        <f>[1]!s_pq_avgamount(A3646,"20260101","",100000000)</f>
        <v>2.558346738</v>
      </c>
      <c r="Y3646" s="17">
        <f>[1]!s_ipo_dilutedpe(A3646)</f>
        <v>18</v>
      </c>
      <c r="Z3646" s="12">
        <f>[1]!s_ipo_collection_total(A3646,100000000)</f>
        <v>12.93268</v>
      </c>
      <c r="AA3646" s="2">
        <f>[1]!s_val_pe_ttm(A3646,E3646)</f>
        <v>20.552963256835938</v>
      </c>
      <c r="AB3646" s="5">
        <f>[1]!s_info_zjtxornot1(A3646,"")</f>
        <v>0</v>
      </c>
      <c r="AC3646" s="22" t="str">
        <f>[1]!s_info_nature1(A3646,"")</f>
        <v>民营企业</v>
      </c>
      <c r="AD3646" s="6" t="str">
        <f>[1]!s_info_city(A3646)</f>
        <v>深圳市</v>
      </c>
      <c r="AE3646" s="6" t="str">
        <f>[1]!s_info_province(A3646)</f>
        <v>广东省</v>
      </c>
      <c r="AF3646">
        <v>114.085947</v>
      </c>
      <c r="AG3646">
        <v>22.547000000000001</v>
      </c>
    </row>
    <row r="3647" spans="1:33" x14ac:dyDescent="0.3">
      <c r="A3647" s="12" t="s">
        <v>7722</v>
      </c>
      <c r="B3647" s="12" t="s">
        <v>7723</v>
      </c>
      <c r="C3647" s="16" t="str">
        <f>[1]!s_info_mkt(A3647)</f>
        <v>主板</v>
      </c>
      <c r="D3647" s="16" t="str">
        <f>[1]!s_ipo_listeddate(A3647)</f>
        <v>2010-04-29</v>
      </c>
      <c r="E3647" s="16" t="str">
        <f>[1]!lastradeday_s("000002","")</f>
        <v>2026-06-22</v>
      </c>
      <c r="F3647" s="16" t="str">
        <f>[1]!s_info_industry_csrc2023(A3647,"",3)</f>
        <v>纺织业</v>
      </c>
      <c r="G3647" s="16" t="str">
        <f>[1]!s_info_industry_csrc2023(A3647,"",1)</f>
        <v>制造业</v>
      </c>
      <c r="H3647" s="16">
        <f>[1]!s_is(A3647,83,"FY","YTD","20251231",1,"",100000000)</f>
        <v>16.793931686899999</v>
      </c>
      <c r="I3647" s="16">
        <f>[1]!s_is(A3647,83,"FY","YTD","20241231",1,"",100000000)</f>
        <v>17.125390299399999</v>
      </c>
      <c r="J3647" s="16">
        <f t="shared" si="168"/>
        <v>-1.9354806325880602E-2</v>
      </c>
      <c r="K3647" s="16">
        <f>[1]!s_is(A3647,61,"FY","YTD","20251231",1,"",100000000)</f>
        <v>0.47670358880000002</v>
      </c>
      <c r="L3647" s="16">
        <f>[1]!s_is(A3647,61,"FY","YTD","20241231",1,"",100000000)</f>
        <v>0.26545907760000004</v>
      </c>
      <c r="M3647" s="16">
        <f t="shared" si="169"/>
        <v>0.79577053122405617</v>
      </c>
      <c r="N3647" s="16">
        <f>[1]!s_fa_roe(A3647,"20251231")</f>
        <v>4.0105000000000004</v>
      </c>
      <c r="O3647" s="16">
        <f>[1]!s_stmnote_rdexp(A3647,"20251231",1,10000)</f>
        <v>5723.5891879999999</v>
      </c>
      <c r="P3647" s="20">
        <f t="shared" si="170"/>
        <v>3.4081293735788207E-2</v>
      </c>
      <c r="Q3647" s="16">
        <f>[1]!s_margin_tradingbalance(A3647,"",10000)</f>
        <v>0</v>
      </c>
      <c r="R3647" s="16">
        <f>[1]!s_margin_seclendingbalance(A3647,"",10000)</f>
        <v>0</v>
      </c>
      <c r="S3647" s="17">
        <f>[1]!s_val_ev(A3647,"",100000000)</f>
        <v>31.107708028800001</v>
      </c>
      <c r="T3647" s="17">
        <f>[1]!share_freesharesmv(A3647,"",100000000)</f>
        <v>19.383238908800003</v>
      </c>
      <c r="U3647" s="17">
        <f>[1]!s_dq_amount_btin(A3647,E3647,100000000)</f>
        <v>0.71983792999999996</v>
      </c>
      <c r="V3647" s="17">
        <f>[1]!s_dq_turn(A3647,E3647)</f>
        <v>2.6994594958276776</v>
      </c>
      <c r="W3647" s="2">
        <f>[1]!s_pq_amount(A3647,"20260101","",100000000)</f>
        <v>125.15869732</v>
      </c>
      <c r="X3647" s="2">
        <f>[1]!s_pq_avgamount(A3647,"20260101","",100000000)</f>
        <v>1.1378063392727271</v>
      </c>
      <c r="Y3647" s="17">
        <f>[1]!s_ipo_dilutedpe(A3647)</f>
        <v>53.13</v>
      </c>
      <c r="Z3647" s="12">
        <f>[1]!s_ipo_collection_total(A3647,100000000)</f>
        <v>8.16</v>
      </c>
      <c r="AA3647" s="2">
        <f>[1]!s_val_pe_ttm(A3647,E3647)</f>
        <v>58.180202484130859</v>
      </c>
      <c r="AB3647" s="5">
        <f>[1]!s_info_zjtxornot1(A3647,"")</f>
        <v>0</v>
      </c>
      <c r="AC3647" s="22" t="str">
        <f>[1]!s_info_nature1(A3647,"")</f>
        <v>公众企业</v>
      </c>
      <c r="AD3647" s="6" t="str">
        <f>[1]!s_info_city(A3647)</f>
        <v>长沙市</v>
      </c>
      <c r="AE3647" s="6" t="str">
        <f>[1]!s_info_province(A3647)</f>
        <v>湖南省</v>
      </c>
      <c r="AF3647">
        <v>112.98227900000001</v>
      </c>
      <c r="AG3647">
        <v>28.194089999999999</v>
      </c>
    </row>
    <row r="3648" spans="1:33" x14ac:dyDescent="0.3">
      <c r="A3648" s="12" t="s">
        <v>7724</v>
      </c>
      <c r="B3648" s="12" t="s">
        <v>7725</v>
      </c>
      <c r="C3648" s="16" t="str">
        <f>[1]!s_info_mkt(A3648)</f>
        <v>主板</v>
      </c>
      <c r="D3648" s="16" t="str">
        <f>[1]!s_ipo_listeddate(A3648)</f>
        <v>2000-05-11</v>
      </c>
      <c r="E3648" s="16" t="str">
        <f>[1]!lastradeday_s("000002","")</f>
        <v>2026-06-22</v>
      </c>
      <c r="F3648" s="16" t="str">
        <f>[1]!s_info_industry_csrc2023(A3648,"",3)</f>
        <v>黑色金属冶炼和压延加工业</v>
      </c>
      <c r="G3648" s="16" t="str">
        <f>[1]!s_info_industry_csrc2023(A3648,"",1)</f>
        <v>制造业</v>
      </c>
      <c r="H3648" s="16">
        <f>[1]!s_is(A3648,83,"FY","YTD","20251231",1,"",100000000)</f>
        <v>156.60884264629999</v>
      </c>
      <c r="I3648" s="16">
        <f>[1]!s_is(A3648,83,"FY","YTD","20241231",1,"",100000000)</f>
        <v>180.97403207970001</v>
      </c>
      <c r="J3648" s="16">
        <f t="shared" si="168"/>
        <v>-0.13463362203628038</v>
      </c>
      <c r="K3648" s="16">
        <f>[1]!s_is(A3648,61,"FY","YTD","20251231",1,"",100000000)</f>
        <v>-15.572564608699999</v>
      </c>
      <c r="L3648" s="16">
        <f>[1]!s_is(A3648,61,"FY","YTD","20241231",1,"",100000000)</f>
        <v>-16.784568545500001</v>
      </c>
      <c r="M3648" s="16">
        <f t="shared" si="169"/>
        <v>7.2209418640370379E-2</v>
      </c>
      <c r="N3648" s="16">
        <f>[1]!s_fa_roe(A3648,"20251231")</f>
        <v>-32.287500000000001</v>
      </c>
      <c r="O3648" s="16">
        <f>[1]!s_stmnote_rdexp(A3648,"20251231",1,10000)</f>
        <v>37841.170938999996</v>
      </c>
      <c r="P3648" s="20">
        <f t="shared" si="170"/>
        <v>2.4162857153899046E-2</v>
      </c>
      <c r="Q3648" s="16">
        <f>[1]!s_margin_tradingbalance(A3648,"",10000)</f>
        <v>8806.6381000000001</v>
      </c>
      <c r="R3648" s="16">
        <f>[1]!s_margin_seclendingbalance(A3648,"",10000)</f>
        <v>24.893999999999998</v>
      </c>
      <c r="S3648" s="17">
        <f>[1]!s_val_ev(A3648,"",100000000)</f>
        <v>51.122728181800007</v>
      </c>
      <c r="T3648" s="17">
        <f>[1]!share_freesharesmv(A3648,"",100000000)</f>
        <v>15.214185242400003</v>
      </c>
      <c r="U3648" s="17">
        <f>[1]!s_dq_amount_btin(A3648,E3648,100000000)</f>
        <v>0.26976952999999998</v>
      </c>
      <c r="V3648" s="17">
        <f>[1]!s_dq_turn(A3648,E3648)</f>
        <v>0.54041566110840222</v>
      </c>
      <c r="W3648" s="2">
        <f>[1]!s_pq_amount(A3648,"20260101","",100000000)</f>
        <v>74.054838570000001</v>
      </c>
      <c r="X3648" s="2">
        <f>[1]!s_pq_avgamount(A3648,"20260101","",100000000)</f>
        <v>0.67322580518181818</v>
      </c>
      <c r="Y3648" s="17">
        <f>[1]!s_ipo_dilutedpe(A3648)</f>
        <v>19.12</v>
      </c>
      <c r="Z3648" s="12">
        <f>[1]!s_ipo_collection_total(A3648,100000000)</f>
        <v>5.58</v>
      </c>
      <c r="AA3648" s="2">
        <f>[1]!s_val_pe_ttm(A3648,E3648)</f>
        <v>-2.8641793727874756</v>
      </c>
      <c r="AB3648" s="5">
        <f>[1]!s_info_zjtxornot1(A3648,"")</f>
        <v>0</v>
      </c>
      <c r="AC3648" s="22" t="str">
        <f>[1]!s_info_nature1(A3648,"")</f>
        <v>中央国有企业</v>
      </c>
      <c r="AD3648" s="6" t="str">
        <f>[1]!s_info_city(A3648)</f>
        <v>凌源市</v>
      </c>
      <c r="AE3648" s="6" t="str">
        <f>[1]!s_info_province(A3648)</f>
        <v>辽宁省</v>
      </c>
      <c r="AF3648">
        <v>119.27154299999999</v>
      </c>
      <c r="AG3648">
        <v>40.981800999999997</v>
      </c>
    </row>
    <row r="3649" spans="1:33" x14ac:dyDescent="0.3">
      <c r="A3649" s="12" t="s">
        <v>7726</v>
      </c>
      <c r="B3649" s="12" t="s">
        <v>7727</v>
      </c>
      <c r="C3649" s="16" t="str">
        <f>[1]!s_info_mkt(A3649)</f>
        <v>主板</v>
      </c>
      <c r="D3649" s="16" t="str">
        <f>[1]!s_ipo_listeddate(A3649)</f>
        <v>2016-12-28</v>
      </c>
      <c r="E3649" s="16" t="str">
        <f>[1]!lastradeday_s("000002","")</f>
        <v>2026-06-22</v>
      </c>
      <c r="F3649" s="16" t="str">
        <f>[1]!s_info_industry_csrc2023(A3649,"",3)</f>
        <v>通用设备制造业</v>
      </c>
      <c r="G3649" s="16" t="str">
        <f>[1]!s_info_industry_csrc2023(A3649,"",1)</f>
        <v>制造业</v>
      </c>
      <c r="H3649" s="16">
        <f>[1]!s_is(A3649,83,"FY","YTD","20251231",1,"",100000000)</f>
        <v>62.556394140000002</v>
      </c>
      <c r="I3649" s="16">
        <f>[1]!s_is(A3649,83,"FY","YTD","20241231",1,"",100000000)</f>
        <v>46.959475393000005</v>
      </c>
      <c r="J3649" s="16">
        <f t="shared" si="168"/>
        <v>0.33213571098208949</v>
      </c>
      <c r="K3649" s="16">
        <f>[1]!s_is(A3649,61,"FY","YTD","20251231",1,"",100000000)</f>
        <v>5.5334537054999995</v>
      </c>
      <c r="L3649" s="16">
        <f>[1]!s_is(A3649,61,"FY","YTD","20241231",1,"",100000000)</f>
        <v>6.2380907027000001</v>
      </c>
      <c r="M3649" s="16">
        <f t="shared" si="169"/>
        <v>-0.11295715801230917</v>
      </c>
      <c r="N3649" s="16">
        <f>[1]!s_fa_roe(A3649,"20251231")</f>
        <v>5.4066999999999998</v>
      </c>
      <c r="O3649" s="16">
        <f>[1]!s_stmnote_rdexp(A3649,"20251231",1,10000)</f>
        <v>26542.328547000001</v>
      </c>
      <c r="P3649" s="20">
        <f t="shared" si="170"/>
        <v>4.2429441325532259E-2</v>
      </c>
      <c r="Q3649" s="16">
        <f>[1]!s_margin_tradingbalance(A3649,"",10000)</f>
        <v>30970.608</v>
      </c>
      <c r="R3649" s="16">
        <f>[1]!s_margin_seclendingbalance(A3649,"",10000)</f>
        <v>200.09309999999999</v>
      </c>
      <c r="S3649" s="17">
        <f>[1]!s_val_ev(A3649,"",100000000)</f>
        <v>111.37988912500001</v>
      </c>
      <c r="T3649" s="17">
        <f>[1]!share_freesharesmv(A3649,"",100000000)</f>
        <v>45.311932377200002</v>
      </c>
      <c r="U3649" s="17">
        <f>[1]!s_dq_amount_btin(A3649,E3649,100000000)</f>
        <v>0.76690305999999997</v>
      </c>
      <c r="V3649" s="17">
        <f>[1]!s_dq_turn(A3649,E3649)</f>
        <v>0.70009470944028129</v>
      </c>
      <c r="W3649" s="2">
        <f>[1]!s_pq_amount(A3649,"20260101","",100000000)</f>
        <v>229.56447489999999</v>
      </c>
      <c r="X3649" s="2">
        <f>[1]!s_pq_avgamount(A3649,"20260101","",100000000)</f>
        <v>2.086949771818182</v>
      </c>
      <c r="Y3649" s="17">
        <f>[1]!s_ipo_dilutedpe(A3649)</f>
        <v>22.99</v>
      </c>
      <c r="Z3649" s="12">
        <f>[1]!s_ipo_collection_total(A3649,100000000)</f>
        <v>9.7989999999999995</v>
      </c>
      <c r="AA3649" s="2">
        <f>[1]!s_val_pe_ttm(A3649,E3649)</f>
        <v>21.524541854858398</v>
      </c>
      <c r="AB3649" s="5">
        <f>[1]!s_info_zjtxornot1(A3649,"")</f>
        <v>1</v>
      </c>
      <c r="AC3649" s="22" t="str">
        <f>[1]!s_info_nature1(A3649,"")</f>
        <v>民营企业</v>
      </c>
      <c r="AD3649" s="6" t="str">
        <f>[1]!s_info_city(A3649)</f>
        <v>宁波市</v>
      </c>
      <c r="AE3649" s="6" t="str">
        <f>[1]!s_info_province(A3649)</f>
        <v>浙江省</v>
      </c>
      <c r="AF3649">
        <v>121.549792</v>
      </c>
      <c r="AG3649">
        <v>29.868387999999999</v>
      </c>
    </row>
    <row r="3650" spans="1:33" x14ac:dyDescent="0.3">
      <c r="A3650" s="12" t="s">
        <v>227</v>
      </c>
      <c r="B3650" s="12" t="s">
        <v>228</v>
      </c>
      <c r="C3650" s="16" t="str">
        <f>[1]!s_info_mkt(A3650)</f>
        <v>北证</v>
      </c>
      <c r="D3650" s="16" t="str">
        <f>[1]!s_ipo_listeddate(A3650)</f>
        <v>2022-12-23</v>
      </c>
      <c r="E3650" s="16" t="str">
        <f>[1]!lastradeday_s("000002","")</f>
        <v>2026-06-22</v>
      </c>
      <c r="F3650" s="16" t="str">
        <f>[1]!s_info_industry_csrc2023(A3650,"",3)</f>
        <v>计算机、通信和其他电子设备制造业</v>
      </c>
      <c r="G3650" s="16" t="str">
        <f>[1]!s_info_industry_csrc2023(A3650,"",1)</f>
        <v>制造业</v>
      </c>
      <c r="H3650" s="16">
        <f>[1]!s_is(A3650,83,"FY","YTD","20251231",1,"",100000000)</f>
        <v>30.129165285500001</v>
      </c>
      <c r="I3650" s="16">
        <f>[1]!s_is(A3650,83,"FY","YTD","20241231",1,"",100000000)</f>
        <v>29.554244386399997</v>
      </c>
      <c r="J3650" s="16">
        <f t="shared" si="168"/>
        <v>1.9453073865917103E-2</v>
      </c>
      <c r="K3650" s="16">
        <f>[1]!s_is(A3650,61,"FY","YTD","20251231",1,"",100000000)</f>
        <v>0.2289434169</v>
      </c>
      <c r="L3650" s="16">
        <f>[1]!s_is(A3650,61,"FY","YTD","20241231",1,"",100000000)</f>
        <v>0.21498596249999999</v>
      </c>
      <c r="M3650" s="16">
        <f t="shared" si="169"/>
        <v>6.4922631402038702E-2</v>
      </c>
      <c r="N3650" s="16">
        <f>[1]!s_fa_roe(A3650,"20251231")</f>
        <v>2.6756000000000002</v>
      </c>
      <c r="O3650" s="16">
        <f>[1]!s_stmnote_rdexp(A3650,"20251231",1,10000)</f>
        <v>5814.4688049999995</v>
      </c>
      <c r="P3650" s="20">
        <f t="shared" si="170"/>
        <v>1.9298472924499762E-2</v>
      </c>
      <c r="Q3650" s="16">
        <f>[1]!s_margin_tradingbalance(A3650,"",10000)</f>
        <v>5537.9188999999997</v>
      </c>
      <c r="R3650" s="16">
        <f>[1]!s_margin_seclendingbalance(A3650,"",10000)</f>
        <v>0</v>
      </c>
      <c r="S3650" s="17">
        <f>[1]!s_val_ev(A3650,"",100000000)</f>
        <v>24.490000244899999</v>
      </c>
      <c r="T3650" s="17">
        <f>[1]!share_freesharesmv(A3650,"",100000000)</f>
        <v>13.235922461699998</v>
      </c>
      <c r="U3650" s="17">
        <f>[1]!s_dq_amount_btin(A3650,E3650,100000000)</f>
        <v>1.5282146999999999</v>
      </c>
      <c r="V3650" s="17">
        <f>[1]!s_dq_turn(A3650,E3650)</f>
        <v>6.3048256634845208</v>
      </c>
      <c r="W3650" s="2">
        <f>[1]!s_pq_amount(A3650,"20260101","",100000000)</f>
        <v>122.3891433</v>
      </c>
      <c r="X3650" s="2">
        <f>[1]!s_pq_avgamount(A3650,"20260101","",100000000)</f>
        <v>1.1126285754545455</v>
      </c>
      <c r="Y3650" s="17">
        <f>[1]!s_ipo_dilutedpe(A3650)</f>
        <v>22.19</v>
      </c>
      <c r="Z3650" s="12">
        <f>[1]!s_ipo_collection_total(A3650,100000000)</f>
        <v>3.125</v>
      </c>
      <c r="AA3650" s="2">
        <f>[1]!s_val_pe_ttm(A3650,E3650)</f>
        <v>87.273956298828125</v>
      </c>
      <c r="AB3650" s="5">
        <f>[1]!s_info_zjtxornot1(A3650,"")</f>
        <v>0</v>
      </c>
      <c r="AC3650" s="22" t="str">
        <f>[1]!s_info_nature1(A3650,"")</f>
        <v>集体企业</v>
      </c>
      <c r="AD3650" s="6" t="str">
        <f>[1]!s_info_city(A3650)</f>
        <v>青岛市</v>
      </c>
      <c r="AE3650" s="6" t="str">
        <f>[1]!s_info_province(A3650)</f>
        <v>山东省</v>
      </c>
      <c r="AF3650">
        <v>120.35517299999999</v>
      </c>
      <c r="AG3650">
        <v>36.082982000000001</v>
      </c>
    </row>
    <row r="3651" spans="1:33" x14ac:dyDescent="0.3">
      <c r="A3651" s="12" t="s">
        <v>7728</v>
      </c>
      <c r="B3651" s="12" t="s">
        <v>7729</v>
      </c>
      <c r="C3651" s="16" t="str">
        <f>[1]!s_info_mkt(A3651)</f>
        <v>主板</v>
      </c>
      <c r="D3651" s="16" t="str">
        <f>[1]!s_ipo_listeddate(A3651)</f>
        <v>2010-08-10</v>
      </c>
      <c r="E3651" s="16" t="str">
        <f>[1]!lastradeday_s("000002","")</f>
        <v>2026-06-22</v>
      </c>
      <c r="F3651" s="16" t="str">
        <f>[1]!s_info_industry_csrc2023(A3651,"",3)</f>
        <v>电气机械和器材制造业</v>
      </c>
      <c r="G3651" s="16" t="str">
        <f>[1]!s_info_industry_csrc2023(A3651,"",1)</f>
        <v>制造业</v>
      </c>
      <c r="H3651" s="16">
        <f>[1]!s_is(A3651,83,"FY","YTD","20251231",1,"",100000000)</f>
        <v>491.28712950940002</v>
      </c>
      <c r="I3651" s="16">
        <f>[1]!s_is(A3651,83,"FY","YTD","20241231",1,"",100000000)</f>
        <v>701.2069702972999</v>
      </c>
      <c r="J3651" s="16">
        <f t="shared" ref="J3651:J3714" si="171">H3651/I3651-1</f>
        <v>-0.29936930133323891</v>
      </c>
      <c r="K3651" s="16">
        <f>[1]!s_is(A3651,61,"FY","YTD","20251231",1,"",100000000)</f>
        <v>-46.082601322600006</v>
      </c>
      <c r="L3651" s="16">
        <f>[1]!s_is(A3651,61,"FY","YTD","20241231",1,"",100000000)</f>
        <v>-46.559438141699999</v>
      </c>
      <c r="M3651" s="16">
        <f t="shared" ref="M3651:M3714" si="172">(K3651-L3651)/ABS(L3651)</f>
        <v>1.0241464204288252E-2</v>
      </c>
      <c r="N3651" s="16">
        <f>[1]!s_fa_roe(A3651,"20251231")</f>
        <v>-18.344000000000001</v>
      </c>
      <c r="O3651" s="16">
        <f>[1]!s_stmnote_rdexp(A3651,"20251231",1,10000)</f>
        <v>295849.25117499998</v>
      </c>
      <c r="P3651" s="20">
        <f t="shared" ref="P3651:P3714" si="173">O3651/H3651/10000</f>
        <v>6.0219214671964935E-2</v>
      </c>
      <c r="Q3651" s="16">
        <f>[1]!s_margin_tradingbalance(A3651,"",10000)</f>
        <v>77888.483699999997</v>
      </c>
      <c r="R3651" s="16">
        <f>[1]!s_margin_seclendingbalance(A3651,"",10000)</f>
        <v>155.1046</v>
      </c>
      <c r="S3651" s="17">
        <f>[1]!s_val_ev(A3651,"",100000000)</f>
        <v>279.67074647199996</v>
      </c>
      <c r="T3651" s="17">
        <f>[1]!share_freesharesmv(A3651,"",100000000)</f>
        <v>146.64731394949999</v>
      </c>
      <c r="U3651" s="17">
        <f>[1]!s_dq_amount_btin(A3651,E3651,100000000)</f>
        <v>4.8346140100000001</v>
      </c>
      <c r="V3651" s="17">
        <f>[1]!s_dq_turn(A3651,E3651)</f>
        <v>1.7705225167878085</v>
      </c>
      <c r="W3651" s="2">
        <f>[1]!s_pq_amount(A3651,"20260101","",100000000)</f>
        <v>967.45881101999998</v>
      </c>
      <c r="X3651" s="2">
        <f>[1]!s_pq_avgamount(A3651,"20260101","",100000000)</f>
        <v>8.7950801001818188</v>
      </c>
      <c r="Y3651" s="17">
        <f>[1]!s_ipo_dilutedpe(A3651)</f>
        <v>49.91</v>
      </c>
      <c r="Z3651" s="12">
        <f>[1]!s_ipo_collection_total(A3651,100000000)</f>
        <v>9.6577999999999999</v>
      </c>
      <c r="AA3651" s="2">
        <f>[1]!s_val_pe_ttm(A3651,E3651)</f>
        <v>-6.9283595085144043</v>
      </c>
      <c r="AB3651" s="5">
        <f>[1]!s_info_zjtxornot1(A3651,"")</f>
        <v>1</v>
      </c>
      <c r="AC3651" s="22" t="str">
        <f>[1]!s_info_nature1(A3651,"")</f>
        <v>民营企业</v>
      </c>
      <c r="AD3651" s="6" t="str">
        <f>[1]!s_info_city(A3651)</f>
        <v>邢台市</v>
      </c>
      <c r="AE3651" s="6" t="str">
        <f>[1]!s_info_province(A3651)</f>
        <v>河北省</v>
      </c>
      <c r="AF3651">
        <v>114.50885100000001</v>
      </c>
      <c r="AG3651">
        <v>37.068199999999997</v>
      </c>
    </row>
    <row r="3652" spans="1:33" x14ac:dyDescent="0.3">
      <c r="A3652" s="12" t="s">
        <v>7730</v>
      </c>
      <c r="B3652" s="12" t="s">
        <v>7731</v>
      </c>
      <c r="C3652" s="16" t="str">
        <f>[1]!s_info_mkt(A3652)</f>
        <v>主板</v>
      </c>
      <c r="D3652" s="16" t="str">
        <f>[1]!s_ipo_listeddate(A3652)</f>
        <v>2016-12-23</v>
      </c>
      <c r="E3652" s="16" t="str">
        <f>[1]!lastradeday_s("000002","")</f>
        <v>2026-06-22</v>
      </c>
      <c r="F3652" s="16" t="str">
        <f>[1]!s_info_industry_csrc2023(A3652,"",3)</f>
        <v>纺织服装、服饰业</v>
      </c>
      <c r="G3652" s="16" t="str">
        <f>[1]!s_info_industry_csrc2023(A3652,"",1)</f>
        <v>制造业</v>
      </c>
      <c r="H3652" s="16">
        <f>[1]!s_is(A3652,83,"FY","YTD","20251231",1,"",100000000)</f>
        <v>43.139109540100002</v>
      </c>
      <c r="I3652" s="16">
        <f>[1]!s_is(A3652,83,"FY","YTD","20241231",1,"",100000000)</f>
        <v>40.044633198200003</v>
      </c>
      <c r="J3652" s="16">
        <f t="shared" si="171"/>
        <v>7.7275682026701542E-2</v>
      </c>
      <c r="K3652" s="16">
        <f>[1]!s_is(A3652,61,"FY","YTD","20251231",1,"",100000000)</f>
        <v>5.5069250736999997</v>
      </c>
      <c r="L3652" s="16">
        <f>[1]!s_is(A3652,61,"FY","YTD","20241231",1,"",100000000)</f>
        <v>7.8069005174999999</v>
      </c>
      <c r="M3652" s="16">
        <f t="shared" si="172"/>
        <v>-0.29460801231479256</v>
      </c>
      <c r="N3652" s="16">
        <f>[1]!s_fa_roe(A3652,"20251231")</f>
        <v>10.535</v>
      </c>
      <c r="O3652" s="16">
        <f>[1]!s_stmnote_rdexp(A3652,"20251231",1,10000)</f>
        <v>13773.190199000001</v>
      </c>
      <c r="P3652" s="20">
        <f t="shared" si="173"/>
        <v>3.1927386415329502E-2</v>
      </c>
      <c r="Q3652" s="16">
        <f>[1]!s_margin_tradingbalance(A3652,"",10000)</f>
        <v>31110.793399999999</v>
      </c>
      <c r="R3652" s="16">
        <f>[1]!s_margin_seclendingbalance(A3652,"",10000)</f>
        <v>321.77600000000001</v>
      </c>
      <c r="S3652" s="17">
        <f>[1]!s_val_ev(A3652,"",100000000)</f>
        <v>123.21565943559999</v>
      </c>
      <c r="T3652" s="17">
        <f>[1]!share_freesharesmv(A3652,"",100000000)</f>
        <v>66.744142965600005</v>
      </c>
      <c r="U3652" s="17">
        <f>[1]!s_dq_amount_btin(A3652,E3652,100000000)</f>
        <v>2.7685528100000001</v>
      </c>
      <c r="V3652" s="17">
        <f>[1]!s_dq_turn(A3652,E3652)</f>
        <v>3.3733305650332537</v>
      </c>
      <c r="W3652" s="2">
        <f>[1]!s_pq_amount(A3652,"20260101","",100000000)</f>
        <v>220.31658166</v>
      </c>
      <c r="X3652" s="2">
        <f>[1]!s_pq_avgamount(A3652,"20260101","",100000000)</f>
        <v>2.0028780150909089</v>
      </c>
      <c r="Y3652" s="17">
        <f>[1]!s_ipo_dilutedpe(A3652)</f>
        <v>22.99</v>
      </c>
      <c r="Z3652" s="12">
        <f>[1]!s_ipo_collection_total(A3652,100000000)</f>
        <v>6.9795389999999999</v>
      </c>
      <c r="AA3652" s="2">
        <f>[1]!s_val_pe_ttm(A3652,E3652)</f>
        <v>20.3492431640625</v>
      </c>
      <c r="AB3652" s="5">
        <f>[1]!s_info_zjtxornot1(A3652,"")</f>
        <v>0</v>
      </c>
      <c r="AC3652" s="22" t="str">
        <f>[1]!s_info_nature1(A3652,"")</f>
        <v>民营企业</v>
      </c>
      <c r="AD3652" s="6" t="str">
        <f>[1]!s_info_city(A3652)</f>
        <v>广州市</v>
      </c>
      <c r="AE3652" s="6" t="str">
        <f>[1]!s_info_province(A3652)</f>
        <v>广东省</v>
      </c>
      <c r="AF3652">
        <v>113.280637</v>
      </c>
      <c r="AG3652">
        <v>23.125177999999998</v>
      </c>
    </row>
    <row r="3653" spans="1:33" x14ac:dyDescent="0.3">
      <c r="A3653" s="12" t="s">
        <v>7732</v>
      </c>
      <c r="B3653" s="12" t="s">
        <v>7733</v>
      </c>
      <c r="C3653" s="16" t="str">
        <f>[1]!s_info_mkt(A3653)</f>
        <v>创业板</v>
      </c>
      <c r="D3653" s="16" t="str">
        <f>[1]!s_ipo_listeddate(A3653)</f>
        <v>2022-05-24</v>
      </c>
      <c r="E3653" s="16" t="str">
        <f>[1]!lastradeday_s("000002","")</f>
        <v>2026-06-22</v>
      </c>
      <c r="F3653" s="16" t="str">
        <f>[1]!s_info_industry_csrc2023(A3653,"",3)</f>
        <v>通用设备制造业</v>
      </c>
      <c r="G3653" s="16" t="str">
        <f>[1]!s_info_industry_csrc2023(A3653,"",1)</f>
        <v>制造业</v>
      </c>
      <c r="H3653" s="16">
        <f>[1]!s_is(A3653,83,"FY","YTD","20251231",1,"",100000000)</f>
        <v>7.0705073486999996</v>
      </c>
      <c r="I3653" s="16">
        <f>[1]!s_is(A3653,83,"FY","YTD","20241231",1,"",100000000)</f>
        <v>5.4881960159000007</v>
      </c>
      <c r="J3653" s="16">
        <f t="shared" si="171"/>
        <v>0.28831173817696043</v>
      </c>
      <c r="K3653" s="16">
        <f>[1]!s_is(A3653,61,"FY","YTD","20251231",1,"",100000000)</f>
        <v>0.75207233579999999</v>
      </c>
      <c r="L3653" s="16">
        <f>[1]!s_is(A3653,61,"FY","YTD","20241231",1,"",100000000)</f>
        <v>0.52922670429999996</v>
      </c>
      <c r="M3653" s="16">
        <f t="shared" si="172"/>
        <v>0.4210778286306518</v>
      </c>
      <c r="N3653" s="16">
        <f>[1]!s_fa_roe(A3653,"20251231")</f>
        <v>7.9981999999999998</v>
      </c>
      <c r="O3653" s="16">
        <f>[1]!s_stmnote_rdexp(A3653,"20251231",1,10000)</f>
        <v>4822.3791630000005</v>
      </c>
      <c r="P3653" s="20">
        <f t="shared" si="173"/>
        <v>6.8204146112466099E-2</v>
      </c>
      <c r="Q3653" s="16">
        <f>[1]!s_margin_tradingbalance(A3653,"",10000)</f>
        <v>7227.9929000000002</v>
      </c>
      <c r="R3653" s="16">
        <f>[1]!s_margin_seclendingbalance(A3653,"",10000)</f>
        <v>31.36</v>
      </c>
      <c r="S3653" s="17">
        <f>[1]!s_val_ev(A3653,"",100000000)</f>
        <v>36.855333849600001</v>
      </c>
      <c r="T3653" s="17">
        <f>[1]!share_freesharesmv(A3653,"",100000000)</f>
        <v>10.606514284799999</v>
      </c>
      <c r="U3653" s="17">
        <f>[1]!s_dq_amount_btin(A3653,E3653,100000000)</f>
        <v>2.4434001799999998</v>
      </c>
      <c r="V3653" s="17">
        <f>[1]!s_dq_turn(A3653,E3653)</f>
        <v>11.720410462235282</v>
      </c>
      <c r="W3653" s="2">
        <f>[1]!s_pq_amount(A3653,"20260101","",100000000)</f>
        <v>86.065851499999994</v>
      </c>
      <c r="X3653" s="2">
        <f>[1]!s_pq_avgamount(A3653,"20260101","",100000000)</f>
        <v>0.78241683181818189</v>
      </c>
      <c r="Y3653" s="17">
        <f>[1]!s_ipo_dilutedpe(A3653)</f>
        <v>25</v>
      </c>
      <c r="Z3653" s="12">
        <f>[1]!s_ipo_collection_total(A3653,100000000)</f>
        <v>4.7100679999999997</v>
      </c>
      <c r="AA3653" s="2">
        <f>[1]!s_val_pe_ttm(A3653,E3653)</f>
        <v>59.510612487792969</v>
      </c>
      <c r="AB3653" s="5">
        <f>[1]!s_info_zjtxornot1(A3653,"")</f>
        <v>1</v>
      </c>
      <c r="AC3653" s="22" t="str">
        <f>[1]!s_info_nature1(A3653,"")</f>
        <v>民营企业</v>
      </c>
      <c r="AD3653" s="6" t="str">
        <f>[1]!s_info_city(A3653)</f>
        <v>重庆市</v>
      </c>
      <c r="AE3653" s="6" t="str">
        <f>[1]!s_info_province(A3653)</f>
        <v>重庆</v>
      </c>
      <c r="AF3653">
        <v>106.50496200000001</v>
      </c>
      <c r="AG3653">
        <v>29.533155000000001</v>
      </c>
    </row>
    <row r="3654" spans="1:33" x14ac:dyDescent="0.3">
      <c r="A3654" s="12" t="s">
        <v>7734</v>
      </c>
      <c r="B3654" s="12" t="s">
        <v>7735</v>
      </c>
      <c r="C3654" s="16" t="str">
        <f>[1]!s_info_mkt(A3654)</f>
        <v>主板</v>
      </c>
      <c r="D3654" s="16" t="str">
        <f>[1]!s_ipo_listeddate(A3654)</f>
        <v>1996-05-31</v>
      </c>
      <c r="E3654" s="16" t="str">
        <f>[1]!lastradeday_s("000002","")</f>
        <v>2026-06-22</v>
      </c>
      <c r="F3654" s="16" t="str">
        <f>[1]!s_info_industry_csrc2023(A3654,"",3)</f>
        <v>航空运输业</v>
      </c>
      <c r="G3654" s="16" t="str">
        <f>[1]!s_info_industry_csrc2023(A3654,"",1)</f>
        <v>交通运输、仓储和邮政业</v>
      </c>
      <c r="H3654" s="16">
        <f>[1]!s_is(A3654,83,"FY","YTD","20251231",1,"",100000000)</f>
        <v>20.706327139900001</v>
      </c>
      <c r="I3654" s="16">
        <f>[1]!s_is(A3654,83,"FY","YTD","20241231",1,"",100000000)</f>
        <v>18.815836877399999</v>
      </c>
      <c r="J3654" s="16">
        <f t="shared" si="171"/>
        <v>0.10047335522825995</v>
      </c>
      <c r="K3654" s="16">
        <f>[1]!s_is(A3654,61,"FY","YTD","20251231",1,"",100000000)</f>
        <v>5.1833816814999993</v>
      </c>
      <c r="L3654" s="16">
        <f>[1]!s_is(A3654,61,"FY","YTD","20241231",1,"",100000000)</f>
        <v>4.3111455102999994</v>
      </c>
      <c r="M3654" s="16">
        <f t="shared" si="172"/>
        <v>0.20232120885646093</v>
      </c>
      <c r="N3654" s="16">
        <f>[1]!s_fa_roe(A3654,"20251231")</f>
        <v>11.125400000000001</v>
      </c>
      <c r="O3654" s="16">
        <f>[1]!s_stmnote_rdexp(A3654,"20251231",1,10000)</f>
        <v>0</v>
      </c>
      <c r="P3654" s="20">
        <f t="shared" si="173"/>
        <v>0</v>
      </c>
      <c r="Q3654" s="16">
        <f>[1]!s_margin_tradingbalance(A3654,"",10000)</f>
        <v>12456.8781</v>
      </c>
      <c r="R3654" s="16">
        <f>[1]!s_margin_seclendingbalance(A3654,"",10000)</f>
        <v>28.996500000000001</v>
      </c>
      <c r="S3654" s="17">
        <f>[1]!s_val_ev(A3654,"",100000000)</f>
        <v>61.914698999999999</v>
      </c>
      <c r="T3654" s="17">
        <f>[1]!share_freesharesmv(A3654,"",100000000)</f>
        <v>19.814948999999999</v>
      </c>
      <c r="U3654" s="17">
        <f>[1]!s_dq_amount_btin(A3654,E3654,100000000)</f>
        <v>0.33060977000000003</v>
      </c>
      <c r="V3654" s="17">
        <f>[1]!s_dq_turn(A3654,E3654)</f>
        <v>0.54298282222126282</v>
      </c>
      <c r="W3654" s="2">
        <f>[1]!s_pq_amount(A3654,"20260101","",100000000)</f>
        <v>87.687354099999993</v>
      </c>
      <c r="X3654" s="2">
        <f>[1]!s_pq_avgamount(A3654,"20260101","",100000000)</f>
        <v>0.79715776454545451</v>
      </c>
      <c r="Y3654" s="17">
        <f>[1]!s_ipo_dilutedpe(A3654)</f>
        <v>16</v>
      </c>
      <c r="Z3654" s="12">
        <f>[1]!s_ipo_collection_total(A3654,100000000)</f>
        <v>2.3759999999999999</v>
      </c>
      <c r="AA3654" s="2">
        <f>[1]!s_val_pe_ttm(A3654,E3654)</f>
        <v>12.152105331420898</v>
      </c>
      <c r="AB3654" s="5">
        <f>[1]!s_info_zjtxornot1(A3654,"")</f>
        <v>0</v>
      </c>
      <c r="AC3654" s="22" t="str">
        <f>[1]!s_info_nature1(A3654,"")</f>
        <v>地方国有企业</v>
      </c>
      <c r="AD3654" s="6" t="str">
        <f>[1]!s_info_city(A3654)</f>
        <v>厦门市</v>
      </c>
      <c r="AE3654" s="6" t="str">
        <f>[1]!s_info_province(A3654)</f>
        <v>福建省</v>
      </c>
      <c r="AF3654">
        <v>118.11022</v>
      </c>
      <c r="AG3654">
        <v>24.490473999999999</v>
      </c>
    </row>
    <row r="3655" spans="1:33" x14ac:dyDescent="0.3">
      <c r="A3655" s="12" t="s">
        <v>7736</v>
      </c>
      <c r="B3655" s="12" t="s">
        <v>7737</v>
      </c>
      <c r="C3655" s="16" t="str">
        <f>[1]!s_info_mkt(A3655)</f>
        <v>主板</v>
      </c>
      <c r="D3655" s="16" t="str">
        <f>[1]!s_ipo_listeddate(A3655)</f>
        <v>1996-07-02</v>
      </c>
      <c r="E3655" s="16" t="str">
        <f>[1]!lastradeday_s("000002","")</f>
        <v>2026-06-22</v>
      </c>
      <c r="F3655" s="16" t="str">
        <f>[1]!s_info_industry_csrc2023(A3655,"",3)</f>
        <v>零售业</v>
      </c>
      <c r="G3655" s="16" t="str">
        <f>[1]!s_info_industry_csrc2023(A3655,"",1)</f>
        <v>批发和零售业</v>
      </c>
      <c r="H3655" s="16">
        <f>[1]!s_is(A3655,83,"FY","YTD","20251231",1,"",100000000)</f>
        <v>146.98153983290001</v>
      </c>
      <c r="I3655" s="16">
        <f>[1]!s_is(A3655,83,"FY","YTD","20241231",1,"",100000000)</f>
        <v>171.38851234180001</v>
      </c>
      <c r="J3655" s="16">
        <f t="shared" si="171"/>
        <v>-0.14240728375204748</v>
      </c>
      <c r="K3655" s="16">
        <f>[1]!s_is(A3655,61,"FY","YTD","20251231",1,"",100000000)</f>
        <v>10.454494352100001</v>
      </c>
      <c r="L3655" s="16">
        <f>[1]!s_is(A3655,61,"FY","YTD","20241231",1,"",100000000)</f>
        <v>13.1464020621</v>
      </c>
      <c r="M3655" s="16">
        <f t="shared" si="172"/>
        <v>-0.20476383555623542</v>
      </c>
      <c r="N3655" s="16">
        <f>[1]!s_fa_roe(A3655,"20251231")</f>
        <v>13.6478</v>
      </c>
      <c r="O3655" s="16">
        <f>[1]!s_stmnote_rdexp(A3655,"20251231",1,10000)</f>
        <v>1208.7023859999999</v>
      </c>
      <c r="P3655" s="20">
        <f t="shared" si="173"/>
        <v>8.2234979125551857E-4</v>
      </c>
      <c r="Q3655" s="16">
        <f>[1]!s_margin_tradingbalance(A3655,"",10000)</f>
        <v>19045.491099999999</v>
      </c>
      <c r="R3655" s="16">
        <f>[1]!s_margin_seclendingbalance(A3655,"",10000)</f>
        <v>299.90280000000001</v>
      </c>
      <c r="S3655" s="17">
        <f>[1]!s_val_ev(A3655,"",100000000)</f>
        <v>85.359806322599994</v>
      </c>
      <c r="T3655" s="17">
        <f>[1]!share_freesharesmv(A3655,"",100000000)</f>
        <v>35.550536533799999</v>
      </c>
      <c r="U3655" s="17">
        <f>[1]!s_dq_amount_btin(A3655,E3655,100000000)</f>
        <v>0.74449763000000002</v>
      </c>
      <c r="V3655" s="17">
        <f>[1]!s_dq_turn(A3655,E3655)</f>
        <v>2.0079192096725254</v>
      </c>
      <c r="W3655" s="2">
        <f>[1]!s_pq_amount(A3655,"20260101","",100000000)</f>
        <v>135.32190385999999</v>
      </c>
      <c r="X3655" s="2">
        <f>[1]!s_pq_avgamount(A3655,"20260101","",100000000)</f>
        <v>1.230199126</v>
      </c>
      <c r="Y3655" s="17">
        <f>[1]!s_ipo_dilutedpe(A3655)</f>
        <v>0</v>
      </c>
      <c r="Z3655" s="12">
        <f>[1]!s_ipo_collection_total(A3655,100000000)</f>
        <v>1.17</v>
      </c>
      <c r="AA3655" s="2">
        <f>[1]!s_val_pe_ttm(A3655,E3655)</f>
        <v>10.050256729125977</v>
      </c>
      <c r="AB3655" s="5">
        <f>[1]!s_info_zjtxornot1(A3655,"")</f>
        <v>0</v>
      </c>
      <c r="AC3655" s="22" t="str">
        <f>[1]!s_info_nature1(A3655,"")</f>
        <v>公众企业</v>
      </c>
      <c r="AD3655" s="6" t="str">
        <f>[1]!s_info_city(A3655)</f>
        <v>重庆市</v>
      </c>
      <c r="AE3655" s="6" t="str">
        <f>[1]!s_info_province(A3655)</f>
        <v>重庆</v>
      </c>
      <c r="AF3655">
        <v>106.50496200000001</v>
      </c>
      <c r="AG3655">
        <v>29.533155000000001</v>
      </c>
    </row>
    <row r="3656" spans="1:33" x14ac:dyDescent="0.3">
      <c r="A3656" s="12" t="s">
        <v>7738</v>
      </c>
      <c r="B3656" s="12" t="s">
        <v>7739</v>
      </c>
      <c r="C3656" s="16" t="str">
        <f>[1]!s_info_mkt(A3656)</f>
        <v>主板</v>
      </c>
      <c r="D3656" s="16" t="str">
        <f>[1]!s_ipo_listeddate(A3656)</f>
        <v>1993-07-28</v>
      </c>
      <c r="E3656" s="16" t="str">
        <f>[1]!lastradeday_s("000002","")</f>
        <v>2026-06-22</v>
      </c>
      <c r="F3656" s="16" t="str">
        <f>[1]!s_info_industry_csrc2023(A3656,"",3)</f>
        <v>非金属矿物制品业</v>
      </c>
      <c r="G3656" s="16" t="str">
        <f>[1]!s_info_industry_csrc2023(A3656,"",1)</f>
        <v>制造业</v>
      </c>
      <c r="H3656" s="16">
        <f>[1]!s_is(A3656,83,"FY","YTD","20251231",1,"",100000000)</f>
        <v>25.676040996599998</v>
      </c>
      <c r="I3656" s="16">
        <f>[1]!s_is(A3656,83,"FY","YTD","20241231",1,"",100000000)</f>
        <v>28.764766029499999</v>
      </c>
      <c r="J3656" s="16">
        <f t="shared" si="171"/>
        <v>-0.10737876434427895</v>
      </c>
      <c r="K3656" s="16">
        <f>[1]!s_is(A3656,61,"FY","YTD","20251231",1,"",100000000)</f>
        <v>4.1189632617000003</v>
      </c>
      <c r="L3656" s="16">
        <f>[1]!s_is(A3656,61,"FY","YTD","20241231",1,"",100000000)</f>
        <v>1.0798813970999999</v>
      </c>
      <c r="M3656" s="16">
        <f t="shared" si="172"/>
        <v>2.814273745951541</v>
      </c>
      <c r="N3656" s="16">
        <f>[1]!s_fa_roe(A3656,"20251231")</f>
        <v>7.7046000000000001</v>
      </c>
      <c r="O3656" s="16">
        <f>[1]!s_stmnote_rdexp(A3656,"20251231",1,10000)</f>
        <v>9672.3799999999992</v>
      </c>
      <c r="P3656" s="20">
        <f t="shared" si="173"/>
        <v>3.7670838745275444E-2</v>
      </c>
      <c r="Q3656" s="16">
        <f>[1]!s_margin_tradingbalance(A3656,"",10000)</f>
        <v>24286.193500000001</v>
      </c>
      <c r="R3656" s="16">
        <f>[1]!s_margin_seclendingbalance(A3656,"",10000)</f>
        <v>14.626799999999999</v>
      </c>
      <c r="S3656" s="17">
        <f>[1]!s_val_ev(A3656,"",100000000)</f>
        <v>29.357232233400001</v>
      </c>
      <c r="T3656" s="17">
        <f>[1]!share_freesharesmv(A3656,"",100000000)</f>
        <v>24.616502937000003</v>
      </c>
      <c r="U3656" s="17">
        <f>[1]!s_dq_amount_btin(A3656,E3656,100000000)</f>
        <v>0.59398918000000001</v>
      </c>
      <c r="V3656" s="17">
        <f>[1]!s_dq_turn(A3656,E3656)</f>
        <v>2.0618863532078135</v>
      </c>
      <c r="W3656" s="2">
        <f>[1]!s_pq_amount(A3656,"20260101","",100000000)</f>
        <v>86.37530581</v>
      </c>
      <c r="X3656" s="2">
        <f>[1]!s_pq_avgamount(A3656,"20260101","",100000000)</f>
        <v>0.78523005281818181</v>
      </c>
      <c r="Y3656" s="17">
        <f>[1]!s_ipo_dilutedpe(A3656)</f>
        <v>0</v>
      </c>
      <c r="Z3656" s="12">
        <f>[1]!s_ipo_collection_total(A3656,100000000)</f>
        <v>0.14499999999999999</v>
      </c>
      <c r="AA3656" s="2">
        <f>[1]!s_val_pe_ttm(A3656,E3656)</f>
        <v>-15.557747840881348</v>
      </c>
      <c r="AB3656" s="5">
        <f>[1]!s_info_zjtxornot1(A3656,"")</f>
        <v>1</v>
      </c>
      <c r="AC3656" s="22" t="str">
        <f>[1]!s_info_nature1(A3656,"")</f>
        <v>地方国有企业</v>
      </c>
      <c r="AD3656" s="6" t="str">
        <f>[1]!s_info_city(A3656)</f>
        <v>金华市</v>
      </c>
      <c r="AE3656" s="6" t="str">
        <f>[1]!s_info_province(A3656)</f>
        <v>浙江省</v>
      </c>
      <c r="AF3656">
        <v>119.649506</v>
      </c>
      <c r="AG3656">
        <v>29.089524000000001</v>
      </c>
    </row>
    <row r="3657" spans="1:33" x14ac:dyDescent="0.3">
      <c r="A3657" s="12" t="s">
        <v>7740</v>
      </c>
      <c r="B3657" s="12" t="s">
        <v>7741</v>
      </c>
      <c r="C3657" s="16" t="str">
        <f>[1]!s_info_mkt(A3657)</f>
        <v>主板</v>
      </c>
      <c r="D3657" s="16" t="str">
        <f>[1]!s_ipo_listeddate(A3657)</f>
        <v>2021-05-18</v>
      </c>
      <c r="E3657" s="16" t="str">
        <f>[1]!lastradeday_s("000002","")</f>
        <v>2026-06-22</v>
      </c>
      <c r="F3657" s="16" t="str">
        <f>[1]!s_info_industry_csrc2023(A3657,"",3)</f>
        <v>食品制造业</v>
      </c>
      <c r="G3657" s="16" t="str">
        <f>[1]!s_info_industry_csrc2023(A3657,"",1)</f>
        <v>制造业</v>
      </c>
      <c r="H3657" s="16">
        <f>[1]!s_is(A3657,83,"FY","YTD","20251231",1,"",100000000)</f>
        <v>30.647549249299999</v>
      </c>
      <c r="I3657" s="16">
        <f>[1]!s_is(A3657,83,"FY","YTD","20241231",1,"",100000000)</f>
        <v>31.593444866999999</v>
      </c>
      <c r="J3657" s="16">
        <f t="shared" si="171"/>
        <v>-2.9939616324904383E-2</v>
      </c>
      <c r="K3657" s="16">
        <f>[1]!s_is(A3657,61,"FY","YTD","20251231",1,"",100000000)</f>
        <v>0.40668290189999995</v>
      </c>
      <c r="L3657" s="16">
        <f>[1]!s_is(A3657,61,"FY","YTD","20241231",1,"",100000000)</f>
        <v>2.0139427413000002</v>
      </c>
      <c r="M3657" s="16">
        <f t="shared" si="172"/>
        <v>-0.79806630369367593</v>
      </c>
      <c r="N3657" s="16">
        <f>[1]!s_fa_roe(A3657,"20251231")</f>
        <v>1.1838</v>
      </c>
      <c r="O3657" s="16">
        <f>[1]!s_stmnote_rdexp(A3657,"20251231",1,10000)</f>
        <v>11038.105019000001</v>
      </c>
      <c r="P3657" s="20">
        <f t="shared" si="173"/>
        <v>3.6016273044253658E-2</v>
      </c>
      <c r="Q3657" s="16">
        <f>[1]!s_margin_tradingbalance(A3657,"",10000)</f>
        <v>0</v>
      </c>
      <c r="R3657" s="16">
        <f>[1]!s_margin_seclendingbalance(A3657,"",10000)</f>
        <v>0</v>
      </c>
      <c r="S3657" s="17">
        <f>[1]!s_val_ev(A3657,"",100000000)</f>
        <v>53.333330431199997</v>
      </c>
      <c r="T3657" s="17">
        <f>[1]!share_freesharesmv(A3657,"",100000000)</f>
        <v>8.5387109987999992</v>
      </c>
      <c r="U3657" s="17">
        <f>[1]!s_dq_amount_btin(A3657,E3657,100000000)</f>
        <v>0.17085079</v>
      </c>
      <c r="V3657" s="17">
        <f>[1]!s_dq_turn(A3657,E3657)</f>
        <v>0.32510546969061416</v>
      </c>
      <c r="W3657" s="2">
        <f>[1]!s_pq_amount(A3657,"20260101","",100000000)</f>
        <v>34.690977060000002</v>
      </c>
      <c r="X3657" s="2">
        <f>[1]!s_pq_avgamount(A3657,"20260101","",100000000)</f>
        <v>0.31537251872727273</v>
      </c>
      <c r="Y3657" s="17">
        <f>[1]!s_ipo_dilutedpe(A3657)</f>
        <v>22.99</v>
      </c>
      <c r="Z3657" s="12">
        <f>[1]!s_ipo_collection_total(A3657,100000000)</f>
        <v>10.7872941576</v>
      </c>
      <c r="AA3657" s="2">
        <f>[1]!s_val_pe_ttm(A3657,E3657)</f>
        <v>362.19866943359375</v>
      </c>
      <c r="AB3657" s="5">
        <f>[1]!s_info_zjtxornot1(A3657,"")</f>
        <v>0</v>
      </c>
      <c r="AC3657" s="22" t="str">
        <f>[1]!s_info_nature1(A3657,"")</f>
        <v>外资企业</v>
      </c>
      <c r="AD3657" s="6" t="str">
        <f>[1]!s_info_city(A3657)</f>
        <v>上海市</v>
      </c>
      <c r="AE3657" s="6" t="str">
        <f>[1]!s_info_province(A3657)</f>
        <v>上海</v>
      </c>
      <c r="AF3657">
        <v>121.472644</v>
      </c>
      <c r="AG3657">
        <v>31.231705999999999</v>
      </c>
    </row>
    <row r="3658" spans="1:33" x14ac:dyDescent="0.3">
      <c r="A3658" s="12" t="s">
        <v>7742</v>
      </c>
      <c r="B3658" s="12" t="s">
        <v>7743</v>
      </c>
      <c r="C3658" s="16" t="str">
        <f>[1]!s_info_mkt(A3658)</f>
        <v>主板</v>
      </c>
      <c r="D3658" s="16" t="str">
        <f>[1]!s_ipo_listeddate(A3658)</f>
        <v>1993-11-30</v>
      </c>
      <c r="E3658" s="16" t="str">
        <f>[1]!lastradeday_s("000002","")</f>
        <v>2026-06-22</v>
      </c>
      <c r="F3658" s="16" t="str">
        <f>[1]!s_info_industry_csrc2023(A3658,"",3)</f>
        <v>计算机、通信和其他电子设备制造业</v>
      </c>
      <c r="G3658" s="16" t="str">
        <f>[1]!s_info_industry_csrc2023(A3658,"",1)</f>
        <v>制造业</v>
      </c>
      <c r="H3658" s="16">
        <f>[1]!s_is(A3658,83,"FY","YTD","20251231",1,"",100000000)</f>
        <v>25.009169615400001</v>
      </c>
      <c r="I3658" s="16">
        <f>[1]!s_is(A3658,83,"FY","YTD","20241231",1,"",100000000)</f>
        <v>18.688644730499998</v>
      </c>
      <c r="J3658" s="16">
        <f t="shared" si="171"/>
        <v>0.33820135039459887</v>
      </c>
      <c r="K3658" s="16">
        <f>[1]!s_is(A3658,61,"FY","YTD","20251231",1,"",100000000)</f>
        <v>-13.086326608</v>
      </c>
      <c r="L3658" s="16">
        <f>[1]!s_is(A3658,61,"FY","YTD","20241231",1,"",100000000)</f>
        <v>-16.727294621400002</v>
      </c>
      <c r="M3658" s="16">
        <f t="shared" si="172"/>
        <v>0.21766628111768552</v>
      </c>
      <c r="N3658" s="16">
        <f>[1]!s_fa_roe(A3658,"20251231")</f>
        <v>-28.854299999999999</v>
      </c>
      <c r="O3658" s="16">
        <f>[1]!s_stmnote_rdexp(A3658,"20251231",1,10000)</f>
        <v>35417.610488999999</v>
      </c>
      <c r="P3658" s="20">
        <f t="shared" si="173"/>
        <v>0.1416184984694204</v>
      </c>
      <c r="Q3658" s="16">
        <f>[1]!s_margin_tradingbalance(A3658,"",10000)</f>
        <v>121587.06</v>
      </c>
      <c r="R3658" s="16">
        <f>[1]!s_margin_seclendingbalance(A3658,"",10000)</f>
        <v>290.6728</v>
      </c>
      <c r="S3658" s="17">
        <f>[1]!s_val_ev(A3658,"",100000000)</f>
        <v>314.25886168540001</v>
      </c>
      <c r="T3658" s="17">
        <f>[1]!share_freesharesmv(A3658,"",100000000)</f>
        <v>248.6726316148</v>
      </c>
      <c r="U3658" s="17">
        <f>[1]!s_dq_amount_btin(A3658,E3658,100000000)</f>
        <v>20.165511970000001</v>
      </c>
      <c r="V3658" s="17">
        <f>[1]!s_dq_turn(A3658,E3658)</f>
        <v>6.5856984406390051</v>
      </c>
      <c r="W3658" s="2">
        <f>[1]!s_pq_amount(A3658,"20260101","",100000000)</f>
        <v>6944.2797227800002</v>
      </c>
      <c r="X3658" s="2">
        <f>[1]!s_pq_avgamount(A3658,"20260101","",100000000)</f>
        <v>63.129815661636364</v>
      </c>
      <c r="Y3658" s="17">
        <f>[1]!s_ipo_dilutedpe(A3658)</f>
        <v>0</v>
      </c>
      <c r="Z3658" s="12">
        <f>[1]!s_ipo_collection_total(A3658,100000000)</f>
        <v>0.52359999999999995</v>
      </c>
      <c r="AA3658" s="2">
        <f>[1]!s_val_pe_ttm(A3658,E3658)</f>
        <v>-25.389959335327148</v>
      </c>
      <c r="AB3658" s="5">
        <f>[1]!s_info_zjtxornot1(A3658,"")</f>
        <v>1</v>
      </c>
      <c r="AC3658" s="22" t="str">
        <f>[1]!s_info_nature1(A3658,"")</f>
        <v>中央国有企业</v>
      </c>
      <c r="AD3658" s="6" t="str">
        <f>[1]!s_info_city(A3658)</f>
        <v>福州市</v>
      </c>
      <c r="AE3658" s="6" t="str">
        <f>[1]!s_info_province(A3658)</f>
        <v>福建省</v>
      </c>
      <c r="AF3658">
        <v>119.30623900000001</v>
      </c>
      <c r="AG3658">
        <v>26.075302000000001</v>
      </c>
    </row>
    <row r="3659" spans="1:33" x14ac:dyDescent="0.3">
      <c r="A3659" s="12" t="s">
        <v>7744</v>
      </c>
      <c r="B3659" s="12" t="s">
        <v>7745</v>
      </c>
      <c r="C3659" s="16" t="str">
        <f>[1]!s_info_mkt(A3659)</f>
        <v>创业板</v>
      </c>
      <c r="D3659" s="16" t="str">
        <f>[1]!s_ipo_listeddate(A3659)</f>
        <v>2016-09-28</v>
      </c>
      <c r="E3659" s="16" t="str">
        <f>[1]!lastradeday_s("000002","")</f>
        <v>2026-06-22</v>
      </c>
      <c r="F3659" s="16" t="str">
        <f>[1]!s_info_industry_csrc2023(A3659,"",3)</f>
        <v>专用设备制造业</v>
      </c>
      <c r="G3659" s="16" t="str">
        <f>[1]!s_info_industry_csrc2023(A3659,"",1)</f>
        <v>制造业</v>
      </c>
      <c r="H3659" s="16">
        <f>[1]!s_is(A3659,83,"FY","YTD","20251231",1,"",100000000)</f>
        <v>11.7097182532</v>
      </c>
      <c r="I3659" s="16">
        <f>[1]!s_is(A3659,83,"FY","YTD","20241231",1,"",100000000)</f>
        <v>13.957741903800001</v>
      </c>
      <c r="J3659" s="16">
        <f t="shared" si="171"/>
        <v>-0.16105926489355527</v>
      </c>
      <c r="K3659" s="16">
        <f>[1]!s_is(A3659,61,"FY","YTD","20251231",1,"",100000000)</f>
        <v>1.1114764222</v>
      </c>
      <c r="L3659" s="16">
        <f>[1]!s_is(A3659,61,"FY","YTD","20241231",1,"",100000000)</f>
        <v>2.4300498497</v>
      </c>
      <c r="M3659" s="16">
        <f t="shared" si="172"/>
        <v>-0.54261167838296964</v>
      </c>
      <c r="N3659" s="16">
        <f>[1]!s_fa_roe(A3659,"20251231")</f>
        <v>5.4359000000000002</v>
      </c>
      <c r="O3659" s="16">
        <f>[1]!s_stmnote_rdexp(A3659,"20251231",1,10000)</f>
        <v>11256.271279000001</v>
      </c>
      <c r="P3659" s="20">
        <f t="shared" si="173"/>
        <v>9.6127601327418072E-2</v>
      </c>
      <c r="Q3659" s="16">
        <f>[1]!s_margin_tradingbalance(A3659,"",10000)</f>
        <v>0</v>
      </c>
      <c r="R3659" s="16">
        <f>[1]!s_margin_seclendingbalance(A3659,"",10000)</f>
        <v>0</v>
      </c>
      <c r="S3659" s="17">
        <f>[1]!s_val_ev(A3659,"",100000000)</f>
        <v>71.180076108799994</v>
      </c>
      <c r="T3659" s="17">
        <f>[1]!share_freesharesmv(A3659,"",100000000)</f>
        <v>37.968224434200003</v>
      </c>
      <c r="U3659" s="17">
        <f>[1]!s_dq_amount_btin(A3659,E3659,100000000)</f>
        <v>8.1646376099999998</v>
      </c>
      <c r="V3659" s="17">
        <f>[1]!s_dq_turn(A3659,E3659)</f>
        <v>17.468893479186647</v>
      </c>
      <c r="W3659" s="2">
        <f>[1]!s_pq_amount(A3659,"20260101","",100000000)</f>
        <v>394.21136479</v>
      </c>
      <c r="X3659" s="2">
        <f>[1]!s_pq_avgamount(A3659,"20260101","",100000000)</f>
        <v>3.5837396799090908</v>
      </c>
      <c r="Y3659" s="17">
        <f>[1]!s_ipo_dilutedpe(A3659)</f>
        <v>22.98</v>
      </c>
      <c r="Z3659" s="12">
        <f>[1]!s_ipo_collection_total(A3659,100000000)</f>
        <v>2.4070499999999999</v>
      </c>
      <c r="AA3659" s="2">
        <f>[1]!s_val_pe_ttm(A3659,E3659)</f>
        <v>74.511749267578125</v>
      </c>
      <c r="AB3659" s="5">
        <f>[1]!s_info_zjtxornot1(A3659,"")</f>
        <v>1</v>
      </c>
      <c r="AC3659" s="22" t="str">
        <f>[1]!s_info_nature1(A3659,"")</f>
        <v>民营企业</v>
      </c>
      <c r="AD3659" s="6" t="str">
        <f>[1]!s_info_city(A3659)</f>
        <v>深圳市</v>
      </c>
      <c r="AE3659" s="6" t="str">
        <f>[1]!s_info_province(A3659)</f>
        <v>广东省</v>
      </c>
      <c r="AF3659">
        <v>114.085947</v>
      </c>
      <c r="AG3659">
        <v>22.547000000000001</v>
      </c>
    </row>
    <row r="3660" spans="1:33" x14ac:dyDescent="0.3">
      <c r="A3660" s="12" t="s">
        <v>7746</v>
      </c>
      <c r="B3660" s="12" t="s">
        <v>7747</v>
      </c>
      <c r="C3660" s="16" t="str">
        <f>[1]!s_info_mkt(A3660)</f>
        <v>主板</v>
      </c>
      <c r="D3660" s="16" t="str">
        <f>[1]!s_ipo_listeddate(A3660)</f>
        <v>1999-08-24</v>
      </c>
      <c r="E3660" s="16" t="str">
        <f>[1]!lastradeday_s("000002","")</f>
        <v>2026-06-22</v>
      </c>
      <c r="F3660" s="16" t="str">
        <f>[1]!s_info_industry_csrc2023(A3660,"",3)</f>
        <v>橡胶和塑料制品业</v>
      </c>
      <c r="G3660" s="16" t="str">
        <f>[1]!s_info_industry_csrc2023(A3660,"",1)</f>
        <v>制造业</v>
      </c>
      <c r="H3660" s="16">
        <f>[1]!s_is(A3660,83,"FY","YTD","20251231",1,"",100000000)</f>
        <v>96.040688142099995</v>
      </c>
      <c r="I3660" s="16">
        <f>[1]!s_is(A3660,83,"FY","YTD","20241231",1,"",100000000)</f>
        <v>106.3694906453</v>
      </c>
      <c r="J3660" s="16">
        <f t="shared" si="171"/>
        <v>-9.7103055025829388E-2</v>
      </c>
      <c r="K3660" s="16">
        <f>[1]!s_is(A3660,61,"FY","YTD","20251231",1,"",100000000)</f>
        <v>10.3728225054</v>
      </c>
      <c r="L3660" s="16">
        <f>[1]!s_is(A3660,61,"FY","YTD","20241231",1,"",100000000)</f>
        <v>8.0881350106000003</v>
      </c>
      <c r="M3660" s="16">
        <f t="shared" si="172"/>
        <v>0.28247395620940746</v>
      </c>
      <c r="N3660" s="16">
        <f>[1]!s_fa_roe(A3660,"20251231")</f>
        <v>16.151299999999999</v>
      </c>
      <c r="O3660" s="16">
        <f>[1]!s_stmnote_rdexp(A3660,"20251231",1,10000)</f>
        <v>34390.980938000001</v>
      </c>
      <c r="P3660" s="20">
        <f t="shared" si="173"/>
        <v>3.5808761477339433E-2</v>
      </c>
      <c r="Q3660" s="16">
        <f>[1]!s_margin_tradingbalance(A3660,"",10000)</f>
        <v>46791.305500000002</v>
      </c>
      <c r="R3660" s="16">
        <f>[1]!s_margin_seclendingbalance(A3660,"",10000)</f>
        <v>293.10079999999999</v>
      </c>
      <c r="S3660" s="17">
        <f>[1]!s_val_ev(A3660,"",100000000)</f>
        <v>99.649565580600012</v>
      </c>
      <c r="T3660" s="17">
        <f>[1]!share_freesharesmv(A3660,"",100000000)</f>
        <v>73.027414697400005</v>
      </c>
      <c r="U3660" s="17">
        <f>[1]!s_dq_amount_btin(A3660,E3660,100000000)</f>
        <v>1.18620287</v>
      </c>
      <c r="V3660" s="17">
        <f>[1]!s_dq_turn(A3660,E3660)</f>
        <v>1.209985857012845</v>
      </c>
      <c r="W3660" s="2">
        <f>[1]!s_pq_amount(A3660,"20260101","",100000000)</f>
        <v>175.42069085</v>
      </c>
      <c r="X3660" s="2">
        <f>[1]!s_pq_avgamount(A3660,"20260101","",100000000)</f>
        <v>1.5947335531818181</v>
      </c>
      <c r="Y3660" s="17">
        <f>[1]!s_ipo_dilutedpe(A3660)</f>
        <v>0</v>
      </c>
      <c r="Z3660" s="12">
        <f>[1]!s_ipo_collection_total(A3660,100000000)</f>
        <v>6.6639999999999997</v>
      </c>
      <c r="AA3660" s="2">
        <f>[1]!s_val_pe_ttm(A3660,E3660)</f>
        <v>9.1724605560302734</v>
      </c>
      <c r="AB3660" s="5">
        <f>[1]!s_info_zjtxornot1(A3660,"")</f>
        <v>1</v>
      </c>
      <c r="AC3660" s="22" t="str">
        <f>[1]!s_info_nature1(A3660,"")</f>
        <v>民营企业</v>
      </c>
      <c r="AD3660" s="6" t="str">
        <f>[1]!s_info_city(A3660)</f>
        <v>上海市</v>
      </c>
      <c r="AE3660" s="6" t="str">
        <f>[1]!s_info_province(A3660)</f>
        <v>上海</v>
      </c>
      <c r="AF3660">
        <v>121.472644</v>
      </c>
      <c r="AG3660">
        <v>31.231705999999999</v>
      </c>
    </row>
    <row r="3661" spans="1:33" x14ac:dyDescent="0.3">
      <c r="A3661" s="12" t="s">
        <v>7748</v>
      </c>
      <c r="B3661" s="12" t="s">
        <v>7749</v>
      </c>
      <c r="C3661" s="16" t="str">
        <f>[1]!s_info_mkt(A3661)</f>
        <v>主板</v>
      </c>
      <c r="D3661" s="16" t="str">
        <f>[1]!s_ipo_listeddate(A3661)</f>
        <v>1998-06-23</v>
      </c>
      <c r="E3661" s="16" t="str">
        <f>[1]!lastradeday_s("000002","")</f>
        <v>2026-06-22</v>
      </c>
      <c r="F3661" s="16" t="str">
        <f>[1]!s_info_industry_csrc2023(A3661,"",3)</f>
        <v>土木工程建筑业</v>
      </c>
      <c r="G3661" s="16" t="str">
        <f>[1]!s_info_industry_csrc2023(A3661,"",1)</f>
        <v>建筑业</v>
      </c>
      <c r="H3661" s="16">
        <f>[1]!s_is(A3661,83,"FY","YTD","20251231",1,"",100000000)</f>
        <v>2059.9661143685003</v>
      </c>
      <c r="I3661" s="16">
        <f>[1]!s_is(A3661,83,"FY","YTD","20241231",1,"",100000000)</f>
        <v>3002.1678775446003</v>
      </c>
      <c r="J3661" s="16">
        <f t="shared" si="171"/>
        <v>-0.31384046515969777</v>
      </c>
      <c r="K3661" s="16">
        <f>[1]!s_is(A3661,61,"FY","YTD","20251231",1,"",100000000)</f>
        <v>12.371394560299999</v>
      </c>
      <c r="L3661" s="16">
        <f>[1]!s_is(A3661,61,"FY","YTD","20241231",1,"",100000000)</f>
        <v>21.6769191046</v>
      </c>
      <c r="M3661" s="16">
        <f t="shared" si="172"/>
        <v>-0.42928261619638103</v>
      </c>
      <c r="N3661" s="16">
        <f>[1]!s_fa_roe(A3661,"20251231")</f>
        <v>2.5632000000000001</v>
      </c>
      <c r="O3661" s="16">
        <f>[1]!s_stmnote_rdexp(A3661,"20251231",1,10000)</f>
        <v>784065.51076400001</v>
      </c>
      <c r="P3661" s="20">
        <f t="shared" si="173"/>
        <v>3.8062058656938721E-2</v>
      </c>
      <c r="Q3661" s="16">
        <f>[1]!s_margin_tradingbalance(A3661,"",10000)</f>
        <v>81478.111799999999</v>
      </c>
      <c r="R3661" s="16">
        <f>[1]!s_margin_seclendingbalance(A3661,"",10000)</f>
        <v>485.49619999999999</v>
      </c>
      <c r="S3661" s="17">
        <f>[1]!s_val_ev(A3661,"",100000000)</f>
        <v>211.48536590719996</v>
      </c>
      <c r="T3661" s="17">
        <f>[1]!share_freesharesmv(A3661,"",100000000)</f>
        <v>116.99649693619999</v>
      </c>
      <c r="U3661" s="17">
        <f>[1]!s_dq_amount_btin(A3661,E3661,100000000)</f>
        <v>3.76517072</v>
      </c>
      <c r="V3661" s="17">
        <f>[1]!s_dq_turn(A3661,E3661)</f>
        <v>1.8085201974108727</v>
      </c>
      <c r="W3661" s="2">
        <f>[1]!s_pq_amount(A3661,"20260101","",100000000)</f>
        <v>707.83448618</v>
      </c>
      <c r="X3661" s="2">
        <f>[1]!s_pq_avgamount(A3661,"20260101","",100000000)</f>
        <v>6.4348589652727268</v>
      </c>
      <c r="Y3661" s="17">
        <f>[1]!s_ipo_dilutedpe(A3661)</f>
        <v>0</v>
      </c>
      <c r="Z3661" s="12">
        <f>[1]!s_ipo_collection_total(A3661,100000000)</f>
        <v>10.005000000000001</v>
      </c>
      <c r="AA3661" s="2">
        <f>[1]!s_val_pe_ttm(A3661,E3661)</f>
        <v>14.919281959533691</v>
      </c>
      <c r="AB3661" s="5">
        <f>[1]!s_info_zjtxornot1(A3661,"")</f>
        <v>0</v>
      </c>
      <c r="AC3661" s="22" t="str">
        <f>[1]!s_info_nature1(A3661,"")</f>
        <v>地方国有企业</v>
      </c>
      <c r="AD3661" s="6" t="str">
        <f>[1]!s_info_city(A3661)</f>
        <v>上海市</v>
      </c>
      <c r="AE3661" s="6" t="str">
        <f>[1]!s_info_province(A3661)</f>
        <v>上海</v>
      </c>
      <c r="AF3661">
        <v>121.472644</v>
      </c>
      <c r="AG3661">
        <v>31.231705999999999</v>
      </c>
    </row>
    <row r="3662" spans="1:33" x14ac:dyDescent="0.3">
      <c r="A3662" s="12" t="s">
        <v>7750</v>
      </c>
      <c r="B3662" s="12" t="s">
        <v>7751</v>
      </c>
      <c r="C3662" s="16" t="str">
        <f>[1]!s_info_mkt(A3662)</f>
        <v>创业板</v>
      </c>
      <c r="D3662" s="16" t="str">
        <f>[1]!s_ipo_listeddate(A3662)</f>
        <v>2012-08-21</v>
      </c>
      <c r="E3662" s="16" t="str">
        <f>[1]!lastradeday_s("000002","")</f>
        <v>2026-06-22</v>
      </c>
      <c r="F3662" s="16" t="str">
        <f>[1]!s_info_industry_csrc2023(A3662,"",3)</f>
        <v>多式联运和运输代理业</v>
      </c>
      <c r="G3662" s="16" t="str">
        <f>[1]!s_info_industry_csrc2023(A3662,"",1)</f>
        <v>交通运输、仓储和邮政业</v>
      </c>
      <c r="H3662" s="16">
        <f>[1]!s_is(A3662,83,"FY","YTD","20251231",1,"",100000000)</f>
        <v>4.5976557200999997</v>
      </c>
      <c r="I3662" s="16">
        <f>[1]!s_is(A3662,83,"FY","YTD","20241231",1,"",100000000)</f>
        <v>3.3429945588000001</v>
      </c>
      <c r="J3662" s="16">
        <f t="shared" si="171"/>
        <v>0.37531056040676658</v>
      </c>
      <c r="K3662" s="16">
        <f>[1]!s_is(A3662,61,"FY","YTD","20251231",1,"",100000000)</f>
        <v>-0.36021841799999998</v>
      </c>
      <c r="L3662" s="16">
        <f>[1]!s_is(A3662,61,"FY","YTD","20241231",1,"",100000000)</f>
        <v>0.1714147962</v>
      </c>
      <c r="M3662" s="16">
        <f t="shared" si="172"/>
        <v>-3.101442967500375</v>
      </c>
      <c r="N3662" s="16">
        <f>[1]!s_fa_roe(A3662,"20251231")</f>
        <v>-3.9944999999999999</v>
      </c>
      <c r="O3662" s="16">
        <f>[1]!s_stmnote_rdexp(A3662,"20251231",1,10000)</f>
        <v>485.31518299999999</v>
      </c>
      <c r="P3662" s="20">
        <f t="shared" si="173"/>
        <v>1.0555709529930709E-2</v>
      </c>
      <c r="Q3662" s="16">
        <f>[1]!s_margin_tradingbalance(A3662,"",10000)</f>
        <v>0</v>
      </c>
      <c r="R3662" s="16">
        <f>[1]!s_margin_seclendingbalance(A3662,"",10000)</f>
        <v>0</v>
      </c>
      <c r="S3662" s="17">
        <f>[1]!s_val_ev(A3662,"",100000000)</f>
        <v>23.604515718000002</v>
      </c>
      <c r="T3662" s="17">
        <f>[1]!share_freesharesmv(A3662,"",100000000)</f>
        <v>18.980325798000003</v>
      </c>
      <c r="U3662" s="17">
        <f>[1]!s_dq_amount_btin(A3662,E3662,100000000)</f>
        <v>0.73589028000000001</v>
      </c>
      <c r="V3662" s="17">
        <f>[1]!s_dq_turn(A3662,E3662)</f>
        <v>3.8201047724413599</v>
      </c>
      <c r="W3662" s="2">
        <f>[1]!s_pq_amount(A3662,"20260101","",100000000)</f>
        <v>116.12753884</v>
      </c>
      <c r="X3662" s="2">
        <f>[1]!s_pq_avgamount(A3662,"20260101","",100000000)</f>
        <v>1.0557048985454547</v>
      </c>
      <c r="Y3662" s="17">
        <f>[1]!s_ipo_dilutedpe(A3662)</f>
        <v>23.75</v>
      </c>
      <c r="Z3662" s="12">
        <f>[1]!s_ipo_collection_total(A3662,100000000)</f>
        <v>2.0586500000000001</v>
      </c>
      <c r="AA3662" s="2">
        <f>[1]!s_val_pe_ttm(A3662,E3662)</f>
        <v>-62.224330902099609</v>
      </c>
      <c r="AB3662" s="5">
        <f>[1]!s_info_zjtxornot1(A3662,"")</f>
        <v>0</v>
      </c>
      <c r="AC3662" s="22" t="str">
        <f>[1]!s_info_nature1(A3662,"")</f>
        <v>民营企业</v>
      </c>
      <c r="AD3662" s="6" t="str">
        <f>[1]!s_info_city(A3662)</f>
        <v>深圳市</v>
      </c>
      <c r="AE3662" s="6" t="str">
        <f>[1]!s_info_province(A3662)</f>
        <v>广东省</v>
      </c>
      <c r="AF3662">
        <v>114.085947</v>
      </c>
      <c r="AG3662">
        <v>22.547000000000001</v>
      </c>
    </row>
    <row r="3663" spans="1:33" x14ac:dyDescent="0.3">
      <c r="A3663" s="12" t="s">
        <v>7752</v>
      </c>
      <c r="B3663" s="12" t="s">
        <v>7753</v>
      </c>
      <c r="C3663" s="16" t="str">
        <f>[1]!s_info_mkt(A3663)</f>
        <v>主板</v>
      </c>
      <c r="D3663" s="16" t="str">
        <f>[1]!s_ipo_listeddate(A3663)</f>
        <v>1993-03-26</v>
      </c>
      <c r="E3663" s="16" t="str">
        <f>[1]!lastradeday_s("000002","")</f>
        <v>2026-06-22</v>
      </c>
      <c r="F3663" s="16" t="str">
        <f>[1]!s_info_industry_csrc2023(A3663,"",3)</f>
        <v>房地产业</v>
      </c>
      <c r="G3663" s="16" t="str">
        <f>[1]!s_info_industry_csrc2023(A3663,"",1)</f>
        <v>房地产业</v>
      </c>
      <c r="H3663" s="16">
        <f>[1]!s_is(A3663,83,"FY","YTD","20251231",1,"",100000000)</f>
        <v>59.649112296700004</v>
      </c>
      <c r="I3663" s="16">
        <f>[1]!s_is(A3663,83,"FY","YTD","20241231",1,"",100000000)</f>
        <v>27.247862828300001</v>
      </c>
      <c r="J3663" s="16">
        <f t="shared" si="171"/>
        <v>1.1891299392019703</v>
      </c>
      <c r="K3663" s="16">
        <f>[1]!s_is(A3663,61,"FY","YTD","20251231",1,"",100000000)</f>
        <v>10.735134884600001</v>
      </c>
      <c r="L3663" s="16">
        <f>[1]!s_is(A3663,61,"FY","YTD","20241231",1,"",100000000)</f>
        <v>10.0195013886</v>
      </c>
      <c r="M3663" s="16">
        <f t="shared" si="172"/>
        <v>7.1424062759673335E-2</v>
      </c>
      <c r="N3663" s="16">
        <f>[1]!s_fa_roe(A3663,"20251231")</f>
        <v>7.2285000000000004</v>
      </c>
      <c r="O3663" s="16">
        <f>[1]!s_stmnote_rdexp(A3663,"20251231",1,10000)</f>
        <v>0</v>
      </c>
      <c r="P3663" s="20">
        <f t="shared" si="173"/>
        <v>0</v>
      </c>
      <c r="Q3663" s="16">
        <f>[1]!s_margin_tradingbalance(A3663,"",10000)</f>
        <v>18424.707299999998</v>
      </c>
      <c r="R3663" s="16">
        <f>[1]!s_margin_seclendingbalance(A3663,"",10000)</f>
        <v>217.95840000000001</v>
      </c>
      <c r="S3663" s="17">
        <f>[1]!s_val_ev(A3663,"",100000000)</f>
        <v>96.078460561408505</v>
      </c>
      <c r="T3663" s="17">
        <f>[1]!share_freesharesmv(A3663,"",100000000)</f>
        <v>28.5493657144</v>
      </c>
      <c r="U3663" s="17">
        <f>[1]!s_dq_amount_btin(A3663,E3663,100000000)</f>
        <v>0.39909958000000001</v>
      </c>
      <c r="V3663" s="17">
        <f>[1]!s_dq_turn(A3663,E3663)</f>
        <v>0.49096504364855675</v>
      </c>
      <c r="W3663" s="2">
        <f>[1]!s_pq_amount(A3663,"20260101","",100000000)</f>
        <v>89.542121530000003</v>
      </c>
      <c r="X3663" s="2">
        <f>[1]!s_pq_avgamount(A3663,"20260101","",100000000)</f>
        <v>0.81401928663636358</v>
      </c>
      <c r="Y3663" s="17">
        <f>[1]!s_ipo_dilutedpe(A3663)</f>
        <v>0</v>
      </c>
      <c r="Z3663" s="12">
        <f>[1]!s_ipo_collection_total(A3663,100000000)</f>
        <v>7.5</v>
      </c>
      <c r="AA3663" s="2">
        <f>[1]!s_val_pe_ttm(A3663,E3663)</f>
        <v>10.375584602355957</v>
      </c>
      <c r="AB3663" s="5">
        <f>[1]!s_info_zjtxornot1(A3663,"")</f>
        <v>0</v>
      </c>
      <c r="AC3663" s="22" t="str">
        <f>[1]!s_info_nature1(A3663,"")</f>
        <v>地方国有企业</v>
      </c>
      <c r="AD3663" s="6" t="str">
        <f>[1]!s_info_city(A3663)</f>
        <v>上海市</v>
      </c>
      <c r="AE3663" s="6" t="str">
        <f>[1]!s_info_province(A3663)</f>
        <v>上海</v>
      </c>
      <c r="AF3663">
        <v>121.472644</v>
      </c>
      <c r="AG3663">
        <v>31.231705999999999</v>
      </c>
    </row>
    <row r="3664" spans="1:33" x14ac:dyDescent="0.3">
      <c r="A3664" s="12" t="s">
        <v>7754</v>
      </c>
      <c r="B3664" s="12" t="s">
        <v>7755</v>
      </c>
      <c r="C3664" s="16" t="str">
        <f>[1]!s_info_mkt(A3664)</f>
        <v>主板</v>
      </c>
      <c r="D3664" s="16" t="str">
        <f>[1]!s_ipo_listeddate(A3664)</f>
        <v>2021-12-16</v>
      </c>
      <c r="E3664" s="16" t="str">
        <f>[1]!lastradeday_s("000002","")</f>
        <v>2026-06-22</v>
      </c>
      <c r="F3664" s="16" t="str">
        <f>[1]!s_info_industry_csrc2023(A3664,"",3)</f>
        <v>批发业</v>
      </c>
      <c r="G3664" s="16" t="str">
        <f>[1]!s_info_industry_csrc2023(A3664,"",1)</f>
        <v>批发和零售业</v>
      </c>
      <c r="H3664" s="16">
        <f>[1]!s_is(A3664,83,"FY","YTD","20251231",1,"",100000000)</f>
        <v>373.03629670079999</v>
      </c>
      <c r="I3664" s="16">
        <f>[1]!s_is(A3664,83,"FY","YTD","20241231",1,"",100000000)</f>
        <v>447.09303304699995</v>
      </c>
      <c r="J3664" s="16">
        <f t="shared" si="171"/>
        <v>-0.16564055100902197</v>
      </c>
      <c r="K3664" s="16">
        <f>[1]!s_is(A3664,61,"FY","YTD","20251231",1,"",100000000)</f>
        <v>6.3829039723000003</v>
      </c>
      <c r="L3664" s="16">
        <f>[1]!s_is(A3664,61,"FY","YTD","20241231",1,"",100000000)</f>
        <v>7.3861791021000007</v>
      </c>
      <c r="M3664" s="16">
        <f t="shared" si="172"/>
        <v>-0.13583141106269064</v>
      </c>
      <c r="N3664" s="16">
        <f>[1]!s_fa_roe(A3664,"20251231")</f>
        <v>11.2591</v>
      </c>
      <c r="O3664" s="16">
        <f>[1]!s_stmnote_rdexp(A3664,"20251231",1,10000)</f>
        <v>14330.332959000001</v>
      </c>
      <c r="P3664" s="20">
        <f t="shared" si="173"/>
        <v>3.8415385006070556E-3</v>
      </c>
      <c r="Q3664" s="16">
        <f>[1]!s_margin_tradingbalance(A3664,"",10000)</f>
        <v>0</v>
      </c>
      <c r="R3664" s="16">
        <f>[1]!s_margin_seclendingbalance(A3664,"",10000)</f>
        <v>0</v>
      </c>
      <c r="S3664" s="17">
        <f>[1]!s_val_ev(A3664,"",100000000)</f>
        <v>65.838624156000009</v>
      </c>
      <c r="T3664" s="17">
        <f>[1]!share_freesharesmv(A3664,"",100000000)</f>
        <v>19.057056758000002</v>
      </c>
      <c r="U3664" s="17">
        <f>[1]!s_dq_amount_btin(A3664,E3664,100000000)</f>
        <v>0.41195100000000001</v>
      </c>
      <c r="V3664" s="17">
        <f>[1]!s_dq_turn(A3664,E3664)</f>
        <v>0.63390498108087467</v>
      </c>
      <c r="W3664" s="2">
        <f>[1]!s_pq_amount(A3664,"20260101","",100000000)</f>
        <v>61.018965870000002</v>
      </c>
      <c r="X3664" s="2">
        <f>[1]!s_pq_avgamount(A3664,"20260101","",100000000)</f>
        <v>0.5547178715454546</v>
      </c>
      <c r="Y3664" s="17">
        <f>[1]!s_ipo_dilutedpe(A3664)</f>
        <v>17.7</v>
      </c>
      <c r="Z3664" s="12">
        <f>[1]!s_ipo_collection_total(A3664,100000000)</f>
        <v>15.48658356</v>
      </c>
      <c r="AA3664" s="2">
        <f>[1]!s_val_pe_ttm(A3664,E3664)</f>
        <v>10.029895782470703</v>
      </c>
      <c r="AB3664" s="5">
        <f>[1]!s_info_zjtxornot1(A3664,"")</f>
        <v>1</v>
      </c>
      <c r="AC3664" s="22" t="str">
        <f>[1]!s_info_nature1(A3664,"")</f>
        <v>地方国有企业</v>
      </c>
      <c r="AD3664" s="6" t="str">
        <f>[1]!s_info_city(A3664)</f>
        <v>杭州市</v>
      </c>
      <c r="AE3664" s="6" t="str">
        <f>[1]!s_info_province(A3664)</f>
        <v>浙江省</v>
      </c>
      <c r="AF3664">
        <v>120.153576</v>
      </c>
      <c r="AG3664">
        <v>30.287458999999998</v>
      </c>
    </row>
    <row r="3665" spans="1:33" x14ac:dyDescent="0.3">
      <c r="A3665" s="12" t="s">
        <v>7756</v>
      </c>
      <c r="B3665" s="12" t="s">
        <v>7757</v>
      </c>
      <c r="C3665" s="16" t="str">
        <f>[1]!s_info_mkt(A3665)</f>
        <v>主板</v>
      </c>
      <c r="D3665" s="16" t="str">
        <f>[1]!s_ipo_listeddate(A3665)</f>
        <v>2004-07-07</v>
      </c>
      <c r="E3665" s="16" t="str">
        <f>[1]!lastradeday_s("000002","")</f>
        <v>2026-06-22</v>
      </c>
      <c r="F3665" s="16" t="str">
        <f>[1]!s_info_industry_csrc2023(A3665,"",3)</f>
        <v>租赁业</v>
      </c>
      <c r="G3665" s="16" t="str">
        <f>[1]!s_info_industry_csrc2023(A3665,"",1)</f>
        <v>租赁和商务服务业</v>
      </c>
      <c r="H3665" s="16">
        <f>[1]!s_is(A3665,83,"FY","YTD","20251231",1,"",100000000)</f>
        <v>25.428621278400001</v>
      </c>
      <c r="I3665" s="16">
        <f>[1]!s_is(A3665,83,"FY","YTD","20241231",1,"",100000000)</f>
        <v>27.265662445</v>
      </c>
      <c r="J3665" s="16">
        <f t="shared" si="171"/>
        <v>-6.7375629339857745E-2</v>
      </c>
      <c r="K3665" s="16">
        <f>[1]!s_is(A3665,61,"FY","YTD","20251231",1,"",100000000)</f>
        <v>-21.969218282800004</v>
      </c>
      <c r="L3665" s="16">
        <f>[1]!s_is(A3665,61,"FY","YTD","20241231",1,"",100000000)</f>
        <v>-9.8844019832000001</v>
      </c>
      <c r="M3665" s="16">
        <f t="shared" si="172"/>
        <v>-1.2226148147495348</v>
      </c>
      <c r="N3665" s="16">
        <f>[1]!s_fa_roe(A3665,"20251231")</f>
        <v>-59.784799999999997</v>
      </c>
      <c r="O3665" s="16">
        <f>[1]!s_stmnote_rdexp(A3665,"20251231",1,10000)</f>
        <v>6614.6457810000002</v>
      </c>
      <c r="P3665" s="20">
        <f t="shared" si="173"/>
        <v>2.6012600953000634E-2</v>
      </c>
      <c r="Q3665" s="16">
        <f>[1]!s_margin_tradingbalance(A3665,"",10000)</f>
        <v>0</v>
      </c>
      <c r="R3665" s="16">
        <f>[1]!s_margin_seclendingbalance(A3665,"",10000)</f>
        <v>0</v>
      </c>
      <c r="S3665" s="17">
        <f>[1]!s_val_ev(A3665,"",100000000)</f>
        <v>50.156052607500001</v>
      </c>
      <c r="T3665" s="17">
        <f>[1]!share_freesharesmv(A3665,"",100000000)</f>
        <v>30.537392461800003</v>
      </c>
      <c r="U3665" s="17">
        <f>[1]!s_dq_amount_btin(A3665,E3665,100000000)</f>
        <v>3.0722093799999999</v>
      </c>
      <c r="V3665" s="17">
        <f>[1]!s_dq_turn(A3665,E3665)</f>
        <v>6.2653988801544864</v>
      </c>
      <c r="W3665" s="2">
        <f>[1]!s_pq_amount(A3665,"20260101","",100000000)</f>
        <v>223.2948786</v>
      </c>
      <c r="X3665" s="2">
        <f>[1]!s_pq_avgamount(A3665,"20260101","",100000000)</f>
        <v>2.0299534418181819</v>
      </c>
      <c r="Y3665" s="17">
        <f>[1]!s_ipo_dilutedpe(A3665)</f>
        <v>18.82</v>
      </c>
      <c r="Z3665" s="12">
        <f>[1]!s_ipo_collection_total(A3665,100000000)</f>
        <v>2.56</v>
      </c>
      <c r="AA3665" s="2">
        <f>[1]!s_val_pe_ttm(A3665,E3665)</f>
        <v>-2.2450568675994873</v>
      </c>
      <c r="AB3665" s="5">
        <f>[1]!s_info_zjtxornot1(A3665,"")</f>
        <v>0</v>
      </c>
      <c r="AC3665" s="22" t="str">
        <f>[1]!s_info_nature1(A3665,"")</f>
        <v>地方国有企业</v>
      </c>
      <c r="AD3665" s="6" t="str">
        <f>[1]!s_info_city(A3665)</f>
        <v>西安市</v>
      </c>
      <c r="AE3665" s="6" t="str">
        <f>[1]!s_info_province(A3665)</f>
        <v>陕西省</v>
      </c>
      <c r="AF3665">
        <v>108.948024</v>
      </c>
      <c r="AG3665">
        <v>34.263160999999997</v>
      </c>
    </row>
    <row r="3666" spans="1:33" x14ac:dyDescent="0.3">
      <c r="A3666" s="12" t="s">
        <v>7758</v>
      </c>
      <c r="B3666" s="12" t="s">
        <v>7759</v>
      </c>
      <c r="C3666" s="16" t="str">
        <f>[1]!s_info_mkt(A3666)</f>
        <v>主板</v>
      </c>
      <c r="D3666" s="16" t="str">
        <f>[1]!s_ipo_listeddate(A3666)</f>
        <v>1996-10-29</v>
      </c>
      <c r="E3666" s="16" t="str">
        <f>[1]!lastradeday_s("000002","")</f>
        <v>2026-06-22</v>
      </c>
      <c r="F3666" s="16" t="str">
        <f>[1]!s_info_industry_csrc2023(A3666,"",3)</f>
        <v>房地产业</v>
      </c>
      <c r="G3666" s="16" t="str">
        <f>[1]!s_info_industry_csrc2023(A3666,"",1)</f>
        <v>房地产业</v>
      </c>
      <c r="H3666" s="16">
        <f>[1]!s_is(A3666,83,"FY","YTD","20251231",1,"",100000000)</f>
        <v>17.109022970399998</v>
      </c>
      <c r="I3666" s="16">
        <f>[1]!s_is(A3666,83,"FY","YTD","20241231",1,"",100000000)</f>
        <v>30.432060140800001</v>
      </c>
      <c r="J3666" s="16">
        <f t="shared" si="171"/>
        <v>-0.43779609756152926</v>
      </c>
      <c r="K3666" s="16">
        <f>[1]!s_is(A3666,61,"FY","YTD","20251231",1,"",100000000)</f>
        <v>-11.730939196400001</v>
      </c>
      <c r="L3666" s="16">
        <f>[1]!s_is(A3666,61,"FY","YTD","20241231",1,"",100000000)</f>
        <v>-5.3314225895999998</v>
      </c>
      <c r="M3666" s="16">
        <f t="shared" si="172"/>
        <v>-1.200339402710926</v>
      </c>
      <c r="N3666" s="16">
        <f>[1]!s_fa_roe(A3666,"20251231")</f>
        <v>-27.0472</v>
      </c>
      <c r="O3666" s="16">
        <f>[1]!s_stmnote_rdexp(A3666,"20251231",1,10000)</f>
        <v>28.759271000000002</v>
      </c>
      <c r="P3666" s="20">
        <f t="shared" si="173"/>
        <v>1.6809417492603688E-4</v>
      </c>
      <c r="Q3666" s="16">
        <f>[1]!s_margin_tradingbalance(A3666,"",10000)</f>
        <v>0</v>
      </c>
      <c r="R3666" s="16">
        <f>[1]!s_margin_seclendingbalance(A3666,"",10000)</f>
        <v>0</v>
      </c>
      <c r="S3666" s="17">
        <f>[1]!s_val_ev(A3666,"",100000000)</f>
        <v>169.69545465600001</v>
      </c>
      <c r="T3666" s="17">
        <f>[1]!share_freesharesmv(A3666,"",100000000)</f>
        <v>97.162235580800001</v>
      </c>
      <c r="U3666" s="17">
        <f>[1]!s_dq_amount_btin(A3666,E3666,100000000)</f>
        <v>6.9577821100000001</v>
      </c>
      <c r="V3666" s="17">
        <f>[1]!s_dq_turn(A3666,E3666)</f>
        <v>5.1627096308259022</v>
      </c>
      <c r="W3666" s="2">
        <f>[1]!s_pq_amount(A3666,"20260101","",100000000)</f>
        <v>973.42338655000003</v>
      </c>
      <c r="X3666" s="2">
        <f>[1]!s_pq_avgamount(A3666,"20260101","",100000000)</f>
        <v>8.8493035140909093</v>
      </c>
      <c r="Y3666" s="17">
        <f>[1]!s_ipo_dilutedpe(A3666)</f>
        <v>0</v>
      </c>
      <c r="Z3666" s="12">
        <f>[1]!s_ipo_collection_total(A3666,100000000)</f>
        <v>1.3468</v>
      </c>
      <c r="AA3666" s="2">
        <f>[1]!s_val_pe_ttm(A3666,E3666)</f>
        <v>-14.25929069519043</v>
      </c>
      <c r="AB3666" s="5">
        <f>[1]!s_info_zjtxornot1(A3666,"")</f>
        <v>0</v>
      </c>
      <c r="AC3666" s="22" t="str">
        <f>[1]!s_info_nature1(A3666,"")</f>
        <v>民营企业</v>
      </c>
      <c r="AD3666" s="6" t="str">
        <f>[1]!s_info_city(A3666)</f>
        <v>北京市</v>
      </c>
      <c r="AE3666" s="6" t="str">
        <f>[1]!s_info_province(A3666)</f>
        <v>北京</v>
      </c>
      <c r="AF3666">
        <v>116.40528500000001</v>
      </c>
      <c r="AG3666">
        <v>39.904989</v>
      </c>
    </row>
    <row r="3667" spans="1:33" x14ac:dyDescent="0.3">
      <c r="A3667" s="12" t="s">
        <v>7760</v>
      </c>
      <c r="B3667" s="12" t="s">
        <v>7761</v>
      </c>
      <c r="C3667" s="16" t="str">
        <f>[1]!s_info_mkt(A3667)</f>
        <v>主板</v>
      </c>
      <c r="D3667" s="16" t="str">
        <f>[1]!s_ipo_listeddate(A3667)</f>
        <v>2015-06-29</v>
      </c>
      <c r="E3667" s="16" t="str">
        <f>[1]!lastradeday_s("000002","")</f>
        <v>2026-06-22</v>
      </c>
      <c r="F3667" s="16" t="str">
        <f>[1]!s_info_industry_csrc2023(A3667,"",3)</f>
        <v>酒、饮料和精制茶制造业</v>
      </c>
      <c r="G3667" s="16" t="str">
        <f>[1]!s_info_industry_csrc2023(A3667,"",1)</f>
        <v>制造业</v>
      </c>
      <c r="H3667" s="16">
        <f>[1]!s_is(A3667,83,"FY","YTD","20251231",1,"",100000000)</f>
        <v>39.9059592188</v>
      </c>
      <c r="I3667" s="16">
        <f>[1]!s_is(A3667,83,"FY","YTD","20241231",1,"",100000000)</f>
        <v>60.1470536271</v>
      </c>
      <c r="J3667" s="16">
        <f t="shared" si="171"/>
        <v>-0.33652678207299791</v>
      </c>
      <c r="K3667" s="16">
        <f>[1]!s_is(A3667,61,"FY","YTD","20251231",1,"",100000000)</f>
        <v>6.7332711162000001</v>
      </c>
      <c r="L3667" s="16">
        <f>[1]!s_is(A3667,61,"FY","YTD","20241231",1,"",100000000)</f>
        <v>16.552747549500001</v>
      </c>
      <c r="M3667" s="16">
        <f t="shared" si="172"/>
        <v>-0.59322335485002975</v>
      </c>
      <c r="N3667" s="16">
        <f>[1]!s_fa_roe(A3667,"20251231")</f>
        <v>6.4382999999999999</v>
      </c>
      <c r="O3667" s="16">
        <f>[1]!s_stmnote_rdexp(A3667,"20251231",1,10000)</f>
        <v>3096.6648879999998</v>
      </c>
      <c r="P3667" s="20">
        <f t="shared" si="173"/>
        <v>7.7599059103461857E-3</v>
      </c>
      <c r="Q3667" s="16">
        <f>[1]!s_margin_tradingbalance(A3667,"",10000)</f>
        <v>29399.746999999999</v>
      </c>
      <c r="R3667" s="16">
        <f>[1]!s_margin_seclendingbalance(A3667,"",10000)</f>
        <v>484.85250000000002</v>
      </c>
      <c r="S3667" s="17">
        <f>[1]!s_val_ev(A3667,"",100000000)</f>
        <v>117.7099120896</v>
      </c>
      <c r="T3667" s="17">
        <f>[1]!share_freesharesmv(A3667,"",100000000)</f>
        <v>71.861771510400004</v>
      </c>
      <c r="U3667" s="17">
        <f>[1]!s_dq_amount_btin(A3667,E3667,100000000)</f>
        <v>1.1039606799999999</v>
      </c>
      <c r="V3667" s="17">
        <f>[1]!s_dq_turn(A3667,E3667)</f>
        <v>0.94820805298911925</v>
      </c>
      <c r="W3667" s="2">
        <f>[1]!s_pq_amount(A3667,"20260101","",100000000)</f>
        <v>153.10317164</v>
      </c>
      <c r="X3667" s="2">
        <f>[1]!s_pq_avgamount(A3667,"20260101","",100000000)</f>
        <v>1.3918470149090909</v>
      </c>
      <c r="Y3667" s="17">
        <f>[1]!s_ipo_dilutedpe(A3667)</f>
        <v>22.98</v>
      </c>
      <c r="Z3667" s="12">
        <f>[1]!s_ipo_collection_total(A3667,100000000)</f>
        <v>9.6</v>
      </c>
      <c r="AA3667" s="2">
        <f>[1]!s_val_pe_ttm(A3667,E3667)</f>
        <v>30.062692642211914</v>
      </c>
      <c r="AB3667" s="5">
        <f>[1]!s_info_zjtxornot1(A3667,"")</f>
        <v>0</v>
      </c>
      <c r="AC3667" s="22" t="str">
        <f>[1]!s_info_nature1(A3667,"")</f>
        <v>民营企业</v>
      </c>
      <c r="AD3667" s="6" t="str">
        <f>[1]!s_info_city(A3667)</f>
        <v>淮北市</v>
      </c>
      <c r="AE3667" s="6" t="str">
        <f>[1]!s_info_province(A3667)</f>
        <v>安徽省</v>
      </c>
      <c r="AF3667">
        <v>116.794664</v>
      </c>
      <c r="AG3667">
        <v>33.971707000000002</v>
      </c>
    </row>
    <row r="3668" spans="1:33" x14ac:dyDescent="0.3">
      <c r="A3668" s="12" t="s">
        <v>7762</v>
      </c>
      <c r="B3668" s="12" t="s">
        <v>7763</v>
      </c>
      <c r="C3668" s="16" t="str">
        <f>[1]!s_info_mkt(A3668)</f>
        <v>主板</v>
      </c>
      <c r="D3668" s="16" t="str">
        <f>[1]!s_ipo_listeddate(A3668)</f>
        <v>1996-03-12</v>
      </c>
      <c r="E3668" s="16" t="str">
        <f>[1]!lastradeday_s("000002","")</f>
        <v>2026-06-22</v>
      </c>
      <c r="F3668" s="16" t="str">
        <f>[1]!s_info_industry_csrc2023(A3668,"",3)</f>
        <v>食品制造业</v>
      </c>
      <c r="G3668" s="16" t="str">
        <f>[1]!s_info_industry_csrc2023(A3668,"",1)</f>
        <v>制造业</v>
      </c>
      <c r="H3668" s="16">
        <f>[1]!s_is(A3668,83,"FY","YTD","20251231",1,"",100000000)</f>
        <v>1159.3110577499001</v>
      </c>
      <c r="I3668" s="16">
        <f>[1]!s_is(A3668,83,"FY","YTD","20241231",1,"",100000000)</f>
        <v>1157.7955464930001</v>
      </c>
      <c r="J3668" s="16">
        <f t="shared" si="171"/>
        <v>1.3089627624589539E-3</v>
      </c>
      <c r="K3668" s="16">
        <f>[1]!s_is(A3668,61,"FY","YTD","20251231",1,"",100000000)</f>
        <v>115.6516649781</v>
      </c>
      <c r="L3668" s="16">
        <f>[1]!s_is(A3668,61,"FY","YTD","20241231",1,"",100000000)</f>
        <v>84.528599931800002</v>
      </c>
      <c r="M3668" s="16">
        <f t="shared" si="172"/>
        <v>0.36819567662792169</v>
      </c>
      <c r="N3668" s="16">
        <f>[1]!s_fa_roe(A3668,"20251231")</f>
        <v>21.4496</v>
      </c>
      <c r="O3668" s="16">
        <f>[1]!s_stmnote_rdexp(A3668,"20251231",1,10000)</f>
        <v>91500.720881000001</v>
      </c>
      <c r="P3668" s="20">
        <f t="shared" si="173"/>
        <v>7.8926807666782027E-3</v>
      </c>
      <c r="Q3668" s="16">
        <f>[1]!s_margin_tradingbalance(A3668,"",10000)</f>
        <v>278627.97489999997</v>
      </c>
      <c r="R3668" s="16">
        <f>[1]!s_margin_seclendingbalance(A3668,"",10000)</f>
        <v>4359.0367999999999</v>
      </c>
      <c r="S3668" s="17">
        <f>[1]!s_val_ev(A3668,"",100000000)</f>
        <v>1557.9363322821</v>
      </c>
      <c r="T3668" s="17">
        <f>[1]!share_freesharesmv(A3668,"",100000000)</f>
        <v>1417.5535163385</v>
      </c>
      <c r="U3668" s="17">
        <f>[1]!s_dq_amount_btin(A3668,E3668,100000000)</f>
        <v>18.873936230000002</v>
      </c>
      <c r="V3668" s="17">
        <f>[1]!s_dq_turn(A3668,E3668)</f>
        <v>1.2324344477693923</v>
      </c>
      <c r="W3668" s="2">
        <f>[1]!s_pq_amount(A3668,"20260101","",100000000)</f>
        <v>1608.56887893</v>
      </c>
      <c r="X3668" s="2">
        <f>[1]!s_pq_avgamount(A3668,"20260101","",100000000)</f>
        <v>14.623353444818182</v>
      </c>
      <c r="Y3668" s="17">
        <f>[1]!s_ipo_dilutedpe(A3668)</f>
        <v>0</v>
      </c>
      <c r="Z3668" s="12">
        <f>[1]!s_ipo_collection_total(A3668,100000000)</f>
        <v>1.0204249999999999</v>
      </c>
      <c r="AA3668" s="2">
        <f>[1]!s_val_pe_ttm(A3668,E3668)</f>
        <v>12.890727043151855</v>
      </c>
      <c r="AB3668" s="5">
        <f>[1]!s_info_zjtxornot1(A3668,"")</f>
        <v>0</v>
      </c>
      <c r="AC3668" s="22" t="str">
        <f>[1]!s_info_nature1(A3668,"")</f>
        <v>公众企业</v>
      </c>
      <c r="AD3668" s="6" t="str">
        <f>[1]!s_info_city(A3668)</f>
        <v>呼和浩特市</v>
      </c>
      <c r="AE3668" s="6" t="str">
        <f>[1]!s_info_province(A3668)</f>
        <v>内蒙古自治区</v>
      </c>
      <c r="AF3668">
        <v>111.670801</v>
      </c>
      <c r="AG3668">
        <v>40.818311000000001</v>
      </c>
    </row>
    <row r="3669" spans="1:33" x14ac:dyDescent="0.3">
      <c r="A3669" s="12" t="s">
        <v>7764</v>
      </c>
      <c r="B3669" s="12" t="s">
        <v>7765</v>
      </c>
      <c r="C3669" s="16" t="str">
        <f>[1]!s_info_mkt(A3669)</f>
        <v>主板</v>
      </c>
      <c r="D3669" s="16" t="str">
        <f>[1]!s_ipo_listeddate(A3669)</f>
        <v>2007-02-27</v>
      </c>
      <c r="E3669" s="16" t="str">
        <f>[1]!lastradeday_s("000002","")</f>
        <v>2026-06-22</v>
      </c>
      <c r="F3669" s="16" t="str">
        <f>[1]!s_info_industry_csrc2023(A3669,"",3)</f>
        <v>黑色金属冶炼和压延加工业</v>
      </c>
      <c r="G3669" s="16" t="str">
        <f>[1]!s_info_industry_csrc2023(A3669,"",1)</f>
        <v>制造业</v>
      </c>
      <c r="H3669" s="16">
        <f>[1]!s_is(A3669,83,"FY","YTD","20251231",1,"",100000000)</f>
        <v>688.91055214720006</v>
      </c>
      <c r="I3669" s="16">
        <f>[1]!s_is(A3669,83,"FY","YTD","20241231",1,"",100000000)</f>
        <v>701.32260562729994</v>
      </c>
      <c r="J3669" s="16">
        <f t="shared" si="171"/>
        <v>-1.7698065598495627E-2</v>
      </c>
      <c r="K3669" s="16">
        <f>[1]!s_is(A3669,61,"FY","YTD","20251231",1,"",100000000)</f>
        <v>6.7101670155999997</v>
      </c>
      <c r="L3669" s="16">
        <f>[1]!s_is(A3669,61,"FY","YTD","20241231",1,"",100000000)</f>
        <v>-4.3284353376000002</v>
      </c>
      <c r="M3669" s="16">
        <f t="shared" si="172"/>
        <v>2.5502523411428863</v>
      </c>
      <c r="N3669" s="16">
        <f>[1]!s_fa_roe(A3669,"20251231")</f>
        <v>7.7088000000000001</v>
      </c>
      <c r="O3669" s="16">
        <f>[1]!s_stmnote_rdexp(A3669,"20251231",1,10000)</f>
        <v>292799.60586900002</v>
      </c>
      <c r="P3669" s="20">
        <f t="shared" si="173"/>
        <v>4.2501832053000302E-2</v>
      </c>
      <c r="Q3669" s="16">
        <f>[1]!s_margin_tradingbalance(A3669,"",10000)</f>
        <v>8178.6031000000003</v>
      </c>
      <c r="R3669" s="16">
        <f>[1]!s_margin_seclendingbalance(A3669,"",10000)</f>
        <v>112.67700000000001</v>
      </c>
      <c r="S3669" s="17">
        <f>[1]!s_val_ev(A3669,"",100000000)</f>
        <v>94.041717224699994</v>
      </c>
      <c r="T3669" s="17">
        <f>[1]!share_freesharesmv(A3669,"",100000000)</f>
        <v>15.543134436900001</v>
      </c>
      <c r="U3669" s="17">
        <f>[1]!s_dq_amount_btin(A3669,E3669,100000000)</f>
        <v>0.56786440000000005</v>
      </c>
      <c r="V3669" s="17">
        <f>[1]!s_dq_turn(A3669,E3669)</f>
        <v>0.62979677798427136</v>
      </c>
      <c r="W3669" s="2">
        <f>[1]!s_pq_amount(A3669,"20260101","",100000000)</f>
        <v>106.62345812</v>
      </c>
      <c r="X3669" s="2">
        <f>[1]!s_pq_avgamount(A3669,"20260101","",100000000)</f>
        <v>1.0453280207843136</v>
      </c>
      <c r="Y3669" s="17">
        <f>[1]!s_ipo_dilutedpe(A3669)</f>
        <v>13.97</v>
      </c>
      <c r="Z3669" s="12">
        <f>[1]!s_ipo_collection_total(A3669,100000000)</f>
        <v>10.764200000000001</v>
      </c>
      <c r="AA3669" s="2">
        <f>[1]!s_val_pe_ttm(A3669,E3669)</f>
        <v>21.662031173706055</v>
      </c>
      <c r="AB3669" s="5">
        <f>[1]!s_info_zjtxornot1(A3669,"")</f>
        <v>0</v>
      </c>
      <c r="AC3669" s="22" t="str">
        <f>[1]!s_info_nature1(A3669,"")</f>
        <v>地方国有企业</v>
      </c>
      <c r="AD3669" s="6" t="str">
        <f>[1]!s_info_city(A3669)</f>
        <v>柳州市</v>
      </c>
      <c r="AE3669" s="6" t="str">
        <f>[1]!s_info_province(A3669)</f>
        <v>广西壮族自治区</v>
      </c>
      <c r="AF3669">
        <v>109.411703</v>
      </c>
      <c r="AG3669">
        <v>24.314616999999998</v>
      </c>
    </row>
    <row r="3670" spans="1:33" x14ac:dyDescent="0.3">
      <c r="A3670" s="12" t="s">
        <v>7766</v>
      </c>
      <c r="B3670" s="12" t="s">
        <v>7767</v>
      </c>
      <c r="C3670" s="16" t="str">
        <f>[1]!s_info_mkt(A3670)</f>
        <v>创业板</v>
      </c>
      <c r="D3670" s="16" t="str">
        <f>[1]!s_ipo_listeddate(A3670)</f>
        <v>2020-09-17</v>
      </c>
      <c r="E3670" s="16" t="str">
        <f>[1]!lastradeday_s("000002","")</f>
        <v>2026-06-22</v>
      </c>
      <c r="F3670" s="16" t="str">
        <f>[1]!s_info_industry_csrc2023(A3670,"",3)</f>
        <v>非金属矿物制品业</v>
      </c>
      <c r="G3670" s="16" t="str">
        <f>[1]!s_info_industry_csrc2023(A3670,"",1)</f>
        <v>制造业</v>
      </c>
      <c r="H3670" s="16">
        <f>[1]!s_is(A3670,83,"FY","YTD","20251231",1,"",100000000)</f>
        <v>16.751176490900001</v>
      </c>
      <c r="I3670" s="16">
        <f>[1]!s_is(A3670,83,"FY","YTD","20241231",1,"",100000000)</f>
        <v>13.8833844801</v>
      </c>
      <c r="J3670" s="16">
        <f t="shared" si="171"/>
        <v>0.20656288925158006</v>
      </c>
      <c r="K3670" s="16">
        <f>[1]!s_is(A3670,61,"FY","YTD","20251231",1,"",100000000)</f>
        <v>0.54168363559999999</v>
      </c>
      <c r="L3670" s="16">
        <f>[1]!s_is(A3670,61,"FY","YTD","20241231",1,"",100000000)</f>
        <v>0.49554630329999999</v>
      </c>
      <c r="M3670" s="16">
        <f t="shared" si="172"/>
        <v>9.3103978362378798E-2</v>
      </c>
      <c r="N3670" s="16">
        <f>[1]!s_fa_roe(A3670,"20251231")</f>
        <v>2.4502000000000002</v>
      </c>
      <c r="O3670" s="16">
        <f>[1]!s_stmnote_rdexp(A3670,"20251231",1,10000)</f>
        <v>5691.5616369999998</v>
      </c>
      <c r="P3670" s="20">
        <f t="shared" si="173"/>
        <v>3.3977085968211931E-2</v>
      </c>
      <c r="Q3670" s="16">
        <f>[1]!s_margin_tradingbalance(A3670,"",10000)</f>
        <v>37917.050799999997</v>
      </c>
      <c r="R3670" s="16">
        <f>[1]!s_margin_seclendingbalance(A3670,"",10000)</f>
        <v>0</v>
      </c>
      <c r="S3670" s="17">
        <f>[1]!s_val_ev(A3670,"",100000000)</f>
        <v>43.180319222799994</v>
      </c>
      <c r="T3670" s="17">
        <f>[1]!share_freesharesmv(A3670,"",100000000)</f>
        <v>38.255000442400004</v>
      </c>
      <c r="U3670" s="17">
        <f>[1]!s_dq_amount_btin(A3670,E3670,100000000)</f>
        <v>4.0108457700000004</v>
      </c>
      <c r="V3670" s="17">
        <f>[1]!s_dq_turn(A3670,E3670)</f>
        <v>10.503913029487862</v>
      </c>
      <c r="W3670" s="2">
        <f>[1]!s_pq_amount(A3670,"20260101","",100000000)</f>
        <v>355.34507124999999</v>
      </c>
      <c r="X3670" s="2">
        <f>[1]!s_pq_avgamount(A3670,"20260101","",100000000)</f>
        <v>3.2304097386363639</v>
      </c>
      <c r="Y3670" s="17">
        <f>[1]!s_ipo_dilutedpe(A3670)</f>
        <v>29.15</v>
      </c>
      <c r="Z3670" s="12">
        <f>[1]!s_ipo_collection_total(A3670,100000000)</f>
        <v>3.6724999999999999</v>
      </c>
      <c r="AA3670" s="2">
        <f>[1]!s_val_pe_ttm(A3670,E3670)</f>
        <v>50.35247802734375</v>
      </c>
      <c r="AB3670" s="5">
        <f>[1]!s_info_zjtxornot1(A3670,"")</f>
        <v>1</v>
      </c>
      <c r="AC3670" s="22" t="str">
        <f>[1]!s_info_nature1(A3670,"")</f>
        <v>民营企业</v>
      </c>
      <c r="AD3670" s="6" t="str">
        <f>[1]!s_info_city(A3670)</f>
        <v>上海市</v>
      </c>
      <c r="AE3670" s="6" t="str">
        <f>[1]!s_info_province(A3670)</f>
        <v>上海</v>
      </c>
      <c r="AF3670">
        <v>121.472644</v>
      </c>
      <c r="AG3670">
        <v>31.231705999999999</v>
      </c>
    </row>
    <row r="3671" spans="1:33" x14ac:dyDescent="0.3">
      <c r="A3671" s="12" t="s">
        <v>229</v>
      </c>
      <c r="B3671" s="12" t="s">
        <v>230</v>
      </c>
      <c r="C3671" s="16" t="str">
        <f>[1]!s_info_mkt(A3671)</f>
        <v>北证</v>
      </c>
      <c r="D3671" s="16" t="str">
        <f>[1]!s_ipo_listeddate(A3671)</f>
        <v>2023-03-30</v>
      </c>
      <c r="E3671" s="16" t="str">
        <f>[1]!lastradeday_s("000002","")</f>
        <v>2026-06-22</v>
      </c>
      <c r="F3671" s="16" t="str">
        <f>[1]!s_info_industry_csrc2023(A3671,"",3)</f>
        <v>非金属矿物制品业</v>
      </c>
      <c r="G3671" s="16" t="str">
        <f>[1]!s_info_industry_csrc2023(A3671,"",1)</f>
        <v>制造业</v>
      </c>
      <c r="H3671" s="16">
        <f>[1]!s_is(A3671,83,"FY","YTD","20251231",1,"",100000000)</f>
        <v>8.1718924626000007</v>
      </c>
      <c r="I3671" s="16">
        <f>[1]!s_is(A3671,83,"FY","YTD","20241231",1,"",100000000)</f>
        <v>6.8247045245000004</v>
      </c>
      <c r="J3671" s="16">
        <f t="shared" si="171"/>
        <v>0.19739872008579007</v>
      </c>
      <c r="K3671" s="16">
        <f>[1]!s_is(A3671,61,"FY","YTD","20251231",1,"",100000000)</f>
        <v>0.75729520659999994</v>
      </c>
      <c r="L3671" s="16">
        <f>[1]!s_is(A3671,61,"FY","YTD","20241231",1,"",100000000)</f>
        <v>0.5211981349</v>
      </c>
      <c r="M3671" s="16">
        <f t="shared" si="172"/>
        <v>0.45298909549110117</v>
      </c>
      <c r="N3671" s="16">
        <f>[1]!s_fa_roe(A3671,"20251231")</f>
        <v>7.4706000000000001</v>
      </c>
      <c r="O3671" s="16">
        <f>[1]!s_stmnote_rdexp(A3671,"20251231",1,10000)</f>
        <v>2147.7515480000002</v>
      </c>
      <c r="P3671" s="20">
        <f t="shared" si="173"/>
        <v>2.6282180753473394E-2</v>
      </c>
      <c r="Q3671" s="16">
        <f>[1]!s_margin_tradingbalance(A3671,"",10000)</f>
        <v>909.70680000000004</v>
      </c>
      <c r="R3671" s="16">
        <f>[1]!s_margin_seclendingbalance(A3671,"",10000)</f>
        <v>0</v>
      </c>
      <c r="S3671" s="17">
        <f>[1]!s_val_ev(A3671,"",100000000)</f>
        <v>17.166497999999997</v>
      </c>
      <c r="T3671" s="17">
        <f>[1]!share_freesharesmv(A3671,"",100000000)</f>
        <v>6.8391438990999998</v>
      </c>
      <c r="U3671" s="17">
        <f>[1]!s_dq_amount_btin(A3671,E3671,100000000)</f>
        <v>0.18408308000000001</v>
      </c>
      <c r="V3671" s="17">
        <f>[1]!s_dq_turn(A3671,E3671)</f>
        <v>1.8058566668022611</v>
      </c>
      <c r="W3671" s="2">
        <f>[1]!s_pq_amount(A3671,"20260101","",100000000)</f>
        <v>20.111048780000001</v>
      </c>
      <c r="X3671" s="2">
        <f>[1]!s_pq_avgamount(A3671,"20260101","",100000000)</f>
        <v>0.18282771618181817</v>
      </c>
      <c r="Y3671" s="17">
        <f>[1]!s_ipo_dilutedpe(A3671)</f>
        <v>16.88</v>
      </c>
      <c r="Z3671" s="12">
        <f>[1]!s_ipo_collection_total(A3671,100000000)</f>
        <v>1.736</v>
      </c>
      <c r="AA3671" s="2">
        <f>[1]!s_val_pe_ttm(A3671,E3671)</f>
        <v>21.313468933105469</v>
      </c>
      <c r="AB3671" s="5">
        <f>[1]!s_info_zjtxornot1(A3671,"")</f>
        <v>1</v>
      </c>
      <c r="AC3671" s="22" t="str">
        <f>[1]!s_info_nature1(A3671,"")</f>
        <v>民营企业</v>
      </c>
      <c r="AD3671" s="6" t="str">
        <f>[1]!s_info_city(A3671)</f>
        <v>海城市</v>
      </c>
      <c r="AE3671" s="6" t="str">
        <f>[1]!s_info_province(A3671)</f>
        <v>辽宁省</v>
      </c>
      <c r="AF3671">
        <v>122.791201</v>
      </c>
      <c r="AG3671">
        <v>40.840353999999998</v>
      </c>
    </row>
    <row r="3672" spans="1:33" x14ac:dyDescent="0.3">
      <c r="A3672" s="12" t="s">
        <v>231</v>
      </c>
      <c r="B3672" s="12" t="s">
        <v>232</v>
      </c>
      <c r="C3672" s="16" t="str">
        <f>[1]!s_info_mkt(A3672)</f>
        <v>北证</v>
      </c>
      <c r="D3672" s="16" t="str">
        <f>[1]!s_ipo_listeddate(A3672)</f>
        <v>2024-10-29</v>
      </c>
      <c r="E3672" s="16" t="str">
        <f>[1]!lastradeday_s("000002","")</f>
        <v>2026-06-22</v>
      </c>
      <c r="F3672" s="16" t="str">
        <f>[1]!s_info_industry_csrc2023(A3672,"",3)</f>
        <v>开采专业及辅助性活动</v>
      </c>
      <c r="G3672" s="16" t="str">
        <f>[1]!s_info_industry_csrc2023(A3672,"",1)</f>
        <v>采矿业</v>
      </c>
      <c r="H3672" s="16">
        <f>[1]!s_is(A3672,83,"FY","YTD","20251231",1,"",100000000)</f>
        <v>4.4644953876999995</v>
      </c>
      <c r="I3672" s="16">
        <f>[1]!s_is(A3672,83,"FY","YTD","20241231",1,"",100000000)</f>
        <v>3.7961242568999998</v>
      </c>
      <c r="J3672" s="16">
        <f t="shared" si="171"/>
        <v>0.17606671583132183</v>
      </c>
      <c r="K3672" s="16">
        <f>[1]!s_is(A3672,61,"FY","YTD","20251231",1,"",100000000)</f>
        <v>0.56570938390000003</v>
      </c>
      <c r="L3672" s="16">
        <f>[1]!s_is(A3672,61,"FY","YTD","20241231",1,"",100000000)</f>
        <v>0.53763424520000003</v>
      </c>
      <c r="M3672" s="16">
        <f t="shared" si="172"/>
        <v>5.2219773853051425E-2</v>
      </c>
      <c r="N3672" s="16">
        <f>[1]!s_fa_roe(A3672,"20251231")</f>
        <v>8.4284999999999997</v>
      </c>
      <c r="O3672" s="16">
        <f>[1]!s_stmnote_rdexp(A3672,"20251231",1,10000)</f>
        <v>2140.4593789999999</v>
      </c>
      <c r="P3672" s="20">
        <f t="shared" si="173"/>
        <v>4.7944038309393644E-2</v>
      </c>
      <c r="Q3672" s="16">
        <f>[1]!s_margin_tradingbalance(A3672,"",10000)</f>
        <v>5098.5547999999999</v>
      </c>
      <c r="R3672" s="16">
        <f>[1]!s_margin_seclendingbalance(A3672,"",10000)</f>
        <v>0</v>
      </c>
      <c r="S3672" s="17">
        <f>[1]!s_val_ev(A3672,"",100000000)</f>
        <v>32.903512399999997</v>
      </c>
      <c r="T3672" s="17">
        <f>[1]!share_freesharesmv(A3672,"",100000000)</f>
        <v>11.4129136224</v>
      </c>
      <c r="U3672" s="17">
        <f>[1]!s_dq_amount_btin(A3672,E3672,100000000)</f>
        <v>1.21145462</v>
      </c>
      <c r="V3672" s="17">
        <f>[1]!s_dq_turn(A3672,E3672)</f>
        <v>9.8443510347989314</v>
      </c>
      <c r="W3672" s="2">
        <f>[1]!s_pq_amount(A3672,"20260101","",100000000)</f>
        <v>453.92373332</v>
      </c>
      <c r="X3672" s="2">
        <f>[1]!s_pq_avgamount(A3672,"20260101","",100000000)</f>
        <v>4.1265793938181821</v>
      </c>
      <c r="Y3672" s="17">
        <f>[1]!s_ipo_dilutedpe(A3672)</f>
        <v>14.79</v>
      </c>
      <c r="Z3672" s="12">
        <f>[1]!s_ipo_collection_total(A3672,100000000)</f>
        <v>1.7677799999999999</v>
      </c>
      <c r="AA3672" s="2">
        <f>[1]!s_val_pe_ttm(A3672,E3672)</f>
        <v>70.789329528808594</v>
      </c>
      <c r="AB3672" s="5">
        <f>[1]!s_info_zjtxornot1(A3672,"")</f>
        <v>1</v>
      </c>
      <c r="AC3672" s="22" t="str">
        <f>[1]!s_info_nature1(A3672,"")</f>
        <v>民营企业</v>
      </c>
      <c r="AD3672" s="6" t="str">
        <f>[1]!s_info_city(A3672)</f>
        <v>克拉玛依市</v>
      </c>
      <c r="AE3672" s="6" t="str">
        <f>[1]!s_info_province(A3672)</f>
        <v>新疆维吾尔自治区</v>
      </c>
      <c r="AF3672">
        <v>84.873946000000004</v>
      </c>
      <c r="AG3672">
        <v>45.595886</v>
      </c>
    </row>
    <row r="3673" spans="1:33" x14ac:dyDescent="0.3">
      <c r="A3673" s="12" t="s">
        <v>7768</v>
      </c>
      <c r="B3673" s="12" t="s">
        <v>7769</v>
      </c>
      <c r="C3673" s="16" t="str">
        <f>[1]!s_info_mkt(A3673)</f>
        <v>主板</v>
      </c>
      <c r="D3673" s="16" t="str">
        <f>[1]!s_ipo_listeddate(A3673)</f>
        <v>1994-02-24</v>
      </c>
      <c r="E3673" s="16" t="str">
        <f>[1]!lastradeday_s("000002","")</f>
        <v>2026-06-22</v>
      </c>
      <c r="F3673" s="16" t="str">
        <f>[1]!s_info_industry_csrc2023(A3673,"",3)</f>
        <v>零售业</v>
      </c>
      <c r="G3673" s="16" t="str">
        <f>[1]!s_info_industry_csrc2023(A3673,"",1)</f>
        <v>批发和零售业</v>
      </c>
      <c r="H3673" s="16">
        <f>[1]!s_is(A3673,83,"FY","YTD","20251231",1,"",100000000)</f>
        <v>0.95645629139999999</v>
      </c>
      <c r="I3673" s="16">
        <f>[1]!s_is(A3673,83,"FY","YTD","20241231",1,"",100000000)</f>
        <v>0.9270482498999999</v>
      </c>
      <c r="J3673" s="16">
        <f t="shared" si="171"/>
        <v>3.1722233986388959E-2</v>
      </c>
      <c r="K3673" s="16">
        <f>[1]!s_is(A3673,61,"FY","YTD","20251231",1,"",100000000)</f>
        <v>0.45330714529999999</v>
      </c>
      <c r="L3673" s="16">
        <f>[1]!s_is(A3673,61,"FY","YTD","20241231",1,"",100000000)</f>
        <v>0.42031556460000002</v>
      </c>
      <c r="M3673" s="16">
        <f t="shared" si="172"/>
        <v>7.8492407796977318E-2</v>
      </c>
      <c r="N3673" s="16">
        <f>[1]!s_fa_roe(A3673,"20251231")</f>
        <v>2.9068000000000001</v>
      </c>
      <c r="O3673" s="16">
        <f>[1]!s_stmnote_rdexp(A3673,"20251231",1,10000)</f>
        <v>35.368790999999995</v>
      </c>
      <c r="P3673" s="20">
        <f t="shared" si="173"/>
        <v>3.6978993518072224E-3</v>
      </c>
      <c r="Q3673" s="16">
        <f>[1]!s_margin_tradingbalance(A3673,"",10000)</f>
        <v>16627.409</v>
      </c>
      <c r="R3673" s="16">
        <f>[1]!s_margin_seclendingbalance(A3673,"",10000)</f>
        <v>22.707599999999999</v>
      </c>
      <c r="S3673" s="17">
        <f>[1]!s_val_ev(A3673,"",100000000)</f>
        <v>30.467030555999997</v>
      </c>
      <c r="T3673" s="17">
        <f>[1]!share_freesharesmv(A3673,"",100000000)</f>
        <v>20.536209280000001</v>
      </c>
      <c r="U3673" s="17">
        <f>[1]!s_dq_amount_btin(A3673,E3673,100000000)</f>
        <v>0.57647335</v>
      </c>
      <c r="V3673" s="17">
        <f>[1]!s_dq_turn(A3673,E3673)</f>
        <v>1.9346232476335723</v>
      </c>
      <c r="W3673" s="2">
        <f>[1]!s_pq_amount(A3673,"20260101","",100000000)</f>
        <v>271.38322070999999</v>
      </c>
      <c r="X3673" s="2">
        <f>[1]!s_pq_avgamount(A3673,"20260101","",100000000)</f>
        <v>2.4671201882727272</v>
      </c>
      <c r="Y3673" s="17">
        <f>[1]!s_ipo_dilutedpe(A3673)</f>
        <v>15.68</v>
      </c>
      <c r="Z3673" s="12">
        <f>[1]!s_ipo_collection_total(A3673,100000000)</f>
        <v>0.5625</v>
      </c>
      <c r="AA3673" s="2">
        <f>[1]!s_val_pe_ttm(A3673,E3673)</f>
        <v>71.088027954101563</v>
      </c>
      <c r="AB3673" s="5">
        <f>[1]!s_info_zjtxornot1(A3673,"")</f>
        <v>0</v>
      </c>
      <c r="AC3673" s="22" t="str">
        <f>[1]!s_info_nature1(A3673,"")</f>
        <v>地方国有企业</v>
      </c>
      <c r="AD3673" s="6" t="str">
        <f>[1]!s_info_city(A3673)</f>
        <v>上海市</v>
      </c>
      <c r="AE3673" s="6" t="str">
        <f>[1]!s_info_province(A3673)</f>
        <v>上海</v>
      </c>
      <c r="AF3673">
        <v>121.472644</v>
      </c>
      <c r="AG3673">
        <v>31.231705999999999</v>
      </c>
    </row>
    <row r="3674" spans="1:33" x14ac:dyDescent="0.3">
      <c r="A3674" s="12" t="s">
        <v>7770</v>
      </c>
      <c r="B3674" s="12" t="s">
        <v>7771</v>
      </c>
      <c r="C3674" s="16" t="str">
        <f>[1]!s_info_mkt(A3674)</f>
        <v>主板</v>
      </c>
      <c r="D3674" s="16" t="str">
        <f>[1]!s_ipo_listeddate(A3674)</f>
        <v>1996-12-18</v>
      </c>
      <c r="E3674" s="16" t="str">
        <f>[1]!lastradeday_s("000002","")</f>
        <v>2026-06-22</v>
      </c>
      <c r="F3674" s="16" t="str">
        <f>[1]!s_info_industry_csrc2023(A3674,"",3)</f>
        <v>非金属矿物制品业</v>
      </c>
      <c r="G3674" s="16" t="str">
        <f>[1]!s_info_industry_csrc2023(A3674,"",1)</f>
        <v>制造业</v>
      </c>
      <c r="H3674" s="16">
        <f>[1]!s_is(A3674,83,"FY","YTD","20251231",1,"",100000000)</f>
        <v>46.923832392399994</v>
      </c>
      <c r="I3674" s="16">
        <f>[1]!s_is(A3674,83,"FY","YTD","20241231",1,"",100000000)</f>
        <v>54.4829754915</v>
      </c>
      <c r="J3674" s="16">
        <f t="shared" si="171"/>
        <v>-0.13874321347003749</v>
      </c>
      <c r="K3674" s="16">
        <f>[1]!s_is(A3674,61,"FY","YTD","20251231",1,"",100000000)</f>
        <v>6.3764436789000003</v>
      </c>
      <c r="L3674" s="16">
        <f>[1]!s_is(A3674,61,"FY","YTD","20241231",1,"",100000000)</f>
        <v>6.2745345442999998</v>
      </c>
      <c r="M3674" s="16">
        <f t="shared" si="172"/>
        <v>1.6241704285870611E-2</v>
      </c>
      <c r="N3674" s="16">
        <f>[1]!s_fa_roe(A3674,"20251231")</f>
        <v>7.0789999999999997</v>
      </c>
      <c r="O3674" s="16">
        <f>[1]!s_stmnote_rdexp(A3674,"20251231",1,10000)</f>
        <v>11159.537501000001</v>
      </c>
      <c r="P3674" s="20">
        <f t="shared" si="173"/>
        <v>2.3782238005793089E-2</v>
      </c>
      <c r="Q3674" s="16">
        <f>[1]!s_margin_tradingbalance(A3674,"",10000)</f>
        <v>37751.924299999999</v>
      </c>
      <c r="R3674" s="16">
        <f>[1]!s_margin_seclendingbalance(A3674,"",10000)</f>
        <v>386.73570000000001</v>
      </c>
      <c r="S3674" s="17">
        <f>[1]!s_val_ev(A3674,"",100000000)</f>
        <v>181.85858641999999</v>
      </c>
      <c r="T3674" s="17">
        <f>[1]!share_freesharesmv(A3674,"",100000000)</f>
        <v>79.946212189200011</v>
      </c>
      <c r="U3674" s="17">
        <f>[1]!s_dq_amount_btin(A3674,E3674,100000000)</f>
        <v>5.3362854400000002</v>
      </c>
      <c r="V3674" s="17">
        <f>[1]!s_dq_turn(A3674,E3674)</f>
        <v>2.9543366435235487</v>
      </c>
      <c r="W3674" s="2">
        <f>[1]!s_pq_amount(A3674,"20260101","",100000000)</f>
        <v>418.55029205</v>
      </c>
      <c r="X3674" s="2">
        <f>[1]!s_pq_avgamount(A3674,"20260101","",100000000)</f>
        <v>3.805002655</v>
      </c>
      <c r="Y3674" s="17">
        <f>[1]!s_ipo_dilutedpe(A3674)</f>
        <v>0</v>
      </c>
      <c r="Z3674" s="12">
        <f>[1]!s_ipo_collection_total(A3674,100000000)</f>
        <v>0</v>
      </c>
      <c r="AA3674" s="2">
        <f>[1]!s_val_pe_ttm(A3674,E3674)</f>
        <v>30.843542098999023</v>
      </c>
      <c r="AB3674" s="5">
        <f>[1]!s_info_zjtxornot1(A3674,"")</f>
        <v>0</v>
      </c>
      <c r="AC3674" s="22" t="str">
        <f>[1]!s_info_nature1(A3674,"")</f>
        <v>民营企业</v>
      </c>
      <c r="AD3674" s="6" t="str">
        <f>[1]!s_info_city(A3674)</f>
        <v>白银市</v>
      </c>
      <c r="AE3674" s="6" t="str">
        <f>[1]!s_info_province(A3674)</f>
        <v>甘肃省</v>
      </c>
      <c r="AF3674">
        <v>104.17360600000001</v>
      </c>
      <c r="AG3674">
        <v>36.545679999999997</v>
      </c>
    </row>
    <row r="3675" spans="1:33" x14ac:dyDescent="0.3">
      <c r="A3675" s="12" t="s">
        <v>7772</v>
      </c>
      <c r="B3675" s="12" t="s">
        <v>7773</v>
      </c>
      <c r="C3675" s="16" t="str">
        <f>[1]!s_info_mkt(A3675)</f>
        <v>创业板</v>
      </c>
      <c r="D3675" s="16" t="str">
        <f>[1]!s_ipo_listeddate(A3675)</f>
        <v>2025-03-03</v>
      </c>
      <c r="E3675" s="16" t="str">
        <f>[1]!lastradeday_s("000002","")</f>
        <v>2026-06-22</v>
      </c>
      <c r="F3675" s="16" t="str">
        <f>[1]!s_info_industry_csrc2023(A3675,"",3)</f>
        <v>汽车制造业</v>
      </c>
      <c r="G3675" s="16" t="str">
        <f>[1]!s_info_industry_csrc2023(A3675,"",1)</f>
        <v>制造业</v>
      </c>
      <c r="H3675" s="16">
        <f>[1]!s_is(A3675,83,"FY","YTD","20251231",1,"",100000000)</f>
        <v>22.803263150799999</v>
      </c>
      <c r="I3675" s="16">
        <f>[1]!s_is(A3675,83,"FY","YTD","20241231",1,"",100000000)</f>
        <v>24.074412968800001</v>
      </c>
      <c r="J3675" s="16">
        <f t="shared" si="171"/>
        <v>-5.280086453810473E-2</v>
      </c>
      <c r="K3675" s="16">
        <f>[1]!s_is(A3675,61,"FY","YTD","20251231",1,"",100000000)</f>
        <v>1.7303963918</v>
      </c>
      <c r="L3675" s="16">
        <f>[1]!s_is(A3675,61,"FY","YTD","20241231",1,"",100000000)</f>
        <v>1.7079917451</v>
      </c>
      <c r="M3675" s="16">
        <f t="shared" si="172"/>
        <v>1.3117538046817862E-2</v>
      </c>
      <c r="N3675" s="16">
        <f>[1]!s_fa_roe(A3675,"20251231")</f>
        <v>14.748100000000001</v>
      </c>
      <c r="O3675" s="16">
        <f>[1]!s_stmnote_rdexp(A3675,"20251231",1,10000)</f>
        <v>5818.2559350000001</v>
      </c>
      <c r="P3675" s="20">
        <f t="shared" si="173"/>
        <v>2.5515014656118988E-2</v>
      </c>
      <c r="Q3675" s="16">
        <f>[1]!s_margin_tradingbalance(A3675,"",10000)</f>
        <v>5471.0469999999996</v>
      </c>
      <c r="R3675" s="16">
        <f>[1]!s_margin_seclendingbalance(A3675,"",10000)</f>
        <v>20.601600000000001</v>
      </c>
      <c r="S3675" s="17">
        <f>[1]!s_val_ev(A3675,"",100000000)</f>
        <v>28.423332219200002</v>
      </c>
      <c r="T3675" s="17">
        <f>[1]!share_freesharesmv(A3675,"",100000000)</f>
        <v>9.9761540523999983</v>
      </c>
      <c r="U3675" s="17">
        <f>[1]!s_dq_amount_btin(A3675,E3675,100000000)</f>
        <v>0.27711580000000002</v>
      </c>
      <c r="V3675" s="17">
        <f>[1]!s_dq_turn(A3675,E3675)</f>
        <v>2.856640634287726</v>
      </c>
      <c r="W3675" s="2">
        <f>[1]!s_pq_amount(A3675,"20260101","",100000000)</f>
        <v>34.194646249999998</v>
      </c>
      <c r="X3675" s="2">
        <f>[1]!s_pq_avgamount(A3675,"20260101","",100000000)</f>
        <v>0.31086042045454548</v>
      </c>
      <c r="Y3675" s="17">
        <f>[1]!s_ipo_dilutedpe(A3675)</f>
        <v>16.07</v>
      </c>
      <c r="Z3675" s="12">
        <f>[1]!s_ipo_collection_total(A3675,100000000)</f>
        <v>6.2208997100000003</v>
      </c>
      <c r="AA3675" s="2">
        <f>[1]!s_val_pe_ttm(A3675,E3675)</f>
        <v>16.636775970458984</v>
      </c>
      <c r="AB3675" s="5">
        <f>[1]!s_info_zjtxornot1(A3675,"")</f>
        <v>0</v>
      </c>
      <c r="AC3675" s="22" t="str">
        <f>[1]!s_info_nature1(A3675,"")</f>
        <v>民营企业</v>
      </c>
      <c r="AD3675" s="6" t="str">
        <f>[1]!s_info_city(A3675)</f>
        <v>上海市</v>
      </c>
      <c r="AE3675" s="6" t="str">
        <f>[1]!s_info_province(A3675)</f>
        <v>上海</v>
      </c>
      <c r="AF3675">
        <v>121.472644</v>
      </c>
      <c r="AG3675">
        <v>31.231705999999999</v>
      </c>
    </row>
    <row r="3676" spans="1:33" x14ac:dyDescent="0.3">
      <c r="A3676" s="12" t="s">
        <v>7774</v>
      </c>
      <c r="B3676" s="12" t="s">
        <v>7775</v>
      </c>
      <c r="C3676" s="16" t="str">
        <f>[1]!s_info_mkt(A3676)</f>
        <v>主板</v>
      </c>
      <c r="D3676" s="16" t="str">
        <f>[1]!s_ipo_listeddate(A3676)</f>
        <v>2001-02-21</v>
      </c>
      <c r="E3676" s="16" t="str">
        <f>[1]!lastradeday_s("000002","")</f>
        <v>2026-06-22</v>
      </c>
      <c r="F3676" s="16" t="str">
        <f>[1]!s_info_industry_csrc2023(A3676,"",3)</f>
        <v>电气机械和器材制造业</v>
      </c>
      <c r="G3676" s="16" t="str">
        <f>[1]!s_info_industry_csrc2023(A3676,"",1)</f>
        <v>制造业</v>
      </c>
      <c r="H3676" s="16">
        <f>[1]!s_is(A3676,83,"FY","YTD","20251231",1,"",100000000)</f>
        <v>125.16931784559999</v>
      </c>
      <c r="I3676" s="16">
        <f>[1]!s_is(A3676,83,"FY","YTD","20241231",1,"",100000000)</f>
        <v>124.016113234</v>
      </c>
      <c r="J3676" s="16">
        <f t="shared" si="171"/>
        <v>9.2988288499580296E-3</v>
      </c>
      <c r="K3676" s="16">
        <f>[1]!s_is(A3676,61,"FY","YTD","20251231",1,"",100000000)</f>
        <v>11.198330309600001</v>
      </c>
      <c r="L3676" s="16">
        <f>[1]!s_is(A3676,61,"FY","YTD","20241231",1,"",100000000)</f>
        <v>10.2317114673</v>
      </c>
      <c r="M3676" s="16">
        <f t="shared" si="172"/>
        <v>9.4472840188004004E-2</v>
      </c>
      <c r="N3676" s="16">
        <f>[1]!s_fa_roe(A3676,"20251231")</f>
        <v>10.312099999999999</v>
      </c>
      <c r="O3676" s="16">
        <f>[1]!s_stmnote_rdexp(A3676,"20251231",1,10000)</f>
        <v>60544.157939999997</v>
      </c>
      <c r="P3676" s="20">
        <f t="shared" si="173"/>
        <v>4.8369807379379494E-2</v>
      </c>
      <c r="Q3676" s="16">
        <f>[1]!s_margin_tradingbalance(A3676,"",10000)</f>
        <v>117897.36040000001</v>
      </c>
      <c r="R3676" s="16">
        <f>[1]!s_margin_seclendingbalance(A3676,"",10000)</f>
        <v>1107.0087000000001</v>
      </c>
      <c r="S3676" s="17">
        <f>[1]!s_val_ev(A3676,"",100000000)</f>
        <v>261.07165985159997</v>
      </c>
      <c r="T3676" s="17">
        <f>[1]!share_freesharesmv(A3676,"",100000000)</f>
        <v>152.92954134639999</v>
      </c>
      <c r="U3676" s="17">
        <f>[1]!s_dq_amount_btin(A3676,E3676,100000000)</f>
        <v>6.4489697599999998</v>
      </c>
      <c r="V3676" s="17">
        <f>[1]!s_dq_turn(A3676,E3676)</f>
        <v>2.5093522206599821</v>
      </c>
      <c r="W3676" s="2">
        <f>[1]!s_pq_amount(A3676,"20260101","",100000000)</f>
        <v>842.98004392999997</v>
      </c>
      <c r="X3676" s="2">
        <f>[1]!s_pq_avgamount(A3676,"20260101","",100000000)</f>
        <v>7.6634549448181817</v>
      </c>
      <c r="Y3676" s="17">
        <f>[1]!s_ipo_dilutedpe(A3676)</f>
        <v>40.159999999999997</v>
      </c>
      <c r="Z3676" s="12">
        <f>[1]!s_ipo_collection_total(A3676,100000000)</f>
        <v>7.47</v>
      </c>
      <c r="AA3676" s="2">
        <f>[1]!s_val_pe_ttm(A3676,E3676)</f>
        <v>22.19462776184082</v>
      </c>
      <c r="AB3676" s="5">
        <f>[1]!s_info_zjtxornot1(A3676,"")</f>
        <v>1</v>
      </c>
      <c r="AC3676" s="22" t="str">
        <f>[1]!s_info_nature1(A3676,"")</f>
        <v>中央国有企业</v>
      </c>
      <c r="AD3676" s="6" t="str">
        <f>[1]!s_info_city(A3676)</f>
        <v>平顶山市</v>
      </c>
      <c r="AE3676" s="6" t="str">
        <f>[1]!s_info_province(A3676)</f>
        <v>河南省</v>
      </c>
      <c r="AF3676">
        <v>113.30771799999999</v>
      </c>
      <c r="AG3676">
        <v>33.735241000000002</v>
      </c>
    </row>
    <row r="3677" spans="1:33" x14ac:dyDescent="0.3">
      <c r="A3677" s="12" t="s">
        <v>7776</v>
      </c>
      <c r="B3677" s="12" t="s">
        <v>7777</v>
      </c>
      <c r="C3677" s="16" t="str">
        <f>[1]!s_info_mkt(A3677)</f>
        <v>主板</v>
      </c>
      <c r="D3677" s="16" t="str">
        <f>[1]!s_ipo_listeddate(A3677)</f>
        <v>2010-05-06</v>
      </c>
      <c r="E3677" s="16" t="str">
        <f>[1]!lastradeday_s("000002","")</f>
        <v>2026-06-22</v>
      </c>
      <c r="F3677" s="16" t="str">
        <f>[1]!s_info_industry_csrc2023(A3677,"",3)</f>
        <v>医药制造业</v>
      </c>
      <c r="G3677" s="16" t="str">
        <f>[1]!s_info_industry_csrc2023(A3677,"",1)</f>
        <v>制造业</v>
      </c>
      <c r="H3677" s="16">
        <f>[1]!s_is(A3677,83,"FY","YTD","20251231",1,"",100000000)</f>
        <v>54.789820882400001</v>
      </c>
      <c r="I3677" s="16">
        <f>[1]!s_is(A3677,83,"FY","YTD","20241231",1,"",100000000)</f>
        <v>52.807134108</v>
      </c>
      <c r="J3677" s="16">
        <f t="shared" si="171"/>
        <v>3.7545812850685145E-2</v>
      </c>
      <c r="K3677" s="16">
        <f>[1]!s_is(A3677,61,"FY","YTD","20251231",1,"",100000000)</f>
        <v>3.4948581177999998</v>
      </c>
      <c r="L3677" s="16">
        <f>[1]!s_is(A3677,61,"FY","YTD","20241231",1,"",100000000)</f>
        <v>6.4674166649</v>
      </c>
      <c r="M3677" s="16">
        <f t="shared" si="172"/>
        <v>-0.45962069573044312</v>
      </c>
      <c r="N3677" s="16">
        <f>[1]!s_fa_roe(A3677,"20251231")</f>
        <v>2.8906999999999998</v>
      </c>
      <c r="O3677" s="16">
        <f>[1]!s_stmnote_rdexp(A3677,"20251231",1,10000)</f>
        <v>22650.468599</v>
      </c>
      <c r="P3677" s="20">
        <f t="shared" si="173"/>
        <v>4.1340650935173896E-2</v>
      </c>
      <c r="Q3677" s="16">
        <f>[1]!s_margin_tradingbalance(A3677,"",10000)</f>
        <v>21966.727699999999</v>
      </c>
      <c r="R3677" s="16">
        <f>[1]!s_margin_seclendingbalance(A3677,"",10000)</f>
        <v>145.49430000000001</v>
      </c>
      <c r="S3677" s="17">
        <f>[1]!s_val_ev(A3677,"",100000000)</f>
        <v>118.10003352422399</v>
      </c>
      <c r="T3677" s="17">
        <f>[1]!share_freesharesmv(A3677,"",100000000)</f>
        <v>23.378099831999997</v>
      </c>
      <c r="U3677" s="17">
        <f>[1]!s_dq_amount_btin(A3677,E3677,100000000)</f>
        <v>0.36853170000000002</v>
      </c>
      <c r="V3677" s="17">
        <f>[1]!s_dq_turn(A3677,E3677)</f>
        <v>0.34035513152249508</v>
      </c>
      <c r="W3677" s="2">
        <f>[1]!s_pq_amount(A3677,"20260101","",100000000)</f>
        <v>53.580168729999997</v>
      </c>
      <c r="X3677" s="2">
        <f>[1]!s_pq_avgamount(A3677,"20260101","",100000000)</f>
        <v>0.48709244299999999</v>
      </c>
      <c r="Y3677" s="17">
        <f>[1]!s_ipo_dilutedpe(A3677)</f>
        <v>73.27</v>
      </c>
      <c r="Z3677" s="12">
        <f>[1]!s_ipo_collection_total(A3677,100000000)</f>
        <v>59.347999999999999</v>
      </c>
      <c r="AA3677" s="2">
        <f>[1]!s_val_pe_ttm(A3677,E3677)</f>
        <v>34.246288299560547</v>
      </c>
      <c r="AB3677" s="5">
        <f>[1]!s_info_zjtxornot1(A3677,"")</f>
        <v>0</v>
      </c>
      <c r="AC3677" s="22" t="str">
        <f>[1]!s_info_nature1(A3677,"")</f>
        <v>外资企业</v>
      </c>
      <c r="AD3677" s="6" t="str">
        <f>[1]!s_info_city(A3677)</f>
        <v>深圳市</v>
      </c>
      <c r="AE3677" s="6" t="str">
        <f>[1]!s_info_province(A3677)</f>
        <v>广东省</v>
      </c>
      <c r="AF3677">
        <v>114.085947</v>
      </c>
      <c r="AG3677">
        <v>22.547000000000001</v>
      </c>
    </row>
    <row r="3678" spans="1:33" x14ac:dyDescent="0.3">
      <c r="A3678" s="12" t="s">
        <v>233</v>
      </c>
      <c r="B3678" s="12" t="s">
        <v>234</v>
      </c>
      <c r="C3678" s="16" t="str">
        <f>[1]!s_info_mkt(A3678)</f>
        <v>北证</v>
      </c>
      <c r="D3678" s="16" t="str">
        <f>[1]!s_ipo_listeddate(A3678)</f>
        <v>2023-01-18</v>
      </c>
      <c r="E3678" s="16" t="str">
        <f>[1]!lastradeday_s("000002","")</f>
        <v>2026-06-22</v>
      </c>
      <c r="F3678" s="16" t="str">
        <f>[1]!s_info_industry_csrc2023(A3678,"",3)</f>
        <v>农副食品加工业</v>
      </c>
      <c r="G3678" s="16" t="str">
        <f>[1]!s_info_industry_csrc2023(A3678,"",1)</f>
        <v>制造业</v>
      </c>
      <c r="H3678" s="16">
        <f>[1]!s_is(A3678,83,"FY","YTD","20251231",1,"",100000000)</f>
        <v>9.0521983430999988</v>
      </c>
      <c r="I3678" s="16">
        <f>[1]!s_is(A3678,83,"FY","YTD","20241231",1,"",100000000)</f>
        <v>9.0639595070999999</v>
      </c>
      <c r="J3678" s="16">
        <f t="shared" si="171"/>
        <v>-1.2975746406179711E-3</v>
      </c>
      <c r="K3678" s="16">
        <f>[1]!s_is(A3678,61,"FY","YTD","20251231",1,"",100000000)</f>
        <v>0.86544086120000008</v>
      </c>
      <c r="L3678" s="16">
        <f>[1]!s_is(A3678,61,"FY","YTD","20241231",1,"",100000000)</f>
        <v>0.45599946130000002</v>
      </c>
      <c r="M3678" s="16">
        <f t="shared" si="172"/>
        <v>0.8978988675397368</v>
      </c>
      <c r="N3678" s="16">
        <f>[1]!s_fa_roe(A3678,"20251231")</f>
        <v>14.8047</v>
      </c>
      <c r="O3678" s="16">
        <f>[1]!s_stmnote_rdexp(A3678,"20251231",1,10000)</f>
        <v>1688.3821350000001</v>
      </c>
      <c r="P3678" s="20">
        <f t="shared" si="173"/>
        <v>1.8651625505830442E-2</v>
      </c>
      <c r="Q3678" s="16">
        <f>[1]!s_margin_tradingbalance(A3678,"",10000)</f>
        <v>1026.0641000000001</v>
      </c>
      <c r="R3678" s="16">
        <f>[1]!s_margin_seclendingbalance(A3678,"",10000)</f>
        <v>0</v>
      </c>
      <c r="S3678" s="17">
        <f>[1]!s_val_ev(A3678,"",100000000)</f>
        <v>15.572771628800002</v>
      </c>
      <c r="T3678" s="17">
        <f>[1]!share_freesharesmv(A3678,"",100000000)</f>
        <v>4.2630971346000006</v>
      </c>
      <c r="U3678" s="17">
        <f>[1]!s_dq_amount_btin(A3678,E3678,100000000)</f>
        <v>0.21817766999999999</v>
      </c>
      <c r="V3678" s="17">
        <f>[1]!s_dq_turn(A3678,E3678)</f>
        <v>1.5051501259660689</v>
      </c>
      <c r="W3678" s="2">
        <f>[1]!s_pq_amount(A3678,"20260101","",100000000)</f>
        <v>33.334571629999999</v>
      </c>
      <c r="X3678" s="2">
        <f>[1]!s_pq_avgamount(A3678,"20260101","",100000000)</f>
        <v>0.30304156027272727</v>
      </c>
      <c r="Y3678" s="17">
        <f>[1]!s_ipo_dilutedpe(A3678)</f>
        <v>24.09</v>
      </c>
      <c r="Z3678" s="12">
        <f>[1]!s_ipo_collection_total(A3678,100000000)</f>
        <v>1.29375</v>
      </c>
      <c r="AA3678" s="2">
        <f>[1]!s_val_pe_ttm(A3678,E3678)</f>
        <v>18.015632629394531</v>
      </c>
      <c r="AB3678" s="5">
        <f>[1]!s_info_zjtxornot1(A3678,"")</f>
        <v>0</v>
      </c>
      <c r="AC3678" s="22" t="str">
        <f>[1]!s_info_nature1(A3678,"")</f>
        <v>外资企业</v>
      </c>
      <c r="AD3678" s="6" t="str">
        <f>[1]!s_info_city(A3678)</f>
        <v>苏州市</v>
      </c>
      <c r="AE3678" s="6" t="str">
        <f>[1]!s_info_province(A3678)</f>
        <v>江苏省</v>
      </c>
      <c r="AF3678">
        <v>120.619585</v>
      </c>
      <c r="AG3678">
        <v>31.299378999999998</v>
      </c>
    </row>
    <row r="3679" spans="1:33" x14ac:dyDescent="0.3">
      <c r="A3679" s="12" t="s">
        <v>7778</v>
      </c>
      <c r="B3679" s="12" t="s">
        <v>7779</v>
      </c>
      <c r="C3679" s="16" t="str">
        <f>[1]!s_info_mkt(A3679)</f>
        <v>创业板</v>
      </c>
      <c r="D3679" s="16" t="str">
        <f>[1]!s_ipo_listeddate(A3679)</f>
        <v>2009-10-30</v>
      </c>
      <c r="E3679" s="16" t="str">
        <f>[1]!lastradeday_s("000002","")</f>
        <v>2026-06-22</v>
      </c>
      <c r="F3679" s="16" t="str">
        <f>[1]!s_info_industry_csrc2023(A3679,"",3)</f>
        <v>广播、电视、电影和录音制作业</v>
      </c>
      <c r="G3679" s="16" t="str">
        <f>[1]!s_info_industry_csrc2023(A3679,"",1)</f>
        <v>文化、体育和娱乐业</v>
      </c>
      <c r="H3679" s="16">
        <f>[1]!s_is(A3679,83,"FY","YTD","20251231",1,"",100000000)</f>
        <v>3.0967127852999998</v>
      </c>
      <c r="I3679" s="16">
        <f>[1]!s_is(A3679,83,"FY","YTD","20241231",1,"",100000000)</f>
        <v>4.6515405636000002</v>
      </c>
      <c r="J3679" s="16">
        <f t="shared" si="171"/>
        <v>-0.33426082327801121</v>
      </c>
      <c r="K3679" s="16">
        <f>[1]!s_is(A3679,61,"FY","YTD","20251231",1,"",100000000)</f>
        <v>-3.3374539987</v>
      </c>
      <c r="L3679" s="16">
        <f>[1]!s_is(A3679,61,"FY","YTD","20241231",1,"",100000000)</f>
        <v>-2.8461499323999999</v>
      </c>
      <c r="M3679" s="16">
        <f t="shared" si="172"/>
        <v>-0.17262058498995192</v>
      </c>
      <c r="N3679" s="16">
        <f>[1]!s_fa_roe(A3679,"20251231")</f>
        <v>-171.77</v>
      </c>
      <c r="O3679" s="16">
        <f>[1]!s_stmnote_rdexp(A3679,"20251231",1,10000)</f>
        <v>0</v>
      </c>
      <c r="P3679" s="20">
        <f t="shared" si="173"/>
        <v>0</v>
      </c>
      <c r="Q3679" s="16">
        <f>[1]!s_margin_tradingbalance(A3679,"",10000)</f>
        <v>33625.625200000002</v>
      </c>
      <c r="R3679" s="16">
        <f>[1]!s_margin_seclendingbalance(A3679,"",10000)</f>
        <v>121.6782</v>
      </c>
      <c r="S3679" s="17">
        <f>[1]!s_val_ev(A3679,"",100000000)</f>
        <v>47.721501806800006</v>
      </c>
      <c r="T3679" s="17">
        <f>[1]!share_freesharesmv(A3679,"",100000000)</f>
        <v>43.742641802799994</v>
      </c>
      <c r="U3679" s="17">
        <f>[1]!s_dq_amount_btin(A3679,E3679,100000000)</f>
        <v>1.17150888</v>
      </c>
      <c r="V3679" s="17">
        <f>[1]!s_dq_turn(A3679,E3679)</f>
        <v>2.6984863815689923</v>
      </c>
      <c r="W3679" s="2">
        <f>[1]!s_pq_amount(A3679,"20260101","",100000000)</f>
        <v>247.12570450000001</v>
      </c>
      <c r="X3679" s="2">
        <f>[1]!s_pq_avgamount(A3679,"20260101","",100000000)</f>
        <v>2.2672082981651376</v>
      </c>
      <c r="Y3679" s="17">
        <f>[1]!s_ipo_dilutedpe(A3679)</f>
        <v>69.709999999999994</v>
      </c>
      <c r="Z3679" s="12">
        <f>[1]!s_ipo_collection_total(A3679,100000000)</f>
        <v>12.0036</v>
      </c>
      <c r="AA3679" s="2">
        <f>[1]!s_val_pe_ttm(A3679,E3679)</f>
        <v>-12.484810829162598</v>
      </c>
      <c r="AB3679" s="5">
        <f>[1]!s_info_zjtxornot1(A3679,"")</f>
        <v>0</v>
      </c>
      <c r="AC3679" s="22" t="str">
        <f>[1]!s_info_nature1(A3679,"")</f>
        <v>民营企业</v>
      </c>
      <c r="AD3679" s="6" t="str">
        <f>[1]!s_info_city(A3679)</f>
        <v>东阳市</v>
      </c>
      <c r="AE3679" s="6" t="str">
        <f>[1]!s_info_province(A3679)</f>
        <v>浙江省</v>
      </c>
      <c r="AF3679">
        <v>120.380818</v>
      </c>
      <c r="AG3679">
        <v>29.237427</v>
      </c>
    </row>
    <row r="3680" spans="1:33" x14ac:dyDescent="0.3">
      <c r="A3680" s="12" t="s">
        <v>7780</v>
      </c>
      <c r="B3680" s="12" t="s">
        <v>7781</v>
      </c>
      <c r="C3680" s="16" t="str">
        <f>[1]!s_info_mkt(A3680)</f>
        <v>创业板</v>
      </c>
      <c r="D3680" s="16" t="str">
        <f>[1]!s_ipo_listeddate(A3680)</f>
        <v>2021-12-16</v>
      </c>
      <c r="E3680" s="16" t="str">
        <f>[1]!lastradeday_s("000002","")</f>
        <v>2026-06-22</v>
      </c>
      <c r="F3680" s="16" t="str">
        <f>[1]!s_info_industry_csrc2023(A3680,"",3)</f>
        <v>专用设备制造业</v>
      </c>
      <c r="G3680" s="16" t="str">
        <f>[1]!s_info_industry_csrc2023(A3680,"",1)</f>
        <v>制造业</v>
      </c>
      <c r="H3680" s="16">
        <f>[1]!s_is(A3680,83,"FY","YTD","20251231",1,"",100000000)</f>
        <v>8.2750071028000001</v>
      </c>
      <c r="I3680" s="16">
        <f>[1]!s_is(A3680,83,"FY","YTD","20241231",1,"",100000000)</f>
        <v>7.7029778661000003</v>
      </c>
      <c r="J3680" s="16">
        <f t="shared" si="171"/>
        <v>7.4260791948713933E-2</v>
      </c>
      <c r="K3680" s="16">
        <f>[1]!s_is(A3680,61,"FY","YTD","20251231",1,"",100000000)</f>
        <v>1.9292262265</v>
      </c>
      <c r="L3680" s="16">
        <f>[1]!s_is(A3680,61,"FY","YTD","20241231",1,"",100000000)</f>
        <v>1.7678592827999999</v>
      </c>
      <c r="M3680" s="16">
        <f t="shared" si="172"/>
        <v>9.1278160694114291E-2</v>
      </c>
      <c r="N3680" s="16">
        <f>[1]!s_fa_roe(A3680,"20251231")</f>
        <v>11.242599999999999</v>
      </c>
      <c r="O3680" s="16">
        <f>[1]!s_stmnote_rdexp(A3680,"20251231",1,10000)</f>
        <v>4566.2469860000001</v>
      </c>
      <c r="P3680" s="20">
        <f t="shared" si="173"/>
        <v>5.5181185094752686E-2</v>
      </c>
      <c r="Q3680" s="16">
        <f>[1]!s_margin_tradingbalance(A3680,"",10000)</f>
        <v>17340.306</v>
      </c>
      <c r="R3680" s="16">
        <f>[1]!s_margin_seclendingbalance(A3680,"",10000)</f>
        <v>60.659500000000001</v>
      </c>
      <c r="S3680" s="17">
        <f>[1]!s_val_ev(A3680,"",100000000)</f>
        <v>59.063196509999997</v>
      </c>
      <c r="T3680" s="17">
        <f>[1]!share_freesharesmv(A3680,"",100000000)</f>
        <v>23.137101502499998</v>
      </c>
      <c r="U3680" s="17">
        <f>[1]!s_dq_amount_btin(A3680,E3680,100000000)</f>
        <v>0.87765618000000001</v>
      </c>
      <c r="V3680" s="17">
        <f>[1]!s_dq_turn(A3680,E3680)</f>
        <v>1.560171410868465</v>
      </c>
      <c r="W3680" s="2">
        <f>[1]!s_pq_amount(A3680,"20260101","",100000000)</f>
        <v>128.2142648</v>
      </c>
      <c r="X3680" s="2">
        <f>[1]!s_pq_avgamount(A3680,"20260101","",100000000)</f>
        <v>1.1655842254545454</v>
      </c>
      <c r="Y3680" s="17">
        <f>[1]!s_ipo_dilutedpe(A3680)</f>
        <v>56.97</v>
      </c>
      <c r="Z3680" s="12">
        <f>[1]!s_ipo_collection_total(A3680,100000000)</f>
        <v>9.0378311399999998</v>
      </c>
      <c r="AA3680" s="2">
        <f>[1]!s_val_pe_ttm(A3680,E3680)</f>
        <v>29.250934600830078</v>
      </c>
      <c r="AB3680" s="5">
        <f>[1]!s_info_zjtxornot1(A3680,"")</f>
        <v>0</v>
      </c>
      <c r="AC3680" s="22" t="str">
        <f>[1]!s_info_nature1(A3680,"")</f>
        <v>民营企业</v>
      </c>
      <c r="AD3680" s="6" t="str">
        <f>[1]!s_info_city(A3680)</f>
        <v>丹阳市</v>
      </c>
      <c r="AE3680" s="6" t="str">
        <f>[1]!s_info_province(A3680)</f>
        <v>江苏省</v>
      </c>
      <c r="AF3680">
        <v>119.64430400000001</v>
      </c>
      <c r="AG3680">
        <v>31.960263000000001</v>
      </c>
    </row>
    <row r="3681" spans="1:33" x14ac:dyDescent="0.3">
      <c r="A3681" s="12" t="s">
        <v>237</v>
      </c>
      <c r="B3681" s="12" t="s">
        <v>238</v>
      </c>
      <c r="C3681" s="16" t="str">
        <f>[1]!s_info_mkt(A3681)</f>
        <v>北证</v>
      </c>
      <c r="D3681" s="16" t="str">
        <f>[1]!s_ipo_listeddate(A3681)</f>
        <v>2021-11-15</v>
      </c>
      <c r="E3681" s="16" t="str">
        <f>[1]!lastradeday_s("000002","")</f>
        <v>2026-06-22</v>
      </c>
      <c r="F3681" s="16" t="str">
        <f>[1]!s_info_industry_csrc2023(A3681,"",3)</f>
        <v>软件和信息技术服务业</v>
      </c>
      <c r="G3681" s="16" t="str">
        <f>[1]!s_info_industry_csrc2023(A3681,"",1)</f>
        <v>信息传输、软件和信息技术服务业</v>
      </c>
      <c r="H3681" s="16">
        <f>[1]!s_is(A3681,83,"FY","YTD","20251231",1,"",100000000)</f>
        <v>2.8877297431</v>
      </c>
      <c r="I3681" s="16">
        <f>[1]!s_is(A3681,83,"FY","YTD","20241231",1,"",100000000)</f>
        <v>4.3364888129999999</v>
      </c>
      <c r="J3681" s="16">
        <f t="shared" si="171"/>
        <v>-0.33408573903312866</v>
      </c>
      <c r="K3681" s="16">
        <f>[1]!s_is(A3681,61,"FY","YTD","20251231",1,"",100000000)</f>
        <v>-0.90115875629999997</v>
      </c>
      <c r="L3681" s="16">
        <f>[1]!s_is(A3681,61,"FY","YTD","20241231",1,"",100000000)</f>
        <v>0.3451162518</v>
      </c>
      <c r="M3681" s="16">
        <f t="shared" si="172"/>
        <v>-3.611174500186201</v>
      </c>
      <c r="N3681" s="16">
        <f>[1]!s_fa_roe(A3681,"20251231")</f>
        <v>-13.828200000000001</v>
      </c>
      <c r="O3681" s="16">
        <f>[1]!s_stmnote_rdexp(A3681,"20251231",1,10000)</f>
        <v>5904.9716659999995</v>
      </c>
      <c r="P3681" s="20">
        <f t="shared" si="173"/>
        <v>0.20448491345526562</v>
      </c>
      <c r="Q3681" s="16">
        <f>[1]!s_margin_tradingbalance(A3681,"",10000)</f>
        <v>1893.2237</v>
      </c>
      <c r="R3681" s="16">
        <f>[1]!s_margin_seclendingbalance(A3681,"",10000)</f>
        <v>0</v>
      </c>
      <c r="S3681" s="17">
        <f>[1]!s_val_ev(A3681,"",100000000)</f>
        <v>15.591851800000001</v>
      </c>
      <c r="T3681" s="17">
        <f>[1]!share_freesharesmv(A3681,"",100000000)</f>
        <v>9.5516297720000001</v>
      </c>
      <c r="U3681" s="17">
        <f>[1]!s_dq_amount_btin(A3681,E3681,100000000)</f>
        <v>0.51561082000000003</v>
      </c>
      <c r="V3681" s="17">
        <f>[1]!s_dq_turn(A3681,E3681)</f>
        <v>4.1292156374565661</v>
      </c>
      <c r="W3681" s="2">
        <f>[1]!s_pq_amount(A3681,"20260101","",100000000)</f>
        <v>58.477511610000001</v>
      </c>
      <c r="X3681" s="2">
        <f>[1]!s_pq_avgamount(A3681,"20260101","",100000000)</f>
        <v>0.53161374190909083</v>
      </c>
      <c r="Y3681" s="17">
        <f>[1]!s_ipo_dilutedpe(A3681)</f>
        <v>47.08</v>
      </c>
      <c r="Z3681" s="12">
        <f>[1]!s_ipo_collection_total(A3681,100000000)</f>
        <v>2.6909999999999998</v>
      </c>
      <c r="AA3681" s="2">
        <f>[1]!s_val_pe_ttm(A3681,E3681)</f>
        <v>-17.43388557434082</v>
      </c>
      <c r="AB3681" s="5">
        <f>[1]!s_info_zjtxornot1(A3681,"")</f>
        <v>1</v>
      </c>
      <c r="AC3681" s="22" t="str">
        <f>[1]!s_info_nature1(A3681,"")</f>
        <v>民营企业</v>
      </c>
      <c r="AD3681" s="6" t="str">
        <f>[1]!s_info_city(A3681)</f>
        <v>太原市</v>
      </c>
      <c r="AE3681" s="6" t="str">
        <f>[1]!s_info_province(A3681)</f>
        <v>山西省</v>
      </c>
      <c r="AF3681">
        <v>112.54924800000001</v>
      </c>
      <c r="AG3681">
        <v>37.857013999999999</v>
      </c>
    </row>
    <row r="3682" spans="1:33" x14ac:dyDescent="0.3">
      <c r="A3682" s="12" t="s">
        <v>7782</v>
      </c>
      <c r="B3682" s="12" t="s">
        <v>7783</v>
      </c>
      <c r="C3682" s="16" t="str">
        <f>[1]!s_info_mkt(A3682)</f>
        <v>创业板</v>
      </c>
      <c r="D3682" s="16" t="str">
        <f>[1]!s_ipo_listeddate(A3682)</f>
        <v>2016-10-18</v>
      </c>
      <c r="E3682" s="16" t="str">
        <f>[1]!lastradeday_s("000002","")</f>
        <v>2026-06-22</v>
      </c>
      <c r="F3682" s="16" t="str">
        <f>[1]!s_info_industry_csrc2023(A3682,"",3)</f>
        <v>通用设备制造业</v>
      </c>
      <c r="G3682" s="16" t="str">
        <f>[1]!s_info_industry_csrc2023(A3682,"",1)</f>
        <v>制造业</v>
      </c>
      <c r="H3682" s="16">
        <f>[1]!s_is(A3682,83,"FY","YTD","20251231",1,"",100000000)</f>
        <v>1.5381461428999998</v>
      </c>
      <c r="I3682" s="16">
        <f>[1]!s_is(A3682,83,"FY","YTD","20241231",1,"",100000000)</f>
        <v>2.9779884908000001</v>
      </c>
      <c r="J3682" s="16">
        <f t="shared" si="171"/>
        <v>-0.48349493369371765</v>
      </c>
      <c r="K3682" s="16">
        <f>[1]!s_is(A3682,61,"FY","YTD","20251231",1,"",100000000)</f>
        <v>-2.6194888903</v>
      </c>
      <c r="L3682" s="16">
        <f>[1]!s_is(A3682,61,"FY","YTD","20241231",1,"",100000000)</f>
        <v>-3.5120539797000001</v>
      </c>
      <c r="M3682" s="16">
        <f t="shared" si="172"/>
        <v>0.25414332882100038</v>
      </c>
      <c r="N3682" s="16">
        <f>[1]!s_fa_roe(A3682,"20251231")</f>
        <v>-56.289099999999998</v>
      </c>
      <c r="O3682" s="16">
        <f>[1]!s_stmnote_rdexp(A3682,"20251231",1,10000)</f>
        <v>3048.8127890000001</v>
      </c>
      <c r="P3682" s="20">
        <f t="shared" si="173"/>
        <v>0.19821346645591228</v>
      </c>
      <c r="Q3682" s="16">
        <f>[1]!s_margin_tradingbalance(A3682,"",10000)</f>
        <v>0</v>
      </c>
      <c r="R3682" s="16">
        <f>[1]!s_margin_seclendingbalance(A3682,"",10000)</f>
        <v>0</v>
      </c>
      <c r="S3682" s="17">
        <f>[1]!s_val_ev(A3682,"",100000000)</f>
        <v>37.5769437095</v>
      </c>
      <c r="T3682" s="17">
        <f>[1]!share_freesharesmv(A3682,"",100000000)</f>
        <v>29.973632195</v>
      </c>
      <c r="U3682" s="17">
        <f>[1]!s_dq_amount_btin(A3682,E3682,100000000)</f>
        <v>1.1419145399999999</v>
      </c>
      <c r="V3682" s="17">
        <f>[1]!s_dq_turn(A3682,E3682)</f>
        <v>3.1323061546849025</v>
      </c>
      <c r="W3682" s="2">
        <f>[1]!s_pq_amount(A3682,"20260101","",100000000)</f>
        <v>244.70847796999999</v>
      </c>
      <c r="X3682" s="2">
        <f>[1]!s_pq_avgamount(A3682,"20260101","",100000000)</f>
        <v>2.2246225269999997</v>
      </c>
      <c r="Y3682" s="17">
        <f>[1]!s_ipo_dilutedpe(A3682)</f>
        <v>22.88</v>
      </c>
      <c r="Z3682" s="12">
        <f>[1]!s_ipo_collection_total(A3682,100000000)</f>
        <v>2.291328</v>
      </c>
      <c r="AA3682" s="2">
        <f>[1]!s_val_pe_ttm(A3682,E3682)</f>
        <v>-15.278854370117188</v>
      </c>
      <c r="AB3682" s="5">
        <f>[1]!s_info_zjtxornot1(A3682,"")</f>
        <v>0</v>
      </c>
      <c r="AC3682" s="22" t="str">
        <f>[1]!s_info_nature1(A3682,"")</f>
        <v>民营企业</v>
      </c>
      <c r="AD3682" s="6" t="str">
        <f>[1]!s_info_city(A3682)</f>
        <v>上海市</v>
      </c>
      <c r="AE3682" s="6" t="str">
        <f>[1]!s_info_province(A3682)</f>
        <v>上海</v>
      </c>
      <c r="AF3682">
        <v>121.472644</v>
      </c>
      <c r="AG3682">
        <v>31.231705999999999</v>
      </c>
    </row>
    <row r="3683" spans="1:33" x14ac:dyDescent="0.3">
      <c r="A3683" s="12" t="s">
        <v>7784</v>
      </c>
      <c r="B3683" s="12" t="s">
        <v>7785</v>
      </c>
      <c r="C3683" s="16" t="str">
        <f>[1]!s_info_mkt(A3683)</f>
        <v>主板</v>
      </c>
      <c r="D3683" s="16" t="str">
        <f>[1]!s_ipo_listeddate(A3683)</f>
        <v>1993-10-08</v>
      </c>
      <c r="E3683" s="16" t="str">
        <f>[1]!lastradeday_s("000002","")</f>
        <v>2026-06-22</v>
      </c>
      <c r="F3683" s="16" t="str">
        <f>[1]!s_info_industry_csrc2023(A3683,"",3)</f>
        <v>房地产业</v>
      </c>
      <c r="G3683" s="16" t="str">
        <f>[1]!s_info_industry_csrc2023(A3683,"",1)</f>
        <v>房地产业</v>
      </c>
      <c r="H3683" s="16">
        <f>[1]!s_is(A3683,83,"FY","YTD","20251231",1,"",100000000)</f>
        <v>308.92372928840001</v>
      </c>
      <c r="I3683" s="16">
        <f>[1]!s_is(A3683,83,"FY","YTD","20241231",1,"",100000000)</f>
        <v>357.90676999470003</v>
      </c>
      <c r="J3683" s="16">
        <f t="shared" si="171"/>
        <v>-0.1368597769386295</v>
      </c>
      <c r="K3683" s="16">
        <f>[1]!s_is(A3683,61,"FY","YTD","20251231",1,"",100000000)</f>
        <v>-23.5027067756</v>
      </c>
      <c r="L3683" s="16">
        <f>[1]!s_is(A3683,61,"FY","YTD","20241231",1,"",100000000)</f>
        <v>-29.767843277399997</v>
      </c>
      <c r="M3683" s="16">
        <f t="shared" si="172"/>
        <v>0.21046659119428188</v>
      </c>
      <c r="N3683" s="16">
        <f>[1]!s_fa_roe(A3683,"20251231")</f>
        <v>-22.515499999999999</v>
      </c>
      <c r="O3683" s="16">
        <f>[1]!s_stmnote_rdexp(A3683,"20251231",1,10000)</f>
        <v>1391.2683140000001</v>
      </c>
      <c r="P3683" s="20">
        <f t="shared" si="173"/>
        <v>4.5035980797097084E-4</v>
      </c>
      <c r="Q3683" s="16">
        <f>[1]!s_margin_tradingbalance(A3683,"",10000)</f>
        <v>29418.4545</v>
      </c>
      <c r="R3683" s="16">
        <f>[1]!s_margin_seclendingbalance(A3683,"",10000)</f>
        <v>42.918599999999998</v>
      </c>
      <c r="S3683" s="17">
        <f>[1]!s_val_ev(A3683,"",100000000)</f>
        <v>100.7283634665</v>
      </c>
      <c r="T3683" s="17">
        <f>[1]!share_freesharesmv(A3683,"",100000000)</f>
        <v>30.945077746500001</v>
      </c>
      <c r="U3683" s="17">
        <f>[1]!s_dq_amount_btin(A3683,E3683,100000000)</f>
        <v>1.05295279</v>
      </c>
      <c r="V3683" s="17">
        <f>[1]!s_dq_turn(A3683,E3683)</f>
        <v>1.0714054460310753</v>
      </c>
      <c r="W3683" s="2">
        <f>[1]!s_pq_amount(A3683,"20260101","",100000000)</f>
        <v>136.21225601</v>
      </c>
      <c r="X3683" s="2">
        <f>[1]!s_pq_avgamount(A3683,"20260101","",100000000)</f>
        <v>1.2382932364545454</v>
      </c>
      <c r="Y3683" s="17">
        <f>[1]!s_ipo_dilutedpe(A3683)</f>
        <v>0</v>
      </c>
      <c r="Z3683" s="12">
        <f>[1]!s_ipo_collection_total(A3683,100000000)</f>
        <v>2.9346000000000001</v>
      </c>
      <c r="AA3683" s="2">
        <f>[1]!s_val_pe_ttm(A3683,E3683)</f>
        <v>-4.353477954864502</v>
      </c>
      <c r="AB3683" s="5">
        <f>[1]!s_info_zjtxornot1(A3683,"")</f>
        <v>0</v>
      </c>
      <c r="AC3683" s="22" t="str">
        <f>[1]!s_info_nature1(A3683,"")</f>
        <v>中央国有企业</v>
      </c>
      <c r="AD3683" s="6" t="str">
        <f>[1]!s_info_city(A3683)</f>
        <v>深圳市</v>
      </c>
      <c r="AE3683" s="6" t="str">
        <f>[1]!s_info_province(A3683)</f>
        <v>广东省</v>
      </c>
      <c r="AF3683">
        <v>114.085947</v>
      </c>
      <c r="AG3683">
        <v>22.547000000000001</v>
      </c>
    </row>
    <row r="3684" spans="1:33" x14ac:dyDescent="0.3">
      <c r="A3684" s="12" t="s">
        <v>7786</v>
      </c>
      <c r="B3684" s="12" t="s">
        <v>7787</v>
      </c>
      <c r="C3684" s="16" t="str">
        <f>[1]!s_info_mkt(A3684)</f>
        <v>主板</v>
      </c>
      <c r="D3684" s="16" t="str">
        <f>[1]!s_ipo_listeddate(A3684)</f>
        <v>2016-03-16</v>
      </c>
      <c r="E3684" s="16" t="str">
        <f>[1]!lastradeday_s("000002","")</f>
        <v>2026-06-22</v>
      </c>
      <c r="F3684" s="16" t="str">
        <f>[1]!s_info_industry_csrc2023(A3684,"",3)</f>
        <v>有色金属矿采选业</v>
      </c>
      <c r="G3684" s="16" t="str">
        <f>[1]!s_info_industry_csrc2023(A3684,"",1)</f>
        <v>采矿业</v>
      </c>
      <c r="H3684" s="16">
        <f>[1]!s_is(A3684,83,"FY","YTD","20251231",1,"",100000000)</f>
        <v>20.706225050699999</v>
      </c>
      <c r="I3684" s="16">
        <f>[1]!s_is(A3684,83,"FY","YTD","20241231",1,"",100000000)</f>
        <v>16.138237081099998</v>
      </c>
      <c r="J3684" s="16">
        <f t="shared" si="171"/>
        <v>0.28305371563475901</v>
      </c>
      <c r="K3684" s="16">
        <f>[1]!s_is(A3684,61,"FY","YTD","20251231",1,"",100000000)</f>
        <v>8.7073306899000009</v>
      </c>
      <c r="L3684" s="16">
        <f>[1]!s_is(A3684,61,"FY","YTD","20241231",1,"",100000000)</f>
        <v>2.5332223833</v>
      </c>
      <c r="M3684" s="16">
        <f t="shared" si="172"/>
        <v>2.4372547579328825</v>
      </c>
      <c r="N3684" s="16">
        <f>[1]!s_fa_roe(A3684,"20251231")</f>
        <v>22.624300000000002</v>
      </c>
      <c r="O3684" s="16">
        <f>[1]!s_stmnote_rdexp(A3684,"20251231",1,10000)</f>
        <v>637.53939300000002</v>
      </c>
      <c r="P3684" s="20">
        <f t="shared" si="173"/>
        <v>3.0789745182376793E-3</v>
      </c>
      <c r="Q3684" s="16">
        <f>[1]!s_margin_tradingbalance(A3684,"",10000)</f>
        <v>209784.26250000001</v>
      </c>
      <c r="R3684" s="16">
        <f>[1]!s_margin_seclendingbalance(A3684,"",10000)</f>
        <v>503.7466</v>
      </c>
      <c r="S3684" s="17">
        <f>[1]!s_val_ev(A3684,"",100000000)</f>
        <v>220.32451435260003</v>
      </c>
      <c r="T3684" s="17">
        <f>[1]!share_freesharesmv(A3684,"",100000000)</f>
        <v>167.35378095659999</v>
      </c>
      <c r="U3684" s="17">
        <f>[1]!s_dq_amount_btin(A3684,E3684,100000000)</f>
        <v>18.389689279999999</v>
      </c>
      <c r="V3684" s="17">
        <f>[1]!s_dq_turn(A3684,E3684)</f>
        <v>8.6836928679580776</v>
      </c>
      <c r="W3684" s="2">
        <f>[1]!s_pq_amount(A3684,"20260101","",100000000)</f>
        <v>1293.9029758900001</v>
      </c>
      <c r="X3684" s="2">
        <f>[1]!s_pq_avgamount(A3684,"20260101","",100000000)</f>
        <v>12.322885484666667</v>
      </c>
      <c r="Y3684" s="17">
        <f>[1]!s_ipo_dilutedpe(A3684)</f>
        <v>22.97</v>
      </c>
      <c r="Z3684" s="12">
        <f>[1]!s_ipo_collection_total(A3684,100000000)</f>
        <v>3.7336</v>
      </c>
      <c r="AA3684" s="2">
        <f>[1]!s_val_pe_ttm(A3684,E3684)</f>
        <v>25.749912261962891</v>
      </c>
      <c r="AB3684" s="5">
        <f>[1]!s_info_zjtxornot1(A3684,"")</f>
        <v>0</v>
      </c>
      <c r="AC3684" s="22" t="str">
        <f>[1]!s_info_nature1(A3684,"")</f>
        <v>民营企业</v>
      </c>
      <c r="AD3684" s="6" t="str">
        <f>[1]!s_info_city(A3684)</f>
        <v>拉萨市</v>
      </c>
      <c r="AE3684" s="6" t="str">
        <f>[1]!s_info_province(A3684)</f>
        <v>西藏自治区</v>
      </c>
      <c r="AF3684">
        <v>91.132211999999996</v>
      </c>
      <c r="AG3684">
        <v>29.660361000000002</v>
      </c>
    </row>
    <row r="3685" spans="1:33" x14ac:dyDescent="0.3">
      <c r="A3685" s="12" t="s">
        <v>235</v>
      </c>
      <c r="B3685" s="12" t="s">
        <v>236</v>
      </c>
      <c r="C3685" s="16" t="str">
        <f>[1]!s_info_mkt(A3685)</f>
        <v>北证</v>
      </c>
      <c r="D3685" s="16" t="str">
        <f>[1]!s_ipo_listeddate(A3685)</f>
        <v>2025-10-28</v>
      </c>
      <c r="E3685" s="16" t="str">
        <f>[1]!lastradeday_s("000002","")</f>
        <v>2026-06-22</v>
      </c>
      <c r="F3685" s="16" t="str">
        <f>[1]!s_info_industry_csrc2023(A3685,"",3)</f>
        <v>橡胶和塑料制品业</v>
      </c>
      <c r="G3685" s="16" t="str">
        <f>[1]!s_info_industry_csrc2023(A3685,"",1)</f>
        <v>制造业</v>
      </c>
      <c r="H3685" s="16">
        <f>[1]!s_is(A3685,83,"FY","YTD","20251231",1,"",100000000)</f>
        <v>25.808434702</v>
      </c>
      <c r="I3685" s="16">
        <f>[1]!s_is(A3685,83,"FY","YTD","20241231",1,"",100000000)</f>
        <v>22.9531321077</v>
      </c>
      <c r="J3685" s="16">
        <f t="shared" si="171"/>
        <v>0.12439707927015942</v>
      </c>
      <c r="K3685" s="16">
        <f>[1]!s_is(A3685,61,"FY","YTD","20251231",1,"",100000000)</f>
        <v>1.7395049747</v>
      </c>
      <c r="L3685" s="16">
        <f>[1]!s_is(A3685,61,"FY","YTD","20241231",1,"",100000000)</f>
        <v>1.5665481958</v>
      </c>
      <c r="M3685" s="16">
        <f t="shared" si="172"/>
        <v>0.11040629286970319</v>
      </c>
      <c r="N3685" s="16">
        <f>[1]!s_fa_roe(A3685,"20251231")</f>
        <v>18.819800000000001</v>
      </c>
      <c r="O3685" s="16">
        <f>[1]!s_stmnote_rdexp(A3685,"20251231",1,10000)</f>
        <v>5752.2642139999998</v>
      </c>
      <c r="P3685" s="20">
        <f t="shared" si="173"/>
        <v>2.2288311090615014E-2</v>
      </c>
      <c r="Q3685" s="16">
        <f>[1]!s_margin_tradingbalance(A3685,"",10000)</f>
        <v>1126.9905000000001</v>
      </c>
      <c r="R3685" s="16">
        <f>[1]!s_margin_seclendingbalance(A3685,"",10000)</f>
        <v>0</v>
      </c>
      <c r="S3685" s="17">
        <f>[1]!s_val_ev(A3685,"",100000000)</f>
        <v>33.29186</v>
      </c>
      <c r="T3685" s="17">
        <f>[1]!share_freesharesmv(A3685,"",100000000)</f>
        <v>8.228933348</v>
      </c>
      <c r="U3685" s="17">
        <f>[1]!s_dq_amount_btin(A3685,E3685,100000000)</f>
        <v>9.2281520000000006E-2</v>
      </c>
      <c r="V3685" s="17">
        <f>[1]!s_dq_turn(A3685,E3685)</f>
        <v>1.1506540154807923</v>
      </c>
      <c r="W3685" s="2">
        <f>[1]!s_pq_amount(A3685,"20260101","",100000000)</f>
        <v>23.295610830000001</v>
      </c>
      <c r="X3685" s="2">
        <f>[1]!s_pq_avgamount(A3685,"20260101","",100000000)</f>
        <v>0.21177828027272727</v>
      </c>
      <c r="Y3685" s="17">
        <f>[1]!s_ipo_dilutedpe(A3685)</f>
        <v>11.02</v>
      </c>
      <c r="Z3685" s="12">
        <f>[1]!s_ipo_collection_total(A3685,100000000)</f>
        <v>3.3187500000000001</v>
      </c>
      <c r="AA3685" s="2">
        <f>[1]!s_val_pe_ttm(A3685,E3685)</f>
        <v>18.352487564086914</v>
      </c>
      <c r="AB3685" s="5">
        <f>[1]!s_info_zjtxornot1(A3685,"")</f>
        <v>0</v>
      </c>
      <c r="AC3685" s="22" t="str">
        <f>[1]!s_info_nature1(A3685,"")</f>
        <v>民营企业</v>
      </c>
      <c r="AD3685" s="6" t="str">
        <f>[1]!s_info_city(A3685)</f>
        <v>青岛市</v>
      </c>
      <c r="AE3685" s="6" t="str">
        <f>[1]!s_info_province(A3685)</f>
        <v>山东省</v>
      </c>
      <c r="AF3685">
        <v>120.35517299999999</v>
      </c>
      <c r="AG3685">
        <v>36.082982000000001</v>
      </c>
    </row>
    <row r="3686" spans="1:33" x14ac:dyDescent="0.3">
      <c r="A3686" s="12" t="s">
        <v>7788</v>
      </c>
      <c r="B3686" s="12" t="s">
        <v>7789</v>
      </c>
      <c r="C3686" s="16" t="str">
        <f>[1]!s_info_mkt(A3686)</f>
        <v>创业板</v>
      </c>
      <c r="D3686" s="16" t="str">
        <f>[1]!s_ipo_listeddate(A3686)</f>
        <v>2023-05-23</v>
      </c>
      <c r="E3686" s="16" t="str">
        <f>[1]!lastradeday_s("000002","")</f>
        <v>2026-06-22</v>
      </c>
      <c r="F3686" s="16" t="str">
        <f>[1]!s_info_industry_csrc2023(A3686,"",3)</f>
        <v>生态保护和环境治理业</v>
      </c>
      <c r="G3686" s="16" t="str">
        <f>[1]!s_info_industry_csrc2023(A3686,"",1)</f>
        <v>水利、环境和公共设施管理业</v>
      </c>
      <c r="H3686" s="16">
        <f>[1]!s_is(A3686,83,"FY","YTD","20251231",1,"",100000000)</f>
        <v>17.973211983199999</v>
      </c>
      <c r="I3686" s="16">
        <f>[1]!s_is(A3686,83,"FY","YTD","20241231",1,"",100000000)</f>
        <v>17.910383818699998</v>
      </c>
      <c r="J3686" s="16">
        <f t="shared" si="171"/>
        <v>3.507918374948682E-3</v>
      </c>
      <c r="K3686" s="16">
        <f>[1]!s_is(A3686,61,"FY","YTD","20251231",1,"",100000000)</f>
        <v>2.6535154270999999</v>
      </c>
      <c r="L3686" s="16">
        <f>[1]!s_is(A3686,61,"FY","YTD","20241231",1,"",100000000)</f>
        <v>2.1554327763999996</v>
      </c>
      <c r="M3686" s="16">
        <f t="shared" si="172"/>
        <v>0.23108243326052463</v>
      </c>
      <c r="N3686" s="16">
        <f>[1]!s_fa_roe(A3686,"20251231")</f>
        <v>7.21</v>
      </c>
      <c r="O3686" s="16">
        <f>[1]!s_stmnote_rdexp(A3686,"20251231",1,10000)</f>
        <v>4344.3555249999999</v>
      </c>
      <c r="P3686" s="20">
        <f t="shared" si="173"/>
        <v>2.4171280731906882E-2</v>
      </c>
      <c r="Q3686" s="16">
        <f>[1]!s_margin_tradingbalance(A3686,"",10000)</f>
        <v>18155.854800000001</v>
      </c>
      <c r="R3686" s="16">
        <f>[1]!s_margin_seclendingbalance(A3686,"",10000)</f>
        <v>0</v>
      </c>
      <c r="S3686" s="17">
        <f>[1]!s_val_ev(A3686,"",100000000)</f>
        <v>71.499417581999992</v>
      </c>
      <c r="T3686" s="17">
        <f>[1]!share_freesharesmv(A3686,"",100000000)</f>
        <v>36.658933332000004</v>
      </c>
      <c r="U3686" s="17">
        <f>[1]!s_dq_amount_btin(A3686,E3686,100000000)</f>
        <v>2.2000021699999999</v>
      </c>
      <c r="V3686" s="17">
        <f>[1]!s_dq_turn(A3686,E3686)</f>
        <v>6.0631413717770064</v>
      </c>
      <c r="W3686" s="2">
        <f>[1]!s_pq_amount(A3686,"20260101","",100000000)</f>
        <v>236.86906622999999</v>
      </c>
      <c r="X3686" s="2">
        <f>[1]!s_pq_avgamount(A3686,"20260101","",100000000)</f>
        <v>2.1533551475454544</v>
      </c>
      <c r="Y3686" s="17">
        <f>[1]!s_ipo_dilutedpe(A3686)</f>
        <v>26.45</v>
      </c>
      <c r="Z3686" s="12">
        <f>[1]!s_ipo_collection_total(A3686,100000000)</f>
        <v>15.37540675</v>
      </c>
      <c r="AA3686" s="2">
        <f>[1]!s_val_pe_ttm(A3686,E3686)</f>
        <v>25.369871139526367</v>
      </c>
      <c r="AB3686" s="5">
        <f>[1]!s_info_zjtxornot1(A3686,"")</f>
        <v>0</v>
      </c>
      <c r="AC3686" s="22" t="str">
        <f>[1]!s_info_nature1(A3686,"")</f>
        <v>民营企业</v>
      </c>
      <c r="AD3686" s="6" t="str">
        <f>[1]!s_info_city(A3686)</f>
        <v>深圳市</v>
      </c>
      <c r="AE3686" s="6" t="str">
        <f>[1]!s_info_province(A3686)</f>
        <v>广东省</v>
      </c>
      <c r="AF3686">
        <v>114.085947</v>
      </c>
      <c r="AG3686">
        <v>22.547000000000001</v>
      </c>
    </row>
    <row r="3687" spans="1:33" x14ac:dyDescent="0.3">
      <c r="A3687" s="12" t="s">
        <v>7790</v>
      </c>
      <c r="B3687" s="12" t="s">
        <v>7791</v>
      </c>
      <c r="C3687" s="16" t="str">
        <f>[1]!s_info_mkt(A3687)</f>
        <v>主板</v>
      </c>
      <c r="D3687" s="16" t="str">
        <f>[1]!s_ipo_listeddate(A3687)</f>
        <v>2001-07-02</v>
      </c>
      <c r="E3687" s="16" t="str">
        <f>[1]!lastradeday_s("000002","")</f>
        <v>2026-06-22</v>
      </c>
      <c r="F3687" s="16" t="str">
        <f>[1]!s_info_industry_csrc2023(A3687,"",3)</f>
        <v>食品制造业</v>
      </c>
      <c r="G3687" s="16" t="str">
        <f>[1]!s_info_industry_csrc2023(A3687,"",1)</f>
        <v>制造业</v>
      </c>
      <c r="H3687" s="16">
        <f>[1]!s_is(A3687,83,"FY","YTD","20251231",1,"",100000000)</f>
        <v>3.1411534679000002</v>
      </c>
      <c r="I3687" s="16">
        <f>[1]!s_is(A3687,83,"FY","YTD","20241231",1,"",100000000)</f>
        <v>3.2518189032999998</v>
      </c>
      <c r="J3687" s="16">
        <f t="shared" si="171"/>
        <v>-3.4031856844086383E-2</v>
      </c>
      <c r="K3687" s="16">
        <f>[1]!s_is(A3687,61,"FY","YTD","20251231",1,"",100000000)</f>
        <v>3.4924755299999999E-2</v>
      </c>
      <c r="L3687" s="16">
        <f>[1]!s_is(A3687,61,"FY","YTD","20241231",1,"",100000000)</f>
        <v>0.3048136441</v>
      </c>
      <c r="M3687" s="16">
        <f t="shared" si="172"/>
        <v>-0.88542259844332216</v>
      </c>
      <c r="N3687" s="16">
        <f>[1]!s_fa_roe(A3687,"20251231")</f>
        <v>1.0807</v>
      </c>
      <c r="O3687" s="16">
        <f>[1]!s_stmnote_rdexp(A3687,"20251231",1,10000)</f>
        <v>642.81554299999993</v>
      </c>
      <c r="P3687" s="20">
        <f t="shared" si="173"/>
        <v>2.0464315085813065E-2</v>
      </c>
      <c r="Q3687" s="16">
        <f>[1]!s_margin_tradingbalance(A3687,"",10000)</f>
        <v>3967.4980999999998</v>
      </c>
      <c r="R3687" s="16">
        <f>[1]!s_margin_seclendingbalance(A3687,"",10000)</f>
        <v>0</v>
      </c>
      <c r="S3687" s="17">
        <f>[1]!s_val_ev(A3687,"",100000000)</f>
        <v>42.930568000000001</v>
      </c>
      <c r="T3687" s="17">
        <f>[1]!share_freesharesmv(A3687,"",100000000)</f>
        <v>18.8935290774</v>
      </c>
      <c r="U3687" s="17">
        <f>[1]!s_dq_amount_btin(A3687,E3687,100000000)</f>
        <v>0.86837739000000003</v>
      </c>
      <c r="V3687" s="17">
        <f>[1]!s_dq_turn(A3687,E3687)</f>
        <v>2.0021808702833841</v>
      </c>
      <c r="W3687" s="2">
        <f>[1]!s_pq_amount(A3687,"20260101","",100000000)</f>
        <v>101.78192749</v>
      </c>
      <c r="X3687" s="2">
        <f>[1]!s_pq_avgamount(A3687,"20260101","",100000000)</f>
        <v>0.92529024990909081</v>
      </c>
      <c r="Y3687" s="17">
        <f>[1]!s_ipo_dilutedpe(A3687)</f>
        <v>41.98</v>
      </c>
      <c r="Z3687" s="12">
        <f>[1]!s_ipo_collection_total(A3687,100000000)</f>
        <v>6.8849999999999998</v>
      </c>
      <c r="AA3687" s="2">
        <f>[1]!s_val_pe_ttm(A3687,E3687)</f>
        <v>1054.74169921875</v>
      </c>
      <c r="AB3687" s="5">
        <f>[1]!s_info_zjtxornot1(A3687,"")</f>
        <v>0</v>
      </c>
      <c r="AC3687" s="22" t="str">
        <f>[1]!s_info_nature1(A3687,"")</f>
        <v>民营企业</v>
      </c>
      <c r="AD3687" s="6" t="str">
        <f>[1]!s_info_city(A3687)</f>
        <v>上海市</v>
      </c>
      <c r="AE3687" s="6" t="str">
        <f>[1]!s_info_province(A3687)</f>
        <v>上海</v>
      </c>
      <c r="AF3687">
        <v>121.472644</v>
      </c>
      <c r="AG3687">
        <v>31.231705999999999</v>
      </c>
    </row>
    <row r="3688" spans="1:33" x14ac:dyDescent="0.3">
      <c r="A3688" s="12" t="s">
        <v>7792</v>
      </c>
      <c r="B3688" s="12" t="s">
        <v>7793</v>
      </c>
      <c r="C3688" s="16" t="str">
        <f>[1]!s_info_mkt(A3688)</f>
        <v>主板</v>
      </c>
      <c r="D3688" s="16" t="str">
        <f>[1]!s_ipo_listeddate(A3688)</f>
        <v>2021-09-08</v>
      </c>
      <c r="E3688" s="16" t="str">
        <f>[1]!lastradeday_s("000002","")</f>
        <v>2026-06-22</v>
      </c>
      <c r="F3688" s="16" t="str">
        <f>[1]!s_info_industry_csrc2023(A3688,"",3)</f>
        <v>铁路运输业</v>
      </c>
      <c r="G3688" s="16" t="str">
        <f>[1]!s_info_industry_csrc2023(A3688,"",1)</f>
        <v>交通运输、仓储和邮政业</v>
      </c>
      <c r="H3688" s="16">
        <f>[1]!s_is(A3688,83,"FY","YTD","20251231",1,"",100000000)</f>
        <v>119.63812291559999</v>
      </c>
      <c r="I3688" s="16">
        <f>[1]!s_is(A3688,83,"FY","YTD","20241231",1,"",100000000)</f>
        <v>112.6705495042</v>
      </c>
      <c r="J3688" s="16">
        <f t="shared" si="171"/>
        <v>6.1840236353336131E-2</v>
      </c>
      <c r="K3688" s="16">
        <f>[1]!s_is(A3688,61,"FY","YTD","20251231",1,"",100000000)</f>
        <v>4.2442291729999999</v>
      </c>
      <c r="L3688" s="16">
        <f>[1]!s_is(A3688,61,"FY","YTD","20241231",1,"",100000000)</f>
        <v>6.6686385587999997</v>
      </c>
      <c r="M3688" s="16">
        <f t="shared" si="172"/>
        <v>-0.36355387451621979</v>
      </c>
      <c r="N3688" s="16">
        <f>[1]!s_fa_roe(A3688,"20251231")</f>
        <v>2.2248999999999999</v>
      </c>
      <c r="O3688" s="16">
        <f>[1]!s_stmnote_rdexp(A3688,"20251231",1,10000)</f>
        <v>1417.745494</v>
      </c>
      <c r="P3688" s="20">
        <f t="shared" si="173"/>
        <v>1.1850281995816365E-3</v>
      </c>
      <c r="Q3688" s="16">
        <f>[1]!s_margin_tradingbalance(A3688,"",10000)</f>
        <v>0</v>
      </c>
      <c r="R3688" s="16">
        <f>[1]!s_margin_seclendingbalance(A3688,"",10000)</f>
        <v>0</v>
      </c>
      <c r="S3688" s="17">
        <f>[1]!s_val_ev(A3688,"",100000000)</f>
        <v>156.88888887319999</v>
      </c>
      <c r="T3688" s="17">
        <f>[1]!share_freesharesmv(A3688,"",100000000)</f>
        <v>26.984888873199992</v>
      </c>
      <c r="U3688" s="17">
        <f>[1]!s_dq_amount_btin(A3688,E3688,100000000)</f>
        <v>0.52026673000000001</v>
      </c>
      <c r="V3688" s="17">
        <f>[1]!s_dq_turn(A3688,E3688)</f>
        <v>0.33751494003375154</v>
      </c>
      <c r="W3688" s="2">
        <f>[1]!s_pq_amount(A3688,"20260101","",100000000)</f>
        <v>74.344585100000003</v>
      </c>
      <c r="X3688" s="2">
        <f>[1]!s_pq_avgamount(A3688,"20260101","",100000000)</f>
        <v>0.67585986454545455</v>
      </c>
      <c r="Y3688" s="17">
        <f>[1]!s_ipo_dilutedpe(A3688)</f>
        <v>50.69</v>
      </c>
      <c r="Z3688" s="12">
        <f>[1]!s_ipo_collection_total(A3688,100000000)</f>
        <v>17.5999999824</v>
      </c>
      <c r="AA3688" s="2">
        <f>[1]!s_val_pe_ttm(A3688,E3688)</f>
        <v>41.877601623535156</v>
      </c>
      <c r="AB3688" s="5">
        <f>[1]!s_info_zjtxornot1(A3688,"")</f>
        <v>0</v>
      </c>
      <c r="AC3688" s="22" t="str">
        <f>[1]!s_info_nature1(A3688,"")</f>
        <v>中央国有企业</v>
      </c>
      <c r="AD3688" s="6" t="str">
        <f>[1]!s_info_city(A3688)</f>
        <v>北京市</v>
      </c>
      <c r="AE3688" s="6" t="str">
        <f>[1]!s_info_province(A3688)</f>
        <v>北京</v>
      </c>
      <c r="AF3688">
        <v>116.40528500000001</v>
      </c>
      <c r="AG3688">
        <v>39.904989</v>
      </c>
    </row>
    <row r="3689" spans="1:33" x14ac:dyDescent="0.3">
      <c r="A3689" s="12" t="s">
        <v>7794</v>
      </c>
      <c r="B3689" s="12" t="s">
        <v>7795</v>
      </c>
      <c r="C3689" s="16" t="str">
        <f>[1]!s_info_mkt(A3689)</f>
        <v>主板</v>
      </c>
      <c r="D3689" s="16" t="str">
        <f>[1]!s_ipo_listeddate(A3689)</f>
        <v>2009-08-11</v>
      </c>
      <c r="E3689" s="16" t="str">
        <f>[1]!lastradeday_s("000002","")</f>
        <v>2026-06-22</v>
      </c>
      <c r="F3689" s="16" t="str">
        <f>[1]!s_info_industry_csrc2023(A3689,"",3)</f>
        <v>软件和信息技术服务业</v>
      </c>
      <c r="G3689" s="16" t="str">
        <f>[1]!s_info_industry_csrc2023(A3689,"",1)</f>
        <v>信息传输、软件和信息技术服务业</v>
      </c>
      <c r="H3689" s="16">
        <f>[1]!s_is(A3689,83,"FY","YTD","20251231",1,"",100000000)</f>
        <v>25.866885631999999</v>
      </c>
      <c r="I3689" s="16">
        <f>[1]!s_is(A3689,83,"FY","YTD","20241231",1,"",100000000)</f>
        <v>40.371769300100006</v>
      </c>
      <c r="J3689" s="16">
        <f t="shared" si="171"/>
        <v>-0.35928283351366708</v>
      </c>
      <c r="K3689" s="16">
        <f>[1]!s_is(A3689,61,"FY","YTD","20251231",1,"",100000000)</f>
        <v>0.44744261609999997</v>
      </c>
      <c r="L3689" s="16">
        <f>[1]!s_is(A3689,61,"FY","YTD","20241231",1,"",100000000)</f>
        <v>-1.5556103799000001</v>
      </c>
      <c r="M3689" s="16">
        <f t="shared" si="172"/>
        <v>1.2876315444287298</v>
      </c>
      <c r="N3689" s="16">
        <f>[1]!s_fa_roe(A3689,"20251231")</f>
        <v>3.0990000000000002</v>
      </c>
      <c r="O3689" s="16">
        <f>[1]!s_stmnote_rdexp(A3689,"20251231",1,10000)</f>
        <v>26151.496734</v>
      </c>
      <c r="P3689" s="20">
        <f t="shared" si="173"/>
        <v>0.10110029133792553</v>
      </c>
      <c r="Q3689" s="16">
        <f>[1]!s_margin_tradingbalance(A3689,"",10000)</f>
        <v>0</v>
      </c>
      <c r="R3689" s="16">
        <f>[1]!s_margin_seclendingbalance(A3689,"",10000)</f>
        <v>0</v>
      </c>
      <c r="S3689" s="17">
        <f>[1]!s_val_ev(A3689,"",100000000)</f>
        <v>55.7847845537</v>
      </c>
      <c r="T3689" s="17">
        <f>[1]!share_freesharesmv(A3689,"",100000000)</f>
        <v>40.042405568</v>
      </c>
      <c r="U3689" s="17">
        <f>[1]!s_dq_amount_btin(A3689,E3689,100000000)</f>
        <v>1.7909914300000001</v>
      </c>
      <c r="V3689" s="17">
        <f>[1]!s_dq_turn(A3689,E3689)</f>
        <v>3.5691124474109364</v>
      </c>
      <c r="W3689" s="2">
        <f>[1]!s_pq_amount(A3689,"20260101","",100000000)</f>
        <v>553.30245482999999</v>
      </c>
      <c r="X3689" s="2">
        <f>[1]!s_pq_avgamount(A3689,"20260101","",100000000)</f>
        <v>5.030022316636364</v>
      </c>
      <c r="Y3689" s="17">
        <f>[1]!s_ipo_dilutedpe(A3689)</f>
        <v>36.14</v>
      </c>
      <c r="Z3689" s="12">
        <f>[1]!s_ipo_collection_total(A3689,100000000)</f>
        <v>4.1310000000000002</v>
      </c>
      <c r="AA3689" s="2">
        <f>[1]!s_val_pe_ttm(A3689,E3689)</f>
        <v>74.390411376953125</v>
      </c>
      <c r="AB3689" s="5">
        <f>[1]!s_info_zjtxornot1(A3689,"")</f>
        <v>0</v>
      </c>
      <c r="AC3689" s="22" t="str">
        <f>[1]!s_info_nature1(A3689,"")</f>
        <v>民营企业</v>
      </c>
      <c r="AD3689" s="6" t="str">
        <f>[1]!s_info_city(A3689)</f>
        <v>北京市</v>
      </c>
      <c r="AE3689" s="6" t="str">
        <f>[1]!s_info_province(A3689)</f>
        <v>北京</v>
      </c>
      <c r="AF3689">
        <v>116.40528500000001</v>
      </c>
      <c r="AG3689">
        <v>39.904989</v>
      </c>
    </row>
    <row r="3690" spans="1:33" x14ac:dyDescent="0.3">
      <c r="A3690" s="12" t="s">
        <v>7796</v>
      </c>
      <c r="B3690" s="12" t="s">
        <v>7797</v>
      </c>
      <c r="C3690" s="16" t="str">
        <f>[1]!s_info_mkt(A3690)</f>
        <v>创业板</v>
      </c>
      <c r="D3690" s="16" t="str">
        <f>[1]!s_ipo_listeddate(A3690)</f>
        <v>2021-10-28</v>
      </c>
      <c r="E3690" s="16" t="str">
        <f>[1]!lastradeday_s("000002","")</f>
        <v>2026-06-22</v>
      </c>
      <c r="F3690" s="16" t="str">
        <f>[1]!s_info_industry_csrc2023(A3690,"",3)</f>
        <v>零售业</v>
      </c>
      <c r="G3690" s="16" t="str">
        <f>[1]!s_info_industry_csrc2023(A3690,"",1)</f>
        <v>批发和零售业</v>
      </c>
      <c r="H3690" s="16">
        <f>[1]!s_is(A3690,83,"FY","YTD","20251231",1,"",100000000)</f>
        <v>5.930090249</v>
      </c>
      <c r="I3690" s="16">
        <f>[1]!s_is(A3690,83,"FY","YTD","20241231",1,"",100000000)</f>
        <v>6.8904619235000002</v>
      </c>
      <c r="J3690" s="16">
        <f t="shared" si="171"/>
        <v>-0.13937696560293611</v>
      </c>
      <c r="K3690" s="16">
        <f>[1]!s_is(A3690,61,"FY","YTD","20251231",1,"",100000000)</f>
        <v>0.77937463260000006</v>
      </c>
      <c r="L3690" s="16">
        <f>[1]!s_is(A3690,61,"FY","YTD","20241231",1,"",100000000)</f>
        <v>1.0670368845</v>
      </c>
      <c r="M3690" s="16">
        <f t="shared" si="172"/>
        <v>-0.26958979214181039</v>
      </c>
      <c r="N3690" s="16">
        <f>[1]!s_fa_roe(A3690,"20251231")</f>
        <v>3.0680999999999998</v>
      </c>
      <c r="O3690" s="16">
        <f>[1]!s_stmnote_rdexp(A3690,"20251231",1,10000)</f>
        <v>1831.664509</v>
      </c>
      <c r="P3690" s="20">
        <f t="shared" si="173"/>
        <v>3.0887632937945188E-2</v>
      </c>
      <c r="Q3690" s="16">
        <f>[1]!s_margin_tradingbalance(A3690,"",10000)</f>
        <v>3874.0943000000002</v>
      </c>
      <c r="R3690" s="16">
        <f>[1]!s_margin_seclendingbalance(A3690,"",10000)</f>
        <v>26.117000000000001</v>
      </c>
      <c r="S3690" s="17">
        <f>[1]!s_val_ev(A3690,"",100000000)</f>
        <v>28.396339999999999</v>
      </c>
      <c r="T3690" s="17">
        <f>[1]!share_freesharesmv(A3690,"",100000000)</f>
        <v>7.2018800000000001</v>
      </c>
      <c r="U3690" s="17">
        <f>[1]!s_dq_amount_btin(A3690,E3690,100000000)</f>
        <v>0.24101415000000001</v>
      </c>
      <c r="V3690" s="17">
        <f>[1]!s_dq_turn(A3690,E3690)</f>
        <v>1.0433292553191489</v>
      </c>
      <c r="W3690" s="2">
        <f>[1]!s_pq_amount(A3690,"20260101","",100000000)</f>
        <v>45.686856499999998</v>
      </c>
      <c r="X3690" s="2">
        <f>[1]!s_pq_avgamount(A3690,"20260101","",100000000)</f>
        <v>0.41533505909090906</v>
      </c>
      <c r="Y3690" s="17">
        <f>[1]!s_ipo_dilutedpe(A3690)</f>
        <v>49.01</v>
      </c>
      <c r="Z3690" s="12">
        <f>[1]!s_ipo_collection_total(A3690,100000000)</f>
        <v>18.901199999999999</v>
      </c>
      <c r="AA3690" s="2">
        <f>[1]!s_val_pe_ttm(A3690,E3690)</f>
        <v>39.746864318847656</v>
      </c>
      <c r="AB3690" s="5">
        <f>[1]!s_info_zjtxornot1(A3690,"")</f>
        <v>0</v>
      </c>
      <c r="AC3690" s="22" t="str">
        <f>[1]!s_info_nature1(A3690,"")</f>
        <v>民营企业</v>
      </c>
      <c r="AD3690" s="6" t="str">
        <f>[1]!s_info_city(A3690)</f>
        <v>常熟市</v>
      </c>
      <c r="AE3690" s="6" t="str">
        <f>[1]!s_info_province(A3690)</f>
        <v>江苏省</v>
      </c>
      <c r="AF3690">
        <v>120.831486</v>
      </c>
      <c r="AG3690">
        <v>31.669446000000001</v>
      </c>
    </row>
    <row r="3691" spans="1:33" x14ac:dyDescent="0.3">
      <c r="A3691" s="12" t="s">
        <v>7798</v>
      </c>
      <c r="B3691" s="12" t="s">
        <v>7799</v>
      </c>
      <c r="C3691" s="16" t="str">
        <f>[1]!s_info_mkt(A3691)</f>
        <v>科创板</v>
      </c>
      <c r="D3691" s="16" t="str">
        <f>[1]!s_ipo_listeddate(A3691)</f>
        <v>2021-04-12</v>
      </c>
      <c r="E3691" s="16" t="str">
        <f>[1]!lastradeday_s("000002","")</f>
        <v>2026-06-22</v>
      </c>
      <c r="F3691" s="16" t="str">
        <f>[1]!s_info_industry_csrc2023(A3691,"",3)</f>
        <v>计算机、通信和其他电子设备制造业</v>
      </c>
      <c r="G3691" s="16" t="str">
        <f>[1]!s_info_industry_csrc2023(A3691,"",1)</f>
        <v>制造业</v>
      </c>
      <c r="H3691" s="16">
        <f>[1]!s_is(A3691,83,"FY","YTD","20251231",1,"",100000000)</f>
        <v>9.7753039267999995</v>
      </c>
      <c r="I3691" s="16">
        <f>[1]!s_is(A3691,83,"FY","YTD","20241231",1,"",100000000)</f>
        <v>5.2564740173000004</v>
      </c>
      <c r="J3691" s="16">
        <f t="shared" si="171"/>
        <v>0.8596694085479577</v>
      </c>
      <c r="K3691" s="16">
        <f>[1]!s_is(A3691,61,"FY","YTD","20251231",1,"",100000000)</f>
        <v>0.4160079606</v>
      </c>
      <c r="L3691" s="16">
        <f>[1]!s_is(A3691,61,"FY","YTD","20241231",1,"",100000000)</f>
        <v>0.37356317299999997</v>
      </c>
      <c r="M3691" s="16">
        <f t="shared" si="172"/>
        <v>0.11362144522741817</v>
      </c>
      <c r="N3691" s="16">
        <f>[1]!s_fa_roe(A3691,"20251231")</f>
        <v>3.7898000000000001</v>
      </c>
      <c r="O3691" s="16">
        <f>[1]!s_stmnote_rdexp(A3691,"20251231",1,10000)</f>
        <v>5190.5501420000001</v>
      </c>
      <c r="P3691" s="20">
        <f t="shared" si="173"/>
        <v>5.3098606251715343E-2</v>
      </c>
      <c r="Q3691" s="16">
        <f>[1]!s_margin_tradingbalance(A3691,"",10000)</f>
        <v>30529.044600000001</v>
      </c>
      <c r="R3691" s="16">
        <f>[1]!s_margin_seclendingbalance(A3691,"",10000)</f>
        <v>0</v>
      </c>
      <c r="S3691" s="17">
        <f>[1]!s_val_ev(A3691,"",100000000)</f>
        <v>64.729096040000002</v>
      </c>
      <c r="T3691" s="17">
        <f>[1]!share_freesharesmv(A3691,"",100000000)</f>
        <v>29.163394964200002</v>
      </c>
      <c r="U3691" s="17">
        <f>[1]!s_dq_amount_btin(A3691,E3691,100000000)</f>
        <v>1.0334808200000001</v>
      </c>
      <c r="V3691" s="17">
        <f>[1]!s_dq_turn(A3691,E3691)</f>
        <v>1.6684041452827998</v>
      </c>
      <c r="W3691" s="2">
        <f>[1]!s_pq_amount(A3691,"20260101","",100000000)</f>
        <v>75.029254269999996</v>
      </c>
      <c r="X3691" s="2">
        <f>[1]!s_pq_avgamount(A3691,"20260101","",100000000)</f>
        <v>0.68208412972727273</v>
      </c>
      <c r="Y3691" s="17">
        <f>[1]!s_ipo_dilutedpe(A3691)</f>
        <v>26.28</v>
      </c>
      <c r="Z3691" s="12">
        <f>[1]!s_ipo_collection_total(A3691,100000000)</f>
        <v>3.5320140000000002</v>
      </c>
      <c r="AA3691" s="2">
        <f>[1]!s_val_pe_ttm(A3691,E3691)</f>
        <v>144.05319213867188</v>
      </c>
      <c r="AB3691" s="5">
        <f>[1]!s_info_zjtxornot1(A3691,"")</f>
        <v>0</v>
      </c>
      <c r="AC3691" s="22" t="str">
        <f>[1]!s_info_nature1(A3691,"")</f>
        <v>民营企业</v>
      </c>
      <c r="AD3691" s="6" t="str">
        <f>[1]!s_info_city(A3691)</f>
        <v>佛山市</v>
      </c>
      <c r="AE3691" s="6" t="str">
        <f>[1]!s_info_province(A3691)</f>
        <v>广东省</v>
      </c>
      <c r="AF3691">
        <v>113.12271699999999</v>
      </c>
      <c r="AG3691">
        <v>23.028762</v>
      </c>
    </row>
    <row r="3692" spans="1:33" x14ac:dyDescent="0.3">
      <c r="A3692" s="12" t="s">
        <v>7800</v>
      </c>
      <c r="B3692" s="12" t="s">
        <v>7801</v>
      </c>
      <c r="C3692" s="16" t="str">
        <f>[1]!s_info_mkt(A3692)</f>
        <v>主板</v>
      </c>
      <c r="D3692" s="16" t="str">
        <f>[1]!s_ipo_listeddate(A3692)</f>
        <v>2011-06-21</v>
      </c>
      <c r="E3692" s="16" t="str">
        <f>[1]!lastradeday_s("000002","")</f>
        <v>2026-06-22</v>
      </c>
      <c r="F3692" s="16" t="str">
        <f>[1]!s_info_industry_csrc2023(A3692,"",3)</f>
        <v>化学原料和化学制品制造业</v>
      </c>
      <c r="G3692" s="16" t="str">
        <f>[1]!s_info_industry_csrc2023(A3692,"",1)</f>
        <v>制造业</v>
      </c>
      <c r="H3692" s="16">
        <f>[1]!s_is(A3692,83,"FY","YTD","20251231",1,"",100000000)</f>
        <v>3.7762163582999997</v>
      </c>
      <c r="I3692" s="16">
        <f>[1]!s_is(A3692,83,"FY","YTD","20241231",1,"",100000000)</f>
        <v>4.4015387007999998</v>
      </c>
      <c r="J3692" s="16">
        <f t="shared" si="171"/>
        <v>-0.14206903199245868</v>
      </c>
      <c r="K3692" s="16">
        <f>[1]!s_is(A3692,61,"FY","YTD","20251231",1,"",100000000)</f>
        <v>-0.2585914956</v>
      </c>
      <c r="L3692" s="16">
        <f>[1]!s_is(A3692,61,"FY","YTD","20241231",1,"",100000000)</f>
        <v>-0.1061546733</v>
      </c>
      <c r="M3692" s="16">
        <f t="shared" si="172"/>
        <v>-1.4359878614971913</v>
      </c>
      <c r="N3692" s="16">
        <f>[1]!s_fa_roe(A3692,"20251231")</f>
        <v>-3.9958</v>
      </c>
      <c r="O3692" s="16">
        <f>[1]!s_stmnote_rdexp(A3692,"20251231",1,10000)</f>
        <v>823.09155099999998</v>
      </c>
      <c r="P3692" s="20">
        <f t="shared" si="173"/>
        <v>2.1796726482339174E-2</v>
      </c>
      <c r="Q3692" s="16">
        <f>[1]!s_margin_tradingbalance(A3692,"",10000)</f>
        <v>0</v>
      </c>
      <c r="R3692" s="16">
        <f>[1]!s_margin_seclendingbalance(A3692,"",10000)</f>
        <v>0</v>
      </c>
      <c r="S3692" s="17">
        <f>[1]!s_val_ev(A3692,"",100000000)</f>
        <v>20.863864138</v>
      </c>
      <c r="T3692" s="17">
        <f>[1]!share_freesharesmv(A3692,"",100000000)</f>
        <v>13.340707229000001</v>
      </c>
      <c r="U3692" s="17">
        <f>[1]!s_dq_amount_btin(A3692,E3692,100000000)</f>
        <v>0.70037293</v>
      </c>
      <c r="V3692" s="17">
        <f>[1]!s_dq_turn(A3692,E3692)</f>
        <v>4.6127181937622792</v>
      </c>
      <c r="W3692" s="2">
        <f>[1]!s_pq_amount(A3692,"20260101","",100000000)</f>
        <v>154.59204812999999</v>
      </c>
      <c r="X3692" s="2">
        <f>[1]!s_pq_avgamount(A3692,"20260101","",100000000)</f>
        <v>1.4053822557272726</v>
      </c>
      <c r="Y3692" s="17">
        <f>[1]!s_ipo_dilutedpe(A3692)</f>
        <v>30.3</v>
      </c>
      <c r="Z3692" s="12">
        <f>[1]!s_ipo_collection_total(A3692,100000000)</f>
        <v>4</v>
      </c>
      <c r="AA3692" s="2">
        <f>[1]!s_val_pe_ttm(A3692,E3692)</f>
        <v>-95.880294799804688</v>
      </c>
      <c r="AB3692" s="5">
        <f>[1]!s_info_zjtxornot1(A3692,"")</f>
        <v>1</v>
      </c>
      <c r="AC3692" s="22" t="str">
        <f>[1]!s_info_nature1(A3692,"")</f>
        <v>民营企业</v>
      </c>
      <c r="AD3692" s="6" t="str">
        <f>[1]!s_info_city(A3692)</f>
        <v>南昌市</v>
      </c>
      <c r="AE3692" s="6" t="str">
        <f>[1]!s_info_province(A3692)</f>
        <v>江西省</v>
      </c>
      <c r="AF3692">
        <v>115.892151</v>
      </c>
      <c r="AG3692">
        <v>28.676493000000001</v>
      </c>
    </row>
    <row r="3693" spans="1:33" x14ac:dyDescent="0.3">
      <c r="A3693" s="12" t="s">
        <v>7802</v>
      </c>
      <c r="B3693" s="12" t="s">
        <v>7803</v>
      </c>
      <c r="C3693" s="16" t="str">
        <f>[1]!s_info_mkt(A3693)</f>
        <v>主板</v>
      </c>
      <c r="D3693" s="16" t="str">
        <f>[1]!s_ipo_listeddate(A3693)</f>
        <v>2019-07-30</v>
      </c>
      <c r="E3693" s="16" t="str">
        <f>[1]!lastradeday_s("000002","")</f>
        <v>2026-06-22</v>
      </c>
      <c r="F3693" s="16" t="str">
        <f>[1]!s_info_industry_csrc2023(A3693,"",3)</f>
        <v>互联网和相关服务</v>
      </c>
      <c r="G3693" s="16" t="str">
        <f>[1]!s_info_industry_csrc2023(A3693,"",1)</f>
        <v>信息传输、软件和信息技术服务业</v>
      </c>
      <c r="H3693" s="16">
        <f>[1]!s_is(A3693,83,"FY","YTD","20251231",1,"",100000000)</f>
        <v>509.81355843720002</v>
      </c>
      <c r="I3693" s="16">
        <f>[1]!s_is(A3693,83,"FY","YTD","20241231",1,"",100000000)</f>
        <v>535.84819269730008</v>
      </c>
      <c r="J3693" s="16">
        <f t="shared" si="171"/>
        <v>-4.858583945025452E-2</v>
      </c>
      <c r="K3693" s="16">
        <f>[1]!s_is(A3693,61,"FY","YTD","20251231",1,"",100000000)</f>
        <v>13.2216082005</v>
      </c>
      <c r="L3693" s="16">
        <f>[1]!s_is(A3693,61,"FY","YTD","20241231",1,"",100000000)</f>
        <v>14.5486808271</v>
      </c>
      <c r="M3693" s="16">
        <f t="shared" si="172"/>
        <v>-9.1216010741540621E-2</v>
      </c>
      <c r="N3693" s="16">
        <f>[1]!s_fa_roe(A3693,"20251231")</f>
        <v>15.625400000000001</v>
      </c>
      <c r="O3693" s="16">
        <f>[1]!s_stmnote_rdexp(A3693,"20251231",1,10000)</f>
        <v>23748.300824999998</v>
      </c>
      <c r="P3693" s="20">
        <f t="shared" si="173"/>
        <v>4.6582324914619484E-3</v>
      </c>
      <c r="Q3693" s="16">
        <f>[1]!s_margin_tradingbalance(A3693,"",10000)</f>
        <v>120588.1701</v>
      </c>
      <c r="R3693" s="16">
        <f>[1]!s_margin_seclendingbalance(A3693,"",10000)</f>
        <v>74.790300000000002</v>
      </c>
      <c r="S3693" s="17">
        <f>[1]!s_val_ev(A3693,"",100000000)</f>
        <v>143.60318613090001</v>
      </c>
      <c r="T3693" s="17">
        <f>[1]!share_freesharesmv(A3693,"",100000000)</f>
        <v>93.932620312800012</v>
      </c>
      <c r="U3693" s="17">
        <f>[1]!s_dq_amount_btin(A3693,E3693,100000000)</f>
        <v>3.5511139300000001</v>
      </c>
      <c r="V3693" s="17">
        <f>[1]!s_dq_turn(A3693,E3693)</f>
        <v>2.562289676808398</v>
      </c>
      <c r="W3693" s="2">
        <f>[1]!s_pq_amount(A3693,"20260101","",100000000)</f>
        <v>352.41083338999999</v>
      </c>
      <c r="X3693" s="2">
        <f>[1]!s_pq_avgamount(A3693,"20260101","",100000000)</f>
        <v>3.2037348489999999</v>
      </c>
      <c r="Y3693" s="17">
        <f>[1]!s_ipo_dilutedpe(A3693)</f>
        <v>22.98</v>
      </c>
      <c r="Z3693" s="12">
        <f>[1]!s_ipo_collection_total(A3693,100000000)</f>
        <v>5.3272729999999999</v>
      </c>
      <c r="AA3693" s="2">
        <f>[1]!s_val_pe_ttm(A3693,E3693)</f>
        <v>10.826102256774902</v>
      </c>
      <c r="AB3693" s="5">
        <f>[1]!s_info_zjtxornot1(A3693,"")</f>
        <v>0</v>
      </c>
      <c r="AC3693" s="22" t="str">
        <f>[1]!s_info_nature1(A3693,"")</f>
        <v>民营企业</v>
      </c>
      <c r="AD3693" s="6" t="str">
        <f>[1]!s_info_city(A3693)</f>
        <v>北京市</v>
      </c>
      <c r="AE3693" s="6" t="str">
        <f>[1]!s_info_province(A3693)</f>
        <v>北京</v>
      </c>
      <c r="AF3693">
        <v>116.40528500000001</v>
      </c>
      <c r="AG3693">
        <v>39.904989</v>
      </c>
    </row>
    <row r="3694" spans="1:33" x14ac:dyDescent="0.3">
      <c r="A3694" s="12" t="s">
        <v>7804</v>
      </c>
      <c r="B3694" s="12" t="s">
        <v>7805</v>
      </c>
      <c r="C3694" s="16" t="str">
        <f>[1]!s_info_mkt(A3694)</f>
        <v>科创板</v>
      </c>
      <c r="D3694" s="16" t="str">
        <f>[1]!s_ipo_listeddate(A3694)</f>
        <v>2021-07-07</v>
      </c>
      <c r="E3694" s="16" t="str">
        <f>[1]!lastradeday_s("000002","")</f>
        <v>2026-06-22</v>
      </c>
      <c r="F3694" s="16" t="str">
        <f>[1]!s_info_industry_csrc2023(A3694,"",3)</f>
        <v>电气机械和器材制造业</v>
      </c>
      <c r="G3694" s="16" t="str">
        <f>[1]!s_info_industry_csrc2023(A3694,"",1)</f>
        <v>制造业</v>
      </c>
      <c r="H3694" s="16">
        <f>[1]!s_is(A3694,83,"FY","YTD","20251231",1,"",100000000)</f>
        <v>38.514576534600003</v>
      </c>
      <c r="I3694" s="16">
        <f>[1]!s_is(A3694,83,"FY","YTD","20241231",1,"",100000000)</f>
        <v>34.807513834399998</v>
      </c>
      <c r="J3694" s="16">
        <f t="shared" si="171"/>
        <v>0.10650179492384027</v>
      </c>
      <c r="K3694" s="16">
        <f>[1]!s_is(A3694,61,"FY","YTD","20251231",1,"",100000000)</f>
        <v>0.30422273370000003</v>
      </c>
      <c r="L3694" s="16">
        <f>[1]!s_is(A3694,61,"FY","YTD","20241231",1,"",100000000)</f>
        <v>0.94870204530000002</v>
      </c>
      <c r="M3694" s="16">
        <f t="shared" si="172"/>
        <v>-0.67932741875369507</v>
      </c>
      <c r="N3694" s="16">
        <f>[1]!s_fa_roe(A3694,"20251231")</f>
        <v>1.8011999999999999</v>
      </c>
      <c r="O3694" s="16">
        <f>[1]!s_stmnote_rdexp(A3694,"20251231",1,10000)</f>
        <v>9768.1910019999996</v>
      </c>
      <c r="P3694" s="20">
        <f t="shared" si="173"/>
        <v>2.5362322219029555E-2</v>
      </c>
      <c r="Q3694" s="16">
        <f>[1]!s_margin_tradingbalance(A3694,"",10000)</f>
        <v>76783.085099999997</v>
      </c>
      <c r="R3694" s="16">
        <f>[1]!s_margin_seclendingbalance(A3694,"",10000)</f>
        <v>36.415100000000002</v>
      </c>
      <c r="S3694" s="17">
        <f>[1]!s_val_ev(A3694,"",100000000)</f>
        <v>87.493458080399989</v>
      </c>
      <c r="T3694" s="17">
        <f>[1]!share_freesharesmv(A3694,"",100000000)</f>
        <v>48.764210113199994</v>
      </c>
      <c r="U3694" s="17">
        <f>[1]!s_dq_amount_btin(A3694,E3694,100000000)</f>
        <v>3.7216907099999998</v>
      </c>
      <c r="V3694" s="17">
        <f>[1]!s_dq_turn(A3694,E3694)</f>
        <v>4.3865380426445126</v>
      </c>
      <c r="W3694" s="2">
        <f>[1]!s_pq_amount(A3694,"20260101","",100000000)</f>
        <v>469.8218086</v>
      </c>
      <c r="X3694" s="2">
        <f>[1]!s_pq_avgamount(A3694,"20260101","",100000000)</f>
        <v>4.2711073509090909</v>
      </c>
      <c r="Y3694" s="17">
        <f>[1]!s_ipo_dilutedpe(A3694)</f>
        <v>23.33</v>
      </c>
      <c r="Z3694" s="12">
        <f>[1]!s_ipo_collection_total(A3694,100000000)</f>
        <v>2.5038</v>
      </c>
      <c r="AA3694" s="2">
        <f>[1]!s_val_pe_ttm(A3694,E3694)</f>
        <v>363.03863525390625</v>
      </c>
      <c r="AB3694" s="5">
        <f>[1]!s_info_zjtxornot1(A3694,"")</f>
        <v>1</v>
      </c>
      <c r="AC3694" s="22" t="str">
        <f>[1]!s_info_nature1(A3694,"")</f>
        <v>民营企业</v>
      </c>
      <c r="AD3694" s="6" t="str">
        <f>[1]!s_info_city(A3694)</f>
        <v>扬中市</v>
      </c>
      <c r="AE3694" s="6" t="str">
        <f>[1]!s_info_province(A3694)</f>
        <v>江苏省</v>
      </c>
      <c r="AF3694">
        <v>119.84513800000001</v>
      </c>
      <c r="AG3694">
        <v>32.189469000000003</v>
      </c>
    </row>
    <row r="3695" spans="1:33" x14ac:dyDescent="0.3">
      <c r="A3695" s="12" t="s">
        <v>7806</v>
      </c>
      <c r="B3695" s="12" t="s">
        <v>7807</v>
      </c>
      <c r="C3695" s="16" t="str">
        <f>[1]!s_info_mkt(A3695)</f>
        <v>主板</v>
      </c>
      <c r="D3695" s="16" t="str">
        <f>[1]!s_ipo_listeddate(A3695)</f>
        <v>1993-12-03</v>
      </c>
      <c r="E3695" s="16" t="str">
        <f>[1]!lastradeday_s("000002","")</f>
        <v>2026-06-22</v>
      </c>
      <c r="F3695" s="16" t="str">
        <f>[1]!s_info_industry_csrc2023(A3695,"",3)</f>
        <v>化学原料和化学制品制造业</v>
      </c>
      <c r="G3695" s="16" t="str">
        <f>[1]!s_info_industry_csrc2023(A3695,"",1)</f>
        <v>制造业</v>
      </c>
      <c r="H3695" s="16">
        <f>[1]!s_is(A3695,83,"FY","YTD","20251231",1,"",100000000)</f>
        <v>289.44585999999998</v>
      </c>
      <c r="I3695" s="16">
        <f>[1]!s_is(A3695,83,"FY","YTD","20241231",1,"",100000000)</f>
        <v>294.88046000000003</v>
      </c>
      <c r="J3695" s="16">
        <f t="shared" si="171"/>
        <v>-1.8429841027784777E-2</v>
      </c>
      <c r="K3695" s="16">
        <f>[1]!s_is(A3695,61,"FY","YTD","20251231",1,"",100000000)</f>
        <v>-10.457190000000001</v>
      </c>
      <c r="L3695" s="16">
        <f>[1]!s_is(A3695,61,"FY","YTD","20241231",1,"",100000000)</f>
        <v>-29.032039999999999</v>
      </c>
      <c r="M3695" s="16">
        <f t="shared" si="172"/>
        <v>0.63980519453679452</v>
      </c>
      <c r="N3695" s="16">
        <f>[1]!s_fa_roe(A3695,"20251231")</f>
        <v>-5.7195</v>
      </c>
      <c r="O3695" s="16">
        <f>[1]!s_stmnote_rdexp(A3695,"20251231",1,10000)</f>
        <v>91359.7</v>
      </c>
      <c r="P3695" s="20">
        <f t="shared" si="173"/>
        <v>3.1563657535125911E-2</v>
      </c>
      <c r="Q3695" s="16">
        <f>[1]!s_margin_tradingbalance(A3695,"",10000)</f>
        <v>12734.2387</v>
      </c>
      <c r="R3695" s="16">
        <f>[1]!s_margin_seclendingbalance(A3695,"",10000)</f>
        <v>10.693</v>
      </c>
      <c r="S3695" s="17">
        <f>[1]!s_val_ev(A3695,"",100000000)</f>
        <v>134.46266819595095</v>
      </c>
      <c r="T3695" s="17">
        <f>[1]!share_freesharesmv(A3695,"",100000000)</f>
        <v>20.936039999999998</v>
      </c>
      <c r="U3695" s="17">
        <f>[1]!s_dq_amount_btin(A3695,E3695,100000000)</f>
        <v>0.55735758000000002</v>
      </c>
      <c r="V3695" s="17">
        <f>[1]!s_dq_turn(A3695,E3695)</f>
        <v>0.4393149685142631</v>
      </c>
      <c r="W3695" s="2">
        <f>[1]!s_pq_amount(A3695,"20260101","",100000000)</f>
        <v>98.261303740000002</v>
      </c>
      <c r="X3695" s="2">
        <f>[1]!s_pq_avgamount(A3695,"20260101","",100000000)</f>
        <v>0.89328457945454554</v>
      </c>
      <c r="Y3695" s="17">
        <f>[1]!s_ipo_dilutedpe(A3695)</f>
        <v>0</v>
      </c>
      <c r="Z3695" s="12">
        <f>[1]!s_ipo_collection_total(A3695,100000000)</f>
        <v>0.93</v>
      </c>
      <c r="AA3695" s="2">
        <f>[1]!s_val_pe_ttm(A3695,E3695)</f>
        <v>-22.272754669189453</v>
      </c>
      <c r="AB3695" s="5">
        <f>[1]!s_info_zjtxornot1(A3695,"")</f>
        <v>0</v>
      </c>
      <c r="AC3695" s="22" t="str">
        <f>[1]!s_info_nature1(A3695,"")</f>
        <v>中央国有企业</v>
      </c>
      <c r="AD3695" s="6" t="str">
        <f>[1]!s_info_city(A3695)</f>
        <v>荆州市</v>
      </c>
      <c r="AE3695" s="6" t="str">
        <f>[1]!s_info_province(A3695)</f>
        <v>湖北省</v>
      </c>
      <c r="AF3695">
        <v>112.23813</v>
      </c>
      <c r="AG3695">
        <v>30.326857</v>
      </c>
    </row>
    <row r="3696" spans="1:33" x14ac:dyDescent="0.3">
      <c r="A3696" s="12" t="s">
        <v>7808</v>
      </c>
      <c r="B3696" s="12" t="s">
        <v>7809</v>
      </c>
      <c r="C3696" s="16" t="str">
        <f>[1]!s_info_mkt(A3696)</f>
        <v>主板</v>
      </c>
      <c r="D3696" s="16" t="str">
        <f>[1]!s_ipo_listeddate(A3696)</f>
        <v>2010-01-07</v>
      </c>
      <c r="E3696" s="16" t="str">
        <f>[1]!lastradeday_s("000002","")</f>
        <v>2026-06-22</v>
      </c>
      <c r="F3696" s="16" t="str">
        <f>[1]!s_info_industry_csrc2023(A3696,"",3)</f>
        <v>土木工程建筑业</v>
      </c>
      <c r="G3696" s="16" t="str">
        <f>[1]!s_info_industry_csrc2023(A3696,"",1)</f>
        <v>建筑业</v>
      </c>
      <c r="H3696" s="16">
        <f>[1]!s_is(A3696,83,"FY","YTD","20251231",1,"",100000000)</f>
        <v>1901.2456186170002</v>
      </c>
      <c r="I3696" s="16">
        <f>[1]!s_is(A3696,83,"FY","YTD","20241231",1,"",100000000)</f>
        <v>1866.1295452037</v>
      </c>
      <c r="J3696" s="16">
        <f t="shared" si="171"/>
        <v>1.8817596829520777E-2</v>
      </c>
      <c r="K3696" s="16">
        <f>[1]!s_is(A3696,61,"FY","YTD","20251231",1,"",100000000)</f>
        <v>64.361459193500011</v>
      </c>
      <c r="L3696" s="16">
        <f>[1]!s_is(A3696,61,"FY","YTD","20241231",1,"",100000000)</f>
        <v>56.879339057299994</v>
      </c>
      <c r="M3696" s="16">
        <f t="shared" si="172"/>
        <v>0.13154372501872011</v>
      </c>
      <c r="N3696" s="16">
        <f>[1]!s_fa_roe(A3696,"20251231")</f>
        <v>9.9426000000000005</v>
      </c>
      <c r="O3696" s="16">
        <f>[1]!s_stmnote_rdexp(A3696,"20251231",1,10000)</f>
        <v>671743.36355600005</v>
      </c>
      <c r="P3696" s="20">
        <f t="shared" si="173"/>
        <v>3.5331750773192477E-2</v>
      </c>
      <c r="Q3696" s="16">
        <f>[1]!s_margin_tradingbalance(A3696,"",10000)</f>
        <v>228769.9216</v>
      </c>
      <c r="R3696" s="16">
        <f>[1]!s_margin_seclendingbalance(A3696,"",10000)</f>
        <v>219.12960000000001</v>
      </c>
      <c r="S3696" s="17">
        <f>[1]!s_val_ev(A3696,"",100000000)</f>
        <v>514.18129084040004</v>
      </c>
      <c r="T3696" s="17">
        <f>[1]!share_freesharesmv(A3696,"",100000000)</f>
        <v>289.95325758539997</v>
      </c>
      <c r="U3696" s="17">
        <f>[1]!s_dq_amount_btin(A3696,E3696,100000000)</f>
        <v>20.881698549999999</v>
      </c>
      <c r="V3696" s="17">
        <f>[1]!s_dq_turn(A3696,E3696)</f>
        <v>4.1241594757505569</v>
      </c>
      <c r="W3696" s="2">
        <f>[1]!s_pq_amount(A3696,"20260101","",100000000)</f>
        <v>1307.7731662000001</v>
      </c>
      <c r="X3696" s="2">
        <f>[1]!s_pq_avgamount(A3696,"20260101","",100000000)</f>
        <v>11.888846965454546</v>
      </c>
      <c r="Y3696" s="17">
        <f>[1]!s_ipo_dilutedpe(A3696)</f>
        <v>45.25</v>
      </c>
      <c r="Z3696" s="12">
        <f>[1]!s_ipo_collection_total(A3696,100000000)</f>
        <v>66.951899999999995</v>
      </c>
      <c r="AA3696" s="2">
        <f>[1]!s_val_pe_ttm(A3696,E3696)</f>
        <v>7.8401041030883789</v>
      </c>
      <c r="AB3696" s="5">
        <f>[1]!s_info_zjtxornot1(A3696,"")</f>
        <v>0</v>
      </c>
      <c r="AC3696" s="22" t="str">
        <f>[1]!s_info_nature1(A3696,"")</f>
        <v>中央国有企业</v>
      </c>
      <c r="AD3696" s="6" t="str">
        <f>[1]!s_info_city(A3696)</f>
        <v>北京市</v>
      </c>
      <c r="AE3696" s="6" t="str">
        <f>[1]!s_info_province(A3696)</f>
        <v>北京</v>
      </c>
      <c r="AF3696">
        <v>116.40528500000001</v>
      </c>
      <c r="AG3696">
        <v>39.904989</v>
      </c>
    </row>
    <row r="3697" spans="1:33" x14ac:dyDescent="0.3">
      <c r="A3697" s="12" t="s">
        <v>7810</v>
      </c>
      <c r="B3697" s="12" t="s">
        <v>7811</v>
      </c>
      <c r="C3697" s="16" t="str">
        <f>[1]!s_info_mkt(A3697)</f>
        <v>主板</v>
      </c>
      <c r="D3697" s="16" t="str">
        <f>[1]!s_ipo_listeddate(A3697)</f>
        <v>2010-09-21</v>
      </c>
      <c r="E3697" s="16" t="str">
        <f>[1]!lastradeday_s("000002","")</f>
        <v>2026-06-22</v>
      </c>
      <c r="F3697" s="16" t="str">
        <f>[1]!s_info_industry_csrc2023(A3697,"",3)</f>
        <v>金属制品业</v>
      </c>
      <c r="G3697" s="16" t="str">
        <f>[1]!s_info_industry_csrc2023(A3697,"",1)</f>
        <v>制造业</v>
      </c>
      <c r="H3697" s="16">
        <f>[1]!s_is(A3697,83,"FY","YTD","20251231",1,"",100000000)</f>
        <v>58.926471851000002</v>
      </c>
      <c r="I3697" s="16">
        <f>[1]!s_is(A3697,83,"FY","YTD","20241231",1,"",100000000)</f>
        <v>56.963929151400002</v>
      </c>
      <c r="J3697" s="16">
        <f t="shared" si="171"/>
        <v>3.4452375895347886E-2</v>
      </c>
      <c r="K3697" s="16">
        <f>[1]!s_is(A3697,61,"FY","YTD","20251231",1,"",100000000)</f>
        <v>4.8227375163000001</v>
      </c>
      <c r="L3697" s="16">
        <f>[1]!s_is(A3697,61,"FY","YTD","20241231",1,"",100000000)</f>
        <v>6.3421524623000005</v>
      </c>
      <c r="M3697" s="16">
        <f t="shared" si="172"/>
        <v>-0.23957401765913713</v>
      </c>
      <c r="N3697" s="16">
        <f>[1]!s_fa_roe(A3697,"20251231")</f>
        <v>8.2860999999999994</v>
      </c>
      <c r="O3697" s="16">
        <f>[1]!s_stmnote_rdexp(A3697,"20251231",1,10000)</f>
        <v>23458.857330999999</v>
      </c>
      <c r="P3697" s="20">
        <f t="shared" si="173"/>
        <v>3.9810388428340795E-2</v>
      </c>
      <c r="Q3697" s="16">
        <f>[1]!s_margin_tradingbalance(A3697,"",10000)</f>
        <v>24029.191900000002</v>
      </c>
      <c r="R3697" s="16">
        <f>[1]!s_margin_seclendingbalance(A3697,"",10000)</f>
        <v>0.55359999999999998</v>
      </c>
      <c r="S3697" s="17">
        <f>[1]!s_val_ev(A3697,"",100000000)</f>
        <v>63.236456805599992</v>
      </c>
      <c r="T3697" s="17">
        <f>[1]!share_freesharesmv(A3697,"",100000000)</f>
        <v>41.481102499199999</v>
      </c>
      <c r="U3697" s="17">
        <f>[1]!s_dq_amount_btin(A3697,E3697,100000000)</f>
        <v>1.1756557299999999</v>
      </c>
      <c r="V3697" s="17">
        <f>[1]!s_dq_turn(A3697,E3697)</f>
        <v>2.3525464020260527</v>
      </c>
      <c r="W3697" s="2">
        <f>[1]!s_pq_amount(A3697,"20260101","",100000000)</f>
        <v>460.40143749999999</v>
      </c>
      <c r="X3697" s="2">
        <f>[1]!s_pq_avgamount(A3697,"20260101","",100000000)</f>
        <v>4.185467613636364</v>
      </c>
      <c r="Y3697" s="17">
        <f>[1]!s_ipo_dilutedpe(A3697)</f>
        <v>38.14</v>
      </c>
      <c r="Z3697" s="12">
        <f>[1]!s_ipo_collection_total(A3697,100000000)</f>
        <v>11.662100000000001</v>
      </c>
      <c r="AA3697" s="2">
        <f>[1]!s_val_pe_ttm(A3697,E3697)</f>
        <v>14.438778877258301</v>
      </c>
      <c r="AB3697" s="5">
        <f>[1]!s_info_zjtxornot1(A3697,"")</f>
        <v>1</v>
      </c>
      <c r="AC3697" s="22" t="str">
        <f>[1]!s_info_nature1(A3697,"")</f>
        <v>民营企业</v>
      </c>
      <c r="AD3697" s="6" t="str">
        <f>[1]!s_info_city(A3697)</f>
        <v>常州市</v>
      </c>
      <c r="AE3697" s="6" t="str">
        <f>[1]!s_info_province(A3697)</f>
        <v>江苏省</v>
      </c>
      <c r="AF3697">
        <v>119.946973</v>
      </c>
      <c r="AG3697">
        <v>31.772752000000001</v>
      </c>
    </row>
    <row r="3698" spans="1:33" x14ac:dyDescent="0.3">
      <c r="A3698" s="12" t="s">
        <v>7812</v>
      </c>
      <c r="B3698" s="12" t="s">
        <v>7813</v>
      </c>
      <c r="C3698" s="16" t="str">
        <f>[1]!s_info_mkt(A3698)</f>
        <v>科创板</v>
      </c>
      <c r="D3698" s="16" t="str">
        <f>[1]!s_ipo_listeddate(A3698)</f>
        <v>2021-03-17</v>
      </c>
      <c r="E3698" s="16" t="str">
        <f>[1]!lastradeday_s("000002","")</f>
        <v>2026-06-22</v>
      </c>
      <c r="F3698" s="16" t="str">
        <f>[1]!s_info_industry_csrc2023(A3698,"",3)</f>
        <v>金属制品业</v>
      </c>
      <c r="G3698" s="16" t="str">
        <f>[1]!s_info_industry_csrc2023(A3698,"",1)</f>
        <v>制造业</v>
      </c>
      <c r="H3698" s="16">
        <f>[1]!s_is(A3698,83,"FY","YTD","20251231",1,"",100000000)</f>
        <v>39.0352658228</v>
      </c>
      <c r="I3698" s="16">
        <f>[1]!s_is(A3698,83,"FY","YTD","20241231",1,"",100000000)</f>
        <v>32.288991678899997</v>
      </c>
      <c r="J3698" s="16">
        <f t="shared" si="171"/>
        <v>0.2089341844734196</v>
      </c>
      <c r="K3698" s="16">
        <f>[1]!s_is(A3698,61,"FY","YTD","20251231",1,"",100000000)</f>
        <v>0.6993035662999999</v>
      </c>
      <c r="L3698" s="16">
        <f>[1]!s_is(A3698,61,"FY","YTD","20241231",1,"",100000000)</f>
        <v>0.59382495869999996</v>
      </c>
      <c r="M3698" s="16">
        <f t="shared" si="172"/>
        <v>0.17762575663864555</v>
      </c>
      <c r="N3698" s="16">
        <f>[1]!s_fa_roe(A3698,"20251231")</f>
        <v>5.6585000000000001</v>
      </c>
      <c r="O3698" s="16">
        <f>[1]!s_stmnote_rdexp(A3698,"20251231",1,10000)</f>
        <v>13489.273277</v>
      </c>
      <c r="P3698" s="20">
        <f t="shared" si="173"/>
        <v>3.4556632298174558E-2</v>
      </c>
      <c r="Q3698" s="16">
        <f>[1]!s_margin_tradingbalance(A3698,"",10000)</f>
        <v>63788.419699999999</v>
      </c>
      <c r="R3698" s="16">
        <f>[1]!s_margin_seclendingbalance(A3698,"",10000)</f>
        <v>85.060900000000004</v>
      </c>
      <c r="S3698" s="17">
        <f>[1]!s_val_ev(A3698,"",100000000)</f>
        <v>159.52237399999999</v>
      </c>
      <c r="T3698" s="17">
        <f>[1]!share_freesharesmv(A3698,"",100000000)</f>
        <v>100.703692375</v>
      </c>
      <c r="U3698" s="17">
        <f>[1]!s_dq_amount_btin(A3698,E3698,100000000)</f>
        <v>18.964559019999999</v>
      </c>
      <c r="V3698" s="17">
        <f>[1]!s_dq_turn(A3698,E3698)</f>
        <v>12.139776191394946</v>
      </c>
      <c r="W3698" s="2">
        <f>[1]!s_pq_amount(A3698,"20260101","",100000000)</f>
        <v>541.73271853000006</v>
      </c>
      <c r="X3698" s="2">
        <f>[1]!s_pq_avgamount(A3698,"20260101","",100000000)</f>
        <v>4.9248428957272727</v>
      </c>
      <c r="Y3698" s="17">
        <f>[1]!s_ipo_dilutedpe(A3698)</f>
        <v>24.67</v>
      </c>
      <c r="Z3698" s="12">
        <f>[1]!s_ipo_collection_total(A3698,100000000)</f>
        <v>3.1859999999999999</v>
      </c>
      <c r="AA3698" s="2">
        <f>[1]!s_val_pe_ttm(A3698,E3698)</f>
        <v>177.47358703613281</v>
      </c>
      <c r="AB3698" s="5">
        <f>[1]!s_info_zjtxornot1(A3698,"")</f>
        <v>1</v>
      </c>
      <c r="AC3698" s="22" t="str">
        <f>[1]!s_info_nature1(A3698,"")</f>
        <v>中央国有企业</v>
      </c>
      <c r="AD3698" s="6" t="str">
        <f>[1]!s_info_city(A3698)</f>
        <v>北京市</v>
      </c>
      <c r="AE3698" s="6" t="str">
        <f>[1]!s_info_province(A3698)</f>
        <v>北京</v>
      </c>
      <c r="AF3698">
        <v>116.40528500000001</v>
      </c>
      <c r="AG3698">
        <v>39.904989</v>
      </c>
    </row>
    <row r="3699" spans="1:33" x14ac:dyDescent="0.3">
      <c r="A3699" s="12" t="s">
        <v>7814</v>
      </c>
      <c r="B3699" s="12" t="s">
        <v>7815</v>
      </c>
      <c r="C3699" s="16" t="str">
        <f>[1]!s_info_mkt(A3699)</f>
        <v>主板</v>
      </c>
      <c r="D3699" s="16" t="str">
        <f>[1]!s_ipo_listeddate(A3699)</f>
        <v>2010-03-31</v>
      </c>
      <c r="E3699" s="16" t="str">
        <f>[1]!lastradeday_s("000002","")</f>
        <v>2026-06-22</v>
      </c>
      <c r="F3699" s="16" t="str">
        <f>[1]!s_info_industry_csrc2023(A3699,"",3)</f>
        <v>有色金属冶炼和压延加工业</v>
      </c>
      <c r="G3699" s="16" t="str">
        <f>[1]!s_info_industry_csrc2023(A3699,"",1)</f>
        <v>制造业</v>
      </c>
      <c r="H3699" s="16">
        <f>[1]!s_is(A3699,83,"FY","YTD","20251231",1,"",100000000)</f>
        <v>1567.2085422970999</v>
      </c>
      <c r="I3699" s="16">
        <f>[1]!s_is(A3699,83,"FY","YTD","20241231",1,"",100000000)</f>
        <v>34.8622272964</v>
      </c>
      <c r="J3699" s="16">
        <f t="shared" si="171"/>
        <v>43.95434353555877</v>
      </c>
      <c r="K3699" s="16">
        <f>[1]!s_is(A3699,61,"FY","YTD","20251231",1,"",100000000)</f>
        <v>178.63539928790001</v>
      </c>
      <c r="L3699" s="16">
        <f>[1]!s_is(A3699,61,"FY","YTD","20241231",1,"",100000000)</f>
        <v>-0.68981784480000008</v>
      </c>
      <c r="M3699" s="16">
        <f t="shared" si="172"/>
        <v>259.96024672961602</v>
      </c>
      <c r="N3699" s="16">
        <f>[1]!s_fa_roe(A3699,"20251231")</f>
        <v>75.165899999999993</v>
      </c>
      <c r="O3699" s="16">
        <f>[1]!s_stmnote_rdexp(A3699,"20251231",1,10000)</f>
        <v>25433.667547999998</v>
      </c>
      <c r="P3699" s="20">
        <f t="shared" si="173"/>
        <v>1.6228642750199143E-3</v>
      </c>
      <c r="Q3699" s="16">
        <f>[1]!s_margin_tradingbalance(A3699,"",10000)</f>
        <v>83502.802500000005</v>
      </c>
      <c r="R3699" s="16">
        <f>[1]!s_margin_seclendingbalance(A3699,"",10000)</f>
        <v>192.44720000000001</v>
      </c>
      <c r="S3699" s="17">
        <f>[1]!s_val_ev(A3699,"",100000000)</f>
        <v>2262.2021198672001</v>
      </c>
      <c r="T3699" s="17">
        <f>[1]!share_freesharesmv(A3699,"",100000000)</f>
        <v>151.9481128928</v>
      </c>
      <c r="U3699" s="17">
        <f>[1]!s_dq_amount_btin(A3699,E3699,100000000)</f>
        <v>7.67093793</v>
      </c>
      <c r="V3699" s="17">
        <f>[1]!s_dq_turn(A3699,E3699)</f>
        <v>3.9896005940221677</v>
      </c>
      <c r="W3699" s="2">
        <f>[1]!s_pq_amount(A3699,"20260101","",100000000)</f>
        <v>771.87749651000001</v>
      </c>
      <c r="X3699" s="2">
        <f>[1]!s_pq_avgamount(A3699,"20260101","",100000000)</f>
        <v>7.0170681500909087</v>
      </c>
      <c r="Y3699" s="17">
        <f>[1]!s_ipo_dilutedpe(A3699)</f>
        <v>80.489999999999995</v>
      </c>
      <c r="Z3699" s="12">
        <f>[1]!s_ipo_collection_total(A3699,100000000)</f>
        <v>6.4349999999999996</v>
      </c>
      <c r="AA3699" s="2">
        <f>[1]!s_val_pe_ttm(A3699,E3699)</f>
        <v>9.1671714782714844</v>
      </c>
      <c r="AB3699" s="5">
        <f>[1]!s_info_zjtxornot1(A3699,"")</f>
        <v>1</v>
      </c>
      <c r="AC3699" s="22" t="str">
        <f>[1]!s_info_nature1(A3699,"")</f>
        <v>民营企业</v>
      </c>
      <c r="AD3699" s="6" t="str">
        <f>[1]!s_info_city(A3699)</f>
        <v>邹平市</v>
      </c>
      <c r="AE3699" s="6" t="str">
        <f>[1]!s_info_province(A3699)</f>
        <v>山东省</v>
      </c>
      <c r="AF3699">
        <v>117.670806</v>
      </c>
      <c r="AG3699">
        <v>36.956592999999998</v>
      </c>
    </row>
    <row r="3700" spans="1:33" x14ac:dyDescent="0.3">
      <c r="A3700" s="12" t="s">
        <v>7816</v>
      </c>
      <c r="B3700" s="12" t="s">
        <v>7817</v>
      </c>
      <c r="C3700" s="16" t="str">
        <f>[1]!s_info_mkt(A3700)</f>
        <v>创业板</v>
      </c>
      <c r="D3700" s="16" t="str">
        <f>[1]!s_ipo_listeddate(A3700)</f>
        <v>2021-12-22</v>
      </c>
      <c r="E3700" s="16" t="str">
        <f>[1]!lastradeday_s("000002","")</f>
        <v>2026-06-22</v>
      </c>
      <c r="F3700" s="16" t="str">
        <f>[1]!s_info_industry_csrc2023(A3700,"",3)</f>
        <v>软件和信息技术服务业</v>
      </c>
      <c r="G3700" s="16" t="str">
        <f>[1]!s_info_industry_csrc2023(A3700,"",1)</f>
        <v>信息传输、软件和信息技术服务业</v>
      </c>
      <c r="H3700" s="16">
        <f>[1]!s_is(A3700,83,"FY","YTD","20251231",1,"",100000000)</f>
        <v>6.9437827362000002</v>
      </c>
      <c r="I3700" s="16">
        <f>[1]!s_is(A3700,83,"FY","YTD","20241231",1,"",100000000)</f>
        <v>6.0737490277999999</v>
      </c>
      <c r="J3700" s="16">
        <f t="shared" si="171"/>
        <v>0.1432449224388086</v>
      </c>
      <c r="K3700" s="16">
        <f>[1]!s_is(A3700,61,"FY","YTD","20251231",1,"",100000000)</f>
        <v>0.74824683280000004</v>
      </c>
      <c r="L3700" s="16">
        <f>[1]!s_is(A3700,61,"FY","YTD","20241231",1,"",100000000)</f>
        <v>0.2982882858</v>
      </c>
      <c r="M3700" s="16">
        <f t="shared" si="172"/>
        <v>1.5084687143956226</v>
      </c>
      <c r="N3700" s="16">
        <f>[1]!s_fa_roe(A3700,"20251231")</f>
        <v>3.7418999999999998</v>
      </c>
      <c r="O3700" s="16">
        <f>[1]!s_stmnote_rdexp(A3700,"20251231",1,10000)</f>
        <v>7683.4955549999995</v>
      </c>
      <c r="P3700" s="20">
        <f t="shared" si="173"/>
        <v>0.110652879660875</v>
      </c>
      <c r="Q3700" s="16">
        <f>[1]!s_margin_tradingbalance(A3700,"",10000)</f>
        <v>20019.0939</v>
      </c>
      <c r="R3700" s="16">
        <f>[1]!s_margin_seclendingbalance(A3700,"",10000)</f>
        <v>21.707999999999998</v>
      </c>
      <c r="S3700" s="17">
        <f>[1]!s_val_ev(A3700,"",100000000)</f>
        <v>39.551484279999997</v>
      </c>
      <c r="T3700" s="17">
        <f>[1]!share_freesharesmv(A3700,"",100000000)</f>
        <v>18.85368884</v>
      </c>
      <c r="U3700" s="17">
        <f>[1]!s_dq_amount_btin(A3700,E3700,100000000)</f>
        <v>0.90428213000000002</v>
      </c>
      <c r="V3700" s="17">
        <f>[1]!s_dq_turn(A3700,E3700)</f>
        <v>3.4429970827660865</v>
      </c>
      <c r="W3700" s="2">
        <f>[1]!s_pq_amount(A3700,"20260101","",100000000)</f>
        <v>154.21457558</v>
      </c>
      <c r="X3700" s="2">
        <f>[1]!s_pq_avgamount(A3700,"20260101","",100000000)</f>
        <v>1.4019506870909091</v>
      </c>
      <c r="Y3700" s="17">
        <f>[1]!s_ipo_dilutedpe(A3700)</f>
        <v>99.42</v>
      </c>
      <c r="Z3700" s="12">
        <f>[1]!s_ipo_collection_total(A3700,100000000)</f>
        <v>16.183448840000001</v>
      </c>
      <c r="AA3700" s="2">
        <f>[1]!s_val_pe_ttm(A3700,E3700)</f>
        <v>83.651054382324219</v>
      </c>
      <c r="AB3700" s="5">
        <f>[1]!s_info_zjtxornot1(A3700,"")</f>
        <v>0</v>
      </c>
      <c r="AC3700" s="22" t="str">
        <f>[1]!s_info_nature1(A3700,"")</f>
        <v>民营企业</v>
      </c>
      <c r="AD3700" s="6" t="str">
        <f>[1]!s_info_city(A3700)</f>
        <v>武汉市</v>
      </c>
      <c r="AE3700" s="6" t="str">
        <f>[1]!s_info_province(A3700)</f>
        <v>湖北省</v>
      </c>
      <c r="AF3700">
        <v>114.29857199999999</v>
      </c>
      <c r="AG3700">
        <v>30.584354999999999</v>
      </c>
    </row>
    <row r="3701" spans="1:33" x14ac:dyDescent="0.3">
      <c r="A3701" s="12" t="s">
        <v>7818</v>
      </c>
      <c r="B3701" s="12" t="s">
        <v>7819</v>
      </c>
      <c r="C3701" s="16" t="str">
        <f>[1]!s_info_mkt(A3701)</f>
        <v>主板</v>
      </c>
      <c r="D3701" s="16" t="str">
        <f>[1]!s_ipo_listeddate(A3701)</f>
        <v>1999-06-23</v>
      </c>
      <c r="E3701" s="16" t="str">
        <f>[1]!lastradeday_s("000002","")</f>
        <v>2026-06-22</v>
      </c>
      <c r="F3701" s="16" t="str">
        <f>[1]!s_info_industry_csrc2023(A3701,"",3)</f>
        <v>酒、饮料和精制茶制造业</v>
      </c>
      <c r="G3701" s="16" t="str">
        <f>[1]!s_info_industry_csrc2023(A3701,"",1)</f>
        <v>制造业</v>
      </c>
      <c r="H3701" s="16">
        <f>[1]!s_is(A3701,83,"FY","YTD","20251231",1,"",100000000)</f>
        <v>3.6900794567999999</v>
      </c>
      <c r="I3701" s="16">
        <f>[1]!s_is(A3701,83,"FY","YTD","20241231",1,"",100000000)</f>
        <v>2.1052997666</v>
      </c>
      <c r="J3701" s="16">
        <f t="shared" si="171"/>
        <v>0.7527572630473307</v>
      </c>
      <c r="K3701" s="16">
        <f>[1]!s_is(A3701,61,"FY","YTD","20251231",1,"",100000000)</f>
        <v>-0.90939464749999999</v>
      </c>
      <c r="L3701" s="16">
        <f>[1]!s_is(A3701,61,"FY","YTD","20241231",1,"",100000000)</f>
        <v>-0.99869954230000002</v>
      </c>
      <c r="M3701" s="16">
        <f t="shared" si="172"/>
        <v>8.9421183266321827E-2</v>
      </c>
      <c r="N3701" s="16">
        <f>[1]!s_fa_roe(A3701,"20251231")</f>
        <v>-21.350899999999999</v>
      </c>
      <c r="O3701" s="16">
        <f>[1]!s_stmnote_rdexp(A3701,"20251231",1,10000)</f>
        <v>0</v>
      </c>
      <c r="P3701" s="20">
        <f t="shared" si="173"/>
        <v>0</v>
      </c>
      <c r="Q3701" s="16">
        <f>[1]!s_margin_tradingbalance(A3701,"",10000)</f>
        <v>0</v>
      </c>
      <c r="R3701" s="16">
        <f>[1]!s_margin_seclendingbalance(A3701,"",10000)</f>
        <v>0</v>
      </c>
      <c r="S3701" s="17">
        <f>[1]!s_val_ev(A3701,"",100000000)</f>
        <v>18.688059599999999</v>
      </c>
      <c r="T3701" s="17">
        <f>[1]!share_freesharesmv(A3701,"",100000000)</f>
        <v>13.735390216400001</v>
      </c>
      <c r="U3701" s="17">
        <f>[1]!s_dq_amount_btin(A3701,E3701,100000000)</f>
        <v>0.83025665999999998</v>
      </c>
      <c r="V3701" s="17">
        <f>[1]!s_dq_turn(A3701,E3701)</f>
        <v>4.7122304185784252</v>
      </c>
      <c r="W3701" s="2">
        <f>[1]!s_pq_amount(A3701,"20260101","",100000000)</f>
        <v>44.178867269999998</v>
      </c>
      <c r="X3701" s="2">
        <f>[1]!s_pq_avgamount(A3701,"20260101","",100000000)</f>
        <v>0.40531070889908255</v>
      </c>
      <c r="Y3701" s="17">
        <f>[1]!s_ipo_dilutedpe(A3701)</f>
        <v>0</v>
      </c>
      <c r="Z3701" s="12">
        <f>[1]!s_ipo_collection_total(A3701,100000000)</f>
        <v>3.4740000000000002</v>
      </c>
      <c r="AA3701" s="2">
        <f>[1]!s_val_pe_ttm(A3701,E3701)</f>
        <v>-16.272111892700195</v>
      </c>
      <c r="AB3701" s="5">
        <f>[1]!s_info_zjtxornot1(A3701,"")</f>
        <v>0</v>
      </c>
      <c r="AC3701" s="22" t="str">
        <f>[1]!s_info_nature1(A3701,"")</f>
        <v>民营企业</v>
      </c>
      <c r="AD3701" s="6" t="str">
        <f>[1]!s_info_city(A3701)</f>
        <v>兰州市</v>
      </c>
      <c r="AE3701" s="6" t="str">
        <f>[1]!s_info_province(A3701)</f>
        <v>甘肃省</v>
      </c>
      <c r="AF3701">
        <v>103.82355699999999</v>
      </c>
      <c r="AG3701">
        <v>36.058039000000001</v>
      </c>
    </row>
    <row r="3702" spans="1:33" x14ac:dyDescent="0.3">
      <c r="A3702" s="12" t="s">
        <v>239</v>
      </c>
      <c r="B3702" s="12" t="s">
        <v>240</v>
      </c>
      <c r="C3702" s="16" t="str">
        <f>[1]!s_info_mkt(A3702)</f>
        <v>北证</v>
      </c>
      <c r="D3702" s="16" t="str">
        <f>[1]!s_ipo_listeddate(A3702)</f>
        <v>2021-02-09</v>
      </c>
      <c r="E3702" s="16" t="str">
        <f>[1]!lastradeday_s("000002","")</f>
        <v>2026-06-22</v>
      </c>
      <c r="F3702" s="16" t="str">
        <f>[1]!s_info_industry_csrc2023(A3702,"",3)</f>
        <v>电气机械和器材制造业</v>
      </c>
      <c r="G3702" s="16" t="str">
        <f>[1]!s_info_industry_csrc2023(A3702,"",1)</f>
        <v>制造业</v>
      </c>
      <c r="H3702" s="16">
        <f>[1]!s_is(A3702,83,"FY","YTD","20251231",1,"",100000000)</f>
        <v>44.849374818999998</v>
      </c>
      <c r="I3702" s="16">
        <f>[1]!s_is(A3702,83,"FY","YTD","20241231",1,"",100000000)</f>
        <v>36.710547393100001</v>
      </c>
      <c r="J3702" s="16">
        <f t="shared" si="171"/>
        <v>0.22170269864812053</v>
      </c>
      <c r="K3702" s="16">
        <f>[1]!s_is(A3702,61,"FY","YTD","20251231",1,"",100000000)</f>
        <v>2.4950989040000002</v>
      </c>
      <c r="L3702" s="16">
        <f>[1]!s_is(A3702,61,"FY","YTD","20241231",1,"",100000000)</f>
        <v>1.9718493825999999</v>
      </c>
      <c r="M3702" s="16">
        <f t="shared" si="172"/>
        <v>0.26535978154176509</v>
      </c>
      <c r="N3702" s="16">
        <f>[1]!s_fa_roe(A3702,"20251231")</f>
        <v>24.978100000000001</v>
      </c>
      <c r="O3702" s="16">
        <f>[1]!s_stmnote_rdexp(A3702,"20251231",1,10000)</f>
        <v>17863.843356000001</v>
      </c>
      <c r="P3702" s="20">
        <f t="shared" si="173"/>
        <v>3.9830752219163955E-2</v>
      </c>
      <c r="Q3702" s="16">
        <f>[1]!s_margin_tradingbalance(A3702,"",10000)</f>
        <v>16299.827600000001</v>
      </c>
      <c r="R3702" s="16">
        <f>[1]!s_margin_seclendingbalance(A3702,"",10000)</f>
        <v>16.77</v>
      </c>
      <c r="S3702" s="17">
        <f>[1]!s_val_ev(A3702,"",100000000)</f>
        <v>47.703441448</v>
      </c>
      <c r="T3702" s="17">
        <f>[1]!share_freesharesmv(A3702,"",100000000)</f>
        <v>18.006127112000001</v>
      </c>
      <c r="U3702" s="17">
        <f>[1]!s_dq_amount_btin(A3702,E3702,100000000)</f>
        <v>0.55512196000000003</v>
      </c>
      <c r="V3702" s="17">
        <f>[1]!s_dq_turn(A3702,E3702)</f>
        <v>1.215847922598168</v>
      </c>
      <c r="W3702" s="2">
        <f>[1]!s_pq_amount(A3702,"20260101","",100000000)</f>
        <v>66.866601599999996</v>
      </c>
      <c r="X3702" s="2">
        <f>[1]!s_pq_avgamount(A3702,"20260101","",100000000)</f>
        <v>0.60787819636363638</v>
      </c>
      <c r="Y3702" s="17">
        <f>[1]!s_ipo_dilutedpe(A3702)</f>
        <v>18.940000000000001</v>
      </c>
      <c r="Z3702" s="12">
        <f>[1]!s_ipo_collection_total(A3702,100000000)</f>
        <v>2.7005680000000001</v>
      </c>
      <c r="AA3702" s="2">
        <f>[1]!s_val_pe_ttm(A3702,E3702)</f>
        <v>18.511178970336914</v>
      </c>
      <c r="AB3702" s="5">
        <f>[1]!s_info_zjtxornot1(A3702,"")</f>
        <v>1</v>
      </c>
      <c r="AC3702" s="22" t="str">
        <f>[1]!s_info_nature1(A3702,"")</f>
        <v>地方国有企业</v>
      </c>
      <c r="AD3702" s="6" t="str">
        <f>[1]!s_info_city(A3702)</f>
        <v>绵阳市</v>
      </c>
      <c r="AE3702" s="6" t="str">
        <f>[1]!s_info_province(A3702)</f>
        <v>四川省</v>
      </c>
      <c r="AF3702">
        <v>104.741722</v>
      </c>
      <c r="AG3702">
        <v>31.464020000000001</v>
      </c>
    </row>
    <row r="3703" spans="1:33" x14ac:dyDescent="0.3">
      <c r="A3703" s="12" t="s">
        <v>7820</v>
      </c>
      <c r="B3703" s="12" t="s">
        <v>7821</v>
      </c>
      <c r="C3703" s="16" t="str">
        <f>[1]!s_info_mkt(A3703)</f>
        <v>主板</v>
      </c>
      <c r="D3703" s="16" t="str">
        <f>[1]!s_ipo_listeddate(A3703)</f>
        <v>2007-06-26</v>
      </c>
      <c r="E3703" s="16" t="str">
        <f>[1]!lastradeday_s("000002","")</f>
        <v>2026-06-22</v>
      </c>
      <c r="F3703" s="16" t="str">
        <f>[1]!s_info_industry_csrc2023(A3703,"",3)</f>
        <v>水上运输业</v>
      </c>
      <c r="G3703" s="16" t="str">
        <f>[1]!s_info_industry_csrc2023(A3703,"",1)</f>
        <v>交通运输、仓储和邮政业</v>
      </c>
      <c r="H3703" s="16">
        <f>[1]!s_is(A3703,83,"FY","YTD","20251231",1,"",100000000)</f>
        <v>2195.0380522270002</v>
      </c>
      <c r="I3703" s="16">
        <f>[1]!s_is(A3703,83,"FY","YTD","20241231",1,"",100000000)</f>
        <v>2338.5907896699</v>
      </c>
      <c r="J3703" s="16">
        <f t="shared" si="171"/>
        <v>-6.1384290948636955E-2</v>
      </c>
      <c r="K3703" s="16">
        <f>[1]!s_is(A3703,61,"FY","YTD","20251231",1,"",100000000)</f>
        <v>308.68147821380001</v>
      </c>
      <c r="L3703" s="16">
        <f>[1]!s_is(A3703,61,"FY","YTD","20241231",1,"",100000000)</f>
        <v>491.00495233550004</v>
      </c>
      <c r="M3703" s="16">
        <f t="shared" si="172"/>
        <v>-0.37132715923630799</v>
      </c>
      <c r="N3703" s="16">
        <f>[1]!s_fa_roe(A3703,"20251231")</f>
        <v>13.2216</v>
      </c>
      <c r="O3703" s="16">
        <f>[1]!s_stmnote_rdexp(A3703,"20251231",1,10000)</f>
        <v>116758.04911099999</v>
      </c>
      <c r="P3703" s="20">
        <f t="shared" si="173"/>
        <v>5.319181095404784E-3</v>
      </c>
      <c r="Q3703" s="16">
        <f>[1]!s_margin_tradingbalance(A3703,"",10000)</f>
        <v>500297.40049999999</v>
      </c>
      <c r="R3703" s="16">
        <f>[1]!s_margin_seclendingbalance(A3703,"",10000)</f>
        <v>5333.6862000000001</v>
      </c>
      <c r="S3703" s="17">
        <f>[1]!s_val_ev(A3703,"",100000000)</f>
        <v>2097.424332959808</v>
      </c>
      <c r="T3703" s="17">
        <f>[1]!share_freesharesmv(A3703,"",100000000)</f>
        <v>724.78909967499999</v>
      </c>
      <c r="U3703" s="17">
        <f>[1]!s_dq_amount_btin(A3703,E3703,100000000)</f>
        <v>15.79786852</v>
      </c>
      <c r="V3703" s="17">
        <f>[1]!s_dq_turn(A3703,E3703)</f>
        <v>0.90310332291720252</v>
      </c>
      <c r="W3703" s="2">
        <f>[1]!s_pq_amount(A3703,"20260101","",100000000)</f>
        <v>1741.7392444</v>
      </c>
      <c r="X3703" s="2">
        <f>[1]!s_pq_avgamount(A3703,"20260101","",100000000)</f>
        <v>15.833993130909089</v>
      </c>
      <c r="Y3703" s="17">
        <f>[1]!s_ipo_dilutedpe(A3703)</f>
        <v>98.67</v>
      </c>
      <c r="Z3703" s="12">
        <f>[1]!s_ipo_collection_total(A3703,100000000)</f>
        <v>151.27195942079999</v>
      </c>
      <c r="AA3703" s="2">
        <f>[1]!s_val_pe_ttm(A3703,E3703)</f>
        <v>8.6496601104736328</v>
      </c>
      <c r="AB3703" s="5">
        <f>[1]!s_info_zjtxornot1(A3703,"")</f>
        <v>0</v>
      </c>
      <c r="AC3703" s="22" t="str">
        <f>[1]!s_info_nature1(A3703,"")</f>
        <v>中央国有企业</v>
      </c>
      <c r="AD3703" s="6" t="str">
        <f>[1]!s_info_city(A3703)</f>
        <v>天津市</v>
      </c>
      <c r="AE3703" s="6" t="str">
        <f>[1]!s_info_province(A3703)</f>
        <v>天津</v>
      </c>
      <c r="AF3703">
        <v>117.19018199999999</v>
      </c>
      <c r="AG3703">
        <v>39.125596000000002</v>
      </c>
    </row>
    <row r="3704" spans="1:33" x14ac:dyDescent="0.3">
      <c r="A3704" s="12" t="s">
        <v>7822</v>
      </c>
      <c r="B3704" s="12" t="s">
        <v>7823</v>
      </c>
      <c r="C3704" s="16" t="str">
        <f>[1]!s_info_mkt(A3704)</f>
        <v>主板</v>
      </c>
      <c r="D3704" s="16" t="str">
        <f>[1]!s_ipo_listeddate(A3704)</f>
        <v>2016-08-08</v>
      </c>
      <c r="E3704" s="16" t="str">
        <f>[1]!lastradeday_s("000002","")</f>
        <v>2026-06-22</v>
      </c>
      <c r="F3704" s="16" t="str">
        <f>[1]!s_info_industry_csrc2023(A3704,"",3)</f>
        <v>新闻和出版业</v>
      </c>
      <c r="G3704" s="16" t="str">
        <f>[1]!s_info_industry_csrc2023(A3704,"",1)</f>
        <v>文化、体育和娱乐业</v>
      </c>
      <c r="H3704" s="16">
        <f>[1]!s_is(A3704,83,"FY","YTD","20251231",1,"",100000000)</f>
        <v>117.3167746692</v>
      </c>
      <c r="I3704" s="16">
        <f>[1]!s_is(A3704,83,"FY","YTD","20241231",1,"",100000000)</f>
        <v>123.2851389229</v>
      </c>
      <c r="J3704" s="16">
        <f t="shared" si="171"/>
        <v>-4.841105996913786E-2</v>
      </c>
      <c r="K3704" s="16">
        <f>[1]!s_is(A3704,61,"FY","YTD","20251231",1,"",100000000)</f>
        <v>15.684504976600001</v>
      </c>
      <c r="L3704" s="16">
        <f>[1]!s_is(A3704,61,"FY","YTD","20241231",1,"",100000000)</f>
        <v>15.4485619633</v>
      </c>
      <c r="M3704" s="16">
        <f t="shared" si="172"/>
        <v>1.5272813991393765E-2</v>
      </c>
      <c r="N3704" s="16">
        <f>[1]!s_fa_roe(A3704,"20251231")</f>
        <v>10.502800000000001</v>
      </c>
      <c r="O3704" s="16">
        <f>[1]!s_stmnote_rdexp(A3704,"20251231",1,10000)</f>
        <v>4012.7680969999997</v>
      </c>
      <c r="P3704" s="20">
        <f t="shared" si="173"/>
        <v>3.4204555216548241E-3</v>
      </c>
      <c r="Q3704" s="16">
        <f>[1]!s_margin_tradingbalance(A3704,"",10000)</f>
        <v>0</v>
      </c>
      <c r="R3704" s="16">
        <f>[1]!s_margin_seclendingbalance(A3704,"",10000)</f>
        <v>0</v>
      </c>
      <c r="S3704" s="17">
        <f>[1]!s_val_ev(A3704,"",100000000)</f>
        <v>126.6767372516032</v>
      </c>
      <c r="T3704" s="17">
        <f>[1]!share_freesharesmv(A3704,"",100000000)</f>
        <v>13.373028422999999</v>
      </c>
      <c r="U3704" s="17">
        <f>[1]!s_dq_amount_btin(A3704,E3704,100000000)</f>
        <v>0.23796355</v>
      </c>
      <c r="V3704" s="17">
        <f>[1]!s_dq_turn(A3704,E3704)</f>
        <v>0.26213660521181925</v>
      </c>
      <c r="W3704" s="2">
        <f>[1]!s_pq_amount(A3704,"20260101","",100000000)</f>
        <v>83.146398880000007</v>
      </c>
      <c r="X3704" s="2">
        <f>[1]!s_pq_avgamount(A3704,"20260101","",100000000)</f>
        <v>0.7558763534545454</v>
      </c>
      <c r="Y3704" s="17">
        <f>[1]!s_ipo_dilutedpe(A3704)</f>
        <v>14.67</v>
      </c>
      <c r="Z3704" s="12">
        <f>[1]!s_ipo_collection_total(A3704,100000000)</f>
        <v>7.0281520000000004</v>
      </c>
      <c r="AA3704" s="2">
        <f>[1]!s_val_pe_ttm(A3704,E3704)</f>
        <v>9.1487941741943359</v>
      </c>
      <c r="AB3704" s="5">
        <f>[1]!s_info_zjtxornot1(A3704,"")</f>
        <v>0</v>
      </c>
      <c r="AC3704" s="22" t="str">
        <f>[1]!s_info_nature1(A3704,"")</f>
        <v>地方国有企业</v>
      </c>
      <c r="AD3704" s="6" t="str">
        <f>[1]!s_info_city(A3704)</f>
        <v>成都市</v>
      </c>
      <c r="AE3704" s="6" t="str">
        <f>[1]!s_info_province(A3704)</f>
        <v>四川省</v>
      </c>
      <c r="AF3704">
        <v>104.065735</v>
      </c>
      <c r="AG3704">
        <v>30.659462000000001</v>
      </c>
    </row>
    <row r="3705" spans="1:33" x14ac:dyDescent="0.3">
      <c r="A3705" s="12" t="s">
        <v>7824</v>
      </c>
      <c r="B3705" s="12" t="s">
        <v>7825</v>
      </c>
      <c r="C3705" s="16" t="str">
        <f>[1]!s_info_mkt(A3705)</f>
        <v>主板</v>
      </c>
      <c r="D3705" s="16" t="str">
        <f>[1]!s_ipo_listeddate(A3705)</f>
        <v>2002-01-16</v>
      </c>
      <c r="E3705" s="16" t="str">
        <f>[1]!lastradeday_s("000002","")</f>
        <v>2026-06-22</v>
      </c>
      <c r="F3705" s="16" t="str">
        <f>[1]!s_info_industry_csrc2023(A3705,"",3)</f>
        <v>电气机械和器材制造业</v>
      </c>
      <c r="G3705" s="16" t="str">
        <f>[1]!s_info_industry_csrc2023(A3705,"",1)</f>
        <v>制造业</v>
      </c>
      <c r="H3705" s="16">
        <f>[1]!s_is(A3705,83,"FY","YTD","20251231",1,"",100000000)</f>
        <v>12.610315625</v>
      </c>
      <c r="I3705" s="16">
        <f>[1]!s_is(A3705,83,"FY","YTD","20241231",1,"",100000000)</f>
        <v>14.641986812799999</v>
      </c>
      <c r="J3705" s="16">
        <f t="shared" si="171"/>
        <v>-0.13875652353572099</v>
      </c>
      <c r="K3705" s="16">
        <f>[1]!s_is(A3705,61,"FY","YTD","20251231",1,"",100000000)</f>
        <v>0.51298999159999992</v>
      </c>
      <c r="L3705" s="16">
        <f>[1]!s_is(A3705,61,"FY","YTD","20241231",1,"",100000000)</f>
        <v>0.90359213409999994</v>
      </c>
      <c r="M3705" s="16">
        <f t="shared" si="172"/>
        <v>-0.43227705040731612</v>
      </c>
      <c r="N3705" s="16">
        <f>[1]!s_fa_roe(A3705,"20251231")</f>
        <v>6.7057000000000002</v>
      </c>
      <c r="O3705" s="16">
        <f>[1]!s_stmnote_rdexp(A3705,"20251231",1,10000)</f>
        <v>4980.8522069999999</v>
      </c>
      <c r="P3705" s="20">
        <f t="shared" si="173"/>
        <v>3.949823585006422E-2</v>
      </c>
      <c r="Q3705" s="16">
        <f>[1]!s_margin_tradingbalance(A3705,"",10000)</f>
        <v>20149.505300000001</v>
      </c>
      <c r="R3705" s="16">
        <f>[1]!s_margin_seclendingbalance(A3705,"",10000)</f>
        <v>18.603200000000001</v>
      </c>
      <c r="S3705" s="17">
        <f>[1]!s_val_ev(A3705,"",100000000)</f>
        <v>41.209155187200004</v>
      </c>
      <c r="T3705" s="17">
        <f>[1]!share_freesharesmv(A3705,"",100000000)</f>
        <v>22.998703104000001</v>
      </c>
      <c r="U3705" s="17">
        <f>[1]!s_dq_amount_btin(A3705,E3705,100000000)</f>
        <v>2.1399992000000001</v>
      </c>
      <c r="V3705" s="17">
        <f>[1]!s_dq_turn(A3705,E3705)</f>
        <v>5.2729556423300288</v>
      </c>
      <c r="W3705" s="2">
        <f>[1]!s_pq_amount(A3705,"20260101","",100000000)</f>
        <v>298.66054903000003</v>
      </c>
      <c r="X3705" s="2">
        <f>[1]!s_pq_avgamount(A3705,"20260101","",100000000)</f>
        <v>2.7150959002727268</v>
      </c>
      <c r="Y3705" s="17">
        <f>[1]!s_ipo_dilutedpe(A3705)</f>
        <v>20</v>
      </c>
      <c r="Z3705" s="12">
        <f>[1]!s_ipo_collection_total(A3705,100000000)</f>
        <v>1.38</v>
      </c>
      <c r="AA3705" s="2">
        <f>[1]!s_val_pe_ttm(A3705,E3705)</f>
        <v>98.645286560058594</v>
      </c>
      <c r="AB3705" s="5">
        <f>[1]!s_info_zjtxornot1(A3705,"")</f>
        <v>1</v>
      </c>
      <c r="AC3705" s="22" t="str">
        <f>[1]!s_info_nature1(A3705,"")</f>
        <v>中央国有企业</v>
      </c>
      <c r="AD3705" s="6" t="str">
        <f>[1]!s_info_city(A3705)</f>
        <v>宝鸡市</v>
      </c>
      <c r="AE3705" s="6" t="str">
        <f>[1]!s_info_province(A3705)</f>
        <v>陕西省</v>
      </c>
      <c r="AF3705">
        <v>107.14487</v>
      </c>
      <c r="AG3705">
        <v>34.369315</v>
      </c>
    </row>
    <row r="3706" spans="1:33" x14ac:dyDescent="0.3">
      <c r="A3706" s="12" t="s">
        <v>7826</v>
      </c>
      <c r="B3706" s="12" t="s">
        <v>7827</v>
      </c>
      <c r="C3706" s="16" t="str">
        <f>[1]!s_info_mkt(A3706)</f>
        <v>主板</v>
      </c>
      <c r="D3706" s="16" t="str">
        <f>[1]!s_ipo_listeddate(A3706)</f>
        <v>2010-07-06</v>
      </c>
      <c r="E3706" s="16" t="str">
        <f>[1]!lastradeday_s("000002","")</f>
        <v>2026-06-22</v>
      </c>
      <c r="F3706" s="16" t="str">
        <f>[1]!s_info_industry_csrc2023(A3706,"",3)</f>
        <v>金属制品业</v>
      </c>
      <c r="G3706" s="16" t="str">
        <f>[1]!s_info_industry_csrc2023(A3706,"",1)</f>
        <v>制造业</v>
      </c>
      <c r="H3706" s="16">
        <f>[1]!s_is(A3706,83,"FY","YTD","20251231",1,"",100000000)</f>
        <v>42.575092231100001</v>
      </c>
      <c r="I3706" s="16">
        <f>[1]!s_is(A3706,83,"FY","YTD","20241231",1,"",100000000)</f>
        <v>46.170187419799994</v>
      </c>
      <c r="J3706" s="16">
        <f t="shared" si="171"/>
        <v>-7.7866159736623586E-2</v>
      </c>
      <c r="K3706" s="16">
        <f>[1]!s_is(A3706,61,"FY","YTD","20251231",1,"",100000000)</f>
        <v>1.3773924128999999</v>
      </c>
      <c r="L3706" s="16">
        <f>[1]!s_is(A3706,61,"FY","YTD","20241231",1,"",100000000)</f>
        <v>2.0138742954</v>
      </c>
      <c r="M3706" s="16">
        <f t="shared" si="172"/>
        <v>-0.31604846635851253</v>
      </c>
      <c r="N3706" s="16">
        <f>[1]!s_fa_roe(A3706,"20251231")</f>
        <v>3.964</v>
      </c>
      <c r="O3706" s="16">
        <f>[1]!s_stmnote_rdexp(A3706,"20251231",1,10000)</f>
        <v>14417.753040000001</v>
      </c>
      <c r="P3706" s="20">
        <f t="shared" si="173"/>
        <v>3.3864290796458231E-2</v>
      </c>
      <c r="Q3706" s="16">
        <f>[1]!s_margin_tradingbalance(A3706,"",10000)</f>
        <v>0</v>
      </c>
      <c r="R3706" s="16">
        <f>[1]!s_margin_seclendingbalance(A3706,"",10000)</f>
        <v>0</v>
      </c>
      <c r="S3706" s="17">
        <f>[1]!s_val_ev(A3706,"",100000000)</f>
        <v>57.831496271999995</v>
      </c>
      <c r="T3706" s="17">
        <f>[1]!share_freesharesmv(A3706,"",100000000)</f>
        <v>45.384209791799996</v>
      </c>
      <c r="U3706" s="17">
        <f>[1]!s_dq_amount_btin(A3706,E3706,100000000)</f>
        <v>3.67027182</v>
      </c>
      <c r="V3706" s="17">
        <f>[1]!s_dq_turn(A3706,E3706)</f>
        <v>6.3945262211410938</v>
      </c>
      <c r="W3706" s="2">
        <f>[1]!s_pq_amount(A3706,"20260101","",100000000)</f>
        <v>296.20400124999998</v>
      </c>
      <c r="X3706" s="2">
        <f>[1]!s_pq_avgamount(A3706,"20260101","",100000000)</f>
        <v>2.6927636477272725</v>
      </c>
      <c r="Y3706" s="17">
        <f>[1]!s_ipo_dilutedpe(A3706)</f>
        <v>30.25</v>
      </c>
      <c r="Z3706" s="12">
        <f>[1]!s_ipo_collection_total(A3706,100000000)</f>
        <v>7.37</v>
      </c>
      <c r="AA3706" s="2">
        <f>[1]!s_val_pe_ttm(A3706,E3706)</f>
        <v>38.198448181152344</v>
      </c>
      <c r="AB3706" s="5">
        <f>[1]!s_info_zjtxornot1(A3706,"")</f>
        <v>0</v>
      </c>
      <c r="AC3706" s="22" t="str">
        <f>[1]!s_info_nature1(A3706,"")</f>
        <v>地方国有企业</v>
      </c>
      <c r="AD3706" s="6" t="str">
        <f>[1]!s_info_city(A3706)</f>
        <v>湖州市</v>
      </c>
      <c r="AE3706" s="6" t="str">
        <f>[1]!s_info_province(A3706)</f>
        <v>浙江省</v>
      </c>
      <c r="AF3706">
        <v>120.10239799999999</v>
      </c>
      <c r="AG3706">
        <v>30.867197999999998</v>
      </c>
    </row>
    <row r="3707" spans="1:33" x14ac:dyDescent="0.3">
      <c r="A3707" s="12" t="s">
        <v>7828</v>
      </c>
      <c r="B3707" s="12" t="s">
        <v>7829</v>
      </c>
      <c r="C3707" s="16" t="str">
        <f>[1]!s_info_mkt(A3707)</f>
        <v>主板</v>
      </c>
      <c r="D3707" s="16" t="str">
        <f>[1]!s_ipo_listeddate(A3707)</f>
        <v>2021-07-20</v>
      </c>
      <c r="E3707" s="16" t="str">
        <f>[1]!lastradeday_s("000002","")</f>
        <v>2026-06-22</v>
      </c>
      <c r="F3707" s="16" t="str">
        <f>[1]!s_info_industry_csrc2023(A3707,"",3)</f>
        <v>电气机械和器材制造业</v>
      </c>
      <c r="G3707" s="16" t="str">
        <f>[1]!s_info_industry_csrc2023(A3707,"",1)</f>
        <v>制造业</v>
      </c>
      <c r="H3707" s="16">
        <f>[1]!s_is(A3707,83,"FY","YTD","20251231",1,"",100000000)</f>
        <v>68.6807810639</v>
      </c>
      <c r="I3707" s="16">
        <f>[1]!s_is(A3707,83,"FY","YTD","20241231",1,"",100000000)</f>
        <v>68.067359522100006</v>
      </c>
      <c r="J3707" s="16">
        <f t="shared" si="171"/>
        <v>9.011977930491577E-3</v>
      </c>
      <c r="K3707" s="16">
        <f>[1]!s_is(A3707,61,"FY","YTD","20251231",1,"",100000000)</f>
        <v>2.0855050758</v>
      </c>
      <c r="L3707" s="16">
        <f>[1]!s_is(A3707,61,"FY","YTD","20241231",1,"",100000000)</f>
        <v>4.1787894798999998</v>
      </c>
      <c r="M3707" s="16">
        <f t="shared" si="172"/>
        <v>-0.50093081122385064</v>
      </c>
      <c r="N3707" s="16">
        <f>[1]!s_fa_roe(A3707,"20251231")</f>
        <v>5.4850000000000003</v>
      </c>
      <c r="O3707" s="16">
        <f>[1]!s_stmnote_rdexp(A3707,"20251231",1,10000)</f>
        <v>32739.549998000002</v>
      </c>
      <c r="P3707" s="20">
        <f t="shared" si="173"/>
        <v>4.7669157937413977E-2</v>
      </c>
      <c r="Q3707" s="16">
        <f>[1]!s_margin_tradingbalance(A3707,"",10000)</f>
        <v>0</v>
      </c>
      <c r="R3707" s="16">
        <f>[1]!s_margin_seclendingbalance(A3707,"",10000)</f>
        <v>0</v>
      </c>
      <c r="S3707" s="17">
        <f>[1]!s_val_ev(A3707,"",100000000)</f>
        <v>77.008775178400001</v>
      </c>
      <c r="T3707" s="17">
        <f>[1]!share_freesharesmv(A3707,"",100000000)</f>
        <v>12.9156857284</v>
      </c>
      <c r="U3707" s="17">
        <f>[1]!s_dq_amount_btin(A3707,E3707,100000000)</f>
        <v>0.80387841000000004</v>
      </c>
      <c r="V3707" s="17">
        <f>[1]!s_dq_turn(A3707,E3707)</f>
        <v>1.0764441029994616</v>
      </c>
      <c r="W3707" s="2">
        <f>[1]!s_pq_amount(A3707,"20260101","",100000000)</f>
        <v>208.01405346999999</v>
      </c>
      <c r="X3707" s="2">
        <f>[1]!s_pq_avgamount(A3707,"20260101","",100000000)</f>
        <v>1.8910368497272727</v>
      </c>
      <c r="Y3707" s="17">
        <f>[1]!s_ipo_dilutedpe(A3707)</f>
        <v>22.99</v>
      </c>
      <c r="Z3707" s="12">
        <f>[1]!s_ipo_collection_total(A3707,100000000)</f>
        <v>8.4849999999999994</v>
      </c>
      <c r="AA3707" s="2">
        <f>[1]!s_val_pe_ttm(A3707,E3707)</f>
        <v>48.2353515625</v>
      </c>
      <c r="AB3707" s="5">
        <f>[1]!s_info_zjtxornot1(A3707,"")</f>
        <v>1</v>
      </c>
      <c r="AC3707" s="22" t="str">
        <f>[1]!s_info_nature1(A3707,"")</f>
        <v>民营企业</v>
      </c>
      <c r="AD3707" s="6" t="str">
        <f>[1]!s_info_city(A3707)</f>
        <v>厦门市</v>
      </c>
      <c r="AE3707" s="6" t="str">
        <f>[1]!s_info_province(A3707)</f>
        <v>福建省</v>
      </c>
      <c r="AF3707">
        <v>118.11022</v>
      </c>
      <c r="AG3707">
        <v>24.490473999999999</v>
      </c>
    </row>
    <row r="3708" spans="1:33" x14ac:dyDescent="0.3">
      <c r="A3708" s="12" t="s">
        <v>7830</v>
      </c>
      <c r="B3708" s="12" t="s">
        <v>7831</v>
      </c>
      <c r="C3708" s="16" t="str">
        <f>[1]!s_info_mkt(A3708)</f>
        <v>创业板</v>
      </c>
      <c r="D3708" s="16" t="str">
        <f>[1]!s_ipo_listeddate(A3708)</f>
        <v>2012-07-26</v>
      </c>
      <c r="E3708" s="16" t="str">
        <f>[1]!lastradeday_s("000002","")</f>
        <v>2026-06-22</v>
      </c>
      <c r="F3708" s="16" t="str">
        <f>[1]!s_info_industry_csrc2023(A3708,"",3)</f>
        <v>计算机、通信和其他电子设备制造业</v>
      </c>
      <c r="G3708" s="16" t="str">
        <f>[1]!s_info_industry_csrc2023(A3708,"",1)</f>
        <v>制造业</v>
      </c>
      <c r="H3708" s="16">
        <f>[1]!s_is(A3708,83,"FY","YTD","20251231",1,"",100000000)</f>
        <v>20.717539796899999</v>
      </c>
      <c r="I3708" s="16">
        <f>[1]!s_is(A3708,83,"FY","YTD","20241231",1,"",100000000)</f>
        <v>21.225051217000001</v>
      </c>
      <c r="J3708" s="16">
        <f t="shared" si="171"/>
        <v>-2.3910963272188224E-2</v>
      </c>
      <c r="K3708" s="16">
        <f>[1]!s_is(A3708,61,"FY","YTD","20251231",1,"",100000000)</f>
        <v>-2.1858841786000003</v>
      </c>
      <c r="L3708" s="16">
        <f>[1]!s_is(A3708,61,"FY","YTD","20241231",1,"",100000000)</f>
        <v>-1.9162315097</v>
      </c>
      <c r="M3708" s="16">
        <f t="shared" si="172"/>
        <v>-0.14072029790503568</v>
      </c>
      <c r="N3708" s="16">
        <f>[1]!s_fa_roe(A3708,"20251231")</f>
        <v>-313.96879999999999</v>
      </c>
      <c r="O3708" s="16">
        <f>[1]!s_stmnote_rdexp(A3708,"20251231",1,10000)</f>
        <v>8839.7690489999986</v>
      </c>
      <c r="P3708" s="20">
        <f t="shared" si="173"/>
        <v>4.2668044254572678E-2</v>
      </c>
      <c r="Q3708" s="16">
        <f>[1]!s_margin_tradingbalance(A3708,"",10000)</f>
        <v>0</v>
      </c>
      <c r="R3708" s="16">
        <f>[1]!s_margin_seclendingbalance(A3708,"",10000)</f>
        <v>0</v>
      </c>
      <c r="S3708" s="17">
        <f>[1]!s_val_ev(A3708,"",100000000)</f>
        <v>28.984148017999996</v>
      </c>
      <c r="T3708" s="17">
        <f>[1]!share_freesharesmv(A3708,"",100000000)</f>
        <v>20.815730958</v>
      </c>
      <c r="U3708" s="17">
        <f>[1]!s_dq_amount_btin(A3708,E3708,100000000)</f>
        <v>2.4101974099999999</v>
      </c>
      <c r="V3708" s="17">
        <f>[1]!s_dq_turn(A3708,E3708)</f>
        <v>8.8605853466235232</v>
      </c>
      <c r="W3708" s="2">
        <f>[1]!s_pq_amount(A3708,"20260101","",100000000)</f>
        <v>113.72927205000001</v>
      </c>
      <c r="X3708" s="2">
        <f>[1]!s_pq_avgamount(A3708,"20260101","",100000000)</f>
        <v>1.033902473181818</v>
      </c>
      <c r="Y3708" s="17">
        <f>[1]!s_ipo_dilutedpe(A3708)</f>
        <v>12.94</v>
      </c>
      <c r="Z3708" s="12">
        <f>[1]!s_ipo_collection_total(A3708,100000000)</f>
        <v>6</v>
      </c>
      <c r="AA3708" s="2">
        <f>[1]!s_val_pe_ttm(A3708,E3708)</f>
        <v>-11.960189819335938</v>
      </c>
      <c r="AB3708" s="5">
        <f>[1]!s_info_zjtxornot1(A3708,"")</f>
        <v>0</v>
      </c>
      <c r="AC3708" s="22" t="str">
        <f>[1]!s_info_nature1(A3708,"")</f>
        <v>地方国有企业</v>
      </c>
      <c r="AD3708" s="6" t="str">
        <f>[1]!s_info_city(A3708)</f>
        <v>江门市</v>
      </c>
      <c r="AE3708" s="6" t="str">
        <f>[1]!s_info_province(A3708)</f>
        <v>广东省</v>
      </c>
      <c r="AF3708">
        <v>113.094942</v>
      </c>
      <c r="AG3708">
        <v>22.590430999999999</v>
      </c>
    </row>
    <row r="3709" spans="1:33" x14ac:dyDescent="0.3">
      <c r="A3709" s="12" t="s">
        <v>7832</v>
      </c>
      <c r="B3709" s="12" t="s">
        <v>7833</v>
      </c>
      <c r="C3709" s="16" t="str">
        <f>[1]!s_info_mkt(A3709)</f>
        <v>创业板</v>
      </c>
      <c r="D3709" s="16" t="str">
        <f>[1]!s_ipo_listeddate(A3709)</f>
        <v>2017-03-17</v>
      </c>
      <c r="E3709" s="16" t="str">
        <f>[1]!lastradeday_s("000002","")</f>
        <v>2026-06-22</v>
      </c>
      <c r="F3709" s="16" t="str">
        <f>[1]!s_info_industry_csrc2023(A3709,"",3)</f>
        <v>计算机、通信和其他电子设备制造业</v>
      </c>
      <c r="G3709" s="16" t="str">
        <f>[1]!s_info_industry_csrc2023(A3709,"",1)</f>
        <v>制造业</v>
      </c>
      <c r="H3709" s="16">
        <f>[1]!s_is(A3709,83,"FY","YTD","20251231",1,"",100000000)</f>
        <v>60.331757691099995</v>
      </c>
      <c r="I3709" s="16">
        <f>[1]!s_is(A3709,83,"FY","YTD","20241231",1,"",100000000)</f>
        <v>56.213361101499999</v>
      </c>
      <c r="J3709" s="16">
        <f t="shared" si="171"/>
        <v>7.3263660256210894E-2</v>
      </c>
      <c r="K3709" s="16">
        <f>[1]!s_is(A3709,61,"FY","YTD","20251231",1,"",100000000)</f>
        <v>26.0060838966</v>
      </c>
      <c r="L3709" s="16">
        <f>[1]!s_is(A3709,61,"FY","YTD","20241231",1,"",100000000)</f>
        <v>26.478573380700002</v>
      </c>
      <c r="M3709" s="16">
        <f t="shared" si="172"/>
        <v>-1.7844219826601219E-2</v>
      </c>
      <c r="N3709" s="16">
        <f>[1]!s_fa_roe(A3709,"20251231")</f>
        <v>28.4602</v>
      </c>
      <c r="O3709" s="16">
        <f>[1]!s_stmnote_rdexp(A3709,"20251231",1,10000)</f>
        <v>52994.706938999996</v>
      </c>
      <c r="P3709" s="20">
        <f t="shared" si="173"/>
        <v>8.7838824803238999E-2</v>
      </c>
      <c r="Q3709" s="16">
        <f>[1]!s_margin_tradingbalance(A3709,"",10000)</f>
        <v>33678.813099999999</v>
      </c>
      <c r="R3709" s="16">
        <f>[1]!s_margin_seclendingbalance(A3709,"",10000)</f>
        <v>346.27600000000001</v>
      </c>
      <c r="S3709" s="17">
        <f>[1]!s_val_ev(A3709,"",100000000)</f>
        <v>425.92761818019994</v>
      </c>
      <c r="T3709" s="17">
        <f>[1]!share_freesharesmv(A3709,"",100000000)</f>
        <v>154.12449177779996</v>
      </c>
      <c r="U3709" s="17">
        <f>[1]!s_dq_amount_btin(A3709,E3709,100000000)</f>
        <v>3.5506547400000001</v>
      </c>
      <c r="V3709" s="17">
        <f>[1]!s_dq_turn(A3709,E3709)</f>
        <v>1.4793966500814233</v>
      </c>
      <c r="W3709" s="2">
        <f>[1]!s_pq_amount(A3709,"20260101","",100000000)</f>
        <v>420.97141116</v>
      </c>
      <c r="X3709" s="2">
        <f>[1]!s_pq_avgamount(A3709,"20260101","",100000000)</f>
        <v>3.8270128287272729</v>
      </c>
      <c r="Y3709" s="17">
        <f>[1]!s_ipo_dilutedpe(A3709)</f>
        <v>15.76</v>
      </c>
      <c r="Z3709" s="12">
        <f>[1]!s_ipo_collection_total(A3709,100000000)</f>
        <v>16.554689</v>
      </c>
      <c r="AA3709" s="2">
        <f>[1]!s_val_pe_ttm(A3709,E3709)</f>
        <v>15.808232307434082</v>
      </c>
      <c r="AB3709" s="5">
        <f>[1]!s_info_zjtxornot1(A3709,"")</f>
        <v>0</v>
      </c>
      <c r="AC3709" s="22" t="str">
        <f>[1]!s_info_nature1(A3709,"")</f>
        <v>民营企业</v>
      </c>
      <c r="AD3709" s="6" t="str">
        <f>[1]!s_info_city(A3709)</f>
        <v>厦门市</v>
      </c>
      <c r="AE3709" s="6" t="str">
        <f>[1]!s_info_province(A3709)</f>
        <v>福建省</v>
      </c>
      <c r="AF3709">
        <v>118.11022</v>
      </c>
      <c r="AG3709">
        <v>24.490473999999999</v>
      </c>
    </row>
    <row r="3710" spans="1:33" x14ac:dyDescent="0.3">
      <c r="A3710" s="12" t="s">
        <v>7834</v>
      </c>
      <c r="B3710" s="12" t="s">
        <v>7835</v>
      </c>
      <c r="C3710" s="16" t="str">
        <f>[1]!s_info_mkt(A3710)</f>
        <v>创业板</v>
      </c>
      <c r="D3710" s="16" t="str">
        <f>[1]!s_ipo_listeddate(A3710)</f>
        <v>2017-05-09</v>
      </c>
      <c r="E3710" s="16" t="str">
        <f>[1]!lastradeday_s("000002","")</f>
        <v>2026-06-22</v>
      </c>
      <c r="F3710" s="16" t="str">
        <f>[1]!s_info_industry_csrc2023(A3710,"",3)</f>
        <v>文教、工美、体育和娱乐用品制造业</v>
      </c>
      <c r="G3710" s="16" t="str">
        <f>[1]!s_info_industry_csrc2023(A3710,"",1)</f>
        <v>制造业</v>
      </c>
      <c r="H3710" s="16">
        <f>[1]!s_is(A3710,83,"FY","YTD","20251231",1,"",100000000)</f>
        <v>4.1834699287000001</v>
      </c>
      <c r="I3710" s="16">
        <f>[1]!s_is(A3710,83,"FY","YTD","20241231",1,"",100000000)</f>
        <v>3.7358627888</v>
      </c>
      <c r="J3710" s="16">
        <f t="shared" si="171"/>
        <v>0.11981359198788355</v>
      </c>
      <c r="K3710" s="16">
        <f>[1]!s_is(A3710,61,"FY","YTD","20251231",1,"",100000000)</f>
        <v>0.60850966200000001</v>
      </c>
      <c r="L3710" s="16">
        <f>[1]!s_is(A3710,61,"FY","YTD","20241231",1,"",100000000)</f>
        <v>0.26761144419999999</v>
      </c>
      <c r="M3710" s="16">
        <f t="shared" si="172"/>
        <v>1.2738551552572206</v>
      </c>
      <c r="N3710" s="16">
        <f>[1]!s_fa_roe(A3710,"20251231")</f>
        <v>6.3047000000000004</v>
      </c>
      <c r="O3710" s="16">
        <f>[1]!s_stmnote_rdexp(A3710,"20251231",1,10000)</f>
        <v>1347.7712509999999</v>
      </c>
      <c r="P3710" s="20">
        <f t="shared" si="173"/>
        <v>3.2216587521135008E-2</v>
      </c>
      <c r="Q3710" s="16">
        <f>[1]!s_margin_tradingbalance(A3710,"",10000)</f>
        <v>0</v>
      </c>
      <c r="R3710" s="16">
        <f>[1]!s_margin_seclendingbalance(A3710,"",10000)</f>
        <v>0</v>
      </c>
      <c r="S3710" s="17">
        <f>[1]!s_val_ev(A3710,"",100000000)</f>
        <v>27.761824660799999</v>
      </c>
      <c r="T3710" s="17">
        <f>[1]!share_freesharesmv(A3710,"",100000000)</f>
        <v>13.418241164600001</v>
      </c>
      <c r="U3710" s="17">
        <f>[1]!s_dq_amount_btin(A3710,E3710,100000000)</f>
        <v>1.7601613599999999</v>
      </c>
      <c r="V3710" s="17">
        <f>[1]!s_dq_turn(A3710,E3710)</f>
        <v>8.7501241206178175</v>
      </c>
      <c r="W3710" s="2">
        <f>[1]!s_pq_amount(A3710,"20260101","",100000000)</f>
        <v>444.56452259000002</v>
      </c>
      <c r="X3710" s="2">
        <f>[1]!s_pq_avgamount(A3710,"20260101","",100000000)</f>
        <v>4.0414956599090912</v>
      </c>
      <c r="Y3710" s="17">
        <f>[1]!s_ipo_dilutedpe(A3710)</f>
        <v>22.98</v>
      </c>
      <c r="Z3710" s="12">
        <f>[1]!s_ipo_collection_total(A3710,100000000)</f>
        <v>2.5957691399999998</v>
      </c>
      <c r="AA3710" s="2">
        <f>[1]!s_val_pe_ttm(A3710,E3710)</f>
        <v>44.001594543457031</v>
      </c>
      <c r="AB3710" s="5">
        <f>[1]!s_info_zjtxornot1(A3710,"")</f>
        <v>0</v>
      </c>
      <c r="AC3710" s="22" t="str">
        <f>[1]!s_info_nature1(A3710,"")</f>
        <v>民营企业</v>
      </c>
      <c r="AD3710" s="6" t="str">
        <f>[1]!s_info_city(A3710)</f>
        <v>张家港市</v>
      </c>
      <c r="AE3710" s="6" t="str">
        <f>[1]!s_info_province(A3710)</f>
        <v>江苏省</v>
      </c>
      <c r="AF3710">
        <v>120.627279</v>
      </c>
      <c r="AG3710">
        <v>31.907812</v>
      </c>
    </row>
    <row r="3711" spans="1:33" x14ac:dyDescent="0.3">
      <c r="A3711" s="12" t="s">
        <v>7836</v>
      </c>
      <c r="B3711" s="12" t="s">
        <v>7837</v>
      </c>
      <c r="C3711" s="16" t="str">
        <f>[1]!s_info_mkt(A3711)</f>
        <v>创业板</v>
      </c>
      <c r="D3711" s="16" t="str">
        <f>[1]!s_ipo_listeddate(A3711)</f>
        <v>2010-04-27</v>
      </c>
      <c r="E3711" s="16" t="str">
        <f>[1]!lastradeday_s("000002","")</f>
        <v>2026-06-22</v>
      </c>
      <c r="F3711" s="16" t="str">
        <f>[1]!s_info_industry_csrc2023(A3711,"",3)</f>
        <v>化学原料和化学制品制造业</v>
      </c>
      <c r="G3711" s="16" t="str">
        <f>[1]!s_info_industry_csrc2023(A3711,"",1)</f>
        <v>制造业</v>
      </c>
      <c r="H3711" s="16">
        <f>[1]!s_is(A3711,83,"FY","YTD","20251231",1,"",100000000)</f>
        <v>28.608286096599997</v>
      </c>
      <c r="I3711" s="16">
        <f>[1]!s_is(A3711,83,"FY","YTD","20241231",1,"",100000000)</f>
        <v>24.263986294799999</v>
      </c>
      <c r="J3711" s="16">
        <f t="shared" si="171"/>
        <v>0.17904311966789321</v>
      </c>
      <c r="K3711" s="16">
        <f>[1]!s_is(A3711,61,"FY","YTD","20251231",1,"",100000000)</f>
        <v>-5.7151926524999999</v>
      </c>
      <c r="L3711" s="16">
        <f>[1]!s_is(A3711,61,"FY","YTD","20241231",1,"",100000000)</f>
        <v>-9.5437157699000004</v>
      </c>
      <c r="M3711" s="16">
        <f t="shared" si="172"/>
        <v>0.40115644783500465</v>
      </c>
      <c r="N3711" s="16">
        <f>[1]!s_fa_roe(A3711,"20251231")</f>
        <v>-10.0496</v>
      </c>
      <c r="O3711" s="16">
        <f>[1]!s_stmnote_rdexp(A3711,"20251231",1,10000)</f>
        <v>12925.815468000001</v>
      </c>
      <c r="P3711" s="20">
        <f t="shared" si="173"/>
        <v>4.5182068664841105E-2</v>
      </c>
      <c r="Q3711" s="16">
        <f>[1]!s_margin_tradingbalance(A3711,"",10000)</f>
        <v>43723.0697</v>
      </c>
      <c r="R3711" s="16">
        <f>[1]!s_margin_seclendingbalance(A3711,"",10000)</f>
        <v>29.168500000000002</v>
      </c>
      <c r="S3711" s="17">
        <f>[1]!s_val_ev(A3711,"",100000000)</f>
        <v>83.415070720999992</v>
      </c>
      <c r="T3711" s="17">
        <f>[1]!share_freesharesmv(A3711,"",100000000)</f>
        <v>51.717340288499997</v>
      </c>
      <c r="U3711" s="17">
        <f>[1]!s_dq_amount_btin(A3711,E3711,100000000)</f>
        <v>1.6688719400000001</v>
      </c>
      <c r="V3711" s="17">
        <f>[1]!s_dq_turn(A3711,E3711)</f>
        <v>2.0469941151591664</v>
      </c>
      <c r="W3711" s="2">
        <f>[1]!s_pq_amount(A3711,"20260101","",100000000)</f>
        <v>437.65801908999998</v>
      </c>
      <c r="X3711" s="2">
        <f>[1]!s_pq_avgamount(A3711,"20260101","",100000000)</f>
        <v>3.9787092644545452</v>
      </c>
      <c r="Y3711" s="17">
        <f>[1]!s_ipo_dilutedpe(A3711)</f>
        <v>66.67</v>
      </c>
      <c r="Z3711" s="12">
        <f>[1]!s_ipo_collection_total(A3711,100000000)</f>
        <v>8</v>
      </c>
      <c r="AA3711" s="2">
        <f>[1]!s_val_pe_ttm(A3711,E3711)</f>
        <v>-14.650053024291992</v>
      </c>
      <c r="AB3711" s="5">
        <f>[1]!s_info_zjtxornot1(A3711,"")</f>
        <v>0</v>
      </c>
      <c r="AC3711" s="22" t="str">
        <f>[1]!s_info_nature1(A3711,"")</f>
        <v>地方国有企业</v>
      </c>
      <c r="AD3711" s="6" t="str">
        <f>[1]!s_info_city(A3711)</f>
        <v>北京市</v>
      </c>
      <c r="AE3711" s="6" t="str">
        <f>[1]!s_info_province(A3711)</f>
        <v>北京</v>
      </c>
      <c r="AF3711">
        <v>116.40528500000001</v>
      </c>
      <c r="AG3711">
        <v>39.904989</v>
      </c>
    </row>
    <row r="3712" spans="1:33" x14ac:dyDescent="0.3">
      <c r="A3712" s="12" t="s">
        <v>7838</v>
      </c>
      <c r="B3712" s="12" t="s">
        <v>7839</v>
      </c>
      <c r="C3712" s="16" t="str">
        <f>[1]!s_info_mkt(A3712)</f>
        <v>主板</v>
      </c>
      <c r="D3712" s="16" t="str">
        <f>[1]!s_ipo_listeddate(A3712)</f>
        <v>1999-06-03</v>
      </c>
      <c r="E3712" s="16" t="str">
        <f>[1]!lastradeday_s("000002","")</f>
        <v>2026-06-22</v>
      </c>
      <c r="F3712" s="16" t="str">
        <f>[1]!s_info_industry_csrc2023(A3712,"",3)</f>
        <v>化学原料和化学制品制造业</v>
      </c>
      <c r="G3712" s="16" t="str">
        <f>[1]!s_info_industry_csrc2023(A3712,"",1)</f>
        <v>制造业</v>
      </c>
      <c r="H3712" s="16">
        <f>[1]!s_is(A3712,83,"FY","YTD","20251231",1,"",100000000)</f>
        <v>44.950149826999997</v>
      </c>
      <c r="I3712" s="16">
        <f>[1]!s_is(A3712,83,"FY","YTD","20241231",1,"",100000000)</f>
        <v>50.689880919399997</v>
      </c>
      <c r="J3712" s="16">
        <f t="shared" si="171"/>
        <v>-0.11323228597688995</v>
      </c>
      <c r="K3712" s="16">
        <f>[1]!s_is(A3712,61,"FY","YTD","20251231",1,"",100000000)</f>
        <v>0.3178719458</v>
      </c>
      <c r="L3712" s="16">
        <f>[1]!s_is(A3712,61,"FY","YTD","20241231",1,"",100000000)</f>
        <v>0.76257351680000007</v>
      </c>
      <c r="M3712" s="16">
        <f t="shared" si="172"/>
        <v>-0.58315894953460834</v>
      </c>
      <c r="N3712" s="16">
        <f>[1]!s_fa_roe(A3712,"20251231")</f>
        <v>0.49980000000000002</v>
      </c>
      <c r="O3712" s="16">
        <f>[1]!s_stmnote_rdexp(A3712,"20251231",1,10000)</f>
        <v>11398.229556</v>
      </c>
      <c r="P3712" s="20">
        <f t="shared" si="173"/>
        <v>2.5357489574269403E-2</v>
      </c>
      <c r="Q3712" s="16">
        <f>[1]!s_margin_tradingbalance(A3712,"",10000)</f>
        <v>17237.366300000002</v>
      </c>
      <c r="R3712" s="16">
        <f>[1]!s_margin_seclendingbalance(A3712,"",10000)</f>
        <v>7.1609999999999996</v>
      </c>
      <c r="S3712" s="17">
        <f>[1]!s_val_ev(A3712,"",100000000)</f>
        <v>54.566400000000002</v>
      </c>
      <c r="T3712" s="17">
        <f>[1]!share_freesharesmv(A3712,"",100000000)</f>
        <v>30.557313908400005</v>
      </c>
      <c r="U3712" s="17">
        <f>[1]!s_dq_amount_btin(A3712,E3712,100000000)</f>
        <v>0.87826510000000002</v>
      </c>
      <c r="V3712" s="17">
        <f>[1]!s_dq_turn(A3712,E3712)</f>
        <v>1.6455353316326531</v>
      </c>
      <c r="W3712" s="2">
        <f>[1]!s_pq_amount(A3712,"20260101","",100000000)</f>
        <v>326.73988517999999</v>
      </c>
      <c r="X3712" s="2">
        <f>[1]!s_pq_avgamount(A3712,"20260101","",100000000)</f>
        <v>2.9703625925454546</v>
      </c>
      <c r="Y3712" s="17">
        <f>[1]!s_ipo_dilutedpe(A3712)</f>
        <v>0</v>
      </c>
      <c r="Z3712" s="12">
        <f>[1]!s_ipo_collection_total(A3712,100000000)</f>
        <v>8.9700000000000006</v>
      </c>
      <c r="AA3712" s="2">
        <f>[1]!s_val_pe_ttm(A3712,E3712)</f>
        <v>-803.54522705078125</v>
      </c>
      <c r="AB3712" s="5">
        <f>[1]!s_info_zjtxornot1(A3712,"")</f>
        <v>0</v>
      </c>
      <c r="AC3712" s="22" t="str">
        <f>[1]!s_info_nature1(A3712,"")</f>
        <v>地方国有企业</v>
      </c>
      <c r="AD3712" s="6" t="str">
        <f>[1]!s_info_city(A3712)</f>
        <v>泸州市</v>
      </c>
      <c r="AE3712" s="6" t="str">
        <f>[1]!s_info_province(A3712)</f>
        <v>四川省</v>
      </c>
      <c r="AF3712">
        <v>105.443348</v>
      </c>
      <c r="AG3712">
        <v>28.889137999999999</v>
      </c>
    </row>
    <row r="3713" spans="1:33" x14ac:dyDescent="0.3">
      <c r="A3713" s="12" t="s">
        <v>7840</v>
      </c>
      <c r="B3713" s="12" t="s">
        <v>7841</v>
      </c>
      <c r="C3713" s="16" t="str">
        <f>[1]!s_info_mkt(A3713)</f>
        <v>科创板</v>
      </c>
      <c r="D3713" s="16" t="str">
        <f>[1]!s_ipo_listeddate(A3713)</f>
        <v>2020-02-11</v>
      </c>
      <c r="E3713" s="16" t="str">
        <f>[1]!lastradeday_s("000002","")</f>
        <v>2026-06-22</v>
      </c>
      <c r="F3713" s="16" t="str">
        <f>[1]!s_info_industry_csrc2023(A3713,"",3)</f>
        <v>通用设备制造业</v>
      </c>
      <c r="G3713" s="16" t="str">
        <f>[1]!s_info_industry_csrc2023(A3713,"",1)</f>
        <v>制造业</v>
      </c>
      <c r="H3713" s="16">
        <f>[1]!s_is(A3713,83,"FY","YTD","20251231",1,"",100000000)</f>
        <v>49.085498322299998</v>
      </c>
      <c r="I3713" s="16">
        <f>[1]!s_is(A3713,83,"FY","YTD","20241231",1,"",100000000)</f>
        <v>40.0314503496</v>
      </c>
      <c r="J3713" s="16">
        <f t="shared" si="171"/>
        <v>0.22617336852973824</v>
      </c>
      <c r="K3713" s="16">
        <f>[1]!s_is(A3713,61,"FY","YTD","20251231",1,"",100000000)</f>
        <v>2.0589039331999999</v>
      </c>
      <c r="L3713" s="16">
        <f>[1]!s_is(A3713,61,"FY","YTD","20241231",1,"",100000000)</f>
        <v>1.1463955776000001</v>
      </c>
      <c r="M3713" s="16">
        <f t="shared" si="172"/>
        <v>0.7959803521838007</v>
      </c>
      <c r="N3713" s="16">
        <f>[1]!s_fa_roe(A3713,"20251231")</f>
        <v>4.9333</v>
      </c>
      <c r="O3713" s="16">
        <f>[1]!s_stmnote_rdexp(A3713,"20251231",1,10000)</f>
        <v>19544.667483000001</v>
      </c>
      <c r="P3713" s="20">
        <f t="shared" si="173"/>
        <v>3.9817600209878443E-2</v>
      </c>
      <c r="Q3713" s="16">
        <f>[1]!s_margin_tradingbalance(A3713,"",10000)</f>
        <v>43302.038</v>
      </c>
      <c r="R3713" s="16">
        <f>[1]!s_margin_seclendingbalance(A3713,"",10000)</f>
        <v>8.2550000000000008</v>
      </c>
      <c r="S3713" s="17">
        <f>[1]!s_val_ev(A3713,"",100000000)</f>
        <v>45.327079929600004</v>
      </c>
      <c r="T3713" s="17">
        <f>[1]!share_freesharesmv(A3713,"",100000000)</f>
        <v>35.9856288752</v>
      </c>
      <c r="U3713" s="17">
        <f>[1]!s_dq_amount_btin(A3713,E3713,100000000)</f>
        <v>1.07359578</v>
      </c>
      <c r="V3713" s="17">
        <f>[1]!s_dq_turn(A3713,E3713)</f>
        <v>2.4010287221023816</v>
      </c>
      <c r="W3713" s="2">
        <f>[1]!s_pq_amount(A3713,"20260101","",100000000)</f>
        <v>281.54376185000001</v>
      </c>
      <c r="X3713" s="2">
        <f>[1]!s_pq_avgamount(A3713,"20260101","",100000000)</f>
        <v>2.5594887440909089</v>
      </c>
      <c r="Y3713" s="17">
        <f>[1]!s_ipo_dilutedpe(A3713)</f>
        <v>23.4</v>
      </c>
      <c r="Z3713" s="12">
        <f>[1]!s_ipo_collection_total(A3713,100000000)</f>
        <v>7.1728800000000001</v>
      </c>
      <c r="AA3713" s="2">
        <f>[1]!s_val_pe_ttm(A3713,E3713)</f>
        <v>33.108016967773438</v>
      </c>
      <c r="AB3713" s="5">
        <f>[1]!s_info_zjtxornot1(A3713,"")</f>
        <v>1</v>
      </c>
      <c r="AC3713" s="22" t="str">
        <f>[1]!s_info_nature1(A3713,"")</f>
        <v>民营企业</v>
      </c>
      <c r="AD3713" s="6" t="str">
        <f>[1]!s_info_city(A3713)</f>
        <v>张家港市</v>
      </c>
      <c r="AE3713" s="6" t="str">
        <f>[1]!s_info_province(A3713)</f>
        <v>江苏省</v>
      </c>
      <c r="AF3713">
        <v>120.627279</v>
      </c>
      <c r="AG3713">
        <v>31.907812</v>
      </c>
    </row>
    <row r="3714" spans="1:33" x14ac:dyDescent="0.3">
      <c r="A3714" s="12" t="s">
        <v>241</v>
      </c>
      <c r="B3714" s="12" t="s">
        <v>242</v>
      </c>
      <c r="C3714" s="16" t="str">
        <f>[1]!s_info_mkt(A3714)</f>
        <v>北证</v>
      </c>
      <c r="D3714" s="16" t="str">
        <f>[1]!s_ipo_listeddate(A3714)</f>
        <v>2022-09-01</v>
      </c>
      <c r="E3714" s="16" t="str">
        <f>[1]!lastradeday_s("000002","")</f>
        <v>2026-06-22</v>
      </c>
      <c r="F3714" s="16" t="str">
        <f>[1]!s_info_industry_csrc2023(A3714,"",3)</f>
        <v>计算机、通信和其他电子设备制造业</v>
      </c>
      <c r="G3714" s="16" t="str">
        <f>[1]!s_info_industry_csrc2023(A3714,"",1)</f>
        <v>制造业</v>
      </c>
      <c r="H3714" s="16">
        <f>[1]!s_is(A3714,83,"FY","YTD","20251231",1,"",100000000)</f>
        <v>1.6928957565</v>
      </c>
      <c r="I3714" s="16">
        <f>[1]!s_is(A3714,83,"FY","YTD","20241231",1,"",100000000)</f>
        <v>1.5922923781</v>
      </c>
      <c r="J3714" s="16">
        <f t="shared" si="171"/>
        <v>6.3181473317133419E-2</v>
      </c>
      <c r="K3714" s="16">
        <f>[1]!s_is(A3714,61,"FY","YTD","20251231",1,"",100000000)</f>
        <v>0.41033267899999998</v>
      </c>
      <c r="L3714" s="16">
        <f>[1]!s_is(A3714,61,"FY","YTD","20241231",1,"",100000000)</f>
        <v>0.57947690520000006</v>
      </c>
      <c r="M3714" s="16">
        <f t="shared" si="172"/>
        <v>-0.29189122928310979</v>
      </c>
      <c r="N3714" s="16">
        <f>[1]!s_fa_roe(A3714,"20251231")</f>
        <v>18.325299999999999</v>
      </c>
      <c r="O3714" s="16">
        <f>[1]!s_stmnote_rdexp(A3714,"20251231",1,10000)</f>
        <v>2453.901014</v>
      </c>
      <c r="P3714" s="20">
        <f t="shared" si="173"/>
        <v>0.14495287170388746</v>
      </c>
      <c r="Q3714" s="16">
        <f>[1]!s_margin_tradingbalance(A3714,"",10000)</f>
        <v>1875.7286999999999</v>
      </c>
      <c r="R3714" s="16">
        <f>[1]!s_margin_seclendingbalance(A3714,"",10000)</f>
        <v>0</v>
      </c>
      <c r="S3714" s="17">
        <f>[1]!s_val_ev(A3714,"",100000000)</f>
        <v>12.252632031199999</v>
      </c>
      <c r="T3714" s="17">
        <f>[1]!share_freesharesmv(A3714,"",100000000)</f>
        <v>5.0575175551999996</v>
      </c>
      <c r="U3714" s="17">
        <f>[1]!s_dq_amount_btin(A3714,E3714,100000000)</f>
        <v>6.6016649999999996E-2</v>
      </c>
      <c r="V3714" s="17">
        <f>[1]!s_dq_turn(A3714,E3714)</f>
        <v>0.80078714907963222</v>
      </c>
      <c r="W3714" s="2">
        <f>[1]!s_pq_amount(A3714,"20260101","",100000000)</f>
        <v>11.58511071</v>
      </c>
      <c r="X3714" s="2">
        <f>[1]!s_pq_avgamount(A3714,"20260101","",100000000)</f>
        <v>0.10531918827272728</v>
      </c>
      <c r="Y3714" s="17">
        <f>[1]!s_ipo_dilutedpe(A3714)</f>
        <v>16.690000000000001</v>
      </c>
      <c r="Z3714" s="12">
        <f>[1]!s_ipo_collection_total(A3714,100000000)</f>
        <v>1.2070000000000001</v>
      </c>
      <c r="AA3714" s="2">
        <f>[1]!s_val_pe_ttm(A3714,E3714)</f>
        <v>33.964187622070313</v>
      </c>
      <c r="AB3714" s="5">
        <f>[1]!s_info_zjtxornot1(A3714,"")</f>
        <v>0</v>
      </c>
      <c r="AC3714" s="22" t="str">
        <f>[1]!s_info_nature1(A3714,"")</f>
        <v>民营企业</v>
      </c>
      <c r="AD3714" s="6" t="str">
        <f>[1]!s_info_city(A3714)</f>
        <v>杭州市</v>
      </c>
      <c r="AE3714" s="6" t="str">
        <f>[1]!s_info_province(A3714)</f>
        <v>浙江省</v>
      </c>
      <c r="AF3714">
        <v>120.153576</v>
      </c>
      <c r="AG3714">
        <v>30.287458999999998</v>
      </c>
    </row>
    <row r="3715" spans="1:33" x14ac:dyDescent="0.3">
      <c r="A3715" s="12" t="s">
        <v>7842</v>
      </c>
      <c r="B3715" s="12" t="s">
        <v>7843</v>
      </c>
      <c r="C3715" s="16" t="str">
        <f>[1]!s_info_mkt(A3715)</f>
        <v>主板</v>
      </c>
      <c r="D3715" s="16" t="str">
        <f>[1]!s_ipo_listeddate(A3715)</f>
        <v>2025-01-23</v>
      </c>
      <c r="E3715" s="16" t="str">
        <f>[1]!lastradeday_s("000002","")</f>
        <v>2026-06-22</v>
      </c>
      <c r="F3715" s="16" t="str">
        <f>[1]!s_info_industry_csrc2023(A3715,"",3)</f>
        <v>橡胶和塑料制品业</v>
      </c>
      <c r="G3715" s="16" t="str">
        <f>[1]!s_info_industry_csrc2023(A3715,"",1)</f>
        <v>制造业</v>
      </c>
      <c r="H3715" s="16">
        <f>[1]!s_is(A3715,83,"FY","YTD","20251231",1,"",100000000)</f>
        <v>20.461211177599999</v>
      </c>
      <c r="I3715" s="16">
        <f>[1]!s_is(A3715,83,"FY","YTD","20241231",1,"",100000000)</f>
        <v>22.688646758699999</v>
      </c>
      <c r="J3715" s="16">
        <f t="shared" ref="J3715:J3778" si="174">H3715/I3715-1</f>
        <v>-9.8174016493332128E-2</v>
      </c>
      <c r="K3715" s="16">
        <f>[1]!s_is(A3715,61,"FY","YTD","20251231",1,"",100000000)</f>
        <v>0.91522581069999998</v>
      </c>
      <c r="L3715" s="16">
        <f>[1]!s_is(A3715,61,"FY","YTD","20241231",1,"",100000000)</f>
        <v>2.2010095916999997</v>
      </c>
      <c r="M3715" s="16">
        <f t="shared" ref="M3715:M3778" si="175">(K3715-L3715)/ABS(L3715)</f>
        <v>-0.58417909029051318</v>
      </c>
      <c r="N3715" s="16">
        <f>[1]!s_fa_roe(A3715,"20251231")</f>
        <v>5.4381000000000004</v>
      </c>
      <c r="O3715" s="16">
        <f>[1]!s_stmnote_rdexp(A3715,"20251231",1,10000)</f>
        <v>5177.43109</v>
      </c>
      <c r="P3715" s="20">
        <f t="shared" ref="P3715:P3778" si="176">O3715/H3715/10000</f>
        <v>2.530363938410457E-2</v>
      </c>
      <c r="Q3715" s="16">
        <f>[1]!s_margin_tradingbalance(A3715,"",10000)</f>
        <v>7809.8320999999996</v>
      </c>
      <c r="R3715" s="16">
        <f>[1]!s_margin_seclendingbalance(A3715,"",10000)</f>
        <v>44.976300000000002</v>
      </c>
      <c r="S3715" s="17">
        <f>[1]!s_val_ev(A3715,"",100000000)</f>
        <v>52.979868000000003</v>
      </c>
      <c r="T3715" s="17">
        <f>[1]!share_freesharesmv(A3715,"",100000000)</f>
        <v>12.251594474999999</v>
      </c>
      <c r="U3715" s="17">
        <f>[1]!s_dq_amount_btin(A3715,E3715,100000000)</f>
        <v>0.28034118000000002</v>
      </c>
      <c r="V3715" s="17">
        <f>[1]!s_dq_turn(A3715,E3715)</f>
        <v>1.5778974740433125</v>
      </c>
      <c r="W3715" s="2">
        <f>[1]!s_pq_amount(A3715,"20260101","",100000000)</f>
        <v>43.09145711</v>
      </c>
      <c r="X3715" s="2">
        <f>[1]!s_pq_avgamount(A3715,"20260101","",100000000)</f>
        <v>0.39174051918181824</v>
      </c>
      <c r="Y3715" s="17">
        <f>[1]!s_ipo_dilutedpe(A3715)</f>
        <v>14.48</v>
      </c>
      <c r="Z3715" s="12">
        <f>[1]!s_ipo_collection_total(A3715,100000000)</f>
        <v>7.8084899999999999</v>
      </c>
      <c r="AA3715" s="2">
        <f>[1]!s_val_pe_ttm(A3715,E3715)</f>
        <v>74.303245544433594</v>
      </c>
      <c r="AB3715" s="5">
        <f>[1]!s_info_zjtxornot1(A3715,"")</f>
        <v>0</v>
      </c>
      <c r="AC3715" s="22" t="str">
        <f>[1]!s_info_nature1(A3715,"")</f>
        <v>民营企业</v>
      </c>
      <c r="AD3715" s="6" t="str">
        <f>[1]!s_info_city(A3715)</f>
        <v>温岭市</v>
      </c>
      <c r="AE3715" s="6" t="str">
        <f>[1]!s_info_province(A3715)</f>
        <v>浙江省</v>
      </c>
      <c r="AF3715">
        <v>121.421046</v>
      </c>
      <c r="AG3715">
        <v>28.400554</v>
      </c>
    </row>
    <row r="3716" spans="1:33" x14ac:dyDescent="0.3">
      <c r="A3716" s="12" t="s">
        <v>7844</v>
      </c>
      <c r="B3716" s="12" t="s">
        <v>7845</v>
      </c>
      <c r="C3716" s="16" t="str">
        <f>[1]!s_info_mkt(A3716)</f>
        <v>创业板</v>
      </c>
      <c r="D3716" s="16" t="str">
        <f>[1]!s_ipo_listeddate(A3716)</f>
        <v>2011-03-29</v>
      </c>
      <c r="E3716" s="16" t="str">
        <f>[1]!lastradeday_s("000002","")</f>
        <v>2026-06-22</v>
      </c>
      <c r="F3716" s="16" t="str">
        <f>[1]!s_info_industry_csrc2023(A3716,"",3)</f>
        <v>生态保护和环境治理业</v>
      </c>
      <c r="G3716" s="16" t="str">
        <f>[1]!s_info_industry_csrc2023(A3716,"",1)</f>
        <v>水利、环境和公共设施管理业</v>
      </c>
      <c r="H3716" s="16">
        <f>[1]!s_is(A3716,83,"FY","YTD","20251231",1,"",100000000)</f>
        <v>9.0038547018999999</v>
      </c>
      <c r="I3716" s="16">
        <f>[1]!s_is(A3716,83,"FY","YTD","20241231",1,"",100000000)</f>
        <v>10.459392132</v>
      </c>
      <c r="J3716" s="16">
        <f t="shared" si="174"/>
        <v>-0.13916080511474982</v>
      </c>
      <c r="K3716" s="16">
        <f>[1]!s_is(A3716,61,"FY","YTD","20251231",1,"",100000000)</f>
        <v>-20.7494762205</v>
      </c>
      <c r="L3716" s="16">
        <f>[1]!s_is(A3716,61,"FY","YTD","20241231",1,"",100000000)</f>
        <v>-25.9625097833</v>
      </c>
      <c r="M3716" s="16">
        <f t="shared" si="175"/>
        <v>0.20079081746377256</v>
      </c>
      <c r="N3716" s="16">
        <f>[1]!s_fa_roe(A3716,"20251231")</f>
        <v>-122.7101</v>
      </c>
      <c r="O3716" s="16">
        <f>[1]!s_stmnote_rdexp(A3716,"20251231",1,10000)</f>
        <v>835.70966099999998</v>
      </c>
      <c r="P3716" s="20">
        <f t="shared" si="176"/>
        <v>9.2816875512623277E-3</v>
      </c>
      <c r="Q3716" s="16">
        <f>[1]!s_margin_tradingbalance(A3716,"",10000)</f>
        <v>18642.3514</v>
      </c>
      <c r="R3716" s="16">
        <f>[1]!s_margin_seclendingbalance(A3716,"",10000)</f>
        <v>0.74909999999999999</v>
      </c>
      <c r="S3716" s="17">
        <f>[1]!s_val_ev(A3716,"",100000000)</f>
        <v>65.533087567999999</v>
      </c>
      <c r="T3716" s="17">
        <f>[1]!share_freesharesmv(A3716,"",100000000)</f>
        <v>42.533633413700002</v>
      </c>
      <c r="U3716" s="17">
        <f>[1]!s_dq_amount_btin(A3716,E3716,100000000)</f>
        <v>4.1957202799999997</v>
      </c>
      <c r="V3716" s="17">
        <f>[1]!s_dq_turn(A3716,E3716)</f>
        <v>6.4101049355112938</v>
      </c>
      <c r="W3716" s="2">
        <f>[1]!s_pq_amount(A3716,"20260101","",100000000)</f>
        <v>239.24396221999999</v>
      </c>
      <c r="X3716" s="2">
        <f>[1]!s_pq_avgamount(A3716,"20260101","",100000000)</f>
        <v>2.174945111090909</v>
      </c>
      <c r="Y3716" s="17">
        <f>[1]!s_ipo_dilutedpe(A3716)</f>
        <v>110.07</v>
      </c>
      <c r="Z3716" s="12">
        <f>[1]!s_ipo_collection_total(A3716,100000000)</f>
        <v>10.4749</v>
      </c>
      <c r="AA3716" s="2">
        <f>[1]!s_val_pe_ttm(A3716,E3716)</f>
        <v>-3.2096848487854004</v>
      </c>
      <c r="AB3716" s="5">
        <f>[1]!s_info_zjtxornot1(A3716,"")</f>
        <v>0</v>
      </c>
      <c r="AC3716" s="22" t="str">
        <f>[1]!s_info_nature1(A3716,"")</f>
        <v>中央国有企业</v>
      </c>
      <c r="AD3716" s="6" t="str">
        <f>[1]!s_info_city(A3716)</f>
        <v>深圳市</v>
      </c>
      <c r="AE3716" s="6" t="str">
        <f>[1]!s_info_province(A3716)</f>
        <v>广东省</v>
      </c>
      <c r="AF3716">
        <v>114.085947</v>
      </c>
      <c r="AG3716">
        <v>22.547000000000001</v>
      </c>
    </row>
    <row r="3717" spans="1:33" x14ac:dyDescent="0.3">
      <c r="A3717" s="12" t="s">
        <v>7846</v>
      </c>
      <c r="B3717" s="12" t="s">
        <v>7847</v>
      </c>
      <c r="C3717" s="16" t="str">
        <f>[1]!s_info_mkt(A3717)</f>
        <v>科创板</v>
      </c>
      <c r="D3717" s="16" t="str">
        <f>[1]!s_ipo_listeddate(A3717)</f>
        <v>2021-03-25</v>
      </c>
      <c r="E3717" s="16" t="str">
        <f>[1]!lastradeday_s("000002","")</f>
        <v>2026-06-22</v>
      </c>
      <c r="F3717" s="16" t="str">
        <f>[1]!s_info_industry_csrc2023(A3717,"",3)</f>
        <v>医药制造业</v>
      </c>
      <c r="G3717" s="16" t="str">
        <f>[1]!s_info_industry_csrc2023(A3717,"",1)</f>
        <v>制造业</v>
      </c>
      <c r="H3717" s="16">
        <f>[1]!s_is(A3717,83,"FY","YTD","20251231",1,"",100000000)</f>
        <v>9.0534439380999991</v>
      </c>
      <c r="I3717" s="16">
        <f>[1]!s_is(A3717,83,"FY","YTD","20241231",1,"",100000000)</f>
        <v>8.6658295257999995</v>
      </c>
      <c r="J3717" s="16">
        <f t="shared" si="174"/>
        <v>4.4729060402814325E-2</v>
      </c>
      <c r="K3717" s="16">
        <f>[1]!s_is(A3717,61,"FY","YTD","20251231",1,"",100000000)</f>
        <v>2.2019190165000002</v>
      </c>
      <c r="L3717" s="16">
        <f>[1]!s_is(A3717,61,"FY","YTD","20241231",1,"",100000000)</f>
        <v>3.0247198138</v>
      </c>
      <c r="M3717" s="16">
        <f t="shared" si="175"/>
        <v>-0.27202545953051532</v>
      </c>
      <c r="N3717" s="16">
        <f>[1]!s_fa_roe(A3717,"20251231")</f>
        <v>5.6241000000000003</v>
      </c>
      <c r="O3717" s="16">
        <f>[1]!s_stmnote_rdexp(A3717,"20251231",1,10000)</f>
        <v>10931.643907</v>
      </c>
      <c r="P3717" s="20">
        <f t="shared" si="176"/>
        <v>0.12074569613222975</v>
      </c>
      <c r="Q3717" s="16">
        <f>[1]!s_margin_tradingbalance(A3717,"",10000)</f>
        <v>10522.3297</v>
      </c>
      <c r="R3717" s="16">
        <f>[1]!s_margin_seclendingbalance(A3717,"",10000)</f>
        <v>21.601400000000002</v>
      </c>
      <c r="S3717" s="17">
        <f>[1]!s_val_ev(A3717,"",100000000)</f>
        <v>34.709158319000004</v>
      </c>
      <c r="T3717" s="17">
        <f>[1]!share_freesharesmv(A3717,"",100000000)</f>
        <v>16.398814696000002</v>
      </c>
      <c r="U3717" s="17">
        <f>[1]!s_dq_amount_btin(A3717,E3717,100000000)</f>
        <v>0.27211353999999999</v>
      </c>
      <c r="V3717" s="17">
        <f>[1]!s_dq_turn(A3717,E3717)</f>
        <v>0.78978209808660615</v>
      </c>
      <c r="W3717" s="2">
        <f>[1]!s_pq_amount(A3717,"20260101","",100000000)</f>
        <v>31.426025190000001</v>
      </c>
      <c r="X3717" s="2">
        <f>[1]!s_pq_avgamount(A3717,"20260101","",100000000)</f>
        <v>0.28569113809090907</v>
      </c>
      <c r="Y3717" s="17">
        <f>[1]!s_ipo_dilutedpe(A3717)</f>
        <v>101.92</v>
      </c>
      <c r="Z3717" s="12">
        <f>[1]!s_ipo_collection_total(A3717,100000000)</f>
        <v>18.045449999999999</v>
      </c>
      <c r="AA3717" s="2">
        <f>[1]!s_val_pe_ttm(A3717,E3717)</f>
        <v>19.459083557128906</v>
      </c>
      <c r="AB3717" s="5">
        <f>[1]!s_info_zjtxornot1(A3717,"")</f>
        <v>0</v>
      </c>
      <c r="AC3717" s="22" t="str">
        <f>[1]!s_info_nature1(A3717,"")</f>
        <v>民营企业</v>
      </c>
      <c r="AD3717" s="6" t="str">
        <f>[1]!s_info_city(A3717)</f>
        <v>杭州市</v>
      </c>
      <c r="AE3717" s="6" t="str">
        <f>[1]!s_info_province(A3717)</f>
        <v>浙江省</v>
      </c>
      <c r="AF3717">
        <v>120.153576</v>
      </c>
      <c r="AG3717">
        <v>30.287458999999998</v>
      </c>
    </row>
    <row r="3718" spans="1:33" x14ac:dyDescent="0.3">
      <c r="A3718" s="12" t="s">
        <v>7848</v>
      </c>
      <c r="B3718" s="12" t="s">
        <v>7849</v>
      </c>
      <c r="C3718" s="16" t="str">
        <f>[1]!s_info_mkt(A3718)</f>
        <v>主板</v>
      </c>
      <c r="D3718" s="16" t="str">
        <f>[1]!s_ipo_listeddate(A3718)</f>
        <v>2002-08-09</v>
      </c>
      <c r="E3718" s="16" t="str">
        <f>[1]!lastradeday_s("000002","")</f>
        <v>2026-06-22</v>
      </c>
      <c r="F3718" s="16" t="str">
        <f>[1]!s_info_industry_csrc2023(A3718,"",3)</f>
        <v>专用设备制造业</v>
      </c>
      <c r="G3718" s="16" t="str">
        <f>[1]!s_info_industry_csrc2023(A3718,"",1)</f>
        <v>制造业</v>
      </c>
      <c r="H3718" s="16">
        <f>[1]!s_is(A3718,83,"FY","YTD","20251231",1,"",100000000)</f>
        <v>15.836239884000001</v>
      </c>
      <c r="I3718" s="16">
        <f>[1]!s_is(A3718,83,"FY","YTD","20241231",1,"",100000000)</f>
        <v>96.118194902499994</v>
      </c>
      <c r="J3718" s="16">
        <f t="shared" si="174"/>
        <v>-0.83524201739260806</v>
      </c>
      <c r="K3718" s="16">
        <f>[1]!s_is(A3718,61,"FY","YTD","20251231",1,"",100000000)</f>
        <v>-1.1824099964000001</v>
      </c>
      <c r="L3718" s="16">
        <f>[1]!s_is(A3718,61,"FY","YTD","20241231",1,"",100000000)</f>
        <v>-22.0151058163</v>
      </c>
      <c r="M3718" s="16">
        <f t="shared" si="175"/>
        <v>0.94629096919786126</v>
      </c>
      <c r="N3718" s="16">
        <f>[1]!s_fa_roe(A3718,"20251231")</f>
        <v>-7.3265000000000002</v>
      </c>
      <c r="O3718" s="16">
        <f>[1]!s_stmnote_rdexp(A3718,"20251231",1,10000)</f>
        <v>9179.6324450000011</v>
      </c>
      <c r="P3718" s="20">
        <f t="shared" si="176"/>
        <v>5.7965985058577939E-2</v>
      </c>
      <c r="Q3718" s="16">
        <f>[1]!s_margin_tradingbalance(A3718,"",10000)</f>
        <v>0</v>
      </c>
      <c r="R3718" s="16">
        <f>[1]!s_margin_seclendingbalance(A3718,"",10000)</f>
        <v>0</v>
      </c>
      <c r="S3718" s="17">
        <f>[1]!s_val_ev(A3718,"",100000000)</f>
        <v>36.7238964696</v>
      </c>
      <c r="T3718" s="17">
        <f>[1]!share_freesharesmv(A3718,"",100000000)</f>
        <v>13.493233773600004</v>
      </c>
      <c r="U3718" s="17">
        <f>[1]!s_dq_amount_btin(A3718,E3718,100000000)</f>
        <v>1.55475439</v>
      </c>
      <c r="V3718" s="17">
        <f>[1]!s_dq_turn(A3718,E3718)</f>
        <v>4.3091913073820853</v>
      </c>
      <c r="W3718" s="2">
        <f>[1]!s_pq_amount(A3718,"20260101","",100000000)</f>
        <v>80.092022779999994</v>
      </c>
      <c r="X3718" s="2">
        <f>[1]!s_pq_avgamount(A3718,"20260101","",100000000)</f>
        <v>0.72810929800000002</v>
      </c>
      <c r="Y3718" s="17">
        <f>[1]!s_ipo_dilutedpe(A3718)</f>
        <v>20</v>
      </c>
      <c r="Z3718" s="12">
        <f>[1]!s_ipo_collection_total(A3718,100000000)</f>
        <v>3</v>
      </c>
      <c r="AA3718" s="2">
        <f>[1]!s_val_pe_ttm(A3718,E3718)</f>
        <v>-28.436500549316406</v>
      </c>
      <c r="AB3718" s="5">
        <f>[1]!s_info_zjtxornot1(A3718,"")</f>
        <v>1</v>
      </c>
      <c r="AC3718" s="22" t="str">
        <f>[1]!s_info_nature1(A3718,"")</f>
        <v>中央国有企业</v>
      </c>
      <c r="AD3718" s="6" t="str">
        <f>[1]!s_info_city(A3718)</f>
        <v>青岛市</v>
      </c>
      <c r="AE3718" s="6" t="str">
        <f>[1]!s_info_province(A3718)</f>
        <v>山东省</v>
      </c>
      <c r="AF3718">
        <v>120.35517299999999</v>
      </c>
      <c r="AG3718">
        <v>36.082982000000001</v>
      </c>
    </row>
    <row r="3719" spans="1:33" x14ac:dyDescent="0.3">
      <c r="A3719" s="12" t="s">
        <v>243</v>
      </c>
      <c r="B3719" s="12" t="s">
        <v>244</v>
      </c>
      <c r="C3719" s="16" t="str">
        <f>[1]!s_info_mkt(A3719)</f>
        <v>北证</v>
      </c>
      <c r="D3719" s="16" t="str">
        <f>[1]!s_ipo_listeddate(A3719)</f>
        <v>2021-11-15</v>
      </c>
      <c r="E3719" s="16" t="str">
        <f>[1]!lastradeday_s("000002","")</f>
        <v>2026-06-22</v>
      </c>
      <c r="F3719" s="16" t="str">
        <f>[1]!s_info_industry_csrc2023(A3719,"",3)</f>
        <v>软件和信息技术服务业</v>
      </c>
      <c r="G3719" s="16" t="str">
        <f>[1]!s_info_industry_csrc2023(A3719,"",1)</f>
        <v>信息传输、软件和信息技术服务业</v>
      </c>
      <c r="H3719" s="16">
        <f>[1]!s_is(A3719,83,"FY","YTD","20251231",1,"",100000000)</f>
        <v>1.0546455603</v>
      </c>
      <c r="I3719" s="16">
        <f>[1]!s_is(A3719,83,"FY","YTD","20241231",1,"",100000000)</f>
        <v>2.7186463911000001</v>
      </c>
      <c r="J3719" s="16">
        <f t="shared" si="174"/>
        <v>-0.61206960796645693</v>
      </c>
      <c r="K3719" s="16">
        <f>[1]!s_is(A3719,61,"FY","YTD","20251231",1,"",100000000)</f>
        <v>-0.38586703929999999</v>
      </c>
      <c r="L3719" s="16">
        <f>[1]!s_is(A3719,61,"FY","YTD","20241231",1,"",100000000)</f>
        <v>0.1520311194</v>
      </c>
      <c r="M3719" s="16">
        <f t="shared" si="175"/>
        <v>-3.5380793144380416</v>
      </c>
      <c r="N3719" s="16">
        <f>[1]!s_fa_roe(A3719,"20251231")</f>
        <v>-10.305999999999999</v>
      </c>
      <c r="O3719" s="16">
        <f>[1]!s_stmnote_rdexp(A3719,"20251231",1,10000)</f>
        <v>1459.589418</v>
      </c>
      <c r="P3719" s="20">
        <f t="shared" si="176"/>
        <v>0.13839620370513972</v>
      </c>
      <c r="Q3719" s="16">
        <f>[1]!s_margin_tradingbalance(A3719,"",10000)</f>
        <v>1182.7638999999999</v>
      </c>
      <c r="R3719" s="16">
        <f>[1]!s_margin_seclendingbalance(A3719,"",10000)</f>
        <v>0</v>
      </c>
      <c r="S3719" s="17">
        <f>[1]!s_val_ev(A3719,"",100000000)</f>
        <v>19.859296029999999</v>
      </c>
      <c r="T3719" s="17">
        <f>[1]!share_freesharesmv(A3719,"",100000000)</f>
        <v>5.7362055953999995</v>
      </c>
      <c r="U3719" s="17">
        <f>[1]!s_dq_amount_btin(A3719,E3719,100000000)</f>
        <v>0.85829701999999997</v>
      </c>
      <c r="V3719" s="17">
        <f>[1]!s_dq_turn(A3719,E3719)</f>
        <v>8.5355114039178215</v>
      </c>
      <c r="W3719" s="2">
        <f>[1]!s_pq_amount(A3719,"20260101","",100000000)</f>
        <v>90.114169200000006</v>
      </c>
      <c r="X3719" s="2">
        <f>[1]!s_pq_avgamount(A3719,"20260101","",100000000)</f>
        <v>0.81921971999999998</v>
      </c>
      <c r="Y3719" s="17">
        <f>[1]!s_ipo_dilutedpe(A3719)</f>
        <v>21.42</v>
      </c>
      <c r="Z3719" s="12">
        <f>[1]!s_ipo_collection_total(A3719,100000000)</f>
        <v>1.6192</v>
      </c>
      <c r="AA3719" s="2">
        <f>[1]!s_val_pe_ttm(A3719,E3719)</f>
        <v>-59.485202789306641</v>
      </c>
      <c r="AB3719" s="5">
        <f>[1]!s_info_zjtxornot1(A3719,"")</f>
        <v>1</v>
      </c>
      <c r="AC3719" s="22" t="str">
        <f>[1]!s_info_nature1(A3719,"")</f>
        <v>民营企业</v>
      </c>
      <c r="AD3719" s="6" t="str">
        <f>[1]!s_info_city(A3719)</f>
        <v>烟台市</v>
      </c>
      <c r="AE3719" s="6" t="str">
        <f>[1]!s_info_province(A3719)</f>
        <v>山东省</v>
      </c>
      <c r="AF3719">
        <v>121.39138199999999</v>
      </c>
      <c r="AG3719">
        <v>37.539296999999998</v>
      </c>
    </row>
    <row r="3720" spans="1:33" x14ac:dyDescent="0.3">
      <c r="A3720" s="12" t="s">
        <v>7850</v>
      </c>
      <c r="B3720" s="12" t="s">
        <v>7851</v>
      </c>
      <c r="C3720" s="16" t="str">
        <f>[1]!s_info_mkt(A3720)</f>
        <v>科创板</v>
      </c>
      <c r="D3720" s="16" t="str">
        <f>[1]!s_ipo_listeddate(A3720)</f>
        <v>2020-02-05</v>
      </c>
      <c r="E3720" s="16" t="str">
        <f>[1]!lastradeday_s("000002","")</f>
        <v>2026-06-22</v>
      </c>
      <c r="F3720" s="16" t="str">
        <f>[1]!s_info_industry_csrc2023(A3720,"",3)</f>
        <v>医药制造业</v>
      </c>
      <c r="G3720" s="16" t="str">
        <f>[1]!s_info_industry_csrc2023(A3720,"",1)</f>
        <v>制造业</v>
      </c>
      <c r="H3720" s="16">
        <f>[1]!s_is(A3720,83,"FY","YTD","20251231",1,"",100000000)</f>
        <v>9.4737990350000008</v>
      </c>
      <c r="I3720" s="16">
        <f>[1]!s_is(A3720,83,"FY","YTD","20241231",1,"",100000000)</f>
        <v>8.2791621163000002</v>
      </c>
      <c r="J3720" s="16">
        <f t="shared" si="174"/>
        <v>0.1442944227831946</v>
      </c>
      <c r="K3720" s="16">
        <f>[1]!s_is(A3720,61,"FY","YTD","20251231",1,"",100000000)</f>
        <v>-5.7359819008000006</v>
      </c>
      <c r="L3720" s="16">
        <f>[1]!s_is(A3720,61,"FY","YTD","20241231",1,"",100000000)</f>
        <v>-5.2902276087999995</v>
      </c>
      <c r="M3720" s="16">
        <f t="shared" si="175"/>
        <v>-8.4259945878040018E-2</v>
      </c>
      <c r="N3720" s="16">
        <f>[1]!s_fa_roe(A3720,"20251231")</f>
        <v>-9.0775000000000006</v>
      </c>
      <c r="O3720" s="16">
        <f>[1]!s_stmnote_rdexp(A3720,"20251231",1,10000)</f>
        <v>23081.164492</v>
      </c>
      <c r="P3720" s="20">
        <f t="shared" si="176"/>
        <v>0.24363156117972262</v>
      </c>
      <c r="Q3720" s="16">
        <f>[1]!s_margin_tradingbalance(A3720,"",10000)</f>
        <v>17274.288400000001</v>
      </c>
      <c r="R3720" s="16">
        <f>[1]!s_margin_seclendingbalance(A3720,"",10000)</f>
        <v>25.477599999999999</v>
      </c>
      <c r="S3720" s="17">
        <f>[1]!s_val_ev(A3720,"",100000000)</f>
        <v>38.062080000000002</v>
      </c>
      <c r="T3720" s="17">
        <f>[1]!share_freesharesmv(A3720,"",100000000)</f>
        <v>19.578981590399998</v>
      </c>
      <c r="U3720" s="17">
        <f>[1]!s_dq_amount_btin(A3720,E3720,100000000)</f>
        <v>0.27357713</v>
      </c>
      <c r="V3720" s="17">
        <f>[1]!s_dq_turn(A3720,E3720)</f>
        <v>0.72850198412698408</v>
      </c>
      <c r="W3720" s="2">
        <f>[1]!s_pq_amount(A3720,"20260101","",100000000)</f>
        <v>59.243665129999997</v>
      </c>
      <c r="X3720" s="2">
        <f>[1]!s_pq_avgamount(A3720,"20260101","",100000000)</f>
        <v>0.53857877390909092</v>
      </c>
      <c r="Y3720" s="17">
        <f>[1]!s_ipo_dilutedpe(A3720)</f>
        <v>40.729999999999997</v>
      </c>
      <c r="Z3720" s="12">
        <f>[1]!s_ipo_collection_total(A3720,100000000)</f>
        <v>6.375</v>
      </c>
      <c r="AA3720" s="2">
        <f>[1]!s_val_pe_ttm(A3720,E3720)</f>
        <v>-6.8954439163208008</v>
      </c>
      <c r="AB3720" s="5">
        <f>[1]!s_info_zjtxornot1(A3720,"")</f>
        <v>0</v>
      </c>
      <c r="AC3720" s="22" t="str">
        <f>[1]!s_info_nature1(A3720,"")</f>
        <v>民营企业</v>
      </c>
      <c r="AD3720" s="6" t="str">
        <f>[1]!s_info_city(A3720)</f>
        <v>湖州市</v>
      </c>
      <c r="AE3720" s="6" t="str">
        <f>[1]!s_info_province(A3720)</f>
        <v>浙江省</v>
      </c>
      <c r="AF3720">
        <v>120.10239799999999</v>
      </c>
      <c r="AG3720">
        <v>30.867197999999998</v>
      </c>
    </row>
    <row r="3721" spans="1:33" x14ac:dyDescent="0.3">
      <c r="A3721" s="12" t="s">
        <v>7852</v>
      </c>
      <c r="B3721" s="12" t="s">
        <v>7853</v>
      </c>
      <c r="C3721" s="16" t="str">
        <f>[1]!s_info_mkt(A3721)</f>
        <v>主板</v>
      </c>
      <c r="D3721" s="16" t="str">
        <f>[1]!s_ipo_listeddate(A3721)</f>
        <v>1998-05-27</v>
      </c>
      <c r="E3721" s="16" t="str">
        <f>[1]!lastradeday_s("000002","")</f>
        <v>2026-06-22</v>
      </c>
      <c r="F3721" s="16" t="str">
        <f>[1]!s_info_industry_csrc2023(A3721,"",3)</f>
        <v>纺织业</v>
      </c>
      <c r="G3721" s="16" t="str">
        <f>[1]!s_info_industry_csrc2023(A3721,"",1)</f>
        <v>制造业</v>
      </c>
      <c r="H3721" s="16">
        <f>[1]!s_is(A3721,83,"FY","YTD","20251231",1,"",100000000)</f>
        <v>7.9693318242999993</v>
      </c>
      <c r="I3721" s="16">
        <f>[1]!s_is(A3721,83,"FY","YTD","20241231",1,"",100000000)</f>
        <v>7.7750567709</v>
      </c>
      <c r="J3721" s="16">
        <f t="shared" si="174"/>
        <v>2.4986962683940739E-2</v>
      </c>
      <c r="K3721" s="16">
        <f>[1]!s_is(A3721,61,"FY","YTD","20251231",1,"",100000000)</f>
        <v>-0.35216182909999999</v>
      </c>
      <c r="L3721" s="16">
        <f>[1]!s_is(A3721,61,"FY","YTD","20241231",1,"",100000000)</f>
        <v>-0.49336026329999999</v>
      </c>
      <c r="M3721" s="16">
        <f t="shared" si="175"/>
        <v>0.28619741941831417</v>
      </c>
      <c r="N3721" s="16">
        <f>[1]!s_fa_roe(A3721,"20251231")</f>
        <v>-8.9200999999999997</v>
      </c>
      <c r="O3721" s="16">
        <f>[1]!s_stmnote_rdexp(A3721,"20251231",1,10000)</f>
        <v>1581.39609</v>
      </c>
      <c r="P3721" s="20">
        <f t="shared" si="176"/>
        <v>1.9843521701255109E-2</v>
      </c>
      <c r="Q3721" s="16">
        <f>[1]!s_margin_tradingbalance(A3721,"",10000)</f>
        <v>0</v>
      </c>
      <c r="R3721" s="16">
        <f>[1]!s_margin_seclendingbalance(A3721,"",10000)</f>
        <v>0</v>
      </c>
      <c r="S3721" s="17">
        <f>[1]!s_val_ev(A3721,"",100000000)</f>
        <v>36.350807460799992</v>
      </c>
      <c r="T3721" s="17">
        <f>[1]!share_freesharesmv(A3721,"",100000000)</f>
        <v>21.696577655999999</v>
      </c>
      <c r="U3721" s="17">
        <f>[1]!s_dq_amount_btin(A3721,E3721,100000000)</f>
        <v>1.42524088</v>
      </c>
      <c r="V3721" s="17">
        <f>[1]!s_dq_turn(A3721,E3721)</f>
        <v>3.9673181839363223</v>
      </c>
      <c r="W3721" s="2">
        <f>[1]!s_pq_amount(A3721,"20260101","",100000000)</f>
        <v>292.36743115000002</v>
      </c>
      <c r="X3721" s="2">
        <f>[1]!s_pq_avgamount(A3721,"20260101","",100000000)</f>
        <v>2.6578857377272729</v>
      </c>
      <c r="Y3721" s="17">
        <f>[1]!s_ipo_dilutedpe(A3721)</f>
        <v>0</v>
      </c>
      <c r="Z3721" s="12">
        <f>[1]!s_ipo_collection_total(A3721,100000000)</f>
        <v>4.4794999999999998</v>
      </c>
      <c r="AA3721" s="2">
        <f>[1]!s_val_pe_ttm(A3721,E3721)</f>
        <v>-127.52770233154297</v>
      </c>
      <c r="AB3721" s="5">
        <f>[1]!s_info_zjtxornot1(A3721,"")</f>
        <v>0</v>
      </c>
      <c r="AC3721" s="22" t="str">
        <f>[1]!s_info_nature1(A3721,"")</f>
        <v>地方国有企业</v>
      </c>
      <c r="AD3721" s="6" t="str">
        <f>[1]!s_info_city(A3721)</f>
        <v>长沙市</v>
      </c>
      <c r="AE3721" s="6" t="str">
        <f>[1]!s_info_province(A3721)</f>
        <v>湖南省</v>
      </c>
      <c r="AF3721">
        <v>112.98227900000001</v>
      </c>
      <c r="AG3721">
        <v>28.194089999999999</v>
      </c>
    </row>
    <row r="3722" spans="1:33" x14ac:dyDescent="0.3">
      <c r="A3722" s="12" t="s">
        <v>7854</v>
      </c>
      <c r="B3722" s="12" t="s">
        <v>7855</v>
      </c>
      <c r="C3722" s="16" t="str">
        <f>[1]!s_info_mkt(A3722)</f>
        <v>创业板</v>
      </c>
      <c r="D3722" s="16" t="str">
        <f>[1]!s_ipo_listeddate(A3722)</f>
        <v>2023-12-28</v>
      </c>
      <c r="E3722" s="16" t="str">
        <f>[1]!lastradeday_s("000002","")</f>
        <v>2026-06-22</v>
      </c>
      <c r="F3722" s="16" t="str">
        <f>[1]!s_info_industry_csrc2023(A3722,"",3)</f>
        <v>计算机、通信和其他电子设备制造业</v>
      </c>
      <c r="G3722" s="16" t="str">
        <f>[1]!s_info_industry_csrc2023(A3722,"",1)</f>
        <v>制造业</v>
      </c>
      <c r="H3722" s="16">
        <f>[1]!s_is(A3722,83,"FY","YTD","20251231",1,"",100000000)</f>
        <v>8.1488294397000001</v>
      </c>
      <c r="I3722" s="16">
        <f>[1]!s_is(A3722,83,"FY","YTD","20241231",1,"",100000000)</f>
        <v>8.7345528929</v>
      </c>
      <c r="J3722" s="16">
        <f t="shared" si="174"/>
        <v>-6.7058206685783883E-2</v>
      </c>
      <c r="K3722" s="16">
        <f>[1]!s_is(A3722,61,"FY","YTD","20251231",1,"",100000000)</f>
        <v>0.25482420100000003</v>
      </c>
      <c r="L3722" s="16">
        <f>[1]!s_is(A3722,61,"FY","YTD","20241231",1,"",100000000)</f>
        <v>0.47213660039999999</v>
      </c>
      <c r="M3722" s="16">
        <f t="shared" si="175"/>
        <v>-0.4602744189200545</v>
      </c>
      <c r="N3722" s="16">
        <f>[1]!s_fa_roe(A3722,"20251231")</f>
        <v>2.7269999999999999</v>
      </c>
      <c r="O3722" s="16">
        <f>[1]!s_stmnote_rdexp(A3722,"20251231",1,10000)</f>
        <v>4469.2290469999998</v>
      </c>
      <c r="P3722" s="20">
        <f t="shared" si="176"/>
        <v>5.4845043451597075E-2</v>
      </c>
      <c r="Q3722" s="16">
        <f>[1]!s_margin_tradingbalance(A3722,"",10000)</f>
        <v>4608.0420000000004</v>
      </c>
      <c r="R3722" s="16">
        <f>[1]!s_margin_seclendingbalance(A3722,"",10000)</f>
        <v>23.037299999999998</v>
      </c>
      <c r="S3722" s="17">
        <f>[1]!s_val_ev(A3722,"",100000000)</f>
        <v>22.828132224000001</v>
      </c>
      <c r="T3722" s="17">
        <f>[1]!share_freesharesmv(A3722,"",100000000)</f>
        <v>6.4910474850000002</v>
      </c>
      <c r="U3722" s="17">
        <f>[1]!s_dq_amount_btin(A3722,E3722,100000000)</f>
        <v>0.28673933000000001</v>
      </c>
      <c r="V3722" s="17">
        <f>[1]!s_dq_turn(A3722,E3722)</f>
        <v>4.5384412867224615</v>
      </c>
      <c r="W3722" s="2">
        <f>[1]!s_pq_amount(A3722,"20260101","",100000000)</f>
        <v>37.12152493</v>
      </c>
      <c r="X3722" s="2">
        <f>[1]!s_pq_avgamount(A3722,"20260101","",100000000)</f>
        <v>0.33746840845454545</v>
      </c>
      <c r="Y3722" s="17">
        <f>[1]!s_ipo_dilutedpe(A3722)</f>
        <v>26.5</v>
      </c>
      <c r="Z3722" s="12">
        <f>[1]!s_ipo_collection_total(A3722,100000000)</f>
        <v>5.8727999999999998</v>
      </c>
      <c r="AA3722" s="2">
        <f>[1]!s_val_pe_ttm(A3722,E3722)</f>
        <v>175.66619873046875</v>
      </c>
      <c r="AB3722" s="5">
        <f>[1]!s_info_zjtxornot1(A3722,"")</f>
        <v>0</v>
      </c>
      <c r="AC3722" s="22" t="str">
        <f>[1]!s_info_nature1(A3722,"")</f>
        <v>民营企业</v>
      </c>
      <c r="AD3722" s="6" t="str">
        <f>[1]!s_info_city(A3722)</f>
        <v>惠州市</v>
      </c>
      <c r="AE3722" s="6" t="str">
        <f>[1]!s_info_province(A3722)</f>
        <v>广东省</v>
      </c>
      <c r="AF3722">
        <v>114.412599</v>
      </c>
      <c r="AG3722">
        <v>23.079404</v>
      </c>
    </row>
    <row r="3723" spans="1:33" x14ac:dyDescent="0.3">
      <c r="A3723" s="12" t="s">
        <v>7856</v>
      </c>
      <c r="B3723" s="12" t="s">
        <v>7857</v>
      </c>
      <c r="C3723" s="16" t="str">
        <f>[1]!s_info_mkt(A3723)</f>
        <v>主板</v>
      </c>
      <c r="D3723" s="16" t="str">
        <f>[1]!s_ipo_listeddate(A3723)</f>
        <v>1996-05-29</v>
      </c>
      <c r="E3723" s="16" t="str">
        <f>[1]!lastradeday_s("000002","")</f>
        <v>2026-06-22</v>
      </c>
      <c r="F3723" s="16" t="str">
        <f>[1]!s_info_industry_csrc2023(A3723,"",3)</f>
        <v>水的生产和供应业</v>
      </c>
      <c r="G3723" s="16" t="str">
        <f>[1]!s_info_industry_csrc2023(A3723,"",1)</f>
        <v>电力、热力、燃气及水生产和供应业</v>
      </c>
      <c r="H3723" s="16">
        <f>[1]!s_is(A3723,83,"FY","YTD","20251231",1,"",100000000)</f>
        <v>90.676340733499998</v>
      </c>
      <c r="I3723" s="16">
        <f>[1]!s_is(A3723,83,"FY","YTD","20241231",1,"",100000000)</f>
        <v>90.486698049899999</v>
      </c>
      <c r="J3723" s="16">
        <f t="shared" si="174"/>
        <v>2.0958073140808775E-3</v>
      </c>
      <c r="K3723" s="16">
        <f>[1]!s_is(A3723,61,"FY","YTD","20251231",1,"",100000000)</f>
        <v>20.0501177027</v>
      </c>
      <c r="L3723" s="16">
        <f>[1]!s_is(A3723,61,"FY","YTD","20241231",1,"",100000000)</f>
        <v>19.961168610799998</v>
      </c>
      <c r="M3723" s="16">
        <f t="shared" si="175"/>
        <v>4.4561064351651154E-3</v>
      </c>
      <c r="N3723" s="16">
        <f>[1]!s_fa_roe(A3723,"20251231")</f>
        <v>10.5853</v>
      </c>
      <c r="O3723" s="16">
        <f>[1]!s_stmnote_rdexp(A3723,"20251231",1,10000)</f>
        <v>4227.0517680000003</v>
      </c>
      <c r="P3723" s="20">
        <f t="shared" si="176"/>
        <v>4.6616920508773174E-3</v>
      </c>
      <c r="Q3723" s="16">
        <f>[1]!s_margin_tradingbalance(A3723,"",10000)</f>
        <v>50340.275999999998</v>
      </c>
      <c r="R3723" s="16">
        <f>[1]!s_margin_seclendingbalance(A3723,"",10000)</f>
        <v>346.22210000000001</v>
      </c>
      <c r="S3723" s="17">
        <f>[1]!s_val_ev(A3723,"",100000000)</f>
        <v>199.6301834349</v>
      </c>
      <c r="T3723" s="17">
        <f>[1]!share_freesharesmv(A3723,"",100000000)</f>
        <v>90.604444321800003</v>
      </c>
      <c r="U3723" s="17">
        <f>[1]!s_dq_amount_btin(A3723,E3723,100000000)</f>
        <v>2.3890163200000001</v>
      </c>
      <c r="V3723" s="17">
        <f>[1]!s_dq_turn(A3723,E3723)</f>
        <v>1.2159281328061997</v>
      </c>
      <c r="W3723" s="2">
        <f>[1]!s_pq_amount(A3723,"20260101","",100000000)</f>
        <v>208.40862684999999</v>
      </c>
      <c r="X3723" s="2">
        <f>[1]!s_pq_avgamount(A3723,"20260101","",100000000)</f>
        <v>1.8946238804545452</v>
      </c>
      <c r="Y3723" s="17">
        <f>[1]!s_ipo_dilutedpe(A3723)</f>
        <v>11.35</v>
      </c>
      <c r="Z3723" s="12">
        <f>[1]!s_ipo_collection_total(A3723,100000000)</f>
        <v>1.4750000000000001</v>
      </c>
      <c r="AA3723" s="2">
        <f>[1]!s_val_pe_ttm(A3723,E3723)</f>
        <v>9.8601408004760742</v>
      </c>
      <c r="AB3723" s="5">
        <f>[1]!s_info_zjtxornot1(A3723,"")</f>
        <v>0</v>
      </c>
      <c r="AC3723" s="22" t="str">
        <f>[1]!s_info_nature1(A3723,"")</f>
        <v>地方国有企业</v>
      </c>
      <c r="AD3723" s="6" t="str">
        <f>[1]!s_info_city(A3723)</f>
        <v>成都市</v>
      </c>
      <c r="AE3723" s="6" t="str">
        <f>[1]!s_info_province(A3723)</f>
        <v>四川省</v>
      </c>
      <c r="AF3723">
        <v>104.065735</v>
      </c>
      <c r="AG3723">
        <v>30.659462000000001</v>
      </c>
    </row>
    <row r="3724" spans="1:33" x14ac:dyDescent="0.3">
      <c r="A3724" s="12" t="s">
        <v>7858</v>
      </c>
      <c r="B3724" s="12" t="s">
        <v>7859</v>
      </c>
      <c r="C3724" s="16" t="str">
        <f>[1]!s_info_mkt(A3724)</f>
        <v>主板</v>
      </c>
      <c r="D3724" s="16" t="str">
        <f>[1]!s_ipo_listeddate(A3724)</f>
        <v>2017-09-26</v>
      </c>
      <c r="E3724" s="16" t="str">
        <f>[1]!lastradeday_s("000002","")</f>
        <v>2026-06-22</v>
      </c>
      <c r="F3724" s="16" t="str">
        <f>[1]!s_info_industry_csrc2023(A3724,"",3)</f>
        <v>农副食品加工业</v>
      </c>
      <c r="G3724" s="16" t="str">
        <f>[1]!s_info_industry_csrc2023(A3724,"",1)</f>
        <v>制造业</v>
      </c>
      <c r="H3724" s="16">
        <f>[1]!s_is(A3724,83,"FY","YTD","20251231",1,"",100000000)</f>
        <v>84.747467575499996</v>
      </c>
      <c r="I3724" s="16">
        <f>[1]!s_is(A3724,83,"FY","YTD","20241231",1,"",100000000)</f>
        <v>87.626727703500009</v>
      </c>
      <c r="J3724" s="16">
        <f t="shared" si="174"/>
        <v>-3.2858240898170687E-2</v>
      </c>
      <c r="K3724" s="16">
        <f>[1]!s_is(A3724,61,"FY","YTD","20251231",1,"",100000000)</f>
        <v>0.7762159540000001</v>
      </c>
      <c r="L3724" s="16">
        <f>[1]!s_is(A3724,61,"FY","YTD","20241231",1,"",100000000)</f>
        <v>5.7934501886999996</v>
      </c>
      <c r="M3724" s="16">
        <f t="shared" si="175"/>
        <v>-0.86601836061109272</v>
      </c>
      <c r="N3724" s="16">
        <f>[1]!s_fa_roe(A3724,"20251231")</f>
        <v>2.7252000000000001</v>
      </c>
      <c r="O3724" s="16">
        <f>[1]!s_stmnote_rdexp(A3724,"20251231",1,10000)</f>
        <v>4975.2332310000002</v>
      </c>
      <c r="P3724" s="20">
        <f t="shared" si="176"/>
        <v>5.8706571102760735E-3</v>
      </c>
      <c r="Q3724" s="16">
        <f>[1]!s_margin_tradingbalance(A3724,"",10000)</f>
        <v>0</v>
      </c>
      <c r="R3724" s="16">
        <f>[1]!s_margin_seclendingbalance(A3724,"",10000)</f>
        <v>0</v>
      </c>
      <c r="S3724" s="17">
        <f>[1]!s_val_ev(A3724,"",100000000)</f>
        <v>74.831094032400003</v>
      </c>
      <c r="T3724" s="17">
        <f>[1]!share_freesharesmv(A3724,"",100000000)</f>
        <v>45.410892827000005</v>
      </c>
      <c r="U3724" s="17">
        <f>[1]!s_dq_amount_btin(A3724,E3724,100000000)</f>
        <v>1.05901566</v>
      </c>
      <c r="V3724" s="17">
        <f>[1]!s_dq_turn(A3724,E3724)</f>
        <v>1.8125193970842304</v>
      </c>
      <c r="W3724" s="2">
        <f>[1]!s_pq_amount(A3724,"20260101","",100000000)</f>
        <v>249.20016845000001</v>
      </c>
      <c r="X3724" s="2">
        <f>[1]!s_pq_avgamount(A3724,"20260101","",100000000)</f>
        <v>2.265456076818182</v>
      </c>
      <c r="Y3724" s="17">
        <f>[1]!s_ipo_dilutedpe(A3724)</f>
        <v>22.95</v>
      </c>
      <c r="Z3724" s="12">
        <f>[1]!s_ipo_collection_total(A3724,100000000)</f>
        <v>2.8740000000000001</v>
      </c>
      <c r="AA3724" s="2">
        <f>[1]!s_val_pe_ttm(A3724,E3724)</f>
        <v>-48.587356567382813</v>
      </c>
      <c r="AB3724" s="5">
        <f>[1]!s_info_zjtxornot1(A3724,"")</f>
        <v>0</v>
      </c>
      <c r="AC3724" s="22" t="str">
        <f>[1]!s_info_nature1(A3724,"")</f>
        <v>公众企业</v>
      </c>
      <c r="AD3724" s="6" t="str">
        <f>[1]!s_info_city(A3724)</f>
        <v>漳州市</v>
      </c>
      <c r="AE3724" s="6" t="str">
        <f>[1]!s_info_province(A3724)</f>
        <v>福建省</v>
      </c>
      <c r="AF3724">
        <v>117.661801</v>
      </c>
      <c r="AG3724">
        <v>24.510897</v>
      </c>
    </row>
    <row r="3725" spans="1:33" x14ac:dyDescent="0.3">
      <c r="A3725" s="12" t="s">
        <v>7860</v>
      </c>
      <c r="B3725" s="12" t="s">
        <v>7861</v>
      </c>
      <c r="C3725" s="16" t="str">
        <f>[1]!s_info_mkt(A3725)</f>
        <v>主板</v>
      </c>
      <c r="D3725" s="16" t="str">
        <f>[1]!s_ipo_listeddate(A3725)</f>
        <v>2025-10-24</v>
      </c>
      <c r="E3725" s="16" t="str">
        <f>[1]!lastradeday_s("000002","")</f>
        <v>2026-06-22</v>
      </c>
      <c r="F3725" s="16" t="str">
        <f>[1]!s_info_industry_csrc2023(A3725,"",3)</f>
        <v>计算机、通信和其他电子设备制造业</v>
      </c>
      <c r="G3725" s="16" t="str">
        <f>[1]!s_info_industry_csrc2023(A3725,"",1)</f>
        <v>制造业</v>
      </c>
      <c r="H3725" s="16">
        <f>[1]!s_is(A3725,83,"FY","YTD","20251231",1,"",100000000)</f>
        <v>47.5233996232</v>
      </c>
      <c r="I3725" s="16">
        <f>[1]!s_is(A3725,83,"FY","YTD","20241231",1,"",100000000)</f>
        <v>41.236169573200002</v>
      </c>
      <c r="J3725" s="16">
        <f t="shared" si="174"/>
        <v>0.15246881839592974</v>
      </c>
      <c r="K3725" s="16">
        <f>[1]!s_is(A3725,61,"FY","YTD","20251231",1,"",100000000)</f>
        <v>2.3134967077000002</v>
      </c>
      <c r="L3725" s="16">
        <f>[1]!s_is(A3725,61,"FY","YTD","20241231",1,"",100000000)</f>
        <v>2.7621732424999998</v>
      </c>
      <c r="M3725" s="16">
        <f t="shared" si="175"/>
        <v>-0.1624360586426902</v>
      </c>
      <c r="N3725" s="16">
        <f>[1]!s_fa_roe(A3725,"20251231")</f>
        <v>9.7429000000000006</v>
      </c>
      <c r="O3725" s="16">
        <f>[1]!s_stmnote_rdexp(A3725,"20251231",1,10000)</f>
        <v>16253.060465999999</v>
      </c>
      <c r="P3725" s="20">
        <f t="shared" si="176"/>
        <v>3.4200121613491584E-2</v>
      </c>
      <c r="Q3725" s="16">
        <f>[1]!s_margin_tradingbalance(A3725,"",10000)</f>
        <v>48613.995699999999</v>
      </c>
      <c r="R3725" s="16">
        <f>[1]!s_margin_seclendingbalance(A3725,"",10000)</f>
        <v>92.073800000000006</v>
      </c>
      <c r="S3725" s="17">
        <f>[1]!s_val_ev(A3725,"",100000000)</f>
        <v>428.46354630840005</v>
      </c>
      <c r="T3725" s="17">
        <f>[1]!share_freesharesmv(A3725,"",100000000)</f>
        <v>44.582944896000001</v>
      </c>
      <c r="U3725" s="17">
        <f>[1]!s_dq_amount_btin(A3725,E3725,100000000)</f>
        <v>4.44580588</v>
      </c>
      <c r="V3725" s="17">
        <f>[1]!s_dq_turn(A3725,E3725)</f>
        <v>9.8743750307866609</v>
      </c>
      <c r="W3725" s="2">
        <f>[1]!s_pq_amount(A3725,"20260101","",100000000)</f>
        <v>478.92495107000002</v>
      </c>
      <c r="X3725" s="2">
        <f>[1]!s_pq_avgamount(A3725,"20260101","",100000000)</f>
        <v>4.3538631915454546</v>
      </c>
      <c r="Y3725" s="17">
        <f>[1]!s_ipo_dilutedpe(A3725)</f>
        <v>28.64</v>
      </c>
      <c r="Z3725" s="12">
        <f>[1]!s_ipo_collection_total(A3725,100000000)</f>
        <v>8.9670000000000005</v>
      </c>
      <c r="AA3725" s="2">
        <f>[1]!s_val_pe_ttm(A3725,E3725)</f>
        <v>667.83819580078125</v>
      </c>
      <c r="AB3725" s="5">
        <f>[1]!s_info_zjtxornot1(A3725,"")</f>
        <v>0</v>
      </c>
      <c r="AC3725" s="22" t="str">
        <f>[1]!s_info_nature1(A3725,"")</f>
        <v>公众企业</v>
      </c>
      <c r="AD3725" s="6" t="str">
        <f>[1]!s_info_city(A3725)</f>
        <v>大冶市</v>
      </c>
      <c r="AE3725" s="6" t="str">
        <f>[1]!s_info_province(A3725)</f>
        <v>湖北省</v>
      </c>
      <c r="AF3725">
        <v>114.846142</v>
      </c>
      <c r="AG3725">
        <v>30.072896</v>
      </c>
    </row>
    <row r="3726" spans="1:33" x14ac:dyDescent="0.3">
      <c r="A3726" s="12" t="s">
        <v>7862</v>
      </c>
      <c r="B3726" s="12" t="s">
        <v>7863</v>
      </c>
      <c r="C3726" s="16" t="str">
        <f>[1]!s_info_mkt(A3726)</f>
        <v>主板</v>
      </c>
      <c r="D3726" s="16" t="str">
        <f>[1]!s_ipo_listeddate(A3726)</f>
        <v>2007-11-13</v>
      </c>
      <c r="E3726" s="16" t="str">
        <f>[1]!lastradeday_s("000002","")</f>
        <v>2026-06-22</v>
      </c>
      <c r="F3726" s="16" t="str">
        <f>[1]!s_info_industry_csrc2023(A3726,"",3)</f>
        <v>计算机、通信和其他电子设备制造业</v>
      </c>
      <c r="G3726" s="16" t="str">
        <f>[1]!s_info_industry_csrc2023(A3726,"",1)</f>
        <v>制造业</v>
      </c>
      <c r="H3726" s="16">
        <f>[1]!s_is(A3726,83,"FY","YTD","20251231",1,"",100000000)</f>
        <v>165.1496093481</v>
      </c>
      <c r="I3726" s="16">
        <f>[1]!s_is(A3726,83,"FY","YTD","20241231",1,"",100000000)</f>
        <v>264.1480057128</v>
      </c>
      <c r="J3726" s="16">
        <f t="shared" si="174"/>
        <v>-0.37478381143766015</v>
      </c>
      <c r="K3726" s="16">
        <f>[1]!s_is(A3726,61,"FY","YTD","20251231",1,"",100000000)</f>
        <v>-7.1821455546000008</v>
      </c>
      <c r="L3726" s="16">
        <f>[1]!s_is(A3726,61,"FY","YTD","20241231",1,"",100000000)</f>
        <v>7.4919622477000001</v>
      </c>
      <c r="M3726" s="16">
        <f t="shared" si="175"/>
        <v>-1.9586467893381188</v>
      </c>
      <c r="N3726" s="16">
        <f>[1]!s_fa_roe(A3726,"20251231")</f>
        <v>-7.5270000000000001</v>
      </c>
      <c r="O3726" s="16">
        <f>[1]!s_stmnote_rdexp(A3726,"20251231",1,10000)</f>
        <v>146291.45222899999</v>
      </c>
      <c r="P3726" s="20">
        <f t="shared" si="176"/>
        <v>8.8581167588867221E-2</v>
      </c>
      <c r="Q3726" s="16">
        <f>[1]!s_margin_tradingbalance(A3726,"",10000)</f>
        <v>74256.171600000001</v>
      </c>
      <c r="R3726" s="16">
        <f>[1]!s_margin_seclendingbalance(A3726,"",10000)</f>
        <v>65.093199999999996</v>
      </c>
      <c r="S3726" s="17">
        <f>[1]!s_val_ev(A3726,"",100000000)</f>
        <v>206.172443835</v>
      </c>
      <c r="T3726" s="17">
        <f>[1]!share_freesharesmv(A3726,"",100000000)</f>
        <v>134.714944825</v>
      </c>
      <c r="U3726" s="17">
        <f>[1]!s_dq_amount_btin(A3726,E3726,100000000)</f>
        <v>4.36378413</v>
      </c>
      <c r="V3726" s="17">
        <f>[1]!s_dq_turn(A3726,E3726)</f>
        <v>2.2334978484085135</v>
      </c>
      <c r="W3726" s="2">
        <f>[1]!s_pq_amount(A3726,"20260101","",100000000)</f>
        <v>368.43096422000002</v>
      </c>
      <c r="X3726" s="2">
        <f>[1]!s_pq_avgamount(A3726,"20260101","",100000000)</f>
        <v>3.3493724019999997</v>
      </c>
      <c r="Y3726" s="17">
        <f>[1]!s_ipo_dilutedpe(A3726)</f>
        <v>21.35</v>
      </c>
      <c r="Z3726" s="12">
        <f>[1]!s_ipo_collection_total(A3726,100000000)</f>
        <v>1.9432</v>
      </c>
      <c r="AA3726" s="2">
        <f>[1]!s_val_pe_ttm(A3726,E3726)</f>
        <v>-27.934843063354492</v>
      </c>
      <c r="AB3726" s="5">
        <f>[1]!s_info_zjtxornot1(A3726,"")</f>
        <v>1</v>
      </c>
      <c r="AC3726" s="22" t="str">
        <f>[1]!s_info_nature1(A3726,"")</f>
        <v>民营企业</v>
      </c>
      <c r="AD3726" s="6" t="str">
        <f>[1]!s_info_city(A3726)</f>
        <v>珠海市</v>
      </c>
      <c r="AE3726" s="6" t="str">
        <f>[1]!s_info_province(A3726)</f>
        <v>广东省</v>
      </c>
      <c r="AF3726">
        <v>113.552724</v>
      </c>
      <c r="AG3726">
        <v>22.255898999999999</v>
      </c>
    </row>
    <row r="3727" spans="1:33" x14ac:dyDescent="0.3">
      <c r="A3727" s="12" t="s">
        <v>7864</v>
      </c>
      <c r="B3727" s="12" t="s">
        <v>7865</v>
      </c>
      <c r="C3727" s="16" t="str">
        <f>[1]!s_info_mkt(A3727)</f>
        <v>主板</v>
      </c>
      <c r="D3727" s="16" t="str">
        <f>[1]!s_ipo_listeddate(A3727)</f>
        <v>1997-11-06</v>
      </c>
      <c r="E3727" s="16" t="str">
        <f>[1]!lastradeday_s("000002","")</f>
        <v>2026-06-22</v>
      </c>
      <c r="F3727" s="16" t="str">
        <f>[1]!s_info_industry_csrc2023(A3727,"",3)</f>
        <v>纺织服装、服饰业</v>
      </c>
      <c r="G3727" s="16" t="str">
        <f>[1]!s_info_industry_csrc2023(A3727,"",1)</f>
        <v>制造业</v>
      </c>
      <c r="H3727" s="16">
        <f>[1]!s_is(A3727,83,"FY","YTD","20251231",1,"",100000000)</f>
        <v>2.3619500011000003</v>
      </c>
      <c r="I3727" s="16">
        <f>[1]!s_is(A3727,83,"FY","YTD","20241231",1,"",100000000)</f>
        <v>3.2950196316000002</v>
      </c>
      <c r="J3727" s="16">
        <f t="shared" si="174"/>
        <v>-0.28317574243007426</v>
      </c>
      <c r="K3727" s="16">
        <f>[1]!s_is(A3727,61,"FY","YTD","20251231",1,"",100000000)</f>
        <v>-0.89092646599999992</v>
      </c>
      <c r="L3727" s="16">
        <f>[1]!s_is(A3727,61,"FY","YTD","20241231",1,"",100000000)</f>
        <v>-0.68103594709999993</v>
      </c>
      <c r="M3727" s="16">
        <f t="shared" si="175"/>
        <v>-0.30819301065349008</v>
      </c>
      <c r="N3727" s="16">
        <f>[1]!s_fa_roe(A3727,"20251231")</f>
        <v>-19.934000000000001</v>
      </c>
      <c r="O3727" s="16">
        <f>[1]!s_stmnote_rdexp(A3727,"20251231",1,10000)</f>
        <v>0</v>
      </c>
      <c r="P3727" s="20">
        <f t="shared" si="176"/>
        <v>0</v>
      </c>
      <c r="Q3727" s="16">
        <f>[1]!s_margin_tradingbalance(A3727,"",10000)</f>
        <v>12663.3899</v>
      </c>
      <c r="R3727" s="16">
        <f>[1]!s_margin_seclendingbalance(A3727,"",10000)</f>
        <v>0.35699999999999998</v>
      </c>
      <c r="S3727" s="17">
        <f>[1]!s_val_ev(A3727,"",100000000)</f>
        <v>22.103999999999999</v>
      </c>
      <c r="T3727" s="17">
        <f>[1]!share_freesharesmv(A3727,"",100000000)</f>
        <v>17.318444826799997</v>
      </c>
      <c r="U3727" s="17">
        <f>[1]!s_dq_amount_btin(A3727,E3727,100000000)</f>
        <v>0.21211861000000001</v>
      </c>
      <c r="V3727" s="17">
        <f>[1]!s_dq_turn(A3727,E3727)</f>
        <v>0.95858388888888868</v>
      </c>
      <c r="W3727" s="2">
        <f>[1]!s_pq_amount(A3727,"20260101","",100000000)</f>
        <v>38.264540750000002</v>
      </c>
      <c r="X3727" s="2">
        <f>[1]!s_pq_avgamount(A3727,"20260101","",100000000)</f>
        <v>0.35105083256880731</v>
      </c>
      <c r="Y3727" s="17">
        <f>[1]!s_ipo_dilutedpe(A3727)</f>
        <v>12.8</v>
      </c>
      <c r="Z3727" s="12">
        <f>[1]!s_ipo_collection_total(A3727,100000000)</f>
        <v>4.05</v>
      </c>
      <c r="AA3727" s="2">
        <f>[1]!s_val_pe_ttm(A3727,E3727)</f>
        <v>-28.673284530639648</v>
      </c>
      <c r="AB3727" s="5">
        <f>[1]!s_info_zjtxornot1(A3727,"")</f>
        <v>0</v>
      </c>
      <c r="AC3727" s="22" t="str">
        <f>[1]!s_info_nature1(A3727,"")</f>
        <v>民营企业</v>
      </c>
      <c r="AD3727" s="6" t="str">
        <f>[1]!s_info_city(A3727)</f>
        <v>黄石市</v>
      </c>
      <c r="AE3727" s="6" t="str">
        <f>[1]!s_info_province(A3727)</f>
        <v>湖北省</v>
      </c>
      <c r="AF3727">
        <v>115.077048</v>
      </c>
      <c r="AG3727">
        <v>30.220074</v>
      </c>
    </row>
    <row r="3728" spans="1:33" x14ac:dyDescent="0.3">
      <c r="A3728" s="12" t="s">
        <v>7866</v>
      </c>
      <c r="B3728" s="12" t="s">
        <v>7867</v>
      </c>
      <c r="C3728" s="16" t="str">
        <f>[1]!s_info_mkt(A3728)</f>
        <v>主板</v>
      </c>
      <c r="D3728" s="16" t="str">
        <f>[1]!s_ipo_listeddate(A3728)</f>
        <v>1997-06-06</v>
      </c>
      <c r="E3728" s="16" t="str">
        <f>[1]!lastradeday_s("000002","")</f>
        <v>2026-06-22</v>
      </c>
      <c r="F3728" s="16" t="str">
        <f>[1]!s_info_industry_csrc2023(A3728,"",3)</f>
        <v>医药制造业</v>
      </c>
      <c r="G3728" s="16" t="str">
        <f>[1]!s_info_industry_csrc2023(A3728,"",1)</f>
        <v>制造业</v>
      </c>
      <c r="H3728" s="16">
        <f>[1]!s_is(A3728,83,"FY","YTD","20251231",1,"",100000000)</f>
        <v>239.6201016464</v>
      </c>
      <c r="I3728" s="16">
        <f>[1]!s_is(A3728,83,"FY","YTD","20241231",1,"",100000000)</f>
        <v>254.35484349430001</v>
      </c>
      <c r="J3728" s="16">
        <f t="shared" si="174"/>
        <v>-5.7929865401718628E-2</v>
      </c>
      <c r="K3728" s="16">
        <f>[1]!s_is(A3728,61,"FY","YTD","20251231",1,"",100000000)</f>
        <v>18.553344339599999</v>
      </c>
      <c r="L3728" s="16">
        <f>[1]!s_is(A3728,61,"FY","YTD","20241231",1,"",100000000)</f>
        <v>13.297449843299999</v>
      </c>
      <c r="M3728" s="16">
        <f t="shared" si="175"/>
        <v>0.39525582410436494</v>
      </c>
      <c r="N3728" s="16">
        <f>[1]!s_fa_roe(A3728,"20251231")</f>
        <v>10.155900000000001</v>
      </c>
      <c r="O3728" s="16">
        <f>[1]!s_stmnote_rdexp(A3728,"20251231",1,10000)</f>
        <v>167597.00739700001</v>
      </c>
      <c r="P3728" s="20">
        <f t="shared" si="176"/>
        <v>6.9942799558743926E-2</v>
      </c>
      <c r="Q3728" s="16">
        <f>[1]!s_margin_tradingbalance(A3728,"",10000)</f>
        <v>99101.888300000006</v>
      </c>
      <c r="R3728" s="16">
        <f>[1]!s_margin_seclendingbalance(A3728,"",10000)</f>
        <v>387.8655</v>
      </c>
      <c r="S3728" s="17">
        <f>[1]!s_val_ev(A3728,"",100000000)</f>
        <v>269.970174611</v>
      </c>
      <c r="T3728" s="17">
        <f>[1]!share_freesharesmv(A3728,"",100000000)</f>
        <v>162.21236571500003</v>
      </c>
      <c r="U3728" s="17">
        <f>[1]!s_dq_amount_btin(A3728,E3728,100000000)</f>
        <v>2.2919353899999999</v>
      </c>
      <c r="V3728" s="17">
        <f>[1]!s_dq_turn(A3728,E3728)</f>
        <v>0.91067725095777463</v>
      </c>
      <c r="W3728" s="2">
        <f>[1]!s_pq_amount(A3728,"20260101","",100000000)</f>
        <v>308.02769561999997</v>
      </c>
      <c r="X3728" s="2">
        <f>[1]!s_pq_avgamount(A3728,"20260101","",100000000)</f>
        <v>2.800251778363636</v>
      </c>
      <c r="Y3728" s="17">
        <f>[1]!s_ipo_dilutedpe(A3728)</f>
        <v>0</v>
      </c>
      <c r="Z3728" s="12">
        <f>[1]!s_ipo_collection_total(A3728,100000000)</f>
        <v>1.044</v>
      </c>
      <c r="AA3728" s="2">
        <f>[1]!s_val_pe_ttm(A3728,E3728)</f>
        <v>14.185386657714844</v>
      </c>
      <c r="AB3728" s="5">
        <f>[1]!s_info_zjtxornot1(A3728,"")</f>
        <v>1</v>
      </c>
      <c r="AC3728" s="22" t="str">
        <f>[1]!s_info_nature1(A3728,"")</f>
        <v>中央国有企业</v>
      </c>
      <c r="AD3728" s="6" t="str">
        <f>[1]!s_info_city(A3728)</f>
        <v>武汉市</v>
      </c>
      <c r="AE3728" s="6" t="str">
        <f>[1]!s_info_province(A3728)</f>
        <v>湖北省</v>
      </c>
      <c r="AF3728">
        <v>114.29857199999999</v>
      </c>
      <c r="AG3728">
        <v>30.584354999999999</v>
      </c>
    </row>
    <row r="3729" spans="1:33" x14ac:dyDescent="0.3">
      <c r="A3729" s="12" t="s">
        <v>7868</v>
      </c>
      <c r="B3729" s="12" t="s">
        <v>7869</v>
      </c>
      <c r="C3729" s="16" t="str">
        <f>[1]!s_info_mkt(A3729)</f>
        <v>主板</v>
      </c>
      <c r="D3729" s="16" t="str">
        <f>[1]!s_ipo_listeddate(A3729)</f>
        <v>2010-06-18</v>
      </c>
      <c r="E3729" s="16" t="str">
        <f>[1]!lastradeday_s("000002","")</f>
        <v>2026-06-22</v>
      </c>
      <c r="F3729" s="16" t="str">
        <f>[1]!s_info_industry_csrc2023(A3729,"",3)</f>
        <v>汽车制造业</v>
      </c>
      <c r="G3729" s="16" t="str">
        <f>[1]!s_info_industry_csrc2023(A3729,"",1)</f>
        <v>制造业</v>
      </c>
      <c r="H3729" s="16">
        <f>[1]!s_is(A3729,83,"FY","YTD","20251231",1,"",100000000)</f>
        <v>54.516938698999994</v>
      </c>
      <c r="I3729" s="16">
        <f>[1]!s_is(A3729,83,"FY","YTD","20241231",1,"",100000000)</f>
        <v>60.128110874700006</v>
      </c>
      <c r="J3729" s="16">
        <f t="shared" si="174"/>
        <v>-9.3320280548860768E-2</v>
      </c>
      <c r="K3729" s="16">
        <f>[1]!s_is(A3729,61,"FY","YTD","20251231",1,"",100000000)</f>
        <v>2.4009387103999997</v>
      </c>
      <c r="L3729" s="16">
        <f>[1]!s_is(A3729,61,"FY","YTD","20241231",1,"",100000000)</f>
        <v>2.3998699075999999</v>
      </c>
      <c r="M3729" s="16">
        <f t="shared" si="175"/>
        <v>4.4535864073929753E-4</v>
      </c>
      <c r="N3729" s="16">
        <f>[1]!s_fa_roe(A3729,"20251231")</f>
        <v>4.1429</v>
      </c>
      <c r="O3729" s="16">
        <f>[1]!s_stmnote_rdexp(A3729,"20251231",1,10000)</f>
        <v>32034.333329000001</v>
      </c>
      <c r="P3729" s="20">
        <f t="shared" si="176"/>
        <v>5.8760330446778378E-2</v>
      </c>
      <c r="Q3729" s="16">
        <f>[1]!s_margin_tradingbalance(A3729,"",10000)</f>
        <v>49304.645700000001</v>
      </c>
      <c r="R3729" s="16">
        <f>[1]!s_margin_seclendingbalance(A3729,"",10000)</f>
        <v>249.27279999999999</v>
      </c>
      <c r="S3729" s="17">
        <f>[1]!s_val_ev(A3729,"",100000000)</f>
        <v>87.156639999999996</v>
      </c>
      <c r="T3729" s="17">
        <f>[1]!share_freesharesmv(A3729,"",100000000)</f>
        <v>42.956331280000001</v>
      </c>
      <c r="U3729" s="17">
        <f>[1]!s_dq_amount_btin(A3729,E3729,100000000)</f>
        <v>1.35275127</v>
      </c>
      <c r="V3729" s="17">
        <f>[1]!s_dq_turn(A3729,E3729)</f>
        <v>1.5693466348381857</v>
      </c>
      <c r="W3729" s="2">
        <f>[1]!s_pq_amount(A3729,"20260101","",100000000)</f>
        <v>232.00694863000001</v>
      </c>
      <c r="X3729" s="2">
        <f>[1]!s_pq_avgamount(A3729,"20260101","",100000000)</f>
        <v>2.1091540784545453</v>
      </c>
      <c r="Y3729" s="17">
        <f>[1]!s_ipo_dilutedpe(A3729)</f>
        <v>38.96</v>
      </c>
      <c r="Z3729" s="12">
        <f>[1]!s_ipo_collection_total(A3729,100000000)</f>
        <v>12.75</v>
      </c>
      <c r="AA3729" s="2">
        <f>[1]!s_val_pe_ttm(A3729,E3729)</f>
        <v>42.676338195800781</v>
      </c>
      <c r="AB3729" s="5">
        <f>[1]!s_info_zjtxornot1(A3729,"")</f>
        <v>1</v>
      </c>
      <c r="AC3729" s="22" t="str">
        <f>[1]!s_info_nature1(A3729,"")</f>
        <v>民营企业</v>
      </c>
      <c r="AD3729" s="6" t="str">
        <f>[1]!s_info_city(A3729)</f>
        <v>金华市</v>
      </c>
      <c r="AE3729" s="6" t="str">
        <f>[1]!s_info_province(A3729)</f>
        <v>浙江省</v>
      </c>
      <c r="AF3729">
        <v>119.649506</v>
      </c>
      <c r="AG3729">
        <v>29.089524000000001</v>
      </c>
    </row>
    <row r="3730" spans="1:33" x14ac:dyDescent="0.3">
      <c r="A3730" s="12" t="s">
        <v>7870</v>
      </c>
      <c r="B3730" s="12" t="s">
        <v>7871</v>
      </c>
      <c r="C3730" s="16" t="str">
        <f>[1]!s_info_mkt(A3730)</f>
        <v>主板</v>
      </c>
      <c r="D3730" s="16" t="str">
        <f>[1]!s_ipo_listeddate(A3730)</f>
        <v>2010-06-10</v>
      </c>
      <c r="E3730" s="16" t="str">
        <f>[1]!lastradeday_s("000002","")</f>
        <v>2026-06-22</v>
      </c>
      <c r="F3730" s="16" t="str">
        <f>[1]!s_info_industry_csrc2023(A3730,"",3)</f>
        <v>专用设备制造业</v>
      </c>
      <c r="G3730" s="16" t="str">
        <f>[1]!s_info_industry_csrc2023(A3730,"",1)</f>
        <v>制造业</v>
      </c>
      <c r="H3730" s="16">
        <f>[1]!s_is(A3730,83,"FY","YTD","20251231",1,"",100000000)</f>
        <v>150.8253381909</v>
      </c>
      <c r="I3730" s="16">
        <f>[1]!s_is(A3730,83,"FY","YTD","20241231",1,"",100000000)</f>
        <v>137.1648541667</v>
      </c>
      <c r="J3730" s="16">
        <f t="shared" si="174"/>
        <v>9.959172199897548E-2</v>
      </c>
      <c r="K3730" s="16">
        <f>[1]!s_is(A3730,61,"FY","YTD","20251231",1,"",100000000)</f>
        <v>9.4885367051999996</v>
      </c>
      <c r="L3730" s="16">
        <f>[1]!s_is(A3730,61,"FY","YTD","20241231",1,"",100000000)</f>
        <v>9.2236431272000008</v>
      </c>
      <c r="M3730" s="16">
        <f t="shared" si="175"/>
        <v>2.8718975175746193E-2</v>
      </c>
      <c r="N3730" s="16">
        <f>[1]!s_fa_roe(A3730,"20251231")</f>
        <v>9.9469999999999992</v>
      </c>
      <c r="O3730" s="16">
        <f>[1]!s_stmnote_rdexp(A3730,"20251231",1,10000)</f>
        <v>47378.715972000005</v>
      </c>
      <c r="P3730" s="20">
        <f t="shared" si="176"/>
        <v>3.1412968497397067E-2</v>
      </c>
      <c r="Q3730" s="16">
        <f>[1]!s_margin_tradingbalance(A3730,"",10000)</f>
        <v>56864.386500000001</v>
      </c>
      <c r="R3730" s="16">
        <f>[1]!s_margin_seclendingbalance(A3730,"",10000)</f>
        <v>858</v>
      </c>
      <c r="S3730" s="17">
        <f>[1]!s_val_ev(A3730,"",100000000)</f>
        <v>270.02702024400003</v>
      </c>
      <c r="T3730" s="17">
        <f>[1]!share_freesharesmv(A3730,"",100000000)</f>
        <v>108.90786589200003</v>
      </c>
      <c r="U3730" s="17">
        <f>[1]!s_dq_amount_btin(A3730,E3730,100000000)</f>
        <v>9.9660627799999997</v>
      </c>
      <c r="V3730" s="17">
        <f>[1]!s_dq_turn(A3730,E3730)</f>
        <v>3.7460723630303647</v>
      </c>
      <c r="W3730" s="2">
        <f>[1]!s_pq_amount(A3730,"20260101","",100000000)</f>
        <v>622.75771348000001</v>
      </c>
      <c r="X3730" s="2">
        <f>[1]!s_pq_avgamount(A3730,"20260101","",100000000)</f>
        <v>5.6614337589090908</v>
      </c>
      <c r="Y3730" s="17">
        <f>[1]!s_ipo_dilutedpe(A3730)</f>
        <v>31.03</v>
      </c>
      <c r="Z3730" s="12">
        <f>[1]!s_ipo_collection_total(A3730,100000000)</f>
        <v>12.78</v>
      </c>
      <c r="AA3730" s="2">
        <f>[1]!s_val_pe_ttm(A3730,E3730)</f>
        <v>27.33387565612793</v>
      </c>
      <c r="AB3730" s="5">
        <f>[1]!s_info_zjtxornot1(A3730,"")</f>
        <v>1</v>
      </c>
      <c r="AC3730" s="22" t="str">
        <f>[1]!s_info_nature1(A3730,"")</f>
        <v>地方国有企业</v>
      </c>
      <c r="AD3730" s="6" t="str">
        <f>[1]!s_info_city(A3730)</f>
        <v>杭州市</v>
      </c>
      <c r="AE3730" s="6" t="str">
        <f>[1]!s_info_province(A3730)</f>
        <v>浙江省</v>
      </c>
      <c r="AF3730">
        <v>120.153576</v>
      </c>
      <c r="AG3730">
        <v>30.287458999999998</v>
      </c>
    </row>
    <row r="3731" spans="1:33" x14ac:dyDescent="0.3">
      <c r="A3731" s="12" t="s">
        <v>7872</v>
      </c>
      <c r="B3731" s="12" t="s">
        <v>7873</v>
      </c>
      <c r="C3731" s="16" t="str">
        <f>[1]!s_info_mkt(A3731)</f>
        <v>创业板</v>
      </c>
      <c r="D3731" s="16" t="str">
        <f>[1]!s_ipo_listeddate(A3731)</f>
        <v>2019-11-15</v>
      </c>
      <c r="E3731" s="16" t="str">
        <f>[1]!lastradeday_s("000002","")</f>
        <v>2026-06-22</v>
      </c>
      <c r="F3731" s="16" t="str">
        <f>[1]!s_info_industry_csrc2023(A3731,"",3)</f>
        <v>化学原料和化学制品制造业</v>
      </c>
      <c r="G3731" s="16" t="str">
        <f>[1]!s_info_industry_csrc2023(A3731,"",1)</f>
        <v>制造业</v>
      </c>
      <c r="H3731" s="16">
        <f>[1]!s_is(A3731,83,"FY","YTD","20251231",1,"",100000000)</f>
        <v>15.234320351300001</v>
      </c>
      <c r="I3731" s="16">
        <f>[1]!s_is(A3731,83,"FY","YTD","20241231",1,"",100000000)</f>
        <v>13.2826090708</v>
      </c>
      <c r="J3731" s="16">
        <f t="shared" si="174"/>
        <v>0.14693734266339065</v>
      </c>
      <c r="K3731" s="16">
        <f>[1]!s_is(A3731,61,"FY","YTD","20251231",1,"",100000000)</f>
        <v>0.24068748469999998</v>
      </c>
      <c r="L3731" s="16">
        <f>[1]!s_is(A3731,61,"FY","YTD","20241231",1,"",100000000)</f>
        <v>-0.3286462671</v>
      </c>
      <c r="M3731" s="16">
        <f t="shared" si="175"/>
        <v>1.7323603180521261</v>
      </c>
      <c r="N3731" s="16">
        <f>[1]!s_fa_roe(A3731,"20251231")</f>
        <v>1.4064000000000001</v>
      </c>
      <c r="O3731" s="16">
        <f>[1]!s_stmnote_rdexp(A3731,"20251231",1,10000)</f>
        <v>4179.3044330000002</v>
      </c>
      <c r="P3731" s="20">
        <f t="shared" si="176"/>
        <v>2.7433481354114785E-2</v>
      </c>
      <c r="Q3731" s="16">
        <f>[1]!s_margin_tradingbalance(A3731,"",10000)</f>
        <v>0</v>
      </c>
      <c r="R3731" s="16">
        <f>[1]!s_margin_seclendingbalance(A3731,"",10000)</f>
        <v>0</v>
      </c>
      <c r="S3731" s="17">
        <f>[1]!s_val_ev(A3731,"",100000000)</f>
        <v>24.810515306399999</v>
      </c>
      <c r="T3731" s="17">
        <f>[1]!share_freesharesmv(A3731,"",100000000)</f>
        <v>17.772621574799999</v>
      </c>
      <c r="U3731" s="17">
        <f>[1]!s_dq_amount_btin(A3731,E3731,100000000)</f>
        <v>0.36532703</v>
      </c>
      <c r="V3731" s="17">
        <f>[1]!s_dq_turn(A3731,E3731)</f>
        <v>1.5021788938977036</v>
      </c>
      <c r="W3731" s="2">
        <f>[1]!s_pq_amount(A3731,"20260101","",100000000)</f>
        <v>77.623210920000005</v>
      </c>
      <c r="X3731" s="2">
        <f>[1]!s_pq_avgamount(A3731,"20260101","",100000000)</f>
        <v>0.70566555381818175</v>
      </c>
      <c r="Y3731" s="17">
        <f>[1]!s_ipo_dilutedpe(A3731)</f>
        <v>22.99</v>
      </c>
      <c r="Z3731" s="12">
        <f>[1]!s_ipo_collection_total(A3731,100000000)</f>
        <v>4.3177500000000002</v>
      </c>
      <c r="AA3731" s="2">
        <f>[1]!s_val_pe_ttm(A3731,E3731)</f>
        <v>2359.902099609375</v>
      </c>
      <c r="AB3731" s="5">
        <f>[1]!s_info_zjtxornot1(A3731,"")</f>
        <v>0</v>
      </c>
      <c r="AC3731" s="22" t="str">
        <f>[1]!s_info_nature1(A3731,"")</f>
        <v>民营企业</v>
      </c>
      <c r="AD3731" s="6" t="str">
        <f>[1]!s_info_city(A3731)</f>
        <v>绍兴市</v>
      </c>
      <c r="AE3731" s="6" t="str">
        <f>[1]!s_info_province(A3731)</f>
        <v>浙江省</v>
      </c>
      <c r="AF3731">
        <v>120.582112</v>
      </c>
      <c r="AG3731">
        <v>29.997116999999999</v>
      </c>
    </row>
    <row r="3732" spans="1:33" x14ac:dyDescent="0.3">
      <c r="A3732" s="12" t="s">
        <v>7874</v>
      </c>
      <c r="B3732" s="12" t="s">
        <v>7875</v>
      </c>
      <c r="C3732" s="16" t="str">
        <f>[1]!s_info_mkt(A3732)</f>
        <v>主板</v>
      </c>
      <c r="D3732" s="16" t="str">
        <f>[1]!s_ipo_listeddate(A3732)</f>
        <v>2016-09-01</v>
      </c>
      <c r="E3732" s="16" t="str">
        <f>[1]!lastradeday_s("000002","")</f>
        <v>2026-06-22</v>
      </c>
      <c r="F3732" s="16" t="str">
        <f>[1]!s_info_industry_csrc2023(A3732,"",3)</f>
        <v>医药制造业</v>
      </c>
      <c r="G3732" s="16" t="str">
        <f>[1]!s_info_industry_csrc2023(A3732,"",1)</f>
        <v>制造业</v>
      </c>
      <c r="H3732" s="16">
        <f>[1]!s_is(A3732,83,"FY","YTD","20251231",1,"",100000000)</f>
        <v>42.264132772399996</v>
      </c>
      <c r="I3732" s="16">
        <f>[1]!s_is(A3732,83,"FY","YTD","20241231",1,"",100000000)</f>
        <v>44.712025092200001</v>
      </c>
      <c r="J3732" s="16">
        <f t="shared" si="174"/>
        <v>-5.4747963545651146E-2</v>
      </c>
      <c r="K3732" s="16">
        <f>[1]!s_is(A3732,61,"FY","YTD","20251231",1,"",100000000)</f>
        <v>10.680164682300001</v>
      </c>
      <c r="L3732" s="16">
        <f>[1]!s_is(A3732,61,"FY","YTD","20241231",1,"",100000000)</f>
        <v>11.944519097200001</v>
      </c>
      <c r="M3732" s="16">
        <f t="shared" si="175"/>
        <v>-0.10585226618260303</v>
      </c>
      <c r="N3732" s="16">
        <f>[1]!s_fa_roe(A3732,"20251231")</f>
        <v>12.1762</v>
      </c>
      <c r="O3732" s="16">
        <f>[1]!s_stmnote_rdexp(A3732,"20251231",1,10000)</f>
        <v>76758.462063999992</v>
      </c>
      <c r="P3732" s="20">
        <f t="shared" si="176"/>
        <v>0.18161608207450558</v>
      </c>
      <c r="Q3732" s="16">
        <f>[1]!s_margin_tradingbalance(A3732,"",10000)</f>
        <v>40942.205399999999</v>
      </c>
      <c r="R3732" s="16">
        <f>[1]!s_margin_seclendingbalance(A3732,"",10000)</f>
        <v>296.05790000000002</v>
      </c>
      <c r="S3732" s="17">
        <f>[1]!s_val_ev(A3732,"",100000000)</f>
        <v>172.51313745920001</v>
      </c>
      <c r="T3732" s="17">
        <f>[1]!share_freesharesmv(A3732,"",100000000)</f>
        <v>49.91813220009999</v>
      </c>
      <c r="U3732" s="17">
        <f>[1]!s_dq_amount_btin(A3732,E3732,100000000)</f>
        <v>0.67476210000000003</v>
      </c>
      <c r="V3732" s="17">
        <f>[1]!s_dq_turn(A3732,E3732)</f>
        <v>0.39468485202237508</v>
      </c>
      <c r="W3732" s="2">
        <f>[1]!s_pq_amount(A3732,"20260101","",100000000)</f>
        <v>100.09531919</v>
      </c>
      <c r="X3732" s="2">
        <f>[1]!s_pq_avgamount(A3732,"20260101","",100000000)</f>
        <v>0.90995744718181815</v>
      </c>
      <c r="Y3732" s="17">
        <f>[1]!s_ipo_dilutedpe(A3732)</f>
        <v>22.99</v>
      </c>
      <c r="Z3732" s="12">
        <f>[1]!s_ipo_collection_total(A3732,100000000)</f>
        <v>6.1235999999999997</v>
      </c>
      <c r="AA3732" s="2">
        <f>[1]!s_val_pe_ttm(A3732,E3732)</f>
        <v>16.674644470214844</v>
      </c>
      <c r="AB3732" s="5">
        <f>[1]!s_info_zjtxornot1(A3732,"")</f>
        <v>1</v>
      </c>
      <c r="AC3732" s="22" t="str">
        <f>[1]!s_info_nature1(A3732,"")</f>
        <v>民营企业</v>
      </c>
      <c r="AD3732" s="6" t="str">
        <f>[1]!s_info_city(A3732)</f>
        <v>郑州市</v>
      </c>
      <c r="AE3732" s="6" t="str">
        <f>[1]!s_info_province(A3732)</f>
        <v>河南省</v>
      </c>
      <c r="AF3732">
        <v>113.665412</v>
      </c>
      <c r="AG3732">
        <v>34.757975000000002</v>
      </c>
    </row>
    <row r="3733" spans="1:33" x14ac:dyDescent="0.3">
      <c r="A3733" s="12" t="s">
        <v>7876</v>
      </c>
      <c r="B3733" s="12" t="s">
        <v>7877</v>
      </c>
      <c r="C3733" s="16" t="str">
        <f>[1]!s_info_mkt(A3733)</f>
        <v>主板</v>
      </c>
      <c r="D3733" s="16" t="str">
        <f>[1]!s_ipo_listeddate(A3733)</f>
        <v>1999-07-21</v>
      </c>
      <c r="E3733" s="16" t="str">
        <f>[1]!lastradeday_s("000002","")</f>
        <v>2026-06-22</v>
      </c>
      <c r="F3733" s="16" t="str">
        <f>[1]!s_info_industry_csrc2023(A3733,"",3)</f>
        <v>土木工程建筑业</v>
      </c>
      <c r="G3733" s="16" t="str">
        <f>[1]!s_info_industry_csrc2023(A3733,"",1)</f>
        <v>建筑业</v>
      </c>
      <c r="H3733" s="16">
        <f>[1]!s_is(A3733,83,"FY","YTD","20251231",1,"",100000000)</f>
        <v>225.0105666943</v>
      </c>
      <c r="I3733" s="16">
        <f>[1]!s_is(A3733,83,"FY","YTD","20241231",1,"",100000000)</f>
        <v>213.57354258659998</v>
      </c>
      <c r="J3733" s="16">
        <f t="shared" si="174"/>
        <v>5.3550753380712024E-2</v>
      </c>
      <c r="K3733" s="16">
        <f>[1]!s_is(A3733,61,"FY","YTD","20251231",1,"",100000000)</f>
        <v>2.2343893579</v>
      </c>
      <c r="L3733" s="16">
        <f>[1]!s_is(A3733,61,"FY","YTD","20241231",1,"",100000000)</f>
        <v>6.2057196801999996</v>
      </c>
      <c r="M3733" s="16">
        <f t="shared" si="175"/>
        <v>-0.63994677925445875</v>
      </c>
      <c r="N3733" s="16">
        <f>[1]!s_fa_roe(A3733,"20251231")</f>
        <v>1.5347999999999999</v>
      </c>
      <c r="O3733" s="16">
        <f>[1]!s_stmnote_rdexp(A3733,"20251231",1,10000)</f>
        <v>38203.724782999998</v>
      </c>
      <c r="P3733" s="20">
        <f t="shared" si="176"/>
        <v>1.6978635867756241E-2</v>
      </c>
      <c r="Q3733" s="16">
        <f>[1]!s_margin_tradingbalance(A3733,"",10000)</f>
        <v>33491.472800000003</v>
      </c>
      <c r="R3733" s="16">
        <f>[1]!s_margin_seclendingbalance(A3733,"",10000)</f>
        <v>101.7</v>
      </c>
      <c r="S3733" s="17">
        <f>[1]!s_val_ev(A3733,"",100000000)</f>
        <v>62.222562952200001</v>
      </c>
      <c r="T3733" s="17">
        <f>[1]!share_freesharesmv(A3733,"",100000000)</f>
        <v>37.594607959800001</v>
      </c>
      <c r="U3733" s="17">
        <f>[1]!s_dq_amount_btin(A3733,E3733,100000000)</f>
        <v>1.0026103500000001</v>
      </c>
      <c r="V3733" s="17">
        <f>[1]!s_dq_turn(A3733,E3733)</f>
        <v>1.6370807321795464</v>
      </c>
      <c r="W3733" s="2">
        <f>[1]!s_pq_amount(A3733,"20260101","",100000000)</f>
        <v>117.93092547000001</v>
      </c>
      <c r="X3733" s="2">
        <f>[1]!s_pq_avgamount(A3733,"20260101","",100000000)</f>
        <v>1.0720993224545454</v>
      </c>
      <c r="Y3733" s="17">
        <f>[1]!s_ipo_dilutedpe(A3733)</f>
        <v>19.239999999999998</v>
      </c>
      <c r="Z3733" s="12">
        <f>[1]!s_ipo_collection_total(A3733,100000000)</f>
        <v>4.6399999999999997</v>
      </c>
      <c r="AA3733" s="2">
        <f>[1]!s_val_pe_ttm(A3733,E3733)</f>
        <v>38.941318511962891</v>
      </c>
      <c r="AB3733" s="5">
        <f>[1]!s_info_zjtxornot1(A3733,"")</f>
        <v>0</v>
      </c>
      <c r="AC3733" s="22" t="str">
        <f>[1]!s_info_nature1(A3733,"")</f>
        <v>地方国有企业</v>
      </c>
      <c r="AD3733" s="6" t="str">
        <f>[1]!s_info_city(A3733)</f>
        <v>深圳市</v>
      </c>
      <c r="AE3733" s="6" t="str">
        <f>[1]!s_info_province(A3733)</f>
        <v>广东省</v>
      </c>
      <c r="AF3733">
        <v>114.085947</v>
      </c>
      <c r="AG3733">
        <v>22.547000000000001</v>
      </c>
    </row>
    <row r="3734" spans="1:33" x14ac:dyDescent="0.3">
      <c r="A3734" s="12" t="s">
        <v>7878</v>
      </c>
      <c r="B3734" s="12" t="s">
        <v>7879</v>
      </c>
      <c r="C3734" s="16" t="str">
        <f>[1]!s_info_mkt(A3734)</f>
        <v>主板</v>
      </c>
      <c r="D3734" s="16" t="str">
        <f>[1]!s_ipo_listeddate(A3734)</f>
        <v>1994-02-04</v>
      </c>
      <c r="E3734" s="16" t="str">
        <f>[1]!lastradeday_s("000002","")</f>
        <v>2026-06-22</v>
      </c>
      <c r="F3734" s="16" t="str">
        <f>[1]!s_info_industry_csrc2023(A3734,"",3)</f>
        <v>零售业</v>
      </c>
      <c r="G3734" s="16" t="str">
        <f>[1]!s_info_industry_csrc2023(A3734,"",1)</f>
        <v>批发和零售业</v>
      </c>
      <c r="H3734" s="16">
        <f>[1]!s_is(A3734,83,"FY","YTD","20251231",1,"",100000000)</f>
        <v>247.84873211909999</v>
      </c>
      <c r="I3734" s="16">
        <f>[1]!s_is(A3734,83,"FY","YTD","20241231",1,"",100000000)</f>
        <v>276.7474844784</v>
      </c>
      <c r="J3734" s="16">
        <f t="shared" si="174"/>
        <v>-0.10442281856244129</v>
      </c>
      <c r="K3734" s="16">
        <f>[1]!s_is(A3734,61,"FY","YTD","20251231",1,"",100000000)</f>
        <v>6.3107836579999992</v>
      </c>
      <c r="L3734" s="16">
        <f>[1]!s_is(A3734,61,"FY","YTD","20241231",1,"",100000000)</f>
        <v>15.6743800278</v>
      </c>
      <c r="M3734" s="16">
        <f t="shared" si="175"/>
        <v>-0.59738224753979252</v>
      </c>
      <c r="N3734" s="16">
        <f>[1]!s_fa_roe(A3734,"20251231")</f>
        <v>3.1513</v>
      </c>
      <c r="O3734" s="16">
        <f>[1]!s_stmnote_rdexp(A3734,"20251231",1,10000)</f>
        <v>0</v>
      </c>
      <c r="P3734" s="20">
        <f t="shared" si="176"/>
        <v>0</v>
      </c>
      <c r="Q3734" s="16">
        <f>[1]!s_margin_tradingbalance(A3734,"",10000)</f>
        <v>53774.692199999998</v>
      </c>
      <c r="R3734" s="16">
        <f>[1]!s_margin_seclendingbalance(A3734,"",10000)</f>
        <v>294.86239999999998</v>
      </c>
      <c r="S3734" s="17">
        <f>[1]!s_val_ev(A3734,"",100000000)</f>
        <v>134.52031675570225</v>
      </c>
      <c r="T3734" s="17">
        <f>[1]!share_freesharesmv(A3734,"",100000000)</f>
        <v>55.777998473599993</v>
      </c>
      <c r="U3734" s="17">
        <f>[1]!s_dq_amount_btin(A3734,E3734,100000000)</f>
        <v>0.79407950000000005</v>
      </c>
      <c r="V3734" s="17">
        <f>[1]!s_dq_turn(A3734,E3734)</f>
        <v>0.63453398408346706</v>
      </c>
      <c r="W3734" s="2">
        <f>[1]!s_pq_amount(A3734,"20260101","",100000000)</f>
        <v>118.66967079</v>
      </c>
      <c r="X3734" s="2">
        <f>[1]!s_pq_avgamount(A3734,"20260101","",100000000)</f>
        <v>1.078815189</v>
      </c>
      <c r="Y3734" s="17">
        <f>[1]!s_ipo_dilutedpe(A3734)</f>
        <v>17.899999999999999</v>
      </c>
      <c r="Z3734" s="12">
        <f>[1]!s_ipo_collection_total(A3734,100000000)</f>
        <v>0.41758600000000001</v>
      </c>
      <c r="AA3734" s="2">
        <f>[1]!s_val_pe_ttm(A3734,E3734)</f>
        <v>11.50187873840332</v>
      </c>
      <c r="AB3734" s="5">
        <f>[1]!s_info_zjtxornot1(A3734,"")</f>
        <v>0</v>
      </c>
      <c r="AC3734" s="22" t="str">
        <f>[1]!s_info_nature1(A3734,"")</f>
        <v>地方国有企业</v>
      </c>
      <c r="AD3734" s="6" t="str">
        <f>[1]!s_info_city(A3734)</f>
        <v>上海市</v>
      </c>
      <c r="AE3734" s="6" t="str">
        <f>[1]!s_info_province(A3734)</f>
        <v>上海</v>
      </c>
      <c r="AF3734">
        <v>121.472644</v>
      </c>
      <c r="AG3734">
        <v>31.231705999999999</v>
      </c>
    </row>
    <row r="3735" spans="1:33" x14ac:dyDescent="0.3">
      <c r="A3735" s="12" t="s">
        <v>7880</v>
      </c>
      <c r="B3735" s="12" t="s">
        <v>7881</v>
      </c>
      <c r="C3735" s="16" t="str">
        <f>[1]!s_info_mkt(A3735)</f>
        <v>创业板</v>
      </c>
      <c r="D3735" s="16" t="str">
        <f>[1]!s_ipo_listeddate(A3735)</f>
        <v>2023-02-20</v>
      </c>
      <c r="E3735" s="16" t="str">
        <f>[1]!lastradeday_s("000002","")</f>
        <v>2026-06-22</v>
      </c>
      <c r="F3735" s="16" t="str">
        <f>[1]!s_info_industry_csrc2023(A3735,"",3)</f>
        <v>仪器仪表制造业</v>
      </c>
      <c r="G3735" s="16" t="str">
        <f>[1]!s_info_industry_csrc2023(A3735,"",1)</f>
        <v>制造业</v>
      </c>
      <c r="H3735" s="16">
        <f>[1]!s_is(A3735,83,"FY","YTD","20251231",1,"",100000000)</f>
        <v>17.8265638759</v>
      </c>
      <c r="I3735" s="16">
        <f>[1]!s_is(A3735,83,"FY","YTD","20241231",1,"",100000000)</f>
        <v>15.012194475399999</v>
      </c>
      <c r="J3735" s="16">
        <f t="shared" si="174"/>
        <v>0.18747221834301553</v>
      </c>
      <c r="K3735" s="16">
        <f>[1]!s_is(A3735,61,"FY","YTD","20251231",1,"",100000000)</f>
        <v>3.4305848058999997</v>
      </c>
      <c r="L3735" s="16">
        <f>[1]!s_is(A3735,61,"FY","YTD","20241231",1,"",100000000)</f>
        <v>3.2067781672000004</v>
      </c>
      <c r="M3735" s="16">
        <f t="shared" si="175"/>
        <v>6.979174331083092E-2</v>
      </c>
      <c r="N3735" s="16">
        <f>[1]!s_fa_roe(A3735,"20251231")</f>
        <v>10.2363</v>
      </c>
      <c r="O3735" s="16">
        <f>[1]!s_stmnote_rdexp(A3735,"20251231",1,10000)</f>
        <v>11335.53585</v>
      </c>
      <c r="P3735" s="20">
        <f t="shared" si="176"/>
        <v>6.3587890122362184E-2</v>
      </c>
      <c r="Q3735" s="16">
        <f>[1]!s_margin_tradingbalance(A3735,"",10000)</f>
        <v>13887.6451</v>
      </c>
      <c r="R3735" s="16">
        <f>[1]!s_margin_seclendingbalance(A3735,"",10000)</f>
        <v>25.531600000000001</v>
      </c>
      <c r="S3735" s="17">
        <f>[1]!s_val_ev(A3735,"",100000000)</f>
        <v>71.826160000000002</v>
      </c>
      <c r="T3735" s="17">
        <f>[1]!share_freesharesmv(A3735,"",100000000)</f>
        <v>17.8295269971</v>
      </c>
      <c r="U3735" s="17">
        <f>[1]!s_dq_amount_btin(A3735,E3735,100000000)</f>
        <v>1.8850180299999999</v>
      </c>
      <c r="V3735" s="17">
        <f>[1]!s_dq_turn(A3735,E3735)</f>
        <v>10.507703522504892</v>
      </c>
      <c r="W3735" s="2">
        <f>[1]!s_pq_amount(A3735,"20260101","",100000000)</f>
        <v>108.25425479</v>
      </c>
      <c r="X3735" s="2">
        <f>[1]!s_pq_avgamount(A3735,"20260101","",100000000)</f>
        <v>0.98412958900000003</v>
      </c>
      <c r="Y3735" s="17">
        <f>[1]!s_ipo_dilutedpe(A3735)</f>
        <v>43.06</v>
      </c>
      <c r="Z3735" s="12">
        <f>[1]!s_ipo_collection_total(A3735,100000000)</f>
        <v>19.564</v>
      </c>
      <c r="AA3735" s="2">
        <f>[1]!s_val_pe_ttm(A3735,E3735)</f>
        <v>22.020027160644531</v>
      </c>
      <c r="AB3735" s="5">
        <f>[1]!s_info_zjtxornot1(A3735,"")</f>
        <v>1</v>
      </c>
      <c r="AC3735" s="22" t="str">
        <f>[1]!s_info_nature1(A3735,"")</f>
        <v>公众企业</v>
      </c>
      <c r="AD3735" s="6" t="str">
        <f>[1]!s_info_city(A3735)</f>
        <v>上海市</v>
      </c>
      <c r="AE3735" s="6" t="str">
        <f>[1]!s_info_province(A3735)</f>
        <v>上海</v>
      </c>
      <c r="AF3735">
        <v>121.472644</v>
      </c>
      <c r="AG3735">
        <v>31.231705999999999</v>
      </c>
    </row>
    <row r="3736" spans="1:33" x14ac:dyDescent="0.3">
      <c r="A3736" s="12" t="s">
        <v>7882</v>
      </c>
      <c r="B3736" s="12" t="s">
        <v>7883</v>
      </c>
      <c r="C3736" s="16" t="str">
        <f>[1]!s_info_mkt(A3736)</f>
        <v>主板</v>
      </c>
      <c r="D3736" s="16" t="str">
        <f>[1]!s_ipo_listeddate(A3736)</f>
        <v>2014-11-04</v>
      </c>
      <c r="E3736" s="16" t="str">
        <f>[1]!lastradeday_s("000002","")</f>
        <v>2026-06-22</v>
      </c>
      <c r="F3736" s="16" t="str">
        <f>[1]!s_info_industry_csrc2023(A3736,"",3)</f>
        <v>电气机械和器材制造业</v>
      </c>
      <c r="G3736" s="16" t="str">
        <f>[1]!s_info_industry_csrc2023(A3736,"",1)</f>
        <v>制造业</v>
      </c>
      <c r="H3736" s="16">
        <f>[1]!s_is(A3736,83,"FY","YTD","20251231",1,"",100000000)</f>
        <v>17.218089972800001</v>
      </c>
      <c r="I3736" s="16">
        <f>[1]!s_is(A3736,83,"FY","YTD","20241231",1,"",100000000)</f>
        <v>17.138962959400001</v>
      </c>
      <c r="J3736" s="16">
        <f t="shared" si="174"/>
        <v>4.6167912018622026E-3</v>
      </c>
      <c r="K3736" s="16">
        <f>[1]!s_is(A3736,61,"FY","YTD","20251231",1,"",100000000)</f>
        <v>1.1006438971999999</v>
      </c>
      <c r="L3736" s="16">
        <f>[1]!s_is(A3736,61,"FY","YTD","20241231",1,"",100000000)</f>
        <v>-1.4669565319</v>
      </c>
      <c r="M3736" s="16">
        <f t="shared" si="175"/>
        <v>1.7502907368185254</v>
      </c>
      <c r="N3736" s="16">
        <f>[1]!s_fa_roe(A3736,"20251231")</f>
        <v>4.0732999999999997</v>
      </c>
      <c r="O3736" s="16">
        <f>[1]!s_stmnote_rdexp(A3736,"20251231",1,10000)</f>
        <v>12551.430045999999</v>
      </c>
      <c r="P3736" s="20">
        <f t="shared" si="176"/>
        <v>7.2896761869800417E-2</v>
      </c>
      <c r="Q3736" s="16">
        <f>[1]!s_margin_tradingbalance(A3736,"",10000)</f>
        <v>0</v>
      </c>
      <c r="R3736" s="16">
        <f>[1]!s_margin_seclendingbalance(A3736,"",10000)</f>
        <v>0</v>
      </c>
      <c r="S3736" s="17">
        <f>[1]!s_val_ev(A3736,"",100000000)</f>
        <v>39.114948295800005</v>
      </c>
      <c r="T3736" s="17">
        <f>[1]!share_freesharesmv(A3736,"",100000000)</f>
        <v>11.6794624557</v>
      </c>
      <c r="U3736" s="17">
        <f>[1]!s_dq_amount_btin(A3736,E3736,100000000)</f>
        <v>0.34281368000000001</v>
      </c>
      <c r="V3736" s="17">
        <f>[1]!s_dq_turn(A3736,E3736)</f>
        <v>1.2121739709537316</v>
      </c>
      <c r="W3736" s="2">
        <f>[1]!s_pq_amount(A3736,"20260101","",100000000)</f>
        <v>94.601476030000001</v>
      </c>
      <c r="X3736" s="2">
        <f>[1]!s_pq_avgamount(A3736,"20260101","",100000000)</f>
        <v>0.86001341845454549</v>
      </c>
      <c r="Y3736" s="17">
        <f>[1]!s_ipo_dilutedpe(A3736)</f>
        <v>22.77</v>
      </c>
      <c r="Z3736" s="12">
        <f>[1]!s_ipo_collection_total(A3736,100000000)</f>
        <v>4.4400000000000004</v>
      </c>
      <c r="AA3736" s="2">
        <f>[1]!s_val_pe_ttm(A3736,E3736)</f>
        <v>52.055164337158203</v>
      </c>
      <c r="AB3736" s="5">
        <f>[1]!s_info_zjtxornot1(A3736,"")</f>
        <v>0</v>
      </c>
      <c r="AC3736" s="22" t="str">
        <f>[1]!s_info_nature1(A3736,"")</f>
        <v>民营企业</v>
      </c>
      <c r="AD3736" s="6" t="str">
        <f>[1]!s_info_city(A3736)</f>
        <v>深圳市</v>
      </c>
      <c r="AE3736" s="6" t="str">
        <f>[1]!s_info_province(A3736)</f>
        <v>广东省</v>
      </c>
      <c r="AF3736">
        <v>114.085947</v>
      </c>
      <c r="AG3736">
        <v>22.547000000000001</v>
      </c>
    </row>
    <row r="3737" spans="1:33" x14ac:dyDescent="0.3">
      <c r="A3737" s="12" t="s">
        <v>7884</v>
      </c>
      <c r="B3737" s="12" t="s">
        <v>7885</v>
      </c>
      <c r="C3737" s="16" t="str">
        <f>[1]!s_info_mkt(A3737)</f>
        <v>创业板</v>
      </c>
      <c r="D3737" s="16" t="str">
        <f>[1]!s_ipo_listeddate(A3737)</f>
        <v>2012-03-29</v>
      </c>
      <c r="E3737" s="16" t="str">
        <f>[1]!lastradeday_s("000002","")</f>
        <v>2026-06-22</v>
      </c>
      <c r="F3737" s="16" t="str">
        <f>[1]!s_info_industry_csrc2023(A3737,"",3)</f>
        <v>仪器仪表制造业</v>
      </c>
      <c r="G3737" s="16" t="str">
        <f>[1]!s_info_industry_csrc2023(A3737,"",1)</f>
        <v>制造业</v>
      </c>
      <c r="H3737" s="16">
        <f>[1]!s_is(A3737,83,"FY","YTD","20251231",1,"",100000000)</f>
        <v>4.0496949364999999</v>
      </c>
      <c r="I3737" s="16">
        <f>[1]!s_is(A3737,83,"FY","YTD","20241231",1,"",100000000)</f>
        <v>4.3606223570999996</v>
      </c>
      <c r="J3737" s="16">
        <f t="shared" si="174"/>
        <v>-7.1303450548462433E-2</v>
      </c>
      <c r="K3737" s="16">
        <f>[1]!s_is(A3737,61,"FY","YTD","20251231",1,"",100000000)</f>
        <v>0.71490913010000001</v>
      </c>
      <c r="L3737" s="16">
        <f>[1]!s_is(A3737,61,"FY","YTD","20241231",1,"",100000000)</f>
        <v>0.92357062450000005</v>
      </c>
      <c r="M3737" s="16">
        <f t="shared" si="175"/>
        <v>-0.22592911561361601</v>
      </c>
      <c r="N3737" s="16">
        <f>[1]!s_fa_roe(A3737,"20251231")</f>
        <v>4.7295999999999996</v>
      </c>
      <c r="O3737" s="16">
        <f>[1]!s_stmnote_rdexp(A3737,"20251231",1,10000)</f>
        <v>9636.8147669999998</v>
      </c>
      <c r="P3737" s="20">
        <f t="shared" si="176"/>
        <v>0.23796396810394657</v>
      </c>
      <c r="Q3737" s="16">
        <f>[1]!s_margin_tradingbalance(A3737,"",10000)</f>
        <v>0</v>
      </c>
      <c r="R3737" s="16">
        <f>[1]!s_margin_seclendingbalance(A3737,"",10000)</f>
        <v>0</v>
      </c>
      <c r="S3737" s="17">
        <f>[1]!s_val_ev(A3737,"",100000000)</f>
        <v>27.568274745</v>
      </c>
      <c r="T3737" s="17">
        <f>[1]!share_freesharesmv(A3737,"",100000000)</f>
        <v>12.218944025000001</v>
      </c>
      <c r="U3737" s="17">
        <f>[1]!s_dq_amount_btin(A3737,E3737,100000000)</f>
        <v>0.34075991</v>
      </c>
      <c r="V3737" s="17">
        <f>[1]!s_dq_turn(A3737,E3737)</f>
        <v>2.1668477446009895</v>
      </c>
      <c r="W3737" s="2">
        <f>[1]!s_pq_amount(A3737,"20260101","",100000000)</f>
        <v>65.202233870000001</v>
      </c>
      <c r="X3737" s="2">
        <f>[1]!s_pq_avgamount(A3737,"20260101","",100000000)</f>
        <v>0.59274758063636368</v>
      </c>
      <c r="Y3737" s="17">
        <f>[1]!s_ipo_dilutedpe(A3737)</f>
        <v>51.72</v>
      </c>
      <c r="Z3737" s="12">
        <f>[1]!s_ipo_collection_total(A3737,100000000)</f>
        <v>6.75</v>
      </c>
      <c r="AA3737" s="2">
        <f>[1]!s_val_pe_ttm(A3737,E3737)</f>
        <v>39.077976226806641</v>
      </c>
      <c r="AB3737" s="5">
        <f>[1]!s_info_zjtxornot1(A3737,"")</f>
        <v>1</v>
      </c>
      <c r="AC3737" s="22" t="str">
        <f>[1]!s_info_nature1(A3737,"")</f>
        <v>民营企业</v>
      </c>
      <c r="AD3737" s="6" t="str">
        <f>[1]!s_info_city(A3737)</f>
        <v>杭州市</v>
      </c>
      <c r="AE3737" s="6" t="str">
        <f>[1]!s_info_province(A3737)</f>
        <v>浙江省</v>
      </c>
      <c r="AF3737">
        <v>120.153576</v>
      </c>
      <c r="AG3737">
        <v>30.287458999999998</v>
      </c>
    </row>
    <row r="3738" spans="1:33" x14ac:dyDescent="0.3">
      <c r="A3738" s="12" t="s">
        <v>7886</v>
      </c>
      <c r="B3738" s="12" t="s">
        <v>7887</v>
      </c>
      <c r="C3738" s="16" t="str">
        <f>[1]!s_info_mkt(A3738)</f>
        <v>主板</v>
      </c>
      <c r="D3738" s="16" t="str">
        <f>[1]!s_ipo_listeddate(A3738)</f>
        <v>2022-12-08</v>
      </c>
      <c r="E3738" s="16" t="str">
        <f>[1]!lastradeday_s("000002","")</f>
        <v>2026-06-22</v>
      </c>
      <c r="F3738" s="16" t="str">
        <f>[1]!s_info_industry_csrc2023(A3738,"",3)</f>
        <v>化学原料和化学制品制造业</v>
      </c>
      <c r="G3738" s="16" t="str">
        <f>[1]!s_info_industry_csrc2023(A3738,"",1)</f>
        <v>制造业</v>
      </c>
      <c r="H3738" s="16">
        <f>[1]!s_is(A3738,83,"FY","YTD","20251231",1,"",100000000)</f>
        <v>16.3547589384</v>
      </c>
      <c r="I3738" s="16">
        <f>[1]!s_is(A3738,83,"FY","YTD","20241231",1,"",100000000)</f>
        <v>17.2394507723</v>
      </c>
      <c r="J3738" s="16">
        <f t="shared" si="174"/>
        <v>-5.1317866536763734E-2</v>
      </c>
      <c r="K3738" s="16">
        <f>[1]!s_is(A3738,61,"FY","YTD","20251231",1,"",100000000)</f>
        <v>1.1582868551000001</v>
      </c>
      <c r="L3738" s="16">
        <f>[1]!s_is(A3738,61,"FY","YTD","20241231",1,"",100000000)</f>
        <v>1.4639632913</v>
      </c>
      <c r="M3738" s="16">
        <f t="shared" si="175"/>
        <v>-0.20880061543657913</v>
      </c>
      <c r="N3738" s="16">
        <f>[1]!s_fa_roe(A3738,"20251231")</f>
        <v>6.7511000000000001</v>
      </c>
      <c r="O3738" s="16">
        <f>[1]!s_stmnote_rdexp(A3738,"20251231",1,10000)</f>
        <v>5183.8596289999996</v>
      </c>
      <c r="P3738" s="20">
        <f t="shared" si="176"/>
        <v>3.1696337735853793E-2</v>
      </c>
      <c r="Q3738" s="16">
        <f>[1]!s_margin_tradingbalance(A3738,"",10000)</f>
        <v>0</v>
      </c>
      <c r="R3738" s="16">
        <f>[1]!s_margin_seclendingbalance(A3738,"",10000)</f>
        <v>0</v>
      </c>
      <c r="S3738" s="17">
        <f>[1]!s_val_ev(A3738,"",100000000)</f>
        <v>25.472000000000001</v>
      </c>
      <c r="T3738" s="17">
        <f>[1]!share_freesharesmv(A3738,"",100000000)</f>
        <v>8.7559999999999985</v>
      </c>
      <c r="U3738" s="17">
        <f>[1]!s_dq_amount_btin(A3738,E3738,100000000)</f>
        <v>0.67298248000000005</v>
      </c>
      <c r="V3738" s="17">
        <f>[1]!s_dq_turn(A3738,E3738)</f>
        <v>2.724140625</v>
      </c>
      <c r="W3738" s="2">
        <f>[1]!s_pq_amount(A3738,"20260101","",100000000)</f>
        <v>88.878460200000006</v>
      </c>
      <c r="X3738" s="2">
        <f>[1]!s_pq_avgamount(A3738,"20260101","",100000000)</f>
        <v>0.80798600181818192</v>
      </c>
      <c r="Y3738" s="17">
        <f>[1]!s_ipo_dilutedpe(A3738)</f>
        <v>22.2</v>
      </c>
      <c r="Z3738" s="12">
        <f>[1]!s_ipo_collection_total(A3738,100000000)</f>
        <v>8.8832000000000004</v>
      </c>
      <c r="AA3738" s="2">
        <f>[1]!s_val_pe_ttm(A3738,E3738)</f>
        <v>22.174325942993164</v>
      </c>
      <c r="AB3738" s="5">
        <f>[1]!s_info_zjtxornot1(A3738,"")</f>
        <v>1</v>
      </c>
      <c r="AC3738" s="22" t="str">
        <f>[1]!s_info_nature1(A3738,"")</f>
        <v>民营企业</v>
      </c>
      <c r="AD3738" s="6" t="str">
        <f>[1]!s_info_city(A3738)</f>
        <v>海宁市</v>
      </c>
      <c r="AE3738" s="6" t="str">
        <f>[1]!s_info_province(A3738)</f>
        <v>浙江省</v>
      </c>
      <c r="AF3738">
        <v>120.61872700000001</v>
      </c>
      <c r="AG3738">
        <v>30.442177000000001</v>
      </c>
    </row>
    <row r="3739" spans="1:33" x14ac:dyDescent="0.3">
      <c r="A3739" s="12" t="s">
        <v>7888</v>
      </c>
      <c r="B3739" s="12" t="s">
        <v>7889</v>
      </c>
      <c r="C3739" s="16" t="str">
        <f>[1]!s_info_mkt(A3739)</f>
        <v>创业板</v>
      </c>
      <c r="D3739" s="16" t="str">
        <f>[1]!s_ipo_listeddate(A3739)</f>
        <v>2024-09-26</v>
      </c>
      <c r="E3739" s="16" t="str">
        <f>[1]!lastradeday_s("000002","")</f>
        <v>2026-06-22</v>
      </c>
      <c r="F3739" s="16" t="str">
        <f>[1]!s_info_industry_csrc2023(A3739,"",3)</f>
        <v>电信、广播电视和卫星传输服务</v>
      </c>
      <c r="G3739" s="16" t="str">
        <f>[1]!s_info_industry_csrc2023(A3739,"",1)</f>
        <v>信息传输、软件和信息技术服务业</v>
      </c>
      <c r="H3739" s="16">
        <f>[1]!s_is(A3739,83,"FY","YTD","20251231",1,"",100000000)</f>
        <v>6.0504679676999995</v>
      </c>
      <c r="I3739" s="16">
        <f>[1]!s_is(A3739,83,"FY","YTD","20241231",1,"",100000000)</f>
        <v>6.1329146745000003</v>
      </c>
      <c r="J3739" s="16">
        <f t="shared" si="174"/>
        <v>-1.3443315483061435E-2</v>
      </c>
      <c r="K3739" s="16">
        <f>[1]!s_is(A3739,61,"FY","YTD","20251231",1,"",100000000)</f>
        <v>2.6156431315000002</v>
      </c>
      <c r="L3739" s="16">
        <f>[1]!s_is(A3739,61,"FY","YTD","20241231",1,"",100000000)</f>
        <v>2.6148252006999999</v>
      </c>
      <c r="M3739" s="16">
        <f t="shared" si="175"/>
        <v>3.1280515415764367E-4</v>
      </c>
      <c r="N3739" s="16">
        <f>[1]!s_fa_roe(A3739,"20251231")</f>
        <v>10.6463</v>
      </c>
      <c r="O3739" s="16">
        <f>[1]!s_stmnote_rdexp(A3739,"20251231",1,10000)</f>
        <v>2331.3714289999998</v>
      </c>
      <c r="P3739" s="20">
        <f t="shared" si="176"/>
        <v>3.8532084484140125E-2</v>
      </c>
      <c r="Q3739" s="16">
        <f>[1]!s_margin_tradingbalance(A3739,"",10000)</f>
        <v>29442.8007</v>
      </c>
      <c r="R3739" s="16">
        <f>[1]!s_margin_seclendingbalance(A3739,"",10000)</f>
        <v>23.529</v>
      </c>
      <c r="S3739" s="17">
        <f>[1]!s_val_ev(A3739,"",100000000)</f>
        <v>88.402209999999997</v>
      </c>
      <c r="T3739" s="17">
        <f>[1]!share_freesharesmv(A3739,"",100000000)</f>
        <v>28.961677836000003</v>
      </c>
      <c r="U3739" s="17">
        <f>[1]!s_dq_amount_btin(A3739,E3739,100000000)</f>
        <v>1.2738361300000001</v>
      </c>
      <c r="V3739" s="17">
        <f>[1]!s_dq_turn(A3739,E3739)</f>
        <v>3.8336566729031176</v>
      </c>
      <c r="W3739" s="2">
        <f>[1]!s_pq_amount(A3739,"20260101","",100000000)</f>
        <v>231.26789552</v>
      </c>
      <c r="X3739" s="2">
        <f>[1]!s_pq_avgamount(A3739,"20260101","",100000000)</f>
        <v>2.1024354138181818</v>
      </c>
      <c r="Y3739" s="17">
        <f>[1]!s_ipo_dilutedpe(A3739)</f>
        <v>13.95</v>
      </c>
      <c r="Z3739" s="12">
        <f>[1]!s_ipo_collection_total(A3739,100000000)</f>
        <v>3.7609400000000002</v>
      </c>
      <c r="AA3739" s="2">
        <f>[1]!s_val_pe_ttm(A3739,E3739)</f>
        <v>34.777462005615234</v>
      </c>
      <c r="AB3739" s="5">
        <f>[1]!s_info_zjtxornot1(A3739,"")</f>
        <v>0</v>
      </c>
      <c r="AC3739" s="22" t="str">
        <f>[1]!s_info_nature1(A3739,"")</f>
        <v>地方国有企业</v>
      </c>
      <c r="AD3739" s="6" t="str">
        <f>[1]!s_info_city(A3739)</f>
        <v>石家庄市</v>
      </c>
      <c r="AE3739" s="6" t="str">
        <f>[1]!s_info_province(A3739)</f>
        <v>河北省</v>
      </c>
      <c r="AF3739">
        <v>114.502461</v>
      </c>
      <c r="AG3739">
        <v>38.045473999999999</v>
      </c>
    </row>
    <row r="3740" spans="1:33" x14ac:dyDescent="0.3">
      <c r="A3740" s="12" t="s">
        <v>7890</v>
      </c>
      <c r="B3740" s="12" t="s">
        <v>7891</v>
      </c>
      <c r="C3740" s="16" t="str">
        <f>[1]!s_info_mkt(A3740)</f>
        <v>主板</v>
      </c>
      <c r="D3740" s="16" t="str">
        <f>[1]!s_ipo_listeddate(A3740)</f>
        <v>2000-08-07</v>
      </c>
      <c r="E3740" s="16" t="str">
        <f>[1]!lastradeday_s("000002","")</f>
        <v>2026-06-22</v>
      </c>
      <c r="F3740" s="16" t="str">
        <f>[1]!s_info_industry_csrc2023(A3740,"",3)</f>
        <v>酒、饮料和精制茶制造业</v>
      </c>
      <c r="G3740" s="16" t="str">
        <f>[1]!s_info_industry_csrc2023(A3740,"",1)</f>
        <v>制造业</v>
      </c>
      <c r="H3740" s="16">
        <f>[1]!s_is(A3740,83,"FY","YTD","20251231",1,"",100000000)</f>
        <v>1.6975446806999999</v>
      </c>
      <c r="I3740" s="16">
        <f>[1]!s_is(A3740,83,"FY","YTD","20241231",1,"",100000000)</f>
        <v>1.7239418024000002</v>
      </c>
      <c r="J3740" s="16">
        <f t="shared" si="174"/>
        <v>-1.5312072404794264E-2</v>
      </c>
      <c r="K3740" s="16">
        <f>[1]!s_is(A3740,61,"FY","YTD","20251231",1,"",100000000)</f>
        <v>0.14121184539999998</v>
      </c>
      <c r="L3740" s="16">
        <f>[1]!s_is(A3740,61,"FY","YTD","20241231",1,"",100000000)</f>
        <v>0.2770033757</v>
      </c>
      <c r="M3740" s="16">
        <f t="shared" si="175"/>
        <v>-0.49021615695783022</v>
      </c>
      <c r="N3740" s="16">
        <f>[1]!s_fa_roe(A3740,"20251231")</f>
        <v>8.7829999999999995</v>
      </c>
      <c r="O3740" s="16">
        <f>[1]!s_stmnote_rdexp(A3740,"20251231",1,10000)</f>
        <v>0</v>
      </c>
      <c r="P3740" s="20">
        <f t="shared" si="176"/>
        <v>0</v>
      </c>
      <c r="Q3740" s="16">
        <f>[1]!s_margin_tradingbalance(A3740,"",10000)</f>
        <v>0</v>
      </c>
      <c r="R3740" s="16">
        <f>[1]!s_margin_seclendingbalance(A3740,"",10000)</f>
        <v>0</v>
      </c>
      <c r="S3740" s="17">
        <f>[1]!s_val_ev(A3740,"",100000000)</f>
        <v>18.361727999999999</v>
      </c>
      <c r="T3740" s="17">
        <f>[1]!share_freesharesmv(A3740,"",100000000)</f>
        <v>11.844716157000001</v>
      </c>
      <c r="U3740" s="17">
        <f>[1]!s_dq_amount_btin(A3740,E3740,100000000)</f>
        <v>1.44012037</v>
      </c>
      <c r="V3740" s="17">
        <f>[1]!s_dq_turn(A3740,E3740)</f>
        <v>8.018627119408368</v>
      </c>
      <c r="W3740" s="2">
        <f>[1]!s_pq_amount(A3740,"20260101","",100000000)</f>
        <v>321.44613528999997</v>
      </c>
      <c r="X3740" s="2">
        <f>[1]!s_pq_avgamount(A3740,"20260101","",100000000)</f>
        <v>2.9222375935454545</v>
      </c>
      <c r="Y3740" s="17">
        <f>[1]!s_ipo_dilutedpe(A3740)</f>
        <v>41.98</v>
      </c>
      <c r="Z3740" s="12">
        <f>[1]!s_ipo_collection_total(A3740,100000000)</f>
        <v>3.12</v>
      </c>
      <c r="AA3740" s="2">
        <f>[1]!s_val_pe_ttm(A3740,E3740)</f>
        <v>313.24191284179688</v>
      </c>
      <c r="AB3740" s="5">
        <f>[1]!s_info_zjtxornot1(A3740,"")</f>
        <v>0</v>
      </c>
      <c r="AC3740" s="22" t="str">
        <f>[1]!s_info_nature1(A3740,"")</f>
        <v>民营企业</v>
      </c>
      <c r="AD3740" s="6" t="str">
        <f>[1]!s_info_city(A3740)</f>
        <v>武威市</v>
      </c>
      <c r="AE3740" s="6" t="str">
        <f>[1]!s_info_province(A3740)</f>
        <v>甘肃省</v>
      </c>
      <c r="AF3740">
        <v>102.634697</v>
      </c>
      <c r="AG3740">
        <v>37.929996000000003</v>
      </c>
    </row>
    <row r="3741" spans="1:33" x14ac:dyDescent="0.3">
      <c r="A3741" s="12" t="s">
        <v>7892</v>
      </c>
      <c r="B3741" s="12" t="s">
        <v>7893</v>
      </c>
      <c r="C3741" s="16" t="str">
        <f>[1]!s_info_mkt(A3741)</f>
        <v>创业板</v>
      </c>
      <c r="D3741" s="16" t="str">
        <f>[1]!s_ipo_listeddate(A3741)</f>
        <v>2009-12-25</v>
      </c>
      <c r="E3741" s="16" t="str">
        <f>[1]!lastradeday_s("000002","")</f>
        <v>2026-06-22</v>
      </c>
      <c r="F3741" s="16" t="str">
        <f>[1]!s_info_industry_csrc2023(A3741,"",3)</f>
        <v>计算机、通信和其他电子设备制造业</v>
      </c>
      <c r="G3741" s="16" t="str">
        <f>[1]!s_info_industry_csrc2023(A3741,"",1)</f>
        <v>制造业</v>
      </c>
      <c r="H3741" s="16">
        <f>[1]!s_is(A3741,83,"FY","YTD","20251231",1,"",100000000)</f>
        <v>84.676545906800001</v>
      </c>
      <c r="I3741" s="16">
        <f>[1]!s_is(A3741,83,"FY","YTD","20241231",1,"",100000000)</f>
        <v>55.810499463999996</v>
      </c>
      <c r="J3741" s="16">
        <f t="shared" si="174"/>
        <v>0.51721533976630618</v>
      </c>
      <c r="K3741" s="16">
        <f>[1]!s_is(A3741,61,"FY","YTD","20251231",1,"",100000000)</f>
        <v>4.6996568530000005</v>
      </c>
      <c r="L3741" s="16">
        <f>[1]!s_is(A3741,61,"FY","YTD","20241231",1,"",100000000)</f>
        <v>3.0302265899999998</v>
      </c>
      <c r="M3741" s="16">
        <f t="shared" si="175"/>
        <v>0.55092588406070342</v>
      </c>
      <c r="N3741" s="16">
        <f>[1]!s_fa_roe(A3741,"20251231")</f>
        <v>9.7446999999999999</v>
      </c>
      <c r="O3741" s="16">
        <f>[1]!s_stmnote_rdexp(A3741,"20251231",1,10000)</f>
        <v>24946.563553</v>
      </c>
      <c r="P3741" s="20">
        <f t="shared" si="176"/>
        <v>2.9461007514947124E-2</v>
      </c>
      <c r="Q3741" s="16">
        <f>[1]!s_margin_tradingbalance(A3741,"",10000)</f>
        <v>92132.002099999998</v>
      </c>
      <c r="R3741" s="16">
        <f>[1]!s_margin_seclendingbalance(A3741,"",10000)</f>
        <v>551.15179999999998</v>
      </c>
      <c r="S3741" s="17">
        <f>[1]!s_val_ev(A3741,"",100000000)</f>
        <v>117.5506740765</v>
      </c>
      <c r="T3741" s="17">
        <f>[1]!share_freesharesmv(A3741,"",100000000)</f>
        <v>94.166026874499991</v>
      </c>
      <c r="U3741" s="17">
        <f>[1]!s_dq_amount_btin(A3741,E3741,100000000)</f>
        <v>5.0029324700000002</v>
      </c>
      <c r="V3741" s="17">
        <f>[1]!s_dq_turn(A3741,E3741)</f>
        <v>5.1255932039433603</v>
      </c>
      <c r="W3741" s="2">
        <f>[1]!s_pq_amount(A3741,"20260101","",100000000)</f>
        <v>880.82455791999996</v>
      </c>
      <c r="X3741" s="2">
        <f>[1]!s_pq_avgamount(A3741,"20260101","",100000000)</f>
        <v>8.0074959810909085</v>
      </c>
      <c r="Y3741" s="17">
        <f>[1]!s_ipo_dilutedpe(A3741)</f>
        <v>59.02</v>
      </c>
      <c r="Z3741" s="12">
        <f>[1]!s_ipo_collection_total(A3741,100000000)</f>
        <v>5.58</v>
      </c>
      <c r="AA3741" s="2">
        <f>[1]!s_val_pe_ttm(A3741,E3741)</f>
        <v>29.377708435058594</v>
      </c>
      <c r="AB3741" s="5">
        <f>[1]!s_info_zjtxornot1(A3741,"")</f>
        <v>1</v>
      </c>
      <c r="AC3741" s="22" t="str">
        <f>[1]!s_info_nature1(A3741,"")</f>
        <v>民营企业</v>
      </c>
      <c r="AD3741" s="6" t="str">
        <f>[1]!s_info_city(A3741)</f>
        <v>岳阳市</v>
      </c>
      <c r="AE3741" s="6" t="str">
        <f>[1]!s_info_province(A3741)</f>
        <v>湖南省</v>
      </c>
      <c r="AF3741">
        <v>113.13285500000001</v>
      </c>
      <c r="AG3741">
        <v>29.370290000000001</v>
      </c>
    </row>
    <row r="3742" spans="1:33" x14ac:dyDescent="0.3">
      <c r="A3742" s="12" t="s">
        <v>7894</v>
      </c>
      <c r="B3742" s="12" t="s">
        <v>7895</v>
      </c>
      <c r="C3742" s="16" t="str">
        <f>[1]!s_info_mkt(A3742)</f>
        <v>主板</v>
      </c>
      <c r="D3742" s="16" t="str">
        <f>[1]!s_ipo_listeddate(A3742)</f>
        <v>2004-06-25</v>
      </c>
      <c r="E3742" s="16" t="str">
        <f>[1]!lastradeday_s("000002","")</f>
        <v>2026-06-22</v>
      </c>
      <c r="F3742" s="16" t="str">
        <f>[1]!s_info_industry_csrc2023(A3742,"",3)</f>
        <v>医药制造业</v>
      </c>
      <c r="G3742" s="16" t="str">
        <f>[1]!s_info_industry_csrc2023(A3742,"",1)</f>
        <v>制造业</v>
      </c>
      <c r="H3742" s="16">
        <f>[1]!s_is(A3742,83,"FY","YTD","20251231",1,"",100000000)</f>
        <v>222.51361880580001</v>
      </c>
      <c r="I3742" s="16">
        <f>[1]!s_is(A3742,83,"FY","YTD","20241231",1,"",100000000)</f>
        <v>216.09592228450001</v>
      </c>
      <c r="J3742" s="16">
        <f t="shared" si="174"/>
        <v>2.9698369378996503E-2</v>
      </c>
      <c r="K3742" s="16">
        <f>[1]!s_is(A3742,61,"FY","YTD","20251231",1,"",100000000)</f>
        <v>67.641992252899996</v>
      </c>
      <c r="L3742" s="16">
        <f>[1]!s_is(A3742,61,"FY","YTD","20241231",1,"",100000000)</f>
        <v>58.6854598862</v>
      </c>
      <c r="M3742" s="16">
        <f t="shared" si="175"/>
        <v>0.15261927544008463</v>
      </c>
      <c r="N3742" s="16">
        <f>[1]!s_fa_roe(A3742,"20251231")</f>
        <v>21.774100000000001</v>
      </c>
      <c r="O3742" s="16">
        <f>[1]!s_stmnote_rdexp(A3742,"20251231",1,10000)</f>
        <v>109943.79004000001</v>
      </c>
      <c r="P3742" s="20">
        <f t="shared" si="176"/>
        <v>4.9409915056010147E-2</v>
      </c>
      <c r="Q3742" s="16">
        <f>[1]!s_margin_tradingbalance(A3742,"",10000)</f>
        <v>105775.24770000001</v>
      </c>
      <c r="R3742" s="16">
        <f>[1]!s_margin_seclendingbalance(A3742,"",10000)</f>
        <v>188.27199999999999</v>
      </c>
      <c r="S3742" s="17">
        <f>[1]!s_val_ev(A3742,"",100000000)</f>
        <v>905.12268475999997</v>
      </c>
      <c r="T3742" s="17">
        <f>[1]!share_freesharesmv(A3742,"",100000000)</f>
        <v>431.8477305275</v>
      </c>
      <c r="U3742" s="17">
        <f>[1]!s_dq_amount_btin(A3742,E3742,100000000)</f>
        <v>14.951160310000001</v>
      </c>
      <c r="V3742" s="17">
        <f>[1]!s_dq_turn(A3742,E3742)</f>
        <v>1.711918626285337</v>
      </c>
      <c r="W3742" s="2">
        <f>[1]!s_pq_amount(A3742,"20260101","",100000000)</f>
        <v>1619.02198344</v>
      </c>
      <c r="X3742" s="2">
        <f>[1]!s_pq_avgamount(A3742,"20260101","",100000000)</f>
        <v>14.718381667636363</v>
      </c>
      <c r="Y3742" s="17">
        <f>[1]!s_ipo_dilutedpe(A3742)</f>
        <v>16.350000000000001</v>
      </c>
      <c r="Z3742" s="12">
        <f>[1]!s_ipo_collection_total(A3742,100000000)</f>
        <v>4.0229999999999997</v>
      </c>
      <c r="AA3742" s="2">
        <f>[1]!s_val_pe_ttm(A3742,E3742)</f>
        <v>13.486112594604492</v>
      </c>
      <c r="AB3742" s="5">
        <f>[1]!s_info_zjtxornot1(A3742,"")</f>
        <v>0</v>
      </c>
      <c r="AC3742" s="22" t="str">
        <f>[1]!s_info_nature1(A3742,"")</f>
        <v>民营企业</v>
      </c>
      <c r="AD3742" s="6" t="str">
        <f>[1]!s_info_city(A3742)</f>
        <v>绍兴市</v>
      </c>
      <c r="AE3742" s="6" t="str">
        <f>[1]!s_info_province(A3742)</f>
        <v>浙江省</v>
      </c>
      <c r="AF3742">
        <v>120.582112</v>
      </c>
      <c r="AG3742">
        <v>29.997116999999999</v>
      </c>
    </row>
    <row r="3743" spans="1:33" x14ac:dyDescent="0.3">
      <c r="A3743" s="12" t="s">
        <v>7896</v>
      </c>
      <c r="B3743" s="12" t="s">
        <v>7897</v>
      </c>
      <c r="C3743" s="16" t="str">
        <f>[1]!s_info_mkt(A3743)</f>
        <v>主板</v>
      </c>
      <c r="D3743" s="16" t="str">
        <f>[1]!s_ipo_listeddate(A3743)</f>
        <v>2017-11-16</v>
      </c>
      <c r="E3743" s="16" t="str">
        <f>[1]!lastradeday_s("000002","")</f>
        <v>2026-06-22</v>
      </c>
      <c r="F3743" s="16" t="str">
        <f>[1]!s_info_industry_csrc2023(A3743,"",3)</f>
        <v>医药制造业</v>
      </c>
      <c r="G3743" s="16" t="str">
        <f>[1]!s_info_industry_csrc2023(A3743,"",1)</f>
        <v>制造业</v>
      </c>
      <c r="H3743" s="16">
        <f>[1]!s_is(A3743,83,"FY","YTD","20251231",1,"",100000000)</f>
        <v>11.4086925368</v>
      </c>
      <c r="I3743" s="16">
        <f>[1]!s_is(A3743,83,"FY","YTD","20241231",1,"",100000000)</f>
        <v>9.7386416302000001</v>
      </c>
      <c r="J3743" s="16">
        <f t="shared" si="174"/>
        <v>0.1714870481958275</v>
      </c>
      <c r="K3743" s="16">
        <f>[1]!s_is(A3743,61,"FY","YTD","20251231",1,"",100000000)</f>
        <v>0.96279404459999995</v>
      </c>
      <c r="L3743" s="16">
        <f>[1]!s_is(A3743,61,"FY","YTD","20241231",1,"",100000000)</f>
        <v>1.2027159280999999</v>
      </c>
      <c r="M3743" s="16">
        <f t="shared" si="175"/>
        <v>-0.19948341740099718</v>
      </c>
      <c r="N3743" s="16">
        <f>[1]!s_fa_roe(A3743,"20251231")</f>
        <v>5.7964000000000002</v>
      </c>
      <c r="O3743" s="16">
        <f>[1]!s_stmnote_rdexp(A3743,"20251231",1,10000)</f>
        <v>5491.1026110000003</v>
      </c>
      <c r="P3743" s="20">
        <f t="shared" si="176"/>
        <v>4.8130866821836427E-2</v>
      </c>
      <c r="Q3743" s="16">
        <f>[1]!s_margin_tradingbalance(A3743,"",10000)</f>
        <v>0</v>
      </c>
      <c r="R3743" s="16">
        <f>[1]!s_margin_seclendingbalance(A3743,"",10000)</f>
        <v>0</v>
      </c>
      <c r="S3743" s="17">
        <f>[1]!s_val_ev(A3743,"",100000000)</f>
        <v>28.21759488</v>
      </c>
      <c r="T3743" s="17">
        <f>[1]!share_freesharesmv(A3743,"",100000000)</f>
        <v>17.046160672500001</v>
      </c>
      <c r="U3743" s="17">
        <f>[1]!s_dq_amount_btin(A3743,E3743,100000000)</f>
        <v>0.53430696</v>
      </c>
      <c r="V3743" s="17">
        <f>[1]!s_dq_turn(A3743,E3743)</f>
        <v>2.8137593602886048</v>
      </c>
      <c r="W3743" s="2">
        <f>[1]!s_pq_amount(A3743,"20260101","",100000000)</f>
        <v>154.11806688999999</v>
      </c>
      <c r="X3743" s="2">
        <f>[1]!s_pq_avgamount(A3743,"20260101","",100000000)</f>
        <v>1.4010733353636362</v>
      </c>
      <c r="Y3743" s="17">
        <f>[1]!s_ipo_dilutedpe(A3743)</f>
        <v>22.98</v>
      </c>
      <c r="Z3743" s="12">
        <f>[1]!s_ipo_collection_total(A3743,100000000)</f>
        <v>2.1735009999999999</v>
      </c>
      <c r="AA3743" s="2">
        <f>[1]!s_val_pe_ttm(A3743,E3743)</f>
        <v>32.512092590332031</v>
      </c>
      <c r="AB3743" s="5">
        <f>[1]!s_info_zjtxornot1(A3743,"")</f>
        <v>0</v>
      </c>
      <c r="AC3743" s="22" t="str">
        <f>[1]!s_info_nature1(A3743,"")</f>
        <v>民营企业</v>
      </c>
      <c r="AD3743" s="6" t="str">
        <f>[1]!s_info_city(A3743)</f>
        <v>商洛市</v>
      </c>
      <c r="AE3743" s="6" t="str">
        <f>[1]!s_info_province(A3743)</f>
        <v>陕西省</v>
      </c>
      <c r="AF3743">
        <v>109.93977599999999</v>
      </c>
      <c r="AG3743">
        <v>33.868319</v>
      </c>
    </row>
    <row r="3744" spans="1:33" x14ac:dyDescent="0.3">
      <c r="A3744" s="12" t="s">
        <v>7898</v>
      </c>
      <c r="B3744" s="12" t="s">
        <v>7899</v>
      </c>
      <c r="C3744" s="16" t="str">
        <f>[1]!s_info_mkt(A3744)</f>
        <v>创业板</v>
      </c>
      <c r="D3744" s="16" t="str">
        <f>[1]!s_ipo_listeddate(A3744)</f>
        <v>2011-04-26</v>
      </c>
      <c r="E3744" s="16" t="str">
        <f>[1]!lastradeday_s("000002","")</f>
        <v>2026-06-22</v>
      </c>
      <c r="F3744" s="16" t="str">
        <f>[1]!s_info_industry_csrc2023(A3744,"",3)</f>
        <v>专用设备制造业</v>
      </c>
      <c r="G3744" s="16" t="str">
        <f>[1]!s_info_industry_csrc2023(A3744,"",1)</f>
        <v>制造业</v>
      </c>
      <c r="H3744" s="16">
        <f>[1]!s_is(A3744,83,"FY","YTD","20251231",1,"",100000000)</f>
        <v>3.2734018726999996</v>
      </c>
      <c r="I3744" s="16">
        <f>[1]!s_is(A3744,83,"FY","YTD","20241231",1,"",100000000)</f>
        <v>2.2680263673000001</v>
      </c>
      <c r="J3744" s="16">
        <f t="shared" si="174"/>
        <v>0.44328210637024523</v>
      </c>
      <c r="K3744" s="16">
        <f>[1]!s_is(A3744,61,"FY","YTD","20251231",1,"",100000000)</f>
        <v>-0.18231527890000002</v>
      </c>
      <c r="L3744" s="16">
        <f>[1]!s_is(A3744,61,"FY","YTD","20241231",1,"",100000000)</f>
        <v>-0.49878250709999999</v>
      </c>
      <c r="M3744" s="16">
        <f t="shared" si="175"/>
        <v>0.63447940474093656</v>
      </c>
      <c r="N3744" s="16">
        <f>[1]!s_fa_roe(A3744,"20251231")</f>
        <v>-4.6109999999999998</v>
      </c>
      <c r="O3744" s="16">
        <f>[1]!s_stmnote_rdexp(A3744,"20251231",1,10000)</f>
        <v>1241.063118</v>
      </c>
      <c r="P3744" s="20">
        <f t="shared" si="176"/>
        <v>3.7913558012855113E-2</v>
      </c>
      <c r="Q3744" s="16">
        <f>[1]!s_margin_tradingbalance(A3744,"",10000)</f>
        <v>0</v>
      </c>
      <c r="R3744" s="16">
        <f>[1]!s_margin_seclendingbalance(A3744,"",10000)</f>
        <v>0</v>
      </c>
      <c r="S3744" s="17">
        <f>[1]!s_val_ev(A3744,"",100000000)</f>
        <v>45.322987600799998</v>
      </c>
      <c r="T3744" s="17">
        <f>[1]!share_freesharesmv(A3744,"",100000000)</f>
        <v>34.897375656000001</v>
      </c>
      <c r="U3744" s="17">
        <f>[1]!s_dq_amount_btin(A3744,E3744,100000000)</f>
        <v>1.5289089499999999</v>
      </c>
      <c r="V3744" s="17">
        <f>[1]!s_dq_turn(A3744,E3744)</f>
        <v>3.4052444344440311</v>
      </c>
      <c r="W3744" s="2">
        <f>[1]!s_pq_amount(A3744,"20260101","",100000000)</f>
        <v>210.50569648000001</v>
      </c>
      <c r="X3744" s="2">
        <f>[1]!s_pq_avgamount(A3744,"20260101","",100000000)</f>
        <v>1.9136881498181817</v>
      </c>
      <c r="Y3744" s="17">
        <f>[1]!s_ipo_dilutedpe(A3744)</f>
        <v>46.81</v>
      </c>
      <c r="Z3744" s="12">
        <f>[1]!s_ipo_collection_total(A3744,100000000)</f>
        <v>4.18</v>
      </c>
      <c r="AA3744" s="2">
        <f>[1]!s_val_pe_ttm(A3744,E3744)</f>
        <v>-118.54283905029297</v>
      </c>
      <c r="AB3744" s="5">
        <f>[1]!s_info_zjtxornot1(A3744,"")</f>
        <v>0</v>
      </c>
      <c r="AC3744" s="22" t="str">
        <f>[1]!s_info_nature1(A3744,"")</f>
        <v>公众企业</v>
      </c>
      <c r="AD3744" s="6" t="str">
        <f>[1]!s_info_city(A3744)</f>
        <v>鞍山市</v>
      </c>
      <c r="AE3744" s="6" t="str">
        <f>[1]!s_info_province(A3744)</f>
        <v>辽宁省</v>
      </c>
      <c r="AF3744">
        <v>122.995632</v>
      </c>
      <c r="AG3744">
        <v>41.110626000000003</v>
      </c>
    </row>
    <row r="3745" spans="1:33" x14ac:dyDescent="0.3">
      <c r="A3745" s="12" t="s">
        <v>7900</v>
      </c>
      <c r="B3745" s="12" t="s">
        <v>7901</v>
      </c>
      <c r="C3745" s="16" t="str">
        <f>[1]!s_info_mkt(A3745)</f>
        <v>科创板</v>
      </c>
      <c r="D3745" s="16" t="str">
        <f>[1]!s_ipo_listeddate(A3745)</f>
        <v>2024-12-12</v>
      </c>
      <c r="E3745" s="16" t="str">
        <f>[1]!lastradeday_s("000002","")</f>
        <v>2026-06-22</v>
      </c>
      <c r="F3745" s="16" t="str">
        <f>[1]!s_info_industry_csrc2023(A3745,"",3)</f>
        <v>通用设备制造业</v>
      </c>
      <c r="G3745" s="16" t="str">
        <f>[1]!s_info_industry_csrc2023(A3745,"",1)</f>
        <v>制造业</v>
      </c>
      <c r="H3745" s="16">
        <f>[1]!s_is(A3745,83,"FY","YTD","20251231",1,"",100000000)</f>
        <v>12.377276477700001</v>
      </c>
      <c r="I3745" s="16">
        <f>[1]!s_is(A3745,83,"FY","YTD","20241231",1,"",100000000)</f>
        <v>11.357741300899999</v>
      </c>
      <c r="J3745" s="16">
        <f t="shared" si="174"/>
        <v>8.9765662889258913E-2</v>
      </c>
      <c r="K3745" s="16">
        <f>[1]!s_is(A3745,61,"FY","YTD","20251231",1,"",100000000)</f>
        <v>1.8889576890000002</v>
      </c>
      <c r="L3745" s="16">
        <f>[1]!s_is(A3745,61,"FY","YTD","20241231",1,"",100000000)</f>
        <v>2.1394618664</v>
      </c>
      <c r="M3745" s="16">
        <f t="shared" si="175"/>
        <v>-0.11708747014103819</v>
      </c>
      <c r="N3745" s="16">
        <f>[1]!s_fa_roe(A3745,"20251231")</f>
        <v>12.086499999999999</v>
      </c>
      <c r="O3745" s="16">
        <f>[1]!s_stmnote_rdexp(A3745,"20251231",1,10000)</f>
        <v>7137.7055489999993</v>
      </c>
      <c r="P3745" s="20">
        <f t="shared" si="176"/>
        <v>5.7667820233796366E-2</v>
      </c>
      <c r="Q3745" s="16">
        <f>[1]!s_margin_tradingbalance(A3745,"",10000)</f>
        <v>38210.8361</v>
      </c>
      <c r="R3745" s="16">
        <f>[1]!s_margin_seclendingbalance(A3745,"",10000)</f>
        <v>27.817599999999999</v>
      </c>
      <c r="S3745" s="17">
        <f>[1]!s_val_ev(A3745,"",100000000)</f>
        <v>172.52882724</v>
      </c>
      <c r="T3745" s="17">
        <f>[1]!share_freesharesmv(A3745,"",100000000)</f>
        <v>75.116966759999997</v>
      </c>
      <c r="U3745" s="17">
        <f>[1]!s_dq_amount_btin(A3745,E3745,100000000)</f>
        <v>4.9058150600000001</v>
      </c>
      <c r="V3745" s="17">
        <f>[1]!s_dq_turn(A3745,E3745)</f>
        <v>5.292866112982229</v>
      </c>
      <c r="W3745" s="2">
        <f>[1]!s_pq_amount(A3745,"20260101","",100000000)</f>
        <v>418.43871231000003</v>
      </c>
      <c r="X3745" s="2">
        <f>[1]!s_pq_avgamount(A3745,"20260101","",100000000)</f>
        <v>3.8039882937272727</v>
      </c>
      <c r="Y3745" s="17">
        <f>[1]!s_ipo_dilutedpe(A3745)</f>
        <v>28.64</v>
      </c>
      <c r="Z3745" s="12">
        <f>[1]!s_ipo_collection_total(A3745,100000000)</f>
        <v>5.7121754999999999</v>
      </c>
      <c r="AA3745" s="2">
        <f>[1]!s_val_pe_ttm(A3745,E3745)</f>
        <v>100.4921875</v>
      </c>
      <c r="AB3745" s="5">
        <f>[1]!s_info_zjtxornot1(A3745,"")</f>
        <v>1</v>
      </c>
      <c r="AC3745" s="22" t="str">
        <f>[1]!s_info_nature1(A3745,"")</f>
        <v>民营企业</v>
      </c>
      <c r="AD3745" s="6" t="str">
        <f>[1]!s_info_city(A3745)</f>
        <v>靖江市</v>
      </c>
      <c r="AE3745" s="6" t="str">
        <f>[1]!s_info_province(A3745)</f>
        <v>江苏省</v>
      </c>
      <c r="AF3745">
        <v>120.276899</v>
      </c>
      <c r="AG3745">
        <v>32.039442999999999</v>
      </c>
    </row>
    <row r="3746" spans="1:33" x14ac:dyDescent="0.3">
      <c r="A3746" s="12" t="s">
        <v>7902</v>
      </c>
      <c r="B3746" s="12" t="s">
        <v>7903</v>
      </c>
      <c r="C3746" s="16" t="str">
        <f>[1]!s_info_mkt(A3746)</f>
        <v>主板</v>
      </c>
      <c r="D3746" s="16" t="str">
        <f>[1]!s_ipo_listeddate(A3746)</f>
        <v>2010-03-16</v>
      </c>
      <c r="E3746" s="16" t="str">
        <f>[1]!lastradeday_s("000002","")</f>
        <v>2026-06-22</v>
      </c>
      <c r="F3746" s="16" t="str">
        <f>[1]!s_info_industry_csrc2023(A3746,"",3)</f>
        <v>医药制造业</v>
      </c>
      <c r="G3746" s="16" t="str">
        <f>[1]!s_info_industry_csrc2023(A3746,"",1)</f>
        <v>制造业</v>
      </c>
      <c r="H3746" s="16">
        <f>[1]!s_is(A3746,83,"FY","YTD","20251231",1,"",100000000)</f>
        <v>3.2313695950999999</v>
      </c>
      <c r="I3746" s="16">
        <f>[1]!s_is(A3746,83,"FY","YTD","20241231",1,"",100000000)</f>
        <v>4.0517466129000006</v>
      </c>
      <c r="J3746" s="16">
        <f t="shared" si="174"/>
        <v>-0.20247490679404145</v>
      </c>
      <c r="K3746" s="16">
        <f>[1]!s_is(A3746,61,"FY","YTD","20251231",1,"",100000000)</f>
        <v>0.96307827650000011</v>
      </c>
      <c r="L3746" s="16">
        <f>[1]!s_is(A3746,61,"FY","YTD","20241231",1,"",100000000)</f>
        <v>0.34239781329999996</v>
      </c>
      <c r="M3746" s="16">
        <f t="shared" si="175"/>
        <v>1.8127465745704872</v>
      </c>
      <c r="N3746" s="16">
        <f>[1]!s_fa_roe(A3746,"20251231")</f>
        <v>9.2051999999999996</v>
      </c>
      <c r="O3746" s="16">
        <f>[1]!s_stmnote_rdexp(A3746,"20251231",1,10000)</f>
        <v>1678.4834659999999</v>
      </c>
      <c r="P3746" s="20">
        <f t="shared" si="176"/>
        <v>5.1943407171535776E-2</v>
      </c>
      <c r="Q3746" s="16">
        <f>[1]!s_margin_tradingbalance(A3746,"",10000)</f>
        <v>25088.0373</v>
      </c>
      <c r="R3746" s="16">
        <f>[1]!s_margin_seclendingbalance(A3746,"",10000)</f>
        <v>0</v>
      </c>
      <c r="S3746" s="17">
        <f>[1]!s_val_ev(A3746,"",100000000)</f>
        <v>36.686842476000002</v>
      </c>
      <c r="T3746" s="17">
        <f>[1]!share_freesharesmv(A3746,"",100000000)</f>
        <v>31.3267206288</v>
      </c>
      <c r="U3746" s="17">
        <f>[1]!s_dq_amount_btin(A3746,E3746,100000000)</f>
        <v>1.20215143</v>
      </c>
      <c r="V3746" s="17">
        <f>[1]!s_dq_turn(A3746,E3746)</f>
        <v>3.3290352605268998</v>
      </c>
      <c r="W3746" s="2">
        <f>[1]!s_pq_amount(A3746,"20260101","",100000000)</f>
        <v>253.24790156</v>
      </c>
      <c r="X3746" s="2">
        <f>[1]!s_pq_avgamount(A3746,"20260101","",100000000)</f>
        <v>2.3022536505454547</v>
      </c>
      <c r="Y3746" s="17">
        <f>[1]!s_ipo_dilutedpe(A3746)</f>
        <v>39.9</v>
      </c>
      <c r="Z3746" s="12">
        <f>[1]!s_ipo_collection_total(A3746,100000000)</f>
        <v>4.8</v>
      </c>
      <c r="AA3746" s="2">
        <f>[1]!s_val_pe_ttm(A3746,E3746)</f>
        <v>36.136302947998047</v>
      </c>
      <c r="AB3746" s="5">
        <f>[1]!s_info_zjtxornot1(A3746,"")</f>
        <v>0</v>
      </c>
      <c r="AC3746" s="22" t="str">
        <f>[1]!s_info_nature1(A3746,"")</f>
        <v>民营企业</v>
      </c>
      <c r="AD3746" s="6" t="str">
        <f>[1]!s_info_city(A3746)</f>
        <v>绍兴市</v>
      </c>
      <c r="AE3746" s="6" t="str">
        <f>[1]!s_info_province(A3746)</f>
        <v>浙江省</v>
      </c>
      <c r="AF3746">
        <v>120.582112</v>
      </c>
      <c r="AG3746">
        <v>29.997116999999999</v>
      </c>
    </row>
    <row r="3747" spans="1:33" x14ac:dyDescent="0.3">
      <c r="A3747" s="12" t="s">
        <v>7904</v>
      </c>
      <c r="B3747" s="12" t="s">
        <v>7905</v>
      </c>
      <c r="C3747" s="16" t="str">
        <f>[1]!s_info_mkt(A3747)</f>
        <v>主板</v>
      </c>
      <c r="D3747" s="16" t="str">
        <f>[1]!s_ipo_listeddate(A3747)</f>
        <v>2012-04-11</v>
      </c>
      <c r="E3747" s="16" t="str">
        <f>[1]!lastradeday_s("000002","")</f>
        <v>2026-06-22</v>
      </c>
      <c r="F3747" s="16" t="str">
        <f>[1]!s_info_industry_csrc2023(A3747,"",3)</f>
        <v>电气机械和器材制造业</v>
      </c>
      <c r="G3747" s="16" t="str">
        <f>[1]!s_info_industry_csrc2023(A3747,"",1)</f>
        <v>制造业</v>
      </c>
      <c r="H3747" s="16">
        <f>[1]!s_is(A3747,83,"FY","YTD","20251231",1,"",100000000)</f>
        <v>703.47049950420001</v>
      </c>
      <c r="I3747" s="16">
        <f>[1]!s_is(A3747,83,"FY","YTD","20241231",1,"",100000000)</f>
        <v>825.82273118720002</v>
      </c>
      <c r="J3747" s="16">
        <f t="shared" si="174"/>
        <v>-0.14815798483423537</v>
      </c>
      <c r="K3747" s="16">
        <f>[1]!s_is(A3747,61,"FY","YTD","20251231",1,"",100000000)</f>
        <v>-64.195568438500004</v>
      </c>
      <c r="L3747" s="16">
        <f>[1]!s_is(A3747,61,"FY","YTD","20241231",1,"",100000000)</f>
        <v>-86.175285064400001</v>
      </c>
      <c r="M3747" s="16">
        <f t="shared" si="175"/>
        <v>0.25505824099652524</v>
      </c>
      <c r="N3747" s="16">
        <f>[1]!s_fa_roe(A3747,"20251231")</f>
        <v>-11.1479</v>
      </c>
      <c r="O3747" s="16">
        <f>[1]!s_stmnote_rdexp(A3747,"20251231",1,10000)</f>
        <v>429882.79</v>
      </c>
      <c r="P3747" s="20">
        <f t="shared" si="176"/>
        <v>6.1108858197035661E-2</v>
      </c>
      <c r="Q3747" s="16">
        <f>[1]!s_margin_tradingbalance(A3747,"",10000)</f>
        <v>498081.62300000002</v>
      </c>
      <c r="R3747" s="16">
        <f>[1]!s_margin_seclendingbalance(A3747,"",10000)</f>
        <v>1230.6575</v>
      </c>
      <c r="S3747" s="17">
        <f>[1]!s_val_ev(A3747,"",100000000)</f>
        <v>1002.5781402672</v>
      </c>
      <c r="T3747" s="17">
        <f>[1]!share_freesharesmv(A3747,"",100000000)</f>
        <v>789.84788505210008</v>
      </c>
      <c r="U3747" s="17">
        <f>[1]!s_dq_amount_btin(A3747,E3747,100000000)</f>
        <v>22.658161110000002</v>
      </c>
      <c r="V3747" s="17">
        <f>[1]!s_dq_turn(A3747,E3747)</f>
        <v>2.3155486802220024</v>
      </c>
      <c r="W3747" s="2">
        <f>[1]!s_pq_amount(A3747,"20260101","",100000000)</f>
        <v>3713.1662395899998</v>
      </c>
      <c r="X3747" s="2">
        <f>[1]!s_pq_avgamount(A3747,"20260101","",100000000)</f>
        <v>33.756056723545456</v>
      </c>
      <c r="Y3747" s="17">
        <f>[1]!s_ipo_dilutedpe(A3747)</f>
        <v>24.71</v>
      </c>
      <c r="Z3747" s="12">
        <f>[1]!s_ipo_collection_total(A3747,100000000)</f>
        <v>15.75</v>
      </c>
      <c r="AA3747" s="2">
        <f>[1]!s_val_pe_ttm(A3747,E3747)</f>
        <v>-14.523197174072266</v>
      </c>
      <c r="AB3747" s="5">
        <f>[1]!s_info_zjtxornot1(A3747,"")</f>
        <v>0</v>
      </c>
      <c r="AC3747" s="22" t="str">
        <f>[1]!s_info_nature1(A3747,"")</f>
        <v>民营企业</v>
      </c>
      <c r="AD3747" s="6" t="str">
        <f>[1]!s_info_city(A3747)</f>
        <v>西安市</v>
      </c>
      <c r="AE3747" s="6" t="str">
        <f>[1]!s_info_province(A3747)</f>
        <v>陕西省</v>
      </c>
      <c r="AF3747">
        <v>108.948024</v>
      </c>
      <c r="AG3747">
        <v>34.263160999999997</v>
      </c>
    </row>
    <row r="3748" spans="1:33" x14ac:dyDescent="0.3">
      <c r="A3748" s="12" t="s">
        <v>7906</v>
      </c>
      <c r="B3748" s="12" t="s">
        <v>7907</v>
      </c>
      <c r="C3748" s="16" t="str">
        <f>[1]!s_info_mkt(A3748)</f>
        <v>创业板</v>
      </c>
      <c r="D3748" s="16" t="str">
        <f>[1]!s_ipo_listeddate(A3748)</f>
        <v>2021-12-15</v>
      </c>
      <c r="E3748" s="16" t="str">
        <f>[1]!lastradeday_s("000002","")</f>
        <v>2026-06-22</v>
      </c>
      <c r="F3748" s="16" t="str">
        <f>[1]!s_info_industry_csrc2023(A3748,"",3)</f>
        <v>零售业</v>
      </c>
      <c r="G3748" s="16" t="str">
        <f>[1]!s_info_industry_csrc2023(A3748,"",1)</f>
        <v>批发和零售业</v>
      </c>
      <c r="H3748" s="16">
        <f>[1]!s_is(A3748,83,"FY","YTD","20251231",1,"",100000000)</f>
        <v>15.201232705599999</v>
      </c>
      <c r="I3748" s="16">
        <f>[1]!s_is(A3748,83,"FY","YTD","20241231",1,"",100000000)</f>
        <v>14.8242315398</v>
      </c>
      <c r="J3748" s="16">
        <f t="shared" si="174"/>
        <v>2.5431413749025022E-2</v>
      </c>
      <c r="K3748" s="16">
        <f>[1]!s_is(A3748,61,"FY","YTD","20251231",1,"",100000000)</f>
        <v>1.3910491236000002</v>
      </c>
      <c r="L3748" s="16">
        <f>[1]!s_is(A3748,61,"FY","YTD","20241231",1,"",100000000)</f>
        <v>0.53029532690000003</v>
      </c>
      <c r="M3748" s="16">
        <f t="shared" si="175"/>
        <v>1.6231593096092209</v>
      </c>
      <c r="N3748" s="16">
        <f>[1]!s_fa_roe(A3748,"20251231")</f>
        <v>2.2101000000000002</v>
      </c>
      <c r="O3748" s="16">
        <f>[1]!s_stmnote_rdexp(A3748,"20251231",1,10000)</f>
        <v>1471.7312039999999</v>
      </c>
      <c r="P3748" s="20">
        <f t="shared" si="176"/>
        <v>9.6816569583717191E-3</v>
      </c>
      <c r="Q3748" s="16">
        <f>[1]!s_margin_tradingbalance(A3748,"",10000)</f>
        <v>6709.4004999999997</v>
      </c>
      <c r="R3748" s="16">
        <f>[1]!s_margin_seclendingbalance(A3748,"",10000)</f>
        <v>63.860799999999998</v>
      </c>
      <c r="S3748" s="17">
        <f>[1]!s_val_ev(A3748,"",100000000)</f>
        <v>114.63863112</v>
      </c>
      <c r="T3748" s="17">
        <f>[1]!share_freesharesmv(A3748,"",100000000)</f>
        <v>11.458864</v>
      </c>
      <c r="U3748" s="17">
        <f>[1]!s_dq_amount_btin(A3748,E3748,100000000)</f>
        <v>0.69406597999999997</v>
      </c>
      <c r="V3748" s="17">
        <f>[1]!s_dq_turn(A3748,E3748)</f>
        <v>0.63031049223769409</v>
      </c>
      <c r="W3748" s="2">
        <f>[1]!s_pq_amount(A3748,"20260101","",100000000)</f>
        <v>85.123181099999996</v>
      </c>
      <c r="X3748" s="2">
        <f>[1]!s_pq_avgamount(A3748,"20260101","",100000000)</f>
        <v>0.77384710090909092</v>
      </c>
      <c r="Y3748" s="17">
        <f>[1]!s_ipo_dilutedpe(A3748)</f>
        <v>86.51</v>
      </c>
      <c r="Z3748" s="12">
        <f>[1]!s_ipo_collection_total(A3748,100000000)</f>
        <v>46.763688000000002</v>
      </c>
      <c r="AA3748" s="2">
        <f>[1]!s_val_pe_ttm(A3748,E3748)</f>
        <v>73.500701904296875</v>
      </c>
      <c r="AB3748" s="5">
        <f>[1]!s_info_zjtxornot1(A3748,"")</f>
        <v>0</v>
      </c>
      <c r="AC3748" s="22" t="str">
        <f>[1]!s_info_nature1(A3748,"")</f>
        <v>民营企业</v>
      </c>
      <c r="AD3748" s="6" t="str">
        <f>[1]!s_info_city(A3748)</f>
        <v>深圳市</v>
      </c>
      <c r="AE3748" s="6" t="str">
        <f>[1]!s_info_province(A3748)</f>
        <v>广东省</v>
      </c>
      <c r="AF3748">
        <v>114.085947</v>
      </c>
      <c r="AG3748">
        <v>22.547000000000001</v>
      </c>
    </row>
    <row r="3749" spans="1:33" x14ac:dyDescent="0.3">
      <c r="A3749" s="12" t="s">
        <v>7908</v>
      </c>
      <c r="B3749" s="12" t="s">
        <v>7909</v>
      </c>
      <c r="C3749" s="16" t="str">
        <f>[1]!s_info_mkt(A3749)</f>
        <v>主板</v>
      </c>
      <c r="D3749" s="16" t="str">
        <f>[1]!s_ipo_listeddate(A3749)</f>
        <v>1994-09-21</v>
      </c>
      <c r="E3749" s="16" t="str">
        <f>[1]!lastradeday_s("000002","")</f>
        <v>2026-06-22</v>
      </c>
      <c r="F3749" s="16" t="str">
        <f>[1]!s_info_industry_csrc2023(A3749,"",3)</f>
        <v>房地产业</v>
      </c>
      <c r="G3749" s="16" t="str">
        <f>[1]!s_info_industry_csrc2023(A3749,"",1)</f>
        <v>房地产业</v>
      </c>
      <c r="H3749" s="16">
        <f>[1]!s_is(A3749,83,"FY","YTD","20251231",1,"",100000000)</f>
        <v>25.944827764699998</v>
      </c>
      <c r="I3749" s="16">
        <f>[1]!s_is(A3749,83,"FY","YTD","20241231",1,"",100000000)</f>
        <v>43.236487472500002</v>
      </c>
      <c r="J3749" s="16">
        <f t="shared" si="174"/>
        <v>-0.39993211101614434</v>
      </c>
      <c r="K3749" s="16">
        <f>[1]!s_is(A3749,61,"FY","YTD","20251231",1,"",100000000)</f>
        <v>-9.0240702203000005</v>
      </c>
      <c r="L3749" s="16">
        <f>[1]!s_is(A3749,61,"FY","YTD","20241231",1,"",100000000)</f>
        <v>-20.247037743900002</v>
      </c>
      <c r="M3749" s="16">
        <f t="shared" si="175"/>
        <v>0.55430170405946122</v>
      </c>
      <c r="N3749" s="16">
        <f>[1]!s_fa_roe(A3749,"20251231")</f>
        <v>-32.173699999999997</v>
      </c>
      <c r="O3749" s="16">
        <f>[1]!s_stmnote_rdexp(A3749,"20251231",1,10000)</f>
        <v>445.03154299999994</v>
      </c>
      <c r="P3749" s="20">
        <f t="shared" si="176"/>
        <v>1.7152996621758298E-3</v>
      </c>
      <c r="Q3749" s="16">
        <f>[1]!s_margin_tradingbalance(A3749,"",10000)</f>
        <v>15695.608099999999</v>
      </c>
      <c r="R3749" s="16">
        <f>[1]!s_margin_seclendingbalance(A3749,"",10000)</f>
        <v>0</v>
      </c>
      <c r="S3749" s="17">
        <f>[1]!s_val_ev(A3749,"",100000000)</f>
        <v>59.834802510000003</v>
      </c>
      <c r="T3749" s="17">
        <f>[1]!share_freesharesmv(A3749,"",100000000)</f>
        <v>27.86651676</v>
      </c>
      <c r="U3749" s="17">
        <f>[1]!s_dq_amount_btin(A3749,E3749,100000000)</f>
        <v>0.36939868999999997</v>
      </c>
      <c r="V3749" s="17">
        <f>[1]!s_dq_turn(A3749,E3749)</f>
        <v>0.62349067250956802</v>
      </c>
      <c r="W3749" s="2">
        <f>[1]!s_pq_amount(A3749,"20260101","",100000000)</f>
        <v>73.537258280000003</v>
      </c>
      <c r="X3749" s="2">
        <f>[1]!s_pq_avgamount(A3749,"20260101","",100000000)</f>
        <v>0.66852052981818189</v>
      </c>
      <c r="Y3749" s="17">
        <f>[1]!s_ipo_dilutedpe(A3749)</f>
        <v>8.6999999999999993</v>
      </c>
      <c r="Z3749" s="12">
        <f>[1]!s_ipo_collection_total(A3749,100000000)</f>
        <v>1.7604</v>
      </c>
      <c r="AA3749" s="2">
        <f>[1]!s_val_pe_ttm(A3749,E3749)</f>
        <v>-5.4032325744628906</v>
      </c>
      <c r="AB3749" s="5">
        <f>[1]!s_info_zjtxornot1(A3749,"")</f>
        <v>0</v>
      </c>
      <c r="AC3749" s="22" t="str">
        <f>[1]!s_info_nature1(A3749,"")</f>
        <v>外资企业</v>
      </c>
      <c r="AD3749" s="6" t="str">
        <f>[1]!s_info_city(A3749)</f>
        <v>深圳市</v>
      </c>
      <c r="AE3749" s="6" t="str">
        <f>[1]!s_info_province(A3749)</f>
        <v>广东省</v>
      </c>
      <c r="AF3749">
        <v>114.085947</v>
      </c>
      <c r="AG3749">
        <v>22.547000000000001</v>
      </c>
    </row>
    <row r="3750" spans="1:33" x14ac:dyDescent="0.3">
      <c r="A3750" s="12" t="s">
        <v>7910</v>
      </c>
      <c r="B3750" s="12" t="s">
        <v>7911</v>
      </c>
      <c r="C3750" s="16" t="str">
        <f>[1]!s_info_mkt(A3750)</f>
        <v>科创板</v>
      </c>
      <c r="D3750" s="16" t="str">
        <f>[1]!s_ipo_listeddate(A3750)</f>
        <v>2019-07-22</v>
      </c>
      <c r="E3750" s="16" t="str">
        <f>[1]!lastradeday_s("000002","")</f>
        <v>2026-06-22</v>
      </c>
      <c r="F3750" s="16" t="str">
        <f>[1]!s_info_industry_csrc2023(A3750,"",3)</f>
        <v>专用设备制造业</v>
      </c>
      <c r="G3750" s="16" t="str">
        <f>[1]!s_info_industry_csrc2023(A3750,"",1)</f>
        <v>制造业</v>
      </c>
      <c r="H3750" s="16">
        <f>[1]!s_is(A3750,83,"FY","YTD","20251231",1,"",100000000)</f>
        <v>29.967771498200001</v>
      </c>
      <c r="I3750" s="16">
        <f>[1]!s_is(A3750,83,"FY","YTD","20241231",1,"",100000000)</f>
        <v>29.811544345399998</v>
      </c>
      <c r="J3750" s="16">
        <f t="shared" si="174"/>
        <v>5.2404917702328913E-3</v>
      </c>
      <c r="K3750" s="16">
        <f>[1]!s_is(A3750,61,"FY","YTD","20251231",1,"",100000000)</f>
        <v>3.6837207364999998</v>
      </c>
      <c r="L3750" s="16">
        <f>[1]!s_is(A3750,61,"FY","YTD","20241231",1,"",100000000)</f>
        <v>3.2633635433999997</v>
      </c>
      <c r="M3750" s="16">
        <f t="shared" si="175"/>
        <v>0.12881102197459823</v>
      </c>
      <c r="N3750" s="16">
        <f>[1]!s_fa_roe(A3750,"20251231")</f>
        <v>6.9790000000000001</v>
      </c>
      <c r="O3750" s="16">
        <f>[1]!s_stmnote_rdexp(A3750,"20251231",1,10000)</f>
        <v>27157.417863999999</v>
      </c>
      <c r="P3750" s="20">
        <f t="shared" si="176"/>
        <v>9.0622080008956274E-2</v>
      </c>
      <c r="Q3750" s="16">
        <f>[1]!s_margin_tradingbalance(A3750,"",10000)</f>
        <v>31624.536100000001</v>
      </c>
      <c r="R3750" s="16">
        <f>[1]!s_margin_seclendingbalance(A3750,"",10000)</f>
        <v>89.360900000000001</v>
      </c>
      <c r="S3750" s="17">
        <f>[1]!s_val_ev(A3750,"",100000000)</f>
        <v>227.04109636720003</v>
      </c>
      <c r="T3750" s="17">
        <f>[1]!share_freesharesmv(A3750,"",100000000)</f>
        <v>79.105328881400013</v>
      </c>
      <c r="U3750" s="17">
        <f>[1]!s_dq_amount_btin(A3750,E3750,100000000)</f>
        <v>8.6724171699999992</v>
      </c>
      <c r="V3750" s="17">
        <f>[1]!s_dq_turn(A3750,E3750)</f>
        <v>3.8753712462124641</v>
      </c>
      <c r="W3750" s="2">
        <f>[1]!s_pq_amount(A3750,"20260101","",100000000)</f>
        <v>524.15995728999997</v>
      </c>
      <c r="X3750" s="2">
        <f>[1]!s_pq_avgamount(A3750,"20260101","",100000000)</f>
        <v>4.7650905208181813</v>
      </c>
      <c r="Y3750" s="17">
        <f>[1]!s_ipo_dilutedpe(A3750)</f>
        <v>39.799999999999997</v>
      </c>
      <c r="Z3750" s="12">
        <f>[1]!s_ipo_collection_total(A3750,100000000)</f>
        <v>11.2463</v>
      </c>
      <c r="AA3750" s="2">
        <f>[1]!s_val_pe_ttm(A3750,E3750)</f>
        <v>59.642127990722656</v>
      </c>
      <c r="AB3750" s="5">
        <f>[1]!s_info_zjtxornot1(A3750,"")</f>
        <v>0</v>
      </c>
      <c r="AC3750" s="22" t="str">
        <f>[1]!s_info_nature1(A3750,"")</f>
        <v>民营企业</v>
      </c>
      <c r="AD3750" s="6" t="str">
        <f>[1]!s_info_city(A3750)</f>
        <v>杭州市</v>
      </c>
      <c r="AE3750" s="6" t="str">
        <f>[1]!s_info_province(A3750)</f>
        <v>浙江省</v>
      </c>
      <c r="AF3750">
        <v>120.153576</v>
      </c>
      <c r="AG3750">
        <v>30.287458999999998</v>
      </c>
    </row>
    <row r="3751" spans="1:33" x14ac:dyDescent="0.3">
      <c r="A3751" s="12" t="s">
        <v>7912</v>
      </c>
      <c r="B3751" s="12" t="s">
        <v>7913</v>
      </c>
      <c r="C3751" s="16" t="str">
        <f>[1]!s_info_mkt(A3751)</f>
        <v>主板</v>
      </c>
      <c r="D3751" s="16" t="str">
        <f>[1]!s_ipo_listeddate(A3751)</f>
        <v>1999-07-27</v>
      </c>
      <c r="E3751" s="16" t="str">
        <f>[1]!lastradeday_s("000002","")</f>
        <v>2026-06-22</v>
      </c>
      <c r="F3751" s="16" t="str">
        <f>[1]!s_info_industry_csrc2023(A3751,"",3)</f>
        <v>汽车制造业</v>
      </c>
      <c r="G3751" s="16" t="str">
        <f>[1]!s_info_industry_csrc2023(A3751,"",1)</f>
        <v>制造业</v>
      </c>
      <c r="H3751" s="16">
        <f>[1]!s_is(A3751,83,"FY","YTD","20251231",1,"",100000000)</f>
        <v>88.58062241719999</v>
      </c>
      <c r="I3751" s="16">
        <f>[1]!s_is(A3751,83,"FY","YTD","20241231",1,"",100000000)</f>
        <v>109.3726610614</v>
      </c>
      <c r="J3751" s="16">
        <f t="shared" si="174"/>
        <v>-0.19010270429945653</v>
      </c>
      <c r="K3751" s="16">
        <f>[1]!s_is(A3751,61,"FY","YTD","20251231",1,"",100000000)</f>
        <v>-4.7957226709</v>
      </c>
      <c r="L3751" s="16">
        <f>[1]!s_is(A3751,61,"FY","YTD","20241231",1,"",100000000)</f>
        <v>0.29162157649999998</v>
      </c>
      <c r="M3751" s="16">
        <f t="shared" si="175"/>
        <v>-17.445020044324465</v>
      </c>
      <c r="N3751" s="16">
        <f>[1]!s_fa_roe(A3751,"20251231")</f>
        <v>-5.9709000000000003</v>
      </c>
      <c r="O3751" s="16">
        <f>[1]!s_stmnote_rdexp(A3751,"20251231",1,10000)</f>
        <v>51281.130308</v>
      </c>
      <c r="P3751" s="20">
        <f t="shared" si="176"/>
        <v>5.7892041067937418E-2</v>
      </c>
      <c r="Q3751" s="16">
        <f>[1]!s_margin_tradingbalance(A3751,"",10000)</f>
        <v>34151.570500000002</v>
      </c>
      <c r="R3751" s="16">
        <f>[1]!s_margin_seclendingbalance(A3751,"",10000)</f>
        <v>251.92359999999999</v>
      </c>
      <c r="S3751" s="17">
        <f>[1]!s_val_ev(A3751,"",100000000)</f>
        <v>110.8</v>
      </c>
      <c r="T3751" s="17">
        <f>[1]!share_freesharesmv(A3751,"",100000000)</f>
        <v>44.201145948000004</v>
      </c>
      <c r="U3751" s="17">
        <f>[1]!s_dq_amount_btin(A3751,E3751,100000000)</f>
        <v>0.96145349999999996</v>
      </c>
      <c r="V3751" s="17">
        <f>[1]!s_dq_turn(A3751,E3751)</f>
        <v>0.88370375000000001</v>
      </c>
      <c r="W3751" s="2">
        <f>[1]!s_pq_amount(A3751,"20260101","",100000000)</f>
        <v>130.43031278999999</v>
      </c>
      <c r="X3751" s="2">
        <f>[1]!s_pq_avgamount(A3751,"20260101","",100000000)</f>
        <v>1.1857301162727272</v>
      </c>
      <c r="Y3751" s="17">
        <f>[1]!s_ipo_dilutedpe(A3751)</f>
        <v>0</v>
      </c>
      <c r="Z3751" s="12">
        <f>[1]!s_ipo_collection_total(A3751,100000000)</f>
        <v>15.3</v>
      </c>
      <c r="AA3751" s="2">
        <f>[1]!s_val_pe_ttm(A3751,E3751)</f>
        <v>-26.054336547851563</v>
      </c>
      <c r="AB3751" s="5">
        <f>[1]!s_info_zjtxornot1(A3751,"")</f>
        <v>0</v>
      </c>
      <c r="AC3751" s="22" t="str">
        <f>[1]!s_info_nature1(A3751,"")</f>
        <v>中央国有企业</v>
      </c>
      <c r="AD3751" s="6" t="str">
        <f>[1]!s_info_city(A3751)</f>
        <v>襄阳市</v>
      </c>
      <c r="AE3751" s="6" t="str">
        <f>[1]!s_info_province(A3751)</f>
        <v>湖北省</v>
      </c>
      <c r="AF3751">
        <v>112.14414600000001</v>
      </c>
      <c r="AG3751">
        <v>32.042425999999999</v>
      </c>
    </row>
    <row r="3752" spans="1:33" x14ac:dyDescent="0.3">
      <c r="A3752" s="12" t="s">
        <v>7914</v>
      </c>
      <c r="B3752" s="12" t="s">
        <v>7915</v>
      </c>
      <c r="C3752" s="16" t="str">
        <f>[1]!s_info_mkt(A3752)</f>
        <v>主板</v>
      </c>
      <c r="D3752" s="16" t="str">
        <f>[1]!s_ipo_listeddate(A3752)</f>
        <v>1993-10-28</v>
      </c>
      <c r="E3752" s="16" t="str">
        <f>[1]!lastradeday_s("000002","")</f>
        <v>2026-06-22</v>
      </c>
      <c r="F3752" s="16" t="str">
        <f>[1]!s_info_industry_csrc2023(A3752,"",3)</f>
        <v>铁路、船舶、航空航天和其他运输设备制造业</v>
      </c>
      <c r="G3752" s="16" t="str">
        <f>[1]!s_info_industry_csrc2023(A3752,"",1)</f>
        <v>制造业</v>
      </c>
      <c r="H3752" s="16">
        <f>[1]!s_is(A3752,83,"FY","YTD","20251231",1,"",100000000)</f>
        <v>205.4705211616</v>
      </c>
      <c r="I3752" s="16">
        <f>[1]!s_is(A3752,83,"FY","YTD","20241231",1,"",100000000)</f>
        <v>194.0239085963</v>
      </c>
      <c r="J3752" s="16">
        <f t="shared" si="174"/>
        <v>5.8995886888953741E-2</v>
      </c>
      <c r="K3752" s="16">
        <f>[1]!s_is(A3752,61,"FY","YTD","20251231",1,"",100000000)</f>
        <v>10.082626513500001</v>
      </c>
      <c r="L3752" s="16">
        <f>[1]!s_is(A3752,61,"FY","YTD","20241231",1,"",100000000)</f>
        <v>3.7726268419999998</v>
      </c>
      <c r="M3752" s="16">
        <f t="shared" si="175"/>
        <v>1.6725745576667883</v>
      </c>
      <c r="N3752" s="16">
        <f>[1]!s_fa_roe(A3752,"20251231")</f>
        <v>5.5922999999999998</v>
      </c>
      <c r="O3752" s="16">
        <f>[1]!s_stmnote_rdexp(A3752,"20251231",1,10000)</f>
        <v>90331.337182000003</v>
      </c>
      <c r="P3752" s="20">
        <f t="shared" si="176"/>
        <v>4.3963161562701997E-2</v>
      </c>
      <c r="Q3752" s="16">
        <f>[1]!s_margin_tradingbalance(A3752,"",10000)</f>
        <v>73623.712599999999</v>
      </c>
      <c r="R3752" s="16">
        <f>[1]!s_margin_seclendingbalance(A3752,"",10000)</f>
        <v>474.99270000000001</v>
      </c>
      <c r="S3752" s="17">
        <f>[1]!s_val_ev(A3752,"",100000000)</f>
        <v>289.68660063809307</v>
      </c>
      <c r="T3752" s="17">
        <f>[1]!share_freesharesmv(A3752,"",100000000)</f>
        <v>92.166417351000007</v>
      </c>
      <c r="U3752" s="17">
        <f>[1]!s_dq_amount_btin(A3752,E3752,100000000)</f>
        <v>2.9324348699999998</v>
      </c>
      <c r="V3752" s="17">
        <f>[1]!s_dq_turn(A3752,E3752)</f>
        <v>1.3404255447880555</v>
      </c>
      <c r="W3752" s="2">
        <f>[1]!s_pq_amount(A3752,"20260101","",100000000)</f>
        <v>696.30106869999997</v>
      </c>
      <c r="X3752" s="2">
        <f>[1]!s_pq_avgamount(A3752,"20260101","",100000000)</f>
        <v>6.3300097154545449</v>
      </c>
      <c r="Y3752" s="17">
        <f>[1]!s_ipo_dilutedpe(A3752)</f>
        <v>0</v>
      </c>
      <c r="Z3752" s="12">
        <f>[1]!s_ipo_collection_total(A3752,100000000)</f>
        <v>6.6148778500000001</v>
      </c>
      <c r="AA3752" s="2">
        <f>[1]!s_val_pe_ttm(A3752,E3752)</f>
        <v>31.399530410766602</v>
      </c>
      <c r="AB3752" s="5">
        <f>[1]!s_info_zjtxornot1(A3752,"")</f>
        <v>1</v>
      </c>
      <c r="AC3752" s="22" t="str">
        <f>[1]!s_info_nature1(A3752,"")</f>
        <v>中央国有企业</v>
      </c>
      <c r="AD3752" s="6" t="str">
        <f>[1]!s_info_city(A3752)</f>
        <v>广州市</v>
      </c>
      <c r="AE3752" s="6" t="str">
        <f>[1]!s_info_province(A3752)</f>
        <v>广东省</v>
      </c>
      <c r="AF3752">
        <v>113.280637</v>
      </c>
      <c r="AG3752">
        <v>23.125177999999998</v>
      </c>
    </row>
    <row r="3753" spans="1:33" x14ac:dyDescent="0.3">
      <c r="A3753" s="12" t="s">
        <v>7916</v>
      </c>
      <c r="B3753" s="12" t="s">
        <v>7917</v>
      </c>
      <c r="C3753" s="16" t="str">
        <f>[1]!s_info_mkt(A3753)</f>
        <v>创业板</v>
      </c>
      <c r="D3753" s="16" t="str">
        <f>[1]!s_ipo_listeddate(A3753)</f>
        <v>2018-10-15</v>
      </c>
      <c r="E3753" s="16" t="str">
        <f>[1]!lastradeday_s("000002","")</f>
        <v>2026-06-22</v>
      </c>
      <c r="F3753" s="16" t="str">
        <f>[1]!s_info_industry_csrc2023(A3753,"",3)</f>
        <v>汽车制造业</v>
      </c>
      <c r="G3753" s="16" t="str">
        <f>[1]!s_info_industry_csrc2023(A3753,"",1)</f>
        <v>制造业</v>
      </c>
      <c r="H3753" s="16">
        <f>[1]!s_is(A3753,83,"FY","YTD","20251231",1,"",100000000)</f>
        <v>14.091905090899999</v>
      </c>
      <c r="I3753" s="16">
        <f>[1]!s_is(A3753,83,"FY","YTD","20241231",1,"",100000000)</f>
        <v>15.2185383101</v>
      </c>
      <c r="J3753" s="16">
        <f t="shared" si="174"/>
        <v>-7.403031725144682E-2</v>
      </c>
      <c r="K3753" s="16">
        <f>[1]!s_is(A3753,61,"FY","YTD","20251231",1,"",100000000)</f>
        <v>1.2270233602</v>
      </c>
      <c r="L3753" s="16">
        <f>[1]!s_is(A3753,61,"FY","YTD","20241231",1,"",100000000)</f>
        <v>0.55521891010000002</v>
      </c>
      <c r="M3753" s="16">
        <f t="shared" si="175"/>
        <v>1.2099812125977516</v>
      </c>
      <c r="N3753" s="16">
        <f>[1]!s_fa_roe(A3753,"20251231")</f>
        <v>8.5145</v>
      </c>
      <c r="O3753" s="16">
        <f>[1]!s_stmnote_rdexp(A3753,"20251231",1,10000)</f>
        <v>6413.9998850000002</v>
      </c>
      <c r="P3753" s="20">
        <f t="shared" si="176"/>
        <v>4.5515491650180852E-2</v>
      </c>
      <c r="Q3753" s="16">
        <f>[1]!s_margin_tradingbalance(A3753,"",10000)</f>
        <v>0</v>
      </c>
      <c r="R3753" s="16">
        <f>[1]!s_margin_seclendingbalance(A3753,"",10000)</f>
        <v>0</v>
      </c>
      <c r="S3753" s="17">
        <f>[1]!s_val_ev(A3753,"",100000000)</f>
        <v>21.5767953744</v>
      </c>
      <c r="T3753" s="17">
        <f>[1]!share_freesharesmv(A3753,"",100000000)</f>
        <v>15.3415901282</v>
      </c>
      <c r="U3753" s="17">
        <f>[1]!s_dq_amount_btin(A3753,E3753,100000000)</f>
        <v>0.56724507999999996</v>
      </c>
      <c r="V3753" s="17">
        <f>[1]!s_dq_turn(A3753,E3753)</f>
        <v>2.6948844664074558</v>
      </c>
      <c r="W3753" s="2">
        <f>[1]!s_pq_amount(A3753,"20260101","",100000000)</f>
        <v>80.27356872</v>
      </c>
      <c r="X3753" s="2">
        <f>[1]!s_pq_avgamount(A3753,"20260101","",100000000)</f>
        <v>0.72975971563636366</v>
      </c>
      <c r="Y3753" s="17">
        <f>[1]!s_ipo_dilutedpe(A3753)</f>
        <v>22.98</v>
      </c>
      <c r="Z3753" s="12">
        <f>[1]!s_ipo_collection_total(A3753,100000000)</f>
        <v>5.3237870000000003</v>
      </c>
      <c r="AA3753" s="2">
        <f>[1]!s_val_pe_ttm(A3753,E3753)</f>
        <v>16.519802093505859</v>
      </c>
      <c r="AB3753" s="5">
        <f>[1]!s_info_zjtxornot1(A3753,"")</f>
        <v>0</v>
      </c>
      <c r="AC3753" s="22" t="str">
        <f>[1]!s_info_nature1(A3753,"")</f>
        <v>地方国有企业</v>
      </c>
      <c r="AD3753" s="6" t="str">
        <f>[1]!s_info_city(A3753)</f>
        <v>无锡市</v>
      </c>
      <c r="AE3753" s="6" t="str">
        <f>[1]!s_info_province(A3753)</f>
        <v>江苏省</v>
      </c>
      <c r="AF3753">
        <v>120.301663</v>
      </c>
      <c r="AG3753">
        <v>31.574729000000001</v>
      </c>
    </row>
    <row r="3754" spans="1:33" x14ac:dyDescent="0.3">
      <c r="A3754" s="12" t="s">
        <v>7918</v>
      </c>
      <c r="B3754" s="12" t="s">
        <v>7919</v>
      </c>
      <c r="C3754" s="16" t="str">
        <f>[1]!s_info_mkt(A3754)</f>
        <v>主板</v>
      </c>
      <c r="D3754" s="16" t="str">
        <f>[1]!s_ipo_listeddate(A3754)</f>
        <v>2010-12-31</v>
      </c>
      <c r="E3754" s="16" t="str">
        <f>[1]!lastradeday_s("000002","")</f>
        <v>2026-06-22</v>
      </c>
      <c r="F3754" s="16" t="str">
        <f>[1]!s_info_industry_csrc2023(A3754,"",3)</f>
        <v>金属制品业</v>
      </c>
      <c r="G3754" s="16" t="str">
        <f>[1]!s_info_industry_csrc2023(A3754,"",1)</f>
        <v>制造业</v>
      </c>
      <c r="H3754" s="16">
        <f>[1]!s_is(A3754,83,"FY","YTD","20251231",1,"",100000000)</f>
        <v>10.457999690599999</v>
      </c>
      <c r="I3754" s="16">
        <f>[1]!s_is(A3754,83,"FY","YTD","20241231",1,"",100000000)</f>
        <v>12.657310540199999</v>
      </c>
      <c r="J3754" s="16">
        <f t="shared" si="174"/>
        <v>-0.1737581489065092</v>
      </c>
      <c r="K3754" s="16">
        <f>[1]!s_is(A3754,61,"FY","YTD","20251231",1,"",100000000)</f>
        <v>0.64856809680000005</v>
      </c>
      <c r="L3754" s="16">
        <f>[1]!s_is(A3754,61,"FY","YTD","20241231",1,"",100000000)</f>
        <v>-9.1609254600000009E-2</v>
      </c>
      <c r="M3754" s="16">
        <f t="shared" si="175"/>
        <v>8.0797224541547568</v>
      </c>
      <c r="N3754" s="16">
        <f>[1]!s_fa_roe(A3754,"20251231")</f>
        <v>4.9912000000000001</v>
      </c>
      <c r="O3754" s="16">
        <f>[1]!s_stmnote_rdexp(A3754,"20251231",1,10000)</f>
        <v>6248.461292</v>
      </c>
      <c r="P3754" s="20">
        <f t="shared" si="176"/>
        <v>5.9748149520565834E-2</v>
      </c>
      <c r="Q3754" s="16">
        <f>[1]!s_margin_tradingbalance(A3754,"",10000)</f>
        <v>33024.2503</v>
      </c>
      <c r="R3754" s="16">
        <f>[1]!s_margin_seclendingbalance(A3754,"",10000)</f>
        <v>22.4542</v>
      </c>
      <c r="S3754" s="17">
        <f>[1]!s_val_ev(A3754,"",100000000)</f>
        <v>58.985301847499997</v>
      </c>
      <c r="T3754" s="17">
        <f>[1]!share_freesharesmv(A3754,"",100000000)</f>
        <v>41.844275526600001</v>
      </c>
      <c r="U3754" s="17">
        <f>[1]!s_dq_amount_btin(A3754,E3754,100000000)</f>
        <v>1.65288367</v>
      </c>
      <c r="V3754" s="17">
        <f>[1]!s_dq_turn(A3754,E3754)</f>
        <v>3.2296057263415072</v>
      </c>
      <c r="W3754" s="2">
        <f>[1]!s_pq_amount(A3754,"20260101","",100000000)</f>
        <v>236.79090614</v>
      </c>
      <c r="X3754" s="2">
        <f>[1]!s_pq_avgamount(A3754,"20260101","",100000000)</f>
        <v>2.1526446012727272</v>
      </c>
      <c r="Y3754" s="17">
        <f>[1]!s_ipo_dilutedpe(A3754)</f>
        <v>71.010000000000005</v>
      </c>
      <c r="Z3754" s="12">
        <f>[1]!s_ipo_collection_total(A3754,100000000)</f>
        <v>4.08</v>
      </c>
      <c r="AA3754" s="2">
        <f>[1]!s_val_pe_ttm(A3754,E3754)</f>
        <v>87.608634948730469</v>
      </c>
      <c r="AB3754" s="5">
        <f>[1]!s_info_zjtxornot1(A3754,"")</f>
        <v>0</v>
      </c>
      <c r="AC3754" s="22" t="str">
        <f>[1]!s_info_nature1(A3754,"")</f>
        <v>公众企业</v>
      </c>
      <c r="AD3754" s="6" t="str">
        <f>[1]!s_info_city(A3754)</f>
        <v>盐城市</v>
      </c>
      <c r="AE3754" s="6" t="str">
        <f>[1]!s_info_province(A3754)</f>
        <v>江苏省</v>
      </c>
      <c r="AF3754">
        <v>120.13999800000001</v>
      </c>
      <c r="AG3754">
        <v>33.377631000000001</v>
      </c>
    </row>
    <row r="3755" spans="1:33" x14ac:dyDescent="0.3">
      <c r="A3755" s="12" t="s">
        <v>7920</v>
      </c>
      <c r="B3755" s="12" t="s">
        <v>7921</v>
      </c>
      <c r="C3755" s="16" t="str">
        <f>[1]!s_info_mkt(A3755)</f>
        <v>主板</v>
      </c>
      <c r="D3755" s="16" t="str">
        <f>[1]!s_ipo_listeddate(A3755)</f>
        <v>1997-07-03</v>
      </c>
      <c r="E3755" s="16" t="str">
        <f>[1]!lastradeday_s("000002","")</f>
        <v>2026-06-22</v>
      </c>
      <c r="F3755" s="16" t="str">
        <f>[1]!s_info_industry_csrc2023(A3755,"",3)</f>
        <v>汽车制造业</v>
      </c>
      <c r="G3755" s="16" t="str">
        <f>[1]!s_info_industry_csrc2023(A3755,"",1)</f>
        <v>制造业</v>
      </c>
      <c r="H3755" s="16">
        <f>[1]!s_is(A3755,83,"FY","YTD","20251231",1,"",100000000)</f>
        <v>62.742932777600004</v>
      </c>
      <c r="I3755" s="16">
        <f>[1]!s_is(A3755,83,"FY","YTD","20241231",1,"",100000000)</f>
        <v>68.097470991499989</v>
      </c>
      <c r="J3755" s="16">
        <f t="shared" si="174"/>
        <v>-7.8630500309891715E-2</v>
      </c>
      <c r="K3755" s="16">
        <f>[1]!s_is(A3755,61,"FY","YTD","20251231",1,"",100000000)</f>
        <v>0.18838464929999998</v>
      </c>
      <c r="L3755" s="16">
        <f>[1]!s_is(A3755,61,"FY","YTD","20241231",1,"",100000000)</f>
        <v>0.91276152489999995</v>
      </c>
      <c r="M3755" s="16">
        <f t="shared" si="175"/>
        <v>-0.79361022111373614</v>
      </c>
      <c r="N3755" s="16">
        <f>[1]!s_fa_roe(A3755,"20251231")</f>
        <v>0.41139999999999999</v>
      </c>
      <c r="O3755" s="16">
        <f>[1]!s_stmnote_rdexp(A3755,"20251231",1,10000)</f>
        <v>37857.016685000002</v>
      </c>
      <c r="P3755" s="20">
        <f t="shared" si="176"/>
        <v>6.0336702492356918E-2</v>
      </c>
      <c r="Q3755" s="16">
        <f>[1]!s_margin_tradingbalance(A3755,"",10000)</f>
        <v>10839.082399999999</v>
      </c>
      <c r="R3755" s="16">
        <f>[1]!s_margin_seclendingbalance(A3755,"",10000)</f>
        <v>24.2</v>
      </c>
      <c r="S3755" s="17">
        <f>[1]!s_val_ev(A3755,"",100000000)</f>
        <v>54.694288213</v>
      </c>
      <c r="T3755" s="17">
        <f>[1]!share_freesharesmv(A3755,"",100000000)</f>
        <v>13.8019023691</v>
      </c>
      <c r="U3755" s="17">
        <f>[1]!s_dq_amount_btin(A3755,E3755,100000000)</f>
        <v>0.45720345000000001</v>
      </c>
      <c r="V3755" s="17">
        <f>[1]!s_dq_turn(A3755,E3755)</f>
        <v>0.84502167410992501</v>
      </c>
      <c r="W3755" s="2">
        <f>[1]!s_pq_amount(A3755,"20260101","",100000000)</f>
        <v>56.071172050000001</v>
      </c>
      <c r="X3755" s="2">
        <f>[1]!s_pq_avgamount(A3755,"20260101","",100000000)</f>
        <v>0.50973792772727278</v>
      </c>
      <c r="Y3755" s="17">
        <f>[1]!s_ipo_dilutedpe(A3755)</f>
        <v>0</v>
      </c>
      <c r="Z3755" s="12">
        <f>[1]!s_ipo_collection_total(A3755,100000000)</f>
        <v>0.94374999999999998</v>
      </c>
      <c r="AA3755" s="2">
        <f>[1]!s_val_pe_ttm(A3755,E3755)</f>
        <v>239.32258605957031</v>
      </c>
      <c r="AB3755" s="5">
        <f>[1]!s_info_zjtxornot1(A3755,"")</f>
        <v>1</v>
      </c>
      <c r="AC3755" s="22" t="str">
        <f>[1]!s_info_nature1(A3755,"")</f>
        <v>中央国有企业</v>
      </c>
      <c r="AD3755" s="6" t="str">
        <f>[1]!s_info_city(A3755)</f>
        <v>上海市</v>
      </c>
      <c r="AE3755" s="6" t="str">
        <f>[1]!s_info_province(A3755)</f>
        <v>上海</v>
      </c>
      <c r="AF3755">
        <v>121.472644</v>
      </c>
      <c r="AG3755">
        <v>31.231705999999999</v>
      </c>
    </row>
    <row r="3756" spans="1:33" x14ac:dyDescent="0.3">
      <c r="A3756" s="12" t="s">
        <v>7922</v>
      </c>
      <c r="B3756" s="12" t="s">
        <v>7923</v>
      </c>
      <c r="C3756" s="16" t="str">
        <f>[1]!s_info_mkt(A3756)</f>
        <v>主板</v>
      </c>
      <c r="D3756" s="16" t="str">
        <f>[1]!s_ipo_listeddate(A3756)</f>
        <v>2017-08-21</v>
      </c>
      <c r="E3756" s="16" t="str">
        <f>[1]!lastradeday_s("000002","")</f>
        <v>2026-06-22</v>
      </c>
      <c r="F3756" s="16" t="str">
        <f>[1]!s_info_industry_csrc2023(A3756,"",3)</f>
        <v>新闻和出版业</v>
      </c>
      <c r="G3756" s="16" t="str">
        <f>[1]!s_info_industry_csrc2023(A3756,"",1)</f>
        <v>文化、体育和娱乐业</v>
      </c>
      <c r="H3756" s="16">
        <f>[1]!s_is(A3756,83,"FY","YTD","20251231",1,"",100000000)</f>
        <v>53.340649345500005</v>
      </c>
      <c r="I3756" s="16">
        <f>[1]!s_is(A3756,83,"FY","YTD","20241231",1,"",100000000)</f>
        <v>61.189809305200008</v>
      </c>
      <c r="J3756" s="16">
        <f t="shared" si="174"/>
        <v>-0.12827560747166722</v>
      </c>
      <c r="K3756" s="16">
        <f>[1]!s_is(A3756,61,"FY","YTD","20251231",1,"",100000000)</f>
        <v>6.4719745252999994</v>
      </c>
      <c r="L3756" s="16">
        <f>[1]!s_is(A3756,61,"FY","YTD","20241231",1,"",100000000)</f>
        <v>6.4396928710000001</v>
      </c>
      <c r="M3756" s="16">
        <f t="shared" si="175"/>
        <v>5.0129183094078794E-3</v>
      </c>
      <c r="N3756" s="16">
        <f>[1]!s_fa_roe(A3756,"20251231")</f>
        <v>6.5885999999999996</v>
      </c>
      <c r="O3756" s="16">
        <f>[1]!s_stmnote_rdexp(A3756,"20251231",1,10000)</f>
        <v>5942.0954469999997</v>
      </c>
      <c r="P3756" s="20">
        <f t="shared" si="176"/>
        <v>1.1139900844685338E-2</v>
      </c>
      <c r="Q3756" s="16">
        <f>[1]!s_margin_tradingbalance(A3756,"",10000)</f>
        <v>18309.743999999999</v>
      </c>
      <c r="R3756" s="16">
        <f>[1]!s_margin_seclendingbalance(A3756,"",10000)</f>
        <v>95.458699999999993</v>
      </c>
      <c r="S3756" s="17">
        <f>[1]!s_val_ev(A3756,"",100000000)</f>
        <v>97.102370753999992</v>
      </c>
      <c r="T3756" s="17">
        <f>[1]!share_freesharesmv(A3756,"",100000000)</f>
        <v>22.263688002000002</v>
      </c>
      <c r="U3756" s="17">
        <f>[1]!s_dq_amount_btin(A3756,E3756,100000000)</f>
        <v>0.71227938000000002</v>
      </c>
      <c r="V3756" s="17">
        <f>[1]!s_dq_turn(A3756,E3756)</f>
        <v>0.75107494424378596</v>
      </c>
      <c r="W3756" s="2">
        <f>[1]!s_pq_amount(A3756,"20260101","",100000000)</f>
        <v>127.44349570999999</v>
      </c>
      <c r="X3756" s="2">
        <f>[1]!s_pq_avgamount(A3756,"20260101","",100000000)</f>
        <v>1.1585772337272728</v>
      </c>
      <c r="Y3756" s="17">
        <f>[1]!s_ipo_dilutedpe(A3756)</f>
        <v>22.96</v>
      </c>
      <c r="Z3756" s="12">
        <f>[1]!s_ipo_collection_total(A3756,100000000)</f>
        <v>12.174300000000001</v>
      </c>
      <c r="AA3756" s="2">
        <f>[1]!s_val_pe_ttm(A3756,E3756)</f>
        <v>16.874359130859375</v>
      </c>
      <c r="AB3756" s="5">
        <f>[1]!s_info_zjtxornot1(A3756,"")</f>
        <v>0</v>
      </c>
      <c r="AC3756" s="22" t="str">
        <f>[1]!s_info_nature1(A3756,"")</f>
        <v>中央国有企业</v>
      </c>
      <c r="AD3756" s="6" t="str">
        <f>[1]!s_info_city(A3756)</f>
        <v>北京市</v>
      </c>
      <c r="AE3756" s="6" t="str">
        <f>[1]!s_info_province(A3756)</f>
        <v>北京</v>
      </c>
      <c r="AF3756">
        <v>116.40528500000001</v>
      </c>
      <c r="AG3756">
        <v>39.904989</v>
      </c>
    </row>
    <row r="3757" spans="1:33" x14ac:dyDescent="0.3">
      <c r="A3757" s="12" t="s">
        <v>7924</v>
      </c>
      <c r="B3757" s="12" t="s">
        <v>7925</v>
      </c>
      <c r="C3757" s="16" t="str">
        <f>[1]!s_info_mkt(A3757)</f>
        <v>创业板</v>
      </c>
      <c r="D3757" s="16" t="str">
        <f>[1]!s_ipo_listeddate(A3757)</f>
        <v>2014-08-01</v>
      </c>
      <c r="E3757" s="16" t="str">
        <f>[1]!lastradeday_s("000002","")</f>
        <v>2026-06-22</v>
      </c>
      <c r="F3757" s="16" t="str">
        <f>[1]!s_info_industry_csrc2023(A3757,"",3)</f>
        <v>计算机、通信和其他电子设备制造业</v>
      </c>
      <c r="G3757" s="16" t="str">
        <f>[1]!s_info_industry_csrc2023(A3757,"",1)</f>
        <v>制造业</v>
      </c>
      <c r="H3757" s="16">
        <f>[1]!s_is(A3757,83,"FY","YTD","20251231",1,"",100000000)</f>
        <v>41.581859461000001</v>
      </c>
      <c r="I3757" s="16">
        <f>[1]!s_is(A3757,83,"FY","YTD","20241231",1,"",100000000)</f>
        <v>36.626165338200003</v>
      </c>
      <c r="J3757" s="16">
        <f t="shared" si="174"/>
        <v>0.13530474940633108</v>
      </c>
      <c r="K3757" s="16">
        <f>[1]!s_is(A3757,61,"FY","YTD","20251231",1,"",100000000)</f>
        <v>2.5187197733</v>
      </c>
      <c r="L3757" s="16">
        <f>[1]!s_is(A3757,61,"FY","YTD","20241231",1,"",100000000)</f>
        <v>1.1689335865999999</v>
      </c>
      <c r="M3757" s="16">
        <f t="shared" si="175"/>
        <v>1.1547158899129883</v>
      </c>
      <c r="N3757" s="16">
        <f>[1]!s_fa_roe(A3757,"20251231")</f>
        <v>15.9826</v>
      </c>
      <c r="O3757" s="16">
        <f>[1]!s_stmnote_rdexp(A3757,"20251231",1,10000)</f>
        <v>18380.334437999998</v>
      </c>
      <c r="P3757" s="20">
        <f t="shared" si="176"/>
        <v>4.4202771776570213E-2</v>
      </c>
      <c r="Q3757" s="16">
        <f>[1]!s_margin_tradingbalance(A3757,"",10000)</f>
        <v>0</v>
      </c>
      <c r="R3757" s="16">
        <f>[1]!s_margin_seclendingbalance(A3757,"",10000)</f>
        <v>0</v>
      </c>
      <c r="S3757" s="17">
        <f>[1]!s_val_ev(A3757,"",100000000)</f>
        <v>48.684331812299995</v>
      </c>
      <c r="T3757" s="17">
        <f>[1]!share_freesharesmv(A3757,"",100000000)</f>
        <v>15.920207728700001</v>
      </c>
      <c r="U3757" s="17">
        <f>[1]!s_dq_amount_btin(A3757,E3757,100000000)</f>
        <v>0.76681074999999999</v>
      </c>
      <c r="V3757" s="17">
        <f>[1]!s_dq_turn(A3757,E3757)</f>
        <v>2.6777841392983306</v>
      </c>
      <c r="W3757" s="2">
        <f>[1]!s_pq_amount(A3757,"20260101","",100000000)</f>
        <v>226.7797391</v>
      </c>
      <c r="X3757" s="2">
        <f>[1]!s_pq_avgamount(A3757,"20260101","",100000000)</f>
        <v>2.0616339918181819</v>
      </c>
      <c r="Y3757" s="17">
        <f>[1]!s_ipo_dilutedpe(A3757)</f>
        <v>13.16</v>
      </c>
      <c r="Z3757" s="12">
        <f>[1]!s_ipo_collection_total(A3757,100000000)</f>
        <v>3.6233379999999999</v>
      </c>
      <c r="AA3757" s="2">
        <f>[1]!s_val_pe_ttm(A3757,E3757)</f>
        <v>19.111480712890625</v>
      </c>
      <c r="AB3757" s="5">
        <f>[1]!s_info_zjtxornot1(A3757,"")</f>
        <v>0</v>
      </c>
      <c r="AC3757" s="22" t="str">
        <f>[1]!s_info_nature1(A3757,"")</f>
        <v>民营企业</v>
      </c>
      <c r="AD3757" s="6" t="str">
        <f>[1]!s_info_city(A3757)</f>
        <v>深圳市</v>
      </c>
      <c r="AE3757" s="6" t="str">
        <f>[1]!s_info_province(A3757)</f>
        <v>广东省</v>
      </c>
      <c r="AF3757">
        <v>114.085947</v>
      </c>
      <c r="AG3757">
        <v>22.547000000000001</v>
      </c>
    </row>
    <row r="3758" spans="1:33" x14ac:dyDescent="0.3">
      <c r="A3758" s="12" t="s">
        <v>7926</v>
      </c>
      <c r="B3758" s="12" t="s">
        <v>7927</v>
      </c>
      <c r="C3758" s="16" t="str">
        <f>[1]!s_info_mkt(A3758)</f>
        <v>创业板</v>
      </c>
      <c r="D3758" s="16" t="str">
        <f>[1]!s_ipo_listeddate(A3758)</f>
        <v>2016-08-05</v>
      </c>
      <c r="E3758" s="16" t="str">
        <f>[1]!lastradeday_s("000002","")</f>
        <v>2026-06-22</v>
      </c>
      <c r="F3758" s="16" t="str">
        <f>[1]!s_info_industry_csrc2023(A3758,"",3)</f>
        <v>专用设备制造业</v>
      </c>
      <c r="G3758" s="16" t="str">
        <f>[1]!s_info_industry_csrc2023(A3758,"",1)</f>
        <v>制造业</v>
      </c>
      <c r="H3758" s="16">
        <f>[1]!s_is(A3758,83,"FY","YTD","20251231",1,"",100000000)</f>
        <v>10.0363255796</v>
      </c>
      <c r="I3758" s="16">
        <f>[1]!s_is(A3758,83,"FY","YTD","20241231",1,"",100000000)</f>
        <v>11.6105936939</v>
      </c>
      <c r="J3758" s="16">
        <f t="shared" si="174"/>
        <v>-0.13558894194420856</v>
      </c>
      <c r="K3758" s="16">
        <f>[1]!s_is(A3758,61,"FY","YTD","20251231",1,"",100000000)</f>
        <v>0.17806096660000001</v>
      </c>
      <c r="L3758" s="16">
        <f>[1]!s_is(A3758,61,"FY","YTD","20241231",1,"",100000000)</f>
        <v>8.6413318399999994E-2</v>
      </c>
      <c r="M3758" s="16">
        <f t="shared" si="175"/>
        <v>1.0605731835892558</v>
      </c>
      <c r="N3758" s="16">
        <f>[1]!s_fa_roe(A3758,"20251231")</f>
        <v>0.63580000000000003</v>
      </c>
      <c r="O3758" s="16">
        <f>[1]!s_stmnote_rdexp(A3758,"20251231",1,10000)</f>
        <v>7108.2068590000008</v>
      </c>
      <c r="P3758" s="20">
        <f t="shared" si="176"/>
        <v>7.0824793422886348E-2</v>
      </c>
      <c r="Q3758" s="16">
        <f>[1]!s_margin_tradingbalance(A3758,"",10000)</f>
        <v>31718.710299999999</v>
      </c>
      <c r="R3758" s="16">
        <f>[1]!s_margin_seclendingbalance(A3758,"",10000)</f>
        <v>60.673499999999997</v>
      </c>
      <c r="S3758" s="17">
        <f>[1]!s_val_ev(A3758,"",100000000)</f>
        <v>72.190696411999994</v>
      </c>
      <c r="T3758" s="17">
        <f>[1]!share_freesharesmv(A3758,"",100000000)</f>
        <v>31.901612008999997</v>
      </c>
      <c r="U3758" s="17">
        <f>[1]!s_dq_amount_btin(A3758,E3758,100000000)</f>
        <v>0.68207978999999996</v>
      </c>
      <c r="V3758" s="17">
        <f>[1]!s_dq_turn(A3758,E3758)</f>
        <v>0.9549891762581767</v>
      </c>
      <c r="W3758" s="2">
        <f>[1]!s_pq_amount(A3758,"20260101","",100000000)</f>
        <v>100.25136773</v>
      </c>
      <c r="X3758" s="2">
        <f>[1]!s_pq_avgamount(A3758,"20260101","",100000000)</f>
        <v>0.91137607027272727</v>
      </c>
      <c r="Y3758" s="17">
        <f>[1]!s_ipo_dilutedpe(A3758)</f>
        <v>22.99</v>
      </c>
      <c r="Z3758" s="12">
        <f>[1]!s_ipo_collection_total(A3758,100000000)</f>
        <v>7.68248</v>
      </c>
      <c r="AA3758" s="2">
        <f>[1]!s_val_pe_ttm(A3758,E3758)</f>
        <v>511.96841430664063</v>
      </c>
      <c r="AB3758" s="5">
        <f>[1]!s_info_zjtxornot1(A3758,"")</f>
        <v>0</v>
      </c>
      <c r="AC3758" s="22" t="str">
        <f>[1]!s_info_nature1(A3758,"")</f>
        <v>中央国有企业</v>
      </c>
      <c r="AD3758" s="6" t="str">
        <f>[1]!s_info_city(A3758)</f>
        <v>武汉市</v>
      </c>
      <c r="AE3758" s="6" t="str">
        <f>[1]!s_info_province(A3758)</f>
        <v>湖北省</v>
      </c>
      <c r="AF3758">
        <v>114.29857199999999</v>
      </c>
      <c r="AG3758">
        <v>30.584354999999999</v>
      </c>
    </row>
    <row r="3759" spans="1:33" x14ac:dyDescent="0.3">
      <c r="A3759" s="12" t="s">
        <v>7928</v>
      </c>
      <c r="B3759" s="12" t="s">
        <v>7929</v>
      </c>
      <c r="C3759" s="16" t="str">
        <f>[1]!s_info_mkt(A3759)</f>
        <v>创业板</v>
      </c>
      <c r="D3759" s="16" t="str">
        <f>[1]!s_ipo_listeddate(A3759)</f>
        <v>2014-10-09</v>
      </c>
      <c r="E3759" s="16" t="str">
        <f>[1]!lastradeday_s("000002","")</f>
        <v>2026-06-22</v>
      </c>
      <c r="F3759" s="16" t="str">
        <f>[1]!s_info_industry_csrc2023(A3759,"",3)</f>
        <v>化学原料和化学制品制造业</v>
      </c>
      <c r="G3759" s="16" t="str">
        <f>[1]!s_info_industry_csrc2023(A3759,"",1)</f>
        <v>制造业</v>
      </c>
      <c r="H3759" s="16">
        <f>[1]!s_is(A3759,83,"FY","YTD","20251231",1,"",100000000)</f>
        <v>32.256526567199998</v>
      </c>
      <c r="I3759" s="16">
        <f>[1]!s_is(A3759,83,"FY","YTD","20241231",1,"",100000000)</f>
        <v>29.175392454800001</v>
      </c>
      <c r="J3759" s="16">
        <f t="shared" si="174"/>
        <v>0.10560728933375785</v>
      </c>
      <c r="K3759" s="16">
        <f>[1]!s_is(A3759,61,"FY","YTD","20251231",1,"",100000000)</f>
        <v>3.9039654286000003</v>
      </c>
      <c r="L3759" s="16">
        <f>[1]!s_is(A3759,61,"FY","YTD","20241231",1,"",100000000)</f>
        <v>2.4652680228000001</v>
      </c>
      <c r="M3759" s="16">
        <f t="shared" si="175"/>
        <v>0.58358660903975768</v>
      </c>
      <c r="N3759" s="16">
        <f>[1]!s_fa_roe(A3759,"20251231")</f>
        <v>8.7425999999999995</v>
      </c>
      <c r="O3759" s="16">
        <f>[1]!s_stmnote_rdexp(A3759,"20251231",1,10000)</f>
        <v>20859.096508000002</v>
      </c>
      <c r="P3759" s="20">
        <f t="shared" si="176"/>
        <v>6.4666282231424579E-2</v>
      </c>
      <c r="Q3759" s="16">
        <f>[1]!s_margin_tradingbalance(A3759,"",10000)</f>
        <v>167576.15549999999</v>
      </c>
      <c r="R3759" s="16">
        <f>[1]!s_margin_seclendingbalance(A3759,"",10000)</f>
        <v>803.98400000000004</v>
      </c>
      <c r="S3759" s="17">
        <f>[1]!s_val_ev(A3759,"",100000000)</f>
        <v>277.12342475999998</v>
      </c>
      <c r="T3759" s="17">
        <f>[1]!share_freesharesmv(A3759,"",100000000)</f>
        <v>217.8155058456</v>
      </c>
      <c r="U3759" s="17">
        <f>[1]!s_dq_amount_btin(A3759,E3759,100000000)</f>
        <v>45.236274610000002</v>
      </c>
      <c r="V3759" s="17">
        <f>[1]!s_dq_turn(A3759,E3759)</f>
        <v>16.391052141095031</v>
      </c>
      <c r="W3759" s="2">
        <f>[1]!s_pq_amount(A3759,"20260101","",100000000)</f>
        <v>1892.0242189400001</v>
      </c>
      <c r="X3759" s="2">
        <f>[1]!s_pq_avgamount(A3759,"20260101","",100000000)</f>
        <v>17.200220172181819</v>
      </c>
      <c r="Y3759" s="17">
        <f>[1]!s_ipo_dilutedpe(A3759)</f>
        <v>22.84</v>
      </c>
      <c r="Z3759" s="12">
        <f>[1]!s_ipo_collection_total(A3759,100000000)</f>
        <v>3.63</v>
      </c>
      <c r="AA3759" s="2">
        <f>[1]!s_val_pe_ttm(A3759,E3759)</f>
        <v>68.96038818359375</v>
      </c>
      <c r="AB3759" s="5">
        <f>[1]!s_info_zjtxornot1(A3759,"")</f>
        <v>1</v>
      </c>
      <c r="AC3759" s="22" t="str">
        <f>[1]!s_info_nature1(A3759,"")</f>
        <v>外资企业</v>
      </c>
      <c r="AD3759" s="6" t="str">
        <f>[1]!s_info_city(A3759)</f>
        <v>上海市</v>
      </c>
      <c r="AE3759" s="6" t="str">
        <f>[1]!s_info_province(A3759)</f>
        <v>上海</v>
      </c>
      <c r="AF3759">
        <v>121.472644</v>
      </c>
      <c r="AG3759">
        <v>31.231705999999999</v>
      </c>
    </row>
    <row r="3760" spans="1:33" x14ac:dyDescent="0.3">
      <c r="A3760" s="12" t="s">
        <v>7930</v>
      </c>
      <c r="B3760" s="12" t="s">
        <v>7931</v>
      </c>
      <c r="C3760" s="16" t="str">
        <f>[1]!s_info_mkt(A3760)</f>
        <v>主板</v>
      </c>
      <c r="D3760" s="16" t="str">
        <f>[1]!s_ipo_listeddate(A3760)</f>
        <v>2000-06-16</v>
      </c>
      <c r="E3760" s="16" t="str">
        <f>[1]!lastradeday_s("000002","")</f>
        <v>2026-06-22</v>
      </c>
      <c r="F3760" s="16" t="str">
        <f>[1]!s_info_industry_csrc2023(A3760,"",3)</f>
        <v>汽车制造业</v>
      </c>
      <c r="G3760" s="16" t="str">
        <f>[1]!s_info_industry_csrc2023(A3760,"",1)</f>
        <v>制造业</v>
      </c>
      <c r="H3760" s="16">
        <f>[1]!s_is(A3760,83,"FY","YTD","20251231",1,"",100000000)</f>
        <v>5.2094066629000002</v>
      </c>
      <c r="I3760" s="16">
        <f>[1]!s_is(A3760,83,"FY","YTD","20241231",1,"",100000000)</f>
        <v>5.5812287547000006</v>
      </c>
      <c r="J3760" s="16">
        <f t="shared" si="174"/>
        <v>-6.6620113265718706E-2</v>
      </c>
      <c r="K3760" s="16">
        <f>[1]!s_is(A3760,61,"FY","YTD","20251231",1,"",100000000)</f>
        <v>-3.6722802095999998</v>
      </c>
      <c r="L3760" s="16">
        <f>[1]!s_is(A3760,61,"FY","YTD","20241231",1,"",100000000)</f>
        <v>-10.004632582399999</v>
      </c>
      <c r="M3760" s="16">
        <f t="shared" si="175"/>
        <v>0.63294202167301772</v>
      </c>
      <c r="N3760" s="16">
        <f>[1]!s_fa_roe(A3760,"20251231")</f>
        <v>-210.21889999999999</v>
      </c>
      <c r="O3760" s="16">
        <f>[1]!s_stmnote_rdexp(A3760,"20251231",1,10000)</f>
        <v>468.43636200000003</v>
      </c>
      <c r="P3760" s="20">
        <f t="shared" si="176"/>
        <v>8.9921250597707874E-3</v>
      </c>
      <c r="Q3760" s="16">
        <f>[1]!s_margin_tradingbalance(A3760,"",10000)</f>
        <v>47555.682999999997</v>
      </c>
      <c r="R3760" s="16">
        <f>[1]!s_margin_seclendingbalance(A3760,"",10000)</f>
        <v>0</v>
      </c>
      <c r="S3760" s="17">
        <f>[1]!s_val_ev(A3760,"",100000000)</f>
        <v>110.43179548409999</v>
      </c>
      <c r="T3760" s="17">
        <f>[1]!share_freesharesmv(A3760,"",100000000)</f>
        <v>81.760898155499987</v>
      </c>
      <c r="U3760" s="17">
        <f>[1]!s_dq_amount_btin(A3760,E3760,100000000)</f>
        <v>2.5112979900000001</v>
      </c>
      <c r="V3760" s="17">
        <f>[1]!s_dq_turn(A3760,E3760)</f>
        <v>2.2789034310350154</v>
      </c>
      <c r="W3760" s="2">
        <f>[1]!s_pq_amount(A3760,"20260101","",100000000)</f>
        <v>430.12700201000001</v>
      </c>
      <c r="X3760" s="2">
        <f>[1]!s_pq_avgamount(A3760,"20260101","",100000000)</f>
        <v>3.9102454728181821</v>
      </c>
      <c r="Y3760" s="17">
        <f>[1]!s_ipo_dilutedpe(A3760)</f>
        <v>25.07</v>
      </c>
      <c r="Z3760" s="12">
        <f>[1]!s_ipo_collection_total(A3760,100000000)</f>
        <v>3.1842000000000001</v>
      </c>
      <c r="AA3760" s="2">
        <f>[1]!s_val_pe_ttm(A3760,E3760)</f>
        <v>-31.898832321166992</v>
      </c>
      <c r="AB3760" s="5">
        <f>[1]!s_info_zjtxornot1(A3760,"")</f>
        <v>0</v>
      </c>
      <c r="AC3760" s="22" t="str">
        <f>[1]!s_info_nature1(A3760,"")</f>
        <v>公众企业</v>
      </c>
      <c r="AD3760" s="6" t="str">
        <f>[1]!s_info_city(A3760)</f>
        <v>永康市</v>
      </c>
      <c r="AE3760" s="6" t="str">
        <f>[1]!s_info_province(A3760)</f>
        <v>浙江省</v>
      </c>
      <c r="AF3760">
        <v>120.108684</v>
      </c>
      <c r="AG3760">
        <v>28.940176999999998</v>
      </c>
    </row>
    <row r="3761" spans="1:33" x14ac:dyDescent="0.3">
      <c r="A3761" s="12" t="s">
        <v>7932</v>
      </c>
      <c r="B3761" s="12" t="s">
        <v>7933</v>
      </c>
      <c r="C3761" s="16" t="str">
        <f>[1]!s_info_mkt(A3761)</f>
        <v>主板</v>
      </c>
      <c r="D3761" s="16" t="str">
        <f>[1]!s_ipo_listeddate(A3761)</f>
        <v>1993-09-24</v>
      </c>
      <c r="E3761" s="16" t="str">
        <f>[1]!lastradeday_s("000002","")</f>
        <v>2026-06-22</v>
      </c>
      <c r="F3761" s="16" t="str">
        <f>[1]!s_info_industry_csrc2023(A3761,"",3)</f>
        <v>房地产业</v>
      </c>
      <c r="G3761" s="16" t="str">
        <f>[1]!s_info_industry_csrc2023(A3761,"",1)</f>
        <v>房地产业</v>
      </c>
      <c r="H3761" s="16">
        <f>[1]!s_is(A3761,83,"FY","YTD","20251231",1,"",100000000)</f>
        <v>105.5733776946</v>
      </c>
      <c r="I3761" s="16">
        <f>[1]!s_is(A3761,83,"FY","YTD","20241231",1,"",100000000)</f>
        <v>69.58965588609999</v>
      </c>
      <c r="J3761" s="16">
        <f t="shared" si="174"/>
        <v>0.5170843475271083</v>
      </c>
      <c r="K3761" s="16">
        <f>[1]!s_is(A3761,61,"FY","YTD","20251231",1,"",100000000)</f>
        <v>1.1863714044</v>
      </c>
      <c r="L3761" s="16">
        <f>[1]!s_is(A3761,61,"FY","YTD","20241231",1,"",100000000)</f>
        <v>-3.1676178988000001</v>
      </c>
      <c r="M3761" s="16">
        <f t="shared" si="175"/>
        <v>1.3745310963324957</v>
      </c>
      <c r="N3761" s="16">
        <f>[1]!s_fa_roe(A3761,"20251231")</f>
        <v>0.82440000000000002</v>
      </c>
      <c r="O3761" s="16">
        <f>[1]!s_stmnote_rdexp(A3761,"20251231",1,10000)</f>
        <v>0</v>
      </c>
      <c r="P3761" s="20">
        <f t="shared" si="176"/>
        <v>0</v>
      </c>
      <c r="Q3761" s="16">
        <f>[1]!s_margin_tradingbalance(A3761,"",10000)</f>
        <v>30065.5638</v>
      </c>
      <c r="R3761" s="16">
        <f>[1]!s_margin_seclendingbalance(A3761,"",10000)</f>
        <v>257.03160000000003</v>
      </c>
      <c r="S3761" s="17">
        <f>[1]!s_val_ev(A3761,"",100000000)</f>
        <v>133.01497728200002</v>
      </c>
      <c r="T3761" s="17">
        <f>[1]!share_freesharesmv(A3761,"",100000000)</f>
        <v>37.208176258000002</v>
      </c>
      <c r="U3761" s="17">
        <f>[1]!s_dq_amount_btin(A3761,E3761,100000000)</f>
        <v>0.66677285999999991</v>
      </c>
      <c r="V3761" s="17">
        <f>[1]!s_dq_turn(A3761,E3761)</f>
        <v>0.50693703203845797</v>
      </c>
      <c r="W3761" s="2">
        <f>[1]!s_pq_amount(A3761,"20260101","",100000000)</f>
        <v>120.99049422</v>
      </c>
      <c r="X3761" s="2">
        <f>[1]!s_pq_avgamount(A3761,"20260101","",100000000)</f>
        <v>1.0999135838181817</v>
      </c>
      <c r="Y3761" s="17">
        <f>[1]!s_ipo_dilutedpe(A3761)</f>
        <v>0</v>
      </c>
      <c r="Z3761" s="12">
        <f>[1]!s_ipo_collection_total(A3761,100000000)</f>
        <v>0.85579000000000005</v>
      </c>
      <c r="AA3761" s="2">
        <f>[1]!s_val_pe_ttm(A3761,E3761)</f>
        <v>-30.64836311340332</v>
      </c>
      <c r="AB3761" s="5">
        <f>[1]!s_info_zjtxornot1(A3761,"")</f>
        <v>0</v>
      </c>
      <c r="AC3761" s="22" t="str">
        <f>[1]!s_info_nature1(A3761,"")</f>
        <v>地方国有企业</v>
      </c>
      <c r="AD3761" s="6" t="str">
        <f>[1]!s_info_city(A3761)</f>
        <v>上海市</v>
      </c>
      <c r="AE3761" s="6" t="str">
        <f>[1]!s_info_province(A3761)</f>
        <v>上海</v>
      </c>
      <c r="AF3761">
        <v>121.472644</v>
      </c>
      <c r="AG3761">
        <v>31.231705999999999</v>
      </c>
    </row>
    <row r="3762" spans="1:33" x14ac:dyDescent="0.3">
      <c r="A3762" s="12" t="s">
        <v>7934</v>
      </c>
      <c r="B3762" s="12" t="s">
        <v>7935</v>
      </c>
      <c r="C3762" s="16" t="str">
        <f>[1]!s_info_mkt(A3762)</f>
        <v>主板</v>
      </c>
      <c r="D3762" s="16" t="str">
        <f>[1]!s_ipo_listeddate(A3762)</f>
        <v>2011-04-28</v>
      </c>
      <c r="E3762" s="16" t="str">
        <f>[1]!lastradeday_s("000002","")</f>
        <v>2026-06-22</v>
      </c>
      <c r="F3762" s="16" t="str">
        <f>[1]!s_info_industry_csrc2023(A3762,"",3)</f>
        <v>电气机械和器材制造业</v>
      </c>
      <c r="G3762" s="16" t="str">
        <f>[1]!s_info_industry_csrc2023(A3762,"",1)</f>
        <v>制造业</v>
      </c>
      <c r="H3762" s="16">
        <f>[1]!s_is(A3762,83,"FY","YTD","20251231",1,"",100000000)</f>
        <v>17.6058393012</v>
      </c>
      <c r="I3762" s="16">
        <f>[1]!s_is(A3762,83,"FY","YTD","20241231",1,"",100000000)</f>
        <v>16.7524969123</v>
      </c>
      <c r="J3762" s="16">
        <f t="shared" si="174"/>
        <v>5.0938220933111067E-2</v>
      </c>
      <c r="K3762" s="16">
        <f>[1]!s_is(A3762,61,"FY","YTD","20251231",1,"",100000000)</f>
        <v>0.82379104780000001</v>
      </c>
      <c r="L3762" s="16">
        <f>[1]!s_is(A3762,61,"FY","YTD","20241231",1,"",100000000)</f>
        <v>0.66497343619999993</v>
      </c>
      <c r="M3762" s="16">
        <f t="shared" si="175"/>
        <v>0.23883301640974647</v>
      </c>
      <c r="N3762" s="16">
        <f>[1]!s_fa_roe(A3762,"20251231")</f>
        <v>6.3775000000000004</v>
      </c>
      <c r="O3762" s="16">
        <f>[1]!s_stmnote_rdexp(A3762,"20251231",1,10000)</f>
        <v>5540.214559</v>
      </c>
      <c r="P3762" s="20">
        <f t="shared" si="176"/>
        <v>3.1468051390326983E-2</v>
      </c>
      <c r="Q3762" s="16">
        <f>[1]!s_margin_tradingbalance(A3762,"",10000)</f>
        <v>0</v>
      </c>
      <c r="R3762" s="16">
        <f>[1]!s_margin_seclendingbalance(A3762,"",10000)</f>
        <v>0</v>
      </c>
      <c r="S3762" s="17">
        <f>[1]!s_val_ev(A3762,"",100000000)</f>
        <v>25.524460000000001</v>
      </c>
      <c r="T3762" s="17">
        <f>[1]!share_freesharesmv(A3762,"",100000000)</f>
        <v>17.785195904200002</v>
      </c>
      <c r="U3762" s="17">
        <f>[1]!s_dq_amount_btin(A3762,E3762,100000000)</f>
        <v>0.88191260000000005</v>
      </c>
      <c r="V3762" s="17">
        <f>[1]!s_dq_turn(A3762,E3762)</f>
        <v>3.6172893068920966</v>
      </c>
      <c r="W3762" s="2">
        <f>[1]!s_pq_amount(A3762,"20260101","",100000000)</f>
        <v>132.38608943</v>
      </c>
      <c r="X3762" s="2">
        <f>[1]!s_pq_avgamount(A3762,"20260101","",100000000)</f>
        <v>1.2035099039090909</v>
      </c>
      <c r="Y3762" s="17">
        <f>[1]!s_ipo_dilutedpe(A3762)</f>
        <v>76</v>
      </c>
      <c r="Z3762" s="12">
        <f>[1]!s_ipo_collection_total(A3762,100000000)</f>
        <v>6.08</v>
      </c>
      <c r="AA3762" s="2">
        <f>[1]!s_val_pe_ttm(A3762,E3762)</f>
        <v>29.922727584838867</v>
      </c>
      <c r="AB3762" s="5">
        <f>[1]!s_info_zjtxornot1(A3762,"")</f>
        <v>1</v>
      </c>
      <c r="AC3762" s="22" t="str">
        <f>[1]!s_info_nature1(A3762,"")</f>
        <v>民营企业</v>
      </c>
      <c r="AD3762" s="6" t="str">
        <f>[1]!s_info_city(A3762)</f>
        <v>南通市</v>
      </c>
      <c r="AE3762" s="6" t="str">
        <f>[1]!s_info_province(A3762)</f>
        <v>江苏省</v>
      </c>
      <c r="AF3762">
        <v>120.864608</v>
      </c>
      <c r="AG3762">
        <v>32.016212000000003</v>
      </c>
    </row>
    <row r="3763" spans="1:33" x14ac:dyDescent="0.3">
      <c r="A3763" s="12" t="s">
        <v>7936</v>
      </c>
      <c r="B3763" s="12" t="s">
        <v>7937</v>
      </c>
      <c r="C3763" s="16" t="str">
        <f>[1]!s_info_mkt(A3763)</f>
        <v>创业板</v>
      </c>
      <c r="D3763" s="16" t="str">
        <f>[1]!s_ipo_listeddate(A3763)</f>
        <v>2021-11-19</v>
      </c>
      <c r="E3763" s="16" t="str">
        <f>[1]!lastradeday_s("000002","")</f>
        <v>2026-06-22</v>
      </c>
      <c r="F3763" s="16" t="str">
        <f>[1]!s_info_industry_csrc2023(A3763,"",3)</f>
        <v>软件和信息技术服务业</v>
      </c>
      <c r="G3763" s="16" t="str">
        <f>[1]!s_info_industry_csrc2023(A3763,"",1)</f>
        <v>信息传输、软件和信息技术服务业</v>
      </c>
      <c r="H3763" s="16">
        <f>[1]!s_is(A3763,83,"FY","YTD","20251231",1,"",100000000)</f>
        <v>1.8772433756</v>
      </c>
      <c r="I3763" s="16">
        <f>[1]!s_is(A3763,83,"FY","YTD","20241231",1,"",100000000)</f>
        <v>2.1249154332</v>
      </c>
      <c r="J3763" s="16">
        <f t="shared" si="174"/>
        <v>-0.11655619500443848</v>
      </c>
      <c r="K3763" s="16">
        <f>[1]!s_is(A3763,61,"FY","YTD","20251231",1,"",100000000)</f>
        <v>0.58222959419999998</v>
      </c>
      <c r="L3763" s="16">
        <f>[1]!s_is(A3763,61,"FY","YTD","20241231",1,"",100000000)</f>
        <v>0.70100174199999998</v>
      </c>
      <c r="M3763" s="16">
        <f t="shared" si="175"/>
        <v>-0.16943202945706803</v>
      </c>
      <c r="N3763" s="16">
        <f>[1]!s_fa_roe(A3763,"20251231")</f>
        <v>5.4020000000000001</v>
      </c>
      <c r="O3763" s="16">
        <f>[1]!s_stmnote_rdexp(A3763,"20251231",1,10000)</f>
        <v>3426.9347640000001</v>
      </c>
      <c r="P3763" s="20">
        <f t="shared" si="176"/>
        <v>0.18255143731188778</v>
      </c>
      <c r="Q3763" s="16">
        <f>[1]!s_margin_tradingbalance(A3763,"",10000)</f>
        <v>13626.591</v>
      </c>
      <c r="R3763" s="16">
        <f>[1]!s_margin_seclendingbalance(A3763,"",10000)</f>
        <v>21.667400000000001</v>
      </c>
      <c r="S3763" s="17">
        <f>[1]!s_val_ev(A3763,"",100000000)</f>
        <v>25.09911936</v>
      </c>
      <c r="T3763" s="17">
        <f>[1]!share_freesharesmv(A3763,"",100000000)</f>
        <v>16.205377222799999</v>
      </c>
      <c r="U3763" s="17">
        <f>[1]!s_dq_amount_btin(A3763,E3763,100000000)</f>
        <v>0.47740673</v>
      </c>
      <c r="V3763" s="17">
        <f>[1]!s_dq_turn(A3763,E3763)</f>
        <v>2.1480179046876442</v>
      </c>
      <c r="W3763" s="2">
        <f>[1]!s_pq_amount(A3763,"20260101","",100000000)</f>
        <v>84.10825878</v>
      </c>
      <c r="X3763" s="2">
        <f>[1]!s_pq_avgamount(A3763,"20260101","",100000000)</f>
        <v>0.76462053436363642</v>
      </c>
      <c r="Y3763" s="17">
        <f>[1]!s_ipo_dilutedpe(A3763)</f>
        <v>34.04</v>
      </c>
      <c r="Z3763" s="12">
        <f>[1]!s_ipo_collection_total(A3763,100000000)</f>
        <v>4.5571679999999999</v>
      </c>
      <c r="AA3763" s="2">
        <f>[1]!s_val_pe_ttm(A3763,E3763)</f>
        <v>47.993156433105469</v>
      </c>
      <c r="AB3763" s="5">
        <f>[1]!s_info_zjtxornot1(A3763,"")</f>
        <v>0</v>
      </c>
      <c r="AC3763" s="22" t="str">
        <f>[1]!s_info_nature1(A3763,"")</f>
        <v>地方国有企业</v>
      </c>
      <c r="AD3763" s="6" t="str">
        <f>[1]!s_info_city(A3763)</f>
        <v>济南市</v>
      </c>
      <c r="AE3763" s="6" t="str">
        <f>[1]!s_info_province(A3763)</f>
        <v>山东省</v>
      </c>
      <c r="AF3763">
        <v>117.000923</v>
      </c>
      <c r="AG3763">
        <v>36.675806999999999</v>
      </c>
    </row>
    <row r="3764" spans="1:33" x14ac:dyDescent="0.3">
      <c r="A3764" s="12" t="s">
        <v>7938</v>
      </c>
      <c r="B3764" s="12" t="s">
        <v>7939</v>
      </c>
      <c r="C3764" s="16" t="str">
        <f>[1]!s_info_mkt(A3764)</f>
        <v>主板</v>
      </c>
      <c r="D3764" s="16" t="str">
        <f>[1]!s_ipo_listeddate(A3764)</f>
        <v>2020-08-03</v>
      </c>
      <c r="E3764" s="16" t="str">
        <f>[1]!lastradeday_s("000002","")</f>
        <v>2026-06-22</v>
      </c>
      <c r="F3764" s="16" t="str">
        <f>[1]!s_info_industry_csrc2023(A3764,"",3)</f>
        <v>计算机、通信和其他电子设备制造业</v>
      </c>
      <c r="G3764" s="16" t="str">
        <f>[1]!s_info_industry_csrc2023(A3764,"",1)</f>
        <v>制造业</v>
      </c>
      <c r="H3764" s="16">
        <f>[1]!s_is(A3764,83,"FY","YTD","20251231",1,"",100000000)</f>
        <v>13.079834829500001</v>
      </c>
      <c r="I3764" s="16">
        <f>[1]!s_is(A3764,83,"FY","YTD","20241231",1,"",100000000)</f>
        <v>15.232364671800001</v>
      </c>
      <c r="J3764" s="16">
        <f t="shared" si="174"/>
        <v>-0.14131291422434389</v>
      </c>
      <c r="K3764" s="16">
        <f>[1]!s_is(A3764,61,"FY","YTD","20251231",1,"",100000000)</f>
        <v>0.1194079799</v>
      </c>
      <c r="L3764" s="16">
        <f>[1]!s_is(A3764,61,"FY","YTD","20241231",1,"",100000000)</f>
        <v>-0.76350191150000002</v>
      </c>
      <c r="M3764" s="16">
        <f t="shared" si="175"/>
        <v>1.1563951289465764</v>
      </c>
      <c r="N3764" s="16">
        <f>[1]!s_fa_roe(A3764,"20251231")</f>
        <v>1.6165</v>
      </c>
      <c r="O3764" s="16">
        <f>[1]!s_stmnote_rdexp(A3764,"20251231",1,10000)</f>
        <v>8128.4059849999994</v>
      </c>
      <c r="P3764" s="20">
        <f t="shared" si="176"/>
        <v>6.2144561387482915E-2</v>
      </c>
      <c r="Q3764" s="16">
        <f>[1]!s_margin_tradingbalance(A3764,"",10000)</f>
        <v>0</v>
      </c>
      <c r="R3764" s="16">
        <f>[1]!s_margin_seclendingbalance(A3764,"",10000)</f>
        <v>0</v>
      </c>
      <c r="S3764" s="17">
        <f>[1]!s_val_ev(A3764,"",100000000)</f>
        <v>82.096273426500005</v>
      </c>
      <c r="T3764" s="17">
        <f>[1]!share_freesharesmv(A3764,"",100000000)</f>
        <v>39.261044129699997</v>
      </c>
      <c r="U3764" s="17">
        <f>[1]!s_dq_amount_btin(A3764,E3764,100000000)</f>
        <v>1.78742464</v>
      </c>
      <c r="V3764" s="17">
        <f>[1]!s_dq_turn(A3764,E3764)</f>
        <v>2.525486878102464</v>
      </c>
      <c r="W3764" s="2">
        <f>[1]!s_pq_amount(A3764,"20260101","",100000000)</f>
        <v>139.59050680000001</v>
      </c>
      <c r="X3764" s="2">
        <f>[1]!s_pq_avgamount(A3764,"20260101","",100000000)</f>
        <v>1.2690046072727272</v>
      </c>
      <c r="Y3764" s="17">
        <f>[1]!s_ipo_dilutedpe(A3764)</f>
        <v>22.99</v>
      </c>
      <c r="Z3764" s="12">
        <f>[1]!s_ipo_collection_total(A3764,100000000)</f>
        <v>7.71075</v>
      </c>
      <c r="AA3764" s="2">
        <f>[1]!s_val_pe_ttm(A3764,E3764)</f>
        <v>529.1436767578125</v>
      </c>
      <c r="AB3764" s="5">
        <f>[1]!s_info_zjtxornot1(A3764,"")</f>
        <v>1</v>
      </c>
      <c r="AC3764" s="22" t="str">
        <f>[1]!s_info_nature1(A3764,"")</f>
        <v>民营企业</v>
      </c>
      <c r="AD3764" s="6" t="str">
        <f>[1]!s_info_city(A3764)</f>
        <v>深圳市</v>
      </c>
      <c r="AE3764" s="6" t="str">
        <f>[1]!s_info_province(A3764)</f>
        <v>广东省</v>
      </c>
      <c r="AF3764">
        <v>114.085947</v>
      </c>
      <c r="AG3764">
        <v>22.547000000000001</v>
      </c>
    </row>
    <row r="3765" spans="1:33" x14ac:dyDescent="0.3">
      <c r="A3765" s="12" t="s">
        <v>7940</v>
      </c>
      <c r="B3765" s="12" t="s">
        <v>7941</v>
      </c>
      <c r="C3765" s="16" t="str">
        <f>[1]!s_info_mkt(A3765)</f>
        <v>主板</v>
      </c>
      <c r="D3765" s="16" t="str">
        <f>[1]!s_ipo_listeddate(A3765)</f>
        <v>2010-07-20</v>
      </c>
      <c r="E3765" s="16" t="str">
        <f>[1]!lastradeday_s("000002","")</f>
        <v>2026-06-22</v>
      </c>
      <c r="F3765" s="16" t="str">
        <f>[1]!s_info_industry_csrc2023(A3765,"",3)</f>
        <v>化学原料和化学制品制造业</v>
      </c>
      <c r="G3765" s="16" t="str">
        <f>[1]!s_info_industry_csrc2023(A3765,"",1)</f>
        <v>制造业</v>
      </c>
      <c r="H3765" s="16">
        <f>[1]!s_is(A3765,83,"FY","YTD","20251231",1,"",100000000)</f>
        <v>3.7195282416000004</v>
      </c>
      <c r="I3765" s="16">
        <f>[1]!s_is(A3765,83,"FY","YTD","20241231",1,"",100000000)</f>
        <v>5.1524562514999994</v>
      </c>
      <c r="J3765" s="16">
        <f t="shared" si="174"/>
        <v>-0.27810580817310981</v>
      </c>
      <c r="K3765" s="16">
        <f>[1]!s_is(A3765,61,"FY","YTD","20251231",1,"",100000000)</f>
        <v>-2.5799625298</v>
      </c>
      <c r="L3765" s="16">
        <f>[1]!s_is(A3765,61,"FY","YTD","20241231",1,"",100000000)</f>
        <v>-2.8761902985000001</v>
      </c>
      <c r="M3765" s="16">
        <f t="shared" si="175"/>
        <v>0.10299310475196644</v>
      </c>
      <c r="N3765" s="16">
        <f>[1]!s_fa_roe(A3765,"20251231")</f>
        <v>-28.248200000000001</v>
      </c>
      <c r="O3765" s="16">
        <f>[1]!s_stmnote_rdexp(A3765,"20251231",1,10000)</f>
        <v>1516.6780000000001</v>
      </c>
      <c r="P3765" s="20">
        <f t="shared" si="176"/>
        <v>4.0776085070067448E-2</v>
      </c>
      <c r="Q3765" s="16">
        <f>[1]!s_margin_tradingbalance(A3765,"",10000)</f>
        <v>32620.629499999999</v>
      </c>
      <c r="R3765" s="16">
        <f>[1]!s_margin_seclendingbalance(A3765,"",10000)</f>
        <v>14.7906</v>
      </c>
      <c r="S3765" s="17">
        <f>[1]!s_val_ev(A3765,"",100000000)</f>
        <v>39.968462599200002</v>
      </c>
      <c r="T3765" s="17">
        <f>[1]!share_freesharesmv(A3765,"",100000000)</f>
        <v>22.504904591999999</v>
      </c>
      <c r="U3765" s="17">
        <f>[1]!s_dq_amount_btin(A3765,E3765,100000000)</f>
        <v>0.87425697999999996</v>
      </c>
      <c r="V3765" s="17">
        <f>[1]!s_dq_turn(A3765,E3765)</f>
        <v>3.0130407871409948</v>
      </c>
      <c r="W3765" s="2">
        <f>[1]!s_pq_amount(A3765,"20260101","",100000000)</f>
        <v>136.33164986</v>
      </c>
      <c r="X3765" s="2">
        <f>[1]!s_pq_avgamount(A3765,"20260101","",100000000)</f>
        <v>1.2393786350909091</v>
      </c>
      <c r="Y3765" s="17">
        <f>[1]!s_ipo_dilutedpe(A3765)</f>
        <v>40.43</v>
      </c>
      <c r="Z3765" s="12">
        <f>[1]!s_ipo_collection_total(A3765,100000000)</f>
        <v>4.4880000000000004</v>
      </c>
      <c r="AA3765" s="2">
        <f>[1]!s_val_pe_ttm(A3765,E3765)</f>
        <v>-14.610125541687012</v>
      </c>
      <c r="AB3765" s="5">
        <f>[1]!s_info_zjtxornot1(A3765,"")</f>
        <v>0</v>
      </c>
      <c r="AC3765" s="22" t="str">
        <f>[1]!s_info_nature1(A3765,"")</f>
        <v>民营企业</v>
      </c>
      <c r="AD3765" s="6" t="str">
        <f>[1]!s_info_city(A3765)</f>
        <v>北京市</v>
      </c>
      <c r="AE3765" s="6" t="str">
        <f>[1]!s_info_province(A3765)</f>
        <v>北京</v>
      </c>
      <c r="AF3765">
        <v>116.40528500000001</v>
      </c>
      <c r="AG3765">
        <v>39.904989</v>
      </c>
    </row>
    <row r="3766" spans="1:33" x14ac:dyDescent="0.3">
      <c r="A3766" s="12" t="s">
        <v>7942</v>
      </c>
      <c r="B3766" s="12" t="s">
        <v>7943</v>
      </c>
      <c r="C3766" s="16" t="str">
        <f>[1]!s_info_mkt(A3766)</f>
        <v>主板</v>
      </c>
      <c r="D3766" s="16" t="str">
        <f>[1]!s_ipo_listeddate(A3766)</f>
        <v>2007-08-13</v>
      </c>
      <c r="E3766" s="16" t="str">
        <f>[1]!lastradeday_s("000002","")</f>
        <v>2026-06-22</v>
      </c>
      <c r="F3766" s="16" t="str">
        <f>[1]!s_info_industry_csrc2023(A3766,"",3)</f>
        <v>计算机、通信和其他电子设备制造业</v>
      </c>
      <c r="G3766" s="16" t="str">
        <f>[1]!s_info_industry_csrc2023(A3766,"",1)</f>
        <v>制造业</v>
      </c>
      <c r="H3766" s="16">
        <f>[1]!s_is(A3766,83,"FY","YTD","20251231",1,"",100000000)</f>
        <v>120.55138162450001</v>
      </c>
      <c r="I3766" s="16">
        <f>[1]!s_is(A3766,83,"FY","YTD","20241231",1,"",100000000)</f>
        <v>108.66361487450001</v>
      </c>
      <c r="J3766" s="16">
        <f t="shared" si="174"/>
        <v>0.10939969891236978</v>
      </c>
      <c r="K3766" s="16">
        <f>[1]!s_is(A3766,61,"FY","YTD","20251231",1,"",100000000)</f>
        <v>8.6085469813</v>
      </c>
      <c r="L3766" s="16">
        <f>[1]!s_is(A3766,61,"FY","YTD","20241231",1,"",100000000)</f>
        <v>9.1982674642999989</v>
      </c>
      <c r="M3766" s="16">
        <f t="shared" si="175"/>
        <v>-6.4112126037735029E-2</v>
      </c>
      <c r="N3766" s="16">
        <f>[1]!s_fa_roe(A3766,"20251231")</f>
        <v>6.8696000000000002</v>
      </c>
      <c r="O3766" s="16">
        <f>[1]!s_stmnote_rdexp(A3766,"20251231",1,10000)</f>
        <v>103251.663741</v>
      </c>
      <c r="P3766" s="20">
        <f t="shared" si="176"/>
        <v>8.5649506749423981E-2</v>
      </c>
      <c r="Q3766" s="16">
        <f>[1]!s_margin_tradingbalance(A3766,"",10000)</f>
        <v>117063.2879</v>
      </c>
      <c r="R3766" s="16">
        <f>[1]!s_margin_seclendingbalance(A3766,"",10000)</f>
        <v>406.12479999999999</v>
      </c>
      <c r="S3766" s="17">
        <f>[1]!s_val_ev(A3766,"",100000000)</f>
        <v>252.80837901639998</v>
      </c>
      <c r="T3766" s="17">
        <f>[1]!share_freesharesmv(A3766,"",100000000)</f>
        <v>126.24110692619999</v>
      </c>
      <c r="U3766" s="17">
        <f>[1]!s_dq_amount_btin(A3766,E3766,100000000)</f>
        <v>2.61258144</v>
      </c>
      <c r="V3766" s="17">
        <f>[1]!s_dq_turn(A3766,E3766)</f>
        <v>1.0550353054247403</v>
      </c>
      <c r="W3766" s="2">
        <f>[1]!s_pq_amount(A3766,"20260101","",100000000)</f>
        <v>377.91642618999998</v>
      </c>
      <c r="X3766" s="2">
        <f>[1]!s_pq_avgamount(A3766,"20260101","",100000000)</f>
        <v>3.4356038744545452</v>
      </c>
      <c r="Y3766" s="17">
        <f>[1]!s_ipo_dilutedpe(A3766)</f>
        <v>27.67</v>
      </c>
      <c r="Z3766" s="12">
        <f>[1]!s_ipo_collection_total(A3766,100000000)</f>
        <v>6.0768000000000004</v>
      </c>
      <c r="AA3766" s="2">
        <f>[1]!s_val_pe_ttm(A3766,E3766)</f>
        <v>29.865089416503906</v>
      </c>
      <c r="AB3766" s="5">
        <f>[1]!s_info_zjtxornot1(A3766,"")</f>
        <v>1</v>
      </c>
      <c r="AC3766" s="22" t="str">
        <f>[1]!s_info_nature1(A3766,"")</f>
        <v>地方国有企业</v>
      </c>
      <c r="AD3766" s="6" t="str">
        <f>[1]!s_info_city(A3766)</f>
        <v>广州市</v>
      </c>
      <c r="AE3766" s="6" t="str">
        <f>[1]!s_info_province(A3766)</f>
        <v>广东省</v>
      </c>
      <c r="AF3766">
        <v>113.280637</v>
      </c>
      <c r="AG3766">
        <v>23.125177999999998</v>
      </c>
    </row>
    <row r="3767" spans="1:33" x14ac:dyDescent="0.3">
      <c r="A3767" s="12" t="s">
        <v>7944</v>
      </c>
      <c r="B3767" s="12" t="s">
        <v>7945</v>
      </c>
      <c r="C3767" s="16" t="str">
        <f>[1]!s_info_mkt(A3767)</f>
        <v>主板</v>
      </c>
      <c r="D3767" s="16" t="str">
        <f>[1]!s_ipo_listeddate(A3767)</f>
        <v>2022-04-28</v>
      </c>
      <c r="E3767" s="16" t="str">
        <f>[1]!lastradeday_s("000002","")</f>
        <v>2026-06-22</v>
      </c>
      <c r="F3767" s="16" t="str">
        <f>[1]!s_info_industry_csrc2023(A3767,"",3)</f>
        <v>电气机械和器材制造业</v>
      </c>
      <c r="G3767" s="16" t="str">
        <f>[1]!s_info_industry_csrc2023(A3767,"",1)</f>
        <v>制造业</v>
      </c>
      <c r="H3767" s="16">
        <f>[1]!s_is(A3767,83,"FY","YTD","20251231",1,"",100000000)</f>
        <v>39.170082791799999</v>
      </c>
      <c r="I3767" s="16">
        <f>[1]!s_is(A3767,83,"FY","YTD","20241231",1,"",100000000)</f>
        <v>33.515700033000002</v>
      </c>
      <c r="J3767" s="16">
        <f t="shared" si="174"/>
        <v>0.16870847851104465</v>
      </c>
      <c r="K3767" s="16">
        <f>[1]!s_is(A3767,61,"FY","YTD","20251231",1,"",100000000)</f>
        <v>0.69243219730000005</v>
      </c>
      <c r="L3767" s="16">
        <f>[1]!s_is(A3767,61,"FY","YTD","20241231",1,"",100000000)</f>
        <v>0.65166472450000001</v>
      </c>
      <c r="M3767" s="16">
        <f t="shared" si="175"/>
        <v>6.2558968235206416E-2</v>
      </c>
      <c r="N3767" s="16">
        <f>[1]!s_fa_roe(A3767,"20251231")</f>
        <v>2.8216999999999999</v>
      </c>
      <c r="O3767" s="16">
        <f>[1]!s_stmnote_rdexp(A3767,"20251231",1,10000)</f>
        <v>30636.36</v>
      </c>
      <c r="P3767" s="20">
        <f t="shared" si="176"/>
        <v>7.8213671803659096E-2</v>
      </c>
      <c r="Q3767" s="16">
        <f>[1]!s_margin_tradingbalance(A3767,"",10000)</f>
        <v>31710.032999999999</v>
      </c>
      <c r="R3767" s="16">
        <f>[1]!s_margin_seclendingbalance(A3767,"",10000)</f>
        <v>34.339500000000001</v>
      </c>
      <c r="S3767" s="17">
        <f>[1]!s_val_ev(A3767,"",100000000)</f>
        <v>59.657606731199998</v>
      </c>
      <c r="T3767" s="17">
        <f>[1]!share_freesharesmv(A3767,"",100000000)</f>
        <v>35.838113443199994</v>
      </c>
      <c r="U3767" s="17">
        <f>[1]!s_dq_amount_btin(A3767,E3767,100000000)</f>
        <v>3.2445392000000002</v>
      </c>
      <c r="V3767" s="17">
        <f>[1]!s_dq_turn(A3767,E3767)</f>
        <v>5.5362283835511237</v>
      </c>
      <c r="W3767" s="2">
        <f>[1]!s_pq_amount(A3767,"20260101","",100000000)</f>
        <v>471.56298136999999</v>
      </c>
      <c r="X3767" s="2">
        <f>[1]!s_pq_avgamount(A3767,"20260101","",100000000)</f>
        <v>4.2869361942727275</v>
      </c>
      <c r="Y3767" s="17">
        <f>[1]!s_ipo_dilutedpe(A3767)</f>
        <v>22.99</v>
      </c>
      <c r="Z3767" s="12">
        <f>[1]!s_ipo_collection_total(A3767,100000000)</f>
        <v>9.8784136472000004</v>
      </c>
      <c r="AA3767" s="2">
        <f>[1]!s_val_pe_ttm(A3767,E3767)</f>
        <v>88.995742797851563</v>
      </c>
      <c r="AB3767" s="5">
        <f>[1]!s_info_zjtxornot1(A3767,"")</f>
        <v>1</v>
      </c>
      <c r="AC3767" s="22" t="str">
        <f>[1]!s_info_nature1(A3767,"")</f>
        <v>民营企业</v>
      </c>
      <c r="AD3767" s="6" t="str">
        <f>[1]!s_info_city(A3767)</f>
        <v>重庆市</v>
      </c>
      <c r="AE3767" s="6" t="str">
        <f>[1]!s_info_province(A3767)</f>
        <v>重庆</v>
      </c>
      <c r="AF3767">
        <v>106.50496200000001</v>
      </c>
      <c r="AG3767">
        <v>29.533155000000001</v>
      </c>
    </row>
    <row r="3768" spans="1:33" x14ac:dyDescent="0.3">
      <c r="A3768" s="12" t="s">
        <v>7946</v>
      </c>
      <c r="B3768" s="12" t="s">
        <v>7947</v>
      </c>
      <c r="C3768" s="16" t="str">
        <f>[1]!s_info_mkt(A3768)</f>
        <v>创业板</v>
      </c>
      <c r="D3768" s="16" t="str">
        <f>[1]!s_ipo_listeddate(A3768)</f>
        <v>2020-12-30</v>
      </c>
      <c r="E3768" s="16" t="str">
        <f>[1]!lastradeday_s("000002","")</f>
        <v>2026-06-22</v>
      </c>
      <c r="F3768" s="16" t="str">
        <f>[1]!s_info_industry_csrc2023(A3768,"",3)</f>
        <v>软件和信息技术服务业</v>
      </c>
      <c r="G3768" s="16" t="str">
        <f>[1]!s_info_industry_csrc2023(A3768,"",1)</f>
        <v>信息传输、软件和信息技术服务业</v>
      </c>
      <c r="H3768" s="16">
        <f>[1]!s_is(A3768,83,"FY","YTD","20251231",1,"",100000000)</f>
        <v>51.095179475800002</v>
      </c>
      <c r="I3768" s="16">
        <f>[1]!s_is(A3768,83,"FY","YTD","20241231",1,"",100000000)</f>
        <v>43.2050624576</v>
      </c>
      <c r="J3768" s="16">
        <f t="shared" si="174"/>
        <v>0.1826201970184187</v>
      </c>
      <c r="K3768" s="16">
        <f>[1]!s_is(A3768,61,"FY","YTD","20251231",1,"",100000000)</f>
        <v>1.0440154052999999</v>
      </c>
      <c r="L3768" s="16">
        <f>[1]!s_is(A3768,61,"FY","YTD","20241231",1,"",100000000)</f>
        <v>1.3098231378</v>
      </c>
      <c r="M3768" s="16">
        <f t="shared" si="175"/>
        <v>-0.2029340640190973</v>
      </c>
      <c r="N3768" s="16">
        <f>[1]!s_fa_roe(A3768,"20251231")</f>
        <v>4.8103999999999996</v>
      </c>
      <c r="O3768" s="16">
        <f>[1]!s_stmnote_rdexp(A3768,"20251231",1,10000)</f>
        <v>18143.500175999998</v>
      </c>
      <c r="P3768" s="20">
        <f t="shared" si="176"/>
        <v>3.5509220952229414E-2</v>
      </c>
      <c r="Q3768" s="16">
        <f>[1]!s_margin_tradingbalance(A3768,"",10000)</f>
        <v>56477.424400000004</v>
      </c>
      <c r="R3768" s="16">
        <f>[1]!s_margin_seclendingbalance(A3768,"",10000)</f>
        <v>165.816</v>
      </c>
      <c r="S3768" s="17">
        <f>[1]!s_val_ev(A3768,"",100000000)</f>
        <v>74.766840008000003</v>
      </c>
      <c r="T3768" s="17">
        <f>[1]!share_freesharesmv(A3768,"",100000000)</f>
        <v>53.118247984000007</v>
      </c>
      <c r="U3768" s="17">
        <f>[1]!s_dq_amount_btin(A3768,E3768,100000000)</f>
        <v>2.6570523599999998</v>
      </c>
      <c r="V3768" s="17">
        <f>[1]!s_dq_turn(A3768,E3768)</f>
        <v>4.4194153955367161</v>
      </c>
      <c r="W3768" s="2">
        <f>[1]!s_pq_amount(A3768,"20260101","",100000000)</f>
        <v>328.83267599999999</v>
      </c>
      <c r="X3768" s="2">
        <f>[1]!s_pq_avgamount(A3768,"20260101","",100000000)</f>
        <v>2.9893879636363638</v>
      </c>
      <c r="Y3768" s="17">
        <f>[1]!s_ipo_dilutedpe(A3768)</f>
        <v>28.86</v>
      </c>
      <c r="Z3768" s="12">
        <f>[1]!s_ipo_collection_total(A3768,100000000)</f>
        <v>6.4998959999999997</v>
      </c>
      <c r="AA3768" s="2">
        <f>[1]!s_val_pe_ttm(A3768,E3768)</f>
        <v>75.238365173339844</v>
      </c>
      <c r="AB3768" s="5">
        <f>[1]!s_info_zjtxornot1(A3768,"")</f>
        <v>0</v>
      </c>
      <c r="AC3768" s="22" t="str">
        <f>[1]!s_info_nature1(A3768,"")</f>
        <v>民营企业</v>
      </c>
      <c r="AD3768" s="6" t="str">
        <f>[1]!s_info_city(A3768)</f>
        <v>深圳市</v>
      </c>
      <c r="AE3768" s="6" t="str">
        <f>[1]!s_info_province(A3768)</f>
        <v>广东省</v>
      </c>
      <c r="AF3768">
        <v>114.085947</v>
      </c>
      <c r="AG3768">
        <v>22.547000000000001</v>
      </c>
    </row>
    <row r="3769" spans="1:33" x14ac:dyDescent="0.3">
      <c r="A3769" s="12" t="s">
        <v>7948</v>
      </c>
      <c r="B3769" s="12" t="s">
        <v>7949</v>
      </c>
      <c r="C3769" s="16" t="str">
        <f>[1]!s_info_mkt(A3769)</f>
        <v>主板</v>
      </c>
      <c r="D3769" s="16" t="str">
        <f>[1]!s_ipo_listeddate(A3769)</f>
        <v>2004-08-26</v>
      </c>
      <c r="E3769" s="16" t="str">
        <f>[1]!lastradeday_s("000002","")</f>
        <v>2026-06-22</v>
      </c>
      <c r="F3769" s="16" t="str">
        <f>[1]!s_info_industry_csrc2023(A3769,"",3)</f>
        <v>电力、热力生产和供应业</v>
      </c>
      <c r="G3769" s="16" t="str">
        <f>[1]!s_info_industry_csrc2023(A3769,"",1)</f>
        <v>电力、热力、燃气及水生产和供应业</v>
      </c>
      <c r="H3769" s="16">
        <f>[1]!s_is(A3769,83,"FY","YTD","20251231",1,"",100000000)</f>
        <v>32.4366022277</v>
      </c>
      <c r="I3769" s="16">
        <f>[1]!s_is(A3769,83,"FY","YTD","20241231",1,"",100000000)</f>
        <v>31.730061007899998</v>
      </c>
      <c r="J3769" s="16">
        <f t="shared" si="174"/>
        <v>2.2267250593186461E-2</v>
      </c>
      <c r="K3769" s="16">
        <f>[1]!s_is(A3769,61,"FY","YTD","20251231",1,"",100000000)</f>
        <v>7.2118810953999999</v>
      </c>
      <c r="L3769" s="16">
        <f>[1]!s_is(A3769,61,"FY","YTD","20241231",1,"",100000000)</f>
        <v>5.6086986225000004</v>
      </c>
      <c r="M3769" s="16">
        <f t="shared" si="175"/>
        <v>0.28583858410017454</v>
      </c>
      <c r="N3769" s="16">
        <f>[1]!s_fa_roe(A3769,"20251231")</f>
        <v>10.383699999999999</v>
      </c>
      <c r="O3769" s="16">
        <f>[1]!s_stmnote_rdexp(A3769,"20251231",1,10000)</f>
        <v>14105.841263</v>
      </c>
      <c r="P3769" s="20">
        <f t="shared" si="176"/>
        <v>4.3487419440480068E-2</v>
      </c>
      <c r="Q3769" s="16">
        <f>[1]!s_margin_tradingbalance(A3769,"",10000)</f>
        <v>44605.568800000001</v>
      </c>
      <c r="R3769" s="16">
        <f>[1]!s_margin_seclendingbalance(A3769,"",10000)</f>
        <v>3.0851999999999999</v>
      </c>
      <c r="S3769" s="17">
        <f>[1]!s_val_ev(A3769,"",100000000)</f>
        <v>88.200895352100005</v>
      </c>
      <c r="T3769" s="17">
        <f>[1]!share_freesharesmv(A3769,"",100000000)</f>
        <v>48.023632376099997</v>
      </c>
      <c r="U3769" s="17">
        <f>[1]!s_dq_amount_btin(A3769,E3769,100000000)</f>
        <v>1.5428613799999999</v>
      </c>
      <c r="V3769" s="17">
        <f>[1]!s_dq_turn(A3769,E3769)</f>
        <v>1.7524888352611783</v>
      </c>
      <c r="W3769" s="2">
        <f>[1]!s_pq_amount(A3769,"20260101","",100000000)</f>
        <v>247.44954046000001</v>
      </c>
      <c r="X3769" s="2">
        <f>[1]!s_pq_avgamount(A3769,"20260101","",100000000)</f>
        <v>2.249541276909091</v>
      </c>
      <c r="Y3769" s="17">
        <f>[1]!s_ipo_dilutedpe(A3769)</f>
        <v>17.91</v>
      </c>
      <c r="Z3769" s="12">
        <f>[1]!s_ipo_collection_total(A3769,100000000)</f>
        <v>2.5920000000000001</v>
      </c>
      <c r="AA3769" s="2">
        <f>[1]!s_val_pe_ttm(A3769,E3769)</f>
        <v>12.221379280090332</v>
      </c>
      <c r="AB3769" s="5">
        <f>[1]!s_info_zjtxornot1(A3769,"")</f>
        <v>0</v>
      </c>
      <c r="AC3769" s="22" t="str">
        <f>[1]!s_info_nature1(A3769,"")</f>
        <v>民营企业</v>
      </c>
      <c r="AD3769" s="6" t="str">
        <f>[1]!s_info_city(A3769)</f>
        <v>湖州市</v>
      </c>
      <c r="AE3769" s="6" t="str">
        <f>[1]!s_info_province(A3769)</f>
        <v>浙江省</v>
      </c>
      <c r="AF3769">
        <v>120.10239799999999</v>
      </c>
      <c r="AG3769">
        <v>30.867197999999998</v>
      </c>
    </row>
    <row r="3770" spans="1:33" x14ac:dyDescent="0.3">
      <c r="A3770" s="12" t="s">
        <v>7950</v>
      </c>
      <c r="B3770" s="12" t="s">
        <v>7951</v>
      </c>
      <c r="C3770" s="16" t="str">
        <f>[1]!s_info_mkt(A3770)</f>
        <v>主板</v>
      </c>
      <c r="D3770" s="16" t="str">
        <f>[1]!s_ipo_listeddate(A3770)</f>
        <v>2011-08-16</v>
      </c>
      <c r="E3770" s="16" t="str">
        <f>[1]!lastradeday_s("000002","")</f>
        <v>2026-06-22</v>
      </c>
      <c r="F3770" s="16" t="str">
        <f>[1]!s_info_industry_csrc2023(A3770,"",3)</f>
        <v>土木工程建筑业</v>
      </c>
      <c r="G3770" s="16" t="str">
        <f>[1]!s_info_industry_csrc2023(A3770,"",1)</f>
        <v>建筑业</v>
      </c>
      <c r="H3770" s="16">
        <f>[1]!s_is(A3770,83,"FY","YTD","20251231",1,"",100000000)</f>
        <v>214.6707575698</v>
      </c>
      <c r="I3770" s="16">
        <f>[1]!s_is(A3770,83,"FY","YTD","20241231",1,"",100000000)</f>
        <v>210.59817744380001</v>
      </c>
      <c r="J3770" s="16">
        <f t="shared" si="174"/>
        <v>1.9338154657519757E-2</v>
      </c>
      <c r="K3770" s="16">
        <f>[1]!s_is(A3770,61,"FY","YTD","20251231",1,"",100000000)</f>
        <v>2.3593176660999999</v>
      </c>
      <c r="L3770" s="16">
        <f>[1]!s_is(A3770,61,"FY","YTD","20241231",1,"",100000000)</f>
        <v>3.0833698189999996</v>
      </c>
      <c r="M3770" s="16">
        <f t="shared" si="175"/>
        <v>-0.23482494653684607</v>
      </c>
      <c r="N3770" s="16">
        <f>[1]!s_fa_roe(A3770,"20251231")</f>
        <v>4.9269999999999996</v>
      </c>
      <c r="O3770" s="16">
        <f>[1]!s_stmnote_rdexp(A3770,"20251231",1,10000)</f>
        <v>45571.885200999997</v>
      </c>
      <c r="P3770" s="20">
        <f t="shared" si="176"/>
        <v>2.1228734512749061E-2</v>
      </c>
      <c r="Q3770" s="16">
        <f>[1]!s_margin_tradingbalance(A3770,"",10000)</f>
        <v>31771.812399999999</v>
      </c>
      <c r="R3770" s="16">
        <f>[1]!s_margin_seclendingbalance(A3770,"",10000)</f>
        <v>47.495699999999999</v>
      </c>
      <c r="S3770" s="17">
        <f>[1]!s_val_ev(A3770,"",100000000)</f>
        <v>68.445195277300002</v>
      </c>
      <c r="T3770" s="17">
        <f>[1]!share_freesharesmv(A3770,"",100000000)</f>
        <v>35.686456691000004</v>
      </c>
      <c r="U3770" s="17">
        <f>[1]!s_dq_amount_btin(A3770,E3770,100000000)</f>
        <v>1.63832472</v>
      </c>
      <c r="V3770" s="17">
        <f>[1]!s_dq_turn(A3770,E3770)</f>
        <v>3.438419808770639</v>
      </c>
      <c r="W3770" s="2">
        <f>[1]!s_pq_amount(A3770,"20260101","",100000000)</f>
        <v>581.41485473</v>
      </c>
      <c r="X3770" s="2">
        <f>[1]!s_pq_avgamount(A3770,"20260101","",100000000)</f>
        <v>5.2855895884545454</v>
      </c>
      <c r="Y3770" s="17">
        <f>[1]!s_ipo_dilutedpe(A3770)</f>
        <v>31.95</v>
      </c>
      <c r="Z3770" s="12">
        <f>[1]!s_ipo_collection_total(A3770,100000000)</f>
        <v>6.39</v>
      </c>
      <c r="AA3770" s="2">
        <f>[1]!s_val_pe_ttm(A3770,E3770)</f>
        <v>19.803411483764648</v>
      </c>
      <c r="AB3770" s="5">
        <f>[1]!s_info_zjtxornot1(A3770,"")</f>
        <v>1</v>
      </c>
      <c r="AC3770" s="22" t="str">
        <f>[1]!s_info_nature1(A3770,"")</f>
        <v>地方国有企业</v>
      </c>
      <c r="AD3770" s="6" t="str">
        <f>[1]!s_info_city(A3770)</f>
        <v>宁波市</v>
      </c>
      <c r="AE3770" s="6" t="str">
        <f>[1]!s_info_province(A3770)</f>
        <v>浙江省</v>
      </c>
      <c r="AF3770">
        <v>121.549792</v>
      </c>
      <c r="AG3770">
        <v>29.868387999999999</v>
      </c>
    </row>
    <row r="3771" spans="1:33" x14ac:dyDescent="0.3">
      <c r="A3771" s="12" t="s">
        <v>7952</v>
      </c>
      <c r="B3771" s="12" t="s">
        <v>7953</v>
      </c>
      <c r="C3771" s="16" t="str">
        <f>[1]!s_info_mkt(A3771)</f>
        <v>主板</v>
      </c>
      <c r="D3771" s="16" t="str">
        <f>[1]!s_ipo_listeddate(A3771)</f>
        <v>2015-04-22</v>
      </c>
      <c r="E3771" s="16" t="str">
        <f>[1]!lastradeday_s("000002","")</f>
        <v>2026-06-22</v>
      </c>
      <c r="F3771" s="16" t="str">
        <f>[1]!s_info_industry_csrc2023(A3771,"",3)</f>
        <v>金属制品业</v>
      </c>
      <c r="G3771" s="16" t="str">
        <f>[1]!s_info_industry_csrc2023(A3771,"",1)</f>
        <v>制造业</v>
      </c>
      <c r="H3771" s="16">
        <f>[1]!s_is(A3771,83,"FY","YTD","20251231",1,"",100000000)</f>
        <v>71.739087874999996</v>
      </c>
      <c r="I3771" s="16">
        <f>[1]!s_is(A3771,83,"FY","YTD","20241231",1,"",100000000)</f>
        <v>71.302534066299998</v>
      </c>
      <c r="J3771" s="16">
        <f t="shared" si="174"/>
        <v>6.122556714381E-3</v>
      </c>
      <c r="K3771" s="16">
        <f>[1]!s_is(A3771,61,"FY","YTD","20251231",1,"",100000000)</f>
        <v>3.0714636614999997</v>
      </c>
      <c r="L3771" s="16">
        <f>[1]!s_is(A3771,61,"FY","YTD","20241231",1,"",100000000)</f>
        <v>4.2330150363000003</v>
      </c>
      <c r="M3771" s="16">
        <f t="shared" si="175"/>
        <v>-0.27440284639652285</v>
      </c>
      <c r="N3771" s="16">
        <f>[1]!s_fa_roe(A3771,"20251231")</f>
        <v>8.8193000000000001</v>
      </c>
      <c r="O3771" s="16">
        <f>[1]!s_stmnote_rdexp(A3771,"20251231",1,10000)</f>
        <v>4327.6778290000002</v>
      </c>
      <c r="P3771" s="20">
        <f t="shared" si="176"/>
        <v>6.0325241889618887E-3</v>
      </c>
      <c r="Q3771" s="16">
        <f>[1]!s_margin_tradingbalance(A3771,"",10000)</f>
        <v>0</v>
      </c>
      <c r="R3771" s="16">
        <f>[1]!s_margin_seclendingbalance(A3771,"",10000)</f>
        <v>0</v>
      </c>
      <c r="S3771" s="17">
        <f>[1]!s_val_ev(A3771,"",100000000)</f>
        <v>59.7874102416</v>
      </c>
      <c r="T3771" s="17">
        <f>[1]!share_freesharesmv(A3771,"",100000000)</f>
        <v>21.5491286952</v>
      </c>
      <c r="U3771" s="17">
        <f>[1]!s_dq_amount_btin(A3771,E3771,100000000)</f>
        <v>1.0642771499999999</v>
      </c>
      <c r="V3771" s="17">
        <f>[1]!s_dq_turn(A3771,E3771)</f>
        <v>1.8270271665386166</v>
      </c>
      <c r="W3771" s="2">
        <f>[1]!s_pq_amount(A3771,"20260101","",100000000)</f>
        <v>184.94150393000001</v>
      </c>
      <c r="X3771" s="2">
        <f>[1]!s_pq_avgamount(A3771,"20260101","",100000000)</f>
        <v>1.6812863993636364</v>
      </c>
      <c r="Y3771" s="17">
        <f>[1]!s_ipo_dilutedpe(A3771)</f>
        <v>22.96</v>
      </c>
      <c r="Z3771" s="12">
        <f>[1]!s_ipo_collection_total(A3771,100000000)</f>
        <v>3.444</v>
      </c>
      <c r="AA3771" s="2">
        <f>[1]!s_val_pe_ttm(A3771,E3771)</f>
        <v>16.345035552978516</v>
      </c>
      <c r="AB3771" s="5">
        <f>[1]!s_info_zjtxornot1(A3771,"")</f>
        <v>0</v>
      </c>
      <c r="AC3771" s="22" t="str">
        <f>[1]!s_info_nature1(A3771,"")</f>
        <v>外资企业</v>
      </c>
      <c r="AD3771" s="6" t="str">
        <f>[1]!s_info_city(A3771)</f>
        <v>福州市</v>
      </c>
      <c r="AE3771" s="6" t="str">
        <f>[1]!s_info_province(A3771)</f>
        <v>福建省</v>
      </c>
      <c r="AF3771">
        <v>119.30623900000001</v>
      </c>
      <c r="AG3771">
        <v>26.075302000000001</v>
      </c>
    </row>
    <row r="3772" spans="1:33" x14ac:dyDescent="0.3">
      <c r="A3772" s="12" t="s">
        <v>7954</v>
      </c>
      <c r="B3772" s="12" t="s">
        <v>7955</v>
      </c>
      <c r="C3772" s="16" t="str">
        <f>[1]!s_info_mkt(A3772)</f>
        <v>主板</v>
      </c>
      <c r="D3772" s="16" t="str">
        <f>[1]!s_ipo_listeddate(A3772)</f>
        <v>1999-11-05</v>
      </c>
      <c r="E3772" s="16" t="str">
        <f>[1]!lastradeday_s("000002","")</f>
        <v>2026-06-22</v>
      </c>
      <c r="F3772" s="16" t="str">
        <f>[1]!s_info_industry_csrc2023(A3772,"",3)</f>
        <v>医药制造业</v>
      </c>
      <c r="G3772" s="16" t="str">
        <f>[1]!s_info_industry_csrc2023(A3772,"",1)</f>
        <v>制造业</v>
      </c>
      <c r="H3772" s="16">
        <f>[1]!s_is(A3772,83,"FY","YTD","20251231",1,"",100000000)</f>
        <v>17.5778976161</v>
      </c>
      <c r="I3772" s="16">
        <f>[1]!s_is(A3772,83,"FY","YTD","20241231",1,"",100000000)</f>
        <v>19.414201116400001</v>
      </c>
      <c r="J3772" s="16">
        <f t="shared" si="174"/>
        <v>-9.4585581414874609E-2</v>
      </c>
      <c r="K3772" s="16">
        <f>[1]!s_is(A3772,61,"FY","YTD","20251231",1,"",100000000)</f>
        <v>0.59996148469999999</v>
      </c>
      <c r="L3772" s="16">
        <f>[1]!s_is(A3772,61,"FY","YTD","20241231",1,"",100000000)</f>
        <v>0.50525319369999999</v>
      </c>
      <c r="M3772" s="16">
        <f t="shared" si="175"/>
        <v>0.18744718921308623</v>
      </c>
      <c r="N3772" s="16">
        <f>[1]!s_fa_roe(A3772,"20251231")</f>
        <v>3.7744</v>
      </c>
      <c r="O3772" s="16">
        <f>[1]!s_stmnote_rdexp(A3772,"20251231",1,10000)</f>
        <v>7245.2228169999998</v>
      </c>
      <c r="P3772" s="20">
        <f t="shared" si="176"/>
        <v>4.1217800758857157E-2</v>
      </c>
      <c r="Q3772" s="16">
        <f>[1]!s_margin_tradingbalance(A3772,"",10000)</f>
        <v>39126.433900000004</v>
      </c>
      <c r="R3772" s="16">
        <f>[1]!s_margin_seclendingbalance(A3772,"",10000)</f>
        <v>0</v>
      </c>
      <c r="S3772" s="17">
        <f>[1]!s_val_ev(A3772,"",100000000)</f>
        <v>41.205035119400002</v>
      </c>
      <c r="T3772" s="17">
        <f>[1]!share_freesharesmv(A3772,"",100000000)</f>
        <v>31.695759256999999</v>
      </c>
      <c r="U3772" s="17">
        <f>[1]!s_dq_amount_btin(A3772,E3772,100000000)</f>
        <v>2.5611682500000001</v>
      </c>
      <c r="V3772" s="17">
        <f>[1]!s_dq_turn(A3772,E3772)</f>
        <v>6.2020762744036526</v>
      </c>
      <c r="W3772" s="2">
        <f>[1]!s_pq_amount(A3772,"20260101","",100000000)</f>
        <v>199.33782679999999</v>
      </c>
      <c r="X3772" s="2">
        <f>[1]!s_pq_avgamount(A3772,"20260101","",100000000)</f>
        <v>1.812162061818182</v>
      </c>
      <c r="Y3772" s="17">
        <f>[1]!s_ipo_dilutedpe(A3772)</f>
        <v>0</v>
      </c>
      <c r="Z3772" s="12">
        <f>[1]!s_ipo_collection_total(A3772,100000000)</f>
        <v>2.282</v>
      </c>
      <c r="AA3772" s="2">
        <f>[1]!s_val_pe_ttm(A3772,E3772)</f>
        <v>67.475410461425781</v>
      </c>
      <c r="AB3772" s="5">
        <f>[1]!s_info_zjtxornot1(A3772,"")</f>
        <v>0</v>
      </c>
      <c r="AC3772" s="22" t="str">
        <f>[1]!s_info_nature1(A3772,"")</f>
        <v>地方国有企业</v>
      </c>
      <c r="AD3772" s="6" t="str">
        <f>[1]!s_info_city(A3772)</f>
        <v>郑州市</v>
      </c>
      <c r="AE3772" s="6" t="str">
        <f>[1]!s_info_province(A3772)</f>
        <v>河南省</v>
      </c>
      <c r="AF3772">
        <v>113.665412</v>
      </c>
      <c r="AG3772">
        <v>34.757975000000002</v>
      </c>
    </row>
    <row r="3773" spans="1:33" x14ac:dyDescent="0.3">
      <c r="A3773" s="12" t="s">
        <v>245</v>
      </c>
      <c r="B3773" s="12" t="s">
        <v>246</v>
      </c>
      <c r="C3773" s="16" t="str">
        <f>[1]!s_info_mkt(A3773)</f>
        <v>北证</v>
      </c>
      <c r="D3773" s="16" t="str">
        <f>[1]!s_ipo_listeddate(A3773)</f>
        <v>2022-12-28</v>
      </c>
      <c r="E3773" s="16" t="str">
        <f>[1]!lastradeday_s("000002","")</f>
        <v>2026-06-22</v>
      </c>
      <c r="F3773" s="16" t="str">
        <f>[1]!s_info_industry_csrc2023(A3773,"",3)</f>
        <v>软件和信息技术服务业</v>
      </c>
      <c r="G3773" s="16" t="str">
        <f>[1]!s_info_industry_csrc2023(A3773,"",1)</f>
        <v>信息传输、软件和信息技术服务业</v>
      </c>
      <c r="H3773" s="16">
        <f>[1]!s_is(A3773,83,"FY","YTD","20251231",1,"",100000000)</f>
        <v>1.5520033777000002</v>
      </c>
      <c r="I3773" s="16">
        <f>[1]!s_is(A3773,83,"FY","YTD","20241231",1,"",100000000)</f>
        <v>1.475017389</v>
      </c>
      <c r="J3773" s="16">
        <f t="shared" si="174"/>
        <v>5.2193275329583289E-2</v>
      </c>
      <c r="K3773" s="16">
        <f>[1]!s_is(A3773,61,"FY","YTD","20251231",1,"",100000000)</f>
        <v>0.43322899729999997</v>
      </c>
      <c r="L3773" s="16">
        <f>[1]!s_is(A3773,61,"FY","YTD","20241231",1,"",100000000)</f>
        <v>0.41782014109999999</v>
      </c>
      <c r="M3773" s="16">
        <f t="shared" si="175"/>
        <v>3.6879160873941864E-2</v>
      </c>
      <c r="N3773" s="16">
        <f>[1]!s_fa_roe(A3773,"20251231")</f>
        <v>10.476800000000001</v>
      </c>
      <c r="O3773" s="16">
        <f>[1]!s_stmnote_rdexp(A3773,"20251231",1,10000)</f>
        <v>2851.5651780000003</v>
      </c>
      <c r="P3773" s="20">
        <f t="shared" si="176"/>
        <v>0.18373446984541314</v>
      </c>
      <c r="Q3773" s="16">
        <f>[1]!s_margin_tradingbalance(A3773,"",10000)</f>
        <v>2417.6244999999999</v>
      </c>
      <c r="R3773" s="16">
        <f>[1]!s_margin_seclendingbalance(A3773,"",10000)</f>
        <v>0</v>
      </c>
      <c r="S3773" s="17">
        <f>[1]!s_val_ev(A3773,"",100000000)</f>
        <v>22.4536689</v>
      </c>
      <c r="T3773" s="17">
        <f>[1]!share_freesharesmv(A3773,"",100000000)</f>
        <v>6.2365252043999995</v>
      </c>
      <c r="U3773" s="17">
        <f>[1]!s_dq_amount_btin(A3773,E3773,100000000)</f>
        <v>0.40019760999999998</v>
      </c>
      <c r="V3773" s="17">
        <f>[1]!s_dq_turn(A3773,E3773)</f>
        <v>4.0339724928304017</v>
      </c>
      <c r="W3773" s="2">
        <f>[1]!s_pq_amount(A3773,"20260101","",100000000)</f>
        <v>102.75275292000001</v>
      </c>
      <c r="X3773" s="2">
        <f>[1]!s_pq_avgamount(A3773,"20260101","",100000000)</f>
        <v>0.93411593563636364</v>
      </c>
      <c r="Y3773" s="17">
        <f>[1]!s_ipo_dilutedpe(A3773)</f>
        <v>22.25</v>
      </c>
      <c r="Z3773" s="12">
        <f>[1]!s_ipo_collection_total(A3773,100000000)</f>
        <v>2</v>
      </c>
      <c r="AA3773" s="2">
        <f>[1]!s_val_pe_ttm(A3773,E3773)</f>
        <v>51.193275451660156</v>
      </c>
      <c r="AB3773" s="5">
        <f>[1]!s_info_zjtxornot1(A3773,"")</f>
        <v>0</v>
      </c>
      <c r="AC3773" s="22" t="str">
        <f>[1]!s_info_nature1(A3773,"")</f>
        <v>民营企业</v>
      </c>
      <c r="AD3773" s="6" t="str">
        <f>[1]!s_info_city(A3773)</f>
        <v>杭州市</v>
      </c>
      <c r="AE3773" s="6" t="str">
        <f>[1]!s_info_province(A3773)</f>
        <v>浙江省</v>
      </c>
      <c r="AF3773">
        <v>120.153576</v>
      </c>
      <c r="AG3773">
        <v>30.287458999999998</v>
      </c>
    </row>
    <row r="3774" spans="1:33" x14ac:dyDescent="0.3">
      <c r="A3774" s="12" t="s">
        <v>7956</v>
      </c>
      <c r="B3774" s="12" t="s">
        <v>7957</v>
      </c>
      <c r="C3774" s="16" t="str">
        <f>[1]!s_info_mkt(A3774)</f>
        <v>创业板</v>
      </c>
      <c r="D3774" s="16" t="str">
        <f>[1]!s_ipo_listeddate(A3774)</f>
        <v>2023-07-07</v>
      </c>
      <c r="E3774" s="16" t="str">
        <f>[1]!lastradeday_s("000002","")</f>
        <v>2026-06-22</v>
      </c>
      <c r="F3774" s="16" t="str">
        <f>[1]!s_info_industry_csrc2023(A3774,"",3)</f>
        <v>计算机、通信和其他电子设备制造业</v>
      </c>
      <c r="G3774" s="16" t="str">
        <f>[1]!s_info_industry_csrc2023(A3774,"",1)</f>
        <v>制造业</v>
      </c>
      <c r="H3774" s="16">
        <f>[1]!s_is(A3774,83,"FY","YTD","20251231",1,"",100000000)</f>
        <v>9.9831577610000011</v>
      </c>
      <c r="I3774" s="16">
        <f>[1]!s_is(A3774,83,"FY","YTD","20241231",1,"",100000000)</f>
        <v>9.7416575762999997</v>
      </c>
      <c r="J3774" s="16">
        <f t="shared" si="174"/>
        <v>2.4790461254513341E-2</v>
      </c>
      <c r="K3774" s="16">
        <f>[1]!s_is(A3774,61,"FY","YTD","20251231",1,"",100000000)</f>
        <v>0.94083175930000007</v>
      </c>
      <c r="L3774" s="16">
        <f>[1]!s_is(A3774,61,"FY","YTD","20241231",1,"",100000000)</f>
        <v>0.6727772609999999</v>
      </c>
      <c r="M3774" s="16">
        <f t="shared" si="175"/>
        <v>0.39842978328603201</v>
      </c>
      <c r="N3774" s="16">
        <f>[1]!s_fa_roe(A3774,"20251231")</f>
        <v>3.7383000000000002</v>
      </c>
      <c r="O3774" s="16">
        <f>[1]!s_stmnote_rdexp(A3774,"20251231",1,10000)</f>
        <v>6006.6312699999999</v>
      </c>
      <c r="P3774" s="20">
        <f t="shared" si="176"/>
        <v>6.016764849159633E-2</v>
      </c>
      <c r="Q3774" s="16">
        <f>[1]!s_margin_tradingbalance(A3774,"",10000)</f>
        <v>103080.1682</v>
      </c>
      <c r="R3774" s="16">
        <f>[1]!s_margin_seclendingbalance(A3774,"",10000)</f>
        <v>0</v>
      </c>
      <c r="S3774" s="17">
        <f>[1]!s_val_ev(A3774,"",100000000)</f>
        <v>323.87719631549999</v>
      </c>
      <c r="T3774" s="17">
        <f>[1]!share_freesharesmv(A3774,"",100000000)</f>
        <v>140.4532260295</v>
      </c>
      <c r="U3774" s="17">
        <f>[1]!s_dq_amount_btin(A3774,E3774,100000000)</f>
        <v>18.609707390000001</v>
      </c>
      <c r="V3774" s="17">
        <f>[1]!s_dq_turn(A3774,E3774)</f>
        <v>10.166036253055484</v>
      </c>
      <c r="W3774" s="2">
        <f>[1]!s_pq_amount(A3774,"20260101","",100000000)</f>
        <v>1890.8199263900001</v>
      </c>
      <c r="X3774" s="2">
        <f>[1]!s_pq_avgamount(A3774,"20260101","",100000000)</f>
        <v>17.189272058090907</v>
      </c>
      <c r="Y3774" s="17">
        <f>[1]!s_ipo_dilutedpe(A3774)</f>
        <v>63.29</v>
      </c>
      <c r="Z3774" s="12">
        <f>[1]!s_ipo_collection_total(A3774,100000000)</f>
        <v>18.549394979999999</v>
      </c>
      <c r="AA3774" s="2">
        <f>[1]!s_val_pe_ttm(A3774,E3774)</f>
        <v>502.71365356445313</v>
      </c>
      <c r="AB3774" s="5">
        <f>[1]!s_info_zjtxornot1(A3774,"")</f>
        <v>1</v>
      </c>
      <c r="AC3774" s="22" t="str">
        <f>[1]!s_info_nature1(A3774,"")</f>
        <v>民营企业</v>
      </c>
      <c r="AD3774" s="6" t="str">
        <f>[1]!s_info_city(A3774)</f>
        <v>深圳市</v>
      </c>
      <c r="AE3774" s="6" t="str">
        <f>[1]!s_info_province(A3774)</f>
        <v>广东省</v>
      </c>
      <c r="AF3774">
        <v>114.085947</v>
      </c>
      <c r="AG3774">
        <v>22.547000000000001</v>
      </c>
    </row>
    <row r="3775" spans="1:33" x14ac:dyDescent="0.3">
      <c r="A3775" s="12" t="s">
        <v>7958</v>
      </c>
      <c r="B3775" s="12" t="s">
        <v>7959</v>
      </c>
      <c r="C3775" s="16" t="str">
        <f>[1]!s_info_mkt(A3775)</f>
        <v>主板</v>
      </c>
      <c r="D3775" s="16" t="str">
        <f>[1]!s_ipo_listeddate(A3775)</f>
        <v>2020-03-02</v>
      </c>
      <c r="E3775" s="16" t="str">
        <f>[1]!lastradeday_s("000002","")</f>
        <v>2026-06-22</v>
      </c>
      <c r="F3775" s="16" t="str">
        <f>[1]!s_info_industry_csrc2023(A3775,"",3)</f>
        <v>化学原料和化学制品制造业</v>
      </c>
      <c r="G3775" s="16" t="str">
        <f>[1]!s_info_industry_csrc2023(A3775,"",1)</f>
        <v>制造业</v>
      </c>
      <c r="H3775" s="16">
        <f>[1]!s_is(A3775,83,"FY","YTD","20251231",1,"",100000000)</f>
        <v>20.574612243800001</v>
      </c>
      <c r="I3775" s="16">
        <f>[1]!s_is(A3775,83,"FY","YTD","20241231",1,"",100000000)</f>
        <v>23.942582770700003</v>
      </c>
      <c r="J3775" s="16">
        <f t="shared" si="174"/>
        <v>-0.14066863876613989</v>
      </c>
      <c r="K3775" s="16">
        <f>[1]!s_is(A3775,61,"FY","YTD","20251231",1,"",100000000)</f>
        <v>2.2995841158000001</v>
      </c>
      <c r="L3775" s="16">
        <f>[1]!s_is(A3775,61,"FY","YTD","20241231",1,"",100000000)</f>
        <v>2.0905722030999998</v>
      </c>
      <c r="M3775" s="16">
        <f t="shared" si="175"/>
        <v>9.9978327651189233E-2</v>
      </c>
      <c r="N3775" s="16">
        <f>[1]!s_fa_roe(A3775,"20251231")</f>
        <v>10.8375</v>
      </c>
      <c r="O3775" s="16">
        <f>[1]!s_stmnote_rdexp(A3775,"20251231",1,10000)</f>
        <v>3133.3418799999999</v>
      </c>
      <c r="P3775" s="20">
        <f t="shared" si="176"/>
        <v>1.5229166133831797E-2</v>
      </c>
      <c r="Q3775" s="16">
        <f>[1]!s_margin_tradingbalance(A3775,"",10000)</f>
        <v>0</v>
      </c>
      <c r="R3775" s="16">
        <f>[1]!s_margin_seclendingbalance(A3775,"",10000)</f>
        <v>0</v>
      </c>
      <c r="S3775" s="17">
        <f>[1]!s_val_ev(A3775,"",100000000)</f>
        <v>39.3548762474</v>
      </c>
      <c r="T3775" s="17">
        <f>[1]!share_freesharesmv(A3775,"",100000000)</f>
        <v>10.738953513400002</v>
      </c>
      <c r="U3775" s="17">
        <f>[1]!s_dq_amount_btin(A3775,E3775,100000000)</f>
        <v>0.43257515000000002</v>
      </c>
      <c r="V3775" s="17">
        <f>[1]!s_dq_turn(A3775,E3775)</f>
        <v>1.1235825955092749</v>
      </c>
      <c r="W3775" s="2">
        <f>[1]!s_pq_amount(A3775,"20260101","",100000000)</f>
        <v>77.155512790000003</v>
      </c>
      <c r="X3775" s="2">
        <f>[1]!s_pq_avgamount(A3775,"20260101","",100000000)</f>
        <v>0.70141375263636363</v>
      </c>
      <c r="Y3775" s="17">
        <f>[1]!s_ipo_dilutedpe(A3775)</f>
        <v>17.940000000000001</v>
      </c>
      <c r="Z3775" s="12">
        <f>[1]!s_ipo_collection_total(A3775,100000000)</f>
        <v>5.7</v>
      </c>
      <c r="AA3775" s="2">
        <f>[1]!s_val_pe_ttm(A3775,E3775)</f>
        <v>16.87086296081543</v>
      </c>
      <c r="AB3775" s="5">
        <f>[1]!s_info_zjtxornot1(A3775,"")</f>
        <v>0</v>
      </c>
      <c r="AC3775" s="22" t="str">
        <f>[1]!s_info_nature1(A3775,"")</f>
        <v>民营企业</v>
      </c>
      <c r="AD3775" s="6" t="str">
        <f>[1]!s_info_city(A3775)</f>
        <v>建德市</v>
      </c>
      <c r="AE3775" s="6" t="str">
        <f>[1]!s_info_province(A3775)</f>
        <v>浙江省</v>
      </c>
      <c r="AF3775">
        <v>119.379533</v>
      </c>
      <c r="AG3775">
        <v>29.487114999999999</v>
      </c>
    </row>
    <row r="3776" spans="1:33" x14ac:dyDescent="0.3">
      <c r="A3776" s="12" t="s">
        <v>7960</v>
      </c>
      <c r="B3776" s="12" t="s">
        <v>7961</v>
      </c>
      <c r="C3776" s="16" t="str">
        <f>[1]!s_info_mkt(A3776)</f>
        <v>主板</v>
      </c>
      <c r="D3776" s="16" t="str">
        <f>[1]!s_ipo_listeddate(A3776)</f>
        <v>2008-06-19</v>
      </c>
      <c r="E3776" s="16" t="str">
        <f>[1]!lastradeday_s("000002","")</f>
        <v>2026-06-22</v>
      </c>
      <c r="F3776" s="16" t="str">
        <f>[1]!s_info_industry_csrc2023(A3776,"",3)</f>
        <v>零售业</v>
      </c>
      <c r="G3776" s="16" t="str">
        <f>[1]!s_info_industry_csrc2023(A3776,"",1)</f>
        <v>批发和零售业</v>
      </c>
      <c r="H3776" s="16">
        <f>[1]!s_is(A3776,83,"FY","YTD","20251231",1,"",100000000)</f>
        <v>42.170430028600002</v>
      </c>
      <c r="I3776" s="16">
        <f>[1]!s_is(A3776,83,"FY","YTD","20241231",1,"",100000000)</f>
        <v>34.381944251</v>
      </c>
      <c r="J3776" s="16">
        <f t="shared" si="174"/>
        <v>0.22652836967977663</v>
      </c>
      <c r="K3776" s="16">
        <f>[1]!s_is(A3776,61,"FY","YTD","20251231",1,"",100000000)</f>
        <v>1.1281499856999999</v>
      </c>
      <c r="L3776" s="16">
        <f>[1]!s_is(A3776,61,"FY","YTD","20241231",1,"",100000000)</f>
        <v>12.116936469900001</v>
      </c>
      <c r="M3776" s="16">
        <f t="shared" si="175"/>
        <v>-0.90689478413108238</v>
      </c>
      <c r="N3776" s="16">
        <f>[1]!s_fa_roe(A3776,"20251231")</f>
        <v>1.39</v>
      </c>
      <c r="O3776" s="16">
        <f>[1]!s_stmnote_rdexp(A3776,"20251231",1,10000)</f>
        <v>2657.6219120000001</v>
      </c>
      <c r="P3776" s="20">
        <f t="shared" si="176"/>
        <v>6.3020982005580683E-3</v>
      </c>
      <c r="Q3776" s="16">
        <f>[1]!s_margin_tradingbalance(A3776,"",10000)</f>
        <v>40005.092400000001</v>
      </c>
      <c r="R3776" s="16">
        <f>[1]!s_margin_seclendingbalance(A3776,"",10000)</f>
        <v>229.7234</v>
      </c>
      <c r="S3776" s="17">
        <f>[1]!s_val_ev(A3776,"",100000000)</f>
        <v>103.2460680576</v>
      </c>
      <c r="T3776" s="17">
        <f>[1]!share_freesharesmv(A3776,"",100000000)</f>
        <v>64.099551859200005</v>
      </c>
      <c r="U3776" s="17">
        <f>[1]!s_dq_amount_btin(A3776,E3776,100000000)</f>
        <v>5.45057379</v>
      </c>
      <c r="V3776" s="17">
        <f>[1]!s_dq_turn(A3776,E3776)</f>
        <v>6.6750169134246518</v>
      </c>
      <c r="W3776" s="2">
        <f>[1]!s_pq_amount(A3776,"20260101","",100000000)</f>
        <v>548.78694295000003</v>
      </c>
      <c r="X3776" s="2">
        <f>[1]!s_pq_avgamount(A3776,"20260101","",100000000)</f>
        <v>4.9889722086363637</v>
      </c>
      <c r="Y3776" s="17">
        <f>[1]!s_ipo_dilutedpe(A3776)</f>
        <v>29.98</v>
      </c>
      <c r="Z3776" s="12">
        <f>[1]!s_ipo_collection_total(A3776,100000000)</f>
        <v>9.1280000000000001</v>
      </c>
      <c r="AA3776" s="2">
        <f>[1]!s_val_pe_ttm(A3776,E3776)</f>
        <v>93.672401428222656</v>
      </c>
      <c r="AB3776" s="5">
        <f>[1]!s_info_zjtxornot1(A3776,"")</f>
        <v>0</v>
      </c>
      <c r="AC3776" s="22" t="str">
        <f>[1]!s_info_nature1(A3776,"")</f>
        <v>公众企业</v>
      </c>
      <c r="AD3776" s="6" t="str">
        <f>[1]!s_info_city(A3776)</f>
        <v>湘潭市</v>
      </c>
      <c r="AE3776" s="6" t="str">
        <f>[1]!s_info_province(A3776)</f>
        <v>湖南省</v>
      </c>
      <c r="AF3776">
        <v>112.944052</v>
      </c>
      <c r="AG3776">
        <v>27.829730000000001</v>
      </c>
    </row>
    <row r="3777" spans="1:33" x14ac:dyDescent="0.3">
      <c r="A3777" s="12" t="s">
        <v>7962</v>
      </c>
      <c r="B3777" s="12" t="s">
        <v>7963</v>
      </c>
      <c r="C3777" s="16" t="str">
        <f>[1]!s_info_mkt(A3777)</f>
        <v>创业板</v>
      </c>
      <c r="D3777" s="16" t="str">
        <f>[1]!s_ipo_listeddate(A3777)</f>
        <v>2022-07-05</v>
      </c>
      <c r="E3777" s="16" t="str">
        <f>[1]!lastradeday_s("000002","")</f>
        <v>2026-06-22</v>
      </c>
      <c r="F3777" s="16" t="str">
        <f>[1]!s_info_industry_csrc2023(A3777,"",3)</f>
        <v>专用设备制造业</v>
      </c>
      <c r="G3777" s="16" t="str">
        <f>[1]!s_info_industry_csrc2023(A3777,"",1)</f>
        <v>制造业</v>
      </c>
      <c r="H3777" s="16">
        <f>[1]!s_is(A3777,83,"FY","YTD","20251231",1,"",100000000)</f>
        <v>4.5828211604</v>
      </c>
      <c r="I3777" s="16">
        <f>[1]!s_is(A3777,83,"FY","YTD","20241231",1,"",100000000)</f>
        <v>4.7742873479000005</v>
      </c>
      <c r="J3777" s="16">
        <f t="shared" si="174"/>
        <v>-4.0103616214934856E-2</v>
      </c>
      <c r="K3777" s="16">
        <f>[1]!s_is(A3777,61,"FY","YTD","20251231",1,"",100000000)</f>
        <v>0.1889302158</v>
      </c>
      <c r="L3777" s="16">
        <f>[1]!s_is(A3777,61,"FY","YTD","20241231",1,"",100000000)</f>
        <v>0.39969810310000004</v>
      </c>
      <c r="M3777" s="16">
        <f t="shared" si="175"/>
        <v>-0.52731770720279914</v>
      </c>
      <c r="N3777" s="16">
        <f>[1]!s_fa_roe(A3777,"20251231")</f>
        <v>2.4802</v>
      </c>
      <c r="O3777" s="16">
        <f>[1]!s_stmnote_rdexp(A3777,"20251231",1,10000)</f>
        <v>974.11677899999995</v>
      </c>
      <c r="P3777" s="20">
        <f t="shared" si="176"/>
        <v>2.1255832268064691E-2</v>
      </c>
      <c r="Q3777" s="16">
        <f>[1]!s_margin_tradingbalance(A3777,"",10000)</f>
        <v>4173.5793999999996</v>
      </c>
      <c r="R3777" s="16">
        <f>[1]!s_margin_seclendingbalance(A3777,"",10000)</f>
        <v>0</v>
      </c>
      <c r="S3777" s="17">
        <f>[1]!s_val_ev(A3777,"",100000000)</f>
        <v>25.438800000000001</v>
      </c>
      <c r="T3777" s="17">
        <f>[1]!share_freesharesmv(A3777,"",100000000)</f>
        <v>7.6454835704999997</v>
      </c>
      <c r="U3777" s="17">
        <f>[1]!s_dq_amount_btin(A3777,E3777,100000000)</f>
        <v>0.57020729000000003</v>
      </c>
      <c r="V3777" s="17">
        <f>[1]!s_dq_turn(A3777,E3777)</f>
        <v>3.8018414107845455</v>
      </c>
      <c r="W3777" s="2">
        <f>[1]!s_pq_amount(A3777,"20260101","",100000000)</f>
        <v>63.963222129999998</v>
      </c>
      <c r="X3777" s="2">
        <f>[1]!s_pq_avgamount(A3777,"20260101","",100000000)</f>
        <v>0.58148383754545463</v>
      </c>
      <c r="Y3777" s="17">
        <f>[1]!s_ipo_dilutedpe(A3777)</f>
        <v>28</v>
      </c>
      <c r="Z3777" s="12">
        <f>[1]!s_ipo_collection_total(A3777,100000000)</f>
        <v>4.4591000000000003</v>
      </c>
      <c r="AA3777" s="2">
        <f>[1]!s_val_pe_ttm(A3777,E3777)</f>
        <v>119.37760925292969</v>
      </c>
      <c r="AB3777" s="5">
        <f>[1]!s_info_zjtxornot1(A3777,"")</f>
        <v>1</v>
      </c>
      <c r="AC3777" s="22" t="str">
        <f>[1]!s_info_nature1(A3777,"")</f>
        <v>民营企业</v>
      </c>
      <c r="AD3777" s="6" t="str">
        <f>[1]!s_info_city(A3777)</f>
        <v>安庆市</v>
      </c>
      <c r="AE3777" s="6" t="str">
        <f>[1]!s_info_province(A3777)</f>
        <v>安徽省</v>
      </c>
      <c r="AF3777">
        <v>117.04355099999999</v>
      </c>
      <c r="AG3777">
        <v>30.50883</v>
      </c>
    </row>
    <row r="3778" spans="1:33" x14ac:dyDescent="0.3">
      <c r="A3778" s="12" t="s">
        <v>7964</v>
      </c>
      <c r="B3778" s="12" t="s">
        <v>7965</v>
      </c>
      <c r="C3778" s="16" t="str">
        <f>[1]!s_info_mkt(A3778)</f>
        <v>主板</v>
      </c>
      <c r="D3778" s="16" t="str">
        <f>[1]!s_ipo_listeddate(A3778)</f>
        <v>2001-08-23</v>
      </c>
      <c r="E3778" s="16" t="str">
        <f>[1]!lastradeday_s("000002","")</f>
        <v>2026-06-22</v>
      </c>
      <c r="F3778" s="16" t="str">
        <f>[1]!s_info_industry_csrc2023(A3778,"",3)</f>
        <v>计算机、通信和其他电子设备制造业</v>
      </c>
      <c r="G3778" s="16" t="str">
        <f>[1]!s_info_industry_csrc2023(A3778,"",1)</f>
        <v>制造业</v>
      </c>
      <c r="H3778" s="16">
        <f>[1]!s_is(A3778,83,"FY","YTD","20251231",1,"",100000000)</f>
        <v>249.1855453391</v>
      </c>
      <c r="I3778" s="16">
        <f>[1]!s_is(A3778,83,"FY","YTD","20241231",1,"",100000000)</f>
        <v>285.48830852279997</v>
      </c>
      <c r="J3778" s="16">
        <f t="shared" si="174"/>
        <v>-0.12716024474536658</v>
      </c>
      <c r="K3778" s="16">
        <f>[1]!s_is(A3778,61,"FY","YTD","20251231",1,"",100000000)</f>
        <v>4.3583453207999998</v>
      </c>
      <c r="L3778" s="16">
        <f>[1]!s_is(A3778,61,"FY","YTD","20241231",1,"",100000000)</f>
        <v>7.0270597999</v>
      </c>
      <c r="M3778" s="16">
        <f t="shared" si="175"/>
        <v>-0.37977682773355337</v>
      </c>
      <c r="N3778" s="16">
        <f>[1]!s_fa_roe(A3778,"20251231")</f>
        <v>2.7682000000000002</v>
      </c>
      <c r="O3778" s="16">
        <f>[1]!s_stmnote_rdexp(A3778,"20251231",1,10000)</f>
        <v>315792.46614000003</v>
      </c>
      <c r="P3778" s="20">
        <f t="shared" si="176"/>
        <v>0.12672984932182127</v>
      </c>
      <c r="Q3778" s="16">
        <f>[1]!s_margin_tradingbalance(A3778,"",10000)</f>
        <v>369898.50589999999</v>
      </c>
      <c r="R3778" s="16">
        <f>[1]!s_margin_seclendingbalance(A3778,"",10000)</f>
        <v>3260.2076000000002</v>
      </c>
      <c r="S3778" s="17">
        <f>[1]!s_val_ev(A3778,"",100000000)</f>
        <v>1121.3030731392</v>
      </c>
      <c r="T3778" s="17">
        <f>[1]!share_freesharesmv(A3778,"",100000000)</f>
        <v>641.92357910399994</v>
      </c>
      <c r="U3778" s="17">
        <f>[1]!s_dq_amount_btin(A3778,E3778,100000000)</f>
        <v>114.89493204999999</v>
      </c>
      <c r="V3778" s="17">
        <f>[1]!s_dq_turn(A3778,E3778)</f>
        <v>11.300944579217607</v>
      </c>
      <c r="W3778" s="2">
        <f>[1]!s_pq_amount(A3778,"20260101","",100000000)</f>
        <v>6949.7217042100001</v>
      </c>
      <c r="X3778" s="2">
        <f>[1]!s_pq_avgamount(A3778,"20260101","",100000000)</f>
        <v>63.17928822009091</v>
      </c>
      <c r="Y3778" s="17">
        <f>[1]!s_ipo_dilutedpe(A3778)</f>
        <v>52.37</v>
      </c>
      <c r="Z3778" s="12">
        <f>[1]!s_ipo_collection_total(A3778,100000000)</f>
        <v>16.8</v>
      </c>
      <c r="AA3778" s="2">
        <f>[1]!s_val_pe_ttm(A3778,E3778)</f>
        <v>267.59487915039063</v>
      </c>
      <c r="AB3778" s="5">
        <f>[1]!s_info_zjtxornot1(A3778,"")</f>
        <v>1</v>
      </c>
      <c r="AC3778" s="22" t="str">
        <f>[1]!s_info_nature1(A3778,"")</f>
        <v>中央国有企业</v>
      </c>
      <c r="AD3778" s="6" t="str">
        <f>[1]!s_info_city(A3778)</f>
        <v>武汉市</v>
      </c>
      <c r="AE3778" s="6" t="str">
        <f>[1]!s_info_province(A3778)</f>
        <v>湖北省</v>
      </c>
      <c r="AF3778">
        <v>114.29857199999999</v>
      </c>
      <c r="AG3778">
        <v>30.584354999999999</v>
      </c>
    </row>
    <row r="3779" spans="1:33" x14ac:dyDescent="0.3">
      <c r="A3779" s="12" t="s">
        <v>7966</v>
      </c>
      <c r="B3779" s="12" t="s">
        <v>7967</v>
      </c>
      <c r="C3779" s="16" t="str">
        <f>[1]!s_info_mkt(A3779)</f>
        <v>主板</v>
      </c>
      <c r="D3779" s="16" t="str">
        <f>[1]!s_ipo_listeddate(A3779)</f>
        <v>2002-06-25</v>
      </c>
      <c r="E3779" s="16" t="str">
        <f>[1]!lastradeday_s("000002","")</f>
        <v>2026-06-22</v>
      </c>
      <c r="F3779" s="16" t="str">
        <f>[1]!s_info_industry_csrc2023(A3779,"",3)</f>
        <v>卫生</v>
      </c>
      <c r="G3779" s="16" t="str">
        <f>[1]!s_info_industry_csrc2023(A3779,"",1)</f>
        <v>卫生和社会工作</v>
      </c>
      <c r="H3779" s="16">
        <f>[1]!s_is(A3779,83,"FY","YTD","20251231",1,"",100000000)</f>
        <v>32.491350084600001</v>
      </c>
      <c r="I3779" s="16">
        <f>[1]!s_is(A3779,83,"FY","YTD","20241231",1,"",100000000)</f>
        <v>36.425037941999996</v>
      </c>
      <c r="J3779" s="16">
        <f t="shared" ref="J3779:J3842" si="177">H3779/I3779-1</f>
        <v>-0.10799406341494144</v>
      </c>
      <c r="K3779" s="16">
        <f>[1]!s_is(A3779,61,"FY","YTD","20251231",1,"",100000000)</f>
        <v>-2.447618431</v>
      </c>
      <c r="L3779" s="16">
        <f>[1]!s_is(A3779,61,"FY","YTD","20241231",1,"",100000000)</f>
        <v>0.43637966799999994</v>
      </c>
      <c r="M3779" s="16">
        <f t="shared" ref="M3779:M3842" si="178">(K3779-L3779)/ABS(L3779)</f>
        <v>-6.6089195040131896</v>
      </c>
      <c r="N3779" s="16">
        <f>[1]!s_fa_roe(A3779,"20251231")</f>
        <v>-7.9499000000000004</v>
      </c>
      <c r="O3779" s="16">
        <f>[1]!s_stmnote_rdexp(A3779,"20251231",1,10000)</f>
        <v>344.072003</v>
      </c>
      <c r="P3779" s="20">
        <f t="shared" ref="P3779:P3842" si="179">O3779/H3779/10000</f>
        <v>1.058964930986603E-3</v>
      </c>
      <c r="Q3779" s="16">
        <f>[1]!s_margin_tradingbalance(A3779,"",10000)</f>
        <v>0</v>
      </c>
      <c r="R3779" s="16">
        <f>[1]!s_margin_seclendingbalance(A3779,"",10000)</f>
        <v>0</v>
      </c>
      <c r="S3779" s="17">
        <f>[1]!s_val_ev(A3779,"",100000000)</f>
        <v>29.374679997599998</v>
      </c>
      <c r="T3779" s="17">
        <f>[1]!share_freesharesmv(A3779,"",100000000)</f>
        <v>16.242341247199999</v>
      </c>
      <c r="U3779" s="17">
        <f>[1]!s_dq_amount_btin(A3779,E3779,100000000)</f>
        <v>0.30590638999999997</v>
      </c>
      <c r="V3779" s="17">
        <f>[1]!s_dq_turn(A3779,E3779)</f>
        <v>1.0673612812994615</v>
      </c>
      <c r="W3779" s="2">
        <f>[1]!s_pq_amount(A3779,"20260101","",100000000)</f>
        <v>79.34773955</v>
      </c>
      <c r="X3779" s="2">
        <f>[1]!s_pq_avgamount(A3779,"20260101","",100000000)</f>
        <v>0.72134308681818182</v>
      </c>
      <c r="Y3779" s="17">
        <f>[1]!s_ipo_dilutedpe(A3779)</f>
        <v>19.96</v>
      </c>
      <c r="Z3779" s="12">
        <f>[1]!s_ipo_collection_total(A3779,100000000)</f>
        <v>3.76</v>
      </c>
      <c r="AA3779" s="2">
        <f>[1]!s_val_pe_ttm(A3779,E3779)</f>
        <v>-11.020103454589844</v>
      </c>
      <c r="AB3779" s="5">
        <f>[1]!s_info_zjtxornot1(A3779,"")</f>
        <v>0</v>
      </c>
      <c r="AC3779" s="22" t="str">
        <f>[1]!s_info_nature1(A3779,"")</f>
        <v>民营企业</v>
      </c>
      <c r="AD3779" s="6" t="str">
        <f>[1]!s_info_city(A3779)</f>
        <v>无锡市</v>
      </c>
      <c r="AE3779" s="6" t="str">
        <f>[1]!s_info_province(A3779)</f>
        <v>江苏省</v>
      </c>
      <c r="AF3779">
        <v>120.301663</v>
      </c>
      <c r="AG3779">
        <v>31.574729000000001</v>
      </c>
    </row>
    <row r="3780" spans="1:33" x14ac:dyDescent="0.3">
      <c r="A3780" s="12" t="s">
        <v>247</v>
      </c>
      <c r="B3780" s="12" t="s">
        <v>248</v>
      </c>
      <c r="C3780" s="16" t="str">
        <f>[1]!s_info_mkt(A3780)</f>
        <v>北证</v>
      </c>
      <c r="D3780" s="16" t="str">
        <f>[1]!s_ipo_listeddate(A3780)</f>
        <v>2023-02-28</v>
      </c>
      <c r="E3780" s="16" t="str">
        <f>[1]!lastradeday_s("000002","")</f>
        <v>2026-06-22</v>
      </c>
      <c r="F3780" s="16" t="str">
        <f>[1]!s_info_industry_csrc2023(A3780,"",3)</f>
        <v>电气机械和器材制造业</v>
      </c>
      <c r="G3780" s="16" t="str">
        <f>[1]!s_info_industry_csrc2023(A3780,"",1)</f>
        <v>制造业</v>
      </c>
      <c r="H3780" s="16">
        <f>[1]!s_is(A3780,83,"FY","YTD","20251231",1,"",100000000)</f>
        <v>1.8252814153000001</v>
      </c>
      <c r="I3780" s="16">
        <f>[1]!s_is(A3780,83,"FY","YTD","20241231",1,"",100000000)</f>
        <v>1.5454486974999999</v>
      </c>
      <c r="J3780" s="16">
        <f t="shared" si="177"/>
        <v>0.18106891432415217</v>
      </c>
      <c r="K3780" s="16">
        <f>[1]!s_is(A3780,61,"FY","YTD","20251231",1,"",100000000)</f>
        <v>0.45195937880000003</v>
      </c>
      <c r="L3780" s="16">
        <f>[1]!s_is(A3780,61,"FY","YTD","20241231",1,"",100000000)</f>
        <v>0.35230316729999994</v>
      </c>
      <c r="M3780" s="16">
        <f t="shared" si="178"/>
        <v>0.28287060903752514</v>
      </c>
      <c r="N3780" s="16">
        <f>[1]!s_fa_roe(A3780,"20251231")</f>
        <v>7.5042</v>
      </c>
      <c r="O3780" s="16">
        <f>[1]!s_stmnote_rdexp(A3780,"20251231",1,10000)</f>
        <v>228.02082300000001</v>
      </c>
      <c r="P3780" s="20">
        <f t="shared" si="179"/>
        <v>1.2492365346442914E-2</v>
      </c>
      <c r="Q3780" s="16">
        <f>[1]!s_margin_tradingbalance(A3780,"",10000)</f>
        <v>2550.6264999999999</v>
      </c>
      <c r="R3780" s="16">
        <f>[1]!s_margin_seclendingbalance(A3780,"",10000)</f>
        <v>0</v>
      </c>
      <c r="S3780" s="17">
        <f>[1]!s_val_ev(A3780,"",100000000)</f>
        <v>15.7329799575</v>
      </c>
      <c r="T3780" s="17">
        <f>[1]!share_freesharesmv(A3780,"",100000000)</f>
        <v>8.4459338768999999</v>
      </c>
      <c r="U3780" s="17">
        <f>[1]!s_dq_amount_btin(A3780,E3780,100000000)</f>
        <v>0.36905436000000003</v>
      </c>
      <c r="V3780" s="17">
        <f>[1]!s_dq_turn(A3780,E3780)</f>
        <v>3.8140701738104714</v>
      </c>
      <c r="W3780" s="2">
        <f>[1]!s_pq_amount(A3780,"20260101","",100000000)</f>
        <v>93.356947410000004</v>
      </c>
      <c r="X3780" s="2">
        <f>[1]!s_pq_avgamount(A3780,"20260101","",100000000)</f>
        <v>0.84869952190909093</v>
      </c>
      <c r="Y3780" s="17">
        <f>[1]!s_ipo_dilutedpe(A3780)</f>
        <v>16.38</v>
      </c>
      <c r="Z3780" s="12">
        <f>[1]!s_ipo_collection_total(A3780,100000000)</f>
        <v>1.3754</v>
      </c>
      <c r="AA3780" s="2">
        <f>[1]!s_val_pe_ttm(A3780,E3780)</f>
        <v>36.34832763671875</v>
      </c>
      <c r="AB3780" s="5">
        <f>[1]!s_info_zjtxornot1(A3780,"")</f>
        <v>0</v>
      </c>
      <c r="AC3780" s="22" t="str">
        <f>[1]!s_info_nature1(A3780,"")</f>
        <v>民营企业</v>
      </c>
      <c r="AD3780" s="6" t="str">
        <f>[1]!s_info_city(A3780)</f>
        <v>嘉兴市</v>
      </c>
      <c r="AE3780" s="6" t="str">
        <f>[1]!s_info_province(A3780)</f>
        <v>浙江省</v>
      </c>
      <c r="AF3780">
        <v>120.750865</v>
      </c>
      <c r="AG3780">
        <v>30.762653</v>
      </c>
    </row>
    <row r="3781" spans="1:33" x14ac:dyDescent="0.3">
      <c r="A3781" s="12" t="s">
        <v>7968</v>
      </c>
      <c r="B3781" s="12" t="s">
        <v>7969</v>
      </c>
      <c r="C3781" s="16" t="str">
        <f>[1]!s_info_mkt(A3781)</f>
        <v>主板</v>
      </c>
      <c r="D3781" s="16" t="str">
        <f>[1]!s_ipo_listeddate(A3781)</f>
        <v>2017-09-22</v>
      </c>
      <c r="E3781" s="16" t="str">
        <f>[1]!lastradeday_s("000002","")</f>
        <v>2026-06-22</v>
      </c>
      <c r="F3781" s="16" t="str">
        <f>[1]!s_info_industry_csrc2023(A3781,"",3)</f>
        <v>医药制造业</v>
      </c>
      <c r="G3781" s="16" t="str">
        <f>[1]!s_info_industry_csrc2023(A3781,"",1)</f>
        <v>制造业</v>
      </c>
      <c r="H3781" s="16">
        <f>[1]!s_is(A3781,83,"FY","YTD","20251231",1,"",100000000)</f>
        <v>7.8942198260000005</v>
      </c>
      <c r="I3781" s="16">
        <f>[1]!s_is(A3781,83,"FY","YTD","20241231",1,"",100000000)</f>
        <v>11.3247652209</v>
      </c>
      <c r="J3781" s="16">
        <f t="shared" si="177"/>
        <v>-0.30292419560000095</v>
      </c>
      <c r="K3781" s="16">
        <f>[1]!s_is(A3781,61,"FY","YTD","20251231",1,"",100000000)</f>
        <v>-3.3962546972000003</v>
      </c>
      <c r="L3781" s="16">
        <f>[1]!s_is(A3781,61,"FY","YTD","20241231",1,"",100000000)</f>
        <v>0.58675175439999994</v>
      </c>
      <c r="M3781" s="16">
        <f t="shared" si="178"/>
        <v>-6.7882310052450361</v>
      </c>
      <c r="N3781" s="16">
        <f>[1]!s_fa_roe(A3781,"20251231")</f>
        <v>-17.270900000000001</v>
      </c>
      <c r="O3781" s="16">
        <f>[1]!s_stmnote_rdexp(A3781,"20251231",1,10000)</f>
        <v>13261.935278000001</v>
      </c>
      <c r="P3781" s="20">
        <f t="shared" si="179"/>
        <v>0.16799551533035811</v>
      </c>
      <c r="Q3781" s="16">
        <f>[1]!s_margin_tradingbalance(A3781,"",10000)</f>
        <v>0</v>
      </c>
      <c r="R3781" s="16">
        <f>[1]!s_margin_seclendingbalance(A3781,"",10000)</f>
        <v>0</v>
      </c>
      <c r="S3781" s="17">
        <f>[1]!s_val_ev(A3781,"",100000000)</f>
        <v>31.160923175000001</v>
      </c>
      <c r="T3781" s="17">
        <f>[1]!share_freesharesmv(A3781,"",100000000)</f>
        <v>10.782415775</v>
      </c>
      <c r="U3781" s="17">
        <f>[1]!s_dq_amount_btin(A3781,E3781,100000000)</f>
        <v>0.33147022999999998</v>
      </c>
      <c r="V3781" s="17">
        <f>[1]!s_dq_turn(A3781,E3781)</f>
        <v>2.1361089457455948</v>
      </c>
      <c r="W3781" s="2">
        <f>[1]!s_pq_amount(A3781,"20260101","",100000000)</f>
        <v>63.175701680000003</v>
      </c>
      <c r="X3781" s="2">
        <f>[1]!s_pq_avgamount(A3781,"20260101","",100000000)</f>
        <v>0.57432456072727267</v>
      </c>
      <c r="Y3781" s="17">
        <f>[1]!s_ipo_dilutedpe(A3781)</f>
        <v>22.98</v>
      </c>
      <c r="Z3781" s="12">
        <f>[1]!s_ipo_collection_total(A3781,100000000)</f>
        <v>9.5349426899999994</v>
      </c>
      <c r="AA3781" s="2">
        <f>[1]!s_val_pe_ttm(A3781,E3781)</f>
        <v>-9.8040542602539063</v>
      </c>
      <c r="AB3781" s="5">
        <f>[1]!s_info_zjtxornot1(A3781,"")</f>
        <v>0</v>
      </c>
      <c r="AC3781" s="22" t="str">
        <f>[1]!s_info_nature1(A3781,"")</f>
        <v>民营企业</v>
      </c>
      <c r="AD3781" s="6" t="str">
        <f>[1]!s_info_city(A3781)</f>
        <v>哈尔滨市</v>
      </c>
      <c r="AE3781" s="6" t="str">
        <f>[1]!s_info_province(A3781)</f>
        <v>黑龙江省</v>
      </c>
      <c r="AF3781">
        <v>126.642464</v>
      </c>
      <c r="AG3781">
        <v>45.756967000000003</v>
      </c>
    </row>
    <row r="3782" spans="1:33" x14ac:dyDescent="0.3">
      <c r="A3782" s="12" t="s">
        <v>7970</v>
      </c>
      <c r="B3782" s="12" t="s">
        <v>7971</v>
      </c>
      <c r="C3782" s="16" t="str">
        <f>[1]!s_info_mkt(A3782)</f>
        <v>创业板</v>
      </c>
      <c r="D3782" s="16" t="str">
        <f>[1]!s_ipo_listeddate(A3782)</f>
        <v>2009-10-30</v>
      </c>
      <c r="E3782" s="16" t="str">
        <f>[1]!lastradeday_s("000002","")</f>
        <v>2026-06-22</v>
      </c>
      <c r="F3782" s="16" t="str">
        <f>[1]!s_info_industry_csrc2023(A3782,"",3)</f>
        <v>软件和信息技术服务业</v>
      </c>
      <c r="G3782" s="16" t="str">
        <f>[1]!s_info_industry_csrc2023(A3782,"",1)</f>
        <v>信息传输、软件和信息技术服务业</v>
      </c>
      <c r="H3782" s="16">
        <f>[1]!s_is(A3782,83,"FY","YTD","20251231",1,"",100000000)</f>
        <v>1.7454203875000001</v>
      </c>
      <c r="I3782" s="16">
        <f>[1]!s_is(A3782,83,"FY","YTD","20241231",1,"",100000000)</f>
        <v>5.4790579789999994</v>
      </c>
      <c r="J3782" s="16">
        <f t="shared" si="177"/>
        <v>-0.68143786866468559</v>
      </c>
      <c r="K3782" s="16">
        <f>[1]!s_is(A3782,61,"FY","YTD","20251231",1,"",100000000)</f>
        <v>-17.8930414877</v>
      </c>
      <c r="L3782" s="16">
        <f>[1]!s_is(A3782,61,"FY","YTD","20241231",1,"",100000000)</f>
        <v>-9.4148850376999995</v>
      </c>
      <c r="M3782" s="16">
        <f t="shared" si="178"/>
        <v>-0.90050557346700899</v>
      </c>
      <c r="N3782" s="16">
        <f>[1]!s_fa_roe(A3782,"20251231")</f>
        <v>-77.354799999999997</v>
      </c>
      <c r="O3782" s="16">
        <f>[1]!s_stmnote_rdexp(A3782,"20251231",1,10000)</f>
        <v>3471.4642119999999</v>
      </c>
      <c r="P3782" s="20">
        <f t="shared" si="179"/>
        <v>0.19888986268644693</v>
      </c>
      <c r="Q3782" s="16">
        <f>[1]!s_margin_tradingbalance(A3782,"",10000)</f>
        <v>53976.999000000003</v>
      </c>
      <c r="R3782" s="16">
        <f>[1]!s_margin_seclendingbalance(A3782,"",10000)</f>
        <v>77.202600000000004</v>
      </c>
      <c r="S3782" s="17">
        <f>[1]!s_val_ev(A3782,"",100000000)</f>
        <v>25.906501952399999</v>
      </c>
      <c r="T3782" s="17">
        <f>[1]!share_freesharesmv(A3782,"",100000000)</f>
        <v>23.2666363652</v>
      </c>
      <c r="U3782" s="17">
        <f>[1]!s_dq_amount_btin(A3782,E3782,100000000)</f>
        <v>0.41902361999999999</v>
      </c>
      <c r="V3782" s="17">
        <f>[1]!s_dq_turn(A3782,E3782)</f>
        <v>1.6975815220674151</v>
      </c>
      <c r="W3782" s="2">
        <f>[1]!s_pq_amount(A3782,"20260101","",100000000)</f>
        <v>72.992168559999996</v>
      </c>
      <c r="X3782" s="2">
        <f>[1]!s_pq_avgamount(A3782,"20260101","",100000000)</f>
        <v>0.66356516872727278</v>
      </c>
      <c r="Y3782" s="17">
        <f>[1]!s_ipo_dilutedpe(A3782)</f>
        <v>52.63</v>
      </c>
      <c r="Z3782" s="12">
        <f>[1]!s_ipo_collection_total(A3782,100000000)</f>
        <v>4</v>
      </c>
      <c r="AA3782" s="2">
        <f>[1]!s_val_pe_ttm(A3782,E3782)</f>
        <v>-1.4472399950027466</v>
      </c>
      <c r="AB3782" s="5">
        <f>[1]!s_info_zjtxornot1(A3782,"")</f>
        <v>0</v>
      </c>
      <c r="AC3782" s="22" t="str">
        <f>[1]!s_info_nature1(A3782,"")</f>
        <v>民营企业</v>
      </c>
      <c r="AD3782" s="6" t="str">
        <f>[1]!s_info_city(A3782)</f>
        <v>杭州市</v>
      </c>
      <c r="AE3782" s="6" t="str">
        <f>[1]!s_info_province(A3782)</f>
        <v>浙江省</v>
      </c>
      <c r="AF3782">
        <v>120.153576</v>
      </c>
      <c r="AG3782">
        <v>30.287458999999998</v>
      </c>
    </row>
    <row r="3783" spans="1:33" x14ac:dyDescent="0.3">
      <c r="A3783" s="12" t="s">
        <v>249</v>
      </c>
      <c r="B3783" s="12" t="s">
        <v>250</v>
      </c>
      <c r="C3783" s="16" t="str">
        <f>[1]!s_info_mkt(A3783)</f>
        <v>北证</v>
      </c>
      <c r="D3783" s="16" t="str">
        <f>[1]!s_ipo_listeddate(A3783)</f>
        <v>2023-06-08</v>
      </c>
      <c r="E3783" s="16" t="str">
        <f>[1]!lastradeday_s("000002","")</f>
        <v>2026-06-22</v>
      </c>
      <c r="F3783" s="16" t="str">
        <f>[1]!s_info_industry_csrc2023(A3783,"",3)</f>
        <v>汽车制造业</v>
      </c>
      <c r="G3783" s="16" t="str">
        <f>[1]!s_info_industry_csrc2023(A3783,"",1)</f>
        <v>制造业</v>
      </c>
      <c r="H3783" s="16">
        <f>[1]!s_is(A3783,83,"FY","YTD","20251231",1,"",100000000)</f>
        <v>3.4947292699000001</v>
      </c>
      <c r="I3783" s="16">
        <f>[1]!s_is(A3783,83,"FY","YTD","20241231",1,"",100000000)</f>
        <v>3.2138476101999998</v>
      </c>
      <c r="J3783" s="16">
        <f t="shared" si="177"/>
        <v>8.7397317411238795E-2</v>
      </c>
      <c r="K3783" s="16">
        <f>[1]!s_is(A3783,61,"FY","YTD","20251231",1,"",100000000)</f>
        <v>0.58001332790000004</v>
      </c>
      <c r="L3783" s="16">
        <f>[1]!s_is(A3783,61,"FY","YTD","20241231",1,"",100000000)</f>
        <v>0.54100012630000005</v>
      </c>
      <c r="M3783" s="16">
        <f t="shared" si="178"/>
        <v>7.211310996693937E-2</v>
      </c>
      <c r="N3783" s="16">
        <f>[1]!s_fa_roe(A3783,"20251231")</f>
        <v>14.1937</v>
      </c>
      <c r="O3783" s="16">
        <f>[1]!s_stmnote_rdexp(A3783,"20251231",1,10000)</f>
        <v>1633.0381480000001</v>
      </c>
      <c r="P3783" s="20">
        <f t="shared" si="179"/>
        <v>4.6728602471879849E-2</v>
      </c>
      <c r="Q3783" s="16">
        <f>[1]!s_margin_tradingbalance(A3783,"",10000)</f>
        <v>972.95749999999998</v>
      </c>
      <c r="R3783" s="16">
        <f>[1]!s_margin_seclendingbalance(A3783,"",10000)</f>
        <v>0</v>
      </c>
      <c r="S3783" s="17">
        <f>[1]!s_val_ev(A3783,"",100000000)</f>
        <v>16.409295</v>
      </c>
      <c r="T3783" s="17">
        <f>[1]!share_freesharesmv(A3783,"",100000000)</f>
        <v>5.1271614633000002</v>
      </c>
      <c r="U3783" s="17">
        <f>[1]!s_dq_amount_btin(A3783,E3783,100000000)</f>
        <v>0.22406334999999999</v>
      </c>
      <c r="V3783" s="17">
        <f>[1]!s_dq_turn(A3783,E3783)</f>
        <v>2.699508594750923</v>
      </c>
      <c r="W3783" s="2">
        <f>[1]!s_pq_amount(A3783,"20260101","",100000000)</f>
        <v>21.662497139999999</v>
      </c>
      <c r="X3783" s="2">
        <f>[1]!s_pq_avgamount(A3783,"20260101","",100000000)</f>
        <v>0.19693179218181819</v>
      </c>
      <c r="Y3783" s="17">
        <f>[1]!s_ipo_dilutedpe(A3783)</f>
        <v>16.63</v>
      </c>
      <c r="Z3783" s="12">
        <f>[1]!s_ipo_collection_total(A3783,100000000)</f>
        <v>1.23786</v>
      </c>
      <c r="AA3783" s="2">
        <f>[1]!s_val_pe_ttm(A3783,E3783)</f>
        <v>28.173547744750977</v>
      </c>
      <c r="AB3783" s="5">
        <f>[1]!s_info_zjtxornot1(A3783,"")</f>
        <v>1</v>
      </c>
      <c r="AC3783" s="22" t="str">
        <f>[1]!s_info_nature1(A3783,"")</f>
        <v>民营企业</v>
      </c>
      <c r="AD3783" s="6" t="str">
        <f>[1]!s_info_city(A3783)</f>
        <v>南通市</v>
      </c>
      <c r="AE3783" s="6" t="str">
        <f>[1]!s_info_province(A3783)</f>
        <v>江苏省</v>
      </c>
      <c r="AF3783">
        <v>120.864608</v>
      </c>
      <c r="AG3783">
        <v>32.016212000000003</v>
      </c>
    </row>
    <row r="3784" spans="1:33" x14ac:dyDescent="0.3">
      <c r="A3784" s="12" t="s">
        <v>7972</v>
      </c>
      <c r="B3784" s="12" t="s">
        <v>7973</v>
      </c>
      <c r="C3784" s="16" t="str">
        <f>[1]!s_info_mkt(A3784)</f>
        <v>主板</v>
      </c>
      <c r="D3784" s="16" t="str">
        <f>[1]!s_ipo_listeddate(A3784)</f>
        <v>1998-05-13</v>
      </c>
      <c r="E3784" s="16" t="str">
        <f>[1]!lastradeday_s("000002","")</f>
        <v>2026-06-22</v>
      </c>
      <c r="F3784" s="16" t="str">
        <f>[1]!s_info_industry_csrc2023(A3784,"",3)</f>
        <v>电力、热力生产和供应业</v>
      </c>
      <c r="G3784" s="16" t="str">
        <f>[1]!s_info_industry_csrc2023(A3784,"",1)</f>
        <v>电力、热力、燃气及水生产和供应业</v>
      </c>
      <c r="H3784" s="16">
        <f>[1]!s_is(A3784,83,"FY","YTD","20251231",1,"",100000000)</f>
        <v>238.17274448009999</v>
      </c>
      <c r="I3784" s="16">
        <f>[1]!s_is(A3784,83,"FY","YTD","20241231",1,"",100000000)</f>
        <v>283.56526769200002</v>
      </c>
      <c r="J3784" s="16">
        <f t="shared" si="177"/>
        <v>-0.16007786701580118</v>
      </c>
      <c r="K3784" s="16">
        <f>[1]!s_is(A3784,61,"FY","YTD","20251231",1,"",100000000)</f>
        <v>2.0861968691000001</v>
      </c>
      <c r="L3784" s="16">
        <f>[1]!s_is(A3784,61,"FY","YTD","20241231",1,"",100000000)</f>
        <v>15.605501255899998</v>
      </c>
      <c r="M3784" s="16">
        <f t="shared" si="178"/>
        <v>-0.86631657420736374</v>
      </c>
      <c r="N3784" s="16">
        <f>[1]!s_fa_roe(A3784,"20251231")</f>
        <v>0.44409999999999999</v>
      </c>
      <c r="O3784" s="16">
        <f>[1]!s_stmnote_rdexp(A3784,"20251231",1,10000)</f>
        <v>9487.6568040000002</v>
      </c>
      <c r="P3784" s="20">
        <f t="shared" si="179"/>
        <v>3.9835191153842209E-3</v>
      </c>
      <c r="Q3784" s="16">
        <f>[1]!s_margin_tradingbalance(A3784,"",10000)</f>
        <v>147652.98439999999</v>
      </c>
      <c r="R3784" s="16">
        <f>[1]!s_margin_seclendingbalance(A3784,"",10000)</f>
        <v>1131.6164000000001</v>
      </c>
      <c r="S3784" s="17">
        <f>[1]!s_val_ev(A3784,"",100000000)</f>
        <v>364.35666122150002</v>
      </c>
      <c r="T3784" s="17">
        <f>[1]!share_freesharesmv(A3784,"",100000000)</f>
        <v>297.1008784421</v>
      </c>
      <c r="U3784" s="17">
        <f>[1]!s_dq_amount_btin(A3784,E3784,100000000)</f>
        <v>10.25397987</v>
      </c>
      <c r="V3784" s="17">
        <f>[1]!s_dq_turn(A3784,E3784)</f>
        <v>2.8526453346166192</v>
      </c>
      <c r="W3784" s="2">
        <f>[1]!s_pq_amount(A3784,"20260101","",100000000)</f>
        <v>2003.9182372800001</v>
      </c>
      <c r="X3784" s="2">
        <f>[1]!s_pq_avgamount(A3784,"20260101","",100000000)</f>
        <v>18.217438520727271</v>
      </c>
      <c r="Y3784" s="17">
        <f>[1]!s_ipo_dilutedpe(A3784)</f>
        <v>0</v>
      </c>
      <c r="Z3784" s="12">
        <f>[1]!s_ipo_collection_total(A3784,100000000)</f>
        <v>0</v>
      </c>
      <c r="AA3784" s="2">
        <f>[1]!s_val_pe_ttm(A3784,E3784)</f>
        <v>166.07568359375</v>
      </c>
      <c r="AB3784" s="5">
        <f>[1]!s_info_zjtxornot1(A3784,"")</f>
        <v>0</v>
      </c>
      <c r="AC3784" s="22" t="str">
        <f>[1]!s_info_nature1(A3784,"")</f>
        <v>民营企业</v>
      </c>
      <c r="AD3784" s="6" t="str">
        <f>[1]!s_info_city(A3784)</f>
        <v>晋中市</v>
      </c>
      <c r="AE3784" s="6" t="str">
        <f>[1]!s_info_province(A3784)</f>
        <v>山西省</v>
      </c>
      <c r="AF3784">
        <v>112.736465</v>
      </c>
      <c r="AG3784">
        <v>37.696494999999999</v>
      </c>
    </row>
    <row r="3785" spans="1:33" x14ac:dyDescent="0.3">
      <c r="A3785" s="12" t="s">
        <v>7974</v>
      </c>
      <c r="B3785" s="12" t="s">
        <v>7975</v>
      </c>
      <c r="C3785" s="16" t="str">
        <f>[1]!s_info_mkt(A3785)</f>
        <v>主板</v>
      </c>
      <c r="D3785" s="16" t="str">
        <f>[1]!s_ipo_listeddate(A3785)</f>
        <v>1994-01-28</v>
      </c>
      <c r="E3785" s="16" t="str">
        <f>[1]!lastradeday_s("000002","")</f>
        <v>2026-06-22</v>
      </c>
      <c r="F3785" s="16" t="str">
        <f>[1]!s_info_industry_csrc2023(A3785,"",3)</f>
        <v>电力、热力生产和供应业</v>
      </c>
      <c r="G3785" s="16" t="str">
        <f>[1]!s_info_industry_csrc2023(A3785,"",1)</f>
        <v>电力、热力、燃气及水生产和供应业</v>
      </c>
      <c r="H3785" s="16">
        <f>[1]!s_is(A3785,83,"FY","YTD","20251231",1,"",100000000)</f>
        <v>34.5167910698</v>
      </c>
      <c r="I3785" s="16">
        <f>[1]!s_is(A3785,83,"FY","YTD","20241231",1,"",100000000)</f>
        <v>36.121718230799999</v>
      </c>
      <c r="J3785" s="16">
        <f t="shared" si="177"/>
        <v>-4.4431085773531165E-2</v>
      </c>
      <c r="K3785" s="16">
        <f>[1]!s_is(A3785,61,"FY","YTD","20251231",1,"",100000000)</f>
        <v>1.0125861131</v>
      </c>
      <c r="L3785" s="16">
        <f>[1]!s_is(A3785,61,"FY","YTD","20241231",1,"",100000000)</f>
        <v>8.0271942972999994</v>
      </c>
      <c r="M3785" s="16">
        <f t="shared" si="178"/>
        <v>-0.87385553711580266</v>
      </c>
      <c r="N3785" s="16">
        <f>[1]!s_fa_roe(A3785,"20251231")</f>
        <v>1.1049</v>
      </c>
      <c r="O3785" s="16">
        <f>[1]!s_stmnote_rdexp(A3785,"20251231",1,10000)</f>
        <v>1250.798785</v>
      </c>
      <c r="P3785" s="20">
        <f t="shared" si="179"/>
        <v>3.6237400587749574E-3</v>
      </c>
      <c r="Q3785" s="16">
        <f>[1]!s_margin_tradingbalance(A3785,"",10000)</f>
        <v>69582.845700000005</v>
      </c>
      <c r="R3785" s="16">
        <f>[1]!s_margin_seclendingbalance(A3785,"",10000)</f>
        <v>388.34949999999998</v>
      </c>
      <c r="S3785" s="17">
        <f>[1]!s_val_ev(A3785,"",100000000)</f>
        <v>127.08919196379999</v>
      </c>
      <c r="T3785" s="17">
        <f>[1]!share_freesharesmv(A3785,"",100000000)</f>
        <v>92.617300751599998</v>
      </c>
      <c r="U3785" s="17">
        <f>[1]!s_dq_amount_btin(A3785,E3785,100000000)</f>
        <v>5.6396522500000001</v>
      </c>
      <c r="V3785" s="17">
        <f>[1]!s_dq_turn(A3785,E3785)</f>
        <v>4.4472114719321612</v>
      </c>
      <c r="W3785" s="2">
        <f>[1]!s_pq_amount(A3785,"20260101","",100000000)</f>
        <v>2167.1287714300001</v>
      </c>
      <c r="X3785" s="2">
        <f>[1]!s_pq_avgamount(A3785,"20260101","",100000000)</f>
        <v>19.701170649363636</v>
      </c>
      <c r="Y3785" s="17">
        <f>[1]!s_ipo_dilutedpe(A3785)</f>
        <v>0</v>
      </c>
      <c r="Z3785" s="12">
        <f>[1]!s_ipo_collection_total(A3785,100000000)</f>
        <v>0</v>
      </c>
      <c r="AA3785" s="2">
        <f>[1]!s_val_pe_ttm(A3785,E3785)</f>
        <v>-331.715576171875</v>
      </c>
      <c r="AB3785" s="5">
        <f>[1]!s_info_zjtxornot1(A3785,"")</f>
        <v>0</v>
      </c>
      <c r="AC3785" s="22" t="str">
        <f>[1]!s_info_nature1(A3785,"")</f>
        <v>地方国有企业</v>
      </c>
      <c r="AD3785" s="6" t="str">
        <f>[1]!s_info_city(A3785)</f>
        <v>天津市</v>
      </c>
      <c r="AE3785" s="6" t="str">
        <f>[1]!s_info_province(A3785)</f>
        <v>天津</v>
      </c>
      <c r="AF3785">
        <v>117.19018199999999</v>
      </c>
      <c r="AG3785">
        <v>39.125596000000002</v>
      </c>
    </row>
    <row r="3786" spans="1:33" x14ac:dyDescent="0.3">
      <c r="A3786" s="12" t="s">
        <v>7976</v>
      </c>
      <c r="B3786" s="12" t="s">
        <v>7977</v>
      </c>
      <c r="C3786" s="16" t="str">
        <f>[1]!s_info_mkt(A3786)</f>
        <v>科创板</v>
      </c>
      <c r="D3786" s="16" t="str">
        <f>[1]!s_ipo_listeddate(A3786)</f>
        <v>2020-06-08</v>
      </c>
      <c r="E3786" s="16" t="str">
        <f>[1]!lastradeday_s("000002","")</f>
        <v>2026-06-22</v>
      </c>
      <c r="F3786" s="16" t="str">
        <f>[1]!s_info_industry_csrc2023(A3786,"",3)</f>
        <v>专用设备制造业</v>
      </c>
      <c r="G3786" s="16" t="str">
        <f>[1]!s_info_industry_csrc2023(A3786,"",1)</f>
        <v>制造业</v>
      </c>
      <c r="H3786" s="16">
        <f>[1]!s_is(A3786,83,"FY","YTD","20251231",1,"",100000000)</f>
        <v>6.1866147355999992</v>
      </c>
      <c r="I3786" s="16">
        <f>[1]!s_is(A3786,83,"FY","YTD","20241231",1,"",100000000)</f>
        <v>4.9757685591000005</v>
      </c>
      <c r="J3786" s="16">
        <f t="shared" si="177"/>
        <v>0.24334857261106468</v>
      </c>
      <c r="K3786" s="16">
        <f>[1]!s_is(A3786,61,"FY","YTD","20251231",1,"",100000000)</f>
        <v>1.3644528247000001</v>
      </c>
      <c r="L3786" s="16">
        <f>[1]!s_is(A3786,61,"FY","YTD","20241231",1,"",100000000)</f>
        <v>0.96306101</v>
      </c>
      <c r="M3786" s="16">
        <f t="shared" si="178"/>
        <v>0.41678752491495846</v>
      </c>
      <c r="N3786" s="16">
        <f>[1]!s_fa_roe(A3786,"20251231")</f>
        <v>9.2520000000000007</v>
      </c>
      <c r="O3786" s="16">
        <f>[1]!s_stmnote_rdexp(A3786,"20251231",1,10000)</f>
        <v>12023.314347</v>
      </c>
      <c r="P3786" s="20">
        <f t="shared" si="179"/>
        <v>0.19434399685200274</v>
      </c>
      <c r="Q3786" s="16">
        <f>[1]!s_margin_tradingbalance(A3786,"",10000)</f>
        <v>72200.312000000005</v>
      </c>
      <c r="R3786" s="16">
        <f>[1]!s_margin_seclendingbalance(A3786,"",10000)</f>
        <v>20.372</v>
      </c>
      <c r="S3786" s="17">
        <f>[1]!s_val_ev(A3786,"",100000000)</f>
        <v>140.83170546240001</v>
      </c>
      <c r="T3786" s="17">
        <f>[1]!share_freesharesmv(A3786,"",100000000)</f>
        <v>75.105516173699996</v>
      </c>
      <c r="U3786" s="17">
        <f>[1]!s_dq_amount_btin(A3786,E3786,100000000)</f>
        <v>10.44778344</v>
      </c>
      <c r="V3786" s="17">
        <f>[1]!s_dq_turn(A3786,E3786)</f>
        <v>7.7550276803371458</v>
      </c>
      <c r="W3786" s="2">
        <f>[1]!s_pq_amount(A3786,"20260101","",100000000)</f>
        <v>541.34783089999996</v>
      </c>
      <c r="X3786" s="2">
        <f>[1]!s_pq_avgamount(A3786,"20260101","",100000000)</f>
        <v>4.9213439172727274</v>
      </c>
      <c r="Y3786" s="17">
        <f>[1]!s_ipo_dilutedpe(A3786)</f>
        <v>32.26</v>
      </c>
      <c r="Z3786" s="12">
        <f>[1]!s_ipo_collection_total(A3786,100000000)</f>
        <v>7.0592160000000002</v>
      </c>
      <c r="AA3786" s="2">
        <f>[1]!s_val_pe_ttm(A3786,E3786)</f>
        <v>103.25148773193359</v>
      </c>
      <c r="AB3786" s="5">
        <f>[1]!s_info_zjtxornot1(A3786,"")</f>
        <v>1</v>
      </c>
      <c r="AC3786" s="22" t="str">
        <f>[1]!s_info_nature1(A3786,"")</f>
        <v>民营企业</v>
      </c>
      <c r="AD3786" s="6" t="str">
        <f>[1]!s_info_city(A3786)</f>
        <v>深圳市</v>
      </c>
      <c r="AE3786" s="6" t="str">
        <f>[1]!s_info_province(A3786)</f>
        <v>广东省</v>
      </c>
      <c r="AF3786">
        <v>114.085947</v>
      </c>
      <c r="AG3786">
        <v>22.547000000000001</v>
      </c>
    </row>
    <row r="3787" spans="1:33" x14ac:dyDescent="0.3">
      <c r="A3787" s="12" t="s">
        <v>7978</v>
      </c>
      <c r="B3787" s="12" t="s">
        <v>7979</v>
      </c>
      <c r="C3787" s="16" t="str">
        <f>[1]!s_info_mkt(A3787)</f>
        <v>主板</v>
      </c>
      <c r="D3787" s="16" t="str">
        <f>[1]!s_ipo_listeddate(A3787)</f>
        <v>2014-12-31</v>
      </c>
      <c r="E3787" s="16" t="str">
        <f>[1]!lastradeday_s("000002","")</f>
        <v>2026-06-22</v>
      </c>
      <c r="F3787" s="16" t="str">
        <f>[1]!s_info_industry_csrc2023(A3787,"",3)</f>
        <v>专业技术服务业</v>
      </c>
      <c r="G3787" s="16" t="str">
        <f>[1]!s_info_industry_csrc2023(A3787,"",1)</f>
        <v>科学研究和技术服务业</v>
      </c>
      <c r="H3787" s="16">
        <f>[1]!s_is(A3787,83,"FY","YTD","20251231",1,"",100000000)</f>
        <v>11.7715936696</v>
      </c>
      <c r="I3787" s="16">
        <f>[1]!s_is(A3787,83,"FY","YTD","20241231",1,"",100000000)</f>
        <v>13.345328314300001</v>
      </c>
      <c r="J3787" s="16">
        <f t="shared" si="177"/>
        <v>-0.11792401113232176</v>
      </c>
      <c r="K3787" s="16">
        <f>[1]!s_is(A3787,61,"FY","YTD","20251231",1,"",100000000)</f>
        <v>0.49054555990000004</v>
      </c>
      <c r="L3787" s="16">
        <f>[1]!s_is(A3787,61,"FY","YTD","20241231",1,"",100000000)</f>
        <v>0.51317378039999995</v>
      </c>
      <c r="M3787" s="16">
        <f t="shared" si="178"/>
        <v>-4.4094654411926594E-2</v>
      </c>
      <c r="N3787" s="16">
        <f>[1]!s_fa_roe(A3787,"20251231")</f>
        <v>3.3418000000000001</v>
      </c>
      <c r="O3787" s="16">
        <f>[1]!s_stmnote_rdexp(A3787,"20251231",1,10000)</f>
        <v>6841.9561019999992</v>
      </c>
      <c r="P3787" s="20">
        <f t="shared" si="179"/>
        <v>5.8122598299236827E-2</v>
      </c>
      <c r="Q3787" s="16">
        <f>[1]!s_margin_tradingbalance(A3787,"",10000)</f>
        <v>0</v>
      </c>
      <c r="R3787" s="16">
        <f>[1]!s_margin_seclendingbalance(A3787,"",10000)</f>
        <v>0</v>
      </c>
      <c r="S3787" s="17">
        <f>[1]!s_val_ev(A3787,"",100000000)</f>
        <v>29.220932999400002</v>
      </c>
      <c r="T3787" s="17">
        <f>[1]!share_freesharesmv(A3787,"",100000000)</f>
        <v>16.3973676118</v>
      </c>
      <c r="U3787" s="17">
        <f>[1]!s_dq_amount_btin(A3787,E3787,100000000)</f>
        <v>1.17695802</v>
      </c>
      <c r="V3787" s="17">
        <f>[1]!s_dq_turn(A3787,E3787)</f>
        <v>4.0871986764574668</v>
      </c>
      <c r="W3787" s="2">
        <f>[1]!s_pq_amount(A3787,"20260101","",100000000)</f>
        <v>303.67152671000002</v>
      </c>
      <c r="X3787" s="2">
        <f>[1]!s_pq_avgamount(A3787,"20260101","",100000000)</f>
        <v>2.7606502428181821</v>
      </c>
      <c r="Y3787" s="17">
        <f>[1]!s_ipo_dilutedpe(A3787)</f>
        <v>22.88</v>
      </c>
      <c r="Z3787" s="12">
        <f>[1]!s_ipo_collection_total(A3787,100000000)</f>
        <v>4.4954999999999998</v>
      </c>
      <c r="AA3787" s="2">
        <f>[1]!s_val_pe_ttm(A3787,E3787)</f>
        <v>60.083744049072266</v>
      </c>
      <c r="AB3787" s="5">
        <f>[1]!s_info_zjtxornot1(A3787,"")</f>
        <v>0</v>
      </c>
      <c r="AC3787" s="22" t="str">
        <f>[1]!s_info_nature1(A3787,"")</f>
        <v>民营企业</v>
      </c>
      <c r="AD3787" s="6" t="str">
        <f>[1]!s_info_city(A3787)</f>
        <v>苏州市</v>
      </c>
      <c r="AE3787" s="6" t="str">
        <f>[1]!s_info_province(A3787)</f>
        <v>江苏省</v>
      </c>
      <c r="AF3787">
        <v>120.619585</v>
      </c>
      <c r="AG3787">
        <v>31.299378999999998</v>
      </c>
    </row>
    <row r="3788" spans="1:33" x14ac:dyDescent="0.3">
      <c r="A3788" s="12" t="s">
        <v>7980</v>
      </c>
      <c r="B3788" s="12" t="s">
        <v>7981</v>
      </c>
      <c r="C3788" s="16" t="str">
        <f>[1]!s_info_mkt(A3788)</f>
        <v>主板</v>
      </c>
      <c r="D3788" s="16" t="str">
        <f>[1]!s_ipo_listeddate(A3788)</f>
        <v>1998-07-03</v>
      </c>
      <c r="E3788" s="16" t="str">
        <f>[1]!lastradeday_s("000002","")</f>
        <v>2026-06-22</v>
      </c>
      <c r="F3788" s="16" t="str">
        <f>[1]!s_info_industry_csrc2023(A3788,"",3)</f>
        <v>化学原料和化学制品制造业</v>
      </c>
      <c r="G3788" s="16" t="str">
        <f>[1]!s_info_industry_csrc2023(A3788,"",1)</f>
        <v>制造业</v>
      </c>
      <c r="H3788" s="16">
        <f>[1]!s_is(A3788,83,"FY","YTD","20251231",1,"",100000000)</f>
        <v>47.454952284199997</v>
      </c>
      <c r="I3788" s="16">
        <f>[1]!s_is(A3788,83,"FY","YTD","20241231",1,"",100000000)</f>
        <v>60.126528706000002</v>
      </c>
      <c r="J3788" s="16">
        <f t="shared" si="177"/>
        <v>-0.21074851142263784</v>
      </c>
      <c r="K3788" s="16">
        <f>[1]!s_is(A3788,61,"FY","YTD","20251231",1,"",100000000)</f>
        <v>-13.875250656199999</v>
      </c>
      <c r="L3788" s="16">
        <f>[1]!s_is(A3788,61,"FY","YTD","20241231",1,"",100000000)</f>
        <v>0.3921672933</v>
      </c>
      <c r="M3788" s="16">
        <f t="shared" si="178"/>
        <v>-36.380948113859446</v>
      </c>
      <c r="N3788" s="16">
        <f>[1]!s_fa_roe(A3788,"20251231")</f>
        <v>-30.738</v>
      </c>
      <c r="O3788" s="16">
        <f>[1]!s_stmnote_rdexp(A3788,"20251231",1,10000)</f>
        <v>12835.352331999999</v>
      </c>
      <c r="P3788" s="20">
        <f t="shared" si="179"/>
        <v>2.7047445449172848E-2</v>
      </c>
      <c r="Q3788" s="16">
        <f>[1]!s_margin_tradingbalance(A3788,"",10000)</f>
        <v>25810.47</v>
      </c>
      <c r="R3788" s="16">
        <f>[1]!s_margin_seclendingbalance(A3788,"",10000)</f>
        <v>24.36</v>
      </c>
      <c r="S3788" s="17">
        <f>[1]!s_val_ev(A3788,"",100000000)</f>
        <v>39.473553936600005</v>
      </c>
      <c r="T3788" s="17">
        <f>[1]!share_freesharesmv(A3788,"",100000000)</f>
        <v>23.551298416800002</v>
      </c>
      <c r="U3788" s="17">
        <f>[1]!s_dq_amount_btin(A3788,E3788,100000000)</f>
        <v>0.93332707999999998</v>
      </c>
      <c r="V3788" s="17">
        <f>[1]!s_dq_turn(A3788,E3788)</f>
        <v>2.4147848251286761</v>
      </c>
      <c r="W3788" s="2">
        <f>[1]!s_pq_amount(A3788,"20260101","",100000000)</f>
        <v>274.78534911999998</v>
      </c>
      <c r="X3788" s="2">
        <f>[1]!s_pq_avgamount(A3788,"20260101","",100000000)</f>
        <v>2.4980486283636365</v>
      </c>
      <c r="Y3788" s="17">
        <f>[1]!s_ipo_dilutedpe(A3788)</f>
        <v>0</v>
      </c>
      <c r="Z3788" s="12">
        <f>[1]!s_ipo_collection_total(A3788,100000000)</f>
        <v>6.2759999999999998</v>
      </c>
      <c r="AA3788" s="2">
        <f>[1]!s_val_pe_ttm(A3788,E3788)</f>
        <v>-2.8170552253723145</v>
      </c>
      <c r="AB3788" s="5">
        <f>[1]!s_info_zjtxornot1(A3788,"")</f>
        <v>0</v>
      </c>
      <c r="AC3788" s="22" t="str">
        <f>[1]!s_info_nature1(A3788,"")</f>
        <v>地方国有企业</v>
      </c>
      <c r="AD3788" s="6" t="str">
        <f>[1]!s_info_city(A3788)</f>
        <v>潍坊市</v>
      </c>
      <c r="AE3788" s="6" t="str">
        <f>[1]!s_info_province(A3788)</f>
        <v>山东省</v>
      </c>
      <c r="AF3788">
        <v>119.107078</v>
      </c>
      <c r="AG3788">
        <v>36.709249999999997</v>
      </c>
    </row>
    <row r="3789" spans="1:33" x14ac:dyDescent="0.3">
      <c r="A3789" s="12" t="s">
        <v>7982</v>
      </c>
      <c r="B3789" s="12" t="s">
        <v>7983</v>
      </c>
      <c r="C3789" s="16" t="str">
        <f>[1]!s_info_mkt(A3789)</f>
        <v>创业板</v>
      </c>
      <c r="D3789" s="16" t="str">
        <f>[1]!s_ipo_listeddate(A3789)</f>
        <v>2020-10-16</v>
      </c>
      <c r="E3789" s="16" t="str">
        <f>[1]!lastradeday_s("000002","")</f>
        <v>2026-06-22</v>
      </c>
      <c r="F3789" s="16" t="str">
        <f>[1]!s_info_industry_csrc2023(A3789,"",3)</f>
        <v>食品制造业</v>
      </c>
      <c r="G3789" s="16" t="str">
        <f>[1]!s_info_industry_csrc2023(A3789,"",1)</f>
        <v>制造业</v>
      </c>
      <c r="H3789" s="16">
        <f>[1]!s_is(A3789,83,"FY","YTD","20251231",1,"",100000000)</f>
        <v>8.1108443104999992</v>
      </c>
      <c r="I3789" s="16">
        <f>[1]!s_is(A3789,83,"FY","YTD","20241231",1,"",100000000)</f>
        <v>7.6430354521000003</v>
      </c>
      <c r="J3789" s="16">
        <f t="shared" si="177"/>
        <v>6.1207207703251498E-2</v>
      </c>
      <c r="K3789" s="16">
        <f>[1]!s_is(A3789,61,"FY","YTD","20251231",1,"",100000000)</f>
        <v>1.0801191764</v>
      </c>
      <c r="L3789" s="16">
        <f>[1]!s_is(A3789,61,"FY","YTD","20241231",1,"",100000000)</f>
        <v>1.0249805223999999</v>
      </c>
      <c r="M3789" s="16">
        <f t="shared" si="178"/>
        <v>5.3794831018732406E-2</v>
      </c>
      <c r="N3789" s="16">
        <f>[1]!s_fa_roe(A3789,"20251231")</f>
        <v>10.7827</v>
      </c>
      <c r="O3789" s="16">
        <f>[1]!s_stmnote_rdexp(A3789,"20251231",1,10000)</f>
        <v>1505.8638800000001</v>
      </c>
      <c r="P3789" s="20">
        <f t="shared" si="179"/>
        <v>1.8566055793360063E-2</v>
      </c>
      <c r="Q3789" s="16">
        <f>[1]!s_margin_tradingbalance(A3789,"",10000)</f>
        <v>12879.998100000001</v>
      </c>
      <c r="R3789" s="16">
        <f>[1]!s_margin_seclendingbalance(A3789,"",10000)</f>
        <v>22.448</v>
      </c>
      <c r="S3789" s="17">
        <f>[1]!s_val_ev(A3789,"",100000000)</f>
        <v>24.527200000000001</v>
      </c>
      <c r="T3789" s="17">
        <f>[1]!share_freesharesmv(A3789,"",100000000)</f>
        <v>13.548815192200001</v>
      </c>
      <c r="U3789" s="17">
        <f>[1]!s_dq_amount_btin(A3789,E3789,100000000)</f>
        <v>0.48432528000000002</v>
      </c>
      <c r="V3789" s="17">
        <f>[1]!s_dq_turn(A3789,E3789)</f>
        <v>2.1855637114876001</v>
      </c>
      <c r="W3789" s="2">
        <f>[1]!s_pq_amount(A3789,"20260101","",100000000)</f>
        <v>112.57506975</v>
      </c>
      <c r="X3789" s="2">
        <f>[1]!s_pq_avgamount(A3789,"20260101","",100000000)</f>
        <v>1.023409725</v>
      </c>
      <c r="Y3789" s="17">
        <f>[1]!s_ipo_dilutedpe(A3789)</f>
        <v>21.77</v>
      </c>
      <c r="Z3789" s="12">
        <f>[1]!s_ipo_collection_total(A3789,100000000)</f>
        <v>3.3418000000000001</v>
      </c>
      <c r="AA3789" s="2">
        <f>[1]!s_val_pe_ttm(A3789,E3789)</f>
        <v>22.038917541503906</v>
      </c>
      <c r="AB3789" s="5">
        <f>[1]!s_info_zjtxornot1(A3789,"")</f>
        <v>0</v>
      </c>
      <c r="AC3789" s="22" t="str">
        <f>[1]!s_info_nature1(A3789,"")</f>
        <v>民营企业</v>
      </c>
      <c r="AD3789" s="6" t="str">
        <f>[1]!s_info_city(A3789)</f>
        <v>温州市</v>
      </c>
      <c r="AE3789" s="6" t="str">
        <f>[1]!s_info_province(A3789)</f>
        <v>浙江省</v>
      </c>
      <c r="AF3789">
        <v>120.672111</v>
      </c>
      <c r="AG3789">
        <v>28.000575000000001</v>
      </c>
    </row>
    <row r="3790" spans="1:33" x14ac:dyDescent="0.3">
      <c r="A3790" s="12" t="s">
        <v>7984</v>
      </c>
      <c r="B3790" s="12" t="s">
        <v>7985</v>
      </c>
      <c r="C3790" s="16" t="str">
        <f>[1]!s_info_mkt(A3790)</f>
        <v>科创板</v>
      </c>
      <c r="D3790" s="16" t="str">
        <f>[1]!s_ipo_listeddate(A3790)</f>
        <v>2024-02-08</v>
      </c>
      <c r="E3790" s="16" t="str">
        <f>[1]!lastradeday_s("000002","")</f>
        <v>2026-06-22</v>
      </c>
      <c r="F3790" s="16" t="str">
        <f>[1]!s_info_industry_csrc2023(A3790,"",3)</f>
        <v>计算机、通信和其他电子设备制造业</v>
      </c>
      <c r="G3790" s="16" t="str">
        <f>[1]!s_info_industry_csrc2023(A3790,"",1)</f>
        <v>制造业</v>
      </c>
      <c r="H3790" s="16">
        <f>[1]!s_is(A3790,83,"FY","YTD","20251231",1,"",100000000)</f>
        <v>13.113418290999999</v>
      </c>
      <c r="I3790" s="16">
        <f>[1]!s_is(A3790,83,"FY","YTD","20241231",1,"",100000000)</f>
        <v>11.0873633904</v>
      </c>
      <c r="J3790" s="16">
        <f t="shared" si="177"/>
        <v>0.18273550070111888</v>
      </c>
      <c r="K3790" s="16">
        <f>[1]!s_is(A3790,61,"FY","YTD","20251231",1,"",100000000)</f>
        <v>1.2534971079000001</v>
      </c>
      <c r="L3790" s="16">
        <f>[1]!s_is(A3790,61,"FY","YTD","20241231",1,"",100000000)</f>
        <v>1.2078335384000001</v>
      </c>
      <c r="M3790" s="16">
        <f t="shared" si="178"/>
        <v>3.7806177795402122E-2</v>
      </c>
      <c r="N3790" s="16">
        <f>[1]!s_fa_roe(A3790,"20251231")</f>
        <v>3.0312000000000001</v>
      </c>
      <c r="O3790" s="16">
        <f>[1]!s_stmnote_rdexp(A3790,"20251231",1,10000)</f>
        <v>11421.39</v>
      </c>
      <c r="P3790" s="20">
        <f t="shared" si="179"/>
        <v>8.709697003899225E-2</v>
      </c>
      <c r="Q3790" s="16">
        <f>[1]!s_margin_tradingbalance(A3790,"",10000)</f>
        <v>30211.713199999998</v>
      </c>
      <c r="R3790" s="16">
        <f>[1]!s_margin_seclendingbalance(A3790,"",10000)</f>
        <v>130.53489999999999</v>
      </c>
      <c r="S3790" s="17">
        <f>[1]!s_val_ev(A3790,"",100000000)</f>
        <v>200.29016885359999</v>
      </c>
      <c r="T3790" s="17">
        <f>[1]!share_freesharesmv(A3790,"",100000000)</f>
        <v>45.259396852100004</v>
      </c>
      <c r="U3790" s="17">
        <f>[1]!s_dq_amount_btin(A3790,E3790,100000000)</f>
        <v>6.8959809400000003</v>
      </c>
      <c r="V3790" s="17">
        <f>[1]!s_dq_turn(A3790,E3790)</f>
        <v>6.7350651061317377</v>
      </c>
      <c r="W3790" s="2">
        <f>[1]!s_pq_amount(A3790,"20260101","",100000000)</f>
        <v>317.41910242</v>
      </c>
      <c r="X3790" s="2">
        <f>[1]!s_pq_avgamount(A3790,"20260101","",100000000)</f>
        <v>2.885628203818182</v>
      </c>
      <c r="Y3790" s="17">
        <f>[1]!s_ipo_dilutedpe(A3790)</f>
        <v>42.05</v>
      </c>
      <c r="Z3790" s="12">
        <f>[1]!s_ipo_collection_total(A3790,100000000)</f>
        <v>15.0022877576</v>
      </c>
      <c r="AA3790" s="2">
        <f>[1]!s_val_pe_ttm(A3790,E3790)</f>
        <v>168.74690246582031</v>
      </c>
      <c r="AB3790" s="5">
        <f>[1]!s_info_zjtxornot1(A3790,"")</f>
        <v>1</v>
      </c>
      <c r="AC3790" s="22" t="str">
        <f>[1]!s_info_nature1(A3790,"")</f>
        <v>公众企业</v>
      </c>
      <c r="AD3790" s="6" t="str">
        <f>[1]!s_info_city(A3790)</f>
        <v>上海市</v>
      </c>
      <c r="AE3790" s="6" t="str">
        <f>[1]!s_info_province(A3790)</f>
        <v>上海</v>
      </c>
      <c r="AF3790">
        <v>121.472644</v>
      </c>
      <c r="AG3790">
        <v>31.231705999999999</v>
      </c>
    </row>
    <row r="3791" spans="1:33" x14ac:dyDescent="0.3">
      <c r="A3791" s="12" t="s">
        <v>7986</v>
      </c>
      <c r="B3791" s="12" t="s">
        <v>7987</v>
      </c>
      <c r="C3791" s="16" t="str">
        <f>[1]!s_info_mkt(A3791)</f>
        <v>创业板</v>
      </c>
      <c r="D3791" s="16" t="str">
        <f>[1]!s_ipo_listeddate(A3791)</f>
        <v>2022-11-09</v>
      </c>
      <c r="E3791" s="16" t="str">
        <f>[1]!lastradeday_s("000002","")</f>
        <v>2026-06-22</v>
      </c>
      <c r="F3791" s="16" t="str">
        <f>[1]!s_info_industry_csrc2023(A3791,"",3)</f>
        <v>电气机械和器材制造业</v>
      </c>
      <c r="G3791" s="16" t="str">
        <f>[1]!s_info_industry_csrc2023(A3791,"",1)</f>
        <v>制造业</v>
      </c>
      <c r="H3791" s="16">
        <f>[1]!s_is(A3791,83,"FY","YTD","20251231",1,"",100000000)</f>
        <v>3.4293062387999997</v>
      </c>
      <c r="I3791" s="16">
        <f>[1]!s_is(A3791,83,"FY","YTD","20241231",1,"",100000000)</f>
        <v>3.1766699088999997</v>
      </c>
      <c r="J3791" s="16">
        <f t="shared" si="177"/>
        <v>7.9528669060702439E-2</v>
      </c>
      <c r="K3791" s="16">
        <f>[1]!s_is(A3791,61,"FY","YTD","20251231",1,"",100000000)</f>
        <v>0.4044280697</v>
      </c>
      <c r="L3791" s="16">
        <f>[1]!s_is(A3791,61,"FY","YTD","20241231",1,"",100000000)</f>
        <v>0.45849228979999995</v>
      </c>
      <c r="M3791" s="16">
        <f t="shared" si="178"/>
        <v>-0.11791740298093875</v>
      </c>
      <c r="N3791" s="16">
        <f>[1]!s_fa_roe(A3791,"20251231")</f>
        <v>4.7264999999999997</v>
      </c>
      <c r="O3791" s="16">
        <f>[1]!s_stmnote_rdexp(A3791,"20251231",1,10000)</f>
        <v>1811.6760420000003</v>
      </c>
      <c r="P3791" s="20">
        <f t="shared" si="179"/>
        <v>5.2829228883156006E-2</v>
      </c>
      <c r="Q3791" s="16">
        <f>[1]!s_margin_tradingbalance(A3791,"",10000)</f>
        <v>2656.3321999999998</v>
      </c>
      <c r="R3791" s="16">
        <f>[1]!s_margin_seclendingbalance(A3791,"",10000)</f>
        <v>0</v>
      </c>
      <c r="S3791" s="17">
        <f>[1]!s_val_ev(A3791,"",100000000)</f>
        <v>21.583609599999999</v>
      </c>
      <c r="T3791" s="17">
        <f>[1]!share_freesharesmv(A3791,"",100000000)</f>
        <v>8.063748329600001</v>
      </c>
      <c r="U3791" s="17">
        <f>[1]!s_dq_amount_btin(A3791,E3791,100000000)</f>
        <v>0.51379483999999997</v>
      </c>
      <c r="V3791" s="17">
        <f>[1]!s_dq_turn(A3791,E3791)</f>
        <v>4.1232642915175601</v>
      </c>
      <c r="W3791" s="2">
        <f>[1]!s_pq_amount(A3791,"20260101","",100000000)</f>
        <v>45.35662438</v>
      </c>
      <c r="X3791" s="2">
        <f>[1]!s_pq_avgamount(A3791,"20260101","",100000000)</f>
        <v>0.41233294890909089</v>
      </c>
      <c r="Y3791" s="17">
        <f>[1]!s_ipo_dilutedpe(A3791)</f>
        <v>32.54</v>
      </c>
      <c r="Z3791" s="12">
        <f>[1]!s_ipo_collection_total(A3791,100000000)</f>
        <v>4.472264</v>
      </c>
      <c r="AA3791" s="2">
        <f>[1]!s_val_pe_ttm(A3791,E3791)</f>
        <v>62.514064788818359</v>
      </c>
      <c r="AB3791" s="5">
        <f>[1]!s_info_zjtxornot1(A3791,"")</f>
        <v>1</v>
      </c>
      <c r="AC3791" s="22" t="str">
        <f>[1]!s_info_nature1(A3791,"")</f>
        <v>民营企业</v>
      </c>
      <c r="AD3791" s="6" t="str">
        <f>[1]!s_info_city(A3791)</f>
        <v>乐清市</v>
      </c>
      <c r="AE3791" s="6" t="str">
        <f>[1]!s_info_province(A3791)</f>
        <v>浙江省</v>
      </c>
      <c r="AF3791">
        <v>121.016175</v>
      </c>
      <c r="AG3791">
        <v>28.261838999999998</v>
      </c>
    </row>
    <row r="3792" spans="1:33" x14ac:dyDescent="0.3">
      <c r="A3792" s="12" t="s">
        <v>7988</v>
      </c>
      <c r="B3792" s="12" t="s">
        <v>7989</v>
      </c>
      <c r="C3792" s="16" t="str">
        <f>[1]!s_info_mkt(A3792)</f>
        <v>科创板</v>
      </c>
      <c r="D3792" s="16" t="str">
        <f>[1]!s_ipo_listeddate(A3792)</f>
        <v>2021-02-25</v>
      </c>
      <c r="E3792" s="16" t="str">
        <f>[1]!lastradeday_s("000002","")</f>
        <v>2026-06-22</v>
      </c>
      <c r="F3792" s="16" t="str">
        <f>[1]!s_info_industry_csrc2023(A3792,"",3)</f>
        <v>计算机、通信和其他电子设备制造业</v>
      </c>
      <c r="G3792" s="16" t="str">
        <f>[1]!s_info_industry_csrc2023(A3792,"",1)</f>
        <v>制造业</v>
      </c>
      <c r="H3792" s="16">
        <f>[1]!s_is(A3792,83,"FY","YTD","20251231",1,"",100000000)</f>
        <v>94.937638391800007</v>
      </c>
      <c r="I3792" s="16">
        <f>[1]!s_is(A3792,83,"FY","YTD","20241231",1,"",100000000)</f>
        <v>46.866308260899999</v>
      </c>
      <c r="J3792" s="16">
        <f t="shared" si="177"/>
        <v>1.0257119008241866</v>
      </c>
      <c r="K3792" s="16">
        <f>[1]!s_is(A3792,61,"FY","YTD","20251231",1,"",100000000)</f>
        <v>14.731488603499999</v>
      </c>
      <c r="L3792" s="16">
        <f>[1]!s_is(A3792,61,"FY","YTD","20241231",1,"",100000000)</f>
        <v>3.3197315382999997</v>
      </c>
      <c r="M3792" s="16">
        <f t="shared" si="178"/>
        <v>3.4375541918199333</v>
      </c>
      <c r="N3792" s="16">
        <f>[1]!s_fa_roe(A3792,"20251231")</f>
        <v>29.408000000000001</v>
      </c>
      <c r="O3792" s="16">
        <f>[1]!s_stmnote_rdexp(A3792,"20251231",1,10000)</f>
        <v>48786.031954999999</v>
      </c>
      <c r="P3792" s="20">
        <f t="shared" si="179"/>
        <v>5.1387450521640281E-2</v>
      </c>
      <c r="Q3792" s="16">
        <f>[1]!s_margin_tradingbalance(A3792,"",10000)</f>
        <v>251567.39379999999</v>
      </c>
      <c r="R3792" s="16">
        <f>[1]!s_margin_seclendingbalance(A3792,"",10000)</f>
        <v>2061.4616999999998</v>
      </c>
      <c r="S3792" s="17">
        <f>[1]!s_val_ev(A3792,"",100000000)</f>
        <v>1125.722618496</v>
      </c>
      <c r="T3792" s="17">
        <f>[1]!share_freesharesmv(A3792,"",100000000)</f>
        <v>325.10867289600003</v>
      </c>
      <c r="U3792" s="17">
        <f>[1]!s_dq_amount_btin(A3792,E3792,100000000)</f>
        <v>46.049518630000001</v>
      </c>
      <c r="V3792" s="17">
        <f>[1]!s_dq_turn(A3792,E3792)</f>
        <v>4.0747429789839469</v>
      </c>
      <c r="W3792" s="2">
        <f>[1]!s_pq_amount(A3792,"20260101","",100000000)</f>
        <v>2626.7180192800001</v>
      </c>
      <c r="X3792" s="2">
        <f>[1]!s_pq_avgamount(A3792,"20260101","",100000000)</f>
        <v>23.879254720727271</v>
      </c>
      <c r="Y3792" s="17">
        <f>[1]!s_ipo_dilutedpe(A3792)</f>
        <v>23.44</v>
      </c>
      <c r="Z3792" s="12">
        <f>[1]!s_ipo_collection_total(A3792,100000000)</f>
        <v>20.662408800000001</v>
      </c>
      <c r="AA3792" s="2">
        <f>[1]!s_val_pe_ttm(A3792,E3792)</f>
        <v>65.5372314453125</v>
      </c>
      <c r="AB3792" s="5">
        <f>[1]!s_info_zjtxornot1(A3792,"")</f>
        <v>0</v>
      </c>
      <c r="AC3792" s="22" t="str">
        <f>[1]!s_info_nature1(A3792,"")</f>
        <v>公众企业</v>
      </c>
      <c r="AD3792" s="6" t="str">
        <f>[1]!s_info_city(A3792)</f>
        <v>东莞市</v>
      </c>
      <c r="AE3792" s="6" t="str">
        <f>[1]!s_info_province(A3792)</f>
        <v>广东省</v>
      </c>
      <c r="AF3792">
        <v>113.746262</v>
      </c>
      <c r="AG3792">
        <v>23.046237000000001</v>
      </c>
    </row>
    <row r="3793" spans="1:33" x14ac:dyDescent="0.3">
      <c r="A3793" s="12" t="s">
        <v>7990</v>
      </c>
      <c r="B3793" s="12" t="s">
        <v>7991</v>
      </c>
      <c r="C3793" s="16" t="str">
        <f>[1]!s_info_mkt(A3793)</f>
        <v>创业板</v>
      </c>
      <c r="D3793" s="16" t="str">
        <f>[1]!s_ipo_listeddate(A3793)</f>
        <v>2021-06-07</v>
      </c>
      <c r="E3793" s="16" t="str">
        <f>[1]!lastradeday_s("000002","")</f>
        <v>2026-06-22</v>
      </c>
      <c r="F3793" s="16" t="str">
        <f>[1]!s_info_industry_csrc2023(A3793,"",3)</f>
        <v>仪器仪表制造业</v>
      </c>
      <c r="G3793" s="16" t="str">
        <f>[1]!s_info_industry_csrc2023(A3793,"",1)</f>
        <v>制造业</v>
      </c>
      <c r="H3793" s="16">
        <f>[1]!s_is(A3793,83,"FY","YTD","20251231",1,"",100000000)</f>
        <v>3.9756696187</v>
      </c>
      <c r="I3793" s="16">
        <f>[1]!s_is(A3793,83,"FY","YTD","20241231",1,"",100000000)</f>
        <v>3.5845804902</v>
      </c>
      <c r="J3793" s="16">
        <f t="shared" si="177"/>
        <v>0.10910317945690196</v>
      </c>
      <c r="K3793" s="16">
        <f>[1]!s_is(A3793,61,"FY","YTD","20251231",1,"",100000000)</f>
        <v>0.92265886590000001</v>
      </c>
      <c r="L3793" s="16">
        <f>[1]!s_is(A3793,61,"FY","YTD","20241231",1,"",100000000)</f>
        <v>0.79202518550000001</v>
      </c>
      <c r="M3793" s="16">
        <f t="shared" si="178"/>
        <v>0.16493627070398256</v>
      </c>
      <c r="N3793" s="16">
        <f>[1]!s_fa_roe(A3793,"20251231")</f>
        <v>7.2031999999999998</v>
      </c>
      <c r="O3793" s="16">
        <f>[1]!s_stmnote_rdexp(A3793,"20251231",1,10000)</f>
        <v>2307.6006320000001</v>
      </c>
      <c r="P3793" s="20">
        <f t="shared" si="179"/>
        <v>5.8043068295865086E-2</v>
      </c>
      <c r="Q3793" s="16">
        <f>[1]!s_margin_tradingbalance(A3793,"",10000)</f>
        <v>3739.2246</v>
      </c>
      <c r="R3793" s="16">
        <f>[1]!s_margin_seclendingbalance(A3793,"",10000)</f>
        <v>0</v>
      </c>
      <c r="S3793" s="17">
        <f>[1]!s_val_ev(A3793,"",100000000)</f>
        <v>19.151</v>
      </c>
      <c r="T3793" s="17">
        <f>[1]!share_freesharesmv(A3793,"",100000000)</f>
        <v>7.1089425000000004</v>
      </c>
      <c r="U3793" s="17">
        <f>[1]!s_dq_amount_btin(A3793,E3793,100000000)</f>
        <v>0.38107805</v>
      </c>
      <c r="V3793" s="17">
        <f>[1]!s_dq_turn(A3793,E3793)</f>
        <v>3.3814955458602807</v>
      </c>
      <c r="W3793" s="2">
        <f>[1]!s_pq_amount(A3793,"20260101","",100000000)</f>
        <v>42.431856179999997</v>
      </c>
      <c r="X3793" s="2">
        <f>[1]!s_pq_avgamount(A3793,"20260101","",100000000)</f>
        <v>0.3857441470909091</v>
      </c>
      <c r="Y3793" s="17">
        <f>[1]!s_ipo_dilutedpe(A3793)</f>
        <v>12.61</v>
      </c>
      <c r="Z3793" s="12">
        <f>[1]!s_ipo_collection_total(A3793,100000000)</f>
        <v>5.0210439999999998</v>
      </c>
      <c r="AA3793" s="2">
        <f>[1]!s_val_pe_ttm(A3793,E3793)</f>
        <v>21.867721557617188</v>
      </c>
      <c r="AB3793" s="5">
        <f>[1]!s_info_zjtxornot1(A3793,"")</f>
        <v>1</v>
      </c>
      <c r="AC3793" s="22" t="str">
        <f>[1]!s_info_nature1(A3793,"")</f>
        <v>民营企业</v>
      </c>
      <c r="AD3793" s="6" t="str">
        <f>[1]!s_info_city(A3793)</f>
        <v>南京市</v>
      </c>
      <c r="AE3793" s="6" t="str">
        <f>[1]!s_info_province(A3793)</f>
        <v>江苏省</v>
      </c>
      <c r="AF3793">
        <v>118.767413</v>
      </c>
      <c r="AG3793">
        <v>32.041544000000002</v>
      </c>
    </row>
    <row r="3794" spans="1:33" x14ac:dyDescent="0.3">
      <c r="A3794" s="12" t="s">
        <v>7992</v>
      </c>
      <c r="B3794" s="12" t="s">
        <v>7993</v>
      </c>
      <c r="C3794" s="16" t="str">
        <f>[1]!s_info_mkt(A3794)</f>
        <v>主板</v>
      </c>
      <c r="D3794" s="16" t="str">
        <f>[1]!s_ipo_listeddate(A3794)</f>
        <v>2001-01-16</v>
      </c>
      <c r="E3794" s="16" t="str">
        <f>[1]!lastradeday_s("000002","")</f>
        <v>2026-06-22</v>
      </c>
      <c r="F3794" s="16" t="str">
        <f>[1]!s_info_industry_csrc2023(A3794,"",3)</f>
        <v>非金属矿物制品业</v>
      </c>
      <c r="G3794" s="16" t="str">
        <f>[1]!s_info_industry_csrc2023(A3794,"",1)</f>
        <v>制造业</v>
      </c>
      <c r="H3794" s="16">
        <f>[1]!s_is(A3794,83,"FY","YTD","20251231",1,"",100000000)</f>
        <v>35.509774781899999</v>
      </c>
      <c r="I3794" s="16">
        <f>[1]!s_is(A3794,83,"FY","YTD","20241231",1,"",100000000)</f>
        <v>31.3819586288</v>
      </c>
      <c r="J3794" s="16">
        <f t="shared" si="177"/>
        <v>0.13153468851086303</v>
      </c>
      <c r="K3794" s="16">
        <f>[1]!s_is(A3794,61,"FY","YTD","20251231",1,"",100000000)</f>
        <v>-0.56830483850000002</v>
      </c>
      <c r="L3794" s="16">
        <f>[1]!s_is(A3794,61,"FY","YTD","20241231",1,"",100000000)</f>
        <v>-1.0428216412</v>
      </c>
      <c r="M3794" s="16">
        <f t="shared" si="178"/>
        <v>0.45503160267556592</v>
      </c>
      <c r="N3794" s="16">
        <f>[1]!s_fa_roe(A3794,"20251231")</f>
        <v>-1.4576</v>
      </c>
      <c r="O3794" s="16">
        <f>[1]!s_stmnote_rdexp(A3794,"20251231",1,10000)</f>
        <v>8957.0777539999999</v>
      </c>
      <c r="P3794" s="20">
        <f t="shared" si="179"/>
        <v>2.5224259542658636E-2</v>
      </c>
      <c r="Q3794" s="16">
        <f>[1]!s_margin_tradingbalance(A3794,"",10000)</f>
        <v>52198.9928</v>
      </c>
      <c r="R3794" s="16">
        <f>[1]!s_margin_seclendingbalance(A3794,"",10000)</f>
        <v>3.8610000000000002</v>
      </c>
      <c r="S3794" s="17">
        <f>[1]!s_val_ev(A3794,"",100000000)</f>
        <v>96.598727590699994</v>
      </c>
      <c r="T3794" s="17">
        <f>[1]!share_freesharesmv(A3794,"",100000000)</f>
        <v>74.325052159899997</v>
      </c>
      <c r="U3794" s="17">
        <f>[1]!s_dq_amount_btin(A3794,E3794,100000000)</f>
        <v>1.97046937</v>
      </c>
      <c r="V3794" s="17">
        <f>[1]!s_dq_turn(A3794,E3794)</f>
        <v>2.0964455671515174</v>
      </c>
      <c r="W3794" s="2">
        <f>[1]!s_pq_amount(A3794,"20260101","",100000000)</f>
        <v>345.60848357999998</v>
      </c>
      <c r="X3794" s="2">
        <f>[1]!s_pq_avgamount(A3794,"20260101","",100000000)</f>
        <v>3.141895305272727</v>
      </c>
      <c r="Y3794" s="17">
        <f>[1]!s_ipo_dilutedpe(A3794)</f>
        <v>26.06</v>
      </c>
      <c r="Z3794" s="12">
        <f>[1]!s_ipo_collection_total(A3794,100000000)</f>
        <v>2.7519999999999998</v>
      </c>
      <c r="AA3794" s="2">
        <f>[1]!s_val_pe_ttm(A3794,E3794)</f>
        <v>321.35702514648438</v>
      </c>
      <c r="AB3794" s="5">
        <f>[1]!s_info_zjtxornot1(A3794,"")</f>
        <v>0</v>
      </c>
      <c r="AC3794" s="22" t="str">
        <f>[1]!s_info_nature1(A3794,"")</f>
        <v>地方国有企业</v>
      </c>
      <c r="AD3794" s="6" t="str">
        <f>[1]!s_info_city(A3794)</f>
        <v>拉萨市</v>
      </c>
      <c r="AE3794" s="6" t="str">
        <f>[1]!s_info_province(A3794)</f>
        <v>西藏自治区</v>
      </c>
      <c r="AF3794">
        <v>91.132211999999996</v>
      </c>
      <c r="AG3794">
        <v>29.660361000000002</v>
      </c>
    </row>
    <row r="3795" spans="1:33" x14ac:dyDescent="0.3">
      <c r="A3795" s="12" t="s">
        <v>7994</v>
      </c>
      <c r="B3795" s="12" t="s">
        <v>7995</v>
      </c>
      <c r="C3795" s="16" t="str">
        <f>[1]!s_info_mkt(A3795)</f>
        <v>主板</v>
      </c>
      <c r="D3795" s="16" t="str">
        <f>[1]!s_ipo_listeddate(A3795)</f>
        <v>2015-03-20</v>
      </c>
      <c r="E3795" s="16" t="str">
        <f>[1]!lastradeday_s("000002","")</f>
        <v>2026-06-22</v>
      </c>
      <c r="F3795" s="16" t="str">
        <f>[1]!s_info_industry_csrc2023(A3795,"",3)</f>
        <v>化学原料和化学制品制造业</v>
      </c>
      <c r="G3795" s="16" t="str">
        <f>[1]!s_info_industry_csrc2023(A3795,"",1)</f>
        <v>制造业</v>
      </c>
      <c r="H3795" s="16">
        <f>[1]!s_is(A3795,83,"FY","YTD","20251231",1,"",100000000)</f>
        <v>20.571545121500002</v>
      </c>
      <c r="I3795" s="16">
        <f>[1]!s_is(A3795,83,"FY","YTD","20241231",1,"",100000000)</f>
        <v>19.8616173333</v>
      </c>
      <c r="J3795" s="16">
        <f t="shared" si="177"/>
        <v>3.5743704869881654E-2</v>
      </c>
      <c r="K3795" s="16">
        <f>[1]!s_is(A3795,61,"FY","YTD","20251231",1,"",100000000)</f>
        <v>3.1220806774000001</v>
      </c>
      <c r="L3795" s="16">
        <f>[1]!s_is(A3795,61,"FY","YTD","20241231",1,"",100000000)</f>
        <v>3.6703222287999999</v>
      </c>
      <c r="M3795" s="16">
        <f t="shared" si="178"/>
        <v>-0.14937150397807053</v>
      </c>
      <c r="N3795" s="16">
        <f>[1]!s_fa_roe(A3795,"20251231")</f>
        <v>15.9726</v>
      </c>
      <c r="O3795" s="16">
        <f>[1]!s_stmnote_rdexp(A3795,"20251231",1,10000)</f>
        <v>8942.3342519999987</v>
      </c>
      <c r="P3795" s="20">
        <f t="shared" si="179"/>
        <v>4.3469434110003091E-2</v>
      </c>
      <c r="Q3795" s="16">
        <f>[1]!s_margin_tradingbalance(A3795,"",10000)</f>
        <v>0</v>
      </c>
      <c r="R3795" s="16">
        <f>[1]!s_margin_seclendingbalance(A3795,"",10000)</f>
        <v>0</v>
      </c>
      <c r="S3795" s="17">
        <f>[1]!s_val_ev(A3795,"",100000000)</f>
        <v>46.6879628772</v>
      </c>
      <c r="T3795" s="17">
        <f>[1]!share_freesharesmv(A3795,"",100000000)</f>
        <v>20.149771681600001</v>
      </c>
      <c r="U3795" s="17">
        <f>[1]!s_dq_amount_btin(A3795,E3795,100000000)</f>
        <v>0.36837704999999998</v>
      </c>
      <c r="V3795" s="17">
        <f>[1]!s_dq_turn(A3795,E3795)</f>
        <v>0.82362581152482262</v>
      </c>
      <c r="W3795" s="2">
        <f>[1]!s_pq_amount(A3795,"20260101","",100000000)</f>
        <v>41.903238770000002</v>
      </c>
      <c r="X3795" s="2">
        <f>[1]!s_pq_avgamount(A3795,"20260101","",100000000)</f>
        <v>0.38093853427272728</v>
      </c>
      <c r="Y3795" s="17">
        <f>[1]!s_ipo_dilutedpe(A3795)</f>
        <v>16.47</v>
      </c>
      <c r="Z3795" s="12">
        <f>[1]!s_ipo_collection_total(A3795,100000000)</f>
        <v>5.0475000000000003</v>
      </c>
      <c r="AA3795" s="2">
        <f>[1]!s_val_pe_ttm(A3795,E3795)</f>
        <v>15.894320487976074</v>
      </c>
      <c r="AB3795" s="5">
        <f>[1]!s_info_zjtxornot1(A3795,"")</f>
        <v>0</v>
      </c>
      <c r="AC3795" s="22" t="str">
        <f>[1]!s_info_nature1(A3795,"")</f>
        <v>民营企业</v>
      </c>
      <c r="AD3795" s="6" t="str">
        <f>[1]!s_info_city(A3795)</f>
        <v>简阳市</v>
      </c>
      <c r="AE3795" s="6" t="str">
        <f>[1]!s_info_province(A3795)</f>
        <v>四川省</v>
      </c>
      <c r="AF3795">
        <v>104.536305</v>
      </c>
      <c r="AG3795">
        <v>30.393006</v>
      </c>
    </row>
    <row r="3796" spans="1:33" x14ac:dyDescent="0.3">
      <c r="A3796" s="12" t="s">
        <v>7996</v>
      </c>
      <c r="B3796" s="12" t="s">
        <v>7997</v>
      </c>
      <c r="C3796" s="16" t="str">
        <f>[1]!s_info_mkt(A3796)</f>
        <v>科创板</v>
      </c>
      <c r="D3796" s="16" t="str">
        <f>[1]!s_ipo_listeddate(A3796)</f>
        <v>2023-01-19</v>
      </c>
      <c r="E3796" s="16" t="str">
        <f>[1]!lastradeday_s("000002","")</f>
        <v>2026-06-22</v>
      </c>
      <c r="F3796" s="16" t="str">
        <f>[1]!s_info_industry_csrc2023(A3796,"",3)</f>
        <v>软件和信息技术服务业</v>
      </c>
      <c r="G3796" s="16" t="str">
        <f>[1]!s_info_industry_csrc2023(A3796,"",1)</f>
        <v>信息传输、软件和信息技术服务业</v>
      </c>
      <c r="H3796" s="16">
        <f>[1]!s_is(A3796,83,"FY","YTD","20251231",1,"",100000000)</f>
        <v>1.8850360606999998</v>
      </c>
      <c r="I3796" s="16">
        <f>[1]!s_is(A3796,83,"FY","YTD","20241231",1,"",100000000)</f>
        <v>1.9048614724999999</v>
      </c>
      <c r="J3796" s="16">
        <f t="shared" si="177"/>
        <v>-1.0407797147569231E-2</v>
      </c>
      <c r="K3796" s="16">
        <f>[1]!s_is(A3796,61,"FY","YTD","20251231",1,"",100000000)</f>
        <v>-0.14830633060000001</v>
      </c>
      <c r="L3796" s="16">
        <f>[1]!s_is(A3796,61,"FY","YTD","20241231",1,"",100000000)</f>
        <v>-0.28585028579999999</v>
      </c>
      <c r="M3796" s="16">
        <f t="shared" si="178"/>
        <v>0.4811748038490154</v>
      </c>
      <c r="N3796" s="16">
        <f>[1]!s_fa_roe(A3796,"20251231")</f>
        <v>-1.3426</v>
      </c>
      <c r="O3796" s="16">
        <f>[1]!s_stmnote_rdexp(A3796,"20251231",1,10000)</f>
        <v>10336.472195</v>
      </c>
      <c r="P3796" s="20">
        <f t="shared" si="179"/>
        <v>0.5483434725997548</v>
      </c>
      <c r="Q3796" s="16">
        <f>[1]!s_margin_tradingbalance(A3796,"",10000)</f>
        <v>16066.102199999999</v>
      </c>
      <c r="R3796" s="16">
        <f>[1]!s_margin_seclendingbalance(A3796,"",10000)</f>
        <v>0</v>
      </c>
      <c r="S3796" s="17">
        <f>[1]!s_val_ev(A3796,"",100000000)</f>
        <v>28.531949999999998</v>
      </c>
      <c r="T3796" s="17">
        <f>[1]!share_freesharesmv(A3796,"",100000000)</f>
        <v>16.649550504600001</v>
      </c>
      <c r="U3796" s="17">
        <f>[1]!s_dq_amount_btin(A3796,E3796,100000000)</f>
        <v>1.0770981799999999</v>
      </c>
      <c r="V3796" s="17">
        <f>[1]!s_dq_turn(A3796,E3796)</f>
        <v>5.7019830270936689</v>
      </c>
      <c r="W3796" s="2">
        <f>[1]!s_pq_amount(A3796,"20260101","",100000000)</f>
        <v>176.17025401999999</v>
      </c>
      <c r="X3796" s="2">
        <f>[1]!s_pq_avgamount(A3796,"20260101","",100000000)</f>
        <v>1.6015477638181816</v>
      </c>
      <c r="Y3796" s="17">
        <f>[1]!s_ipo_dilutedpe(A3796)</f>
        <v>118.63</v>
      </c>
      <c r="Z3796" s="12">
        <f>[1]!s_ipo_collection_total(A3796,100000000)</f>
        <v>8.0980085241999991</v>
      </c>
      <c r="AA3796" s="2">
        <f>[1]!s_val_pe_ttm(A3796,E3796)</f>
        <v>-196.50151062011719</v>
      </c>
      <c r="AB3796" s="5">
        <f>[1]!s_info_zjtxornot1(A3796,"")</f>
        <v>1</v>
      </c>
      <c r="AC3796" s="22" t="str">
        <f>[1]!s_info_nature1(A3796,"")</f>
        <v>民营企业</v>
      </c>
      <c r="AD3796" s="6" t="str">
        <f>[1]!s_info_city(A3796)</f>
        <v>上海市</v>
      </c>
      <c r="AE3796" s="6" t="str">
        <f>[1]!s_info_province(A3796)</f>
        <v>上海</v>
      </c>
      <c r="AF3796">
        <v>121.472644</v>
      </c>
      <c r="AG3796">
        <v>31.231705999999999</v>
      </c>
    </row>
    <row r="3797" spans="1:33" x14ac:dyDescent="0.3">
      <c r="A3797" s="12" t="s">
        <v>7998</v>
      </c>
      <c r="B3797" s="12" t="s">
        <v>7999</v>
      </c>
      <c r="C3797" s="16" t="str">
        <f>[1]!s_info_mkt(A3797)</f>
        <v>主板</v>
      </c>
      <c r="D3797" s="16" t="str">
        <f>[1]!s_ipo_listeddate(A3797)</f>
        <v>2011-06-02</v>
      </c>
      <c r="E3797" s="16" t="str">
        <f>[1]!lastradeday_s("000002","")</f>
        <v>2026-06-22</v>
      </c>
      <c r="F3797" s="16" t="str">
        <f>[1]!s_info_industry_csrc2023(A3797,"",3)</f>
        <v>电气机械和器材制造业</v>
      </c>
      <c r="G3797" s="16" t="str">
        <f>[1]!s_info_industry_csrc2023(A3797,"",1)</f>
        <v>制造业</v>
      </c>
      <c r="H3797" s="16">
        <f>[1]!s_is(A3797,83,"FY","YTD","20251231",1,"",100000000)</f>
        <v>163.03224497010001</v>
      </c>
      <c r="I3797" s="16">
        <f>[1]!s_is(A3797,83,"FY","YTD","20241231",1,"",100000000)</f>
        <v>155.92199476319999</v>
      </c>
      <c r="J3797" s="16">
        <f t="shared" si="177"/>
        <v>4.5601329162690662E-2</v>
      </c>
      <c r="K3797" s="16">
        <f>[1]!s_is(A3797,61,"FY","YTD","20251231",1,"",100000000)</f>
        <v>8.3783527727999996</v>
      </c>
      <c r="L3797" s="16">
        <f>[1]!s_is(A3797,61,"FY","YTD","20241231",1,"",100000000)</f>
        <v>6.1397216165000001</v>
      </c>
      <c r="M3797" s="16">
        <f t="shared" si="178"/>
        <v>0.36461443956740008</v>
      </c>
      <c r="N3797" s="16">
        <f>[1]!s_fa_roe(A3797,"20251231")</f>
        <v>8.5334000000000003</v>
      </c>
      <c r="O3797" s="16">
        <f>[1]!s_stmnote_rdexp(A3797,"20251231",1,10000)</f>
        <v>48797.006726</v>
      </c>
      <c r="P3797" s="20">
        <f t="shared" si="179"/>
        <v>2.9930892956144556E-2</v>
      </c>
      <c r="Q3797" s="16">
        <f>[1]!s_margin_tradingbalance(A3797,"",10000)</f>
        <v>54136.591500000002</v>
      </c>
      <c r="R3797" s="16">
        <f>[1]!s_margin_seclendingbalance(A3797,"",10000)</f>
        <v>240.48089999999999</v>
      </c>
      <c r="S3797" s="17">
        <f>[1]!s_val_ev(A3797,"",100000000)</f>
        <v>97.019183958599982</v>
      </c>
      <c r="T3797" s="17">
        <f>[1]!share_freesharesmv(A3797,"",100000000)</f>
        <v>58.568036211499994</v>
      </c>
      <c r="U3797" s="17">
        <f>[1]!s_dq_amount_btin(A3797,E3797,100000000)</f>
        <v>1.8192161899999999</v>
      </c>
      <c r="V3797" s="17">
        <f>[1]!s_dq_turn(A3797,E3797)</f>
        <v>1.9360645405980024</v>
      </c>
      <c r="W3797" s="2">
        <f>[1]!s_pq_amount(A3797,"20260101","",100000000)</f>
        <v>287.65190775000002</v>
      </c>
      <c r="X3797" s="2">
        <f>[1]!s_pq_avgamount(A3797,"20260101","",100000000)</f>
        <v>2.615017343181818</v>
      </c>
      <c r="Y3797" s="17">
        <f>[1]!s_ipo_dilutedpe(A3797)</f>
        <v>30</v>
      </c>
      <c r="Z3797" s="12">
        <f>[1]!s_ipo_collection_total(A3797,100000000)</f>
        <v>15.438000000000001</v>
      </c>
      <c r="AA3797" s="2">
        <f>[1]!s_val_pe_ttm(A3797,E3797)</f>
        <v>12.758631706237793</v>
      </c>
      <c r="AB3797" s="5">
        <f>[1]!s_info_zjtxornot1(A3797,"")</f>
        <v>1</v>
      </c>
      <c r="AC3797" s="22" t="str">
        <f>[1]!s_info_nature1(A3797,"")</f>
        <v>民营企业</v>
      </c>
      <c r="AD3797" s="6" t="str">
        <f>[1]!s_info_city(A3797)</f>
        <v>襄阳市</v>
      </c>
      <c r="AE3797" s="6" t="str">
        <f>[1]!s_info_province(A3797)</f>
        <v>湖北省</v>
      </c>
      <c r="AF3797">
        <v>112.14414600000001</v>
      </c>
      <c r="AG3797">
        <v>32.042425999999999</v>
      </c>
    </row>
    <row r="3798" spans="1:33" x14ac:dyDescent="0.3">
      <c r="A3798" s="12" t="s">
        <v>8000</v>
      </c>
      <c r="B3798" s="12" t="s">
        <v>8001</v>
      </c>
      <c r="C3798" s="16" t="str">
        <f>[1]!s_info_mkt(A3798)</f>
        <v>创业板</v>
      </c>
      <c r="D3798" s="16" t="str">
        <f>[1]!s_ipo_listeddate(A3798)</f>
        <v>2015-02-17</v>
      </c>
      <c r="E3798" s="16" t="str">
        <f>[1]!lastradeday_s("000002","")</f>
        <v>2026-06-22</v>
      </c>
      <c r="F3798" s="16" t="str">
        <f>[1]!s_info_industry_csrc2023(A3798,"",3)</f>
        <v>电气机械和器材制造业</v>
      </c>
      <c r="G3798" s="16" t="str">
        <f>[1]!s_info_industry_csrc2023(A3798,"",1)</f>
        <v>制造业</v>
      </c>
      <c r="H3798" s="16">
        <f>[1]!s_is(A3798,83,"FY","YTD","20251231",1,"",100000000)</f>
        <v>7.2735084936000005</v>
      </c>
      <c r="I3798" s="16">
        <f>[1]!s_is(A3798,83,"FY","YTD","20241231",1,"",100000000)</f>
        <v>6.3489988200000003</v>
      </c>
      <c r="J3798" s="16">
        <f t="shared" si="177"/>
        <v>0.14561503314313118</v>
      </c>
      <c r="K3798" s="16">
        <f>[1]!s_is(A3798,61,"FY","YTD","20251231",1,"",100000000)</f>
        <v>-0.19193764629999999</v>
      </c>
      <c r="L3798" s="16">
        <f>[1]!s_is(A3798,61,"FY","YTD","20241231",1,"",100000000)</f>
        <v>-3.5306606970000001</v>
      </c>
      <c r="M3798" s="16">
        <f t="shared" si="178"/>
        <v>0.94563690403241263</v>
      </c>
      <c r="N3798" s="16">
        <f>[1]!s_fa_roe(A3798,"20251231")</f>
        <v>-1.5915999999999999</v>
      </c>
      <c r="O3798" s="16">
        <f>[1]!s_stmnote_rdexp(A3798,"20251231",1,10000)</f>
        <v>4498.5592299999998</v>
      </c>
      <c r="P3798" s="20">
        <f t="shared" si="179"/>
        <v>6.184854577345042E-2</v>
      </c>
      <c r="Q3798" s="16">
        <f>[1]!s_margin_tradingbalance(A3798,"",10000)</f>
        <v>0</v>
      </c>
      <c r="R3798" s="16">
        <f>[1]!s_margin_seclendingbalance(A3798,"",10000)</f>
        <v>0</v>
      </c>
      <c r="S3798" s="17">
        <f>[1]!s_val_ev(A3798,"",100000000)</f>
        <v>36.410053336800004</v>
      </c>
      <c r="T3798" s="17">
        <f>[1]!share_freesharesmv(A3798,"",100000000)</f>
        <v>29.6677844196</v>
      </c>
      <c r="U3798" s="17">
        <f>[1]!s_dq_amount_btin(A3798,E3798,100000000)</f>
        <v>1.57835999</v>
      </c>
      <c r="V3798" s="17">
        <f>[1]!s_dq_turn(A3798,E3798)</f>
        <v>4.5089820280235529</v>
      </c>
      <c r="W3798" s="2">
        <f>[1]!s_pq_amount(A3798,"20260101","",100000000)</f>
        <v>896.51953553999999</v>
      </c>
      <c r="X3798" s="2">
        <f>[1]!s_pq_avgamount(A3798,"20260101","",100000000)</f>
        <v>8.1501775958181817</v>
      </c>
      <c r="Y3798" s="17">
        <f>[1]!s_ipo_dilutedpe(A3798)</f>
        <v>18.34</v>
      </c>
      <c r="Z3798" s="12">
        <f>[1]!s_ipo_collection_total(A3798,100000000)</f>
        <v>2.3189820000000001</v>
      </c>
      <c r="AA3798" s="2">
        <f>[1]!s_val_pe_ttm(A3798,E3798)</f>
        <v>-116.99874114990234</v>
      </c>
      <c r="AB3798" s="5">
        <f>[1]!s_info_zjtxornot1(A3798,"")</f>
        <v>1</v>
      </c>
      <c r="AC3798" s="22" t="str">
        <f>[1]!s_info_nature1(A3798,"")</f>
        <v>民营企业</v>
      </c>
      <c r="AD3798" s="6" t="str">
        <f>[1]!s_info_city(A3798)</f>
        <v>厦门市</v>
      </c>
      <c r="AE3798" s="6" t="str">
        <f>[1]!s_info_province(A3798)</f>
        <v>福建省</v>
      </c>
      <c r="AF3798">
        <v>118.11022</v>
      </c>
      <c r="AG3798">
        <v>24.490473999999999</v>
      </c>
    </row>
    <row r="3799" spans="1:33" x14ac:dyDescent="0.3">
      <c r="A3799" s="12" t="s">
        <v>8002</v>
      </c>
      <c r="B3799" s="12" t="s">
        <v>8003</v>
      </c>
      <c r="C3799" s="16" t="str">
        <f>[1]!s_info_mkt(A3799)</f>
        <v>主板</v>
      </c>
      <c r="D3799" s="16" t="str">
        <f>[1]!s_ipo_listeddate(A3799)</f>
        <v>2021-02-05</v>
      </c>
      <c r="E3799" s="16" t="str">
        <f>[1]!lastradeday_s("000002","")</f>
        <v>2026-06-22</v>
      </c>
      <c r="F3799" s="16" t="str">
        <f>[1]!s_info_industry_csrc2023(A3799,"",3)</f>
        <v>零售业</v>
      </c>
      <c r="G3799" s="16" t="str">
        <f>[1]!s_info_industry_csrc2023(A3799,"",1)</f>
        <v>批发和零售业</v>
      </c>
      <c r="H3799" s="16">
        <f>[1]!s_is(A3799,83,"FY","YTD","20251231",1,"",100000000)</f>
        <v>698.21904419429995</v>
      </c>
      <c r="I3799" s="16">
        <f>[1]!s_is(A3799,83,"FY","YTD","20241231",1,"",100000000)</f>
        <v>604.64406310449999</v>
      </c>
      <c r="J3799" s="16">
        <f t="shared" si="177"/>
        <v>0.15476043973597653</v>
      </c>
      <c r="K3799" s="16">
        <f>[1]!s_is(A3799,61,"FY","YTD","20251231",1,"",100000000)</f>
        <v>2.7543414719000001</v>
      </c>
      <c r="L3799" s="16">
        <f>[1]!s_is(A3799,61,"FY","YTD","20241231",1,"",100000000)</f>
        <v>8.1838994926000002</v>
      </c>
      <c r="M3799" s="16">
        <f t="shared" si="178"/>
        <v>-0.66344387850919784</v>
      </c>
      <c r="N3799" s="16">
        <f>[1]!s_fa_roe(A3799,"20251231")</f>
        <v>3.7763</v>
      </c>
      <c r="O3799" s="16">
        <f>[1]!s_stmnote_rdexp(A3799,"20251231",1,10000)</f>
        <v>1184.764445</v>
      </c>
      <c r="P3799" s="20">
        <f t="shared" si="179"/>
        <v>1.6968377686792292E-4</v>
      </c>
      <c r="Q3799" s="16">
        <f>[1]!s_margin_tradingbalance(A3799,"",10000)</f>
        <v>30888.722699999998</v>
      </c>
      <c r="R3799" s="16">
        <f>[1]!s_margin_seclendingbalance(A3799,"",10000)</f>
        <v>328.274</v>
      </c>
      <c r="S3799" s="17">
        <f>[1]!s_val_ev(A3799,"",100000000)</f>
        <v>128.52000000000001</v>
      </c>
      <c r="T3799" s="17">
        <f>[1]!share_freesharesmv(A3799,"",100000000)</f>
        <v>60.894237150000002</v>
      </c>
      <c r="U3799" s="17">
        <f>[1]!s_dq_amount_btin(A3799,E3799,100000000)</f>
        <v>2.0488300800000001</v>
      </c>
      <c r="V3799" s="17">
        <f>[1]!s_dq_turn(A3799,E3799)</f>
        <v>1.6262271428571426</v>
      </c>
      <c r="W3799" s="2">
        <f>[1]!s_pq_amount(A3799,"20260101","",100000000)</f>
        <v>662.26365083999997</v>
      </c>
      <c r="X3799" s="2">
        <f>[1]!s_pq_avgamount(A3799,"20260101","",100000000)</f>
        <v>6.0205786439999995</v>
      </c>
      <c r="Y3799" s="17">
        <f>[1]!s_ipo_dilutedpe(A3799)</f>
        <v>19.100000000000001</v>
      </c>
      <c r="Z3799" s="12">
        <f>[1]!s_ipo_collection_total(A3799,100000000)</f>
        <v>8.9819999999999993</v>
      </c>
      <c r="AA3799" s="2">
        <f>[1]!s_val_pe_ttm(A3799,E3799)</f>
        <v>42.190219879150391</v>
      </c>
      <c r="AB3799" s="5">
        <f>[1]!s_info_zjtxornot1(A3799,"")</f>
        <v>0</v>
      </c>
      <c r="AC3799" s="22" t="str">
        <f>[1]!s_info_nature1(A3799,"")</f>
        <v>中央国有企业</v>
      </c>
      <c r="AD3799" s="6" t="str">
        <f>[1]!s_info_city(A3799)</f>
        <v>北京市</v>
      </c>
      <c r="AE3799" s="6" t="str">
        <f>[1]!s_info_province(A3799)</f>
        <v>北京</v>
      </c>
      <c r="AF3799">
        <v>116.40528500000001</v>
      </c>
      <c r="AG3799">
        <v>39.904989</v>
      </c>
    </row>
    <row r="3800" spans="1:33" x14ac:dyDescent="0.3">
      <c r="A3800" s="12" t="s">
        <v>8004</v>
      </c>
      <c r="B3800" s="12" t="s">
        <v>8005</v>
      </c>
      <c r="C3800" s="16" t="str">
        <f>[1]!s_info_mkt(A3800)</f>
        <v>主板</v>
      </c>
      <c r="D3800" s="16" t="str">
        <f>[1]!s_ipo_listeddate(A3800)</f>
        <v>2017-08-01</v>
      </c>
      <c r="E3800" s="16" t="str">
        <f>[1]!lastradeday_s("000002","")</f>
        <v>2026-06-22</v>
      </c>
      <c r="F3800" s="16" t="str">
        <f>[1]!s_info_industry_csrc2023(A3800,"",3)</f>
        <v>专业技术服务业</v>
      </c>
      <c r="G3800" s="16" t="str">
        <f>[1]!s_info_industry_csrc2023(A3800,"",1)</f>
        <v>科学研究和技术服务业</v>
      </c>
      <c r="H3800" s="16">
        <f>[1]!s_is(A3800,83,"FY","YTD","20251231",1,"",100000000)</f>
        <v>25.232940838000001</v>
      </c>
      <c r="I3800" s="16">
        <f>[1]!s_is(A3800,83,"FY","YTD","20241231",1,"",100000000)</f>
        <v>35.318954343899996</v>
      </c>
      <c r="J3800" s="16">
        <f t="shared" si="177"/>
        <v>-0.28556942563170673</v>
      </c>
      <c r="K3800" s="16">
        <f>[1]!s_is(A3800,61,"FY","YTD","20251231",1,"",100000000)</f>
        <v>3.6571807550000002</v>
      </c>
      <c r="L3800" s="16">
        <f>[1]!s_is(A3800,61,"FY","YTD","20241231",1,"",100000000)</f>
        <v>5.1309951738999997</v>
      </c>
      <c r="M3800" s="16">
        <f t="shared" si="178"/>
        <v>-0.28723753754376918</v>
      </c>
      <c r="N3800" s="16">
        <f>[1]!s_fa_roe(A3800,"20251231")</f>
        <v>9.4482999999999997</v>
      </c>
      <c r="O3800" s="16">
        <f>[1]!s_stmnote_rdexp(A3800,"20251231",1,10000)</f>
        <v>18517.001840000001</v>
      </c>
      <c r="P3800" s="20">
        <f t="shared" si="179"/>
        <v>7.3384239906408327E-2</v>
      </c>
      <c r="Q3800" s="16">
        <f>[1]!s_margin_tradingbalance(A3800,"",10000)</f>
        <v>10950.2984</v>
      </c>
      <c r="R3800" s="16">
        <f>[1]!s_margin_seclendingbalance(A3800,"",10000)</f>
        <v>22.955100000000002</v>
      </c>
      <c r="S3800" s="17">
        <f>[1]!s_val_ev(A3800,"",100000000)</f>
        <v>36.042931167900001</v>
      </c>
      <c r="T3800" s="17">
        <f>[1]!share_freesharesmv(A3800,"",100000000)</f>
        <v>18.9881020479</v>
      </c>
      <c r="U3800" s="17">
        <f>[1]!s_dq_amount_btin(A3800,E3800,100000000)</f>
        <v>0.24380525</v>
      </c>
      <c r="V3800" s="17">
        <f>[1]!s_dq_turn(A3800,E3800)</f>
        <v>0.68857701512643132</v>
      </c>
      <c r="W3800" s="2">
        <f>[1]!s_pq_amount(A3800,"20260101","",100000000)</f>
        <v>45.442354260000002</v>
      </c>
      <c r="X3800" s="2">
        <f>[1]!s_pq_avgamount(A3800,"20260101","",100000000)</f>
        <v>0.41311231145454547</v>
      </c>
      <c r="Y3800" s="17">
        <f>[1]!s_ipo_dilutedpe(A3800)</f>
        <v>17.61</v>
      </c>
      <c r="Z3800" s="12">
        <f>[1]!s_ipo_collection_total(A3800,100000000)</f>
        <v>8.4772800000000004</v>
      </c>
      <c r="AA3800" s="2">
        <f>[1]!s_val_pe_ttm(A3800,E3800)</f>
        <v>12.006868362426758</v>
      </c>
      <c r="AB3800" s="5">
        <f>[1]!s_info_zjtxornot1(A3800,"")</f>
        <v>0</v>
      </c>
      <c r="AC3800" s="22" t="str">
        <f>[1]!s_info_nature1(A3800,"")</f>
        <v>地方国有企业</v>
      </c>
      <c r="AD3800" s="6" t="str">
        <f>[1]!s_info_city(A3800)</f>
        <v>合肥市</v>
      </c>
      <c r="AE3800" s="6" t="str">
        <f>[1]!s_info_province(A3800)</f>
        <v>安徽省</v>
      </c>
      <c r="AF3800">
        <v>117.28304199999999</v>
      </c>
      <c r="AG3800">
        <v>31.861190000000001</v>
      </c>
    </row>
    <row r="3801" spans="1:33" x14ac:dyDescent="0.3">
      <c r="A3801" s="12" t="s">
        <v>8006</v>
      </c>
      <c r="B3801" s="12" t="s">
        <v>8007</v>
      </c>
      <c r="C3801" s="16" t="str">
        <f>[1]!s_info_mkt(A3801)</f>
        <v>创业板</v>
      </c>
      <c r="D3801" s="16" t="str">
        <f>[1]!s_ipo_listeddate(A3801)</f>
        <v>2023-07-17</v>
      </c>
      <c r="E3801" s="16" t="str">
        <f>[1]!lastradeday_s("000002","")</f>
        <v>2026-06-22</v>
      </c>
      <c r="F3801" s="16" t="str">
        <f>[1]!s_info_industry_csrc2023(A3801,"",3)</f>
        <v>计算机、通信和其他电子设备制造业</v>
      </c>
      <c r="G3801" s="16" t="str">
        <f>[1]!s_info_industry_csrc2023(A3801,"",1)</f>
        <v>制造业</v>
      </c>
      <c r="H3801" s="16">
        <f>[1]!s_is(A3801,83,"FY","YTD","20251231",1,"",100000000)</f>
        <v>15.619398095799999</v>
      </c>
      <c r="I3801" s="16">
        <f>[1]!s_is(A3801,83,"FY","YTD","20241231",1,"",100000000)</f>
        <v>13.2431981545</v>
      </c>
      <c r="J3801" s="16">
        <f t="shared" si="177"/>
        <v>0.17942795339753892</v>
      </c>
      <c r="K3801" s="16">
        <f>[1]!s_is(A3801,61,"FY","YTD","20251231",1,"",100000000)</f>
        <v>1.0636213670999999</v>
      </c>
      <c r="L3801" s="16">
        <f>[1]!s_is(A3801,61,"FY","YTD","20241231",1,"",100000000)</f>
        <v>1.1544970125</v>
      </c>
      <c r="M3801" s="16">
        <f t="shared" si="178"/>
        <v>-7.8714491606361042E-2</v>
      </c>
      <c r="N3801" s="16">
        <f>[1]!s_fa_roe(A3801,"20251231")</f>
        <v>9.8452999999999999</v>
      </c>
      <c r="O3801" s="16">
        <f>[1]!s_stmnote_rdexp(A3801,"20251231",1,10000)</f>
        <v>7167.2436310000003</v>
      </c>
      <c r="P3801" s="20">
        <f t="shared" si="179"/>
        <v>4.5886810663512356E-2</v>
      </c>
      <c r="Q3801" s="16">
        <f>[1]!s_margin_tradingbalance(A3801,"",10000)</f>
        <v>4215.3126000000002</v>
      </c>
      <c r="R3801" s="16">
        <f>[1]!s_margin_seclendingbalance(A3801,"",10000)</f>
        <v>24.020199999999999</v>
      </c>
      <c r="S3801" s="17">
        <f>[1]!s_val_ev(A3801,"",100000000)</f>
        <v>23.192</v>
      </c>
      <c r="T3801" s="17">
        <f>[1]!share_freesharesmv(A3801,"",100000000)</f>
        <v>7.4260783999999997</v>
      </c>
      <c r="U3801" s="17">
        <f>[1]!s_dq_amount_btin(A3801,E3801,100000000)</f>
        <v>0.32927110999999998</v>
      </c>
      <c r="V3801" s="17">
        <f>[1]!s_dq_turn(A3801,E3801)</f>
        <v>3.5862068965517242</v>
      </c>
      <c r="W3801" s="2">
        <f>[1]!s_pq_amount(A3801,"20260101","",100000000)</f>
        <v>38.718271770000001</v>
      </c>
      <c r="X3801" s="2">
        <f>[1]!s_pq_avgamount(A3801,"20260101","",100000000)</f>
        <v>0.35198428881818183</v>
      </c>
      <c r="Y3801" s="17">
        <f>[1]!s_ipo_dilutedpe(A3801)</f>
        <v>34.380000000000003</v>
      </c>
      <c r="Z3801" s="12">
        <f>[1]!s_ipo_collection_total(A3801,100000000)</f>
        <v>6.3179999999999996</v>
      </c>
      <c r="AA3801" s="2">
        <f>[1]!s_val_pe_ttm(A3801,E3801)</f>
        <v>27.794885635375977</v>
      </c>
      <c r="AB3801" s="5">
        <f>[1]!s_info_zjtxornot1(A3801,"")</f>
        <v>0</v>
      </c>
      <c r="AC3801" s="22" t="str">
        <f>[1]!s_info_nature1(A3801,"")</f>
        <v>民营企业</v>
      </c>
      <c r="AD3801" s="6" t="str">
        <f>[1]!s_info_city(A3801)</f>
        <v>珠海市</v>
      </c>
      <c r="AE3801" s="6" t="str">
        <f>[1]!s_info_province(A3801)</f>
        <v>广东省</v>
      </c>
      <c r="AF3801">
        <v>113.552724</v>
      </c>
      <c r="AG3801">
        <v>22.255898999999999</v>
      </c>
    </row>
    <row r="3802" spans="1:33" x14ac:dyDescent="0.3">
      <c r="A3802" s="12" t="s">
        <v>8008</v>
      </c>
      <c r="B3802" s="12" t="s">
        <v>8009</v>
      </c>
      <c r="C3802" s="16" t="str">
        <f>[1]!s_info_mkt(A3802)</f>
        <v>主板</v>
      </c>
      <c r="D3802" s="16" t="str">
        <f>[1]!s_ipo_listeddate(A3802)</f>
        <v>1996-04-19</v>
      </c>
      <c r="E3802" s="16" t="str">
        <f>[1]!lastradeday_s("000002","")</f>
        <v>2026-06-22</v>
      </c>
      <c r="F3802" s="16" t="str">
        <f>[1]!s_info_industry_csrc2023(A3802,"",3)</f>
        <v>通用设备制造业</v>
      </c>
      <c r="G3802" s="16" t="str">
        <f>[1]!s_info_industry_csrc2023(A3802,"",1)</f>
        <v>制造业</v>
      </c>
      <c r="H3802" s="16">
        <f>[1]!s_is(A3802,83,"FY","YTD","20251231",1,"",100000000)</f>
        <v>6.6544978350999999</v>
      </c>
      <c r="I3802" s="16">
        <f>[1]!s_is(A3802,83,"FY","YTD","20241231",1,"",100000000)</f>
        <v>2.3697602799999999</v>
      </c>
      <c r="J3802" s="16">
        <f t="shared" si="177"/>
        <v>1.8080890254013373</v>
      </c>
      <c r="K3802" s="16">
        <f>[1]!s_is(A3802,61,"FY","YTD","20251231",1,"",100000000)</f>
        <v>0.83320873640000004</v>
      </c>
      <c r="L3802" s="16">
        <f>[1]!s_is(A3802,61,"FY","YTD","20241231",1,"",100000000)</f>
        <v>-1.6703624302000002</v>
      </c>
      <c r="M3802" s="16">
        <f t="shared" si="178"/>
        <v>1.4988191313068724</v>
      </c>
      <c r="N3802" s="16">
        <f>[1]!s_fa_roe(A3802,"20251231")</f>
        <v>20.911100000000001</v>
      </c>
      <c r="O3802" s="16">
        <f>[1]!s_stmnote_rdexp(A3802,"20251231",1,10000)</f>
        <v>286.25181400000002</v>
      </c>
      <c r="P3802" s="20">
        <f t="shared" si="179"/>
        <v>4.3016290799604475E-3</v>
      </c>
      <c r="Q3802" s="16">
        <f>[1]!s_margin_tradingbalance(A3802,"",10000)</f>
        <v>0</v>
      </c>
      <c r="R3802" s="16">
        <f>[1]!s_margin_seclendingbalance(A3802,"",10000)</f>
        <v>0</v>
      </c>
      <c r="S3802" s="17">
        <f>[1]!s_val_ev(A3802,"",100000000)</f>
        <v>69.458038325999993</v>
      </c>
      <c r="T3802" s="17">
        <f>[1]!share_freesharesmv(A3802,"",100000000)</f>
        <v>36.811696961999999</v>
      </c>
      <c r="U3802" s="17">
        <f>[1]!s_dq_amount_btin(A3802,E3802,100000000)</f>
        <v>1.0277958700000001</v>
      </c>
      <c r="V3802" s="17">
        <f>[1]!s_dq_turn(A3802,E3802)</f>
        <v>1.4762662820786443</v>
      </c>
      <c r="W3802" s="2">
        <f>[1]!s_pq_amount(A3802,"20260101","",100000000)</f>
        <v>121.43003898000001</v>
      </c>
      <c r="X3802" s="2">
        <f>[1]!s_pq_avgamount(A3802,"20260101","",100000000)</f>
        <v>1.1039094452727274</v>
      </c>
      <c r="Y3802" s="17">
        <f>[1]!s_ipo_dilutedpe(A3802)</f>
        <v>0</v>
      </c>
      <c r="Z3802" s="12">
        <f>[1]!s_ipo_collection_total(A3802,100000000)</f>
        <v>1.2450000000000001</v>
      </c>
      <c r="AA3802" s="2">
        <f>[1]!s_val_pe_ttm(A3802,E3802)</f>
        <v>63.431102752685547</v>
      </c>
      <c r="AB3802" s="5">
        <f>[1]!s_info_zjtxornot1(A3802,"")</f>
        <v>0</v>
      </c>
      <c r="AC3802" s="22" t="str">
        <f>[1]!s_info_nature1(A3802,"")</f>
        <v>地方国有企业</v>
      </c>
      <c r="AD3802" s="6" t="str">
        <f>[1]!s_info_city(A3802)</f>
        <v>银川市</v>
      </c>
      <c r="AE3802" s="6" t="str">
        <f>[1]!s_info_province(A3802)</f>
        <v>宁夏回族自治区</v>
      </c>
      <c r="AF3802">
        <v>106.27817899999999</v>
      </c>
      <c r="AG3802">
        <v>38.466369999999998</v>
      </c>
    </row>
    <row r="3803" spans="1:33" x14ac:dyDescent="0.3">
      <c r="A3803" s="12" t="s">
        <v>8010</v>
      </c>
      <c r="B3803" s="12" t="s">
        <v>8011</v>
      </c>
      <c r="C3803" s="16" t="str">
        <f>[1]!s_info_mkt(A3803)</f>
        <v>创业板</v>
      </c>
      <c r="D3803" s="16" t="str">
        <f>[1]!s_ipo_listeddate(A3803)</f>
        <v>2010-11-12</v>
      </c>
      <c r="E3803" s="16" t="str">
        <f>[1]!lastradeday_s("000002","")</f>
        <v>2026-06-22</v>
      </c>
      <c r="F3803" s="16" t="str">
        <f>[1]!s_info_industry_csrc2023(A3803,"",3)</f>
        <v>电气机械和器材制造业</v>
      </c>
      <c r="G3803" s="16" t="str">
        <f>[1]!s_info_industry_csrc2023(A3803,"",1)</f>
        <v>制造业</v>
      </c>
      <c r="H3803" s="16">
        <f>[1]!s_is(A3803,83,"FY","YTD","20251231",1,"",100000000)</f>
        <v>3.6537084533999997</v>
      </c>
      <c r="I3803" s="16">
        <f>[1]!s_is(A3803,83,"FY","YTD","20241231",1,"",100000000)</f>
        <v>4.2812585077999996</v>
      </c>
      <c r="J3803" s="16">
        <f t="shared" si="177"/>
        <v>-0.1465807433157027</v>
      </c>
      <c r="K3803" s="16">
        <f>[1]!s_is(A3803,61,"FY","YTD","20251231",1,"",100000000)</f>
        <v>-0.46883173149999996</v>
      </c>
      <c r="L3803" s="16">
        <f>[1]!s_is(A3803,61,"FY","YTD","20241231",1,"",100000000)</f>
        <v>-0.26768767030000001</v>
      </c>
      <c r="M3803" s="16">
        <f t="shared" si="178"/>
        <v>-0.75141324579714841</v>
      </c>
      <c r="N3803" s="16">
        <f>[1]!s_fa_roe(A3803,"20251231")</f>
        <v>-7.3449</v>
      </c>
      <c r="O3803" s="16">
        <f>[1]!s_stmnote_rdexp(A3803,"20251231",1,10000)</f>
        <v>2917.0678069999999</v>
      </c>
      <c r="P3803" s="20">
        <f t="shared" si="179"/>
        <v>7.9838548811564033E-2</v>
      </c>
      <c r="Q3803" s="16">
        <f>[1]!s_margin_tradingbalance(A3803,"",10000)</f>
        <v>0</v>
      </c>
      <c r="R3803" s="16">
        <f>[1]!s_margin_seclendingbalance(A3803,"",10000)</f>
        <v>0</v>
      </c>
      <c r="S3803" s="17">
        <f>[1]!s_val_ev(A3803,"",100000000)</f>
        <v>26.686916100000001</v>
      </c>
      <c r="T3803" s="17">
        <f>[1]!share_freesharesmv(A3803,"",100000000)</f>
        <v>13.7308524435</v>
      </c>
      <c r="U3803" s="17">
        <f>[1]!s_dq_amount_btin(A3803,E3803,100000000)</f>
        <v>0.51220871000000001</v>
      </c>
      <c r="V3803" s="17">
        <f>[1]!s_dq_turn(A3803,E3803)</f>
        <v>1.9915590665825251</v>
      </c>
      <c r="W3803" s="2">
        <f>[1]!s_pq_amount(A3803,"20260101","",100000000)</f>
        <v>214.62970651000001</v>
      </c>
      <c r="X3803" s="2">
        <f>[1]!s_pq_avgamount(A3803,"20260101","",100000000)</f>
        <v>1.951179150090909</v>
      </c>
      <c r="Y3803" s="17">
        <f>[1]!s_ipo_dilutedpe(A3803)</f>
        <v>72</v>
      </c>
      <c r="Z3803" s="12">
        <f>[1]!s_ipo_collection_total(A3803,100000000)</f>
        <v>4.4352</v>
      </c>
      <c r="AA3803" s="2">
        <f>[1]!s_val_pe_ttm(A3803,E3803)</f>
        <v>-66.147789001464844</v>
      </c>
      <c r="AB3803" s="5">
        <f>[1]!s_info_zjtxornot1(A3803,"")</f>
        <v>1</v>
      </c>
      <c r="AC3803" s="22" t="str">
        <f>[1]!s_info_nature1(A3803,"")</f>
        <v>公众企业</v>
      </c>
      <c r="AD3803" s="6" t="str">
        <f>[1]!s_info_city(A3803)</f>
        <v>苏州市</v>
      </c>
      <c r="AE3803" s="6" t="str">
        <f>[1]!s_info_province(A3803)</f>
        <v>江苏省</v>
      </c>
      <c r="AF3803">
        <v>120.619585</v>
      </c>
      <c r="AG3803">
        <v>31.299378999999998</v>
      </c>
    </row>
    <row r="3804" spans="1:33" x14ac:dyDescent="0.3">
      <c r="A3804" s="12" t="s">
        <v>8012</v>
      </c>
      <c r="B3804" s="12" t="s">
        <v>8013</v>
      </c>
      <c r="C3804" s="16" t="str">
        <f>[1]!s_info_mkt(A3804)</f>
        <v>科创板</v>
      </c>
      <c r="D3804" s="16" t="str">
        <f>[1]!s_ipo_listeddate(A3804)</f>
        <v>2021-10-19</v>
      </c>
      <c r="E3804" s="16" t="str">
        <f>[1]!lastradeday_s("000002","")</f>
        <v>2026-06-22</v>
      </c>
      <c r="F3804" s="16" t="str">
        <f>[1]!s_info_industry_csrc2023(A3804,"",3)</f>
        <v>化学纤维制造业</v>
      </c>
      <c r="G3804" s="16" t="str">
        <f>[1]!s_info_industry_csrc2023(A3804,"",1)</f>
        <v>制造业</v>
      </c>
      <c r="H3804" s="16">
        <f>[1]!s_is(A3804,83,"FY","YTD","20251231",1,"",100000000)</f>
        <v>9.7601140322000006</v>
      </c>
      <c r="I3804" s="16">
        <f>[1]!s_is(A3804,83,"FY","YTD","20241231",1,"",100000000)</f>
        <v>6.4936784519000001</v>
      </c>
      <c r="J3804" s="16">
        <f t="shared" si="177"/>
        <v>0.50301775865484477</v>
      </c>
      <c r="K3804" s="16">
        <f>[1]!s_is(A3804,61,"FY","YTD","20251231",1,"",100000000)</f>
        <v>1.0947433548000001</v>
      </c>
      <c r="L3804" s="16">
        <f>[1]!s_is(A3804,61,"FY","YTD","20241231",1,"",100000000)</f>
        <v>1.3019753093999999</v>
      </c>
      <c r="M3804" s="16">
        <f t="shared" si="178"/>
        <v>-0.15916734603477259</v>
      </c>
      <c r="N3804" s="16">
        <f>[1]!s_fa_roe(A3804,"20251231")</f>
        <v>7.9012000000000002</v>
      </c>
      <c r="O3804" s="16">
        <f>[1]!s_stmnote_rdexp(A3804,"20251231",1,10000)</f>
        <v>5013.9351550000001</v>
      </c>
      <c r="P3804" s="20">
        <f t="shared" si="179"/>
        <v>5.1371686216557681E-2</v>
      </c>
      <c r="Q3804" s="16">
        <f>[1]!s_margin_tradingbalance(A3804,"",10000)</f>
        <v>21378.1649</v>
      </c>
      <c r="R3804" s="16">
        <f>[1]!s_margin_seclendingbalance(A3804,"",10000)</f>
        <v>26.800799999999999</v>
      </c>
      <c r="S3804" s="17">
        <f>[1]!s_val_ev(A3804,"",100000000)</f>
        <v>37.272205530000001</v>
      </c>
      <c r="T3804" s="17">
        <f>[1]!share_freesharesmv(A3804,"",100000000)</f>
        <v>20.011499535299997</v>
      </c>
      <c r="U3804" s="17">
        <f>[1]!s_dq_amount_btin(A3804,E3804,100000000)</f>
        <v>0.99803067000000001</v>
      </c>
      <c r="V3804" s="17">
        <f>[1]!s_dq_turn(A3804,E3804)</f>
        <v>2.7210800998816627</v>
      </c>
      <c r="W3804" s="2">
        <f>[1]!s_pq_amount(A3804,"20260101","",100000000)</f>
        <v>111.95423799</v>
      </c>
      <c r="X3804" s="2">
        <f>[1]!s_pq_avgamount(A3804,"20260101","",100000000)</f>
        <v>1.0177657999090908</v>
      </c>
      <c r="Y3804" s="17">
        <f>[1]!s_ipo_dilutedpe(A3804)</f>
        <v>26.02</v>
      </c>
      <c r="Z3804" s="12">
        <f>[1]!s_ipo_collection_total(A3804,100000000)</f>
        <v>2.5331181699999998</v>
      </c>
      <c r="AA3804" s="2">
        <f>[1]!s_val_pe_ttm(A3804,E3804)</f>
        <v>36.429019927978516</v>
      </c>
      <c r="AB3804" s="5">
        <f>[1]!s_info_zjtxornot1(A3804,"")</f>
        <v>1</v>
      </c>
      <c r="AC3804" s="22" t="str">
        <f>[1]!s_info_nature1(A3804,"")</f>
        <v>中央国有企业</v>
      </c>
      <c r="AD3804" s="6" t="str">
        <f>[1]!s_info_city(A3804)</f>
        <v>北京市</v>
      </c>
      <c r="AE3804" s="6" t="str">
        <f>[1]!s_info_province(A3804)</f>
        <v>北京</v>
      </c>
      <c r="AF3804">
        <v>116.40528500000001</v>
      </c>
      <c r="AG3804">
        <v>39.904989</v>
      </c>
    </row>
    <row r="3805" spans="1:33" x14ac:dyDescent="0.3">
      <c r="A3805" s="12" t="s">
        <v>251</v>
      </c>
      <c r="B3805" s="12" t="s">
        <v>252</v>
      </c>
      <c r="C3805" s="16" t="str">
        <f>[1]!s_info_mkt(A3805)</f>
        <v>北证</v>
      </c>
      <c r="D3805" s="16" t="str">
        <f>[1]!s_ipo_listeddate(A3805)</f>
        <v>2025-11-07</v>
      </c>
      <c r="E3805" s="16" t="str">
        <f>[1]!lastradeday_s("000002","")</f>
        <v>2026-06-22</v>
      </c>
      <c r="F3805" s="16" t="str">
        <f>[1]!s_info_industry_csrc2023(A3805,"",3)</f>
        <v>专业技术服务业</v>
      </c>
      <c r="G3805" s="16" t="str">
        <f>[1]!s_info_industry_csrc2023(A3805,"",1)</f>
        <v>科学研究和技术服务业</v>
      </c>
      <c r="H3805" s="16">
        <f>[1]!s_is(A3805,83,"FY","YTD","20251231",1,"",100000000)</f>
        <v>3.6949241382999998</v>
      </c>
      <c r="I3805" s="16">
        <f>[1]!s_is(A3805,83,"FY","YTD","20241231",1,"",100000000)</f>
        <v>3.9562773172000001</v>
      </c>
      <c r="J3805" s="16">
        <f t="shared" si="177"/>
        <v>-6.6060378973880729E-2</v>
      </c>
      <c r="K3805" s="16">
        <f>[1]!s_is(A3805,61,"FY","YTD","20251231",1,"",100000000)</f>
        <v>1.0149298938</v>
      </c>
      <c r="L3805" s="16">
        <f>[1]!s_is(A3805,61,"FY","YTD","20241231",1,"",100000000)</f>
        <v>1.0538848812000001</v>
      </c>
      <c r="M3805" s="16">
        <f t="shared" si="178"/>
        <v>-3.6963228237646091E-2</v>
      </c>
      <c r="N3805" s="16">
        <f>[1]!s_fa_roe(A3805,"20251231")</f>
        <v>20.241</v>
      </c>
      <c r="O3805" s="16">
        <f>[1]!s_stmnote_rdexp(A3805,"20251231",1,10000)</f>
        <v>1728.5507339999999</v>
      </c>
      <c r="P3805" s="20">
        <f t="shared" si="179"/>
        <v>4.6781765181119254E-2</v>
      </c>
      <c r="Q3805" s="16">
        <f>[1]!s_margin_tradingbalance(A3805,"",10000)</f>
        <v>706.78499999999997</v>
      </c>
      <c r="R3805" s="16">
        <f>[1]!s_margin_seclendingbalance(A3805,"",10000)</f>
        <v>0</v>
      </c>
      <c r="S3805" s="17">
        <f>[1]!s_val_ev(A3805,"",100000000)</f>
        <v>17.8417286502</v>
      </c>
      <c r="T3805" s="17">
        <f>[1]!share_freesharesmv(A3805,"",100000000)</f>
        <v>3.8334943602</v>
      </c>
      <c r="U3805" s="17">
        <f>[1]!s_dq_amount_btin(A3805,E3805,100000000)</f>
        <v>6.9604970000000002E-2</v>
      </c>
      <c r="V3805" s="17">
        <f>[1]!s_dq_turn(A3805,E3805)</f>
        <v>1.8274402416583997</v>
      </c>
      <c r="W3805" s="2">
        <f>[1]!s_pq_amount(A3805,"20260101","",100000000)</f>
        <v>19.87381959</v>
      </c>
      <c r="X3805" s="2">
        <f>[1]!s_pq_avgamount(A3805,"20260101","",100000000)</f>
        <v>0.18067108718181818</v>
      </c>
      <c r="Y3805" s="17">
        <f>[1]!s_ipo_dilutedpe(A3805)</f>
        <v>9.69</v>
      </c>
      <c r="Z3805" s="12">
        <f>[1]!s_ipo_collection_total(A3805,100000000)</f>
        <v>1.9978</v>
      </c>
      <c r="AA3805" s="2">
        <f>[1]!s_val_pe_ttm(A3805,E3805)</f>
        <v>16.538862228393555</v>
      </c>
      <c r="AB3805" s="5">
        <f>[1]!s_info_zjtxornot1(A3805,"")</f>
        <v>0</v>
      </c>
      <c r="AC3805" s="22" t="str">
        <f>[1]!s_info_nature1(A3805,"")</f>
        <v>民营企业</v>
      </c>
      <c r="AD3805" s="6" t="str">
        <f>[1]!s_info_city(A3805)</f>
        <v>苏州市</v>
      </c>
      <c r="AE3805" s="6" t="str">
        <f>[1]!s_info_province(A3805)</f>
        <v>江苏省</v>
      </c>
      <c r="AF3805">
        <v>120.619585</v>
      </c>
      <c r="AG3805">
        <v>31.299378999999998</v>
      </c>
    </row>
    <row r="3806" spans="1:33" x14ac:dyDescent="0.3">
      <c r="A3806" s="12" t="s">
        <v>8014</v>
      </c>
      <c r="B3806" s="12" t="s">
        <v>8015</v>
      </c>
      <c r="C3806" s="16" t="str">
        <f>[1]!s_info_mkt(A3806)</f>
        <v>主板</v>
      </c>
      <c r="D3806" s="16" t="str">
        <f>[1]!s_ipo_listeddate(A3806)</f>
        <v>2011-02-01</v>
      </c>
      <c r="E3806" s="16" t="str">
        <f>[1]!lastradeday_s("000002","")</f>
        <v>2026-06-22</v>
      </c>
      <c r="F3806" s="16" t="str">
        <f>[1]!s_info_industry_csrc2023(A3806,"",3)</f>
        <v>电气机械和器材制造业</v>
      </c>
      <c r="G3806" s="16" t="str">
        <f>[1]!s_info_industry_csrc2023(A3806,"",1)</f>
        <v>制造业</v>
      </c>
      <c r="H3806" s="16">
        <f>[1]!s_is(A3806,83,"FY","YTD","20251231",1,"",100000000)</f>
        <v>7.6640994577999999</v>
      </c>
      <c r="I3806" s="16">
        <f>[1]!s_is(A3806,83,"FY","YTD","20241231",1,"",100000000)</f>
        <v>10.369337313600001</v>
      </c>
      <c r="J3806" s="16">
        <f t="shared" si="177"/>
        <v>-0.26088821049845889</v>
      </c>
      <c r="K3806" s="16">
        <f>[1]!s_is(A3806,61,"FY","YTD","20251231",1,"",100000000)</f>
        <v>-0.34690466579999996</v>
      </c>
      <c r="L3806" s="16">
        <f>[1]!s_is(A3806,61,"FY","YTD","20241231",1,"",100000000)</f>
        <v>0.74727239130000001</v>
      </c>
      <c r="M3806" s="16">
        <f t="shared" si="178"/>
        <v>-1.4642278636796735</v>
      </c>
      <c r="N3806" s="16">
        <f>[1]!s_fa_roe(A3806,"20251231")</f>
        <v>-1.4244000000000001</v>
      </c>
      <c r="O3806" s="16">
        <f>[1]!s_stmnote_rdexp(A3806,"20251231",1,10000)</f>
        <v>5227.5604539999995</v>
      </c>
      <c r="P3806" s="20">
        <f t="shared" si="179"/>
        <v>6.8208410952701609E-2</v>
      </c>
      <c r="Q3806" s="16">
        <f>[1]!s_margin_tradingbalance(A3806,"",10000)</f>
        <v>0</v>
      </c>
      <c r="R3806" s="16">
        <f>[1]!s_margin_seclendingbalance(A3806,"",10000)</f>
        <v>0</v>
      </c>
      <c r="S3806" s="17">
        <f>[1]!s_val_ev(A3806,"",100000000)</f>
        <v>32.525029653899999</v>
      </c>
      <c r="T3806" s="17">
        <f>[1]!share_freesharesmv(A3806,"",100000000)</f>
        <v>23.2470635769</v>
      </c>
      <c r="U3806" s="17">
        <f>[1]!s_dq_amount_btin(A3806,E3806,100000000)</f>
        <v>0.75701845999999995</v>
      </c>
      <c r="V3806" s="17">
        <f>[1]!s_dq_turn(A3806,E3806)</f>
        <v>2.3775315448706325</v>
      </c>
      <c r="W3806" s="2">
        <f>[1]!s_pq_amount(A3806,"20260101","",100000000)</f>
        <v>353.30331711000002</v>
      </c>
      <c r="X3806" s="2">
        <f>[1]!s_pq_avgamount(A3806,"20260101","",100000000)</f>
        <v>3.2118483373636364</v>
      </c>
      <c r="Y3806" s="17">
        <f>[1]!s_ipo_dilutedpe(A3806)</f>
        <v>51.46</v>
      </c>
      <c r="Z3806" s="12">
        <f>[1]!s_ipo_collection_total(A3806,100000000)</f>
        <v>19.95</v>
      </c>
      <c r="AA3806" s="2">
        <f>[1]!s_val_pe_ttm(A3806,E3806)</f>
        <v>-55.466110229492188</v>
      </c>
      <c r="AB3806" s="5">
        <f>[1]!s_info_zjtxornot1(A3806,"")</f>
        <v>0</v>
      </c>
      <c r="AC3806" s="22" t="str">
        <f>[1]!s_info_nature1(A3806,"")</f>
        <v>外资企业</v>
      </c>
      <c r="AD3806" s="6" t="str">
        <f>[1]!s_info_city(A3806)</f>
        <v>上海市</v>
      </c>
      <c r="AE3806" s="6" t="str">
        <f>[1]!s_info_province(A3806)</f>
        <v>上海</v>
      </c>
      <c r="AF3806">
        <v>121.472644</v>
      </c>
      <c r="AG3806">
        <v>31.231705999999999</v>
      </c>
    </row>
    <row r="3807" spans="1:33" x14ac:dyDescent="0.3">
      <c r="A3807" s="12" t="s">
        <v>8016</v>
      </c>
      <c r="B3807" s="12" t="s">
        <v>8017</v>
      </c>
      <c r="C3807" s="16" t="str">
        <f>[1]!s_info_mkt(A3807)</f>
        <v>主板</v>
      </c>
      <c r="D3807" s="16" t="str">
        <f>[1]!s_ipo_listeddate(A3807)</f>
        <v>2021-01-21</v>
      </c>
      <c r="E3807" s="16" t="str">
        <f>[1]!lastradeday_s("000002","")</f>
        <v>2026-06-22</v>
      </c>
      <c r="F3807" s="16" t="str">
        <f>[1]!s_info_industry_csrc2023(A3807,"",3)</f>
        <v>软件和信息技术服务业</v>
      </c>
      <c r="G3807" s="16" t="str">
        <f>[1]!s_info_industry_csrc2023(A3807,"",1)</f>
        <v>信息传输、软件和信息技术服务业</v>
      </c>
      <c r="H3807" s="16">
        <f>[1]!s_is(A3807,83,"FY","YTD","20251231",1,"",100000000)</f>
        <v>5.4656985027999996</v>
      </c>
      <c r="I3807" s="16">
        <f>[1]!s_is(A3807,83,"FY","YTD","20241231",1,"",100000000)</f>
        <v>5.3305976304999998</v>
      </c>
      <c r="J3807" s="16">
        <f t="shared" si="177"/>
        <v>2.5344413828384926E-2</v>
      </c>
      <c r="K3807" s="16">
        <f>[1]!s_is(A3807,61,"FY","YTD","20251231",1,"",100000000)</f>
        <v>0.16131911139999999</v>
      </c>
      <c r="L3807" s="16">
        <f>[1]!s_is(A3807,61,"FY","YTD","20241231",1,"",100000000)</f>
        <v>0.21387624670000002</v>
      </c>
      <c r="M3807" s="16">
        <f t="shared" si="178"/>
        <v>-0.24573619609905015</v>
      </c>
      <c r="N3807" s="16">
        <f>[1]!s_fa_roe(A3807,"20251231")</f>
        <v>1.5672999999999999</v>
      </c>
      <c r="O3807" s="16">
        <f>[1]!s_stmnote_rdexp(A3807,"20251231",1,10000)</f>
        <v>11214.652556000001</v>
      </c>
      <c r="P3807" s="20">
        <f t="shared" si="179"/>
        <v>0.20518242179393711</v>
      </c>
      <c r="Q3807" s="16">
        <f>[1]!s_margin_tradingbalance(A3807,"",10000)</f>
        <v>0</v>
      </c>
      <c r="R3807" s="16">
        <f>[1]!s_margin_seclendingbalance(A3807,"",10000)</f>
        <v>0</v>
      </c>
      <c r="S3807" s="17">
        <f>[1]!s_val_ev(A3807,"",100000000)</f>
        <v>35.439627346200005</v>
      </c>
      <c r="T3807" s="17">
        <f>[1]!share_freesharesmv(A3807,"",100000000)</f>
        <v>10.973331369</v>
      </c>
      <c r="U3807" s="17">
        <f>[1]!s_dq_amount_btin(A3807,E3807,100000000)</f>
        <v>0.64285276999999996</v>
      </c>
      <c r="V3807" s="17">
        <f>[1]!s_dq_turn(A3807,E3807)</f>
        <v>1.8436988448470821</v>
      </c>
      <c r="W3807" s="2">
        <f>[1]!s_pq_amount(A3807,"20260101","",100000000)</f>
        <v>135.33227909999999</v>
      </c>
      <c r="X3807" s="2">
        <f>[1]!s_pq_avgamount(A3807,"20260101","",100000000)</f>
        <v>1.2302934463636364</v>
      </c>
      <c r="Y3807" s="17">
        <f>[1]!s_ipo_dilutedpe(A3807)</f>
        <v>22.98</v>
      </c>
      <c r="Z3807" s="12">
        <f>[1]!s_ipo_collection_total(A3807,100000000)</f>
        <v>5.5943190072000002</v>
      </c>
      <c r="AA3807" s="2">
        <f>[1]!s_val_pe_ttm(A3807,E3807)</f>
        <v>256.7186279296875</v>
      </c>
      <c r="AB3807" s="5">
        <f>[1]!s_info_zjtxornot1(A3807,"")</f>
        <v>0</v>
      </c>
      <c r="AC3807" s="22" t="str">
        <f>[1]!s_info_nature1(A3807,"")</f>
        <v>民营企业</v>
      </c>
      <c r="AD3807" s="6" t="str">
        <f>[1]!s_info_city(A3807)</f>
        <v>上海市</v>
      </c>
      <c r="AE3807" s="6" t="str">
        <f>[1]!s_info_province(A3807)</f>
        <v>上海</v>
      </c>
      <c r="AF3807">
        <v>121.472644</v>
      </c>
      <c r="AG3807">
        <v>31.231705999999999</v>
      </c>
    </row>
    <row r="3808" spans="1:33" x14ac:dyDescent="0.3">
      <c r="A3808" s="12" t="s">
        <v>8018</v>
      </c>
      <c r="B3808" s="12" t="s">
        <v>8019</v>
      </c>
      <c r="C3808" s="16" t="str">
        <f>[1]!s_info_mkt(A3808)</f>
        <v>主板</v>
      </c>
      <c r="D3808" s="16" t="str">
        <f>[1]!s_ipo_listeddate(A3808)</f>
        <v>1997-01-22</v>
      </c>
      <c r="E3808" s="16" t="str">
        <f>[1]!lastradeday_s("000002","")</f>
        <v>2026-06-22</v>
      </c>
      <c r="F3808" s="16" t="str">
        <f>[1]!s_info_industry_csrc2023(A3808,"",3)</f>
        <v>专用设备制造业</v>
      </c>
      <c r="G3808" s="16" t="str">
        <f>[1]!s_info_industry_csrc2023(A3808,"",1)</f>
        <v>制造业</v>
      </c>
      <c r="H3808" s="16">
        <f>[1]!s_is(A3808,83,"FY","YTD","20251231",1,"",100000000)</f>
        <v>146.2017006618</v>
      </c>
      <c r="I3808" s="16">
        <f>[1]!s_is(A3808,83,"FY","YTD","20241231",1,"",100000000)</f>
        <v>142.1863933187</v>
      </c>
      <c r="J3808" s="16">
        <f t="shared" si="177"/>
        <v>2.8239743968327513E-2</v>
      </c>
      <c r="K3808" s="16">
        <f>[1]!s_is(A3808,61,"FY","YTD","20251231",1,"",100000000)</f>
        <v>12.109751836099999</v>
      </c>
      <c r="L3808" s="16">
        <f>[1]!s_is(A3808,61,"FY","YTD","20241231",1,"",100000000)</f>
        <v>11.0226109609</v>
      </c>
      <c r="M3808" s="16">
        <f t="shared" si="178"/>
        <v>9.8628254145625219E-2</v>
      </c>
      <c r="N3808" s="16">
        <f>[1]!s_fa_roe(A3808,"20251231")</f>
        <v>21.220199999999998</v>
      </c>
      <c r="O3808" s="16">
        <f>[1]!s_stmnote_rdexp(A3808,"20251231",1,10000)</f>
        <v>58354.304478999999</v>
      </c>
      <c r="P3808" s="20">
        <f t="shared" si="179"/>
        <v>3.9913560659590175E-2</v>
      </c>
      <c r="Q3808" s="16">
        <f>[1]!s_margin_tradingbalance(A3808,"",10000)</f>
        <v>20600.7644</v>
      </c>
      <c r="R3808" s="16">
        <f>[1]!s_margin_seclendingbalance(A3808,"",10000)</f>
        <v>151.86920000000001</v>
      </c>
      <c r="S3808" s="17">
        <f>[1]!s_val_ev(A3808,"",100000000)</f>
        <v>155.56478886439999</v>
      </c>
      <c r="T3808" s="17">
        <f>[1]!share_freesharesmv(A3808,"",100000000)</f>
        <v>93.056289449799991</v>
      </c>
      <c r="U3808" s="17">
        <f>[1]!s_dq_amount_btin(A3808,E3808,100000000)</f>
        <v>2.32171554</v>
      </c>
      <c r="V3808" s="17">
        <f>[1]!s_dq_turn(A3808,E3808)</f>
        <v>1.7505565851042246</v>
      </c>
      <c r="W3808" s="2">
        <f>[1]!s_pq_amount(A3808,"20260101","",100000000)</f>
        <v>306.51549883000001</v>
      </c>
      <c r="X3808" s="2">
        <f>[1]!s_pq_avgamount(A3808,"20260101","",100000000)</f>
        <v>2.7865045348181821</v>
      </c>
      <c r="Y3808" s="17">
        <f>[1]!s_ipo_dilutedpe(A3808)</f>
        <v>0</v>
      </c>
      <c r="Z3808" s="12">
        <f>[1]!s_ipo_collection_total(A3808,100000000)</f>
        <v>3.7920799999999999</v>
      </c>
      <c r="AA3808" s="2">
        <f>[1]!s_val_pe_ttm(A3808,E3808)</f>
        <v>12.212151527404785</v>
      </c>
      <c r="AB3808" s="5">
        <f>[1]!s_info_zjtxornot1(A3808,"")</f>
        <v>1</v>
      </c>
      <c r="AC3808" s="22" t="str">
        <f>[1]!s_info_nature1(A3808,"")</f>
        <v>地方国有企业</v>
      </c>
      <c r="AD3808" s="6" t="str">
        <f>[1]!s_info_city(A3808)</f>
        <v>济宁市</v>
      </c>
      <c r="AE3808" s="6" t="str">
        <f>[1]!s_info_province(A3808)</f>
        <v>山东省</v>
      </c>
      <c r="AF3808">
        <v>116.587245</v>
      </c>
      <c r="AG3808">
        <v>35.415393000000002</v>
      </c>
    </row>
    <row r="3809" spans="1:33" x14ac:dyDescent="0.3">
      <c r="A3809" s="12" t="s">
        <v>8020</v>
      </c>
      <c r="B3809" s="12" t="s">
        <v>8021</v>
      </c>
      <c r="C3809" s="16" t="str">
        <f>[1]!s_info_mkt(A3809)</f>
        <v>主板</v>
      </c>
      <c r="D3809" s="16" t="str">
        <f>[1]!s_ipo_listeddate(A3809)</f>
        <v>1997-02-27</v>
      </c>
      <c r="E3809" s="16" t="str">
        <f>[1]!lastradeday_s("000002","")</f>
        <v>2026-06-22</v>
      </c>
      <c r="F3809" s="16" t="str">
        <f>[1]!s_info_industry_csrc2023(A3809,"",3)</f>
        <v>电力、热力生产和供应业</v>
      </c>
      <c r="G3809" s="16" t="str">
        <f>[1]!s_info_industry_csrc2023(A3809,"",1)</f>
        <v>电力、热力、燃气及水生产和供应业</v>
      </c>
      <c r="H3809" s="16">
        <f>[1]!s_is(A3809,83,"FY","YTD","20251231",1,"",100000000)</f>
        <v>21.0358550831</v>
      </c>
      <c r="I3809" s="16">
        <f>[1]!s_is(A3809,83,"FY","YTD","20241231",1,"",100000000)</f>
        <v>21.022485705799998</v>
      </c>
      <c r="J3809" s="16">
        <f t="shared" si="177"/>
        <v>6.3595606566702045E-4</v>
      </c>
      <c r="K3809" s="16">
        <f>[1]!s_is(A3809,61,"FY","YTD","20251231",1,"",100000000)</f>
        <v>-0.53520365719999996</v>
      </c>
      <c r="L3809" s="16">
        <f>[1]!s_is(A3809,61,"FY","YTD","20241231",1,"",100000000)</f>
        <v>-3.2703713747000003</v>
      </c>
      <c r="M3809" s="16">
        <f t="shared" si="178"/>
        <v>0.83634774284645408</v>
      </c>
      <c r="N3809" s="16">
        <f>[1]!s_fa_roe(A3809,"20251231")</f>
        <v>-32.971499999999999</v>
      </c>
      <c r="O3809" s="16">
        <f>[1]!s_stmnote_rdexp(A3809,"20251231",1,10000)</f>
        <v>0</v>
      </c>
      <c r="P3809" s="20">
        <f t="shared" si="179"/>
        <v>0</v>
      </c>
      <c r="Q3809" s="16">
        <f>[1]!s_margin_tradingbalance(A3809,"",10000)</f>
        <v>0</v>
      </c>
      <c r="R3809" s="16">
        <f>[1]!s_margin_seclendingbalance(A3809,"",10000)</f>
        <v>0</v>
      </c>
      <c r="S3809" s="17">
        <f>[1]!s_val_ev(A3809,"",100000000)</f>
        <v>22.965101265599998</v>
      </c>
      <c r="T3809" s="17">
        <f>[1]!share_freesharesmv(A3809,"",100000000)</f>
        <v>16.0778674608</v>
      </c>
      <c r="U3809" s="17">
        <f>[1]!s_dq_amount_btin(A3809,E3809,100000000)</f>
        <v>0.56957709000000001</v>
      </c>
      <c r="V3809" s="17">
        <f>[1]!s_dq_turn(A3809,E3809)</f>
        <v>2.5224206468782824</v>
      </c>
      <c r="W3809" s="2">
        <f>[1]!s_pq_amount(A3809,"20260101","",100000000)</f>
        <v>117.19718103</v>
      </c>
      <c r="X3809" s="2">
        <f>[1]!s_pq_avgamount(A3809,"20260101","",100000000)</f>
        <v>1.0654289184545453</v>
      </c>
      <c r="Y3809" s="17">
        <f>[1]!s_ipo_dilutedpe(A3809)</f>
        <v>0</v>
      </c>
      <c r="Z3809" s="12">
        <f>[1]!s_ipo_collection_total(A3809,100000000)</f>
        <v>1.3343</v>
      </c>
      <c r="AA3809" s="2">
        <f>[1]!s_val_pe_ttm(A3809,E3809)</f>
        <v>70.018821716308594</v>
      </c>
      <c r="AB3809" s="5">
        <f>[1]!s_info_zjtxornot1(A3809,"")</f>
        <v>0</v>
      </c>
      <c r="AC3809" s="22" t="str">
        <f>[1]!s_info_nature1(A3809,"")</f>
        <v>公众企业</v>
      </c>
      <c r="AD3809" s="6" t="str">
        <f>[1]!s_info_city(A3809)</f>
        <v>沈阳市</v>
      </c>
      <c r="AE3809" s="6" t="str">
        <f>[1]!s_info_province(A3809)</f>
        <v>辽宁省</v>
      </c>
      <c r="AF3809">
        <v>123.429096</v>
      </c>
      <c r="AG3809">
        <v>41.796767000000003</v>
      </c>
    </row>
    <row r="3810" spans="1:33" x14ac:dyDescent="0.3">
      <c r="A3810" s="12" t="s">
        <v>8022</v>
      </c>
      <c r="B3810" s="12" t="s">
        <v>8023</v>
      </c>
      <c r="C3810" s="16" t="str">
        <f>[1]!s_info_mkt(A3810)</f>
        <v>主板</v>
      </c>
      <c r="D3810" s="16" t="str">
        <f>[1]!s_ipo_listeddate(A3810)</f>
        <v>2010-06-03</v>
      </c>
      <c r="E3810" s="16" t="str">
        <f>[1]!lastradeday_s("000002","")</f>
        <v>2026-06-22</v>
      </c>
      <c r="F3810" s="16" t="str">
        <f>[1]!s_info_industry_csrc2023(A3810,"",3)</f>
        <v>医药制造业</v>
      </c>
      <c r="G3810" s="16" t="str">
        <f>[1]!s_info_industry_csrc2023(A3810,"",1)</f>
        <v>制造业</v>
      </c>
      <c r="H3810" s="16">
        <f>[1]!s_is(A3810,83,"FY","YTD","20251231",1,"",100000000)</f>
        <v>30.486282453400001</v>
      </c>
      <c r="I3810" s="16">
        <f>[1]!s_is(A3810,83,"FY","YTD","20241231",1,"",100000000)</f>
        <v>38.253845691000002</v>
      </c>
      <c r="J3810" s="16">
        <f t="shared" si="177"/>
        <v>-0.20305313354226973</v>
      </c>
      <c r="K3810" s="16">
        <f>[1]!s_is(A3810,61,"FY","YTD","20251231",1,"",100000000)</f>
        <v>-1.0436604490999999</v>
      </c>
      <c r="L3810" s="16">
        <f>[1]!s_is(A3810,61,"FY","YTD","20241231",1,"",100000000)</f>
        <v>0.3362193</v>
      </c>
      <c r="M3810" s="16">
        <f t="shared" si="178"/>
        <v>-4.1041063053191769</v>
      </c>
      <c r="N3810" s="16">
        <f>[1]!s_fa_roe(A3810,"20251231")</f>
        <v>-3.294</v>
      </c>
      <c r="O3810" s="16">
        <f>[1]!s_stmnote_rdexp(A3810,"20251231",1,10000)</f>
        <v>5434.0424739999999</v>
      </c>
      <c r="P3810" s="20">
        <f t="shared" si="179"/>
        <v>1.7824549393013856E-2</v>
      </c>
      <c r="Q3810" s="16">
        <f>[1]!s_margin_tradingbalance(A3810,"",10000)</f>
        <v>0</v>
      </c>
      <c r="R3810" s="16">
        <f>[1]!s_margin_seclendingbalance(A3810,"",10000)</f>
        <v>0</v>
      </c>
      <c r="S3810" s="17">
        <f>[1]!s_val_ev(A3810,"",100000000)</f>
        <v>62.472648479999997</v>
      </c>
      <c r="T3810" s="17">
        <f>[1]!share_freesharesmv(A3810,"",100000000)</f>
        <v>44.276755412699998</v>
      </c>
      <c r="U3810" s="17">
        <f>[1]!s_dq_amount_btin(A3810,E3810,100000000)</f>
        <v>0.69414348999999997</v>
      </c>
      <c r="V3810" s="17">
        <f>[1]!s_dq_turn(A3810,E3810)</f>
        <v>1.3822114681854127</v>
      </c>
      <c r="W3810" s="2">
        <f>[1]!s_pq_amount(A3810,"20260101","",100000000)</f>
        <v>86.175519230000006</v>
      </c>
      <c r="X3810" s="2">
        <f>[1]!s_pq_avgamount(A3810,"20260101","",100000000)</f>
        <v>0.7834138111818183</v>
      </c>
      <c r="Y3810" s="17">
        <f>[1]!s_ipo_dilutedpe(A3810)</f>
        <v>52.63</v>
      </c>
      <c r="Z3810" s="12">
        <f>[1]!s_ipo_collection_total(A3810,100000000)</f>
        <v>14.8</v>
      </c>
      <c r="AA3810" s="2">
        <f>[1]!s_val_pe_ttm(A3810,E3810)</f>
        <v>-62.257137298583984</v>
      </c>
      <c r="AB3810" s="5">
        <f>[1]!s_info_zjtxornot1(A3810,"")</f>
        <v>0</v>
      </c>
      <c r="AC3810" s="22" t="str">
        <f>[1]!s_info_nature1(A3810,"")</f>
        <v>民营企业</v>
      </c>
      <c r="AD3810" s="6" t="str">
        <f>[1]!s_info_city(A3810)</f>
        <v>安顺市</v>
      </c>
      <c r="AE3810" s="6" t="str">
        <f>[1]!s_info_province(A3810)</f>
        <v>贵州省</v>
      </c>
      <c r="AF3810">
        <v>105.932188</v>
      </c>
      <c r="AG3810">
        <v>26.245543999999999</v>
      </c>
    </row>
    <row r="3811" spans="1:33" x14ac:dyDescent="0.3">
      <c r="A3811" s="12" t="s">
        <v>253</v>
      </c>
      <c r="B3811" s="12" t="s">
        <v>254</v>
      </c>
      <c r="C3811" s="16" t="str">
        <f>[1]!s_info_mkt(A3811)</f>
        <v>北证</v>
      </c>
      <c r="D3811" s="16" t="str">
        <f>[1]!s_ipo_listeddate(A3811)</f>
        <v>2022-11-17</v>
      </c>
      <c r="E3811" s="16" t="str">
        <f>[1]!lastradeday_s("000002","")</f>
        <v>2026-06-22</v>
      </c>
      <c r="F3811" s="16" t="str">
        <f>[1]!s_info_industry_csrc2023(A3811,"",3)</f>
        <v>电气机械和器材制造业</v>
      </c>
      <c r="G3811" s="16" t="str">
        <f>[1]!s_info_industry_csrc2023(A3811,"",1)</f>
        <v>制造业</v>
      </c>
      <c r="H3811" s="16">
        <f>[1]!s_is(A3811,83,"FY","YTD","20251231",1,"",100000000)</f>
        <v>5.5400095536</v>
      </c>
      <c r="I3811" s="16">
        <f>[1]!s_is(A3811,83,"FY","YTD","20241231",1,"",100000000)</f>
        <v>7.1796106595000007</v>
      </c>
      <c r="J3811" s="16">
        <f t="shared" si="177"/>
        <v>-0.22836908345865448</v>
      </c>
      <c r="K3811" s="16">
        <f>[1]!s_is(A3811,61,"FY","YTD","20251231",1,"",100000000)</f>
        <v>0.39941029049999999</v>
      </c>
      <c r="L3811" s="16">
        <f>[1]!s_is(A3811,61,"FY","YTD","20241231",1,"",100000000)</f>
        <v>0.66393907389999995</v>
      </c>
      <c r="M3811" s="16">
        <f t="shared" si="178"/>
        <v>-0.3984232797840157</v>
      </c>
      <c r="N3811" s="16">
        <f>[1]!s_fa_roe(A3811,"20251231")</f>
        <v>6.6818999999999997</v>
      </c>
      <c r="O3811" s="16">
        <f>[1]!s_stmnote_rdexp(A3811,"20251231",1,10000)</f>
        <v>1650.72813</v>
      </c>
      <c r="P3811" s="20">
        <f t="shared" si="179"/>
        <v>2.9796485259259646E-2</v>
      </c>
      <c r="Q3811" s="16">
        <f>[1]!s_margin_tradingbalance(A3811,"",10000)</f>
        <v>718.76099999999997</v>
      </c>
      <c r="R3811" s="16">
        <f>[1]!s_margin_seclendingbalance(A3811,"",10000)</f>
        <v>0</v>
      </c>
      <c r="S3811" s="17">
        <f>[1]!s_val_ev(A3811,"",100000000)</f>
        <v>33.691181399999998</v>
      </c>
      <c r="T3811" s="17">
        <f>[1]!share_freesharesmv(A3811,"",100000000)</f>
        <v>8.3737466099999995</v>
      </c>
      <c r="U3811" s="17">
        <f>[1]!s_dq_amount_btin(A3811,E3811,100000000)</f>
        <v>0.67984827000000003</v>
      </c>
      <c r="V3811" s="17">
        <f>[1]!s_dq_turn(A3811,E3811)</f>
        <v>3.0892336992627887</v>
      </c>
      <c r="W3811" s="2">
        <f>[1]!s_pq_amount(A3811,"20260101","",100000000)</f>
        <v>25.525250310000001</v>
      </c>
      <c r="X3811" s="2">
        <f>[1]!s_pq_avgamount(A3811,"20260101","",100000000)</f>
        <v>0.23204773009090907</v>
      </c>
      <c r="Y3811" s="17">
        <f>[1]!s_ipo_dilutedpe(A3811)</f>
        <v>15.23</v>
      </c>
      <c r="Z3811" s="12">
        <f>[1]!s_ipo_collection_total(A3811,100000000)</f>
        <v>1.3941600000000001</v>
      </c>
      <c r="AA3811" s="2">
        <f>[1]!s_val_pe_ttm(A3811,E3811)</f>
        <v>159.16317749023438</v>
      </c>
      <c r="AB3811" s="5">
        <f>[1]!s_info_zjtxornot1(A3811,"")</f>
        <v>0</v>
      </c>
      <c r="AC3811" s="22" t="str">
        <f>[1]!s_info_nature1(A3811,"")</f>
        <v>民营企业</v>
      </c>
      <c r="AD3811" s="6" t="str">
        <f>[1]!s_info_city(A3811)</f>
        <v>南通市</v>
      </c>
      <c r="AE3811" s="6" t="str">
        <f>[1]!s_info_province(A3811)</f>
        <v>江苏省</v>
      </c>
      <c r="AF3811">
        <v>120.864608</v>
      </c>
      <c r="AG3811">
        <v>32.016212000000003</v>
      </c>
    </row>
    <row r="3812" spans="1:33" x14ac:dyDescent="0.3">
      <c r="A3812" s="12" t="s">
        <v>8024</v>
      </c>
      <c r="B3812" s="12" t="s">
        <v>8025</v>
      </c>
      <c r="C3812" s="16" t="str">
        <f>[1]!s_info_mkt(A3812)</f>
        <v>主板</v>
      </c>
      <c r="D3812" s="16" t="str">
        <f>[1]!s_ipo_listeddate(A3812)</f>
        <v>2017-10-18</v>
      </c>
      <c r="E3812" s="16" t="str">
        <f>[1]!lastradeday_s("000002","")</f>
        <v>2026-06-22</v>
      </c>
      <c r="F3812" s="16" t="str">
        <f>[1]!s_info_industry_csrc2023(A3812,"",3)</f>
        <v>专用设备制造业</v>
      </c>
      <c r="G3812" s="16" t="str">
        <f>[1]!s_info_industry_csrc2023(A3812,"",1)</f>
        <v>制造业</v>
      </c>
      <c r="H3812" s="16">
        <f>[1]!s_is(A3812,83,"FY","YTD","20251231",1,"",100000000)</f>
        <v>28.306703957199996</v>
      </c>
      <c r="I3812" s="16">
        <f>[1]!s_is(A3812,83,"FY","YTD","20241231",1,"",100000000)</f>
        <v>25.297813818600002</v>
      </c>
      <c r="J3812" s="16">
        <f t="shared" si="177"/>
        <v>0.11893874151242789</v>
      </c>
      <c r="K3812" s="16">
        <f>[1]!s_is(A3812,61,"FY","YTD","20251231",1,"",100000000)</f>
        <v>0.55889729490000006</v>
      </c>
      <c r="L3812" s="16">
        <f>[1]!s_is(A3812,61,"FY","YTD","20241231",1,"",100000000)</f>
        <v>0.6370301921</v>
      </c>
      <c r="M3812" s="16">
        <f t="shared" si="178"/>
        <v>-0.12265179605134753</v>
      </c>
      <c r="N3812" s="16">
        <f>[1]!s_fa_roe(A3812,"20251231")</f>
        <v>2.1694</v>
      </c>
      <c r="O3812" s="16">
        <f>[1]!s_stmnote_rdexp(A3812,"20251231",1,10000)</f>
        <v>19446.89242</v>
      </c>
      <c r="P3812" s="20">
        <f t="shared" si="179"/>
        <v>6.8700659919303519E-2</v>
      </c>
      <c r="Q3812" s="16">
        <f>[1]!s_margin_tradingbalance(A3812,"",10000)</f>
        <v>12070.3869</v>
      </c>
      <c r="R3812" s="16">
        <f>[1]!s_margin_seclendingbalance(A3812,"",10000)</f>
        <v>18.947600000000001</v>
      </c>
      <c r="S3812" s="17">
        <f>[1]!s_val_ev(A3812,"",100000000)</f>
        <v>38.995485056999996</v>
      </c>
      <c r="T3812" s="17">
        <f>[1]!share_freesharesmv(A3812,"",100000000)</f>
        <v>22.931408309000002</v>
      </c>
      <c r="U3812" s="17">
        <f>[1]!s_dq_amount_btin(A3812,E3812,100000000)</f>
        <v>1.03681172</v>
      </c>
      <c r="V3812" s="17">
        <f>[1]!s_dq_turn(A3812,E3812)</f>
        <v>2.6961437932191332</v>
      </c>
      <c r="W3812" s="2">
        <f>[1]!s_pq_amount(A3812,"20260101","",100000000)</f>
        <v>347.17683138000001</v>
      </c>
      <c r="X3812" s="2">
        <f>[1]!s_pq_avgamount(A3812,"20260101","",100000000)</f>
        <v>3.1561530125454547</v>
      </c>
      <c r="Y3812" s="17">
        <f>[1]!s_ipo_dilutedpe(A3812)</f>
        <v>22.99</v>
      </c>
      <c r="Z3812" s="12">
        <f>[1]!s_ipo_collection_total(A3812,100000000)</f>
        <v>3.677883</v>
      </c>
      <c r="AA3812" s="2">
        <f>[1]!s_val_pe_ttm(A3812,E3812)</f>
        <v>71.941757202148438</v>
      </c>
      <c r="AB3812" s="5">
        <f>[1]!s_info_zjtxornot1(A3812,"")</f>
        <v>0</v>
      </c>
      <c r="AC3812" s="22" t="str">
        <f>[1]!s_info_nature1(A3812,"")</f>
        <v>民营企业</v>
      </c>
      <c r="AD3812" s="6" t="str">
        <f>[1]!s_info_city(A3812)</f>
        <v>营口市</v>
      </c>
      <c r="AE3812" s="6" t="str">
        <f>[1]!s_info_province(A3812)</f>
        <v>辽宁省</v>
      </c>
      <c r="AF3812">
        <v>122.235151</v>
      </c>
      <c r="AG3812">
        <v>40.667431999999998</v>
      </c>
    </row>
    <row r="3813" spans="1:33" x14ac:dyDescent="0.3">
      <c r="A3813" s="12" t="s">
        <v>8026</v>
      </c>
      <c r="B3813" s="12" t="s">
        <v>8027</v>
      </c>
      <c r="C3813" s="16" t="str">
        <f>[1]!s_info_mkt(A3813)</f>
        <v>主板</v>
      </c>
      <c r="D3813" s="16" t="str">
        <f>[1]!s_ipo_listeddate(A3813)</f>
        <v>2004-04-05</v>
      </c>
      <c r="E3813" s="16" t="str">
        <f>[1]!lastradeday_s("000002","")</f>
        <v>2026-06-22</v>
      </c>
      <c r="F3813" s="16" t="str">
        <f>[1]!s_info_industry_csrc2023(A3813,"",3)</f>
        <v>渔业</v>
      </c>
      <c r="G3813" s="16" t="str">
        <f>[1]!s_info_industry_csrc2023(A3813,"",1)</f>
        <v>农、林、牧、渔业</v>
      </c>
      <c r="H3813" s="16">
        <f>[1]!s_is(A3813,83,"FY","YTD","20251231",1,"",100000000)</f>
        <v>10.513027343799999</v>
      </c>
      <c r="I3813" s="16">
        <f>[1]!s_is(A3813,83,"FY","YTD","20241231",1,"",100000000)</f>
        <v>14.160600965799999</v>
      </c>
      <c r="J3813" s="16">
        <f t="shared" si="177"/>
        <v>-0.25758607497022501</v>
      </c>
      <c r="K3813" s="16">
        <f>[1]!s_is(A3813,61,"FY","YTD","20251231",1,"",100000000)</f>
        <v>0.29872348030000001</v>
      </c>
      <c r="L3813" s="16">
        <f>[1]!s_is(A3813,61,"FY","YTD","20241231",1,"",100000000)</f>
        <v>0.43427553569999999</v>
      </c>
      <c r="M3813" s="16">
        <f t="shared" si="178"/>
        <v>-0.31213375900050727</v>
      </c>
      <c r="N3813" s="16">
        <f>[1]!s_fa_roe(A3813,"20251231")</f>
        <v>0.87519999999999998</v>
      </c>
      <c r="O3813" s="16">
        <f>[1]!s_stmnote_rdexp(A3813,"20251231",1,10000)</f>
        <v>834.39321200000006</v>
      </c>
      <c r="P3813" s="20">
        <f t="shared" si="179"/>
        <v>7.9367548919396548E-3</v>
      </c>
      <c r="Q3813" s="16">
        <f>[1]!s_margin_tradingbalance(A3813,"",10000)</f>
        <v>13607.1674</v>
      </c>
      <c r="R3813" s="16">
        <f>[1]!s_margin_seclendingbalance(A3813,"",10000)</f>
        <v>24.580200000000001</v>
      </c>
      <c r="S3813" s="17">
        <f>[1]!s_val_ev(A3813,"",100000000)</f>
        <v>31.119178675200001</v>
      </c>
      <c r="T3813" s="17">
        <f>[1]!share_freesharesmv(A3813,"",100000000)</f>
        <v>19.618222588199998</v>
      </c>
      <c r="U3813" s="17">
        <f>[1]!s_dq_amount_btin(A3813,E3813,100000000)</f>
        <v>0.45665581</v>
      </c>
      <c r="V3813" s="17">
        <f>[1]!s_dq_turn(A3813,E3813)</f>
        <v>1.490344619440761</v>
      </c>
      <c r="W3813" s="2">
        <f>[1]!s_pq_amount(A3813,"20260101","",100000000)</f>
        <v>131.77577973999999</v>
      </c>
      <c r="X3813" s="2">
        <f>[1]!s_pq_avgamount(A3813,"20260101","",100000000)</f>
        <v>1.1979616340000001</v>
      </c>
      <c r="Y3813" s="17">
        <f>[1]!s_ipo_dilutedpe(A3813)</f>
        <v>18.420000000000002</v>
      </c>
      <c r="Z3813" s="12">
        <f>[1]!s_ipo_collection_total(A3813,100000000)</f>
        <v>4.2</v>
      </c>
      <c r="AA3813" s="2">
        <f>[1]!s_val_pe_ttm(A3813,E3813)</f>
        <v>99.949989318847656</v>
      </c>
      <c r="AB3813" s="5">
        <f>[1]!s_info_zjtxornot1(A3813,"")</f>
        <v>0</v>
      </c>
      <c r="AC3813" s="22" t="str">
        <f>[1]!s_info_nature1(A3813,"")</f>
        <v>民营企业</v>
      </c>
      <c r="AD3813" s="6" t="str">
        <f>[1]!s_info_city(A3813)</f>
        <v>荣成市</v>
      </c>
      <c r="AE3813" s="6" t="str">
        <f>[1]!s_info_province(A3813)</f>
        <v>山东省</v>
      </c>
      <c r="AF3813">
        <v>122.406926</v>
      </c>
      <c r="AG3813">
        <v>37.128686000000002</v>
      </c>
    </row>
    <row r="3814" spans="1:33" x14ac:dyDescent="0.3">
      <c r="A3814" s="12" t="s">
        <v>255</v>
      </c>
      <c r="B3814" s="12" t="s">
        <v>256</v>
      </c>
      <c r="C3814" s="16" t="str">
        <f>[1]!s_info_mkt(A3814)</f>
        <v>北证</v>
      </c>
      <c r="D3814" s="16" t="str">
        <f>[1]!s_ipo_listeddate(A3814)</f>
        <v>2026-03-31</v>
      </c>
      <c r="E3814" s="16" t="str">
        <f>[1]!lastradeday_s("000002","")</f>
        <v>2026-06-22</v>
      </c>
      <c r="F3814" s="16" t="str">
        <f>[1]!s_info_industry_csrc2023(A3814,"",3)</f>
        <v>汽车制造业</v>
      </c>
      <c r="G3814" s="16" t="str">
        <f>[1]!s_info_industry_csrc2023(A3814,"",1)</f>
        <v>制造业</v>
      </c>
      <c r="H3814" s="16">
        <f>[1]!s_is(A3814,83,"FY","YTD","20251231",1,"",100000000)</f>
        <v>10.257118865000001</v>
      </c>
      <c r="I3814" s="16">
        <f>[1]!s_is(A3814,83,"FY","YTD","20241231",1,"",100000000)</f>
        <v>8.6889297607000007</v>
      </c>
      <c r="J3814" s="16">
        <f t="shared" si="177"/>
        <v>0.18048127300935435</v>
      </c>
      <c r="K3814" s="16">
        <f>[1]!s_is(A3814,61,"FY","YTD","20251231",1,"",100000000)</f>
        <v>1.4304898613999999</v>
      </c>
      <c r="L3814" s="16">
        <f>[1]!s_is(A3814,61,"FY","YTD","20241231",1,"",100000000)</f>
        <v>1.2848710974999999</v>
      </c>
      <c r="M3814" s="16">
        <f t="shared" si="178"/>
        <v>0.11333336408868824</v>
      </c>
      <c r="N3814" s="16">
        <f>[1]!s_fa_roe(A3814,"20251231")</f>
        <v>19.340599999999998</v>
      </c>
      <c r="O3814" s="16">
        <f>[1]!s_stmnote_rdexp(A3814,"20251231",1,10000)</f>
        <v>4918.834683</v>
      </c>
      <c r="P3814" s="20">
        <f t="shared" si="179"/>
        <v>4.7955324957619082E-2</v>
      </c>
      <c r="Q3814" s="16">
        <f>[1]!s_margin_tradingbalance(A3814,"",10000)</f>
        <v>853.22789999999998</v>
      </c>
      <c r="R3814" s="16">
        <f>[1]!s_margin_seclendingbalance(A3814,"",10000)</f>
        <v>0</v>
      </c>
      <c r="S3814" s="17">
        <f>[1]!s_val_ev(A3814,"",100000000)</f>
        <v>19.706399999999999</v>
      </c>
      <c r="T3814" s="17">
        <f>[1]!share_freesharesmv(A3814,"",100000000)</f>
        <v>4.4339399999999998</v>
      </c>
      <c r="U3814" s="17">
        <f>[1]!s_dq_amount_btin(A3814,E3814,100000000)</f>
        <v>0.16725497</v>
      </c>
      <c r="V3814" s="17">
        <f>[1]!s_dq_turn(A3814,E3814)</f>
        <v>3.8562483660130717</v>
      </c>
      <c r="W3814" s="2">
        <f>[1]!s_pq_amount(A3814,"20260101","",100000000)</f>
        <v>39.231192739999997</v>
      </c>
      <c r="X3814" s="2">
        <f>[1]!s_pq_avgamount(A3814,"20260101","",100000000)</f>
        <v>0.71329441345454547</v>
      </c>
      <c r="Y3814" s="17">
        <f>[1]!s_ipo_dilutedpe(A3814)</f>
        <v>14.99</v>
      </c>
      <c r="Z3814" s="12">
        <f>[1]!s_ipo_collection_total(A3814,100000000)</f>
        <v>4.1989999999999998</v>
      </c>
      <c r="AA3814" s="2">
        <f>[1]!s_val_pe_ttm(A3814,E3814)</f>
        <v>13.179731369018555</v>
      </c>
      <c r="AB3814" s="5">
        <f>[1]!s_info_zjtxornot1(A3814,"")</f>
        <v>1</v>
      </c>
      <c r="AC3814" s="22" t="str">
        <f>[1]!s_info_nature1(A3814,"")</f>
        <v>民营企业</v>
      </c>
      <c r="AD3814" s="6" t="str">
        <f>[1]!s_info_city(A3814)</f>
        <v>宁波市</v>
      </c>
      <c r="AE3814" s="6" t="str">
        <f>[1]!s_info_province(A3814)</f>
        <v>浙江省</v>
      </c>
      <c r="AF3814">
        <v>121.549792</v>
      </c>
      <c r="AG3814">
        <v>29.868387999999999</v>
      </c>
    </row>
    <row r="3815" spans="1:33" x14ac:dyDescent="0.3">
      <c r="A3815" s="12" t="s">
        <v>8028</v>
      </c>
      <c r="B3815" s="12" t="s">
        <v>8029</v>
      </c>
      <c r="C3815" s="16" t="str">
        <f>[1]!s_info_mkt(A3815)</f>
        <v>主板</v>
      </c>
      <c r="D3815" s="16" t="str">
        <f>[1]!s_ipo_listeddate(A3815)</f>
        <v>1997-06-25</v>
      </c>
      <c r="E3815" s="16" t="str">
        <f>[1]!lastradeday_s("000002","")</f>
        <v>2026-06-22</v>
      </c>
      <c r="F3815" s="16" t="str">
        <f>[1]!s_info_industry_csrc2023(A3815,"",3)</f>
        <v>医药制造业</v>
      </c>
      <c r="G3815" s="16" t="str">
        <f>[1]!s_info_industry_csrc2023(A3815,"",1)</f>
        <v>制造业</v>
      </c>
      <c r="H3815" s="16">
        <f>[1]!s_is(A3815,83,"FY","YTD","20251231",1,"",100000000)</f>
        <v>172.56185123820001</v>
      </c>
      <c r="I3815" s="16">
        <f>[1]!s_is(A3815,83,"FY","YTD","20241231",1,"",100000000)</f>
        <v>185.97281604930001</v>
      </c>
      <c r="J3815" s="16">
        <f t="shared" si="177"/>
        <v>-7.2112500611620889E-2</v>
      </c>
      <c r="K3815" s="16">
        <f>[1]!s_is(A3815,61,"FY","YTD","20251231",1,"",100000000)</f>
        <v>11.893743568800001</v>
      </c>
      <c r="L3815" s="16">
        <f>[1]!s_is(A3815,61,"FY","YTD","20241231",1,"",100000000)</f>
        <v>15.2627492598</v>
      </c>
      <c r="M3815" s="16">
        <f t="shared" si="178"/>
        <v>-0.22073386869254938</v>
      </c>
      <c r="N3815" s="16">
        <f>[1]!s_fa_roe(A3815,"20251231")</f>
        <v>8.8583999999999996</v>
      </c>
      <c r="O3815" s="16">
        <f>[1]!s_stmnote_rdexp(A3815,"20251231",1,10000)</f>
        <v>39116.951850999998</v>
      </c>
      <c r="P3815" s="20">
        <f t="shared" si="179"/>
        <v>2.2668365904932226E-2</v>
      </c>
      <c r="Q3815" s="16">
        <f>[1]!s_margin_tradingbalance(A3815,"",10000)</f>
        <v>110036.17690000001</v>
      </c>
      <c r="R3815" s="16">
        <f>[1]!s_margin_seclendingbalance(A3815,"",10000)</f>
        <v>210.32499999999999</v>
      </c>
      <c r="S3815" s="17">
        <f>[1]!s_val_ev(A3815,"",100000000)</f>
        <v>322.98124670100003</v>
      </c>
      <c r="T3815" s="17">
        <f>[1]!share_freesharesmv(A3815,"",100000000)</f>
        <v>153.584085531</v>
      </c>
      <c r="U3815" s="17">
        <f>[1]!s_dq_amount_btin(A3815,E3815,100000000)</f>
        <v>2.2832420099999999</v>
      </c>
      <c r="V3815" s="17">
        <f>[1]!s_dq_turn(A3815,E3815)</f>
        <v>0.71622267519497995</v>
      </c>
      <c r="W3815" s="2">
        <f>[1]!s_pq_amount(A3815,"20260101","",100000000)</f>
        <v>254.26032701</v>
      </c>
      <c r="X3815" s="2">
        <f>[1]!s_pq_avgamount(A3815,"20260101","",100000000)</f>
        <v>2.3114575182727273</v>
      </c>
      <c r="Y3815" s="17">
        <f>[1]!s_ipo_dilutedpe(A3815)</f>
        <v>0</v>
      </c>
      <c r="Z3815" s="12">
        <f>[1]!s_ipo_collection_total(A3815,100000000)</f>
        <v>3.54</v>
      </c>
      <c r="AA3815" s="2">
        <f>[1]!s_val_pe_ttm(A3815,E3815)</f>
        <v>29.95159912109375</v>
      </c>
      <c r="AB3815" s="5">
        <f>[1]!s_info_zjtxornot1(A3815,"")</f>
        <v>0</v>
      </c>
      <c r="AC3815" s="22" t="str">
        <f>[1]!s_info_nature1(A3815,"")</f>
        <v>地方国有企业</v>
      </c>
      <c r="AD3815" s="6" t="str">
        <f>[1]!s_info_city(A3815)</f>
        <v>北京市</v>
      </c>
      <c r="AE3815" s="6" t="str">
        <f>[1]!s_info_province(A3815)</f>
        <v>北京</v>
      </c>
      <c r="AF3815">
        <v>116.40528500000001</v>
      </c>
      <c r="AG3815">
        <v>39.904989</v>
      </c>
    </row>
    <row r="3816" spans="1:33" x14ac:dyDescent="0.3">
      <c r="A3816" s="12" t="s">
        <v>8030</v>
      </c>
      <c r="B3816" s="12" t="s">
        <v>8031</v>
      </c>
      <c r="C3816" s="16" t="str">
        <f>[1]!s_info_mkt(A3816)</f>
        <v>主板</v>
      </c>
      <c r="D3816" s="16" t="str">
        <f>[1]!s_ipo_listeddate(A3816)</f>
        <v>2001-12-20</v>
      </c>
      <c r="E3816" s="16" t="str">
        <f>[1]!lastradeday_s("000002","")</f>
        <v>2026-06-22</v>
      </c>
      <c r="F3816" s="16" t="str">
        <f>[1]!s_info_industry_csrc2023(A3816,"",3)</f>
        <v>化学原料和化学制品制造业</v>
      </c>
      <c r="G3816" s="16" t="str">
        <f>[1]!s_info_industry_csrc2023(A3816,"",1)</f>
        <v>制造业</v>
      </c>
      <c r="H3816" s="16">
        <f>[1]!s_is(A3816,83,"FY","YTD","20251231",1,"",100000000)</f>
        <v>37.928960894600003</v>
      </c>
      <c r="I3816" s="16">
        <f>[1]!s_is(A3816,83,"FY","YTD","20241231",1,"",100000000)</f>
        <v>34.092954686599995</v>
      </c>
      <c r="J3816" s="16">
        <f t="shared" si="177"/>
        <v>0.11251609733631351</v>
      </c>
      <c r="K3816" s="16">
        <f>[1]!s_is(A3816,61,"FY","YTD","20251231",1,"",100000000)</f>
        <v>-0.74308656409999996</v>
      </c>
      <c r="L3816" s="16">
        <f>[1]!s_is(A3816,61,"FY","YTD","20241231",1,"",100000000)</f>
        <v>0.36110270999999999</v>
      </c>
      <c r="M3816" s="16">
        <f t="shared" si="178"/>
        <v>-3.0578260520393212</v>
      </c>
      <c r="N3816" s="16">
        <f>[1]!s_fa_roe(A3816,"20251231")</f>
        <v>-4.1970999999999998</v>
      </c>
      <c r="O3816" s="16">
        <f>[1]!s_stmnote_rdexp(A3816,"20251231",1,10000)</f>
        <v>1493.0114470000001</v>
      </c>
      <c r="P3816" s="20">
        <f t="shared" si="179"/>
        <v>3.9363362765167716E-3</v>
      </c>
      <c r="Q3816" s="16">
        <f>[1]!s_margin_tradingbalance(A3816,"",10000)</f>
        <v>144109.98550000001</v>
      </c>
      <c r="R3816" s="16">
        <f>[1]!s_margin_seclendingbalance(A3816,"",10000)</f>
        <v>254.464</v>
      </c>
      <c r="S3816" s="17">
        <f>[1]!s_val_ev(A3816,"",100000000)</f>
        <v>344.99295999999998</v>
      </c>
      <c r="T3816" s="17">
        <f>[1]!share_freesharesmv(A3816,"",100000000)</f>
        <v>182.27648646700001</v>
      </c>
      <c r="U3816" s="17">
        <f>[1]!s_dq_amount_btin(A3816,E3816,100000000)</f>
        <v>6.6997331999999998</v>
      </c>
      <c r="V3816" s="17">
        <f>[1]!s_dq_turn(A3816,E3816)</f>
        <v>2.5842711614173228</v>
      </c>
      <c r="W3816" s="2">
        <f>[1]!s_pq_amount(A3816,"20260101","",100000000)</f>
        <v>1265.8510321799999</v>
      </c>
      <c r="X3816" s="2">
        <f>[1]!s_pq_avgamount(A3816,"20260101","",100000000)</f>
        <v>11.507736656181818</v>
      </c>
      <c r="Y3816" s="17">
        <f>[1]!s_ipo_dilutedpe(A3816)</f>
        <v>19.96</v>
      </c>
      <c r="Z3816" s="12">
        <f>[1]!s_ipo_collection_total(A3816,100000000)</f>
        <v>4.59</v>
      </c>
      <c r="AA3816" s="2">
        <f>[1]!s_val_pe_ttm(A3816,E3816)</f>
        <v>-478.59381103515625</v>
      </c>
      <c r="AB3816" s="5">
        <f>[1]!s_info_zjtxornot1(A3816,"")</f>
        <v>0</v>
      </c>
      <c r="AC3816" s="22" t="str">
        <f>[1]!s_info_nature1(A3816,"")</f>
        <v>地方国有企业</v>
      </c>
      <c r="AD3816" s="6" t="str">
        <f>[1]!s_info_city(A3816)</f>
        <v>什邡市</v>
      </c>
      <c r="AE3816" s="6" t="str">
        <f>[1]!s_info_province(A3816)</f>
        <v>四川省</v>
      </c>
      <c r="AF3816">
        <v>104.01987099999999</v>
      </c>
      <c r="AG3816">
        <v>31.293693999999999</v>
      </c>
    </row>
    <row r="3817" spans="1:33" x14ac:dyDescent="0.3">
      <c r="A3817" s="12" t="s">
        <v>8032</v>
      </c>
      <c r="B3817" s="12" t="s">
        <v>8033</v>
      </c>
      <c r="C3817" s="16" t="str">
        <f>[1]!s_info_mkt(A3817)</f>
        <v>创业板</v>
      </c>
      <c r="D3817" s="16" t="str">
        <f>[1]!s_ipo_listeddate(A3817)</f>
        <v>2010-10-26</v>
      </c>
      <c r="E3817" s="16" t="str">
        <f>[1]!lastradeday_s("000002","")</f>
        <v>2026-06-22</v>
      </c>
      <c r="F3817" s="16" t="str">
        <f>[1]!s_info_industry_csrc2023(A3817,"",3)</f>
        <v>石油、煤炭及其他燃料加工业</v>
      </c>
      <c r="G3817" s="16" t="str">
        <f>[1]!s_info_industry_csrc2023(A3817,"",1)</f>
        <v>制造业</v>
      </c>
      <c r="H3817" s="16">
        <f>[1]!s_is(A3817,83,"FY","YTD","20251231",1,"",100000000)</f>
        <v>13.6735512125</v>
      </c>
      <c r="I3817" s="16">
        <f>[1]!s_is(A3817,83,"FY","YTD","20241231",1,"",100000000)</f>
        <v>19.6947193136</v>
      </c>
      <c r="J3817" s="16">
        <f t="shared" si="177"/>
        <v>-0.30572500197766928</v>
      </c>
      <c r="K3817" s="16">
        <f>[1]!s_is(A3817,61,"FY","YTD","20251231",1,"",100000000)</f>
        <v>-0.9847486420999999</v>
      </c>
      <c r="L3817" s="16">
        <f>[1]!s_is(A3817,61,"FY","YTD","20241231",1,"",100000000)</f>
        <v>0.2230222795</v>
      </c>
      <c r="M3817" s="16">
        <f t="shared" si="178"/>
        <v>-5.4154720519749677</v>
      </c>
      <c r="N3817" s="16">
        <f>[1]!s_fa_roe(A3817,"20251231")</f>
        <v>-10.8117</v>
      </c>
      <c r="O3817" s="16">
        <f>[1]!s_stmnote_rdexp(A3817,"20251231",1,10000)</f>
        <v>919.394677</v>
      </c>
      <c r="P3817" s="20">
        <f t="shared" si="179"/>
        <v>6.7238909827573804E-3</v>
      </c>
      <c r="Q3817" s="16">
        <f>[1]!s_margin_tradingbalance(A3817,"",10000)</f>
        <v>0</v>
      </c>
      <c r="R3817" s="16">
        <f>[1]!s_margin_seclendingbalance(A3817,"",10000)</f>
        <v>0</v>
      </c>
      <c r="S3817" s="17">
        <f>[1]!s_val_ev(A3817,"",100000000)</f>
        <v>30.044160000000002</v>
      </c>
      <c r="T3817" s="17">
        <f>[1]!share_freesharesmv(A3817,"",100000000)</f>
        <v>19.916150827199999</v>
      </c>
      <c r="U3817" s="17">
        <f>[1]!s_dq_amount_btin(A3817,E3817,100000000)</f>
        <v>0.66163965000000002</v>
      </c>
      <c r="V3817" s="17">
        <f>[1]!s_dq_turn(A3817,E3817)</f>
        <v>2.2533096788194444</v>
      </c>
      <c r="W3817" s="2">
        <f>[1]!s_pq_amount(A3817,"20260101","",100000000)</f>
        <v>153.31308036999999</v>
      </c>
      <c r="X3817" s="2">
        <f>[1]!s_pq_avgamount(A3817,"20260101","",100000000)</f>
        <v>1.3937552760909089</v>
      </c>
      <c r="Y3817" s="17">
        <f>[1]!s_ipo_dilutedpe(A3817)</f>
        <v>50.01</v>
      </c>
      <c r="Z3817" s="12">
        <f>[1]!s_ipo_collection_total(A3817,100000000)</f>
        <v>7.2919999999999998</v>
      </c>
      <c r="AA3817" s="2">
        <f>[1]!s_val_pe_ttm(A3817,E3817)</f>
        <v>-32.339134216308594</v>
      </c>
      <c r="AB3817" s="5">
        <f>[1]!s_info_zjtxornot1(A3817,"")</f>
        <v>0</v>
      </c>
      <c r="AC3817" s="22" t="str">
        <f>[1]!s_info_nature1(A3817,"")</f>
        <v>地方国有企业</v>
      </c>
      <c r="AD3817" s="6" t="str">
        <f>[1]!s_info_city(A3817)</f>
        <v>江阴市</v>
      </c>
      <c r="AE3817" s="6" t="str">
        <f>[1]!s_info_province(A3817)</f>
        <v>江苏省</v>
      </c>
      <c r="AF3817">
        <v>120.31067899999999</v>
      </c>
      <c r="AG3817">
        <v>31.837425</v>
      </c>
    </row>
    <row r="3818" spans="1:33" x14ac:dyDescent="0.3">
      <c r="A3818" s="12" t="s">
        <v>8034</v>
      </c>
      <c r="B3818" s="12" t="s">
        <v>8035</v>
      </c>
      <c r="C3818" s="16" t="str">
        <f>[1]!s_info_mkt(A3818)</f>
        <v>主板</v>
      </c>
      <c r="D3818" s="16" t="str">
        <f>[1]!s_ipo_listeddate(A3818)</f>
        <v>2017-07-17</v>
      </c>
      <c r="E3818" s="16" t="str">
        <f>[1]!lastradeday_s("000002","")</f>
        <v>2026-06-22</v>
      </c>
      <c r="F3818" s="16" t="str">
        <f>[1]!s_info_industry_csrc2023(A3818,"",3)</f>
        <v>电气机械和器材制造业</v>
      </c>
      <c r="G3818" s="16" t="str">
        <f>[1]!s_info_industry_csrc2023(A3818,"",1)</f>
        <v>制造业</v>
      </c>
      <c r="H3818" s="16">
        <f>[1]!s_is(A3818,83,"FY","YTD","20251231",1,"",100000000)</f>
        <v>46.506145716099994</v>
      </c>
      <c r="I3818" s="16">
        <f>[1]!s_is(A3818,83,"FY","YTD","20241231",1,"",100000000)</f>
        <v>36.751626085600002</v>
      </c>
      <c r="J3818" s="16">
        <f t="shared" si="177"/>
        <v>0.26541736160953167</v>
      </c>
      <c r="K3818" s="16">
        <f>[1]!s_is(A3818,61,"FY","YTD","20251231",1,"",100000000)</f>
        <v>1.0699447055</v>
      </c>
      <c r="L3818" s="16">
        <f>[1]!s_is(A3818,61,"FY","YTD","20241231",1,"",100000000)</f>
        <v>1.4013544613</v>
      </c>
      <c r="M3818" s="16">
        <f t="shared" si="178"/>
        <v>-0.23649245423071605</v>
      </c>
      <c r="N3818" s="16">
        <f>[1]!s_fa_roe(A3818,"20251231")</f>
        <v>5.0309999999999997</v>
      </c>
      <c r="O3818" s="16">
        <f>[1]!s_stmnote_rdexp(A3818,"20251231",1,10000)</f>
        <v>7369.3862079999999</v>
      </c>
      <c r="P3818" s="20">
        <f t="shared" si="179"/>
        <v>1.5846048074994071E-2</v>
      </c>
      <c r="Q3818" s="16">
        <f>[1]!s_margin_tradingbalance(A3818,"",10000)</f>
        <v>0</v>
      </c>
      <c r="R3818" s="16">
        <f>[1]!s_margin_seclendingbalance(A3818,"",10000)</f>
        <v>0</v>
      </c>
      <c r="S3818" s="17">
        <f>[1]!s_val_ev(A3818,"",100000000)</f>
        <v>92.986919999999998</v>
      </c>
      <c r="T3818" s="17">
        <f>[1]!share_freesharesmv(A3818,"",100000000)</f>
        <v>24.643747958400002</v>
      </c>
      <c r="U3818" s="17">
        <f>[1]!s_dq_amount_btin(A3818,E3818,100000000)</f>
        <v>1.2142423899999999</v>
      </c>
      <c r="V3818" s="17">
        <f>[1]!s_dq_turn(A3818,E3818)</f>
        <v>2.3465658329569901</v>
      </c>
      <c r="W3818" s="2">
        <f>[1]!s_pq_amount(A3818,"20260101","",100000000)</f>
        <v>220.11219123999999</v>
      </c>
      <c r="X3818" s="2">
        <f>[1]!s_pq_avgamount(A3818,"20260101","",100000000)</f>
        <v>2.0010199203636363</v>
      </c>
      <c r="Y3818" s="17">
        <f>[1]!s_ipo_dilutedpe(A3818)</f>
        <v>22.96</v>
      </c>
      <c r="Z3818" s="12">
        <f>[1]!s_ipo_collection_total(A3818,100000000)</f>
        <v>4.96</v>
      </c>
      <c r="AA3818" s="2">
        <f>[1]!s_val_pe_ttm(A3818,E3818)</f>
        <v>120.04213714599609</v>
      </c>
      <c r="AB3818" s="5">
        <f>[1]!s_info_zjtxornot1(A3818,"")</f>
        <v>0</v>
      </c>
      <c r="AC3818" s="22" t="str">
        <f>[1]!s_info_nature1(A3818,"")</f>
        <v>民营企业</v>
      </c>
      <c r="AD3818" s="6" t="str">
        <f>[1]!s_info_city(A3818)</f>
        <v>深圳市</v>
      </c>
      <c r="AE3818" s="6" t="str">
        <f>[1]!s_info_province(A3818)</f>
        <v>广东省</v>
      </c>
      <c r="AF3818">
        <v>114.085947</v>
      </c>
      <c r="AG3818">
        <v>22.547000000000001</v>
      </c>
    </row>
    <row r="3819" spans="1:33" x14ac:dyDescent="0.3">
      <c r="A3819" s="12" t="s">
        <v>8036</v>
      </c>
      <c r="B3819" s="12" t="s">
        <v>8037</v>
      </c>
      <c r="C3819" s="16" t="str">
        <f>[1]!s_info_mkt(A3819)</f>
        <v>创业板</v>
      </c>
      <c r="D3819" s="16" t="str">
        <f>[1]!s_ipo_listeddate(A3819)</f>
        <v>2022-11-18</v>
      </c>
      <c r="E3819" s="16" t="str">
        <f>[1]!lastradeday_s("000002","")</f>
        <v>2026-06-22</v>
      </c>
      <c r="F3819" s="16" t="str">
        <f>[1]!s_info_industry_csrc2023(A3819,"",3)</f>
        <v>其他制造业</v>
      </c>
      <c r="G3819" s="16" t="str">
        <f>[1]!s_info_industry_csrc2023(A3819,"",1)</f>
        <v>制造业</v>
      </c>
      <c r="H3819" s="16">
        <f>[1]!s_is(A3819,83,"FY","YTD","20251231",1,"",100000000)</f>
        <v>30.016926250400001</v>
      </c>
      <c r="I3819" s="16">
        <f>[1]!s_is(A3819,83,"FY","YTD","20241231",1,"",100000000)</f>
        <v>27.637269473899998</v>
      </c>
      <c r="J3819" s="16">
        <f t="shared" si="177"/>
        <v>8.6103179575945266E-2</v>
      </c>
      <c r="K3819" s="16">
        <f>[1]!s_is(A3819,61,"FY","YTD","20251231",1,"",100000000)</f>
        <v>0.58839786169999997</v>
      </c>
      <c r="L3819" s="16">
        <f>[1]!s_is(A3819,61,"FY","YTD","20241231",1,"",100000000)</f>
        <v>0.45960499310000003</v>
      </c>
      <c r="M3819" s="16">
        <f t="shared" si="178"/>
        <v>0.28022512926002402</v>
      </c>
      <c r="N3819" s="16">
        <f>[1]!s_fa_roe(A3819,"20251231")</f>
        <v>3.1067999999999998</v>
      </c>
      <c r="O3819" s="16">
        <f>[1]!s_stmnote_rdexp(A3819,"20251231",1,10000)</f>
        <v>3070.8735179999999</v>
      </c>
      <c r="P3819" s="20">
        <f t="shared" si="179"/>
        <v>1.0230472941775901E-2</v>
      </c>
      <c r="Q3819" s="16">
        <f>[1]!s_margin_tradingbalance(A3819,"",10000)</f>
        <v>8378.1476000000002</v>
      </c>
      <c r="R3819" s="16">
        <f>[1]!s_margin_seclendingbalance(A3819,"",10000)</f>
        <v>0</v>
      </c>
      <c r="S3819" s="17">
        <f>[1]!s_val_ev(A3819,"",100000000)</f>
        <v>26.180047640000002</v>
      </c>
      <c r="T3819" s="17">
        <f>[1]!share_freesharesmv(A3819,"",100000000)</f>
        <v>10.4436804502</v>
      </c>
      <c r="U3819" s="17">
        <f>[1]!s_dq_amount_btin(A3819,E3819,100000000)</f>
        <v>0.37554431999999999</v>
      </c>
      <c r="V3819" s="17">
        <f>[1]!s_dq_turn(A3819,E3819)</f>
        <v>2.1316733847563674</v>
      </c>
      <c r="W3819" s="2">
        <f>[1]!s_pq_amount(A3819,"20260101","",100000000)</f>
        <v>57.118782070000002</v>
      </c>
      <c r="X3819" s="2">
        <f>[1]!s_pq_avgamount(A3819,"20260101","",100000000)</f>
        <v>0.5192616551818181</v>
      </c>
      <c r="Y3819" s="17">
        <f>[1]!s_ipo_dilutedpe(A3819)</f>
        <v>46.72</v>
      </c>
      <c r="Z3819" s="12">
        <f>[1]!s_ipo_collection_total(A3819,100000000)</f>
        <v>11.2455</v>
      </c>
      <c r="AA3819" s="2">
        <f>[1]!s_val_pe_ttm(A3819,E3819)</f>
        <v>47.158077239990234</v>
      </c>
      <c r="AB3819" s="5">
        <f>[1]!s_info_zjtxornot1(A3819,"")</f>
        <v>0</v>
      </c>
      <c r="AC3819" s="22" t="str">
        <f>[1]!s_info_nature1(A3819,"")</f>
        <v>民营企业</v>
      </c>
      <c r="AD3819" s="6" t="str">
        <f>[1]!s_info_city(A3819)</f>
        <v>杭州市</v>
      </c>
      <c r="AE3819" s="6" t="str">
        <f>[1]!s_info_province(A3819)</f>
        <v>浙江省</v>
      </c>
      <c r="AF3819">
        <v>120.153576</v>
      </c>
      <c r="AG3819">
        <v>30.287458999999998</v>
      </c>
    </row>
    <row r="3820" spans="1:33" x14ac:dyDescent="0.3">
      <c r="A3820" s="12" t="s">
        <v>8038</v>
      </c>
      <c r="B3820" s="12" t="s">
        <v>8039</v>
      </c>
      <c r="C3820" s="16" t="str">
        <f>[1]!s_info_mkt(A3820)</f>
        <v>主板</v>
      </c>
      <c r="D3820" s="16" t="str">
        <f>[1]!s_ipo_listeddate(A3820)</f>
        <v>2010-11-09</v>
      </c>
      <c r="E3820" s="16" t="str">
        <f>[1]!lastradeday_s("000002","")</f>
        <v>2026-06-22</v>
      </c>
      <c r="F3820" s="16" t="str">
        <f>[1]!s_info_industry_csrc2023(A3820,"",3)</f>
        <v>电气机械和器材制造业</v>
      </c>
      <c r="G3820" s="16" t="str">
        <f>[1]!s_info_industry_csrc2023(A3820,"",1)</f>
        <v>制造业</v>
      </c>
      <c r="H3820" s="16">
        <f>[1]!s_is(A3820,83,"FY","YTD","20251231",1,"",100000000)</f>
        <v>104.0712322592</v>
      </c>
      <c r="I3820" s="16">
        <f>[1]!s_is(A3820,83,"FY","YTD","20241231",1,"",100000000)</f>
        <v>92.597353343600005</v>
      </c>
      <c r="J3820" s="16">
        <f t="shared" si="177"/>
        <v>0.12391152123996463</v>
      </c>
      <c r="K3820" s="16">
        <f>[1]!s_is(A3820,61,"FY","YTD","20251231",1,"",100000000)</f>
        <v>5.5345403223999998</v>
      </c>
      <c r="L3820" s="16">
        <f>[1]!s_is(A3820,61,"FY","YTD","20241231",1,"",100000000)</f>
        <v>6.5512967519000007</v>
      </c>
      <c r="M3820" s="16">
        <f t="shared" si="178"/>
        <v>-0.15519926329167155</v>
      </c>
      <c r="N3820" s="16">
        <f>[1]!s_fa_roe(A3820,"20251231")</f>
        <v>6.5118999999999998</v>
      </c>
      <c r="O3820" s="16">
        <f>[1]!s_stmnote_rdexp(A3820,"20251231",1,10000)</f>
        <v>52707.014798000004</v>
      </c>
      <c r="P3820" s="20">
        <f t="shared" si="179"/>
        <v>5.0645133774074876E-2</v>
      </c>
      <c r="Q3820" s="16">
        <f>[1]!s_margin_tradingbalance(A3820,"",10000)</f>
        <v>27697.2143</v>
      </c>
      <c r="R3820" s="16">
        <f>[1]!s_margin_seclendingbalance(A3820,"",10000)</f>
        <v>399.43680000000001</v>
      </c>
      <c r="S3820" s="17">
        <f>[1]!s_val_ev(A3820,"",100000000)</f>
        <v>252.50381640000001</v>
      </c>
      <c r="T3820" s="17">
        <f>[1]!share_freesharesmv(A3820,"",100000000)</f>
        <v>84.430247985599991</v>
      </c>
      <c r="U3820" s="17">
        <f>[1]!s_dq_amount_btin(A3820,E3820,100000000)</f>
        <v>6.7131492699999997</v>
      </c>
      <c r="V3820" s="17">
        <f>[1]!s_dq_turn(A3820,E3820)</f>
        <v>2.7083172818531702</v>
      </c>
      <c r="W3820" s="2">
        <f>[1]!s_pq_amount(A3820,"20260101","",100000000)</f>
        <v>1776.81655032</v>
      </c>
      <c r="X3820" s="2">
        <f>[1]!s_pq_avgamount(A3820,"20260101","",100000000)</f>
        <v>16.152877730181817</v>
      </c>
      <c r="Y3820" s="17">
        <f>[1]!s_ipo_dilutedpe(A3820)</f>
        <v>58.06</v>
      </c>
      <c r="Z3820" s="12">
        <f>[1]!s_ipo_collection_total(A3820,100000000)</f>
        <v>18</v>
      </c>
      <c r="AA3820" s="2">
        <f>[1]!s_val_pe_ttm(A3820,E3820)</f>
        <v>44.232414245605469</v>
      </c>
      <c r="AB3820" s="5">
        <f>[1]!s_info_zjtxornot1(A3820,"")</f>
        <v>1</v>
      </c>
      <c r="AC3820" s="22" t="str">
        <f>[1]!s_info_nature1(A3820,"")</f>
        <v>民营企业</v>
      </c>
      <c r="AD3820" s="6" t="str">
        <f>[1]!s_info_city(A3820)</f>
        <v>青岛市</v>
      </c>
      <c r="AE3820" s="6" t="str">
        <f>[1]!s_info_province(A3820)</f>
        <v>山东省</v>
      </c>
      <c r="AF3820">
        <v>120.35517299999999</v>
      </c>
      <c r="AG3820">
        <v>36.082982000000001</v>
      </c>
    </row>
    <row r="3821" spans="1:33" x14ac:dyDescent="0.3">
      <c r="A3821" s="12" t="s">
        <v>8040</v>
      </c>
      <c r="B3821" s="12" t="s">
        <v>8041</v>
      </c>
      <c r="C3821" s="16" t="str">
        <f>[1]!s_info_mkt(A3821)</f>
        <v>主板</v>
      </c>
      <c r="D3821" s="16" t="str">
        <f>[1]!s_ipo_listeddate(A3821)</f>
        <v>1999-12-23</v>
      </c>
      <c r="E3821" s="16" t="str">
        <f>[1]!lastradeday_s("000002","")</f>
        <v>2026-06-22</v>
      </c>
      <c r="F3821" s="16" t="str">
        <f>[1]!s_info_industry_csrc2023(A3821,"",3)</f>
        <v>电力、热力生产和供应业</v>
      </c>
      <c r="G3821" s="16" t="str">
        <f>[1]!s_info_industry_csrc2023(A3821,"",1)</f>
        <v>电力、热力、燃气及水生产和供应业</v>
      </c>
      <c r="H3821" s="16">
        <f>[1]!s_is(A3821,83,"FY","YTD","20251231",1,"",100000000)</f>
        <v>124.6625734559</v>
      </c>
      <c r="I3821" s="16">
        <f>[1]!s_is(A3821,83,"FY","YTD","20241231",1,"",100000000)</f>
        <v>57.4450940479</v>
      </c>
      <c r="J3821" s="16">
        <f t="shared" si="177"/>
        <v>1.1701169703360814</v>
      </c>
      <c r="K3821" s="16">
        <f>[1]!s_is(A3821,61,"FY","YTD","20251231",1,"",100000000)</f>
        <v>32.931582483</v>
      </c>
      <c r="L3821" s="16">
        <f>[1]!s_is(A3821,61,"FY","YTD","20241231",1,"",100000000)</f>
        <v>10.4396018644</v>
      </c>
      <c r="M3821" s="16">
        <f t="shared" si="178"/>
        <v>2.154486436431998</v>
      </c>
      <c r="N3821" s="16">
        <f>[1]!s_fa_roe(A3821,"20251231")</f>
        <v>10.2623</v>
      </c>
      <c r="O3821" s="16">
        <f>[1]!s_stmnote_rdexp(A3821,"20251231",1,10000)</f>
        <v>61714.601289999999</v>
      </c>
      <c r="P3821" s="20">
        <f t="shared" si="179"/>
        <v>4.9505316294334197E-2</v>
      </c>
      <c r="Q3821" s="16">
        <f>[1]!s_margin_tradingbalance(A3821,"",10000)</f>
        <v>52712.305699999997</v>
      </c>
      <c r="R3821" s="16">
        <f>[1]!s_margin_seclendingbalance(A3821,"",10000)</f>
        <v>401.34719999999999</v>
      </c>
      <c r="S3821" s="17">
        <f>[1]!s_val_ev(A3821,"",100000000)</f>
        <v>1077.0116672363999</v>
      </c>
      <c r="T3821" s="17">
        <f>[1]!share_freesharesmv(A3821,"",100000000)</f>
        <v>154.96463481239999</v>
      </c>
      <c r="U3821" s="17">
        <f>[1]!s_dq_amount_btin(A3821,E3821,100000000)</f>
        <v>2.74396146</v>
      </c>
      <c r="V3821" s="17">
        <f>[1]!s_dq_turn(A3821,E3821)</f>
        <v>0.88486952710487021</v>
      </c>
      <c r="W3821" s="2">
        <f>[1]!s_pq_amount(A3821,"20260101","",100000000)</f>
        <v>327.11320317000002</v>
      </c>
      <c r="X3821" s="2">
        <f>[1]!s_pq_avgamount(A3821,"20260101","",100000000)</f>
        <v>2.9737563924545456</v>
      </c>
      <c r="Y3821" s="17">
        <f>[1]!s_ipo_dilutedpe(A3821)</f>
        <v>0</v>
      </c>
      <c r="Z3821" s="12">
        <f>[1]!s_ipo_collection_total(A3821,100000000)</f>
        <v>2.5649999999999999</v>
      </c>
      <c r="AA3821" s="2">
        <f>[1]!s_val_pe_ttm(A3821,E3821)</f>
        <v>25.976198196411133</v>
      </c>
      <c r="AB3821" s="5">
        <f>[1]!s_info_zjtxornot1(A3821,"")</f>
        <v>0</v>
      </c>
      <c r="AC3821" s="22" t="str">
        <f>[1]!s_info_nature1(A3821,"")</f>
        <v>中央国有企业</v>
      </c>
      <c r="AD3821" s="6" t="str">
        <f>[1]!s_info_city(A3821)</f>
        <v>石家庄市</v>
      </c>
      <c r="AE3821" s="6" t="str">
        <f>[1]!s_info_province(A3821)</f>
        <v>河北省</v>
      </c>
      <c r="AF3821">
        <v>114.502461</v>
      </c>
      <c r="AG3821">
        <v>38.045473999999999</v>
      </c>
    </row>
    <row r="3822" spans="1:33" x14ac:dyDescent="0.3">
      <c r="A3822" s="12" t="s">
        <v>8042</v>
      </c>
      <c r="B3822" s="12" t="s">
        <v>8043</v>
      </c>
      <c r="C3822" s="16" t="str">
        <f>[1]!s_info_mkt(A3822)</f>
        <v>创业板</v>
      </c>
      <c r="D3822" s="16" t="str">
        <f>[1]!s_ipo_listeddate(A3822)</f>
        <v>2019-12-06</v>
      </c>
      <c r="E3822" s="16" t="str">
        <f>[1]!lastradeday_s("000002","")</f>
        <v>2026-06-22</v>
      </c>
      <c r="F3822" s="16" t="str">
        <f>[1]!s_info_industry_csrc2023(A3822,"",3)</f>
        <v>软件和信息技术服务业</v>
      </c>
      <c r="G3822" s="16" t="str">
        <f>[1]!s_info_industry_csrc2023(A3822,"",1)</f>
        <v>信息传输、软件和信息技术服务业</v>
      </c>
      <c r="H3822" s="16">
        <f>[1]!s_is(A3822,83,"FY","YTD","20251231",1,"",100000000)</f>
        <v>3.1566570414999999</v>
      </c>
      <c r="I3822" s="16">
        <f>[1]!s_is(A3822,83,"FY","YTD","20241231",1,"",100000000)</f>
        <v>2.3971368161000002</v>
      </c>
      <c r="J3822" s="16">
        <f t="shared" si="177"/>
        <v>0.31684475424965286</v>
      </c>
      <c r="K3822" s="16">
        <f>[1]!s_is(A3822,61,"FY","YTD","20251231",1,"",100000000)</f>
        <v>-0.4411419278</v>
      </c>
      <c r="L3822" s="16">
        <f>[1]!s_is(A3822,61,"FY","YTD","20241231",1,"",100000000)</f>
        <v>-0.26138298269999999</v>
      </c>
      <c r="M3822" s="16">
        <f t="shared" si="178"/>
        <v>-0.687722449423254</v>
      </c>
      <c r="N3822" s="16">
        <f>[1]!s_fa_roe(A3822,"20251231")</f>
        <v>-5.5185000000000004</v>
      </c>
      <c r="O3822" s="16">
        <f>[1]!s_stmnote_rdexp(A3822,"20251231",1,10000)</f>
        <v>2217.6870140000001</v>
      </c>
      <c r="P3822" s="20">
        <f t="shared" si="179"/>
        <v>7.0254290689310536E-2</v>
      </c>
      <c r="Q3822" s="16">
        <f>[1]!s_margin_tradingbalance(A3822,"",10000)</f>
        <v>0</v>
      </c>
      <c r="R3822" s="16">
        <f>[1]!s_margin_seclendingbalance(A3822,"",10000)</f>
        <v>0</v>
      </c>
      <c r="S3822" s="17">
        <f>[1]!s_val_ev(A3822,"",100000000)</f>
        <v>30.563144999999999</v>
      </c>
      <c r="T3822" s="17">
        <f>[1]!share_freesharesmv(A3822,"",100000000)</f>
        <v>16.371109137000001</v>
      </c>
      <c r="U3822" s="17">
        <f>[1]!s_dq_amount_btin(A3822,E3822,100000000)</f>
        <v>0.65614452000000012</v>
      </c>
      <c r="V3822" s="17">
        <f>[1]!s_dq_turn(A3822,E3822)</f>
        <v>2.2623682096689626</v>
      </c>
      <c r="W3822" s="2">
        <f>[1]!s_pq_amount(A3822,"20260101","",100000000)</f>
        <v>152.28415178</v>
      </c>
      <c r="X3822" s="2">
        <f>[1]!s_pq_avgamount(A3822,"20260101","",100000000)</f>
        <v>1.3844013798181818</v>
      </c>
      <c r="Y3822" s="17">
        <f>[1]!s_ipo_dilutedpe(A3822)</f>
        <v>22.95</v>
      </c>
      <c r="Z3822" s="12">
        <f>[1]!s_ipo_collection_total(A3822,100000000)</f>
        <v>4.8461999999999996</v>
      </c>
      <c r="AA3822" s="2">
        <f>[1]!s_val_pe_ttm(A3822,E3822)</f>
        <v>-92.908866882324219</v>
      </c>
      <c r="AB3822" s="5">
        <f>[1]!s_info_zjtxornot1(A3822,"")</f>
        <v>1</v>
      </c>
      <c r="AC3822" s="22" t="str">
        <f>[1]!s_info_nature1(A3822,"")</f>
        <v>民营企业</v>
      </c>
      <c r="AD3822" s="6" t="str">
        <f>[1]!s_info_city(A3822)</f>
        <v>北京市</v>
      </c>
      <c r="AE3822" s="6" t="str">
        <f>[1]!s_info_province(A3822)</f>
        <v>北京</v>
      </c>
      <c r="AF3822">
        <v>116.40528500000001</v>
      </c>
      <c r="AG3822">
        <v>39.904989</v>
      </c>
    </row>
    <row r="3823" spans="1:33" x14ac:dyDescent="0.3">
      <c r="A3823" s="12" t="s">
        <v>8044</v>
      </c>
      <c r="B3823" s="12" t="s">
        <v>8045</v>
      </c>
      <c r="C3823" s="16" t="str">
        <f>[1]!s_info_mkt(A3823)</f>
        <v>主板</v>
      </c>
      <c r="D3823" s="16" t="str">
        <f>[1]!s_ipo_listeddate(A3823)</f>
        <v>1996-03-08</v>
      </c>
      <c r="E3823" s="16" t="str">
        <f>[1]!lastradeday_s("000002","")</f>
        <v>2026-06-22</v>
      </c>
      <c r="F3823" s="16" t="str">
        <f>[1]!s_info_industry_csrc2023(A3823,"",3)</f>
        <v>橡胶和塑料制品业</v>
      </c>
      <c r="G3823" s="16" t="str">
        <f>[1]!s_info_industry_csrc2023(A3823,"",1)</f>
        <v>制造业</v>
      </c>
      <c r="H3823" s="16">
        <f>[1]!s_is(A3823,83,"FY","YTD","20251231",1,"",100000000)</f>
        <v>109.45780971219999</v>
      </c>
      <c r="I3823" s="16">
        <f>[1]!s_is(A3823,83,"FY","YTD","20241231",1,"",100000000)</f>
        <v>106.90550119049999</v>
      </c>
      <c r="J3823" s="16">
        <f t="shared" si="177"/>
        <v>2.3874435770633751E-2</v>
      </c>
      <c r="K3823" s="16">
        <f>[1]!s_is(A3823,61,"FY","YTD","20251231",1,"",100000000)</f>
        <v>6.2001808548000001</v>
      </c>
      <c r="L3823" s="16">
        <f>[1]!s_is(A3823,61,"FY","YTD","20241231",1,"",100000000)</f>
        <v>6.1548504026000002</v>
      </c>
      <c r="M3823" s="16">
        <f t="shared" si="178"/>
        <v>7.3649965855954822E-3</v>
      </c>
      <c r="N3823" s="16">
        <f>[1]!s_fa_roe(A3823,"20251231")</f>
        <v>6.9459999999999997</v>
      </c>
      <c r="O3823" s="16">
        <f>[1]!s_stmnote_rdexp(A3823,"20251231",1,10000)</f>
        <v>38365.942994999998</v>
      </c>
      <c r="P3823" s="20">
        <f t="shared" si="179"/>
        <v>3.5050895953314322E-2</v>
      </c>
      <c r="Q3823" s="16">
        <f>[1]!s_margin_tradingbalance(A3823,"",10000)</f>
        <v>37159.247799999997</v>
      </c>
      <c r="R3823" s="16">
        <f>[1]!s_margin_seclendingbalance(A3823,"",10000)</f>
        <v>110.58499999999999</v>
      </c>
      <c r="S3823" s="17">
        <f>[1]!s_val_ev(A3823,"",100000000)</f>
        <v>66.372457440799991</v>
      </c>
      <c r="T3823" s="17">
        <f>[1]!share_freesharesmv(A3823,"",100000000)</f>
        <v>51.3857933428</v>
      </c>
      <c r="U3823" s="17">
        <f>[1]!s_dq_amount_btin(A3823,E3823,100000000)</f>
        <v>1.1678633599999999</v>
      </c>
      <c r="V3823" s="17">
        <f>[1]!s_dq_turn(A3823,E3823)</f>
        <v>1.7948654152973222</v>
      </c>
      <c r="W3823" s="2">
        <f>[1]!s_pq_amount(A3823,"20260101","",100000000)</f>
        <v>162.48053604</v>
      </c>
      <c r="X3823" s="2">
        <f>[1]!s_pq_avgamount(A3823,"20260101","",100000000)</f>
        <v>1.4770957821818183</v>
      </c>
      <c r="Y3823" s="17">
        <f>[1]!s_ipo_dilutedpe(A3823)</f>
        <v>0</v>
      </c>
      <c r="Z3823" s="12">
        <f>[1]!s_ipo_collection_total(A3823,100000000)</f>
        <v>1.8</v>
      </c>
      <c r="AA3823" s="2">
        <f>[1]!s_val_pe_ttm(A3823,E3823)</f>
        <v>9.0411529541015625</v>
      </c>
      <c r="AB3823" s="5">
        <f>[1]!s_info_zjtxornot1(A3823,"")</f>
        <v>0</v>
      </c>
      <c r="AC3823" s="22" t="str">
        <f>[1]!s_info_nature1(A3823,"")</f>
        <v>地方国有企业</v>
      </c>
      <c r="AD3823" s="6" t="str">
        <f>[1]!s_info_city(A3823)</f>
        <v>贵阳市</v>
      </c>
      <c r="AE3823" s="6" t="str">
        <f>[1]!s_info_province(A3823)</f>
        <v>贵州省</v>
      </c>
      <c r="AF3823">
        <v>106.71347799999999</v>
      </c>
      <c r="AG3823">
        <v>26.578343</v>
      </c>
    </row>
    <row r="3824" spans="1:33" x14ac:dyDescent="0.3">
      <c r="A3824" s="12" t="s">
        <v>8046</v>
      </c>
      <c r="B3824" s="12" t="s">
        <v>8047</v>
      </c>
      <c r="C3824" s="16" t="str">
        <f>[1]!s_info_mkt(A3824)</f>
        <v>创业板</v>
      </c>
      <c r="D3824" s="16" t="str">
        <f>[1]!s_ipo_listeddate(A3824)</f>
        <v>2021-04-19</v>
      </c>
      <c r="E3824" s="16" t="str">
        <f>[1]!lastradeday_s("000002","")</f>
        <v>2026-06-22</v>
      </c>
      <c r="F3824" s="16" t="str">
        <f>[1]!s_info_industry_csrc2023(A3824,"",3)</f>
        <v>零售业</v>
      </c>
      <c r="G3824" s="16" t="str">
        <f>[1]!s_info_industry_csrc2023(A3824,"",1)</f>
        <v>批发和零售业</v>
      </c>
      <c r="H3824" s="16">
        <f>[1]!s_is(A3824,83,"FY","YTD","20251231",1,"",100000000)</f>
        <v>514.59148553509999</v>
      </c>
      <c r="I3824" s="16">
        <f>[1]!s_is(A3824,83,"FY","YTD","20241231",1,"",100000000)</f>
        <v>323.28829726060002</v>
      </c>
      <c r="J3824" s="16">
        <f t="shared" si="177"/>
        <v>0.59174176700956194</v>
      </c>
      <c r="K3824" s="16">
        <f>[1]!s_is(A3824,61,"FY","YTD","20251231",1,"",100000000)</f>
        <v>13.445988145499999</v>
      </c>
      <c r="L3824" s="16">
        <f>[1]!s_is(A3824,61,"FY","YTD","20241231",1,"",100000000)</f>
        <v>2.9352203723000003</v>
      </c>
      <c r="M3824" s="16">
        <f t="shared" si="178"/>
        <v>3.580912653915624</v>
      </c>
      <c r="N3824" s="16">
        <f>[1]!s_fa_roe(A3824,"20251231")</f>
        <v>104.1758</v>
      </c>
      <c r="O3824" s="16">
        <f>[1]!s_stmnote_rdexp(A3824,"20251231",1,10000)</f>
        <v>5433.3228810000001</v>
      </c>
      <c r="P3824" s="20">
        <f t="shared" si="179"/>
        <v>1.0558516869648819E-3</v>
      </c>
      <c r="Q3824" s="16">
        <f>[1]!s_margin_tradingbalance(A3824,"",10000)</f>
        <v>32311.0736</v>
      </c>
      <c r="R3824" s="16">
        <f>[1]!s_margin_seclendingbalance(A3824,"",10000)</f>
        <v>108.53100000000001</v>
      </c>
      <c r="S3824" s="17">
        <f>[1]!s_val_ev(A3824,"",100000000)</f>
        <v>349.28041536000001</v>
      </c>
      <c r="T3824" s="17">
        <f>[1]!share_freesharesmv(A3824,"",100000000)</f>
        <v>179.60558337000001</v>
      </c>
      <c r="U3824" s="17">
        <f>[1]!s_dq_amount_btin(A3824,E3824,100000000)</f>
        <v>3.7850683699999998</v>
      </c>
      <c r="V3824" s="17">
        <f>[1]!s_dq_turn(A3824,E3824)</f>
        <v>1.1966532022302239</v>
      </c>
      <c r="W3824" s="2">
        <f>[1]!s_pq_amount(A3824,"20260101","",100000000)</f>
        <v>475.90442717000002</v>
      </c>
      <c r="X3824" s="2">
        <f>[1]!s_pq_avgamount(A3824,"20260101","",100000000)</f>
        <v>4.3264038833636365</v>
      </c>
      <c r="Y3824" s="17">
        <f>[1]!s_ipo_dilutedpe(A3824)</f>
        <v>12.15</v>
      </c>
      <c r="Z3824" s="12">
        <f>[1]!s_ipo_collection_total(A3824,100000000)</f>
        <v>2.7591625</v>
      </c>
      <c r="AA3824" s="2">
        <f>[1]!s_val_pe_ttm(A3824,E3824)</f>
        <v>19.85084342956543</v>
      </c>
      <c r="AB3824" s="5">
        <f>[1]!s_info_zjtxornot1(A3824,"")</f>
        <v>0</v>
      </c>
      <c r="AC3824" s="22" t="str">
        <f>[1]!s_info_nature1(A3824,"")</f>
        <v>民营企业</v>
      </c>
      <c r="AD3824" s="6" t="str">
        <f>[1]!s_info_city(A3824)</f>
        <v>漳州市</v>
      </c>
      <c r="AE3824" s="6" t="str">
        <f>[1]!s_info_province(A3824)</f>
        <v>福建省</v>
      </c>
      <c r="AF3824">
        <v>117.661801</v>
      </c>
      <c r="AG3824">
        <v>24.510897</v>
      </c>
    </row>
    <row r="3825" spans="1:33" x14ac:dyDescent="0.3">
      <c r="A3825" s="12" t="s">
        <v>8048</v>
      </c>
      <c r="B3825" s="12" t="s">
        <v>8049</v>
      </c>
      <c r="C3825" s="16" t="str">
        <f>[1]!s_info_mkt(A3825)</f>
        <v>创业板</v>
      </c>
      <c r="D3825" s="16" t="str">
        <f>[1]!s_ipo_listeddate(A3825)</f>
        <v>2021-05-26</v>
      </c>
      <c r="E3825" s="16" t="str">
        <f>[1]!lastradeday_s("000002","")</f>
        <v>2026-06-22</v>
      </c>
      <c r="F3825" s="16" t="str">
        <f>[1]!s_info_industry_csrc2023(A3825,"",3)</f>
        <v>橡胶和塑料制品业</v>
      </c>
      <c r="G3825" s="16" t="str">
        <f>[1]!s_info_industry_csrc2023(A3825,"",1)</f>
        <v>制造业</v>
      </c>
      <c r="H3825" s="16">
        <f>[1]!s_is(A3825,83,"FY","YTD","20251231",1,"",100000000)</f>
        <v>3.7497558404000002</v>
      </c>
      <c r="I3825" s="16">
        <f>[1]!s_is(A3825,83,"FY","YTD","20241231",1,"",100000000)</f>
        <v>3.4613828930000001</v>
      </c>
      <c r="J3825" s="16">
        <f t="shared" si="177"/>
        <v>8.3311484546589876E-2</v>
      </c>
      <c r="K3825" s="16">
        <f>[1]!s_is(A3825,61,"FY","YTD","20251231",1,"",100000000)</f>
        <v>0.1963144221</v>
      </c>
      <c r="L3825" s="16">
        <f>[1]!s_is(A3825,61,"FY","YTD","20241231",1,"",100000000)</f>
        <v>8.6869597399999998E-2</v>
      </c>
      <c r="M3825" s="16">
        <f t="shared" si="178"/>
        <v>1.2598748926629653</v>
      </c>
      <c r="N3825" s="16">
        <f>[1]!s_fa_roe(A3825,"20251231")</f>
        <v>3.1181999999999999</v>
      </c>
      <c r="O3825" s="16">
        <f>[1]!s_stmnote_rdexp(A3825,"20251231",1,10000)</f>
        <v>1613.6897470000001</v>
      </c>
      <c r="P3825" s="20">
        <f t="shared" si="179"/>
        <v>4.3034528531539322E-2</v>
      </c>
      <c r="Q3825" s="16">
        <f>[1]!s_margin_tradingbalance(A3825,"",10000)</f>
        <v>9509.7651000000005</v>
      </c>
      <c r="R3825" s="16">
        <f>[1]!s_margin_seclendingbalance(A3825,"",10000)</f>
        <v>24.2</v>
      </c>
      <c r="S3825" s="17">
        <f>[1]!s_val_ev(A3825,"",100000000)</f>
        <v>27.633284700000001</v>
      </c>
      <c r="T3825" s="17">
        <f>[1]!share_freesharesmv(A3825,"",100000000)</f>
        <v>10.179998100000001</v>
      </c>
      <c r="U3825" s="17">
        <f>[1]!s_dq_amount_btin(A3825,E3825,100000000)</f>
        <v>0.50452401999999996</v>
      </c>
      <c r="V3825" s="17">
        <f>[1]!s_dq_turn(A3825,E3825)</f>
        <v>2.8134188352059852</v>
      </c>
      <c r="W3825" s="2">
        <f>[1]!s_pq_amount(A3825,"20260101","",100000000)</f>
        <v>81.924573460000005</v>
      </c>
      <c r="X3825" s="2">
        <f>[1]!s_pq_avgamount(A3825,"20260101","",100000000)</f>
        <v>0.74476884963636369</v>
      </c>
      <c r="Y3825" s="17">
        <f>[1]!s_ipo_dilutedpe(A3825)</f>
        <v>17.52</v>
      </c>
      <c r="Z3825" s="12">
        <f>[1]!s_ipo_collection_total(A3825,100000000)</f>
        <v>3.0970879999999998</v>
      </c>
      <c r="AA3825" s="2">
        <f>[1]!s_val_pe_ttm(A3825,E3825)</f>
        <v>123.14131927490234</v>
      </c>
      <c r="AB3825" s="5">
        <f>[1]!s_info_zjtxornot1(A3825,"")</f>
        <v>0</v>
      </c>
      <c r="AC3825" s="22" t="str">
        <f>[1]!s_info_nature1(A3825,"")</f>
        <v>民营企业</v>
      </c>
      <c r="AD3825" s="6" t="str">
        <f>[1]!s_info_city(A3825)</f>
        <v>江门市</v>
      </c>
      <c r="AE3825" s="6" t="str">
        <f>[1]!s_info_province(A3825)</f>
        <v>广东省</v>
      </c>
      <c r="AF3825">
        <v>113.094942</v>
      </c>
      <c r="AG3825">
        <v>22.590430999999999</v>
      </c>
    </row>
    <row r="3826" spans="1:33" x14ac:dyDescent="0.3">
      <c r="A3826" s="12" t="s">
        <v>8050</v>
      </c>
      <c r="B3826" s="12" t="s">
        <v>8051</v>
      </c>
      <c r="C3826" s="16" t="str">
        <f>[1]!s_info_mkt(A3826)</f>
        <v>主板</v>
      </c>
      <c r="D3826" s="16" t="str">
        <f>[1]!s_ipo_listeddate(A3826)</f>
        <v>2014-12-03</v>
      </c>
      <c r="E3826" s="16" t="str">
        <f>[1]!lastradeday_s("000002","")</f>
        <v>2026-06-22</v>
      </c>
      <c r="F3826" s="16" t="str">
        <f>[1]!s_info_industry_csrc2023(A3826,"",3)</f>
        <v>橡胶和塑料制品业</v>
      </c>
      <c r="G3826" s="16" t="str">
        <f>[1]!s_info_industry_csrc2023(A3826,"",1)</f>
        <v>制造业</v>
      </c>
      <c r="H3826" s="16">
        <f>[1]!s_is(A3826,83,"FY","YTD","20251231",1,"",100000000)</f>
        <v>21.575747528200001</v>
      </c>
      <c r="I3826" s="16">
        <f>[1]!s_is(A3826,83,"FY","YTD","20241231",1,"",100000000)</f>
        <v>19.892163740699999</v>
      </c>
      <c r="J3826" s="16">
        <f t="shared" si="177"/>
        <v>8.4635528313862451E-2</v>
      </c>
      <c r="K3826" s="16">
        <f>[1]!s_is(A3826,61,"FY","YTD","20251231",1,"",100000000)</f>
        <v>-1.5833355594999998</v>
      </c>
      <c r="L3826" s="16">
        <f>[1]!s_is(A3826,61,"FY","YTD","20241231",1,"",100000000)</f>
        <v>-0.6850251544</v>
      </c>
      <c r="M3826" s="16">
        <f t="shared" si="178"/>
        <v>-1.3113538960285511</v>
      </c>
      <c r="N3826" s="16">
        <f>[1]!s_fa_roe(A3826,"20251231")</f>
        <v>-9.6221999999999994</v>
      </c>
      <c r="O3826" s="16">
        <f>[1]!s_stmnote_rdexp(A3826,"20251231",1,10000)</f>
        <v>4254.5204119999999</v>
      </c>
      <c r="P3826" s="20">
        <f t="shared" si="179"/>
        <v>1.9718994238504338E-2</v>
      </c>
      <c r="Q3826" s="16">
        <f>[1]!s_margin_tradingbalance(A3826,"",10000)</f>
        <v>0</v>
      </c>
      <c r="R3826" s="16">
        <f>[1]!s_margin_seclendingbalance(A3826,"",10000)</f>
        <v>0</v>
      </c>
      <c r="S3826" s="17">
        <f>[1]!s_val_ev(A3826,"",100000000)</f>
        <v>73.699954929200004</v>
      </c>
      <c r="T3826" s="17">
        <f>[1]!share_freesharesmv(A3826,"",100000000)</f>
        <v>50.8949911224</v>
      </c>
      <c r="U3826" s="17">
        <f>[1]!s_dq_amount_btin(A3826,E3826,100000000)</f>
        <v>10.01624713</v>
      </c>
      <c r="V3826" s="17">
        <f>[1]!s_dq_turn(A3826,E3826)</f>
        <v>18.16438809489846</v>
      </c>
      <c r="W3826" s="2">
        <f>[1]!s_pq_amount(A3826,"20260101","",100000000)</f>
        <v>584.98774734000006</v>
      </c>
      <c r="X3826" s="2">
        <f>[1]!s_pq_avgamount(A3826,"20260101","",100000000)</f>
        <v>5.3180704303636368</v>
      </c>
      <c r="Y3826" s="17">
        <f>[1]!s_ipo_dilutedpe(A3826)</f>
        <v>22.51</v>
      </c>
      <c r="Z3826" s="12">
        <f>[1]!s_ipo_collection_total(A3826,100000000)</f>
        <v>1.8460000000000001</v>
      </c>
      <c r="AA3826" s="2">
        <f>[1]!s_val_pe_ttm(A3826,E3826)</f>
        <v>-47.04241943359375</v>
      </c>
      <c r="AB3826" s="5">
        <f>[1]!s_info_zjtxornot1(A3826,"")</f>
        <v>0</v>
      </c>
      <c r="AC3826" s="22" t="str">
        <f>[1]!s_info_nature1(A3826,"")</f>
        <v>民营企业</v>
      </c>
      <c r="AD3826" s="6" t="str">
        <f>[1]!s_info_city(A3826)</f>
        <v>深圳市</v>
      </c>
      <c r="AE3826" s="6" t="str">
        <f>[1]!s_info_province(A3826)</f>
        <v>广东省</v>
      </c>
      <c r="AF3826">
        <v>114.085947</v>
      </c>
      <c r="AG3826">
        <v>22.547000000000001</v>
      </c>
    </row>
    <row r="3827" spans="1:33" x14ac:dyDescent="0.3">
      <c r="A3827" s="12" t="s">
        <v>8052</v>
      </c>
      <c r="B3827" s="12" t="s">
        <v>8053</v>
      </c>
      <c r="C3827" s="16" t="str">
        <f>[1]!s_info_mkt(A3827)</f>
        <v>创业板</v>
      </c>
      <c r="D3827" s="16" t="str">
        <f>[1]!s_ipo_listeddate(A3827)</f>
        <v>2019-05-17</v>
      </c>
      <c r="E3827" s="16" t="str">
        <f>[1]!lastradeday_s("000002","")</f>
        <v>2026-06-22</v>
      </c>
      <c r="F3827" s="16" t="str">
        <f>[1]!s_info_industry_csrc2023(A3827,"",3)</f>
        <v>专用设备制造业</v>
      </c>
      <c r="G3827" s="16" t="str">
        <f>[1]!s_info_industry_csrc2023(A3827,"",1)</f>
        <v>制造业</v>
      </c>
      <c r="H3827" s="16">
        <f>[1]!s_is(A3827,83,"FY","YTD","20251231",1,"",100000000)</f>
        <v>20.3310351921</v>
      </c>
      <c r="I3827" s="16">
        <f>[1]!s_is(A3827,83,"FY","YTD","20241231",1,"",100000000)</f>
        <v>20.143514982199999</v>
      </c>
      <c r="J3827" s="16">
        <f t="shared" si="177"/>
        <v>9.3092099400577943E-3</v>
      </c>
      <c r="K3827" s="16">
        <f>[1]!s_is(A3827,61,"FY","YTD","20251231",1,"",100000000)</f>
        <v>5.1922332709000001</v>
      </c>
      <c r="L3827" s="16">
        <f>[1]!s_is(A3827,61,"FY","YTD","20241231",1,"",100000000)</f>
        <v>5.2761134235</v>
      </c>
      <c r="M3827" s="16">
        <f t="shared" si="178"/>
        <v>-1.5898095030784345E-2</v>
      </c>
      <c r="N3827" s="16">
        <f>[1]!s_fa_roe(A3827,"20251231")</f>
        <v>14.065899999999999</v>
      </c>
      <c r="O3827" s="16">
        <f>[1]!s_stmnote_rdexp(A3827,"20251231",1,10000)</f>
        <v>22938.741394000001</v>
      </c>
      <c r="P3827" s="20">
        <f t="shared" si="179"/>
        <v>0.11282623426333585</v>
      </c>
      <c r="Q3827" s="16">
        <f>[1]!s_margin_tradingbalance(A3827,"",10000)</f>
        <v>93613.898700000005</v>
      </c>
      <c r="R3827" s="16">
        <f>[1]!s_margin_seclendingbalance(A3827,"",10000)</f>
        <v>988.33789999999999</v>
      </c>
      <c r="S3827" s="17">
        <f>[1]!s_val_ev(A3827,"",100000000)</f>
        <v>507.40357377839996</v>
      </c>
      <c r="T3827" s="17">
        <f>[1]!share_freesharesmv(A3827,"",100000000)</f>
        <v>253.03835147089995</v>
      </c>
      <c r="U3827" s="17">
        <f>[1]!s_dq_amount_btin(A3827,E3827,100000000)</f>
        <v>35.349657780000001</v>
      </c>
      <c r="V3827" s="17">
        <f>[1]!s_dq_turn(A3827,E3827)</f>
        <v>10.988150197087744</v>
      </c>
      <c r="W3827" s="2">
        <f>[1]!s_pq_amount(A3827,"20260101","",100000000)</f>
        <v>1627.66825578</v>
      </c>
      <c r="X3827" s="2">
        <f>[1]!s_pq_avgamount(A3827,"20260101","",100000000)</f>
        <v>14.796984143454544</v>
      </c>
      <c r="Y3827" s="17">
        <f>[1]!s_ipo_dilutedpe(A3827)</f>
        <v>22.99</v>
      </c>
      <c r="Z3827" s="12">
        <f>[1]!s_ipo_collection_total(A3827,100000000)</f>
        <v>9.5429256000000002</v>
      </c>
      <c r="AA3827" s="2">
        <f>[1]!s_val_pe_ttm(A3827,E3827)</f>
        <v>97.623420715332031</v>
      </c>
      <c r="AB3827" s="5">
        <f>[1]!s_info_zjtxornot1(A3827,"")</f>
        <v>1</v>
      </c>
      <c r="AC3827" s="22" t="str">
        <f>[1]!s_info_nature1(A3827,"")</f>
        <v>民营企业</v>
      </c>
      <c r="AD3827" s="6" t="str">
        <f>[1]!s_info_city(A3827)</f>
        <v>武汉市</v>
      </c>
      <c r="AE3827" s="6" t="str">
        <f>[1]!s_info_province(A3827)</f>
        <v>湖北省</v>
      </c>
      <c r="AF3827">
        <v>114.29857199999999</v>
      </c>
      <c r="AG3827">
        <v>30.584354999999999</v>
      </c>
    </row>
    <row r="3828" spans="1:33" x14ac:dyDescent="0.3">
      <c r="A3828" s="12" t="s">
        <v>8054</v>
      </c>
      <c r="B3828" s="12" t="s">
        <v>8055</v>
      </c>
      <c r="C3828" s="16" t="str">
        <f>[1]!s_info_mkt(A3828)</f>
        <v>主板</v>
      </c>
      <c r="D3828" s="16" t="str">
        <f>[1]!s_ipo_listeddate(A3828)</f>
        <v>1998-02-18</v>
      </c>
      <c r="E3828" s="16" t="str">
        <f>[1]!lastradeday_s("000002","")</f>
        <v>2026-06-22</v>
      </c>
      <c r="F3828" s="16" t="str">
        <f>[1]!s_info_industry_csrc2023(A3828,"",3)</f>
        <v>航空运输业</v>
      </c>
      <c r="G3828" s="16" t="str">
        <f>[1]!s_info_industry_csrc2023(A3828,"",1)</f>
        <v>交通运输、仓储和邮政业</v>
      </c>
      <c r="H3828" s="16">
        <f>[1]!s_is(A3828,83,"FY","YTD","20251231",1,"",100000000)</f>
        <v>133.46192164120001</v>
      </c>
      <c r="I3828" s="16">
        <f>[1]!s_is(A3828,83,"FY","YTD","20241231",1,"",100000000)</f>
        <v>123.68804103459999</v>
      </c>
      <c r="J3828" s="16">
        <f t="shared" si="177"/>
        <v>7.9020417211280058E-2</v>
      </c>
      <c r="K3828" s="16">
        <f>[1]!s_is(A3828,61,"FY","YTD","20251231",1,"",100000000)</f>
        <v>21.167751362499999</v>
      </c>
      <c r="L3828" s="16">
        <f>[1]!s_is(A3828,61,"FY","YTD","20241231",1,"",100000000)</f>
        <v>19.339487195099998</v>
      </c>
      <c r="M3828" s="16">
        <f t="shared" si="178"/>
        <v>9.4535297081880409E-2</v>
      </c>
      <c r="N3828" s="16">
        <f>[1]!s_fa_roe(A3828,"20251231")</f>
        <v>5.0284000000000004</v>
      </c>
      <c r="O3828" s="16">
        <f>[1]!s_stmnote_rdexp(A3828,"20251231",1,10000)</f>
        <v>1827.193372</v>
      </c>
      <c r="P3828" s="20">
        <f t="shared" si="179"/>
        <v>1.3690746765300142E-3</v>
      </c>
      <c r="Q3828" s="16">
        <f>[1]!s_margin_tradingbalance(A3828,"",10000)</f>
        <v>167992.35200000001</v>
      </c>
      <c r="R3828" s="16">
        <f>[1]!s_margin_seclendingbalance(A3828,"",10000)</f>
        <v>391.63560000000001</v>
      </c>
      <c r="S3828" s="17">
        <f>[1]!s_val_ev(A3828,"",100000000)</f>
        <v>580.77226353599997</v>
      </c>
      <c r="T3828" s="17">
        <f>[1]!share_freesharesmv(A3828,"",100000000)</f>
        <v>239.79636060959999</v>
      </c>
      <c r="U3828" s="17">
        <f>[1]!s_dq_amount_btin(A3828,E3828,100000000)</f>
        <v>3.5028320599999998</v>
      </c>
      <c r="V3828" s="17">
        <f>[1]!s_dq_turn(A3828,E3828)</f>
        <v>0.74568835235590969</v>
      </c>
      <c r="W3828" s="2">
        <f>[1]!s_pq_amount(A3828,"20260101","",100000000)</f>
        <v>381.76326850999999</v>
      </c>
      <c r="X3828" s="2">
        <f>[1]!s_pq_avgamount(A3828,"20260101","",100000000)</f>
        <v>3.4705751682727271</v>
      </c>
      <c r="Y3828" s="17">
        <f>[1]!s_ipo_dilutedpe(A3828)</f>
        <v>0</v>
      </c>
      <c r="Z3828" s="12">
        <f>[1]!s_ipo_collection_total(A3828,100000000)</f>
        <v>19.23</v>
      </c>
      <c r="AA3828" s="2">
        <f>[1]!s_val_pe_ttm(A3828,E3828)</f>
        <v>26.69495964050293</v>
      </c>
      <c r="AB3828" s="5">
        <f>[1]!s_info_zjtxornot1(A3828,"")</f>
        <v>0</v>
      </c>
      <c r="AC3828" s="22" t="str">
        <f>[1]!s_info_nature1(A3828,"")</f>
        <v>地方国有企业</v>
      </c>
      <c r="AD3828" s="6" t="str">
        <f>[1]!s_info_city(A3828)</f>
        <v>上海市</v>
      </c>
      <c r="AE3828" s="6" t="str">
        <f>[1]!s_info_province(A3828)</f>
        <v>上海</v>
      </c>
      <c r="AF3828">
        <v>121.472644</v>
      </c>
      <c r="AG3828">
        <v>31.231705999999999</v>
      </c>
    </row>
    <row r="3829" spans="1:33" x14ac:dyDescent="0.3">
      <c r="A3829" s="12" t="s">
        <v>8056</v>
      </c>
      <c r="B3829" s="12" t="s">
        <v>8057</v>
      </c>
      <c r="C3829" s="16" t="str">
        <f>[1]!s_info_mkt(A3829)</f>
        <v>主板</v>
      </c>
      <c r="D3829" s="16" t="str">
        <f>[1]!s_ipo_listeddate(A3829)</f>
        <v>2017-01-25</v>
      </c>
      <c r="E3829" s="16" t="str">
        <f>[1]!lastradeday_s("000002","")</f>
        <v>2026-06-22</v>
      </c>
      <c r="F3829" s="16" t="str">
        <f>[1]!s_info_industry_csrc2023(A3829,"",3)</f>
        <v>计算机、通信和其他电子设备制造业</v>
      </c>
      <c r="G3829" s="16" t="str">
        <f>[1]!s_info_industry_csrc2023(A3829,"",1)</f>
        <v>制造业</v>
      </c>
      <c r="H3829" s="16">
        <f>[1]!s_is(A3829,83,"FY","YTD","20251231",1,"",100000000)</f>
        <v>99.697065597900007</v>
      </c>
      <c r="I3829" s="16">
        <f>[1]!s_is(A3829,83,"FY","YTD","20241231",1,"",100000000)</f>
        <v>95.587909344799996</v>
      </c>
      <c r="J3829" s="16">
        <f t="shared" si="177"/>
        <v>4.2988242773232654E-2</v>
      </c>
      <c r="K3829" s="16">
        <f>[1]!s_is(A3829,61,"FY","YTD","20251231",1,"",100000000)</f>
        <v>0.41762275270000004</v>
      </c>
      <c r="L3829" s="16">
        <f>[1]!s_is(A3829,61,"FY","YTD","20241231",1,"",100000000)</f>
        <v>0.32514586370000004</v>
      </c>
      <c r="M3829" s="16">
        <f t="shared" si="178"/>
        <v>0.28441662442713705</v>
      </c>
      <c r="N3829" s="16">
        <f>[1]!s_fa_roe(A3829,"20251231")</f>
        <v>1.6067</v>
      </c>
      <c r="O3829" s="16">
        <f>[1]!s_stmnote_rdexp(A3829,"20251231",1,10000)</f>
        <v>27362.169842000003</v>
      </c>
      <c r="P3829" s="20">
        <f t="shared" si="179"/>
        <v>2.7445311131179727E-2</v>
      </c>
      <c r="Q3829" s="16">
        <f>[1]!s_margin_tradingbalance(A3829,"",10000)</f>
        <v>0</v>
      </c>
      <c r="R3829" s="16">
        <f>[1]!s_margin_seclendingbalance(A3829,"",10000)</f>
        <v>0</v>
      </c>
      <c r="S3829" s="17">
        <f>[1]!s_val_ev(A3829,"",100000000)</f>
        <v>51.229086662</v>
      </c>
      <c r="T3829" s="17">
        <f>[1]!share_freesharesmv(A3829,"",100000000)</f>
        <v>29.4474694892</v>
      </c>
      <c r="U3829" s="17">
        <f>[1]!s_dq_amount_btin(A3829,E3829,100000000)</f>
        <v>2.8006684000000002</v>
      </c>
      <c r="V3829" s="17">
        <f>[1]!s_dq_turn(A3829,E3829)</f>
        <v>7.1981951830426354</v>
      </c>
      <c r="W3829" s="2">
        <f>[1]!s_pq_amount(A3829,"20260101","",100000000)</f>
        <v>201.20533531000001</v>
      </c>
      <c r="X3829" s="2">
        <f>[1]!s_pq_avgamount(A3829,"20260101","",100000000)</f>
        <v>1.8291394119090909</v>
      </c>
      <c r="Y3829" s="17">
        <f>[1]!s_ipo_dilutedpe(A3829)</f>
        <v>22.99</v>
      </c>
      <c r="Z3829" s="12">
        <f>[1]!s_ipo_collection_total(A3829,100000000)</f>
        <v>3.8376000000000001</v>
      </c>
      <c r="AA3829" s="2">
        <f>[1]!s_val_pe_ttm(A3829,E3829)</f>
        <v>126.90635681152344</v>
      </c>
      <c r="AB3829" s="5">
        <f>[1]!s_info_zjtxornot1(A3829,"")</f>
        <v>0</v>
      </c>
      <c r="AC3829" s="22" t="str">
        <f>[1]!s_info_nature1(A3829,"")</f>
        <v>民营企业</v>
      </c>
      <c r="AD3829" s="6" t="str">
        <f>[1]!s_info_city(A3829)</f>
        <v>深圳市</v>
      </c>
      <c r="AE3829" s="6" t="str">
        <f>[1]!s_info_province(A3829)</f>
        <v>广东省</v>
      </c>
      <c r="AF3829">
        <v>114.085947</v>
      </c>
      <c r="AG3829">
        <v>22.547000000000001</v>
      </c>
    </row>
    <row r="3830" spans="1:33" x14ac:dyDescent="0.3">
      <c r="A3830" s="12" t="s">
        <v>8058</v>
      </c>
      <c r="B3830" s="12" t="s">
        <v>8059</v>
      </c>
      <c r="C3830" s="16" t="str">
        <f>[1]!s_info_mkt(A3830)</f>
        <v>主板</v>
      </c>
      <c r="D3830" s="16" t="str">
        <f>[1]!s_ipo_listeddate(A3830)</f>
        <v>1996-08-02</v>
      </c>
      <c r="E3830" s="16" t="str">
        <f>[1]!lastradeday_s("000002","")</f>
        <v>2026-06-22</v>
      </c>
      <c r="F3830" s="16" t="str">
        <f>[1]!s_info_industry_csrc2023(A3830,"",3)</f>
        <v>化学纤维制造业</v>
      </c>
      <c r="G3830" s="16" t="str">
        <f>[1]!s_info_industry_csrc2023(A3830,"",1)</f>
        <v>制造业</v>
      </c>
      <c r="H3830" s="16">
        <f>[1]!s_is(A3830,83,"FY","YTD","20251231",1,"",100000000)</f>
        <v>54.278498323299999</v>
      </c>
      <c r="I3830" s="16">
        <f>[1]!s_is(A3830,83,"FY","YTD","20241231",1,"",100000000)</f>
        <v>38.8347556513</v>
      </c>
      <c r="J3830" s="16">
        <f t="shared" si="177"/>
        <v>0.39767837889004509</v>
      </c>
      <c r="K3830" s="16">
        <f>[1]!s_is(A3830,61,"FY","YTD","20251231",1,"",100000000)</f>
        <v>0.22730386499999999</v>
      </c>
      <c r="L3830" s="16">
        <f>[1]!s_is(A3830,61,"FY","YTD","20241231",1,"",100000000)</f>
        <v>0.27712829579999998</v>
      </c>
      <c r="M3830" s="16">
        <f t="shared" si="178"/>
        <v>-0.17978832026577918</v>
      </c>
      <c r="N3830" s="16">
        <f>[1]!s_fa_roe(A3830,"20251231")</f>
        <v>0.51639999999999997</v>
      </c>
      <c r="O3830" s="16">
        <f>[1]!s_stmnote_rdexp(A3830,"20251231",1,10000)</f>
        <v>0</v>
      </c>
      <c r="P3830" s="20">
        <f t="shared" si="179"/>
        <v>0</v>
      </c>
      <c r="Q3830" s="16">
        <f>[1]!s_margin_tradingbalance(A3830,"",10000)</f>
        <v>48117.631200000003</v>
      </c>
      <c r="R3830" s="16">
        <f>[1]!s_margin_seclendingbalance(A3830,"",10000)</f>
        <v>241.87139999999999</v>
      </c>
      <c r="S3830" s="17">
        <f>[1]!s_val_ev(A3830,"",100000000)</f>
        <v>106.96077292049999</v>
      </c>
      <c r="T3830" s="17">
        <f>[1]!share_freesharesmv(A3830,"",100000000)</f>
        <v>84.988308743999994</v>
      </c>
      <c r="U3830" s="17">
        <f>[1]!s_dq_amount_btin(A3830,E3830,100000000)</f>
        <v>3.3049499400000002</v>
      </c>
      <c r="V3830" s="17">
        <f>[1]!s_dq_turn(A3830,E3830)</f>
        <v>3.1639206380702594</v>
      </c>
      <c r="W3830" s="2">
        <f>[1]!s_pq_amount(A3830,"20260101","",100000000)</f>
        <v>729.28185828000005</v>
      </c>
      <c r="X3830" s="2">
        <f>[1]!s_pq_avgamount(A3830,"20260101","",100000000)</f>
        <v>6.6298350752727266</v>
      </c>
      <c r="Y3830" s="17">
        <f>[1]!s_ipo_dilutedpe(A3830)</f>
        <v>12.94</v>
      </c>
      <c r="Z3830" s="12">
        <f>[1]!s_ipo_collection_total(A3830,100000000)</f>
        <v>2.1652224000000002</v>
      </c>
      <c r="AA3830" s="2">
        <f>[1]!s_val_pe_ttm(A3830,E3830)</f>
        <v>256.43743896484375</v>
      </c>
      <c r="AB3830" s="5">
        <f>[1]!s_info_zjtxornot1(A3830,"")</f>
        <v>0</v>
      </c>
      <c r="AC3830" s="22" t="str">
        <f>[1]!s_info_nature1(A3830,"")</f>
        <v>地方国有企业</v>
      </c>
      <c r="AD3830" s="6" t="str">
        <f>[1]!s_info_city(A3830)</f>
        <v>吉林市</v>
      </c>
      <c r="AE3830" s="6" t="str">
        <f>[1]!s_info_province(A3830)</f>
        <v>吉林省</v>
      </c>
      <c r="AF3830">
        <v>126.55302</v>
      </c>
      <c r="AG3830">
        <v>43.843577000000003</v>
      </c>
    </row>
    <row r="3831" spans="1:33" x14ac:dyDescent="0.3">
      <c r="A3831" s="12" t="s">
        <v>8060</v>
      </c>
      <c r="B3831" s="12" t="s">
        <v>8061</v>
      </c>
      <c r="C3831" s="16" t="str">
        <f>[1]!s_info_mkt(A3831)</f>
        <v>创业板</v>
      </c>
      <c r="D3831" s="16" t="str">
        <f>[1]!s_ipo_listeddate(A3831)</f>
        <v>2022-01-11</v>
      </c>
      <c r="E3831" s="16" t="str">
        <f>[1]!lastradeday_s("000002","")</f>
        <v>2026-06-22</v>
      </c>
      <c r="F3831" s="16" t="str">
        <f>[1]!s_info_industry_csrc2023(A3831,"",3)</f>
        <v>专业技术服务业</v>
      </c>
      <c r="G3831" s="16" t="str">
        <f>[1]!s_info_industry_csrc2023(A3831,"",1)</f>
        <v>科学研究和技术服务业</v>
      </c>
      <c r="H3831" s="16">
        <f>[1]!s_is(A3831,83,"FY","YTD","20251231",1,"",100000000)</f>
        <v>5.5241575765999995</v>
      </c>
      <c r="I3831" s="16">
        <f>[1]!s_is(A3831,83,"FY","YTD","20241231",1,"",100000000)</f>
        <v>6.0098822670000001</v>
      </c>
      <c r="J3831" s="16">
        <f t="shared" si="177"/>
        <v>-8.0820999284311079E-2</v>
      </c>
      <c r="K3831" s="16">
        <f>[1]!s_is(A3831,61,"FY","YTD","20251231",1,"",100000000)</f>
        <v>-9.4447143400000003E-2</v>
      </c>
      <c r="L3831" s="16">
        <f>[1]!s_is(A3831,61,"FY","YTD","20241231",1,"",100000000)</f>
        <v>-6.1105318799999996E-2</v>
      </c>
      <c r="M3831" s="16">
        <f t="shared" si="178"/>
        <v>-0.54564521149343892</v>
      </c>
      <c r="N3831" s="16">
        <f>[1]!s_fa_roe(A3831,"20251231")</f>
        <v>-0.65280000000000005</v>
      </c>
      <c r="O3831" s="16">
        <f>[1]!s_stmnote_rdexp(A3831,"20251231",1,10000)</f>
        <v>2940.459918</v>
      </c>
      <c r="P3831" s="20">
        <f t="shared" si="179"/>
        <v>5.3229110090117854E-2</v>
      </c>
      <c r="Q3831" s="16">
        <f>[1]!s_margin_tradingbalance(A3831,"",10000)</f>
        <v>8370.0465999999997</v>
      </c>
      <c r="R3831" s="16">
        <f>[1]!s_margin_seclendingbalance(A3831,"",10000)</f>
        <v>0</v>
      </c>
      <c r="S3831" s="17">
        <f>[1]!s_val_ev(A3831,"",100000000)</f>
        <v>33.217221774000002</v>
      </c>
      <c r="T3831" s="17">
        <f>[1]!share_freesharesmv(A3831,"",100000000)</f>
        <v>15.404906238400002</v>
      </c>
      <c r="U3831" s="17">
        <f>[1]!s_dq_amount_btin(A3831,E3831,100000000)</f>
        <v>0.65667948000000009</v>
      </c>
      <c r="V3831" s="17">
        <f>[1]!s_dq_turn(A3831,E3831)</f>
        <v>2.0189891265582363</v>
      </c>
      <c r="W3831" s="2">
        <f>[1]!s_pq_amount(A3831,"20260101","",100000000)</f>
        <v>206.89038016000001</v>
      </c>
      <c r="X3831" s="2">
        <f>[1]!s_pq_avgamount(A3831,"20260101","",100000000)</f>
        <v>1.8808216378181819</v>
      </c>
      <c r="Y3831" s="17">
        <f>[1]!s_ipo_dilutedpe(A3831)</f>
        <v>36.74</v>
      </c>
      <c r="Z3831" s="12">
        <f>[1]!s_ipo_collection_total(A3831,100000000)</f>
        <v>7.2378867659999999</v>
      </c>
      <c r="AA3831" s="2">
        <f>[1]!s_val_pe_ttm(A3831,E3831)</f>
        <v>2602.376708984375</v>
      </c>
      <c r="AB3831" s="5">
        <f>[1]!s_info_zjtxornot1(A3831,"")</f>
        <v>0</v>
      </c>
      <c r="AC3831" s="22" t="str">
        <f>[1]!s_info_nature1(A3831,"")</f>
        <v>地方国有企业</v>
      </c>
      <c r="AD3831" s="6" t="str">
        <f>[1]!s_info_city(A3831)</f>
        <v>福州市</v>
      </c>
      <c r="AE3831" s="6" t="str">
        <f>[1]!s_info_province(A3831)</f>
        <v>福建省</v>
      </c>
      <c r="AF3831">
        <v>119.30623900000001</v>
      </c>
      <c r="AG3831">
        <v>26.075302000000001</v>
      </c>
    </row>
    <row r="3832" spans="1:33" x14ac:dyDescent="0.3">
      <c r="A3832" s="12" t="s">
        <v>8062</v>
      </c>
      <c r="B3832" s="12" t="s">
        <v>8063</v>
      </c>
      <c r="C3832" s="16" t="str">
        <f>[1]!s_info_mkt(A3832)</f>
        <v>主板</v>
      </c>
      <c r="D3832" s="16" t="str">
        <f>[1]!s_ipo_listeddate(A3832)</f>
        <v>1999-10-14</v>
      </c>
      <c r="E3832" s="16" t="str">
        <f>[1]!lastradeday_s("000002","")</f>
        <v>2026-06-22</v>
      </c>
      <c r="F3832" s="16" t="str">
        <f>[1]!s_info_industry_csrc2023(A3832,"",3)</f>
        <v>电力、热力生产和供应业</v>
      </c>
      <c r="G3832" s="16" t="str">
        <f>[1]!s_info_industry_csrc2023(A3832,"",1)</f>
        <v>电力、热力、燃气及水生产和供应业</v>
      </c>
      <c r="H3832" s="16">
        <f>[1]!s_is(A3832,83,"FY","YTD","20251231",1,"",100000000)</f>
        <v>2.0005309686000001</v>
      </c>
      <c r="I3832" s="16">
        <f>[1]!s_is(A3832,83,"FY","YTD","20241231",1,"",100000000)</f>
        <v>3.9614980366000001</v>
      </c>
      <c r="J3832" s="16">
        <f t="shared" si="177"/>
        <v>-0.49500644702654495</v>
      </c>
      <c r="K3832" s="16">
        <f>[1]!s_is(A3832,61,"FY","YTD","20251231",1,"",100000000)</f>
        <v>0.15378174310000001</v>
      </c>
      <c r="L3832" s="16">
        <f>[1]!s_is(A3832,61,"FY","YTD","20241231",1,"",100000000)</f>
        <v>0.84926060799999992</v>
      </c>
      <c r="M3832" s="16">
        <f t="shared" si="178"/>
        <v>-0.81892278806837104</v>
      </c>
      <c r="N3832" s="16">
        <f>[1]!s_fa_roe(A3832,"20251231")</f>
        <v>6.4119000000000002</v>
      </c>
      <c r="O3832" s="16">
        <f>[1]!s_stmnote_rdexp(A3832,"20251231",1,10000)</f>
        <v>134.19491499999998</v>
      </c>
      <c r="P3832" s="20">
        <f t="shared" si="179"/>
        <v>6.707964890636583E-3</v>
      </c>
      <c r="Q3832" s="16">
        <f>[1]!s_margin_tradingbalance(A3832,"",10000)</f>
        <v>59528.951999999997</v>
      </c>
      <c r="R3832" s="16">
        <f>[1]!s_margin_seclendingbalance(A3832,"",10000)</f>
        <v>922.81240000000003</v>
      </c>
      <c r="S3832" s="17">
        <f>[1]!s_val_ev(A3832,"",100000000)</f>
        <v>18.209664</v>
      </c>
      <c r="T3832" s="17">
        <f>[1]!share_freesharesmv(A3832,"",100000000)</f>
        <v>11.781208575000001</v>
      </c>
      <c r="U3832" s="17">
        <f>[1]!s_dq_amount_btin(A3832,E3832,100000000)</f>
        <v>0.59689347999999998</v>
      </c>
      <c r="V3832" s="17">
        <f>[1]!s_dq_turn(A3832,E3832)</f>
        <v>3.35340382996633</v>
      </c>
      <c r="W3832" s="2">
        <f>[1]!s_pq_amount(A3832,"20260101","",100000000)</f>
        <v>198.51129381000001</v>
      </c>
      <c r="X3832" s="2">
        <f>[1]!s_pq_avgamount(A3832,"20260101","",100000000)</f>
        <v>1.8046481255454547</v>
      </c>
      <c r="Y3832" s="17">
        <f>[1]!s_ipo_dilutedpe(A3832)</f>
        <v>20.76</v>
      </c>
      <c r="Z3832" s="12">
        <f>[1]!s_ipo_collection_total(A3832,100000000)</f>
        <v>2.4660000000000002</v>
      </c>
      <c r="AA3832" s="2">
        <f>[1]!s_val_pe_ttm(A3832,E3832)</f>
        <v>113.17964172363281</v>
      </c>
      <c r="AB3832" s="5">
        <f>[1]!s_info_zjtxornot1(A3832,"")</f>
        <v>0</v>
      </c>
      <c r="AC3832" s="22" t="str">
        <f>[1]!s_info_nature1(A3832,"")</f>
        <v>地方国有企业</v>
      </c>
      <c r="AD3832" s="6" t="str">
        <f>[1]!s_info_city(A3832)</f>
        <v>廊坊市</v>
      </c>
      <c r="AE3832" s="6" t="str">
        <f>[1]!s_info_province(A3832)</f>
        <v>河北省</v>
      </c>
      <c r="AF3832">
        <v>116.71387300000001</v>
      </c>
      <c r="AG3832">
        <v>39.529243999999998</v>
      </c>
    </row>
    <row r="3833" spans="1:33" x14ac:dyDescent="0.3">
      <c r="A3833" s="12" t="s">
        <v>8064</v>
      </c>
      <c r="B3833" s="12" t="s">
        <v>8065</v>
      </c>
      <c r="C3833" s="16" t="str">
        <f>[1]!s_info_mkt(A3833)</f>
        <v>创业板</v>
      </c>
      <c r="D3833" s="16" t="str">
        <f>[1]!s_ipo_listeddate(A3833)</f>
        <v>2017-09-15</v>
      </c>
      <c r="E3833" s="16" t="str">
        <f>[1]!lastradeday_s("000002","")</f>
        <v>2026-06-22</v>
      </c>
      <c r="F3833" s="16" t="str">
        <f>[1]!s_info_industry_csrc2023(A3833,"",3)</f>
        <v>计算机、通信和其他电子设备制造业</v>
      </c>
      <c r="G3833" s="16" t="str">
        <f>[1]!s_info_industry_csrc2023(A3833,"",1)</f>
        <v>制造业</v>
      </c>
      <c r="H3833" s="16">
        <f>[1]!s_is(A3833,83,"FY","YTD","20251231",1,"",100000000)</f>
        <v>4.2440423100000002</v>
      </c>
      <c r="I3833" s="16">
        <f>[1]!s_is(A3833,83,"FY","YTD","20241231",1,"",100000000)</f>
        <v>4.4637103701999994</v>
      </c>
      <c r="J3833" s="16">
        <f t="shared" si="177"/>
        <v>-4.9211987781849875E-2</v>
      </c>
      <c r="K3833" s="16">
        <f>[1]!s_is(A3833,61,"FY","YTD","20251231",1,"",100000000)</f>
        <v>0.74223602629999996</v>
      </c>
      <c r="L3833" s="16">
        <f>[1]!s_is(A3833,61,"FY","YTD","20241231",1,"",100000000)</f>
        <v>0.39413298469999997</v>
      </c>
      <c r="M3833" s="16">
        <f t="shared" si="178"/>
        <v>0.88321215202265724</v>
      </c>
      <c r="N3833" s="16">
        <f>[1]!s_fa_roe(A3833,"20251231")</f>
        <v>7.8299000000000003</v>
      </c>
      <c r="O3833" s="16">
        <f>[1]!s_stmnote_rdexp(A3833,"20251231",1,10000)</f>
        <v>2827.9194309999998</v>
      </c>
      <c r="P3833" s="20">
        <f t="shared" si="179"/>
        <v>6.663268705725979E-2</v>
      </c>
      <c r="Q3833" s="16">
        <f>[1]!s_margin_tradingbalance(A3833,"",10000)</f>
        <v>0</v>
      </c>
      <c r="R3833" s="16">
        <f>[1]!s_margin_seclendingbalance(A3833,"",10000)</f>
        <v>0</v>
      </c>
      <c r="S3833" s="17">
        <f>[1]!s_val_ev(A3833,"",100000000)</f>
        <v>28.216964876199999</v>
      </c>
      <c r="T3833" s="17">
        <f>[1]!share_freesharesmv(A3833,"",100000000)</f>
        <v>14.220343018600001</v>
      </c>
      <c r="U3833" s="17">
        <f>[1]!s_dq_amount_btin(A3833,E3833,100000000)</f>
        <v>0.58013409000000005</v>
      </c>
      <c r="V3833" s="17">
        <f>[1]!s_dq_turn(A3833,E3833)</f>
        <v>2.3889817954647836</v>
      </c>
      <c r="W3833" s="2">
        <f>[1]!s_pq_amount(A3833,"20260101","",100000000)</f>
        <v>88.799840590000002</v>
      </c>
      <c r="X3833" s="2">
        <f>[1]!s_pq_avgamount(A3833,"20260101","",100000000)</f>
        <v>0.80727127809090915</v>
      </c>
      <c r="Y3833" s="17">
        <f>[1]!s_ipo_dilutedpe(A3833)</f>
        <v>22.98</v>
      </c>
      <c r="Z3833" s="12">
        <f>[1]!s_ipo_collection_total(A3833,100000000)</f>
        <v>2.6280000000000001</v>
      </c>
      <c r="AA3833" s="2">
        <f>[1]!s_val_pe_ttm(A3833,E3833)</f>
        <v>37.611251831054688</v>
      </c>
      <c r="AB3833" s="5">
        <f>[1]!s_info_zjtxornot1(A3833,"")</f>
        <v>1</v>
      </c>
      <c r="AC3833" s="22" t="str">
        <f>[1]!s_info_nature1(A3833,"")</f>
        <v>民营企业</v>
      </c>
      <c r="AD3833" s="6" t="str">
        <f>[1]!s_info_city(A3833)</f>
        <v>南阳市</v>
      </c>
      <c r="AE3833" s="6" t="str">
        <f>[1]!s_info_province(A3833)</f>
        <v>河南省</v>
      </c>
      <c r="AF3833">
        <v>112.540918</v>
      </c>
      <c r="AG3833">
        <v>32.999082000000001</v>
      </c>
    </row>
    <row r="3834" spans="1:33" x14ac:dyDescent="0.3">
      <c r="A3834" s="12" t="s">
        <v>8066</v>
      </c>
      <c r="B3834" s="12" t="s">
        <v>8067</v>
      </c>
      <c r="C3834" s="16" t="str">
        <f>[1]!s_info_mkt(A3834)</f>
        <v>主板</v>
      </c>
      <c r="D3834" s="16" t="str">
        <f>[1]!s_ipo_listeddate(A3834)</f>
        <v>2009-12-03</v>
      </c>
      <c r="E3834" s="16" t="str">
        <f>[1]!lastradeday_s("000002","")</f>
        <v>2026-06-22</v>
      </c>
      <c r="F3834" s="16" t="str">
        <f>[1]!s_info_industry_csrc2023(A3834,"",3)</f>
        <v>化学原料和化学制品制造业</v>
      </c>
      <c r="G3834" s="16" t="str">
        <f>[1]!s_info_industry_csrc2023(A3834,"",1)</f>
        <v>制造业</v>
      </c>
      <c r="H3834" s="16">
        <f>[1]!s_is(A3834,83,"FY","YTD","20251231",1,"",100000000)</f>
        <v>99.563550750100006</v>
      </c>
      <c r="I3834" s="16">
        <f>[1]!s_is(A3834,83,"FY","YTD","20241231",1,"",100000000)</f>
        <v>81.784027267799999</v>
      </c>
      <c r="J3834" s="16">
        <f t="shared" si="177"/>
        <v>0.21739603778719951</v>
      </c>
      <c r="K3834" s="16">
        <f>[1]!s_is(A3834,61,"FY","YTD","20251231",1,"",100000000)</f>
        <v>4.1400435269999996</v>
      </c>
      <c r="L3834" s="16">
        <f>[1]!s_is(A3834,61,"FY","YTD","20241231",1,"",100000000)</f>
        <v>5.3290783263999995</v>
      </c>
      <c r="M3834" s="16">
        <f t="shared" si="178"/>
        <v>-0.2231220347258884</v>
      </c>
      <c r="N3834" s="16">
        <f>[1]!s_fa_roe(A3834,"20251231")</f>
        <v>4.3438999999999997</v>
      </c>
      <c r="O3834" s="16">
        <f>[1]!s_stmnote_rdexp(A3834,"20251231",1,10000)</f>
        <v>17199.639122999997</v>
      </c>
      <c r="P3834" s="20">
        <f t="shared" si="179"/>
        <v>1.7275035887551169E-2</v>
      </c>
      <c r="Q3834" s="16">
        <f>[1]!s_margin_tradingbalance(A3834,"",10000)</f>
        <v>79756.566800000001</v>
      </c>
      <c r="R3834" s="16">
        <f>[1]!s_margin_seclendingbalance(A3834,"",10000)</f>
        <v>595.50450000000001</v>
      </c>
      <c r="S3834" s="17">
        <f>[1]!s_val_ev(A3834,"",100000000)</f>
        <v>174.80187599439998</v>
      </c>
      <c r="T3834" s="17">
        <f>[1]!share_freesharesmv(A3834,"",100000000)</f>
        <v>100.3203673022</v>
      </c>
      <c r="U3834" s="17">
        <f>[1]!s_dq_amount_btin(A3834,E3834,100000000)</f>
        <v>2.7398647</v>
      </c>
      <c r="V3834" s="17">
        <f>[1]!s_dq_turn(A3834,E3834)</f>
        <v>1.5993967484771328</v>
      </c>
      <c r="W3834" s="2">
        <f>[1]!s_pq_amount(A3834,"20260101","",100000000)</f>
        <v>709.94154286000003</v>
      </c>
      <c r="X3834" s="2">
        <f>[1]!s_pq_avgamount(A3834,"20260101","",100000000)</f>
        <v>6.4540140260000003</v>
      </c>
      <c r="Y3834" s="17">
        <f>[1]!s_ipo_dilutedpe(A3834)</f>
        <v>47.67</v>
      </c>
      <c r="Z3834" s="12">
        <f>[1]!s_ipo_collection_total(A3834,100000000)</f>
        <v>4.29</v>
      </c>
      <c r="AA3834" s="2">
        <f>[1]!s_val_pe_ttm(A3834,E3834)</f>
        <v>43.549854278564453</v>
      </c>
      <c r="AB3834" s="5">
        <f>[1]!s_info_zjtxornot1(A3834,"")</f>
        <v>0</v>
      </c>
      <c r="AC3834" s="22" t="str">
        <f>[1]!s_info_nature1(A3834,"")</f>
        <v>地方国有企业</v>
      </c>
      <c r="AD3834" s="6" t="str">
        <f>[1]!s_info_city(A3834)</f>
        <v>成都市</v>
      </c>
      <c r="AE3834" s="6" t="str">
        <f>[1]!s_info_province(A3834)</f>
        <v>四川省</v>
      </c>
      <c r="AF3834">
        <v>104.065735</v>
      </c>
      <c r="AG3834">
        <v>30.659462000000001</v>
      </c>
    </row>
    <row r="3835" spans="1:33" x14ac:dyDescent="0.3">
      <c r="A3835" s="12" t="s">
        <v>8068</v>
      </c>
      <c r="B3835" s="12" t="s">
        <v>8069</v>
      </c>
      <c r="C3835" s="16" t="str">
        <f>[1]!s_info_mkt(A3835)</f>
        <v>主板</v>
      </c>
      <c r="D3835" s="16" t="str">
        <f>[1]!s_ipo_listeddate(A3835)</f>
        <v>2008-08-06</v>
      </c>
      <c r="E3835" s="16" t="str">
        <f>[1]!lastradeday_s("000002","")</f>
        <v>2026-06-22</v>
      </c>
      <c r="F3835" s="16" t="str">
        <f>[1]!s_info_industry_csrc2023(A3835,"",3)</f>
        <v>汽车制造业</v>
      </c>
      <c r="G3835" s="16" t="str">
        <f>[1]!s_info_industry_csrc2023(A3835,"",1)</f>
        <v>制造业</v>
      </c>
      <c r="H3835" s="16">
        <f>[1]!s_is(A3835,83,"FY","YTD","20251231",1,"",100000000)</f>
        <v>45.0997959679</v>
      </c>
      <c r="I3835" s="16">
        <f>[1]!s_is(A3835,83,"FY","YTD","20241231",1,"",100000000)</f>
        <v>43.545744484300002</v>
      </c>
      <c r="J3835" s="16">
        <f t="shared" si="177"/>
        <v>3.5687792274634145E-2</v>
      </c>
      <c r="K3835" s="16">
        <f>[1]!s_is(A3835,61,"FY","YTD","20251231",1,"",100000000)</f>
        <v>2.3270251468000001</v>
      </c>
      <c r="L3835" s="16">
        <f>[1]!s_is(A3835,61,"FY","YTD","20241231",1,"",100000000)</f>
        <v>2.5995306952999999</v>
      </c>
      <c r="M3835" s="16">
        <f t="shared" si="178"/>
        <v>-0.10482874812468843</v>
      </c>
      <c r="N3835" s="16">
        <f>[1]!s_fa_roe(A3835,"20251231")</f>
        <v>6.2171000000000003</v>
      </c>
      <c r="O3835" s="16">
        <f>[1]!s_stmnote_rdexp(A3835,"20251231",1,10000)</f>
        <v>29439.084355999999</v>
      </c>
      <c r="P3835" s="20">
        <f t="shared" si="179"/>
        <v>6.5275426915353249E-2</v>
      </c>
      <c r="Q3835" s="16">
        <f>[1]!s_margin_tradingbalance(A3835,"",10000)</f>
        <v>30446.638500000001</v>
      </c>
      <c r="R3835" s="16">
        <f>[1]!s_margin_seclendingbalance(A3835,"",10000)</f>
        <v>196.9263</v>
      </c>
      <c r="S3835" s="17">
        <f>[1]!s_val_ev(A3835,"",100000000)</f>
        <v>194.9347248009</v>
      </c>
      <c r="T3835" s="17">
        <f>[1]!share_freesharesmv(A3835,"",100000000)</f>
        <v>42.784846570200003</v>
      </c>
      <c r="U3835" s="17">
        <f>[1]!s_dq_amount_btin(A3835,E3835,100000000)</f>
        <v>1.57313931</v>
      </c>
      <c r="V3835" s="17">
        <f>[1]!s_dq_turn(A3835,E3835)</f>
        <v>0.81562317823256258</v>
      </c>
      <c r="W3835" s="2">
        <f>[1]!s_pq_amount(A3835,"20260101","",100000000)</f>
        <v>311.22748035000001</v>
      </c>
      <c r="X3835" s="2">
        <f>[1]!s_pq_avgamount(A3835,"20260101","",100000000)</f>
        <v>2.8293407304545455</v>
      </c>
      <c r="Y3835" s="17">
        <f>[1]!s_ipo_dilutedpe(A3835)</f>
        <v>26.18</v>
      </c>
      <c r="Z3835" s="12">
        <f>[1]!s_ipo_collection_total(A3835,100000000)</f>
        <v>2.1023999999999998</v>
      </c>
      <c r="AA3835" s="2">
        <f>[1]!s_val_pe_ttm(A3835,E3835)</f>
        <v>83.742767333984375</v>
      </c>
      <c r="AB3835" s="5">
        <f>[1]!s_info_zjtxornot1(A3835,"")</f>
        <v>1</v>
      </c>
      <c r="AC3835" s="22" t="str">
        <f>[1]!s_info_nature1(A3835,"")</f>
        <v>中央国有企业</v>
      </c>
      <c r="AD3835" s="6" t="str">
        <f>[1]!s_info_city(A3835)</f>
        <v>昆明市</v>
      </c>
      <c r="AE3835" s="6" t="str">
        <f>[1]!s_info_province(A3835)</f>
        <v>云南省</v>
      </c>
      <c r="AF3835">
        <v>102.71225099999999</v>
      </c>
      <c r="AG3835">
        <v>25.040609</v>
      </c>
    </row>
    <row r="3836" spans="1:33" x14ac:dyDescent="0.3">
      <c r="A3836" s="12" t="s">
        <v>8070</v>
      </c>
      <c r="B3836" s="12" t="s">
        <v>8071</v>
      </c>
      <c r="C3836" s="16" t="str">
        <f>[1]!s_info_mkt(A3836)</f>
        <v>主板</v>
      </c>
      <c r="D3836" s="16" t="str">
        <f>[1]!s_ipo_listeddate(A3836)</f>
        <v>2020-09-21</v>
      </c>
      <c r="E3836" s="16" t="str">
        <f>[1]!lastradeday_s("000002","")</f>
        <v>2026-06-22</v>
      </c>
      <c r="F3836" s="16" t="str">
        <f>[1]!s_info_industry_csrc2023(A3836,"",3)</f>
        <v>造纸和纸制品业</v>
      </c>
      <c r="G3836" s="16" t="str">
        <f>[1]!s_info_industry_csrc2023(A3836,"",1)</f>
        <v>制造业</v>
      </c>
      <c r="H3836" s="16">
        <f>[1]!s_is(A3836,83,"FY","YTD","20251231",1,"",100000000)</f>
        <v>34.924582010000002</v>
      </c>
      <c r="I3836" s="16">
        <f>[1]!s_is(A3836,83,"FY","YTD","20241231",1,"",100000000)</f>
        <v>32.542356210000001</v>
      </c>
      <c r="J3836" s="16">
        <f t="shared" si="177"/>
        <v>7.3203851147937593E-2</v>
      </c>
      <c r="K3836" s="16">
        <f>[1]!s_is(A3836,61,"FY","YTD","20251231",1,"",100000000)</f>
        <v>2.0797504600000001</v>
      </c>
      <c r="L3836" s="16">
        <f>[1]!s_is(A3836,61,"FY","YTD","20241231",1,"",100000000)</f>
        <v>2.8767146299999999</v>
      </c>
      <c r="M3836" s="16">
        <f t="shared" si="178"/>
        <v>-0.27703970414333379</v>
      </c>
      <c r="N3836" s="16">
        <f>[1]!s_fa_roe(A3836,"20251231")</f>
        <v>14.4344</v>
      </c>
      <c r="O3836" s="16">
        <f>[1]!s_stmnote_rdexp(A3836,"20251231",1,10000)</f>
        <v>8798.1471000000001</v>
      </c>
      <c r="P3836" s="20">
        <f t="shared" si="179"/>
        <v>2.519184652655489E-2</v>
      </c>
      <c r="Q3836" s="16">
        <f>[1]!s_margin_tradingbalance(A3836,"",10000)</f>
        <v>0</v>
      </c>
      <c r="R3836" s="16">
        <f>[1]!s_margin_seclendingbalance(A3836,"",10000)</f>
        <v>0</v>
      </c>
      <c r="S3836" s="17">
        <f>[1]!s_val_ev(A3836,"",100000000)</f>
        <v>61.396669190999994</v>
      </c>
      <c r="T3836" s="17">
        <f>[1]!share_freesharesmv(A3836,"",100000000)</f>
        <v>25.035562701999996</v>
      </c>
      <c r="U3836" s="17">
        <f>[1]!s_dq_amount_btin(A3836,E3836,100000000)</f>
        <v>1.2816780299999999</v>
      </c>
      <c r="V3836" s="17">
        <f>[1]!s_dq_turn(A3836,E3836)</f>
        <v>2.1127095592695637</v>
      </c>
      <c r="W3836" s="2">
        <f>[1]!s_pq_amount(A3836,"20260101","",100000000)</f>
        <v>125.68916479000001</v>
      </c>
      <c r="X3836" s="2">
        <f>[1]!s_pq_avgamount(A3836,"20260101","",100000000)</f>
        <v>1.1426287708181817</v>
      </c>
      <c r="Y3836" s="17">
        <f>[1]!s_ipo_dilutedpe(A3836)</f>
        <v>22.98</v>
      </c>
      <c r="Z3836" s="12">
        <f>[1]!s_ipo_collection_total(A3836,100000000)</f>
        <v>2.8276125799999998</v>
      </c>
      <c r="AA3836" s="2">
        <f>[1]!s_val_pe_ttm(A3836,E3836)</f>
        <v>27.772500991821289</v>
      </c>
      <c r="AB3836" s="5">
        <f>[1]!s_info_zjtxornot1(A3836,"")</f>
        <v>0</v>
      </c>
      <c r="AC3836" s="22" t="str">
        <f>[1]!s_info_nature1(A3836,"")</f>
        <v>民营企业</v>
      </c>
      <c r="AD3836" s="6" t="str">
        <f>[1]!s_info_city(A3836)</f>
        <v>重庆市</v>
      </c>
      <c r="AE3836" s="6" t="str">
        <f>[1]!s_info_province(A3836)</f>
        <v>重庆</v>
      </c>
      <c r="AF3836">
        <v>106.50496200000001</v>
      </c>
      <c r="AG3836">
        <v>29.533155000000001</v>
      </c>
    </row>
    <row r="3837" spans="1:33" x14ac:dyDescent="0.3">
      <c r="A3837" s="12" t="s">
        <v>8072</v>
      </c>
      <c r="B3837" s="12" t="s">
        <v>8073</v>
      </c>
      <c r="C3837" s="16" t="str">
        <f>[1]!s_info_mkt(A3837)</f>
        <v>创业板</v>
      </c>
      <c r="D3837" s="16" t="str">
        <f>[1]!s_ipo_listeddate(A3837)</f>
        <v>2023-12-08</v>
      </c>
      <c r="E3837" s="16" t="str">
        <f>[1]!lastradeday_s("000002","")</f>
        <v>2026-06-22</v>
      </c>
      <c r="F3837" s="16" t="str">
        <f>[1]!s_info_industry_csrc2023(A3837,"",3)</f>
        <v>计算机、通信和其他电子设备制造业</v>
      </c>
      <c r="G3837" s="16" t="str">
        <f>[1]!s_info_industry_csrc2023(A3837,"",1)</f>
        <v>制造业</v>
      </c>
      <c r="H3837" s="16">
        <f>[1]!s_is(A3837,83,"FY","YTD","20251231",1,"",100000000)</f>
        <v>9.3670515346999998</v>
      </c>
      <c r="I3837" s="16">
        <f>[1]!s_is(A3837,83,"FY","YTD","20241231",1,"",100000000)</f>
        <v>8.3044758859000005</v>
      </c>
      <c r="J3837" s="16">
        <f t="shared" si="177"/>
        <v>0.12795216259272002</v>
      </c>
      <c r="K3837" s="16">
        <f>[1]!s_is(A3837,61,"FY","YTD","20251231",1,"",100000000)</f>
        <v>-0.57151705050000001</v>
      </c>
      <c r="L3837" s="16">
        <f>[1]!s_is(A3837,61,"FY","YTD","20241231",1,"",100000000)</f>
        <v>-0.89394046319999998</v>
      </c>
      <c r="M3837" s="16">
        <f t="shared" si="178"/>
        <v>0.360676606522357</v>
      </c>
      <c r="N3837" s="16">
        <f>[1]!s_fa_roe(A3837,"20251231")</f>
        <v>-4.3838999999999997</v>
      </c>
      <c r="O3837" s="16">
        <f>[1]!s_stmnote_rdexp(A3837,"20251231",1,10000)</f>
        <v>11991.240764</v>
      </c>
      <c r="P3837" s="20">
        <f t="shared" si="179"/>
        <v>0.12801510400128321</v>
      </c>
      <c r="Q3837" s="16">
        <f>[1]!s_margin_tradingbalance(A3837,"",10000)</f>
        <v>8894.1574000000001</v>
      </c>
      <c r="R3837" s="16">
        <f>[1]!s_margin_seclendingbalance(A3837,"",10000)</f>
        <v>0.15759999999999999</v>
      </c>
      <c r="S3837" s="17">
        <f>[1]!s_val_ev(A3837,"",100000000)</f>
        <v>43.424561498500005</v>
      </c>
      <c r="T3837" s="17">
        <f>[1]!share_freesharesmv(A3837,"",100000000)</f>
        <v>10.856140413300002</v>
      </c>
      <c r="U3837" s="17">
        <f>[1]!s_dq_amount_btin(A3837,E3837,100000000)</f>
        <v>0.79708226999999998</v>
      </c>
      <c r="V3837" s="17">
        <f>[1]!s_dq_turn(A3837,E3837)</f>
        <v>7.4483324571720884</v>
      </c>
      <c r="W3837" s="2">
        <f>[1]!s_pq_amount(A3837,"20260101","",100000000)</f>
        <v>145.8798807</v>
      </c>
      <c r="X3837" s="2">
        <f>[1]!s_pq_avgamount(A3837,"20260101","",100000000)</f>
        <v>1.3261807336363636</v>
      </c>
      <c r="Y3837" s="17">
        <f>[1]!s_ipo_dilutedpe(A3837)</f>
        <v>20.53</v>
      </c>
      <c r="Z3837" s="12">
        <f>[1]!s_ipo_collection_total(A3837,100000000)</f>
        <v>4.8210526593000003</v>
      </c>
      <c r="AA3837" s="2">
        <f>[1]!s_val_pe_ttm(A3837,E3837)</f>
        <v>-90.160598754882813</v>
      </c>
      <c r="AB3837" s="5">
        <f>[1]!s_info_zjtxornot1(A3837,"")</f>
        <v>0</v>
      </c>
      <c r="AC3837" s="22" t="str">
        <f>[1]!s_info_nature1(A3837,"")</f>
        <v>民营企业</v>
      </c>
      <c r="AD3837" s="6" t="str">
        <f>[1]!s_info_city(A3837)</f>
        <v>深圳市</v>
      </c>
      <c r="AE3837" s="6" t="str">
        <f>[1]!s_info_province(A3837)</f>
        <v>广东省</v>
      </c>
      <c r="AF3837">
        <v>114.085947</v>
      </c>
      <c r="AG3837">
        <v>22.547000000000001</v>
      </c>
    </row>
    <row r="3838" spans="1:33" x14ac:dyDescent="0.3">
      <c r="A3838" s="12" t="s">
        <v>8074</v>
      </c>
      <c r="B3838" s="12" t="s">
        <v>8075</v>
      </c>
      <c r="C3838" s="16" t="str">
        <f>[1]!s_info_mkt(A3838)</f>
        <v>创业板</v>
      </c>
      <c r="D3838" s="16" t="str">
        <f>[1]!s_ipo_listeddate(A3838)</f>
        <v>2010-04-30</v>
      </c>
      <c r="E3838" s="16" t="str">
        <f>[1]!lastradeday_s("000002","")</f>
        <v>2026-06-22</v>
      </c>
      <c r="F3838" s="16" t="str">
        <f>[1]!s_info_industry_csrc2023(A3838,"",3)</f>
        <v>计算机、通信和其他电子设备制造业</v>
      </c>
      <c r="G3838" s="16" t="str">
        <f>[1]!s_info_industry_csrc2023(A3838,"",1)</f>
        <v>制造业</v>
      </c>
      <c r="H3838" s="16">
        <f>[1]!s_is(A3838,83,"FY","YTD","20251231",1,"",100000000)</f>
        <v>0.82497581349999993</v>
      </c>
      <c r="I3838" s="16">
        <f>[1]!s_is(A3838,83,"FY","YTD","20241231",1,"",100000000)</f>
        <v>1.4074112509000001</v>
      </c>
      <c r="J3838" s="16">
        <f t="shared" si="177"/>
        <v>-0.41383457537912172</v>
      </c>
      <c r="K3838" s="16">
        <f>[1]!s_is(A3838,61,"FY","YTD","20251231",1,"",100000000)</f>
        <v>-0.8124902625</v>
      </c>
      <c r="L3838" s="16">
        <f>[1]!s_is(A3838,61,"FY","YTD","20241231",1,"",100000000)</f>
        <v>-0.56700765149999999</v>
      </c>
      <c r="M3838" s="16">
        <f t="shared" si="178"/>
        <v>-0.43294408876244245</v>
      </c>
      <c r="N3838" s="16">
        <f>[1]!s_fa_roe(A3838,"20251231")</f>
        <v>-9.1327999999999996</v>
      </c>
      <c r="O3838" s="16">
        <f>[1]!s_stmnote_rdexp(A3838,"20251231",1,10000)</f>
        <v>628.40955199999996</v>
      </c>
      <c r="P3838" s="20">
        <f t="shared" si="179"/>
        <v>7.6173087951990001E-2</v>
      </c>
      <c r="Q3838" s="16">
        <f>[1]!s_margin_tradingbalance(A3838,"",10000)</f>
        <v>0</v>
      </c>
      <c r="R3838" s="16">
        <f>[1]!s_margin_seclendingbalance(A3838,"",10000)</f>
        <v>0</v>
      </c>
      <c r="S3838" s="17">
        <f>[1]!s_val_ev(A3838,"",100000000)</f>
        <v>19.292000000000002</v>
      </c>
      <c r="T3838" s="17">
        <f>[1]!share_freesharesmv(A3838,"",100000000)</f>
        <v>13.559182</v>
      </c>
      <c r="U3838" s="17">
        <f>[1]!s_dq_amount_btin(A3838,E3838,100000000)</f>
        <v>0.50012787000000003</v>
      </c>
      <c r="V3838" s="17">
        <f>[1]!s_dq_turn(A3838,E3838)</f>
        <v>2.6119575471698111</v>
      </c>
      <c r="W3838" s="2">
        <f>[1]!s_pq_amount(A3838,"20260101","",100000000)</f>
        <v>113.95864404</v>
      </c>
      <c r="X3838" s="2">
        <f>[1]!s_pq_avgamount(A3838,"20260101","",100000000)</f>
        <v>1.0454921471559633</v>
      </c>
      <c r="Y3838" s="17">
        <f>[1]!s_ipo_dilutedpe(A3838)</f>
        <v>73.86</v>
      </c>
      <c r="Z3838" s="12">
        <f>[1]!s_ipo_collection_total(A3838,100000000)</f>
        <v>8.8659999999999997</v>
      </c>
      <c r="AA3838" s="2">
        <f>[1]!s_val_pe_ttm(A3838,E3838)</f>
        <v>-23.964065551757813</v>
      </c>
      <c r="AB3838" s="5">
        <f>[1]!s_info_zjtxornot1(A3838,"")</f>
        <v>1</v>
      </c>
      <c r="AC3838" s="22" t="str">
        <f>[1]!s_info_nature1(A3838,"")</f>
        <v>地方国有企业</v>
      </c>
      <c r="AD3838" s="6" t="str">
        <f>[1]!s_info_city(A3838)</f>
        <v>慈溪市</v>
      </c>
      <c r="AE3838" s="6" t="str">
        <f>[1]!s_info_province(A3838)</f>
        <v>浙江省</v>
      </c>
      <c r="AF3838">
        <v>121.338408</v>
      </c>
      <c r="AG3838">
        <v>30.189257000000001</v>
      </c>
    </row>
    <row r="3839" spans="1:33" x14ac:dyDescent="0.3">
      <c r="A3839" s="12" t="s">
        <v>8076</v>
      </c>
      <c r="B3839" s="12" t="s">
        <v>8077</v>
      </c>
      <c r="C3839" s="16" t="str">
        <f>[1]!s_info_mkt(A3839)</f>
        <v>创业板</v>
      </c>
      <c r="D3839" s="16" t="str">
        <f>[1]!s_ipo_listeddate(A3839)</f>
        <v>2020-08-24</v>
      </c>
      <c r="E3839" s="16" t="str">
        <f>[1]!lastradeday_s("000002","")</f>
        <v>2026-06-22</v>
      </c>
      <c r="F3839" s="16" t="str">
        <f>[1]!s_info_industry_csrc2023(A3839,"",3)</f>
        <v>仪器仪表制造业</v>
      </c>
      <c r="G3839" s="16" t="str">
        <f>[1]!s_info_industry_csrc2023(A3839,"",1)</f>
        <v>制造业</v>
      </c>
      <c r="H3839" s="16">
        <f>[1]!s_is(A3839,83,"FY","YTD","20251231",1,"",100000000)</f>
        <v>3.9897112731999997</v>
      </c>
      <c r="I3839" s="16">
        <f>[1]!s_is(A3839,83,"FY","YTD","20241231",1,"",100000000)</f>
        <v>6.0943185427</v>
      </c>
      <c r="J3839" s="16">
        <f t="shared" si="177"/>
        <v>-0.34533922944034101</v>
      </c>
      <c r="K3839" s="16">
        <f>[1]!s_is(A3839,61,"FY","YTD","20251231",1,"",100000000)</f>
        <v>-0.88766486450000004</v>
      </c>
      <c r="L3839" s="16">
        <f>[1]!s_is(A3839,61,"FY","YTD","20241231",1,"",100000000)</f>
        <v>6.4853480899999996E-2</v>
      </c>
      <c r="M3839" s="16">
        <f t="shared" si="178"/>
        <v>-14.687235475744528</v>
      </c>
      <c r="N3839" s="16">
        <f>[1]!s_fa_roe(A3839,"20251231")</f>
        <v>-4.4659000000000004</v>
      </c>
      <c r="O3839" s="16">
        <f>[1]!s_stmnote_rdexp(A3839,"20251231",1,10000)</f>
        <v>4637.9215359999998</v>
      </c>
      <c r="P3839" s="20">
        <f t="shared" si="179"/>
        <v>0.11624704692678413</v>
      </c>
      <c r="Q3839" s="16">
        <f>[1]!s_margin_tradingbalance(A3839,"",10000)</f>
        <v>36730.925499999998</v>
      </c>
      <c r="R3839" s="16">
        <f>[1]!s_margin_seclendingbalance(A3839,"",10000)</f>
        <v>24.5898</v>
      </c>
      <c r="S3839" s="17">
        <f>[1]!s_val_ev(A3839,"",100000000)</f>
        <v>39.268227755399998</v>
      </c>
      <c r="T3839" s="17">
        <f>[1]!share_freesharesmv(A3839,"",100000000)</f>
        <v>28.153218944699997</v>
      </c>
      <c r="U3839" s="17">
        <f>[1]!s_dq_amount_btin(A3839,E3839,100000000)</f>
        <v>1.41166317</v>
      </c>
      <c r="V3839" s="17">
        <f>[1]!s_dq_turn(A3839,E3839)</f>
        <v>4.4373970524933526</v>
      </c>
      <c r="W3839" s="2">
        <f>[1]!s_pq_amount(A3839,"20260101","",100000000)</f>
        <v>179.98708626999999</v>
      </c>
      <c r="X3839" s="2">
        <f>[1]!s_pq_avgamount(A3839,"20260101","",100000000)</f>
        <v>1.6362462388181818</v>
      </c>
      <c r="Y3839" s="17">
        <f>[1]!s_ipo_dilutedpe(A3839)</f>
        <v>35.549999999999997</v>
      </c>
      <c r="Z3839" s="12">
        <f>[1]!s_ipo_collection_total(A3839,100000000)</f>
        <v>11.193315</v>
      </c>
      <c r="AA3839" s="2">
        <f>[1]!s_val_pe_ttm(A3839,E3839)</f>
        <v>-41.290813446044922</v>
      </c>
      <c r="AB3839" s="5">
        <f>[1]!s_info_zjtxornot1(A3839,"")</f>
        <v>1</v>
      </c>
      <c r="AC3839" s="22" t="str">
        <f>[1]!s_info_nature1(A3839,"")</f>
        <v>民营企业</v>
      </c>
      <c r="AD3839" s="6" t="str">
        <f>[1]!s_info_city(A3839)</f>
        <v>铜陵市</v>
      </c>
      <c r="AE3839" s="6" t="str">
        <f>[1]!s_info_province(A3839)</f>
        <v>安徽省</v>
      </c>
      <c r="AF3839">
        <v>117.816576</v>
      </c>
      <c r="AG3839">
        <v>30.929935</v>
      </c>
    </row>
    <row r="3840" spans="1:33" x14ac:dyDescent="0.3">
      <c r="A3840" s="12" t="s">
        <v>8078</v>
      </c>
      <c r="B3840" s="12" t="s">
        <v>8079</v>
      </c>
      <c r="C3840" s="16" t="str">
        <f>[1]!s_info_mkt(A3840)</f>
        <v>主板</v>
      </c>
      <c r="D3840" s="16" t="str">
        <f>[1]!s_ipo_listeddate(A3840)</f>
        <v>2017-11-07</v>
      </c>
      <c r="E3840" s="16" t="str">
        <f>[1]!lastradeday_s("000002","")</f>
        <v>2026-06-22</v>
      </c>
      <c r="F3840" s="16" t="str">
        <f>[1]!s_info_industry_csrc2023(A3840,"",3)</f>
        <v>燃气生产和供应业</v>
      </c>
      <c r="G3840" s="16" t="str">
        <f>[1]!s_info_industry_csrc2023(A3840,"",1)</f>
        <v>电力、热力、燃气及水生产和供应业</v>
      </c>
      <c r="H3840" s="16">
        <f>[1]!s_is(A3840,83,"FY","YTD","20251231",1,"",100000000)</f>
        <v>66.409079504099992</v>
      </c>
      <c r="I3840" s="16">
        <f>[1]!s_is(A3840,83,"FY","YTD","20241231",1,"",100000000)</f>
        <v>66.800513192300002</v>
      </c>
      <c r="J3840" s="16">
        <f t="shared" si="177"/>
        <v>-5.859740733924923E-3</v>
      </c>
      <c r="K3840" s="16">
        <f>[1]!s_is(A3840,61,"FY","YTD","20251231",1,"",100000000)</f>
        <v>0.47127560740000002</v>
      </c>
      <c r="L3840" s="16">
        <f>[1]!s_is(A3840,61,"FY","YTD","20241231",1,"",100000000)</f>
        <v>0.62517339679999995</v>
      </c>
      <c r="M3840" s="16">
        <f t="shared" si="178"/>
        <v>-0.24616816740401634</v>
      </c>
      <c r="N3840" s="16">
        <f>[1]!s_fa_roe(A3840,"20251231")</f>
        <v>1.5086999999999999</v>
      </c>
      <c r="O3840" s="16">
        <f>[1]!s_stmnote_rdexp(A3840,"20251231",1,10000)</f>
        <v>1553.604286</v>
      </c>
      <c r="P3840" s="20">
        <f t="shared" si="179"/>
        <v>2.3394455962969384E-3</v>
      </c>
      <c r="Q3840" s="16">
        <f>[1]!s_margin_tradingbalance(A3840,"",10000)</f>
        <v>26719.016299999999</v>
      </c>
      <c r="R3840" s="16">
        <f>[1]!s_margin_seclendingbalance(A3840,"",10000)</f>
        <v>17.831399999999999</v>
      </c>
      <c r="S3840" s="17">
        <f>[1]!s_val_ev(A3840,"",100000000)</f>
        <v>88.812010330399985</v>
      </c>
      <c r="T3840" s="17">
        <f>[1]!share_freesharesmv(A3840,"",100000000)</f>
        <v>30.885649132799998</v>
      </c>
      <c r="U3840" s="17">
        <f>[1]!s_dq_amount_btin(A3840,E3840,100000000)</f>
        <v>2.4714305099999998</v>
      </c>
      <c r="V3840" s="17">
        <f>[1]!s_dq_turn(A3840,E3840)</f>
        <v>2.7956215544083132</v>
      </c>
      <c r="W3840" s="2">
        <f>[1]!s_pq_amount(A3840,"20260101","",100000000)</f>
        <v>271.82900939000001</v>
      </c>
      <c r="X3840" s="2">
        <f>[1]!s_pq_avgamount(A3840,"20260101","",100000000)</f>
        <v>2.4711728126363637</v>
      </c>
      <c r="Y3840" s="17">
        <f>[1]!s_ipo_dilutedpe(A3840)</f>
        <v>22.88</v>
      </c>
      <c r="Z3840" s="12">
        <f>[1]!s_ipo_collection_total(A3840,100000000)</f>
        <v>2.6950595516000004</v>
      </c>
      <c r="AA3840" s="2">
        <f>[1]!s_val_pe_ttm(A3840,E3840)</f>
        <v>115.35726165771484</v>
      </c>
      <c r="AB3840" s="5">
        <f>[1]!s_info_zjtxornot1(A3840,"")</f>
        <v>0</v>
      </c>
      <c r="AC3840" s="22" t="str">
        <f>[1]!s_info_nature1(A3840,"")</f>
        <v>地方国有企业</v>
      </c>
      <c r="AD3840" s="6" t="str">
        <f>[1]!s_info_city(A3840)</f>
        <v>贵阳市</v>
      </c>
      <c r="AE3840" s="6" t="str">
        <f>[1]!s_info_province(A3840)</f>
        <v>贵州省</v>
      </c>
      <c r="AF3840">
        <v>106.71347799999999</v>
      </c>
      <c r="AG3840">
        <v>26.578343</v>
      </c>
    </row>
    <row r="3841" spans="1:33" x14ac:dyDescent="0.3">
      <c r="A3841" s="12" t="s">
        <v>8080</v>
      </c>
      <c r="B3841" s="12" t="s">
        <v>8081</v>
      </c>
      <c r="C3841" s="16" t="str">
        <f>[1]!s_info_mkt(A3841)</f>
        <v>主板</v>
      </c>
      <c r="D3841" s="16" t="str">
        <f>[1]!s_ipo_listeddate(A3841)</f>
        <v>2010-10-21</v>
      </c>
      <c r="E3841" s="16" t="str">
        <f>[1]!lastradeday_s("000002","")</f>
        <v>2026-06-22</v>
      </c>
      <c r="F3841" s="16" t="str">
        <f>[1]!s_info_industry_csrc2023(A3841,"",3)</f>
        <v>汽车制造业</v>
      </c>
      <c r="G3841" s="16" t="str">
        <f>[1]!s_info_industry_csrc2023(A3841,"",1)</f>
        <v>制造业</v>
      </c>
      <c r="H3841" s="16">
        <f>[1]!s_is(A3841,83,"FY","YTD","20251231",1,"",100000000)</f>
        <v>38.290534444400002</v>
      </c>
      <c r="I3841" s="16">
        <f>[1]!s_is(A3841,83,"FY","YTD","20241231",1,"",100000000)</f>
        <v>33.581952790000003</v>
      </c>
      <c r="J3841" s="16">
        <f t="shared" si="177"/>
        <v>0.14021166916183958</v>
      </c>
      <c r="K3841" s="16">
        <f>[1]!s_is(A3841,61,"FY","YTD","20251231",1,"",100000000)</f>
        <v>0.41563887100000002</v>
      </c>
      <c r="L3841" s="16">
        <f>[1]!s_is(A3841,61,"FY","YTD","20241231",1,"",100000000)</f>
        <v>0.23182104149999999</v>
      </c>
      <c r="M3841" s="16">
        <f t="shared" si="178"/>
        <v>0.79292987517701252</v>
      </c>
      <c r="N3841" s="16">
        <f>[1]!s_fa_roe(A3841,"20251231")</f>
        <v>1.1850000000000001</v>
      </c>
      <c r="O3841" s="16">
        <f>[1]!s_stmnote_rdexp(A3841,"20251231",1,10000)</f>
        <v>11577.784688</v>
      </c>
      <c r="P3841" s="20">
        <f t="shared" si="179"/>
        <v>3.0236675606634823E-2</v>
      </c>
      <c r="Q3841" s="16">
        <f>[1]!s_margin_tradingbalance(A3841,"",10000)</f>
        <v>46665.1486</v>
      </c>
      <c r="R3841" s="16">
        <f>[1]!s_margin_seclendingbalance(A3841,"",10000)</f>
        <v>188.90549999999999</v>
      </c>
      <c r="S3841" s="17">
        <f>[1]!s_val_ev(A3841,"",100000000)</f>
        <v>97.254396650499999</v>
      </c>
      <c r="T3841" s="17">
        <f>[1]!share_freesharesmv(A3841,"",100000000)</f>
        <v>68.864195938400016</v>
      </c>
      <c r="U3841" s="17">
        <f>[1]!s_dq_amount_btin(A3841,E3841,100000000)</f>
        <v>2.8031397</v>
      </c>
      <c r="V3841" s="17">
        <f>[1]!s_dq_turn(A3841,E3841)</f>
        <v>3.1927530564521853</v>
      </c>
      <c r="W3841" s="2">
        <f>[1]!s_pq_amount(A3841,"20260101","",100000000)</f>
        <v>446.97162211</v>
      </c>
      <c r="X3841" s="2">
        <f>[1]!s_pq_avgamount(A3841,"20260101","",100000000)</f>
        <v>4.0633783828181818</v>
      </c>
      <c r="Y3841" s="17">
        <f>[1]!s_ipo_dilutedpe(A3841)</f>
        <v>73.33</v>
      </c>
      <c r="Z3841" s="12">
        <f>[1]!s_ipo_collection_total(A3841,100000000)</f>
        <v>6.6</v>
      </c>
      <c r="AA3841" s="2">
        <f>[1]!s_val_pe_ttm(A3841,E3841)</f>
        <v>170.52891540527344</v>
      </c>
      <c r="AB3841" s="5">
        <f>[1]!s_info_zjtxornot1(A3841,"")</f>
        <v>0</v>
      </c>
      <c r="AC3841" s="22" t="str">
        <f>[1]!s_info_nature1(A3841,"")</f>
        <v>民营企业</v>
      </c>
      <c r="AD3841" s="6" t="str">
        <f>[1]!s_info_city(A3841)</f>
        <v>杭州市</v>
      </c>
      <c r="AE3841" s="6" t="str">
        <f>[1]!s_info_province(A3841)</f>
        <v>浙江省</v>
      </c>
      <c r="AF3841">
        <v>120.153576</v>
      </c>
      <c r="AG3841">
        <v>30.287458999999998</v>
      </c>
    </row>
    <row r="3842" spans="1:33" x14ac:dyDescent="0.3">
      <c r="A3842" s="12" t="s">
        <v>8082</v>
      </c>
      <c r="B3842" s="12" t="s">
        <v>8083</v>
      </c>
      <c r="C3842" s="16" t="str">
        <f>[1]!s_info_mkt(A3842)</f>
        <v>主板</v>
      </c>
      <c r="D3842" s="16" t="str">
        <f>[1]!s_ipo_listeddate(A3842)</f>
        <v>2017-05-15</v>
      </c>
      <c r="E3842" s="16" t="str">
        <f>[1]!lastradeday_s("000002","")</f>
        <v>2026-06-22</v>
      </c>
      <c r="F3842" s="16" t="str">
        <f>[1]!s_info_industry_csrc2023(A3842,"",3)</f>
        <v>计算机、通信和其他电子设备制造业</v>
      </c>
      <c r="G3842" s="16" t="str">
        <f>[1]!s_info_industry_csrc2023(A3842,"",1)</f>
        <v>制造业</v>
      </c>
      <c r="H3842" s="16">
        <f>[1]!s_is(A3842,83,"FY","YTD","20251231",1,"",100000000)</f>
        <v>4.6430479569000003</v>
      </c>
      <c r="I3842" s="16">
        <f>[1]!s_is(A3842,83,"FY","YTD","20241231",1,"",100000000)</f>
        <v>5.9641484033000003</v>
      </c>
      <c r="J3842" s="16">
        <f t="shared" si="177"/>
        <v>-0.22150697083074378</v>
      </c>
      <c r="K3842" s="16">
        <f>[1]!s_is(A3842,61,"FY","YTD","20251231",1,"",100000000)</f>
        <v>-1.2958857963999999</v>
      </c>
      <c r="L3842" s="16">
        <f>[1]!s_is(A3842,61,"FY","YTD","20241231",1,"",100000000)</f>
        <v>0.78754832890000004</v>
      </c>
      <c r="M3842" s="16">
        <f t="shared" si="178"/>
        <v>-2.645468282829087</v>
      </c>
      <c r="N3842" s="16">
        <f>[1]!s_fa_roe(A3842,"20251231")</f>
        <v>-6.1140999999999996</v>
      </c>
      <c r="O3842" s="16">
        <f>[1]!s_stmnote_rdexp(A3842,"20251231",1,10000)</f>
        <v>7855.804454000001</v>
      </c>
      <c r="P3842" s="20">
        <f t="shared" si="179"/>
        <v>0.16919498844127911</v>
      </c>
      <c r="Q3842" s="16">
        <f>[1]!s_margin_tradingbalance(A3842,"",10000)</f>
        <v>14715.754199999999</v>
      </c>
      <c r="R3842" s="16">
        <f>[1]!s_margin_seclendingbalance(A3842,"",10000)</f>
        <v>24.759</v>
      </c>
      <c r="S3842" s="17">
        <f>[1]!s_val_ev(A3842,"",100000000)</f>
        <v>33.366167302599997</v>
      </c>
      <c r="T3842" s="17">
        <f>[1]!share_freesharesmv(A3842,"",100000000)</f>
        <v>23.024319307600003</v>
      </c>
      <c r="U3842" s="17">
        <f>[1]!s_dq_amount_btin(A3842,E3842,100000000)</f>
        <v>0.73899499000000002</v>
      </c>
      <c r="V3842" s="17">
        <f>[1]!s_dq_turn(A3842,E3842)</f>
        <v>2.5234703886694181</v>
      </c>
      <c r="W3842" s="2">
        <f>[1]!s_pq_amount(A3842,"20260101","",100000000)</f>
        <v>136.65403710999999</v>
      </c>
      <c r="X3842" s="2">
        <f>[1]!s_pq_avgamount(A3842,"20260101","",100000000)</f>
        <v>1.2423094282727274</v>
      </c>
      <c r="Y3842" s="17">
        <f>[1]!s_ipo_dilutedpe(A3842)</f>
        <v>22.99</v>
      </c>
      <c r="Z3842" s="12">
        <f>[1]!s_ipo_collection_total(A3842,100000000)</f>
        <v>6.4353600000000002</v>
      </c>
      <c r="AA3842" s="2">
        <f>[1]!s_val_pe_ttm(A3842,E3842)</f>
        <v>-22.572761535644531</v>
      </c>
      <c r="AB3842" s="5">
        <f>[1]!s_info_zjtxornot1(A3842,"")</f>
        <v>0</v>
      </c>
      <c r="AC3842" s="22" t="str">
        <f>[1]!s_info_nature1(A3842,"")</f>
        <v>民营企业</v>
      </c>
      <c r="AD3842" s="6" t="str">
        <f>[1]!s_info_city(A3842)</f>
        <v>深圳市</v>
      </c>
      <c r="AE3842" s="6" t="str">
        <f>[1]!s_info_province(A3842)</f>
        <v>广东省</v>
      </c>
      <c r="AF3842">
        <v>114.085947</v>
      </c>
      <c r="AG3842">
        <v>22.547000000000001</v>
      </c>
    </row>
    <row r="3843" spans="1:33" x14ac:dyDescent="0.3">
      <c r="A3843" s="12" t="s">
        <v>8084</v>
      </c>
      <c r="B3843" s="12" t="s">
        <v>8085</v>
      </c>
      <c r="C3843" s="16" t="str">
        <f>[1]!s_info_mkt(A3843)</f>
        <v>主板</v>
      </c>
      <c r="D3843" s="16" t="str">
        <f>[1]!s_ipo_listeddate(A3843)</f>
        <v>2007-03-06</v>
      </c>
      <c r="E3843" s="16" t="str">
        <f>[1]!lastradeday_s("000002","")</f>
        <v>2026-06-22</v>
      </c>
      <c r="F3843" s="16" t="str">
        <f>[1]!s_info_industry_csrc2023(A3843,"",3)</f>
        <v>邮政业</v>
      </c>
      <c r="G3843" s="16" t="str">
        <f>[1]!s_info_industry_csrc2023(A3843,"",1)</f>
        <v>交通运输、仓储和邮政业</v>
      </c>
      <c r="H3843" s="16">
        <f>[1]!s_is(A3843,83,"FY","YTD","20251231",1,"",100000000)</f>
        <v>514.74506545370002</v>
      </c>
      <c r="I3843" s="16">
        <f>[1]!s_is(A3843,83,"FY","YTD","20241231",1,"",100000000)</f>
        <v>485.43032234430001</v>
      </c>
      <c r="J3843" s="16">
        <f t="shared" ref="J3843:J3906" si="180">H3843/I3843-1</f>
        <v>6.038918823164896E-2</v>
      </c>
      <c r="K3843" s="16">
        <f>[1]!s_is(A3843,61,"FY","YTD","20251231",1,"",100000000)</f>
        <v>11.7144738779</v>
      </c>
      <c r="L3843" s="16">
        <f>[1]!s_is(A3843,61,"FY","YTD","20241231",1,"",100000000)</f>
        <v>19.139196973800001</v>
      </c>
      <c r="M3843" s="16">
        <f t="shared" ref="M3843:M3906" si="181">(K3843-L3843)/ABS(L3843)</f>
        <v>-0.38793284305834991</v>
      </c>
      <c r="N3843" s="16">
        <f>[1]!s_fa_roe(A3843,"20251231")</f>
        <v>5.6334999999999997</v>
      </c>
      <c r="O3843" s="16">
        <f>[1]!s_stmnote_rdexp(A3843,"20251231",1,10000)</f>
        <v>27560.452831999999</v>
      </c>
      <c r="P3843" s="20">
        <f t="shared" ref="P3843:P3906" si="182">O3843/H3843/10000</f>
        <v>5.3541946648304464E-3</v>
      </c>
      <c r="Q3843" s="16">
        <f>[1]!s_margin_tradingbalance(A3843,"",10000)</f>
        <v>66999.485499999995</v>
      </c>
      <c r="R3843" s="16">
        <f>[1]!s_margin_seclendingbalance(A3843,"",10000)</f>
        <v>197.00280000000001</v>
      </c>
      <c r="S3843" s="17">
        <f>[1]!s_val_ev(A3843,"",100000000)</f>
        <v>181.4900030076</v>
      </c>
      <c r="T3843" s="17">
        <f>[1]!share_freesharesmv(A3843,"",100000000)</f>
        <v>77.775393530199992</v>
      </c>
      <c r="U3843" s="17">
        <f>[1]!s_dq_amount_btin(A3843,E3843,100000000)</f>
        <v>1.8600837400000001</v>
      </c>
      <c r="V3843" s="17">
        <f>[1]!s_dq_turn(A3843,E3843)</f>
        <v>1.0707943125749451</v>
      </c>
      <c r="W3843" s="2">
        <f>[1]!s_pq_amount(A3843,"20260101","",100000000)</f>
        <v>272.23983695999999</v>
      </c>
      <c r="X3843" s="2">
        <f>[1]!s_pq_avgamount(A3843,"20260101","",100000000)</f>
        <v>2.4749076087272726</v>
      </c>
      <c r="Y3843" s="17">
        <f>[1]!s_ipo_dilutedpe(A3843)</f>
        <v>29.97</v>
      </c>
      <c r="Z3843" s="12">
        <f>[1]!s_ipo_collection_total(A3843,100000000)</f>
        <v>1.7374000000000001</v>
      </c>
      <c r="AA3843" s="2">
        <f>[1]!s_val_pe_ttm(A3843,E3843)</f>
        <v>13.570835113525391</v>
      </c>
      <c r="AB3843" s="5">
        <f>[1]!s_info_zjtxornot1(A3843,"")</f>
        <v>0</v>
      </c>
      <c r="AC3843" s="22" t="str">
        <f>[1]!s_info_nature1(A3843,"")</f>
        <v>民营企业</v>
      </c>
      <c r="AD3843" s="6" t="str">
        <f>[1]!s_info_city(A3843)</f>
        <v>慈溪市</v>
      </c>
      <c r="AE3843" s="6" t="str">
        <f>[1]!s_info_province(A3843)</f>
        <v>浙江省</v>
      </c>
      <c r="AF3843">
        <v>121.338408</v>
      </c>
      <c r="AG3843">
        <v>30.189257000000001</v>
      </c>
    </row>
    <row r="3844" spans="1:33" x14ac:dyDescent="0.3">
      <c r="A3844" s="12" t="s">
        <v>8086</v>
      </c>
      <c r="B3844" s="12" t="s">
        <v>8087</v>
      </c>
      <c r="C3844" s="16" t="str">
        <f>[1]!s_info_mkt(A3844)</f>
        <v>主板</v>
      </c>
      <c r="D3844" s="16" t="str">
        <f>[1]!s_ipo_listeddate(A3844)</f>
        <v>1994-01-03</v>
      </c>
      <c r="E3844" s="16" t="str">
        <f>[1]!lastradeday_s("000002","")</f>
        <v>2026-06-22</v>
      </c>
      <c r="F3844" s="16" t="str">
        <f>[1]!s_info_industry_csrc2023(A3844,"",3)</f>
        <v>燃气生产和供应业</v>
      </c>
      <c r="G3844" s="16" t="str">
        <f>[1]!s_info_industry_csrc2023(A3844,"",1)</f>
        <v>电力、热力、燃气及水生产和供应业</v>
      </c>
      <c r="H3844" s="16">
        <f>[1]!s_is(A3844,83,"FY","YTD","20251231",1,"",100000000)</f>
        <v>1315.0669</v>
      </c>
      <c r="I3844" s="16">
        <f>[1]!s_is(A3844,83,"FY","YTD","20241231",1,"",100000000)</f>
        <v>1359.1010000000001</v>
      </c>
      <c r="J3844" s="16">
        <f t="shared" si="180"/>
        <v>-3.2399431683149404E-2</v>
      </c>
      <c r="K3844" s="16">
        <f>[1]!s_is(A3844,61,"FY","YTD","20251231",1,"",100000000)</f>
        <v>46.813200000000002</v>
      </c>
      <c r="L3844" s="16">
        <f>[1]!s_is(A3844,61,"FY","YTD","20241231",1,"",100000000)</f>
        <v>44.931800000000003</v>
      </c>
      <c r="M3844" s="16">
        <f t="shared" si="181"/>
        <v>4.1872348759675757E-2</v>
      </c>
      <c r="N3844" s="16">
        <f>[1]!s_fa_roe(A3844,"20251231")</f>
        <v>19.459199999999999</v>
      </c>
      <c r="O3844" s="16">
        <f>[1]!s_stmnote_rdexp(A3844,"20251231",1,10000)</f>
        <v>97713</v>
      </c>
      <c r="P3844" s="20">
        <f t="shared" si="182"/>
        <v>7.4302683764605436E-3</v>
      </c>
      <c r="Q3844" s="16">
        <f>[1]!s_margin_tradingbalance(A3844,"",10000)</f>
        <v>11776.7873</v>
      </c>
      <c r="R3844" s="16">
        <f>[1]!s_margin_seclendingbalance(A3844,"",10000)</f>
        <v>1066.5028</v>
      </c>
      <c r="S3844" s="17">
        <f>[1]!s_val_ev(A3844,"",100000000)</f>
        <v>508.6374930801</v>
      </c>
      <c r="T3844" s="17">
        <f>[1]!share_freesharesmv(A3844,"",100000000)</f>
        <v>136.39999503069998</v>
      </c>
      <c r="U3844" s="17">
        <f>[1]!s_dq_amount_btin(A3844,E3844,100000000)</f>
        <v>1.71042169</v>
      </c>
      <c r="V3844" s="17">
        <f>[1]!s_dq_turn(A3844,E3844)</f>
        <v>0.34430130049977781</v>
      </c>
      <c r="W3844" s="2">
        <f>[1]!s_pq_amount(A3844,"20260101","",100000000)</f>
        <v>295.58590913</v>
      </c>
      <c r="X3844" s="2">
        <f>[1]!s_pq_avgamount(A3844,"20260101","",100000000)</f>
        <v>2.6871446284545457</v>
      </c>
      <c r="Y3844" s="17">
        <f>[1]!s_ipo_dilutedpe(A3844)</f>
        <v>0</v>
      </c>
      <c r="Z3844" s="12">
        <f>[1]!s_ipo_collection_total(A3844,100000000)</f>
        <v>1</v>
      </c>
      <c r="AA3844" s="2">
        <f>[1]!s_val_pe_ttm(A3844,E3844)</f>
        <v>11.666345596313477</v>
      </c>
      <c r="AB3844" s="5">
        <f>[1]!s_info_zjtxornot1(A3844,"")</f>
        <v>1</v>
      </c>
      <c r="AC3844" s="22" t="str">
        <f>[1]!s_info_nature1(A3844,"")</f>
        <v>民营企业</v>
      </c>
      <c r="AD3844" s="6" t="str">
        <f>[1]!s_info_city(A3844)</f>
        <v>石家庄市</v>
      </c>
      <c r="AE3844" s="6" t="str">
        <f>[1]!s_info_province(A3844)</f>
        <v>河北省</v>
      </c>
      <c r="AF3844">
        <v>114.502461</v>
      </c>
      <c r="AG3844">
        <v>38.045473999999999</v>
      </c>
    </row>
    <row r="3845" spans="1:33" x14ac:dyDescent="0.3">
      <c r="A3845" s="12" t="s">
        <v>8088</v>
      </c>
      <c r="B3845" s="12" t="s">
        <v>8089</v>
      </c>
      <c r="C3845" s="16" t="str">
        <f>[1]!s_info_mkt(A3845)</f>
        <v>科创板</v>
      </c>
      <c r="D3845" s="16" t="str">
        <f>[1]!s_ipo_listeddate(A3845)</f>
        <v>2021-09-16</v>
      </c>
      <c r="E3845" s="16" t="str">
        <f>[1]!lastradeday_s("000002","")</f>
        <v>2026-06-22</v>
      </c>
      <c r="F3845" s="16" t="str">
        <f>[1]!s_info_industry_csrc2023(A3845,"",3)</f>
        <v>生态保护和环境治理业</v>
      </c>
      <c r="G3845" s="16" t="str">
        <f>[1]!s_info_industry_csrc2023(A3845,"",1)</f>
        <v>水利、环境和公共设施管理业</v>
      </c>
      <c r="H3845" s="16">
        <f>[1]!s_is(A3845,83,"FY","YTD","20251231",1,"",100000000)</f>
        <v>1.2654686856999999</v>
      </c>
      <c r="I3845" s="16">
        <f>[1]!s_is(A3845,83,"FY","YTD","20241231",1,"",100000000)</f>
        <v>2.424915183</v>
      </c>
      <c r="J3845" s="16">
        <f t="shared" si="180"/>
        <v>-0.47813899035659591</v>
      </c>
      <c r="K3845" s="16">
        <f>[1]!s_is(A3845,61,"FY","YTD","20251231",1,"",100000000)</f>
        <v>-0.60477808070000005</v>
      </c>
      <c r="L3845" s="16">
        <f>[1]!s_is(A3845,61,"FY","YTD","20241231",1,"",100000000)</f>
        <v>-0.82202248680000012</v>
      </c>
      <c r="M3845" s="16">
        <f t="shared" si="181"/>
        <v>0.26428036895401391</v>
      </c>
      <c r="N3845" s="16">
        <f>[1]!s_fa_roe(A3845,"20251231")</f>
        <v>-35.768599999999999</v>
      </c>
      <c r="O3845" s="16">
        <f>[1]!s_stmnote_rdexp(A3845,"20251231",1,10000)</f>
        <v>2421.797247</v>
      </c>
      <c r="P3845" s="20">
        <f t="shared" si="182"/>
        <v>0.19137551757437374</v>
      </c>
      <c r="Q3845" s="16">
        <f>[1]!s_margin_tradingbalance(A3845,"",10000)</f>
        <v>1170.5936999999999</v>
      </c>
      <c r="R3845" s="16">
        <f>[1]!s_margin_seclendingbalance(A3845,"",10000)</f>
        <v>0</v>
      </c>
      <c r="S3845" s="17">
        <f>[1]!s_val_ev(A3845,"",100000000)</f>
        <v>10.715334285600001</v>
      </c>
      <c r="T3845" s="17">
        <f>[1]!share_freesharesmv(A3845,"",100000000)</f>
        <v>5.3711588489999995</v>
      </c>
      <c r="U3845" s="17">
        <f>[1]!s_dq_amount_btin(A3845,E3845,100000000)</f>
        <v>0.28433522999999999</v>
      </c>
      <c r="V3845" s="17">
        <f>[1]!s_dq_turn(A3845,E3845)</f>
        <v>2.7318430092599666</v>
      </c>
      <c r="W3845" s="2">
        <f>[1]!s_pq_amount(A3845,"20260101","",100000000)</f>
        <v>35.160605599999997</v>
      </c>
      <c r="X3845" s="2">
        <f>[1]!s_pq_avgamount(A3845,"20260101","",100000000)</f>
        <v>0.31964186909090908</v>
      </c>
      <c r="Y3845" s="17">
        <f>[1]!s_ipo_dilutedpe(A3845)</f>
        <v>24.96</v>
      </c>
      <c r="Z3845" s="12">
        <f>[1]!s_ipo_collection_total(A3845,100000000)</f>
        <v>2.5109868563999997</v>
      </c>
      <c r="AA3845" s="2">
        <f>[1]!s_val_pe_ttm(A3845,E3845)</f>
        <v>-14.99761962890625</v>
      </c>
      <c r="AB3845" s="5">
        <f>[1]!s_info_zjtxornot1(A3845,"")</f>
        <v>1</v>
      </c>
      <c r="AC3845" s="22" t="str">
        <f>[1]!s_info_nature1(A3845,"")</f>
        <v>民营企业</v>
      </c>
      <c r="AD3845" s="6" t="str">
        <f>[1]!s_info_city(A3845)</f>
        <v>杭州市</v>
      </c>
      <c r="AE3845" s="6" t="str">
        <f>[1]!s_info_province(A3845)</f>
        <v>浙江省</v>
      </c>
      <c r="AF3845">
        <v>120.153576</v>
      </c>
      <c r="AG3845">
        <v>30.287458999999998</v>
      </c>
    </row>
    <row r="3846" spans="1:33" x14ac:dyDescent="0.3">
      <c r="A3846" s="12" t="s">
        <v>8090</v>
      </c>
      <c r="B3846" s="12" t="s">
        <v>8091</v>
      </c>
      <c r="C3846" s="16" t="str">
        <f>[1]!s_info_mkt(A3846)</f>
        <v>科创板</v>
      </c>
      <c r="D3846" s="16" t="str">
        <f>[1]!s_ipo_listeddate(A3846)</f>
        <v>2023-06-08</v>
      </c>
      <c r="E3846" s="16" t="str">
        <f>[1]!lastradeday_s("000002","")</f>
        <v>2026-06-22</v>
      </c>
      <c r="F3846" s="16" t="str">
        <f>[1]!s_info_industry_csrc2023(A3846,"",3)</f>
        <v>专用设备制造业</v>
      </c>
      <c r="G3846" s="16" t="str">
        <f>[1]!s_info_industry_csrc2023(A3846,"",1)</f>
        <v>制造业</v>
      </c>
      <c r="H3846" s="16">
        <f>[1]!s_is(A3846,83,"FY","YTD","20251231",1,"",100000000)</f>
        <v>3.4182461639999997</v>
      </c>
      <c r="I3846" s="16">
        <f>[1]!s_is(A3846,83,"FY","YTD","20241231",1,"",100000000)</f>
        <v>3.8623332777999999</v>
      </c>
      <c r="J3846" s="16">
        <f t="shared" si="180"/>
        <v>-0.11497897303490956</v>
      </c>
      <c r="K3846" s="16">
        <f>[1]!s_is(A3846,61,"FY","YTD","20251231",1,"",100000000)</f>
        <v>0.62512790309999999</v>
      </c>
      <c r="L3846" s="16">
        <f>[1]!s_is(A3846,61,"FY","YTD","20241231",1,"",100000000)</f>
        <v>0.86862060950000008</v>
      </c>
      <c r="M3846" s="16">
        <f t="shared" si="181"/>
        <v>-0.28032112493872396</v>
      </c>
      <c r="N3846" s="16">
        <f>[1]!s_fa_roe(A3846,"20251231")</f>
        <v>2.9449000000000001</v>
      </c>
      <c r="O3846" s="16">
        <f>[1]!s_stmnote_rdexp(A3846,"20251231",1,10000)</f>
        <v>4028.3539520000004</v>
      </c>
      <c r="P3846" s="20">
        <f t="shared" si="182"/>
        <v>0.11784856206160585</v>
      </c>
      <c r="Q3846" s="16">
        <f>[1]!s_margin_tradingbalance(A3846,"",10000)</f>
        <v>14442.450199999999</v>
      </c>
      <c r="R3846" s="16">
        <f>[1]!s_margin_seclendingbalance(A3846,"",10000)</f>
        <v>0</v>
      </c>
      <c r="S3846" s="17">
        <f>[1]!s_val_ev(A3846,"",100000000)</f>
        <v>54.600540639999998</v>
      </c>
      <c r="T3846" s="17">
        <f>[1]!share_freesharesmv(A3846,"",100000000)</f>
        <v>15.224089608</v>
      </c>
      <c r="U3846" s="17">
        <f>[1]!s_dq_amount_btin(A3846,E3846,100000000)</f>
        <v>0.60682382000000001</v>
      </c>
      <c r="V3846" s="17">
        <f>[1]!s_dq_turn(A3846,E3846)</f>
        <v>2.6899718310384499</v>
      </c>
      <c r="W3846" s="2">
        <f>[1]!s_pq_amount(A3846,"20260101","",100000000)</f>
        <v>101.23815676</v>
      </c>
      <c r="X3846" s="2">
        <f>[1]!s_pq_avgamount(A3846,"20260101","",100000000)</f>
        <v>0.92034687963636364</v>
      </c>
      <c r="Y3846" s="17">
        <f>[1]!s_ipo_dilutedpe(A3846)</f>
        <v>79.83</v>
      </c>
      <c r="Z3846" s="12">
        <f>[1]!s_ipo_collection_total(A3846,100000000)</f>
        <v>18.612239160000001</v>
      </c>
      <c r="AA3846" s="2">
        <f>[1]!s_val_pe_ttm(A3846,E3846)</f>
        <v>97.843742370605469</v>
      </c>
      <c r="AB3846" s="5">
        <f>[1]!s_info_zjtxornot1(A3846,"")</f>
        <v>1</v>
      </c>
      <c r="AC3846" s="22" t="str">
        <f>[1]!s_info_nature1(A3846,"")</f>
        <v>民营企业</v>
      </c>
      <c r="AD3846" s="6" t="str">
        <f>[1]!s_info_city(A3846)</f>
        <v>杭州市</v>
      </c>
      <c r="AE3846" s="6" t="str">
        <f>[1]!s_info_province(A3846)</f>
        <v>浙江省</v>
      </c>
      <c r="AF3846">
        <v>120.153576</v>
      </c>
      <c r="AG3846">
        <v>30.287458999999998</v>
      </c>
    </row>
    <row r="3847" spans="1:33" x14ac:dyDescent="0.3">
      <c r="A3847" s="12" t="s">
        <v>8092</v>
      </c>
      <c r="B3847" s="12" t="s">
        <v>8093</v>
      </c>
      <c r="C3847" s="16" t="str">
        <f>[1]!s_info_mkt(A3847)</f>
        <v>创业板</v>
      </c>
      <c r="D3847" s="16" t="str">
        <f>[1]!s_ipo_listeddate(A3847)</f>
        <v>2018-06-11</v>
      </c>
      <c r="E3847" s="16" t="str">
        <f>[1]!lastradeday_s("000002","")</f>
        <v>2026-06-22</v>
      </c>
      <c r="F3847" s="16" t="str">
        <f>[1]!s_info_industry_csrc2023(A3847,"",3)</f>
        <v>电气机械和器材制造业</v>
      </c>
      <c r="G3847" s="16" t="str">
        <f>[1]!s_info_industry_csrc2023(A3847,"",1)</f>
        <v>制造业</v>
      </c>
      <c r="H3847" s="16">
        <f>[1]!s_is(A3847,83,"FY","YTD","20251231",1,"",100000000)</f>
        <v>4237.0183399999996</v>
      </c>
      <c r="I3847" s="16">
        <f>[1]!s_is(A3847,83,"FY","YTD","20241231",1,"",100000000)</f>
        <v>3620.12554</v>
      </c>
      <c r="J3847" s="16">
        <f t="shared" si="180"/>
        <v>0.17040646606968202</v>
      </c>
      <c r="K3847" s="16">
        <f>[1]!s_is(A3847,61,"FY","YTD","20251231",1,"",100000000)</f>
        <v>722.01282000000003</v>
      </c>
      <c r="L3847" s="16">
        <f>[1]!s_is(A3847,61,"FY","YTD","20241231",1,"",100000000)</f>
        <v>507.44682</v>
      </c>
      <c r="M3847" s="16">
        <f t="shared" si="181"/>
        <v>0.42283445583519474</v>
      </c>
      <c r="N3847" s="16">
        <f>[1]!s_fa_roe(A3847,"20251231")</f>
        <v>24.724900000000002</v>
      </c>
      <c r="O3847" s="16">
        <f>[1]!s_stmnote_rdexp(A3847,"20251231",1,10000)</f>
        <v>2214658.1</v>
      </c>
      <c r="P3847" s="20">
        <f t="shared" si="182"/>
        <v>5.2269259235729441E-2</v>
      </c>
      <c r="Q3847" s="16">
        <f>[1]!s_margin_tradingbalance(A3847,"",10000)</f>
        <v>2440947.3747</v>
      </c>
      <c r="R3847" s="16">
        <f>[1]!s_margin_seclendingbalance(A3847,"",10000)</f>
        <v>13421.2377</v>
      </c>
      <c r="S3847" s="17">
        <f>[1]!s_val_ev(A3847,"",100000000)</f>
        <v>19373.96310514574</v>
      </c>
      <c r="T3847" s="17">
        <f>[1]!share_freesharesmv(A3847,"",100000000)</f>
        <v>11520.631825331198</v>
      </c>
      <c r="U3847" s="17">
        <f>[1]!s_dq_amount_btin(A3847,E3847,100000000)</f>
        <v>239.26025745999999</v>
      </c>
      <c r="V3847" s="17">
        <f>[1]!s_dq_turn(A3847,E3847)</f>
        <v>1.3968681187944205</v>
      </c>
      <c r="W3847" s="2">
        <f>[1]!s_pq_amount(A3847,"20260101","",100000000)</f>
        <v>15174.791649520001</v>
      </c>
      <c r="X3847" s="2">
        <f>[1]!s_pq_avgamount(A3847,"20260101","",100000000)</f>
        <v>137.95265135927272</v>
      </c>
      <c r="Y3847" s="17">
        <f>[1]!s_ipo_dilutedpe(A3847)</f>
        <v>22.99</v>
      </c>
      <c r="Z3847" s="12">
        <f>[1]!s_ipo_collection_total(A3847,100000000)</f>
        <v>54.6150744762</v>
      </c>
      <c r="AA3847" s="2">
        <f>[1]!s_val_pe_ttm(A3847,E3847)</f>
        <v>23.959020614624023</v>
      </c>
      <c r="AB3847" s="5">
        <f>[1]!s_info_zjtxornot1(A3847,"")</f>
        <v>0</v>
      </c>
      <c r="AC3847" s="22" t="str">
        <f>[1]!s_info_nature1(A3847,"")</f>
        <v>民营企业</v>
      </c>
      <c r="AD3847" s="6" t="str">
        <f>[1]!s_info_city(A3847)</f>
        <v>宁德市</v>
      </c>
      <c r="AE3847" s="6" t="str">
        <f>[1]!s_info_province(A3847)</f>
        <v>福建省</v>
      </c>
      <c r="AF3847">
        <v>119.52708199999999</v>
      </c>
      <c r="AG3847">
        <v>26.65924</v>
      </c>
    </row>
    <row r="3848" spans="1:33" x14ac:dyDescent="0.3">
      <c r="A3848" s="12" t="s">
        <v>257</v>
      </c>
      <c r="B3848" s="12" t="s">
        <v>258</v>
      </c>
      <c r="C3848" s="16" t="str">
        <f>[1]!s_info_mkt(A3848)</f>
        <v>北证</v>
      </c>
      <c r="D3848" s="16" t="str">
        <f>[1]!s_ipo_listeddate(A3848)</f>
        <v>2023-08-23</v>
      </c>
      <c r="E3848" s="16" t="str">
        <f>[1]!lastradeday_s("000002","")</f>
        <v>2026-06-22</v>
      </c>
      <c r="F3848" s="16" t="str">
        <f>[1]!s_info_industry_csrc2023(A3848,"",3)</f>
        <v>软件和信息技术服务业</v>
      </c>
      <c r="G3848" s="16" t="str">
        <f>[1]!s_info_industry_csrc2023(A3848,"",1)</f>
        <v>信息传输、软件和信息技术服务业</v>
      </c>
      <c r="H3848" s="16">
        <f>[1]!s_is(A3848,83,"FY","YTD","20251231",1,"",100000000)</f>
        <v>3.2470397151999997</v>
      </c>
      <c r="I3848" s="16">
        <f>[1]!s_is(A3848,83,"FY","YTD","20241231",1,"",100000000)</f>
        <v>2.6792540035000001</v>
      </c>
      <c r="J3848" s="16">
        <f t="shared" si="180"/>
        <v>0.21191932939478009</v>
      </c>
      <c r="K3848" s="16">
        <f>[1]!s_is(A3848,61,"FY","YTD","20251231",1,"",100000000)</f>
        <v>0.67046947999999995</v>
      </c>
      <c r="L3848" s="16">
        <f>[1]!s_is(A3848,61,"FY","YTD","20241231",1,"",100000000)</f>
        <v>0.61454802180000001</v>
      </c>
      <c r="M3848" s="16">
        <f t="shared" si="181"/>
        <v>9.0996075516128108E-2</v>
      </c>
      <c r="N3848" s="16">
        <f>[1]!s_fa_roe(A3848,"20251231")</f>
        <v>11.690099999999999</v>
      </c>
      <c r="O3848" s="16">
        <f>[1]!s_stmnote_rdexp(A3848,"20251231",1,10000)</f>
        <v>3124.3439050000002</v>
      </c>
      <c r="P3848" s="20">
        <f t="shared" si="182"/>
        <v>9.622130244894643E-2</v>
      </c>
      <c r="Q3848" s="16">
        <f>[1]!s_margin_tradingbalance(A3848,"",10000)</f>
        <v>2573.8262</v>
      </c>
      <c r="R3848" s="16">
        <f>[1]!s_margin_seclendingbalance(A3848,"",10000)</f>
        <v>0</v>
      </c>
      <c r="S3848" s="17">
        <f>[1]!s_val_ev(A3848,"",100000000)</f>
        <v>33.374215395</v>
      </c>
      <c r="T3848" s="17">
        <f>[1]!share_freesharesmv(A3848,"",100000000)</f>
        <v>9.3183481050000001</v>
      </c>
      <c r="U3848" s="17">
        <f>[1]!s_dq_amount_btin(A3848,E3848,100000000)</f>
        <v>0.69655571999999999</v>
      </c>
      <c r="V3848" s="17">
        <f>[1]!s_dq_turn(A3848,E3848)</f>
        <v>4.6363698557818918</v>
      </c>
      <c r="W3848" s="2">
        <f>[1]!s_pq_amount(A3848,"20260101","",100000000)</f>
        <v>74.659830940000006</v>
      </c>
      <c r="X3848" s="2">
        <f>[1]!s_pq_avgamount(A3848,"20260101","",100000000)</f>
        <v>0.67872573581818174</v>
      </c>
      <c r="Y3848" s="17">
        <f>[1]!s_ipo_dilutedpe(A3848)</f>
        <v>19.14</v>
      </c>
      <c r="Z3848" s="12">
        <f>[1]!s_ipo_collection_total(A3848,100000000)</f>
        <v>2.6746124999999998</v>
      </c>
      <c r="AA3848" s="2">
        <f>[1]!s_val_pe_ttm(A3848,E3848)</f>
        <v>54.894756317138672</v>
      </c>
      <c r="AB3848" s="5">
        <f>[1]!s_info_zjtxornot1(A3848,"")</f>
        <v>0</v>
      </c>
      <c r="AC3848" s="22" t="str">
        <f>[1]!s_info_nature1(A3848,"")</f>
        <v>民营企业</v>
      </c>
      <c r="AD3848" s="6" t="str">
        <f>[1]!s_info_city(A3848)</f>
        <v>济南市</v>
      </c>
      <c r="AE3848" s="6" t="str">
        <f>[1]!s_info_province(A3848)</f>
        <v>山东省</v>
      </c>
      <c r="AF3848">
        <v>117.000923</v>
      </c>
      <c r="AG3848">
        <v>36.675806999999999</v>
      </c>
    </row>
    <row r="3849" spans="1:33" x14ac:dyDescent="0.3">
      <c r="A3849" s="12" t="s">
        <v>8094</v>
      </c>
      <c r="B3849" s="12" t="s">
        <v>8095</v>
      </c>
      <c r="C3849" s="16" t="str">
        <f>[1]!s_info_mkt(A3849)</f>
        <v>主板</v>
      </c>
      <c r="D3849" s="16" t="str">
        <f>[1]!s_ipo_listeddate(A3849)</f>
        <v>1996-01-18</v>
      </c>
      <c r="E3849" s="16" t="str">
        <f>[1]!lastradeday_s("000002","")</f>
        <v>2026-06-22</v>
      </c>
      <c r="F3849" s="16" t="str">
        <f>[1]!s_info_industry_csrc2023(A3849,"",3)</f>
        <v>电力、热力生产和供应业</v>
      </c>
      <c r="G3849" s="16" t="str">
        <f>[1]!s_info_industry_csrc2023(A3849,"",1)</f>
        <v>电力、热力、燃气及水生产和供应业</v>
      </c>
      <c r="H3849" s="16">
        <f>[1]!s_is(A3849,83,"FY","YTD","20251231",1,"",100000000)</f>
        <v>530.14434927299999</v>
      </c>
      <c r="I3849" s="16">
        <f>[1]!s_is(A3849,83,"FY","YTD","20241231",1,"",100000000)</f>
        <v>578.19279281440004</v>
      </c>
      <c r="J3849" s="16">
        <f t="shared" si="180"/>
        <v>-8.3101076558772635E-2</v>
      </c>
      <c r="K3849" s="16">
        <f>[1]!s_is(A3849,61,"FY","YTD","20251231",1,"",100000000)</f>
        <v>73.933813220000005</v>
      </c>
      <c r="L3849" s="16">
        <f>[1]!s_is(A3849,61,"FY","YTD","20241231",1,"",100000000)</f>
        <v>66.430332661899996</v>
      </c>
      <c r="M3849" s="16">
        <f t="shared" si="181"/>
        <v>0.1129526265702942</v>
      </c>
      <c r="N3849" s="16">
        <f>[1]!s_fa_roe(A3849,"20251231")</f>
        <v>10.9834</v>
      </c>
      <c r="O3849" s="16">
        <f>[1]!s_stmnote_rdexp(A3849,"20251231",1,10000)</f>
        <v>29873.07</v>
      </c>
      <c r="P3849" s="20">
        <f t="shared" si="182"/>
        <v>5.6348935985011768E-3</v>
      </c>
      <c r="Q3849" s="16">
        <f>[1]!s_margin_tradingbalance(A3849,"",10000)</f>
        <v>77271.590500000006</v>
      </c>
      <c r="R3849" s="16">
        <f>[1]!s_margin_seclendingbalance(A3849,"",10000)</f>
        <v>377.8537</v>
      </c>
      <c r="S3849" s="17">
        <f>[1]!s_val_ev(A3849,"",100000000)</f>
        <v>1054.9923437315999</v>
      </c>
      <c r="T3849" s="17">
        <f>[1]!share_freesharesmv(A3849,"",100000000)</f>
        <v>306.47752342479998</v>
      </c>
      <c r="U3849" s="17">
        <f>[1]!s_dq_amount_btin(A3849,E3849,100000000)</f>
        <v>6.5067319399999999</v>
      </c>
      <c r="V3849" s="17">
        <f>[1]!s_dq_turn(A3849,E3849)</f>
        <v>0.66700834101171336</v>
      </c>
      <c r="W3849" s="2">
        <f>[1]!s_pq_amount(A3849,"20260101","",100000000)</f>
        <v>505.57462451999999</v>
      </c>
      <c r="X3849" s="2">
        <f>[1]!s_pq_avgamount(A3849,"20260101","",100000000)</f>
        <v>4.5961329501818184</v>
      </c>
      <c r="Y3849" s="17">
        <f>[1]!s_ipo_dilutedpe(A3849)</f>
        <v>0</v>
      </c>
      <c r="Z3849" s="12">
        <f>[1]!s_ipo_collection_total(A3849,100000000)</f>
        <v>0</v>
      </c>
      <c r="AA3849" s="2">
        <f>[1]!s_val_pe_ttm(A3849,E3849)</f>
        <v>14.193053245544434</v>
      </c>
      <c r="AB3849" s="5">
        <f>[1]!s_info_zjtxornot1(A3849,"")</f>
        <v>0</v>
      </c>
      <c r="AC3849" s="22" t="str">
        <f>[1]!s_info_nature1(A3849,"")</f>
        <v>中央国有企业</v>
      </c>
      <c r="AD3849" s="6" t="str">
        <f>[1]!s_info_city(A3849)</f>
        <v>北京市</v>
      </c>
      <c r="AE3849" s="6" t="str">
        <f>[1]!s_info_province(A3849)</f>
        <v>北京</v>
      </c>
      <c r="AF3849">
        <v>116.40528500000001</v>
      </c>
      <c r="AG3849">
        <v>39.904989</v>
      </c>
    </row>
    <row r="3850" spans="1:33" x14ac:dyDescent="0.3">
      <c r="A3850" s="12" t="s">
        <v>8096</v>
      </c>
      <c r="B3850" s="12" t="s">
        <v>8097</v>
      </c>
      <c r="C3850" s="16" t="str">
        <f>[1]!s_info_mkt(A3850)</f>
        <v>科创板</v>
      </c>
      <c r="D3850" s="16" t="str">
        <f>[1]!s_ipo_listeddate(A3850)</f>
        <v>2022-02-10</v>
      </c>
      <c r="E3850" s="16" t="str">
        <f>[1]!lastradeday_s("000002","")</f>
        <v>2026-06-22</v>
      </c>
      <c r="F3850" s="16" t="str">
        <f>[1]!s_info_industry_csrc2023(A3850,"",3)</f>
        <v>计算机、通信和其他电子设备制造业</v>
      </c>
      <c r="G3850" s="16" t="str">
        <f>[1]!s_info_industry_csrc2023(A3850,"",1)</f>
        <v>制造业</v>
      </c>
      <c r="H3850" s="16">
        <f>[1]!s_is(A3850,83,"FY","YTD","20251231",1,"",100000000)</f>
        <v>12.526875761700001</v>
      </c>
      <c r="I3850" s="16">
        <f>[1]!s_is(A3850,83,"FY","YTD","20241231",1,"",100000000)</f>
        <v>10.032200247899999</v>
      </c>
      <c r="J3850" s="16">
        <f t="shared" si="180"/>
        <v>0.24866683799719835</v>
      </c>
      <c r="K3850" s="16">
        <f>[1]!s_is(A3850,61,"FY","YTD","20251231",1,"",100000000)</f>
        <v>0.46210361990000004</v>
      </c>
      <c r="L3850" s="16">
        <f>[1]!s_is(A3850,61,"FY","YTD","20241231",1,"",100000000)</f>
        <v>0.40235142439999999</v>
      </c>
      <c r="M3850" s="16">
        <f t="shared" si="181"/>
        <v>0.14850747847880627</v>
      </c>
      <c r="N3850" s="16">
        <f>[1]!s_fa_roe(A3850,"20251231")</f>
        <v>1.5781000000000001</v>
      </c>
      <c r="O3850" s="16">
        <f>[1]!s_stmnote_rdexp(A3850,"20251231",1,10000)</f>
        <v>9231.7647069999985</v>
      </c>
      <c r="P3850" s="20">
        <f t="shared" si="182"/>
        <v>7.369566748019836E-2</v>
      </c>
      <c r="Q3850" s="16">
        <f>[1]!s_margin_tradingbalance(A3850,"",10000)</f>
        <v>45965.392099999997</v>
      </c>
      <c r="R3850" s="16">
        <f>[1]!s_margin_seclendingbalance(A3850,"",10000)</f>
        <v>47.468400000000003</v>
      </c>
      <c r="S3850" s="17">
        <f>[1]!s_val_ev(A3850,"",100000000)</f>
        <v>119.510600625</v>
      </c>
      <c r="T3850" s="17">
        <f>[1]!share_freesharesmv(A3850,"",100000000)</f>
        <v>61.977025500000011</v>
      </c>
      <c r="U3850" s="17">
        <f>[1]!s_dq_amount_btin(A3850,E3850,100000000)</f>
        <v>11.945468330000001</v>
      </c>
      <c r="V3850" s="17">
        <f>[1]!s_dq_turn(A3850,E3850)</f>
        <v>9.9191124823315082</v>
      </c>
      <c r="W3850" s="2">
        <f>[1]!s_pq_amount(A3850,"20260101","",100000000)</f>
        <v>600.00016295</v>
      </c>
      <c r="X3850" s="2">
        <f>[1]!s_pq_avgamount(A3850,"20260101","",100000000)</f>
        <v>5.4545469359090912</v>
      </c>
      <c r="Y3850" s="17">
        <f>[1]!s_ipo_dilutedpe(A3850)</f>
        <v>429.3</v>
      </c>
      <c r="Z3850" s="12">
        <f>[1]!s_ipo_collection_total(A3850,100000000)</f>
        <v>21.897319599999999</v>
      </c>
      <c r="AA3850" s="2">
        <f>[1]!s_val_pe_ttm(A3850,E3850)</f>
        <v>271.84613037109375</v>
      </c>
      <c r="AB3850" s="5">
        <f>[1]!s_info_zjtxornot1(A3850,"")</f>
        <v>1</v>
      </c>
      <c r="AC3850" s="22" t="str">
        <f>[1]!s_info_nature1(A3850,"")</f>
        <v>民营企业</v>
      </c>
      <c r="AD3850" s="6" t="str">
        <f>[1]!s_info_city(A3850)</f>
        <v>苏州市</v>
      </c>
      <c r="AE3850" s="6" t="str">
        <f>[1]!s_info_province(A3850)</f>
        <v>江苏省</v>
      </c>
      <c r="AF3850">
        <v>120.619585</v>
      </c>
      <c r="AG3850">
        <v>31.299378999999998</v>
      </c>
    </row>
    <row r="3851" spans="1:33" x14ac:dyDescent="0.3">
      <c r="A3851" s="12" t="s">
        <v>8098</v>
      </c>
      <c r="B3851" s="12" t="s">
        <v>8099</v>
      </c>
      <c r="C3851" s="16" t="str">
        <f>[1]!s_info_mkt(A3851)</f>
        <v>主板</v>
      </c>
      <c r="D3851" s="16" t="str">
        <f>[1]!s_ipo_listeddate(A3851)</f>
        <v>1996-03-27</v>
      </c>
      <c r="E3851" s="16" t="str">
        <f>[1]!lastradeday_s("000002","")</f>
        <v>2026-06-22</v>
      </c>
      <c r="F3851" s="16" t="str">
        <f>[1]!s_info_industry_csrc2023(A3851,"",3)</f>
        <v>木材加工和木、竹、藤、棕、草制品业</v>
      </c>
      <c r="G3851" s="16" t="str">
        <f>[1]!s_info_industry_csrc2023(A3851,"",1)</f>
        <v>制造业</v>
      </c>
      <c r="H3851" s="16">
        <f>[1]!s_is(A3851,83,"FY","YTD","20251231",1,"",100000000)</f>
        <v>13.1994088371</v>
      </c>
      <c r="I3851" s="16">
        <f>[1]!s_is(A3851,83,"FY","YTD","20241231",1,"",100000000)</f>
        <v>15.633912587999999</v>
      </c>
      <c r="J3851" s="16">
        <f t="shared" si="180"/>
        <v>-0.15571941682523105</v>
      </c>
      <c r="K3851" s="16">
        <f>[1]!s_is(A3851,61,"FY","YTD","20251231",1,"",100000000)</f>
        <v>-1.1297898795000001</v>
      </c>
      <c r="L3851" s="16">
        <f>[1]!s_is(A3851,61,"FY","YTD","20241231",1,"",100000000)</f>
        <v>-1.1681760414</v>
      </c>
      <c r="M3851" s="16">
        <f t="shared" si="181"/>
        <v>3.2859911982098186E-2</v>
      </c>
      <c r="N3851" s="16">
        <f>[1]!s_fa_roe(A3851,"20251231")</f>
        <v>-6.1726999999999999</v>
      </c>
      <c r="O3851" s="16">
        <f>[1]!s_stmnote_rdexp(A3851,"20251231",1,10000)</f>
        <v>237.513544</v>
      </c>
      <c r="P3851" s="20">
        <f t="shared" si="182"/>
        <v>1.7994256177020073E-3</v>
      </c>
      <c r="Q3851" s="16">
        <f>[1]!s_margin_tradingbalance(A3851,"",10000)</f>
        <v>62546.439100000003</v>
      </c>
      <c r="R3851" s="16">
        <f>[1]!s_margin_seclendingbalance(A3851,"",10000)</f>
        <v>93.110399999999998</v>
      </c>
      <c r="S3851" s="17">
        <f>[1]!s_val_ev(A3851,"",100000000)</f>
        <v>141.21318320519998</v>
      </c>
      <c r="T3851" s="17">
        <f>[1]!share_freesharesmv(A3851,"",100000000)</f>
        <v>115.79899846059998</v>
      </c>
      <c r="U3851" s="17">
        <f>[1]!s_dq_amount_btin(A3851,E3851,100000000)</f>
        <v>7.7029559399999998</v>
      </c>
      <c r="V3851" s="17">
        <f>[1]!s_dq_turn(A3851,E3851)</f>
        <v>5.6097504356041661</v>
      </c>
      <c r="W3851" s="2">
        <f>[1]!s_pq_amount(A3851,"20260101","",100000000)</f>
        <v>3181.7292376</v>
      </c>
      <c r="X3851" s="2">
        <f>[1]!s_pq_avgamount(A3851,"20260101","",100000000)</f>
        <v>28.924811250909091</v>
      </c>
      <c r="Y3851" s="17">
        <f>[1]!s_ipo_dilutedpe(A3851)</f>
        <v>0</v>
      </c>
      <c r="Z3851" s="12">
        <f>[1]!s_ipo_collection_total(A3851,100000000)</f>
        <v>1.4981800000000001</v>
      </c>
      <c r="AA3851" s="2">
        <f>[1]!s_val_pe_ttm(A3851,E3851)</f>
        <v>-118.55377960205078</v>
      </c>
      <c r="AB3851" s="5">
        <f>[1]!s_info_zjtxornot1(A3851,"")</f>
        <v>0</v>
      </c>
      <c r="AC3851" s="22" t="str">
        <f>[1]!s_info_nature1(A3851,"")</f>
        <v>民营企业</v>
      </c>
      <c r="AD3851" s="6" t="str">
        <f>[1]!s_info_city(A3851)</f>
        <v>福州市</v>
      </c>
      <c r="AE3851" s="6" t="str">
        <f>[1]!s_info_province(A3851)</f>
        <v>福建省</v>
      </c>
      <c r="AF3851">
        <v>119.30623900000001</v>
      </c>
      <c r="AG3851">
        <v>26.075302000000001</v>
      </c>
    </row>
    <row r="3852" spans="1:33" x14ac:dyDescent="0.3">
      <c r="A3852" s="12" t="s">
        <v>8100</v>
      </c>
      <c r="B3852" s="12" t="s">
        <v>8101</v>
      </c>
      <c r="C3852" s="16" t="str">
        <f>[1]!s_info_mkt(A3852)</f>
        <v>主板</v>
      </c>
      <c r="D3852" s="16" t="str">
        <f>[1]!s_ipo_listeddate(A3852)</f>
        <v>2003-03-28</v>
      </c>
      <c r="E3852" s="16" t="str">
        <f>[1]!lastradeday_s("000002","")</f>
        <v>2026-06-22</v>
      </c>
      <c r="F3852" s="16" t="str">
        <f>[1]!s_info_industry_csrc2023(A3852,"",3)</f>
        <v>水上运输业</v>
      </c>
      <c r="G3852" s="16" t="str">
        <f>[1]!s_info_industry_csrc2023(A3852,"",1)</f>
        <v>交通运输、仓储和邮政业</v>
      </c>
      <c r="H3852" s="16">
        <f>[1]!s_is(A3852,83,"FY","YTD","20251231",1,"",100000000)</f>
        <v>388.24661281350001</v>
      </c>
      <c r="I3852" s="16">
        <f>[1]!s_is(A3852,83,"FY","YTD","20241231",1,"",100000000)</f>
        <v>300.2138555683</v>
      </c>
      <c r="J3852" s="16">
        <f t="shared" si="180"/>
        <v>0.293233492100341</v>
      </c>
      <c r="K3852" s="16">
        <f>[1]!s_is(A3852,61,"FY","YTD","20251231",1,"",100000000)</f>
        <v>16.9755161671</v>
      </c>
      <c r="L3852" s="16">
        <f>[1]!s_is(A3852,61,"FY","YTD","20241231",1,"",100000000)</f>
        <v>8.5779769616999992</v>
      </c>
      <c r="M3852" s="16">
        <f t="shared" si="181"/>
        <v>0.97896499872806386</v>
      </c>
      <c r="N3852" s="16">
        <f>[1]!s_fa_roe(A3852,"20251231")</f>
        <v>10.153</v>
      </c>
      <c r="O3852" s="16">
        <f>[1]!s_stmnote_rdexp(A3852,"20251231",1,10000)</f>
        <v>24904.380465000002</v>
      </c>
      <c r="P3852" s="20">
        <f t="shared" si="182"/>
        <v>6.414577653241031E-3</v>
      </c>
      <c r="Q3852" s="16">
        <f>[1]!s_margin_tradingbalance(A3852,"",10000)</f>
        <v>38701.460299999999</v>
      </c>
      <c r="R3852" s="16">
        <f>[1]!s_margin_seclendingbalance(A3852,"",10000)</f>
        <v>272.10750000000002</v>
      </c>
      <c r="S3852" s="17">
        <f>[1]!s_val_ev(A3852,"",100000000)</f>
        <v>259.43787655400001</v>
      </c>
      <c r="T3852" s="17">
        <f>[1]!share_freesharesmv(A3852,"",100000000)</f>
        <v>51.667967178199994</v>
      </c>
      <c r="U3852" s="17">
        <f>[1]!s_dq_amount_btin(A3852,E3852,100000000)</f>
        <v>2.2978665199999999</v>
      </c>
      <c r="V3852" s="17">
        <f>[1]!s_dq_turn(A3852,E3852)</f>
        <v>1.6441372293654699</v>
      </c>
      <c r="W3852" s="2">
        <f>[1]!s_pq_amount(A3852,"20260101","",100000000)</f>
        <v>305.49524045999999</v>
      </c>
      <c r="X3852" s="2">
        <f>[1]!s_pq_avgamount(A3852,"20260101","",100000000)</f>
        <v>2.7772294587272728</v>
      </c>
      <c r="Y3852" s="17">
        <f>[1]!s_ipo_dilutedpe(A3852)</f>
        <v>20</v>
      </c>
      <c r="Z3852" s="12">
        <f>[1]!s_ipo_collection_total(A3852,100000000)</f>
        <v>3.1859999999999999</v>
      </c>
      <c r="AA3852" s="2">
        <f>[1]!s_val_pe_ttm(A3852,E3852)</f>
        <v>14.780628204345703</v>
      </c>
      <c r="AB3852" s="5">
        <f>[1]!s_info_zjtxornot1(A3852,"")</f>
        <v>0</v>
      </c>
      <c r="AC3852" s="22" t="str">
        <f>[1]!s_info_nature1(A3852,"")</f>
        <v>地方国有企业</v>
      </c>
      <c r="AD3852" s="6" t="str">
        <f>[1]!s_info_city(A3852)</f>
        <v>芜湖市</v>
      </c>
      <c r="AE3852" s="6" t="str">
        <f>[1]!s_info_province(A3852)</f>
        <v>安徽省</v>
      </c>
      <c r="AF3852">
        <v>118.376451</v>
      </c>
      <c r="AG3852">
        <v>31.326319000000002</v>
      </c>
    </row>
    <row r="3853" spans="1:33" x14ac:dyDescent="0.3">
      <c r="A3853" s="12" t="s">
        <v>8102</v>
      </c>
      <c r="B3853" s="12" t="s">
        <v>8103</v>
      </c>
      <c r="C3853" s="16" t="str">
        <f>[1]!s_info_mkt(A3853)</f>
        <v>主板</v>
      </c>
      <c r="D3853" s="16" t="str">
        <f>[1]!s_ipo_listeddate(A3853)</f>
        <v>2022-01-17</v>
      </c>
      <c r="E3853" s="16" t="str">
        <f>[1]!lastradeday_s("000002","")</f>
        <v>2026-06-22</v>
      </c>
      <c r="F3853" s="16" t="str">
        <f>[1]!s_info_industry_csrc2023(A3853,"",3)</f>
        <v>货币金融服务</v>
      </c>
      <c r="G3853" s="16" t="str">
        <f>[1]!s_info_industry_csrc2023(A3853,"",1)</f>
        <v>金融业</v>
      </c>
      <c r="H3853" s="16">
        <f>[1]!s_is(A3853,83,"FY","YTD","20251231",1,"",100000000)</f>
        <v>77.949391623699995</v>
      </c>
      <c r="I3853" s="16">
        <f>[1]!s_is(A3853,83,"FY","YTD","20241231",1,"",100000000)</f>
        <v>78.536926086299999</v>
      </c>
      <c r="J3853" s="16">
        <f t="shared" si="180"/>
        <v>-7.4809964163149445E-3</v>
      </c>
      <c r="K3853" s="16">
        <f>[1]!s_is(A3853,61,"FY","YTD","20251231",1,"",100000000)</f>
        <v>18.6482188779</v>
      </c>
      <c r="L3853" s="16">
        <f>[1]!s_is(A3853,61,"FY","YTD","20241231",1,"",100000000)</f>
        <v>18.878083284200002</v>
      </c>
      <c r="M3853" s="16">
        <f t="shared" si="181"/>
        <v>-1.2176257665543167E-2</v>
      </c>
      <c r="N3853" s="16">
        <f>[1]!s_fa_roe(A3853,"20251231")</f>
        <v>5.2571000000000003</v>
      </c>
      <c r="O3853" s="16">
        <f>[1]!s_stmnote_rdexp(A3853,"20251231",1,10000)</f>
        <v>0</v>
      </c>
      <c r="P3853" s="20">
        <f t="shared" si="182"/>
        <v>0</v>
      </c>
      <c r="Q3853" s="16">
        <f>[1]!s_margin_tradingbalance(A3853,"",10000)</f>
        <v>0</v>
      </c>
      <c r="R3853" s="16">
        <f>[1]!s_margin_seclendingbalance(A3853,"",10000)</f>
        <v>0</v>
      </c>
      <c r="S3853" s="17">
        <f>[1]!s_val_ev(A3853,"",100000000)</f>
        <v>119.60964052800001</v>
      </c>
      <c r="T3853" s="17">
        <f>[1]!share_freesharesmv(A3853,"",100000000)</f>
        <v>78.737499350999997</v>
      </c>
      <c r="U3853" s="17">
        <f>[1]!s_dq_amount_btin(A3853,E3853,100000000)</f>
        <v>0.85575626999999999</v>
      </c>
      <c r="V3853" s="17">
        <f>[1]!s_dq_turn(A3853,E3853)</f>
        <v>0.97148170003178846</v>
      </c>
      <c r="W3853" s="2">
        <f>[1]!s_pq_amount(A3853,"20260101","",100000000)</f>
        <v>141.33637791000001</v>
      </c>
      <c r="X3853" s="2">
        <f>[1]!s_pq_avgamount(A3853,"20260101","",100000000)</f>
        <v>1.2848761628181817</v>
      </c>
      <c r="Y3853" s="17">
        <f>[1]!s_ipo_dilutedpe(A3853)</f>
        <v>22.97</v>
      </c>
      <c r="Z3853" s="12">
        <f>[1]!s_ipo_collection_total(A3853,100000000)</f>
        <v>20.333638896900002</v>
      </c>
      <c r="AA3853" s="2">
        <f>[1]!s_val_pe_ttm(A3853,E3853)</f>
        <v>6.5074424743652344</v>
      </c>
      <c r="AB3853" s="5">
        <f>[1]!s_info_zjtxornot1(A3853,"")</f>
        <v>0</v>
      </c>
      <c r="AC3853" s="22" t="str">
        <f>[1]!s_info_nature1(A3853,"")</f>
        <v>地方国有企业</v>
      </c>
      <c r="AD3853" s="6" t="str">
        <f>[1]!s_info_city(A3853)</f>
        <v>兰州市</v>
      </c>
      <c r="AE3853" s="6" t="str">
        <f>[1]!s_info_province(A3853)</f>
        <v>甘肃省</v>
      </c>
      <c r="AF3853">
        <v>103.82355699999999</v>
      </c>
      <c r="AG3853">
        <v>36.058039000000001</v>
      </c>
    </row>
    <row r="3854" spans="1:33" x14ac:dyDescent="0.3">
      <c r="A3854" s="12" t="s">
        <v>8104</v>
      </c>
      <c r="B3854" s="12" t="s">
        <v>8105</v>
      </c>
      <c r="C3854" s="16" t="str">
        <f>[1]!s_info_mkt(A3854)</f>
        <v>科创板</v>
      </c>
      <c r="D3854" s="16" t="str">
        <f>[1]!s_ipo_listeddate(A3854)</f>
        <v>2023-07-20</v>
      </c>
      <c r="E3854" s="16" t="str">
        <f>[1]!lastradeday_s("000002","")</f>
        <v>2026-06-22</v>
      </c>
      <c r="F3854" s="16" t="str">
        <f>[1]!s_info_industry_csrc2023(A3854,"",3)</f>
        <v>化学原料和化学制品制造业</v>
      </c>
      <c r="G3854" s="16" t="str">
        <f>[1]!s_info_industry_csrc2023(A3854,"",1)</f>
        <v>制造业</v>
      </c>
      <c r="H3854" s="16">
        <f>[1]!s_is(A3854,83,"FY","YTD","20251231",1,"",100000000)</f>
        <v>7.6958460525000003</v>
      </c>
      <c r="I3854" s="16">
        <f>[1]!s_is(A3854,83,"FY","YTD","20241231",1,"",100000000)</f>
        <v>6.7481331815000001</v>
      </c>
      <c r="J3854" s="16">
        <f t="shared" si="180"/>
        <v>0.140440747909089</v>
      </c>
      <c r="K3854" s="16">
        <f>[1]!s_is(A3854,61,"FY","YTD","20251231",1,"",100000000)</f>
        <v>-0.64200590549999992</v>
      </c>
      <c r="L3854" s="16">
        <f>[1]!s_is(A3854,61,"FY","YTD","20241231",1,"",100000000)</f>
        <v>-0.49531648340000006</v>
      </c>
      <c r="M3854" s="16">
        <f t="shared" si="181"/>
        <v>-0.29615291841910835</v>
      </c>
      <c r="N3854" s="16">
        <f>[1]!s_fa_roe(A3854,"20251231")</f>
        <v>-2.3393999999999999</v>
      </c>
      <c r="O3854" s="16">
        <f>[1]!s_stmnote_rdexp(A3854,"20251231",1,10000)</f>
        <v>7570.8560739999994</v>
      </c>
      <c r="P3854" s="20">
        <f t="shared" si="182"/>
        <v>9.8375877354519095E-2</v>
      </c>
      <c r="Q3854" s="16">
        <f>[1]!s_margin_tradingbalance(A3854,"",10000)</f>
        <v>13156.2698</v>
      </c>
      <c r="R3854" s="16">
        <f>[1]!s_margin_seclendingbalance(A3854,"",10000)</f>
        <v>0</v>
      </c>
      <c r="S3854" s="17">
        <f>[1]!s_val_ev(A3854,"",100000000)</f>
        <v>40.615124999999999</v>
      </c>
      <c r="T3854" s="17">
        <f>[1]!share_freesharesmv(A3854,"",100000000)</f>
        <v>20.300419790199999</v>
      </c>
      <c r="U3854" s="17">
        <f>[1]!s_dq_amount_btin(A3854,E3854,100000000)</f>
        <v>1.11689715</v>
      </c>
      <c r="V3854" s="17">
        <f>[1]!s_dq_turn(A3854,E3854)</f>
        <v>5.5990215510159267</v>
      </c>
      <c r="W3854" s="2">
        <f>[1]!s_pq_amount(A3854,"20260101","",100000000)</f>
        <v>85.675930080000001</v>
      </c>
      <c r="X3854" s="2">
        <f>[1]!s_pq_avgamount(A3854,"20260101","",100000000)</f>
        <v>0.77887209163636362</v>
      </c>
      <c r="Y3854" s="17">
        <f>[1]!s_ipo_dilutedpe(A3854)</f>
        <v>26.92</v>
      </c>
      <c r="Z3854" s="12">
        <f>[1]!s_ipo_collection_total(A3854,100000000)</f>
        <v>8.9955750000000005</v>
      </c>
      <c r="AA3854" s="2">
        <f>[1]!s_val_pe_ttm(A3854,E3854)</f>
        <v>-37.811309814453125</v>
      </c>
      <c r="AB3854" s="5">
        <f>[1]!s_info_zjtxornot1(A3854,"")</f>
        <v>1</v>
      </c>
      <c r="AC3854" s="22" t="str">
        <f>[1]!s_info_nature1(A3854,"")</f>
        <v>民营企业</v>
      </c>
      <c r="AD3854" s="6" t="str">
        <f>[1]!s_info_city(A3854)</f>
        <v>上海市</v>
      </c>
      <c r="AE3854" s="6" t="str">
        <f>[1]!s_info_province(A3854)</f>
        <v>上海</v>
      </c>
      <c r="AF3854">
        <v>121.472644</v>
      </c>
      <c r="AG3854">
        <v>31.231705999999999</v>
      </c>
    </row>
    <row r="3855" spans="1:33" x14ac:dyDescent="0.3">
      <c r="A3855" s="12" t="s">
        <v>8106</v>
      </c>
      <c r="B3855" s="12" t="s">
        <v>8107</v>
      </c>
      <c r="C3855" s="16" t="str">
        <f>[1]!s_info_mkt(A3855)</f>
        <v>主板</v>
      </c>
      <c r="D3855" s="16" t="str">
        <f>[1]!s_ipo_listeddate(A3855)</f>
        <v>2020-04-15</v>
      </c>
      <c r="E3855" s="16" t="str">
        <f>[1]!lastradeday_s("000002","")</f>
        <v>2026-06-22</v>
      </c>
      <c r="F3855" s="16" t="str">
        <f>[1]!s_info_industry_csrc2023(A3855,"",3)</f>
        <v>专用设备制造业</v>
      </c>
      <c r="G3855" s="16" t="str">
        <f>[1]!s_info_industry_csrc2023(A3855,"",1)</f>
        <v>制造业</v>
      </c>
      <c r="H3855" s="16">
        <f>[1]!s_is(A3855,83,"FY","YTD","20251231",1,"",100000000)</f>
        <v>10.643495418300001</v>
      </c>
      <c r="I3855" s="16">
        <f>[1]!s_is(A3855,83,"FY","YTD","20241231",1,"",100000000)</f>
        <v>12.952425915999999</v>
      </c>
      <c r="J3855" s="16">
        <f t="shared" si="180"/>
        <v>-0.17826239753649553</v>
      </c>
      <c r="K3855" s="16">
        <f>[1]!s_is(A3855,61,"FY","YTD","20251231",1,"",100000000)</f>
        <v>0.8538171309</v>
      </c>
      <c r="L3855" s="16">
        <f>[1]!s_is(A3855,61,"FY","YTD","20241231",1,"",100000000)</f>
        <v>0.98549682790000004</v>
      </c>
      <c r="M3855" s="16">
        <f t="shared" si="181"/>
        <v>-0.13361757569590249</v>
      </c>
      <c r="N3855" s="16">
        <f>[1]!s_fa_roe(A3855,"20251231")</f>
        <v>3.5687000000000002</v>
      </c>
      <c r="O3855" s="16">
        <f>[1]!s_stmnote_rdexp(A3855,"20251231",1,10000)</f>
        <v>4172.1317770000005</v>
      </c>
      <c r="P3855" s="20">
        <f t="shared" si="182"/>
        <v>3.9198887330064561E-2</v>
      </c>
      <c r="Q3855" s="16">
        <f>[1]!s_margin_tradingbalance(A3855,"",10000)</f>
        <v>0</v>
      </c>
      <c r="R3855" s="16">
        <f>[1]!s_margin_seclendingbalance(A3855,"",10000)</f>
        <v>0</v>
      </c>
      <c r="S3855" s="17">
        <f>[1]!s_val_ev(A3855,"",100000000)</f>
        <v>41.323072000000003</v>
      </c>
      <c r="T3855" s="17">
        <f>[1]!share_freesharesmv(A3855,"",100000000)</f>
        <v>12.66834304</v>
      </c>
      <c r="U3855" s="17">
        <f>[1]!s_dq_amount_btin(A3855,E3855,100000000)</f>
        <v>1.04910159</v>
      </c>
      <c r="V3855" s="17">
        <f>[1]!s_dq_turn(A3855,E3855)</f>
        <v>2.5381532137784912</v>
      </c>
      <c r="W3855" s="2">
        <f>[1]!s_pq_amount(A3855,"20260101","",100000000)</f>
        <v>166.89070946000001</v>
      </c>
      <c r="X3855" s="2">
        <f>[1]!s_pq_avgamount(A3855,"20260101","",100000000)</f>
        <v>1.5171882678181818</v>
      </c>
      <c r="Y3855" s="17">
        <f>[1]!s_ipo_dilutedpe(A3855)</f>
        <v>22.99</v>
      </c>
      <c r="Z3855" s="12">
        <f>[1]!s_ipo_collection_total(A3855,100000000)</f>
        <v>8.6327999999999996</v>
      </c>
      <c r="AA3855" s="2">
        <f>[1]!s_val_pe_ttm(A3855,E3855)</f>
        <v>62.382133483886719</v>
      </c>
      <c r="AB3855" s="5">
        <f>[1]!s_info_zjtxornot1(A3855,"")</f>
        <v>1</v>
      </c>
      <c r="AC3855" s="22" t="str">
        <f>[1]!s_info_nature1(A3855,"")</f>
        <v>民营企业</v>
      </c>
      <c r="AD3855" s="6" t="str">
        <f>[1]!s_info_city(A3855)</f>
        <v>绍兴市</v>
      </c>
      <c r="AE3855" s="6" t="str">
        <f>[1]!s_info_province(A3855)</f>
        <v>浙江省</v>
      </c>
      <c r="AF3855">
        <v>120.582112</v>
      </c>
      <c r="AG3855">
        <v>29.997116999999999</v>
      </c>
    </row>
    <row r="3856" spans="1:33" x14ac:dyDescent="0.3">
      <c r="A3856" s="12" t="s">
        <v>8108</v>
      </c>
      <c r="B3856" s="12" t="s">
        <v>8109</v>
      </c>
      <c r="C3856" s="16" t="str">
        <f>[1]!s_info_mkt(A3856)</f>
        <v>主板</v>
      </c>
      <c r="D3856" s="16" t="str">
        <f>[1]!s_ipo_listeddate(A3856)</f>
        <v>2009-10-21</v>
      </c>
      <c r="E3856" s="16" t="str">
        <f>[1]!lastradeday_s("000002","")</f>
        <v>2026-06-22</v>
      </c>
      <c r="F3856" s="16" t="str">
        <f>[1]!s_info_industry_csrc2023(A3856,"",3)</f>
        <v>电气机械和器材制造业</v>
      </c>
      <c r="G3856" s="16" t="str">
        <f>[1]!s_info_industry_csrc2023(A3856,"",1)</f>
        <v>制造业</v>
      </c>
      <c r="H3856" s="16">
        <f>[1]!s_is(A3856,83,"FY","YTD","20251231",1,"",100000000)</f>
        <v>120.30948723909999</v>
      </c>
      <c r="I3856" s="16">
        <f>[1]!s_is(A3856,83,"FY","YTD","20241231",1,"",100000000)</f>
        <v>137.20132803729999</v>
      </c>
      <c r="J3856" s="16">
        <f t="shared" si="180"/>
        <v>-0.12311718144308137</v>
      </c>
      <c r="K3856" s="16">
        <f>[1]!s_is(A3856,61,"FY","YTD","20251231",1,"",100000000)</f>
        <v>0.83145345950000005</v>
      </c>
      <c r="L3856" s="16">
        <f>[1]!s_is(A3856,61,"FY","YTD","20241231",1,"",100000000)</f>
        <v>0.90908710689999994</v>
      </c>
      <c r="M3856" s="16">
        <f t="shared" si="181"/>
        <v>-8.5397369306811258E-2</v>
      </c>
      <c r="N3856" s="16">
        <f>[1]!s_fa_roe(A3856,"20251231")</f>
        <v>4.4024000000000001</v>
      </c>
      <c r="O3856" s="16">
        <f>[1]!s_stmnote_rdexp(A3856,"20251231",1,10000)</f>
        <v>3564.8096909999995</v>
      </c>
      <c r="P3856" s="20">
        <f t="shared" si="182"/>
        <v>2.9630329018985745E-3</v>
      </c>
      <c r="Q3856" s="16">
        <f>[1]!s_margin_tradingbalance(A3856,"",10000)</f>
        <v>15401.8933</v>
      </c>
      <c r="R3856" s="16">
        <f>[1]!s_margin_seclendingbalance(A3856,"",10000)</f>
        <v>19.0791</v>
      </c>
      <c r="S3856" s="17">
        <f>[1]!s_val_ev(A3856,"",100000000)</f>
        <v>53.235993690000001</v>
      </c>
      <c r="T3856" s="17">
        <f>[1]!share_freesharesmv(A3856,"",100000000)</f>
        <v>28.616316775200005</v>
      </c>
      <c r="U3856" s="17">
        <f>[1]!s_dq_amount_btin(A3856,E3856,100000000)</f>
        <v>1.4193460600000001</v>
      </c>
      <c r="V3856" s="17">
        <f>[1]!s_dq_turn(A3856,E3856)</f>
        <v>2.7169254530542508</v>
      </c>
      <c r="W3856" s="2">
        <f>[1]!s_pq_amount(A3856,"20260101","",100000000)</f>
        <v>585.71907864000002</v>
      </c>
      <c r="X3856" s="2">
        <f>[1]!s_pq_avgamount(A3856,"20260101","",100000000)</f>
        <v>5.3247188967272727</v>
      </c>
      <c r="Y3856" s="17">
        <f>[1]!s_ipo_dilutedpe(A3856)</f>
        <v>51.4</v>
      </c>
      <c r="Z3856" s="12">
        <f>[1]!s_ipo_collection_total(A3856,100000000)</f>
        <v>6.9904000000000002</v>
      </c>
      <c r="AA3856" s="2">
        <f>[1]!s_val_pe_ttm(A3856,E3856)</f>
        <v>67.985031127929688</v>
      </c>
      <c r="AB3856" s="5">
        <f>[1]!s_info_zjtxornot1(A3856,"")</f>
        <v>0</v>
      </c>
      <c r="AC3856" s="22" t="str">
        <f>[1]!s_info_nature1(A3856,"")</f>
        <v>外资企业</v>
      </c>
      <c r="AD3856" s="6" t="str">
        <f>[1]!s_info_city(A3856)</f>
        <v>南平市</v>
      </c>
      <c r="AE3856" s="6" t="str">
        <f>[1]!s_info_province(A3856)</f>
        <v>福建省</v>
      </c>
      <c r="AF3856">
        <v>118.178459</v>
      </c>
      <c r="AG3856">
        <v>26.635626999999999</v>
      </c>
    </row>
    <row r="3857" spans="1:33" x14ac:dyDescent="0.3">
      <c r="A3857" s="12" t="s">
        <v>8110</v>
      </c>
      <c r="B3857" s="12" t="s">
        <v>8111</v>
      </c>
      <c r="C3857" s="16" t="str">
        <f>[1]!s_info_mkt(A3857)</f>
        <v>主板</v>
      </c>
      <c r="D3857" s="16" t="str">
        <f>[1]!s_ipo_listeddate(A3857)</f>
        <v>2007-07-12</v>
      </c>
      <c r="E3857" s="16" t="str">
        <f>[1]!lastradeday_s("000002","")</f>
        <v>2026-06-22</v>
      </c>
      <c r="F3857" s="16" t="str">
        <f>[1]!s_info_industry_csrc2023(A3857,"",3)</f>
        <v>土木工程建筑业</v>
      </c>
      <c r="G3857" s="16" t="str">
        <f>[1]!s_info_industry_csrc2023(A3857,"",1)</f>
        <v>建筑业</v>
      </c>
      <c r="H3857" s="16">
        <f>[1]!s_is(A3857,83,"FY","YTD","20251231",1,"",100000000)</f>
        <v>100.24616921370001</v>
      </c>
      <c r="I3857" s="16">
        <f>[1]!s_is(A3857,83,"FY","YTD","20241231",1,"",100000000)</f>
        <v>88.622228445800005</v>
      </c>
      <c r="J3857" s="16">
        <f t="shared" si="180"/>
        <v>0.13116281289416043</v>
      </c>
      <c r="K3857" s="16">
        <f>[1]!s_is(A3857,61,"FY","YTD","20251231",1,"",100000000)</f>
        <v>5.3286021483999999</v>
      </c>
      <c r="L3857" s="16">
        <f>[1]!s_is(A3857,61,"FY","YTD","20241231",1,"",100000000)</f>
        <v>4.1025006043000003</v>
      </c>
      <c r="M3857" s="16">
        <f t="shared" si="181"/>
        <v>0.29886687714679966</v>
      </c>
      <c r="N3857" s="16">
        <f>[1]!s_fa_roe(A3857,"20251231")</f>
        <v>11.7188</v>
      </c>
      <c r="O3857" s="16">
        <f>[1]!s_stmnote_rdexp(A3857,"20251231",1,10000)</f>
        <v>34184.578927999995</v>
      </c>
      <c r="P3857" s="20">
        <f t="shared" si="182"/>
        <v>3.4100633666237098E-2</v>
      </c>
      <c r="Q3857" s="16">
        <f>[1]!s_margin_tradingbalance(A3857,"",10000)</f>
        <v>16365.5209</v>
      </c>
      <c r="R3857" s="16">
        <f>[1]!s_margin_seclendingbalance(A3857,"",10000)</f>
        <v>41.271500000000003</v>
      </c>
      <c r="S3857" s="17">
        <f>[1]!s_val_ev(A3857,"",100000000)</f>
        <v>71.509401072000003</v>
      </c>
      <c r="T3857" s="17">
        <f>[1]!share_freesharesmv(A3857,"",100000000)</f>
        <v>22.870595741999999</v>
      </c>
      <c r="U3857" s="17">
        <f>[1]!s_dq_amount_btin(A3857,E3857,100000000)</f>
        <v>0.75595520999999999</v>
      </c>
      <c r="V3857" s="17">
        <f>[1]!s_dq_turn(A3857,E3857)</f>
        <v>1.078901375623244</v>
      </c>
      <c r="W3857" s="2">
        <f>[1]!s_pq_amount(A3857,"20260101","",100000000)</f>
        <v>171.40512430999999</v>
      </c>
      <c r="X3857" s="2">
        <f>[1]!s_pq_avgamount(A3857,"20260101","",100000000)</f>
        <v>1.5582284028181819</v>
      </c>
      <c r="Y3857" s="17">
        <f>[1]!s_ipo_dilutedpe(A3857)</f>
        <v>28.57</v>
      </c>
      <c r="Z3857" s="12">
        <f>[1]!s_ipo_collection_total(A3857,100000000)</f>
        <v>3.36</v>
      </c>
      <c r="AA3857" s="2">
        <f>[1]!s_val_pe_ttm(A3857,E3857)</f>
        <v>12.895406723022461</v>
      </c>
      <c r="AB3857" s="5">
        <f>[1]!s_info_zjtxornot1(A3857,"")</f>
        <v>0</v>
      </c>
      <c r="AC3857" s="22" t="str">
        <f>[1]!s_info_nature1(A3857,"")</f>
        <v>中央国有企业</v>
      </c>
      <c r="AD3857" s="6" t="str">
        <f>[1]!s_info_city(A3857)</f>
        <v>合肥市</v>
      </c>
      <c r="AE3857" s="6" t="str">
        <f>[1]!s_info_province(A3857)</f>
        <v>安徽省</v>
      </c>
      <c r="AF3857">
        <v>117.28304199999999</v>
      </c>
      <c r="AG3857">
        <v>31.861190000000001</v>
      </c>
    </row>
    <row r="3858" spans="1:33" x14ac:dyDescent="0.3">
      <c r="A3858" s="12" t="s">
        <v>8112</v>
      </c>
      <c r="B3858" s="12" t="s">
        <v>8113</v>
      </c>
      <c r="C3858" s="16" t="str">
        <f>[1]!s_info_mkt(A3858)</f>
        <v>主板</v>
      </c>
      <c r="D3858" s="16" t="str">
        <f>[1]!s_ipo_listeddate(A3858)</f>
        <v>2016-11-16</v>
      </c>
      <c r="E3858" s="16" t="str">
        <f>[1]!lastradeday_s("000002","")</f>
        <v>2026-06-22</v>
      </c>
      <c r="F3858" s="16" t="str">
        <f>[1]!s_info_industry_csrc2023(A3858,"",3)</f>
        <v>货币金融服务</v>
      </c>
      <c r="G3858" s="16" t="str">
        <f>[1]!s_info_industry_csrc2023(A3858,"",1)</f>
        <v>金融业</v>
      </c>
      <c r="H3858" s="16">
        <f>[1]!s_is(A3858,83,"FY","YTD","20251231",1,"",100000000)</f>
        <v>547.61018999999999</v>
      </c>
      <c r="I3858" s="16">
        <f>[1]!s_is(A3858,83,"FY","YTD","20241231",1,"",100000000)</f>
        <v>529.85550000000001</v>
      </c>
      <c r="J3858" s="16">
        <f t="shared" si="180"/>
        <v>3.3508550916240276E-2</v>
      </c>
      <c r="K3858" s="16">
        <f>[1]!s_is(A3858,61,"FY","YTD","20251231",1,"",100000000)</f>
        <v>241.93414000000001</v>
      </c>
      <c r="L3858" s="16">
        <f>[1]!s_is(A3858,61,"FY","YTD","20241231",1,"",100000000)</f>
        <v>235.59889999999999</v>
      </c>
      <c r="M3858" s="16">
        <f t="shared" si="181"/>
        <v>2.6889938790036913E-2</v>
      </c>
      <c r="N3858" s="16">
        <f>[1]!s_fa_roe(A3858,"20251231")</f>
        <v>9.4802999999999997</v>
      </c>
      <c r="O3858" s="16">
        <f>[1]!s_stmnote_rdexp(A3858,"20251231",1,10000)</f>
        <v>0</v>
      </c>
      <c r="P3858" s="20">
        <f t="shared" si="182"/>
        <v>0</v>
      </c>
      <c r="Q3858" s="16">
        <f>[1]!s_margin_tradingbalance(A3858,"",10000)</f>
        <v>74284.320999999996</v>
      </c>
      <c r="R3858" s="16">
        <f>[1]!s_margin_seclendingbalance(A3858,"",10000)</f>
        <v>595.4624</v>
      </c>
      <c r="S3858" s="17">
        <f>[1]!s_val_ev(A3858,"",100000000)</f>
        <v>1281.6547451201998</v>
      </c>
      <c r="T3858" s="17">
        <f>[1]!share_freesharesmv(A3858,"",100000000)</f>
        <v>825.81896734479994</v>
      </c>
      <c r="U3858" s="17">
        <f>[1]!s_dq_amount_btin(A3858,E3858,100000000)</f>
        <v>5.7878919800000004</v>
      </c>
      <c r="V3858" s="17">
        <f>[1]!s_dq_turn(A3858,E3858)</f>
        <v>0.45529918601071701</v>
      </c>
      <c r="W3858" s="2">
        <f>[1]!s_pq_amount(A3858,"20260101","",100000000)</f>
        <v>525.43454043999998</v>
      </c>
      <c r="X3858" s="2">
        <f>[1]!s_pq_avgamount(A3858,"20260101","",100000000)</f>
        <v>4.7766776403636362</v>
      </c>
      <c r="Y3858" s="17">
        <f>[1]!s_ipo_dilutedpe(A3858)</f>
        <v>8.26</v>
      </c>
      <c r="Z3858" s="12">
        <f>[1]!s_ipo_collection_total(A3858,100000000)</f>
        <v>106.69996500000001</v>
      </c>
      <c r="AA3858" s="2">
        <f>[1]!s_val_pe_ttm(A3858,E3858)</f>
        <v>5.2884516716003418</v>
      </c>
      <c r="AB3858" s="5">
        <f>[1]!s_info_zjtxornot1(A3858,"")</f>
        <v>0</v>
      </c>
      <c r="AC3858" s="22" t="str">
        <f>[1]!s_info_nature1(A3858,"")</f>
        <v>地方国有企业</v>
      </c>
      <c r="AD3858" s="6" t="str">
        <f>[1]!s_info_city(A3858)</f>
        <v>上海市</v>
      </c>
      <c r="AE3858" s="6" t="str">
        <f>[1]!s_info_province(A3858)</f>
        <v>上海</v>
      </c>
      <c r="AF3858">
        <v>121.472644</v>
      </c>
      <c r="AG3858">
        <v>31.231705999999999</v>
      </c>
    </row>
    <row r="3859" spans="1:33" x14ac:dyDescent="0.3">
      <c r="A3859" s="12" t="s">
        <v>8114</v>
      </c>
      <c r="B3859" s="12" t="s">
        <v>8115</v>
      </c>
      <c r="C3859" s="16" t="str">
        <f>[1]!s_info_mkt(A3859)</f>
        <v>创业板</v>
      </c>
      <c r="D3859" s="16" t="str">
        <f>[1]!s_ipo_listeddate(A3859)</f>
        <v>2010-05-26</v>
      </c>
      <c r="E3859" s="16" t="str">
        <f>[1]!lastradeday_s("000002","")</f>
        <v>2026-06-22</v>
      </c>
      <c r="F3859" s="16" t="str">
        <f>[1]!s_info_industry_csrc2023(A3859,"",3)</f>
        <v>计算机、通信和其他电子设备制造业</v>
      </c>
      <c r="G3859" s="16" t="str">
        <f>[1]!s_info_industry_csrc2023(A3859,"",1)</f>
        <v>制造业</v>
      </c>
      <c r="H3859" s="16">
        <f>[1]!s_is(A3859,83,"FY","YTD","20251231",1,"",100000000)</f>
        <v>115.72840773</v>
      </c>
      <c r="I3859" s="16">
        <f>[1]!s_is(A3859,83,"FY","YTD","20241231",1,"",100000000)</f>
        <v>110.57771230420001</v>
      </c>
      <c r="J3859" s="16">
        <f t="shared" si="180"/>
        <v>4.6579869654296946E-2</v>
      </c>
      <c r="K3859" s="16">
        <f>[1]!s_is(A3859,61,"FY","YTD","20251231",1,"",100000000)</f>
        <v>2.0359536780999998</v>
      </c>
      <c r="L3859" s="16">
        <f>[1]!s_is(A3859,61,"FY","YTD","20241231",1,"",100000000)</f>
        <v>3.5679426064999999</v>
      </c>
      <c r="M3859" s="16">
        <f t="shared" si="181"/>
        <v>-0.42937600106264495</v>
      </c>
      <c r="N3859" s="16">
        <f>[1]!s_fa_roe(A3859,"20251231")</f>
        <v>2.4028</v>
      </c>
      <c r="O3859" s="16">
        <f>[1]!s_stmnote_rdexp(A3859,"20251231",1,10000)</f>
        <v>51343.767043</v>
      </c>
      <c r="P3859" s="20">
        <f t="shared" si="182"/>
        <v>4.436574221498623E-2</v>
      </c>
      <c r="Q3859" s="16">
        <f>[1]!s_margin_tradingbalance(A3859,"",10000)</f>
        <v>134683.64199999999</v>
      </c>
      <c r="R3859" s="16">
        <f>[1]!s_margin_seclendingbalance(A3859,"",10000)</f>
        <v>1033.2668000000001</v>
      </c>
      <c r="S3859" s="17">
        <f>[1]!s_val_ev(A3859,"",100000000)</f>
        <v>259.51451885810002</v>
      </c>
      <c r="T3859" s="17">
        <f>[1]!share_freesharesmv(A3859,"",100000000)</f>
        <v>230.03508729100002</v>
      </c>
      <c r="U3859" s="17">
        <f>[1]!s_dq_amount_btin(A3859,E3859,100000000)</f>
        <v>42.505718200000004</v>
      </c>
      <c r="V3859" s="17">
        <f>[1]!s_dq_turn(A3859,E3859)</f>
        <v>16.200930141368115</v>
      </c>
      <c r="W3859" s="2">
        <f>[1]!s_pq_amount(A3859,"20260101","",100000000)</f>
        <v>1281.03582405</v>
      </c>
      <c r="X3859" s="2">
        <f>[1]!s_pq_avgamount(A3859,"20260101","",100000000)</f>
        <v>11.645780218636363</v>
      </c>
      <c r="Y3859" s="17">
        <f>[1]!s_ipo_dilutedpe(A3859)</f>
        <v>52.17</v>
      </c>
      <c r="Z3859" s="12">
        <f>[1]!s_ipo_collection_total(A3859,100000000)</f>
        <v>7.56</v>
      </c>
      <c r="AA3859" s="2">
        <f>[1]!s_val_pe_ttm(A3859,E3859)</f>
        <v>151.04530334472656</v>
      </c>
      <c r="AB3859" s="5">
        <f>[1]!s_info_zjtxornot1(A3859,"")</f>
        <v>1</v>
      </c>
      <c r="AC3859" s="22" t="str">
        <f>[1]!s_info_nature1(A3859,"")</f>
        <v>地方国有企业</v>
      </c>
      <c r="AD3859" s="6" t="str">
        <f>[1]!s_info_city(A3859)</f>
        <v>芜湖市</v>
      </c>
      <c r="AE3859" s="6" t="str">
        <f>[1]!s_info_province(A3859)</f>
        <v>安徽省</v>
      </c>
      <c r="AF3859">
        <v>118.376451</v>
      </c>
      <c r="AG3859">
        <v>31.326319000000002</v>
      </c>
    </row>
    <row r="3860" spans="1:33" x14ac:dyDescent="0.3">
      <c r="A3860" s="12" t="s">
        <v>8116</v>
      </c>
      <c r="B3860" s="12" t="s">
        <v>8117</v>
      </c>
      <c r="C3860" s="16" t="str">
        <f>[1]!s_info_mkt(A3860)</f>
        <v>创业板</v>
      </c>
      <c r="D3860" s="16" t="str">
        <f>[1]!s_ipo_listeddate(A3860)</f>
        <v>2025-08-12</v>
      </c>
      <c r="E3860" s="16" t="str">
        <f>[1]!lastradeday_s("000002","")</f>
        <v>2026-06-22</v>
      </c>
      <c r="F3860" s="16" t="str">
        <f>[1]!s_info_industry_csrc2023(A3860,"",3)</f>
        <v>专业技术服务业</v>
      </c>
      <c r="G3860" s="16" t="str">
        <f>[1]!s_info_industry_csrc2023(A3860,"",1)</f>
        <v>科学研究和技术服务业</v>
      </c>
      <c r="H3860" s="16">
        <f>[1]!s_is(A3860,83,"FY","YTD","20251231",1,"",100000000)</f>
        <v>12.508384106700001</v>
      </c>
      <c r="I3860" s="16">
        <f>[1]!s_is(A3860,83,"FY","YTD","20241231",1,"",100000000)</f>
        <v>11.9739367702</v>
      </c>
      <c r="J3860" s="16">
        <f t="shared" si="180"/>
        <v>4.4634220704263372E-2</v>
      </c>
      <c r="K3860" s="16">
        <f>[1]!s_is(A3860,61,"FY","YTD","20251231",1,"",100000000)</f>
        <v>1.1621517259999998</v>
      </c>
      <c r="L3860" s="16">
        <f>[1]!s_is(A3860,61,"FY","YTD","20241231",1,"",100000000)</f>
        <v>1.0713090961</v>
      </c>
      <c r="M3860" s="16">
        <f t="shared" si="181"/>
        <v>8.4795910191282658E-2</v>
      </c>
      <c r="N3860" s="16">
        <f>[1]!s_fa_roe(A3860,"20251231")</f>
        <v>4.8578000000000001</v>
      </c>
      <c r="O3860" s="16">
        <f>[1]!s_stmnote_rdexp(A3860,"20251231",1,10000)</f>
        <v>8424.8306819999998</v>
      </c>
      <c r="P3860" s="20">
        <f t="shared" si="182"/>
        <v>6.7353469561966181E-2</v>
      </c>
      <c r="Q3860" s="16">
        <f>[1]!s_margin_tradingbalance(A3860,"",10000)</f>
        <v>8785.8312999999998</v>
      </c>
      <c r="R3860" s="16">
        <f>[1]!s_margin_seclendingbalance(A3860,"",10000)</f>
        <v>4.83</v>
      </c>
      <c r="S3860" s="17">
        <f>[1]!s_val_ev(A3860,"",100000000)</f>
        <v>67.932288</v>
      </c>
      <c r="T3860" s="17">
        <f>[1]!share_freesharesmv(A3860,"",100000000)</f>
        <v>11.890422600000001</v>
      </c>
      <c r="U3860" s="17">
        <f>[1]!s_dq_amount_btin(A3860,E3860,100000000)</f>
        <v>0.48021047</v>
      </c>
      <c r="V3860" s="17">
        <f>[1]!s_dq_turn(A3860,E3860)</f>
        <v>4.1150405394338128</v>
      </c>
      <c r="W3860" s="2">
        <f>[1]!s_pq_amount(A3860,"20260101","",100000000)</f>
        <v>66.998320129999996</v>
      </c>
      <c r="X3860" s="2">
        <f>[1]!s_pq_avgamount(A3860,"20260101","",100000000)</f>
        <v>0.60907563754545457</v>
      </c>
      <c r="Y3860" s="17">
        <f>[1]!s_ipo_dilutedpe(A3860)</f>
        <v>26.48</v>
      </c>
      <c r="Z3860" s="12">
        <f>[1]!s_ipo_collection_total(A3860,100000000)</f>
        <v>6.8656959999999998</v>
      </c>
      <c r="AA3860" s="2">
        <f>[1]!s_val_pe_ttm(A3860,E3860)</f>
        <v>50.779781341552734</v>
      </c>
      <c r="AB3860" s="5">
        <f>[1]!s_info_zjtxornot1(A3860,"")</f>
        <v>0</v>
      </c>
      <c r="AC3860" s="22" t="str">
        <f>[1]!s_info_nature1(A3860,"")</f>
        <v>地方国有企业</v>
      </c>
      <c r="AD3860" s="6" t="str">
        <f>[1]!s_info_city(A3860)</f>
        <v>广州市</v>
      </c>
      <c r="AE3860" s="6" t="str">
        <f>[1]!s_info_province(A3860)</f>
        <v>广东省</v>
      </c>
      <c r="AF3860">
        <v>113.280637</v>
      </c>
      <c r="AG3860">
        <v>23.125177999999998</v>
      </c>
    </row>
    <row r="3861" spans="1:33" x14ac:dyDescent="0.3">
      <c r="A3861" s="12" t="s">
        <v>8118</v>
      </c>
      <c r="B3861" s="12" t="s">
        <v>8119</v>
      </c>
      <c r="C3861" s="16" t="str">
        <f>[1]!s_info_mkt(A3861)</f>
        <v>主板</v>
      </c>
      <c r="D3861" s="16" t="str">
        <f>[1]!s_ipo_listeddate(A3861)</f>
        <v>2006-10-17</v>
      </c>
      <c r="E3861" s="16" t="str">
        <f>[1]!lastradeday_s("000002","")</f>
        <v>2026-06-22</v>
      </c>
      <c r="F3861" s="16" t="str">
        <f>[1]!s_info_industry_csrc2023(A3861,"",3)</f>
        <v>水上运输业</v>
      </c>
      <c r="G3861" s="16" t="str">
        <f>[1]!s_info_industry_csrc2023(A3861,"",1)</f>
        <v>交通运输、仓储和邮政业</v>
      </c>
      <c r="H3861" s="16">
        <f>[1]!s_is(A3861,83,"FY","YTD","20251231",1,"",100000000)</f>
        <v>78.165063728299998</v>
      </c>
      <c r="I3861" s="16">
        <f>[1]!s_is(A3861,83,"FY","YTD","20241231",1,"",100000000)</f>
        <v>84.559449983900009</v>
      </c>
      <c r="J3861" s="16">
        <f t="shared" si="180"/>
        <v>-7.5620007661089228E-2</v>
      </c>
      <c r="K3861" s="16">
        <f>[1]!s_is(A3861,61,"FY","YTD","20251231",1,"",100000000)</f>
        <v>4.9475156129000002</v>
      </c>
      <c r="L3861" s="16">
        <f>[1]!s_is(A3861,61,"FY","YTD","20241231",1,"",100000000)</f>
        <v>6.5487993153999993</v>
      </c>
      <c r="M3861" s="16">
        <f t="shared" si="181"/>
        <v>-0.24451561658554091</v>
      </c>
      <c r="N3861" s="16">
        <f>[1]!s_fa_roe(A3861,"20251231")</f>
        <v>3.5686</v>
      </c>
      <c r="O3861" s="16">
        <f>[1]!s_stmnote_rdexp(A3861,"20251231",1,10000)</f>
        <v>9978.2790769999992</v>
      </c>
      <c r="P3861" s="20">
        <f t="shared" si="182"/>
        <v>1.2765650792129171E-2</v>
      </c>
      <c r="Q3861" s="16">
        <f>[1]!s_margin_tradingbalance(A3861,"",10000)</f>
        <v>32565.2366</v>
      </c>
      <c r="R3861" s="16">
        <f>[1]!s_margin_seclendingbalance(A3861,"",10000)</f>
        <v>121.78400000000001</v>
      </c>
      <c r="S3861" s="17">
        <f>[1]!s_val_ev(A3861,"",100000000)</f>
        <v>79.967001088000004</v>
      </c>
      <c r="T3861" s="17">
        <f>[1]!share_freesharesmv(A3861,"",100000000)</f>
        <v>44.414143799999998</v>
      </c>
      <c r="U3861" s="17">
        <f>[1]!s_dq_amount_btin(A3861,E3861,100000000)</f>
        <v>0.70163743000000001</v>
      </c>
      <c r="V3861" s="17">
        <f>[1]!s_dq_turn(A3861,E3861)</f>
        <v>0.88683327166362858</v>
      </c>
      <c r="W3861" s="2">
        <f>[1]!s_pq_amount(A3861,"20260101","",100000000)</f>
        <v>133.65649139000001</v>
      </c>
      <c r="X3861" s="2">
        <f>[1]!s_pq_avgamount(A3861,"20260101","",100000000)</f>
        <v>1.2150590126363636</v>
      </c>
      <c r="Y3861" s="17">
        <f>[1]!s_ipo_dilutedpe(A3861)</f>
        <v>19.579999999999998</v>
      </c>
      <c r="Z3861" s="12">
        <f>[1]!s_ipo_collection_total(A3861,100000000)</f>
        <v>10.81</v>
      </c>
      <c r="AA3861" s="2">
        <f>[1]!s_val_pe_ttm(A3861,E3861)</f>
        <v>18.234777450561523</v>
      </c>
      <c r="AB3861" s="5">
        <f>[1]!s_info_zjtxornot1(A3861,"")</f>
        <v>0</v>
      </c>
      <c r="AC3861" s="22" t="str">
        <f>[1]!s_info_nature1(A3861,"")</f>
        <v>地方国有企业</v>
      </c>
      <c r="AD3861" s="6" t="str">
        <f>[1]!s_info_city(A3861)</f>
        <v>日照市</v>
      </c>
      <c r="AE3861" s="6" t="str">
        <f>[1]!s_info_province(A3861)</f>
        <v>山东省</v>
      </c>
      <c r="AF3861">
        <v>119.461208</v>
      </c>
      <c r="AG3861">
        <v>35.428587999999998</v>
      </c>
    </row>
    <row r="3862" spans="1:33" x14ac:dyDescent="0.3">
      <c r="A3862" s="12" t="s">
        <v>8120</v>
      </c>
      <c r="B3862" s="12" t="s">
        <v>8121</v>
      </c>
      <c r="C3862" s="16" t="str">
        <f>[1]!s_info_mkt(A3862)</f>
        <v>科创板</v>
      </c>
      <c r="D3862" s="16" t="str">
        <f>[1]!s_ipo_listeddate(A3862)</f>
        <v>2021-05-12</v>
      </c>
      <c r="E3862" s="16" t="str">
        <f>[1]!lastradeday_s("000002","")</f>
        <v>2026-06-22</v>
      </c>
      <c r="F3862" s="16" t="str">
        <f>[1]!s_info_industry_csrc2023(A3862,"",3)</f>
        <v>金属制品业</v>
      </c>
      <c r="G3862" s="16" t="str">
        <f>[1]!s_info_industry_csrc2023(A3862,"",1)</f>
        <v>制造业</v>
      </c>
      <c r="H3862" s="16">
        <f>[1]!s_is(A3862,83,"FY","YTD","20251231",1,"",100000000)</f>
        <v>5.3045216606999999</v>
      </c>
      <c r="I3862" s="16">
        <f>[1]!s_is(A3862,83,"FY","YTD","20241231",1,"",100000000)</f>
        <v>6.3148417862999997</v>
      </c>
      <c r="J3862" s="16">
        <f t="shared" si="180"/>
        <v>-0.15999136000396419</v>
      </c>
      <c r="K3862" s="16">
        <f>[1]!s_is(A3862,61,"FY","YTD","20251231",1,"",100000000)</f>
        <v>0.79885666739999994</v>
      </c>
      <c r="L3862" s="16">
        <f>[1]!s_is(A3862,61,"FY","YTD","20241231",1,"",100000000)</f>
        <v>0.66340005179999995</v>
      </c>
      <c r="M3862" s="16">
        <f t="shared" si="181"/>
        <v>0.20418541607355359</v>
      </c>
      <c r="N3862" s="16">
        <f>[1]!s_fa_roe(A3862,"20251231")</f>
        <v>7.3071999999999999</v>
      </c>
      <c r="O3862" s="16">
        <f>[1]!s_stmnote_rdexp(A3862,"20251231",1,10000)</f>
        <v>7479.4677120000006</v>
      </c>
      <c r="P3862" s="20">
        <f t="shared" si="182"/>
        <v>0.14100173758198942</v>
      </c>
      <c r="Q3862" s="16">
        <f>[1]!s_margin_tradingbalance(A3862,"",10000)</f>
        <v>3321.1451999999999</v>
      </c>
      <c r="R3862" s="16">
        <f>[1]!s_margin_seclendingbalance(A3862,"",10000)</f>
        <v>0</v>
      </c>
      <c r="S3862" s="17">
        <f>[1]!s_val_ev(A3862,"",100000000)</f>
        <v>22.274906138399995</v>
      </c>
      <c r="T3862" s="17">
        <f>[1]!share_freesharesmv(A3862,"",100000000)</f>
        <v>7.022093053199999</v>
      </c>
      <c r="U3862" s="17">
        <f>[1]!s_dq_amount_btin(A3862,E3862,100000000)</f>
        <v>0.33282459000000003</v>
      </c>
      <c r="V3862" s="17">
        <f>[1]!s_dq_turn(A3862,E3862)</f>
        <v>1.5272733069502236</v>
      </c>
      <c r="W3862" s="2">
        <f>[1]!s_pq_amount(A3862,"20260101","",100000000)</f>
        <v>54.40347809</v>
      </c>
      <c r="X3862" s="2">
        <f>[1]!s_pq_avgamount(A3862,"20260101","",100000000)</f>
        <v>0.49457707354545449</v>
      </c>
      <c r="Y3862" s="17">
        <f>[1]!s_ipo_dilutedpe(A3862)</f>
        <v>22.95</v>
      </c>
      <c r="Z3862" s="12">
        <f>[1]!s_ipo_collection_total(A3862,100000000)</f>
        <v>5.4309050000000001</v>
      </c>
      <c r="AA3862" s="2">
        <f>[1]!s_val_pe_ttm(A3862,E3862)</f>
        <v>31.868509292602539</v>
      </c>
      <c r="AB3862" s="5">
        <f>[1]!s_info_zjtxornot1(A3862,"")</f>
        <v>1</v>
      </c>
      <c r="AC3862" s="22" t="str">
        <f>[1]!s_info_nature1(A3862,"")</f>
        <v>民营企业</v>
      </c>
      <c r="AD3862" s="6" t="str">
        <f>[1]!s_info_city(A3862)</f>
        <v>苏州市</v>
      </c>
      <c r="AE3862" s="6" t="str">
        <f>[1]!s_info_province(A3862)</f>
        <v>江苏省</v>
      </c>
      <c r="AF3862">
        <v>120.619585</v>
      </c>
      <c r="AG3862">
        <v>31.299378999999998</v>
      </c>
    </row>
    <row r="3863" spans="1:33" x14ac:dyDescent="0.3">
      <c r="A3863" s="12" t="s">
        <v>8122</v>
      </c>
      <c r="B3863" s="12" t="s">
        <v>8123</v>
      </c>
      <c r="C3863" s="16" t="str">
        <f>[1]!s_info_mkt(A3863)</f>
        <v>主板</v>
      </c>
      <c r="D3863" s="16" t="str">
        <f>[1]!s_ipo_listeddate(A3863)</f>
        <v>2016-03-08</v>
      </c>
      <c r="E3863" s="16" t="str">
        <f>[1]!lastradeday_s("000002","")</f>
        <v>2026-06-22</v>
      </c>
      <c r="F3863" s="16" t="str">
        <f>[1]!s_info_industry_csrc2023(A3863,"",3)</f>
        <v>橡胶和塑料制品业</v>
      </c>
      <c r="G3863" s="16" t="str">
        <f>[1]!s_info_industry_csrc2023(A3863,"",1)</f>
        <v>制造业</v>
      </c>
      <c r="H3863" s="16">
        <f>[1]!s_is(A3863,83,"FY","YTD","20251231",1,"",100000000)</f>
        <v>17.975224020900001</v>
      </c>
      <c r="I3863" s="16">
        <f>[1]!s_is(A3863,83,"FY","YTD","20241231",1,"",100000000)</f>
        <v>23.583184080100001</v>
      </c>
      <c r="J3863" s="16">
        <f t="shared" si="180"/>
        <v>-0.23779486434709707</v>
      </c>
      <c r="K3863" s="16">
        <f>[1]!s_is(A3863,61,"FY","YTD","20251231",1,"",100000000)</f>
        <v>0.18306738929999999</v>
      </c>
      <c r="L3863" s="16">
        <f>[1]!s_is(A3863,61,"FY","YTD","20241231",1,"",100000000)</f>
        <v>1.8105225</v>
      </c>
      <c r="M3863" s="16">
        <f t="shared" si="181"/>
        <v>-0.89888698466879047</v>
      </c>
      <c r="N3863" s="16">
        <f>[1]!s_fa_roe(A3863,"20251231")</f>
        <v>0.873</v>
      </c>
      <c r="O3863" s="16">
        <f>[1]!s_stmnote_rdexp(A3863,"20251231",1,10000)</f>
        <v>10489.390812</v>
      </c>
      <c r="P3863" s="20">
        <f t="shared" si="182"/>
        <v>5.835471535600259E-2</v>
      </c>
      <c r="Q3863" s="16">
        <f>[1]!s_margin_tradingbalance(A3863,"",10000)</f>
        <v>0</v>
      </c>
      <c r="R3863" s="16">
        <f>[1]!s_margin_seclendingbalance(A3863,"",10000)</f>
        <v>0</v>
      </c>
      <c r="S3863" s="17">
        <f>[1]!s_val_ev(A3863,"",100000000)</f>
        <v>24.19480617</v>
      </c>
      <c r="T3863" s="17">
        <f>[1]!share_freesharesmv(A3863,"",100000000)</f>
        <v>8.7800428499999992</v>
      </c>
      <c r="U3863" s="17">
        <f>[1]!s_dq_amount_btin(A3863,E3863,100000000)</f>
        <v>0.26254326</v>
      </c>
      <c r="V3863" s="17">
        <f>[1]!s_dq_turn(A3863,E3863)</f>
        <v>1.784830694578966</v>
      </c>
      <c r="W3863" s="2">
        <f>[1]!s_pq_amount(A3863,"20260101","",100000000)</f>
        <v>46.544466470000003</v>
      </c>
      <c r="X3863" s="2">
        <f>[1]!s_pq_avgamount(A3863,"20260101","",100000000)</f>
        <v>0.42313151336363636</v>
      </c>
      <c r="Y3863" s="17">
        <f>[1]!s_ipo_dilutedpe(A3863)</f>
        <v>19.78</v>
      </c>
      <c r="Z3863" s="12">
        <f>[1]!s_ipo_collection_total(A3863,100000000)</f>
        <v>6.6319999999999997</v>
      </c>
      <c r="AA3863" s="2">
        <f>[1]!s_val_pe_ttm(A3863,E3863)</f>
        <v>-1058.757080078125</v>
      </c>
      <c r="AB3863" s="5">
        <f>[1]!s_info_zjtxornot1(A3863,"")</f>
        <v>0</v>
      </c>
      <c r="AC3863" s="22" t="str">
        <f>[1]!s_info_nature1(A3863,"")</f>
        <v>公众企业</v>
      </c>
      <c r="AD3863" s="6" t="str">
        <f>[1]!s_info_city(A3863)</f>
        <v>厦门市</v>
      </c>
      <c r="AE3863" s="6" t="str">
        <f>[1]!s_info_province(A3863)</f>
        <v>福建省</v>
      </c>
      <c r="AF3863">
        <v>118.11022</v>
      </c>
      <c r="AG3863">
        <v>24.490473999999999</v>
      </c>
    </row>
    <row r="3864" spans="1:33" x14ac:dyDescent="0.3">
      <c r="A3864" s="12" t="s">
        <v>8124</v>
      </c>
      <c r="B3864" s="12" t="s">
        <v>8125</v>
      </c>
      <c r="C3864" s="16" t="str">
        <f>[1]!s_info_mkt(A3864)</f>
        <v>主板</v>
      </c>
      <c r="D3864" s="16" t="str">
        <f>[1]!s_ipo_listeddate(A3864)</f>
        <v>2021-05-07</v>
      </c>
      <c r="E3864" s="16" t="str">
        <f>[1]!lastradeday_s("000002","")</f>
        <v>2026-06-22</v>
      </c>
      <c r="F3864" s="16" t="str">
        <f>[1]!s_info_industry_csrc2023(A3864,"",3)</f>
        <v>资本市场服务</v>
      </c>
      <c r="G3864" s="16" t="str">
        <f>[1]!s_info_industry_csrc2023(A3864,"",1)</f>
        <v>金融业</v>
      </c>
      <c r="H3864" s="16">
        <f>[1]!s_is(A3864,83,"FY","YTD","20251231",1,"",100000000)</f>
        <v>27.0010648861</v>
      </c>
      <c r="I3864" s="16">
        <f>[1]!s_is(A3864,83,"FY","YTD","20241231",1,"",100000000)</f>
        <v>24.439007898299998</v>
      </c>
      <c r="J3864" s="16">
        <f t="shared" si="180"/>
        <v>0.10483473791005316</v>
      </c>
      <c r="K3864" s="16">
        <f>[1]!s_is(A3864,61,"FY","YTD","20251231",1,"",100000000)</f>
        <v>7.4708387910000003</v>
      </c>
      <c r="L3864" s="16">
        <f>[1]!s_is(A3864,61,"FY","YTD","20241231",1,"",100000000)</f>
        <v>6.8654070087000001</v>
      </c>
      <c r="M3864" s="16">
        <f t="shared" si="181"/>
        <v>8.8185854317563872E-2</v>
      </c>
      <c r="N3864" s="16">
        <f>[1]!s_fa_roe(A3864,"20251231")</f>
        <v>6.1741000000000001</v>
      </c>
      <c r="O3864" s="16">
        <f>[1]!s_stmnote_rdexp(A3864,"20251231",1,10000)</f>
        <v>0</v>
      </c>
      <c r="P3864" s="20">
        <f t="shared" si="182"/>
        <v>0</v>
      </c>
      <c r="Q3864" s="16">
        <f>[1]!s_margin_tradingbalance(A3864,"",10000)</f>
        <v>84085.049700000003</v>
      </c>
      <c r="R3864" s="16">
        <f>[1]!s_margin_seclendingbalance(A3864,"",10000)</f>
        <v>486.2176</v>
      </c>
      <c r="S3864" s="17">
        <f>[1]!s_val_ev(A3864,"",100000000)</f>
        <v>255.05699999999999</v>
      </c>
      <c r="T3864" s="17">
        <f>[1]!share_freesharesmv(A3864,"",100000000)</f>
        <v>101.37640146</v>
      </c>
      <c r="U3864" s="17">
        <f>[1]!s_dq_amount_btin(A3864,E3864,100000000)</f>
        <v>17.65277008</v>
      </c>
      <c r="V3864" s="17">
        <f>[1]!s_dq_turn(A3864,E3864)</f>
        <v>10.944698419541586</v>
      </c>
      <c r="W3864" s="2">
        <f>[1]!s_pq_amount(A3864,"20260101","",100000000)</f>
        <v>301.69017614000001</v>
      </c>
      <c r="X3864" s="2">
        <f>[1]!s_pq_avgamount(A3864,"20260101","",100000000)</f>
        <v>2.7426379649090911</v>
      </c>
      <c r="Y3864" s="17">
        <f>[1]!s_ipo_dilutedpe(A3864)</f>
        <v>22.94</v>
      </c>
      <c r="Z3864" s="12">
        <f>[1]!s_ipo_collection_total(A3864,100000000)</f>
        <v>18.8</v>
      </c>
      <c r="AA3864" s="2">
        <f>[1]!s_val_pe_ttm(A3864,E3864)</f>
        <v>28.906240463256836</v>
      </c>
      <c r="AB3864" s="5">
        <f>[1]!s_info_zjtxornot1(A3864,"")</f>
        <v>0</v>
      </c>
      <c r="AC3864" s="22" t="str">
        <f>[1]!s_info_nature1(A3864,"")</f>
        <v>地方国有企业</v>
      </c>
      <c r="AD3864" s="6" t="str">
        <f>[1]!s_info_city(A3864)</f>
        <v>石家庄市</v>
      </c>
      <c r="AE3864" s="6" t="str">
        <f>[1]!s_info_province(A3864)</f>
        <v>河北省</v>
      </c>
      <c r="AF3864">
        <v>114.502461</v>
      </c>
      <c r="AG3864">
        <v>38.045473999999999</v>
      </c>
    </row>
    <row r="3865" spans="1:33" x14ac:dyDescent="0.3">
      <c r="A3865" s="12" t="s">
        <v>8126</v>
      </c>
      <c r="B3865" s="12" t="s">
        <v>8127</v>
      </c>
      <c r="C3865" s="16" t="str">
        <f>[1]!s_info_mkt(A3865)</f>
        <v>创业板</v>
      </c>
      <c r="D3865" s="16" t="str">
        <f>[1]!s_ipo_listeddate(A3865)</f>
        <v>2022-10-25</v>
      </c>
      <c r="E3865" s="16" t="str">
        <f>[1]!lastradeday_s("000002","")</f>
        <v>2026-06-22</v>
      </c>
      <c r="F3865" s="16" t="str">
        <f>[1]!s_info_industry_csrc2023(A3865,"",3)</f>
        <v>通用设备制造业</v>
      </c>
      <c r="G3865" s="16" t="str">
        <f>[1]!s_info_industry_csrc2023(A3865,"",1)</f>
        <v>制造业</v>
      </c>
      <c r="H3865" s="16">
        <f>[1]!s_is(A3865,83,"FY","YTD","20251231",1,"",100000000)</f>
        <v>3.0462358636000002</v>
      </c>
      <c r="I3865" s="16">
        <f>[1]!s_is(A3865,83,"FY","YTD","20241231",1,"",100000000)</f>
        <v>2.8227287082000001</v>
      </c>
      <c r="J3865" s="16">
        <f t="shared" si="180"/>
        <v>7.9181238618757144E-2</v>
      </c>
      <c r="K3865" s="16">
        <f>[1]!s_is(A3865,61,"FY","YTD","20251231",1,"",100000000)</f>
        <v>-0.68277442889999995</v>
      </c>
      <c r="L3865" s="16">
        <f>[1]!s_is(A3865,61,"FY","YTD","20241231",1,"",100000000)</f>
        <v>-0.32038353989999996</v>
      </c>
      <c r="M3865" s="16">
        <f t="shared" si="181"/>
        <v>-1.1311158154788838</v>
      </c>
      <c r="N3865" s="16">
        <f>[1]!s_fa_roe(A3865,"20251231")</f>
        <v>-7.3524000000000003</v>
      </c>
      <c r="O3865" s="16">
        <f>[1]!s_stmnote_rdexp(A3865,"20251231",1,10000)</f>
        <v>4138.0973999999997</v>
      </c>
      <c r="P3865" s="20">
        <f t="shared" si="182"/>
        <v>0.13584297425707714</v>
      </c>
      <c r="Q3865" s="16">
        <f>[1]!s_margin_tradingbalance(A3865,"",10000)</f>
        <v>9270.4243000000006</v>
      </c>
      <c r="R3865" s="16">
        <f>[1]!s_margin_seclendingbalance(A3865,"",10000)</f>
        <v>0</v>
      </c>
      <c r="S3865" s="17">
        <f>[1]!s_val_ev(A3865,"",100000000)</f>
        <v>30.7615524036</v>
      </c>
      <c r="T3865" s="17">
        <f>[1]!share_freesharesmv(A3865,"",100000000)</f>
        <v>12.851039153600002</v>
      </c>
      <c r="U3865" s="17">
        <f>[1]!s_dq_amount_btin(A3865,E3865,100000000)</f>
        <v>0.73580920000000005</v>
      </c>
      <c r="V3865" s="17">
        <f>[1]!s_dq_turn(A3865,E3865)</f>
        <v>3.1109642863030236</v>
      </c>
      <c r="W3865" s="2">
        <f>[1]!s_pq_amount(A3865,"20260101","",100000000)</f>
        <v>64.639759650000002</v>
      </c>
      <c r="X3865" s="2">
        <f>[1]!s_pq_avgamount(A3865,"20260101","",100000000)</f>
        <v>0.58763417863636369</v>
      </c>
      <c r="Y3865" s="17">
        <f>[1]!s_ipo_dilutedpe(A3865)</f>
        <v>36.22</v>
      </c>
      <c r="Z3865" s="12">
        <f>[1]!s_ipo_collection_total(A3865,100000000)</f>
        <v>6.7862687472000003</v>
      </c>
      <c r="AA3865" s="2">
        <f>[1]!s_val_pe_ttm(A3865,E3865)</f>
        <v>-47.896781921386719</v>
      </c>
      <c r="AB3865" s="5">
        <f>[1]!s_info_zjtxornot1(A3865,"")</f>
        <v>1</v>
      </c>
      <c r="AC3865" s="22" t="str">
        <f>[1]!s_info_nature1(A3865,"")</f>
        <v>民营企业</v>
      </c>
      <c r="AD3865" s="6" t="str">
        <f>[1]!s_info_city(A3865)</f>
        <v>上海市</v>
      </c>
      <c r="AE3865" s="6" t="str">
        <f>[1]!s_info_province(A3865)</f>
        <v>上海</v>
      </c>
      <c r="AF3865">
        <v>121.472644</v>
      </c>
      <c r="AG3865">
        <v>31.231705999999999</v>
      </c>
    </row>
    <row r="3866" spans="1:33" x14ac:dyDescent="0.3">
      <c r="A3866" s="12" t="s">
        <v>8128</v>
      </c>
      <c r="B3866" s="12" t="s">
        <v>8129</v>
      </c>
      <c r="C3866" s="16" t="str">
        <f>[1]!s_info_mkt(A3866)</f>
        <v>创业板</v>
      </c>
      <c r="D3866" s="16" t="str">
        <f>[1]!s_ipo_listeddate(A3866)</f>
        <v>2015-03-19</v>
      </c>
      <c r="E3866" s="16" t="str">
        <f>[1]!lastradeday_s("000002","")</f>
        <v>2026-06-22</v>
      </c>
      <c r="F3866" s="16" t="str">
        <f>[1]!s_info_industry_csrc2023(A3866,"",3)</f>
        <v>汽车制造业</v>
      </c>
      <c r="G3866" s="16" t="str">
        <f>[1]!s_info_industry_csrc2023(A3866,"",1)</f>
        <v>制造业</v>
      </c>
      <c r="H3866" s="16">
        <f>[1]!s_is(A3866,83,"FY","YTD","20251231",1,"",100000000)</f>
        <v>134.82278092909999</v>
      </c>
      <c r="I3866" s="16">
        <f>[1]!s_is(A3866,83,"FY","YTD","20241231",1,"",100000000)</f>
        <v>84.702449344100003</v>
      </c>
      <c r="J3866" s="16">
        <f t="shared" si="180"/>
        <v>0.59172234065379059</v>
      </c>
      <c r="K3866" s="16">
        <f>[1]!s_is(A3866,61,"FY","YTD","20251231",1,"",100000000)</f>
        <v>4.2755974779999999</v>
      </c>
      <c r="L3866" s="16">
        <f>[1]!s_is(A3866,61,"FY","YTD","20241231",1,"",100000000)</f>
        <v>3.9677940841000003</v>
      </c>
      <c r="M3866" s="16">
        <f t="shared" si="181"/>
        <v>7.7575445543771812E-2</v>
      </c>
      <c r="N3866" s="16">
        <f>[1]!s_fa_roe(A3866,"20251231")</f>
        <v>9.5929000000000002</v>
      </c>
      <c r="O3866" s="16">
        <f>[1]!s_stmnote_rdexp(A3866,"20251231",1,10000)</f>
        <v>27185.600241000004</v>
      </c>
      <c r="P3866" s="20">
        <f t="shared" si="182"/>
        <v>2.0163951561936885E-2</v>
      </c>
      <c r="Q3866" s="16">
        <f>[1]!s_margin_tradingbalance(A3866,"",10000)</f>
        <v>60851.974900000001</v>
      </c>
      <c r="R3866" s="16">
        <f>[1]!s_margin_seclendingbalance(A3866,"",10000)</f>
        <v>308.61</v>
      </c>
      <c r="S3866" s="17">
        <f>[1]!s_val_ev(A3866,"",100000000)</f>
        <v>408.80367386220001</v>
      </c>
      <c r="T3866" s="17">
        <f>[1]!share_freesharesmv(A3866,"",100000000)</f>
        <v>243.59794896090003</v>
      </c>
      <c r="U3866" s="17">
        <f>[1]!s_dq_amount_btin(A3866,E3866,100000000)</f>
        <v>16.004710230000001</v>
      </c>
      <c r="V3866" s="17">
        <f>[1]!s_dq_turn(A3866,E3866)</f>
        <v>4.0773388737861112</v>
      </c>
      <c r="W3866" s="2">
        <f>[1]!s_pq_amount(A3866,"20260101","",100000000)</f>
        <v>1558.4511410699999</v>
      </c>
      <c r="X3866" s="2">
        <f>[1]!s_pq_avgamount(A3866,"20260101","",100000000)</f>
        <v>14.167737646090908</v>
      </c>
      <c r="Y3866" s="17">
        <f>[1]!s_ipo_dilutedpe(A3866)</f>
        <v>12.86</v>
      </c>
      <c r="Z3866" s="12">
        <f>[1]!s_ipo_collection_total(A3866,100000000)</f>
        <v>4.1909999999999998</v>
      </c>
      <c r="AA3866" s="2">
        <f>[1]!s_val_pe_ttm(A3866,E3866)</f>
        <v>80.695960998535156</v>
      </c>
      <c r="AB3866" s="5">
        <f>[1]!s_info_zjtxornot1(A3866,"")</f>
        <v>1</v>
      </c>
      <c r="AC3866" s="22" t="str">
        <f>[1]!s_info_nature1(A3866,"")</f>
        <v>民营企业</v>
      </c>
      <c r="AD3866" s="6" t="str">
        <f>[1]!s_info_city(A3866)</f>
        <v>绵阳市</v>
      </c>
      <c r="AE3866" s="6" t="str">
        <f>[1]!s_info_province(A3866)</f>
        <v>四川省</v>
      </c>
      <c r="AF3866">
        <v>104.741722</v>
      </c>
      <c r="AG3866">
        <v>31.464020000000001</v>
      </c>
    </row>
    <row r="3867" spans="1:33" x14ac:dyDescent="0.3">
      <c r="A3867" s="12" t="s">
        <v>8130</v>
      </c>
      <c r="B3867" s="12" t="s">
        <v>8131</v>
      </c>
      <c r="C3867" s="16" t="str">
        <f>[1]!s_info_mkt(A3867)</f>
        <v>主板</v>
      </c>
      <c r="D3867" s="16" t="str">
        <f>[1]!s_ipo_listeddate(A3867)</f>
        <v>1996-09-09</v>
      </c>
      <c r="E3867" s="16" t="str">
        <f>[1]!lastradeday_s("000002","")</f>
        <v>2026-06-22</v>
      </c>
      <c r="F3867" s="16" t="str">
        <f>[1]!s_info_industry_csrc2023(A3867,"",3)</f>
        <v>水上运输业</v>
      </c>
      <c r="G3867" s="16" t="str">
        <f>[1]!s_info_industry_csrc2023(A3867,"",1)</f>
        <v>交通运输、仓储和邮政业</v>
      </c>
      <c r="H3867" s="16">
        <f>[1]!s_is(A3867,83,"FY","YTD","20251231",1,"",100000000)</f>
        <v>15.411199311199999</v>
      </c>
      <c r="I3867" s="16">
        <f>[1]!s_is(A3867,83,"FY","YTD","20241231",1,"",100000000)</f>
        <v>11.1681964328</v>
      </c>
      <c r="J3867" s="16">
        <f t="shared" si="180"/>
        <v>0.37991836049182259</v>
      </c>
      <c r="K3867" s="16">
        <f>[1]!s_is(A3867,61,"FY","YTD","20251231",1,"",100000000)</f>
        <v>1.0285347079</v>
      </c>
      <c r="L3867" s="16">
        <f>[1]!s_is(A3867,61,"FY","YTD","20241231",1,"",100000000)</f>
        <v>1.2446508779000001</v>
      </c>
      <c r="M3867" s="16">
        <f t="shared" si="181"/>
        <v>-0.17363597602938713</v>
      </c>
      <c r="N3867" s="16">
        <f>[1]!s_fa_roe(A3867,"20251231")</f>
        <v>1.3660000000000001</v>
      </c>
      <c r="O3867" s="16">
        <f>[1]!s_stmnote_rdexp(A3867,"20251231",1,10000)</f>
        <v>0</v>
      </c>
      <c r="P3867" s="20">
        <f t="shared" si="182"/>
        <v>0</v>
      </c>
      <c r="Q3867" s="16">
        <f>[1]!s_margin_tradingbalance(A3867,"",10000)</f>
        <v>51555.785100000001</v>
      </c>
      <c r="R3867" s="16">
        <f>[1]!s_margin_seclendingbalance(A3867,"",10000)</f>
        <v>238.51400000000001</v>
      </c>
      <c r="S3867" s="17">
        <f>[1]!s_val_ev(A3867,"",100000000)</f>
        <v>85.70090566568885</v>
      </c>
      <c r="T3867" s="17">
        <f>[1]!share_freesharesmv(A3867,"",100000000)</f>
        <v>41.081681560499995</v>
      </c>
      <c r="U3867" s="17">
        <f>[1]!s_dq_amount_btin(A3867,E3867,100000000)</f>
        <v>1.0126747700000001</v>
      </c>
      <c r="V3867" s="17">
        <f>[1]!s_dq_turn(A3867,E3867)</f>
        <v>1.2708804265501747</v>
      </c>
      <c r="W3867" s="2">
        <f>[1]!s_pq_amount(A3867,"20260101","",100000000)</f>
        <v>244.99064655999999</v>
      </c>
      <c r="X3867" s="2">
        <f>[1]!s_pq_avgamount(A3867,"20260101","",100000000)</f>
        <v>2.2271876960000001</v>
      </c>
      <c r="Y3867" s="17">
        <f>[1]!s_ipo_dilutedpe(A3867)</f>
        <v>0</v>
      </c>
      <c r="Z3867" s="12">
        <f>[1]!s_ipo_collection_total(A3867,100000000)</f>
        <v>0</v>
      </c>
      <c r="AA3867" s="2">
        <f>[1]!s_val_pe_ttm(A3867,E3867)</f>
        <v>125.24869537353516</v>
      </c>
      <c r="AB3867" s="5">
        <f>[1]!s_info_zjtxornot1(A3867,"")</f>
        <v>0</v>
      </c>
      <c r="AC3867" s="22" t="str">
        <f>[1]!s_info_nature1(A3867,"")</f>
        <v>公众企业</v>
      </c>
      <c r="AD3867" s="6" t="str">
        <f>[1]!s_info_city(A3867)</f>
        <v>天津市</v>
      </c>
      <c r="AE3867" s="6" t="str">
        <f>[1]!s_info_province(A3867)</f>
        <v>天津</v>
      </c>
      <c r="AF3867">
        <v>117.19018199999999</v>
      </c>
      <c r="AG3867">
        <v>39.125596000000002</v>
      </c>
    </row>
    <row r="3868" spans="1:33" x14ac:dyDescent="0.3">
      <c r="A3868" s="12" t="s">
        <v>259</v>
      </c>
      <c r="B3868" s="12" t="s">
        <v>260</v>
      </c>
      <c r="C3868" s="16" t="str">
        <f>[1]!s_info_mkt(A3868)</f>
        <v>北证</v>
      </c>
      <c r="D3868" s="16" t="str">
        <f>[1]!s_ipo_listeddate(A3868)</f>
        <v>2023-05-18</v>
      </c>
      <c r="E3868" s="16" t="str">
        <f>[1]!lastradeday_s("000002","")</f>
        <v>2026-06-22</v>
      </c>
      <c r="F3868" s="16" t="str">
        <f>[1]!s_info_industry_csrc2023(A3868,"",3)</f>
        <v>铁路、船舶、航空航天和其他运输设备制造业</v>
      </c>
      <c r="G3868" s="16" t="str">
        <f>[1]!s_info_industry_csrc2023(A3868,"",1)</f>
        <v>制造业</v>
      </c>
      <c r="H3868" s="16">
        <f>[1]!s_is(A3868,83,"FY","YTD","20251231",1,"",100000000)</f>
        <v>1.1243727064</v>
      </c>
      <c r="I3868" s="16">
        <f>[1]!s_is(A3868,83,"FY","YTD","20241231",1,"",100000000)</f>
        <v>0.74317451420000002</v>
      </c>
      <c r="J3868" s="16">
        <f t="shared" si="180"/>
        <v>0.51293227218689785</v>
      </c>
      <c r="K3868" s="16">
        <f>[1]!s_is(A3868,61,"FY","YTD","20251231",1,"",100000000)</f>
        <v>7.94979044E-2</v>
      </c>
      <c r="L3868" s="16">
        <f>[1]!s_is(A3868,61,"FY","YTD","20241231",1,"",100000000)</f>
        <v>-9.7976387100000006E-2</v>
      </c>
      <c r="M3868" s="16">
        <f t="shared" si="181"/>
        <v>1.8113986109618445</v>
      </c>
      <c r="N3868" s="16">
        <f>[1]!s_fa_roe(A3868,"20251231")</f>
        <v>2.4826000000000001</v>
      </c>
      <c r="O3868" s="16">
        <f>[1]!s_stmnote_rdexp(A3868,"20251231",1,10000)</f>
        <v>1447.365372</v>
      </c>
      <c r="P3868" s="20">
        <f t="shared" si="182"/>
        <v>0.12872647688453354</v>
      </c>
      <c r="Q3868" s="16">
        <f>[1]!s_margin_tradingbalance(A3868,"",10000)</f>
        <v>1188.2731000000001</v>
      </c>
      <c r="R3868" s="16">
        <f>[1]!s_margin_seclendingbalance(A3868,"",10000)</f>
        <v>0</v>
      </c>
      <c r="S3868" s="17">
        <f>[1]!s_val_ev(A3868,"",100000000)</f>
        <v>15.52036968</v>
      </c>
      <c r="T3868" s="17">
        <f>[1]!share_freesharesmv(A3868,"",100000000)</f>
        <v>6.0448951296000004</v>
      </c>
      <c r="U3868" s="17">
        <f>[1]!s_dq_amount_btin(A3868,E3868,100000000)</f>
        <v>0.23516682999999999</v>
      </c>
      <c r="V3868" s="17">
        <f>[1]!s_dq_turn(A3868,E3868)</f>
        <v>2.954737097923406</v>
      </c>
      <c r="W3868" s="2">
        <f>[1]!s_pq_amount(A3868,"20260101","",100000000)</f>
        <v>49.674580519999999</v>
      </c>
      <c r="X3868" s="2">
        <f>[1]!s_pq_avgamount(A3868,"20260101","",100000000)</f>
        <v>0.45158709563636362</v>
      </c>
      <c r="Y3868" s="17">
        <f>[1]!s_ipo_dilutedpe(A3868)</f>
        <v>16.47</v>
      </c>
      <c r="Z3868" s="12">
        <f>[1]!s_ipo_collection_total(A3868,100000000)</f>
        <v>1.9319999999999999</v>
      </c>
      <c r="AA3868" s="2">
        <f>[1]!s_val_pe_ttm(A3868,E3868)</f>
        <v>652.92010498046875</v>
      </c>
      <c r="AB3868" s="5">
        <f>[1]!s_info_zjtxornot1(A3868,"")</f>
        <v>1</v>
      </c>
      <c r="AC3868" s="22" t="str">
        <f>[1]!s_info_nature1(A3868,"")</f>
        <v>民营企业</v>
      </c>
      <c r="AD3868" s="6" t="str">
        <f>[1]!s_info_city(A3868)</f>
        <v>泰兴市</v>
      </c>
      <c r="AE3868" s="6" t="str">
        <f>[1]!s_info_province(A3868)</f>
        <v>江苏省</v>
      </c>
      <c r="AF3868">
        <v>120.135346</v>
      </c>
      <c r="AG3868">
        <v>32.213678999999999</v>
      </c>
    </row>
    <row r="3869" spans="1:33" x14ac:dyDescent="0.3">
      <c r="A3869" s="12" t="s">
        <v>8132</v>
      </c>
      <c r="B3869" s="12" t="s">
        <v>8133</v>
      </c>
      <c r="C3869" s="16" t="str">
        <f>[1]!s_info_mkt(A3869)</f>
        <v>主板</v>
      </c>
      <c r="D3869" s="16" t="str">
        <f>[1]!s_ipo_listeddate(A3869)</f>
        <v>2004-06-25</v>
      </c>
      <c r="E3869" s="16" t="str">
        <f>[1]!lastradeday_s("000002","")</f>
        <v>2026-06-22</v>
      </c>
      <c r="F3869" s="16" t="str">
        <f>[1]!s_info_industry_csrc2023(A3869,"",3)</f>
        <v>化学原料和化学制品制造业</v>
      </c>
      <c r="G3869" s="16" t="str">
        <f>[1]!s_info_industry_csrc2023(A3869,"",1)</f>
        <v>制造业</v>
      </c>
      <c r="H3869" s="16">
        <f>[1]!s_is(A3869,83,"FY","YTD","20251231",1,"",100000000)</f>
        <v>115.1234720784</v>
      </c>
      <c r="I3869" s="16">
        <f>[1]!s_is(A3869,83,"FY","YTD","20241231",1,"",100000000)</f>
        <v>116.64669783790001</v>
      </c>
      <c r="J3869" s="16">
        <f t="shared" si="180"/>
        <v>-1.3058455899169874E-2</v>
      </c>
      <c r="K3869" s="16">
        <f>[1]!s_is(A3869,61,"FY","YTD","20251231",1,"",100000000)</f>
        <v>7.1318834447000006</v>
      </c>
      <c r="L3869" s="16">
        <f>[1]!s_is(A3869,61,"FY","YTD","20241231",1,"",100000000)</f>
        <v>-2.9898991710000002</v>
      </c>
      <c r="M3869" s="16">
        <f t="shared" si="181"/>
        <v>3.3853257373607932</v>
      </c>
      <c r="N3869" s="16">
        <f>[1]!s_fa_roe(A3869,"20251231")</f>
        <v>7.2934999999999999</v>
      </c>
      <c r="O3869" s="16">
        <f>[1]!s_stmnote_rdexp(A3869,"20251231",1,10000)</f>
        <v>35862.341747000006</v>
      </c>
      <c r="P3869" s="20">
        <f t="shared" si="182"/>
        <v>3.1151198881994684E-2</v>
      </c>
      <c r="Q3869" s="16">
        <f>[1]!s_margin_tradingbalance(A3869,"",10000)</f>
        <v>41486.996899999998</v>
      </c>
      <c r="R3869" s="16">
        <f>[1]!s_margin_seclendingbalance(A3869,"",10000)</f>
        <v>168.87880000000001</v>
      </c>
      <c r="S3869" s="17">
        <f>[1]!s_val_ev(A3869,"",100000000)</f>
        <v>82.166646426500009</v>
      </c>
      <c r="T3869" s="17">
        <f>[1]!share_freesharesmv(A3869,"",100000000)</f>
        <v>59.284357253499991</v>
      </c>
      <c r="U3869" s="17">
        <f>[1]!s_dq_amount_btin(A3869,E3869,100000000)</f>
        <v>0.95241019999999998</v>
      </c>
      <c r="V3869" s="17">
        <f>[1]!s_dq_turn(A3869,E3869)</f>
        <v>1.2497154304320133</v>
      </c>
      <c r="W3869" s="2">
        <f>[1]!s_pq_amount(A3869,"20260101","",100000000)</f>
        <v>226.20949730999999</v>
      </c>
      <c r="X3869" s="2">
        <f>[1]!s_pq_avgamount(A3869,"20260101","",100000000)</f>
        <v>2.0564499755454548</v>
      </c>
      <c r="Y3869" s="17">
        <f>[1]!s_ipo_dilutedpe(A3869)</f>
        <v>16</v>
      </c>
      <c r="Z3869" s="12">
        <f>[1]!s_ipo_collection_total(A3869,100000000)</f>
        <v>2.1120000000000001</v>
      </c>
      <c r="AA3869" s="2">
        <f>[1]!s_val_pe_ttm(A3869,E3869)</f>
        <v>12.018281936645508</v>
      </c>
      <c r="AB3869" s="5">
        <f>[1]!s_info_zjtxornot1(A3869,"")</f>
        <v>0</v>
      </c>
      <c r="AC3869" s="22" t="str">
        <f>[1]!s_info_nature1(A3869,"")</f>
        <v>民营企业</v>
      </c>
      <c r="AD3869" s="6" t="str">
        <f>[1]!s_info_city(A3869)</f>
        <v>重庆市</v>
      </c>
      <c r="AE3869" s="6" t="str">
        <f>[1]!s_info_province(A3869)</f>
        <v>重庆</v>
      </c>
      <c r="AF3869">
        <v>106.50496200000001</v>
      </c>
      <c r="AG3869">
        <v>29.533155000000001</v>
      </c>
    </row>
    <row r="3870" spans="1:33" x14ac:dyDescent="0.3">
      <c r="A3870" s="12" t="s">
        <v>8134</v>
      </c>
      <c r="B3870" s="12" t="s">
        <v>8135</v>
      </c>
      <c r="C3870" s="16" t="str">
        <f>[1]!s_info_mkt(A3870)</f>
        <v>主板</v>
      </c>
      <c r="D3870" s="16" t="str">
        <f>[1]!s_ipo_listeddate(A3870)</f>
        <v>1998-03-11</v>
      </c>
      <c r="E3870" s="16" t="str">
        <f>[1]!lastradeday_s("000002","")</f>
        <v>2026-06-22</v>
      </c>
      <c r="F3870" s="16" t="str">
        <f>[1]!s_info_industry_csrc2023(A3870,"",3)</f>
        <v>农副食品加工业</v>
      </c>
      <c r="G3870" s="16" t="str">
        <f>[1]!s_info_industry_csrc2023(A3870,"",1)</f>
        <v>制造业</v>
      </c>
      <c r="H3870" s="16">
        <f>[1]!s_is(A3870,83,"FY","YTD","20251231",1,"",100000000)</f>
        <v>1068.5629872047</v>
      </c>
      <c r="I3870" s="16">
        <f>[1]!s_is(A3870,83,"FY","YTD","20241231",1,"",100000000)</f>
        <v>1030.6296225434</v>
      </c>
      <c r="J3870" s="16">
        <f t="shared" si="180"/>
        <v>3.6806010453772409E-2</v>
      </c>
      <c r="K3870" s="16">
        <f>[1]!s_is(A3870,61,"FY","YTD","20251231",1,"",100000000)</f>
        <v>-17.843522021800002</v>
      </c>
      <c r="L3870" s="16">
        <f>[1]!s_is(A3870,61,"FY","YTD","20241231",1,"",100000000)</f>
        <v>4.7359906810000005</v>
      </c>
      <c r="M3870" s="16">
        <f t="shared" si="181"/>
        <v>-4.7676429756049172</v>
      </c>
      <c r="N3870" s="16">
        <f>[1]!s_fa_roe(A3870,"20251231")</f>
        <v>-7.4569000000000001</v>
      </c>
      <c r="O3870" s="16">
        <f>[1]!s_stmnote_rdexp(A3870,"20251231",1,10000)</f>
        <v>19134.718505000001</v>
      </c>
      <c r="P3870" s="20">
        <f t="shared" si="182"/>
        <v>1.790696358953564E-3</v>
      </c>
      <c r="Q3870" s="16">
        <f>[1]!s_margin_tradingbalance(A3870,"",10000)</f>
        <v>66752.944300000003</v>
      </c>
      <c r="R3870" s="16">
        <f>[1]!s_margin_seclendingbalance(A3870,"",10000)</f>
        <v>84.691999999999993</v>
      </c>
      <c r="S3870" s="17">
        <f>[1]!s_val_ev(A3870,"",100000000)</f>
        <v>279.62234221770001</v>
      </c>
      <c r="T3870" s="17">
        <f>[1]!share_freesharesmv(A3870,"",100000000)</f>
        <v>126.7564549266</v>
      </c>
      <c r="U3870" s="17">
        <f>[1]!s_dq_amount_btin(A3870,E3870,100000000)</f>
        <v>2.2135516200000001</v>
      </c>
      <c r="V3870" s="17">
        <f>[1]!s_dq_turn(A3870,E3870)</f>
        <v>0.80101662175928434</v>
      </c>
      <c r="W3870" s="2">
        <f>[1]!s_pq_amount(A3870,"20260101","",100000000)</f>
        <v>318.18869489999997</v>
      </c>
      <c r="X3870" s="2">
        <f>[1]!s_pq_avgamount(A3870,"20260101","",100000000)</f>
        <v>2.8926244990909096</v>
      </c>
      <c r="Y3870" s="17">
        <f>[1]!s_ipo_dilutedpe(A3870)</f>
        <v>0</v>
      </c>
      <c r="Z3870" s="12">
        <f>[1]!s_ipo_collection_total(A3870,100000000)</f>
        <v>2.76</v>
      </c>
      <c r="AA3870" s="2">
        <f>[1]!s_val_pe_ttm(A3870,E3870)</f>
        <v>-8.9429159164428711</v>
      </c>
      <c r="AB3870" s="5">
        <f>[1]!s_info_zjtxornot1(A3870,"")</f>
        <v>0</v>
      </c>
      <c r="AC3870" s="22" t="str">
        <f>[1]!s_info_nature1(A3870,"")</f>
        <v>民营企业</v>
      </c>
      <c r="AD3870" s="6" t="str">
        <f>[1]!s_info_city(A3870)</f>
        <v>绵阳市</v>
      </c>
      <c r="AE3870" s="6" t="str">
        <f>[1]!s_info_province(A3870)</f>
        <v>四川省</v>
      </c>
      <c r="AF3870">
        <v>104.741722</v>
      </c>
      <c r="AG3870">
        <v>31.464020000000001</v>
      </c>
    </row>
    <row r="3871" spans="1:33" x14ac:dyDescent="0.3">
      <c r="A3871" s="12" t="s">
        <v>8136</v>
      </c>
      <c r="B3871" s="12" t="s">
        <v>8137</v>
      </c>
      <c r="C3871" s="16" t="str">
        <f>[1]!s_info_mkt(A3871)</f>
        <v>主板</v>
      </c>
      <c r="D3871" s="16" t="str">
        <f>[1]!s_ipo_listeddate(A3871)</f>
        <v>2001-03-06</v>
      </c>
      <c r="E3871" s="16" t="str">
        <f>[1]!lastradeday_s("000002","")</f>
        <v>2026-06-22</v>
      </c>
      <c r="F3871" s="16" t="str">
        <f>[1]!s_info_industry_csrc2023(A3871,"",3)</f>
        <v>公共设施管理业</v>
      </c>
      <c r="G3871" s="16" t="str">
        <f>[1]!s_info_industry_csrc2023(A3871,"",1)</f>
        <v>水利、环境和公共设施管理业</v>
      </c>
      <c r="H3871" s="16">
        <f>[1]!s_is(A3871,83,"FY","YTD","20251231",1,"",100000000)</f>
        <v>7.4474436370000001</v>
      </c>
      <c r="I3871" s="16">
        <f>[1]!s_is(A3871,83,"FY","YTD","20241231",1,"",100000000)</f>
        <v>7.7641240729999996</v>
      </c>
      <c r="J3871" s="16">
        <f t="shared" si="180"/>
        <v>-4.0787657824952417E-2</v>
      </c>
      <c r="K3871" s="16">
        <f>[1]!s_is(A3871,61,"FY","YTD","20251231",1,"",100000000)</f>
        <v>8.8425882499999997E-2</v>
      </c>
      <c r="L3871" s="16">
        <f>[1]!s_is(A3871,61,"FY","YTD","20241231",1,"",100000000)</f>
        <v>0.45640079409999995</v>
      </c>
      <c r="M3871" s="16">
        <f t="shared" si="181"/>
        <v>-0.80625388114328</v>
      </c>
      <c r="N3871" s="16">
        <f>[1]!s_fa_roe(A3871,"20251231")</f>
        <v>1.4582999999999999</v>
      </c>
      <c r="O3871" s="16">
        <f>[1]!s_stmnote_rdexp(A3871,"20251231",1,10000)</f>
        <v>746.80237999999997</v>
      </c>
      <c r="P3871" s="20">
        <f t="shared" si="182"/>
        <v>1.0027633862037914E-2</v>
      </c>
      <c r="Q3871" s="16">
        <f>[1]!s_margin_tradingbalance(A3871,"",10000)</f>
        <v>0</v>
      </c>
      <c r="R3871" s="16">
        <f>[1]!s_margin_seclendingbalance(A3871,"",10000)</f>
        <v>0</v>
      </c>
      <c r="S3871" s="17">
        <f>[1]!s_val_ev(A3871,"",100000000)</f>
        <v>25.930407391599999</v>
      </c>
      <c r="T3871" s="17">
        <f>[1]!share_freesharesmv(A3871,"",100000000)</f>
        <v>12.312116583899998</v>
      </c>
      <c r="U3871" s="17">
        <f>[1]!s_dq_amount_btin(A3871,E3871,100000000)</f>
        <v>0.77983871000000005</v>
      </c>
      <c r="V3871" s="17">
        <f>[1]!s_dq_turn(A3871,E3871)</f>
        <v>3.0753722375311825</v>
      </c>
      <c r="W3871" s="2">
        <f>[1]!s_pq_amount(A3871,"20260101","",100000000)</f>
        <v>218.82981796000001</v>
      </c>
      <c r="X3871" s="2">
        <f>[1]!s_pq_avgamount(A3871,"20260101","",100000000)</f>
        <v>1.9893619814545456</v>
      </c>
      <c r="Y3871" s="17">
        <f>[1]!s_ipo_dilutedpe(A3871)</f>
        <v>22.75</v>
      </c>
      <c r="Z3871" s="12">
        <f>[1]!s_ipo_collection_total(A3871,100000000)</f>
        <v>4.4660000000000002</v>
      </c>
      <c r="AA3871" s="2">
        <f>[1]!s_val_pe_ttm(A3871,E3871)</f>
        <v>260.78732299804688</v>
      </c>
      <c r="AB3871" s="5">
        <f>[1]!s_info_zjtxornot1(A3871,"")</f>
        <v>0</v>
      </c>
      <c r="AC3871" s="22" t="str">
        <f>[1]!s_info_nature1(A3871,"")</f>
        <v>地方国有企业</v>
      </c>
      <c r="AD3871" s="6" t="str">
        <f>[1]!s_info_city(A3871)</f>
        <v>南京市</v>
      </c>
      <c r="AE3871" s="6" t="str">
        <f>[1]!s_info_province(A3871)</f>
        <v>江苏省</v>
      </c>
      <c r="AF3871">
        <v>118.767413</v>
      </c>
      <c r="AG3871">
        <v>32.041544000000002</v>
      </c>
    </row>
    <row r="3872" spans="1:33" x14ac:dyDescent="0.3">
      <c r="A3872" s="12" t="s">
        <v>8138</v>
      </c>
      <c r="B3872" s="12" t="s">
        <v>8139</v>
      </c>
      <c r="C3872" s="16" t="str">
        <f>[1]!s_info_mkt(A3872)</f>
        <v>创业板</v>
      </c>
      <c r="D3872" s="16" t="str">
        <f>[1]!s_ipo_listeddate(A3872)</f>
        <v>2009-10-30</v>
      </c>
      <c r="E3872" s="16" t="str">
        <f>[1]!lastradeday_s("000002","")</f>
        <v>2026-06-22</v>
      </c>
      <c r="F3872" s="16" t="str">
        <f>[1]!s_info_industry_csrc2023(A3872,"",3)</f>
        <v>纺织服装、服饰业</v>
      </c>
      <c r="G3872" s="16" t="str">
        <f>[1]!s_info_industry_csrc2023(A3872,"",1)</f>
        <v>制造业</v>
      </c>
      <c r="H3872" s="16">
        <f>[1]!s_is(A3872,83,"FY","YTD","20251231",1,"",100000000)</f>
        <v>13.807130963900001</v>
      </c>
      <c r="I3872" s="16">
        <f>[1]!s_is(A3872,83,"FY","YTD","20241231",1,"",100000000)</f>
        <v>15.9158961048</v>
      </c>
      <c r="J3872" s="16">
        <f t="shared" si="180"/>
        <v>-0.13249427660337809</v>
      </c>
      <c r="K3872" s="16">
        <f>[1]!s_is(A3872,61,"FY","YTD","20251231",1,"",100000000)</f>
        <v>0.78987976000000004</v>
      </c>
      <c r="L3872" s="16">
        <f>[1]!s_is(A3872,61,"FY","YTD","20241231",1,"",100000000)</f>
        <v>1.066231463</v>
      </c>
      <c r="M3872" s="16">
        <f t="shared" si="181"/>
        <v>-0.25918547012526116</v>
      </c>
      <c r="N3872" s="16">
        <f>[1]!s_fa_roe(A3872,"20251231")</f>
        <v>3.9933999999999998</v>
      </c>
      <c r="O3872" s="16">
        <f>[1]!s_stmnote_rdexp(A3872,"20251231",1,10000)</f>
        <v>7824.9440150000009</v>
      </c>
      <c r="P3872" s="20">
        <f t="shared" si="182"/>
        <v>5.6673207746482809E-2</v>
      </c>
      <c r="Q3872" s="16">
        <f>[1]!s_margin_tradingbalance(A3872,"",10000)</f>
        <v>102213.0638</v>
      </c>
      <c r="R3872" s="16">
        <f>[1]!s_margin_seclendingbalance(A3872,"",10000)</f>
        <v>34.290599999999998</v>
      </c>
      <c r="S3872" s="17">
        <f>[1]!s_val_ev(A3872,"",100000000)</f>
        <v>153.58743992679999</v>
      </c>
      <c r="T3872" s="17">
        <f>[1]!share_freesharesmv(A3872,"",100000000)</f>
        <v>123.04573694599999</v>
      </c>
      <c r="U3872" s="17">
        <f>[1]!s_dq_amount_btin(A3872,E3872,100000000)</f>
        <v>15.115633730000001</v>
      </c>
      <c r="V3872" s="17">
        <f>[1]!s_dq_turn(A3872,E3872)</f>
        <v>10.134269612862955</v>
      </c>
      <c r="W3872" s="2">
        <f>[1]!s_pq_amount(A3872,"20260101","",100000000)</f>
        <v>643.75263242999995</v>
      </c>
      <c r="X3872" s="2">
        <f>[1]!s_pq_avgamount(A3872,"20260101","",100000000)</f>
        <v>5.8522966584545459</v>
      </c>
      <c r="Y3872" s="17">
        <f>[1]!s_ipo_dilutedpe(A3872)</f>
        <v>53.1</v>
      </c>
      <c r="Z3872" s="12">
        <f>[1]!s_ipo_collection_total(A3872,100000000)</f>
        <v>3.3660000000000001</v>
      </c>
      <c r="AA3872" s="2">
        <f>[1]!s_val_pe_ttm(A3872,E3872)</f>
        <v>178.36050415039063</v>
      </c>
      <c r="AB3872" s="5">
        <f>[1]!s_info_zjtxornot1(A3872,"")</f>
        <v>0</v>
      </c>
      <c r="AC3872" s="22" t="str">
        <f>[1]!s_info_nature1(A3872,"")</f>
        <v>民营企业</v>
      </c>
      <c r="AD3872" s="6" t="str">
        <f>[1]!s_info_city(A3872)</f>
        <v>北京市</v>
      </c>
      <c r="AE3872" s="6" t="str">
        <f>[1]!s_info_province(A3872)</f>
        <v>北京</v>
      </c>
      <c r="AF3872">
        <v>116.40528500000001</v>
      </c>
      <c r="AG3872">
        <v>39.904989</v>
      </c>
    </row>
    <row r="3873" spans="1:33" x14ac:dyDescent="0.3">
      <c r="A3873" s="12" t="s">
        <v>8140</v>
      </c>
      <c r="B3873" s="12" t="s">
        <v>8141</v>
      </c>
      <c r="C3873" s="16" t="str">
        <f>[1]!s_info_mkt(A3873)</f>
        <v>主板</v>
      </c>
      <c r="D3873" s="16" t="str">
        <f>[1]!s_ipo_listeddate(A3873)</f>
        <v>2007-01-26</v>
      </c>
      <c r="E3873" s="16" t="str">
        <f>[1]!lastradeday_s("000002","")</f>
        <v>2026-06-22</v>
      </c>
      <c r="F3873" s="16" t="str">
        <f>[1]!s_info_industry_csrc2023(A3873,"",3)</f>
        <v>通用设备制造业</v>
      </c>
      <c r="G3873" s="16" t="str">
        <f>[1]!s_info_industry_csrc2023(A3873,"",1)</f>
        <v>制造业</v>
      </c>
      <c r="H3873" s="16">
        <f>[1]!s_is(A3873,83,"FY","YTD","20251231",1,"",100000000)</f>
        <v>23.364206501799998</v>
      </c>
      <c r="I3873" s="16">
        <f>[1]!s_is(A3873,83,"FY","YTD","20241231",1,"",100000000)</f>
        <v>23.697112001500003</v>
      </c>
      <c r="J3873" s="16">
        <f t="shared" si="180"/>
        <v>-1.4048357440304637E-2</v>
      </c>
      <c r="K3873" s="16">
        <f>[1]!s_is(A3873,61,"FY","YTD","20251231",1,"",100000000)</f>
        <v>2.4221507769999997</v>
      </c>
      <c r="L3873" s="16">
        <f>[1]!s_is(A3873,61,"FY","YTD","20241231",1,"",100000000)</f>
        <v>1.3014127036000001</v>
      </c>
      <c r="M3873" s="16">
        <f t="shared" si="181"/>
        <v>0.86117038069459917</v>
      </c>
      <c r="N3873" s="16">
        <f>[1]!s_fa_roe(A3873,"20251231")</f>
        <v>5.6959</v>
      </c>
      <c r="O3873" s="16">
        <f>[1]!s_stmnote_rdexp(A3873,"20251231",1,10000)</f>
        <v>10097.134753</v>
      </c>
      <c r="P3873" s="20">
        <f t="shared" si="182"/>
        <v>4.3216253683693938E-2</v>
      </c>
      <c r="Q3873" s="16">
        <f>[1]!s_margin_tradingbalance(A3873,"",10000)</f>
        <v>20152.938300000002</v>
      </c>
      <c r="R3873" s="16">
        <f>[1]!s_margin_seclendingbalance(A3873,"",10000)</f>
        <v>149.172</v>
      </c>
      <c r="S3873" s="17">
        <f>[1]!s_val_ev(A3873,"",100000000)</f>
        <v>44.095161264000005</v>
      </c>
      <c r="T3873" s="17">
        <f>[1]!share_freesharesmv(A3873,"",100000000)</f>
        <v>24.2536737366</v>
      </c>
      <c r="U3873" s="17">
        <f>[1]!s_dq_amount_btin(A3873,E3873,100000000)</f>
        <v>0.80476035999999995</v>
      </c>
      <c r="V3873" s="17">
        <f>[1]!s_dq_turn(A3873,E3873)</f>
        <v>1.8593717376182357</v>
      </c>
      <c r="W3873" s="2">
        <f>[1]!s_pq_amount(A3873,"20260101","",100000000)</f>
        <v>172.55628024000001</v>
      </c>
      <c r="X3873" s="2">
        <f>[1]!s_pq_avgamount(A3873,"20260101","",100000000)</f>
        <v>1.5686934567272728</v>
      </c>
      <c r="Y3873" s="17">
        <f>[1]!s_ipo_dilutedpe(A3873)</f>
        <v>23.72</v>
      </c>
      <c r="Z3873" s="12">
        <f>[1]!s_ipo_collection_total(A3873,100000000)</f>
        <v>8.9459999999999997</v>
      </c>
      <c r="AA3873" s="2">
        <f>[1]!s_val_pe_ttm(A3873,E3873)</f>
        <v>17.17999267578125</v>
      </c>
      <c r="AB3873" s="5">
        <f>[1]!s_info_zjtxornot1(A3873,"")</f>
        <v>1</v>
      </c>
      <c r="AC3873" s="22" t="str">
        <f>[1]!s_info_nature1(A3873,"")</f>
        <v>外资企业</v>
      </c>
      <c r="AD3873" s="6" t="str">
        <f>[1]!s_info_city(A3873)</f>
        <v>嘉兴市</v>
      </c>
      <c r="AE3873" s="6" t="str">
        <f>[1]!s_info_province(A3873)</f>
        <v>浙江省</v>
      </c>
      <c r="AF3873">
        <v>120.750865</v>
      </c>
      <c r="AG3873">
        <v>30.762653</v>
      </c>
    </row>
    <row r="3874" spans="1:33" x14ac:dyDescent="0.3">
      <c r="A3874" s="12" t="s">
        <v>8142</v>
      </c>
      <c r="B3874" s="12" t="s">
        <v>8143</v>
      </c>
      <c r="C3874" s="16" t="str">
        <f>[1]!s_info_mkt(A3874)</f>
        <v>主板</v>
      </c>
      <c r="D3874" s="16" t="str">
        <f>[1]!s_ipo_listeddate(A3874)</f>
        <v>2021-08-20</v>
      </c>
      <c r="E3874" s="16" t="str">
        <f>[1]!lastradeday_s("000002","")</f>
        <v>2026-06-22</v>
      </c>
      <c r="F3874" s="16" t="str">
        <f>[1]!s_info_industry_csrc2023(A3874,"",3)</f>
        <v>电信、广播电视和卫星传输服务</v>
      </c>
      <c r="G3874" s="16" t="str">
        <f>[1]!s_info_industry_csrc2023(A3874,"",1)</f>
        <v>信息传输、软件和信息技术服务业</v>
      </c>
      <c r="H3874" s="16">
        <f>[1]!s_is(A3874,83,"FY","YTD","20251231",1,"",100000000)</f>
        <v>5239.2473136874996</v>
      </c>
      <c r="I3874" s="16">
        <f>[1]!s_is(A3874,83,"FY","YTD","20241231",1,"",100000000)</f>
        <v>5235.6892004148995</v>
      </c>
      <c r="J3874" s="16">
        <f t="shared" si="180"/>
        <v>6.7958832856573892E-4</v>
      </c>
      <c r="K3874" s="16">
        <f>[1]!s_is(A3874,61,"FY","YTD","20251231",1,"",100000000)</f>
        <v>331.84733428279998</v>
      </c>
      <c r="L3874" s="16">
        <f>[1]!s_is(A3874,61,"FY","YTD","20241231",1,"",100000000)</f>
        <v>330.12069907900002</v>
      </c>
      <c r="M3874" s="16">
        <f t="shared" si="181"/>
        <v>5.2303148776101527E-3</v>
      </c>
      <c r="N3874" s="16">
        <f>[1]!s_fa_roe(A3874,"20251231")</f>
        <v>7.2676999999999996</v>
      </c>
      <c r="O3874" s="16">
        <f>[1]!s_stmnote_rdexp(A3874,"20251231",1,10000)</f>
        <v>1860386.8580759999</v>
      </c>
      <c r="P3874" s="20">
        <f t="shared" si="182"/>
        <v>3.5508666544825082E-2</v>
      </c>
      <c r="Q3874" s="16">
        <f>[1]!s_margin_tradingbalance(A3874,"",10000)</f>
        <v>119254.6819</v>
      </c>
      <c r="R3874" s="16">
        <f>[1]!s_margin_seclendingbalance(A3874,"",10000)</f>
        <v>793.43920000000003</v>
      </c>
      <c r="S3874" s="17">
        <f>[1]!s_val_ev(A3874,"",100000000)</f>
        <v>4959.5841384772802</v>
      </c>
      <c r="T3874" s="17">
        <f>[1]!share_freesharesmv(A3874,"",100000000)</f>
        <v>815.59840632959992</v>
      </c>
      <c r="U3874" s="17">
        <f>[1]!s_dq_amount_btin(A3874,E3874,100000000)</f>
        <v>8.8737757199999994</v>
      </c>
      <c r="V3874" s="17">
        <f>[1]!s_dq_turn(A3874,E3874)</f>
        <v>0.20233292275053813</v>
      </c>
      <c r="W3874" s="2">
        <f>[1]!s_pq_amount(A3874,"20260101","",100000000)</f>
        <v>1255.5800358199999</v>
      </c>
      <c r="X3874" s="2">
        <f>[1]!s_pq_avgamount(A3874,"20260101","",100000000)</f>
        <v>11.414363962000001</v>
      </c>
      <c r="Y3874" s="17">
        <f>[1]!s_ipo_dilutedpe(A3874)</f>
        <v>20.18</v>
      </c>
      <c r="Z3874" s="12">
        <f>[1]!s_ipo_collection_total(A3874,100000000)</f>
        <v>479.03709812339997</v>
      </c>
      <c r="AA3874" s="2">
        <f>[1]!s_val_pe_ttm(A3874,E3874)</f>
        <v>16.411447525024414</v>
      </c>
      <c r="AB3874" s="5">
        <f>[1]!s_info_zjtxornot1(A3874,"")</f>
        <v>1</v>
      </c>
      <c r="AC3874" s="22" t="str">
        <f>[1]!s_info_nature1(A3874,"")</f>
        <v>中央国有企业</v>
      </c>
      <c r="AD3874" s="6" t="str">
        <f>[1]!s_info_city(A3874)</f>
        <v>北京市</v>
      </c>
      <c r="AE3874" s="6" t="str">
        <f>[1]!s_info_province(A3874)</f>
        <v>北京</v>
      </c>
      <c r="AF3874">
        <v>116.40528500000001</v>
      </c>
      <c r="AG3874">
        <v>39.904989</v>
      </c>
    </row>
    <row r="3875" spans="1:33" x14ac:dyDescent="0.3">
      <c r="A3875" s="12" t="s">
        <v>8144</v>
      </c>
      <c r="B3875" s="12" t="s">
        <v>8145</v>
      </c>
      <c r="C3875" s="16" t="str">
        <f>[1]!s_info_mkt(A3875)</f>
        <v>主板</v>
      </c>
      <c r="D3875" s="16" t="str">
        <f>[1]!s_ipo_listeddate(A3875)</f>
        <v>2009-11-03</v>
      </c>
      <c r="E3875" s="16" t="str">
        <f>[1]!lastradeday_s("000002","")</f>
        <v>2026-06-22</v>
      </c>
      <c r="F3875" s="16" t="str">
        <f>[1]!s_info_industry_csrc2023(A3875,"",3)</f>
        <v>非金属矿物制品业</v>
      </c>
      <c r="G3875" s="16" t="str">
        <f>[1]!s_info_industry_csrc2023(A3875,"",1)</f>
        <v>制造业</v>
      </c>
      <c r="H3875" s="16">
        <f>[1]!s_is(A3875,83,"FY","YTD","20251231",1,"",100000000)</f>
        <v>181.0778044061</v>
      </c>
      <c r="I3875" s="16">
        <f>[1]!s_is(A3875,83,"FY","YTD","20241231",1,"",100000000)</f>
        <v>203.47095456770001</v>
      </c>
      <c r="J3875" s="16">
        <f t="shared" si="180"/>
        <v>-0.11005575812615176</v>
      </c>
      <c r="K3875" s="16">
        <f>[1]!s_is(A3875,61,"FY","YTD","20251231",1,"",100000000)</f>
        <v>-7.2971037341999994</v>
      </c>
      <c r="L3875" s="16">
        <f>[1]!s_is(A3875,61,"FY","YTD","20241231",1,"",100000000)</f>
        <v>-2.6252594090999999</v>
      </c>
      <c r="M3875" s="16">
        <f t="shared" si="181"/>
        <v>-1.7795743570733897</v>
      </c>
      <c r="N3875" s="16">
        <f>[1]!s_fa_roe(A3875,"20251231")</f>
        <v>-8.0812000000000008</v>
      </c>
      <c r="O3875" s="16">
        <f>[1]!s_stmnote_rdexp(A3875,"20251231",1,10000)</f>
        <v>38647.153157000001</v>
      </c>
      <c r="P3875" s="20">
        <f t="shared" si="182"/>
        <v>2.1342843913838668E-2</v>
      </c>
      <c r="Q3875" s="16">
        <f>[1]!s_margin_tradingbalance(A3875,"",10000)</f>
        <v>14842.5077</v>
      </c>
      <c r="R3875" s="16">
        <f>[1]!s_margin_seclendingbalance(A3875,"",10000)</f>
        <v>136.84950000000001</v>
      </c>
      <c r="S3875" s="17">
        <f>[1]!s_val_ev(A3875,"",100000000)</f>
        <v>59.078181427199993</v>
      </c>
      <c r="T3875" s="17">
        <f>[1]!share_freesharesmv(A3875,"",100000000)</f>
        <v>22.6161333216</v>
      </c>
      <c r="U3875" s="17">
        <f>[1]!s_dq_amount_btin(A3875,E3875,100000000)</f>
        <v>0.39348123000000002</v>
      </c>
      <c r="V3875" s="17">
        <f>[1]!s_dq_turn(A3875,E3875)</f>
        <v>0.68053295123078217</v>
      </c>
      <c r="W3875" s="2">
        <f>[1]!s_pq_amount(A3875,"20260101","",100000000)</f>
        <v>96.124434030000003</v>
      </c>
      <c r="X3875" s="2">
        <f>[1]!s_pq_avgamount(A3875,"20260101","",100000000)</f>
        <v>0.87385849118181824</v>
      </c>
      <c r="Y3875" s="17">
        <f>[1]!s_ipo_dilutedpe(A3875)</f>
        <v>32.61</v>
      </c>
      <c r="Z3875" s="12">
        <f>[1]!s_ipo_collection_total(A3875,100000000)</f>
        <v>5.25</v>
      </c>
      <c r="AA3875" s="2">
        <f>[1]!s_val_pe_ttm(A3875,E3875)</f>
        <v>-8.4233303070068359</v>
      </c>
      <c r="AB3875" s="5">
        <f>[1]!s_info_zjtxornot1(A3875,"")</f>
        <v>0</v>
      </c>
      <c r="AC3875" s="22" t="str">
        <f>[1]!s_info_nature1(A3875,"")</f>
        <v>中央国有企业</v>
      </c>
      <c r="AD3875" s="6" t="str">
        <f>[1]!s_info_city(A3875)</f>
        <v>乌鲁木齐市</v>
      </c>
      <c r="AE3875" s="6" t="str">
        <f>[1]!s_info_province(A3875)</f>
        <v>新疆维吾尔自治区</v>
      </c>
      <c r="AF3875">
        <v>87.617733000000001</v>
      </c>
      <c r="AG3875">
        <v>43.792817999999997</v>
      </c>
    </row>
    <row r="3876" spans="1:33" x14ac:dyDescent="0.3">
      <c r="A3876" s="12" t="s">
        <v>8146</v>
      </c>
      <c r="B3876" s="12" t="s">
        <v>8147</v>
      </c>
      <c r="C3876" s="16" t="str">
        <f>[1]!s_info_mkt(A3876)</f>
        <v>主板</v>
      </c>
      <c r="D3876" s="16" t="str">
        <f>[1]!s_ipo_listeddate(A3876)</f>
        <v>2021-06-25</v>
      </c>
      <c r="E3876" s="16" t="str">
        <f>[1]!lastradeday_s("000002","")</f>
        <v>2026-06-22</v>
      </c>
      <c r="F3876" s="16" t="str">
        <f>[1]!s_info_industry_csrc2023(A3876,"",3)</f>
        <v>货币金融服务</v>
      </c>
      <c r="G3876" s="16" t="str">
        <f>[1]!s_info_industry_csrc2023(A3876,"",1)</f>
        <v>金融业</v>
      </c>
      <c r="H3876" s="16">
        <f>[1]!s_is(A3876,83,"FY","YTD","20251231",1,"",100000000)</f>
        <v>44.08034</v>
      </c>
      <c r="I3876" s="16">
        <f>[1]!s_is(A3876,83,"FY","YTD","20241231",1,"",100000000)</f>
        <v>43.84966</v>
      </c>
      <c r="J3876" s="16">
        <f t="shared" si="180"/>
        <v>5.2607021354327266E-3</v>
      </c>
      <c r="K3876" s="16">
        <f>[1]!s_is(A3876,61,"FY","YTD","20251231",1,"",100000000)</f>
        <v>19.658370000000001</v>
      </c>
      <c r="L3876" s="16">
        <f>[1]!s_is(A3876,61,"FY","YTD","20241231",1,"",100000000)</f>
        <v>19.217040000000001</v>
      </c>
      <c r="M3876" s="16">
        <f t="shared" si="181"/>
        <v>2.2965555569432163E-2</v>
      </c>
      <c r="N3876" s="16">
        <f>[1]!s_fa_roe(A3876,"20251231")</f>
        <v>10.170400000000001</v>
      </c>
      <c r="O3876" s="16">
        <f>[1]!s_stmnote_rdexp(A3876,"20251231",1,10000)</f>
        <v>0</v>
      </c>
      <c r="P3876" s="20">
        <f t="shared" si="182"/>
        <v>0</v>
      </c>
      <c r="Q3876" s="16">
        <f>[1]!s_margin_tradingbalance(A3876,"",10000)</f>
        <v>0</v>
      </c>
      <c r="R3876" s="16">
        <f>[1]!s_margin_seclendingbalance(A3876,"",10000)</f>
        <v>0</v>
      </c>
      <c r="S3876" s="17">
        <f>[1]!s_val_ev(A3876,"",100000000)</f>
        <v>91.240504867499993</v>
      </c>
      <c r="T3876" s="17">
        <f>[1]!share_freesharesmv(A3876,"",100000000)</f>
        <v>77.553703423500011</v>
      </c>
      <c r="U3876" s="17">
        <f>[1]!s_dq_amount_btin(A3876,E3876,100000000)</f>
        <v>0.47240563000000002</v>
      </c>
      <c r="V3876" s="17">
        <f>[1]!s_dq_turn(A3876,E3876)</f>
        <v>0.59113640355743524</v>
      </c>
      <c r="W3876" s="2">
        <f>[1]!s_pq_amount(A3876,"20260101","",100000000)</f>
        <v>103.01546274</v>
      </c>
      <c r="X3876" s="2">
        <f>[1]!s_pq_avgamount(A3876,"20260101","",100000000)</f>
        <v>0.93650420672727275</v>
      </c>
      <c r="Y3876" s="17">
        <f>[1]!s_ipo_dilutedpe(A3876)</f>
        <v>11.12</v>
      </c>
      <c r="Z3876" s="12">
        <f>[1]!s_ipo_collection_total(A3876,100000000)</f>
        <v>12.2559619504</v>
      </c>
      <c r="AA3876" s="2">
        <f>[1]!s_val_pe_ttm(A3876,E3876)</f>
        <v>4.6463518142700195</v>
      </c>
      <c r="AB3876" s="5">
        <f>[1]!s_info_zjtxornot1(A3876,"")</f>
        <v>0</v>
      </c>
      <c r="AC3876" s="22" t="str">
        <f>[1]!s_info_nature1(A3876,"")</f>
        <v>公众企业</v>
      </c>
      <c r="AD3876" s="6" t="str">
        <f>[1]!s_info_city(A3876)</f>
        <v>绍兴市</v>
      </c>
      <c r="AE3876" s="6" t="str">
        <f>[1]!s_info_province(A3876)</f>
        <v>浙江省</v>
      </c>
      <c r="AF3876">
        <v>120.582112</v>
      </c>
      <c r="AG3876">
        <v>29.997116999999999</v>
      </c>
    </row>
    <row r="3877" spans="1:33" x14ac:dyDescent="0.3">
      <c r="A3877" s="12" t="s">
        <v>8148</v>
      </c>
      <c r="B3877" s="12" t="s">
        <v>8149</v>
      </c>
      <c r="C3877" s="16" t="str">
        <f>[1]!s_info_mkt(A3877)</f>
        <v>创业板</v>
      </c>
      <c r="D3877" s="16" t="str">
        <f>[1]!s_ipo_listeddate(A3877)</f>
        <v>2021-07-30</v>
      </c>
      <c r="E3877" s="16" t="str">
        <f>[1]!lastradeday_s("000002","")</f>
        <v>2026-06-22</v>
      </c>
      <c r="F3877" s="16" t="str">
        <f>[1]!s_info_industry_csrc2023(A3877,"",3)</f>
        <v>化学原料和化学制品制造业</v>
      </c>
      <c r="G3877" s="16" t="str">
        <f>[1]!s_info_industry_csrc2023(A3877,"",1)</f>
        <v>制造业</v>
      </c>
      <c r="H3877" s="16">
        <f>[1]!s_is(A3877,83,"FY","YTD","20251231",1,"",100000000)</f>
        <v>16.896832728900002</v>
      </c>
      <c r="I3877" s="16">
        <f>[1]!s_is(A3877,83,"FY","YTD","20241231",1,"",100000000)</f>
        <v>21.507764647399998</v>
      </c>
      <c r="J3877" s="16">
        <f t="shared" si="180"/>
        <v>-0.21438452550006848</v>
      </c>
      <c r="K3877" s="16">
        <f>[1]!s_is(A3877,61,"FY","YTD","20251231",1,"",100000000)</f>
        <v>-0.55421546509999997</v>
      </c>
      <c r="L3877" s="16">
        <f>[1]!s_is(A3877,61,"FY","YTD","20241231",1,"",100000000)</f>
        <v>-1.4967005169999998</v>
      </c>
      <c r="M3877" s="16">
        <f t="shared" si="181"/>
        <v>0.62970850961495328</v>
      </c>
      <c r="N3877" s="16">
        <f>[1]!s_fa_roe(A3877,"20251231")</f>
        <v>-9.2007999999999992</v>
      </c>
      <c r="O3877" s="16">
        <f>[1]!s_stmnote_rdexp(A3877,"20251231",1,10000)</f>
        <v>2802.6006429999998</v>
      </c>
      <c r="P3877" s="20">
        <f t="shared" si="182"/>
        <v>1.6586544282979662E-2</v>
      </c>
      <c r="Q3877" s="16">
        <f>[1]!s_margin_tradingbalance(A3877,"",10000)</f>
        <v>1182.2589</v>
      </c>
      <c r="R3877" s="16">
        <f>[1]!s_margin_seclendingbalance(A3877,"",10000)</f>
        <v>0.12870000000000001</v>
      </c>
      <c r="S3877" s="17">
        <f>[1]!s_val_ev(A3877,"",100000000)</f>
        <v>18.282666709000001</v>
      </c>
      <c r="T3877" s="17">
        <f>[1]!share_freesharesmv(A3877,"",100000000)</f>
        <v>5.2048464015000002</v>
      </c>
      <c r="U3877" s="17">
        <f>[1]!s_dq_amount_btin(A3877,E3877,100000000)</f>
        <v>0.30749409999999999</v>
      </c>
      <c r="V3877" s="17">
        <f>[1]!s_dq_turn(A3877,E3877)</f>
        <v>3.5522936519182204</v>
      </c>
      <c r="W3877" s="2">
        <f>[1]!s_pq_amount(A3877,"20260101","",100000000)</f>
        <v>40.403339119999998</v>
      </c>
      <c r="X3877" s="2">
        <f>[1]!s_pq_avgamount(A3877,"20260101","",100000000)</f>
        <v>0.36730308290909092</v>
      </c>
      <c r="Y3877" s="17">
        <f>[1]!s_ipo_dilutedpe(A3877)</f>
        <v>15.33</v>
      </c>
      <c r="Z3877" s="12">
        <f>[1]!s_ipo_collection_total(A3877,100000000)</f>
        <v>3.3382049999999999</v>
      </c>
      <c r="AA3877" s="2">
        <f>[1]!s_val_pe_ttm(A3877,E3877)</f>
        <v>-25.72294807434082</v>
      </c>
      <c r="AB3877" s="5">
        <f>[1]!s_info_zjtxornot1(A3877,"")</f>
        <v>0</v>
      </c>
      <c r="AC3877" s="22" t="str">
        <f>[1]!s_info_nature1(A3877,"")</f>
        <v>民营企业</v>
      </c>
      <c r="AD3877" s="6" t="str">
        <f>[1]!s_info_city(A3877)</f>
        <v>上海市</v>
      </c>
      <c r="AE3877" s="6" t="str">
        <f>[1]!s_info_province(A3877)</f>
        <v>上海</v>
      </c>
      <c r="AF3877">
        <v>121.472644</v>
      </c>
      <c r="AG3877">
        <v>31.231705999999999</v>
      </c>
    </row>
    <row r="3878" spans="1:33" x14ac:dyDescent="0.3">
      <c r="A3878" s="12" t="s">
        <v>8150</v>
      </c>
      <c r="B3878" s="12" t="s">
        <v>8151</v>
      </c>
      <c r="C3878" s="16" t="str">
        <f>[1]!s_info_mkt(A3878)</f>
        <v>主板</v>
      </c>
      <c r="D3878" s="16" t="str">
        <f>[1]!s_ipo_listeddate(A3878)</f>
        <v>1996-05-31</v>
      </c>
      <c r="E3878" s="16" t="str">
        <f>[1]!lastradeday_s("000002","")</f>
        <v>2026-06-22</v>
      </c>
      <c r="F3878" s="16" t="str">
        <f>[1]!s_info_industry_csrc2023(A3878,"",3)</f>
        <v>有色金属矿采选业</v>
      </c>
      <c r="G3878" s="16" t="str">
        <f>[1]!s_info_industry_csrc2023(A3878,"",1)</f>
        <v>采矿业</v>
      </c>
      <c r="H3878" s="16">
        <f>[1]!s_is(A3878,83,"FY","YTD","20251231",1,"",100000000)</f>
        <v>300.02676485180001</v>
      </c>
      <c r="I3878" s="16">
        <f>[1]!s_is(A3878,83,"FY","YTD","20241231",1,"",100000000)</f>
        <v>257.30460453799998</v>
      </c>
      <c r="J3878" s="16">
        <f t="shared" si="180"/>
        <v>0.16603729416544755</v>
      </c>
      <c r="K3878" s="16">
        <f>[1]!s_is(A3878,61,"FY","YTD","20251231",1,"",100000000)</f>
        <v>19.614207631999999</v>
      </c>
      <c r="L3878" s="16">
        <f>[1]!s_is(A3878,61,"FY","YTD","20241231",1,"",100000000)</f>
        <v>20.0539469848</v>
      </c>
      <c r="M3878" s="16">
        <f t="shared" si="181"/>
        <v>-2.192782064963586E-2</v>
      </c>
      <c r="N3878" s="16">
        <f>[1]!s_fa_roe(A3878,"20251231")</f>
        <v>12.276400000000001</v>
      </c>
      <c r="O3878" s="16">
        <f>[1]!s_stmnote_rdexp(A3878,"20251231",1,10000)</f>
        <v>5275.9302240000006</v>
      </c>
      <c r="P3878" s="20">
        <f t="shared" si="182"/>
        <v>1.7584865225627713E-3</v>
      </c>
      <c r="Q3878" s="16">
        <f>[1]!s_margin_tradingbalance(A3878,"",10000)</f>
        <v>185271.0318</v>
      </c>
      <c r="R3878" s="16">
        <f>[1]!s_margin_seclendingbalance(A3878,"",10000)</f>
        <v>1.2829999999999999</v>
      </c>
      <c r="S3878" s="17">
        <f>[1]!s_val_ev(A3878,"",100000000)</f>
        <v>415.06913129930001</v>
      </c>
      <c r="T3878" s="17">
        <f>[1]!share_freesharesmv(A3878,"",100000000)</f>
        <v>340.5595051322</v>
      </c>
      <c r="U3878" s="17">
        <f>[1]!s_dq_amount_btin(A3878,E3878,100000000)</f>
        <v>16.826587029999999</v>
      </c>
      <c r="V3878" s="17">
        <f>[1]!s_dq_turn(A3878,E3878)</f>
        <v>4.1515357036210085</v>
      </c>
      <c r="W3878" s="2">
        <f>[1]!s_pq_amount(A3878,"20260101","",100000000)</f>
        <v>2085.2373684899999</v>
      </c>
      <c r="X3878" s="2">
        <f>[1]!s_pq_avgamount(A3878,"20260101","",100000000)</f>
        <v>18.956703349909091</v>
      </c>
      <c r="Y3878" s="17">
        <f>[1]!s_ipo_dilutedpe(A3878)</f>
        <v>0</v>
      </c>
      <c r="Z3878" s="12">
        <f>[1]!s_ipo_collection_total(A3878,100000000)</f>
        <v>0</v>
      </c>
      <c r="AA3878" s="2">
        <f>[1]!s_val_pe_ttm(A3878,E3878)</f>
        <v>15.427115440368652</v>
      </c>
      <c r="AB3878" s="5">
        <f>[1]!s_info_zjtxornot1(A3878,"")</f>
        <v>0</v>
      </c>
      <c r="AC3878" s="22" t="str">
        <f>[1]!s_info_nature1(A3878,"")</f>
        <v>民营企业</v>
      </c>
      <c r="AD3878" s="6" t="str">
        <f>[1]!s_info_city(A3878)</f>
        <v>厦门市</v>
      </c>
      <c r="AE3878" s="6" t="str">
        <f>[1]!s_info_province(A3878)</f>
        <v>福建省</v>
      </c>
      <c r="AF3878">
        <v>118.11022</v>
      </c>
      <c r="AG3878">
        <v>24.490473999999999</v>
      </c>
    </row>
    <row r="3879" spans="1:33" x14ac:dyDescent="0.3">
      <c r="A3879" s="12" t="s">
        <v>8152</v>
      </c>
      <c r="B3879" s="12" t="s">
        <v>8153</v>
      </c>
      <c r="C3879" s="16" t="str">
        <f>[1]!s_info_mkt(A3879)</f>
        <v>主板</v>
      </c>
      <c r="D3879" s="16" t="str">
        <f>[1]!s_ipo_listeddate(A3879)</f>
        <v>2003-07-31</v>
      </c>
      <c r="E3879" s="16" t="str">
        <f>[1]!lastradeday_s("000002","")</f>
        <v>2026-06-22</v>
      </c>
      <c r="F3879" s="16" t="str">
        <f>[1]!s_info_industry_csrc2023(A3879,"",3)</f>
        <v>煤炭开采和洗选业</v>
      </c>
      <c r="G3879" s="16" t="str">
        <f>[1]!s_info_industry_csrc2023(A3879,"",1)</f>
        <v>采矿业</v>
      </c>
      <c r="H3879" s="16">
        <f>[1]!s_is(A3879,83,"FY","YTD","20251231",1,"",100000000)</f>
        <v>204.72192649150003</v>
      </c>
      <c r="I3879" s="16">
        <f>[1]!s_is(A3879,83,"FY","YTD","20241231",1,"",100000000)</f>
        <v>295.60701351659998</v>
      </c>
      <c r="J3879" s="16">
        <f t="shared" si="180"/>
        <v>-0.30745240427117349</v>
      </c>
      <c r="K3879" s="16">
        <f>[1]!s_is(A3879,61,"FY","YTD","20251231",1,"",100000000)</f>
        <v>11.664335409300001</v>
      </c>
      <c r="L3879" s="16">
        <f>[1]!s_is(A3879,61,"FY","YTD","20241231",1,"",100000000)</f>
        <v>22.6837506269</v>
      </c>
      <c r="M3879" s="16">
        <f t="shared" si="181"/>
        <v>-0.48578453355647433</v>
      </c>
      <c r="N3879" s="16">
        <f>[1]!s_fa_roe(A3879,"20251231")</f>
        <v>7.1437999999999997</v>
      </c>
      <c r="O3879" s="16">
        <f>[1]!s_stmnote_rdexp(A3879,"20251231",1,10000)</f>
        <v>46170.209966000002</v>
      </c>
      <c r="P3879" s="20">
        <f t="shared" si="182"/>
        <v>2.2552645316141536E-2</v>
      </c>
      <c r="Q3879" s="16">
        <f>[1]!s_margin_tradingbalance(A3879,"",10000)</f>
        <v>36726.951800000003</v>
      </c>
      <c r="R3879" s="16">
        <f>[1]!s_margin_seclendingbalance(A3879,"",10000)</f>
        <v>421.98680000000002</v>
      </c>
      <c r="S3879" s="17">
        <f>[1]!s_val_ev(A3879,"",100000000)</f>
        <v>248.40175434199998</v>
      </c>
      <c r="T3879" s="17">
        <f>[1]!share_freesharesmv(A3879,"",100000000)</f>
        <v>104.55656720739999</v>
      </c>
      <c r="U3879" s="17">
        <f>[1]!s_dq_amount_btin(A3879,E3879,100000000)</f>
        <v>3.42171249</v>
      </c>
      <c r="V3879" s="17">
        <f>[1]!s_dq_turn(A3879,E3879)</f>
        <v>1.3896975798919819</v>
      </c>
      <c r="W3879" s="2">
        <f>[1]!s_pq_amount(A3879,"20260101","",100000000)</f>
        <v>489.55094312</v>
      </c>
      <c r="X3879" s="2">
        <f>[1]!s_pq_avgamount(A3879,"20260101","",100000000)</f>
        <v>4.4504631192727278</v>
      </c>
      <c r="Y3879" s="17">
        <f>[1]!s_ipo_dilutedpe(A3879)</f>
        <v>19.989999999999998</v>
      </c>
      <c r="Z3879" s="12">
        <f>[1]!s_ipo_collection_total(A3879,100000000)</f>
        <v>4.2039999999999997</v>
      </c>
      <c r="AA3879" s="2">
        <f>[1]!s_val_pe_ttm(A3879,E3879)</f>
        <v>18.536935806274414</v>
      </c>
      <c r="AB3879" s="5">
        <f>[1]!s_info_zjtxornot1(A3879,"")</f>
        <v>0</v>
      </c>
      <c r="AC3879" s="22" t="str">
        <f>[1]!s_info_nature1(A3879,"")</f>
        <v>地方国有企业</v>
      </c>
      <c r="AD3879" s="6" t="str">
        <f>[1]!s_info_city(A3879)</f>
        <v>太原市</v>
      </c>
      <c r="AE3879" s="6" t="str">
        <f>[1]!s_info_province(A3879)</f>
        <v>山西省</v>
      </c>
      <c r="AF3879">
        <v>112.54924800000001</v>
      </c>
      <c r="AG3879">
        <v>37.857013999999999</v>
      </c>
    </row>
    <row r="3880" spans="1:33" x14ac:dyDescent="0.3">
      <c r="A3880" s="12" t="s">
        <v>8154</v>
      </c>
      <c r="B3880" s="12" t="s">
        <v>8155</v>
      </c>
      <c r="C3880" s="16" t="str">
        <f>[1]!s_info_mkt(A3880)</f>
        <v>主板</v>
      </c>
      <c r="D3880" s="16" t="str">
        <f>[1]!s_ipo_listeddate(A3880)</f>
        <v>1998-11-04</v>
      </c>
      <c r="E3880" s="16" t="str">
        <f>[1]!lastradeday_s("000002","")</f>
        <v>2026-06-22</v>
      </c>
      <c r="F3880" s="16" t="str">
        <f>[1]!s_info_industry_csrc2023(A3880,"",3)</f>
        <v>多式联运和运输代理业</v>
      </c>
      <c r="G3880" s="16" t="str">
        <f>[1]!s_info_industry_csrc2023(A3880,"",1)</f>
        <v>交通运输、仓储和邮政业</v>
      </c>
      <c r="H3880" s="16">
        <f>[1]!s_is(A3880,83,"FY","YTD","20251231",1,"",100000000)</f>
        <v>90.801013634300006</v>
      </c>
      <c r="I3880" s="16">
        <f>[1]!s_is(A3880,83,"FY","YTD","20241231",1,"",100000000)</f>
        <v>75.492371213599995</v>
      </c>
      <c r="J3880" s="16">
        <f t="shared" si="180"/>
        <v>0.20278396577828195</v>
      </c>
      <c r="K3880" s="16">
        <f>[1]!s_is(A3880,61,"FY","YTD","20251231",1,"",100000000)</f>
        <v>10.859905126800001</v>
      </c>
      <c r="L3880" s="16">
        <f>[1]!s_is(A3880,61,"FY","YTD","20241231",1,"",100000000)</f>
        <v>6.1043649939</v>
      </c>
      <c r="M3880" s="16">
        <f t="shared" si="181"/>
        <v>0.77903928379973031</v>
      </c>
      <c r="N3880" s="16">
        <f>[1]!s_fa_roe(A3880,"20251231")</f>
        <v>9.5983999999999998</v>
      </c>
      <c r="O3880" s="16">
        <f>[1]!s_stmnote_rdexp(A3880,"20251231",1,10000)</f>
        <v>237.04970099999997</v>
      </c>
      <c r="P3880" s="20">
        <f t="shared" si="182"/>
        <v>2.6106503827668135E-4</v>
      </c>
      <c r="Q3880" s="16">
        <f>[1]!s_margin_tradingbalance(A3880,"",10000)</f>
        <v>65339.501199999999</v>
      </c>
      <c r="R3880" s="16">
        <f>[1]!s_margin_seclendingbalance(A3880,"",10000)</f>
        <v>481.7978</v>
      </c>
      <c r="S3880" s="17">
        <f>[1]!s_val_ev(A3880,"",100000000)</f>
        <v>202.69014229409999</v>
      </c>
      <c r="T3880" s="17">
        <f>[1]!share_freesharesmv(A3880,"",100000000)</f>
        <v>101.8938392454</v>
      </c>
      <c r="U3880" s="17">
        <f>[1]!s_dq_amount_btin(A3880,E3880,100000000)</f>
        <v>3.2978812300000002</v>
      </c>
      <c r="V3880" s="17">
        <f>[1]!s_dq_turn(A3880,E3880)</f>
        <v>1.8051549905129252</v>
      </c>
      <c r="W3880" s="2">
        <f>[1]!s_pq_amount(A3880,"20260101","",100000000)</f>
        <v>344.67793451</v>
      </c>
      <c r="X3880" s="2">
        <f>[1]!s_pq_avgamount(A3880,"20260101","",100000000)</f>
        <v>3.1334357682727272</v>
      </c>
      <c r="Y3880" s="17">
        <f>[1]!s_ipo_dilutedpe(A3880)</f>
        <v>0</v>
      </c>
      <c r="Z3880" s="12">
        <f>[1]!s_ipo_collection_total(A3880,100000000)</f>
        <v>3.91</v>
      </c>
      <c r="AA3880" s="2">
        <f>[1]!s_val_pe_ttm(A3880,E3880)</f>
        <v>18.453914642333984</v>
      </c>
      <c r="AB3880" s="5">
        <f>[1]!s_info_zjtxornot1(A3880,"")</f>
        <v>0</v>
      </c>
      <c r="AC3880" s="22" t="str">
        <f>[1]!s_info_nature1(A3880,"")</f>
        <v>公众企业</v>
      </c>
      <c r="AD3880" s="6" t="str">
        <f>[1]!s_info_city(A3880)</f>
        <v>泉州市</v>
      </c>
      <c r="AE3880" s="6" t="str">
        <f>[1]!s_info_province(A3880)</f>
        <v>福建省</v>
      </c>
      <c r="AF3880">
        <v>118.589421</v>
      </c>
      <c r="AG3880">
        <v>24.908853000000001</v>
      </c>
    </row>
    <row r="3881" spans="1:33" x14ac:dyDescent="0.3">
      <c r="A3881" s="12" t="s">
        <v>8156</v>
      </c>
      <c r="B3881" s="12" t="s">
        <v>8157</v>
      </c>
      <c r="C3881" s="16" t="str">
        <f>[1]!s_info_mkt(A3881)</f>
        <v>主板</v>
      </c>
      <c r="D3881" s="16" t="str">
        <f>[1]!s_ipo_listeddate(A3881)</f>
        <v>2018-02-27</v>
      </c>
      <c r="E3881" s="16" t="str">
        <f>[1]!lastradeday_s("000002","")</f>
        <v>2026-06-22</v>
      </c>
      <c r="F3881" s="16" t="str">
        <f>[1]!s_info_industry_csrc2023(A3881,"",3)</f>
        <v>铁路、船舶、航空航天和其他运输设备制造业</v>
      </c>
      <c r="G3881" s="16" t="str">
        <f>[1]!s_info_industry_csrc2023(A3881,"",1)</f>
        <v>制造业</v>
      </c>
      <c r="H3881" s="16">
        <f>[1]!s_is(A3881,83,"FY","YTD","20251231",1,"",100000000)</f>
        <v>43.404089258100001</v>
      </c>
      <c r="I3881" s="16">
        <f>[1]!s_is(A3881,83,"FY","YTD","20241231",1,"",100000000)</f>
        <v>44.993892946899997</v>
      </c>
      <c r="J3881" s="16">
        <f t="shared" si="180"/>
        <v>-3.5333766088571639E-2</v>
      </c>
      <c r="K3881" s="16">
        <f>[1]!s_is(A3881,61,"FY","YTD","20251231",1,"",100000000)</f>
        <v>5.8194536382000006</v>
      </c>
      <c r="L3881" s="16">
        <f>[1]!s_is(A3881,61,"FY","YTD","20241231",1,"",100000000)</f>
        <v>3.0206612118999998</v>
      </c>
      <c r="M3881" s="16">
        <f t="shared" si="181"/>
        <v>0.92654959625199307</v>
      </c>
      <c r="N3881" s="16">
        <f>[1]!s_fa_roe(A3881,"20251231")</f>
        <v>10.5832</v>
      </c>
      <c r="O3881" s="16">
        <f>[1]!s_stmnote_rdexp(A3881,"20251231",1,10000)</f>
        <v>19912.790046999999</v>
      </c>
      <c r="P3881" s="20">
        <f t="shared" si="182"/>
        <v>4.5877682005005797E-2</v>
      </c>
      <c r="Q3881" s="16">
        <f>[1]!s_margin_tradingbalance(A3881,"",10000)</f>
        <v>0</v>
      </c>
      <c r="R3881" s="16">
        <f>[1]!s_margin_seclendingbalance(A3881,"",10000)</f>
        <v>0</v>
      </c>
      <c r="S3881" s="17">
        <f>[1]!s_val_ev(A3881,"",100000000)</f>
        <v>83.544420562200003</v>
      </c>
      <c r="T3881" s="17">
        <f>[1]!share_freesharesmv(A3881,"",100000000)</f>
        <v>13.416230092200001</v>
      </c>
      <c r="U3881" s="17">
        <f>[1]!s_dq_amount_btin(A3881,E3881,100000000)</f>
        <v>0.47195407</v>
      </c>
      <c r="V3881" s="17">
        <f>[1]!s_dq_turn(A3881,E3881)</f>
        <v>0.57360831324841821</v>
      </c>
      <c r="W3881" s="2">
        <f>[1]!s_pq_amount(A3881,"20260101","",100000000)</f>
        <v>102.58578248000001</v>
      </c>
      <c r="X3881" s="2">
        <f>[1]!s_pq_avgamount(A3881,"20260101","",100000000)</f>
        <v>0.93259802254545454</v>
      </c>
      <c r="Y3881" s="17">
        <f>[1]!s_ipo_dilutedpe(A3881)</f>
        <v>22.99</v>
      </c>
      <c r="Z3881" s="12">
        <f>[1]!s_ipo_collection_total(A3881,100000000)</f>
        <v>13.729799999999999</v>
      </c>
      <c r="AA3881" s="2">
        <f>[1]!s_val_pe_ttm(A3881,E3881)</f>
        <v>13.444684982299805</v>
      </c>
      <c r="AB3881" s="5">
        <f>[1]!s_info_zjtxornot1(A3881,"")</f>
        <v>1</v>
      </c>
      <c r="AC3881" s="22" t="str">
        <f>[1]!s_info_nature1(A3881,"")</f>
        <v>民营企业</v>
      </c>
      <c r="AD3881" s="6" t="str">
        <f>[1]!s_info_city(A3881)</f>
        <v>常州市</v>
      </c>
      <c r="AE3881" s="6" t="str">
        <f>[1]!s_info_province(A3881)</f>
        <v>江苏省</v>
      </c>
      <c r="AF3881">
        <v>119.946973</v>
      </c>
      <c r="AG3881">
        <v>31.772752000000001</v>
      </c>
    </row>
    <row r="3882" spans="1:33" x14ac:dyDescent="0.3">
      <c r="A3882" s="12" t="s">
        <v>261</v>
      </c>
      <c r="B3882" s="12" t="s">
        <v>262</v>
      </c>
      <c r="C3882" s="16" t="str">
        <f>[1]!s_info_mkt(A3882)</f>
        <v>北证</v>
      </c>
      <c r="D3882" s="16" t="str">
        <f>[1]!s_ipo_listeddate(A3882)</f>
        <v>2024-08-22</v>
      </c>
      <c r="E3882" s="16" t="str">
        <f>[1]!lastradeday_s("000002","")</f>
        <v>2026-06-22</v>
      </c>
      <c r="F3882" s="16" t="str">
        <f>[1]!s_info_industry_csrc2023(A3882,"",3)</f>
        <v>橡胶和塑料制品业</v>
      </c>
      <c r="G3882" s="16" t="str">
        <f>[1]!s_info_industry_csrc2023(A3882,"",1)</f>
        <v>制造业</v>
      </c>
      <c r="H3882" s="16">
        <f>[1]!s_is(A3882,83,"FY","YTD","20251231",1,"",100000000)</f>
        <v>15.922472233499999</v>
      </c>
      <c r="I3882" s="16">
        <f>[1]!s_is(A3882,83,"FY","YTD","20241231",1,"",100000000)</f>
        <v>15.942751169200001</v>
      </c>
      <c r="J3882" s="16">
        <f t="shared" si="180"/>
        <v>-1.2719847085852498E-3</v>
      </c>
      <c r="K3882" s="16">
        <f>[1]!s_is(A3882,61,"FY","YTD","20251231",1,"",100000000)</f>
        <v>0.25724045210000002</v>
      </c>
      <c r="L3882" s="16">
        <f>[1]!s_is(A3882,61,"FY","YTD","20241231",1,"",100000000)</f>
        <v>0.70510477500000002</v>
      </c>
      <c r="M3882" s="16">
        <f t="shared" si="181"/>
        <v>-0.63517414543108153</v>
      </c>
      <c r="N3882" s="16">
        <f>[1]!s_fa_roe(A3882,"20251231")</f>
        <v>4.4367000000000001</v>
      </c>
      <c r="O3882" s="16">
        <f>[1]!s_stmnote_rdexp(A3882,"20251231",1,10000)</f>
        <v>2705.6110549999999</v>
      </c>
      <c r="P3882" s="20">
        <f t="shared" si="182"/>
        <v>1.6992405546844315E-2</v>
      </c>
      <c r="Q3882" s="16">
        <f>[1]!s_margin_tradingbalance(A3882,"",10000)</f>
        <v>541.19150000000002</v>
      </c>
      <c r="R3882" s="16">
        <f>[1]!s_margin_seclendingbalance(A3882,"",10000)</f>
        <v>0</v>
      </c>
      <c r="S3882" s="17">
        <f>[1]!s_val_ev(A3882,"",100000000)</f>
        <v>9.7578657</v>
      </c>
      <c r="T3882" s="17">
        <f>[1]!share_freesharesmv(A3882,"",100000000)</f>
        <v>5.0834081700000002</v>
      </c>
      <c r="U3882" s="17">
        <f>[1]!s_dq_amount_btin(A3882,E3882,100000000)</f>
        <v>0.10603650000000001</v>
      </c>
      <c r="V3882" s="17">
        <f>[1]!s_dq_turn(A3882,E3882)</f>
        <v>1.8422864728087278</v>
      </c>
      <c r="W3882" s="2">
        <f>[1]!s_pq_amount(A3882,"20260101","",100000000)</f>
        <v>16.409885249999999</v>
      </c>
      <c r="X3882" s="2">
        <f>[1]!s_pq_avgamount(A3882,"20260101","",100000000)</f>
        <v>0.14918077499999999</v>
      </c>
      <c r="Y3882" s="17">
        <f>[1]!s_ipo_dilutedpe(A3882)</f>
        <v>12.06</v>
      </c>
      <c r="Z3882" s="12">
        <f>[1]!s_ipo_collection_total(A3882,100000000)</f>
        <v>1.2410000000000001</v>
      </c>
      <c r="AA3882" s="2">
        <f>[1]!s_val_pe_ttm(A3882,E3882)</f>
        <v>28.731910705566406</v>
      </c>
      <c r="AB3882" s="5">
        <f>[1]!s_info_zjtxornot1(A3882,"")</f>
        <v>1</v>
      </c>
      <c r="AC3882" s="22" t="str">
        <f>[1]!s_info_nature1(A3882,"")</f>
        <v>民营企业</v>
      </c>
      <c r="AD3882" s="6" t="str">
        <f>[1]!s_info_city(A3882)</f>
        <v>湖州市</v>
      </c>
      <c r="AE3882" s="6" t="str">
        <f>[1]!s_info_province(A3882)</f>
        <v>浙江省</v>
      </c>
      <c r="AF3882">
        <v>120.10239799999999</v>
      </c>
      <c r="AG3882">
        <v>30.867197999999998</v>
      </c>
    </row>
    <row r="3883" spans="1:33" x14ac:dyDescent="0.3">
      <c r="A3883" s="12" t="s">
        <v>8158</v>
      </c>
      <c r="B3883" s="12" t="s">
        <v>8159</v>
      </c>
      <c r="C3883" s="16" t="str">
        <f>[1]!s_info_mkt(A3883)</f>
        <v>主板</v>
      </c>
      <c r="D3883" s="16" t="str">
        <f>[1]!s_ipo_listeddate(A3883)</f>
        <v>1993-05-24</v>
      </c>
      <c r="E3883" s="16" t="str">
        <f>[1]!lastradeday_s("000002","")</f>
        <v>2026-06-22</v>
      </c>
      <c r="F3883" s="16" t="str">
        <f>[1]!s_info_industry_csrc2023(A3883,"",3)</f>
        <v>房地产业</v>
      </c>
      <c r="G3883" s="16" t="str">
        <f>[1]!s_info_industry_csrc2023(A3883,"",1)</f>
        <v>房地产业</v>
      </c>
      <c r="H3883" s="16">
        <f>[1]!s_is(A3883,83,"FY","YTD","20251231",1,"",100000000)</f>
        <v>45.844507607600001</v>
      </c>
      <c r="I3883" s="16">
        <f>[1]!s_is(A3883,83,"FY","YTD","20241231",1,"",100000000)</f>
        <v>80.284179795399993</v>
      </c>
      <c r="J3883" s="16">
        <f t="shared" si="180"/>
        <v>-0.42897208734731651</v>
      </c>
      <c r="K3883" s="16">
        <f>[1]!s_is(A3883,61,"FY","YTD","20251231",1,"",100000000)</f>
        <v>-78.753414444800001</v>
      </c>
      <c r="L3883" s="16">
        <f>[1]!s_is(A3883,61,"FY","YTD","20241231",1,"",100000000)</f>
        <v>-7.8391057083000009</v>
      </c>
      <c r="M3883" s="16">
        <f t="shared" si="181"/>
        <v>-9.0462243239578122</v>
      </c>
      <c r="N3883" s="16">
        <f>[1]!s_fa_roe(A3883,"20251231")</f>
        <v>-39.572299999999998</v>
      </c>
      <c r="O3883" s="16">
        <f>[1]!s_stmnote_rdexp(A3883,"20251231",1,10000)</f>
        <v>276.47714500000001</v>
      </c>
      <c r="P3883" s="20">
        <f t="shared" si="182"/>
        <v>6.0307583051489959E-4</v>
      </c>
      <c r="Q3883" s="16">
        <f>[1]!s_margin_tradingbalance(A3883,"",10000)</f>
        <v>17825.936099999999</v>
      </c>
      <c r="R3883" s="16">
        <f>[1]!s_margin_seclendingbalance(A3883,"",10000)</f>
        <v>146.63679999999999</v>
      </c>
      <c r="S3883" s="17">
        <f>[1]!s_val_ev(A3883,"",100000000)</f>
        <v>73.578467751000005</v>
      </c>
      <c r="T3883" s="17">
        <f>[1]!share_freesharesmv(A3883,"",100000000)</f>
        <v>19.811607175799995</v>
      </c>
      <c r="U3883" s="17">
        <f>[1]!s_dq_amount_btin(A3883,E3883,100000000)</f>
        <v>0.61802246999999999</v>
      </c>
      <c r="V3883" s="17">
        <f>[1]!s_dq_turn(A3883,E3883)</f>
        <v>0.86082714190713994</v>
      </c>
      <c r="W3883" s="2">
        <f>[1]!s_pq_amount(A3883,"20260101","",100000000)</f>
        <v>83.611982819999994</v>
      </c>
      <c r="X3883" s="2">
        <f>[1]!s_pq_avgamount(A3883,"20260101","",100000000)</f>
        <v>0.7601089347272727</v>
      </c>
      <c r="Y3883" s="17">
        <f>[1]!s_ipo_dilutedpe(A3883)</f>
        <v>0</v>
      </c>
      <c r="Z3883" s="12">
        <f>[1]!s_ipo_collection_total(A3883,100000000)</f>
        <v>0</v>
      </c>
      <c r="AA3883" s="2">
        <f>[1]!s_val_pe_ttm(A3883,E3883)</f>
        <v>-0.90403950214385986</v>
      </c>
      <c r="AB3883" s="5">
        <f>[1]!s_info_zjtxornot1(A3883,"")</f>
        <v>0</v>
      </c>
      <c r="AC3883" s="22" t="str">
        <f>[1]!s_info_nature1(A3883,"")</f>
        <v>中央国有企业</v>
      </c>
      <c r="AD3883" s="6" t="str">
        <f>[1]!s_info_city(A3883)</f>
        <v>北京市</v>
      </c>
      <c r="AE3883" s="6" t="str">
        <f>[1]!s_info_province(A3883)</f>
        <v>北京</v>
      </c>
      <c r="AF3883">
        <v>116.40528500000001</v>
      </c>
      <c r="AG3883">
        <v>39.904989</v>
      </c>
    </row>
    <row r="3884" spans="1:33" x14ac:dyDescent="0.3">
      <c r="A3884" s="12" t="s">
        <v>8160</v>
      </c>
      <c r="B3884" s="12" t="s">
        <v>8161</v>
      </c>
      <c r="C3884" s="16" t="str">
        <f>[1]!s_info_mkt(A3884)</f>
        <v>创业板</v>
      </c>
      <c r="D3884" s="16" t="str">
        <f>[1]!s_ipo_listeddate(A3884)</f>
        <v>2011-09-06</v>
      </c>
      <c r="E3884" s="16" t="str">
        <f>[1]!lastradeday_s("000002","")</f>
        <v>2026-06-22</v>
      </c>
      <c r="F3884" s="16" t="str">
        <f>[1]!s_info_industry_csrc2023(A3884,"",3)</f>
        <v>化学原料和化学制品制造业</v>
      </c>
      <c r="G3884" s="16" t="str">
        <f>[1]!s_info_industry_csrc2023(A3884,"",1)</f>
        <v>制造业</v>
      </c>
      <c r="H3884" s="16">
        <f>[1]!s_is(A3884,83,"FY","YTD","20251231",1,"",100000000)</f>
        <v>13.071755498</v>
      </c>
      <c r="I3884" s="16">
        <f>[1]!s_is(A3884,83,"FY","YTD","20241231",1,"",100000000)</f>
        <v>12.021787505899999</v>
      </c>
      <c r="J3884" s="16">
        <f t="shared" si="180"/>
        <v>8.7338758199203115E-2</v>
      </c>
      <c r="K3884" s="16">
        <f>[1]!s_is(A3884,61,"FY","YTD","20251231",1,"",100000000)</f>
        <v>-1.5950800299000001</v>
      </c>
      <c r="L3884" s="16">
        <f>[1]!s_is(A3884,61,"FY","YTD","20241231",1,"",100000000)</f>
        <v>-2.5770274243000002</v>
      </c>
      <c r="M3884" s="16">
        <f t="shared" si="181"/>
        <v>0.38103878334423513</v>
      </c>
      <c r="N3884" s="16">
        <f>[1]!s_fa_roe(A3884,"20251231")</f>
        <v>-8.2080000000000002</v>
      </c>
      <c r="O3884" s="16">
        <f>[1]!s_stmnote_rdexp(A3884,"20251231",1,10000)</f>
        <v>11673.852319</v>
      </c>
      <c r="P3884" s="20">
        <f t="shared" si="182"/>
        <v>8.9305926206974404E-2</v>
      </c>
      <c r="Q3884" s="16">
        <f>[1]!s_margin_tradingbalance(A3884,"",10000)</f>
        <v>19171.7363</v>
      </c>
      <c r="R3884" s="16">
        <f>[1]!s_margin_seclendingbalance(A3884,"",10000)</f>
        <v>26.542000000000002</v>
      </c>
      <c r="S3884" s="17">
        <f>[1]!s_val_ev(A3884,"",100000000)</f>
        <v>44.890221348600008</v>
      </c>
      <c r="T3884" s="17">
        <f>[1]!share_freesharesmv(A3884,"",100000000)</f>
        <v>28.612692974200002</v>
      </c>
      <c r="U3884" s="17">
        <f>[1]!s_dq_amount_btin(A3884,E3884,100000000)</f>
        <v>0.67756594999999997</v>
      </c>
      <c r="V3884" s="17">
        <f>[1]!s_dq_turn(A3884,E3884)</f>
        <v>1.5815449515018813</v>
      </c>
      <c r="W3884" s="2">
        <f>[1]!s_pq_amount(A3884,"20260101","",100000000)</f>
        <v>135.47082938</v>
      </c>
      <c r="X3884" s="2">
        <f>[1]!s_pq_avgamount(A3884,"20260101","",100000000)</f>
        <v>1.2315529943636363</v>
      </c>
      <c r="Y3884" s="17">
        <f>[1]!s_ipo_dilutedpe(A3884)</f>
        <v>51.76</v>
      </c>
      <c r="Z3884" s="12">
        <f>[1]!s_ipo_collection_total(A3884,100000000)</f>
        <v>4.9939999999999998</v>
      </c>
      <c r="AA3884" s="2">
        <f>[1]!s_val_pe_ttm(A3884,E3884)</f>
        <v>-21.969015121459961</v>
      </c>
      <c r="AB3884" s="5">
        <f>[1]!s_info_zjtxornot1(A3884,"")</f>
        <v>1</v>
      </c>
      <c r="AC3884" s="22" t="str">
        <f>[1]!s_info_nature1(A3884,"")</f>
        <v>民营企业</v>
      </c>
      <c r="AD3884" s="6" t="str">
        <f>[1]!s_info_city(A3884)</f>
        <v>太仓市</v>
      </c>
      <c r="AE3884" s="6" t="str">
        <f>[1]!s_info_province(A3884)</f>
        <v>江苏省</v>
      </c>
      <c r="AF3884">
        <v>121.158978</v>
      </c>
      <c r="AG3884">
        <v>31.571904</v>
      </c>
    </row>
    <row r="3885" spans="1:33" x14ac:dyDescent="0.3">
      <c r="A3885" s="12" t="s">
        <v>8162</v>
      </c>
      <c r="B3885" s="12" t="s">
        <v>8163</v>
      </c>
      <c r="C3885" s="16" t="str">
        <f>[1]!s_info_mkt(A3885)</f>
        <v>主板</v>
      </c>
      <c r="D3885" s="16" t="str">
        <f>[1]!s_ipo_listeddate(A3885)</f>
        <v>2011-12-28</v>
      </c>
      <c r="E3885" s="16" t="str">
        <f>[1]!lastradeday_s("000002","")</f>
        <v>2026-06-22</v>
      </c>
      <c r="F3885" s="16" t="str">
        <f>[1]!s_info_industry_csrc2023(A3885,"",3)</f>
        <v>其他金融业</v>
      </c>
      <c r="G3885" s="16" t="str">
        <f>[1]!s_info_industry_csrc2023(A3885,"",1)</f>
        <v>金融业</v>
      </c>
      <c r="H3885" s="16">
        <f>[1]!s_is(A3885,83,"FY","YTD","20251231",1,"",100000000)</f>
        <v>8.2282001092999995</v>
      </c>
      <c r="I3885" s="16">
        <f>[1]!s_is(A3885,83,"FY","YTD","20241231",1,"",100000000)</f>
        <v>11.5900057565</v>
      </c>
      <c r="J3885" s="16">
        <f t="shared" si="180"/>
        <v>-0.29006074007466354</v>
      </c>
      <c r="K3885" s="16">
        <f>[1]!s_is(A3885,61,"FY","YTD","20251231",1,"",100000000)</f>
        <v>3.5956723623000002</v>
      </c>
      <c r="L3885" s="16">
        <f>[1]!s_is(A3885,61,"FY","YTD","20241231",1,"",100000000)</f>
        <v>-8.329883219700001</v>
      </c>
      <c r="M3885" s="16">
        <f t="shared" si="181"/>
        <v>1.4316593963521973</v>
      </c>
      <c r="N3885" s="16">
        <f>[1]!s_fa_roe(A3885,"20251231")</f>
        <v>0</v>
      </c>
      <c r="O3885" s="16">
        <f>[1]!s_stmnote_rdexp(A3885,"20251231",1,10000)</f>
        <v>3510.6591290000001</v>
      </c>
      <c r="P3885" s="20">
        <f t="shared" si="182"/>
        <v>4.2666185585740007E-2</v>
      </c>
      <c r="Q3885" s="16">
        <f>[1]!s_margin_tradingbalance(A3885,"",10000)</f>
        <v>132149.04569999999</v>
      </c>
      <c r="R3885" s="16">
        <f>[1]!s_margin_seclendingbalance(A3885,"",10000)</f>
        <v>0</v>
      </c>
      <c r="S3885" s="17">
        <f>[1]!s_val_ev(A3885,"",100000000)</f>
        <v>123.76693644149999</v>
      </c>
      <c r="T3885" s="17">
        <f>[1]!share_freesharesmv(A3885,"",100000000)</f>
        <v>95.899186441499992</v>
      </c>
      <c r="U3885" s="17">
        <f>[1]!s_dq_amount_btin(A3885,E3885,100000000)</f>
        <v>4.2970220299999999</v>
      </c>
      <c r="V3885" s="17">
        <f>[1]!s_dq_turn(A3885,E3885)</f>
        <v>3.9609406541198435</v>
      </c>
      <c r="W3885" s="2">
        <f>[1]!s_pq_amount(A3885,"20260101","",100000000)</f>
        <v>386.13007759999999</v>
      </c>
      <c r="X3885" s="2">
        <f>[1]!s_pq_avgamount(A3885,"20260101","",100000000)</f>
        <v>3.5424777761467894</v>
      </c>
      <c r="Y3885" s="17">
        <f>[1]!s_ipo_dilutedpe(A3885)</f>
        <v>30.84</v>
      </c>
      <c r="Z3885" s="12">
        <f>[1]!s_ipo_collection_total(A3885,100000000)</f>
        <v>5.4054399999999996</v>
      </c>
      <c r="AA3885" s="2">
        <f>[1]!s_val_pe_ttm(A3885,E3885)</f>
        <v>-158.03872680664063</v>
      </c>
      <c r="AB3885" s="5">
        <f>[1]!s_info_zjtxornot1(A3885,"")</f>
        <v>0</v>
      </c>
      <c r="AC3885" s="22" t="str">
        <f>[1]!s_info_nature1(A3885,"")</f>
        <v>公众企业</v>
      </c>
      <c r="AD3885" s="6" t="str">
        <f>[1]!s_info_city(A3885)</f>
        <v>广州市</v>
      </c>
      <c r="AE3885" s="6" t="str">
        <f>[1]!s_info_province(A3885)</f>
        <v>广东省</v>
      </c>
      <c r="AF3885">
        <v>113.280637</v>
      </c>
      <c r="AG3885">
        <v>23.125177999999998</v>
      </c>
    </row>
    <row r="3886" spans="1:33" x14ac:dyDescent="0.3">
      <c r="A3886" s="12" t="s">
        <v>8164</v>
      </c>
      <c r="B3886" s="12" t="s">
        <v>8165</v>
      </c>
      <c r="C3886" s="16" t="str">
        <f>[1]!s_info_mkt(A3886)</f>
        <v>主板</v>
      </c>
      <c r="D3886" s="16" t="str">
        <f>[1]!s_ipo_listeddate(A3886)</f>
        <v>2016-06-03</v>
      </c>
      <c r="E3886" s="16" t="str">
        <f>[1]!lastradeday_s("000002","")</f>
        <v>2026-06-22</v>
      </c>
      <c r="F3886" s="16" t="str">
        <f>[1]!s_info_industry_csrc2023(A3886,"",3)</f>
        <v>化学原料和化学制品制造业</v>
      </c>
      <c r="G3886" s="16" t="str">
        <f>[1]!s_info_industry_csrc2023(A3886,"",1)</f>
        <v>制造业</v>
      </c>
      <c r="H3886" s="16">
        <f>[1]!s_is(A3886,83,"FY","YTD","20251231",1,"",100000000)</f>
        <v>125.27449047629999</v>
      </c>
      <c r="I3886" s="16">
        <f>[1]!s_is(A3886,83,"FY","YTD","20241231",1,"",100000000)</f>
        <v>121.0508403492</v>
      </c>
      <c r="J3886" s="16">
        <f t="shared" si="180"/>
        <v>3.4891539083213852E-2</v>
      </c>
      <c r="K3886" s="16">
        <f>[1]!s_is(A3886,61,"FY","YTD","20251231",1,"",100000000)</f>
        <v>7.7490948878000001</v>
      </c>
      <c r="L3886" s="16">
        <f>[1]!s_is(A3886,61,"FY","YTD","20241231",1,"",100000000)</f>
        <v>3.3193907813999997</v>
      </c>
      <c r="M3886" s="16">
        <f t="shared" si="181"/>
        <v>1.3344931037410759</v>
      </c>
      <c r="N3886" s="16">
        <f>[1]!s_fa_roe(A3886,"20251231")</f>
        <v>27.776399999999999</v>
      </c>
      <c r="O3886" s="16">
        <f>[1]!s_stmnote_rdexp(A3886,"20251231",1,10000)</f>
        <v>28350.212581</v>
      </c>
      <c r="P3886" s="20">
        <f t="shared" si="182"/>
        <v>2.2630475265324208E-2</v>
      </c>
      <c r="Q3886" s="16">
        <f>[1]!s_margin_tradingbalance(A3886,"",10000)</f>
        <v>8590.0293999999994</v>
      </c>
      <c r="R3886" s="16">
        <f>[1]!s_margin_seclendingbalance(A3886,"",10000)</f>
        <v>137.6874</v>
      </c>
      <c r="S3886" s="17">
        <f>[1]!s_val_ev(A3886,"",100000000)</f>
        <v>233.29788506800003</v>
      </c>
      <c r="T3886" s="17">
        <f>[1]!share_freesharesmv(A3886,"",100000000)</f>
        <v>76.951647789000006</v>
      </c>
      <c r="U3886" s="17">
        <f>[1]!s_dq_amount_btin(A3886,E3886,100000000)</f>
        <v>1.99889564</v>
      </c>
      <c r="V3886" s="17">
        <f>[1]!s_dq_turn(A3886,E3886)</f>
        <v>0.87202405281429107</v>
      </c>
      <c r="W3886" s="2">
        <f>[1]!s_pq_amount(A3886,"20260101","",100000000)</f>
        <v>284.09687233</v>
      </c>
      <c r="X3886" s="2">
        <f>[1]!s_pq_avgamount(A3886,"20260101","",100000000)</f>
        <v>2.5826988393636365</v>
      </c>
      <c r="Y3886" s="17">
        <f>[1]!s_ipo_dilutedpe(A3886)</f>
        <v>18.09</v>
      </c>
      <c r="Z3886" s="12">
        <f>[1]!s_ipo_collection_total(A3886,100000000)</f>
        <v>3.9849999999999999</v>
      </c>
      <c r="AA3886" s="2">
        <f>[1]!s_val_pe_ttm(A3886,E3886)</f>
        <v>30.047231674194336</v>
      </c>
      <c r="AB3886" s="5">
        <f>[1]!s_info_zjtxornot1(A3886,"")</f>
        <v>1</v>
      </c>
      <c r="AC3886" s="22" t="str">
        <f>[1]!s_info_nature1(A3886,"")</f>
        <v>民营企业</v>
      </c>
      <c r="AD3886" s="6" t="str">
        <f>[1]!s_info_city(A3886)</f>
        <v>莆田市</v>
      </c>
      <c r="AE3886" s="6" t="str">
        <f>[1]!s_info_province(A3886)</f>
        <v>福建省</v>
      </c>
      <c r="AF3886">
        <v>119.007558</v>
      </c>
      <c r="AG3886">
        <v>25.431011000000002</v>
      </c>
    </row>
    <row r="3887" spans="1:33" x14ac:dyDescent="0.3">
      <c r="A3887" s="12" t="s">
        <v>8166</v>
      </c>
      <c r="B3887" s="12" t="s">
        <v>8167</v>
      </c>
      <c r="C3887" s="16" t="str">
        <f>[1]!s_info_mkt(A3887)</f>
        <v>主板</v>
      </c>
      <c r="D3887" s="16" t="str">
        <f>[1]!s_ipo_listeddate(A3887)</f>
        <v>2018-08-28</v>
      </c>
      <c r="E3887" s="16" t="str">
        <f>[1]!lastradeday_s("000002","")</f>
        <v>2026-06-22</v>
      </c>
      <c r="F3887" s="16" t="str">
        <f>[1]!s_info_industry_csrc2023(A3887,"",3)</f>
        <v>化学原料和化学制品制造业</v>
      </c>
      <c r="G3887" s="16" t="str">
        <f>[1]!s_info_industry_csrc2023(A3887,"",1)</f>
        <v>制造业</v>
      </c>
      <c r="H3887" s="16">
        <f>[1]!s_is(A3887,83,"FY","YTD","20251231",1,"",100000000)</f>
        <v>24.7244429468</v>
      </c>
      <c r="I3887" s="16">
        <f>[1]!s_is(A3887,83,"FY","YTD","20241231",1,"",100000000)</f>
        <v>26.7092286759</v>
      </c>
      <c r="J3887" s="16">
        <f t="shared" si="180"/>
        <v>-7.4310859111064165E-2</v>
      </c>
      <c r="K3887" s="16">
        <f>[1]!s_is(A3887,61,"FY","YTD","20251231",1,"",100000000)</f>
        <v>0.81289193749999999</v>
      </c>
      <c r="L3887" s="16">
        <f>[1]!s_is(A3887,61,"FY","YTD","20241231",1,"",100000000)</f>
        <v>1.2455975765</v>
      </c>
      <c r="M3887" s="16">
        <f t="shared" si="181"/>
        <v>-0.34738799044219243</v>
      </c>
      <c r="N3887" s="16">
        <f>[1]!s_fa_roe(A3887,"20251231")</f>
        <v>5.1513999999999998</v>
      </c>
      <c r="O3887" s="16">
        <f>[1]!s_stmnote_rdexp(A3887,"20251231",1,10000)</f>
        <v>7977.6931370000002</v>
      </c>
      <c r="P3887" s="20">
        <f t="shared" si="182"/>
        <v>3.226642215626753E-2</v>
      </c>
      <c r="Q3887" s="16">
        <f>[1]!s_margin_tradingbalance(A3887,"",10000)</f>
        <v>0</v>
      </c>
      <c r="R3887" s="16">
        <f>[1]!s_margin_seclendingbalance(A3887,"",10000)</f>
        <v>0</v>
      </c>
      <c r="S3887" s="17">
        <f>[1]!s_val_ev(A3887,"",100000000)</f>
        <v>30.562950046800005</v>
      </c>
      <c r="T3887" s="17">
        <f>[1]!share_freesharesmv(A3887,"",100000000)</f>
        <v>7.6605021675999998</v>
      </c>
      <c r="U3887" s="17">
        <f>[1]!s_dq_amount_btin(A3887,E3887,100000000)</f>
        <v>0.27840725999999999</v>
      </c>
      <c r="V3887" s="17">
        <f>[1]!s_dq_turn(A3887,E3887)</f>
        <v>1.1248624498890716</v>
      </c>
      <c r="W3887" s="2">
        <f>[1]!s_pq_amount(A3887,"20260101","",100000000)</f>
        <v>66.607993949999994</v>
      </c>
      <c r="X3887" s="2">
        <f>[1]!s_pq_avgamount(A3887,"20260101","",100000000)</f>
        <v>0.60552721772727269</v>
      </c>
      <c r="Y3887" s="17">
        <f>[1]!s_ipo_dilutedpe(A3887)</f>
        <v>22.99</v>
      </c>
      <c r="Z3887" s="12">
        <f>[1]!s_ipo_collection_total(A3887,100000000)</f>
        <v>5.226666732</v>
      </c>
      <c r="AA3887" s="2">
        <f>[1]!s_val_pe_ttm(A3887,E3887)</f>
        <v>39.639575958251953</v>
      </c>
      <c r="AB3887" s="5">
        <f>[1]!s_info_zjtxornot1(A3887,"")</f>
        <v>1</v>
      </c>
      <c r="AC3887" s="22" t="str">
        <f>[1]!s_info_nature1(A3887,"")</f>
        <v>民营企业</v>
      </c>
      <c r="AD3887" s="6" t="str">
        <f>[1]!s_info_city(A3887)</f>
        <v>上海市</v>
      </c>
      <c r="AE3887" s="6" t="str">
        <f>[1]!s_info_province(A3887)</f>
        <v>上海</v>
      </c>
      <c r="AF3887">
        <v>121.472644</v>
      </c>
      <c r="AG3887">
        <v>31.231705999999999</v>
      </c>
    </row>
    <row r="3888" spans="1:33" x14ac:dyDescent="0.3">
      <c r="A3888" s="12" t="s">
        <v>8168</v>
      </c>
      <c r="B3888" s="12" t="s">
        <v>8169</v>
      </c>
      <c r="C3888" s="16" t="str">
        <f>[1]!s_info_mkt(A3888)</f>
        <v>主板</v>
      </c>
      <c r="D3888" s="16" t="str">
        <f>[1]!s_ipo_listeddate(A3888)</f>
        <v>1993-11-01</v>
      </c>
      <c r="E3888" s="16" t="str">
        <f>[1]!lastradeday_s("000002","")</f>
        <v>2026-06-22</v>
      </c>
      <c r="F3888" s="16" t="str">
        <f>[1]!s_info_industry_csrc2023(A3888,"",3)</f>
        <v>教育</v>
      </c>
      <c r="G3888" s="16" t="str">
        <f>[1]!s_info_industry_csrc2023(A3888,"",1)</f>
        <v>教育</v>
      </c>
      <c r="H3888" s="16">
        <f>[1]!s_is(A3888,83,"FY","YTD","20251231",1,"",100000000)</f>
        <v>32.270457206799996</v>
      </c>
      <c r="I3888" s="16">
        <f>[1]!s_is(A3888,83,"FY","YTD","20241231",1,"",100000000)</f>
        <v>27.857972979199999</v>
      </c>
      <c r="J3888" s="16">
        <f t="shared" si="180"/>
        <v>0.15839214974092175</v>
      </c>
      <c r="K3888" s="16">
        <f>[1]!s_is(A3888,61,"FY","YTD","20251231",1,"",100000000)</f>
        <v>1.9509822552</v>
      </c>
      <c r="L3888" s="16">
        <f>[1]!s_is(A3888,61,"FY","YTD","20241231",1,"",100000000)</f>
        <v>1.7968530408000001</v>
      </c>
      <c r="M3888" s="16">
        <f t="shared" si="181"/>
        <v>8.5777306713618648E-2</v>
      </c>
      <c r="N3888" s="16">
        <f>[1]!s_fa_roe(A3888,"20251231")</f>
        <v>22.008800000000001</v>
      </c>
      <c r="O3888" s="16">
        <f>[1]!s_stmnote_rdexp(A3888,"20251231",1,10000)</f>
        <v>3543.0994649999998</v>
      </c>
      <c r="P3888" s="20">
        <f t="shared" si="182"/>
        <v>1.0979390351660099E-2</v>
      </c>
      <c r="Q3888" s="16">
        <f>[1]!s_margin_tradingbalance(A3888,"",10000)</f>
        <v>0</v>
      </c>
      <c r="R3888" s="16">
        <f>[1]!s_margin_seclendingbalance(A3888,"",10000)</f>
        <v>0</v>
      </c>
      <c r="S3888" s="17">
        <f>[1]!s_val_ev(A3888,"",100000000)</f>
        <v>32.719707766500001</v>
      </c>
      <c r="T3888" s="17">
        <f>[1]!share_freesharesmv(A3888,"",100000000)</f>
        <v>21.935626779</v>
      </c>
      <c r="U3888" s="17">
        <f>[1]!s_dq_amount_btin(A3888,E3888,100000000)</f>
        <v>0.64638817000000004</v>
      </c>
      <c r="V3888" s="17">
        <f>[1]!s_dq_turn(A3888,E3888)</f>
        <v>2.0490625191932268</v>
      </c>
      <c r="W3888" s="2">
        <f>[1]!s_pq_amount(A3888,"20260101","",100000000)</f>
        <v>87.312212840000001</v>
      </c>
      <c r="X3888" s="2">
        <f>[1]!s_pq_avgamount(A3888,"20260101","",100000000)</f>
        <v>0.79374738945454548</v>
      </c>
      <c r="Y3888" s="17">
        <f>[1]!s_ipo_dilutedpe(A3888)</f>
        <v>0</v>
      </c>
      <c r="Z3888" s="12">
        <f>[1]!s_ipo_collection_total(A3888,100000000)</f>
        <v>1.5</v>
      </c>
      <c r="AA3888" s="2">
        <f>[1]!s_val_pe_ttm(A3888,E3888)</f>
        <v>15.434167861938477</v>
      </c>
      <c r="AB3888" s="5">
        <f>[1]!s_info_zjtxornot1(A3888,"")</f>
        <v>0</v>
      </c>
      <c r="AC3888" s="22" t="str">
        <f>[1]!s_info_nature1(A3888,"")</f>
        <v>民营企业</v>
      </c>
      <c r="AD3888" s="6" t="str">
        <f>[1]!s_info_city(A3888)</f>
        <v>厦门市</v>
      </c>
      <c r="AE3888" s="6" t="str">
        <f>[1]!s_info_province(A3888)</f>
        <v>福建省</v>
      </c>
      <c r="AF3888">
        <v>118.11022</v>
      </c>
      <c r="AG3888">
        <v>24.490473999999999</v>
      </c>
    </row>
    <row r="3889" spans="1:33" x14ac:dyDescent="0.3">
      <c r="A3889" s="12" t="s">
        <v>8170</v>
      </c>
      <c r="B3889" s="12" t="s">
        <v>8171</v>
      </c>
      <c r="C3889" s="16" t="str">
        <f>[1]!s_info_mkt(A3889)</f>
        <v>主板</v>
      </c>
      <c r="D3889" s="16" t="str">
        <f>[1]!s_ipo_listeddate(A3889)</f>
        <v>2021-01-12</v>
      </c>
      <c r="E3889" s="16" t="str">
        <f>[1]!lastradeday_s("000002","")</f>
        <v>2026-06-22</v>
      </c>
      <c r="F3889" s="16" t="str">
        <f>[1]!s_info_industry_csrc2023(A3889,"",3)</f>
        <v>教育</v>
      </c>
      <c r="G3889" s="16" t="str">
        <f>[1]!s_info_industry_csrc2023(A3889,"",1)</f>
        <v>教育</v>
      </c>
      <c r="H3889" s="16">
        <f>[1]!s_is(A3889,83,"FY","YTD","20251231",1,"",100000000)</f>
        <v>3.7937142741000001</v>
      </c>
      <c r="I3889" s="16">
        <f>[1]!s_is(A3889,83,"FY","YTD","20241231",1,"",100000000)</f>
        <v>2.4566342675000001</v>
      </c>
      <c r="J3889" s="16">
        <f t="shared" si="180"/>
        <v>0.544273123716003</v>
      </c>
      <c r="K3889" s="16">
        <f>[1]!s_is(A3889,61,"FY","YTD","20251231",1,"",100000000)</f>
        <v>-0.90448463800000001</v>
      </c>
      <c r="L3889" s="16">
        <f>[1]!s_is(A3889,61,"FY","YTD","20241231",1,"",100000000)</f>
        <v>-1.3392341919999999</v>
      </c>
      <c r="M3889" s="16">
        <f t="shared" si="181"/>
        <v>0.32462548865389179</v>
      </c>
      <c r="N3889" s="16">
        <f>[1]!s_fa_roe(A3889,"20251231")</f>
        <v>-7.4470000000000001</v>
      </c>
      <c r="O3889" s="16">
        <f>[1]!s_stmnote_rdexp(A3889,"20251231",1,10000)</f>
        <v>3591.8083630000001</v>
      </c>
      <c r="P3889" s="20">
        <f t="shared" si="182"/>
        <v>9.4677883031981921E-2</v>
      </c>
      <c r="Q3889" s="16">
        <f>[1]!s_margin_tradingbalance(A3889,"",10000)</f>
        <v>0</v>
      </c>
      <c r="R3889" s="16">
        <f>[1]!s_margin_seclendingbalance(A3889,"",10000)</f>
        <v>0</v>
      </c>
      <c r="S3889" s="17">
        <f>[1]!s_val_ev(A3889,"",100000000)</f>
        <v>23.341954999999999</v>
      </c>
      <c r="T3889" s="17">
        <f>[1]!share_freesharesmv(A3889,"",100000000)</f>
        <v>11.801203798</v>
      </c>
      <c r="U3889" s="17">
        <f>[1]!s_dq_amount_btin(A3889,E3889,100000000)</f>
        <v>0.90566060999999998</v>
      </c>
      <c r="V3889" s="17">
        <f>[1]!s_dq_turn(A3889,E3889)</f>
        <v>5.4892125047324676</v>
      </c>
      <c r="W3889" s="2">
        <f>[1]!s_pq_amount(A3889,"20260101","",100000000)</f>
        <v>41.80068567</v>
      </c>
      <c r="X3889" s="2">
        <f>[1]!s_pq_avgamount(A3889,"20260101","",100000000)</f>
        <v>0.38349252908256881</v>
      </c>
      <c r="Y3889" s="17">
        <f>[1]!s_ipo_dilutedpe(A3889)</f>
        <v>22.98</v>
      </c>
      <c r="Z3889" s="12">
        <f>[1]!s_ipo_collection_total(A3889,100000000)</f>
        <v>3.40470585</v>
      </c>
      <c r="AA3889" s="2">
        <f>[1]!s_val_pe_ttm(A3889,E3889)</f>
        <v>-27.911874771118164</v>
      </c>
      <c r="AB3889" s="5">
        <f>[1]!s_info_zjtxornot1(A3889,"")</f>
        <v>0</v>
      </c>
      <c r="AC3889" s="22" t="str">
        <f>[1]!s_info_nature1(A3889,"")</f>
        <v>民营企业</v>
      </c>
      <c r="AD3889" s="6" t="str">
        <f>[1]!s_info_city(A3889)</f>
        <v>宿迁市</v>
      </c>
      <c r="AE3889" s="6" t="str">
        <f>[1]!s_info_province(A3889)</f>
        <v>江苏省</v>
      </c>
      <c r="AF3889">
        <v>118.27516199999999</v>
      </c>
      <c r="AG3889">
        <v>33.963008000000002</v>
      </c>
    </row>
    <row r="3890" spans="1:33" x14ac:dyDescent="0.3">
      <c r="A3890" s="12" t="s">
        <v>263</v>
      </c>
      <c r="B3890" s="12" t="s">
        <v>264</v>
      </c>
      <c r="C3890" s="16" t="str">
        <f>[1]!s_info_mkt(A3890)</f>
        <v>北证</v>
      </c>
      <c r="D3890" s="16" t="str">
        <f>[1]!s_ipo_listeddate(A3890)</f>
        <v>2023-02-02</v>
      </c>
      <c r="E3890" s="16" t="str">
        <f>[1]!lastradeday_s("000002","")</f>
        <v>2026-06-22</v>
      </c>
      <c r="F3890" s="16" t="str">
        <f>[1]!s_info_industry_csrc2023(A3890,"",3)</f>
        <v>酒、饮料和精制茶制造业</v>
      </c>
      <c r="G3890" s="16" t="str">
        <f>[1]!s_info_industry_csrc2023(A3890,"",1)</f>
        <v>制造业</v>
      </c>
      <c r="H3890" s="16">
        <f>[1]!s_is(A3890,83,"FY","YTD","20251231",1,"",100000000)</f>
        <v>5.3705153217999992</v>
      </c>
      <c r="I3890" s="16">
        <f>[1]!s_is(A3890,83,"FY","YTD","20241231",1,"",100000000)</f>
        <v>4.9354769704999999</v>
      </c>
      <c r="J3890" s="16">
        <f t="shared" si="180"/>
        <v>8.8145148665525364E-2</v>
      </c>
      <c r="K3890" s="16">
        <f>[1]!s_is(A3890,61,"FY","YTD","20251231",1,"",100000000)</f>
        <v>0.1242666451</v>
      </c>
      <c r="L3890" s="16">
        <f>[1]!s_is(A3890,61,"FY","YTD","20241231",1,"",100000000)</f>
        <v>9.6546543299999996E-2</v>
      </c>
      <c r="M3890" s="16">
        <f t="shared" si="181"/>
        <v>0.2871164606470174</v>
      </c>
      <c r="N3890" s="16">
        <f>[1]!s_fa_roe(A3890,"20251231")</f>
        <v>1.0353000000000001</v>
      </c>
      <c r="O3890" s="16">
        <f>[1]!s_stmnote_rdexp(A3890,"20251231",1,10000)</f>
        <v>0</v>
      </c>
      <c r="P3890" s="20">
        <f t="shared" si="182"/>
        <v>0</v>
      </c>
      <c r="Q3890" s="16">
        <f>[1]!s_margin_tradingbalance(A3890,"",10000)</f>
        <v>696.51009999999997</v>
      </c>
      <c r="R3890" s="16">
        <f>[1]!s_margin_seclendingbalance(A3890,"",10000)</f>
        <v>0</v>
      </c>
      <c r="S3890" s="17">
        <f>[1]!s_val_ev(A3890,"",100000000)</f>
        <v>6.4151584000000001</v>
      </c>
      <c r="T3890" s="17">
        <f>[1]!share_freesharesmv(A3890,"",100000000)</f>
        <v>4.7173932680000004</v>
      </c>
      <c r="U3890" s="17">
        <f>[1]!s_dq_amount_btin(A3890,E3890,100000000)</f>
        <v>0.16362863</v>
      </c>
      <c r="V3890" s="17">
        <f>[1]!s_dq_turn(A3890,E3890)</f>
        <v>3.1832300857416986</v>
      </c>
      <c r="W3890" s="2">
        <f>[1]!s_pq_amount(A3890,"20260101","",100000000)</f>
        <v>46.351962030000003</v>
      </c>
      <c r="X3890" s="2">
        <f>[1]!s_pq_avgamount(A3890,"20260101","",100000000)</f>
        <v>0.42524735807339453</v>
      </c>
      <c r="Y3890" s="17">
        <f>[1]!s_ipo_dilutedpe(A3890)</f>
        <v>19.89</v>
      </c>
      <c r="Z3890" s="12">
        <f>[1]!s_ipo_collection_total(A3890,100000000)</f>
        <v>2.0629439999999999</v>
      </c>
      <c r="AA3890" s="2">
        <f>[1]!s_val_pe_ttm(A3890,E3890)</f>
        <v>75.083770751953125</v>
      </c>
      <c r="AB3890" s="5">
        <f>[1]!s_info_zjtxornot1(A3890,"")</f>
        <v>0</v>
      </c>
      <c r="AC3890" s="22" t="str">
        <f>[1]!s_info_nature1(A3890,"")</f>
        <v>民营企业</v>
      </c>
      <c r="AD3890" s="6" t="str">
        <f>[1]!s_info_city(A3890)</f>
        <v>北海市</v>
      </c>
      <c r="AE3890" s="6" t="str">
        <f>[1]!s_info_province(A3890)</f>
        <v>广西壮族自治区</v>
      </c>
      <c r="AF3890">
        <v>109.119254</v>
      </c>
      <c r="AG3890">
        <v>21.473343</v>
      </c>
    </row>
    <row r="3891" spans="1:33" x14ac:dyDescent="0.3">
      <c r="A3891" s="12" t="s">
        <v>8172</v>
      </c>
      <c r="B3891" s="12" t="s">
        <v>8173</v>
      </c>
      <c r="C3891" s="16" t="str">
        <f>[1]!s_info_mkt(A3891)</f>
        <v>主板</v>
      </c>
      <c r="D3891" s="16" t="str">
        <f>[1]!s_ipo_listeddate(A3891)</f>
        <v>2004-06-01</v>
      </c>
      <c r="E3891" s="16" t="str">
        <f>[1]!lastradeday_s("000002","")</f>
        <v>2026-06-22</v>
      </c>
      <c r="F3891" s="16" t="str">
        <f>[1]!s_info_industry_csrc2023(A3891,"",3)</f>
        <v>水的生产和供应业</v>
      </c>
      <c r="G3891" s="16" t="str">
        <f>[1]!s_info_industry_csrc2023(A3891,"",1)</f>
        <v>电力、热力、燃气及水生产和供应业</v>
      </c>
      <c r="H3891" s="16">
        <f>[1]!s_is(A3891,83,"FY","YTD","20251231",1,"",100000000)</f>
        <v>74.860624676499995</v>
      </c>
      <c r="I3891" s="16">
        <f>[1]!s_is(A3891,83,"FY","YTD","20241231",1,"",100000000)</f>
        <v>82.267165644000002</v>
      </c>
      <c r="J3891" s="16">
        <f t="shared" si="180"/>
        <v>-9.0030340896279371E-2</v>
      </c>
      <c r="K3891" s="16">
        <f>[1]!s_is(A3891,61,"FY","YTD","20251231",1,"",100000000)</f>
        <v>11.932155980599999</v>
      </c>
      <c r="L3891" s="16">
        <f>[1]!s_is(A3891,61,"FY","YTD","20241231",1,"",100000000)</f>
        <v>11.8997928426</v>
      </c>
      <c r="M3891" s="16">
        <f t="shared" si="181"/>
        <v>2.7196387725458978E-3</v>
      </c>
      <c r="N3891" s="16">
        <f>[1]!s_fa_roe(A3891,"20251231")</f>
        <v>12.3104</v>
      </c>
      <c r="O3891" s="16">
        <f>[1]!s_stmnote_rdexp(A3891,"20251231",1,10000)</f>
        <v>13169.037628</v>
      </c>
      <c r="P3891" s="20">
        <f t="shared" si="182"/>
        <v>1.7591407612357234E-2</v>
      </c>
      <c r="Q3891" s="16">
        <f>[1]!s_margin_tradingbalance(A3891,"",10000)</f>
        <v>4678.1215000000002</v>
      </c>
      <c r="R3891" s="16">
        <f>[1]!s_margin_seclendingbalance(A3891,"",10000)</f>
        <v>209.1677</v>
      </c>
      <c r="S3891" s="17">
        <f>[1]!s_val_ev(A3891,"",100000000)</f>
        <v>117.2434050018</v>
      </c>
      <c r="T3891" s="17">
        <f>[1]!share_freesharesmv(A3891,"",100000000)</f>
        <v>64.285992299100002</v>
      </c>
      <c r="U3891" s="17">
        <f>[1]!s_dq_amount_btin(A3891,E3891,100000000)</f>
        <v>0.94769291</v>
      </c>
      <c r="V3891" s="17">
        <f>[1]!s_dq_turn(A3891,E3891)</f>
        <v>0.80965407255565991</v>
      </c>
      <c r="W3891" s="2">
        <f>[1]!s_pq_amount(A3891,"20260101","",100000000)</f>
        <v>108.56817124</v>
      </c>
      <c r="X3891" s="2">
        <f>[1]!s_pq_avgamount(A3891,"20260101","",100000000)</f>
        <v>0.98698337490909083</v>
      </c>
      <c r="Y3891" s="17">
        <f>[1]!s_ipo_dilutedpe(A3891)</f>
        <v>19.43</v>
      </c>
      <c r="Z3891" s="12">
        <f>[1]!s_ipo_collection_total(A3891,100000000)</f>
        <v>2.75</v>
      </c>
      <c r="AA3891" s="2">
        <f>[1]!s_val_pe_ttm(A3891,E3891)</f>
        <v>9.9559125900268555</v>
      </c>
      <c r="AB3891" s="5">
        <f>[1]!s_info_zjtxornot1(A3891,"")</f>
        <v>0</v>
      </c>
      <c r="AC3891" s="22" t="str">
        <f>[1]!s_info_nature1(A3891,"")</f>
        <v>地方国有企业</v>
      </c>
      <c r="AD3891" s="6" t="str">
        <f>[1]!s_info_city(A3891)</f>
        <v>南昌市</v>
      </c>
      <c r="AE3891" s="6" t="str">
        <f>[1]!s_info_province(A3891)</f>
        <v>江西省</v>
      </c>
      <c r="AF3891">
        <v>115.892151</v>
      </c>
      <c r="AG3891">
        <v>28.676493000000001</v>
      </c>
    </row>
    <row r="3892" spans="1:33" x14ac:dyDescent="0.3">
      <c r="A3892" s="12" t="s">
        <v>8174</v>
      </c>
      <c r="B3892" s="12" t="s">
        <v>8175</v>
      </c>
      <c r="C3892" s="16" t="str">
        <f>[1]!s_info_mkt(A3892)</f>
        <v>创业板</v>
      </c>
      <c r="D3892" s="16" t="str">
        <f>[1]!s_ipo_listeddate(A3892)</f>
        <v>2011-08-31</v>
      </c>
      <c r="E3892" s="16" t="str">
        <f>[1]!lastradeday_s("000002","")</f>
        <v>2026-06-22</v>
      </c>
      <c r="F3892" s="16" t="str">
        <f>[1]!s_info_industry_csrc2023(A3892,"",3)</f>
        <v>仪器仪表制造业</v>
      </c>
      <c r="G3892" s="16" t="str">
        <f>[1]!s_info_industry_csrc2023(A3892,"",1)</f>
        <v>制造业</v>
      </c>
      <c r="H3892" s="16">
        <f>[1]!s_is(A3892,83,"FY","YTD","20251231",1,"",100000000)</f>
        <v>10.663092985800001</v>
      </c>
      <c r="I3892" s="16">
        <f>[1]!s_is(A3892,83,"FY","YTD","20241231",1,"",100000000)</f>
        <v>8.9011563286000008</v>
      </c>
      <c r="J3892" s="16">
        <f t="shared" si="180"/>
        <v>0.19794469304384443</v>
      </c>
      <c r="K3892" s="16">
        <f>[1]!s_is(A3892,61,"FY","YTD","20251231",1,"",100000000)</f>
        <v>2.5064533949000003</v>
      </c>
      <c r="L3892" s="16">
        <f>[1]!s_is(A3892,61,"FY","YTD","20241231",1,"",100000000)</f>
        <v>1.9161166424</v>
      </c>
      <c r="M3892" s="16">
        <f t="shared" si="181"/>
        <v>0.30809019630484696</v>
      </c>
      <c r="N3892" s="16">
        <f>[1]!s_fa_roe(A3892,"20251231")</f>
        <v>8.3838000000000008</v>
      </c>
      <c r="O3892" s="16">
        <f>[1]!s_stmnote_rdexp(A3892,"20251231",1,10000)</f>
        <v>6623.199936</v>
      </c>
      <c r="P3892" s="20">
        <f t="shared" si="182"/>
        <v>6.2113309382372361E-2</v>
      </c>
      <c r="Q3892" s="16">
        <f>[1]!s_margin_tradingbalance(A3892,"",10000)</f>
        <v>0</v>
      </c>
      <c r="R3892" s="16">
        <f>[1]!s_margin_seclendingbalance(A3892,"",10000)</f>
        <v>0</v>
      </c>
      <c r="S3892" s="17">
        <f>[1]!s_val_ev(A3892,"",100000000)</f>
        <v>62.029140379499999</v>
      </c>
      <c r="T3892" s="17">
        <f>[1]!share_freesharesmv(A3892,"",100000000)</f>
        <v>34.1118131952</v>
      </c>
      <c r="U3892" s="17">
        <f>[1]!s_dq_amount_btin(A3892,E3892,100000000)</f>
        <v>2.8648402700000002</v>
      </c>
      <c r="V3892" s="17">
        <f>[1]!s_dq_turn(A3892,E3892)</f>
        <v>4.5664310178822918</v>
      </c>
      <c r="W3892" s="2">
        <f>[1]!s_pq_amount(A3892,"20260101","",100000000)</f>
        <v>265.88081965999999</v>
      </c>
      <c r="X3892" s="2">
        <f>[1]!s_pq_avgamount(A3892,"20260101","",100000000)</f>
        <v>2.4170983605454546</v>
      </c>
      <c r="Y3892" s="17">
        <f>[1]!s_ipo_dilutedpe(A3892)</f>
        <v>50.93</v>
      </c>
      <c r="Z3892" s="12">
        <f>[1]!s_ipo_collection_total(A3892,100000000)</f>
        <v>4.1609999999999996</v>
      </c>
      <c r="AA3892" s="2">
        <f>[1]!s_val_pe_ttm(A3892,E3892)</f>
        <v>25.540111541748047</v>
      </c>
      <c r="AB3892" s="5">
        <f>[1]!s_info_zjtxornot1(A3892,"")</f>
        <v>1</v>
      </c>
      <c r="AC3892" s="22" t="str">
        <f>[1]!s_info_nature1(A3892,"")</f>
        <v>民营企业</v>
      </c>
      <c r="AD3892" s="6" t="str">
        <f>[1]!s_info_city(A3892)</f>
        <v>郑州市</v>
      </c>
      <c r="AE3892" s="6" t="str">
        <f>[1]!s_info_province(A3892)</f>
        <v>河南省</v>
      </c>
      <c r="AF3892">
        <v>113.665412</v>
      </c>
      <c r="AG3892">
        <v>34.757975000000002</v>
      </c>
    </row>
    <row r="3893" spans="1:33" x14ac:dyDescent="0.3">
      <c r="A3893" s="12" t="s">
        <v>8176</v>
      </c>
      <c r="B3893" s="12" t="s">
        <v>8177</v>
      </c>
      <c r="C3893" s="16" t="str">
        <f>[1]!s_info_mkt(A3893)</f>
        <v>主板</v>
      </c>
      <c r="D3893" s="16" t="str">
        <f>[1]!s_ipo_listeddate(A3893)</f>
        <v>2000-12-22</v>
      </c>
      <c r="E3893" s="16" t="str">
        <f>[1]!lastradeday_s("000002","")</f>
        <v>2026-06-22</v>
      </c>
      <c r="F3893" s="16" t="str">
        <f>[1]!s_info_industry_csrc2023(A3893,"",3)</f>
        <v>化学原料和化学制品制造业</v>
      </c>
      <c r="G3893" s="16" t="str">
        <f>[1]!s_info_industry_csrc2023(A3893,"",1)</f>
        <v>制造业</v>
      </c>
      <c r="H3893" s="16">
        <f>[1]!s_is(A3893,83,"FY","YTD","20251231",1,"",100000000)</f>
        <v>113.43134247280001</v>
      </c>
      <c r="I3893" s="16">
        <f>[1]!s_is(A3893,83,"FY","YTD","20241231",1,"",100000000)</f>
        <v>128.9252223094</v>
      </c>
      <c r="J3893" s="16">
        <f t="shared" si="180"/>
        <v>-0.12017725902707499</v>
      </c>
      <c r="K3893" s="16">
        <f>[1]!s_is(A3893,61,"FY","YTD","20251231",1,"",100000000)</f>
        <v>0.73949395489999992</v>
      </c>
      <c r="L3893" s="16">
        <f>[1]!s_is(A3893,61,"FY","YTD","20241231",1,"",100000000)</f>
        <v>5.1879262742000005</v>
      </c>
      <c r="M3893" s="16">
        <f t="shared" si="181"/>
        <v>-0.85745866155084605</v>
      </c>
      <c r="N3893" s="16">
        <f>[1]!s_fa_roe(A3893,"20251231")</f>
        <v>0.61219999999999997</v>
      </c>
      <c r="O3893" s="16">
        <f>[1]!s_stmnote_rdexp(A3893,"20251231",1,10000)</f>
        <v>24741.874596000001</v>
      </c>
      <c r="P3893" s="20">
        <f t="shared" si="182"/>
        <v>2.1812202920839907E-2</v>
      </c>
      <c r="Q3893" s="16">
        <f>[1]!s_margin_tradingbalance(A3893,"",10000)</f>
        <v>41558.250899999999</v>
      </c>
      <c r="R3893" s="16">
        <f>[1]!s_margin_seclendingbalance(A3893,"",10000)</f>
        <v>153.4152</v>
      </c>
      <c r="S3893" s="17">
        <f>[1]!s_val_ev(A3893,"",100000000)</f>
        <v>100.0023101506</v>
      </c>
      <c r="T3893" s="17">
        <f>[1]!share_freesharesmv(A3893,"",100000000)</f>
        <v>54.323301397199991</v>
      </c>
      <c r="U3893" s="17">
        <f>[1]!s_dq_amount_btin(A3893,E3893,100000000)</f>
        <v>1.6626254</v>
      </c>
      <c r="V3893" s="17">
        <f>[1]!s_dq_turn(A3893,E3893)</f>
        <v>1.6957424363959313</v>
      </c>
      <c r="W3893" s="2">
        <f>[1]!s_pq_amount(A3893,"20260101","",100000000)</f>
        <v>368.08271625999998</v>
      </c>
      <c r="X3893" s="2">
        <f>[1]!s_pq_avgamount(A3893,"20260101","",100000000)</f>
        <v>3.3462065114545454</v>
      </c>
      <c r="Y3893" s="17">
        <f>[1]!s_ipo_dilutedpe(A3893)</f>
        <v>37.520000000000003</v>
      </c>
      <c r="Z3893" s="12">
        <f>[1]!s_ipo_collection_total(A3893,100000000)</f>
        <v>4.7279999999999998</v>
      </c>
      <c r="AA3893" s="2">
        <f>[1]!s_val_pe_ttm(A3893,E3893)</f>
        <v>-102.38095092773438</v>
      </c>
      <c r="AB3893" s="5">
        <f>[1]!s_info_zjtxornot1(A3893,"")</f>
        <v>0</v>
      </c>
      <c r="AC3893" s="22" t="str">
        <f>[1]!s_info_nature1(A3893,"")</f>
        <v>中央国有企业</v>
      </c>
      <c r="AD3893" s="6" t="str">
        <f>[1]!s_info_city(A3893)</f>
        <v>阿拉善盟</v>
      </c>
      <c r="AE3893" s="6" t="str">
        <f>[1]!s_info_province(A3893)</f>
        <v>内蒙古自治区</v>
      </c>
      <c r="AF3893">
        <v>105.706422</v>
      </c>
      <c r="AG3893">
        <v>38.844814</v>
      </c>
    </row>
    <row r="3894" spans="1:33" x14ac:dyDescent="0.3">
      <c r="A3894" s="12" t="s">
        <v>8178</v>
      </c>
      <c r="B3894" s="12" t="s">
        <v>8179</v>
      </c>
      <c r="C3894" s="16" t="str">
        <f>[1]!s_info_mkt(A3894)</f>
        <v>创业板</v>
      </c>
      <c r="D3894" s="16" t="str">
        <f>[1]!s_ipo_listeddate(A3894)</f>
        <v>2017-06-08</v>
      </c>
      <c r="E3894" s="16" t="str">
        <f>[1]!lastradeday_s("000002","")</f>
        <v>2026-06-22</v>
      </c>
      <c r="F3894" s="16" t="str">
        <f>[1]!s_info_industry_csrc2023(A3894,"",3)</f>
        <v>软件和信息技术服务业</v>
      </c>
      <c r="G3894" s="16" t="str">
        <f>[1]!s_info_industry_csrc2023(A3894,"",1)</f>
        <v>信息传输、软件和信息技术服务业</v>
      </c>
      <c r="H3894" s="16">
        <f>[1]!s_is(A3894,83,"FY","YTD","20251231",1,"",100000000)</f>
        <v>5.9084481305999992</v>
      </c>
      <c r="I3894" s="16">
        <f>[1]!s_is(A3894,83,"FY","YTD","20241231",1,"",100000000)</f>
        <v>8.4256514809000009</v>
      </c>
      <c r="J3894" s="16">
        <f t="shared" si="180"/>
        <v>-0.29875474389205592</v>
      </c>
      <c r="K3894" s="16">
        <f>[1]!s_is(A3894,61,"FY","YTD","20251231",1,"",100000000)</f>
        <v>-3.9496037114</v>
      </c>
      <c r="L3894" s="16">
        <f>[1]!s_is(A3894,61,"FY","YTD","20241231",1,"",100000000)</f>
        <v>-5.3458558525999997</v>
      </c>
      <c r="M3894" s="16">
        <f t="shared" si="181"/>
        <v>0.26118402360604642</v>
      </c>
      <c r="N3894" s="16">
        <f>[1]!s_fa_roe(A3894,"20251231")</f>
        <v>-64.919300000000007</v>
      </c>
      <c r="O3894" s="16">
        <f>[1]!s_stmnote_rdexp(A3894,"20251231",1,10000)</f>
        <v>19877.564674000001</v>
      </c>
      <c r="P3894" s="20">
        <f t="shared" si="182"/>
        <v>0.33642615175131357</v>
      </c>
      <c r="Q3894" s="16">
        <f>[1]!s_margin_tradingbalance(A3894,"",10000)</f>
        <v>36277.6757</v>
      </c>
      <c r="R3894" s="16">
        <f>[1]!s_margin_seclendingbalance(A3894,"",10000)</f>
        <v>123.96599999999999</v>
      </c>
      <c r="S3894" s="17">
        <f>[1]!s_val_ev(A3894,"",100000000)</f>
        <v>36.027393206100001</v>
      </c>
      <c r="T3894" s="17">
        <f>[1]!share_freesharesmv(A3894,"",100000000)</f>
        <v>32.923940452499998</v>
      </c>
      <c r="U3894" s="17">
        <f>[1]!s_dq_amount_btin(A3894,E3894,100000000)</f>
        <v>2.0585947899999999</v>
      </c>
      <c r="V3894" s="17">
        <f>[1]!s_dq_turn(A3894,E3894)</f>
        <v>6.2501853283522815</v>
      </c>
      <c r="W3894" s="2">
        <f>[1]!s_pq_amount(A3894,"20260101","",100000000)</f>
        <v>256.91555046000002</v>
      </c>
      <c r="X3894" s="2">
        <f>[1]!s_pq_avgamount(A3894,"20260101","",100000000)</f>
        <v>2.3355959132727273</v>
      </c>
      <c r="Y3894" s="17">
        <f>[1]!s_ipo_dilutedpe(A3894)</f>
        <v>22.99</v>
      </c>
      <c r="Z3894" s="12">
        <f>[1]!s_ipo_collection_total(A3894,100000000)</f>
        <v>2.388922</v>
      </c>
      <c r="AA3894" s="2">
        <f>[1]!s_val_pe_ttm(A3894,E3894)</f>
        <v>-8.6296281814575195</v>
      </c>
      <c r="AB3894" s="5">
        <f>[1]!s_info_zjtxornot1(A3894,"")</f>
        <v>0</v>
      </c>
      <c r="AC3894" s="22" t="str">
        <f>[1]!s_info_nature1(A3894,"")</f>
        <v>民营企业</v>
      </c>
      <c r="AD3894" s="6" t="str">
        <f>[1]!s_info_city(A3894)</f>
        <v>北京市</v>
      </c>
      <c r="AE3894" s="6" t="str">
        <f>[1]!s_info_province(A3894)</f>
        <v>北京</v>
      </c>
      <c r="AF3894">
        <v>116.40528500000001</v>
      </c>
      <c r="AG3894">
        <v>39.904989</v>
      </c>
    </row>
    <row r="3895" spans="1:33" x14ac:dyDescent="0.3">
      <c r="A3895" s="12" t="s">
        <v>8180</v>
      </c>
      <c r="B3895" s="12" t="s">
        <v>8181</v>
      </c>
      <c r="C3895" s="16" t="str">
        <f>[1]!s_info_mkt(A3895)</f>
        <v>主板</v>
      </c>
      <c r="D3895" s="16" t="str">
        <f>[1]!s_ipo_listeddate(A3895)</f>
        <v>2014-12-30</v>
      </c>
      <c r="E3895" s="16" t="str">
        <f>[1]!lastradeday_s("000002","")</f>
        <v>2026-06-22</v>
      </c>
      <c r="F3895" s="16" t="str">
        <f>[1]!s_info_industry_csrc2023(A3895,"",3)</f>
        <v>软件和信息技术服务业</v>
      </c>
      <c r="G3895" s="16" t="str">
        <f>[1]!s_info_industry_csrc2023(A3895,"",1)</f>
        <v>信息传输、软件和信息技术服务业</v>
      </c>
      <c r="H3895" s="16">
        <f>[1]!s_is(A3895,83,"FY","YTD","20251231",1,"",100000000)</f>
        <v>8.3589861205999991</v>
      </c>
      <c r="I3895" s="16">
        <f>[1]!s_is(A3895,83,"FY","YTD","20241231",1,"",100000000)</f>
        <v>7.3673410511000004</v>
      </c>
      <c r="J3895" s="16">
        <f t="shared" si="180"/>
        <v>0.13460013085072786</v>
      </c>
      <c r="K3895" s="16">
        <f>[1]!s_is(A3895,61,"FY","YTD","20251231",1,"",100000000)</f>
        <v>-4.4653904690999999</v>
      </c>
      <c r="L3895" s="16">
        <f>[1]!s_is(A3895,61,"FY","YTD","20241231",1,"",100000000)</f>
        <v>-3.0983100749000001</v>
      </c>
      <c r="M3895" s="16">
        <f t="shared" si="181"/>
        <v>-0.44123420869814756</v>
      </c>
      <c r="N3895" s="16">
        <f>[1]!s_fa_roe(A3895,"20251231")</f>
        <v>-20.9618</v>
      </c>
      <c r="O3895" s="16">
        <f>[1]!s_stmnote_rdexp(A3895,"20251231",1,10000)</f>
        <v>11553.579964</v>
      </c>
      <c r="P3895" s="20">
        <f t="shared" si="182"/>
        <v>0.13821747993488351</v>
      </c>
      <c r="Q3895" s="16">
        <f>[1]!s_margin_tradingbalance(A3895,"",10000)</f>
        <v>26757.9552</v>
      </c>
      <c r="R3895" s="16">
        <f>[1]!s_margin_seclendingbalance(A3895,"",10000)</f>
        <v>55.357500000000002</v>
      </c>
      <c r="S3895" s="17">
        <f>[1]!s_val_ev(A3895,"",100000000)</f>
        <v>53.741384429799993</v>
      </c>
      <c r="T3895" s="17">
        <f>[1]!share_freesharesmv(A3895,"",100000000)</f>
        <v>35.811966487399992</v>
      </c>
      <c r="U3895" s="17">
        <f>[1]!s_dq_amount_btin(A3895,E3895,100000000)</f>
        <v>1.4398839000000001</v>
      </c>
      <c r="V3895" s="17">
        <f>[1]!s_dq_turn(A3895,E3895)</f>
        <v>2.7242021766528732</v>
      </c>
      <c r="W3895" s="2">
        <f>[1]!s_pq_amount(A3895,"20260101","",100000000)</f>
        <v>223.00294511000001</v>
      </c>
      <c r="X3895" s="2">
        <f>[1]!s_pq_avgamount(A3895,"20260101","",100000000)</f>
        <v>2.0272995009999999</v>
      </c>
      <c r="Y3895" s="17">
        <f>[1]!s_ipo_dilutedpe(A3895)</f>
        <v>22.96</v>
      </c>
      <c r="Z3895" s="12">
        <f>[1]!s_ipo_collection_total(A3895,100000000)</f>
        <v>3.7374999999999998</v>
      </c>
      <c r="AA3895" s="2">
        <f>[1]!s_val_pe_ttm(A3895,E3895)</f>
        <v>-11.640813827514648</v>
      </c>
      <c r="AB3895" s="5">
        <f>[1]!s_info_zjtxornot1(A3895,"")</f>
        <v>0</v>
      </c>
      <c r="AC3895" s="22" t="str">
        <f>[1]!s_info_nature1(A3895,"")</f>
        <v>民营企业</v>
      </c>
      <c r="AD3895" s="6" t="str">
        <f>[1]!s_info_city(A3895)</f>
        <v>泉州市</v>
      </c>
      <c r="AE3895" s="6" t="str">
        <f>[1]!s_info_province(A3895)</f>
        <v>福建省</v>
      </c>
      <c r="AF3895">
        <v>118.589421</v>
      </c>
      <c r="AG3895">
        <v>24.908853000000001</v>
      </c>
    </row>
    <row r="3896" spans="1:33" x14ac:dyDescent="0.3">
      <c r="A3896" s="12" t="s">
        <v>8182</v>
      </c>
      <c r="B3896" s="12" t="s">
        <v>8183</v>
      </c>
      <c r="C3896" s="16" t="str">
        <f>[1]!s_info_mkt(A3896)</f>
        <v>科创板</v>
      </c>
      <c r="D3896" s="16" t="str">
        <f>[1]!s_ipo_listeddate(A3896)</f>
        <v>2024-10-29</v>
      </c>
      <c r="E3896" s="16" t="str">
        <f>[1]!lastradeday_s("000002","")</f>
        <v>2026-06-22</v>
      </c>
      <c r="F3896" s="16" t="str">
        <f>[1]!s_info_industry_csrc2023(A3896,"",3)</f>
        <v>电气机械和器材制造业</v>
      </c>
      <c r="G3896" s="16" t="str">
        <f>[1]!s_info_industry_csrc2023(A3896,"",1)</f>
        <v>制造业</v>
      </c>
      <c r="H3896" s="16">
        <f>[1]!s_is(A3896,83,"FY","YTD","20251231",1,"",100000000)</f>
        <v>54.621298099399993</v>
      </c>
      <c r="I3896" s="16">
        <f>[1]!s_is(A3896,83,"FY","YTD","20241231",1,"",100000000)</f>
        <v>57.281302907099999</v>
      </c>
      <c r="J3896" s="16">
        <f t="shared" si="180"/>
        <v>-4.6437575137109888E-2</v>
      </c>
      <c r="K3896" s="16">
        <f>[1]!s_is(A3896,61,"FY","YTD","20251231",1,"",100000000)</f>
        <v>6.2286527427999996</v>
      </c>
      <c r="L3896" s="16">
        <f>[1]!s_is(A3896,61,"FY","YTD","20241231",1,"",100000000)</f>
        <v>7.2932176211000002</v>
      </c>
      <c r="M3896" s="16">
        <f t="shared" si="181"/>
        <v>-0.14596642162714424</v>
      </c>
      <c r="N3896" s="16">
        <f>[1]!s_fa_roe(A3896,"20251231")</f>
        <v>16.3949</v>
      </c>
      <c r="O3896" s="16">
        <f>[1]!s_stmnote_rdexp(A3896,"20251231",1,10000)</f>
        <v>38539.101027999997</v>
      </c>
      <c r="P3896" s="20">
        <f t="shared" si="182"/>
        <v>7.0556911624228391E-2</v>
      </c>
      <c r="Q3896" s="16">
        <f>[1]!s_margin_tradingbalance(A3896,"",10000)</f>
        <v>120610.38039999999</v>
      </c>
      <c r="R3896" s="16">
        <f>[1]!s_margin_seclendingbalance(A3896,"",10000)</f>
        <v>110.9944</v>
      </c>
      <c r="S3896" s="17">
        <f>[1]!s_val_ev(A3896,"",100000000)</f>
        <v>229.86048178189998</v>
      </c>
      <c r="T3896" s="17">
        <f>[1]!share_freesharesmv(A3896,"",100000000)</f>
        <v>124.71916920540001</v>
      </c>
      <c r="U3896" s="17">
        <f>[1]!s_dq_amount_btin(A3896,E3896,100000000)</f>
        <v>8.5030533399999992</v>
      </c>
      <c r="V3896" s="17">
        <f>[1]!s_dq_turn(A3896,E3896)</f>
        <v>6.9235404878131028</v>
      </c>
      <c r="W3896" s="2">
        <f>[1]!s_pq_amount(A3896,"20260101","",100000000)</f>
        <v>1396.4930399699999</v>
      </c>
      <c r="X3896" s="2">
        <f>[1]!s_pq_avgamount(A3896,"20260101","",100000000)</f>
        <v>12.695391272454545</v>
      </c>
      <c r="Y3896" s="17">
        <f>[1]!s_ipo_dilutedpe(A3896)</f>
        <v>19.87</v>
      </c>
      <c r="Z3896" s="12">
        <f>[1]!s_ipo_collection_total(A3896,100000000)</f>
        <v>7.1256344201999999</v>
      </c>
      <c r="AA3896" s="2">
        <f>[1]!s_val_pe_ttm(A3896,E3896)</f>
        <v>46.798149108886719</v>
      </c>
      <c r="AB3896" s="5">
        <f>[1]!s_info_zjtxornot1(A3896,"")</f>
        <v>0</v>
      </c>
      <c r="AC3896" s="22" t="str">
        <f>[1]!s_info_nature1(A3896,"")</f>
        <v>民营企业</v>
      </c>
      <c r="AD3896" s="6" t="str">
        <f>[1]!s_info_city(A3896)</f>
        <v>深圳市</v>
      </c>
      <c r="AE3896" s="6" t="str">
        <f>[1]!s_info_province(A3896)</f>
        <v>广东省</v>
      </c>
      <c r="AF3896">
        <v>114.085947</v>
      </c>
      <c r="AG3896">
        <v>22.547000000000001</v>
      </c>
    </row>
    <row r="3897" spans="1:33" x14ac:dyDescent="0.3">
      <c r="A3897" s="12" t="s">
        <v>8184</v>
      </c>
      <c r="B3897" s="12" t="s">
        <v>8185</v>
      </c>
      <c r="C3897" s="16" t="str">
        <f>[1]!s_info_mkt(A3897)</f>
        <v>创业板</v>
      </c>
      <c r="D3897" s="16" t="str">
        <f>[1]!s_ipo_listeddate(A3897)</f>
        <v>2022-03-29</v>
      </c>
      <c r="E3897" s="16" t="str">
        <f>[1]!lastradeday_s("000002","")</f>
        <v>2026-06-22</v>
      </c>
      <c r="F3897" s="16" t="str">
        <f>[1]!s_info_industry_csrc2023(A3897,"",3)</f>
        <v>化学原料和化学制品制造业</v>
      </c>
      <c r="G3897" s="16" t="str">
        <f>[1]!s_info_industry_csrc2023(A3897,"",1)</f>
        <v>制造业</v>
      </c>
      <c r="H3897" s="16">
        <f>[1]!s_is(A3897,83,"FY","YTD","20251231",1,"",100000000)</f>
        <v>154.94053860010001</v>
      </c>
      <c r="I3897" s="16">
        <f>[1]!s_is(A3897,83,"FY","YTD","20241231",1,"",100000000)</f>
        <v>172.3163387889</v>
      </c>
      <c r="J3897" s="16">
        <f t="shared" si="180"/>
        <v>-0.10083663749429239</v>
      </c>
      <c r="K3897" s="16">
        <f>[1]!s_is(A3897,61,"FY","YTD","20251231",1,"",100000000)</f>
        <v>1.6910473038999998</v>
      </c>
      <c r="L3897" s="16">
        <f>[1]!s_is(A3897,61,"FY","YTD","20241231",1,"",100000000)</f>
        <v>-2.9997479339999997</v>
      </c>
      <c r="M3897" s="16">
        <f t="shared" si="181"/>
        <v>1.5637298003386175</v>
      </c>
      <c r="N3897" s="16">
        <f>[1]!s_fa_roe(A3897,"20251231")</f>
        <v>2.9367000000000001</v>
      </c>
      <c r="O3897" s="16">
        <f>[1]!s_stmnote_rdexp(A3897,"20251231",1,10000)</f>
        <v>7674.0109569999995</v>
      </c>
      <c r="P3897" s="20">
        <f t="shared" si="182"/>
        <v>4.952874842397796E-3</v>
      </c>
      <c r="Q3897" s="16">
        <f>[1]!s_margin_tradingbalance(A3897,"",10000)</f>
        <v>62065.227700000003</v>
      </c>
      <c r="R3897" s="16">
        <f>[1]!s_margin_seclendingbalance(A3897,"",10000)</f>
        <v>2.1897000000000002</v>
      </c>
      <c r="S3897" s="17">
        <f>[1]!s_val_ev(A3897,"",100000000)</f>
        <v>143.5991775075</v>
      </c>
      <c r="T3897" s="17">
        <f>[1]!share_freesharesmv(A3897,"",100000000)</f>
        <v>85.861634265000006</v>
      </c>
      <c r="U3897" s="17">
        <f>[1]!s_dq_amount_btin(A3897,E3897,100000000)</f>
        <v>3.4544097800000002</v>
      </c>
      <c r="V3897" s="17">
        <f>[1]!s_dq_turn(A3897,E3897)</f>
        <v>2.587099763739257</v>
      </c>
      <c r="W3897" s="2">
        <f>[1]!s_pq_amount(A3897,"20260101","",100000000)</f>
        <v>438.04674408</v>
      </c>
      <c r="X3897" s="2">
        <f>[1]!s_pq_avgamount(A3897,"20260101","",100000000)</f>
        <v>3.9822431279999999</v>
      </c>
      <c r="Y3897" s="17">
        <f>[1]!s_ipo_dilutedpe(A3897)</f>
        <v>68.209999999999994</v>
      </c>
      <c r="Z3897" s="12">
        <f>[1]!s_ipo_collection_total(A3897,100000000)</f>
        <v>30.63128</v>
      </c>
      <c r="AA3897" s="2">
        <f>[1]!s_val_pe_ttm(A3897,E3897)</f>
        <v>28.607053756713867</v>
      </c>
      <c r="AB3897" s="5">
        <f>[1]!s_info_zjtxornot1(A3897,"")</f>
        <v>1</v>
      </c>
      <c r="AC3897" s="22" t="str">
        <f>[1]!s_info_nature1(A3897,"")</f>
        <v>民营企业</v>
      </c>
      <c r="AD3897" s="6" t="str">
        <f>[1]!s_info_city(A3897)</f>
        <v>海宁市</v>
      </c>
      <c r="AE3897" s="6" t="str">
        <f>[1]!s_info_province(A3897)</f>
        <v>浙江省</v>
      </c>
      <c r="AF3897">
        <v>120.61872700000001</v>
      </c>
      <c r="AG3897">
        <v>30.442177000000001</v>
      </c>
    </row>
    <row r="3898" spans="1:33" x14ac:dyDescent="0.3">
      <c r="A3898" s="12" t="s">
        <v>8186</v>
      </c>
      <c r="B3898" s="12" t="s">
        <v>8187</v>
      </c>
      <c r="C3898" s="16" t="str">
        <f>[1]!s_info_mkt(A3898)</f>
        <v>主板</v>
      </c>
      <c r="D3898" s="16" t="str">
        <f>[1]!s_ipo_listeddate(A3898)</f>
        <v>2015-12-09</v>
      </c>
      <c r="E3898" s="16" t="str">
        <f>[1]!lastradeday_s("000002","")</f>
        <v>2026-06-22</v>
      </c>
      <c r="F3898" s="16" t="str">
        <f>[1]!s_info_industry_csrc2023(A3898,"",3)</f>
        <v>专用设备制造业</v>
      </c>
      <c r="G3898" s="16" t="str">
        <f>[1]!s_info_industry_csrc2023(A3898,"",1)</f>
        <v>制造业</v>
      </c>
      <c r="H3898" s="16">
        <f>[1]!s_is(A3898,83,"FY","YTD","20251231",1,"",100000000)</f>
        <v>10.182818472599999</v>
      </c>
      <c r="I3898" s="16">
        <f>[1]!s_is(A3898,83,"FY","YTD","20241231",1,"",100000000)</f>
        <v>9.7088981241999992</v>
      </c>
      <c r="J3898" s="16">
        <f t="shared" si="180"/>
        <v>4.881299013929552E-2</v>
      </c>
      <c r="K3898" s="16">
        <f>[1]!s_is(A3898,61,"FY","YTD","20251231",1,"",100000000)</f>
        <v>1.7256879218000001</v>
      </c>
      <c r="L3898" s="16">
        <f>[1]!s_is(A3898,61,"FY","YTD","20241231",1,"",100000000)</f>
        <v>0.64669582400000003</v>
      </c>
      <c r="M3898" s="16">
        <f t="shared" si="181"/>
        <v>1.6684692520915365</v>
      </c>
      <c r="N3898" s="16">
        <f>[1]!s_fa_roe(A3898,"20251231")</f>
        <v>20.863399999999999</v>
      </c>
      <c r="O3898" s="16">
        <f>[1]!s_stmnote_rdexp(A3898,"20251231",1,10000)</f>
        <v>12244.247158</v>
      </c>
      <c r="P3898" s="20">
        <f t="shared" si="182"/>
        <v>0.12024418574235519</v>
      </c>
      <c r="Q3898" s="16">
        <f>[1]!s_margin_tradingbalance(A3898,"",10000)</f>
        <v>68105.693199999994</v>
      </c>
      <c r="R3898" s="16">
        <f>[1]!s_margin_seclendingbalance(A3898,"",10000)</f>
        <v>262.476</v>
      </c>
      <c r="S3898" s="17">
        <f>[1]!s_val_ev(A3898,"",100000000)</f>
        <v>138.24888000000001</v>
      </c>
      <c r="T3898" s="17">
        <f>[1]!share_freesharesmv(A3898,"",100000000)</f>
        <v>69.988495499999999</v>
      </c>
      <c r="U3898" s="17">
        <f>[1]!s_dq_amount_btin(A3898,E3898,100000000)</f>
        <v>5.1424212999999996</v>
      </c>
      <c r="V3898" s="17">
        <f>[1]!s_dq_turn(A3898,E3898)</f>
        <v>3.9460434844846612</v>
      </c>
      <c r="W3898" s="2">
        <f>[1]!s_pq_amount(A3898,"20260101","",100000000)</f>
        <v>342.93669141999999</v>
      </c>
      <c r="X3898" s="2">
        <f>[1]!s_pq_avgamount(A3898,"20260101","",100000000)</f>
        <v>3.1176062856363638</v>
      </c>
      <c r="Y3898" s="17">
        <f>[1]!s_ipo_dilutedpe(A3898)</f>
        <v>18.97</v>
      </c>
      <c r="Z3898" s="12">
        <f>[1]!s_ipo_collection_total(A3898,100000000)</f>
        <v>2.6642000000000001</v>
      </c>
      <c r="AA3898" s="2">
        <f>[1]!s_val_pe_ttm(A3898,E3898)</f>
        <v>86.944282531738281</v>
      </c>
      <c r="AB3898" s="5">
        <f>[1]!s_info_zjtxornot1(A3898,"")</f>
        <v>1</v>
      </c>
      <c r="AC3898" s="22" t="str">
        <f>[1]!s_info_nature1(A3898,"")</f>
        <v>民营企业</v>
      </c>
      <c r="AD3898" s="6" t="str">
        <f>[1]!s_info_city(A3898)</f>
        <v>永康市</v>
      </c>
      <c r="AE3898" s="6" t="str">
        <f>[1]!s_info_province(A3898)</f>
        <v>浙江省</v>
      </c>
      <c r="AF3898">
        <v>120.108684</v>
      </c>
      <c r="AG3898">
        <v>28.940176999999998</v>
      </c>
    </row>
    <row r="3899" spans="1:33" x14ac:dyDescent="0.3">
      <c r="A3899" s="12" t="s">
        <v>8188</v>
      </c>
      <c r="B3899" s="12" t="s">
        <v>8189</v>
      </c>
      <c r="C3899" s="16" t="str">
        <f>[1]!s_info_mkt(A3899)</f>
        <v>主板</v>
      </c>
      <c r="D3899" s="16" t="str">
        <f>[1]!s_ipo_listeddate(A3899)</f>
        <v>2017-10-12</v>
      </c>
      <c r="E3899" s="16" t="str">
        <f>[1]!lastradeday_s("000002","")</f>
        <v>2026-06-22</v>
      </c>
      <c r="F3899" s="16" t="str">
        <f>[1]!s_info_industry_csrc2023(A3899,"",3)</f>
        <v>广播、电视、电影和录音制作业</v>
      </c>
      <c r="G3899" s="16" t="str">
        <f>[1]!s_info_industry_csrc2023(A3899,"",1)</f>
        <v>文化、体育和娱乐业</v>
      </c>
      <c r="H3899" s="16">
        <f>[1]!s_is(A3899,83,"FY","YTD","20251231",1,"",100000000)</f>
        <v>22.976598647500001</v>
      </c>
      <c r="I3899" s="16">
        <f>[1]!s_is(A3899,83,"FY","YTD","20241231",1,"",100000000)</f>
        <v>19.7147396919</v>
      </c>
      <c r="J3899" s="16">
        <f t="shared" si="180"/>
        <v>0.16545280366751025</v>
      </c>
      <c r="K3899" s="16">
        <f>[1]!s_is(A3899,61,"FY","YTD","20251231",1,"",100000000)</f>
        <v>1.5921291833000002</v>
      </c>
      <c r="L3899" s="16">
        <f>[1]!s_is(A3899,61,"FY","YTD","20241231",1,"",100000000)</f>
        <v>-0.96376354610000003</v>
      </c>
      <c r="M3899" s="16">
        <f t="shared" si="181"/>
        <v>2.6519914970251435</v>
      </c>
      <c r="N3899" s="16">
        <f>[1]!s_fa_roe(A3899,"20251231")</f>
        <v>13.235799999999999</v>
      </c>
      <c r="O3899" s="16">
        <f>[1]!s_stmnote_rdexp(A3899,"20251231",1,10000)</f>
        <v>0</v>
      </c>
      <c r="P3899" s="20">
        <f t="shared" si="182"/>
        <v>0</v>
      </c>
      <c r="Q3899" s="16">
        <f>[1]!s_margin_tradingbalance(A3899,"",10000)</f>
        <v>12297.329599999999</v>
      </c>
      <c r="R3899" s="16">
        <f>[1]!s_margin_seclendingbalance(A3899,"",10000)</f>
        <v>59.622</v>
      </c>
      <c r="S3899" s="17">
        <f>[1]!s_val_ev(A3899,"",100000000)</f>
        <v>98.237579999999994</v>
      </c>
      <c r="T3899" s="17">
        <f>[1]!share_freesharesmv(A3899,"",100000000)</f>
        <v>12.475645999999999</v>
      </c>
      <c r="U3899" s="17">
        <f>[1]!s_dq_amount_btin(A3899,E3899,100000000)</f>
        <v>1.9723934999999999</v>
      </c>
      <c r="V3899" s="17">
        <f>[1]!s_dq_turn(A3899,E3899)</f>
        <v>2.0276333964049198</v>
      </c>
      <c r="W3899" s="2">
        <f>[1]!s_pq_amount(A3899,"20260101","",100000000)</f>
        <v>330.9013109</v>
      </c>
      <c r="X3899" s="2">
        <f>[1]!s_pq_avgamount(A3899,"20260101","",100000000)</f>
        <v>3.0081937354545456</v>
      </c>
      <c r="Y3899" s="17">
        <f>[1]!s_ipo_dilutedpe(A3899)</f>
        <v>22.98</v>
      </c>
      <c r="Z3899" s="12">
        <f>[1]!s_ipo_collection_total(A3899,100000000)</f>
        <v>8.1884999999999994</v>
      </c>
      <c r="AA3899" s="2">
        <f>[1]!s_val_pe_ttm(A3899,E3899)</f>
        <v>-68.46429443359375</v>
      </c>
      <c r="AB3899" s="5">
        <f>[1]!s_info_zjtxornot1(A3899,"")</f>
        <v>0</v>
      </c>
      <c r="AC3899" s="22" t="str">
        <f>[1]!s_info_nature1(A3899,"")</f>
        <v>其他企业</v>
      </c>
      <c r="AD3899" s="6" t="str">
        <f>[1]!s_info_city(A3899)</f>
        <v>东阳市</v>
      </c>
      <c r="AE3899" s="6" t="str">
        <f>[1]!s_info_province(A3899)</f>
        <v>浙江省</v>
      </c>
      <c r="AF3899">
        <v>120.380818</v>
      </c>
      <c r="AG3899">
        <v>29.237427</v>
      </c>
    </row>
    <row r="3900" spans="1:33" x14ac:dyDescent="0.3">
      <c r="A3900" s="12" t="s">
        <v>8190</v>
      </c>
      <c r="B3900" s="12" t="s">
        <v>8191</v>
      </c>
      <c r="C3900" s="16" t="str">
        <f>[1]!s_info_mkt(A3900)</f>
        <v>主板</v>
      </c>
      <c r="D3900" s="16" t="str">
        <f>[1]!s_ipo_listeddate(A3900)</f>
        <v>1997-04-15</v>
      </c>
      <c r="E3900" s="16" t="str">
        <f>[1]!lastradeday_s("000002","")</f>
        <v>2026-06-22</v>
      </c>
      <c r="F3900" s="16" t="str">
        <f>[1]!s_info_industry_csrc2023(A3900,"",3)</f>
        <v>化学原料和化学制品制造业</v>
      </c>
      <c r="G3900" s="16" t="str">
        <f>[1]!s_info_industry_csrc2023(A3900,"",1)</f>
        <v>制造业</v>
      </c>
      <c r="H3900" s="16">
        <f>[1]!s_is(A3900,83,"FY","YTD","20251231",1,"",100000000)</f>
        <v>20.7841609032</v>
      </c>
      <c r="I3900" s="16">
        <f>[1]!s_is(A3900,83,"FY","YTD","20241231",1,"",100000000)</f>
        <v>28.913139338600001</v>
      </c>
      <c r="J3900" s="16">
        <f t="shared" si="180"/>
        <v>-0.28115170546518775</v>
      </c>
      <c r="K3900" s="16">
        <f>[1]!s_is(A3900,61,"FY","YTD","20251231",1,"",100000000)</f>
        <v>-0.88895352519999993</v>
      </c>
      <c r="L3900" s="16">
        <f>[1]!s_is(A3900,61,"FY","YTD","20241231",1,"",100000000)</f>
        <v>2.8067057174999999</v>
      </c>
      <c r="M3900" s="16">
        <f t="shared" si="181"/>
        <v>-1.3167248777302567</v>
      </c>
      <c r="N3900" s="16">
        <f>[1]!s_fa_roe(A3900,"20251231")</f>
        <v>-3.4687000000000001</v>
      </c>
      <c r="O3900" s="16">
        <f>[1]!s_stmnote_rdexp(A3900,"20251231",1,10000)</f>
        <v>11785.483936000001</v>
      </c>
      <c r="P3900" s="20">
        <f t="shared" si="182"/>
        <v>5.6704160398341925E-2</v>
      </c>
      <c r="Q3900" s="16">
        <f>[1]!s_margin_tradingbalance(A3900,"",10000)</f>
        <v>15275.234</v>
      </c>
      <c r="R3900" s="16">
        <f>[1]!s_margin_seclendingbalance(A3900,"",10000)</f>
        <v>21.567</v>
      </c>
      <c r="S3900" s="17">
        <f>[1]!s_val_ev(A3900,"",100000000)</f>
        <v>27.072406035900002</v>
      </c>
      <c r="T3900" s="17">
        <f>[1]!share_freesharesmv(A3900,"",100000000)</f>
        <v>20.100699547700003</v>
      </c>
      <c r="U3900" s="17">
        <f>[1]!s_dq_amount_btin(A3900,E3900,100000000)</f>
        <v>0.54806286000000004</v>
      </c>
      <c r="V3900" s="17">
        <f>[1]!s_dq_turn(A3900,E3900)</f>
        <v>2.2233172698643879</v>
      </c>
      <c r="W3900" s="2">
        <f>[1]!s_pq_amount(A3900,"20260101","",100000000)</f>
        <v>97.086705120000005</v>
      </c>
      <c r="X3900" s="2">
        <f>[1]!s_pq_avgamount(A3900,"20260101","",100000000)</f>
        <v>0.88260641018181818</v>
      </c>
      <c r="Y3900" s="17">
        <f>[1]!s_ipo_dilutedpe(A3900)</f>
        <v>0</v>
      </c>
      <c r="Z3900" s="12">
        <f>[1]!s_ipo_collection_total(A3900,100000000)</f>
        <v>4.5599999999999996</v>
      </c>
      <c r="AA3900" s="2">
        <f>[1]!s_val_pe_ttm(A3900,E3900)</f>
        <v>-26.577602386474609</v>
      </c>
      <c r="AB3900" s="5">
        <f>[1]!s_info_zjtxornot1(A3900,"")</f>
        <v>0</v>
      </c>
      <c r="AC3900" s="22" t="str">
        <f>[1]!s_info_nature1(A3900,"")</f>
        <v>地方国有企业</v>
      </c>
      <c r="AD3900" s="6" t="str">
        <f>[1]!s_info_city(A3900)</f>
        <v>应城市</v>
      </c>
      <c r="AE3900" s="6" t="str">
        <f>[1]!s_info_province(A3900)</f>
        <v>湖北省</v>
      </c>
      <c r="AF3900">
        <v>113.55643999999999</v>
      </c>
      <c r="AG3900">
        <v>30.925709000000001</v>
      </c>
    </row>
    <row r="3901" spans="1:33" x14ac:dyDescent="0.3">
      <c r="A3901" s="12" t="s">
        <v>8192</v>
      </c>
      <c r="B3901" s="12" t="s">
        <v>8193</v>
      </c>
      <c r="C3901" s="16" t="str">
        <f>[1]!s_info_mkt(A3901)</f>
        <v>主板</v>
      </c>
      <c r="D3901" s="16" t="str">
        <f>[1]!s_ipo_listeddate(A3901)</f>
        <v>2000-05-18</v>
      </c>
      <c r="E3901" s="16" t="str">
        <f>[1]!lastradeday_s("000002","")</f>
        <v>2026-06-22</v>
      </c>
      <c r="F3901" s="16" t="str">
        <f>[1]!s_info_industry_csrc2023(A3901,"",3)</f>
        <v>公共设施管理业</v>
      </c>
      <c r="G3901" s="16" t="str">
        <f>[1]!s_info_industry_csrc2023(A3901,"",1)</f>
        <v>水利、环境和公共设施管理业</v>
      </c>
      <c r="H3901" s="16">
        <f>[1]!s_is(A3901,83,"FY","YTD","20251231",1,"",100000000)</f>
        <v>4.4028799868000004</v>
      </c>
      <c r="I3901" s="16">
        <f>[1]!s_is(A3901,83,"FY","YTD","20241231",1,"",100000000)</f>
        <v>4.3167511443000004</v>
      </c>
      <c r="J3901" s="16">
        <f t="shared" si="180"/>
        <v>1.9952237138739726E-2</v>
      </c>
      <c r="K3901" s="16">
        <f>[1]!s_is(A3901,61,"FY","YTD","20251231",1,"",100000000)</f>
        <v>0.11032768359999999</v>
      </c>
      <c r="L3901" s="16">
        <f>[1]!s_is(A3901,61,"FY","YTD","20241231",1,"",100000000)</f>
        <v>-2.0446308599999998</v>
      </c>
      <c r="M3901" s="16">
        <f t="shared" si="181"/>
        <v>1.0539597077195637</v>
      </c>
      <c r="N3901" s="16">
        <f>[1]!s_fa_roe(A3901,"20251231")</f>
        <v>1.0239</v>
      </c>
      <c r="O3901" s="16">
        <f>[1]!s_stmnote_rdexp(A3901,"20251231",1,10000)</f>
        <v>0</v>
      </c>
      <c r="P3901" s="20">
        <f t="shared" si="182"/>
        <v>0</v>
      </c>
      <c r="Q3901" s="16">
        <f>[1]!s_margin_tradingbalance(A3901,"",10000)</f>
        <v>0</v>
      </c>
      <c r="R3901" s="16">
        <f>[1]!s_margin_seclendingbalance(A3901,"",10000)</f>
        <v>0</v>
      </c>
      <c r="S3901" s="17">
        <f>[1]!s_val_ev(A3901,"",100000000)</f>
        <v>25.981214999999999</v>
      </c>
      <c r="T3901" s="17">
        <f>[1]!share_freesharesmv(A3901,"",100000000)</f>
        <v>13.117634623499999</v>
      </c>
      <c r="U3901" s="17">
        <f>[1]!s_dq_amount_btin(A3901,E3901,100000000)</f>
        <v>0.59665005999999998</v>
      </c>
      <c r="V3901" s="17">
        <f>[1]!s_dq_turn(A3901,E3901)</f>
        <v>2.3418128141220125</v>
      </c>
      <c r="W3901" s="2">
        <f>[1]!s_pq_amount(A3901,"20260101","",100000000)</f>
        <v>165.73556564</v>
      </c>
      <c r="X3901" s="2">
        <f>[1]!s_pq_avgamount(A3901,"20260101","",100000000)</f>
        <v>1.5066869603636364</v>
      </c>
      <c r="Y3901" s="17">
        <f>[1]!s_ipo_dilutedpe(A3901)</f>
        <v>25.93</v>
      </c>
      <c r="Z3901" s="12">
        <f>[1]!s_ipo_collection_total(A3901,100000000)</f>
        <v>2.7440000000000002</v>
      </c>
      <c r="AA3901" s="2">
        <f>[1]!s_val_pe_ttm(A3901,E3901)</f>
        <v>211.54624938964844</v>
      </c>
      <c r="AB3901" s="5">
        <f>[1]!s_info_zjtxornot1(A3901,"")</f>
        <v>0</v>
      </c>
      <c r="AC3901" s="22" t="str">
        <f>[1]!s_info_nature1(A3901,"")</f>
        <v>地方国有企业</v>
      </c>
      <c r="AD3901" s="6" t="str">
        <f>[1]!s_info_city(A3901)</f>
        <v>桂林市</v>
      </c>
      <c r="AE3901" s="6" t="str">
        <f>[1]!s_info_province(A3901)</f>
        <v>广西壮族自治区</v>
      </c>
      <c r="AF3901">
        <v>110.299121</v>
      </c>
      <c r="AG3901">
        <v>25.274215000000002</v>
      </c>
    </row>
    <row r="3902" spans="1:33" x14ac:dyDescent="0.3">
      <c r="A3902" s="12" t="s">
        <v>8194</v>
      </c>
      <c r="B3902" s="12" t="s">
        <v>8195</v>
      </c>
      <c r="C3902" s="16" t="str">
        <f>[1]!s_info_mkt(A3902)</f>
        <v>创业板</v>
      </c>
      <c r="D3902" s="16" t="str">
        <f>[1]!s_ipo_listeddate(A3902)</f>
        <v>2020-12-22</v>
      </c>
      <c r="E3902" s="16" t="str">
        <f>[1]!lastradeday_s("000002","")</f>
        <v>2026-06-22</v>
      </c>
      <c r="F3902" s="16" t="str">
        <f>[1]!s_info_industry_csrc2023(A3902,"",3)</f>
        <v>纺织业</v>
      </c>
      <c r="G3902" s="16" t="str">
        <f>[1]!s_info_industry_csrc2023(A3902,"",1)</f>
        <v>制造业</v>
      </c>
      <c r="H3902" s="16">
        <f>[1]!s_is(A3902,83,"FY","YTD","20251231",1,"",100000000)</f>
        <v>17.929222407899999</v>
      </c>
      <c r="I3902" s="16">
        <f>[1]!s_is(A3902,83,"FY","YTD","20241231",1,"",100000000)</f>
        <v>16.158446900400001</v>
      </c>
      <c r="J3902" s="16">
        <f t="shared" si="180"/>
        <v>0.10958822456235962</v>
      </c>
      <c r="K3902" s="16">
        <f>[1]!s_is(A3902,61,"FY","YTD","20251231",1,"",100000000)</f>
        <v>1.2808353837999999</v>
      </c>
      <c r="L3902" s="16">
        <f>[1]!s_is(A3902,61,"FY","YTD","20241231",1,"",100000000)</f>
        <v>1.9084357137999999</v>
      </c>
      <c r="M3902" s="16">
        <f t="shared" si="181"/>
        <v>-0.32885589253113878</v>
      </c>
      <c r="N3902" s="16">
        <f>[1]!s_fa_roe(A3902,"20251231")</f>
        <v>4.2770000000000001</v>
      </c>
      <c r="O3902" s="16">
        <f>[1]!s_stmnote_rdexp(A3902,"20251231",1,10000)</f>
        <v>6932.3188420000006</v>
      </c>
      <c r="P3902" s="20">
        <f t="shared" si="182"/>
        <v>3.8664916326463059E-2</v>
      </c>
      <c r="Q3902" s="16">
        <f>[1]!s_margin_tradingbalance(A3902,"",10000)</f>
        <v>27898.494500000001</v>
      </c>
      <c r="R3902" s="16">
        <f>[1]!s_margin_seclendingbalance(A3902,"",10000)</f>
        <v>23.712</v>
      </c>
      <c r="S3902" s="17">
        <f>[1]!s_val_ev(A3902,"",100000000)</f>
        <v>60.584290911900005</v>
      </c>
      <c r="T3902" s="17">
        <f>[1]!share_freesharesmv(A3902,"",100000000)</f>
        <v>31.497190911899999</v>
      </c>
      <c r="U3902" s="17">
        <f>[1]!s_dq_amount_btin(A3902,E3902,100000000)</f>
        <v>1.0702597599999999</v>
      </c>
      <c r="V3902" s="17">
        <f>[1]!s_dq_turn(A3902,E3902)</f>
        <v>1.7980047423251058</v>
      </c>
      <c r="W3902" s="2">
        <f>[1]!s_pq_amount(A3902,"20260101","",100000000)</f>
        <v>199.97148426999999</v>
      </c>
      <c r="X3902" s="2">
        <f>[1]!s_pq_avgamount(A3902,"20260101","",100000000)</f>
        <v>1.8179225842727273</v>
      </c>
      <c r="Y3902" s="17">
        <f>[1]!s_ipo_dilutedpe(A3902)</f>
        <v>16.399999999999999</v>
      </c>
      <c r="Z3902" s="12">
        <f>[1]!s_ipo_collection_total(A3902,100000000)</f>
        <v>4.4729999999999999</v>
      </c>
      <c r="AA3902" s="2">
        <f>[1]!s_val_pe_ttm(A3902,E3902)</f>
        <v>49.835048675537109</v>
      </c>
      <c r="AB3902" s="5">
        <f>[1]!s_info_zjtxornot1(A3902,"")</f>
        <v>0</v>
      </c>
      <c r="AC3902" s="22" t="str">
        <f>[1]!s_info_nature1(A3902,"")</f>
        <v>集体企业</v>
      </c>
      <c r="AD3902" s="6" t="str">
        <f>[1]!s_info_city(A3902)</f>
        <v>龙口市</v>
      </c>
      <c r="AE3902" s="6" t="str">
        <f>[1]!s_info_province(A3902)</f>
        <v>山东省</v>
      </c>
      <c r="AF3902">
        <v>120.5228</v>
      </c>
      <c r="AG3902">
        <v>37.610401000000003</v>
      </c>
    </row>
    <row r="3903" spans="1:33" x14ac:dyDescent="0.3">
      <c r="A3903" s="12" t="s">
        <v>8196</v>
      </c>
      <c r="B3903" s="12" t="s">
        <v>8197</v>
      </c>
      <c r="C3903" s="16" t="str">
        <f>[1]!s_info_mkt(A3903)</f>
        <v>主板</v>
      </c>
      <c r="D3903" s="16" t="str">
        <f>[1]!s_ipo_listeddate(A3903)</f>
        <v>2023-03-27</v>
      </c>
      <c r="E3903" s="16" t="str">
        <f>[1]!lastradeday_s("000002","")</f>
        <v>2026-06-22</v>
      </c>
      <c r="F3903" s="16" t="str">
        <f>[1]!s_info_industry_csrc2023(A3903,"",3)</f>
        <v>水的生产和供应业</v>
      </c>
      <c r="G3903" s="16" t="str">
        <f>[1]!s_info_industry_csrc2023(A3903,"",1)</f>
        <v>电力、热力、燃气及水生产和供应业</v>
      </c>
      <c r="H3903" s="16">
        <f>[1]!s_is(A3903,83,"FY","YTD","20251231",1,"",100000000)</f>
        <v>11.029370403699998</v>
      </c>
      <c r="I3903" s="16">
        <f>[1]!s_is(A3903,83,"FY","YTD","20241231",1,"",100000000)</f>
        <v>11.4040285276</v>
      </c>
      <c r="J3903" s="16">
        <f t="shared" si="180"/>
        <v>-3.2853138081271438E-2</v>
      </c>
      <c r="K3903" s="16">
        <f>[1]!s_is(A3903,61,"FY","YTD","20251231",1,"",100000000)</f>
        <v>1.0134584348</v>
      </c>
      <c r="L3903" s="16">
        <f>[1]!s_is(A3903,61,"FY","YTD","20241231",1,"",100000000)</f>
        <v>1.4992608123</v>
      </c>
      <c r="M3903" s="16">
        <f t="shared" si="181"/>
        <v>-0.32402792997352858</v>
      </c>
      <c r="N3903" s="16">
        <f>[1]!s_fa_roe(A3903,"20251231")</f>
        <v>5.6486999999999998</v>
      </c>
      <c r="O3903" s="16">
        <f>[1]!s_stmnote_rdexp(A3903,"20251231",1,10000)</f>
        <v>325.79007899999999</v>
      </c>
      <c r="P3903" s="20">
        <f t="shared" si="182"/>
        <v>2.9538411266948469E-3</v>
      </c>
      <c r="Q3903" s="16">
        <f>[1]!s_margin_tradingbalance(A3903,"",10000)</f>
        <v>0</v>
      </c>
      <c r="R3903" s="16">
        <f>[1]!s_margin_seclendingbalance(A3903,"",10000)</f>
        <v>0</v>
      </c>
      <c r="S3903" s="17">
        <f>[1]!s_val_ev(A3903,"",100000000)</f>
        <v>36.396971943999993</v>
      </c>
      <c r="T3903" s="17">
        <f>[1]!share_freesharesmv(A3903,"",100000000)</f>
        <v>8.0854681060000004</v>
      </c>
      <c r="U3903" s="17">
        <f>[1]!s_dq_amount_btin(A3903,E3903,100000000)</f>
        <v>0.40075105</v>
      </c>
      <c r="V3903" s="17">
        <f>[1]!s_dq_turn(A3903,E3903)</f>
        <v>1.1248715102726898</v>
      </c>
      <c r="W3903" s="2">
        <f>[1]!s_pq_amount(A3903,"20260101","",100000000)</f>
        <v>90.579384719999993</v>
      </c>
      <c r="X3903" s="2">
        <f>[1]!s_pq_avgamount(A3903,"20260101","",100000000)</f>
        <v>0.82344895200000001</v>
      </c>
      <c r="Y3903" s="17">
        <f>[1]!s_ipo_dilutedpe(A3903)</f>
        <v>22.96</v>
      </c>
      <c r="Z3903" s="12">
        <f>[1]!s_ipo_collection_total(A3903,100000000)</f>
        <v>2.4800727746</v>
      </c>
      <c r="AA3903" s="2">
        <f>[1]!s_val_pe_ttm(A3903,E3903)</f>
        <v>35.098304748535156</v>
      </c>
      <c r="AB3903" s="5">
        <f>[1]!s_info_zjtxornot1(A3903,"")</f>
        <v>0</v>
      </c>
      <c r="AC3903" s="22" t="str">
        <f>[1]!s_info_nature1(A3903,"")</f>
        <v>外资企业</v>
      </c>
      <c r="AD3903" s="6" t="str">
        <f>[1]!s_info_city(A3903)</f>
        <v>宿迁市</v>
      </c>
      <c r="AE3903" s="6" t="str">
        <f>[1]!s_info_province(A3903)</f>
        <v>江苏省</v>
      </c>
      <c r="AF3903">
        <v>118.27516199999999</v>
      </c>
      <c r="AG3903">
        <v>33.963008000000002</v>
      </c>
    </row>
    <row r="3904" spans="1:33" x14ac:dyDescent="0.3">
      <c r="A3904" s="12" t="s">
        <v>8198</v>
      </c>
      <c r="B3904" s="12" t="s">
        <v>8199</v>
      </c>
      <c r="C3904" s="16" t="str">
        <f>[1]!s_info_mkt(A3904)</f>
        <v>创业板</v>
      </c>
      <c r="D3904" s="16" t="str">
        <f>[1]!s_ipo_listeddate(A3904)</f>
        <v>2010-03-19</v>
      </c>
      <c r="E3904" s="16" t="str">
        <f>[1]!lastradeday_s("000002","")</f>
        <v>2026-06-22</v>
      </c>
      <c r="F3904" s="16" t="str">
        <f>[1]!s_info_industry_csrc2023(A3904,"",3)</f>
        <v>电气机械和器材制造业</v>
      </c>
      <c r="G3904" s="16" t="str">
        <f>[1]!s_info_industry_csrc2023(A3904,"",1)</f>
        <v>制造业</v>
      </c>
      <c r="H3904" s="16">
        <f>[1]!s_is(A3904,83,"FY","YTD","20251231",1,"",100000000)</f>
        <v>11.5710462855</v>
      </c>
      <c r="I3904" s="16">
        <f>[1]!s_is(A3904,83,"FY","YTD","20241231",1,"",100000000)</f>
        <v>11.475132542899999</v>
      </c>
      <c r="J3904" s="16">
        <f t="shared" si="180"/>
        <v>8.3583995427873869E-3</v>
      </c>
      <c r="K3904" s="16">
        <f>[1]!s_is(A3904,61,"FY","YTD","20251231",1,"",100000000)</f>
        <v>-0.93457573530000004</v>
      </c>
      <c r="L3904" s="16">
        <f>[1]!s_is(A3904,61,"FY","YTD","20241231",1,"",100000000)</f>
        <v>-0.77526437159999995</v>
      </c>
      <c r="M3904" s="16">
        <f t="shared" si="181"/>
        <v>-0.20549295122541408</v>
      </c>
      <c r="N3904" s="16">
        <f>[1]!s_fa_roe(A3904,"20251231")</f>
        <v>-6.7251000000000003</v>
      </c>
      <c r="O3904" s="16">
        <f>[1]!s_stmnote_rdexp(A3904,"20251231",1,10000)</f>
        <v>5097.6048149999997</v>
      </c>
      <c r="P3904" s="20">
        <f t="shared" si="182"/>
        <v>4.4054830386323407E-2</v>
      </c>
      <c r="Q3904" s="16">
        <f>[1]!s_margin_tradingbalance(A3904,"",10000)</f>
        <v>0</v>
      </c>
      <c r="R3904" s="16">
        <f>[1]!s_margin_seclendingbalance(A3904,"",10000)</f>
        <v>0</v>
      </c>
      <c r="S3904" s="17">
        <f>[1]!s_val_ev(A3904,"",100000000)</f>
        <v>39.056116940000003</v>
      </c>
      <c r="T3904" s="17">
        <f>[1]!share_freesharesmv(A3904,"",100000000)</f>
        <v>24.643738299999995</v>
      </c>
      <c r="U3904" s="17">
        <f>[1]!s_dq_amount_btin(A3904,E3904,100000000)</f>
        <v>1.2055731300000001</v>
      </c>
      <c r="V3904" s="17">
        <f>[1]!s_dq_turn(A3904,E3904)</f>
        <v>4.3552411241643405</v>
      </c>
      <c r="W3904" s="2">
        <f>[1]!s_pq_amount(A3904,"20260101","",100000000)</f>
        <v>396.61924054000002</v>
      </c>
      <c r="X3904" s="2">
        <f>[1]!s_pq_avgamount(A3904,"20260101","",100000000)</f>
        <v>3.6056294594545455</v>
      </c>
      <c r="Y3904" s="17">
        <f>[1]!s_ipo_dilutedpe(A3904)</f>
        <v>45.62</v>
      </c>
      <c r="Z3904" s="12">
        <f>[1]!s_ipo_collection_total(A3904,100000000)</f>
        <v>4.8360000000000003</v>
      </c>
      <c r="AA3904" s="2">
        <f>[1]!s_val_pe_ttm(A3904,E3904)</f>
        <v>-50.521949768066406</v>
      </c>
      <c r="AB3904" s="5">
        <f>[1]!s_info_zjtxornot1(A3904,"")</f>
        <v>0</v>
      </c>
      <c r="AC3904" s="22" t="str">
        <f>[1]!s_info_nature1(A3904,"")</f>
        <v>民营企业</v>
      </c>
      <c r="AD3904" s="6" t="str">
        <f>[1]!s_info_city(A3904)</f>
        <v>福州市</v>
      </c>
      <c r="AE3904" s="6" t="str">
        <f>[1]!s_info_province(A3904)</f>
        <v>福建省</v>
      </c>
      <c r="AF3904">
        <v>119.30623900000001</v>
      </c>
      <c r="AG3904">
        <v>26.075302000000001</v>
      </c>
    </row>
    <row r="3905" spans="1:33" x14ac:dyDescent="0.3">
      <c r="A3905" s="12" t="s">
        <v>8200</v>
      </c>
      <c r="B3905" s="12" t="s">
        <v>8201</v>
      </c>
      <c r="C3905" s="16" t="str">
        <f>[1]!s_info_mkt(A3905)</f>
        <v>创业板</v>
      </c>
      <c r="D3905" s="16" t="str">
        <f>[1]!s_ipo_listeddate(A3905)</f>
        <v>2018-11-09</v>
      </c>
      <c r="E3905" s="16" t="str">
        <f>[1]!lastradeday_s("000002","")</f>
        <v>2026-06-22</v>
      </c>
      <c r="F3905" s="16" t="str">
        <f>[1]!s_info_industry_csrc2023(A3905,"",3)</f>
        <v>专用设备制造业</v>
      </c>
      <c r="G3905" s="16" t="str">
        <f>[1]!s_info_industry_csrc2023(A3905,"",1)</f>
        <v>制造业</v>
      </c>
      <c r="H3905" s="16">
        <f>[1]!s_is(A3905,83,"FY","YTD","20251231",1,"",100000000)</f>
        <v>81.519785988599992</v>
      </c>
      <c r="I3905" s="16">
        <f>[1]!s_is(A3905,83,"FY","YTD","20241231",1,"",100000000)</f>
        <v>98.303566355100003</v>
      </c>
      <c r="J3905" s="16">
        <f t="shared" si="180"/>
        <v>-0.17073419600945394</v>
      </c>
      <c r="K3905" s="16">
        <f>[1]!s_is(A3905,61,"FY","YTD","20251231",1,"",100000000)</f>
        <v>7.2161540042999999</v>
      </c>
      <c r="L3905" s="16">
        <f>[1]!s_is(A3905,61,"FY","YTD","20241231",1,"",100000000)</f>
        <v>9.2590635723000005</v>
      </c>
      <c r="M3905" s="16">
        <f t="shared" si="181"/>
        <v>-0.22063889636871034</v>
      </c>
      <c r="N3905" s="16">
        <f>[1]!s_fa_roe(A3905,"20251231")</f>
        <v>9.3236000000000008</v>
      </c>
      <c r="O3905" s="16">
        <f>[1]!s_stmnote_rdexp(A3905,"20251231",1,10000)</f>
        <v>115881.75797999999</v>
      </c>
      <c r="P3905" s="20">
        <f t="shared" si="182"/>
        <v>0.14215169553586082</v>
      </c>
      <c r="Q3905" s="16">
        <f>[1]!s_margin_tradingbalance(A3905,"",10000)</f>
        <v>153971.33100000001</v>
      </c>
      <c r="R3905" s="16">
        <f>[1]!s_margin_seclendingbalance(A3905,"",10000)</f>
        <v>772.24</v>
      </c>
      <c r="S3905" s="17">
        <f>[1]!s_val_ev(A3905,"",100000000)</f>
        <v>621.67200520800009</v>
      </c>
      <c r="T3905" s="17">
        <f>[1]!share_freesharesmv(A3905,"",100000000)</f>
        <v>335.58104103600004</v>
      </c>
      <c r="U3905" s="17">
        <f>[1]!s_dq_amount_btin(A3905,E3905,100000000)</f>
        <v>23.60144756</v>
      </c>
      <c r="V3905" s="17">
        <f>[1]!s_dq_turn(A3905,E3905)</f>
        <v>5.5215709915866622</v>
      </c>
      <c r="W3905" s="2">
        <f>[1]!s_pq_amount(A3905,"20260101","",100000000)</f>
        <v>3530.4758849899999</v>
      </c>
      <c r="X3905" s="2">
        <f>[1]!s_pq_avgamount(A3905,"20260101","",100000000)</f>
        <v>32.095235318090914</v>
      </c>
      <c r="Y3905" s="17">
        <f>[1]!s_ipo_dilutedpe(A3905)</f>
        <v>22.99</v>
      </c>
      <c r="Z3905" s="12">
        <f>[1]!s_ipo_collection_total(A3905,100000000)</f>
        <v>7.3684000000000003</v>
      </c>
      <c r="AA3905" s="2">
        <f>[1]!s_val_pe_ttm(A3905,E3905)</f>
        <v>91.752571105957031</v>
      </c>
      <c r="AB3905" s="5">
        <f>[1]!s_info_zjtxornot1(A3905,"")</f>
        <v>0</v>
      </c>
      <c r="AC3905" s="22" t="str">
        <f>[1]!s_info_nature1(A3905,"")</f>
        <v>民营企业</v>
      </c>
      <c r="AD3905" s="6" t="str">
        <f>[1]!s_info_city(A3905)</f>
        <v>苏州市</v>
      </c>
      <c r="AE3905" s="6" t="str">
        <f>[1]!s_info_province(A3905)</f>
        <v>江苏省</v>
      </c>
      <c r="AF3905">
        <v>120.619585</v>
      </c>
      <c r="AG3905">
        <v>31.299378999999998</v>
      </c>
    </row>
    <row r="3906" spans="1:33" x14ac:dyDescent="0.3">
      <c r="A3906" s="12" t="s">
        <v>8202</v>
      </c>
      <c r="B3906" s="12" t="s">
        <v>8203</v>
      </c>
      <c r="C3906" s="16" t="str">
        <f>[1]!s_info_mkt(A3906)</f>
        <v>主板</v>
      </c>
      <c r="D3906" s="16" t="str">
        <f>[1]!s_ipo_listeddate(A3906)</f>
        <v>2007-11-05</v>
      </c>
      <c r="E3906" s="16" t="str">
        <f>[1]!lastradeday_s("000002","")</f>
        <v>2026-06-22</v>
      </c>
      <c r="F3906" s="16" t="str">
        <f>[1]!s_info_industry_csrc2023(A3906,"",3)</f>
        <v>石油和天然气开采业</v>
      </c>
      <c r="G3906" s="16" t="str">
        <f>[1]!s_info_industry_csrc2023(A3906,"",1)</f>
        <v>采矿业</v>
      </c>
      <c r="H3906" s="16">
        <f>[1]!s_is(A3906,83,"FY","YTD","20251231",1,"",100000000)</f>
        <v>28644.69</v>
      </c>
      <c r="I3906" s="16">
        <f>[1]!s_is(A3906,83,"FY","YTD","20241231",1,"",100000000)</f>
        <v>29379.81</v>
      </c>
      <c r="J3906" s="16">
        <f t="shared" si="180"/>
        <v>-2.5021264603140803E-2</v>
      </c>
      <c r="K3906" s="16">
        <f>[1]!s_is(A3906,61,"FY","YTD","20251231",1,"",100000000)</f>
        <v>1573.02</v>
      </c>
      <c r="L3906" s="16">
        <f>[1]!s_is(A3906,61,"FY","YTD","20241231",1,"",100000000)</f>
        <v>1646.76</v>
      </c>
      <c r="M3906" s="16">
        <f t="shared" si="181"/>
        <v>-4.4778838446403853E-2</v>
      </c>
      <c r="N3906" s="16">
        <f>[1]!s_fa_roe(A3906,"20251231")</f>
        <v>10.143800000000001</v>
      </c>
      <c r="O3906" s="16">
        <f>[1]!s_stmnote_rdexp(A3906,"20251231",1,10000)</f>
        <v>0</v>
      </c>
      <c r="P3906" s="20">
        <f t="shared" si="182"/>
        <v>0</v>
      </c>
      <c r="Q3906" s="16">
        <f>[1]!s_margin_tradingbalance(A3906,"",10000)</f>
        <v>215478.8039</v>
      </c>
      <c r="R3906" s="16">
        <f>[1]!s_margin_seclendingbalance(A3906,"",10000)</f>
        <v>2198.7058000000002</v>
      </c>
      <c r="S3906" s="17">
        <f>[1]!s_val_ev(A3906,"",100000000)</f>
        <v>17358.134703092001</v>
      </c>
      <c r="T3906" s="17">
        <f>[1]!share_freesharesmv(A3906,"",100000000)</f>
        <v>1097.5875685367998</v>
      </c>
      <c r="U3906" s="17">
        <f>[1]!s_dq_amount_btin(A3906,E3906,100000000)</f>
        <v>14.58204523</v>
      </c>
      <c r="V3906" s="17">
        <f>[1]!s_dq_turn(A3906,E3906)</f>
        <v>9.3535410390567272E-2</v>
      </c>
      <c r="W3906" s="2">
        <f>[1]!s_pq_amount(A3906,"20260101","",100000000)</f>
        <v>3214.0552505999999</v>
      </c>
      <c r="X3906" s="2">
        <f>[1]!s_pq_avgamount(A3906,"20260101","",100000000)</f>
        <v>29.218684096363635</v>
      </c>
      <c r="Y3906" s="17">
        <f>[1]!s_ipo_dilutedpe(A3906)</f>
        <v>22.44</v>
      </c>
      <c r="Z3906" s="12">
        <f>[1]!s_ipo_collection_total(A3906,100000000)</f>
        <v>668</v>
      </c>
      <c r="AA3906" s="2">
        <f>[1]!s_val_pe_ttm(A3906,E3906)</f>
        <v>11.154545783996582</v>
      </c>
      <c r="AB3906" s="5">
        <f>[1]!s_info_zjtxornot1(A3906,"")</f>
        <v>0</v>
      </c>
      <c r="AC3906" s="22" t="str">
        <f>[1]!s_info_nature1(A3906,"")</f>
        <v>中央国有企业</v>
      </c>
      <c r="AD3906" s="6" t="str">
        <f>[1]!s_info_city(A3906)</f>
        <v>北京市</v>
      </c>
      <c r="AE3906" s="6" t="str">
        <f>[1]!s_info_province(A3906)</f>
        <v>北京</v>
      </c>
      <c r="AF3906">
        <v>116.40528500000001</v>
      </c>
      <c r="AG3906">
        <v>39.904989</v>
      </c>
    </row>
    <row r="3907" spans="1:33" x14ac:dyDescent="0.3">
      <c r="A3907" s="12" t="s">
        <v>8204</v>
      </c>
      <c r="B3907" s="12" t="s">
        <v>8205</v>
      </c>
      <c r="C3907" s="16" t="str">
        <f>[1]!s_info_mkt(A3907)</f>
        <v>主板</v>
      </c>
      <c r="D3907" s="16" t="str">
        <f>[1]!s_ipo_listeddate(A3907)</f>
        <v>2015-06-10</v>
      </c>
      <c r="E3907" s="16" t="str">
        <f>[1]!lastradeday_s("000002","")</f>
        <v>2026-06-22</v>
      </c>
      <c r="F3907" s="16" t="str">
        <f>[1]!s_info_industry_csrc2023(A3907,"",3)</f>
        <v>电力、热力生产和供应业</v>
      </c>
      <c r="G3907" s="16" t="str">
        <f>[1]!s_info_industry_csrc2023(A3907,"",1)</f>
        <v>电力、热力、燃气及水生产和供应业</v>
      </c>
      <c r="H3907" s="16">
        <f>[1]!s_is(A3907,83,"FY","YTD","20251231",1,"",100000000)</f>
        <v>820.75495244950002</v>
      </c>
      <c r="I3907" s="16">
        <f>[1]!s_is(A3907,83,"FY","YTD","20241231",1,"",100000000)</f>
        <v>772.72058526640001</v>
      </c>
      <c r="J3907" s="16">
        <f t="shared" ref="J3907:J3970" si="183">H3907/I3907-1</f>
        <v>6.2162660215063337E-2</v>
      </c>
      <c r="K3907" s="16">
        <f>[1]!s_is(A3907,61,"FY","YTD","20251231",1,"",100000000)</f>
        <v>93.042115367400001</v>
      </c>
      <c r="L3907" s="16">
        <f>[1]!s_is(A3907,61,"FY","YTD","20241231",1,"",100000000)</f>
        <v>87.773420503400004</v>
      </c>
      <c r="M3907" s="16">
        <f t="shared" ref="M3907:M3970" si="184">(K3907-L3907)/ABS(L3907)</f>
        <v>6.0026085730541946E-2</v>
      </c>
      <c r="N3907" s="16">
        <f>[1]!s_fa_roe(A3907,"20251231")</f>
        <v>8.1282999999999994</v>
      </c>
      <c r="O3907" s="16">
        <f>[1]!s_stmnote_rdexp(A3907,"20251231",1,10000)</f>
        <v>232837.50408299998</v>
      </c>
      <c r="P3907" s="20">
        <f t="shared" ref="P3907:P3970" si="185">O3907/H3907/10000</f>
        <v>2.8368699255253794E-2</v>
      </c>
      <c r="Q3907" s="16">
        <f>[1]!s_margin_tradingbalance(A3907,"",10000)</f>
        <v>175232.8769</v>
      </c>
      <c r="R3907" s="16">
        <f>[1]!s_margin_seclendingbalance(A3907,"",10000)</f>
        <v>1115.5583999999999</v>
      </c>
      <c r="S3907" s="17">
        <f>[1]!s_val_ev(A3907,"",100000000)</f>
        <v>1867.5745883192001</v>
      </c>
      <c r="T3907" s="17">
        <f>[1]!share_freesharesmv(A3907,"",100000000)</f>
        <v>696.80116654639994</v>
      </c>
      <c r="U3907" s="17">
        <f>[1]!s_dq_amount_btin(A3907,E3907,100000000)</f>
        <v>12.09003296</v>
      </c>
      <c r="V3907" s="17">
        <f>[1]!s_dq_turn(A3907,E3907)</f>
        <v>0.70740332490266622</v>
      </c>
      <c r="W3907" s="2">
        <f>[1]!s_pq_amount(A3907,"20260101","",100000000)</f>
        <v>1470.1048421400001</v>
      </c>
      <c r="X3907" s="2">
        <f>[1]!s_pq_avgamount(A3907,"20260101","",100000000)</f>
        <v>13.364589474000001</v>
      </c>
      <c r="Y3907" s="17">
        <f>[1]!s_ipo_dilutedpe(A3907)</f>
        <v>22.29</v>
      </c>
      <c r="Z3907" s="12">
        <f>[1]!s_ipo_collection_total(A3907,100000000)</f>
        <v>131.9049</v>
      </c>
      <c r="AA3907" s="2">
        <f>[1]!s_val_pe_ttm(A3907,E3907)</f>
        <v>22.687778472900391</v>
      </c>
      <c r="AB3907" s="5">
        <f>[1]!s_info_zjtxornot1(A3907,"")</f>
        <v>0</v>
      </c>
      <c r="AC3907" s="22" t="str">
        <f>[1]!s_info_nature1(A3907,"")</f>
        <v>中央国有企业</v>
      </c>
      <c r="AD3907" s="6" t="str">
        <f>[1]!s_info_city(A3907)</f>
        <v>北京市</v>
      </c>
      <c r="AE3907" s="6" t="str">
        <f>[1]!s_info_province(A3907)</f>
        <v>北京</v>
      </c>
      <c r="AF3907">
        <v>116.40528500000001</v>
      </c>
      <c r="AG3907">
        <v>39.904989</v>
      </c>
    </row>
    <row r="3908" spans="1:33" x14ac:dyDescent="0.3">
      <c r="A3908" s="12" t="s">
        <v>8206</v>
      </c>
      <c r="B3908" s="12" t="s">
        <v>8207</v>
      </c>
      <c r="C3908" s="16" t="str">
        <f>[1]!s_info_mkt(A3908)</f>
        <v>主板</v>
      </c>
      <c r="D3908" s="16" t="str">
        <f>[1]!s_ipo_listeddate(A3908)</f>
        <v>2007-08-23</v>
      </c>
      <c r="E3908" s="16" t="str">
        <f>[1]!lastradeday_s("000002","")</f>
        <v>2026-06-22</v>
      </c>
      <c r="F3908" s="16" t="str">
        <f>[1]!s_info_industry_csrc2023(A3908,"",3)</f>
        <v>建筑装饰、装修和其他建筑业</v>
      </c>
      <c r="G3908" s="16" t="str">
        <f>[1]!s_info_industry_csrc2023(A3908,"",1)</f>
        <v>建筑业</v>
      </c>
      <c r="H3908" s="16">
        <f>[1]!s_is(A3908,83,"FY","YTD","20251231",1,"",100000000)</f>
        <v>35.002360201599998</v>
      </c>
      <c r="I3908" s="16">
        <f>[1]!s_is(A3908,83,"FY","YTD","20241231",1,"",100000000)</f>
        <v>39.118023590900002</v>
      </c>
      <c r="J3908" s="16">
        <f t="shared" si="183"/>
        <v>-0.10521143481945816</v>
      </c>
      <c r="K3908" s="16">
        <f>[1]!s_is(A3908,61,"FY","YTD","20251231",1,"",100000000)</f>
        <v>-4.7216952038999995</v>
      </c>
      <c r="L3908" s="16">
        <f>[1]!s_is(A3908,61,"FY","YTD","20241231",1,"",100000000)</f>
        <v>-3.7936008938999999</v>
      </c>
      <c r="M3908" s="16">
        <f t="shared" si="184"/>
        <v>-0.24464732478641818</v>
      </c>
      <c r="N3908" s="16">
        <f>[1]!s_fa_roe(A3908,"20251231")</f>
        <v>-56.588900000000002</v>
      </c>
      <c r="O3908" s="16">
        <f>[1]!s_stmnote_rdexp(A3908,"20251231",1,10000)</f>
        <v>10005.663342</v>
      </c>
      <c r="P3908" s="20">
        <f t="shared" si="185"/>
        <v>2.8585681892224598E-2</v>
      </c>
      <c r="Q3908" s="16">
        <f>[1]!s_margin_tradingbalance(A3908,"",10000)</f>
        <v>23224.352500000001</v>
      </c>
      <c r="R3908" s="16">
        <f>[1]!s_margin_seclendingbalance(A3908,"",10000)</f>
        <v>36.511800000000001</v>
      </c>
      <c r="S3908" s="17">
        <f>[1]!s_val_ev(A3908,"",100000000)</f>
        <v>76.468686963500005</v>
      </c>
      <c r="T3908" s="17">
        <f>[1]!share_freesharesmv(A3908,"",100000000)</f>
        <v>52.152468666000004</v>
      </c>
      <c r="U3908" s="17">
        <f>[1]!s_dq_amount_btin(A3908,E3908,100000000)</f>
        <v>1.9040624100000001</v>
      </c>
      <c r="V3908" s="17">
        <f>[1]!s_dq_turn(A3908,E3908)</f>
        <v>2.6637193661679883</v>
      </c>
      <c r="W3908" s="2">
        <f>[1]!s_pq_amount(A3908,"20260101","",100000000)</f>
        <v>833.53333773999998</v>
      </c>
      <c r="X3908" s="2">
        <f>[1]!s_pq_avgamount(A3908,"20260101","",100000000)</f>
        <v>7.5775757976363636</v>
      </c>
      <c r="Y3908" s="17">
        <f>[1]!s_ipo_dilutedpe(A3908)</f>
        <v>29.96</v>
      </c>
      <c r="Z3908" s="12">
        <f>[1]!s_ipo_collection_total(A3908,100000000)</f>
        <v>2.7709999999999999</v>
      </c>
      <c r="AA3908" s="2">
        <f>[1]!s_val_pe_ttm(A3908,E3908)</f>
        <v>-16.568862915039063</v>
      </c>
      <c r="AB3908" s="5">
        <f>[1]!s_info_zjtxornot1(A3908,"")</f>
        <v>0</v>
      </c>
      <c r="AC3908" s="22" t="str">
        <f>[1]!s_info_nature1(A3908,"")</f>
        <v>地方国有企业</v>
      </c>
      <c r="AD3908" s="6" t="str">
        <f>[1]!s_info_city(A3908)</f>
        <v>深圳市</v>
      </c>
      <c r="AE3908" s="6" t="str">
        <f>[1]!s_info_province(A3908)</f>
        <v>广东省</v>
      </c>
      <c r="AF3908">
        <v>114.085947</v>
      </c>
      <c r="AG3908">
        <v>22.547000000000001</v>
      </c>
    </row>
    <row r="3909" spans="1:33" x14ac:dyDescent="0.3">
      <c r="A3909" s="12" t="s">
        <v>8208</v>
      </c>
      <c r="B3909" s="12" t="s">
        <v>8209</v>
      </c>
      <c r="C3909" s="16" t="str">
        <f>[1]!s_info_mkt(A3909)</f>
        <v>科创板</v>
      </c>
      <c r="D3909" s="16" t="str">
        <f>[1]!s_ipo_listeddate(A3909)</f>
        <v>2021-12-27</v>
      </c>
      <c r="E3909" s="16" t="str">
        <f>[1]!lastradeday_s("000002","")</f>
        <v>2026-06-22</v>
      </c>
      <c r="F3909" s="16" t="str">
        <f>[1]!s_info_industry_csrc2023(A3909,"",3)</f>
        <v>计算机、通信和其他电子设备制造业</v>
      </c>
      <c r="G3909" s="16" t="str">
        <f>[1]!s_info_industry_csrc2023(A3909,"",1)</f>
        <v>制造业</v>
      </c>
      <c r="H3909" s="16">
        <f>[1]!s_is(A3909,83,"FY","YTD","20251231",1,"",100000000)</f>
        <v>8.5675699659000006</v>
      </c>
      <c r="I3909" s="16">
        <f>[1]!s_is(A3909,83,"FY","YTD","20241231",1,"",100000000)</f>
        <v>8.1409519003999993</v>
      </c>
      <c r="J3909" s="16">
        <f t="shared" si="183"/>
        <v>5.2403953581772189E-2</v>
      </c>
      <c r="K3909" s="16">
        <f>[1]!s_is(A3909,61,"FY","YTD","20251231",1,"",100000000)</f>
        <v>-4.7315251699999998E-2</v>
      </c>
      <c r="L3909" s="16">
        <f>[1]!s_is(A3909,61,"FY","YTD","20241231",1,"",100000000)</f>
        <v>0.74633058790000006</v>
      </c>
      <c r="M3909" s="16">
        <f t="shared" si="184"/>
        <v>-1.0633971760867178</v>
      </c>
      <c r="N3909" s="16">
        <f>[1]!s_fa_roe(A3909,"20251231")</f>
        <v>-0.36859999999999998</v>
      </c>
      <c r="O3909" s="16">
        <f>[1]!s_stmnote_rdexp(A3909,"20251231",1,10000)</f>
        <v>10719.250674999999</v>
      </c>
      <c r="P3909" s="20">
        <f t="shared" si="185"/>
        <v>0.12511424730307377</v>
      </c>
      <c r="Q3909" s="16">
        <f>[1]!s_margin_tradingbalance(A3909,"",10000)</f>
        <v>51603.911999999997</v>
      </c>
      <c r="R3909" s="16">
        <f>[1]!s_margin_seclendingbalance(A3909,"",10000)</f>
        <v>0</v>
      </c>
      <c r="S3909" s="17">
        <f>[1]!s_val_ev(A3909,"",100000000)</f>
        <v>67.748101582000004</v>
      </c>
      <c r="T3909" s="17">
        <f>[1]!share_freesharesmv(A3909,"",100000000)</f>
        <v>45.308840878000005</v>
      </c>
      <c r="U3909" s="17">
        <f>[1]!s_dq_amount_btin(A3909,E3909,100000000)</f>
        <v>3.6496400800000002</v>
      </c>
      <c r="V3909" s="17">
        <f>[1]!s_dq_turn(A3909,E3909)</f>
        <v>5.3211090426448191</v>
      </c>
      <c r="W3909" s="2">
        <f>[1]!s_pq_amount(A3909,"20260101","",100000000)</f>
        <v>281.10683812000002</v>
      </c>
      <c r="X3909" s="2">
        <f>[1]!s_pq_avgamount(A3909,"20260101","",100000000)</f>
        <v>2.5555167101818181</v>
      </c>
      <c r="Y3909" s="17">
        <f>[1]!s_ipo_dilutedpe(A3909)</f>
        <v>53.55</v>
      </c>
      <c r="Z3909" s="12">
        <f>[1]!s_ipo_collection_total(A3909,100000000)</f>
        <v>8.5519999999999996</v>
      </c>
      <c r="AA3909" s="2">
        <f>[1]!s_val_pe_ttm(A3909,E3909)</f>
        <v>-247.34494018554688</v>
      </c>
      <c r="AB3909" s="5">
        <f>[1]!s_info_zjtxornot1(A3909,"")</f>
        <v>1</v>
      </c>
      <c r="AC3909" s="22" t="str">
        <f>[1]!s_info_nature1(A3909,"")</f>
        <v>民营企业</v>
      </c>
      <c r="AD3909" s="6" t="str">
        <f>[1]!s_info_city(A3909)</f>
        <v>深圳市</v>
      </c>
      <c r="AE3909" s="6" t="str">
        <f>[1]!s_info_province(A3909)</f>
        <v>广东省</v>
      </c>
      <c r="AF3909">
        <v>114.085947</v>
      </c>
      <c r="AG3909">
        <v>22.547000000000001</v>
      </c>
    </row>
    <row r="3910" spans="1:33" x14ac:dyDescent="0.3">
      <c r="A3910" s="12" t="s">
        <v>8210</v>
      </c>
      <c r="B3910" s="12" t="s">
        <v>8211</v>
      </c>
      <c r="C3910" s="16" t="str">
        <f>[1]!s_info_mkt(A3910)</f>
        <v>创业板</v>
      </c>
      <c r="D3910" s="16" t="str">
        <f>[1]!s_ipo_listeddate(A3910)</f>
        <v>2020-05-20</v>
      </c>
      <c r="E3910" s="16" t="str">
        <f>[1]!lastradeday_s("000002","")</f>
        <v>2026-06-22</v>
      </c>
      <c r="F3910" s="16" t="str">
        <f>[1]!s_info_industry_csrc2023(A3910,"",3)</f>
        <v>电气机械和器材制造业</v>
      </c>
      <c r="G3910" s="16" t="str">
        <f>[1]!s_info_industry_csrc2023(A3910,"",1)</f>
        <v>制造业</v>
      </c>
      <c r="H3910" s="16">
        <f>[1]!s_is(A3910,83,"FY","YTD","20251231",1,"",100000000)</f>
        <v>11.3389302632</v>
      </c>
      <c r="I3910" s="16">
        <f>[1]!s_is(A3910,83,"FY","YTD","20241231",1,"",100000000)</f>
        <v>12.1195204534</v>
      </c>
      <c r="J3910" s="16">
        <f t="shared" si="183"/>
        <v>-6.4407679594369882E-2</v>
      </c>
      <c r="K3910" s="16">
        <f>[1]!s_is(A3910,61,"FY","YTD","20251231",1,"",100000000)</f>
        <v>1.7205848299000002</v>
      </c>
      <c r="L3910" s="16">
        <f>[1]!s_is(A3910,61,"FY","YTD","20241231",1,"",100000000)</f>
        <v>3.0168766547000003</v>
      </c>
      <c r="M3910" s="16">
        <f t="shared" si="184"/>
        <v>-0.42968008744424591</v>
      </c>
      <c r="N3910" s="16">
        <f>[1]!s_fa_roe(A3910,"20251231")</f>
        <v>7.0590000000000002</v>
      </c>
      <c r="O3910" s="16">
        <f>[1]!s_stmnote_rdexp(A3910,"20251231",1,10000)</f>
        <v>9965.1964530000005</v>
      </c>
      <c r="P3910" s="20">
        <f t="shared" si="185"/>
        <v>8.7884802372774157E-2</v>
      </c>
      <c r="Q3910" s="16">
        <f>[1]!s_margin_tradingbalance(A3910,"",10000)</f>
        <v>0</v>
      </c>
      <c r="R3910" s="16">
        <f>[1]!s_margin_seclendingbalance(A3910,"",10000)</f>
        <v>0</v>
      </c>
      <c r="S3910" s="17">
        <f>[1]!s_val_ev(A3910,"",100000000)</f>
        <v>38.971723050000001</v>
      </c>
      <c r="T3910" s="17">
        <f>[1]!share_freesharesmv(A3910,"",100000000)</f>
        <v>11.6293860852</v>
      </c>
      <c r="U3910" s="17">
        <f>[1]!s_dq_amount_btin(A3910,E3910,100000000)</f>
        <v>0.50099844000000004</v>
      </c>
      <c r="V3910" s="17">
        <f>[1]!s_dq_turn(A3910,E3910)</f>
        <v>2.0160882549511445</v>
      </c>
      <c r="W3910" s="2">
        <f>[1]!s_pq_amount(A3910,"20260101","",100000000)</f>
        <v>61.507166679999997</v>
      </c>
      <c r="X3910" s="2">
        <f>[1]!s_pq_avgamount(A3910,"20260101","",100000000)</f>
        <v>0.55915606072727275</v>
      </c>
      <c r="Y3910" s="17">
        <f>[1]!s_ipo_dilutedpe(A3910)</f>
        <v>22.99</v>
      </c>
      <c r="Z3910" s="12">
        <f>[1]!s_ipo_collection_total(A3910,100000000)</f>
        <v>10.9816138</v>
      </c>
      <c r="AA3910" s="2">
        <f>[1]!s_val_pe_ttm(A3910,E3910)</f>
        <v>24.300310134887695</v>
      </c>
      <c r="AB3910" s="5">
        <f>[1]!s_info_zjtxornot1(A3910,"")</f>
        <v>1</v>
      </c>
      <c r="AC3910" s="22" t="str">
        <f>[1]!s_info_nature1(A3910,"")</f>
        <v>民营企业</v>
      </c>
      <c r="AD3910" s="6" t="str">
        <f>[1]!s_info_city(A3910)</f>
        <v>广州市</v>
      </c>
      <c r="AE3910" s="6" t="str">
        <f>[1]!s_info_province(A3910)</f>
        <v>广东省</v>
      </c>
      <c r="AF3910">
        <v>113.280637</v>
      </c>
      <c r="AG3910">
        <v>23.125177999999998</v>
      </c>
    </row>
    <row r="3911" spans="1:33" x14ac:dyDescent="0.3">
      <c r="A3911" s="12" t="s">
        <v>8212</v>
      </c>
      <c r="B3911" s="12" t="s">
        <v>8213</v>
      </c>
      <c r="C3911" s="16" t="str">
        <f>[1]!s_info_mkt(A3911)</f>
        <v>主板</v>
      </c>
      <c r="D3911" s="16" t="str">
        <f>[1]!s_ipo_listeddate(A3911)</f>
        <v>2004-08-04</v>
      </c>
      <c r="E3911" s="16" t="str">
        <f>[1]!lastradeday_s("000002","")</f>
        <v>2026-06-22</v>
      </c>
      <c r="F3911" s="16" t="str">
        <f>[1]!s_info_industry_csrc2023(A3911,"",3)</f>
        <v>商务服务业</v>
      </c>
      <c r="G3911" s="16" t="str">
        <f>[1]!s_info_industry_csrc2023(A3911,"",1)</f>
        <v>租赁和商务服务业</v>
      </c>
      <c r="H3911" s="16">
        <f>[1]!s_is(A3911,83,"FY","YTD","20251231",1,"",100000000)</f>
        <v>127.5869654216</v>
      </c>
      <c r="I3911" s="16">
        <f>[1]!s_is(A3911,83,"FY","YTD","20241231",1,"",100000000)</f>
        <v>122.62102807879999</v>
      </c>
      <c r="J3911" s="16">
        <f t="shared" si="183"/>
        <v>4.0498252384645994E-2</v>
      </c>
      <c r="K3911" s="16">
        <f>[1]!s_is(A3911,61,"FY","YTD","20251231",1,"",100000000)</f>
        <v>29.463325008800002</v>
      </c>
      <c r="L3911" s="16">
        <f>[1]!s_is(A3911,61,"FY","YTD","20241231",1,"",100000000)</f>
        <v>51.5539413642</v>
      </c>
      <c r="M3911" s="16">
        <f t="shared" si="184"/>
        <v>-0.42849519883149279</v>
      </c>
      <c r="N3911" s="16">
        <f>[1]!s_fa_roe(A3911,"20251231")</f>
        <v>18.840599999999998</v>
      </c>
      <c r="O3911" s="16">
        <f>[1]!s_stmnote_rdexp(A3911,"20251231",1,10000)</f>
        <v>5314.3884479999997</v>
      </c>
      <c r="P3911" s="20">
        <f t="shared" si="185"/>
        <v>4.1653067227040525E-3</v>
      </c>
      <c r="Q3911" s="16">
        <f>[1]!s_margin_tradingbalance(A3911,"",10000)</f>
        <v>208293.67240000001</v>
      </c>
      <c r="R3911" s="16">
        <f>[1]!s_margin_seclendingbalance(A3911,"",10000)</f>
        <v>6696.5294000000004</v>
      </c>
      <c r="S3911" s="17">
        <f>[1]!s_val_ev(A3911,"",100000000)</f>
        <v>730.77530613559998</v>
      </c>
      <c r="T3911" s="17">
        <f>[1]!share_freesharesmv(A3911,"",100000000)</f>
        <v>492.50025765379996</v>
      </c>
      <c r="U3911" s="17">
        <f>[1]!s_dq_amount_btin(A3911,E3911,100000000)</f>
        <v>8.6240355300000004</v>
      </c>
      <c r="V3911" s="17">
        <f>[1]!s_dq_turn(A3911,E3911)</f>
        <v>1.1944682615726345</v>
      </c>
      <c r="W3911" s="2">
        <f>[1]!s_pq_amount(A3911,"20260101","",100000000)</f>
        <v>1096.1563106599999</v>
      </c>
      <c r="X3911" s="2">
        <f>[1]!s_pq_avgamount(A3911,"20260101","",100000000)</f>
        <v>9.965057369636364</v>
      </c>
      <c r="Y3911" s="17">
        <f>[1]!s_ipo_dilutedpe(A3911)</f>
        <v>15.55</v>
      </c>
      <c r="Z3911" s="12">
        <f>[1]!s_ipo_collection_total(A3911,100000000)</f>
        <v>3.0623999999999998</v>
      </c>
      <c r="AA3911" s="2">
        <f>[1]!s_val_pe_ttm(A3911,E3911)</f>
        <v>20.295282363891602</v>
      </c>
      <c r="AB3911" s="5">
        <f>[1]!s_info_zjtxornot1(A3911,"")</f>
        <v>0</v>
      </c>
      <c r="AC3911" s="22" t="str">
        <f>[1]!s_info_nature1(A3911,"")</f>
        <v>外资企业</v>
      </c>
      <c r="AD3911" s="6" t="str">
        <f>[1]!s_info_city(A3911)</f>
        <v>上海市</v>
      </c>
      <c r="AE3911" s="6" t="str">
        <f>[1]!s_info_province(A3911)</f>
        <v>上海</v>
      </c>
      <c r="AF3911">
        <v>121.472644</v>
      </c>
      <c r="AG3911">
        <v>31.231705999999999</v>
      </c>
    </row>
    <row r="3912" spans="1:33" x14ac:dyDescent="0.3">
      <c r="A3912" s="12" t="s">
        <v>8214</v>
      </c>
      <c r="B3912" s="12" t="s">
        <v>8215</v>
      </c>
      <c r="C3912" s="16" t="str">
        <f>[1]!s_info_mkt(A3912)</f>
        <v>主板</v>
      </c>
      <c r="D3912" s="16" t="str">
        <f>[1]!s_ipo_listeddate(A3912)</f>
        <v>1997-07-11</v>
      </c>
      <c r="E3912" s="16" t="str">
        <f>[1]!lastradeday_s("000002","")</f>
        <v>2026-06-22</v>
      </c>
      <c r="F3912" s="16" t="str">
        <f>[1]!s_info_industry_csrc2023(A3912,"",3)</f>
        <v>酒、饮料和精制茶制造业</v>
      </c>
      <c r="G3912" s="16" t="str">
        <f>[1]!s_info_industry_csrc2023(A3912,"",1)</f>
        <v>制造业</v>
      </c>
      <c r="H3912" s="16">
        <f>[1]!s_is(A3912,83,"FY","YTD","20251231",1,"",100000000)</f>
        <v>1.2330380105000001</v>
      </c>
      <c r="I3912" s="16">
        <f>[1]!s_is(A3912,83,"FY","YTD","20241231",1,"",100000000)</f>
        <v>1.6143347430000001</v>
      </c>
      <c r="J3912" s="16">
        <f t="shared" si="183"/>
        <v>-0.23619434206775292</v>
      </c>
      <c r="K3912" s="16">
        <f>[1]!s_is(A3912,61,"FY","YTD","20251231",1,"",100000000)</f>
        <v>-0.26075503090000002</v>
      </c>
      <c r="L3912" s="16">
        <f>[1]!s_is(A3912,61,"FY","YTD","20241231",1,"",100000000)</f>
        <v>0.1212501845</v>
      </c>
      <c r="M3912" s="16">
        <f t="shared" si="184"/>
        <v>-3.1505536834873848</v>
      </c>
      <c r="N3912" s="16">
        <f>[1]!s_fa_roe(A3912,"20251231")</f>
        <v>-2.0358000000000001</v>
      </c>
      <c r="O3912" s="16">
        <f>[1]!s_stmnote_rdexp(A3912,"20251231",1,10000)</f>
        <v>281.87872700000003</v>
      </c>
      <c r="P3912" s="20">
        <f t="shared" si="185"/>
        <v>2.2860505888678766E-2</v>
      </c>
      <c r="Q3912" s="16">
        <f>[1]!s_margin_tradingbalance(A3912,"",10000)</f>
        <v>0</v>
      </c>
      <c r="R3912" s="16">
        <f>[1]!s_margin_seclendingbalance(A3912,"",10000)</f>
        <v>0</v>
      </c>
      <c r="S3912" s="17">
        <f>[1]!s_val_ev(A3912,"",100000000)</f>
        <v>46.409918078999993</v>
      </c>
      <c r="T3912" s="17">
        <f>[1]!share_freesharesmv(A3912,"",100000000)</f>
        <v>20.2622621362</v>
      </c>
      <c r="U3912" s="17">
        <f>[1]!s_dq_amount_btin(A3912,E3912,100000000)</f>
        <v>0.20848606</v>
      </c>
      <c r="V3912" s="17">
        <f>[1]!s_dq_turn(A3912,E3912)</f>
        <v>0.45874031502834189</v>
      </c>
      <c r="W3912" s="2">
        <f>[1]!s_pq_amount(A3912,"20260101","",100000000)</f>
        <v>67.14546129</v>
      </c>
      <c r="X3912" s="2">
        <f>[1]!s_pq_avgamount(A3912,"20260101","",100000000)</f>
        <v>0.61601340633027524</v>
      </c>
      <c r="Y3912" s="17">
        <f>[1]!s_ipo_dilutedpe(A3912)</f>
        <v>0</v>
      </c>
      <c r="Z3912" s="12">
        <f>[1]!s_ipo_collection_total(A3912,100000000)</f>
        <v>2.3519999999999999</v>
      </c>
      <c r="AA3912" s="2">
        <f>[1]!s_val_pe_ttm(A3912,E3912)</f>
        <v>-206.34100341796875</v>
      </c>
      <c r="AB3912" s="5">
        <f>[1]!s_info_zjtxornot1(A3912,"")</f>
        <v>0</v>
      </c>
      <c r="AC3912" s="22" t="str">
        <f>[1]!s_info_nature1(A3912,"")</f>
        <v>中央国有企业</v>
      </c>
      <c r="AD3912" s="6" t="str">
        <f>[1]!s_info_city(A3912)</f>
        <v>乌鲁木齐市</v>
      </c>
      <c r="AE3912" s="6" t="str">
        <f>[1]!s_info_province(A3912)</f>
        <v>新疆维吾尔自治区</v>
      </c>
      <c r="AF3912">
        <v>87.617733000000001</v>
      </c>
      <c r="AG3912">
        <v>43.792817999999997</v>
      </c>
    </row>
    <row r="3913" spans="1:33" x14ac:dyDescent="0.3">
      <c r="A3913" s="12" t="s">
        <v>8216</v>
      </c>
      <c r="B3913" s="12" t="s">
        <v>8217</v>
      </c>
      <c r="C3913" s="16" t="str">
        <f>[1]!s_info_mkt(A3913)</f>
        <v>主板</v>
      </c>
      <c r="D3913" s="16" t="str">
        <f>[1]!s_ipo_listeddate(A3913)</f>
        <v>2010-03-29</v>
      </c>
      <c r="E3913" s="16" t="str">
        <f>[1]!lastradeday_s("000002","")</f>
        <v>2026-06-22</v>
      </c>
      <c r="F3913" s="16" t="str">
        <f>[1]!s_info_industry_csrc2023(A3913,"",3)</f>
        <v>水的生产和供应业</v>
      </c>
      <c r="G3913" s="16" t="str">
        <f>[1]!s_info_industry_csrc2023(A3913,"",1)</f>
        <v>电力、热力、燃气及水生产和供应业</v>
      </c>
      <c r="H3913" s="16">
        <f>[1]!s_is(A3913,83,"FY","YTD","20251231",1,"",100000000)</f>
        <v>75.244922184899991</v>
      </c>
      <c r="I3913" s="16">
        <f>[1]!s_is(A3913,83,"FY","YTD","20241231",1,"",100000000)</f>
        <v>69.993481307799996</v>
      </c>
      <c r="J3913" s="16">
        <f t="shared" si="183"/>
        <v>7.5027570839154345E-2</v>
      </c>
      <c r="K3913" s="16">
        <f>[1]!s_is(A3913,61,"FY","YTD","20251231",1,"",100000000)</f>
        <v>8.0879273808000001</v>
      </c>
      <c r="L3913" s="16">
        <f>[1]!s_is(A3913,61,"FY","YTD","20241231",1,"",100000000)</f>
        <v>7.8508094369000005</v>
      </c>
      <c r="M3913" s="16">
        <f t="shared" si="184"/>
        <v>3.0202993182525749E-2</v>
      </c>
      <c r="N3913" s="16">
        <f>[1]!s_fa_roe(A3913,"20251231")</f>
        <v>4.7206000000000001</v>
      </c>
      <c r="O3913" s="16">
        <f>[1]!s_stmnote_rdexp(A3913,"20251231",1,10000)</f>
        <v>2452.81</v>
      </c>
      <c r="P3913" s="20">
        <f t="shared" si="185"/>
        <v>3.2597681395333082E-3</v>
      </c>
      <c r="Q3913" s="16">
        <f>[1]!s_margin_tradingbalance(A3913,"",10000)</f>
        <v>12408.194600000001</v>
      </c>
      <c r="R3913" s="16">
        <f>[1]!s_margin_seclendingbalance(A3913,"",10000)</f>
        <v>36.479999999999997</v>
      </c>
      <c r="S3913" s="17">
        <f>[1]!s_val_ev(A3913,"",100000000)</f>
        <v>192.00119631999999</v>
      </c>
      <c r="T3913" s="17">
        <f>[1]!share_freesharesmv(A3913,"",100000000)</f>
        <v>21.962768759999999</v>
      </c>
      <c r="U3913" s="17">
        <f>[1]!s_dq_amount_btin(A3913,E3913,100000000)</f>
        <v>0.29377130000000001</v>
      </c>
      <c r="V3913" s="17">
        <f>[1]!s_dq_turn(A3913,E3913)</f>
        <v>0.15428995531167011</v>
      </c>
      <c r="W3913" s="2">
        <f>[1]!s_pq_amount(A3913,"20260101","",100000000)</f>
        <v>52.655130130000003</v>
      </c>
      <c r="X3913" s="2">
        <f>[1]!s_pq_avgamount(A3913,"20260101","",100000000)</f>
        <v>0.47868300118181817</v>
      </c>
      <c r="Y3913" s="17">
        <f>[1]!s_ipo_dilutedpe(A3913)</f>
        <v>34.9</v>
      </c>
      <c r="Z3913" s="12">
        <f>[1]!s_ipo_collection_total(A3913,100000000)</f>
        <v>34.9</v>
      </c>
      <c r="AA3913" s="2">
        <f>[1]!s_val_pe_ttm(A3913,E3913)</f>
        <v>22.824560165405273</v>
      </c>
      <c r="AB3913" s="5">
        <f>[1]!s_info_zjtxornot1(A3913,"")</f>
        <v>0</v>
      </c>
      <c r="AC3913" s="22" t="str">
        <f>[1]!s_info_nature1(A3913,"")</f>
        <v>地方国有企业</v>
      </c>
      <c r="AD3913" s="6" t="str">
        <f>[1]!s_info_city(A3913)</f>
        <v>重庆市</v>
      </c>
      <c r="AE3913" s="6" t="str">
        <f>[1]!s_info_province(A3913)</f>
        <v>重庆</v>
      </c>
      <c r="AF3913">
        <v>106.50496200000001</v>
      </c>
      <c r="AG3913">
        <v>29.533155000000001</v>
      </c>
    </row>
    <row r="3914" spans="1:33" x14ac:dyDescent="0.3">
      <c r="A3914" s="12" t="s">
        <v>8218</v>
      </c>
      <c r="B3914" s="12" t="s">
        <v>8219</v>
      </c>
      <c r="C3914" s="16" t="str">
        <f>[1]!s_info_mkt(A3914)</f>
        <v>创业板</v>
      </c>
      <c r="D3914" s="16" t="str">
        <f>[1]!s_ipo_listeddate(A3914)</f>
        <v>2022-04-13</v>
      </c>
      <c r="E3914" s="16" t="str">
        <f>[1]!lastradeday_s("000002","")</f>
        <v>2026-06-22</v>
      </c>
      <c r="F3914" s="16" t="str">
        <f>[1]!s_info_industry_csrc2023(A3914,"",3)</f>
        <v>通用设备制造业</v>
      </c>
      <c r="G3914" s="16" t="str">
        <f>[1]!s_info_industry_csrc2023(A3914,"",1)</f>
        <v>制造业</v>
      </c>
      <c r="H3914" s="16">
        <f>[1]!s_is(A3914,83,"FY","YTD","20251231",1,"",100000000)</f>
        <v>6.9489763789999994</v>
      </c>
      <c r="I3914" s="16">
        <f>[1]!s_is(A3914,83,"FY","YTD","20241231",1,"",100000000)</f>
        <v>6.2095423161000003</v>
      </c>
      <c r="J3914" s="16">
        <f t="shared" si="183"/>
        <v>0.11908028406261217</v>
      </c>
      <c r="K3914" s="16">
        <f>[1]!s_is(A3914,61,"FY","YTD","20251231",1,"",100000000)</f>
        <v>0.64491680270000007</v>
      </c>
      <c r="L3914" s="16">
        <f>[1]!s_is(A3914,61,"FY","YTD","20241231",1,"",100000000)</f>
        <v>0.42699467619999998</v>
      </c>
      <c r="M3914" s="16">
        <f t="shared" si="184"/>
        <v>0.51036263130814208</v>
      </c>
      <c r="N3914" s="16">
        <f>[1]!s_fa_roe(A3914,"20251231")</f>
        <v>4.8101000000000003</v>
      </c>
      <c r="O3914" s="16">
        <f>[1]!s_stmnote_rdexp(A3914,"20251231",1,10000)</f>
        <v>2794.4529560000001</v>
      </c>
      <c r="P3914" s="20">
        <f t="shared" si="185"/>
        <v>4.0213879046199018E-2</v>
      </c>
      <c r="Q3914" s="16">
        <f>[1]!s_margin_tradingbalance(A3914,"",10000)</f>
        <v>19883.6489</v>
      </c>
      <c r="R3914" s="16">
        <f>[1]!s_margin_seclendingbalance(A3914,"",10000)</f>
        <v>25.828399999999998</v>
      </c>
      <c r="S3914" s="17">
        <f>[1]!s_val_ev(A3914,"",100000000)</f>
        <v>38.204558104600004</v>
      </c>
      <c r="T3914" s="17">
        <f>[1]!share_freesharesmv(A3914,"",100000000)</f>
        <v>10.9070443546</v>
      </c>
      <c r="U3914" s="17">
        <f>[1]!s_dq_amount_btin(A3914,E3914,100000000)</f>
        <v>0.65358673</v>
      </c>
      <c r="V3914" s="17">
        <f>[1]!s_dq_turn(A3914,E3914)</f>
        <v>2.2073078798058585</v>
      </c>
      <c r="W3914" s="2">
        <f>[1]!s_pq_amount(A3914,"20260101","",100000000)</f>
        <v>80.184901229999994</v>
      </c>
      <c r="X3914" s="2">
        <f>[1]!s_pq_avgamount(A3914,"20260101","",100000000)</f>
        <v>0.72895364754545455</v>
      </c>
      <c r="Y3914" s="17">
        <f>[1]!s_ipo_dilutedpe(A3914)</f>
        <v>47.9</v>
      </c>
      <c r="Z3914" s="12">
        <f>[1]!s_ipo_collection_total(A3914,100000000)</f>
        <v>7.8</v>
      </c>
      <c r="AA3914" s="2">
        <f>[1]!s_val_pe_ttm(A3914,E3914)</f>
        <v>58.689800262451172</v>
      </c>
      <c r="AB3914" s="5">
        <f>[1]!s_info_zjtxornot1(A3914,"")</f>
        <v>0</v>
      </c>
      <c r="AC3914" s="22" t="str">
        <f>[1]!s_info_nature1(A3914,"")</f>
        <v>民营企业</v>
      </c>
      <c r="AD3914" s="6" t="str">
        <f>[1]!s_info_city(A3914)</f>
        <v>绍兴市</v>
      </c>
      <c r="AE3914" s="6" t="str">
        <f>[1]!s_info_province(A3914)</f>
        <v>浙江省</v>
      </c>
      <c r="AF3914">
        <v>120.582112</v>
      </c>
      <c r="AG3914">
        <v>29.997116999999999</v>
      </c>
    </row>
    <row r="3915" spans="1:33" x14ac:dyDescent="0.3">
      <c r="A3915" s="12" t="s">
        <v>8220</v>
      </c>
      <c r="B3915" s="12" t="s">
        <v>8221</v>
      </c>
      <c r="C3915" s="16" t="str">
        <f>[1]!s_info_mkt(A3915)</f>
        <v>创业板</v>
      </c>
      <c r="D3915" s="16" t="str">
        <f>[1]!s_ipo_listeddate(A3915)</f>
        <v>2011-02-15</v>
      </c>
      <c r="E3915" s="16" t="str">
        <f>[1]!lastradeday_s("000002","")</f>
        <v>2026-06-22</v>
      </c>
      <c r="F3915" s="16" t="str">
        <f>[1]!s_info_industry_csrc2023(A3915,"",3)</f>
        <v>农副食品加工业</v>
      </c>
      <c r="G3915" s="16" t="str">
        <f>[1]!s_info_industry_csrc2023(A3915,"",1)</f>
        <v>制造业</v>
      </c>
      <c r="H3915" s="16">
        <f>[1]!s_is(A3915,83,"FY","YTD","20251231",1,"",100000000)</f>
        <v>2.9170066124999998</v>
      </c>
      <c r="I3915" s="16">
        <f>[1]!s_is(A3915,83,"FY","YTD","20241231",1,"",100000000)</f>
        <v>2.4537317027999999</v>
      </c>
      <c r="J3915" s="16">
        <f t="shared" si="183"/>
        <v>0.18880422385680884</v>
      </c>
      <c r="K3915" s="16">
        <f>[1]!s_is(A3915,61,"FY","YTD","20251231",1,"",100000000)</f>
        <v>-0.14971019830000001</v>
      </c>
      <c r="L3915" s="16">
        <f>[1]!s_is(A3915,61,"FY","YTD","20241231",1,"",100000000)</f>
        <v>-0.36442150179999999</v>
      </c>
      <c r="M3915" s="16">
        <f t="shared" si="184"/>
        <v>0.58918395989113936</v>
      </c>
      <c r="N3915" s="16">
        <f>[1]!s_fa_roe(A3915,"20251231")</f>
        <v>-2.9234</v>
      </c>
      <c r="O3915" s="16">
        <f>[1]!s_stmnote_rdexp(A3915,"20251231",1,10000)</f>
        <v>0</v>
      </c>
      <c r="P3915" s="20">
        <f t="shared" si="185"/>
        <v>0</v>
      </c>
      <c r="Q3915" s="16">
        <f>[1]!s_margin_tradingbalance(A3915,"",10000)</f>
        <v>0</v>
      </c>
      <c r="R3915" s="16">
        <f>[1]!s_margin_seclendingbalance(A3915,"",10000)</f>
        <v>0</v>
      </c>
      <c r="S3915" s="17">
        <f>[1]!s_val_ev(A3915,"",100000000)</f>
        <v>22.69256</v>
      </c>
      <c r="T3915" s="17">
        <f>[1]!share_freesharesmv(A3915,"",100000000)</f>
        <v>17.257867328000003</v>
      </c>
      <c r="U3915" s="17">
        <f>[1]!s_dq_amount_btin(A3915,E3915,100000000)</f>
        <v>0.64827301000000004</v>
      </c>
      <c r="V3915" s="17">
        <f>[1]!s_dq_turn(A3915,E3915)</f>
        <v>2.8762531860662701</v>
      </c>
      <c r="W3915" s="2">
        <f>[1]!s_pq_amount(A3915,"20260101","",100000000)</f>
        <v>47.559924870000003</v>
      </c>
      <c r="X3915" s="2">
        <f>[1]!s_pq_avgamount(A3915,"20260101","",100000000)</f>
        <v>0.43632958596330279</v>
      </c>
      <c r="Y3915" s="17">
        <f>[1]!s_ipo_dilutedpe(A3915)</f>
        <v>51.82</v>
      </c>
      <c r="Z3915" s="12">
        <f>[1]!s_ipo_collection_total(A3915,100000000)</f>
        <v>4.617</v>
      </c>
      <c r="AA3915" s="2">
        <f>[1]!s_val_pe_ttm(A3915,E3915)</f>
        <v>-135.8179931640625</v>
      </c>
      <c r="AB3915" s="5">
        <f>[1]!s_info_zjtxornot1(A3915,"")</f>
        <v>0</v>
      </c>
      <c r="AC3915" s="22" t="str">
        <f>[1]!s_info_nature1(A3915,"")</f>
        <v>民营企业</v>
      </c>
      <c r="AD3915" s="6" t="str">
        <f>[1]!s_info_city(A3915)</f>
        <v>龙口市</v>
      </c>
      <c r="AE3915" s="6" t="str">
        <f>[1]!s_info_province(A3915)</f>
        <v>山东省</v>
      </c>
      <c r="AF3915">
        <v>120.5228</v>
      </c>
      <c r="AG3915">
        <v>37.610401000000003</v>
      </c>
    </row>
    <row r="3916" spans="1:33" x14ac:dyDescent="0.3">
      <c r="A3916" s="12" t="s">
        <v>8222</v>
      </c>
      <c r="B3916" s="12" t="s">
        <v>8223</v>
      </c>
      <c r="C3916" s="16" t="str">
        <f>[1]!s_info_mkt(A3916)</f>
        <v>创业板</v>
      </c>
      <c r="D3916" s="16" t="str">
        <f>[1]!s_ipo_listeddate(A3916)</f>
        <v>2016-11-15</v>
      </c>
      <c r="E3916" s="16" t="str">
        <f>[1]!lastradeday_s("000002","")</f>
        <v>2026-06-22</v>
      </c>
      <c r="F3916" s="16" t="str">
        <f>[1]!s_info_industry_csrc2023(A3916,"",3)</f>
        <v>计算机、通信和其他电子设备制造业</v>
      </c>
      <c r="G3916" s="16" t="str">
        <f>[1]!s_info_industry_csrc2023(A3916,"",1)</f>
        <v>制造业</v>
      </c>
      <c r="H3916" s="16">
        <f>[1]!s_is(A3916,83,"FY","YTD","20251231",1,"",100000000)</f>
        <v>21.2592489333</v>
      </c>
      <c r="I3916" s="16">
        <f>[1]!s_is(A3916,83,"FY","YTD","20241231",1,"",100000000)</f>
        <v>21.753385374099999</v>
      </c>
      <c r="J3916" s="16">
        <f t="shared" si="183"/>
        <v>-2.2715381183304295E-2</v>
      </c>
      <c r="K3916" s="16">
        <f>[1]!s_is(A3916,61,"FY","YTD","20251231",1,"",100000000)</f>
        <v>2.0368226593000003</v>
      </c>
      <c r="L3916" s="16">
        <f>[1]!s_is(A3916,61,"FY","YTD","20241231",1,"",100000000)</f>
        <v>1.9011387441999998</v>
      </c>
      <c r="M3916" s="16">
        <f t="shared" si="184"/>
        <v>7.1369812179119155E-2</v>
      </c>
      <c r="N3916" s="16">
        <f>[1]!s_fa_roe(A3916,"20251231")</f>
        <v>9.7818000000000005</v>
      </c>
      <c r="O3916" s="16">
        <f>[1]!s_stmnote_rdexp(A3916,"20251231",1,10000)</f>
        <v>13247.890843000001</v>
      </c>
      <c r="P3916" s="20">
        <f t="shared" si="185"/>
        <v>6.2315893118165662E-2</v>
      </c>
      <c r="Q3916" s="16">
        <f>[1]!s_margin_tradingbalance(A3916,"",10000)</f>
        <v>50467.808900000004</v>
      </c>
      <c r="R3916" s="16">
        <f>[1]!s_margin_seclendingbalance(A3916,"",10000)</f>
        <v>57.464700000000001</v>
      </c>
      <c r="S3916" s="17">
        <f>[1]!s_val_ev(A3916,"",100000000)</f>
        <v>87.516733619699991</v>
      </c>
      <c r="T3916" s="17">
        <f>[1]!share_freesharesmv(A3916,"",100000000)</f>
        <v>68.336707578299993</v>
      </c>
      <c r="U3916" s="17">
        <f>[1]!s_dq_amount_btin(A3916,E3916,100000000)</f>
        <v>11.339026349999999</v>
      </c>
      <c r="V3916" s="17">
        <f>[1]!s_dq_turn(A3916,E3916)</f>
        <v>15.01429075719377</v>
      </c>
      <c r="W3916" s="2">
        <f>[1]!s_pq_amount(A3916,"20260101","",100000000)</f>
        <v>340.02908437999997</v>
      </c>
      <c r="X3916" s="2">
        <f>[1]!s_pq_avgamount(A3916,"20260101","",100000000)</f>
        <v>3.0911734943636362</v>
      </c>
      <c r="Y3916" s="17">
        <f>[1]!s_ipo_dilutedpe(A3916)</f>
        <v>22.98</v>
      </c>
      <c r="Z3916" s="12">
        <f>[1]!s_ipo_collection_total(A3916,100000000)</f>
        <v>2.9730599999999998</v>
      </c>
      <c r="AA3916" s="2">
        <f>[1]!s_val_pe_ttm(A3916,E3916)</f>
        <v>43.368873596191406</v>
      </c>
      <c r="AB3916" s="5">
        <f>[1]!s_info_zjtxornot1(A3916,"")</f>
        <v>1</v>
      </c>
      <c r="AC3916" s="22" t="str">
        <f>[1]!s_info_nature1(A3916,"")</f>
        <v>民营企业</v>
      </c>
      <c r="AD3916" s="6" t="str">
        <f>[1]!s_info_city(A3916)</f>
        <v>宁波市</v>
      </c>
      <c r="AE3916" s="6" t="str">
        <f>[1]!s_info_province(A3916)</f>
        <v>浙江省</v>
      </c>
      <c r="AF3916">
        <v>121.549792</v>
      </c>
      <c r="AG3916">
        <v>29.868387999999999</v>
      </c>
    </row>
    <row r="3917" spans="1:33" x14ac:dyDescent="0.3">
      <c r="A3917" s="12" t="s">
        <v>8224</v>
      </c>
      <c r="B3917" s="12" t="s">
        <v>8225</v>
      </c>
      <c r="C3917" s="16" t="str">
        <f>[1]!s_info_mkt(A3917)</f>
        <v>主板</v>
      </c>
      <c r="D3917" s="16" t="str">
        <f>[1]!s_ipo_listeddate(A3917)</f>
        <v>1997-01-21</v>
      </c>
      <c r="E3917" s="16" t="str">
        <f>[1]!lastradeday_s("000002","")</f>
        <v>2026-06-22</v>
      </c>
      <c r="F3917" s="16" t="str">
        <f>[1]!s_info_industry_csrc2023(A3917,"",3)</f>
        <v>装卸搬运和仓储业</v>
      </c>
      <c r="G3917" s="16" t="str">
        <f>[1]!s_info_industry_csrc2023(A3917,"",1)</f>
        <v>交通运输、仓储和邮政业</v>
      </c>
      <c r="H3917" s="16">
        <f>[1]!s_is(A3917,83,"FY","YTD","20251231",1,"",100000000)</f>
        <v>676.85257815839998</v>
      </c>
      <c r="I3917" s="16">
        <f>[1]!s_is(A3917,83,"FY","YTD","20241231",1,"",100000000)</f>
        <v>631.43954273459997</v>
      </c>
      <c r="J3917" s="16">
        <f t="shared" si="183"/>
        <v>7.1919847190956787E-2</v>
      </c>
      <c r="K3917" s="16">
        <f>[1]!s_is(A3917,61,"FY","YTD","20251231",1,"",100000000)</f>
        <v>5.4554790514000002</v>
      </c>
      <c r="L3917" s="16">
        <f>[1]!s_is(A3917,61,"FY","YTD","20241231",1,"",100000000)</f>
        <v>4.0299763193000002</v>
      </c>
      <c r="M3917" s="16">
        <f t="shared" si="184"/>
        <v>0.35372484083172162</v>
      </c>
      <c r="N3917" s="16">
        <f>[1]!s_fa_roe(A3917,"20251231")</f>
        <v>3.9468999999999999</v>
      </c>
      <c r="O3917" s="16">
        <f>[1]!s_stmnote_rdexp(A3917,"20251231",1,10000)</f>
        <v>12052.281140000001</v>
      </c>
      <c r="P3917" s="20">
        <f t="shared" si="185"/>
        <v>1.7806360689047232E-3</v>
      </c>
      <c r="Q3917" s="16">
        <f>[1]!s_margin_tradingbalance(A3917,"",10000)</f>
        <v>56678.760999999999</v>
      </c>
      <c r="R3917" s="16">
        <f>[1]!s_margin_seclendingbalance(A3917,"",10000)</f>
        <v>194.6112</v>
      </c>
      <c r="S3917" s="17">
        <f>[1]!s_val_ev(A3917,"",100000000)</f>
        <v>97.653581189999997</v>
      </c>
      <c r="T3917" s="17">
        <f>[1]!share_freesharesmv(A3917,"",100000000)</f>
        <v>50.412570119999998</v>
      </c>
      <c r="U3917" s="17">
        <f>[1]!s_dq_amount_btin(A3917,E3917,100000000)</f>
        <v>0.97202831999999995</v>
      </c>
      <c r="V3917" s="17">
        <f>[1]!s_dq_turn(A3917,E3917)</f>
        <v>1.0131485122650217</v>
      </c>
      <c r="W3917" s="2">
        <f>[1]!s_pq_amount(A3917,"20260101","",100000000)</f>
        <v>149.36979432000001</v>
      </c>
      <c r="X3917" s="2">
        <f>[1]!s_pq_avgamount(A3917,"20260101","",100000000)</f>
        <v>1.3579072210909089</v>
      </c>
      <c r="Y3917" s="17">
        <f>[1]!s_ipo_dilutedpe(A3917)</f>
        <v>19.7</v>
      </c>
      <c r="Z3917" s="12">
        <f>[1]!s_ipo_collection_total(A3917,100000000)</f>
        <v>0.77900000000000003</v>
      </c>
      <c r="AA3917" s="2">
        <f>[1]!s_val_pe_ttm(A3917,E3917)</f>
        <v>17.615150451660156</v>
      </c>
      <c r="AB3917" s="5">
        <f>[1]!s_info_zjtxornot1(A3917,"")</f>
        <v>0</v>
      </c>
      <c r="AC3917" s="22" t="str">
        <f>[1]!s_info_nature1(A3917,"")</f>
        <v>中央国有企业</v>
      </c>
      <c r="AD3917" s="6" t="str">
        <f>[1]!s_info_city(A3917)</f>
        <v>天津市</v>
      </c>
      <c r="AE3917" s="6" t="str">
        <f>[1]!s_info_province(A3917)</f>
        <v>天津</v>
      </c>
      <c r="AF3917">
        <v>117.19018199999999</v>
      </c>
      <c r="AG3917">
        <v>39.125596000000002</v>
      </c>
    </row>
    <row r="3918" spans="1:33" x14ac:dyDescent="0.3">
      <c r="A3918" s="12" t="s">
        <v>8226</v>
      </c>
      <c r="B3918" s="12" t="s">
        <v>8227</v>
      </c>
      <c r="C3918" s="16" t="str">
        <f>[1]!s_info_mkt(A3918)</f>
        <v>创业板</v>
      </c>
      <c r="D3918" s="16" t="str">
        <f>[1]!s_ipo_listeddate(A3918)</f>
        <v>2015-04-24</v>
      </c>
      <c r="E3918" s="16" t="str">
        <f>[1]!lastradeday_s("000002","")</f>
        <v>2026-06-22</v>
      </c>
      <c r="F3918" s="16" t="str">
        <f>[1]!s_info_industry_csrc2023(A3918,"",3)</f>
        <v>仪器仪表制造业</v>
      </c>
      <c r="G3918" s="16" t="str">
        <f>[1]!s_info_industry_csrc2023(A3918,"",1)</f>
        <v>制造业</v>
      </c>
      <c r="H3918" s="16">
        <f>[1]!s_is(A3918,83,"FY","YTD","20251231",1,"",100000000)</f>
        <v>5.8970757586999998</v>
      </c>
      <c r="I3918" s="16">
        <f>[1]!s_is(A3918,83,"FY","YTD","20241231",1,"",100000000)</f>
        <v>5.7539926838</v>
      </c>
      <c r="J3918" s="16">
        <f t="shared" si="183"/>
        <v>2.4866746060147271E-2</v>
      </c>
      <c r="K3918" s="16">
        <f>[1]!s_is(A3918,61,"FY","YTD","20251231",1,"",100000000)</f>
        <v>1.0442094626</v>
      </c>
      <c r="L3918" s="16">
        <f>[1]!s_is(A3918,61,"FY","YTD","20241231",1,"",100000000)</f>
        <v>1.2542111148999999</v>
      </c>
      <c r="M3918" s="16">
        <f t="shared" si="184"/>
        <v>-0.167437243862046</v>
      </c>
      <c r="N3918" s="16">
        <f>[1]!s_fa_roe(A3918,"20251231")</f>
        <v>8.4330999999999996</v>
      </c>
      <c r="O3918" s="16">
        <f>[1]!s_stmnote_rdexp(A3918,"20251231",1,10000)</f>
        <v>9914.2028719999998</v>
      </c>
      <c r="P3918" s="20">
        <f t="shared" si="185"/>
        <v>0.16812066315026566</v>
      </c>
      <c r="Q3918" s="16">
        <f>[1]!s_margin_tradingbalance(A3918,"",10000)</f>
        <v>0</v>
      </c>
      <c r="R3918" s="16">
        <f>[1]!s_margin_seclendingbalance(A3918,"",10000)</f>
        <v>0</v>
      </c>
      <c r="S3918" s="17">
        <f>[1]!s_val_ev(A3918,"",100000000)</f>
        <v>46.5434158483</v>
      </c>
      <c r="T3918" s="17">
        <f>[1]!share_freesharesmv(A3918,"",100000000)</f>
        <v>23.8642411973</v>
      </c>
      <c r="U3918" s="17">
        <f>[1]!s_dq_amount_btin(A3918,E3918,100000000)</f>
        <v>1.7259928899999999</v>
      </c>
      <c r="V3918" s="17">
        <f>[1]!s_dq_turn(A3918,E3918)</f>
        <v>5.5035488365681422</v>
      </c>
      <c r="W3918" s="2">
        <f>[1]!s_pq_amount(A3918,"20260101","",100000000)</f>
        <v>165.71835132000001</v>
      </c>
      <c r="X3918" s="2">
        <f>[1]!s_pq_avgamount(A3918,"20260101","",100000000)</f>
        <v>1.5065304665454546</v>
      </c>
      <c r="Y3918" s="17">
        <f>[1]!s_ipo_dilutedpe(A3918)</f>
        <v>22.98</v>
      </c>
      <c r="Z3918" s="12">
        <f>[1]!s_ipo_collection_total(A3918,100000000)</f>
        <v>1.8482400000000001</v>
      </c>
      <c r="AA3918" s="2">
        <f>[1]!s_val_pe_ttm(A3918,E3918)</f>
        <v>40.119430541992188</v>
      </c>
      <c r="AB3918" s="5">
        <f>[1]!s_info_zjtxornot1(A3918,"")</f>
        <v>1</v>
      </c>
      <c r="AC3918" s="22" t="str">
        <f>[1]!s_info_nature1(A3918,"")</f>
        <v>民营企业</v>
      </c>
      <c r="AD3918" s="6" t="str">
        <f>[1]!s_info_city(A3918)</f>
        <v>北京市</v>
      </c>
      <c r="AE3918" s="6" t="str">
        <f>[1]!s_info_province(A3918)</f>
        <v>北京</v>
      </c>
      <c r="AF3918">
        <v>116.40528500000001</v>
      </c>
      <c r="AG3918">
        <v>39.904989</v>
      </c>
    </row>
    <row r="3919" spans="1:33" x14ac:dyDescent="0.3">
      <c r="A3919" s="12" t="s">
        <v>8228</v>
      </c>
      <c r="B3919" s="12" t="s">
        <v>8229</v>
      </c>
      <c r="C3919" s="16" t="str">
        <f>[1]!s_info_mkt(A3919)</f>
        <v>主板</v>
      </c>
      <c r="D3919" s="16" t="str">
        <f>[1]!s_ipo_listeddate(A3919)</f>
        <v>2011-02-22</v>
      </c>
      <c r="E3919" s="16" t="str">
        <f>[1]!lastradeday_s("000002","")</f>
        <v>2026-06-22</v>
      </c>
      <c r="F3919" s="16" t="str">
        <f>[1]!s_info_industry_csrc2023(A3919,"",3)</f>
        <v>化学原料和化学制品制造业</v>
      </c>
      <c r="G3919" s="16" t="str">
        <f>[1]!s_info_industry_csrc2023(A3919,"",1)</f>
        <v>制造业</v>
      </c>
      <c r="H3919" s="16">
        <f>[1]!s_is(A3919,83,"FY","YTD","20251231",1,"",100000000)</f>
        <v>252.3828049791</v>
      </c>
      <c r="I3919" s="16">
        <f>[1]!s_is(A3919,83,"FY","YTD","20241231",1,"",100000000)</f>
        <v>252.11157317799999</v>
      </c>
      <c r="J3919" s="16">
        <f t="shared" si="183"/>
        <v>1.075840341960399E-3</v>
      </c>
      <c r="K3919" s="16">
        <f>[1]!s_is(A3919,61,"FY","YTD","20251231",1,"",100000000)</f>
        <v>33.174604140700005</v>
      </c>
      <c r="L3919" s="16">
        <f>[1]!s_is(A3919,61,"FY","YTD","20241231",1,"",100000000)</f>
        <v>28.037940057100002</v>
      </c>
      <c r="M3919" s="16">
        <f t="shared" si="184"/>
        <v>0.18320404684292255</v>
      </c>
      <c r="N3919" s="16">
        <f>[1]!s_fa_roe(A3919,"20251231")</f>
        <v>11.7407</v>
      </c>
      <c r="O3919" s="16">
        <f>[1]!s_stmnote_rdexp(A3919,"20251231",1,10000)</f>
        <v>63165.570187999998</v>
      </c>
      <c r="P3919" s="20">
        <f t="shared" si="185"/>
        <v>2.5027683717688605E-2</v>
      </c>
      <c r="Q3919" s="16">
        <f>[1]!s_margin_tradingbalance(A3919,"",10000)</f>
        <v>99863.762100000007</v>
      </c>
      <c r="R3919" s="16">
        <f>[1]!s_margin_seclendingbalance(A3919,"",10000)</f>
        <v>857.92139999999995</v>
      </c>
      <c r="S3919" s="17">
        <f>[1]!s_val_ev(A3919,"",100000000)</f>
        <v>426.96367993399991</v>
      </c>
      <c r="T3919" s="17">
        <f>[1]!share_freesharesmv(A3919,"",100000000)</f>
        <v>160.38636409399999</v>
      </c>
      <c r="U3919" s="17">
        <f>[1]!s_dq_amount_btin(A3919,E3919,100000000)</f>
        <v>4.27937616</v>
      </c>
      <c r="V3919" s="17">
        <f>[1]!s_dq_turn(A3919,E3919)</f>
        <v>1.0261597955772879</v>
      </c>
      <c r="W3919" s="2">
        <f>[1]!s_pq_amount(A3919,"20260101","",100000000)</f>
        <v>788.45313174</v>
      </c>
      <c r="X3919" s="2">
        <f>[1]!s_pq_avgamount(A3919,"20260101","",100000000)</f>
        <v>7.1677557430909085</v>
      </c>
      <c r="Y3919" s="17">
        <f>[1]!s_ipo_dilutedpe(A3919)</f>
        <v>35.21</v>
      </c>
      <c r="Z3919" s="12">
        <f>[1]!s_ipo_collection_total(A3919,100000000)</f>
        <v>30</v>
      </c>
      <c r="AA3919" s="2">
        <f>[1]!s_val_pe_ttm(A3919,E3919)</f>
        <v>14.102681159973145</v>
      </c>
      <c r="AB3919" s="5">
        <f>[1]!s_info_zjtxornot1(A3919,"")</f>
        <v>0</v>
      </c>
      <c r="AC3919" s="22" t="str">
        <f>[1]!s_info_nature1(A3919,"")</f>
        <v>民营企业</v>
      </c>
      <c r="AD3919" s="6" t="str">
        <f>[1]!s_info_city(A3919)</f>
        <v>乌海市</v>
      </c>
      <c r="AE3919" s="6" t="str">
        <f>[1]!s_info_province(A3919)</f>
        <v>内蒙古自治区</v>
      </c>
      <c r="AF3919">
        <v>106.825563</v>
      </c>
      <c r="AG3919">
        <v>39.673734000000003</v>
      </c>
    </row>
    <row r="3920" spans="1:33" x14ac:dyDescent="0.3">
      <c r="A3920" s="12" t="s">
        <v>8230</v>
      </c>
      <c r="B3920" s="12" t="s">
        <v>8231</v>
      </c>
      <c r="C3920" s="16" t="str">
        <f>[1]!s_info_mkt(A3920)</f>
        <v>主板</v>
      </c>
      <c r="D3920" s="16" t="str">
        <f>[1]!s_ipo_listeddate(A3920)</f>
        <v>1994-01-03</v>
      </c>
      <c r="E3920" s="16" t="str">
        <f>[1]!lastradeday_s("000002","")</f>
        <v>2026-06-22</v>
      </c>
      <c r="F3920" s="16" t="str">
        <f>[1]!s_info_industry_csrc2023(A3920,"",3)</f>
        <v>非金属矿物制品业</v>
      </c>
      <c r="G3920" s="16" t="str">
        <f>[1]!s_info_industry_csrc2023(A3920,"",1)</f>
        <v>制造业</v>
      </c>
      <c r="H3920" s="16">
        <f>[1]!s_is(A3920,83,"FY","YTD","20251231",1,"",100000000)</f>
        <v>15.2783595598</v>
      </c>
      <c r="I3920" s="16">
        <f>[1]!s_is(A3920,83,"FY","YTD","20241231",1,"",100000000)</f>
        <v>17.3544773693</v>
      </c>
      <c r="J3920" s="16">
        <f t="shared" si="183"/>
        <v>-0.11963009690932225</v>
      </c>
      <c r="K3920" s="16">
        <f>[1]!s_is(A3920,61,"FY","YTD","20251231",1,"",100000000)</f>
        <v>-1.2691714304999999</v>
      </c>
      <c r="L3920" s="16">
        <f>[1]!s_is(A3920,61,"FY","YTD","20241231",1,"",100000000)</f>
        <v>-1.6723139494999999</v>
      </c>
      <c r="M3920" s="16">
        <f t="shared" si="184"/>
        <v>0.24106868158370284</v>
      </c>
      <c r="N3920" s="16">
        <f>[1]!s_fa_roe(A3920,"20251231")</f>
        <v>-12.0197</v>
      </c>
      <c r="O3920" s="16">
        <f>[1]!s_stmnote_rdexp(A3920,"20251231",1,10000)</f>
        <v>1211.782919</v>
      </c>
      <c r="P3920" s="20">
        <f t="shared" si="185"/>
        <v>7.9313679865763206E-3</v>
      </c>
      <c r="Q3920" s="16">
        <f>[1]!s_margin_tradingbalance(A3920,"",10000)</f>
        <v>42694.858099999998</v>
      </c>
      <c r="R3920" s="16">
        <f>[1]!s_margin_seclendingbalance(A3920,"",10000)</f>
        <v>0.94079999999999997</v>
      </c>
      <c r="S3920" s="17">
        <f>[1]!s_val_ev(A3920,"",100000000)</f>
        <v>20.621178</v>
      </c>
      <c r="T3920" s="17">
        <f>[1]!share_freesharesmv(A3920,"",100000000)</f>
        <v>14.444626185000001</v>
      </c>
      <c r="U3920" s="17">
        <f>[1]!s_dq_amount_btin(A3920,E3920,100000000)</f>
        <v>0.38117345000000002</v>
      </c>
      <c r="V3920" s="17">
        <f>[1]!s_dq_turn(A3920,E3920)</f>
        <v>1.9018320631343177</v>
      </c>
      <c r="W3920" s="2">
        <f>[1]!s_pq_amount(A3920,"20260101","",100000000)</f>
        <v>78.840134140000004</v>
      </c>
      <c r="X3920" s="2">
        <f>[1]!s_pq_avgamount(A3920,"20260101","",100000000)</f>
        <v>0.71672849218181822</v>
      </c>
      <c r="Y3920" s="17">
        <f>[1]!s_ipo_dilutedpe(A3920)</f>
        <v>0</v>
      </c>
      <c r="Z3920" s="12">
        <f>[1]!s_ipo_collection_total(A3920,100000000)</f>
        <v>1.6080000000000001</v>
      </c>
      <c r="AA3920" s="2">
        <f>[1]!s_val_pe_ttm(A3920,E3920)</f>
        <v>-13.821157455444336</v>
      </c>
      <c r="AB3920" s="5">
        <f>[1]!s_info_zjtxornot1(A3920,"")</f>
        <v>0</v>
      </c>
      <c r="AC3920" s="22" t="str">
        <f>[1]!s_info_nature1(A3920,"")</f>
        <v>地方国有企业</v>
      </c>
      <c r="AD3920" s="6" t="str">
        <f>[1]!s_info_city(A3920)</f>
        <v>福州市</v>
      </c>
      <c r="AE3920" s="6" t="str">
        <f>[1]!s_info_province(A3920)</f>
        <v>福建省</v>
      </c>
      <c r="AF3920">
        <v>119.30623900000001</v>
      </c>
      <c r="AG3920">
        <v>26.075302000000001</v>
      </c>
    </row>
    <row r="3921" spans="1:33" x14ac:dyDescent="0.3">
      <c r="A3921" s="12" t="s">
        <v>8232</v>
      </c>
      <c r="B3921" s="12" t="s">
        <v>8233</v>
      </c>
      <c r="C3921" s="16" t="str">
        <f>[1]!s_info_mkt(A3921)</f>
        <v>主板</v>
      </c>
      <c r="D3921" s="16" t="str">
        <f>[1]!s_ipo_listeddate(A3921)</f>
        <v>2016-11-24</v>
      </c>
      <c r="E3921" s="16" t="str">
        <f>[1]!lastradeday_s("000002","")</f>
        <v>2026-06-22</v>
      </c>
      <c r="F3921" s="16" t="str">
        <f>[1]!s_info_industry_csrc2023(A3921,"",3)</f>
        <v>电气机械和器材制造业</v>
      </c>
      <c r="G3921" s="16" t="str">
        <f>[1]!s_info_industry_csrc2023(A3921,"",1)</f>
        <v>制造业</v>
      </c>
      <c r="H3921" s="16">
        <f>[1]!s_is(A3921,83,"FY","YTD","20251231",1,"",100000000)</f>
        <v>29.283537858100001</v>
      </c>
      <c r="I3921" s="16">
        <f>[1]!s_is(A3921,83,"FY","YTD","20241231",1,"",100000000)</f>
        <v>30.4960757811</v>
      </c>
      <c r="J3921" s="16">
        <f t="shared" si="183"/>
        <v>-3.9760457434050323E-2</v>
      </c>
      <c r="K3921" s="16">
        <f>[1]!s_is(A3921,61,"FY","YTD","20251231",1,"",100000000)</f>
        <v>2.3359849052000001</v>
      </c>
      <c r="L3921" s="16">
        <f>[1]!s_is(A3921,61,"FY","YTD","20241231",1,"",100000000)</f>
        <v>1.7011081262000001</v>
      </c>
      <c r="M3921" s="16">
        <f t="shared" si="184"/>
        <v>0.37321365363071418</v>
      </c>
      <c r="N3921" s="16">
        <f>[1]!s_fa_roe(A3921,"20251231")</f>
        <v>11.697100000000001</v>
      </c>
      <c r="O3921" s="16">
        <f>[1]!s_stmnote_rdexp(A3921,"20251231",1,10000)</f>
        <v>8224.1007750000008</v>
      </c>
      <c r="P3921" s="20">
        <f t="shared" si="185"/>
        <v>2.8084382477457946E-2</v>
      </c>
      <c r="Q3921" s="16">
        <f>[1]!s_margin_tradingbalance(A3921,"",10000)</f>
        <v>0</v>
      </c>
      <c r="R3921" s="16">
        <f>[1]!s_margin_seclendingbalance(A3921,"",10000)</f>
        <v>0</v>
      </c>
      <c r="S3921" s="17">
        <f>[1]!s_val_ev(A3921,"",100000000)</f>
        <v>52.506194945099999</v>
      </c>
      <c r="T3921" s="17">
        <f>[1]!share_freesharesmv(A3921,"",100000000)</f>
        <v>28.430645334000001</v>
      </c>
      <c r="U3921" s="17">
        <f>[1]!s_dq_amount_btin(A3921,E3921,100000000)</f>
        <v>3.1017247999999999</v>
      </c>
      <c r="V3921" s="17">
        <f>[1]!s_dq_turn(A3921,E3921)</f>
        <v>8.9279427576733692</v>
      </c>
      <c r="W3921" s="2">
        <f>[1]!s_pq_amount(A3921,"20260101","",100000000)</f>
        <v>188.88622205999999</v>
      </c>
      <c r="X3921" s="2">
        <f>[1]!s_pq_avgamount(A3921,"20260101","",100000000)</f>
        <v>1.7171474732727272</v>
      </c>
      <c r="Y3921" s="17">
        <f>[1]!s_ipo_dilutedpe(A3921)</f>
        <v>22.97</v>
      </c>
      <c r="Z3921" s="12">
        <f>[1]!s_ipo_collection_total(A3921,100000000)</f>
        <v>4.9428000000000001</v>
      </c>
      <c r="AA3921" s="2">
        <f>[1]!s_val_pe_ttm(A3921,E3921)</f>
        <v>22.170166015625</v>
      </c>
      <c r="AB3921" s="5">
        <f>[1]!s_info_zjtxornot1(A3921,"")</f>
        <v>0</v>
      </c>
      <c r="AC3921" s="22" t="str">
        <f>[1]!s_info_nature1(A3921,"")</f>
        <v>外资企业</v>
      </c>
      <c r="AD3921" s="6" t="str">
        <f>[1]!s_info_city(A3921)</f>
        <v>深圳市</v>
      </c>
      <c r="AE3921" s="6" t="str">
        <f>[1]!s_info_province(A3921)</f>
        <v>广东省</v>
      </c>
      <c r="AF3921">
        <v>114.085947</v>
      </c>
      <c r="AG3921">
        <v>22.547000000000001</v>
      </c>
    </row>
    <row r="3922" spans="1:33" x14ac:dyDescent="0.3">
      <c r="A3922" s="12" t="s">
        <v>8234</v>
      </c>
      <c r="B3922" s="12" t="s">
        <v>8235</v>
      </c>
      <c r="C3922" s="16" t="str">
        <f>[1]!s_info_mkt(A3922)</f>
        <v>主板</v>
      </c>
      <c r="D3922" s="16" t="str">
        <f>[1]!s_ipo_listeddate(A3922)</f>
        <v>2001-02-09</v>
      </c>
      <c r="E3922" s="16" t="str">
        <f>[1]!lastradeday_s("000002","")</f>
        <v>2026-06-22</v>
      </c>
      <c r="F3922" s="16" t="str">
        <f>[1]!s_info_industry_csrc2023(A3922,"",3)</f>
        <v>道路运输业</v>
      </c>
      <c r="G3922" s="16" t="str">
        <f>[1]!s_info_industry_csrc2023(A3922,"",1)</f>
        <v>交通运输、仓储和邮政业</v>
      </c>
      <c r="H3922" s="16">
        <f>[1]!s_is(A3922,83,"FY","YTD","20251231",1,"",100000000)</f>
        <v>30.490161056799998</v>
      </c>
      <c r="I3922" s="16">
        <f>[1]!s_is(A3922,83,"FY","YTD","20241231",1,"",100000000)</f>
        <v>30.258802454000001</v>
      </c>
      <c r="J3922" s="16">
        <f t="shared" si="183"/>
        <v>7.6459933651278345E-3</v>
      </c>
      <c r="K3922" s="16">
        <f>[1]!s_is(A3922,61,"FY","YTD","20251231",1,"",100000000)</f>
        <v>9.4828378890999989</v>
      </c>
      <c r="L3922" s="16">
        <f>[1]!s_is(A3922,61,"FY","YTD","20241231",1,"",100000000)</f>
        <v>7.8077308410000006</v>
      </c>
      <c r="M3922" s="16">
        <f t="shared" si="184"/>
        <v>0.21454467145609921</v>
      </c>
      <c r="N3922" s="16">
        <f>[1]!s_fa_roe(A3922,"20251231")</f>
        <v>7.8815999999999997</v>
      </c>
      <c r="O3922" s="16">
        <f>[1]!s_stmnote_rdexp(A3922,"20251231",1,10000)</f>
        <v>0</v>
      </c>
      <c r="P3922" s="20">
        <f t="shared" si="185"/>
        <v>0</v>
      </c>
      <c r="Q3922" s="16">
        <f>[1]!s_margin_tradingbalance(A3922,"",10000)</f>
        <v>33020.525600000001</v>
      </c>
      <c r="R3922" s="16">
        <f>[1]!s_margin_seclendingbalance(A3922,"",10000)</f>
        <v>280.60599999999999</v>
      </c>
      <c r="S3922" s="17">
        <f>[1]!s_val_ev(A3922,"",100000000)</f>
        <v>94.681799999999996</v>
      </c>
      <c r="T3922" s="17">
        <f>[1]!share_freesharesmv(A3922,"",100000000)</f>
        <v>41.746086715499999</v>
      </c>
      <c r="U3922" s="17">
        <f>[1]!s_dq_amount_btin(A3922,E3922,100000000)</f>
        <v>0.78847129999999999</v>
      </c>
      <c r="V3922" s="17">
        <f>[1]!s_dq_turn(A3922,E3922)</f>
        <v>0.83971676869261036</v>
      </c>
      <c r="W3922" s="2">
        <f>[1]!s_pq_amount(A3922,"20260101","",100000000)</f>
        <v>142.88989032999999</v>
      </c>
      <c r="X3922" s="2">
        <f>[1]!s_pq_avgamount(A3922,"20260101","",100000000)</f>
        <v>1.298999003</v>
      </c>
      <c r="Y3922" s="17">
        <f>[1]!s_ipo_dilutedpe(A3922)</f>
        <v>26.43</v>
      </c>
      <c r="Z3922" s="12">
        <f>[1]!s_ipo_collection_total(A3922,100000000)</f>
        <v>13.32</v>
      </c>
      <c r="AA3922" s="2">
        <f>[1]!s_val_pe_ttm(A3922,E3922)</f>
        <v>9.8861808776855469</v>
      </c>
      <c r="AB3922" s="5">
        <f>[1]!s_info_zjtxornot1(A3922,"")</f>
        <v>0</v>
      </c>
      <c r="AC3922" s="22" t="str">
        <f>[1]!s_info_nature1(A3922,"")</f>
        <v>地方国有企业</v>
      </c>
      <c r="AD3922" s="6" t="str">
        <f>[1]!s_info_city(A3922)</f>
        <v>福州市</v>
      </c>
      <c r="AE3922" s="6" t="str">
        <f>[1]!s_info_province(A3922)</f>
        <v>福建省</v>
      </c>
      <c r="AF3922">
        <v>119.30623900000001</v>
      </c>
      <c r="AG3922">
        <v>26.075302000000001</v>
      </c>
    </row>
    <row r="3923" spans="1:33" x14ac:dyDescent="0.3">
      <c r="A3923" s="12" t="s">
        <v>8236</v>
      </c>
      <c r="B3923" s="12" t="s">
        <v>8237</v>
      </c>
      <c r="C3923" s="16" t="str">
        <f>[1]!s_info_mkt(A3923)</f>
        <v>创业板</v>
      </c>
      <c r="D3923" s="16" t="str">
        <f>[1]!s_ipo_listeddate(A3923)</f>
        <v>2021-03-29</v>
      </c>
      <c r="E3923" s="16" t="str">
        <f>[1]!lastradeday_s("000002","")</f>
        <v>2026-06-22</v>
      </c>
      <c r="F3923" s="16" t="str">
        <f>[1]!s_info_industry_csrc2023(A3923,"",3)</f>
        <v>生态保护和环境治理业</v>
      </c>
      <c r="G3923" s="16" t="str">
        <f>[1]!s_info_industry_csrc2023(A3923,"",1)</f>
        <v>水利、环境和公共设施管理业</v>
      </c>
      <c r="H3923" s="16">
        <f>[1]!s_is(A3923,83,"FY","YTD","20251231",1,"",100000000)</f>
        <v>6.0228389784000003</v>
      </c>
      <c r="I3923" s="16">
        <f>[1]!s_is(A3923,83,"FY","YTD","20241231",1,"",100000000)</f>
        <v>8.4339817076999992</v>
      </c>
      <c r="J3923" s="16">
        <f t="shared" si="183"/>
        <v>-0.28588427303543829</v>
      </c>
      <c r="K3923" s="16">
        <f>[1]!s_is(A3923,61,"FY","YTD","20251231",1,"",100000000)</f>
        <v>-0.84187459620000005</v>
      </c>
      <c r="L3923" s="16">
        <f>[1]!s_is(A3923,61,"FY","YTD","20241231",1,"",100000000)</f>
        <v>-0.55243923139999995</v>
      </c>
      <c r="M3923" s="16">
        <f t="shared" si="184"/>
        <v>-0.52392253907548991</v>
      </c>
      <c r="N3923" s="16">
        <f>[1]!s_fa_roe(A3923,"20251231")</f>
        <v>-6.6214000000000004</v>
      </c>
      <c r="O3923" s="16">
        <f>[1]!s_stmnote_rdexp(A3923,"20251231",1,10000)</f>
        <v>3624.2440619999998</v>
      </c>
      <c r="P3923" s="20">
        <f t="shared" si="185"/>
        <v>6.0175011734462804E-2</v>
      </c>
      <c r="Q3923" s="16">
        <f>[1]!s_margin_tradingbalance(A3923,"",10000)</f>
        <v>5657.9043000000001</v>
      </c>
      <c r="R3923" s="16">
        <f>[1]!s_margin_seclendingbalance(A3923,"",10000)</f>
        <v>0.1137</v>
      </c>
      <c r="S3923" s="17">
        <f>[1]!s_val_ev(A3923,"",100000000)</f>
        <v>17.899317321800002</v>
      </c>
      <c r="T3923" s="17">
        <f>[1]!share_freesharesmv(A3923,"",100000000)</f>
        <v>9.7423760765999994</v>
      </c>
      <c r="U3923" s="17">
        <f>[1]!s_dq_amount_btin(A3923,E3923,100000000)</f>
        <v>0.40608611</v>
      </c>
      <c r="V3923" s="17">
        <f>[1]!s_dq_turn(A3923,E3923)</f>
        <v>4.0086139147256787</v>
      </c>
      <c r="W3923" s="2">
        <f>[1]!s_pq_amount(A3923,"20260101","",100000000)</f>
        <v>51.428352080000003</v>
      </c>
      <c r="X3923" s="2">
        <f>[1]!s_pq_avgamount(A3923,"20260101","",100000000)</f>
        <v>0.46753047345454546</v>
      </c>
      <c r="Y3923" s="17">
        <f>[1]!s_ipo_dilutedpe(A3923)</f>
        <v>17.23</v>
      </c>
      <c r="Z3923" s="12">
        <f>[1]!s_ipo_collection_total(A3923,100000000)</f>
        <v>3.0421494360000003</v>
      </c>
      <c r="AA3923" s="2">
        <f>[1]!s_val_pe_ttm(A3923,E3923)</f>
        <v>-18.327802658081055</v>
      </c>
      <c r="AB3923" s="5">
        <f>[1]!s_info_zjtxornot1(A3923,"")</f>
        <v>0</v>
      </c>
      <c r="AC3923" s="22" t="str">
        <f>[1]!s_info_nature1(A3923,"")</f>
        <v>地方国有企业</v>
      </c>
      <c r="AD3923" s="6" t="str">
        <f>[1]!s_info_city(A3923)</f>
        <v>北京市</v>
      </c>
      <c r="AE3923" s="6" t="str">
        <f>[1]!s_info_province(A3923)</f>
        <v>北京</v>
      </c>
      <c r="AF3923">
        <v>116.40528500000001</v>
      </c>
      <c r="AG3923">
        <v>39.904989</v>
      </c>
    </row>
    <row r="3924" spans="1:33" x14ac:dyDescent="0.3">
      <c r="A3924" s="12" t="s">
        <v>8238</v>
      </c>
      <c r="B3924" s="12" t="s">
        <v>8239</v>
      </c>
      <c r="C3924" s="16" t="str">
        <f>[1]!s_info_mkt(A3924)</f>
        <v>主板</v>
      </c>
      <c r="D3924" s="16" t="str">
        <f>[1]!s_ipo_listeddate(A3924)</f>
        <v>2002-05-23</v>
      </c>
      <c r="E3924" s="16" t="str">
        <f>[1]!lastradeday_s("000002","")</f>
        <v>2026-06-22</v>
      </c>
      <c r="F3924" s="16" t="str">
        <f>[1]!s_info_industry_csrc2023(A3924,"",3)</f>
        <v>水上运输业</v>
      </c>
      <c r="G3924" s="16" t="str">
        <f>[1]!s_info_industry_csrc2023(A3924,"",1)</f>
        <v>交通运输、仓储和邮政业</v>
      </c>
      <c r="H3924" s="16">
        <f>[1]!s_is(A3924,83,"FY","YTD","20251231",1,"",100000000)</f>
        <v>238.92259789490001</v>
      </c>
      <c r="I3924" s="16">
        <f>[1]!s_is(A3924,83,"FY","YTD","20241231",1,"",100000000)</f>
        <v>232.43743310259998</v>
      </c>
      <c r="J3924" s="16">
        <f t="shared" si="183"/>
        <v>2.7900690115767235E-2</v>
      </c>
      <c r="K3924" s="16">
        <f>[1]!s_is(A3924,61,"FY","YTD","20251231",1,"",100000000)</f>
        <v>40.373109207399999</v>
      </c>
      <c r="L3924" s="16">
        <f>[1]!s_is(A3924,61,"FY","YTD","20241231",1,"",100000000)</f>
        <v>40.365236916000001</v>
      </c>
      <c r="M3924" s="16">
        <f t="shared" si="184"/>
        <v>1.9502651294678289E-4</v>
      </c>
      <c r="N3924" s="16">
        <f>[1]!s_fa_roe(A3924,"20251231")</f>
        <v>9.8145000000000007</v>
      </c>
      <c r="O3924" s="16">
        <f>[1]!s_stmnote_rdexp(A3924,"20251231",1,10000)</f>
        <v>10926.14</v>
      </c>
      <c r="P3924" s="20">
        <f t="shared" si="185"/>
        <v>4.5730877264302623E-3</v>
      </c>
      <c r="Q3924" s="16">
        <f>[1]!s_margin_tradingbalance(A3924,"",10000)</f>
        <v>166172.54010000001</v>
      </c>
      <c r="R3924" s="16">
        <f>[1]!s_margin_seclendingbalance(A3924,"",10000)</f>
        <v>375.57799999999997</v>
      </c>
      <c r="S3924" s="17">
        <f>[1]!s_val_ev(A3924,"",100000000)</f>
        <v>1032.8630521256</v>
      </c>
      <c r="T3924" s="17">
        <f>[1]!share_freesharesmv(A3924,"",100000000)</f>
        <v>329.41906024720004</v>
      </c>
      <c r="U3924" s="17">
        <f>[1]!s_dq_amount_btin(A3924,E3924,100000000)</f>
        <v>27.872512889999999</v>
      </c>
      <c r="V3924" s="17">
        <f>[1]!s_dq_turn(A3924,E3924)</f>
        <v>3.6521017751747058</v>
      </c>
      <c r="W3924" s="2">
        <f>[1]!s_pq_amount(A3924,"20260101","",100000000)</f>
        <v>2030.45671872</v>
      </c>
      <c r="X3924" s="2">
        <f>[1]!s_pq_avgamount(A3924,"20260101","",100000000)</f>
        <v>18.458697442909092</v>
      </c>
      <c r="Y3924" s="17">
        <f>[1]!s_ipo_dilutedpe(A3924)</f>
        <v>20</v>
      </c>
      <c r="Z3924" s="12">
        <f>[1]!s_ipo_collection_total(A3924,100000000)</f>
        <v>8.26</v>
      </c>
      <c r="AA3924" s="2">
        <f>[1]!s_val_pe_ttm(A3924,E3924)</f>
        <v>20.321182250976563</v>
      </c>
      <c r="AB3924" s="5">
        <f>[1]!s_info_zjtxornot1(A3924,"")</f>
        <v>0</v>
      </c>
      <c r="AC3924" s="22" t="str">
        <f>[1]!s_info_nature1(A3924,"")</f>
        <v>中央国有企业</v>
      </c>
      <c r="AD3924" s="6" t="str">
        <f>[1]!s_info_city(A3924)</f>
        <v>上海市</v>
      </c>
      <c r="AE3924" s="6" t="str">
        <f>[1]!s_info_province(A3924)</f>
        <v>上海</v>
      </c>
      <c r="AF3924">
        <v>121.472644</v>
      </c>
      <c r="AG3924">
        <v>31.231705999999999</v>
      </c>
    </row>
    <row r="3925" spans="1:33" x14ac:dyDescent="0.3">
      <c r="A3925" s="12" t="s">
        <v>8240</v>
      </c>
      <c r="B3925" s="12" t="s">
        <v>8241</v>
      </c>
      <c r="C3925" s="16" t="str">
        <f>[1]!s_info_mkt(A3925)</f>
        <v>主板</v>
      </c>
      <c r="D3925" s="16" t="str">
        <f>[1]!s_ipo_listeddate(A3925)</f>
        <v>2000-07-31</v>
      </c>
      <c r="E3925" s="16" t="str">
        <f>[1]!lastradeday_s("000002","")</f>
        <v>2026-06-22</v>
      </c>
      <c r="F3925" s="16" t="str">
        <f>[1]!s_info_industry_csrc2023(A3925,"",3)</f>
        <v>水上运输业</v>
      </c>
      <c r="G3925" s="16" t="str">
        <f>[1]!s_info_industry_csrc2023(A3925,"",1)</f>
        <v>交通运输、仓储和邮政业</v>
      </c>
      <c r="H3925" s="16">
        <f>[1]!s_is(A3925,83,"FY","YTD","20251231",1,"",100000000)</f>
        <v>44.771064922700006</v>
      </c>
      <c r="I3925" s="16">
        <f>[1]!s_is(A3925,83,"FY","YTD","20241231",1,"",100000000)</f>
        <v>43.7702175071</v>
      </c>
      <c r="J3925" s="16">
        <f t="shared" si="183"/>
        <v>2.2865945672708943E-2</v>
      </c>
      <c r="K3925" s="16">
        <f>[1]!s_is(A3925,61,"FY","YTD","20251231",1,"",100000000)</f>
        <v>0.48795209810000001</v>
      </c>
      <c r="L3925" s="16">
        <f>[1]!s_is(A3925,61,"FY","YTD","20241231",1,"",100000000)</f>
        <v>5.2898936651000001</v>
      </c>
      <c r="M3925" s="16">
        <f t="shared" si="184"/>
        <v>-0.90775767359573645</v>
      </c>
      <c r="N3925" s="16">
        <f>[1]!s_fa_roe(A3925,"20251231")</f>
        <v>0.72440000000000004</v>
      </c>
      <c r="O3925" s="16">
        <f>[1]!s_stmnote_rdexp(A3925,"20251231",1,10000)</f>
        <v>0</v>
      </c>
      <c r="P3925" s="20">
        <f t="shared" si="185"/>
        <v>0</v>
      </c>
      <c r="Q3925" s="16">
        <f>[1]!s_margin_tradingbalance(A3925,"",10000)</f>
        <v>0</v>
      </c>
      <c r="R3925" s="16">
        <f>[1]!s_margin_seclendingbalance(A3925,"",10000)</f>
        <v>0</v>
      </c>
      <c r="S3925" s="17">
        <f>[1]!s_val_ev(A3925,"",100000000)</f>
        <v>46.762531550199995</v>
      </c>
      <c r="T3925" s="17">
        <f>[1]!share_freesharesmv(A3925,"",100000000)</f>
        <v>16.159476718200001</v>
      </c>
      <c r="U3925" s="17">
        <f>[1]!s_dq_amount_btin(A3925,E3925,100000000)</f>
        <v>0.61454065000000002</v>
      </c>
      <c r="V3925" s="17">
        <f>[1]!s_dq_turn(A3925,E3925)</f>
        <v>1.3398493349903347</v>
      </c>
      <c r="W3925" s="2">
        <f>[1]!s_pq_amount(A3925,"20260101","",100000000)</f>
        <v>82.685362019999999</v>
      </c>
      <c r="X3925" s="2">
        <f>[1]!s_pq_avgamount(A3925,"20260101","",100000000)</f>
        <v>0.75168510927272725</v>
      </c>
      <c r="Y3925" s="17">
        <f>[1]!s_ipo_dilutedpe(A3925)</f>
        <v>32.5</v>
      </c>
      <c r="Z3925" s="12">
        <f>[1]!s_ipo_collection_total(A3925,100000000)</f>
        <v>5.3148</v>
      </c>
      <c r="AA3925" s="2">
        <f>[1]!s_val_pe_ttm(A3925,E3925)</f>
        <v>80.015609741210938</v>
      </c>
      <c r="AB3925" s="5">
        <f>[1]!s_info_zjtxornot1(A3925,"")</f>
        <v>0</v>
      </c>
      <c r="AC3925" s="22" t="str">
        <f>[1]!s_info_nature1(A3925,"")</f>
        <v>地方国有企业</v>
      </c>
      <c r="AD3925" s="6" t="str">
        <f>[1]!s_info_city(A3925)</f>
        <v>重庆市</v>
      </c>
      <c r="AE3925" s="6" t="str">
        <f>[1]!s_info_province(A3925)</f>
        <v>重庆</v>
      </c>
      <c r="AF3925">
        <v>106.50496200000001</v>
      </c>
      <c r="AG3925">
        <v>29.533155000000001</v>
      </c>
    </row>
    <row r="3926" spans="1:33" x14ac:dyDescent="0.3">
      <c r="A3926" s="12" t="s">
        <v>8242</v>
      </c>
      <c r="B3926" s="12" t="s">
        <v>8243</v>
      </c>
      <c r="C3926" s="16" t="str">
        <f>[1]!s_info_mkt(A3926)</f>
        <v>创业板</v>
      </c>
      <c r="D3926" s="16" t="str">
        <f>[1]!s_ipo_listeddate(A3926)</f>
        <v>2019-04-25</v>
      </c>
      <c r="E3926" s="16" t="str">
        <f>[1]!lastradeday_s("000002","")</f>
        <v>2026-06-22</v>
      </c>
      <c r="F3926" s="16" t="str">
        <f>[1]!s_info_industry_csrc2023(A3926,"",3)</f>
        <v>软件和信息技术服务业</v>
      </c>
      <c r="G3926" s="16" t="str">
        <f>[1]!s_info_industry_csrc2023(A3926,"",1)</f>
        <v>信息传输、软件和信息技术服务业</v>
      </c>
      <c r="H3926" s="16">
        <f>[1]!s_is(A3926,83,"FY","YTD","20251231",1,"",100000000)</f>
        <v>55.489103417700008</v>
      </c>
      <c r="I3926" s="16">
        <f>[1]!s_is(A3926,83,"FY","YTD","20241231",1,"",100000000)</f>
        <v>57.615354469799996</v>
      </c>
      <c r="J3926" s="16">
        <f t="shared" si="183"/>
        <v>-3.6904243177302565E-2</v>
      </c>
      <c r="K3926" s="16">
        <f>[1]!s_is(A3926,61,"FY","YTD","20251231",1,"",100000000)</f>
        <v>11.7063647604</v>
      </c>
      <c r="L3926" s="16">
        <f>[1]!s_is(A3926,61,"FY","YTD","20241231",1,"",100000000)</f>
        <v>3.5119862592</v>
      </c>
      <c r="M3926" s="16">
        <f t="shared" si="184"/>
        <v>2.3332604106106634</v>
      </c>
      <c r="N3926" s="16">
        <f>[1]!s_fa_roe(A3926,"20251231")</f>
        <v>30.5307</v>
      </c>
      <c r="O3926" s="16">
        <f>[1]!s_stmnote_rdexp(A3926,"20251231",1,10000)</f>
        <v>30271.171561000003</v>
      </c>
      <c r="P3926" s="20">
        <f t="shared" si="185"/>
        <v>5.4553362185599939E-2</v>
      </c>
      <c r="Q3926" s="16">
        <f>[1]!s_margin_tradingbalance(A3926,"",10000)</f>
        <v>114864.567</v>
      </c>
      <c r="R3926" s="16">
        <f>[1]!s_margin_seclendingbalance(A3926,"",10000)</f>
        <v>565.06140000000005</v>
      </c>
      <c r="S3926" s="17">
        <f>[1]!s_val_ev(A3926,"",100000000)</f>
        <v>194.63223432199996</v>
      </c>
      <c r="T3926" s="17">
        <f>[1]!share_freesharesmv(A3926,"",100000000)</f>
        <v>134.17530956499999</v>
      </c>
      <c r="U3926" s="17">
        <f>[1]!s_dq_amount_btin(A3926,E3926,100000000)</f>
        <v>12.264522449999999</v>
      </c>
      <c r="V3926" s="17">
        <f>[1]!s_dq_turn(A3926,E3926)</f>
        <v>6.828943929060511</v>
      </c>
      <c r="W3926" s="2">
        <f>[1]!s_pq_amount(A3926,"20260101","",100000000)</f>
        <v>1650.2865293899999</v>
      </c>
      <c r="X3926" s="2">
        <f>[1]!s_pq_avgamount(A3926,"20260101","",100000000)</f>
        <v>15.002604812636363</v>
      </c>
      <c r="Y3926" s="17">
        <f>[1]!s_ipo_dilutedpe(A3926)</f>
        <v>22.99</v>
      </c>
      <c r="Z3926" s="12">
        <f>[1]!s_ipo_collection_total(A3926,100000000)</f>
        <v>13.315327999999999</v>
      </c>
      <c r="AA3926" s="2">
        <f>[1]!s_val_pe_ttm(A3926,E3926)</f>
        <v>11.691286087036133</v>
      </c>
      <c r="AB3926" s="5">
        <f>[1]!s_info_zjtxornot1(A3926,"")</f>
        <v>0</v>
      </c>
      <c r="AC3926" s="22" t="str">
        <f>[1]!s_info_nature1(A3926,"")</f>
        <v>公众企业</v>
      </c>
      <c r="AD3926" s="6" t="str">
        <f>[1]!s_info_city(A3926)</f>
        <v>北京市</v>
      </c>
      <c r="AE3926" s="6" t="str">
        <f>[1]!s_info_province(A3926)</f>
        <v>北京</v>
      </c>
      <c r="AF3926">
        <v>116.40528500000001</v>
      </c>
      <c r="AG3926">
        <v>39.904989</v>
      </c>
    </row>
    <row r="3927" spans="1:33" x14ac:dyDescent="0.3">
      <c r="A3927" s="12" t="s">
        <v>8244</v>
      </c>
      <c r="B3927" s="12" t="s">
        <v>8245</v>
      </c>
      <c r="C3927" s="16" t="str">
        <f>[1]!s_info_mkt(A3927)</f>
        <v>主板</v>
      </c>
      <c r="D3927" s="16" t="str">
        <f>[1]!s_ipo_listeddate(A3927)</f>
        <v>2020-07-31</v>
      </c>
      <c r="E3927" s="16" t="str">
        <f>[1]!lastradeday_s("000002","")</f>
        <v>2026-06-22</v>
      </c>
      <c r="F3927" s="16" t="str">
        <f>[1]!s_info_industry_csrc2023(A3927,"",3)</f>
        <v>农副食品加工业</v>
      </c>
      <c r="G3927" s="16" t="str">
        <f>[1]!s_info_industry_csrc2023(A3927,"",1)</f>
        <v>制造业</v>
      </c>
      <c r="H3927" s="16">
        <f>[1]!s_is(A3927,83,"FY","YTD","20251231",1,"",100000000)</f>
        <v>20.958693569099999</v>
      </c>
      <c r="I3927" s="16">
        <f>[1]!s_is(A3927,83,"FY","YTD","20241231",1,"",100000000)</f>
        <v>22.572609930599999</v>
      </c>
      <c r="J3927" s="16">
        <f t="shared" si="183"/>
        <v>-7.1498881452433771E-2</v>
      </c>
      <c r="K3927" s="16">
        <f>[1]!s_is(A3927,61,"FY","YTD","20251231",1,"",100000000)</f>
        <v>2.0843488725000001</v>
      </c>
      <c r="L3927" s="16">
        <f>[1]!s_is(A3927,61,"FY","YTD","20241231",1,"",100000000)</f>
        <v>3.7619040870999996</v>
      </c>
      <c r="M3927" s="16">
        <f t="shared" si="184"/>
        <v>-0.44593247880841208</v>
      </c>
      <c r="N3927" s="16">
        <f>[1]!s_fa_roe(A3927,"20251231")</f>
        <v>12.1608</v>
      </c>
      <c r="O3927" s="16">
        <f>[1]!s_stmnote_rdexp(A3927,"20251231",1,10000)</f>
        <v>3031.59123</v>
      </c>
      <c r="P3927" s="20">
        <f t="shared" si="185"/>
        <v>1.4464600190870492E-2</v>
      </c>
      <c r="Q3927" s="16">
        <f>[1]!s_margin_tradingbalance(A3927,"",10000)</f>
        <v>0</v>
      </c>
      <c r="R3927" s="16">
        <f>[1]!s_margin_seclendingbalance(A3927,"",10000)</f>
        <v>0</v>
      </c>
      <c r="S3927" s="17">
        <f>[1]!s_val_ev(A3927,"",100000000)</f>
        <v>37.715125222600001</v>
      </c>
      <c r="T3927" s="17">
        <f>[1]!share_freesharesmv(A3927,"",100000000)</f>
        <v>14.365861522599999</v>
      </c>
      <c r="U3927" s="17">
        <f>[1]!s_dq_amount_btin(A3927,E3927,100000000)</f>
        <v>0.51959767999999995</v>
      </c>
      <c r="V3927" s="17">
        <f>[1]!s_dq_turn(A3927,E3927)</f>
        <v>2.6368962079441891</v>
      </c>
      <c r="W3927" s="2">
        <f>[1]!s_pq_amount(A3927,"20260101","",100000000)</f>
        <v>52.781195619999998</v>
      </c>
      <c r="X3927" s="2">
        <f>[1]!s_pq_avgamount(A3927,"20260101","",100000000)</f>
        <v>0.47982905109090912</v>
      </c>
      <c r="Y3927" s="17">
        <f>[1]!s_ipo_dilutedpe(A3927)</f>
        <v>22.99</v>
      </c>
      <c r="Z3927" s="12">
        <f>[1]!s_ipo_collection_total(A3927,100000000)</f>
        <v>9.0326304000000004</v>
      </c>
      <c r="AA3927" s="2">
        <f>[1]!s_val_pe_ttm(A3927,E3927)</f>
        <v>16.988254547119141</v>
      </c>
      <c r="AB3927" s="5">
        <f>[1]!s_info_zjtxornot1(A3927,"")</f>
        <v>0</v>
      </c>
      <c r="AC3927" s="22" t="str">
        <f>[1]!s_info_nature1(A3927,"")</f>
        <v>民营企业</v>
      </c>
      <c r="AD3927" s="6" t="str">
        <f>[1]!s_info_city(A3927)</f>
        <v>萍乡市</v>
      </c>
      <c r="AE3927" s="6" t="str">
        <f>[1]!s_info_province(A3927)</f>
        <v>江西省</v>
      </c>
      <c r="AF3927">
        <v>113.852186</v>
      </c>
      <c r="AG3927">
        <v>27.622945999999999</v>
      </c>
    </row>
    <row r="3928" spans="1:33" x14ac:dyDescent="0.3">
      <c r="A3928" s="12" t="s">
        <v>8246</v>
      </c>
      <c r="B3928" s="12" t="s">
        <v>8247</v>
      </c>
      <c r="C3928" s="16" t="str">
        <f>[1]!s_info_mkt(A3928)</f>
        <v>主板</v>
      </c>
      <c r="D3928" s="16" t="str">
        <f>[1]!s_ipo_listeddate(A3928)</f>
        <v>2006-08-16</v>
      </c>
      <c r="E3928" s="16" t="str">
        <f>[1]!lastradeday_s("000002","")</f>
        <v>2026-06-22</v>
      </c>
      <c r="F3928" s="16" t="str">
        <f>[1]!s_info_industry_csrc2023(A3928,"",3)</f>
        <v>土木工程建筑业</v>
      </c>
      <c r="G3928" s="16" t="str">
        <f>[1]!s_info_industry_csrc2023(A3928,"",1)</f>
        <v>建筑业</v>
      </c>
      <c r="H3928" s="16">
        <f>[1]!s_is(A3928,83,"FY","YTD","20251231",1,"",100000000)</f>
        <v>464.09521005410005</v>
      </c>
      <c r="I3928" s="16">
        <f>[1]!s_is(A3928,83,"FY","YTD","20241231",1,"",100000000)</f>
        <v>477.72002183640001</v>
      </c>
      <c r="J3928" s="16">
        <f t="shared" si="183"/>
        <v>-2.8520495603104323E-2</v>
      </c>
      <c r="K3928" s="16">
        <f>[1]!s_is(A3928,61,"FY","YTD","20251231",1,"",100000000)</f>
        <v>9.6432697190999992</v>
      </c>
      <c r="L3928" s="16">
        <f>[1]!s_is(A3928,61,"FY","YTD","20241231",1,"",100000000)</f>
        <v>13.100293393099999</v>
      </c>
      <c r="M3928" s="16">
        <f t="shared" si="184"/>
        <v>-0.26388902677712811</v>
      </c>
      <c r="N3928" s="16">
        <f>[1]!s_fa_roe(A3928,"20251231")</f>
        <v>6.2221000000000002</v>
      </c>
      <c r="O3928" s="16">
        <f>[1]!s_stmnote_rdexp(A3928,"20251231",1,10000)</f>
        <v>104764.913562</v>
      </c>
      <c r="P3928" s="20">
        <f t="shared" si="185"/>
        <v>2.2574013110324379E-2</v>
      </c>
      <c r="Q3928" s="16">
        <f>[1]!s_margin_tradingbalance(A3928,"",10000)</f>
        <v>23909.319800000001</v>
      </c>
      <c r="R3928" s="16">
        <f>[1]!s_margin_seclendingbalance(A3928,"",10000)</f>
        <v>199.53819999999999</v>
      </c>
      <c r="S3928" s="17">
        <f>[1]!s_val_ev(A3928,"",100000000)</f>
        <v>93.600483550000007</v>
      </c>
      <c r="T3928" s="17">
        <f>[1]!share_freesharesmv(A3928,"",100000000)</f>
        <v>43.968915584999998</v>
      </c>
      <c r="U3928" s="17">
        <f>[1]!s_dq_amount_btin(A3928,E3928,100000000)</f>
        <v>0.52806423000000002</v>
      </c>
      <c r="V3928" s="17">
        <f>[1]!s_dq_turn(A3928,E3928)</f>
        <v>0.58897917651849097</v>
      </c>
      <c r="W3928" s="2">
        <f>[1]!s_pq_amount(A3928,"20260101","",100000000)</f>
        <v>105.91071866999999</v>
      </c>
      <c r="X3928" s="2">
        <f>[1]!s_pq_avgamount(A3928,"20260101","",100000000)</f>
        <v>0.96282471518181811</v>
      </c>
      <c r="Y3928" s="17">
        <f>[1]!s_ipo_dilutedpe(A3928)</f>
        <v>24.8</v>
      </c>
      <c r="Z3928" s="12">
        <f>[1]!s_ipo_collection_total(A3928,100000000)</f>
        <v>2.2799999999999998</v>
      </c>
      <c r="AA3928" s="2">
        <f>[1]!s_val_pe_ttm(A3928,E3928)</f>
        <v>9.7359838485717773</v>
      </c>
      <c r="AB3928" s="5">
        <f>[1]!s_info_zjtxornot1(A3928,"")</f>
        <v>0</v>
      </c>
      <c r="AC3928" s="22" t="str">
        <f>[1]!s_info_nature1(A3928,"")</f>
        <v>地方国有企业</v>
      </c>
      <c r="AD3928" s="6" t="str">
        <f>[1]!s_info_city(A3928)</f>
        <v>江山市</v>
      </c>
      <c r="AE3928" s="6" t="str">
        <f>[1]!s_info_province(A3928)</f>
        <v>浙江省</v>
      </c>
      <c r="AF3928">
        <v>118.607086</v>
      </c>
      <c r="AG3928">
        <v>28.581969999999998</v>
      </c>
    </row>
    <row r="3929" spans="1:33" x14ac:dyDescent="0.3">
      <c r="A3929" s="12" t="s">
        <v>8248</v>
      </c>
      <c r="B3929" s="12" t="s">
        <v>8249</v>
      </c>
      <c r="C3929" s="16" t="str">
        <f>[1]!s_info_mkt(A3929)</f>
        <v>主板</v>
      </c>
      <c r="D3929" s="16" t="str">
        <f>[1]!s_ipo_listeddate(A3929)</f>
        <v>2008-05-06</v>
      </c>
      <c r="E3929" s="16" t="str">
        <f>[1]!lastradeday_s("000002","")</f>
        <v>2026-06-22</v>
      </c>
      <c r="F3929" s="16" t="str">
        <f>[1]!s_info_industry_csrc2023(A3929,"",3)</f>
        <v>化学原料和化学制品制造业</v>
      </c>
      <c r="G3929" s="16" t="str">
        <f>[1]!s_info_industry_csrc2023(A3929,"",1)</f>
        <v>制造业</v>
      </c>
      <c r="H3929" s="16">
        <f>[1]!s_is(A3929,83,"FY","YTD","20251231",1,"",100000000)</f>
        <v>99.816050955099996</v>
      </c>
      <c r="I3929" s="16">
        <f>[1]!s_is(A3929,83,"FY","YTD","20241231",1,"",100000000)</f>
        <v>94.80721694719999</v>
      </c>
      <c r="J3929" s="16">
        <f t="shared" si="183"/>
        <v>5.2831779786232103E-2</v>
      </c>
      <c r="K3929" s="16">
        <f>[1]!s_is(A3929,61,"FY","YTD","20251231",1,"",100000000)</f>
        <v>7.5754858774000002</v>
      </c>
      <c r="L3929" s="16">
        <f>[1]!s_is(A3929,61,"FY","YTD","20241231",1,"",100000000)</f>
        <v>8.9103098246000005</v>
      </c>
      <c r="M3929" s="16">
        <f t="shared" si="184"/>
        <v>-0.14980668163914523</v>
      </c>
      <c r="N3929" s="16">
        <f>[1]!s_fa_roe(A3929,"20251231")</f>
        <v>7.9623999999999997</v>
      </c>
      <c r="O3929" s="16">
        <f>[1]!s_stmnote_rdexp(A3929,"20251231",1,10000)</f>
        <v>31551.856597000002</v>
      </c>
      <c r="P3929" s="20">
        <f t="shared" si="185"/>
        <v>3.1610002895418987E-2</v>
      </c>
      <c r="Q3929" s="16">
        <f>[1]!s_margin_tradingbalance(A3929,"",10000)</f>
        <v>0</v>
      </c>
      <c r="R3929" s="16">
        <f>[1]!s_margin_seclendingbalance(A3929,"",10000)</f>
        <v>0</v>
      </c>
      <c r="S3929" s="17">
        <f>[1]!s_val_ev(A3929,"",100000000)</f>
        <v>129.53232760949999</v>
      </c>
      <c r="T3929" s="17">
        <f>[1]!share_freesharesmv(A3929,"",100000000)</f>
        <v>59.117191476899997</v>
      </c>
      <c r="U3929" s="17">
        <f>[1]!s_dq_amount_btin(A3929,E3929,100000000)</f>
        <v>1.3702940400000001</v>
      </c>
      <c r="V3929" s="17">
        <f>[1]!s_dq_turn(A3929,E3929)</f>
        <v>1.0678223369825346</v>
      </c>
      <c r="W3929" s="2">
        <f>[1]!s_pq_amount(A3929,"20260101","",100000000)</f>
        <v>208.17441844999999</v>
      </c>
      <c r="X3929" s="2">
        <f>[1]!s_pq_avgamount(A3929,"20260101","",100000000)</f>
        <v>1.8924947131818182</v>
      </c>
      <c r="Y3929" s="17">
        <f>[1]!s_ipo_dilutedpe(A3929)</f>
        <v>26.81</v>
      </c>
      <c r="Z3929" s="12">
        <f>[1]!s_ipo_collection_total(A3929,100000000)</f>
        <v>1.7010000000000001</v>
      </c>
      <c r="AA3929" s="2">
        <f>[1]!s_val_pe_ttm(A3929,E3929)</f>
        <v>17.363611221313477</v>
      </c>
      <c r="AB3929" s="5">
        <f>[1]!s_info_zjtxornot1(A3929,"")</f>
        <v>1</v>
      </c>
      <c r="AC3929" s="22" t="str">
        <f>[1]!s_info_nature1(A3929,"")</f>
        <v>中央国有企业</v>
      </c>
      <c r="AD3929" s="6" t="str">
        <f>[1]!s_info_city(A3929)</f>
        <v>宁国市</v>
      </c>
      <c r="AE3929" s="6" t="str">
        <f>[1]!s_info_province(A3929)</f>
        <v>安徽省</v>
      </c>
      <c r="AF3929">
        <v>118.99702499999999</v>
      </c>
      <c r="AG3929">
        <v>30.502935999999998</v>
      </c>
    </row>
    <row r="3930" spans="1:33" x14ac:dyDescent="0.3">
      <c r="A3930" s="12" t="s">
        <v>8250</v>
      </c>
      <c r="B3930" s="12" t="s">
        <v>8251</v>
      </c>
      <c r="C3930" s="16" t="str">
        <f>[1]!s_info_mkt(A3930)</f>
        <v>主板</v>
      </c>
      <c r="D3930" s="16" t="str">
        <f>[1]!s_ipo_listeddate(A3930)</f>
        <v>2004-02-25</v>
      </c>
      <c r="E3930" s="16" t="str">
        <f>[1]!lastradeday_s("000002","")</f>
        <v>2026-06-22</v>
      </c>
      <c r="F3930" s="16" t="str">
        <f>[1]!s_info_industry_csrc2023(A3930,"",3)</f>
        <v>房地产业</v>
      </c>
      <c r="G3930" s="16" t="str">
        <f>[1]!s_info_industry_csrc2023(A3930,"",1)</f>
        <v>房地产业</v>
      </c>
      <c r="H3930" s="16">
        <f>[1]!s_is(A3930,83,"FY","YTD","20251231",1,"",100000000)</f>
        <v>834.26379063539991</v>
      </c>
      <c r="I3930" s="16">
        <f>[1]!s_is(A3930,83,"FY","YTD","20241231",1,"",100000000)</f>
        <v>599.92367667719998</v>
      </c>
      <c r="J3930" s="16">
        <f t="shared" si="183"/>
        <v>0.39061654518478184</v>
      </c>
      <c r="K3930" s="16">
        <f>[1]!s_is(A3930,61,"FY","YTD","20251231",1,"",100000000)</f>
        <v>-94.958873022099993</v>
      </c>
      <c r="L3930" s="16">
        <f>[1]!s_is(A3930,61,"FY","YTD","20241231",1,"",100000000)</f>
        <v>9.5130404911999999</v>
      </c>
      <c r="M3930" s="16">
        <f t="shared" si="184"/>
        <v>-10.981968762767416</v>
      </c>
      <c r="N3930" s="16">
        <f>[1]!s_fa_roe(A3930,"20251231")</f>
        <v>-65.063100000000006</v>
      </c>
      <c r="O3930" s="16">
        <f>[1]!s_stmnote_rdexp(A3930,"20251231",1,10000)</f>
        <v>6824.5142390000001</v>
      </c>
      <c r="P3930" s="20">
        <f t="shared" si="185"/>
        <v>8.1802834014913298E-4</v>
      </c>
      <c r="Q3930" s="16">
        <f>[1]!s_margin_tradingbalance(A3930,"",10000)</f>
        <v>56859.963000000003</v>
      </c>
      <c r="R3930" s="16">
        <f>[1]!s_margin_seclendingbalance(A3930,"",10000)</f>
        <v>241.03120000000001</v>
      </c>
      <c r="S3930" s="17">
        <f>[1]!s_val_ev(A3930,"",100000000)</f>
        <v>69.079018111599993</v>
      </c>
      <c r="T3930" s="17">
        <f>[1]!share_freesharesmv(A3930,"",100000000)</f>
        <v>49.655502010299998</v>
      </c>
      <c r="U3930" s="17">
        <f>[1]!s_dq_amount_btin(A3930,E3930,100000000)</f>
        <v>1.18034185</v>
      </c>
      <c r="V3930" s="17">
        <f>[1]!s_dq_turn(A3930,E3930)</f>
        <v>1.7522978006786889</v>
      </c>
      <c r="W3930" s="2">
        <f>[1]!s_pq_amount(A3930,"20260101","",100000000)</f>
        <v>214.36670760999999</v>
      </c>
      <c r="X3930" s="2">
        <f>[1]!s_pq_avgamount(A3930,"20260101","",100000000)</f>
        <v>1.9487882509999999</v>
      </c>
      <c r="Y3930" s="17">
        <f>[1]!s_ipo_dilutedpe(A3930)</f>
        <v>17.489999999999998</v>
      </c>
      <c r="Z3930" s="12">
        <f>[1]!s_ipo_collection_total(A3930,100000000)</f>
        <v>4.218</v>
      </c>
      <c r="AA3930" s="2">
        <f>[1]!s_val_pe_ttm(A3930,E3930)</f>
        <v>-0.64968127012252808</v>
      </c>
      <c r="AB3930" s="5">
        <f>[1]!s_info_zjtxornot1(A3930,"")</f>
        <v>0</v>
      </c>
      <c r="AC3930" s="22" t="str">
        <f>[1]!s_info_nature1(A3930,"")</f>
        <v>地方国有企业</v>
      </c>
      <c r="AD3930" s="6" t="str">
        <f>[1]!s_info_city(A3930)</f>
        <v>珠海市</v>
      </c>
      <c r="AE3930" s="6" t="str">
        <f>[1]!s_info_province(A3930)</f>
        <v>广东省</v>
      </c>
      <c r="AF3930">
        <v>113.552724</v>
      </c>
      <c r="AG3930">
        <v>22.255898999999999</v>
      </c>
    </row>
    <row r="3931" spans="1:33" x14ac:dyDescent="0.3">
      <c r="A3931" s="12" t="s">
        <v>8252</v>
      </c>
      <c r="B3931" s="12" t="s">
        <v>8253</v>
      </c>
      <c r="C3931" s="16" t="str">
        <f>[1]!s_info_mkt(A3931)</f>
        <v>创业板</v>
      </c>
      <c r="D3931" s="16" t="str">
        <f>[1]!s_ipo_listeddate(A3931)</f>
        <v>2021-12-22</v>
      </c>
      <c r="E3931" s="16" t="str">
        <f>[1]!lastradeday_s("000002","")</f>
        <v>2026-06-22</v>
      </c>
      <c r="F3931" s="16" t="str">
        <f>[1]!s_info_industry_csrc2023(A3931,"",3)</f>
        <v>家具制造业</v>
      </c>
      <c r="G3931" s="16" t="str">
        <f>[1]!s_info_industry_csrc2023(A3931,"",1)</f>
        <v>制造业</v>
      </c>
      <c r="H3931" s="16">
        <f>[1]!s_is(A3931,83,"FY","YTD","20251231",1,"",100000000)</f>
        <v>3.5567066817000001</v>
      </c>
      <c r="I3931" s="16">
        <f>[1]!s_is(A3931,83,"FY","YTD","20241231",1,"",100000000)</f>
        <v>2.9577840256000001</v>
      </c>
      <c r="J3931" s="16">
        <f t="shared" si="183"/>
        <v>0.20249032752771923</v>
      </c>
      <c r="K3931" s="16">
        <f>[1]!s_is(A3931,61,"FY","YTD","20251231",1,"",100000000)</f>
        <v>7.5793235799999997E-2</v>
      </c>
      <c r="L3931" s="16">
        <f>[1]!s_is(A3931,61,"FY","YTD","20241231",1,"",100000000)</f>
        <v>0.11169734960000001</v>
      </c>
      <c r="M3931" s="16">
        <f t="shared" si="184"/>
        <v>-0.32144105413939034</v>
      </c>
      <c r="N3931" s="16">
        <f>[1]!s_fa_roe(A3931,"20251231")</f>
        <v>1.0697000000000001</v>
      </c>
      <c r="O3931" s="16">
        <f>[1]!s_stmnote_rdexp(A3931,"20251231",1,10000)</f>
        <v>988.07226999999989</v>
      </c>
      <c r="P3931" s="20">
        <f t="shared" si="185"/>
        <v>2.778053852694231E-2</v>
      </c>
      <c r="Q3931" s="16">
        <f>[1]!s_margin_tradingbalance(A3931,"",10000)</f>
        <v>2466.3512000000001</v>
      </c>
      <c r="R3931" s="16">
        <f>[1]!s_margin_seclendingbalance(A3931,"",10000)</f>
        <v>0</v>
      </c>
      <c r="S3931" s="17">
        <f>[1]!s_val_ev(A3931,"",100000000)</f>
        <v>19.271070000000002</v>
      </c>
      <c r="T3931" s="17">
        <f>[1]!share_freesharesmv(A3931,"",100000000)</f>
        <v>5.4464906384999994</v>
      </c>
      <c r="U3931" s="17">
        <f>[1]!s_dq_amount_btin(A3931,E3931,100000000)</f>
        <v>0.31759104999999999</v>
      </c>
      <c r="V3931" s="17">
        <f>[1]!s_dq_turn(A3931,E3931)</f>
        <v>2.7933733896826136</v>
      </c>
      <c r="W3931" s="2">
        <f>[1]!s_pq_amount(A3931,"20260101","",100000000)</f>
        <v>42.135238119999997</v>
      </c>
      <c r="X3931" s="2">
        <f>[1]!s_pq_avgamount(A3931,"20260101","",100000000)</f>
        <v>0.38304761927272729</v>
      </c>
      <c r="Y3931" s="17">
        <f>[1]!s_ipo_dilutedpe(A3931)</f>
        <v>26.68</v>
      </c>
      <c r="Z3931" s="12">
        <f>[1]!s_ipo_collection_total(A3931,100000000)</f>
        <v>5.4565000000000001</v>
      </c>
      <c r="AA3931" s="2">
        <f>[1]!s_val_pe_ttm(A3931,E3931)</f>
        <v>770.54681396484375</v>
      </c>
      <c r="AB3931" s="5">
        <f>[1]!s_info_zjtxornot1(A3931,"")</f>
        <v>0</v>
      </c>
      <c r="AC3931" s="22" t="str">
        <f>[1]!s_info_nature1(A3931,"")</f>
        <v>民营企业</v>
      </c>
      <c r="AD3931" s="6" t="str">
        <f>[1]!s_info_city(A3931)</f>
        <v>金华市</v>
      </c>
      <c r="AE3931" s="6" t="str">
        <f>[1]!s_info_province(A3931)</f>
        <v>浙江省</v>
      </c>
      <c r="AF3931">
        <v>119.649506</v>
      </c>
      <c r="AG3931">
        <v>29.089524000000001</v>
      </c>
    </row>
    <row r="3932" spans="1:33" x14ac:dyDescent="0.3">
      <c r="A3932" s="12" t="s">
        <v>8254</v>
      </c>
      <c r="B3932" s="12" t="s">
        <v>8255</v>
      </c>
      <c r="C3932" s="16" t="str">
        <f>[1]!s_info_mkt(A3932)</f>
        <v>主板</v>
      </c>
      <c r="D3932" s="16" t="str">
        <f>[1]!s_ipo_listeddate(A3932)</f>
        <v>2016-12-12</v>
      </c>
      <c r="E3932" s="16" t="str">
        <f>[1]!lastradeday_s("000002","")</f>
        <v>2026-06-22</v>
      </c>
      <c r="F3932" s="16" t="str">
        <f>[1]!s_info_industry_csrc2023(A3932,"",3)</f>
        <v>化学原料和化学制品制造业</v>
      </c>
      <c r="G3932" s="16" t="str">
        <f>[1]!s_info_industry_csrc2023(A3932,"",1)</f>
        <v>制造业</v>
      </c>
      <c r="H3932" s="16">
        <f>[1]!s_is(A3932,83,"FY","YTD","20251231",1,"",100000000)</f>
        <v>15.952648032300001</v>
      </c>
      <c r="I3932" s="16">
        <f>[1]!s_is(A3932,83,"FY","YTD","20241231",1,"",100000000)</f>
        <v>14.8404296624</v>
      </c>
      <c r="J3932" s="16">
        <f t="shared" si="183"/>
        <v>7.4945159621485846E-2</v>
      </c>
      <c r="K3932" s="16">
        <f>[1]!s_is(A3932,61,"FY","YTD","20251231",1,"",100000000)</f>
        <v>1.0153817066999999</v>
      </c>
      <c r="L3932" s="16">
        <f>[1]!s_is(A3932,61,"FY","YTD","20241231",1,"",100000000)</f>
        <v>0.40518608100000003</v>
      </c>
      <c r="M3932" s="16">
        <f t="shared" si="184"/>
        <v>1.5059639368510287</v>
      </c>
      <c r="N3932" s="16">
        <f>[1]!s_fa_roe(A3932,"20251231")</f>
        <v>6.5585000000000004</v>
      </c>
      <c r="O3932" s="16">
        <f>[1]!s_stmnote_rdexp(A3932,"20251231",1,10000)</f>
        <v>5094.7078449999999</v>
      </c>
      <c r="P3932" s="20">
        <f t="shared" si="185"/>
        <v>3.1936439860545597E-2</v>
      </c>
      <c r="Q3932" s="16">
        <f>[1]!s_margin_tradingbalance(A3932,"",10000)</f>
        <v>0</v>
      </c>
      <c r="R3932" s="16">
        <f>[1]!s_margin_seclendingbalance(A3932,"",10000)</f>
        <v>0</v>
      </c>
      <c r="S3932" s="17">
        <f>[1]!s_val_ev(A3932,"",100000000)</f>
        <v>41.497747199999999</v>
      </c>
      <c r="T3932" s="17">
        <f>[1]!share_freesharesmv(A3932,"",100000000)</f>
        <v>14.123186968800001</v>
      </c>
      <c r="U3932" s="17">
        <f>[1]!s_dq_amount_btin(A3932,E3932,100000000)</f>
        <v>1.7122350200000001</v>
      </c>
      <c r="V3932" s="17">
        <f>[1]!s_dq_turn(A3932,E3932)</f>
        <v>4.2781704940358791</v>
      </c>
      <c r="W3932" s="2">
        <f>[1]!s_pq_amount(A3932,"20260101","",100000000)</f>
        <v>99.445115250000001</v>
      </c>
      <c r="X3932" s="2">
        <f>[1]!s_pq_avgamount(A3932,"20260101","",100000000)</f>
        <v>0.90404650227272731</v>
      </c>
      <c r="Y3932" s="17">
        <f>[1]!s_ipo_dilutedpe(A3932)</f>
        <v>19.059999999999999</v>
      </c>
      <c r="Z3932" s="12">
        <f>[1]!s_ipo_collection_total(A3932,100000000)</f>
        <v>5.1004800000000001</v>
      </c>
      <c r="AA3932" s="2">
        <f>[1]!s_val_pe_ttm(A3932,E3932)</f>
        <v>34.485843658447266</v>
      </c>
      <c r="AB3932" s="5">
        <f>[1]!s_info_zjtxornot1(A3932,"")</f>
        <v>1</v>
      </c>
      <c r="AC3932" s="22" t="str">
        <f>[1]!s_info_nature1(A3932,"")</f>
        <v>民营企业</v>
      </c>
      <c r="AD3932" s="6" t="str">
        <f>[1]!s_info_city(A3932)</f>
        <v>苏州市</v>
      </c>
      <c r="AE3932" s="6" t="str">
        <f>[1]!s_info_province(A3932)</f>
        <v>江苏省</v>
      </c>
      <c r="AF3932">
        <v>120.619585</v>
      </c>
      <c r="AG3932">
        <v>31.299378999999998</v>
      </c>
    </row>
    <row r="3933" spans="1:33" x14ac:dyDescent="0.3">
      <c r="A3933" s="12" t="s">
        <v>8256</v>
      </c>
      <c r="B3933" s="12" t="s">
        <v>8257</v>
      </c>
      <c r="C3933" s="16" t="str">
        <f>[1]!s_info_mkt(A3933)</f>
        <v>创业板</v>
      </c>
      <c r="D3933" s="16" t="str">
        <f>[1]!s_ipo_listeddate(A3933)</f>
        <v>2016-09-28</v>
      </c>
      <c r="E3933" s="16" t="str">
        <f>[1]!lastradeday_s("000002","")</f>
        <v>2026-06-22</v>
      </c>
      <c r="F3933" s="16" t="str">
        <f>[1]!s_info_industry_csrc2023(A3933,"",3)</f>
        <v>计算机、通信和其他电子设备制造业</v>
      </c>
      <c r="G3933" s="16" t="str">
        <f>[1]!s_info_industry_csrc2023(A3933,"",1)</f>
        <v>制造业</v>
      </c>
      <c r="H3933" s="16">
        <f>[1]!s_is(A3933,83,"FY","YTD","20251231",1,"",100000000)</f>
        <v>5.9117867542999996</v>
      </c>
      <c r="I3933" s="16">
        <f>[1]!s_is(A3933,83,"FY","YTD","20241231",1,"",100000000)</f>
        <v>5.5202533126999995</v>
      </c>
      <c r="J3933" s="16">
        <f t="shared" si="183"/>
        <v>7.0926716478613594E-2</v>
      </c>
      <c r="K3933" s="16">
        <f>[1]!s_is(A3933,61,"FY","YTD","20251231",1,"",100000000)</f>
        <v>0.37321570279999999</v>
      </c>
      <c r="L3933" s="16">
        <f>[1]!s_is(A3933,61,"FY","YTD","20241231",1,"",100000000)</f>
        <v>0.29147899719999998</v>
      </c>
      <c r="M3933" s="16">
        <f t="shared" si="184"/>
        <v>0.28042056678243582</v>
      </c>
      <c r="N3933" s="16">
        <f>[1]!s_fa_roe(A3933,"20251231")</f>
        <v>3.3311000000000002</v>
      </c>
      <c r="O3933" s="16">
        <f>[1]!s_stmnote_rdexp(A3933,"20251231",1,10000)</f>
        <v>10214.780694999999</v>
      </c>
      <c r="P3933" s="20">
        <f t="shared" si="185"/>
        <v>0.17278669071698455</v>
      </c>
      <c r="Q3933" s="16">
        <f>[1]!s_margin_tradingbalance(A3933,"",10000)</f>
        <v>0</v>
      </c>
      <c r="R3933" s="16">
        <f>[1]!s_margin_seclendingbalance(A3933,"",10000)</f>
        <v>0</v>
      </c>
      <c r="S3933" s="17">
        <f>[1]!s_val_ev(A3933,"",100000000)</f>
        <v>31.4313232425</v>
      </c>
      <c r="T3933" s="17">
        <f>[1]!share_freesharesmv(A3933,"",100000000)</f>
        <v>19.865608707500002</v>
      </c>
      <c r="U3933" s="17">
        <f>[1]!s_dq_amount_btin(A3933,E3933,100000000)</f>
        <v>0.89412897999999996</v>
      </c>
      <c r="V3933" s="17">
        <f>[1]!s_dq_turn(A3933,E3933)</f>
        <v>4.072997021403201</v>
      </c>
      <c r="W3933" s="2">
        <f>[1]!s_pq_amount(A3933,"20260101","",100000000)</f>
        <v>133.0794928</v>
      </c>
      <c r="X3933" s="2">
        <f>[1]!s_pq_avgamount(A3933,"20260101","",100000000)</f>
        <v>1.2098135709090909</v>
      </c>
      <c r="Y3933" s="17">
        <f>[1]!s_ipo_dilutedpe(A3933)</f>
        <v>22.99</v>
      </c>
      <c r="Z3933" s="12">
        <f>[1]!s_ipo_collection_total(A3933,100000000)</f>
        <v>2.7253620000000001</v>
      </c>
      <c r="AA3933" s="2">
        <f>[1]!s_val_pe_ttm(A3933,E3933)</f>
        <v>121.57971954345703</v>
      </c>
      <c r="AB3933" s="5">
        <f>[1]!s_info_zjtxornot1(A3933,"")</f>
        <v>1</v>
      </c>
      <c r="AC3933" s="22" t="str">
        <f>[1]!s_info_nature1(A3933,"")</f>
        <v>民营企业</v>
      </c>
      <c r="AD3933" s="6" t="str">
        <f>[1]!s_info_city(A3933)</f>
        <v>深圳市</v>
      </c>
      <c r="AE3933" s="6" t="str">
        <f>[1]!s_info_province(A3933)</f>
        <v>广东省</v>
      </c>
      <c r="AF3933">
        <v>114.085947</v>
      </c>
      <c r="AG3933">
        <v>22.547000000000001</v>
      </c>
    </row>
    <row r="3934" spans="1:33" x14ac:dyDescent="0.3">
      <c r="A3934" s="12" t="s">
        <v>8258</v>
      </c>
      <c r="B3934" s="12" t="s">
        <v>8259</v>
      </c>
      <c r="C3934" s="16" t="str">
        <f>[1]!s_info_mkt(A3934)</f>
        <v>主板</v>
      </c>
      <c r="D3934" s="16" t="str">
        <f>[1]!s_ipo_listeddate(A3934)</f>
        <v>2020-10-12</v>
      </c>
      <c r="E3934" s="16" t="str">
        <f>[1]!lastradeday_s("000002","")</f>
        <v>2026-06-22</v>
      </c>
      <c r="F3934" s="16" t="str">
        <f>[1]!s_info_industry_csrc2023(A3934,"",3)</f>
        <v>食品制造业</v>
      </c>
      <c r="G3934" s="16" t="str">
        <f>[1]!s_info_industry_csrc2023(A3934,"",1)</f>
        <v>制造业</v>
      </c>
      <c r="H3934" s="16">
        <f>[1]!s_is(A3934,83,"FY","YTD","20251231",1,"",100000000)</f>
        <v>18.590500411300003</v>
      </c>
      <c r="I3934" s="16">
        <f>[1]!s_is(A3934,83,"FY","YTD","20241231",1,"",100000000)</f>
        <v>16.714500298900003</v>
      </c>
      <c r="J3934" s="16">
        <f t="shared" si="183"/>
        <v>0.11223788200975782</v>
      </c>
      <c r="K3934" s="16">
        <f>[1]!s_is(A3934,61,"FY","YTD","20251231",1,"",100000000)</f>
        <v>2.7303911587000003</v>
      </c>
      <c r="L3934" s="16">
        <f>[1]!s_is(A3934,61,"FY","YTD","20241231",1,"",100000000)</f>
        <v>2.7659330893000003</v>
      </c>
      <c r="M3934" s="16">
        <f t="shared" si="184"/>
        <v>-1.2849888067608646E-2</v>
      </c>
      <c r="N3934" s="16">
        <f>[1]!s_fa_roe(A3934,"20251231")</f>
        <v>11.863799999999999</v>
      </c>
      <c r="O3934" s="16">
        <f>[1]!s_stmnote_rdexp(A3934,"20251231",1,10000)</f>
        <v>1172.0003980000001</v>
      </c>
      <c r="P3934" s="20">
        <f t="shared" si="185"/>
        <v>6.3042972059408056E-3</v>
      </c>
      <c r="Q3934" s="16">
        <f>[1]!s_margin_tradingbalance(A3934,"",10000)</f>
        <v>0</v>
      </c>
      <c r="R3934" s="16">
        <f>[1]!s_margin_seclendingbalance(A3934,"",10000)</f>
        <v>0</v>
      </c>
      <c r="S3934" s="17">
        <f>[1]!s_val_ev(A3934,"",100000000)</f>
        <v>43.64904581639999</v>
      </c>
      <c r="T3934" s="17">
        <f>[1]!share_freesharesmv(A3934,"",100000000)</f>
        <v>15.339884796399998</v>
      </c>
      <c r="U3934" s="17">
        <f>[1]!s_dq_amount_btin(A3934,E3934,100000000)</f>
        <v>0.51335262000000004</v>
      </c>
      <c r="V3934" s="17">
        <f>[1]!s_dq_turn(A3934,E3934)</f>
        <v>1.175502457850333</v>
      </c>
      <c r="W3934" s="2">
        <f>[1]!s_pq_amount(A3934,"20260101","",100000000)</f>
        <v>77.895508079999999</v>
      </c>
      <c r="X3934" s="2">
        <f>[1]!s_pq_avgamount(A3934,"20260101","",100000000)</f>
        <v>0.70814098254545454</v>
      </c>
      <c r="Y3934" s="17">
        <f>[1]!s_ipo_dilutedpe(A3934)</f>
        <v>22.99</v>
      </c>
      <c r="Z3934" s="12">
        <f>[1]!s_ipo_collection_total(A3934,100000000)</f>
        <v>7.8864000000000001</v>
      </c>
      <c r="AA3934" s="2">
        <f>[1]!s_val_pe_ttm(A3934,E3934)</f>
        <v>15.420673370361328</v>
      </c>
      <c r="AB3934" s="5">
        <f>[1]!s_info_zjtxornot1(A3934,"")</f>
        <v>0</v>
      </c>
      <c r="AC3934" s="22" t="str">
        <f>[1]!s_info_nature1(A3934,"")</f>
        <v>民营企业</v>
      </c>
      <c r="AD3934" s="6" t="str">
        <f>[1]!s_info_city(A3934)</f>
        <v>上海市</v>
      </c>
      <c r="AE3934" s="6" t="str">
        <f>[1]!s_info_province(A3934)</f>
        <v>上海</v>
      </c>
      <c r="AF3934">
        <v>121.472644</v>
      </c>
      <c r="AG3934">
        <v>31.231705999999999</v>
      </c>
    </row>
    <row r="3935" spans="1:33" x14ac:dyDescent="0.3">
      <c r="A3935" s="12" t="s">
        <v>8260</v>
      </c>
      <c r="B3935" s="12" t="s">
        <v>8261</v>
      </c>
      <c r="C3935" s="16" t="str">
        <f>[1]!s_info_mkt(A3935)</f>
        <v>创业板</v>
      </c>
      <c r="D3935" s="16" t="str">
        <f>[1]!s_ipo_listeddate(A3935)</f>
        <v>2019-05-10</v>
      </c>
      <c r="E3935" s="16" t="str">
        <f>[1]!lastradeday_s("000002","")</f>
        <v>2026-06-22</v>
      </c>
      <c r="F3935" s="16" t="str">
        <f>[1]!s_info_industry_csrc2023(A3935,"",3)</f>
        <v>专业技术服务业</v>
      </c>
      <c r="G3935" s="16" t="str">
        <f>[1]!s_info_industry_csrc2023(A3935,"",1)</f>
        <v>科学研究和技术服务业</v>
      </c>
      <c r="H3935" s="16">
        <f>[1]!s_is(A3935,83,"FY","YTD","20251231",1,"",100000000)</f>
        <v>1.4395931218</v>
      </c>
      <c r="I3935" s="16">
        <f>[1]!s_is(A3935,83,"FY","YTD","20241231",1,"",100000000)</f>
        <v>1.9937086325</v>
      </c>
      <c r="J3935" s="16">
        <f t="shared" si="183"/>
        <v>-0.27793204165704488</v>
      </c>
      <c r="K3935" s="16">
        <f>[1]!s_is(A3935,61,"FY","YTD","20251231",1,"",100000000)</f>
        <v>-0.2876674159</v>
      </c>
      <c r="L3935" s="16">
        <f>[1]!s_is(A3935,61,"FY","YTD","20241231",1,"",100000000)</f>
        <v>-1.6467008234</v>
      </c>
      <c r="M3935" s="16">
        <f t="shared" si="184"/>
        <v>0.82530681237770742</v>
      </c>
      <c r="N3935" s="16">
        <f>[1]!s_fa_roe(A3935,"20251231")</f>
        <v>-2.2957000000000001</v>
      </c>
      <c r="O3935" s="16">
        <f>[1]!s_stmnote_rdexp(A3935,"20251231",1,10000)</f>
        <v>927.276884</v>
      </c>
      <c r="P3935" s="20">
        <f t="shared" si="185"/>
        <v>6.441242806443645E-2</v>
      </c>
      <c r="Q3935" s="16">
        <f>[1]!s_margin_tradingbalance(A3935,"",10000)</f>
        <v>0</v>
      </c>
      <c r="R3935" s="16">
        <f>[1]!s_margin_seclendingbalance(A3935,"",10000)</f>
        <v>0</v>
      </c>
      <c r="S3935" s="17">
        <f>[1]!s_val_ev(A3935,"",100000000)</f>
        <v>20.101206665399996</v>
      </c>
      <c r="T3935" s="17">
        <f>[1]!share_freesharesmv(A3935,"",100000000)</f>
        <v>9.0192469605000003</v>
      </c>
      <c r="U3935" s="17">
        <f>[1]!s_dq_amount_btin(A3935,E3935,100000000)</f>
        <v>0.48330880999999998</v>
      </c>
      <c r="V3935" s="17">
        <f>[1]!s_dq_turn(A3935,E3935)</f>
        <v>2.476100998665236</v>
      </c>
      <c r="W3935" s="2">
        <f>[1]!s_pq_amount(A3935,"20260101","",100000000)</f>
        <v>98.199164449999998</v>
      </c>
      <c r="X3935" s="2">
        <f>[1]!s_pq_avgamount(A3935,"20260101","",100000000)</f>
        <v>0.89271967681818187</v>
      </c>
      <c r="Y3935" s="17">
        <f>[1]!s_ipo_dilutedpe(A3935)</f>
        <v>22.99</v>
      </c>
      <c r="Z3935" s="12">
        <f>[1]!s_ipo_collection_total(A3935,100000000)</f>
        <v>5.4660000000000002</v>
      </c>
      <c r="AA3935" s="2">
        <f>[1]!s_val_pe_ttm(A3935,E3935)</f>
        <v>-38.905632019042969</v>
      </c>
      <c r="AB3935" s="5">
        <f>[1]!s_info_zjtxornot1(A3935,"")</f>
        <v>0</v>
      </c>
      <c r="AC3935" s="22" t="str">
        <f>[1]!s_info_nature1(A3935,"")</f>
        <v>民营企业</v>
      </c>
      <c r="AD3935" s="6" t="str">
        <f>[1]!s_info_city(A3935)</f>
        <v>深圳市</v>
      </c>
      <c r="AE3935" s="6" t="str">
        <f>[1]!s_info_province(A3935)</f>
        <v>广东省</v>
      </c>
      <c r="AF3935">
        <v>114.085947</v>
      </c>
      <c r="AG3935">
        <v>22.547000000000001</v>
      </c>
    </row>
    <row r="3936" spans="1:33" x14ac:dyDescent="0.3">
      <c r="A3936" s="12" t="s">
        <v>8262</v>
      </c>
      <c r="B3936" s="12" t="s">
        <v>8263</v>
      </c>
      <c r="C3936" s="16" t="str">
        <f>[1]!s_info_mkt(A3936)</f>
        <v>主板</v>
      </c>
      <c r="D3936" s="16" t="str">
        <f>[1]!s_ipo_listeddate(A3936)</f>
        <v>2023-02-27</v>
      </c>
      <c r="E3936" s="16" t="str">
        <f>[1]!lastradeday_s("000002","")</f>
        <v>2026-06-22</v>
      </c>
      <c r="F3936" s="16" t="str">
        <f>[1]!s_info_industry_csrc2023(A3936,"",3)</f>
        <v>汽车制造业</v>
      </c>
      <c r="G3936" s="16" t="str">
        <f>[1]!s_info_industry_csrc2023(A3936,"",1)</f>
        <v>制造业</v>
      </c>
      <c r="H3936" s="16">
        <f>[1]!s_is(A3936,83,"FY","YTD","20251231",1,"",100000000)</f>
        <v>41.929060876500003</v>
      </c>
      <c r="I3936" s="16">
        <f>[1]!s_is(A3936,83,"FY","YTD","20241231",1,"",100000000)</f>
        <v>35.920201237600004</v>
      </c>
      <c r="J3936" s="16">
        <f t="shared" si="183"/>
        <v>0.16728357391857074</v>
      </c>
      <c r="K3936" s="16">
        <f>[1]!s_is(A3936,61,"FY","YTD","20251231",1,"",100000000)</f>
        <v>2.3440887076000001</v>
      </c>
      <c r="L3936" s="16">
        <f>[1]!s_is(A3936,61,"FY","YTD","20241231",1,"",100000000)</f>
        <v>4.2492727597000002</v>
      </c>
      <c r="M3936" s="16">
        <f t="shared" si="184"/>
        <v>-0.44835532097838471</v>
      </c>
      <c r="N3936" s="16">
        <f>[1]!s_fa_roe(A3936,"20251231")</f>
        <v>5.1002000000000001</v>
      </c>
      <c r="O3936" s="16">
        <f>[1]!s_stmnote_rdexp(A3936,"20251231",1,10000)</f>
        <v>12327.534677</v>
      </c>
      <c r="P3936" s="20">
        <f t="shared" si="185"/>
        <v>2.9400932001100978E-2</v>
      </c>
      <c r="Q3936" s="16">
        <f>[1]!s_margin_tradingbalance(A3936,"",10000)</f>
        <v>0</v>
      </c>
      <c r="R3936" s="16">
        <f>[1]!s_margin_seclendingbalance(A3936,"",10000)</f>
        <v>0</v>
      </c>
      <c r="S3936" s="17">
        <f>[1]!s_val_ev(A3936,"",100000000)</f>
        <v>70.923436943799999</v>
      </c>
      <c r="T3936" s="17">
        <f>[1]!share_freesharesmv(A3936,"",100000000)</f>
        <v>18.252555845999996</v>
      </c>
      <c r="U3936" s="17">
        <f>[1]!s_dq_amount_btin(A3936,E3936,100000000)</f>
        <v>1.0115459</v>
      </c>
      <c r="V3936" s="17">
        <f>[1]!s_dq_turn(A3936,E3936)</f>
        <v>3.2910458073175897</v>
      </c>
      <c r="W3936" s="2">
        <f>[1]!s_pq_amount(A3936,"20260101","",100000000)</f>
        <v>199.04487922000001</v>
      </c>
      <c r="X3936" s="2">
        <f>[1]!s_pq_avgamount(A3936,"20260101","",100000000)</f>
        <v>1.8094989019999999</v>
      </c>
      <c r="Y3936" s="17">
        <f>[1]!s_ipo_dilutedpe(A3936)</f>
        <v>22.99</v>
      </c>
      <c r="Z3936" s="12">
        <f>[1]!s_ipo_collection_total(A3936,100000000)</f>
        <v>21.860733745799998</v>
      </c>
      <c r="AA3936" s="2">
        <f>[1]!s_val_pe_ttm(A3936,E3936)</f>
        <v>34.236995697021484</v>
      </c>
      <c r="AB3936" s="5">
        <f>[1]!s_info_zjtxornot1(A3936,"")</f>
        <v>1</v>
      </c>
      <c r="AC3936" s="22" t="str">
        <f>[1]!s_info_nature1(A3936,"")</f>
        <v>民营企业</v>
      </c>
      <c r="AD3936" s="6" t="str">
        <f>[1]!s_info_city(A3936)</f>
        <v>滁州市</v>
      </c>
      <c r="AE3936" s="6" t="str">
        <f>[1]!s_info_province(A3936)</f>
        <v>安徽省</v>
      </c>
      <c r="AF3936">
        <v>118.316264</v>
      </c>
      <c r="AG3936">
        <v>32.303626999999999</v>
      </c>
    </row>
    <row r="3937" spans="1:33" x14ac:dyDescent="0.3">
      <c r="A3937" s="12" t="s">
        <v>8264</v>
      </c>
      <c r="B3937" s="12" t="s">
        <v>8265</v>
      </c>
      <c r="C3937" s="16" t="str">
        <f>[1]!s_info_mkt(A3937)</f>
        <v>主板</v>
      </c>
      <c r="D3937" s="16" t="str">
        <f>[1]!s_ipo_listeddate(A3937)</f>
        <v>2017-05-19</v>
      </c>
      <c r="E3937" s="16" t="str">
        <f>[1]!lastradeday_s("000002","")</f>
        <v>2026-06-22</v>
      </c>
      <c r="F3937" s="16" t="str">
        <f>[1]!s_info_industry_csrc2023(A3937,"",3)</f>
        <v>医药制造业</v>
      </c>
      <c r="G3937" s="16" t="str">
        <f>[1]!s_info_industry_csrc2023(A3937,"",1)</f>
        <v>制造业</v>
      </c>
      <c r="H3937" s="16">
        <f>[1]!s_is(A3937,83,"FY","YTD","20251231",1,"",100000000)</f>
        <v>5.1408769650999995</v>
      </c>
      <c r="I3937" s="16">
        <f>[1]!s_is(A3937,83,"FY","YTD","20241231",1,"",100000000)</f>
        <v>5.6971274299000001</v>
      </c>
      <c r="J3937" s="16">
        <f t="shared" si="183"/>
        <v>-9.7637005955080847E-2</v>
      </c>
      <c r="K3937" s="16">
        <f>[1]!s_is(A3937,61,"FY","YTD","20251231",1,"",100000000)</f>
        <v>-0.55423546150000003</v>
      </c>
      <c r="L3937" s="16">
        <f>[1]!s_is(A3937,61,"FY","YTD","20241231",1,"",100000000)</f>
        <v>-0.8740382659</v>
      </c>
      <c r="M3937" s="16">
        <f t="shared" si="184"/>
        <v>0.36589107923175196</v>
      </c>
      <c r="N3937" s="16">
        <f>[1]!s_fa_roe(A3937,"20251231")</f>
        <v>-2.8014999999999999</v>
      </c>
      <c r="O3937" s="16">
        <f>[1]!s_stmnote_rdexp(A3937,"20251231",1,10000)</f>
        <v>2231.5972420000003</v>
      </c>
      <c r="P3937" s="20">
        <f t="shared" si="185"/>
        <v>4.3408882514592365E-2</v>
      </c>
      <c r="Q3937" s="16">
        <f>[1]!s_margin_tradingbalance(A3937,"",10000)</f>
        <v>0</v>
      </c>
      <c r="R3937" s="16">
        <f>[1]!s_margin_seclendingbalance(A3937,"",10000)</f>
        <v>0</v>
      </c>
      <c r="S3937" s="17">
        <f>[1]!s_val_ev(A3937,"",100000000)</f>
        <v>15.359400000000001</v>
      </c>
      <c r="T3937" s="17">
        <f>[1]!share_freesharesmv(A3937,"",100000000)</f>
        <v>10.301874832200001</v>
      </c>
      <c r="U3937" s="17">
        <f>[1]!s_dq_amount_btin(A3937,E3937,100000000)</f>
        <v>0.29799187999999999</v>
      </c>
      <c r="V3937" s="17">
        <f>[1]!s_dq_turn(A3937,E3937)</f>
        <v>2.9211820720535382</v>
      </c>
      <c r="W3937" s="2">
        <f>[1]!s_pq_amount(A3937,"20260101","",100000000)</f>
        <v>21.33666122</v>
      </c>
      <c r="X3937" s="2">
        <f>[1]!s_pq_avgamount(A3937,"20260101","",100000000)</f>
        <v>0.19396964745454545</v>
      </c>
      <c r="Y3937" s="17">
        <f>[1]!s_ipo_dilutedpe(A3937)</f>
        <v>22.98</v>
      </c>
      <c r="Z3937" s="12">
        <f>[1]!s_ipo_collection_total(A3937,100000000)</f>
        <v>11.8561</v>
      </c>
      <c r="AA3937" s="2">
        <f>[1]!s_val_pe_ttm(A3937,E3937)</f>
        <v>-29.094318389892578</v>
      </c>
      <c r="AB3937" s="5">
        <f>[1]!s_info_zjtxornot1(A3937,"")</f>
        <v>0</v>
      </c>
      <c r="AC3937" s="22" t="str">
        <f>[1]!s_info_nature1(A3937,"")</f>
        <v>民营企业</v>
      </c>
      <c r="AD3937" s="6" t="str">
        <f>[1]!s_info_city(A3937)</f>
        <v>重庆市</v>
      </c>
      <c r="AE3937" s="6" t="str">
        <f>[1]!s_info_province(A3937)</f>
        <v>重庆</v>
      </c>
      <c r="AF3937">
        <v>106.50496200000001</v>
      </c>
      <c r="AG3937">
        <v>29.533155000000001</v>
      </c>
    </row>
    <row r="3938" spans="1:33" x14ac:dyDescent="0.3">
      <c r="A3938" s="12" t="s">
        <v>265</v>
      </c>
      <c r="B3938" s="12" t="s">
        <v>266</v>
      </c>
      <c r="C3938" s="16" t="str">
        <f>[1]!s_info_mkt(A3938)</f>
        <v>北证</v>
      </c>
      <c r="D3938" s="16" t="str">
        <f>[1]!s_ipo_listeddate(A3938)</f>
        <v>2022-06-17</v>
      </c>
      <c r="E3938" s="16" t="str">
        <f>[1]!lastradeday_s("000002","")</f>
        <v>2026-06-22</v>
      </c>
      <c r="F3938" s="16" t="str">
        <f>[1]!s_info_industry_csrc2023(A3938,"",3)</f>
        <v>软件和信息技术服务业</v>
      </c>
      <c r="G3938" s="16" t="str">
        <f>[1]!s_info_industry_csrc2023(A3938,"",1)</f>
        <v>信息传输、软件和信息技术服务业</v>
      </c>
      <c r="H3938" s="16">
        <f>[1]!s_is(A3938,83,"FY","YTD","20251231",1,"",100000000)</f>
        <v>2.0610411091</v>
      </c>
      <c r="I3938" s="16">
        <f>[1]!s_is(A3938,83,"FY","YTD","20241231",1,"",100000000)</f>
        <v>1.7850606487</v>
      </c>
      <c r="J3938" s="16">
        <f t="shared" si="183"/>
        <v>0.15460564916995256</v>
      </c>
      <c r="K3938" s="16">
        <f>[1]!s_is(A3938,61,"FY","YTD","20251231",1,"",100000000)</f>
        <v>6.03045875E-2</v>
      </c>
      <c r="L3938" s="16">
        <f>[1]!s_is(A3938,61,"FY","YTD","20241231",1,"",100000000)</f>
        <v>5.8328578200000002E-2</v>
      </c>
      <c r="M3938" s="16">
        <f t="shared" si="184"/>
        <v>3.3877206696596586E-2</v>
      </c>
      <c r="N3938" s="16">
        <f>[1]!s_fa_roe(A3938,"20251231")</f>
        <v>1.8666</v>
      </c>
      <c r="O3938" s="16">
        <f>[1]!s_stmnote_rdexp(A3938,"20251231",1,10000)</f>
        <v>2614.4418470000001</v>
      </c>
      <c r="P3938" s="20">
        <f t="shared" si="185"/>
        <v>0.1268505434198571</v>
      </c>
      <c r="Q3938" s="16">
        <f>[1]!s_margin_tradingbalance(A3938,"",10000)</f>
        <v>1199.9637</v>
      </c>
      <c r="R3938" s="16">
        <f>[1]!s_margin_seclendingbalance(A3938,"",10000)</f>
        <v>0</v>
      </c>
      <c r="S3938" s="17">
        <f>[1]!s_val_ev(A3938,"",100000000)</f>
        <v>19.535077831499997</v>
      </c>
      <c r="T3938" s="17">
        <f>[1]!share_freesharesmv(A3938,"",100000000)</f>
        <v>5.6071273103999992</v>
      </c>
      <c r="U3938" s="17">
        <f>[1]!s_dq_amount_btin(A3938,E3938,100000000)</f>
        <v>0.32431790999999999</v>
      </c>
      <c r="V3938" s="17">
        <f>[1]!s_dq_turn(A3938,E3938)</f>
        <v>3.7529755735630745</v>
      </c>
      <c r="W3938" s="2">
        <f>[1]!s_pq_amount(A3938,"20260101","",100000000)</f>
        <v>80.803196959999994</v>
      </c>
      <c r="X3938" s="2">
        <f>[1]!s_pq_avgamount(A3938,"20260101","",100000000)</f>
        <v>0.73457451781818184</v>
      </c>
      <c r="Y3938" s="17">
        <f>[1]!s_ipo_dilutedpe(A3938)</f>
        <v>19.760000000000002</v>
      </c>
      <c r="Z3938" s="12">
        <f>[1]!s_ipo_collection_total(A3938,100000000)</f>
        <v>1.4780810275</v>
      </c>
      <c r="AA3938" s="2">
        <f>[1]!s_val_pe_ttm(A3938,E3938)</f>
        <v>-335.30722045898438</v>
      </c>
      <c r="AB3938" s="5">
        <f>[1]!s_info_zjtxornot1(A3938,"")</f>
        <v>0</v>
      </c>
      <c r="AC3938" s="22" t="str">
        <f>[1]!s_info_nature1(A3938,"")</f>
        <v>民营企业</v>
      </c>
      <c r="AD3938" s="6" t="str">
        <f>[1]!s_info_city(A3938)</f>
        <v>西安市</v>
      </c>
      <c r="AE3938" s="6" t="str">
        <f>[1]!s_info_province(A3938)</f>
        <v>陕西省</v>
      </c>
      <c r="AF3938">
        <v>108.948024</v>
      </c>
      <c r="AG3938">
        <v>34.263160999999997</v>
      </c>
    </row>
    <row r="3939" spans="1:33" x14ac:dyDescent="0.3">
      <c r="A3939" s="12" t="s">
        <v>8266</v>
      </c>
      <c r="B3939" s="12" t="s">
        <v>8267</v>
      </c>
      <c r="C3939" s="16" t="str">
        <f>[1]!s_info_mkt(A3939)</f>
        <v>主板</v>
      </c>
      <c r="D3939" s="16" t="str">
        <f>[1]!s_ipo_listeddate(A3939)</f>
        <v>1992-11-30</v>
      </c>
      <c r="E3939" s="16" t="str">
        <f>[1]!lastradeday_s("000002","")</f>
        <v>2026-06-22</v>
      </c>
      <c r="F3939" s="16" t="str">
        <f>[1]!s_info_industry_csrc2023(A3939,"",3)</f>
        <v>互联网和相关服务</v>
      </c>
      <c r="G3939" s="16" t="str">
        <f>[1]!s_info_industry_csrc2023(A3939,"",1)</f>
        <v>信息传输、软件和信息技术服务业</v>
      </c>
      <c r="H3939" s="16">
        <f>[1]!s_is(A3939,83,"FY","YTD","20251231",1,"",100000000)</f>
        <v>3.5044416656999999</v>
      </c>
      <c r="I3939" s="16">
        <f>[1]!s_is(A3939,83,"FY","YTD","20241231",1,"",100000000)</f>
        <v>3.5689642031000002</v>
      </c>
      <c r="J3939" s="16">
        <f t="shared" si="183"/>
        <v>-1.8078785252022445E-2</v>
      </c>
      <c r="K3939" s="16">
        <f>[1]!s_is(A3939,61,"FY","YTD","20251231",1,"",100000000)</f>
        <v>-4.0399356001999998</v>
      </c>
      <c r="L3939" s="16">
        <f>[1]!s_is(A3939,61,"FY","YTD","20241231",1,"",100000000)</f>
        <v>-0.1037543831</v>
      </c>
      <c r="M3939" s="16">
        <f t="shared" si="184"/>
        <v>-37.937493332751544</v>
      </c>
      <c r="N3939" s="16">
        <f>[1]!s_fa_roe(A3939,"20251231")</f>
        <v>-33.478200000000001</v>
      </c>
      <c r="O3939" s="16">
        <f>[1]!s_stmnote_rdexp(A3939,"20251231",1,10000)</f>
        <v>3342.0886190000001</v>
      </c>
      <c r="P3939" s="20">
        <f t="shared" si="185"/>
        <v>9.5367220739068267E-2</v>
      </c>
      <c r="Q3939" s="16">
        <f>[1]!s_margin_tradingbalance(A3939,"",10000)</f>
        <v>43267.072200000002</v>
      </c>
      <c r="R3939" s="16">
        <f>[1]!s_margin_seclendingbalance(A3939,"",10000)</f>
        <v>232.2688</v>
      </c>
      <c r="S3939" s="17">
        <f>[1]!s_val_ev(A3939,"",100000000)</f>
        <v>67.467582780000001</v>
      </c>
      <c r="T3939" s="17">
        <f>[1]!share_freesharesmv(A3939,"",100000000)</f>
        <v>48.911108193999993</v>
      </c>
      <c r="U3939" s="17">
        <f>[1]!s_dq_amount_btin(A3939,E3939,100000000)</f>
        <v>0.90888108000000001</v>
      </c>
      <c r="V3939" s="17">
        <f>[1]!s_dq_turn(A3939,E3939)</f>
        <v>1.3772413860717168</v>
      </c>
      <c r="W3939" s="2">
        <f>[1]!s_pq_amount(A3939,"20260101","",100000000)</f>
        <v>180.04879560000001</v>
      </c>
      <c r="X3939" s="2">
        <f>[1]!s_pq_avgamount(A3939,"20260101","",100000000)</f>
        <v>1.6368072327272729</v>
      </c>
      <c r="Y3939" s="17">
        <f>[1]!s_ipo_dilutedpe(A3939)</f>
        <v>0</v>
      </c>
      <c r="Z3939" s="12">
        <f>[1]!s_ipo_collection_total(A3939,100000000)</f>
        <v>0.31035080999999998</v>
      </c>
      <c r="AA3939" s="2">
        <f>[1]!s_val_pe_ttm(A3939,E3939)</f>
        <v>-16.575502395629883</v>
      </c>
      <c r="AB3939" s="5">
        <f>[1]!s_info_zjtxornot1(A3939,"")</f>
        <v>0</v>
      </c>
      <c r="AC3939" s="22" t="str">
        <f>[1]!s_info_nature1(A3939,"")</f>
        <v>中央国有企业</v>
      </c>
      <c r="AD3939" s="6" t="str">
        <f>[1]!s_info_city(A3939)</f>
        <v>青岛市</v>
      </c>
      <c r="AE3939" s="6" t="str">
        <f>[1]!s_info_province(A3939)</f>
        <v>山东省</v>
      </c>
      <c r="AF3939">
        <v>120.35517299999999</v>
      </c>
      <c r="AG3939">
        <v>36.082982000000001</v>
      </c>
    </row>
    <row r="3940" spans="1:33" x14ac:dyDescent="0.3">
      <c r="A3940" s="12" t="s">
        <v>8268</v>
      </c>
      <c r="B3940" s="12" t="s">
        <v>8269</v>
      </c>
      <c r="C3940" s="16" t="str">
        <f>[1]!s_info_mkt(A3940)</f>
        <v>创业板</v>
      </c>
      <c r="D3940" s="16" t="str">
        <f>[1]!s_ipo_listeddate(A3940)</f>
        <v>2021-06-18</v>
      </c>
      <c r="E3940" s="16" t="str">
        <f>[1]!lastradeday_s("000002","")</f>
        <v>2026-06-22</v>
      </c>
      <c r="F3940" s="16" t="str">
        <f>[1]!s_info_industry_csrc2023(A3940,"",3)</f>
        <v>非金属矿物制品业</v>
      </c>
      <c r="G3940" s="16" t="str">
        <f>[1]!s_info_industry_csrc2023(A3940,"",1)</f>
        <v>制造业</v>
      </c>
      <c r="H3940" s="16">
        <f>[1]!s_is(A3940,83,"FY","YTD","20251231",1,"",100000000)</f>
        <v>8.6150829803000004</v>
      </c>
      <c r="I3940" s="16">
        <f>[1]!s_is(A3940,83,"FY","YTD","20241231",1,"",100000000)</f>
        <v>11.173986535199999</v>
      </c>
      <c r="J3940" s="16">
        <f t="shared" si="183"/>
        <v>-0.22900542674174595</v>
      </c>
      <c r="K3940" s="16">
        <f>[1]!s_is(A3940,61,"FY","YTD","20251231",1,"",100000000)</f>
        <v>8.3366079600000004E-2</v>
      </c>
      <c r="L3940" s="16">
        <f>[1]!s_is(A3940,61,"FY","YTD","20241231",1,"",100000000)</f>
        <v>0.29949125109999997</v>
      </c>
      <c r="M3940" s="16">
        <f t="shared" si="184"/>
        <v>-0.72164101858132701</v>
      </c>
      <c r="N3940" s="16">
        <f>[1]!s_fa_roe(A3940,"20251231")</f>
        <v>1.0007999999999999</v>
      </c>
      <c r="O3940" s="16">
        <f>[1]!s_stmnote_rdexp(A3940,"20251231",1,10000)</f>
        <v>2556.9617659999999</v>
      </c>
      <c r="P3940" s="20">
        <f t="shared" si="185"/>
        <v>2.968005963316861E-2</v>
      </c>
      <c r="Q3940" s="16">
        <f>[1]!s_margin_tradingbalance(A3940,"",10000)</f>
        <v>3661.8505</v>
      </c>
      <c r="R3940" s="16">
        <f>[1]!s_margin_seclendingbalance(A3940,"",10000)</f>
        <v>0</v>
      </c>
      <c r="S3940" s="17">
        <f>[1]!s_val_ev(A3940,"",100000000)</f>
        <v>18.954000000000001</v>
      </c>
      <c r="T3940" s="17">
        <f>[1]!share_freesharesmv(A3940,"",100000000)</f>
        <v>6.8234399999999997</v>
      </c>
      <c r="U3940" s="17">
        <f>[1]!s_dq_amount_btin(A3940,E3940,100000000)</f>
        <v>0.45204169999999999</v>
      </c>
      <c r="V3940" s="17">
        <f>[1]!s_dq_turn(A3940,E3940)</f>
        <v>2.4524074074074074</v>
      </c>
      <c r="W3940" s="2">
        <f>[1]!s_pq_amount(A3940,"20260101","",100000000)</f>
        <v>74.679780660000006</v>
      </c>
      <c r="X3940" s="2">
        <f>[1]!s_pq_avgamount(A3940,"20260101","",100000000)</f>
        <v>0.6789070969090909</v>
      </c>
      <c r="Y3940" s="17">
        <f>[1]!s_ipo_dilutedpe(A3940)</f>
        <v>15.23</v>
      </c>
      <c r="Z3940" s="12">
        <f>[1]!s_ipo_collection_total(A3940,100000000)</f>
        <v>2.1141000000000001</v>
      </c>
      <c r="AA3940" s="2">
        <f>[1]!s_val_pe_ttm(A3940,E3940)</f>
        <v>253.33772277832031</v>
      </c>
      <c r="AB3940" s="5">
        <f>[1]!s_info_zjtxornot1(A3940,"")</f>
        <v>1</v>
      </c>
      <c r="AC3940" s="22" t="str">
        <f>[1]!s_info_nature1(A3940,"")</f>
        <v>民营企业</v>
      </c>
      <c r="AD3940" s="6" t="str">
        <f>[1]!s_info_city(A3940)</f>
        <v>常州市</v>
      </c>
      <c r="AE3940" s="6" t="str">
        <f>[1]!s_info_province(A3940)</f>
        <v>江苏省</v>
      </c>
      <c r="AF3940">
        <v>119.946973</v>
      </c>
      <c r="AG3940">
        <v>31.772752000000001</v>
      </c>
    </row>
    <row r="3941" spans="1:33" x14ac:dyDescent="0.3">
      <c r="A3941" s="12" t="s">
        <v>8270</v>
      </c>
      <c r="B3941" s="12" t="s">
        <v>8271</v>
      </c>
      <c r="C3941" s="16" t="str">
        <f>[1]!s_info_mkt(A3941)</f>
        <v>主板</v>
      </c>
      <c r="D3941" s="16" t="str">
        <f>[1]!s_ipo_listeddate(A3941)</f>
        <v>2014-12-09</v>
      </c>
      <c r="E3941" s="16" t="str">
        <f>[1]!lastradeday_s("000002","")</f>
        <v>2026-06-22</v>
      </c>
      <c r="F3941" s="16" t="str">
        <f>[1]!s_info_industry_csrc2023(A3941,"",3)</f>
        <v>黑色金属矿采选业</v>
      </c>
      <c r="G3941" s="16" t="str">
        <f>[1]!s_info_industry_csrc2023(A3941,"",1)</f>
        <v>采矿业</v>
      </c>
      <c r="H3941" s="16">
        <f>[1]!s_is(A3941,83,"FY","YTD","20251231",1,"",100000000)</f>
        <v>44.160145100000001</v>
      </c>
      <c r="I3941" s="16">
        <f>[1]!s_is(A3941,83,"FY","YTD","20241231",1,"",100000000)</f>
        <v>40.6553094</v>
      </c>
      <c r="J3941" s="16">
        <f t="shared" si="183"/>
        <v>8.620856049861958E-2</v>
      </c>
      <c r="K3941" s="16">
        <f>[1]!s_is(A3941,61,"FY","YTD","20251231",1,"",100000000)</f>
        <v>4.3102631999999996</v>
      </c>
      <c r="L3941" s="16">
        <f>[1]!s_is(A3941,61,"FY","YTD","20241231",1,"",100000000)</f>
        <v>7.0649424999999999</v>
      </c>
      <c r="M3941" s="16">
        <f t="shared" si="184"/>
        <v>-0.38990824058369905</v>
      </c>
      <c r="N3941" s="16">
        <f>[1]!s_fa_roe(A3941,"20251231")</f>
        <v>6.2244000000000002</v>
      </c>
      <c r="O3941" s="16">
        <f>[1]!s_stmnote_rdexp(A3941,"20251231",1,10000)</f>
        <v>5248.6459999999997</v>
      </c>
      <c r="P3941" s="20">
        <f t="shared" si="185"/>
        <v>1.1885481780267066E-2</v>
      </c>
      <c r="Q3941" s="16">
        <f>[1]!s_margin_tradingbalance(A3941,"",10000)</f>
        <v>40894.436399999999</v>
      </c>
      <c r="R3941" s="16">
        <f>[1]!s_margin_seclendingbalance(A3941,"",10000)</f>
        <v>92.7864</v>
      </c>
      <c r="S3941" s="17">
        <f>[1]!s_val_ev(A3941,"",100000000)</f>
        <v>180.3919000059</v>
      </c>
      <c r="T3941" s="17">
        <f>[1]!share_freesharesmv(A3941,"",100000000)</f>
        <v>40.028853986999991</v>
      </c>
      <c r="U3941" s="17">
        <f>[1]!s_dq_amount_btin(A3941,E3941,100000000)</f>
        <v>1.94899523</v>
      </c>
      <c r="V3941" s="17">
        <f>[1]!s_dq_turn(A3941,E3941)</f>
        <v>1.1202924699209718</v>
      </c>
      <c r="W3941" s="2">
        <f>[1]!s_pq_amount(A3941,"20260101","",100000000)</f>
        <v>501.22214030999999</v>
      </c>
      <c r="X3941" s="2">
        <f>[1]!s_pq_avgamount(A3941,"20260101","",100000000)</f>
        <v>4.913942552058824</v>
      </c>
      <c r="Y3941" s="17">
        <f>[1]!s_ipo_dilutedpe(A3941)</f>
        <v>19.88</v>
      </c>
      <c r="Z3941" s="12">
        <f>[1]!s_ipo_collection_total(A3941,100000000)</f>
        <v>19.301677999999999</v>
      </c>
      <c r="AA3941" s="2">
        <f>[1]!s_val_pe_ttm(A3941,E3941)</f>
        <v>38.274200439453125</v>
      </c>
      <c r="AB3941" s="5">
        <f>[1]!s_info_zjtxornot1(A3941,"")</f>
        <v>0</v>
      </c>
      <c r="AC3941" s="22" t="str">
        <f>[1]!s_info_nature1(A3941,"")</f>
        <v>民营企业</v>
      </c>
      <c r="AD3941" s="6" t="str">
        <f>[1]!s_info_city(A3941)</f>
        <v>昌江黎族自治县</v>
      </c>
      <c r="AE3941" s="6" t="str">
        <f>[1]!s_info_province(A3941)</f>
        <v>海南省</v>
      </c>
      <c r="AF3941">
        <v>109.05335100000001</v>
      </c>
      <c r="AG3941">
        <v>19.260967999999998</v>
      </c>
    </row>
    <row r="3942" spans="1:33" x14ac:dyDescent="0.3">
      <c r="A3942" s="12" t="s">
        <v>8272</v>
      </c>
      <c r="B3942" s="12" t="s">
        <v>8273</v>
      </c>
      <c r="C3942" s="16" t="str">
        <f>[1]!s_info_mkt(A3942)</f>
        <v>主板</v>
      </c>
      <c r="D3942" s="16" t="str">
        <f>[1]!s_ipo_listeddate(A3942)</f>
        <v>2006-06-19</v>
      </c>
      <c r="E3942" s="16" t="str">
        <f>[1]!lastradeday_s("000002","")</f>
        <v>2026-06-22</v>
      </c>
      <c r="F3942" s="16" t="str">
        <f>[1]!s_info_industry_csrc2023(A3942,"",3)</f>
        <v>土木工程建筑业</v>
      </c>
      <c r="G3942" s="16" t="str">
        <f>[1]!s_info_industry_csrc2023(A3942,"",1)</f>
        <v>建筑业</v>
      </c>
      <c r="H3942" s="16">
        <f>[1]!s_is(A3942,83,"FY","YTD","20251231",1,"",100000000)</f>
        <v>115.67508564020001</v>
      </c>
      <c r="I3942" s="16">
        <f>[1]!s_is(A3942,83,"FY","YTD","20241231",1,"",100000000)</f>
        <v>122.08020584149999</v>
      </c>
      <c r="J3942" s="16">
        <f t="shared" si="183"/>
        <v>-5.2466492476396343E-2</v>
      </c>
      <c r="K3942" s="16">
        <f>[1]!s_is(A3942,61,"FY","YTD","20251231",1,"",100000000)</f>
        <v>3.1422230255000003</v>
      </c>
      <c r="L3942" s="16">
        <f>[1]!s_is(A3942,61,"FY","YTD","20241231",1,"",100000000)</f>
        <v>3.6130614694999998</v>
      </c>
      <c r="M3942" s="16">
        <f t="shared" si="184"/>
        <v>-0.13031564726330475</v>
      </c>
      <c r="N3942" s="16">
        <f>[1]!s_fa_roe(A3942,"20251231")</f>
        <v>2.7265999999999999</v>
      </c>
      <c r="O3942" s="16">
        <f>[1]!s_stmnote_rdexp(A3942,"20251231",1,10000)</f>
        <v>49786.287650999999</v>
      </c>
      <c r="P3942" s="20">
        <f t="shared" si="185"/>
        <v>4.3039767271802226E-2</v>
      </c>
      <c r="Q3942" s="16">
        <f>[1]!s_margin_tradingbalance(A3942,"",10000)</f>
        <v>40105.700700000001</v>
      </c>
      <c r="R3942" s="16">
        <f>[1]!s_margin_seclendingbalance(A3942,"",10000)</f>
        <v>439.77499999999998</v>
      </c>
      <c r="S3942" s="17">
        <f>[1]!s_val_ev(A3942,"",100000000)</f>
        <v>162.2637200835</v>
      </c>
      <c r="T3942" s="17">
        <f>[1]!share_freesharesmv(A3942,"",100000000)</f>
        <v>58.449161509200003</v>
      </c>
      <c r="U3942" s="17">
        <f>[1]!s_dq_amount_btin(A3942,E3942,100000000)</f>
        <v>15.47352691</v>
      </c>
      <c r="V3942" s="17">
        <f>[1]!s_dq_turn(A3942,E3942)</f>
        <v>9.7809402008220037</v>
      </c>
      <c r="W3942" s="2">
        <f>[1]!s_pq_amount(A3942,"20260101","",100000000)</f>
        <v>655.18336650000003</v>
      </c>
      <c r="X3942" s="2">
        <f>[1]!s_pq_avgamount(A3942,"20260101","",100000000)</f>
        <v>5.9562124227272726</v>
      </c>
      <c r="Y3942" s="17">
        <f>[1]!s_ipo_dilutedpe(A3942)</f>
        <v>19.829999999999998</v>
      </c>
      <c r="Z3942" s="12">
        <f>[1]!s_ipo_collection_total(A3942,100000000)</f>
        <v>4.4400000000000004</v>
      </c>
      <c r="AA3942" s="2">
        <f>[1]!s_val_pe_ttm(A3942,E3942)</f>
        <v>62.130958557128906</v>
      </c>
      <c r="AB3942" s="5">
        <f>[1]!s_info_zjtxornot1(A3942,"")</f>
        <v>0</v>
      </c>
      <c r="AC3942" s="22" t="str">
        <f>[1]!s_info_nature1(A3942,"")</f>
        <v>中央国有企业</v>
      </c>
      <c r="AD3942" s="6" t="str">
        <f>[1]!s_info_city(A3942)</f>
        <v>北京市</v>
      </c>
      <c r="AE3942" s="6" t="str">
        <f>[1]!s_info_province(A3942)</f>
        <v>北京</v>
      </c>
      <c r="AF3942">
        <v>116.40528500000001</v>
      </c>
      <c r="AG3942">
        <v>39.904989</v>
      </c>
    </row>
    <row r="3943" spans="1:33" x14ac:dyDescent="0.3">
      <c r="A3943" s="12" t="s">
        <v>267</v>
      </c>
      <c r="B3943" s="12" t="s">
        <v>268</v>
      </c>
      <c r="C3943" s="16" t="str">
        <f>[1]!s_info_mkt(A3943)</f>
        <v>北证</v>
      </c>
      <c r="D3943" s="16" t="str">
        <f>[1]!s_ipo_listeddate(A3943)</f>
        <v>2025-03-28</v>
      </c>
      <c r="E3943" s="16" t="str">
        <f>[1]!lastradeday_s("000002","")</f>
        <v>2026-06-22</v>
      </c>
      <c r="F3943" s="16" t="str">
        <f>[1]!s_info_industry_csrc2023(A3943,"",3)</f>
        <v>仪器仪表制造业</v>
      </c>
      <c r="G3943" s="16" t="str">
        <f>[1]!s_info_industry_csrc2023(A3943,"",1)</f>
        <v>制造业</v>
      </c>
      <c r="H3943" s="16">
        <f>[1]!s_is(A3943,83,"FY","YTD","20251231",1,"",100000000)</f>
        <v>30.204832378100001</v>
      </c>
      <c r="I3943" s="16">
        <f>[1]!s_is(A3943,83,"FY","YTD","20241231",1,"",100000000)</f>
        <v>29.327279448500001</v>
      </c>
      <c r="J3943" s="16">
        <f t="shared" si="183"/>
        <v>2.9922752676088571E-2</v>
      </c>
      <c r="K3943" s="16">
        <f>[1]!s_is(A3943,61,"FY","YTD","20251231",1,"",100000000)</f>
        <v>7.066253476</v>
      </c>
      <c r="L3943" s="16">
        <f>[1]!s_is(A3943,61,"FY","YTD","20241231",1,"",100000000)</f>
        <v>5.8899454144000005</v>
      </c>
      <c r="M3943" s="16">
        <f t="shared" si="184"/>
        <v>0.19971459476077813</v>
      </c>
      <c r="N3943" s="16">
        <f>[1]!s_fa_roe(A3943,"20251231")</f>
        <v>24.175899999999999</v>
      </c>
      <c r="O3943" s="16">
        <f>[1]!s_stmnote_rdexp(A3943,"20251231",1,10000)</f>
        <v>16805.049477</v>
      </c>
      <c r="P3943" s="20">
        <f t="shared" si="185"/>
        <v>5.5636956585743191E-2</v>
      </c>
      <c r="Q3943" s="16">
        <f>[1]!s_margin_tradingbalance(A3943,"",10000)</f>
        <v>7254.4893000000002</v>
      </c>
      <c r="R3943" s="16">
        <f>[1]!s_margin_seclendingbalance(A3943,"",10000)</f>
        <v>0</v>
      </c>
      <c r="S3943" s="17">
        <f>[1]!s_val_ev(A3943,"",100000000)</f>
        <v>73.671043347999998</v>
      </c>
      <c r="T3943" s="17">
        <f>[1]!share_freesharesmv(A3943,"",100000000)</f>
        <v>21.157483348000003</v>
      </c>
      <c r="U3943" s="17">
        <f>[1]!s_dq_amount_btin(A3943,E3943,100000000)</f>
        <v>0.38422732999999998</v>
      </c>
      <c r="V3943" s="17">
        <f>[1]!s_dq_turn(A3943,E3943)</f>
        <v>0.54483105111395636</v>
      </c>
      <c r="W3943" s="2">
        <f>[1]!s_pq_amount(A3943,"20260101","",100000000)</f>
        <v>69.234257600000007</v>
      </c>
      <c r="X3943" s="2">
        <f>[1]!s_pq_avgamount(A3943,"20260101","",100000000)</f>
        <v>0.62940234181818178</v>
      </c>
      <c r="Y3943" s="17">
        <f>[1]!s_ipo_dilutedpe(A3943)</f>
        <v>8.15</v>
      </c>
      <c r="Z3943" s="12">
        <f>[1]!s_ipo_collection_total(A3943,100000000)</f>
        <v>11.692249434600001</v>
      </c>
      <c r="AA3943" s="2">
        <f>[1]!s_val_pe_ttm(A3943,E3943)</f>
        <v>13.224058151245117</v>
      </c>
      <c r="AB3943" s="5">
        <f>[1]!s_info_zjtxornot1(A3943,"")</f>
        <v>0</v>
      </c>
      <c r="AC3943" s="22" t="str">
        <f>[1]!s_info_nature1(A3943,"")</f>
        <v>中央国有企业</v>
      </c>
      <c r="AD3943" s="6" t="str">
        <f>[1]!s_info_city(A3943)</f>
        <v>成都市</v>
      </c>
      <c r="AE3943" s="6" t="str">
        <f>[1]!s_info_province(A3943)</f>
        <v>四川省</v>
      </c>
      <c r="AF3943">
        <v>104.065735</v>
      </c>
      <c r="AG3943">
        <v>30.659462000000001</v>
      </c>
    </row>
    <row r="3944" spans="1:33" x14ac:dyDescent="0.3">
      <c r="A3944" s="12" t="s">
        <v>8274</v>
      </c>
      <c r="B3944" s="12" t="s">
        <v>8275</v>
      </c>
      <c r="C3944" s="16" t="str">
        <f>[1]!s_info_mkt(A3944)</f>
        <v>主板</v>
      </c>
      <c r="D3944" s="16" t="str">
        <f>[1]!s_ipo_listeddate(A3944)</f>
        <v>2011-03-01</v>
      </c>
      <c r="E3944" s="16" t="str">
        <f>[1]!lastradeday_s("000002","")</f>
        <v>2026-06-22</v>
      </c>
      <c r="F3944" s="16" t="str">
        <f>[1]!s_info_industry_csrc2023(A3944,"",3)</f>
        <v>非金属矿物制品业</v>
      </c>
      <c r="G3944" s="16" t="str">
        <f>[1]!s_info_industry_csrc2023(A3944,"",1)</f>
        <v>制造业</v>
      </c>
      <c r="H3944" s="16">
        <f>[1]!s_is(A3944,83,"FY","YTD","20251231",1,"",100000000)</f>
        <v>911.13100214759993</v>
      </c>
      <c r="I3944" s="16">
        <f>[1]!s_is(A3944,83,"FY","YTD","20241231",1,"",100000000)</f>
        <v>1107.1181939874</v>
      </c>
      <c r="J3944" s="16">
        <f t="shared" si="183"/>
        <v>-0.17702463287495263</v>
      </c>
      <c r="K3944" s="16">
        <f>[1]!s_is(A3944,61,"FY","YTD","20251231",1,"",100000000)</f>
        <v>-10.094665167</v>
      </c>
      <c r="L3944" s="16">
        <f>[1]!s_is(A3944,61,"FY","YTD","20241231",1,"",100000000)</f>
        <v>-5.5516208273999998</v>
      </c>
      <c r="M3944" s="16">
        <f t="shared" si="184"/>
        <v>-0.81832756249811323</v>
      </c>
      <c r="N3944" s="16">
        <f>[1]!s_fa_roe(A3944,"20251231")</f>
        <v>-1.3949</v>
      </c>
      <c r="O3944" s="16">
        <f>[1]!s_stmnote_rdexp(A3944,"20251231",1,10000)</f>
        <v>74200.877815</v>
      </c>
      <c r="P3944" s="20">
        <f t="shared" si="185"/>
        <v>8.1438209917238363E-3</v>
      </c>
      <c r="Q3944" s="16">
        <f>[1]!s_margin_tradingbalance(A3944,"",10000)</f>
        <v>26947.2863</v>
      </c>
      <c r="R3944" s="16">
        <f>[1]!s_margin_seclendingbalance(A3944,"",10000)</f>
        <v>89.023200000000003</v>
      </c>
      <c r="S3944" s="17">
        <f>[1]!s_val_ev(A3944,"",100000000)</f>
        <v>134.15389805732238</v>
      </c>
      <c r="T3944" s="17">
        <f>[1]!share_freesharesmv(A3944,"",100000000)</f>
        <v>43.739759319599997</v>
      </c>
      <c r="U3944" s="17">
        <f>[1]!s_dq_amount_btin(A3944,E3944,100000000)</f>
        <v>1.07773615</v>
      </c>
      <c r="V3944" s="17">
        <f>[1]!s_dq_turn(A3944,E3944)</f>
        <v>0.89952460254839239</v>
      </c>
      <c r="W3944" s="2">
        <f>[1]!s_pq_amount(A3944,"20260101","",100000000)</f>
        <v>267.65920840000001</v>
      </c>
      <c r="X3944" s="2">
        <f>[1]!s_pq_avgamount(A3944,"20260101","",100000000)</f>
        <v>2.4332655309090909</v>
      </c>
      <c r="Y3944" s="17">
        <f>[1]!s_ipo_dilutedpe(A3944)</f>
        <v>20.43</v>
      </c>
      <c r="Z3944" s="12">
        <f>[1]!s_ipo_collection_total(A3944,100000000)</f>
        <v>0</v>
      </c>
      <c r="AA3944" s="2">
        <f>[1]!s_val_pe_ttm(A3944,E3944)</f>
        <v>-10.733290672302246</v>
      </c>
      <c r="AB3944" s="5">
        <f>[1]!s_info_zjtxornot1(A3944,"")</f>
        <v>1</v>
      </c>
      <c r="AC3944" s="22" t="str">
        <f>[1]!s_info_nature1(A3944,"")</f>
        <v>地方国有企业</v>
      </c>
      <c r="AD3944" s="6" t="str">
        <f>[1]!s_info_city(A3944)</f>
        <v>北京市</v>
      </c>
      <c r="AE3944" s="6" t="str">
        <f>[1]!s_info_province(A3944)</f>
        <v>北京</v>
      </c>
      <c r="AF3944">
        <v>116.40528500000001</v>
      </c>
      <c r="AG3944">
        <v>39.904989</v>
      </c>
    </row>
    <row r="3945" spans="1:33" x14ac:dyDescent="0.3">
      <c r="A3945" s="12" t="s">
        <v>8276</v>
      </c>
      <c r="B3945" s="12" t="s">
        <v>8277</v>
      </c>
      <c r="C3945" s="16" t="str">
        <f>[1]!s_info_mkt(A3945)</f>
        <v>创业板</v>
      </c>
      <c r="D3945" s="16" t="str">
        <f>[1]!s_ipo_listeddate(A3945)</f>
        <v>2010-05-20</v>
      </c>
      <c r="E3945" s="16" t="str">
        <f>[1]!lastradeday_s("000002","")</f>
        <v>2026-06-22</v>
      </c>
      <c r="F3945" s="16" t="str">
        <f>[1]!s_info_industry_csrc2023(A3945,"",3)</f>
        <v>软件和信息技术服务业</v>
      </c>
      <c r="G3945" s="16" t="str">
        <f>[1]!s_info_industry_csrc2023(A3945,"",1)</f>
        <v>信息传输、软件和信息技术服务业</v>
      </c>
      <c r="H3945" s="16">
        <f>[1]!s_is(A3945,83,"FY","YTD","20251231",1,"",100000000)</f>
        <v>3.9224166831000002</v>
      </c>
      <c r="I3945" s="16">
        <f>[1]!s_is(A3945,83,"FY","YTD","20241231",1,"",100000000)</f>
        <v>3.7508349332999997</v>
      </c>
      <c r="J3945" s="16">
        <f t="shared" si="183"/>
        <v>4.5744948218513715E-2</v>
      </c>
      <c r="K3945" s="16">
        <f>[1]!s_is(A3945,61,"FY","YTD","20251231",1,"",100000000)</f>
        <v>-3.7065380714999998</v>
      </c>
      <c r="L3945" s="16">
        <f>[1]!s_is(A3945,61,"FY","YTD","20241231",1,"",100000000)</f>
        <v>-3.4633301102999998</v>
      </c>
      <c r="M3945" s="16">
        <f t="shared" si="184"/>
        <v>-7.0223730760372971E-2</v>
      </c>
      <c r="N3945" s="16">
        <f>[1]!s_fa_roe(A3945,"20251231")</f>
        <v>-36.419400000000003</v>
      </c>
      <c r="O3945" s="16">
        <f>[1]!s_stmnote_rdexp(A3945,"20251231",1,10000)</f>
        <v>6456.1379509999997</v>
      </c>
      <c r="P3945" s="20">
        <f t="shared" si="185"/>
        <v>0.16459592319237043</v>
      </c>
      <c r="Q3945" s="16">
        <f>[1]!s_margin_tradingbalance(A3945,"",10000)</f>
        <v>13645.394700000001</v>
      </c>
      <c r="R3945" s="16">
        <f>[1]!s_margin_seclendingbalance(A3945,"",10000)</f>
        <v>0</v>
      </c>
      <c r="S3945" s="17">
        <f>[1]!s_val_ev(A3945,"",100000000)</f>
        <v>23.587021262999997</v>
      </c>
      <c r="T3945" s="17">
        <f>[1]!share_freesharesmv(A3945,"",100000000)</f>
        <v>21.104324319</v>
      </c>
      <c r="U3945" s="17">
        <f>[1]!s_dq_amount_btin(A3945,E3945,100000000)</f>
        <v>0.47454638999999998</v>
      </c>
      <c r="V3945" s="17">
        <f>[1]!s_dq_turn(A3945,E3945)</f>
        <v>2.0681529479042533</v>
      </c>
      <c r="W3945" s="2">
        <f>[1]!s_pq_amount(A3945,"20260101","",100000000)</f>
        <v>142.54109817</v>
      </c>
      <c r="X3945" s="2">
        <f>[1]!s_pq_avgamount(A3945,"20260101","",100000000)</f>
        <v>1.307716496972477</v>
      </c>
      <c r="Y3945" s="17">
        <f>[1]!s_ipo_dilutedpe(A3945)</f>
        <v>62.55</v>
      </c>
      <c r="Z3945" s="12">
        <f>[1]!s_ipo_collection_total(A3945,100000000)</f>
        <v>6.5926</v>
      </c>
      <c r="AA3945" s="2">
        <f>[1]!s_val_pe_ttm(A3945,E3945)</f>
        <v>-6.2213397026062012</v>
      </c>
      <c r="AB3945" s="5">
        <f>[1]!s_info_zjtxornot1(A3945,"")</f>
        <v>1</v>
      </c>
      <c r="AC3945" s="22" t="str">
        <f>[1]!s_info_nature1(A3945,"")</f>
        <v>民营企业</v>
      </c>
      <c r="AD3945" s="6" t="str">
        <f>[1]!s_info_city(A3945)</f>
        <v>北京市</v>
      </c>
      <c r="AE3945" s="6" t="str">
        <f>[1]!s_info_province(A3945)</f>
        <v>北京</v>
      </c>
      <c r="AF3945">
        <v>116.40528500000001</v>
      </c>
      <c r="AG3945">
        <v>39.904989</v>
      </c>
    </row>
    <row r="3946" spans="1:33" x14ac:dyDescent="0.3">
      <c r="A3946" s="12" t="s">
        <v>8278</v>
      </c>
      <c r="B3946" s="12" t="s">
        <v>8279</v>
      </c>
      <c r="C3946" s="16" t="str">
        <f>[1]!s_info_mkt(A3946)</f>
        <v>主板</v>
      </c>
      <c r="D3946" s="16" t="str">
        <f>[1]!s_ipo_listeddate(A3946)</f>
        <v>2025-04-16</v>
      </c>
      <c r="E3946" s="16" t="str">
        <f>[1]!lastradeday_s("000002","")</f>
        <v>2026-06-22</v>
      </c>
      <c r="F3946" s="16" t="str">
        <f>[1]!s_info_industry_csrc2023(A3946,"",3)</f>
        <v>化学原料和化学制品制造业</v>
      </c>
      <c r="G3946" s="16" t="str">
        <f>[1]!s_info_industry_csrc2023(A3946,"",1)</f>
        <v>制造业</v>
      </c>
      <c r="H3946" s="16">
        <f>[1]!s_is(A3946,83,"FY","YTD","20251231",1,"",100000000)</f>
        <v>6.1114799969000009</v>
      </c>
      <c r="I3946" s="16">
        <f>[1]!s_is(A3946,83,"FY","YTD","20241231",1,"",100000000)</f>
        <v>6.1676883067999997</v>
      </c>
      <c r="J3946" s="16">
        <f t="shared" si="183"/>
        <v>-9.113351243451806E-3</v>
      </c>
      <c r="K3946" s="16">
        <f>[1]!s_is(A3946,61,"FY","YTD","20251231",1,"",100000000)</f>
        <v>0.82433780219999997</v>
      </c>
      <c r="L3946" s="16">
        <f>[1]!s_is(A3946,61,"FY","YTD","20241231",1,"",100000000)</f>
        <v>0.93498938730000003</v>
      </c>
      <c r="M3946" s="16">
        <f t="shared" si="184"/>
        <v>-0.11834528455935989</v>
      </c>
      <c r="N3946" s="16">
        <f>[1]!s_fa_roe(A3946,"20251231")</f>
        <v>8.1153999999999993</v>
      </c>
      <c r="O3946" s="16">
        <f>[1]!s_stmnote_rdexp(A3946,"20251231",1,10000)</f>
        <v>1947.6723539999998</v>
      </c>
      <c r="P3946" s="20">
        <f t="shared" si="185"/>
        <v>3.1869078439067798E-2</v>
      </c>
      <c r="Q3946" s="16">
        <f>[1]!s_margin_tradingbalance(A3946,"",10000)</f>
        <v>13620.7034</v>
      </c>
      <c r="R3946" s="16">
        <f>[1]!s_margin_seclendingbalance(A3946,"",10000)</f>
        <v>33.270600000000002</v>
      </c>
      <c r="S3946" s="17">
        <f>[1]!s_val_ev(A3946,"",100000000)</f>
        <v>45.172879999999999</v>
      </c>
      <c r="T3946" s="17">
        <f>[1]!share_freesharesmv(A3946,"",100000000)</f>
        <v>15.815505</v>
      </c>
      <c r="U3946" s="17">
        <f>[1]!s_dq_amount_btin(A3946,E3946,100000000)</f>
        <v>2.15747329</v>
      </c>
      <c r="V3946" s="17">
        <f>[1]!s_dq_turn(A3946,E3946)</f>
        <v>11.465519788918206</v>
      </c>
      <c r="W3946" s="2">
        <f>[1]!s_pq_amount(A3946,"20260101","",100000000)</f>
        <v>143.29025462999999</v>
      </c>
      <c r="X3946" s="2">
        <f>[1]!s_pq_avgamount(A3946,"20260101","",100000000)</f>
        <v>1.3026386784545454</v>
      </c>
      <c r="Y3946" s="17">
        <f>[1]!s_ipo_dilutedpe(A3946)</f>
        <v>16.760000000000002</v>
      </c>
      <c r="Z3946" s="12">
        <f>[1]!s_ipo_collection_total(A3946,100000000)</f>
        <v>3.39</v>
      </c>
      <c r="AA3946" s="2">
        <f>[1]!s_val_pe_ttm(A3946,E3946)</f>
        <v>53.622413635253906</v>
      </c>
      <c r="AB3946" s="5">
        <f>[1]!s_info_zjtxornot1(A3946,"")</f>
        <v>1</v>
      </c>
      <c r="AC3946" s="22" t="str">
        <f>[1]!s_info_nature1(A3946,"")</f>
        <v>民营企业</v>
      </c>
      <c r="AD3946" s="6" t="str">
        <f>[1]!s_info_city(A3946)</f>
        <v>台州市</v>
      </c>
      <c r="AE3946" s="6" t="str">
        <f>[1]!s_info_province(A3946)</f>
        <v>浙江省</v>
      </c>
      <c r="AF3946">
        <v>121.42859900000001</v>
      </c>
      <c r="AG3946">
        <v>28.661377999999999</v>
      </c>
    </row>
    <row r="3947" spans="1:33" x14ac:dyDescent="0.3">
      <c r="A3947" s="12" t="s">
        <v>8280</v>
      </c>
      <c r="B3947" s="12" t="s">
        <v>8281</v>
      </c>
      <c r="C3947" s="16" t="str">
        <f>[1]!s_info_mkt(A3947)</f>
        <v>创业板</v>
      </c>
      <c r="D3947" s="16" t="str">
        <f>[1]!s_ipo_listeddate(A3947)</f>
        <v>2010-01-20</v>
      </c>
      <c r="E3947" s="16" t="str">
        <f>[1]!lastradeday_s("000002","")</f>
        <v>2026-06-22</v>
      </c>
      <c r="F3947" s="16" t="str">
        <f>[1]!s_info_industry_csrc2023(A3947,"",3)</f>
        <v>专用设备制造业</v>
      </c>
      <c r="G3947" s="16" t="str">
        <f>[1]!s_info_industry_csrc2023(A3947,"",1)</f>
        <v>制造业</v>
      </c>
      <c r="H3947" s="16">
        <f>[1]!s_is(A3947,83,"FY","YTD","20251231",1,"",100000000)</f>
        <v>15.9538893781</v>
      </c>
      <c r="I3947" s="16">
        <f>[1]!s_is(A3947,83,"FY","YTD","20241231",1,"",100000000)</f>
        <v>13.4901518045</v>
      </c>
      <c r="J3947" s="16">
        <f t="shared" si="183"/>
        <v>0.18263230905809036</v>
      </c>
      <c r="K3947" s="16">
        <f>[1]!s_is(A3947,61,"FY","YTD","20251231",1,"",100000000)</f>
        <v>1.5408906824999999</v>
      </c>
      <c r="L3947" s="16">
        <f>[1]!s_is(A3947,61,"FY","YTD","20241231",1,"",100000000)</f>
        <v>1.1328544776</v>
      </c>
      <c r="M3947" s="16">
        <f t="shared" si="184"/>
        <v>0.36018413041403324</v>
      </c>
      <c r="N3947" s="16">
        <f>[1]!s_fa_roe(A3947,"20251231")</f>
        <v>8.2710000000000008</v>
      </c>
      <c r="O3947" s="16">
        <f>[1]!s_stmnote_rdexp(A3947,"20251231",1,10000)</f>
        <v>17166.643146999999</v>
      </c>
      <c r="P3947" s="20">
        <f t="shared" si="185"/>
        <v>0.10760161826472706</v>
      </c>
      <c r="Q3947" s="16">
        <f>[1]!s_margin_tradingbalance(A3947,"",10000)</f>
        <v>86901.119300000006</v>
      </c>
      <c r="R3947" s="16">
        <f>[1]!s_margin_seclendingbalance(A3947,"",10000)</f>
        <v>449.19</v>
      </c>
      <c r="S3947" s="17">
        <f>[1]!s_val_ev(A3947,"",100000000)</f>
        <v>105.99242665</v>
      </c>
      <c r="T3947" s="17">
        <f>[1]!share_freesharesmv(A3947,"",100000000)</f>
        <v>87.151823142999987</v>
      </c>
      <c r="U3947" s="17">
        <f>[1]!s_dq_amount_btin(A3947,E3947,100000000)</f>
        <v>3.5381143399999999</v>
      </c>
      <c r="V3947" s="17">
        <f>[1]!s_dq_turn(A3947,E3947)</f>
        <v>3.8516882751129939</v>
      </c>
      <c r="W3947" s="2">
        <f>[1]!s_pq_amount(A3947,"20260101","",100000000)</f>
        <v>451.10763094999999</v>
      </c>
      <c r="X3947" s="2">
        <f>[1]!s_pq_avgamount(A3947,"20260101","",100000000)</f>
        <v>4.1009784631818178</v>
      </c>
      <c r="Y3947" s="17">
        <f>[1]!s_ipo_dilutedpe(A3947)</f>
        <v>82.8</v>
      </c>
      <c r="Z3947" s="12">
        <f>[1]!s_ipo_collection_total(A3947,100000000)</f>
        <v>5.5061999999999998</v>
      </c>
      <c r="AA3947" s="2">
        <f>[1]!s_val_pe_ttm(A3947,E3947)</f>
        <v>67.40521240234375</v>
      </c>
      <c r="AB3947" s="5">
        <f>[1]!s_info_zjtxornot1(A3947,"")</f>
        <v>0</v>
      </c>
      <c r="AC3947" s="22" t="str">
        <f>[1]!s_info_nature1(A3947,"")</f>
        <v>民营企业</v>
      </c>
      <c r="AD3947" s="6" t="str">
        <f>[1]!s_info_city(A3947)</f>
        <v>乌兰察布市</v>
      </c>
      <c r="AE3947" s="6" t="str">
        <f>[1]!s_info_province(A3947)</f>
        <v>内蒙古自治区</v>
      </c>
      <c r="AF3947">
        <v>113.114543</v>
      </c>
      <c r="AG3947">
        <v>41.034126000000001</v>
      </c>
    </row>
    <row r="3948" spans="1:33" x14ac:dyDescent="0.3">
      <c r="A3948" s="12" t="s">
        <v>8282</v>
      </c>
      <c r="B3948" s="12" t="s">
        <v>8283</v>
      </c>
      <c r="C3948" s="16" t="str">
        <f>[1]!s_info_mkt(A3948)</f>
        <v>主板</v>
      </c>
      <c r="D3948" s="16" t="str">
        <f>[1]!s_ipo_listeddate(A3948)</f>
        <v>1992-05-07</v>
      </c>
      <c r="E3948" s="16" t="str">
        <f>[1]!lastradeday_s("000002","")</f>
        <v>2026-06-22</v>
      </c>
      <c r="F3948" s="16" t="str">
        <f>[1]!s_info_industry_csrc2023(A3948,"",3)</f>
        <v>铁路、船舶、航空航天和其他运输设备制造业</v>
      </c>
      <c r="G3948" s="16" t="str">
        <f>[1]!s_info_industry_csrc2023(A3948,"",1)</f>
        <v>制造业</v>
      </c>
      <c r="H3948" s="16">
        <f>[1]!s_is(A3948,83,"FY","YTD","20251231",1,"",100000000)</f>
        <v>21.203991347700001</v>
      </c>
      <c r="I3948" s="16">
        <f>[1]!s_is(A3948,83,"FY","YTD","20241231",1,"",100000000)</f>
        <v>20.820123547799998</v>
      </c>
      <c r="J3948" s="16">
        <f t="shared" si="183"/>
        <v>1.8437344957089152E-2</v>
      </c>
      <c r="K3948" s="16">
        <f>[1]!s_is(A3948,61,"FY","YTD","20251231",1,"",100000000)</f>
        <v>-8.3521382483000011</v>
      </c>
      <c r="L3948" s="16">
        <f>[1]!s_is(A3948,61,"FY","YTD","20241231",1,"",100000000)</f>
        <v>-5.4530874630999993</v>
      </c>
      <c r="M3948" s="16">
        <f t="shared" si="184"/>
        <v>-0.53163474908798447</v>
      </c>
      <c r="N3948" s="16">
        <f>[1]!s_fa_roe(A3948,"20251231")</f>
        <v>-32.010800000000003</v>
      </c>
      <c r="O3948" s="16">
        <f>[1]!s_stmnote_rdexp(A3948,"20251231",1,10000)</f>
        <v>18107.862421000002</v>
      </c>
      <c r="P3948" s="20">
        <f t="shared" si="185"/>
        <v>8.5398367335988198E-2</v>
      </c>
      <c r="Q3948" s="16">
        <f>[1]!s_margin_tradingbalance(A3948,"",10000)</f>
        <v>26303.1639</v>
      </c>
      <c r="R3948" s="16">
        <f>[1]!s_margin_seclendingbalance(A3948,"",10000)</f>
        <v>46.5745</v>
      </c>
      <c r="S3948" s="17">
        <f>[1]!s_val_ev(A3948,"",100000000)</f>
        <v>66.822891001800002</v>
      </c>
      <c r="T3948" s="17">
        <f>[1]!share_freesharesmv(A3948,"",100000000)</f>
        <v>40.685410976999997</v>
      </c>
      <c r="U3948" s="17">
        <f>[1]!s_dq_amount_btin(A3948,E3948,100000000)</f>
        <v>0.65563258000000002</v>
      </c>
      <c r="V3948" s="17">
        <f>[1]!s_dq_turn(A3948,E3948)</f>
        <v>0.99547415020624019</v>
      </c>
      <c r="W3948" s="2">
        <f>[1]!s_pq_amount(A3948,"20260101","",100000000)</f>
        <v>237.74456097999999</v>
      </c>
      <c r="X3948" s="2">
        <f>[1]!s_pq_avgamount(A3948,"20260101","",100000000)</f>
        <v>2.1613141907272726</v>
      </c>
      <c r="Y3948" s="17">
        <f>[1]!s_ipo_dilutedpe(A3948)</f>
        <v>0</v>
      </c>
      <c r="Z3948" s="12">
        <f>[1]!s_ipo_collection_total(A3948,100000000)</f>
        <v>0.11384486000000001</v>
      </c>
      <c r="AA3948" s="2">
        <f>[1]!s_val_pe_ttm(A3948,E3948)</f>
        <v>-8.1195363998413086</v>
      </c>
      <c r="AB3948" s="5">
        <f>[1]!s_info_zjtxornot1(A3948,"")</f>
        <v>1</v>
      </c>
      <c r="AC3948" s="22" t="str">
        <f>[1]!s_info_nature1(A3948,"")</f>
        <v>中央国有企业</v>
      </c>
      <c r="AD3948" s="6" t="str">
        <f>[1]!s_info_city(A3948)</f>
        <v>北京市</v>
      </c>
      <c r="AE3948" s="6" t="str">
        <f>[1]!s_info_province(A3948)</f>
        <v>北京</v>
      </c>
      <c r="AF3948">
        <v>116.40528500000001</v>
      </c>
      <c r="AG3948">
        <v>39.904989</v>
      </c>
    </row>
    <row r="3949" spans="1:33" x14ac:dyDescent="0.3">
      <c r="A3949" s="12" t="s">
        <v>8284</v>
      </c>
      <c r="B3949" s="12" t="s">
        <v>8285</v>
      </c>
      <c r="C3949" s="16" t="str">
        <f>[1]!s_info_mkt(A3949)</f>
        <v>主板</v>
      </c>
      <c r="D3949" s="16" t="str">
        <f>[1]!s_ipo_listeddate(A3949)</f>
        <v>2010-12-10</v>
      </c>
      <c r="E3949" s="16" t="str">
        <f>[1]!lastradeday_s("000002","")</f>
        <v>2026-06-22</v>
      </c>
      <c r="F3949" s="16" t="str">
        <f>[1]!s_info_industry_csrc2023(A3949,"",3)</f>
        <v>造纸和纸制品业</v>
      </c>
      <c r="G3949" s="16" t="str">
        <f>[1]!s_info_industry_csrc2023(A3949,"",1)</f>
        <v>制造业</v>
      </c>
      <c r="H3949" s="16">
        <f>[1]!s_is(A3949,83,"FY","YTD","20251231",1,"",100000000)</f>
        <v>33.555257350700003</v>
      </c>
      <c r="I3949" s="16">
        <f>[1]!s_is(A3949,83,"FY","YTD","20241231",1,"",100000000)</f>
        <v>33.883484143700002</v>
      </c>
      <c r="J3949" s="16">
        <f t="shared" si="183"/>
        <v>-9.6869256894593914E-3</v>
      </c>
      <c r="K3949" s="16">
        <f>[1]!s_is(A3949,61,"FY","YTD","20251231",1,"",100000000)</f>
        <v>1.5478526007</v>
      </c>
      <c r="L3949" s="16">
        <f>[1]!s_is(A3949,61,"FY","YTD","20241231",1,"",100000000)</f>
        <v>1.1232185029000001</v>
      </c>
      <c r="M3949" s="16">
        <f t="shared" si="184"/>
        <v>0.37805119547412308</v>
      </c>
      <c r="N3949" s="16">
        <f>[1]!s_fa_roe(A3949,"20251231")</f>
        <v>3.8874</v>
      </c>
      <c r="O3949" s="16">
        <f>[1]!s_stmnote_rdexp(A3949,"20251231",1,10000)</f>
        <v>11363.000776000001</v>
      </c>
      <c r="P3949" s="20">
        <f t="shared" si="185"/>
        <v>3.3863548287651431E-2</v>
      </c>
      <c r="Q3949" s="16">
        <f>[1]!s_margin_tradingbalance(A3949,"",10000)</f>
        <v>35147.008000000002</v>
      </c>
      <c r="R3949" s="16">
        <f>[1]!s_margin_seclendingbalance(A3949,"",10000)</f>
        <v>6.8699999999999997E-2</v>
      </c>
      <c r="S3949" s="17">
        <f>[1]!s_val_ev(A3949,"",100000000)</f>
        <v>38.364181924999997</v>
      </c>
      <c r="T3949" s="17">
        <f>[1]!share_freesharesmv(A3949,"",100000000)</f>
        <v>24.503827329499998</v>
      </c>
      <c r="U3949" s="17">
        <f>[1]!s_dq_amount_btin(A3949,E3949,100000000)</f>
        <v>0.38512077</v>
      </c>
      <c r="V3949" s="17">
        <f>[1]!s_dq_turn(A3949,E3949)</f>
        <v>1.3677149841429659</v>
      </c>
      <c r="W3949" s="2">
        <f>[1]!s_pq_amount(A3949,"20260101","",100000000)</f>
        <v>55.321939489999998</v>
      </c>
      <c r="X3949" s="2">
        <f>[1]!s_pq_avgamount(A3949,"20260101","",100000000)</f>
        <v>0.50292672263636362</v>
      </c>
      <c r="Y3949" s="17">
        <f>[1]!s_ipo_dilutedpe(A3949)</f>
        <v>53.21</v>
      </c>
      <c r="Z3949" s="12">
        <f>[1]!s_ipo_collection_total(A3949,100000000)</f>
        <v>15.355</v>
      </c>
      <c r="AA3949" s="2">
        <f>[1]!s_val_pe_ttm(A3949,E3949)</f>
        <v>21.673698425292969</v>
      </c>
      <c r="AB3949" s="5">
        <f>[1]!s_info_zjtxornot1(A3949,"")</f>
        <v>0</v>
      </c>
      <c r="AC3949" s="22" t="str">
        <f>[1]!s_info_nature1(A3949,"")</f>
        <v>民营企业</v>
      </c>
      <c r="AD3949" s="6" t="str">
        <f>[1]!s_info_city(A3949)</f>
        <v>淄博市</v>
      </c>
      <c r="AE3949" s="6" t="str">
        <f>[1]!s_info_province(A3949)</f>
        <v>山东省</v>
      </c>
      <c r="AF3949">
        <v>118.047648</v>
      </c>
      <c r="AG3949">
        <v>36.814939000000003</v>
      </c>
    </row>
    <row r="3950" spans="1:33" x14ac:dyDescent="0.3">
      <c r="A3950" s="12" t="s">
        <v>8286</v>
      </c>
      <c r="B3950" s="12" t="s">
        <v>8287</v>
      </c>
      <c r="C3950" s="16" t="str">
        <f>[1]!s_info_mkt(A3950)</f>
        <v>科创板</v>
      </c>
      <c r="D3950" s="16" t="str">
        <f>[1]!s_ipo_listeddate(A3950)</f>
        <v>2021-03-18</v>
      </c>
      <c r="E3950" s="16" t="str">
        <f>[1]!lastradeday_s("000002","")</f>
        <v>2026-06-22</v>
      </c>
      <c r="F3950" s="16" t="str">
        <f>[1]!s_info_industry_csrc2023(A3950,"",3)</f>
        <v>仪器仪表制造业</v>
      </c>
      <c r="G3950" s="16" t="str">
        <f>[1]!s_info_industry_csrc2023(A3950,"",1)</f>
        <v>制造业</v>
      </c>
      <c r="H3950" s="16">
        <f>[1]!s_is(A3950,83,"FY","YTD","20251231",1,"",100000000)</f>
        <v>5.6644259253999998</v>
      </c>
      <c r="I3950" s="16">
        <f>[1]!s_is(A3950,83,"FY","YTD","20241231",1,"",100000000)</f>
        <v>5.8709896679999991</v>
      </c>
      <c r="J3950" s="16">
        <f t="shared" si="183"/>
        <v>-3.5183802779603091E-2</v>
      </c>
      <c r="K3950" s="16">
        <f>[1]!s_is(A3950,61,"FY","YTD","20251231",1,"",100000000)</f>
        <v>1.0395446317000001</v>
      </c>
      <c r="L3950" s="16">
        <f>[1]!s_is(A3950,61,"FY","YTD","20241231",1,"",100000000)</f>
        <v>1.0372804588</v>
      </c>
      <c r="M3950" s="16">
        <f t="shared" si="184"/>
        <v>2.1827972182369032E-3</v>
      </c>
      <c r="N3950" s="16">
        <f>[1]!s_fa_roe(A3950,"20251231")</f>
        <v>12.0793</v>
      </c>
      <c r="O3950" s="16">
        <f>[1]!s_stmnote_rdexp(A3950,"20251231",1,10000)</f>
        <v>3105.4302739999998</v>
      </c>
      <c r="P3950" s="20">
        <f t="shared" si="185"/>
        <v>5.4823389252472328E-2</v>
      </c>
      <c r="Q3950" s="16">
        <f>[1]!s_margin_tradingbalance(A3950,"",10000)</f>
        <v>6655.2139999999999</v>
      </c>
      <c r="R3950" s="16">
        <f>[1]!s_margin_seclendingbalance(A3950,"",10000)</f>
        <v>0</v>
      </c>
      <c r="S3950" s="17">
        <f>[1]!s_val_ev(A3950,"",100000000)</f>
        <v>19.606044364500001</v>
      </c>
      <c r="T3950" s="17">
        <f>[1]!share_freesharesmv(A3950,"",100000000)</f>
        <v>8.4262938644999998</v>
      </c>
      <c r="U3950" s="17">
        <f>[1]!s_dq_amount_btin(A3950,E3950,100000000)</f>
        <v>0.32105043999999999</v>
      </c>
      <c r="V3950" s="17">
        <f>[1]!s_dq_turn(A3950,E3950)</f>
        <v>1.6850123954538194</v>
      </c>
      <c r="W3950" s="2">
        <f>[1]!s_pq_amount(A3950,"20260101","",100000000)</f>
        <v>44.611890649999999</v>
      </c>
      <c r="X3950" s="2">
        <f>[1]!s_pq_avgamount(A3950,"20260101","",100000000)</f>
        <v>0.40556264227272726</v>
      </c>
      <c r="Y3950" s="17">
        <f>[1]!s_ipo_dilutedpe(A3950)</f>
        <v>20.47</v>
      </c>
      <c r="Z3950" s="12">
        <f>[1]!s_ipo_collection_total(A3950,100000000)</f>
        <v>2.7562500000000001</v>
      </c>
      <c r="AA3950" s="2">
        <f>[1]!s_val_pe_ttm(A3950,E3950)</f>
        <v>19.290145874023438</v>
      </c>
      <c r="AB3950" s="5">
        <f>[1]!s_info_zjtxornot1(A3950,"")</f>
        <v>0</v>
      </c>
      <c r="AC3950" s="22" t="str">
        <f>[1]!s_info_nature1(A3950,"")</f>
        <v>民营企业</v>
      </c>
      <c r="AD3950" s="6" t="str">
        <f>[1]!s_info_city(A3950)</f>
        <v>杭州市</v>
      </c>
      <c r="AE3950" s="6" t="str">
        <f>[1]!s_info_province(A3950)</f>
        <v>浙江省</v>
      </c>
      <c r="AF3950">
        <v>120.153576</v>
      </c>
      <c r="AG3950">
        <v>30.287458999999998</v>
      </c>
    </row>
    <row r="3951" spans="1:33" x14ac:dyDescent="0.3">
      <c r="A3951" s="12" t="s">
        <v>8288</v>
      </c>
      <c r="B3951" s="12" t="s">
        <v>8289</v>
      </c>
      <c r="C3951" s="16" t="str">
        <f>[1]!s_info_mkt(A3951)</f>
        <v>主板</v>
      </c>
      <c r="D3951" s="16" t="str">
        <f>[1]!s_ipo_listeddate(A3951)</f>
        <v>2023-12-12</v>
      </c>
      <c r="E3951" s="16" t="str">
        <f>[1]!lastradeday_s("000002","")</f>
        <v>2026-06-22</v>
      </c>
      <c r="F3951" s="16" t="str">
        <f>[1]!s_info_industry_csrc2023(A3951,"",3)</f>
        <v>金属制品业</v>
      </c>
      <c r="G3951" s="16" t="str">
        <f>[1]!s_info_industry_csrc2023(A3951,"",1)</f>
        <v>制造业</v>
      </c>
      <c r="H3951" s="16">
        <f>[1]!s_is(A3951,83,"FY","YTD","20251231",1,"",100000000)</f>
        <v>20.395854940899998</v>
      </c>
      <c r="I3951" s="16">
        <f>[1]!s_is(A3951,83,"FY","YTD","20241231",1,"",100000000)</f>
        <v>8.4938375377999993</v>
      </c>
      <c r="J3951" s="16">
        <f t="shared" si="183"/>
        <v>1.4012532439115568</v>
      </c>
      <c r="K3951" s="16">
        <f>[1]!s_is(A3951,61,"FY","YTD","20251231",1,"",100000000)</f>
        <v>0.47533728539999998</v>
      </c>
      <c r="L3951" s="16">
        <f>[1]!s_is(A3951,61,"FY","YTD","20241231",1,"",100000000)</f>
        <v>0.7908012551000001</v>
      </c>
      <c r="M3951" s="16">
        <f t="shared" si="184"/>
        <v>-0.39891688039886636</v>
      </c>
      <c r="N3951" s="16">
        <f>[1]!s_fa_roe(A3951,"20251231")</f>
        <v>3.5724999999999998</v>
      </c>
      <c r="O3951" s="16">
        <f>[1]!s_stmnote_rdexp(A3951,"20251231",1,10000)</f>
        <v>5383.5271270000003</v>
      </c>
      <c r="P3951" s="20">
        <f t="shared" si="185"/>
        <v>2.6395202077086573E-2</v>
      </c>
      <c r="Q3951" s="16">
        <f>[1]!s_margin_tradingbalance(A3951,"",10000)</f>
        <v>9046.9112000000005</v>
      </c>
      <c r="R3951" s="16">
        <f>[1]!s_margin_seclendingbalance(A3951,"",10000)</f>
        <v>27.064800000000002</v>
      </c>
      <c r="S3951" s="17">
        <f>[1]!s_val_ev(A3951,"",100000000)</f>
        <v>35.856000000000002</v>
      </c>
      <c r="T3951" s="17">
        <f>[1]!share_freesharesmv(A3951,"",100000000)</f>
        <v>14.880214751399999</v>
      </c>
      <c r="U3951" s="17">
        <f>[1]!s_dq_amount_btin(A3951,E3951,100000000)</f>
        <v>0.38648226000000002</v>
      </c>
      <c r="V3951" s="17">
        <f>[1]!s_dq_turn(A3951,E3951)</f>
        <v>2.2764035087719297</v>
      </c>
      <c r="W3951" s="2">
        <f>[1]!s_pq_amount(A3951,"20260101","",100000000)</f>
        <v>59.315189510000003</v>
      </c>
      <c r="X3951" s="2">
        <f>[1]!s_pq_avgamount(A3951,"20260101","",100000000)</f>
        <v>0.53922899554545456</v>
      </c>
      <c r="Y3951" s="17">
        <f>[1]!s_ipo_dilutedpe(A3951)</f>
        <v>35.64</v>
      </c>
      <c r="Z3951" s="12">
        <f>[1]!s_ipo_collection_total(A3951,100000000)</f>
        <v>7.23</v>
      </c>
      <c r="AA3951" s="2">
        <f>[1]!s_val_pe_ttm(A3951,E3951)</f>
        <v>112.57277679443359</v>
      </c>
      <c r="AB3951" s="5">
        <f>[1]!s_info_zjtxornot1(A3951,"")</f>
        <v>1</v>
      </c>
      <c r="AC3951" s="22" t="str">
        <f>[1]!s_info_nature1(A3951,"")</f>
        <v>民营企业</v>
      </c>
      <c r="AD3951" s="6" t="str">
        <f>[1]!s_info_city(A3951)</f>
        <v>湘潭市</v>
      </c>
      <c r="AE3951" s="6" t="str">
        <f>[1]!s_info_province(A3951)</f>
        <v>湖南省</v>
      </c>
      <c r="AF3951">
        <v>112.944052</v>
      </c>
      <c r="AG3951">
        <v>27.829730000000001</v>
      </c>
    </row>
    <row r="3952" spans="1:33" x14ac:dyDescent="0.3">
      <c r="A3952" s="12" t="s">
        <v>8290</v>
      </c>
      <c r="B3952" s="12" t="s">
        <v>8291</v>
      </c>
      <c r="C3952" s="16" t="str">
        <f>[1]!s_info_mkt(A3952)</f>
        <v>主板</v>
      </c>
      <c r="D3952" s="16" t="str">
        <f>[1]!s_ipo_listeddate(A3952)</f>
        <v>2000-12-29</v>
      </c>
      <c r="E3952" s="16" t="str">
        <f>[1]!lastradeday_s("000002","")</f>
        <v>2026-06-22</v>
      </c>
      <c r="F3952" s="16" t="str">
        <f>[1]!s_info_industry_csrc2023(A3952,"",3)</f>
        <v>电气机械和器材制造业</v>
      </c>
      <c r="G3952" s="16" t="str">
        <f>[1]!s_info_industry_csrc2023(A3952,"",1)</f>
        <v>制造业</v>
      </c>
      <c r="H3952" s="16">
        <f>[1]!s_is(A3952,83,"FY","YTD","20251231",1,"",100000000)</f>
        <v>68.092845739499992</v>
      </c>
      <c r="I3952" s="16">
        <f>[1]!s_is(A3952,83,"FY","YTD","20241231",1,"",100000000)</f>
        <v>78.160743750999998</v>
      </c>
      <c r="J3952" s="16">
        <f t="shared" si="183"/>
        <v>-0.1288101613205439</v>
      </c>
      <c r="K3952" s="16">
        <f>[1]!s_is(A3952,61,"FY","YTD","20251231",1,"",100000000)</f>
        <v>-2.1351146606000002</v>
      </c>
      <c r="L3952" s="16">
        <f>[1]!s_is(A3952,61,"FY","YTD","20241231",1,"",100000000)</f>
        <v>-0.48525391159999998</v>
      </c>
      <c r="M3952" s="16">
        <f t="shared" si="184"/>
        <v>-3.3999947441124352</v>
      </c>
      <c r="N3952" s="16">
        <f>[1]!s_fa_roe(A3952,"20251231")</f>
        <v>-9.1679999999999993</v>
      </c>
      <c r="O3952" s="16">
        <f>[1]!s_stmnote_rdexp(A3952,"20251231",1,10000)</f>
        <v>31731.690123</v>
      </c>
      <c r="P3952" s="20">
        <f t="shared" si="185"/>
        <v>4.6600622691544753E-2</v>
      </c>
      <c r="Q3952" s="16">
        <f>[1]!s_margin_tradingbalance(A3952,"",10000)</f>
        <v>46358.982900000003</v>
      </c>
      <c r="R3952" s="16">
        <f>[1]!s_margin_seclendingbalance(A3952,"",10000)</f>
        <v>28.617699999999999</v>
      </c>
      <c r="S3952" s="17">
        <f>[1]!s_val_ev(A3952,"",100000000)</f>
        <v>51.870959984999999</v>
      </c>
      <c r="T3952" s="17">
        <f>[1]!share_freesharesmv(A3952,"",100000000)</f>
        <v>31.823840359999998</v>
      </c>
      <c r="U3952" s="17">
        <f>[1]!s_dq_amount_btin(A3952,E3952,100000000)</f>
        <v>1.1003831399999999</v>
      </c>
      <c r="V3952" s="17">
        <f>[1]!s_dq_turn(A3952,E3952)</f>
        <v>2.1253569055186246</v>
      </c>
      <c r="W3952" s="2">
        <f>[1]!s_pq_amount(A3952,"20260101","",100000000)</f>
        <v>130.25621039999999</v>
      </c>
      <c r="X3952" s="2">
        <f>[1]!s_pq_avgamount(A3952,"20260101","",100000000)</f>
        <v>1.1841473672727274</v>
      </c>
      <c r="Y3952" s="17">
        <f>[1]!s_ipo_dilutedpe(A3952)</f>
        <v>37.92</v>
      </c>
      <c r="Z3952" s="12">
        <f>[1]!s_ipo_collection_total(A3952,100000000)</f>
        <v>8.19</v>
      </c>
      <c r="AA3952" s="2">
        <f>[1]!s_val_pe_ttm(A3952,E3952)</f>
        <v>-23.860223770141602</v>
      </c>
      <c r="AB3952" s="5">
        <f>[1]!s_info_zjtxornot1(A3952,"")</f>
        <v>0</v>
      </c>
      <c r="AC3952" s="22" t="str">
        <f>[1]!s_info_nature1(A3952,"")</f>
        <v>地方国有企业</v>
      </c>
      <c r="AD3952" s="6" t="str">
        <f>[1]!s_info_city(A3952)</f>
        <v>青岛市</v>
      </c>
      <c r="AE3952" s="6" t="str">
        <f>[1]!s_info_province(A3952)</f>
        <v>山东省</v>
      </c>
      <c r="AF3952">
        <v>120.35517299999999</v>
      </c>
      <c r="AG3952">
        <v>36.082982000000001</v>
      </c>
    </row>
    <row r="3953" spans="1:33" x14ac:dyDescent="0.3">
      <c r="A3953" s="12" t="s">
        <v>8292</v>
      </c>
      <c r="B3953" s="12" t="s">
        <v>8293</v>
      </c>
      <c r="C3953" s="16" t="str">
        <f>[1]!s_info_mkt(A3953)</f>
        <v>主板</v>
      </c>
      <c r="D3953" s="16" t="str">
        <f>[1]!s_ipo_listeddate(A3953)</f>
        <v>1996-04-08</v>
      </c>
      <c r="E3953" s="16" t="str">
        <f>[1]!lastradeday_s("000002","")</f>
        <v>2026-06-22</v>
      </c>
      <c r="F3953" s="16" t="str">
        <f>[1]!s_info_industry_csrc2023(A3953,"",3)</f>
        <v>铁路、船舶、航空航天和其他运输设备制造业</v>
      </c>
      <c r="G3953" s="16" t="str">
        <f>[1]!s_info_industry_csrc2023(A3953,"",1)</f>
        <v>制造业</v>
      </c>
      <c r="H3953" s="16">
        <f>[1]!s_is(A3953,83,"FY","YTD","20251231",1,"",100000000)</f>
        <v>463.314956714</v>
      </c>
      <c r="I3953" s="16">
        <f>[1]!s_is(A3953,83,"FY","YTD","20241231",1,"",100000000)</f>
        <v>478.79700739800001</v>
      </c>
      <c r="J3953" s="16">
        <f t="shared" si="183"/>
        <v>-3.2335312136006156E-2</v>
      </c>
      <c r="K3953" s="16">
        <f>[1]!s_is(A3953,61,"FY","YTD","20251231",1,"",100000000)</f>
        <v>6.3432815679999992</v>
      </c>
      <c r="L3953" s="16">
        <f>[1]!s_is(A3953,61,"FY","YTD","20241231",1,"",100000000)</f>
        <v>8.6029111425</v>
      </c>
      <c r="M3953" s="16">
        <f t="shared" si="184"/>
        <v>-0.2626587136692608</v>
      </c>
      <c r="N3953" s="16">
        <f>[1]!s_fa_roe(A3953,"20251231")</f>
        <v>1.5845</v>
      </c>
      <c r="O3953" s="16">
        <f>[1]!s_stmnote_rdexp(A3953,"20251231",1,10000)</f>
        <v>88532.716599000007</v>
      </c>
      <c r="P3953" s="20">
        <f t="shared" si="185"/>
        <v>1.9108538439360254E-2</v>
      </c>
      <c r="Q3953" s="16">
        <f>[1]!s_margin_tradingbalance(A3953,"",10000)</f>
        <v>263954.32319999998</v>
      </c>
      <c r="R3953" s="16">
        <f>[1]!s_margin_seclendingbalance(A3953,"",10000)</f>
        <v>522.08759999999995</v>
      </c>
      <c r="S3953" s="17">
        <f>[1]!s_val_ev(A3953,"",100000000)</f>
        <v>1108.8872030080001</v>
      </c>
      <c r="T3953" s="17">
        <f>[1]!share_freesharesmv(A3953,"",100000000)</f>
        <v>543.89944835200004</v>
      </c>
      <c r="U3953" s="17">
        <f>[1]!s_dq_amount_btin(A3953,E3953,100000000)</f>
        <v>21.791781660000002</v>
      </c>
      <c r="V3953" s="17">
        <f>[1]!s_dq_turn(A3953,E3953)</f>
        <v>1.9976600660133146</v>
      </c>
      <c r="W3953" s="2">
        <f>[1]!s_pq_amount(A3953,"20260101","",100000000)</f>
        <v>2491.90383122</v>
      </c>
      <c r="X3953" s="2">
        <f>[1]!s_pq_avgamount(A3953,"20260101","",100000000)</f>
        <v>22.653671192909094</v>
      </c>
      <c r="Y3953" s="17">
        <f>[1]!s_ipo_dilutedpe(A3953)</f>
        <v>12.93</v>
      </c>
      <c r="Z3953" s="12">
        <f>[1]!s_ipo_collection_total(A3953,100000000)</f>
        <v>3.0712000000000002</v>
      </c>
      <c r="AA3953" s="2">
        <f>[1]!s_val_pe_ttm(A3953,E3953)</f>
        <v>176.18833923339844</v>
      </c>
      <c r="AB3953" s="5">
        <f>[1]!s_info_zjtxornot1(A3953,"")</f>
        <v>1</v>
      </c>
      <c r="AC3953" s="22" t="str">
        <f>[1]!s_info_nature1(A3953,"")</f>
        <v>中央国有企业</v>
      </c>
      <c r="AD3953" s="6" t="str">
        <f>[1]!s_info_city(A3953)</f>
        <v>西安市</v>
      </c>
      <c r="AE3953" s="6" t="str">
        <f>[1]!s_info_province(A3953)</f>
        <v>陕西省</v>
      </c>
      <c r="AF3953">
        <v>108.948024</v>
      </c>
      <c r="AG3953">
        <v>34.263160999999997</v>
      </c>
    </row>
    <row r="3954" spans="1:33" x14ac:dyDescent="0.3">
      <c r="A3954" s="12" t="s">
        <v>8294</v>
      </c>
      <c r="B3954" s="12" t="s">
        <v>8295</v>
      </c>
      <c r="C3954" s="16" t="str">
        <f>[1]!s_info_mkt(A3954)</f>
        <v>主板</v>
      </c>
      <c r="D3954" s="16" t="str">
        <f>[1]!s_ipo_listeddate(A3954)</f>
        <v>1997-07-16</v>
      </c>
      <c r="E3954" s="16" t="str">
        <f>[1]!lastradeday_s("000002","")</f>
        <v>2026-06-22</v>
      </c>
      <c r="F3954" s="16" t="str">
        <f>[1]!s_info_industry_csrc2023(A3954,"",3)</f>
        <v>酒、饮料和精制茶制造业</v>
      </c>
      <c r="G3954" s="16" t="str">
        <f>[1]!s_info_industry_csrc2023(A3954,"",1)</f>
        <v>制造业</v>
      </c>
      <c r="H3954" s="16">
        <f>[1]!s_is(A3954,83,"FY","YTD","20251231",1,"",100000000)</f>
        <v>153.32979766399998</v>
      </c>
      <c r="I3954" s="16">
        <f>[1]!s_is(A3954,83,"FY","YTD","20241231",1,"",100000000)</f>
        <v>146.67016921499999</v>
      </c>
      <c r="J3954" s="16">
        <f t="shared" si="183"/>
        <v>4.5405473278194775E-2</v>
      </c>
      <c r="K3954" s="16">
        <f>[1]!s_is(A3954,61,"FY","YTD","20251231",1,"",100000000)</f>
        <v>16.791170885899998</v>
      </c>
      <c r="L3954" s="16">
        <f>[1]!s_is(A3954,61,"FY","YTD","20241231",1,"",100000000)</f>
        <v>10.5567853928</v>
      </c>
      <c r="M3954" s="16">
        <f t="shared" si="184"/>
        <v>0.59055718773557808</v>
      </c>
      <c r="N3954" s="16">
        <f>[1]!s_fa_roe(A3954,"20251231")</f>
        <v>11.157</v>
      </c>
      <c r="O3954" s="16">
        <f>[1]!s_stmnote_rdexp(A3954,"20251231",1,10000)</f>
        <v>40460.290438999997</v>
      </c>
      <c r="P3954" s="20">
        <f t="shared" si="185"/>
        <v>2.6387754406134972E-2</v>
      </c>
      <c r="Q3954" s="16">
        <f>[1]!s_margin_tradingbalance(A3954,"",10000)</f>
        <v>36554.173300000002</v>
      </c>
      <c r="R3954" s="16">
        <f>[1]!s_margin_seclendingbalance(A3954,"",10000)</f>
        <v>287.41000000000003</v>
      </c>
      <c r="S3954" s="17">
        <f>[1]!s_val_ev(A3954,"",100000000)</f>
        <v>289.74584425479998</v>
      </c>
      <c r="T3954" s="17">
        <f>[1]!share_freesharesmv(A3954,"",100000000)</f>
        <v>118.02540741279999</v>
      </c>
      <c r="U3954" s="17">
        <f>[1]!s_dq_amount_btin(A3954,E3954,100000000)</f>
        <v>4.3293806000000004</v>
      </c>
      <c r="V3954" s="17">
        <f>[1]!s_dq_turn(A3954,E3954)</f>
        <v>1.7020505468716145</v>
      </c>
      <c r="W3954" s="2">
        <f>[1]!s_pq_amount(A3954,"20260101","",100000000)</f>
        <v>471.15656888000001</v>
      </c>
      <c r="X3954" s="2">
        <f>[1]!s_pq_avgamount(A3954,"20260101","",100000000)</f>
        <v>4.2832415352727269</v>
      </c>
      <c r="Y3954" s="17">
        <f>[1]!s_ipo_dilutedpe(A3954)</f>
        <v>14</v>
      </c>
      <c r="Z3954" s="12">
        <f>[1]!s_ipo_collection_total(A3954,100000000)</f>
        <v>5.8719999999999999</v>
      </c>
      <c r="AA3954" s="2">
        <f>[1]!s_val_pe_ttm(A3954,E3954)</f>
        <v>16.290744781494141</v>
      </c>
      <c r="AB3954" s="5">
        <f>[1]!s_info_zjtxornot1(A3954,"")</f>
        <v>0</v>
      </c>
      <c r="AC3954" s="22" t="str">
        <f>[1]!s_info_nature1(A3954,"")</f>
        <v>地方国有企业</v>
      </c>
      <c r="AD3954" s="6" t="str">
        <f>[1]!s_info_city(A3954)</f>
        <v>北京市</v>
      </c>
      <c r="AE3954" s="6" t="str">
        <f>[1]!s_info_province(A3954)</f>
        <v>北京</v>
      </c>
      <c r="AF3954">
        <v>116.40528500000001</v>
      </c>
      <c r="AG3954">
        <v>39.904989</v>
      </c>
    </row>
    <row r="3955" spans="1:33" x14ac:dyDescent="0.3">
      <c r="A3955" s="12" t="s">
        <v>8296</v>
      </c>
      <c r="B3955" s="12" t="s">
        <v>8297</v>
      </c>
      <c r="C3955" s="16" t="str">
        <f>[1]!s_info_mkt(A3955)</f>
        <v>主板</v>
      </c>
      <c r="D3955" s="16" t="str">
        <f>[1]!s_ipo_listeddate(A3955)</f>
        <v>2016-06-15</v>
      </c>
      <c r="E3955" s="16" t="str">
        <f>[1]!lastradeday_s("000002","")</f>
        <v>2026-06-22</v>
      </c>
      <c r="F3955" s="16" t="str">
        <f>[1]!s_info_industry_csrc2023(A3955,"",3)</f>
        <v>汽车制造业</v>
      </c>
      <c r="G3955" s="16" t="str">
        <f>[1]!s_info_industry_csrc2023(A3955,"",1)</f>
        <v>制造业</v>
      </c>
      <c r="H3955" s="16">
        <f>[1]!s_is(A3955,83,"FY","YTD","20251231",1,"",100000000)</f>
        <v>1650.5363663913001</v>
      </c>
      <c r="I3955" s="16">
        <f>[1]!s_is(A3955,83,"FY","YTD","20241231",1,"",100000000)</f>
        <v>1451.7582205379001</v>
      </c>
      <c r="J3955" s="16">
        <f t="shared" si="183"/>
        <v>0.13692234908079226</v>
      </c>
      <c r="K3955" s="16">
        <f>[1]!s_is(A3955,61,"FY","YTD","20251231",1,"",100000000)</f>
        <v>59.5678744991</v>
      </c>
      <c r="L3955" s="16">
        <f>[1]!s_is(A3955,61,"FY","YTD","20241231",1,"",100000000)</f>
        <v>59.459453628199995</v>
      </c>
      <c r="M3955" s="16">
        <f t="shared" si="184"/>
        <v>1.8234420985090271E-3</v>
      </c>
      <c r="N3955" s="16">
        <f>[1]!s_fa_roe(A3955,"20251231")</f>
        <v>22.401399999999999</v>
      </c>
      <c r="O3955" s="16">
        <f>[1]!s_stmnote_rdexp(A3955,"20251231",1,10000)</f>
        <v>1251192.716732</v>
      </c>
      <c r="P3955" s="20">
        <f t="shared" si="185"/>
        <v>7.5805219576444899E-2</v>
      </c>
      <c r="Q3955" s="16">
        <f>[1]!s_margin_tradingbalance(A3955,"",10000)</f>
        <v>511573.94260000001</v>
      </c>
      <c r="R3955" s="16">
        <f>[1]!s_margin_seclendingbalance(A3955,"",10000)</f>
        <v>902.15520000000004</v>
      </c>
      <c r="S3955" s="17">
        <f>[1]!s_val_ev(A3955,"",100000000)</f>
        <v>1116.3117924931798</v>
      </c>
      <c r="T3955" s="17">
        <f>[1]!share_freesharesmv(A3955,"",100000000)</f>
        <v>478.84935803100001</v>
      </c>
      <c r="U3955" s="17">
        <f>[1]!s_dq_amount_btin(A3955,E3955,100000000)</f>
        <v>23.1929774</v>
      </c>
      <c r="V3955" s="17">
        <f>[1]!s_dq_turn(A3955,E3955)</f>
        <v>2.3359606835482674</v>
      </c>
      <c r="W3955" s="2">
        <f>[1]!s_pq_amount(A3955,"20260101","",100000000)</f>
        <v>2368.7232123200001</v>
      </c>
      <c r="X3955" s="2">
        <f>[1]!s_pq_avgamount(A3955,"20260101","",100000000)</f>
        <v>21.533847384727274</v>
      </c>
      <c r="Y3955" s="17">
        <f>[1]!s_ipo_dilutedpe(A3955)</f>
        <v>18.190000000000001</v>
      </c>
      <c r="Z3955" s="12">
        <f>[1]!s_ipo_collection_total(A3955,100000000)</f>
        <v>8.2792499999999993</v>
      </c>
      <c r="AA3955" s="2">
        <f>[1]!s_val_pe_ttm(A3955,E3955)</f>
        <v>19.074773788452148</v>
      </c>
      <c r="AB3955" s="5">
        <f>[1]!s_info_zjtxornot1(A3955,"")</f>
        <v>1</v>
      </c>
      <c r="AC3955" s="22" t="str">
        <f>[1]!s_info_nature1(A3955,"")</f>
        <v>民营企业</v>
      </c>
      <c r="AD3955" s="6" t="str">
        <f>[1]!s_info_city(A3955)</f>
        <v>重庆市</v>
      </c>
      <c r="AE3955" s="6" t="str">
        <f>[1]!s_info_province(A3955)</f>
        <v>重庆</v>
      </c>
      <c r="AF3955">
        <v>106.50496200000001</v>
      </c>
      <c r="AG3955">
        <v>29.533155000000001</v>
      </c>
    </row>
    <row r="3956" spans="1:33" x14ac:dyDescent="0.3">
      <c r="A3956" s="12" t="s">
        <v>8298</v>
      </c>
      <c r="B3956" s="12" t="s">
        <v>8299</v>
      </c>
      <c r="C3956" s="16" t="str">
        <f>[1]!s_info_mkt(A3956)</f>
        <v>主板</v>
      </c>
      <c r="D3956" s="16" t="str">
        <f>[1]!s_ipo_listeddate(A3956)</f>
        <v>1999-04-22</v>
      </c>
      <c r="E3956" s="16" t="str">
        <f>[1]!lastradeday_s("000002","")</f>
        <v>2026-06-22</v>
      </c>
      <c r="F3956" s="16" t="str">
        <f>[1]!s_info_industry_csrc2023(A3956,"",3)</f>
        <v>非金属矿物制品业</v>
      </c>
      <c r="G3956" s="16" t="str">
        <f>[1]!s_info_industry_csrc2023(A3956,"",1)</f>
        <v>制造业</v>
      </c>
      <c r="H3956" s="16">
        <f>[1]!s_is(A3956,83,"FY","YTD","20251231",1,"",100000000)</f>
        <v>188.80860110360001</v>
      </c>
      <c r="I3956" s="16">
        <f>[1]!s_is(A3956,83,"FY","YTD","20241231",1,"",100000000)</f>
        <v>158.5576699799</v>
      </c>
      <c r="J3956" s="16">
        <f t="shared" si="183"/>
        <v>0.19078819162475624</v>
      </c>
      <c r="K3956" s="16">
        <f>[1]!s_is(A3956,61,"FY","YTD","20251231",1,"",100000000)</f>
        <v>32.854610186799995</v>
      </c>
      <c r="L3956" s="16">
        <f>[1]!s_is(A3956,61,"FY","YTD","20241231",1,"",100000000)</f>
        <v>24.448132786399999</v>
      </c>
      <c r="M3956" s="16">
        <f t="shared" si="184"/>
        <v>0.34384946588135146</v>
      </c>
      <c r="N3956" s="16">
        <f>[1]!s_fa_roe(A3956,"20251231")</f>
        <v>10.748100000000001</v>
      </c>
      <c r="O3956" s="16">
        <f>[1]!s_stmnote_rdexp(A3956,"20251231",1,10000)</f>
        <v>58243.413651999996</v>
      </c>
      <c r="P3956" s="20">
        <f t="shared" si="185"/>
        <v>3.0847860379009752E-2</v>
      </c>
      <c r="Q3956" s="16">
        <f>[1]!s_margin_tradingbalance(A3956,"",10000)</f>
        <v>347657.90289999999</v>
      </c>
      <c r="R3956" s="16">
        <f>[1]!s_margin_seclendingbalance(A3956,"",10000)</f>
        <v>2118.6</v>
      </c>
      <c r="S3956" s="17">
        <f>[1]!s_val_ev(A3956,"",100000000)</f>
        <v>2337.0312218064</v>
      </c>
      <c r="T3956" s="17">
        <f>[1]!share_freesharesmv(A3956,"",100000000)</f>
        <v>1226.2620390341999</v>
      </c>
      <c r="U3956" s="17">
        <f>[1]!s_dq_amount_btin(A3956,E3956,100000000)</f>
        <v>116.94146142</v>
      </c>
      <c r="V3956" s="17">
        <f>[1]!s_dq_turn(A3956,E3956)</f>
        <v>5.2348614908463853</v>
      </c>
      <c r="W3956" s="2">
        <f>[1]!s_pq_amount(A3956,"20260101","",100000000)</f>
        <v>4287.1007733099996</v>
      </c>
      <c r="X3956" s="2">
        <f>[1]!s_pq_avgamount(A3956,"20260101","",100000000)</f>
        <v>38.973643393727272</v>
      </c>
      <c r="Y3956" s="17">
        <f>[1]!s_ipo_dilutedpe(A3956)</f>
        <v>0</v>
      </c>
      <c r="Z3956" s="12">
        <f>[1]!s_ipo_collection_total(A3956,100000000)</f>
        <v>2.1349999999999998</v>
      </c>
      <c r="AA3956" s="2">
        <f>[1]!s_val_pe_ttm(A3956,E3956)</f>
        <v>61.143699645996094</v>
      </c>
      <c r="AB3956" s="5">
        <f>[1]!s_info_zjtxornot1(A3956,"")</f>
        <v>0</v>
      </c>
      <c r="AC3956" s="22" t="str">
        <f>[1]!s_info_nature1(A3956,"")</f>
        <v>中央国有企业</v>
      </c>
      <c r="AD3956" s="6" t="str">
        <f>[1]!s_info_city(A3956)</f>
        <v>桐乡市</v>
      </c>
      <c r="AE3956" s="6" t="str">
        <f>[1]!s_info_province(A3956)</f>
        <v>浙江省</v>
      </c>
      <c r="AF3956">
        <v>120.49041099999999</v>
      </c>
      <c r="AG3956">
        <v>30.612341000000001</v>
      </c>
    </row>
    <row r="3957" spans="1:33" x14ac:dyDescent="0.3">
      <c r="A3957" s="12" t="s">
        <v>8300</v>
      </c>
      <c r="B3957" s="12" t="s">
        <v>8301</v>
      </c>
      <c r="C3957" s="16" t="str">
        <f>[1]!s_info_mkt(A3957)</f>
        <v>创业板</v>
      </c>
      <c r="D3957" s="16" t="str">
        <f>[1]!s_ipo_listeddate(A3957)</f>
        <v>2022-11-01</v>
      </c>
      <c r="E3957" s="16" t="str">
        <f>[1]!lastradeday_s("000002","")</f>
        <v>2026-06-22</v>
      </c>
      <c r="F3957" s="16" t="str">
        <f>[1]!s_info_industry_csrc2023(A3957,"",3)</f>
        <v>计算机、通信和其他电子设备制造业</v>
      </c>
      <c r="G3957" s="16" t="str">
        <f>[1]!s_info_industry_csrc2023(A3957,"",1)</f>
        <v>制造业</v>
      </c>
      <c r="H3957" s="16">
        <f>[1]!s_is(A3957,83,"FY","YTD","20251231",1,"",100000000)</f>
        <v>17.864002831700002</v>
      </c>
      <c r="I3957" s="16">
        <f>[1]!s_is(A3957,83,"FY","YTD","20241231",1,"",100000000)</f>
        <v>14.7684802569</v>
      </c>
      <c r="J3957" s="16">
        <f t="shared" si="183"/>
        <v>0.20960332552523409</v>
      </c>
      <c r="K3957" s="16">
        <f>[1]!s_is(A3957,61,"FY","YTD","20251231",1,"",100000000)</f>
        <v>1.4197524115</v>
      </c>
      <c r="L3957" s="16">
        <f>[1]!s_is(A3957,61,"FY","YTD","20241231",1,"",100000000)</f>
        <v>1.5038429203999999</v>
      </c>
      <c r="M3957" s="16">
        <f t="shared" si="184"/>
        <v>-5.591708266820386E-2</v>
      </c>
      <c r="N3957" s="16">
        <f>[1]!s_fa_roe(A3957,"20251231")</f>
        <v>9.9545999999999992</v>
      </c>
      <c r="O3957" s="16">
        <f>[1]!s_stmnote_rdexp(A3957,"20251231",1,10000)</f>
        <v>7768.890547</v>
      </c>
      <c r="P3957" s="20">
        <f t="shared" si="185"/>
        <v>4.3489080360052119E-2</v>
      </c>
      <c r="Q3957" s="16">
        <f>[1]!s_margin_tradingbalance(A3957,"",10000)</f>
        <v>48554.240599999997</v>
      </c>
      <c r="R3957" s="16">
        <f>[1]!s_margin_seclendingbalance(A3957,"",10000)</f>
        <v>36.474400000000003</v>
      </c>
      <c r="S3957" s="17">
        <f>[1]!s_val_ev(A3957,"",100000000)</f>
        <v>68.541365531899999</v>
      </c>
      <c r="T3957" s="17">
        <f>[1]!share_freesharesmv(A3957,"",100000000)</f>
        <v>43.8973394637</v>
      </c>
      <c r="U3957" s="17">
        <f>[1]!s_dq_amount_btin(A3957,E3957,100000000)</f>
        <v>5.1624833299999997</v>
      </c>
      <c r="V3957" s="17">
        <f>[1]!s_dq_turn(A3957,E3957)</f>
        <v>9.5565659969457375</v>
      </c>
      <c r="W3957" s="2">
        <f>[1]!s_pq_amount(A3957,"20260101","",100000000)</f>
        <v>337.36263453999999</v>
      </c>
      <c r="X3957" s="2">
        <f>[1]!s_pq_avgamount(A3957,"20260101","",100000000)</f>
        <v>3.0669330412727271</v>
      </c>
      <c r="Y3957" s="17">
        <f>[1]!s_ipo_dilutedpe(A3957)</f>
        <v>37.53</v>
      </c>
      <c r="Z3957" s="12">
        <f>[1]!s_ipo_collection_total(A3957,100000000)</f>
        <v>7.9846339999999998</v>
      </c>
      <c r="AA3957" s="2">
        <f>[1]!s_val_pe_ttm(A3957,E3957)</f>
        <v>54.464958190917969</v>
      </c>
      <c r="AB3957" s="5">
        <f>[1]!s_info_zjtxornot1(A3957,"")</f>
        <v>0</v>
      </c>
      <c r="AC3957" s="22" t="str">
        <f>[1]!s_info_nature1(A3957,"")</f>
        <v>民营企业</v>
      </c>
      <c r="AD3957" s="6" t="str">
        <f>[1]!s_info_city(A3957)</f>
        <v>钦州市</v>
      </c>
      <c r="AE3957" s="6" t="str">
        <f>[1]!s_info_province(A3957)</f>
        <v>广西壮族自治区</v>
      </c>
      <c r="AF3957">
        <v>108.62417499999999</v>
      </c>
      <c r="AG3957">
        <v>21.967127000000001</v>
      </c>
    </row>
    <row r="3958" spans="1:33" x14ac:dyDescent="0.3">
      <c r="A3958" s="12" t="s">
        <v>8302</v>
      </c>
      <c r="B3958" s="12" t="s">
        <v>8303</v>
      </c>
      <c r="C3958" s="16" t="str">
        <f>[1]!s_info_mkt(A3958)</f>
        <v>主板</v>
      </c>
      <c r="D3958" s="16" t="str">
        <f>[1]!s_ipo_listeddate(A3958)</f>
        <v>2011-01-28</v>
      </c>
      <c r="E3958" s="16" t="str">
        <f>[1]!lastradeday_s("000002","")</f>
        <v>2026-06-22</v>
      </c>
      <c r="F3958" s="16" t="str">
        <f>[1]!s_info_industry_csrc2023(A3958,"",3)</f>
        <v>软件和信息技术服务业</v>
      </c>
      <c r="G3958" s="16" t="str">
        <f>[1]!s_info_industry_csrc2023(A3958,"",1)</f>
        <v>信息传输、软件和信息技术服务业</v>
      </c>
      <c r="H3958" s="16">
        <f>[1]!s_is(A3958,83,"FY","YTD","20251231",1,"",100000000)</f>
        <v>48.853414731400001</v>
      </c>
      <c r="I3958" s="16">
        <f>[1]!s_is(A3958,83,"FY","YTD","20241231",1,"",100000000)</f>
        <v>49.725639873100008</v>
      </c>
      <c r="J3958" s="16">
        <f t="shared" si="183"/>
        <v>-1.7540752495612488E-2</v>
      </c>
      <c r="K3958" s="16">
        <f>[1]!s_is(A3958,61,"FY","YTD","20251231",1,"",100000000)</f>
        <v>0.25114072050000003</v>
      </c>
      <c r="L3958" s="16">
        <f>[1]!s_is(A3958,61,"FY","YTD","20241231",1,"",100000000)</f>
        <v>0.1119196472</v>
      </c>
      <c r="M3958" s="16">
        <f t="shared" si="184"/>
        <v>1.2439377426843785</v>
      </c>
      <c r="N3958" s="16">
        <f>[1]!s_fa_roe(A3958,"20251231")</f>
        <v>0.67249999999999999</v>
      </c>
      <c r="O3958" s="16">
        <f>[1]!s_stmnote_rdexp(A3958,"20251231",1,10000)</f>
        <v>20275.014334</v>
      </c>
      <c r="P3958" s="20">
        <f t="shared" si="185"/>
        <v>4.1501734209315064E-2</v>
      </c>
      <c r="Q3958" s="16">
        <f>[1]!s_margin_tradingbalance(A3958,"",10000)</f>
        <v>86291.561199999996</v>
      </c>
      <c r="R3958" s="16">
        <f>[1]!s_margin_seclendingbalance(A3958,"",10000)</f>
        <v>155.6541</v>
      </c>
      <c r="S3958" s="17">
        <f>[1]!s_val_ev(A3958,"",100000000)</f>
        <v>131.13888060299999</v>
      </c>
      <c r="T3958" s="17">
        <f>[1]!share_freesharesmv(A3958,"",100000000)</f>
        <v>84.568035455100002</v>
      </c>
      <c r="U3958" s="17">
        <f>[1]!s_dq_amount_btin(A3958,E3958,100000000)</f>
        <v>3.3449467899999998</v>
      </c>
      <c r="V3958" s="17">
        <f>[1]!s_dq_turn(A3958,E3958)</f>
        <v>2.6063573483790332</v>
      </c>
      <c r="W3958" s="2">
        <f>[1]!s_pq_amount(A3958,"20260101","",100000000)</f>
        <v>628.95223984999996</v>
      </c>
      <c r="X3958" s="2">
        <f>[1]!s_pq_avgamount(A3958,"20260101","",100000000)</f>
        <v>5.7177476350000003</v>
      </c>
      <c r="Y3958" s="17">
        <f>[1]!s_ipo_dilutedpe(A3958)</f>
        <v>68.290000000000006</v>
      </c>
      <c r="Z3958" s="12">
        <f>[1]!s_ipo_collection_total(A3958,100000000)</f>
        <v>6.16</v>
      </c>
      <c r="AA3958" s="2">
        <f>[1]!s_val_pe_ttm(A3958,E3958)</f>
        <v>525.78680419921875</v>
      </c>
      <c r="AB3958" s="5">
        <f>[1]!s_info_zjtxornot1(A3958,"")</f>
        <v>1</v>
      </c>
      <c r="AC3958" s="22" t="str">
        <f>[1]!s_info_nature1(A3958,"")</f>
        <v>中央国有企业</v>
      </c>
      <c r="AD3958" s="6" t="str">
        <f>[1]!s_info_city(A3958)</f>
        <v>广州市</v>
      </c>
      <c r="AE3958" s="6" t="str">
        <f>[1]!s_info_province(A3958)</f>
        <v>广东省</v>
      </c>
      <c r="AF3958">
        <v>113.280637</v>
      </c>
      <c r="AG3958">
        <v>23.125177999999998</v>
      </c>
    </row>
    <row r="3959" spans="1:33" x14ac:dyDescent="0.3">
      <c r="A3959" s="12" t="s">
        <v>8304</v>
      </c>
      <c r="B3959" s="12" t="s">
        <v>8305</v>
      </c>
      <c r="C3959" s="16" t="str">
        <f>[1]!s_info_mkt(A3959)</f>
        <v>主板</v>
      </c>
      <c r="D3959" s="16" t="str">
        <f>[1]!s_ipo_listeddate(A3959)</f>
        <v>2021-03-26</v>
      </c>
      <c r="E3959" s="16" t="str">
        <f>[1]!lastradeday_s("000002","")</f>
        <v>2026-06-22</v>
      </c>
      <c r="F3959" s="16" t="str">
        <f>[1]!s_info_industry_csrc2023(A3959,"",3)</f>
        <v>水的生产和供应业</v>
      </c>
      <c r="G3959" s="16" t="str">
        <f>[1]!s_info_industry_csrc2023(A3959,"",1)</f>
        <v>电力、热力、燃气及水生产和供应业</v>
      </c>
      <c r="H3959" s="16">
        <f>[1]!s_is(A3959,83,"FY","YTD","20251231",1,"",100000000)</f>
        <v>32.1850357605</v>
      </c>
      <c r="I3959" s="16">
        <f>[1]!s_is(A3959,83,"FY","YTD","20241231",1,"",100000000)</f>
        <v>15.186098597699999</v>
      </c>
      <c r="J3959" s="16">
        <f t="shared" si="183"/>
        <v>1.1193748712638127</v>
      </c>
      <c r="K3959" s="16">
        <f>[1]!s_is(A3959,61,"FY","YTD","20251231",1,"",100000000)</f>
        <v>1.7678827301</v>
      </c>
      <c r="L3959" s="16">
        <f>[1]!s_is(A3959,61,"FY","YTD","20241231",1,"",100000000)</f>
        <v>3.0482259436999999</v>
      </c>
      <c r="M3959" s="16">
        <f t="shared" si="184"/>
        <v>-0.42002897332665989</v>
      </c>
      <c r="N3959" s="16">
        <f>[1]!s_fa_roe(A3959,"20251231")</f>
        <v>6.2439</v>
      </c>
      <c r="O3959" s="16">
        <f>[1]!s_stmnote_rdexp(A3959,"20251231",1,10000)</f>
        <v>6706.4978289999999</v>
      </c>
      <c r="P3959" s="20">
        <f t="shared" si="185"/>
        <v>2.0837316692469673E-2</v>
      </c>
      <c r="Q3959" s="16">
        <f>[1]!s_margin_tradingbalance(A3959,"",10000)</f>
        <v>0</v>
      </c>
      <c r="R3959" s="16">
        <f>[1]!s_margin_seclendingbalance(A3959,"",10000)</f>
        <v>0</v>
      </c>
      <c r="S3959" s="17">
        <f>[1]!s_val_ev(A3959,"",100000000)</f>
        <v>33.847008000000002</v>
      </c>
      <c r="T3959" s="17">
        <f>[1]!share_freesharesmv(A3959,"",100000000)</f>
        <v>12.8512773472</v>
      </c>
      <c r="U3959" s="17">
        <f>[1]!s_dq_amount_btin(A3959,E3959,100000000)</f>
        <v>0.43998894</v>
      </c>
      <c r="V3959" s="17">
        <f>[1]!s_dq_turn(A3959,E3959)</f>
        <v>1.3170313582813582</v>
      </c>
      <c r="W3959" s="2">
        <f>[1]!s_pq_amount(A3959,"20260101","",100000000)</f>
        <v>105.43504649</v>
      </c>
      <c r="X3959" s="2">
        <f>[1]!s_pq_avgamount(A3959,"20260101","",100000000)</f>
        <v>0.9585004226363637</v>
      </c>
      <c r="Y3959" s="17">
        <f>[1]!s_ipo_dilutedpe(A3959)</f>
        <v>22.98</v>
      </c>
      <c r="Z3959" s="12">
        <f>[1]!s_ipo_collection_total(A3959,100000000)</f>
        <v>8.7438000000000002</v>
      </c>
      <c r="AA3959" s="2">
        <f>[1]!s_val_pe_ttm(A3959,E3959)</f>
        <v>25.886604309082031</v>
      </c>
      <c r="AB3959" s="5">
        <f>[1]!s_info_zjtxornot1(A3959,"")</f>
        <v>0</v>
      </c>
      <c r="AC3959" s="22" t="str">
        <f>[1]!s_info_nature1(A3959,"")</f>
        <v>民营企业</v>
      </c>
      <c r="AD3959" s="6" t="str">
        <f>[1]!s_info_city(A3959)</f>
        <v>成都市</v>
      </c>
      <c r="AE3959" s="6" t="str">
        <f>[1]!s_info_province(A3959)</f>
        <v>四川省</v>
      </c>
      <c r="AF3959">
        <v>104.065735</v>
      </c>
      <c r="AG3959">
        <v>30.659462000000001</v>
      </c>
    </row>
    <row r="3960" spans="1:33" x14ac:dyDescent="0.3">
      <c r="A3960" s="12" t="s">
        <v>8306</v>
      </c>
      <c r="B3960" s="12" t="s">
        <v>8307</v>
      </c>
      <c r="C3960" s="16" t="str">
        <f>[1]!s_info_mkt(A3960)</f>
        <v>主板</v>
      </c>
      <c r="D3960" s="16" t="str">
        <f>[1]!s_ipo_listeddate(A3960)</f>
        <v>2001-08-27</v>
      </c>
      <c r="E3960" s="16" t="str">
        <f>[1]!lastradeday_s("000002","")</f>
        <v>2026-06-22</v>
      </c>
      <c r="F3960" s="16" t="str">
        <f>[1]!s_info_industry_csrc2023(A3960,"",3)</f>
        <v>酒、饮料和精制茶制造业</v>
      </c>
      <c r="G3960" s="16" t="str">
        <f>[1]!s_info_industry_csrc2023(A3960,"",1)</f>
        <v>制造业</v>
      </c>
      <c r="H3960" s="16">
        <f>[1]!s_is(A3960,83,"FY","YTD","20251231",1,"",100000000)</f>
        <v>1720.5417189090999</v>
      </c>
      <c r="I3960" s="16">
        <f>[1]!s_is(A3960,83,"FY","YTD","20241231",1,"",100000000)</f>
        <v>1741.4406995825</v>
      </c>
      <c r="J3960" s="16">
        <f t="shared" si="183"/>
        <v>-1.2000971769185353E-2</v>
      </c>
      <c r="K3960" s="16">
        <f>[1]!s_is(A3960,61,"FY","YTD","20251231",1,"",100000000)</f>
        <v>823.2006710167999</v>
      </c>
      <c r="L3960" s="16">
        <f>[1]!s_is(A3960,61,"FY","YTD","20241231",1,"",100000000)</f>
        <v>862.28146421619999</v>
      </c>
      <c r="M3960" s="16">
        <f t="shared" si="184"/>
        <v>-4.5322548171580962E-2</v>
      </c>
      <c r="N3960" s="16">
        <f>[1]!s_fa_roe(A3960,"20251231")</f>
        <v>34.462000000000003</v>
      </c>
      <c r="O3960" s="16">
        <f>[1]!s_stmnote_rdexp(A3960,"20251231",1,10000)</f>
        <v>80313.223230999996</v>
      </c>
      <c r="P3960" s="20">
        <f t="shared" si="185"/>
        <v>4.6679032742037866E-3</v>
      </c>
      <c r="Q3960" s="16">
        <f>[1]!s_margin_tradingbalance(A3960,"",10000)</f>
        <v>1993623.6798</v>
      </c>
      <c r="R3960" s="16">
        <f>[1]!s_margin_seclendingbalance(A3960,"",10000)</f>
        <v>13283.352000000001</v>
      </c>
      <c r="S3960" s="17">
        <f>[1]!s_val_ev(A3960,"",100000000)</f>
        <v>15518.638002974101</v>
      </c>
      <c r="T3960" s="17">
        <f>[1]!share_freesharesmv(A3960,"",100000000)</f>
        <v>6715.394707789801</v>
      </c>
      <c r="U3960" s="17">
        <f>[1]!s_dq_amount_btin(A3960,E3960,100000000)</f>
        <v>71.632362979999996</v>
      </c>
      <c r="V3960" s="17">
        <f>[1]!s_dq_turn(A3960,E3960)</f>
        <v>0.46598006044886986</v>
      </c>
      <c r="W3960" s="2">
        <f>[1]!s_pq_amount(A3960,"20260101","",100000000)</f>
        <v>7023.8209256</v>
      </c>
      <c r="X3960" s="2">
        <f>[1]!s_pq_avgamount(A3960,"20260101","",100000000)</f>
        <v>63.852917505454549</v>
      </c>
      <c r="Y3960" s="17">
        <f>[1]!s_ipo_dilutedpe(A3960)</f>
        <v>23.93</v>
      </c>
      <c r="Z3960" s="12">
        <f>[1]!s_ipo_collection_total(A3960,100000000)</f>
        <v>22.443850000000001</v>
      </c>
      <c r="AA3960" s="2">
        <f>[1]!s_val_pe_ttm(A3960,E3960)</f>
        <v>18.761552810668945</v>
      </c>
      <c r="AB3960" s="5">
        <f>[1]!s_info_zjtxornot1(A3960,"")</f>
        <v>0</v>
      </c>
      <c r="AC3960" s="22" t="str">
        <f>[1]!s_info_nature1(A3960,"")</f>
        <v>地方国有企业</v>
      </c>
      <c r="AD3960" s="6" t="str">
        <f>[1]!s_info_city(A3960)</f>
        <v>仁怀市</v>
      </c>
      <c r="AE3960" s="6" t="str">
        <f>[1]!s_info_province(A3960)</f>
        <v>贵州省</v>
      </c>
      <c r="AF3960">
        <v>106.347908</v>
      </c>
      <c r="AG3960">
        <v>27.839203000000001</v>
      </c>
    </row>
    <row r="3961" spans="1:33" x14ac:dyDescent="0.3">
      <c r="A3961" s="12" t="s">
        <v>8308</v>
      </c>
      <c r="B3961" s="12" t="s">
        <v>8309</v>
      </c>
      <c r="C3961" s="16" t="str">
        <f>[1]!s_info_mkt(A3961)</f>
        <v>主板</v>
      </c>
      <c r="D3961" s="16" t="str">
        <f>[1]!s_ipo_listeddate(A3961)</f>
        <v>2010-02-05</v>
      </c>
      <c r="E3961" s="16" t="str">
        <f>[1]!lastradeday_s("000002","")</f>
        <v>2026-06-22</v>
      </c>
      <c r="F3961" s="16" t="str">
        <f>[1]!s_info_industry_csrc2023(A3961,"",3)</f>
        <v>邮政业</v>
      </c>
      <c r="G3961" s="16" t="str">
        <f>[1]!s_info_industry_csrc2023(A3961,"",1)</f>
        <v>交通运输、仓储和邮政业</v>
      </c>
      <c r="H3961" s="16">
        <f>[1]!s_is(A3961,83,"FY","YTD","20251231",1,"",100000000)</f>
        <v>3082.26647</v>
      </c>
      <c r="I3961" s="16">
        <f>[1]!s_is(A3961,83,"FY","YTD","20241231",1,"",100000000)</f>
        <v>2844.2005899999999</v>
      </c>
      <c r="J3961" s="16">
        <f t="shared" si="183"/>
        <v>8.3702211734651311E-2</v>
      </c>
      <c r="K3961" s="16">
        <f>[1]!s_is(A3961,61,"FY","YTD","20251231",1,"",100000000)</f>
        <v>111.17216000000001</v>
      </c>
      <c r="L3961" s="16">
        <f>[1]!s_is(A3961,61,"FY","YTD","20241231",1,"",100000000)</f>
        <v>101.70426999999999</v>
      </c>
      <c r="M3961" s="16">
        <f t="shared" si="184"/>
        <v>9.3092354922758025E-2</v>
      </c>
      <c r="N3961" s="16">
        <f>[1]!s_fa_roe(A3961,"20251231")</f>
        <v>11.6226</v>
      </c>
      <c r="O3961" s="16">
        <f>[1]!s_stmnote_rdexp(A3961,"20251231",1,10000)</f>
        <v>295975.5</v>
      </c>
      <c r="P3961" s="20">
        <f t="shared" si="185"/>
        <v>9.6025279735142428E-3</v>
      </c>
      <c r="Q3961" s="16">
        <f>[1]!s_margin_tradingbalance(A3961,"",10000)</f>
        <v>517801.1347</v>
      </c>
      <c r="R3961" s="16">
        <f>[1]!s_margin_seclendingbalance(A3961,"",10000)</f>
        <v>1108.0360000000001</v>
      </c>
      <c r="S3961" s="17">
        <f>[1]!s_val_ev(A3961,"",100000000)</f>
        <v>1646.488195580486</v>
      </c>
      <c r="T3961" s="17">
        <f>[1]!share_freesharesmv(A3961,"",100000000)</f>
        <v>735.35806659600007</v>
      </c>
      <c r="U3961" s="17">
        <f>[1]!s_dq_amount_btin(A3961,E3961,100000000)</f>
        <v>8.4042799699999993</v>
      </c>
      <c r="V3961" s="17">
        <f>[1]!s_dq_turn(A3961,E3961)</f>
        <v>0.55954945433062608</v>
      </c>
      <c r="W3961" s="2">
        <f>[1]!s_pq_amount(A3961,"20260101","",100000000)</f>
        <v>1034.4559161100001</v>
      </c>
      <c r="X3961" s="2">
        <f>[1]!s_pq_avgamount(A3961,"20260101","",100000000)</f>
        <v>9.4041446919090923</v>
      </c>
      <c r="Y3961" s="17">
        <f>[1]!s_ipo_dilutedpe(A3961)</f>
        <v>65.88</v>
      </c>
      <c r="Z3961" s="12">
        <f>[1]!s_ipo_collection_total(A3961,100000000)</f>
        <v>6.24</v>
      </c>
      <c r="AA3961" s="2">
        <f>[1]!s_val_pe_ttm(A3961,E3961)</f>
        <v>14.703868865966797</v>
      </c>
      <c r="AB3961" s="5">
        <f>[1]!s_info_zjtxornot1(A3961,"")</f>
        <v>0</v>
      </c>
      <c r="AC3961" s="22" t="str">
        <f>[1]!s_info_nature1(A3961,"")</f>
        <v>民营企业</v>
      </c>
      <c r="AD3961" s="6" t="str">
        <f>[1]!s_info_city(A3961)</f>
        <v>深圳市</v>
      </c>
      <c r="AE3961" s="6" t="str">
        <f>[1]!s_info_province(A3961)</f>
        <v>广东省</v>
      </c>
      <c r="AF3961">
        <v>114.085947</v>
      </c>
      <c r="AG3961">
        <v>22.547000000000001</v>
      </c>
    </row>
    <row r="3962" spans="1:33" x14ac:dyDescent="0.3">
      <c r="A3962" s="12" t="s">
        <v>8310</v>
      </c>
      <c r="B3962" s="12" t="s">
        <v>8311</v>
      </c>
      <c r="C3962" s="16" t="str">
        <f>[1]!s_info_mkt(A3962)</f>
        <v>创业板</v>
      </c>
      <c r="D3962" s="16" t="str">
        <f>[1]!s_ipo_listeddate(A3962)</f>
        <v>2020-09-10</v>
      </c>
      <c r="E3962" s="16" t="str">
        <f>[1]!lastradeday_s("000002","")</f>
        <v>2026-06-22</v>
      </c>
      <c r="F3962" s="16" t="str">
        <f>[1]!s_info_industry_csrc2023(A3962,"",3)</f>
        <v>造纸和纸制品业</v>
      </c>
      <c r="G3962" s="16" t="str">
        <f>[1]!s_info_industry_csrc2023(A3962,"",1)</f>
        <v>制造业</v>
      </c>
      <c r="H3962" s="16">
        <f>[1]!s_is(A3962,83,"FY","YTD","20251231",1,"",100000000)</f>
        <v>8.8485962146000006</v>
      </c>
      <c r="I3962" s="16">
        <f>[1]!s_is(A3962,83,"FY","YTD","20241231",1,"",100000000)</f>
        <v>8.158392791799999</v>
      </c>
      <c r="J3962" s="16">
        <f t="shared" si="183"/>
        <v>8.4600415843390842E-2</v>
      </c>
      <c r="K3962" s="16">
        <f>[1]!s_is(A3962,61,"FY","YTD","20251231",1,"",100000000)</f>
        <v>-7.8613699199999998E-2</v>
      </c>
      <c r="L3962" s="16">
        <f>[1]!s_is(A3962,61,"FY","YTD","20241231",1,"",100000000)</f>
        <v>-3.7809088300000002E-2</v>
      </c>
      <c r="M3962" s="16">
        <f t="shared" si="184"/>
        <v>-1.0792275808459522</v>
      </c>
      <c r="N3962" s="16">
        <f>[1]!s_fa_roe(A3962,"20251231")</f>
        <v>-0.55510000000000004</v>
      </c>
      <c r="O3962" s="16">
        <f>[1]!s_stmnote_rdexp(A3962,"20251231",1,10000)</f>
        <v>4168.5887520000006</v>
      </c>
      <c r="P3962" s="20">
        <f t="shared" si="185"/>
        <v>4.7110170369418773E-2</v>
      </c>
      <c r="Q3962" s="16">
        <f>[1]!s_margin_tradingbalance(A3962,"",10000)</f>
        <v>14802.338299999999</v>
      </c>
      <c r="R3962" s="16">
        <f>[1]!s_margin_seclendingbalance(A3962,"",10000)</f>
        <v>28.313600000000001</v>
      </c>
      <c r="S3962" s="17">
        <f>[1]!s_val_ev(A3962,"",100000000)</f>
        <v>22.386199999999999</v>
      </c>
      <c r="T3962" s="17">
        <f>[1]!share_freesharesmv(A3962,"",100000000)</f>
        <v>16.160448258300001</v>
      </c>
      <c r="U3962" s="17">
        <f>[1]!s_dq_amount_btin(A3962,E3962,100000000)</f>
        <v>2.2212953899999999</v>
      </c>
      <c r="V3962" s="17">
        <f>[1]!s_dq_turn(A3962,E3962)</f>
        <v>10.65947601202784</v>
      </c>
      <c r="W3962" s="2">
        <f>[1]!s_pq_amount(A3962,"20260101","",100000000)</f>
        <v>125.31375281</v>
      </c>
      <c r="X3962" s="2">
        <f>[1]!s_pq_avgamount(A3962,"20260101","",100000000)</f>
        <v>1.1392159346363637</v>
      </c>
      <c r="Y3962" s="17">
        <f>[1]!s_ipo_dilutedpe(A3962)</f>
        <v>19.75</v>
      </c>
      <c r="Z3962" s="12">
        <f>[1]!s_ipo_collection_total(A3962,100000000)</f>
        <v>4.0136000000000003</v>
      </c>
      <c r="AA3962" s="2">
        <f>[1]!s_val_pe_ttm(A3962,E3962)</f>
        <v>-172.21739196777344</v>
      </c>
      <c r="AB3962" s="5">
        <f>[1]!s_info_zjtxornot1(A3962,"")</f>
        <v>0</v>
      </c>
      <c r="AC3962" s="22" t="str">
        <f>[1]!s_info_nature1(A3962,"")</f>
        <v>民营企业</v>
      </c>
      <c r="AD3962" s="6" t="str">
        <f>[1]!s_info_city(A3962)</f>
        <v>明光市</v>
      </c>
      <c r="AE3962" s="6" t="str">
        <f>[1]!s_info_province(A3962)</f>
        <v>安徽省</v>
      </c>
      <c r="AF3962">
        <v>118.140727</v>
      </c>
      <c r="AG3962">
        <v>32.811836</v>
      </c>
    </row>
    <row r="3963" spans="1:33" x14ac:dyDescent="0.3">
      <c r="A3963" s="12" t="s">
        <v>8312</v>
      </c>
      <c r="B3963" s="12" t="s">
        <v>8313</v>
      </c>
      <c r="C3963" s="16" t="str">
        <f>[1]!s_info_mkt(A3963)</f>
        <v>主板</v>
      </c>
      <c r="D3963" s="16" t="str">
        <f>[1]!s_ipo_listeddate(A3963)</f>
        <v>1994-03-11</v>
      </c>
      <c r="E3963" s="16" t="str">
        <f>[1]!lastradeday_s("000002","")</f>
        <v>2026-06-22</v>
      </c>
      <c r="F3963" s="16" t="str">
        <f>[1]!s_info_industry_csrc2023(A3963,"",3)</f>
        <v>计算机、通信和其他电子设备制造业</v>
      </c>
      <c r="G3963" s="16" t="str">
        <f>[1]!s_info_industry_csrc2023(A3963,"",1)</f>
        <v>制造业</v>
      </c>
      <c r="H3963" s="16">
        <f>[1]!s_is(A3963,83,"FY","YTD","20251231",1,"",100000000)</f>
        <v>1088.1580196078</v>
      </c>
      <c r="I3963" s="16">
        <f>[1]!s_is(A3963,83,"FY","YTD","20241231",1,"",100000000)</f>
        <v>1036.9116097935</v>
      </c>
      <c r="J3963" s="16">
        <f t="shared" si="183"/>
        <v>4.9422158388703563E-2</v>
      </c>
      <c r="K3963" s="16">
        <f>[1]!s_is(A3963,61,"FY","YTD","20251231",1,"",100000000)</f>
        <v>9.8888625040000004</v>
      </c>
      <c r="L3963" s="16">
        <f>[1]!s_is(A3963,61,"FY","YTD","20241231",1,"",100000000)</f>
        <v>7.0352263900000001</v>
      </c>
      <c r="M3963" s="16">
        <f t="shared" si="184"/>
        <v>0.40562107824365273</v>
      </c>
      <c r="N3963" s="16">
        <f>[1]!s_fa_roe(A3963,"20251231")</f>
        <v>6.5801999999999996</v>
      </c>
      <c r="O3963" s="16">
        <f>[1]!s_stmnote_rdexp(A3963,"20251231",1,10000)</f>
        <v>270445.78290200001</v>
      </c>
      <c r="P3963" s="20">
        <f t="shared" si="185"/>
        <v>2.4853539470257785E-2</v>
      </c>
      <c r="Q3963" s="16">
        <f>[1]!s_margin_tradingbalance(A3963,"",10000)</f>
        <v>181222.18640000001</v>
      </c>
      <c r="R3963" s="16">
        <f>[1]!s_margin_seclendingbalance(A3963,"",10000)</f>
        <v>2538.2285999999999</v>
      </c>
      <c r="S3963" s="17">
        <f>[1]!s_val_ev(A3963,"",100000000)</f>
        <v>318.05922689579995</v>
      </c>
      <c r="T3963" s="17">
        <f>[1]!share_freesharesmv(A3963,"",100000000)</f>
        <v>244.12269525409999</v>
      </c>
      <c r="U3963" s="17">
        <f>[1]!s_dq_amount_btin(A3963,E3963,100000000)</f>
        <v>5.6485632399999997</v>
      </c>
      <c r="V3963" s="17">
        <f>[1]!s_dq_turn(A3963,E3963)</f>
        <v>1.8101422500053608</v>
      </c>
      <c r="W3963" s="2">
        <f>[1]!s_pq_amount(A3963,"20260101","",100000000)</f>
        <v>1289.2450021300001</v>
      </c>
      <c r="X3963" s="2">
        <f>[1]!s_pq_avgamount(A3963,"20260101","",100000000)</f>
        <v>11.720409110272726</v>
      </c>
      <c r="Y3963" s="17">
        <f>[1]!s_ipo_dilutedpe(A3963)</f>
        <v>0</v>
      </c>
      <c r="Z3963" s="12">
        <f>[1]!s_ipo_collection_total(A3963,100000000)</f>
        <v>0</v>
      </c>
      <c r="AA3963" s="2">
        <f>[1]!s_val_pe_ttm(A3963,E3963)</f>
        <v>42.8721923828125</v>
      </c>
      <c r="AB3963" s="5">
        <f>[1]!s_info_zjtxornot1(A3963,"")</f>
        <v>1</v>
      </c>
      <c r="AC3963" s="22" t="str">
        <f>[1]!s_info_nature1(A3963,"")</f>
        <v>地方国有企业</v>
      </c>
      <c r="AD3963" s="6" t="str">
        <f>[1]!s_info_city(A3963)</f>
        <v>绵阳市</v>
      </c>
      <c r="AE3963" s="6" t="str">
        <f>[1]!s_info_province(A3963)</f>
        <v>四川省</v>
      </c>
      <c r="AF3963">
        <v>104.741722</v>
      </c>
      <c r="AG3963">
        <v>31.464020000000001</v>
      </c>
    </row>
    <row r="3964" spans="1:33" x14ac:dyDescent="0.3">
      <c r="A3964" s="12" t="s">
        <v>8314</v>
      </c>
      <c r="B3964" s="12" t="s">
        <v>8315</v>
      </c>
      <c r="C3964" s="16" t="str">
        <f>[1]!s_info_mkt(A3964)</f>
        <v>创业板</v>
      </c>
      <c r="D3964" s="16" t="str">
        <f>[1]!s_ipo_listeddate(A3964)</f>
        <v>2019-04-26</v>
      </c>
      <c r="E3964" s="16" t="str">
        <f>[1]!lastradeday_s("000002","")</f>
        <v>2026-06-22</v>
      </c>
      <c r="F3964" s="16" t="str">
        <f>[1]!s_info_industry_csrc2023(A3964,"",3)</f>
        <v>通用设备制造业</v>
      </c>
      <c r="G3964" s="16" t="str">
        <f>[1]!s_info_industry_csrc2023(A3964,"",1)</f>
        <v>制造业</v>
      </c>
      <c r="H3964" s="16">
        <f>[1]!s_is(A3964,83,"FY","YTD","20251231",1,"",100000000)</f>
        <v>294.02378505209998</v>
      </c>
      <c r="I3964" s="16">
        <f>[1]!s_is(A3964,83,"FY","YTD","20241231",1,"",100000000)</f>
        <v>221.98114934330002</v>
      </c>
      <c r="J3964" s="16">
        <f t="shared" si="183"/>
        <v>0.32454393502298706</v>
      </c>
      <c r="K3964" s="16">
        <f>[1]!s_is(A3964,61,"FY","YTD","20251231",1,"",100000000)</f>
        <v>3.3993320863999998</v>
      </c>
      <c r="L3964" s="16">
        <f>[1]!s_is(A3964,61,"FY","YTD","20241231",1,"",100000000)</f>
        <v>4.6482746676</v>
      </c>
      <c r="M3964" s="16">
        <f t="shared" si="184"/>
        <v>-0.26868949675145914</v>
      </c>
      <c r="N3964" s="16">
        <f>[1]!s_fa_roe(A3964,"20251231")</f>
        <v>4.9043999999999999</v>
      </c>
      <c r="O3964" s="16">
        <f>[1]!s_stmnote_rdexp(A3964,"20251231",1,10000)</f>
        <v>95119.947599000006</v>
      </c>
      <c r="P3964" s="20">
        <f t="shared" si="185"/>
        <v>3.2351106418871886E-2</v>
      </c>
      <c r="Q3964" s="16">
        <f>[1]!s_margin_tradingbalance(A3964,"",10000)</f>
        <v>41788.112500000003</v>
      </c>
      <c r="R3964" s="16">
        <f>[1]!s_margin_seclendingbalance(A3964,"",10000)</f>
        <v>47.667999999999999</v>
      </c>
      <c r="S3964" s="17">
        <f>[1]!s_val_ev(A3964,"",100000000)</f>
        <v>96.074104780500008</v>
      </c>
      <c r="T3964" s="17">
        <f>[1]!share_freesharesmv(A3964,"",100000000)</f>
        <v>50.924921480400002</v>
      </c>
      <c r="U3964" s="17">
        <f>[1]!s_dq_amount_btin(A3964,E3964,100000000)</f>
        <v>1.9985311299999999</v>
      </c>
      <c r="V3964" s="17">
        <f>[1]!s_dq_turn(A3964,E3964)</f>
        <v>2.3838039059813765</v>
      </c>
      <c r="W3964" s="2">
        <f>[1]!s_pq_amount(A3964,"20260101","",100000000)</f>
        <v>367.82812659000001</v>
      </c>
      <c r="X3964" s="2">
        <f>[1]!s_pq_avgamount(A3964,"20260101","",100000000)</f>
        <v>3.3438920599090909</v>
      </c>
      <c r="Y3964" s="17">
        <f>[1]!s_ipo_dilutedpe(A3964)</f>
        <v>22.97</v>
      </c>
      <c r="Z3964" s="12">
        <f>[1]!s_ipo_collection_total(A3964,100000000)</f>
        <v>4.7915479999999997</v>
      </c>
      <c r="AA3964" s="2">
        <f>[1]!s_val_pe_ttm(A3964,E3964)</f>
        <v>29.206729888916016</v>
      </c>
      <c r="AB3964" s="5">
        <f>[1]!s_info_zjtxornot1(A3964,"")</f>
        <v>0</v>
      </c>
      <c r="AC3964" s="22" t="str">
        <f>[1]!s_info_nature1(A3964,"")</f>
        <v>地方国有企业</v>
      </c>
      <c r="AD3964" s="6" t="str">
        <f>[1]!s_info_city(A3964)</f>
        <v>杭州市</v>
      </c>
      <c r="AE3964" s="6" t="str">
        <f>[1]!s_info_province(A3964)</f>
        <v>浙江省</v>
      </c>
      <c r="AF3964">
        <v>120.153576</v>
      </c>
      <c r="AG3964">
        <v>30.287458999999998</v>
      </c>
    </row>
    <row r="3965" spans="1:33" x14ac:dyDescent="0.3">
      <c r="A3965" s="12" t="s">
        <v>8316</v>
      </c>
      <c r="B3965" s="12" t="s">
        <v>8317</v>
      </c>
      <c r="C3965" s="16" t="str">
        <f>[1]!s_info_mkt(A3965)</f>
        <v>主板</v>
      </c>
      <c r="D3965" s="16" t="str">
        <f>[1]!s_ipo_listeddate(A3965)</f>
        <v>1999-11-25</v>
      </c>
      <c r="E3965" s="16" t="str">
        <f>[1]!lastradeday_s("000002","")</f>
        <v>2026-06-22</v>
      </c>
      <c r="F3965" s="16" t="str">
        <f>[1]!s_info_industry_csrc2023(A3965,"",3)</f>
        <v>航空运输业</v>
      </c>
      <c r="G3965" s="16" t="str">
        <f>[1]!s_info_industry_csrc2023(A3965,"",1)</f>
        <v>交通运输、仓储和邮政业</v>
      </c>
      <c r="H3965" s="16">
        <f>[1]!s_is(A3965,83,"FY","YTD","20251231",1,"",100000000)</f>
        <v>684.70915000000002</v>
      </c>
      <c r="I3965" s="16">
        <f>[1]!s_is(A3965,83,"FY","YTD","20241231",1,"",100000000)</f>
        <v>652.35900000000004</v>
      </c>
      <c r="J3965" s="16">
        <f t="shared" si="183"/>
        <v>4.9589489836117773E-2</v>
      </c>
      <c r="K3965" s="16">
        <f>[1]!s_is(A3965,61,"FY","YTD","20251231",1,"",100000000)</f>
        <v>19.79588</v>
      </c>
      <c r="L3965" s="16">
        <f>[1]!s_is(A3965,61,"FY","YTD","20241231",1,"",100000000)</f>
        <v>-9.2121600000000008</v>
      </c>
      <c r="M3965" s="16">
        <f t="shared" si="184"/>
        <v>3.1488858204807557</v>
      </c>
      <c r="N3965" s="16">
        <f>[1]!s_fa_roe(A3965,"20251231")</f>
        <v>52.525500000000001</v>
      </c>
      <c r="O3965" s="16">
        <f>[1]!s_stmnote_rdexp(A3965,"20251231",1,10000)</f>
        <v>1816.6</v>
      </c>
      <c r="P3965" s="20">
        <f t="shared" si="185"/>
        <v>2.6530973041619202E-4</v>
      </c>
      <c r="Q3965" s="16">
        <f>[1]!s_margin_tradingbalance(A3965,"",10000)</f>
        <v>96218.343599999993</v>
      </c>
      <c r="R3965" s="16">
        <f>[1]!s_margin_seclendingbalance(A3965,"",10000)</f>
        <v>1.2035</v>
      </c>
      <c r="S3965" s="17">
        <f>[1]!s_val_ev(A3965,"",100000000)</f>
        <v>622.70043462646004</v>
      </c>
      <c r="T3965" s="17">
        <f>[1]!share_freesharesmv(A3965,"",100000000)</f>
        <v>357.02565811200003</v>
      </c>
      <c r="U3965" s="17">
        <f>[1]!s_dq_amount_btin(A3965,E3965,100000000)</f>
        <v>5.3775704600000003</v>
      </c>
      <c r="V3965" s="17">
        <f>[1]!s_dq_turn(A3965,E3965)</f>
        <v>0.87554142968432691</v>
      </c>
      <c r="W3965" s="2">
        <f>[1]!s_pq_amount(A3965,"20260101","",100000000)</f>
        <v>740.52515759000005</v>
      </c>
      <c r="X3965" s="2">
        <f>[1]!s_pq_avgamount(A3965,"20260101","",100000000)</f>
        <v>6.7320468871818182</v>
      </c>
      <c r="Y3965" s="17">
        <f>[1]!s_ipo_dilutedpe(A3965)</f>
        <v>0</v>
      </c>
      <c r="Z3965" s="12">
        <f>[1]!s_ipo_collection_total(A3965,100000000)</f>
        <v>9.43</v>
      </c>
      <c r="AA3965" s="2">
        <f>[1]!s_val_pe_ttm(A3965,E3965)</f>
        <v>18.12968635559082</v>
      </c>
      <c r="AB3965" s="5">
        <f>[1]!s_info_zjtxornot1(A3965,"")</f>
        <v>0</v>
      </c>
      <c r="AC3965" s="22" t="str">
        <f>[1]!s_info_nature1(A3965,"")</f>
        <v>民营企业</v>
      </c>
      <c r="AD3965" s="6" t="str">
        <f>[1]!s_info_city(A3965)</f>
        <v>海口市</v>
      </c>
      <c r="AE3965" s="6" t="str">
        <f>[1]!s_info_province(A3965)</f>
        <v>海南省</v>
      </c>
      <c r="AF3965">
        <v>110.33119000000001</v>
      </c>
      <c r="AG3965">
        <v>20.031970999999999</v>
      </c>
    </row>
    <row r="3966" spans="1:33" x14ac:dyDescent="0.3">
      <c r="A3966" s="12" t="s">
        <v>8318</v>
      </c>
      <c r="B3966" s="12" t="s">
        <v>8319</v>
      </c>
      <c r="C3966" s="16" t="str">
        <f>[1]!s_info_mkt(A3966)</f>
        <v>主板</v>
      </c>
      <c r="D3966" s="16" t="str">
        <f>[1]!s_ipo_listeddate(A3966)</f>
        <v>2019-02-15</v>
      </c>
      <c r="E3966" s="16" t="str">
        <f>[1]!lastradeday_s("000002","")</f>
        <v>2026-06-22</v>
      </c>
      <c r="F3966" s="16" t="str">
        <f>[1]!s_info_industry_csrc2023(A3966,"",3)</f>
        <v>非金属矿物制品业</v>
      </c>
      <c r="G3966" s="16" t="str">
        <f>[1]!s_info_industry_csrc2023(A3966,"",1)</f>
        <v>制造业</v>
      </c>
      <c r="H3966" s="16">
        <f>[1]!s_is(A3966,83,"FY","YTD","20251231",1,"",100000000)</f>
        <v>155.6678857336</v>
      </c>
      <c r="I3966" s="16">
        <f>[1]!s_is(A3966,83,"FY","YTD","20241231",1,"",100000000)</f>
        <v>186.82602478360002</v>
      </c>
      <c r="J3966" s="16">
        <f t="shared" si="183"/>
        <v>-0.16677622449062113</v>
      </c>
      <c r="K3966" s="16">
        <f>[1]!s_is(A3966,61,"FY","YTD","20251231",1,"",100000000)</f>
        <v>9.8057413034999996</v>
      </c>
      <c r="L3966" s="16">
        <f>[1]!s_is(A3966,61,"FY","YTD","20241231",1,"",100000000)</f>
        <v>10.066027370800001</v>
      </c>
      <c r="M3966" s="16">
        <f t="shared" si="184"/>
        <v>-2.5857873986618676E-2</v>
      </c>
      <c r="N3966" s="16">
        <f>[1]!s_fa_roe(A3966,"20251231")</f>
        <v>4.4356</v>
      </c>
      <c r="O3966" s="16">
        <f>[1]!s_stmnote_rdexp(A3966,"20251231",1,10000)</f>
        <v>43068</v>
      </c>
      <c r="P3966" s="20">
        <f t="shared" si="185"/>
        <v>2.7666592757419346E-2</v>
      </c>
      <c r="Q3966" s="16">
        <f>[1]!s_margin_tradingbalance(A3966,"",10000)</f>
        <v>32123.180899999999</v>
      </c>
      <c r="R3966" s="16">
        <f>[1]!s_margin_seclendingbalance(A3966,"",10000)</f>
        <v>101.3039</v>
      </c>
      <c r="S3966" s="17">
        <f>[1]!s_val_ev(A3966,"",100000000)</f>
        <v>232.97068652080003</v>
      </c>
      <c r="T3966" s="17">
        <f>[1]!share_freesharesmv(A3966,"",100000000)</f>
        <v>86.833855446800001</v>
      </c>
      <c r="U3966" s="17">
        <f>[1]!s_dq_amount_btin(A3966,E3966,100000000)</f>
        <v>2.5289453399999999</v>
      </c>
      <c r="V3966" s="17">
        <f>[1]!s_dq_turn(A3966,E3966)</f>
        <v>1.2582540411361915</v>
      </c>
      <c r="W3966" s="2">
        <f>[1]!s_pq_amount(A3966,"20260101","",100000000)</f>
        <v>389.64310711000002</v>
      </c>
      <c r="X3966" s="2">
        <f>[1]!s_pq_avgamount(A3966,"20260101","",100000000)</f>
        <v>3.5422100646363632</v>
      </c>
      <c r="Y3966" s="17">
        <f>[1]!s_ipo_dilutedpe(A3966)</f>
        <v>9.56</v>
      </c>
      <c r="Z3966" s="12">
        <f>[1]!s_ipo_collection_total(A3966,100000000)</f>
        <v>3</v>
      </c>
      <c r="AA3966" s="2">
        <f>[1]!s_val_pe_ttm(A3966,E3966)</f>
        <v>27.829313278198242</v>
      </c>
      <c r="AB3966" s="5">
        <f>[1]!s_info_zjtxornot1(A3966,"")</f>
        <v>0</v>
      </c>
      <c r="AC3966" s="22" t="str">
        <f>[1]!s_info_nature1(A3966,"")</f>
        <v>民营企业</v>
      </c>
      <c r="AD3966" s="6" t="str">
        <f>[1]!s_info_city(A3966)</f>
        <v>嘉兴市</v>
      </c>
      <c r="AE3966" s="6" t="str">
        <f>[1]!s_info_province(A3966)</f>
        <v>浙江省</v>
      </c>
      <c r="AF3966">
        <v>120.750865</v>
      </c>
      <c r="AG3966">
        <v>30.762653</v>
      </c>
    </row>
    <row r="3967" spans="1:33" x14ac:dyDescent="0.3">
      <c r="A3967" s="12" t="s">
        <v>8320</v>
      </c>
      <c r="B3967" s="12" t="s">
        <v>8321</v>
      </c>
      <c r="C3967" s="16" t="str">
        <f>[1]!s_info_mkt(A3967)</f>
        <v>主板</v>
      </c>
      <c r="D3967" s="16" t="str">
        <f>[1]!s_ipo_listeddate(A3967)</f>
        <v>2010-07-20</v>
      </c>
      <c r="E3967" s="16" t="str">
        <f>[1]!lastradeday_s("000002","")</f>
        <v>2026-06-22</v>
      </c>
      <c r="F3967" s="16" t="str">
        <f>[1]!s_info_industry_csrc2023(A3967,"",3)</f>
        <v>汽车制造业</v>
      </c>
      <c r="G3967" s="16" t="str">
        <f>[1]!s_info_industry_csrc2023(A3967,"",1)</f>
        <v>制造业</v>
      </c>
      <c r="H3967" s="16">
        <f>[1]!s_is(A3967,83,"FY","YTD","20251231",1,"",100000000)</f>
        <v>56.2764062205</v>
      </c>
      <c r="I3967" s="16">
        <f>[1]!s_is(A3967,83,"FY","YTD","20241231",1,"",100000000)</f>
        <v>49.9866373833</v>
      </c>
      <c r="J3967" s="16">
        <f t="shared" si="183"/>
        <v>0.1258290048392281</v>
      </c>
      <c r="K3967" s="16">
        <f>[1]!s_is(A3967,61,"FY","YTD","20251231",1,"",100000000)</f>
        <v>2.4744294883000002</v>
      </c>
      <c r="L3967" s="16">
        <f>[1]!s_is(A3967,61,"FY","YTD","20241231",1,"",100000000)</f>
        <v>1.3647010186000001</v>
      </c>
      <c r="M3967" s="16">
        <f t="shared" si="184"/>
        <v>0.81316600088599067</v>
      </c>
      <c r="N3967" s="16">
        <f>[1]!s_fa_roe(A3967,"20251231")</f>
        <v>6.2461000000000002</v>
      </c>
      <c r="O3967" s="16">
        <f>[1]!s_stmnote_rdexp(A3967,"20251231",1,10000)</f>
        <v>29434.593917000002</v>
      </c>
      <c r="P3967" s="20">
        <f t="shared" si="185"/>
        <v>5.2303613350274246E-2</v>
      </c>
      <c r="Q3967" s="16">
        <f>[1]!s_margin_tradingbalance(A3967,"",10000)</f>
        <v>20007.533599999999</v>
      </c>
      <c r="R3967" s="16">
        <f>[1]!s_margin_seclendingbalance(A3967,"",10000)</f>
        <v>25.748799999999999</v>
      </c>
      <c r="S3967" s="17">
        <f>[1]!s_val_ev(A3967,"",100000000)</f>
        <v>46.063460831999997</v>
      </c>
      <c r="T3967" s="17">
        <f>[1]!share_freesharesmv(A3967,"",100000000)</f>
        <v>25.764807991600005</v>
      </c>
      <c r="U3967" s="17">
        <f>[1]!s_dq_amount_btin(A3967,E3967,100000000)</f>
        <v>0.74842788000000005</v>
      </c>
      <c r="V3967" s="17">
        <f>[1]!s_dq_turn(A3967,E3967)</f>
        <v>1.6506064778130327</v>
      </c>
      <c r="W3967" s="2">
        <f>[1]!s_pq_amount(A3967,"20260101","",100000000)</f>
        <v>144.76197809999999</v>
      </c>
      <c r="X3967" s="2">
        <f>[1]!s_pq_avgamount(A3967,"20260101","",100000000)</f>
        <v>1.3160179827272727</v>
      </c>
      <c r="Y3967" s="17">
        <f>[1]!s_ipo_dilutedpe(A3967)</f>
        <v>30.16</v>
      </c>
      <c r="Z3967" s="12">
        <f>[1]!s_ipo_collection_total(A3967,100000000)</f>
        <v>10.92</v>
      </c>
      <c r="AA3967" s="2">
        <f>[1]!s_val_pe_ttm(A3967,E3967)</f>
        <v>20.418746948242188</v>
      </c>
      <c r="AB3967" s="5">
        <f>[1]!s_info_zjtxornot1(A3967,"")</f>
        <v>1</v>
      </c>
      <c r="AC3967" s="22" t="str">
        <f>[1]!s_info_nature1(A3967,"")</f>
        <v>外资企业</v>
      </c>
      <c r="AD3967" s="6" t="str">
        <f>[1]!s_info_city(A3967)</f>
        <v>上海市</v>
      </c>
      <c r="AE3967" s="6" t="str">
        <f>[1]!s_info_province(A3967)</f>
        <v>上海</v>
      </c>
      <c r="AF3967">
        <v>121.472644</v>
      </c>
      <c r="AG3967">
        <v>31.231705999999999</v>
      </c>
    </row>
    <row r="3968" spans="1:33" x14ac:dyDescent="0.3">
      <c r="A3968" s="12" t="s">
        <v>8322</v>
      </c>
      <c r="B3968" s="12" t="s">
        <v>8323</v>
      </c>
      <c r="C3968" s="16" t="str">
        <f>[1]!s_info_mkt(A3968)</f>
        <v>主板</v>
      </c>
      <c r="D3968" s="16" t="str">
        <f>[1]!s_ipo_listeddate(A3968)</f>
        <v>2010-04-09</v>
      </c>
      <c r="E3968" s="16" t="str">
        <f>[1]!lastradeday_s("000002","")</f>
        <v>2026-06-22</v>
      </c>
      <c r="F3968" s="16" t="str">
        <f>[1]!s_info_industry_csrc2023(A3968,"",3)</f>
        <v>农副食品加工业</v>
      </c>
      <c r="G3968" s="16" t="str">
        <f>[1]!s_info_industry_csrc2023(A3968,"",1)</f>
        <v>制造业</v>
      </c>
      <c r="H3968" s="16">
        <f>[1]!s_is(A3968,83,"FY","YTD","20251231",1,"",100000000)</f>
        <v>291.1893480338</v>
      </c>
      <c r="I3968" s="16">
        <f>[1]!s_is(A3968,83,"FY","YTD","20241231",1,"",100000000)</f>
        <v>287.66965640910001</v>
      </c>
      <c r="J3968" s="16">
        <f t="shared" si="183"/>
        <v>1.2235185554970718E-2</v>
      </c>
      <c r="K3968" s="16">
        <f>[1]!s_is(A3968,61,"FY","YTD","20251231",1,"",100000000)</f>
        <v>-6.4152400371000002</v>
      </c>
      <c r="L3968" s="16">
        <f>[1]!s_is(A3968,61,"FY","YTD","20241231",1,"",100000000)</f>
        <v>3.4577274055</v>
      </c>
      <c r="M3968" s="16">
        <f t="shared" si="184"/>
        <v>-2.8553342368445995</v>
      </c>
      <c r="N3968" s="16">
        <f>[1]!s_fa_roe(A3968,"20251231")</f>
        <v>-7.9188000000000001</v>
      </c>
      <c r="O3968" s="16">
        <f>[1]!s_stmnote_rdexp(A3968,"20251231",1,10000)</f>
        <v>77407.529861999996</v>
      </c>
      <c r="P3968" s="20">
        <f t="shared" si="185"/>
        <v>2.6583228536579184E-2</v>
      </c>
      <c r="Q3968" s="16">
        <f>[1]!s_margin_tradingbalance(A3968,"",10000)</f>
        <v>64780.190999999999</v>
      </c>
      <c r="R3968" s="16">
        <f>[1]!s_margin_seclendingbalance(A3968,"",10000)</f>
        <v>732.81730000000005</v>
      </c>
      <c r="S3968" s="17">
        <f>[1]!s_val_ev(A3968,"",100000000)</f>
        <v>123.41225481550001</v>
      </c>
      <c r="T3968" s="17">
        <f>[1]!share_freesharesmv(A3968,"",100000000)</f>
        <v>96.333485786300017</v>
      </c>
      <c r="U3968" s="17">
        <f>[1]!s_dq_amount_btin(A3968,E3968,100000000)</f>
        <v>2.8708845599999999</v>
      </c>
      <c r="V3968" s="17">
        <f>[1]!s_dq_turn(A3968,E3968)</f>
        <v>2.933758432623748</v>
      </c>
      <c r="W3968" s="2">
        <f>[1]!s_pq_amount(A3968,"20260101","",100000000)</f>
        <v>514.10011170999996</v>
      </c>
      <c r="X3968" s="2">
        <f>[1]!s_pq_avgamount(A3968,"20260101","",100000000)</f>
        <v>4.6736373791818187</v>
      </c>
      <c r="Y3968" s="17">
        <f>[1]!s_ipo_dilutedpe(A3968)</f>
        <v>53.03</v>
      </c>
      <c r="Z3968" s="12">
        <f>[1]!s_ipo_collection_total(A3968,100000000)</f>
        <v>21.28</v>
      </c>
      <c r="AA3968" s="2">
        <f>[1]!s_val_pe_ttm(A3968,E3968)</f>
        <v>-12.980417251586914</v>
      </c>
      <c r="AB3968" s="5">
        <f>[1]!s_info_zjtxornot1(A3968,"")</f>
        <v>1</v>
      </c>
      <c r="AC3968" s="22" t="str">
        <f>[1]!s_info_nature1(A3968,"")</f>
        <v>民营企业</v>
      </c>
      <c r="AD3968" s="6" t="str">
        <f>[1]!s_info_city(A3968)</f>
        <v>北京市</v>
      </c>
      <c r="AE3968" s="6" t="str">
        <f>[1]!s_info_province(A3968)</f>
        <v>北京</v>
      </c>
      <c r="AF3968">
        <v>116.40528500000001</v>
      </c>
      <c r="AG3968">
        <v>39.904989</v>
      </c>
    </row>
    <row r="3969" spans="1:33" x14ac:dyDescent="0.3">
      <c r="A3969" s="12" t="s">
        <v>8324</v>
      </c>
      <c r="B3969" s="12" t="s">
        <v>8325</v>
      </c>
      <c r="C3969" s="16" t="str">
        <f>[1]!s_info_mkt(A3969)</f>
        <v>主板</v>
      </c>
      <c r="D3969" s="16" t="str">
        <f>[1]!s_ipo_listeddate(A3969)</f>
        <v>2000-01-20</v>
      </c>
      <c r="E3969" s="16" t="str">
        <f>[1]!lastradeday_s("000002","")</f>
        <v>2026-06-22</v>
      </c>
      <c r="F3969" s="16" t="str">
        <f>[1]!s_info_industry_csrc2023(A3969,"",3)</f>
        <v>酒、饮料和精制茶制造业</v>
      </c>
      <c r="G3969" s="16" t="str">
        <f>[1]!s_info_industry_csrc2023(A3969,"",1)</f>
        <v>制造业</v>
      </c>
      <c r="H3969" s="16">
        <f>[1]!s_is(A3969,83,"FY","YTD","20251231",1,"",100000000)</f>
        <v>3.7120409366000002</v>
      </c>
      <c r="I3969" s="16">
        <f>[1]!s_is(A3969,83,"FY","YTD","20241231",1,"",100000000)</f>
        <v>1.7520705316</v>
      </c>
      <c r="J3969" s="16">
        <f t="shared" si="183"/>
        <v>1.1186595343340118</v>
      </c>
      <c r="K3969" s="16">
        <f>[1]!s_is(A3969,61,"FY","YTD","20251231",1,"",100000000)</f>
        <v>-0.28875329150000001</v>
      </c>
      <c r="L3969" s="16">
        <f>[1]!s_is(A3969,61,"FY","YTD","20241231",1,"",100000000)</f>
        <v>-1.2099478970999999</v>
      </c>
      <c r="M3969" s="16">
        <f t="shared" si="184"/>
        <v>0.76135063981508366</v>
      </c>
      <c r="N3969" s="16">
        <f>[1]!s_fa_roe(A3969,"20251231")</f>
        <v>-32.401899999999998</v>
      </c>
      <c r="O3969" s="16">
        <f>[1]!s_stmnote_rdexp(A3969,"20251231",1,10000)</f>
        <v>552.9</v>
      </c>
      <c r="P3969" s="20">
        <f t="shared" si="185"/>
        <v>1.4894771082627718E-2</v>
      </c>
      <c r="Q3969" s="16">
        <f>[1]!s_margin_tradingbalance(A3969,"",10000)</f>
        <v>3653.9295000000002</v>
      </c>
      <c r="R3969" s="16">
        <f>[1]!s_margin_seclendingbalance(A3969,"",10000)</f>
        <v>0</v>
      </c>
      <c r="S3969" s="17">
        <f>[1]!s_val_ev(A3969,"",100000000)</f>
        <v>21.15504</v>
      </c>
      <c r="T3969" s="17">
        <f>[1]!share_freesharesmv(A3969,"",100000000)</f>
        <v>17.097526219999999</v>
      </c>
      <c r="U3969" s="17">
        <f>[1]!s_dq_amount_btin(A3969,E3969,100000000)</f>
        <v>0.29234956000000001</v>
      </c>
      <c r="V3969" s="17">
        <f>[1]!s_dq_turn(A3969,E3969)</f>
        <v>1.4118664389045443</v>
      </c>
      <c r="W3969" s="2">
        <f>[1]!s_pq_amount(A3969,"20260101","",100000000)</f>
        <v>46.623870269999998</v>
      </c>
      <c r="X3969" s="2">
        <f>[1]!s_pq_avgamount(A3969,"20260101","",100000000)</f>
        <v>0.42385336609090907</v>
      </c>
      <c r="Y3969" s="17">
        <f>[1]!s_ipo_dilutedpe(A3969)</f>
        <v>23.43</v>
      </c>
      <c r="Z3969" s="12">
        <f>[1]!s_ipo_collection_total(A3969,100000000)</f>
        <v>2.0499999999999998</v>
      </c>
      <c r="AA3969" s="2">
        <f>[1]!s_val_pe_ttm(A3969,E3969)</f>
        <v>-98.635604858398438</v>
      </c>
      <c r="AB3969" s="5">
        <f>[1]!s_info_zjtxornot1(A3969,"")</f>
        <v>0</v>
      </c>
      <c r="AC3969" s="22" t="str">
        <f>[1]!s_info_nature1(A3969,"")</f>
        <v>地方国有企业</v>
      </c>
      <c r="AD3969" s="6" t="str">
        <f>[1]!s_info_city(A3969)</f>
        <v>海口市</v>
      </c>
      <c r="AE3969" s="6" t="str">
        <f>[1]!s_info_province(A3969)</f>
        <v>海南省</v>
      </c>
      <c r="AF3969">
        <v>110.33119000000001</v>
      </c>
      <c r="AG3969">
        <v>20.031970999999999</v>
      </c>
    </row>
    <row r="3970" spans="1:33" x14ac:dyDescent="0.3">
      <c r="A3970" s="12" t="s">
        <v>8326</v>
      </c>
      <c r="B3970" s="12" t="s">
        <v>8327</v>
      </c>
      <c r="C3970" s="16" t="str">
        <f>[1]!s_info_mkt(A3970)</f>
        <v>创业板</v>
      </c>
      <c r="D3970" s="16" t="str">
        <f>[1]!s_ipo_listeddate(A3970)</f>
        <v>2017-03-15</v>
      </c>
      <c r="E3970" s="16" t="str">
        <f>[1]!lastradeday_s("000002","")</f>
        <v>2026-06-22</v>
      </c>
      <c r="F3970" s="16" t="str">
        <f>[1]!s_info_industry_csrc2023(A3970,"",3)</f>
        <v>零售业</v>
      </c>
      <c r="G3970" s="16" t="str">
        <f>[1]!s_info_industry_csrc2023(A3970,"",1)</f>
        <v>批发和零售业</v>
      </c>
      <c r="H3970" s="16">
        <f>[1]!s_is(A3970,83,"FY","YTD","20251231",1,"",100000000)</f>
        <v>13.6038329798</v>
      </c>
      <c r="I3970" s="16">
        <f>[1]!s_is(A3970,83,"FY","YTD","20241231",1,"",100000000)</f>
        <v>12.0281610075</v>
      </c>
      <c r="J3970" s="16">
        <f t="shared" si="183"/>
        <v>0.13099857669992199</v>
      </c>
      <c r="K3970" s="16">
        <f>[1]!s_is(A3970,61,"FY","YTD","20251231",1,"",100000000)</f>
        <v>1.4860595241999999</v>
      </c>
      <c r="L3970" s="16">
        <f>[1]!s_is(A3970,61,"FY","YTD","20241231",1,"",100000000)</f>
        <v>1.0362843357</v>
      </c>
      <c r="M3970" s="16">
        <f t="shared" si="184"/>
        <v>0.43402681388229331</v>
      </c>
      <c r="N3970" s="16">
        <f>[1]!s_fa_roe(A3970,"20251231")</f>
        <v>17.8093</v>
      </c>
      <c r="O3970" s="16">
        <f>[1]!s_stmnote_rdexp(A3970,"20251231",1,10000)</f>
        <v>201.452347</v>
      </c>
      <c r="P3970" s="20">
        <f t="shared" si="185"/>
        <v>1.480849899430048E-3</v>
      </c>
      <c r="Q3970" s="16">
        <f>[1]!s_margin_tradingbalance(A3970,"",10000)</f>
        <v>0</v>
      </c>
      <c r="R3970" s="16">
        <f>[1]!s_margin_seclendingbalance(A3970,"",10000)</f>
        <v>0</v>
      </c>
      <c r="S3970" s="17">
        <f>[1]!s_val_ev(A3970,"",100000000)</f>
        <v>50.560838103999998</v>
      </c>
      <c r="T3970" s="17">
        <f>[1]!share_freesharesmv(A3970,"",100000000)</f>
        <v>29.298348720999993</v>
      </c>
      <c r="U3970" s="17">
        <f>[1]!s_dq_amount_btin(A3970,E3970,100000000)</f>
        <v>1.59763235</v>
      </c>
      <c r="V3970" s="17">
        <f>[1]!s_dq_turn(A3970,E3970)</f>
        <v>4.7209035162996109</v>
      </c>
      <c r="W3970" s="2">
        <f>[1]!s_pq_amount(A3970,"20260101","",100000000)</f>
        <v>305.71497900000003</v>
      </c>
      <c r="X3970" s="2">
        <f>[1]!s_pq_avgamount(A3970,"20260101","",100000000)</f>
        <v>2.7792270818181817</v>
      </c>
      <c r="Y3970" s="17">
        <f>[1]!s_ipo_dilutedpe(A3970)</f>
        <v>22.98</v>
      </c>
      <c r="Z3970" s="12">
        <f>[1]!s_ipo_collection_total(A3970,100000000)</f>
        <v>2.1085349999999998</v>
      </c>
      <c r="AA3970" s="2">
        <f>[1]!s_val_pe_ttm(A3970,E3970)</f>
        <v>31.933172225952148</v>
      </c>
      <c r="AB3970" s="5">
        <f>[1]!s_info_zjtxornot1(A3970,"")</f>
        <v>0</v>
      </c>
      <c r="AC3970" s="22" t="str">
        <f>[1]!s_info_nature1(A3970,"")</f>
        <v>外资企业</v>
      </c>
      <c r="AD3970" s="6" t="str">
        <f>[1]!s_info_city(A3970)</f>
        <v>深圳市</v>
      </c>
      <c r="AE3970" s="6" t="str">
        <f>[1]!s_info_province(A3970)</f>
        <v>广东省</v>
      </c>
      <c r="AF3970">
        <v>114.085947</v>
      </c>
      <c r="AG3970">
        <v>22.547000000000001</v>
      </c>
    </row>
    <row r="3971" spans="1:33" x14ac:dyDescent="0.3">
      <c r="A3971" s="12" t="s">
        <v>8328</v>
      </c>
      <c r="B3971" s="12" t="s">
        <v>8329</v>
      </c>
      <c r="C3971" s="16" t="str">
        <f>[1]!s_info_mkt(A3971)</f>
        <v>科创板</v>
      </c>
      <c r="D3971" s="16" t="str">
        <f>[1]!s_ipo_listeddate(A3971)</f>
        <v>2024-01-03</v>
      </c>
      <c r="E3971" s="16" t="str">
        <f>[1]!lastradeday_s("000002","")</f>
        <v>2026-06-22</v>
      </c>
      <c r="F3971" s="16" t="str">
        <f>[1]!s_info_industry_csrc2023(A3971,"",3)</f>
        <v>电气机械和器材制造业</v>
      </c>
      <c r="G3971" s="16" t="str">
        <f>[1]!s_info_industry_csrc2023(A3971,"",1)</f>
        <v>制造业</v>
      </c>
      <c r="H3971" s="16">
        <f>[1]!s_is(A3971,83,"FY","YTD","20251231",1,"",100000000)</f>
        <v>40.8197177658</v>
      </c>
      <c r="I3971" s="16">
        <f>[1]!s_is(A3971,83,"FY","YTD","20241231",1,"",100000000)</f>
        <v>30.728427251599999</v>
      </c>
      <c r="J3971" s="16">
        <f t="shared" ref="J3971:J4034" si="186">H3971/I3971-1</f>
        <v>0.32840244089207515</v>
      </c>
      <c r="K3971" s="16">
        <f>[1]!s_is(A3971,61,"FY","YTD","20251231",1,"",100000000)</f>
        <v>1.2092054163999999</v>
      </c>
      <c r="L3971" s="16">
        <f>[1]!s_is(A3971,61,"FY","YTD","20241231",1,"",100000000)</f>
        <v>2.0360054908</v>
      </c>
      <c r="M3971" s="16">
        <f t="shared" ref="M3971:M4034" si="187">(K3971-L3971)/ABS(L3971)</f>
        <v>-0.40608931465854187</v>
      </c>
      <c r="N3971" s="16">
        <f>[1]!s_fa_roe(A3971,"20251231")</f>
        <v>2.7574000000000001</v>
      </c>
      <c r="O3971" s="16">
        <f>[1]!s_stmnote_rdexp(A3971,"20251231",1,10000)</f>
        <v>60784.155205999996</v>
      </c>
      <c r="P3971" s="20">
        <f t="shared" ref="P3971:P4034" si="188">O3971/H3971/10000</f>
        <v>0.14890880812734772</v>
      </c>
      <c r="Q3971" s="16">
        <f>[1]!s_margin_tradingbalance(A3971,"",10000)</f>
        <v>23979.908299999999</v>
      </c>
      <c r="R3971" s="16">
        <f>[1]!s_margin_seclendingbalance(A3971,"",10000)</f>
        <v>171.44990000000001</v>
      </c>
      <c r="S3971" s="17">
        <f>[1]!s_val_ev(A3971,"",100000000)</f>
        <v>147.42400000000001</v>
      </c>
      <c r="T3971" s="17">
        <f>[1]!share_freesharesmv(A3971,"",100000000)</f>
        <v>90.985585311200012</v>
      </c>
      <c r="U3971" s="17">
        <f>[1]!s_dq_amount_btin(A3971,E3971,100000000)</f>
        <v>5.9046527900000001</v>
      </c>
      <c r="V3971" s="17">
        <f>[1]!s_dq_turn(A3971,E3971)</f>
        <v>6.5895370445754846</v>
      </c>
      <c r="W3971" s="2">
        <f>[1]!s_pq_amount(A3971,"20260101","",100000000)</f>
        <v>883.77385472000003</v>
      </c>
      <c r="X3971" s="2">
        <f>[1]!s_pq_avgamount(A3971,"20260101","",100000000)</f>
        <v>8.0343077701818189</v>
      </c>
      <c r="Y3971" s="17">
        <f>[1]!s_ipo_dilutedpe(A3971)</f>
        <v>7.95</v>
      </c>
      <c r="Z3971" s="12">
        <f>[1]!s_ipo_collection_total(A3971,100000000)</f>
        <v>22.263999999999999</v>
      </c>
      <c r="AA3971" s="2">
        <f>[1]!s_val_pe_ttm(A3971,E3971)</f>
        <v>104.10027313232422</v>
      </c>
      <c r="AB3971" s="5">
        <f>[1]!s_info_zjtxornot1(A3971,"")</f>
        <v>0</v>
      </c>
      <c r="AC3971" s="22" t="str">
        <f>[1]!s_info_nature1(A3971,"")</f>
        <v>民营企业</v>
      </c>
      <c r="AD3971" s="6" t="str">
        <f>[1]!s_info_city(A3971)</f>
        <v>杭州市</v>
      </c>
      <c r="AE3971" s="6" t="str">
        <f>[1]!s_info_province(A3971)</f>
        <v>浙江省</v>
      </c>
      <c r="AF3971">
        <v>120.153576</v>
      </c>
      <c r="AG3971">
        <v>30.287458999999998</v>
      </c>
    </row>
    <row r="3972" spans="1:33" x14ac:dyDescent="0.3">
      <c r="A3972" s="12" t="s">
        <v>8330</v>
      </c>
      <c r="B3972" s="12" t="s">
        <v>8331</v>
      </c>
      <c r="C3972" s="16" t="str">
        <f>[1]!s_info_mkt(A3972)</f>
        <v>主板</v>
      </c>
      <c r="D3972" s="16" t="str">
        <f>[1]!s_ipo_listeddate(A3972)</f>
        <v>2007-01-10</v>
      </c>
      <c r="E3972" s="16" t="str">
        <f>[1]!lastradeday_s("000002","")</f>
        <v>2026-06-22</v>
      </c>
      <c r="F3972" s="16" t="str">
        <f>[1]!s_info_industry_csrc2023(A3972,"",3)</f>
        <v>计算机、通信和其他电子设备制造业</v>
      </c>
      <c r="G3972" s="16" t="str">
        <f>[1]!s_info_industry_csrc2023(A3972,"",1)</f>
        <v>制造业</v>
      </c>
      <c r="H3972" s="16">
        <f>[1]!s_is(A3972,83,"FY","YTD","20251231",1,"",100000000)</f>
        <v>8.6649227554999992</v>
      </c>
      <c r="I3972" s="16">
        <f>[1]!s_is(A3972,83,"FY","YTD","20241231",1,"",100000000)</f>
        <v>9.027941309800001</v>
      </c>
      <c r="J3972" s="16">
        <f t="shared" si="186"/>
        <v>-4.0210557628009624E-2</v>
      </c>
      <c r="K3972" s="16">
        <f>[1]!s_is(A3972,61,"FY","YTD","20251231",1,"",100000000)</f>
        <v>0.58742966679999997</v>
      </c>
      <c r="L3972" s="16">
        <f>[1]!s_is(A3972,61,"FY","YTD","20241231",1,"",100000000)</f>
        <v>0.95018666370000004</v>
      </c>
      <c r="M3972" s="16">
        <f t="shared" si="187"/>
        <v>-0.38177445628150009</v>
      </c>
      <c r="N3972" s="16">
        <f>[1]!s_fa_roe(A3972,"20251231")</f>
        <v>2.7267999999999999</v>
      </c>
      <c r="O3972" s="16">
        <f>[1]!s_stmnote_rdexp(A3972,"20251231",1,10000)</f>
        <v>7941.9570219999996</v>
      </c>
      <c r="P3972" s="20">
        <f t="shared" si="188"/>
        <v>9.165640878862881E-2</v>
      </c>
      <c r="Q3972" s="16">
        <f>[1]!s_margin_tradingbalance(A3972,"",10000)</f>
        <v>40754.029699999999</v>
      </c>
      <c r="R3972" s="16">
        <f>[1]!s_margin_seclendingbalance(A3972,"",10000)</f>
        <v>213.0898</v>
      </c>
      <c r="S3972" s="17">
        <f>[1]!s_val_ev(A3972,"",100000000)</f>
        <v>81.176927648399996</v>
      </c>
      <c r="T3972" s="17">
        <f>[1]!share_freesharesmv(A3972,"",100000000)</f>
        <v>68.422361469000009</v>
      </c>
      <c r="U3972" s="17">
        <f>[1]!s_dq_amount_btin(A3972,E3972,100000000)</f>
        <v>3.63109818</v>
      </c>
      <c r="V3972" s="17">
        <f>[1]!s_dq_turn(A3972,E3972)</f>
        <v>5.4115518407953775</v>
      </c>
      <c r="W3972" s="2">
        <f>[1]!s_pq_amount(A3972,"20260101","",100000000)</f>
        <v>559.44394272</v>
      </c>
      <c r="X3972" s="2">
        <f>[1]!s_pq_avgamount(A3972,"20260101","",100000000)</f>
        <v>5.085854024727273</v>
      </c>
      <c r="Y3972" s="17">
        <f>[1]!s_ipo_dilutedpe(A3972)</f>
        <v>24.79</v>
      </c>
      <c r="Z3972" s="12">
        <f>[1]!s_ipo_collection_total(A3972,100000000)</f>
        <v>2.4278400000000002</v>
      </c>
      <c r="AA3972" s="2">
        <f>[1]!s_val_pe_ttm(A3972,E3972)</f>
        <v>582.4049072265625</v>
      </c>
      <c r="AB3972" s="5">
        <f>[1]!s_info_zjtxornot1(A3972,"")</f>
        <v>0</v>
      </c>
      <c r="AC3972" s="22" t="str">
        <f>[1]!s_info_nature1(A3972,"")</f>
        <v>民营企业</v>
      </c>
      <c r="AD3972" s="6" t="str">
        <f>[1]!s_info_city(A3972)</f>
        <v>丹阳市</v>
      </c>
      <c r="AE3972" s="6" t="str">
        <f>[1]!s_info_province(A3972)</f>
        <v>江苏省</v>
      </c>
      <c r="AF3972">
        <v>119.64430400000001</v>
      </c>
      <c r="AG3972">
        <v>31.960263000000001</v>
      </c>
    </row>
    <row r="3973" spans="1:33" x14ac:dyDescent="0.3">
      <c r="A3973" s="12" t="s">
        <v>8332</v>
      </c>
      <c r="B3973" s="12" t="s">
        <v>8333</v>
      </c>
      <c r="C3973" s="16" t="str">
        <f>[1]!s_info_mkt(A3973)</f>
        <v>主板</v>
      </c>
      <c r="D3973" s="16" t="str">
        <f>[1]!s_ipo_listeddate(A3973)</f>
        <v>2009-07-27</v>
      </c>
      <c r="E3973" s="16" t="str">
        <f>[1]!lastradeday_s("000002","")</f>
        <v>2026-06-22</v>
      </c>
      <c r="F3973" s="16" t="str">
        <f>[1]!s_info_industry_csrc2023(A3973,"",3)</f>
        <v>道路运输业</v>
      </c>
      <c r="G3973" s="16" t="str">
        <f>[1]!s_info_industry_csrc2023(A3973,"",1)</f>
        <v>交通运输、仓储和邮政业</v>
      </c>
      <c r="H3973" s="16">
        <f>[1]!s_is(A3973,83,"FY","YTD","20251231",1,"",100000000)</f>
        <v>87.5798973749</v>
      </c>
      <c r="I3973" s="16">
        <f>[1]!s_is(A3973,83,"FY","YTD","20241231",1,"",100000000)</f>
        <v>103.621746739</v>
      </c>
      <c r="J3973" s="16">
        <f t="shared" si="186"/>
        <v>-0.15481160923204496</v>
      </c>
      <c r="K3973" s="16">
        <f>[1]!s_is(A3973,61,"FY","YTD","20251231",1,"",100000000)</f>
        <v>15.131549622</v>
      </c>
      <c r="L3973" s="16">
        <f>[1]!s_is(A3973,61,"FY","YTD","20241231",1,"",100000000)</f>
        <v>14.589213109800001</v>
      </c>
      <c r="M3973" s="16">
        <f t="shared" si="187"/>
        <v>3.7173801501034713E-2</v>
      </c>
      <c r="N3973" s="16">
        <f>[1]!s_fa_roe(A3973,"20251231")</f>
        <v>7.8491999999999997</v>
      </c>
      <c r="O3973" s="16">
        <f>[1]!s_stmnote_rdexp(A3973,"20251231",1,10000)</f>
        <v>276.620518</v>
      </c>
      <c r="P3973" s="20">
        <f t="shared" si="188"/>
        <v>3.1584932877447991E-4</v>
      </c>
      <c r="Q3973" s="16">
        <f>[1]!s_margin_tradingbalance(A3973,"",10000)</f>
        <v>2761.6988000000001</v>
      </c>
      <c r="R3973" s="16">
        <f>[1]!s_margin_seclendingbalance(A3973,"",10000)</f>
        <v>174.48660000000001</v>
      </c>
      <c r="S3973" s="17">
        <f>[1]!s_val_ev(A3973,"",100000000)</f>
        <v>149.20592574591998</v>
      </c>
      <c r="T3973" s="17">
        <f>[1]!share_freesharesmv(A3973,"",100000000)</f>
        <v>24.041532424</v>
      </c>
      <c r="U3973" s="17">
        <f>[1]!s_dq_amount_btin(A3973,E3973,100000000)</f>
        <v>0.56301179000000001</v>
      </c>
      <c r="V3973" s="17">
        <f>[1]!s_dq_turn(A3973,E3973)</f>
        <v>0.49829207394323866</v>
      </c>
      <c r="W3973" s="2">
        <f>[1]!s_pq_amount(A3973,"20260101","",100000000)</f>
        <v>92.718135540000006</v>
      </c>
      <c r="X3973" s="2">
        <f>[1]!s_pq_avgamount(A3973,"20260101","",100000000)</f>
        <v>0.84289214127272727</v>
      </c>
      <c r="Y3973" s="17">
        <f>[1]!s_ipo_dilutedpe(A3973)</f>
        <v>20</v>
      </c>
      <c r="Z3973" s="12">
        <f>[1]!s_ipo_collection_total(A3973,100000000)</f>
        <v>18</v>
      </c>
      <c r="AA3973" s="2">
        <f>[1]!s_val_pe_ttm(A3973,E3973)</f>
        <v>10.506791114807129</v>
      </c>
      <c r="AB3973" s="5">
        <f>[1]!s_info_zjtxornot1(A3973,"")</f>
        <v>0</v>
      </c>
      <c r="AC3973" s="22" t="str">
        <f>[1]!s_info_nature1(A3973,"")</f>
        <v>地方国有企业</v>
      </c>
      <c r="AD3973" s="6" t="str">
        <f>[1]!s_info_city(A3973)</f>
        <v>成都市</v>
      </c>
      <c r="AE3973" s="6" t="str">
        <f>[1]!s_info_province(A3973)</f>
        <v>四川省</v>
      </c>
      <c r="AF3973">
        <v>104.065735</v>
      </c>
      <c r="AG3973">
        <v>30.659462000000001</v>
      </c>
    </row>
    <row r="3974" spans="1:33" x14ac:dyDescent="0.3">
      <c r="A3974" s="12" t="s">
        <v>8334</v>
      </c>
      <c r="B3974" s="12" t="s">
        <v>8335</v>
      </c>
      <c r="C3974" s="16" t="str">
        <f>[1]!s_info_mkt(A3974)</f>
        <v>主板</v>
      </c>
      <c r="D3974" s="16" t="str">
        <f>[1]!s_ipo_listeddate(A3974)</f>
        <v>1993-01-05</v>
      </c>
      <c r="E3974" s="16" t="str">
        <f>[1]!lastradeday_s("000002","")</f>
        <v>2026-06-22</v>
      </c>
      <c r="F3974" s="16" t="str">
        <f>[1]!s_info_industry_csrc2023(A3974,"",3)</f>
        <v>医药制造业</v>
      </c>
      <c r="G3974" s="16" t="str">
        <f>[1]!s_info_industry_csrc2023(A3974,"",1)</f>
        <v>制造业</v>
      </c>
      <c r="H3974" s="16">
        <f>[1]!s_is(A3974,83,"FY","YTD","20251231",1,"",100000000)</f>
        <v>6.4012661789000003</v>
      </c>
      <c r="I3974" s="16">
        <f>[1]!s_is(A3974,83,"FY","YTD","20241231",1,"",100000000)</f>
        <v>6.4532276812999996</v>
      </c>
      <c r="J3974" s="16">
        <f t="shared" si="186"/>
        <v>-8.0520175276895811E-3</v>
      </c>
      <c r="K3974" s="16">
        <f>[1]!s_is(A3974,61,"FY","YTD","20251231",1,"",100000000)</f>
        <v>-1.9754739447</v>
      </c>
      <c r="L3974" s="16">
        <f>[1]!s_is(A3974,61,"FY","YTD","20241231",1,"",100000000)</f>
        <v>-1.3320987648</v>
      </c>
      <c r="M3974" s="16">
        <f t="shared" si="187"/>
        <v>-0.48297858754984713</v>
      </c>
      <c r="N3974" s="16">
        <f>[1]!s_fa_roe(A3974,"20251231")</f>
        <v>-36.733400000000003</v>
      </c>
      <c r="O3974" s="16">
        <f>[1]!s_stmnote_rdexp(A3974,"20251231",1,10000)</f>
        <v>3873.189476</v>
      </c>
      <c r="P3974" s="20">
        <f t="shared" si="188"/>
        <v>6.0506614906389859E-2</v>
      </c>
      <c r="Q3974" s="16">
        <f>[1]!s_margin_tradingbalance(A3974,"",10000)</f>
        <v>12496.087299999999</v>
      </c>
      <c r="R3974" s="16">
        <f>[1]!s_margin_seclendingbalance(A3974,"",10000)</f>
        <v>0</v>
      </c>
      <c r="S3974" s="17">
        <f>[1]!s_val_ev(A3974,"",100000000)</f>
        <v>25.475510324999998</v>
      </c>
      <c r="T3974" s="17">
        <f>[1]!share_freesharesmv(A3974,"",100000000)</f>
        <v>18.067567725</v>
      </c>
      <c r="U3974" s="17">
        <f>[1]!s_dq_amount_btin(A3974,E3974,100000000)</f>
        <v>0.24284818999999999</v>
      </c>
      <c r="V3974" s="17">
        <f>[1]!s_dq_turn(A3974,E3974)</f>
        <v>0.9621615401339364</v>
      </c>
      <c r="W3974" s="2">
        <f>[1]!s_pq_amount(A3974,"20260101","",100000000)</f>
        <v>34.735646430000003</v>
      </c>
      <c r="X3974" s="2">
        <f>[1]!s_pq_avgamount(A3974,"20260101","",100000000)</f>
        <v>0.3157786039090909</v>
      </c>
      <c r="Y3974" s="17">
        <f>[1]!s_ipo_dilutedpe(A3974)</f>
        <v>0</v>
      </c>
      <c r="Z3974" s="12">
        <f>[1]!s_ipo_collection_total(A3974,100000000)</f>
        <v>0.78</v>
      </c>
      <c r="AA3974" s="2">
        <f>[1]!s_val_pe_ttm(A3974,E3974)</f>
        <v>-12.714966773986816</v>
      </c>
      <c r="AB3974" s="5">
        <f>[1]!s_info_zjtxornot1(A3974,"")</f>
        <v>0</v>
      </c>
      <c r="AC3974" s="22" t="str">
        <f>[1]!s_info_nature1(A3974,"")</f>
        <v>地方国有企业</v>
      </c>
      <c r="AD3974" s="6" t="str">
        <f>[1]!s_info_city(A3974)</f>
        <v>上海市</v>
      </c>
      <c r="AE3974" s="6" t="str">
        <f>[1]!s_info_province(A3974)</f>
        <v>上海</v>
      </c>
      <c r="AF3974">
        <v>121.472644</v>
      </c>
      <c r="AG3974">
        <v>31.231705999999999</v>
      </c>
    </row>
    <row r="3975" spans="1:33" x14ac:dyDescent="0.3">
      <c r="A3975" s="12" t="s">
        <v>8336</v>
      </c>
      <c r="B3975" s="12" t="s">
        <v>8337</v>
      </c>
      <c r="C3975" s="16" t="str">
        <f>[1]!s_info_mkt(A3975)</f>
        <v>主板</v>
      </c>
      <c r="D3975" s="16" t="str">
        <f>[1]!s_ipo_listeddate(A3975)</f>
        <v>2010-01-28</v>
      </c>
      <c r="E3975" s="16" t="str">
        <f>[1]!lastradeday_s("000002","")</f>
        <v>2026-06-22</v>
      </c>
      <c r="F3975" s="16" t="str">
        <f>[1]!s_info_industry_csrc2023(A3975,"",3)</f>
        <v>文教、工美、体育和娱乐用品制造业</v>
      </c>
      <c r="G3975" s="16" t="str">
        <f>[1]!s_info_industry_csrc2023(A3975,"",1)</f>
        <v>制造业</v>
      </c>
      <c r="H3975" s="16">
        <f>[1]!s_is(A3975,83,"FY","YTD","20251231",1,"",100000000)</f>
        <v>93.178556022199999</v>
      </c>
      <c r="I3975" s="16">
        <f>[1]!s_is(A3975,83,"FY","YTD","20241231",1,"",100000000)</f>
        <v>65.17873750390001</v>
      </c>
      <c r="J3975" s="16">
        <f t="shared" si="186"/>
        <v>0.42958516213396436</v>
      </c>
      <c r="K3975" s="16">
        <f>[1]!s_is(A3975,61,"FY","YTD","20251231",1,"",100000000)</f>
        <v>4.9701197891</v>
      </c>
      <c r="L3975" s="16">
        <f>[1]!s_is(A3975,61,"FY","YTD","20241231",1,"",100000000)</f>
        <v>1.9364930709000001</v>
      </c>
      <c r="M3975" s="16">
        <f t="shared" si="187"/>
        <v>1.5665569703226969</v>
      </c>
      <c r="N3975" s="16">
        <f>[1]!s_fa_roe(A3975,"20251231")</f>
        <v>13.628399999999999</v>
      </c>
      <c r="O3975" s="16">
        <f>[1]!s_stmnote_rdexp(A3975,"20251231",1,10000)</f>
        <v>9376.9970099999991</v>
      </c>
      <c r="P3975" s="20">
        <f t="shared" si="188"/>
        <v>1.0063471049890395E-2</v>
      </c>
      <c r="Q3975" s="16">
        <f>[1]!s_margin_tradingbalance(A3975,"",10000)</f>
        <v>0</v>
      </c>
      <c r="R3975" s="16">
        <f>[1]!s_margin_seclendingbalance(A3975,"",10000)</f>
        <v>0</v>
      </c>
      <c r="S3975" s="17">
        <f>[1]!s_val_ev(A3975,"",100000000)</f>
        <v>86.718840203200003</v>
      </c>
      <c r="T3975" s="17">
        <f>[1]!share_freesharesmv(A3975,"",100000000)</f>
        <v>52.578664910400001</v>
      </c>
      <c r="U3975" s="17">
        <f>[1]!s_dq_amount_btin(A3975,E3975,100000000)</f>
        <v>2.2588425000000001</v>
      </c>
      <c r="V3975" s="17">
        <f>[1]!s_dq_turn(A3975,E3975)</f>
        <v>2.6941810255698617</v>
      </c>
      <c r="W3975" s="2">
        <f>[1]!s_pq_amount(A3975,"20260101","",100000000)</f>
        <v>271.38082173999999</v>
      </c>
      <c r="X3975" s="2">
        <f>[1]!s_pq_avgamount(A3975,"20260101","",100000000)</f>
        <v>2.4670983794545456</v>
      </c>
      <c r="Y3975" s="17">
        <f>[1]!s_ipo_dilutedpe(A3975)</f>
        <v>79.17</v>
      </c>
      <c r="Z3975" s="12">
        <f>[1]!s_ipo_collection_total(A3975,100000000)</f>
        <v>9.9</v>
      </c>
      <c r="AA3975" s="2">
        <f>[1]!s_val_pe_ttm(A3975,E3975)</f>
        <v>15.169300079345703</v>
      </c>
      <c r="AB3975" s="5">
        <f>[1]!s_info_zjtxornot1(A3975,"")</f>
        <v>0</v>
      </c>
      <c r="AC3975" s="22" t="str">
        <f>[1]!s_info_nature1(A3975,"")</f>
        <v>民营企业</v>
      </c>
      <c r="AD3975" s="6" t="str">
        <f>[1]!s_info_city(A3975)</f>
        <v>汕头市</v>
      </c>
      <c r="AE3975" s="6" t="str">
        <f>[1]!s_info_province(A3975)</f>
        <v>广东省</v>
      </c>
      <c r="AF3975">
        <v>116.70846299999999</v>
      </c>
      <c r="AG3975">
        <v>23.371020000000001</v>
      </c>
    </row>
    <row r="3976" spans="1:33" x14ac:dyDescent="0.3">
      <c r="A3976" s="12" t="s">
        <v>8338</v>
      </c>
      <c r="B3976" s="12" t="s">
        <v>8339</v>
      </c>
      <c r="C3976" s="16" t="str">
        <f>[1]!s_info_mkt(A3976)</f>
        <v>主板</v>
      </c>
      <c r="D3976" s="16" t="str">
        <f>[1]!s_ipo_listeddate(A3976)</f>
        <v>2004-06-16</v>
      </c>
      <c r="E3976" s="16" t="str">
        <f>[1]!lastradeday_s("000002","")</f>
        <v>2026-06-22</v>
      </c>
      <c r="F3976" s="16" t="str">
        <f>[1]!s_info_industry_csrc2023(A3976,"",3)</f>
        <v>医药制造业</v>
      </c>
      <c r="G3976" s="16" t="str">
        <f>[1]!s_info_industry_csrc2023(A3976,"",1)</f>
        <v>制造业</v>
      </c>
      <c r="H3976" s="16">
        <f>[1]!s_is(A3976,83,"FY","YTD","20251231",1,"",100000000)</f>
        <v>93.630742101100012</v>
      </c>
      <c r="I3976" s="16">
        <f>[1]!s_is(A3976,83,"FY","YTD","20241231",1,"",100000000)</f>
        <v>109.37525114430001</v>
      </c>
      <c r="J3976" s="16">
        <f t="shared" si="186"/>
        <v>-0.14394946643302409</v>
      </c>
      <c r="K3976" s="16">
        <f>[1]!s_is(A3976,61,"FY","YTD","20251231",1,"",100000000)</f>
        <v>9.416016860900001</v>
      </c>
      <c r="L3976" s="16">
        <f>[1]!s_is(A3976,61,"FY","YTD","20241231",1,"",100000000)</f>
        <v>10.8362288188</v>
      </c>
      <c r="M3976" s="16">
        <f t="shared" si="187"/>
        <v>-0.13106145889389526</v>
      </c>
      <c r="N3976" s="16">
        <f>[1]!s_fa_roe(A3976,"20251231")</f>
        <v>6.9793000000000003</v>
      </c>
      <c r="O3976" s="16">
        <f>[1]!s_stmnote_rdexp(A3976,"20251231",1,10000)</f>
        <v>54858.797221000001</v>
      </c>
      <c r="P3976" s="20">
        <f t="shared" si="188"/>
        <v>5.8590582526586103E-2</v>
      </c>
      <c r="Q3976" s="16">
        <f>[1]!s_margin_tradingbalance(A3976,"",10000)</f>
        <v>46438.267599999999</v>
      </c>
      <c r="R3976" s="16">
        <f>[1]!s_margin_seclendingbalance(A3976,"",10000)</f>
        <v>154.078</v>
      </c>
      <c r="S3976" s="17">
        <f>[1]!s_val_ev(A3976,"",100000000)</f>
        <v>110.9149816284</v>
      </c>
      <c r="T3976" s="17">
        <f>[1]!share_freesharesmv(A3976,"",100000000)</f>
        <v>48.656731653899996</v>
      </c>
      <c r="U3976" s="17">
        <f>[1]!s_dq_amount_btin(A3976,E3976,100000000)</f>
        <v>0.82287668000000003</v>
      </c>
      <c r="V3976" s="17">
        <f>[1]!s_dq_turn(A3976,E3976)</f>
        <v>0.75537505799439586</v>
      </c>
      <c r="W3976" s="2">
        <f>[1]!s_pq_amount(A3976,"20260101","",100000000)</f>
        <v>110.06034529</v>
      </c>
      <c r="X3976" s="2">
        <f>[1]!s_pq_avgamount(A3976,"20260101","",100000000)</f>
        <v>1.0005485935454546</v>
      </c>
      <c r="Y3976" s="17">
        <f>[1]!s_ipo_dilutedpe(A3976)</f>
        <v>18.7</v>
      </c>
      <c r="Z3976" s="12">
        <f>[1]!s_ipo_collection_total(A3976,100000000)</f>
        <v>2.6663999999999999</v>
      </c>
      <c r="AA3976" s="2">
        <f>[1]!s_val_pe_ttm(A3976,E3976)</f>
        <v>15.435157775878906</v>
      </c>
      <c r="AB3976" s="5">
        <f>[1]!s_info_zjtxornot1(A3976,"")</f>
        <v>0</v>
      </c>
      <c r="AC3976" s="22" t="str">
        <f>[1]!s_info_nature1(A3976,"")</f>
        <v>中央国有企业</v>
      </c>
      <c r="AD3976" s="6" t="str">
        <f>[1]!s_info_city(A3976)</f>
        <v>上海市</v>
      </c>
      <c r="AE3976" s="6" t="str">
        <f>[1]!s_info_province(A3976)</f>
        <v>上海</v>
      </c>
      <c r="AF3976">
        <v>121.472644</v>
      </c>
      <c r="AG3976">
        <v>31.231705999999999</v>
      </c>
    </row>
    <row r="3977" spans="1:33" x14ac:dyDescent="0.3">
      <c r="A3977" s="12" t="s">
        <v>8340</v>
      </c>
      <c r="B3977" s="12" t="s">
        <v>8341</v>
      </c>
      <c r="C3977" s="16" t="str">
        <f>[1]!s_info_mkt(A3977)</f>
        <v>主板</v>
      </c>
      <c r="D3977" s="16" t="str">
        <f>[1]!s_ipo_listeddate(A3977)</f>
        <v>2009-09-29</v>
      </c>
      <c r="E3977" s="16" t="str">
        <f>[1]!lastradeday_s("000002","")</f>
        <v>2026-06-22</v>
      </c>
      <c r="F3977" s="16" t="str">
        <f>[1]!s_info_industry_csrc2023(A3977,"",3)</f>
        <v>电气机械和器材制造业</v>
      </c>
      <c r="G3977" s="16" t="str">
        <f>[1]!s_info_industry_csrc2023(A3977,"",1)</f>
        <v>制造业</v>
      </c>
      <c r="H3977" s="16">
        <f>[1]!s_is(A3977,83,"FY","YTD","20251231",1,"",100000000)</f>
        <v>17.9519835981</v>
      </c>
      <c r="I3977" s="16">
        <f>[1]!s_is(A3977,83,"FY","YTD","20241231",1,"",100000000)</f>
        <v>19.5300236289</v>
      </c>
      <c r="J3977" s="16">
        <f t="shared" si="186"/>
        <v>-8.0800723070547642E-2</v>
      </c>
      <c r="K3977" s="16">
        <f>[1]!s_is(A3977,61,"FY","YTD","20251231",1,"",100000000)</f>
        <v>-4.2320085407999999</v>
      </c>
      <c r="L3977" s="16">
        <f>[1]!s_is(A3977,61,"FY","YTD","20241231",1,"",100000000)</f>
        <v>-15.4874507452</v>
      </c>
      <c r="M3977" s="16">
        <f t="shared" si="187"/>
        <v>0.72674595642464801</v>
      </c>
      <c r="N3977" s="16">
        <f>[1]!s_fa_roe(A3977,"20251231")</f>
        <v>-22.0425</v>
      </c>
      <c r="O3977" s="16">
        <f>[1]!s_stmnote_rdexp(A3977,"20251231",1,10000)</f>
        <v>6356.1502899999996</v>
      </c>
      <c r="P3977" s="20">
        <f t="shared" si="188"/>
        <v>3.5406395372780536E-2</v>
      </c>
      <c r="Q3977" s="16">
        <f>[1]!s_margin_tradingbalance(A3977,"",10000)</f>
        <v>32005.1443</v>
      </c>
      <c r="R3977" s="16">
        <f>[1]!s_margin_seclendingbalance(A3977,"",10000)</f>
        <v>24.123999999999999</v>
      </c>
      <c r="S3977" s="17">
        <f>[1]!s_val_ev(A3977,"",100000000)</f>
        <v>61.947282413700002</v>
      </c>
      <c r="T3977" s="17">
        <f>[1]!share_freesharesmv(A3977,"",100000000)</f>
        <v>53.808332078699998</v>
      </c>
      <c r="U3977" s="17">
        <f>[1]!s_dq_amount_btin(A3977,E3977,100000000)</f>
        <v>2.54135007</v>
      </c>
      <c r="V3977" s="17">
        <f>[1]!s_dq_turn(A3977,E3977)</f>
        <v>4.7173856066996089</v>
      </c>
      <c r="W3977" s="2">
        <f>[1]!s_pq_amount(A3977,"20260101","",100000000)</f>
        <v>698.85200860999998</v>
      </c>
      <c r="X3977" s="2">
        <f>[1]!s_pq_avgamount(A3977,"20260101","",100000000)</f>
        <v>6.353200078272728</v>
      </c>
      <c r="Y3977" s="17">
        <f>[1]!s_ipo_dilutedpe(A3977)</f>
        <v>38.1</v>
      </c>
      <c r="Z3977" s="12">
        <f>[1]!s_ipo_collection_total(A3977,100000000)</f>
        <v>2.66</v>
      </c>
      <c r="AA3977" s="2">
        <f>[1]!s_val_pe_ttm(A3977,E3977)</f>
        <v>-14.663141250610352</v>
      </c>
      <c r="AB3977" s="5">
        <f>[1]!s_info_zjtxornot1(A3977,"")</f>
        <v>1</v>
      </c>
      <c r="AC3977" s="22" t="str">
        <f>[1]!s_info_nature1(A3977,"")</f>
        <v>民营企业</v>
      </c>
      <c r="AD3977" s="6" t="str">
        <f>[1]!s_info_city(A3977)</f>
        <v>芜湖市</v>
      </c>
      <c r="AE3977" s="6" t="str">
        <f>[1]!s_info_province(A3977)</f>
        <v>安徽省</v>
      </c>
      <c r="AF3977">
        <v>118.376451</v>
      </c>
      <c r="AG3977">
        <v>31.326319000000002</v>
      </c>
    </row>
    <row r="3978" spans="1:33" x14ac:dyDescent="0.3">
      <c r="A3978" s="12" t="s">
        <v>269</v>
      </c>
      <c r="B3978" s="12" t="s">
        <v>270</v>
      </c>
      <c r="C3978" s="16" t="str">
        <f>[1]!s_info_mkt(A3978)</f>
        <v>北证</v>
      </c>
      <c r="D3978" s="16" t="str">
        <f>[1]!s_ipo_listeddate(A3978)</f>
        <v>2026-02-26</v>
      </c>
      <c r="E3978" s="16" t="str">
        <f>[1]!lastradeday_s("000002","")</f>
        <v>2026-06-22</v>
      </c>
      <c r="F3978" s="16" t="str">
        <f>[1]!s_info_industry_csrc2023(A3978,"",3)</f>
        <v>汽车制造业</v>
      </c>
      <c r="G3978" s="16" t="str">
        <f>[1]!s_info_industry_csrc2023(A3978,"",1)</f>
        <v>制造业</v>
      </c>
      <c r="H3978" s="16">
        <f>[1]!s_is(A3978,83,"FY","YTD","20251231",1,"",100000000)</f>
        <v>7.1673994807000003</v>
      </c>
      <c r="I3978" s="16">
        <f>[1]!s_is(A3978,83,"FY","YTD","20241231",1,"",100000000)</f>
        <v>5.8778957992999992</v>
      </c>
      <c r="J3978" s="16">
        <f t="shared" si="186"/>
        <v>0.21938185456665771</v>
      </c>
      <c r="K3978" s="16">
        <f>[1]!s_is(A3978,61,"FY","YTD","20251231",1,"",100000000)</f>
        <v>0.80051599810000007</v>
      </c>
      <c r="L3978" s="16">
        <f>[1]!s_is(A3978,61,"FY","YTD","20241231",1,"",100000000)</f>
        <v>0.83093547599999995</v>
      </c>
      <c r="M3978" s="16">
        <f t="shared" si="187"/>
        <v>-3.6608712443515747E-2</v>
      </c>
      <c r="N3978" s="16">
        <f>[1]!s_fa_roe(A3978,"20251231")</f>
        <v>15.8903</v>
      </c>
      <c r="O3978" s="16">
        <f>[1]!s_stmnote_rdexp(A3978,"20251231",1,10000)</f>
        <v>2692.0426090000001</v>
      </c>
      <c r="P3978" s="20">
        <f t="shared" si="188"/>
        <v>3.7559544661198138E-2</v>
      </c>
      <c r="Q3978" s="16">
        <f>[1]!s_margin_tradingbalance(A3978,"",10000)</f>
        <v>360.00639999999999</v>
      </c>
      <c r="R3978" s="16">
        <f>[1]!s_margin_seclendingbalance(A3978,"",10000)</f>
        <v>0</v>
      </c>
      <c r="S3978" s="17">
        <f>[1]!s_val_ev(A3978,"",100000000)</f>
        <v>12.99748086</v>
      </c>
      <c r="T3978" s="17">
        <f>[1]!share_freesharesmv(A3978,"",100000000)</f>
        <v>4.8713734706</v>
      </c>
      <c r="U3978" s="17">
        <f>[1]!s_dq_amount_btin(A3978,E3978,100000000)</f>
        <v>0.13494874000000001</v>
      </c>
      <c r="V3978" s="17">
        <f>[1]!s_dq_turn(A3978,E3978)</f>
        <v>2.8560883073262593</v>
      </c>
      <c r="W3978" s="2">
        <f>[1]!s_pq_amount(A3978,"20260101","",100000000)</f>
        <v>36.93921349</v>
      </c>
      <c r="X3978" s="2">
        <f>[1]!s_pq_avgamount(A3978,"20260101","",100000000)</f>
        <v>0.47357966012820513</v>
      </c>
      <c r="Y3978" s="17">
        <f>[1]!s_ipo_dilutedpe(A3978)</f>
        <v>14.99</v>
      </c>
      <c r="Z3978" s="12">
        <f>[1]!s_ipo_collection_total(A3978,100000000)</f>
        <v>3.0388927799999998</v>
      </c>
      <c r="AA3978" s="2">
        <f>[1]!s_val_pe_ttm(A3978,E3978)</f>
        <v>18.479484558105469</v>
      </c>
      <c r="AB3978" s="5">
        <f>[1]!s_info_zjtxornot1(A3978,"")</f>
        <v>1</v>
      </c>
      <c r="AC3978" s="22" t="str">
        <f>[1]!s_info_nature1(A3978,"")</f>
        <v>民营企业</v>
      </c>
      <c r="AD3978" s="6" t="str">
        <f>[1]!s_info_city(A3978)</f>
        <v>常州市</v>
      </c>
      <c r="AE3978" s="6" t="str">
        <f>[1]!s_info_province(A3978)</f>
        <v>江苏省</v>
      </c>
      <c r="AF3978">
        <v>119.946973</v>
      </c>
      <c r="AG3978">
        <v>31.772752000000001</v>
      </c>
    </row>
    <row r="3979" spans="1:33" x14ac:dyDescent="0.3">
      <c r="A3979" s="12" t="s">
        <v>8342</v>
      </c>
      <c r="B3979" s="12" t="s">
        <v>8343</v>
      </c>
      <c r="C3979" s="16" t="str">
        <f>[1]!s_info_mkt(A3979)</f>
        <v>主板</v>
      </c>
      <c r="D3979" s="16" t="str">
        <f>[1]!s_ipo_listeddate(A3979)</f>
        <v>1997-07-04</v>
      </c>
      <c r="E3979" s="16" t="str">
        <f>[1]!lastradeday_s("000002","")</f>
        <v>2026-06-22</v>
      </c>
      <c r="F3979" s="16" t="str">
        <f>[1]!s_info_industry_csrc2023(A3979,"",3)</f>
        <v>农副食品加工业</v>
      </c>
      <c r="G3979" s="16" t="str">
        <f>[1]!s_info_industry_csrc2023(A3979,"",1)</f>
        <v>制造业</v>
      </c>
      <c r="H3979" s="16">
        <f>[1]!s_is(A3979,83,"FY","YTD","20251231",1,"",100000000)</f>
        <v>221.29973192349999</v>
      </c>
      <c r="I3979" s="16">
        <f>[1]!s_is(A3979,83,"FY","YTD","20241231",1,"",100000000)</f>
        <v>219.86892507339999</v>
      </c>
      <c r="J3979" s="16">
        <f t="shared" si="186"/>
        <v>6.5075446638143131E-3</v>
      </c>
      <c r="K3979" s="16">
        <f>[1]!s_is(A3979,61,"FY","YTD","20251231",1,"",100000000)</f>
        <v>-1.3243816682</v>
      </c>
      <c r="L3979" s="16">
        <f>[1]!s_is(A3979,61,"FY","YTD","20241231",1,"",100000000)</f>
        <v>2.1605878074999998</v>
      </c>
      <c r="M3979" s="16">
        <f t="shared" si="187"/>
        <v>-1.61297285100041</v>
      </c>
      <c r="N3979" s="16">
        <f>[1]!s_fa_roe(A3979,"20251231")</f>
        <v>-2.7625000000000002</v>
      </c>
      <c r="O3979" s="16">
        <f>[1]!s_stmnote_rdexp(A3979,"20251231",1,10000)</f>
        <v>6528.5874690000001</v>
      </c>
      <c r="P3979" s="20">
        <f t="shared" si="188"/>
        <v>2.950110880051511E-3</v>
      </c>
      <c r="Q3979" s="16">
        <f>[1]!s_margin_tradingbalance(A3979,"",10000)</f>
        <v>37127.733999999997</v>
      </c>
      <c r="R3979" s="16">
        <f>[1]!s_margin_seclendingbalance(A3979,"",10000)</f>
        <v>130.73580000000001</v>
      </c>
      <c r="S3979" s="17">
        <f>[1]!s_val_ev(A3979,"",100000000)</f>
        <v>45.386106444799992</v>
      </c>
      <c r="T3979" s="17">
        <f>[1]!share_freesharesmv(A3979,"",100000000)</f>
        <v>29.138030037599997</v>
      </c>
      <c r="U3979" s="17">
        <f>[1]!s_dq_amount_btin(A3979,E3979,100000000)</f>
        <v>0.41627431999999998</v>
      </c>
      <c r="V3979" s="17">
        <f>[1]!s_dq_turn(A3979,E3979)</f>
        <v>0.93203767834653273</v>
      </c>
      <c r="W3979" s="2">
        <f>[1]!s_pq_amount(A3979,"20260101","",100000000)</f>
        <v>81.116227910000006</v>
      </c>
      <c r="X3979" s="2">
        <f>[1]!s_pq_avgamount(A3979,"20260101","",100000000)</f>
        <v>0.73742025372727271</v>
      </c>
      <c r="Y3979" s="17">
        <f>[1]!s_ipo_dilutedpe(A3979)</f>
        <v>0</v>
      </c>
      <c r="Z3979" s="12">
        <f>[1]!s_ipo_collection_total(A3979,100000000)</f>
        <v>4</v>
      </c>
      <c r="AA3979" s="2">
        <f>[1]!s_val_pe_ttm(A3979,E3979)</f>
        <v>-18.263271331787109</v>
      </c>
      <c r="AB3979" s="5">
        <f>[1]!s_info_zjtxornot1(A3979,"")</f>
        <v>0</v>
      </c>
      <c r="AC3979" s="22" t="str">
        <f>[1]!s_info_nature1(A3979,"")</f>
        <v>地方国有企业</v>
      </c>
      <c r="AD3979" s="6" t="str">
        <f>[1]!s_info_city(A3979)</f>
        <v>上海市</v>
      </c>
      <c r="AE3979" s="6" t="str">
        <f>[1]!s_info_province(A3979)</f>
        <v>上海</v>
      </c>
      <c r="AF3979">
        <v>121.472644</v>
      </c>
      <c r="AG3979">
        <v>31.231705999999999</v>
      </c>
    </row>
    <row r="3980" spans="1:33" x14ac:dyDescent="0.3">
      <c r="A3980" s="12" t="s">
        <v>8344</v>
      </c>
      <c r="B3980" s="12" t="s">
        <v>8345</v>
      </c>
      <c r="C3980" s="16" t="str">
        <f>[1]!s_info_mkt(A3980)</f>
        <v>主板</v>
      </c>
      <c r="D3980" s="16" t="str">
        <f>[1]!s_ipo_listeddate(A3980)</f>
        <v>2016-05-10</v>
      </c>
      <c r="E3980" s="16" t="str">
        <f>[1]!lastradeday_s("000002","")</f>
        <v>2026-06-22</v>
      </c>
      <c r="F3980" s="16" t="str">
        <f>[1]!s_info_industry_csrc2023(A3980,"",3)</f>
        <v>计算机、通信和其他电子设备制造业</v>
      </c>
      <c r="G3980" s="16" t="str">
        <f>[1]!s_info_industry_csrc2023(A3980,"",1)</f>
        <v>制造业</v>
      </c>
      <c r="H3980" s="16">
        <f>[1]!s_is(A3980,83,"FY","YTD","20251231",1,"",100000000)</f>
        <v>9.4466241260999997</v>
      </c>
      <c r="I3980" s="16">
        <f>[1]!s_is(A3980,83,"FY","YTD","20241231",1,"",100000000)</f>
        <v>9.5951490187000008</v>
      </c>
      <c r="J3980" s="16">
        <f t="shared" si="186"/>
        <v>-1.5479164764459652E-2</v>
      </c>
      <c r="K3980" s="16">
        <f>[1]!s_is(A3980,61,"FY","YTD","20251231",1,"",100000000)</f>
        <v>-0.56547967160000001</v>
      </c>
      <c r="L3980" s="16">
        <f>[1]!s_is(A3980,61,"FY","YTD","20241231",1,"",100000000)</f>
        <v>0.92123324939999995</v>
      </c>
      <c r="M3980" s="16">
        <f t="shared" si="187"/>
        <v>-1.6138289862728006</v>
      </c>
      <c r="N3980" s="16">
        <f>[1]!s_fa_roe(A3980,"20251231")</f>
        <v>-6.3986000000000001</v>
      </c>
      <c r="O3980" s="16">
        <f>[1]!s_stmnote_rdexp(A3980,"20251231",1,10000)</f>
        <v>4993.0570130000006</v>
      </c>
      <c r="P3980" s="20">
        <f t="shared" si="188"/>
        <v>5.2855463987444194E-2</v>
      </c>
      <c r="Q3980" s="16">
        <f>[1]!s_margin_tradingbalance(A3980,"",10000)</f>
        <v>72279.397599999997</v>
      </c>
      <c r="R3980" s="16">
        <f>[1]!s_margin_seclendingbalance(A3980,"",10000)</f>
        <v>7.5167999999999999</v>
      </c>
      <c r="S3980" s="17">
        <f>[1]!s_val_ev(A3980,"",100000000)</f>
        <v>101.83006351800002</v>
      </c>
      <c r="T3980" s="17">
        <f>[1]!share_freesharesmv(A3980,"",100000000)</f>
        <v>63.118085083500006</v>
      </c>
      <c r="U3980" s="17">
        <f>[1]!s_dq_amount_btin(A3980,E3980,100000000)</f>
        <v>5.7029763000000004</v>
      </c>
      <c r="V3980" s="17">
        <f>[1]!s_dq_turn(A3980,E3980)</f>
        <v>6.156130440324981</v>
      </c>
      <c r="W3980" s="2">
        <f>[1]!s_pq_amount(A3980,"20260101","",100000000)</f>
        <v>1049.2110975000001</v>
      </c>
      <c r="X3980" s="2">
        <f>[1]!s_pq_avgamount(A3980,"20260101","",100000000)</f>
        <v>9.5382827045454555</v>
      </c>
      <c r="Y3980" s="17">
        <f>[1]!s_ipo_dilutedpe(A3980)</f>
        <v>22.33</v>
      </c>
      <c r="Z3980" s="12">
        <f>[1]!s_ipo_collection_total(A3980,100000000)</f>
        <v>2.59</v>
      </c>
      <c r="AA3980" s="2">
        <f>[1]!s_val_pe_ttm(A3980,E3980)</f>
        <v>-166.26931762695313</v>
      </c>
      <c r="AB3980" s="5">
        <f>[1]!s_info_zjtxornot1(A3980,"")</f>
        <v>0</v>
      </c>
      <c r="AC3980" s="22" t="str">
        <f>[1]!s_info_nature1(A3980,"")</f>
        <v>民营企业</v>
      </c>
      <c r="AD3980" s="6" t="str">
        <f>[1]!s_info_city(A3980)</f>
        <v>苏州市</v>
      </c>
      <c r="AE3980" s="6" t="str">
        <f>[1]!s_info_province(A3980)</f>
        <v>江苏省</v>
      </c>
      <c r="AF3980">
        <v>120.619585</v>
      </c>
      <c r="AG3980">
        <v>31.299378999999998</v>
      </c>
    </row>
    <row r="3981" spans="1:33" x14ac:dyDescent="0.3">
      <c r="A3981" s="12" t="s">
        <v>8346</v>
      </c>
      <c r="B3981" s="12" t="s">
        <v>8347</v>
      </c>
      <c r="C3981" s="16" t="str">
        <f>[1]!s_info_mkt(A3981)</f>
        <v>主板</v>
      </c>
      <c r="D3981" s="16" t="str">
        <f>[1]!s_ipo_listeddate(A3981)</f>
        <v>2023-10-23</v>
      </c>
      <c r="E3981" s="16" t="str">
        <f>[1]!lastradeday_s("000002","")</f>
        <v>2026-06-22</v>
      </c>
      <c r="F3981" s="16" t="str">
        <f>[1]!s_info_industry_csrc2023(A3981,"",3)</f>
        <v>专用设备制造业</v>
      </c>
      <c r="G3981" s="16" t="str">
        <f>[1]!s_info_industry_csrc2023(A3981,"",1)</f>
        <v>制造业</v>
      </c>
      <c r="H3981" s="16">
        <f>[1]!s_is(A3981,83,"FY","YTD","20251231",1,"",100000000)</f>
        <v>5.0765162373999999</v>
      </c>
      <c r="I3981" s="16">
        <f>[1]!s_is(A3981,83,"FY","YTD","20241231",1,"",100000000)</f>
        <v>6.4443733114999997</v>
      </c>
      <c r="J3981" s="16">
        <f t="shared" si="186"/>
        <v>-0.21225602676664546</v>
      </c>
      <c r="K3981" s="16">
        <f>[1]!s_is(A3981,61,"FY","YTD","20251231",1,"",100000000)</f>
        <v>0.2544044405</v>
      </c>
      <c r="L3981" s="16">
        <f>[1]!s_is(A3981,61,"FY","YTD","20241231",1,"",100000000)</f>
        <v>0.38802456140000002</v>
      </c>
      <c r="M3981" s="16">
        <f t="shared" si="187"/>
        <v>-0.3443599560241653</v>
      </c>
      <c r="N3981" s="16">
        <f>[1]!s_fa_roe(A3981,"20251231")</f>
        <v>2.8975</v>
      </c>
      <c r="O3981" s="16">
        <f>[1]!s_stmnote_rdexp(A3981,"20251231",1,10000)</f>
        <v>2316.9051440000003</v>
      </c>
      <c r="P3981" s="20">
        <f t="shared" si="188"/>
        <v>4.5639667749524063E-2</v>
      </c>
      <c r="Q3981" s="16">
        <f>[1]!s_margin_tradingbalance(A3981,"",10000)</f>
        <v>5555.4852000000001</v>
      </c>
      <c r="R3981" s="16">
        <f>[1]!s_margin_seclendingbalance(A3981,"",10000)</f>
        <v>20.491800000000001</v>
      </c>
      <c r="S3981" s="17">
        <f>[1]!s_val_ev(A3981,"",100000000)</f>
        <v>29.853856619999998</v>
      </c>
      <c r="T3981" s="17">
        <f>[1]!share_freesharesmv(A3981,"",100000000)</f>
        <v>7.8089351200000001</v>
      </c>
      <c r="U3981" s="17">
        <f>[1]!s_dq_amount_btin(A3981,E3981,100000000)</f>
        <v>0.37549751999999997</v>
      </c>
      <c r="V3981" s="17">
        <f>[1]!s_dq_turn(A3981,E3981)</f>
        <v>4.9064332909965325</v>
      </c>
      <c r="W3981" s="2">
        <f>[1]!s_pq_amount(A3981,"20260101","",100000000)</f>
        <v>47.319873459999997</v>
      </c>
      <c r="X3981" s="2">
        <f>[1]!s_pq_avgamount(A3981,"20260101","",100000000)</f>
        <v>0.43018066781818182</v>
      </c>
      <c r="Y3981" s="17">
        <f>[1]!s_ipo_dilutedpe(A3981)</f>
        <v>29.94</v>
      </c>
      <c r="Z3981" s="12">
        <f>[1]!s_ipo_collection_total(A3981,100000000)</f>
        <v>5.0899479999999997</v>
      </c>
      <c r="AA3981" s="2">
        <f>[1]!s_val_pe_ttm(A3981,E3981)</f>
        <v>107.75019073486328</v>
      </c>
      <c r="AB3981" s="5">
        <f>[1]!s_info_zjtxornot1(A3981,"")</f>
        <v>0</v>
      </c>
      <c r="AC3981" s="22" t="str">
        <f>[1]!s_info_nature1(A3981,"")</f>
        <v>民营企业</v>
      </c>
      <c r="AD3981" s="6" t="str">
        <f>[1]!s_info_city(A3981)</f>
        <v>常州市</v>
      </c>
      <c r="AE3981" s="6" t="str">
        <f>[1]!s_info_province(A3981)</f>
        <v>江苏省</v>
      </c>
      <c r="AF3981">
        <v>119.946973</v>
      </c>
      <c r="AG3981">
        <v>31.772752000000001</v>
      </c>
    </row>
    <row r="3982" spans="1:33" x14ac:dyDescent="0.3">
      <c r="A3982" s="12" t="s">
        <v>8348</v>
      </c>
      <c r="B3982" s="12" t="s">
        <v>8349</v>
      </c>
      <c r="C3982" s="16" t="str">
        <f>[1]!s_info_mkt(A3982)</f>
        <v>主板</v>
      </c>
      <c r="D3982" s="16" t="str">
        <f>[1]!s_ipo_listeddate(A3982)</f>
        <v>2011-09-19</v>
      </c>
      <c r="E3982" s="16" t="str">
        <f>[1]!lastradeday_s("000002","")</f>
        <v>2026-06-22</v>
      </c>
      <c r="F3982" s="16" t="str">
        <f>[1]!s_info_industry_csrc2023(A3982,"",3)</f>
        <v>有色金属冶炼和压延加工业</v>
      </c>
      <c r="G3982" s="16" t="str">
        <f>[1]!s_info_industry_csrc2023(A3982,"",1)</f>
        <v>制造业</v>
      </c>
      <c r="H3982" s="16">
        <f>[1]!s_is(A3982,83,"FY","YTD","20251231",1,"",100000000)</f>
        <v>351.35280828739997</v>
      </c>
      <c r="I3982" s="16">
        <f>[1]!s_is(A3982,83,"FY","YTD","20241231",1,"",100000000)</f>
        <v>323.20871928720004</v>
      </c>
      <c r="J3982" s="16">
        <f t="shared" si="186"/>
        <v>8.7077134126420042E-2</v>
      </c>
      <c r="K3982" s="16">
        <f>[1]!s_is(A3982,61,"FY","YTD","20251231",1,"",100000000)</f>
        <v>19.599587048099998</v>
      </c>
      <c r="L3982" s="16">
        <f>[1]!s_is(A3982,61,"FY","YTD","20241231",1,"",100000000)</f>
        <v>17.484790116199999</v>
      </c>
      <c r="M3982" s="16">
        <f t="shared" si="187"/>
        <v>0.12095066156616878</v>
      </c>
      <c r="N3982" s="16">
        <f>[1]!s_fa_roe(A3982,"20251231")</f>
        <v>10.766299999999999</v>
      </c>
      <c r="O3982" s="16">
        <f>[1]!s_stmnote_rdexp(A3982,"20251231",1,10000)</f>
        <v>38510.765300999999</v>
      </c>
      <c r="P3982" s="20">
        <f t="shared" si="188"/>
        <v>1.0960710827590403E-2</v>
      </c>
      <c r="Q3982" s="16">
        <f>[1]!s_margin_tradingbalance(A3982,"",10000)</f>
        <v>107664.7506</v>
      </c>
      <c r="R3982" s="16">
        <f>[1]!s_margin_seclendingbalance(A3982,"",10000)</f>
        <v>68.870400000000004</v>
      </c>
      <c r="S3982" s="17">
        <f>[1]!s_val_ev(A3982,"",100000000)</f>
        <v>213.88606384399998</v>
      </c>
      <c r="T3982" s="17">
        <f>[1]!share_freesharesmv(A3982,"",100000000)</f>
        <v>182.54092694800002</v>
      </c>
      <c r="U3982" s="17">
        <f>[1]!s_dq_amount_btin(A3982,E3982,100000000)</f>
        <v>9.0972807000000007</v>
      </c>
      <c r="V3982" s="17">
        <f>[1]!s_dq_turn(A3982,E3982)</f>
        <v>4.3962577866357551</v>
      </c>
      <c r="W3982" s="2">
        <f>[1]!s_pq_amount(A3982,"20260101","",100000000)</f>
        <v>859.62532356999998</v>
      </c>
      <c r="X3982" s="2">
        <f>[1]!s_pq_avgamount(A3982,"20260101","",100000000)</f>
        <v>7.8147756688181822</v>
      </c>
      <c r="Y3982" s="17">
        <f>[1]!s_ipo_dilutedpe(A3982)</f>
        <v>33.33</v>
      </c>
      <c r="Z3982" s="12">
        <f>[1]!s_ipo_collection_total(A3982,100000000)</f>
        <v>12</v>
      </c>
      <c r="AA3982" s="2">
        <f>[1]!s_val_pe_ttm(A3982,E3982)</f>
        <v>9.6243019104003906</v>
      </c>
      <c r="AB3982" s="5">
        <f>[1]!s_info_zjtxornot1(A3982,"")</f>
        <v>1</v>
      </c>
      <c r="AC3982" s="22" t="str">
        <f>[1]!s_info_nature1(A3982,"")</f>
        <v>民营企业</v>
      </c>
      <c r="AD3982" s="6" t="str">
        <f>[1]!s_info_city(A3982)</f>
        <v>巩义市</v>
      </c>
      <c r="AE3982" s="6" t="str">
        <f>[1]!s_info_province(A3982)</f>
        <v>河南省</v>
      </c>
      <c r="AF3982">
        <v>113.03959</v>
      </c>
      <c r="AG3982">
        <v>34.703798999999997</v>
      </c>
    </row>
    <row r="3983" spans="1:33" x14ac:dyDescent="0.3">
      <c r="A3983" s="12" t="s">
        <v>8350</v>
      </c>
      <c r="B3983" s="12" t="s">
        <v>8351</v>
      </c>
      <c r="C3983" s="16" t="str">
        <f>[1]!s_info_mkt(A3983)</f>
        <v>主板</v>
      </c>
      <c r="D3983" s="16" t="str">
        <f>[1]!s_ipo_listeddate(A3983)</f>
        <v>2017-11-15</v>
      </c>
      <c r="E3983" s="16" t="str">
        <f>[1]!lastradeday_s("000002","")</f>
        <v>2026-06-22</v>
      </c>
      <c r="F3983" s="16" t="str">
        <f>[1]!s_info_industry_csrc2023(A3983,"",3)</f>
        <v>化学原料和化学制品制造业</v>
      </c>
      <c r="G3983" s="16" t="str">
        <f>[1]!s_info_industry_csrc2023(A3983,"",1)</f>
        <v>制造业</v>
      </c>
      <c r="H3983" s="16">
        <f>[1]!s_is(A3983,83,"FY","YTD","20251231",1,"",100000000)</f>
        <v>105.9742852223</v>
      </c>
      <c r="I3983" s="16">
        <f>[1]!s_is(A3983,83,"FY","YTD","20241231",1,"",100000000)</f>
        <v>107.78411781200001</v>
      </c>
      <c r="J3983" s="16">
        <f t="shared" si="186"/>
        <v>-1.6791273393885087E-2</v>
      </c>
      <c r="K3983" s="16">
        <f>[1]!s_is(A3983,61,"FY","YTD","20251231",1,"",100000000)</f>
        <v>14.977514181099998</v>
      </c>
      <c r="L3983" s="16">
        <f>[1]!s_is(A3983,61,"FY","YTD","20241231",1,"",100000000)</f>
        <v>15.519956922900001</v>
      </c>
      <c r="M3983" s="16">
        <f t="shared" si="187"/>
        <v>-3.4951304600569943E-2</v>
      </c>
      <c r="N3983" s="16">
        <f>[1]!s_fa_roe(A3983,"20251231")</f>
        <v>25.950500000000002</v>
      </c>
      <c r="O3983" s="16">
        <f>[1]!s_stmnote_rdexp(A3983,"20251231",1,10000)</f>
        <v>21684.324078999998</v>
      </c>
      <c r="P3983" s="20">
        <f t="shared" si="188"/>
        <v>2.0461873400243517E-2</v>
      </c>
      <c r="Q3983" s="16">
        <f>[1]!s_margin_tradingbalance(A3983,"",10000)</f>
        <v>68098.912700000001</v>
      </c>
      <c r="R3983" s="16">
        <f>[1]!s_margin_seclendingbalance(A3983,"",10000)</f>
        <v>1097.0700999999999</v>
      </c>
      <c r="S3983" s="17">
        <f>[1]!s_val_ev(A3983,"",100000000)</f>
        <v>239.36752162049999</v>
      </c>
      <c r="T3983" s="17">
        <f>[1]!share_freesharesmv(A3983,"",100000000)</f>
        <v>120.66530529300002</v>
      </c>
      <c r="U3983" s="17">
        <f>[1]!s_dq_amount_btin(A3983,E3983,100000000)</f>
        <v>6.2453030399999996</v>
      </c>
      <c r="V3983" s="17">
        <f>[1]!s_dq_turn(A3983,E3983)</f>
        <v>2.5985667633145155</v>
      </c>
      <c r="W3983" s="2">
        <f>[1]!s_pq_amount(A3983,"20260101","",100000000)</f>
        <v>347.34879882000001</v>
      </c>
      <c r="X3983" s="2">
        <f>[1]!s_pq_avgamount(A3983,"20260101","",100000000)</f>
        <v>3.157716352909091</v>
      </c>
      <c r="Y3983" s="17">
        <f>[1]!s_ipo_dilutedpe(A3983)</f>
        <v>22.99</v>
      </c>
      <c r="Z3983" s="12">
        <f>[1]!s_ipo_collection_total(A3983,100000000)</f>
        <v>7.67</v>
      </c>
      <c r="AA3983" s="2">
        <f>[1]!s_val_pe_ttm(A3983,E3983)</f>
        <v>16.237592697143555</v>
      </c>
      <c r="AB3983" s="5">
        <f>[1]!s_info_zjtxornot1(A3983,"")</f>
        <v>0</v>
      </c>
      <c r="AC3983" s="22" t="str">
        <f>[1]!s_info_nature1(A3983,"")</f>
        <v>民营企业</v>
      </c>
      <c r="AD3983" s="6" t="str">
        <f>[1]!s_info_city(A3983)</f>
        <v>杭州市</v>
      </c>
      <c r="AE3983" s="6" t="str">
        <f>[1]!s_info_province(A3983)</f>
        <v>浙江省</v>
      </c>
      <c r="AF3983">
        <v>120.153576</v>
      </c>
      <c r="AG3983">
        <v>30.287458999999998</v>
      </c>
    </row>
    <row r="3984" spans="1:33" x14ac:dyDescent="0.3">
      <c r="A3984" s="12" t="s">
        <v>8352</v>
      </c>
      <c r="B3984" s="12" t="s">
        <v>8353</v>
      </c>
      <c r="C3984" s="16" t="str">
        <f>[1]!s_info_mkt(A3984)</f>
        <v>主板</v>
      </c>
      <c r="D3984" s="16" t="str">
        <f>[1]!s_ipo_listeddate(A3984)</f>
        <v>2000-06-01</v>
      </c>
      <c r="E3984" s="16" t="str">
        <f>[1]!lastradeday_s("000002","")</f>
        <v>2026-06-22</v>
      </c>
      <c r="F3984" s="16" t="str">
        <f>[1]!s_info_industry_csrc2023(A3984,"",3)</f>
        <v>住宿业</v>
      </c>
      <c r="G3984" s="16" t="str">
        <f>[1]!s_info_industry_csrc2023(A3984,"",1)</f>
        <v>住宿和餐饮业</v>
      </c>
      <c r="H3984" s="16">
        <f>[1]!s_is(A3984,83,"FY","YTD","20251231",1,"",100000000)</f>
        <v>76.067973076599998</v>
      </c>
      <c r="I3984" s="16">
        <f>[1]!s_is(A3984,83,"FY","YTD","20241231",1,"",100000000)</f>
        <v>77.512235289700001</v>
      </c>
      <c r="J3984" s="16">
        <f t="shared" si="186"/>
        <v>-1.8632699827351273E-2</v>
      </c>
      <c r="K3984" s="16">
        <f>[1]!s_is(A3984,61,"FY","YTD","20251231",1,"",100000000)</f>
        <v>8.1113634311000009</v>
      </c>
      <c r="L3984" s="16">
        <f>[1]!s_is(A3984,61,"FY","YTD","20241231",1,"",100000000)</f>
        <v>8.0631327629000005</v>
      </c>
      <c r="M3984" s="16">
        <f t="shared" si="187"/>
        <v>5.9816289298768423E-3</v>
      </c>
      <c r="N3984" s="16">
        <f>[1]!s_fa_roe(A3984,"20251231")</f>
        <v>6.8243999999999998</v>
      </c>
      <c r="O3984" s="16">
        <f>[1]!s_stmnote_rdexp(A3984,"20251231",1,10000)</f>
        <v>6403.7359319999996</v>
      </c>
      <c r="P3984" s="20">
        <f t="shared" si="188"/>
        <v>8.4184390263054264E-3</v>
      </c>
      <c r="Q3984" s="16">
        <f>[1]!s_margin_tradingbalance(A3984,"",10000)</f>
        <v>24931.027600000001</v>
      </c>
      <c r="R3984" s="16">
        <f>[1]!s_margin_seclendingbalance(A3984,"",10000)</f>
        <v>277.84379999999999</v>
      </c>
      <c r="S3984" s="17">
        <f>[1]!s_val_ev(A3984,"",100000000)</f>
        <v>130.86588636720001</v>
      </c>
      <c r="T3984" s="17">
        <f>[1]!share_freesharesmv(A3984,"",100000000)</f>
        <v>73.363150857199997</v>
      </c>
      <c r="U3984" s="17">
        <f>[1]!s_dq_amount_btin(A3984,E3984,100000000)</f>
        <v>3.06595342</v>
      </c>
      <c r="V3984" s="17">
        <f>[1]!s_dq_turn(A3984,E3984)</f>
        <v>2.3780051642090783</v>
      </c>
      <c r="W3984" s="2">
        <f>[1]!s_pq_amount(A3984,"20260101","",100000000)</f>
        <v>314.91723185000001</v>
      </c>
      <c r="X3984" s="2">
        <f>[1]!s_pq_avgamount(A3984,"20260101","",100000000)</f>
        <v>2.8628839259090908</v>
      </c>
      <c r="Y3984" s="17">
        <f>[1]!s_ipo_dilutedpe(A3984)</f>
        <v>25.52</v>
      </c>
      <c r="Z3984" s="12">
        <f>[1]!s_ipo_collection_total(A3984,100000000)</f>
        <v>4.109</v>
      </c>
      <c r="AA3984" s="2">
        <f>[1]!s_val_pe_ttm(A3984,E3984)</f>
        <v>15.624719619750977</v>
      </c>
      <c r="AB3984" s="5">
        <f>[1]!s_info_zjtxornot1(A3984,"")</f>
        <v>0</v>
      </c>
      <c r="AC3984" s="22" t="str">
        <f>[1]!s_info_nature1(A3984,"")</f>
        <v>地方国有企业</v>
      </c>
      <c r="AD3984" s="6" t="str">
        <f>[1]!s_info_city(A3984)</f>
        <v>北京市</v>
      </c>
      <c r="AE3984" s="6" t="str">
        <f>[1]!s_info_province(A3984)</f>
        <v>北京</v>
      </c>
      <c r="AF3984">
        <v>116.40528500000001</v>
      </c>
      <c r="AG3984">
        <v>39.904989</v>
      </c>
    </row>
    <row r="3985" spans="1:33" x14ac:dyDescent="0.3">
      <c r="A3985" s="12" t="s">
        <v>271</v>
      </c>
      <c r="B3985" s="12" t="s">
        <v>272</v>
      </c>
      <c r="C3985" s="16" t="str">
        <f>[1]!s_info_mkt(A3985)</f>
        <v>北证</v>
      </c>
      <c r="D3985" s="16" t="str">
        <f>[1]!s_ipo_listeddate(A3985)</f>
        <v>2022-05-24</v>
      </c>
      <c r="E3985" s="16" t="str">
        <f>[1]!lastradeday_s("000002","")</f>
        <v>2026-06-22</v>
      </c>
      <c r="F3985" s="16" t="str">
        <f>[1]!s_info_industry_csrc2023(A3985,"",3)</f>
        <v>汽车制造业</v>
      </c>
      <c r="G3985" s="16" t="str">
        <f>[1]!s_info_industry_csrc2023(A3985,"",1)</f>
        <v>制造业</v>
      </c>
      <c r="H3985" s="16">
        <f>[1]!s_is(A3985,83,"FY","YTD","20251231",1,"",100000000)</f>
        <v>6.9767244366999996</v>
      </c>
      <c r="I3985" s="16">
        <f>[1]!s_is(A3985,83,"FY","YTD","20241231",1,"",100000000)</f>
        <v>7.5500103958000002</v>
      </c>
      <c r="J3985" s="16">
        <f t="shared" si="186"/>
        <v>-7.5931810560011193E-2</v>
      </c>
      <c r="K3985" s="16">
        <f>[1]!s_is(A3985,61,"FY","YTD","20251231",1,"",100000000)</f>
        <v>0.36360369250000002</v>
      </c>
      <c r="L3985" s="16">
        <f>[1]!s_is(A3985,61,"FY","YTD","20241231",1,"",100000000)</f>
        <v>0.51156058999999998</v>
      </c>
      <c r="M3985" s="16">
        <f t="shared" si="187"/>
        <v>-0.28922653619583943</v>
      </c>
      <c r="N3985" s="16">
        <f>[1]!s_fa_roe(A3985,"20251231")</f>
        <v>10.0845</v>
      </c>
      <c r="O3985" s="16">
        <f>[1]!s_stmnote_rdexp(A3985,"20251231",1,10000)</f>
        <v>3874.9848099999999</v>
      </c>
      <c r="P3985" s="20">
        <f t="shared" si="188"/>
        <v>5.5541606167161056E-2</v>
      </c>
      <c r="Q3985" s="16">
        <f>[1]!s_margin_tradingbalance(A3985,"",10000)</f>
        <v>3957.3085999999998</v>
      </c>
      <c r="R3985" s="16">
        <f>[1]!s_margin_seclendingbalance(A3985,"",10000)</f>
        <v>0</v>
      </c>
      <c r="S3985" s="17">
        <f>[1]!s_val_ev(A3985,"",100000000)</f>
        <v>27.851310864000002</v>
      </c>
      <c r="T3985" s="17">
        <f>[1]!share_freesharesmv(A3985,"",100000000)</f>
        <v>10.950909572999999</v>
      </c>
      <c r="U3985" s="17">
        <f>[1]!s_dq_amount_btin(A3985,E3985,100000000)</f>
        <v>0.52364005999999996</v>
      </c>
      <c r="V3985" s="17">
        <f>[1]!s_dq_turn(A3985,E3985)</f>
        <v>3.448106176106192</v>
      </c>
      <c r="W3985" s="2">
        <f>[1]!s_pq_amount(A3985,"20260101","",100000000)</f>
        <v>77.38181625</v>
      </c>
      <c r="X3985" s="2">
        <f>[1]!s_pq_avgamount(A3985,"20260101","",100000000)</f>
        <v>0.70347105681818189</v>
      </c>
      <c r="Y3985" s="17">
        <f>[1]!s_ipo_dilutedpe(A3985)</f>
        <v>25.46</v>
      </c>
      <c r="Z3985" s="12">
        <f>[1]!s_ipo_collection_total(A3985,100000000)</f>
        <v>1.075</v>
      </c>
      <c r="AA3985" s="2">
        <f>[1]!s_val_pe_ttm(A3985,E3985)</f>
        <v>80.754974365234375</v>
      </c>
      <c r="AB3985" s="5">
        <f>[1]!s_info_zjtxornot1(A3985,"")</f>
        <v>1</v>
      </c>
      <c r="AC3985" s="22" t="str">
        <f>[1]!s_info_nature1(A3985,"")</f>
        <v>民营企业</v>
      </c>
      <c r="AD3985" s="6" t="str">
        <f>[1]!s_info_city(A3985)</f>
        <v>苏州市</v>
      </c>
      <c r="AE3985" s="6" t="str">
        <f>[1]!s_info_province(A3985)</f>
        <v>江苏省</v>
      </c>
      <c r="AF3985">
        <v>120.619585</v>
      </c>
      <c r="AG3985">
        <v>31.299378999999998</v>
      </c>
    </row>
    <row r="3986" spans="1:33" x14ac:dyDescent="0.3">
      <c r="A3986" s="12" t="s">
        <v>8354</v>
      </c>
      <c r="B3986" s="12" t="s">
        <v>8355</v>
      </c>
      <c r="C3986" s="16" t="str">
        <f>[1]!s_info_mkt(A3986)</f>
        <v>创业板</v>
      </c>
      <c r="D3986" s="16" t="str">
        <f>[1]!s_ipo_listeddate(A3986)</f>
        <v>2016-12-20</v>
      </c>
      <c r="E3986" s="16" t="str">
        <f>[1]!lastradeday_s("000002","")</f>
        <v>2026-06-22</v>
      </c>
      <c r="F3986" s="16" t="str">
        <f>[1]!s_info_industry_csrc2023(A3986,"",3)</f>
        <v>化学原料和化学制品制造业</v>
      </c>
      <c r="G3986" s="16" t="str">
        <f>[1]!s_info_industry_csrc2023(A3986,"",1)</f>
        <v>制造业</v>
      </c>
      <c r="H3986" s="16">
        <f>[1]!s_is(A3986,83,"FY","YTD","20251231",1,"",100000000)</f>
        <v>26.787538144699997</v>
      </c>
      <c r="I3986" s="16">
        <f>[1]!s_is(A3986,83,"FY","YTD","20241231",1,"",100000000)</f>
        <v>24.221980693200003</v>
      </c>
      <c r="J3986" s="16">
        <f t="shared" si="186"/>
        <v>0.10591856562003787</v>
      </c>
      <c r="K3986" s="16">
        <f>[1]!s_is(A3986,61,"FY","YTD","20251231",1,"",100000000)</f>
        <v>-1.9068907315000001</v>
      </c>
      <c r="L3986" s="16">
        <f>[1]!s_is(A3986,61,"FY","YTD","20241231",1,"",100000000)</f>
        <v>0.1172103733</v>
      </c>
      <c r="M3986" s="16">
        <f t="shared" si="187"/>
        <v>-17.268958777388349</v>
      </c>
      <c r="N3986" s="16">
        <f>[1]!s_fa_roe(A3986,"20251231")</f>
        <v>-9.4100999999999999</v>
      </c>
      <c r="O3986" s="16">
        <f>[1]!s_stmnote_rdexp(A3986,"20251231",1,10000)</f>
        <v>9520.7988939999996</v>
      </c>
      <c r="P3986" s="20">
        <f t="shared" si="188"/>
        <v>3.5541895797108626E-2</v>
      </c>
      <c r="Q3986" s="16">
        <f>[1]!s_margin_tradingbalance(A3986,"",10000)</f>
        <v>0</v>
      </c>
      <c r="R3986" s="16">
        <f>[1]!s_margin_seclendingbalance(A3986,"",10000)</f>
        <v>0</v>
      </c>
      <c r="S3986" s="17">
        <f>[1]!s_val_ev(A3986,"",100000000)</f>
        <v>25.747897210000001</v>
      </c>
      <c r="T3986" s="17">
        <f>[1]!share_freesharesmv(A3986,"",100000000)</f>
        <v>16.250122574399999</v>
      </c>
      <c r="U3986" s="17">
        <f>[1]!s_dq_amount_btin(A3986,E3986,100000000)</f>
        <v>0.89415608000000002</v>
      </c>
      <c r="V3986" s="17">
        <f>[1]!s_dq_turn(A3986,E3986)</f>
        <v>4.9827194688556871</v>
      </c>
      <c r="W3986" s="2">
        <f>[1]!s_pq_amount(A3986,"20260101","",100000000)</f>
        <v>106.22748178000001</v>
      </c>
      <c r="X3986" s="2">
        <f>[1]!s_pq_avgamount(A3986,"20260101","",100000000)</f>
        <v>0.9657043798181818</v>
      </c>
      <c r="Y3986" s="17">
        <f>[1]!s_ipo_dilutedpe(A3986)</f>
        <v>18.12</v>
      </c>
      <c r="Z3986" s="12">
        <f>[1]!s_ipo_collection_total(A3986,100000000)</f>
        <v>4.0902149999999997</v>
      </c>
      <c r="AA3986" s="2">
        <f>[1]!s_val_pe_ttm(A3986,E3986)</f>
        <v>-16.514165878295898</v>
      </c>
      <c r="AB3986" s="5">
        <f>[1]!s_info_zjtxornot1(A3986,"")</f>
        <v>0</v>
      </c>
      <c r="AC3986" s="22" t="str">
        <f>[1]!s_info_nature1(A3986,"")</f>
        <v>民营企业</v>
      </c>
      <c r="AD3986" s="6" t="str">
        <f>[1]!s_info_city(A3986)</f>
        <v>南京市</v>
      </c>
      <c r="AE3986" s="6" t="str">
        <f>[1]!s_info_province(A3986)</f>
        <v>江苏省</v>
      </c>
      <c r="AF3986">
        <v>118.767413</v>
      </c>
      <c r="AG3986">
        <v>32.041544000000002</v>
      </c>
    </row>
    <row r="3987" spans="1:33" x14ac:dyDescent="0.3">
      <c r="A3987" s="12" t="s">
        <v>8356</v>
      </c>
      <c r="B3987" s="12" t="s">
        <v>8357</v>
      </c>
      <c r="C3987" s="16" t="str">
        <f>[1]!s_info_mkt(A3987)</f>
        <v>创业板</v>
      </c>
      <c r="D3987" s="16" t="str">
        <f>[1]!s_ipo_listeddate(A3987)</f>
        <v>2023-07-04</v>
      </c>
      <c r="E3987" s="16" t="str">
        <f>[1]!lastradeday_s("000002","")</f>
        <v>2026-06-22</v>
      </c>
      <c r="F3987" s="16" t="str">
        <f>[1]!s_info_industry_csrc2023(A3987,"",3)</f>
        <v>计算机、通信和其他电子设备制造业</v>
      </c>
      <c r="G3987" s="16" t="str">
        <f>[1]!s_info_industry_csrc2023(A3987,"",1)</f>
        <v>制造业</v>
      </c>
      <c r="H3987" s="16">
        <f>[1]!s_is(A3987,83,"FY","YTD","20251231",1,"",100000000)</f>
        <v>17.878326729299999</v>
      </c>
      <c r="I3987" s="16">
        <f>[1]!s_is(A3987,83,"FY","YTD","20241231",1,"",100000000)</f>
        <v>14.0893705331</v>
      </c>
      <c r="J3987" s="16">
        <f t="shared" si="186"/>
        <v>0.2689230286973181</v>
      </c>
      <c r="K3987" s="16">
        <f>[1]!s_is(A3987,61,"FY","YTD","20251231",1,"",100000000)</f>
        <v>0.7494829570999999</v>
      </c>
      <c r="L3987" s="16">
        <f>[1]!s_is(A3987,61,"FY","YTD","20241231",1,"",100000000)</f>
        <v>1.0091184304</v>
      </c>
      <c r="M3987" s="16">
        <f t="shared" si="187"/>
        <v>-0.25728939783320021</v>
      </c>
      <c r="N3987" s="16">
        <f>[1]!s_fa_roe(A3987,"20251231")</f>
        <v>5.6040000000000001</v>
      </c>
      <c r="O3987" s="16">
        <f>[1]!s_stmnote_rdexp(A3987,"20251231",1,10000)</f>
        <v>21835.044983</v>
      </c>
      <c r="P3987" s="20">
        <f t="shared" si="188"/>
        <v>0.12213136784895821</v>
      </c>
      <c r="Q3987" s="16">
        <f>[1]!s_margin_tradingbalance(A3987,"",10000)</f>
        <v>38856.538699999997</v>
      </c>
      <c r="R3987" s="16">
        <f>[1]!s_margin_seclendingbalance(A3987,"",10000)</f>
        <v>95.240499999999997</v>
      </c>
      <c r="S3987" s="17">
        <f>[1]!s_val_ev(A3987,"",100000000)</f>
        <v>137.33307563159997</v>
      </c>
      <c r="T3987" s="17">
        <f>[1]!share_freesharesmv(A3987,"",100000000)</f>
        <v>31.144027019999996</v>
      </c>
      <c r="U3987" s="17">
        <f>[1]!s_dq_amount_btin(A3987,E3987,100000000)</f>
        <v>4.2054354900000002</v>
      </c>
      <c r="V3987" s="17">
        <f>[1]!s_dq_turn(A3987,E3987)</f>
        <v>13.20349348708093</v>
      </c>
      <c r="W3987" s="2">
        <f>[1]!s_pq_amount(A3987,"20260101","",100000000)</f>
        <v>360.93169967</v>
      </c>
      <c r="X3987" s="2">
        <f>[1]!s_pq_avgamount(A3987,"20260101","",100000000)</f>
        <v>3.2811972697272731</v>
      </c>
      <c r="Y3987" s="17">
        <f>[1]!s_ipo_dilutedpe(A3987)</f>
        <v>42.7</v>
      </c>
      <c r="Z3987" s="12">
        <f>[1]!s_ipo_collection_total(A3987,100000000)</f>
        <v>9.1494</v>
      </c>
      <c r="AA3987" s="2">
        <f>[1]!s_val_pe_ttm(A3987,E3987)</f>
        <v>190.32083129882813</v>
      </c>
      <c r="AB3987" s="5">
        <f>[1]!s_info_zjtxornot1(A3987,"")</f>
        <v>1</v>
      </c>
      <c r="AC3987" s="22" t="str">
        <f>[1]!s_info_nature1(A3987,"")</f>
        <v>民营企业</v>
      </c>
      <c r="AD3987" s="6" t="str">
        <f>[1]!s_info_city(A3987)</f>
        <v>深圳市</v>
      </c>
      <c r="AE3987" s="6" t="str">
        <f>[1]!s_info_province(A3987)</f>
        <v>广东省</v>
      </c>
      <c r="AF3987">
        <v>114.085947</v>
      </c>
      <c r="AG3987">
        <v>22.547000000000001</v>
      </c>
    </row>
    <row r="3988" spans="1:33" x14ac:dyDescent="0.3">
      <c r="A3988" s="12" t="s">
        <v>8358</v>
      </c>
      <c r="B3988" s="12" t="s">
        <v>8359</v>
      </c>
      <c r="C3988" s="16" t="str">
        <f>[1]!s_info_mkt(A3988)</f>
        <v>主板</v>
      </c>
      <c r="D3988" s="16" t="str">
        <f>[1]!s_ipo_listeddate(A3988)</f>
        <v>1994-01-03</v>
      </c>
      <c r="E3988" s="16" t="str">
        <f>[1]!lastradeday_s("000002","")</f>
        <v>2026-06-22</v>
      </c>
      <c r="F3988" s="16" t="str">
        <f>[1]!s_info_industry_csrc2023(A3988,"",3)</f>
        <v>非金属矿物制品业</v>
      </c>
      <c r="G3988" s="16" t="str">
        <f>[1]!s_info_industry_csrc2023(A3988,"",1)</f>
        <v>制造业</v>
      </c>
      <c r="H3988" s="16">
        <f>[1]!s_is(A3988,83,"FY","YTD","20251231",1,"",100000000)</f>
        <v>353.48279760000003</v>
      </c>
      <c r="I3988" s="16">
        <f>[1]!s_is(A3988,83,"FY","YTD","20241231",1,"",100000000)</f>
        <v>342.17347726999998</v>
      </c>
      <c r="J3988" s="16">
        <f t="shared" si="186"/>
        <v>3.3051422980619138E-2</v>
      </c>
      <c r="K3988" s="16">
        <f>[1]!s_is(A3988,61,"FY","YTD","20251231",1,"",100000000)</f>
        <v>28.533320400000001</v>
      </c>
      <c r="L3988" s="16">
        <f>[1]!s_is(A3988,61,"FY","YTD","20241231",1,"",100000000)</f>
        <v>24.162804869999999</v>
      </c>
      <c r="M3988" s="16">
        <f t="shared" si="187"/>
        <v>0.18087782248435641</v>
      </c>
      <c r="N3988" s="16">
        <f>[1]!s_fa_roe(A3988,"20251231")</f>
        <v>9.1522000000000006</v>
      </c>
      <c r="O3988" s="16">
        <f>[1]!s_stmnote_rdexp(A3988,"20251231",1,10000)</f>
        <v>25740.134699999999</v>
      </c>
      <c r="P3988" s="20">
        <f t="shared" si="188"/>
        <v>7.2818634668404573E-3</v>
      </c>
      <c r="Q3988" s="16">
        <f>[1]!s_margin_tradingbalance(A3988,"",10000)</f>
        <v>26431.844499999999</v>
      </c>
      <c r="R3988" s="16">
        <f>[1]!s_margin_seclendingbalance(A3988,"",10000)</f>
        <v>519.77729999999997</v>
      </c>
      <c r="S3988" s="17">
        <f>[1]!s_val_ev(A3988,"",100000000)</f>
        <v>336.54698337374003</v>
      </c>
      <c r="T3988" s="17">
        <f>[1]!share_freesharesmv(A3988,"",100000000)</f>
        <v>101.27492718190001</v>
      </c>
      <c r="U3988" s="17">
        <f>[1]!s_dq_amount_btin(A3988,E3988,100000000)</f>
        <v>2.25639441</v>
      </c>
      <c r="V3988" s="17">
        <f>[1]!s_dq_turn(A3988,E3988)</f>
        <v>0.90430262056753441</v>
      </c>
      <c r="W3988" s="2">
        <f>[1]!s_pq_amount(A3988,"20260101","",100000000)</f>
        <v>313.49248947000001</v>
      </c>
      <c r="X3988" s="2">
        <f>[1]!s_pq_avgamount(A3988,"20260101","",100000000)</f>
        <v>2.8499317224545453</v>
      </c>
      <c r="Y3988" s="17">
        <f>[1]!s_ipo_dilutedpe(A3988)</f>
        <v>13.9</v>
      </c>
      <c r="Z3988" s="12">
        <f>[1]!s_ipo_collection_total(A3988,100000000)</f>
        <v>2.5736488</v>
      </c>
      <c r="AA3988" s="2">
        <f>[1]!s_val_pe_ttm(A3988,E3988)</f>
        <v>12.098250389099121</v>
      </c>
      <c r="AB3988" s="5">
        <f>[1]!s_info_zjtxornot1(A3988,"")</f>
        <v>0</v>
      </c>
      <c r="AC3988" s="22" t="str">
        <f>[1]!s_info_nature1(A3988,"")</f>
        <v>外资企业</v>
      </c>
      <c r="AD3988" s="6" t="str">
        <f>[1]!s_info_city(A3988)</f>
        <v>大冶市</v>
      </c>
      <c r="AE3988" s="6" t="str">
        <f>[1]!s_info_province(A3988)</f>
        <v>湖北省</v>
      </c>
      <c r="AF3988">
        <v>114.846142</v>
      </c>
      <c r="AG3988">
        <v>30.072896</v>
      </c>
    </row>
    <row r="3989" spans="1:33" x14ac:dyDescent="0.3">
      <c r="A3989" s="12" t="s">
        <v>8360</v>
      </c>
      <c r="B3989" s="12" t="s">
        <v>8361</v>
      </c>
      <c r="C3989" s="16" t="str">
        <f>[1]!s_info_mkt(A3989)</f>
        <v>主板</v>
      </c>
      <c r="D3989" s="16" t="str">
        <f>[1]!s_ipo_listeddate(A3989)</f>
        <v>1994-01-10</v>
      </c>
      <c r="E3989" s="16" t="str">
        <f>[1]!lastradeday_s("000002","")</f>
        <v>2026-06-22</v>
      </c>
      <c r="F3989" s="16" t="str">
        <f>[1]!s_info_industry_csrc2023(A3989,"",3)</f>
        <v>其他金融业</v>
      </c>
      <c r="G3989" s="16" t="str">
        <f>[1]!s_info_industry_csrc2023(A3989,"",1)</f>
        <v>金融业</v>
      </c>
      <c r="H3989" s="16">
        <f>[1]!s_is(A3989,83,"FY","YTD","20251231",1,"",100000000)</f>
        <v>29.524649740900003</v>
      </c>
      <c r="I3989" s="16">
        <f>[1]!s_is(A3989,83,"FY","YTD","20241231",1,"",100000000)</f>
        <v>29.276395563800001</v>
      </c>
      <c r="J3989" s="16">
        <f t="shared" si="186"/>
        <v>8.4796701342211289E-3</v>
      </c>
      <c r="K3989" s="16">
        <f>[1]!s_is(A3989,61,"FY","YTD","20251231",1,"",100000000)</f>
        <v>14.325680549500001</v>
      </c>
      <c r="L3989" s="16">
        <f>[1]!s_is(A3989,61,"FY","YTD","20241231",1,"",100000000)</f>
        <v>13.610539043599999</v>
      </c>
      <c r="M3989" s="16">
        <f t="shared" si="187"/>
        <v>5.254321695923414E-2</v>
      </c>
      <c r="N3989" s="16">
        <f>[1]!s_fa_roe(A3989,"20251231")</f>
        <v>7.7790999999999997</v>
      </c>
      <c r="O3989" s="16">
        <f>[1]!s_stmnote_rdexp(A3989,"20251231",1,10000)</f>
        <v>2410.753111</v>
      </c>
      <c r="P3989" s="20">
        <f t="shared" si="188"/>
        <v>8.165221711878343E-3</v>
      </c>
      <c r="Q3989" s="16">
        <f>[1]!s_margin_tradingbalance(A3989,"",10000)</f>
        <v>72506.585900000005</v>
      </c>
      <c r="R3989" s="16">
        <f>[1]!s_margin_seclendingbalance(A3989,"",10000)</f>
        <v>365.4794</v>
      </c>
      <c r="S3989" s="17">
        <f>[1]!s_val_ev(A3989,"",100000000)</f>
        <v>151.8849196326</v>
      </c>
      <c r="T3989" s="17">
        <f>[1]!share_freesharesmv(A3989,"",100000000)</f>
        <v>85.721593339800009</v>
      </c>
      <c r="U3989" s="17">
        <f>[1]!s_dq_amount_btin(A3989,E3989,100000000)</f>
        <v>2.1780259700000002</v>
      </c>
      <c r="V3989" s="17">
        <f>[1]!s_dq_turn(A3989,E3989)</f>
        <v>1.4761738867317853</v>
      </c>
      <c r="W3989" s="2">
        <f>[1]!s_pq_amount(A3989,"20260101","",100000000)</f>
        <v>199.95495935</v>
      </c>
      <c r="X3989" s="2">
        <f>[1]!s_pq_avgamount(A3989,"20260101","",100000000)</f>
        <v>1.8177723577272729</v>
      </c>
      <c r="Y3989" s="17">
        <f>[1]!s_ipo_dilutedpe(A3989)</f>
        <v>0</v>
      </c>
      <c r="Z3989" s="12">
        <f>[1]!s_ipo_collection_total(A3989,100000000)</f>
        <v>1</v>
      </c>
      <c r="AA3989" s="2">
        <f>[1]!s_val_pe_ttm(A3989,E3989)</f>
        <v>11.371628761291504</v>
      </c>
      <c r="AB3989" s="5">
        <f>[1]!s_info_zjtxornot1(A3989,"")</f>
        <v>0</v>
      </c>
      <c r="AC3989" s="22" t="str">
        <f>[1]!s_info_nature1(A3989,"")</f>
        <v>地方国有企业</v>
      </c>
      <c r="AD3989" s="6" t="str">
        <f>[1]!s_info_city(A3989)</f>
        <v>西安市</v>
      </c>
      <c r="AE3989" s="6" t="str">
        <f>[1]!s_info_province(A3989)</f>
        <v>陕西省</v>
      </c>
      <c r="AF3989">
        <v>108.948024</v>
      </c>
      <c r="AG3989">
        <v>34.263160999999997</v>
      </c>
    </row>
    <row r="3990" spans="1:33" x14ac:dyDescent="0.3">
      <c r="A3990" s="12" t="s">
        <v>8362</v>
      </c>
      <c r="B3990" s="12" t="s">
        <v>8363</v>
      </c>
      <c r="C3990" s="16" t="str">
        <f>[1]!s_info_mkt(A3990)</f>
        <v>主板</v>
      </c>
      <c r="D3990" s="16" t="str">
        <f>[1]!s_ipo_listeddate(A3990)</f>
        <v>1998-03-03</v>
      </c>
      <c r="E3990" s="16" t="str">
        <f>[1]!lastradeday_s("000002","")</f>
        <v>2026-06-22</v>
      </c>
      <c r="F3990" s="16" t="str">
        <f>[1]!s_info_industry_csrc2023(A3990,"",3)</f>
        <v>广播、电视、电影和录音制作业</v>
      </c>
      <c r="G3990" s="16" t="str">
        <f>[1]!s_info_industry_csrc2023(A3990,"",1)</f>
        <v>文化、体育和娱乐业</v>
      </c>
      <c r="H3990" s="16">
        <f>[1]!s_is(A3990,83,"FY","YTD","20251231",1,"",100000000)</f>
        <v>5.0216644452999999</v>
      </c>
      <c r="I3990" s="16">
        <f>[1]!s_is(A3990,83,"FY","YTD","20241231",1,"",100000000)</f>
        <v>4.2905690669999998</v>
      </c>
      <c r="J3990" s="16">
        <f t="shared" si="186"/>
        <v>0.17039590014365813</v>
      </c>
      <c r="K3990" s="16">
        <f>[1]!s_is(A3990,61,"FY","YTD","20251231",1,"",100000000)</f>
        <v>-0.15798924519999999</v>
      </c>
      <c r="L3990" s="16">
        <f>[1]!s_is(A3990,61,"FY","YTD","20241231",1,"",100000000)</f>
        <v>-1.0101889693000001</v>
      </c>
      <c r="M3990" s="16">
        <f t="shared" si="187"/>
        <v>0.84360426613104178</v>
      </c>
      <c r="N3990" s="16">
        <f>[1]!s_fa_roe(A3990,"20251231")</f>
        <v>-6.6841999999999997</v>
      </c>
      <c r="O3990" s="16">
        <f>[1]!s_stmnote_rdexp(A3990,"20251231",1,10000)</f>
        <v>0</v>
      </c>
      <c r="P3990" s="20">
        <f t="shared" si="188"/>
        <v>0</v>
      </c>
      <c r="Q3990" s="16">
        <f>[1]!s_margin_tradingbalance(A3990,"",10000)</f>
        <v>5339.7523000000001</v>
      </c>
      <c r="R3990" s="16">
        <f>[1]!s_margin_seclendingbalance(A3990,"",10000)</f>
        <v>17.307200000000002</v>
      </c>
      <c r="S3990" s="17">
        <f>[1]!s_val_ev(A3990,"",100000000)</f>
        <v>28.163397847799999</v>
      </c>
      <c r="T3990" s="17">
        <f>[1]!share_freesharesmv(A3990,"",100000000)</f>
        <v>17.850688000799998</v>
      </c>
      <c r="U3990" s="17">
        <f>[1]!s_dq_amount_btin(A3990,E3990,100000000)</f>
        <v>0.29061841999999999</v>
      </c>
      <c r="V3990" s="17">
        <f>[1]!s_dq_turn(A3990,E3990)</f>
        <v>1.0903409269321076</v>
      </c>
      <c r="W3990" s="2">
        <f>[1]!s_pq_amount(A3990,"20260101","",100000000)</f>
        <v>47.421886450000002</v>
      </c>
      <c r="X3990" s="2">
        <f>[1]!s_pq_avgamount(A3990,"20260101","",100000000)</f>
        <v>0.43110805863636364</v>
      </c>
      <c r="Y3990" s="17">
        <f>[1]!s_ipo_dilutedpe(A3990)</f>
        <v>0</v>
      </c>
      <c r="Z3990" s="12">
        <f>[1]!s_ipo_collection_total(A3990,100000000)</f>
        <v>1.3225</v>
      </c>
      <c r="AA3990" s="2">
        <f>[1]!s_val_pe_ttm(A3990,E3990)</f>
        <v>-121.99191284179688</v>
      </c>
      <c r="AB3990" s="5">
        <f>[1]!s_info_zjtxornot1(A3990,"")</f>
        <v>0</v>
      </c>
      <c r="AC3990" s="22" t="str">
        <f>[1]!s_info_nature1(A3990,"")</f>
        <v>地方国有企业</v>
      </c>
      <c r="AD3990" s="6" t="str">
        <f>[1]!s_info_city(A3990)</f>
        <v>武汉市</v>
      </c>
      <c r="AE3990" s="6" t="str">
        <f>[1]!s_info_province(A3990)</f>
        <v>湖北省</v>
      </c>
      <c r="AF3990">
        <v>114.29857199999999</v>
      </c>
      <c r="AG3990">
        <v>30.584354999999999</v>
      </c>
    </row>
    <row r="3991" spans="1:33" x14ac:dyDescent="0.3">
      <c r="A3991" s="12" t="s">
        <v>8364</v>
      </c>
      <c r="B3991" s="12" t="s">
        <v>8365</v>
      </c>
      <c r="C3991" s="16" t="str">
        <f>[1]!s_info_mkt(A3991)</f>
        <v>创业板</v>
      </c>
      <c r="D3991" s="16" t="str">
        <f>[1]!s_ipo_listeddate(A3991)</f>
        <v>2012-08-17</v>
      </c>
      <c r="E3991" s="16" t="str">
        <f>[1]!lastradeday_s("000002","")</f>
        <v>2026-06-22</v>
      </c>
      <c r="F3991" s="16" t="str">
        <f>[1]!s_info_industry_csrc2023(A3991,"",3)</f>
        <v>软件和信息技术服务业</v>
      </c>
      <c r="G3991" s="16" t="str">
        <f>[1]!s_info_industry_csrc2023(A3991,"",1)</f>
        <v>信息传输、软件和信息技术服务业</v>
      </c>
      <c r="H3991" s="16">
        <f>[1]!s_is(A3991,83,"FY","YTD","20251231",1,"",100000000)</f>
        <v>19.579349990899999</v>
      </c>
      <c r="I3991" s="16">
        <f>[1]!s_is(A3991,83,"FY","YTD","20241231",1,"",100000000)</f>
        <v>17.364217944</v>
      </c>
      <c r="J3991" s="16">
        <f t="shared" si="186"/>
        <v>0.12756877701281177</v>
      </c>
      <c r="K3991" s="16">
        <f>[1]!s_is(A3991,61,"FY","YTD","20251231",1,"",100000000)</f>
        <v>0.20596720590000001</v>
      </c>
      <c r="L3991" s="16">
        <f>[1]!s_is(A3991,61,"FY","YTD","20241231",1,"",100000000)</f>
        <v>0.18585986780000002</v>
      </c>
      <c r="M3991" s="16">
        <f t="shared" si="187"/>
        <v>0.1081854751001818</v>
      </c>
      <c r="N3991" s="16">
        <f>[1]!s_fa_roe(A3991,"20251231")</f>
        <v>0.96579999999999999</v>
      </c>
      <c r="O3991" s="16">
        <f>[1]!s_stmnote_rdexp(A3991,"20251231",1,10000)</f>
        <v>15348.166511000001</v>
      </c>
      <c r="P3991" s="20">
        <f t="shared" si="188"/>
        <v>7.8389561033095842E-2</v>
      </c>
      <c r="Q3991" s="16">
        <f>[1]!s_margin_tradingbalance(A3991,"",10000)</f>
        <v>52439.726499999997</v>
      </c>
      <c r="R3991" s="16">
        <f>[1]!s_margin_seclendingbalance(A3991,"",10000)</f>
        <v>210.673</v>
      </c>
      <c r="S3991" s="17">
        <f>[1]!s_val_ev(A3991,"",100000000)</f>
        <v>82.047624623999994</v>
      </c>
      <c r="T3991" s="17">
        <f>[1]!share_freesharesmv(A3991,"",100000000)</f>
        <v>69.461616369599994</v>
      </c>
      <c r="U3991" s="17">
        <f>[1]!s_dq_amount_btin(A3991,E3991,100000000)</f>
        <v>3.1885980599999999</v>
      </c>
      <c r="V3991" s="17">
        <f>[1]!s_dq_turn(A3991,E3991)</f>
        <v>4.5973412015299697</v>
      </c>
      <c r="W3991" s="2">
        <f>[1]!s_pq_amount(A3991,"20260101","",100000000)</f>
        <v>351.63401212999997</v>
      </c>
      <c r="X3991" s="2">
        <f>[1]!s_pq_avgamount(A3991,"20260101","",100000000)</f>
        <v>3.1966728375454543</v>
      </c>
      <c r="Y3991" s="17">
        <f>[1]!s_ipo_dilutedpe(A3991)</f>
        <v>29.85</v>
      </c>
      <c r="Z3991" s="12">
        <f>[1]!s_ipo_collection_total(A3991,100000000)</f>
        <v>2.6</v>
      </c>
      <c r="AA3991" s="2">
        <f>[1]!s_val_pe_ttm(A3991,E3991)</f>
        <v>-539.765869140625</v>
      </c>
      <c r="AB3991" s="5">
        <f>[1]!s_info_zjtxornot1(A3991,"")</f>
        <v>0</v>
      </c>
      <c r="AC3991" s="22" t="str">
        <f>[1]!s_info_nature1(A3991,"")</f>
        <v>民营企业</v>
      </c>
      <c r="AD3991" s="6" t="str">
        <f>[1]!s_info_city(A3991)</f>
        <v>深圳市</v>
      </c>
      <c r="AE3991" s="6" t="str">
        <f>[1]!s_info_province(A3991)</f>
        <v>广东省</v>
      </c>
      <c r="AF3991">
        <v>114.085947</v>
      </c>
      <c r="AG3991">
        <v>22.547000000000001</v>
      </c>
    </row>
    <row r="3992" spans="1:33" x14ac:dyDescent="0.3">
      <c r="A3992" s="12" t="s">
        <v>8366</v>
      </c>
      <c r="B3992" s="12" t="s">
        <v>8367</v>
      </c>
      <c r="C3992" s="16" t="str">
        <f>[1]!s_info_mkt(A3992)</f>
        <v>主板</v>
      </c>
      <c r="D3992" s="16" t="str">
        <f>[1]!s_ipo_listeddate(A3992)</f>
        <v>2011-02-18</v>
      </c>
      <c r="E3992" s="16" t="str">
        <f>[1]!lastradeday_s("000002","")</f>
        <v>2026-06-22</v>
      </c>
      <c r="F3992" s="16" t="str">
        <f>[1]!s_info_industry_csrc2023(A3992,"",3)</f>
        <v>农副食品加工业</v>
      </c>
      <c r="G3992" s="16" t="str">
        <f>[1]!s_info_industry_csrc2023(A3992,"",1)</f>
        <v>制造业</v>
      </c>
      <c r="H3992" s="16">
        <f>[1]!s_is(A3992,83,"FY","YTD","20251231",1,"",100000000)</f>
        <v>47.4610890258</v>
      </c>
      <c r="I3992" s="16">
        <f>[1]!s_is(A3992,83,"FY","YTD","20241231",1,"",100000000)</f>
        <v>45.620991272799998</v>
      </c>
      <c r="J3992" s="16">
        <f t="shared" si="186"/>
        <v>4.03344535412824E-2</v>
      </c>
      <c r="K3992" s="16">
        <f>[1]!s_is(A3992,61,"FY","YTD","20251231",1,"",100000000)</f>
        <v>-2.9265366416000003</v>
      </c>
      <c r="L3992" s="16">
        <f>[1]!s_is(A3992,61,"FY","YTD","20241231",1,"",100000000)</f>
        <v>0.3015770592</v>
      </c>
      <c r="M3992" s="16">
        <f t="shared" si="187"/>
        <v>-10.704108957635198</v>
      </c>
      <c r="N3992" s="16">
        <f>[1]!s_fa_roe(A3992,"20251231")</f>
        <v>-21.347100000000001</v>
      </c>
      <c r="O3992" s="16">
        <f>[1]!s_stmnote_rdexp(A3992,"20251231",1,10000)</f>
        <v>5401.2025359999998</v>
      </c>
      <c r="P3992" s="20">
        <f t="shared" si="188"/>
        <v>1.1380275183032333E-2</v>
      </c>
      <c r="Q3992" s="16">
        <f>[1]!s_margin_tradingbalance(A3992,"",10000)</f>
        <v>24811.862099999998</v>
      </c>
      <c r="R3992" s="16">
        <f>[1]!s_margin_seclendingbalance(A3992,"",10000)</f>
        <v>19.686199999999999</v>
      </c>
      <c r="S3992" s="17">
        <f>[1]!s_val_ev(A3992,"",100000000)</f>
        <v>30.973694809200001</v>
      </c>
      <c r="T3992" s="17">
        <f>[1]!share_freesharesmv(A3992,"",100000000)</f>
        <v>20.711072239</v>
      </c>
      <c r="U3992" s="17">
        <f>[1]!s_dq_amount_btin(A3992,E3992,100000000)</f>
        <v>1.0881126800000001</v>
      </c>
      <c r="V3992" s="17">
        <f>[1]!s_dq_turn(A3992,E3992)</f>
        <v>3.6669784191681467</v>
      </c>
      <c r="W3992" s="2">
        <f>[1]!s_pq_amount(A3992,"20260101","",100000000)</f>
        <v>217.78987343</v>
      </c>
      <c r="X3992" s="2">
        <f>[1]!s_pq_avgamount(A3992,"20260101","",100000000)</f>
        <v>1.9799079402727273</v>
      </c>
      <c r="Y3992" s="17">
        <f>[1]!s_ipo_dilutedpe(A3992)</f>
        <v>40</v>
      </c>
      <c r="Z3992" s="12">
        <f>[1]!s_ipo_collection_total(A3992,100000000)</f>
        <v>5.76</v>
      </c>
      <c r="AA3992" s="2">
        <f>[1]!s_val_pe_ttm(A3992,E3992)</f>
        <v>-6.8597865104675293</v>
      </c>
      <c r="AB3992" s="5">
        <f>[1]!s_info_zjtxornot1(A3992,"")</f>
        <v>0</v>
      </c>
      <c r="AC3992" s="22" t="str">
        <f>[1]!s_info_nature1(A3992,"")</f>
        <v>公众企业</v>
      </c>
      <c r="AD3992" s="6" t="str">
        <f>[1]!s_info_city(A3992)</f>
        <v>深圳市</v>
      </c>
      <c r="AE3992" s="6" t="str">
        <f>[1]!s_info_province(A3992)</f>
        <v>广东省</v>
      </c>
      <c r="AF3992">
        <v>114.085947</v>
      </c>
      <c r="AG3992">
        <v>22.547000000000001</v>
      </c>
    </row>
    <row r="3993" spans="1:33" x14ac:dyDescent="0.3">
      <c r="A3993" s="12" t="s">
        <v>8368</v>
      </c>
      <c r="B3993" s="12" t="s">
        <v>8369</v>
      </c>
      <c r="C3993" s="16" t="str">
        <f>[1]!s_info_mkt(A3993)</f>
        <v>主板</v>
      </c>
      <c r="D3993" s="16" t="str">
        <f>[1]!s_ipo_listeddate(A3993)</f>
        <v>2008-04-18</v>
      </c>
      <c r="E3993" s="16" t="str">
        <f>[1]!lastradeday_s("000002","")</f>
        <v>2026-06-22</v>
      </c>
      <c r="F3993" s="16" t="str">
        <f>[1]!s_info_industry_csrc2023(A3993,"",3)</f>
        <v>专用设备制造业</v>
      </c>
      <c r="G3993" s="16" t="str">
        <f>[1]!s_info_industry_csrc2023(A3993,"",1)</f>
        <v>制造业</v>
      </c>
      <c r="H3993" s="16">
        <f>[1]!s_is(A3993,83,"FY","YTD","20251231",1,"",100000000)</f>
        <v>79.5502261476</v>
      </c>
      <c r="I3993" s="16">
        <f>[1]!s_is(A3993,83,"FY","YTD","20241231",1,"",100000000)</f>
        <v>75.658190172799991</v>
      </c>
      <c r="J3993" s="16">
        <f t="shared" si="186"/>
        <v>5.1442361572630491E-2</v>
      </c>
      <c r="K3993" s="16">
        <f>[1]!s_is(A3993,61,"FY","YTD","20251231",1,"",100000000)</f>
        <v>14.817948801300002</v>
      </c>
      <c r="L3993" s="16">
        <f>[1]!s_is(A3993,61,"FY","YTD","20241231",1,"",100000000)</f>
        <v>18.057006552600001</v>
      </c>
      <c r="M3993" s="16">
        <f t="shared" si="187"/>
        <v>-0.17937955230091068</v>
      </c>
      <c r="N3993" s="16">
        <f>[1]!s_fa_roe(A3993,"20251231")</f>
        <v>11.497299999999999</v>
      </c>
      <c r="O3993" s="16">
        <f>[1]!s_stmnote_rdexp(A3993,"20251231",1,10000)</f>
        <v>57014.598527999995</v>
      </c>
      <c r="P3993" s="20">
        <f t="shared" si="188"/>
        <v>7.1671196034330961E-2</v>
      </c>
      <c r="Q3993" s="16">
        <f>[1]!s_margin_tradingbalance(A3993,"",10000)</f>
        <v>64944.200100000002</v>
      </c>
      <c r="R3993" s="16">
        <f>[1]!s_margin_seclendingbalance(A3993,"",10000)</f>
        <v>975.94560000000001</v>
      </c>
      <c r="S3993" s="17">
        <f>[1]!s_val_ev(A3993,"",100000000)</f>
        <v>252.32344302929999</v>
      </c>
      <c r="T3993" s="17">
        <f>[1]!share_freesharesmv(A3993,"",100000000)</f>
        <v>144.35595858240001</v>
      </c>
      <c r="U3993" s="17">
        <f>[1]!s_dq_amount_btin(A3993,E3993,100000000)</f>
        <v>3.41231244</v>
      </c>
      <c r="V3993" s="17">
        <f>[1]!s_dq_turn(A3993,E3993)</f>
        <v>1.4803046693361943</v>
      </c>
      <c r="W3993" s="2">
        <f>[1]!s_pq_amount(A3993,"20260101","",100000000)</f>
        <v>412.13641269999999</v>
      </c>
      <c r="X3993" s="2">
        <f>[1]!s_pq_avgamount(A3993,"20260101","",100000000)</f>
        <v>3.7466946609090908</v>
      </c>
      <c r="Y3993" s="17">
        <f>[1]!s_ipo_dilutedpe(A3993)</f>
        <v>29.08</v>
      </c>
      <c r="Z3993" s="12">
        <f>[1]!s_ipo_collection_total(A3993,100000000)</f>
        <v>2.4647999999999999</v>
      </c>
      <c r="AA3993" s="2">
        <f>[1]!s_val_pe_ttm(A3993,E3993)</f>
        <v>19.6304931640625</v>
      </c>
      <c r="AB3993" s="5">
        <f>[1]!s_info_zjtxornot1(A3993,"")</f>
        <v>0</v>
      </c>
      <c r="AC3993" s="22" t="str">
        <f>[1]!s_info_nature1(A3993,"")</f>
        <v>民营企业</v>
      </c>
      <c r="AD3993" s="6" t="str">
        <f>[1]!s_info_city(A3993)</f>
        <v>丹阳市</v>
      </c>
      <c r="AE3993" s="6" t="str">
        <f>[1]!s_info_province(A3993)</f>
        <v>江苏省</v>
      </c>
      <c r="AF3993">
        <v>119.64430400000001</v>
      </c>
      <c r="AG3993">
        <v>31.960263000000001</v>
      </c>
    </row>
    <row r="3994" spans="1:33" x14ac:dyDescent="0.3">
      <c r="A3994" s="12" t="s">
        <v>8370</v>
      </c>
      <c r="B3994" s="12" t="s">
        <v>8371</v>
      </c>
      <c r="C3994" s="16" t="str">
        <f>[1]!s_info_mkt(A3994)</f>
        <v>科创板</v>
      </c>
      <c r="D3994" s="16" t="str">
        <f>[1]!s_ipo_listeddate(A3994)</f>
        <v>2023-05-11</v>
      </c>
      <c r="E3994" s="16" t="str">
        <f>[1]!lastradeday_s("000002","")</f>
        <v>2026-06-22</v>
      </c>
      <c r="F3994" s="16" t="str">
        <f>[1]!s_info_industry_csrc2023(A3994,"",3)</f>
        <v>软件和信息技术服务业</v>
      </c>
      <c r="G3994" s="16" t="str">
        <f>[1]!s_info_industry_csrc2023(A3994,"",1)</f>
        <v>信息传输、软件和信息技术服务业</v>
      </c>
      <c r="H3994" s="16">
        <f>[1]!s_is(A3994,83,"FY","YTD","20251231",1,"",100000000)</f>
        <v>5.1122449567999997</v>
      </c>
      <c r="I3994" s="16">
        <f>[1]!s_is(A3994,83,"FY","YTD","20241231",1,"",100000000)</f>
        <v>5.9480984587999997</v>
      </c>
      <c r="J3994" s="16">
        <f t="shared" si="186"/>
        <v>-0.14052448993398625</v>
      </c>
      <c r="K3994" s="16">
        <f>[1]!s_is(A3994,61,"FY","YTD","20251231",1,"",100000000)</f>
        <v>0.42669510619999995</v>
      </c>
      <c r="L3994" s="16">
        <f>[1]!s_is(A3994,61,"FY","YTD","20241231",1,"",100000000)</f>
        <v>0.80707538109999999</v>
      </c>
      <c r="M3994" s="16">
        <f t="shared" si="187"/>
        <v>-0.47130699784394653</v>
      </c>
      <c r="N3994" s="16">
        <f>[1]!s_fa_roe(A3994,"20251231")</f>
        <v>2.2469999999999999</v>
      </c>
      <c r="O3994" s="16">
        <f>[1]!s_stmnote_rdexp(A3994,"20251231",1,10000)</f>
        <v>7213.4346590000005</v>
      </c>
      <c r="P3994" s="20">
        <f t="shared" si="188"/>
        <v>0.14110111545819268</v>
      </c>
      <c r="Q3994" s="16">
        <f>[1]!s_margin_tradingbalance(A3994,"",10000)</f>
        <v>16724.741600000001</v>
      </c>
      <c r="R3994" s="16">
        <f>[1]!s_margin_seclendingbalance(A3994,"",10000)</f>
        <v>0</v>
      </c>
      <c r="S3994" s="17">
        <f>[1]!s_val_ev(A3994,"",100000000)</f>
        <v>78.073586808000002</v>
      </c>
      <c r="T3994" s="17">
        <f>[1]!share_freesharesmv(A3994,"",100000000)</f>
        <v>26.337654168</v>
      </c>
      <c r="U3994" s="17">
        <f>[1]!s_dq_amount_btin(A3994,E3994,100000000)</f>
        <v>1.70991213</v>
      </c>
      <c r="V3994" s="17">
        <f>[1]!s_dq_turn(A3994,E3994)</f>
        <v>5.1500525401170263</v>
      </c>
      <c r="W3994" s="2">
        <f>[1]!s_pq_amount(A3994,"20260101","",100000000)</f>
        <v>115.20952017</v>
      </c>
      <c r="X3994" s="2">
        <f>[1]!s_pq_avgamount(A3994,"20260101","",100000000)</f>
        <v>1.0473592742727271</v>
      </c>
      <c r="Y3994" s="17">
        <f>[1]!s_ipo_dilutedpe(A3994)</f>
        <v>52.22</v>
      </c>
      <c r="Z3994" s="12">
        <f>[1]!s_ipo_collection_total(A3994,100000000)</f>
        <v>12.26338806</v>
      </c>
      <c r="AA3994" s="2">
        <f>[1]!s_val_pe_ttm(A3994,E3994)</f>
        <v>163.42607116699219</v>
      </c>
      <c r="AB3994" s="5">
        <f>[1]!s_info_zjtxornot1(A3994,"")</f>
        <v>0</v>
      </c>
      <c r="AC3994" s="22" t="str">
        <f>[1]!s_info_nature1(A3994,"")</f>
        <v>民营企业</v>
      </c>
      <c r="AD3994" s="6" t="str">
        <f>[1]!s_info_city(A3994)</f>
        <v>上海市</v>
      </c>
      <c r="AE3994" s="6" t="str">
        <f>[1]!s_info_province(A3994)</f>
        <v>上海</v>
      </c>
      <c r="AF3994">
        <v>121.472644</v>
      </c>
      <c r="AG3994">
        <v>31.231705999999999</v>
      </c>
    </row>
    <row r="3995" spans="1:33" x14ac:dyDescent="0.3">
      <c r="A3995" s="12" t="s">
        <v>8372</v>
      </c>
      <c r="B3995" s="12" t="s">
        <v>8373</v>
      </c>
      <c r="C3995" s="16" t="str">
        <f>[1]!s_info_mkt(A3995)</f>
        <v>创业板</v>
      </c>
      <c r="D3995" s="16" t="str">
        <f>[1]!s_ipo_listeddate(A3995)</f>
        <v>2010-12-29</v>
      </c>
      <c r="E3995" s="16" t="str">
        <f>[1]!lastradeday_s("000002","")</f>
        <v>2026-06-22</v>
      </c>
      <c r="F3995" s="16" t="str">
        <f>[1]!s_info_industry_csrc2023(A3995,"",3)</f>
        <v>通用设备制造业</v>
      </c>
      <c r="G3995" s="16" t="str">
        <f>[1]!s_info_industry_csrc2023(A3995,"",1)</f>
        <v>制造业</v>
      </c>
      <c r="H3995" s="16">
        <f>[1]!s_is(A3995,83,"FY","YTD","20251231",1,"",100000000)</f>
        <v>8.9417769462999992</v>
      </c>
      <c r="I3995" s="16">
        <f>[1]!s_is(A3995,83,"FY","YTD","20241231",1,"",100000000)</f>
        <v>10.148372414900001</v>
      </c>
      <c r="J3995" s="16">
        <f t="shared" si="186"/>
        <v>-0.11889546611715385</v>
      </c>
      <c r="K3995" s="16">
        <f>[1]!s_is(A3995,61,"FY","YTD","20251231",1,"",100000000)</f>
        <v>1.0438367859</v>
      </c>
      <c r="L3995" s="16">
        <f>[1]!s_is(A3995,61,"FY","YTD","20241231",1,"",100000000)</f>
        <v>1.5030486153</v>
      </c>
      <c r="M3995" s="16">
        <f t="shared" si="187"/>
        <v>-0.3055202770725709</v>
      </c>
      <c r="N3995" s="16">
        <f>[1]!s_fa_roe(A3995,"20251231")</f>
        <v>5.8731</v>
      </c>
      <c r="O3995" s="16">
        <f>[1]!s_stmnote_rdexp(A3995,"20251231",1,10000)</f>
        <v>3378.780925</v>
      </c>
      <c r="P3995" s="20">
        <f t="shared" si="188"/>
        <v>3.7786459506777337E-2</v>
      </c>
      <c r="Q3995" s="16">
        <f>[1]!s_margin_tradingbalance(A3995,"",10000)</f>
        <v>0</v>
      </c>
      <c r="R3995" s="16">
        <f>[1]!s_margin_seclendingbalance(A3995,"",10000)</f>
        <v>0</v>
      </c>
      <c r="S3995" s="17">
        <f>[1]!s_val_ev(A3995,"",100000000)</f>
        <v>38.976435926699999</v>
      </c>
      <c r="T3995" s="17">
        <f>[1]!share_freesharesmv(A3995,"",100000000)</f>
        <v>12.928665071700001</v>
      </c>
      <c r="U3995" s="17">
        <f>[1]!s_dq_amount_btin(A3995,E3995,100000000)</f>
        <v>1.0223454199999999</v>
      </c>
      <c r="V3995" s="17">
        <f>[1]!s_dq_turn(A3995,E3995)</f>
        <v>3.7566659656664663</v>
      </c>
      <c r="W3995" s="2">
        <f>[1]!s_pq_amount(A3995,"20260101","",100000000)</f>
        <v>88.521740809999997</v>
      </c>
      <c r="X3995" s="2">
        <f>[1]!s_pq_avgamount(A3995,"20260101","",100000000)</f>
        <v>0.80474309827272728</v>
      </c>
      <c r="Y3995" s="17">
        <f>[1]!s_ipo_dilutedpe(A3995)</f>
        <v>98.72</v>
      </c>
      <c r="Z3995" s="12">
        <f>[1]!s_ipo_collection_total(A3995,100000000)</f>
        <v>10.78</v>
      </c>
      <c r="AA3995" s="2">
        <f>[1]!s_val_pe_ttm(A3995,E3995)</f>
        <v>44.270294189453125</v>
      </c>
      <c r="AB3995" s="5">
        <f>[1]!s_info_zjtxornot1(A3995,"")</f>
        <v>1</v>
      </c>
      <c r="AC3995" s="22" t="str">
        <f>[1]!s_info_nature1(A3995,"")</f>
        <v>民营企业</v>
      </c>
      <c r="AD3995" s="6" t="str">
        <f>[1]!s_info_city(A3995)</f>
        <v>深圳市</v>
      </c>
      <c r="AE3995" s="6" t="str">
        <f>[1]!s_info_province(A3995)</f>
        <v>广东省</v>
      </c>
      <c r="AF3995">
        <v>114.085947</v>
      </c>
      <c r="AG3995">
        <v>22.547000000000001</v>
      </c>
    </row>
    <row r="3996" spans="1:33" x14ac:dyDescent="0.3">
      <c r="A3996" s="12" t="s">
        <v>8374</v>
      </c>
      <c r="B3996" s="12" t="s">
        <v>8375</v>
      </c>
      <c r="C3996" s="16" t="str">
        <f>[1]!s_info_mkt(A3996)</f>
        <v>主板</v>
      </c>
      <c r="D3996" s="16" t="str">
        <f>[1]!s_ipo_listeddate(A3996)</f>
        <v>2017-05-15</v>
      </c>
      <c r="E3996" s="16" t="str">
        <f>[1]!lastradeday_s("000002","")</f>
        <v>2026-06-22</v>
      </c>
      <c r="F3996" s="16" t="str">
        <f>[1]!s_info_industry_csrc2023(A3996,"",3)</f>
        <v>农副食品加工业</v>
      </c>
      <c r="G3996" s="16" t="str">
        <f>[1]!s_info_industry_csrc2023(A3996,"",1)</f>
        <v>制造业</v>
      </c>
      <c r="H3996" s="16">
        <f>[1]!s_is(A3996,83,"FY","YTD","20251231",1,"",100000000)</f>
        <v>100.71255385459999</v>
      </c>
      <c r="I3996" s="16">
        <f>[1]!s_is(A3996,83,"FY","YTD","20241231",1,"",100000000)</f>
        <v>109.1738134032</v>
      </c>
      <c r="J3996" s="16">
        <f t="shared" si="186"/>
        <v>-7.7502647245186407E-2</v>
      </c>
      <c r="K3996" s="16">
        <f>[1]!s_is(A3996,61,"FY","YTD","20251231",1,"",100000000)</f>
        <v>5.4785663182000004</v>
      </c>
      <c r="L3996" s="16">
        <f>[1]!s_is(A3996,61,"FY","YTD","20241231",1,"",100000000)</f>
        <v>7.3005245674000001</v>
      </c>
      <c r="M3996" s="16">
        <f t="shared" si="187"/>
        <v>-0.24956538840179121</v>
      </c>
      <c r="N3996" s="16">
        <f>[1]!s_fa_roe(A3996,"20251231")</f>
        <v>7.8845999999999998</v>
      </c>
      <c r="O3996" s="16">
        <f>[1]!s_stmnote_rdexp(A3996,"20251231",1,10000)</f>
        <v>10837.848454000001</v>
      </c>
      <c r="P3996" s="20">
        <f t="shared" si="188"/>
        <v>1.0761169327159295E-2</v>
      </c>
      <c r="Q3996" s="16">
        <f>[1]!s_margin_tradingbalance(A3996,"",10000)</f>
        <v>20773.396700000001</v>
      </c>
      <c r="R3996" s="16">
        <f>[1]!s_margin_seclendingbalance(A3996,"",10000)</f>
        <v>252.10679999999999</v>
      </c>
      <c r="S3996" s="17">
        <f>[1]!s_val_ev(A3996,"",100000000)</f>
        <v>110.37779999999999</v>
      </c>
      <c r="T3996" s="17">
        <f>[1]!share_freesharesmv(A3996,"",100000000)</f>
        <v>35.492596277399997</v>
      </c>
      <c r="U3996" s="17">
        <f>[1]!s_dq_amount_btin(A3996,E3996,100000000)</f>
        <v>0.74971714</v>
      </c>
      <c r="V3996" s="17">
        <f>[1]!s_dq_turn(A3996,E3996)</f>
        <v>0.68675036284470248</v>
      </c>
      <c r="W3996" s="2">
        <f>[1]!s_pq_amount(A3996,"20260101","",100000000)</f>
        <v>207.43129109</v>
      </c>
      <c r="X3996" s="2">
        <f>[1]!s_pq_avgamount(A3996,"20260101","",100000000)</f>
        <v>1.8857390099090909</v>
      </c>
      <c r="Y3996" s="17">
        <f>[1]!s_ipo_dilutedpe(A3996)</f>
        <v>22.12</v>
      </c>
      <c r="Z3996" s="12">
        <f>[1]!s_ipo_collection_total(A3996,100000000)</f>
        <v>24.231999999999999</v>
      </c>
      <c r="AA3996" s="2">
        <f>[1]!s_val_pe_ttm(A3996,E3996)</f>
        <v>21.450820922851563</v>
      </c>
      <c r="AB3996" s="5">
        <f>[1]!s_info_zjtxornot1(A3996,"")</f>
        <v>0</v>
      </c>
      <c r="AC3996" s="22" t="str">
        <f>[1]!s_info_nature1(A3996,"")</f>
        <v>地方国有企业</v>
      </c>
      <c r="AD3996" s="6" t="str">
        <f>[1]!s_info_city(A3996)</f>
        <v>南京市</v>
      </c>
      <c r="AE3996" s="6" t="str">
        <f>[1]!s_info_province(A3996)</f>
        <v>江苏省</v>
      </c>
      <c r="AF3996">
        <v>118.767413</v>
      </c>
      <c r="AG3996">
        <v>32.041544000000002</v>
      </c>
    </row>
    <row r="3997" spans="1:33" x14ac:dyDescent="0.3">
      <c r="A3997" s="12" t="s">
        <v>8376</v>
      </c>
      <c r="B3997" s="12" t="s">
        <v>8377</v>
      </c>
      <c r="C3997" s="16" t="str">
        <f>[1]!s_info_mkt(A3997)</f>
        <v>主板</v>
      </c>
      <c r="D3997" s="16" t="str">
        <f>[1]!s_ipo_listeddate(A3997)</f>
        <v>1997-01-23</v>
      </c>
      <c r="E3997" s="16" t="str">
        <f>[1]!lastradeday_s("000002","")</f>
        <v>2026-06-22</v>
      </c>
      <c r="F3997" s="16" t="str">
        <f>[1]!s_info_industry_csrc2023(A3997,"",3)</f>
        <v>水的生产和供应业</v>
      </c>
      <c r="G3997" s="16" t="str">
        <f>[1]!s_info_industry_csrc2023(A3997,"",1)</f>
        <v>电力、热力、燃气及水生产和供应业</v>
      </c>
      <c r="H3997" s="16">
        <f>[1]!s_is(A3997,83,"FY","YTD","20251231",1,"",100000000)</f>
        <v>46.1196648751</v>
      </c>
      <c r="I3997" s="16">
        <f>[1]!s_is(A3997,83,"FY","YTD","20241231",1,"",100000000)</f>
        <v>56.781786998100003</v>
      </c>
      <c r="J3997" s="16">
        <f t="shared" si="186"/>
        <v>-0.18777362754287341</v>
      </c>
      <c r="K3997" s="16">
        <f>[1]!s_is(A3997,61,"FY","YTD","20251231",1,"",100000000)</f>
        <v>18.793580329200001</v>
      </c>
      <c r="L3997" s="16">
        <f>[1]!s_is(A3997,61,"FY","YTD","20241231",1,"",100000000)</f>
        <v>11.9882044369</v>
      </c>
      <c r="M3997" s="16">
        <f t="shared" si="187"/>
        <v>0.56767265924769184</v>
      </c>
      <c r="N3997" s="16">
        <f>[1]!s_fa_roe(A3997,"20251231")</f>
        <v>10.3832</v>
      </c>
      <c r="O3997" s="16">
        <f>[1]!s_stmnote_rdexp(A3997,"20251231",1,10000)</f>
        <v>11665.753754000001</v>
      </c>
      <c r="P3997" s="20">
        <f t="shared" si="188"/>
        <v>2.5294532788980303E-2</v>
      </c>
      <c r="Q3997" s="16">
        <f>[1]!s_margin_tradingbalance(A3997,"",10000)</f>
        <v>61598.116699999999</v>
      </c>
      <c r="R3997" s="16">
        <f>[1]!s_margin_seclendingbalance(A3997,"",10000)</f>
        <v>57.6496</v>
      </c>
      <c r="S3997" s="17">
        <f>[1]!s_val_ev(A3997,"",100000000)</f>
        <v>169.81649174099999</v>
      </c>
      <c r="T3997" s="17">
        <f>[1]!share_freesharesmv(A3997,"",100000000)</f>
        <v>72.404509036600004</v>
      </c>
      <c r="U3997" s="17">
        <f>[1]!s_dq_amount_btin(A3997,E3997,100000000)</f>
        <v>3.4099844300000002</v>
      </c>
      <c r="V3997" s="17">
        <f>[1]!s_dq_turn(A3997,E3997)</f>
        <v>2.4148034745313249</v>
      </c>
      <c r="W3997" s="2">
        <f>[1]!s_pq_amount(A3997,"20260101","",100000000)</f>
        <v>274.34715182999997</v>
      </c>
      <c r="X3997" s="2">
        <f>[1]!s_pq_avgamount(A3997,"20260101","",100000000)</f>
        <v>2.4940650166363634</v>
      </c>
      <c r="Y3997" s="17">
        <f>[1]!s_ipo_dilutedpe(A3997)</f>
        <v>16.989999999999998</v>
      </c>
      <c r="Z3997" s="12">
        <f>[1]!s_ipo_collection_total(A3997,100000000)</f>
        <v>1.0784</v>
      </c>
      <c r="AA3997" s="2">
        <f>[1]!s_val_pe_ttm(A3997,E3997)</f>
        <v>7.8688650131225586</v>
      </c>
      <c r="AB3997" s="5">
        <f>[1]!s_info_zjtxornot1(A3997,"")</f>
        <v>0</v>
      </c>
      <c r="AC3997" s="22" t="str">
        <f>[1]!s_info_nature1(A3997,"")</f>
        <v>地方国有企业</v>
      </c>
      <c r="AD3997" s="6" t="str">
        <f>[1]!s_info_city(A3997)</f>
        <v>中山市</v>
      </c>
      <c r="AE3997" s="6" t="str">
        <f>[1]!s_info_province(A3997)</f>
        <v>广东省</v>
      </c>
      <c r="AF3997">
        <v>113.382391</v>
      </c>
      <c r="AG3997">
        <v>22.521113</v>
      </c>
    </row>
    <row r="3998" spans="1:33" x14ac:dyDescent="0.3">
      <c r="A3998" s="12" t="s">
        <v>8378</v>
      </c>
      <c r="B3998" s="12" t="s">
        <v>8379</v>
      </c>
      <c r="C3998" s="16" t="str">
        <f>[1]!s_info_mkt(A3998)</f>
        <v>主板</v>
      </c>
      <c r="D3998" s="16" t="str">
        <f>[1]!s_ipo_listeddate(A3998)</f>
        <v>1998-12-24</v>
      </c>
      <c r="E3998" s="16" t="str">
        <f>[1]!lastradeday_s("000002","")</f>
        <v>2026-06-22</v>
      </c>
      <c r="F3998" s="16" t="str">
        <f>[1]!s_info_industry_csrc2023(A3998,"",3)</f>
        <v>化学原料和化学制品制造业</v>
      </c>
      <c r="G3998" s="16" t="str">
        <f>[1]!s_info_industry_csrc2023(A3998,"",1)</f>
        <v>制造业</v>
      </c>
      <c r="H3998" s="16">
        <f>[1]!s_is(A3998,83,"FY","YTD","20251231",1,"",100000000)</f>
        <v>53.250280862700002</v>
      </c>
      <c r="I3998" s="16">
        <f>[1]!s_is(A3998,83,"FY","YTD","20241231",1,"",100000000)</f>
        <v>35.479886713699997</v>
      </c>
      <c r="J3998" s="16">
        <f t="shared" si="186"/>
        <v>0.5008582550557652</v>
      </c>
      <c r="K3998" s="16">
        <f>[1]!s_is(A3998,61,"FY","YTD","20251231",1,"",100000000)</f>
        <v>16.725784537599999</v>
      </c>
      <c r="L3998" s="16">
        <f>[1]!s_is(A3998,61,"FY","YTD","20241231",1,"",100000000)</f>
        <v>9.5046590414000001</v>
      </c>
      <c r="M3998" s="16">
        <f t="shared" si="187"/>
        <v>0.75974587460176313</v>
      </c>
      <c r="N3998" s="16">
        <f>[1]!s_fa_roe(A3998,"20251231")</f>
        <v>13.138500000000001</v>
      </c>
      <c r="O3998" s="16">
        <f>[1]!s_stmnote_rdexp(A3998,"20251231",1,10000)</f>
        <v>2034.6241600000001</v>
      </c>
      <c r="P3998" s="20">
        <f t="shared" si="188"/>
        <v>3.8208702884517266E-3</v>
      </c>
      <c r="Q3998" s="16">
        <f>[1]!s_margin_tradingbalance(A3998,"",10000)</f>
        <v>85560.971900000004</v>
      </c>
      <c r="R3998" s="16">
        <f>[1]!s_margin_seclendingbalance(A3998,"",10000)</f>
        <v>451.64640000000003</v>
      </c>
      <c r="S3998" s="17">
        <f>[1]!s_val_ev(A3998,"",100000000)</f>
        <v>409.44708095970003</v>
      </c>
      <c r="T3998" s="17">
        <f>[1]!share_freesharesmv(A3998,"",100000000)</f>
        <v>242.34314544300003</v>
      </c>
      <c r="U3998" s="17">
        <f>[1]!s_dq_amount_btin(A3998,E3998,100000000)</f>
        <v>12.5791308</v>
      </c>
      <c r="V3998" s="17">
        <f>[1]!s_dq_turn(A3998,E3998)</f>
        <v>3.6262326529991409</v>
      </c>
      <c r="W3998" s="2">
        <f>[1]!s_pq_amount(A3998,"20260101","",100000000)</f>
        <v>901.79684220000001</v>
      </c>
      <c r="X3998" s="2">
        <f>[1]!s_pq_avgamount(A3998,"20260101","",100000000)</f>
        <v>8.1981531109090913</v>
      </c>
      <c r="Y3998" s="17">
        <f>[1]!s_ipo_dilutedpe(A3998)</f>
        <v>14.5</v>
      </c>
      <c r="Z3998" s="12">
        <f>[1]!s_ipo_collection_total(A3998,100000000)</f>
        <v>2.5707</v>
      </c>
      <c r="AA3998" s="2">
        <f>[1]!s_val_pe_ttm(A3998,E3998)</f>
        <v>22.488943099975586</v>
      </c>
      <c r="AB3998" s="5">
        <f>[1]!s_info_zjtxornot1(A3998,"")</f>
        <v>0</v>
      </c>
      <c r="AC3998" s="22" t="str">
        <f>[1]!s_info_nature1(A3998,"")</f>
        <v>公众企业</v>
      </c>
      <c r="AD3998" s="6" t="str">
        <f>[1]!s_info_city(A3998)</f>
        <v>广州市</v>
      </c>
      <c r="AE3998" s="6" t="str">
        <f>[1]!s_info_province(A3998)</f>
        <v>广东省</v>
      </c>
      <c r="AF3998">
        <v>113.280637</v>
      </c>
      <c r="AG3998">
        <v>23.125177999999998</v>
      </c>
    </row>
    <row r="3999" spans="1:33" x14ac:dyDescent="0.3">
      <c r="A3999" s="12" t="s">
        <v>8380</v>
      </c>
      <c r="B3999" s="12" t="s">
        <v>8381</v>
      </c>
      <c r="C3999" s="16" t="str">
        <f>[1]!s_info_mkt(A3999)</f>
        <v>主板</v>
      </c>
      <c r="D3999" s="16" t="str">
        <f>[1]!s_ipo_listeddate(A3999)</f>
        <v>1996-10-11</v>
      </c>
      <c r="E3999" s="16" t="str">
        <f>[1]!lastradeday_s("000002","")</f>
        <v>2026-06-22</v>
      </c>
      <c r="F3999" s="16" t="str">
        <f>[1]!s_info_industry_csrc2023(A3999,"",3)</f>
        <v>铁路、船舶、航空航天和其他运输设备制造业</v>
      </c>
      <c r="G3999" s="16" t="str">
        <f>[1]!s_info_industry_csrc2023(A3999,"",1)</f>
        <v>制造业</v>
      </c>
      <c r="H3999" s="16">
        <f>[1]!s_is(A3999,83,"FY","YTD","20251231",1,"",100000000)</f>
        <v>446.55784258860001</v>
      </c>
      <c r="I3999" s="16">
        <f>[1]!s_is(A3999,83,"FY","YTD","20241231",1,"",100000000)</f>
        <v>428.37236434160002</v>
      </c>
      <c r="J3999" s="16">
        <f t="shared" si="186"/>
        <v>4.2452501049993652E-2</v>
      </c>
      <c r="K3999" s="16">
        <f>[1]!s_is(A3999,61,"FY","YTD","20251231",1,"",100000000)</f>
        <v>35.177601097600004</v>
      </c>
      <c r="L3999" s="16">
        <f>[1]!s_is(A3999,61,"FY","YTD","20241231",1,"",100000000)</f>
        <v>33.939660607</v>
      </c>
      <c r="M3999" s="16">
        <f t="shared" si="187"/>
        <v>3.6474745724024128E-2</v>
      </c>
      <c r="N3999" s="16">
        <f>[1]!s_fa_roe(A3999,"20251231")</f>
        <v>17.316600000000001</v>
      </c>
      <c r="O3999" s="16">
        <f>[1]!s_stmnote_rdexp(A3999,"20251231",1,10000)</f>
        <v>109657.93615699999</v>
      </c>
      <c r="P3999" s="20">
        <f t="shared" si="188"/>
        <v>2.4556267004815426E-2</v>
      </c>
      <c r="Q3999" s="16">
        <f>[1]!s_margin_tradingbalance(A3999,"",10000)</f>
        <v>197599.45879999999</v>
      </c>
      <c r="R3999" s="16">
        <f>[1]!s_margin_seclendingbalance(A3999,"",10000)</f>
        <v>480.54790000000003</v>
      </c>
      <c r="S3999" s="17">
        <f>[1]!s_val_ev(A3999,"",100000000)</f>
        <v>1185.0695904520001</v>
      </c>
      <c r="T3999" s="17">
        <f>[1]!share_freesharesmv(A3999,"",100000000)</f>
        <v>389.18955231199999</v>
      </c>
      <c r="U3999" s="17">
        <f>[1]!s_dq_amount_btin(A3999,E3999,100000000)</f>
        <v>7.2881044399999997</v>
      </c>
      <c r="V3999" s="17">
        <f>[1]!s_dq_turn(A3999,E3999)</f>
        <v>0.62597785532424077</v>
      </c>
      <c r="W3999" s="2">
        <f>[1]!s_pq_amount(A3999,"20260101","",100000000)</f>
        <v>1335.1803100499999</v>
      </c>
      <c r="X3999" s="2">
        <f>[1]!s_pq_avgamount(A3999,"20260101","",100000000)</f>
        <v>12.138002818636362</v>
      </c>
      <c r="Y3999" s="17">
        <f>[1]!s_ipo_dilutedpe(A3999)</f>
        <v>0</v>
      </c>
      <c r="Z3999" s="12">
        <f>[1]!s_ipo_collection_total(A3999,100000000)</f>
        <v>1.7982720000000001</v>
      </c>
      <c r="AA3999" s="2">
        <f>[1]!s_val_pe_ttm(A3999,E3999)</f>
        <v>36.439517974853516</v>
      </c>
      <c r="AB3999" s="5">
        <f>[1]!s_info_zjtxornot1(A3999,"")</f>
        <v>0</v>
      </c>
      <c r="AC3999" s="22" t="str">
        <f>[1]!s_info_nature1(A3999,"")</f>
        <v>中央国有企业</v>
      </c>
      <c r="AD3999" s="6" t="str">
        <f>[1]!s_info_city(A3999)</f>
        <v>威海市</v>
      </c>
      <c r="AE3999" s="6" t="str">
        <f>[1]!s_info_province(A3999)</f>
        <v>山东省</v>
      </c>
      <c r="AF3999">
        <v>122.116394</v>
      </c>
      <c r="AG3999">
        <v>37.509690999999997</v>
      </c>
    </row>
    <row r="4000" spans="1:33" x14ac:dyDescent="0.3">
      <c r="A4000" s="12" t="s">
        <v>8382</v>
      </c>
      <c r="B4000" s="12" t="s">
        <v>8383</v>
      </c>
      <c r="C4000" s="16" t="str">
        <f>[1]!s_info_mkt(A4000)</f>
        <v>主板</v>
      </c>
      <c r="D4000" s="16" t="str">
        <f>[1]!s_ipo_listeddate(A4000)</f>
        <v>1993-10-08</v>
      </c>
      <c r="E4000" s="16" t="str">
        <f>[1]!lastradeday_s("000002","")</f>
        <v>2026-06-22</v>
      </c>
      <c r="F4000" s="16" t="str">
        <f>[1]!s_info_industry_csrc2023(A4000,"",3)</f>
        <v>铁路、船舶、航空航天和其他运输设备制造业</v>
      </c>
      <c r="G4000" s="16" t="str">
        <f>[1]!s_info_industry_csrc2023(A4000,"",1)</f>
        <v>制造业</v>
      </c>
      <c r="H4000" s="16">
        <f>[1]!s_is(A4000,83,"FY","YTD","20251231",1,"",100000000)</f>
        <v>21.5773047765</v>
      </c>
      <c r="I4000" s="16">
        <f>[1]!s_is(A4000,83,"FY","YTD","20241231",1,"",100000000)</f>
        <v>21.920889839499999</v>
      </c>
      <c r="J4000" s="16">
        <f t="shared" si="186"/>
        <v>-1.5673864770803347E-2</v>
      </c>
      <c r="K4000" s="16">
        <f>[1]!s_is(A4000,61,"FY","YTD","20251231",1,"",100000000)</f>
        <v>1.0671380190999999</v>
      </c>
      <c r="L4000" s="16">
        <f>[1]!s_is(A4000,61,"FY","YTD","20241231",1,"",100000000)</f>
        <v>-1.3909368431</v>
      </c>
      <c r="M4000" s="16">
        <f t="shared" si="187"/>
        <v>1.7672081046625059</v>
      </c>
      <c r="N4000" s="16">
        <f>[1]!s_fa_roe(A4000,"20251231")</f>
        <v>5.1219000000000001</v>
      </c>
      <c r="O4000" s="16">
        <f>[1]!s_stmnote_rdexp(A4000,"20251231",1,10000)</f>
        <v>2948.0107680000001</v>
      </c>
      <c r="P4000" s="20">
        <f t="shared" si="188"/>
        <v>1.3662553310229461E-2</v>
      </c>
      <c r="Q4000" s="16">
        <f>[1]!s_margin_tradingbalance(A4000,"",10000)</f>
        <v>0</v>
      </c>
      <c r="R4000" s="16">
        <f>[1]!s_margin_seclendingbalance(A4000,"",10000)</f>
        <v>0</v>
      </c>
      <c r="S4000" s="17">
        <f>[1]!s_val_ev(A4000,"",100000000)</f>
        <v>35.150919671185001</v>
      </c>
      <c r="T4000" s="17">
        <f>[1]!share_freesharesmv(A4000,"",100000000)</f>
        <v>12.26895466</v>
      </c>
      <c r="U4000" s="17">
        <f>[1]!s_dq_amount_btin(A4000,E4000,100000000)</f>
        <v>0.35863099999999998</v>
      </c>
      <c r="V4000" s="17">
        <f>[1]!s_dq_turn(A4000,E4000)</f>
        <v>1.1780566353775295</v>
      </c>
      <c r="W4000" s="2">
        <f>[1]!s_pq_amount(A4000,"20260101","",100000000)</f>
        <v>56.569124459999998</v>
      </c>
      <c r="X4000" s="2">
        <f>[1]!s_pq_avgamount(A4000,"20260101","",100000000)</f>
        <v>0.51426476781818187</v>
      </c>
      <c r="Y4000" s="17">
        <f>[1]!s_ipo_dilutedpe(A4000)</f>
        <v>0</v>
      </c>
      <c r="Z4000" s="12">
        <f>[1]!s_ipo_collection_total(A4000,100000000)</f>
        <v>0.96</v>
      </c>
      <c r="AA4000" s="2">
        <f>[1]!s_val_pe_ttm(A4000,E4000)</f>
        <v>50.806064605712891</v>
      </c>
      <c r="AB4000" s="5">
        <f>[1]!s_info_zjtxornot1(A4000,"")</f>
        <v>0</v>
      </c>
      <c r="AC4000" s="22" t="str">
        <f>[1]!s_info_nature1(A4000,"")</f>
        <v>地方国有企业</v>
      </c>
      <c r="AD4000" s="6" t="str">
        <f>[1]!s_info_city(A4000)</f>
        <v>上海市</v>
      </c>
      <c r="AE4000" s="6" t="str">
        <f>[1]!s_info_province(A4000)</f>
        <v>上海</v>
      </c>
      <c r="AF4000">
        <v>121.472644</v>
      </c>
      <c r="AG4000">
        <v>31.231705999999999</v>
      </c>
    </row>
    <row r="4001" spans="1:33" x14ac:dyDescent="0.3">
      <c r="A4001" s="12" t="s">
        <v>273</v>
      </c>
      <c r="B4001" s="12" t="s">
        <v>274</v>
      </c>
      <c r="C4001" s="16" t="str">
        <f>[1]!s_info_mkt(A4001)</f>
        <v>北证</v>
      </c>
      <c r="D4001" s="16" t="str">
        <f>[1]!s_ipo_listeddate(A4001)</f>
        <v>2022-11-25</v>
      </c>
      <c r="E4001" s="16" t="str">
        <f>[1]!lastradeday_s("000002","")</f>
        <v>2026-06-22</v>
      </c>
      <c r="F4001" s="16" t="str">
        <f>[1]!s_info_industry_csrc2023(A4001,"",3)</f>
        <v>电气机械和器材制造业</v>
      </c>
      <c r="G4001" s="16" t="str">
        <f>[1]!s_info_industry_csrc2023(A4001,"",1)</f>
        <v>制造业</v>
      </c>
      <c r="H4001" s="16">
        <f>[1]!s_is(A4001,83,"FY","YTD","20251231",1,"",100000000)</f>
        <v>3.4901639179999999</v>
      </c>
      <c r="I4001" s="16">
        <f>[1]!s_is(A4001,83,"FY","YTD","20241231",1,"",100000000)</f>
        <v>3.8162223045999997</v>
      </c>
      <c r="J4001" s="16">
        <f t="shared" si="186"/>
        <v>-8.5440092472331974E-2</v>
      </c>
      <c r="K4001" s="16">
        <f>[1]!s_is(A4001,61,"FY","YTD","20251231",1,"",100000000)</f>
        <v>0.42031622860000001</v>
      </c>
      <c r="L4001" s="16">
        <f>[1]!s_is(A4001,61,"FY","YTD","20241231",1,"",100000000)</f>
        <v>0.73224268719999996</v>
      </c>
      <c r="M4001" s="16">
        <f t="shared" si="187"/>
        <v>-0.42598780985135659</v>
      </c>
      <c r="N4001" s="16">
        <f>[1]!s_fa_roe(A4001,"20251231")</f>
        <v>8.1943999999999999</v>
      </c>
      <c r="O4001" s="16">
        <f>[1]!s_stmnote_rdexp(A4001,"20251231",1,10000)</f>
        <v>2064.7583610000001</v>
      </c>
      <c r="P4001" s="20">
        <f t="shared" si="188"/>
        <v>5.9159352096654162E-2</v>
      </c>
      <c r="Q4001" s="16">
        <f>[1]!s_margin_tradingbalance(A4001,"",10000)</f>
        <v>1189.2634</v>
      </c>
      <c r="R4001" s="16">
        <f>[1]!s_margin_seclendingbalance(A4001,"",10000)</f>
        <v>0</v>
      </c>
      <c r="S4001" s="17">
        <f>[1]!s_val_ev(A4001,"",100000000)</f>
        <v>14.901030143999998</v>
      </c>
      <c r="T4001" s="17">
        <f>[1]!share_freesharesmv(A4001,"",100000000)</f>
        <v>5.3549133343999999</v>
      </c>
      <c r="U4001" s="17">
        <f>[1]!s_dq_amount_btin(A4001,E4001,100000000)</f>
        <v>0.24222114</v>
      </c>
      <c r="V4001" s="17">
        <f>[1]!s_dq_turn(A4001,E4001)</f>
        <v>1.7324781700242546</v>
      </c>
      <c r="W4001" s="2">
        <f>[1]!s_pq_amount(A4001,"20260101","",100000000)</f>
        <v>44.599493289999998</v>
      </c>
      <c r="X4001" s="2">
        <f>[1]!s_pq_avgamount(A4001,"20260101","",100000000)</f>
        <v>0.40544993899999998</v>
      </c>
      <c r="Y4001" s="17">
        <f>[1]!s_ipo_dilutedpe(A4001)</f>
        <v>22.34</v>
      </c>
      <c r="Z4001" s="12">
        <f>[1]!s_ipo_collection_total(A4001,100000000)</f>
        <v>1.8180000000000001</v>
      </c>
      <c r="AA4001" s="2">
        <f>[1]!s_val_pe_ttm(A4001,E4001)</f>
        <v>37.410526275634766</v>
      </c>
      <c r="AB4001" s="5">
        <f>[1]!s_info_zjtxornot1(A4001,"")</f>
        <v>1</v>
      </c>
      <c r="AC4001" s="22" t="str">
        <f>[1]!s_info_nature1(A4001,"")</f>
        <v>民营企业</v>
      </c>
      <c r="AD4001" s="6" t="str">
        <f>[1]!s_info_city(A4001)</f>
        <v>宜昌市</v>
      </c>
      <c r="AE4001" s="6" t="str">
        <f>[1]!s_info_province(A4001)</f>
        <v>湖北省</v>
      </c>
      <c r="AF4001">
        <v>111.290843</v>
      </c>
      <c r="AG4001">
        <v>30.702635999999998</v>
      </c>
    </row>
    <row r="4002" spans="1:33" x14ac:dyDescent="0.3">
      <c r="A4002" s="12" t="s">
        <v>8384</v>
      </c>
      <c r="B4002" s="12" t="s">
        <v>8385</v>
      </c>
      <c r="C4002" s="16" t="str">
        <f>[1]!s_info_mkt(A4002)</f>
        <v>创业板</v>
      </c>
      <c r="D4002" s="16" t="str">
        <f>[1]!s_ipo_listeddate(A4002)</f>
        <v>2021-12-17</v>
      </c>
      <c r="E4002" s="16" t="str">
        <f>[1]!lastradeday_s("000002","")</f>
        <v>2026-06-22</v>
      </c>
      <c r="F4002" s="16" t="str">
        <f>[1]!s_info_industry_csrc2023(A4002,"",3)</f>
        <v>化学原料和化学制品制造业</v>
      </c>
      <c r="G4002" s="16" t="str">
        <f>[1]!s_info_industry_csrc2023(A4002,"",1)</f>
        <v>制造业</v>
      </c>
      <c r="H4002" s="16">
        <f>[1]!s_is(A4002,83,"FY","YTD","20251231",1,"",100000000)</f>
        <v>11.406591690199999</v>
      </c>
      <c r="I4002" s="16">
        <f>[1]!s_is(A4002,83,"FY","YTD","20241231",1,"",100000000)</f>
        <v>10.0356343858</v>
      </c>
      <c r="J4002" s="16">
        <f t="shared" si="186"/>
        <v>0.13660893289813814</v>
      </c>
      <c r="K4002" s="16">
        <f>[1]!s_is(A4002,61,"FY","YTD","20251231",1,"",100000000)</f>
        <v>-0.48617664719999998</v>
      </c>
      <c r="L4002" s="16">
        <f>[1]!s_is(A4002,61,"FY","YTD","20241231",1,"",100000000)</f>
        <v>-0.62280436939999995</v>
      </c>
      <c r="M4002" s="16">
        <f t="shared" si="187"/>
        <v>0.2193750219376672</v>
      </c>
      <c r="N4002" s="16">
        <f>[1]!s_fa_roe(A4002,"20251231")</f>
        <v>-2.3959999999999999</v>
      </c>
      <c r="O4002" s="16">
        <f>[1]!s_stmnote_rdexp(A4002,"20251231",1,10000)</f>
        <v>4290.6145049999996</v>
      </c>
      <c r="P4002" s="20">
        <f t="shared" si="188"/>
        <v>3.7615219528601973E-2</v>
      </c>
      <c r="Q4002" s="16">
        <f>[1]!s_margin_tradingbalance(A4002,"",10000)</f>
        <v>4994.2771000000002</v>
      </c>
      <c r="R4002" s="16">
        <f>[1]!s_margin_seclendingbalance(A4002,"",10000)</f>
        <v>0</v>
      </c>
      <c r="S4002" s="17">
        <f>[1]!s_val_ev(A4002,"",100000000)</f>
        <v>30.848099099999999</v>
      </c>
      <c r="T4002" s="17">
        <f>[1]!share_freesharesmv(A4002,"",100000000)</f>
        <v>7.8530990999999997</v>
      </c>
      <c r="U4002" s="17">
        <f>[1]!s_dq_amount_btin(A4002,E4002,100000000)</f>
        <v>0.42556424999999998</v>
      </c>
      <c r="V4002" s="17">
        <f>[1]!s_dq_turn(A4002,E4002)</f>
        <v>3.2178480056803451</v>
      </c>
      <c r="W4002" s="2">
        <f>[1]!s_pq_amount(A4002,"20260101","",100000000)</f>
        <v>45.716388950000002</v>
      </c>
      <c r="X4002" s="2">
        <f>[1]!s_pq_avgamount(A4002,"20260101","",100000000)</f>
        <v>0.41560353590909094</v>
      </c>
      <c r="Y4002" s="17">
        <f>[1]!s_ipo_dilutedpe(A4002)</f>
        <v>38.74</v>
      </c>
      <c r="Z4002" s="12">
        <f>[1]!s_ipo_collection_total(A4002,100000000)</f>
        <v>13.904999999999999</v>
      </c>
      <c r="AA4002" s="2">
        <f>[1]!s_val_pe_ttm(A4002,E4002)</f>
        <v>-80.603851318359375</v>
      </c>
      <c r="AB4002" s="5">
        <f>[1]!s_info_zjtxornot1(A4002,"")</f>
        <v>1</v>
      </c>
      <c r="AC4002" s="22" t="str">
        <f>[1]!s_info_nature1(A4002,"")</f>
        <v>民营企业</v>
      </c>
      <c r="AD4002" s="6" t="str">
        <f>[1]!s_info_city(A4002)</f>
        <v>营口市</v>
      </c>
      <c r="AE4002" s="6" t="str">
        <f>[1]!s_info_province(A4002)</f>
        <v>辽宁省</v>
      </c>
      <c r="AF4002">
        <v>122.235151</v>
      </c>
      <c r="AG4002">
        <v>40.667431999999998</v>
      </c>
    </row>
    <row r="4003" spans="1:33" x14ac:dyDescent="0.3">
      <c r="A4003" s="12" t="s">
        <v>8386</v>
      </c>
      <c r="B4003" s="12" t="s">
        <v>8387</v>
      </c>
      <c r="C4003" s="16" t="str">
        <f>[1]!s_info_mkt(A4003)</f>
        <v>主板</v>
      </c>
      <c r="D4003" s="16" t="str">
        <f>[1]!s_ipo_listeddate(A4003)</f>
        <v>2023-03-29</v>
      </c>
      <c r="E4003" s="16" t="str">
        <f>[1]!lastradeday_s("000002","")</f>
        <v>2026-06-22</v>
      </c>
      <c r="F4003" s="16" t="str">
        <f>[1]!s_info_industry_csrc2023(A4003,"",3)</f>
        <v>水上运输业</v>
      </c>
      <c r="G4003" s="16" t="str">
        <f>[1]!s_info_industry_csrc2023(A4003,"",1)</f>
        <v>交通运输、仓储和邮政业</v>
      </c>
      <c r="H4003" s="16">
        <f>[1]!s_is(A4003,83,"FY","YTD","20251231",1,"",100000000)</f>
        <v>44.429949636400003</v>
      </c>
      <c r="I4003" s="16">
        <f>[1]!s_is(A4003,83,"FY","YTD","20241231",1,"",100000000)</f>
        <v>36.587674565100002</v>
      </c>
      <c r="J4003" s="16">
        <f t="shared" si="186"/>
        <v>0.21434199261137343</v>
      </c>
      <c r="K4003" s="16">
        <f>[1]!s_is(A4003,61,"FY","YTD","20251231",1,"",100000000)</f>
        <v>4.6499933255000006</v>
      </c>
      <c r="L4003" s="16">
        <f>[1]!s_is(A4003,61,"FY","YTD","20241231",1,"",100000000)</f>
        <v>5.4902452261999999</v>
      </c>
      <c r="M4003" s="16">
        <f t="shared" si="187"/>
        <v>-0.15304451187175266</v>
      </c>
      <c r="N4003" s="16">
        <f>[1]!s_fa_roe(A4003,"20251231")</f>
        <v>10.763400000000001</v>
      </c>
      <c r="O4003" s="16">
        <f>[1]!s_stmnote_rdexp(A4003,"20251231",1,10000)</f>
        <v>2.94313</v>
      </c>
      <c r="P4003" s="20">
        <f t="shared" si="188"/>
        <v>6.6242028723543497E-6</v>
      </c>
      <c r="Q4003" s="16">
        <f>[1]!s_margin_tradingbalance(A4003,"",10000)</f>
        <v>0</v>
      </c>
      <c r="R4003" s="16">
        <f>[1]!s_margin_seclendingbalance(A4003,"",10000)</f>
        <v>0</v>
      </c>
      <c r="S4003" s="17">
        <f>[1]!s_val_ev(A4003,"",100000000)</f>
        <v>131.27911834599999</v>
      </c>
      <c r="T4003" s="17">
        <f>[1]!share_freesharesmv(A4003,"",100000000)</f>
        <v>39.819533218399997</v>
      </c>
      <c r="U4003" s="17">
        <f>[1]!s_dq_amount_btin(A4003,E4003,100000000)</f>
        <v>1.6514519400000001</v>
      </c>
      <c r="V4003" s="17">
        <f>[1]!s_dq_turn(A4003,E4003)</f>
        <v>4.2375768132316685</v>
      </c>
      <c r="W4003" s="2">
        <f>[1]!s_pq_amount(A4003,"20260101","",100000000)</f>
        <v>291.53039661999998</v>
      </c>
      <c r="X4003" s="2">
        <f>[1]!s_pq_avgamount(A4003,"20260101","",100000000)</f>
        <v>2.6502763329090908</v>
      </c>
      <c r="Y4003" s="17">
        <f>[1]!s_ipo_dilutedpe(A4003)</f>
        <v>22.99</v>
      </c>
      <c r="Z4003" s="12">
        <f>[1]!s_ipo_collection_total(A4003,100000000)</f>
        <v>15.375315587499999</v>
      </c>
      <c r="AA4003" s="2">
        <f>[1]!s_val_pe_ttm(A4003,E4003)</f>
        <v>21.600576400756836</v>
      </c>
      <c r="AB4003" s="5">
        <f>[1]!s_info_zjtxornot1(A4003,"")</f>
        <v>0</v>
      </c>
      <c r="AC4003" s="22" t="str">
        <f>[1]!s_info_nature1(A4003,"")</f>
        <v>民营企业</v>
      </c>
      <c r="AD4003" s="6" t="str">
        <f>[1]!s_info_city(A4003)</f>
        <v>福州市</v>
      </c>
      <c r="AE4003" s="6" t="str">
        <f>[1]!s_info_province(A4003)</f>
        <v>福建省</v>
      </c>
      <c r="AF4003">
        <v>119.30623900000001</v>
      </c>
      <c r="AG4003">
        <v>26.075302000000001</v>
      </c>
    </row>
    <row r="4004" spans="1:33" x14ac:dyDescent="0.3">
      <c r="A4004" s="12" t="s">
        <v>8388</v>
      </c>
      <c r="B4004" s="12" t="s">
        <v>8389</v>
      </c>
      <c r="C4004" s="16" t="str">
        <f>[1]!s_info_mkt(A4004)</f>
        <v>主板</v>
      </c>
      <c r="D4004" s="16" t="str">
        <f>[1]!s_ipo_listeddate(A4004)</f>
        <v>2018-08-06</v>
      </c>
      <c r="E4004" s="16" t="str">
        <f>[1]!lastradeday_s("000002","")</f>
        <v>2026-06-22</v>
      </c>
      <c r="F4004" s="16" t="str">
        <f>[1]!s_info_industry_csrc2023(A4004,"",3)</f>
        <v>金属制品业</v>
      </c>
      <c r="G4004" s="16" t="str">
        <f>[1]!s_info_industry_csrc2023(A4004,"",1)</f>
        <v>制造业</v>
      </c>
      <c r="H4004" s="16">
        <f>[1]!s_is(A4004,83,"FY","YTD","20251231",1,"",100000000)</f>
        <v>15.642601315699999</v>
      </c>
      <c r="I4004" s="16">
        <f>[1]!s_is(A4004,83,"FY","YTD","20241231",1,"",100000000)</f>
        <v>14.302069100399999</v>
      </c>
      <c r="J4004" s="16">
        <f t="shared" si="186"/>
        <v>9.3729949554117953E-2</v>
      </c>
      <c r="K4004" s="16">
        <f>[1]!s_is(A4004,61,"FY","YTD","20251231",1,"",100000000)</f>
        <v>8.3462124299999996E-2</v>
      </c>
      <c r="L4004" s="16">
        <f>[1]!s_is(A4004,61,"FY","YTD","20241231",1,"",100000000)</f>
        <v>-3.6327707069999997</v>
      </c>
      <c r="M4004" s="16">
        <f t="shared" si="187"/>
        <v>1.0229747845464556</v>
      </c>
      <c r="N4004" s="16">
        <f>[1]!s_fa_roe(A4004,"20251231")</f>
        <v>0.37380000000000002</v>
      </c>
      <c r="O4004" s="16">
        <f>[1]!s_stmnote_rdexp(A4004,"20251231",1,10000)</f>
        <v>16489.666099999999</v>
      </c>
      <c r="P4004" s="20">
        <f t="shared" si="188"/>
        <v>0.10541511457848017</v>
      </c>
      <c r="Q4004" s="16">
        <f>[1]!s_margin_tradingbalance(A4004,"",10000)</f>
        <v>32883.527300000002</v>
      </c>
      <c r="R4004" s="16">
        <f>[1]!s_margin_seclendingbalance(A4004,"",10000)</f>
        <v>506.60500000000002</v>
      </c>
      <c r="S4004" s="17">
        <f>[1]!s_val_ev(A4004,"",100000000)</f>
        <v>218.64455396</v>
      </c>
      <c r="T4004" s="17">
        <f>[1]!share_freesharesmv(A4004,"",100000000)</f>
        <v>89.883733297900008</v>
      </c>
      <c r="U4004" s="17">
        <f>[1]!s_dq_amount_btin(A4004,E4004,100000000)</f>
        <v>3.8960968899999999</v>
      </c>
      <c r="V4004" s="17">
        <f>[1]!s_dq_turn(A4004,E4004)</f>
        <v>1.8014207948763126</v>
      </c>
      <c r="W4004" s="2">
        <f>[1]!s_pq_amount(A4004,"20260101","",100000000)</f>
        <v>945.99560870000005</v>
      </c>
      <c r="X4004" s="2">
        <f>[1]!s_pq_avgamount(A4004,"20260101","",100000000)</f>
        <v>8.5999600790909092</v>
      </c>
      <c r="Y4004" s="17">
        <f>[1]!s_ipo_dilutedpe(A4004)</f>
        <v>22.93</v>
      </c>
      <c r="Z4004" s="12">
        <f>[1]!s_ipo_collection_total(A4004,100000000)</f>
        <v>4.9283999999999999</v>
      </c>
      <c r="AA4004" s="2">
        <f>[1]!s_val_pe_ttm(A4004,E4004)</f>
        <v>3156.937744140625</v>
      </c>
      <c r="AB4004" s="5">
        <f>[1]!s_info_zjtxornot1(A4004,"")</f>
        <v>1</v>
      </c>
      <c r="AC4004" s="22" t="str">
        <f>[1]!s_info_nature1(A4004,"")</f>
        <v>中央国有企业</v>
      </c>
      <c r="AD4004" s="6" t="str">
        <f>[1]!s_info_city(A4004)</f>
        <v>合肥市</v>
      </c>
      <c r="AE4004" s="6" t="str">
        <f>[1]!s_info_province(A4004)</f>
        <v>安徽省</v>
      </c>
      <c r="AF4004">
        <v>117.28304199999999</v>
      </c>
      <c r="AG4004">
        <v>31.861190000000001</v>
      </c>
    </row>
    <row r="4005" spans="1:33" x14ac:dyDescent="0.3">
      <c r="A4005" s="12" t="s">
        <v>8390</v>
      </c>
      <c r="B4005" s="12" t="s">
        <v>8391</v>
      </c>
      <c r="C4005" s="16" t="str">
        <f>[1]!s_info_mkt(A4005)</f>
        <v>主板</v>
      </c>
      <c r="D4005" s="16" t="str">
        <f>[1]!s_ipo_listeddate(A4005)</f>
        <v>2024-01-11</v>
      </c>
      <c r="E4005" s="16" t="str">
        <f>[1]!lastradeday_s("000002","")</f>
        <v>2026-06-22</v>
      </c>
      <c r="F4005" s="16" t="str">
        <f>[1]!s_info_industry_csrc2023(A4005,"",3)</f>
        <v>电气机械和器材制造业</v>
      </c>
      <c r="G4005" s="16" t="str">
        <f>[1]!s_info_industry_csrc2023(A4005,"",1)</f>
        <v>制造业</v>
      </c>
      <c r="H4005" s="16">
        <f>[1]!s_is(A4005,83,"FY","YTD","20251231",1,"",100000000)</f>
        <v>27.817765364699998</v>
      </c>
      <c r="I4005" s="16">
        <f>[1]!s_is(A4005,83,"FY","YTD","20241231",1,"",100000000)</f>
        <v>21.645343131199997</v>
      </c>
      <c r="J4005" s="16">
        <f t="shared" si="186"/>
        <v>0.2851616717779335</v>
      </c>
      <c r="K4005" s="16">
        <f>[1]!s_is(A4005,61,"FY","YTD","20251231",1,"",100000000)</f>
        <v>2.6084001349000001</v>
      </c>
      <c r="L4005" s="16">
        <f>[1]!s_is(A4005,61,"FY","YTD","20241231",1,"",100000000)</f>
        <v>2.2781455378</v>
      </c>
      <c r="M4005" s="16">
        <f t="shared" si="187"/>
        <v>0.14496641747433145</v>
      </c>
      <c r="N4005" s="16">
        <f>[1]!s_fa_roe(A4005,"20251231")</f>
        <v>15.073700000000001</v>
      </c>
      <c r="O4005" s="16">
        <f>[1]!s_stmnote_rdexp(A4005,"20251231",1,10000)</f>
        <v>7426.1200379999991</v>
      </c>
      <c r="P4005" s="20">
        <f t="shared" si="188"/>
        <v>2.6695602398830887E-2</v>
      </c>
      <c r="Q4005" s="16">
        <f>[1]!s_margin_tradingbalance(A4005,"",10000)</f>
        <v>10767.510700000001</v>
      </c>
      <c r="R4005" s="16">
        <f>[1]!s_margin_seclendingbalance(A4005,"",10000)</f>
        <v>5.5635000000000003</v>
      </c>
      <c r="S4005" s="17">
        <f>[1]!s_val_ev(A4005,"",100000000)</f>
        <v>60.031812400000007</v>
      </c>
      <c r="T4005" s="17">
        <f>[1]!share_freesharesmv(A4005,"",100000000)</f>
        <v>18.720604000000002</v>
      </c>
      <c r="U4005" s="17">
        <f>[1]!s_dq_amount_btin(A4005,E4005,100000000)</f>
        <v>0.50466654</v>
      </c>
      <c r="V4005" s="17">
        <f>[1]!s_dq_turn(A4005,E4005)</f>
        <v>2.6958238003122577</v>
      </c>
      <c r="W4005" s="2">
        <f>[1]!s_pq_amount(A4005,"20260101","",100000000)</f>
        <v>102.48198503</v>
      </c>
      <c r="X4005" s="2">
        <f>[1]!s_pq_avgamount(A4005,"20260101","",100000000)</f>
        <v>0.93165440936363642</v>
      </c>
      <c r="Y4005" s="17">
        <f>[1]!s_ipo_dilutedpe(A4005)</f>
        <v>30.55</v>
      </c>
      <c r="Z4005" s="12">
        <f>[1]!s_ipo_collection_total(A4005,100000000)</f>
        <v>11.724080000000001</v>
      </c>
      <c r="AA4005" s="2">
        <f>[1]!s_val_pe_ttm(A4005,E4005)</f>
        <v>24.131946563720703</v>
      </c>
      <c r="AB4005" s="5">
        <f>[1]!s_info_zjtxornot1(A4005,"")</f>
        <v>1</v>
      </c>
      <c r="AC4005" s="22" t="str">
        <f>[1]!s_info_nature1(A4005,"")</f>
        <v>外资企业</v>
      </c>
      <c r="AD4005" s="6" t="str">
        <f>[1]!s_info_city(A4005)</f>
        <v>苏州市</v>
      </c>
      <c r="AE4005" s="6" t="str">
        <f>[1]!s_info_province(A4005)</f>
        <v>江苏省</v>
      </c>
      <c r="AF4005">
        <v>120.619585</v>
      </c>
      <c r="AG4005">
        <v>31.299378999999998</v>
      </c>
    </row>
    <row r="4006" spans="1:33" x14ac:dyDescent="0.3">
      <c r="A4006" s="12" t="s">
        <v>8392</v>
      </c>
      <c r="B4006" s="12" t="s">
        <v>8393</v>
      </c>
      <c r="C4006" s="16" t="str">
        <f>[1]!s_info_mkt(A4006)</f>
        <v>主板</v>
      </c>
      <c r="D4006" s="16" t="str">
        <f>[1]!s_ipo_listeddate(A4006)</f>
        <v>1999-08-10</v>
      </c>
      <c r="E4006" s="16" t="str">
        <f>[1]!lastradeday_s("000002","")</f>
        <v>2026-06-22</v>
      </c>
      <c r="F4006" s="16" t="str">
        <f>[1]!s_info_industry_csrc2023(A4006,"",3)</f>
        <v>化学纤维制造业</v>
      </c>
      <c r="G4006" s="16" t="str">
        <f>[1]!s_info_industry_csrc2023(A4006,"",1)</f>
        <v>制造业</v>
      </c>
      <c r="H4006" s="16">
        <f>[1]!s_is(A4006,83,"FY","YTD","20251231",1,"",100000000)</f>
        <v>34.795574016399996</v>
      </c>
      <c r="I4006" s="16">
        <f>[1]!s_is(A4006,83,"FY","YTD","20241231",1,"",100000000)</f>
        <v>32.6131190352</v>
      </c>
      <c r="J4006" s="16">
        <f t="shared" si="186"/>
        <v>6.6919541760002366E-2</v>
      </c>
      <c r="K4006" s="16">
        <f>[1]!s_is(A4006,61,"FY","YTD","20251231",1,"",100000000)</f>
        <v>0.74987096109999996</v>
      </c>
      <c r="L4006" s="16">
        <f>[1]!s_is(A4006,61,"FY","YTD","20241231",1,"",100000000)</f>
        <v>1.1733820141</v>
      </c>
      <c r="M4006" s="16">
        <f t="shared" si="187"/>
        <v>-0.36093194536038531</v>
      </c>
      <c r="N4006" s="16">
        <f>[1]!s_fa_roe(A4006,"20251231")</f>
        <v>1.4585999999999999</v>
      </c>
      <c r="O4006" s="16">
        <f>[1]!s_stmnote_rdexp(A4006,"20251231",1,10000)</f>
        <v>908.13061600000003</v>
      </c>
      <c r="P4006" s="20">
        <f t="shared" si="188"/>
        <v>2.6099026720236779E-3</v>
      </c>
      <c r="Q4006" s="16">
        <f>[1]!s_margin_tradingbalance(A4006,"",10000)</f>
        <v>36153.929100000001</v>
      </c>
      <c r="R4006" s="16">
        <f>[1]!s_margin_seclendingbalance(A4006,"",10000)</f>
        <v>33.1128</v>
      </c>
      <c r="S4006" s="17">
        <f>[1]!s_val_ev(A4006,"",100000000)</f>
        <v>51.743152600800002</v>
      </c>
      <c r="T4006" s="17">
        <f>[1]!share_freesharesmv(A4006,"",100000000)</f>
        <v>31.7554586736</v>
      </c>
      <c r="U4006" s="17">
        <f>[1]!s_dq_amount_btin(A4006,E4006,100000000)</f>
        <v>1.5328245199999999</v>
      </c>
      <c r="V4006" s="17">
        <f>[1]!s_dq_turn(A4006,E4006)</f>
        <v>3.0585972807510622</v>
      </c>
      <c r="W4006" s="2">
        <f>[1]!s_pq_amount(A4006,"20260101","",100000000)</f>
        <v>281.77023179999998</v>
      </c>
      <c r="X4006" s="2">
        <f>[1]!s_pq_avgamount(A4006,"20260101","",100000000)</f>
        <v>2.5615475618181818</v>
      </c>
      <c r="Y4006" s="17">
        <f>[1]!s_ipo_dilutedpe(A4006)</f>
        <v>0</v>
      </c>
      <c r="Z4006" s="12">
        <f>[1]!s_ipo_collection_total(A4006,100000000)</f>
        <v>2.9049999999999998</v>
      </c>
      <c r="AA4006" s="2">
        <f>[1]!s_val_pe_ttm(A4006,E4006)</f>
        <v>207.15220642089844</v>
      </c>
      <c r="AB4006" s="5">
        <f>[1]!s_info_zjtxornot1(A4006,"")</f>
        <v>0</v>
      </c>
      <c r="AC4006" s="22" t="str">
        <f>[1]!s_info_nature1(A4006,"")</f>
        <v>地方国有企业</v>
      </c>
      <c r="AD4006" s="6" t="str">
        <f>[1]!s_info_city(A4006)</f>
        <v>江阴市</v>
      </c>
      <c r="AE4006" s="6" t="str">
        <f>[1]!s_info_province(A4006)</f>
        <v>江苏省</v>
      </c>
      <c r="AF4006">
        <v>120.31067899999999</v>
      </c>
      <c r="AG4006">
        <v>31.837425</v>
      </c>
    </row>
    <row r="4007" spans="1:33" x14ac:dyDescent="0.3">
      <c r="A4007" s="12" t="s">
        <v>8394</v>
      </c>
      <c r="B4007" s="12" t="s">
        <v>8395</v>
      </c>
      <c r="C4007" s="16" t="str">
        <f>[1]!s_info_mkt(A4007)</f>
        <v>主板</v>
      </c>
      <c r="D4007" s="16" t="str">
        <f>[1]!s_ipo_listeddate(A4007)</f>
        <v>1996-12-26</v>
      </c>
      <c r="E4007" s="16" t="str">
        <f>[1]!lastradeday_s("000002","")</f>
        <v>2026-06-22</v>
      </c>
      <c r="F4007" s="16" t="str">
        <f>[1]!s_info_industry_csrc2023(A4007,"",3)</f>
        <v>商务服务业</v>
      </c>
      <c r="G4007" s="16" t="str">
        <f>[1]!s_info_industry_csrc2023(A4007,"",1)</f>
        <v>租赁和商务服务业</v>
      </c>
      <c r="H4007" s="16">
        <f>[1]!s_is(A4007,83,"FY","YTD","20251231",1,"",100000000)</f>
        <v>16.876541476900002</v>
      </c>
      <c r="I4007" s="16">
        <f>[1]!s_is(A4007,83,"FY","YTD","20241231",1,"",100000000)</f>
        <v>17.114702950999998</v>
      </c>
      <c r="J4007" s="16">
        <f t="shared" si="186"/>
        <v>-1.3915606644290701E-2</v>
      </c>
      <c r="K4007" s="16">
        <f>[1]!s_is(A4007,61,"FY","YTD","20251231",1,"",100000000)</f>
        <v>0.69394739700000008</v>
      </c>
      <c r="L4007" s="16">
        <f>[1]!s_is(A4007,61,"FY","YTD","20241231",1,"",100000000)</f>
        <v>0.37561269899999999</v>
      </c>
      <c r="M4007" s="16">
        <f t="shared" si="187"/>
        <v>0.84750781549055154</v>
      </c>
      <c r="N4007" s="16">
        <f>[1]!s_fa_roe(A4007,"20251231")</f>
        <v>3.452</v>
      </c>
      <c r="O4007" s="16">
        <f>[1]!s_stmnote_rdexp(A4007,"20251231",1,10000)</f>
        <v>2933.1725969999998</v>
      </c>
      <c r="P4007" s="20">
        <f t="shared" si="188"/>
        <v>1.7380175914685009E-2</v>
      </c>
      <c r="Q4007" s="16">
        <f>[1]!s_margin_tradingbalance(A4007,"",10000)</f>
        <v>16105.593500000001</v>
      </c>
      <c r="R4007" s="16">
        <f>[1]!s_margin_seclendingbalance(A4007,"",10000)</f>
        <v>12.9285</v>
      </c>
      <c r="S4007" s="17">
        <f>[1]!s_val_ev(A4007,"",100000000)</f>
        <v>68.597281215963719</v>
      </c>
      <c r="T4007" s="17">
        <f>[1]!share_freesharesmv(A4007,"",100000000)</f>
        <v>19.103742586400003</v>
      </c>
      <c r="U4007" s="17">
        <f>[1]!s_dq_amount_btin(A4007,E4007,100000000)</f>
        <v>0.56331074000000003</v>
      </c>
      <c r="V4007" s="17">
        <f>[1]!s_dq_turn(A4007,E4007)</f>
        <v>0.87793982893873457</v>
      </c>
      <c r="W4007" s="2">
        <f>[1]!s_pq_amount(A4007,"20260101","",100000000)</f>
        <v>91.102315450000006</v>
      </c>
      <c r="X4007" s="2">
        <f>[1]!s_pq_avgamount(A4007,"20260101","",100000000)</f>
        <v>0.8282028677272727</v>
      </c>
      <c r="Y4007" s="17">
        <f>[1]!s_ipo_dilutedpe(A4007)</f>
        <v>15.81</v>
      </c>
      <c r="Z4007" s="12">
        <f>[1]!s_ipo_collection_total(A4007,100000000)</f>
        <v>1.7</v>
      </c>
      <c r="AA4007" s="2">
        <f>[1]!s_val_pe_ttm(A4007,E4007)</f>
        <v>114.44233703613281</v>
      </c>
      <c r="AB4007" s="5">
        <f>[1]!s_info_zjtxornot1(A4007,"")</f>
        <v>1</v>
      </c>
      <c r="AC4007" s="22" t="str">
        <f>[1]!s_info_nature1(A4007,"")</f>
        <v>地方国有企业</v>
      </c>
      <c r="AD4007" s="6" t="str">
        <f>[1]!s_info_city(A4007)</f>
        <v>深圳市</v>
      </c>
      <c r="AE4007" s="6" t="str">
        <f>[1]!s_info_province(A4007)</f>
        <v>广东省</v>
      </c>
      <c r="AF4007">
        <v>114.085947</v>
      </c>
      <c r="AG4007">
        <v>22.547000000000001</v>
      </c>
    </row>
    <row r="4008" spans="1:33" x14ac:dyDescent="0.3">
      <c r="A4008" s="12" t="s">
        <v>8396</v>
      </c>
      <c r="B4008" s="12" t="s">
        <v>8397</v>
      </c>
      <c r="C4008" s="16" t="str">
        <f>[1]!s_info_mkt(A4008)</f>
        <v>科创板</v>
      </c>
      <c r="D4008" s="16" t="str">
        <f>[1]!s_ipo_listeddate(A4008)</f>
        <v>2021-06-22</v>
      </c>
      <c r="E4008" s="16" t="str">
        <f>[1]!lastradeday_s("000002","")</f>
        <v>2026-06-22</v>
      </c>
      <c r="F4008" s="16" t="str">
        <f>[1]!s_info_industry_csrc2023(A4008,"",3)</f>
        <v>专用设备制造业</v>
      </c>
      <c r="G4008" s="16" t="str">
        <f>[1]!s_info_industry_csrc2023(A4008,"",1)</f>
        <v>制造业</v>
      </c>
      <c r="H4008" s="16">
        <f>[1]!s_is(A4008,83,"FY","YTD","20251231",1,"",100000000)</f>
        <v>100.4529870264</v>
      </c>
      <c r="I4008" s="16">
        <f>[1]!s_is(A4008,83,"FY","YTD","20241231",1,"",100000000)</f>
        <v>100.4604445603</v>
      </c>
      <c r="J4008" s="16">
        <f t="shared" si="186"/>
        <v>-7.4233534727574657E-5</v>
      </c>
      <c r="K4008" s="16">
        <f>[1]!s_is(A4008,61,"FY","YTD","20251231",1,"",100000000)</f>
        <v>14.8302839433</v>
      </c>
      <c r="L4008" s="16">
        <f>[1]!s_is(A4008,61,"FY","YTD","20241231",1,"",100000000)</f>
        <v>15.079297941400002</v>
      </c>
      <c r="M4008" s="16">
        <f t="shared" si="187"/>
        <v>-1.6513633397768335E-2</v>
      </c>
      <c r="N4008" s="16">
        <f>[1]!s_fa_roe(A4008,"20251231")</f>
        <v>8.2058</v>
      </c>
      <c r="O4008" s="16">
        <f>[1]!s_stmnote_rdexp(A4008,"20251231",1,10000)</f>
        <v>80682.86</v>
      </c>
      <c r="P4008" s="20">
        <f t="shared" si="188"/>
        <v>8.0319025235950206E-2</v>
      </c>
      <c r="Q4008" s="16">
        <f>[1]!s_margin_tradingbalance(A4008,"",10000)</f>
        <v>55406.854899999998</v>
      </c>
      <c r="R4008" s="16">
        <f>[1]!s_margin_seclendingbalance(A4008,"",10000)</f>
        <v>369.86470000000003</v>
      </c>
      <c r="S4008" s="17">
        <f>[1]!s_val_ev(A4008,"",100000000)</f>
        <v>228.8070213</v>
      </c>
      <c r="T4008" s="17">
        <f>[1]!share_freesharesmv(A4008,"",100000000)</f>
        <v>63.404355299999999</v>
      </c>
      <c r="U4008" s="17">
        <f>[1]!s_dq_amount_btin(A4008,E4008,100000000)</f>
        <v>0.78546950000000004</v>
      </c>
      <c r="V4008" s="17">
        <f>[1]!s_dq_turn(A4008,E4008)</f>
        <v>0.3478747995920875</v>
      </c>
      <c r="W4008" s="2">
        <f>[1]!s_pq_amount(A4008,"20260101","",100000000)</f>
        <v>155.19433581999999</v>
      </c>
      <c r="X4008" s="2">
        <f>[1]!s_pq_avgamount(A4008,"20260101","",100000000)</f>
        <v>1.4108575983636364</v>
      </c>
      <c r="Y4008" s="17">
        <f>[1]!s_ipo_dilutedpe(A4008)</f>
        <v>10.93</v>
      </c>
      <c r="Z4008" s="12">
        <f>[1]!s_ipo_collection_total(A4008,100000000)</f>
        <v>42.4173659</v>
      </c>
      <c r="AA4008" s="2">
        <f>[1]!s_val_pe_ttm(A4008,E4008)</f>
        <v>16.353006362915039</v>
      </c>
      <c r="AB4008" s="5">
        <f>[1]!s_info_zjtxornot1(A4008,"")</f>
        <v>1</v>
      </c>
      <c r="AC4008" s="22" t="str">
        <f>[1]!s_info_nature1(A4008,"")</f>
        <v>中央国有企业</v>
      </c>
      <c r="AD4008" s="6" t="str">
        <f>[1]!s_info_city(A4008)</f>
        <v>长沙市</v>
      </c>
      <c r="AE4008" s="6" t="str">
        <f>[1]!s_info_province(A4008)</f>
        <v>湖南省</v>
      </c>
      <c r="AF4008">
        <v>112.98227900000001</v>
      </c>
      <c r="AG4008">
        <v>28.194089999999999</v>
      </c>
    </row>
    <row r="4009" spans="1:33" x14ac:dyDescent="0.3">
      <c r="A4009" s="12" t="s">
        <v>8398</v>
      </c>
      <c r="B4009" s="12" t="s">
        <v>8399</v>
      </c>
      <c r="C4009" s="16" t="str">
        <f>[1]!s_info_mkt(A4009)</f>
        <v>主板</v>
      </c>
      <c r="D4009" s="16" t="str">
        <f>[1]!s_ipo_listeddate(A4009)</f>
        <v>2007-09-25</v>
      </c>
      <c r="E4009" s="16" t="str">
        <f>[1]!lastradeday_s("000002","")</f>
        <v>2026-06-22</v>
      </c>
      <c r="F4009" s="16" t="str">
        <f>[1]!s_info_industry_csrc2023(A4009,"",3)</f>
        <v>货币金融服务</v>
      </c>
      <c r="G4009" s="16" t="str">
        <f>[1]!s_info_industry_csrc2023(A4009,"",1)</f>
        <v>金融业</v>
      </c>
      <c r="H4009" s="16">
        <f>[1]!s_is(A4009,83,"FY","YTD","20251231",1,"",100000000)</f>
        <v>7610.49</v>
      </c>
      <c r="I4009" s="16">
        <f>[1]!s_is(A4009,83,"FY","YTD","20241231",1,"",100000000)</f>
        <v>7501.51</v>
      </c>
      <c r="J4009" s="16">
        <f t="shared" si="186"/>
        <v>1.452774174799476E-2</v>
      </c>
      <c r="K4009" s="16">
        <f>[1]!s_is(A4009,61,"FY","YTD","20251231",1,"",100000000)</f>
        <v>3389.06</v>
      </c>
      <c r="L4009" s="16">
        <f>[1]!s_is(A4009,61,"FY","YTD","20241231",1,"",100000000)</f>
        <v>3355.77</v>
      </c>
      <c r="M4009" s="16">
        <f t="shared" si="187"/>
        <v>9.9202269523834957E-3</v>
      </c>
      <c r="N4009" s="16">
        <f>[1]!s_fa_roe(A4009,"20251231")</f>
        <v>9.7030999999999992</v>
      </c>
      <c r="O4009" s="16">
        <f>[1]!s_stmnote_rdexp(A4009,"20251231",1,10000)</f>
        <v>0</v>
      </c>
      <c r="P4009" s="20">
        <f t="shared" si="188"/>
        <v>0</v>
      </c>
      <c r="Q4009" s="16">
        <f>[1]!s_margin_tradingbalance(A4009,"",10000)</f>
        <v>106965.67819999999</v>
      </c>
      <c r="R4009" s="16">
        <f>[1]!s_margin_seclendingbalance(A4009,"",10000)</f>
        <v>714.33920000000001</v>
      </c>
      <c r="S4009" s="17">
        <f>[1]!s_val_ev(A4009,"",100000000)</f>
        <v>20124.676342087016</v>
      </c>
      <c r="T4009" s="17">
        <f>[1]!share_freesharesmv(A4009,"",100000000)</f>
        <v>660.05229988600001</v>
      </c>
      <c r="U4009" s="17">
        <f>[1]!s_dq_amount_btin(A4009,E4009,100000000)</f>
        <v>11.31529014</v>
      </c>
      <c r="V4009" s="17">
        <f>[1]!s_dq_turn(A4009,E4009)</f>
        <v>1.1851371673812059</v>
      </c>
      <c r="W4009" s="2">
        <f>[1]!s_pq_amount(A4009,"20260101","",100000000)</f>
        <v>1057.8078408599999</v>
      </c>
      <c r="X4009" s="2">
        <f>[1]!s_pq_avgamount(A4009,"20260101","",100000000)</f>
        <v>9.6164349169090908</v>
      </c>
      <c r="Y4009" s="17">
        <f>[1]!s_ipo_dilutedpe(A4009)</f>
        <v>32.909999999999997</v>
      </c>
      <c r="Z4009" s="12">
        <f>[1]!s_ipo_collection_total(A4009,100000000)</f>
        <v>580.5</v>
      </c>
      <c r="AA4009" s="2">
        <f>[1]!s_val_pe_ttm(A4009,E4009)</f>
        <v>7.6066641807556152</v>
      </c>
      <c r="AB4009" s="5">
        <f>[1]!s_info_zjtxornot1(A4009,"")</f>
        <v>0</v>
      </c>
      <c r="AC4009" s="22" t="str">
        <f>[1]!s_info_nature1(A4009,"")</f>
        <v>中央国有企业</v>
      </c>
      <c r="AD4009" s="6" t="str">
        <f>[1]!s_info_city(A4009)</f>
        <v>北京市</v>
      </c>
      <c r="AE4009" s="6" t="str">
        <f>[1]!s_info_province(A4009)</f>
        <v>北京</v>
      </c>
      <c r="AF4009">
        <v>116.40528500000001</v>
      </c>
      <c r="AG4009">
        <v>39.904989</v>
      </c>
    </row>
    <row r="4010" spans="1:33" x14ac:dyDescent="0.3">
      <c r="A4010" s="12" t="s">
        <v>8400</v>
      </c>
      <c r="B4010" s="12" t="s">
        <v>8401</v>
      </c>
      <c r="C4010" s="16" t="str">
        <f>[1]!s_info_mkt(A4010)</f>
        <v>主板</v>
      </c>
      <c r="D4010" s="16" t="str">
        <f>[1]!s_ipo_listeddate(A4010)</f>
        <v>2007-12-12</v>
      </c>
      <c r="E4010" s="16" t="str">
        <f>[1]!lastradeday_s("000002","")</f>
        <v>2026-06-22</v>
      </c>
      <c r="F4010" s="16" t="str">
        <f>[1]!s_info_industry_csrc2023(A4010,"",3)</f>
        <v>水上运输业</v>
      </c>
      <c r="G4010" s="16" t="str">
        <f>[1]!s_info_industry_csrc2023(A4010,"",1)</f>
        <v>交通运输、仓储和邮政业</v>
      </c>
      <c r="H4010" s="16">
        <f>[1]!s_is(A4010,83,"FY","YTD","20251231",1,"",100000000)</f>
        <v>252.0074965014</v>
      </c>
      <c r="I4010" s="16">
        <f>[1]!s_is(A4010,83,"FY","YTD","20241231",1,"",100000000)</f>
        <v>276.2739856865</v>
      </c>
      <c r="J4010" s="16">
        <f t="shared" si="186"/>
        <v>-8.783486843613364E-2</v>
      </c>
      <c r="K4010" s="16">
        <f>[1]!s_is(A4010,61,"FY","YTD","20251231",1,"",100000000)</f>
        <v>16.094010853299999</v>
      </c>
      <c r="L4010" s="16">
        <f>[1]!s_is(A4010,61,"FY","YTD","20241231",1,"",100000000)</f>
        <v>16.859466338699999</v>
      </c>
      <c r="M4010" s="16">
        <f t="shared" si="187"/>
        <v>-4.5402118312780668E-2</v>
      </c>
      <c r="N4010" s="16">
        <f>[1]!s_fa_roe(A4010,"20251231")</f>
        <v>5.2694000000000001</v>
      </c>
      <c r="O4010" s="16">
        <f>[1]!s_stmnote_rdexp(A4010,"20251231",1,10000)</f>
        <v>31987.832412</v>
      </c>
      <c r="P4010" s="20">
        <f t="shared" si="188"/>
        <v>1.2693206692691498E-2</v>
      </c>
      <c r="Q4010" s="16">
        <f>[1]!s_margin_tradingbalance(A4010,"",10000)</f>
        <v>62932.875</v>
      </c>
      <c r="R4010" s="16">
        <f>[1]!s_margin_seclendingbalance(A4010,"",10000)</f>
        <v>257.24</v>
      </c>
      <c r="S4010" s="17">
        <f>[1]!s_val_ev(A4010,"",100000000)</f>
        <v>260.33549360209605</v>
      </c>
      <c r="T4010" s="17">
        <f>[1]!share_freesharesmv(A4010,"",100000000)</f>
        <v>86.720667745800014</v>
      </c>
      <c r="U4010" s="17">
        <f>[1]!s_dq_amount_btin(A4010,E4010,100000000)</f>
        <v>1.6237380699999999</v>
      </c>
      <c r="V4010" s="17">
        <f>[1]!s_dq_turn(A4010,E4010)</f>
        <v>0.70722440964837452</v>
      </c>
      <c r="W4010" s="2">
        <f>[1]!s_pq_amount(A4010,"20260101","",100000000)</f>
        <v>420.00140578999998</v>
      </c>
      <c r="X4010" s="2">
        <f>[1]!s_pq_avgamount(A4010,"20260101","",100000000)</f>
        <v>3.8181945980909093</v>
      </c>
      <c r="Y4010" s="17">
        <f>[1]!s_ipo_dilutedpe(A4010)</f>
        <v>23.94</v>
      </c>
      <c r="Z4010" s="12">
        <f>[1]!s_ipo_collection_total(A4010,100000000)</f>
        <v>154.684575</v>
      </c>
      <c r="AA4010" s="2">
        <f>[1]!s_val_pe_ttm(A4010,E4010)</f>
        <v>20.454099655151367</v>
      </c>
      <c r="AB4010" s="5">
        <f>[1]!s_info_zjtxornot1(A4010,"")</f>
        <v>0</v>
      </c>
      <c r="AC4010" s="22" t="str">
        <f>[1]!s_info_nature1(A4010,"")</f>
        <v>中央国有企业</v>
      </c>
      <c r="AD4010" s="6" t="str">
        <f>[1]!s_info_city(A4010)</f>
        <v>上海市</v>
      </c>
      <c r="AE4010" s="6" t="str">
        <f>[1]!s_info_province(A4010)</f>
        <v>上海</v>
      </c>
      <c r="AF4010">
        <v>121.472644</v>
      </c>
      <c r="AG4010">
        <v>31.231705999999999</v>
      </c>
    </row>
    <row r="4011" spans="1:33" x14ac:dyDescent="0.3">
      <c r="A4011" s="12" t="s">
        <v>8402</v>
      </c>
      <c r="B4011" s="12" t="s">
        <v>8403</v>
      </c>
      <c r="C4011" s="16" t="str">
        <f>[1]!s_info_mkt(A4011)</f>
        <v>主板</v>
      </c>
      <c r="D4011" s="16" t="str">
        <f>[1]!s_ipo_listeddate(A4011)</f>
        <v>2019-11-25</v>
      </c>
      <c r="E4011" s="16" t="str">
        <f>[1]!lastradeday_s("000002","")</f>
        <v>2026-06-22</v>
      </c>
      <c r="F4011" s="16" t="str">
        <f>[1]!s_info_industry_csrc2023(A4011,"",3)</f>
        <v>计算机、通信和其他电子设备制造业</v>
      </c>
      <c r="G4011" s="16" t="str">
        <f>[1]!s_info_industry_csrc2023(A4011,"",1)</f>
        <v>制造业</v>
      </c>
      <c r="H4011" s="16">
        <f>[1]!s_is(A4011,83,"FY","YTD","20251231",1,"",100000000)</f>
        <v>10.134355352</v>
      </c>
      <c r="I4011" s="16">
        <f>[1]!s_is(A4011,83,"FY","YTD","20241231",1,"",100000000)</f>
        <v>6.6567580464000002</v>
      </c>
      <c r="J4011" s="16">
        <f t="shared" si="186"/>
        <v>0.52241605919276246</v>
      </c>
      <c r="K4011" s="16">
        <f>[1]!s_is(A4011,61,"FY","YTD","20251231",1,"",100000000)</f>
        <v>0.85218551129999998</v>
      </c>
      <c r="L4011" s="16">
        <f>[1]!s_is(A4011,61,"FY","YTD","20241231",1,"",100000000)</f>
        <v>0.25607959940000002</v>
      </c>
      <c r="M4011" s="16">
        <f t="shared" si="187"/>
        <v>2.3278149188638566</v>
      </c>
      <c r="N4011" s="16">
        <f>[1]!s_fa_roe(A4011,"20251231")</f>
        <v>5.2694999999999999</v>
      </c>
      <c r="O4011" s="16">
        <f>[1]!s_stmnote_rdexp(A4011,"20251231",1,10000)</f>
        <v>6282.3276420000002</v>
      </c>
      <c r="P4011" s="20">
        <f t="shared" si="188"/>
        <v>6.1990402189323196E-2</v>
      </c>
      <c r="Q4011" s="16">
        <f>[1]!s_margin_tradingbalance(A4011,"",10000)</f>
        <v>0</v>
      </c>
      <c r="R4011" s="16">
        <f>[1]!s_margin_seclendingbalance(A4011,"",10000)</f>
        <v>0</v>
      </c>
      <c r="S4011" s="17">
        <f>[1]!s_val_ev(A4011,"",100000000)</f>
        <v>41.037786532800006</v>
      </c>
      <c r="T4011" s="17">
        <f>[1]!share_freesharesmv(A4011,"",100000000)</f>
        <v>15.159240491099998</v>
      </c>
      <c r="U4011" s="17">
        <f>[1]!s_dq_amount_btin(A4011,E4011,100000000)</f>
        <v>0.89001045999999995</v>
      </c>
      <c r="V4011" s="17">
        <f>[1]!s_dq_turn(A4011,E4011)</f>
        <v>2.1981435928743189</v>
      </c>
      <c r="W4011" s="2">
        <f>[1]!s_pq_amount(A4011,"20260101","",100000000)</f>
        <v>150.88291978999999</v>
      </c>
      <c r="X4011" s="2">
        <f>[1]!s_pq_avgamount(A4011,"20260101","",100000000)</f>
        <v>1.3716629071818183</v>
      </c>
      <c r="Y4011" s="17">
        <f>[1]!s_ipo_dilutedpe(A4011)</f>
        <v>22.99</v>
      </c>
      <c r="Z4011" s="12">
        <f>[1]!s_ipo_collection_total(A4011,100000000)</f>
        <v>8.8537252599999992</v>
      </c>
      <c r="AA4011" s="2">
        <f>[1]!s_val_pe_ttm(A4011,E4011)</f>
        <v>31.485788345336914</v>
      </c>
      <c r="AB4011" s="5">
        <f>[1]!s_info_zjtxornot1(A4011,"")</f>
        <v>1</v>
      </c>
      <c r="AC4011" s="22" t="str">
        <f>[1]!s_info_nature1(A4011,"")</f>
        <v>民营企业</v>
      </c>
      <c r="AD4011" s="6" t="str">
        <f>[1]!s_info_city(A4011)</f>
        <v>广州市</v>
      </c>
      <c r="AE4011" s="6" t="str">
        <f>[1]!s_info_province(A4011)</f>
        <v>广东省</v>
      </c>
      <c r="AF4011">
        <v>113.280637</v>
      </c>
      <c r="AG4011">
        <v>23.125177999999998</v>
      </c>
    </row>
    <row r="4012" spans="1:33" x14ac:dyDescent="0.3">
      <c r="A4012" s="12" t="s">
        <v>8404</v>
      </c>
      <c r="B4012" s="12" t="s">
        <v>8405</v>
      </c>
      <c r="C4012" s="16" t="str">
        <f>[1]!s_info_mkt(A4012)</f>
        <v>主板</v>
      </c>
      <c r="D4012" s="16" t="str">
        <f>[1]!s_ipo_listeddate(A4012)</f>
        <v>2015-02-26</v>
      </c>
      <c r="E4012" s="16" t="str">
        <f>[1]!lastradeday_s("000002","")</f>
        <v>2026-06-22</v>
      </c>
      <c r="F4012" s="16" t="str">
        <f>[1]!s_info_industry_csrc2023(A4012,"",3)</f>
        <v>资本市场服务</v>
      </c>
      <c r="G4012" s="16" t="str">
        <f>[1]!s_info_industry_csrc2023(A4012,"",1)</f>
        <v>金融业</v>
      </c>
      <c r="H4012" s="16">
        <f>[1]!s_is(A4012,83,"FY","YTD","20251231",1,"",100000000)</f>
        <v>47.107860557600006</v>
      </c>
      <c r="I4012" s="16">
        <f>[1]!s_is(A4012,83,"FY","YTD","20241231",1,"",100000000)</f>
        <v>93.703116447000014</v>
      </c>
      <c r="J4012" s="16">
        <f t="shared" si="186"/>
        <v>-0.49726474055700198</v>
      </c>
      <c r="K4012" s="16">
        <f>[1]!s_is(A4012,61,"FY","YTD","20251231",1,"",100000000)</f>
        <v>21.017642259200002</v>
      </c>
      <c r="L4012" s="16">
        <f>[1]!s_is(A4012,61,"FY","YTD","20241231",1,"",100000000)</f>
        <v>15.4432485774</v>
      </c>
      <c r="M4012" s="16">
        <f t="shared" si="187"/>
        <v>0.36095991422152562</v>
      </c>
      <c r="N4012" s="16">
        <f>[1]!s_fa_roe(A4012,"20251231")</f>
        <v>6.8247999999999998</v>
      </c>
      <c r="O4012" s="16">
        <f>[1]!s_stmnote_rdexp(A4012,"20251231",1,10000)</f>
        <v>0</v>
      </c>
      <c r="P4012" s="20">
        <f t="shared" si="188"/>
        <v>0</v>
      </c>
      <c r="Q4012" s="16">
        <f>[1]!s_margin_tradingbalance(A4012,"",10000)</f>
        <v>133767.46739999999</v>
      </c>
      <c r="R4012" s="16">
        <f>[1]!s_margin_seclendingbalance(A4012,"",10000)</f>
        <v>125.952</v>
      </c>
      <c r="S4012" s="17">
        <f>[1]!s_val_ev(A4012,"",100000000)</f>
        <v>435.08716699200005</v>
      </c>
      <c r="T4012" s="17">
        <f>[1]!share_freesharesmv(A4012,"",100000000)</f>
        <v>239.29794184560001</v>
      </c>
      <c r="U4012" s="17">
        <f>[1]!s_dq_amount_btin(A4012,E4012,100000000)</f>
        <v>5.2814086500000004</v>
      </c>
      <c r="V4012" s="17">
        <f>[1]!s_dq_turn(A4012,E4012)</f>
        <v>1.2361036791735316</v>
      </c>
      <c r="W4012" s="2">
        <f>[1]!s_pq_amount(A4012,"20260101","",100000000)</f>
        <v>392.31697171000002</v>
      </c>
      <c r="X4012" s="2">
        <f>[1]!s_pq_avgamount(A4012,"20260101","",100000000)</f>
        <v>3.5665179246363632</v>
      </c>
      <c r="Y4012" s="17">
        <f>[1]!s_ipo_dilutedpe(A4012)</f>
        <v>22.97</v>
      </c>
      <c r="Z4012" s="12">
        <f>[1]!s_ipo_collection_total(A4012,100000000)</f>
        <v>45.9</v>
      </c>
      <c r="AA4012" s="2">
        <f>[1]!s_val_pe_ttm(A4012,E4012)</f>
        <v>20.967132568359375</v>
      </c>
      <c r="AB4012" s="5">
        <f>[1]!s_info_zjtxornot1(A4012,"")</f>
        <v>0</v>
      </c>
      <c r="AC4012" s="22" t="str">
        <f>[1]!s_info_nature1(A4012,"")</f>
        <v>中央国有企业</v>
      </c>
      <c r="AD4012" s="6" t="str">
        <f>[1]!s_info_city(A4012)</f>
        <v>北京市</v>
      </c>
      <c r="AE4012" s="6" t="str">
        <f>[1]!s_info_province(A4012)</f>
        <v>北京</v>
      </c>
      <c r="AF4012">
        <v>116.40528500000001</v>
      </c>
      <c r="AG4012">
        <v>39.904989</v>
      </c>
    </row>
    <row r="4013" spans="1:33" x14ac:dyDescent="0.3">
      <c r="A4013" s="12" t="s">
        <v>8406</v>
      </c>
      <c r="B4013" s="12" t="s">
        <v>8407</v>
      </c>
      <c r="C4013" s="16" t="str">
        <f>[1]!s_info_mkt(A4013)</f>
        <v>创业板</v>
      </c>
      <c r="D4013" s="16" t="str">
        <f>[1]!s_ipo_listeddate(A4013)</f>
        <v>2024-04-08</v>
      </c>
      <c r="E4013" s="16" t="str">
        <f>[1]!lastradeday_s("000002","")</f>
        <v>2026-06-22</v>
      </c>
      <c r="F4013" s="16" t="str">
        <f>[1]!s_info_industry_csrc2023(A4013,"",3)</f>
        <v>金属制品业</v>
      </c>
      <c r="G4013" s="16" t="str">
        <f>[1]!s_info_industry_csrc2023(A4013,"",1)</f>
        <v>制造业</v>
      </c>
      <c r="H4013" s="16">
        <f>[1]!s_is(A4013,83,"FY","YTD","20251231",1,"",100000000)</f>
        <v>6.9152585239999995</v>
      </c>
      <c r="I4013" s="16">
        <f>[1]!s_is(A4013,83,"FY","YTD","20241231",1,"",100000000)</f>
        <v>6.3649719605999993</v>
      </c>
      <c r="J4013" s="16">
        <f t="shared" si="186"/>
        <v>8.6455457589812656E-2</v>
      </c>
      <c r="K4013" s="16">
        <f>[1]!s_is(A4013,61,"FY","YTD","20251231",1,"",100000000)</f>
        <v>0.51207082910000001</v>
      </c>
      <c r="L4013" s="16">
        <f>[1]!s_is(A4013,61,"FY","YTD","20241231",1,"",100000000)</f>
        <v>0.75077967579999993</v>
      </c>
      <c r="M4013" s="16">
        <f t="shared" si="187"/>
        <v>-0.31794793385375225</v>
      </c>
      <c r="N4013" s="16">
        <f>[1]!s_fa_roe(A4013,"20251231")</f>
        <v>2.5501999999999998</v>
      </c>
      <c r="O4013" s="16">
        <f>[1]!s_stmnote_rdexp(A4013,"20251231",1,10000)</f>
        <v>5943.9953169999999</v>
      </c>
      <c r="P4013" s="20">
        <f t="shared" si="188"/>
        <v>8.5954780958236818E-2</v>
      </c>
      <c r="Q4013" s="16">
        <f>[1]!s_margin_tradingbalance(A4013,"",10000)</f>
        <v>8325.7760999999991</v>
      </c>
      <c r="R4013" s="16">
        <f>[1]!s_margin_seclendingbalance(A4013,"",10000)</f>
        <v>6.8936000000000002</v>
      </c>
      <c r="S4013" s="17">
        <f>[1]!s_val_ev(A4013,"",100000000)</f>
        <v>35.741782504</v>
      </c>
      <c r="T4013" s="17">
        <f>[1]!share_freesharesmv(A4013,"",100000000)</f>
        <v>16.376019164000002</v>
      </c>
      <c r="U4013" s="17">
        <f>[1]!s_dq_amount_btin(A4013,E4013,100000000)</f>
        <v>1.0224971300000001</v>
      </c>
      <c r="V4013" s="17">
        <f>[1]!s_dq_turn(A4013,E4013)</f>
        <v>5.8522424667515462</v>
      </c>
      <c r="W4013" s="2">
        <f>[1]!s_pq_amount(A4013,"20260101","",100000000)</f>
        <v>166.83644953000001</v>
      </c>
      <c r="X4013" s="2">
        <f>[1]!s_pq_avgamount(A4013,"20260101","",100000000)</f>
        <v>1.5166949957272726</v>
      </c>
      <c r="Y4013" s="17">
        <f>[1]!s_ipo_dilutedpe(A4013)</f>
        <v>18.79</v>
      </c>
      <c r="Z4013" s="12">
        <f>[1]!s_ipo_collection_total(A4013,100000000)</f>
        <v>8.0035957729999989</v>
      </c>
      <c r="AA4013" s="2">
        <f>[1]!s_val_pe_ttm(A4013,E4013)</f>
        <v>60.832145690917969</v>
      </c>
      <c r="AB4013" s="5">
        <f>[1]!s_info_zjtxornot1(A4013,"")</f>
        <v>0</v>
      </c>
      <c r="AC4013" s="22" t="str">
        <f>[1]!s_info_nature1(A4013,"")</f>
        <v>民营企业</v>
      </c>
      <c r="AD4013" s="6" t="str">
        <f>[1]!s_info_city(A4013)</f>
        <v>常州市</v>
      </c>
      <c r="AE4013" s="6" t="str">
        <f>[1]!s_info_province(A4013)</f>
        <v>江苏省</v>
      </c>
      <c r="AF4013">
        <v>119.946973</v>
      </c>
      <c r="AG4013">
        <v>31.772752000000001</v>
      </c>
    </row>
    <row r="4014" spans="1:33" x14ac:dyDescent="0.3">
      <c r="A4014" s="12" t="s">
        <v>8408</v>
      </c>
      <c r="B4014" s="12" t="s">
        <v>8409</v>
      </c>
      <c r="C4014" s="16" t="str">
        <f>[1]!s_info_mkt(A4014)</f>
        <v>创业板</v>
      </c>
      <c r="D4014" s="16" t="str">
        <f>[1]!s_ipo_listeddate(A4014)</f>
        <v>2021-05-28</v>
      </c>
      <c r="E4014" s="16" t="str">
        <f>[1]!lastradeday_s("000002","")</f>
        <v>2026-06-22</v>
      </c>
      <c r="F4014" s="16" t="str">
        <f>[1]!s_info_industry_csrc2023(A4014,"",3)</f>
        <v>橡胶和塑料制品业</v>
      </c>
      <c r="G4014" s="16" t="str">
        <f>[1]!s_info_industry_csrc2023(A4014,"",1)</f>
        <v>制造业</v>
      </c>
      <c r="H4014" s="16">
        <f>[1]!s_is(A4014,83,"FY","YTD","20251231",1,"",100000000)</f>
        <v>8.4576527382000002</v>
      </c>
      <c r="I4014" s="16">
        <f>[1]!s_is(A4014,83,"FY","YTD","20241231",1,"",100000000)</f>
        <v>7.5593865047</v>
      </c>
      <c r="J4014" s="16">
        <f t="shared" si="186"/>
        <v>0.11882792776126849</v>
      </c>
      <c r="K4014" s="16">
        <f>[1]!s_is(A4014,61,"FY","YTD","20251231",1,"",100000000)</f>
        <v>1.4918523162999999</v>
      </c>
      <c r="L4014" s="16">
        <f>[1]!s_is(A4014,61,"FY","YTD","20241231",1,"",100000000)</f>
        <v>1.4180306105</v>
      </c>
      <c r="M4014" s="16">
        <f t="shared" si="187"/>
        <v>5.2059317516404142E-2</v>
      </c>
      <c r="N4014" s="16">
        <f>[1]!s_fa_roe(A4014,"20251231")</f>
        <v>12.1516</v>
      </c>
      <c r="O4014" s="16">
        <f>[1]!s_stmnote_rdexp(A4014,"20251231",1,10000)</f>
        <v>3917.7267130000005</v>
      </c>
      <c r="P4014" s="20">
        <f t="shared" si="188"/>
        <v>4.6321678535051682E-2</v>
      </c>
      <c r="Q4014" s="16">
        <f>[1]!s_margin_tradingbalance(A4014,"",10000)</f>
        <v>24996.723699999999</v>
      </c>
      <c r="R4014" s="16">
        <f>[1]!s_margin_seclendingbalance(A4014,"",10000)</f>
        <v>101.992</v>
      </c>
      <c r="S4014" s="17">
        <f>[1]!s_val_ev(A4014,"",100000000)</f>
        <v>80.019589244000002</v>
      </c>
      <c r="T4014" s="17">
        <f>[1]!share_freesharesmv(A4014,"",100000000)</f>
        <v>30.620160284000001</v>
      </c>
      <c r="U4014" s="17">
        <f>[1]!s_dq_amount_btin(A4014,E4014,100000000)</f>
        <v>2.2852803599999998</v>
      </c>
      <c r="V4014" s="17">
        <f>[1]!s_dq_turn(A4014,E4014)</f>
        <v>3.0258530719537582</v>
      </c>
      <c r="W4014" s="2">
        <f>[1]!s_pq_amount(A4014,"20260101","",100000000)</f>
        <v>272.27790395</v>
      </c>
      <c r="X4014" s="2">
        <f>[1]!s_pq_avgamount(A4014,"20260101","",100000000)</f>
        <v>2.4752536722727272</v>
      </c>
      <c r="Y4014" s="17">
        <f>[1]!s_ipo_dilutedpe(A4014)</f>
        <v>35</v>
      </c>
      <c r="Z4014" s="12">
        <f>[1]!s_ipo_collection_total(A4014,100000000)</f>
        <v>8.5747738499999997</v>
      </c>
      <c r="AA4014" s="2">
        <f>[1]!s_val_pe_ttm(A4014,E4014)</f>
        <v>57.365837097167969</v>
      </c>
      <c r="AB4014" s="5">
        <f>[1]!s_info_zjtxornot1(A4014,"")</f>
        <v>1</v>
      </c>
      <c r="AC4014" s="22" t="str">
        <f>[1]!s_info_nature1(A4014,"")</f>
        <v>民营企业</v>
      </c>
      <c r="AD4014" s="6" t="str">
        <f>[1]!s_info_city(A4014)</f>
        <v>上海市</v>
      </c>
      <c r="AE4014" s="6" t="str">
        <f>[1]!s_info_province(A4014)</f>
        <v>上海</v>
      </c>
      <c r="AF4014">
        <v>121.472644</v>
      </c>
      <c r="AG4014">
        <v>31.231705999999999</v>
      </c>
    </row>
    <row r="4015" spans="1:33" x14ac:dyDescent="0.3">
      <c r="A4015" s="12" t="s">
        <v>8410</v>
      </c>
      <c r="B4015" s="12" t="s">
        <v>8411</v>
      </c>
      <c r="C4015" s="16" t="str">
        <f>[1]!s_info_mkt(A4015)</f>
        <v>创业板</v>
      </c>
      <c r="D4015" s="16" t="str">
        <f>[1]!s_ipo_listeddate(A4015)</f>
        <v>2025-03-18</v>
      </c>
      <c r="E4015" s="16" t="str">
        <f>[1]!lastradeday_s("000002","")</f>
        <v>2026-06-22</v>
      </c>
      <c r="F4015" s="16" t="str">
        <f>[1]!s_info_industry_csrc2023(A4015,"",3)</f>
        <v>计算机、通信和其他电子设备制造业</v>
      </c>
      <c r="G4015" s="16" t="str">
        <f>[1]!s_info_industry_csrc2023(A4015,"",1)</f>
        <v>制造业</v>
      </c>
      <c r="H4015" s="16">
        <f>[1]!s_is(A4015,83,"FY","YTD","20251231",1,"",100000000)</f>
        <v>16.917713213199999</v>
      </c>
      <c r="I4015" s="16">
        <f>[1]!s_is(A4015,83,"FY","YTD","20241231",1,"",100000000)</f>
        <v>10.917855686500001</v>
      </c>
      <c r="J4015" s="16">
        <f t="shared" si="186"/>
        <v>0.5495454143178371</v>
      </c>
      <c r="K4015" s="16">
        <f>[1]!s_is(A4015,61,"FY","YTD","20251231",1,"",100000000)</f>
        <v>1.928016366</v>
      </c>
      <c r="L4015" s="16">
        <f>[1]!s_is(A4015,61,"FY","YTD","20241231",1,"",100000000)</f>
        <v>1.6522726913999999</v>
      </c>
      <c r="M4015" s="16">
        <f t="shared" si="187"/>
        <v>0.16688750957104886</v>
      </c>
      <c r="N4015" s="16">
        <f>[1]!s_fa_roe(A4015,"20251231")</f>
        <v>20.595700000000001</v>
      </c>
      <c r="O4015" s="16">
        <f>[1]!s_stmnote_rdexp(A4015,"20251231",1,10000)</f>
        <v>8731.012616</v>
      </c>
      <c r="P4015" s="20">
        <f t="shared" si="188"/>
        <v>5.160870447424095E-2</v>
      </c>
      <c r="Q4015" s="16">
        <f>[1]!s_margin_tradingbalance(A4015,"",10000)</f>
        <v>23220.0334</v>
      </c>
      <c r="R4015" s="16">
        <f>[1]!s_margin_seclendingbalance(A4015,"",10000)</f>
        <v>22.754799999999999</v>
      </c>
      <c r="S4015" s="17">
        <f>[1]!s_val_ev(A4015,"",100000000)</f>
        <v>75.55291927559999</v>
      </c>
      <c r="T4015" s="17">
        <f>[1]!share_freesharesmv(A4015,"",100000000)</f>
        <v>36.621031615200003</v>
      </c>
      <c r="U4015" s="17">
        <f>[1]!s_dq_amount_btin(A4015,E4015,100000000)</f>
        <v>2.92465975</v>
      </c>
      <c r="V4015" s="17">
        <f>[1]!s_dq_turn(A4015,E4015)</f>
        <v>6.6693312422146862</v>
      </c>
      <c r="W4015" s="2">
        <f>[1]!s_pq_amount(A4015,"20260101","",100000000)</f>
        <v>271.01733474999997</v>
      </c>
      <c r="X4015" s="2">
        <f>[1]!s_pq_avgamount(A4015,"20260101","",100000000)</f>
        <v>2.4637939522727272</v>
      </c>
      <c r="Y4015" s="17">
        <f>[1]!s_ipo_dilutedpe(A4015)</f>
        <v>23.3</v>
      </c>
      <c r="Z4015" s="12">
        <f>[1]!s_ipo_collection_total(A4015,100000000)</f>
        <v>6.6565134729999995</v>
      </c>
      <c r="AA4015" s="2">
        <f>[1]!s_val_pe_ttm(A4015,E4015)</f>
        <v>41.131782531738281</v>
      </c>
      <c r="AB4015" s="5">
        <f>[1]!s_info_zjtxornot1(A4015,"")</f>
        <v>1</v>
      </c>
      <c r="AC4015" s="22" t="str">
        <f>[1]!s_info_nature1(A4015,"")</f>
        <v>民营企业</v>
      </c>
      <c r="AD4015" s="6" t="str">
        <f>[1]!s_info_city(A4015)</f>
        <v>中山市</v>
      </c>
      <c r="AE4015" s="6" t="str">
        <f>[1]!s_info_province(A4015)</f>
        <v>广东省</v>
      </c>
      <c r="AF4015">
        <v>113.382391</v>
      </c>
      <c r="AG4015">
        <v>22.521113</v>
      </c>
    </row>
    <row r="4016" spans="1:33" x14ac:dyDescent="0.3">
      <c r="A4016" s="12" t="s">
        <v>8412</v>
      </c>
      <c r="B4016" s="12" t="s">
        <v>8413</v>
      </c>
      <c r="C4016" s="16" t="str">
        <f>[1]!s_info_mkt(A4016)</f>
        <v>主板</v>
      </c>
      <c r="D4016" s="16" t="str">
        <f>[1]!s_ipo_listeddate(A4016)</f>
        <v>1997-02-18</v>
      </c>
      <c r="E4016" s="16" t="str">
        <f>[1]!lastradeday_s("000002","")</f>
        <v>2026-06-22</v>
      </c>
      <c r="F4016" s="16" t="str">
        <f>[1]!s_info_industry_csrc2023(A4016,"",3)</f>
        <v>非金属矿物制品业</v>
      </c>
      <c r="G4016" s="16" t="str">
        <f>[1]!s_info_industry_csrc2023(A4016,"",1)</f>
        <v>制造业</v>
      </c>
      <c r="H4016" s="16">
        <f>[1]!s_is(A4016,83,"FY","YTD","20251231",1,"",100000000)</f>
        <v>5.7473866926000001</v>
      </c>
      <c r="I4016" s="16">
        <f>[1]!s_is(A4016,83,"FY","YTD","20241231",1,"",100000000)</f>
        <v>4.9339264873999999</v>
      </c>
      <c r="J4016" s="16">
        <f t="shared" si="186"/>
        <v>0.16487075907542836</v>
      </c>
      <c r="K4016" s="16">
        <f>[1]!s_is(A4016,61,"FY","YTD","20251231",1,"",100000000)</f>
        <v>-0.88136070860000004</v>
      </c>
      <c r="L4016" s="16">
        <f>[1]!s_is(A4016,61,"FY","YTD","20241231",1,"",100000000)</f>
        <v>-0.28134163839999998</v>
      </c>
      <c r="M4016" s="16">
        <f t="shared" si="187"/>
        <v>-2.1327062485749715</v>
      </c>
      <c r="N4016" s="16">
        <f>[1]!s_fa_roe(A4016,"20251231")</f>
        <v>-76.453699999999998</v>
      </c>
      <c r="O4016" s="16">
        <f>[1]!s_stmnote_rdexp(A4016,"20251231",1,10000)</f>
        <v>2805.642695</v>
      </c>
      <c r="P4016" s="20">
        <f t="shared" si="188"/>
        <v>4.8815972285497722E-2</v>
      </c>
      <c r="Q4016" s="16">
        <f>[1]!s_margin_tradingbalance(A4016,"",10000)</f>
        <v>0</v>
      </c>
      <c r="R4016" s="16">
        <f>[1]!s_margin_seclendingbalance(A4016,"",10000)</f>
        <v>0</v>
      </c>
      <c r="S4016" s="17">
        <f>[1]!s_val_ev(A4016,"",100000000)</f>
        <v>32.677051599000002</v>
      </c>
      <c r="T4016" s="17">
        <f>[1]!share_freesharesmv(A4016,"",100000000)</f>
        <v>23.491895226</v>
      </c>
      <c r="U4016" s="17">
        <f>[1]!s_dq_amount_btin(A4016,E4016,100000000)</f>
        <v>2.4455482200000001</v>
      </c>
      <c r="V4016" s="17">
        <f>[1]!s_dq_turn(A4016,E4016)</f>
        <v>7.9708341461117804</v>
      </c>
      <c r="W4016" s="2">
        <f>[1]!s_pq_amount(A4016,"20260101","",100000000)</f>
        <v>259.56761915999999</v>
      </c>
      <c r="X4016" s="2">
        <f>[1]!s_pq_avgamount(A4016,"20260101","",100000000)</f>
        <v>2.3597056287272729</v>
      </c>
      <c r="Y4016" s="17">
        <f>[1]!s_ipo_dilutedpe(A4016)</f>
        <v>0</v>
      </c>
      <c r="Z4016" s="12">
        <f>[1]!s_ipo_collection_total(A4016,100000000)</f>
        <v>1.1000000000000001</v>
      </c>
      <c r="AA4016" s="2">
        <f>[1]!s_val_pe_ttm(A4016,E4016)</f>
        <v>-36.511684417724609</v>
      </c>
      <c r="AB4016" s="5">
        <f>[1]!s_info_zjtxornot1(A4016,"")</f>
        <v>0</v>
      </c>
      <c r="AC4016" s="22" t="str">
        <f>[1]!s_info_nature1(A4016,"")</f>
        <v>民营企业</v>
      </c>
      <c r="AD4016" s="6" t="str">
        <f>[1]!s_info_city(A4016)</f>
        <v>天津市</v>
      </c>
      <c r="AE4016" s="6" t="str">
        <f>[1]!s_info_province(A4016)</f>
        <v>天津</v>
      </c>
      <c r="AF4016">
        <v>117.19018199999999</v>
      </c>
      <c r="AG4016">
        <v>39.125596000000002</v>
      </c>
    </row>
    <row r="4017" spans="1:33" x14ac:dyDescent="0.3">
      <c r="A4017" s="12" t="s">
        <v>8414</v>
      </c>
      <c r="B4017" s="12" t="s">
        <v>8415</v>
      </c>
      <c r="C4017" s="16" t="str">
        <f>[1]!s_info_mkt(A4017)</f>
        <v>主板</v>
      </c>
      <c r="D4017" s="16" t="str">
        <f>[1]!s_ipo_listeddate(A4017)</f>
        <v>2001-05-18</v>
      </c>
      <c r="E4017" s="16" t="str">
        <f>[1]!lastradeday_s("000002","")</f>
        <v>2026-06-22</v>
      </c>
      <c r="F4017" s="16" t="str">
        <f>[1]!s_info_industry_csrc2023(A4017,"",3)</f>
        <v>卫生</v>
      </c>
      <c r="G4017" s="16" t="str">
        <f>[1]!s_info_industry_csrc2023(A4017,"",1)</f>
        <v>卫生和社会工作</v>
      </c>
      <c r="H4017" s="16">
        <f>[1]!s_is(A4017,83,"FY","YTD","20251231",1,"",100000000)</f>
        <v>5.7734201515999999</v>
      </c>
      <c r="I4017" s="16">
        <f>[1]!s_is(A4017,83,"FY","YTD","20241231",1,"",100000000)</f>
        <v>5.2138582589000002</v>
      </c>
      <c r="J4017" s="16">
        <f t="shared" si="186"/>
        <v>0.10732203771455295</v>
      </c>
      <c r="K4017" s="16">
        <f>[1]!s_is(A4017,61,"FY","YTD","20251231",1,"",100000000)</f>
        <v>-1.1419164683</v>
      </c>
      <c r="L4017" s="16">
        <f>[1]!s_is(A4017,61,"FY","YTD","20241231",1,"",100000000)</f>
        <v>-6.2022064837000004</v>
      </c>
      <c r="M4017" s="16">
        <f t="shared" si="187"/>
        <v>0.81588544797709217</v>
      </c>
      <c r="N4017" s="16">
        <f>[1]!s_fa_roe(A4017,"20251231")</f>
        <v>-6.7464000000000004</v>
      </c>
      <c r="O4017" s="16">
        <f>[1]!s_stmnote_rdexp(A4017,"20251231",1,10000)</f>
        <v>1216.4100000000001</v>
      </c>
      <c r="P4017" s="20">
        <f t="shared" si="188"/>
        <v>2.1069140441180152E-2</v>
      </c>
      <c r="Q4017" s="16">
        <f>[1]!s_margin_tradingbalance(A4017,"",10000)</f>
        <v>18565.049599999998</v>
      </c>
      <c r="R4017" s="16">
        <f>[1]!s_margin_seclendingbalance(A4017,"",10000)</f>
        <v>5.8000000000000003E-2</v>
      </c>
      <c r="S4017" s="17">
        <f>[1]!s_val_ev(A4017,"",100000000)</f>
        <v>45.038854790599991</v>
      </c>
      <c r="T4017" s="17">
        <f>[1]!share_freesharesmv(A4017,"",100000000)</f>
        <v>23.585368429799995</v>
      </c>
      <c r="U4017" s="17">
        <f>[1]!s_dq_amount_btin(A4017,E4017,100000000)</f>
        <v>0.43022526999999999</v>
      </c>
      <c r="V4017" s="17">
        <f>[1]!s_dq_turn(A4017,E4017)</f>
        <v>1.1362358029906594</v>
      </c>
      <c r="W4017" s="2">
        <f>[1]!s_pq_amount(A4017,"20260101","",100000000)</f>
        <v>57.667765760000002</v>
      </c>
      <c r="X4017" s="2">
        <f>[1]!s_pq_avgamount(A4017,"20260101","",100000000)</f>
        <v>0.52425241600000005</v>
      </c>
      <c r="Y4017" s="17">
        <f>[1]!s_ipo_dilutedpe(A4017)</f>
        <v>41.45</v>
      </c>
      <c r="Z4017" s="12">
        <f>[1]!s_ipo_collection_total(A4017,100000000)</f>
        <v>3.395</v>
      </c>
      <c r="AA4017" s="2">
        <f>[1]!s_val_pe_ttm(A4017,E4017)</f>
        <v>-38.673816680908203</v>
      </c>
      <c r="AB4017" s="5">
        <f>[1]!s_info_zjtxornot1(A4017,"")</f>
        <v>0</v>
      </c>
      <c r="AC4017" s="22" t="str">
        <f>[1]!s_info_nature1(A4017,"")</f>
        <v>公众企业</v>
      </c>
      <c r="AD4017" s="6" t="str">
        <f>[1]!s_info_city(A4017)</f>
        <v>潜江市</v>
      </c>
      <c r="AE4017" s="6" t="str">
        <f>[1]!s_info_province(A4017)</f>
        <v>湖北省</v>
      </c>
      <c r="AF4017">
        <v>112.896866</v>
      </c>
      <c r="AG4017">
        <v>30.421215</v>
      </c>
    </row>
    <row r="4018" spans="1:33" x14ac:dyDescent="0.3">
      <c r="A4018" s="12" t="s">
        <v>275</v>
      </c>
      <c r="B4018" s="12" t="s">
        <v>276</v>
      </c>
      <c r="C4018" s="16" t="str">
        <f>[1]!s_info_mkt(A4018)</f>
        <v>北证</v>
      </c>
      <c r="D4018" s="16" t="str">
        <f>[1]!s_ipo_listeddate(A4018)</f>
        <v>2020-07-27</v>
      </c>
      <c r="E4018" s="16" t="str">
        <f>[1]!lastradeday_s("000002","")</f>
        <v>2026-06-22</v>
      </c>
      <c r="F4018" s="16" t="str">
        <f>[1]!s_info_industry_csrc2023(A4018,"",3)</f>
        <v>专用设备制造业</v>
      </c>
      <c r="G4018" s="16" t="str">
        <f>[1]!s_info_industry_csrc2023(A4018,"",1)</f>
        <v>制造业</v>
      </c>
      <c r="H4018" s="16">
        <f>[1]!s_is(A4018,83,"FY","YTD","20251231",1,"",100000000)</f>
        <v>3.0009498030000001</v>
      </c>
      <c r="I4018" s="16">
        <f>[1]!s_is(A4018,83,"FY","YTD","20241231",1,"",100000000)</f>
        <v>3.4460309861000002</v>
      </c>
      <c r="J4018" s="16">
        <f t="shared" si="186"/>
        <v>-0.12915762652607921</v>
      </c>
      <c r="K4018" s="16">
        <f>[1]!s_is(A4018,61,"FY","YTD","20251231",1,"",100000000)</f>
        <v>0.19454357559999999</v>
      </c>
      <c r="L4018" s="16">
        <f>[1]!s_is(A4018,61,"FY","YTD","20241231",1,"",100000000)</f>
        <v>0.27544279220000001</v>
      </c>
      <c r="M4018" s="16">
        <f t="shared" si="187"/>
        <v>-0.29370605763122964</v>
      </c>
      <c r="N4018" s="16">
        <f>[1]!s_fa_roe(A4018,"20251231")</f>
        <v>4.9622000000000002</v>
      </c>
      <c r="O4018" s="16">
        <f>[1]!s_stmnote_rdexp(A4018,"20251231",1,10000)</f>
        <v>1484.126051</v>
      </c>
      <c r="P4018" s="20">
        <f t="shared" si="188"/>
        <v>4.9455210797472969E-2</v>
      </c>
      <c r="Q4018" s="16">
        <f>[1]!s_margin_tradingbalance(A4018,"",10000)</f>
        <v>794.60159999999996</v>
      </c>
      <c r="R4018" s="16">
        <f>[1]!s_margin_seclendingbalance(A4018,"",10000)</f>
        <v>0</v>
      </c>
      <c r="S4018" s="17">
        <f>[1]!s_val_ev(A4018,"",100000000)</f>
        <v>10.976050000000001</v>
      </c>
      <c r="T4018" s="17">
        <f>[1]!share_freesharesmv(A4018,"",100000000)</f>
        <v>4.27197301</v>
      </c>
      <c r="U4018" s="17">
        <f>[1]!s_dq_amount_btin(A4018,E4018,100000000)</f>
        <v>0.11022222</v>
      </c>
      <c r="V4018" s="17">
        <f>[1]!s_dq_turn(A4018,E4018)</f>
        <v>2.4797442199654274</v>
      </c>
      <c r="W4018" s="2">
        <f>[1]!s_pq_amount(A4018,"20260101","",100000000)</f>
        <v>30.687517589999999</v>
      </c>
      <c r="X4018" s="2">
        <f>[1]!s_pq_avgamount(A4018,"20260101","",100000000)</f>
        <v>0.2789774326363636</v>
      </c>
      <c r="Y4018" s="17">
        <f>[1]!s_ipo_dilutedpe(A4018)</f>
        <v>32.840000000000003</v>
      </c>
      <c r="Z4018" s="12">
        <f>[1]!s_ipo_collection_total(A4018,100000000)</f>
        <v>1.4962500000000001</v>
      </c>
      <c r="AA4018" s="2">
        <f>[1]!s_val_pe_ttm(A4018,E4018)</f>
        <v>79.533645629882813</v>
      </c>
      <c r="AB4018" s="5">
        <f>[1]!s_info_zjtxornot1(A4018,"")</f>
        <v>0</v>
      </c>
      <c r="AC4018" s="22" t="str">
        <f>[1]!s_info_nature1(A4018,"")</f>
        <v>民营企业</v>
      </c>
      <c r="AD4018" s="6" t="str">
        <f>[1]!s_info_city(A4018)</f>
        <v>南通市</v>
      </c>
      <c r="AE4018" s="6" t="str">
        <f>[1]!s_info_province(A4018)</f>
        <v>江苏省</v>
      </c>
      <c r="AF4018">
        <v>120.864608</v>
      </c>
      <c r="AG4018">
        <v>32.016212000000003</v>
      </c>
    </row>
    <row r="4019" spans="1:33" x14ac:dyDescent="0.3">
      <c r="A4019" s="12" t="s">
        <v>8416</v>
      </c>
      <c r="B4019" s="12" t="s">
        <v>8417</v>
      </c>
      <c r="C4019" s="16" t="str">
        <f>[1]!s_info_mkt(A4019)</f>
        <v>主板</v>
      </c>
      <c r="D4019" s="16" t="str">
        <f>[1]!s_ipo_listeddate(A4019)</f>
        <v>2015-05-18</v>
      </c>
      <c r="E4019" s="16" t="str">
        <f>[1]!lastradeday_s("000002","")</f>
        <v>2026-06-22</v>
      </c>
      <c r="F4019" s="16" t="str">
        <f>[1]!s_info_industry_csrc2023(A4019,"",3)</f>
        <v>化学原料和化学制品制造业</v>
      </c>
      <c r="G4019" s="16" t="str">
        <f>[1]!s_info_industry_csrc2023(A4019,"",1)</f>
        <v>制造业</v>
      </c>
      <c r="H4019" s="16">
        <f>[1]!s_is(A4019,83,"FY","YTD","20251231",1,"",100000000)</f>
        <v>26.306547538699999</v>
      </c>
      <c r="I4019" s="16">
        <f>[1]!s_is(A4019,83,"FY","YTD","20241231",1,"",100000000)</f>
        <v>29.533824892800002</v>
      </c>
      <c r="J4019" s="16">
        <f t="shared" si="186"/>
        <v>-0.10927393813074227</v>
      </c>
      <c r="K4019" s="16">
        <f>[1]!s_is(A4019,61,"FY","YTD","20251231",1,"",100000000)</f>
        <v>-0.58653642939999995</v>
      </c>
      <c r="L4019" s="16">
        <f>[1]!s_is(A4019,61,"FY","YTD","20241231",1,"",100000000)</f>
        <v>-1.0382048456999999</v>
      </c>
      <c r="M4019" s="16">
        <f t="shared" si="187"/>
        <v>0.43504749392251851</v>
      </c>
      <c r="N4019" s="16">
        <f>[1]!s_fa_roe(A4019,"20251231")</f>
        <v>-3.2645</v>
      </c>
      <c r="O4019" s="16">
        <f>[1]!s_stmnote_rdexp(A4019,"20251231",1,10000)</f>
        <v>8991.5270060000003</v>
      </c>
      <c r="P4019" s="20">
        <f t="shared" si="188"/>
        <v>3.4179806349626134E-2</v>
      </c>
      <c r="Q4019" s="16">
        <f>[1]!s_margin_tradingbalance(A4019,"",10000)</f>
        <v>0</v>
      </c>
      <c r="R4019" s="16">
        <f>[1]!s_margin_seclendingbalance(A4019,"",10000)</f>
        <v>0</v>
      </c>
      <c r="S4019" s="17">
        <f>[1]!s_val_ev(A4019,"",100000000)</f>
        <v>20.591135999999999</v>
      </c>
      <c r="T4019" s="17">
        <f>[1]!share_freesharesmv(A4019,"",100000000)</f>
        <v>10.636225425800001</v>
      </c>
      <c r="U4019" s="17">
        <f>[1]!s_dq_amount_btin(A4019,E4019,100000000)</f>
        <v>0.49014041000000003</v>
      </c>
      <c r="V4019" s="17">
        <f>[1]!s_dq_turn(A4019,E4019)</f>
        <v>2.4427523474178403</v>
      </c>
      <c r="W4019" s="2">
        <f>[1]!s_pq_amount(A4019,"20260101","",100000000)</f>
        <v>124.52393263</v>
      </c>
      <c r="X4019" s="2">
        <f>[1]!s_pq_avgamount(A4019,"20260101","",100000000)</f>
        <v>1.1320357511818182</v>
      </c>
      <c r="Y4019" s="17">
        <f>[1]!s_ipo_dilutedpe(A4019)</f>
        <v>22.98</v>
      </c>
      <c r="Z4019" s="12">
        <f>[1]!s_ipo_collection_total(A4019,100000000)</f>
        <v>5.0046480000000004</v>
      </c>
      <c r="AA4019" s="2">
        <f>[1]!s_val_pe_ttm(A4019,E4019)</f>
        <v>-29.390678405761719</v>
      </c>
      <c r="AB4019" s="5">
        <f>[1]!s_info_zjtxornot1(A4019,"")</f>
        <v>0</v>
      </c>
      <c r="AC4019" s="22" t="str">
        <f>[1]!s_info_nature1(A4019,"")</f>
        <v>民营企业</v>
      </c>
      <c r="AD4019" s="6" t="str">
        <f>[1]!s_info_city(A4019)</f>
        <v>南通市</v>
      </c>
      <c r="AE4019" s="6" t="str">
        <f>[1]!s_info_province(A4019)</f>
        <v>江苏省</v>
      </c>
      <c r="AF4019">
        <v>120.864608</v>
      </c>
      <c r="AG4019">
        <v>32.016212000000003</v>
      </c>
    </row>
    <row r="4020" spans="1:33" x14ac:dyDescent="0.3">
      <c r="A4020" s="12" t="s">
        <v>8418</v>
      </c>
      <c r="B4020" s="12" t="s">
        <v>8419</v>
      </c>
      <c r="C4020" s="16" t="str">
        <f>[1]!s_info_mkt(A4020)</f>
        <v>主板</v>
      </c>
      <c r="D4020" s="16" t="str">
        <f>[1]!s_ipo_listeddate(A4020)</f>
        <v>2015-12-04</v>
      </c>
      <c r="E4020" s="16" t="str">
        <f>[1]!lastradeday_s("000002","")</f>
        <v>2026-06-22</v>
      </c>
      <c r="F4020" s="16" t="str">
        <f>[1]!s_info_industry_csrc2023(A4020,"",3)</f>
        <v>房地产业</v>
      </c>
      <c r="G4020" s="16" t="str">
        <f>[1]!s_info_industry_csrc2023(A4020,"",1)</f>
        <v>房地产业</v>
      </c>
      <c r="H4020" s="16">
        <f>[1]!s_is(A4020,83,"FY","YTD","20251231",1,"",100000000)</f>
        <v>530.11628517999998</v>
      </c>
      <c r="I4020" s="16">
        <f>[1]!s_is(A4020,83,"FY","YTD","20241231",1,"",100000000)</f>
        <v>889.98583082000005</v>
      </c>
      <c r="J4020" s="16">
        <f t="shared" si="186"/>
        <v>-0.40435424158205935</v>
      </c>
      <c r="K4020" s="16">
        <f>[1]!s_is(A4020,61,"FY","YTD","20251231",1,"",100000000)</f>
        <v>6.8010662699999997</v>
      </c>
      <c r="L4020" s="16">
        <f>[1]!s_is(A4020,61,"FY","YTD","20241231",1,"",100000000)</f>
        <v>7.5239283300000004</v>
      </c>
      <c r="M4020" s="16">
        <f t="shared" si="187"/>
        <v>-9.6075085818899689E-2</v>
      </c>
      <c r="N4020" s="16">
        <f>[1]!s_fa_roe(A4020,"20251231")</f>
        <v>1.1107</v>
      </c>
      <c r="O4020" s="16">
        <f>[1]!s_stmnote_rdexp(A4020,"20251231",1,10000)</f>
        <v>0</v>
      </c>
      <c r="P4020" s="20">
        <f t="shared" si="188"/>
        <v>0</v>
      </c>
      <c r="Q4020" s="16">
        <f>[1]!s_margin_tradingbalance(A4020,"",10000)</f>
        <v>72479.723299999998</v>
      </c>
      <c r="R4020" s="16">
        <f>[1]!s_margin_seclendingbalance(A4020,"",10000)</f>
        <v>250.87960000000001</v>
      </c>
      <c r="S4020" s="17">
        <f>[1]!s_val_ev(A4020,"",100000000)</f>
        <v>247.4418273032</v>
      </c>
      <c r="T4020" s="17">
        <f>[1]!share_freesharesmv(A4020,"",100000000)</f>
        <v>81.158567303200002</v>
      </c>
      <c r="U4020" s="17">
        <f>[1]!s_dq_amount_btin(A4020,E4020,100000000)</f>
        <v>1.4646388100000001</v>
      </c>
      <c r="V4020" s="17">
        <f>[1]!s_dq_turn(A4020,E4020)</f>
        <v>0.60125042464102441</v>
      </c>
      <c r="W4020" s="2">
        <f>[1]!s_pq_amount(A4020,"20260101","",100000000)</f>
        <v>306.23116027999998</v>
      </c>
      <c r="X4020" s="2">
        <f>[1]!s_pq_avgamount(A4020,"20260101","",100000000)</f>
        <v>2.7839196389090906</v>
      </c>
      <c r="Y4020" s="17">
        <f>[1]!s_ipo_dilutedpe(A4020)</f>
        <v>10.7912</v>
      </c>
      <c r="Z4020" s="12">
        <f>[1]!s_ipo_collection_total(A4020,100000000)</f>
        <v>0</v>
      </c>
      <c r="AA4020" s="2">
        <f>[1]!s_val_pe_ttm(A4020,E4020)</f>
        <v>36.000198364257813</v>
      </c>
      <c r="AB4020" s="5">
        <f>[1]!s_info_zjtxornot1(A4020,"")</f>
        <v>0</v>
      </c>
      <c r="AC4020" s="22" t="str">
        <f>[1]!s_info_nature1(A4020,"")</f>
        <v>民营企业</v>
      </c>
      <c r="AD4020" s="6" t="str">
        <f>[1]!s_info_city(A4020)</f>
        <v>常州市</v>
      </c>
      <c r="AE4020" s="6" t="str">
        <f>[1]!s_info_province(A4020)</f>
        <v>江苏省</v>
      </c>
      <c r="AF4020">
        <v>119.946973</v>
      </c>
      <c r="AG4020">
        <v>31.772752000000001</v>
      </c>
    </row>
    <row r="4021" spans="1:33" x14ac:dyDescent="0.3">
      <c r="A4021" s="12" t="s">
        <v>8420</v>
      </c>
      <c r="B4021" s="12" t="s">
        <v>8421</v>
      </c>
      <c r="C4021" s="16" t="str">
        <f>[1]!s_info_mkt(A4021)</f>
        <v>科创板</v>
      </c>
      <c r="D4021" s="16" t="str">
        <f>[1]!s_ipo_listeddate(A4021)</f>
        <v>2020-09-02</v>
      </c>
      <c r="E4021" s="16" t="str">
        <f>[1]!lastradeday_s("000002","")</f>
        <v>2026-06-22</v>
      </c>
      <c r="F4021" s="16" t="str">
        <f>[1]!s_info_industry_csrc2023(A4021,"",3)</f>
        <v>化学原料和化学制品制造业</v>
      </c>
      <c r="G4021" s="16" t="str">
        <f>[1]!s_info_industry_csrc2023(A4021,"",1)</f>
        <v>制造业</v>
      </c>
      <c r="H4021" s="16">
        <f>[1]!s_is(A4021,83,"FY","YTD","20251231",1,"",100000000)</f>
        <v>16.7625533384</v>
      </c>
      <c r="I4021" s="16">
        <f>[1]!s_is(A4021,83,"FY","YTD","20241231",1,"",100000000)</f>
        <v>14.586983436600001</v>
      </c>
      <c r="J4021" s="16">
        <f t="shared" si="186"/>
        <v>0.14914460630299375</v>
      </c>
      <c r="K4021" s="16">
        <f>[1]!s_is(A4021,61,"FY","YTD","20251231",1,"",100000000)</f>
        <v>3.0928042224999999</v>
      </c>
      <c r="L4021" s="16">
        <f>[1]!s_is(A4021,61,"FY","YTD","20241231",1,"",100000000)</f>
        <v>2.5172249492000001</v>
      </c>
      <c r="M4021" s="16">
        <f t="shared" si="187"/>
        <v>0.22865627225048948</v>
      </c>
      <c r="N4021" s="16">
        <f>[1]!s_fa_roe(A4021,"20251231")</f>
        <v>9.7962000000000007</v>
      </c>
      <c r="O4021" s="16">
        <f>[1]!s_stmnote_rdexp(A4021,"20251231",1,10000)</f>
        <v>13075.07502</v>
      </c>
      <c r="P4021" s="20">
        <f t="shared" si="188"/>
        <v>7.8001690768955523E-2</v>
      </c>
      <c r="Q4021" s="16">
        <f>[1]!s_margin_tradingbalance(A4021,"",10000)</f>
        <v>31059.428100000001</v>
      </c>
      <c r="R4021" s="16">
        <f>[1]!s_margin_seclendingbalance(A4021,"",10000)</f>
        <v>11.0009</v>
      </c>
      <c r="S4021" s="17">
        <f>[1]!s_val_ev(A4021,"",100000000)</f>
        <v>83.862556891200001</v>
      </c>
      <c r="T4021" s="17">
        <f>[1]!share_freesharesmv(A4021,"",100000000)</f>
        <v>49.402160935200001</v>
      </c>
      <c r="U4021" s="17">
        <f>[1]!s_dq_amount_btin(A4021,E4021,100000000)</f>
        <v>4.4162953399999996</v>
      </c>
      <c r="V4021" s="17">
        <f>[1]!s_dq_turn(A4021,E4021)</f>
        <v>5.3309689436253347</v>
      </c>
      <c r="W4021" s="2">
        <f>[1]!s_pq_amount(A4021,"20260101","",100000000)</f>
        <v>239.69672481999999</v>
      </c>
      <c r="X4021" s="2">
        <f>[1]!s_pq_avgamount(A4021,"20260101","",100000000)</f>
        <v>2.1790611347272728</v>
      </c>
      <c r="Y4021" s="17">
        <f>[1]!s_ipo_dilutedpe(A4021)</f>
        <v>56.56</v>
      </c>
      <c r="Z4021" s="12">
        <f>[1]!s_ipo_collection_total(A4021,100000000)</f>
        <v>19.95786</v>
      </c>
      <c r="AA4021" s="2">
        <f>[1]!s_val_pe_ttm(A4021,E4021)</f>
        <v>27.28996467590332</v>
      </c>
      <c r="AB4021" s="5">
        <f>[1]!s_info_zjtxornot1(A4021,"")</f>
        <v>0</v>
      </c>
      <c r="AC4021" s="22" t="str">
        <f>[1]!s_info_nature1(A4021,"")</f>
        <v>地方国有企业</v>
      </c>
      <c r="AD4021" s="6" t="str">
        <f>[1]!s_info_city(A4021)</f>
        <v>西安市</v>
      </c>
      <c r="AE4021" s="6" t="str">
        <f>[1]!s_info_province(A4021)</f>
        <v>陕西省</v>
      </c>
      <c r="AF4021">
        <v>108.948024</v>
      </c>
      <c r="AG4021">
        <v>34.263160999999997</v>
      </c>
    </row>
    <row r="4022" spans="1:33" x14ac:dyDescent="0.3">
      <c r="A4022" s="12" t="s">
        <v>8422</v>
      </c>
      <c r="B4022" s="12" t="s">
        <v>8423</v>
      </c>
      <c r="C4022" s="16" t="str">
        <f>[1]!s_info_mkt(A4022)</f>
        <v>创业板</v>
      </c>
      <c r="D4022" s="16" t="str">
        <f>[1]!s_ipo_listeddate(A4022)</f>
        <v>2019-11-18</v>
      </c>
      <c r="E4022" s="16" t="str">
        <f>[1]!lastradeday_s("000002","")</f>
        <v>2026-06-22</v>
      </c>
      <c r="F4022" s="16" t="str">
        <f>[1]!s_info_industry_csrc2023(A4022,"",3)</f>
        <v>其他金融业</v>
      </c>
      <c r="G4022" s="16" t="str">
        <f>[1]!s_info_industry_csrc2023(A4022,"",1)</f>
        <v>金融业</v>
      </c>
      <c r="H4022" s="16">
        <f>[1]!s_is(A4022,83,"FY","YTD","20251231",1,"",100000000)</f>
        <v>21.461765379999999</v>
      </c>
      <c r="I4022" s="16">
        <f>[1]!s_is(A4022,83,"FY","YTD","20241231",1,"",100000000)</f>
        <v>15.28741505</v>
      </c>
      <c r="J4022" s="16">
        <f t="shared" si="186"/>
        <v>0.4038845226485821</v>
      </c>
      <c r="K4022" s="16">
        <f>[1]!s_is(A4022,61,"FY","YTD","20251231",1,"",100000000)</f>
        <v>2.2791621499999999</v>
      </c>
      <c r="L4022" s="16">
        <f>[1]!s_is(A4022,61,"FY","YTD","20241231",1,"",100000000)</f>
        <v>1.04197092</v>
      </c>
      <c r="M4022" s="16">
        <f t="shared" si="187"/>
        <v>1.1873567738339568</v>
      </c>
      <c r="N4022" s="16">
        <f>[1]!s_fa_roe(A4022,"20251231")</f>
        <v>9.0533999999999999</v>
      </c>
      <c r="O4022" s="16">
        <f>[1]!s_stmnote_rdexp(A4022,"20251231",1,10000)</f>
        <v>16447.401999999998</v>
      </c>
      <c r="P4022" s="20">
        <f t="shared" si="188"/>
        <v>7.6635829852688464E-2</v>
      </c>
      <c r="Q4022" s="16">
        <f>[1]!s_margin_tradingbalance(A4022,"",10000)</f>
        <v>326216.14539999998</v>
      </c>
      <c r="R4022" s="16">
        <f>[1]!s_margin_seclendingbalance(A4022,"",10000)</f>
        <v>755.73789999999997</v>
      </c>
      <c r="S4022" s="17">
        <f>[1]!s_val_ev(A4022,"",100000000)</f>
        <v>643.94026224000004</v>
      </c>
      <c r="T4022" s="17">
        <f>[1]!share_freesharesmv(A4022,"",100000000)</f>
        <v>398.31232848000008</v>
      </c>
      <c r="U4022" s="17">
        <f>[1]!s_dq_amount_btin(A4022,E4022,100000000)</f>
        <v>63.976215629999999</v>
      </c>
      <c r="V4022" s="17">
        <f>[1]!s_dq_turn(A4022,E4022)</f>
        <v>10.573417003758399</v>
      </c>
      <c r="W4022" s="2">
        <f>[1]!s_pq_amount(A4022,"20260101","",100000000)</f>
        <v>2617.0094304099998</v>
      </c>
      <c r="X4022" s="2">
        <f>[1]!s_pq_avgamount(A4022,"20260101","",100000000)</f>
        <v>23.790994821909088</v>
      </c>
      <c r="Y4022" s="17">
        <f>[1]!s_ipo_dilutedpe(A4022)</f>
        <v>22.99</v>
      </c>
      <c r="Z4022" s="12">
        <f>[1]!s_ipo_collection_total(A4022,100000000)</f>
        <v>3.5562499999999999</v>
      </c>
      <c r="AA4022" s="2">
        <f>[1]!s_val_pe_ttm(A4022,E4022)</f>
        <v>321.22158813476563</v>
      </c>
      <c r="AB4022" s="5">
        <f>[1]!s_info_zjtxornot1(A4022,"")</f>
        <v>0</v>
      </c>
      <c r="AC4022" s="22" t="str">
        <f>[1]!s_info_nature1(A4022,"")</f>
        <v>民营企业</v>
      </c>
      <c r="AD4022" s="6" t="str">
        <f>[1]!s_info_city(A4022)</f>
        <v>北京市</v>
      </c>
      <c r="AE4022" s="6" t="str">
        <f>[1]!s_info_province(A4022)</f>
        <v>北京</v>
      </c>
      <c r="AF4022">
        <v>116.40528500000001</v>
      </c>
      <c r="AG4022">
        <v>39.904989</v>
      </c>
    </row>
    <row r="4023" spans="1:33" x14ac:dyDescent="0.3">
      <c r="A4023" s="12" t="s">
        <v>8424</v>
      </c>
      <c r="B4023" s="12" t="s">
        <v>8425</v>
      </c>
      <c r="C4023" s="16" t="str">
        <f>[1]!s_info_mkt(A4023)</f>
        <v>主板</v>
      </c>
      <c r="D4023" s="16" t="str">
        <f>[1]!s_ipo_listeddate(A4023)</f>
        <v>2020-09-25</v>
      </c>
      <c r="E4023" s="16" t="str">
        <f>[1]!lastradeday_s("000002","")</f>
        <v>2026-06-22</v>
      </c>
      <c r="F4023" s="16" t="str">
        <f>[1]!s_info_industry_csrc2023(A4023,"",3)</f>
        <v>化学纤维制造业</v>
      </c>
      <c r="G4023" s="16" t="str">
        <f>[1]!s_info_industry_csrc2023(A4023,"",1)</f>
        <v>制造业</v>
      </c>
      <c r="H4023" s="16">
        <f>[1]!s_is(A4023,83,"FY","YTD","20251231",1,"",100000000)</f>
        <v>27.179257794000002</v>
      </c>
      <c r="I4023" s="16">
        <f>[1]!s_is(A4023,83,"FY","YTD","20241231",1,"",100000000)</f>
        <v>23.554721373000003</v>
      </c>
      <c r="J4023" s="16">
        <f t="shared" si="186"/>
        <v>0.15387727851260791</v>
      </c>
      <c r="K4023" s="16">
        <f>[1]!s_is(A4023,61,"FY","YTD","20251231",1,"",100000000)</f>
        <v>0.52056675929999996</v>
      </c>
      <c r="L4023" s="16">
        <f>[1]!s_is(A4023,61,"FY","YTD","20241231",1,"",100000000)</f>
        <v>0.83774583650000001</v>
      </c>
      <c r="M4023" s="16">
        <f t="shared" si="187"/>
        <v>-0.37861015045462426</v>
      </c>
      <c r="N4023" s="16">
        <f>[1]!s_fa_roe(A4023,"20251231")</f>
        <v>2.9441000000000002</v>
      </c>
      <c r="O4023" s="16">
        <f>[1]!s_stmnote_rdexp(A4023,"20251231",1,10000)</f>
        <v>10468.909176000001</v>
      </c>
      <c r="P4023" s="20">
        <f t="shared" si="188"/>
        <v>3.8518009782853899E-2</v>
      </c>
      <c r="Q4023" s="16">
        <f>[1]!s_margin_tradingbalance(A4023,"",10000)</f>
        <v>0</v>
      </c>
      <c r="R4023" s="16">
        <f>[1]!s_margin_seclendingbalance(A4023,"",10000)</f>
        <v>0</v>
      </c>
      <c r="S4023" s="17">
        <f>[1]!s_val_ev(A4023,"",100000000)</f>
        <v>25.794959770399998</v>
      </c>
      <c r="T4023" s="17">
        <f>[1]!share_freesharesmv(A4023,"",100000000)</f>
        <v>12.942915640399999</v>
      </c>
      <c r="U4023" s="17">
        <f>[1]!s_dq_amount_btin(A4023,E4023,100000000)</f>
        <v>0.91226492000000003</v>
      </c>
      <c r="V4023" s="17">
        <f>[1]!s_dq_turn(A4023,E4023)</f>
        <v>4.8056339367000565</v>
      </c>
      <c r="W4023" s="2">
        <f>[1]!s_pq_amount(A4023,"20260101","",100000000)</f>
        <v>108.72922853999999</v>
      </c>
      <c r="X4023" s="2">
        <f>[1]!s_pq_avgamount(A4023,"20260101","",100000000)</f>
        <v>0.98844753218181813</v>
      </c>
      <c r="Y4023" s="17">
        <f>[1]!s_ipo_dilutedpe(A4023)</f>
        <v>22.99</v>
      </c>
      <c r="Z4023" s="12">
        <f>[1]!s_ipo_collection_total(A4023,100000000)</f>
        <v>4.7735766000000002</v>
      </c>
      <c r="AA4023" s="2">
        <f>[1]!s_val_pe_ttm(A4023,E4023)</f>
        <v>37.618579864501953</v>
      </c>
      <c r="AB4023" s="5">
        <f>[1]!s_info_zjtxornot1(A4023,"")</f>
        <v>0</v>
      </c>
      <c r="AC4023" s="22" t="str">
        <f>[1]!s_info_nature1(A4023,"")</f>
        <v>民营企业</v>
      </c>
      <c r="AD4023" s="6" t="str">
        <f>[1]!s_info_city(A4023)</f>
        <v>江阴市</v>
      </c>
      <c r="AE4023" s="6" t="str">
        <f>[1]!s_info_province(A4023)</f>
        <v>江苏省</v>
      </c>
      <c r="AF4023">
        <v>120.31067899999999</v>
      </c>
      <c r="AG4023">
        <v>31.837425</v>
      </c>
    </row>
    <row r="4024" spans="1:33" x14ac:dyDescent="0.3">
      <c r="A4024" s="12" t="s">
        <v>8426</v>
      </c>
      <c r="B4024" s="12" t="s">
        <v>8427</v>
      </c>
      <c r="C4024" s="16" t="str">
        <f>[1]!s_info_mkt(A4024)</f>
        <v>创业板</v>
      </c>
      <c r="D4024" s="16" t="str">
        <f>[1]!s_ipo_listeddate(A4024)</f>
        <v>2019-07-23</v>
      </c>
      <c r="E4024" s="16" t="str">
        <f>[1]!lastradeday_s("000002","")</f>
        <v>2026-06-22</v>
      </c>
      <c r="F4024" s="16" t="str">
        <f>[1]!s_info_industry_csrc2023(A4024,"",3)</f>
        <v>专用设备制造业</v>
      </c>
      <c r="G4024" s="16" t="str">
        <f>[1]!s_info_industry_csrc2023(A4024,"",1)</f>
        <v>制造业</v>
      </c>
      <c r="H4024" s="16">
        <f>[1]!s_is(A4024,83,"FY","YTD","20251231",1,"",100000000)</f>
        <v>5.584149194400001</v>
      </c>
      <c r="I4024" s="16">
        <f>[1]!s_is(A4024,83,"FY","YTD","20241231",1,"",100000000)</f>
        <v>4.9303735426999999</v>
      </c>
      <c r="J4024" s="16">
        <f t="shared" si="186"/>
        <v>0.13260164692145748</v>
      </c>
      <c r="K4024" s="16">
        <f>[1]!s_is(A4024,61,"FY","YTD","20251231",1,"",100000000)</f>
        <v>-0.19429401260000001</v>
      </c>
      <c r="L4024" s="16">
        <f>[1]!s_is(A4024,61,"FY","YTD","20241231",1,"",100000000)</f>
        <v>-0.49958871810000005</v>
      </c>
      <c r="M4024" s="16">
        <f t="shared" si="187"/>
        <v>0.61109207321789605</v>
      </c>
      <c r="N4024" s="16">
        <f>[1]!s_fa_roe(A4024,"20251231")</f>
        <v>-1.7139</v>
      </c>
      <c r="O4024" s="16">
        <f>[1]!s_stmnote_rdexp(A4024,"20251231",1,10000)</f>
        <v>2594.7666239999999</v>
      </c>
      <c r="P4024" s="20">
        <f t="shared" si="188"/>
        <v>4.6466642162822785E-2</v>
      </c>
      <c r="Q4024" s="16">
        <f>[1]!s_margin_tradingbalance(A4024,"",10000)</f>
        <v>0</v>
      </c>
      <c r="R4024" s="16">
        <f>[1]!s_margin_seclendingbalance(A4024,"",10000)</f>
        <v>0</v>
      </c>
      <c r="S4024" s="17">
        <f>[1]!s_val_ev(A4024,"",100000000)</f>
        <v>41.385171187099992</v>
      </c>
      <c r="T4024" s="17">
        <f>[1]!share_freesharesmv(A4024,"",100000000)</f>
        <v>30.474320860099997</v>
      </c>
      <c r="U4024" s="17">
        <f>[1]!s_dq_amount_btin(A4024,E4024,100000000)</f>
        <v>5.04428929</v>
      </c>
      <c r="V4024" s="17">
        <f>[1]!s_dq_turn(A4024,E4024)</f>
        <v>15.281469550378899</v>
      </c>
      <c r="W4024" s="2">
        <f>[1]!s_pq_amount(A4024,"20260101","",100000000)</f>
        <v>175.70988371999999</v>
      </c>
      <c r="X4024" s="2">
        <f>[1]!s_pq_avgamount(A4024,"20260101","",100000000)</f>
        <v>1.5973625792727273</v>
      </c>
      <c r="Y4024" s="17">
        <f>[1]!s_ipo_dilutedpe(A4024)</f>
        <v>22.99</v>
      </c>
      <c r="Z4024" s="12">
        <f>[1]!s_ipo_collection_total(A4024,100000000)</f>
        <v>3.4736699999999998</v>
      </c>
      <c r="AA4024" s="2">
        <f>[1]!s_val_pe_ttm(A4024,E4024)</f>
        <v>-487.6153564453125</v>
      </c>
      <c r="AB4024" s="5">
        <f>[1]!s_info_zjtxornot1(A4024,"")</f>
        <v>1</v>
      </c>
      <c r="AC4024" s="22" t="str">
        <f>[1]!s_info_nature1(A4024,"")</f>
        <v>民营企业</v>
      </c>
      <c r="AD4024" s="6" t="str">
        <f>[1]!s_info_city(A4024)</f>
        <v>青岛市</v>
      </c>
      <c r="AE4024" s="6" t="str">
        <f>[1]!s_info_province(A4024)</f>
        <v>山东省</v>
      </c>
      <c r="AF4024">
        <v>120.35517299999999</v>
      </c>
      <c r="AG4024">
        <v>36.082982000000001</v>
      </c>
    </row>
    <row r="4025" spans="1:33" x14ac:dyDescent="0.3">
      <c r="A4025" s="12" t="s">
        <v>8428</v>
      </c>
      <c r="B4025" s="12" t="s">
        <v>8429</v>
      </c>
      <c r="C4025" s="16" t="str">
        <f>[1]!s_info_mkt(A4025)</f>
        <v>主板</v>
      </c>
      <c r="D4025" s="16" t="str">
        <f>[1]!s_ipo_listeddate(A4025)</f>
        <v>1998-06-09</v>
      </c>
      <c r="E4025" s="16" t="str">
        <f>[1]!lastradeday_s("000002","")</f>
        <v>2026-06-22</v>
      </c>
      <c r="F4025" s="16" t="str">
        <f>[1]!s_info_industry_csrc2023(A4025,"",3)</f>
        <v>电气机械和器材制造业</v>
      </c>
      <c r="G4025" s="16" t="str">
        <f>[1]!s_info_industry_csrc2023(A4025,"",1)</f>
        <v>制造业</v>
      </c>
      <c r="H4025" s="16">
        <f>[1]!s_is(A4025,83,"FY","YTD","20251231",1,"",100000000)</f>
        <v>14.1656951805</v>
      </c>
      <c r="I4025" s="16">
        <f>[1]!s_is(A4025,83,"FY","YTD","20241231",1,"",100000000)</f>
        <v>15.277293870799999</v>
      </c>
      <c r="J4025" s="16">
        <f t="shared" si="186"/>
        <v>-7.2761491642484799E-2</v>
      </c>
      <c r="K4025" s="16">
        <f>[1]!s_is(A4025,61,"FY","YTD","20251231",1,"",100000000)</f>
        <v>-0.96701631379999997</v>
      </c>
      <c r="L4025" s="16">
        <f>[1]!s_is(A4025,61,"FY","YTD","20241231",1,"",100000000)</f>
        <v>-0.28701119530000002</v>
      </c>
      <c r="M4025" s="16">
        <f t="shared" si="187"/>
        <v>-2.3692633933293821</v>
      </c>
      <c r="N4025" s="16">
        <f>[1]!s_fa_roe(A4025,"20251231")</f>
        <v>-5.6439000000000004</v>
      </c>
      <c r="O4025" s="16">
        <f>[1]!s_stmnote_rdexp(A4025,"20251231",1,10000)</f>
        <v>11816.393004000001</v>
      </c>
      <c r="P4025" s="20">
        <f t="shared" si="188"/>
        <v>8.3415553232191769E-2</v>
      </c>
      <c r="Q4025" s="16">
        <f>[1]!s_margin_tradingbalance(A4025,"",10000)</f>
        <v>0</v>
      </c>
      <c r="R4025" s="16">
        <f>[1]!s_margin_seclendingbalance(A4025,"",10000)</f>
        <v>0</v>
      </c>
      <c r="S4025" s="17">
        <f>[1]!s_val_ev(A4025,"",100000000)</f>
        <v>57.1934804375</v>
      </c>
      <c r="T4025" s="17">
        <f>[1]!share_freesharesmv(A4025,"",100000000)</f>
        <v>40.678155504100005</v>
      </c>
      <c r="U4025" s="17">
        <f>[1]!s_dq_amount_btin(A4025,E4025,100000000)</f>
        <v>3.0826969100000001</v>
      </c>
      <c r="V4025" s="17">
        <f>[1]!s_dq_turn(A4025,E4025)</f>
        <v>5.4925974009098351</v>
      </c>
      <c r="W4025" s="2">
        <f>[1]!s_pq_amount(A4025,"20260101","",100000000)</f>
        <v>770.22173198999997</v>
      </c>
      <c r="X4025" s="2">
        <f>[1]!s_pq_avgamount(A4025,"20260101","",100000000)</f>
        <v>7.0020157453636358</v>
      </c>
      <c r="Y4025" s="17">
        <f>[1]!s_ipo_dilutedpe(A4025)</f>
        <v>0</v>
      </c>
      <c r="Z4025" s="12">
        <f>[1]!s_ipo_collection_total(A4025,100000000)</f>
        <v>2.0249999999999999</v>
      </c>
      <c r="AA4025" s="2">
        <f>[1]!s_val_pe_ttm(A4025,E4025)</f>
        <v>-54.267398834228516</v>
      </c>
      <c r="AB4025" s="5">
        <f>[1]!s_info_zjtxornot1(A4025,"")</f>
        <v>0</v>
      </c>
      <c r="AC4025" s="22" t="str">
        <f>[1]!s_info_nature1(A4025,"")</f>
        <v>民营企业</v>
      </c>
      <c r="AD4025" s="6" t="str">
        <f>[1]!s_info_city(A4025)</f>
        <v>宁波市</v>
      </c>
      <c r="AE4025" s="6" t="str">
        <f>[1]!s_info_province(A4025)</f>
        <v>浙江省</v>
      </c>
      <c r="AF4025">
        <v>121.549792</v>
      </c>
      <c r="AG4025">
        <v>29.868387999999999</v>
      </c>
    </row>
    <row r="4026" spans="1:33" x14ac:dyDescent="0.3">
      <c r="A4026" s="12" t="s">
        <v>277</v>
      </c>
      <c r="B4026" s="12" t="s">
        <v>278</v>
      </c>
      <c r="C4026" s="16" t="str">
        <f>[1]!s_info_mkt(A4026)</f>
        <v>北证</v>
      </c>
      <c r="D4026" s="16" t="str">
        <f>[1]!s_ipo_listeddate(A4026)</f>
        <v>2024-04-08</v>
      </c>
      <c r="E4026" s="16" t="str">
        <f>[1]!lastradeday_s("000002","")</f>
        <v>2026-06-22</v>
      </c>
      <c r="F4026" s="16" t="str">
        <f>[1]!s_info_industry_csrc2023(A4026,"",3)</f>
        <v>专用设备制造业</v>
      </c>
      <c r="G4026" s="16" t="str">
        <f>[1]!s_info_industry_csrc2023(A4026,"",1)</f>
        <v>制造业</v>
      </c>
      <c r="H4026" s="16">
        <f>[1]!s_is(A4026,83,"FY","YTD","20251231",1,"",100000000)</f>
        <v>3.1154478776999999</v>
      </c>
      <c r="I4026" s="16">
        <f>[1]!s_is(A4026,83,"FY","YTD","20241231",1,"",100000000)</f>
        <v>4.0094904373000002</v>
      </c>
      <c r="J4026" s="16">
        <f t="shared" si="186"/>
        <v>-0.22298159169623821</v>
      </c>
      <c r="K4026" s="16">
        <f>[1]!s_is(A4026,61,"FY","YTD","20251231",1,"",100000000)</f>
        <v>0.10535248210000001</v>
      </c>
      <c r="L4026" s="16">
        <f>[1]!s_is(A4026,61,"FY","YTD","20241231",1,"",100000000)</f>
        <v>0.39163116570000001</v>
      </c>
      <c r="M4026" s="16">
        <f t="shared" si="187"/>
        <v>-0.73099055609710373</v>
      </c>
      <c r="N4026" s="16">
        <f>[1]!s_fa_roe(A4026,"20251231")</f>
        <v>2.6882000000000001</v>
      </c>
      <c r="O4026" s="16">
        <f>[1]!s_stmnote_rdexp(A4026,"20251231",1,10000)</f>
        <v>1559.713958</v>
      </c>
      <c r="P4026" s="20">
        <f t="shared" si="188"/>
        <v>5.0063875860811041E-2</v>
      </c>
      <c r="Q4026" s="16">
        <f>[1]!s_margin_tradingbalance(A4026,"",10000)</f>
        <v>291.04950000000002</v>
      </c>
      <c r="R4026" s="16">
        <f>[1]!s_margin_seclendingbalance(A4026,"",10000)</f>
        <v>0</v>
      </c>
      <c r="S4026" s="17">
        <f>[1]!s_val_ev(A4026,"",100000000)</f>
        <v>9.3930000000000007</v>
      </c>
      <c r="T4026" s="17">
        <f>[1]!share_freesharesmv(A4026,"",100000000)</f>
        <v>2.87758</v>
      </c>
      <c r="U4026" s="17">
        <f>[1]!s_dq_amount_btin(A4026,E4026,100000000)</f>
        <v>5.5617880000000001E-2</v>
      </c>
      <c r="V4026" s="17">
        <f>[1]!s_dq_turn(A4026,E4026)</f>
        <v>2.0000243259961494</v>
      </c>
      <c r="W4026" s="2">
        <f>[1]!s_pq_amount(A4026,"20260101","",100000000)</f>
        <v>14.743226119999999</v>
      </c>
      <c r="X4026" s="2">
        <f>[1]!s_pq_avgamount(A4026,"20260101","",100000000)</f>
        <v>0.13402932836363635</v>
      </c>
      <c r="Y4026" s="17">
        <f>[1]!s_ipo_dilutedpe(A4026)</f>
        <v>14.58</v>
      </c>
      <c r="Z4026" s="12">
        <f>[1]!s_ipo_collection_total(A4026,100000000)</f>
        <v>1.7825</v>
      </c>
      <c r="AA4026" s="2">
        <f>[1]!s_val_pe_ttm(A4026,E4026)</f>
        <v>188.81349182128906</v>
      </c>
      <c r="AB4026" s="5">
        <f>[1]!s_info_zjtxornot1(A4026,"")</f>
        <v>1</v>
      </c>
      <c r="AC4026" s="22" t="str">
        <f>[1]!s_info_nature1(A4026,"")</f>
        <v>民营企业</v>
      </c>
      <c r="AD4026" s="6" t="str">
        <f>[1]!s_info_city(A4026)</f>
        <v>无锡市</v>
      </c>
      <c r="AE4026" s="6" t="str">
        <f>[1]!s_info_province(A4026)</f>
        <v>江苏省</v>
      </c>
      <c r="AF4026">
        <v>120.301663</v>
      </c>
      <c r="AG4026">
        <v>31.574729000000001</v>
      </c>
    </row>
    <row r="4027" spans="1:33" x14ac:dyDescent="0.3">
      <c r="A4027" s="12" t="s">
        <v>8430</v>
      </c>
      <c r="B4027" s="12" t="s">
        <v>8431</v>
      </c>
      <c r="C4027" s="16" t="str">
        <f>[1]!s_info_mkt(A4027)</f>
        <v>主板</v>
      </c>
      <c r="D4027" s="16" t="str">
        <f>[1]!s_ipo_listeddate(A4027)</f>
        <v>2021-01-19</v>
      </c>
      <c r="E4027" s="16" t="str">
        <f>[1]!lastradeday_s("000002","")</f>
        <v>2026-06-22</v>
      </c>
      <c r="F4027" s="16" t="str">
        <f>[1]!s_info_industry_csrc2023(A4027,"",3)</f>
        <v>科技推广和应用服务业</v>
      </c>
      <c r="G4027" s="16" t="str">
        <f>[1]!s_info_industry_csrc2023(A4027,"",1)</f>
        <v>科学研究和技术服务业</v>
      </c>
      <c r="H4027" s="16">
        <f>[1]!s_is(A4027,83,"FY","YTD","20251231",1,"",100000000)</f>
        <v>36.781008616199998</v>
      </c>
      <c r="I4027" s="16">
        <f>[1]!s_is(A4027,83,"FY","YTD","20241231",1,"",100000000)</f>
        <v>31.547210724699998</v>
      </c>
      <c r="J4027" s="16">
        <f t="shared" si="186"/>
        <v>0.16590366537229806</v>
      </c>
      <c r="K4027" s="16">
        <f>[1]!s_is(A4027,61,"FY","YTD","20251231",1,"",100000000)</f>
        <v>3.4648942983999995</v>
      </c>
      <c r="L4027" s="16">
        <f>[1]!s_is(A4027,61,"FY","YTD","20241231",1,"",100000000)</f>
        <v>-0.5812584677</v>
      </c>
      <c r="M4027" s="16">
        <f t="shared" si="187"/>
        <v>6.9610216296897134</v>
      </c>
      <c r="N4027" s="16">
        <f>[1]!s_fa_roe(A4027,"20251231")</f>
        <v>5.1096000000000004</v>
      </c>
      <c r="O4027" s="16">
        <f>[1]!s_stmnote_rdexp(A4027,"20251231",1,10000)</f>
        <v>6296.4974240000001</v>
      </c>
      <c r="P4027" s="20">
        <f t="shared" si="188"/>
        <v>1.7118881892832984E-2</v>
      </c>
      <c r="Q4027" s="16">
        <f>[1]!s_margin_tradingbalance(A4027,"",10000)</f>
        <v>19192.186699999998</v>
      </c>
      <c r="R4027" s="16">
        <f>[1]!s_margin_seclendingbalance(A4027,"",10000)</f>
        <v>324.17070000000001</v>
      </c>
      <c r="S4027" s="17">
        <f>[1]!s_val_ev(A4027,"",100000000)</f>
        <v>235.2272726727</v>
      </c>
      <c r="T4027" s="17">
        <f>[1]!share_freesharesmv(A4027,"",100000000)</f>
        <v>62.008792177499998</v>
      </c>
      <c r="U4027" s="17">
        <f>[1]!s_dq_amount_btin(A4027,E4027,100000000)</f>
        <v>2.3261535000000002</v>
      </c>
      <c r="V4027" s="17">
        <f>[1]!s_dq_turn(A4027,E4027)</f>
        <v>1.005672333833316</v>
      </c>
      <c r="W4027" s="2">
        <f>[1]!s_pq_amount(A4027,"20260101","",100000000)</f>
        <v>936.12598945000002</v>
      </c>
      <c r="X4027" s="2">
        <f>[1]!s_pq_avgamount(A4027,"20260101","",100000000)</f>
        <v>8.5102362677272723</v>
      </c>
      <c r="Y4027" s="17">
        <f>[1]!s_ipo_dilutedpe(A4027)</f>
        <v>22.88</v>
      </c>
      <c r="Z4027" s="12">
        <f>[1]!s_ipo_collection_total(A4027,100000000)</f>
        <v>10.606060597999999</v>
      </c>
      <c r="AA4027" s="2">
        <f>[1]!s_val_pe_ttm(A4027,E4027)</f>
        <v>69.036933898925781</v>
      </c>
      <c r="AB4027" s="5">
        <f>[1]!s_info_zjtxornot1(A4027,"")</f>
        <v>0</v>
      </c>
      <c r="AC4027" s="22" t="str">
        <f>[1]!s_info_nature1(A4027,"")</f>
        <v>中央国有企业</v>
      </c>
      <c r="AD4027" s="6" t="str">
        <f>[1]!s_info_city(A4027)</f>
        <v>广州市</v>
      </c>
      <c r="AE4027" s="6" t="str">
        <f>[1]!s_info_province(A4027)</f>
        <v>广东省</v>
      </c>
      <c r="AF4027">
        <v>113.280637</v>
      </c>
      <c r="AG4027">
        <v>23.125177999999998</v>
      </c>
    </row>
    <row r="4028" spans="1:33" x14ac:dyDescent="0.3">
      <c r="A4028" s="12" t="s">
        <v>8432</v>
      </c>
      <c r="B4028" s="12" t="s">
        <v>8433</v>
      </c>
      <c r="C4028" s="16" t="str">
        <f>[1]!s_info_mkt(A4028)</f>
        <v>创业板</v>
      </c>
      <c r="D4028" s="16" t="str">
        <f>[1]!s_ipo_listeddate(A4028)</f>
        <v>2016-09-30</v>
      </c>
      <c r="E4028" s="16" t="str">
        <f>[1]!lastradeday_s("000002","")</f>
        <v>2026-06-22</v>
      </c>
      <c r="F4028" s="16" t="str">
        <f>[1]!s_info_industry_csrc2023(A4028,"",3)</f>
        <v>橡胶和塑料制品业</v>
      </c>
      <c r="G4028" s="16" t="str">
        <f>[1]!s_info_industry_csrc2023(A4028,"",1)</f>
        <v>制造业</v>
      </c>
      <c r="H4028" s="16">
        <f>[1]!s_is(A4028,83,"FY","YTD","20251231",1,"",100000000)</f>
        <v>15.2313920513</v>
      </c>
      <c r="I4028" s="16">
        <f>[1]!s_is(A4028,83,"FY","YTD","20241231",1,"",100000000)</f>
        <v>13.631547348699998</v>
      </c>
      <c r="J4028" s="16">
        <f t="shared" si="186"/>
        <v>0.11736339695526743</v>
      </c>
      <c r="K4028" s="16">
        <f>[1]!s_is(A4028,61,"FY","YTD","20251231",1,"",100000000)</f>
        <v>2.0403876953999998</v>
      </c>
      <c r="L4028" s="16">
        <f>[1]!s_is(A4028,61,"FY","YTD","20241231",1,"",100000000)</f>
        <v>2.0273158100999997</v>
      </c>
      <c r="M4028" s="16">
        <f t="shared" si="187"/>
        <v>6.4478781425550292E-3</v>
      </c>
      <c r="N4028" s="16">
        <f>[1]!s_fa_roe(A4028,"20251231")</f>
        <v>16.029199999999999</v>
      </c>
      <c r="O4028" s="16">
        <f>[1]!s_stmnote_rdexp(A4028,"20251231",1,10000)</f>
        <v>5715.659052</v>
      </c>
      <c r="P4028" s="20">
        <f t="shared" si="188"/>
        <v>3.7525519878612593E-2</v>
      </c>
      <c r="Q4028" s="16">
        <f>[1]!s_margin_tradingbalance(A4028,"",10000)</f>
        <v>0</v>
      </c>
      <c r="R4028" s="16">
        <f>[1]!s_margin_seclendingbalance(A4028,"",10000)</f>
        <v>0</v>
      </c>
      <c r="S4028" s="17">
        <f>[1]!s_val_ev(A4028,"",100000000)</f>
        <v>74.398817682000001</v>
      </c>
      <c r="T4028" s="17">
        <f>[1]!share_freesharesmv(A4028,"",100000000)</f>
        <v>53.139065770000002</v>
      </c>
      <c r="U4028" s="17">
        <f>[1]!s_dq_amount_btin(A4028,E4028,100000000)</f>
        <v>4.08463741</v>
      </c>
      <c r="V4028" s="17">
        <f>[1]!s_dq_turn(A4028,E4028)</f>
        <v>6.7268219258306186</v>
      </c>
      <c r="W4028" s="2">
        <f>[1]!s_pq_amount(A4028,"20260101","",100000000)</f>
        <v>523.23427370000002</v>
      </c>
      <c r="X4028" s="2">
        <f>[1]!s_pq_avgamount(A4028,"20260101","",100000000)</f>
        <v>4.7566752154545453</v>
      </c>
      <c r="Y4028" s="17">
        <f>[1]!s_ipo_dilutedpe(A4028)</f>
        <v>22.99</v>
      </c>
      <c r="Z4028" s="12">
        <f>[1]!s_ipo_collection_total(A4028,100000000)</f>
        <v>3.2994650000000001</v>
      </c>
      <c r="AA4028" s="2">
        <f>[1]!s_val_pe_ttm(A4028,E4028)</f>
        <v>37.748561859130859</v>
      </c>
      <c r="AB4028" s="5">
        <f>[1]!s_info_zjtxornot1(A4028,"")</f>
        <v>0</v>
      </c>
      <c r="AC4028" s="22" t="str">
        <f>[1]!s_info_nature1(A4028,"")</f>
        <v>民营企业</v>
      </c>
      <c r="AD4028" s="6" t="str">
        <f>[1]!s_info_city(A4028)</f>
        <v>达州市</v>
      </c>
      <c r="AE4028" s="6" t="str">
        <f>[1]!s_info_province(A4028)</f>
        <v>四川省</v>
      </c>
      <c r="AF4028">
        <v>107.502262</v>
      </c>
      <c r="AG4028">
        <v>31.209484</v>
      </c>
    </row>
    <row r="4029" spans="1:33" x14ac:dyDescent="0.3">
      <c r="A4029" s="12" t="s">
        <v>8434</v>
      </c>
      <c r="B4029" s="12" t="s">
        <v>8435</v>
      </c>
      <c r="C4029" s="16" t="str">
        <f>[1]!s_info_mkt(A4029)</f>
        <v>主板</v>
      </c>
      <c r="D4029" s="16" t="str">
        <f>[1]!s_ipo_listeddate(A4029)</f>
        <v>2017-08-21</v>
      </c>
      <c r="E4029" s="16" t="str">
        <f>[1]!lastradeday_s("000002","")</f>
        <v>2026-06-22</v>
      </c>
      <c r="F4029" s="16" t="str">
        <f>[1]!s_info_industry_csrc2023(A4029,"",3)</f>
        <v>农副食品加工业</v>
      </c>
      <c r="G4029" s="16" t="str">
        <f>[1]!s_info_industry_csrc2023(A4029,"",1)</f>
        <v>制造业</v>
      </c>
      <c r="H4029" s="16">
        <f>[1]!s_is(A4029,83,"FY","YTD","20251231",1,"",100000000)</f>
        <v>52.214698438299997</v>
      </c>
      <c r="I4029" s="16">
        <f>[1]!s_is(A4029,83,"FY","YTD","20241231",1,"",100000000)</f>
        <v>44.647515869300001</v>
      </c>
      <c r="J4029" s="16">
        <f t="shared" si="186"/>
        <v>0.16948720262851746</v>
      </c>
      <c r="K4029" s="16">
        <f>[1]!s_is(A4029,61,"FY","YTD","20251231",1,"",100000000)</f>
        <v>3.6512364377999997</v>
      </c>
      <c r="L4029" s="16">
        <f>[1]!s_is(A4029,61,"FY","YTD","20241231",1,"",100000000)</f>
        <v>3.9380076642000001</v>
      </c>
      <c r="M4029" s="16">
        <f t="shared" si="187"/>
        <v>-7.2821398751202665E-2</v>
      </c>
      <c r="N4029" s="16">
        <f>[1]!s_fa_roe(A4029,"20251231")</f>
        <v>13.6195</v>
      </c>
      <c r="O4029" s="16">
        <f>[1]!s_stmnote_rdexp(A4029,"20251231",1,10000)</f>
        <v>10560.377081999999</v>
      </c>
      <c r="P4029" s="20">
        <f t="shared" si="188"/>
        <v>2.0224912520520961E-2</v>
      </c>
      <c r="Q4029" s="16">
        <f>[1]!s_margin_tradingbalance(A4029,"",10000)</f>
        <v>33461.506800000003</v>
      </c>
      <c r="R4029" s="16">
        <f>[1]!s_margin_seclendingbalance(A4029,"",10000)</f>
        <v>104.91800000000001</v>
      </c>
      <c r="S4029" s="17">
        <f>[1]!s_val_ev(A4029,"",100000000)</f>
        <v>87.717135784999996</v>
      </c>
      <c r="T4029" s="17">
        <f>[1]!share_freesharesmv(A4029,"",100000000)</f>
        <v>45.910773294999998</v>
      </c>
      <c r="U4029" s="17">
        <f>[1]!s_dq_amount_btin(A4029,E4029,100000000)</f>
        <v>1.93722708</v>
      </c>
      <c r="V4029" s="17">
        <f>[1]!s_dq_turn(A4029,E4029)</f>
        <v>2.2378010065345411</v>
      </c>
      <c r="W4029" s="2">
        <f>[1]!s_pq_amount(A4029,"20260101","",100000000)</f>
        <v>309.73498852</v>
      </c>
      <c r="X4029" s="2">
        <f>[1]!s_pq_avgamount(A4029,"20260101","",100000000)</f>
        <v>2.8157726229090909</v>
      </c>
      <c r="Y4029" s="17">
        <f>[1]!s_ipo_dilutedpe(A4029)</f>
        <v>22.98</v>
      </c>
      <c r="Z4029" s="12">
        <f>[1]!s_ipo_collection_total(A4029,100000000)</f>
        <v>3.8650000000000002</v>
      </c>
      <c r="AA4029" s="2">
        <f>[1]!s_val_pe_ttm(A4029,E4029)</f>
        <v>25.273115158081055</v>
      </c>
      <c r="AB4029" s="5">
        <f>[1]!s_info_zjtxornot1(A4029,"")</f>
        <v>0</v>
      </c>
      <c r="AC4029" s="22" t="str">
        <f>[1]!s_info_nature1(A4029,"")</f>
        <v>民营企业</v>
      </c>
      <c r="AD4029" s="6" t="str">
        <f>[1]!s_info_city(A4029)</f>
        <v>烟台市</v>
      </c>
      <c r="AE4029" s="6" t="str">
        <f>[1]!s_info_province(A4029)</f>
        <v>山东省</v>
      </c>
      <c r="AF4029">
        <v>121.39138199999999</v>
      </c>
      <c r="AG4029">
        <v>37.539296999999998</v>
      </c>
    </row>
    <row r="4030" spans="1:33" x14ac:dyDescent="0.3">
      <c r="A4030" s="12" t="s">
        <v>8436</v>
      </c>
      <c r="B4030" s="12" t="s">
        <v>8437</v>
      </c>
      <c r="C4030" s="16" t="str">
        <f>[1]!s_info_mkt(A4030)</f>
        <v>主板</v>
      </c>
      <c r="D4030" s="16" t="str">
        <f>[1]!s_ipo_listeddate(A4030)</f>
        <v>2016-10-12</v>
      </c>
      <c r="E4030" s="16" t="str">
        <f>[1]!lastradeday_s("000002","")</f>
        <v>2026-06-22</v>
      </c>
      <c r="F4030" s="16" t="str">
        <f>[1]!s_info_industry_csrc2023(A4030,"",3)</f>
        <v>计算机、通信和其他电子设备制造业</v>
      </c>
      <c r="G4030" s="16" t="str">
        <f>[1]!s_info_industry_csrc2023(A4030,"",1)</f>
        <v>制造业</v>
      </c>
      <c r="H4030" s="16">
        <f>[1]!s_is(A4030,83,"FY","YTD","20251231",1,"",100000000)</f>
        <v>75.437005330200009</v>
      </c>
      <c r="I4030" s="16">
        <f>[1]!s_is(A4030,83,"FY","YTD","20241231",1,"",100000000)</f>
        <v>62.771452215799997</v>
      </c>
      <c r="J4030" s="16">
        <f t="shared" si="186"/>
        <v>0.20177250433616711</v>
      </c>
      <c r="K4030" s="16">
        <f>[1]!s_is(A4030,61,"FY","YTD","20251231",1,"",100000000)</f>
        <v>3.2397334937999998</v>
      </c>
      <c r="L4030" s="16">
        <f>[1]!s_is(A4030,61,"FY","YTD","20241231",1,"",100000000)</f>
        <v>2.5766388403000002</v>
      </c>
      <c r="M4030" s="16">
        <f t="shared" si="187"/>
        <v>0.25734869906051516</v>
      </c>
      <c r="N4030" s="16">
        <f>[1]!s_fa_roe(A4030,"20251231")</f>
        <v>4.0423999999999998</v>
      </c>
      <c r="O4030" s="16">
        <f>[1]!s_stmnote_rdexp(A4030,"20251231",1,10000)</f>
        <v>36798.588845999999</v>
      </c>
      <c r="P4030" s="20">
        <f t="shared" si="188"/>
        <v>4.878055363534993E-2</v>
      </c>
      <c r="Q4030" s="16">
        <f>[1]!s_margin_tradingbalance(A4030,"",10000)</f>
        <v>0</v>
      </c>
      <c r="R4030" s="16">
        <f>[1]!s_margin_seclendingbalance(A4030,"",10000)</f>
        <v>0</v>
      </c>
      <c r="S4030" s="17">
        <f>[1]!s_val_ev(A4030,"",100000000)</f>
        <v>240.1658476504</v>
      </c>
      <c r="T4030" s="17">
        <f>[1]!share_freesharesmv(A4030,"",100000000)</f>
        <v>123.27202317640001</v>
      </c>
      <c r="U4030" s="17">
        <f>[1]!s_dq_amount_btin(A4030,E4030,100000000)</f>
        <v>18.2225258</v>
      </c>
      <c r="V4030" s="17">
        <f>[1]!s_dq_turn(A4030,E4030)</f>
        <v>11.95379394325218</v>
      </c>
      <c r="W4030" s="2">
        <f>[1]!s_pq_amount(A4030,"20260101","",100000000)</f>
        <v>936.36889200999997</v>
      </c>
      <c r="X4030" s="2">
        <f>[1]!s_pq_avgamount(A4030,"20260101","",100000000)</f>
        <v>8.5124444728181814</v>
      </c>
      <c r="Y4030" s="17">
        <f>[1]!s_ipo_dilutedpe(A4030)</f>
        <v>22.98</v>
      </c>
      <c r="Z4030" s="12">
        <f>[1]!s_ipo_collection_total(A4030,100000000)</f>
        <v>8.1549999999999994</v>
      </c>
      <c r="AA4030" s="2">
        <f>[1]!s_val_pe_ttm(A4030,E4030)</f>
        <v>99.59075927734375</v>
      </c>
      <c r="AB4030" s="5">
        <f>[1]!s_info_zjtxornot1(A4030,"")</f>
        <v>1</v>
      </c>
      <c r="AC4030" s="22" t="str">
        <f>[1]!s_info_nature1(A4030,"")</f>
        <v>民营企业</v>
      </c>
      <c r="AD4030" s="6" t="str">
        <f>[1]!s_info_city(A4030)</f>
        <v>深圳市</v>
      </c>
      <c r="AE4030" s="6" t="str">
        <f>[1]!s_info_province(A4030)</f>
        <v>广东省</v>
      </c>
      <c r="AF4030">
        <v>114.085947</v>
      </c>
      <c r="AG4030">
        <v>22.547000000000001</v>
      </c>
    </row>
    <row r="4031" spans="1:33" x14ac:dyDescent="0.3">
      <c r="A4031" s="12" t="s">
        <v>8438</v>
      </c>
      <c r="B4031" s="12" t="s">
        <v>8439</v>
      </c>
      <c r="C4031" s="16" t="str">
        <f>[1]!s_info_mkt(A4031)</f>
        <v>主板</v>
      </c>
      <c r="D4031" s="16" t="str">
        <f>[1]!s_ipo_listeddate(A4031)</f>
        <v>2012-04-16</v>
      </c>
      <c r="E4031" s="16" t="str">
        <f>[1]!lastradeday_s("000002","")</f>
        <v>2026-06-22</v>
      </c>
      <c r="F4031" s="16" t="str">
        <f>[1]!s_info_industry_csrc2023(A4031,"",3)</f>
        <v>电气机械和器材制造业</v>
      </c>
      <c r="G4031" s="16" t="str">
        <f>[1]!s_info_industry_csrc2023(A4031,"",1)</f>
        <v>制造业</v>
      </c>
      <c r="H4031" s="16">
        <f>[1]!s_is(A4031,83,"FY","YTD","20251231",1,"",100000000)</f>
        <v>185.30993941450001</v>
      </c>
      <c r="I4031" s="16">
        <f>[1]!s_is(A4031,83,"FY","YTD","20241231",1,"",100000000)</f>
        <v>183.60802831590001</v>
      </c>
      <c r="J4031" s="16">
        <f t="shared" si="186"/>
        <v>9.2692629740123156E-3</v>
      </c>
      <c r="K4031" s="16">
        <f>[1]!s_is(A4031,61,"FY","YTD","20251231",1,"",100000000)</f>
        <v>11.2338186926</v>
      </c>
      <c r="L4031" s="16">
        <f>[1]!s_is(A4031,61,"FY","YTD","20241231",1,"",100000000)</f>
        <v>10.1924663225</v>
      </c>
      <c r="M4031" s="16">
        <f t="shared" si="187"/>
        <v>0.10216883109058714</v>
      </c>
      <c r="N4031" s="16">
        <f>[1]!s_fa_roe(A4031,"20251231")</f>
        <v>37.693399999999997</v>
      </c>
      <c r="O4031" s="16">
        <f>[1]!s_stmnote_rdexp(A4031,"20251231",1,10000)</f>
        <v>68029.795012999995</v>
      </c>
      <c r="P4031" s="20">
        <f t="shared" si="188"/>
        <v>3.6711357862371008E-2</v>
      </c>
      <c r="Q4031" s="16">
        <f>[1]!s_margin_tradingbalance(A4031,"",10000)</f>
        <v>53512.673900000002</v>
      </c>
      <c r="R4031" s="16">
        <f>[1]!s_margin_seclendingbalance(A4031,"",10000)</f>
        <v>80.179000000000002</v>
      </c>
      <c r="S4031" s="17">
        <f>[1]!s_val_ev(A4031,"",100000000)</f>
        <v>106.78497565799999</v>
      </c>
      <c r="T4031" s="17">
        <f>[1]!share_freesharesmv(A4031,"",100000000)</f>
        <v>50.911510903499995</v>
      </c>
      <c r="U4031" s="17">
        <f>[1]!s_dq_amount_btin(A4031,E4031,100000000)</f>
        <v>1.37147116</v>
      </c>
      <c r="V4031" s="17">
        <f>[1]!s_dq_turn(A4031,E4031)</f>
        <v>1.2769994524953943</v>
      </c>
      <c r="W4031" s="2">
        <f>[1]!s_pq_amount(A4031,"20260101","",100000000)</f>
        <v>142.45529293999999</v>
      </c>
      <c r="X4031" s="2">
        <f>[1]!s_pq_avgamount(A4031,"20260101","",100000000)</f>
        <v>1.2950481176363637</v>
      </c>
      <c r="Y4031" s="17">
        <f>[1]!s_ipo_dilutedpe(A4031)</f>
        <v>12.94</v>
      </c>
      <c r="Z4031" s="12">
        <f>[1]!s_ipo_collection_total(A4031,100000000)</f>
        <v>4.5484999999999998</v>
      </c>
      <c r="AA4031" s="2">
        <f>[1]!s_val_pe_ttm(A4031,E4031)</f>
        <v>9.4654903411865234</v>
      </c>
      <c r="AB4031" s="5">
        <f>[1]!s_info_zjtxornot1(A4031,"")</f>
        <v>0</v>
      </c>
      <c r="AC4031" s="22" t="str">
        <f>[1]!s_info_nature1(A4031,"")</f>
        <v>民营企业</v>
      </c>
      <c r="AD4031" s="6" t="str">
        <f>[1]!s_info_city(A4031)</f>
        <v>中山市</v>
      </c>
      <c r="AE4031" s="6" t="str">
        <f>[1]!s_info_province(A4031)</f>
        <v>广东省</v>
      </c>
      <c r="AF4031">
        <v>113.382391</v>
      </c>
      <c r="AG4031">
        <v>22.521113</v>
      </c>
    </row>
    <row r="4032" spans="1:33" x14ac:dyDescent="0.3">
      <c r="A4032" s="12" t="s">
        <v>8440</v>
      </c>
      <c r="B4032" s="12" t="s">
        <v>8441</v>
      </c>
      <c r="C4032" s="16" t="str">
        <f>[1]!s_info_mkt(A4032)</f>
        <v>创业板</v>
      </c>
      <c r="D4032" s="16" t="str">
        <f>[1]!s_ipo_listeddate(A4032)</f>
        <v>2010-08-20</v>
      </c>
      <c r="E4032" s="16" t="str">
        <f>[1]!lastradeday_s("000002","")</f>
        <v>2026-06-22</v>
      </c>
      <c r="F4032" s="16" t="str">
        <f>[1]!s_info_industry_csrc2023(A4032,"",3)</f>
        <v>电气机械和器材制造业</v>
      </c>
      <c r="G4032" s="16" t="str">
        <f>[1]!s_info_industry_csrc2023(A4032,"",1)</f>
        <v>制造业</v>
      </c>
      <c r="H4032" s="16">
        <f>[1]!s_is(A4032,83,"FY","YTD","20251231",1,"",100000000)</f>
        <v>9.5959374122999996</v>
      </c>
      <c r="I4032" s="16">
        <f>[1]!s_is(A4032,83,"FY","YTD","20241231",1,"",100000000)</f>
        <v>12.7654448541</v>
      </c>
      <c r="J4032" s="16">
        <f t="shared" si="186"/>
        <v>-0.24828805247488261</v>
      </c>
      <c r="K4032" s="16">
        <f>[1]!s_is(A4032,61,"FY","YTD","20251231",1,"",100000000)</f>
        <v>-0.35670648920000003</v>
      </c>
      <c r="L4032" s="16">
        <f>[1]!s_is(A4032,61,"FY","YTD","20241231",1,"",100000000)</f>
        <v>0.65287542100000007</v>
      </c>
      <c r="M4032" s="16">
        <f t="shared" si="187"/>
        <v>-1.5463622579842839</v>
      </c>
      <c r="N4032" s="16">
        <f>[1]!s_fa_roe(A4032,"20251231")</f>
        <v>-1.8853</v>
      </c>
      <c r="O4032" s="16">
        <f>[1]!s_stmnote_rdexp(A4032,"20251231",1,10000)</f>
        <v>6539.5241990000004</v>
      </c>
      <c r="P4032" s="20">
        <f t="shared" si="188"/>
        <v>6.8148883407864749E-2</v>
      </c>
      <c r="Q4032" s="16">
        <f>[1]!s_margin_tradingbalance(A4032,"",10000)</f>
        <v>0</v>
      </c>
      <c r="R4032" s="16">
        <f>[1]!s_margin_seclendingbalance(A4032,"",10000)</f>
        <v>0</v>
      </c>
      <c r="S4032" s="17">
        <f>[1]!s_val_ev(A4032,"",100000000)</f>
        <v>36.468079494000001</v>
      </c>
      <c r="T4032" s="17">
        <f>[1]!share_freesharesmv(A4032,"",100000000)</f>
        <v>21.204496004999999</v>
      </c>
      <c r="U4032" s="17">
        <f>[1]!s_dq_amount_btin(A4032,E4032,100000000)</f>
        <v>2.1745494600000002</v>
      </c>
      <c r="V4032" s="17">
        <f>[1]!s_dq_turn(A4032,E4032)</f>
        <v>5.9291508396940467</v>
      </c>
      <c r="W4032" s="2">
        <f>[1]!s_pq_amount(A4032,"20260101","",100000000)</f>
        <v>102.25833867999999</v>
      </c>
      <c r="X4032" s="2">
        <f>[1]!s_pq_avgamount(A4032,"20260101","",100000000)</f>
        <v>0.9296212607272728</v>
      </c>
      <c r="Y4032" s="17">
        <f>[1]!s_ipo_dilutedpe(A4032)</f>
        <v>53.46</v>
      </c>
      <c r="Z4032" s="12">
        <f>[1]!s_ipo_collection_total(A4032,100000000)</f>
        <v>11.66</v>
      </c>
      <c r="AA4032" s="2">
        <f>[1]!s_val_pe_ttm(A4032,E4032)</f>
        <v>-56.269989013671875</v>
      </c>
      <c r="AB4032" s="5">
        <f>[1]!s_info_zjtxornot1(A4032,"")</f>
        <v>1</v>
      </c>
      <c r="AC4032" s="22" t="str">
        <f>[1]!s_info_nature1(A4032,"")</f>
        <v>中央国有企业</v>
      </c>
      <c r="AD4032" s="6" t="str">
        <f>[1]!s_info_city(A4032)</f>
        <v>烟台市</v>
      </c>
      <c r="AE4032" s="6" t="str">
        <f>[1]!s_info_province(A4032)</f>
        <v>山东省</v>
      </c>
      <c r="AF4032">
        <v>121.39138199999999</v>
      </c>
      <c r="AG4032">
        <v>37.539296999999998</v>
      </c>
    </row>
    <row r="4033" spans="1:33" x14ac:dyDescent="0.3">
      <c r="A4033" s="12" t="s">
        <v>8442</v>
      </c>
      <c r="B4033" s="12" t="s">
        <v>8443</v>
      </c>
      <c r="C4033" s="16" t="str">
        <f>[1]!s_info_mkt(A4033)</f>
        <v>创业板</v>
      </c>
      <c r="D4033" s="16" t="str">
        <f>[1]!s_ipo_listeddate(A4033)</f>
        <v>2021-04-27</v>
      </c>
      <c r="E4033" s="16" t="str">
        <f>[1]!lastradeday_s("000002","")</f>
        <v>2026-06-22</v>
      </c>
      <c r="F4033" s="16" t="str">
        <f>[1]!s_info_industry_csrc2023(A4033,"",3)</f>
        <v>土木工程建筑业</v>
      </c>
      <c r="G4033" s="16" t="str">
        <f>[1]!s_info_industry_csrc2023(A4033,"",1)</f>
        <v>建筑业</v>
      </c>
      <c r="H4033" s="16">
        <f>[1]!s_is(A4033,83,"FY","YTD","20251231",1,"",100000000)</f>
        <v>12.783608491199999</v>
      </c>
      <c r="I4033" s="16">
        <f>[1]!s_is(A4033,83,"FY","YTD","20241231",1,"",100000000)</f>
        <v>19.326251427900001</v>
      </c>
      <c r="J4033" s="16">
        <f t="shared" si="186"/>
        <v>-0.33853657348443844</v>
      </c>
      <c r="K4033" s="16">
        <f>[1]!s_is(A4033,61,"FY","YTD","20251231",1,"",100000000)</f>
        <v>-0.31706459310000001</v>
      </c>
      <c r="L4033" s="16">
        <f>[1]!s_is(A4033,61,"FY","YTD","20241231",1,"",100000000)</f>
        <v>0.65184991950000004</v>
      </c>
      <c r="M4033" s="16">
        <f t="shared" si="187"/>
        <v>-1.4864073517769301</v>
      </c>
      <c r="N4033" s="16">
        <f>[1]!s_fa_roe(A4033,"20251231")</f>
        <v>-1.0807</v>
      </c>
      <c r="O4033" s="16">
        <f>[1]!s_stmnote_rdexp(A4033,"20251231",1,10000)</f>
        <v>5129.380056</v>
      </c>
      <c r="P4033" s="20">
        <f t="shared" si="188"/>
        <v>4.0124664796571105E-2</v>
      </c>
      <c r="Q4033" s="16">
        <f>[1]!s_margin_tradingbalance(A4033,"",10000)</f>
        <v>11160.0344</v>
      </c>
      <c r="R4033" s="16">
        <f>[1]!s_margin_seclendingbalance(A4033,"",10000)</f>
        <v>6.9207999999999998</v>
      </c>
      <c r="S4033" s="17">
        <f>[1]!s_val_ev(A4033,"",100000000)</f>
        <v>35.204771334600004</v>
      </c>
      <c r="T4033" s="17">
        <f>[1]!share_freesharesmv(A4033,"",100000000)</f>
        <v>14.033710290600002</v>
      </c>
      <c r="U4033" s="17">
        <f>[1]!s_dq_amount_btin(A4033,E4033,100000000)</f>
        <v>0.71345449000000005</v>
      </c>
      <c r="V4033" s="17">
        <f>[1]!s_dq_turn(A4033,E4033)</f>
        <v>2.2107442468493064</v>
      </c>
      <c r="W4033" s="2">
        <f>[1]!s_pq_amount(A4033,"20260101","",100000000)</f>
        <v>208.88400941</v>
      </c>
      <c r="X4033" s="2">
        <f>[1]!s_pq_avgamount(A4033,"20260101","",100000000)</f>
        <v>1.898945540090909</v>
      </c>
      <c r="Y4033" s="17">
        <f>[1]!s_ipo_dilutedpe(A4033)</f>
        <v>17.45</v>
      </c>
      <c r="Z4033" s="12">
        <f>[1]!s_ipo_collection_total(A4033,100000000)</f>
        <v>5.5530954561000003</v>
      </c>
      <c r="AA4033" s="2">
        <f>[1]!s_val_pe_ttm(A4033,E4033)</f>
        <v>-45.753120422363281</v>
      </c>
      <c r="AB4033" s="5">
        <f>[1]!s_info_zjtxornot1(A4033,"")</f>
        <v>1</v>
      </c>
      <c r="AC4033" s="22" t="str">
        <f>[1]!s_info_nature1(A4033,"")</f>
        <v>民营企业</v>
      </c>
      <c r="AD4033" s="6" t="str">
        <f>[1]!s_info_city(A4033)</f>
        <v>常州市</v>
      </c>
      <c r="AE4033" s="6" t="str">
        <f>[1]!s_info_province(A4033)</f>
        <v>江苏省</v>
      </c>
      <c r="AF4033">
        <v>119.946973</v>
      </c>
      <c r="AG4033">
        <v>31.772752000000001</v>
      </c>
    </row>
    <row r="4034" spans="1:33" x14ac:dyDescent="0.3">
      <c r="A4034" s="12" t="s">
        <v>8444</v>
      </c>
      <c r="B4034" s="12" t="s">
        <v>8445</v>
      </c>
      <c r="C4034" s="16" t="str">
        <f>[1]!s_info_mkt(A4034)</f>
        <v>创业板</v>
      </c>
      <c r="D4034" s="16" t="str">
        <f>[1]!s_ipo_listeddate(A4034)</f>
        <v>2010-03-19</v>
      </c>
      <c r="E4034" s="16" t="str">
        <f>[1]!lastradeday_s("000002","")</f>
        <v>2026-06-22</v>
      </c>
      <c r="F4034" s="16" t="str">
        <f>[1]!s_info_industry_csrc2023(A4034,"",3)</f>
        <v>商务服务业</v>
      </c>
      <c r="G4034" s="16" t="str">
        <f>[1]!s_info_industry_csrc2023(A4034,"",1)</f>
        <v>租赁和商务服务业</v>
      </c>
      <c r="H4034" s="16">
        <f>[1]!s_is(A4034,83,"FY","YTD","20251231",1,"",100000000)</f>
        <v>4.1376164105999997</v>
      </c>
      <c r="I4034" s="16">
        <f>[1]!s_is(A4034,83,"FY","YTD","20241231",1,"",100000000)</f>
        <v>6.2679026258000006</v>
      </c>
      <c r="J4034" s="16">
        <f t="shared" si="186"/>
        <v>-0.33987225749667782</v>
      </c>
      <c r="K4034" s="16">
        <f>[1]!s_is(A4034,61,"FY","YTD","20251231",1,"",100000000)</f>
        <v>-0.83213814310000001</v>
      </c>
      <c r="L4034" s="16">
        <f>[1]!s_is(A4034,61,"FY","YTD","20241231",1,"",100000000)</f>
        <v>-2.1421906556999999</v>
      </c>
      <c r="M4034" s="16">
        <f t="shared" si="187"/>
        <v>0.61154804737579083</v>
      </c>
      <c r="N4034" s="16">
        <f>[1]!s_fa_roe(A4034,"20251231")</f>
        <v>-16.5564</v>
      </c>
      <c r="O4034" s="16">
        <f>[1]!s_stmnote_rdexp(A4034,"20251231",1,10000)</f>
        <v>3153.8322589999998</v>
      </c>
      <c r="P4034" s="20">
        <f t="shared" si="188"/>
        <v>7.622340850447902E-2</v>
      </c>
      <c r="Q4034" s="16">
        <f>[1]!s_margin_tradingbalance(A4034,"",10000)</f>
        <v>23640.5105</v>
      </c>
      <c r="R4034" s="16">
        <f>[1]!s_margin_seclendingbalance(A4034,"",10000)</f>
        <v>4.1943999999999999</v>
      </c>
      <c r="S4034" s="17">
        <f>[1]!s_val_ev(A4034,"",100000000)</f>
        <v>50.874311864399999</v>
      </c>
      <c r="T4034" s="17">
        <f>[1]!share_freesharesmv(A4034,"",100000000)</f>
        <v>38.826974098799994</v>
      </c>
      <c r="U4034" s="17">
        <f>[1]!s_dq_amount_btin(A4034,E4034,100000000)</f>
        <v>1.90336138</v>
      </c>
      <c r="V4034" s="17">
        <f>[1]!s_dq_turn(A4034,E4034)</f>
        <v>4.0746945401335477</v>
      </c>
      <c r="W4034" s="2">
        <f>[1]!s_pq_amount(A4034,"20260101","",100000000)</f>
        <v>242.01245623</v>
      </c>
      <c r="X4034" s="2">
        <f>[1]!s_pq_avgamount(A4034,"20260101","",100000000)</f>
        <v>2.2001132384545454</v>
      </c>
      <c r="Y4034" s="17">
        <f>[1]!s_ipo_dilutedpe(A4034)</f>
        <v>52.17</v>
      </c>
      <c r="Z4034" s="12">
        <f>[1]!s_ipo_collection_total(A4034,100000000)</f>
        <v>2.7</v>
      </c>
      <c r="AA4034" s="2">
        <f>[1]!s_val_pe_ttm(A4034,E4034)</f>
        <v>-67.18109130859375</v>
      </c>
      <c r="AB4034" s="5">
        <f>[1]!s_info_zjtxornot1(A4034,"")</f>
        <v>0</v>
      </c>
      <c r="AC4034" s="22" t="str">
        <f>[1]!s_info_nature1(A4034,"")</f>
        <v>公众企业</v>
      </c>
      <c r="AD4034" s="6" t="str">
        <f>[1]!s_info_city(A4034)</f>
        <v>上海市</v>
      </c>
      <c r="AE4034" s="6" t="str">
        <f>[1]!s_info_province(A4034)</f>
        <v>上海</v>
      </c>
      <c r="AF4034">
        <v>121.472644</v>
      </c>
      <c r="AG4034">
        <v>31.231705999999999</v>
      </c>
    </row>
    <row r="4035" spans="1:33" x14ac:dyDescent="0.3">
      <c r="A4035" s="12" t="s">
        <v>8446</v>
      </c>
      <c r="B4035" s="12" t="s">
        <v>8447</v>
      </c>
      <c r="C4035" s="16" t="str">
        <f>[1]!s_info_mkt(A4035)</f>
        <v>主板</v>
      </c>
      <c r="D4035" s="16" t="str">
        <f>[1]!s_ipo_listeddate(A4035)</f>
        <v>1996-11-26</v>
      </c>
      <c r="E4035" s="16" t="str">
        <f>[1]!lastradeday_s("000002","")</f>
        <v>2026-06-22</v>
      </c>
      <c r="F4035" s="16" t="str">
        <f>[1]!s_info_industry_csrc2023(A4035,"",3)</f>
        <v>计算机、通信和其他电子设备制造业</v>
      </c>
      <c r="G4035" s="16" t="str">
        <f>[1]!s_info_industry_csrc2023(A4035,"",1)</f>
        <v>制造业</v>
      </c>
      <c r="H4035" s="16">
        <f>[1]!s_is(A4035,83,"FY","YTD","20251231",1,"",100000000)</f>
        <v>24.772960080500003</v>
      </c>
      <c r="I4035" s="16">
        <f>[1]!s_is(A4035,83,"FY","YTD","20241231",1,"",100000000)</f>
        <v>28.940802939200001</v>
      </c>
      <c r="J4035" s="16">
        <f t="shared" ref="J4035:J4098" si="189">H4035/I4035-1</f>
        <v>-0.14401268919373</v>
      </c>
      <c r="K4035" s="16">
        <f>[1]!s_is(A4035,61,"FY","YTD","20251231",1,"",100000000)</f>
        <v>3.5807079280000003</v>
      </c>
      <c r="L4035" s="16">
        <f>[1]!s_is(A4035,61,"FY","YTD","20241231",1,"",100000000)</f>
        <v>1.5094608661000002</v>
      </c>
      <c r="M4035" s="16">
        <f t="shared" ref="M4035:M4098" si="190">(K4035-L4035)/ABS(L4035)</f>
        <v>1.3721767211173148</v>
      </c>
      <c r="N4035" s="16">
        <f>[1]!s_fa_roe(A4035,"20251231")</f>
        <v>9.8581000000000003</v>
      </c>
      <c r="O4035" s="16">
        <f>[1]!s_stmnote_rdexp(A4035,"20251231",1,10000)</f>
        <v>20445.099056999999</v>
      </c>
      <c r="P4035" s="20">
        <f t="shared" ref="P4035:P4098" si="191">O4035/H4035/10000</f>
        <v>8.2529899497530479E-2</v>
      </c>
      <c r="Q4035" s="16">
        <f>[1]!s_margin_tradingbalance(A4035,"",10000)</f>
        <v>53084.4905</v>
      </c>
      <c r="R4035" s="16">
        <f>[1]!s_margin_seclendingbalance(A4035,"",10000)</f>
        <v>488.952</v>
      </c>
      <c r="S4035" s="17">
        <f>[1]!s_val_ev(A4035,"",100000000)</f>
        <v>159.8022450096</v>
      </c>
      <c r="T4035" s="17">
        <f>[1]!share_freesharesmv(A4035,"",100000000)</f>
        <v>64.184137676800006</v>
      </c>
      <c r="U4035" s="17">
        <f>[1]!s_dq_amount_btin(A4035,E4035,100000000)</f>
        <v>4.4554149199999999</v>
      </c>
      <c r="V4035" s="17">
        <f>[1]!s_dq_turn(A4035,E4035)</f>
        <v>3.0722486436988357</v>
      </c>
      <c r="W4035" s="2">
        <f>[1]!s_pq_amount(A4035,"20260101","",100000000)</f>
        <v>808.09396189999995</v>
      </c>
      <c r="X4035" s="2">
        <f>[1]!s_pq_avgamount(A4035,"20260101","",100000000)</f>
        <v>7.3463087445454551</v>
      </c>
      <c r="Y4035" s="17">
        <f>[1]!s_ipo_dilutedpe(A4035)</f>
        <v>0</v>
      </c>
      <c r="Z4035" s="12">
        <f>[1]!s_ipo_collection_total(A4035,100000000)</f>
        <v>4.32</v>
      </c>
      <c r="AA4035" s="2">
        <f>[1]!s_val_pe_ttm(A4035,E4035)</f>
        <v>42.952541351318359</v>
      </c>
      <c r="AB4035" s="5">
        <f>[1]!s_info_zjtxornot1(A4035,"")</f>
        <v>1</v>
      </c>
      <c r="AC4035" s="22" t="str">
        <f>[1]!s_info_nature1(A4035,"")</f>
        <v>中央国有企业</v>
      </c>
      <c r="AD4035" s="6" t="str">
        <f>[1]!s_info_city(A4035)</f>
        <v>杭州市</v>
      </c>
      <c r="AE4035" s="6" t="str">
        <f>[1]!s_info_province(A4035)</f>
        <v>浙江省</v>
      </c>
      <c r="AF4035">
        <v>120.153576</v>
      </c>
      <c r="AG4035">
        <v>30.287458999999998</v>
      </c>
    </row>
    <row r="4036" spans="1:33" x14ac:dyDescent="0.3">
      <c r="A4036" s="12" t="s">
        <v>8448</v>
      </c>
      <c r="B4036" s="12" t="s">
        <v>8449</v>
      </c>
      <c r="C4036" s="16" t="str">
        <f>[1]!s_info_mkt(A4036)</f>
        <v>主板</v>
      </c>
      <c r="D4036" s="16" t="str">
        <f>[1]!s_ipo_listeddate(A4036)</f>
        <v>2007-07-19</v>
      </c>
      <c r="E4036" s="16" t="str">
        <f>[1]!lastradeday_s("000002","")</f>
        <v>2026-06-22</v>
      </c>
      <c r="F4036" s="16" t="str">
        <f>[1]!s_info_industry_csrc2023(A4036,"",3)</f>
        <v>货币金融服务</v>
      </c>
      <c r="G4036" s="16" t="str">
        <f>[1]!s_info_industry_csrc2023(A4036,"",1)</f>
        <v>金融业</v>
      </c>
      <c r="H4036" s="16">
        <f>[1]!s_is(A4036,83,"FY","YTD","20251231",1,"",100000000)</f>
        <v>719.69</v>
      </c>
      <c r="I4036" s="16">
        <f>[1]!s_is(A4036,83,"FY","YTD","20241231",1,"",100000000)</f>
        <v>666.31</v>
      </c>
      <c r="J4036" s="16">
        <f t="shared" si="189"/>
        <v>8.011286038030363E-2</v>
      </c>
      <c r="K4036" s="16">
        <f>[1]!s_is(A4036,61,"FY","YTD","20251231",1,"",100000000)</f>
        <v>293.33</v>
      </c>
      <c r="L4036" s="16">
        <f>[1]!s_is(A4036,61,"FY","YTD","20241231",1,"",100000000)</f>
        <v>271.27</v>
      </c>
      <c r="M4036" s="16">
        <f t="shared" si="190"/>
        <v>8.1321192907435405E-2</v>
      </c>
      <c r="N4036" s="16">
        <f>[1]!s_fa_roe(A4036,"20251231")</f>
        <v>12.21</v>
      </c>
      <c r="O4036" s="16">
        <f>[1]!s_stmnote_rdexp(A4036,"20251231",1,10000)</f>
        <v>0</v>
      </c>
      <c r="P4036" s="20">
        <f t="shared" si="191"/>
        <v>0</v>
      </c>
      <c r="Q4036" s="16">
        <f>[1]!s_margin_tradingbalance(A4036,"",10000)</f>
        <v>213850.69639999999</v>
      </c>
      <c r="R4036" s="16">
        <f>[1]!s_margin_seclendingbalance(A4036,"",10000)</f>
        <v>1665.4749999999999</v>
      </c>
      <c r="S4036" s="17">
        <f>[1]!s_val_ev(A4036,"",100000000)</f>
        <v>2034.5663230151999</v>
      </c>
      <c r="T4036" s="17">
        <f>[1]!share_freesharesmv(A4036,"",100000000)</f>
        <v>1068.3672099983999</v>
      </c>
      <c r="U4036" s="17">
        <f>[1]!s_dq_amount_btin(A4036,E4036,100000000)</f>
        <v>11.97836195</v>
      </c>
      <c r="V4036" s="17">
        <f>[1]!s_dq_turn(A4036,E4036)</f>
        <v>0.58957628794521466</v>
      </c>
      <c r="W4036" s="2">
        <f>[1]!s_pq_amount(A4036,"20260101","",100000000)</f>
        <v>978.34595314000001</v>
      </c>
      <c r="X4036" s="2">
        <f>[1]!s_pq_avgamount(A4036,"20260101","",100000000)</f>
        <v>8.8940541194545464</v>
      </c>
      <c r="Y4036" s="17">
        <f>[1]!s_ipo_dilutedpe(A4036)</f>
        <v>36.39</v>
      </c>
      <c r="Z4036" s="12">
        <f>[1]!s_ipo_collection_total(A4036,100000000)</f>
        <v>41.4</v>
      </c>
      <c r="AA4036" s="2">
        <f>[1]!s_val_pe_ttm(A4036,E4036)</f>
        <v>6.7600302696228027</v>
      </c>
      <c r="AB4036" s="5">
        <f>[1]!s_info_zjtxornot1(A4036,"")</f>
        <v>0</v>
      </c>
      <c r="AC4036" s="22" t="str">
        <f>[1]!s_info_nature1(A4036,"")</f>
        <v>公众企业</v>
      </c>
      <c r="AD4036" s="6" t="str">
        <f>[1]!s_info_city(A4036)</f>
        <v>宁波市</v>
      </c>
      <c r="AE4036" s="6" t="str">
        <f>[1]!s_info_province(A4036)</f>
        <v>浙江省</v>
      </c>
      <c r="AF4036">
        <v>121.549792</v>
      </c>
      <c r="AG4036">
        <v>29.868387999999999</v>
      </c>
    </row>
    <row r="4037" spans="1:33" x14ac:dyDescent="0.3">
      <c r="A4037" s="12" t="s">
        <v>8450</v>
      </c>
      <c r="B4037" s="12" t="s">
        <v>8451</v>
      </c>
      <c r="C4037" s="16" t="str">
        <f>[1]!s_info_mkt(A4037)</f>
        <v>主板</v>
      </c>
      <c r="D4037" s="16" t="str">
        <f>[1]!s_ipo_listeddate(A4037)</f>
        <v>2017-08-24</v>
      </c>
      <c r="E4037" s="16" t="str">
        <f>[1]!lastradeday_s("000002","")</f>
        <v>2026-06-22</v>
      </c>
      <c r="F4037" s="16" t="str">
        <f>[1]!s_info_industry_csrc2023(A4037,"",3)</f>
        <v>化学原料和化学制品制造业</v>
      </c>
      <c r="G4037" s="16" t="str">
        <f>[1]!s_info_industry_csrc2023(A4037,"",1)</f>
        <v>制造业</v>
      </c>
      <c r="H4037" s="16">
        <f>[1]!s_is(A4037,83,"FY","YTD","20251231",1,"",100000000)</f>
        <v>24.043995603100001</v>
      </c>
      <c r="I4037" s="16">
        <f>[1]!s_is(A4037,83,"FY","YTD","20241231",1,"",100000000)</f>
        <v>23.329839046300002</v>
      </c>
      <c r="J4037" s="16">
        <f t="shared" si="189"/>
        <v>3.0611293776296344E-2</v>
      </c>
      <c r="K4037" s="16">
        <f>[1]!s_is(A4037,61,"FY","YTD","20251231",1,"",100000000)</f>
        <v>4.3660519072000001</v>
      </c>
      <c r="L4037" s="16">
        <f>[1]!s_is(A4037,61,"FY","YTD","20241231",1,"",100000000)</f>
        <v>3.9777697179000002</v>
      </c>
      <c r="M4037" s="16">
        <f t="shared" si="190"/>
        <v>9.7613038671576807E-2</v>
      </c>
      <c r="N4037" s="16">
        <f>[1]!s_fa_roe(A4037,"20251231")</f>
        <v>13.3161</v>
      </c>
      <c r="O4037" s="16">
        <f>[1]!s_stmnote_rdexp(A4037,"20251231",1,10000)</f>
        <v>9699.4159199999995</v>
      </c>
      <c r="P4037" s="20">
        <f t="shared" si="191"/>
        <v>4.0340283204632808E-2</v>
      </c>
      <c r="Q4037" s="16">
        <f>[1]!s_margin_tradingbalance(A4037,"",10000)</f>
        <v>19077.592000000001</v>
      </c>
      <c r="R4037" s="16">
        <f>[1]!s_margin_seclendingbalance(A4037,"",10000)</f>
        <v>10.311299999999999</v>
      </c>
      <c r="S4037" s="17">
        <f>[1]!s_val_ev(A4037,"",100000000)</f>
        <v>96.900019999999998</v>
      </c>
      <c r="T4037" s="17">
        <f>[1]!share_freesharesmv(A4037,"",100000000)</f>
        <v>55.382385900000003</v>
      </c>
      <c r="U4037" s="17">
        <f>[1]!s_dq_amount_btin(A4037,E4037,100000000)</f>
        <v>4.1477337600000004</v>
      </c>
      <c r="V4037" s="17">
        <f>[1]!s_dq_turn(A4037,E4037)</f>
        <v>4.3157375573297099</v>
      </c>
      <c r="W4037" s="2">
        <f>[1]!s_pq_amount(A4037,"20260101","",100000000)</f>
        <v>163.46673566000001</v>
      </c>
      <c r="X4037" s="2">
        <f>[1]!s_pq_avgamount(A4037,"20260101","",100000000)</f>
        <v>1.4860612332727272</v>
      </c>
      <c r="Y4037" s="17">
        <f>[1]!s_ipo_dilutedpe(A4037)</f>
        <v>22.99</v>
      </c>
      <c r="Z4037" s="12">
        <f>[1]!s_ipo_collection_total(A4037,100000000)</f>
        <v>5.18</v>
      </c>
      <c r="AA4037" s="2">
        <f>[1]!s_val_pe_ttm(A4037,E4037)</f>
        <v>21.665468215942383</v>
      </c>
      <c r="AB4037" s="5">
        <f>[1]!s_info_zjtxornot1(A4037,"")</f>
        <v>0</v>
      </c>
      <c r="AC4037" s="22" t="str">
        <f>[1]!s_info_nature1(A4037,"")</f>
        <v>民营企业</v>
      </c>
      <c r="AD4037" s="6" t="str">
        <f>[1]!s_info_city(A4037)</f>
        <v>绍兴市</v>
      </c>
      <c r="AE4037" s="6" t="str">
        <f>[1]!s_info_province(A4037)</f>
        <v>浙江省</v>
      </c>
      <c r="AF4037">
        <v>120.582112</v>
      </c>
      <c r="AG4037">
        <v>29.997116999999999</v>
      </c>
    </row>
    <row r="4038" spans="1:33" x14ac:dyDescent="0.3">
      <c r="A4038" s="12" t="s">
        <v>8452</v>
      </c>
      <c r="B4038" s="12" t="s">
        <v>8453</v>
      </c>
      <c r="C4038" s="16" t="str">
        <f>[1]!s_info_mkt(A4038)</f>
        <v>主板</v>
      </c>
      <c r="D4038" s="16" t="str">
        <f>[1]!s_ipo_listeddate(A4038)</f>
        <v>2017-05-24</v>
      </c>
      <c r="E4038" s="16" t="str">
        <f>[1]!lastradeday_s("000002","")</f>
        <v>2026-06-22</v>
      </c>
      <c r="F4038" s="16" t="str">
        <f>[1]!s_info_industry_csrc2023(A4038,"",3)</f>
        <v>专用设备制造业</v>
      </c>
      <c r="G4038" s="16" t="str">
        <f>[1]!s_info_industry_csrc2023(A4038,"",1)</f>
        <v>制造业</v>
      </c>
      <c r="H4038" s="16">
        <f>[1]!s_is(A4038,83,"FY","YTD","20251231",1,"",100000000)</f>
        <v>32.1823005002</v>
      </c>
      <c r="I4038" s="16">
        <f>[1]!s_is(A4038,83,"FY","YTD","20241231",1,"",100000000)</f>
        <v>39.644188033299997</v>
      </c>
      <c r="J4038" s="16">
        <f t="shared" si="189"/>
        <v>-0.18822147465429795</v>
      </c>
      <c r="K4038" s="16">
        <f>[1]!s_is(A4038,61,"FY","YTD","20251231",1,"",100000000)</f>
        <v>3.6988385835000002</v>
      </c>
      <c r="L4038" s="16">
        <f>[1]!s_is(A4038,61,"FY","YTD","20241231",1,"",100000000)</f>
        <v>4.6227621849</v>
      </c>
      <c r="M4038" s="16">
        <f t="shared" si="190"/>
        <v>-0.19986396973176465</v>
      </c>
      <c r="N4038" s="16">
        <f>[1]!s_fa_roe(A4038,"20251231")</f>
        <v>17.303000000000001</v>
      </c>
      <c r="O4038" s="16">
        <f>[1]!s_stmnote_rdexp(A4038,"20251231",1,10000)</f>
        <v>16776.650000000001</v>
      </c>
      <c r="P4038" s="20">
        <f t="shared" si="191"/>
        <v>5.2130052044898845E-2</v>
      </c>
      <c r="Q4038" s="16">
        <f>[1]!s_margin_tradingbalance(A4038,"",10000)</f>
        <v>0</v>
      </c>
      <c r="R4038" s="16">
        <f>[1]!s_margin_seclendingbalance(A4038,"",10000)</f>
        <v>0</v>
      </c>
      <c r="S4038" s="17">
        <f>[1]!s_val_ev(A4038,"",100000000)</f>
        <v>57.410621100000007</v>
      </c>
      <c r="T4038" s="17">
        <f>[1]!share_freesharesmv(A4038,"",100000000)</f>
        <v>32.831188110000006</v>
      </c>
      <c r="U4038" s="17">
        <f>[1]!s_dq_amount_btin(A4038,E4038,100000000)</f>
        <v>0.50257918000000001</v>
      </c>
      <c r="V4038" s="17">
        <f>[1]!s_dq_turn(A4038,E4038)</f>
        <v>0.88104729050092023</v>
      </c>
      <c r="W4038" s="2">
        <f>[1]!s_pq_amount(A4038,"20260101","",100000000)</f>
        <v>67.832283500000003</v>
      </c>
      <c r="X4038" s="2">
        <f>[1]!s_pq_avgamount(A4038,"20260101","",100000000)</f>
        <v>0.61665712272727269</v>
      </c>
      <c r="Y4038" s="17">
        <f>[1]!s_ipo_dilutedpe(A4038)</f>
        <v>22.98</v>
      </c>
      <c r="Z4038" s="12">
        <f>[1]!s_ipo_collection_total(A4038,100000000)</f>
        <v>6.2822430000000002</v>
      </c>
      <c r="AA4038" s="2">
        <f>[1]!s_val_pe_ttm(A4038,E4038)</f>
        <v>16.489723205566406</v>
      </c>
      <c r="AB4038" s="5">
        <f>[1]!s_info_zjtxornot1(A4038,"")</f>
        <v>0</v>
      </c>
      <c r="AC4038" s="22" t="str">
        <f>[1]!s_info_nature1(A4038,"")</f>
        <v>民营企业</v>
      </c>
      <c r="AD4038" s="6" t="str">
        <f>[1]!s_info_city(A4038)</f>
        <v>上海市</v>
      </c>
      <c r="AE4038" s="6" t="str">
        <f>[1]!s_info_province(A4038)</f>
        <v>上海</v>
      </c>
      <c r="AF4038">
        <v>121.472644</v>
      </c>
      <c r="AG4038">
        <v>31.231705999999999</v>
      </c>
    </row>
    <row r="4039" spans="1:33" x14ac:dyDescent="0.3">
      <c r="A4039" s="12" t="s">
        <v>8454</v>
      </c>
      <c r="B4039" s="12" t="s">
        <v>8455</v>
      </c>
      <c r="C4039" s="16" t="str">
        <f>[1]!s_info_mkt(A4039)</f>
        <v>主板</v>
      </c>
      <c r="D4039" s="16" t="str">
        <f>[1]!s_ipo_listeddate(A4039)</f>
        <v>2004-08-02</v>
      </c>
      <c r="E4039" s="16" t="str">
        <f>[1]!lastradeday_s("000002","")</f>
        <v>2026-06-22</v>
      </c>
      <c r="F4039" s="16" t="str">
        <f>[1]!s_info_industry_csrc2023(A4039,"",3)</f>
        <v>电气机械和器材制造业</v>
      </c>
      <c r="G4039" s="16" t="str">
        <f>[1]!s_info_industry_csrc2023(A4039,"",1)</f>
        <v>制造业</v>
      </c>
      <c r="H4039" s="16">
        <f>[1]!s_is(A4039,83,"FY","YTD","20251231",1,"",100000000)</f>
        <v>479.58747572990001</v>
      </c>
      <c r="I4039" s="16">
        <f>[1]!s_is(A4039,83,"FY","YTD","20241231",1,"",100000000)</f>
        <v>463.60045675650002</v>
      </c>
      <c r="J4039" s="16">
        <f t="shared" si="189"/>
        <v>3.4484476320947532E-2</v>
      </c>
      <c r="K4039" s="16">
        <f>[1]!s_is(A4039,61,"FY","YTD","20251231",1,"",100000000)</f>
        <v>-0.43888446130000003</v>
      </c>
      <c r="L4039" s="16">
        <f>[1]!s_is(A4039,61,"FY","YTD","20241231",1,"",100000000)</f>
        <v>-2.9986228867000002</v>
      </c>
      <c r="M4039" s="16">
        <f t="shared" si="190"/>
        <v>0.85363799387825157</v>
      </c>
      <c r="N4039" s="16">
        <f>[1]!s_fa_roe(A4039,"20251231")</f>
        <v>-1.2485999999999999</v>
      </c>
      <c r="O4039" s="16">
        <f>[1]!s_stmnote_rdexp(A4039,"20251231",1,10000)</f>
        <v>57648.257282000006</v>
      </c>
      <c r="P4039" s="20">
        <f t="shared" si="191"/>
        <v>1.2020384225893977E-2</v>
      </c>
      <c r="Q4039" s="16">
        <f>[1]!s_margin_tradingbalance(A4039,"",10000)</f>
        <v>41513.118499999997</v>
      </c>
      <c r="R4039" s="16">
        <f>[1]!s_margin_seclendingbalance(A4039,"",10000)</f>
        <v>0.39119999999999999</v>
      </c>
      <c r="S4039" s="17">
        <f>[1]!s_val_ev(A4039,"",100000000)</f>
        <v>90.510172367999999</v>
      </c>
      <c r="T4039" s="17">
        <f>[1]!share_freesharesmv(A4039,"",100000000)</f>
        <v>54.513347789999997</v>
      </c>
      <c r="U4039" s="17">
        <f>[1]!s_dq_amount_btin(A4039,E4039,100000000)</f>
        <v>2.3145063000000001</v>
      </c>
      <c r="V4039" s="17">
        <f>[1]!s_dq_turn(A4039,E4039)</f>
        <v>2.6312598149929092</v>
      </c>
      <c r="W4039" s="2">
        <f>[1]!s_pq_amount(A4039,"20260101","",100000000)</f>
        <v>453.07853634999998</v>
      </c>
      <c r="X4039" s="2">
        <f>[1]!s_pq_avgamount(A4039,"20260101","",100000000)</f>
        <v>4.1188957850000003</v>
      </c>
      <c r="Y4039" s="17">
        <f>[1]!s_ipo_dilutedpe(A4039)</f>
        <v>18.57</v>
      </c>
      <c r="Z4039" s="12">
        <f>[1]!s_ipo_collection_total(A4039,100000000)</f>
        <v>3.51</v>
      </c>
      <c r="AA4039" s="2">
        <f>[1]!s_val_pe_ttm(A4039,E4039)</f>
        <v>-536.19122314453125</v>
      </c>
      <c r="AB4039" s="5">
        <f>[1]!s_info_zjtxornot1(A4039,"")</f>
        <v>1</v>
      </c>
      <c r="AC4039" s="22" t="str">
        <f>[1]!s_info_nature1(A4039,"")</f>
        <v>中央国有企业</v>
      </c>
      <c r="AD4039" s="6" t="str">
        <f>[1]!s_info_city(A4039)</f>
        <v>扬州市</v>
      </c>
      <c r="AE4039" s="6" t="str">
        <f>[1]!s_info_province(A4039)</f>
        <v>江苏省</v>
      </c>
      <c r="AF4039">
        <v>119.421003</v>
      </c>
      <c r="AG4039">
        <v>32.393158999999997</v>
      </c>
    </row>
    <row r="4040" spans="1:33" x14ac:dyDescent="0.3">
      <c r="A4040" s="12" t="s">
        <v>8456</v>
      </c>
      <c r="B4040" s="12" t="s">
        <v>8457</v>
      </c>
      <c r="C4040" s="16" t="str">
        <f>[1]!s_info_mkt(A4040)</f>
        <v>主板</v>
      </c>
      <c r="D4040" s="16" t="str">
        <f>[1]!s_ipo_listeddate(A4040)</f>
        <v>1999-02-03</v>
      </c>
      <c r="E4040" s="16" t="str">
        <f>[1]!lastradeday_s("000002","")</f>
        <v>2026-06-22</v>
      </c>
      <c r="F4040" s="16" t="str">
        <f>[1]!s_info_industry_csrc2023(A4040,"",3)</f>
        <v>房地产业</v>
      </c>
      <c r="G4040" s="16" t="str">
        <f>[1]!s_info_industry_csrc2023(A4040,"",1)</f>
        <v>房地产业</v>
      </c>
      <c r="H4040" s="16">
        <f>[1]!s_is(A4040,83,"FY","YTD","20251231",1,"",100000000)</f>
        <v>302.80876718569999</v>
      </c>
      <c r="I4040" s="16">
        <f>[1]!s_is(A4040,83,"FY","YTD","20241231",1,"",100000000)</f>
        <v>254.42187511009999</v>
      </c>
      <c r="J4040" s="16">
        <f t="shared" si="189"/>
        <v>0.19018369412874092</v>
      </c>
      <c r="K4040" s="16">
        <f>[1]!s_is(A4040,61,"FY","YTD","20251231",1,"",100000000)</f>
        <v>-4.1320346514999997</v>
      </c>
      <c r="L4040" s="16">
        <f>[1]!s_is(A4040,61,"FY","YTD","20241231",1,"",100000000)</f>
        <v>-9.5104434483000002</v>
      </c>
      <c r="M4040" s="16">
        <f t="shared" si="190"/>
        <v>0.56552660515124509</v>
      </c>
      <c r="N4040" s="16">
        <f>[1]!s_fa_roe(A4040,"20251231")</f>
        <v>-1.9358</v>
      </c>
      <c r="O4040" s="16">
        <f>[1]!s_stmnote_rdexp(A4040,"20251231",1,10000)</f>
        <v>2436.2199999999998</v>
      </c>
      <c r="P4040" s="20">
        <f t="shared" si="191"/>
        <v>8.0454077424580231E-4</v>
      </c>
      <c r="Q4040" s="16">
        <f>[1]!s_margin_tradingbalance(A4040,"",10000)</f>
        <v>48244.8802</v>
      </c>
      <c r="R4040" s="16">
        <f>[1]!s_margin_seclendingbalance(A4040,"",10000)</f>
        <v>174.97200000000001</v>
      </c>
      <c r="S4040" s="17">
        <f>[1]!s_val_ev(A4040,"",100000000)</f>
        <v>86.766078592599996</v>
      </c>
      <c r="T4040" s="17">
        <f>[1]!share_freesharesmv(A4040,"",100000000)</f>
        <v>47.2791542828</v>
      </c>
      <c r="U4040" s="17">
        <f>[1]!s_dq_amount_btin(A4040,E4040,100000000)</f>
        <v>1.69283513</v>
      </c>
      <c r="V4040" s="17">
        <f>[1]!s_dq_turn(A4040,E4040)</f>
        <v>1.9840485522954354</v>
      </c>
      <c r="W4040" s="2">
        <f>[1]!s_pq_amount(A4040,"20260101","",100000000)</f>
        <v>558.60669272999996</v>
      </c>
      <c r="X4040" s="2">
        <f>[1]!s_pq_avgamount(A4040,"20260101","",100000000)</f>
        <v>5.0782426611818181</v>
      </c>
      <c r="Y4040" s="17">
        <f>[1]!s_ipo_dilutedpe(A4040)</f>
        <v>0</v>
      </c>
      <c r="Z4040" s="12">
        <f>[1]!s_ipo_collection_total(A4040,100000000)</f>
        <v>8.43</v>
      </c>
      <c r="AA4040" s="2">
        <f>[1]!s_val_pe_ttm(A4040,E4040)</f>
        <v>-29.678167343139648</v>
      </c>
      <c r="AB4040" s="5">
        <f>[1]!s_info_zjtxornot1(A4040,"")</f>
        <v>0</v>
      </c>
      <c r="AC4040" s="22" t="str">
        <f>[1]!s_info_nature1(A4040,"")</f>
        <v>地方国有企业</v>
      </c>
      <c r="AD4040" s="6" t="str">
        <f>[1]!s_info_city(A4040)</f>
        <v>北京市</v>
      </c>
      <c r="AE4040" s="6" t="str">
        <f>[1]!s_info_province(A4040)</f>
        <v>北京</v>
      </c>
      <c r="AF4040">
        <v>116.40528500000001</v>
      </c>
      <c r="AG4040">
        <v>39.904989</v>
      </c>
    </row>
    <row r="4041" spans="1:33" x14ac:dyDescent="0.3">
      <c r="A4041" s="12" t="s">
        <v>8458</v>
      </c>
      <c r="B4041" s="12" t="s">
        <v>8459</v>
      </c>
      <c r="C4041" s="16" t="str">
        <f>[1]!s_info_mkt(A4041)</f>
        <v>主板</v>
      </c>
      <c r="D4041" s="16" t="str">
        <f>[1]!s_ipo_listeddate(A4041)</f>
        <v>2017-02-20</v>
      </c>
      <c r="E4041" s="16" t="str">
        <f>[1]!lastradeday_s("000002","")</f>
        <v>2026-06-22</v>
      </c>
      <c r="F4041" s="16" t="str">
        <f>[1]!s_info_industry_csrc2023(A4041,"",3)</f>
        <v>水的生产和供应业</v>
      </c>
      <c r="G4041" s="16" t="str">
        <f>[1]!s_info_industry_csrc2023(A4041,"",1)</f>
        <v>电力、热力、燃气及水生产和供应业</v>
      </c>
      <c r="H4041" s="16">
        <f>[1]!s_is(A4041,83,"FY","YTD","20251231",1,"",100000000)</f>
        <v>13.768062401300002</v>
      </c>
      <c r="I4041" s="16">
        <f>[1]!s_is(A4041,83,"FY","YTD","20241231",1,"",100000000)</f>
        <v>12.158781380000001</v>
      </c>
      <c r="J4041" s="16">
        <f t="shared" si="189"/>
        <v>0.13235545331435183</v>
      </c>
      <c r="K4041" s="16">
        <f>[1]!s_is(A4041,61,"FY","YTD","20251231",1,"",100000000)</f>
        <v>2.1209153796</v>
      </c>
      <c r="L4041" s="16">
        <f>[1]!s_is(A4041,61,"FY","YTD","20241231",1,"",100000000)</f>
        <v>1.9175026531999999</v>
      </c>
      <c r="M4041" s="16">
        <f t="shared" si="190"/>
        <v>0.1060821094878473</v>
      </c>
      <c r="N4041" s="16">
        <f>[1]!s_fa_roe(A4041,"20251231")</f>
        <v>7.0427</v>
      </c>
      <c r="O4041" s="16">
        <f>[1]!s_stmnote_rdexp(A4041,"20251231",1,10000)</f>
        <v>4205.4781990000001</v>
      </c>
      <c r="P4041" s="20">
        <f t="shared" si="191"/>
        <v>3.0545170964673376E-2</v>
      </c>
      <c r="Q4041" s="16">
        <f>[1]!s_margin_tradingbalance(A4041,"",10000)</f>
        <v>0</v>
      </c>
      <c r="R4041" s="16">
        <f>[1]!s_margin_seclendingbalance(A4041,"",10000)</f>
        <v>0</v>
      </c>
      <c r="S4041" s="17">
        <f>[1]!s_val_ev(A4041,"",100000000)</f>
        <v>32.0387229918</v>
      </c>
      <c r="T4041" s="17">
        <f>[1]!share_freesharesmv(A4041,"",100000000)</f>
        <v>16.538635361600001</v>
      </c>
      <c r="U4041" s="17">
        <f>[1]!s_dq_amount_btin(A4041,E4041,100000000)</f>
        <v>0.55814859000000006</v>
      </c>
      <c r="V4041" s="17">
        <f>[1]!s_dq_turn(A4041,E4041)</f>
        <v>1.7785272532423944</v>
      </c>
      <c r="W4041" s="2">
        <f>[1]!s_pq_amount(A4041,"20260101","",100000000)</f>
        <v>158.13023161000001</v>
      </c>
      <c r="X4041" s="2">
        <f>[1]!s_pq_avgamount(A4041,"20260101","",100000000)</f>
        <v>1.4375475600909089</v>
      </c>
      <c r="Y4041" s="17">
        <f>[1]!s_ipo_dilutedpe(A4041)</f>
        <v>22.99</v>
      </c>
      <c r="Z4041" s="12">
        <f>[1]!s_ipo_collection_total(A4041,100000000)</f>
        <v>4.5449999999999999</v>
      </c>
      <c r="AA4041" s="2">
        <f>[1]!s_val_pe_ttm(A4041,E4041)</f>
        <v>13.671163558959961</v>
      </c>
      <c r="AB4041" s="5">
        <f>[1]!s_info_zjtxornot1(A4041,"")</f>
        <v>0</v>
      </c>
      <c r="AC4041" s="22" t="str">
        <f>[1]!s_info_nature1(A4041,"")</f>
        <v>地方国有企业</v>
      </c>
      <c r="AD4041" s="6" t="str">
        <f>[1]!s_info_city(A4041)</f>
        <v>福州市</v>
      </c>
      <c r="AE4041" s="6" t="str">
        <f>[1]!s_info_province(A4041)</f>
        <v>福建省</v>
      </c>
      <c r="AF4041">
        <v>119.30623900000001</v>
      </c>
      <c r="AG4041">
        <v>26.075302000000001</v>
      </c>
    </row>
    <row r="4042" spans="1:33" x14ac:dyDescent="0.3">
      <c r="A4042" s="12" t="s">
        <v>8460</v>
      </c>
      <c r="B4042" s="12" t="s">
        <v>8461</v>
      </c>
      <c r="C4042" s="16" t="str">
        <f>[1]!s_info_mkt(A4042)</f>
        <v>科创板</v>
      </c>
      <c r="D4042" s="16" t="str">
        <f>[1]!s_ipo_listeddate(A4042)</f>
        <v>2021-05-18</v>
      </c>
      <c r="E4042" s="16" t="str">
        <f>[1]!lastradeday_s("000002","")</f>
        <v>2026-06-22</v>
      </c>
      <c r="F4042" s="16" t="str">
        <f>[1]!s_info_industry_csrc2023(A4042,"",3)</f>
        <v>专用设备制造业</v>
      </c>
      <c r="G4042" s="16" t="str">
        <f>[1]!s_info_industry_csrc2023(A4042,"",1)</f>
        <v>制造业</v>
      </c>
      <c r="H4042" s="16">
        <f>[1]!s_is(A4042,83,"FY","YTD","20251231",1,"",100000000)</f>
        <v>3.5107599727999999</v>
      </c>
      <c r="I4042" s="16">
        <f>[1]!s_is(A4042,83,"FY","YTD","20241231",1,"",100000000)</f>
        <v>3.2194523935000001</v>
      </c>
      <c r="J4042" s="16">
        <f t="shared" si="189"/>
        <v>9.0483580340601666E-2</v>
      </c>
      <c r="K4042" s="16">
        <f>[1]!s_is(A4042,61,"FY","YTD","20251231",1,"",100000000)</f>
        <v>0.98703534379999991</v>
      </c>
      <c r="L4042" s="16">
        <f>[1]!s_is(A4042,61,"FY","YTD","20241231",1,"",100000000)</f>
        <v>0.88399138290000001</v>
      </c>
      <c r="M4042" s="16">
        <f t="shared" si="190"/>
        <v>0.11656670290377318</v>
      </c>
      <c r="N4042" s="16">
        <f>[1]!s_fa_roe(A4042,"20251231")</f>
        <v>14.5867</v>
      </c>
      <c r="O4042" s="16">
        <f>[1]!s_stmnote_rdexp(A4042,"20251231",1,10000)</f>
        <v>3198.1615350000002</v>
      </c>
      <c r="P4042" s="20">
        <f t="shared" si="191"/>
        <v>9.1095989466044663E-2</v>
      </c>
      <c r="Q4042" s="16">
        <f>[1]!s_margin_tradingbalance(A4042,"",10000)</f>
        <v>10144.407800000001</v>
      </c>
      <c r="R4042" s="16">
        <f>[1]!s_margin_seclendingbalance(A4042,"",10000)</f>
        <v>0</v>
      </c>
      <c r="S4042" s="17">
        <f>[1]!s_val_ev(A4042,"",100000000)</f>
        <v>30.1559806464</v>
      </c>
      <c r="T4042" s="17">
        <f>[1]!share_freesharesmv(A4042,"",100000000)</f>
        <v>11.262213568</v>
      </c>
      <c r="U4042" s="17">
        <f>[1]!s_dq_amount_btin(A4042,E4042,100000000)</f>
        <v>0.53160364000000004</v>
      </c>
      <c r="V4042" s="17">
        <f>[1]!s_dq_turn(A4042,E4042)</f>
        <v>1.7498947428957055</v>
      </c>
      <c r="W4042" s="2">
        <f>[1]!s_pq_amount(A4042,"20260101","",100000000)</f>
        <v>116.10434103</v>
      </c>
      <c r="X4042" s="2">
        <f>[1]!s_pq_avgamount(A4042,"20260101","",100000000)</f>
        <v>1.0554940093636365</v>
      </c>
      <c r="Y4042" s="17">
        <f>[1]!s_ipo_dilutedpe(A4042)</f>
        <v>22.17</v>
      </c>
      <c r="Z4042" s="12">
        <f>[1]!s_ipo_collection_total(A4042,100000000)</f>
        <v>2.5160339999999999</v>
      </c>
      <c r="AA4042" s="2">
        <f>[1]!s_val_pe_ttm(A4042,E4042)</f>
        <v>34.340625762939453</v>
      </c>
      <c r="AB4042" s="5">
        <f>[1]!s_info_zjtxornot1(A4042,"")</f>
        <v>1</v>
      </c>
      <c r="AC4042" s="22" t="str">
        <f>[1]!s_info_nature1(A4042,"")</f>
        <v>民营企业</v>
      </c>
      <c r="AD4042" s="6" t="str">
        <f>[1]!s_info_city(A4042)</f>
        <v>西安市</v>
      </c>
      <c r="AE4042" s="6" t="str">
        <f>[1]!s_info_province(A4042)</f>
        <v>陕西省</v>
      </c>
      <c r="AF4042">
        <v>108.948024</v>
      </c>
      <c r="AG4042">
        <v>34.263160999999997</v>
      </c>
    </row>
    <row r="4043" spans="1:33" x14ac:dyDescent="0.3">
      <c r="A4043" s="12" t="s">
        <v>8462</v>
      </c>
      <c r="B4043" s="12" t="s">
        <v>8463</v>
      </c>
      <c r="C4043" s="16" t="str">
        <f>[1]!s_info_mkt(A4043)</f>
        <v>主板</v>
      </c>
      <c r="D4043" s="16" t="str">
        <f>[1]!s_ipo_listeddate(A4043)</f>
        <v>2019-01-21</v>
      </c>
      <c r="E4043" s="16" t="str">
        <f>[1]!lastradeday_s("000002","")</f>
        <v>2026-06-22</v>
      </c>
      <c r="F4043" s="16" t="str">
        <f>[1]!s_info_industry_csrc2023(A4043,"",3)</f>
        <v>水上运输业</v>
      </c>
      <c r="G4043" s="16" t="str">
        <f>[1]!s_info_industry_csrc2023(A4043,"",1)</f>
        <v>交通运输、仓储和邮政业</v>
      </c>
      <c r="H4043" s="16">
        <f>[1]!s_is(A4043,83,"FY","YTD","20251231",1,"",100000000)</f>
        <v>188.06323315</v>
      </c>
      <c r="I4043" s="16">
        <f>[1]!s_is(A4043,83,"FY","YTD","20241231",1,"",100000000)</f>
        <v>189.40998482000001</v>
      </c>
      <c r="J4043" s="16">
        <f t="shared" si="189"/>
        <v>-7.1102464385911501E-3</v>
      </c>
      <c r="K4043" s="16">
        <f>[1]!s_is(A4043,61,"FY","YTD","20251231",1,"",100000000)</f>
        <v>52.71506093</v>
      </c>
      <c r="L4043" s="16">
        <f>[1]!s_is(A4043,61,"FY","YTD","20241231",1,"",100000000)</f>
        <v>52.348974699999999</v>
      </c>
      <c r="M4043" s="16">
        <f t="shared" si="190"/>
        <v>6.9931881588504259E-3</v>
      </c>
      <c r="N4043" s="16">
        <f>[1]!s_fa_roe(A4043,"20251231")</f>
        <v>11.9534</v>
      </c>
      <c r="O4043" s="16">
        <f>[1]!s_stmnote_rdexp(A4043,"20251231",1,10000)</f>
        <v>24499.213</v>
      </c>
      <c r="P4043" s="20">
        <f t="shared" si="191"/>
        <v>1.3027114651623227E-2</v>
      </c>
      <c r="Q4043" s="16">
        <f>[1]!s_margin_tradingbalance(A4043,"",10000)</f>
        <v>9871.6821</v>
      </c>
      <c r="R4043" s="16">
        <f>[1]!s_margin_seclendingbalance(A4043,"",10000)</f>
        <v>150.56360000000001</v>
      </c>
      <c r="S4043" s="17">
        <f>[1]!s_val_ev(A4043,"",100000000)</f>
        <v>517.13574442690003</v>
      </c>
      <c r="T4043" s="17">
        <f>[1]!share_freesharesmv(A4043,"",100000000)</f>
        <v>55.109683199999999</v>
      </c>
      <c r="U4043" s="17">
        <f>[1]!s_dq_amount_btin(A4043,E4043,100000000)</f>
        <v>1.25024651</v>
      </c>
      <c r="V4043" s="17">
        <f>[1]!s_dq_turn(A4043,E4043)</f>
        <v>0.28078986290064584</v>
      </c>
      <c r="W4043" s="2">
        <f>[1]!s_pq_amount(A4043,"20260101","",100000000)</f>
        <v>162.79197741999999</v>
      </c>
      <c r="X4043" s="2">
        <f>[1]!s_pq_avgamount(A4043,"20260101","",100000000)</f>
        <v>1.4799270674545455</v>
      </c>
      <c r="Y4043" s="17">
        <f>[1]!s_ipo_dilutedpe(A4043)</f>
        <v>10.51</v>
      </c>
      <c r="Z4043" s="12">
        <f>[1]!s_ipo_collection_total(A4043,100000000)</f>
        <v>20.946733600000002</v>
      </c>
      <c r="AA4043" s="2">
        <f>[1]!s_val_pe_ttm(A4043,E4043)</f>
        <v>10.299642562866211</v>
      </c>
      <c r="AB4043" s="5">
        <f>[1]!s_info_zjtxornot1(A4043,"")</f>
        <v>0</v>
      </c>
      <c r="AC4043" s="22" t="str">
        <f>[1]!s_info_nature1(A4043,"")</f>
        <v>地方国有企业</v>
      </c>
      <c r="AD4043" s="6" t="str">
        <f>[1]!s_info_city(A4043)</f>
        <v>青岛市</v>
      </c>
      <c r="AE4043" s="6" t="str">
        <f>[1]!s_info_province(A4043)</f>
        <v>山东省</v>
      </c>
      <c r="AF4043">
        <v>120.35517299999999</v>
      </c>
      <c r="AG4043">
        <v>36.082982000000001</v>
      </c>
    </row>
    <row r="4044" spans="1:33" x14ac:dyDescent="0.3">
      <c r="A4044" s="12" t="s">
        <v>279</v>
      </c>
      <c r="B4044" s="12" t="s">
        <v>280</v>
      </c>
      <c r="C4044" s="16" t="str">
        <f>[1]!s_info_mkt(A4044)</f>
        <v>北证</v>
      </c>
      <c r="D4044" s="16" t="str">
        <f>[1]!s_ipo_listeddate(A4044)</f>
        <v>2020-07-27</v>
      </c>
      <c r="E4044" s="16" t="str">
        <f>[1]!lastradeday_s("000002","")</f>
        <v>2026-06-22</v>
      </c>
      <c r="F4044" s="16" t="str">
        <f>[1]!s_info_industry_csrc2023(A4044,"",3)</f>
        <v>化学原料和化学制品制造业</v>
      </c>
      <c r="G4044" s="16" t="str">
        <f>[1]!s_info_industry_csrc2023(A4044,"",1)</f>
        <v>制造业</v>
      </c>
      <c r="H4044" s="16">
        <f>[1]!s_is(A4044,83,"FY","YTD","20251231",1,"",100000000)</f>
        <v>54.7403002474</v>
      </c>
      <c r="I4044" s="16">
        <f>[1]!s_is(A4044,83,"FY","YTD","20241231",1,"",100000000)</f>
        <v>56.591030231400005</v>
      </c>
      <c r="J4044" s="16">
        <f t="shared" si="189"/>
        <v>-3.2703592361411182E-2</v>
      </c>
      <c r="K4044" s="16">
        <f>[1]!s_is(A4044,61,"FY","YTD","20251231",1,"",100000000)</f>
        <v>-2.5694368505000003</v>
      </c>
      <c r="L4044" s="16">
        <f>[1]!s_is(A4044,61,"FY","YTD","20241231",1,"",100000000)</f>
        <v>-5.8733373904999997</v>
      </c>
      <c r="M4044" s="16">
        <f t="shared" si="190"/>
        <v>0.56252524252122638</v>
      </c>
      <c r="N4044" s="16">
        <f>[1]!s_fa_roe(A4044,"20251231")</f>
        <v>-5.2282000000000002</v>
      </c>
      <c r="O4044" s="16">
        <f>[1]!s_stmnote_rdexp(A4044,"20251231",1,10000)</f>
        <v>13038.375249999999</v>
      </c>
      <c r="P4044" s="20">
        <f t="shared" si="191"/>
        <v>2.3818603827660378E-2</v>
      </c>
      <c r="Q4044" s="16">
        <f>[1]!s_margin_tradingbalance(A4044,"",10000)</f>
        <v>2919.9675000000002</v>
      </c>
      <c r="R4044" s="16">
        <f>[1]!s_margin_seclendingbalance(A4044,"",10000)</f>
        <v>0</v>
      </c>
      <c r="S4044" s="17">
        <f>[1]!s_val_ev(A4044,"",100000000)</f>
        <v>33.832079999999998</v>
      </c>
      <c r="T4044" s="17">
        <f>[1]!share_freesharesmv(A4044,"",100000000)</f>
        <v>13.010475559199998</v>
      </c>
      <c r="U4044" s="17">
        <f>[1]!s_dq_amount_btin(A4044,E4044,100000000)</f>
        <v>0.20991003999999999</v>
      </c>
      <c r="V4044" s="17">
        <f>[1]!s_dq_turn(A4044,E4044)</f>
        <v>0.6419798204890127</v>
      </c>
      <c r="W4044" s="2">
        <f>[1]!s_pq_amount(A4044,"20260101","",100000000)</f>
        <v>31.941993589999999</v>
      </c>
      <c r="X4044" s="2">
        <f>[1]!s_pq_avgamount(A4044,"20260101","",100000000)</f>
        <v>0.29038175990909093</v>
      </c>
      <c r="Y4044" s="17">
        <f>[1]!s_ipo_dilutedpe(A4044)</f>
        <v>24.77</v>
      </c>
      <c r="Z4044" s="12">
        <f>[1]!s_ipo_collection_total(A4044,100000000)</f>
        <v>5.45</v>
      </c>
      <c r="AA4044" s="2">
        <f>[1]!s_val_pe_ttm(A4044,E4044)</f>
        <v>-12.124505996704102</v>
      </c>
      <c r="AB4044" s="5">
        <f>[1]!s_info_zjtxornot1(A4044,"")</f>
        <v>0</v>
      </c>
      <c r="AC4044" s="22" t="str">
        <f>[1]!s_info_nature1(A4044,"")</f>
        <v>民营企业</v>
      </c>
      <c r="AD4044" s="6" t="str">
        <f>[1]!s_info_city(A4044)</f>
        <v>北京市</v>
      </c>
      <c r="AE4044" s="6" t="str">
        <f>[1]!s_info_province(A4044)</f>
        <v>北京</v>
      </c>
      <c r="AF4044">
        <v>116.40528500000001</v>
      </c>
      <c r="AG4044">
        <v>39.904989</v>
      </c>
    </row>
    <row r="4045" spans="1:33" x14ac:dyDescent="0.3">
      <c r="A4045" s="12" t="s">
        <v>8464</v>
      </c>
      <c r="B4045" s="12" t="s">
        <v>8465</v>
      </c>
      <c r="C4045" s="16" t="str">
        <f>[1]!s_info_mkt(A4045)</f>
        <v>创业板</v>
      </c>
      <c r="D4045" s="16" t="str">
        <f>[1]!s_ipo_listeddate(A4045)</f>
        <v>2022-08-31</v>
      </c>
      <c r="E4045" s="16" t="str">
        <f>[1]!lastradeday_s("000002","")</f>
        <v>2026-06-22</v>
      </c>
      <c r="F4045" s="16" t="str">
        <f>[1]!s_info_industry_csrc2023(A4045,"",3)</f>
        <v>专业技术服务业</v>
      </c>
      <c r="G4045" s="16" t="str">
        <f>[1]!s_info_industry_csrc2023(A4045,"",1)</f>
        <v>科学研究和技术服务业</v>
      </c>
      <c r="H4045" s="16">
        <f>[1]!s_is(A4045,83,"FY","YTD","20251231",1,"",100000000)</f>
        <v>14.120545251199999</v>
      </c>
      <c r="I4045" s="16">
        <f>[1]!s_is(A4045,83,"FY","YTD","20241231",1,"",100000000)</f>
        <v>13.5387962666</v>
      </c>
      <c r="J4045" s="16">
        <f t="shared" si="189"/>
        <v>4.2969033076829977E-2</v>
      </c>
      <c r="K4045" s="16">
        <f>[1]!s_is(A4045,61,"FY","YTD","20251231",1,"",100000000)</f>
        <v>0.21531120000000001</v>
      </c>
      <c r="L4045" s="16">
        <f>[1]!s_is(A4045,61,"FY","YTD","20241231",1,"",100000000)</f>
        <v>0.16508307929999999</v>
      </c>
      <c r="M4045" s="16">
        <f t="shared" si="190"/>
        <v>0.30425965467194926</v>
      </c>
      <c r="N4045" s="16">
        <f>[1]!s_fa_roe(A4045,"20251231")</f>
        <v>0.8468</v>
      </c>
      <c r="O4045" s="16">
        <f>[1]!s_stmnote_rdexp(A4045,"20251231",1,10000)</f>
        <v>9636.8531340000009</v>
      </c>
      <c r="P4045" s="20">
        <f t="shared" si="191"/>
        <v>6.8247032692884416E-2</v>
      </c>
      <c r="Q4045" s="16">
        <f>[1]!s_margin_tradingbalance(A4045,"",10000)</f>
        <v>21311.623800000001</v>
      </c>
      <c r="R4045" s="16">
        <f>[1]!s_margin_seclendingbalance(A4045,"",10000)</f>
        <v>0</v>
      </c>
      <c r="S4045" s="17">
        <f>[1]!s_val_ev(A4045,"",100000000)</f>
        <v>57.663507869999997</v>
      </c>
      <c r="T4045" s="17">
        <f>[1]!share_freesharesmv(A4045,"",100000000)</f>
        <v>33.745780980199996</v>
      </c>
      <c r="U4045" s="17">
        <f>[1]!s_dq_amount_btin(A4045,E4045,100000000)</f>
        <v>1.6996141600000001</v>
      </c>
      <c r="V4045" s="17">
        <f>[1]!s_dq_turn(A4045,E4045)</f>
        <v>3.470986015765638</v>
      </c>
      <c r="W4045" s="2">
        <f>[1]!s_pq_amount(A4045,"20260101","",100000000)</f>
        <v>138.75891193000001</v>
      </c>
      <c r="X4045" s="2">
        <f>[1]!s_pq_avgamount(A4045,"20260101","",100000000)</f>
        <v>1.2614446539090909</v>
      </c>
      <c r="Y4045" s="17">
        <f>[1]!s_ipo_dilutedpe(A4045)</f>
        <v>49.22</v>
      </c>
      <c r="Z4045" s="12">
        <f>[1]!s_ipo_collection_total(A4045,100000000)</f>
        <v>18.922499999999999</v>
      </c>
      <c r="AA4045" s="2">
        <f>[1]!s_val_pe_ttm(A4045,E4045)</f>
        <v>-382.355712890625</v>
      </c>
      <c r="AB4045" s="5">
        <f>[1]!s_info_zjtxornot1(A4045,"")</f>
        <v>0</v>
      </c>
      <c r="AC4045" s="22" t="str">
        <f>[1]!s_info_nature1(A4045,"")</f>
        <v>民营企业</v>
      </c>
      <c r="AD4045" s="6" t="str">
        <f>[1]!s_info_city(A4045)</f>
        <v>常州市</v>
      </c>
      <c r="AE4045" s="6" t="str">
        <f>[1]!s_info_province(A4045)</f>
        <v>江苏省</v>
      </c>
      <c r="AF4045">
        <v>119.946973</v>
      </c>
      <c r="AG4045">
        <v>31.772752000000001</v>
      </c>
    </row>
    <row r="4046" spans="1:33" x14ac:dyDescent="0.3">
      <c r="A4046" s="12" t="s">
        <v>8466</v>
      </c>
      <c r="B4046" s="12" t="s">
        <v>8467</v>
      </c>
      <c r="C4046" s="16" t="str">
        <f>[1]!s_info_mkt(A4046)</f>
        <v>主板</v>
      </c>
      <c r="D4046" s="16" t="str">
        <f>[1]!s_ipo_listeddate(A4046)</f>
        <v>2019-09-05</v>
      </c>
      <c r="E4046" s="16" t="str">
        <f>[1]!lastradeday_s("000002","")</f>
        <v>2026-06-22</v>
      </c>
      <c r="F4046" s="16" t="str">
        <f>[1]!s_info_industry_csrc2023(A4046,"",3)</f>
        <v>资本市场服务</v>
      </c>
      <c r="G4046" s="16" t="str">
        <f>[1]!s_info_industry_csrc2023(A4046,"",1)</f>
        <v>金融业</v>
      </c>
      <c r="H4046" s="16">
        <f>[1]!s_is(A4046,83,"FY","YTD","20251231",1,"",100000000)</f>
        <v>12.2671751325</v>
      </c>
      <c r="I4046" s="16">
        <f>[1]!s_is(A4046,83,"FY","YTD","20241231",1,"",100000000)</f>
        <v>18.104365777200002</v>
      </c>
      <c r="J4046" s="16">
        <f t="shared" si="189"/>
        <v>-0.32241895223146411</v>
      </c>
      <c r="K4046" s="16">
        <f>[1]!s_is(A4046,61,"FY","YTD","20251231",1,"",100000000)</f>
        <v>5.4695225530999991</v>
      </c>
      <c r="L4046" s="16">
        <f>[1]!s_is(A4046,61,"FY","YTD","20241231",1,"",100000000)</f>
        <v>3.8260860001999997</v>
      </c>
      <c r="M4046" s="16">
        <f t="shared" si="190"/>
        <v>0.42953466096007581</v>
      </c>
      <c r="N4046" s="16">
        <f>[1]!s_fa_roe(A4046,"20251231")</f>
        <v>16.732800000000001</v>
      </c>
      <c r="O4046" s="16">
        <f>[1]!s_stmnote_rdexp(A4046,"20251231",1,10000)</f>
        <v>309.52988999999997</v>
      </c>
      <c r="P4046" s="20">
        <f t="shared" si="191"/>
        <v>2.5232369038243204E-3</v>
      </c>
      <c r="Q4046" s="16">
        <f>[1]!s_margin_tradingbalance(A4046,"",10000)</f>
        <v>0</v>
      </c>
      <c r="R4046" s="16">
        <f>[1]!s_margin_seclendingbalance(A4046,"",10000)</f>
        <v>0</v>
      </c>
      <c r="S4046" s="17">
        <f>[1]!s_val_ev(A4046,"",100000000)</f>
        <v>103.97148839399999</v>
      </c>
      <c r="T4046" s="17">
        <f>[1]!share_freesharesmv(A4046,"",100000000)</f>
        <v>30.653237894</v>
      </c>
      <c r="U4046" s="17">
        <f>[1]!s_dq_amount_btin(A4046,E4046,100000000)</f>
        <v>3.30930919</v>
      </c>
      <c r="V4046" s="17">
        <f>[1]!s_dq_turn(A4046,E4046)</f>
        <v>3.3082921734643627</v>
      </c>
      <c r="W4046" s="2">
        <f>[1]!s_pq_amount(A4046,"20260101","",100000000)</f>
        <v>311.94086878000002</v>
      </c>
      <c r="X4046" s="2">
        <f>[1]!s_pq_avgamount(A4046,"20260101","",100000000)</f>
        <v>2.8358260798181818</v>
      </c>
      <c r="Y4046" s="17">
        <f>[1]!s_ipo_dilutedpe(A4046)</f>
        <v>22.98</v>
      </c>
      <c r="Z4046" s="12">
        <f>[1]!s_ipo_collection_total(A4046,100000000)</f>
        <v>2.5065</v>
      </c>
      <c r="AA4046" s="2">
        <f>[1]!s_val_pe_ttm(A4046,E4046)</f>
        <v>15.529708862304688</v>
      </c>
      <c r="AB4046" s="5">
        <f>[1]!s_info_zjtxornot1(A4046,"")</f>
        <v>0</v>
      </c>
      <c r="AC4046" s="22" t="str">
        <f>[1]!s_info_nature1(A4046,"")</f>
        <v>民营企业</v>
      </c>
      <c r="AD4046" s="6" t="str">
        <f>[1]!s_info_city(A4046)</f>
        <v>厦门市</v>
      </c>
      <c r="AE4046" s="6" t="str">
        <f>[1]!s_info_province(A4046)</f>
        <v>福建省</v>
      </c>
      <c r="AF4046">
        <v>118.11022</v>
      </c>
      <c r="AG4046">
        <v>24.490473999999999</v>
      </c>
    </row>
    <row r="4047" spans="1:33" x14ac:dyDescent="0.3">
      <c r="A4047" s="12" t="s">
        <v>8468</v>
      </c>
      <c r="B4047" s="12" t="s">
        <v>8469</v>
      </c>
      <c r="C4047" s="16" t="str">
        <f>[1]!s_info_mkt(A4047)</f>
        <v>主板</v>
      </c>
      <c r="D4047" s="16" t="str">
        <f>[1]!s_ipo_listeddate(A4047)</f>
        <v>2011-03-10</v>
      </c>
      <c r="E4047" s="16" t="str">
        <f>[1]!lastradeday_s("000002","")</f>
        <v>2026-06-22</v>
      </c>
      <c r="F4047" s="16" t="str">
        <f>[1]!s_info_industry_csrc2023(A4047,"",3)</f>
        <v>医药制造业</v>
      </c>
      <c r="G4047" s="16" t="str">
        <f>[1]!s_info_industry_csrc2023(A4047,"",1)</f>
        <v>制造业</v>
      </c>
      <c r="H4047" s="16">
        <f>[1]!s_is(A4047,83,"FY","YTD","20251231",1,"",100000000)</f>
        <v>36.117809993099996</v>
      </c>
      <c r="I4047" s="16">
        <f>[1]!s_is(A4047,83,"FY","YTD","20241231",1,"",100000000)</f>
        <v>34.4140520638</v>
      </c>
      <c r="J4047" s="16">
        <f t="shared" si="189"/>
        <v>4.9507623401667811E-2</v>
      </c>
      <c r="K4047" s="16">
        <f>[1]!s_is(A4047,61,"FY","YTD","20251231",1,"",100000000)</f>
        <v>0.95105486250000004</v>
      </c>
      <c r="L4047" s="16">
        <f>[1]!s_is(A4047,61,"FY","YTD","20241231",1,"",100000000)</f>
        <v>0.40813669539999997</v>
      </c>
      <c r="M4047" s="16">
        <f t="shared" si="190"/>
        <v>1.3302361028035121</v>
      </c>
      <c r="N4047" s="16">
        <f>[1]!s_fa_roe(A4047,"20251231")</f>
        <v>2.8022999999999998</v>
      </c>
      <c r="O4047" s="16">
        <f>[1]!s_stmnote_rdexp(A4047,"20251231",1,10000)</f>
        <v>13545.925412000001</v>
      </c>
      <c r="P4047" s="20">
        <f t="shared" si="191"/>
        <v>3.7504836020201215E-2</v>
      </c>
      <c r="Q4047" s="16">
        <f>[1]!s_margin_tradingbalance(A4047,"",10000)</f>
        <v>0</v>
      </c>
      <c r="R4047" s="16">
        <f>[1]!s_margin_seclendingbalance(A4047,"",10000)</f>
        <v>0</v>
      </c>
      <c r="S4047" s="17">
        <f>[1]!s_val_ev(A4047,"",100000000)</f>
        <v>54.512605440899989</v>
      </c>
      <c r="T4047" s="17">
        <f>[1]!share_freesharesmv(A4047,"",100000000)</f>
        <v>33.772529625299995</v>
      </c>
      <c r="U4047" s="17">
        <f>[1]!s_dq_amount_btin(A4047,E4047,100000000)</f>
        <v>1.2163100499999999</v>
      </c>
      <c r="V4047" s="17">
        <f>[1]!s_dq_turn(A4047,E4047)</f>
        <v>3.2218441687706445</v>
      </c>
      <c r="W4047" s="2">
        <f>[1]!s_pq_amount(A4047,"20260101","",100000000)</f>
        <v>316.30295163</v>
      </c>
      <c r="X4047" s="2">
        <f>[1]!s_pq_avgamount(A4047,"20260101","",100000000)</f>
        <v>2.8754813784545457</v>
      </c>
      <c r="Y4047" s="17">
        <f>[1]!s_ipo_dilutedpe(A4047)</f>
        <v>45.65</v>
      </c>
      <c r="Z4047" s="12">
        <f>[1]!s_ipo_collection_total(A4047,100000000)</f>
        <v>5.6070000000000002</v>
      </c>
      <c r="AA4047" s="2">
        <f>[1]!s_val_pe_ttm(A4047,E4047)</f>
        <v>49.818675994873047</v>
      </c>
      <c r="AB4047" s="5">
        <f>[1]!s_info_zjtxornot1(A4047,"")</f>
        <v>1</v>
      </c>
      <c r="AC4047" s="22" t="str">
        <f>[1]!s_info_nature1(A4047,"")</f>
        <v>民营企业</v>
      </c>
      <c r="AD4047" s="6" t="str">
        <f>[1]!s_info_city(A4047)</f>
        <v>海宁市</v>
      </c>
      <c r="AE4047" s="6" t="str">
        <f>[1]!s_info_province(A4047)</f>
        <v>浙江省</v>
      </c>
      <c r="AF4047">
        <v>120.61872700000001</v>
      </c>
      <c r="AG4047">
        <v>30.442177000000001</v>
      </c>
    </row>
    <row r="4048" spans="1:33" x14ac:dyDescent="0.3">
      <c r="A4048" s="12" t="s">
        <v>8470</v>
      </c>
      <c r="B4048" s="12" t="s">
        <v>8471</v>
      </c>
      <c r="C4048" s="16" t="str">
        <f>[1]!s_info_mkt(A4048)</f>
        <v>主板</v>
      </c>
      <c r="D4048" s="16" t="str">
        <f>[1]!s_ipo_listeddate(A4048)</f>
        <v>2011-11-22</v>
      </c>
      <c r="E4048" s="16" t="str">
        <f>[1]!lastradeday_s("000002","")</f>
        <v>2026-06-22</v>
      </c>
      <c r="F4048" s="16" t="str">
        <f>[1]!s_info_industry_csrc2023(A4048,"",3)</f>
        <v>化学原料和化学制品制造业</v>
      </c>
      <c r="G4048" s="16" t="str">
        <f>[1]!s_info_industry_csrc2023(A4048,"",1)</f>
        <v>制造业</v>
      </c>
      <c r="H4048" s="16">
        <f>[1]!s_is(A4048,83,"FY","YTD","20251231",1,"",100000000)</f>
        <v>14.9145714022</v>
      </c>
      <c r="I4048" s="16">
        <f>[1]!s_is(A4048,83,"FY","YTD","20241231",1,"",100000000)</f>
        <v>14.412147880599999</v>
      </c>
      <c r="J4048" s="16">
        <f t="shared" si="189"/>
        <v>3.4861113399780264E-2</v>
      </c>
      <c r="K4048" s="16">
        <f>[1]!s_is(A4048,61,"FY","YTD","20251231",1,"",100000000)</f>
        <v>2.216436522</v>
      </c>
      <c r="L4048" s="16">
        <f>[1]!s_is(A4048,61,"FY","YTD","20241231",1,"",100000000)</f>
        <v>1.6993697123</v>
      </c>
      <c r="M4048" s="16">
        <f t="shared" si="190"/>
        <v>0.304269757167897</v>
      </c>
      <c r="N4048" s="16">
        <f>[1]!s_fa_roe(A4048,"20251231")</f>
        <v>10.282500000000001</v>
      </c>
      <c r="O4048" s="16">
        <f>[1]!s_stmnote_rdexp(A4048,"20251231",1,10000)</f>
        <v>6139.2537009999996</v>
      </c>
      <c r="P4048" s="20">
        <f t="shared" si="191"/>
        <v>4.1162789968570056E-2</v>
      </c>
      <c r="Q4048" s="16">
        <f>[1]!s_margin_tradingbalance(A4048,"",10000)</f>
        <v>0</v>
      </c>
      <c r="R4048" s="16">
        <f>[1]!s_margin_seclendingbalance(A4048,"",10000)</f>
        <v>0</v>
      </c>
      <c r="S4048" s="17">
        <f>[1]!s_val_ev(A4048,"",100000000)</f>
        <v>61.023331093000003</v>
      </c>
      <c r="T4048" s="17">
        <f>[1]!share_freesharesmv(A4048,"",100000000)</f>
        <v>25.9637308396</v>
      </c>
      <c r="U4048" s="17">
        <f>[1]!s_dq_amount_btin(A4048,E4048,100000000)</f>
        <v>1.5357148300000001</v>
      </c>
      <c r="V4048" s="17">
        <f>[1]!s_dq_turn(A4048,E4048)</f>
        <v>2.7804644367264024</v>
      </c>
      <c r="W4048" s="2">
        <f>[1]!s_pq_amount(A4048,"20260101","",100000000)</f>
        <v>280.87213886000001</v>
      </c>
      <c r="X4048" s="2">
        <f>[1]!s_pq_avgamount(A4048,"20260101","",100000000)</f>
        <v>2.5533830805454545</v>
      </c>
      <c r="Y4048" s="17">
        <f>[1]!s_ipo_dilutedpe(A4048)</f>
        <v>67.650000000000006</v>
      </c>
      <c r="Z4048" s="12">
        <f>[1]!s_ipo_collection_total(A4048,100000000)</f>
        <v>6.1341000000000001</v>
      </c>
      <c r="AA4048" s="2">
        <f>[1]!s_val_pe_ttm(A4048,E4048)</f>
        <v>28.895160675048828</v>
      </c>
      <c r="AB4048" s="5">
        <f>[1]!s_info_zjtxornot1(A4048,"")</f>
        <v>1</v>
      </c>
      <c r="AC4048" s="22" t="str">
        <f>[1]!s_info_nature1(A4048,"")</f>
        <v>民营企业</v>
      </c>
      <c r="AD4048" s="6" t="str">
        <f>[1]!s_info_city(A4048)</f>
        <v>永康市</v>
      </c>
      <c r="AE4048" s="6" t="str">
        <f>[1]!s_info_province(A4048)</f>
        <v>浙江省</v>
      </c>
      <c r="AF4048">
        <v>120.108684</v>
      </c>
      <c r="AG4048">
        <v>28.940176999999998</v>
      </c>
    </row>
    <row r="4049" spans="1:33" x14ac:dyDescent="0.3">
      <c r="A4049" s="12" t="s">
        <v>8472</v>
      </c>
      <c r="B4049" s="12" t="s">
        <v>8473</v>
      </c>
      <c r="C4049" s="16" t="str">
        <f>[1]!s_info_mkt(A4049)</f>
        <v>主板</v>
      </c>
      <c r="D4049" s="16" t="str">
        <f>[1]!s_ipo_listeddate(A4049)</f>
        <v>2007-01-24</v>
      </c>
      <c r="E4049" s="16" t="str">
        <f>[1]!lastradeday_s("000002","")</f>
        <v>2026-06-22</v>
      </c>
      <c r="F4049" s="16" t="str">
        <f>[1]!s_info_industry_csrc2023(A4049,"",3)</f>
        <v>橡胶和塑料制品业</v>
      </c>
      <c r="G4049" s="16" t="str">
        <f>[1]!s_info_industry_csrc2023(A4049,"",1)</f>
        <v>制造业</v>
      </c>
      <c r="H4049" s="16">
        <f>[1]!s_is(A4049,83,"FY","YTD","20251231",1,"",100000000)</f>
        <v>28.506415926399999</v>
      </c>
      <c r="I4049" s="16">
        <f>[1]!s_is(A4049,83,"FY","YTD","20241231",1,"",100000000)</f>
        <v>27.480422793500001</v>
      </c>
      <c r="J4049" s="16">
        <f t="shared" si="189"/>
        <v>3.7335420222962545E-2</v>
      </c>
      <c r="K4049" s="16">
        <f>[1]!s_is(A4049,61,"FY","YTD","20251231",1,"",100000000)</f>
        <v>1.5357976646</v>
      </c>
      <c r="L4049" s="16">
        <f>[1]!s_is(A4049,61,"FY","YTD","20241231",1,"",100000000)</f>
        <v>1.5474492616</v>
      </c>
      <c r="M4049" s="16">
        <f t="shared" si="190"/>
        <v>-7.5295502664511774E-3</v>
      </c>
      <c r="N4049" s="16">
        <f>[1]!s_fa_roe(A4049,"20251231")</f>
        <v>3.0202</v>
      </c>
      <c r="O4049" s="16">
        <f>[1]!s_stmnote_rdexp(A4049,"20251231",1,10000)</f>
        <v>4145.3928530000003</v>
      </c>
      <c r="P4049" s="20">
        <f t="shared" si="191"/>
        <v>1.4541964390412622E-2</v>
      </c>
      <c r="Q4049" s="16">
        <f>[1]!s_margin_tradingbalance(A4049,"",10000)</f>
        <v>54012.395700000001</v>
      </c>
      <c r="R4049" s="16">
        <f>[1]!s_margin_seclendingbalance(A4049,"",10000)</f>
        <v>23.157900000000001</v>
      </c>
      <c r="S4049" s="17">
        <f>[1]!s_val_ev(A4049,"",100000000)</f>
        <v>78.638134426199983</v>
      </c>
      <c r="T4049" s="17">
        <f>[1]!share_freesharesmv(A4049,"",100000000)</f>
        <v>63.046887383699982</v>
      </c>
      <c r="U4049" s="17">
        <f>[1]!s_dq_amount_btin(A4049,E4049,100000000)</f>
        <v>2.2064979999999998</v>
      </c>
      <c r="V4049" s="17">
        <f>[1]!s_dq_turn(A4049,E4049)</f>
        <v>2.902024889974296</v>
      </c>
      <c r="W4049" s="2">
        <f>[1]!s_pq_amount(A4049,"20260101","",100000000)</f>
        <v>476.57411411999999</v>
      </c>
      <c r="X4049" s="2">
        <f>[1]!s_pq_avgamount(A4049,"20260101","",100000000)</f>
        <v>4.3324919465454546</v>
      </c>
      <c r="Y4049" s="17">
        <f>[1]!s_ipo_dilutedpe(A4049)</f>
        <v>23.09</v>
      </c>
      <c r="Z4049" s="12">
        <f>[1]!s_ipo_collection_total(A4049,100000000)</f>
        <v>1.8288</v>
      </c>
      <c r="AA4049" s="2">
        <f>[1]!s_val_pe_ttm(A4049,E4049)</f>
        <v>52.600975036621094</v>
      </c>
      <c r="AB4049" s="5">
        <f>[1]!s_info_zjtxornot1(A4049,"")</f>
        <v>0</v>
      </c>
      <c r="AC4049" s="22" t="str">
        <f>[1]!s_info_nature1(A4049,"")</f>
        <v>地方国有企业</v>
      </c>
      <c r="AD4049" s="6" t="str">
        <f>[1]!s_info_city(A4049)</f>
        <v>沧州市</v>
      </c>
      <c r="AE4049" s="6" t="str">
        <f>[1]!s_info_province(A4049)</f>
        <v>河北省</v>
      </c>
      <c r="AF4049">
        <v>116.857461</v>
      </c>
      <c r="AG4049">
        <v>38.310581999999997</v>
      </c>
    </row>
    <row r="4050" spans="1:33" x14ac:dyDescent="0.3">
      <c r="A4050" s="12" t="s">
        <v>8474</v>
      </c>
      <c r="B4050" s="12" t="s">
        <v>8475</v>
      </c>
      <c r="C4050" s="16" t="str">
        <f>[1]!s_info_mkt(A4050)</f>
        <v>主板</v>
      </c>
      <c r="D4050" s="16" t="str">
        <f>[1]!s_ipo_listeddate(A4050)</f>
        <v>2024-04-02</v>
      </c>
      <c r="E4050" s="16" t="str">
        <f>[1]!lastradeday_s("000002","")</f>
        <v>2026-06-22</v>
      </c>
      <c r="F4050" s="16" t="str">
        <f>[1]!s_info_industry_csrc2023(A4050,"",3)</f>
        <v>计算机、通信和其他电子设备制造业</v>
      </c>
      <c r="G4050" s="16" t="str">
        <f>[1]!s_info_industry_csrc2023(A4050,"",1)</f>
        <v>制造业</v>
      </c>
      <c r="H4050" s="16">
        <f>[1]!s_is(A4050,83,"FY","YTD","20251231",1,"",100000000)</f>
        <v>54.853713710500003</v>
      </c>
      <c r="I4050" s="16">
        <f>[1]!s_is(A4050,83,"FY","YTD","20241231",1,"",100000000)</f>
        <v>37.342846098000003</v>
      </c>
      <c r="J4050" s="16">
        <f t="shared" si="189"/>
        <v>0.4689216126308553</v>
      </c>
      <c r="K4050" s="16">
        <f>[1]!s_is(A4050,61,"FY","YTD","20251231",1,"",100000000)</f>
        <v>10.1578903865</v>
      </c>
      <c r="L4050" s="16">
        <f>[1]!s_is(A4050,61,"FY","YTD","20241231",1,"",100000000)</f>
        <v>6.7610040223999999</v>
      </c>
      <c r="M4050" s="16">
        <f t="shared" si="190"/>
        <v>0.50242336091588125</v>
      </c>
      <c r="N4050" s="16">
        <f>[1]!s_fa_roe(A4050,"20251231")</f>
        <v>28.808800000000002</v>
      </c>
      <c r="O4050" s="16">
        <f>[1]!s_stmnote_rdexp(A4050,"20251231",1,10000)</f>
        <v>27979.296097000002</v>
      </c>
      <c r="P4050" s="20">
        <f t="shared" si="191"/>
        <v>5.1007113656270558E-2</v>
      </c>
      <c r="Q4050" s="16">
        <f>[1]!s_margin_tradingbalance(A4050,"",10000)</f>
        <v>194967.1195</v>
      </c>
      <c r="R4050" s="16">
        <f>[1]!s_margin_seclendingbalance(A4050,"",10000)</f>
        <v>143.03659999999999</v>
      </c>
      <c r="S4050" s="17">
        <f>[1]!s_val_ev(A4050,"",100000000)</f>
        <v>893.06369492399995</v>
      </c>
      <c r="T4050" s="17">
        <f>[1]!share_freesharesmv(A4050,"",100000000)</f>
        <v>292.40020097399997</v>
      </c>
      <c r="U4050" s="17">
        <f>[1]!s_dq_amount_btin(A4050,E4050,100000000)</f>
        <v>21.537638869999999</v>
      </c>
      <c r="V4050" s="17">
        <f>[1]!s_dq_turn(A4050,E4050)</f>
        <v>7.2924585284043761</v>
      </c>
      <c r="W4050" s="2">
        <f>[1]!s_pq_amount(A4050,"20260101","",100000000)</f>
        <v>1521.6289228400001</v>
      </c>
      <c r="X4050" s="2">
        <f>[1]!s_pq_avgamount(A4050,"20260101","",100000000)</f>
        <v>13.832990207636364</v>
      </c>
      <c r="Y4050" s="17">
        <f>[1]!s_ipo_dilutedpe(A4050)</f>
        <v>26.32</v>
      </c>
      <c r="Z4050" s="12">
        <f>[1]!s_ipo_collection_total(A4050,100000000)</f>
        <v>7.3728899999999999</v>
      </c>
      <c r="AA4050" s="2">
        <f>[1]!s_val_pe_ttm(A4050,E4050)</f>
        <v>77.724296569824219</v>
      </c>
      <c r="AB4050" s="5">
        <f>[1]!s_info_zjtxornot1(A4050,"")</f>
        <v>0</v>
      </c>
      <c r="AC4050" s="22" t="str">
        <f>[1]!s_info_nature1(A4050,"")</f>
        <v>民营企业</v>
      </c>
      <c r="AD4050" s="6" t="str">
        <f>[1]!s_info_city(A4050)</f>
        <v>广州市</v>
      </c>
      <c r="AE4050" s="6" t="str">
        <f>[1]!s_info_province(A4050)</f>
        <v>广东省</v>
      </c>
      <c r="AF4050">
        <v>113.280637</v>
      </c>
      <c r="AG4050">
        <v>23.125177999999998</v>
      </c>
    </row>
    <row r="4051" spans="1:33" x14ac:dyDescent="0.3">
      <c r="A4051" s="12" t="s">
        <v>8476</v>
      </c>
      <c r="B4051" s="12" t="s">
        <v>8477</v>
      </c>
      <c r="C4051" s="16" t="str">
        <f>[1]!s_info_mkt(A4051)</f>
        <v>主板</v>
      </c>
      <c r="D4051" s="16" t="str">
        <f>[1]!s_ipo_listeddate(A4051)</f>
        <v>2016-05-03</v>
      </c>
      <c r="E4051" s="16" t="str">
        <f>[1]!lastradeday_s("000002","")</f>
        <v>2026-06-22</v>
      </c>
      <c r="F4051" s="16" t="str">
        <f>[1]!s_info_industry_csrc2023(A4051,"",3)</f>
        <v>软件和信息技术服务业</v>
      </c>
      <c r="G4051" s="16" t="str">
        <f>[1]!s_info_industry_csrc2023(A4051,"",1)</f>
        <v>信息传输、软件和信息技术服务业</v>
      </c>
      <c r="H4051" s="16">
        <f>[1]!s_is(A4051,83,"FY","YTD","20251231",1,"",100000000)</f>
        <v>3.9982390205999998</v>
      </c>
      <c r="I4051" s="16">
        <f>[1]!s_is(A4051,83,"FY","YTD","20241231",1,"",100000000)</f>
        <v>5.2264086497000006</v>
      </c>
      <c r="J4051" s="16">
        <f t="shared" si="189"/>
        <v>-0.23499303468558641</v>
      </c>
      <c r="K4051" s="16">
        <f>[1]!s_is(A4051,61,"FY","YTD","20251231",1,"",100000000)</f>
        <v>-0.29727750110000001</v>
      </c>
      <c r="L4051" s="16">
        <f>[1]!s_is(A4051,61,"FY","YTD","20241231",1,"",100000000)</f>
        <v>6.322699679999999E-2</v>
      </c>
      <c r="M4051" s="16">
        <f t="shared" si="190"/>
        <v>-5.7017495080519156</v>
      </c>
      <c r="N4051" s="16">
        <f>[1]!s_fa_roe(A4051,"20251231")</f>
        <v>-1.5422</v>
      </c>
      <c r="O4051" s="16">
        <f>[1]!s_stmnote_rdexp(A4051,"20251231",1,10000)</f>
        <v>5125.7278610000003</v>
      </c>
      <c r="P4051" s="20">
        <f t="shared" si="191"/>
        <v>0.12819963575441276</v>
      </c>
      <c r="Q4051" s="16">
        <f>[1]!s_margin_tradingbalance(A4051,"",10000)</f>
        <v>0</v>
      </c>
      <c r="R4051" s="16">
        <f>[1]!s_margin_seclendingbalance(A4051,"",10000)</f>
        <v>0</v>
      </c>
      <c r="S4051" s="17">
        <f>[1]!s_val_ev(A4051,"",100000000)</f>
        <v>45.603086462600004</v>
      </c>
      <c r="T4051" s="17">
        <f>[1]!share_freesharesmv(A4051,"",100000000)</f>
        <v>21.157426234799999</v>
      </c>
      <c r="U4051" s="17">
        <f>[1]!s_dq_amount_btin(A4051,E4051,100000000)</f>
        <v>0.96736087999999998</v>
      </c>
      <c r="V4051" s="17">
        <f>[1]!s_dq_turn(A4051,E4051)</f>
        <v>2.1755450469644284</v>
      </c>
      <c r="W4051" s="2">
        <f>[1]!s_pq_amount(A4051,"20260101","",100000000)</f>
        <v>147.70047396000001</v>
      </c>
      <c r="X4051" s="2">
        <f>[1]!s_pq_avgamount(A4051,"20260101","",100000000)</f>
        <v>1.3427315814545455</v>
      </c>
      <c r="Y4051" s="17">
        <f>[1]!s_ipo_dilutedpe(A4051)</f>
        <v>6.41</v>
      </c>
      <c r="Z4051" s="12">
        <f>[1]!s_ipo_collection_total(A4051,100000000)</f>
        <v>4.8837599999999997</v>
      </c>
      <c r="AA4051" s="2">
        <f>[1]!s_val_pe_ttm(A4051,E4051)</f>
        <v>-86.370086669921875</v>
      </c>
      <c r="AB4051" s="5">
        <f>[1]!s_info_zjtxornot1(A4051,"")</f>
        <v>1</v>
      </c>
      <c r="AC4051" s="22" t="str">
        <f>[1]!s_info_nature1(A4051,"")</f>
        <v>外资企业</v>
      </c>
      <c r="AD4051" s="6" t="str">
        <f>[1]!s_info_city(A4051)</f>
        <v>南京市</v>
      </c>
      <c r="AE4051" s="6" t="str">
        <f>[1]!s_info_province(A4051)</f>
        <v>江苏省</v>
      </c>
      <c r="AF4051">
        <v>118.767413</v>
      </c>
      <c r="AG4051">
        <v>32.041544000000002</v>
      </c>
    </row>
    <row r="4052" spans="1:33" x14ac:dyDescent="0.3">
      <c r="A4052" s="12" t="s">
        <v>8478</v>
      </c>
      <c r="B4052" s="12" t="s">
        <v>8479</v>
      </c>
      <c r="C4052" s="16" t="str">
        <f>[1]!s_info_mkt(A4052)</f>
        <v>主板</v>
      </c>
      <c r="D4052" s="16" t="str">
        <f>[1]!s_ipo_listeddate(A4052)</f>
        <v>1999-10-21</v>
      </c>
      <c r="E4052" s="16" t="str">
        <f>[1]!lastradeday_s("000002","")</f>
        <v>2026-06-22</v>
      </c>
      <c r="F4052" s="16" t="str">
        <f>[1]!s_info_industry_csrc2023(A4052,"",3)</f>
        <v>医药制造业</v>
      </c>
      <c r="G4052" s="16" t="str">
        <f>[1]!s_info_industry_csrc2023(A4052,"",1)</f>
        <v>制造业</v>
      </c>
      <c r="H4052" s="16">
        <f>[1]!s_is(A4052,83,"FY","YTD","20251231",1,"",100000000)</f>
        <v>88.806020217800011</v>
      </c>
      <c r="I4052" s="16">
        <f>[1]!s_is(A4052,83,"FY","YTD","20241231",1,"",100000000)</f>
        <v>93.752169220499994</v>
      </c>
      <c r="J4052" s="16">
        <f t="shared" si="189"/>
        <v>-5.2757701969187609E-2</v>
      </c>
      <c r="K4052" s="16">
        <f>[1]!s_is(A4052,61,"FY","YTD","20251231",1,"",100000000)</f>
        <v>8.733802292</v>
      </c>
      <c r="L4052" s="16">
        <f>[1]!s_is(A4052,61,"FY","YTD","20241231",1,"",100000000)</f>
        <v>11.605106704100001</v>
      </c>
      <c r="M4052" s="16">
        <f t="shared" si="190"/>
        <v>-0.24741732112515513</v>
      </c>
      <c r="N4052" s="16">
        <f>[1]!s_fa_roe(A4052,"20251231")</f>
        <v>8.09</v>
      </c>
      <c r="O4052" s="16">
        <f>[1]!s_stmnote_rdexp(A4052,"20251231",1,10000)</f>
        <v>57988.452864999999</v>
      </c>
      <c r="P4052" s="20">
        <f t="shared" si="191"/>
        <v>6.5297884898772848E-2</v>
      </c>
      <c r="Q4052" s="16">
        <f>[1]!s_margin_tradingbalance(A4052,"",10000)</f>
        <v>65064.752099999998</v>
      </c>
      <c r="R4052" s="16">
        <f>[1]!s_margin_seclendingbalance(A4052,"",10000)</f>
        <v>378.20159999999998</v>
      </c>
      <c r="S4052" s="17">
        <f>[1]!s_val_ev(A4052,"",100000000)</f>
        <v>112.607780525</v>
      </c>
      <c r="T4052" s="17">
        <f>[1]!share_freesharesmv(A4052,"",100000000)</f>
        <v>69.448443251100002</v>
      </c>
      <c r="U4052" s="17">
        <f>[1]!s_dq_amount_btin(A4052,E4052,100000000)</f>
        <v>3.3127270200000001</v>
      </c>
      <c r="V4052" s="17">
        <f>[1]!s_dq_turn(A4052,E4052)</f>
        <v>3.0566965227358649</v>
      </c>
      <c r="W4052" s="2">
        <f>[1]!s_pq_amount(A4052,"20260101","",100000000)</f>
        <v>426.69545327999998</v>
      </c>
      <c r="X4052" s="2">
        <f>[1]!s_pq_avgamount(A4052,"20260101","",100000000)</f>
        <v>3.879049575272727</v>
      </c>
      <c r="Y4052" s="17">
        <f>[1]!s_ipo_dilutedpe(A4052)</f>
        <v>23.24</v>
      </c>
      <c r="Z4052" s="12">
        <f>[1]!s_ipo_collection_total(A4052,100000000)</f>
        <v>2.9927999999999999</v>
      </c>
      <c r="AA4052" s="2">
        <f>[1]!s_val_pe_ttm(A4052,E4052)</f>
        <v>14.98824405670166</v>
      </c>
      <c r="AB4052" s="5">
        <f>[1]!s_info_zjtxornot1(A4052,"")</f>
        <v>0</v>
      </c>
      <c r="AC4052" s="22" t="str">
        <f>[1]!s_info_nature1(A4052,"")</f>
        <v>民营企业</v>
      </c>
      <c r="AD4052" s="6" t="str">
        <f>[1]!s_info_city(A4052)</f>
        <v>绍兴市</v>
      </c>
      <c r="AE4052" s="6" t="str">
        <f>[1]!s_info_province(A4052)</f>
        <v>浙江省</v>
      </c>
      <c r="AF4052">
        <v>120.582112</v>
      </c>
      <c r="AG4052">
        <v>29.997116999999999</v>
      </c>
    </row>
    <row r="4053" spans="1:33" x14ac:dyDescent="0.3">
      <c r="A4053" s="12" t="s">
        <v>8480</v>
      </c>
      <c r="B4053" s="12" t="s">
        <v>8481</v>
      </c>
      <c r="C4053" s="16" t="str">
        <f>[1]!s_info_mkt(A4053)</f>
        <v>主板</v>
      </c>
      <c r="D4053" s="16" t="str">
        <f>[1]!s_ipo_listeddate(A4053)</f>
        <v>2024-11-07</v>
      </c>
      <c r="E4053" s="16" t="str">
        <f>[1]!lastradeday_s("000002","")</f>
        <v>2026-06-22</v>
      </c>
      <c r="F4053" s="16" t="str">
        <f>[1]!s_info_industry_csrc2023(A4053,"",3)</f>
        <v>专用设备制造业</v>
      </c>
      <c r="G4053" s="16" t="str">
        <f>[1]!s_info_industry_csrc2023(A4053,"",1)</f>
        <v>制造业</v>
      </c>
      <c r="H4053" s="16">
        <f>[1]!s_is(A4053,83,"FY","YTD","20251231",1,"",100000000)</f>
        <v>10.243845221200001</v>
      </c>
      <c r="I4053" s="16">
        <f>[1]!s_is(A4053,83,"FY","YTD","20241231",1,"",100000000)</f>
        <v>10.4576412028</v>
      </c>
      <c r="J4053" s="16">
        <f t="shared" si="189"/>
        <v>-2.044399663881713E-2</v>
      </c>
      <c r="K4053" s="16">
        <f>[1]!s_is(A4053,61,"FY","YTD","20251231",1,"",100000000)</f>
        <v>1.1143607870999999</v>
      </c>
      <c r="L4053" s="16">
        <f>[1]!s_is(A4053,61,"FY","YTD","20241231",1,"",100000000)</f>
        <v>1.2021892503</v>
      </c>
      <c r="M4053" s="16">
        <f t="shared" si="190"/>
        <v>-7.3057102430489226E-2</v>
      </c>
      <c r="N4053" s="16">
        <f>[1]!s_fa_roe(A4053,"20251231")</f>
        <v>7.6467999999999998</v>
      </c>
      <c r="O4053" s="16">
        <f>[1]!s_stmnote_rdexp(A4053,"20251231",1,10000)</f>
        <v>4068.1115960000002</v>
      </c>
      <c r="P4053" s="20">
        <f t="shared" si="191"/>
        <v>3.9712739778427139E-2</v>
      </c>
      <c r="Q4053" s="16">
        <f>[1]!s_margin_tradingbalance(A4053,"",10000)</f>
        <v>5789.3606</v>
      </c>
      <c r="R4053" s="16">
        <f>[1]!s_margin_seclendingbalance(A4053,"",10000)</f>
        <v>16.140799999999999</v>
      </c>
      <c r="S4053" s="17">
        <f>[1]!s_val_ev(A4053,"",100000000)</f>
        <v>33.337200000000003</v>
      </c>
      <c r="T4053" s="17">
        <f>[1]!share_freesharesmv(A4053,"",100000000)</f>
        <v>8.8343579999999999</v>
      </c>
      <c r="U4053" s="17">
        <f>[1]!s_dq_amount_btin(A4053,E4053,100000000)</f>
        <v>0.2084512</v>
      </c>
      <c r="V4053" s="17">
        <f>[1]!s_dq_turn(A4053,E4053)</f>
        <v>2.4123076923076923</v>
      </c>
      <c r="W4053" s="2">
        <f>[1]!s_pq_amount(A4053,"20260101","",100000000)</f>
        <v>29.99152642</v>
      </c>
      <c r="X4053" s="2">
        <f>[1]!s_pq_avgamount(A4053,"20260101","",100000000)</f>
        <v>0.27265024018181822</v>
      </c>
      <c r="Y4053" s="17">
        <f>[1]!s_ipo_dilutedpe(A4053)</f>
        <v>14.59</v>
      </c>
      <c r="Z4053" s="12">
        <f>[1]!s_ipo_collection_total(A4053,100000000)</f>
        <v>4.3949999999999996</v>
      </c>
      <c r="AA4053" s="2">
        <f>[1]!s_val_pe_ttm(A4053,E4053)</f>
        <v>30.276426315307617</v>
      </c>
      <c r="AB4053" s="5">
        <f>[1]!s_info_zjtxornot1(A4053,"")</f>
        <v>0</v>
      </c>
      <c r="AC4053" s="22" t="str">
        <f>[1]!s_info_nature1(A4053,"")</f>
        <v>民营企业</v>
      </c>
      <c r="AD4053" s="6" t="str">
        <f>[1]!s_info_city(A4053)</f>
        <v>常州市</v>
      </c>
      <c r="AE4053" s="6" t="str">
        <f>[1]!s_info_province(A4053)</f>
        <v>江苏省</v>
      </c>
      <c r="AF4053">
        <v>119.946973</v>
      </c>
      <c r="AG4053">
        <v>31.772752000000001</v>
      </c>
    </row>
    <row r="4054" spans="1:33" x14ac:dyDescent="0.3">
      <c r="A4054" s="12" t="s">
        <v>281</v>
      </c>
      <c r="B4054" s="12" t="s">
        <v>282</v>
      </c>
      <c r="C4054" s="16" t="str">
        <f>[1]!s_info_mkt(A4054)</f>
        <v>北证</v>
      </c>
      <c r="D4054" s="16" t="str">
        <f>[1]!s_ipo_listeddate(A4054)</f>
        <v>2022-06-24</v>
      </c>
      <c r="E4054" s="16" t="str">
        <f>[1]!lastradeday_s("000002","")</f>
        <v>2026-06-22</v>
      </c>
      <c r="F4054" s="16" t="str">
        <f>[1]!s_info_industry_csrc2023(A4054,"",3)</f>
        <v>通用设备制造业</v>
      </c>
      <c r="G4054" s="16" t="str">
        <f>[1]!s_info_industry_csrc2023(A4054,"",1)</f>
        <v>制造业</v>
      </c>
      <c r="H4054" s="16">
        <f>[1]!s_is(A4054,83,"FY","YTD","20251231",1,"",100000000)</f>
        <v>9.868109046799999</v>
      </c>
      <c r="I4054" s="16">
        <f>[1]!s_is(A4054,83,"FY","YTD","20241231",1,"",100000000)</f>
        <v>9.6854585074999999</v>
      </c>
      <c r="J4054" s="16">
        <f t="shared" si="189"/>
        <v>1.8858223300276533E-2</v>
      </c>
      <c r="K4054" s="16">
        <f>[1]!s_is(A4054,61,"FY","YTD","20251231",1,"",100000000)</f>
        <v>0.72743162620000001</v>
      </c>
      <c r="L4054" s="16">
        <f>[1]!s_is(A4054,61,"FY","YTD","20241231",1,"",100000000)</f>
        <v>0.77918677819999993</v>
      </c>
      <c r="M4054" s="16">
        <f t="shared" si="190"/>
        <v>-6.6422010034050544E-2</v>
      </c>
      <c r="N4054" s="16">
        <f>[1]!s_fa_roe(A4054,"20251231")</f>
        <v>11.394299999999999</v>
      </c>
      <c r="O4054" s="16">
        <f>[1]!s_stmnote_rdexp(A4054,"20251231",1,10000)</f>
        <v>4421.6592409999994</v>
      </c>
      <c r="P4054" s="20">
        <f t="shared" si="191"/>
        <v>4.480756363787692E-2</v>
      </c>
      <c r="Q4054" s="16">
        <f>[1]!s_margin_tradingbalance(A4054,"",10000)</f>
        <v>1325.5959</v>
      </c>
      <c r="R4054" s="16">
        <f>[1]!s_margin_seclendingbalance(A4054,"",10000)</f>
        <v>0</v>
      </c>
      <c r="S4054" s="17">
        <f>[1]!s_val_ev(A4054,"",100000000)</f>
        <v>15.146989597599999</v>
      </c>
      <c r="T4054" s="17">
        <f>[1]!share_freesharesmv(A4054,"",100000000)</f>
        <v>4.8867793796000001</v>
      </c>
      <c r="U4054" s="17">
        <f>[1]!s_dq_amount_btin(A4054,E4054,100000000)</f>
        <v>0.15902189999999999</v>
      </c>
      <c r="V4054" s="17">
        <f>[1]!s_dq_turn(A4054,E4054)</f>
        <v>2.1432647067095045</v>
      </c>
      <c r="W4054" s="2">
        <f>[1]!s_pq_amount(A4054,"20260101","",100000000)</f>
        <v>45.995401690000001</v>
      </c>
      <c r="X4054" s="2">
        <f>[1]!s_pq_avgamount(A4054,"20260101","",100000000)</f>
        <v>0.41814001536363637</v>
      </c>
      <c r="Y4054" s="17">
        <f>[1]!s_ipo_dilutedpe(A4054)</f>
        <v>16.850000000000001</v>
      </c>
      <c r="Z4054" s="12">
        <f>[1]!s_ipo_collection_total(A4054,100000000)</f>
        <v>0.90673576</v>
      </c>
      <c r="AA4054" s="2">
        <f>[1]!s_val_pe_ttm(A4054,E4054)</f>
        <v>30.715829849243164</v>
      </c>
      <c r="AB4054" s="5">
        <f>[1]!s_info_zjtxornot1(A4054,"")</f>
        <v>1</v>
      </c>
      <c r="AC4054" s="22" t="str">
        <f>[1]!s_info_nature1(A4054,"")</f>
        <v>民营企业</v>
      </c>
      <c r="AD4054" s="6" t="str">
        <f>[1]!s_info_city(A4054)</f>
        <v>成都市</v>
      </c>
      <c r="AE4054" s="6" t="str">
        <f>[1]!s_info_province(A4054)</f>
        <v>四川省</v>
      </c>
      <c r="AF4054">
        <v>104.065735</v>
      </c>
      <c r="AG4054">
        <v>30.659462000000001</v>
      </c>
    </row>
    <row r="4055" spans="1:33" x14ac:dyDescent="0.3">
      <c r="A4055" s="12" t="s">
        <v>8482</v>
      </c>
      <c r="B4055" s="12" t="s">
        <v>8483</v>
      </c>
      <c r="C4055" s="16" t="str">
        <f>[1]!s_info_mkt(A4055)</f>
        <v>创业板</v>
      </c>
      <c r="D4055" s="16" t="str">
        <f>[1]!s_ipo_listeddate(A4055)</f>
        <v>2011-05-18</v>
      </c>
      <c r="E4055" s="16" t="str">
        <f>[1]!lastradeday_s("000002","")</f>
        <v>2026-06-22</v>
      </c>
      <c r="F4055" s="16" t="str">
        <f>[1]!s_info_industry_csrc2023(A4055,"",3)</f>
        <v>专用设备制造业</v>
      </c>
      <c r="G4055" s="16" t="str">
        <f>[1]!s_info_industry_csrc2023(A4055,"",1)</f>
        <v>制造业</v>
      </c>
      <c r="H4055" s="16">
        <f>[1]!s_is(A4055,83,"FY","YTD","20251231",1,"",100000000)</f>
        <v>32.7868562174</v>
      </c>
      <c r="I4055" s="16">
        <f>[1]!s_is(A4055,83,"FY","YTD","20241231",1,"",100000000)</f>
        <v>37.111814584000001</v>
      </c>
      <c r="J4055" s="16">
        <f t="shared" si="189"/>
        <v>-0.11653858522090743</v>
      </c>
      <c r="K4055" s="16">
        <f>[1]!s_is(A4055,61,"FY","YTD","20251231",1,"",100000000)</f>
        <v>1.5582593303999999</v>
      </c>
      <c r="L4055" s="16">
        <f>[1]!s_is(A4055,61,"FY","YTD","20241231",1,"",100000000)</f>
        <v>3.1775492706000001</v>
      </c>
      <c r="M4055" s="16">
        <f t="shared" si="190"/>
        <v>-0.50960340888569078</v>
      </c>
      <c r="N4055" s="16">
        <f>[1]!s_fa_roe(A4055,"20251231")</f>
        <v>3.7378999999999998</v>
      </c>
      <c r="O4055" s="16">
        <f>[1]!s_stmnote_rdexp(A4055,"20251231",1,10000)</f>
        <v>15758.683029</v>
      </c>
      <c r="P4055" s="20">
        <f t="shared" si="191"/>
        <v>4.8064025792862876E-2</v>
      </c>
      <c r="Q4055" s="16">
        <f>[1]!s_margin_tradingbalance(A4055,"",10000)</f>
        <v>46700.236199999999</v>
      </c>
      <c r="R4055" s="16">
        <f>[1]!s_margin_seclendingbalance(A4055,"",10000)</f>
        <v>26.784099999999999</v>
      </c>
      <c r="S4055" s="17">
        <f>[1]!s_val_ev(A4055,"",100000000)</f>
        <v>69.760511567999998</v>
      </c>
      <c r="T4055" s="17">
        <f>[1]!share_freesharesmv(A4055,"",100000000)</f>
        <v>46.119135953599994</v>
      </c>
      <c r="U4055" s="17">
        <f>[1]!s_dq_amount_btin(A4055,E4055,100000000)</f>
        <v>1.92121404</v>
      </c>
      <c r="V4055" s="17">
        <f>[1]!s_dq_turn(A4055,E4055)</f>
        <v>3.3667177646273205</v>
      </c>
      <c r="W4055" s="2">
        <f>[1]!s_pq_amount(A4055,"20260101","",100000000)</f>
        <v>335.28375053000002</v>
      </c>
      <c r="X4055" s="2">
        <f>[1]!s_pq_avgamount(A4055,"20260101","",100000000)</f>
        <v>3.0480340957272727</v>
      </c>
      <c r="Y4055" s="17">
        <f>[1]!s_ipo_dilutedpe(A4055)</f>
        <v>31.19</v>
      </c>
      <c r="Z4055" s="12">
        <f>[1]!s_ipo_collection_total(A4055,100000000)</f>
        <v>5.9523999999999999</v>
      </c>
      <c r="AA4055" s="2">
        <f>[1]!s_val_pe_ttm(A4055,E4055)</f>
        <v>49.999015808105469</v>
      </c>
      <c r="AB4055" s="5">
        <f>[1]!s_info_zjtxornot1(A4055,"")</f>
        <v>1</v>
      </c>
      <c r="AC4055" s="22" t="str">
        <f>[1]!s_info_nature1(A4055,"")</f>
        <v>民营企业</v>
      </c>
      <c r="AD4055" s="6" t="str">
        <f>[1]!s_info_city(A4055)</f>
        <v>镇江市</v>
      </c>
      <c r="AE4055" s="6" t="str">
        <f>[1]!s_info_province(A4055)</f>
        <v>江苏省</v>
      </c>
      <c r="AF4055">
        <v>119.452753</v>
      </c>
      <c r="AG4055">
        <v>32.204402000000002</v>
      </c>
    </row>
    <row r="4056" spans="1:33" x14ac:dyDescent="0.3">
      <c r="A4056" s="12" t="s">
        <v>8484</v>
      </c>
      <c r="B4056" s="12" t="s">
        <v>8485</v>
      </c>
      <c r="C4056" s="16" t="str">
        <f>[1]!s_info_mkt(A4056)</f>
        <v>主板</v>
      </c>
      <c r="D4056" s="16" t="str">
        <f>[1]!s_ipo_listeddate(A4056)</f>
        <v>2017-09-28</v>
      </c>
      <c r="E4056" s="16" t="str">
        <f>[1]!lastradeday_s("000002","")</f>
        <v>2026-06-22</v>
      </c>
      <c r="F4056" s="16" t="str">
        <f>[1]!s_info_industry_csrc2023(A4056,"",3)</f>
        <v>化学原料和化学制品制造业</v>
      </c>
      <c r="G4056" s="16" t="str">
        <f>[1]!s_info_industry_csrc2023(A4056,"",1)</f>
        <v>制造业</v>
      </c>
      <c r="H4056" s="16">
        <f>[1]!s_is(A4056,83,"FY","YTD","20251231",1,"",100000000)</f>
        <v>4.6232524522</v>
      </c>
      <c r="I4056" s="16">
        <f>[1]!s_is(A4056,83,"FY","YTD","20241231",1,"",100000000)</f>
        <v>20.5248100427</v>
      </c>
      <c r="J4056" s="16">
        <f t="shared" si="189"/>
        <v>-0.77474810034384023</v>
      </c>
      <c r="K4056" s="16">
        <f>[1]!s_is(A4056,61,"FY","YTD","20251231",1,"",100000000)</f>
        <v>-13.807944733800001</v>
      </c>
      <c r="L4056" s="16">
        <f>[1]!s_is(A4056,61,"FY","YTD","20241231",1,"",100000000)</f>
        <v>-3.2928499223000003</v>
      </c>
      <c r="M4056" s="16">
        <f t="shared" si="190"/>
        <v>-3.1933112834232613</v>
      </c>
      <c r="N4056" s="16">
        <f>[1]!s_fa_roe(A4056,"20251231")</f>
        <v>-222.58090000000001</v>
      </c>
      <c r="O4056" s="16">
        <f>[1]!s_stmnote_rdexp(A4056,"20251231",1,10000)</f>
        <v>1414.3971340000001</v>
      </c>
      <c r="P4056" s="20">
        <f t="shared" si="191"/>
        <v>3.0593119208252438E-2</v>
      </c>
      <c r="Q4056" s="16">
        <f>[1]!s_margin_tradingbalance(A4056,"",10000)</f>
        <v>0</v>
      </c>
      <c r="R4056" s="16">
        <f>[1]!s_margin_seclendingbalance(A4056,"",10000)</f>
        <v>0</v>
      </c>
      <c r="S4056" s="17">
        <f>[1]!s_val_ev(A4056,"",100000000)</f>
        <v>20.701217808600003</v>
      </c>
      <c r="T4056" s="17">
        <f>[1]!share_freesharesmv(A4056,"",100000000)</f>
        <v>10.0525945233</v>
      </c>
      <c r="U4056" s="17">
        <f>[1]!s_dq_amount_btin(A4056,E4056,100000000)</f>
        <v>0.42635168000000001</v>
      </c>
      <c r="V4056" s="17">
        <f>[1]!s_dq_turn(A4056,E4056)</f>
        <v>2.0476805322240486</v>
      </c>
      <c r="W4056" s="2">
        <f>[1]!s_pq_amount(A4056,"20260101","",100000000)</f>
        <v>72.069447269999998</v>
      </c>
      <c r="X4056" s="2">
        <f>[1]!s_pq_avgamount(A4056,"20260101","",100000000)</f>
        <v>0.66118758963302748</v>
      </c>
      <c r="Y4056" s="17">
        <f>[1]!s_ipo_dilutedpe(A4056)</f>
        <v>22.98</v>
      </c>
      <c r="Z4056" s="12">
        <f>[1]!s_ipo_collection_total(A4056,100000000)</f>
        <v>6.3406000000000002</v>
      </c>
      <c r="AA4056" s="2">
        <f>[1]!s_val_pe_ttm(A4056,E4056)</f>
        <v>-1.4938124418258667</v>
      </c>
      <c r="AB4056" s="5">
        <f>[1]!s_info_zjtxornot1(A4056,"")</f>
        <v>0</v>
      </c>
      <c r="AC4056" s="22" t="str">
        <f>[1]!s_info_nature1(A4056,"")</f>
        <v>民营企业</v>
      </c>
      <c r="AD4056" s="6" t="str">
        <f>[1]!s_info_city(A4056)</f>
        <v>上海市</v>
      </c>
      <c r="AE4056" s="6" t="str">
        <f>[1]!s_info_province(A4056)</f>
        <v>上海</v>
      </c>
      <c r="AF4056">
        <v>121.472644</v>
      </c>
      <c r="AG4056">
        <v>31.231705999999999</v>
      </c>
    </row>
    <row r="4057" spans="1:33" x14ac:dyDescent="0.3">
      <c r="A4057" s="12" t="s">
        <v>8486</v>
      </c>
      <c r="B4057" s="12" t="s">
        <v>8487</v>
      </c>
      <c r="C4057" s="16" t="str">
        <f>[1]!s_info_mkt(A4057)</f>
        <v>主板</v>
      </c>
      <c r="D4057" s="16" t="str">
        <f>[1]!s_ipo_listeddate(A4057)</f>
        <v>1998-04-27</v>
      </c>
      <c r="E4057" s="16" t="str">
        <f>[1]!lastradeday_s("000002","")</f>
        <v>2026-06-22</v>
      </c>
      <c r="F4057" s="16" t="str">
        <f>[1]!s_info_industry_csrc2023(A4057,"",3)</f>
        <v>酒、饮料和精制茶制造业</v>
      </c>
      <c r="G4057" s="16" t="str">
        <f>[1]!s_info_industry_csrc2023(A4057,"",1)</f>
        <v>制造业</v>
      </c>
      <c r="H4057" s="16">
        <f>[1]!s_is(A4057,83,"FY","YTD","20251231",1,"",100000000)</f>
        <v>405.28509770230005</v>
      </c>
      <c r="I4057" s="16">
        <f>[1]!s_is(A4057,83,"FY","YTD","20241231",1,"",100000000)</f>
        <v>891.75178322699992</v>
      </c>
      <c r="J4057" s="16">
        <f t="shared" si="189"/>
        <v>-0.54551804064166065</v>
      </c>
      <c r="K4057" s="16">
        <f>[1]!s_is(A4057,61,"FY","YTD","20251231",1,"",100000000)</f>
        <v>89.5425720251</v>
      </c>
      <c r="L4057" s="16">
        <f>[1]!s_is(A4057,61,"FY","YTD","20241231",1,"",100000000)</f>
        <v>318.5317253398</v>
      </c>
      <c r="M4057" s="16">
        <f t="shared" si="190"/>
        <v>-0.71888962730610673</v>
      </c>
      <c r="N4057" s="16">
        <f>[1]!s_fa_roe(A4057,"20251231")</f>
        <v>7.0724</v>
      </c>
      <c r="O4057" s="16">
        <f>[1]!s_stmnote_rdexp(A4057,"20251231",1,10000)</f>
        <v>44918.38175</v>
      </c>
      <c r="P4057" s="20">
        <f t="shared" si="191"/>
        <v>1.1083156524791483E-2</v>
      </c>
      <c r="Q4057" s="16">
        <f>[1]!s_margin_tradingbalance(A4057,"",10000)</f>
        <v>583830.17260000005</v>
      </c>
      <c r="R4057" s="16">
        <f>[1]!s_margin_seclendingbalance(A4057,"",10000)</f>
        <v>5818.2259999999997</v>
      </c>
      <c r="S4057" s="17">
        <f>[1]!s_val_ev(A4057,"",100000000)</f>
        <v>2971.3709278275001</v>
      </c>
      <c r="T4057" s="17">
        <f>[1]!share_freesharesmv(A4057,"",100000000)</f>
        <v>1334.6202329569999</v>
      </c>
      <c r="U4057" s="17">
        <f>[1]!s_dq_amount_btin(A4057,E4057,100000000)</f>
        <v>27.044704580000001</v>
      </c>
      <c r="V4057" s="17">
        <f>[1]!s_dq_turn(A4057,E4057)</f>
        <v>0.91787984250187538</v>
      </c>
      <c r="W4057" s="2">
        <f>[1]!s_pq_amount(A4057,"20260101","",100000000)</f>
        <v>2519.8215443700001</v>
      </c>
      <c r="X4057" s="2">
        <f>[1]!s_pq_avgamount(A4057,"20260101","",100000000)</f>
        <v>22.907468585181817</v>
      </c>
      <c r="Y4057" s="17">
        <f>[1]!s_ipo_dilutedpe(A4057)</f>
        <v>0</v>
      </c>
      <c r="Z4057" s="12">
        <f>[1]!s_ipo_collection_total(A4057,100000000)</f>
        <v>11.816000000000001</v>
      </c>
      <c r="AA4057" s="2">
        <f>[1]!s_val_pe_ttm(A4057,E4057)</f>
        <v>23.580982208251953</v>
      </c>
      <c r="AB4057" s="5">
        <f>[1]!s_info_zjtxornot1(A4057,"")</f>
        <v>0</v>
      </c>
      <c r="AC4057" s="22" t="str">
        <f>[1]!s_info_nature1(A4057,"")</f>
        <v>地方国有企业</v>
      </c>
      <c r="AD4057" s="6" t="str">
        <f>[1]!s_info_city(A4057)</f>
        <v>宜宾市</v>
      </c>
      <c r="AE4057" s="6" t="str">
        <f>[1]!s_info_province(A4057)</f>
        <v>四川省</v>
      </c>
      <c r="AF4057">
        <v>104.630825</v>
      </c>
      <c r="AG4057">
        <v>28.760189</v>
      </c>
    </row>
    <row r="4058" spans="1:33" x14ac:dyDescent="0.3">
      <c r="A4058" s="12" t="s">
        <v>8488</v>
      </c>
      <c r="B4058" s="12" t="s">
        <v>8489</v>
      </c>
      <c r="C4058" s="16" t="str">
        <f>[1]!s_info_mkt(A4058)</f>
        <v>主板</v>
      </c>
      <c r="D4058" s="16" t="str">
        <f>[1]!s_ipo_listeddate(A4058)</f>
        <v>2018-11-28</v>
      </c>
      <c r="E4058" s="16" t="str">
        <f>[1]!lastradeday_s("000002","")</f>
        <v>2026-06-22</v>
      </c>
      <c r="F4058" s="16" t="str">
        <f>[1]!s_info_industry_csrc2023(A4058,"",3)</f>
        <v>土木工程建筑业</v>
      </c>
      <c r="G4058" s="16" t="str">
        <f>[1]!s_info_industry_csrc2023(A4058,"",1)</f>
        <v>建筑业</v>
      </c>
      <c r="H4058" s="16">
        <f>[1]!s_is(A4058,83,"FY","YTD","20251231",1,"",100000000)</f>
        <v>94.319894021299987</v>
      </c>
      <c r="I4058" s="16">
        <f>[1]!s_is(A4058,83,"FY","YTD","20241231",1,"",100000000)</f>
        <v>68.630928805600007</v>
      </c>
      <c r="J4058" s="16">
        <f t="shared" si="189"/>
        <v>0.37430595305602021</v>
      </c>
      <c r="K4058" s="16">
        <f>[1]!s_is(A4058,61,"FY","YTD","20251231",1,"",100000000)</f>
        <v>4.7244470352999999</v>
      </c>
      <c r="L4058" s="16">
        <f>[1]!s_is(A4058,61,"FY","YTD","20241231",1,"",100000000)</f>
        <v>3.1969139268999998</v>
      </c>
      <c r="M4058" s="16">
        <f t="shared" si="190"/>
        <v>0.47781490003430477</v>
      </c>
      <c r="N4058" s="16">
        <f>[1]!s_fa_roe(A4058,"20251231")</f>
        <v>11.401300000000001</v>
      </c>
      <c r="O4058" s="16">
        <f>[1]!s_stmnote_rdexp(A4058,"20251231",1,10000)</f>
        <v>32092.815488999997</v>
      </c>
      <c r="P4058" s="20">
        <f t="shared" si="191"/>
        <v>3.4025499945698166E-2</v>
      </c>
      <c r="Q4058" s="16">
        <f>[1]!s_margin_tradingbalance(A4058,"",10000)</f>
        <v>33897.490299999998</v>
      </c>
      <c r="R4058" s="16">
        <f>[1]!s_margin_seclendingbalance(A4058,"",10000)</f>
        <v>186.4872</v>
      </c>
      <c r="S4058" s="17">
        <f>[1]!s_val_ev(A4058,"",100000000)</f>
        <v>77.864450052400002</v>
      </c>
      <c r="T4058" s="17">
        <f>[1]!share_freesharesmv(A4058,"",100000000)</f>
        <v>46.314956582400001</v>
      </c>
      <c r="U4058" s="17">
        <f>[1]!s_dq_amount_btin(A4058,E4058,100000000)</f>
        <v>1.5118079099999999</v>
      </c>
      <c r="V4058" s="17">
        <f>[1]!s_dq_turn(A4058,E4058)</f>
        <v>1.9854497746527775</v>
      </c>
      <c r="W4058" s="2">
        <f>[1]!s_pq_amount(A4058,"20260101","",100000000)</f>
        <v>278.84395067999998</v>
      </c>
      <c r="X4058" s="2">
        <f>[1]!s_pq_avgamount(A4058,"20260101","",100000000)</f>
        <v>2.5349450061818182</v>
      </c>
      <c r="Y4058" s="17">
        <f>[1]!s_ipo_dilutedpe(A4058)</f>
        <v>22</v>
      </c>
      <c r="Z4058" s="12">
        <f>[1]!s_ipo_collection_total(A4058,100000000)</f>
        <v>4.6669999999999998</v>
      </c>
      <c r="AA4058" s="2">
        <f>[1]!s_val_pe_ttm(A4058,E4058)</f>
        <v>16.782567977905273</v>
      </c>
      <c r="AB4058" s="5">
        <f>[1]!s_info_zjtxornot1(A4058,"")</f>
        <v>0</v>
      </c>
      <c r="AC4058" s="22" t="str">
        <f>[1]!s_info_nature1(A4058,"")</f>
        <v>地方国有企业</v>
      </c>
      <c r="AD4058" s="6" t="str">
        <f>[1]!s_info_city(A4058)</f>
        <v>乌鲁木齐市</v>
      </c>
      <c r="AE4058" s="6" t="str">
        <f>[1]!s_info_province(A4058)</f>
        <v>新疆维吾尔自治区</v>
      </c>
      <c r="AF4058">
        <v>87.617733000000001</v>
      </c>
      <c r="AG4058">
        <v>43.792817999999997</v>
      </c>
    </row>
    <row r="4059" spans="1:33" x14ac:dyDescent="0.3">
      <c r="A4059" s="12" t="s">
        <v>8490</v>
      </c>
      <c r="B4059" s="12" t="s">
        <v>8491</v>
      </c>
      <c r="C4059" s="16" t="str">
        <f>[1]!s_info_mkt(A4059)</f>
        <v>主板</v>
      </c>
      <c r="D4059" s="16" t="str">
        <f>[1]!s_ipo_listeddate(A4059)</f>
        <v>2021-04-28</v>
      </c>
      <c r="E4059" s="16" t="str">
        <f>[1]!lastradeday_s("000002","")</f>
        <v>2026-06-22</v>
      </c>
      <c r="F4059" s="16" t="str">
        <f>[1]!s_info_industry_csrc2023(A4059,"",3)</f>
        <v>畜牧业</v>
      </c>
      <c r="G4059" s="16" t="str">
        <f>[1]!s_info_industry_csrc2023(A4059,"",1)</f>
        <v>农、林、牧、渔业</v>
      </c>
      <c r="H4059" s="16">
        <f>[1]!s_is(A4059,83,"FY","YTD","20251231",1,"",100000000)</f>
        <v>21.346225914400001</v>
      </c>
      <c r="I4059" s="16">
        <f>[1]!s_is(A4059,83,"FY","YTD","20241231",1,"",100000000)</f>
        <v>15.2018381853</v>
      </c>
      <c r="J4059" s="16">
        <f t="shared" si="189"/>
        <v>0.40418715514558978</v>
      </c>
      <c r="K4059" s="16">
        <f>[1]!s_is(A4059,61,"FY","YTD","20251231",1,"",100000000)</f>
        <v>-1.6051175511000002</v>
      </c>
      <c r="L4059" s="16">
        <f>[1]!s_is(A4059,61,"FY","YTD","20241231",1,"",100000000)</f>
        <v>-0.65650187569999996</v>
      </c>
      <c r="M4059" s="16">
        <f t="shared" si="190"/>
        <v>-1.4449550115733207</v>
      </c>
      <c r="N4059" s="16">
        <f>[1]!s_fa_roe(A4059,"20251231")</f>
        <v>-4.8559000000000001</v>
      </c>
      <c r="O4059" s="16">
        <f>[1]!s_stmnote_rdexp(A4059,"20251231",1,10000)</f>
        <v>3424.8769850000003</v>
      </c>
      <c r="P4059" s="20">
        <f t="shared" si="191"/>
        <v>1.6044414589885907E-2</v>
      </c>
      <c r="Q4059" s="16">
        <f>[1]!s_margin_tradingbalance(A4059,"",10000)</f>
        <v>0</v>
      </c>
      <c r="R4059" s="16">
        <f>[1]!s_margin_seclendingbalance(A4059,"",10000)</f>
        <v>0</v>
      </c>
      <c r="S4059" s="17">
        <f>[1]!s_val_ev(A4059,"",100000000)</f>
        <v>27.737558507599996</v>
      </c>
      <c r="T4059" s="17">
        <f>[1]!share_freesharesmv(A4059,"",100000000)</f>
        <v>12.7423391176</v>
      </c>
      <c r="U4059" s="17">
        <f>[1]!s_dq_amount_btin(A4059,E4059,100000000)</f>
        <v>0.32364576</v>
      </c>
      <c r="V4059" s="17">
        <f>[1]!s_dq_turn(A4059,E4059)</f>
        <v>1.5260352789354907</v>
      </c>
      <c r="W4059" s="2">
        <f>[1]!s_pq_amount(A4059,"20260101","",100000000)</f>
        <v>61.336888590000001</v>
      </c>
      <c r="X4059" s="2">
        <f>[1]!s_pq_avgamount(A4059,"20260101","",100000000)</f>
        <v>0.55760807809090918</v>
      </c>
      <c r="Y4059" s="17">
        <f>[1]!s_ipo_dilutedpe(A4059)</f>
        <v>11.78</v>
      </c>
      <c r="Z4059" s="12">
        <f>[1]!s_ipo_collection_total(A4059,100000000)</f>
        <v>20.072445999999999</v>
      </c>
      <c r="AA4059" s="2">
        <f>[1]!s_val_pe_ttm(A4059,E4059)</f>
        <v>-8.0747241973876953</v>
      </c>
      <c r="AB4059" s="5">
        <f>[1]!s_info_zjtxornot1(A4059,"")</f>
        <v>0</v>
      </c>
      <c r="AC4059" s="22" t="str">
        <f>[1]!s_info_nature1(A4059,"")</f>
        <v>民营企业</v>
      </c>
      <c r="AD4059" s="6" t="str">
        <f>[1]!s_info_city(A4059)</f>
        <v>河源市</v>
      </c>
      <c r="AE4059" s="6" t="str">
        <f>[1]!s_info_province(A4059)</f>
        <v>广东省</v>
      </c>
      <c r="AF4059">
        <v>114.697802</v>
      </c>
      <c r="AG4059">
        <v>23.746265999999999</v>
      </c>
    </row>
    <row r="4060" spans="1:33" x14ac:dyDescent="0.3">
      <c r="A4060" s="12" t="s">
        <v>8492</v>
      </c>
      <c r="B4060" s="12" t="s">
        <v>8493</v>
      </c>
      <c r="C4060" s="16" t="str">
        <f>[1]!s_info_mkt(A4060)</f>
        <v>主板</v>
      </c>
      <c r="D4060" s="16" t="str">
        <f>[1]!s_ipo_listeddate(A4060)</f>
        <v>1993-11-08</v>
      </c>
      <c r="E4060" s="16" t="str">
        <f>[1]!lastradeday_s("000002","")</f>
        <v>2026-06-22</v>
      </c>
      <c r="F4060" s="16" t="str">
        <f>[1]!s_info_industry_csrc2023(A4060,"",3)</f>
        <v>农副食品加工业</v>
      </c>
      <c r="G4060" s="16" t="str">
        <f>[1]!s_info_industry_csrc2023(A4060,"",1)</f>
        <v>制造业</v>
      </c>
      <c r="H4060" s="16">
        <f>[1]!s_is(A4060,83,"FY","YTD","20251231",1,"",100000000)</f>
        <v>21.1907331122</v>
      </c>
      <c r="I4060" s="16">
        <f>[1]!s_is(A4060,83,"FY","YTD","20241231",1,"",100000000)</f>
        <v>20.5315654043</v>
      </c>
      <c r="J4060" s="16">
        <f t="shared" si="189"/>
        <v>3.2105087698863333E-2</v>
      </c>
      <c r="K4060" s="16">
        <f>[1]!s_is(A4060,61,"FY","YTD","20251231",1,"",100000000)</f>
        <v>0.79361590579999997</v>
      </c>
      <c r="L4060" s="16">
        <f>[1]!s_is(A4060,61,"FY","YTD","20241231",1,"",100000000)</f>
        <v>5.1303555688999998</v>
      </c>
      <c r="M4060" s="16">
        <f t="shared" si="190"/>
        <v>-0.8453097655431786</v>
      </c>
      <c r="N4060" s="16">
        <f>[1]!s_fa_roe(A4060,"20251231")</f>
        <v>4.133</v>
      </c>
      <c r="O4060" s="16">
        <f>[1]!s_stmnote_rdexp(A4060,"20251231",1,10000)</f>
        <v>7413.7436280000002</v>
      </c>
      <c r="P4060" s="20">
        <f t="shared" si="191"/>
        <v>3.4985781703473648E-2</v>
      </c>
      <c r="Q4060" s="16">
        <f>[1]!s_margin_tradingbalance(A4060,"",10000)</f>
        <v>0</v>
      </c>
      <c r="R4060" s="16">
        <f>[1]!s_margin_seclendingbalance(A4060,"",10000)</f>
        <v>0</v>
      </c>
      <c r="S4060" s="17">
        <f>[1]!s_val_ev(A4060,"",100000000)</f>
        <v>51.576663754099997</v>
      </c>
      <c r="T4060" s="17">
        <f>[1]!share_freesharesmv(A4060,"",100000000)</f>
        <v>13.788009031800001</v>
      </c>
      <c r="U4060" s="17">
        <f>[1]!s_dq_amount_btin(A4060,E4060,100000000)</f>
        <v>0.57899330999999998</v>
      </c>
      <c r="V4060" s="17">
        <f>[1]!s_dq_turn(A4060,E4060)</f>
        <v>1.5976159512565604</v>
      </c>
      <c r="W4060" s="2">
        <f>[1]!s_pq_amount(A4060,"20260101","",100000000)</f>
        <v>184.20868071000001</v>
      </c>
      <c r="X4060" s="2">
        <f>[1]!s_pq_avgamount(A4060,"20260101","",100000000)</f>
        <v>1.6746243700909089</v>
      </c>
      <c r="Y4060" s="17">
        <f>[1]!s_ipo_dilutedpe(A4060)</f>
        <v>0</v>
      </c>
      <c r="Z4060" s="12">
        <f>[1]!s_ipo_collection_total(A4060,100000000)</f>
        <v>1.4076</v>
      </c>
      <c r="AA4060" s="2">
        <f>[1]!s_val_pe_ttm(A4060,E4060)</f>
        <v>44.800693511962891</v>
      </c>
      <c r="AB4060" s="5">
        <f>[1]!s_info_zjtxornot1(A4060,"")</f>
        <v>0</v>
      </c>
      <c r="AC4060" s="22" t="str">
        <f>[1]!s_info_nature1(A4060,"")</f>
        <v>地方国有企业</v>
      </c>
      <c r="AD4060" s="6" t="str">
        <f>[1]!s_info_city(A4060)</f>
        <v>广州市</v>
      </c>
      <c r="AE4060" s="6" t="str">
        <f>[1]!s_info_province(A4060)</f>
        <v>广东省</v>
      </c>
      <c r="AF4060">
        <v>113.280637</v>
      </c>
      <c r="AG4060">
        <v>23.125177999999998</v>
      </c>
    </row>
    <row r="4061" spans="1:33" x14ac:dyDescent="0.3">
      <c r="A4061" s="12" t="s">
        <v>8494</v>
      </c>
      <c r="B4061" s="12" t="s">
        <v>8495</v>
      </c>
      <c r="C4061" s="16" t="str">
        <f>[1]!s_info_mkt(A4061)</f>
        <v>主板</v>
      </c>
      <c r="D4061" s="16" t="str">
        <f>[1]!s_ipo_listeddate(A4061)</f>
        <v>2019-09-09</v>
      </c>
      <c r="E4061" s="16" t="str">
        <f>[1]!lastradeday_s("000002","")</f>
        <v>2026-06-22</v>
      </c>
      <c r="F4061" s="16" t="str">
        <f>[1]!s_info_industry_csrc2023(A4061,"",3)</f>
        <v>软件和信息技术服务业</v>
      </c>
      <c r="G4061" s="16" t="str">
        <f>[1]!s_info_industry_csrc2023(A4061,"",1)</f>
        <v>信息传输、软件和信息技术服务业</v>
      </c>
      <c r="H4061" s="16">
        <f>[1]!s_is(A4061,83,"FY","YTD","20251231",1,"",100000000)</f>
        <v>60.282006530200007</v>
      </c>
      <c r="I4061" s="16">
        <f>[1]!s_is(A4061,83,"FY","YTD","20241231",1,"",100000000)</f>
        <v>63.745129408500006</v>
      </c>
      <c r="J4061" s="16">
        <f t="shared" si="189"/>
        <v>-5.432764684039082E-2</v>
      </c>
      <c r="K4061" s="16">
        <f>[1]!s_is(A4061,61,"FY","YTD","20251231",1,"",100000000)</f>
        <v>2.2394468156</v>
      </c>
      <c r="L4061" s="16">
        <f>[1]!s_is(A4061,61,"FY","YTD","20241231",1,"",100000000)</f>
        <v>3.5510819124999999</v>
      </c>
      <c r="M4061" s="16">
        <f t="shared" si="190"/>
        <v>-0.3693621068787441</v>
      </c>
      <c r="N4061" s="16">
        <f>[1]!s_fa_roe(A4061,"20251231")</f>
        <v>6.9055999999999997</v>
      </c>
      <c r="O4061" s="16">
        <f>[1]!s_stmnote_rdexp(A4061,"20251231",1,10000)</f>
        <v>81759.909352000002</v>
      </c>
      <c r="P4061" s="20">
        <f t="shared" si="191"/>
        <v>0.13562904431696385</v>
      </c>
      <c r="Q4061" s="16">
        <f>[1]!s_margin_tradingbalance(A4061,"",10000)</f>
        <v>61284.331200000001</v>
      </c>
      <c r="R4061" s="16">
        <f>[1]!s_margin_seclendingbalance(A4061,"",10000)</f>
        <v>240.37090000000001</v>
      </c>
      <c r="S4061" s="17">
        <f>[1]!s_val_ev(A4061,"",100000000)</f>
        <v>117.841472</v>
      </c>
      <c r="T4061" s="17">
        <f>[1]!share_freesharesmv(A4061,"",100000000)</f>
        <v>78.411236468400006</v>
      </c>
      <c r="U4061" s="17">
        <f>[1]!s_dq_amount_btin(A4061,E4061,100000000)</f>
        <v>2.14887469</v>
      </c>
      <c r="V4061" s="17">
        <f>[1]!s_dq_turn(A4061,E4061)</f>
        <v>1.8765728484790143</v>
      </c>
      <c r="W4061" s="2">
        <f>[1]!s_pq_amount(A4061,"20260101","",100000000)</f>
        <v>210.09886456000001</v>
      </c>
      <c r="X4061" s="2">
        <f>[1]!s_pq_avgamount(A4061,"20260101","",100000000)</f>
        <v>1.9099896778181817</v>
      </c>
      <c r="Y4061" s="17">
        <f>[1]!s_ipo_dilutedpe(A4061)</f>
        <v>21.54</v>
      </c>
      <c r="Z4061" s="12">
        <f>[1]!s_ipo_collection_total(A4061,100000000)</f>
        <v>6.8603199999999998</v>
      </c>
      <c r="AA4061" s="2">
        <f>[1]!s_val_pe_ttm(A4061,E4061)</f>
        <v>52.528293609619141</v>
      </c>
      <c r="AB4061" s="5">
        <f>[1]!s_info_zjtxornot1(A4061,"")</f>
        <v>0</v>
      </c>
      <c r="AC4061" s="22" t="str">
        <f>[1]!s_info_nature1(A4061,"")</f>
        <v>其他企业</v>
      </c>
      <c r="AD4061" s="6" t="str">
        <f>[1]!s_info_city(A4061)</f>
        <v>北京市</v>
      </c>
      <c r="AE4061" s="6" t="str">
        <f>[1]!s_info_province(A4061)</f>
        <v>北京</v>
      </c>
      <c r="AF4061">
        <v>116.40528500000001</v>
      </c>
      <c r="AG4061">
        <v>39.904989</v>
      </c>
    </row>
    <row r="4062" spans="1:33" x14ac:dyDescent="0.3">
      <c r="A4062" s="12" t="s">
        <v>8496</v>
      </c>
      <c r="B4062" s="12" t="s">
        <v>8497</v>
      </c>
      <c r="C4062" s="16" t="str">
        <f>[1]!s_info_mkt(A4062)</f>
        <v>创业板</v>
      </c>
      <c r="D4062" s="16" t="str">
        <f>[1]!s_ipo_listeddate(A4062)</f>
        <v>2016-08-26</v>
      </c>
      <c r="E4062" s="16" t="str">
        <f>[1]!lastradeday_s("000002","")</f>
        <v>2026-06-22</v>
      </c>
      <c r="F4062" s="16" t="str">
        <f>[1]!s_info_industry_csrc2023(A4062,"",3)</f>
        <v>批发业</v>
      </c>
      <c r="G4062" s="16" t="str">
        <f>[1]!s_info_industry_csrc2023(A4062,"",1)</f>
        <v>批发和零售业</v>
      </c>
      <c r="H4062" s="16">
        <f>[1]!s_is(A4062,83,"FY","YTD","20251231",1,"",100000000)</f>
        <v>30.138913301300001</v>
      </c>
      <c r="I4062" s="16">
        <f>[1]!s_is(A4062,83,"FY","YTD","20241231",1,"",100000000)</f>
        <v>30.748926137399998</v>
      </c>
      <c r="J4062" s="16">
        <f t="shared" si="189"/>
        <v>-1.9838508615689143E-2</v>
      </c>
      <c r="K4062" s="16">
        <f>[1]!s_is(A4062,61,"FY","YTD","20251231",1,"",100000000)</f>
        <v>-0.50982188139999995</v>
      </c>
      <c r="L4062" s="16">
        <f>[1]!s_is(A4062,61,"FY","YTD","20241231",1,"",100000000)</f>
        <v>-0.95519105519999992</v>
      </c>
      <c r="M4062" s="16">
        <f t="shared" si="190"/>
        <v>0.46626187648579648</v>
      </c>
      <c r="N4062" s="16">
        <f>[1]!s_fa_roe(A4062,"20251231")</f>
        <v>-5.4816000000000003</v>
      </c>
      <c r="O4062" s="16">
        <f>[1]!s_stmnote_rdexp(A4062,"20251231",1,10000)</f>
        <v>1198.9240500000001</v>
      </c>
      <c r="P4062" s="20">
        <f t="shared" si="191"/>
        <v>3.9779936257631635E-3</v>
      </c>
      <c r="Q4062" s="16">
        <f>[1]!s_margin_tradingbalance(A4062,"",10000)</f>
        <v>0</v>
      </c>
      <c r="R4062" s="16">
        <f>[1]!s_margin_seclendingbalance(A4062,"",10000)</f>
        <v>0</v>
      </c>
      <c r="S4062" s="17">
        <f>[1]!s_val_ev(A4062,"",100000000)</f>
        <v>34.564528869999997</v>
      </c>
      <c r="T4062" s="17">
        <f>[1]!share_freesharesmv(A4062,"",100000000)</f>
        <v>19.15515001</v>
      </c>
      <c r="U4062" s="17">
        <f>[1]!s_dq_amount_btin(A4062,E4062,100000000)</f>
        <v>5.3573209500000001</v>
      </c>
      <c r="V4062" s="17">
        <f>[1]!s_dq_turn(A4062,E4062)</f>
        <v>23.772843776788395</v>
      </c>
      <c r="W4062" s="2">
        <f>[1]!s_pq_amount(A4062,"20260101","",100000000)</f>
        <v>135.21327069</v>
      </c>
      <c r="X4062" s="2">
        <f>[1]!s_pq_avgamount(A4062,"20260101","",100000000)</f>
        <v>1.2292115517272728</v>
      </c>
      <c r="Y4062" s="17">
        <f>[1]!s_ipo_dilutedpe(A4062)</f>
        <v>22.98</v>
      </c>
      <c r="Z4062" s="12">
        <f>[1]!s_ipo_collection_total(A4062,100000000)</f>
        <v>2.2189999999999999</v>
      </c>
      <c r="AA4062" s="2">
        <f>[1]!s_val_pe_ttm(A4062,E4062)</f>
        <v>-75.268669128417969</v>
      </c>
      <c r="AB4062" s="5">
        <f>[1]!s_info_zjtxornot1(A4062,"")</f>
        <v>0</v>
      </c>
      <c r="AC4062" s="22" t="str">
        <f>[1]!s_info_nature1(A4062,"")</f>
        <v>民营企业</v>
      </c>
      <c r="AD4062" s="6" t="str">
        <f>[1]!s_info_city(A4062)</f>
        <v>深圳市</v>
      </c>
      <c r="AE4062" s="6" t="str">
        <f>[1]!s_info_province(A4062)</f>
        <v>广东省</v>
      </c>
      <c r="AF4062">
        <v>114.085947</v>
      </c>
      <c r="AG4062">
        <v>22.547000000000001</v>
      </c>
    </row>
    <row r="4063" spans="1:33" x14ac:dyDescent="0.3">
      <c r="A4063" s="12" t="s">
        <v>8498</v>
      </c>
      <c r="B4063" s="12" t="s">
        <v>8499</v>
      </c>
      <c r="C4063" s="16" t="str">
        <f>[1]!s_info_mkt(A4063)</f>
        <v>主板</v>
      </c>
      <c r="D4063" s="16" t="str">
        <f>[1]!s_ipo_listeddate(A4063)</f>
        <v>2022-11-18</v>
      </c>
      <c r="E4063" s="16" t="str">
        <f>[1]!lastradeday_s("000002","")</f>
        <v>2026-06-22</v>
      </c>
      <c r="F4063" s="16" t="str">
        <f>[1]!s_info_industry_csrc2023(A4063,"",3)</f>
        <v>纺织业</v>
      </c>
      <c r="G4063" s="16" t="str">
        <f>[1]!s_info_industry_csrc2023(A4063,"",1)</f>
        <v>制造业</v>
      </c>
      <c r="H4063" s="16">
        <f>[1]!s_is(A4063,83,"FY","YTD","20251231",1,"",100000000)</f>
        <v>26.746605650399999</v>
      </c>
      <c r="I4063" s="16">
        <f>[1]!s_is(A4063,83,"FY","YTD","20241231",1,"",100000000)</f>
        <v>26.180361888</v>
      </c>
      <c r="J4063" s="16">
        <f t="shared" si="189"/>
        <v>2.1628568956471916E-2</v>
      </c>
      <c r="K4063" s="16">
        <f>[1]!s_is(A4063,61,"FY","YTD","20251231",1,"",100000000)</f>
        <v>1.0457734787999999</v>
      </c>
      <c r="L4063" s="16">
        <f>[1]!s_is(A4063,61,"FY","YTD","20241231",1,"",100000000)</f>
        <v>1.0035718923000001</v>
      </c>
      <c r="M4063" s="16">
        <f t="shared" si="190"/>
        <v>4.2051383487117844E-2</v>
      </c>
      <c r="N4063" s="16">
        <f>[1]!s_fa_roe(A4063,"20251231")</f>
        <v>7.6056999999999997</v>
      </c>
      <c r="O4063" s="16">
        <f>[1]!s_stmnote_rdexp(A4063,"20251231",1,10000)</f>
        <v>4785.0318229999993</v>
      </c>
      <c r="P4063" s="20">
        <f t="shared" si="191"/>
        <v>1.7890239552428733E-2</v>
      </c>
      <c r="Q4063" s="16">
        <f>[1]!s_margin_tradingbalance(A4063,"",10000)</f>
        <v>0</v>
      </c>
      <c r="R4063" s="16">
        <f>[1]!s_margin_seclendingbalance(A4063,"",10000)</f>
        <v>0</v>
      </c>
      <c r="S4063" s="17">
        <f>[1]!s_val_ev(A4063,"",100000000)</f>
        <v>59.117354579999997</v>
      </c>
      <c r="T4063" s="17">
        <f>[1]!share_freesharesmv(A4063,"",100000000)</f>
        <v>16.327664765399998</v>
      </c>
      <c r="U4063" s="17">
        <f>[1]!s_dq_amount_btin(A4063,E4063,100000000)</f>
        <v>0.84776326000000002</v>
      </c>
      <c r="V4063" s="17">
        <f>[1]!s_dq_turn(A4063,E4063)</f>
        <v>1.4480744534019034</v>
      </c>
      <c r="W4063" s="2">
        <f>[1]!s_pq_amount(A4063,"20260101","",100000000)</f>
        <v>131.61479449000001</v>
      </c>
      <c r="X4063" s="2">
        <f>[1]!s_pq_avgamount(A4063,"20260101","",100000000)</f>
        <v>1.1964981317272727</v>
      </c>
      <c r="Y4063" s="17">
        <f>[1]!s_ipo_dilutedpe(A4063)</f>
        <v>22.99</v>
      </c>
      <c r="Z4063" s="12">
        <f>[1]!s_ipo_collection_total(A4063,100000000)</f>
        <v>6.9020000000000001</v>
      </c>
      <c r="AA4063" s="2">
        <f>[1]!s_val_pe_ttm(A4063,E4063)</f>
        <v>54.437160491943359</v>
      </c>
      <c r="AB4063" s="5">
        <f>[1]!s_info_zjtxornot1(A4063,"")</f>
        <v>0</v>
      </c>
      <c r="AC4063" s="22" t="str">
        <f>[1]!s_info_nature1(A4063,"")</f>
        <v>民营企业</v>
      </c>
      <c r="AD4063" s="6" t="str">
        <f>[1]!s_info_city(A4063)</f>
        <v>丽水市</v>
      </c>
      <c r="AE4063" s="6" t="str">
        <f>[1]!s_info_province(A4063)</f>
        <v>浙江省</v>
      </c>
      <c r="AF4063">
        <v>119.921786</v>
      </c>
      <c r="AG4063">
        <v>28.451993000000002</v>
      </c>
    </row>
    <row r="4064" spans="1:33" x14ac:dyDescent="0.3">
      <c r="A4064" s="12" t="s">
        <v>8500</v>
      </c>
      <c r="B4064" s="12" t="s">
        <v>8501</v>
      </c>
      <c r="C4064" s="16" t="str">
        <f>[1]!s_info_mkt(A4064)</f>
        <v>创业板</v>
      </c>
      <c r="D4064" s="16" t="str">
        <f>[1]!s_ipo_listeddate(A4064)</f>
        <v>2023-04-04</v>
      </c>
      <c r="E4064" s="16" t="str">
        <f>[1]!lastradeday_s("000002","")</f>
        <v>2026-06-22</v>
      </c>
      <c r="F4064" s="16" t="str">
        <f>[1]!s_info_industry_csrc2023(A4064,"",3)</f>
        <v>生态保护和环境治理业</v>
      </c>
      <c r="G4064" s="16" t="str">
        <f>[1]!s_info_industry_csrc2023(A4064,"",1)</f>
        <v>水利、环境和公共设施管理业</v>
      </c>
      <c r="H4064" s="16">
        <f>[1]!s_is(A4064,83,"FY","YTD","20251231",1,"",100000000)</f>
        <v>3.0022977134</v>
      </c>
      <c r="I4064" s="16">
        <f>[1]!s_is(A4064,83,"FY","YTD","20241231",1,"",100000000)</f>
        <v>3.1560940057</v>
      </c>
      <c r="J4064" s="16">
        <f t="shared" si="189"/>
        <v>-4.872994658024743E-2</v>
      </c>
      <c r="K4064" s="16">
        <f>[1]!s_is(A4064,61,"FY","YTD","20251231",1,"",100000000)</f>
        <v>1.1387991571</v>
      </c>
      <c r="L4064" s="16">
        <f>[1]!s_is(A4064,61,"FY","YTD","20241231",1,"",100000000)</f>
        <v>1.3192347497000001</v>
      </c>
      <c r="M4064" s="16">
        <f t="shared" si="190"/>
        <v>-0.13677292281834749</v>
      </c>
      <c r="N4064" s="16">
        <f>[1]!s_fa_roe(A4064,"20251231")</f>
        <v>7.8860000000000001</v>
      </c>
      <c r="O4064" s="16">
        <f>[1]!s_stmnote_rdexp(A4064,"20251231",1,10000)</f>
        <v>1867.427279</v>
      </c>
      <c r="P4064" s="20">
        <f t="shared" si="191"/>
        <v>6.2199936757277884E-2</v>
      </c>
      <c r="Q4064" s="16">
        <f>[1]!s_margin_tradingbalance(A4064,"",10000)</f>
        <v>7094.4013000000004</v>
      </c>
      <c r="R4064" s="16">
        <f>[1]!s_margin_seclendingbalance(A4064,"",10000)</f>
        <v>0</v>
      </c>
      <c r="S4064" s="17">
        <f>[1]!s_val_ev(A4064,"",100000000)</f>
        <v>33.6</v>
      </c>
      <c r="T4064" s="17">
        <f>[1]!share_freesharesmv(A4064,"",100000000)</f>
        <v>15.89385</v>
      </c>
      <c r="U4064" s="17">
        <f>[1]!s_dq_amount_btin(A4064,E4064,100000000)</f>
        <v>0.27579510000000002</v>
      </c>
      <c r="V4064" s="17">
        <f>[1]!s_dq_turn(A4064,E4064)</f>
        <v>1.5040132291726065</v>
      </c>
      <c r="W4064" s="2">
        <f>[1]!s_pq_amount(A4064,"20260101","",100000000)</f>
        <v>65.640620889999994</v>
      </c>
      <c r="X4064" s="2">
        <f>[1]!s_pq_avgamount(A4064,"20260101","",100000000)</f>
        <v>0.5967329171818182</v>
      </c>
      <c r="Y4064" s="17">
        <f>[1]!s_ipo_dilutedpe(A4064)</f>
        <v>29.3</v>
      </c>
      <c r="Z4064" s="12">
        <f>[1]!s_ipo_collection_total(A4064,100000000)</f>
        <v>9.2260000000000009</v>
      </c>
      <c r="AA4064" s="2">
        <f>[1]!s_val_pe_ttm(A4064,E4064)</f>
        <v>31.732305526733398</v>
      </c>
      <c r="AB4064" s="5">
        <f>[1]!s_info_zjtxornot1(A4064,"")</f>
        <v>0</v>
      </c>
      <c r="AC4064" s="22" t="str">
        <f>[1]!s_info_nature1(A4064,"")</f>
        <v>民营企业</v>
      </c>
      <c r="AD4064" s="6" t="str">
        <f>[1]!s_info_city(A4064)</f>
        <v>杭州市</v>
      </c>
      <c r="AE4064" s="6" t="str">
        <f>[1]!s_info_province(A4064)</f>
        <v>浙江省</v>
      </c>
      <c r="AF4064">
        <v>120.153576</v>
      </c>
      <c r="AG4064">
        <v>30.287458999999998</v>
      </c>
    </row>
    <row r="4065" spans="1:33" x14ac:dyDescent="0.3">
      <c r="A4065" s="12" t="s">
        <v>8502</v>
      </c>
      <c r="B4065" s="12" t="s">
        <v>8503</v>
      </c>
      <c r="C4065" s="16" t="str">
        <f>[1]!s_info_mkt(A4065)</f>
        <v>主板</v>
      </c>
      <c r="D4065" s="16" t="str">
        <f>[1]!s_ipo_listeddate(A4065)</f>
        <v>2012-05-03</v>
      </c>
      <c r="E4065" s="16" t="str">
        <f>[1]!lastradeday_s("000002","")</f>
        <v>2026-06-22</v>
      </c>
      <c r="F4065" s="16" t="str">
        <f>[1]!s_info_industry_csrc2023(A4065,"",3)</f>
        <v>资本市场服务</v>
      </c>
      <c r="G4065" s="16" t="str">
        <f>[1]!s_info_industry_csrc2023(A4065,"",1)</f>
        <v>金融业</v>
      </c>
      <c r="H4065" s="16">
        <f>[1]!s_is(A4065,83,"FY","YTD","20251231",1,"",100000000)</f>
        <v>59.846241141299998</v>
      </c>
      <c r="I4065" s="16">
        <f>[1]!s_is(A4065,83,"FY","YTD","20241231",1,"",100000000)</f>
        <v>67.120470913399998</v>
      </c>
      <c r="J4065" s="16">
        <f t="shared" si="189"/>
        <v>-0.10837572611022561</v>
      </c>
      <c r="K4065" s="16">
        <f>[1]!s_is(A4065,61,"FY","YTD","20251231",1,"",100000000)</f>
        <v>17.536527209999999</v>
      </c>
      <c r="L4065" s="16">
        <f>[1]!s_is(A4065,61,"FY","YTD","20241231",1,"",100000000)</f>
        <v>14.0326083902</v>
      </c>
      <c r="M4065" s="16">
        <f t="shared" si="190"/>
        <v>0.24969832566887867</v>
      </c>
      <c r="N4065" s="16">
        <f>[1]!s_fa_roe(A4065,"20251231")</f>
        <v>5.9496000000000002</v>
      </c>
      <c r="O4065" s="16">
        <f>[1]!s_stmnote_rdexp(A4065,"20251231",1,10000)</f>
        <v>0</v>
      </c>
      <c r="P4065" s="20">
        <f t="shared" si="191"/>
        <v>0</v>
      </c>
      <c r="Q4065" s="16">
        <f>[1]!s_margin_tradingbalance(A4065,"",10000)</f>
        <v>155726.9191</v>
      </c>
      <c r="R4065" s="16">
        <f>[1]!s_margin_seclendingbalance(A4065,"",10000)</f>
        <v>376.6694</v>
      </c>
      <c r="S4065" s="17">
        <f>[1]!s_val_ev(A4065,"",100000000)</f>
        <v>302.14372325799997</v>
      </c>
      <c r="T4065" s="17">
        <f>[1]!share_freesharesmv(A4065,"",100000000)</f>
        <v>159.98988836999999</v>
      </c>
      <c r="U4065" s="17">
        <f>[1]!s_dq_amount_btin(A4065,E4065,100000000)</f>
        <v>4.1538583400000002</v>
      </c>
      <c r="V4065" s="17">
        <f>[1]!s_dq_turn(A4065,E4065)</f>
        <v>1.4093699625074874</v>
      </c>
      <c r="W4065" s="2">
        <f>[1]!s_pq_amount(A4065,"20260101","",100000000)</f>
        <v>266.12561439000001</v>
      </c>
      <c r="X4065" s="2">
        <f>[1]!s_pq_avgamount(A4065,"20260101","",100000000)</f>
        <v>2.4193237671818184</v>
      </c>
      <c r="Y4065" s="17">
        <f>[1]!s_ipo_dilutedpe(A4065)</f>
        <v>48.33</v>
      </c>
      <c r="Z4065" s="12">
        <f>[1]!s_ipo_collection_total(A4065,100000000)</f>
        <v>17.399999999999999</v>
      </c>
      <c r="AA4065" s="2">
        <f>[1]!s_val_pe_ttm(A4065,E4065)</f>
        <v>17.294029235839844</v>
      </c>
      <c r="AB4065" s="5">
        <f>[1]!s_info_zjtxornot1(A4065,"")</f>
        <v>0</v>
      </c>
      <c r="AC4065" s="22" t="str">
        <f>[1]!s_info_nature1(A4065,"")</f>
        <v>地方国有企业</v>
      </c>
      <c r="AD4065" s="6" t="str">
        <f>[1]!s_info_city(A4065)</f>
        <v>西安市</v>
      </c>
      <c r="AE4065" s="6" t="str">
        <f>[1]!s_info_province(A4065)</f>
        <v>陕西省</v>
      </c>
      <c r="AF4065">
        <v>108.948024</v>
      </c>
      <c r="AG4065">
        <v>34.263160999999997</v>
      </c>
    </row>
    <row r="4066" spans="1:33" x14ac:dyDescent="0.3">
      <c r="A4066" s="12" t="s">
        <v>8504</v>
      </c>
      <c r="B4066" s="12" t="s">
        <v>8505</v>
      </c>
      <c r="C4066" s="16" t="str">
        <f>[1]!s_info_mkt(A4066)</f>
        <v>主板</v>
      </c>
      <c r="D4066" s="16" t="str">
        <f>[1]!s_ipo_listeddate(A4066)</f>
        <v>2011-05-09</v>
      </c>
      <c r="E4066" s="16" t="str">
        <f>[1]!lastradeday_s("000002","")</f>
        <v>2026-06-22</v>
      </c>
      <c r="F4066" s="16" t="str">
        <f>[1]!s_info_industry_csrc2023(A4066,"",3)</f>
        <v>零售业</v>
      </c>
      <c r="G4066" s="16" t="str">
        <f>[1]!s_info_industry_csrc2023(A4066,"",1)</f>
        <v>批发和零售业</v>
      </c>
      <c r="H4066" s="16">
        <f>[1]!s_is(A4066,83,"FY","YTD","20251231",1,"",100000000)</f>
        <v>47.260067680200002</v>
      </c>
      <c r="I4066" s="16">
        <f>[1]!s_is(A4066,83,"FY","YTD","20241231",1,"",100000000)</f>
        <v>75.209604486800004</v>
      </c>
      <c r="J4066" s="16">
        <f t="shared" si="189"/>
        <v>-0.37162190916062332</v>
      </c>
      <c r="K4066" s="16">
        <f>[1]!s_is(A4066,61,"FY","YTD","20251231",1,"",100000000)</f>
        <v>2.2351212475</v>
      </c>
      <c r="L4066" s="16">
        <f>[1]!s_is(A4066,61,"FY","YTD","20241231",1,"",100000000)</f>
        <v>4.8870981173999999</v>
      </c>
      <c r="M4066" s="16">
        <f t="shared" si="190"/>
        <v>-0.54264858330916554</v>
      </c>
      <c r="N4066" s="16">
        <f>[1]!s_fa_roe(A4066,"20251231")</f>
        <v>5.7148000000000003</v>
      </c>
      <c r="O4066" s="16">
        <f>[1]!s_stmnote_rdexp(A4066,"20251231",1,10000)</f>
        <v>16955.138430000003</v>
      </c>
      <c r="P4066" s="20">
        <f t="shared" si="191"/>
        <v>3.5876246612112868E-2</v>
      </c>
      <c r="Q4066" s="16">
        <f>[1]!s_margin_tradingbalance(A4066,"",10000)</f>
        <v>4366.3465999999999</v>
      </c>
      <c r="R4066" s="16">
        <f>[1]!s_margin_seclendingbalance(A4066,"",10000)</f>
        <v>0</v>
      </c>
      <c r="S4066" s="17">
        <f>[1]!s_val_ev(A4066,"",100000000)</f>
        <v>49.968217139399997</v>
      </c>
      <c r="T4066" s="17">
        <f>[1]!share_freesharesmv(A4066,"",100000000)</f>
        <v>27.763389669599999</v>
      </c>
      <c r="U4066" s="17">
        <f>[1]!s_dq_amount_btin(A4066,E4066,100000000)</f>
        <v>0.58699400999999995</v>
      </c>
      <c r="V4066" s="17">
        <f>[1]!s_dq_turn(A4066,E4066)</f>
        <v>1.4687287330614864</v>
      </c>
      <c r="W4066" s="2">
        <f>[1]!s_pq_amount(A4066,"20260101","",100000000)</f>
        <v>112.23098149</v>
      </c>
      <c r="X4066" s="2">
        <f>[1]!s_pq_avgamount(A4066,"20260101","",100000000)</f>
        <v>1.0202816499090908</v>
      </c>
      <c r="Y4066" s="17">
        <f>[1]!s_ipo_dilutedpe(A4066)</f>
        <v>40.58</v>
      </c>
      <c r="Z4066" s="12">
        <f>[1]!s_ipo_collection_total(A4066,100000000)</f>
        <v>11.2</v>
      </c>
      <c r="AA4066" s="2">
        <f>[1]!s_val_pe_ttm(A4066,E4066)</f>
        <v>36.279212951660156</v>
      </c>
      <c r="AB4066" s="5">
        <f>[1]!s_info_zjtxornot1(A4066,"")</f>
        <v>1</v>
      </c>
      <c r="AC4066" s="22" t="str">
        <f>[1]!s_info_nature1(A4066,"")</f>
        <v>民营企业</v>
      </c>
      <c r="AD4066" s="6" t="str">
        <f>[1]!s_info_city(A4066)</f>
        <v>义乌市</v>
      </c>
      <c r="AE4066" s="6" t="str">
        <f>[1]!s_info_province(A4066)</f>
        <v>浙江省</v>
      </c>
      <c r="AF4066">
        <v>120.067296</v>
      </c>
      <c r="AG4066">
        <v>29.306443999999999</v>
      </c>
    </row>
    <row r="4067" spans="1:33" x14ac:dyDescent="0.3">
      <c r="A4067" s="12" t="s">
        <v>8506</v>
      </c>
      <c r="B4067" s="12" t="s">
        <v>8507</v>
      </c>
      <c r="C4067" s="16" t="str">
        <f>[1]!s_info_mkt(A4067)</f>
        <v>主板</v>
      </c>
      <c r="D4067" s="16" t="str">
        <f>[1]!s_ipo_listeddate(A4067)</f>
        <v>2002-08-28</v>
      </c>
      <c r="E4067" s="16" t="str">
        <f>[1]!lastradeday_s("000002","")</f>
        <v>2026-06-22</v>
      </c>
      <c r="F4067" s="16" t="str">
        <f>[1]!s_info_industry_csrc2023(A4067,"",3)</f>
        <v>食品制造业</v>
      </c>
      <c r="G4067" s="16" t="str">
        <f>[1]!s_info_industry_csrc2023(A4067,"",1)</f>
        <v>制造业</v>
      </c>
      <c r="H4067" s="16">
        <f>[1]!s_is(A4067,83,"FY","YTD","20251231",1,"",100000000)</f>
        <v>238.95349837000001</v>
      </c>
      <c r="I4067" s="16">
        <f>[1]!s_is(A4067,83,"FY","YTD","20241231",1,"",100000000)</f>
        <v>242.77783282999999</v>
      </c>
      <c r="J4067" s="16">
        <f t="shared" si="189"/>
        <v>-1.5752403814716875E-2</v>
      </c>
      <c r="K4067" s="16">
        <f>[1]!s_is(A4067,61,"FY","YTD","20251231",1,"",100000000)</f>
        <v>-1.49213522</v>
      </c>
      <c r="L4067" s="16">
        <f>[1]!s_is(A4067,61,"FY","YTD","20241231",1,"",100000000)</f>
        <v>7.2204468000000004</v>
      </c>
      <c r="M4067" s="16">
        <f t="shared" si="190"/>
        <v>-1.2066541394640564</v>
      </c>
      <c r="N4067" s="16">
        <f>[1]!s_fa_roe(A4067,"20251231")</f>
        <v>-1.5994999999999999</v>
      </c>
      <c r="O4067" s="16">
        <f>[1]!s_stmnote_rdexp(A4067,"20251231",1,10000)</f>
        <v>13733.565500000001</v>
      </c>
      <c r="P4067" s="20">
        <f t="shared" si="191"/>
        <v>5.7473799687731272E-3</v>
      </c>
      <c r="Q4067" s="16">
        <f>[1]!s_margin_tradingbalance(A4067,"",10000)</f>
        <v>26722.026399999999</v>
      </c>
      <c r="R4067" s="16">
        <f>[1]!s_margin_seclendingbalance(A4067,"",10000)</f>
        <v>486.67079999999999</v>
      </c>
      <c r="S4067" s="17">
        <f>[1]!s_val_ev(A4067,"",100000000)</f>
        <v>89.04940508979999</v>
      </c>
      <c r="T4067" s="17">
        <f>[1]!share_freesharesmv(A4067,"",100000000)</f>
        <v>43.062021948199998</v>
      </c>
      <c r="U4067" s="17">
        <f>[1]!s_dq_amount_btin(A4067,E4067,100000000)</f>
        <v>0.53258545000000002</v>
      </c>
      <c r="V4067" s="17">
        <f>[1]!s_dq_turn(A4067,E4067)</f>
        <v>0.60562418080998104</v>
      </c>
      <c r="W4067" s="2">
        <f>[1]!s_pq_amount(A4067,"20260101","",100000000)</f>
        <v>68.00951148</v>
      </c>
      <c r="X4067" s="2">
        <f>[1]!s_pq_avgamount(A4067,"20260101","",100000000)</f>
        <v>0.61826828618181817</v>
      </c>
      <c r="Y4067" s="17">
        <f>[1]!s_ipo_dilutedpe(A4067)</f>
        <v>20</v>
      </c>
      <c r="Z4067" s="12">
        <f>[1]!s_ipo_collection_total(A4067,100000000)</f>
        <v>9.75</v>
      </c>
      <c r="AA4067" s="2">
        <f>[1]!s_val_pe_ttm(A4067,E4067)</f>
        <v>-39.824825286865234</v>
      </c>
      <c r="AB4067" s="5">
        <f>[1]!s_info_zjtxornot1(A4067,"")</f>
        <v>0</v>
      </c>
      <c r="AC4067" s="22" t="str">
        <f>[1]!s_info_nature1(A4067,"")</f>
        <v>地方国有企业</v>
      </c>
      <c r="AD4067" s="6" t="str">
        <f>[1]!s_info_city(A4067)</f>
        <v>上海市</v>
      </c>
      <c r="AE4067" s="6" t="str">
        <f>[1]!s_info_province(A4067)</f>
        <v>上海</v>
      </c>
      <c r="AF4067">
        <v>121.472644</v>
      </c>
      <c r="AG4067">
        <v>31.231705999999999</v>
      </c>
    </row>
    <row r="4068" spans="1:33" x14ac:dyDescent="0.3">
      <c r="A4068" s="12" t="s">
        <v>8508</v>
      </c>
      <c r="B4068" s="12" t="s">
        <v>8509</v>
      </c>
      <c r="C4068" s="16" t="str">
        <f>[1]!s_info_mkt(A4068)</f>
        <v>主板</v>
      </c>
      <c r="D4068" s="16" t="str">
        <f>[1]!s_ipo_listeddate(A4068)</f>
        <v>1993-09-28</v>
      </c>
      <c r="E4068" s="16" t="str">
        <f>[1]!lastradeday_s("000002","")</f>
        <v>2026-06-22</v>
      </c>
      <c r="F4068" s="16" t="str">
        <f>[1]!s_info_industry_csrc2023(A4068,"",3)</f>
        <v>道路运输业</v>
      </c>
      <c r="G4068" s="16" t="str">
        <f>[1]!s_info_industry_csrc2023(A4068,"",1)</f>
        <v>交通运输、仓储和邮政业</v>
      </c>
      <c r="H4068" s="16">
        <f>[1]!s_is(A4068,83,"FY","YTD","20251231",1,"",100000000)</f>
        <v>43.464200354600003</v>
      </c>
      <c r="I4068" s="16">
        <f>[1]!s_is(A4068,83,"FY","YTD","20241231",1,"",100000000)</f>
        <v>44.365578142399997</v>
      </c>
      <c r="J4068" s="16">
        <f t="shared" si="189"/>
        <v>-2.0317052668779478E-2</v>
      </c>
      <c r="K4068" s="16">
        <f>[1]!s_is(A4068,61,"FY","YTD","20251231",1,"",100000000)</f>
        <v>-3.3035350099</v>
      </c>
      <c r="L4068" s="16">
        <f>[1]!s_is(A4068,61,"FY","YTD","20241231",1,"",100000000)</f>
        <v>-3.9111457029000003</v>
      </c>
      <c r="M4068" s="16">
        <f t="shared" si="190"/>
        <v>0.15535363270907415</v>
      </c>
      <c r="N4068" s="16">
        <f>[1]!s_fa_roe(A4068,"20251231")</f>
        <v>-6.6142000000000003</v>
      </c>
      <c r="O4068" s="16">
        <f>[1]!s_stmnote_rdexp(A4068,"20251231",1,10000)</f>
        <v>5887.0532400000002</v>
      </c>
      <c r="P4068" s="20">
        <f t="shared" si="191"/>
        <v>1.3544602666035124E-2</v>
      </c>
      <c r="Q4068" s="16">
        <f>[1]!s_margin_tradingbalance(A4068,"",10000)</f>
        <v>22056.277600000001</v>
      </c>
      <c r="R4068" s="16">
        <f>[1]!s_margin_seclendingbalance(A4068,"",10000)</f>
        <v>34.468800000000002</v>
      </c>
      <c r="S4068" s="17">
        <f>[1]!s_val_ev(A4068,"",100000000)</f>
        <v>68.497630070399993</v>
      </c>
      <c r="T4068" s="17">
        <f>[1]!share_freesharesmv(A4068,"",100000000)</f>
        <v>36.756490316399997</v>
      </c>
      <c r="U4068" s="17">
        <f>[1]!s_dq_amount_btin(A4068,E4068,100000000)</f>
        <v>1.2223560499999999</v>
      </c>
      <c r="V4068" s="17">
        <f>[1]!s_dq_turn(A4068,E4068)</f>
        <v>1.7994748634853055</v>
      </c>
      <c r="W4068" s="2">
        <f>[1]!s_pq_amount(A4068,"20260101","",100000000)</f>
        <v>213.56623726999999</v>
      </c>
      <c r="X4068" s="2">
        <f>[1]!s_pq_avgamount(A4068,"20260101","",100000000)</f>
        <v>1.9415112479090908</v>
      </c>
      <c r="Y4068" s="17">
        <f>[1]!s_ipo_dilutedpe(A4068)</f>
        <v>0</v>
      </c>
      <c r="Z4068" s="12">
        <f>[1]!s_ipo_collection_total(A4068,100000000)</f>
        <v>0.32</v>
      </c>
      <c r="AA4068" s="2">
        <f>[1]!s_val_pe_ttm(A4068,E4068)</f>
        <v>-20.287631988525391</v>
      </c>
      <c r="AB4068" s="5">
        <f>[1]!s_info_zjtxornot1(A4068,"")</f>
        <v>0</v>
      </c>
      <c r="AC4068" s="22" t="str">
        <f>[1]!s_info_nature1(A4068,"")</f>
        <v>地方国有企业</v>
      </c>
      <c r="AD4068" s="6" t="str">
        <f>[1]!s_info_city(A4068)</f>
        <v>上海市</v>
      </c>
      <c r="AE4068" s="6" t="str">
        <f>[1]!s_info_province(A4068)</f>
        <v>上海</v>
      </c>
      <c r="AF4068">
        <v>121.472644</v>
      </c>
      <c r="AG4068">
        <v>31.231705999999999</v>
      </c>
    </row>
    <row r="4069" spans="1:33" x14ac:dyDescent="0.3">
      <c r="A4069" s="12" t="s">
        <v>283</v>
      </c>
      <c r="B4069" s="12" t="s">
        <v>284</v>
      </c>
      <c r="C4069" s="16" t="str">
        <f>[1]!s_info_mkt(A4069)</f>
        <v>北证</v>
      </c>
      <c r="D4069" s="16" t="str">
        <f>[1]!s_ipo_listeddate(A4069)</f>
        <v>2023-06-29</v>
      </c>
      <c r="E4069" s="16" t="str">
        <f>[1]!lastradeday_s("000002","")</f>
        <v>2026-06-22</v>
      </c>
      <c r="F4069" s="16" t="str">
        <f>[1]!s_info_industry_csrc2023(A4069,"",3)</f>
        <v>专业技术服务业</v>
      </c>
      <c r="G4069" s="16" t="str">
        <f>[1]!s_info_industry_csrc2023(A4069,"",1)</f>
        <v>科学研究和技术服务业</v>
      </c>
      <c r="H4069" s="16">
        <f>[1]!s_is(A4069,83,"FY","YTD","20251231",1,"",100000000)</f>
        <v>9.6668315048999993</v>
      </c>
      <c r="I4069" s="16">
        <f>[1]!s_is(A4069,83,"FY","YTD","20241231",1,"",100000000)</f>
        <v>9.5875704648000006</v>
      </c>
      <c r="J4069" s="16">
        <f t="shared" si="189"/>
        <v>8.2670620665579175E-3</v>
      </c>
      <c r="K4069" s="16">
        <f>[1]!s_is(A4069,61,"FY","YTD","20251231",1,"",100000000)</f>
        <v>1.8872294229</v>
      </c>
      <c r="L4069" s="16">
        <f>[1]!s_is(A4069,61,"FY","YTD","20241231",1,"",100000000)</f>
        <v>1.8409580190999999</v>
      </c>
      <c r="M4069" s="16">
        <f t="shared" si="190"/>
        <v>2.5134415516232703E-2</v>
      </c>
      <c r="N4069" s="16">
        <f>[1]!s_fa_roe(A4069,"20251231")</f>
        <v>18.325199999999999</v>
      </c>
      <c r="O4069" s="16">
        <f>[1]!s_stmnote_rdexp(A4069,"20251231",1,10000)</f>
        <v>1913.135886</v>
      </c>
      <c r="P4069" s="20">
        <f t="shared" si="191"/>
        <v>1.9790723413667187E-2</v>
      </c>
      <c r="Q4069" s="16">
        <f>[1]!s_margin_tradingbalance(A4069,"",10000)</f>
        <v>2096.1614</v>
      </c>
      <c r="R4069" s="16">
        <f>[1]!s_margin_seclendingbalance(A4069,"",10000)</f>
        <v>0</v>
      </c>
      <c r="S4069" s="17">
        <f>[1]!s_val_ev(A4069,"",100000000)</f>
        <v>25.813200105</v>
      </c>
      <c r="T4069" s="17">
        <f>[1]!share_freesharesmv(A4069,"",100000000)</f>
        <v>17.115137839799999</v>
      </c>
      <c r="U4069" s="17">
        <f>[1]!s_dq_amount_btin(A4069,E4069,100000000)</f>
        <v>0.25881197</v>
      </c>
      <c r="V4069" s="17">
        <f>[1]!s_dq_turn(A4069,E4069)</f>
        <v>1.3313027387205241</v>
      </c>
      <c r="W4069" s="2">
        <f>[1]!s_pq_amount(A4069,"20260101","",100000000)</f>
        <v>30.946712349999999</v>
      </c>
      <c r="X4069" s="2">
        <f>[1]!s_pq_avgamount(A4069,"20260101","",100000000)</f>
        <v>0.28133374863636362</v>
      </c>
      <c r="Y4069" s="17">
        <f>[1]!s_ipo_dilutedpe(A4069)</f>
        <v>16.32</v>
      </c>
      <c r="Z4069" s="12">
        <f>[1]!s_ipo_collection_total(A4069,100000000)</f>
        <v>3.1908485550000001</v>
      </c>
      <c r="AA4069" s="2">
        <f>[1]!s_val_pe_ttm(A4069,E4069)</f>
        <v>13.45955753326416</v>
      </c>
      <c r="AB4069" s="5">
        <f>[1]!s_info_zjtxornot1(A4069,"")</f>
        <v>0</v>
      </c>
      <c r="AC4069" s="22" t="str">
        <f>[1]!s_info_nature1(A4069,"")</f>
        <v>公众企业</v>
      </c>
      <c r="AD4069" s="6" t="str">
        <f>[1]!s_info_city(A4069)</f>
        <v>北京市</v>
      </c>
      <c r="AE4069" s="6" t="str">
        <f>[1]!s_info_province(A4069)</f>
        <v>北京</v>
      </c>
      <c r="AF4069">
        <v>116.40528500000001</v>
      </c>
      <c r="AG4069">
        <v>39.904989</v>
      </c>
    </row>
    <row r="4070" spans="1:33" x14ac:dyDescent="0.3">
      <c r="A4070" s="12" t="s">
        <v>8510</v>
      </c>
      <c r="B4070" s="12" t="s">
        <v>8511</v>
      </c>
      <c r="C4070" s="16" t="str">
        <f>[1]!s_info_mkt(A4070)</f>
        <v>主板</v>
      </c>
      <c r="D4070" s="16" t="str">
        <f>[1]!s_ipo_listeddate(A4070)</f>
        <v>2009-08-28</v>
      </c>
      <c r="E4070" s="16" t="str">
        <f>[1]!lastradeday_s("000002","")</f>
        <v>2026-06-22</v>
      </c>
      <c r="F4070" s="16" t="str">
        <f>[1]!s_info_industry_csrc2023(A4070,"",3)</f>
        <v>汽车制造业</v>
      </c>
      <c r="G4070" s="16" t="str">
        <f>[1]!s_info_industry_csrc2023(A4070,"",1)</f>
        <v>制造业</v>
      </c>
      <c r="H4070" s="16">
        <f>[1]!s_is(A4070,83,"FY","YTD","20251231",1,"",100000000)</f>
        <v>56.071281298599999</v>
      </c>
      <c r="I4070" s="16">
        <f>[1]!s_is(A4070,83,"FY","YTD","20241231",1,"",100000000)</f>
        <v>42.603887411300001</v>
      </c>
      <c r="J4070" s="16">
        <f t="shared" si="189"/>
        <v>0.31610716076880796</v>
      </c>
      <c r="K4070" s="16">
        <f>[1]!s_is(A4070,61,"FY","YTD","20251231",1,"",100000000)</f>
        <v>4.9012978659000002</v>
      </c>
      <c r="L4070" s="16">
        <f>[1]!s_is(A4070,61,"FY","YTD","20241231",1,"",100000000)</f>
        <v>2.1293188463999999</v>
      </c>
      <c r="M4070" s="16">
        <f t="shared" si="190"/>
        <v>1.3018149086439235</v>
      </c>
      <c r="N4070" s="16">
        <f>[1]!s_fa_roe(A4070,"20251231")</f>
        <v>15.626099999999999</v>
      </c>
      <c r="O4070" s="16">
        <f>[1]!s_stmnote_rdexp(A4070,"20251231",1,10000)</f>
        <v>34246.760638</v>
      </c>
      <c r="P4070" s="20">
        <f t="shared" si="191"/>
        <v>6.1077185762214922E-2</v>
      </c>
      <c r="Q4070" s="16">
        <f>[1]!s_margin_tradingbalance(A4070,"",10000)</f>
        <v>27148.446499999998</v>
      </c>
      <c r="R4070" s="16">
        <f>[1]!s_margin_seclendingbalance(A4070,"",10000)</f>
        <v>4.6375999999999999</v>
      </c>
      <c r="S4070" s="17">
        <f>[1]!s_val_ev(A4070,"",100000000)</f>
        <v>76.127335844000001</v>
      </c>
      <c r="T4070" s="17">
        <f>[1]!share_freesharesmv(A4070,"",100000000)</f>
        <v>43.256773319000004</v>
      </c>
      <c r="U4070" s="17">
        <f>[1]!s_dq_amount_btin(A4070,E4070,100000000)</f>
        <v>1.9129535799999999</v>
      </c>
      <c r="V4070" s="17">
        <f>[1]!s_dq_turn(A4070,E4070)</f>
        <v>2.5814202204763532</v>
      </c>
      <c r="W4070" s="2">
        <f>[1]!s_pq_amount(A4070,"20260101","",100000000)</f>
        <v>320.70555102999998</v>
      </c>
      <c r="X4070" s="2">
        <f>[1]!s_pq_avgamount(A4070,"20260101","",100000000)</f>
        <v>2.9155050093636365</v>
      </c>
      <c r="Y4070" s="17">
        <f>[1]!s_ipo_dilutedpe(A4070)</f>
        <v>46.53</v>
      </c>
      <c r="Z4070" s="12">
        <f>[1]!s_ipo_collection_total(A4070,100000000)</f>
        <v>4.5119999999999996</v>
      </c>
      <c r="AA4070" s="2">
        <f>[1]!s_val_pe_ttm(A4070,E4070)</f>
        <v>14.308575630187988</v>
      </c>
      <c r="AB4070" s="5">
        <f>[1]!s_info_zjtxornot1(A4070,"")</f>
        <v>1</v>
      </c>
      <c r="AC4070" s="22" t="str">
        <f>[1]!s_info_nature1(A4070,"")</f>
        <v>民营企业</v>
      </c>
      <c r="AD4070" s="6" t="str">
        <f>[1]!s_info_city(A4070)</f>
        <v>杭州市</v>
      </c>
      <c r="AE4070" s="6" t="str">
        <f>[1]!s_info_province(A4070)</f>
        <v>浙江省</v>
      </c>
      <c r="AF4070">
        <v>120.153576</v>
      </c>
      <c r="AG4070">
        <v>30.287458999999998</v>
      </c>
    </row>
    <row r="4071" spans="1:33" x14ac:dyDescent="0.3">
      <c r="A4071" s="12" t="s">
        <v>8512</v>
      </c>
      <c r="B4071" s="12" t="s">
        <v>8513</v>
      </c>
      <c r="C4071" s="16" t="str">
        <f>[1]!s_info_mkt(A4071)</f>
        <v>主板</v>
      </c>
      <c r="D4071" s="16" t="str">
        <f>[1]!s_ipo_listeddate(A4071)</f>
        <v>1993-05-24</v>
      </c>
      <c r="E4071" s="16" t="str">
        <f>[1]!lastradeday_s("000002","")</f>
        <v>2026-06-22</v>
      </c>
      <c r="F4071" s="16" t="str">
        <f>[1]!s_info_industry_csrc2023(A4071,"",3)</f>
        <v>房地产业</v>
      </c>
      <c r="G4071" s="16" t="str">
        <f>[1]!s_info_industry_csrc2023(A4071,"",1)</f>
        <v>房地产业</v>
      </c>
      <c r="H4071" s="16">
        <f>[1]!s_is(A4071,83,"FY","YTD","20251231",1,"",100000000)</f>
        <v>11.663481427999999</v>
      </c>
      <c r="I4071" s="16">
        <f>[1]!s_is(A4071,83,"FY","YTD","20241231",1,"",100000000)</f>
        <v>21.1151873333</v>
      </c>
      <c r="J4071" s="16">
        <f t="shared" si="189"/>
        <v>-0.44762595548437578</v>
      </c>
      <c r="K4071" s="16">
        <f>[1]!s_is(A4071,61,"FY","YTD","20251231",1,"",100000000)</f>
        <v>-18.486655756899999</v>
      </c>
      <c r="L4071" s="16">
        <f>[1]!s_is(A4071,61,"FY","YTD","20241231",1,"",100000000)</f>
        <v>-15.797316737999999</v>
      </c>
      <c r="M4071" s="16">
        <f t="shared" si="190"/>
        <v>-0.1702402416500817</v>
      </c>
      <c r="N4071" s="16">
        <f>[1]!s_fa_roe(A4071,"20251231")</f>
        <v>-37.051699999999997</v>
      </c>
      <c r="O4071" s="16">
        <f>[1]!s_stmnote_rdexp(A4071,"20251231",1,10000)</f>
        <v>2956.4542469999997</v>
      </c>
      <c r="P4071" s="20">
        <f t="shared" si="191"/>
        <v>2.5347956913641344E-2</v>
      </c>
      <c r="Q4071" s="16">
        <f>[1]!s_margin_tradingbalance(A4071,"",10000)</f>
        <v>0</v>
      </c>
      <c r="R4071" s="16">
        <f>[1]!s_margin_seclendingbalance(A4071,"",10000)</f>
        <v>0</v>
      </c>
      <c r="S4071" s="17">
        <f>[1]!s_val_ev(A4071,"",100000000)</f>
        <v>46.98057189</v>
      </c>
      <c r="T4071" s="17">
        <f>[1]!share_freesharesmv(A4071,"",100000000)</f>
        <v>24.613358825999999</v>
      </c>
      <c r="U4071" s="17">
        <f>[1]!s_dq_amount_btin(A4071,E4071,100000000)</f>
        <v>0.77271537000000001</v>
      </c>
      <c r="V4071" s="17">
        <f>[1]!s_dq_turn(A4071,E4071)</f>
        <v>1.6874126901991613</v>
      </c>
      <c r="W4071" s="2">
        <f>[1]!s_pq_amount(A4071,"20260101","",100000000)</f>
        <v>109.1481878</v>
      </c>
      <c r="X4071" s="2">
        <f>[1]!s_pq_avgamount(A4071,"20260101","",100000000)</f>
        <v>0.99225625272727269</v>
      </c>
      <c r="Y4071" s="17">
        <f>[1]!s_ipo_dilutedpe(A4071)</f>
        <v>0</v>
      </c>
      <c r="Z4071" s="12">
        <f>[1]!s_ipo_collection_total(A4071,100000000)</f>
        <v>0</v>
      </c>
      <c r="AA4071" s="2">
        <f>[1]!s_val_pe_ttm(A4071,E4071)</f>
        <v>-2.4741947650909424</v>
      </c>
      <c r="AB4071" s="5">
        <f>[1]!s_info_zjtxornot1(A4071,"")</f>
        <v>0</v>
      </c>
      <c r="AC4071" s="22" t="str">
        <f>[1]!s_info_nature1(A4071,"")</f>
        <v>地方国有企业</v>
      </c>
      <c r="AD4071" s="6" t="str">
        <f>[1]!s_info_city(A4071)</f>
        <v>北京市</v>
      </c>
      <c r="AE4071" s="6" t="str">
        <f>[1]!s_info_province(A4071)</f>
        <v>北京</v>
      </c>
      <c r="AF4071">
        <v>116.40528500000001</v>
      </c>
      <c r="AG4071">
        <v>39.904989</v>
      </c>
    </row>
    <row r="4072" spans="1:33" x14ac:dyDescent="0.3">
      <c r="A4072" s="12" t="s">
        <v>8514</v>
      </c>
      <c r="B4072" s="12" t="s">
        <v>8515</v>
      </c>
      <c r="C4072" s="16" t="str">
        <f>[1]!s_info_mkt(A4072)</f>
        <v>主板</v>
      </c>
      <c r="D4072" s="16" t="str">
        <f>[1]!s_ipo_listeddate(A4072)</f>
        <v>1996-06-14</v>
      </c>
      <c r="E4072" s="16" t="str">
        <f>[1]!lastradeday_s("000002","")</f>
        <v>2026-06-22</v>
      </c>
      <c r="F4072" s="16" t="str">
        <f>[1]!s_info_industry_csrc2023(A4072,"",3)</f>
        <v>非金属矿物制品业</v>
      </c>
      <c r="G4072" s="16" t="str">
        <f>[1]!s_info_industry_csrc2023(A4072,"",1)</f>
        <v>制造业</v>
      </c>
      <c r="H4072" s="16">
        <f>[1]!s_is(A4072,83,"FY","YTD","20251231",1,"",100000000)</f>
        <v>245.00912048979998</v>
      </c>
      <c r="I4072" s="16">
        <f>[1]!s_is(A4072,83,"FY","YTD","20241231",1,"",100000000)</f>
        <v>252.86646897450001</v>
      </c>
      <c r="J4072" s="16">
        <f t="shared" si="189"/>
        <v>-3.1073113475920677E-2</v>
      </c>
      <c r="K4072" s="16">
        <f>[1]!s_is(A4072,61,"FY","YTD","20251231",1,"",100000000)</f>
        <v>2.1870413286000003</v>
      </c>
      <c r="L4072" s="16">
        <f>[1]!s_is(A4072,61,"FY","YTD","20241231",1,"",100000000)</f>
        <v>-9.9102425921999995</v>
      </c>
      <c r="M4072" s="16">
        <f t="shared" si="190"/>
        <v>1.2206849437087788</v>
      </c>
      <c r="N4072" s="16">
        <f>[1]!s_fa_roe(A4072,"20251231")</f>
        <v>0.79210000000000003</v>
      </c>
      <c r="O4072" s="16">
        <f>[1]!s_stmnote_rdexp(A4072,"20251231",1,10000)</f>
        <v>12012.096529999999</v>
      </c>
      <c r="P4072" s="20">
        <f t="shared" si="191"/>
        <v>4.9027140320272592E-3</v>
      </c>
      <c r="Q4072" s="16">
        <f>[1]!s_margin_tradingbalance(A4072,"",10000)</f>
        <v>31743.771700000001</v>
      </c>
      <c r="R4072" s="16">
        <f>[1]!s_margin_seclendingbalance(A4072,"",10000)</f>
        <v>58.377000000000002</v>
      </c>
      <c r="S4072" s="17">
        <f>[1]!s_val_ev(A4072,"",100000000)</f>
        <v>97.290752740800002</v>
      </c>
      <c r="T4072" s="17">
        <f>[1]!share_freesharesmv(A4072,"",100000000)</f>
        <v>34.777264111800001</v>
      </c>
      <c r="U4072" s="17">
        <f>[1]!s_dq_amount_btin(A4072,E4072,100000000)</f>
        <v>0.47996604999999998</v>
      </c>
      <c r="V4072" s="17">
        <f>[1]!s_dq_turn(A4072,E4072)</f>
        <v>0.50922568747980212</v>
      </c>
      <c r="W4072" s="2">
        <f>[1]!s_pq_amount(A4072,"20260101","",100000000)</f>
        <v>96.381846100000004</v>
      </c>
      <c r="X4072" s="2">
        <f>[1]!s_pq_avgamount(A4072,"20260101","",100000000)</f>
        <v>0.87619860090909096</v>
      </c>
      <c r="Y4072" s="17">
        <f>[1]!s_ipo_dilutedpe(A4072)</f>
        <v>13.45</v>
      </c>
      <c r="Z4072" s="12">
        <f>[1]!s_ipo_collection_total(A4072,100000000)</f>
        <v>3.2280000000000002</v>
      </c>
      <c r="AA4072" s="2">
        <f>[1]!s_val_pe_ttm(A4072,E4072)</f>
        <v>99.918434143066406</v>
      </c>
      <c r="AB4072" s="5">
        <f>[1]!s_info_zjtxornot1(A4072,"")</f>
        <v>0</v>
      </c>
      <c r="AC4072" s="22" t="str">
        <f>[1]!s_info_nature1(A4072,"")</f>
        <v>地方国有企业</v>
      </c>
      <c r="AD4072" s="6" t="str">
        <f>[1]!s_info_city(A4072)</f>
        <v>唐山市</v>
      </c>
      <c r="AE4072" s="6" t="str">
        <f>[1]!s_info_province(A4072)</f>
        <v>河北省</v>
      </c>
      <c r="AF4072">
        <v>118.175393</v>
      </c>
      <c r="AG4072">
        <v>39.635112999999997</v>
      </c>
    </row>
    <row r="4073" spans="1:33" x14ac:dyDescent="0.3">
      <c r="A4073" s="12" t="s">
        <v>8516</v>
      </c>
      <c r="B4073" s="12" t="s">
        <v>8517</v>
      </c>
      <c r="C4073" s="16" t="str">
        <f>[1]!s_info_mkt(A4073)</f>
        <v>科创板</v>
      </c>
      <c r="D4073" s="16" t="str">
        <f>[1]!s_ipo_listeddate(A4073)</f>
        <v>2023-11-29</v>
      </c>
      <c r="E4073" s="16" t="str">
        <f>[1]!lastradeday_s("000002","")</f>
        <v>2026-06-22</v>
      </c>
      <c r="F4073" s="16" t="str">
        <f>[1]!s_info_industry_csrc2023(A4073,"",3)</f>
        <v>专用设备制造业</v>
      </c>
      <c r="G4073" s="16" t="str">
        <f>[1]!s_info_industry_csrc2023(A4073,"",1)</f>
        <v>制造业</v>
      </c>
      <c r="H4073" s="16">
        <f>[1]!s_is(A4073,83,"FY","YTD","20251231",1,"",100000000)</f>
        <v>14.2624287069</v>
      </c>
      <c r="I4073" s="16">
        <f>[1]!s_is(A4073,83,"FY","YTD","20241231",1,"",100000000)</f>
        <v>10.264655086499999</v>
      </c>
      <c r="J4073" s="16">
        <f t="shared" si="189"/>
        <v>0.38946984450143329</v>
      </c>
      <c r="K4073" s="16">
        <f>[1]!s_is(A4073,61,"FY","YTD","20251231",1,"",100000000)</f>
        <v>1.4792539865000001</v>
      </c>
      <c r="L4073" s="16">
        <f>[1]!s_is(A4073,61,"FY","YTD","20241231",1,"",100000000)</f>
        <v>1.5291182019</v>
      </c>
      <c r="M4073" s="16">
        <f t="shared" si="190"/>
        <v>-3.2609784736092592E-2</v>
      </c>
      <c r="N4073" s="16">
        <f>[1]!s_fa_roe(A4073,"20251231")</f>
        <v>6.9192</v>
      </c>
      <c r="O4073" s="16">
        <f>[1]!s_stmnote_rdexp(A4073,"20251231",1,10000)</f>
        <v>13995.737090000001</v>
      </c>
      <c r="P4073" s="20">
        <f t="shared" si="191"/>
        <v>9.8130110780003568E-2</v>
      </c>
      <c r="Q4073" s="16">
        <f>[1]!s_margin_tradingbalance(A4073,"",10000)</f>
        <v>36712.095699999998</v>
      </c>
      <c r="R4073" s="16">
        <f>[1]!s_margin_seclendingbalance(A4073,"",10000)</f>
        <v>247.40459999999999</v>
      </c>
      <c r="S4073" s="17">
        <f>[1]!s_val_ev(A4073,"",100000000)</f>
        <v>255.3432</v>
      </c>
      <c r="T4073" s="17">
        <f>[1]!share_freesharesmv(A4073,"",100000000)</f>
        <v>152.9225832818</v>
      </c>
      <c r="U4073" s="17">
        <f>[1]!s_dq_amount_btin(A4073,E4073,100000000)</f>
        <v>11.273262669999999</v>
      </c>
      <c r="V4073" s="17">
        <f>[1]!s_dq_turn(A4073,E4073)</f>
        <v>6.1572107660455497</v>
      </c>
      <c r="W4073" s="2">
        <f>[1]!s_pq_amount(A4073,"20260101","",100000000)</f>
        <v>804.77187585000001</v>
      </c>
      <c r="X4073" s="2">
        <f>[1]!s_pq_avgamount(A4073,"20260101","",100000000)</f>
        <v>7.3161079622727279</v>
      </c>
      <c r="Y4073" s="17">
        <f>[1]!s_ipo_dilutedpe(A4073)</f>
        <v>65.44</v>
      </c>
      <c r="Z4073" s="12">
        <f>[1]!s_ipo_collection_total(A4073,100000000)</f>
        <v>13.419</v>
      </c>
      <c r="AA4073" s="2">
        <f>[1]!s_val_pe_ttm(A4073,E4073)</f>
        <v>161.10835266113281</v>
      </c>
      <c r="AB4073" s="5">
        <f>[1]!s_info_zjtxornot1(A4073,"")</f>
        <v>1</v>
      </c>
      <c r="AC4073" s="22" t="str">
        <f>[1]!s_info_nature1(A4073,"")</f>
        <v>地方国有企业</v>
      </c>
      <c r="AD4073" s="6" t="str">
        <f>[1]!s_info_city(A4073)</f>
        <v>北京市</v>
      </c>
      <c r="AE4073" s="6" t="str">
        <f>[1]!s_info_province(A4073)</f>
        <v>北京</v>
      </c>
      <c r="AF4073">
        <v>116.40528500000001</v>
      </c>
      <c r="AG4073">
        <v>39.904989</v>
      </c>
    </row>
    <row r="4074" spans="1:33" x14ac:dyDescent="0.3">
      <c r="A4074" s="12" t="s">
        <v>8518</v>
      </c>
      <c r="B4074" s="12" t="s">
        <v>8519</v>
      </c>
      <c r="C4074" s="16" t="str">
        <f>[1]!s_info_mkt(A4074)</f>
        <v>主板</v>
      </c>
      <c r="D4074" s="16" t="str">
        <f>[1]!s_ipo_listeddate(A4074)</f>
        <v>2002-07-11</v>
      </c>
      <c r="E4074" s="16" t="str">
        <f>[1]!lastradeday_s("000002","")</f>
        <v>2026-06-22</v>
      </c>
      <c r="F4074" s="16" t="str">
        <f>[1]!s_info_industry_csrc2023(A4074,"",3)</f>
        <v>公共设施管理业</v>
      </c>
      <c r="G4074" s="16" t="str">
        <f>[1]!s_info_industry_csrc2023(A4074,"",1)</f>
        <v>水利、环境和公共设施管理业</v>
      </c>
      <c r="H4074" s="16">
        <f>[1]!s_is(A4074,83,"FY","YTD","20251231",1,"",100000000)</f>
        <v>5.0672820230999998</v>
      </c>
      <c r="I4074" s="16">
        <f>[1]!s_is(A4074,83,"FY","YTD","20241231",1,"",100000000)</f>
        <v>5.0524157897000004</v>
      </c>
      <c r="J4074" s="16">
        <f t="shared" si="189"/>
        <v>2.9424010253285005E-3</v>
      </c>
      <c r="K4074" s="16">
        <f>[1]!s_is(A4074,61,"FY","YTD","20251231",1,"",100000000)</f>
        <v>0.27257165729999999</v>
      </c>
      <c r="L4074" s="16">
        <f>[1]!s_is(A4074,61,"FY","YTD","20241231",1,"",100000000)</f>
        <v>-0.70182227629999994</v>
      </c>
      <c r="M4074" s="16">
        <f t="shared" si="190"/>
        <v>1.3883770386101095</v>
      </c>
      <c r="N4074" s="16">
        <f>[1]!s_fa_roe(A4074,"20251231")</f>
        <v>15.943300000000001</v>
      </c>
      <c r="O4074" s="16">
        <f>[1]!s_stmnote_rdexp(A4074,"20251231",1,10000)</f>
        <v>174.44224199999999</v>
      </c>
      <c r="P4074" s="20">
        <f t="shared" si="191"/>
        <v>3.4425208860445833E-3</v>
      </c>
      <c r="Q4074" s="16">
        <f>[1]!s_margin_tradingbalance(A4074,"",10000)</f>
        <v>0</v>
      </c>
      <c r="R4074" s="16">
        <f>[1]!s_margin_seclendingbalance(A4074,"",10000)</f>
        <v>0</v>
      </c>
      <c r="S4074" s="17">
        <f>[1]!s_val_ev(A4074,"",100000000)</f>
        <v>50.064791</v>
      </c>
      <c r="T4074" s="17">
        <f>[1]!share_freesharesmv(A4074,"",100000000)</f>
        <v>22.940591469000001</v>
      </c>
      <c r="U4074" s="17">
        <f>[1]!s_dq_amount_btin(A4074,E4074,100000000)</f>
        <v>2.3483810699999998</v>
      </c>
      <c r="V4074" s="17">
        <f>[1]!s_dq_turn(A4074,E4074)</f>
        <v>4.8341180124223602</v>
      </c>
      <c r="W4074" s="2">
        <f>[1]!s_pq_amount(A4074,"20260101","",100000000)</f>
        <v>264.57027674</v>
      </c>
      <c r="X4074" s="2">
        <f>[1]!s_pq_avgamount(A4074,"20260101","",100000000)</f>
        <v>2.4051843339999999</v>
      </c>
      <c r="Y4074" s="17">
        <f>[1]!s_ipo_dilutedpe(A4074)</f>
        <v>20</v>
      </c>
      <c r="Z4074" s="12">
        <f>[1]!s_ipo_collection_total(A4074,100000000)</f>
        <v>2.4672000000000001</v>
      </c>
      <c r="AA4074" s="2">
        <f>[1]!s_val_pe_ttm(A4074,E4074)</f>
        <v>97.960357666015625</v>
      </c>
      <c r="AB4074" s="5">
        <f>[1]!s_info_zjtxornot1(A4074,"")</f>
        <v>0</v>
      </c>
      <c r="AC4074" s="22" t="str">
        <f>[1]!s_info_nature1(A4074,"")</f>
        <v>地方国有企业</v>
      </c>
      <c r="AD4074" s="6" t="str">
        <f>[1]!s_info_city(A4074)</f>
        <v>大连市</v>
      </c>
      <c r="AE4074" s="6" t="str">
        <f>[1]!s_info_province(A4074)</f>
        <v>辽宁省</v>
      </c>
      <c r="AF4074">
        <v>121.618622</v>
      </c>
      <c r="AG4074">
        <v>38.914589999999997</v>
      </c>
    </row>
    <row r="4075" spans="1:33" x14ac:dyDescent="0.3">
      <c r="A4075" s="12" t="s">
        <v>8520</v>
      </c>
      <c r="B4075" s="12" t="s">
        <v>8521</v>
      </c>
      <c r="C4075" s="16" t="str">
        <f>[1]!s_info_mkt(A4075)</f>
        <v>主板</v>
      </c>
      <c r="D4075" s="16" t="str">
        <f>[1]!s_ipo_listeddate(A4075)</f>
        <v>2002-10-29</v>
      </c>
      <c r="E4075" s="16" t="str">
        <f>[1]!lastradeday_s("000002","")</f>
        <v>2026-06-22</v>
      </c>
      <c r="F4075" s="16" t="str">
        <f>[1]!s_info_industry_csrc2023(A4075,"",3)</f>
        <v>酒、饮料和精制茶制造业</v>
      </c>
      <c r="G4075" s="16" t="str">
        <f>[1]!s_info_industry_csrc2023(A4075,"",1)</f>
        <v>制造业</v>
      </c>
      <c r="H4075" s="16">
        <f>[1]!s_is(A4075,83,"FY","YTD","20251231",1,"",100000000)</f>
        <v>41.214734560399997</v>
      </c>
      <c r="I4075" s="16">
        <f>[1]!s_is(A4075,83,"FY","YTD","20241231",1,"",100000000)</f>
        <v>53.575038662899999</v>
      </c>
      <c r="J4075" s="16">
        <f t="shared" si="189"/>
        <v>-0.23071012939948377</v>
      </c>
      <c r="K4075" s="16">
        <f>[1]!s_is(A4075,61,"FY","YTD","20251231",1,"",100000000)</f>
        <v>4.2978133291000002</v>
      </c>
      <c r="L4075" s="16">
        <f>[1]!s_is(A4075,61,"FY","YTD","20241231",1,"",100000000)</f>
        <v>7.8709849277999995</v>
      </c>
      <c r="M4075" s="16">
        <f t="shared" si="190"/>
        <v>-0.45396753157024888</v>
      </c>
      <c r="N4075" s="16">
        <f>[1]!s_fa_roe(A4075,"20251231")</f>
        <v>8.0990000000000002</v>
      </c>
      <c r="O4075" s="16">
        <f>[1]!s_stmnote_rdexp(A4075,"20251231",1,10000)</f>
        <v>1125.790577</v>
      </c>
      <c r="P4075" s="20">
        <f t="shared" si="191"/>
        <v>2.73152451182273E-3</v>
      </c>
      <c r="Q4075" s="16">
        <f>[1]!s_margin_tradingbalance(A4075,"",10000)</f>
        <v>45435.35</v>
      </c>
      <c r="R4075" s="16">
        <f>[1]!s_margin_seclendingbalance(A4075,"",10000)</f>
        <v>402.08640000000003</v>
      </c>
      <c r="S4075" s="17">
        <f>[1]!s_val_ev(A4075,"",100000000)</f>
        <v>109.95264276879999</v>
      </c>
      <c r="T4075" s="17">
        <f>[1]!share_freesharesmv(A4075,"",100000000)</f>
        <v>82.307360122399999</v>
      </c>
      <c r="U4075" s="17">
        <f>[1]!s_dq_amount_btin(A4075,E4075,100000000)</f>
        <v>1.4813343999999999</v>
      </c>
      <c r="V4075" s="17">
        <f>[1]!s_dq_turn(A4075,E4075)</f>
        <v>1.3593530194111152</v>
      </c>
      <c r="W4075" s="2">
        <f>[1]!s_pq_amount(A4075,"20260101","",100000000)</f>
        <v>204.59269757999999</v>
      </c>
      <c r="X4075" s="2">
        <f>[1]!s_pq_avgamount(A4075,"20260101","",100000000)</f>
        <v>1.8599336143636365</v>
      </c>
      <c r="Y4075" s="17">
        <f>[1]!s_ipo_dilutedpe(A4075)</f>
        <v>20</v>
      </c>
      <c r="Z4075" s="12">
        <f>[1]!s_ipo_collection_total(A4075,100000000)</f>
        <v>1.744</v>
      </c>
      <c r="AA4075" s="2">
        <f>[1]!s_val_pe_ttm(A4075,E4075)</f>
        <v>24.830366134643555</v>
      </c>
      <c r="AB4075" s="5">
        <f>[1]!s_info_zjtxornot1(A4075,"")</f>
        <v>0</v>
      </c>
      <c r="AC4075" s="22" t="str">
        <f>[1]!s_info_nature1(A4075,"")</f>
        <v>地方国有企业</v>
      </c>
      <c r="AD4075" s="6" t="str">
        <f>[1]!s_info_city(A4075)</f>
        <v>衡水市</v>
      </c>
      <c r="AE4075" s="6" t="str">
        <f>[1]!s_info_province(A4075)</f>
        <v>河北省</v>
      </c>
      <c r="AF4075">
        <v>115.665993</v>
      </c>
      <c r="AG4075">
        <v>37.735097000000003</v>
      </c>
    </row>
    <row r="4076" spans="1:33" x14ac:dyDescent="0.3">
      <c r="A4076" s="12" t="s">
        <v>8522</v>
      </c>
      <c r="B4076" s="12" t="s">
        <v>8523</v>
      </c>
      <c r="C4076" s="16" t="str">
        <f>[1]!s_info_mkt(A4076)</f>
        <v>主板</v>
      </c>
      <c r="D4076" s="16" t="str">
        <f>[1]!s_ipo_listeddate(A4076)</f>
        <v>2020-05-18</v>
      </c>
      <c r="E4076" s="16" t="str">
        <f>[1]!lastradeday_s("000002","")</f>
        <v>2026-06-22</v>
      </c>
      <c r="F4076" s="16" t="str">
        <f>[1]!s_info_industry_csrc2023(A4076,"",3)</f>
        <v>有色金属冶炼和压延加工业</v>
      </c>
      <c r="G4076" s="16" t="str">
        <f>[1]!s_info_industry_csrc2023(A4076,"",1)</f>
        <v>制造业</v>
      </c>
      <c r="H4076" s="16">
        <f>[1]!s_is(A4076,83,"FY","YTD","20251231",1,"",100000000)</f>
        <v>77.7779866841</v>
      </c>
      <c r="I4076" s="16">
        <f>[1]!s_is(A4076,83,"FY","YTD","20241231",1,"",100000000)</f>
        <v>66.717940078300003</v>
      </c>
      <c r="J4076" s="16">
        <f t="shared" si="189"/>
        <v>0.16577320272208573</v>
      </c>
      <c r="K4076" s="16">
        <f>[1]!s_is(A4076,61,"FY","YTD","20251231",1,"",100000000)</f>
        <v>1.1837232458</v>
      </c>
      <c r="L4076" s="16">
        <f>[1]!s_is(A4076,61,"FY","YTD","20241231",1,"",100000000)</f>
        <v>2.0940450917</v>
      </c>
      <c r="M4076" s="16">
        <f t="shared" si="190"/>
        <v>-0.43471931407216124</v>
      </c>
      <c r="N4076" s="16">
        <f>[1]!s_fa_roe(A4076,"20251231")</f>
        <v>4.4442000000000004</v>
      </c>
      <c r="O4076" s="16">
        <f>[1]!s_stmnote_rdexp(A4076,"20251231",1,10000)</f>
        <v>25603.325238999998</v>
      </c>
      <c r="P4076" s="20">
        <f t="shared" si="191"/>
        <v>3.2918472604580848E-2</v>
      </c>
      <c r="Q4076" s="16">
        <f>[1]!s_margin_tradingbalance(A4076,"",10000)</f>
        <v>0</v>
      </c>
      <c r="R4076" s="16">
        <f>[1]!s_margin_seclendingbalance(A4076,"",10000)</f>
        <v>0</v>
      </c>
      <c r="S4076" s="17">
        <f>[1]!s_val_ev(A4076,"",100000000)</f>
        <v>63.000620753199996</v>
      </c>
      <c r="T4076" s="17">
        <f>[1]!share_freesharesmv(A4076,"",100000000)</f>
        <v>25.2487089348</v>
      </c>
      <c r="U4076" s="17">
        <f>[1]!s_dq_amount_btin(A4076,E4076,100000000)</f>
        <v>1.9800144500000001</v>
      </c>
      <c r="V4076" s="17">
        <f>[1]!s_dq_turn(A4076,E4076)</f>
        <v>3.3033070708184953</v>
      </c>
      <c r="W4076" s="2">
        <f>[1]!s_pq_amount(A4076,"20260101","",100000000)</f>
        <v>161.81510549000001</v>
      </c>
      <c r="X4076" s="2">
        <f>[1]!s_pq_avgamount(A4076,"20260101","",100000000)</f>
        <v>1.4710464135454544</v>
      </c>
      <c r="Y4076" s="17">
        <f>[1]!s_ipo_dilutedpe(A4076)</f>
        <v>22.98</v>
      </c>
      <c r="Z4076" s="12">
        <f>[1]!s_ipo_collection_total(A4076,100000000)</f>
        <v>6.3686271348000005</v>
      </c>
      <c r="AA4076" s="2">
        <f>[1]!s_val_pe_ttm(A4076,E4076)</f>
        <v>53.947883605957031</v>
      </c>
      <c r="AB4076" s="5">
        <f>[1]!s_info_zjtxornot1(A4076,"")</f>
        <v>0</v>
      </c>
      <c r="AC4076" s="22" t="str">
        <f>[1]!s_info_nature1(A4076,"")</f>
        <v>民营企业</v>
      </c>
      <c r="AD4076" s="6" t="str">
        <f>[1]!s_info_city(A4076)</f>
        <v>清远市</v>
      </c>
      <c r="AE4076" s="6" t="str">
        <f>[1]!s_info_province(A4076)</f>
        <v>广东省</v>
      </c>
      <c r="AF4076">
        <v>113.051227</v>
      </c>
      <c r="AG4076">
        <v>23.685022</v>
      </c>
    </row>
    <row r="4077" spans="1:33" x14ac:dyDescent="0.3">
      <c r="A4077" s="12" t="s">
        <v>8524</v>
      </c>
      <c r="B4077" s="12" t="s">
        <v>8525</v>
      </c>
      <c r="C4077" s="16" t="str">
        <f>[1]!s_info_mkt(A4077)</f>
        <v>主板</v>
      </c>
      <c r="D4077" s="16" t="str">
        <f>[1]!s_ipo_listeddate(A4077)</f>
        <v>2012-07-17</v>
      </c>
      <c r="E4077" s="16" t="str">
        <f>[1]!lastradeday_s("000002","")</f>
        <v>2026-06-22</v>
      </c>
      <c r="F4077" s="16" t="str">
        <f>[1]!s_info_industry_csrc2023(A4077,"",3)</f>
        <v>通用设备制造业</v>
      </c>
      <c r="G4077" s="16" t="str">
        <f>[1]!s_info_industry_csrc2023(A4077,"",1)</f>
        <v>制造业</v>
      </c>
      <c r="H4077" s="16">
        <f>[1]!s_is(A4077,83,"FY","YTD","20251231",1,"",100000000)</f>
        <v>13.7530929582</v>
      </c>
      <c r="I4077" s="16">
        <f>[1]!s_is(A4077,83,"FY","YTD","20241231",1,"",100000000)</f>
        <v>12.0281209777</v>
      </c>
      <c r="J4077" s="16">
        <f t="shared" si="189"/>
        <v>0.14341159219283517</v>
      </c>
      <c r="K4077" s="16">
        <f>[1]!s_is(A4077,61,"FY","YTD","20251231",1,"",100000000)</f>
        <v>1.0065502248</v>
      </c>
      <c r="L4077" s="16">
        <f>[1]!s_is(A4077,61,"FY","YTD","20241231",1,"",100000000)</f>
        <v>0.18117139430000001</v>
      </c>
      <c r="M4077" s="16">
        <f t="shared" si="190"/>
        <v>4.5557900224207746</v>
      </c>
      <c r="N4077" s="16">
        <f>[1]!s_fa_roe(A4077,"20251231")</f>
        <v>8.1951000000000001</v>
      </c>
      <c r="O4077" s="16">
        <f>[1]!s_stmnote_rdexp(A4077,"20251231",1,10000)</f>
        <v>4495.9527420000004</v>
      </c>
      <c r="P4077" s="20">
        <f t="shared" si="191"/>
        <v>3.2690484647087188E-2</v>
      </c>
      <c r="Q4077" s="16">
        <f>[1]!s_margin_tradingbalance(A4077,"",10000)</f>
        <v>8743.2230999999992</v>
      </c>
      <c r="R4077" s="16">
        <f>[1]!s_margin_seclendingbalance(A4077,"",10000)</f>
        <v>0</v>
      </c>
      <c r="S4077" s="17">
        <f>[1]!s_val_ev(A4077,"",100000000)</f>
        <v>28.169389575</v>
      </c>
      <c r="T4077" s="17">
        <f>[1]!share_freesharesmv(A4077,"",100000000)</f>
        <v>13.722419358000002</v>
      </c>
      <c r="U4077" s="17">
        <f>[1]!s_dq_amount_btin(A4077,E4077,100000000)</f>
        <v>0.25929036</v>
      </c>
      <c r="V4077" s="17">
        <f>[1]!s_dq_turn(A4077,E4077)</f>
        <v>0.94374218459590042</v>
      </c>
      <c r="W4077" s="2">
        <f>[1]!s_pq_amount(A4077,"20260101","",100000000)</f>
        <v>65.540807869999995</v>
      </c>
      <c r="X4077" s="2">
        <f>[1]!s_pq_avgamount(A4077,"20260101","",100000000)</f>
        <v>0.59582552609090911</v>
      </c>
      <c r="Y4077" s="17">
        <f>[1]!s_ipo_dilutedpe(A4077)</f>
        <v>23.08</v>
      </c>
      <c r="Z4077" s="12">
        <f>[1]!s_ipo_collection_total(A4077,100000000)</f>
        <v>6.2</v>
      </c>
      <c r="AA4077" s="2">
        <f>[1]!s_val_pe_ttm(A4077,E4077)</f>
        <v>27.194879531860352</v>
      </c>
      <c r="AB4077" s="5">
        <f>[1]!s_info_zjtxornot1(A4077,"")</f>
        <v>0</v>
      </c>
      <c r="AC4077" s="22" t="str">
        <f>[1]!s_info_nature1(A4077,"")</f>
        <v>民营企业</v>
      </c>
      <c r="AD4077" s="6" t="str">
        <f>[1]!s_info_city(A4077)</f>
        <v>沈阳市</v>
      </c>
      <c r="AE4077" s="6" t="str">
        <f>[1]!s_info_province(A4077)</f>
        <v>辽宁省</v>
      </c>
      <c r="AF4077">
        <v>123.429096</v>
      </c>
      <c r="AG4077">
        <v>41.796767000000003</v>
      </c>
    </row>
    <row r="4078" spans="1:33" x14ac:dyDescent="0.3">
      <c r="A4078" s="12" t="s">
        <v>8526</v>
      </c>
      <c r="B4078" s="12" t="s">
        <v>8527</v>
      </c>
      <c r="C4078" s="16" t="str">
        <f>[1]!s_info_mkt(A4078)</f>
        <v>主板</v>
      </c>
      <c r="D4078" s="16" t="str">
        <f>[1]!s_ipo_listeddate(A4078)</f>
        <v>1991-06-25</v>
      </c>
      <c r="E4078" s="16" t="str">
        <f>[1]!lastradeday_s("000002","")</f>
        <v>2026-06-22</v>
      </c>
      <c r="F4078" s="16" t="str">
        <f>[1]!s_info_industry_csrc2023(A4078,"",3)</f>
        <v>其他金融业</v>
      </c>
      <c r="G4078" s="16" t="str">
        <f>[1]!s_info_industry_csrc2023(A4078,"",1)</f>
        <v>金融业</v>
      </c>
      <c r="H4078" s="16">
        <f>[1]!s_is(A4078,83,"FY","YTD","20251231",1,"",100000000)</f>
        <v>230.36277153400002</v>
      </c>
      <c r="I4078" s="16">
        <f>[1]!s_is(A4078,83,"FY","YTD","20241231",1,"",100000000)</f>
        <v>202.30360494049998</v>
      </c>
      <c r="J4078" s="16">
        <f t="shared" si="189"/>
        <v>0.13869830249318893</v>
      </c>
      <c r="K4078" s="16">
        <f>[1]!s_is(A4078,61,"FY","YTD","20251231",1,"",100000000)</f>
        <v>2.0304172586</v>
      </c>
      <c r="L4078" s="16">
        <f>[1]!s_is(A4078,61,"FY","YTD","20241231",1,"",100000000)</f>
        <v>1.7262521040000001</v>
      </c>
      <c r="M4078" s="16">
        <f t="shared" si="190"/>
        <v>0.17619972997872152</v>
      </c>
      <c r="N4078" s="16">
        <f>[1]!s_fa_roe(A4078,"20251231")</f>
        <v>2.0386000000000002</v>
      </c>
      <c r="O4078" s="16">
        <f>[1]!s_stmnote_rdexp(A4078,"20251231",1,10000)</f>
        <v>108478.004399</v>
      </c>
      <c r="P4078" s="20">
        <f t="shared" si="191"/>
        <v>4.7090076090263298E-2</v>
      </c>
      <c r="Q4078" s="16">
        <f>[1]!s_margin_tradingbalance(A4078,"",10000)</f>
        <v>201291.01629999999</v>
      </c>
      <c r="R4078" s="16">
        <f>[1]!s_margin_seclendingbalance(A4078,"",10000)</f>
        <v>175.90430000000001</v>
      </c>
      <c r="S4078" s="17">
        <f>[1]!s_val_ev(A4078,"",100000000)</f>
        <v>177.449920792</v>
      </c>
      <c r="T4078" s="17">
        <f>[1]!share_freesharesmv(A4078,"",100000000)</f>
        <v>109.81895099040001</v>
      </c>
      <c r="U4078" s="17">
        <f>[1]!s_dq_amount_btin(A4078,E4078,100000000)</f>
        <v>1.84539907</v>
      </c>
      <c r="V4078" s="17">
        <f>[1]!s_dq_turn(A4078,E4078)</f>
        <v>1.0612990995783878</v>
      </c>
      <c r="W4078" s="2">
        <f>[1]!s_pq_amount(A4078,"20260101","",100000000)</f>
        <v>292.47032148</v>
      </c>
      <c r="X4078" s="2">
        <f>[1]!s_pq_avgamount(A4078,"20260101","",100000000)</f>
        <v>2.6588211043636365</v>
      </c>
      <c r="Y4078" s="17">
        <f>[1]!s_ipo_dilutedpe(A4078)</f>
        <v>0</v>
      </c>
      <c r="Z4078" s="12">
        <f>[1]!s_ipo_collection_total(A4078,100000000)</f>
        <v>0.84409999999999996</v>
      </c>
      <c r="AA4078" s="2">
        <f>[1]!s_val_pe_ttm(A4078,E4078)</f>
        <v>341.73580932617188</v>
      </c>
      <c r="AB4078" s="5">
        <f>[1]!s_info_zjtxornot1(A4078,"")</f>
        <v>1</v>
      </c>
      <c r="AC4078" s="22" t="str">
        <f>[1]!s_info_nature1(A4078,"")</f>
        <v>公众企业</v>
      </c>
      <c r="AD4078" s="6" t="str">
        <f>[1]!s_info_city(A4078)</f>
        <v>深圳市</v>
      </c>
      <c r="AE4078" s="6" t="str">
        <f>[1]!s_info_province(A4078)</f>
        <v>广东省</v>
      </c>
      <c r="AF4078">
        <v>114.085947</v>
      </c>
      <c r="AG4078">
        <v>22.547000000000001</v>
      </c>
    </row>
    <row r="4079" spans="1:33" x14ac:dyDescent="0.3">
      <c r="A4079" s="12" t="s">
        <v>8528</v>
      </c>
      <c r="B4079" s="12" t="s">
        <v>8529</v>
      </c>
      <c r="C4079" s="16" t="str">
        <f>[1]!s_info_mkt(A4079)</f>
        <v>创业板</v>
      </c>
      <c r="D4079" s="16" t="str">
        <f>[1]!s_ipo_listeddate(A4079)</f>
        <v>2022-06-14</v>
      </c>
      <c r="E4079" s="16" t="str">
        <f>[1]!lastradeday_s("000002","")</f>
        <v>2026-06-22</v>
      </c>
      <c r="F4079" s="16" t="str">
        <f>[1]!s_info_industry_csrc2023(A4079,"",3)</f>
        <v>化学原料和化学制品制造业</v>
      </c>
      <c r="G4079" s="16" t="str">
        <f>[1]!s_info_industry_csrc2023(A4079,"",1)</f>
        <v>制造业</v>
      </c>
      <c r="H4079" s="16">
        <f>[1]!s_is(A4079,83,"FY","YTD","20251231",1,"",100000000)</f>
        <v>10.774180578499999</v>
      </c>
      <c r="I4079" s="16">
        <f>[1]!s_is(A4079,83,"FY","YTD","20241231",1,"",100000000)</f>
        <v>10.237590233500001</v>
      </c>
      <c r="J4079" s="16">
        <f t="shared" si="189"/>
        <v>5.2413735338237899E-2</v>
      </c>
      <c r="K4079" s="16">
        <f>[1]!s_is(A4079,61,"FY","YTD","20251231",1,"",100000000)</f>
        <v>2.3239732644000002</v>
      </c>
      <c r="L4079" s="16">
        <f>[1]!s_is(A4079,61,"FY","YTD","20241231",1,"",100000000)</f>
        <v>1.4916555213</v>
      </c>
      <c r="M4079" s="16">
        <f t="shared" si="190"/>
        <v>0.55798254437098371</v>
      </c>
      <c r="N4079" s="16">
        <f>[1]!s_fa_roe(A4079,"20251231")</f>
        <v>12.505100000000001</v>
      </c>
      <c r="O4079" s="16">
        <f>[1]!s_stmnote_rdexp(A4079,"20251231",1,10000)</f>
        <v>27.823201000000001</v>
      </c>
      <c r="P4079" s="20">
        <f t="shared" si="191"/>
        <v>2.5823960158530772E-4</v>
      </c>
      <c r="Q4079" s="16">
        <f>[1]!s_margin_tradingbalance(A4079,"",10000)</f>
        <v>22500.097300000001</v>
      </c>
      <c r="R4079" s="16">
        <f>[1]!s_margin_seclendingbalance(A4079,"",10000)</f>
        <v>4.1475</v>
      </c>
      <c r="S4079" s="17">
        <f>[1]!s_val_ev(A4079,"",100000000)</f>
        <v>234.65864999999999</v>
      </c>
      <c r="T4079" s="17">
        <f>[1]!share_freesharesmv(A4079,"",100000000)</f>
        <v>25.675990545000001</v>
      </c>
      <c r="U4079" s="17">
        <f>[1]!s_dq_amount_btin(A4079,E4079,100000000)</f>
        <v>1.59799899</v>
      </c>
      <c r="V4079" s="17">
        <f>[1]!s_dq_turn(A4079,E4079)</f>
        <v>1.6978274740543058</v>
      </c>
      <c r="W4079" s="2">
        <f>[1]!s_pq_amount(A4079,"20260101","",100000000)</f>
        <v>217.45881745</v>
      </c>
      <c r="X4079" s="2">
        <f>[1]!s_pq_avgamount(A4079,"20260101","",100000000)</f>
        <v>1.9768983404545453</v>
      </c>
      <c r="Y4079" s="17">
        <f>[1]!s_ipo_dilutedpe(A4079)</f>
        <v>39</v>
      </c>
      <c r="Z4079" s="12">
        <f>[1]!s_ipo_collection_total(A4079,100000000)</f>
        <v>6.7656910000000003</v>
      </c>
      <c r="AA4079" s="2">
        <f>[1]!s_val_pe_ttm(A4079,E4079)</f>
        <v>98.618087768554688</v>
      </c>
      <c r="AB4079" s="5">
        <f>[1]!s_info_zjtxornot1(A4079,"")</f>
        <v>0</v>
      </c>
      <c r="AC4079" s="22" t="str">
        <f>[1]!s_info_nature1(A4079,"")</f>
        <v>民营企业</v>
      </c>
      <c r="AD4079" s="6" t="str">
        <f>[1]!s_info_city(A4079)</f>
        <v>都江堰市</v>
      </c>
      <c r="AE4079" s="6" t="str">
        <f>[1]!s_info_province(A4079)</f>
        <v>四川省</v>
      </c>
      <c r="AF4079">
        <v>103.637342</v>
      </c>
      <c r="AG4079">
        <v>31.039124000000001</v>
      </c>
    </row>
    <row r="4080" spans="1:33" x14ac:dyDescent="0.3">
      <c r="A4080" s="12" t="s">
        <v>8530</v>
      </c>
      <c r="B4080" s="12" t="s">
        <v>8531</v>
      </c>
      <c r="C4080" s="16" t="str">
        <f>[1]!s_info_mkt(A4080)</f>
        <v>主板</v>
      </c>
      <c r="D4080" s="16" t="str">
        <f>[1]!s_ipo_listeddate(A4080)</f>
        <v>2011-06-15</v>
      </c>
      <c r="E4080" s="16" t="str">
        <f>[1]!lastradeday_s("000002","")</f>
        <v>2026-06-22</v>
      </c>
      <c r="F4080" s="16" t="str">
        <f>[1]!s_info_industry_csrc2023(A4080,"",3)</f>
        <v>仪器仪表制造业</v>
      </c>
      <c r="G4080" s="16" t="str">
        <f>[1]!s_info_industry_csrc2023(A4080,"",1)</f>
        <v>制造业</v>
      </c>
      <c r="H4080" s="16">
        <f>[1]!s_is(A4080,83,"FY","YTD","20251231",1,"",100000000)</f>
        <v>143.6076620437</v>
      </c>
      <c r="I4080" s="16">
        <f>[1]!s_is(A4080,83,"FY","YTD","20241231",1,"",100000000)</f>
        <v>146.00478206120002</v>
      </c>
      <c r="J4080" s="16">
        <f t="shared" si="189"/>
        <v>-1.6418092501211512E-2</v>
      </c>
      <c r="K4080" s="16">
        <f>[1]!s_is(A4080,61,"FY","YTD","20251231",1,"",100000000)</f>
        <v>12.7396065978</v>
      </c>
      <c r="L4080" s="16">
        <f>[1]!s_is(A4080,61,"FY","YTD","20241231",1,"",100000000)</f>
        <v>22.5951791058</v>
      </c>
      <c r="M4080" s="16">
        <f t="shared" si="190"/>
        <v>-0.43618032244188559</v>
      </c>
      <c r="N4080" s="16">
        <f>[1]!s_fa_roe(A4080,"20251231")</f>
        <v>10.792299999999999</v>
      </c>
      <c r="O4080" s="16">
        <f>[1]!s_stmnote_rdexp(A4080,"20251231",1,10000)</f>
        <v>60728.324547000004</v>
      </c>
      <c r="P4080" s="20">
        <f t="shared" si="191"/>
        <v>4.2287663264457501E-2</v>
      </c>
      <c r="Q4080" s="16">
        <f>[1]!s_margin_tradingbalance(A4080,"",10000)</f>
        <v>43044.968699999998</v>
      </c>
      <c r="R4080" s="16">
        <f>[1]!s_margin_seclendingbalance(A4080,"",10000)</f>
        <v>217.02099999999999</v>
      </c>
      <c r="S4080" s="17">
        <f>[1]!s_val_ev(A4080,"",100000000)</f>
        <v>229.18965313999999</v>
      </c>
      <c r="T4080" s="17">
        <f>[1]!share_freesharesmv(A4080,"",100000000)</f>
        <v>111.07893157269999</v>
      </c>
      <c r="U4080" s="17">
        <f>[1]!s_dq_amount_btin(A4080,E4080,100000000)</f>
        <v>7.3880109100000002</v>
      </c>
      <c r="V4080" s="17">
        <f>[1]!s_dq_turn(A4080,E4080)</f>
        <v>3.3368596879582504</v>
      </c>
      <c r="W4080" s="2">
        <f>[1]!s_pq_amount(A4080,"20260101","",100000000)</f>
        <v>664.60263937000002</v>
      </c>
      <c r="X4080" s="2">
        <f>[1]!s_pq_avgamount(A4080,"20260101","",100000000)</f>
        <v>6.0418421760909089</v>
      </c>
      <c r="Y4080" s="17">
        <f>[1]!s_ipo_dilutedpe(A4080)</f>
        <v>27.21</v>
      </c>
      <c r="Z4080" s="12">
        <f>[1]!s_ipo_collection_total(A4080,100000000)</f>
        <v>13.4</v>
      </c>
      <c r="AA4080" s="2">
        <f>[1]!s_val_pe_ttm(A4080,E4080)</f>
        <v>24.075105667114258</v>
      </c>
      <c r="AB4080" s="5">
        <f>[1]!s_info_zjtxornot1(A4080,"")</f>
        <v>0</v>
      </c>
      <c r="AC4080" s="22" t="str">
        <f>[1]!s_info_nature1(A4080,"")</f>
        <v>民营企业</v>
      </c>
      <c r="AD4080" s="6" t="str">
        <f>[1]!s_info_city(A4080)</f>
        <v>宁波市</v>
      </c>
      <c r="AE4080" s="6" t="str">
        <f>[1]!s_info_province(A4080)</f>
        <v>浙江省</v>
      </c>
      <c r="AF4080">
        <v>121.549792</v>
      </c>
      <c r="AG4080">
        <v>29.868387999999999</v>
      </c>
    </row>
    <row r="4081" spans="1:33" x14ac:dyDescent="0.3">
      <c r="A4081" s="12" t="s">
        <v>8532</v>
      </c>
      <c r="B4081" s="12" t="s">
        <v>8533</v>
      </c>
      <c r="C4081" s="16" t="str">
        <f>[1]!s_info_mkt(A4081)</f>
        <v>主板</v>
      </c>
      <c r="D4081" s="16" t="str">
        <f>[1]!s_ipo_listeddate(A4081)</f>
        <v>2003-10-29</v>
      </c>
      <c r="E4081" s="16" t="str">
        <f>[1]!lastradeday_s("000002","")</f>
        <v>2026-06-22</v>
      </c>
      <c r="F4081" s="16" t="str">
        <f>[1]!s_info_industry_csrc2023(A4081,"",3)</f>
        <v>电力、热力生产和供应业</v>
      </c>
      <c r="G4081" s="16" t="str">
        <f>[1]!s_info_industry_csrc2023(A4081,"",1)</f>
        <v>电力、热力、燃气及水生产和供应业</v>
      </c>
      <c r="H4081" s="16">
        <f>[1]!s_is(A4081,83,"FY","YTD","20251231",1,"",100000000)</f>
        <v>418.58345423779997</v>
      </c>
      <c r="I4081" s="16">
        <f>[1]!s_is(A4081,83,"FY","YTD","20241231",1,"",100000000)</f>
        <v>427.33886034160003</v>
      </c>
      <c r="J4081" s="16">
        <f t="shared" si="189"/>
        <v>-2.048820483304814E-2</v>
      </c>
      <c r="K4081" s="16">
        <f>[1]!s_is(A4081,61,"FY","YTD","20251231",1,"",100000000)</f>
        <v>27.673764980399998</v>
      </c>
      <c r="L4081" s="16">
        <f>[1]!s_is(A4081,61,"FY","YTD","20241231",1,"",100000000)</f>
        <v>20.459789603000001</v>
      </c>
      <c r="M4081" s="16">
        <f t="shared" si="190"/>
        <v>0.3525928427114528</v>
      </c>
      <c r="N4081" s="16">
        <f>[1]!s_fa_roe(A4081,"20251231")</f>
        <v>8.7642000000000007</v>
      </c>
      <c r="O4081" s="16">
        <f>[1]!s_stmnote_rdexp(A4081,"20251231",1,10000)</f>
        <v>27553.965341000003</v>
      </c>
      <c r="P4081" s="20">
        <f t="shared" si="191"/>
        <v>6.5826694920784945E-3</v>
      </c>
      <c r="Q4081" s="16">
        <f>[1]!s_margin_tradingbalance(A4081,"",10000)</f>
        <v>139596.9615</v>
      </c>
      <c r="R4081" s="16">
        <f>[1]!s_margin_seclendingbalance(A4081,"",10000)</f>
        <v>1485.9206999999999</v>
      </c>
      <c r="S4081" s="17">
        <f>[1]!s_val_ev(A4081,"",100000000)</f>
        <v>472.38200975699999</v>
      </c>
      <c r="T4081" s="17">
        <f>[1]!share_freesharesmv(A4081,"",100000000)</f>
        <v>202.05105774839996</v>
      </c>
      <c r="U4081" s="17">
        <f>[1]!s_dq_amount_btin(A4081,E4081,100000000)</f>
        <v>14.47224673</v>
      </c>
      <c r="V4081" s="17">
        <f>[1]!s_dq_turn(A4081,E4081)</f>
        <v>3.1363647486959478</v>
      </c>
      <c r="W4081" s="2">
        <f>[1]!s_pq_amount(A4081,"20260101","",100000000)</f>
        <v>1736.56482925</v>
      </c>
      <c r="X4081" s="2">
        <f>[1]!s_pq_avgamount(A4081,"20260101","",100000000)</f>
        <v>15.786952993181817</v>
      </c>
      <c r="Y4081" s="17">
        <f>[1]!s_ipo_dilutedpe(A4081)</f>
        <v>18.52</v>
      </c>
      <c r="Z4081" s="12">
        <f>[1]!s_ipo_collection_total(A4081,100000000)</f>
        <v>13.92</v>
      </c>
      <c r="AA4081" s="2">
        <f>[1]!s_val_pe_ttm(A4081,E4081)</f>
        <v>18.853763580322266</v>
      </c>
      <c r="AB4081" s="5">
        <f>[1]!s_info_zjtxornot1(A4081,"")</f>
        <v>0</v>
      </c>
      <c r="AC4081" s="22" t="str">
        <f>[1]!s_info_nature1(A4081,"")</f>
        <v>中央国有企业</v>
      </c>
      <c r="AD4081" s="6" t="str">
        <f>[1]!s_info_city(A4081)</f>
        <v>上海市</v>
      </c>
      <c r="AE4081" s="6" t="str">
        <f>[1]!s_info_province(A4081)</f>
        <v>上海</v>
      </c>
      <c r="AF4081">
        <v>121.472644</v>
      </c>
      <c r="AG4081">
        <v>31.231705999999999</v>
      </c>
    </row>
    <row r="4082" spans="1:33" x14ac:dyDescent="0.3">
      <c r="A4082" s="12" t="s">
        <v>8534</v>
      </c>
      <c r="B4082" s="12" t="s">
        <v>8535</v>
      </c>
      <c r="C4082" s="16" t="str">
        <f>[1]!s_info_mkt(A4082)</f>
        <v>主板</v>
      </c>
      <c r="D4082" s="16" t="str">
        <f>[1]!s_ipo_listeddate(A4082)</f>
        <v>2002-12-02</v>
      </c>
      <c r="E4082" s="16" t="str">
        <f>[1]!lastradeday_s("000002","")</f>
        <v>2026-06-22</v>
      </c>
      <c r="F4082" s="16" t="str">
        <f>[1]!s_info_industry_csrc2023(A4082,"",3)</f>
        <v>电气机械和器材制造业</v>
      </c>
      <c r="G4082" s="16" t="str">
        <f>[1]!s_info_industry_csrc2023(A4082,"",1)</f>
        <v>制造业</v>
      </c>
      <c r="H4082" s="16">
        <f>[1]!s_is(A4082,83,"FY","YTD","20251231",1,"",100000000)</f>
        <v>78.956937375099997</v>
      </c>
      <c r="I4082" s="16">
        <f>[1]!s_is(A4082,83,"FY","YTD","20241231",1,"",100000000)</f>
        <v>78.739680159800002</v>
      </c>
      <c r="J4082" s="16">
        <f t="shared" si="189"/>
        <v>2.7591833603981542E-3</v>
      </c>
      <c r="K4082" s="16">
        <f>[1]!s_is(A4082,61,"FY","YTD","20251231",1,"",100000000)</f>
        <v>-11.404145146099999</v>
      </c>
      <c r="L4082" s="16">
        <f>[1]!s_is(A4082,61,"FY","YTD","20241231",1,"",100000000)</f>
        <v>-9.7869791187999997</v>
      </c>
      <c r="M4082" s="16">
        <f t="shared" si="190"/>
        <v>-0.16523648489180423</v>
      </c>
      <c r="N4082" s="16">
        <f>[1]!s_fa_roe(A4082,"20251231")</f>
        <v>-34.194699999999997</v>
      </c>
      <c r="O4082" s="16">
        <f>[1]!s_stmnote_rdexp(A4082,"20251231",1,10000)</f>
        <v>90621.94</v>
      </c>
      <c r="P4082" s="20">
        <f t="shared" si="191"/>
        <v>0.11477387929762674</v>
      </c>
      <c r="Q4082" s="16">
        <f>[1]!s_margin_tradingbalance(A4082,"",10000)</f>
        <v>39457.484199999999</v>
      </c>
      <c r="R4082" s="16">
        <f>[1]!s_margin_seclendingbalance(A4082,"",10000)</f>
        <v>73.051599999999993</v>
      </c>
      <c r="S4082" s="17">
        <f>[1]!s_val_ev(A4082,"",100000000)</f>
        <v>65.675251569600007</v>
      </c>
      <c r="T4082" s="17">
        <f>[1]!share_freesharesmv(A4082,"",100000000)</f>
        <v>45.806624851200006</v>
      </c>
      <c r="U4082" s="17">
        <f>[1]!s_dq_amount_btin(A4082,E4082,100000000)</f>
        <v>0.5255206</v>
      </c>
      <c r="V4082" s="17">
        <f>[1]!s_dq_turn(A4082,E4082)</f>
        <v>0.80600924906852855</v>
      </c>
      <c r="W4082" s="2">
        <f>[1]!s_pq_amount(A4082,"20260101","",100000000)</f>
        <v>105.66057008999999</v>
      </c>
      <c r="X4082" s="2">
        <f>[1]!s_pq_avgamount(A4082,"20260101","",100000000)</f>
        <v>0.96055063718181821</v>
      </c>
      <c r="Y4082" s="17">
        <f>[1]!s_ipo_dilutedpe(A4082)</f>
        <v>20</v>
      </c>
      <c r="Z4082" s="12">
        <f>[1]!s_ipo_collection_total(A4082,100000000)</f>
        <v>1.9</v>
      </c>
      <c r="AA4082" s="2">
        <f>[1]!s_val_pe_ttm(A4082,E4082)</f>
        <v>-6.3234539031982422</v>
      </c>
      <c r="AB4082" s="5">
        <f>[1]!s_info_zjtxornot1(A4082,"")</f>
        <v>1</v>
      </c>
      <c r="AC4082" s="22" t="str">
        <f>[1]!s_info_nature1(A4082,"")</f>
        <v>公众企业</v>
      </c>
      <c r="AD4082" s="6" t="str">
        <f>[1]!s_info_city(A4082)</f>
        <v>深圳市</v>
      </c>
      <c r="AE4082" s="6" t="str">
        <f>[1]!s_info_province(A4082)</f>
        <v>广东省</v>
      </c>
      <c r="AF4082">
        <v>114.085947</v>
      </c>
      <c r="AG4082">
        <v>22.547000000000001</v>
      </c>
    </row>
    <row r="4083" spans="1:33" x14ac:dyDescent="0.3">
      <c r="A4083" s="12" t="s">
        <v>8536</v>
      </c>
      <c r="B4083" s="12" t="s">
        <v>8537</v>
      </c>
      <c r="C4083" s="16" t="str">
        <f>[1]!s_info_mkt(A4083)</f>
        <v>主板</v>
      </c>
      <c r="D4083" s="16" t="str">
        <f>[1]!s_ipo_listeddate(A4083)</f>
        <v>1999-12-23</v>
      </c>
      <c r="E4083" s="16" t="str">
        <f>[1]!lastradeday_s("000002","")</f>
        <v>2026-06-22</v>
      </c>
      <c r="F4083" s="16" t="str">
        <f>[1]!s_info_industry_csrc2023(A4083,"",3)</f>
        <v>有色金属冶炼和压延加工业</v>
      </c>
      <c r="G4083" s="16" t="str">
        <f>[1]!s_info_industry_csrc2023(A4083,"",1)</f>
        <v>制造业</v>
      </c>
      <c r="H4083" s="16">
        <f>[1]!s_is(A4083,83,"FY","YTD","20251231",1,"",100000000)</f>
        <v>346.19858906960002</v>
      </c>
      <c r="I4083" s="16">
        <f>[1]!s_is(A4083,83,"FY","YTD","20241231",1,"",100000000)</f>
        <v>334.7718017565</v>
      </c>
      <c r="J4083" s="16">
        <f t="shared" si="189"/>
        <v>3.4133063935329444E-2</v>
      </c>
      <c r="K4083" s="16">
        <f>[1]!s_is(A4083,61,"FY","YTD","20251231",1,"",100000000)</f>
        <v>47.355091360299994</v>
      </c>
      <c r="L4083" s="16">
        <f>[1]!s_is(A4083,61,"FY","YTD","20241231",1,"",100000000)</f>
        <v>48.2995429988</v>
      </c>
      <c r="M4083" s="16">
        <f t="shared" si="190"/>
        <v>-1.9554049166127112E-2</v>
      </c>
      <c r="N4083" s="16">
        <f>[1]!s_fa_roe(A4083,"20251231")</f>
        <v>9.4801000000000002</v>
      </c>
      <c r="O4083" s="16">
        <f>[1]!s_stmnote_rdexp(A4083,"20251231",1,10000)</f>
        <v>131147.90810999999</v>
      </c>
      <c r="P4083" s="20">
        <f t="shared" si="191"/>
        <v>3.788227689270967E-2</v>
      </c>
      <c r="Q4083" s="16">
        <f>[1]!s_margin_tradingbalance(A4083,"",10000)</f>
        <v>160571.5214</v>
      </c>
      <c r="R4083" s="16">
        <f>[1]!s_margin_seclendingbalance(A4083,"",10000)</f>
        <v>348.71940000000001</v>
      </c>
      <c r="S4083" s="17">
        <f>[1]!s_val_ev(A4083,"",100000000)</f>
        <v>546.62419420840001</v>
      </c>
      <c r="T4083" s="17">
        <f>[1]!share_freesharesmv(A4083,"",100000000)</f>
        <v>290.02044440039998</v>
      </c>
      <c r="U4083" s="17">
        <f>[1]!s_dq_amount_btin(A4083,E4083,100000000)</f>
        <v>11.890416569999999</v>
      </c>
      <c r="V4083" s="17">
        <f>[1]!s_dq_turn(A4083,E4083)</f>
        <v>2.2412211487531226</v>
      </c>
      <c r="W4083" s="2">
        <f>[1]!s_pq_amount(A4083,"20260101","",100000000)</f>
        <v>2053.74231912</v>
      </c>
      <c r="X4083" s="2">
        <f>[1]!s_pq_avgamount(A4083,"20260101","",100000000)</f>
        <v>18.670384719272729</v>
      </c>
      <c r="Y4083" s="17">
        <f>[1]!s_ipo_dilutedpe(A4083)</f>
        <v>0</v>
      </c>
      <c r="Z4083" s="12">
        <f>[1]!s_ipo_collection_total(A4083,100000000)</f>
        <v>7.05</v>
      </c>
      <c r="AA4083" s="2">
        <f>[1]!s_val_pe_ttm(A4083,E4083)</f>
        <v>13.226981163024902</v>
      </c>
      <c r="AB4083" s="5">
        <f>[1]!s_info_zjtxornot1(A4083,"")</f>
        <v>0</v>
      </c>
      <c r="AC4083" s="22" t="str">
        <f>[1]!s_info_nature1(A4083,"")</f>
        <v>集体企业</v>
      </c>
      <c r="AD4083" s="6" t="str">
        <f>[1]!s_info_city(A4083)</f>
        <v>龙口市</v>
      </c>
      <c r="AE4083" s="6" t="str">
        <f>[1]!s_info_province(A4083)</f>
        <v>山东省</v>
      </c>
      <c r="AF4083">
        <v>120.5228</v>
      </c>
      <c r="AG4083">
        <v>37.610401000000003</v>
      </c>
    </row>
    <row r="4084" spans="1:33" x14ac:dyDescent="0.3">
      <c r="A4084" s="12" t="s">
        <v>8538</v>
      </c>
      <c r="B4084" s="12" t="s">
        <v>8539</v>
      </c>
      <c r="C4084" s="16" t="str">
        <f>[1]!s_info_mkt(A4084)</f>
        <v>主板</v>
      </c>
      <c r="D4084" s="16" t="str">
        <f>[1]!s_ipo_listeddate(A4084)</f>
        <v>2004-01-30</v>
      </c>
      <c r="E4084" s="16" t="str">
        <f>[1]!lastradeday_s("000002","")</f>
        <v>2026-06-22</v>
      </c>
      <c r="F4084" s="16" t="str">
        <f>[1]!s_info_industry_csrc2023(A4084,"",3)</f>
        <v>化学原料和化学制品制造业</v>
      </c>
      <c r="G4084" s="16" t="str">
        <f>[1]!s_info_industry_csrc2023(A4084,"",1)</f>
        <v>制造业</v>
      </c>
      <c r="H4084" s="16">
        <f>[1]!s_is(A4084,83,"FY","YTD","20251231",1,"",100000000)</f>
        <v>10.625767098800001</v>
      </c>
      <c r="I4084" s="16">
        <f>[1]!s_is(A4084,83,"FY","YTD","20241231",1,"",100000000)</f>
        <v>10.530518776199999</v>
      </c>
      <c r="J4084" s="16">
        <f t="shared" si="189"/>
        <v>9.0449791339124452E-3</v>
      </c>
      <c r="K4084" s="16">
        <f>[1]!s_is(A4084,61,"FY","YTD","20251231",1,"",100000000)</f>
        <v>9.8461479000000005E-2</v>
      </c>
      <c r="L4084" s="16">
        <f>[1]!s_is(A4084,61,"FY","YTD","20241231",1,"",100000000)</f>
        <v>0.81098815849999994</v>
      </c>
      <c r="M4084" s="16">
        <f t="shared" si="190"/>
        <v>-0.87859073160560819</v>
      </c>
      <c r="N4084" s="16">
        <f>[1]!s_fa_roe(A4084,"20251231")</f>
        <v>0.45140000000000002</v>
      </c>
      <c r="O4084" s="16">
        <f>[1]!s_stmnote_rdexp(A4084,"20251231",1,10000)</f>
        <v>1909.9016140000001</v>
      </c>
      <c r="P4084" s="20">
        <f t="shared" si="191"/>
        <v>1.7974246906048704E-2</v>
      </c>
      <c r="Q4084" s="16">
        <f>[1]!s_margin_tradingbalance(A4084,"",10000)</f>
        <v>0</v>
      </c>
      <c r="R4084" s="16">
        <f>[1]!s_margin_seclendingbalance(A4084,"",10000)</f>
        <v>0</v>
      </c>
      <c r="S4084" s="17">
        <f>[1]!s_val_ev(A4084,"",100000000)</f>
        <v>27.28</v>
      </c>
      <c r="T4084" s="17">
        <f>[1]!share_freesharesmv(A4084,"",100000000)</f>
        <v>17.492245702400002</v>
      </c>
      <c r="U4084" s="17">
        <f>[1]!s_dq_amount_btin(A4084,E4084,100000000)</f>
        <v>0.44749533000000002</v>
      </c>
      <c r="V4084" s="17">
        <f>[1]!s_dq_turn(A4084,E4084)</f>
        <v>1.6678874545454545</v>
      </c>
      <c r="W4084" s="2">
        <f>[1]!s_pq_amount(A4084,"20260101","",100000000)</f>
        <v>106.22362997</v>
      </c>
      <c r="X4084" s="2">
        <f>[1]!s_pq_avgamount(A4084,"20260101","",100000000)</f>
        <v>0.98355212935185177</v>
      </c>
      <c r="Y4084" s="17">
        <f>[1]!s_ipo_dilutedpe(A4084)</f>
        <v>19.96</v>
      </c>
      <c r="Z4084" s="12">
        <f>[1]!s_ipo_collection_total(A4084,100000000)</f>
        <v>6.8280000000000003</v>
      </c>
      <c r="AA4084" s="2">
        <f>[1]!s_val_pe_ttm(A4084,E4084)</f>
        <v>-191.28599548339844</v>
      </c>
      <c r="AB4084" s="5">
        <f>[1]!s_info_zjtxornot1(A4084,"")</f>
        <v>0</v>
      </c>
      <c r="AC4084" s="22" t="str">
        <f>[1]!s_info_nature1(A4084,"")</f>
        <v>地方国有企业</v>
      </c>
      <c r="AD4084" s="6" t="str">
        <f>[1]!s_info_city(A4084)</f>
        <v>柳州市</v>
      </c>
      <c r="AE4084" s="6" t="str">
        <f>[1]!s_info_province(A4084)</f>
        <v>广西壮族自治区</v>
      </c>
      <c r="AF4084">
        <v>109.411703</v>
      </c>
      <c r="AG4084">
        <v>24.314616999999998</v>
      </c>
    </row>
    <row r="4085" spans="1:33" x14ac:dyDescent="0.3">
      <c r="A4085" s="12" t="s">
        <v>8540</v>
      </c>
      <c r="B4085" s="12" t="s">
        <v>8541</v>
      </c>
      <c r="C4085" s="16" t="str">
        <f>[1]!s_info_mkt(A4085)</f>
        <v>主板</v>
      </c>
      <c r="D4085" s="16" t="str">
        <f>[1]!s_ipo_listeddate(A4085)</f>
        <v>2015-12-31</v>
      </c>
      <c r="E4085" s="16" t="str">
        <f>[1]!lastradeday_s("000002","")</f>
        <v>2026-06-22</v>
      </c>
      <c r="F4085" s="16" t="str">
        <f>[1]!s_info_industry_csrc2023(A4085,"",3)</f>
        <v>化学原料和化学制品制造业</v>
      </c>
      <c r="G4085" s="16" t="str">
        <f>[1]!s_info_industry_csrc2023(A4085,"",1)</f>
        <v>制造业</v>
      </c>
      <c r="H4085" s="16">
        <f>[1]!s_is(A4085,83,"FY","YTD","20251231",1,"",100000000)</f>
        <v>45.061566051699998</v>
      </c>
      <c r="I4085" s="16">
        <f>[1]!s_is(A4085,83,"FY","YTD","20241231",1,"",100000000)</f>
        <v>53.439951577200006</v>
      </c>
      <c r="J4085" s="16">
        <f t="shared" si="189"/>
        <v>-0.15678130833252135</v>
      </c>
      <c r="K4085" s="16">
        <f>[1]!s_is(A4085,61,"FY","YTD","20251231",1,"",100000000)</f>
        <v>5.2211801929000003</v>
      </c>
      <c r="L4085" s="16">
        <f>[1]!s_is(A4085,61,"FY","YTD","20241231",1,"",100000000)</f>
        <v>7.6901949133</v>
      </c>
      <c r="M4085" s="16">
        <f t="shared" si="190"/>
        <v>-0.32106009642615174</v>
      </c>
      <c r="N4085" s="16">
        <f>[1]!s_fa_roe(A4085,"20251231")</f>
        <v>8.4619999999999997</v>
      </c>
      <c r="O4085" s="16">
        <f>[1]!s_stmnote_rdexp(A4085,"20251231",1,10000)</f>
        <v>25551.81</v>
      </c>
      <c r="P4085" s="20">
        <f t="shared" si="191"/>
        <v>5.6704220999962411E-2</v>
      </c>
      <c r="Q4085" s="16">
        <f>[1]!s_margin_tradingbalance(A4085,"",10000)</f>
        <v>20912.855200000002</v>
      </c>
      <c r="R4085" s="16">
        <f>[1]!s_margin_seclendingbalance(A4085,"",10000)</f>
        <v>47.934199999999997</v>
      </c>
      <c r="S4085" s="17">
        <f>[1]!s_val_ev(A4085,"",100000000)</f>
        <v>90.511242122399992</v>
      </c>
      <c r="T4085" s="17">
        <f>[1]!share_freesharesmv(A4085,"",100000000)</f>
        <v>27.687605011200002</v>
      </c>
      <c r="U4085" s="17">
        <f>[1]!s_dq_amount_btin(A4085,E4085,100000000)</f>
        <v>0.89709315999999995</v>
      </c>
      <c r="V4085" s="17">
        <f>[1]!s_dq_turn(A4085,E4085)</f>
        <v>1.2354077645591079</v>
      </c>
      <c r="W4085" s="2">
        <f>[1]!s_pq_amount(A4085,"20260101","",100000000)</f>
        <v>124.13475921</v>
      </c>
      <c r="X4085" s="2">
        <f>[1]!s_pq_avgamount(A4085,"20260101","",100000000)</f>
        <v>1.1284978109999999</v>
      </c>
      <c r="Y4085" s="17">
        <f>[1]!s_ipo_dilutedpe(A4085)</f>
        <v>22.92</v>
      </c>
      <c r="Z4085" s="12">
        <f>[1]!s_ipo_collection_total(A4085,100000000)</f>
        <v>3.3210000000000002</v>
      </c>
      <c r="AA4085" s="2">
        <f>[1]!s_val_pe_ttm(A4085,E4085)</f>
        <v>19.261579513549805</v>
      </c>
      <c r="AB4085" s="5">
        <f>[1]!s_info_zjtxornot1(A4085,"")</f>
        <v>0</v>
      </c>
      <c r="AC4085" s="22" t="str">
        <f>[1]!s_info_nature1(A4085,"")</f>
        <v>地方国有企业</v>
      </c>
      <c r="AD4085" s="6" t="str">
        <f>[1]!s_info_city(A4085)</f>
        <v>淮安市</v>
      </c>
      <c r="AE4085" s="6" t="str">
        <f>[1]!s_info_province(A4085)</f>
        <v>江苏省</v>
      </c>
      <c r="AF4085">
        <v>119.021265</v>
      </c>
      <c r="AG4085">
        <v>33.597506000000003</v>
      </c>
    </row>
    <row r="4086" spans="1:33" x14ac:dyDescent="0.3">
      <c r="A4086" s="12" t="s">
        <v>8542</v>
      </c>
      <c r="B4086" s="12" t="s">
        <v>8543</v>
      </c>
      <c r="C4086" s="16" t="str">
        <f>[1]!s_info_mkt(A4086)</f>
        <v>创业板</v>
      </c>
      <c r="D4086" s="16" t="str">
        <f>[1]!s_ipo_listeddate(A4086)</f>
        <v>2011-06-15</v>
      </c>
      <c r="E4086" s="16" t="str">
        <f>[1]!lastradeday_s("000002","")</f>
        <v>2026-06-22</v>
      </c>
      <c r="F4086" s="16" t="str">
        <f>[1]!s_info_industry_csrc2023(A4086,"",3)</f>
        <v>橡胶和塑料制品业</v>
      </c>
      <c r="G4086" s="16" t="str">
        <f>[1]!s_info_industry_csrc2023(A4086,"",1)</f>
        <v>制造业</v>
      </c>
      <c r="H4086" s="16">
        <f>[1]!s_is(A4086,83,"FY","YTD","20251231",1,"",100000000)</f>
        <v>23.8096483492</v>
      </c>
      <c r="I4086" s="16">
        <f>[1]!s_is(A4086,83,"FY","YTD","20241231",1,"",100000000)</f>
        <v>22.3813062491</v>
      </c>
      <c r="J4086" s="16">
        <f t="shared" si="189"/>
        <v>6.3818531599666439E-2</v>
      </c>
      <c r="K4086" s="16">
        <f>[1]!s_is(A4086,61,"FY","YTD","20251231",1,"",100000000)</f>
        <v>1.7095036163999999</v>
      </c>
      <c r="L4086" s="16">
        <f>[1]!s_is(A4086,61,"FY","YTD","20241231",1,"",100000000)</f>
        <v>2.2300555872999999</v>
      </c>
      <c r="M4086" s="16">
        <f t="shared" si="190"/>
        <v>-0.23342555847688487</v>
      </c>
      <c r="N4086" s="16">
        <f>[1]!s_fa_roe(A4086,"20251231")</f>
        <v>5.3395999999999999</v>
      </c>
      <c r="O4086" s="16">
        <f>[1]!s_stmnote_rdexp(A4086,"20251231",1,10000)</f>
        <v>8711.8081849999999</v>
      </c>
      <c r="P4086" s="20">
        <f t="shared" si="191"/>
        <v>3.6589402990039183E-2</v>
      </c>
      <c r="Q4086" s="16">
        <f>[1]!s_margin_tradingbalance(A4086,"",10000)</f>
        <v>0</v>
      </c>
      <c r="R4086" s="16">
        <f>[1]!s_margin_seclendingbalance(A4086,"",10000)</f>
        <v>0</v>
      </c>
      <c r="S4086" s="17">
        <f>[1]!s_val_ev(A4086,"",100000000)</f>
        <v>36.513283500900002</v>
      </c>
      <c r="T4086" s="17">
        <f>[1]!share_freesharesmv(A4086,"",100000000)</f>
        <v>25.070729934999999</v>
      </c>
      <c r="U4086" s="17">
        <f>[1]!s_dq_amount_btin(A4086,E4086,100000000)</f>
        <v>0.65024998000000001</v>
      </c>
      <c r="V4086" s="17">
        <f>[1]!s_dq_turn(A4086,E4086)</f>
        <v>2.3421214744505336</v>
      </c>
      <c r="W4086" s="2">
        <f>[1]!s_pq_amount(A4086,"20260101","",100000000)</f>
        <v>84.003282200000001</v>
      </c>
      <c r="X4086" s="2">
        <f>[1]!s_pq_avgamount(A4086,"20260101","",100000000)</f>
        <v>0.7636662018181819</v>
      </c>
      <c r="Y4086" s="17">
        <f>[1]!s_ipo_dilutedpe(A4086)</f>
        <v>34.479999999999997</v>
      </c>
      <c r="Z4086" s="12">
        <f>[1]!s_ipo_collection_total(A4086,100000000)</f>
        <v>2.9024999999999999</v>
      </c>
      <c r="AA4086" s="2">
        <f>[1]!s_val_pe_ttm(A4086,E4086)</f>
        <v>20.482255935668945</v>
      </c>
      <c r="AB4086" s="5">
        <f>[1]!s_info_zjtxornot1(A4086,"")</f>
        <v>0</v>
      </c>
      <c r="AC4086" s="22" t="str">
        <f>[1]!s_info_nature1(A4086,"")</f>
        <v>民营企业</v>
      </c>
      <c r="AD4086" s="6" t="str">
        <f>[1]!s_info_city(A4086)</f>
        <v>上海市</v>
      </c>
      <c r="AE4086" s="6" t="str">
        <f>[1]!s_info_province(A4086)</f>
        <v>上海</v>
      </c>
      <c r="AF4086">
        <v>121.472644</v>
      </c>
      <c r="AG4086">
        <v>31.231705999999999</v>
      </c>
    </row>
    <row r="4087" spans="1:33" x14ac:dyDescent="0.3">
      <c r="A4087" s="12" t="s">
        <v>8544</v>
      </c>
      <c r="B4087" s="12" t="s">
        <v>8545</v>
      </c>
      <c r="C4087" s="16" t="str">
        <f>[1]!s_info_mkt(A4087)</f>
        <v>主板</v>
      </c>
      <c r="D4087" s="16" t="str">
        <f>[1]!s_ipo_listeddate(A4087)</f>
        <v>2002-12-19</v>
      </c>
      <c r="E4087" s="16" t="str">
        <f>[1]!lastradeday_s("000002","")</f>
        <v>2026-06-22</v>
      </c>
      <c r="F4087" s="16" t="str">
        <f>[1]!s_info_industry_csrc2023(A4087,"",3)</f>
        <v>橡胶和塑料制品业</v>
      </c>
      <c r="G4087" s="16" t="str">
        <f>[1]!s_info_industry_csrc2023(A4087,"",1)</f>
        <v>制造业</v>
      </c>
      <c r="H4087" s="16">
        <f>[1]!s_is(A4087,83,"FY","YTD","20251231",1,"",100000000)</f>
        <v>214.7054447239</v>
      </c>
      <c r="I4087" s="16">
        <f>[1]!s_is(A4087,83,"FY","YTD","20241231",1,"",100000000)</f>
        <v>200.55007406679999</v>
      </c>
      <c r="J4087" s="16">
        <f t="shared" si="189"/>
        <v>7.0582724653520001E-2</v>
      </c>
      <c r="K4087" s="16">
        <f>[1]!s_is(A4087,61,"FY","YTD","20251231",1,"",100000000)</f>
        <v>5.1361443539999998</v>
      </c>
      <c r="L4087" s="16">
        <f>[1]!s_is(A4087,61,"FY","YTD","20241231",1,"",100000000)</f>
        <v>4.4486115083</v>
      </c>
      <c r="M4087" s="16">
        <f t="shared" si="190"/>
        <v>0.15454998585901128</v>
      </c>
      <c r="N4087" s="16">
        <f>[1]!s_fa_roe(A4087,"20251231")</f>
        <v>7.3342999999999998</v>
      </c>
      <c r="O4087" s="16">
        <f>[1]!s_stmnote_rdexp(A4087,"20251231",1,10000)</f>
        <v>113445.43</v>
      </c>
      <c r="P4087" s="20">
        <f t="shared" si="191"/>
        <v>5.2837705231874713E-2</v>
      </c>
      <c r="Q4087" s="16">
        <f>[1]!s_margin_tradingbalance(A4087,"",10000)</f>
        <v>54383.681799999998</v>
      </c>
      <c r="R4087" s="16">
        <f>[1]!s_margin_seclendingbalance(A4087,"",10000)</f>
        <v>343.72469999999998</v>
      </c>
      <c r="S4087" s="17">
        <f>[1]!s_val_ev(A4087,"",100000000)</f>
        <v>154.31893361599998</v>
      </c>
      <c r="T4087" s="17">
        <f>[1]!share_freesharesmv(A4087,"",100000000)</f>
        <v>80.150439783199971</v>
      </c>
      <c r="U4087" s="17">
        <f>[1]!s_dq_amount_btin(A4087,E4087,100000000)</f>
        <v>10.604964799999999</v>
      </c>
      <c r="V4087" s="17">
        <f>[1]!s_dq_turn(A4087,E4087)</f>
        <v>7.4544432010957662</v>
      </c>
      <c r="W4087" s="2">
        <f>[1]!s_pq_amount(A4087,"20260101","",100000000)</f>
        <v>349.48989398999998</v>
      </c>
      <c r="X4087" s="2">
        <f>[1]!s_pq_avgamount(A4087,"20260101","",100000000)</f>
        <v>3.1771808544545452</v>
      </c>
      <c r="Y4087" s="17">
        <f>[1]!s_ipo_dilutedpe(A4087)</f>
        <v>20</v>
      </c>
      <c r="Z4087" s="12">
        <f>[1]!s_ipo_collection_total(A4087,100000000)</f>
        <v>2.31</v>
      </c>
      <c r="AA4087" s="2">
        <f>[1]!s_val_pe_ttm(A4087,E4087)</f>
        <v>29.65947151184082</v>
      </c>
      <c r="AB4087" s="5">
        <f>[1]!s_info_zjtxornot1(A4087,"")</f>
        <v>1</v>
      </c>
      <c r="AC4087" s="22" t="str">
        <f>[1]!s_info_nature1(A4087,"")</f>
        <v>中央国有企业</v>
      </c>
      <c r="AD4087" s="6" t="str">
        <f>[1]!s_info_city(A4087)</f>
        <v>株洲市</v>
      </c>
      <c r="AE4087" s="6" t="str">
        <f>[1]!s_info_province(A4087)</f>
        <v>湖南省</v>
      </c>
      <c r="AF4087">
        <v>113.151737</v>
      </c>
      <c r="AG4087">
        <v>27.835806000000002</v>
      </c>
    </row>
    <row r="4088" spans="1:33" x14ac:dyDescent="0.3">
      <c r="A4088" s="12" t="s">
        <v>8546</v>
      </c>
      <c r="B4088" s="12" t="s">
        <v>8547</v>
      </c>
      <c r="C4088" s="16" t="str">
        <f>[1]!s_info_mkt(A4088)</f>
        <v>主板</v>
      </c>
      <c r="D4088" s="16" t="str">
        <f>[1]!s_ipo_listeddate(A4088)</f>
        <v>2014-08-08</v>
      </c>
      <c r="E4088" s="16" t="str">
        <f>[1]!lastradeday_s("000002","")</f>
        <v>2026-06-22</v>
      </c>
      <c r="F4088" s="16" t="str">
        <f>[1]!s_info_industry_csrc2023(A4088,"",3)</f>
        <v>农副食品加工业</v>
      </c>
      <c r="G4088" s="16" t="str">
        <f>[1]!s_info_industry_csrc2023(A4088,"",1)</f>
        <v>制造业</v>
      </c>
      <c r="H4088" s="16">
        <f>[1]!s_is(A4088,83,"FY","YTD","20251231",1,"",100000000)</f>
        <v>357.61520925940005</v>
      </c>
      <c r="I4088" s="16">
        <f>[1]!s_is(A4088,83,"FY","YTD","20241231",1,"",100000000)</f>
        <v>325.45260037869997</v>
      </c>
      <c r="J4088" s="16">
        <f t="shared" si="189"/>
        <v>9.8824249194123359E-2</v>
      </c>
      <c r="K4088" s="16">
        <f>[1]!s_is(A4088,61,"FY","YTD","20251231",1,"",100000000)</f>
        <v>0.5251685505</v>
      </c>
      <c r="L4088" s="16">
        <f>[1]!s_is(A4088,61,"FY","YTD","20241231",1,"",100000000)</f>
        <v>3.4246814113999999</v>
      </c>
      <c r="M4088" s="16">
        <f t="shared" si="190"/>
        <v>-0.84665185241703611</v>
      </c>
      <c r="N4088" s="16">
        <f>[1]!s_fa_roe(A4088,"20251231")</f>
        <v>0.78890000000000005</v>
      </c>
      <c r="O4088" s="16">
        <f>[1]!s_stmnote_rdexp(A4088,"20251231",1,10000)</f>
        <v>2882.467165</v>
      </c>
      <c r="P4088" s="20">
        <f t="shared" si="191"/>
        <v>8.0602476918401175E-4</v>
      </c>
      <c r="Q4088" s="16">
        <f>[1]!s_margin_tradingbalance(A4088,"",10000)</f>
        <v>21060.704300000001</v>
      </c>
      <c r="R4088" s="16">
        <f>[1]!s_margin_seclendingbalance(A4088,"",10000)</f>
        <v>34.574300000000001</v>
      </c>
      <c r="S4088" s="17">
        <f>[1]!s_val_ev(A4088,"",100000000)</f>
        <v>53.135031280499994</v>
      </c>
      <c r="T4088" s="17">
        <f>[1]!share_freesharesmv(A4088,"",100000000)</f>
        <v>24.741500121000005</v>
      </c>
      <c r="U4088" s="17">
        <f>[1]!s_dq_amount_btin(A4088,E4088,100000000)</f>
        <v>0.23150496000000001</v>
      </c>
      <c r="V4088" s="17">
        <f>[1]!s_dq_turn(A4088,E4088)</f>
        <v>0.43913783313350918</v>
      </c>
      <c r="W4088" s="2">
        <f>[1]!s_pq_amount(A4088,"20260101","",100000000)</f>
        <v>32.098074240000003</v>
      </c>
      <c r="X4088" s="2">
        <f>[1]!s_pq_avgamount(A4088,"20260101","",100000000)</f>
        <v>0.2918006749090909</v>
      </c>
      <c r="Y4088" s="17">
        <f>[1]!s_ipo_dilutedpe(A4088)</f>
        <v>21.78</v>
      </c>
      <c r="Z4088" s="12">
        <f>[1]!s_ipo_collection_total(A4088,100000000)</f>
        <v>4.7039999999999997</v>
      </c>
      <c r="AA4088" s="2">
        <f>[1]!s_val_pe_ttm(A4088,E4088)</f>
        <v>-93.604774475097656</v>
      </c>
      <c r="AB4088" s="5">
        <f>[1]!s_info_zjtxornot1(A4088,"")</f>
        <v>0</v>
      </c>
      <c r="AC4088" s="22" t="str">
        <f>[1]!s_info_nature1(A4088,"")</f>
        <v>民营企业</v>
      </c>
      <c r="AD4088" s="6" t="str">
        <f>[1]!s_info_city(A4088)</f>
        <v>沈阳市</v>
      </c>
      <c r="AE4088" s="6" t="str">
        <f>[1]!s_info_province(A4088)</f>
        <v>辽宁省</v>
      </c>
      <c r="AF4088">
        <v>123.429096</v>
      </c>
      <c r="AG4088">
        <v>41.796767000000003</v>
      </c>
    </row>
    <row r="4089" spans="1:33" x14ac:dyDescent="0.3">
      <c r="A4089" s="12" t="s">
        <v>8548</v>
      </c>
      <c r="B4089" s="12" t="s">
        <v>8549</v>
      </c>
      <c r="C4089" s="16" t="str">
        <f>[1]!s_info_mkt(A4089)</f>
        <v>主板</v>
      </c>
      <c r="D4089" s="16" t="str">
        <f>[1]!s_ipo_listeddate(A4089)</f>
        <v>2010-10-28</v>
      </c>
      <c r="E4089" s="16" t="str">
        <f>[1]!lastradeday_s("000002","")</f>
        <v>2026-06-22</v>
      </c>
      <c r="F4089" s="16" t="str">
        <f>[1]!s_info_industry_csrc2023(A4089,"",3)</f>
        <v>新闻和出版业</v>
      </c>
      <c r="G4089" s="16" t="str">
        <f>[1]!s_info_industry_csrc2023(A4089,"",1)</f>
        <v>文化、体育和娱乐业</v>
      </c>
      <c r="H4089" s="16">
        <f>[1]!s_is(A4089,83,"FY","YTD","20251231",1,"",100000000)</f>
        <v>126.0119349711</v>
      </c>
      <c r="I4089" s="16">
        <f>[1]!s_is(A4089,83,"FY","YTD","20241231",1,"",100000000)</f>
        <v>133.4860335722</v>
      </c>
      <c r="J4089" s="16">
        <f t="shared" si="189"/>
        <v>-5.5991615010849816E-2</v>
      </c>
      <c r="K4089" s="16">
        <f>[1]!s_is(A4089,61,"FY","YTD","20251231",1,"",100000000)</f>
        <v>15.940991773499999</v>
      </c>
      <c r="L4089" s="16">
        <f>[1]!s_is(A4089,61,"FY","YTD","20241231",1,"",100000000)</f>
        <v>13.702073560699999</v>
      </c>
      <c r="M4089" s="16">
        <f t="shared" si="190"/>
        <v>0.16339995569879426</v>
      </c>
      <c r="N4089" s="16">
        <f>[1]!s_fa_roe(A4089,"20251231")</f>
        <v>10.0411</v>
      </c>
      <c r="O4089" s="16">
        <f>[1]!s_stmnote_rdexp(A4089,"20251231",1,10000)</f>
        <v>7345.5008790000011</v>
      </c>
      <c r="P4089" s="20">
        <f t="shared" si="191"/>
        <v>5.82921044795054E-3</v>
      </c>
      <c r="Q4089" s="16">
        <f>[1]!s_margin_tradingbalance(A4089,"",10000)</f>
        <v>19696.6525</v>
      </c>
      <c r="R4089" s="16">
        <f>[1]!s_margin_seclendingbalance(A4089,"",10000)</f>
        <v>596.4982</v>
      </c>
      <c r="S4089" s="17">
        <f>[1]!s_val_ev(A4089,"",100000000)</f>
        <v>182.83279999999999</v>
      </c>
      <c r="T4089" s="17">
        <f>[1]!share_freesharesmv(A4089,"",100000000)</f>
        <v>64.553061735999989</v>
      </c>
      <c r="U4089" s="17">
        <f>[1]!s_dq_amount_btin(A4089,E4089,100000000)</f>
        <v>1.0796087299999999</v>
      </c>
      <c r="V4089" s="17">
        <f>[1]!s_dq_turn(A4089,E4089)</f>
        <v>0.59490094654788417</v>
      </c>
      <c r="W4089" s="2">
        <f>[1]!s_pq_amount(A4089,"20260101","",100000000)</f>
        <v>137.31868713</v>
      </c>
      <c r="X4089" s="2">
        <f>[1]!s_pq_avgamount(A4089,"20260101","",100000000)</f>
        <v>1.2483517011818182</v>
      </c>
      <c r="Y4089" s="17">
        <f>[1]!s_ipo_dilutedpe(A4089)</f>
        <v>41.22</v>
      </c>
      <c r="Z4089" s="12">
        <f>[1]!s_ipo_collection_total(A4089,100000000)</f>
        <v>42.4268</v>
      </c>
      <c r="AA4089" s="2">
        <f>[1]!s_val_pe_ttm(A4089,E4089)</f>
        <v>11.39689826965332</v>
      </c>
      <c r="AB4089" s="5">
        <f>[1]!s_info_zjtxornot1(A4089,"")</f>
        <v>0</v>
      </c>
      <c r="AC4089" s="22" t="str">
        <f>[1]!s_info_nature1(A4089,"")</f>
        <v>地方国有企业</v>
      </c>
      <c r="AD4089" s="6" t="str">
        <f>[1]!s_info_city(A4089)</f>
        <v>长沙市</v>
      </c>
      <c r="AE4089" s="6" t="str">
        <f>[1]!s_info_province(A4089)</f>
        <v>湖南省</v>
      </c>
      <c r="AF4089">
        <v>112.98227900000001</v>
      </c>
      <c r="AG4089">
        <v>28.194089999999999</v>
      </c>
    </row>
    <row r="4090" spans="1:33" x14ac:dyDescent="0.3">
      <c r="A4090" s="12" t="s">
        <v>8550</v>
      </c>
      <c r="B4090" s="12" t="s">
        <v>8551</v>
      </c>
      <c r="C4090" s="16" t="str">
        <f>[1]!s_info_mkt(A4090)</f>
        <v>主板</v>
      </c>
      <c r="D4090" s="16" t="str">
        <f>[1]!s_ipo_listeddate(A4090)</f>
        <v>1998-06-02</v>
      </c>
      <c r="E4090" s="16" t="str">
        <f>[1]!lastradeday_s("000002","")</f>
        <v>2026-06-22</v>
      </c>
      <c r="F4090" s="16" t="str">
        <f>[1]!s_info_industry_csrc2023(A4090,"",3)</f>
        <v>汽车制造业</v>
      </c>
      <c r="G4090" s="16" t="str">
        <f>[1]!s_info_industry_csrc2023(A4090,"",1)</f>
        <v>制造业</v>
      </c>
      <c r="H4090" s="16">
        <f>[1]!s_is(A4090,83,"FY","YTD","20251231",1,"",100000000)</f>
        <v>612.47393438929998</v>
      </c>
      <c r="I4090" s="16">
        <f>[1]!s_is(A4090,83,"FY","YTD","20241231",1,"",100000000)</f>
        <v>476.97540240429998</v>
      </c>
      <c r="J4090" s="16">
        <f t="shared" si="189"/>
        <v>0.28407865751984218</v>
      </c>
      <c r="K4090" s="16">
        <f>[1]!s_is(A4090,61,"FY","YTD","20251231",1,"",100000000)</f>
        <v>13.638268014500001</v>
      </c>
      <c r="L4090" s="16">
        <f>[1]!s_is(A4090,61,"FY","YTD","20241231",1,"",100000000)</f>
        <v>0.80542788989999992</v>
      </c>
      <c r="M4090" s="16">
        <f t="shared" si="190"/>
        <v>15.93294730108402</v>
      </c>
      <c r="N4090" s="16">
        <f>[1]!s_fa_roe(A4090,"20251231")</f>
        <v>9.1105999999999998</v>
      </c>
      <c r="O4090" s="16">
        <f>[1]!s_stmnote_rdexp(A4090,"20251231",1,10000)</f>
        <v>230613.43191999997</v>
      </c>
      <c r="P4090" s="20">
        <f t="shared" si="191"/>
        <v>3.7652774913588039E-2</v>
      </c>
      <c r="Q4090" s="16">
        <f>[1]!s_margin_tradingbalance(A4090,"",10000)</f>
        <v>53951.319000000003</v>
      </c>
      <c r="R4090" s="16">
        <f>[1]!s_margin_seclendingbalance(A4090,"",10000)</f>
        <v>954.54449999999997</v>
      </c>
      <c r="S4090" s="17">
        <f>[1]!s_val_ev(A4090,"",100000000)</f>
        <v>253.35681174400003</v>
      </c>
      <c r="T4090" s="17">
        <f>[1]!share_freesharesmv(A4090,"",100000000)</f>
        <v>140.38123536000001</v>
      </c>
      <c r="U4090" s="17">
        <f>[1]!s_dq_amount_btin(A4090,E4090,100000000)</f>
        <v>4.1736167899999996</v>
      </c>
      <c r="V4090" s="17">
        <f>[1]!s_dq_turn(A4090,E4090)</f>
        <v>1.6691312662526616</v>
      </c>
      <c r="W4090" s="2">
        <f>[1]!s_pq_amount(A4090,"20260101","",100000000)</f>
        <v>663.76085409999996</v>
      </c>
      <c r="X4090" s="2">
        <f>[1]!s_pq_avgamount(A4090,"20260101","",100000000)</f>
        <v>6.0341895827272722</v>
      </c>
      <c r="Y4090" s="17">
        <f>[1]!s_ipo_dilutedpe(A4090)</f>
        <v>0</v>
      </c>
      <c r="Z4090" s="12">
        <f>[1]!s_ipo_collection_total(A4090,100000000)</f>
        <v>3.23</v>
      </c>
      <c r="AA4090" s="2">
        <f>[1]!s_val_pe_ttm(A4090,E4090)</f>
        <v>17.722295761108398</v>
      </c>
      <c r="AB4090" s="5">
        <f>[1]!s_info_zjtxornot1(A4090,"")</f>
        <v>0</v>
      </c>
      <c r="AC4090" s="22" t="str">
        <f>[1]!s_info_nature1(A4090,"")</f>
        <v>地方国有企业</v>
      </c>
      <c r="AD4090" s="6" t="str">
        <f>[1]!s_info_city(A4090)</f>
        <v>北京市</v>
      </c>
      <c r="AE4090" s="6" t="str">
        <f>[1]!s_info_province(A4090)</f>
        <v>北京</v>
      </c>
      <c r="AF4090">
        <v>116.40528500000001</v>
      </c>
      <c r="AG4090">
        <v>39.904989</v>
      </c>
    </row>
    <row r="4091" spans="1:33" x14ac:dyDescent="0.3">
      <c r="A4091" s="12" t="s">
        <v>8552</v>
      </c>
      <c r="B4091" s="12" t="s">
        <v>8553</v>
      </c>
      <c r="C4091" s="16" t="str">
        <f>[1]!s_info_mkt(A4091)</f>
        <v>主板</v>
      </c>
      <c r="D4091" s="16" t="str">
        <f>[1]!s_ipo_listeddate(A4091)</f>
        <v>1994-05-06</v>
      </c>
      <c r="E4091" s="16" t="str">
        <f>[1]!lastradeday_s("000002","")</f>
        <v>2026-06-22</v>
      </c>
      <c r="F4091" s="16" t="str">
        <f>[1]!s_info_industry_csrc2023(A4091,"",3)</f>
        <v>零售业</v>
      </c>
      <c r="G4091" s="16" t="str">
        <f>[1]!s_info_industry_csrc2023(A4091,"",1)</f>
        <v>批发和零售业</v>
      </c>
      <c r="H4091" s="16">
        <f>[1]!s_is(A4091,83,"FY","YTD","20251231",1,"",100000000)</f>
        <v>101.49906153239999</v>
      </c>
      <c r="I4091" s="16">
        <f>[1]!s_is(A4091,83,"FY","YTD","20241231",1,"",100000000)</f>
        <v>113.71675304540001</v>
      </c>
      <c r="J4091" s="16">
        <f t="shared" si="189"/>
        <v>-0.10743967960571521</v>
      </c>
      <c r="K4091" s="16">
        <f>[1]!s_is(A4091,61,"FY","YTD","20251231",1,"",100000000)</f>
        <v>-0.39872681229999996</v>
      </c>
      <c r="L4091" s="16">
        <f>[1]!s_is(A4091,61,"FY","YTD","20241231",1,"",100000000)</f>
        <v>2.6857715534</v>
      </c>
      <c r="M4091" s="16">
        <f t="shared" si="190"/>
        <v>-1.1484589453616185</v>
      </c>
      <c r="N4091" s="16">
        <f>[1]!s_fa_roe(A4091,"20251231")</f>
        <v>-0.20430000000000001</v>
      </c>
      <c r="O4091" s="16">
        <f>[1]!s_stmnote_rdexp(A4091,"20251231",1,10000)</f>
        <v>0</v>
      </c>
      <c r="P4091" s="20">
        <f t="shared" si="191"/>
        <v>0</v>
      </c>
      <c r="Q4091" s="16">
        <f>[1]!s_margin_tradingbalance(A4091,"",10000)</f>
        <v>70461.978900000002</v>
      </c>
      <c r="R4091" s="16">
        <f>[1]!s_margin_seclendingbalance(A4091,"",10000)</f>
        <v>368.49939999999998</v>
      </c>
      <c r="S4091" s="17">
        <f>[1]!s_val_ev(A4091,"",100000000)</f>
        <v>112.0559629728</v>
      </c>
      <c r="T4091" s="17">
        <f>[1]!share_freesharesmv(A4091,"",100000000)</f>
        <v>74.87985129960002</v>
      </c>
      <c r="U4091" s="17">
        <f>[1]!s_dq_amount_btin(A4091,E4091,100000000)</f>
        <v>1.6606322600000001</v>
      </c>
      <c r="V4091" s="17">
        <f>[1]!s_dq_turn(A4091,E4091)</f>
        <v>1.5117374751730706</v>
      </c>
      <c r="W4091" s="2">
        <f>[1]!s_pq_amount(A4091,"20260101","",100000000)</f>
        <v>319.0666137</v>
      </c>
      <c r="X4091" s="2">
        <f>[1]!s_pq_avgamount(A4091,"20260101","",100000000)</f>
        <v>2.9006055790909095</v>
      </c>
      <c r="Y4091" s="17">
        <f>[1]!s_ipo_dilutedpe(A4091)</f>
        <v>0</v>
      </c>
      <c r="Z4091" s="12">
        <f>[1]!s_ipo_collection_total(A4091,100000000)</f>
        <v>4</v>
      </c>
      <c r="AA4091" s="2">
        <f>[1]!s_val_pe_ttm(A4091,E4091)</f>
        <v>-255.41256713867188</v>
      </c>
      <c r="AB4091" s="5">
        <f>[1]!s_info_zjtxornot1(A4091,"")</f>
        <v>0</v>
      </c>
      <c r="AC4091" s="22" t="str">
        <f>[1]!s_info_nature1(A4091,"")</f>
        <v>地方国有企业</v>
      </c>
      <c r="AD4091" s="6" t="str">
        <f>[1]!s_info_city(A4091)</f>
        <v>北京市</v>
      </c>
      <c r="AE4091" s="6" t="str">
        <f>[1]!s_info_province(A4091)</f>
        <v>北京</v>
      </c>
      <c r="AF4091">
        <v>116.40528500000001</v>
      </c>
      <c r="AG4091">
        <v>39.904989</v>
      </c>
    </row>
    <row r="4092" spans="1:33" x14ac:dyDescent="0.3">
      <c r="A4092" s="12" t="s">
        <v>8554</v>
      </c>
      <c r="B4092" s="12" t="s">
        <v>8555</v>
      </c>
      <c r="C4092" s="16" t="str">
        <f>[1]!s_info_mkt(A4092)</f>
        <v>主板</v>
      </c>
      <c r="D4092" s="16" t="str">
        <f>[1]!s_ipo_listeddate(A4092)</f>
        <v>2020-06-02</v>
      </c>
      <c r="E4092" s="16" t="str">
        <f>[1]!lastradeday_s("000002","")</f>
        <v>2026-06-22</v>
      </c>
      <c r="F4092" s="16" t="str">
        <f>[1]!s_info_industry_csrc2023(A4092,"",3)</f>
        <v>化学原料和化学制品制造业</v>
      </c>
      <c r="G4092" s="16" t="str">
        <f>[1]!s_info_industry_csrc2023(A4092,"",1)</f>
        <v>制造业</v>
      </c>
      <c r="H4092" s="16">
        <f>[1]!s_is(A4092,83,"FY","YTD","20251231",1,"",100000000)</f>
        <v>81.55906369520001</v>
      </c>
      <c r="I4092" s="16">
        <f>[1]!s_is(A4092,83,"FY","YTD","20241231",1,"",100000000)</f>
        <v>77.006326371900002</v>
      </c>
      <c r="J4092" s="16">
        <f t="shared" si="189"/>
        <v>5.9121601273545821E-2</v>
      </c>
      <c r="K4092" s="16">
        <f>[1]!s_is(A4092,61,"FY","YTD","20251231",1,"",100000000)</f>
        <v>-0.39192643789999998</v>
      </c>
      <c r="L4092" s="16">
        <f>[1]!s_is(A4092,61,"FY","YTD","20241231",1,"",100000000)</f>
        <v>3.0704927489999996</v>
      </c>
      <c r="M4092" s="16">
        <f t="shared" si="190"/>
        <v>-1.1276428475617286</v>
      </c>
      <c r="N4092" s="16">
        <f>[1]!s_fa_roe(A4092,"20251231")</f>
        <v>-0.99280000000000002</v>
      </c>
      <c r="O4092" s="16">
        <f>[1]!s_stmnote_rdexp(A4092,"20251231",1,10000)</f>
        <v>38175.855712999997</v>
      </c>
      <c r="P4092" s="20">
        <f t="shared" si="191"/>
        <v>4.6807618900174743E-2</v>
      </c>
      <c r="Q4092" s="16">
        <f>[1]!s_margin_tradingbalance(A4092,"",10000)</f>
        <v>0</v>
      </c>
      <c r="R4092" s="16">
        <f>[1]!s_margin_seclendingbalance(A4092,"",10000)</f>
        <v>0</v>
      </c>
      <c r="S4092" s="17">
        <f>[1]!s_val_ev(A4092,"",100000000)</f>
        <v>45.538542761599999</v>
      </c>
      <c r="T4092" s="17">
        <f>[1]!share_freesharesmv(A4092,"",100000000)</f>
        <v>30.253236801600004</v>
      </c>
      <c r="U4092" s="17">
        <f>[1]!s_dq_amount_btin(A4092,E4092,100000000)</f>
        <v>1.43034774</v>
      </c>
      <c r="V4092" s="17">
        <f>[1]!s_dq_turn(A4092,E4092)</f>
        <v>4.0198737173236445</v>
      </c>
      <c r="W4092" s="2">
        <f>[1]!s_pq_amount(A4092,"20260101","",100000000)</f>
        <v>158.13357574</v>
      </c>
      <c r="X4092" s="2">
        <f>[1]!s_pq_avgamount(A4092,"20260101","",100000000)</f>
        <v>1.4375779612727273</v>
      </c>
      <c r="Y4092" s="17">
        <f>[1]!s_ipo_dilutedpe(A4092)</f>
        <v>19.309999999999999</v>
      </c>
      <c r="Z4092" s="12">
        <f>[1]!s_ipo_collection_total(A4092,100000000)</f>
        <v>11.333166</v>
      </c>
      <c r="AA4092" s="2">
        <f>[1]!s_val_pe_ttm(A4092,E4092)</f>
        <v>-34.005382537841797</v>
      </c>
      <c r="AB4092" s="5">
        <f>[1]!s_info_zjtxornot1(A4092,"")</f>
        <v>1</v>
      </c>
      <c r="AC4092" s="22" t="str">
        <f>[1]!s_info_nature1(A4092,"")</f>
        <v>民营企业</v>
      </c>
      <c r="AD4092" s="6" t="str">
        <f>[1]!s_info_city(A4092)</f>
        <v>惠州市</v>
      </c>
      <c r="AE4092" s="6" t="str">
        <f>[1]!s_info_province(A4092)</f>
        <v>广东省</v>
      </c>
      <c r="AF4092">
        <v>114.412599</v>
      </c>
      <c r="AG4092">
        <v>23.079404</v>
      </c>
    </row>
    <row r="4093" spans="1:33" x14ac:dyDescent="0.3">
      <c r="A4093" s="12" t="s">
        <v>8556</v>
      </c>
      <c r="B4093" s="12" t="s">
        <v>8557</v>
      </c>
      <c r="C4093" s="16" t="str">
        <f>[1]!s_info_mkt(A4093)</f>
        <v>主板</v>
      </c>
      <c r="D4093" s="16" t="str">
        <f>[1]!s_ipo_listeddate(A4093)</f>
        <v>2017-08-09</v>
      </c>
      <c r="E4093" s="16" t="str">
        <f>[1]!lastradeday_s("000002","")</f>
        <v>2026-06-22</v>
      </c>
      <c r="F4093" s="16" t="str">
        <f>[1]!s_info_industry_csrc2023(A4093,"",3)</f>
        <v>专业技术服务业</v>
      </c>
      <c r="G4093" s="16" t="str">
        <f>[1]!s_info_industry_csrc2023(A4093,"",1)</f>
        <v>科学研究和技术服务业</v>
      </c>
      <c r="H4093" s="16">
        <f>[1]!s_is(A4093,83,"FY","YTD","20251231",1,"",100000000)</f>
        <v>13.4112179839</v>
      </c>
      <c r="I4093" s="16">
        <f>[1]!s_is(A4093,83,"FY","YTD","20241231",1,"",100000000)</f>
        <v>15.046665729800001</v>
      </c>
      <c r="J4093" s="16">
        <f t="shared" si="189"/>
        <v>-0.10869170454561161</v>
      </c>
      <c r="K4093" s="16">
        <f>[1]!s_is(A4093,61,"FY","YTD","20251231",1,"",100000000)</f>
        <v>-3.8602624816000004</v>
      </c>
      <c r="L4093" s="16">
        <f>[1]!s_is(A4093,61,"FY","YTD","20241231",1,"",100000000)</f>
        <v>-3.0651372097000005</v>
      </c>
      <c r="M4093" s="16">
        <f t="shared" si="190"/>
        <v>-0.25940935674387727</v>
      </c>
      <c r="N4093" s="16">
        <f>[1]!s_fa_roe(A4093,"20251231")</f>
        <v>-13.7913</v>
      </c>
      <c r="O4093" s="16">
        <f>[1]!s_stmnote_rdexp(A4093,"20251231",1,10000)</f>
        <v>5510.1868000000004</v>
      </c>
      <c r="P4093" s="20">
        <f t="shared" si="191"/>
        <v>4.1086401001123915E-2</v>
      </c>
      <c r="Q4093" s="16">
        <f>[1]!s_margin_tradingbalance(A4093,"",10000)</f>
        <v>0</v>
      </c>
      <c r="R4093" s="16">
        <f>[1]!s_margin_seclendingbalance(A4093,"",10000)</f>
        <v>0</v>
      </c>
      <c r="S4093" s="17">
        <f>[1]!s_val_ev(A4093,"",100000000)</f>
        <v>44.571729238400003</v>
      </c>
      <c r="T4093" s="17">
        <f>[1]!share_freesharesmv(A4093,"",100000000)</f>
        <v>40.354902078400002</v>
      </c>
      <c r="U4093" s="17">
        <f>[1]!s_dq_amount_btin(A4093,E4093,100000000)</f>
        <v>3.06180728</v>
      </c>
      <c r="V4093" s="17">
        <f>[1]!s_dq_turn(A4093,E4093)</f>
        <v>6.9978750542009847</v>
      </c>
      <c r="W4093" s="2">
        <f>[1]!s_pq_amount(A4093,"20260101","",100000000)</f>
        <v>227.37751814999999</v>
      </c>
      <c r="X4093" s="2">
        <f>[1]!s_pq_avgamount(A4093,"20260101","",100000000)</f>
        <v>2.0670683468181821</v>
      </c>
      <c r="Y4093" s="17">
        <f>[1]!s_ipo_dilutedpe(A4093)</f>
        <v>22.98</v>
      </c>
      <c r="Z4093" s="12">
        <f>[1]!s_ipo_collection_total(A4093,100000000)</f>
        <v>9.1127177511999999</v>
      </c>
      <c r="AA4093" s="2">
        <f>[1]!s_val_pe_ttm(A4093,E4093)</f>
        <v>-11.653413772583008</v>
      </c>
      <c r="AB4093" s="5">
        <f>[1]!s_info_zjtxornot1(A4093,"")</f>
        <v>0</v>
      </c>
      <c r="AC4093" s="22" t="str">
        <f>[1]!s_info_nature1(A4093,"")</f>
        <v>公众企业</v>
      </c>
      <c r="AD4093" s="6" t="str">
        <f>[1]!s_info_city(A4093)</f>
        <v>贵阳市</v>
      </c>
      <c r="AE4093" s="6" t="str">
        <f>[1]!s_info_province(A4093)</f>
        <v>贵州省</v>
      </c>
      <c r="AF4093">
        <v>106.71347799999999</v>
      </c>
      <c r="AG4093">
        <v>26.578343</v>
      </c>
    </row>
    <row r="4094" spans="1:33" x14ac:dyDescent="0.3">
      <c r="A4094" s="12" t="s">
        <v>8558</v>
      </c>
      <c r="B4094" s="12" t="s">
        <v>8559</v>
      </c>
      <c r="C4094" s="16" t="str">
        <f>[1]!s_info_mkt(A4094)</f>
        <v>主板</v>
      </c>
      <c r="D4094" s="16" t="str">
        <f>[1]!s_ipo_listeddate(A4094)</f>
        <v>2012-08-08</v>
      </c>
      <c r="E4094" s="16" t="str">
        <f>[1]!lastradeday_s("000002","")</f>
        <v>2026-06-22</v>
      </c>
      <c r="F4094" s="16" t="str">
        <f>[1]!s_info_industry_csrc2023(A4094,"",3)</f>
        <v>电气机械和器材制造业</v>
      </c>
      <c r="G4094" s="16" t="str">
        <f>[1]!s_info_industry_csrc2023(A4094,"",1)</f>
        <v>制造业</v>
      </c>
      <c r="H4094" s="16">
        <f>[1]!s_is(A4094,83,"FY","YTD","20251231",1,"",100000000)</f>
        <v>44.436680338800002</v>
      </c>
      <c r="I4094" s="16">
        <f>[1]!s_is(A4094,83,"FY","YTD","20241231",1,"",100000000)</f>
        <v>44.4736870395</v>
      </c>
      <c r="J4094" s="16">
        <f t="shared" si="189"/>
        <v>-8.3210327641891624E-4</v>
      </c>
      <c r="K4094" s="16">
        <f>[1]!s_is(A4094,61,"FY","YTD","20251231",1,"",100000000)</f>
        <v>1.7734682299999999E-2</v>
      </c>
      <c r="L4094" s="16">
        <f>[1]!s_is(A4094,61,"FY","YTD","20241231",1,"",100000000)</f>
        <v>0.70213415299999993</v>
      </c>
      <c r="M4094" s="16">
        <f t="shared" si="190"/>
        <v>-0.97474174668156333</v>
      </c>
      <c r="N4094" s="16">
        <f>[1]!s_fa_roe(A4094,"20251231")</f>
        <v>0.1515</v>
      </c>
      <c r="O4094" s="16">
        <f>[1]!s_stmnote_rdexp(A4094,"20251231",1,10000)</f>
        <v>20509.00649</v>
      </c>
      <c r="P4094" s="20">
        <f t="shared" si="191"/>
        <v>4.6153327236941474E-2</v>
      </c>
      <c r="Q4094" s="16">
        <f>[1]!s_margin_tradingbalance(A4094,"",10000)</f>
        <v>0</v>
      </c>
      <c r="R4094" s="16">
        <f>[1]!s_margin_seclendingbalance(A4094,"",10000)</f>
        <v>0</v>
      </c>
      <c r="S4094" s="17">
        <f>[1]!s_val_ev(A4094,"",100000000)</f>
        <v>29.443985999999995</v>
      </c>
      <c r="T4094" s="17">
        <f>[1]!share_freesharesmv(A4094,"",100000000)</f>
        <v>20.984947384999998</v>
      </c>
      <c r="U4094" s="17">
        <f>[1]!s_dq_amount_btin(A4094,E4094,100000000)</f>
        <v>0.64433211000000001</v>
      </c>
      <c r="V4094" s="17">
        <f>[1]!s_dq_turn(A4094,E4094)</f>
        <v>2.2524081953617845</v>
      </c>
      <c r="W4094" s="2">
        <f>[1]!s_pq_amount(A4094,"20260101","",100000000)</f>
        <v>200.55242107000001</v>
      </c>
      <c r="X4094" s="2">
        <f>[1]!s_pq_avgamount(A4094,"20260101","",100000000)</f>
        <v>1.8232038279090907</v>
      </c>
      <c r="Y4094" s="17">
        <f>[1]!s_ipo_dilutedpe(A4094)</f>
        <v>23.08</v>
      </c>
      <c r="Z4094" s="12">
        <f>[1]!s_ipo_collection_total(A4094,100000000)</f>
        <v>6.8025000000000002</v>
      </c>
      <c r="AA4094" s="2">
        <f>[1]!s_val_pe_ttm(A4094,E4094)</f>
        <v>-51.966251373291016</v>
      </c>
      <c r="AB4094" s="5">
        <f>[1]!s_info_zjtxornot1(A4094,"")</f>
        <v>1</v>
      </c>
      <c r="AC4094" s="22" t="str">
        <f>[1]!s_info_nature1(A4094,"")</f>
        <v>地方国有企业</v>
      </c>
      <c r="AD4094" s="6" t="str">
        <f>[1]!s_info_city(A4094)</f>
        <v>宜兴市</v>
      </c>
      <c r="AE4094" s="6" t="str">
        <f>[1]!s_info_province(A4094)</f>
        <v>江苏省</v>
      </c>
      <c r="AF4094">
        <v>119.79026500000001</v>
      </c>
      <c r="AG4094">
        <v>31.362245000000001</v>
      </c>
    </row>
    <row r="4095" spans="1:33" x14ac:dyDescent="0.3">
      <c r="A4095" s="12" t="s">
        <v>8560</v>
      </c>
      <c r="B4095" s="12" t="s">
        <v>8561</v>
      </c>
      <c r="C4095" s="16" t="str">
        <f>[1]!s_info_mkt(A4095)</f>
        <v>主板</v>
      </c>
      <c r="D4095" s="16" t="str">
        <f>[1]!s_ipo_listeddate(A4095)</f>
        <v>2017-05-09</v>
      </c>
      <c r="E4095" s="16" t="str">
        <f>[1]!lastradeday_s("000002","")</f>
        <v>2026-06-22</v>
      </c>
      <c r="F4095" s="16" t="str">
        <f>[1]!s_info_industry_csrc2023(A4095,"",3)</f>
        <v>医药制造业</v>
      </c>
      <c r="G4095" s="16" t="str">
        <f>[1]!s_info_industry_csrc2023(A4095,"",1)</f>
        <v>制造业</v>
      </c>
      <c r="H4095" s="16">
        <f>[1]!s_is(A4095,83,"FY","YTD","20251231",1,"",100000000)</f>
        <v>7.9275901185000004</v>
      </c>
      <c r="I4095" s="16">
        <f>[1]!s_is(A4095,83,"FY","YTD","20241231",1,"",100000000)</f>
        <v>7.9528830890000002</v>
      </c>
      <c r="J4095" s="16">
        <f t="shared" si="189"/>
        <v>-3.1803523598861183E-3</v>
      </c>
      <c r="K4095" s="16">
        <f>[1]!s_is(A4095,61,"FY","YTD","20251231",1,"",100000000)</f>
        <v>1.305701236</v>
      </c>
      <c r="L4095" s="16">
        <f>[1]!s_is(A4095,61,"FY","YTD","20241231",1,"",100000000)</f>
        <v>2.0679101722</v>
      </c>
      <c r="M4095" s="16">
        <f t="shared" si="190"/>
        <v>-0.36858899697229314</v>
      </c>
      <c r="N4095" s="16">
        <f>[1]!s_fa_roe(A4095,"20251231")</f>
        <v>5.7504</v>
      </c>
      <c r="O4095" s="16">
        <f>[1]!s_stmnote_rdexp(A4095,"20251231",1,10000)</f>
        <v>16789.304919999999</v>
      </c>
      <c r="P4095" s="20">
        <f t="shared" si="191"/>
        <v>0.21178321115290891</v>
      </c>
      <c r="Q4095" s="16">
        <f>[1]!s_margin_tradingbalance(A4095,"",10000)</f>
        <v>33373.984900000003</v>
      </c>
      <c r="R4095" s="16">
        <f>[1]!s_margin_seclendingbalance(A4095,"",10000)</f>
        <v>51.110500000000002</v>
      </c>
      <c r="S4095" s="17">
        <f>[1]!s_val_ev(A4095,"",100000000)</f>
        <v>66.008623027499993</v>
      </c>
      <c r="T4095" s="17">
        <f>[1]!share_freesharesmv(A4095,"",100000000)</f>
        <v>30.743583409499998</v>
      </c>
      <c r="U4095" s="17">
        <f>[1]!s_dq_amount_btin(A4095,E4095,100000000)</f>
        <v>1.09894285</v>
      </c>
      <c r="V4095" s="17">
        <f>[1]!s_dq_turn(A4095,E4095)</f>
        <v>1.6889641358456073</v>
      </c>
      <c r="W4095" s="2">
        <f>[1]!s_pq_amount(A4095,"20260101","",100000000)</f>
        <v>110.0196469</v>
      </c>
      <c r="X4095" s="2">
        <f>[1]!s_pq_avgamount(A4095,"20260101","",100000000)</f>
        <v>1.000178608181818</v>
      </c>
      <c r="Y4095" s="17">
        <f>[1]!s_ipo_dilutedpe(A4095)</f>
        <v>22.98</v>
      </c>
      <c r="Z4095" s="12">
        <f>[1]!s_ipo_collection_total(A4095,100000000)</f>
        <v>3.1240000000000001</v>
      </c>
      <c r="AA4095" s="2">
        <f>[1]!s_val_pe_ttm(A4095,E4095)</f>
        <v>61.100181579589844</v>
      </c>
      <c r="AB4095" s="5">
        <f>[1]!s_info_zjtxornot1(A4095,"")</f>
        <v>0</v>
      </c>
      <c r="AC4095" s="22" t="str">
        <f>[1]!s_info_nature1(A4095,"")</f>
        <v>民营企业</v>
      </c>
      <c r="AD4095" s="6" t="str">
        <f>[1]!s_info_city(A4095)</f>
        <v>临海市</v>
      </c>
      <c r="AE4095" s="6" t="str">
        <f>[1]!s_info_province(A4095)</f>
        <v>浙江省</v>
      </c>
      <c r="AF4095">
        <v>121.221919</v>
      </c>
      <c r="AG4095">
        <v>28.857389000000001</v>
      </c>
    </row>
    <row r="4096" spans="1:33" x14ac:dyDescent="0.3">
      <c r="A4096" s="12" t="s">
        <v>8562</v>
      </c>
      <c r="B4096" s="12" t="s">
        <v>8563</v>
      </c>
      <c r="C4096" s="16" t="str">
        <f>[1]!s_info_mkt(A4096)</f>
        <v>主板</v>
      </c>
      <c r="D4096" s="16" t="str">
        <f>[1]!s_ipo_listeddate(A4096)</f>
        <v>2007-09-19</v>
      </c>
      <c r="E4096" s="16" t="str">
        <f>[1]!lastradeday_s("000002","")</f>
        <v>2026-06-22</v>
      </c>
      <c r="F4096" s="16" t="str">
        <f>[1]!s_info_industry_csrc2023(A4096,"",3)</f>
        <v>化学原料和化学制品制造业</v>
      </c>
      <c r="G4096" s="16" t="str">
        <f>[1]!s_info_industry_csrc2023(A4096,"",1)</f>
        <v>制造业</v>
      </c>
      <c r="H4096" s="16">
        <f>[1]!s_is(A4096,83,"FY","YTD","20251231",1,"",100000000)</f>
        <v>50.565193969900001</v>
      </c>
      <c r="I4096" s="16">
        <f>[1]!s_is(A4096,83,"FY","YTD","20241231",1,"",100000000)</f>
        <v>33.131141212499998</v>
      </c>
      <c r="J4096" s="16">
        <f t="shared" si="189"/>
        <v>0.52621346924271761</v>
      </c>
      <c r="K4096" s="16">
        <f>[1]!s_is(A4096,61,"FY","YTD","20251231",1,"",100000000)</f>
        <v>9.1152271501999991</v>
      </c>
      <c r="L4096" s="16">
        <f>[1]!s_is(A4096,61,"FY","YTD","20241231",1,"",100000000)</f>
        <v>4.0913811773999997</v>
      </c>
      <c r="M4096" s="16">
        <f t="shared" si="190"/>
        <v>1.2279095383609708</v>
      </c>
      <c r="N4096" s="16">
        <f>[1]!s_fa_roe(A4096,"20251231")</f>
        <v>26.177</v>
      </c>
      <c r="O4096" s="16">
        <f>[1]!s_stmnote_rdexp(A4096,"20251231",1,10000)</f>
        <v>3278.5614839999998</v>
      </c>
      <c r="P4096" s="20">
        <f t="shared" si="191"/>
        <v>6.4838305296557007E-3</v>
      </c>
      <c r="Q4096" s="16">
        <f>[1]!s_margin_tradingbalance(A4096,"",10000)</f>
        <v>0</v>
      </c>
      <c r="R4096" s="16">
        <f>[1]!s_margin_seclendingbalance(A4096,"",10000)</f>
        <v>0</v>
      </c>
      <c r="S4096" s="17">
        <f>[1]!s_val_ev(A4096,"",100000000)</f>
        <v>112.2696924999</v>
      </c>
      <c r="T4096" s="17">
        <f>[1]!share_freesharesmv(A4096,"",100000000)</f>
        <v>83.014680580000004</v>
      </c>
      <c r="U4096" s="17">
        <f>[1]!s_dq_amount_btin(A4096,E4096,100000000)</f>
        <v>3.9269675199999998</v>
      </c>
      <c r="V4096" s="17">
        <f>[1]!s_dq_turn(A4096,E4096)</f>
        <v>4.4396376822480388</v>
      </c>
      <c r="W4096" s="2">
        <f>[1]!s_pq_amount(A4096,"20260101","",100000000)</f>
        <v>546.62469394000004</v>
      </c>
      <c r="X4096" s="2">
        <f>[1]!s_pq_avgamount(A4096,"20260101","",100000000)</f>
        <v>4.9693153994545458</v>
      </c>
      <c r="Y4096" s="17">
        <f>[1]!s_ipo_dilutedpe(A4096)</f>
        <v>25.14</v>
      </c>
      <c r="Z4096" s="12">
        <f>[1]!s_ipo_collection_total(A4096,100000000)</f>
        <v>2.4384000000000001</v>
      </c>
      <c r="AA4096" s="2">
        <f>[1]!s_val_pe_ttm(A4096,E4096)</f>
        <v>11.06781005859375</v>
      </c>
      <c r="AB4096" s="5">
        <f>[1]!s_info_zjtxornot1(A4096,"")</f>
        <v>1</v>
      </c>
      <c r="AC4096" s="22" t="str">
        <f>[1]!s_info_nature1(A4096,"")</f>
        <v>民营企业</v>
      </c>
      <c r="AD4096" s="6" t="str">
        <f>[1]!s_info_city(A4096)</f>
        <v>深圳市</v>
      </c>
      <c r="AE4096" s="6" t="str">
        <f>[1]!s_info_province(A4096)</f>
        <v>广东省</v>
      </c>
      <c r="AF4096">
        <v>114.085947</v>
      </c>
      <c r="AG4096">
        <v>22.547000000000001</v>
      </c>
    </row>
    <row r="4097" spans="1:33" x14ac:dyDescent="0.3">
      <c r="A4097" s="12" t="s">
        <v>8564</v>
      </c>
      <c r="B4097" s="12" t="s">
        <v>8565</v>
      </c>
      <c r="C4097" s="16" t="str">
        <f>[1]!s_info_mkt(A4097)</f>
        <v>主板</v>
      </c>
      <c r="D4097" s="16" t="str">
        <f>[1]!s_ipo_listeddate(A4097)</f>
        <v>2007-02-15</v>
      </c>
      <c r="E4097" s="16" t="str">
        <f>[1]!lastradeday_s("000002","")</f>
        <v>2026-06-22</v>
      </c>
      <c r="F4097" s="16" t="str">
        <f>[1]!s_info_industry_csrc2023(A4097,"",3)</f>
        <v>土木工程建筑业</v>
      </c>
      <c r="G4097" s="16" t="str">
        <f>[1]!s_info_industry_csrc2023(A4097,"",1)</f>
        <v>建筑业</v>
      </c>
      <c r="H4097" s="16">
        <f>[1]!s_is(A4097,83,"FY","YTD","20251231",1,"",100000000)</f>
        <v>69.570402281200003</v>
      </c>
      <c r="I4097" s="16">
        <f>[1]!s_is(A4097,83,"FY","YTD","20241231",1,"",100000000)</f>
        <v>68.214502412800002</v>
      </c>
      <c r="J4097" s="16">
        <f t="shared" si="189"/>
        <v>1.9877002989698189E-2</v>
      </c>
      <c r="K4097" s="16">
        <f>[1]!s_is(A4097,61,"FY","YTD","20251231",1,"",100000000)</f>
        <v>3.4051018298</v>
      </c>
      <c r="L4097" s="16">
        <f>[1]!s_is(A4097,61,"FY","YTD","20241231",1,"",100000000)</f>
        <v>3.3535405979000004</v>
      </c>
      <c r="M4097" s="16">
        <f t="shared" si="190"/>
        <v>1.5375162576617515E-2</v>
      </c>
      <c r="N4097" s="16">
        <f>[1]!s_fa_roe(A4097,"20251231")</f>
        <v>12.805300000000001</v>
      </c>
      <c r="O4097" s="16">
        <f>[1]!s_stmnote_rdexp(A4097,"20251231",1,10000)</f>
        <v>28232.077348000003</v>
      </c>
      <c r="P4097" s="20">
        <f t="shared" si="191"/>
        <v>4.0580586603319313E-2</v>
      </c>
      <c r="Q4097" s="16">
        <f>[1]!s_margin_tradingbalance(A4097,"",10000)</f>
        <v>0</v>
      </c>
      <c r="R4097" s="16">
        <f>[1]!s_margin_seclendingbalance(A4097,"",10000)</f>
        <v>0</v>
      </c>
      <c r="S4097" s="17">
        <f>[1]!s_val_ev(A4097,"",100000000)</f>
        <v>40.635872776599996</v>
      </c>
      <c r="T4097" s="17">
        <f>[1]!share_freesharesmv(A4097,"",100000000)</f>
        <v>20.997137083399998</v>
      </c>
      <c r="U4097" s="17">
        <f>[1]!s_dq_amount_btin(A4097,E4097,100000000)</f>
        <v>0.27081131000000003</v>
      </c>
      <c r="V4097" s="17">
        <f>[1]!s_dq_turn(A4097,E4097)</f>
        <v>0.68403878627206594</v>
      </c>
      <c r="W4097" s="2">
        <f>[1]!s_pq_amount(A4097,"20260101","",100000000)</f>
        <v>62.667480879999999</v>
      </c>
      <c r="X4097" s="2">
        <f>[1]!s_pq_avgamount(A4097,"20260101","",100000000)</f>
        <v>0.56970437163636367</v>
      </c>
      <c r="Y4097" s="17">
        <f>[1]!s_ipo_dilutedpe(A4097)</f>
        <v>29.91</v>
      </c>
      <c r="Z4097" s="12">
        <f>[1]!s_ipo_collection_total(A4097,100000000)</f>
        <v>1.9952000000000001</v>
      </c>
      <c r="AA4097" s="2">
        <f>[1]!s_val_pe_ttm(A4097,E4097)</f>
        <v>12.089288711547852</v>
      </c>
      <c r="AB4097" s="5">
        <f>[1]!s_info_zjtxornot1(A4097,"")</f>
        <v>0</v>
      </c>
      <c r="AC4097" s="22" t="str">
        <f>[1]!s_info_nature1(A4097,"")</f>
        <v>中央国有企业</v>
      </c>
      <c r="AD4097" s="6" t="str">
        <f>[1]!s_info_city(A4097)</f>
        <v>上海市</v>
      </c>
      <c r="AE4097" s="6" t="str">
        <f>[1]!s_info_province(A4097)</f>
        <v>上海</v>
      </c>
      <c r="AF4097">
        <v>121.472644</v>
      </c>
      <c r="AG4097">
        <v>31.231705999999999</v>
      </c>
    </row>
    <row r="4098" spans="1:33" x14ac:dyDescent="0.3">
      <c r="A4098" s="12" t="s">
        <v>8566</v>
      </c>
      <c r="B4098" s="12" t="s">
        <v>8567</v>
      </c>
      <c r="C4098" s="16" t="str">
        <f>[1]!s_info_mkt(A4098)</f>
        <v>主板</v>
      </c>
      <c r="D4098" s="16" t="str">
        <f>[1]!s_ipo_listeddate(A4098)</f>
        <v>1999-04-08</v>
      </c>
      <c r="E4098" s="16" t="str">
        <f>[1]!lastradeday_s("000002","")</f>
        <v>2026-06-22</v>
      </c>
      <c r="F4098" s="16" t="str">
        <f>[1]!s_info_industry_csrc2023(A4098,"",3)</f>
        <v>化学原料和化学制品制造业</v>
      </c>
      <c r="G4098" s="16" t="str">
        <f>[1]!s_info_industry_csrc2023(A4098,"",1)</f>
        <v>制造业</v>
      </c>
      <c r="H4098" s="16">
        <f>[1]!s_is(A4098,83,"FY","YTD","20251231",1,"",100000000)</f>
        <v>180.48342324919997</v>
      </c>
      <c r="I4098" s="16">
        <f>[1]!s_is(A4098,83,"FY","YTD","20241231",1,"",100000000)</f>
        <v>155.63414716649999</v>
      </c>
      <c r="J4098" s="16">
        <f t="shared" si="189"/>
        <v>0.15966467857542743</v>
      </c>
      <c r="K4098" s="16">
        <f>[1]!s_is(A4098,61,"FY","YTD","20251231",1,"",100000000)</f>
        <v>16.1230356899</v>
      </c>
      <c r="L4098" s="16">
        <f>[1]!s_is(A4098,61,"FY","YTD","20241231",1,"",100000000)</f>
        <v>13.149856921600001</v>
      </c>
      <c r="M4098" s="16">
        <f t="shared" si="190"/>
        <v>0.22609970481247174</v>
      </c>
      <c r="N4098" s="16">
        <f>[1]!s_fa_roe(A4098,"20251231")</f>
        <v>14.3665</v>
      </c>
      <c r="O4098" s="16">
        <f>[1]!s_stmnote_rdexp(A4098,"20251231",1,10000)</f>
        <v>37162.003478999999</v>
      </c>
      <c r="P4098" s="20">
        <f t="shared" si="191"/>
        <v>2.0590258545622266E-2</v>
      </c>
      <c r="Q4098" s="16">
        <f>[1]!s_margin_tradingbalance(A4098,"",10000)</f>
        <v>29761.1116</v>
      </c>
      <c r="R4098" s="16">
        <f>[1]!s_margin_seclendingbalance(A4098,"",10000)</f>
        <v>40.581000000000003</v>
      </c>
      <c r="S4098" s="17">
        <f>[1]!s_val_ev(A4098,"",100000000)</f>
        <v>159.8531149124</v>
      </c>
      <c r="T4098" s="17">
        <f>[1]!share_freesharesmv(A4098,"",100000000)</f>
        <v>69.896087534000003</v>
      </c>
      <c r="U4098" s="17">
        <f>[1]!s_dq_amount_btin(A4098,E4098,100000000)</f>
        <v>3.2694206000000001</v>
      </c>
      <c r="V4098" s="17">
        <f>[1]!s_dq_turn(A4098,E4098)</f>
        <v>2.2882742603267232</v>
      </c>
      <c r="W4098" s="2">
        <f>[1]!s_pq_amount(A4098,"20260101","",100000000)</f>
        <v>275.35658794</v>
      </c>
      <c r="X4098" s="2">
        <f>[1]!s_pq_avgamount(A4098,"20260101","",100000000)</f>
        <v>2.5032417085454544</v>
      </c>
      <c r="Y4098" s="17">
        <f>[1]!s_ipo_dilutedpe(A4098)</f>
        <v>0</v>
      </c>
      <c r="Z4098" s="12">
        <f>[1]!s_ipo_collection_total(A4098,100000000)</f>
        <v>3.0745</v>
      </c>
      <c r="AA4098" s="2">
        <f>[1]!s_val_pe_ttm(A4098,E4098)</f>
        <v>10.014044761657715</v>
      </c>
      <c r="AB4098" s="5">
        <f>[1]!s_info_zjtxornot1(A4098,"")</f>
        <v>0</v>
      </c>
      <c r="AC4098" s="22" t="str">
        <f>[1]!s_info_nature1(A4098,"")</f>
        <v>民营企业</v>
      </c>
      <c r="AD4098" s="6" t="str">
        <f>[1]!s_info_city(A4098)</f>
        <v>荆门市</v>
      </c>
      <c r="AE4098" s="6" t="str">
        <f>[1]!s_info_province(A4098)</f>
        <v>湖北省</v>
      </c>
      <c r="AF4098">
        <v>112.204251</v>
      </c>
      <c r="AG4098">
        <v>31.035419999999998</v>
      </c>
    </row>
    <row r="4099" spans="1:33" x14ac:dyDescent="0.3">
      <c r="A4099" s="12" t="s">
        <v>8568</v>
      </c>
      <c r="B4099" s="12" t="s">
        <v>8569</v>
      </c>
      <c r="C4099" s="16" t="str">
        <f>[1]!s_info_mkt(A4099)</f>
        <v>主板</v>
      </c>
      <c r="D4099" s="16" t="str">
        <f>[1]!s_ipo_listeddate(A4099)</f>
        <v>2019-05-08</v>
      </c>
      <c r="E4099" s="16" t="str">
        <f>[1]!lastradeday_s("000002","")</f>
        <v>2026-06-22</v>
      </c>
      <c r="F4099" s="16" t="str">
        <f>[1]!s_info_industry_csrc2023(A4099,"",3)</f>
        <v>农副食品加工业</v>
      </c>
      <c r="G4099" s="16" t="str">
        <f>[1]!s_info_industry_csrc2023(A4099,"",1)</f>
        <v>制造业</v>
      </c>
      <c r="H4099" s="16">
        <f>[1]!s_is(A4099,83,"FY","YTD","20251231",1,"",100000000)</f>
        <v>15.8893311901</v>
      </c>
      <c r="I4099" s="16">
        <f>[1]!s_is(A4099,83,"FY","YTD","20241231",1,"",100000000)</f>
        <v>11.823256929300001</v>
      </c>
      <c r="J4099" s="16">
        <f t="shared" ref="J4099:J4162" si="192">H4099/I4099-1</f>
        <v>0.34390475358135797</v>
      </c>
      <c r="K4099" s="16">
        <f>[1]!s_is(A4099,61,"FY","YTD","20251231",1,"",100000000)</f>
        <v>1.8555674099000001</v>
      </c>
      <c r="L4099" s="16">
        <f>[1]!s_is(A4099,61,"FY","YTD","20241231",1,"",100000000)</f>
        <v>1.5732761816999998</v>
      </c>
      <c r="M4099" s="16">
        <f t="shared" ref="M4099:M4162" si="193">(K4099-L4099)/ABS(L4099)</f>
        <v>0.17942890859440278</v>
      </c>
      <c r="N4099" s="16">
        <f>[1]!s_fa_roe(A4099,"20251231")</f>
        <v>10.4656</v>
      </c>
      <c r="O4099" s="16">
        <f>[1]!s_stmnote_rdexp(A4099,"20251231",1,10000)</f>
        <v>474.37555400000002</v>
      </c>
      <c r="P4099" s="20">
        <f t="shared" ref="P4099:P4162" si="194">O4099/H4099/10000</f>
        <v>2.9854973020863474E-3</v>
      </c>
      <c r="Q4099" s="16">
        <f>[1]!s_margin_tradingbalance(A4099,"",10000)</f>
        <v>0</v>
      </c>
      <c r="R4099" s="16">
        <f>[1]!s_margin_seclendingbalance(A4099,"",10000)</f>
        <v>0</v>
      </c>
      <c r="S4099" s="17">
        <f>[1]!s_val_ev(A4099,"",100000000)</f>
        <v>47.003361570200006</v>
      </c>
      <c r="T4099" s="17">
        <f>[1]!share_freesharesmv(A4099,"",100000000)</f>
        <v>15.509515401100002</v>
      </c>
      <c r="U4099" s="17">
        <f>[1]!s_dq_amount_btin(A4099,E4099,100000000)</f>
        <v>0.76233514000000002</v>
      </c>
      <c r="V4099" s="17">
        <f>[1]!s_dq_turn(A4099,E4099)</f>
        <v>1.6565718733480086</v>
      </c>
      <c r="W4099" s="2">
        <f>[1]!s_pq_amount(A4099,"20260101","",100000000)</f>
        <v>112.67046701</v>
      </c>
      <c r="X4099" s="2">
        <f>[1]!s_pq_avgamount(A4099,"20260101","",100000000)</f>
        <v>1.0242769728181818</v>
      </c>
      <c r="Y4099" s="17">
        <f>[1]!s_ipo_dilutedpe(A4099)</f>
        <v>13.92</v>
      </c>
      <c r="Z4099" s="12">
        <f>[1]!s_ipo_collection_total(A4099,100000000)</f>
        <v>6.2566499999999996</v>
      </c>
      <c r="AA4099" s="2">
        <f>[1]!s_val_pe_ttm(A4099,E4099)</f>
        <v>23.383657455444336</v>
      </c>
      <c r="AB4099" s="5">
        <f>[1]!s_info_zjtxornot1(A4099,"")</f>
        <v>0</v>
      </c>
      <c r="AC4099" s="22" t="str">
        <f>[1]!s_info_nature1(A4099,"")</f>
        <v>民营企业</v>
      </c>
      <c r="AD4099" s="6" t="str">
        <f>[1]!s_info_city(A4099)</f>
        <v>重庆市</v>
      </c>
      <c r="AE4099" s="6" t="str">
        <f>[1]!s_info_province(A4099)</f>
        <v>重庆</v>
      </c>
      <c r="AF4099">
        <v>106.50496200000001</v>
      </c>
      <c r="AG4099">
        <v>29.533155000000001</v>
      </c>
    </row>
    <row r="4100" spans="1:33" x14ac:dyDescent="0.3">
      <c r="A4100" s="12" t="s">
        <v>8570</v>
      </c>
      <c r="B4100" s="12" t="s">
        <v>8571</v>
      </c>
      <c r="C4100" s="16" t="str">
        <f>[1]!s_info_mkt(A4100)</f>
        <v>主板</v>
      </c>
      <c r="D4100" s="16" t="str">
        <f>[1]!s_ipo_listeddate(A4100)</f>
        <v>1997-07-09</v>
      </c>
      <c r="E4100" s="16" t="str">
        <f>[1]!lastradeday_s("000002","")</f>
        <v>2026-06-22</v>
      </c>
      <c r="F4100" s="16" t="str">
        <f>[1]!s_info_industry_csrc2023(A4100,"",3)</f>
        <v>化学原料和化学制品制造业</v>
      </c>
      <c r="G4100" s="16" t="str">
        <f>[1]!s_info_industry_csrc2023(A4100,"",1)</f>
        <v>制造业</v>
      </c>
      <c r="H4100" s="16">
        <f>[1]!s_is(A4100,83,"FY","YTD","20251231",1,"",100000000)</f>
        <v>484.14923741780001</v>
      </c>
      <c r="I4100" s="16">
        <f>[1]!s_is(A4100,83,"FY","YTD","20241231",1,"",100000000)</f>
        <v>615.3693691062</v>
      </c>
      <c r="J4100" s="16">
        <f t="shared" si="192"/>
        <v>-0.21323799700819057</v>
      </c>
      <c r="K4100" s="16">
        <f>[1]!s_is(A4100,61,"FY","YTD","20251231",1,"",100000000)</f>
        <v>51.560436439799993</v>
      </c>
      <c r="L4100" s="16">
        <f>[1]!s_is(A4100,61,"FY","YTD","20241231",1,"",100000000)</f>
        <v>53.329590480100002</v>
      </c>
      <c r="M4100" s="16">
        <f t="shared" si="193"/>
        <v>-3.3173966354760796E-2</v>
      </c>
      <c r="N4100" s="16">
        <f>[1]!s_fa_roe(A4100,"20251231")</f>
        <v>21.968800000000002</v>
      </c>
      <c r="O4100" s="16">
        <f>[1]!s_stmnote_rdexp(A4100,"20251231",1,10000)</f>
        <v>77239.553327000001</v>
      </c>
      <c r="P4100" s="20">
        <f t="shared" si="194"/>
        <v>1.5953666216424418E-2</v>
      </c>
      <c r="Q4100" s="16">
        <f>[1]!s_margin_tradingbalance(A4100,"",10000)</f>
        <v>305020.06390000001</v>
      </c>
      <c r="R4100" s="16">
        <f>[1]!s_margin_seclendingbalance(A4100,"",10000)</f>
        <v>4193.9781999999996</v>
      </c>
      <c r="S4100" s="17">
        <f>[1]!s_val_ev(A4100,"",100000000)</f>
        <v>593.01888479429999</v>
      </c>
      <c r="T4100" s="17">
        <f>[1]!share_freesharesmv(A4100,"",100000000)</f>
        <v>365.5514636067</v>
      </c>
      <c r="U4100" s="17">
        <f>[1]!s_dq_amount_btin(A4100,E4100,100000000)</f>
        <v>29.500492829999999</v>
      </c>
      <c r="V4100" s="17">
        <f>[1]!s_dq_turn(A4100,E4100)</f>
        <v>5.1646393697434547</v>
      </c>
      <c r="W4100" s="2">
        <f>[1]!s_pq_amount(A4100,"20260101","",100000000)</f>
        <v>2384.6052912499999</v>
      </c>
      <c r="X4100" s="2">
        <f>[1]!s_pq_avgamount(A4100,"20260101","",100000000)</f>
        <v>21.678229920454545</v>
      </c>
      <c r="Y4100" s="17">
        <f>[1]!s_ipo_dilutedpe(A4100)</f>
        <v>0</v>
      </c>
      <c r="Z4100" s="12">
        <f>[1]!s_ipo_collection_total(A4100,100000000)</f>
        <v>6.21</v>
      </c>
      <c r="AA4100" s="2">
        <f>[1]!s_val_pe_ttm(A4100,E4100)</f>
        <v>11.207093238830566</v>
      </c>
      <c r="AB4100" s="5">
        <f>[1]!s_info_zjtxornot1(A4100,"")</f>
        <v>0</v>
      </c>
      <c r="AC4100" s="22" t="str">
        <f>[1]!s_info_nature1(A4100,"")</f>
        <v>地方国有企业</v>
      </c>
      <c r="AD4100" s="6" t="str">
        <f>[1]!s_info_city(A4100)</f>
        <v>昆明市</v>
      </c>
      <c r="AE4100" s="6" t="str">
        <f>[1]!s_info_province(A4100)</f>
        <v>云南省</v>
      </c>
      <c r="AF4100">
        <v>102.71225099999999</v>
      </c>
      <c r="AG4100">
        <v>25.040609</v>
      </c>
    </row>
    <row r="4101" spans="1:33" x14ac:dyDescent="0.3">
      <c r="A4101" s="12" t="s">
        <v>8572</v>
      </c>
      <c r="B4101" s="12" t="s">
        <v>8573</v>
      </c>
      <c r="C4101" s="16" t="str">
        <f>[1]!s_info_mkt(A4101)</f>
        <v>创业板</v>
      </c>
      <c r="D4101" s="16" t="str">
        <f>[1]!s_ipo_listeddate(A4101)</f>
        <v>2015-03-24</v>
      </c>
      <c r="E4101" s="16" t="str">
        <f>[1]!lastradeday_s("000002","")</f>
        <v>2026-06-22</v>
      </c>
      <c r="F4101" s="16" t="str">
        <f>[1]!s_info_industry_csrc2023(A4101,"",3)</f>
        <v>化学原料和化学制品制造业</v>
      </c>
      <c r="G4101" s="16" t="str">
        <f>[1]!s_info_industry_csrc2023(A4101,"",1)</f>
        <v>制造业</v>
      </c>
      <c r="H4101" s="16">
        <f>[1]!s_is(A4101,83,"FY","YTD","20251231",1,"",100000000)</f>
        <v>9.8932893891999996</v>
      </c>
      <c r="I4101" s="16">
        <f>[1]!s_is(A4101,83,"FY","YTD","20241231",1,"",100000000)</f>
        <v>9.2408707388</v>
      </c>
      <c r="J4101" s="16">
        <f t="shared" si="192"/>
        <v>7.0601425865710388E-2</v>
      </c>
      <c r="K4101" s="16">
        <f>[1]!s_is(A4101,61,"FY","YTD","20251231",1,"",100000000)</f>
        <v>-1.2734910896</v>
      </c>
      <c r="L4101" s="16">
        <f>[1]!s_is(A4101,61,"FY","YTD","20241231",1,"",100000000)</f>
        <v>-1.8169302956</v>
      </c>
      <c r="M4101" s="16">
        <f t="shared" si="193"/>
        <v>0.29909744326242382</v>
      </c>
      <c r="N4101" s="16">
        <f>[1]!s_fa_roe(A4101,"20251231")</f>
        <v>-6.9282000000000004</v>
      </c>
      <c r="O4101" s="16">
        <f>[1]!s_stmnote_rdexp(A4101,"20251231",1,10000)</f>
        <v>9853.5740609999993</v>
      </c>
      <c r="P4101" s="20">
        <f t="shared" si="194"/>
        <v>9.9598562958813724E-2</v>
      </c>
      <c r="Q4101" s="16">
        <f>[1]!s_margin_tradingbalance(A4101,"",10000)</f>
        <v>39416.500500000002</v>
      </c>
      <c r="R4101" s="16">
        <f>[1]!s_margin_seclendingbalance(A4101,"",10000)</f>
        <v>45.844000000000001</v>
      </c>
      <c r="S4101" s="17">
        <f>[1]!s_val_ev(A4101,"",100000000)</f>
        <v>86.212393478400003</v>
      </c>
      <c r="T4101" s="17">
        <f>[1]!share_freesharesmv(A4101,"",100000000)</f>
        <v>57.181793474400017</v>
      </c>
      <c r="U4101" s="17">
        <f>[1]!s_dq_amount_btin(A4101,E4101,100000000)</f>
        <v>5.8034333299999998</v>
      </c>
      <c r="V4101" s="17">
        <f>[1]!s_dq_turn(A4101,E4101)</f>
        <v>9.1994487118278219</v>
      </c>
      <c r="W4101" s="2">
        <f>[1]!s_pq_amount(A4101,"20260101","",100000000)</f>
        <v>497.15642462</v>
      </c>
      <c r="X4101" s="2">
        <f>[1]!s_pq_avgamount(A4101,"20260101","",100000000)</f>
        <v>4.5196038601818183</v>
      </c>
      <c r="Y4101" s="17">
        <f>[1]!s_ipo_dilutedpe(A4101)</f>
        <v>22.99</v>
      </c>
      <c r="Z4101" s="12">
        <f>[1]!s_ipo_collection_total(A4101,100000000)</f>
        <v>3.1779999999999999</v>
      </c>
      <c r="AA4101" s="2">
        <f>[1]!s_val_pe_ttm(A4101,E4101)</f>
        <v>-57.268810272216797</v>
      </c>
      <c r="AB4101" s="5">
        <f>[1]!s_info_zjtxornot1(A4101,"")</f>
        <v>1</v>
      </c>
      <c r="AC4101" s="22" t="str">
        <f>[1]!s_info_nature1(A4101,"")</f>
        <v>民营企业</v>
      </c>
      <c r="AD4101" s="6" t="str">
        <f>[1]!s_info_city(A4101)</f>
        <v>常州市</v>
      </c>
      <c r="AE4101" s="6" t="str">
        <f>[1]!s_info_province(A4101)</f>
        <v>江苏省</v>
      </c>
      <c r="AF4101">
        <v>119.946973</v>
      </c>
      <c r="AG4101">
        <v>31.772752000000001</v>
      </c>
    </row>
    <row r="4102" spans="1:33" x14ac:dyDescent="0.3">
      <c r="A4102" s="12" t="s">
        <v>8574</v>
      </c>
      <c r="B4102" s="12" t="s">
        <v>8575</v>
      </c>
      <c r="C4102" s="16" t="str">
        <f>[1]!s_info_mkt(A4102)</f>
        <v>创业板</v>
      </c>
      <c r="D4102" s="16" t="str">
        <f>[1]!s_ipo_listeddate(A4102)</f>
        <v>2020-08-24</v>
      </c>
      <c r="E4102" s="16" t="str">
        <f>[1]!lastradeday_s("000002","")</f>
        <v>2026-06-22</v>
      </c>
      <c r="F4102" s="16" t="str">
        <f>[1]!s_info_industry_csrc2023(A4102,"",3)</f>
        <v>汽车制造业</v>
      </c>
      <c r="G4102" s="16" t="str">
        <f>[1]!s_info_industry_csrc2023(A4102,"",1)</f>
        <v>制造业</v>
      </c>
      <c r="H4102" s="16">
        <f>[1]!s_is(A4102,83,"FY","YTD","20251231",1,"",100000000)</f>
        <v>40.446635847499998</v>
      </c>
      <c r="I4102" s="16">
        <f>[1]!s_is(A4102,83,"FY","YTD","20241231",1,"",100000000)</f>
        <v>36.4801629866</v>
      </c>
      <c r="J4102" s="16">
        <f t="shared" si="192"/>
        <v>0.10872958167311308</v>
      </c>
      <c r="K4102" s="16">
        <f>[1]!s_is(A4102,61,"FY","YTD","20251231",1,"",100000000)</f>
        <v>1.1938870483999999</v>
      </c>
      <c r="L4102" s="16">
        <f>[1]!s_is(A4102,61,"FY","YTD","20241231",1,"",100000000)</f>
        <v>1.6165449159999998</v>
      </c>
      <c r="M4102" s="16">
        <f t="shared" si="193"/>
        <v>-0.26145754653438902</v>
      </c>
      <c r="N4102" s="16">
        <f>[1]!s_fa_roe(A4102,"20251231")</f>
        <v>8.7240000000000002</v>
      </c>
      <c r="O4102" s="16">
        <f>[1]!s_stmnote_rdexp(A4102,"20251231",1,10000)</f>
        <v>10349.941628</v>
      </c>
      <c r="P4102" s="20">
        <f t="shared" si="194"/>
        <v>2.558912851744561E-2</v>
      </c>
      <c r="Q4102" s="16">
        <f>[1]!s_margin_tradingbalance(A4102,"",10000)</f>
        <v>58117.332000000002</v>
      </c>
      <c r="R4102" s="16">
        <f>[1]!s_margin_seclendingbalance(A4102,"",10000)</f>
        <v>27.4788</v>
      </c>
      <c r="S4102" s="17">
        <f>[1]!s_val_ev(A4102,"",100000000)</f>
        <v>169.33893117759999</v>
      </c>
      <c r="T4102" s="17">
        <f>[1]!share_freesharesmv(A4102,"",100000000)</f>
        <v>71.106790524000004</v>
      </c>
      <c r="U4102" s="17">
        <f>[1]!s_dq_amount_btin(A4102,E4102,100000000)</f>
        <v>7.0259619400000002</v>
      </c>
      <c r="V4102" s="17">
        <f>[1]!s_dq_turn(A4102,E4102)</f>
        <v>4.2961992998495422</v>
      </c>
      <c r="W4102" s="2">
        <f>[1]!s_pq_amount(A4102,"20260101","",100000000)</f>
        <v>479.85451545000001</v>
      </c>
      <c r="X4102" s="2">
        <f>[1]!s_pq_avgamount(A4102,"20260101","",100000000)</f>
        <v>4.3623137768181817</v>
      </c>
      <c r="Y4102" s="17">
        <f>[1]!s_ipo_dilutedpe(A4102)</f>
        <v>19.079999999999998</v>
      </c>
      <c r="Z4102" s="12">
        <f>[1]!s_ipo_collection_total(A4102,100000000)</f>
        <v>2.5948989999999998</v>
      </c>
      <c r="AA4102" s="2">
        <f>[1]!s_val_pe_ttm(A4102,E4102)</f>
        <v>101.48149108886719</v>
      </c>
      <c r="AB4102" s="5">
        <f>[1]!s_info_zjtxornot1(A4102,"")</f>
        <v>1</v>
      </c>
      <c r="AC4102" s="22" t="str">
        <f>[1]!s_info_nature1(A4102,"")</f>
        <v>民营企业</v>
      </c>
      <c r="AD4102" s="6" t="str">
        <f>[1]!s_info_city(A4102)</f>
        <v>宁波市</v>
      </c>
      <c r="AE4102" s="6" t="str">
        <f>[1]!s_info_province(A4102)</f>
        <v>浙江省</v>
      </c>
      <c r="AF4102">
        <v>121.549792</v>
      </c>
      <c r="AG4102">
        <v>29.868387999999999</v>
      </c>
    </row>
    <row r="4103" spans="1:33" x14ac:dyDescent="0.3">
      <c r="A4103" s="12" t="s">
        <v>8576</v>
      </c>
      <c r="B4103" s="12" t="s">
        <v>8577</v>
      </c>
      <c r="C4103" s="16" t="str">
        <f>[1]!s_info_mkt(A4103)</f>
        <v>主板</v>
      </c>
      <c r="D4103" s="16" t="str">
        <f>[1]!s_ipo_listeddate(A4103)</f>
        <v>2025-06-05</v>
      </c>
      <c r="E4103" s="16" t="str">
        <f>[1]!lastradeday_s("000002","")</f>
        <v>2026-06-22</v>
      </c>
      <c r="F4103" s="16" t="str">
        <f>[1]!s_info_industry_csrc2023(A4103,"",3)</f>
        <v>橡胶和塑料制品业</v>
      </c>
      <c r="G4103" s="16" t="str">
        <f>[1]!s_info_industry_csrc2023(A4103,"",1)</f>
        <v>制造业</v>
      </c>
      <c r="H4103" s="16">
        <f>[1]!s_is(A4103,83,"FY","YTD","20251231",1,"",100000000)</f>
        <v>449.56230268680002</v>
      </c>
      <c r="I4103" s="16">
        <f>[1]!s_is(A4103,83,"FY","YTD","20241231",1,"",100000000)</f>
        <v>392.54809858230004</v>
      </c>
      <c r="J4103" s="16">
        <f t="shared" si="192"/>
        <v>0.14524132026217584</v>
      </c>
      <c r="K4103" s="16">
        <f>[1]!s_is(A4103,61,"FY","YTD","20251231",1,"",100000000)</f>
        <v>41.4746644815</v>
      </c>
      <c r="L4103" s="16">
        <f>[1]!s_is(A4103,61,"FY","YTD","20241231",1,"",100000000)</f>
        <v>37.871704373100002</v>
      </c>
      <c r="M4103" s="16">
        <f t="shared" si="193"/>
        <v>9.5135937714996385E-2</v>
      </c>
      <c r="N4103" s="16">
        <f>[1]!s_fa_roe(A4103,"20251231")</f>
        <v>19.615400000000001</v>
      </c>
      <c r="O4103" s="16">
        <f>[1]!s_stmnote_rdexp(A4103,"20251231",1,10000)</f>
        <v>154267.332245</v>
      </c>
      <c r="P4103" s="20">
        <f t="shared" si="194"/>
        <v>3.4315006245635903E-2</v>
      </c>
      <c r="Q4103" s="16">
        <f>[1]!s_margin_tradingbalance(A4103,"",10000)</f>
        <v>24146.001899999999</v>
      </c>
      <c r="R4103" s="16">
        <f>[1]!s_margin_seclendingbalance(A4103,"",10000)</f>
        <v>143.3151</v>
      </c>
      <c r="S4103" s="17">
        <f>[1]!s_val_ev(A4103,"",100000000)</f>
        <v>395.87963021460001</v>
      </c>
      <c r="T4103" s="17">
        <f>[1]!share_freesharesmv(A4103,"",100000000)</f>
        <v>49.871897404199999</v>
      </c>
      <c r="U4103" s="17">
        <f>[1]!s_dq_amount_btin(A4103,E4103,100000000)</f>
        <v>1.2104241099999999</v>
      </c>
      <c r="V4103" s="17">
        <f>[1]!s_dq_turn(A4103,E4103)</f>
        <v>0.54216594311165378</v>
      </c>
      <c r="W4103" s="2">
        <f>[1]!s_pq_amount(A4103,"20260101","",100000000)</f>
        <v>161.20285677000001</v>
      </c>
      <c r="X4103" s="2">
        <f>[1]!s_pq_avgamount(A4103,"20260101","",100000000)</f>
        <v>1.465480516090909</v>
      </c>
      <c r="Y4103" s="17">
        <f>[1]!s_ipo_dilutedpe(A4103)</f>
        <v>12.24</v>
      </c>
      <c r="Z4103" s="12">
        <f>[1]!s_ipo_collection_total(A4103,100000000)</f>
        <v>40.663580400000001</v>
      </c>
      <c r="AA4103" s="2">
        <f>[1]!s_val_pe_ttm(A4103,E4103)</f>
        <v>9.3909749984741211</v>
      </c>
      <c r="AB4103" s="5">
        <f>[1]!s_info_zjtxornot1(A4103,"")</f>
        <v>0</v>
      </c>
      <c r="AC4103" s="22" t="str">
        <f>[1]!s_info_nature1(A4103,"")</f>
        <v>民营企业</v>
      </c>
      <c r="AD4103" s="6" t="str">
        <f>[1]!s_info_city(A4103)</f>
        <v>杭州市</v>
      </c>
      <c r="AE4103" s="6" t="str">
        <f>[1]!s_info_province(A4103)</f>
        <v>浙江省</v>
      </c>
      <c r="AF4103">
        <v>120.153576</v>
      </c>
      <c r="AG4103">
        <v>30.287458999999998</v>
      </c>
    </row>
    <row r="4104" spans="1:33" x14ac:dyDescent="0.3">
      <c r="A4104" s="12" t="s">
        <v>8578</v>
      </c>
      <c r="B4104" s="12" t="s">
        <v>8579</v>
      </c>
      <c r="C4104" s="16" t="str">
        <f>[1]!s_info_mkt(A4104)</f>
        <v>主板</v>
      </c>
      <c r="D4104" s="16" t="str">
        <f>[1]!s_ipo_listeddate(A4104)</f>
        <v>1995-03-15</v>
      </c>
      <c r="E4104" s="16" t="str">
        <f>[1]!lastradeday_s("000002","")</f>
        <v>2026-06-22</v>
      </c>
      <c r="F4104" s="16" t="str">
        <f>[1]!s_info_industry_csrc2023(A4104,"",3)</f>
        <v>计算机、通信和其他电子设备制造业</v>
      </c>
      <c r="G4104" s="16" t="str">
        <f>[1]!s_info_industry_csrc2023(A4104,"",1)</f>
        <v>制造业</v>
      </c>
      <c r="H4104" s="16">
        <f>[1]!s_is(A4104,83,"FY","YTD","20251231",1,"",100000000)</f>
        <v>362.26540318589997</v>
      </c>
      <c r="I4104" s="16">
        <f>[1]!s_is(A4104,83,"FY","YTD","20241231",1,"",100000000)</f>
        <v>334.94295787750002</v>
      </c>
      <c r="J4104" s="16">
        <f t="shared" si="192"/>
        <v>8.1573428148898897E-2</v>
      </c>
      <c r="K4104" s="16">
        <f>[1]!s_is(A4104,61,"FY","YTD","20251231",1,"",100000000)</f>
        <v>1.6737592683000002</v>
      </c>
      <c r="L4104" s="16">
        <f>[1]!s_is(A4104,61,"FY","YTD","20241231",1,"",100000000)</f>
        <v>-6.6857917838000001</v>
      </c>
      <c r="M4104" s="16">
        <f t="shared" si="193"/>
        <v>1.2503457066006154</v>
      </c>
      <c r="N4104" s="16">
        <f>[1]!s_fa_roe(A4104,"20251231")</f>
        <v>0.61419999999999997</v>
      </c>
      <c r="O4104" s="16">
        <f>[1]!s_stmnote_rdexp(A4104,"20251231",1,10000)</f>
        <v>333044.994014</v>
      </c>
      <c r="P4104" s="20">
        <f t="shared" si="194"/>
        <v>9.1933977433416345E-2</v>
      </c>
      <c r="Q4104" s="16">
        <f>[1]!s_margin_tradingbalance(A4104,"",10000)</f>
        <v>54325.3413</v>
      </c>
      <c r="R4104" s="16">
        <f>[1]!s_margin_seclendingbalance(A4104,"",10000)</f>
        <v>308.60879999999997</v>
      </c>
      <c r="S4104" s="17">
        <f>[1]!s_val_ev(A4104,"",100000000)</f>
        <v>226.03997558719996</v>
      </c>
      <c r="T4104" s="17">
        <f>[1]!share_freesharesmv(A4104,"",100000000)</f>
        <v>126.80560323199998</v>
      </c>
      <c r="U4104" s="17">
        <f>[1]!s_dq_amount_btin(A4104,E4104,100000000)</f>
        <v>10.24087235</v>
      </c>
      <c r="V4104" s="17">
        <f>[1]!s_dq_turn(A4104,E4104)</f>
        <v>4.5496085172265062</v>
      </c>
      <c r="W4104" s="2">
        <f>[1]!s_pq_amount(A4104,"20260101","",100000000)</f>
        <v>405.3298873</v>
      </c>
      <c r="X4104" s="2">
        <f>[1]!s_pq_avgamount(A4104,"20260101","",100000000)</f>
        <v>3.6848171572727275</v>
      </c>
      <c r="Y4104" s="17">
        <f>[1]!s_ipo_dilutedpe(A4104)</f>
        <v>0</v>
      </c>
      <c r="Z4104" s="12">
        <f>[1]!s_ipo_collection_total(A4104,100000000)</f>
        <v>0.495</v>
      </c>
      <c r="AA4104" s="2">
        <f>[1]!s_val_pe_ttm(A4104,E4104)</f>
        <v>-331.29644775390625</v>
      </c>
      <c r="AB4104" s="5">
        <f>[1]!s_info_zjtxornot1(A4104,"")</f>
        <v>0</v>
      </c>
      <c r="AC4104" s="22" t="str">
        <f>[1]!s_info_nature1(A4104,"")</f>
        <v>中央国有企业</v>
      </c>
      <c r="AD4104" s="6" t="str">
        <f>[1]!s_info_city(A4104)</f>
        <v>深圳市</v>
      </c>
      <c r="AE4104" s="6" t="str">
        <f>[1]!s_info_province(A4104)</f>
        <v>广东省</v>
      </c>
      <c r="AF4104">
        <v>114.085947</v>
      </c>
      <c r="AG4104">
        <v>22.547000000000001</v>
      </c>
    </row>
    <row r="4105" spans="1:33" x14ac:dyDescent="0.3">
      <c r="A4105" s="12" t="s">
        <v>8580</v>
      </c>
      <c r="B4105" s="12" t="s">
        <v>8581</v>
      </c>
      <c r="C4105" s="16" t="str">
        <f>[1]!s_info_mkt(A4105)</f>
        <v>主板</v>
      </c>
      <c r="D4105" s="16" t="str">
        <f>[1]!s_ipo_listeddate(A4105)</f>
        <v>2009-08-28</v>
      </c>
      <c r="E4105" s="16" t="str">
        <f>[1]!lastradeday_s("000002","")</f>
        <v>2026-06-22</v>
      </c>
      <c r="F4105" s="16" t="str">
        <f>[1]!s_info_industry_csrc2023(A4105,"",3)</f>
        <v>农副食品加工业</v>
      </c>
      <c r="G4105" s="16" t="str">
        <f>[1]!s_info_industry_csrc2023(A4105,"",1)</f>
        <v>制造业</v>
      </c>
      <c r="H4105" s="16">
        <f>[1]!s_is(A4105,83,"FY","YTD","20251231",1,"",100000000)</f>
        <v>27.5102423013</v>
      </c>
      <c r="I4105" s="16">
        <f>[1]!s_is(A4105,83,"FY","YTD","20241231",1,"",100000000)</f>
        <v>24.017548362600003</v>
      </c>
      <c r="J4105" s="16">
        <f t="shared" si="192"/>
        <v>0.14542258376957418</v>
      </c>
      <c r="K4105" s="16">
        <f>[1]!s_is(A4105,61,"FY","YTD","20251231",1,"",100000000)</f>
        <v>1.5062657628</v>
      </c>
      <c r="L4105" s="16">
        <f>[1]!s_is(A4105,61,"FY","YTD","20241231",1,"",100000000)</f>
        <v>1.1115981178000001</v>
      </c>
      <c r="M4105" s="16">
        <f t="shared" si="193"/>
        <v>0.35504526202428222</v>
      </c>
      <c r="N4105" s="16">
        <f>[1]!s_fa_roe(A4105,"20251231")</f>
        <v>7.0467000000000004</v>
      </c>
      <c r="O4105" s="16">
        <f>[1]!s_stmnote_rdexp(A4105,"20251231",1,10000)</f>
        <v>10235.761225</v>
      </c>
      <c r="P4105" s="20">
        <f t="shared" si="194"/>
        <v>3.7207092227305859E-2</v>
      </c>
      <c r="Q4105" s="16">
        <f>[1]!s_margin_tradingbalance(A4105,"",10000)</f>
        <v>0</v>
      </c>
      <c r="R4105" s="16">
        <f>[1]!s_margin_seclendingbalance(A4105,"",10000)</f>
        <v>0</v>
      </c>
      <c r="S4105" s="17">
        <f>[1]!s_val_ev(A4105,"",100000000)</f>
        <v>34.174950723999999</v>
      </c>
      <c r="T4105" s="17">
        <f>[1]!share_freesharesmv(A4105,"",100000000)</f>
        <v>25.961490887600004</v>
      </c>
      <c r="U4105" s="17">
        <f>[1]!s_dq_amount_btin(A4105,E4105,100000000)</f>
        <v>0.73603702999999998</v>
      </c>
      <c r="V4105" s="17">
        <f>[1]!s_dq_turn(A4105,E4105)</f>
        <v>2.2409342099693763</v>
      </c>
      <c r="W4105" s="2">
        <f>[1]!s_pq_amount(A4105,"20260101","",100000000)</f>
        <v>140.27698756000001</v>
      </c>
      <c r="X4105" s="2">
        <f>[1]!s_pq_avgamount(A4105,"20260101","",100000000)</f>
        <v>1.2752453414545455</v>
      </c>
      <c r="Y4105" s="17">
        <f>[1]!s_ipo_dilutedpe(A4105)</f>
        <v>39.54</v>
      </c>
      <c r="Z4105" s="12">
        <f>[1]!s_ipo_collection_total(A4105,100000000)</f>
        <v>4.1120000000000001</v>
      </c>
      <c r="AA4105" s="2">
        <f>[1]!s_val_pe_ttm(A4105,E4105)</f>
        <v>22.133419036865234</v>
      </c>
      <c r="AB4105" s="5">
        <f>[1]!s_info_zjtxornot1(A4105,"")</f>
        <v>0</v>
      </c>
      <c r="AC4105" s="22" t="str">
        <f>[1]!s_info_nature1(A4105,"")</f>
        <v>外资企业</v>
      </c>
      <c r="AD4105" s="6" t="str">
        <f>[1]!s_info_city(A4105)</f>
        <v>禹城市</v>
      </c>
      <c r="AE4105" s="6" t="str">
        <f>[1]!s_info_province(A4105)</f>
        <v>山东省</v>
      </c>
      <c r="AF4105">
        <v>116.58133100000001</v>
      </c>
      <c r="AG4105">
        <v>36.919142999999998</v>
      </c>
    </row>
    <row r="4106" spans="1:33" x14ac:dyDescent="0.3">
      <c r="A4106" s="12" t="s">
        <v>8582</v>
      </c>
      <c r="B4106" s="12" t="s">
        <v>8583</v>
      </c>
      <c r="C4106" s="16" t="str">
        <f>[1]!s_info_mkt(A4106)</f>
        <v>主板</v>
      </c>
      <c r="D4106" s="16" t="str">
        <f>[1]!s_ipo_listeddate(A4106)</f>
        <v>2020-09-07</v>
      </c>
      <c r="E4106" s="16" t="str">
        <f>[1]!lastradeday_s("000002","")</f>
        <v>2026-06-22</v>
      </c>
      <c r="F4106" s="16" t="str">
        <f>[1]!s_info_industry_csrc2023(A4106,"",3)</f>
        <v>有色金属冶炼和压延加工业</v>
      </c>
      <c r="G4106" s="16" t="str">
        <f>[1]!s_info_industry_csrc2023(A4106,"",1)</f>
        <v>制造业</v>
      </c>
      <c r="H4106" s="16">
        <f>[1]!s_is(A4106,83,"FY","YTD","20251231",1,"",100000000)</f>
        <v>124.86679008370001</v>
      </c>
      <c r="I4106" s="16">
        <f>[1]!s_is(A4106,83,"FY","YTD","20241231",1,"",100000000)</f>
        <v>108.78191953469999</v>
      </c>
      <c r="J4106" s="16">
        <f t="shared" si="192"/>
        <v>0.14786345578199844</v>
      </c>
      <c r="K4106" s="16">
        <f>[1]!s_is(A4106,61,"FY","YTD","20251231",1,"",100000000)</f>
        <v>12.018600080499999</v>
      </c>
      <c r="L4106" s="16">
        <f>[1]!s_is(A4106,61,"FY","YTD","20241231",1,"",100000000)</f>
        <v>12.179074226400001</v>
      </c>
      <c r="M4106" s="16">
        <f t="shared" si="193"/>
        <v>-1.3176218727048227E-2</v>
      </c>
      <c r="N4106" s="16">
        <f>[1]!s_fa_roe(A4106,"20251231")</f>
        <v>20.086600000000001</v>
      </c>
      <c r="O4106" s="16">
        <f>[1]!s_stmnote_rdexp(A4106,"20251231",1,10000)</f>
        <v>59625.121012000003</v>
      </c>
      <c r="P4106" s="20">
        <f t="shared" si="194"/>
        <v>4.7750984046304401E-2</v>
      </c>
      <c r="Q4106" s="16">
        <f>[1]!s_margin_tradingbalance(A4106,"",10000)</f>
        <v>27725.1816</v>
      </c>
      <c r="R4106" s="16">
        <f>[1]!s_margin_seclendingbalance(A4106,"",10000)</f>
        <v>225.8235</v>
      </c>
      <c r="S4106" s="17">
        <f>[1]!s_val_ev(A4106,"",100000000)</f>
        <v>158.86621846</v>
      </c>
      <c r="T4106" s="17">
        <f>[1]!share_freesharesmv(A4106,"",100000000)</f>
        <v>48.196162999999999</v>
      </c>
      <c r="U4106" s="17">
        <f>[1]!s_dq_amount_btin(A4106,E4106,100000000)</f>
        <v>2.9480751999999999</v>
      </c>
      <c r="V4106" s="17">
        <f>[1]!s_dq_turn(A4106,E4106)</f>
        <v>1.8840768625418189</v>
      </c>
      <c r="W4106" s="2">
        <f>[1]!s_pq_amount(A4106,"20260101","",100000000)</f>
        <v>294.57718971999998</v>
      </c>
      <c r="X4106" s="2">
        <f>[1]!s_pq_avgamount(A4106,"20260101","",100000000)</f>
        <v>2.6779744519999999</v>
      </c>
      <c r="Y4106" s="17">
        <f>[1]!s_ipo_dilutedpe(A4106)</f>
        <v>22.93</v>
      </c>
      <c r="Z4106" s="12">
        <f>[1]!s_ipo_collection_total(A4106,100000000)</f>
        <v>9.211347</v>
      </c>
      <c r="AA4106" s="2">
        <f>[1]!s_val_pe_ttm(A4106,E4106)</f>
        <v>13.480545997619629</v>
      </c>
      <c r="AB4106" s="5">
        <f>[1]!s_info_zjtxornot1(A4106,"")</f>
        <v>1</v>
      </c>
      <c r="AC4106" s="22" t="str">
        <f>[1]!s_info_nature1(A4106,"")</f>
        <v>民营企业</v>
      </c>
      <c r="AD4106" s="6" t="str">
        <f>[1]!s_info_city(A4106)</f>
        <v>上海市</v>
      </c>
      <c r="AE4106" s="6" t="str">
        <f>[1]!s_info_province(A4106)</f>
        <v>上海</v>
      </c>
      <c r="AF4106">
        <v>121.472644</v>
      </c>
      <c r="AG4106">
        <v>31.231705999999999</v>
      </c>
    </row>
    <row r="4107" spans="1:33" x14ac:dyDescent="0.3">
      <c r="A4107" s="12" t="s">
        <v>8584</v>
      </c>
      <c r="B4107" s="12" t="s">
        <v>8585</v>
      </c>
      <c r="C4107" s="16" t="str">
        <f>[1]!s_info_mkt(A4107)</f>
        <v>创业板</v>
      </c>
      <c r="D4107" s="16" t="str">
        <f>[1]!s_ipo_listeddate(A4107)</f>
        <v>2011-03-08</v>
      </c>
      <c r="E4107" s="16" t="str">
        <f>[1]!lastradeday_s("000002","")</f>
        <v>2026-06-22</v>
      </c>
      <c r="F4107" s="16" t="str">
        <f>[1]!s_info_industry_csrc2023(A4107,"",3)</f>
        <v>生态保护和环境治理业</v>
      </c>
      <c r="G4107" s="16" t="str">
        <f>[1]!s_info_industry_csrc2023(A4107,"",1)</f>
        <v>水利、环境和公共设施管理业</v>
      </c>
      <c r="H4107" s="16">
        <f>[1]!s_is(A4107,83,"FY","YTD","20251231",1,"",100000000)</f>
        <v>8.0857440339999993</v>
      </c>
      <c r="I4107" s="16">
        <f>[1]!s_is(A4107,83,"FY","YTD","20241231",1,"",100000000)</f>
        <v>7.6020795930999991</v>
      </c>
      <c r="J4107" s="16">
        <f t="shared" si="192"/>
        <v>6.3622648905043988E-2</v>
      </c>
      <c r="K4107" s="16">
        <f>[1]!s_is(A4107,61,"FY","YTD","20251231",1,"",100000000)</f>
        <v>1.1238803037</v>
      </c>
      <c r="L4107" s="16">
        <f>[1]!s_is(A4107,61,"FY","YTD","20241231",1,"",100000000)</f>
        <v>0.98290465959999995</v>
      </c>
      <c r="M4107" s="16">
        <f t="shared" si="193"/>
        <v>0.14342758753160365</v>
      </c>
      <c r="N4107" s="16">
        <f>[1]!s_fa_roe(A4107,"20251231")</f>
        <v>10.1952</v>
      </c>
      <c r="O4107" s="16">
        <f>[1]!s_stmnote_rdexp(A4107,"20251231",1,10000)</f>
        <v>3988.5422659999995</v>
      </c>
      <c r="P4107" s="20">
        <f t="shared" si="194"/>
        <v>4.9328079756525221E-2</v>
      </c>
      <c r="Q4107" s="16">
        <f>[1]!s_margin_tradingbalance(A4107,"",10000)</f>
        <v>0</v>
      </c>
      <c r="R4107" s="16">
        <f>[1]!s_margin_seclendingbalance(A4107,"",10000)</f>
        <v>0</v>
      </c>
      <c r="S4107" s="17">
        <f>[1]!s_val_ev(A4107,"",100000000)</f>
        <v>34.217974744999999</v>
      </c>
      <c r="T4107" s="17">
        <f>[1]!share_freesharesmv(A4107,"",100000000)</f>
        <v>18.034313657000002</v>
      </c>
      <c r="U4107" s="17">
        <f>[1]!s_dq_amount_btin(A4107,E4107,100000000)</f>
        <v>1.6044601999999999</v>
      </c>
      <c r="V4107" s="17">
        <f>[1]!s_dq_turn(A4107,E4107)</f>
        <v>4.8710446086738415</v>
      </c>
      <c r="W4107" s="2">
        <f>[1]!s_pq_amount(A4107,"20260101","",100000000)</f>
        <v>106.2772904</v>
      </c>
      <c r="X4107" s="2">
        <f>[1]!s_pq_avgamount(A4107,"20260101","",100000000)</f>
        <v>0.96615718545454543</v>
      </c>
      <c r="Y4107" s="17">
        <f>[1]!s_ipo_dilutedpe(A4107)</f>
        <v>81.63</v>
      </c>
      <c r="Z4107" s="12">
        <f>[1]!s_ipo_collection_total(A4107,100000000)</f>
        <v>6.68</v>
      </c>
      <c r="AA4107" s="2">
        <f>[1]!s_val_pe_ttm(A4107,E4107)</f>
        <v>26.432453155517578</v>
      </c>
      <c r="AB4107" s="5">
        <f>[1]!s_info_zjtxornot1(A4107,"")</f>
        <v>0</v>
      </c>
      <c r="AC4107" s="22" t="str">
        <f>[1]!s_info_nature1(A4107,"")</f>
        <v>民营企业</v>
      </c>
      <c r="AD4107" s="6" t="str">
        <f>[1]!s_info_city(A4107)</f>
        <v>浏阳市</v>
      </c>
      <c r="AE4107" s="6" t="str">
        <f>[1]!s_info_province(A4107)</f>
        <v>湖南省</v>
      </c>
      <c r="AF4107">
        <v>113.721985</v>
      </c>
      <c r="AG4107">
        <v>28.234472</v>
      </c>
    </row>
    <row r="4108" spans="1:33" x14ac:dyDescent="0.3">
      <c r="A4108" s="12" t="s">
        <v>8586</v>
      </c>
      <c r="B4108" s="12" t="s">
        <v>8587</v>
      </c>
      <c r="C4108" s="16" t="str">
        <f>[1]!s_info_mkt(A4108)</f>
        <v>主板</v>
      </c>
      <c r="D4108" s="16" t="str">
        <f>[1]!s_ipo_listeddate(A4108)</f>
        <v>1993-09-24</v>
      </c>
      <c r="E4108" s="16" t="str">
        <f>[1]!lastradeday_s("000002","")</f>
        <v>2026-06-22</v>
      </c>
      <c r="F4108" s="16" t="str">
        <f>[1]!s_info_industry_csrc2023(A4108,"",3)</f>
        <v>电力、热力生产和供应业</v>
      </c>
      <c r="G4108" s="16" t="str">
        <f>[1]!s_info_industry_csrc2023(A4108,"",1)</f>
        <v>电力、热力、燃气及水生产和供应业</v>
      </c>
      <c r="H4108" s="16">
        <f>[1]!s_is(A4108,83,"FY","YTD","20251231",1,"",100000000)</f>
        <v>16.676548219600001</v>
      </c>
      <c r="I4108" s="16">
        <f>[1]!s_is(A4108,83,"FY","YTD","20241231",1,"",100000000)</f>
        <v>16.089823658299998</v>
      </c>
      <c r="J4108" s="16">
        <f t="shared" si="192"/>
        <v>3.6465568160365613E-2</v>
      </c>
      <c r="K4108" s="16">
        <f>[1]!s_is(A4108,61,"FY","YTD","20251231",1,"",100000000)</f>
        <v>47.541483194999998</v>
      </c>
      <c r="L4108" s="16">
        <f>[1]!s_is(A4108,61,"FY","YTD","20241231",1,"",100000000)</f>
        <v>45.077257423799999</v>
      </c>
      <c r="M4108" s="16">
        <f t="shared" si="193"/>
        <v>5.4666719140258321E-2</v>
      </c>
      <c r="N4108" s="16">
        <f>[1]!s_fa_roe(A4108,"20251231")</f>
        <v>10.925800000000001</v>
      </c>
      <c r="O4108" s="16">
        <f>[1]!s_stmnote_rdexp(A4108,"20251231",1,10000)</f>
        <v>3652.4188859999999</v>
      </c>
      <c r="P4108" s="20">
        <f t="shared" si="194"/>
        <v>2.1901528049475493E-2</v>
      </c>
      <c r="Q4108" s="16">
        <f>[1]!s_margin_tradingbalance(A4108,"",10000)</f>
        <v>97946.331699999995</v>
      </c>
      <c r="R4108" s="16">
        <f>[1]!s_margin_seclendingbalance(A4108,"",10000)</f>
        <v>255.12010000000001</v>
      </c>
      <c r="S4108" s="17">
        <f>[1]!s_val_ev(A4108,"",100000000)</f>
        <v>695.11893367280004</v>
      </c>
      <c r="T4108" s="17">
        <f>[1]!share_freesharesmv(A4108,"",100000000)</f>
        <v>234.01213173919999</v>
      </c>
      <c r="U4108" s="17">
        <f>[1]!s_dq_amount_btin(A4108,E4108,100000000)</f>
        <v>6.4935446399999996</v>
      </c>
      <c r="V4108" s="17">
        <f>[1]!s_dq_turn(A4108,E4108)</f>
        <v>0.9375983461368097</v>
      </c>
      <c r="W4108" s="2">
        <f>[1]!s_pq_amount(A4108,"20260101","",100000000)</f>
        <v>549.18648326000005</v>
      </c>
      <c r="X4108" s="2">
        <f>[1]!s_pq_avgamount(A4108,"20260101","",100000000)</f>
        <v>4.9926043932727273</v>
      </c>
      <c r="Y4108" s="17">
        <f>[1]!s_ipo_dilutedpe(A4108)</f>
        <v>0</v>
      </c>
      <c r="Z4108" s="12">
        <f>[1]!s_ipo_collection_total(A4108,100000000)</f>
        <v>0.38800000000000001</v>
      </c>
      <c r="AA4108" s="2">
        <f>[1]!s_val_pe_ttm(A4108,E4108)</f>
        <v>14.701840400695801</v>
      </c>
      <c r="AB4108" s="5">
        <f>[1]!s_info_zjtxornot1(A4108,"")</f>
        <v>1</v>
      </c>
      <c r="AC4108" s="22" t="str">
        <f>[1]!s_info_nature1(A4108,"")</f>
        <v>地方国有企业</v>
      </c>
      <c r="AD4108" s="6" t="str">
        <f>[1]!s_info_city(A4108)</f>
        <v>成都市</v>
      </c>
      <c r="AE4108" s="6" t="str">
        <f>[1]!s_info_province(A4108)</f>
        <v>四川省</v>
      </c>
      <c r="AF4108">
        <v>104.065735</v>
      </c>
      <c r="AG4108">
        <v>30.659462000000001</v>
      </c>
    </row>
    <row r="4109" spans="1:33" x14ac:dyDescent="0.3">
      <c r="A4109" s="12" t="s">
        <v>8588</v>
      </c>
      <c r="B4109" s="12" t="s">
        <v>8589</v>
      </c>
      <c r="C4109" s="16" t="str">
        <f>[1]!s_info_mkt(A4109)</f>
        <v>科创板</v>
      </c>
      <c r="D4109" s="16" t="str">
        <f>[1]!s_ipo_listeddate(A4109)</f>
        <v>2020-07-17</v>
      </c>
      <c r="E4109" s="16" t="str">
        <f>[1]!lastradeday_s("000002","")</f>
        <v>2026-06-22</v>
      </c>
      <c r="F4109" s="16" t="str">
        <f>[1]!s_info_industry_csrc2023(A4109,"",3)</f>
        <v>电气机械和器材制造业</v>
      </c>
      <c r="G4109" s="16" t="str">
        <f>[1]!s_info_industry_csrc2023(A4109,"",1)</f>
        <v>制造业</v>
      </c>
      <c r="H4109" s="16">
        <f>[1]!s_is(A4109,83,"FY","YTD","20251231",1,"",100000000)</f>
        <v>91.167960037599997</v>
      </c>
      <c r="I4109" s="16">
        <f>[1]!s_is(A4109,83,"FY","YTD","20241231",1,"",100000000)</f>
        <v>116.8046863674</v>
      </c>
      <c r="J4109" s="16">
        <f t="shared" si="192"/>
        <v>-0.21948371359999785</v>
      </c>
      <c r="K4109" s="16">
        <f>[1]!s_is(A4109,61,"FY","YTD","20251231",1,"",100000000)</f>
        <v>-7.4616673597999998</v>
      </c>
      <c r="L4109" s="16">
        <f>[1]!s_is(A4109,61,"FY","YTD","20241231",1,"",100000000)</f>
        <v>-3.3205938885999999</v>
      </c>
      <c r="M4109" s="16">
        <f t="shared" si="193"/>
        <v>-1.2470882047385579</v>
      </c>
      <c r="N4109" s="16">
        <f>[1]!s_fa_roe(A4109,"20251231")</f>
        <v>-7.7820999999999998</v>
      </c>
      <c r="O4109" s="16">
        <f>[1]!s_stmnote_rdexp(A4109,"20251231",1,10000)</f>
        <v>63111.726359</v>
      </c>
      <c r="P4109" s="20">
        <f t="shared" si="194"/>
        <v>6.9225774420060629E-2</v>
      </c>
      <c r="Q4109" s="16">
        <f>[1]!s_margin_tradingbalance(A4109,"",10000)</f>
        <v>56372.940300000002</v>
      </c>
      <c r="R4109" s="16">
        <f>[1]!s_margin_seclendingbalance(A4109,"",10000)</f>
        <v>200.64230000000001</v>
      </c>
      <c r="S4109" s="17">
        <f>[1]!s_val_ev(A4109,"",100000000)</f>
        <v>138.2199493935</v>
      </c>
      <c r="T4109" s="17">
        <f>[1]!share_freesharesmv(A4109,"",100000000)</f>
        <v>80.909203280100002</v>
      </c>
      <c r="U4109" s="17">
        <f>[1]!s_dq_amount_btin(A4109,E4109,100000000)</f>
        <v>2.0624761500000002</v>
      </c>
      <c r="V4109" s="17">
        <f>[1]!s_dq_turn(A4109,E4109)</f>
        <v>1.5303827464716717</v>
      </c>
      <c r="W4109" s="2">
        <f>[1]!s_pq_amount(A4109,"20260101","",100000000)</f>
        <v>250.73677323000001</v>
      </c>
      <c r="X4109" s="2">
        <f>[1]!s_pq_avgamount(A4109,"20260101","",100000000)</f>
        <v>2.2794252111818181</v>
      </c>
      <c r="Y4109" s="17">
        <f>[1]!s_ipo_dilutedpe(A4109)</f>
        <v>1737.49</v>
      </c>
      <c r="Z4109" s="12">
        <f>[1]!s_ipo_collection_total(A4109,100000000)</f>
        <v>34.047295983000005</v>
      </c>
      <c r="AA4109" s="2">
        <f>[1]!s_val_pe_ttm(A4109,E4109)</f>
        <v>-18.83299446105957</v>
      </c>
      <c r="AB4109" s="5">
        <f>[1]!s_info_zjtxornot1(A4109,"")</f>
        <v>0</v>
      </c>
      <c r="AC4109" s="22" t="str">
        <f>[1]!s_info_nature1(A4109,"")</f>
        <v>地方国有企业</v>
      </c>
      <c r="AD4109" s="6" t="str">
        <f>[1]!s_info_city(A4109)</f>
        <v>赣州市</v>
      </c>
      <c r="AE4109" s="6" t="str">
        <f>[1]!s_info_province(A4109)</f>
        <v>江西省</v>
      </c>
      <c r="AF4109">
        <v>114.94027800000001</v>
      </c>
      <c r="AG4109">
        <v>25.85097</v>
      </c>
    </row>
    <row r="4110" spans="1:33" x14ac:dyDescent="0.3">
      <c r="A4110" s="12" t="s">
        <v>8590</v>
      </c>
      <c r="B4110" s="12" t="s">
        <v>8591</v>
      </c>
      <c r="C4110" s="16" t="str">
        <f>[1]!s_info_mkt(A4110)</f>
        <v>主板</v>
      </c>
      <c r="D4110" s="16" t="str">
        <f>[1]!s_ipo_listeddate(A4110)</f>
        <v>2000-07-26</v>
      </c>
      <c r="E4110" s="16" t="str">
        <f>[1]!lastradeday_s("000002","")</f>
        <v>2026-06-22</v>
      </c>
      <c r="F4110" s="16" t="str">
        <f>[1]!s_info_industry_csrc2023(A4110,"",3)</f>
        <v>化学原料和化学制品制造业</v>
      </c>
      <c r="G4110" s="16" t="str">
        <f>[1]!s_info_industry_csrc2023(A4110,"",1)</f>
        <v>制造业</v>
      </c>
      <c r="H4110" s="16">
        <f>[1]!s_is(A4110,83,"FY","YTD","20251231",1,"",100000000)</f>
        <v>18.459082052199999</v>
      </c>
      <c r="I4110" s="16">
        <f>[1]!s_is(A4110,83,"FY","YTD","20241231",1,"",100000000)</f>
        <v>19.6939650799</v>
      </c>
      <c r="J4110" s="16">
        <f t="shared" si="192"/>
        <v>-6.2703626348984631E-2</v>
      </c>
      <c r="K4110" s="16">
        <f>[1]!s_is(A4110,61,"FY","YTD","20251231",1,"",100000000)</f>
        <v>7.4258857999999997E-2</v>
      </c>
      <c r="L4110" s="16">
        <f>[1]!s_is(A4110,61,"FY","YTD","20241231",1,"",100000000)</f>
        <v>0.1479538668</v>
      </c>
      <c r="M4110" s="16">
        <f t="shared" si="193"/>
        <v>-0.49809451009224992</v>
      </c>
      <c r="N4110" s="16">
        <f>[1]!s_fa_roe(A4110,"20251231")</f>
        <v>1.2285999999999999</v>
      </c>
      <c r="O4110" s="16">
        <f>[1]!s_stmnote_rdexp(A4110,"20251231",1,10000)</f>
        <v>97.025683999999998</v>
      </c>
      <c r="P4110" s="20">
        <f t="shared" si="194"/>
        <v>5.2562572573014931E-4</v>
      </c>
      <c r="Q4110" s="16">
        <f>[1]!s_margin_tradingbalance(A4110,"",10000)</f>
        <v>0</v>
      </c>
      <c r="R4110" s="16">
        <f>[1]!s_margin_seclendingbalance(A4110,"",10000)</f>
        <v>0</v>
      </c>
      <c r="S4110" s="17">
        <f>[1]!s_val_ev(A4110,"",100000000)</f>
        <v>19.977446950000001</v>
      </c>
      <c r="T4110" s="17">
        <f>[1]!share_freesharesmv(A4110,"",100000000)</f>
        <v>7.2918424899999996</v>
      </c>
      <c r="U4110" s="17">
        <f>[1]!s_dq_amount_btin(A4110,E4110,100000000)</f>
        <v>0.27250817999999999</v>
      </c>
      <c r="V4110" s="17">
        <f>[1]!s_dq_turn(A4110,E4110)</f>
        <v>1.391637579595725</v>
      </c>
      <c r="W4110" s="2">
        <f>[1]!s_pq_amount(A4110,"20260101","",100000000)</f>
        <v>64.317639170000007</v>
      </c>
      <c r="X4110" s="2">
        <f>[1]!s_pq_avgamount(A4110,"20260101","",100000000)</f>
        <v>0.58470581063636362</v>
      </c>
      <c r="Y4110" s="17">
        <f>[1]!s_ipo_dilutedpe(A4110)</f>
        <v>30.25</v>
      </c>
      <c r="Z4110" s="12">
        <f>[1]!s_ipo_collection_total(A4110,100000000)</f>
        <v>2.5019999999999998</v>
      </c>
      <c r="AA4110" s="2">
        <f>[1]!s_val_pe_ttm(A4110,E4110)</f>
        <v>335.46566772460938</v>
      </c>
      <c r="AB4110" s="5">
        <f>[1]!s_info_zjtxornot1(A4110,"")</f>
        <v>0</v>
      </c>
      <c r="AC4110" s="22" t="str">
        <f>[1]!s_info_nature1(A4110,"")</f>
        <v>中央国有企业</v>
      </c>
      <c r="AD4110" s="6" t="str">
        <f>[1]!s_info_city(A4110)</f>
        <v>大庆市</v>
      </c>
      <c r="AE4110" s="6" t="str">
        <f>[1]!s_info_province(A4110)</f>
        <v>黑龙江省</v>
      </c>
      <c r="AF4110">
        <v>125.11272</v>
      </c>
      <c r="AG4110">
        <v>46.590733999999998</v>
      </c>
    </row>
    <row r="4111" spans="1:33" x14ac:dyDescent="0.3">
      <c r="A4111" s="12" t="s">
        <v>8592</v>
      </c>
      <c r="B4111" s="12" t="s">
        <v>8593</v>
      </c>
      <c r="C4111" s="16" t="str">
        <f>[1]!s_info_mkt(A4111)</f>
        <v>主板</v>
      </c>
      <c r="D4111" s="16" t="str">
        <f>[1]!s_ipo_listeddate(A4111)</f>
        <v>2020-06-05</v>
      </c>
      <c r="E4111" s="16" t="str">
        <f>[1]!lastradeday_s("000002","")</f>
        <v>2026-06-22</v>
      </c>
      <c r="F4111" s="16" t="str">
        <f>[1]!s_info_industry_csrc2023(A4111,"",3)</f>
        <v>生态保护和环境治理业</v>
      </c>
      <c r="G4111" s="16" t="str">
        <f>[1]!s_info_industry_csrc2023(A4111,"",1)</f>
        <v>水利、环境和公共设施管理业</v>
      </c>
      <c r="H4111" s="16">
        <f>[1]!s_is(A4111,83,"FY","YTD","20251231",1,"",100000000)</f>
        <v>55.5908392861</v>
      </c>
      <c r="I4111" s="16">
        <f>[1]!s_is(A4111,83,"FY","YTD","20241231",1,"",100000000)</f>
        <v>59.908582840400001</v>
      </c>
      <c r="J4111" s="16">
        <f t="shared" si="192"/>
        <v>-7.2072203173337068E-2</v>
      </c>
      <c r="K4111" s="16">
        <f>[1]!s_is(A4111,61,"FY","YTD","20251231",1,"",100000000)</f>
        <v>12.3095681223</v>
      </c>
      <c r="L4111" s="16">
        <f>[1]!s_is(A4111,61,"FY","YTD","20241231",1,"",100000000)</f>
        <v>11.6813133541</v>
      </c>
      <c r="M4111" s="16">
        <f t="shared" si="193"/>
        <v>5.3782888032833216E-2</v>
      </c>
      <c r="N4111" s="16">
        <f>[1]!s_fa_roe(A4111,"20251231")</f>
        <v>10.611599999999999</v>
      </c>
      <c r="O4111" s="16">
        <f>[1]!s_stmnote_rdexp(A4111,"20251231",1,10000)</f>
        <v>7163.5657190000002</v>
      </c>
      <c r="P4111" s="20">
        <f t="shared" si="194"/>
        <v>1.288623415475432E-2</v>
      </c>
      <c r="Q4111" s="16">
        <f>[1]!s_margin_tradingbalance(A4111,"",10000)</f>
        <v>0</v>
      </c>
      <c r="R4111" s="16">
        <f>[1]!s_margin_seclendingbalance(A4111,"",10000)</f>
        <v>0</v>
      </c>
      <c r="S4111" s="17">
        <f>[1]!s_val_ev(A4111,"",100000000)</f>
        <v>125.89657749</v>
      </c>
      <c r="T4111" s="17">
        <f>[1]!share_freesharesmv(A4111,"",100000000)</f>
        <v>35.131392632699999</v>
      </c>
      <c r="U4111" s="17">
        <f>[1]!s_dq_amount_btin(A4111,E4111,100000000)</f>
        <v>0.55846397000000003</v>
      </c>
      <c r="V4111" s="17">
        <f>[1]!s_dq_turn(A4111,E4111)</f>
        <v>0.45151322723221082</v>
      </c>
      <c r="W4111" s="2">
        <f>[1]!s_pq_amount(A4111,"20260101","",100000000)</f>
        <v>84.408241950000004</v>
      </c>
      <c r="X4111" s="2">
        <f>[1]!s_pq_avgamount(A4111,"20260101","",100000000)</f>
        <v>0.7673476540909091</v>
      </c>
      <c r="Y4111" s="17">
        <f>[1]!s_ipo_dilutedpe(A4111)</f>
        <v>22.67</v>
      </c>
      <c r="Z4111" s="12">
        <f>[1]!s_ipo_collection_total(A4111,100000000)</f>
        <v>25.873531199999999</v>
      </c>
      <c r="AA4111" s="2">
        <f>[1]!s_val_pe_ttm(A4111,E4111)</f>
        <v>10.059565544128418</v>
      </c>
      <c r="AB4111" s="5">
        <f>[1]!s_info_zjtxornot1(A4111,"")</f>
        <v>0</v>
      </c>
      <c r="AC4111" s="22" t="str">
        <f>[1]!s_info_nature1(A4111,"")</f>
        <v>地方国有企业</v>
      </c>
      <c r="AD4111" s="6" t="str">
        <f>[1]!s_info_city(A4111)</f>
        <v>重庆市</v>
      </c>
      <c r="AE4111" s="6" t="str">
        <f>[1]!s_info_province(A4111)</f>
        <v>重庆</v>
      </c>
      <c r="AF4111">
        <v>106.50496200000001</v>
      </c>
      <c r="AG4111">
        <v>29.533155000000001</v>
      </c>
    </row>
    <row r="4112" spans="1:33" x14ac:dyDescent="0.3">
      <c r="A4112" s="12" t="s">
        <v>8594</v>
      </c>
      <c r="B4112" s="12" t="s">
        <v>8595</v>
      </c>
      <c r="C4112" s="16" t="str">
        <f>[1]!s_info_mkt(A4112)</f>
        <v>主板</v>
      </c>
      <c r="D4112" s="16" t="str">
        <f>[1]!s_ipo_listeddate(A4112)</f>
        <v>2014-12-03</v>
      </c>
      <c r="E4112" s="16" t="str">
        <f>[1]!lastradeday_s("000002","")</f>
        <v>2026-06-22</v>
      </c>
      <c r="F4112" s="16" t="str">
        <f>[1]!s_info_industry_csrc2023(A4112,"",3)</f>
        <v>电气机械和器材制造业</v>
      </c>
      <c r="G4112" s="16" t="str">
        <f>[1]!s_info_industry_csrc2023(A4112,"",1)</f>
        <v>制造业</v>
      </c>
      <c r="H4112" s="16">
        <f>[1]!s_is(A4112,83,"FY","YTD","20251231",1,"",100000000)</f>
        <v>34.780637080300004</v>
      </c>
      <c r="I4112" s="16">
        <f>[1]!s_is(A4112,83,"FY","YTD","20241231",1,"",100000000)</f>
        <v>35.540725998799999</v>
      </c>
      <c r="J4112" s="16">
        <f t="shared" si="192"/>
        <v>-2.1386420708616294E-2</v>
      </c>
      <c r="K4112" s="16">
        <f>[1]!s_is(A4112,61,"FY","YTD","20251231",1,"",100000000)</f>
        <v>0.79707318449999998</v>
      </c>
      <c r="L4112" s="16">
        <f>[1]!s_is(A4112,61,"FY","YTD","20241231",1,"",100000000)</f>
        <v>0.97102190219999995</v>
      </c>
      <c r="M4112" s="16">
        <f t="shared" si="193"/>
        <v>-0.17913984978700512</v>
      </c>
      <c r="N4112" s="16">
        <f>[1]!s_fa_roe(A4112,"20251231")</f>
        <v>2.9453999999999998</v>
      </c>
      <c r="O4112" s="16">
        <f>[1]!s_stmnote_rdexp(A4112,"20251231",1,10000)</f>
        <v>12317.023744</v>
      </c>
      <c r="P4112" s="20">
        <f t="shared" si="194"/>
        <v>3.5413450637959844E-2</v>
      </c>
      <c r="Q4112" s="16">
        <f>[1]!s_margin_tradingbalance(A4112,"",10000)</f>
        <v>50245.839699999997</v>
      </c>
      <c r="R4112" s="16">
        <f>[1]!s_margin_seclendingbalance(A4112,"",10000)</f>
        <v>102.8137</v>
      </c>
      <c r="S4112" s="17">
        <f>[1]!s_val_ev(A4112,"",100000000)</f>
        <v>134.47521954999999</v>
      </c>
      <c r="T4112" s="17">
        <f>[1]!share_freesharesmv(A4112,"",100000000)</f>
        <v>77.465754099999998</v>
      </c>
      <c r="U4112" s="17">
        <f>[1]!s_dq_amount_btin(A4112,E4112,100000000)</f>
        <v>9.2267011300000004</v>
      </c>
      <c r="V4112" s="17">
        <f>[1]!s_dq_turn(A4112,E4112)</f>
        <v>7.2135124381043845</v>
      </c>
      <c r="W4112" s="2">
        <f>[1]!s_pq_amount(A4112,"20260101","",100000000)</f>
        <v>854.94378753000001</v>
      </c>
      <c r="X4112" s="2">
        <f>[1]!s_pq_avgamount(A4112,"20260101","",100000000)</f>
        <v>7.7722162502727272</v>
      </c>
      <c r="Y4112" s="17">
        <f>[1]!s_ipo_dilutedpe(A4112)</f>
        <v>22.31</v>
      </c>
      <c r="Z4112" s="12">
        <f>[1]!s_ipo_collection_total(A4112,100000000)</f>
        <v>4.4744000000000002</v>
      </c>
      <c r="AA4112" s="2">
        <f>[1]!s_val_pe_ttm(A4112,E4112)</f>
        <v>168.3758544921875</v>
      </c>
      <c r="AB4112" s="5">
        <f>[1]!s_info_zjtxornot1(A4112,"")</f>
        <v>1</v>
      </c>
      <c r="AC4112" s="22" t="str">
        <f>[1]!s_info_nature1(A4112,"")</f>
        <v>民营企业</v>
      </c>
      <c r="AD4112" s="6" t="str">
        <f>[1]!s_info_city(A4112)</f>
        <v>深圳市</v>
      </c>
      <c r="AE4112" s="6" t="str">
        <f>[1]!s_info_province(A4112)</f>
        <v>广东省</v>
      </c>
      <c r="AF4112">
        <v>114.085947</v>
      </c>
      <c r="AG4112">
        <v>22.547000000000001</v>
      </c>
    </row>
    <row r="4113" spans="1:33" x14ac:dyDescent="0.3">
      <c r="A4113" s="12" t="s">
        <v>8596</v>
      </c>
      <c r="B4113" s="12" t="s">
        <v>8597</v>
      </c>
      <c r="C4113" s="16" t="str">
        <f>[1]!s_info_mkt(A4113)</f>
        <v>主板</v>
      </c>
      <c r="D4113" s="16" t="str">
        <f>[1]!s_ipo_listeddate(A4113)</f>
        <v>2017-04-10</v>
      </c>
      <c r="E4113" s="16" t="str">
        <f>[1]!lastradeday_s("000002","")</f>
        <v>2026-06-22</v>
      </c>
      <c r="F4113" s="16" t="str">
        <f>[1]!s_info_industry_csrc2023(A4113,"",3)</f>
        <v>化学原料和化学制品制造业</v>
      </c>
      <c r="G4113" s="16" t="str">
        <f>[1]!s_info_industry_csrc2023(A4113,"",1)</f>
        <v>制造业</v>
      </c>
      <c r="H4113" s="16">
        <f>[1]!s_is(A4113,83,"FY","YTD","20251231",1,"",100000000)</f>
        <v>12.338439985999999</v>
      </c>
      <c r="I4113" s="16">
        <f>[1]!s_is(A4113,83,"FY","YTD","20241231",1,"",100000000)</f>
        <v>10.992397689700001</v>
      </c>
      <c r="J4113" s="16">
        <f t="shared" si="192"/>
        <v>0.12245211047643001</v>
      </c>
      <c r="K4113" s="16">
        <f>[1]!s_is(A4113,61,"FY","YTD","20251231",1,"",100000000)</f>
        <v>1.0481242209000001</v>
      </c>
      <c r="L4113" s="16">
        <f>[1]!s_is(A4113,61,"FY","YTD","20241231",1,"",100000000)</f>
        <v>0.98632847970000004</v>
      </c>
      <c r="M4113" s="16">
        <f t="shared" si="193"/>
        <v>6.2652293299688327E-2</v>
      </c>
      <c r="N4113" s="16">
        <f>[1]!s_fa_roe(A4113,"20251231")</f>
        <v>5.4352999999999998</v>
      </c>
      <c r="O4113" s="16">
        <f>[1]!s_stmnote_rdexp(A4113,"20251231",1,10000)</f>
        <v>6945.7263800000001</v>
      </c>
      <c r="P4113" s="20">
        <f t="shared" si="194"/>
        <v>5.6293391935131797E-2</v>
      </c>
      <c r="Q4113" s="16">
        <f>[1]!s_margin_tradingbalance(A4113,"",10000)</f>
        <v>63086.712500000001</v>
      </c>
      <c r="R4113" s="16">
        <f>[1]!s_margin_seclendingbalance(A4113,"",10000)</f>
        <v>54.563200000000002</v>
      </c>
      <c r="S4113" s="17">
        <f>[1]!s_val_ev(A4113,"",100000000)</f>
        <v>176.89180565759997</v>
      </c>
      <c r="T4113" s="17">
        <f>[1]!share_freesharesmv(A4113,"",100000000)</f>
        <v>103.4056542717</v>
      </c>
      <c r="U4113" s="17">
        <f>[1]!s_dq_amount_btin(A4113,E4113,100000000)</f>
        <v>15.378033</v>
      </c>
      <c r="V4113" s="17">
        <f>[1]!s_dq_turn(A4113,E4113)</f>
        <v>8.7159817093187009</v>
      </c>
      <c r="W4113" s="2">
        <f>[1]!s_pq_amount(A4113,"20260101","",100000000)</f>
        <v>907.8894937</v>
      </c>
      <c r="X4113" s="2">
        <f>[1]!s_pq_avgamount(A4113,"20260101","",100000000)</f>
        <v>8.6465666066666671</v>
      </c>
      <c r="Y4113" s="17">
        <f>[1]!s_ipo_dilutedpe(A4113)</f>
        <v>22.99</v>
      </c>
      <c r="Z4113" s="12">
        <f>[1]!s_ipo_collection_total(A4113,100000000)</f>
        <v>3.6269999999999998</v>
      </c>
      <c r="AA4113" s="2">
        <f>[1]!s_val_pe_ttm(A4113,E4113)</f>
        <v>165.67039489746094</v>
      </c>
      <c r="AB4113" s="5">
        <f>[1]!s_info_zjtxornot1(A4113,"")</f>
        <v>1</v>
      </c>
      <c r="AC4113" s="22" t="str">
        <f>[1]!s_info_nature1(A4113,"")</f>
        <v>地方国有企业</v>
      </c>
      <c r="AD4113" s="6" t="str">
        <f>[1]!s_info_city(A4113)</f>
        <v>江阴市</v>
      </c>
      <c r="AE4113" s="6" t="str">
        <f>[1]!s_info_province(A4113)</f>
        <v>江苏省</v>
      </c>
      <c r="AF4113">
        <v>120.31067899999999</v>
      </c>
      <c r="AG4113">
        <v>31.837425</v>
      </c>
    </row>
    <row r="4114" spans="1:33" x14ac:dyDescent="0.3">
      <c r="A4114" s="12" t="s">
        <v>8598</v>
      </c>
      <c r="B4114" s="12" t="s">
        <v>8599</v>
      </c>
      <c r="C4114" s="16" t="str">
        <f>[1]!s_info_mkt(A4114)</f>
        <v>主板</v>
      </c>
      <c r="D4114" s="16" t="str">
        <f>[1]!s_ipo_listeddate(A4114)</f>
        <v>2015-03-20</v>
      </c>
      <c r="E4114" s="16" t="str">
        <f>[1]!lastradeday_s("000002","")</f>
        <v>2026-06-22</v>
      </c>
      <c r="F4114" s="16" t="str">
        <f>[1]!s_info_industry_csrc2023(A4114,"",3)</f>
        <v>建筑装饰、装修和其他建筑业</v>
      </c>
      <c r="G4114" s="16" t="str">
        <f>[1]!s_info_industry_csrc2023(A4114,"",1)</f>
        <v>建筑业</v>
      </c>
      <c r="H4114" s="16">
        <f>[1]!s_is(A4114,83,"FY","YTD","20251231",1,"",100000000)</f>
        <v>9.4796103850999991</v>
      </c>
      <c r="I4114" s="16">
        <f>[1]!s_is(A4114,83,"FY","YTD","20241231",1,"",100000000)</f>
        <v>7.8192741851000003</v>
      </c>
      <c r="J4114" s="16">
        <f t="shared" si="192"/>
        <v>0.21233891544100714</v>
      </c>
      <c r="K4114" s="16">
        <f>[1]!s_is(A4114,61,"FY","YTD","20251231",1,"",100000000)</f>
        <v>-2.9011993573999999</v>
      </c>
      <c r="L4114" s="16">
        <f>[1]!s_is(A4114,61,"FY","YTD","20241231",1,"",100000000)</f>
        <v>-1.1013657162999999</v>
      </c>
      <c r="M4114" s="16">
        <f t="shared" si="193"/>
        <v>-1.6341834637330812</v>
      </c>
      <c r="N4114" s="16">
        <f>[1]!s_fa_roe(A4114,"20251231")</f>
        <v>-35.3536</v>
      </c>
      <c r="O4114" s="16">
        <f>[1]!s_stmnote_rdexp(A4114,"20251231",1,10000)</f>
        <v>1772.6951899999999</v>
      </c>
      <c r="P4114" s="20">
        <f t="shared" si="194"/>
        <v>1.8700084897859438E-2</v>
      </c>
      <c r="Q4114" s="16">
        <f>[1]!s_margin_tradingbalance(A4114,"",10000)</f>
        <v>0</v>
      </c>
      <c r="R4114" s="16">
        <f>[1]!s_margin_seclendingbalance(A4114,"",10000)</f>
        <v>0</v>
      </c>
      <c r="S4114" s="17">
        <f>[1]!s_val_ev(A4114,"",100000000)</f>
        <v>28.709150736000005</v>
      </c>
      <c r="T4114" s="17">
        <f>[1]!share_freesharesmv(A4114,"",100000000)</f>
        <v>21.796831566200005</v>
      </c>
      <c r="U4114" s="17">
        <f>[1]!s_dq_amount_btin(A4114,E4114,100000000)</f>
        <v>0.80286031999999996</v>
      </c>
      <c r="V4114" s="17">
        <f>[1]!s_dq_turn(A4114,E4114)</f>
        <v>2.8258931399969218</v>
      </c>
      <c r="W4114" s="2">
        <f>[1]!s_pq_amount(A4114,"20260101","",100000000)</f>
        <v>106.99668074</v>
      </c>
      <c r="X4114" s="2">
        <f>[1]!s_pq_avgamount(A4114,"20260101","",100000000)</f>
        <v>0.97269709763636369</v>
      </c>
      <c r="Y4114" s="17">
        <f>[1]!s_ipo_dilutedpe(A4114)</f>
        <v>22.91</v>
      </c>
      <c r="Z4114" s="12">
        <f>[1]!s_ipo_collection_total(A4114,100000000)</f>
        <v>3.94</v>
      </c>
      <c r="AA4114" s="2">
        <f>[1]!s_val_pe_ttm(A4114,E4114)</f>
        <v>-10.683957099914551</v>
      </c>
      <c r="AB4114" s="5">
        <f>[1]!s_info_zjtxornot1(A4114,"")</f>
        <v>0</v>
      </c>
      <c r="AC4114" s="22" t="str">
        <f>[1]!s_info_nature1(A4114,"")</f>
        <v>民营企业</v>
      </c>
      <c r="AD4114" s="6" t="str">
        <f>[1]!s_info_city(A4114)</f>
        <v>上海市</v>
      </c>
      <c r="AE4114" s="6" t="str">
        <f>[1]!s_info_province(A4114)</f>
        <v>上海</v>
      </c>
      <c r="AF4114">
        <v>121.472644</v>
      </c>
      <c r="AG4114">
        <v>31.231705999999999</v>
      </c>
    </row>
    <row r="4115" spans="1:33" x14ac:dyDescent="0.3">
      <c r="A4115" s="12" t="s">
        <v>8600</v>
      </c>
      <c r="B4115" s="12" t="s">
        <v>8601</v>
      </c>
      <c r="C4115" s="16" t="str">
        <f>[1]!s_info_mkt(A4115)</f>
        <v>主板</v>
      </c>
      <c r="D4115" s="16" t="str">
        <f>[1]!s_ipo_listeddate(A4115)</f>
        <v>1993-11-18</v>
      </c>
      <c r="E4115" s="16" t="str">
        <f>[1]!lastradeday_s("000002","")</f>
        <v>2026-06-22</v>
      </c>
      <c r="F4115" s="16" t="str">
        <f>[1]!s_info_industry_csrc2023(A4115,"",3)</f>
        <v>专用设备制造业</v>
      </c>
      <c r="G4115" s="16" t="str">
        <f>[1]!s_info_industry_csrc2023(A4115,"",1)</f>
        <v>制造业</v>
      </c>
      <c r="H4115" s="16">
        <f>[1]!s_is(A4115,83,"FY","YTD","20251231",1,"",100000000)</f>
        <v>331.43878244370001</v>
      </c>
      <c r="I4115" s="16">
        <f>[1]!s_is(A4115,83,"FY","YTD","20241231",1,"",100000000)</f>
        <v>300.62709198120001</v>
      </c>
      <c r="J4115" s="16">
        <f t="shared" si="192"/>
        <v>0.10249139643218452</v>
      </c>
      <c r="K4115" s="16">
        <f>[1]!s_is(A4115,61,"FY","YTD","20251231",1,"",100000000)</f>
        <v>16.092257143000001</v>
      </c>
      <c r="L4115" s="16">
        <f>[1]!s_is(A4115,61,"FY","YTD","20241231",1,"",100000000)</f>
        <v>13.2703949008</v>
      </c>
      <c r="M4115" s="16">
        <f t="shared" si="193"/>
        <v>0.21264342646124926</v>
      </c>
      <c r="N4115" s="16">
        <f>[1]!s_fa_roe(A4115,"20251231")</f>
        <v>8.9034999999999993</v>
      </c>
      <c r="O4115" s="16">
        <f>[1]!s_stmnote_rdexp(A4115,"20251231",1,10000)</f>
        <v>142330.40521199998</v>
      </c>
      <c r="P4115" s="20">
        <f t="shared" si="194"/>
        <v>4.2943195772865539E-2</v>
      </c>
      <c r="Q4115" s="16">
        <f>[1]!s_margin_tradingbalance(A4115,"",10000)</f>
        <v>88536.580799999996</v>
      </c>
      <c r="R4115" s="16">
        <f>[1]!s_margin_seclendingbalance(A4115,"",10000)</f>
        <v>568.88</v>
      </c>
      <c r="S4115" s="17">
        <f>[1]!s_val_ev(A4115,"",100000000)</f>
        <v>165.60506751000003</v>
      </c>
      <c r="T4115" s="17">
        <f>[1]!share_freesharesmv(A4115,"",100000000)</f>
        <v>122.39513936970002</v>
      </c>
      <c r="U4115" s="17">
        <f>[1]!s_dq_amount_btin(A4115,E4115,100000000)</f>
        <v>4.1439139300000001</v>
      </c>
      <c r="V4115" s="17">
        <f>[1]!s_dq_turn(A4115,E4115)</f>
        <v>2.5706624448969353</v>
      </c>
      <c r="W4115" s="2">
        <f>[1]!s_pq_amount(A4115,"20260101","",100000000)</f>
        <v>424.33338072999999</v>
      </c>
      <c r="X4115" s="2">
        <f>[1]!s_pq_avgamount(A4115,"20260101","",100000000)</f>
        <v>3.8575761884545456</v>
      </c>
      <c r="Y4115" s="17">
        <f>[1]!s_ipo_dilutedpe(A4115)</f>
        <v>0</v>
      </c>
      <c r="Z4115" s="12">
        <f>[1]!s_ipo_collection_total(A4115,100000000)</f>
        <v>2.1</v>
      </c>
      <c r="AA4115" s="2">
        <f>[1]!s_val_pe_ttm(A4115,E4115)</f>
        <v>10.628743171691895</v>
      </c>
      <c r="AB4115" s="5">
        <f>[1]!s_info_zjtxornot1(A4115,"")</f>
        <v>1</v>
      </c>
      <c r="AC4115" s="22" t="str">
        <f>[1]!s_info_nature1(A4115,"")</f>
        <v>地方国有企业</v>
      </c>
      <c r="AD4115" s="6" t="str">
        <f>[1]!s_info_city(A4115)</f>
        <v>柳州市</v>
      </c>
      <c r="AE4115" s="6" t="str">
        <f>[1]!s_info_province(A4115)</f>
        <v>广西壮族自治区</v>
      </c>
      <c r="AF4115">
        <v>109.411703</v>
      </c>
      <c r="AG4115">
        <v>24.314616999999998</v>
      </c>
    </row>
    <row r="4116" spans="1:33" x14ac:dyDescent="0.3">
      <c r="A4116" s="12" t="s">
        <v>8602</v>
      </c>
      <c r="B4116" s="12" t="s">
        <v>8603</v>
      </c>
      <c r="C4116" s="16" t="str">
        <f>[1]!s_info_mkt(A4116)</f>
        <v>创业板</v>
      </c>
      <c r="D4116" s="16" t="str">
        <f>[1]!s_ipo_listeddate(A4116)</f>
        <v>2016-08-30</v>
      </c>
      <c r="E4116" s="16" t="str">
        <f>[1]!lastradeday_s("000002","")</f>
        <v>2026-06-22</v>
      </c>
      <c r="F4116" s="16" t="str">
        <f>[1]!s_info_industry_csrc2023(A4116,"",3)</f>
        <v>化学原料和化学制品制造业</v>
      </c>
      <c r="G4116" s="16" t="str">
        <f>[1]!s_info_industry_csrc2023(A4116,"",1)</f>
        <v>制造业</v>
      </c>
      <c r="H4116" s="16">
        <f>[1]!s_is(A4116,83,"FY","YTD","20251231",1,"",100000000)</f>
        <v>4.8158166376000002</v>
      </c>
      <c r="I4116" s="16">
        <f>[1]!s_is(A4116,83,"FY","YTD","20241231",1,"",100000000)</f>
        <v>5.1823148630000002</v>
      </c>
      <c r="J4116" s="16">
        <f t="shared" si="192"/>
        <v>-7.0720949052454407E-2</v>
      </c>
      <c r="K4116" s="16">
        <f>[1]!s_is(A4116,61,"FY","YTD","20251231",1,"",100000000)</f>
        <v>0.1368086275</v>
      </c>
      <c r="L4116" s="16">
        <f>[1]!s_is(A4116,61,"FY","YTD","20241231",1,"",100000000)</f>
        <v>-0.32069205769999998</v>
      </c>
      <c r="M4116" s="16">
        <f t="shared" si="193"/>
        <v>1.426604352103978</v>
      </c>
      <c r="N4116" s="16">
        <f>[1]!s_fa_roe(A4116,"20251231")</f>
        <v>1.6566000000000001</v>
      </c>
      <c r="O4116" s="16">
        <f>[1]!s_stmnote_rdexp(A4116,"20251231",1,10000)</f>
        <v>2102.5063660000001</v>
      </c>
      <c r="P4116" s="20">
        <f t="shared" si="194"/>
        <v>4.3658355876435538E-2</v>
      </c>
      <c r="Q4116" s="16">
        <f>[1]!s_margin_tradingbalance(A4116,"",10000)</f>
        <v>0</v>
      </c>
      <c r="R4116" s="16">
        <f>[1]!s_margin_seclendingbalance(A4116,"",10000)</f>
        <v>0</v>
      </c>
      <c r="S4116" s="17">
        <f>[1]!s_val_ev(A4116,"",100000000)</f>
        <v>64.607047378900006</v>
      </c>
      <c r="T4116" s="17">
        <f>[1]!share_freesharesmv(A4116,"",100000000)</f>
        <v>41.482063187799994</v>
      </c>
      <c r="U4116" s="17">
        <f>[1]!s_dq_amount_btin(A4116,E4116,100000000)</f>
        <v>12.702446630000001</v>
      </c>
      <c r="V4116" s="17">
        <f>[1]!s_dq_turn(A4116,E4116)</f>
        <v>27.235345182071548</v>
      </c>
      <c r="W4116" s="2">
        <f>[1]!s_pq_amount(A4116,"20260101","",100000000)</f>
        <v>397.21632129</v>
      </c>
      <c r="X4116" s="2">
        <f>[1]!s_pq_avgamount(A4116,"20260101","",100000000)</f>
        <v>3.6110574662727273</v>
      </c>
      <c r="Y4116" s="17">
        <f>[1]!s_ipo_dilutedpe(A4116)</f>
        <v>22.98</v>
      </c>
      <c r="Z4116" s="12">
        <f>[1]!s_ipo_collection_total(A4116,100000000)</f>
        <v>2.2974999999999999</v>
      </c>
      <c r="AA4116" s="2">
        <f>[1]!s_val_pe_ttm(A4116,E4116)</f>
        <v>565.988037109375</v>
      </c>
      <c r="AB4116" s="5">
        <f>[1]!s_info_zjtxornot1(A4116,"")</f>
        <v>0</v>
      </c>
      <c r="AC4116" s="22" t="str">
        <f>[1]!s_info_nature1(A4116,"")</f>
        <v>民营企业</v>
      </c>
      <c r="AD4116" s="6" t="str">
        <f>[1]!s_info_city(A4116)</f>
        <v>江阴市</v>
      </c>
      <c r="AE4116" s="6" t="str">
        <f>[1]!s_info_province(A4116)</f>
        <v>江苏省</v>
      </c>
      <c r="AF4116">
        <v>120.31067899999999</v>
      </c>
      <c r="AG4116">
        <v>31.837425</v>
      </c>
    </row>
    <row r="4117" spans="1:33" x14ac:dyDescent="0.3">
      <c r="A4117" s="12" t="s">
        <v>8604</v>
      </c>
      <c r="B4117" s="12" t="s">
        <v>8605</v>
      </c>
      <c r="C4117" s="16" t="str">
        <f>[1]!s_info_mkt(A4117)</f>
        <v>主板</v>
      </c>
      <c r="D4117" s="16" t="str">
        <f>[1]!s_ipo_listeddate(A4117)</f>
        <v>2015-12-31</v>
      </c>
      <c r="E4117" s="16" t="str">
        <f>[1]!lastradeday_s("000002","")</f>
        <v>2026-06-22</v>
      </c>
      <c r="F4117" s="16" t="str">
        <f>[1]!s_info_industry_csrc2023(A4117,"",3)</f>
        <v>金属制品业</v>
      </c>
      <c r="G4117" s="16" t="str">
        <f>[1]!s_info_industry_csrc2023(A4117,"",1)</f>
        <v>制造业</v>
      </c>
      <c r="H4117" s="16">
        <f>[1]!s_is(A4117,83,"FY","YTD","20251231",1,"",100000000)</f>
        <v>23.113010303200003</v>
      </c>
      <c r="I4117" s="16">
        <f>[1]!s_is(A4117,83,"FY","YTD","20241231",1,"",100000000)</f>
        <v>24.492587996899999</v>
      </c>
      <c r="J4117" s="16">
        <f t="shared" si="192"/>
        <v>-5.6326334067866135E-2</v>
      </c>
      <c r="K4117" s="16">
        <f>[1]!s_is(A4117,61,"FY","YTD","20251231",1,"",100000000)</f>
        <v>1.1347644005999999</v>
      </c>
      <c r="L4117" s="16">
        <f>[1]!s_is(A4117,61,"FY","YTD","20241231",1,"",100000000)</f>
        <v>0.70736952939999997</v>
      </c>
      <c r="M4117" s="16">
        <f t="shared" si="193"/>
        <v>0.60420311228633472</v>
      </c>
      <c r="N4117" s="16">
        <f>[1]!s_fa_roe(A4117,"20251231")</f>
        <v>6.1529999999999996</v>
      </c>
      <c r="O4117" s="16">
        <f>[1]!s_stmnote_rdexp(A4117,"20251231",1,10000)</f>
        <v>8192.4195670000008</v>
      </c>
      <c r="P4117" s="20">
        <f t="shared" si="194"/>
        <v>3.544505652673792E-2</v>
      </c>
      <c r="Q4117" s="16">
        <f>[1]!s_margin_tradingbalance(A4117,"",10000)</f>
        <v>0</v>
      </c>
      <c r="R4117" s="16">
        <f>[1]!s_margin_seclendingbalance(A4117,"",10000)</f>
        <v>0</v>
      </c>
      <c r="S4117" s="17">
        <f>[1]!s_val_ev(A4117,"",100000000)</f>
        <v>94.068838608999997</v>
      </c>
      <c r="T4117" s="17">
        <f>[1]!share_freesharesmv(A4117,"",100000000)</f>
        <v>55.835761896000001</v>
      </c>
      <c r="U4117" s="17">
        <f>[1]!s_dq_amount_btin(A4117,E4117,100000000)</f>
        <v>4.3857697900000003</v>
      </c>
      <c r="V4117" s="17">
        <f>[1]!s_dq_turn(A4117,E4117)</f>
        <v>6.2160354421043165</v>
      </c>
      <c r="W4117" s="2">
        <f>[1]!s_pq_amount(A4117,"20260101","",100000000)</f>
        <v>393.32627769999999</v>
      </c>
      <c r="X4117" s="2">
        <f>[1]!s_pq_avgamount(A4117,"20260101","",100000000)</f>
        <v>3.5756934336363639</v>
      </c>
      <c r="Y4117" s="17">
        <f>[1]!s_ipo_dilutedpe(A4117)</f>
        <v>22.86</v>
      </c>
      <c r="Z4117" s="12">
        <f>[1]!s_ipo_collection_total(A4117,100000000)</f>
        <v>4.0022399999999996</v>
      </c>
      <c r="AA4117" s="2">
        <f>[1]!s_val_pe_ttm(A4117,E4117)</f>
        <v>80.43365478515625</v>
      </c>
      <c r="AB4117" s="5">
        <f>[1]!s_info_zjtxornot1(A4117,"")</f>
        <v>0</v>
      </c>
      <c r="AC4117" s="22" t="str">
        <f>[1]!s_info_nature1(A4117,"")</f>
        <v>民营企业</v>
      </c>
      <c r="AD4117" s="6" t="str">
        <f>[1]!s_info_city(A4117)</f>
        <v>苏州市</v>
      </c>
      <c r="AE4117" s="6" t="str">
        <f>[1]!s_info_province(A4117)</f>
        <v>江苏省</v>
      </c>
      <c r="AF4117">
        <v>120.619585</v>
      </c>
      <c r="AG4117">
        <v>31.299378999999998</v>
      </c>
    </row>
    <row r="4118" spans="1:33" x14ac:dyDescent="0.3">
      <c r="A4118" s="12" t="s">
        <v>8606</v>
      </c>
      <c r="B4118" s="12" t="s">
        <v>8607</v>
      </c>
      <c r="C4118" s="16" t="str">
        <f>[1]!s_info_mkt(A4118)</f>
        <v>创业板</v>
      </c>
      <c r="D4118" s="16" t="str">
        <f>[1]!s_ipo_listeddate(A4118)</f>
        <v>2017-10-16</v>
      </c>
      <c r="E4118" s="16" t="str">
        <f>[1]!lastradeday_s("000002","")</f>
        <v>2026-06-22</v>
      </c>
      <c r="F4118" s="16" t="str">
        <f>[1]!s_info_industry_csrc2023(A4118,"",3)</f>
        <v>计算机、通信和其他电子设备制造业</v>
      </c>
      <c r="G4118" s="16" t="str">
        <f>[1]!s_info_industry_csrc2023(A4118,"",1)</f>
        <v>制造业</v>
      </c>
      <c r="H4118" s="16">
        <f>[1]!s_is(A4118,83,"FY","YTD","20251231",1,"",100000000)</f>
        <v>31.273643310200001</v>
      </c>
      <c r="I4118" s="16">
        <f>[1]!s_is(A4118,83,"FY","YTD","20241231",1,"",100000000)</f>
        <v>27.595551243800003</v>
      </c>
      <c r="J4118" s="16">
        <f t="shared" si="192"/>
        <v>0.13328568920058692</v>
      </c>
      <c r="K4118" s="16">
        <f>[1]!s_is(A4118,61,"FY","YTD","20251231",1,"",100000000)</f>
        <v>2.0501902595999999</v>
      </c>
      <c r="L4118" s="16">
        <f>[1]!s_is(A4118,61,"FY","YTD","20241231",1,"",100000000)</f>
        <v>1.9559311825999999</v>
      </c>
      <c r="M4118" s="16">
        <f t="shared" si="193"/>
        <v>4.8191407672483838E-2</v>
      </c>
      <c r="N4118" s="16">
        <f>[1]!s_fa_roe(A4118,"20251231")</f>
        <v>7.3517000000000001</v>
      </c>
      <c r="O4118" s="16">
        <f>[1]!s_stmnote_rdexp(A4118,"20251231",1,10000)</f>
        <v>13242.022736000001</v>
      </c>
      <c r="P4118" s="20">
        <f t="shared" si="194"/>
        <v>4.2342437063228489E-2</v>
      </c>
      <c r="Q4118" s="16">
        <f>[1]!s_margin_tradingbalance(A4118,"",10000)</f>
        <v>0</v>
      </c>
      <c r="R4118" s="16">
        <f>[1]!s_margin_seclendingbalance(A4118,"",10000)</f>
        <v>0</v>
      </c>
      <c r="S4118" s="17">
        <f>[1]!s_val_ev(A4118,"",100000000)</f>
        <v>77.272716351200003</v>
      </c>
      <c r="T4118" s="17">
        <f>[1]!share_freesharesmv(A4118,"",100000000)</f>
        <v>52.386138110099999</v>
      </c>
      <c r="U4118" s="17">
        <f>[1]!s_dq_amount_btin(A4118,E4118,100000000)</f>
        <v>2.4158105399999998</v>
      </c>
      <c r="V4118" s="17">
        <f>[1]!s_dq_turn(A4118,E4118)</f>
        <v>4.1455383232348471</v>
      </c>
      <c r="W4118" s="2">
        <f>[1]!s_pq_amount(A4118,"20260101","",100000000)</f>
        <v>587.23822289999998</v>
      </c>
      <c r="X4118" s="2">
        <f>[1]!s_pq_avgamount(A4118,"20260101","",100000000)</f>
        <v>5.3385292990909097</v>
      </c>
      <c r="Y4118" s="17">
        <f>[1]!s_ipo_dilutedpe(A4118)</f>
        <v>22.93</v>
      </c>
      <c r="Z4118" s="12">
        <f>[1]!s_ipo_collection_total(A4118,100000000)</f>
        <v>1.814106</v>
      </c>
      <c r="AA4118" s="2">
        <f>[1]!s_val_pe_ttm(A4118,E4118)</f>
        <v>44.622035980224609</v>
      </c>
      <c r="AB4118" s="5">
        <f>[1]!s_info_zjtxornot1(A4118,"")</f>
        <v>0</v>
      </c>
      <c r="AC4118" s="22" t="str">
        <f>[1]!s_info_nature1(A4118,"")</f>
        <v>民营企业</v>
      </c>
      <c r="AD4118" s="6" t="str">
        <f>[1]!s_info_city(A4118)</f>
        <v>苏州市</v>
      </c>
      <c r="AE4118" s="6" t="str">
        <f>[1]!s_info_province(A4118)</f>
        <v>江苏省</v>
      </c>
      <c r="AF4118">
        <v>120.619585</v>
      </c>
      <c r="AG4118">
        <v>31.299378999999998</v>
      </c>
    </row>
    <row r="4119" spans="1:33" x14ac:dyDescent="0.3">
      <c r="A4119" s="12" t="s">
        <v>8608</v>
      </c>
      <c r="B4119" s="12" t="s">
        <v>8609</v>
      </c>
      <c r="C4119" s="16" t="str">
        <f>[1]!s_info_mkt(A4119)</f>
        <v>创业板</v>
      </c>
      <c r="D4119" s="16" t="str">
        <f>[1]!s_ipo_listeddate(A4119)</f>
        <v>2022-04-19</v>
      </c>
      <c r="E4119" s="16" t="str">
        <f>[1]!lastradeday_s("000002","")</f>
        <v>2026-06-22</v>
      </c>
      <c r="F4119" s="16" t="str">
        <f>[1]!s_info_industry_csrc2023(A4119,"",3)</f>
        <v>化学原料和化学制品制造业</v>
      </c>
      <c r="G4119" s="16" t="str">
        <f>[1]!s_info_industry_csrc2023(A4119,"",1)</f>
        <v>制造业</v>
      </c>
      <c r="H4119" s="16">
        <f>[1]!s_is(A4119,83,"FY","YTD","20251231",1,"",100000000)</f>
        <v>6.9339105926000002</v>
      </c>
      <c r="I4119" s="16">
        <f>[1]!s_is(A4119,83,"FY","YTD","20241231",1,"",100000000)</f>
        <v>6.3245531920000007</v>
      </c>
      <c r="J4119" s="16">
        <f t="shared" si="192"/>
        <v>9.6347897171737307E-2</v>
      </c>
      <c r="K4119" s="16">
        <f>[1]!s_is(A4119,61,"FY","YTD","20251231",1,"",100000000)</f>
        <v>0.13852616140000001</v>
      </c>
      <c r="L4119" s="16">
        <f>[1]!s_is(A4119,61,"FY","YTD","20241231",1,"",100000000)</f>
        <v>0.17258892780000001</v>
      </c>
      <c r="M4119" s="16">
        <f t="shared" si="193"/>
        <v>-0.19736356691127202</v>
      </c>
      <c r="N4119" s="16">
        <f>[1]!s_fa_roe(A4119,"20251231")</f>
        <v>1.0330999999999999</v>
      </c>
      <c r="O4119" s="16">
        <f>[1]!s_stmnote_rdexp(A4119,"20251231",1,10000)</f>
        <v>2506.2567319999998</v>
      </c>
      <c r="P4119" s="20">
        <f t="shared" si="194"/>
        <v>3.6144924260701081E-2</v>
      </c>
      <c r="Q4119" s="16">
        <f>[1]!s_margin_tradingbalance(A4119,"",10000)</f>
        <v>6667.5131000000001</v>
      </c>
      <c r="R4119" s="16">
        <f>[1]!s_margin_seclendingbalance(A4119,"",10000)</f>
        <v>24.9</v>
      </c>
      <c r="S4119" s="17">
        <f>[1]!s_val_ev(A4119,"",100000000)</f>
        <v>27.064800000000002</v>
      </c>
      <c r="T4119" s="17">
        <f>[1]!share_freesharesmv(A4119,"",100000000)</f>
        <v>7.3149388199999992</v>
      </c>
      <c r="U4119" s="17">
        <f>[1]!s_dq_amount_btin(A4119,E4119,100000000)</f>
        <v>0.42225778000000003</v>
      </c>
      <c r="V4119" s="17">
        <f>[1]!s_dq_turn(A4119,E4119)</f>
        <v>1.84352</v>
      </c>
      <c r="W4119" s="2">
        <f>[1]!s_pq_amount(A4119,"20260101","",100000000)</f>
        <v>68.566993589999996</v>
      </c>
      <c r="X4119" s="2">
        <f>[1]!s_pq_avgamount(A4119,"20260101","",100000000)</f>
        <v>0.62333630536363638</v>
      </c>
      <c r="Y4119" s="17">
        <f>[1]!s_ipo_dilutedpe(A4119)</f>
        <v>34.619999999999997</v>
      </c>
      <c r="Z4119" s="12">
        <f>[1]!s_ipo_collection_total(A4119,100000000)</f>
        <v>8.0108999999999995</v>
      </c>
      <c r="AA4119" s="2">
        <f>[1]!s_val_pe_ttm(A4119,E4119)</f>
        <v>308.65866088867188</v>
      </c>
      <c r="AB4119" s="5">
        <f>[1]!s_info_zjtxornot1(A4119,"")</f>
        <v>1</v>
      </c>
      <c r="AC4119" s="22" t="str">
        <f>[1]!s_info_nature1(A4119,"")</f>
        <v>民营企业</v>
      </c>
      <c r="AD4119" s="6" t="str">
        <f>[1]!s_info_city(A4119)</f>
        <v>临海市</v>
      </c>
      <c r="AE4119" s="6" t="str">
        <f>[1]!s_info_province(A4119)</f>
        <v>浙江省</v>
      </c>
      <c r="AF4119">
        <v>121.221919</v>
      </c>
      <c r="AG4119">
        <v>28.857389000000001</v>
      </c>
    </row>
    <row r="4120" spans="1:33" x14ac:dyDescent="0.3">
      <c r="A4120" s="12" t="s">
        <v>8610</v>
      </c>
      <c r="B4120" s="12" t="s">
        <v>8611</v>
      </c>
      <c r="C4120" s="16" t="str">
        <f>[1]!s_info_mkt(A4120)</f>
        <v>科创板</v>
      </c>
      <c r="D4120" s="16" t="str">
        <f>[1]!s_ipo_listeddate(A4120)</f>
        <v>2019-12-05</v>
      </c>
      <c r="E4120" s="16" t="str">
        <f>[1]!lastradeday_s("000002","")</f>
        <v>2026-06-22</v>
      </c>
      <c r="F4120" s="16" t="str">
        <f>[1]!s_info_industry_csrc2023(A4120,"",3)</f>
        <v>医药制造业</v>
      </c>
      <c r="G4120" s="16" t="str">
        <f>[1]!s_info_industry_csrc2023(A4120,"",1)</f>
        <v>制造业</v>
      </c>
      <c r="H4120" s="16">
        <f>[1]!s_is(A4120,83,"FY","YTD","20251231",1,"",100000000)</f>
        <v>3.3904747066000001</v>
      </c>
      <c r="I4120" s="16">
        <f>[1]!s_is(A4120,83,"FY","YTD","20241231",1,"",100000000)</f>
        <v>3.4960894074</v>
      </c>
      <c r="J4120" s="16">
        <f t="shared" si="192"/>
        <v>-3.0209382110323202E-2</v>
      </c>
      <c r="K4120" s="16">
        <f>[1]!s_is(A4120,61,"FY","YTD","20251231",1,"",100000000)</f>
        <v>-0.41078454549999999</v>
      </c>
      <c r="L4120" s="16">
        <f>[1]!s_is(A4120,61,"FY","YTD","20241231",1,"",100000000)</f>
        <v>-2.0016958099999999E-2</v>
      </c>
      <c r="M4120" s="16">
        <f t="shared" si="193"/>
        <v>-19.521826715518777</v>
      </c>
      <c r="N4120" s="16">
        <f>[1]!s_fa_roe(A4120,"20251231")</f>
        <v>-1.3295999999999999</v>
      </c>
      <c r="O4120" s="16">
        <f>[1]!s_stmnote_rdexp(A4120,"20251231",1,10000)</f>
        <v>7872.4145779999999</v>
      </c>
      <c r="P4120" s="20">
        <f t="shared" si="194"/>
        <v>0.23219210462403156</v>
      </c>
      <c r="Q4120" s="16">
        <f>[1]!s_margin_tradingbalance(A4120,"",10000)</f>
        <v>29257.5645</v>
      </c>
      <c r="R4120" s="16">
        <f>[1]!s_margin_seclendingbalance(A4120,"",10000)</f>
        <v>28.479900000000001</v>
      </c>
      <c r="S4120" s="17">
        <f>[1]!s_val_ev(A4120,"",100000000)</f>
        <v>41.013271569000004</v>
      </c>
      <c r="T4120" s="17">
        <f>[1]!share_freesharesmv(A4120,"",100000000)</f>
        <v>24.581064224999999</v>
      </c>
      <c r="U4120" s="17">
        <f>[1]!s_dq_amount_btin(A4120,E4120,100000000)</f>
        <v>0.69420082999999999</v>
      </c>
      <c r="V4120" s="17">
        <f>[1]!s_dq_turn(A4120,E4120)</f>
        <v>1.7322811344243192</v>
      </c>
      <c r="W4120" s="2">
        <f>[1]!s_pq_amount(A4120,"20260101","",100000000)</f>
        <v>143.69344962</v>
      </c>
      <c r="X4120" s="2">
        <f>[1]!s_pq_avgamount(A4120,"20260101","",100000000)</f>
        <v>1.3063040874545455</v>
      </c>
      <c r="Y4120" s="17">
        <f>[1]!s_ipo_dilutedpe(A4120)</f>
        <v>49.21</v>
      </c>
      <c r="Z4120" s="12">
        <f>[1]!s_ipo_collection_total(A4120,100000000)</f>
        <v>6.8579480000000004</v>
      </c>
      <c r="AA4120" s="2">
        <f>[1]!s_val_pe_ttm(A4120,E4120)</f>
        <v>-125.13338470458984</v>
      </c>
      <c r="AB4120" s="5">
        <f>[1]!s_info_zjtxornot1(A4120,"")</f>
        <v>1</v>
      </c>
      <c r="AC4120" s="22" t="str">
        <f>[1]!s_info_nature1(A4120,"")</f>
        <v>民营企业</v>
      </c>
      <c r="AD4120" s="6" t="str">
        <f>[1]!s_info_city(A4120)</f>
        <v>泰州市</v>
      </c>
      <c r="AE4120" s="6" t="str">
        <f>[1]!s_info_province(A4120)</f>
        <v>江苏省</v>
      </c>
      <c r="AF4120">
        <v>119.915176</v>
      </c>
      <c r="AG4120">
        <v>32.484881999999999</v>
      </c>
    </row>
    <row r="4121" spans="1:33" x14ac:dyDescent="0.3">
      <c r="A4121" s="12" t="s">
        <v>8612</v>
      </c>
      <c r="B4121" s="12" t="s">
        <v>8613</v>
      </c>
      <c r="C4121" s="16" t="str">
        <f>[1]!s_info_mkt(A4121)</f>
        <v>主板</v>
      </c>
      <c r="D4121" s="16" t="str">
        <f>[1]!s_ipo_listeddate(A4121)</f>
        <v>2010-06-23</v>
      </c>
      <c r="E4121" s="16" t="str">
        <f>[1]!lastradeday_s("000002","")</f>
        <v>2026-06-22</v>
      </c>
      <c r="F4121" s="16" t="str">
        <f>[1]!s_info_industry_csrc2023(A4121,"",3)</f>
        <v>通用设备制造业</v>
      </c>
      <c r="G4121" s="16" t="str">
        <f>[1]!s_info_industry_csrc2023(A4121,"",1)</f>
        <v>制造业</v>
      </c>
      <c r="H4121" s="16">
        <f>[1]!s_is(A4121,83,"FY","YTD","20251231",1,"",100000000)</f>
        <v>21.2927904123</v>
      </c>
      <c r="I4121" s="16">
        <f>[1]!s_is(A4121,83,"FY","YTD","20241231",1,"",100000000)</f>
        <v>21.4322383489</v>
      </c>
      <c r="J4121" s="16">
        <f t="shared" si="192"/>
        <v>-6.5064569705645114E-3</v>
      </c>
      <c r="K4121" s="16">
        <f>[1]!s_is(A4121,61,"FY","YTD","20251231",1,"",100000000)</f>
        <v>2.8540906042</v>
      </c>
      <c r="L4121" s="16">
        <f>[1]!s_is(A4121,61,"FY","YTD","20241231",1,"",100000000)</f>
        <v>2.9488174083000001</v>
      </c>
      <c r="M4121" s="16">
        <f t="shared" si="193"/>
        <v>-3.2123658736337365E-2</v>
      </c>
      <c r="N4121" s="16">
        <f>[1]!s_fa_roe(A4121,"20251231")</f>
        <v>7.8906000000000001</v>
      </c>
      <c r="O4121" s="16">
        <f>[1]!s_stmnote_rdexp(A4121,"20251231",1,10000)</f>
        <v>10751.014618000001</v>
      </c>
      <c r="P4121" s="20">
        <f t="shared" si="194"/>
        <v>5.0491337254649195E-2</v>
      </c>
      <c r="Q4121" s="16">
        <f>[1]!s_margin_tradingbalance(A4121,"",10000)</f>
        <v>71958.510899999994</v>
      </c>
      <c r="R4121" s="16">
        <f>[1]!s_margin_seclendingbalance(A4121,"",10000)</f>
        <v>21.770800000000001</v>
      </c>
      <c r="S4121" s="17">
        <f>[1]!s_val_ev(A4121,"",100000000)</f>
        <v>76.4858953727</v>
      </c>
      <c r="T4121" s="17">
        <f>[1]!share_freesharesmv(A4121,"",100000000)</f>
        <v>54.669470948400004</v>
      </c>
      <c r="U4121" s="17">
        <f>[1]!s_dq_amount_btin(A4121,E4121,100000000)</f>
        <v>2.22429327</v>
      </c>
      <c r="V4121" s="17">
        <f>[1]!s_dq_turn(A4121,E4121)</f>
        <v>3.1485367256568919</v>
      </c>
      <c r="W4121" s="2">
        <f>[1]!s_pq_amount(A4121,"20260101","",100000000)</f>
        <v>313.50489868</v>
      </c>
      <c r="X4121" s="2">
        <f>[1]!s_pq_avgamount(A4121,"20260101","",100000000)</f>
        <v>2.8500445334545459</v>
      </c>
      <c r="Y4121" s="17">
        <f>[1]!s_ipo_dilutedpe(A4121)</f>
        <v>59.46</v>
      </c>
      <c r="Z4121" s="12">
        <f>[1]!s_ipo_collection_total(A4121,100000000)</f>
        <v>5.72</v>
      </c>
      <c r="AA4121" s="2">
        <f>[1]!s_val_pe_ttm(A4121,E4121)</f>
        <v>27.18086051940918</v>
      </c>
      <c r="AB4121" s="5">
        <f>[1]!s_info_zjtxornot1(A4121,"")</f>
        <v>1</v>
      </c>
      <c r="AC4121" s="22" t="str">
        <f>[1]!s_info_nature1(A4121,"")</f>
        <v>民营企业</v>
      </c>
      <c r="AD4121" s="6" t="str">
        <f>[1]!s_info_city(A4121)</f>
        <v>启东市</v>
      </c>
      <c r="AE4121" s="6" t="str">
        <f>[1]!s_info_province(A4121)</f>
        <v>江苏省</v>
      </c>
      <c r="AF4121">
        <v>121.678822</v>
      </c>
      <c r="AG4121">
        <v>31.871302</v>
      </c>
    </row>
    <row r="4122" spans="1:33" x14ac:dyDescent="0.3">
      <c r="A4122" s="12" t="s">
        <v>8614</v>
      </c>
      <c r="B4122" s="12" t="s">
        <v>8615</v>
      </c>
      <c r="C4122" s="16" t="str">
        <f>[1]!s_info_mkt(A4122)</f>
        <v>主板</v>
      </c>
      <c r="D4122" s="16" t="str">
        <f>[1]!s_ipo_listeddate(A4122)</f>
        <v>1994-09-28</v>
      </c>
      <c r="E4122" s="16" t="str">
        <f>[1]!lastradeday_s("000002","")</f>
        <v>2026-06-22</v>
      </c>
      <c r="F4122" s="16" t="str">
        <f>[1]!s_info_industry_csrc2023(A4122,"",3)</f>
        <v>房地产业</v>
      </c>
      <c r="G4122" s="16" t="str">
        <f>[1]!s_info_industry_csrc2023(A4122,"",1)</f>
        <v>房地产业</v>
      </c>
      <c r="H4122" s="16">
        <f>[1]!s_is(A4122,83,"FY","YTD","20251231",1,"",100000000)</f>
        <v>192.73211990159999</v>
      </c>
      <c r="I4122" s="16">
        <f>[1]!s_is(A4122,83,"FY","YTD","20241231",1,"",100000000)</f>
        <v>171.7229902277</v>
      </c>
      <c r="J4122" s="16">
        <f t="shared" si="192"/>
        <v>0.1223431390639218</v>
      </c>
      <c r="K4122" s="16">
        <f>[1]!s_is(A4122,61,"FY","YTD","20251231",1,"",100000000)</f>
        <v>6.5457917142999991</v>
      </c>
      <c r="L4122" s="16">
        <f>[1]!s_is(A4122,61,"FY","YTD","20241231",1,"",100000000)</f>
        <v>8.4049877685999999</v>
      </c>
      <c r="M4122" s="16">
        <f t="shared" si="193"/>
        <v>-0.22120151813256986</v>
      </c>
      <c r="N4122" s="16">
        <f>[1]!s_fa_roe(A4122,"20251231")</f>
        <v>6.1917999999999997</v>
      </c>
      <c r="O4122" s="16">
        <f>[1]!s_stmnote_rdexp(A4122,"20251231",1,10000)</f>
        <v>7610.6188609999999</v>
      </c>
      <c r="P4122" s="20">
        <f t="shared" si="194"/>
        <v>3.9488066985853866E-3</v>
      </c>
      <c r="Q4122" s="16">
        <f>[1]!s_margin_tradingbalance(A4122,"",10000)</f>
        <v>17142.965199999999</v>
      </c>
      <c r="R4122" s="16">
        <f>[1]!s_margin_seclendingbalance(A4122,"",10000)</f>
        <v>153.1122</v>
      </c>
      <c r="S4122" s="17">
        <f>[1]!s_val_ev(A4122,"",100000000)</f>
        <v>92.832719489800013</v>
      </c>
      <c r="T4122" s="17">
        <f>[1]!share_freesharesmv(A4122,"",100000000)</f>
        <v>34.468050620500001</v>
      </c>
      <c r="U4122" s="17">
        <f>[1]!s_dq_amount_btin(A4122,E4122,100000000)</f>
        <v>0.76756155000000004</v>
      </c>
      <c r="V4122" s="17">
        <f>[1]!s_dq_turn(A4122,E4122)</f>
        <v>0.84051105919465829</v>
      </c>
      <c r="W4122" s="2">
        <f>[1]!s_pq_amount(A4122,"20260101","",100000000)</f>
        <v>112.74453899</v>
      </c>
      <c r="X4122" s="2">
        <f>[1]!s_pq_avgamount(A4122,"20260101","",100000000)</f>
        <v>1.0249503544545455</v>
      </c>
      <c r="Y4122" s="17">
        <f>[1]!s_ipo_dilutedpe(A4122)</f>
        <v>8.6999999999999993</v>
      </c>
      <c r="Z4122" s="12">
        <f>[1]!s_ipo_collection_total(A4122,100000000)</f>
        <v>1.1153999999999999</v>
      </c>
      <c r="AA4122" s="2">
        <f>[1]!s_val_pe_ttm(A4122,E4122)</f>
        <v>13.888721466064453</v>
      </c>
      <c r="AB4122" s="5">
        <f>[1]!s_info_zjtxornot1(A4122,"")</f>
        <v>0</v>
      </c>
      <c r="AC4122" s="22" t="str">
        <f>[1]!s_info_nature1(A4122,"")</f>
        <v>中央国有企业</v>
      </c>
      <c r="AD4122" s="6" t="str">
        <f>[1]!s_info_city(A4122)</f>
        <v>深圳市</v>
      </c>
      <c r="AE4122" s="6" t="str">
        <f>[1]!s_info_province(A4122)</f>
        <v>广东省</v>
      </c>
      <c r="AF4122">
        <v>114.085947</v>
      </c>
      <c r="AG4122">
        <v>22.547000000000001</v>
      </c>
    </row>
    <row r="4123" spans="1:33" x14ac:dyDescent="0.3">
      <c r="A4123" s="12" t="s">
        <v>8616</v>
      </c>
      <c r="B4123" s="12" t="s">
        <v>8617</v>
      </c>
      <c r="C4123" s="16" t="str">
        <f>[1]!s_info_mkt(A4123)</f>
        <v>主板</v>
      </c>
      <c r="D4123" s="16" t="str">
        <f>[1]!s_ipo_listeddate(A4123)</f>
        <v>2001-06-15</v>
      </c>
      <c r="E4123" s="16" t="str">
        <f>[1]!lastradeday_s("000002","")</f>
        <v>2026-06-22</v>
      </c>
      <c r="F4123" s="16" t="str">
        <f>[1]!s_info_industry_csrc2023(A4123,"",3)</f>
        <v>电气机械和器材制造业</v>
      </c>
      <c r="G4123" s="16" t="str">
        <f>[1]!s_info_industry_csrc2023(A4123,"",1)</f>
        <v>制造业</v>
      </c>
      <c r="H4123" s="16">
        <f>[1]!s_is(A4123,83,"FY","YTD","20251231",1,"",100000000)</f>
        <v>22.166208050599998</v>
      </c>
      <c r="I4123" s="16">
        <f>[1]!s_is(A4123,83,"FY","YTD","20241231",1,"",100000000)</f>
        <v>19.620720622100002</v>
      </c>
      <c r="J4123" s="16">
        <f t="shared" si="192"/>
        <v>0.12973465539450468</v>
      </c>
      <c r="K4123" s="16">
        <f>[1]!s_is(A4123,61,"FY","YTD","20251231",1,"",100000000)</f>
        <v>0.89056545989999991</v>
      </c>
      <c r="L4123" s="16">
        <f>[1]!s_is(A4123,61,"FY","YTD","20241231",1,"",100000000)</f>
        <v>-1.0944455974</v>
      </c>
      <c r="M4123" s="16">
        <f t="shared" si="193"/>
        <v>1.8137137761946831</v>
      </c>
      <c r="N4123" s="16">
        <f>[1]!s_fa_roe(A4123,"20251231")</f>
        <v>4.5124000000000004</v>
      </c>
      <c r="O4123" s="16">
        <f>[1]!s_stmnote_rdexp(A4123,"20251231",1,10000)</f>
        <v>10286.267093999999</v>
      </c>
      <c r="P4123" s="20">
        <f t="shared" si="194"/>
        <v>4.6405172551475575E-2</v>
      </c>
      <c r="Q4123" s="16">
        <f>[1]!s_margin_tradingbalance(A4123,"",10000)</f>
        <v>0</v>
      </c>
      <c r="R4123" s="16">
        <f>[1]!s_margin_seclendingbalance(A4123,"",10000)</f>
        <v>0</v>
      </c>
      <c r="S4123" s="17">
        <f>[1]!s_val_ev(A4123,"",100000000)</f>
        <v>63.088648618000001</v>
      </c>
      <c r="T4123" s="17">
        <f>[1]!share_freesharesmv(A4123,"",100000000)</f>
        <v>27.808141121999999</v>
      </c>
      <c r="U4123" s="17">
        <f>[1]!s_dq_amount_btin(A4123,E4123,100000000)</f>
        <v>1.0781362299999999</v>
      </c>
      <c r="V4123" s="17">
        <f>[1]!s_dq_turn(A4123,E4123)</f>
        <v>1.7514450098472072</v>
      </c>
      <c r="W4123" s="2">
        <f>[1]!s_pq_amount(A4123,"20260101","",100000000)</f>
        <v>501.30714909</v>
      </c>
      <c r="X4123" s="2">
        <f>[1]!s_pq_avgamount(A4123,"20260101","",100000000)</f>
        <v>4.5573377189999995</v>
      </c>
      <c r="Y4123" s="17">
        <f>[1]!s_ipo_dilutedpe(A4123)</f>
        <v>30</v>
      </c>
      <c r="Z4123" s="12">
        <f>[1]!s_ipo_collection_total(A4123,100000000)</f>
        <v>1.98</v>
      </c>
      <c r="AA4123" s="2">
        <f>[1]!s_val_pe_ttm(A4123,E4123)</f>
        <v>76.367401123046875</v>
      </c>
      <c r="AB4123" s="5">
        <f>[1]!s_info_zjtxornot1(A4123,"")</f>
        <v>1</v>
      </c>
      <c r="AC4123" s="22" t="str">
        <f>[1]!s_info_nature1(A4123,"")</f>
        <v>地方国有企业</v>
      </c>
      <c r="AD4123" s="6" t="str">
        <f>[1]!s_info_city(A4123)</f>
        <v>天津市</v>
      </c>
      <c r="AE4123" s="6" t="str">
        <f>[1]!s_info_province(A4123)</f>
        <v>天津</v>
      </c>
      <c r="AF4123">
        <v>117.19018199999999</v>
      </c>
      <c r="AG4123">
        <v>39.125596000000002</v>
      </c>
    </row>
    <row r="4124" spans="1:33" x14ac:dyDescent="0.3">
      <c r="A4124" s="12" t="s">
        <v>8618</v>
      </c>
      <c r="B4124" s="12" t="s">
        <v>8619</v>
      </c>
      <c r="C4124" s="16" t="str">
        <f>[1]!s_info_mkt(A4124)</f>
        <v>主板</v>
      </c>
      <c r="D4124" s="16" t="str">
        <f>[1]!s_ipo_listeddate(A4124)</f>
        <v>2010-04-13</v>
      </c>
      <c r="E4124" s="16" t="str">
        <f>[1]!lastradeday_s("000002","")</f>
        <v>2026-06-22</v>
      </c>
      <c r="F4124" s="16" t="str">
        <f>[1]!s_info_industry_csrc2023(A4124,"",3)</f>
        <v>铁路、船舶、航空航天和其他运输设备制造业</v>
      </c>
      <c r="G4124" s="16" t="str">
        <f>[1]!s_info_industry_csrc2023(A4124,"",1)</f>
        <v>制造业</v>
      </c>
      <c r="H4124" s="16">
        <f>[1]!s_is(A4124,83,"FY","YTD","20251231",1,"",100000000)</f>
        <v>29.304706912499999</v>
      </c>
      <c r="I4124" s="16">
        <f>[1]!s_is(A4124,83,"FY","YTD","20241231",1,"",100000000)</f>
        <v>25.669263560400001</v>
      </c>
      <c r="J4124" s="16">
        <f t="shared" si="192"/>
        <v>0.14162632065956116</v>
      </c>
      <c r="K4124" s="16">
        <f>[1]!s_is(A4124,61,"FY","YTD","20251231",1,"",100000000)</f>
        <v>0.26934375999999999</v>
      </c>
      <c r="L4124" s="16">
        <f>[1]!s_is(A4124,61,"FY","YTD","20241231",1,"",100000000)</f>
        <v>0.88176251420000007</v>
      </c>
      <c r="M4124" s="16">
        <f t="shared" si="193"/>
        <v>-0.69453933949055613</v>
      </c>
      <c r="N4124" s="16">
        <f>[1]!s_fa_roe(A4124,"20251231")</f>
        <v>0.3357</v>
      </c>
      <c r="O4124" s="16">
        <f>[1]!s_stmnote_rdexp(A4124,"20251231",1,10000)</f>
        <v>36868.127268000004</v>
      </c>
      <c r="P4124" s="20">
        <f t="shared" si="194"/>
        <v>0.12580957515829586</v>
      </c>
      <c r="Q4124" s="16">
        <f>[1]!s_margin_tradingbalance(A4124,"",10000)</f>
        <v>82488.302599999995</v>
      </c>
      <c r="R4124" s="16">
        <f>[1]!s_margin_seclendingbalance(A4124,"",10000)</f>
        <v>345.02940000000001</v>
      </c>
      <c r="S4124" s="17">
        <f>[1]!s_val_ev(A4124,"",100000000)</f>
        <v>183.88382112070005</v>
      </c>
      <c r="T4124" s="17">
        <f>[1]!share_freesharesmv(A4124,"",100000000)</f>
        <v>115.77358090930001</v>
      </c>
      <c r="U4124" s="17">
        <f>[1]!s_dq_amount_btin(A4124,E4124,100000000)</f>
        <v>3.5567761400000002</v>
      </c>
      <c r="V4124" s="17">
        <f>[1]!s_dq_turn(A4124,E4124)</f>
        <v>1.9746501460370327</v>
      </c>
      <c r="W4124" s="2">
        <f>[1]!s_pq_amount(A4124,"20260101","",100000000)</f>
        <v>1025.6066971400001</v>
      </c>
      <c r="X4124" s="2">
        <f>[1]!s_pq_avgamount(A4124,"20260101","",100000000)</f>
        <v>9.3236972467272725</v>
      </c>
      <c r="Y4124" s="17">
        <f>[1]!s_ipo_dilutedpe(A4124)</f>
        <v>50.85</v>
      </c>
      <c r="Z4124" s="12">
        <f>[1]!s_ipo_collection_total(A4124,100000000)</f>
        <v>5.0999999999999996</v>
      </c>
      <c r="AA4124" s="2">
        <f>[1]!s_val_pe_ttm(A4124,E4124)</f>
        <v>115.71608734130859</v>
      </c>
      <c r="AB4124" s="5">
        <f>[1]!s_info_zjtxornot1(A4124,"")</f>
        <v>1</v>
      </c>
      <c r="AC4124" s="22" t="str">
        <f>[1]!s_info_nature1(A4124,"")</f>
        <v>中央国有企业</v>
      </c>
      <c r="AD4124" s="6" t="str">
        <f>[1]!s_info_city(A4124)</f>
        <v>台州市</v>
      </c>
      <c r="AE4124" s="6" t="str">
        <f>[1]!s_info_province(A4124)</f>
        <v>浙江省</v>
      </c>
      <c r="AF4124">
        <v>121.42859900000001</v>
      </c>
      <c r="AG4124">
        <v>28.661377999999999</v>
      </c>
    </row>
    <row r="4125" spans="1:33" x14ac:dyDescent="0.3">
      <c r="A4125" s="12" t="s">
        <v>8620</v>
      </c>
      <c r="B4125" s="12" t="s">
        <v>8621</v>
      </c>
      <c r="C4125" s="16" t="str">
        <f>[1]!s_info_mkt(A4125)</f>
        <v>主板</v>
      </c>
      <c r="D4125" s="16" t="str">
        <f>[1]!s_ipo_listeddate(A4125)</f>
        <v>2010-12-15</v>
      </c>
      <c r="E4125" s="16" t="str">
        <f>[1]!lastradeday_s("000002","")</f>
        <v>2026-06-22</v>
      </c>
      <c r="F4125" s="16" t="str">
        <f>[1]!s_info_industry_csrc2023(A4125,"",3)</f>
        <v>零售业</v>
      </c>
      <c r="G4125" s="16" t="str">
        <f>[1]!s_info_industry_csrc2023(A4125,"",1)</f>
        <v>批发和零售业</v>
      </c>
      <c r="H4125" s="16">
        <f>[1]!s_is(A4125,83,"FY","YTD","20251231",1,"",100000000)</f>
        <v>535.07570615379996</v>
      </c>
      <c r="I4125" s="16">
        <f>[1]!s_is(A4125,83,"FY","YTD","20241231",1,"",100000000)</f>
        <v>675.73824099640001</v>
      </c>
      <c r="J4125" s="16">
        <f t="shared" si="192"/>
        <v>-0.20816127652504635</v>
      </c>
      <c r="K4125" s="16">
        <f>[1]!s_is(A4125,61,"FY","YTD","20251231",1,"",100000000)</f>
        <v>-25.523419368500001</v>
      </c>
      <c r="L4125" s="16">
        <f>[1]!s_is(A4125,61,"FY","YTD","20241231",1,"",100000000)</f>
        <v>-14.654559213599999</v>
      </c>
      <c r="M4125" s="16">
        <f t="shared" si="193"/>
        <v>-0.74167090230958832</v>
      </c>
      <c r="N4125" s="16">
        <f>[1]!s_fa_roe(A4125,"20251231")</f>
        <v>-81.043000000000006</v>
      </c>
      <c r="O4125" s="16">
        <f>[1]!s_stmnote_rdexp(A4125,"20251231",1,10000)</f>
        <v>4548.8900430000003</v>
      </c>
      <c r="P4125" s="20">
        <f t="shared" si="194"/>
        <v>8.5013952057327858E-4</v>
      </c>
      <c r="Q4125" s="16">
        <f>[1]!s_margin_tradingbalance(A4125,"",10000)</f>
        <v>98551.305999999997</v>
      </c>
      <c r="R4125" s="16">
        <f>[1]!s_margin_seclendingbalance(A4125,"",10000)</f>
        <v>342.92200000000003</v>
      </c>
      <c r="S4125" s="17">
        <f>[1]!s_val_ev(A4125,"",100000000)</f>
        <v>279.5111393844</v>
      </c>
      <c r="T4125" s="17">
        <f>[1]!share_freesharesmv(A4125,"",100000000)</f>
        <v>129.63766948439999</v>
      </c>
      <c r="U4125" s="17">
        <f>[1]!s_dq_amount_btin(A4125,E4125,100000000)</f>
        <v>4.0210144799999998</v>
      </c>
      <c r="V4125" s="17">
        <f>[1]!s_dq_turn(A4125,E4125)</f>
        <v>1.4602709620051022</v>
      </c>
      <c r="W4125" s="2">
        <f>[1]!s_pq_amount(A4125,"20260101","",100000000)</f>
        <v>1014.5350729199999</v>
      </c>
      <c r="X4125" s="2">
        <f>[1]!s_pq_avgamount(A4125,"20260101","",100000000)</f>
        <v>9.2230461174545457</v>
      </c>
      <c r="Y4125" s="17">
        <f>[1]!s_ipo_dilutedpe(A4125)</f>
        <v>73.14</v>
      </c>
      <c r="Z4125" s="12">
        <f>[1]!s_ipo_collection_total(A4125,100000000)</f>
        <v>26.378</v>
      </c>
      <c r="AA4125" s="2">
        <f>[1]!s_val_pe_ttm(A4125,E4125)</f>
        <v>-11.583362579345703</v>
      </c>
      <c r="AB4125" s="5">
        <f>[1]!s_info_zjtxornot1(A4125,"")</f>
        <v>0</v>
      </c>
      <c r="AC4125" s="22" t="str">
        <f>[1]!s_info_nature1(A4125,"")</f>
        <v>公众企业</v>
      </c>
      <c r="AD4125" s="6" t="str">
        <f>[1]!s_info_city(A4125)</f>
        <v>福州市</v>
      </c>
      <c r="AE4125" s="6" t="str">
        <f>[1]!s_info_province(A4125)</f>
        <v>福建省</v>
      </c>
      <c r="AF4125">
        <v>119.30623900000001</v>
      </c>
      <c r="AG4125">
        <v>26.075302000000001</v>
      </c>
    </row>
    <row r="4126" spans="1:33" x14ac:dyDescent="0.3">
      <c r="A4126" s="12" t="s">
        <v>8622</v>
      </c>
      <c r="B4126" s="12" t="s">
        <v>8623</v>
      </c>
      <c r="C4126" s="16" t="str">
        <f>[1]!s_info_mkt(A4126)</f>
        <v>科创板</v>
      </c>
      <c r="D4126" s="16" t="str">
        <f>[1]!s_ipo_listeddate(A4126)</f>
        <v>2021-10-18</v>
      </c>
      <c r="E4126" s="16" t="str">
        <f>[1]!lastradeday_s("000002","")</f>
        <v>2026-06-22</v>
      </c>
      <c r="F4126" s="16" t="str">
        <f>[1]!s_info_industry_csrc2023(A4126,"",3)</f>
        <v>计算机、通信和其他电子设备制造业</v>
      </c>
      <c r="G4126" s="16" t="str">
        <f>[1]!s_info_industry_csrc2023(A4126,"",1)</f>
        <v>制造业</v>
      </c>
      <c r="H4126" s="16">
        <f>[1]!s_is(A4126,83,"FY","YTD","20251231",1,"",100000000)</f>
        <v>2.1013808516000001</v>
      </c>
      <c r="I4126" s="16">
        <f>[1]!s_is(A4126,83,"FY","YTD","20241231",1,"",100000000)</f>
        <v>3.0227186167000002</v>
      </c>
      <c r="J4126" s="16">
        <f t="shared" si="192"/>
        <v>-0.30480434401328904</v>
      </c>
      <c r="K4126" s="16">
        <f>[1]!s_is(A4126,61,"FY","YTD","20251231",1,"",100000000)</f>
        <v>-0.82299985340000004</v>
      </c>
      <c r="L4126" s="16">
        <f>[1]!s_is(A4126,61,"FY","YTD","20241231",1,"",100000000)</f>
        <v>0.1163902557</v>
      </c>
      <c r="M4126" s="16">
        <f t="shared" si="193"/>
        <v>-8.0710374201884338</v>
      </c>
      <c r="N4126" s="16">
        <f>[1]!s_fa_roe(A4126,"20251231")</f>
        <v>-17.9832</v>
      </c>
      <c r="O4126" s="16">
        <f>[1]!s_stmnote_rdexp(A4126,"20251231",1,10000)</f>
        <v>6213.64</v>
      </c>
      <c r="P4126" s="20">
        <f t="shared" si="194"/>
        <v>0.29569318647159598</v>
      </c>
      <c r="Q4126" s="16">
        <f>[1]!s_margin_tradingbalance(A4126,"",10000)</f>
        <v>9840.6795999999995</v>
      </c>
      <c r="R4126" s="16">
        <f>[1]!s_margin_seclendingbalance(A4126,"",10000)</f>
        <v>0</v>
      </c>
      <c r="S4126" s="17">
        <f>[1]!s_val_ev(A4126,"",100000000)</f>
        <v>26.014800000000001</v>
      </c>
      <c r="T4126" s="17">
        <f>[1]!share_freesharesmv(A4126,"",100000000)</f>
        <v>10.943095155299998</v>
      </c>
      <c r="U4126" s="17">
        <f>[1]!s_dq_amount_btin(A4126,E4126,100000000)</f>
        <v>0.87378257000000004</v>
      </c>
      <c r="V4126" s="17">
        <f>[1]!s_dq_turn(A4126,E4126)</f>
        <v>3.4562223684210527</v>
      </c>
      <c r="W4126" s="2">
        <f>[1]!s_pq_amount(A4126,"20260101","",100000000)</f>
        <v>137.73137039</v>
      </c>
      <c r="X4126" s="2">
        <f>[1]!s_pq_avgamount(A4126,"20260101","",100000000)</f>
        <v>1.2521033671818182</v>
      </c>
      <c r="Y4126" s="17">
        <f>[1]!s_ipo_dilutedpe(A4126)</f>
        <v>20.18</v>
      </c>
      <c r="Z4126" s="12">
        <f>[1]!s_ipo_collection_total(A4126,100000000)</f>
        <v>4.2864000000000004</v>
      </c>
      <c r="AA4126" s="2">
        <f>[1]!s_val_pe_ttm(A4126,E4126)</f>
        <v>-30.568647384643555</v>
      </c>
      <c r="AB4126" s="5">
        <f>[1]!s_info_zjtxornot1(A4126,"")</f>
        <v>1</v>
      </c>
      <c r="AC4126" s="22" t="str">
        <f>[1]!s_info_nature1(A4126,"")</f>
        <v>民营企业</v>
      </c>
      <c r="AD4126" s="6" t="str">
        <f>[1]!s_info_city(A4126)</f>
        <v>北京市</v>
      </c>
      <c r="AE4126" s="6" t="str">
        <f>[1]!s_info_province(A4126)</f>
        <v>北京</v>
      </c>
      <c r="AF4126">
        <v>116.40528500000001</v>
      </c>
      <c r="AG4126">
        <v>39.904989</v>
      </c>
    </row>
    <row r="4127" spans="1:33" x14ac:dyDescent="0.3">
      <c r="A4127" s="12" t="s">
        <v>8624</v>
      </c>
      <c r="B4127" s="12" t="s">
        <v>8625</v>
      </c>
      <c r="C4127" s="16" t="str">
        <f>[1]!s_info_mkt(A4127)</f>
        <v>主板</v>
      </c>
      <c r="D4127" s="16" t="str">
        <f>[1]!s_ipo_listeddate(A4127)</f>
        <v>1992-01-13</v>
      </c>
      <c r="E4127" s="16" t="str">
        <f>[1]!lastradeday_s("000002","")</f>
        <v>2026-06-22</v>
      </c>
      <c r="F4127" s="16" t="str">
        <f>[1]!s_info_industry_csrc2023(A4127,"",3)</f>
        <v>铁路运输业</v>
      </c>
      <c r="G4127" s="16" t="str">
        <f>[1]!s_info_industry_csrc2023(A4127,"",1)</f>
        <v>交通运输、仓储和邮政业</v>
      </c>
      <c r="H4127" s="16">
        <f>[1]!s_is(A4127,83,"FY","YTD","20251231",1,"",100000000)</f>
        <v>27.0820785863</v>
      </c>
      <c r="I4127" s="16">
        <f>[1]!s_is(A4127,83,"FY","YTD","20241231",1,"",100000000)</f>
        <v>37.371059993999999</v>
      </c>
      <c r="J4127" s="16">
        <f t="shared" si="192"/>
        <v>-0.27531949613823947</v>
      </c>
      <c r="K4127" s="16">
        <f>[1]!s_is(A4127,61,"FY","YTD","20251231",1,"",100000000)</f>
        <v>3.6805019751999999</v>
      </c>
      <c r="L4127" s="16">
        <f>[1]!s_is(A4127,61,"FY","YTD","20241231",1,"",100000000)</f>
        <v>5.0889574309999999</v>
      </c>
      <c r="M4127" s="16">
        <f t="shared" si="193"/>
        <v>-0.27676699498805457</v>
      </c>
      <c r="N4127" s="16">
        <f>[1]!s_fa_roe(A4127,"20251231")</f>
        <v>5.1337999999999999</v>
      </c>
      <c r="O4127" s="16">
        <f>[1]!s_stmnote_rdexp(A4127,"20251231",1,10000)</f>
        <v>0</v>
      </c>
      <c r="P4127" s="20">
        <f t="shared" si="194"/>
        <v>0</v>
      </c>
      <c r="Q4127" s="16">
        <f>[1]!s_margin_tradingbalance(A4127,"",10000)</f>
        <v>0</v>
      </c>
      <c r="R4127" s="16">
        <f>[1]!s_margin_seclendingbalance(A4127,"",10000)</f>
        <v>0</v>
      </c>
      <c r="S4127" s="17">
        <f>[1]!s_val_ev(A4127,"",100000000)</f>
        <v>51.976669594200004</v>
      </c>
      <c r="T4127" s="17">
        <f>[1]!share_freesharesmv(A4127,"",100000000)</f>
        <v>21.795002408400002</v>
      </c>
      <c r="U4127" s="17">
        <f>[1]!s_dq_amount_btin(A4127,E4127,100000000)</f>
        <v>1.14191387</v>
      </c>
      <c r="V4127" s="17">
        <f>[1]!s_dq_turn(A4127,E4127)</f>
        <v>2.2588064748400329</v>
      </c>
      <c r="W4127" s="2">
        <f>[1]!s_pq_amount(A4127,"20260101","",100000000)</f>
        <v>135.40400903</v>
      </c>
      <c r="X4127" s="2">
        <f>[1]!s_pq_avgamount(A4127,"20260101","",100000000)</f>
        <v>1.2309455366363635</v>
      </c>
      <c r="Y4127" s="17">
        <f>[1]!s_ipo_dilutedpe(A4127)</f>
        <v>0</v>
      </c>
      <c r="Z4127" s="12">
        <f>[1]!s_ipo_collection_total(A4127,100000000)</f>
        <v>0.1303</v>
      </c>
      <c r="AA4127" s="2">
        <f>[1]!s_val_pe_ttm(A4127,E4127)</f>
        <v>29.595737457275391</v>
      </c>
      <c r="AB4127" s="5">
        <f>[1]!s_info_zjtxornot1(A4127,"")</f>
        <v>0</v>
      </c>
      <c r="AC4127" s="22" t="str">
        <f>[1]!s_info_nature1(A4127,"")</f>
        <v>民营企业</v>
      </c>
      <c r="AD4127" s="6" t="str">
        <f>[1]!s_info_city(A4127)</f>
        <v>成都市</v>
      </c>
      <c r="AE4127" s="6" t="str">
        <f>[1]!s_info_province(A4127)</f>
        <v>四川省</v>
      </c>
      <c r="AF4127">
        <v>104.065735</v>
      </c>
      <c r="AG4127">
        <v>30.659462000000001</v>
      </c>
    </row>
    <row r="4128" spans="1:33" x14ac:dyDescent="0.3">
      <c r="A4128" s="12" t="s">
        <v>8626</v>
      </c>
      <c r="B4128" s="12" t="s">
        <v>8627</v>
      </c>
      <c r="C4128" s="16" t="str">
        <f>[1]!s_info_mkt(A4128)</f>
        <v>主板</v>
      </c>
      <c r="D4128" s="16" t="str">
        <f>[1]!s_ipo_listeddate(A4128)</f>
        <v>2002-09-05</v>
      </c>
      <c r="E4128" s="16" t="str">
        <f>[1]!lastradeday_s("000002","")</f>
        <v>2026-06-22</v>
      </c>
      <c r="F4128" s="16" t="str">
        <f>[1]!s_info_industry_csrc2023(A4128,"",3)</f>
        <v>新闻和出版业</v>
      </c>
      <c r="G4128" s="16" t="str">
        <f>[1]!s_info_industry_csrc2023(A4128,"",1)</f>
        <v>文化、体育和娱乐业</v>
      </c>
      <c r="H4128" s="16">
        <f>[1]!s_is(A4128,83,"FY","YTD","20251231",1,"",100000000)</f>
        <v>66.642479078999997</v>
      </c>
      <c r="I4128" s="16">
        <f>[1]!s_is(A4128,83,"FY","YTD","20241231",1,"",100000000)</f>
        <v>83.307187612099995</v>
      </c>
      <c r="J4128" s="16">
        <f t="shared" si="192"/>
        <v>-0.20003926444732756</v>
      </c>
      <c r="K4128" s="16">
        <f>[1]!s_is(A4128,61,"FY","YTD","20251231",1,"",100000000)</f>
        <v>4.0975855707999997</v>
      </c>
      <c r="L4128" s="16">
        <f>[1]!s_is(A4128,61,"FY","YTD","20241231",1,"",100000000)</f>
        <v>3.9953532004000003</v>
      </c>
      <c r="M4128" s="16">
        <f t="shared" si="193"/>
        <v>2.558781796557168E-2</v>
      </c>
      <c r="N4128" s="16">
        <f>[1]!s_fa_roe(A4128,"20251231")</f>
        <v>6.9981</v>
      </c>
      <c r="O4128" s="16">
        <f>[1]!s_stmnote_rdexp(A4128,"20251231",1,10000)</f>
        <v>3943.0723310000003</v>
      </c>
      <c r="P4128" s="20">
        <f t="shared" si="194"/>
        <v>5.9167551770181962E-3</v>
      </c>
      <c r="Q4128" s="16">
        <f>[1]!s_margin_tradingbalance(A4128,"",10000)</f>
        <v>21219.4856</v>
      </c>
      <c r="R4128" s="16">
        <f>[1]!s_margin_seclendingbalance(A4128,"",10000)</f>
        <v>471.39839999999998</v>
      </c>
      <c r="S4128" s="17">
        <f>[1]!s_val_ev(A4128,"",100000000)</f>
        <v>47.8706998734</v>
      </c>
      <c r="T4128" s="17">
        <f>[1]!share_freesharesmv(A4128,"",100000000)</f>
        <v>18.1469858054</v>
      </c>
      <c r="U4128" s="17">
        <f>[1]!s_dq_amount_btin(A4128,E4128,100000000)</f>
        <v>0.31905602</v>
      </c>
      <c r="V4128" s="17">
        <f>[1]!s_dq_turn(A4128,E4128)</f>
        <v>0.67730676438295312</v>
      </c>
      <c r="W4128" s="2">
        <f>[1]!s_pq_amount(A4128,"20260101","",100000000)</f>
        <v>60.878215330000003</v>
      </c>
      <c r="X4128" s="2">
        <f>[1]!s_pq_avgamount(A4128,"20260101","",100000000)</f>
        <v>0.55343832118181813</v>
      </c>
      <c r="Y4128" s="17">
        <f>[1]!s_ipo_dilutedpe(A4128)</f>
        <v>20</v>
      </c>
      <c r="Z4128" s="12">
        <f>[1]!s_ipo_collection_total(A4128,100000000)</f>
        <v>1</v>
      </c>
      <c r="AA4128" s="2">
        <f>[1]!s_val_pe_ttm(A4128,E4128)</f>
        <v>11.940104484558105</v>
      </c>
      <c r="AB4128" s="5">
        <f>[1]!s_info_zjtxornot1(A4128,"")</f>
        <v>0</v>
      </c>
      <c r="AC4128" s="22" t="str">
        <f>[1]!s_info_nature1(A4128,"")</f>
        <v>地方国有企业</v>
      </c>
      <c r="AD4128" s="6" t="str">
        <f>[1]!s_info_city(A4128)</f>
        <v>合肥市</v>
      </c>
      <c r="AE4128" s="6" t="str">
        <f>[1]!s_info_province(A4128)</f>
        <v>安徽省</v>
      </c>
      <c r="AF4128">
        <v>117.28304199999999</v>
      </c>
      <c r="AG4128">
        <v>31.861190000000001</v>
      </c>
    </row>
    <row r="4129" spans="1:33" x14ac:dyDescent="0.3">
      <c r="A4129" s="12" t="s">
        <v>8628</v>
      </c>
      <c r="B4129" s="12" t="s">
        <v>8629</v>
      </c>
      <c r="C4129" s="16" t="str">
        <f>[1]!s_info_mkt(A4129)</f>
        <v>主板</v>
      </c>
      <c r="D4129" s="16" t="str">
        <f>[1]!s_ipo_listeddate(A4129)</f>
        <v>2010-08-18</v>
      </c>
      <c r="E4129" s="16" t="str">
        <f>[1]!lastradeday_s("000002","")</f>
        <v>2026-06-22</v>
      </c>
      <c r="F4129" s="16" t="str">
        <f>[1]!s_info_industry_csrc2023(A4129,"",3)</f>
        <v>货币金融服务</v>
      </c>
      <c r="G4129" s="16" t="str">
        <f>[1]!s_info_industry_csrc2023(A4129,"",1)</f>
        <v>金融业</v>
      </c>
      <c r="H4129" s="16">
        <f>[1]!s_is(A4129,83,"FY","YTD","20251231",1,"",100000000)</f>
        <v>1263.1099999999999</v>
      </c>
      <c r="I4129" s="16">
        <f>[1]!s_is(A4129,83,"FY","YTD","20241231",1,"",100000000)</f>
        <v>1354.15</v>
      </c>
      <c r="J4129" s="16">
        <f t="shared" si="192"/>
        <v>-6.7230365912196E-2</v>
      </c>
      <c r="K4129" s="16">
        <f>[1]!s_is(A4129,61,"FY","YTD","20251231",1,"",100000000)</f>
        <v>388.26</v>
      </c>
      <c r="L4129" s="16">
        <f>[1]!s_is(A4129,61,"FY","YTD","20241231",1,"",100000000)</f>
        <v>416.96</v>
      </c>
      <c r="M4129" s="16">
        <f t="shared" si="193"/>
        <v>-6.8831542594013792E-2</v>
      </c>
      <c r="N4129" s="16">
        <f>[1]!s_fa_roe(A4129,"20251231")</f>
        <v>6.5117000000000003</v>
      </c>
      <c r="O4129" s="16">
        <f>[1]!s_stmnote_rdexp(A4129,"20251231",1,10000)</f>
        <v>0</v>
      </c>
      <c r="P4129" s="20">
        <f t="shared" si="194"/>
        <v>0</v>
      </c>
      <c r="Q4129" s="16">
        <f>[1]!s_margin_tradingbalance(A4129,"",10000)</f>
        <v>164149.67310000001</v>
      </c>
      <c r="R4129" s="16">
        <f>[1]!s_margin_seclendingbalance(A4129,"",10000)</f>
        <v>296.81959999999998</v>
      </c>
      <c r="S4129" s="17">
        <f>[1]!s_val_ev(A4129,"",100000000)</f>
        <v>1794.4523578559579</v>
      </c>
      <c r="T4129" s="17">
        <f>[1]!share_freesharesmv(A4129,"",100000000)</f>
        <v>486.58385933760002</v>
      </c>
      <c r="U4129" s="17">
        <f>[1]!s_dq_amount_btin(A4129,E4129,100000000)</f>
        <v>9.0410632599999996</v>
      </c>
      <c r="V4129" s="17">
        <f>[1]!s_dq_turn(A4129,E4129)</f>
        <v>0.63334225899137864</v>
      </c>
      <c r="W4129" s="2">
        <f>[1]!s_pq_amount(A4129,"20260101","",100000000)</f>
        <v>794.95093598000005</v>
      </c>
      <c r="X4129" s="2">
        <f>[1]!s_pq_avgamount(A4129,"20260101","",100000000)</f>
        <v>7.2268266907272736</v>
      </c>
      <c r="Y4129" s="17">
        <f>[1]!s_ipo_dilutedpe(A4129)</f>
        <v>16.399999999999999</v>
      </c>
      <c r="Z4129" s="12">
        <f>[1]!s_ipo_collection_total(A4129,100000000)</f>
        <v>217</v>
      </c>
      <c r="AA4129" s="2">
        <f>[1]!s_val_pe_ttm(A4129,E4129)</f>
        <v>4.8273272514343262</v>
      </c>
      <c r="AB4129" s="5">
        <f>[1]!s_info_zjtxornot1(A4129,"")</f>
        <v>0</v>
      </c>
      <c r="AC4129" s="22" t="str">
        <f>[1]!s_info_nature1(A4129,"")</f>
        <v>中央国有企业</v>
      </c>
      <c r="AD4129" s="6" t="str">
        <f>[1]!s_info_city(A4129)</f>
        <v>北京市</v>
      </c>
      <c r="AE4129" s="6" t="str">
        <f>[1]!s_info_province(A4129)</f>
        <v>北京</v>
      </c>
      <c r="AF4129">
        <v>116.40528500000001</v>
      </c>
      <c r="AG4129">
        <v>39.904989</v>
      </c>
    </row>
    <row r="4130" spans="1:33" x14ac:dyDescent="0.3">
      <c r="A4130" s="12" t="s">
        <v>8630</v>
      </c>
      <c r="B4130" s="12" t="s">
        <v>8631</v>
      </c>
      <c r="C4130" s="16" t="str">
        <f>[1]!s_info_mkt(A4130)</f>
        <v>主板</v>
      </c>
      <c r="D4130" s="16" t="str">
        <f>[1]!s_ipo_listeddate(A4130)</f>
        <v>2008-05-29</v>
      </c>
      <c r="E4130" s="16" t="str">
        <f>[1]!lastradeday_s("000002","")</f>
        <v>2026-06-22</v>
      </c>
      <c r="F4130" s="16" t="str">
        <f>[1]!s_info_industry_csrc2023(A4130,"",3)</f>
        <v>房地产业</v>
      </c>
      <c r="G4130" s="16" t="str">
        <f>[1]!s_info_industry_csrc2023(A4130,"",1)</f>
        <v>房地产业</v>
      </c>
      <c r="H4130" s="16">
        <f>[1]!s_is(A4130,83,"FY","YTD","20251231",1,"",100000000)</f>
        <v>828.87760417000004</v>
      </c>
      <c r="I4130" s="16">
        <f>[1]!s_is(A4130,83,"FY","YTD","20241231",1,"",100000000)</f>
        <v>691.51820970029996</v>
      </c>
      <c r="J4130" s="16">
        <f t="shared" si="192"/>
        <v>0.19863452985458019</v>
      </c>
      <c r="K4130" s="16">
        <f>[1]!s_is(A4130,61,"FY","YTD","20251231",1,"",100000000)</f>
        <v>21.163177174299999</v>
      </c>
      <c r="L4130" s="16">
        <f>[1]!s_is(A4130,61,"FY","YTD","20241231",1,"",100000000)</f>
        <v>25.457649749000002</v>
      </c>
      <c r="M4130" s="16">
        <f t="shared" si="193"/>
        <v>-0.16869084998188777</v>
      </c>
      <c r="N4130" s="16">
        <f>[1]!s_fa_roe(A4130,"20251231")</f>
        <v>7.4255000000000004</v>
      </c>
      <c r="O4130" s="16">
        <f>[1]!s_stmnote_rdexp(A4130,"20251231",1,10000)</f>
        <v>0</v>
      </c>
      <c r="P4130" s="20">
        <f t="shared" si="194"/>
        <v>0</v>
      </c>
      <c r="Q4130" s="16">
        <f>[1]!s_margin_tradingbalance(A4130,"",10000)</f>
        <v>36202.715199999999</v>
      </c>
      <c r="R4130" s="16">
        <f>[1]!s_margin_seclendingbalance(A4130,"",10000)</f>
        <v>573.09389999999996</v>
      </c>
      <c r="S4130" s="17">
        <f>[1]!s_val_ev(A4130,"",100000000)</f>
        <v>261.67243114900003</v>
      </c>
      <c r="T4130" s="17">
        <f>[1]!share_freesharesmv(A4130,"",100000000)</f>
        <v>100.22338439380002</v>
      </c>
      <c r="U4130" s="17">
        <f>[1]!s_dq_amount_btin(A4130,E4130,100000000)</f>
        <v>2.17614383</v>
      </c>
      <c r="V4130" s="17">
        <f>[1]!s_dq_turn(A4130,E4130)</f>
        <v>0.95039974878563738</v>
      </c>
      <c r="W4130" s="2">
        <f>[1]!s_pq_amount(A4130,"20260101","",100000000)</f>
        <v>390.88891443</v>
      </c>
      <c r="X4130" s="2">
        <f>[1]!s_pq_avgamount(A4130,"20260101","",100000000)</f>
        <v>3.5535355857272726</v>
      </c>
      <c r="Y4130" s="17">
        <f>[1]!s_ipo_dilutedpe(A4130)</f>
        <v>23.95</v>
      </c>
      <c r="Z4130" s="12">
        <f>[1]!s_ipo_collection_total(A4130,100000000)</f>
        <v>12.186</v>
      </c>
      <c r="AA4130" s="2">
        <f>[1]!s_val_pe_ttm(A4130,E4130)</f>
        <v>13.410791397094727</v>
      </c>
      <c r="AB4130" s="5">
        <f>[1]!s_info_zjtxornot1(A4130,"")</f>
        <v>0</v>
      </c>
      <c r="AC4130" s="22" t="str">
        <f>[1]!s_info_nature1(A4130,"")</f>
        <v>民营企业</v>
      </c>
      <c r="AD4130" s="6" t="str">
        <f>[1]!s_info_city(A4130)</f>
        <v>杭州市</v>
      </c>
      <c r="AE4130" s="6" t="str">
        <f>[1]!s_info_province(A4130)</f>
        <v>浙江省</v>
      </c>
      <c r="AF4130">
        <v>120.153576</v>
      </c>
      <c r="AG4130">
        <v>30.287458999999998</v>
      </c>
    </row>
    <row r="4131" spans="1:33" x14ac:dyDescent="0.3">
      <c r="A4131" s="12" t="s">
        <v>8632</v>
      </c>
      <c r="B4131" s="12" t="s">
        <v>8633</v>
      </c>
      <c r="C4131" s="16" t="str">
        <f>[1]!s_info_mkt(A4131)</f>
        <v>主板</v>
      </c>
      <c r="D4131" s="16" t="str">
        <f>[1]!s_ipo_listeddate(A4131)</f>
        <v>1994-02-24</v>
      </c>
      <c r="E4131" s="16" t="str">
        <f>[1]!lastradeday_s("000002","")</f>
        <v>2026-06-22</v>
      </c>
      <c r="F4131" s="16" t="str">
        <f>[1]!s_info_industry_csrc2023(A4131,"",3)</f>
        <v>电信、广播电视和卫星传输服务</v>
      </c>
      <c r="G4131" s="16" t="str">
        <f>[1]!s_info_industry_csrc2023(A4131,"",1)</f>
        <v>信息传输、软件和信息技术服务业</v>
      </c>
      <c r="H4131" s="16">
        <f>[1]!s_is(A4131,83,"FY","YTD","20251231",1,"",100000000)</f>
        <v>11.030626871900001</v>
      </c>
      <c r="I4131" s="16">
        <f>[1]!s_is(A4131,83,"FY","YTD","20241231",1,"",100000000)</f>
        <v>15.4661743818</v>
      </c>
      <c r="J4131" s="16">
        <f t="shared" si="192"/>
        <v>-0.28679021717998865</v>
      </c>
      <c r="K4131" s="16">
        <f>[1]!s_is(A4131,61,"FY","YTD","20251231",1,"",100000000)</f>
        <v>-14.9865883673</v>
      </c>
      <c r="L4131" s="16">
        <f>[1]!s_is(A4131,61,"FY","YTD","20241231",1,"",100000000)</f>
        <v>-10.590885756699999</v>
      </c>
      <c r="M4131" s="16">
        <f t="shared" si="193"/>
        <v>-0.41504579612892101</v>
      </c>
      <c r="N4131" s="16">
        <f>[1]!s_fa_roe(A4131,"20251231")</f>
        <v>-114.5925</v>
      </c>
      <c r="O4131" s="16">
        <f>[1]!s_stmnote_rdexp(A4131,"20251231",1,10000)</f>
        <v>0</v>
      </c>
      <c r="P4131" s="20">
        <f t="shared" si="194"/>
        <v>0</v>
      </c>
      <c r="Q4131" s="16">
        <f>[1]!s_margin_tradingbalance(A4131,"",10000)</f>
        <v>13420.661599999999</v>
      </c>
      <c r="R4131" s="16">
        <f>[1]!s_margin_seclendingbalance(A4131,"",10000)</f>
        <v>32.202599999999997</v>
      </c>
      <c r="S4131" s="17">
        <f>[1]!s_val_ev(A4131,"",100000000)</f>
        <v>22.181546150399999</v>
      </c>
      <c r="T4131" s="17">
        <f>[1]!share_freesharesmv(A4131,"",100000000)</f>
        <v>15.7047179328</v>
      </c>
      <c r="U4131" s="17">
        <f>[1]!s_dq_amount_btin(A4131,E4131,100000000)</f>
        <v>0.43898779999999998</v>
      </c>
      <c r="V4131" s="17">
        <f>[1]!s_dq_turn(A4131,E4131)</f>
        <v>2.0223589327739924</v>
      </c>
      <c r="W4131" s="2">
        <f>[1]!s_pq_amount(A4131,"20260101","",100000000)</f>
        <v>84.360327179999999</v>
      </c>
      <c r="X4131" s="2">
        <f>[1]!s_pq_avgamount(A4131,"20260101","",100000000)</f>
        <v>0.76691206527272726</v>
      </c>
      <c r="Y4131" s="17">
        <f>[1]!s_ipo_dilutedpe(A4131)</f>
        <v>0</v>
      </c>
      <c r="Z4131" s="12">
        <f>[1]!s_ipo_collection_total(A4131,100000000)</f>
        <v>0</v>
      </c>
      <c r="AA4131" s="2">
        <f>[1]!s_val_pe_ttm(A4131,E4131)</f>
        <v>-1.4418424367904663</v>
      </c>
      <c r="AB4131" s="5">
        <f>[1]!s_info_zjtxornot1(A4131,"")</f>
        <v>0</v>
      </c>
      <c r="AC4131" s="22" t="str">
        <f>[1]!s_info_nature1(A4131,"")</f>
        <v>地方国有企业</v>
      </c>
      <c r="AD4131" s="6" t="str">
        <f>[1]!s_info_city(A4131)</f>
        <v>西安市</v>
      </c>
      <c r="AE4131" s="6" t="str">
        <f>[1]!s_info_province(A4131)</f>
        <v>陕西省</v>
      </c>
      <c r="AF4131">
        <v>108.948024</v>
      </c>
      <c r="AG4131">
        <v>34.263160999999997</v>
      </c>
    </row>
    <row r="4132" spans="1:33" x14ac:dyDescent="0.3">
      <c r="A4132" s="12" t="s">
        <v>8634</v>
      </c>
      <c r="B4132" s="12" t="s">
        <v>8635</v>
      </c>
      <c r="C4132" s="16" t="str">
        <f>[1]!s_info_mkt(A4132)</f>
        <v>主板</v>
      </c>
      <c r="D4132" s="16" t="str">
        <f>[1]!s_ipo_listeddate(A4132)</f>
        <v>2006-10-16</v>
      </c>
      <c r="E4132" s="16" t="str">
        <f>[1]!lastradeday_s("000002","")</f>
        <v>2026-06-22</v>
      </c>
      <c r="F4132" s="16" t="str">
        <f>[1]!s_info_industry_csrc2023(A4132,"",3)</f>
        <v>房地产业</v>
      </c>
      <c r="G4132" s="16" t="str">
        <f>[1]!s_info_industry_csrc2023(A4132,"",1)</f>
        <v>房地产业</v>
      </c>
      <c r="H4132" s="16">
        <f>[1]!s_is(A4132,83,"FY","YTD","20251231",1,"",100000000)</f>
        <v>60.604860090000003</v>
      </c>
      <c r="I4132" s="16">
        <f>[1]!s_is(A4132,83,"FY","YTD","20241231",1,"",100000000)</f>
        <v>71.524072320000002</v>
      </c>
      <c r="J4132" s="16">
        <f t="shared" si="192"/>
        <v>-0.15266485640173344</v>
      </c>
      <c r="K4132" s="16">
        <f>[1]!s_is(A4132,61,"FY","YTD","20251231",1,"",100000000)</f>
        <v>-29.881066659999998</v>
      </c>
      <c r="L4132" s="16">
        <f>[1]!s_is(A4132,61,"FY","YTD","20241231",1,"",100000000)</f>
        <v>-28.27464028</v>
      </c>
      <c r="M4132" s="16">
        <f t="shared" si="193"/>
        <v>-5.6815095226385615E-2</v>
      </c>
      <c r="N4132" s="16">
        <f>[1]!s_fa_roe(A4132,"20251231")</f>
        <v>-36.436700000000002</v>
      </c>
      <c r="O4132" s="16">
        <f>[1]!s_stmnote_rdexp(A4132,"20251231",1,10000)</f>
        <v>1778.4824000000001</v>
      </c>
      <c r="P4132" s="20">
        <f t="shared" si="194"/>
        <v>2.9345540891586937E-3</v>
      </c>
      <c r="Q4132" s="16">
        <f>[1]!s_margin_tradingbalance(A4132,"",10000)</f>
        <v>13422.8539</v>
      </c>
      <c r="R4132" s="16">
        <f>[1]!s_margin_seclendingbalance(A4132,"",10000)</f>
        <v>0.93279999999999996</v>
      </c>
      <c r="S4132" s="17">
        <f>[1]!s_val_ev(A4132,"",100000000)</f>
        <v>51.34497004688</v>
      </c>
      <c r="T4132" s="17">
        <f>[1]!share_freesharesmv(A4132,"",100000000)</f>
        <v>23.3979846975</v>
      </c>
      <c r="U4132" s="17">
        <f>[1]!s_dq_amount_btin(A4132,E4132,100000000)</f>
        <v>1.0738622900000001</v>
      </c>
      <c r="V4132" s="17">
        <f>[1]!s_dq_turn(A4132,E4132)</f>
        <v>2.3337444360902255</v>
      </c>
      <c r="W4132" s="2">
        <f>[1]!s_pq_amount(A4132,"20260101","",100000000)</f>
        <v>129.53811995999999</v>
      </c>
      <c r="X4132" s="2">
        <f>[1]!s_pq_avgamount(A4132,"20260101","",100000000)</f>
        <v>1.1776192723636363</v>
      </c>
      <c r="Y4132" s="17">
        <f>[1]!s_ipo_dilutedpe(A4132)</f>
        <v>38.840000000000003</v>
      </c>
      <c r="Z4132" s="12">
        <f>[1]!s_ipo_collection_total(A4132,100000000)</f>
        <v>36</v>
      </c>
      <c r="AA4132" s="2">
        <f>[1]!s_val_pe_ttm(A4132,E4132)</f>
        <v>-2.0717699527740479</v>
      </c>
      <c r="AB4132" s="5">
        <f>[1]!s_info_zjtxornot1(A4132,"")</f>
        <v>0</v>
      </c>
      <c r="AC4132" s="22" t="str">
        <f>[1]!s_info_nature1(A4132,"")</f>
        <v>地方国有企业</v>
      </c>
      <c r="AD4132" s="6" t="str">
        <f>[1]!s_info_city(A4132)</f>
        <v>北京市</v>
      </c>
      <c r="AE4132" s="6" t="str">
        <f>[1]!s_info_province(A4132)</f>
        <v>北京</v>
      </c>
      <c r="AF4132">
        <v>116.40528500000001</v>
      </c>
      <c r="AG4132">
        <v>39.904989</v>
      </c>
    </row>
    <row r="4133" spans="1:33" x14ac:dyDescent="0.3">
      <c r="A4133" s="12" t="s">
        <v>287</v>
      </c>
      <c r="B4133" s="12" t="s">
        <v>288</v>
      </c>
      <c r="C4133" s="16" t="str">
        <f>[1]!s_info_mkt(A4133)</f>
        <v>北证</v>
      </c>
      <c r="D4133" s="16" t="str">
        <f>[1]!s_ipo_listeddate(A4133)</f>
        <v>2021-08-16</v>
      </c>
      <c r="E4133" s="16" t="str">
        <f>[1]!lastradeday_s("000002","")</f>
        <v>2026-06-22</v>
      </c>
      <c r="F4133" s="16" t="str">
        <f>[1]!s_info_industry_csrc2023(A4133,"",3)</f>
        <v>橡胶和塑料制品业</v>
      </c>
      <c r="G4133" s="16" t="str">
        <f>[1]!s_info_industry_csrc2023(A4133,"",1)</f>
        <v>制造业</v>
      </c>
      <c r="H4133" s="16">
        <f>[1]!s_is(A4133,83,"FY","YTD","20251231",1,"",100000000)</f>
        <v>0.9004868198999999</v>
      </c>
      <c r="I4133" s="16">
        <f>[1]!s_is(A4133,83,"FY","YTD","20241231",1,"",100000000)</f>
        <v>1.6661274134000001</v>
      </c>
      <c r="J4133" s="16">
        <f t="shared" si="192"/>
        <v>-0.45953303891542596</v>
      </c>
      <c r="K4133" s="16">
        <f>[1]!s_is(A4133,61,"FY","YTD","20251231",1,"",100000000)</f>
        <v>-0.34706426439999999</v>
      </c>
      <c r="L4133" s="16">
        <f>[1]!s_is(A4133,61,"FY","YTD","20241231",1,"",100000000)</f>
        <v>-1.5847621699999998E-2</v>
      </c>
      <c r="M4133" s="16">
        <f t="shared" si="193"/>
        <v>-20.900085133910032</v>
      </c>
      <c r="N4133" s="16">
        <f>[1]!s_fa_roe(A4133,"20251231")</f>
        <v>-14.767799999999999</v>
      </c>
      <c r="O4133" s="16">
        <f>[1]!s_stmnote_rdexp(A4133,"20251231",1,10000)</f>
        <v>2101.4440449999997</v>
      </c>
      <c r="P4133" s="20">
        <f t="shared" si="194"/>
        <v>0.23336755170201909</v>
      </c>
      <c r="Q4133" s="16">
        <f>[1]!s_margin_tradingbalance(A4133,"",10000)</f>
        <v>1072.0569</v>
      </c>
      <c r="R4133" s="16">
        <f>[1]!s_margin_seclendingbalance(A4133,"",10000)</f>
        <v>0</v>
      </c>
      <c r="S4133" s="17">
        <f>[1]!s_val_ev(A4133,"",100000000)</f>
        <v>12.3263960542</v>
      </c>
      <c r="T4133" s="17">
        <f>[1]!share_freesharesmv(A4133,"",100000000)</f>
        <v>6.4283472862000002</v>
      </c>
      <c r="U4133" s="17">
        <f>[1]!s_dq_amount_btin(A4133,E4133,100000000)</f>
        <v>0.58092933000000002</v>
      </c>
      <c r="V4133" s="17">
        <f>[1]!s_dq_turn(A4133,E4133)</f>
        <v>4.9840642281764742</v>
      </c>
      <c r="W4133" s="2">
        <f>[1]!s_pq_amount(A4133,"20260101","",100000000)</f>
        <v>59.271577389999997</v>
      </c>
      <c r="X4133" s="2">
        <f>[1]!s_pq_avgamount(A4133,"20260101","",100000000)</f>
        <v>0.5388325217272727</v>
      </c>
      <c r="Y4133" s="17">
        <f>[1]!s_ipo_dilutedpe(A4133)</f>
        <v>17.600000000000001</v>
      </c>
      <c r="Z4133" s="12">
        <f>[1]!s_ipo_collection_total(A4133,100000000)</f>
        <v>0.62899991499999997</v>
      </c>
      <c r="AA4133" s="2">
        <f>[1]!s_val_pe_ttm(A4133,E4133)</f>
        <v>-46.844455718994141</v>
      </c>
      <c r="AB4133" s="5">
        <f>[1]!s_info_zjtxornot1(A4133,"")</f>
        <v>1</v>
      </c>
      <c r="AC4133" s="22" t="str">
        <f>[1]!s_info_nature1(A4133,"")</f>
        <v>民营企业</v>
      </c>
      <c r="AD4133" s="6" t="str">
        <f>[1]!s_info_city(A4133)</f>
        <v>启东市</v>
      </c>
      <c r="AE4133" s="6" t="str">
        <f>[1]!s_info_province(A4133)</f>
        <v>江苏省</v>
      </c>
      <c r="AF4133">
        <v>121.678822</v>
      </c>
      <c r="AG4133">
        <v>31.871302</v>
      </c>
    </row>
    <row r="4134" spans="1:33" x14ac:dyDescent="0.3">
      <c r="A4134" s="12" t="s">
        <v>8636</v>
      </c>
      <c r="B4134" s="12" t="s">
        <v>8637</v>
      </c>
      <c r="C4134" s="16" t="str">
        <f>[1]!s_info_mkt(A4134)</f>
        <v>主板</v>
      </c>
      <c r="D4134" s="16" t="str">
        <f>[1]!s_ipo_listeddate(A4134)</f>
        <v>1994-02-02</v>
      </c>
      <c r="E4134" s="16" t="str">
        <f>[1]!lastradeday_s("000002","")</f>
        <v>2026-06-22</v>
      </c>
      <c r="F4134" s="16" t="str">
        <f>[1]!s_info_industry_csrc2023(A4134,"",3)</f>
        <v>房地产业</v>
      </c>
      <c r="G4134" s="16" t="str">
        <f>[1]!s_info_industry_csrc2023(A4134,"",1)</f>
        <v>房地产业</v>
      </c>
      <c r="H4134" s="16">
        <f>[1]!s_is(A4134,83,"FY","YTD","20251231",1,"",100000000)</f>
        <v>104.79653770790001</v>
      </c>
      <c r="I4134" s="16">
        <f>[1]!s_is(A4134,83,"FY","YTD","20241231",1,"",100000000)</f>
        <v>125.3609446565</v>
      </c>
      <c r="J4134" s="16">
        <f t="shared" si="192"/>
        <v>-0.16404157614597004</v>
      </c>
      <c r="K4134" s="16">
        <f>[1]!s_is(A4134,61,"FY","YTD","20251231",1,"",100000000)</f>
        <v>-0.9663101597</v>
      </c>
      <c r="L4134" s="16">
        <f>[1]!s_is(A4134,61,"FY","YTD","20241231",1,"",100000000)</f>
        <v>0.73412261430000003</v>
      </c>
      <c r="M4134" s="16">
        <f t="shared" si="193"/>
        <v>-2.3162789714922423</v>
      </c>
      <c r="N4134" s="16">
        <f>[1]!s_fa_roe(A4134,"20251231")</f>
        <v>-1.0355000000000001</v>
      </c>
      <c r="O4134" s="16">
        <f>[1]!s_stmnote_rdexp(A4134,"20251231",1,10000)</f>
        <v>14729.815350999999</v>
      </c>
      <c r="P4134" s="20">
        <f t="shared" si="194"/>
        <v>1.4055631677504937E-2</v>
      </c>
      <c r="Q4134" s="16">
        <f>[1]!s_margin_tradingbalance(A4134,"",10000)</f>
        <v>26354.3109</v>
      </c>
      <c r="R4134" s="16">
        <f>[1]!s_margin_seclendingbalance(A4134,"",10000)</f>
        <v>37.817999999999998</v>
      </c>
      <c r="S4134" s="17">
        <f>[1]!s_val_ev(A4134,"",100000000)</f>
        <v>51.821018722000005</v>
      </c>
      <c r="T4134" s="17">
        <f>[1]!share_freesharesmv(A4134,"",100000000)</f>
        <v>38.551354666000002</v>
      </c>
      <c r="U4134" s="17">
        <f>[1]!s_dq_amount_btin(A4134,E4134,100000000)</f>
        <v>1.5970529099999999</v>
      </c>
      <c r="V4134" s="17">
        <f>[1]!s_dq_turn(A4134,E4134)</f>
        <v>3.1800990418642141</v>
      </c>
      <c r="W4134" s="2">
        <f>[1]!s_pq_amount(A4134,"20260101","",100000000)</f>
        <v>469.68597265</v>
      </c>
      <c r="X4134" s="2">
        <f>[1]!s_pq_avgamount(A4134,"20260101","",100000000)</f>
        <v>4.2698724786363638</v>
      </c>
      <c r="Y4134" s="17">
        <f>[1]!s_ipo_dilutedpe(A4134)</f>
        <v>0</v>
      </c>
      <c r="Z4134" s="12">
        <f>[1]!s_ipo_collection_total(A4134,100000000)</f>
        <v>1.1879999999999999</v>
      </c>
      <c r="AA4134" s="2">
        <f>[1]!s_val_pe_ttm(A4134,E4134)</f>
        <v>-53.176589965820313</v>
      </c>
      <c r="AB4134" s="5">
        <f>[1]!s_info_zjtxornot1(A4134,"")</f>
        <v>0</v>
      </c>
      <c r="AC4134" s="22" t="str">
        <f>[1]!s_info_nature1(A4134,"")</f>
        <v>民营企业</v>
      </c>
      <c r="AD4134" s="6" t="str">
        <f>[1]!s_info_city(A4134)</f>
        <v>昆明市</v>
      </c>
      <c r="AE4134" s="6" t="str">
        <f>[1]!s_info_province(A4134)</f>
        <v>云南省</v>
      </c>
      <c r="AF4134">
        <v>102.71225099999999</v>
      </c>
      <c r="AG4134">
        <v>25.040609</v>
      </c>
    </row>
    <row r="4135" spans="1:33" x14ac:dyDescent="0.3">
      <c r="A4135" s="12" t="s">
        <v>8638</v>
      </c>
      <c r="B4135" s="12" t="s">
        <v>8639</v>
      </c>
      <c r="C4135" s="16" t="str">
        <f>[1]!s_info_mkt(A4135)</f>
        <v>创业板</v>
      </c>
      <c r="D4135" s="16" t="str">
        <f>[1]!s_ipo_listeddate(A4135)</f>
        <v>2011-09-16</v>
      </c>
      <c r="E4135" s="16" t="str">
        <f>[1]!lastradeday_s("000002","")</f>
        <v>2026-06-22</v>
      </c>
      <c r="F4135" s="16" t="str">
        <f>[1]!s_info_industry_csrc2023(A4135,"",3)</f>
        <v>通用设备制造业</v>
      </c>
      <c r="G4135" s="16" t="str">
        <f>[1]!s_info_industry_csrc2023(A4135,"",1)</f>
        <v>制造业</v>
      </c>
      <c r="H4135" s="16">
        <f>[1]!s_is(A4135,83,"FY","YTD","20251231",1,"",100000000)</f>
        <v>30.736299397500002</v>
      </c>
      <c r="I4135" s="16">
        <f>[1]!s_is(A4135,83,"FY","YTD","20241231",1,"",100000000)</f>
        <v>27.106651598000003</v>
      </c>
      <c r="J4135" s="16">
        <f t="shared" si="192"/>
        <v>0.13390247727121718</v>
      </c>
      <c r="K4135" s="16">
        <f>[1]!s_is(A4135,61,"FY","YTD","20251231",1,"",100000000)</f>
        <v>1.9005083237</v>
      </c>
      <c r="L4135" s="16">
        <f>[1]!s_is(A4135,61,"FY","YTD","20241231",1,"",100000000)</f>
        <v>1.3103970241</v>
      </c>
      <c r="M4135" s="16">
        <f t="shared" si="193"/>
        <v>0.45033015852985253</v>
      </c>
      <c r="N4135" s="16">
        <f>[1]!s_fa_roe(A4135,"20251231")</f>
        <v>5.1672000000000002</v>
      </c>
      <c r="O4135" s="16">
        <f>[1]!s_stmnote_rdexp(A4135,"20251231",1,10000)</f>
        <v>13817.633228999999</v>
      </c>
      <c r="P4135" s="20">
        <f t="shared" si="194"/>
        <v>4.4955422415373411E-2</v>
      </c>
      <c r="Q4135" s="16">
        <f>[1]!s_margin_tradingbalance(A4135,"",10000)</f>
        <v>104161.9547</v>
      </c>
      <c r="R4135" s="16">
        <f>[1]!s_margin_seclendingbalance(A4135,"",10000)</f>
        <v>130.7304</v>
      </c>
      <c r="S4135" s="17">
        <f>[1]!s_val_ev(A4135,"",100000000)</f>
        <v>170.67253919979998</v>
      </c>
      <c r="T4135" s="17">
        <f>[1]!share_freesharesmv(A4135,"",100000000)</f>
        <v>138.29490273959999</v>
      </c>
      <c r="U4135" s="17">
        <f>[1]!s_dq_amount_btin(A4135,E4135,100000000)</f>
        <v>22.104596170000001</v>
      </c>
      <c r="V4135" s="17">
        <f>[1]!s_dq_turn(A4135,E4135)</f>
        <v>13.903578519501405</v>
      </c>
      <c r="W4135" s="2">
        <f>[1]!s_pq_amount(A4135,"20260101","",100000000)</f>
        <v>906.15766395000003</v>
      </c>
      <c r="X4135" s="2">
        <f>[1]!s_pq_avgamount(A4135,"20260101","",100000000)</f>
        <v>8.2377969449999995</v>
      </c>
      <c r="Y4135" s="17">
        <f>[1]!s_ipo_dilutedpe(A4135)</f>
        <v>55</v>
      </c>
      <c r="Z4135" s="12">
        <f>[1]!s_ipo_collection_total(A4135,100000000)</f>
        <v>6.6</v>
      </c>
      <c r="AA4135" s="2">
        <f>[1]!s_val_pe_ttm(A4135,E4135)</f>
        <v>81.444183349609375</v>
      </c>
      <c r="AB4135" s="5">
        <f>[1]!s_info_zjtxornot1(A4135,"")</f>
        <v>1</v>
      </c>
      <c r="AC4135" s="22" t="str">
        <f>[1]!s_info_nature1(A4135,"")</f>
        <v>民营企业</v>
      </c>
      <c r="AD4135" s="6" t="str">
        <f>[1]!s_info_city(A4135)</f>
        <v>洛阳市</v>
      </c>
      <c r="AE4135" s="6" t="str">
        <f>[1]!s_info_province(A4135)</f>
        <v>河南省</v>
      </c>
      <c r="AF4135">
        <v>112.434468</v>
      </c>
      <c r="AG4135">
        <v>34.663041</v>
      </c>
    </row>
    <row r="4136" spans="1:33" x14ac:dyDescent="0.3">
      <c r="A4136" s="12" t="s">
        <v>285</v>
      </c>
      <c r="B4136" s="12" t="s">
        <v>286</v>
      </c>
      <c r="C4136" s="16" t="str">
        <f>[1]!s_info_mkt(A4136)</f>
        <v>北证</v>
      </c>
      <c r="D4136" s="16" t="str">
        <f>[1]!s_ipo_listeddate(A4136)</f>
        <v>2021-06-08</v>
      </c>
      <c r="E4136" s="16" t="str">
        <f>[1]!lastradeday_s("000002","")</f>
        <v>2026-06-22</v>
      </c>
      <c r="F4136" s="16" t="str">
        <f>[1]!s_info_industry_csrc2023(A4136,"",3)</f>
        <v>计算机、通信和其他电子设备制造业</v>
      </c>
      <c r="G4136" s="16" t="str">
        <f>[1]!s_info_industry_csrc2023(A4136,"",1)</f>
        <v>制造业</v>
      </c>
      <c r="H4136" s="16">
        <f>[1]!s_is(A4136,83,"FY","YTD","20251231",1,"",100000000)</f>
        <v>4.9892222506000001</v>
      </c>
      <c r="I4136" s="16">
        <f>[1]!s_is(A4136,83,"FY","YTD","20241231",1,"",100000000)</f>
        <v>4.9684466733999999</v>
      </c>
      <c r="J4136" s="16">
        <f t="shared" si="192"/>
        <v>4.181503509180784E-3</v>
      </c>
      <c r="K4136" s="16">
        <f>[1]!s_is(A4136,61,"FY","YTD","20251231",1,"",100000000)</f>
        <v>0.1055415525</v>
      </c>
      <c r="L4136" s="16">
        <f>[1]!s_is(A4136,61,"FY","YTD","20241231",1,"",100000000)</f>
        <v>0.17547402690000002</v>
      </c>
      <c r="M4136" s="16">
        <f t="shared" si="193"/>
        <v>-0.39853461868663603</v>
      </c>
      <c r="N4136" s="16">
        <f>[1]!s_fa_roe(A4136,"20251231")</f>
        <v>2.5082</v>
      </c>
      <c r="O4136" s="16">
        <f>[1]!s_stmnote_rdexp(A4136,"20251231",1,10000)</f>
        <v>2181.545736</v>
      </c>
      <c r="P4136" s="20">
        <f t="shared" si="194"/>
        <v>4.3725166497396439E-2</v>
      </c>
      <c r="Q4136" s="16">
        <f>[1]!s_margin_tradingbalance(A4136,"",10000)</f>
        <v>383.66730000000001</v>
      </c>
      <c r="R4136" s="16">
        <f>[1]!s_margin_seclendingbalance(A4136,"",10000)</f>
        <v>0</v>
      </c>
      <c r="S4136" s="17">
        <f>[1]!s_val_ev(A4136,"",100000000)</f>
        <v>10.981350000000001</v>
      </c>
      <c r="T4136" s="17">
        <f>[1]!share_freesharesmv(A4136,"",100000000)</f>
        <v>3.0499097444999999</v>
      </c>
      <c r="U4136" s="17">
        <f>[1]!s_dq_amount_btin(A4136,E4136,100000000)</f>
        <v>0.11857858</v>
      </c>
      <c r="V4136" s="17">
        <f>[1]!s_dq_turn(A4136,E4136)</f>
        <v>2.3216656215251645</v>
      </c>
      <c r="W4136" s="2">
        <f>[1]!s_pq_amount(A4136,"20260101","",100000000)</f>
        <v>13.139716079999999</v>
      </c>
      <c r="X4136" s="2">
        <f>[1]!s_pq_avgamount(A4136,"20260101","",100000000)</f>
        <v>0.11945196436363635</v>
      </c>
      <c r="Y4136" s="17">
        <f>[1]!s_ipo_dilutedpe(A4136)</f>
        <v>17.510000000000002</v>
      </c>
      <c r="Z4136" s="12">
        <f>[1]!s_ipo_collection_total(A4136,100000000)</f>
        <v>1.278</v>
      </c>
      <c r="AA4136" s="2">
        <f>[1]!s_val_pe_ttm(A4136,E4136)</f>
        <v>326.66943359375</v>
      </c>
      <c r="AB4136" s="5">
        <f>[1]!s_info_zjtxornot1(A4136,"")</f>
        <v>1</v>
      </c>
      <c r="AC4136" s="22" t="str">
        <f>[1]!s_info_nature1(A4136,"")</f>
        <v>民营企业</v>
      </c>
      <c r="AD4136" s="6" t="str">
        <f>[1]!s_info_city(A4136)</f>
        <v>潍坊市</v>
      </c>
      <c r="AE4136" s="6" t="str">
        <f>[1]!s_info_province(A4136)</f>
        <v>山东省</v>
      </c>
      <c r="AF4136">
        <v>119.107078</v>
      </c>
      <c r="AG4136">
        <v>36.709249999999997</v>
      </c>
    </row>
    <row r="4137" spans="1:33" x14ac:dyDescent="0.3">
      <c r="A4137" s="12" t="s">
        <v>8640</v>
      </c>
      <c r="B4137" s="12" t="s">
        <v>8641</v>
      </c>
      <c r="C4137" s="16" t="str">
        <f>[1]!s_info_mkt(A4137)</f>
        <v>主板</v>
      </c>
      <c r="D4137" s="16" t="str">
        <f>[1]!s_ipo_listeddate(A4137)</f>
        <v>1993-11-22</v>
      </c>
      <c r="E4137" s="16" t="str">
        <f>[1]!lastradeday_s("000002","")</f>
        <v>2026-06-22</v>
      </c>
      <c r="F4137" s="16" t="str">
        <f>[1]!s_info_industry_csrc2023(A4137,"",3)</f>
        <v>零售业</v>
      </c>
      <c r="G4137" s="16" t="str">
        <f>[1]!s_info_industry_csrc2023(A4137,"",1)</f>
        <v>批发和零售业</v>
      </c>
      <c r="H4137" s="16">
        <f>[1]!s_is(A4137,83,"FY","YTD","20251231",1,"",100000000)</f>
        <v>18.468437799</v>
      </c>
      <c r="I4137" s="16">
        <f>[1]!s_is(A4137,83,"FY","YTD","20241231",1,"",100000000)</f>
        <v>18.157320154299999</v>
      </c>
      <c r="J4137" s="16">
        <f t="shared" si="192"/>
        <v>1.7134557415749541E-2</v>
      </c>
      <c r="K4137" s="16">
        <f>[1]!s_is(A4137,61,"FY","YTD","20251231",1,"",100000000)</f>
        <v>0.45763062060000004</v>
      </c>
      <c r="L4137" s="16">
        <f>[1]!s_is(A4137,61,"FY","YTD","20241231",1,"",100000000)</f>
        <v>0.4348724974</v>
      </c>
      <c r="M4137" s="16">
        <f t="shared" si="193"/>
        <v>5.2332863853348927E-2</v>
      </c>
      <c r="N4137" s="16">
        <f>[1]!s_fa_roe(A4137,"20251231")</f>
        <v>1.2929999999999999</v>
      </c>
      <c r="O4137" s="16">
        <f>[1]!s_stmnote_rdexp(A4137,"20251231",1,10000)</f>
        <v>0</v>
      </c>
      <c r="P4137" s="20">
        <f t="shared" si="194"/>
        <v>0</v>
      </c>
      <c r="Q4137" s="16">
        <f>[1]!s_margin_tradingbalance(A4137,"",10000)</f>
        <v>0</v>
      </c>
      <c r="R4137" s="16">
        <f>[1]!s_margin_seclendingbalance(A4137,"",10000)</f>
        <v>0</v>
      </c>
      <c r="S4137" s="17">
        <f>[1]!s_val_ev(A4137,"",100000000)</f>
        <v>73.328038537799998</v>
      </c>
      <c r="T4137" s="17">
        <f>[1]!share_freesharesmv(A4137,"",100000000)</f>
        <v>32.999727396300003</v>
      </c>
      <c r="U4137" s="17">
        <f>[1]!s_dq_amount_btin(A4137,E4137,100000000)</f>
        <v>3.0588221400000002</v>
      </c>
      <c r="V4137" s="17">
        <f>[1]!s_dq_turn(A4137,E4137)</f>
        <v>4.1978402918560427</v>
      </c>
      <c r="W4137" s="2">
        <f>[1]!s_pq_amount(A4137,"20260101","",100000000)</f>
        <v>938.74783239999999</v>
      </c>
      <c r="X4137" s="2">
        <f>[1]!s_pq_avgamount(A4137,"20260101","",100000000)</f>
        <v>8.5340712036363637</v>
      </c>
      <c r="Y4137" s="17">
        <f>[1]!s_ipo_dilutedpe(A4137)</f>
        <v>0</v>
      </c>
      <c r="Z4137" s="12">
        <f>[1]!s_ipo_collection_total(A4137,100000000)</f>
        <v>0.60399999999999998</v>
      </c>
      <c r="AA4137" s="2">
        <f>[1]!s_val_pe_ttm(A4137,E4137)</f>
        <v>143.24871826171875</v>
      </c>
      <c r="AB4137" s="5">
        <f>[1]!s_info_zjtxornot1(A4137,"")</f>
        <v>0</v>
      </c>
      <c r="AC4137" s="22" t="str">
        <f>[1]!s_info_nature1(A4137,"")</f>
        <v>民营企业</v>
      </c>
      <c r="AD4137" s="6" t="str">
        <f>[1]!s_info_city(A4137)</f>
        <v>福州市</v>
      </c>
      <c r="AE4137" s="6" t="str">
        <f>[1]!s_info_province(A4137)</f>
        <v>福建省</v>
      </c>
      <c r="AF4137">
        <v>119.30623900000001</v>
      </c>
      <c r="AG4137">
        <v>26.075302000000001</v>
      </c>
    </row>
    <row r="4138" spans="1:33" x14ac:dyDescent="0.3">
      <c r="A4138" s="12" t="s">
        <v>291</v>
      </c>
      <c r="B4138" s="12" t="s">
        <v>292</v>
      </c>
      <c r="C4138" s="16" t="str">
        <f>[1]!s_info_mkt(A4138)</f>
        <v>北证</v>
      </c>
      <c r="D4138" s="16" t="str">
        <f>[1]!s_ipo_listeddate(A4138)</f>
        <v>2021-11-09</v>
      </c>
      <c r="E4138" s="16" t="str">
        <f>[1]!lastradeday_s("000002","")</f>
        <v>2026-06-22</v>
      </c>
      <c r="F4138" s="16" t="str">
        <f>[1]!s_info_industry_csrc2023(A4138,"",3)</f>
        <v>橡胶和塑料制品业</v>
      </c>
      <c r="G4138" s="16" t="str">
        <f>[1]!s_info_industry_csrc2023(A4138,"",1)</f>
        <v>制造业</v>
      </c>
      <c r="H4138" s="16">
        <f>[1]!s_is(A4138,83,"FY","YTD","20251231",1,"",100000000)</f>
        <v>19.687987185600001</v>
      </c>
      <c r="I4138" s="16">
        <f>[1]!s_is(A4138,83,"FY","YTD","20241231",1,"",100000000)</f>
        <v>16.128572912300001</v>
      </c>
      <c r="J4138" s="16">
        <f t="shared" si="192"/>
        <v>0.22068997007078739</v>
      </c>
      <c r="K4138" s="16">
        <f>[1]!s_is(A4138,61,"FY","YTD","20251231",1,"",100000000)</f>
        <v>1.6628597544999999</v>
      </c>
      <c r="L4138" s="16">
        <f>[1]!s_is(A4138,61,"FY","YTD","20241231",1,"",100000000)</f>
        <v>1.2091437360999999</v>
      </c>
      <c r="M4138" s="16">
        <f t="shared" si="193"/>
        <v>0.37523745511300921</v>
      </c>
      <c r="N4138" s="16">
        <f>[1]!s_fa_roe(A4138,"20251231")</f>
        <v>13.9023</v>
      </c>
      <c r="O4138" s="16">
        <f>[1]!s_stmnote_rdexp(A4138,"20251231",1,10000)</f>
        <v>8488.3122349999994</v>
      </c>
      <c r="P4138" s="20">
        <f t="shared" si="194"/>
        <v>4.3114169848751424E-2</v>
      </c>
      <c r="Q4138" s="16">
        <f>[1]!s_margin_tradingbalance(A4138,"",10000)</f>
        <v>6260.4930999999997</v>
      </c>
      <c r="R4138" s="16">
        <f>[1]!s_margin_seclendingbalance(A4138,"",10000)</f>
        <v>0</v>
      </c>
      <c r="S4138" s="17">
        <f>[1]!s_val_ev(A4138,"",100000000)</f>
        <v>21.996021320000001</v>
      </c>
      <c r="T4138" s="17">
        <f>[1]!share_freesharesmv(A4138,"",100000000)</f>
        <v>10.9527314123</v>
      </c>
      <c r="U4138" s="17">
        <f>[1]!s_dq_amount_btin(A4138,E4138,100000000)</f>
        <v>0.19275111</v>
      </c>
      <c r="V4138" s="17">
        <f>[1]!s_dq_turn(A4138,E4138)</f>
        <v>1.5905537394815226</v>
      </c>
      <c r="W4138" s="2">
        <f>[1]!s_pq_amount(A4138,"20260101","",100000000)</f>
        <v>40.62165005</v>
      </c>
      <c r="X4138" s="2">
        <f>[1]!s_pq_avgamount(A4138,"20260101","",100000000)</f>
        <v>0.36928772772727275</v>
      </c>
      <c r="Y4138" s="17">
        <f>[1]!s_ipo_dilutedpe(A4138)</f>
        <v>16.86</v>
      </c>
      <c r="Z4138" s="12">
        <f>[1]!s_ipo_collection_total(A4138,100000000)</f>
        <v>2.2999999999999998</v>
      </c>
      <c r="AA4138" s="2">
        <f>[1]!s_val_pe_ttm(A4138,E4138)</f>
        <v>13.380568504333496</v>
      </c>
      <c r="AB4138" s="5">
        <f>[1]!s_info_zjtxornot1(A4138,"")</f>
        <v>1</v>
      </c>
      <c r="AC4138" s="22" t="str">
        <f>[1]!s_info_nature1(A4138,"")</f>
        <v>民营企业</v>
      </c>
      <c r="AD4138" s="6" t="str">
        <f>[1]!s_info_city(A4138)</f>
        <v>苏州市</v>
      </c>
      <c r="AE4138" s="6" t="str">
        <f>[1]!s_info_province(A4138)</f>
        <v>江苏省</v>
      </c>
      <c r="AF4138">
        <v>120.619585</v>
      </c>
      <c r="AG4138">
        <v>31.299378999999998</v>
      </c>
    </row>
    <row r="4139" spans="1:33" x14ac:dyDescent="0.3">
      <c r="A4139" s="12" t="s">
        <v>8642</v>
      </c>
      <c r="B4139" s="12" t="s">
        <v>8643</v>
      </c>
      <c r="C4139" s="16" t="str">
        <f>[1]!s_info_mkt(A4139)</f>
        <v>科创板</v>
      </c>
      <c r="D4139" s="16" t="str">
        <f>[1]!s_ipo_listeddate(A4139)</f>
        <v>2019-11-06</v>
      </c>
      <c r="E4139" s="16" t="str">
        <f>[1]!lastradeday_s("000002","")</f>
        <v>2026-06-22</v>
      </c>
      <c r="F4139" s="16" t="str">
        <f>[1]!s_info_industry_csrc2023(A4139,"",3)</f>
        <v>橡胶和塑料制品业</v>
      </c>
      <c r="G4139" s="16" t="str">
        <f>[1]!s_info_industry_csrc2023(A4139,"",1)</f>
        <v>制造业</v>
      </c>
      <c r="H4139" s="16">
        <f>[1]!s_is(A4139,83,"FY","YTD","20251231",1,"",100000000)</f>
        <v>10.940671915099999</v>
      </c>
      <c r="I4139" s="16">
        <f>[1]!s_is(A4139,83,"FY","YTD","20241231",1,"",100000000)</f>
        <v>13.363509739500001</v>
      </c>
      <c r="J4139" s="16">
        <f t="shared" si="192"/>
        <v>-0.18130250747216148</v>
      </c>
      <c r="K4139" s="16">
        <f>[1]!s_is(A4139,61,"FY","YTD","20251231",1,"",100000000)</f>
        <v>-1.4357681197999999</v>
      </c>
      <c r="L4139" s="16">
        <f>[1]!s_is(A4139,61,"FY","YTD","20241231",1,"",100000000)</f>
        <v>-0.29436513260000002</v>
      </c>
      <c r="M4139" s="16">
        <f t="shared" si="193"/>
        <v>-3.8775074246004628</v>
      </c>
      <c r="N4139" s="16">
        <f>[1]!s_fa_roe(A4139,"20251231")</f>
        <v>-7.1120999999999999</v>
      </c>
      <c r="O4139" s="16">
        <f>[1]!s_stmnote_rdexp(A4139,"20251231",1,10000)</f>
        <v>5508.2865709999996</v>
      </c>
      <c r="P4139" s="20">
        <f t="shared" si="194"/>
        <v>5.0346876441817269E-2</v>
      </c>
      <c r="Q4139" s="16">
        <f>[1]!s_margin_tradingbalance(A4139,"",10000)</f>
        <v>38275.3724</v>
      </c>
      <c r="R4139" s="16">
        <f>[1]!s_margin_seclendingbalance(A4139,"",10000)</f>
        <v>29.188199999999998</v>
      </c>
      <c r="S4139" s="17">
        <f>[1]!s_val_ev(A4139,"",100000000)</f>
        <v>49.862667109000007</v>
      </c>
      <c r="T4139" s="17">
        <f>[1]!share_freesharesmv(A4139,"",100000000)</f>
        <v>40.244294171000007</v>
      </c>
      <c r="U4139" s="17">
        <f>[1]!s_dq_amount_btin(A4139,E4139,100000000)</f>
        <v>1.9388226799999999</v>
      </c>
      <c r="V4139" s="17">
        <f>[1]!s_dq_turn(A4139,E4139)</f>
        <v>3.9232727166872818</v>
      </c>
      <c r="W4139" s="2">
        <f>[1]!s_pq_amount(A4139,"20260101","",100000000)</f>
        <v>196.16137559000001</v>
      </c>
      <c r="X4139" s="2">
        <f>[1]!s_pq_avgamount(A4139,"20260101","",100000000)</f>
        <v>1.7832852326363635</v>
      </c>
      <c r="Y4139" s="17">
        <f>[1]!s_ipo_dilutedpe(A4139)</f>
        <v>48.72</v>
      </c>
      <c r="Z4139" s="12">
        <f>[1]!s_ipo_collection_total(A4139,100000000)</f>
        <v>9.6850456200000004</v>
      </c>
      <c r="AA4139" s="2">
        <f>[1]!s_val_pe_ttm(A4139,E4139)</f>
        <v>-34.013759613037109</v>
      </c>
      <c r="AB4139" s="5">
        <f>[1]!s_info_zjtxornot1(A4139,"")</f>
        <v>0</v>
      </c>
      <c r="AC4139" s="22" t="str">
        <f>[1]!s_info_nature1(A4139,"")</f>
        <v>民营企业</v>
      </c>
      <c r="AD4139" s="6" t="str">
        <f>[1]!s_info_city(A4139)</f>
        <v>宁波市</v>
      </c>
      <c r="AE4139" s="6" t="str">
        <f>[1]!s_info_province(A4139)</f>
        <v>浙江省</v>
      </c>
      <c r="AF4139">
        <v>121.549792</v>
      </c>
      <c r="AG4139">
        <v>29.868387999999999</v>
      </c>
    </row>
    <row r="4140" spans="1:33" x14ac:dyDescent="0.3">
      <c r="A4140" s="12" t="s">
        <v>289</v>
      </c>
      <c r="B4140" s="12" t="s">
        <v>290</v>
      </c>
      <c r="C4140" s="16" t="str">
        <f>[1]!s_info_mkt(A4140)</f>
        <v>北证</v>
      </c>
      <c r="D4140" s="16" t="str">
        <f>[1]!s_ipo_listeddate(A4140)</f>
        <v>2022-11-18</v>
      </c>
      <c r="E4140" s="16" t="str">
        <f>[1]!lastradeday_s("000002","")</f>
        <v>2026-06-22</v>
      </c>
      <c r="F4140" s="16" t="str">
        <f>[1]!s_info_industry_csrc2023(A4140,"",3)</f>
        <v>计算机、通信和其他电子设备制造业</v>
      </c>
      <c r="G4140" s="16" t="str">
        <f>[1]!s_info_industry_csrc2023(A4140,"",1)</f>
        <v>制造业</v>
      </c>
      <c r="H4140" s="16">
        <f>[1]!s_is(A4140,83,"FY","YTD","20251231",1,"",100000000)</f>
        <v>5.9870783328999995</v>
      </c>
      <c r="I4140" s="16">
        <f>[1]!s_is(A4140,83,"FY","YTD","20241231",1,"",100000000)</f>
        <v>3.7683474000999997</v>
      </c>
      <c r="J4140" s="16">
        <f t="shared" si="192"/>
        <v>0.58878088913488225</v>
      </c>
      <c r="K4140" s="16">
        <f>[1]!s_is(A4140,61,"FY","YTD","20251231",1,"",100000000)</f>
        <v>0.65831108189999998</v>
      </c>
      <c r="L4140" s="16">
        <f>[1]!s_is(A4140,61,"FY","YTD","20241231",1,"",100000000)</f>
        <v>0.48265721610000001</v>
      </c>
      <c r="M4140" s="16">
        <f t="shared" si="193"/>
        <v>0.3639308808419574</v>
      </c>
      <c r="N4140" s="16">
        <f>[1]!s_fa_roe(A4140,"20251231")</f>
        <v>16.8626</v>
      </c>
      <c r="O4140" s="16">
        <f>[1]!s_stmnote_rdexp(A4140,"20251231",1,10000)</f>
        <v>1483.525243</v>
      </c>
      <c r="P4140" s="20">
        <f t="shared" si="194"/>
        <v>2.4778784584256731E-2</v>
      </c>
      <c r="Q4140" s="16">
        <f>[1]!s_margin_tradingbalance(A4140,"",10000)</f>
        <v>3620.9674</v>
      </c>
      <c r="R4140" s="16">
        <f>[1]!s_margin_seclendingbalance(A4140,"",10000)</f>
        <v>0</v>
      </c>
      <c r="S4140" s="17">
        <f>[1]!s_val_ev(A4140,"",100000000)</f>
        <v>22.6634408</v>
      </c>
      <c r="T4140" s="17">
        <f>[1]!share_freesharesmv(A4140,"",100000000)</f>
        <v>7.8680994672000004</v>
      </c>
      <c r="U4140" s="17">
        <f>[1]!s_dq_amount_btin(A4140,E4140,100000000)</f>
        <v>1.44215947</v>
      </c>
      <c r="V4140" s="17">
        <f>[1]!s_dq_turn(A4140,E4140)</f>
        <v>10.330498120270894</v>
      </c>
      <c r="W4140" s="2">
        <f>[1]!s_pq_amount(A4140,"20260101","",100000000)</f>
        <v>51.614226610000003</v>
      </c>
      <c r="X4140" s="2">
        <f>[1]!s_pq_avgamount(A4140,"20260101","",100000000)</f>
        <v>0.4692202419090909</v>
      </c>
      <c r="Y4140" s="17">
        <f>[1]!s_ipo_dilutedpe(A4140)</f>
        <v>19.87</v>
      </c>
      <c r="Z4140" s="12">
        <f>[1]!s_ipo_collection_total(A4140,100000000)</f>
        <v>1.9039999999999999</v>
      </c>
      <c r="AA4140" s="2">
        <f>[1]!s_val_pe_ttm(A4140,E4140)</f>
        <v>30.417657852172852</v>
      </c>
      <c r="AB4140" s="5">
        <f>[1]!s_info_zjtxornot1(A4140,"")</f>
        <v>1</v>
      </c>
      <c r="AC4140" s="22" t="str">
        <f>[1]!s_info_nature1(A4140,"")</f>
        <v>民营企业</v>
      </c>
      <c r="AD4140" s="6" t="str">
        <f>[1]!s_info_city(A4140)</f>
        <v>芜湖市</v>
      </c>
      <c r="AE4140" s="6" t="str">
        <f>[1]!s_info_province(A4140)</f>
        <v>安徽省</v>
      </c>
      <c r="AF4140">
        <v>118.376451</v>
      </c>
      <c r="AG4140">
        <v>31.326319000000002</v>
      </c>
    </row>
    <row r="4141" spans="1:33" x14ac:dyDescent="0.3">
      <c r="A4141" s="12" t="s">
        <v>8644</v>
      </c>
      <c r="B4141" s="12" t="s">
        <v>8645</v>
      </c>
      <c r="C4141" s="16" t="str">
        <f>[1]!s_info_mkt(A4141)</f>
        <v>主板</v>
      </c>
      <c r="D4141" s="16" t="str">
        <f>[1]!s_ipo_listeddate(A4141)</f>
        <v>2000-02-21</v>
      </c>
      <c r="E4141" s="16" t="str">
        <f>[1]!lastradeday_s("000002","")</f>
        <v>2026-06-22</v>
      </c>
      <c r="F4141" s="16" t="str">
        <f>[1]!s_info_industry_csrc2023(A4141,"",3)</f>
        <v>化学原料和化学制品制造业</v>
      </c>
      <c r="G4141" s="16" t="str">
        <f>[1]!s_info_industry_csrc2023(A4141,"",1)</f>
        <v>制造业</v>
      </c>
      <c r="H4141" s="16">
        <f>[1]!s_is(A4141,83,"FY","YTD","20251231",1,"",100000000)</f>
        <v>21.639526976700001</v>
      </c>
      <c r="I4141" s="16">
        <f>[1]!s_is(A4141,83,"FY","YTD","20241231",1,"",100000000)</f>
        <v>23.8006115196</v>
      </c>
      <c r="J4141" s="16">
        <f t="shared" si="192"/>
        <v>-9.0799538537920665E-2</v>
      </c>
      <c r="K4141" s="16">
        <f>[1]!s_is(A4141,61,"FY","YTD","20251231",1,"",100000000)</f>
        <v>-2.7591564331999998</v>
      </c>
      <c r="L4141" s="16">
        <f>[1]!s_is(A4141,61,"FY","YTD","20241231",1,"",100000000)</f>
        <v>-0.8669348348</v>
      </c>
      <c r="M4141" s="16">
        <f t="shared" si="193"/>
        <v>-2.1826572453240174</v>
      </c>
      <c r="N4141" s="16">
        <f>[1]!s_fa_roe(A4141,"20251231")</f>
        <v>-11.460900000000001</v>
      </c>
      <c r="O4141" s="16">
        <f>[1]!s_stmnote_rdexp(A4141,"20251231",1,10000)</f>
        <v>6309.7640080000001</v>
      </c>
      <c r="P4141" s="20">
        <f t="shared" si="194"/>
        <v>2.9158511712358285E-2</v>
      </c>
      <c r="Q4141" s="16">
        <f>[1]!s_margin_tradingbalance(A4141,"",10000)</f>
        <v>0</v>
      </c>
      <c r="R4141" s="16">
        <f>[1]!s_margin_seclendingbalance(A4141,"",10000)</f>
        <v>0</v>
      </c>
      <c r="S4141" s="17">
        <f>[1]!s_val_ev(A4141,"",100000000)</f>
        <v>46.271138569000009</v>
      </c>
      <c r="T4141" s="17">
        <f>[1]!share_freesharesmv(A4141,"",100000000)</f>
        <v>28.917983153000002</v>
      </c>
      <c r="U4141" s="17">
        <f>[1]!s_dq_amount_btin(A4141,E4141,100000000)</f>
        <v>2.0632461100000001</v>
      </c>
      <c r="V4141" s="17">
        <f>[1]!s_dq_turn(A4141,E4141)</f>
        <v>6.038620843462982</v>
      </c>
      <c r="W4141" s="2">
        <f>[1]!s_pq_amount(A4141,"20260101","",100000000)</f>
        <v>604.85954441000001</v>
      </c>
      <c r="X4141" s="2">
        <f>[1]!s_pq_avgamount(A4141,"20260101","",100000000)</f>
        <v>5.4987231310000002</v>
      </c>
      <c r="Y4141" s="17">
        <f>[1]!s_ipo_dilutedpe(A4141)</f>
        <v>0</v>
      </c>
      <c r="Z4141" s="12">
        <f>[1]!s_ipo_collection_total(A4141,100000000)</f>
        <v>5.04</v>
      </c>
      <c r="AA4141" s="2">
        <f>[1]!s_val_pe_ttm(A4141,E4141)</f>
        <v>-17.910112380981445</v>
      </c>
      <c r="AB4141" s="5">
        <f>[1]!s_info_zjtxornot1(A4141,"")</f>
        <v>0</v>
      </c>
      <c r="AC4141" s="22" t="str">
        <f>[1]!s_info_nature1(A4141,"")</f>
        <v>外资企业</v>
      </c>
      <c r="AD4141" s="6" t="str">
        <f>[1]!s_info_city(A4141)</f>
        <v>清镇市</v>
      </c>
      <c r="AE4141" s="6" t="str">
        <f>[1]!s_info_province(A4141)</f>
        <v>贵州省</v>
      </c>
      <c r="AF4141">
        <v>106.353814</v>
      </c>
      <c r="AG4141">
        <v>26.688621000000001</v>
      </c>
    </row>
    <row r="4142" spans="1:33" x14ac:dyDescent="0.3">
      <c r="A4142" s="12" t="s">
        <v>8646</v>
      </c>
      <c r="B4142" s="12" t="s">
        <v>8647</v>
      </c>
      <c r="C4142" s="16" t="str">
        <f>[1]!s_info_mkt(A4142)</f>
        <v>主板</v>
      </c>
      <c r="D4142" s="16" t="str">
        <f>[1]!s_ipo_listeddate(A4142)</f>
        <v>1996-08-06</v>
      </c>
      <c r="E4142" s="16" t="str">
        <f>[1]!lastradeday_s("000002","")</f>
        <v>2026-06-22</v>
      </c>
      <c r="F4142" s="16" t="str">
        <f>[1]!s_info_industry_csrc2023(A4142,"",3)</f>
        <v>燃气生产和供应业</v>
      </c>
      <c r="G4142" s="16" t="str">
        <f>[1]!s_info_industry_csrc2023(A4142,"",1)</f>
        <v>电力、热力、燃气及水生产和供应业</v>
      </c>
      <c r="H4142" s="16">
        <f>[1]!s_is(A4142,83,"FY","YTD","20251231",1,"",100000000)</f>
        <v>69.813416090000004</v>
      </c>
      <c r="I4142" s="16">
        <f>[1]!s_is(A4142,83,"FY","YTD","20241231",1,"",100000000)</f>
        <v>65.694681289200005</v>
      </c>
      <c r="J4142" s="16">
        <f t="shared" si="192"/>
        <v>6.2695102860284457E-2</v>
      </c>
      <c r="K4142" s="16">
        <f>[1]!s_is(A4142,61,"FY","YTD","20251231",1,"",100000000)</f>
        <v>0.48080325779999999</v>
      </c>
      <c r="L4142" s="16">
        <f>[1]!s_is(A4142,61,"FY","YTD","20241231",1,"",100000000)</f>
        <v>0.45922644289999998</v>
      </c>
      <c r="M4142" s="16">
        <f t="shared" si="193"/>
        <v>4.6985131700481221E-2</v>
      </c>
      <c r="N4142" s="16">
        <f>[1]!s_fa_roe(A4142,"20251231")</f>
        <v>1.7621</v>
      </c>
      <c r="O4142" s="16">
        <f>[1]!s_stmnote_rdexp(A4142,"20251231",1,10000)</f>
        <v>1952.9349690000001</v>
      </c>
      <c r="P4142" s="20">
        <f t="shared" si="194"/>
        <v>2.7973634272277594E-3</v>
      </c>
      <c r="Q4142" s="16">
        <f>[1]!s_margin_tradingbalance(A4142,"",10000)</f>
        <v>0</v>
      </c>
      <c r="R4142" s="16">
        <f>[1]!s_margin_seclendingbalance(A4142,"",10000)</f>
        <v>0</v>
      </c>
      <c r="S4142" s="17">
        <f>[1]!s_val_ev(A4142,"",100000000)</f>
        <v>30.444033901999997</v>
      </c>
      <c r="T4142" s="17">
        <f>[1]!share_freesharesmv(A4142,"",100000000)</f>
        <v>13.976399450000001</v>
      </c>
      <c r="U4142" s="17">
        <f>[1]!s_dq_amount_btin(A4142,E4142,100000000)</f>
        <v>0.33581615999999997</v>
      </c>
      <c r="V4142" s="17">
        <f>[1]!s_dq_turn(A4142,E4142)</f>
        <v>1.1255688106935504</v>
      </c>
      <c r="W4142" s="2">
        <f>[1]!s_pq_amount(A4142,"20260101","",100000000)</f>
        <v>97.72264079</v>
      </c>
      <c r="X4142" s="2">
        <f>[1]!s_pq_avgamount(A4142,"20260101","",100000000)</f>
        <v>0.88838764354545463</v>
      </c>
      <c r="Y4142" s="17">
        <f>[1]!s_ipo_dilutedpe(A4142)</f>
        <v>0</v>
      </c>
      <c r="Z4142" s="12">
        <f>[1]!s_ipo_collection_total(A4142,100000000)</f>
        <v>0.76944000000000001</v>
      </c>
      <c r="AA4142" s="2">
        <f>[1]!s_val_pe_ttm(A4142,E4142)</f>
        <v>34.772003173828125</v>
      </c>
      <c r="AB4142" s="5">
        <f>[1]!s_info_zjtxornot1(A4142,"")</f>
        <v>0</v>
      </c>
      <c r="AC4142" s="22" t="str">
        <f>[1]!s_info_nature1(A4142,"")</f>
        <v>地方国有企业</v>
      </c>
      <c r="AD4142" s="6" t="str">
        <f>[1]!s_info_city(A4142)</f>
        <v>南京市</v>
      </c>
      <c r="AE4142" s="6" t="str">
        <f>[1]!s_info_province(A4142)</f>
        <v>江苏省</v>
      </c>
      <c r="AF4142">
        <v>118.767413</v>
      </c>
      <c r="AG4142">
        <v>32.041544000000002</v>
      </c>
    </row>
    <row r="4143" spans="1:33" x14ac:dyDescent="0.3">
      <c r="A4143" s="12" t="s">
        <v>8648</v>
      </c>
      <c r="B4143" s="12" t="s">
        <v>8649</v>
      </c>
      <c r="C4143" s="16" t="str">
        <f>[1]!s_info_mkt(A4143)</f>
        <v>主板</v>
      </c>
      <c r="D4143" s="16" t="str">
        <f>[1]!s_ipo_listeddate(A4143)</f>
        <v>2017-02-07</v>
      </c>
      <c r="E4143" s="16" t="str">
        <f>[1]!lastradeday_s("000002","")</f>
        <v>2026-06-22</v>
      </c>
      <c r="F4143" s="16" t="str">
        <f>[1]!s_info_industry_csrc2023(A4143,"",3)</f>
        <v>金属制品业</v>
      </c>
      <c r="G4143" s="16" t="str">
        <f>[1]!s_info_industry_csrc2023(A4143,"",1)</f>
        <v>制造业</v>
      </c>
      <c r="H4143" s="16">
        <f>[1]!s_is(A4143,83,"FY","YTD","20251231",1,"",100000000)</f>
        <v>22.6140204332</v>
      </c>
      <c r="I4143" s="16">
        <f>[1]!s_is(A4143,83,"FY","YTD","20241231",1,"",100000000)</f>
        <v>20.184364405299998</v>
      </c>
      <c r="J4143" s="16">
        <f t="shared" si="192"/>
        <v>0.12037317495427424</v>
      </c>
      <c r="K4143" s="16">
        <f>[1]!s_is(A4143,61,"FY","YTD","20251231",1,"",100000000)</f>
        <v>0.35292494250000001</v>
      </c>
      <c r="L4143" s="16">
        <f>[1]!s_is(A4143,61,"FY","YTD","20241231",1,"",100000000)</f>
        <v>-0.39672552240000003</v>
      </c>
      <c r="M4143" s="16">
        <f t="shared" si="193"/>
        <v>1.8895947514668896</v>
      </c>
      <c r="N4143" s="16">
        <f>[1]!s_fa_roe(A4143,"20251231")</f>
        <v>2.5295999999999998</v>
      </c>
      <c r="O4143" s="16">
        <f>[1]!s_stmnote_rdexp(A4143,"20251231",1,10000)</f>
        <v>6875.9588269999995</v>
      </c>
      <c r="P4143" s="20">
        <f t="shared" si="194"/>
        <v>3.0405733678852152E-2</v>
      </c>
      <c r="Q4143" s="16">
        <f>[1]!s_margin_tradingbalance(A4143,"",10000)</f>
        <v>0</v>
      </c>
      <c r="R4143" s="16">
        <f>[1]!s_margin_seclendingbalance(A4143,"",10000)</f>
        <v>0</v>
      </c>
      <c r="S4143" s="17">
        <f>[1]!s_val_ev(A4143,"",100000000)</f>
        <v>51.575218500799998</v>
      </c>
      <c r="T4143" s="17">
        <f>[1]!share_freesharesmv(A4143,"",100000000)</f>
        <v>21.734586408799995</v>
      </c>
      <c r="U4143" s="17">
        <f>[1]!s_dq_amount_btin(A4143,E4143,100000000)</f>
        <v>0.90138611000000002</v>
      </c>
      <c r="V4143" s="17">
        <f>[1]!s_dq_turn(A4143,E4143)</f>
        <v>2.8706060552211703</v>
      </c>
      <c r="W4143" s="2">
        <f>[1]!s_pq_amount(A4143,"20260101","",100000000)</f>
        <v>170.88875812000001</v>
      </c>
      <c r="X4143" s="2">
        <f>[1]!s_pq_avgamount(A4143,"20260101","",100000000)</f>
        <v>1.5535341647272727</v>
      </c>
      <c r="Y4143" s="17">
        <f>[1]!s_ipo_dilutedpe(A4143)</f>
        <v>22.96</v>
      </c>
      <c r="Z4143" s="12">
        <f>[1]!s_ipo_collection_total(A4143,100000000)</f>
        <v>2.4990000000000001</v>
      </c>
      <c r="AA4143" s="2">
        <f>[1]!s_val_pe_ttm(A4143,E4143)</f>
        <v>140.2523193359375</v>
      </c>
      <c r="AB4143" s="5">
        <f>[1]!s_info_zjtxornot1(A4143,"")</f>
        <v>0</v>
      </c>
      <c r="AC4143" s="22" t="str">
        <f>[1]!s_info_nature1(A4143,"")</f>
        <v>民营企业</v>
      </c>
      <c r="AD4143" s="6" t="str">
        <f>[1]!s_info_city(A4143)</f>
        <v>汕头市</v>
      </c>
      <c r="AE4143" s="6" t="str">
        <f>[1]!s_info_province(A4143)</f>
        <v>广东省</v>
      </c>
      <c r="AF4143">
        <v>116.70846299999999</v>
      </c>
      <c r="AG4143">
        <v>23.371020000000001</v>
      </c>
    </row>
    <row r="4144" spans="1:33" x14ac:dyDescent="0.3">
      <c r="A4144" s="12" t="s">
        <v>8650</v>
      </c>
      <c r="B4144" s="12" t="s">
        <v>8651</v>
      </c>
      <c r="C4144" s="16" t="str">
        <f>[1]!s_info_mkt(A4144)</f>
        <v>主板</v>
      </c>
      <c r="D4144" s="16" t="str">
        <f>[1]!s_ipo_listeddate(A4144)</f>
        <v>2022-04-21</v>
      </c>
      <c r="E4144" s="16" t="str">
        <f>[1]!lastradeday_s("000002","")</f>
        <v>2026-06-22</v>
      </c>
      <c r="F4144" s="16" t="str">
        <f>[1]!s_info_industry_csrc2023(A4144,"",3)</f>
        <v>石油和天然气开采业</v>
      </c>
      <c r="G4144" s="16" t="str">
        <f>[1]!s_info_industry_csrc2023(A4144,"",1)</f>
        <v>采矿业</v>
      </c>
      <c r="H4144" s="16">
        <f>[1]!s_is(A4144,83,"FY","YTD","20251231",1,"",100000000)</f>
        <v>3982.2</v>
      </c>
      <c r="I4144" s="16">
        <f>[1]!s_is(A4144,83,"FY","YTD","20241231",1,"",100000000)</f>
        <v>4205.0600000000004</v>
      </c>
      <c r="J4144" s="16">
        <f t="shared" si="192"/>
        <v>-5.2998054724546328E-2</v>
      </c>
      <c r="K4144" s="16">
        <f>[1]!s_is(A4144,61,"FY","YTD","20251231",1,"",100000000)</f>
        <v>1220.82</v>
      </c>
      <c r="L4144" s="16">
        <f>[1]!s_is(A4144,61,"FY","YTD","20241231",1,"",100000000)</f>
        <v>1379.36</v>
      </c>
      <c r="M4144" s="16">
        <f t="shared" si="193"/>
        <v>-0.11493736225495881</v>
      </c>
      <c r="N4144" s="16">
        <f>[1]!s_fa_roe(A4144,"20251231")</f>
        <v>15.749499999999999</v>
      </c>
      <c r="O4144" s="16">
        <f>[1]!s_stmnote_rdexp(A4144,"20251231",1,10000)</f>
        <v>548100</v>
      </c>
      <c r="P4144" s="20">
        <f t="shared" si="194"/>
        <v>1.3763748681633268E-2</v>
      </c>
      <c r="Q4144" s="16">
        <f>[1]!s_margin_tradingbalance(A4144,"",10000)</f>
        <v>274348.41810000001</v>
      </c>
      <c r="R4144" s="16">
        <f>[1]!s_margin_seclendingbalance(A4144,"",10000)</f>
        <v>1228.307</v>
      </c>
      <c r="S4144" s="17">
        <f>[1]!s_val_ev(A4144,"",100000000)</f>
        <v>9580.1588987238611</v>
      </c>
      <c r="T4144" s="17">
        <f>[1]!share_freesharesmv(A4144,"",100000000)</f>
        <v>711.89946329999998</v>
      </c>
      <c r="U4144" s="17">
        <f>[1]!s_dq_amount_btin(A4144,E4144,100000000)</f>
        <v>18.550390480000001</v>
      </c>
      <c r="V4144" s="17">
        <f>[1]!s_dq_turn(A4144,E4144)</f>
        <v>2.0321799665551841</v>
      </c>
      <c r="W4144" s="2">
        <f>[1]!s_pq_amount(A4144,"20260101","",100000000)</f>
        <v>2852.9065576799999</v>
      </c>
      <c r="X4144" s="2">
        <f>[1]!s_pq_avgamount(A4144,"20260101","",100000000)</f>
        <v>25.935514160727273</v>
      </c>
      <c r="Y4144" s="17">
        <f>[1]!s_ipo_dilutedpe(A4144)</f>
        <v>24.07</v>
      </c>
      <c r="Z4144" s="12">
        <f>[1]!s_ipo_collection_total(A4144,100000000)</f>
        <v>322.92</v>
      </c>
      <c r="AA4144" s="2">
        <f>[1]!s_val_pe_ttm(A4144,E4144)</f>
        <v>11.64391040802002</v>
      </c>
      <c r="AB4144" s="5">
        <f>[1]!s_info_zjtxornot1(A4144,"")</f>
        <v>0</v>
      </c>
      <c r="AC4144" s="22" t="str">
        <f>[1]!s_info_nature1(A4144,"")</f>
        <v>中央国有企业</v>
      </c>
      <c r="AD4144" s="6" t="str">
        <f>[1]!s_info_city(A4144)</f>
        <v>北京市</v>
      </c>
      <c r="AE4144" s="6" t="str">
        <f>[1]!s_info_province(A4144)</f>
        <v>北京</v>
      </c>
      <c r="AF4144">
        <v>116.40528500000001</v>
      </c>
      <c r="AG4144">
        <v>39.904989</v>
      </c>
    </row>
    <row r="4145" spans="1:33" x14ac:dyDescent="0.3">
      <c r="A4145" s="12" t="s">
        <v>8652</v>
      </c>
      <c r="B4145" s="12" t="s">
        <v>8653</v>
      </c>
      <c r="C4145" s="16" t="str">
        <f>[1]!s_info_mkt(A4145)</f>
        <v>主板</v>
      </c>
      <c r="D4145" s="16" t="str">
        <f>[1]!s_ipo_listeddate(A4145)</f>
        <v>2001-05-28</v>
      </c>
      <c r="E4145" s="16" t="str">
        <f>[1]!lastradeday_s("000002","")</f>
        <v>2026-06-22</v>
      </c>
      <c r="F4145" s="16" t="str">
        <f>[1]!s_info_industry_csrc2023(A4145,"",3)</f>
        <v>专用设备制造业</v>
      </c>
      <c r="G4145" s="16" t="str">
        <f>[1]!s_info_industry_csrc2023(A4145,"",1)</f>
        <v>制造业</v>
      </c>
      <c r="H4145" s="16">
        <f>[1]!s_is(A4145,83,"FY","YTD","20251231",1,"",100000000)</f>
        <v>276.9019962319</v>
      </c>
      <c r="I4145" s="16">
        <f>[1]!s_is(A4145,83,"FY","YTD","20241231",1,"",100000000)</f>
        <v>290.03201909540002</v>
      </c>
      <c r="J4145" s="16">
        <f t="shared" si="192"/>
        <v>-4.5270942513354617E-2</v>
      </c>
      <c r="K4145" s="16">
        <f>[1]!s_is(A4145,61,"FY","YTD","20251231",1,"",100000000)</f>
        <v>13.667891290899998</v>
      </c>
      <c r="L4145" s="16">
        <f>[1]!s_is(A4145,61,"FY","YTD","20241231",1,"",100000000)</f>
        <v>17.700084227200001</v>
      </c>
      <c r="M4145" s="16">
        <f t="shared" si="193"/>
        <v>-0.22780642648602023</v>
      </c>
      <c r="N4145" s="16">
        <f>[1]!s_fa_roe(A4145,"20251231")</f>
        <v>5.0320999999999998</v>
      </c>
      <c r="O4145" s="16">
        <f>[1]!s_stmnote_rdexp(A4145,"20251231",1,10000)</f>
        <v>173351.246766</v>
      </c>
      <c r="P4145" s="20">
        <f t="shared" si="194"/>
        <v>6.2603827030853806E-2</v>
      </c>
      <c r="Q4145" s="16">
        <f>[1]!s_margin_tradingbalance(A4145,"",10000)</f>
        <v>61871.781999999999</v>
      </c>
      <c r="R4145" s="16">
        <f>[1]!s_margin_seclendingbalance(A4145,"",10000)</f>
        <v>325.61450000000002</v>
      </c>
      <c r="S4145" s="17">
        <f>[1]!s_val_ev(A4145,"",100000000)</f>
        <v>157.28585243040001</v>
      </c>
      <c r="T4145" s="17">
        <f>[1]!share_freesharesmv(A4145,"",100000000)</f>
        <v>67.907071148400007</v>
      </c>
      <c r="U4145" s="17">
        <f>[1]!s_dq_amount_btin(A4145,E4145,100000000)</f>
        <v>1.05224815</v>
      </c>
      <c r="V4145" s="17">
        <f>[1]!s_dq_turn(A4145,E4145)</f>
        <v>0.68131530601215096</v>
      </c>
      <c r="W4145" s="2">
        <f>[1]!s_pq_amount(A4145,"20260101","",100000000)</f>
        <v>202.22727897999999</v>
      </c>
      <c r="X4145" s="2">
        <f>[1]!s_pq_avgamount(A4145,"20260101","",100000000)</f>
        <v>1.8384298089090911</v>
      </c>
      <c r="Y4145" s="17">
        <f>[1]!s_ipo_dilutedpe(A4145)</f>
        <v>25.47</v>
      </c>
      <c r="Z4145" s="12">
        <f>[1]!s_ipo_collection_total(A4145,100000000)</f>
        <v>10.45</v>
      </c>
      <c r="AA4145" s="2">
        <f>[1]!s_val_pe_ttm(A4145,E4145)</f>
        <v>11.498371124267578</v>
      </c>
      <c r="AB4145" s="5">
        <f>[1]!s_info_zjtxornot1(A4145,"")</f>
        <v>1</v>
      </c>
      <c r="AC4145" s="22" t="str">
        <f>[1]!s_info_nature1(A4145,"")</f>
        <v>中央国有企业</v>
      </c>
      <c r="AD4145" s="6" t="str">
        <f>[1]!s_info_city(A4145)</f>
        <v>北京市</v>
      </c>
      <c r="AE4145" s="6" t="str">
        <f>[1]!s_info_province(A4145)</f>
        <v>北京</v>
      </c>
      <c r="AF4145">
        <v>116.40528500000001</v>
      </c>
      <c r="AG4145">
        <v>39.904989</v>
      </c>
    </row>
    <row r="4146" spans="1:33" x14ac:dyDescent="0.3">
      <c r="A4146" s="12" t="s">
        <v>8654</v>
      </c>
      <c r="B4146" s="12" t="s">
        <v>8655</v>
      </c>
      <c r="C4146" s="16" t="str">
        <f>[1]!s_info_mkt(A4146)</f>
        <v>主板</v>
      </c>
      <c r="D4146" s="16" t="str">
        <f>[1]!s_ipo_listeddate(A4146)</f>
        <v>2023-09-11</v>
      </c>
      <c r="E4146" s="16" t="str">
        <f>[1]!lastradeday_s("000002","")</f>
        <v>2026-06-22</v>
      </c>
      <c r="F4146" s="16" t="str">
        <f>[1]!s_info_industry_csrc2023(A4146,"",3)</f>
        <v>电气机械和器材制造业</v>
      </c>
      <c r="G4146" s="16" t="str">
        <f>[1]!s_info_industry_csrc2023(A4146,"",1)</f>
        <v>制造业</v>
      </c>
      <c r="H4146" s="16">
        <f>[1]!s_is(A4146,83,"FY","YTD","20251231",1,"",100000000)</f>
        <v>21.2593840304</v>
      </c>
      <c r="I4146" s="16">
        <f>[1]!s_is(A4146,83,"FY","YTD","20241231",1,"",100000000)</f>
        <v>19.241229955599998</v>
      </c>
      <c r="J4146" s="16">
        <f t="shared" si="192"/>
        <v>0.10488695782218604</v>
      </c>
      <c r="K4146" s="16">
        <f>[1]!s_is(A4146,61,"FY","YTD","20251231",1,"",100000000)</f>
        <v>3.2311664348</v>
      </c>
      <c r="L4146" s="16">
        <f>[1]!s_is(A4146,61,"FY","YTD","20241231",1,"",100000000)</f>
        <v>2.9973716779000004</v>
      </c>
      <c r="M4146" s="16">
        <f t="shared" si="193"/>
        <v>7.7999921939543859E-2</v>
      </c>
      <c r="N4146" s="16">
        <f>[1]!s_fa_roe(A4146,"20251231")</f>
        <v>15.105499999999999</v>
      </c>
      <c r="O4146" s="16">
        <f>[1]!s_stmnote_rdexp(A4146,"20251231",1,10000)</f>
        <v>10903.40078</v>
      </c>
      <c r="P4146" s="20">
        <f t="shared" si="194"/>
        <v>5.1287472696333103E-2</v>
      </c>
      <c r="Q4146" s="16">
        <f>[1]!s_margin_tradingbalance(A4146,"",10000)</f>
        <v>3617.3451</v>
      </c>
      <c r="R4146" s="16">
        <f>[1]!s_margin_seclendingbalance(A4146,"",10000)</f>
        <v>4.6683000000000003</v>
      </c>
      <c r="S4146" s="17">
        <f>[1]!s_val_ev(A4146,"",100000000)</f>
        <v>89.552492197500001</v>
      </c>
      <c r="T4146" s="17">
        <f>[1]!share_freesharesmv(A4146,"",100000000)</f>
        <v>9.177027185</v>
      </c>
      <c r="U4146" s="17">
        <f>[1]!s_dq_amount_btin(A4146,E4146,100000000)</f>
        <v>0.53330146</v>
      </c>
      <c r="V4146" s="17">
        <f>[1]!s_dq_turn(A4146,E4146)</f>
        <v>5.9112525119974348</v>
      </c>
      <c r="W4146" s="2">
        <f>[1]!s_pq_amount(A4146,"20260101","",100000000)</f>
        <v>72.181081250000005</v>
      </c>
      <c r="X4146" s="2">
        <f>[1]!s_pq_avgamount(A4146,"20260101","",100000000)</f>
        <v>0.65619164772727279</v>
      </c>
      <c r="Y4146" s="17">
        <f>[1]!s_ipo_dilutedpe(A4146)</f>
        <v>39.049999999999997</v>
      </c>
      <c r="Z4146" s="12">
        <f>[1]!s_ipo_collection_total(A4146,100000000)</f>
        <v>9.2423099999999998</v>
      </c>
      <c r="AA4146" s="2">
        <f>[1]!s_val_pe_ttm(A4146,E4146)</f>
        <v>27.486444473266602</v>
      </c>
      <c r="AB4146" s="5">
        <f>[1]!s_info_zjtxornot1(A4146,"")</f>
        <v>0</v>
      </c>
      <c r="AC4146" s="22" t="str">
        <f>[1]!s_info_nature1(A4146,"")</f>
        <v>民营企业</v>
      </c>
      <c r="AD4146" s="6" t="str">
        <f>[1]!s_info_city(A4146)</f>
        <v>杭州市</v>
      </c>
      <c r="AE4146" s="6" t="str">
        <f>[1]!s_info_province(A4146)</f>
        <v>浙江省</v>
      </c>
      <c r="AF4146">
        <v>120.153576</v>
      </c>
      <c r="AG4146">
        <v>30.287458999999998</v>
      </c>
    </row>
    <row r="4147" spans="1:33" x14ac:dyDescent="0.3">
      <c r="A4147" s="12" t="s">
        <v>8656</v>
      </c>
      <c r="B4147" s="12" t="s">
        <v>8657</v>
      </c>
      <c r="C4147" s="16" t="str">
        <f>[1]!s_info_mkt(A4147)</f>
        <v>主板</v>
      </c>
      <c r="D4147" s="16" t="str">
        <f>[1]!s_ipo_listeddate(A4147)</f>
        <v>1997-02-20</v>
      </c>
      <c r="E4147" s="16" t="str">
        <f>[1]!lastradeday_s("000002","")</f>
        <v>2026-06-22</v>
      </c>
      <c r="F4147" s="16" t="str">
        <f>[1]!s_info_industry_csrc2023(A4147,"",3)</f>
        <v>化学原料和化学制品制造业</v>
      </c>
      <c r="G4147" s="16" t="str">
        <f>[1]!s_info_industry_csrc2023(A4147,"",1)</f>
        <v>制造业</v>
      </c>
      <c r="H4147" s="16">
        <f>[1]!s_is(A4147,83,"FY","YTD","20251231",1,"",100000000)</f>
        <v>56.107334306200002</v>
      </c>
      <c r="I4147" s="16">
        <f>[1]!s_is(A4147,83,"FY","YTD","20241231",1,"",100000000)</f>
        <v>50.202233808100004</v>
      </c>
      <c r="J4147" s="16">
        <f t="shared" si="192"/>
        <v>0.11762624987311265</v>
      </c>
      <c r="K4147" s="16">
        <f>[1]!s_is(A4147,61,"FY","YTD","20251231",1,"",100000000)</f>
        <v>-0.1091227818</v>
      </c>
      <c r="L4147" s="16">
        <f>[1]!s_is(A4147,61,"FY","YTD","20241231",1,"",100000000)</f>
        <v>-1.6802955121000001</v>
      </c>
      <c r="M4147" s="16">
        <f t="shared" si="193"/>
        <v>0.93505738662384419</v>
      </c>
      <c r="N4147" s="16">
        <f>[1]!s_fa_roe(A4147,"20251231")</f>
        <v>-0.79159999999999997</v>
      </c>
      <c r="O4147" s="16">
        <f>[1]!s_stmnote_rdexp(A4147,"20251231",1,10000)</f>
        <v>23197.806070999999</v>
      </c>
      <c r="P4147" s="20">
        <f t="shared" si="194"/>
        <v>4.1345407615340196E-2</v>
      </c>
      <c r="Q4147" s="16">
        <f>[1]!s_margin_tradingbalance(A4147,"",10000)</f>
        <v>0</v>
      </c>
      <c r="R4147" s="16">
        <f>[1]!s_margin_seclendingbalance(A4147,"",10000)</f>
        <v>0</v>
      </c>
      <c r="S4147" s="17">
        <f>[1]!s_val_ev(A4147,"",100000000)</f>
        <v>25.404946245000001</v>
      </c>
      <c r="T4147" s="17">
        <f>[1]!share_freesharesmv(A4147,"",100000000)</f>
        <v>13.404386732000001</v>
      </c>
      <c r="U4147" s="17">
        <f>[1]!s_dq_amount_btin(A4147,E4147,100000000)</f>
        <v>0.21324699</v>
      </c>
      <c r="V4147" s="17">
        <f>[1]!s_dq_turn(A4147,E4147)</f>
        <v>0.90120596555953403</v>
      </c>
      <c r="W4147" s="2">
        <f>[1]!s_pq_amount(A4147,"20260101","",100000000)</f>
        <v>37.18459627</v>
      </c>
      <c r="X4147" s="2">
        <f>[1]!s_pq_avgamount(A4147,"20260101","",100000000)</f>
        <v>0.3380417842727273</v>
      </c>
      <c r="Y4147" s="17">
        <f>[1]!s_ipo_dilutedpe(A4147)</f>
        <v>0</v>
      </c>
      <c r="Z4147" s="12">
        <f>[1]!s_ipo_collection_total(A4147,100000000)</f>
        <v>5.12</v>
      </c>
      <c r="AA4147" s="2">
        <f>[1]!s_val_pe_ttm(A4147,E4147)</f>
        <v>-72.531585693359375</v>
      </c>
      <c r="AB4147" s="5">
        <f>[1]!s_info_zjtxornot1(A4147,"")</f>
        <v>0</v>
      </c>
      <c r="AC4147" s="22" t="str">
        <f>[1]!s_info_nature1(A4147,"")</f>
        <v>中央国有企业</v>
      </c>
      <c r="AD4147" s="6" t="str">
        <f>[1]!s_info_city(A4147)</f>
        <v>沈阳市</v>
      </c>
      <c r="AE4147" s="6" t="str">
        <f>[1]!s_info_province(A4147)</f>
        <v>辽宁省</v>
      </c>
      <c r="AF4147">
        <v>123.429096</v>
      </c>
      <c r="AG4147">
        <v>41.796767000000003</v>
      </c>
    </row>
    <row r="4148" spans="1:33" x14ac:dyDescent="0.3">
      <c r="A4148" s="12" t="s">
        <v>8658</v>
      </c>
      <c r="B4148" s="12" t="s">
        <v>8659</v>
      </c>
      <c r="C4148" s="16" t="str">
        <f>[1]!s_info_mkt(A4148)</f>
        <v>创业板</v>
      </c>
      <c r="D4148" s="16" t="str">
        <f>[1]!s_ipo_listeddate(A4148)</f>
        <v>2021-07-05</v>
      </c>
      <c r="E4148" s="16" t="str">
        <f>[1]!lastradeday_s("000002","")</f>
        <v>2026-06-22</v>
      </c>
      <c r="F4148" s="16" t="str">
        <f>[1]!s_info_industry_csrc2023(A4148,"",3)</f>
        <v>零售业</v>
      </c>
      <c r="G4148" s="16" t="str">
        <f>[1]!s_info_industry_csrc2023(A4148,"",1)</f>
        <v>批发和零售业</v>
      </c>
      <c r="H4148" s="16">
        <f>[1]!s_is(A4148,83,"FY","YTD","20251231",1,"",100000000)</f>
        <v>103.2747486646</v>
      </c>
      <c r="I4148" s="16">
        <f>[1]!s_is(A4148,83,"FY","YTD","20241231",1,"",100000000)</f>
        <v>95.703714115099999</v>
      </c>
      <c r="J4148" s="16">
        <f t="shared" si="192"/>
        <v>7.91090985287628E-2</v>
      </c>
      <c r="K4148" s="16">
        <f>[1]!s_is(A4148,61,"FY","YTD","20251231",1,"",100000000)</f>
        <v>1.1423278707</v>
      </c>
      <c r="L4148" s="16">
        <f>[1]!s_is(A4148,61,"FY","YTD","20241231",1,"",100000000)</f>
        <v>-1.8881029833</v>
      </c>
      <c r="M4148" s="16">
        <f t="shared" si="193"/>
        <v>1.6050135404708992</v>
      </c>
      <c r="N4148" s="16">
        <f>[1]!s_fa_roe(A4148,"20251231")</f>
        <v>5.4771000000000001</v>
      </c>
      <c r="O4148" s="16">
        <f>[1]!s_stmnote_rdexp(A4148,"20251231",1,10000)</f>
        <v>0</v>
      </c>
      <c r="P4148" s="20">
        <f t="shared" si="194"/>
        <v>0</v>
      </c>
      <c r="Q4148" s="16">
        <f>[1]!s_margin_tradingbalance(A4148,"",10000)</f>
        <v>11751.7621</v>
      </c>
      <c r="R4148" s="16">
        <f>[1]!s_margin_seclendingbalance(A4148,"",10000)</f>
        <v>27.379000000000001</v>
      </c>
      <c r="S4148" s="17">
        <f>[1]!s_val_ev(A4148,"",100000000)</f>
        <v>53.093972662500001</v>
      </c>
      <c r="T4148" s="17">
        <f>[1]!share_freesharesmv(A4148,"",100000000)</f>
        <v>17.4193506025</v>
      </c>
      <c r="U4148" s="17">
        <f>[1]!s_dq_amount_btin(A4148,E4148,100000000)</f>
        <v>1.0951271499999999</v>
      </c>
      <c r="V4148" s="17">
        <f>[1]!s_dq_turn(A4148,E4148)</f>
        <v>3.3261542255728851</v>
      </c>
      <c r="W4148" s="2">
        <f>[1]!s_pq_amount(A4148,"20260101","",100000000)</f>
        <v>214.62329611000001</v>
      </c>
      <c r="X4148" s="2">
        <f>[1]!s_pq_avgamount(A4148,"20260101","",100000000)</f>
        <v>1.9511208737272727</v>
      </c>
      <c r="Y4148" s="17">
        <f>[1]!s_ipo_dilutedpe(A4148)</f>
        <v>16.600000000000001</v>
      </c>
      <c r="Z4148" s="12">
        <f>[1]!s_ipo_collection_total(A4148,100000000)</f>
        <v>3.591844</v>
      </c>
      <c r="AA4148" s="2">
        <f>[1]!s_val_pe_ttm(A4148,E4148)</f>
        <v>53.648361206054688</v>
      </c>
      <c r="AB4148" s="5">
        <f>[1]!s_info_zjtxornot1(A4148,"")</f>
        <v>0</v>
      </c>
      <c r="AC4148" s="22" t="str">
        <f>[1]!s_info_nature1(A4148,"")</f>
        <v>民营企业</v>
      </c>
      <c r="AD4148" s="6" t="str">
        <f>[1]!s_info_city(A4148)</f>
        <v>济南市</v>
      </c>
      <c r="AE4148" s="6" t="str">
        <f>[1]!s_info_province(A4148)</f>
        <v>山东省</v>
      </c>
      <c r="AF4148">
        <v>117.000923</v>
      </c>
      <c r="AG4148">
        <v>36.675806999999999</v>
      </c>
    </row>
    <row r="4149" spans="1:33" x14ac:dyDescent="0.3">
      <c r="A4149" s="12" t="s">
        <v>8660</v>
      </c>
      <c r="B4149" s="12" t="s">
        <v>8661</v>
      </c>
      <c r="C4149" s="16" t="str">
        <f>[1]!s_info_mkt(A4149)</f>
        <v>主板</v>
      </c>
      <c r="D4149" s="16" t="str">
        <f>[1]!s_ipo_listeddate(A4149)</f>
        <v>2021-09-15</v>
      </c>
      <c r="E4149" s="16" t="str">
        <f>[1]!lastradeday_s("000002","")</f>
        <v>2026-06-22</v>
      </c>
      <c r="F4149" s="16" t="str">
        <f>[1]!s_info_industry_csrc2023(A4149,"",3)</f>
        <v>化学原料和化学制品制造业</v>
      </c>
      <c r="G4149" s="16" t="str">
        <f>[1]!s_info_industry_csrc2023(A4149,"",1)</f>
        <v>制造业</v>
      </c>
      <c r="H4149" s="16">
        <f>[1]!s_is(A4149,83,"FY","YTD","20251231",1,"",100000000)</f>
        <v>87.684466600499988</v>
      </c>
      <c r="I4149" s="16">
        <f>[1]!s_is(A4149,83,"FY","YTD","20241231",1,"",100000000)</f>
        <v>95.220864173600006</v>
      </c>
      <c r="J4149" s="16">
        <f t="shared" si="192"/>
        <v>-7.9146494190182826E-2</v>
      </c>
      <c r="K4149" s="16">
        <f>[1]!s_is(A4149,61,"FY","YTD","20251231",1,"",100000000)</f>
        <v>-9.9155601036000007</v>
      </c>
      <c r="L4149" s="16">
        <f>[1]!s_is(A4149,61,"FY","YTD","20241231",1,"",100000000)</f>
        <v>0.5658852929</v>
      </c>
      <c r="M4149" s="16">
        <f t="shared" si="193"/>
        <v>-18.522208525310131</v>
      </c>
      <c r="N4149" s="16">
        <f>[1]!s_fa_roe(A4149,"20251231")</f>
        <v>-12.245900000000001</v>
      </c>
      <c r="O4149" s="16">
        <f>[1]!s_stmnote_rdexp(A4149,"20251231",1,10000)</f>
        <v>26677.775308</v>
      </c>
      <c r="P4149" s="20">
        <f t="shared" si="194"/>
        <v>3.0424744931786905E-2</v>
      </c>
      <c r="Q4149" s="16">
        <f>[1]!s_margin_tradingbalance(A4149,"",10000)</f>
        <v>0</v>
      </c>
      <c r="R4149" s="16">
        <f>[1]!s_margin_seclendingbalance(A4149,"",10000)</f>
        <v>0</v>
      </c>
      <c r="S4149" s="17">
        <f>[1]!s_val_ev(A4149,"",100000000)</f>
        <v>86.625</v>
      </c>
      <c r="T4149" s="17">
        <f>[1]!share_freesharesmv(A4149,"",100000000)</f>
        <v>31.4626725</v>
      </c>
      <c r="U4149" s="17">
        <f>[1]!s_dq_amount_btin(A4149,E4149,100000000)</f>
        <v>0.89441444000000003</v>
      </c>
      <c r="V4149" s="17">
        <f>[1]!s_dq_turn(A4149,E4149)</f>
        <v>1.059573090909091</v>
      </c>
      <c r="W4149" s="2">
        <f>[1]!s_pq_amount(A4149,"20260101","",100000000)</f>
        <v>204.28500051</v>
      </c>
      <c r="X4149" s="2">
        <f>[1]!s_pq_avgamount(A4149,"20260101","",100000000)</f>
        <v>1.8571363682727271</v>
      </c>
      <c r="Y4149" s="17">
        <f>[1]!s_ipo_dilutedpe(A4149)</f>
        <v>22.99</v>
      </c>
      <c r="Z4149" s="12">
        <f>[1]!s_ipo_collection_total(A4149,100000000)</f>
        <v>40.645000000000003</v>
      </c>
      <c r="AA4149" s="2">
        <f>[1]!s_val_pe_ttm(A4149,E4149)</f>
        <v>-11.433744430541992</v>
      </c>
      <c r="AB4149" s="5">
        <f>[1]!s_info_zjtxornot1(A4149,"")</f>
        <v>0</v>
      </c>
      <c r="AC4149" s="22" t="str">
        <f>[1]!s_info_nature1(A4149,"")</f>
        <v>民营企业</v>
      </c>
      <c r="AD4149" s="6" t="str">
        <f>[1]!s_info_city(A4149)</f>
        <v>东营市</v>
      </c>
      <c r="AE4149" s="6" t="str">
        <f>[1]!s_info_province(A4149)</f>
        <v>山东省</v>
      </c>
      <c r="AF4149">
        <v>118.66471</v>
      </c>
      <c r="AG4149">
        <v>37.434564000000002</v>
      </c>
    </row>
    <row r="4150" spans="1:33" x14ac:dyDescent="0.3">
      <c r="A4150" s="12" t="s">
        <v>8662</v>
      </c>
      <c r="B4150" s="12" t="s">
        <v>8663</v>
      </c>
      <c r="C4150" s="16" t="str">
        <f>[1]!s_info_mkt(A4150)</f>
        <v>主板</v>
      </c>
      <c r="D4150" s="16" t="str">
        <f>[1]!s_ipo_listeddate(A4150)</f>
        <v>2025-12-18</v>
      </c>
      <c r="E4150" s="16" t="str">
        <f>[1]!lastradeday_s("000002","")</f>
        <v>2026-06-22</v>
      </c>
      <c r="F4150" s="16" t="str">
        <f>[1]!s_info_industry_csrc2023(A4150,"",3)</f>
        <v>橡胶和塑料制品业</v>
      </c>
      <c r="G4150" s="16" t="str">
        <f>[1]!s_info_industry_csrc2023(A4150,"",1)</f>
        <v>制造业</v>
      </c>
      <c r="H4150" s="16">
        <f>[1]!s_is(A4150,83,"FY","YTD","20251231",1,"",100000000)</f>
        <v>14.3157415717</v>
      </c>
      <c r="I4150" s="16">
        <f>[1]!s_is(A4150,83,"FY","YTD","20241231",1,"",100000000)</f>
        <v>13.4907618491</v>
      </c>
      <c r="J4150" s="16">
        <f t="shared" si="192"/>
        <v>6.1151455479516725E-2</v>
      </c>
      <c r="K4150" s="16">
        <f>[1]!s_is(A4150,61,"FY","YTD","20251231",1,"",100000000)</f>
        <v>1.5779627241999998</v>
      </c>
      <c r="L4150" s="16">
        <f>[1]!s_is(A4150,61,"FY","YTD","20241231",1,"",100000000)</f>
        <v>1.5466104090999999</v>
      </c>
      <c r="M4150" s="16">
        <f t="shared" si="193"/>
        <v>2.0271630732295657E-2</v>
      </c>
      <c r="N4150" s="16">
        <f>[1]!s_fa_roe(A4150,"20251231")</f>
        <v>10.4247</v>
      </c>
      <c r="O4150" s="16">
        <f>[1]!s_stmnote_rdexp(A4150,"20251231",1,10000)</f>
        <v>1435.9370490000001</v>
      </c>
      <c r="P4150" s="20">
        <f t="shared" si="194"/>
        <v>1.0030476184612223E-2</v>
      </c>
      <c r="Q4150" s="16">
        <f>[1]!s_margin_tradingbalance(A4150,"",10000)</f>
        <v>5758.6090000000004</v>
      </c>
      <c r="R4150" s="16">
        <f>[1]!s_margin_seclendingbalance(A4150,"",10000)</f>
        <v>0</v>
      </c>
      <c r="S4150" s="17">
        <f>[1]!s_val_ev(A4150,"",100000000)</f>
        <v>30.60736</v>
      </c>
      <c r="T4150" s="17">
        <f>[1]!share_freesharesmv(A4150,"",100000000)</f>
        <v>7.65184</v>
      </c>
      <c r="U4150" s="17">
        <f>[1]!s_dq_amount_btin(A4150,E4150,100000000)</f>
        <v>0.42925000000000002</v>
      </c>
      <c r="V4150" s="17">
        <f>[1]!s_dq_turn(A4150,E4150)</f>
        <v>5.7102500000000003</v>
      </c>
      <c r="W4150" s="2">
        <f>[1]!s_pq_amount(A4150,"20260101","",100000000)</f>
        <v>146.47947689</v>
      </c>
      <c r="X4150" s="2">
        <f>[1]!s_pq_avgamount(A4150,"20260101","",100000000)</f>
        <v>1.3316316080909092</v>
      </c>
      <c r="Y4150" s="17">
        <f>[1]!s_ipo_dilutedpe(A4150)</f>
        <v>12.93</v>
      </c>
      <c r="Z4150" s="12">
        <f>[1]!s_ipo_collection_total(A4150,100000000)</f>
        <v>4.851</v>
      </c>
      <c r="AA4150" s="2">
        <f>[1]!s_val_pe_ttm(A4150,E4150)</f>
        <v>19.357378005981445</v>
      </c>
      <c r="AB4150" s="5">
        <f>[1]!s_info_zjtxornot1(A4150,"")</f>
        <v>0</v>
      </c>
      <c r="AC4150" s="22" t="str">
        <f>[1]!s_info_nature1(A4150,"")</f>
        <v>民营企业</v>
      </c>
      <c r="AD4150" s="6" t="str">
        <f>[1]!s_info_city(A4150)</f>
        <v>台州市</v>
      </c>
      <c r="AE4150" s="6" t="str">
        <f>[1]!s_info_province(A4150)</f>
        <v>浙江省</v>
      </c>
      <c r="AF4150">
        <v>121.42859900000001</v>
      </c>
      <c r="AG4150">
        <v>28.661377999999999</v>
      </c>
    </row>
    <row r="4151" spans="1:33" x14ac:dyDescent="0.3">
      <c r="A4151" s="12" t="s">
        <v>8664</v>
      </c>
      <c r="B4151" s="12" t="s">
        <v>8665</v>
      </c>
      <c r="C4151" s="16" t="str">
        <f>[1]!s_info_mkt(A4151)</f>
        <v>主板</v>
      </c>
      <c r="D4151" s="16" t="str">
        <f>[1]!s_ipo_listeddate(A4151)</f>
        <v>2020-04-21</v>
      </c>
      <c r="E4151" s="16" t="str">
        <f>[1]!lastradeday_s("000002","")</f>
        <v>2026-06-22</v>
      </c>
      <c r="F4151" s="16" t="str">
        <f>[1]!s_info_industry_csrc2023(A4151,"",3)</f>
        <v>商务服务业</v>
      </c>
      <c r="G4151" s="16" t="str">
        <f>[1]!s_info_industry_csrc2023(A4151,"",1)</f>
        <v>租赁和商务服务业</v>
      </c>
      <c r="H4151" s="16">
        <f>[1]!s_is(A4151,83,"FY","YTD","20251231",1,"",100000000)</f>
        <v>9.4661668486000003</v>
      </c>
      <c r="I4151" s="16">
        <f>[1]!s_is(A4151,83,"FY","YTD","20241231",1,"",100000000)</f>
        <v>10.079706528899999</v>
      </c>
      <c r="J4151" s="16">
        <f t="shared" si="192"/>
        <v>-6.0868803922107251E-2</v>
      </c>
      <c r="K4151" s="16">
        <f>[1]!s_is(A4151,61,"FY","YTD","20251231",1,"",100000000)</f>
        <v>-1.1885973693</v>
      </c>
      <c r="L4151" s="16">
        <f>[1]!s_is(A4151,61,"FY","YTD","20241231",1,"",100000000)</f>
        <v>0.147531736</v>
      </c>
      <c r="M4151" s="16">
        <f t="shared" si="193"/>
        <v>-9.0565538068365168</v>
      </c>
      <c r="N4151" s="16">
        <f>[1]!s_fa_roe(A4151,"20251231")</f>
        <v>-13.470700000000001</v>
      </c>
      <c r="O4151" s="16">
        <f>[1]!s_stmnote_rdexp(A4151,"20251231",1,10000)</f>
        <v>215.14062899999999</v>
      </c>
      <c r="P4151" s="20">
        <f t="shared" si="194"/>
        <v>2.2727322731673403E-3</v>
      </c>
      <c r="Q4151" s="16">
        <f>[1]!s_margin_tradingbalance(A4151,"",10000)</f>
        <v>0</v>
      </c>
      <c r="R4151" s="16">
        <f>[1]!s_margin_seclendingbalance(A4151,"",10000)</f>
        <v>0</v>
      </c>
      <c r="S4151" s="17">
        <f>[1]!s_val_ev(A4151,"",100000000)</f>
        <v>34.3035</v>
      </c>
      <c r="T4151" s="17">
        <f>[1]!share_freesharesmv(A4151,"",100000000)</f>
        <v>14.40747</v>
      </c>
      <c r="U4151" s="17">
        <f>[1]!s_dq_amount_btin(A4151,E4151,100000000)</f>
        <v>1.4878741200000001</v>
      </c>
      <c r="V4151" s="17">
        <f>[1]!s_dq_turn(A4151,E4151)</f>
        <v>4.2920888888888893</v>
      </c>
      <c r="W4151" s="2">
        <f>[1]!s_pq_amount(A4151,"20260101","",100000000)</f>
        <v>148.6090844</v>
      </c>
      <c r="X4151" s="2">
        <f>[1]!s_pq_avgamount(A4151,"20260101","",100000000)</f>
        <v>1.3509916763636363</v>
      </c>
      <c r="Y4151" s="17">
        <f>[1]!s_ipo_dilutedpe(A4151)</f>
        <v>21.69</v>
      </c>
      <c r="Z4151" s="12">
        <f>[1]!s_ipo_collection_total(A4151,100000000)</f>
        <v>7.4749499999999998</v>
      </c>
      <c r="AA4151" s="2">
        <f>[1]!s_val_pe_ttm(A4151,E4151)</f>
        <v>-20.96253776550293</v>
      </c>
      <c r="AB4151" s="5">
        <f>[1]!s_info_zjtxornot1(A4151,"")</f>
        <v>0</v>
      </c>
      <c r="AC4151" s="22" t="str">
        <f>[1]!s_info_nature1(A4151,"")</f>
        <v>民营企业</v>
      </c>
      <c r="AD4151" s="6" t="str">
        <f>[1]!s_info_city(A4151)</f>
        <v>上海市</v>
      </c>
      <c r="AE4151" s="6" t="str">
        <f>[1]!s_info_province(A4151)</f>
        <v>上海</v>
      </c>
      <c r="AF4151">
        <v>121.472644</v>
      </c>
      <c r="AG4151">
        <v>31.231705999999999</v>
      </c>
    </row>
    <row r="4152" spans="1:33" x14ac:dyDescent="0.3">
      <c r="A4152" s="12" t="s">
        <v>8666</v>
      </c>
      <c r="B4152" s="12" t="s">
        <v>8667</v>
      </c>
      <c r="C4152" s="16" t="str">
        <f>[1]!s_info_mkt(A4152)</f>
        <v>主板</v>
      </c>
      <c r="D4152" s="16" t="str">
        <f>[1]!s_ipo_listeddate(A4152)</f>
        <v>2003-07-24</v>
      </c>
      <c r="E4152" s="16" t="str">
        <f>[1]!lastradeday_s("000002","")</f>
        <v>2026-06-22</v>
      </c>
      <c r="F4152" s="16" t="str">
        <f>[1]!s_info_industry_csrc2023(A4152,"",3)</f>
        <v>非金属矿物制品业</v>
      </c>
      <c r="G4152" s="16" t="str">
        <f>[1]!s_info_industry_csrc2023(A4152,"",1)</f>
        <v>制造业</v>
      </c>
      <c r="H4152" s="16">
        <f>[1]!s_is(A4152,83,"FY","YTD","20251231",1,"",100000000)</f>
        <v>38.831249432100002</v>
      </c>
      <c r="I4152" s="16">
        <f>[1]!s_is(A4152,83,"FY","YTD","20241231",1,"",100000000)</f>
        <v>43.281600010799998</v>
      </c>
      <c r="J4152" s="16">
        <f t="shared" si="192"/>
        <v>-0.10282315297007294</v>
      </c>
      <c r="K4152" s="16">
        <f>[1]!s_is(A4152,61,"FY","YTD","20251231",1,"",100000000)</f>
        <v>2.763836505</v>
      </c>
      <c r="L4152" s="16">
        <f>[1]!s_is(A4152,61,"FY","YTD","20241231",1,"",100000000)</f>
        <v>3.5366805152999996</v>
      </c>
      <c r="M4152" s="16">
        <f t="shared" si="193"/>
        <v>-0.21852242716202569</v>
      </c>
      <c r="N4152" s="16">
        <f>[1]!s_fa_roe(A4152,"20251231")</f>
        <v>4.2972999999999999</v>
      </c>
      <c r="O4152" s="16">
        <f>[1]!s_stmnote_rdexp(A4152,"20251231",1,10000)</f>
        <v>10215.379999999999</v>
      </c>
      <c r="P4152" s="20">
        <f t="shared" si="194"/>
        <v>2.630711128124406E-2</v>
      </c>
      <c r="Q4152" s="16">
        <f>[1]!s_margin_tradingbalance(A4152,"",10000)</f>
        <v>38412.817900000002</v>
      </c>
      <c r="R4152" s="16">
        <f>[1]!s_margin_seclendingbalance(A4152,"",10000)</f>
        <v>76.895200000000003</v>
      </c>
      <c r="S4152" s="17">
        <f>[1]!s_val_ev(A4152,"",100000000)</f>
        <v>56.164629744999999</v>
      </c>
      <c r="T4152" s="17">
        <f>[1]!share_freesharesmv(A4152,"",100000000)</f>
        <v>34.209785400000001</v>
      </c>
      <c r="U4152" s="17">
        <f>[1]!s_dq_amount_btin(A4152,E4152,100000000)</f>
        <v>0.52176520000000004</v>
      </c>
      <c r="V4152" s="17">
        <f>[1]!s_dq_turn(A4152,E4152)</f>
        <v>0.94677733551219367</v>
      </c>
      <c r="W4152" s="2">
        <f>[1]!s_pq_amount(A4152,"20260101","",100000000)</f>
        <v>115.76392244</v>
      </c>
      <c r="X4152" s="2">
        <f>[1]!s_pq_avgamount(A4152,"20260101","",100000000)</f>
        <v>1.0523992949090908</v>
      </c>
      <c r="Y4152" s="17">
        <f>[1]!s_ipo_dilutedpe(A4152)</f>
        <v>19.55</v>
      </c>
      <c r="Z4152" s="12">
        <f>[1]!s_ipo_collection_total(A4152,100000000)</f>
        <v>2.58</v>
      </c>
      <c r="AA4152" s="2">
        <f>[1]!s_val_pe_ttm(A4152,E4152)</f>
        <v>18.404592514038086</v>
      </c>
      <c r="AB4152" s="5">
        <f>[1]!s_info_zjtxornot1(A4152,"")</f>
        <v>0</v>
      </c>
      <c r="AC4152" s="22" t="str">
        <f>[1]!s_info_nature1(A4152,"")</f>
        <v>地方国有企业</v>
      </c>
      <c r="AD4152" s="6" t="str">
        <f>[1]!s_info_city(A4152)</f>
        <v>阿拉尔市</v>
      </c>
      <c r="AE4152" s="6" t="str">
        <f>[1]!s_info_province(A4152)</f>
        <v>新疆维吾尔自治区</v>
      </c>
      <c r="AF4152">
        <v>81.285883999999996</v>
      </c>
      <c r="AG4152">
        <v>40.541913999999998</v>
      </c>
    </row>
    <row r="4153" spans="1:33" x14ac:dyDescent="0.3">
      <c r="A4153" s="12" t="s">
        <v>8668</v>
      </c>
      <c r="B4153" s="12" t="s">
        <v>8669</v>
      </c>
      <c r="C4153" s="16" t="str">
        <f>[1]!s_info_mkt(A4153)</f>
        <v>主板</v>
      </c>
      <c r="D4153" s="16" t="str">
        <f>[1]!s_ipo_listeddate(A4153)</f>
        <v>2000-12-19</v>
      </c>
      <c r="E4153" s="16" t="str">
        <f>[1]!lastradeday_s("000002","")</f>
        <v>2026-06-22</v>
      </c>
      <c r="F4153" s="16" t="str">
        <f>[1]!s_info_industry_csrc2023(A4153,"",3)</f>
        <v>货币金融服务</v>
      </c>
      <c r="G4153" s="16" t="str">
        <f>[1]!s_info_industry_csrc2023(A4153,"",1)</f>
        <v>金融业</v>
      </c>
      <c r="H4153" s="16">
        <f>[1]!s_is(A4153,83,"FY","YTD","20251231",1,"",100000000)</f>
        <v>1428.65</v>
      </c>
      <c r="I4153" s="16">
        <f>[1]!s_is(A4153,83,"FY","YTD","20241231",1,"",100000000)</f>
        <v>1362.9</v>
      </c>
      <c r="J4153" s="16">
        <f t="shared" si="192"/>
        <v>4.8242717734243046E-2</v>
      </c>
      <c r="K4153" s="16">
        <f>[1]!s_is(A4153,61,"FY","YTD","20251231",1,"",100000000)</f>
        <v>305.63</v>
      </c>
      <c r="L4153" s="16">
        <f>[1]!s_is(A4153,61,"FY","YTD","20241231",1,"",100000000)</f>
        <v>322.95999999999998</v>
      </c>
      <c r="M4153" s="16">
        <f t="shared" si="193"/>
        <v>-5.3659895962348235E-2</v>
      </c>
      <c r="N4153" s="16">
        <f>[1]!s_fa_roe(A4153,"20251231")</f>
        <v>4.5872999999999999</v>
      </c>
      <c r="O4153" s="16">
        <f>[1]!s_stmnote_rdexp(A4153,"20251231",1,10000)</f>
        <v>0</v>
      </c>
      <c r="P4153" s="20">
        <f t="shared" si="194"/>
        <v>0</v>
      </c>
      <c r="Q4153" s="16">
        <f>[1]!s_margin_tradingbalance(A4153,"",10000)</f>
        <v>791230.65630000003</v>
      </c>
      <c r="R4153" s="16">
        <f>[1]!s_margin_seclendingbalance(A4153,"",10000)</f>
        <v>866.94460000000004</v>
      </c>
      <c r="S4153" s="17">
        <f>[1]!s_val_ev(A4153,"",100000000)</f>
        <v>1487.9359301703385</v>
      </c>
      <c r="T4153" s="17">
        <f>[1]!share_freesharesmv(A4153,"",100000000)</f>
        <v>848.57647051009997</v>
      </c>
      <c r="U4153" s="17">
        <f>[1]!s_dq_amount_btin(A4153,E4153,100000000)</f>
        <v>10.178478869999999</v>
      </c>
      <c r="V4153" s="17">
        <f>[1]!s_dq_turn(A4153,E4153)</f>
        <v>0.82712294816141751</v>
      </c>
      <c r="W4153" s="2">
        <f>[1]!s_pq_amount(A4153,"20260101","",100000000)</f>
        <v>1011.75471719</v>
      </c>
      <c r="X4153" s="2">
        <f>[1]!s_pq_avgamount(A4153,"20260101","",100000000)</f>
        <v>9.1977701562727265</v>
      </c>
      <c r="Y4153" s="17">
        <f>[1]!s_ipo_dilutedpe(A4153)</f>
        <v>0</v>
      </c>
      <c r="Z4153" s="12">
        <f>[1]!s_ipo_collection_total(A4153,100000000)</f>
        <v>41.3</v>
      </c>
      <c r="AA4153" s="2">
        <f>[1]!s_val_pe_ttm(A4153,E4153)</f>
        <v>5.2088170051574707</v>
      </c>
      <c r="AB4153" s="5">
        <f>[1]!s_info_zjtxornot1(A4153,"")</f>
        <v>0</v>
      </c>
      <c r="AC4153" s="22" t="str">
        <f>[1]!s_info_nature1(A4153,"")</f>
        <v>公众企业</v>
      </c>
      <c r="AD4153" s="6" t="str">
        <f>[1]!s_info_city(A4153)</f>
        <v>北京市</v>
      </c>
      <c r="AE4153" s="6" t="str">
        <f>[1]!s_info_province(A4153)</f>
        <v>北京</v>
      </c>
      <c r="AF4153">
        <v>116.40528500000001</v>
      </c>
      <c r="AG4153">
        <v>39.904989</v>
      </c>
    </row>
    <row r="4154" spans="1:33" x14ac:dyDescent="0.3">
      <c r="A4154" s="12" t="s">
        <v>8670</v>
      </c>
      <c r="B4154" s="12" t="s">
        <v>8671</v>
      </c>
      <c r="C4154" s="16" t="str">
        <f>[1]!s_info_mkt(A4154)</f>
        <v>主板</v>
      </c>
      <c r="D4154" s="16" t="str">
        <f>[1]!s_ipo_listeddate(A4154)</f>
        <v>2016-10-27</v>
      </c>
      <c r="E4154" s="16" t="str">
        <f>[1]!lastradeday_s("000002","")</f>
        <v>2026-06-22</v>
      </c>
      <c r="F4154" s="16" t="str">
        <f>[1]!s_info_industry_csrc2023(A4154,"",3)</f>
        <v>货币金融服务</v>
      </c>
      <c r="G4154" s="16" t="str">
        <f>[1]!s_info_industry_csrc2023(A4154,"",1)</f>
        <v>金融业</v>
      </c>
      <c r="H4154" s="16">
        <f>[1]!s_is(A4154,83,"FY","YTD","20251231",1,"",100000000)</f>
        <v>387.98611</v>
      </c>
      <c r="I4154" s="16">
        <f>[1]!s_is(A4154,83,"FY","YTD","20241231",1,"",100000000)</f>
        <v>383.81171999999998</v>
      </c>
      <c r="J4154" s="16">
        <f t="shared" si="192"/>
        <v>1.0876139999060008E-2</v>
      </c>
      <c r="K4154" s="16">
        <f>[1]!s_is(A4154,61,"FY","YTD","20251231",1,"",100000000)</f>
        <v>190.29249999999999</v>
      </c>
      <c r="L4154" s="16">
        <f>[1]!s_is(A4154,61,"FY","YTD","20241231",1,"",100000000)</f>
        <v>169.82562999999999</v>
      </c>
      <c r="M4154" s="16">
        <f t="shared" si="193"/>
        <v>0.12051696790407904</v>
      </c>
      <c r="N4154" s="16">
        <f>[1]!s_fa_roe(A4154,"20251231")</f>
        <v>12.718500000000001</v>
      </c>
      <c r="O4154" s="16">
        <f>[1]!s_stmnote_rdexp(A4154,"20251231",1,10000)</f>
        <v>0</v>
      </c>
      <c r="P4154" s="20">
        <f t="shared" si="194"/>
        <v>0</v>
      </c>
      <c r="Q4154" s="16">
        <f>[1]!s_margin_tradingbalance(A4154,"",10000)</f>
        <v>245855.74609999999</v>
      </c>
      <c r="R4154" s="16">
        <f>[1]!s_margin_seclendingbalance(A4154,"",10000)</f>
        <v>223.18279999999999</v>
      </c>
      <c r="S4154" s="17">
        <f>[1]!s_val_ev(A4154,"",100000000)</f>
        <v>1130.1194972331998</v>
      </c>
      <c r="T4154" s="17">
        <f>[1]!share_freesharesmv(A4154,"",100000000)</f>
        <v>766.06665886359997</v>
      </c>
      <c r="U4154" s="17">
        <f>[1]!s_dq_amount_btin(A4154,E4154,100000000)</f>
        <v>8.4518727600000005</v>
      </c>
      <c r="V4154" s="17">
        <f>[1]!s_dq_turn(A4154,E4154)</f>
        <v>0.7503674007537402</v>
      </c>
      <c r="W4154" s="2">
        <f>[1]!s_pq_amount(A4154,"20260101","",100000000)</f>
        <v>720.96002425999995</v>
      </c>
      <c r="X4154" s="2">
        <f>[1]!s_pq_avgamount(A4154,"20260101","",100000000)</f>
        <v>6.5541820387272729</v>
      </c>
      <c r="Y4154" s="17">
        <f>[1]!s_ipo_dilutedpe(A4154)</f>
        <v>10.23</v>
      </c>
      <c r="Z4154" s="12">
        <f>[1]!s_ipo_collection_total(A4154,100000000)</f>
        <v>37.665824999999998</v>
      </c>
      <c r="AA4154" s="2">
        <f>[1]!s_val_pe_ttm(A4154,E4154)</f>
        <v>5.7550444602966309</v>
      </c>
      <c r="AB4154" s="5">
        <f>[1]!s_info_zjtxornot1(A4154,"")</f>
        <v>0</v>
      </c>
      <c r="AC4154" s="22" t="str">
        <f>[1]!s_info_nature1(A4154,"")</f>
        <v>公众企业</v>
      </c>
      <c r="AD4154" s="6" t="str">
        <f>[1]!s_info_city(A4154)</f>
        <v>杭州市</v>
      </c>
      <c r="AE4154" s="6" t="str">
        <f>[1]!s_info_province(A4154)</f>
        <v>浙江省</v>
      </c>
      <c r="AF4154">
        <v>120.153576</v>
      </c>
      <c r="AG4154">
        <v>30.287458999999998</v>
      </c>
    </row>
    <row r="4155" spans="1:33" x14ac:dyDescent="0.3">
      <c r="A4155" s="12" t="s">
        <v>8672</v>
      </c>
      <c r="B4155" s="12" t="s">
        <v>8673</v>
      </c>
      <c r="C4155" s="16" t="str">
        <f>[1]!s_info_mkt(A4155)</f>
        <v>创业板</v>
      </c>
      <c r="D4155" s="16" t="str">
        <f>[1]!s_ipo_listeddate(A4155)</f>
        <v>2024-09-30</v>
      </c>
      <c r="E4155" s="16" t="str">
        <f>[1]!lastradeday_s("000002","")</f>
        <v>2026-06-22</v>
      </c>
      <c r="F4155" s="16" t="str">
        <f>[1]!s_info_industry_csrc2023(A4155,"",3)</f>
        <v>化学原料和化学制品制造业</v>
      </c>
      <c r="G4155" s="16" t="str">
        <f>[1]!s_info_industry_csrc2023(A4155,"",1)</f>
        <v>制造业</v>
      </c>
      <c r="H4155" s="16">
        <f>[1]!s_is(A4155,83,"FY","YTD","20251231",1,"",100000000)</f>
        <v>5.6813821861000005</v>
      </c>
      <c r="I4155" s="16">
        <f>[1]!s_is(A4155,83,"FY","YTD","20241231",1,"",100000000)</f>
        <v>5.5315621150999998</v>
      </c>
      <c r="J4155" s="16">
        <f t="shared" si="192"/>
        <v>2.7084586213182549E-2</v>
      </c>
      <c r="K4155" s="16">
        <f>[1]!s_is(A4155,61,"FY","YTD","20251231",1,"",100000000)</f>
        <v>0.4064523437</v>
      </c>
      <c r="L4155" s="16">
        <f>[1]!s_is(A4155,61,"FY","YTD","20241231",1,"",100000000)</f>
        <v>0.70031646800000003</v>
      </c>
      <c r="M4155" s="16">
        <f t="shared" si="193"/>
        <v>-0.41961618457899813</v>
      </c>
      <c r="N4155" s="16">
        <f>[1]!s_fa_roe(A4155,"20251231")</f>
        <v>4.3396999999999997</v>
      </c>
      <c r="O4155" s="16">
        <f>[1]!s_stmnote_rdexp(A4155,"20251231",1,10000)</f>
        <v>3384.2232170000002</v>
      </c>
      <c r="P4155" s="20">
        <f t="shared" si="194"/>
        <v>5.9566899499910404E-2</v>
      </c>
      <c r="Q4155" s="16">
        <f>[1]!s_margin_tradingbalance(A4155,"",10000)</f>
        <v>11382.4077</v>
      </c>
      <c r="R4155" s="16">
        <f>[1]!s_margin_seclendingbalance(A4155,"",10000)</f>
        <v>32.401200000000003</v>
      </c>
      <c r="S4155" s="17">
        <f>[1]!s_val_ev(A4155,"",100000000)</f>
        <v>54.8404169768</v>
      </c>
      <c r="T4155" s="17">
        <f>[1]!share_freesharesmv(A4155,"",100000000)</f>
        <v>19.860646241800001</v>
      </c>
      <c r="U4155" s="17">
        <f>[1]!s_dq_amount_btin(A4155,E4155,100000000)</f>
        <v>2.3400231300000001</v>
      </c>
      <c r="V4155" s="17">
        <f>[1]!s_dq_turn(A4155,E4155)</f>
        <v>11.695260602020571</v>
      </c>
      <c r="W4155" s="2">
        <f>[1]!s_pq_amount(A4155,"20260101","",100000000)</f>
        <v>60.017827709999999</v>
      </c>
      <c r="X4155" s="2">
        <f>[1]!s_pq_avgamount(A4155,"20260101","",100000000)</f>
        <v>0.5456166155454546</v>
      </c>
      <c r="Y4155" s="17">
        <f>[1]!s_ipo_dilutedpe(A4155)</f>
        <v>17</v>
      </c>
      <c r="Z4155" s="12">
        <f>[1]!s_ipo_collection_total(A4155,100000000)</f>
        <v>3.4024320000000001</v>
      </c>
      <c r="AA4155" s="2">
        <f>[1]!s_val_pe_ttm(A4155,E4155)</f>
        <v>178.86158752441406</v>
      </c>
      <c r="AB4155" s="5">
        <f>[1]!s_info_zjtxornot1(A4155,"")</f>
        <v>1</v>
      </c>
      <c r="AC4155" s="22" t="str">
        <f>[1]!s_info_nature1(A4155,"")</f>
        <v>民营企业</v>
      </c>
      <c r="AD4155" s="6" t="str">
        <f>[1]!s_info_city(A4155)</f>
        <v>东莞市</v>
      </c>
      <c r="AE4155" s="6" t="str">
        <f>[1]!s_info_province(A4155)</f>
        <v>广东省</v>
      </c>
      <c r="AF4155">
        <v>113.746262</v>
      </c>
      <c r="AG4155">
        <v>23.046237000000001</v>
      </c>
    </row>
    <row r="4156" spans="1:33" x14ac:dyDescent="0.3">
      <c r="A4156" s="12" t="s">
        <v>8674</v>
      </c>
      <c r="B4156" s="12" t="s">
        <v>8675</v>
      </c>
      <c r="C4156" s="16" t="str">
        <f>[1]!s_info_mkt(A4156)</f>
        <v>主板</v>
      </c>
      <c r="D4156" s="16" t="str">
        <f>[1]!s_ipo_listeddate(A4156)</f>
        <v>2021-08-19</v>
      </c>
      <c r="E4156" s="16" t="str">
        <f>[1]!lastradeday_s("000002","")</f>
        <v>2026-06-22</v>
      </c>
      <c r="F4156" s="16" t="str">
        <f>[1]!s_info_industry_csrc2023(A4156,"",3)</f>
        <v>货币金融服务</v>
      </c>
      <c r="G4156" s="16" t="str">
        <f>[1]!s_info_industry_csrc2023(A4156,"",1)</f>
        <v>金融业</v>
      </c>
      <c r="H4156" s="16">
        <f>[1]!s_is(A4156,83,"FY","YTD","20251231",1,"",100000000)</f>
        <v>258.70488999999998</v>
      </c>
      <c r="I4156" s="16">
        <f>[1]!s_is(A4156,83,"FY","YTD","20241231",1,"",100000000)</f>
        <v>266.41343999999998</v>
      </c>
      <c r="J4156" s="16">
        <f t="shared" si="192"/>
        <v>-2.8934538737985571E-2</v>
      </c>
      <c r="K4156" s="16">
        <f>[1]!s_is(A4156,61,"FY","YTD","20251231",1,"",100000000)</f>
        <v>123.12824999999999</v>
      </c>
      <c r="L4156" s="16">
        <f>[1]!s_is(A4156,61,"FY","YTD","20241231",1,"",100000000)</f>
        <v>122.88155999999999</v>
      </c>
      <c r="M4156" s="16">
        <f t="shared" si="193"/>
        <v>2.0075428729908781E-3</v>
      </c>
      <c r="N4156" s="16">
        <f>[1]!s_fa_roe(A4156,"20251231")</f>
        <v>9.7820999999999998</v>
      </c>
      <c r="O4156" s="16">
        <f>[1]!s_stmnote_rdexp(A4156,"20251231",1,10000)</f>
        <v>0</v>
      </c>
      <c r="P4156" s="20">
        <f t="shared" si="194"/>
        <v>0</v>
      </c>
      <c r="Q4156" s="16">
        <f>[1]!s_margin_tradingbalance(A4156,"",10000)</f>
        <v>12178.047399999999</v>
      </c>
      <c r="R4156" s="16">
        <f>[1]!s_margin_seclendingbalance(A4156,"",10000)</f>
        <v>1168.5820000000001</v>
      </c>
      <c r="S4156" s="17">
        <f>[1]!s_val_ev(A4156,"",100000000)</f>
        <v>794.70222226800001</v>
      </c>
      <c r="T4156" s="17">
        <f>[1]!share_freesharesmv(A4156,"",100000000)</f>
        <v>458.75857059440011</v>
      </c>
      <c r="U4156" s="17">
        <f>[1]!s_dq_amount_btin(A4156,E4156,100000000)</f>
        <v>2.5829122999999998</v>
      </c>
      <c r="V4156" s="17">
        <f>[1]!s_dq_turn(A4156,E4156)</f>
        <v>0.33443080661816366</v>
      </c>
      <c r="W4156" s="2">
        <f>[1]!s_pq_amount(A4156,"20260101","",100000000)</f>
        <v>213.52028515999999</v>
      </c>
      <c r="X4156" s="2">
        <f>[1]!s_pq_avgamount(A4156,"20260101","",100000000)</f>
        <v>1.9410935014545456</v>
      </c>
      <c r="Y4156" s="17">
        <f>[1]!s_ipo_dilutedpe(A4156)</f>
        <v>10.65</v>
      </c>
      <c r="Z4156" s="12">
        <f>[1]!s_ipo_collection_total(A4156,100000000)</f>
        <v>85.835555604999996</v>
      </c>
      <c r="AA4156" s="2">
        <f>[1]!s_val_pe_ttm(A4156,E4156)</f>
        <v>6.4407429695129395</v>
      </c>
      <c r="AB4156" s="5">
        <f>[1]!s_info_zjtxornot1(A4156,"")</f>
        <v>0</v>
      </c>
      <c r="AC4156" s="22" t="str">
        <f>[1]!s_info_nature1(A4156,"")</f>
        <v>地方国有企业</v>
      </c>
      <c r="AD4156" s="6" t="str">
        <f>[1]!s_info_city(A4156)</f>
        <v>上海市</v>
      </c>
      <c r="AE4156" s="6" t="str">
        <f>[1]!s_info_province(A4156)</f>
        <v>上海</v>
      </c>
      <c r="AF4156">
        <v>121.472644</v>
      </c>
      <c r="AG4156">
        <v>31.231705999999999</v>
      </c>
    </row>
    <row r="4157" spans="1:33" x14ac:dyDescent="0.3">
      <c r="A4157" s="12" t="s">
        <v>8676</v>
      </c>
      <c r="B4157" s="12" t="s">
        <v>8677</v>
      </c>
      <c r="C4157" s="16" t="str">
        <f>[1]!s_info_mkt(A4157)</f>
        <v>主板</v>
      </c>
      <c r="D4157" s="16" t="str">
        <f>[1]!s_ipo_listeddate(A4157)</f>
        <v>2023-05-10</v>
      </c>
      <c r="E4157" s="16" t="str">
        <f>[1]!lastradeday_s("000002","")</f>
        <v>2026-06-22</v>
      </c>
      <c r="F4157" s="16" t="str">
        <f>[1]!s_info_industry_csrc2023(A4157,"",3)</f>
        <v>化学原料和化学制品制造业</v>
      </c>
      <c r="G4157" s="16" t="str">
        <f>[1]!s_info_industry_csrc2023(A4157,"",1)</f>
        <v>制造业</v>
      </c>
      <c r="H4157" s="16">
        <f>[1]!s_is(A4157,83,"FY","YTD","20251231",1,"",100000000)</f>
        <v>5.5215209792</v>
      </c>
      <c r="I4157" s="16">
        <f>[1]!s_is(A4157,83,"FY","YTD","20241231",1,"",100000000)</f>
        <v>5.3513259475999995</v>
      </c>
      <c r="J4157" s="16">
        <f t="shared" si="192"/>
        <v>3.1804273046819542E-2</v>
      </c>
      <c r="K4157" s="16">
        <f>[1]!s_is(A4157,61,"FY","YTD","20251231",1,"",100000000)</f>
        <v>0.48258826659999998</v>
      </c>
      <c r="L4157" s="16">
        <f>[1]!s_is(A4157,61,"FY","YTD","20241231",1,"",100000000)</f>
        <v>0.38328856490000002</v>
      </c>
      <c r="M4157" s="16">
        <f t="shared" si="193"/>
        <v>0.25907295649664702</v>
      </c>
      <c r="N4157" s="16">
        <f>[1]!s_fa_roe(A4157,"20251231")</f>
        <v>4.4737999999999998</v>
      </c>
      <c r="O4157" s="16">
        <f>[1]!s_stmnote_rdexp(A4157,"20251231",1,10000)</f>
        <v>2020.1962149999999</v>
      </c>
      <c r="P4157" s="20">
        <f t="shared" si="194"/>
        <v>3.658767616043182E-2</v>
      </c>
      <c r="Q4157" s="16">
        <f>[1]!s_margin_tradingbalance(A4157,"",10000)</f>
        <v>3147.9229999999998</v>
      </c>
      <c r="R4157" s="16">
        <f>[1]!s_margin_seclendingbalance(A4157,"",10000)</f>
        <v>0.17760000000000001</v>
      </c>
      <c r="S4157" s="17">
        <f>[1]!s_val_ev(A4157,"",100000000)</f>
        <v>24.608609999999999</v>
      </c>
      <c r="T4157" s="17">
        <f>[1]!share_freesharesmv(A4157,"",100000000)</f>
        <v>8.0035915499999994</v>
      </c>
      <c r="U4157" s="17">
        <f>[1]!s_dq_amount_btin(A4157,E4157,100000000)</f>
        <v>0.48858690999999999</v>
      </c>
      <c r="V4157" s="17">
        <f>[1]!s_dq_turn(A4157,E4157)</f>
        <v>2.0335822462138253</v>
      </c>
      <c r="W4157" s="2">
        <f>[1]!s_pq_amount(A4157,"20260101","",100000000)</f>
        <v>103.01330617000001</v>
      </c>
      <c r="X4157" s="2">
        <f>[1]!s_pq_avgamount(A4157,"20260101","",100000000)</f>
        <v>0.93648460154545454</v>
      </c>
      <c r="Y4157" s="17">
        <f>[1]!s_ipo_dilutedpe(A4157)</f>
        <v>30.23</v>
      </c>
      <c r="Z4157" s="12">
        <f>[1]!s_ipo_collection_total(A4157,100000000)</f>
        <v>4.8668040000000001</v>
      </c>
      <c r="AA4157" s="2">
        <f>[1]!s_val_pe_ttm(A4157,E4157)</f>
        <v>47.462242126464844</v>
      </c>
      <c r="AB4157" s="5">
        <f>[1]!s_info_zjtxornot1(A4157,"")</f>
        <v>0</v>
      </c>
      <c r="AC4157" s="22" t="str">
        <f>[1]!s_info_nature1(A4157,"")</f>
        <v>民营企业</v>
      </c>
      <c r="AD4157" s="6" t="str">
        <f>[1]!s_info_city(A4157)</f>
        <v>绍兴市</v>
      </c>
      <c r="AE4157" s="6" t="str">
        <f>[1]!s_info_province(A4157)</f>
        <v>浙江省</v>
      </c>
      <c r="AF4157">
        <v>120.582112</v>
      </c>
      <c r="AG4157">
        <v>29.997116999999999</v>
      </c>
    </row>
    <row r="4158" spans="1:33" x14ac:dyDescent="0.3">
      <c r="A4158" s="12" t="s">
        <v>8678</v>
      </c>
      <c r="B4158" s="12" t="s">
        <v>8679</v>
      </c>
      <c r="C4158" s="16" t="str">
        <f>[1]!s_info_mkt(A4158)</f>
        <v>主板</v>
      </c>
      <c r="D4158" s="16" t="str">
        <f>[1]!s_ipo_listeddate(A4158)</f>
        <v>2020-09-29</v>
      </c>
      <c r="E4158" s="16" t="str">
        <f>[1]!lastradeday_s("000002","")</f>
        <v>2026-06-22</v>
      </c>
      <c r="F4158" s="16" t="str">
        <f>[1]!s_info_industry_csrc2023(A4158,"",3)</f>
        <v>零售业</v>
      </c>
      <c r="G4158" s="16" t="str">
        <f>[1]!s_info_industry_csrc2023(A4158,"",1)</f>
        <v>批发和零售业</v>
      </c>
      <c r="H4158" s="16">
        <f>[1]!s_is(A4158,83,"FY","YTD","20251231",1,"",100000000)</f>
        <v>16.921546838899999</v>
      </c>
      <c r="I4158" s="16">
        <f>[1]!s_is(A4158,83,"FY","YTD","20241231",1,"",100000000)</f>
        <v>17.281859166900002</v>
      </c>
      <c r="J4158" s="16">
        <f t="shared" si="192"/>
        <v>-2.0849164694624389E-2</v>
      </c>
      <c r="K4158" s="16">
        <f>[1]!s_is(A4158,61,"FY","YTD","20251231",1,"",100000000)</f>
        <v>-0.79991212989999994</v>
      </c>
      <c r="L4158" s="16">
        <f>[1]!s_is(A4158,61,"FY","YTD","20241231",1,"",100000000)</f>
        <v>-0.2440032898</v>
      </c>
      <c r="M4158" s="16">
        <f t="shared" si="193"/>
        <v>-2.278284200822279</v>
      </c>
      <c r="N4158" s="16">
        <f>[1]!s_fa_roe(A4158,"20251231")</f>
        <v>-3.2728999999999999</v>
      </c>
      <c r="O4158" s="16">
        <f>[1]!s_stmnote_rdexp(A4158,"20251231",1,10000)</f>
        <v>1753.8394079999998</v>
      </c>
      <c r="P4158" s="20">
        <f t="shared" si="194"/>
        <v>1.0364533601432916E-2</v>
      </c>
      <c r="Q4158" s="16">
        <f>[1]!s_margin_tradingbalance(A4158,"",10000)</f>
        <v>0</v>
      </c>
      <c r="R4158" s="16">
        <f>[1]!s_margin_seclendingbalance(A4158,"",10000)</f>
        <v>0</v>
      </c>
      <c r="S4158" s="17">
        <f>[1]!s_val_ev(A4158,"",100000000)</f>
        <v>31.3959464</v>
      </c>
      <c r="T4158" s="17">
        <f>[1]!share_freesharesmv(A4158,"",100000000)</f>
        <v>15.687953758400001</v>
      </c>
      <c r="U4158" s="17">
        <f>[1]!s_dq_amount_btin(A4158,E4158,100000000)</f>
        <v>0.66627520000000007</v>
      </c>
      <c r="V4158" s="17">
        <f>[1]!s_dq_turn(A4158,E4158)</f>
        <v>2.1674655426217697</v>
      </c>
      <c r="W4158" s="2">
        <f>[1]!s_pq_amount(A4158,"20260101","",100000000)</f>
        <v>161.68976341999999</v>
      </c>
      <c r="X4158" s="2">
        <f>[1]!s_pq_avgamount(A4158,"20260101","",100000000)</f>
        <v>1.4699069401818183</v>
      </c>
      <c r="Y4158" s="17">
        <f>[1]!s_ipo_dilutedpe(A4158)</f>
        <v>22.44</v>
      </c>
      <c r="Z4158" s="12">
        <f>[1]!s_ipo_collection_total(A4158,100000000)</f>
        <v>4.8932229999999999</v>
      </c>
      <c r="AA4158" s="2">
        <f>[1]!s_val_pe_ttm(A4158,E4158)</f>
        <v>-61.163059234619141</v>
      </c>
      <c r="AB4158" s="5">
        <f>[1]!s_info_zjtxornot1(A4158,"")</f>
        <v>0</v>
      </c>
      <c r="AC4158" s="22" t="str">
        <f>[1]!s_info_nature1(A4158,"")</f>
        <v>民营企业</v>
      </c>
      <c r="AD4158" s="6" t="str">
        <f>[1]!s_info_city(A4158)</f>
        <v>上海市</v>
      </c>
      <c r="AE4158" s="6" t="str">
        <f>[1]!s_info_province(A4158)</f>
        <v>上海</v>
      </c>
      <c r="AF4158">
        <v>121.472644</v>
      </c>
      <c r="AG4158">
        <v>31.231705999999999</v>
      </c>
    </row>
    <row r="4159" spans="1:33" x14ac:dyDescent="0.3">
      <c r="A4159" s="12" t="s">
        <v>8680</v>
      </c>
      <c r="B4159" s="12" t="s">
        <v>8681</v>
      </c>
      <c r="C4159" s="16" t="str">
        <f>[1]!s_info_mkt(A4159)</f>
        <v>主板</v>
      </c>
      <c r="D4159" s="16" t="str">
        <f>[1]!s_ipo_listeddate(A4159)</f>
        <v>1993-03-26</v>
      </c>
      <c r="E4159" s="16" t="str">
        <f>[1]!lastradeday_s("000002","")</f>
        <v>2026-06-22</v>
      </c>
      <c r="F4159" s="16" t="str">
        <f>[1]!s_info_industry_csrc2023(A4159,"",3)</f>
        <v>水上运输业</v>
      </c>
      <c r="G4159" s="16" t="str">
        <f>[1]!s_info_industry_csrc2023(A4159,"",1)</f>
        <v>交通运输、仓储和邮政业</v>
      </c>
      <c r="H4159" s="16">
        <f>[1]!s_is(A4159,83,"FY","YTD","20251231",1,"",100000000)</f>
        <v>43.868408869500001</v>
      </c>
      <c r="I4159" s="16">
        <f>[1]!s_is(A4159,83,"FY","YTD","20241231",1,"",100000000)</f>
        <v>51.249689759600003</v>
      </c>
      <c r="J4159" s="16">
        <f t="shared" si="192"/>
        <v>-0.1440258648339886</v>
      </c>
      <c r="K4159" s="16">
        <f>[1]!s_is(A4159,61,"FY","YTD","20251231",1,"",100000000)</f>
        <v>2.4119684403999999</v>
      </c>
      <c r="L4159" s="16">
        <f>[1]!s_is(A4159,61,"FY","YTD","20241231",1,"",100000000)</f>
        <v>2.9209518532999996</v>
      </c>
      <c r="M4159" s="16">
        <f t="shared" si="193"/>
        <v>-0.17425258561689957</v>
      </c>
      <c r="N4159" s="16">
        <f>[1]!s_fa_roe(A4159,"20251231")</f>
        <v>3.7143000000000002</v>
      </c>
      <c r="O4159" s="16">
        <f>[1]!s_stmnote_rdexp(A4159,"20251231",1,10000)</f>
        <v>5392.7920450000001</v>
      </c>
      <c r="P4159" s="20">
        <f t="shared" si="194"/>
        <v>1.2293110655192689E-2</v>
      </c>
      <c r="Q4159" s="16">
        <f>[1]!s_margin_tradingbalance(A4159,"",10000)</f>
        <v>0</v>
      </c>
      <c r="R4159" s="16">
        <f>[1]!s_margin_seclendingbalance(A4159,"",10000)</f>
        <v>0</v>
      </c>
      <c r="S4159" s="17">
        <f>[1]!s_val_ev(A4159,"",100000000)</f>
        <v>44.055301470500005</v>
      </c>
      <c r="T4159" s="17">
        <f>[1]!share_freesharesmv(A4159,"",100000000)</f>
        <v>30.014489909499996</v>
      </c>
      <c r="U4159" s="17">
        <f>[1]!s_dq_amount_btin(A4159,E4159,100000000)</f>
        <v>0.42120015999999999</v>
      </c>
      <c r="V4159" s="17">
        <f>[1]!s_dq_turn(A4159,E4159)</f>
        <v>0.99697263643475886</v>
      </c>
      <c r="W4159" s="2">
        <f>[1]!s_pq_amount(A4159,"20260101","",100000000)</f>
        <v>108.90413368</v>
      </c>
      <c r="X4159" s="2">
        <f>[1]!s_pq_avgamount(A4159,"20260101","",100000000)</f>
        <v>0.99003757890909094</v>
      </c>
      <c r="Y4159" s="17">
        <f>[1]!s_ipo_dilutedpe(A4159)</f>
        <v>0</v>
      </c>
      <c r="Z4159" s="12">
        <f>[1]!s_ipo_collection_total(A4159,100000000)</f>
        <v>0.03</v>
      </c>
      <c r="AA4159" s="2">
        <f>[1]!s_val_pe_ttm(A4159,E4159)</f>
        <v>19.059244155883789</v>
      </c>
      <c r="AB4159" s="5">
        <f>[1]!s_info_zjtxornot1(A4159,"")</f>
        <v>0</v>
      </c>
      <c r="AC4159" s="22" t="str">
        <f>[1]!s_info_nature1(A4159,"")</f>
        <v>地方国有企业</v>
      </c>
      <c r="AD4159" s="6" t="str">
        <f>[1]!s_info_city(A4159)</f>
        <v>珠海市</v>
      </c>
      <c r="AE4159" s="6" t="str">
        <f>[1]!s_info_province(A4159)</f>
        <v>广东省</v>
      </c>
      <c r="AF4159">
        <v>113.552724</v>
      </c>
      <c r="AG4159">
        <v>22.255898999999999</v>
      </c>
    </row>
    <row r="4160" spans="1:33" x14ac:dyDescent="0.3">
      <c r="A4160" s="12" t="s">
        <v>8682</v>
      </c>
      <c r="B4160" s="12" t="s">
        <v>8683</v>
      </c>
      <c r="C4160" s="16" t="str">
        <f>[1]!s_info_mkt(A4160)</f>
        <v>创业板</v>
      </c>
      <c r="D4160" s="16" t="str">
        <f>[1]!s_ipo_listeddate(A4160)</f>
        <v>2019-02-22</v>
      </c>
      <c r="E4160" s="16" t="str">
        <f>[1]!lastradeday_s("000002","")</f>
        <v>2026-06-22</v>
      </c>
      <c r="F4160" s="16" t="str">
        <f>[1]!s_info_industry_csrc2023(A4160,"",3)</f>
        <v>化学原料和化学制品制造业</v>
      </c>
      <c r="G4160" s="16" t="str">
        <f>[1]!s_info_industry_csrc2023(A4160,"",1)</f>
        <v>制造业</v>
      </c>
      <c r="H4160" s="16">
        <f>[1]!s_is(A4160,83,"FY","YTD","20251231",1,"",100000000)</f>
        <v>14.951878561700001</v>
      </c>
      <c r="I4160" s="16">
        <f>[1]!s_is(A4160,83,"FY","YTD","20241231",1,"",100000000)</f>
        <v>15.679990211500002</v>
      </c>
      <c r="J4160" s="16">
        <f t="shared" si="192"/>
        <v>-4.6435720939799419E-2</v>
      </c>
      <c r="K4160" s="16">
        <f>[1]!s_is(A4160,61,"FY","YTD","20251231",1,"",100000000)</f>
        <v>0.61155084549999994</v>
      </c>
      <c r="L4160" s="16">
        <f>[1]!s_is(A4160,61,"FY","YTD","20241231",1,"",100000000)</f>
        <v>1.2493110946999999</v>
      </c>
      <c r="M4160" s="16">
        <f t="shared" si="193"/>
        <v>-0.51048954252114997</v>
      </c>
      <c r="N4160" s="16">
        <f>[1]!s_fa_roe(A4160,"20251231")</f>
        <v>3.5112999999999999</v>
      </c>
      <c r="O4160" s="16">
        <f>[1]!s_stmnote_rdexp(A4160,"20251231",1,10000)</f>
        <v>10002.567698999999</v>
      </c>
      <c r="P4160" s="20">
        <f t="shared" si="194"/>
        <v>6.6898401145539577E-2</v>
      </c>
      <c r="Q4160" s="16">
        <f>[1]!s_margin_tradingbalance(A4160,"",10000)</f>
        <v>0</v>
      </c>
      <c r="R4160" s="16">
        <f>[1]!s_margin_seclendingbalance(A4160,"",10000)</f>
        <v>0</v>
      </c>
      <c r="S4160" s="17">
        <f>[1]!s_val_ev(A4160,"",100000000)</f>
        <v>54.040256572799997</v>
      </c>
      <c r="T4160" s="17">
        <f>[1]!share_freesharesmv(A4160,"",100000000)</f>
        <v>29.910535239800002</v>
      </c>
      <c r="U4160" s="17">
        <f>[1]!s_dq_amount_btin(A4160,E4160,100000000)</f>
        <v>2.2614134400000001</v>
      </c>
      <c r="V4160" s="17">
        <f>[1]!s_dq_turn(A4160,E4160)</f>
        <v>4.707553439925162</v>
      </c>
      <c r="W4160" s="2">
        <f>[1]!s_pq_amount(A4160,"20260101","",100000000)</f>
        <v>476.58614806000003</v>
      </c>
      <c r="X4160" s="2">
        <f>[1]!s_pq_avgamount(A4160,"20260101","",100000000)</f>
        <v>4.3326013460000006</v>
      </c>
      <c r="Y4160" s="17">
        <f>[1]!s_ipo_dilutedpe(A4160)</f>
        <v>22.99</v>
      </c>
      <c r="Z4160" s="12">
        <f>[1]!s_ipo_collection_total(A4160,100000000)</f>
        <v>5.8936120000000001</v>
      </c>
      <c r="AA4160" s="2">
        <f>[1]!s_val_pe_ttm(A4160,E4160)</f>
        <v>117.01605224609375</v>
      </c>
      <c r="AB4160" s="5">
        <f>[1]!s_info_zjtxornot1(A4160,"")</f>
        <v>0</v>
      </c>
      <c r="AC4160" s="22" t="str">
        <f>[1]!s_info_nature1(A4160,"")</f>
        <v>民营企业</v>
      </c>
      <c r="AD4160" s="6" t="str">
        <f>[1]!s_info_city(A4160)</f>
        <v>海城市</v>
      </c>
      <c r="AE4160" s="6" t="str">
        <f>[1]!s_info_province(A4160)</f>
        <v>辽宁省</v>
      </c>
      <c r="AF4160">
        <v>122.791201</v>
      </c>
      <c r="AG4160">
        <v>40.840353999999998</v>
      </c>
    </row>
    <row r="4161" spans="1:33" x14ac:dyDescent="0.3">
      <c r="A4161" s="12" t="s">
        <v>8684</v>
      </c>
      <c r="B4161" s="12" t="s">
        <v>8685</v>
      </c>
      <c r="C4161" s="16" t="str">
        <f>[1]!s_info_mkt(A4161)</f>
        <v>主板</v>
      </c>
      <c r="D4161" s="16" t="str">
        <f>[1]!s_ipo_listeddate(A4161)</f>
        <v>2015-01-27</v>
      </c>
      <c r="E4161" s="16" t="str">
        <f>[1]!lastradeday_s("000002","")</f>
        <v>2026-06-22</v>
      </c>
      <c r="F4161" s="16" t="str">
        <f>[1]!s_info_industry_csrc2023(A4161,"",3)</f>
        <v>纺织服装、服饰业</v>
      </c>
      <c r="G4161" s="16" t="str">
        <f>[1]!s_info_industry_csrc2023(A4161,"",1)</f>
        <v>制造业</v>
      </c>
      <c r="H4161" s="16">
        <f>[1]!s_is(A4161,83,"FY","YTD","20251231",1,"",100000000)</f>
        <v>25.887379154600001</v>
      </c>
      <c r="I4161" s="16">
        <f>[1]!s_is(A4161,83,"FY","YTD","20241231",1,"",100000000)</f>
        <v>25.736639178899999</v>
      </c>
      <c r="J4161" s="16">
        <f t="shared" si="192"/>
        <v>5.8570186515878309E-3</v>
      </c>
      <c r="K4161" s="16">
        <f>[1]!s_is(A4161,61,"FY","YTD","20251231",1,"",100000000)</f>
        <v>4.0492160054999999</v>
      </c>
      <c r="L4161" s="16">
        <f>[1]!s_is(A4161,61,"FY","YTD","20241231",1,"",100000000)</f>
        <v>3.2492759072000004</v>
      </c>
      <c r="M4161" s="16">
        <f t="shared" si="193"/>
        <v>0.2461902655072872</v>
      </c>
      <c r="N4161" s="16">
        <f>[1]!s_fa_roe(A4161,"20251231")</f>
        <v>16.723700000000001</v>
      </c>
      <c r="O4161" s="16">
        <f>[1]!s_stmnote_rdexp(A4161,"20251231",1,10000)</f>
        <v>6028.1425929999996</v>
      </c>
      <c r="P4161" s="20">
        <f t="shared" si="194"/>
        <v>2.3286028906208692E-2</v>
      </c>
      <c r="Q4161" s="16">
        <f>[1]!s_margin_tradingbalance(A4161,"",10000)</f>
        <v>0</v>
      </c>
      <c r="R4161" s="16">
        <f>[1]!s_margin_seclendingbalance(A4161,"",10000)</f>
        <v>0</v>
      </c>
      <c r="S4161" s="17">
        <f>[1]!s_val_ev(A4161,"",100000000)</f>
        <v>38.375461487999999</v>
      </c>
      <c r="T4161" s="17">
        <f>[1]!share_freesharesmv(A4161,"",100000000)</f>
        <v>18.714110687999998</v>
      </c>
      <c r="U4161" s="17">
        <f>[1]!s_dq_amount_btin(A4161,E4161,100000000)</f>
        <v>0.47316153</v>
      </c>
      <c r="V4161" s="17">
        <f>[1]!s_dq_turn(A4161,E4161)</f>
        <v>1.2461546557545335</v>
      </c>
      <c r="W4161" s="2">
        <f>[1]!s_pq_amount(A4161,"20260101","",100000000)</f>
        <v>103.97421758999999</v>
      </c>
      <c r="X4161" s="2">
        <f>[1]!s_pq_avgamount(A4161,"20260101","",100000000)</f>
        <v>0.94522015990909081</v>
      </c>
      <c r="Y4161" s="17">
        <f>[1]!s_ipo_dilutedpe(A4161)</f>
        <v>22.92</v>
      </c>
      <c r="Z4161" s="12">
        <f>[1]!s_ipo_collection_total(A4161,100000000)</f>
        <v>3.85</v>
      </c>
      <c r="AA4161" s="2">
        <f>[1]!s_val_pe_ttm(A4161,E4161)</f>
        <v>8.7989482879638672</v>
      </c>
      <c r="AB4161" s="5">
        <f>[1]!s_info_zjtxornot1(A4161,"")</f>
        <v>0</v>
      </c>
      <c r="AC4161" s="22" t="str">
        <f>[1]!s_info_nature1(A4161,"")</f>
        <v>民营企业</v>
      </c>
      <c r="AD4161" s="6" t="str">
        <f>[1]!s_info_city(A4161)</f>
        <v>杭州市</v>
      </c>
      <c r="AE4161" s="6" t="str">
        <f>[1]!s_info_province(A4161)</f>
        <v>浙江省</v>
      </c>
      <c r="AF4161">
        <v>120.153576</v>
      </c>
      <c r="AG4161">
        <v>30.287458999999998</v>
      </c>
    </row>
    <row r="4162" spans="1:33" x14ac:dyDescent="0.3">
      <c r="A4162" s="12" t="s">
        <v>8686</v>
      </c>
      <c r="B4162" s="12" t="s">
        <v>8687</v>
      </c>
      <c r="C4162" s="16" t="str">
        <f>[1]!s_info_mkt(A4162)</f>
        <v>主板</v>
      </c>
      <c r="D4162" s="16" t="str">
        <f>[1]!s_ipo_listeddate(A4162)</f>
        <v>2018-10-26</v>
      </c>
      <c r="E4162" s="16" t="str">
        <f>[1]!lastradeday_s("000002","")</f>
        <v>2026-06-22</v>
      </c>
      <c r="F4162" s="16" t="str">
        <f>[1]!s_info_industry_csrc2023(A4162,"",3)</f>
        <v>资本市场服务</v>
      </c>
      <c r="G4162" s="16" t="str">
        <f>[1]!s_info_industry_csrc2023(A4162,"",1)</f>
        <v>金融业</v>
      </c>
      <c r="H4162" s="16">
        <f>[1]!s_is(A4162,83,"FY","YTD","20251231",1,"",100000000)</f>
        <v>51.957516512399998</v>
      </c>
      <c r="I4162" s="16">
        <f>[1]!s_is(A4162,83,"FY","YTD","20241231",1,"",100000000)</f>
        <v>40.201722777000001</v>
      </c>
      <c r="J4162" s="16">
        <f t="shared" si="192"/>
        <v>0.2924201482759754</v>
      </c>
      <c r="K4162" s="16">
        <f>[1]!s_is(A4162,61,"FY","YTD","20251231",1,"",100000000)</f>
        <v>23.516000655300001</v>
      </c>
      <c r="L4162" s="16">
        <f>[1]!s_is(A4162,61,"FY","YTD","20241231",1,"",100000000)</f>
        <v>15.797054981800001</v>
      </c>
      <c r="M4162" s="16">
        <f t="shared" si="193"/>
        <v>0.48863194325734144</v>
      </c>
      <c r="N4162" s="16">
        <f>[1]!s_fa_roe(A4162,"20251231")</f>
        <v>7.6013999999999999</v>
      </c>
      <c r="O4162" s="16">
        <f>[1]!s_stmnote_rdexp(A4162,"20251231",1,10000)</f>
        <v>0</v>
      </c>
      <c r="P4162" s="20">
        <f t="shared" si="194"/>
        <v>0</v>
      </c>
      <c r="Q4162" s="16">
        <f>[1]!s_margin_tradingbalance(A4162,"",10000)</f>
        <v>123010.5407</v>
      </c>
      <c r="R4162" s="16">
        <f>[1]!s_margin_seclendingbalance(A4162,"",10000)</f>
        <v>364.63920000000002</v>
      </c>
      <c r="S4162" s="17">
        <f>[1]!s_val_ev(A4162,"",100000000)</f>
        <v>350.18825978080002</v>
      </c>
      <c r="T4162" s="17">
        <f>[1]!share_freesharesmv(A4162,"",100000000)</f>
        <v>109.76879761119999</v>
      </c>
      <c r="U4162" s="17">
        <f>[1]!s_dq_amount_btin(A4162,E4162,100000000)</f>
        <v>4.70086095</v>
      </c>
      <c r="V4162" s="17">
        <f>[1]!s_dq_turn(A4162,E4162)</f>
        <v>1.5388978887414635</v>
      </c>
      <c r="W4162" s="2">
        <f>[1]!s_pq_amount(A4162,"20260101","",100000000)</f>
        <v>309.27526820000003</v>
      </c>
      <c r="X4162" s="2">
        <f>[1]!s_pq_avgamount(A4162,"20260101","",100000000)</f>
        <v>2.8115933472727277</v>
      </c>
      <c r="Y4162" s="17">
        <f>[1]!s_ipo_dilutedpe(A4162)</f>
        <v>22.98</v>
      </c>
      <c r="Z4162" s="12">
        <f>[1]!s_ipo_collection_total(A4162,100000000)</f>
        <v>19.582487821600001</v>
      </c>
      <c r="AA4162" s="2">
        <f>[1]!s_val_pe_ttm(A4162,E4162)</f>
        <v>14.793961524963379</v>
      </c>
      <c r="AB4162" s="5">
        <f>[1]!s_info_zjtxornot1(A4162,"")</f>
        <v>0</v>
      </c>
      <c r="AC4162" s="22" t="str">
        <f>[1]!s_info_nature1(A4162,"")</f>
        <v>中央国有企业</v>
      </c>
      <c r="AD4162" s="6" t="str">
        <f>[1]!s_info_city(A4162)</f>
        <v>深圳市</v>
      </c>
      <c r="AE4162" s="6" t="str">
        <f>[1]!s_info_province(A4162)</f>
        <v>广东省</v>
      </c>
      <c r="AF4162">
        <v>114.085947</v>
      </c>
      <c r="AG4162">
        <v>22.547000000000001</v>
      </c>
    </row>
    <row r="4163" spans="1:33" x14ac:dyDescent="0.3">
      <c r="A4163" s="12" t="s">
        <v>8688</v>
      </c>
      <c r="B4163" s="12" t="s">
        <v>8689</v>
      </c>
      <c r="C4163" s="16" t="str">
        <f>[1]!s_info_mkt(A4163)</f>
        <v>主板</v>
      </c>
      <c r="D4163" s="16" t="str">
        <f>[1]!s_ipo_listeddate(A4163)</f>
        <v>2006-11-20</v>
      </c>
      <c r="E4163" s="16" t="str">
        <f>[1]!lastradeday_s("000002","")</f>
        <v>2026-06-22</v>
      </c>
      <c r="F4163" s="16" t="str">
        <f>[1]!s_info_industry_csrc2023(A4163,"",3)</f>
        <v>非金属矿物制品业</v>
      </c>
      <c r="G4163" s="16" t="str">
        <f>[1]!s_info_industry_csrc2023(A4163,"",1)</f>
        <v>制造业</v>
      </c>
      <c r="H4163" s="16">
        <f>[1]!s_is(A4163,83,"FY","YTD","20251231",1,"",100000000)</f>
        <v>301.95487692289998</v>
      </c>
      <c r="I4163" s="16">
        <f>[1]!s_is(A4163,83,"FY","YTD","20241231",1,"",100000000)</f>
        <v>239.83849999770001</v>
      </c>
      <c r="J4163" s="16">
        <f t="shared" ref="J4163:J4226" si="195">H4163/I4163-1</f>
        <v>0.25899251757243169</v>
      </c>
      <c r="K4163" s="16">
        <f>[1]!s_is(A4163,61,"FY","YTD","20251231",1,"",100000000)</f>
        <v>18.177767766100001</v>
      </c>
      <c r="L4163" s="16">
        <f>[1]!s_is(A4163,61,"FY","YTD","20241231",1,"",100000000)</f>
        <v>8.9186721426000002</v>
      </c>
      <c r="M4163" s="16">
        <f t="shared" ref="M4163:M4226" si="196">(K4163-L4163)/ABS(L4163)</f>
        <v>1.0381697494264834</v>
      </c>
      <c r="N4163" s="16">
        <f>[1]!s_fa_roe(A4163,"20251231")</f>
        <v>9.4616000000000007</v>
      </c>
      <c r="O4163" s="16">
        <f>[1]!s_stmnote_rdexp(A4163,"20251231",1,10000)</f>
        <v>176880.44620400001</v>
      </c>
      <c r="P4163" s="20">
        <f t="shared" ref="P4163:P4226" si="197">O4163/H4163/10000</f>
        <v>5.857843662156316E-2</v>
      </c>
      <c r="Q4163" s="16">
        <f>[1]!s_margin_tradingbalance(A4163,"",10000)</f>
        <v>198188.087</v>
      </c>
      <c r="R4163" s="16">
        <f>[1]!s_margin_seclendingbalance(A4163,"",10000)</f>
        <v>1882.4535000000001</v>
      </c>
      <c r="S4163" s="17">
        <f>[1]!s_val_ev(A4163,"",100000000)</f>
        <v>1414.9938060287998</v>
      </c>
      <c r="T4163" s="17">
        <f>[1]!share_freesharesmv(A4163,"",100000000)</f>
        <v>562.62433993599996</v>
      </c>
      <c r="U4163" s="17">
        <f>[1]!s_dq_amount_btin(A4163,E4163,100000000)</f>
        <v>60.772609449999997</v>
      </c>
      <c r="V4163" s="17">
        <f>[1]!s_dq_turn(A4163,E4163)</f>
        <v>4.4234538330640616</v>
      </c>
      <c r="W4163" s="2">
        <f>[1]!s_pq_amount(A4163,"20260101","",100000000)</f>
        <v>3001.79876483</v>
      </c>
      <c r="X4163" s="2">
        <f>[1]!s_pq_avgamount(A4163,"20260101","",100000000)</f>
        <v>27.289079680272728</v>
      </c>
      <c r="Y4163" s="17">
        <f>[1]!s_ipo_dilutedpe(A4163)</f>
        <v>29.93</v>
      </c>
      <c r="Z4163" s="12">
        <f>[1]!s_ipo_collection_total(A4163,100000000)</f>
        <v>3.4034200000000001</v>
      </c>
      <c r="AA4163" s="2">
        <f>[1]!s_val_pe_ttm(A4163,E4163)</f>
        <v>72.077690124511719</v>
      </c>
      <c r="AB4163" s="5">
        <f>[1]!s_info_zjtxornot1(A4163,"")</f>
        <v>1</v>
      </c>
      <c r="AC4163" s="22" t="str">
        <f>[1]!s_info_nature1(A4163,"")</f>
        <v>中央国有企业</v>
      </c>
      <c r="AD4163" s="6" t="str">
        <f>[1]!s_info_city(A4163)</f>
        <v>南京市</v>
      </c>
      <c r="AE4163" s="6" t="str">
        <f>[1]!s_info_province(A4163)</f>
        <v>江苏省</v>
      </c>
      <c r="AF4163">
        <v>118.767413</v>
      </c>
      <c r="AG4163">
        <v>32.041544000000002</v>
      </c>
    </row>
    <row r="4164" spans="1:33" x14ac:dyDescent="0.3">
      <c r="A4164" s="12" t="s">
        <v>8690</v>
      </c>
      <c r="B4164" s="12" t="s">
        <v>8691</v>
      </c>
      <c r="C4164" s="16" t="str">
        <f>[1]!s_info_mkt(A4164)</f>
        <v>主板</v>
      </c>
      <c r="D4164" s="16" t="str">
        <f>[1]!s_ipo_listeddate(A4164)</f>
        <v>1994-03-11</v>
      </c>
      <c r="E4164" s="16" t="str">
        <f>[1]!lastradeday_s("000002","")</f>
        <v>2026-06-22</v>
      </c>
      <c r="F4164" s="16" t="str">
        <f>[1]!s_info_industry_csrc2023(A4164,"",3)</f>
        <v>化学原料和化学制品制造业</v>
      </c>
      <c r="G4164" s="16" t="str">
        <f>[1]!s_info_industry_csrc2023(A4164,"",1)</f>
        <v>制造业</v>
      </c>
      <c r="H4164" s="16">
        <f>[1]!s_is(A4164,83,"FY","YTD","20251231",1,"",100000000)</f>
        <v>8.2609838226000001</v>
      </c>
      <c r="I4164" s="16">
        <f>[1]!s_is(A4164,83,"FY","YTD","20241231",1,"",100000000)</f>
        <v>7.6991794135000005</v>
      </c>
      <c r="J4164" s="16">
        <f t="shared" si="195"/>
        <v>7.2969387895405191E-2</v>
      </c>
      <c r="K4164" s="16">
        <f>[1]!s_is(A4164,61,"FY","YTD","20251231",1,"",100000000)</f>
        <v>-1.6940081046000002</v>
      </c>
      <c r="L4164" s="16">
        <f>[1]!s_is(A4164,61,"FY","YTD","20241231",1,"",100000000)</f>
        <v>-3.0751250466000002</v>
      </c>
      <c r="M4164" s="16">
        <f t="shared" si="196"/>
        <v>0.44912545703695089</v>
      </c>
      <c r="N4164" s="16">
        <f>[1]!s_fa_roe(A4164,"20251231")</f>
        <v>-115.7221</v>
      </c>
      <c r="O4164" s="16">
        <f>[1]!s_stmnote_rdexp(A4164,"20251231",1,10000)</f>
        <v>24.272107999999999</v>
      </c>
      <c r="P4164" s="20">
        <f t="shared" si="197"/>
        <v>2.9381619091902275E-4</v>
      </c>
      <c r="Q4164" s="16">
        <f>[1]!s_margin_tradingbalance(A4164,"",10000)</f>
        <v>38639.473100000003</v>
      </c>
      <c r="R4164" s="16">
        <f>[1]!s_margin_seclendingbalance(A4164,"",10000)</f>
        <v>79.731999999999999</v>
      </c>
      <c r="S4164" s="17">
        <f>[1]!s_val_ev(A4164,"",100000000)</f>
        <v>24.119654510370697</v>
      </c>
      <c r="T4164" s="17">
        <f>[1]!share_freesharesmv(A4164,"",100000000)</f>
        <v>15.671677193399999</v>
      </c>
      <c r="U4164" s="17">
        <f>[1]!s_dq_amount_btin(A4164,E4164,100000000)</f>
        <v>0.72116866999999996</v>
      </c>
      <c r="V4164" s="17">
        <f>[1]!s_dq_turn(A4164,E4164)</f>
        <v>3.3775696262696839</v>
      </c>
      <c r="W4164" s="2">
        <f>[1]!s_pq_amount(A4164,"20260101","",100000000)</f>
        <v>266.41237204999999</v>
      </c>
      <c r="X4164" s="2">
        <f>[1]!s_pq_avgamount(A4164,"20260101","",100000000)</f>
        <v>2.4219306550000002</v>
      </c>
      <c r="Y4164" s="17">
        <f>[1]!s_ipo_dilutedpe(A4164)</f>
        <v>15.67</v>
      </c>
      <c r="Z4164" s="12">
        <f>[1]!s_ipo_collection_total(A4164,100000000)</f>
        <v>0.46400000000000002</v>
      </c>
      <c r="AA4164" s="2">
        <f>[1]!s_val_pe_ttm(A4164,E4164)</f>
        <v>-18.83308219909668</v>
      </c>
      <c r="AB4164" s="5">
        <f>[1]!s_info_zjtxornot1(A4164,"")</f>
        <v>0</v>
      </c>
      <c r="AC4164" s="22" t="str">
        <f>[1]!s_info_nature1(A4164,"")</f>
        <v>民营企业</v>
      </c>
      <c r="AD4164" s="6" t="str">
        <f>[1]!s_info_city(A4164)</f>
        <v>呼和浩特市</v>
      </c>
      <c r="AE4164" s="6" t="str">
        <f>[1]!s_info_province(A4164)</f>
        <v>内蒙古自治区</v>
      </c>
      <c r="AF4164">
        <v>111.670801</v>
      </c>
      <c r="AG4164">
        <v>40.818311000000001</v>
      </c>
    </row>
    <row r="4165" spans="1:33" x14ac:dyDescent="0.3">
      <c r="A4165" s="12" t="s">
        <v>8692</v>
      </c>
      <c r="B4165" s="12" t="s">
        <v>8693</v>
      </c>
      <c r="C4165" s="16" t="str">
        <f>[1]!s_info_mkt(A4165)</f>
        <v>主板</v>
      </c>
      <c r="D4165" s="16" t="str">
        <f>[1]!s_ipo_listeddate(A4165)</f>
        <v>2017-09-29</v>
      </c>
      <c r="E4165" s="16" t="str">
        <f>[1]!lastradeday_s("000002","")</f>
        <v>2026-06-22</v>
      </c>
      <c r="F4165" s="16" t="str">
        <f>[1]!s_info_industry_csrc2023(A4165,"",3)</f>
        <v>零售业</v>
      </c>
      <c r="G4165" s="16" t="str">
        <f>[1]!s_info_industry_csrc2023(A4165,"",1)</f>
        <v>批发和零售业</v>
      </c>
      <c r="H4165" s="16">
        <f>[1]!s_is(A4165,83,"FY","YTD","20251231",1,"",100000000)</f>
        <v>8.0032140247000001</v>
      </c>
      <c r="I4165" s="16">
        <f>[1]!s_is(A4165,83,"FY","YTD","20241231",1,"",100000000)</f>
        <v>7.5711420594000005</v>
      </c>
      <c r="J4165" s="16">
        <f t="shared" si="195"/>
        <v>5.706826815692323E-2</v>
      </c>
      <c r="K4165" s="16">
        <f>[1]!s_is(A4165,61,"FY","YTD","20251231",1,"",100000000)</f>
        <v>0.70280340200000002</v>
      </c>
      <c r="L4165" s="16">
        <f>[1]!s_is(A4165,61,"FY","YTD","20241231",1,"",100000000)</f>
        <v>0.58008333710000004</v>
      </c>
      <c r="M4165" s="16">
        <f t="shared" si="196"/>
        <v>0.21155592145347968</v>
      </c>
      <c r="N4165" s="16">
        <f>[1]!s_fa_roe(A4165,"20251231")</f>
        <v>4.4081000000000001</v>
      </c>
      <c r="O4165" s="16">
        <f>[1]!s_stmnote_rdexp(A4165,"20251231",1,10000)</f>
        <v>0</v>
      </c>
      <c r="P4165" s="20">
        <f t="shared" si="197"/>
        <v>0</v>
      </c>
      <c r="Q4165" s="16">
        <f>[1]!s_margin_tradingbalance(A4165,"",10000)</f>
        <v>0</v>
      </c>
      <c r="R4165" s="16">
        <f>[1]!s_margin_seclendingbalance(A4165,"",10000)</f>
        <v>0</v>
      </c>
      <c r="S4165" s="17">
        <f>[1]!s_val_ev(A4165,"",100000000)</f>
        <v>46.7532</v>
      </c>
      <c r="T4165" s="17">
        <f>[1]!share_freesharesmv(A4165,"",100000000)</f>
        <v>12.261132</v>
      </c>
      <c r="U4165" s="17">
        <f>[1]!s_dq_amount_btin(A4165,E4165,100000000)</f>
        <v>0.55367657999999997</v>
      </c>
      <c r="V4165" s="17">
        <f>[1]!s_dq_turn(A4165,E4165)</f>
        <v>1.2064114114114115</v>
      </c>
      <c r="W4165" s="2">
        <f>[1]!s_pq_amount(A4165,"20260101","",100000000)</f>
        <v>116.13707641000001</v>
      </c>
      <c r="X4165" s="2">
        <f>[1]!s_pq_avgamount(A4165,"20260101","",100000000)</f>
        <v>1.0557916037272728</v>
      </c>
      <c r="Y4165" s="17">
        <f>[1]!s_ipo_dilutedpe(A4165)</f>
        <v>22.92</v>
      </c>
      <c r="Z4165" s="12">
        <f>[1]!s_ipo_collection_total(A4165,100000000)</f>
        <v>5.056</v>
      </c>
      <c r="AA4165" s="2">
        <f>[1]!s_val_pe_ttm(A4165,E4165)</f>
        <v>48.351394653320313</v>
      </c>
      <c r="AB4165" s="5">
        <f>[1]!s_info_zjtxornot1(A4165,"")</f>
        <v>0</v>
      </c>
      <c r="AC4165" s="22" t="str">
        <f>[1]!s_info_nature1(A4165,"")</f>
        <v>民营企业</v>
      </c>
      <c r="AD4165" s="6" t="str">
        <f>[1]!s_info_city(A4165)</f>
        <v>兰州市</v>
      </c>
      <c r="AE4165" s="6" t="str">
        <f>[1]!s_info_province(A4165)</f>
        <v>甘肃省</v>
      </c>
      <c r="AF4165">
        <v>103.82355699999999</v>
      </c>
      <c r="AG4165">
        <v>36.058039000000001</v>
      </c>
    </row>
    <row r="4166" spans="1:33" x14ac:dyDescent="0.3">
      <c r="A4166" s="12" t="s">
        <v>8694</v>
      </c>
      <c r="B4166" s="12" t="s">
        <v>8695</v>
      </c>
      <c r="C4166" s="16" t="str">
        <f>[1]!s_info_mkt(A4166)</f>
        <v>创业板</v>
      </c>
      <c r="D4166" s="16" t="str">
        <f>[1]!s_ipo_listeddate(A4166)</f>
        <v>2022-04-12</v>
      </c>
      <c r="E4166" s="16" t="str">
        <f>[1]!lastradeday_s("000002","")</f>
        <v>2026-06-22</v>
      </c>
      <c r="F4166" s="16" t="str">
        <f>[1]!s_info_industry_csrc2023(A4166,"",3)</f>
        <v>计算机、通信和其他电子设备制造业</v>
      </c>
      <c r="G4166" s="16" t="str">
        <f>[1]!s_info_industry_csrc2023(A4166,"",1)</f>
        <v>制造业</v>
      </c>
      <c r="H4166" s="16">
        <f>[1]!s_is(A4166,83,"FY","YTD","20251231",1,"",100000000)</f>
        <v>14.3411407615</v>
      </c>
      <c r="I4166" s="16">
        <f>[1]!s_is(A4166,83,"FY","YTD","20241231",1,"",100000000)</f>
        <v>12.624030235899999</v>
      </c>
      <c r="J4166" s="16">
        <f t="shared" si="195"/>
        <v>0.1360192025457061</v>
      </c>
      <c r="K4166" s="16">
        <f>[1]!s_is(A4166,61,"FY","YTD","20251231",1,"",100000000)</f>
        <v>0.27247800109999998</v>
      </c>
      <c r="L4166" s="16">
        <f>[1]!s_is(A4166,61,"FY","YTD","20241231",1,"",100000000)</f>
        <v>0.38227734130000002</v>
      </c>
      <c r="M4166" s="16">
        <f t="shared" si="196"/>
        <v>-0.28722429591722193</v>
      </c>
      <c r="N4166" s="16">
        <f>[1]!s_fa_roe(A4166,"20251231")</f>
        <v>2.1918000000000002</v>
      </c>
      <c r="O4166" s="16">
        <f>[1]!s_stmnote_rdexp(A4166,"20251231",1,10000)</f>
        <v>7495.4077510000006</v>
      </c>
      <c r="P4166" s="20">
        <f t="shared" si="197"/>
        <v>5.2265073439081308E-2</v>
      </c>
      <c r="Q4166" s="16">
        <f>[1]!s_margin_tradingbalance(A4166,"",10000)</f>
        <v>11852.460499999999</v>
      </c>
      <c r="R4166" s="16">
        <f>[1]!s_margin_seclendingbalance(A4166,"",10000)</f>
        <v>25.485600000000002</v>
      </c>
      <c r="S4166" s="17">
        <f>[1]!s_val_ev(A4166,"",100000000)</f>
        <v>23.323059220200001</v>
      </c>
      <c r="T4166" s="17">
        <f>[1]!share_freesharesmv(A4166,"",100000000)</f>
        <v>13.229752461899999</v>
      </c>
      <c r="U4166" s="17">
        <f>[1]!s_dq_amount_btin(A4166,E4166,100000000)</f>
        <v>0.96140002000000002</v>
      </c>
      <c r="V4166" s="17">
        <f>[1]!s_dq_turn(A4166,E4166)</f>
        <v>5.5020796749173826</v>
      </c>
      <c r="W4166" s="2">
        <f>[1]!s_pq_amount(A4166,"20260101","",100000000)</f>
        <v>63.971468999999999</v>
      </c>
      <c r="X4166" s="2">
        <f>[1]!s_pq_avgamount(A4166,"20260101","",100000000)</f>
        <v>0.58155880909090907</v>
      </c>
      <c r="Y4166" s="17">
        <f>[1]!s_ipo_dilutedpe(A4166)</f>
        <v>49.77</v>
      </c>
      <c r="Z4166" s="12">
        <f>[1]!s_ipo_collection_total(A4166,100000000)</f>
        <v>8.1510624000000007</v>
      </c>
      <c r="AA4166" s="2">
        <f>[1]!s_val_pe_ttm(A4166,E4166)</f>
        <v>136.92889404296875</v>
      </c>
      <c r="AB4166" s="5">
        <f>[1]!s_info_zjtxornot1(A4166,"")</f>
        <v>0</v>
      </c>
      <c r="AC4166" s="22" t="str">
        <f>[1]!s_info_nature1(A4166,"")</f>
        <v>民营企业</v>
      </c>
      <c r="AD4166" s="6" t="str">
        <f>[1]!s_info_city(A4166)</f>
        <v>佛山市</v>
      </c>
      <c r="AE4166" s="6" t="str">
        <f>[1]!s_info_province(A4166)</f>
        <v>广东省</v>
      </c>
      <c r="AF4166">
        <v>113.12271699999999</v>
      </c>
      <c r="AG4166">
        <v>23.028762</v>
      </c>
    </row>
    <row r="4167" spans="1:33" x14ac:dyDescent="0.3">
      <c r="A4167" s="12" t="s">
        <v>8696</v>
      </c>
      <c r="B4167" s="12" t="s">
        <v>8697</v>
      </c>
      <c r="C4167" s="16" t="str">
        <f>[1]!s_info_mkt(A4167)</f>
        <v>创业板</v>
      </c>
      <c r="D4167" s="16" t="str">
        <f>[1]!s_ipo_listeddate(A4167)</f>
        <v>2020-08-24</v>
      </c>
      <c r="E4167" s="16" t="str">
        <f>[1]!lastradeday_s("000002","")</f>
        <v>2026-06-22</v>
      </c>
      <c r="F4167" s="16" t="str">
        <f>[1]!s_info_industry_csrc2023(A4167,"",3)</f>
        <v>医药制造业</v>
      </c>
      <c r="G4167" s="16" t="str">
        <f>[1]!s_info_industry_csrc2023(A4167,"",1)</f>
        <v>制造业</v>
      </c>
      <c r="H4167" s="16">
        <f>[1]!s_is(A4167,83,"FY","YTD","20251231",1,"",100000000)</f>
        <v>2.2527263873000001</v>
      </c>
      <c r="I4167" s="16">
        <f>[1]!s_is(A4167,83,"FY","YTD","20241231",1,"",100000000)</f>
        <v>3.5119856767000002</v>
      </c>
      <c r="J4167" s="16">
        <f t="shared" si="195"/>
        <v>-0.35856048552659525</v>
      </c>
      <c r="K4167" s="16">
        <f>[1]!s_is(A4167,61,"FY","YTD","20251231",1,"",100000000)</f>
        <v>-2.2734172182000001</v>
      </c>
      <c r="L4167" s="16">
        <f>[1]!s_is(A4167,61,"FY","YTD","20241231",1,"",100000000)</f>
        <v>-1.4742625343</v>
      </c>
      <c r="M4167" s="16">
        <f t="shared" si="196"/>
        <v>-0.54207080849371903</v>
      </c>
      <c r="N4167" s="16">
        <f>[1]!s_fa_roe(A4167,"20251231")</f>
        <v>-21.985499999999998</v>
      </c>
      <c r="O4167" s="16">
        <f>[1]!s_stmnote_rdexp(A4167,"20251231",1,10000)</f>
        <v>937.13331300000004</v>
      </c>
      <c r="P4167" s="20">
        <f t="shared" si="197"/>
        <v>4.15999616412892E-2</v>
      </c>
      <c r="Q4167" s="16">
        <f>[1]!s_margin_tradingbalance(A4167,"",10000)</f>
        <v>5530.3474999999999</v>
      </c>
      <c r="R4167" s="16">
        <f>[1]!s_margin_seclendingbalance(A4167,"",10000)</f>
        <v>0</v>
      </c>
      <c r="S4167" s="17">
        <f>[1]!s_val_ev(A4167,"",100000000)</f>
        <v>48.837775610599998</v>
      </c>
      <c r="T4167" s="17">
        <f>[1]!share_freesharesmv(A4167,"",100000000)</f>
        <v>13.548772312199999</v>
      </c>
      <c r="U4167" s="17">
        <f>[1]!s_dq_amount_btin(A4167,E4167,100000000)</f>
        <v>2.14026133</v>
      </c>
      <c r="V4167" s="17">
        <f>[1]!s_dq_turn(A4167,E4167)</f>
        <v>4.5689377711307531</v>
      </c>
      <c r="W4167" s="2">
        <f>[1]!s_pq_amount(A4167,"20260101","",100000000)</f>
        <v>122.00555984</v>
      </c>
      <c r="X4167" s="2">
        <f>[1]!s_pq_avgamount(A4167,"20260101","",100000000)</f>
        <v>1.1091414530909092</v>
      </c>
      <c r="Y4167" s="17">
        <f>[1]!s_ipo_dilutedpe(A4167)</f>
        <v>30.51</v>
      </c>
      <c r="Z4167" s="12">
        <f>[1]!s_ipo_collection_total(A4167,100000000)</f>
        <v>8.3134739999999994</v>
      </c>
      <c r="AA4167" s="2">
        <f>[1]!s_val_pe_ttm(A4167,E4167)</f>
        <v>-22.636924743652344</v>
      </c>
      <c r="AB4167" s="5">
        <f>[1]!s_info_zjtxornot1(A4167,"")</f>
        <v>0</v>
      </c>
      <c r="AC4167" s="22" t="str">
        <f>[1]!s_info_nature1(A4167,"")</f>
        <v>民营企业</v>
      </c>
      <c r="AD4167" s="6" t="str">
        <f>[1]!s_info_city(A4167)</f>
        <v>丽水市</v>
      </c>
      <c r="AE4167" s="6" t="str">
        <f>[1]!s_info_province(A4167)</f>
        <v>浙江省</v>
      </c>
      <c r="AF4167">
        <v>119.921786</v>
      </c>
      <c r="AG4167">
        <v>28.451993000000002</v>
      </c>
    </row>
    <row r="4168" spans="1:33" x14ac:dyDescent="0.3">
      <c r="A4168" s="12" t="s">
        <v>8698</v>
      </c>
      <c r="B4168" s="12" t="s">
        <v>8699</v>
      </c>
      <c r="C4168" s="16" t="str">
        <f>[1]!s_info_mkt(A4168)</f>
        <v>主板</v>
      </c>
      <c r="D4168" s="16" t="str">
        <f>[1]!s_ipo_listeddate(A4168)</f>
        <v>2003-07-10</v>
      </c>
      <c r="E4168" s="16" t="str">
        <f>[1]!lastradeday_s("000002","")</f>
        <v>2026-06-22</v>
      </c>
      <c r="F4168" s="16" t="str">
        <f>[1]!s_info_industry_csrc2023(A4168,"",3)</f>
        <v>皮革、毛皮、羽毛及其制品和制鞋业</v>
      </c>
      <c r="G4168" s="16" t="str">
        <f>[1]!s_info_industry_csrc2023(A4168,"",1)</f>
        <v>制造业</v>
      </c>
      <c r="H4168" s="16">
        <f>[1]!s_is(A4168,83,"FY","YTD","20251231",1,"",100000000)</f>
        <v>12.933439201300001</v>
      </c>
      <c r="I4168" s="16">
        <f>[1]!s_is(A4168,83,"FY","YTD","20241231",1,"",100000000)</f>
        <v>12.390413629100001</v>
      </c>
      <c r="J4168" s="16">
        <f t="shared" si="195"/>
        <v>4.3826266697396976E-2</v>
      </c>
      <c r="K4168" s="16">
        <f>[1]!s_is(A4168,61,"FY","YTD","20251231",1,"",100000000)</f>
        <v>-0.81900179569999998</v>
      </c>
      <c r="L4168" s="16">
        <f>[1]!s_is(A4168,61,"FY","YTD","20241231",1,"",100000000)</f>
        <v>-1.1761916986000001</v>
      </c>
      <c r="M4168" s="16">
        <f t="shared" si="196"/>
        <v>0.30368340749654738</v>
      </c>
      <c r="N4168" s="16">
        <f>[1]!s_fa_roe(A4168,"20251231")</f>
        <v>-3.1840999999999999</v>
      </c>
      <c r="O4168" s="16">
        <f>[1]!s_stmnote_rdexp(A4168,"20251231",1,10000)</f>
        <v>3799.0628939999997</v>
      </c>
      <c r="P4168" s="20">
        <f t="shared" si="197"/>
        <v>2.9373957188573156E-2</v>
      </c>
      <c r="Q4168" s="16">
        <f>[1]!s_margin_tradingbalance(A4168,"",10000)</f>
        <v>0</v>
      </c>
      <c r="R4168" s="16">
        <f>[1]!s_margin_seclendingbalance(A4168,"",10000)</f>
        <v>0</v>
      </c>
      <c r="S4168" s="17">
        <f>[1]!s_val_ev(A4168,"",100000000)</f>
        <v>24.450885504000002</v>
      </c>
      <c r="T4168" s="17">
        <f>[1]!share_freesharesmv(A4168,"",100000000)</f>
        <v>16.209660016799997</v>
      </c>
      <c r="U4168" s="17">
        <f>[1]!s_dq_amount_btin(A4168,E4168,100000000)</f>
        <v>0.65534745000000005</v>
      </c>
      <c r="V4168" s="17">
        <f>[1]!s_dq_turn(A4168,E4168)</f>
        <v>2.7340824277739832</v>
      </c>
      <c r="W4168" s="2">
        <f>[1]!s_pq_amount(A4168,"20260101","",100000000)</f>
        <v>64.025810480000004</v>
      </c>
      <c r="X4168" s="2">
        <f>[1]!s_pq_avgamount(A4168,"20260101","",100000000)</f>
        <v>0.58205282254545454</v>
      </c>
      <c r="Y4168" s="17">
        <f>[1]!s_ipo_dilutedpe(A4168)</f>
        <v>20</v>
      </c>
      <c r="Z4168" s="12">
        <f>[1]!s_ipo_collection_total(A4168,100000000)</f>
        <v>2.496</v>
      </c>
      <c r="AA4168" s="2">
        <f>[1]!s_val_pe_ttm(A4168,E4168)</f>
        <v>-28.960735321044922</v>
      </c>
      <c r="AB4168" s="5">
        <f>[1]!s_info_zjtxornot1(A4168,"")</f>
        <v>0</v>
      </c>
      <c r="AC4168" s="22" t="str">
        <f>[1]!s_info_nature1(A4168,"")</f>
        <v>民营企业</v>
      </c>
      <c r="AD4168" s="6" t="str">
        <f>[1]!s_info_city(A4168)</f>
        <v>许昌市</v>
      </c>
      <c r="AE4168" s="6" t="str">
        <f>[1]!s_info_province(A4168)</f>
        <v>河南省</v>
      </c>
      <c r="AF4168">
        <v>113.826063</v>
      </c>
      <c r="AG4168">
        <v>34.022956000000001</v>
      </c>
    </row>
    <row r="4169" spans="1:33" x14ac:dyDescent="0.3">
      <c r="A4169" s="12" t="s">
        <v>8700</v>
      </c>
      <c r="B4169" s="12" t="s">
        <v>8701</v>
      </c>
      <c r="C4169" s="16" t="str">
        <f>[1]!s_info_mkt(A4169)</f>
        <v>创业板</v>
      </c>
      <c r="D4169" s="16" t="str">
        <f>[1]!s_ipo_listeddate(A4169)</f>
        <v>2023-08-03</v>
      </c>
      <c r="E4169" s="16" t="str">
        <f>[1]!lastradeday_s("000002","")</f>
        <v>2026-06-22</v>
      </c>
      <c r="F4169" s="16" t="str">
        <f>[1]!s_info_industry_csrc2023(A4169,"",3)</f>
        <v>化学原料和化学制品制造业</v>
      </c>
      <c r="G4169" s="16" t="str">
        <f>[1]!s_info_industry_csrc2023(A4169,"",1)</f>
        <v>制造业</v>
      </c>
      <c r="H4169" s="16">
        <f>[1]!s_is(A4169,83,"FY","YTD","20251231",1,"",100000000)</f>
        <v>27.550400323000002</v>
      </c>
      <c r="I4169" s="16">
        <f>[1]!s_is(A4169,83,"FY","YTD","20241231",1,"",100000000)</f>
        <v>30.498876867600003</v>
      </c>
      <c r="J4169" s="16">
        <f t="shared" si="195"/>
        <v>-9.6674922076631309E-2</v>
      </c>
      <c r="K4169" s="16">
        <f>[1]!s_is(A4169,61,"FY","YTD","20251231",1,"",100000000)</f>
        <v>0.97218075980000007</v>
      </c>
      <c r="L4169" s="16">
        <f>[1]!s_is(A4169,61,"FY","YTD","20241231",1,"",100000000)</f>
        <v>0.58155149649999993</v>
      </c>
      <c r="M4169" s="16">
        <f t="shared" si="196"/>
        <v>0.67170193121496025</v>
      </c>
      <c r="N4169" s="16">
        <f>[1]!s_fa_roe(A4169,"20251231")</f>
        <v>6.6699000000000002</v>
      </c>
      <c r="O4169" s="16">
        <f>[1]!s_stmnote_rdexp(A4169,"20251231",1,10000)</f>
        <v>10951.102197</v>
      </c>
      <c r="P4169" s="20">
        <f t="shared" si="197"/>
        <v>3.9749339641564671E-2</v>
      </c>
      <c r="Q4169" s="16">
        <f>[1]!s_margin_tradingbalance(A4169,"",10000)</f>
        <v>12192.9303</v>
      </c>
      <c r="R4169" s="16">
        <f>[1]!s_margin_seclendingbalance(A4169,"",10000)</f>
        <v>19.908000000000001</v>
      </c>
      <c r="S4169" s="17">
        <f>[1]!s_val_ev(A4169,"",100000000)</f>
        <v>43.189899003500003</v>
      </c>
      <c r="T4169" s="17">
        <f>[1]!share_freesharesmv(A4169,"",100000000)</f>
        <v>15.621356981300002</v>
      </c>
      <c r="U4169" s="17">
        <f>[1]!s_dq_amount_btin(A4169,E4169,100000000)</f>
        <v>0.92565467000000001</v>
      </c>
      <c r="V4169" s="17">
        <f>[1]!s_dq_turn(A4169,E4169)</f>
        <v>5.985781222371739</v>
      </c>
      <c r="W4169" s="2">
        <f>[1]!s_pq_amount(A4169,"20260101","",100000000)</f>
        <v>155.93988852999999</v>
      </c>
      <c r="X4169" s="2">
        <f>[1]!s_pq_avgamount(A4169,"20260101","",100000000)</f>
        <v>1.4176353502727272</v>
      </c>
      <c r="Y4169" s="17">
        <f>[1]!s_ipo_dilutedpe(A4169)</f>
        <v>44.47</v>
      </c>
      <c r="Z4169" s="12">
        <f>[1]!s_ipo_collection_total(A4169,100000000)</f>
        <v>9.0253750000000004</v>
      </c>
      <c r="AA4169" s="2">
        <f>[1]!s_val_pe_ttm(A4169,E4169)</f>
        <v>47.388561248779297</v>
      </c>
      <c r="AB4169" s="5">
        <f>[1]!s_info_zjtxornot1(A4169,"")</f>
        <v>1</v>
      </c>
      <c r="AC4169" s="22" t="str">
        <f>[1]!s_info_nature1(A4169,"")</f>
        <v>民营企业</v>
      </c>
      <c r="AD4169" s="6" t="str">
        <f>[1]!s_info_city(A4169)</f>
        <v>张家港市</v>
      </c>
      <c r="AE4169" s="6" t="str">
        <f>[1]!s_info_province(A4169)</f>
        <v>江苏省</v>
      </c>
      <c r="AF4169">
        <v>120.627279</v>
      </c>
      <c r="AG4169">
        <v>31.907812</v>
      </c>
    </row>
    <row r="4170" spans="1:33" x14ac:dyDescent="0.3">
      <c r="A4170" s="12" t="s">
        <v>8702</v>
      </c>
      <c r="B4170" s="12" t="s">
        <v>8703</v>
      </c>
      <c r="C4170" s="16" t="str">
        <f>[1]!s_info_mkt(A4170)</f>
        <v>主板</v>
      </c>
      <c r="D4170" s="16" t="str">
        <f>[1]!s_ipo_listeddate(A4170)</f>
        <v>2019-06-21</v>
      </c>
      <c r="E4170" s="16" t="str">
        <f>[1]!lastradeday_s("000002","")</f>
        <v>2026-06-22</v>
      </c>
      <c r="F4170" s="16" t="str">
        <f>[1]!s_info_industry_csrc2023(A4170,"",3)</f>
        <v>造纸和纸制品业</v>
      </c>
      <c r="G4170" s="16" t="str">
        <f>[1]!s_info_industry_csrc2023(A4170,"",1)</f>
        <v>制造业</v>
      </c>
      <c r="H4170" s="16">
        <f>[1]!s_is(A4170,83,"FY","YTD","20251231",1,"",100000000)</f>
        <v>4.4316719974000005</v>
      </c>
      <c r="I4170" s="16">
        <f>[1]!s_is(A4170,83,"FY","YTD","20241231",1,"",100000000)</f>
        <v>7.0888704353999996</v>
      </c>
      <c r="J4170" s="16">
        <f t="shared" si="195"/>
        <v>-0.37484088081658706</v>
      </c>
      <c r="K4170" s="16">
        <f>[1]!s_is(A4170,61,"FY","YTD","20251231",1,"",100000000)</f>
        <v>-2.0365118352000002</v>
      </c>
      <c r="L4170" s="16">
        <f>[1]!s_is(A4170,61,"FY","YTD","20241231",1,"",100000000)</f>
        <v>-2.3561984703999999</v>
      </c>
      <c r="M4170" s="16">
        <f t="shared" si="196"/>
        <v>0.13567899275723069</v>
      </c>
      <c r="N4170" s="16">
        <f>[1]!s_fa_roe(A4170,"20251231")</f>
        <v>-57.150500000000001</v>
      </c>
      <c r="O4170" s="16">
        <f>[1]!s_stmnote_rdexp(A4170,"20251231",1,10000)</f>
        <v>1638.387559</v>
      </c>
      <c r="P4170" s="20">
        <f t="shared" si="197"/>
        <v>3.6969964382770636E-2</v>
      </c>
      <c r="Q4170" s="16">
        <f>[1]!s_margin_tradingbalance(A4170,"",10000)</f>
        <v>0</v>
      </c>
      <c r="R4170" s="16">
        <f>[1]!s_margin_seclendingbalance(A4170,"",10000)</f>
        <v>0</v>
      </c>
      <c r="S4170" s="17">
        <f>[1]!s_val_ev(A4170,"",100000000)</f>
        <v>27.750540000000001</v>
      </c>
      <c r="T4170" s="17">
        <f>[1]!share_freesharesmv(A4170,"",100000000)</f>
        <v>19.579758600000002</v>
      </c>
      <c r="U4170" s="17">
        <f>[1]!s_dq_amount_btin(A4170,E4170,100000000)</f>
        <v>1.02684862</v>
      </c>
      <c r="V4170" s="17">
        <f>[1]!s_dq_turn(A4170,E4170)</f>
        <v>3.7195699975568042</v>
      </c>
      <c r="W4170" s="2">
        <f>[1]!s_pq_amount(A4170,"20260101","",100000000)</f>
        <v>170.99505518000001</v>
      </c>
      <c r="X4170" s="2">
        <f>[1]!s_pq_avgamount(A4170,"20260101","",100000000)</f>
        <v>1.5545005016363636</v>
      </c>
      <c r="Y4170" s="17">
        <f>[1]!s_ipo_dilutedpe(A4170)</f>
        <v>22.69</v>
      </c>
      <c r="Z4170" s="12">
        <f>[1]!s_ipo_collection_total(A4170,100000000)</f>
        <v>5.1216629999999999</v>
      </c>
      <c r="AA4170" s="2">
        <f>[1]!s_val_pe_ttm(A4170,E4170)</f>
        <v>-14.549506187438965</v>
      </c>
      <c r="AB4170" s="5">
        <f>[1]!s_info_zjtxornot1(A4170,"")</f>
        <v>0</v>
      </c>
      <c r="AC4170" s="22" t="str">
        <f>[1]!s_info_nature1(A4170,"")</f>
        <v>民营企业</v>
      </c>
      <c r="AD4170" s="6" t="str">
        <f>[1]!s_info_city(A4170)</f>
        <v>汕头市</v>
      </c>
      <c r="AE4170" s="6" t="str">
        <f>[1]!s_info_province(A4170)</f>
        <v>广东省</v>
      </c>
      <c r="AF4170">
        <v>116.70846299999999</v>
      </c>
      <c r="AG4170">
        <v>23.371020000000001</v>
      </c>
    </row>
    <row r="4171" spans="1:33" x14ac:dyDescent="0.3">
      <c r="A4171" s="12" t="s">
        <v>8704</v>
      </c>
      <c r="B4171" s="12" t="s">
        <v>8705</v>
      </c>
      <c r="C4171" s="16" t="str">
        <f>[1]!s_info_mkt(A4171)</f>
        <v>主板</v>
      </c>
      <c r="D4171" s="16" t="str">
        <f>[1]!s_ipo_listeddate(A4171)</f>
        <v>2008-08-18</v>
      </c>
      <c r="E4171" s="16" t="str">
        <f>[1]!lastradeday_s("000002","")</f>
        <v>2026-06-22</v>
      </c>
      <c r="F4171" s="16" t="str">
        <f>[1]!s_info_industry_csrc2023(A4171,"",3)</f>
        <v>铁路、船舶、航空航天和其他运输设备制造业</v>
      </c>
      <c r="G4171" s="16" t="str">
        <f>[1]!s_info_industry_csrc2023(A4171,"",1)</f>
        <v>制造业</v>
      </c>
      <c r="H4171" s="16">
        <f>[1]!s_is(A4171,83,"FY","YTD","20251231",1,"",100000000)</f>
        <v>2730.6309799999999</v>
      </c>
      <c r="I4171" s="16">
        <f>[1]!s_is(A4171,83,"FY","YTD","20241231",1,"",100000000)</f>
        <v>2464.5680400000001</v>
      </c>
      <c r="J4171" s="16">
        <f t="shared" si="195"/>
        <v>0.10795520175616646</v>
      </c>
      <c r="K4171" s="16">
        <f>[1]!s_is(A4171,61,"FY","YTD","20251231",1,"",100000000)</f>
        <v>131.81014999999999</v>
      </c>
      <c r="L4171" s="16">
        <f>[1]!s_is(A4171,61,"FY","YTD","20241231",1,"",100000000)</f>
        <v>123.87514</v>
      </c>
      <c r="M4171" s="16">
        <f t="shared" si="196"/>
        <v>6.4056516908880923E-2</v>
      </c>
      <c r="N4171" s="16">
        <f>[1]!s_fa_roe(A4171,"20251231")</f>
        <v>7.7332000000000001</v>
      </c>
      <c r="O4171" s="16">
        <f>[1]!s_stmnote_rdexp(A4171,"20251231",1,10000)</f>
        <v>1816422.9</v>
      </c>
      <c r="P4171" s="20">
        <f t="shared" si="197"/>
        <v>6.6520262653725543E-2</v>
      </c>
      <c r="Q4171" s="16">
        <f>[1]!s_margin_tradingbalance(A4171,"",10000)</f>
        <v>369398.565</v>
      </c>
      <c r="R4171" s="16">
        <f>[1]!s_margin_seclendingbalance(A4171,"",10000)</f>
        <v>1621.3119999999999</v>
      </c>
      <c r="S4171" s="17">
        <f>[1]!s_val_ev(A4171,"",100000000)</f>
        <v>1578.155149695616</v>
      </c>
      <c r="T4171" s="17">
        <f>[1]!share_freesharesmv(A4171,"",100000000)</f>
        <v>552.27046254660002</v>
      </c>
      <c r="U4171" s="17">
        <f>[1]!s_dq_amount_btin(A4171,E4171,100000000)</f>
        <v>12.103418680000001</v>
      </c>
      <c r="V4171" s="17">
        <f>[1]!s_dq_turn(A4171,E4171)</f>
        <v>0.88920027851753725</v>
      </c>
      <c r="W4171" s="2">
        <f>[1]!s_pq_amount(A4171,"20260101","",100000000)</f>
        <v>1264.9064126799999</v>
      </c>
      <c r="X4171" s="2">
        <f>[1]!s_pq_avgamount(A4171,"20260101","",100000000)</f>
        <v>11.499149206181817</v>
      </c>
      <c r="Y4171" s="17">
        <f>[1]!s_ipo_dilutedpe(A4171)</f>
        <v>16.03</v>
      </c>
      <c r="Z4171" s="12">
        <f>[1]!s_ipo_collection_total(A4171,100000000)</f>
        <v>65.400000000000006</v>
      </c>
      <c r="AA4171" s="2">
        <f>[1]!s_val_pe_ttm(A4171,E4171)</f>
        <v>12.0478515625</v>
      </c>
      <c r="AB4171" s="5">
        <f>[1]!s_info_zjtxornot1(A4171,"")</f>
        <v>1</v>
      </c>
      <c r="AC4171" s="22" t="str">
        <f>[1]!s_info_nature1(A4171,"")</f>
        <v>中央国有企业</v>
      </c>
      <c r="AD4171" s="6" t="str">
        <f>[1]!s_info_city(A4171)</f>
        <v>北京市</v>
      </c>
      <c r="AE4171" s="6" t="str">
        <f>[1]!s_info_province(A4171)</f>
        <v>北京</v>
      </c>
      <c r="AF4171">
        <v>116.40528500000001</v>
      </c>
      <c r="AG4171">
        <v>39.904989</v>
      </c>
    </row>
    <row r="4172" spans="1:33" x14ac:dyDescent="0.3">
      <c r="A4172" s="12" t="s">
        <v>8706</v>
      </c>
      <c r="B4172" s="12" t="s">
        <v>8707</v>
      </c>
      <c r="C4172" s="16" t="str">
        <f>[1]!s_info_mkt(A4172)</f>
        <v>主板</v>
      </c>
      <c r="D4172" s="16" t="str">
        <f>[1]!s_ipo_listeddate(A4172)</f>
        <v>2006-12-26</v>
      </c>
      <c r="E4172" s="16" t="str">
        <f>[1]!lastradeday_s("000002","")</f>
        <v>2026-06-22</v>
      </c>
      <c r="F4172" s="16" t="str">
        <f>[1]!s_info_industry_csrc2023(A4172,"",3)</f>
        <v>农副食品加工业</v>
      </c>
      <c r="G4172" s="16" t="str">
        <f>[1]!s_info_industry_csrc2023(A4172,"",1)</f>
        <v>制造业</v>
      </c>
      <c r="H4172" s="16">
        <f>[1]!s_is(A4172,83,"FY","YTD","20251231",1,"",100000000)</f>
        <v>169.8107469926</v>
      </c>
      <c r="I4172" s="16">
        <f>[1]!s_is(A4172,83,"FY","YTD","20241231",1,"",100000000)</f>
        <v>171.7580519011</v>
      </c>
      <c r="J4172" s="16">
        <f t="shared" si="195"/>
        <v>-1.1337488327017531E-2</v>
      </c>
      <c r="K4172" s="16">
        <f>[1]!s_is(A4172,61,"FY","YTD","20251231",1,"",100000000)</f>
        <v>2.1063487519999997</v>
      </c>
      <c r="L4172" s="16">
        <f>[1]!s_is(A4172,61,"FY","YTD","20241231",1,"",100000000)</f>
        <v>6.0505288237999997</v>
      </c>
      <c r="M4172" s="16">
        <f t="shared" si="196"/>
        <v>-0.65187361082975226</v>
      </c>
      <c r="N4172" s="16">
        <f>[1]!s_fa_roe(A4172,"20251231")</f>
        <v>3.0184000000000002</v>
      </c>
      <c r="O4172" s="16">
        <f>[1]!s_stmnote_rdexp(A4172,"20251231",1,10000)</f>
        <v>18354.779406000001</v>
      </c>
      <c r="P4172" s="20">
        <f t="shared" si="197"/>
        <v>1.0808962171752218E-2</v>
      </c>
      <c r="Q4172" s="16">
        <f>[1]!s_margin_tradingbalance(A4172,"",10000)</f>
        <v>26038.015899999999</v>
      </c>
      <c r="R4172" s="16">
        <f>[1]!s_margin_seclendingbalance(A4172,"",10000)</f>
        <v>336.93939999999998</v>
      </c>
      <c r="S4172" s="17">
        <f>[1]!s_val_ev(A4172,"",100000000)</f>
        <v>81.7785657485</v>
      </c>
      <c r="T4172" s="17">
        <f>[1]!share_freesharesmv(A4172,"",100000000)</f>
        <v>58.557871914499998</v>
      </c>
      <c r="U4172" s="17">
        <f>[1]!s_dq_amount_btin(A4172,E4172,100000000)</f>
        <v>1.14474349</v>
      </c>
      <c r="V4172" s="17">
        <f>[1]!s_dq_turn(A4172,E4172)</f>
        <v>1.4247104497811161</v>
      </c>
      <c r="W4172" s="2">
        <f>[1]!s_pq_amount(A4172,"20260101","",100000000)</f>
        <v>243.28388249</v>
      </c>
      <c r="X4172" s="2">
        <f>[1]!s_pq_avgamount(A4172,"20260101","",100000000)</f>
        <v>2.2116716589999998</v>
      </c>
      <c r="Y4172" s="17">
        <f>[1]!s_ipo_dilutedpe(A4172)</f>
        <v>25.3</v>
      </c>
      <c r="Z4172" s="12">
        <f>[1]!s_ipo_collection_total(A4172,100000000)</f>
        <v>1.7376</v>
      </c>
      <c r="AA4172" s="2">
        <f>[1]!s_val_pe_ttm(A4172,E4172)</f>
        <v>-81.137619018554688</v>
      </c>
      <c r="AB4172" s="5">
        <f>[1]!s_info_zjtxornot1(A4172,"")</f>
        <v>0</v>
      </c>
      <c r="AC4172" s="22" t="str">
        <f>[1]!s_info_nature1(A4172,"")</f>
        <v>地方国有企业</v>
      </c>
      <c r="AD4172" s="6" t="str">
        <f>[1]!s_info_city(A4172)</f>
        <v>乌鲁木齐市</v>
      </c>
      <c r="AE4172" s="6" t="str">
        <f>[1]!s_info_province(A4172)</f>
        <v>新疆维吾尔自治区</v>
      </c>
      <c r="AF4172">
        <v>87.617733000000001</v>
      </c>
      <c r="AG4172">
        <v>43.792817999999997</v>
      </c>
    </row>
    <row r="4173" spans="1:33" x14ac:dyDescent="0.3">
      <c r="A4173" s="12" t="s">
        <v>8708</v>
      </c>
      <c r="B4173" s="12" t="s">
        <v>8709</v>
      </c>
      <c r="C4173" s="16" t="str">
        <f>[1]!s_info_mkt(A4173)</f>
        <v>科创板</v>
      </c>
      <c r="D4173" s="16" t="str">
        <f>[1]!s_ipo_listeddate(A4173)</f>
        <v>2019-12-03</v>
      </c>
      <c r="E4173" s="16" t="str">
        <f>[1]!lastradeday_s("000002","")</f>
        <v>2026-06-22</v>
      </c>
      <c r="F4173" s="16" t="str">
        <f>[1]!s_info_industry_csrc2023(A4173,"",3)</f>
        <v>专用设备制造业</v>
      </c>
      <c r="G4173" s="16" t="str">
        <f>[1]!s_info_industry_csrc2023(A4173,"",1)</f>
        <v>制造业</v>
      </c>
      <c r="H4173" s="16">
        <f>[1]!s_is(A4173,83,"FY","YTD","20251231",1,"",100000000)</f>
        <v>4.3580989123</v>
      </c>
      <c r="I4173" s="16">
        <f>[1]!s_is(A4173,83,"FY","YTD","20241231",1,"",100000000)</f>
        <v>4.6869716784</v>
      </c>
      <c r="J4173" s="16">
        <f t="shared" si="195"/>
        <v>-7.0167431908243927E-2</v>
      </c>
      <c r="K4173" s="16">
        <f>[1]!s_is(A4173,61,"FY","YTD","20251231",1,"",100000000)</f>
        <v>1.1649975206000001</v>
      </c>
      <c r="L4173" s="16">
        <f>[1]!s_is(A4173,61,"FY","YTD","20241231",1,"",100000000)</f>
        <v>1.4050514258000002</v>
      </c>
      <c r="M4173" s="16">
        <f t="shared" si="196"/>
        <v>-0.17085061855534547</v>
      </c>
      <c r="N4173" s="16">
        <f>[1]!s_fa_roe(A4173,"20251231")</f>
        <v>8.3093000000000004</v>
      </c>
      <c r="O4173" s="16">
        <f>[1]!s_stmnote_rdexp(A4173,"20251231",1,10000)</f>
        <v>7448.9590430000007</v>
      </c>
      <c r="P4173" s="20">
        <f t="shared" si="197"/>
        <v>0.17092221156285756</v>
      </c>
      <c r="Q4173" s="16">
        <f>[1]!s_margin_tradingbalance(A4173,"",10000)</f>
        <v>8968.7705000000005</v>
      </c>
      <c r="R4173" s="16">
        <f>[1]!s_margin_seclendingbalance(A4173,"",10000)</f>
        <v>30.538499999999999</v>
      </c>
      <c r="S4173" s="17">
        <f>[1]!s_val_ev(A4173,"",100000000)</f>
        <v>37.158428148200002</v>
      </c>
      <c r="T4173" s="17">
        <f>[1]!share_freesharesmv(A4173,"",100000000)</f>
        <v>10.958619541400001</v>
      </c>
      <c r="U4173" s="17">
        <f>[1]!s_dq_amount_btin(A4173,E4173,100000000)</f>
        <v>0.58978978000000004</v>
      </c>
      <c r="V4173" s="17">
        <f>[1]!s_dq_turn(A4173,E4173)</f>
        <v>1.6224229109600856</v>
      </c>
      <c r="W4173" s="2">
        <f>[1]!s_pq_amount(A4173,"20260101","",100000000)</f>
        <v>67.324589939999996</v>
      </c>
      <c r="X4173" s="2">
        <f>[1]!s_pq_avgamount(A4173,"20260101","",100000000)</f>
        <v>0.61204172672727275</v>
      </c>
      <c r="Y4173" s="17">
        <f>[1]!s_ipo_dilutedpe(A4173)</f>
        <v>44.31</v>
      </c>
      <c r="Z4173" s="12">
        <f>[1]!s_ipo_collection_total(A4173,100000000)</f>
        <v>10.106</v>
      </c>
      <c r="AA4173" s="2">
        <f>[1]!s_val_pe_ttm(A4173,E4173)</f>
        <v>30.731924057006836</v>
      </c>
      <c r="AB4173" s="5">
        <f>[1]!s_info_zjtxornot1(A4173,"")</f>
        <v>1</v>
      </c>
      <c r="AC4173" s="22" t="str">
        <f>[1]!s_info_nature1(A4173,"")</f>
        <v>民营企业</v>
      </c>
      <c r="AD4173" s="6" t="str">
        <f>[1]!s_info_city(A4173)</f>
        <v>无锡市</v>
      </c>
      <c r="AE4173" s="6" t="str">
        <f>[1]!s_info_province(A4173)</f>
        <v>江苏省</v>
      </c>
      <c r="AF4173">
        <v>120.301663</v>
      </c>
      <c r="AG4173">
        <v>31.574729000000001</v>
      </c>
    </row>
    <row r="4174" spans="1:33" x14ac:dyDescent="0.3">
      <c r="A4174" s="12" t="s">
        <v>8710</v>
      </c>
      <c r="B4174" s="12" t="s">
        <v>8711</v>
      </c>
      <c r="C4174" s="16" t="str">
        <f>[1]!s_info_mkt(A4174)</f>
        <v>主板</v>
      </c>
      <c r="D4174" s="16" t="str">
        <f>[1]!s_ipo_listeddate(A4174)</f>
        <v>2021-02-09</v>
      </c>
      <c r="E4174" s="16" t="str">
        <f>[1]!lastradeday_s("000002","")</f>
        <v>2026-06-22</v>
      </c>
      <c r="F4174" s="16" t="str">
        <f>[1]!s_info_industry_csrc2023(A4174,"",3)</f>
        <v>食品制造业</v>
      </c>
      <c r="G4174" s="16" t="str">
        <f>[1]!s_info_industry_csrc2023(A4174,"",1)</f>
        <v>制造业</v>
      </c>
      <c r="H4174" s="16">
        <f>[1]!s_is(A4174,83,"FY","YTD","20251231",1,"",100000000)</f>
        <v>41.887507729100001</v>
      </c>
      <c r="I4174" s="16">
        <f>[1]!s_is(A4174,83,"FY","YTD","20241231",1,"",100000000)</f>
        <v>28.084358248200001</v>
      </c>
      <c r="J4174" s="16">
        <f t="shared" si="195"/>
        <v>0.49148886931695079</v>
      </c>
      <c r="K4174" s="16">
        <f>[1]!s_is(A4174,61,"FY","YTD","20251231",1,"",100000000)</f>
        <v>2.0029937644999998</v>
      </c>
      <c r="L4174" s="16">
        <f>[1]!s_is(A4174,61,"FY","YTD","20241231",1,"",100000000)</f>
        <v>2.6848388668999998</v>
      </c>
      <c r="M4174" s="16">
        <f t="shared" si="196"/>
        <v>-0.2539612752206914</v>
      </c>
      <c r="N4174" s="16">
        <f>[1]!s_fa_roe(A4174,"20251231")</f>
        <v>6.1783999999999999</v>
      </c>
      <c r="O4174" s="16">
        <f>[1]!s_stmnote_rdexp(A4174,"20251231",1,10000)</f>
        <v>14492.264965999999</v>
      </c>
      <c r="P4174" s="20">
        <f t="shared" si="197"/>
        <v>3.4598059783661851E-2</v>
      </c>
      <c r="Q4174" s="16">
        <f>[1]!s_margin_tradingbalance(A4174,"",10000)</f>
        <v>0</v>
      </c>
      <c r="R4174" s="16">
        <f>[1]!s_margin_seclendingbalance(A4174,"",10000)</f>
        <v>0</v>
      </c>
      <c r="S4174" s="17">
        <f>[1]!s_val_ev(A4174,"",100000000)</f>
        <v>35.790218699599997</v>
      </c>
      <c r="T4174" s="17">
        <f>[1]!share_freesharesmv(A4174,"",100000000)</f>
        <v>22.056399578899999</v>
      </c>
      <c r="U4174" s="17">
        <f>[1]!s_dq_amount_btin(A4174,E4174,100000000)</f>
        <v>0.90010446</v>
      </c>
      <c r="V4174" s="17">
        <f>[1]!s_dq_turn(A4174,E4174)</f>
        <v>2.5875115840244738</v>
      </c>
      <c r="W4174" s="2">
        <f>[1]!s_pq_amount(A4174,"20260101","",100000000)</f>
        <v>152.42199443999999</v>
      </c>
      <c r="X4174" s="2">
        <f>[1]!s_pq_avgamount(A4174,"20260101","",100000000)</f>
        <v>1.385654494909091</v>
      </c>
      <c r="Y4174" s="17">
        <f>[1]!s_ipo_dilutedpe(A4174)</f>
        <v>22.99</v>
      </c>
      <c r="Z4174" s="12">
        <f>[1]!s_ipo_collection_total(A4174,100000000)</f>
        <v>15.044981999999999</v>
      </c>
      <c r="AA4174" s="2">
        <f>[1]!s_val_pe_ttm(A4174,E4174)</f>
        <v>25.30537223815918</v>
      </c>
      <c r="AB4174" s="5">
        <f>[1]!s_info_zjtxornot1(A4174,"")</f>
        <v>0</v>
      </c>
      <c r="AC4174" s="22" t="str">
        <f>[1]!s_info_nature1(A4174,"")</f>
        <v>民营企业</v>
      </c>
      <c r="AD4174" s="6" t="str">
        <f>[1]!s_info_city(A4174)</f>
        <v>衢州市</v>
      </c>
      <c r="AE4174" s="6" t="str">
        <f>[1]!s_info_province(A4174)</f>
        <v>浙江省</v>
      </c>
      <c r="AF4174">
        <v>118.87263</v>
      </c>
      <c r="AG4174">
        <v>28.941707999999998</v>
      </c>
    </row>
    <row r="4175" spans="1:33" x14ac:dyDescent="0.3">
      <c r="A4175" s="12" t="s">
        <v>8712</v>
      </c>
      <c r="B4175" s="12" t="s">
        <v>8713</v>
      </c>
      <c r="C4175" s="16" t="str">
        <f>[1]!s_info_mkt(A4175)</f>
        <v>主板</v>
      </c>
      <c r="D4175" s="16" t="str">
        <f>[1]!s_ipo_listeddate(A4175)</f>
        <v>2008-09-05</v>
      </c>
      <c r="E4175" s="16" t="str">
        <f>[1]!lastradeday_s("000002","")</f>
        <v>2026-06-22</v>
      </c>
      <c r="F4175" s="16" t="str">
        <f>[1]!s_info_industry_csrc2023(A4175,"",3)</f>
        <v>电气机械和器材制造业</v>
      </c>
      <c r="G4175" s="16" t="str">
        <f>[1]!s_info_industry_csrc2023(A4175,"",1)</f>
        <v>制造业</v>
      </c>
      <c r="H4175" s="16">
        <f>[1]!s_is(A4175,83,"FY","YTD","20251231",1,"",100000000)</f>
        <v>24.267946001199999</v>
      </c>
      <c r="I4175" s="16">
        <f>[1]!s_is(A4175,83,"FY","YTD","20241231",1,"",100000000)</f>
        <v>23.222029470700001</v>
      </c>
      <c r="J4175" s="16">
        <f t="shared" si="195"/>
        <v>4.5039841664987312E-2</v>
      </c>
      <c r="K4175" s="16">
        <f>[1]!s_is(A4175,61,"FY","YTD","20251231",1,"",100000000)</f>
        <v>7.0973736026999994</v>
      </c>
      <c r="L4175" s="16">
        <f>[1]!s_is(A4175,61,"FY","YTD","20241231",1,"",100000000)</f>
        <v>6.1429872987000005</v>
      </c>
      <c r="M4175" s="16">
        <f t="shared" si="196"/>
        <v>0.15536192044576899</v>
      </c>
      <c r="N4175" s="16">
        <f>[1]!s_fa_roe(A4175,"20251231")</f>
        <v>22.5031</v>
      </c>
      <c r="O4175" s="16">
        <f>[1]!s_stmnote_rdexp(A4175,"20251231",1,10000)</f>
        <v>8847.0681239999994</v>
      </c>
      <c r="P4175" s="20">
        <f t="shared" si="197"/>
        <v>3.6455776370866042E-2</v>
      </c>
      <c r="Q4175" s="16">
        <f>[1]!s_margin_tradingbalance(A4175,"",10000)</f>
        <v>33103.023399999998</v>
      </c>
      <c r="R4175" s="16">
        <f>[1]!s_margin_seclendingbalance(A4175,"",10000)</f>
        <v>425.18700000000001</v>
      </c>
      <c r="S4175" s="17">
        <f>[1]!s_val_ev(A4175,"",100000000)</f>
        <v>193.94318326839999</v>
      </c>
      <c r="T4175" s="17">
        <f>[1]!share_freesharesmv(A4175,"",100000000)</f>
        <v>109.51576263760001</v>
      </c>
      <c r="U4175" s="17">
        <f>[1]!s_dq_amount_btin(A4175,E4175,100000000)</f>
        <v>4.7022491500000001</v>
      </c>
      <c r="V4175" s="17">
        <f>[1]!s_dq_turn(A4175,E4175)</f>
        <v>2.4575479774619922</v>
      </c>
      <c r="W4175" s="2">
        <f>[1]!s_pq_amount(A4175,"20260101","",100000000)</f>
        <v>633.02786653999999</v>
      </c>
      <c r="X4175" s="2">
        <f>[1]!s_pq_avgamount(A4175,"20260101","",100000000)</f>
        <v>5.7547987867272719</v>
      </c>
      <c r="Y4175" s="17">
        <f>[1]!s_ipo_dilutedpe(A4175)</f>
        <v>24.17</v>
      </c>
      <c r="Z4175" s="12">
        <f>[1]!s_ipo_collection_total(A4175,100000000)</f>
        <v>3.1755</v>
      </c>
      <c r="AA4175" s="2">
        <f>[1]!s_val_pe_ttm(A4175,E4175)</f>
        <v>27.64996337890625</v>
      </c>
      <c r="AB4175" s="5">
        <f>[1]!s_info_zjtxornot1(A4175,"")</f>
        <v>1</v>
      </c>
      <c r="AC4175" s="22" t="str">
        <f>[1]!s_info_nature1(A4175,"")</f>
        <v>民营企业</v>
      </c>
      <c r="AD4175" s="6" t="str">
        <f>[1]!s_info_city(A4175)</f>
        <v>济南市</v>
      </c>
      <c r="AE4175" s="6" t="str">
        <f>[1]!s_info_province(A4175)</f>
        <v>山东省</v>
      </c>
      <c r="AF4175">
        <v>117.000923</v>
      </c>
      <c r="AG4175">
        <v>36.675806999999999</v>
      </c>
    </row>
    <row r="4176" spans="1:33" x14ac:dyDescent="0.3">
      <c r="A4176" s="12" t="s">
        <v>8714</v>
      </c>
      <c r="B4176" s="12" t="s">
        <v>8715</v>
      </c>
      <c r="C4176" s="16" t="str">
        <f>[1]!s_info_mkt(A4176)</f>
        <v>创业板</v>
      </c>
      <c r="D4176" s="16" t="str">
        <f>[1]!s_ipo_listeddate(A4176)</f>
        <v>2021-04-09</v>
      </c>
      <c r="E4176" s="16" t="str">
        <f>[1]!lastradeday_s("000002","")</f>
        <v>2026-06-22</v>
      </c>
      <c r="F4176" s="16" t="str">
        <f>[1]!s_info_industry_csrc2023(A4176,"",3)</f>
        <v>其他制造业</v>
      </c>
      <c r="G4176" s="16" t="str">
        <f>[1]!s_info_industry_csrc2023(A4176,"",1)</f>
        <v>制造业</v>
      </c>
      <c r="H4176" s="16">
        <f>[1]!s_is(A4176,83,"FY","YTD","20251231",1,"",100000000)</f>
        <v>3.6402738186999999</v>
      </c>
      <c r="I4176" s="16">
        <f>[1]!s_is(A4176,83,"FY","YTD","20241231",1,"",100000000)</f>
        <v>3.5851245802999996</v>
      </c>
      <c r="J4176" s="16">
        <f t="shared" si="195"/>
        <v>1.538279553883326E-2</v>
      </c>
      <c r="K4176" s="16">
        <f>[1]!s_is(A4176,61,"FY","YTD","20251231",1,"",100000000)</f>
        <v>1.1856340154</v>
      </c>
      <c r="L4176" s="16">
        <f>[1]!s_is(A4176,61,"FY","YTD","20241231",1,"",100000000)</f>
        <v>1.0887227712000001</v>
      </c>
      <c r="M4176" s="16">
        <f t="shared" si="196"/>
        <v>8.9013701893259314E-2</v>
      </c>
      <c r="N4176" s="16">
        <f>[1]!s_fa_roe(A4176,"20251231")</f>
        <v>11.9945</v>
      </c>
      <c r="O4176" s="16">
        <f>[1]!s_stmnote_rdexp(A4176,"20251231",1,10000)</f>
        <v>3542.8923259999997</v>
      </c>
      <c r="P4176" s="20">
        <f t="shared" si="197"/>
        <v>9.7324885501751168E-2</v>
      </c>
      <c r="Q4176" s="16">
        <f>[1]!s_margin_tradingbalance(A4176,"",10000)</f>
        <v>20124.535400000001</v>
      </c>
      <c r="R4176" s="16">
        <f>[1]!s_margin_seclendingbalance(A4176,"",10000)</f>
        <v>22.7622</v>
      </c>
      <c r="S4176" s="17">
        <f>[1]!s_val_ev(A4176,"",100000000)</f>
        <v>34.082644902699997</v>
      </c>
      <c r="T4176" s="17">
        <f>[1]!share_freesharesmv(A4176,"",100000000)</f>
        <v>15.608442906900001</v>
      </c>
      <c r="U4176" s="17">
        <f>[1]!s_dq_amount_btin(A4176,E4176,100000000)</f>
        <v>0.38776769999999999</v>
      </c>
      <c r="V4176" s="17">
        <f>[1]!s_dq_turn(A4176,E4176)</f>
        <v>1.1644613296093096</v>
      </c>
      <c r="W4176" s="2">
        <f>[1]!s_pq_amount(A4176,"20260101","",100000000)</f>
        <v>82.105480510000007</v>
      </c>
      <c r="X4176" s="2">
        <f>[1]!s_pq_avgamount(A4176,"20260101","",100000000)</f>
        <v>0.74641345918181823</v>
      </c>
      <c r="Y4176" s="17">
        <f>[1]!s_ipo_dilutedpe(A4176)</f>
        <v>15.95</v>
      </c>
      <c r="Z4176" s="12">
        <f>[1]!s_ipo_collection_total(A4176,100000000)</f>
        <v>2.2440169999999999</v>
      </c>
      <c r="AA4176" s="2">
        <f>[1]!s_val_pe_ttm(A4176,E4176)</f>
        <v>29.282472610473633</v>
      </c>
      <c r="AB4176" s="5">
        <f>[1]!s_info_zjtxornot1(A4176,"")</f>
        <v>0</v>
      </c>
      <c r="AC4176" s="22" t="str">
        <f>[1]!s_info_nature1(A4176,"")</f>
        <v>中央国有企业</v>
      </c>
      <c r="AD4176" s="6" t="str">
        <f>[1]!s_info_city(A4176)</f>
        <v>深圳市</v>
      </c>
      <c r="AE4176" s="6" t="str">
        <f>[1]!s_info_province(A4176)</f>
        <v>广东省</v>
      </c>
      <c r="AF4176">
        <v>114.085947</v>
      </c>
      <c r="AG4176">
        <v>22.547000000000001</v>
      </c>
    </row>
    <row r="4177" spans="1:33" x14ac:dyDescent="0.3">
      <c r="A4177" s="12" t="s">
        <v>8716</v>
      </c>
      <c r="B4177" s="12" t="s">
        <v>8717</v>
      </c>
      <c r="C4177" s="16" t="str">
        <f>[1]!s_info_mkt(A4177)</f>
        <v>主板</v>
      </c>
      <c r="D4177" s="16" t="str">
        <f>[1]!s_ipo_listeddate(A4177)</f>
        <v>2010-09-08</v>
      </c>
      <c r="E4177" s="16" t="str">
        <f>[1]!lastradeday_s("000002","")</f>
        <v>2026-06-22</v>
      </c>
      <c r="F4177" s="16" t="str">
        <f>[1]!s_info_industry_csrc2023(A4177,"",3)</f>
        <v>邮政业</v>
      </c>
      <c r="G4177" s="16" t="str">
        <f>[1]!s_info_industry_csrc2023(A4177,"",1)</f>
        <v>交通运输、仓储和邮政业</v>
      </c>
      <c r="H4177" s="16">
        <f>[1]!s_is(A4177,83,"FY","YTD","20251231",1,"",100000000)</f>
        <v>555.86177412270001</v>
      </c>
      <c r="I4177" s="16">
        <f>[1]!s_is(A4177,83,"FY","YTD","20241231",1,"",100000000)</f>
        <v>471.69493265650004</v>
      </c>
      <c r="J4177" s="16">
        <f t="shared" si="195"/>
        <v>0.17843490705356446</v>
      </c>
      <c r="K4177" s="16">
        <f>[1]!s_is(A4177,61,"FY","YTD","20251231",1,"",100000000)</f>
        <v>13.686310172200001</v>
      </c>
      <c r="L4177" s="16">
        <f>[1]!s_is(A4177,61,"FY","YTD","20241231",1,"",100000000)</f>
        <v>10.399526251199999</v>
      </c>
      <c r="M4177" s="16">
        <f t="shared" si="196"/>
        <v>0.31605131249327245</v>
      </c>
      <c r="N4177" s="16">
        <f>[1]!s_fa_roe(A4177,"20251231")</f>
        <v>13.2051</v>
      </c>
      <c r="O4177" s="16">
        <f>[1]!s_stmnote_rdexp(A4177,"20251231",1,10000)</f>
        <v>30446.268763</v>
      </c>
      <c r="P4177" s="20">
        <f t="shared" si="197"/>
        <v>5.4773093204785366E-3</v>
      </c>
      <c r="Q4177" s="16">
        <f>[1]!s_margin_tradingbalance(A4177,"",10000)</f>
        <v>43559.195500000002</v>
      </c>
      <c r="R4177" s="16">
        <f>[1]!s_margin_seclendingbalance(A4177,"",10000)</f>
        <v>37.183999999999997</v>
      </c>
      <c r="S4177" s="17">
        <f>[1]!s_val_ev(A4177,"",100000000)</f>
        <v>200.38200352939998</v>
      </c>
      <c r="T4177" s="17">
        <f>[1]!share_freesharesmv(A4177,"",100000000)</f>
        <v>74.813198067299993</v>
      </c>
      <c r="U4177" s="17">
        <f>[1]!s_dq_amount_btin(A4177,E4177,100000000)</f>
        <v>2.75773885</v>
      </c>
      <c r="V4177" s="17">
        <f>[1]!s_dq_turn(A4177,E4177)</f>
        <v>1.4525610242293634</v>
      </c>
      <c r="W4177" s="2">
        <f>[1]!s_pq_amount(A4177,"20260101","",100000000)</f>
        <v>405.43889316000002</v>
      </c>
      <c r="X4177" s="2">
        <f>[1]!s_pq_avgamount(A4177,"20260101","",100000000)</f>
        <v>3.6858081196363632</v>
      </c>
      <c r="Y4177" s="17">
        <f>[1]!s_ipo_dilutedpe(A4177)</f>
        <v>39.06</v>
      </c>
      <c r="Z4177" s="12">
        <f>[1]!s_ipo_collection_total(A4177,100000000)</f>
        <v>5</v>
      </c>
      <c r="AA4177" s="2">
        <f>[1]!s_val_pe_ttm(A4177,E4177)</f>
        <v>12.593255996704102</v>
      </c>
      <c r="AB4177" s="5">
        <f>[1]!s_info_zjtxornot1(A4177,"")</f>
        <v>0</v>
      </c>
      <c r="AC4177" s="22" t="str">
        <f>[1]!s_info_nature1(A4177,"")</f>
        <v>民营企业</v>
      </c>
      <c r="AD4177" s="6" t="str">
        <f>[1]!s_info_city(A4177)</f>
        <v>玉环市</v>
      </c>
      <c r="AE4177" s="6" t="str">
        <f>[1]!s_info_province(A4177)</f>
        <v>浙江省</v>
      </c>
      <c r="AF4177">
        <v>121.284426</v>
      </c>
      <c r="AG4177">
        <v>28.179738</v>
      </c>
    </row>
    <row r="4178" spans="1:33" x14ac:dyDescent="0.3">
      <c r="A4178" s="12" t="s">
        <v>8718</v>
      </c>
      <c r="B4178" s="12" t="s">
        <v>8719</v>
      </c>
      <c r="C4178" s="16" t="str">
        <f>[1]!s_info_mkt(A4178)</f>
        <v>主板</v>
      </c>
      <c r="D4178" s="16" t="str">
        <f>[1]!s_ipo_listeddate(A4178)</f>
        <v>2016-11-08</v>
      </c>
      <c r="E4178" s="16" t="str">
        <f>[1]!lastradeday_s("000002","")</f>
        <v>2026-06-22</v>
      </c>
      <c r="F4178" s="16" t="str">
        <f>[1]!s_info_industry_csrc2023(A4178,"",3)</f>
        <v>专用设备制造业</v>
      </c>
      <c r="G4178" s="16" t="str">
        <f>[1]!s_info_industry_csrc2023(A4178,"",1)</f>
        <v>制造业</v>
      </c>
      <c r="H4178" s="16">
        <f>[1]!s_is(A4178,83,"FY","YTD","20251231",1,"",100000000)</f>
        <v>10.805008621400001</v>
      </c>
      <c r="I4178" s="16">
        <f>[1]!s_is(A4178,83,"FY","YTD","20241231",1,"",100000000)</f>
        <v>9.4508960847000001</v>
      </c>
      <c r="J4178" s="16">
        <f t="shared" si="195"/>
        <v>0.14327874569398413</v>
      </c>
      <c r="K4178" s="16">
        <f>[1]!s_is(A4178,61,"FY","YTD","20251231",1,"",100000000)</f>
        <v>1.3839224464</v>
      </c>
      <c r="L4178" s="16">
        <f>[1]!s_is(A4178,61,"FY","YTD","20241231",1,"",100000000)</f>
        <v>2.122002744</v>
      </c>
      <c r="M4178" s="16">
        <f t="shared" si="196"/>
        <v>-0.34782249913999169</v>
      </c>
      <c r="N4178" s="16">
        <f>[1]!s_fa_roe(A4178,"20251231")</f>
        <v>9.7912999999999997</v>
      </c>
      <c r="O4178" s="16">
        <f>[1]!s_stmnote_rdexp(A4178,"20251231",1,10000)</f>
        <v>13947.545343000002</v>
      </c>
      <c r="P4178" s="20">
        <f t="shared" si="197"/>
        <v>0.12908407417071385</v>
      </c>
      <c r="Q4178" s="16">
        <f>[1]!s_margin_tradingbalance(A4178,"",10000)</f>
        <v>0</v>
      </c>
      <c r="R4178" s="16">
        <f>[1]!s_margin_seclendingbalance(A4178,"",10000)</f>
        <v>0</v>
      </c>
      <c r="S4178" s="17">
        <f>[1]!s_val_ev(A4178,"",100000000)</f>
        <v>217.15622167399997</v>
      </c>
      <c r="T4178" s="17">
        <f>[1]!share_freesharesmv(A4178,"",100000000)</f>
        <v>76.088725537999991</v>
      </c>
      <c r="U4178" s="17">
        <f>[1]!s_dq_amount_btin(A4178,E4178,100000000)</f>
        <v>15.46570453</v>
      </c>
      <c r="V4178" s="17">
        <f>[1]!s_dq_turn(A4178,E4178)</f>
        <v>7.5854452337168121</v>
      </c>
      <c r="W4178" s="2">
        <f>[1]!s_pq_amount(A4178,"20260101","",100000000)</f>
        <v>501.34078821000003</v>
      </c>
      <c r="X4178" s="2">
        <f>[1]!s_pq_avgamount(A4178,"20260101","",100000000)</f>
        <v>4.557643529181818</v>
      </c>
      <c r="Y4178" s="17">
        <f>[1]!s_ipo_dilutedpe(A4178)</f>
        <v>21.04</v>
      </c>
      <c r="Z4178" s="12">
        <f>[1]!s_ipo_collection_total(A4178,100000000)</f>
        <v>3.7949999999999999</v>
      </c>
      <c r="AA4178" s="2">
        <f>[1]!s_val_pe_ttm(A4178,E4178)</f>
        <v>145.6383056640625</v>
      </c>
      <c r="AB4178" s="5">
        <f>[1]!s_info_zjtxornot1(A4178,"")</f>
        <v>1</v>
      </c>
      <c r="AC4178" s="22" t="str">
        <f>[1]!s_info_nature1(A4178,"")</f>
        <v>民营企业</v>
      </c>
      <c r="AD4178" s="6" t="str">
        <f>[1]!s_info_city(A4178)</f>
        <v>常州市</v>
      </c>
      <c r="AE4178" s="6" t="str">
        <f>[1]!s_info_province(A4178)</f>
        <v>江苏省</v>
      </c>
      <c r="AF4178">
        <v>119.946973</v>
      </c>
      <c r="AG4178">
        <v>31.772752000000001</v>
      </c>
    </row>
    <row r="4179" spans="1:33" x14ac:dyDescent="0.3">
      <c r="A4179" s="12" t="s">
        <v>8720</v>
      </c>
      <c r="B4179" s="12" t="s">
        <v>8721</v>
      </c>
      <c r="C4179" s="16" t="str">
        <f>[1]!s_info_mkt(A4179)</f>
        <v>创业板</v>
      </c>
      <c r="D4179" s="16" t="str">
        <f>[1]!s_ipo_listeddate(A4179)</f>
        <v>2023-10-31</v>
      </c>
      <c r="E4179" s="16" t="str">
        <f>[1]!lastradeday_s("000002","")</f>
        <v>2026-06-22</v>
      </c>
      <c r="F4179" s="16" t="str">
        <f>[1]!s_info_industry_csrc2023(A4179,"",3)</f>
        <v>化学原料和化学制品制造业</v>
      </c>
      <c r="G4179" s="16" t="str">
        <f>[1]!s_info_industry_csrc2023(A4179,"",1)</f>
        <v>制造业</v>
      </c>
      <c r="H4179" s="16">
        <f>[1]!s_is(A4179,83,"FY","YTD","20251231",1,"",100000000)</f>
        <v>22.303687295500001</v>
      </c>
      <c r="I4179" s="16">
        <f>[1]!s_is(A4179,83,"FY","YTD","20241231",1,"",100000000)</f>
        <v>14.2004355076</v>
      </c>
      <c r="J4179" s="16">
        <f t="shared" si="195"/>
        <v>0.57063403327054174</v>
      </c>
      <c r="K4179" s="16">
        <f>[1]!s_is(A4179,61,"FY","YTD","20251231",1,"",100000000)</f>
        <v>0.72870029609999998</v>
      </c>
      <c r="L4179" s="16">
        <f>[1]!s_is(A4179,61,"FY","YTD","20241231",1,"",100000000)</f>
        <v>8.0240123099999991E-2</v>
      </c>
      <c r="M4179" s="16">
        <f t="shared" si="196"/>
        <v>8.0814952413750731</v>
      </c>
      <c r="N4179" s="16">
        <f>[1]!s_fa_roe(A4179,"20251231")</f>
        <v>6.6866000000000003</v>
      </c>
      <c r="O4179" s="16">
        <f>[1]!s_stmnote_rdexp(A4179,"20251231",1,10000)</f>
        <v>3749.3270770000004</v>
      </c>
      <c r="P4179" s="20">
        <f t="shared" si="197"/>
        <v>1.6810346322226576E-2</v>
      </c>
      <c r="Q4179" s="16">
        <f>[1]!s_margin_tradingbalance(A4179,"",10000)</f>
        <v>11416.021199999999</v>
      </c>
      <c r="R4179" s="16">
        <f>[1]!s_margin_seclendingbalance(A4179,"",10000)</f>
        <v>35.113500000000002</v>
      </c>
      <c r="S4179" s="17">
        <f>[1]!s_val_ev(A4179,"",100000000)</f>
        <v>41.317028260000001</v>
      </c>
      <c r="T4179" s="17">
        <f>[1]!share_freesharesmv(A4179,"",100000000)</f>
        <v>17.931412129999998</v>
      </c>
      <c r="U4179" s="17">
        <f>[1]!s_dq_amount_btin(A4179,E4179,100000000)</f>
        <v>2.4091667999999999</v>
      </c>
      <c r="V4179" s="17">
        <f>[1]!s_dq_turn(A4179,E4179)</f>
        <v>11.531440332197395</v>
      </c>
      <c r="W4179" s="2">
        <f>[1]!s_pq_amount(A4179,"20260101","",100000000)</f>
        <v>170.50565734</v>
      </c>
      <c r="X4179" s="2">
        <f>[1]!s_pq_avgamount(A4179,"20260101","",100000000)</f>
        <v>1.5500514303636364</v>
      </c>
      <c r="Y4179" s="17">
        <f>[1]!s_ipo_dilutedpe(A4179)</f>
        <v>33.630000000000003</v>
      </c>
      <c r="Z4179" s="12">
        <f>[1]!s_ipo_collection_total(A4179,100000000)</f>
        <v>5.2776609600000004</v>
      </c>
      <c r="AA4179" s="2">
        <f>[1]!s_val_pe_ttm(A4179,E4179)</f>
        <v>53.237720489501953</v>
      </c>
      <c r="AB4179" s="5">
        <f>[1]!s_info_zjtxornot1(A4179,"")</f>
        <v>0</v>
      </c>
      <c r="AC4179" s="22" t="str">
        <f>[1]!s_info_nature1(A4179,"")</f>
        <v>外资企业</v>
      </c>
      <c r="AD4179" s="6" t="str">
        <f>[1]!s_info_city(A4179)</f>
        <v>上海市</v>
      </c>
      <c r="AE4179" s="6" t="str">
        <f>[1]!s_info_province(A4179)</f>
        <v>上海</v>
      </c>
      <c r="AF4179">
        <v>121.472644</v>
      </c>
      <c r="AG4179">
        <v>31.231705999999999</v>
      </c>
    </row>
    <row r="4180" spans="1:33" x14ac:dyDescent="0.3">
      <c r="A4180" s="12" t="s">
        <v>8722</v>
      </c>
      <c r="B4180" s="12" t="s">
        <v>8723</v>
      </c>
      <c r="C4180" s="16" t="str">
        <f>[1]!s_info_mkt(A4180)</f>
        <v>创业板</v>
      </c>
      <c r="D4180" s="16" t="str">
        <f>[1]!s_ipo_listeddate(A4180)</f>
        <v>2022-04-29</v>
      </c>
      <c r="E4180" s="16" t="str">
        <f>[1]!lastradeday_s("000002","")</f>
        <v>2026-06-22</v>
      </c>
      <c r="F4180" s="16" t="str">
        <f>[1]!s_info_industry_csrc2023(A4180,"",3)</f>
        <v>软件和信息技术服务业</v>
      </c>
      <c r="G4180" s="16" t="str">
        <f>[1]!s_info_industry_csrc2023(A4180,"",1)</f>
        <v>信息传输、软件和信息技术服务业</v>
      </c>
      <c r="H4180" s="16">
        <f>[1]!s_is(A4180,83,"FY","YTD","20251231",1,"",100000000)</f>
        <v>7.1736621425999996</v>
      </c>
      <c r="I4180" s="16">
        <f>[1]!s_is(A4180,83,"FY","YTD","20241231",1,"",100000000)</f>
        <v>5.4975789380999993</v>
      </c>
      <c r="J4180" s="16">
        <f t="shared" si="195"/>
        <v>0.30487660538791017</v>
      </c>
      <c r="K4180" s="16">
        <f>[1]!s_is(A4180,61,"FY","YTD","20251231",1,"",100000000)</f>
        <v>1.3025303033</v>
      </c>
      <c r="L4180" s="16">
        <f>[1]!s_is(A4180,61,"FY","YTD","20241231",1,"",100000000)</f>
        <v>0.93588419189999994</v>
      </c>
      <c r="M4180" s="16">
        <f t="shared" si="196"/>
        <v>0.3917644026614529</v>
      </c>
      <c r="N4180" s="16">
        <f>[1]!s_fa_roe(A4180,"20251231")</f>
        <v>9.5031999999999996</v>
      </c>
      <c r="O4180" s="16">
        <f>[1]!s_stmnote_rdexp(A4180,"20251231",1,10000)</f>
        <v>10761.726433</v>
      </c>
      <c r="P4180" s="20">
        <f t="shared" si="197"/>
        <v>0.15001719092808508</v>
      </c>
      <c r="Q4180" s="16">
        <f>[1]!s_margin_tradingbalance(A4180,"",10000)</f>
        <v>18159.9774</v>
      </c>
      <c r="R4180" s="16">
        <f>[1]!s_margin_seclendingbalance(A4180,"",10000)</f>
        <v>33.431399999999996</v>
      </c>
      <c r="S4180" s="17">
        <f>[1]!s_val_ev(A4180,"",100000000)</f>
        <v>77.096926157999988</v>
      </c>
      <c r="T4180" s="17">
        <f>[1]!share_freesharesmv(A4180,"",100000000)</f>
        <v>43.826515110000003</v>
      </c>
      <c r="U4180" s="17">
        <f>[1]!s_dq_amount_btin(A4180,E4180,100000000)</f>
        <v>1.37767744</v>
      </c>
      <c r="V4180" s="17">
        <f>[1]!s_dq_turn(A4180,E4180)</f>
        <v>2.8491818709426879</v>
      </c>
      <c r="W4180" s="2">
        <f>[1]!s_pq_amount(A4180,"20260101","",100000000)</f>
        <v>227.99683056999999</v>
      </c>
      <c r="X4180" s="2">
        <f>[1]!s_pq_avgamount(A4180,"20260101","",100000000)</f>
        <v>2.0726984597272726</v>
      </c>
      <c r="Y4180" s="17">
        <f>[1]!s_ipo_dilutedpe(A4180)</f>
        <v>61.3</v>
      </c>
      <c r="Z4180" s="12">
        <f>[1]!s_ipo_collection_total(A4180,100000000)</f>
        <v>8.0015490000000007</v>
      </c>
      <c r="AA4180" s="2">
        <f>[1]!s_val_pe_ttm(A4180,E4180)</f>
        <v>56.582817077636719</v>
      </c>
      <c r="AB4180" s="5">
        <f>[1]!s_info_zjtxornot1(A4180,"")</f>
        <v>0</v>
      </c>
      <c r="AC4180" s="22" t="str">
        <f>[1]!s_info_nature1(A4180,"")</f>
        <v>民营企业</v>
      </c>
      <c r="AD4180" s="6" t="str">
        <f>[1]!s_info_city(A4180)</f>
        <v>北京市</v>
      </c>
      <c r="AE4180" s="6" t="str">
        <f>[1]!s_info_province(A4180)</f>
        <v>北京</v>
      </c>
      <c r="AF4180">
        <v>116.40528500000001</v>
      </c>
      <c r="AG4180">
        <v>39.904989</v>
      </c>
    </row>
    <row r="4181" spans="1:33" x14ac:dyDescent="0.3">
      <c r="A4181" s="12" t="s">
        <v>8724</v>
      </c>
      <c r="B4181" s="12" t="s">
        <v>8725</v>
      </c>
      <c r="C4181" s="16" t="str">
        <f>[1]!s_info_mkt(A4181)</f>
        <v>主板</v>
      </c>
      <c r="D4181" s="16" t="str">
        <f>[1]!s_ipo_listeddate(A4181)</f>
        <v>1997-04-22</v>
      </c>
      <c r="E4181" s="16" t="str">
        <f>[1]!lastradeday_s("000002","")</f>
        <v>2026-06-22</v>
      </c>
      <c r="F4181" s="16" t="str">
        <f>[1]!s_info_industry_csrc2023(A4181,"",3)</f>
        <v>农、林、牧、渔专业及辅助性活动</v>
      </c>
      <c r="G4181" s="16" t="str">
        <f>[1]!s_info_industry_csrc2023(A4181,"",1)</f>
        <v>农、林、牧、渔业</v>
      </c>
      <c r="H4181" s="16">
        <f>[1]!s_is(A4181,83,"FY","YTD","20251231",1,"",100000000)</f>
        <v>29.0297860431</v>
      </c>
      <c r="I4181" s="16">
        <f>[1]!s_is(A4181,83,"FY","YTD","20241231",1,"",100000000)</f>
        <v>29.260445047199998</v>
      </c>
      <c r="J4181" s="16">
        <f t="shared" si="195"/>
        <v>-7.8829629463229578E-3</v>
      </c>
      <c r="K4181" s="16">
        <f>[1]!s_is(A4181,61,"FY","YTD","20251231",1,"",100000000)</f>
        <v>0.66021047239999997</v>
      </c>
      <c r="L4181" s="16">
        <f>[1]!s_is(A4181,61,"FY","YTD","20241231",1,"",100000000)</f>
        <v>0.69841728840000006</v>
      </c>
      <c r="M4181" s="16">
        <f t="shared" si="196"/>
        <v>-5.4704854296387551E-2</v>
      </c>
      <c r="N4181" s="16">
        <f>[1]!s_fa_roe(A4181,"20251231")</f>
        <v>2.5611000000000002</v>
      </c>
      <c r="O4181" s="16">
        <f>[1]!s_stmnote_rdexp(A4181,"20251231",1,10000)</f>
        <v>11586.545109000001</v>
      </c>
      <c r="P4181" s="20">
        <f t="shared" si="197"/>
        <v>3.9912609386089398E-2</v>
      </c>
      <c r="Q4181" s="16">
        <f>[1]!s_margin_tradingbalance(A4181,"",10000)</f>
        <v>16847.884999999998</v>
      </c>
      <c r="R4181" s="16">
        <f>[1]!s_margin_seclendingbalance(A4181,"",10000)</f>
        <v>24.229500000000002</v>
      </c>
      <c r="S4181" s="17">
        <f>[1]!s_val_ev(A4181,"",100000000)</f>
        <v>44.700290543999998</v>
      </c>
      <c r="T4181" s="17">
        <f>[1]!share_freesharesmv(A4181,"",100000000)</f>
        <v>24.330436367999997</v>
      </c>
      <c r="U4181" s="17">
        <f>[1]!s_dq_amount_btin(A4181,E4181,100000000)</f>
        <v>0.35700419999999999</v>
      </c>
      <c r="V4181" s="17">
        <f>[1]!s_dq_turn(A4181,E4181)</f>
        <v>1.0631419774155999</v>
      </c>
      <c r="W4181" s="2">
        <f>[1]!s_pq_amount(A4181,"20260101","",100000000)</f>
        <v>99.560493030000004</v>
      </c>
      <c r="X4181" s="2">
        <f>[1]!s_pq_avgamount(A4181,"20260101","",100000000)</f>
        <v>0.90509539118181825</v>
      </c>
      <c r="Y4181" s="17">
        <f>[1]!s_ipo_dilutedpe(A4181)</f>
        <v>0</v>
      </c>
      <c r="Z4181" s="12">
        <f>[1]!s_ipo_collection_total(A4181,100000000)</f>
        <v>3.0375000000000001</v>
      </c>
      <c r="AA4181" s="2">
        <f>[1]!s_val_pe_ttm(A4181,E4181)</f>
        <v>74.676795959472656</v>
      </c>
      <c r="AB4181" s="5">
        <f>[1]!s_info_zjtxornot1(A4181,"")</f>
        <v>0</v>
      </c>
      <c r="AC4181" s="22" t="str">
        <f>[1]!s_info_nature1(A4181,"")</f>
        <v>中央国有企业</v>
      </c>
      <c r="AD4181" s="6" t="str">
        <f>[1]!s_info_city(A4181)</f>
        <v>合肥市</v>
      </c>
      <c r="AE4181" s="6" t="str">
        <f>[1]!s_info_province(A4181)</f>
        <v>安徽省</v>
      </c>
      <c r="AF4181">
        <v>117.28304199999999</v>
      </c>
      <c r="AG4181">
        <v>31.861190000000001</v>
      </c>
    </row>
    <row r="4182" spans="1:33" x14ac:dyDescent="0.3">
      <c r="A4182" s="12" t="s">
        <v>8726</v>
      </c>
      <c r="B4182" s="12" t="s">
        <v>8727</v>
      </c>
      <c r="C4182" s="16" t="str">
        <f>[1]!s_info_mkt(A4182)</f>
        <v>主板</v>
      </c>
      <c r="D4182" s="16" t="str">
        <f>[1]!s_ipo_listeddate(A4182)</f>
        <v>2015-04-23</v>
      </c>
      <c r="E4182" s="16" t="str">
        <f>[1]!lastradeday_s("000002","")</f>
        <v>2026-06-22</v>
      </c>
      <c r="F4182" s="16" t="str">
        <f>[1]!s_info_industry_csrc2023(A4182,"",3)</f>
        <v>电气机械和器材制造业</v>
      </c>
      <c r="G4182" s="16" t="str">
        <f>[1]!s_info_industry_csrc2023(A4182,"",1)</f>
        <v>制造业</v>
      </c>
      <c r="H4182" s="16">
        <f>[1]!s_is(A4182,83,"FY","YTD","20251231",1,"",100000000)</f>
        <v>9.13802965</v>
      </c>
      <c r="I4182" s="16">
        <f>[1]!s_is(A4182,83,"FY","YTD","20241231",1,"",100000000)</f>
        <v>8.2496603585999999</v>
      </c>
      <c r="J4182" s="16">
        <f t="shared" si="195"/>
        <v>0.10768555949990155</v>
      </c>
      <c r="K4182" s="16">
        <f>[1]!s_is(A4182,61,"FY","YTD","20251231",1,"",100000000)</f>
        <v>-0.23370480789999998</v>
      </c>
      <c r="L4182" s="16">
        <f>[1]!s_is(A4182,61,"FY","YTD","20241231",1,"",100000000)</f>
        <v>-0.37005318509999996</v>
      </c>
      <c r="M4182" s="16">
        <f t="shared" si="196"/>
        <v>0.36845616438392331</v>
      </c>
      <c r="N4182" s="16">
        <f>[1]!s_fa_roe(A4182,"20251231")</f>
        <v>-2.8769999999999998</v>
      </c>
      <c r="O4182" s="16">
        <f>[1]!s_stmnote_rdexp(A4182,"20251231",1,10000)</f>
        <v>4941.7017990000004</v>
      </c>
      <c r="P4182" s="20">
        <f t="shared" si="197"/>
        <v>5.4078417211088831E-2</v>
      </c>
      <c r="Q4182" s="16">
        <f>[1]!s_margin_tradingbalance(A4182,"",10000)</f>
        <v>0</v>
      </c>
      <c r="R4182" s="16">
        <f>[1]!s_margin_seclendingbalance(A4182,"",10000)</f>
        <v>0</v>
      </c>
      <c r="S4182" s="17">
        <f>[1]!s_val_ev(A4182,"",100000000)</f>
        <v>48.179424132000001</v>
      </c>
      <c r="T4182" s="17">
        <f>[1]!share_freesharesmv(A4182,"",100000000)</f>
        <v>34.243242093900001</v>
      </c>
      <c r="U4182" s="17">
        <f>[1]!s_dq_amount_btin(A4182,E4182,100000000)</f>
        <v>1.6063884799999999</v>
      </c>
      <c r="V4182" s="17">
        <f>[1]!s_dq_turn(A4182,E4182)</f>
        <v>3.3214298485920311</v>
      </c>
      <c r="W4182" s="2">
        <f>[1]!s_pq_amount(A4182,"20260101","",100000000)</f>
        <v>305.18797033999999</v>
      </c>
      <c r="X4182" s="2">
        <f>[1]!s_pq_avgamount(A4182,"20260101","",100000000)</f>
        <v>2.7744360939999999</v>
      </c>
      <c r="Y4182" s="17">
        <f>[1]!s_ipo_dilutedpe(A4182)</f>
        <v>22.98</v>
      </c>
      <c r="Z4182" s="12">
        <f>[1]!s_ipo_collection_total(A4182,100000000)</f>
        <v>2.6036000000000001</v>
      </c>
      <c r="AA4182" s="2">
        <f>[1]!s_val_pe_ttm(A4182,E4182)</f>
        <v>-204.82231140136719</v>
      </c>
      <c r="AB4182" s="5">
        <f>[1]!s_info_zjtxornot1(A4182,"")</f>
        <v>0</v>
      </c>
      <c r="AC4182" s="22" t="str">
        <f>[1]!s_info_nature1(A4182,"")</f>
        <v>民营企业</v>
      </c>
      <c r="AD4182" s="6" t="str">
        <f>[1]!s_info_city(A4182)</f>
        <v>绍兴市</v>
      </c>
      <c r="AE4182" s="6" t="str">
        <f>[1]!s_info_province(A4182)</f>
        <v>浙江省</v>
      </c>
      <c r="AF4182">
        <v>120.582112</v>
      </c>
      <c r="AG4182">
        <v>29.997116999999999</v>
      </c>
    </row>
    <row r="4183" spans="1:33" x14ac:dyDescent="0.3">
      <c r="A4183" s="12" t="s">
        <v>8728</v>
      </c>
      <c r="B4183" s="12" t="s">
        <v>8729</v>
      </c>
      <c r="C4183" s="16" t="str">
        <f>[1]!s_info_mkt(A4183)</f>
        <v>主板</v>
      </c>
      <c r="D4183" s="16" t="str">
        <f>[1]!s_ipo_listeddate(A4183)</f>
        <v>2015-01-27</v>
      </c>
      <c r="E4183" s="16" t="str">
        <f>[1]!lastradeday_s("000002","")</f>
        <v>2026-06-22</v>
      </c>
      <c r="F4183" s="16" t="str">
        <f>[1]!s_info_industry_csrc2023(A4183,"",3)</f>
        <v>文教、工美、体育和娱乐用品制造业</v>
      </c>
      <c r="G4183" s="16" t="str">
        <f>[1]!s_info_industry_csrc2023(A4183,"",1)</f>
        <v>制造业</v>
      </c>
      <c r="H4183" s="16">
        <f>[1]!s_is(A4183,83,"FY","YTD","20251231",1,"",100000000)</f>
        <v>250.6390983647</v>
      </c>
      <c r="I4183" s="16">
        <f>[1]!s_is(A4183,83,"FY","YTD","20241231",1,"",100000000)</f>
        <v>242.2824869865</v>
      </c>
      <c r="J4183" s="16">
        <f t="shared" si="195"/>
        <v>3.4491190354446255E-2</v>
      </c>
      <c r="K4183" s="16">
        <f>[1]!s_is(A4183,61,"FY","YTD","20251231",1,"",100000000)</f>
        <v>13.104489919600001</v>
      </c>
      <c r="L4183" s="16">
        <f>[1]!s_is(A4183,61,"FY","YTD","20241231",1,"",100000000)</f>
        <v>13.958443924999999</v>
      </c>
      <c r="M4183" s="16">
        <f t="shared" si="196"/>
        <v>-6.1178309701881657E-2</v>
      </c>
      <c r="N4183" s="16">
        <f>[1]!s_fa_roe(A4183,"20251231")</f>
        <v>14.4025</v>
      </c>
      <c r="O4183" s="16">
        <f>[1]!s_stmnote_rdexp(A4183,"20251231",1,10000)</f>
        <v>18963.935486999999</v>
      </c>
      <c r="P4183" s="20">
        <f t="shared" si="197"/>
        <v>7.5662319289889679E-3</v>
      </c>
      <c r="Q4183" s="16">
        <f>[1]!s_margin_tradingbalance(A4183,"",10000)</f>
        <v>16011.806500000001</v>
      </c>
      <c r="R4183" s="16">
        <f>[1]!s_margin_seclendingbalance(A4183,"",10000)</f>
        <v>431.18020000000001</v>
      </c>
      <c r="S4183" s="17">
        <f>[1]!s_val_ev(A4183,"",100000000)</f>
        <v>196.62126744189999</v>
      </c>
      <c r="T4183" s="17">
        <f>[1]!share_freesharesmv(A4183,"",100000000)</f>
        <v>70.842265789300015</v>
      </c>
      <c r="U4183" s="17">
        <f>[1]!s_dq_amount_btin(A4183,E4183,100000000)</f>
        <v>1.33299714</v>
      </c>
      <c r="V4183" s="17">
        <f>[1]!s_dq_turn(A4183,E4183)</f>
        <v>0.69234352555592771</v>
      </c>
      <c r="W4183" s="2">
        <f>[1]!s_pq_amount(A4183,"20260101","",100000000)</f>
        <v>130.80671971999999</v>
      </c>
      <c r="X4183" s="2">
        <f>[1]!s_pq_avgamount(A4183,"20260101","",100000000)</f>
        <v>1.1891519974545455</v>
      </c>
      <c r="Y4183" s="17">
        <f>[1]!s_ipo_dilutedpe(A4183)</f>
        <v>22.99</v>
      </c>
      <c r="Z4183" s="12">
        <f>[1]!s_ipo_collection_total(A4183,100000000)</f>
        <v>7.89</v>
      </c>
      <c r="AA4183" s="2">
        <f>[1]!s_val_pe_ttm(A4183,E4183)</f>
        <v>14.791175842285156</v>
      </c>
      <c r="AB4183" s="5">
        <f>[1]!s_info_zjtxornot1(A4183,"")</f>
        <v>0</v>
      </c>
      <c r="AC4183" s="22" t="str">
        <f>[1]!s_info_nature1(A4183,"")</f>
        <v>民营企业</v>
      </c>
      <c r="AD4183" s="6" t="str">
        <f>[1]!s_info_city(A4183)</f>
        <v>上海市</v>
      </c>
      <c r="AE4183" s="6" t="str">
        <f>[1]!s_info_province(A4183)</f>
        <v>上海</v>
      </c>
      <c r="AF4183">
        <v>121.472644</v>
      </c>
      <c r="AG4183">
        <v>31.231705999999999</v>
      </c>
    </row>
    <row r="4184" spans="1:33" x14ac:dyDescent="0.3">
      <c r="A4184" s="12" t="s">
        <v>8730</v>
      </c>
      <c r="B4184" s="12" t="s">
        <v>8731</v>
      </c>
      <c r="C4184" s="16" t="str">
        <f>[1]!s_info_mkt(A4184)</f>
        <v>主板</v>
      </c>
      <c r="D4184" s="16" t="str">
        <f>[1]!s_ipo_listeddate(A4184)</f>
        <v>2018-09-19</v>
      </c>
      <c r="E4184" s="16" t="str">
        <f>[1]!lastradeday_s("000002","")</f>
        <v>2026-06-22</v>
      </c>
      <c r="F4184" s="16" t="str">
        <f>[1]!s_info_industry_csrc2023(A4184,"",3)</f>
        <v>货币金融服务</v>
      </c>
      <c r="G4184" s="16" t="str">
        <f>[1]!s_info_industry_csrc2023(A4184,"",1)</f>
        <v>金融业</v>
      </c>
      <c r="H4184" s="16">
        <f>[1]!s_is(A4184,83,"FY","YTD","20251231",1,"",100000000)</f>
        <v>129.21145000000001</v>
      </c>
      <c r="I4184" s="16">
        <f>[1]!s_is(A4184,83,"FY","YTD","20241231",1,"",100000000)</f>
        <v>128.77199999999999</v>
      </c>
      <c r="J4184" s="16">
        <f t="shared" si="195"/>
        <v>3.4126207560651878E-3</v>
      </c>
      <c r="K4184" s="16">
        <f>[1]!s_is(A4184,61,"FY","YTD","20251231",1,"",100000000)</f>
        <v>18.950050000000001</v>
      </c>
      <c r="L4184" s="16">
        <f>[1]!s_is(A4184,61,"FY","YTD","20241231",1,"",100000000)</f>
        <v>18.757619999999999</v>
      </c>
      <c r="M4184" s="16">
        <f t="shared" si="196"/>
        <v>1.0258764171574094E-2</v>
      </c>
      <c r="N4184" s="16">
        <f>[1]!s_fa_roe(A4184,"20251231")</f>
        <v>3.4609999999999999</v>
      </c>
      <c r="O4184" s="16">
        <f>[1]!s_stmnote_rdexp(A4184,"20251231",1,10000)</f>
        <v>0</v>
      </c>
      <c r="P4184" s="20">
        <f t="shared" si="197"/>
        <v>0</v>
      </c>
      <c r="Q4184" s="16">
        <f>[1]!s_margin_tradingbalance(A4184,"",10000)</f>
        <v>45126.873699999996</v>
      </c>
      <c r="R4184" s="16">
        <f>[1]!s_margin_seclendingbalance(A4184,"",10000)</f>
        <v>338.01569999999998</v>
      </c>
      <c r="S4184" s="17">
        <f>[1]!s_val_ev(A4184,"",100000000)</f>
        <v>137.618498936344</v>
      </c>
      <c r="T4184" s="17">
        <f>[1]!share_freesharesmv(A4184,"",100000000)</f>
        <v>82.326842561999996</v>
      </c>
      <c r="U4184" s="17">
        <f>[1]!s_dq_amount_btin(A4184,E4184,100000000)</f>
        <v>1.30179081</v>
      </c>
      <c r="V4184" s="17">
        <f>[1]!s_dq_turn(A4184,E4184)</f>
        <v>1.0904511374765231</v>
      </c>
      <c r="W4184" s="2">
        <f>[1]!s_pq_amount(A4184,"20260101","",100000000)</f>
        <v>168.30431141</v>
      </c>
      <c r="X4184" s="2">
        <f>[1]!s_pq_avgamount(A4184,"20260101","",100000000)</f>
        <v>1.5300391946363636</v>
      </c>
      <c r="Y4184" s="17">
        <f>[1]!s_ipo_dilutedpe(A4184)</f>
        <v>6.5</v>
      </c>
      <c r="Z4184" s="12">
        <f>[1]!s_ipo_collection_total(A4184,100000000)</f>
        <v>27.54</v>
      </c>
      <c r="AA4184" s="2">
        <f>[1]!s_val_pe_ttm(A4184,E4184)</f>
        <v>8.021697998046875</v>
      </c>
      <c r="AB4184" s="5">
        <f>[1]!s_info_zjtxornot1(A4184,"")</f>
        <v>0</v>
      </c>
      <c r="AC4184" s="22" t="str">
        <f>[1]!s_info_nature1(A4184,"")</f>
        <v>地方国有企业</v>
      </c>
      <c r="AD4184" s="6" t="str">
        <f>[1]!s_info_city(A4184)</f>
        <v>郑州市</v>
      </c>
      <c r="AE4184" s="6" t="str">
        <f>[1]!s_info_province(A4184)</f>
        <v>河南省</v>
      </c>
      <c r="AF4184">
        <v>113.665412</v>
      </c>
      <c r="AG4184">
        <v>34.757975000000002</v>
      </c>
    </row>
    <row r="4185" spans="1:33" x14ac:dyDescent="0.3">
      <c r="A4185" s="12" t="s">
        <v>8732</v>
      </c>
      <c r="B4185" s="12" t="s">
        <v>8733</v>
      </c>
      <c r="C4185" s="16" t="str">
        <f>[1]!s_info_mkt(A4185)</f>
        <v>主板</v>
      </c>
      <c r="D4185" s="16" t="str">
        <f>[1]!s_ipo_listeddate(A4185)</f>
        <v>1998-09-02</v>
      </c>
      <c r="E4185" s="16" t="str">
        <f>[1]!lastradeday_s("000002","")</f>
        <v>2026-06-22</v>
      </c>
      <c r="F4185" s="16" t="str">
        <f>[1]!s_info_industry_csrc2023(A4185,"",3)</f>
        <v>化学原料和化学制品制造业</v>
      </c>
      <c r="G4185" s="16" t="str">
        <f>[1]!s_info_industry_csrc2023(A4185,"",1)</f>
        <v>制造业</v>
      </c>
      <c r="H4185" s="16">
        <f>[1]!s_is(A4185,83,"FY","YTD","20251231",1,"",100000000)</f>
        <v>55.533157583299996</v>
      </c>
      <c r="I4185" s="16">
        <f>[1]!s_is(A4185,83,"FY","YTD","20241231",1,"",100000000)</f>
        <v>61.684005789300002</v>
      </c>
      <c r="J4185" s="16">
        <f t="shared" si="195"/>
        <v>-9.9715446934656837E-2</v>
      </c>
      <c r="K4185" s="16">
        <f>[1]!s_is(A4185,61,"FY","YTD","20251231",1,"",100000000)</f>
        <v>-2.8709383633999996</v>
      </c>
      <c r="L4185" s="16">
        <f>[1]!s_is(A4185,61,"FY","YTD","20241231",1,"",100000000)</f>
        <v>-3.6216759808999996</v>
      </c>
      <c r="M4185" s="16">
        <f t="shared" si="196"/>
        <v>0.20729011139020753</v>
      </c>
      <c r="N4185" s="16">
        <f>[1]!s_fa_roe(A4185,"20251231")</f>
        <v>-5.5915999999999997</v>
      </c>
      <c r="O4185" s="16">
        <f>[1]!s_stmnote_rdexp(A4185,"20251231",1,10000)</f>
        <v>30123.844867000003</v>
      </c>
      <c r="P4185" s="20">
        <f t="shared" si="197"/>
        <v>5.4244790280138656E-2</v>
      </c>
      <c r="Q4185" s="16">
        <f>[1]!s_margin_tradingbalance(A4185,"",10000)</f>
        <v>0</v>
      </c>
      <c r="R4185" s="16">
        <f>[1]!s_margin_seclendingbalance(A4185,"",10000)</f>
        <v>0</v>
      </c>
      <c r="S4185" s="17">
        <f>[1]!s_val_ev(A4185,"",100000000)</f>
        <v>64.1944128385</v>
      </c>
      <c r="T4185" s="17">
        <f>[1]!share_freesharesmv(A4185,"",100000000)</f>
        <v>37.348294508000002</v>
      </c>
      <c r="U4185" s="17">
        <f>[1]!s_dq_amount_btin(A4185,E4185,100000000)</f>
        <v>0.85366892000000005</v>
      </c>
      <c r="V4185" s="17">
        <f>[1]!s_dq_turn(A4185,E4185)</f>
        <v>1.4175767843017053</v>
      </c>
      <c r="W4185" s="2">
        <f>[1]!s_pq_amount(A4185,"20260101","",100000000)</f>
        <v>163.66350360000001</v>
      </c>
      <c r="X4185" s="2">
        <f>[1]!s_pq_avgamount(A4185,"20260101","",100000000)</f>
        <v>1.4878500327272728</v>
      </c>
      <c r="Y4185" s="17">
        <f>[1]!s_ipo_dilutedpe(A4185)</f>
        <v>0</v>
      </c>
      <c r="Z4185" s="12">
        <f>[1]!s_ipo_collection_total(A4185,100000000)</f>
        <v>2.4500000000000002</v>
      </c>
      <c r="AA4185" s="2">
        <f>[1]!s_val_pe_ttm(A4185,E4185)</f>
        <v>-22.850269317626953</v>
      </c>
      <c r="AB4185" s="5">
        <f>[1]!s_info_zjtxornot1(A4185,"")</f>
        <v>1</v>
      </c>
      <c r="AC4185" s="22" t="str">
        <f>[1]!s_info_nature1(A4185,"")</f>
        <v>中央国有企业</v>
      </c>
      <c r="AD4185" s="6" t="str">
        <f>[1]!s_info_city(A4185)</f>
        <v>大连市</v>
      </c>
      <c r="AE4185" s="6" t="str">
        <f>[1]!s_info_province(A4185)</f>
        <v>辽宁省</v>
      </c>
      <c r="AF4185">
        <v>121.618622</v>
      </c>
      <c r="AG4185">
        <v>38.914589999999997</v>
      </c>
    </row>
    <row r="4186" spans="1:33" x14ac:dyDescent="0.3">
      <c r="A4186" s="12" t="s">
        <v>8734</v>
      </c>
      <c r="B4186" s="12" t="s">
        <v>8735</v>
      </c>
      <c r="C4186" s="16" t="str">
        <f>[1]!s_info_mkt(A4186)</f>
        <v>主板</v>
      </c>
      <c r="D4186" s="16" t="str">
        <f>[1]!s_ipo_listeddate(A4186)</f>
        <v>1998-02-25</v>
      </c>
      <c r="E4186" s="16" t="str">
        <f>[1]!lastradeday_s("000002","")</f>
        <v>2026-06-22</v>
      </c>
      <c r="F4186" s="16" t="str">
        <f>[1]!s_info_industry_csrc2023(A4186,"",3)</f>
        <v>公共设施管理业</v>
      </c>
      <c r="G4186" s="16" t="str">
        <f>[1]!s_info_industry_csrc2023(A4186,"",1)</f>
        <v>水利、环境和公共设施管理业</v>
      </c>
      <c r="H4186" s="16">
        <f>[1]!s_is(A4186,83,"FY","YTD","20251231",1,"",100000000)</f>
        <v>46.528780537899998</v>
      </c>
      <c r="I4186" s="16">
        <f>[1]!s_is(A4186,83,"FY","YTD","20241231",1,"",100000000)</f>
        <v>52.445864819899995</v>
      </c>
      <c r="J4186" s="16">
        <f t="shared" si="195"/>
        <v>-0.11282270398856742</v>
      </c>
      <c r="K4186" s="16">
        <f>[1]!s_is(A4186,61,"FY","YTD","20251231",1,"",100000000)</f>
        <v>-30.263564818200003</v>
      </c>
      <c r="L4186" s="16">
        <f>[1]!s_is(A4186,61,"FY","YTD","20241231",1,"",100000000)</f>
        <v>-30.5751400893</v>
      </c>
      <c r="M4186" s="16">
        <f t="shared" si="196"/>
        <v>1.0190477302474738E-2</v>
      </c>
      <c r="N4186" s="16">
        <f>[1]!s_fa_roe(A4186,"20251231")</f>
        <v>-7400.9390000000003</v>
      </c>
      <c r="O4186" s="16">
        <f>[1]!s_stmnote_rdexp(A4186,"20251231",1,10000)</f>
        <v>6216.8193579999997</v>
      </c>
      <c r="P4186" s="20">
        <f t="shared" si="197"/>
        <v>1.3361234242827603E-2</v>
      </c>
      <c r="Q4186" s="16">
        <f>[1]!s_margin_tradingbalance(A4186,"",10000)</f>
        <v>9573.2450000000008</v>
      </c>
      <c r="R4186" s="16">
        <f>[1]!s_margin_seclendingbalance(A4186,"",10000)</f>
        <v>0</v>
      </c>
      <c r="S4186" s="17">
        <f>[1]!s_val_ev(A4186,"",100000000)</f>
        <v>29.932418208000001</v>
      </c>
      <c r="T4186" s="17">
        <f>[1]!share_freesharesmv(A4186,"",100000000)</f>
        <v>25.539993423000002</v>
      </c>
      <c r="U4186" s="17">
        <f>[1]!s_dq_amount_btin(A4186,E4186,100000000)</f>
        <v>0.58585240000000005</v>
      </c>
      <c r="V4186" s="17">
        <f>[1]!s_dq_turn(A4186,E4186)</f>
        <v>1.9910916603350577</v>
      </c>
      <c r="W4186" s="2">
        <f>[1]!s_pq_amount(A4186,"20260101","",100000000)</f>
        <v>146.29046344</v>
      </c>
      <c r="X4186" s="2">
        <f>[1]!s_pq_avgamount(A4186,"20260101","",100000000)</f>
        <v>1.3421143434862386</v>
      </c>
      <c r="Y4186" s="17">
        <f>[1]!s_ipo_dilutedpe(A4186)</f>
        <v>0</v>
      </c>
      <c r="Z4186" s="12">
        <f>[1]!s_ipo_collection_total(A4186,100000000)</f>
        <v>2.0964999999999998</v>
      </c>
      <c r="AA4186" s="2">
        <f>[1]!s_val_pe_ttm(A4186,E4186)</f>
        <v>-0.97344797849655151</v>
      </c>
      <c r="AB4186" s="5">
        <f>[1]!s_info_zjtxornot1(A4186,"")</f>
        <v>0</v>
      </c>
      <c r="AC4186" s="22" t="str">
        <f>[1]!s_info_nature1(A4186,"")</f>
        <v>公众企业</v>
      </c>
      <c r="AD4186" s="6" t="str">
        <f>[1]!s_info_city(A4186)</f>
        <v>宜昌市</v>
      </c>
      <c r="AE4186" s="6" t="str">
        <f>[1]!s_info_province(A4186)</f>
        <v>湖北省</v>
      </c>
      <c r="AF4186">
        <v>111.290843</v>
      </c>
      <c r="AG4186">
        <v>30.702635999999998</v>
      </c>
    </row>
    <row r="4187" spans="1:33" x14ac:dyDescent="0.3">
      <c r="A4187" s="12" t="s">
        <v>8736</v>
      </c>
      <c r="B4187" s="12" t="s">
        <v>8737</v>
      </c>
      <c r="C4187" s="16" t="str">
        <f>[1]!s_info_mkt(A4187)</f>
        <v>主板</v>
      </c>
      <c r="D4187" s="16" t="str">
        <f>[1]!s_ipo_listeddate(A4187)</f>
        <v>2009-12-11</v>
      </c>
      <c r="E4187" s="16" t="str">
        <f>[1]!lastradeday_s("000002","")</f>
        <v>2026-06-22</v>
      </c>
      <c r="F4187" s="16" t="str">
        <f>[1]!s_info_industry_csrc2023(A4187,"",3)</f>
        <v>化学原料和化学制品制造业</v>
      </c>
      <c r="G4187" s="16" t="str">
        <f>[1]!s_info_industry_csrc2023(A4187,"",1)</f>
        <v>制造业</v>
      </c>
      <c r="H4187" s="16">
        <f>[1]!s_is(A4187,83,"FY","YTD","20251231",1,"",100000000)</f>
        <v>4.0601800924000004</v>
      </c>
      <c r="I4187" s="16">
        <f>[1]!s_is(A4187,83,"FY","YTD","20241231",1,"",100000000)</f>
        <v>3.9844021382999997</v>
      </c>
      <c r="J4187" s="16">
        <f t="shared" si="195"/>
        <v>1.9018651097384653E-2</v>
      </c>
      <c r="K4187" s="16">
        <f>[1]!s_is(A4187,61,"FY","YTD","20251231",1,"",100000000)</f>
        <v>-0.10033232060000001</v>
      </c>
      <c r="L4187" s="16">
        <f>[1]!s_is(A4187,61,"FY","YTD","20241231",1,"",100000000)</f>
        <v>-0.24620005589999999</v>
      </c>
      <c r="M4187" s="16">
        <f t="shared" si="196"/>
        <v>0.59247645077403077</v>
      </c>
      <c r="N4187" s="16">
        <f>[1]!s_fa_roe(A4187,"20251231")</f>
        <v>-5.7447999999999997</v>
      </c>
      <c r="O4187" s="16">
        <f>[1]!s_stmnote_rdexp(A4187,"20251231",1,10000)</f>
        <v>1620.1007689999999</v>
      </c>
      <c r="P4187" s="20">
        <f t="shared" si="197"/>
        <v>3.9902189856862905E-2</v>
      </c>
      <c r="Q4187" s="16">
        <f>[1]!s_margin_tradingbalance(A4187,"",10000)</f>
        <v>0</v>
      </c>
      <c r="R4187" s="16">
        <f>[1]!s_margin_seclendingbalance(A4187,"",10000)</f>
        <v>0</v>
      </c>
      <c r="S4187" s="17">
        <f>[1]!s_val_ev(A4187,"",100000000)</f>
        <v>22.560189327</v>
      </c>
      <c r="T4187" s="17">
        <f>[1]!share_freesharesmv(A4187,"",100000000)</f>
        <v>15.9396044157</v>
      </c>
      <c r="U4187" s="17">
        <f>[1]!s_dq_amount_btin(A4187,E4187,100000000)</f>
        <v>0.88312471999999997</v>
      </c>
      <c r="V4187" s="17">
        <f>[1]!s_dq_turn(A4187,E4187)</f>
        <v>3.9225901288908984</v>
      </c>
      <c r="W4187" s="2">
        <f>[1]!s_pq_amount(A4187,"20260101","",100000000)</f>
        <v>128.25978631000001</v>
      </c>
      <c r="X4187" s="2">
        <f>[1]!s_pq_avgamount(A4187,"20260101","",100000000)</f>
        <v>1.1659980573636364</v>
      </c>
      <c r="Y4187" s="17">
        <f>[1]!s_ipo_dilutedpe(A4187)</f>
        <v>48.75</v>
      </c>
      <c r="Z4187" s="12">
        <f>[1]!s_ipo_collection_total(A4187,100000000)</f>
        <v>3.4249999999999998</v>
      </c>
      <c r="AA4187" s="2">
        <f>[1]!s_val_pe_ttm(A4187,E4187)</f>
        <v>-585.55682373046875</v>
      </c>
      <c r="AB4187" s="5">
        <f>[1]!s_info_zjtxornot1(A4187,"")</f>
        <v>0</v>
      </c>
      <c r="AC4187" s="22" t="str">
        <f>[1]!s_info_nature1(A4187,"")</f>
        <v>民营企业</v>
      </c>
      <c r="AD4187" s="6" t="str">
        <f>[1]!s_info_city(A4187)</f>
        <v>珠海市</v>
      </c>
      <c r="AE4187" s="6" t="str">
        <f>[1]!s_info_province(A4187)</f>
        <v>广东省</v>
      </c>
      <c r="AF4187">
        <v>113.552724</v>
      </c>
      <c r="AG4187">
        <v>22.255898999999999</v>
      </c>
    </row>
    <row r="4188" spans="1:33" x14ac:dyDescent="0.3">
      <c r="A4188" s="12" t="s">
        <v>8738</v>
      </c>
      <c r="B4188" s="12" t="s">
        <v>8739</v>
      </c>
      <c r="C4188" s="16" t="str">
        <f>[1]!s_info_mkt(A4188)</f>
        <v>创业板</v>
      </c>
      <c r="D4188" s="16" t="str">
        <f>[1]!s_ipo_listeddate(A4188)</f>
        <v>2025-09-25</v>
      </c>
      <c r="E4188" s="16" t="str">
        <f>[1]!lastradeday_s("000002","")</f>
        <v>2026-06-22</v>
      </c>
      <c r="F4188" s="16" t="str">
        <f>[1]!s_info_industry_csrc2023(A4188,"",3)</f>
        <v>汽车制造业</v>
      </c>
      <c r="G4188" s="16" t="str">
        <f>[1]!s_info_industry_csrc2023(A4188,"",1)</f>
        <v>制造业</v>
      </c>
      <c r="H4188" s="16">
        <f>[1]!s_is(A4188,83,"FY","YTD","20251231",1,"",100000000)</f>
        <v>206.96999932380001</v>
      </c>
      <c r="I4188" s="16">
        <f>[1]!s_is(A4188,83,"FY","YTD","20241231",1,"",100000000)</f>
        <v>161.7753126618</v>
      </c>
      <c r="J4188" s="16">
        <f t="shared" si="195"/>
        <v>0.27936701786187812</v>
      </c>
      <c r="K4188" s="16">
        <f>[1]!s_is(A4188,61,"FY","YTD","20251231",1,"",100000000)</f>
        <v>11.333606658499999</v>
      </c>
      <c r="L4188" s="16">
        <f>[1]!s_is(A4188,61,"FY","YTD","20241231",1,"",100000000)</f>
        <v>9.3591052187999999</v>
      </c>
      <c r="M4188" s="16">
        <f t="shared" si="196"/>
        <v>0.21097117657505773</v>
      </c>
      <c r="N4188" s="16">
        <f>[1]!s_fa_roe(A4188,"20251231")</f>
        <v>15.7043</v>
      </c>
      <c r="O4188" s="16">
        <f>[1]!s_stmnote_rdexp(A4188,"20251231",1,10000)</f>
        <v>133820.81157399999</v>
      </c>
      <c r="P4188" s="20">
        <f t="shared" si="197"/>
        <v>6.4657105866169656E-2</v>
      </c>
      <c r="Q4188" s="16">
        <f>[1]!s_margin_tradingbalance(A4188,"",10000)</f>
        <v>16331.795700000001</v>
      </c>
      <c r="R4188" s="16">
        <f>[1]!s_margin_seclendingbalance(A4188,"",10000)</f>
        <v>0</v>
      </c>
      <c r="S4188" s="17">
        <f>[1]!s_val_ev(A4188,"",100000000)</f>
        <v>446.088713805</v>
      </c>
      <c r="T4188" s="17">
        <f>[1]!share_freesharesmv(A4188,"",100000000)</f>
        <v>37.773182653500001</v>
      </c>
      <c r="U4188" s="17">
        <f>[1]!s_dq_amount_btin(A4188,E4188,100000000)</f>
        <v>1.6174062199999999</v>
      </c>
      <c r="V4188" s="17">
        <f>[1]!s_dq_turn(A4188,E4188)</f>
        <v>4.3372119210298994</v>
      </c>
      <c r="W4188" s="2">
        <f>[1]!s_pq_amount(A4188,"20260101","",100000000)</f>
        <v>205.77964538000001</v>
      </c>
      <c r="X4188" s="2">
        <f>[1]!s_pq_avgamount(A4188,"20260101","",100000000)</f>
        <v>1.8707240489090911</v>
      </c>
      <c r="Y4188" s="17">
        <f>[1]!s_ipo_dilutedpe(A4188)</f>
        <v>32.869999999999997</v>
      </c>
      <c r="Z4188" s="12">
        <f>[1]!s_ipo_collection_total(A4188,100000000)</f>
        <v>36.014148768000005</v>
      </c>
      <c r="AA4188" s="2">
        <f>[1]!s_val_pe_ttm(A4188,E4188)</f>
        <v>52.237247467041016</v>
      </c>
      <c r="AB4188" s="5">
        <f>[1]!s_info_zjtxornot1(A4188,"")</f>
        <v>0</v>
      </c>
      <c r="AC4188" s="22" t="str">
        <f>[1]!s_info_nature1(A4188,"")</f>
        <v>民营企业</v>
      </c>
      <c r="AD4188" s="6" t="str">
        <f>[1]!s_info_city(A4188)</f>
        <v>苏州市</v>
      </c>
      <c r="AE4188" s="6" t="str">
        <f>[1]!s_info_province(A4188)</f>
        <v>江苏省</v>
      </c>
      <c r="AF4188">
        <v>120.619585</v>
      </c>
      <c r="AG4188">
        <v>31.299378999999998</v>
      </c>
    </row>
    <row r="4189" spans="1:33" x14ac:dyDescent="0.3">
      <c r="A4189" s="12" t="s">
        <v>8740</v>
      </c>
      <c r="B4189" s="12" t="s">
        <v>8741</v>
      </c>
      <c r="C4189" s="16" t="str">
        <f>[1]!s_info_mkt(A4189)</f>
        <v>主板</v>
      </c>
      <c r="D4189" s="16" t="str">
        <f>[1]!s_ipo_listeddate(A4189)</f>
        <v>2009-11-06</v>
      </c>
      <c r="E4189" s="16" t="str">
        <f>[1]!lastradeday_s("000002","")</f>
        <v>2026-06-22</v>
      </c>
      <c r="F4189" s="16" t="str">
        <f>[1]!s_info_industry_csrc2023(A4189,"",3)</f>
        <v>房地产业</v>
      </c>
      <c r="G4189" s="16" t="str">
        <f>[1]!s_info_industry_csrc2023(A4189,"",1)</f>
        <v>房地产业</v>
      </c>
      <c r="H4189" s="16">
        <f>[1]!s_is(A4189,83,"FY","YTD","20251231",1,"",100000000)</f>
        <v>11.1857579826</v>
      </c>
      <c r="I4189" s="16">
        <f>[1]!s_is(A4189,83,"FY","YTD","20241231",1,"",100000000)</f>
        <v>29.696297549000001</v>
      </c>
      <c r="J4189" s="16">
        <f t="shared" si="195"/>
        <v>-0.62332819557242503</v>
      </c>
      <c r="K4189" s="16">
        <f>[1]!s_is(A4189,61,"FY","YTD","20251231",1,"",100000000)</f>
        <v>-18.043548289899999</v>
      </c>
      <c r="L4189" s="16">
        <f>[1]!s_is(A4189,61,"FY","YTD","20241231",1,"",100000000)</f>
        <v>-22.380852275399999</v>
      </c>
      <c r="M4189" s="16">
        <f t="shared" si="196"/>
        <v>0.19379530020254701</v>
      </c>
      <c r="N4189" s="16">
        <f>[1]!s_fa_roe(A4189,"20251231")</f>
        <v>0</v>
      </c>
      <c r="O4189" s="16">
        <f>[1]!s_stmnote_rdexp(A4189,"20251231",1,10000)</f>
        <v>0</v>
      </c>
      <c r="P4189" s="20">
        <f t="shared" si="197"/>
        <v>0</v>
      </c>
      <c r="Q4189" s="16">
        <f>[1]!s_margin_tradingbalance(A4189,"",10000)</f>
        <v>0</v>
      </c>
      <c r="R4189" s="16">
        <f>[1]!s_margin_seclendingbalance(A4189,"",10000)</f>
        <v>0</v>
      </c>
      <c r="S4189" s="17">
        <f>[1]!s_val_ev(A4189,"",100000000)</f>
        <v>35.551423284999998</v>
      </c>
      <c r="T4189" s="17">
        <f>[1]!share_freesharesmv(A4189,"",100000000)</f>
        <v>21.153970069499994</v>
      </c>
      <c r="U4189" s="17">
        <f>[1]!s_dq_amount_btin(A4189,E4189,100000000)</f>
        <v>0.75605544999999996</v>
      </c>
      <c r="V4189" s="17">
        <f>[1]!s_dq_turn(A4189,E4189)</f>
        <v>2.1494503537285286</v>
      </c>
      <c r="W4189" s="2">
        <f>[1]!s_pq_amount(A4189,"20260101","",100000000)</f>
        <v>65.390131749999995</v>
      </c>
      <c r="X4189" s="2">
        <f>[1]!s_pq_avgamount(A4189,"20260101","",100000000)</f>
        <v>0.59445574318181815</v>
      </c>
      <c r="Y4189" s="17">
        <f>[1]!s_ipo_dilutedpe(A4189)</f>
        <v>36.18</v>
      </c>
      <c r="Z4189" s="12">
        <f>[1]!s_ipo_collection_total(A4189,100000000)</f>
        <v>5.9039999999999999</v>
      </c>
      <c r="AA4189" s="2">
        <f>[1]!s_val_pe_ttm(A4189,E4189)</f>
        <v>-2.6813971996307373</v>
      </c>
      <c r="AB4189" s="5">
        <f>[1]!s_info_zjtxornot1(A4189,"")</f>
        <v>0</v>
      </c>
      <c r="AC4189" s="22" t="str">
        <f>[1]!s_info_nature1(A4189,"")</f>
        <v>中央国有企业</v>
      </c>
      <c r="AD4189" s="6" t="str">
        <f>[1]!s_info_city(A4189)</f>
        <v>武汉市</v>
      </c>
      <c r="AE4189" s="6" t="str">
        <f>[1]!s_info_province(A4189)</f>
        <v>湖北省</v>
      </c>
      <c r="AF4189">
        <v>114.29857199999999</v>
      </c>
      <c r="AG4189">
        <v>30.584354999999999</v>
      </c>
    </row>
    <row r="4190" spans="1:33" x14ac:dyDescent="0.3">
      <c r="A4190" s="12" t="s">
        <v>8742</v>
      </c>
      <c r="B4190" s="12" t="s">
        <v>8743</v>
      </c>
      <c r="C4190" s="16" t="str">
        <f>[1]!s_info_mkt(A4190)</f>
        <v>主板</v>
      </c>
      <c r="D4190" s="16" t="str">
        <f>[1]!s_ipo_listeddate(A4190)</f>
        <v>2017-11-27</v>
      </c>
      <c r="E4190" s="16" t="str">
        <f>[1]!lastradeday_s("000002","")</f>
        <v>2026-06-22</v>
      </c>
      <c r="F4190" s="16" t="str">
        <f>[1]!s_info_industry_csrc2023(A4190,"",3)</f>
        <v>电气机械和器材制造业</v>
      </c>
      <c r="G4190" s="16" t="str">
        <f>[1]!s_info_industry_csrc2023(A4190,"",1)</f>
        <v>制造业</v>
      </c>
      <c r="H4190" s="16">
        <f>[1]!s_is(A4190,83,"FY","YTD","20251231",1,"",100000000)</f>
        <v>11.293067033599998</v>
      </c>
      <c r="I4190" s="16">
        <f>[1]!s_is(A4190,83,"FY","YTD","20241231",1,"",100000000)</f>
        <v>12.6581448312</v>
      </c>
      <c r="J4190" s="16">
        <f t="shared" si="195"/>
        <v>-0.10784185327342244</v>
      </c>
      <c r="K4190" s="16">
        <f>[1]!s_is(A4190,61,"FY","YTD","20251231",1,"",100000000)</f>
        <v>0.22042218359999999</v>
      </c>
      <c r="L4190" s="16">
        <f>[1]!s_is(A4190,61,"FY","YTD","20241231",1,"",100000000)</f>
        <v>0.1108696384</v>
      </c>
      <c r="M4190" s="16">
        <f t="shared" si="196"/>
        <v>0.98812034368464208</v>
      </c>
      <c r="N4190" s="16">
        <f>[1]!s_fa_roe(A4190,"20251231")</f>
        <v>1.3965000000000001</v>
      </c>
      <c r="O4190" s="16">
        <f>[1]!s_stmnote_rdexp(A4190,"20251231",1,10000)</f>
        <v>3422.3609899999997</v>
      </c>
      <c r="P4190" s="20">
        <f t="shared" si="197"/>
        <v>3.0304973660543494E-2</v>
      </c>
      <c r="Q4190" s="16">
        <f>[1]!s_margin_tradingbalance(A4190,"",10000)</f>
        <v>0</v>
      </c>
      <c r="R4190" s="16">
        <f>[1]!s_margin_seclendingbalance(A4190,"",10000)</f>
        <v>0</v>
      </c>
      <c r="S4190" s="17">
        <f>[1]!s_val_ev(A4190,"",100000000)</f>
        <v>76.770497387999995</v>
      </c>
      <c r="T4190" s="17">
        <f>[1]!share_freesharesmv(A4190,"",100000000)</f>
        <v>36.455205393</v>
      </c>
      <c r="U4190" s="17">
        <f>[1]!s_dq_amount_btin(A4190,E4190,100000000)</f>
        <v>0.91249860999999999</v>
      </c>
      <c r="V4190" s="17">
        <f>[1]!s_dq_turn(A4190,E4190)</f>
        <v>1.500602482068577</v>
      </c>
      <c r="W4190" s="2">
        <f>[1]!s_pq_amount(A4190,"20260101","",100000000)</f>
        <v>135.55779674999999</v>
      </c>
      <c r="X4190" s="2">
        <f>[1]!s_pq_avgamount(A4190,"20260101","",100000000)</f>
        <v>1.2323436068181819</v>
      </c>
      <c r="Y4190" s="17">
        <f>[1]!s_ipo_dilutedpe(A4190)</f>
        <v>22.99</v>
      </c>
      <c r="Z4190" s="12">
        <f>[1]!s_ipo_collection_total(A4190,100000000)</f>
        <v>5.26</v>
      </c>
      <c r="AA4190" s="2">
        <f>[1]!s_val_pe_ttm(A4190,E4190)</f>
        <v>215.77809143066406</v>
      </c>
      <c r="AB4190" s="5">
        <f>[1]!s_info_zjtxornot1(A4190,"")</f>
        <v>0</v>
      </c>
      <c r="AC4190" s="22" t="str">
        <f>[1]!s_info_nature1(A4190,"")</f>
        <v>民营企业</v>
      </c>
      <c r="AD4190" s="6" t="str">
        <f>[1]!s_info_city(A4190)</f>
        <v>海宁市</v>
      </c>
      <c r="AE4190" s="6" t="str">
        <f>[1]!s_info_province(A4190)</f>
        <v>浙江省</v>
      </c>
      <c r="AF4190">
        <v>120.61872700000001</v>
      </c>
      <c r="AG4190">
        <v>30.442177000000001</v>
      </c>
    </row>
    <row r="4191" spans="1:33" x14ac:dyDescent="0.3">
      <c r="A4191" s="12" t="s">
        <v>8744</v>
      </c>
      <c r="B4191" s="12" t="s">
        <v>8745</v>
      </c>
      <c r="C4191" s="16" t="str">
        <f>[1]!s_info_mkt(A4191)</f>
        <v>主板</v>
      </c>
      <c r="D4191" s="16" t="str">
        <f>[1]!s_ipo_listeddate(A4191)</f>
        <v>2010-04-09</v>
      </c>
      <c r="E4191" s="16" t="str">
        <f>[1]!lastradeday_s("000002","")</f>
        <v>2026-06-22</v>
      </c>
      <c r="F4191" s="16" t="str">
        <f>[1]!s_info_industry_csrc2023(A4191,"",3)</f>
        <v>化学原料和化学制品制造业</v>
      </c>
      <c r="G4191" s="16" t="str">
        <f>[1]!s_info_industry_csrc2023(A4191,"",1)</f>
        <v>制造业</v>
      </c>
      <c r="H4191" s="16">
        <f>[1]!s_is(A4191,83,"FY","YTD","20251231",1,"",100000000)</f>
        <v>112.9892875373</v>
      </c>
      <c r="I4191" s="16">
        <f>[1]!s_is(A4191,83,"FY","YTD","20241231",1,"",100000000)</f>
        <v>133.67089763709998</v>
      </c>
      <c r="J4191" s="16">
        <f t="shared" si="195"/>
        <v>-0.15472036520580568</v>
      </c>
      <c r="K4191" s="16">
        <f>[1]!s_is(A4191,61,"FY","YTD","20251231",1,"",100000000)</f>
        <v>0.87782483090000007</v>
      </c>
      <c r="L4191" s="16">
        <f>[1]!s_is(A4191,61,"FY","YTD","20241231",1,"",100000000)</f>
        <v>-4.5956547865999999</v>
      </c>
      <c r="M4191" s="16">
        <f t="shared" si="196"/>
        <v>1.1910119170525078</v>
      </c>
      <c r="N4191" s="16">
        <f>[1]!s_fa_roe(A4191,"20251231")</f>
        <v>1.1668000000000001</v>
      </c>
      <c r="O4191" s="16">
        <f>[1]!s_stmnote_rdexp(A4191,"20251231",1,10000)</f>
        <v>24707.965962999999</v>
      </c>
      <c r="P4191" s="20">
        <f t="shared" si="197"/>
        <v>2.1867529658369966E-2</v>
      </c>
      <c r="Q4191" s="16">
        <f>[1]!s_margin_tradingbalance(A4191,"",10000)</f>
        <v>40887.982499999998</v>
      </c>
      <c r="R4191" s="16">
        <f>[1]!s_margin_seclendingbalance(A4191,"",10000)</f>
        <v>30.5915</v>
      </c>
      <c r="S4191" s="17">
        <f>[1]!s_val_ev(A4191,"",100000000)</f>
        <v>78.879812623799992</v>
      </c>
      <c r="T4191" s="17">
        <f>[1]!share_freesharesmv(A4191,"",100000000)</f>
        <v>52.874057822999994</v>
      </c>
      <c r="U4191" s="17">
        <f>[1]!s_dq_amount_btin(A4191,E4191,100000000)</f>
        <v>3.0182131999999999</v>
      </c>
      <c r="V4191" s="17">
        <f>[1]!s_dq_turn(A4191,E4191)</f>
        <v>3.9388987469005574</v>
      </c>
      <c r="W4191" s="2">
        <f>[1]!s_pq_amount(A4191,"20260101","",100000000)</f>
        <v>276.37757286999999</v>
      </c>
      <c r="X4191" s="2">
        <f>[1]!s_pq_avgamount(A4191,"20260101","",100000000)</f>
        <v>2.5125233897272725</v>
      </c>
      <c r="Y4191" s="17">
        <f>[1]!s_ipo_dilutedpe(A4191)</f>
        <v>39.380000000000003</v>
      </c>
      <c r="Z4191" s="12">
        <f>[1]!s_ipo_collection_total(A4191,100000000)</f>
        <v>15.36</v>
      </c>
      <c r="AA4191" s="2">
        <f>[1]!s_val_pe_ttm(A4191,E4191)</f>
        <v>51.561473846435547</v>
      </c>
      <c r="AB4191" s="5">
        <f>[1]!s_info_zjtxornot1(A4191,"")</f>
        <v>1</v>
      </c>
      <c r="AC4191" s="22" t="str">
        <f>[1]!s_info_nature1(A4191,"")</f>
        <v>地方国有企业</v>
      </c>
      <c r="AD4191" s="6" t="str">
        <f>[1]!s_info_city(A4191)</f>
        <v>宜宾市</v>
      </c>
      <c r="AE4191" s="6" t="str">
        <f>[1]!s_info_province(A4191)</f>
        <v>四川省</v>
      </c>
      <c r="AF4191">
        <v>104.630825</v>
      </c>
      <c r="AG4191">
        <v>28.760189</v>
      </c>
    </row>
    <row r="4192" spans="1:33" x14ac:dyDescent="0.3">
      <c r="A4192" s="12" t="s">
        <v>8746</v>
      </c>
      <c r="B4192" s="12" t="s">
        <v>8747</v>
      </c>
      <c r="C4192" s="16" t="str">
        <f>[1]!s_info_mkt(A4192)</f>
        <v>主板</v>
      </c>
      <c r="D4192" s="16" t="str">
        <f>[1]!s_ipo_listeddate(A4192)</f>
        <v>2019-01-03</v>
      </c>
      <c r="E4192" s="16" t="str">
        <f>[1]!lastradeday_s("000002","")</f>
        <v>2026-06-22</v>
      </c>
      <c r="F4192" s="16" t="str">
        <f>[1]!s_info_industry_csrc2023(A4192,"",3)</f>
        <v>货币金融服务</v>
      </c>
      <c r="G4192" s="16" t="str">
        <f>[1]!s_info_industry_csrc2023(A4192,"",1)</f>
        <v>金融业</v>
      </c>
      <c r="H4192" s="16">
        <f>[1]!s_is(A4192,83,"FY","YTD","20251231",1,"",100000000)</f>
        <v>41.182899999999997</v>
      </c>
      <c r="I4192" s="16">
        <f>[1]!s_is(A4192,83,"FY","YTD","20241231",1,"",100000000)</f>
        <v>44.629429999999999</v>
      </c>
      <c r="J4192" s="16">
        <f t="shared" si="195"/>
        <v>-7.7225498958870875E-2</v>
      </c>
      <c r="K4192" s="16">
        <f>[1]!s_is(A4192,61,"FY","YTD","20251231",1,"",100000000)</f>
        <v>12.444570000000001</v>
      </c>
      <c r="L4192" s="16">
        <f>[1]!s_is(A4192,61,"FY","YTD","20241231",1,"",100000000)</f>
        <v>16.235240000000001</v>
      </c>
      <c r="M4192" s="16">
        <f t="shared" si="196"/>
        <v>-0.23348407538170057</v>
      </c>
      <c r="N4192" s="16">
        <f>[1]!s_fa_roe(A4192,"20251231")</f>
        <v>6.1856</v>
      </c>
      <c r="O4192" s="16">
        <f>[1]!s_stmnote_rdexp(A4192,"20251231",1,10000)</f>
        <v>0</v>
      </c>
      <c r="P4192" s="20">
        <f t="shared" si="197"/>
        <v>0</v>
      </c>
      <c r="Q4192" s="16">
        <f>[1]!s_margin_tradingbalance(A4192,"",10000)</f>
        <v>46636.802300000003</v>
      </c>
      <c r="R4192" s="16">
        <f>[1]!s_margin_seclendingbalance(A4192,"",10000)</f>
        <v>242.148</v>
      </c>
      <c r="S4192" s="17">
        <f>[1]!s_val_ev(A4192,"",100000000)</f>
        <v>93.355748956499994</v>
      </c>
      <c r="T4192" s="17">
        <f>[1]!share_freesharesmv(A4192,"",100000000)</f>
        <v>69.42550547099998</v>
      </c>
      <c r="U4192" s="17">
        <f>[1]!s_dq_amount_btin(A4192,E4192,100000000)</f>
        <v>0.78726558000000002</v>
      </c>
      <c r="V4192" s="17">
        <f>[1]!s_dq_turn(A4192,E4192)</f>
        <v>0.87440841592475205</v>
      </c>
      <c r="W4192" s="2">
        <f>[1]!s_pq_amount(A4192,"20260101","",100000000)</f>
        <v>128.94548929000001</v>
      </c>
      <c r="X4192" s="2">
        <f>[1]!s_pq_avgamount(A4192,"20260101","",100000000)</f>
        <v>1.1722317208181818</v>
      </c>
      <c r="Y4192" s="17">
        <f>[1]!s_ipo_dilutedpe(A4192)</f>
        <v>10.85</v>
      </c>
      <c r="Z4192" s="12">
        <f>[1]!s_ipo_collection_total(A4192,100000000)</f>
        <v>11.495191114600001</v>
      </c>
      <c r="AA4192" s="2">
        <f>[1]!s_val_pe_ttm(A4192,E4192)</f>
        <v>7.460808277130127</v>
      </c>
      <c r="AB4192" s="5">
        <f>[1]!s_info_zjtxornot1(A4192,"")</f>
        <v>0</v>
      </c>
      <c r="AC4192" s="22" t="str">
        <f>[1]!s_info_nature1(A4192,"")</f>
        <v>地方国有企业</v>
      </c>
      <c r="AD4192" s="6" t="str">
        <f>[1]!s_info_city(A4192)</f>
        <v>南京市</v>
      </c>
      <c r="AE4192" s="6" t="str">
        <f>[1]!s_info_province(A4192)</f>
        <v>江苏省</v>
      </c>
      <c r="AF4192">
        <v>118.767413</v>
      </c>
      <c r="AG4192">
        <v>32.041544000000002</v>
      </c>
    </row>
    <row r="4193" spans="1:33" x14ac:dyDescent="0.3">
      <c r="A4193" s="12" t="s">
        <v>8748</v>
      </c>
      <c r="B4193" s="12" t="s">
        <v>8749</v>
      </c>
      <c r="C4193" s="16" t="str">
        <f>[1]!s_info_mkt(A4193)</f>
        <v>创业板</v>
      </c>
      <c r="D4193" s="16" t="str">
        <f>[1]!s_ipo_listeddate(A4193)</f>
        <v>2022-08-08</v>
      </c>
      <c r="E4193" s="16" t="str">
        <f>[1]!lastradeday_s("000002","")</f>
        <v>2026-06-22</v>
      </c>
      <c r="F4193" s="16" t="str">
        <f>[1]!s_info_industry_csrc2023(A4193,"",3)</f>
        <v>软件和信息技术服务业</v>
      </c>
      <c r="G4193" s="16" t="str">
        <f>[1]!s_info_industry_csrc2023(A4193,"",1)</f>
        <v>信息传输、软件和信息技术服务业</v>
      </c>
      <c r="H4193" s="16">
        <f>[1]!s_is(A4193,83,"FY","YTD","20251231",1,"",100000000)</f>
        <v>4.6300897115000001</v>
      </c>
      <c r="I4193" s="16">
        <f>[1]!s_is(A4193,83,"FY","YTD","20241231",1,"",100000000)</f>
        <v>3.9547341198000003</v>
      </c>
      <c r="J4193" s="16">
        <f t="shared" si="195"/>
        <v>0.17077142767164188</v>
      </c>
      <c r="K4193" s="16">
        <f>[1]!s_is(A4193,61,"FY","YTD","20251231",1,"",100000000)</f>
        <v>0.31693218379999999</v>
      </c>
      <c r="L4193" s="16">
        <f>[1]!s_is(A4193,61,"FY","YTD","20241231",1,"",100000000)</f>
        <v>0.55740098149999995</v>
      </c>
      <c r="M4193" s="16">
        <f t="shared" si="196"/>
        <v>-0.43141078986420833</v>
      </c>
      <c r="N4193" s="16">
        <f>[1]!s_fa_roe(A4193,"20251231")</f>
        <v>2.3429000000000002</v>
      </c>
      <c r="O4193" s="16">
        <f>[1]!s_stmnote_rdexp(A4193,"20251231",1,10000)</f>
        <v>4434.6242750000001</v>
      </c>
      <c r="P4193" s="20">
        <f t="shared" si="197"/>
        <v>9.5778366107798898E-2</v>
      </c>
      <c r="Q4193" s="16">
        <f>[1]!s_margin_tradingbalance(A4193,"",10000)</f>
        <v>11557.0111</v>
      </c>
      <c r="R4193" s="16">
        <f>[1]!s_margin_seclendingbalance(A4193,"",10000)</f>
        <v>43.917999999999999</v>
      </c>
      <c r="S4193" s="17">
        <f>[1]!s_val_ev(A4193,"",100000000)</f>
        <v>40.742519999999992</v>
      </c>
      <c r="T4193" s="17">
        <f>[1]!share_freesharesmv(A4193,"",100000000)</f>
        <v>26.560884999999999</v>
      </c>
      <c r="U4193" s="17">
        <f>[1]!s_dq_amount_btin(A4193,E4193,100000000)</f>
        <v>3.1546666000000001</v>
      </c>
      <c r="V4193" s="17">
        <f>[1]!s_dq_turn(A4193,E4193)</f>
        <v>8.5858026607080049</v>
      </c>
      <c r="W4193" s="2">
        <f>[1]!s_pq_amount(A4193,"20260101","",100000000)</f>
        <v>147.74415915</v>
      </c>
      <c r="X4193" s="2">
        <f>[1]!s_pq_avgamount(A4193,"20260101","",100000000)</f>
        <v>1.3431287195454547</v>
      </c>
      <c r="Y4193" s="17">
        <f>[1]!s_ipo_dilutedpe(A4193)</f>
        <v>39.64</v>
      </c>
      <c r="Z4193" s="12">
        <f>[1]!s_ipo_collection_total(A4193,100000000)</f>
        <v>7.6844250000000001</v>
      </c>
      <c r="AA4193" s="2">
        <f>[1]!s_val_pe_ttm(A4193,E4193)</f>
        <v>178.18190002441406</v>
      </c>
      <c r="AB4193" s="5">
        <f>[1]!s_info_zjtxornot1(A4193,"")</f>
        <v>1</v>
      </c>
      <c r="AC4193" s="22" t="str">
        <f>[1]!s_info_nature1(A4193,"")</f>
        <v>民营企业</v>
      </c>
      <c r="AD4193" s="6" t="str">
        <f>[1]!s_info_city(A4193)</f>
        <v>石家庄市</v>
      </c>
      <c r="AE4193" s="6" t="str">
        <f>[1]!s_info_province(A4193)</f>
        <v>河北省</v>
      </c>
      <c r="AF4193">
        <v>114.502461</v>
      </c>
      <c r="AG4193">
        <v>38.045473999999999</v>
      </c>
    </row>
    <row r="4194" spans="1:33" x14ac:dyDescent="0.3">
      <c r="A4194" s="12" t="s">
        <v>8750</v>
      </c>
      <c r="B4194" s="12" t="s">
        <v>8751</v>
      </c>
      <c r="C4194" s="16" t="str">
        <f>[1]!s_info_mkt(A4194)</f>
        <v>科创板</v>
      </c>
      <c r="D4194" s="16" t="str">
        <f>[1]!s_ipo_listeddate(A4194)</f>
        <v>2020-07-22</v>
      </c>
      <c r="E4194" s="16" t="str">
        <f>[1]!lastradeday_s("000002","")</f>
        <v>2026-06-22</v>
      </c>
      <c r="F4194" s="16" t="str">
        <f>[1]!s_info_industry_csrc2023(A4194,"",3)</f>
        <v>软件和信息技术服务业</v>
      </c>
      <c r="G4194" s="16" t="str">
        <f>[1]!s_info_industry_csrc2023(A4194,"",1)</f>
        <v>信息传输、软件和信息技术服务业</v>
      </c>
      <c r="H4194" s="16">
        <f>[1]!s_is(A4194,83,"FY","YTD","20251231",1,"",100000000)</f>
        <v>11.4272046902</v>
      </c>
      <c r="I4194" s="16">
        <f>[1]!s_is(A4194,83,"FY","YTD","20241231",1,"",100000000)</f>
        <v>9.6459573794000004</v>
      </c>
      <c r="J4194" s="16">
        <f t="shared" si="195"/>
        <v>0.18466257321476953</v>
      </c>
      <c r="K4194" s="16">
        <f>[1]!s_is(A4194,61,"FY","YTD","20251231",1,"",100000000)</f>
        <v>1.8630040808000001</v>
      </c>
      <c r="L4194" s="16">
        <f>[1]!s_is(A4194,61,"FY","YTD","20241231",1,"",100000000)</f>
        <v>1.1133009345</v>
      </c>
      <c r="M4194" s="16">
        <f t="shared" si="196"/>
        <v>0.67340565615953873</v>
      </c>
      <c r="N4194" s="16">
        <f>[1]!s_fa_roe(A4194,"20251231")</f>
        <v>7.1407999999999996</v>
      </c>
      <c r="O4194" s="16">
        <f>[1]!s_stmnote_rdexp(A4194,"20251231",1,10000)</f>
        <v>25827.753046000002</v>
      </c>
      <c r="P4194" s="20">
        <f t="shared" si="197"/>
        <v>0.22601986877989461</v>
      </c>
      <c r="Q4194" s="16">
        <f>[1]!s_margin_tradingbalance(A4194,"",10000)</f>
        <v>42041.756300000001</v>
      </c>
      <c r="R4194" s="16">
        <f>[1]!s_margin_seclendingbalance(A4194,"",10000)</f>
        <v>44.770699999999998</v>
      </c>
      <c r="S4194" s="17">
        <f>[1]!s_val_ev(A4194,"",100000000)</f>
        <v>117.523057075</v>
      </c>
      <c r="T4194" s="17">
        <f>[1]!share_freesharesmv(A4194,"",100000000)</f>
        <v>89.379008525000003</v>
      </c>
      <c r="U4194" s="17">
        <f>[1]!s_dq_amount_btin(A4194,E4194,100000000)</f>
        <v>10.202264189999999</v>
      </c>
      <c r="V4194" s="17">
        <f>[1]!s_dq_turn(A4194,E4194)</f>
        <v>8.5162600315211368</v>
      </c>
      <c r="W4194" s="2">
        <f>[1]!s_pq_amount(A4194,"20260101","",100000000)</f>
        <v>577.41266685999994</v>
      </c>
      <c r="X4194" s="2">
        <f>[1]!s_pq_avgamount(A4194,"20260101","",100000000)</f>
        <v>5.2492060623636361</v>
      </c>
      <c r="Y4194" s="17">
        <f>[1]!s_ipo_dilutedpe(A4194)</f>
        <v>52.16</v>
      </c>
      <c r="Z4194" s="12">
        <f>[1]!s_ipo_collection_total(A4194,100000000)</f>
        <v>7.9805999999999999</v>
      </c>
      <c r="AA4194" s="2">
        <f>[1]!s_val_pe_ttm(A4194,E4194)</f>
        <v>73.936325073242188</v>
      </c>
      <c r="AB4194" s="5">
        <f>[1]!s_info_zjtxornot1(A4194,"")</f>
        <v>1</v>
      </c>
      <c r="AC4194" s="22" t="str">
        <f>[1]!s_info_nature1(A4194,"")</f>
        <v>民营企业</v>
      </c>
      <c r="AD4194" s="6" t="str">
        <f>[1]!s_info_city(A4194)</f>
        <v>无锡市</v>
      </c>
      <c r="AE4194" s="6" t="str">
        <f>[1]!s_info_province(A4194)</f>
        <v>江苏省</v>
      </c>
      <c r="AF4194">
        <v>120.301663</v>
      </c>
      <c r="AG4194">
        <v>31.574729000000001</v>
      </c>
    </row>
    <row r="4195" spans="1:33" x14ac:dyDescent="0.3">
      <c r="A4195" s="12" t="s">
        <v>8752</v>
      </c>
      <c r="B4195" s="12" t="s">
        <v>8753</v>
      </c>
      <c r="C4195" s="16" t="str">
        <f>[1]!s_info_mkt(A4195)</f>
        <v>主板</v>
      </c>
      <c r="D4195" s="16" t="str">
        <f>[1]!s_ipo_listeddate(A4195)</f>
        <v>2014-10-15</v>
      </c>
      <c r="E4195" s="16" t="str">
        <f>[1]!lastradeday_s("000002","")</f>
        <v>2026-06-22</v>
      </c>
      <c r="F4195" s="16" t="str">
        <f>[1]!s_info_industry_csrc2023(A4195,"",3)</f>
        <v>电气机械和器材制造业</v>
      </c>
      <c r="G4195" s="16" t="str">
        <f>[1]!s_info_industry_csrc2023(A4195,"",1)</f>
        <v>制造业</v>
      </c>
      <c r="H4195" s="16">
        <f>[1]!s_is(A4195,83,"FY","YTD","20251231",1,"",100000000)</f>
        <v>108.4348283321</v>
      </c>
      <c r="I4195" s="16">
        <f>[1]!s_is(A4195,83,"FY","YTD","20241231",1,"",100000000)</f>
        <v>90.925217856800003</v>
      </c>
      <c r="J4195" s="16">
        <f t="shared" si="195"/>
        <v>0.19257155372315116</v>
      </c>
      <c r="K4195" s="16">
        <f>[1]!s_is(A4195,61,"FY","YTD","20251231",1,"",100000000)</f>
        <v>12.714088991900001</v>
      </c>
      <c r="L4195" s="16">
        <f>[1]!s_is(A4195,61,"FY","YTD","20241231",1,"",100000000)</f>
        <v>10.081572590599999</v>
      </c>
      <c r="M4195" s="16">
        <f t="shared" si="196"/>
        <v>0.26112160356356956</v>
      </c>
      <c r="N4195" s="16">
        <f>[1]!s_fa_roe(A4195,"20251231")</f>
        <v>16.790400000000002</v>
      </c>
      <c r="O4195" s="16">
        <f>[1]!s_stmnote_rdexp(A4195,"20251231",1,10000)</f>
        <v>38114.183139000001</v>
      </c>
      <c r="P4195" s="20">
        <f t="shared" si="197"/>
        <v>3.5149392243485525E-2</v>
      </c>
      <c r="Q4195" s="16">
        <f>[1]!s_margin_tradingbalance(A4195,"",10000)</f>
        <v>70485.011100000003</v>
      </c>
      <c r="R4195" s="16">
        <f>[1]!s_margin_seclendingbalance(A4195,"",10000)</f>
        <v>675.36</v>
      </c>
      <c r="S4195" s="17">
        <f>[1]!s_val_ev(A4195,"",100000000)</f>
        <v>335.03720782559998</v>
      </c>
      <c r="T4195" s="17">
        <f>[1]!share_freesharesmv(A4195,"",100000000)</f>
        <v>198.19595999219999</v>
      </c>
      <c r="U4195" s="17">
        <f>[1]!s_dq_amount_btin(A4195,E4195,100000000)</f>
        <v>6.7467043799999997</v>
      </c>
      <c r="V4195" s="17">
        <f>[1]!s_dq_turn(A4195,E4195)</f>
        <v>2.0458271520600548</v>
      </c>
      <c r="W4195" s="2">
        <f>[1]!s_pq_amount(A4195,"20260101","",100000000)</f>
        <v>917.66504297999995</v>
      </c>
      <c r="X4195" s="2">
        <f>[1]!s_pq_avgamount(A4195,"20260101","",100000000)</f>
        <v>8.3424094816363628</v>
      </c>
      <c r="Y4195" s="17">
        <f>[1]!s_ipo_dilutedpe(A4195)</f>
        <v>20.41</v>
      </c>
      <c r="Z4195" s="12">
        <f>[1]!s_ipo_collection_total(A4195,100000000)</f>
        <v>2.8986999999999998</v>
      </c>
      <c r="AA4195" s="2">
        <f>[1]!s_val_pe_ttm(A4195,E4195)</f>
        <v>24.598138809204102</v>
      </c>
      <c r="AB4195" s="5">
        <f>[1]!s_info_zjtxornot1(A4195,"")</f>
        <v>0</v>
      </c>
      <c r="AC4195" s="22" t="str">
        <f>[1]!s_info_nature1(A4195,"")</f>
        <v>民营企业</v>
      </c>
      <c r="AD4195" s="6" t="str">
        <f>[1]!s_info_city(A4195)</f>
        <v>宁波市</v>
      </c>
      <c r="AE4195" s="6" t="str">
        <f>[1]!s_info_province(A4195)</f>
        <v>浙江省</v>
      </c>
      <c r="AF4195">
        <v>121.549792</v>
      </c>
      <c r="AG4195">
        <v>29.868387999999999</v>
      </c>
    </row>
    <row r="4196" spans="1:33" x14ac:dyDescent="0.3">
      <c r="A4196" s="12" t="s">
        <v>8754</v>
      </c>
      <c r="B4196" s="12" t="s">
        <v>8755</v>
      </c>
      <c r="C4196" s="16" t="str">
        <f>[1]!s_info_mkt(A4196)</f>
        <v>主板</v>
      </c>
      <c r="D4196" s="16" t="str">
        <f>[1]!s_ipo_listeddate(A4196)</f>
        <v>2010-02-03</v>
      </c>
      <c r="E4196" s="16" t="str">
        <f>[1]!lastradeday_s("000002","")</f>
        <v>2026-06-22</v>
      </c>
      <c r="F4196" s="16" t="str">
        <f>[1]!s_info_industry_csrc2023(A4196,"",3)</f>
        <v>电气机械和器材制造业</v>
      </c>
      <c r="G4196" s="16" t="str">
        <f>[1]!s_info_industry_csrc2023(A4196,"",1)</f>
        <v>制造业</v>
      </c>
      <c r="H4196" s="16">
        <f>[1]!s_is(A4196,83,"FY","YTD","20251231",1,"",100000000)</f>
        <v>21.5158107508</v>
      </c>
      <c r="I4196" s="16">
        <f>[1]!s_is(A4196,83,"FY","YTD","20241231",1,"",100000000)</f>
        <v>20.424639793400001</v>
      </c>
      <c r="J4196" s="16">
        <f t="shared" si="195"/>
        <v>5.3424244855108771E-2</v>
      </c>
      <c r="K4196" s="16">
        <f>[1]!s_is(A4196,61,"FY","YTD","20251231",1,"",100000000)</f>
        <v>0.54522010040000002</v>
      </c>
      <c r="L4196" s="16">
        <f>[1]!s_is(A4196,61,"FY","YTD","20241231",1,"",100000000)</f>
        <v>0.39208866219999999</v>
      </c>
      <c r="M4196" s="16">
        <f t="shared" si="196"/>
        <v>0.39055308904058389</v>
      </c>
      <c r="N4196" s="16">
        <f>[1]!s_fa_roe(A4196,"20251231")</f>
        <v>3.1269</v>
      </c>
      <c r="O4196" s="16">
        <f>[1]!s_stmnote_rdexp(A4196,"20251231",1,10000)</f>
        <v>7533.6892709999993</v>
      </c>
      <c r="P4196" s="20">
        <f t="shared" si="197"/>
        <v>3.5014665997282403E-2</v>
      </c>
      <c r="Q4196" s="16">
        <f>[1]!s_margin_tradingbalance(A4196,"",10000)</f>
        <v>50474.988599999997</v>
      </c>
      <c r="R4196" s="16">
        <f>[1]!s_margin_seclendingbalance(A4196,"",10000)</f>
        <v>49.103999999999999</v>
      </c>
      <c r="S4196" s="17">
        <f>[1]!s_val_ev(A4196,"",100000000)</f>
        <v>78.529579624800007</v>
      </c>
      <c r="T4196" s="17">
        <f>[1]!share_freesharesmv(A4196,"",100000000)</f>
        <v>47.214913845600002</v>
      </c>
      <c r="U4196" s="17">
        <f>[1]!s_dq_amount_btin(A4196,E4196,100000000)</f>
        <v>2.6655640600000003</v>
      </c>
      <c r="V4196" s="17">
        <f>[1]!s_dq_turn(A4196,E4196)</f>
        <v>3.4346697882168411</v>
      </c>
      <c r="W4196" s="2">
        <f>[1]!s_pq_amount(A4196,"20260101","",100000000)</f>
        <v>487.74301587000002</v>
      </c>
      <c r="X4196" s="2">
        <f>[1]!s_pq_avgamount(A4196,"20260101","",100000000)</f>
        <v>4.4340274170000002</v>
      </c>
      <c r="Y4196" s="17">
        <f>[1]!s_ipo_dilutedpe(A4196)</f>
        <v>45.28</v>
      </c>
      <c r="Z4196" s="12">
        <f>[1]!s_ipo_collection_total(A4196,100000000)</f>
        <v>6.48</v>
      </c>
      <c r="AA4196" s="2">
        <f>[1]!s_val_pe_ttm(A4196,E4196)</f>
        <v>391.2552490234375</v>
      </c>
      <c r="AB4196" s="5">
        <f>[1]!s_info_zjtxornot1(A4196,"")</f>
        <v>0</v>
      </c>
      <c r="AC4196" s="22" t="str">
        <f>[1]!s_info_nature1(A4196,"")</f>
        <v>民营企业</v>
      </c>
      <c r="AD4196" s="6" t="str">
        <f>[1]!s_info_city(A4196)</f>
        <v>北京市</v>
      </c>
      <c r="AE4196" s="6" t="str">
        <f>[1]!s_info_province(A4196)</f>
        <v>北京</v>
      </c>
      <c r="AF4196">
        <v>116.40528500000001</v>
      </c>
      <c r="AG4196">
        <v>39.904989</v>
      </c>
    </row>
    <row r="4197" spans="1:33" x14ac:dyDescent="0.3">
      <c r="A4197" s="12" t="s">
        <v>8756</v>
      </c>
      <c r="B4197" s="12" t="s">
        <v>8757</v>
      </c>
      <c r="C4197" s="16" t="str">
        <f>[1]!s_info_mkt(A4197)</f>
        <v>主板</v>
      </c>
      <c r="D4197" s="16" t="str">
        <f>[1]!s_ipo_listeddate(A4197)</f>
        <v>1994-04-08</v>
      </c>
      <c r="E4197" s="16" t="str">
        <f>[1]!lastradeday_s("000002","")</f>
        <v>2026-06-22</v>
      </c>
      <c r="F4197" s="16" t="str">
        <f>[1]!s_info_industry_csrc2023(A4197,"",3)</f>
        <v>金属制品业</v>
      </c>
      <c r="G4197" s="16" t="str">
        <f>[1]!s_info_industry_csrc2023(A4197,"",1)</f>
        <v>制造业</v>
      </c>
      <c r="H4197" s="16">
        <f>[1]!s_is(A4197,83,"FY","YTD","20251231",1,"",100000000)</f>
        <v>1566.11446</v>
      </c>
      <c r="I4197" s="16">
        <f>[1]!s_is(A4197,83,"FY","YTD","20241231",1,"",100000000)</f>
        <v>1776.6409799999999</v>
      </c>
      <c r="J4197" s="16">
        <f t="shared" si="195"/>
        <v>-0.11849694022030266</v>
      </c>
      <c r="K4197" s="16">
        <f>[1]!s_is(A4197,61,"FY","YTD","20251231",1,"",100000000)</f>
        <v>2.2082000000000002</v>
      </c>
      <c r="L4197" s="16">
        <f>[1]!s_is(A4197,61,"FY","YTD","20241231",1,"",100000000)</f>
        <v>29.72343</v>
      </c>
      <c r="M4197" s="16">
        <f t="shared" si="196"/>
        <v>-0.92570843943649839</v>
      </c>
      <c r="N4197" s="16">
        <f>[1]!s_fa_roe(A4197,"20251231")</f>
        <v>0.43290000000000001</v>
      </c>
      <c r="O4197" s="16">
        <f>[1]!s_stmnote_rdexp(A4197,"20251231",1,10000)</f>
        <v>278907.90000000002</v>
      </c>
      <c r="P4197" s="20">
        <f t="shared" si="197"/>
        <v>1.7808909062751392E-2</v>
      </c>
      <c r="Q4197" s="16">
        <f>[1]!s_margin_tradingbalance(A4197,"",10000)</f>
        <v>24849.739699999998</v>
      </c>
      <c r="R4197" s="16">
        <f>[1]!s_margin_seclendingbalance(A4197,"",10000)</f>
        <v>197.89080000000001</v>
      </c>
      <c r="S4197" s="17">
        <f>[1]!s_val_ev(A4197,"",100000000)</f>
        <v>430.57069027228516</v>
      </c>
      <c r="T4197" s="17">
        <f>[1]!share_freesharesmv(A4197,"",100000000)</f>
        <v>159.52136126180002</v>
      </c>
      <c r="U4197" s="17">
        <f>[1]!s_dq_amount_btin(A4197,E4197,100000000)</f>
        <v>4.5063106299999998</v>
      </c>
      <c r="V4197" s="17">
        <f>[1]!s_dq_turn(A4197,E4197)</f>
        <v>2.2389308298405077</v>
      </c>
      <c r="W4197" s="2">
        <f>[1]!s_pq_amount(A4197,"20260101","",100000000)</f>
        <v>824.47612468</v>
      </c>
      <c r="X4197" s="2">
        <f>[1]!s_pq_avgamount(A4197,"20260101","",100000000)</f>
        <v>7.4952374970909093</v>
      </c>
      <c r="Y4197" s="17">
        <f>[1]!s_ipo_dilutedpe(A4197)</f>
        <v>0</v>
      </c>
      <c r="Z4197" s="12">
        <f>[1]!s_ipo_collection_total(A4197,100000000)</f>
        <v>1.02</v>
      </c>
      <c r="AA4197" s="2">
        <f>[1]!s_val_pe_ttm(A4197,E4197)</f>
        <v>-424.71218872070313</v>
      </c>
      <c r="AB4197" s="5">
        <f>[1]!s_info_zjtxornot1(A4197,"")</f>
        <v>1</v>
      </c>
      <c r="AC4197" s="22" t="str">
        <f>[1]!s_info_nature1(A4197,"")</f>
        <v>中央国有企业</v>
      </c>
      <c r="AD4197" s="6" t="str">
        <f>[1]!s_info_city(A4197)</f>
        <v>深圳市</v>
      </c>
      <c r="AE4197" s="6" t="str">
        <f>[1]!s_info_province(A4197)</f>
        <v>广东省</v>
      </c>
      <c r="AF4197">
        <v>114.085947</v>
      </c>
      <c r="AG4197">
        <v>22.547000000000001</v>
      </c>
    </row>
    <row r="4198" spans="1:33" x14ac:dyDescent="0.3">
      <c r="A4198" s="12" t="s">
        <v>8758</v>
      </c>
      <c r="B4198" s="12" t="s">
        <v>8759</v>
      </c>
      <c r="C4198" s="16" t="str">
        <f>[1]!s_info_mkt(A4198)</f>
        <v>创业板</v>
      </c>
      <c r="D4198" s="16" t="str">
        <f>[1]!s_ipo_listeddate(A4198)</f>
        <v>2010-03-19</v>
      </c>
      <c r="E4198" s="16" t="str">
        <f>[1]!lastradeday_s("000002","")</f>
        <v>2026-06-22</v>
      </c>
      <c r="F4198" s="16" t="str">
        <f>[1]!s_info_industry_csrc2023(A4198,"",3)</f>
        <v>资本市场服务</v>
      </c>
      <c r="G4198" s="16" t="str">
        <f>[1]!s_info_industry_csrc2023(A4198,"",1)</f>
        <v>金融业</v>
      </c>
      <c r="H4198" s="16">
        <f>[1]!s_is(A4198,83,"FY","YTD","20251231",1,"",100000000)</f>
        <v>160.6774103951</v>
      </c>
      <c r="I4198" s="16">
        <f>[1]!s_is(A4198,83,"FY","YTD","20241231",1,"",100000000)</f>
        <v>116.0434309016</v>
      </c>
      <c r="J4198" s="16">
        <f t="shared" si="195"/>
        <v>0.38463167752552696</v>
      </c>
      <c r="K4198" s="16">
        <f>[1]!s_is(A4198,61,"FY","YTD","20251231",1,"",100000000)</f>
        <v>120.84594947219999</v>
      </c>
      <c r="L4198" s="16">
        <f>[1]!s_is(A4198,61,"FY","YTD","20241231",1,"",100000000)</f>
        <v>96.101207436399989</v>
      </c>
      <c r="M4198" s="16">
        <f t="shared" si="196"/>
        <v>0.25748627614461694</v>
      </c>
      <c r="N4198" s="16">
        <f>[1]!s_fa_roe(A4198,"20251231")</f>
        <v>14.002800000000001</v>
      </c>
      <c r="O4198" s="16">
        <f>[1]!s_stmnote_rdexp(A4198,"20251231",1,10000)</f>
        <v>106654.933924</v>
      </c>
      <c r="P4198" s="20">
        <f t="shared" si="197"/>
        <v>6.63783002612124E-2</v>
      </c>
      <c r="Q4198" s="16">
        <f>[1]!s_margin_tradingbalance(A4198,"",10000)</f>
        <v>2357324.4863999998</v>
      </c>
      <c r="R4198" s="16">
        <f>[1]!s_margin_seclendingbalance(A4198,"",10000)</f>
        <v>4204.7233999999999</v>
      </c>
      <c r="S4198" s="17">
        <f>[1]!s_val_ev(A4198,"",100000000)</f>
        <v>3317.9153137875001</v>
      </c>
      <c r="T4198" s="17">
        <f>[1]!share_freesharesmv(A4198,"",100000000)</f>
        <v>2610.3202273484999</v>
      </c>
      <c r="U4198" s="17">
        <f>[1]!s_dq_amount_btin(A4198,E4198,100000000)</f>
        <v>219.81018560999999</v>
      </c>
      <c r="V4198" s="17">
        <f>[1]!s_dq_turn(A4198,E4198)</f>
        <v>8.2672249197395438</v>
      </c>
      <c r="W4198" s="2">
        <f>[1]!s_pq_amount(A4198,"20260101","",100000000)</f>
        <v>7247.4140834700002</v>
      </c>
      <c r="X4198" s="2">
        <f>[1]!s_pq_avgamount(A4198,"20260101","",100000000)</f>
        <v>65.885582576999994</v>
      </c>
      <c r="Y4198" s="17">
        <f>[1]!s_ipo_dilutedpe(A4198)</f>
        <v>116.93</v>
      </c>
      <c r="Z4198" s="12">
        <f>[1]!s_ipo_collection_total(A4198,100000000)</f>
        <v>14.202999999999999</v>
      </c>
      <c r="AA4198" s="2">
        <f>[1]!s_val_pe_ttm(A4198,E4198)</f>
        <v>25.313405990600586</v>
      </c>
      <c r="AB4198" s="5">
        <f>[1]!s_info_zjtxornot1(A4198,"")</f>
        <v>0</v>
      </c>
      <c r="AC4198" s="22" t="str">
        <f>[1]!s_info_nature1(A4198,"")</f>
        <v>民营企业</v>
      </c>
      <c r="AD4198" s="6" t="str">
        <f>[1]!s_info_city(A4198)</f>
        <v>上海市</v>
      </c>
      <c r="AE4198" s="6" t="str">
        <f>[1]!s_info_province(A4198)</f>
        <v>上海</v>
      </c>
      <c r="AF4198">
        <v>121.472644</v>
      </c>
      <c r="AG4198">
        <v>31.231705999999999</v>
      </c>
    </row>
    <row r="4199" spans="1:33" x14ac:dyDescent="0.3">
      <c r="A4199" s="12" t="s">
        <v>8760</v>
      </c>
      <c r="B4199" s="12" t="s">
        <v>8761</v>
      </c>
      <c r="C4199" s="16" t="str">
        <f>[1]!s_info_mkt(A4199)</f>
        <v>主板</v>
      </c>
      <c r="D4199" s="16" t="str">
        <f>[1]!s_ipo_listeddate(A4199)</f>
        <v>1998-03-27</v>
      </c>
      <c r="E4199" s="16" t="str">
        <f>[1]!lastradeday_s("000002","")</f>
        <v>2026-06-22</v>
      </c>
      <c r="F4199" s="16" t="str">
        <f>[1]!s_info_industry_csrc2023(A4199,"",3)</f>
        <v>体育</v>
      </c>
      <c r="G4199" s="16" t="str">
        <f>[1]!s_info_industry_csrc2023(A4199,"",1)</f>
        <v>文化、体育和娱乐业</v>
      </c>
      <c r="H4199" s="16">
        <f>[1]!s_is(A4199,83,"FY","YTD","20251231",1,"",100000000)</f>
        <v>21.449027717300002</v>
      </c>
      <c r="I4199" s="16">
        <f>[1]!s_is(A4199,83,"FY","YTD","20241231",1,"",100000000)</f>
        <v>25.178287691399998</v>
      </c>
      <c r="J4199" s="16">
        <f t="shared" si="195"/>
        <v>-0.1481141219692147</v>
      </c>
      <c r="K4199" s="16">
        <f>[1]!s_is(A4199,61,"FY","YTD","20251231",1,"",100000000)</f>
        <v>-2.1377085837999998</v>
      </c>
      <c r="L4199" s="16">
        <f>[1]!s_is(A4199,61,"FY","YTD","20241231",1,"",100000000)</f>
        <v>0.62788640620000002</v>
      </c>
      <c r="M4199" s="16">
        <f t="shared" si="196"/>
        <v>-4.4046103924076316</v>
      </c>
      <c r="N4199" s="16">
        <f>[1]!s_fa_roe(A4199,"20251231")</f>
        <v>-8.4769000000000005</v>
      </c>
      <c r="O4199" s="16">
        <f>[1]!s_stmnote_rdexp(A4199,"20251231",1,10000)</f>
        <v>4380.6344899999995</v>
      </c>
      <c r="P4199" s="20">
        <f t="shared" si="197"/>
        <v>2.0423464166940956E-2</v>
      </c>
      <c r="Q4199" s="16">
        <f>[1]!s_margin_tradingbalance(A4199,"",10000)</f>
        <v>60878.964500000002</v>
      </c>
      <c r="R4199" s="16">
        <f>[1]!s_margin_seclendingbalance(A4199,"",10000)</f>
        <v>290.67</v>
      </c>
      <c r="S4199" s="17">
        <f>[1]!s_val_ev(A4199,"",100000000)</f>
        <v>72.155382638399999</v>
      </c>
      <c r="T4199" s="17">
        <f>[1]!share_freesharesmv(A4199,"",100000000)</f>
        <v>52.068095352000007</v>
      </c>
      <c r="U4199" s="17">
        <f>[1]!s_dq_amount_btin(A4199,E4199,100000000)</f>
        <v>4.9122599200000003</v>
      </c>
      <c r="V4199" s="17">
        <f>[1]!s_dq_turn(A4199,E4199)</f>
        <v>6.8935678183942857</v>
      </c>
      <c r="W4199" s="2">
        <f>[1]!s_pq_amount(A4199,"20260101","",100000000)</f>
        <v>859.16827806000003</v>
      </c>
      <c r="X4199" s="2">
        <f>[1]!s_pq_avgamount(A4199,"20260101","",100000000)</f>
        <v>7.810620709636364</v>
      </c>
      <c r="Y4199" s="17">
        <f>[1]!s_ipo_dilutedpe(A4199)</f>
        <v>0</v>
      </c>
      <c r="Z4199" s="12">
        <f>[1]!s_ipo_collection_total(A4199,100000000)</f>
        <v>2.61</v>
      </c>
      <c r="AA4199" s="2">
        <f>[1]!s_val_pe_ttm(A4199,E4199)</f>
        <v>-37.628902435302734</v>
      </c>
      <c r="AB4199" s="5">
        <f>[1]!s_info_zjtxornot1(A4199,"")</f>
        <v>0</v>
      </c>
      <c r="AC4199" s="22" t="str">
        <f>[1]!s_info_nature1(A4199,"")</f>
        <v>中央国有企业</v>
      </c>
      <c r="AD4199" s="6" t="str">
        <f>[1]!s_info_city(A4199)</f>
        <v>天津市</v>
      </c>
      <c r="AE4199" s="6" t="str">
        <f>[1]!s_info_province(A4199)</f>
        <v>天津</v>
      </c>
      <c r="AF4199">
        <v>117.19018199999999</v>
      </c>
      <c r="AG4199">
        <v>39.125596000000002</v>
      </c>
    </row>
    <row r="4200" spans="1:33" x14ac:dyDescent="0.3">
      <c r="A4200" s="12" t="s">
        <v>8762</v>
      </c>
      <c r="B4200" s="12" t="s">
        <v>8763</v>
      </c>
      <c r="C4200" s="16" t="str">
        <f>[1]!s_info_mkt(A4200)</f>
        <v>主板</v>
      </c>
      <c r="D4200" s="16" t="str">
        <f>[1]!s_ipo_listeddate(A4200)</f>
        <v>2020-11-02</v>
      </c>
      <c r="E4200" s="16" t="str">
        <f>[1]!lastradeday_s("000002","")</f>
        <v>2026-06-22</v>
      </c>
      <c r="F4200" s="16" t="str">
        <f>[1]!s_info_industry_csrc2023(A4200,"",3)</f>
        <v>资本市场服务</v>
      </c>
      <c r="G4200" s="16" t="str">
        <f>[1]!s_info_industry_csrc2023(A4200,"",1)</f>
        <v>金融业</v>
      </c>
      <c r="H4200" s="16">
        <f>[1]!s_is(A4200,83,"FY","YTD","20251231",1,"",100000000)</f>
        <v>284.81073842000001</v>
      </c>
      <c r="I4200" s="16">
        <f>[1]!s_is(A4200,83,"FY","YTD","20241231",1,"",100000000)</f>
        <v>213.33435595</v>
      </c>
      <c r="J4200" s="16">
        <f t="shared" si="195"/>
        <v>0.33504393678977906</v>
      </c>
      <c r="K4200" s="16">
        <f>[1]!s_is(A4200,61,"FY","YTD","20251231",1,"",100000000)</f>
        <v>97.905324890000003</v>
      </c>
      <c r="L4200" s="16">
        <f>[1]!s_is(A4200,61,"FY","YTD","20241231",1,"",100000000)</f>
        <v>56.943430800000002</v>
      </c>
      <c r="M4200" s="16">
        <f t="shared" si="196"/>
        <v>0.71934362778155614</v>
      </c>
      <c r="N4200" s="16">
        <f>[1]!s_fa_roe(A4200,"20251231")</f>
        <v>8.2478999999999996</v>
      </c>
      <c r="O4200" s="16">
        <f>[1]!s_stmnote_rdexp(A4200,"20251231",1,10000)</f>
        <v>0</v>
      </c>
      <c r="P4200" s="20">
        <f t="shared" si="197"/>
        <v>0</v>
      </c>
      <c r="Q4200" s="16">
        <f>[1]!s_margin_tradingbalance(A4200,"",10000)</f>
        <v>266962.49349999998</v>
      </c>
      <c r="R4200" s="16">
        <f>[1]!s_margin_seclendingbalance(A4200,"",10000)</f>
        <v>706.41</v>
      </c>
      <c r="S4200" s="17">
        <f>[1]!s_val_ev(A4200,"",100000000)</f>
        <v>1369.4691031766881</v>
      </c>
      <c r="T4200" s="17">
        <f>[1]!share_freesharesmv(A4200,"",100000000)</f>
        <v>349.92986774400003</v>
      </c>
      <c r="U4200" s="17">
        <f>[1]!s_dq_amount_btin(A4200,E4200,100000000)</f>
        <v>18.32692115</v>
      </c>
      <c r="V4200" s="17">
        <f>[1]!s_dq_turn(A4200,E4200)</f>
        <v>1.8008794153164405</v>
      </c>
      <c r="W4200" s="2">
        <f>[1]!s_pq_amount(A4200,"20260101","",100000000)</f>
        <v>773.02481718000001</v>
      </c>
      <c r="X4200" s="2">
        <f>[1]!s_pq_avgamount(A4200,"20260101","",100000000)</f>
        <v>7.0274983379999991</v>
      </c>
      <c r="Y4200" s="17">
        <f>[1]!s_ipo_dilutedpe(A4200)</f>
        <v>33.89</v>
      </c>
      <c r="Z4200" s="12">
        <f>[1]!s_ipo_collection_total(A4200,100000000)</f>
        <v>131.98191420000001</v>
      </c>
      <c r="AA4200" s="2">
        <f>[1]!s_val_pe_ttm(A4200,E4200)</f>
        <v>15.104896545410156</v>
      </c>
      <c r="AB4200" s="5">
        <f>[1]!s_info_zjtxornot1(A4200,"")</f>
        <v>0</v>
      </c>
      <c r="AC4200" s="22" t="str">
        <f>[1]!s_info_nature1(A4200,"")</f>
        <v>中央国有企业</v>
      </c>
      <c r="AD4200" s="6" t="str">
        <f>[1]!s_info_city(A4200)</f>
        <v>北京市</v>
      </c>
      <c r="AE4200" s="6" t="str">
        <f>[1]!s_info_province(A4200)</f>
        <v>北京</v>
      </c>
      <c r="AF4200">
        <v>116.40528500000001</v>
      </c>
      <c r="AG4200">
        <v>39.904989</v>
      </c>
    </row>
    <row r="4201" spans="1:33" x14ac:dyDescent="0.3">
      <c r="A4201" s="12" t="s">
        <v>8764</v>
      </c>
      <c r="B4201" s="12" t="s">
        <v>8765</v>
      </c>
      <c r="C4201" s="16" t="str">
        <f>[1]!s_info_mkt(A4201)</f>
        <v>主板</v>
      </c>
      <c r="D4201" s="16" t="str">
        <f>[1]!s_ipo_listeddate(A4201)</f>
        <v>2012-11-02</v>
      </c>
      <c r="E4201" s="16" t="str">
        <f>[1]!lastradeday_s("000002","")</f>
        <v>2026-06-22</v>
      </c>
      <c r="F4201" s="16" t="str">
        <f>[1]!s_info_industry_csrc2023(A4201,"",3)</f>
        <v>汽车制造业</v>
      </c>
      <c r="G4201" s="16" t="str">
        <f>[1]!s_info_industry_csrc2023(A4201,"",1)</f>
        <v>制造业</v>
      </c>
      <c r="H4201" s="16">
        <f>[1]!s_is(A4201,83,"FY","YTD","20251231",1,"",100000000)</f>
        <v>35.489520081999999</v>
      </c>
      <c r="I4201" s="16">
        <f>[1]!s_is(A4201,83,"FY","YTD","20241231",1,"",100000000)</f>
        <v>26.934688672699998</v>
      </c>
      <c r="J4201" s="16">
        <f t="shared" si="195"/>
        <v>0.3176138960897239</v>
      </c>
      <c r="K4201" s="16">
        <f>[1]!s_is(A4201,61,"FY","YTD","20251231",1,"",100000000)</f>
        <v>1.8051693250999998</v>
      </c>
      <c r="L4201" s="16">
        <f>[1]!s_is(A4201,61,"FY","YTD","20241231",1,"",100000000)</f>
        <v>1.4912376675999999</v>
      </c>
      <c r="M4201" s="16">
        <f t="shared" si="196"/>
        <v>0.21051752133195645</v>
      </c>
      <c r="N4201" s="16">
        <f>[1]!s_fa_roe(A4201,"20251231")</f>
        <v>8.9869000000000003</v>
      </c>
      <c r="O4201" s="16">
        <f>[1]!s_stmnote_rdexp(A4201,"20251231",1,10000)</f>
        <v>21569.858905000001</v>
      </c>
      <c r="P4201" s="20">
        <f t="shared" si="197"/>
        <v>6.0778108171544588E-2</v>
      </c>
      <c r="Q4201" s="16">
        <f>[1]!s_margin_tradingbalance(A4201,"",10000)</f>
        <v>41219.729800000001</v>
      </c>
      <c r="R4201" s="16">
        <f>[1]!s_margin_seclendingbalance(A4201,"",10000)</f>
        <v>32.687600000000003</v>
      </c>
      <c r="S4201" s="17">
        <f>[1]!s_val_ev(A4201,"",100000000)</f>
        <v>101.29382187744</v>
      </c>
      <c r="T4201" s="17">
        <f>[1]!share_freesharesmv(A4201,"",100000000)</f>
        <v>49.118705662499998</v>
      </c>
      <c r="U4201" s="17">
        <f>[1]!s_dq_amount_btin(A4201,E4201,100000000)</f>
        <v>5.6658421700000003</v>
      </c>
      <c r="V4201" s="17">
        <f>[1]!s_dq_turn(A4201,E4201)</f>
        <v>6.35047953420968</v>
      </c>
      <c r="W4201" s="2">
        <f>[1]!s_pq_amount(A4201,"20260101","",100000000)</f>
        <v>1333.2431529200001</v>
      </c>
      <c r="X4201" s="2">
        <f>[1]!s_pq_avgamount(A4201,"20260101","",100000000)</f>
        <v>12.120392299272728</v>
      </c>
      <c r="Y4201" s="17">
        <f>[1]!s_ipo_dilutedpe(A4201)</f>
        <v>7.17</v>
      </c>
      <c r="Z4201" s="12">
        <f>[1]!s_ipo_collection_total(A4201,100000000)</f>
        <v>0.38700000000000001</v>
      </c>
      <c r="AA4201" s="2">
        <f>[1]!s_val_pe_ttm(A4201,E4201)</f>
        <v>73.191352844238281</v>
      </c>
      <c r="AB4201" s="5">
        <f>[1]!s_info_zjtxornot1(A4201,"")</f>
        <v>1</v>
      </c>
      <c r="AC4201" s="22" t="str">
        <f>[1]!s_info_nature1(A4201,"")</f>
        <v>民营企业</v>
      </c>
      <c r="AD4201" s="6" t="str">
        <f>[1]!s_info_city(A4201)</f>
        <v>义乌市</v>
      </c>
      <c r="AE4201" s="6" t="str">
        <f>[1]!s_info_province(A4201)</f>
        <v>浙江省</v>
      </c>
      <c r="AF4201">
        <v>120.067296</v>
      </c>
      <c r="AG4201">
        <v>29.306443999999999</v>
      </c>
    </row>
    <row r="4202" spans="1:33" x14ac:dyDescent="0.3">
      <c r="A4202" s="12" t="s">
        <v>8766</v>
      </c>
      <c r="B4202" s="12" t="s">
        <v>8767</v>
      </c>
      <c r="C4202" s="16" t="str">
        <f>[1]!s_info_mkt(A4202)</f>
        <v>主板</v>
      </c>
      <c r="D4202" s="16" t="str">
        <f>[1]!s_ipo_listeddate(A4202)</f>
        <v>1997-10-08</v>
      </c>
      <c r="E4202" s="16" t="str">
        <f>[1]!lastradeday_s("000002","")</f>
        <v>2026-06-22</v>
      </c>
      <c r="F4202" s="16" t="str">
        <f>[1]!s_info_industry_csrc2023(A4202,"",3)</f>
        <v>计算机、通信和其他电子设备制造业</v>
      </c>
      <c r="G4202" s="16" t="str">
        <f>[1]!s_info_industry_csrc2023(A4202,"",1)</f>
        <v>制造业</v>
      </c>
      <c r="H4202" s="16">
        <f>[1]!s_is(A4202,83,"FY","YTD","20251231",1,"",100000000)</f>
        <v>63.310202143500007</v>
      </c>
      <c r="I4202" s="16">
        <f>[1]!s_is(A4202,83,"FY","YTD","20241231",1,"",100000000)</f>
        <v>57.564195290400001</v>
      </c>
      <c r="J4202" s="16">
        <f t="shared" si="195"/>
        <v>9.9819111934294158E-2</v>
      </c>
      <c r="K4202" s="16">
        <f>[1]!s_is(A4202,61,"FY","YTD","20251231",1,"",100000000)</f>
        <v>2.2244896475</v>
      </c>
      <c r="L4202" s="16">
        <f>[1]!s_is(A4202,61,"FY","YTD","20241231",1,"",100000000)</f>
        <v>2.1576879622999998</v>
      </c>
      <c r="M4202" s="16">
        <f t="shared" si="196"/>
        <v>3.0959845152397542E-2</v>
      </c>
      <c r="N4202" s="16">
        <f>[1]!s_fa_roe(A4202,"20251231")</f>
        <v>4.6050000000000004</v>
      </c>
      <c r="O4202" s="16">
        <f>[1]!s_stmnote_rdexp(A4202,"20251231",1,10000)</f>
        <v>28825.018317000002</v>
      </c>
      <c r="P4202" s="20">
        <f t="shared" si="197"/>
        <v>4.5529815639610047E-2</v>
      </c>
      <c r="Q4202" s="16">
        <f>[1]!s_margin_tradingbalance(A4202,"",10000)</f>
        <v>93748.293399999995</v>
      </c>
      <c r="R4202" s="16">
        <f>[1]!s_margin_seclendingbalance(A4202,"",10000)</f>
        <v>74.52</v>
      </c>
      <c r="S4202" s="17">
        <f>[1]!s_val_ev(A4202,"",100000000)</f>
        <v>139.00064626800003</v>
      </c>
      <c r="T4202" s="17">
        <f>[1]!share_freesharesmv(A4202,"",100000000)</f>
        <v>100.0936358136</v>
      </c>
      <c r="U4202" s="17">
        <f>[1]!s_dq_amount_btin(A4202,E4202,100000000)</f>
        <v>27.043499799999999</v>
      </c>
      <c r="V4202" s="17">
        <f>[1]!s_dq_turn(A4202,E4202)</f>
        <v>20.051682298828805</v>
      </c>
      <c r="W4202" s="2">
        <f>[1]!s_pq_amount(A4202,"20260101","",100000000)</f>
        <v>717.71749867000005</v>
      </c>
      <c r="X4202" s="2">
        <f>[1]!s_pq_avgamount(A4202,"20260101","",100000000)</f>
        <v>6.5247045333636366</v>
      </c>
      <c r="Y4202" s="17">
        <f>[1]!s_ipo_dilutedpe(A4202)</f>
        <v>0</v>
      </c>
      <c r="Z4202" s="12">
        <f>[1]!s_ipo_collection_total(A4202,100000000)</f>
        <v>3.2305000000000001</v>
      </c>
      <c r="AA4202" s="2">
        <f>[1]!s_val_pe_ttm(A4202,E4202)</f>
        <v>65.053359985351563</v>
      </c>
      <c r="AB4202" s="5">
        <f>[1]!s_info_zjtxornot1(A4202,"")</f>
        <v>0</v>
      </c>
      <c r="AC4202" s="22" t="str">
        <f>[1]!s_info_nature1(A4202,"")</f>
        <v>地方国有企业</v>
      </c>
      <c r="AD4202" s="6" t="str">
        <f>[1]!s_info_city(A4202)</f>
        <v>汕头市</v>
      </c>
      <c r="AE4202" s="6" t="str">
        <f>[1]!s_info_province(A4202)</f>
        <v>广东省</v>
      </c>
      <c r="AF4202">
        <v>116.70846299999999</v>
      </c>
      <c r="AG4202">
        <v>23.371020000000001</v>
      </c>
    </row>
    <row r="4203" spans="1:33" x14ac:dyDescent="0.3">
      <c r="A4203" s="12" t="s">
        <v>293</v>
      </c>
      <c r="B4203" s="12" t="s">
        <v>294</v>
      </c>
      <c r="C4203" s="16" t="str">
        <f>[1]!s_info_mkt(A4203)</f>
        <v>北证</v>
      </c>
      <c r="D4203" s="16" t="str">
        <f>[1]!s_ipo_listeddate(A4203)</f>
        <v>2021-11-15</v>
      </c>
      <c r="E4203" s="16" t="str">
        <f>[1]!lastradeday_s("000002","")</f>
        <v>2026-06-22</v>
      </c>
      <c r="F4203" s="16" t="str">
        <f>[1]!s_info_industry_csrc2023(A4203,"",3)</f>
        <v>汽车制造业</v>
      </c>
      <c r="G4203" s="16" t="str">
        <f>[1]!s_info_industry_csrc2023(A4203,"",1)</f>
        <v>制造业</v>
      </c>
      <c r="H4203" s="16">
        <f>[1]!s_is(A4203,83,"FY","YTD","20251231",1,"",100000000)</f>
        <v>1.5054676149999999</v>
      </c>
      <c r="I4203" s="16">
        <f>[1]!s_is(A4203,83,"FY","YTD","20241231",1,"",100000000)</f>
        <v>1.3323789389</v>
      </c>
      <c r="J4203" s="16">
        <f t="shared" si="195"/>
        <v>0.12990949574968536</v>
      </c>
      <c r="K4203" s="16">
        <f>[1]!s_is(A4203,61,"FY","YTD","20251231",1,"",100000000)</f>
        <v>0.27247904579999999</v>
      </c>
      <c r="L4203" s="16">
        <f>[1]!s_is(A4203,61,"FY","YTD","20241231",1,"",100000000)</f>
        <v>0.22905838000000001</v>
      </c>
      <c r="M4203" s="16">
        <f t="shared" si="196"/>
        <v>0.18956156853986297</v>
      </c>
      <c r="N4203" s="16">
        <f>[1]!s_fa_roe(A4203,"20251231")</f>
        <v>8.4228000000000005</v>
      </c>
      <c r="O4203" s="16">
        <f>[1]!s_stmnote_rdexp(A4203,"20251231",1,10000)</f>
        <v>745.06068899999991</v>
      </c>
      <c r="P4203" s="20">
        <f t="shared" si="197"/>
        <v>4.9490316601729083E-2</v>
      </c>
      <c r="Q4203" s="16">
        <f>[1]!s_margin_tradingbalance(A4203,"",10000)</f>
        <v>1340.3558</v>
      </c>
      <c r="R4203" s="16">
        <f>[1]!s_margin_seclendingbalance(A4203,"",10000)</f>
        <v>0</v>
      </c>
      <c r="S4203" s="17">
        <f>[1]!s_val_ev(A4203,"",100000000)</f>
        <v>12.853730000000001</v>
      </c>
      <c r="T4203" s="17">
        <f>[1]!share_freesharesmv(A4203,"",100000000)</f>
        <v>4.8971763475000003</v>
      </c>
      <c r="U4203" s="17">
        <f>[1]!s_dq_amount_btin(A4203,E4203,100000000)</f>
        <v>0.14079862000000001</v>
      </c>
      <c r="V4203" s="17">
        <f>[1]!s_dq_turn(A4203,E4203)</f>
        <v>2.3908816688841266</v>
      </c>
      <c r="W4203" s="2">
        <f>[1]!s_pq_amount(A4203,"20260101","",100000000)</f>
        <v>16.976423860000001</v>
      </c>
      <c r="X4203" s="2">
        <f>[1]!s_pq_avgamount(A4203,"20260101","",100000000)</f>
        <v>0.15433112599999999</v>
      </c>
      <c r="Y4203" s="17">
        <f>[1]!s_ipo_dilutedpe(A4203)</f>
        <v>15.45</v>
      </c>
      <c r="Z4203" s="12">
        <f>[1]!s_ipo_collection_total(A4203,100000000)</f>
        <v>1.1356250000000001</v>
      </c>
      <c r="AA4203" s="2">
        <f>[1]!s_val_pe_ttm(A4203,E4203)</f>
        <v>45.486427307128906</v>
      </c>
      <c r="AB4203" s="5">
        <f>[1]!s_info_zjtxornot1(A4203,"")</f>
        <v>0</v>
      </c>
      <c r="AC4203" s="22" t="str">
        <f>[1]!s_info_nature1(A4203,"")</f>
        <v>民营企业</v>
      </c>
      <c r="AD4203" s="6" t="str">
        <f>[1]!s_info_city(A4203)</f>
        <v>许昌市</v>
      </c>
      <c r="AE4203" s="6" t="str">
        <f>[1]!s_info_province(A4203)</f>
        <v>河南省</v>
      </c>
      <c r="AF4203">
        <v>113.826063</v>
      </c>
      <c r="AG4203">
        <v>34.022956000000001</v>
      </c>
    </row>
    <row r="4204" spans="1:33" x14ac:dyDescent="0.3">
      <c r="A4204" s="12" t="s">
        <v>8768</v>
      </c>
      <c r="B4204" s="12" t="s">
        <v>8769</v>
      </c>
      <c r="C4204" s="16" t="str">
        <f>[1]!s_info_mkt(A4204)</f>
        <v>创业板</v>
      </c>
      <c r="D4204" s="16" t="str">
        <f>[1]!s_ipo_listeddate(A4204)</f>
        <v>2020-07-13</v>
      </c>
      <c r="E4204" s="16" t="str">
        <f>[1]!lastradeday_s("000002","")</f>
        <v>2026-06-22</v>
      </c>
      <c r="F4204" s="16" t="str">
        <f>[1]!s_info_industry_csrc2023(A4204,"",3)</f>
        <v>通用设备制造业</v>
      </c>
      <c r="G4204" s="16" t="str">
        <f>[1]!s_info_industry_csrc2023(A4204,"",1)</f>
        <v>制造业</v>
      </c>
      <c r="H4204" s="16">
        <f>[1]!s_is(A4204,83,"FY","YTD","20251231",1,"",100000000)</f>
        <v>46.278392856300002</v>
      </c>
      <c r="I4204" s="16">
        <f>[1]!s_is(A4204,83,"FY","YTD","20241231",1,"",100000000)</f>
        <v>29.455779264299998</v>
      </c>
      <c r="J4204" s="16">
        <f t="shared" si="195"/>
        <v>0.57111419260222318</v>
      </c>
      <c r="K4204" s="16">
        <f>[1]!s_is(A4204,61,"FY","YTD","20251231",1,"",100000000)</f>
        <v>8.1815916816999987</v>
      </c>
      <c r="L4204" s="16">
        <f>[1]!s_is(A4204,61,"FY","YTD","20241231",1,"",100000000)</f>
        <v>0.65377669280000006</v>
      </c>
      <c r="M4204" s="16">
        <f t="shared" si="196"/>
        <v>11.514352028457626</v>
      </c>
      <c r="N4204" s="16">
        <f>[1]!s_fa_roe(A4204,"20251231")</f>
        <v>13.5107</v>
      </c>
      <c r="O4204" s="16">
        <f>[1]!s_stmnote_rdexp(A4204,"20251231",1,10000)</f>
        <v>27959.353800999997</v>
      </c>
      <c r="P4204" s="20">
        <f t="shared" si="197"/>
        <v>6.0415567774397799E-2</v>
      </c>
      <c r="Q4204" s="16">
        <f>[1]!s_margin_tradingbalance(A4204,"",10000)</f>
        <v>51719.983899999999</v>
      </c>
      <c r="R4204" s="16">
        <f>[1]!s_margin_seclendingbalance(A4204,"",10000)</f>
        <v>261.13200000000001</v>
      </c>
      <c r="S4204" s="17">
        <f>[1]!s_val_ev(A4204,"",100000000)</f>
        <v>118.13868872550002</v>
      </c>
      <c r="T4204" s="17">
        <f>[1]!share_freesharesmv(A4204,"",100000000)</f>
        <v>77.841265409100004</v>
      </c>
      <c r="U4204" s="17">
        <f>[1]!s_dq_amount_btin(A4204,E4204,100000000)</f>
        <v>3.4123975500000001</v>
      </c>
      <c r="V4204" s="17">
        <f>[1]!s_dq_turn(A4204,E4204)</f>
        <v>4.0650621253651202</v>
      </c>
      <c r="W4204" s="2">
        <f>[1]!s_pq_amount(A4204,"20260101","",100000000)</f>
        <v>854.93253001999994</v>
      </c>
      <c r="X4204" s="2">
        <f>[1]!s_pq_avgamount(A4204,"20260101","",100000000)</f>
        <v>7.7721139092727265</v>
      </c>
      <c r="Y4204" s="17">
        <f>[1]!s_ipo_dilutedpe(A4204)</f>
        <v>22.38</v>
      </c>
      <c r="Z4204" s="12">
        <f>[1]!s_ipo_collection_total(A4204,100000000)</f>
        <v>5.2099000000000002</v>
      </c>
      <c r="AA4204" s="2">
        <f>[1]!s_val_pe_ttm(A4204,E4204)</f>
        <v>14.817916870117188</v>
      </c>
      <c r="AB4204" s="5">
        <f>[1]!s_info_zjtxornot1(A4204,"")</f>
        <v>1</v>
      </c>
      <c r="AC4204" s="22" t="str">
        <f>[1]!s_info_nature1(A4204,"")</f>
        <v>民营企业</v>
      </c>
      <c r="AD4204" s="6" t="str">
        <f>[1]!s_info_city(A4204)</f>
        <v>洛阳市</v>
      </c>
      <c r="AE4204" s="6" t="str">
        <f>[1]!s_info_province(A4204)</f>
        <v>河南省</v>
      </c>
      <c r="AF4204">
        <v>112.434468</v>
      </c>
      <c r="AG4204">
        <v>34.663041</v>
      </c>
    </row>
    <row r="4205" spans="1:33" x14ac:dyDescent="0.3">
      <c r="A4205" s="12" t="s">
        <v>8770</v>
      </c>
      <c r="B4205" s="12" t="s">
        <v>8771</v>
      </c>
      <c r="C4205" s="16" t="str">
        <f>[1]!s_info_mkt(A4205)</f>
        <v>科创板</v>
      </c>
      <c r="D4205" s="16" t="str">
        <f>[1]!s_ipo_listeddate(A4205)</f>
        <v>2022-08-17</v>
      </c>
      <c r="E4205" s="16" t="str">
        <f>[1]!lastradeday_s("000002","")</f>
        <v>2026-06-22</v>
      </c>
      <c r="F4205" s="16" t="str">
        <f>[1]!s_info_industry_csrc2023(A4205,"",3)</f>
        <v>计算机、通信和其他电子设备制造业</v>
      </c>
      <c r="G4205" s="16" t="str">
        <f>[1]!s_info_industry_csrc2023(A4205,"",1)</f>
        <v>制造业</v>
      </c>
      <c r="H4205" s="16">
        <f>[1]!s_is(A4205,83,"FY","YTD","20251231",1,"",100000000)</f>
        <v>11.552316771400001</v>
      </c>
      <c r="I4205" s="16">
        <f>[1]!s_is(A4205,83,"FY","YTD","20241231",1,"",100000000)</f>
        <v>8.7554870974999996</v>
      </c>
      <c r="J4205" s="16">
        <f t="shared" si="195"/>
        <v>0.31943735885335212</v>
      </c>
      <c r="K4205" s="16">
        <f>[1]!s_is(A4205,61,"FY","YTD","20251231",1,"",100000000)</f>
        <v>2.5198429940000002</v>
      </c>
      <c r="L4205" s="16">
        <f>[1]!s_is(A4205,61,"FY","YTD","20241231",1,"",100000000)</f>
        <v>1.9086219871000001</v>
      </c>
      <c r="M4205" s="16">
        <f t="shared" si="196"/>
        <v>0.32024204427651076</v>
      </c>
      <c r="N4205" s="16">
        <f>[1]!s_fa_roe(A4205,"20251231")</f>
        <v>16.504200000000001</v>
      </c>
      <c r="O4205" s="16">
        <f>[1]!s_stmnote_rdexp(A4205,"20251231",1,10000)</f>
        <v>3666.7310850000003</v>
      </c>
      <c r="P4205" s="20">
        <f t="shared" si="197"/>
        <v>3.1740222827664345E-2</v>
      </c>
      <c r="Q4205" s="16">
        <f>[1]!s_margin_tradingbalance(A4205,"",10000)</f>
        <v>65934.859700000001</v>
      </c>
      <c r="R4205" s="16">
        <f>[1]!s_margin_seclendingbalance(A4205,"",10000)</f>
        <v>30.931100000000001</v>
      </c>
      <c r="S4205" s="17">
        <f>[1]!s_val_ev(A4205,"",100000000)</f>
        <v>155.64633703499999</v>
      </c>
      <c r="T4205" s="17">
        <f>[1]!share_freesharesmv(A4205,"",100000000)</f>
        <v>94.309917485</v>
      </c>
      <c r="U4205" s="17">
        <f>[1]!s_dq_amount_btin(A4205,E4205,100000000)</f>
        <v>9.0923396699999994</v>
      </c>
      <c r="V4205" s="17">
        <f>[1]!s_dq_turn(A4205,E4205)</f>
        <v>5.7878932981084148</v>
      </c>
      <c r="W4205" s="2">
        <f>[1]!s_pq_amount(A4205,"20260101","",100000000)</f>
        <v>458.85152735000003</v>
      </c>
      <c r="X4205" s="2">
        <f>[1]!s_pq_avgamount(A4205,"20260101","",100000000)</f>
        <v>4.1713775213636364</v>
      </c>
      <c r="Y4205" s="17">
        <f>[1]!s_ipo_dilutedpe(A4205)</f>
        <v>70.31</v>
      </c>
      <c r="Z4205" s="12">
        <f>[1]!s_ipo_collection_total(A4205,100000000)</f>
        <v>8.3600668799999998</v>
      </c>
      <c r="AA4205" s="2">
        <f>[1]!s_val_pe_ttm(A4205,E4205)</f>
        <v>57.421974182128906</v>
      </c>
      <c r="AB4205" s="5">
        <f>[1]!s_info_zjtxornot1(A4205,"")</f>
        <v>1</v>
      </c>
      <c r="AC4205" s="22" t="str">
        <f>[1]!s_info_nature1(A4205,"")</f>
        <v>民营企业</v>
      </c>
      <c r="AD4205" s="6" t="str">
        <f>[1]!s_info_city(A4205)</f>
        <v>深圳市</v>
      </c>
      <c r="AE4205" s="6" t="str">
        <f>[1]!s_info_province(A4205)</f>
        <v>广东省</v>
      </c>
      <c r="AF4205">
        <v>114.085947</v>
      </c>
      <c r="AG4205">
        <v>22.547000000000001</v>
      </c>
    </row>
    <row r="4206" spans="1:33" x14ac:dyDescent="0.3">
      <c r="A4206" s="12" t="s">
        <v>8772</v>
      </c>
      <c r="B4206" s="12" t="s">
        <v>8773</v>
      </c>
      <c r="C4206" s="16" t="str">
        <f>[1]!s_info_mkt(A4206)</f>
        <v>科创板</v>
      </c>
      <c r="D4206" s="16" t="str">
        <f>[1]!s_ipo_listeddate(A4206)</f>
        <v>2021-03-31</v>
      </c>
      <c r="E4206" s="16" t="str">
        <f>[1]!lastradeday_s("000002","")</f>
        <v>2026-06-22</v>
      </c>
      <c r="F4206" s="16" t="str">
        <f>[1]!s_info_industry_csrc2023(A4206,"",3)</f>
        <v>化学原料和化学制品制造业</v>
      </c>
      <c r="G4206" s="16" t="str">
        <f>[1]!s_info_industry_csrc2023(A4206,"",1)</f>
        <v>制造业</v>
      </c>
      <c r="H4206" s="16">
        <f>[1]!s_is(A4206,83,"FY","YTD","20251231",1,"",100000000)</f>
        <v>6.9863549161999998</v>
      </c>
      <c r="I4206" s="16">
        <f>[1]!s_is(A4206,83,"FY","YTD","20241231",1,"",100000000)</f>
        <v>6.2966360905999998</v>
      </c>
      <c r="J4206" s="16">
        <f t="shared" si="195"/>
        <v>0.1095376667280572</v>
      </c>
      <c r="K4206" s="16">
        <f>[1]!s_is(A4206,61,"FY","YTD","20251231",1,"",100000000)</f>
        <v>-0.3064940605</v>
      </c>
      <c r="L4206" s="16">
        <f>[1]!s_is(A4206,61,"FY","YTD","20241231",1,"",100000000)</f>
        <v>-0.60855803500000005</v>
      </c>
      <c r="M4206" s="16">
        <f t="shared" si="196"/>
        <v>0.49636017787522929</v>
      </c>
      <c r="N4206" s="16">
        <f>[1]!s_fa_roe(A4206,"20251231")</f>
        <v>-5.7670000000000003</v>
      </c>
      <c r="O4206" s="16">
        <f>[1]!s_stmnote_rdexp(A4206,"20251231",1,10000)</f>
        <v>4472.6045359999998</v>
      </c>
      <c r="P4206" s="20">
        <f t="shared" si="197"/>
        <v>6.4019142881345734E-2</v>
      </c>
      <c r="Q4206" s="16">
        <f>[1]!s_margin_tradingbalance(A4206,"",10000)</f>
        <v>9067.0306</v>
      </c>
      <c r="R4206" s="16">
        <f>[1]!s_margin_seclendingbalance(A4206,"",10000)</f>
        <v>0</v>
      </c>
      <c r="S4206" s="17">
        <f>[1]!s_val_ev(A4206,"",100000000)</f>
        <v>17.327999999999999</v>
      </c>
      <c r="T4206" s="17">
        <f>[1]!share_freesharesmv(A4206,"",100000000)</f>
        <v>9.5268131040000004</v>
      </c>
      <c r="U4206" s="17">
        <f>[1]!s_dq_amount_btin(A4206,E4206,100000000)</f>
        <v>0.96461045000000001</v>
      </c>
      <c r="V4206" s="17">
        <f>[1]!s_dq_turn(A4206,E4206)</f>
        <v>5.7970268750000002</v>
      </c>
      <c r="W4206" s="2">
        <f>[1]!s_pq_amount(A4206,"20260101","",100000000)</f>
        <v>42.329615769999997</v>
      </c>
      <c r="X4206" s="2">
        <f>[1]!s_pq_avgamount(A4206,"20260101","",100000000)</f>
        <v>0.38481468881818182</v>
      </c>
      <c r="Y4206" s="17">
        <f>[1]!s_ipo_dilutedpe(A4206)</f>
        <v>19.82</v>
      </c>
      <c r="Z4206" s="12">
        <f>[1]!s_ipo_collection_total(A4206,100000000)</f>
        <v>2.6</v>
      </c>
      <c r="AA4206" s="2">
        <f>[1]!s_val_pe_ttm(A4206,E4206)</f>
        <v>-59.746540069580078</v>
      </c>
      <c r="AB4206" s="5">
        <f>[1]!s_info_zjtxornot1(A4206,"")</f>
        <v>1</v>
      </c>
      <c r="AC4206" s="22" t="str">
        <f>[1]!s_info_nature1(A4206,"")</f>
        <v>民营企业</v>
      </c>
      <c r="AD4206" s="6" t="str">
        <f>[1]!s_info_city(A4206)</f>
        <v>合肥市</v>
      </c>
      <c r="AE4206" s="6" t="str">
        <f>[1]!s_info_province(A4206)</f>
        <v>安徽省</v>
      </c>
      <c r="AF4206">
        <v>117.28304199999999</v>
      </c>
      <c r="AG4206">
        <v>31.861190000000001</v>
      </c>
    </row>
    <row r="4207" spans="1:33" x14ac:dyDescent="0.3">
      <c r="A4207" s="12" t="s">
        <v>8774</v>
      </c>
      <c r="B4207" s="12" t="s">
        <v>8775</v>
      </c>
      <c r="C4207" s="16" t="str">
        <f>[1]!s_info_mkt(A4207)</f>
        <v>主板</v>
      </c>
      <c r="D4207" s="16" t="str">
        <f>[1]!s_ipo_listeddate(A4207)</f>
        <v>2026-03-31</v>
      </c>
      <c r="E4207" s="16" t="str">
        <f>[1]!lastradeday_s("000002","")</f>
        <v>2026-06-22</v>
      </c>
      <c r="F4207" s="16" t="str">
        <f>[1]!s_info_industry_csrc2023(A4207,"",3)</f>
        <v>有色金属矿采选业</v>
      </c>
      <c r="G4207" s="16" t="str">
        <f>[1]!s_info_industry_csrc2023(A4207,"",1)</f>
        <v>采矿业</v>
      </c>
      <c r="H4207" s="16">
        <f>[1]!s_is(A4207,83,"FY","YTD","20251231",1,"",100000000)</f>
        <v>35.025128459599998</v>
      </c>
      <c r="I4207" s="16">
        <f>[1]!s_is(A4207,83,"FY","YTD","20241231",1,"",100000000)</f>
        <v>28.636871512900001</v>
      </c>
      <c r="J4207" s="16">
        <f t="shared" si="195"/>
        <v>0.22307803224323197</v>
      </c>
      <c r="K4207" s="16">
        <f>[1]!s_is(A4207,61,"FY","YTD","20251231",1,"",100000000)</f>
        <v>8.8391834379999992</v>
      </c>
      <c r="L4207" s="16">
        <f>[1]!s_is(A4207,61,"FY","YTD","20241231",1,"",100000000)</f>
        <v>7.5680175969000008</v>
      </c>
      <c r="M4207" s="16">
        <f t="shared" si="196"/>
        <v>0.16796549754597442</v>
      </c>
      <c r="N4207" s="16">
        <f>[1]!s_fa_roe(A4207,"20251231")</f>
        <v>16.9955</v>
      </c>
      <c r="O4207" s="16">
        <f>[1]!s_stmnote_rdexp(A4207,"20251231",1,10000)</f>
        <v>3744.3734909999998</v>
      </c>
      <c r="P4207" s="20">
        <f t="shared" si="197"/>
        <v>1.0690534640919236E-2</v>
      </c>
      <c r="Q4207" s="16">
        <f>[1]!s_margin_tradingbalance(A4207,"",10000)</f>
        <v>23341.432000000001</v>
      </c>
      <c r="R4207" s="16">
        <f>[1]!s_margin_seclendingbalance(A4207,"",10000)</f>
        <v>0</v>
      </c>
      <c r="S4207" s="17">
        <f>[1]!s_val_ev(A4207,"",100000000)</f>
        <v>620.73497122770004</v>
      </c>
      <c r="T4207" s="17">
        <f>[1]!share_freesharesmv(A4207,"",100000000)</f>
        <v>46.302114742800008</v>
      </c>
      <c r="U4207" s="17">
        <f>[1]!s_dq_amount_btin(A4207,E4207,100000000)</f>
        <v>25.202586499999999</v>
      </c>
      <c r="V4207" s="17">
        <f>[1]!s_dq_turn(A4207,E4207)</f>
        <v>55.485105776070256</v>
      </c>
      <c r="W4207" s="2">
        <f>[1]!s_pq_amount(A4207,"20260101","",100000000)</f>
        <v>520.91389260999995</v>
      </c>
      <c r="X4207" s="2">
        <f>[1]!s_pq_avgamount(A4207,"20260101","",100000000)</f>
        <v>9.4711616838181811</v>
      </c>
      <c r="Y4207" s="17">
        <f>[1]!s_ipo_dilutedpe(A4207)</f>
        <v>19.11</v>
      </c>
      <c r="Z4207" s="12">
        <f>[1]!s_ipo_collection_total(A4207,100000000)</f>
        <v>16.812999999999999</v>
      </c>
      <c r="AA4207" s="2">
        <f>[1]!s_val_pe_ttm(A4207,E4207)</f>
        <v>69.139266967773438</v>
      </c>
      <c r="AB4207" s="5">
        <f>[1]!s_info_zjtxornot1(A4207,"")</f>
        <v>0</v>
      </c>
      <c r="AC4207" s="22" t="str">
        <f>[1]!s_info_nature1(A4207,"")</f>
        <v>地方国有企业</v>
      </c>
      <c r="AD4207" s="6" t="str">
        <f>[1]!s_info_city(A4207)</f>
        <v>洛阳市</v>
      </c>
      <c r="AE4207" s="6" t="str">
        <f>[1]!s_info_province(A4207)</f>
        <v>河南省</v>
      </c>
      <c r="AF4207">
        <v>112.434468</v>
      </c>
      <c r="AG4207">
        <v>34.663041</v>
      </c>
    </row>
    <row r="4208" spans="1:33" x14ac:dyDescent="0.3">
      <c r="A4208" s="12" t="s">
        <v>8776</v>
      </c>
      <c r="B4208" s="12" t="s">
        <v>8777</v>
      </c>
      <c r="C4208" s="16" t="str">
        <f>[1]!s_info_mkt(A4208)</f>
        <v>科创板</v>
      </c>
      <c r="D4208" s="16" t="str">
        <f>[1]!s_ipo_listeddate(A4208)</f>
        <v>2024-08-06</v>
      </c>
      <c r="E4208" s="16" t="str">
        <f>[1]!lastradeday_s("000002","")</f>
        <v>2026-06-22</v>
      </c>
      <c r="F4208" s="16" t="str">
        <f>[1]!s_info_industry_csrc2023(A4208,"",3)</f>
        <v>计算机、通信和其他电子设备制造业</v>
      </c>
      <c r="G4208" s="16" t="str">
        <f>[1]!s_info_industry_csrc2023(A4208,"",1)</f>
        <v>制造业</v>
      </c>
      <c r="H4208" s="16">
        <f>[1]!s_is(A4208,83,"FY","YTD","20251231",1,"",100000000)</f>
        <v>2.4665830288000001</v>
      </c>
      <c r="I4208" s="16">
        <f>[1]!s_is(A4208,83,"FY","YTD","20241231",1,"",100000000)</f>
        <v>2.4650346792</v>
      </c>
      <c r="J4208" s="16">
        <f t="shared" si="195"/>
        <v>6.2812487510433002E-4</v>
      </c>
      <c r="K4208" s="16">
        <f>[1]!s_is(A4208,61,"FY","YTD","20251231",1,"",100000000)</f>
        <v>0.56088527420000001</v>
      </c>
      <c r="L4208" s="16">
        <f>[1]!s_is(A4208,61,"FY","YTD","20241231",1,"",100000000)</f>
        <v>0.91832934359999996</v>
      </c>
      <c r="M4208" s="16">
        <f t="shared" si="196"/>
        <v>-0.38923298257982397</v>
      </c>
      <c r="N4208" s="16">
        <f>[1]!s_fa_roe(A4208,"20251231")</f>
        <v>4.6435000000000004</v>
      </c>
      <c r="O4208" s="16">
        <f>[1]!s_stmnote_rdexp(A4208,"20251231",1,10000)</f>
        <v>2737.5194899999997</v>
      </c>
      <c r="P4208" s="20">
        <f t="shared" si="197"/>
        <v>0.11098428303594592</v>
      </c>
      <c r="Q4208" s="16">
        <f>[1]!s_margin_tradingbalance(A4208,"",10000)</f>
        <v>20754.037</v>
      </c>
      <c r="R4208" s="16">
        <f>[1]!s_margin_seclendingbalance(A4208,"",10000)</f>
        <v>1.5111000000000001</v>
      </c>
      <c r="S4208" s="17">
        <f>[1]!s_val_ev(A4208,"",100000000)</f>
        <v>69.42</v>
      </c>
      <c r="T4208" s="17">
        <f>[1]!share_freesharesmv(A4208,"",100000000)</f>
        <v>27.811960800000001</v>
      </c>
      <c r="U4208" s="17">
        <f>[1]!s_dq_amount_btin(A4208,E4208,100000000)</f>
        <v>2.9923996800000001</v>
      </c>
      <c r="V4208" s="17">
        <f>[1]!s_dq_turn(A4208,E4208)</f>
        <v>10.736885836542672</v>
      </c>
      <c r="W4208" s="2">
        <f>[1]!s_pq_amount(A4208,"20260101","",100000000)</f>
        <v>138.85311073</v>
      </c>
      <c r="X4208" s="2">
        <f>[1]!s_pq_avgamount(A4208,"20260101","",100000000)</f>
        <v>1.2623010066363636</v>
      </c>
      <c r="Y4208" s="17">
        <f>[1]!s_ipo_dilutedpe(A4208)</f>
        <v>30.2</v>
      </c>
      <c r="Z4208" s="12">
        <f>[1]!s_ipo_collection_total(A4208,100000000)</f>
        <v>6.1743750000000004</v>
      </c>
      <c r="AA4208" s="2">
        <f>[1]!s_val_pe_ttm(A4208,E4208)</f>
        <v>141.76127624511719</v>
      </c>
      <c r="AB4208" s="5">
        <f>[1]!s_info_zjtxornot1(A4208,"")</f>
        <v>1</v>
      </c>
      <c r="AC4208" s="22" t="str">
        <f>[1]!s_info_nature1(A4208,"")</f>
        <v>民营企业</v>
      </c>
      <c r="AD4208" s="6" t="str">
        <f>[1]!s_info_city(A4208)</f>
        <v>深圳市</v>
      </c>
      <c r="AE4208" s="6" t="str">
        <f>[1]!s_info_province(A4208)</f>
        <v>广东省</v>
      </c>
      <c r="AF4208">
        <v>114.085947</v>
      </c>
      <c r="AG4208">
        <v>22.547000000000001</v>
      </c>
    </row>
    <row r="4209" spans="1:33" x14ac:dyDescent="0.3">
      <c r="A4209" s="12" t="s">
        <v>8778</v>
      </c>
      <c r="B4209" s="12" t="s">
        <v>8779</v>
      </c>
      <c r="C4209" s="16" t="str">
        <f>[1]!s_info_mkt(A4209)</f>
        <v>创业板</v>
      </c>
      <c r="D4209" s="16" t="str">
        <f>[1]!s_ipo_listeddate(A4209)</f>
        <v>2010-01-20</v>
      </c>
      <c r="E4209" s="16" t="str">
        <f>[1]!lastradeday_s("000002","")</f>
        <v>2026-06-22</v>
      </c>
      <c r="F4209" s="16" t="str">
        <f>[1]!s_info_industry_csrc2023(A4209,"",3)</f>
        <v>软件和信息技术服务业</v>
      </c>
      <c r="G4209" s="16" t="str">
        <f>[1]!s_info_industry_csrc2023(A4209,"",1)</f>
        <v>信息传输、软件和信息技术服务业</v>
      </c>
      <c r="H4209" s="16">
        <f>[1]!s_is(A4209,83,"FY","YTD","20251231",1,"",100000000)</f>
        <v>2.9116562000999999</v>
      </c>
      <c r="I4209" s="16">
        <f>[1]!s_is(A4209,83,"FY","YTD","20241231",1,"",100000000)</f>
        <v>2.8176864630000003</v>
      </c>
      <c r="J4209" s="16">
        <f t="shared" si="195"/>
        <v>3.3349962223955032E-2</v>
      </c>
      <c r="K4209" s="16">
        <f>[1]!s_is(A4209,61,"FY","YTD","20251231",1,"",100000000)</f>
        <v>0.1549907965</v>
      </c>
      <c r="L4209" s="16">
        <f>[1]!s_is(A4209,61,"FY","YTD","20241231",1,"",100000000)</f>
        <v>-0.74399965909999999</v>
      </c>
      <c r="M4209" s="16">
        <f t="shared" si="196"/>
        <v>1.2083210584901194</v>
      </c>
      <c r="N4209" s="16">
        <f>[1]!s_fa_roe(A4209,"20251231")</f>
        <v>3.8553999999999999</v>
      </c>
      <c r="O4209" s="16">
        <f>[1]!s_stmnote_rdexp(A4209,"20251231",1,10000)</f>
        <v>2042.2708</v>
      </c>
      <c r="P4209" s="20">
        <f t="shared" si="197"/>
        <v>7.0141206916182586E-2</v>
      </c>
      <c r="Q4209" s="16">
        <f>[1]!s_margin_tradingbalance(A4209,"",10000)</f>
        <v>0</v>
      </c>
      <c r="R4209" s="16">
        <f>[1]!s_margin_seclendingbalance(A4209,"",10000)</f>
        <v>0</v>
      </c>
      <c r="S4209" s="17">
        <f>[1]!s_val_ev(A4209,"",100000000)</f>
        <v>35.8509140444</v>
      </c>
      <c r="T4209" s="17">
        <f>[1]!share_freesharesmv(A4209,"",100000000)</f>
        <v>29.529056064200006</v>
      </c>
      <c r="U4209" s="17">
        <f>[1]!s_dq_amount_btin(A4209,E4209,100000000)</f>
        <v>1.55009328</v>
      </c>
      <c r="V4209" s="17">
        <f>[1]!s_dq_turn(A4209,E4209)</f>
        <v>4.3709212258348673</v>
      </c>
      <c r="W4209" s="2">
        <f>[1]!s_pq_amount(A4209,"20260101","",100000000)</f>
        <v>239.95420546</v>
      </c>
      <c r="X4209" s="2">
        <f>[1]!s_pq_avgamount(A4209,"20260101","",100000000)</f>
        <v>2.1814018678181819</v>
      </c>
      <c r="Y4209" s="17">
        <f>[1]!s_ipo_dilutedpe(A4209)</f>
        <v>123.94</v>
      </c>
      <c r="Z4209" s="12">
        <f>[1]!s_ipo_collection_total(A4209,100000000)</f>
        <v>12.32</v>
      </c>
      <c r="AA4209" s="2">
        <f>[1]!s_val_pe_ttm(A4209,E4209)</f>
        <v>214.40339660644531</v>
      </c>
      <c r="AB4209" s="5">
        <f>[1]!s_info_zjtxornot1(A4209,"")</f>
        <v>0</v>
      </c>
      <c r="AC4209" s="22" t="str">
        <f>[1]!s_info_nature1(A4209,"")</f>
        <v>民营企业</v>
      </c>
      <c r="AD4209" s="6" t="str">
        <f>[1]!s_info_city(A4209)</f>
        <v>珠海市</v>
      </c>
      <c r="AE4209" s="6" t="str">
        <f>[1]!s_info_province(A4209)</f>
        <v>广东省</v>
      </c>
      <c r="AF4209">
        <v>113.552724</v>
      </c>
      <c r="AG4209">
        <v>22.255898999999999</v>
      </c>
    </row>
    <row r="4210" spans="1:33" x14ac:dyDescent="0.3">
      <c r="A4210" s="12" t="s">
        <v>295</v>
      </c>
      <c r="B4210" s="12" t="s">
        <v>296</v>
      </c>
      <c r="C4210" s="16" t="str">
        <f>[1]!s_info_mkt(A4210)</f>
        <v>北证</v>
      </c>
      <c r="D4210" s="16" t="str">
        <f>[1]!s_ipo_listeddate(A4210)</f>
        <v>2022-12-07</v>
      </c>
      <c r="E4210" s="16" t="str">
        <f>[1]!lastradeday_s("000002","")</f>
        <v>2026-06-22</v>
      </c>
      <c r="F4210" s="16" t="str">
        <f>[1]!s_info_industry_csrc2023(A4210,"",3)</f>
        <v>农、林、牧、渔专业及辅助性活动</v>
      </c>
      <c r="G4210" s="16" t="str">
        <f>[1]!s_info_industry_csrc2023(A4210,"",1)</f>
        <v>农、林、牧、渔业</v>
      </c>
      <c r="H4210" s="16">
        <f>[1]!s_is(A4210,83,"FY","YTD","20251231",1,"",100000000)</f>
        <v>3.3120403464999999</v>
      </c>
      <c r="I4210" s="16">
        <f>[1]!s_is(A4210,83,"FY","YTD","20241231",1,"",100000000)</f>
        <v>3.9120871112</v>
      </c>
      <c r="J4210" s="16">
        <f t="shared" si="195"/>
        <v>-0.15338277181561555</v>
      </c>
      <c r="K4210" s="16">
        <f>[1]!s_is(A4210,61,"FY","YTD","20251231",1,"",100000000)</f>
        <v>0.12521679399999999</v>
      </c>
      <c r="L4210" s="16">
        <f>[1]!s_is(A4210,61,"FY","YTD","20241231",1,"",100000000)</f>
        <v>0.50440032779999999</v>
      </c>
      <c r="M4210" s="16">
        <f t="shared" si="196"/>
        <v>-0.7517511645042988</v>
      </c>
      <c r="N4210" s="16">
        <f>[1]!s_fa_roe(A4210,"20251231")</f>
        <v>2.2570999999999999</v>
      </c>
      <c r="O4210" s="16">
        <f>[1]!s_stmnote_rdexp(A4210,"20251231",1,10000)</f>
        <v>2401.5694989999997</v>
      </c>
      <c r="P4210" s="20">
        <f t="shared" si="197"/>
        <v>7.2510273056844238E-2</v>
      </c>
      <c r="Q4210" s="16">
        <f>[1]!s_margin_tradingbalance(A4210,"",10000)</f>
        <v>1957.796</v>
      </c>
      <c r="R4210" s="16">
        <f>[1]!s_margin_seclendingbalance(A4210,"",10000)</f>
        <v>0</v>
      </c>
      <c r="S4210" s="17">
        <f>[1]!s_val_ev(A4210,"",100000000)</f>
        <v>17.445119999999999</v>
      </c>
      <c r="T4210" s="17">
        <f>[1]!share_freesharesmv(A4210,"",100000000)</f>
        <v>7.8303127584000007</v>
      </c>
      <c r="U4210" s="17">
        <f>[1]!s_dq_amount_btin(A4210,E4210,100000000)</f>
        <v>0.29165050999999997</v>
      </c>
      <c r="V4210" s="17">
        <f>[1]!s_dq_turn(A4210,E4210)</f>
        <v>1.7159442199564299</v>
      </c>
      <c r="W4210" s="2">
        <f>[1]!s_pq_amount(A4210,"20260101","",100000000)</f>
        <v>141.61255435000001</v>
      </c>
      <c r="X4210" s="2">
        <f>[1]!s_pq_avgamount(A4210,"20260101","",100000000)</f>
        <v>1.2873868577272727</v>
      </c>
      <c r="Y4210" s="17">
        <f>[1]!s_ipo_dilutedpe(A4210)</f>
        <v>30.27</v>
      </c>
      <c r="Z4210" s="12">
        <f>[1]!s_ipo_collection_total(A4210,100000000)</f>
        <v>1.9823999999999999</v>
      </c>
      <c r="AA4210" s="2">
        <f>[1]!s_val_pe_ttm(A4210,E4210)</f>
        <v>192.67242431640625</v>
      </c>
      <c r="AB4210" s="5">
        <f>[1]!s_info_zjtxornot1(A4210,"")</f>
        <v>0</v>
      </c>
      <c r="AC4210" s="22" t="str">
        <f>[1]!s_info_nature1(A4210,"")</f>
        <v>地方国有企业</v>
      </c>
      <c r="AD4210" s="6" t="str">
        <f>[1]!s_info_city(A4210)</f>
        <v>郑州市</v>
      </c>
      <c r="AE4210" s="6" t="str">
        <f>[1]!s_info_province(A4210)</f>
        <v>河南省</v>
      </c>
      <c r="AF4210">
        <v>113.665412</v>
      </c>
      <c r="AG4210">
        <v>34.757975000000002</v>
      </c>
    </row>
    <row r="4211" spans="1:33" x14ac:dyDescent="0.3">
      <c r="A4211" s="12" t="s">
        <v>8780</v>
      </c>
      <c r="B4211" s="12" t="s">
        <v>8781</v>
      </c>
      <c r="C4211" s="16" t="str">
        <f>[1]!s_info_mkt(A4211)</f>
        <v>主板</v>
      </c>
      <c r="D4211" s="16" t="str">
        <f>[1]!s_ipo_listeddate(A4211)</f>
        <v>2016-03-07</v>
      </c>
      <c r="E4211" s="16" t="str">
        <f>[1]!lastradeday_s("000002","")</f>
        <v>2026-06-22</v>
      </c>
      <c r="F4211" s="16" t="str">
        <f>[1]!s_info_industry_csrc2023(A4211,"",3)</f>
        <v>食品制造业</v>
      </c>
      <c r="G4211" s="16" t="str">
        <f>[1]!s_info_industry_csrc2023(A4211,"",1)</f>
        <v>制造业</v>
      </c>
      <c r="H4211" s="16">
        <f>[1]!s_is(A4211,83,"FY","YTD","20251231",1,"",100000000)</f>
        <v>25.7190054438</v>
      </c>
      <c r="I4211" s="16">
        <f>[1]!s_is(A4211,83,"FY","YTD","20241231",1,"",100000000)</f>
        <v>30.733866729699997</v>
      </c>
      <c r="J4211" s="16">
        <f t="shared" si="195"/>
        <v>-0.16317052878523197</v>
      </c>
      <c r="K4211" s="16">
        <f>[1]!s_is(A4211,61,"FY","YTD","20251231",1,"",100000000)</f>
        <v>3.4757607751999999</v>
      </c>
      <c r="L4211" s="16">
        <f>[1]!s_is(A4211,61,"FY","YTD","20241231",1,"",100000000)</f>
        <v>5.1415162727999997</v>
      </c>
      <c r="M4211" s="16">
        <f t="shared" si="196"/>
        <v>-0.32398137226800061</v>
      </c>
      <c r="N4211" s="16">
        <f>[1]!s_fa_roe(A4211,"20251231")</f>
        <v>9.9111999999999991</v>
      </c>
      <c r="O4211" s="16">
        <f>[1]!s_stmnote_rdexp(A4211,"20251231",1,10000)</f>
        <v>8354.8363570000001</v>
      </c>
      <c r="P4211" s="20">
        <f t="shared" si="197"/>
        <v>3.248506780426097E-2</v>
      </c>
      <c r="Q4211" s="16">
        <f>[1]!s_margin_tradingbalance(A4211,"",10000)</f>
        <v>27326.1306</v>
      </c>
      <c r="R4211" s="16">
        <f>[1]!s_margin_seclendingbalance(A4211,"",10000)</f>
        <v>203.70269999999999</v>
      </c>
      <c r="S4211" s="17">
        <f>[1]!s_val_ev(A4211,"",100000000)</f>
        <v>100.78428114719999</v>
      </c>
      <c r="T4211" s="17">
        <f>[1]!share_freesharesmv(A4211,"",100000000)</f>
        <v>48.069103093199999</v>
      </c>
      <c r="U4211" s="17">
        <f>[1]!s_dq_amount_btin(A4211,E4211,100000000)</f>
        <v>1.3724797799999999</v>
      </c>
      <c r="V4211" s="17">
        <f>[1]!s_dq_turn(A4211,E4211)</f>
        <v>1.4889643238518209</v>
      </c>
      <c r="W4211" s="2">
        <f>[1]!s_pq_amount(A4211,"20260101","",100000000)</f>
        <v>172.59577002</v>
      </c>
      <c r="X4211" s="2">
        <f>[1]!s_pq_avgamount(A4211,"20260101","",100000000)</f>
        <v>1.5690524547272726</v>
      </c>
      <c r="Y4211" s="17">
        <f>[1]!s_ipo_dilutedpe(A4211)</f>
        <v>22.98</v>
      </c>
      <c r="Z4211" s="12">
        <f>[1]!s_ipo_collection_total(A4211,100000000)</f>
        <v>3.6760000000000002</v>
      </c>
      <c r="AA4211" s="2">
        <f>[1]!s_val_pe_ttm(A4211,E4211)</f>
        <v>30.072925567626953</v>
      </c>
      <c r="AB4211" s="5">
        <f>[1]!s_info_zjtxornot1(A4211,"")</f>
        <v>0</v>
      </c>
      <c r="AC4211" s="22" t="str">
        <f>[1]!s_info_nature1(A4211,"")</f>
        <v>民营企业</v>
      </c>
      <c r="AD4211" s="6" t="str">
        <f>[1]!s_info_city(A4211)</f>
        <v>眉山市</v>
      </c>
      <c r="AE4211" s="6" t="str">
        <f>[1]!s_info_province(A4211)</f>
        <v>四川省</v>
      </c>
      <c r="AF4211">
        <v>103.831788</v>
      </c>
      <c r="AG4211">
        <v>30.048317999999998</v>
      </c>
    </row>
    <row r="4212" spans="1:33" x14ac:dyDescent="0.3">
      <c r="A4212" s="12" t="s">
        <v>8782</v>
      </c>
      <c r="B4212" s="12" t="s">
        <v>8783</v>
      </c>
      <c r="C4212" s="16" t="str">
        <f>[1]!s_info_mkt(A4212)</f>
        <v>创业板</v>
      </c>
      <c r="D4212" s="16" t="str">
        <f>[1]!s_ipo_listeddate(A4212)</f>
        <v>2021-09-06</v>
      </c>
      <c r="E4212" s="16" t="str">
        <f>[1]!lastradeday_s("000002","")</f>
        <v>2026-06-22</v>
      </c>
      <c r="F4212" s="16" t="str">
        <f>[1]!s_info_industry_csrc2023(A4212,"",3)</f>
        <v>金属制品业</v>
      </c>
      <c r="G4212" s="16" t="str">
        <f>[1]!s_info_industry_csrc2023(A4212,"",1)</f>
        <v>制造业</v>
      </c>
      <c r="H4212" s="16">
        <f>[1]!s_is(A4212,83,"FY","YTD","20251231",1,"",100000000)</f>
        <v>10.2180650891</v>
      </c>
      <c r="I4212" s="16">
        <f>[1]!s_is(A4212,83,"FY","YTD","20241231",1,"",100000000)</f>
        <v>9.078371776900001</v>
      </c>
      <c r="J4212" s="16">
        <f t="shared" si="195"/>
        <v>0.12553939629350253</v>
      </c>
      <c r="K4212" s="16">
        <f>[1]!s_is(A4212,61,"FY","YTD","20251231",1,"",100000000)</f>
        <v>0.55062766139999997</v>
      </c>
      <c r="L4212" s="16">
        <f>[1]!s_is(A4212,61,"FY","YTD","20241231",1,"",100000000)</f>
        <v>0.25043260119999999</v>
      </c>
      <c r="M4212" s="16">
        <f t="shared" si="196"/>
        <v>1.198705994193858</v>
      </c>
      <c r="N4212" s="16">
        <f>[1]!s_fa_roe(A4212,"20251231")</f>
        <v>8.4314</v>
      </c>
      <c r="O4212" s="16">
        <f>[1]!s_stmnote_rdexp(A4212,"20251231",1,10000)</f>
        <v>2740.8213730000002</v>
      </c>
      <c r="P4212" s="20">
        <f t="shared" si="197"/>
        <v>2.6823291387365885E-2</v>
      </c>
      <c r="Q4212" s="16">
        <f>[1]!s_margin_tradingbalance(A4212,"",10000)</f>
        <v>16681.9113</v>
      </c>
      <c r="R4212" s="16">
        <f>[1]!s_margin_seclendingbalance(A4212,"",10000)</f>
        <v>1.1688000000000001</v>
      </c>
      <c r="S4212" s="17">
        <f>[1]!s_val_ev(A4212,"",100000000)</f>
        <v>62.696399999999997</v>
      </c>
      <c r="T4212" s="17">
        <f>[1]!share_freesharesmv(A4212,"",100000000)</f>
        <v>26.741461439999998</v>
      </c>
      <c r="U4212" s="17">
        <f>[1]!s_dq_amount_btin(A4212,E4212,100000000)</f>
        <v>3.4304210300000002</v>
      </c>
      <c r="V4212" s="17">
        <f>[1]!s_dq_turn(A4212,E4212)</f>
        <v>5.6205165525674214</v>
      </c>
      <c r="W4212" s="2">
        <f>[1]!s_pq_amount(A4212,"20260101","",100000000)</f>
        <v>188.17608440999999</v>
      </c>
      <c r="X4212" s="2">
        <f>[1]!s_pq_avgamount(A4212,"20260101","",100000000)</f>
        <v>1.7106916764545455</v>
      </c>
      <c r="Y4212" s="17">
        <f>[1]!s_ipo_dilutedpe(A4212)</f>
        <v>14.98</v>
      </c>
      <c r="Z4212" s="12">
        <f>[1]!s_ipo_collection_total(A4212,100000000)</f>
        <v>2.6909999999999998</v>
      </c>
      <c r="AA4212" s="2">
        <f>[1]!s_val_pe_ttm(A4212,E4212)</f>
        <v>88.008689880371094</v>
      </c>
      <c r="AB4212" s="5">
        <f>[1]!s_info_zjtxornot1(A4212,"")</f>
        <v>0</v>
      </c>
      <c r="AC4212" s="22" t="str">
        <f>[1]!s_info_nature1(A4212,"")</f>
        <v>公众企业</v>
      </c>
      <c r="AD4212" s="6" t="str">
        <f>[1]!s_info_city(A4212)</f>
        <v>杭州市</v>
      </c>
      <c r="AE4212" s="6" t="str">
        <f>[1]!s_info_province(A4212)</f>
        <v>浙江省</v>
      </c>
      <c r="AF4212">
        <v>120.153576</v>
      </c>
      <c r="AG4212">
        <v>30.287458999999998</v>
      </c>
    </row>
    <row r="4213" spans="1:33" x14ac:dyDescent="0.3">
      <c r="A4213" s="12" t="s">
        <v>8784</v>
      </c>
      <c r="B4213" s="12" t="s">
        <v>8785</v>
      </c>
      <c r="C4213" s="16" t="str">
        <f>[1]!s_info_mkt(A4213)</f>
        <v>创业板</v>
      </c>
      <c r="D4213" s="16" t="str">
        <f>[1]!s_ipo_listeddate(A4213)</f>
        <v>2018-10-16</v>
      </c>
      <c r="E4213" s="16" t="str">
        <f>[1]!lastradeday_s("000002","")</f>
        <v>2026-06-22</v>
      </c>
      <c r="F4213" s="16" t="str">
        <f>[1]!s_info_industry_csrc2023(A4213,"",3)</f>
        <v>专用设备制造业</v>
      </c>
      <c r="G4213" s="16" t="str">
        <f>[1]!s_info_industry_csrc2023(A4213,"",1)</f>
        <v>制造业</v>
      </c>
      <c r="H4213" s="16">
        <f>[1]!s_is(A4213,83,"FY","YTD","20251231",1,"",100000000)</f>
        <v>332.82159403999998</v>
      </c>
      <c r="I4213" s="16">
        <f>[1]!s_is(A4213,83,"FY","YTD","20241231",1,"",100000000)</f>
        <v>367.25749547999999</v>
      </c>
      <c r="J4213" s="16">
        <f t="shared" si="195"/>
        <v>-9.3765006470440615E-2</v>
      </c>
      <c r="K4213" s="16">
        <f>[1]!s_is(A4213,61,"FY","YTD","20251231",1,"",100000000)</f>
        <v>81.35775409</v>
      </c>
      <c r="L4213" s="16">
        <f>[1]!s_is(A4213,61,"FY","YTD","20241231",1,"",100000000)</f>
        <v>116.68487164</v>
      </c>
      <c r="M4213" s="16">
        <f t="shared" si="196"/>
        <v>-0.30275662177520651</v>
      </c>
      <c r="N4213" s="16">
        <f>[1]!s_fa_roe(A4213,"20251231")</f>
        <v>22.003499999999999</v>
      </c>
      <c r="O4213" s="16">
        <f>[1]!s_stmnote_rdexp(A4213,"20251231",1,10000)</f>
        <v>392886.08370000002</v>
      </c>
      <c r="P4213" s="20">
        <f t="shared" si="197"/>
        <v>0.11804705305653372</v>
      </c>
      <c r="Q4213" s="16">
        <f>[1]!s_margin_tradingbalance(A4213,"",10000)</f>
        <v>556605.9094</v>
      </c>
      <c r="R4213" s="16">
        <f>[1]!s_margin_seclendingbalance(A4213,"",10000)</f>
        <v>4106.4933000000001</v>
      </c>
      <c r="S4213" s="17">
        <f>[1]!s_val_ev(A4213,"",100000000)</f>
        <v>1719.848117389</v>
      </c>
      <c r="T4213" s="17">
        <f>[1]!share_freesharesmv(A4213,"",100000000)</f>
        <v>833.19278223800006</v>
      </c>
      <c r="U4213" s="17">
        <f>[1]!s_dq_amount_btin(A4213,E4213,100000000)</f>
        <v>14.776424949999999</v>
      </c>
      <c r="V4213" s="17">
        <f>[1]!s_dq_turn(A4213,E4213)</f>
        <v>0.87833401829741709</v>
      </c>
      <c r="W4213" s="2">
        <f>[1]!s_pq_amount(A4213,"20260101","",100000000)</f>
        <v>1592.07931723</v>
      </c>
      <c r="X4213" s="2">
        <f>[1]!s_pq_avgamount(A4213,"20260101","",100000000)</f>
        <v>14.473448338454544</v>
      </c>
      <c r="Y4213" s="17">
        <f>[1]!s_ipo_dilutedpe(A4213)</f>
        <v>22.99</v>
      </c>
      <c r="Z4213" s="12">
        <f>[1]!s_ipo_collection_total(A4213,100000000)</f>
        <v>59.340800000000002</v>
      </c>
      <c r="AA4213" s="2">
        <f>[1]!s_val_pe_ttm(A4213,E4213)</f>
        <v>21.945648193359375</v>
      </c>
      <c r="AB4213" s="5">
        <f>[1]!s_info_zjtxornot1(A4213,"")</f>
        <v>1</v>
      </c>
      <c r="AC4213" s="22" t="str">
        <f>[1]!s_info_nature1(A4213,"")</f>
        <v>民营企业</v>
      </c>
      <c r="AD4213" s="6" t="str">
        <f>[1]!s_info_city(A4213)</f>
        <v>深圳市</v>
      </c>
      <c r="AE4213" s="6" t="str">
        <f>[1]!s_info_province(A4213)</f>
        <v>广东省</v>
      </c>
      <c r="AF4213">
        <v>114.085947</v>
      </c>
      <c r="AG4213">
        <v>22.547000000000001</v>
      </c>
    </row>
    <row r="4214" spans="1:33" x14ac:dyDescent="0.3">
      <c r="A4214" s="12" t="s">
        <v>8786</v>
      </c>
      <c r="B4214" s="12" t="s">
        <v>8787</v>
      </c>
      <c r="C4214" s="16" t="str">
        <f>[1]!s_info_mkt(A4214)</f>
        <v>主板</v>
      </c>
      <c r="D4214" s="16" t="str">
        <f>[1]!s_ipo_listeddate(A4214)</f>
        <v>2007-12-05</v>
      </c>
      <c r="E4214" s="16" t="str">
        <f>[1]!lastradeday_s("000002","")</f>
        <v>2026-06-22</v>
      </c>
      <c r="F4214" s="16" t="str">
        <f>[1]!s_info_industry_csrc2023(A4214,"",3)</f>
        <v>有色金属矿采选业</v>
      </c>
      <c r="G4214" s="16" t="str">
        <f>[1]!s_info_industry_csrc2023(A4214,"",1)</f>
        <v>采矿业</v>
      </c>
      <c r="H4214" s="16">
        <f>[1]!s_is(A4214,83,"FY","YTD","20251231",1,"",100000000)</f>
        <v>8.4047886162999994</v>
      </c>
      <c r="I4214" s="16">
        <f>[1]!s_is(A4214,83,"FY","YTD","20241231",1,"",100000000)</f>
        <v>5.6139547324999999</v>
      </c>
      <c r="J4214" s="16">
        <f t="shared" si="195"/>
        <v>0.4971244010293594</v>
      </c>
      <c r="K4214" s="16">
        <f>[1]!s_is(A4214,61,"FY","YTD","20251231",1,"",100000000)</f>
        <v>2.7876488929000001</v>
      </c>
      <c r="L4214" s="16">
        <f>[1]!s_is(A4214,61,"FY","YTD","20241231",1,"",100000000)</f>
        <v>2.1522639608</v>
      </c>
      <c r="M4214" s="16">
        <f t="shared" si="196"/>
        <v>0.29521701040044662</v>
      </c>
      <c r="N4214" s="16">
        <f>[1]!s_fa_roe(A4214,"20251231")</f>
        <v>8.0932999999999993</v>
      </c>
      <c r="O4214" s="16">
        <f>[1]!s_stmnote_rdexp(A4214,"20251231",1,10000)</f>
        <v>1320.9766240000001</v>
      </c>
      <c r="P4214" s="20">
        <f t="shared" si="197"/>
        <v>1.5716952374484911E-2</v>
      </c>
      <c r="Q4214" s="16">
        <f>[1]!s_margin_tradingbalance(A4214,"",10000)</f>
        <v>163770.94620000001</v>
      </c>
      <c r="R4214" s="16">
        <f>[1]!s_margin_seclendingbalance(A4214,"",10000)</f>
        <v>873.0163</v>
      </c>
      <c r="S4214" s="17">
        <f>[1]!s_val_ev(A4214,"",100000000)</f>
        <v>233.37809645639999</v>
      </c>
      <c r="T4214" s="17">
        <f>[1]!share_freesharesmv(A4214,"",100000000)</f>
        <v>172.11626325600002</v>
      </c>
      <c r="U4214" s="17">
        <f>[1]!s_dq_amount_btin(A4214,E4214,100000000)</f>
        <v>30.667864439999999</v>
      </c>
      <c r="V4214" s="17">
        <f>[1]!s_dq_turn(A4214,E4214)</f>
        <v>14.070041180285662</v>
      </c>
      <c r="W4214" s="2">
        <f>[1]!s_pq_amount(A4214,"20260101","",100000000)</f>
        <v>2029.9781618100001</v>
      </c>
      <c r="X4214" s="2">
        <f>[1]!s_pq_avgamount(A4214,"20260101","",100000000)</f>
        <v>18.454346925545455</v>
      </c>
      <c r="Y4214" s="17">
        <f>[1]!s_ipo_dilutedpe(A4214)</f>
        <v>29.97</v>
      </c>
      <c r="Z4214" s="12">
        <f>[1]!s_ipo_collection_total(A4214,100000000)</f>
        <v>1.41208</v>
      </c>
      <c r="AA4214" s="2">
        <f>[1]!s_val_pe_ttm(A4214,E4214)</f>
        <v>43.483642578125</v>
      </c>
      <c r="AB4214" s="5">
        <f>[1]!s_info_zjtxornot1(A4214,"")</f>
        <v>1</v>
      </c>
      <c r="AC4214" s="22" t="str">
        <f>[1]!s_info_nature1(A4214,"")</f>
        <v>民营企业</v>
      </c>
      <c r="AD4214" s="6" t="str">
        <f>[1]!s_info_city(A4214)</f>
        <v>广州市</v>
      </c>
      <c r="AE4214" s="6" t="str">
        <f>[1]!s_info_province(A4214)</f>
        <v>广东省</v>
      </c>
      <c r="AF4214">
        <v>113.280637</v>
      </c>
      <c r="AG4214">
        <v>23.125177999999998</v>
      </c>
    </row>
    <row r="4215" spans="1:33" x14ac:dyDescent="0.3">
      <c r="A4215" s="12" t="s">
        <v>8788</v>
      </c>
      <c r="B4215" s="12" t="s">
        <v>8789</v>
      </c>
      <c r="C4215" s="16" t="str">
        <f>[1]!s_info_mkt(A4215)</f>
        <v>创业板</v>
      </c>
      <c r="D4215" s="16" t="str">
        <f>[1]!s_ipo_listeddate(A4215)</f>
        <v>2024-08-16</v>
      </c>
      <c r="E4215" s="16" t="str">
        <f>[1]!lastradeday_s("000002","")</f>
        <v>2026-06-22</v>
      </c>
      <c r="F4215" s="16" t="str">
        <f>[1]!s_info_industry_csrc2023(A4215,"",3)</f>
        <v>计算机、通信和其他电子设备制造业</v>
      </c>
      <c r="G4215" s="16" t="str">
        <f>[1]!s_info_industry_csrc2023(A4215,"",1)</f>
        <v>制造业</v>
      </c>
      <c r="H4215" s="16">
        <f>[1]!s_is(A4215,83,"FY","YTD","20251231",1,"",100000000)</f>
        <v>10.7339828626</v>
      </c>
      <c r="I4215" s="16">
        <f>[1]!s_is(A4215,83,"FY","YTD","20241231",1,"",100000000)</f>
        <v>8.5738199134999995</v>
      </c>
      <c r="J4215" s="16">
        <f t="shared" si="195"/>
        <v>0.25194871957815357</v>
      </c>
      <c r="K4215" s="16">
        <f>[1]!s_is(A4215,61,"FY","YTD","20251231",1,"",100000000)</f>
        <v>2.8908755950999998</v>
      </c>
      <c r="L4215" s="16">
        <f>[1]!s_is(A4215,61,"FY","YTD","20241231",1,"",100000000)</f>
        <v>3.1097476827999997</v>
      </c>
      <c r="M4215" s="16">
        <f t="shared" si="196"/>
        <v>-7.0382587278890962E-2</v>
      </c>
      <c r="N4215" s="16">
        <f>[1]!s_fa_roe(A4215,"20251231")</f>
        <v>17.540500000000002</v>
      </c>
      <c r="O4215" s="16">
        <f>[1]!s_stmnote_rdexp(A4215,"20251231",1,10000)</f>
        <v>9883.4041710000001</v>
      </c>
      <c r="P4215" s="20">
        <f t="shared" si="197"/>
        <v>9.2075833337095792E-2</v>
      </c>
      <c r="Q4215" s="16">
        <f>[1]!s_margin_tradingbalance(A4215,"",10000)</f>
        <v>86745.775699999998</v>
      </c>
      <c r="R4215" s="16">
        <f>[1]!s_margin_seclendingbalance(A4215,"",10000)</f>
        <v>600.9837</v>
      </c>
      <c r="S4215" s="17">
        <f>[1]!s_val_ev(A4215,"",100000000)</f>
        <v>550.75519999999995</v>
      </c>
      <c r="T4215" s="17">
        <f>[1]!share_freesharesmv(A4215,"",100000000)</f>
        <v>185.16325148159999</v>
      </c>
      <c r="U4215" s="17">
        <f>[1]!s_dq_amount_btin(A4215,E4215,100000000)</f>
        <v>26.457688040000001</v>
      </c>
      <c r="V4215" s="17">
        <f>[1]!s_dq_turn(A4215,E4215)</f>
        <v>14.231113022023447</v>
      </c>
      <c r="W4215" s="2">
        <f>[1]!s_pq_amount(A4215,"20260101","",100000000)</f>
        <v>1674.8370253600001</v>
      </c>
      <c r="X4215" s="2">
        <f>[1]!s_pq_avgamount(A4215,"20260101","",100000000)</f>
        <v>15.225791139636364</v>
      </c>
      <c r="Y4215" s="17">
        <f>[1]!s_ipo_dilutedpe(A4215)</f>
        <v>44.9</v>
      </c>
      <c r="Z4215" s="12">
        <f>[1]!s_ipo_collection_total(A4215,100000000)</f>
        <v>6</v>
      </c>
      <c r="AA4215" s="2">
        <f>[1]!s_val_pe_ttm(A4215,E4215)</f>
        <v>222.18438720703125</v>
      </c>
      <c r="AB4215" s="5">
        <f>[1]!s_info_zjtxornot1(A4215,"")</f>
        <v>1</v>
      </c>
      <c r="AC4215" s="22" t="str">
        <f>[1]!s_info_nature1(A4215,"")</f>
        <v>民营企业</v>
      </c>
      <c r="AD4215" s="6" t="str">
        <f>[1]!s_info_city(A4215)</f>
        <v>苏州市</v>
      </c>
      <c r="AE4215" s="6" t="str">
        <f>[1]!s_info_province(A4215)</f>
        <v>江苏省</v>
      </c>
      <c r="AF4215">
        <v>120.619585</v>
      </c>
      <c r="AG4215">
        <v>31.299378999999998</v>
      </c>
    </row>
    <row r="4216" spans="1:33" x14ac:dyDescent="0.3">
      <c r="A4216" s="12" t="s">
        <v>8790</v>
      </c>
      <c r="B4216" s="12" t="s">
        <v>8791</v>
      </c>
      <c r="C4216" s="16" t="str">
        <f>[1]!s_info_mkt(A4216)</f>
        <v>科创板</v>
      </c>
      <c r="D4216" s="16" t="str">
        <f>[1]!s_ipo_listeddate(A4216)</f>
        <v>2023-08-17</v>
      </c>
      <c r="E4216" s="16" t="str">
        <f>[1]!lastradeday_s("000002","")</f>
        <v>2026-06-22</v>
      </c>
      <c r="F4216" s="16" t="str">
        <f>[1]!s_info_industry_csrc2023(A4216,"",3)</f>
        <v>专用设备制造业</v>
      </c>
      <c r="G4216" s="16" t="str">
        <f>[1]!s_info_industry_csrc2023(A4216,"",1)</f>
        <v>制造业</v>
      </c>
      <c r="H4216" s="16">
        <f>[1]!s_is(A4216,83,"FY","YTD","20251231",1,"",100000000)</f>
        <v>2.6122413559000002</v>
      </c>
      <c r="I4216" s="16">
        <f>[1]!s_is(A4216,83,"FY","YTD","20241231",1,"",100000000)</f>
        <v>6.2184367948999997</v>
      </c>
      <c r="J4216" s="16">
        <f t="shared" si="195"/>
        <v>-0.57991993131739972</v>
      </c>
      <c r="K4216" s="16">
        <f>[1]!s_is(A4216,61,"FY","YTD","20251231",1,"",100000000)</f>
        <v>-4.7073534756999997</v>
      </c>
      <c r="L4216" s="16">
        <f>[1]!s_is(A4216,61,"FY","YTD","20241231",1,"",100000000)</f>
        <v>-0.63263964399999995</v>
      </c>
      <c r="M4216" s="16">
        <f t="shared" si="196"/>
        <v>-6.4408132976566987</v>
      </c>
      <c r="N4216" s="16">
        <f>[1]!s_fa_roe(A4216,"20251231")</f>
        <v>-78.3459</v>
      </c>
      <c r="O4216" s="16">
        <f>[1]!s_stmnote_rdexp(A4216,"20251231",1,10000)</f>
        <v>6222.1302560000004</v>
      </c>
      <c r="P4216" s="20">
        <f t="shared" si="197"/>
        <v>0.23819124683661852</v>
      </c>
      <c r="Q4216" s="16">
        <f>[1]!s_margin_tradingbalance(A4216,"",10000)</f>
        <v>6772.9717000000001</v>
      </c>
      <c r="R4216" s="16">
        <f>[1]!s_margin_seclendingbalance(A4216,"",10000)</f>
        <v>0</v>
      </c>
      <c r="S4216" s="17">
        <f>[1]!s_val_ev(A4216,"",100000000)</f>
        <v>18.935024955600003</v>
      </c>
      <c r="T4216" s="17">
        <f>[1]!share_freesharesmv(A4216,"",100000000)</f>
        <v>10.307982782500002</v>
      </c>
      <c r="U4216" s="17">
        <f>[1]!s_dq_amount_btin(A4216,E4216,100000000)</f>
        <v>0.53965465000000001</v>
      </c>
      <c r="V4216" s="17">
        <f>[1]!s_dq_turn(A4216,E4216)</f>
        <v>5.3785438557507597</v>
      </c>
      <c r="W4216" s="2">
        <f>[1]!s_pq_amount(A4216,"20260101","",100000000)</f>
        <v>73.789984860000004</v>
      </c>
      <c r="X4216" s="2">
        <f>[1]!s_pq_avgamount(A4216,"20260101","",100000000)</f>
        <v>0.67081804418181823</v>
      </c>
      <c r="Y4216" s="17">
        <f>[1]!s_ipo_dilutedpe(A4216)</f>
        <v>46.18</v>
      </c>
      <c r="Z4216" s="12">
        <f>[1]!s_ipo_collection_total(A4216,100000000)</f>
        <v>5.7870597696000008</v>
      </c>
      <c r="AA4216" s="2">
        <f>[1]!s_val_pe_ttm(A4216,E4216)</f>
        <v>-3.9414546489715576</v>
      </c>
      <c r="AB4216" s="5">
        <f>[1]!s_info_zjtxornot1(A4216,"")</f>
        <v>1</v>
      </c>
      <c r="AC4216" s="22" t="str">
        <f>[1]!s_info_nature1(A4216,"")</f>
        <v>民营企业</v>
      </c>
      <c r="AD4216" s="6" t="str">
        <f>[1]!s_info_city(A4216)</f>
        <v>深圳市</v>
      </c>
      <c r="AE4216" s="6" t="str">
        <f>[1]!s_info_province(A4216)</f>
        <v>广东省</v>
      </c>
      <c r="AF4216">
        <v>114.085947</v>
      </c>
      <c r="AG4216">
        <v>22.547000000000001</v>
      </c>
    </row>
    <row r="4217" spans="1:33" x14ac:dyDescent="0.3">
      <c r="A4217" s="12" t="s">
        <v>8792</v>
      </c>
      <c r="B4217" s="12" t="s">
        <v>8793</v>
      </c>
      <c r="C4217" s="16" t="str">
        <f>[1]!s_info_mkt(A4217)</f>
        <v>创业板</v>
      </c>
      <c r="D4217" s="16" t="str">
        <f>[1]!s_ipo_listeddate(A4217)</f>
        <v>2021-09-27</v>
      </c>
      <c r="E4217" s="16" t="str">
        <f>[1]!lastradeday_s("000002","")</f>
        <v>2026-06-22</v>
      </c>
      <c r="F4217" s="16" t="str">
        <f>[1]!s_info_industry_csrc2023(A4217,"",3)</f>
        <v>化学原料和化学制品制造业</v>
      </c>
      <c r="G4217" s="16" t="str">
        <f>[1]!s_info_industry_csrc2023(A4217,"",1)</f>
        <v>制造业</v>
      </c>
      <c r="H4217" s="16">
        <f>[1]!s_is(A4217,83,"FY","YTD","20251231",1,"",100000000)</f>
        <v>10.2612963008</v>
      </c>
      <c r="I4217" s="16">
        <f>[1]!s_is(A4217,83,"FY","YTD","20241231",1,"",100000000)</f>
        <v>9.279321058099999</v>
      </c>
      <c r="J4217" s="16">
        <f t="shared" si="195"/>
        <v>0.10582403998650602</v>
      </c>
      <c r="K4217" s="16">
        <f>[1]!s_is(A4217,61,"FY","YTD","20251231",1,"",100000000)</f>
        <v>1.2836932646999999</v>
      </c>
      <c r="L4217" s="16">
        <f>[1]!s_is(A4217,61,"FY","YTD","20241231",1,"",100000000)</f>
        <v>0.55987316479999993</v>
      </c>
      <c r="M4217" s="16">
        <f t="shared" si="196"/>
        <v>1.2928287072993858</v>
      </c>
      <c r="N4217" s="16">
        <f>[1]!s_fa_roe(A4217,"20251231")</f>
        <v>6.7988999999999997</v>
      </c>
      <c r="O4217" s="16">
        <f>[1]!s_stmnote_rdexp(A4217,"20251231",1,10000)</f>
        <v>4890.351525</v>
      </c>
      <c r="P4217" s="20">
        <f t="shared" si="197"/>
        <v>4.7658223499683308E-2</v>
      </c>
      <c r="Q4217" s="16">
        <f>[1]!s_margin_tradingbalance(A4217,"",10000)</f>
        <v>61859.764799999997</v>
      </c>
      <c r="R4217" s="16">
        <f>[1]!s_margin_seclendingbalance(A4217,"",10000)</f>
        <v>32.054400000000001</v>
      </c>
      <c r="S4217" s="17">
        <f>[1]!s_val_ev(A4217,"",100000000)</f>
        <v>102.0548363708</v>
      </c>
      <c r="T4217" s="17">
        <f>[1]!share_freesharesmv(A4217,"",100000000)</f>
        <v>60.677992717999999</v>
      </c>
      <c r="U4217" s="17">
        <f>[1]!s_dq_amount_btin(A4217,E4217,100000000)</f>
        <v>3.0985335699999998</v>
      </c>
      <c r="V4217" s="17">
        <f>[1]!s_dq_turn(A4217,E4217)</f>
        <v>3.2807135596746635</v>
      </c>
      <c r="W4217" s="2">
        <f>[1]!s_pq_amount(A4217,"20260101","",100000000)</f>
        <v>355.42548664999998</v>
      </c>
      <c r="X4217" s="2">
        <f>[1]!s_pq_avgamount(A4217,"20260101","",100000000)</f>
        <v>3.2311407877272726</v>
      </c>
      <c r="Y4217" s="17">
        <f>[1]!s_ipo_dilutedpe(A4217)</f>
        <v>13.78</v>
      </c>
      <c r="Z4217" s="12">
        <f>[1]!s_ipo_collection_total(A4217,100000000)</f>
        <v>3.1019999999999999</v>
      </c>
      <c r="AA4217" s="2">
        <f>[1]!s_val_pe_ttm(A4217,E4217)</f>
        <v>73.4185791015625</v>
      </c>
      <c r="AB4217" s="5">
        <f>[1]!s_info_zjtxornot1(A4217,"")</f>
        <v>0</v>
      </c>
      <c r="AC4217" s="22" t="str">
        <f>[1]!s_info_nature1(A4217,"")</f>
        <v>民营企业</v>
      </c>
      <c r="AD4217" s="6" t="str">
        <f>[1]!s_info_city(A4217)</f>
        <v>淄博市</v>
      </c>
      <c r="AE4217" s="6" t="str">
        <f>[1]!s_info_province(A4217)</f>
        <v>山东省</v>
      </c>
      <c r="AF4217">
        <v>118.047648</v>
      </c>
      <c r="AG4217">
        <v>36.814939000000003</v>
      </c>
    </row>
    <row r="4218" spans="1:33" x14ac:dyDescent="0.3">
      <c r="A4218" s="12" t="s">
        <v>299</v>
      </c>
      <c r="B4218" s="12" t="s">
        <v>300</v>
      </c>
      <c r="C4218" s="16" t="str">
        <f>[1]!s_info_mkt(A4218)</f>
        <v>北证</v>
      </c>
      <c r="D4218" s="16" t="str">
        <f>[1]!s_ipo_listeddate(A4218)</f>
        <v>2026-03-04</v>
      </c>
      <c r="E4218" s="16" t="str">
        <f>[1]!lastradeday_s("000002","")</f>
        <v>2026-06-22</v>
      </c>
      <c r="F4218" s="16" t="str">
        <f>[1]!s_info_industry_csrc2023(A4218,"",3)</f>
        <v>计算机、通信和其他电子设备制造业</v>
      </c>
      <c r="G4218" s="16" t="str">
        <f>[1]!s_info_industry_csrc2023(A4218,"",1)</f>
        <v>制造业</v>
      </c>
      <c r="H4218" s="16">
        <f>[1]!s_is(A4218,83,"FY","YTD","20251231",1,"",100000000)</f>
        <v>2.3941902705000002</v>
      </c>
      <c r="I4218" s="16">
        <f>[1]!s_is(A4218,83,"FY","YTD","20241231",1,"",100000000)</f>
        <v>2.2674265054</v>
      </c>
      <c r="J4218" s="16">
        <f t="shared" si="195"/>
        <v>5.590644935926492E-2</v>
      </c>
      <c r="K4218" s="16">
        <f>[1]!s_is(A4218,61,"FY","YTD","20251231",1,"",100000000)</f>
        <v>0.74820519299999999</v>
      </c>
      <c r="L4218" s="16">
        <f>[1]!s_is(A4218,61,"FY","YTD","20241231",1,"",100000000)</f>
        <v>0.66523580780000002</v>
      </c>
      <c r="M4218" s="16">
        <f t="shared" si="196"/>
        <v>0.124721766668556</v>
      </c>
      <c r="N4218" s="16">
        <f>[1]!s_fa_roe(A4218,"20251231")</f>
        <v>30.3232</v>
      </c>
      <c r="O4218" s="16">
        <f>[1]!s_stmnote_rdexp(A4218,"20251231",1,10000)</f>
        <v>1192.281772</v>
      </c>
      <c r="P4218" s="20">
        <f t="shared" si="197"/>
        <v>4.9798956527837078E-2</v>
      </c>
      <c r="Q4218" s="16">
        <f>[1]!s_margin_tradingbalance(A4218,"",10000)</f>
        <v>376.88220000000001</v>
      </c>
      <c r="R4218" s="16">
        <f>[1]!s_margin_seclendingbalance(A4218,"",10000)</f>
        <v>0</v>
      </c>
      <c r="S4218" s="17">
        <f>[1]!s_val_ev(A4218,"",100000000)</f>
        <v>16.080732000000001</v>
      </c>
      <c r="T4218" s="17">
        <f>[1]!share_freesharesmv(A4218,"",100000000)</f>
        <v>3.6955681695</v>
      </c>
      <c r="U4218" s="17">
        <f>[1]!s_dq_amount_btin(A4218,E4218,100000000)</f>
        <v>0.22064843000000001</v>
      </c>
      <c r="V4218" s="17">
        <f>[1]!s_dq_turn(A4218,E4218)</f>
        <v>6.0487330160721582</v>
      </c>
      <c r="W4218" s="2">
        <f>[1]!s_pq_amount(A4218,"20260101","",100000000)</f>
        <v>41.89568019</v>
      </c>
      <c r="X4218" s="2">
        <f>[1]!s_pq_avgamount(A4218,"20260101","",100000000)</f>
        <v>0.5661578404054054</v>
      </c>
      <c r="Y4218" s="17">
        <f>[1]!s_ipo_dilutedpe(A4218)</f>
        <v>14.99</v>
      </c>
      <c r="Z4218" s="12">
        <f>[1]!s_ipo_collection_total(A4218,100000000)</f>
        <v>2.0748756419999999</v>
      </c>
      <c r="AA4218" s="2">
        <f>[1]!s_val_pe_ttm(A4218,E4218)</f>
        <v>21.501506805419922</v>
      </c>
      <c r="AB4218" s="5">
        <f>[1]!s_info_zjtxornot1(A4218,"")</f>
        <v>1</v>
      </c>
      <c r="AC4218" s="22" t="str">
        <f>[1]!s_info_nature1(A4218,"")</f>
        <v>民营企业</v>
      </c>
      <c r="AD4218" s="6" t="str">
        <f>[1]!s_info_city(A4218)</f>
        <v>昆山市</v>
      </c>
      <c r="AE4218" s="6" t="str">
        <f>[1]!s_info_province(A4218)</f>
        <v>江苏省</v>
      </c>
      <c r="AF4218">
        <v>120.965808</v>
      </c>
      <c r="AG4218">
        <v>31.328937</v>
      </c>
    </row>
    <row r="4219" spans="1:33" x14ac:dyDescent="0.3">
      <c r="A4219" s="12" t="s">
        <v>297</v>
      </c>
      <c r="B4219" s="12" t="s">
        <v>298</v>
      </c>
      <c r="C4219" s="16" t="str">
        <f>[1]!s_info_mkt(A4219)</f>
        <v>北证</v>
      </c>
      <c r="D4219" s="16" t="str">
        <f>[1]!s_ipo_listeddate(A4219)</f>
        <v>2022-02-23</v>
      </c>
      <c r="E4219" s="16" t="str">
        <f>[1]!lastradeday_s("000002","")</f>
        <v>2026-06-22</v>
      </c>
      <c r="F4219" s="16" t="str">
        <f>[1]!s_info_industry_csrc2023(A4219,"",3)</f>
        <v>计算机、通信和其他电子设备制造业</v>
      </c>
      <c r="G4219" s="16" t="str">
        <f>[1]!s_info_industry_csrc2023(A4219,"",1)</f>
        <v>制造业</v>
      </c>
      <c r="H4219" s="16">
        <f>[1]!s_is(A4219,83,"FY","YTD","20251231",1,"",100000000)</f>
        <v>2.8824028625999998</v>
      </c>
      <c r="I4219" s="16">
        <f>[1]!s_is(A4219,83,"FY","YTD","20241231",1,"",100000000)</f>
        <v>2.6015769078999997</v>
      </c>
      <c r="J4219" s="16">
        <f t="shared" si="195"/>
        <v>0.1079445139012567</v>
      </c>
      <c r="K4219" s="16">
        <f>[1]!s_is(A4219,61,"FY","YTD","20251231",1,"",100000000)</f>
        <v>0.48469907509999999</v>
      </c>
      <c r="L4219" s="16">
        <f>[1]!s_is(A4219,61,"FY","YTD","20241231",1,"",100000000)</f>
        <v>0.44579094329999996</v>
      </c>
      <c r="M4219" s="16">
        <f t="shared" si="196"/>
        <v>8.727887451454204E-2</v>
      </c>
      <c r="N4219" s="16">
        <f>[1]!s_fa_roe(A4219,"20251231")</f>
        <v>10.452</v>
      </c>
      <c r="O4219" s="16">
        <f>[1]!s_stmnote_rdexp(A4219,"20251231",1,10000)</f>
        <v>1293.245862</v>
      </c>
      <c r="P4219" s="20">
        <f t="shared" si="197"/>
        <v>4.4866936498718979E-2</v>
      </c>
      <c r="Q4219" s="16">
        <f>[1]!s_margin_tradingbalance(A4219,"",10000)</f>
        <v>1220.0044</v>
      </c>
      <c r="R4219" s="16">
        <f>[1]!s_margin_seclendingbalance(A4219,"",10000)</f>
        <v>0</v>
      </c>
      <c r="S4219" s="17">
        <f>[1]!s_val_ev(A4219,"",100000000)</f>
        <v>13.961052129299999</v>
      </c>
      <c r="T4219" s="17">
        <f>[1]!share_freesharesmv(A4219,"",100000000)</f>
        <v>4.8657878583</v>
      </c>
      <c r="U4219" s="17">
        <f>[1]!s_dq_amount_btin(A4219,E4219,100000000)</f>
        <v>0.17844534000000001</v>
      </c>
      <c r="V4219" s="17">
        <f>[1]!s_dq_turn(A4219,E4219)</f>
        <v>2.4133840143101972</v>
      </c>
      <c r="W4219" s="2">
        <f>[1]!s_pq_amount(A4219,"20260101","",100000000)</f>
        <v>19.426446930000001</v>
      </c>
      <c r="X4219" s="2">
        <f>[1]!s_pq_avgamount(A4219,"20260101","",100000000)</f>
        <v>0.17660406300000001</v>
      </c>
      <c r="Y4219" s="17">
        <f>[1]!s_ipo_dilutedpe(A4219)</f>
        <v>28.25</v>
      </c>
      <c r="Z4219" s="12">
        <f>[1]!s_ipo_collection_total(A4219,100000000)</f>
        <v>2.10164427</v>
      </c>
      <c r="AA4219" s="2">
        <f>[1]!s_val_pe_ttm(A4219,E4219)</f>
        <v>29.732749938964844</v>
      </c>
      <c r="AB4219" s="5">
        <f>[1]!s_info_zjtxornot1(A4219,"")</f>
        <v>0</v>
      </c>
      <c r="AC4219" s="22" t="str">
        <f>[1]!s_info_nature1(A4219,"")</f>
        <v>民营企业</v>
      </c>
      <c r="AD4219" s="6" t="str">
        <f>[1]!s_info_city(A4219)</f>
        <v>上海市</v>
      </c>
      <c r="AE4219" s="6" t="str">
        <f>[1]!s_info_province(A4219)</f>
        <v>上海</v>
      </c>
      <c r="AF4219">
        <v>121.472644</v>
      </c>
      <c r="AG4219">
        <v>31.231705999999999</v>
      </c>
    </row>
    <row r="4220" spans="1:33" x14ac:dyDescent="0.3">
      <c r="A4220" s="12" t="s">
        <v>8794</v>
      </c>
      <c r="B4220" s="12" t="s">
        <v>8795</v>
      </c>
      <c r="C4220" s="16" t="str">
        <f>[1]!s_info_mkt(A4220)</f>
        <v>主板</v>
      </c>
      <c r="D4220" s="16" t="str">
        <f>[1]!s_ipo_listeddate(A4220)</f>
        <v>2004-01-30</v>
      </c>
      <c r="E4220" s="16" t="str">
        <f>[1]!lastradeday_s("000002","")</f>
        <v>2026-06-22</v>
      </c>
      <c r="F4220" s="16" t="str">
        <f>[1]!s_info_industry_csrc2023(A4220,"",3)</f>
        <v>计算机、通信和其他电子设备制造业</v>
      </c>
      <c r="G4220" s="16" t="str">
        <f>[1]!s_info_industry_csrc2023(A4220,"",1)</f>
        <v>制造业</v>
      </c>
      <c r="H4220" s="16">
        <f>[1]!s_is(A4220,83,"FY","YTD","20251231",1,"",100000000)</f>
        <v>1842.10915</v>
      </c>
      <c r="I4220" s="16">
        <f>[1]!s_is(A4220,83,"FY","YTD","20241231",1,"",100000000)</f>
        <v>1649.6283800000001</v>
      </c>
      <c r="J4220" s="16">
        <f t="shared" si="195"/>
        <v>0.11668129157671259</v>
      </c>
      <c r="K4220" s="16">
        <f>[1]!s_is(A4220,61,"FY","YTD","20251231",1,"",100000000)</f>
        <v>45.167819999999999</v>
      </c>
      <c r="L4220" s="16">
        <f>[1]!s_is(A4220,61,"FY","YTD","20241231",1,"",100000000)</f>
        <v>15.641120000000001</v>
      </c>
      <c r="M4220" s="16">
        <f t="shared" si="196"/>
        <v>1.8877612344896015</v>
      </c>
      <c r="N4220" s="16">
        <f>[1]!s_fa_roe(A4220,"20251231")</f>
        <v>7.8826999999999998</v>
      </c>
      <c r="O4220" s="16">
        <f>[1]!s_stmnote_rdexp(A4220,"20251231",1,10000)</f>
        <v>953645.2206</v>
      </c>
      <c r="P4220" s="20">
        <f t="shared" si="197"/>
        <v>5.1769202742410786E-2</v>
      </c>
      <c r="Q4220" s="16">
        <f>[1]!s_margin_tradingbalance(A4220,"",10000)</f>
        <v>424208.52919999999</v>
      </c>
      <c r="R4220" s="16">
        <f>[1]!s_margin_seclendingbalance(A4220,"",10000)</f>
        <v>615.94500000000005</v>
      </c>
      <c r="S4220" s="17">
        <f>[1]!s_val_ev(A4220,"",100000000)</f>
        <v>1037.9630361053</v>
      </c>
      <c r="T4220" s="17">
        <f>[1]!share_freesharesmv(A4220,"",100000000)</f>
        <v>925.15563309520007</v>
      </c>
      <c r="U4220" s="17">
        <f>[1]!s_dq_amount_btin(A4220,E4220,100000000)</f>
        <v>75.245893210000006</v>
      </c>
      <c r="V4220" s="17">
        <f>[1]!s_dq_turn(A4220,E4220)</f>
        <v>7.8160797194665204</v>
      </c>
      <c r="W4220" s="2">
        <f>[1]!s_pq_amount(A4220,"20260101","",100000000)</f>
        <v>3579.4043574000002</v>
      </c>
      <c r="X4220" s="2">
        <f>[1]!s_pq_avgamount(A4220,"20260101","",100000000)</f>
        <v>32.540039612727277</v>
      </c>
      <c r="Y4220" s="17">
        <f>[1]!s_ipo_dilutedpe(A4220)</f>
        <v>15.97</v>
      </c>
      <c r="Z4220" s="12">
        <f>[1]!s_ipo_collection_total(A4220,100000000)</f>
        <v>25.134</v>
      </c>
      <c r="AA4220" s="2">
        <f>[1]!s_val_pe_ttm(A4220,E4220)</f>
        <v>20.51043701171875</v>
      </c>
      <c r="AB4220" s="5">
        <f>[1]!s_info_zjtxornot1(A4220,"")</f>
        <v>1</v>
      </c>
      <c r="AC4220" s="22" t="str">
        <f>[1]!s_info_nature1(A4220,"")</f>
        <v>公众企业</v>
      </c>
      <c r="AD4220" s="6" t="str">
        <f>[1]!s_info_city(A4220)</f>
        <v>惠州市</v>
      </c>
      <c r="AE4220" s="6" t="str">
        <f>[1]!s_info_province(A4220)</f>
        <v>广东省</v>
      </c>
      <c r="AF4220">
        <v>114.412599</v>
      </c>
      <c r="AG4220">
        <v>23.079404</v>
      </c>
    </row>
    <row r="4221" spans="1:33" x14ac:dyDescent="0.3">
      <c r="A4221" s="12" t="s">
        <v>8796</v>
      </c>
      <c r="B4221" s="12" t="s">
        <v>8797</v>
      </c>
      <c r="C4221" s="16" t="str">
        <f>[1]!s_info_mkt(A4221)</f>
        <v>主板</v>
      </c>
      <c r="D4221" s="16" t="str">
        <f>[1]!s_ipo_listeddate(A4221)</f>
        <v>2017-08-02</v>
      </c>
      <c r="E4221" s="16" t="str">
        <f>[1]!lastradeday_s("000002","")</f>
        <v>2026-06-22</v>
      </c>
      <c r="F4221" s="16" t="str">
        <f>[1]!s_info_industry_csrc2023(A4221,"",3)</f>
        <v>专用设备制造业</v>
      </c>
      <c r="G4221" s="16" t="str">
        <f>[1]!s_info_industry_csrc2023(A4221,"",1)</f>
        <v>制造业</v>
      </c>
      <c r="H4221" s="16">
        <f>[1]!s_is(A4221,83,"FY","YTD","20251231",1,"",100000000)</f>
        <v>2.9965041762999998</v>
      </c>
      <c r="I4221" s="16">
        <f>[1]!s_is(A4221,83,"FY","YTD","20241231",1,"",100000000)</f>
        <v>3.2181206088000001</v>
      </c>
      <c r="J4221" s="16">
        <f t="shared" si="195"/>
        <v>-6.8865173012467862E-2</v>
      </c>
      <c r="K4221" s="16">
        <f>[1]!s_is(A4221,61,"FY","YTD","20251231",1,"",100000000)</f>
        <v>0.10350803679999999</v>
      </c>
      <c r="L4221" s="16">
        <f>[1]!s_is(A4221,61,"FY","YTD","20241231",1,"",100000000)</f>
        <v>0.16868081160000001</v>
      </c>
      <c r="M4221" s="16">
        <f t="shared" si="196"/>
        <v>-0.38636744856639055</v>
      </c>
      <c r="N4221" s="16">
        <f>[1]!s_fa_roe(A4221,"20251231")</f>
        <v>1.7337</v>
      </c>
      <c r="O4221" s="16">
        <f>[1]!s_stmnote_rdexp(A4221,"20251231",1,10000)</f>
        <v>1389.092823</v>
      </c>
      <c r="P4221" s="20">
        <f t="shared" si="197"/>
        <v>4.635711286460522E-2</v>
      </c>
      <c r="Q4221" s="16">
        <f>[1]!s_margin_tradingbalance(A4221,"",10000)</f>
        <v>0</v>
      </c>
      <c r="R4221" s="16">
        <f>[1]!s_margin_seclendingbalance(A4221,"",10000)</f>
        <v>0</v>
      </c>
      <c r="S4221" s="17">
        <f>[1]!s_val_ev(A4221,"",100000000)</f>
        <v>24.835748391999999</v>
      </c>
      <c r="T4221" s="17">
        <f>[1]!share_freesharesmv(A4221,"",100000000)</f>
        <v>13.911485706199999</v>
      </c>
      <c r="U4221" s="17">
        <f>[1]!s_dq_amount_btin(A4221,E4221,100000000)</f>
        <v>0.32189084000000001</v>
      </c>
      <c r="V4221" s="17">
        <f>[1]!s_dq_turn(A4221,E4221)</f>
        <v>1.3872477337443896</v>
      </c>
      <c r="W4221" s="2">
        <f>[1]!s_pq_amount(A4221,"20260101","",100000000)</f>
        <v>48.07386674</v>
      </c>
      <c r="X4221" s="2">
        <f>[1]!s_pq_avgamount(A4221,"20260101","",100000000)</f>
        <v>0.43703515218181821</v>
      </c>
      <c r="Y4221" s="17">
        <f>[1]!s_ipo_dilutedpe(A4221)</f>
        <v>22.99</v>
      </c>
      <c r="Z4221" s="12">
        <f>[1]!s_ipo_collection_total(A4221,100000000)</f>
        <v>2.1270920000000002</v>
      </c>
      <c r="AA4221" s="2">
        <f>[1]!s_val_pe_ttm(A4221,E4221)</f>
        <v>232.34756469726563</v>
      </c>
      <c r="AB4221" s="5">
        <f>[1]!s_info_zjtxornot1(A4221,"")</f>
        <v>1</v>
      </c>
      <c r="AC4221" s="22" t="str">
        <f>[1]!s_info_nature1(A4221,"")</f>
        <v>民营企业</v>
      </c>
      <c r="AD4221" s="6" t="str">
        <f>[1]!s_info_city(A4221)</f>
        <v>莱州市</v>
      </c>
      <c r="AE4221" s="6" t="str">
        <f>[1]!s_info_province(A4221)</f>
        <v>山东省</v>
      </c>
      <c r="AF4221">
        <v>120.001344</v>
      </c>
      <c r="AG4221">
        <v>37.190401000000001</v>
      </c>
    </row>
    <row r="4222" spans="1:33" x14ac:dyDescent="0.3">
      <c r="A4222" s="12" t="s">
        <v>8798</v>
      </c>
      <c r="B4222" s="12" t="s">
        <v>8799</v>
      </c>
      <c r="C4222" s="16" t="str">
        <f>[1]!s_info_mkt(A4222)</f>
        <v>主板</v>
      </c>
      <c r="D4222" s="16" t="str">
        <f>[1]!s_ipo_listeddate(A4222)</f>
        <v>2017-06-05</v>
      </c>
      <c r="E4222" s="16" t="str">
        <f>[1]!lastradeday_s("000002","")</f>
        <v>2026-06-22</v>
      </c>
      <c r="F4222" s="16" t="str">
        <f>[1]!s_info_industry_csrc2023(A4222,"",3)</f>
        <v>通用设备制造业</v>
      </c>
      <c r="G4222" s="16" t="str">
        <f>[1]!s_info_industry_csrc2023(A4222,"",1)</f>
        <v>制造业</v>
      </c>
      <c r="H4222" s="16">
        <f>[1]!s_is(A4222,83,"FY","YTD","20251231",1,"",100000000)</f>
        <v>10.4227115631</v>
      </c>
      <c r="I4222" s="16">
        <f>[1]!s_is(A4222,83,"FY","YTD","20241231",1,"",100000000)</f>
        <v>10.930903134999999</v>
      </c>
      <c r="J4222" s="16">
        <f t="shared" si="195"/>
        <v>-4.6491270265931139E-2</v>
      </c>
      <c r="K4222" s="16">
        <f>[1]!s_is(A4222,61,"FY","YTD","20251231",1,"",100000000)</f>
        <v>0.23240780449999998</v>
      </c>
      <c r="L4222" s="16">
        <f>[1]!s_is(A4222,61,"FY","YTD","20241231",1,"",100000000)</f>
        <v>0.22698355989999999</v>
      </c>
      <c r="M4222" s="16">
        <f t="shared" si="196"/>
        <v>2.3897081367433383E-2</v>
      </c>
      <c r="N4222" s="16">
        <f>[1]!s_fa_roe(A4222,"20251231")</f>
        <v>1.9434</v>
      </c>
      <c r="O4222" s="16">
        <f>[1]!s_stmnote_rdexp(A4222,"20251231",1,10000)</f>
        <v>5297.8320030000004</v>
      </c>
      <c r="P4222" s="20">
        <f t="shared" si="197"/>
        <v>5.0829690248324212E-2</v>
      </c>
      <c r="Q4222" s="16">
        <f>[1]!s_margin_tradingbalance(A4222,"",10000)</f>
        <v>0</v>
      </c>
      <c r="R4222" s="16">
        <f>[1]!s_margin_seclendingbalance(A4222,"",10000)</f>
        <v>0</v>
      </c>
      <c r="S4222" s="17">
        <f>[1]!s_val_ev(A4222,"",100000000)</f>
        <v>26.830614603000001</v>
      </c>
      <c r="T4222" s="17">
        <f>[1]!share_freesharesmv(A4222,"",100000000)</f>
        <v>15.754939480799999</v>
      </c>
      <c r="U4222" s="17">
        <f>[1]!s_dq_amount_btin(A4222,E4222,100000000)</f>
        <v>0.62721983000000003</v>
      </c>
      <c r="V4222" s="17">
        <f>[1]!s_dq_turn(A4222,E4222)</f>
        <v>3.5110206092558554</v>
      </c>
      <c r="W4222" s="2">
        <f>[1]!s_pq_amount(A4222,"20260101","",100000000)</f>
        <v>142.76317496999999</v>
      </c>
      <c r="X4222" s="2">
        <f>[1]!s_pq_avgamount(A4222,"20260101","",100000000)</f>
        <v>1.2978470451818183</v>
      </c>
      <c r="Y4222" s="17">
        <f>[1]!s_ipo_dilutedpe(A4222)</f>
        <v>22.99</v>
      </c>
      <c r="Z4222" s="12">
        <f>[1]!s_ipo_collection_total(A4222,100000000)</f>
        <v>2.56704</v>
      </c>
      <c r="AA4222" s="2">
        <f>[1]!s_val_pe_ttm(A4222,E4222)</f>
        <v>112.28003692626953</v>
      </c>
      <c r="AB4222" s="5">
        <f>[1]!s_info_zjtxornot1(A4222,"")</f>
        <v>1</v>
      </c>
      <c r="AC4222" s="22" t="str">
        <f>[1]!s_info_nature1(A4222,"")</f>
        <v>民营企业</v>
      </c>
      <c r="AD4222" s="6" t="str">
        <f>[1]!s_info_city(A4222)</f>
        <v>无锡市</v>
      </c>
      <c r="AE4222" s="6" t="str">
        <f>[1]!s_info_province(A4222)</f>
        <v>江苏省</v>
      </c>
      <c r="AF4222">
        <v>120.301663</v>
      </c>
      <c r="AG4222">
        <v>31.574729000000001</v>
      </c>
    </row>
    <row r="4223" spans="1:33" x14ac:dyDescent="0.3">
      <c r="A4223" s="12" t="s">
        <v>8800</v>
      </c>
      <c r="B4223" s="12" t="s">
        <v>8801</v>
      </c>
      <c r="C4223" s="16" t="str">
        <f>[1]!s_info_mkt(A4223)</f>
        <v>创业板</v>
      </c>
      <c r="D4223" s="16" t="str">
        <f>[1]!s_ipo_listeddate(A4223)</f>
        <v>2021-08-27</v>
      </c>
      <c r="E4223" s="16" t="str">
        <f>[1]!lastradeday_s("000002","")</f>
        <v>2026-06-22</v>
      </c>
      <c r="F4223" s="16" t="str">
        <f>[1]!s_info_industry_csrc2023(A4223,"",3)</f>
        <v>计算机、通信和其他电子设备制造业</v>
      </c>
      <c r="G4223" s="16" t="str">
        <f>[1]!s_info_industry_csrc2023(A4223,"",1)</f>
        <v>制造业</v>
      </c>
      <c r="H4223" s="16">
        <f>[1]!s_is(A4223,83,"FY","YTD","20251231",1,"",100000000)</f>
        <v>16.409216752999999</v>
      </c>
      <c r="I4223" s="16">
        <f>[1]!s_is(A4223,83,"FY","YTD","20241231",1,"",100000000)</f>
        <v>16.873823216600002</v>
      </c>
      <c r="J4223" s="16">
        <f t="shared" si="195"/>
        <v>-2.7534154982904901E-2</v>
      </c>
      <c r="K4223" s="16">
        <f>[1]!s_is(A4223,61,"FY","YTD","20251231",1,"",100000000)</f>
        <v>-3.0106786141000001</v>
      </c>
      <c r="L4223" s="16">
        <f>[1]!s_is(A4223,61,"FY","YTD","20241231",1,"",100000000)</f>
        <v>-3.5337956023000001</v>
      </c>
      <c r="M4223" s="16">
        <f t="shared" si="196"/>
        <v>0.14803261056172148</v>
      </c>
      <c r="N4223" s="16">
        <f>[1]!s_fa_roe(A4223,"20251231")</f>
        <v>-13.975300000000001</v>
      </c>
      <c r="O4223" s="16">
        <f>[1]!s_stmnote_rdexp(A4223,"20251231",1,10000)</f>
        <v>18539.636141999999</v>
      </c>
      <c r="P4223" s="20">
        <f t="shared" si="197"/>
        <v>0.11298306568234286</v>
      </c>
      <c r="Q4223" s="16">
        <f>[1]!s_margin_tradingbalance(A4223,"",10000)</f>
        <v>19777.043300000001</v>
      </c>
      <c r="R4223" s="16">
        <f>[1]!s_margin_seclendingbalance(A4223,"",10000)</f>
        <v>30.463699999999999</v>
      </c>
      <c r="S4223" s="17">
        <f>[1]!s_val_ev(A4223,"",100000000)</f>
        <v>44.486821147000001</v>
      </c>
      <c r="T4223" s="17">
        <f>[1]!share_freesharesmv(A4223,"",100000000)</f>
        <v>29.353366611999999</v>
      </c>
      <c r="U4223" s="17">
        <f>[1]!s_dq_amount_btin(A4223,E4223,100000000)</f>
        <v>1.1978651199999999</v>
      </c>
      <c r="V4223" s="17">
        <f>[1]!s_dq_turn(A4223,E4223)</f>
        <v>3.4148151271999065</v>
      </c>
      <c r="W4223" s="2">
        <f>[1]!s_pq_amount(A4223,"20260101","",100000000)</f>
        <v>112.13605599</v>
      </c>
      <c r="X4223" s="2">
        <f>[1]!s_pq_avgamount(A4223,"20260101","",100000000)</f>
        <v>1.0194186908181817</v>
      </c>
      <c r="Y4223" s="17">
        <f>[1]!s_ipo_dilutedpe(A4223)</f>
        <v>38.979999999999997</v>
      </c>
      <c r="Z4223" s="12">
        <f>[1]!s_ipo_collection_total(A4223,100000000)</f>
        <v>19.760000000000002</v>
      </c>
      <c r="AA4223" s="2">
        <f>[1]!s_val_pe_ttm(A4223,E4223)</f>
        <v>-17.762086868286133</v>
      </c>
      <c r="AB4223" s="5">
        <f>[1]!s_info_zjtxornot1(A4223,"")</f>
        <v>0</v>
      </c>
      <c r="AC4223" s="22" t="str">
        <f>[1]!s_info_nature1(A4223,"")</f>
        <v>公众企业</v>
      </c>
      <c r="AD4223" s="6" t="str">
        <f>[1]!s_info_city(A4223)</f>
        <v>深圳市</v>
      </c>
      <c r="AE4223" s="6" t="str">
        <f>[1]!s_info_province(A4223)</f>
        <v>广东省</v>
      </c>
      <c r="AF4223">
        <v>114.085947</v>
      </c>
      <c r="AG4223">
        <v>22.547000000000001</v>
      </c>
    </row>
    <row r="4224" spans="1:33" x14ac:dyDescent="0.3">
      <c r="A4224" s="12" t="s">
        <v>8802</v>
      </c>
      <c r="B4224" s="12" t="s">
        <v>8803</v>
      </c>
      <c r="C4224" s="16" t="str">
        <f>[1]!s_info_mkt(A4224)</f>
        <v>主板</v>
      </c>
      <c r="D4224" s="16" t="str">
        <f>[1]!s_ipo_listeddate(A4224)</f>
        <v>2017-09-11</v>
      </c>
      <c r="E4224" s="16" t="str">
        <f>[1]!lastradeday_s("000002","")</f>
        <v>2026-06-22</v>
      </c>
      <c r="F4224" s="16" t="str">
        <f>[1]!s_info_industry_csrc2023(A4224,"",3)</f>
        <v>通用设备制造业</v>
      </c>
      <c r="G4224" s="16" t="str">
        <f>[1]!s_info_industry_csrc2023(A4224,"",1)</f>
        <v>制造业</v>
      </c>
      <c r="H4224" s="16">
        <f>[1]!s_is(A4224,83,"FY","YTD","20251231",1,"",100000000)</f>
        <v>27.295099979899998</v>
      </c>
      <c r="I4224" s="16">
        <f>[1]!s_is(A4224,83,"FY","YTD","20241231",1,"",100000000)</f>
        <v>27.525098595300001</v>
      </c>
      <c r="J4224" s="16">
        <f t="shared" si="195"/>
        <v>-8.3559597290334686E-3</v>
      </c>
      <c r="K4224" s="16">
        <f>[1]!s_is(A4224,61,"FY","YTD","20251231",1,"",100000000)</f>
        <v>4.8669961141</v>
      </c>
      <c r="L4224" s="16">
        <f>[1]!s_is(A4224,61,"FY","YTD","20241231",1,"",100000000)</f>
        <v>5.4100748575999997</v>
      </c>
      <c r="M4224" s="16">
        <f t="shared" si="196"/>
        <v>-0.10038285195575253</v>
      </c>
      <c r="N4224" s="16">
        <f>[1]!s_fa_roe(A4224,"20251231")</f>
        <v>17.263400000000001</v>
      </c>
      <c r="O4224" s="16">
        <f>[1]!s_stmnote_rdexp(A4224,"20251231",1,10000)</f>
        <v>7773.788963</v>
      </c>
      <c r="P4224" s="20">
        <f t="shared" si="197"/>
        <v>2.8480529357740352E-2</v>
      </c>
      <c r="Q4224" s="16">
        <f>[1]!s_margin_tradingbalance(A4224,"",10000)</f>
        <v>0</v>
      </c>
      <c r="R4224" s="16">
        <f>[1]!s_margin_seclendingbalance(A4224,"",10000)</f>
        <v>0</v>
      </c>
      <c r="S4224" s="17">
        <f>[1]!s_val_ev(A4224,"",100000000)</f>
        <v>62.106369665999992</v>
      </c>
      <c r="T4224" s="17">
        <f>[1]!share_freesharesmv(A4224,"",100000000)</f>
        <v>13.150664837199997</v>
      </c>
      <c r="U4224" s="17">
        <f>[1]!s_dq_amount_btin(A4224,E4224,100000000)</f>
        <v>0.25154678000000003</v>
      </c>
      <c r="V4224" s="17">
        <f>[1]!s_dq_turn(A4224,E4224)</f>
        <v>0.41714745085874072</v>
      </c>
      <c r="W4224" s="2">
        <f>[1]!s_pq_amount(A4224,"20260101","",100000000)</f>
        <v>25.431779469999999</v>
      </c>
      <c r="X4224" s="2">
        <f>[1]!s_pq_avgamount(A4224,"20260101","",100000000)</f>
        <v>0.23119799518181819</v>
      </c>
      <c r="Y4224" s="17">
        <f>[1]!s_ipo_dilutedpe(A4224)</f>
        <v>22.99</v>
      </c>
      <c r="Z4224" s="12">
        <f>[1]!s_ipo_collection_total(A4224,100000000)</f>
        <v>8.1641999999999992</v>
      </c>
      <c r="AA4224" s="2">
        <f>[1]!s_val_pe_ttm(A4224,E4224)</f>
        <v>18.912702560424805</v>
      </c>
      <c r="AB4224" s="5">
        <f>[1]!s_info_zjtxornot1(A4224,"")</f>
        <v>0</v>
      </c>
      <c r="AC4224" s="22" t="str">
        <f>[1]!s_info_nature1(A4224,"")</f>
        <v>民营企业</v>
      </c>
      <c r="AD4224" s="6" t="str">
        <f>[1]!s_info_city(A4224)</f>
        <v>杭州市</v>
      </c>
      <c r="AE4224" s="6" t="str">
        <f>[1]!s_info_province(A4224)</f>
        <v>浙江省</v>
      </c>
      <c r="AF4224">
        <v>120.153576</v>
      </c>
      <c r="AG4224">
        <v>30.287458999999998</v>
      </c>
    </row>
    <row r="4225" spans="1:33" x14ac:dyDescent="0.3">
      <c r="A4225" s="12" t="s">
        <v>301</v>
      </c>
      <c r="B4225" s="12" t="s">
        <v>302</v>
      </c>
      <c r="C4225" s="16" t="str">
        <f>[1]!s_info_mkt(A4225)</f>
        <v>北证</v>
      </c>
      <c r="D4225" s="16" t="str">
        <f>[1]!s_ipo_listeddate(A4225)</f>
        <v>2022-07-05</v>
      </c>
      <c r="E4225" s="16" t="str">
        <f>[1]!lastradeday_s("000002","")</f>
        <v>2026-06-22</v>
      </c>
      <c r="F4225" s="16" t="str">
        <f>[1]!s_info_industry_csrc2023(A4225,"",3)</f>
        <v>通用设备制造业</v>
      </c>
      <c r="G4225" s="16" t="str">
        <f>[1]!s_info_industry_csrc2023(A4225,"",1)</f>
        <v>制造业</v>
      </c>
      <c r="H4225" s="16">
        <f>[1]!s_is(A4225,83,"FY","YTD","20251231",1,"",100000000)</f>
        <v>0.9677608565000001</v>
      </c>
      <c r="I4225" s="16">
        <f>[1]!s_is(A4225,83,"FY","YTD","20241231",1,"",100000000)</f>
        <v>0.89400667810000001</v>
      </c>
      <c r="J4225" s="16">
        <f t="shared" si="195"/>
        <v>8.2498464728191001E-2</v>
      </c>
      <c r="K4225" s="16">
        <f>[1]!s_is(A4225,61,"FY","YTD","20251231",1,"",100000000)</f>
        <v>0.16457206220000001</v>
      </c>
      <c r="L4225" s="16">
        <f>[1]!s_is(A4225,61,"FY","YTD","20241231",1,"",100000000)</f>
        <v>0.21498277530000001</v>
      </c>
      <c r="M4225" s="16">
        <f t="shared" si="196"/>
        <v>-0.2344872189395352</v>
      </c>
      <c r="N4225" s="16">
        <f>[1]!s_fa_roe(A4225,"20251231")</f>
        <v>3.6457000000000002</v>
      </c>
      <c r="O4225" s="16">
        <f>[1]!s_stmnote_rdexp(A4225,"20251231",1,10000)</f>
        <v>1476.672595</v>
      </c>
      <c r="P4225" s="20">
        <f t="shared" si="197"/>
        <v>0.15258651815496321</v>
      </c>
      <c r="Q4225" s="16">
        <f>[1]!s_margin_tradingbalance(A4225,"",10000)</f>
        <v>1082.0648000000001</v>
      </c>
      <c r="R4225" s="16">
        <f>[1]!s_margin_seclendingbalance(A4225,"",10000)</f>
        <v>0</v>
      </c>
      <c r="S4225" s="17">
        <f>[1]!s_val_ev(A4225,"",100000000)</f>
        <v>18.130199999999999</v>
      </c>
      <c r="T4225" s="17">
        <f>[1]!share_freesharesmv(A4225,"",100000000)</f>
        <v>5.0504242799999997</v>
      </c>
      <c r="U4225" s="17">
        <f>[1]!s_dq_amount_btin(A4225,E4225,100000000)</f>
        <v>0.17196483000000001</v>
      </c>
      <c r="V4225" s="17">
        <f>[1]!s_dq_turn(A4225,E4225)</f>
        <v>2.0021029379012134</v>
      </c>
      <c r="W4225" s="2">
        <f>[1]!s_pq_amount(A4225,"20260101","",100000000)</f>
        <v>26.745766060000001</v>
      </c>
      <c r="X4225" s="2">
        <f>[1]!s_pq_avgamount(A4225,"20260101","",100000000)</f>
        <v>0.24314332781818182</v>
      </c>
      <c r="Y4225" s="17">
        <f>[1]!s_ipo_dilutedpe(A4225)</f>
        <v>26.18</v>
      </c>
      <c r="Z4225" s="12">
        <f>[1]!s_ipo_collection_total(A4225,100000000)</f>
        <v>3.4</v>
      </c>
      <c r="AA4225" s="2">
        <f>[1]!s_val_pe_ttm(A4225,E4225)</f>
        <v>98.784599304199219</v>
      </c>
      <c r="AB4225" s="5">
        <f>[1]!s_info_zjtxornot1(A4225,"")</f>
        <v>1</v>
      </c>
      <c r="AC4225" s="22" t="str">
        <f>[1]!s_info_nature1(A4225,"")</f>
        <v>民营企业</v>
      </c>
      <c r="AD4225" s="6" t="str">
        <f>[1]!s_info_city(A4225)</f>
        <v>十堰市</v>
      </c>
      <c r="AE4225" s="6" t="str">
        <f>[1]!s_info_province(A4225)</f>
        <v>湖北省</v>
      </c>
      <c r="AF4225">
        <v>110.787916</v>
      </c>
      <c r="AG4225">
        <v>32.646906999999999</v>
      </c>
    </row>
    <row r="4226" spans="1:33" x14ac:dyDescent="0.3">
      <c r="A4226" s="12" t="s">
        <v>8804</v>
      </c>
      <c r="B4226" s="12" t="s">
        <v>8805</v>
      </c>
      <c r="C4226" s="16" t="str">
        <f>[1]!s_info_mkt(A4226)</f>
        <v>主板</v>
      </c>
      <c r="D4226" s="16" t="str">
        <f>[1]!s_ipo_listeddate(A4226)</f>
        <v>1993-12-08</v>
      </c>
      <c r="E4226" s="16" t="str">
        <f>[1]!lastradeday_s("000002","")</f>
        <v>2026-06-22</v>
      </c>
      <c r="F4226" s="16" t="str">
        <f>[1]!s_info_industry_csrc2023(A4226,"",3)</f>
        <v>通用设备制造业</v>
      </c>
      <c r="G4226" s="16" t="str">
        <f>[1]!s_info_industry_csrc2023(A4226,"",1)</f>
        <v>制造业</v>
      </c>
      <c r="H4226" s="16">
        <f>[1]!s_is(A4226,83,"FY","YTD","20251231",1,"",100000000)</f>
        <v>43.980943890600003</v>
      </c>
      <c r="I4226" s="16">
        <f>[1]!s_is(A4226,83,"FY","YTD","20241231",1,"",100000000)</f>
        <v>45.311472089799999</v>
      </c>
      <c r="J4226" s="16">
        <f t="shared" si="195"/>
        <v>-2.9364047068766719E-2</v>
      </c>
      <c r="K4226" s="16">
        <f>[1]!s_is(A4226,61,"FY","YTD","20251231",1,"",100000000)</f>
        <v>0.62038793700000006</v>
      </c>
      <c r="L4226" s="16">
        <f>[1]!s_is(A4226,61,"FY","YTD","20241231",1,"",100000000)</f>
        <v>1.1033513906000001</v>
      </c>
      <c r="M4226" s="16">
        <f t="shared" si="196"/>
        <v>-0.43772406299081706</v>
      </c>
      <c r="N4226" s="16">
        <f>[1]!s_fa_roe(A4226,"20251231")</f>
        <v>1.9738</v>
      </c>
      <c r="O4226" s="16">
        <f>[1]!s_stmnote_rdexp(A4226,"20251231",1,10000)</f>
        <v>14996.582715999999</v>
      </c>
      <c r="P4226" s="20">
        <f t="shared" si="197"/>
        <v>3.4097910116033685E-2</v>
      </c>
      <c r="Q4226" s="16">
        <f>[1]!s_margin_tradingbalance(A4226,"",10000)</f>
        <v>19384.514599999999</v>
      </c>
      <c r="R4226" s="16">
        <f>[1]!s_margin_seclendingbalance(A4226,"",10000)</f>
        <v>20.362500000000001</v>
      </c>
      <c r="S4226" s="17">
        <f>[1]!s_val_ev(A4226,"",100000000)</f>
        <v>34.730162447200001</v>
      </c>
      <c r="T4226" s="17">
        <f>[1]!share_freesharesmv(A4226,"",100000000)</f>
        <v>22.361309111099995</v>
      </c>
      <c r="U4226" s="17">
        <f>[1]!s_dq_amount_btin(A4226,E4226,100000000)</f>
        <v>1.9767350400000001</v>
      </c>
      <c r="V4226" s="17">
        <f>[1]!s_dq_turn(A4226,E4226)</f>
        <v>6.3944611775317544</v>
      </c>
      <c r="W4226" s="2">
        <f>[1]!s_pq_amount(A4226,"20260101","",100000000)</f>
        <v>194.80183998000001</v>
      </c>
      <c r="X4226" s="2">
        <f>[1]!s_pq_avgamount(A4226,"20260101","",100000000)</f>
        <v>1.770925818</v>
      </c>
      <c r="Y4226" s="17">
        <f>[1]!s_ipo_dilutedpe(A4226)</f>
        <v>0</v>
      </c>
      <c r="Z4226" s="12">
        <f>[1]!s_ipo_collection_total(A4226,100000000)</f>
        <v>1.05</v>
      </c>
      <c r="AA4226" s="2">
        <f>[1]!s_val_pe_ttm(A4226,E4226)</f>
        <v>81.55462646484375</v>
      </c>
      <c r="AB4226" s="5">
        <f>[1]!s_info_zjtxornot1(A4226,"")</f>
        <v>0</v>
      </c>
      <c r="AC4226" s="22" t="str">
        <f>[1]!s_info_nature1(A4226,"")</f>
        <v>公众企业</v>
      </c>
      <c r="AD4226" s="6" t="str">
        <f>[1]!s_info_city(A4226)</f>
        <v>大连市</v>
      </c>
      <c r="AE4226" s="6" t="str">
        <f>[1]!s_info_province(A4226)</f>
        <v>辽宁省</v>
      </c>
      <c r="AF4226">
        <v>121.618622</v>
      </c>
      <c r="AG4226">
        <v>38.914589999999997</v>
      </c>
    </row>
    <row r="4227" spans="1:33" x14ac:dyDescent="0.3">
      <c r="A4227" s="12" t="s">
        <v>303</v>
      </c>
      <c r="B4227" s="12" t="s">
        <v>304</v>
      </c>
      <c r="C4227" s="16" t="str">
        <f>[1]!s_info_mkt(A4227)</f>
        <v>北证</v>
      </c>
      <c r="D4227" s="16" t="str">
        <f>[1]!s_ipo_listeddate(A4227)</f>
        <v>2022-06-09</v>
      </c>
      <c r="E4227" s="16" t="str">
        <f>[1]!lastradeday_s("000002","")</f>
        <v>2026-06-22</v>
      </c>
      <c r="F4227" s="16" t="str">
        <f>[1]!s_info_industry_csrc2023(A4227,"",3)</f>
        <v>通用设备制造业</v>
      </c>
      <c r="G4227" s="16" t="str">
        <f>[1]!s_info_industry_csrc2023(A4227,"",1)</f>
        <v>制造业</v>
      </c>
      <c r="H4227" s="16">
        <f>[1]!s_is(A4227,83,"FY","YTD","20251231",1,"",100000000)</f>
        <v>4.3473207587000005</v>
      </c>
      <c r="I4227" s="16">
        <f>[1]!s_is(A4227,83,"FY","YTD","20241231",1,"",100000000)</f>
        <v>2.8820654937999999</v>
      </c>
      <c r="J4227" s="16">
        <f t="shared" ref="J4227:J4290" si="198">H4227/I4227-1</f>
        <v>0.50840456889411745</v>
      </c>
      <c r="K4227" s="16">
        <f>[1]!s_is(A4227,61,"FY","YTD","20251231",1,"",100000000)</f>
        <v>-0.19708965550000002</v>
      </c>
      <c r="L4227" s="16">
        <f>[1]!s_is(A4227,61,"FY","YTD","20241231",1,"",100000000)</f>
        <v>-0.3072353981</v>
      </c>
      <c r="M4227" s="16">
        <f t="shared" ref="M4227:M4290" si="199">(K4227-L4227)/ABS(L4227)</f>
        <v>0.35850602919182306</v>
      </c>
      <c r="N4227" s="16">
        <f>[1]!s_fa_roe(A4227,"20251231")</f>
        <v>-7.8055000000000003</v>
      </c>
      <c r="O4227" s="16">
        <f>[1]!s_stmnote_rdexp(A4227,"20251231",1,10000)</f>
        <v>3022.1275449999998</v>
      </c>
      <c r="P4227" s="20">
        <f t="shared" ref="P4227:P4290" si="200">O4227/H4227/10000</f>
        <v>6.9517013184546353E-2</v>
      </c>
      <c r="Q4227" s="16">
        <f>[1]!s_margin_tradingbalance(A4227,"",10000)</f>
        <v>1644.7185999999999</v>
      </c>
      <c r="R4227" s="16">
        <f>[1]!s_margin_seclendingbalance(A4227,"",10000)</f>
        <v>0</v>
      </c>
      <c r="S4227" s="17">
        <f>[1]!s_val_ev(A4227,"",100000000)</f>
        <v>22.932153</v>
      </c>
      <c r="T4227" s="17">
        <f>[1]!share_freesharesmv(A4227,"",100000000)</f>
        <v>7.6753944521999999</v>
      </c>
      <c r="U4227" s="17">
        <f>[1]!s_dq_amount_btin(A4227,E4227,100000000)</f>
        <v>0.38166763999999997</v>
      </c>
      <c r="V4227" s="17">
        <f>[1]!s_dq_turn(A4227,E4227)</f>
        <v>3.3259515528521306</v>
      </c>
      <c r="W4227" s="2">
        <f>[1]!s_pq_amount(A4227,"20260101","",100000000)</f>
        <v>69.532772320000007</v>
      </c>
      <c r="X4227" s="2">
        <f>[1]!s_pq_avgamount(A4227,"20260101","",100000000)</f>
        <v>0.63211611200000006</v>
      </c>
      <c r="Y4227" s="17">
        <f>[1]!s_ipo_dilutedpe(A4227)</f>
        <v>24.79</v>
      </c>
      <c r="Z4227" s="12">
        <f>[1]!s_ipo_collection_total(A4227,100000000)</f>
        <v>1.3990784999999999</v>
      </c>
      <c r="AA4227" s="2">
        <f>[1]!s_val_pe_ttm(A4227,E4227)</f>
        <v>-114.974609375</v>
      </c>
      <c r="AB4227" s="5">
        <f>[1]!s_info_zjtxornot1(A4227,"")</f>
        <v>1</v>
      </c>
      <c r="AC4227" s="22" t="str">
        <f>[1]!s_info_nature1(A4227,"")</f>
        <v>外资企业</v>
      </c>
      <c r="AD4227" s="6" t="str">
        <f>[1]!s_info_city(A4227)</f>
        <v>嘉兴市</v>
      </c>
      <c r="AE4227" s="6" t="str">
        <f>[1]!s_info_province(A4227)</f>
        <v>浙江省</v>
      </c>
      <c r="AF4227">
        <v>120.750865</v>
      </c>
      <c r="AG4227">
        <v>30.762653</v>
      </c>
    </row>
    <row r="4228" spans="1:33" x14ac:dyDescent="0.3">
      <c r="A4228" s="12" t="s">
        <v>8806</v>
      </c>
      <c r="B4228" s="12" t="s">
        <v>8807</v>
      </c>
      <c r="C4228" s="16" t="str">
        <f>[1]!s_info_mkt(A4228)</f>
        <v>主板</v>
      </c>
      <c r="D4228" s="16" t="str">
        <f>[1]!s_ipo_listeddate(A4228)</f>
        <v>2011-03-02</v>
      </c>
      <c r="E4228" s="16" t="str">
        <f>[1]!lastradeday_s("000002","")</f>
        <v>2026-06-22</v>
      </c>
      <c r="F4228" s="16" t="str">
        <f>[1]!s_info_industry_csrc2023(A4228,"",3)</f>
        <v>零售业</v>
      </c>
      <c r="G4228" s="16" t="str">
        <f>[1]!s_info_industry_csrc2023(A4228,"",1)</f>
        <v>批发和零售业</v>
      </c>
      <c r="H4228" s="16">
        <f>[1]!s_is(A4228,83,"FY","YTD","20251231",1,"",100000000)</f>
        <v>39.2717759051</v>
      </c>
      <c r="I4228" s="16">
        <f>[1]!s_is(A4228,83,"FY","YTD","20241231",1,"",100000000)</f>
        <v>38.754560456299998</v>
      </c>
      <c r="J4228" s="16">
        <f t="shared" si="198"/>
        <v>1.3345924781761331E-2</v>
      </c>
      <c r="K4228" s="16">
        <f>[1]!s_is(A4228,61,"FY","YTD","20251231",1,"",100000000)</f>
        <v>1.8739932238999999</v>
      </c>
      <c r="L4228" s="16">
        <f>[1]!s_is(A4228,61,"FY","YTD","20241231",1,"",100000000)</f>
        <v>1.4252609473</v>
      </c>
      <c r="M4228" s="16">
        <f t="shared" si="199"/>
        <v>0.31484218903918881</v>
      </c>
      <c r="N4228" s="16">
        <f>[1]!s_fa_roe(A4228,"20251231")</f>
        <v>5.7674000000000003</v>
      </c>
      <c r="O4228" s="16">
        <f>[1]!s_stmnote_rdexp(A4228,"20251231",1,10000)</f>
        <v>0</v>
      </c>
      <c r="P4228" s="20">
        <f t="shared" si="200"/>
        <v>0</v>
      </c>
      <c r="Q4228" s="16">
        <f>[1]!s_margin_tradingbalance(A4228,"",10000)</f>
        <v>16667.873</v>
      </c>
      <c r="R4228" s="16">
        <f>[1]!s_margin_seclendingbalance(A4228,"",10000)</f>
        <v>28.101500000000001</v>
      </c>
      <c r="S4228" s="17">
        <f>[1]!s_val_ev(A4228,"",100000000)</f>
        <v>59.477874239999998</v>
      </c>
      <c r="T4228" s="17">
        <f>[1]!share_freesharesmv(A4228,"",100000000)</f>
        <v>22.692248233199997</v>
      </c>
      <c r="U4228" s="17">
        <f>[1]!s_dq_amount_btin(A4228,E4228,100000000)</f>
        <v>0.78469661000000002</v>
      </c>
      <c r="V4228" s="17">
        <f>[1]!s_dq_turn(A4228,E4228)</f>
        <v>1.3411819783288879</v>
      </c>
      <c r="W4228" s="2">
        <f>[1]!s_pq_amount(A4228,"20260101","",100000000)</f>
        <v>367.40263535999998</v>
      </c>
      <c r="X4228" s="2">
        <f>[1]!s_pq_avgamount(A4228,"20260101","",100000000)</f>
        <v>3.3400239578181821</v>
      </c>
      <c r="Y4228" s="17">
        <f>[1]!s_ipo_dilutedpe(A4228)</f>
        <v>56.19</v>
      </c>
      <c r="Z4228" s="12">
        <f>[1]!s_ipo_collection_total(A4228,100000000)</f>
        <v>7.08</v>
      </c>
      <c r="AA4228" s="2">
        <f>[1]!s_val_pe_ttm(A4228,E4228)</f>
        <v>33.645309448242188</v>
      </c>
      <c r="AB4228" s="5">
        <f>[1]!s_info_zjtxornot1(A4228,"")</f>
        <v>0</v>
      </c>
      <c r="AC4228" s="22" t="str">
        <f>[1]!s_info_nature1(A4228,"")</f>
        <v>民营企业</v>
      </c>
      <c r="AD4228" s="6" t="str">
        <f>[1]!s_info_city(A4228)</f>
        <v>宁波市</v>
      </c>
      <c r="AE4228" s="6" t="str">
        <f>[1]!s_info_province(A4228)</f>
        <v>浙江省</v>
      </c>
      <c r="AF4228">
        <v>121.549792</v>
      </c>
      <c r="AG4228">
        <v>29.868387999999999</v>
      </c>
    </row>
    <row r="4229" spans="1:33" x14ac:dyDescent="0.3">
      <c r="A4229" s="12" t="s">
        <v>8808</v>
      </c>
      <c r="B4229" s="12" t="s">
        <v>8809</v>
      </c>
      <c r="C4229" s="16" t="str">
        <f>[1]!s_info_mkt(A4229)</f>
        <v>主板</v>
      </c>
      <c r="D4229" s="16" t="str">
        <f>[1]!s_ipo_listeddate(A4229)</f>
        <v>2010-12-28</v>
      </c>
      <c r="E4229" s="16" t="str">
        <f>[1]!lastradeday_s("000002","")</f>
        <v>2026-06-22</v>
      </c>
      <c r="F4229" s="16" t="str">
        <f>[1]!s_info_industry_csrc2023(A4229,"",3)</f>
        <v>铁路、船舶、航空航天和其他运输设备制造业</v>
      </c>
      <c r="G4229" s="16" t="str">
        <f>[1]!s_info_industry_csrc2023(A4229,"",1)</f>
        <v>制造业</v>
      </c>
      <c r="H4229" s="16">
        <f>[1]!s_is(A4229,83,"FY","YTD","20251231",1,"",100000000)</f>
        <v>20.991880972000001</v>
      </c>
      <c r="I4229" s="16">
        <f>[1]!s_is(A4229,83,"FY","YTD","20241231",1,"",100000000)</f>
        <v>19.886563709200001</v>
      </c>
      <c r="J4229" s="16">
        <f t="shared" si="198"/>
        <v>5.5581108881503472E-2</v>
      </c>
      <c r="K4229" s="16">
        <f>[1]!s_is(A4229,61,"FY","YTD","20251231",1,"",100000000)</f>
        <v>3.1742946785000004</v>
      </c>
      <c r="L4229" s="16">
        <f>[1]!s_is(A4229,61,"FY","YTD","20241231",1,"",100000000)</f>
        <v>2.8193322685000002</v>
      </c>
      <c r="M4229" s="16">
        <f t="shared" si="199"/>
        <v>0.12590300688072309</v>
      </c>
      <c r="N4229" s="16">
        <f>[1]!s_fa_roe(A4229,"20251231")</f>
        <v>8.5388999999999999</v>
      </c>
      <c r="O4229" s="16">
        <f>[1]!s_stmnote_rdexp(A4229,"20251231",1,10000)</f>
        <v>13269.438937999999</v>
      </c>
      <c r="P4229" s="20">
        <f t="shared" si="200"/>
        <v>6.3212243608371382E-2</v>
      </c>
      <c r="Q4229" s="16">
        <f>[1]!s_margin_tradingbalance(A4229,"",10000)</f>
        <v>33468.179499999998</v>
      </c>
      <c r="R4229" s="16">
        <f>[1]!s_margin_seclendingbalance(A4229,"",10000)</f>
        <v>287.67840000000001</v>
      </c>
      <c r="S4229" s="17">
        <f>[1]!s_val_ev(A4229,"",100000000)</f>
        <v>85.002839999999992</v>
      </c>
      <c r="T4229" s="17">
        <f>[1]!share_freesharesmv(A4229,"",100000000)</f>
        <v>54.656385955199994</v>
      </c>
      <c r="U4229" s="17">
        <f>[1]!s_dq_amount_btin(A4229,E4229,100000000)</f>
        <v>1.7137173999999999</v>
      </c>
      <c r="V4229" s="17">
        <f>[1]!s_dq_turn(A4229,E4229)</f>
        <v>2.0582440066708361</v>
      </c>
      <c r="W4229" s="2">
        <f>[1]!s_pq_amount(A4229,"20260101","",100000000)</f>
        <v>585.03170138999997</v>
      </c>
      <c r="X4229" s="2">
        <f>[1]!s_pq_avgamount(A4229,"20260101","",100000000)</f>
        <v>5.3184700126363635</v>
      </c>
      <c r="Y4229" s="17">
        <f>[1]!s_ipo_dilutedpe(A4229)</f>
        <v>43.27</v>
      </c>
      <c r="Z4229" s="12">
        <f>[1]!s_ipo_collection_total(A4229,100000000)</f>
        <v>20.25</v>
      </c>
      <c r="AA4229" s="2">
        <f>[1]!s_val_pe_ttm(A4229,E4229)</f>
        <v>24.333751678466797</v>
      </c>
      <c r="AB4229" s="5">
        <f>[1]!s_info_zjtxornot1(A4229,"")</f>
        <v>1</v>
      </c>
      <c r="AC4229" s="22" t="str">
        <f>[1]!s_info_nature1(A4229,"")</f>
        <v>民营企业</v>
      </c>
      <c r="AD4229" s="6" t="str">
        <f>[1]!s_info_city(A4229)</f>
        <v>靖江市</v>
      </c>
      <c r="AE4229" s="6" t="str">
        <f>[1]!s_info_province(A4229)</f>
        <v>江苏省</v>
      </c>
      <c r="AF4229">
        <v>120.276899</v>
      </c>
      <c r="AG4229">
        <v>32.039442999999999</v>
      </c>
    </row>
    <row r="4230" spans="1:33" x14ac:dyDescent="0.3">
      <c r="A4230" s="12" t="s">
        <v>8810</v>
      </c>
      <c r="B4230" s="12" t="s">
        <v>8811</v>
      </c>
      <c r="C4230" s="16" t="str">
        <f>[1]!s_info_mkt(A4230)</f>
        <v>主板</v>
      </c>
      <c r="D4230" s="16" t="str">
        <f>[1]!s_ipo_listeddate(A4230)</f>
        <v>2019-01-25</v>
      </c>
      <c r="E4230" s="16" t="str">
        <f>[1]!lastradeday_s("000002","")</f>
        <v>2026-06-22</v>
      </c>
      <c r="F4230" s="16" t="str">
        <f>[1]!s_info_industry_csrc2023(A4230,"",3)</f>
        <v>食品制造业</v>
      </c>
      <c r="G4230" s="16" t="str">
        <f>[1]!s_info_industry_csrc2023(A4230,"",1)</f>
        <v>制造业</v>
      </c>
      <c r="H4230" s="16">
        <f>[1]!s_is(A4230,83,"FY","YTD","20251231",1,"",100000000)</f>
        <v>112.3345771285</v>
      </c>
      <c r="I4230" s="16">
        <f>[1]!s_is(A4230,83,"FY","YTD","20241231",1,"",100000000)</f>
        <v>106.65423457850001</v>
      </c>
      <c r="J4230" s="16">
        <f t="shared" si="198"/>
        <v>5.3259418835537531E-2</v>
      </c>
      <c r="K4230" s="16">
        <f>[1]!s_is(A4230,61,"FY","YTD","20251231",1,"",100000000)</f>
        <v>7.3114691429000001</v>
      </c>
      <c r="L4230" s="16">
        <f>[1]!s_is(A4230,61,"FY","YTD","20241231",1,"",100000000)</f>
        <v>5.3769094005999998</v>
      </c>
      <c r="M4230" s="16">
        <f t="shared" si="199"/>
        <v>0.359790280655301</v>
      </c>
      <c r="N4230" s="16">
        <f>[1]!s_fa_roe(A4230,"20251231")</f>
        <v>21.036200000000001</v>
      </c>
      <c r="O4230" s="16">
        <f>[1]!s_stmnote_rdexp(A4230,"20251231",1,10000)</f>
        <v>8142.0475230000002</v>
      </c>
      <c r="P4230" s="20">
        <f t="shared" si="200"/>
        <v>7.2480332691209383E-3</v>
      </c>
      <c r="Q4230" s="16">
        <f>[1]!s_margin_tradingbalance(A4230,"",10000)</f>
        <v>3676.9895000000001</v>
      </c>
      <c r="R4230" s="16">
        <f>[1]!s_margin_seclendingbalance(A4230,"",10000)</f>
        <v>132.11369999999999</v>
      </c>
      <c r="S4230" s="17">
        <f>[1]!s_val_ev(A4230,"",100000000)</f>
        <v>134.17958358679999</v>
      </c>
      <c r="T4230" s="17">
        <f>[1]!share_freesharesmv(A4230,"",100000000)</f>
        <v>29.999457227599994</v>
      </c>
      <c r="U4230" s="17">
        <f>[1]!s_dq_amount_btin(A4230,E4230,100000000)</f>
        <v>0.94517382999999999</v>
      </c>
      <c r="V4230" s="17">
        <f>[1]!s_dq_turn(A4230,E4230)</f>
        <v>0.73335755407750192</v>
      </c>
      <c r="W4230" s="2">
        <f>[1]!s_pq_amount(A4230,"20260101","",100000000)</f>
        <v>128.70588899000001</v>
      </c>
      <c r="X4230" s="2">
        <f>[1]!s_pq_avgamount(A4230,"20260101","",100000000)</f>
        <v>1.1700535362727273</v>
      </c>
      <c r="Y4230" s="17">
        <f>[1]!s_ipo_dilutedpe(A4230)</f>
        <v>22.96</v>
      </c>
      <c r="Z4230" s="12">
        <f>[1]!s_ipo_collection_total(A4230,100000000)</f>
        <v>4.6527231515</v>
      </c>
      <c r="AA4230" s="2">
        <f>[1]!s_val_pe_ttm(A4230,E4230)</f>
        <v>17.108192443847656</v>
      </c>
      <c r="AB4230" s="5">
        <f>[1]!s_info_zjtxornot1(A4230,"")</f>
        <v>0</v>
      </c>
      <c r="AC4230" s="22" t="str">
        <f>[1]!s_info_nature1(A4230,"")</f>
        <v>民营企业</v>
      </c>
      <c r="AD4230" s="6" t="str">
        <f>[1]!s_info_city(A4230)</f>
        <v>成都市</v>
      </c>
      <c r="AE4230" s="6" t="str">
        <f>[1]!s_info_province(A4230)</f>
        <v>四川省</v>
      </c>
      <c r="AF4230">
        <v>104.065735</v>
      </c>
      <c r="AG4230">
        <v>30.659462000000001</v>
      </c>
    </row>
    <row r="4231" spans="1:33" x14ac:dyDescent="0.3">
      <c r="A4231" s="12" t="s">
        <v>8812</v>
      </c>
      <c r="B4231" s="12" t="s">
        <v>8813</v>
      </c>
      <c r="C4231" s="16" t="str">
        <f>[1]!s_info_mkt(A4231)</f>
        <v>主板</v>
      </c>
      <c r="D4231" s="16" t="str">
        <f>[1]!s_ipo_listeddate(A4231)</f>
        <v>2000-11-20</v>
      </c>
      <c r="E4231" s="16" t="str">
        <f>[1]!lastradeday_s("000002","")</f>
        <v>2026-06-22</v>
      </c>
      <c r="F4231" s="16" t="str">
        <f>[1]!s_info_industry_csrc2023(A4231,"",3)</f>
        <v>通用设备制造业</v>
      </c>
      <c r="G4231" s="16" t="str">
        <f>[1]!s_info_industry_csrc2023(A4231,"",1)</f>
        <v>制造业</v>
      </c>
      <c r="H4231" s="16">
        <f>[1]!s_is(A4231,83,"FY","YTD","20251231",1,"",100000000)</f>
        <v>3.2317695087999998</v>
      </c>
      <c r="I4231" s="16">
        <f>[1]!s_is(A4231,83,"FY","YTD","20241231",1,"",100000000)</f>
        <v>2.3660367438000001</v>
      </c>
      <c r="J4231" s="16">
        <f t="shared" si="198"/>
        <v>0.36589996637566147</v>
      </c>
      <c r="K4231" s="16">
        <f>[1]!s_is(A4231,61,"FY","YTD","20251231",1,"",100000000)</f>
        <v>-0.81682879260000008</v>
      </c>
      <c r="L4231" s="16">
        <f>[1]!s_is(A4231,61,"FY","YTD","20241231",1,"",100000000)</f>
        <v>-0.89935284530000004</v>
      </c>
      <c r="M4231" s="16">
        <f t="shared" si="199"/>
        <v>9.1759372454614463E-2</v>
      </c>
      <c r="N4231" s="16">
        <f>[1]!s_fa_roe(A4231,"20251231")</f>
        <v>-13.6281</v>
      </c>
      <c r="O4231" s="16">
        <f>[1]!s_stmnote_rdexp(A4231,"20251231",1,10000)</f>
        <v>957.6557939999999</v>
      </c>
      <c r="P4231" s="20">
        <f t="shared" si="200"/>
        <v>2.9632552426537079E-2</v>
      </c>
      <c r="Q4231" s="16">
        <f>[1]!s_margin_tradingbalance(A4231,"",10000)</f>
        <v>0</v>
      </c>
      <c r="R4231" s="16">
        <f>[1]!s_margin_seclendingbalance(A4231,"",10000)</f>
        <v>0</v>
      </c>
      <c r="S4231" s="17">
        <f>[1]!s_val_ev(A4231,"",100000000)</f>
        <v>15.930255000000001</v>
      </c>
      <c r="T4231" s="17">
        <f>[1]!share_freesharesmv(A4231,"",100000000)</f>
        <v>13.41954735</v>
      </c>
      <c r="U4231" s="17">
        <f>[1]!s_dq_amount_btin(A4231,E4231,100000000)</f>
        <v>0.30007492000000002</v>
      </c>
      <c r="V4231" s="17">
        <f>[1]!s_dq_turn(A4231,E4231)</f>
        <v>1.8870684744217843</v>
      </c>
      <c r="W4231" s="2">
        <f>[1]!s_pq_amount(A4231,"20260101","",100000000)</f>
        <v>41.861785679999997</v>
      </c>
      <c r="X4231" s="2">
        <f>[1]!s_pq_avgamount(A4231,"20260101","",100000000)</f>
        <v>0.38056168799999995</v>
      </c>
      <c r="Y4231" s="17">
        <f>[1]!s_ipo_dilutedpe(A4231)</f>
        <v>42.33</v>
      </c>
      <c r="Z4231" s="12">
        <f>[1]!s_ipo_collection_total(A4231,100000000)</f>
        <v>2.5024999999999999</v>
      </c>
      <c r="AA4231" s="2">
        <f>[1]!s_val_pe_ttm(A4231,E4231)</f>
        <v>-18.07696533203125</v>
      </c>
      <c r="AB4231" s="5">
        <f>[1]!s_info_zjtxornot1(A4231,"")</f>
        <v>0</v>
      </c>
      <c r="AC4231" s="22" t="str">
        <f>[1]!s_info_nature1(A4231,"")</f>
        <v>民营企业</v>
      </c>
      <c r="AD4231" s="6" t="str">
        <f>[1]!s_info_city(A4231)</f>
        <v>西宁市</v>
      </c>
      <c r="AE4231" s="6" t="str">
        <f>[1]!s_info_province(A4231)</f>
        <v>青海省</v>
      </c>
      <c r="AF4231">
        <v>101.778916</v>
      </c>
      <c r="AG4231">
        <v>36.623178000000003</v>
      </c>
    </row>
    <row r="4232" spans="1:33" x14ac:dyDescent="0.3">
      <c r="A4232" s="12" t="s">
        <v>8814</v>
      </c>
      <c r="B4232" s="12" t="s">
        <v>8815</v>
      </c>
      <c r="C4232" s="16" t="str">
        <f>[1]!s_info_mkt(A4232)</f>
        <v>主板</v>
      </c>
      <c r="D4232" s="16" t="str">
        <f>[1]!s_ipo_listeddate(A4232)</f>
        <v>2017-04-26</v>
      </c>
      <c r="E4232" s="16" t="str">
        <f>[1]!lastradeday_s("000002","")</f>
        <v>2026-06-22</v>
      </c>
      <c r="F4232" s="16" t="str">
        <f>[1]!s_info_industry_csrc2023(A4232,"",3)</f>
        <v>计算机、通信和其他电子设备制造业</v>
      </c>
      <c r="G4232" s="16" t="str">
        <f>[1]!s_info_industry_csrc2023(A4232,"",1)</f>
        <v>制造业</v>
      </c>
      <c r="H4232" s="16">
        <f>[1]!s_is(A4232,83,"FY","YTD","20251231",1,"",100000000)</f>
        <v>55.768885113800003</v>
      </c>
      <c r="I4232" s="16">
        <f>[1]!s_is(A4232,83,"FY","YTD","20241231",1,"",100000000)</f>
        <v>50.220260781299999</v>
      </c>
      <c r="J4232" s="16">
        <f t="shared" si="198"/>
        <v>0.11048577299634599</v>
      </c>
      <c r="K4232" s="16">
        <f>[1]!s_is(A4232,61,"FY","YTD","20251231",1,"",100000000)</f>
        <v>6.8395759047000002</v>
      </c>
      <c r="L4232" s="16">
        <f>[1]!s_is(A4232,61,"FY","YTD","20241231",1,"",100000000)</f>
        <v>6.747448553099999</v>
      </c>
      <c r="M4232" s="16">
        <f t="shared" si="199"/>
        <v>1.3653657508462938E-2</v>
      </c>
      <c r="N4232" s="16">
        <f>[1]!s_fa_roe(A4232,"20251231")</f>
        <v>10.5227</v>
      </c>
      <c r="O4232" s="16">
        <f>[1]!s_stmnote_rdexp(A4232,"20251231",1,10000)</f>
        <v>23137.690878999998</v>
      </c>
      <c r="P4232" s="20">
        <f t="shared" si="200"/>
        <v>4.1488530444505116E-2</v>
      </c>
      <c r="Q4232" s="16">
        <f>[1]!s_margin_tradingbalance(A4232,"",10000)</f>
        <v>168290.23629999999</v>
      </c>
      <c r="R4232" s="16">
        <f>[1]!s_margin_seclendingbalance(A4232,"",10000)</f>
        <v>317.65499999999997</v>
      </c>
      <c r="S4232" s="17">
        <f>[1]!s_val_ev(A4232,"",100000000)</f>
        <v>403.0272828981</v>
      </c>
      <c r="T4232" s="17">
        <f>[1]!share_freesharesmv(A4232,"",100000000)</f>
        <v>206.69772407549999</v>
      </c>
      <c r="U4232" s="17">
        <f>[1]!s_dq_amount_btin(A4232,E4232,100000000)</f>
        <v>20.912319539999999</v>
      </c>
      <c r="V4232" s="17">
        <f>[1]!s_dq_turn(A4232,E4232)</f>
        <v>5.1681276807174177</v>
      </c>
      <c r="W4232" s="2">
        <f>[1]!s_pq_amount(A4232,"20260101","",100000000)</f>
        <v>2428.6496757899999</v>
      </c>
      <c r="X4232" s="2">
        <f>[1]!s_pq_avgamount(A4232,"20260101","",100000000)</f>
        <v>22.078633416272726</v>
      </c>
      <c r="Y4232" s="17">
        <f>[1]!s_ipo_dilutedpe(A4232)</f>
        <v>22.98</v>
      </c>
      <c r="Z4232" s="12">
        <f>[1]!s_ipo_collection_total(A4232,100000000)</f>
        <v>13.39104</v>
      </c>
      <c r="AA4232" s="2">
        <f>[1]!s_val_pe_ttm(A4232,E4232)</f>
        <v>74.5318603515625</v>
      </c>
      <c r="AB4232" s="5">
        <f>[1]!s_info_zjtxornot1(A4232,"")</f>
        <v>0</v>
      </c>
      <c r="AC4232" s="22" t="str">
        <f>[1]!s_info_nature1(A4232,"")</f>
        <v>地方国有企业</v>
      </c>
      <c r="AD4232" s="6" t="str">
        <f>[1]!s_info_city(A4232)</f>
        <v>鹤山市</v>
      </c>
      <c r="AE4232" s="6" t="str">
        <f>[1]!s_info_province(A4232)</f>
        <v>广东省</v>
      </c>
      <c r="AF4232">
        <v>112.801618</v>
      </c>
      <c r="AG4232">
        <v>22.675317</v>
      </c>
    </row>
    <row r="4233" spans="1:33" x14ac:dyDescent="0.3">
      <c r="A4233" s="12" t="s">
        <v>8816</v>
      </c>
      <c r="B4233" s="12" t="s">
        <v>8817</v>
      </c>
      <c r="C4233" s="16" t="str">
        <f>[1]!s_info_mkt(A4233)</f>
        <v>创业板</v>
      </c>
      <c r="D4233" s="16" t="str">
        <f>[1]!s_ipo_listeddate(A4233)</f>
        <v>2014-09-10</v>
      </c>
      <c r="E4233" s="16" t="str">
        <f>[1]!lastradeday_s("000002","")</f>
        <v>2026-06-22</v>
      </c>
      <c r="F4233" s="16" t="str">
        <f>[1]!s_info_industry_csrc2023(A4233,"",3)</f>
        <v>专用设备制造业</v>
      </c>
      <c r="G4233" s="16" t="str">
        <f>[1]!s_info_industry_csrc2023(A4233,"",1)</f>
        <v>制造业</v>
      </c>
      <c r="H4233" s="16">
        <f>[1]!s_is(A4233,83,"FY","YTD","20251231",1,"",100000000)</f>
        <v>8.0705792269000014</v>
      </c>
      <c r="I4233" s="16">
        <f>[1]!s_is(A4233,83,"FY","YTD","20241231",1,"",100000000)</f>
        <v>9.7723748025999999</v>
      </c>
      <c r="J4233" s="16">
        <f t="shared" si="198"/>
        <v>-0.1741435024828587</v>
      </c>
      <c r="K4233" s="16">
        <f>[1]!s_is(A4233,61,"FY","YTD","20251231",1,"",100000000)</f>
        <v>-2.459879747</v>
      </c>
      <c r="L4233" s="16">
        <f>[1]!s_is(A4233,61,"FY","YTD","20241231",1,"",100000000)</f>
        <v>0.65156977950000006</v>
      </c>
      <c r="M4233" s="16">
        <f t="shared" si="199"/>
        <v>-4.7753128281788273</v>
      </c>
      <c r="N4233" s="16">
        <f>[1]!s_fa_roe(A4233,"20251231")</f>
        <v>-14.501899999999999</v>
      </c>
      <c r="O4233" s="16">
        <f>[1]!s_stmnote_rdexp(A4233,"20251231",1,10000)</f>
        <v>10226.001633</v>
      </c>
      <c r="P4233" s="20">
        <f t="shared" si="200"/>
        <v>0.1267071587490991</v>
      </c>
      <c r="Q4233" s="16">
        <f>[1]!s_margin_tradingbalance(A4233,"",10000)</f>
        <v>0</v>
      </c>
      <c r="R4233" s="16">
        <f>[1]!s_margin_seclendingbalance(A4233,"",10000)</f>
        <v>0</v>
      </c>
      <c r="S4233" s="17">
        <f>[1]!s_val_ev(A4233,"",100000000)</f>
        <v>18.052750658200001</v>
      </c>
      <c r="T4233" s="17">
        <f>[1]!share_freesharesmv(A4233,"",100000000)</f>
        <v>8.6287543963999997</v>
      </c>
      <c r="U4233" s="17">
        <f>[1]!s_dq_amount_btin(A4233,E4233,100000000)</f>
        <v>0.40432214</v>
      </c>
      <c r="V4233" s="17">
        <f>[1]!s_dq_turn(A4233,E4233)</f>
        <v>2.3019873506603767</v>
      </c>
      <c r="W4233" s="2">
        <f>[1]!s_pq_amount(A4233,"20260101","",100000000)</f>
        <v>43.079102419999998</v>
      </c>
      <c r="X4233" s="2">
        <f>[1]!s_pq_avgamount(A4233,"20260101","",100000000)</f>
        <v>0.39522112311926605</v>
      </c>
      <c r="Y4233" s="17">
        <f>[1]!s_ipo_dilutedpe(A4233)</f>
        <v>20.8</v>
      </c>
      <c r="Z4233" s="12">
        <f>[1]!s_ipo_collection_total(A4233,100000000)</f>
        <v>4.5314360000000002</v>
      </c>
      <c r="AA4233" s="2">
        <f>[1]!s_val_pe_ttm(A4233,E4233)</f>
        <v>-6.8692760467529297</v>
      </c>
      <c r="AB4233" s="5">
        <f>[1]!s_info_zjtxornot1(A4233,"")</f>
        <v>0</v>
      </c>
      <c r="AC4233" s="22" t="str">
        <f>[1]!s_info_nature1(A4233,"")</f>
        <v>中央国有企业</v>
      </c>
      <c r="AD4233" s="6" t="str">
        <f>[1]!s_info_city(A4233)</f>
        <v>长春市</v>
      </c>
      <c r="AE4233" s="6" t="str">
        <f>[1]!s_info_province(A4233)</f>
        <v>吉林省</v>
      </c>
      <c r="AF4233">
        <v>125.3245</v>
      </c>
      <c r="AG4233">
        <v>43.886840999999997</v>
      </c>
    </row>
    <row r="4234" spans="1:33" x14ac:dyDescent="0.3">
      <c r="A4234" s="12" t="s">
        <v>8818</v>
      </c>
      <c r="B4234" s="12" t="s">
        <v>8819</v>
      </c>
      <c r="C4234" s="16" t="str">
        <f>[1]!s_info_mkt(A4234)</f>
        <v>主板</v>
      </c>
      <c r="D4234" s="16" t="str">
        <f>[1]!s_ipo_listeddate(A4234)</f>
        <v>2011-08-10</v>
      </c>
      <c r="E4234" s="16" t="str">
        <f>[1]!lastradeday_s("000002","")</f>
        <v>2026-06-22</v>
      </c>
      <c r="F4234" s="16" t="str">
        <f>[1]!s_info_industry_csrc2023(A4234,"",3)</f>
        <v>资本市场服务</v>
      </c>
      <c r="G4234" s="16" t="str">
        <f>[1]!s_info_industry_csrc2023(A4234,"",1)</f>
        <v>金融业</v>
      </c>
      <c r="H4234" s="16">
        <f>[1]!s_is(A4234,83,"FY","YTD","20251231",1,"",100000000)</f>
        <v>105.035482055</v>
      </c>
      <c r="I4234" s="16">
        <f>[1]!s_is(A4234,83,"FY","YTD","20241231",1,"",100000000)</f>
        <v>77.184040557900005</v>
      </c>
      <c r="J4234" s="16">
        <f t="shared" si="198"/>
        <v>0.36084456444343682</v>
      </c>
      <c r="K4234" s="16">
        <f>[1]!s_is(A4234,61,"FY","YTD","20251231",1,"",100000000)</f>
        <v>39.700590371300002</v>
      </c>
      <c r="L4234" s="16">
        <f>[1]!s_is(A4234,61,"FY","YTD","20241231",1,"",100000000)</f>
        <v>22.073936459099997</v>
      </c>
      <c r="M4234" s="16">
        <f t="shared" si="199"/>
        <v>0.79852789034071014</v>
      </c>
      <c r="N4234" s="16">
        <f>[1]!s_fa_roe(A4234,"20251231")</f>
        <v>8.0225000000000009</v>
      </c>
      <c r="O4234" s="16">
        <f>[1]!s_stmnote_rdexp(A4234,"20251231",1,10000)</f>
        <v>0</v>
      </c>
      <c r="P4234" s="20">
        <f t="shared" si="200"/>
        <v>0</v>
      </c>
      <c r="Q4234" s="16">
        <f>[1]!s_margin_tradingbalance(A4234,"",10000)</f>
        <v>320841.53000000003</v>
      </c>
      <c r="R4234" s="16">
        <f>[1]!s_margin_seclendingbalance(A4234,"",10000)</f>
        <v>199.3338</v>
      </c>
      <c r="S4234" s="17">
        <f>[1]!s_val_ev(A4234,"",100000000)</f>
        <v>577.07030778950002</v>
      </c>
      <c r="T4234" s="17">
        <f>[1]!share_freesharesmv(A4234,"",100000000)</f>
        <v>283.92839881920003</v>
      </c>
      <c r="U4234" s="17">
        <f>[1]!s_dq_amount_btin(A4234,E4234,100000000)</f>
        <v>10.317501569999999</v>
      </c>
      <c r="V4234" s="17">
        <f>[1]!s_dq_turn(A4234,E4234)</f>
        <v>1.8262429698850906</v>
      </c>
      <c r="W4234" s="2">
        <f>[1]!s_pq_amount(A4234,"20260101","",100000000)</f>
        <v>587.22092762</v>
      </c>
      <c r="X4234" s="2">
        <f>[1]!s_pq_avgamount(A4234,"20260101","",100000000)</f>
        <v>5.3383720692727277</v>
      </c>
      <c r="Y4234" s="17">
        <f>[1]!s_ipo_dilutedpe(A4234)</f>
        <v>19.5</v>
      </c>
      <c r="Z4234" s="12">
        <f>[1]!s_ipo_collection_total(A4234,100000000)</f>
        <v>58.5</v>
      </c>
      <c r="AA4234" s="2">
        <f>[1]!s_val_pe_ttm(A4234,E4234)</f>
        <v>13.543018341064453</v>
      </c>
      <c r="AB4234" s="5">
        <f>[1]!s_info_zjtxornot1(A4234,"")</f>
        <v>0</v>
      </c>
      <c r="AC4234" s="22" t="str">
        <f>[1]!s_info_nature1(A4234,"")</f>
        <v>公众企业</v>
      </c>
      <c r="AD4234" s="6" t="str">
        <f>[1]!s_info_city(A4234)</f>
        <v>长沙市</v>
      </c>
      <c r="AE4234" s="6" t="str">
        <f>[1]!s_info_province(A4234)</f>
        <v>湖南省</v>
      </c>
      <c r="AF4234">
        <v>112.98227900000001</v>
      </c>
      <c r="AG4234">
        <v>28.194089999999999</v>
      </c>
    </row>
    <row r="4235" spans="1:33" x14ac:dyDescent="0.3">
      <c r="A4235" s="12" t="s">
        <v>8820</v>
      </c>
      <c r="B4235" s="12" t="s">
        <v>8821</v>
      </c>
      <c r="C4235" s="16" t="str">
        <f>[1]!s_info_mkt(A4235)</f>
        <v>主板</v>
      </c>
      <c r="D4235" s="16" t="str">
        <f>[1]!s_ipo_listeddate(A4235)</f>
        <v>2003-06-19</v>
      </c>
      <c r="E4235" s="16" t="str">
        <f>[1]!lastradeday_s("000002","")</f>
        <v>2026-06-22</v>
      </c>
      <c r="F4235" s="16" t="str">
        <f>[1]!s_info_industry_csrc2023(A4235,"",3)</f>
        <v>造纸和纸制品业</v>
      </c>
      <c r="G4235" s="16" t="str">
        <f>[1]!s_info_industry_csrc2023(A4235,"",1)</f>
        <v>制造业</v>
      </c>
      <c r="H4235" s="16">
        <f>[1]!s_is(A4235,83,"FY","YTD","20251231",1,"",100000000)</f>
        <v>71.517607113599993</v>
      </c>
      <c r="I4235" s="16">
        <f>[1]!s_is(A4235,83,"FY","YTD","20241231",1,"",100000000)</f>
        <v>75.884106552099993</v>
      </c>
      <c r="J4235" s="16">
        <f t="shared" si="198"/>
        <v>-5.7541686090776811E-2</v>
      </c>
      <c r="K4235" s="16">
        <f>[1]!s_is(A4235,61,"FY","YTD","20251231",1,"",100000000)</f>
        <v>-3.0366409433999997</v>
      </c>
      <c r="L4235" s="16">
        <f>[1]!s_is(A4235,61,"FY","YTD","20241231",1,"",100000000)</f>
        <v>1.8371710352000001</v>
      </c>
      <c r="M4235" s="16">
        <f t="shared" si="199"/>
        <v>-2.6528896249822607</v>
      </c>
      <c r="N4235" s="16">
        <f>[1]!s_fa_roe(A4235,"20251231")</f>
        <v>-6.8444000000000003</v>
      </c>
      <c r="O4235" s="16">
        <f>[1]!s_stmnote_rdexp(A4235,"20251231",1,10000)</f>
        <v>24326.035066</v>
      </c>
      <c r="P4235" s="20">
        <f t="shared" si="200"/>
        <v>3.4014050592268891E-2</v>
      </c>
      <c r="Q4235" s="16">
        <f>[1]!s_margin_tradingbalance(A4235,"",10000)</f>
        <v>29309.922200000001</v>
      </c>
      <c r="R4235" s="16">
        <f>[1]!s_margin_seclendingbalance(A4235,"",10000)</f>
        <v>20.351600000000001</v>
      </c>
      <c r="S4235" s="17">
        <f>[1]!s_val_ev(A4235,"",100000000)</f>
        <v>57.934242612300004</v>
      </c>
      <c r="T4235" s="17">
        <f>[1]!share_freesharesmv(A4235,"",100000000)</f>
        <v>34.6842965795</v>
      </c>
      <c r="U4235" s="17">
        <f>[1]!s_dq_amount_btin(A4235,E4235,100000000)</f>
        <v>1.3928303</v>
      </c>
      <c r="V4235" s="17">
        <f>[1]!s_dq_turn(A4235,E4235)</f>
        <v>2.4493964843837008</v>
      </c>
      <c r="W4235" s="2">
        <f>[1]!s_pq_amount(A4235,"20260101","",100000000)</f>
        <v>286.05919766</v>
      </c>
      <c r="X4235" s="2">
        <f>[1]!s_pq_avgamount(A4235,"20260101","",100000000)</f>
        <v>2.6005381605454545</v>
      </c>
      <c r="Y4235" s="17">
        <f>[1]!s_ipo_dilutedpe(A4235)</f>
        <v>20</v>
      </c>
      <c r="Z4235" s="12">
        <f>[1]!s_ipo_collection_total(A4235,100000000)</f>
        <v>2.76</v>
      </c>
      <c r="AA4235" s="2">
        <f>[1]!s_val_pe_ttm(A4235,E4235)</f>
        <v>-46.633365631103516</v>
      </c>
      <c r="AB4235" s="5">
        <f>[1]!s_info_zjtxornot1(A4235,"")</f>
        <v>0</v>
      </c>
      <c r="AC4235" s="22" t="str">
        <f>[1]!s_info_nature1(A4235,"")</f>
        <v>中央国有企业</v>
      </c>
      <c r="AD4235" s="6" t="str">
        <f>[1]!s_info_city(A4235)</f>
        <v>湛江市</v>
      </c>
      <c r="AE4235" s="6" t="str">
        <f>[1]!s_info_province(A4235)</f>
        <v>广东省</v>
      </c>
      <c r="AF4235">
        <v>110.364977</v>
      </c>
      <c r="AG4235">
        <v>21.274898</v>
      </c>
    </row>
    <row r="4236" spans="1:33" x14ac:dyDescent="0.3">
      <c r="A4236" s="12" t="s">
        <v>8822</v>
      </c>
      <c r="B4236" s="12" t="s">
        <v>8823</v>
      </c>
      <c r="C4236" s="16" t="str">
        <f>[1]!s_info_mkt(A4236)</f>
        <v>主板</v>
      </c>
      <c r="D4236" s="16" t="str">
        <f>[1]!s_ipo_listeddate(A4236)</f>
        <v>2021-10-25</v>
      </c>
      <c r="E4236" s="16" t="str">
        <f>[1]!lastradeday_s("000002","")</f>
        <v>2026-06-22</v>
      </c>
      <c r="F4236" s="16" t="str">
        <f>[1]!s_info_industry_csrc2023(A4236,"",3)</f>
        <v>化学原料和化学制品制造业</v>
      </c>
      <c r="G4236" s="16" t="str">
        <f>[1]!s_info_industry_csrc2023(A4236,"",1)</f>
        <v>制造业</v>
      </c>
      <c r="H4236" s="16">
        <f>[1]!s_is(A4236,83,"FY","YTD","20251231",1,"",100000000)</f>
        <v>7.7533084252999993</v>
      </c>
      <c r="I4236" s="16">
        <f>[1]!s_is(A4236,83,"FY","YTD","20241231",1,"",100000000)</f>
        <v>9.6500712396000008</v>
      </c>
      <c r="J4236" s="16">
        <f t="shared" si="198"/>
        <v>-0.19655428102089567</v>
      </c>
      <c r="K4236" s="16">
        <f>[1]!s_is(A4236,61,"FY","YTD","20251231",1,"",100000000)</f>
        <v>0.44859232939999999</v>
      </c>
      <c r="L4236" s="16">
        <f>[1]!s_is(A4236,61,"FY","YTD","20241231",1,"",100000000)</f>
        <v>0.22018401909999999</v>
      </c>
      <c r="M4236" s="16">
        <f t="shared" si="199"/>
        <v>1.037351898805448</v>
      </c>
      <c r="N4236" s="16">
        <f>[1]!s_fa_roe(A4236,"20251231")</f>
        <v>2.2475000000000001</v>
      </c>
      <c r="O4236" s="16">
        <f>[1]!s_stmnote_rdexp(A4236,"20251231",1,10000)</f>
        <v>4068.7624179999998</v>
      </c>
      <c r="P4236" s="20">
        <f t="shared" si="200"/>
        <v>5.2477757813982055E-2</v>
      </c>
      <c r="Q4236" s="16">
        <f>[1]!s_margin_tradingbalance(A4236,"",10000)</f>
        <v>0</v>
      </c>
      <c r="R4236" s="16">
        <f>[1]!s_margin_seclendingbalance(A4236,"",10000)</f>
        <v>0</v>
      </c>
      <c r="S4236" s="17">
        <f>[1]!s_val_ev(A4236,"",100000000)</f>
        <v>69.870159999999998</v>
      </c>
      <c r="T4236" s="17">
        <f>[1]!share_freesharesmv(A4236,"",100000000)</f>
        <v>30.630106124000001</v>
      </c>
      <c r="U4236" s="17">
        <f>[1]!s_dq_amount_btin(A4236,E4236,100000000)</f>
        <v>4.5530241399999998</v>
      </c>
      <c r="V4236" s="17">
        <f>[1]!s_dq_turn(A4236,E4236)</f>
        <v>6.6393355332233392</v>
      </c>
      <c r="W4236" s="2">
        <f>[1]!s_pq_amount(A4236,"20260101","",100000000)</f>
        <v>185.37104189999999</v>
      </c>
      <c r="X4236" s="2">
        <f>[1]!s_pq_avgamount(A4236,"20260101","",100000000)</f>
        <v>1.6851912899999999</v>
      </c>
      <c r="Y4236" s="17">
        <f>[1]!s_ipo_dilutedpe(A4236)</f>
        <v>22.99</v>
      </c>
      <c r="Z4236" s="12">
        <f>[1]!s_ipo_collection_total(A4236,100000000)</f>
        <v>10.738814</v>
      </c>
      <c r="AA4236" s="2">
        <f>[1]!s_val_pe_ttm(A4236,E4236)</f>
        <v>124.35836029052734</v>
      </c>
      <c r="AB4236" s="5">
        <f>[1]!s_info_zjtxornot1(A4236,"")</f>
        <v>0</v>
      </c>
      <c r="AC4236" s="22" t="str">
        <f>[1]!s_info_nature1(A4236,"")</f>
        <v>民营企业</v>
      </c>
      <c r="AD4236" s="6" t="str">
        <f>[1]!s_info_city(A4236)</f>
        <v>杭州市</v>
      </c>
      <c r="AE4236" s="6" t="str">
        <f>[1]!s_info_province(A4236)</f>
        <v>浙江省</v>
      </c>
      <c r="AF4236">
        <v>120.153576</v>
      </c>
      <c r="AG4236">
        <v>30.287458999999998</v>
      </c>
    </row>
    <row r="4237" spans="1:33" x14ac:dyDescent="0.3">
      <c r="A4237" s="12" t="s">
        <v>8824</v>
      </c>
      <c r="B4237" s="12" t="s">
        <v>8825</v>
      </c>
      <c r="C4237" s="16" t="str">
        <f>[1]!s_info_mkt(A4237)</f>
        <v>主板</v>
      </c>
      <c r="D4237" s="16" t="str">
        <f>[1]!s_ipo_listeddate(A4237)</f>
        <v>2014-01-23</v>
      </c>
      <c r="E4237" s="16" t="str">
        <f>[1]!lastradeday_s("000002","")</f>
        <v>2026-06-22</v>
      </c>
      <c r="F4237" s="16" t="str">
        <f>[1]!s_info_industry_csrc2023(A4237,"",3)</f>
        <v>计算机、通信和其他电子设备制造业</v>
      </c>
      <c r="G4237" s="16" t="str">
        <f>[1]!s_info_industry_csrc2023(A4237,"",1)</f>
        <v>制造业</v>
      </c>
      <c r="H4237" s="16">
        <f>[1]!s_is(A4237,83,"FY","YTD","20251231",1,"",100000000)</f>
        <v>166.4989255628</v>
      </c>
      <c r="I4237" s="16">
        <f>[1]!s_is(A4237,83,"FY","YTD","20241231",1,"",100000000)</f>
        <v>125.18297342629999</v>
      </c>
      <c r="J4237" s="16">
        <f t="shared" si="198"/>
        <v>0.33004450210494718</v>
      </c>
      <c r="K4237" s="16">
        <f>[1]!s_is(A4237,61,"FY","YTD","20251231",1,"",100000000)</f>
        <v>13.6191789652</v>
      </c>
      <c r="L4237" s="16">
        <f>[1]!s_is(A4237,61,"FY","YTD","20241231",1,"",100000000)</f>
        <v>4.8392965442999998</v>
      </c>
      <c r="M4237" s="16">
        <f t="shared" si="199"/>
        <v>1.8142889861216394</v>
      </c>
      <c r="N4237" s="16">
        <f>[1]!s_fa_roe(A4237,"20251231")</f>
        <v>8.7993000000000006</v>
      </c>
      <c r="O4237" s="16">
        <f>[1]!s_stmnote_rdexp(A4237,"20251231",1,10000)</f>
        <v>84694.835288000002</v>
      </c>
      <c r="P4237" s="20">
        <f t="shared" si="200"/>
        <v>5.0868097197452986E-2</v>
      </c>
      <c r="Q4237" s="16">
        <f>[1]!s_margin_tradingbalance(A4237,"",10000)</f>
        <v>432971.82530000003</v>
      </c>
      <c r="R4237" s="16">
        <f>[1]!s_margin_seclendingbalance(A4237,"",10000)</f>
        <v>1288.7017000000001</v>
      </c>
      <c r="S4237" s="17">
        <f>[1]!s_val_ev(A4237,"",100000000)</f>
        <v>1139.9637272448001</v>
      </c>
      <c r="T4237" s="17">
        <f>[1]!share_freesharesmv(A4237,"",100000000)</f>
        <v>746.16516256320006</v>
      </c>
      <c r="U4237" s="17">
        <f>[1]!s_dq_amount_btin(A4237,E4237,100000000)</f>
        <v>92.283745490000001</v>
      </c>
      <c r="V4237" s="17">
        <f>[1]!s_dq_turn(A4237,E4237)</f>
        <v>11.50849091314687</v>
      </c>
      <c r="W4237" s="2">
        <f>[1]!s_pq_amount(A4237,"20260101","",100000000)</f>
        <v>5291.4991530300003</v>
      </c>
      <c r="X4237" s="2">
        <f>[1]!s_pq_avgamount(A4237,"20260101","",100000000)</f>
        <v>48.104537754818182</v>
      </c>
      <c r="Y4237" s="17">
        <f>[1]!s_ipo_dilutedpe(A4237)</f>
        <v>28.08</v>
      </c>
      <c r="Z4237" s="12">
        <f>[1]!s_ipo_collection_total(A4237,100000000)</f>
        <v>4.1123430000000001</v>
      </c>
      <c r="AA4237" s="2">
        <f>[1]!s_val_pe_ttm(A4237,E4237)</f>
        <v>39.765655517578125</v>
      </c>
      <c r="AB4237" s="5">
        <f>[1]!s_info_zjtxornot1(A4237,"")</f>
        <v>1</v>
      </c>
      <c r="AC4237" s="22" t="str">
        <f>[1]!s_info_nature1(A4237,"")</f>
        <v>民营企业</v>
      </c>
      <c r="AD4237" s="6" t="str">
        <f>[1]!s_info_city(A4237)</f>
        <v>广州市</v>
      </c>
      <c r="AE4237" s="6" t="str">
        <f>[1]!s_info_province(A4237)</f>
        <v>广东省</v>
      </c>
      <c r="AF4237">
        <v>113.280637</v>
      </c>
      <c r="AG4237">
        <v>23.125177999999998</v>
      </c>
    </row>
    <row r="4238" spans="1:33" x14ac:dyDescent="0.3">
      <c r="A4238" s="12" t="s">
        <v>8826</v>
      </c>
      <c r="B4238" s="12" t="s">
        <v>8827</v>
      </c>
      <c r="C4238" s="16" t="str">
        <f>[1]!s_info_mkt(A4238)</f>
        <v>主板</v>
      </c>
      <c r="D4238" s="16" t="str">
        <f>[1]!s_ipo_listeddate(A4238)</f>
        <v>1993-10-18</v>
      </c>
      <c r="E4238" s="16" t="str">
        <f>[1]!lastradeday_s("000002","")</f>
        <v>2026-06-22</v>
      </c>
      <c r="F4238" s="16" t="str">
        <f>[1]!s_info_industry_csrc2023(A4238,"",3)</f>
        <v>燃气生产和供应业</v>
      </c>
      <c r="G4238" s="16" t="str">
        <f>[1]!s_info_industry_csrc2023(A4238,"",1)</f>
        <v>电力、热力、燃气及水生产和供应业</v>
      </c>
      <c r="H4238" s="16">
        <f>[1]!s_is(A4238,83,"FY","YTD","20251231",1,"",100000000)</f>
        <v>52.053612857200001</v>
      </c>
      <c r="I4238" s="16">
        <f>[1]!s_is(A4238,83,"FY","YTD","20241231",1,"",100000000)</f>
        <v>50.9070482192</v>
      </c>
      <c r="J4238" s="16">
        <f t="shared" si="198"/>
        <v>2.2522709096450155E-2</v>
      </c>
      <c r="K4238" s="16">
        <f>[1]!s_is(A4238,61,"FY","YTD","20251231",1,"",100000000)</f>
        <v>2.3716237218999998</v>
      </c>
      <c r="L4238" s="16">
        <f>[1]!s_is(A4238,61,"FY","YTD","20241231",1,"",100000000)</f>
        <v>3.1902308176999998</v>
      </c>
      <c r="M4238" s="16">
        <f t="shared" si="199"/>
        <v>-0.25659807787518513</v>
      </c>
      <c r="N4238" s="16">
        <f>[1]!s_fa_roe(A4238,"20251231")</f>
        <v>6.56</v>
      </c>
      <c r="O4238" s="16">
        <f>[1]!s_stmnote_rdexp(A4238,"20251231",1,10000)</f>
        <v>316.81445099999996</v>
      </c>
      <c r="P4238" s="20">
        <f t="shared" si="200"/>
        <v>6.0863105096878691E-4</v>
      </c>
      <c r="Q4238" s="16">
        <f>[1]!s_margin_tradingbalance(A4238,"",10000)</f>
        <v>15767.495500000001</v>
      </c>
      <c r="R4238" s="16">
        <f>[1]!s_margin_seclendingbalance(A4238,"",10000)</f>
        <v>24.8751</v>
      </c>
      <c r="S4238" s="17">
        <f>[1]!s_val_ev(A4238,"",100000000)</f>
        <v>44.918636135</v>
      </c>
      <c r="T4238" s="17">
        <f>[1]!share_freesharesmv(A4238,"",100000000)</f>
        <v>22.654273997499999</v>
      </c>
      <c r="U4238" s="17">
        <f>[1]!s_dq_amount_btin(A4238,E4238,100000000)</f>
        <v>0.53056232000000003</v>
      </c>
      <c r="V4238" s="17">
        <f>[1]!s_dq_turn(A4238,E4238)</f>
        <v>1.1985440262515314</v>
      </c>
      <c r="W4238" s="2">
        <f>[1]!s_pq_amount(A4238,"20260101","",100000000)</f>
        <v>204.72579432000001</v>
      </c>
      <c r="X4238" s="2">
        <f>[1]!s_pq_avgamount(A4238,"20260101","",100000000)</f>
        <v>1.8611435847272726</v>
      </c>
      <c r="Y4238" s="17">
        <f>[1]!s_ipo_dilutedpe(A4238)</f>
        <v>0</v>
      </c>
      <c r="Z4238" s="12">
        <f>[1]!s_ipo_collection_total(A4238,100000000)</f>
        <v>0.70399999999999996</v>
      </c>
      <c r="AA4238" s="2">
        <f>[1]!s_val_pe_ttm(A4238,E4238)</f>
        <v>18.329381942749023</v>
      </c>
      <c r="AB4238" s="5">
        <f>[1]!s_info_zjtxornot1(A4238,"")</f>
        <v>0</v>
      </c>
      <c r="AC4238" s="22" t="str">
        <f>[1]!s_info_nature1(A4238,"")</f>
        <v>民营企业</v>
      </c>
      <c r="AD4238" s="6" t="str">
        <f>[1]!s_info_city(A4238)</f>
        <v>武汉市</v>
      </c>
      <c r="AE4238" s="6" t="str">
        <f>[1]!s_info_province(A4238)</f>
        <v>湖北省</v>
      </c>
      <c r="AF4238">
        <v>114.29857199999999</v>
      </c>
      <c r="AG4238">
        <v>30.584354999999999</v>
      </c>
    </row>
    <row r="4239" spans="1:33" x14ac:dyDescent="0.3">
      <c r="A4239" s="12" t="s">
        <v>8828</v>
      </c>
      <c r="B4239" s="12" t="s">
        <v>8829</v>
      </c>
      <c r="C4239" s="16" t="str">
        <f>[1]!s_info_mkt(A4239)</f>
        <v>创业板</v>
      </c>
      <c r="D4239" s="16" t="str">
        <f>[1]!s_ipo_listeddate(A4239)</f>
        <v>2017-10-31</v>
      </c>
      <c r="E4239" s="16" t="str">
        <f>[1]!lastradeday_s("000002","")</f>
        <v>2026-06-22</v>
      </c>
      <c r="F4239" s="16" t="str">
        <f>[1]!s_info_industry_csrc2023(A4239,"",3)</f>
        <v>土木工程建筑业</v>
      </c>
      <c r="G4239" s="16" t="str">
        <f>[1]!s_info_industry_csrc2023(A4239,"",1)</f>
        <v>建筑业</v>
      </c>
      <c r="H4239" s="16">
        <f>[1]!s_is(A4239,83,"FY","YTD","20251231",1,"",100000000)</f>
        <v>16.993636068000001</v>
      </c>
      <c r="I4239" s="16">
        <f>[1]!s_is(A4239,83,"FY","YTD","20241231",1,"",100000000)</f>
        <v>20.403247898900002</v>
      </c>
      <c r="J4239" s="16">
        <f t="shared" si="198"/>
        <v>-0.16711122894722186</v>
      </c>
      <c r="K4239" s="16">
        <f>[1]!s_is(A4239,61,"FY","YTD","20251231",1,"",100000000)</f>
        <v>0.23563824210000001</v>
      </c>
      <c r="L4239" s="16">
        <f>[1]!s_is(A4239,61,"FY","YTD","20241231",1,"",100000000)</f>
        <v>0.36296779170000004</v>
      </c>
      <c r="M4239" s="16">
        <f t="shared" si="199"/>
        <v>-0.35080123501768001</v>
      </c>
      <c r="N4239" s="16">
        <f>[1]!s_fa_roe(A4239,"20251231")</f>
        <v>1.8369</v>
      </c>
      <c r="O4239" s="16">
        <f>[1]!s_stmnote_rdexp(A4239,"20251231",1,10000)</f>
        <v>7658.2204510000001</v>
      </c>
      <c r="P4239" s="20">
        <f t="shared" si="200"/>
        <v>4.5065225713647433E-2</v>
      </c>
      <c r="Q4239" s="16">
        <f>[1]!s_margin_tradingbalance(A4239,"",10000)</f>
        <v>20334.8946</v>
      </c>
      <c r="R4239" s="16">
        <f>[1]!s_margin_seclendingbalance(A4239,"",10000)</f>
        <v>0</v>
      </c>
      <c r="S4239" s="17">
        <f>[1]!s_val_ev(A4239,"",100000000)</f>
        <v>40.641225784500001</v>
      </c>
      <c r="T4239" s="17">
        <f>[1]!share_freesharesmv(A4239,"",100000000)</f>
        <v>23.180665541000003</v>
      </c>
      <c r="U4239" s="17">
        <f>[1]!s_dq_amount_btin(A4239,E4239,100000000)</f>
        <v>0.50094373000000003</v>
      </c>
      <c r="V4239" s="17">
        <f>[1]!s_dq_turn(A4239,E4239)</f>
        <v>1.2507026830974268</v>
      </c>
      <c r="W4239" s="2">
        <f>[1]!s_pq_amount(A4239,"20260101","",100000000)</f>
        <v>143.70232554</v>
      </c>
      <c r="X4239" s="2">
        <f>[1]!s_pq_avgamount(A4239,"20260101","",100000000)</f>
        <v>1.3063847776363637</v>
      </c>
      <c r="Y4239" s="17">
        <f>[1]!s_ipo_dilutedpe(A4239)</f>
        <v>22.98</v>
      </c>
      <c r="Z4239" s="12">
        <f>[1]!s_ipo_collection_total(A4239,100000000)</f>
        <v>4.1393639999999996</v>
      </c>
      <c r="AA4239" s="2">
        <f>[1]!s_val_pe_ttm(A4239,E4239)</f>
        <v>583.80535888671875</v>
      </c>
      <c r="AB4239" s="5">
        <f>[1]!s_info_zjtxornot1(A4239,"")</f>
        <v>0</v>
      </c>
      <c r="AC4239" s="22" t="str">
        <f>[1]!s_info_nature1(A4239,"")</f>
        <v>民营企业</v>
      </c>
      <c r="AD4239" s="6" t="str">
        <f>[1]!s_info_city(A4239)</f>
        <v>福州市</v>
      </c>
      <c r="AE4239" s="6" t="str">
        <f>[1]!s_info_province(A4239)</f>
        <v>福建省</v>
      </c>
      <c r="AF4239">
        <v>119.30623900000001</v>
      </c>
      <c r="AG4239">
        <v>26.075302000000001</v>
      </c>
    </row>
    <row r="4240" spans="1:33" x14ac:dyDescent="0.3">
      <c r="A4240" s="12" t="s">
        <v>8830</v>
      </c>
      <c r="B4240" s="12" t="s">
        <v>8831</v>
      </c>
      <c r="C4240" s="16" t="str">
        <f>[1]!s_info_mkt(A4240)</f>
        <v>主板</v>
      </c>
      <c r="D4240" s="16" t="str">
        <f>[1]!s_ipo_listeddate(A4240)</f>
        <v>1996-09-18</v>
      </c>
      <c r="E4240" s="16" t="str">
        <f>[1]!lastradeday_s("000002","")</f>
        <v>2026-06-22</v>
      </c>
      <c r="F4240" s="16" t="str">
        <f>[1]!s_info_industry_csrc2023(A4240,"",3)</f>
        <v>化学原料和化学制品制造业</v>
      </c>
      <c r="G4240" s="16" t="str">
        <f>[1]!s_info_industry_csrc2023(A4240,"",1)</f>
        <v>制造业</v>
      </c>
      <c r="H4240" s="16">
        <f>[1]!s_is(A4240,83,"FY","YTD","20251231",1,"",100000000)</f>
        <v>58.561712861000004</v>
      </c>
      <c r="I4240" s="16">
        <f>[1]!s_is(A4240,83,"FY","YTD","20241231",1,"",100000000)</f>
        <v>64.025320398399998</v>
      </c>
      <c r="J4240" s="16">
        <f t="shared" si="198"/>
        <v>-8.5335106539139338E-2</v>
      </c>
      <c r="K4240" s="16">
        <f>[1]!s_is(A4240,61,"FY","YTD","20251231",1,"",100000000)</f>
        <v>0.88383890959999989</v>
      </c>
      <c r="L4240" s="16">
        <f>[1]!s_is(A4240,61,"FY","YTD","20241231",1,"",100000000)</f>
        <v>2.1359486519000002</v>
      </c>
      <c r="M4240" s="16">
        <f t="shared" si="199"/>
        <v>-0.58620779164621084</v>
      </c>
      <c r="N4240" s="16">
        <f>[1]!s_fa_roe(A4240,"20251231")</f>
        <v>1.6365000000000001</v>
      </c>
      <c r="O4240" s="16">
        <f>[1]!s_stmnote_rdexp(A4240,"20251231",1,10000)</f>
        <v>24687.196885000001</v>
      </c>
      <c r="P4240" s="20">
        <f t="shared" si="200"/>
        <v>4.2155865460418912E-2</v>
      </c>
      <c r="Q4240" s="16">
        <f>[1]!s_margin_tradingbalance(A4240,"",10000)</f>
        <v>0</v>
      </c>
      <c r="R4240" s="16">
        <f>[1]!s_margin_seclendingbalance(A4240,"",10000)</f>
        <v>0</v>
      </c>
      <c r="S4240" s="17">
        <f>[1]!s_val_ev(A4240,"",100000000)</f>
        <v>65.866338657599997</v>
      </c>
      <c r="T4240" s="17">
        <f>[1]!share_freesharesmv(A4240,"",100000000)</f>
        <v>16.423109401199998</v>
      </c>
      <c r="U4240" s="17">
        <f>[1]!s_dq_amount_btin(A4240,E4240,100000000)</f>
        <v>1.34089642</v>
      </c>
      <c r="V4240" s="17">
        <f>[1]!s_dq_turn(A4240,E4240)</f>
        <v>2.1252599420728244</v>
      </c>
      <c r="W4240" s="2">
        <f>[1]!s_pq_amount(A4240,"20260101","",100000000)</f>
        <v>173.62315634000001</v>
      </c>
      <c r="X4240" s="2">
        <f>[1]!s_pq_avgamount(A4240,"20260101","",100000000)</f>
        <v>1.5783923303636362</v>
      </c>
      <c r="Y4240" s="17">
        <f>[1]!s_ipo_dilutedpe(A4240)</f>
        <v>0</v>
      </c>
      <c r="Z4240" s="12">
        <f>[1]!s_ipo_collection_total(A4240,100000000)</f>
        <v>0.87</v>
      </c>
      <c r="AA4240" s="2">
        <f>[1]!s_val_pe_ttm(A4240,E4240)</f>
        <v>100.71710205078125</v>
      </c>
      <c r="AB4240" s="5">
        <f>[1]!s_info_zjtxornot1(A4240,"")</f>
        <v>0</v>
      </c>
      <c r="AC4240" s="22" t="str">
        <f>[1]!s_info_nature1(A4240,"")</f>
        <v>地方国有企业</v>
      </c>
      <c r="AD4240" s="6" t="str">
        <f>[1]!s_info_city(A4240)</f>
        <v>镇江市</v>
      </c>
      <c r="AE4240" s="6" t="str">
        <f>[1]!s_info_province(A4240)</f>
        <v>江苏省</v>
      </c>
      <c r="AF4240">
        <v>119.452753</v>
      </c>
      <c r="AG4240">
        <v>32.204402000000002</v>
      </c>
    </row>
    <row r="4241" spans="1:33" x14ac:dyDescent="0.3">
      <c r="A4241" s="12" t="s">
        <v>305</v>
      </c>
      <c r="B4241" s="12" t="s">
        <v>306</v>
      </c>
      <c r="C4241" s="16" t="str">
        <f>[1]!s_info_mkt(A4241)</f>
        <v>北证</v>
      </c>
      <c r="D4241" s="16" t="str">
        <f>[1]!s_ipo_listeddate(A4241)</f>
        <v>2021-11-03</v>
      </c>
      <c r="E4241" s="16" t="str">
        <f>[1]!lastradeday_s("000002","")</f>
        <v>2026-06-22</v>
      </c>
      <c r="F4241" s="16" t="str">
        <f>[1]!s_info_industry_csrc2023(A4241,"",3)</f>
        <v>软件和信息技术服务业</v>
      </c>
      <c r="G4241" s="16" t="str">
        <f>[1]!s_info_industry_csrc2023(A4241,"",1)</f>
        <v>信息传输、软件和信息技术服务业</v>
      </c>
      <c r="H4241" s="16">
        <f>[1]!s_is(A4241,83,"FY","YTD","20251231",1,"",100000000)</f>
        <v>4.8369065550999997</v>
      </c>
      <c r="I4241" s="16">
        <f>[1]!s_is(A4241,83,"FY","YTD","20241231",1,"",100000000)</f>
        <v>4.0239604130000002</v>
      </c>
      <c r="J4241" s="16">
        <f t="shared" si="198"/>
        <v>0.20202637666952605</v>
      </c>
      <c r="K4241" s="16">
        <f>[1]!s_is(A4241,61,"FY","YTD","20251231",1,"",100000000)</f>
        <v>0.1740079386</v>
      </c>
      <c r="L4241" s="16">
        <f>[1]!s_is(A4241,61,"FY","YTD","20241231",1,"",100000000)</f>
        <v>0.27301247569999998</v>
      </c>
      <c r="M4241" s="16">
        <f t="shared" si="199"/>
        <v>-0.36263741005297945</v>
      </c>
      <c r="N4241" s="16">
        <f>[1]!s_fa_roe(A4241,"20251231")</f>
        <v>5.5842000000000001</v>
      </c>
      <c r="O4241" s="16">
        <f>[1]!s_stmnote_rdexp(A4241,"20251231",1,10000)</f>
        <v>1494.371083</v>
      </c>
      <c r="P4241" s="20">
        <f t="shared" si="200"/>
        <v>3.0895181992390275E-2</v>
      </c>
      <c r="Q4241" s="16">
        <f>[1]!s_margin_tradingbalance(A4241,"",10000)</f>
        <v>1687.8476000000001</v>
      </c>
      <c r="R4241" s="16">
        <f>[1]!s_margin_seclendingbalance(A4241,"",10000)</f>
        <v>0</v>
      </c>
      <c r="S4241" s="17">
        <f>[1]!s_val_ev(A4241,"",100000000)</f>
        <v>17.875596900000001</v>
      </c>
      <c r="T4241" s="17">
        <f>[1]!share_freesharesmv(A4241,"",100000000)</f>
        <v>8.8279750636000003</v>
      </c>
      <c r="U4241" s="17">
        <f>[1]!s_dq_amount_btin(A4241,E4241,100000000)</f>
        <v>0.27208821</v>
      </c>
      <c r="V4241" s="17">
        <f>[1]!s_dq_turn(A4241,E4241)</f>
        <v>2.5847921976427237</v>
      </c>
      <c r="W4241" s="2">
        <f>[1]!s_pq_amount(A4241,"20260101","",100000000)</f>
        <v>74.567197930000006</v>
      </c>
      <c r="X4241" s="2">
        <f>[1]!s_pq_avgamount(A4241,"20260101","",100000000)</f>
        <v>0.67788361754545445</v>
      </c>
      <c r="Y4241" s="17">
        <f>[1]!s_ipo_dilutedpe(A4241)</f>
        <v>16.5</v>
      </c>
      <c r="Z4241" s="12">
        <f>[1]!s_ipo_collection_total(A4241,100000000)</f>
        <v>0.81200000000000006</v>
      </c>
      <c r="AA4241" s="2">
        <f>[1]!s_val_pe_ttm(A4241,E4241)</f>
        <v>124.78766632080078</v>
      </c>
      <c r="AB4241" s="5">
        <f>[1]!s_info_zjtxornot1(A4241,"")</f>
        <v>1</v>
      </c>
      <c r="AC4241" s="22" t="str">
        <f>[1]!s_info_nature1(A4241,"")</f>
        <v>民营企业</v>
      </c>
      <c r="AD4241" s="6" t="str">
        <f>[1]!s_info_city(A4241)</f>
        <v>杭州市</v>
      </c>
      <c r="AE4241" s="6" t="str">
        <f>[1]!s_info_province(A4241)</f>
        <v>浙江省</v>
      </c>
      <c r="AF4241">
        <v>120.153576</v>
      </c>
      <c r="AG4241">
        <v>30.287458999999998</v>
      </c>
    </row>
    <row r="4242" spans="1:33" x14ac:dyDescent="0.3">
      <c r="A4242" s="12" t="s">
        <v>307</v>
      </c>
      <c r="B4242" s="12" t="s">
        <v>308</v>
      </c>
      <c r="C4242" s="16" t="str">
        <f>[1]!s_info_mkt(A4242)</f>
        <v>北证</v>
      </c>
      <c r="D4242" s="16" t="str">
        <f>[1]!s_ipo_listeddate(A4242)</f>
        <v>2023-09-18</v>
      </c>
      <c r="E4242" s="16" t="str">
        <f>[1]!lastradeday_s("000002","")</f>
        <v>2026-06-22</v>
      </c>
      <c r="F4242" s="16" t="str">
        <f>[1]!s_info_industry_csrc2023(A4242,"",3)</f>
        <v>橡胶和塑料制品业</v>
      </c>
      <c r="G4242" s="16" t="str">
        <f>[1]!s_info_industry_csrc2023(A4242,"",1)</f>
        <v>制造业</v>
      </c>
      <c r="H4242" s="16">
        <f>[1]!s_is(A4242,83,"FY","YTD","20251231",1,"",100000000)</f>
        <v>3.7928959461000002</v>
      </c>
      <c r="I4242" s="16">
        <f>[1]!s_is(A4242,83,"FY","YTD","20241231",1,"",100000000)</f>
        <v>4.4298650975999996</v>
      </c>
      <c r="J4242" s="16">
        <f t="shared" si="198"/>
        <v>-0.14378974019888202</v>
      </c>
      <c r="K4242" s="16">
        <f>[1]!s_is(A4242,61,"FY","YTD","20251231",1,"",100000000)</f>
        <v>-1.0051092591999999</v>
      </c>
      <c r="L4242" s="16">
        <f>[1]!s_is(A4242,61,"FY","YTD","20241231",1,"",100000000)</f>
        <v>6.4707272999999996E-2</v>
      </c>
      <c r="M4242" s="16">
        <f t="shared" si="199"/>
        <v>-16.533172896963222</v>
      </c>
      <c r="N4242" s="16">
        <f>[1]!s_fa_roe(A4242,"20251231")</f>
        <v>-28.1754</v>
      </c>
      <c r="O4242" s="16">
        <f>[1]!s_stmnote_rdexp(A4242,"20251231",1,10000)</f>
        <v>2129.2615040000001</v>
      </c>
      <c r="P4242" s="20">
        <f t="shared" si="200"/>
        <v>5.6138147058565832E-2</v>
      </c>
      <c r="Q4242" s="16">
        <f>[1]!s_margin_tradingbalance(A4242,"",10000)</f>
        <v>1344.2073</v>
      </c>
      <c r="R4242" s="16">
        <f>[1]!s_margin_seclendingbalance(A4242,"",10000)</f>
        <v>0</v>
      </c>
      <c r="S4242" s="17">
        <f>[1]!s_val_ev(A4242,"",100000000)</f>
        <v>9.5420441999999994</v>
      </c>
      <c r="T4242" s="17">
        <f>[1]!share_freesharesmv(A4242,"",100000000)</f>
        <v>5.1988005271999995</v>
      </c>
      <c r="U4242" s="17">
        <f>[1]!s_dq_amount_btin(A4242,E4242,100000000)</f>
        <v>0.20784399000000001</v>
      </c>
      <c r="V4242" s="17">
        <f>[1]!s_dq_turn(A4242,E4242)</f>
        <v>3.0851393957100948</v>
      </c>
      <c r="W4242" s="2">
        <f>[1]!s_pq_amount(A4242,"20260101","",100000000)</f>
        <v>36.023694190000001</v>
      </c>
      <c r="X4242" s="2">
        <f>[1]!s_pq_avgamount(A4242,"20260101","",100000000)</f>
        <v>0.32748812899999996</v>
      </c>
      <c r="Y4242" s="17">
        <f>[1]!s_ipo_dilutedpe(A4242)</f>
        <v>14.44</v>
      </c>
      <c r="Z4242" s="12">
        <f>[1]!s_ipo_collection_total(A4242,100000000)</f>
        <v>1.489296</v>
      </c>
      <c r="AA4242" s="2">
        <f>[1]!s_val_pe_ttm(A4242,E4242)</f>
        <v>-7.8592057228088379</v>
      </c>
      <c r="AB4242" s="5">
        <f>[1]!s_info_zjtxornot1(A4242,"")</f>
        <v>1</v>
      </c>
      <c r="AC4242" s="22" t="str">
        <f>[1]!s_info_nature1(A4242,"")</f>
        <v>民营企业</v>
      </c>
      <c r="AD4242" s="6" t="str">
        <f>[1]!s_info_city(A4242)</f>
        <v>深圳市</v>
      </c>
      <c r="AE4242" s="6" t="str">
        <f>[1]!s_info_province(A4242)</f>
        <v>广东省</v>
      </c>
      <c r="AF4242">
        <v>114.085947</v>
      </c>
      <c r="AG4242">
        <v>22.547000000000001</v>
      </c>
    </row>
    <row r="4243" spans="1:33" x14ac:dyDescent="0.3">
      <c r="A4243" s="12" t="s">
        <v>8832</v>
      </c>
      <c r="B4243" s="12" t="s">
        <v>8833</v>
      </c>
      <c r="C4243" s="16" t="str">
        <f>[1]!s_info_mkt(A4243)</f>
        <v>创业板</v>
      </c>
      <c r="D4243" s="16" t="str">
        <f>[1]!s_ipo_listeddate(A4243)</f>
        <v>2023-06-21</v>
      </c>
      <c r="E4243" s="16" t="str">
        <f>[1]!lastradeday_s("000002","")</f>
        <v>2026-06-22</v>
      </c>
      <c r="F4243" s="16" t="str">
        <f>[1]!s_info_industry_csrc2023(A4243,"",3)</f>
        <v>零售业</v>
      </c>
      <c r="G4243" s="16" t="str">
        <f>[1]!s_info_industry_csrc2023(A4243,"",1)</f>
        <v>批发和零售业</v>
      </c>
      <c r="H4243" s="16">
        <f>[1]!s_is(A4243,83,"FY","YTD","20251231",1,"",100000000)</f>
        <v>87.009461859200002</v>
      </c>
      <c r="I4243" s="16">
        <f>[1]!s_is(A4243,83,"FY","YTD","20241231",1,"",100000000)</f>
        <v>81.238350982399993</v>
      </c>
      <c r="J4243" s="16">
        <f t="shared" si="198"/>
        <v>7.1039242020684235E-2</v>
      </c>
      <c r="K4243" s="16">
        <f>[1]!s_is(A4243,61,"FY","YTD","20251231",1,"",100000000)</f>
        <v>3.3580609682999998</v>
      </c>
      <c r="L4243" s="16">
        <f>[1]!s_is(A4243,61,"FY","YTD","20241231",1,"",100000000)</f>
        <v>3.3357374506999999</v>
      </c>
      <c r="M4243" s="16">
        <f t="shared" si="199"/>
        <v>6.6922286090937049E-3</v>
      </c>
      <c r="N4243" s="16">
        <f>[1]!s_fa_roe(A4243,"20251231")</f>
        <v>10.1692</v>
      </c>
      <c r="O4243" s="16">
        <f>[1]!s_stmnote_rdexp(A4243,"20251231",1,10000)</f>
        <v>6667.874581</v>
      </c>
      <c r="P4243" s="20">
        <f t="shared" si="200"/>
        <v>7.6633902089752641E-3</v>
      </c>
      <c r="Q4243" s="16">
        <f>[1]!s_margin_tradingbalance(A4243,"",10000)</f>
        <v>5949.8198000000002</v>
      </c>
      <c r="R4243" s="16">
        <f>[1]!s_margin_seclendingbalance(A4243,"",10000)</f>
        <v>78.997600000000006</v>
      </c>
      <c r="S4243" s="17">
        <f>[1]!s_val_ev(A4243,"",100000000)</f>
        <v>63.388863562499999</v>
      </c>
      <c r="T4243" s="17">
        <f>[1]!share_freesharesmv(A4243,"",100000000)</f>
        <v>22.849298167499999</v>
      </c>
      <c r="U4243" s="17">
        <f>[1]!s_dq_amount_btin(A4243,E4243,100000000)</f>
        <v>0.47640130000000003</v>
      </c>
      <c r="V4243" s="17">
        <f>[1]!s_dq_turn(A4243,E4243)</f>
        <v>1.6088544523461266</v>
      </c>
      <c r="W4243" s="2">
        <f>[1]!s_pq_amount(A4243,"20260101","",100000000)</f>
        <v>69.194058409999997</v>
      </c>
      <c r="X4243" s="2">
        <f>[1]!s_pq_avgamount(A4243,"20260101","",100000000)</f>
        <v>0.62903689463636359</v>
      </c>
      <c r="Y4243" s="17">
        <f>[1]!s_ipo_dilutedpe(A4243)</f>
        <v>39.58</v>
      </c>
      <c r="Z4243" s="12">
        <f>[1]!s_ipo_collection_total(A4243,100000000)</f>
        <v>9.9009900000000002</v>
      </c>
      <c r="AA4243" s="2">
        <f>[1]!s_val_pe_ttm(A4243,E4243)</f>
        <v>21.122917175292969</v>
      </c>
      <c r="AB4243" s="5">
        <f>[1]!s_info_zjtxornot1(A4243,"")</f>
        <v>0</v>
      </c>
      <c r="AC4243" s="22" t="str">
        <f>[1]!s_info_nature1(A4243,"")</f>
        <v>民营企业</v>
      </c>
      <c r="AD4243" s="6" t="str">
        <f>[1]!s_info_city(A4243)</f>
        <v>郑州市</v>
      </c>
      <c r="AE4243" s="6" t="str">
        <f>[1]!s_info_province(A4243)</f>
        <v>河南省</v>
      </c>
      <c r="AF4243">
        <v>113.665412</v>
      </c>
      <c r="AG4243">
        <v>34.757975000000002</v>
      </c>
    </row>
    <row r="4244" spans="1:33" x14ac:dyDescent="0.3">
      <c r="A4244" s="12" t="s">
        <v>8834</v>
      </c>
      <c r="B4244" s="12" t="s">
        <v>8835</v>
      </c>
      <c r="C4244" s="16" t="str">
        <f>[1]!s_info_mkt(A4244)</f>
        <v>主板</v>
      </c>
      <c r="D4244" s="16" t="str">
        <f>[1]!s_ipo_listeddate(A4244)</f>
        <v>2021-06-23</v>
      </c>
      <c r="E4244" s="16" t="str">
        <f>[1]!lastradeday_s("000002","")</f>
        <v>2026-06-22</v>
      </c>
      <c r="F4244" s="16" t="str">
        <f>[1]!s_info_industry_csrc2023(A4244,"",3)</f>
        <v>化学原料和化学制品制造业</v>
      </c>
      <c r="G4244" s="16" t="str">
        <f>[1]!s_info_industry_csrc2023(A4244,"",1)</f>
        <v>制造业</v>
      </c>
      <c r="H4244" s="16">
        <f>[1]!s_is(A4244,83,"FY","YTD","20251231",1,"",100000000)</f>
        <v>23.5713336771</v>
      </c>
      <c r="I4244" s="16">
        <f>[1]!s_is(A4244,83,"FY","YTD","20241231",1,"",100000000)</f>
        <v>22.657818750700002</v>
      </c>
      <c r="J4244" s="16">
        <f t="shared" si="198"/>
        <v>4.0317867154435305E-2</v>
      </c>
      <c r="K4244" s="16">
        <f>[1]!s_is(A4244,61,"FY","YTD","20251231",1,"",100000000)</f>
        <v>2.9268921418000002</v>
      </c>
      <c r="L4244" s="16">
        <f>[1]!s_is(A4244,61,"FY","YTD","20241231",1,"",100000000)</f>
        <v>2.7215066527</v>
      </c>
      <c r="M4244" s="16">
        <f t="shared" si="199"/>
        <v>7.5467568266363694E-2</v>
      </c>
      <c r="N4244" s="16">
        <f>[1]!s_fa_roe(A4244,"20251231")</f>
        <v>13.8284</v>
      </c>
      <c r="O4244" s="16">
        <f>[1]!s_stmnote_rdexp(A4244,"20251231",1,10000)</f>
        <v>8207.5629339999996</v>
      </c>
      <c r="P4244" s="20">
        <f t="shared" si="200"/>
        <v>3.4820104141895902E-2</v>
      </c>
      <c r="Q4244" s="16">
        <f>[1]!s_margin_tradingbalance(A4244,"",10000)</f>
        <v>0</v>
      </c>
      <c r="R4244" s="16">
        <f>[1]!s_margin_seclendingbalance(A4244,"",10000)</f>
        <v>0</v>
      </c>
      <c r="S4244" s="17">
        <f>[1]!s_val_ev(A4244,"",100000000)</f>
        <v>49.926786436799993</v>
      </c>
      <c r="T4244" s="17">
        <f>[1]!share_freesharesmv(A4244,"",100000000)</f>
        <v>25.142025026699997</v>
      </c>
      <c r="U4244" s="17">
        <f>[1]!s_dq_amount_btin(A4244,E4244,100000000)</f>
        <v>0.89260024000000004</v>
      </c>
      <c r="V4244" s="17">
        <f>[1]!s_dq_turn(A4244,E4244)</f>
        <v>1.8607132369212915</v>
      </c>
      <c r="W4244" s="2">
        <f>[1]!s_pq_amount(A4244,"20260101","",100000000)</f>
        <v>190.14573324</v>
      </c>
      <c r="X4244" s="2">
        <f>[1]!s_pq_avgamount(A4244,"20260101","",100000000)</f>
        <v>1.7285975749090909</v>
      </c>
      <c r="Y4244" s="17">
        <f>[1]!s_ipo_dilutedpe(A4244)</f>
        <v>22.99</v>
      </c>
      <c r="Z4244" s="12">
        <f>[1]!s_ipo_collection_total(A4244,100000000)</f>
        <v>6.4928499999999998</v>
      </c>
      <c r="AA4244" s="2">
        <f>[1]!s_val_pe_ttm(A4244,E4244)</f>
        <v>18.166511535644531</v>
      </c>
      <c r="AB4244" s="5">
        <f>[1]!s_info_zjtxornot1(A4244,"")</f>
        <v>1</v>
      </c>
      <c r="AC4244" s="22" t="str">
        <f>[1]!s_info_nature1(A4244,"")</f>
        <v>民营企业</v>
      </c>
      <c r="AD4244" s="6" t="str">
        <f>[1]!s_info_city(A4244)</f>
        <v>青州市</v>
      </c>
      <c r="AE4244" s="6" t="str">
        <f>[1]!s_info_province(A4244)</f>
        <v>山东省</v>
      </c>
      <c r="AF4244">
        <v>118.470187</v>
      </c>
      <c r="AG4244">
        <v>36.680584000000003</v>
      </c>
    </row>
    <row r="4245" spans="1:33" x14ac:dyDescent="0.3">
      <c r="A4245" s="12" t="s">
        <v>8836</v>
      </c>
      <c r="B4245" s="12" t="s">
        <v>8837</v>
      </c>
      <c r="C4245" s="16" t="str">
        <f>[1]!s_info_mkt(A4245)</f>
        <v>主板</v>
      </c>
      <c r="D4245" s="16" t="str">
        <f>[1]!s_ipo_listeddate(A4245)</f>
        <v>2017-08-16</v>
      </c>
      <c r="E4245" s="16" t="str">
        <f>[1]!lastradeday_s("000002","")</f>
        <v>2026-06-22</v>
      </c>
      <c r="F4245" s="16" t="str">
        <f>[1]!s_info_industry_csrc2023(A4245,"",3)</f>
        <v>水上运输业</v>
      </c>
      <c r="G4245" s="16" t="str">
        <f>[1]!s_info_industry_csrc2023(A4245,"",1)</f>
        <v>交通运输、仓储和邮政业</v>
      </c>
      <c r="H4245" s="16">
        <f>[1]!s_is(A4245,83,"FY","YTD","20251231",1,"",100000000)</f>
        <v>69.856096479100003</v>
      </c>
      <c r="I4245" s="16">
        <f>[1]!s_is(A4245,83,"FY","YTD","20241231",1,"",100000000)</f>
        <v>68.653755813900005</v>
      </c>
      <c r="J4245" s="16">
        <f t="shared" si="198"/>
        <v>1.7513108364518137E-2</v>
      </c>
      <c r="K4245" s="16">
        <f>[1]!s_is(A4245,61,"FY","YTD","20251231",1,"",100000000)</f>
        <v>16.062515476199998</v>
      </c>
      <c r="L4245" s="16">
        <f>[1]!s_is(A4245,61,"FY","YTD","20241231",1,"",100000000)</f>
        <v>15.648978057300001</v>
      </c>
      <c r="M4245" s="16">
        <f t="shared" si="199"/>
        <v>2.6425841827229637E-2</v>
      </c>
      <c r="N4245" s="16">
        <f>[1]!s_fa_roe(A4245,"20251231")</f>
        <v>8.0797000000000008</v>
      </c>
      <c r="O4245" s="16">
        <f>[1]!s_stmnote_rdexp(A4245,"20251231",1,10000)</f>
        <v>18091.787668000001</v>
      </c>
      <c r="P4245" s="20">
        <f t="shared" si="200"/>
        <v>2.5898652486848903E-2</v>
      </c>
      <c r="Q4245" s="16">
        <f>[1]!s_margin_tradingbalance(A4245,"",10000)</f>
        <v>12454.4774</v>
      </c>
      <c r="R4245" s="16">
        <f>[1]!s_margin_seclendingbalance(A4245,"",10000)</f>
        <v>104.596</v>
      </c>
      <c r="S4245" s="17">
        <f>[1]!s_val_ev(A4245,"",100000000)</f>
        <v>174.359252622696</v>
      </c>
      <c r="T4245" s="17">
        <f>[1]!share_freesharesmv(A4245,"",100000000)</f>
        <v>36.528346964700006</v>
      </c>
      <c r="U4245" s="17">
        <f>[1]!s_dq_amount_btin(A4245,E4245,100000000)</f>
        <v>0.67924397999999997</v>
      </c>
      <c r="V4245" s="17">
        <f>[1]!s_dq_turn(A4245,E4245)</f>
        <v>0.43698247357520947</v>
      </c>
      <c r="W4245" s="2">
        <f>[1]!s_pq_amount(A4245,"20260101","",100000000)</f>
        <v>119.68070753000001</v>
      </c>
      <c r="X4245" s="2">
        <f>[1]!s_pq_avgamount(A4245,"20260101","",100000000)</f>
        <v>1.0880064320909091</v>
      </c>
      <c r="Y4245" s="17">
        <f>[1]!s_ipo_dilutedpe(A4245)</f>
        <v>49.62</v>
      </c>
      <c r="Z4245" s="12">
        <f>[1]!s_ipo_collection_total(A4245,100000000)</f>
        <v>13.0572</v>
      </c>
      <c r="AA4245" s="2">
        <f>[1]!s_val_pe_ttm(A4245,E4245)</f>
        <v>11.463345527648926</v>
      </c>
      <c r="AB4245" s="5">
        <f>[1]!s_info_zjtxornot1(A4245,"")</f>
        <v>0</v>
      </c>
      <c r="AC4245" s="22" t="str">
        <f>[1]!s_info_nature1(A4245,"")</f>
        <v>地方国有企业</v>
      </c>
      <c r="AD4245" s="6" t="str">
        <f>[1]!s_info_city(A4245)</f>
        <v>秦皇岛市</v>
      </c>
      <c r="AE4245" s="6" t="str">
        <f>[1]!s_info_province(A4245)</f>
        <v>河北省</v>
      </c>
      <c r="AF4245">
        <v>119.586579</v>
      </c>
      <c r="AG4245">
        <v>39.942531000000002</v>
      </c>
    </row>
    <row r="4246" spans="1:33" x14ac:dyDescent="0.3">
      <c r="A4246" s="12" t="s">
        <v>8838</v>
      </c>
      <c r="B4246" s="12" t="s">
        <v>8839</v>
      </c>
      <c r="C4246" s="16" t="str">
        <f>[1]!s_info_mkt(A4246)</f>
        <v>主板</v>
      </c>
      <c r="D4246" s="16" t="str">
        <f>[1]!s_ipo_listeddate(A4246)</f>
        <v>2010-01-22</v>
      </c>
      <c r="E4246" s="16" t="str">
        <f>[1]!lastradeday_s("000002","")</f>
        <v>2026-06-22</v>
      </c>
      <c r="F4246" s="16" t="str">
        <f>[1]!s_info_industry_csrc2023(A4246,"",3)</f>
        <v>电气机械和器材制造业</v>
      </c>
      <c r="G4246" s="16" t="str">
        <f>[1]!s_info_industry_csrc2023(A4246,"",1)</f>
        <v>制造业</v>
      </c>
      <c r="H4246" s="16">
        <f>[1]!s_is(A4246,83,"FY","YTD","20251231",1,"",100000000)</f>
        <v>30.8274981862</v>
      </c>
      <c r="I4246" s="16">
        <f>[1]!s_is(A4246,83,"FY","YTD","20241231",1,"",100000000)</f>
        <v>25.980149151399999</v>
      </c>
      <c r="J4246" s="16">
        <f t="shared" si="198"/>
        <v>0.18657895328282947</v>
      </c>
      <c r="K4246" s="16">
        <f>[1]!s_is(A4246,61,"FY","YTD","20251231",1,"",100000000)</f>
        <v>0.20162439190000001</v>
      </c>
      <c r="L4246" s="16">
        <f>[1]!s_is(A4246,61,"FY","YTD","20241231",1,"",100000000)</f>
        <v>0.3160116295</v>
      </c>
      <c r="M4246" s="16">
        <f t="shared" si="199"/>
        <v>-0.36197160775692272</v>
      </c>
      <c r="N4246" s="16">
        <f>[1]!s_fa_roe(A4246,"20251231")</f>
        <v>1.1112</v>
      </c>
      <c r="O4246" s="16">
        <f>[1]!s_stmnote_rdexp(A4246,"20251231",1,10000)</f>
        <v>21810.019267</v>
      </c>
      <c r="P4246" s="20">
        <f t="shared" si="200"/>
        <v>7.0748586652300258E-2</v>
      </c>
      <c r="Q4246" s="16">
        <f>[1]!s_margin_tradingbalance(A4246,"",10000)</f>
        <v>21125.043799999999</v>
      </c>
      <c r="R4246" s="16">
        <f>[1]!s_margin_seclendingbalance(A4246,"",10000)</f>
        <v>2.6819999999999999</v>
      </c>
      <c r="S4246" s="17">
        <f>[1]!s_val_ev(A4246,"",100000000)</f>
        <v>38.5126497336</v>
      </c>
      <c r="T4246" s="17">
        <f>[1]!share_freesharesmv(A4246,"",100000000)</f>
        <v>30.391357772399999</v>
      </c>
      <c r="U4246" s="17">
        <f>[1]!s_dq_amount_btin(A4246,E4246,100000000)</f>
        <v>1.2428840000000001</v>
      </c>
      <c r="V4246" s="17">
        <f>[1]!s_dq_turn(A4246,E4246)</f>
        <v>3.4811358049297074</v>
      </c>
      <c r="W4246" s="2">
        <f>[1]!s_pq_amount(A4246,"20260101","",100000000)</f>
        <v>505.39538706000002</v>
      </c>
      <c r="X4246" s="2">
        <f>[1]!s_pq_avgamount(A4246,"20260101","",100000000)</f>
        <v>4.5945035187272731</v>
      </c>
      <c r="Y4246" s="17">
        <f>[1]!s_ipo_dilutedpe(A4246)</f>
        <v>60.98</v>
      </c>
      <c r="Z4246" s="12">
        <f>[1]!s_ipo_collection_total(A4246,100000000)</f>
        <v>5.5</v>
      </c>
      <c r="AA4246" s="2">
        <f>[1]!s_val_pe_ttm(A4246,E4246)</f>
        <v>472.87405395507813</v>
      </c>
      <c r="AB4246" s="5">
        <f>[1]!s_info_zjtxornot1(A4246,"")</f>
        <v>1</v>
      </c>
      <c r="AC4246" s="22" t="str">
        <f>[1]!s_info_nature1(A4246,"")</f>
        <v>公众企业</v>
      </c>
      <c r="AD4246" s="6" t="str">
        <f>[1]!s_info_city(A4246)</f>
        <v>济南市</v>
      </c>
      <c r="AE4246" s="6" t="str">
        <f>[1]!s_info_province(A4246)</f>
        <v>山东省</v>
      </c>
      <c r="AF4246">
        <v>117.000923</v>
      </c>
      <c r="AG4246">
        <v>36.675806999999999</v>
      </c>
    </row>
    <row r="4247" spans="1:33" x14ac:dyDescent="0.3">
      <c r="A4247" s="12" t="s">
        <v>8840</v>
      </c>
      <c r="B4247" s="12" t="s">
        <v>8841</v>
      </c>
      <c r="C4247" s="16" t="str">
        <f>[1]!s_info_mkt(A4247)</f>
        <v>主板</v>
      </c>
      <c r="D4247" s="16" t="str">
        <f>[1]!s_ipo_listeddate(A4247)</f>
        <v>2014-12-03</v>
      </c>
      <c r="E4247" s="16" t="str">
        <f>[1]!lastradeday_s("000002","")</f>
        <v>2026-06-22</v>
      </c>
      <c r="F4247" s="16" t="str">
        <f>[1]!s_info_industry_csrc2023(A4247,"",3)</f>
        <v>纺织服装、服饰业</v>
      </c>
      <c r="G4247" s="16" t="str">
        <f>[1]!s_info_industry_csrc2023(A4247,"",1)</f>
        <v>制造业</v>
      </c>
      <c r="H4247" s="16">
        <f>[1]!s_is(A4247,83,"FY","YTD","20251231",1,"",100000000)</f>
        <v>42.023283980000002</v>
      </c>
      <c r="I4247" s="16">
        <f>[1]!s_is(A4247,83,"FY","YTD","20241231",1,"",100000000)</f>
        <v>43.9528157413</v>
      </c>
      <c r="J4247" s="16">
        <f t="shared" si="198"/>
        <v>-4.3900071673608987E-2</v>
      </c>
      <c r="K4247" s="16">
        <f>[1]!s_is(A4247,61,"FY","YTD","20251231",1,"",100000000)</f>
        <v>2.2641049642</v>
      </c>
      <c r="L4247" s="16">
        <f>[1]!s_is(A4247,61,"FY","YTD","20241231",1,"",100000000)</f>
        <v>3.0626121495999996</v>
      </c>
      <c r="M4247" s="16">
        <f t="shared" si="199"/>
        <v>-0.26072749221748198</v>
      </c>
      <c r="N4247" s="16">
        <f>[1]!s_fa_roe(A4247,"20251231")</f>
        <v>6.1620999999999997</v>
      </c>
      <c r="O4247" s="16">
        <f>[1]!s_stmnote_rdexp(A4247,"20251231",1,10000)</f>
        <v>13552.455146</v>
      </c>
      <c r="P4247" s="20">
        <f t="shared" si="200"/>
        <v>3.2249871648417514E-2</v>
      </c>
      <c r="Q4247" s="16">
        <f>[1]!s_margin_tradingbalance(A4247,"",10000)</f>
        <v>0</v>
      </c>
      <c r="R4247" s="16">
        <f>[1]!s_margin_seclendingbalance(A4247,"",10000)</f>
        <v>0</v>
      </c>
      <c r="S4247" s="17">
        <f>[1]!s_val_ev(A4247,"",100000000)</f>
        <v>26.937454751999997</v>
      </c>
      <c r="T4247" s="17">
        <f>[1]!share_freesharesmv(A4247,"",100000000)</f>
        <v>17.829914232</v>
      </c>
      <c r="U4247" s="17">
        <f>[1]!s_dq_amount_btin(A4247,E4247,100000000)</f>
        <v>0.55481442000000003</v>
      </c>
      <c r="V4247" s="17">
        <f>[1]!s_dq_turn(A4247,E4247)</f>
        <v>2.1008164918391503</v>
      </c>
      <c r="W4247" s="2">
        <f>[1]!s_pq_amount(A4247,"20260101","",100000000)</f>
        <v>71.515055259999997</v>
      </c>
      <c r="X4247" s="2">
        <f>[1]!s_pq_avgamount(A4247,"20260101","",100000000)</f>
        <v>0.65013686599999998</v>
      </c>
      <c r="Y4247" s="17">
        <f>[1]!s_ipo_dilutedpe(A4247)</f>
        <v>22.3</v>
      </c>
      <c r="Z4247" s="12">
        <f>[1]!s_ipo_collection_total(A4247,100000000)</f>
        <v>7.4063990000000004</v>
      </c>
      <c r="AA4247" s="2">
        <f>[1]!s_val_pe_ttm(A4247,E4247)</f>
        <v>10.853575706481934</v>
      </c>
      <c r="AB4247" s="5">
        <f>[1]!s_info_zjtxornot1(A4247,"")</f>
        <v>0</v>
      </c>
      <c r="AC4247" s="22" t="str">
        <f>[1]!s_info_nature1(A4247,"")</f>
        <v>民营企业</v>
      </c>
      <c r="AD4247" s="6" t="str">
        <f>[1]!s_info_city(A4247)</f>
        <v>南京市</v>
      </c>
      <c r="AE4247" s="6" t="str">
        <f>[1]!s_info_province(A4247)</f>
        <v>江苏省</v>
      </c>
      <c r="AF4247">
        <v>118.767413</v>
      </c>
      <c r="AG4247">
        <v>32.041544000000002</v>
      </c>
    </row>
    <row r="4248" spans="1:33" x14ac:dyDescent="0.3">
      <c r="A4248" s="12" t="s">
        <v>8842</v>
      </c>
      <c r="B4248" s="12" t="s">
        <v>8843</v>
      </c>
      <c r="C4248" s="16" t="str">
        <f>[1]!s_info_mkt(A4248)</f>
        <v>主板</v>
      </c>
      <c r="D4248" s="16" t="str">
        <f>[1]!s_ipo_listeddate(A4248)</f>
        <v>2002-08-16</v>
      </c>
      <c r="E4248" s="16" t="str">
        <f>[1]!lastradeday_s("000002","")</f>
        <v>2026-06-22</v>
      </c>
      <c r="F4248" s="16" t="str">
        <f>[1]!s_info_industry_csrc2023(A4248,"",3)</f>
        <v>黑色金属冶炼和压延加工业</v>
      </c>
      <c r="G4248" s="16" t="str">
        <f>[1]!s_info_industry_csrc2023(A4248,"",1)</f>
        <v>制造业</v>
      </c>
      <c r="H4248" s="16">
        <f>[1]!s_is(A4248,83,"FY","YTD","20251231",1,"",100000000)</f>
        <v>187.48125586990002</v>
      </c>
      <c r="I4248" s="16">
        <f>[1]!s_is(A4248,83,"FY","YTD","20241231",1,"",100000000)</f>
        <v>186.6850595466</v>
      </c>
      <c r="J4248" s="16">
        <f t="shared" si="198"/>
        <v>4.2649172099455956E-3</v>
      </c>
      <c r="K4248" s="16">
        <f>[1]!s_is(A4248,61,"FY","YTD","20251231",1,"",100000000)</f>
        <v>-18.789089472499999</v>
      </c>
      <c r="L4248" s="16">
        <f>[1]!s_is(A4248,61,"FY","YTD","20241231",1,"",100000000)</f>
        <v>-17.6089038147</v>
      </c>
      <c r="M4248" s="16">
        <f t="shared" si="199"/>
        <v>-6.7022096901612607E-2</v>
      </c>
      <c r="N4248" s="16">
        <f>[1]!s_fa_roe(A4248,"20251231")</f>
        <v>0</v>
      </c>
      <c r="O4248" s="16">
        <f>[1]!s_stmnote_rdexp(A4248,"20251231",1,10000)</f>
        <v>44438.757385000004</v>
      </c>
      <c r="P4248" s="20">
        <f t="shared" si="200"/>
        <v>2.3703040167299527E-2</v>
      </c>
      <c r="Q4248" s="16">
        <f>[1]!s_margin_tradingbalance(A4248,"",10000)</f>
        <v>5841.4808999999996</v>
      </c>
      <c r="R4248" s="16">
        <f>[1]!s_margin_seclendingbalance(A4248,"",10000)</f>
        <v>0</v>
      </c>
      <c r="S4248" s="17">
        <f>[1]!s_val_ev(A4248,"",100000000)</f>
        <v>36.636259093</v>
      </c>
      <c r="T4248" s="17">
        <f>[1]!share_freesharesmv(A4248,"",100000000)</f>
        <v>18.3099956834</v>
      </c>
      <c r="U4248" s="17">
        <f>[1]!s_dq_amount_btin(A4248,E4248,100000000)</f>
        <v>0.46046769999999998</v>
      </c>
      <c r="V4248" s="17">
        <f>[1]!s_dq_turn(A4248,E4248)</f>
        <v>1.2697129000511951</v>
      </c>
      <c r="W4248" s="2">
        <f>[1]!s_pq_amount(A4248,"20260101","",100000000)</f>
        <v>111.59908083000001</v>
      </c>
      <c r="X4248" s="2">
        <f>[1]!s_pq_avgamount(A4248,"20260101","",100000000)</f>
        <v>1.0238447782568807</v>
      </c>
      <c r="Y4248" s="17">
        <f>[1]!s_ipo_dilutedpe(A4248)</f>
        <v>9.85</v>
      </c>
      <c r="Z4248" s="12">
        <f>[1]!s_ipo_collection_total(A4248,100000000)</f>
        <v>9.5939999999999994</v>
      </c>
      <c r="AA4248" s="2">
        <f>[1]!s_val_pe_ttm(A4248,E4248)</f>
        <v>-1.9953935146331787</v>
      </c>
      <c r="AB4248" s="5">
        <f>[1]!s_info_zjtxornot1(A4248,"")</f>
        <v>0</v>
      </c>
      <c r="AC4248" s="22" t="str">
        <f>[1]!s_info_nature1(A4248,"")</f>
        <v>中央国有企业</v>
      </c>
      <c r="AD4248" s="6" t="str">
        <f>[1]!s_info_city(A4248)</f>
        <v>乌鲁木齐市</v>
      </c>
      <c r="AE4248" s="6" t="str">
        <f>[1]!s_info_province(A4248)</f>
        <v>新疆维吾尔自治区</v>
      </c>
      <c r="AF4248">
        <v>87.617733000000001</v>
      </c>
      <c r="AG4248">
        <v>43.792817999999997</v>
      </c>
    </row>
    <row r="4249" spans="1:33" x14ac:dyDescent="0.3">
      <c r="A4249" s="12" t="s">
        <v>8844</v>
      </c>
      <c r="B4249" s="12" t="s">
        <v>8845</v>
      </c>
      <c r="C4249" s="16" t="str">
        <f>[1]!s_info_mkt(A4249)</f>
        <v>主板</v>
      </c>
      <c r="D4249" s="16" t="str">
        <f>[1]!s_ipo_listeddate(A4249)</f>
        <v>2025-10-22</v>
      </c>
      <c r="E4249" s="16" t="str">
        <f>[1]!lastradeday_s("000002","")</f>
        <v>2026-06-22</v>
      </c>
      <c r="F4249" s="16" t="str">
        <f>[1]!s_info_industry_csrc2023(A4249,"",3)</f>
        <v>非金属矿物制品业</v>
      </c>
      <c r="G4249" s="16" t="str">
        <f>[1]!s_info_industry_csrc2023(A4249,"",1)</f>
        <v>制造业</v>
      </c>
      <c r="H4249" s="16">
        <f>[1]!s_is(A4249,83,"FY","YTD","20251231",1,"",100000000)</f>
        <v>64.579338612599997</v>
      </c>
      <c r="I4249" s="16">
        <f>[1]!s_is(A4249,83,"FY","YTD","20241231",1,"",100000000)</f>
        <v>73.243089878000006</v>
      </c>
      <c r="J4249" s="16">
        <f t="shared" si="198"/>
        <v>-0.11828762658472081</v>
      </c>
      <c r="K4249" s="16">
        <f>[1]!s_is(A4249,61,"FY","YTD","20251231",1,"",100000000)</f>
        <v>12.1009818024</v>
      </c>
      <c r="L4249" s="16">
        <f>[1]!s_is(A4249,61,"FY","YTD","20241231",1,"",100000000)</f>
        <v>13.269065606600002</v>
      </c>
      <c r="M4249" s="16">
        <f t="shared" si="199"/>
        <v>-8.8030599804932746E-2</v>
      </c>
      <c r="N4249" s="16">
        <f>[1]!s_fa_roe(A4249,"20251231")</f>
        <v>11.133900000000001</v>
      </c>
      <c r="O4249" s="16">
        <f>[1]!s_stmnote_rdexp(A4249,"20251231",1,10000)</f>
        <v>22808.065639</v>
      </c>
      <c r="P4249" s="20">
        <f t="shared" si="200"/>
        <v>3.5317899081967287E-2</v>
      </c>
      <c r="Q4249" s="16">
        <f>[1]!s_margin_tradingbalance(A4249,"",10000)</f>
        <v>11776.192499999999</v>
      </c>
      <c r="R4249" s="16">
        <f>[1]!s_margin_seclendingbalance(A4249,"",10000)</f>
        <v>32.823</v>
      </c>
      <c r="S4249" s="17">
        <f>[1]!s_val_ev(A4249,"",100000000)</f>
        <v>186.765996</v>
      </c>
      <c r="T4249" s="17">
        <f>[1]!share_freesharesmv(A4249,"",100000000)</f>
        <v>16.808939639999998</v>
      </c>
      <c r="U4249" s="17">
        <f>[1]!s_dq_amount_btin(A4249,E4249,100000000)</f>
        <v>0.43715813999999997</v>
      </c>
      <c r="V4249" s="17">
        <f>[1]!s_dq_turn(A4249,E4249)</f>
        <v>2.6394468062947962</v>
      </c>
      <c r="W4249" s="2">
        <f>[1]!s_pq_amount(A4249,"20260101","",100000000)</f>
        <v>177.51690457000001</v>
      </c>
      <c r="X4249" s="2">
        <f>[1]!s_pq_avgamount(A4249,"20260101","",100000000)</f>
        <v>1.6137900415454545</v>
      </c>
      <c r="Y4249" s="17">
        <f>[1]!s_ipo_dilutedpe(A4249)</f>
        <v>14.27</v>
      </c>
      <c r="Z4249" s="12">
        <f>[1]!s_ipo_collection_total(A4249,100000000)</f>
        <v>16.430150000000001</v>
      </c>
      <c r="AA4249" s="2">
        <f>[1]!s_val_pe_ttm(A4249,E4249)</f>
        <v>15.932826995849609</v>
      </c>
      <c r="AB4249" s="5">
        <f>[1]!s_info_zjtxornot1(A4249,"")</f>
        <v>0</v>
      </c>
      <c r="AC4249" s="22" t="str">
        <f>[1]!s_info_nature1(A4249,"")</f>
        <v>民营企业</v>
      </c>
      <c r="AD4249" s="6" t="str">
        <f>[1]!s_info_city(A4249)</f>
        <v>东莞市</v>
      </c>
      <c r="AE4249" s="6" t="str">
        <f>[1]!s_info_province(A4249)</f>
        <v>广东省</v>
      </c>
      <c r="AF4249">
        <v>113.746262</v>
      </c>
      <c r="AG4249">
        <v>23.046237000000001</v>
      </c>
    </row>
    <row r="4250" spans="1:33" x14ac:dyDescent="0.3">
      <c r="A4250" s="12" t="s">
        <v>8846</v>
      </c>
      <c r="B4250" s="12" t="s">
        <v>8847</v>
      </c>
      <c r="C4250" s="16" t="str">
        <f>[1]!s_info_mkt(A4250)</f>
        <v>科创板</v>
      </c>
      <c r="D4250" s="16" t="str">
        <f>[1]!s_ipo_listeddate(A4250)</f>
        <v>2021-10-15</v>
      </c>
      <c r="E4250" s="16" t="str">
        <f>[1]!lastradeday_s("000002","")</f>
        <v>2026-06-22</v>
      </c>
      <c r="F4250" s="16" t="str">
        <f>[1]!s_info_industry_csrc2023(A4250,"",3)</f>
        <v>电气机械和器材制造业</v>
      </c>
      <c r="G4250" s="16" t="str">
        <f>[1]!s_info_industry_csrc2023(A4250,"",1)</f>
        <v>制造业</v>
      </c>
      <c r="H4250" s="16">
        <f>[1]!s_is(A4250,83,"FY","YTD","20251231",1,"",100000000)</f>
        <v>144.1040543169</v>
      </c>
      <c r="I4250" s="16">
        <f>[1]!s_is(A4250,83,"FY","YTD","20241231",1,"",100000000)</f>
        <v>115.4107203226</v>
      </c>
      <c r="J4250" s="16">
        <f t="shared" si="198"/>
        <v>0.24861931295546391</v>
      </c>
      <c r="K4250" s="16">
        <f>[1]!s_is(A4250,61,"FY","YTD","20251231",1,"",100000000)</f>
        <v>4.7165608620999997</v>
      </c>
      <c r="L4250" s="16">
        <f>[1]!s_is(A4250,61,"FY","YTD","20241231",1,"",100000000)</f>
        <v>4.3035474496999999</v>
      </c>
      <c r="M4250" s="16">
        <f t="shared" si="199"/>
        <v>9.5970456286892089E-2</v>
      </c>
      <c r="N4250" s="16">
        <f>[1]!s_fa_roe(A4250,"20251231")</f>
        <v>6.3494000000000002</v>
      </c>
      <c r="O4250" s="16">
        <f>[1]!s_stmnote_rdexp(A4250,"20251231",1,10000)</f>
        <v>185775.696119</v>
      </c>
      <c r="P4250" s="20">
        <f t="shared" si="200"/>
        <v>0.12891774419507981</v>
      </c>
      <c r="Q4250" s="16">
        <f>[1]!s_margin_tradingbalance(A4250,"",10000)</f>
        <v>78122.379000000001</v>
      </c>
      <c r="R4250" s="16">
        <f>[1]!s_margin_seclendingbalance(A4250,"",10000)</f>
        <v>676.8827</v>
      </c>
      <c r="S4250" s="17">
        <f>[1]!s_val_ev(A4250,"",100000000)</f>
        <v>225.2655375896</v>
      </c>
      <c r="T4250" s="17">
        <f>[1]!share_freesharesmv(A4250,"",100000000)</f>
        <v>136.1412581429</v>
      </c>
      <c r="U4250" s="17">
        <f>[1]!s_dq_amount_btin(A4250,E4250,100000000)</f>
        <v>13.12172584</v>
      </c>
      <c r="V4250" s="17">
        <f>[1]!s_dq_turn(A4250,E4250)</f>
        <v>5.9056127846491258</v>
      </c>
      <c r="W4250" s="2">
        <f>[1]!s_pq_amount(A4250,"20260101","",100000000)</f>
        <v>704.51852168999994</v>
      </c>
      <c r="X4250" s="2">
        <f>[1]!s_pq_avgamount(A4250,"20260101","",100000000)</f>
        <v>6.404713833545455</v>
      </c>
      <c r="Y4250" s="17">
        <f>[1]!s_ipo_dilutedpe(A4250)</f>
        <v>20.56</v>
      </c>
      <c r="Z4250" s="12">
        <f>[1]!s_ipo_collection_total(A4250,100000000)</f>
        <v>22.469469305400001</v>
      </c>
      <c r="AA4250" s="2">
        <f>[1]!s_val_pe_ttm(A4250,E4250)</f>
        <v>54.85760498046875</v>
      </c>
      <c r="AB4250" s="5">
        <f>[1]!s_info_zjtxornot1(A4250,"")</f>
        <v>0</v>
      </c>
      <c r="AC4250" s="22" t="str">
        <f>[1]!s_info_nature1(A4250,"")</f>
        <v>民营企业</v>
      </c>
      <c r="AD4250" s="6" t="str">
        <f>[1]!s_info_city(A4250)</f>
        <v>珠海市</v>
      </c>
      <c r="AE4250" s="6" t="str">
        <f>[1]!s_info_province(A4250)</f>
        <v>广东省</v>
      </c>
      <c r="AF4250">
        <v>113.552724</v>
      </c>
      <c r="AG4250">
        <v>22.255898999999999</v>
      </c>
    </row>
    <row r="4251" spans="1:33" x14ac:dyDescent="0.3">
      <c r="A4251" s="12" t="s">
        <v>8848</v>
      </c>
      <c r="B4251" s="12" t="s">
        <v>8849</v>
      </c>
      <c r="C4251" s="16" t="str">
        <f>[1]!s_info_mkt(A4251)</f>
        <v>科创板</v>
      </c>
      <c r="D4251" s="16" t="str">
        <f>[1]!s_ipo_listeddate(A4251)</f>
        <v>2022-04-06</v>
      </c>
      <c r="E4251" s="16" t="str">
        <f>[1]!lastradeday_s("000002","")</f>
        <v>2026-06-22</v>
      </c>
      <c r="F4251" s="16" t="str">
        <f>[1]!s_info_industry_csrc2023(A4251,"",3)</f>
        <v>化学纤维制造业</v>
      </c>
      <c r="G4251" s="16" t="str">
        <f>[1]!s_info_industry_csrc2023(A4251,"",1)</f>
        <v>制造业</v>
      </c>
      <c r="H4251" s="16">
        <f>[1]!s_is(A4251,83,"FY","YTD","20251231",1,"",100000000)</f>
        <v>21.937376755199999</v>
      </c>
      <c r="I4251" s="16">
        <f>[1]!s_is(A4251,83,"FY","YTD","20241231",1,"",100000000)</f>
        <v>15.5731055529</v>
      </c>
      <c r="J4251" s="16">
        <f t="shared" si="198"/>
        <v>0.40867065214971565</v>
      </c>
      <c r="K4251" s="16">
        <f>[1]!s_is(A4251,61,"FY","YTD","20251231",1,"",100000000)</f>
        <v>0.96184096909999994</v>
      </c>
      <c r="L4251" s="16">
        <f>[1]!s_is(A4251,61,"FY","YTD","20241231",1,"",100000000)</f>
        <v>-1.2438386479999999</v>
      </c>
      <c r="M4251" s="16">
        <f t="shared" si="199"/>
        <v>1.7732843569755361</v>
      </c>
      <c r="N4251" s="16">
        <f>[1]!s_fa_roe(A4251,"20251231")</f>
        <v>2.0581</v>
      </c>
      <c r="O4251" s="16">
        <f>[1]!s_stmnote_rdexp(A4251,"20251231",1,10000)</f>
        <v>16401.11</v>
      </c>
      <c r="P4251" s="20">
        <f t="shared" si="200"/>
        <v>7.4763314606940454E-2</v>
      </c>
      <c r="Q4251" s="16">
        <f>[1]!s_margin_tradingbalance(A4251,"",10000)</f>
        <v>55821.650199999996</v>
      </c>
      <c r="R4251" s="16">
        <f>[1]!s_margin_seclendingbalance(A4251,"",10000)</f>
        <v>298.6035</v>
      </c>
      <c r="S4251" s="17">
        <f>[1]!s_val_ev(A4251,"",100000000)</f>
        <v>454.95</v>
      </c>
      <c r="T4251" s="17">
        <f>[1]!share_freesharesmv(A4251,"",100000000)</f>
        <v>84.733203068999998</v>
      </c>
      <c r="U4251" s="17">
        <f>[1]!s_dq_amount_btin(A4251,E4251,100000000)</f>
        <v>6.6883433700000001</v>
      </c>
      <c r="V4251" s="17">
        <f>[1]!s_dq_turn(A4251,E4251)</f>
        <v>1.4990397777777775</v>
      </c>
      <c r="W4251" s="2">
        <f>[1]!s_pq_amount(A4251,"20260101","",100000000)</f>
        <v>850.84834505000003</v>
      </c>
      <c r="X4251" s="2">
        <f>[1]!s_pq_avgamount(A4251,"20260101","",100000000)</f>
        <v>7.7349849549999998</v>
      </c>
      <c r="Y4251" s="17">
        <f>[1]!s_ipo_dilutedpe(A4251)</f>
        <v>385.14</v>
      </c>
      <c r="Z4251" s="12">
        <f>[1]!s_ipo_collection_total(A4251,100000000)</f>
        <v>29.33</v>
      </c>
      <c r="AA4251" s="2">
        <f>[1]!s_val_pe_ttm(A4251,E4251)</f>
        <v>264.70965576171875</v>
      </c>
      <c r="AB4251" s="5">
        <f>[1]!s_info_zjtxornot1(A4251,"")</f>
        <v>1</v>
      </c>
      <c r="AC4251" s="22" t="str">
        <f>[1]!s_info_nature1(A4251,"")</f>
        <v>中央国有企业</v>
      </c>
      <c r="AD4251" s="6" t="str">
        <f>[1]!s_info_city(A4251)</f>
        <v>连云港市</v>
      </c>
      <c r="AE4251" s="6" t="str">
        <f>[1]!s_info_province(A4251)</f>
        <v>江苏省</v>
      </c>
      <c r="AF4251">
        <v>119.178821</v>
      </c>
      <c r="AG4251">
        <v>34.600017999999999</v>
      </c>
    </row>
    <row r="4252" spans="1:33" x14ac:dyDescent="0.3">
      <c r="A4252" s="12" t="s">
        <v>8850</v>
      </c>
      <c r="B4252" s="12" t="s">
        <v>8851</v>
      </c>
      <c r="C4252" s="16" t="str">
        <f>[1]!s_info_mkt(A4252)</f>
        <v>科创板</v>
      </c>
      <c r="D4252" s="16" t="str">
        <f>[1]!s_ipo_listeddate(A4252)</f>
        <v>2022-03-15</v>
      </c>
      <c r="E4252" s="16" t="str">
        <f>[1]!lastradeday_s("000002","")</f>
        <v>2026-06-22</v>
      </c>
      <c r="F4252" s="16" t="str">
        <f>[1]!s_info_industry_csrc2023(A4252,"",3)</f>
        <v>计算机、通信和其他电子设备制造业</v>
      </c>
      <c r="G4252" s="16" t="str">
        <f>[1]!s_info_industry_csrc2023(A4252,"",1)</f>
        <v>制造业</v>
      </c>
      <c r="H4252" s="16">
        <f>[1]!s_is(A4252,83,"FY","YTD","20251231",1,"",100000000)</f>
        <v>2.2937380486000003</v>
      </c>
      <c r="I4252" s="16">
        <f>[1]!s_is(A4252,83,"FY","YTD","20241231",1,"",100000000)</f>
        <v>2.6647858362000001</v>
      </c>
      <c r="J4252" s="16">
        <f t="shared" si="198"/>
        <v>-0.13924112870890826</v>
      </c>
      <c r="K4252" s="16">
        <f>[1]!s_is(A4252,61,"FY","YTD","20251231",1,"",100000000)</f>
        <v>-0.41912962590000002</v>
      </c>
      <c r="L4252" s="16">
        <f>[1]!s_is(A4252,61,"FY","YTD","20241231",1,"",100000000)</f>
        <v>-0.522757111</v>
      </c>
      <c r="M4252" s="16">
        <f t="shared" si="199"/>
        <v>0.19823256904486178</v>
      </c>
      <c r="N4252" s="16">
        <f>[1]!s_fa_roe(A4252,"20251231")</f>
        <v>-2.3868999999999998</v>
      </c>
      <c r="O4252" s="16">
        <f>[1]!s_stmnote_rdexp(A4252,"20251231",1,10000)</f>
        <v>6595.4337999999998</v>
      </c>
      <c r="P4252" s="20">
        <f t="shared" si="200"/>
        <v>0.28754084643735017</v>
      </c>
      <c r="Q4252" s="16">
        <f>[1]!s_margin_tradingbalance(A4252,"",10000)</f>
        <v>11596.7628</v>
      </c>
      <c r="R4252" s="16">
        <f>[1]!s_margin_seclendingbalance(A4252,"",10000)</f>
        <v>0</v>
      </c>
      <c r="S4252" s="17">
        <f>[1]!s_val_ev(A4252,"",100000000)</f>
        <v>42.969452760000003</v>
      </c>
      <c r="T4252" s="17">
        <f>[1]!share_freesharesmv(A4252,"",100000000)</f>
        <v>21.266044221599998</v>
      </c>
      <c r="U4252" s="17">
        <f>[1]!s_dq_amount_btin(A4252,E4252,100000000)</f>
        <v>0.68374908999999995</v>
      </c>
      <c r="V4252" s="17">
        <f>[1]!s_dq_turn(A4252,E4252)</f>
        <v>1.5824916826331954</v>
      </c>
      <c r="W4252" s="2">
        <f>[1]!s_pq_amount(A4252,"20260101","",100000000)</f>
        <v>84.216858490000007</v>
      </c>
      <c r="X4252" s="2">
        <f>[1]!s_pq_avgamount(A4252,"20260101","",100000000)</f>
        <v>0.84216858489999991</v>
      </c>
      <c r="Y4252" s="17">
        <f>[1]!s_ipo_dilutedpe(A4252)</f>
        <v>50.55</v>
      </c>
      <c r="Z4252" s="12">
        <f>[1]!s_ipo_collection_total(A4252,100000000)</f>
        <v>12.003504295999999</v>
      </c>
      <c r="AA4252" s="2">
        <f>[1]!s_val_pe_ttm(A4252,E4252)</f>
        <v>-169.71870422363281</v>
      </c>
      <c r="AB4252" s="5">
        <f>[1]!s_info_zjtxornot1(A4252,"")</f>
        <v>1</v>
      </c>
      <c r="AC4252" s="22" t="str">
        <f>[1]!s_info_nature1(A4252,"")</f>
        <v>民营企业</v>
      </c>
      <c r="AD4252" s="6" t="str">
        <f>[1]!s_info_city(A4252)</f>
        <v>珠海市</v>
      </c>
      <c r="AE4252" s="6" t="str">
        <f>[1]!s_info_province(A4252)</f>
        <v>广东省</v>
      </c>
      <c r="AF4252">
        <v>113.552724</v>
      </c>
      <c r="AG4252">
        <v>22.255898999999999</v>
      </c>
    </row>
    <row r="4253" spans="1:33" x14ac:dyDescent="0.3">
      <c r="A4253" s="12" t="s">
        <v>8852</v>
      </c>
      <c r="B4253" s="12" t="s">
        <v>8853</v>
      </c>
      <c r="C4253" s="16" t="str">
        <f>[1]!s_info_mkt(A4253)</f>
        <v>主板</v>
      </c>
      <c r="D4253" s="16" t="str">
        <f>[1]!s_ipo_listeddate(A4253)</f>
        <v>1996-06-26</v>
      </c>
      <c r="E4253" s="16" t="str">
        <f>[1]!lastradeday_s("000002","")</f>
        <v>2026-06-22</v>
      </c>
      <c r="F4253" s="16" t="str">
        <f>[1]!s_info_industry_csrc2023(A4253,"",3)</f>
        <v>化学原料和化学制品制造业</v>
      </c>
      <c r="G4253" s="16" t="str">
        <f>[1]!s_info_industry_csrc2023(A4253,"",1)</f>
        <v>制造业</v>
      </c>
      <c r="H4253" s="16">
        <f>[1]!s_is(A4253,83,"FY","YTD","20251231",1,"",100000000)</f>
        <v>4.6976963390000002</v>
      </c>
      <c r="I4253" s="16">
        <f>[1]!s_is(A4253,83,"FY","YTD","20241231",1,"",100000000)</f>
        <v>4.9934773980000005</v>
      </c>
      <c r="J4253" s="16">
        <f t="shared" si="198"/>
        <v>-5.9233483087050121E-2</v>
      </c>
      <c r="K4253" s="16">
        <f>[1]!s_is(A4253,61,"FY","YTD","20251231",1,"",100000000)</f>
        <v>0.47927863180000002</v>
      </c>
      <c r="L4253" s="16">
        <f>[1]!s_is(A4253,61,"FY","YTD","20241231",1,"",100000000)</f>
        <v>0.52622782600000007</v>
      </c>
      <c r="M4253" s="16">
        <f t="shared" si="199"/>
        <v>-8.9218380101397446E-2</v>
      </c>
      <c r="N4253" s="16">
        <f>[1]!s_fa_roe(A4253,"20251231")</f>
        <v>3.9175</v>
      </c>
      <c r="O4253" s="16">
        <f>[1]!s_stmnote_rdexp(A4253,"20251231",1,10000)</f>
        <v>696.77085599999998</v>
      </c>
      <c r="P4253" s="20">
        <f t="shared" si="200"/>
        <v>1.4832181684785565E-2</v>
      </c>
      <c r="Q4253" s="16">
        <f>[1]!s_margin_tradingbalance(A4253,"",10000)</f>
        <v>12431.1021</v>
      </c>
      <c r="R4253" s="16">
        <f>[1]!s_margin_seclendingbalance(A4253,"",10000)</f>
        <v>41.221600000000002</v>
      </c>
      <c r="S4253" s="17">
        <f>[1]!s_val_ev(A4253,"",100000000)</f>
        <v>62.181218386400005</v>
      </c>
      <c r="T4253" s="17">
        <f>[1]!share_freesharesmv(A4253,"",100000000)</f>
        <v>27.333782288600002</v>
      </c>
      <c r="U4253" s="17">
        <f>[1]!s_dq_amount_btin(A4253,E4253,100000000)</f>
        <v>4.7410302299999998</v>
      </c>
      <c r="V4253" s="17">
        <f>[1]!s_dq_turn(A4253,E4253)</f>
        <v>7.8149991651865731</v>
      </c>
      <c r="W4253" s="2">
        <f>[1]!s_pq_amount(A4253,"20260101","",100000000)</f>
        <v>1117.0278643300001</v>
      </c>
      <c r="X4253" s="2">
        <f>[1]!s_pq_avgamount(A4253,"20260101","",100000000)</f>
        <v>10.154798766636363</v>
      </c>
      <c r="Y4253" s="17">
        <f>[1]!s_ipo_dilutedpe(A4253)</f>
        <v>0</v>
      </c>
      <c r="Z4253" s="12">
        <f>[1]!s_ipo_collection_total(A4253,100000000)</f>
        <v>2.1224159999999999</v>
      </c>
      <c r="AA4253" s="2">
        <f>[1]!s_val_pe_ttm(A4253,E4253)</f>
        <v>130.72952270507813</v>
      </c>
      <c r="AB4253" s="5">
        <f>[1]!s_info_zjtxornot1(A4253,"")</f>
        <v>0</v>
      </c>
      <c r="AC4253" s="22" t="str">
        <f>[1]!s_info_nature1(A4253,"")</f>
        <v>地方国有企业</v>
      </c>
      <c r="AD4253" s="6" t="str">
        <f>[1]!s_info_city(A4253)</f>
        <v>黄骅市</v>
      </c>
      <c r="AE4253" s="6" t="str">
        <f>[1]!s_info_province(A4253)</f>
        <v>河北省</v>
      </c>
      <c r="AF4253">
        <v>117.400217</v>
      </c>
      <c r="AG4253">
        <v>38.401522</v>
      </c>
    </row>
    <row r="4254" spans="1:33" x14ac:dyDescent="0.3">
      <c r="A4254" s="12" t="s">
        <v>8854</v>
      </c>
      <c r="B4254" s="12" t="s">
        <v>8855</v>
      </c>
      <c r="C4254" s="16" t="str">
        <f>[1]!s_info_mkt(A4254)</f>
        <v>主板</v>
      </c>
      <c r="D4254" s="16" t="str">
        <f>[1]!s_ipo_listeddate(A4254)</f>
        <v>2017-01-24</v>
      </c>
      <c r="E4254" s="16" t="str">
        <f>[1]!lastradeday_s("000002","")</f>
        <v>2026-06-22</v>
      </c>
      <c r="F4254" s="16" t="str">
        <f>[1]!s_info_industry_csrc2023(A4254,"",3)</f>
        <v>货币金融服务</v>
      </c>
      <c r="G4254" s="16" t="str">
        <f>[1]!s_info_industry_csrc2023(A4254,"",1)</f>
        <v>金融业</v>
      </c>
      <c r="H4254" s="16">
        <f>[1]!s_is(A4254,83,"FY","YTD","20251231",1,"",100000000)</f>
        <v>47.4681898726</v>
      </c>
      <c r="I4254" s="16">
        <f>[1]!s_is(A4254,83,"FY","YTD","20241231",1,"",100000000)</f>
        <v>47.112897340699995</v>
      </c>
      <c r="J4254" s="16">
        <f t="shared" si="198"/>
        <v>7.5413008317166685E-3</v>
      </c>
      <c r="K4254" s="16">
        <f>[1]!s_is(A4254,61,"FY","YTD","20251231",1,"",100000000)</f>
        <v>19.7897406172</v>
      </c>
      <c r="L4254" s="16">
        <f>[1]!s_is(A4254,61,"FY","YTD","20241231",1,"",100000000)</f>
        <v>18.7856324292</v>
      </c>
      <c r="M4254" s="16">
        <f t="shared" si="199"/>
        <v>5.3450858882942633E-2</v>
      </c>
      <c r="N4254" s="16">
        <f>[1]!s_fa_roe(A4254,"20251231")</f>
        <v>9.8325999999999993</v>
      </c>
      <c r="O4254" s="16">
        <f>[1]!s_stmnote_rdexp(A4254,"20251231",1,10000)</f>
        <v>0</v>
      </c>
      <c r="P4254" s="20">
        <f t="shared" si="200"/>
        <v>0</v>
      </c>
      <c r="Q4254" s="16">
        <f>[1]!s_margin_tradingbalance(A4254,"",10000)</f>
        <v>49306.490700000002</v>
      </c>
      <c r="R4254" s="16">
        <f>[1]!s_margin_seclendingbalance(A4254,"",10000)</f>
        <v>541.56579999999997</v>
      </c>
      <c r="S4254" s="17">
        <f>[1]!s_val_ev(A4254,"",100000000)</f>
        <v>100.95144742619999</v>
      </c>
      <c r="T4254" s="17">
        <f>[1]!share_freesharesmv(A4254,"",100000000)</f>
        <v>79.798487600999991</v>
      </c>
      <c r="U4254" s="17">
        <f>[1]!s_dq_amount_btin(A4254,E4254,100000000)</f>
        <v>0.83537207000000002</v>
      </c>
      <c r="V4254" s="17">
        <f>[1]!s_dq_turn(A4254,E4254)</f>
        <v>0.83373336519651686</v>
      </c>
      <c r="W4254" s="2">
        <f>[1]!s_pq_amount(A4254,"20260101","",100000000)</f>
        <v>131.60524899000001</v>
      </c>
      <c r="X4254" s="2">
        <f>[1]!s_pq_avgamount(A4254,"20260101","",100000000)</f>
        <v>1.1964113544545456</v>
      </c>
      <c r="Y4254" s="17">
        <f>[1]!s_ipo_dilutedpe(A4254)</f>
        <v>14.64</v>
      </c>
      <c r="Z4254" s="12">
        <f>[1]!s_ipo_collection_total(A4254,100000000)</f>
        <v>7.8992120000000003</v>
      </c>
      <c r="AA4254" s="2">
        <f>[1]!s_val_pe_ttm(A4254,E4254)</f>
        <v>5.0651626586914063</v>
      </c>
      <c r="AB4254" s="5">
        <f>[1]!s_info_zjtxornot1(A4254,"")</f>
        <v>0</v>
      </c>
      <c r="AC4254" s="22" t="str">
        <f>[1]!s_info_nature1(A4254,"")</f>
        <v>公众企业</v>
      </c>
      <c r="AD4254" s="6" t="str">
        <f>[1]!s_info_city(A4254)</f>
        <v>张家港市</v>
      </c>
      <c r="AE4254" s="6" t="str">
        <f>[1]!s_info_province(A4254)</f>
        <v>江苏省</v>
      </c>
      <c r="AF4254">
        <v>120.627279</v>
      </c>
      <c r="AG4254">
        <v>31.907812</v>
      </c>
    </row>
    <row r="4255" spans="1:33" x14ac:dyDescent="0.3">
      <c r="A4255" s="12" t="s">
        <v>309</v>
      </c>
      <c r="B4255" s="12" t="s">
        <v>310</v>
      </c>
      <c r="C4255" s="16" t="str">
        <f>[1]!s_info_mkt(A4255)</f>
        <v>北证</v>
      </c>
      <c r="D4255" s="16" t="str">
        <f>[1]!s_ipo_listeddate(A4255)</f>
        <v>2022-11-11</v>
      </c>
      <c r="E4255" s="16" t="str">
        <f>[1]!lastradeday_s("000002","")</f>
        <v>2026-06-22</v>
      </c>
      <c r="F4255" s="16" t="str">
        <f>[1]!s_info_industry_csrc2023(A4255,"",3)</f>
        <v>计算机、通信和其他电子设备制造业</v>
      </c>
      <c r="G4255" s="16" t="str">
        <f>[1]!s_info_industry_csrc2023(A4255,"",1)</f>
        <v>制造业</v>
      </c>
      <c r="H4255" s="16">
        <f>[1]!s_is(A4255,83,"FY","YTD","20251231",1,"",100000000)</f>
        <v>10.4286215355</v>
      </c>
      <c r="I4255" s="16">
        <f>[1]!s_is(A4255,83,"FY","YTD","20241231",1,"",100000000)</f>
        <v>8.5217899957000007</v>
      </c>
      <c r="J4255" s="16">
        <f t="shared" si="198"/>
        <v>0.22375950836176028</v>
      </c>
      <c r="K4255" s="16">
        <f>[1]!s_is(A4255,61,"FY","YTD","20251231",1,"",100000000)</f>
        <v>0.53482402559999997</v>
      </c>
      <c r="L4255" s="16">
        <f>[1]!s_is(A4255,61,"FY","YTD","20241231",1,"",100000000)</f>
        <v>0.67442783309999998</v>
      </c>
      <c r="M4255" s="16">
        <f t="shared" si="199"/>
        <v>-0.20699591661025118</v>
      </c>
      <c r="N4255" s="16">
        <f>[1]!s_fa_roe(A4255,"20251231")</f>
        <v>5.6856</v>
      </c>
      <c r="O4255" s="16">
        <f>[1]!s_stmnote_rdexp(A4255,"20251231",1,10000)</f>
        <v>3645.0068670000001</v>
      </c>
      <c r="P4255" s="20">
        <f t="shared" si="200"/>
        <v>3.4951952706233101E-2</v>
      </c>
      <c r="Q4255" s="16">
        <f>[1]!s_margin_tradingbalance(A4255,"",10000)</f>
        <v>3891.6017999999999</v>
      </c>
      <c r="R4255" s="16">
        <f>[1]!s_margin_seclendingbalance(A4255,"",10000)</f>
        <v>0</v>
      </c>
      <c r="S4255" s="17">
        <f>[1]!s_val_ev(A4255,"",100000000)</f>
        <v>21.950196600000002</v>
      </c>
      <c r="T4255" s="17">
        <f>[1]!share_freesharesmv(A4255,"",100000000)</f>
        <v>12.728450708999999</v>
      </c>
      <c r="U4255" s="17">
        <f>[1]!s_dq_amount_btin(A4255,E4255,100000000)</f>
        <v>0.45550475000000001</v>
      </c>
      <c r="V4255" s="17">
        <f>[1]!s_dq_turn(A4255,E4255)</f>
        <v>2.1422218429434485</v>
      </c>
      <c r="W4255" s="2">
        <f>[1]!s_pq_amount(A4255,"20260101","",100000000)</f>
        <v>73.883284680000003</v>
      </c>
      <c r="X4255" s="2">
        <f>[1]!s_pq_avgamount(A4255,"20260101","",100000000)</f>
        <v>0.67166622436363632</v>
      </c>
      <c r="Y4255" s="17">
        <f>[1]!s_ipo_dilutedpe(A4255)</f>
        <v>20.74</v>
      </c>
      <c r="Z4255" s="12">
        <f>[1]!s_ipo_collection_total(A4255,100000000)</f>
        <v>4.05</v>
      </c>
      <c r="AA4255" s="2">
        <f>[1]!s_val_pe_ttm(A4255,E4255)</f>
        <v>39.664901733398438</v>
      </c>
      <c r="AB4255" s="5">
        <f>[1]!s_info_zjtxornot1(A4255,"")</f>
        <v>1</v>
      </c>
      <c r="AC4255" s="22" t="str">
        <f>[1]!s_info_nature1(A4255,"")</f>
        <v>民营企业</v>
      </c>
      <c r="AD4255" s="6" t="str">
        <f>[1]!s_info_city(A4255)</f>
        <v>宜兴市</v>
      </c>
      <c r="AE4255" s="6" t="str">
        <f>[1]!s_info_province(A4255)</f>
        <v>江苏省</v>
      </c>
      <c r="AF4255">
        <v>119.79026500000001</v>
      </c>
      <c r="AG4255">
        <v>31.362245000000001</v>
      </c>
    </row>
    <row r="4256" spans="1:33" x14ac:dyDescent="0.3">
      <c r="A4256" s="12" t="s">
        <v>8856</v>
      </c>
      <c r="B4256" s="12" t="s">
        <v>8857</v>
      </c>
      <c r="C4256" s="16" t="str">
        <f>[1]!s_info_mkt(A4256)</f>
        <v>主板</v>
      </c>
      <c r="D4256" s="16" t="str">
        <f>[1]!s_ipo_listeddate(A4256)</f>
        <v>2017-07-03</v>
      </c>
      <c r="E4256" s="16" t="str">
        <f>[1]!lastradeday_s("000002","")</f>
        <v>2026-06-22</v>
      </c>
      <c r="F4256" s="16" t="str">
        <f>[1]!s_info_industry_csrc2023(A4256,"",3)</f>
        <v>通用设备制造业</v>
      </c>
      <c r="G4256" s="16" t="str">
        <f>[1]!s_info_industry_csrc2023(A4256,"",1)</f>
        <v>制造业</v>
      </c>
      <c r="H4256" s="16">
        <f>[1]!s_is(A4256,83,"FY","YTD","20251231",1,"",100000000)</f>
        <v>11.2280517832</v>
      </c>
      <c r="I4256" s="16">
        <f>[1]!s_is(A4256,83,"FY","YTD","20241231",1,"",100000000)</f>
        <v>11.110280514200001</v>
      </c>
      <c r="J4256" s="16">
        <f t="shared" si="198"/>
        <v>1.0600206614898244E-2</v>
      </c>
      <c r="K4256" s="16">
        <f>[1]!s_is(A4256,61,"FY","YTD","20251231",1,"",100000000)</f>
        <v>0.5050015551</v>
      </c>
      <c r="L4256" s="16">
        <f>[1]!s_is(A4256,61,"FY","YTD","20241231",1,"",100000000)</f>
        <v>0.79448094709999995</v>
      </c>
      <c r="M4256" s="16">
        <f t="shared" si="199"/>
        <v>-0.36436291273774707</v>
      </c>
      <c r="N4256" s="16">
        <f>[1]!s_fa_roe(A4256,"20251231")</f>
        <v>3.3279999999999998</v>
      </c>
      <c r="O4256" s="16">
        <f>[1]!s_stmnote_rdexp(A4256,"20251231",1,10000)</f>
        <v>3110.0187110000002</v>
      </c>
      <c r="P4256" s="20">
        <f t="shared" si="200"/>
        <v>2.7698649516858957E-2</v>
      </c>
      <c r="Q4256" s="16">
        <f>[1]!s_margin_tradingbalance(A4256,"",10000)</f>
        <v>0</v>
      </c>
      <c r="R4256" s="16">
        <f>[1]!s_margin_seclendingbalance(A4256,"",10000)</f>
        <v>0</v>
      </c>
      <c r="S4256" s="17">
        <f>[1]!s_val_ev(A4256,"",100000000)</f>
        <v>29.5866804783</v>
      </c>
      <c r="T4256" s="17">
        <f>[1]!share_freesharesmv(A4256,"",100000000)</f>
        <v>16.866279559800002</v>
      </c>
      <c r="U4256" s="17">
        <f>[1]!s_dq_amount_btin(A4256,E4256,100000000)</f>
        <v>0.93232652000000005</v>
      </c>
      <c r="V4256" s="17">
        <f>[1]!s_dq_turn(A4256,E4256)</f>
        <v>3.2739792428463437</v>
      </c>
      <c r="W4256" s="2">
        <f>[1]!s_pq_amount(A4256,"20260101","",100000000)</f>
        <v>79.914756710000006</v>
      </c>
      <c r="X4256" s="2">
        <f>[1]!s_pq_avgamount(A4256,"20260101","",100000000)</f>
        <v>0.72649778827272726</v>
      </c>
      <c r="Y4256" s="17">
        <f>[1]!s_ipo_dilutedpe(A4256)</f>
        <v>17.53</v>
      </c>
      <c r="Z4256" s="12">
        <f>[1]!s_ipo_collection_total(A4256,100000000)</f>
        <v>2.2324999999999999</v>
      </c>
      <c r="AA4256" s="2">
        <f>[1]!s_val_pe_ttm(A4256,E4256)</f>
        <v>62.209022521972656</v>
      </c>
      <c r="AB4256" s="5">
        <f>[1]!s_info_zjtxornot1(A4256,"")</f>
        <v>1</v>
      </c>
      <c r="AC4256" s="22" t="str">
        <f>[1]!s_info_nature1(A4256,"")</f>
        <v>民营企业</v>
      </c>
      <c r="AD4256" s="6" t="str">
        <f>[1]!s_info_city(A4256)</f>
        <v>宁波市</v>
      </c>
      <c r="AE4256" s="6" t="str">
        <f>[1]!s_info_province(A4256)</f>
        <v>浙江省</v>
      </c>
      <c r="AF4256">
        <v>121.549792</v>
      </c>
      <c r="AG4256">
        <v>29.868387999999999</v>
      </c>
    </row>
    <row r="4257" spans="1:33" x14ac:dyDescent="0.3">
      <c r="A4257" s="12" t="s">
        <v>8858</v>
      </c>
      <c r="B4257" s="12" t="s">
        <v>8859</v>
      </c>
      <c r="C4257" s="16" t="str">
        <f>[1]!s_info_mkt(A4257)</f>
        <v>科创板</v>
      </c>
      <c r="D4257" s="16" t="str">
        <f>[1]!s_ipo_listeddate(A4257)</f>
        <v>2020-04-27</v>
      </c>
      <c r="E4257" s="16" t="str">
        <f>[1]!lastradeday_s("000002","")</f>
        <v>2026-06-22</v>
      </c>
      <c r="F4257" s="16" t="str">
        <f>[1]!s_info_industry_csrc2023(A4257,"",3)</f>
        <v>软件和信息技术服务业</v>
      </c>
      <c r="G4257" s="16" t="str">
        <f>[1]!s_info_industry_csrc2023(A4257,"",1)</f>
        <v>信息传输、软件和信息技术服务业</v>
      </c>
      <c r="H4257" s="16">
        <f>[1]!s_is(A4257,83,"FY","YTD","20251231",1,"",100000000)</f>
        <v>3.6809861743000001</v>
      </c>
      <c r="I4257" s="16">
        <f>[1]!s_is(A4257,83,"FY","YTD","20241231",1,"",100000000)</f>
        <v>3.8898449708</v>
      </c>
      <c r="J4257" s="16">
        <f t="shared" si="198"/>
        <v>-5.3693347181660411E-2</v>
      </c>
      <c r="K4257" s="16">
        <f>[1]!s_is(A4257,61,"FY","YTD","20251231",1,"",100000000)</f>
        <v>3.1540321044000001</v>
      </c>
      <c r="L4257" s="16">
        <f>[1]!s_is(A4257,61,"FY","YTD","20241231",1,"",100000000)</f>
        <v>3.039412515</v>
      </c>
      <c r="M4257" s="16">
        <f t="shared" si="199"/>
        <v>3.7711100034738182E-2</v>
      </c>
      <c r="N4257" s="16">
        <f>[1]!s_fa_roe(A4257,"20251231")</f>
        <v>8.4649000000000001</v>
      </c>
      <c r="O4257" s="16">
        <f>[1]!s_stmnote_rdexp(A4257,"20251231",1,10000)</f>
        <v>8557.9472740000001</v>
      </c>
      <c r="P4257" s="20">
        <f t="shared" si="200"/>
        <v>0.23249061172112209</v>
      </c>
      <c r="Q4257" s="16">
        <f>[1]!s_margin_tradingbalance(A4257,"",10000)</f>
        <v>94781.959300000002</v>
      </c>
      <c r="R4257" s="16">
        <f>[1]!s_margin_seclendingbalance(A4257,"",10000)</f>
        <v>364.8843</v>
      </c>
      <c r="S4257" s="17">
        <f>[1]!s_val_ev(A4257,"",100000000)</f>
        <v>297.10883163599999</v>
      </c>
      <c r="T4257" s="17">
        <f>[1]!share_freesharesmv(A4257,"",100000000)</f>
        <v>92.050749997199986</v>
      </c>
      <c r="U4257" s="17">
        <f>[1]!s_dq_amount_btin(A4257,E4257,100000000)</f>
        <v>10.002905030000001</v>
      </c>
      <c r="V4257" s="17">
        <f>[1]!s_dq_turn(A4257,E4257)</f>
        <v>3.6120785260762514</v>
      </c>
      <c r="W4257" s="2">
        <f>[1]!s_pq_amount(A4257,"20260101","",100000000)</f>
        <v>514.61940079999999</v>
      </c>
      <c r="X4257" s="2">
        <f>[1]!s_pq_avgamount(A4257,"20260101","",100000000)</f>
        <v>4.6783581890909094</v>
      </c>
      <c r="Y4257" s="17">
        <f>[1]!s_ipo_dilutedpe(A4257)</f>
        <v>42.12</v>
      </c>
      <c r="Z4257" s="12">
        <f>[1]!s_ipo_collection_total(A4257,100000000)</f>
        <v>17.905246999999999</v>
      </c>
      <c r="AA4257" s="2">
        <f>[1]!s_val_pe_ttm(A4257,E4257)</f>
        <v>97.911125183105469</v>
      </c>
      <c r="AB4257" s="5">
        <f>[1]!s_info_zjtxornot1(A4257,"")</f>
        <v>1</v>
      </c>
      <c r="AC4257" s="22" t="str">
        <f>[1]!s_info_nature1(A4257,"")</f>
        <v>民营企业</v>
      </c>
      <c r="AD4257" s="6" t="str">
        <f>[1]!s_info_city(A4257)</f>
        <v>深圳市</v>
      </c>
      <c r="AE4257" s="6" t="str">
        <f>[1]!s_info_province(A4257)</f>
        <v>广东省</v>
      </c>
      <c r="AF4257">
        <v>114.085947</v>
      </c>
      <c r="AG4257">
        <v>22.547000000000001</v>
      </c>
    </row>
    <row r="4258" spans="1:33" x14ac:dyDescent="0.3">
      <c r="A4258" s="12" t="s">
        <v>8860</v>
      </c>
      <c r="B4258" s="12" t="s">
        <v>8861</v>
      </c>
      <c r="C4258" s="16" t="str">
        <f>[1]!s_info_mkt(A4258)</f>
        <v>主板</v>
      </c>
      <c r="D4258" s="16" t="str">
        <f>[1]!s_ipo_listeddate(A4258)</f>
        <v>2009-11-11</v>
      </c>
      <c r="E4258" s="16" t="str">
        <f>[1]!lastradeday_s("000002","")</f>
        <v>2026-06-22</v>
      </c>
      <c r="F4258" s="16" t="str">
        <f>[1]!s_info_industry_csrc2023(A4258,"",3)</f>
        <v>餐饮业</v>
      </c>
      <c r="G4258" s="16" t="str">
        <f>[1]!s_info_industry_csrc2023(A4258,"",1)</f>
        <v>住宿和餐饮业</v>
      </c>
      <c r="H4258" s="16">
        <f>[1]!s_is(A4258,83,"FY","YTD","20251231",1,"",100000000)</f>
        <v>3.3271857481999998</v>
      </c>
      <c r="I4258" s="16">
        <f>[1]!s_is(A4258,83,"FY","YTD","20241231",1,"",100000000)</f>
        <v>2.9545912592000003</v>
      </c>
      <c r="J4258" s="16">
        <f t="shared" si="198"/>
        <v>0.12610694891884466</v>
      </c>
      <c r="K4258" s="16">
        <f>[1]!s_is(A4258,61,"FY","YTD","20251231",1,"",100000000)</f>
        <v>-0.55367279020000004</v>
      </c>
      <c r="L4258" s="16">
        <f>[1]!s_is(A4258,61,"FY","YTD","20241231",1,"",100000000)</f>
        <v>-0.33326115589999999</v>
      </c>
      <c r="M4258" s="16">
        <f t="shared" si="199"/>
        <v>-0.66137811262389623</v>
      </c>
      <c r="N4258" s="16">
        <f>[1]!s_fa_roe(A4258,"20251231")</f>
        <v>-188.6611</v>
      </c>
      <c r="O4258" s="16">
        <f>[1]!s_stmnote_rdexp(A4258,"20251231",1,10000)</f>
        <v>0</v>
      </c>
      <c r="P4258" s="20">
        <f t="shared" si="200"/>
        <v>0</v>
      </c>
      <c r="Q4258" s="16">
        <f>[1]!s_margin_tradingbalance(A4258,"",10000)</f>
        <v>0</v>
      </c>
      <c r="R4258" s="16">
        <f>[1]!s_margin_seclendingbalance(A4258,"",10000)</f>
        <v>0</v>
      </c>
      <c r="S4258" s="17">
        <f>[1]!s_val_ev(A4258,"",100000000)</f>
        <v>17.395250000000001</v>
      </c>
      <c r="T4258" s="17">
        <f>[1]!share_freesharesmv(A4258,"",100000000)</f>
        <v>13.36820226</v>
      </c>
      <c r="U4258" s="17">
        <f>[1]!s_dq_amount_btin(A4258,E4258,100000000)</f>
        <v>0.24831445999999999</v>
      </c>
      <c r="V4258" s="17">
        <f>[1]!s_dq_turn(A4258,E4258)</f>
        <v>1.5519260248756821</v>
      </c>
      <c r="W4258" s="2">
        <f>[1]!s_pq_amount(A4258,"20260101","",100000000)</f>
        <v>50.755630850000003</v>
      </c>
      <c r="X4258" s="2">
        <f>[1]!s_pq_avgamount(A4258,"20260101","",100000000)</f>
        <v>0.46564798944954128</v>
      </c>
      <c r="Y4258" s="17">
        <f>[1]!s_ipo_dilutedpe(A4258)</f>
        <v>60.97</v>
      </c>
      <c r="Z4258" s="12">
        <f>[1]!s_ipo_collection_total(A4258,100000000)</f>
        <v>9.4499999999999993</v>
      </c>
      <c r="AA4258" s="2">
        <f>[1]!s_val_pe_ttm(A4258,E4258)</f>
        <v>-30.924327850341797</v>
      </c>
      <c r="AB4258" s="5">
        <f>[1]!s_info_zjtxornot1(A4258,"")</f>
        <v>0</v>
      </c>
      <c r="AC4258" s="22" t="str">
        <f>[1]!s_info_nature1(A4258,"")</f>
        <v>民营企业</v>
      </c>
      <c r="AD4258" s="6" t="str">
        <f>[1]!s_info_city(A4258)</f>
        <v>北京市</v>
      </c>
      <c r="AE4258" s="6" t="str">
        <f>[1]!s_info_province(A4258)</f>
        <v>北京</v>
      </c>
      <c r="AF4258">
        <v>116.40528500000001</v>
      </c>
      <c r="AG4258">
        <v>39.904989</v>
      </c>
    </row>
    <row r="4259" spans="1:33" x14ac:dyDescent="0.3">
      <c r="A4259" s="12" t="s">
        <v>8862</v>
      </c>
      <c r="B4259" s="12" t="s">
        <v>8863</v>
      </c>
      <c r="C4259" s="16" t="str">
        <f>[1]!s_info_mkt(A4259)</f>
        <v>科创板</v>
      </c>
      <c r="D4259" s="16" t="str">
        <f>[1]!s_ipo_listeddate(A4259)</f>
        <v>2019-11-06</v>
      </c>
      <c r="E4259" s="16" t="str">
        <f>[1]!lastradeday_s("000002","")</f>
        <v>2026-06-22</v>
      </c>
      <c r="F4259" s="16" t="str">
        <f>[1]!s_info_industry_csrc2023(A4259,"",3)</f>
        <v>计算机、通信和其他电子设备制造业</v>
      </c>
      <c r="G4259" s="16" t="str">
        <f>[1]!s_info_industry_csrc2023(A4259,"",1)</f>
        <v>制造业</v>
      </c>
      <c r="H4259" s="16">
        <f>[1]!s_is(A4259,83,"FY","YTD","20251231",1,"",100000000)</f>
        <v>6.9782711336999999</v>
      </c>
      <c r="I4259" s="16">
        <f>[1]!s_is(A4259,83,"FY","YTD","20241231",1,"",100000000)</f>
        <v>5.2320368870999996</v>
      </c>
      <c r="J4259" s="16">
        <f t="shared" si="198"/>
        <v>0.33375801514425074</v>
      </c>
      <c r="K4259" s="16">
        <f>[1]!s_is(A4259,61,"FY","YTD","20251231",1,"",100000000)</f>
        <v>0.30228188550000001</v>
      </c>
      <c r="L4259" s="16">
        <f>[1]!s_is(A4259,61,"FY","YTD","20241231",1,"",100000000)</f>
        <v>-2.9440877300000001E-2</v>
      </c>
      <c r="M4259" s="16">
        <f t="shared" si="199"/>
        <v>11.267421124030159</v>
      </c>
      <c r="N4259" s="16">
        <f>[1]!s_fa_roe(A4259,"20251231")</f>
        <v>4.0774999999999997</v>
      </c>
      <c r="O4259" s="16">
        <f>[1]!s_stmnote_rdexp(A4259,"20251231",1,10000)</f>
        <v>13348.795659000001</v>
      </c>
      <c r="P4259" s="20">
        <f t="shared" si="200"/>
        <v>0.19129087138123624</v>
      </c>
      <c r="Q4259" s="16">
        <f>[1]!s_margin_tradingbalance(A4259,"",10000)</f>
        <v>7935.5905000000002</v>
      </c>
      <c r="R4259" s="16">
        <f>[1]!s_margin_seclendingbalance(A4259,"",10000)</f>
        <v>21.167999999999999</v>
      </c>
      <c r="S4259" s="17">
        <f>[1]!s_val_ev(A4259,"",100000000)</f>
        <v>19.114324315999998</v>
      </c>
      <c r="T4259" s="17">
        <f>[1]!share_freesharesmv(A4259,"",100000000)</f>
        <v>9.1165509149999995</v>
      </c>
      <c r="U4259" s="17">
        <f>[1]!s_dq_amount_btin(A4259,E4259,100000000)</f>
        <v>0.55857776999999997</v>
      </c>
      <c r="V4259" s="17">
        <f>[1]!s_dq_turn(A4259,E4259)</f>
        <v>2.9728853665224166</v>
      </c>
      <c r="W4259" s="2">
        <f>[1]!s_pq_amount(A4259,"20260101","",100000000)</f>
        <v>79.254536509999994</v>
      </c>
      <c r="X4259" s="2">
        <f>[1]!s_pq_avgamount(A4259,"20260101","",100000000)</f>
        <v>0.72049578645454537</v>
      </c>
      <c r="Y4259" s="17">
        <f>[1]!s_ipo_dilutedpe(A4259)</f>
        <v>46.26</v>
      </c>
      <c r="Z4259" s="12">
        <f>[1]!s_ipo_collection_total(A4259,100000000)</f>
        <v>6.2474999999999996</v>
      </c>
      <c r="AA4259" s="2">
        <f>[1]!s_val_pe_ttm(A4259,E4259)</f>
        <v>811.94012451171875</v>
      </c>
      <c r="AB4259" s="5">
        <f>[1]!s_info_zjtxornot1(A4259,"")</f>
        <v>1</v>
      </c>
      <c r="AC4259" s="22" t="str">
        <f>[1]!s_info_nature1(A4259,"")</f>
        <v>民营企业</v>
      </c>
      <c r="AD4259" s="6" t="str">
        <f>[1]!s_info_city(A4259)</f>
        <v>杭州市</v>
      </c>
      <c r="AE4259" s="6" t="str">
        <f>[1]!s_info_province(A4259)</f>
        <v>浙江省</v>
      </c>
      <c r="AF4259">
        <v>120.153576</v>
      </c>
      <c r="AG4259">
        <v>30.287458999999998</v>
      </c>
    </row>
    <row r="4260" spans="1:33" x14ac:dyDescent="0.3">
      <c r="A4260" s="12" t="s">
        <v>8864</v>
      </c>
      <c r="B4260" s="12" t="s">
        <v>8865</v>
      </c>
      <c r="C4260" s="16" t="str">
        <f>[1]!s_info_mkt(A4260)</f>
        <v>主板</v>
      </c>
      <c r="D4260" s="16" t="str">
        <f>[1]!s_ipo_listeddate(A4260)</f>
        <v>2017-03-21</v>
      </c>
      <c r="E4260" s="16" t="str">
        <f>[1]!lastradeday_s("000002","")</f>
        <v>2026-06-22</v>
      </c>
      <c r="F4260" s="16" t="str">
        <f>[1]!s_info_industry_csrc2023(A4260,"",3)</f>
        <v>计算机、通信和其他电子设备制造业</v>
      </c>
      <c r="G4260" s="16" t="str">
        <f>[1]!s_info_industry_csrc2023(A4260,"",1)</f>
        <v>制造业</v>
      </c>
      <c r="H4260" s="16">
        <f>[1]!s_is(A4260,83,"FY","YTD","20251231",1,"",100000000)</f>
        <v>16.728880807900001</v>
      </c>
      <c r="I4260" s="16">
        <f>[1]!s_is(A4260,83,"FY","YTD","20241231",1,"",100000000)</f>
        <v>13.565232479000001</v>
      </c>
      <c r="J4260" s="16">
        <f t="shared" si="198"/>
        <v>0.23321740587915207</v>
      </c>
      <c r="K4260" s="16">
        <f>[1]!s_is(A4260,61,"FY","YTD","20251231",1,"",100000000)</f>
        <v>-4.8972483272999998</v>
      </c>
      <c r="L4260" s="16">
        <f>[1]!s_is(A4260,61,"FY","YTD","20241231",1,"",100000000)</f>
        <v>-2.9821367305000002</v>
      </c>
      <c r="M4260" s="16">
        <f t="shared" si="199"/>
        <v>-0.64219442965611517</v>
      </c>
      <c r="N4260" s="16">
        <f>[1]!s_fa_roe(A4260,"20251231")</f>
        <v>-136.55869999999999</v>
      </c>
      <c r="O4260" s="16">
        <f>[1]!s_stmnote_rdexp(A4260,"20251231",1,10000)</f>
        <v>5823.25695</v>
      </c>
      <c r="P4260" s="20">
        <f t="shared" si="200"/>
        <v>3.4809602727577812E-2</v>
      </c>
      <c r="Q4260" s="16">
        <f>[1]!s_margin_tradingbalance(A4260,"",10000)</f>
        <v>0</v>
      </c>
      <c r="R4260" s="16">
        <f>[1]!s_margin_seclendingbalance(A4260,"",10000)</f>
        <v>0</v>
      </c>
      <c r="S4260" s="17">
        <f>[1]!s_val_ev(A4260,"",100000000)</f>
        <v>25.676930864399999</v>
      </c>
      <c r="T4260" s="17">
        <f>[1]!share_freesharesmv(A4260,"",100000000)</f>
        <v>9.3391575743999997</v>
      </c>
      <c r="U4260" s="17">
        <f>[1]!s_dq_amount_btin(A4260,E4260,100000000)</f>
        <v>0.59938933000000005</v>
      </c>
      <c r="V4260" s="17">
        <f>[1]!s_dq_turn(A4260,E4260)</f>
        <v>2.3831770971620232</v>
      </c>
      <c r="W4260" s="2">
        <f>[1]!s_pq_amount(A4260,"20260101","",100000000)</f>
        <v>64.892452890000001</v>
      </c>
      <c r="X4260" s="2">
        <f>[1]!s_pq_avgamount(A4260,"20260101","",100000000)</f>
        <v>0.58993138990909089</v>
      </c>
      <c r="Y4260" s="17">
        <f>[1]!s_ipo_dilutedpe(A4260)</f>
        <v>22.99</v>
      </c>
      <c r="Z4260" s="12">
        <f>[1]!s_ipo_collection_total(A4260,100000000)</f>
        <v>3.9239999999999999</v>
      </c>
      <c r="AA4260" s="2">
        <f>[1]!s_val_pe_ttm(A4260,E4260)</f>
        <v>-6.0938816070556641</v>
      </c>
      <c r="AB4260" s="5">
        <f>[1]!s_info_zjtxornot1(A4260,"")</f>
        <v>0</v>
      </c>
      <c r="AC4260" s="22" t="str">
        <f>[1]!s_info_nature1(A4260,"")</f>
        <v>外资企业</v>
      </c>
      <c r="AD4260" s="6" t="str">
        <f>[1]!s_info_city(A4260)</f>
        <v>东莞市</v>
      </c>
      <c r="AE4260" s="6" t="str">
        <f>[1]!s_info_province(A4260)</f>
        <v>广东省</v>
      </c>
      <c r="AF4260">
        <v>113.746262</v>
      </c>
      <c r="AG4260">
        <v>23.046237000000001</v>
      </c>
    </row>
    <row r="4261" spans="1:33" x14ac:dyDescent="0.3">
      <c r="A4261" s="12" t="s">
        <v>8866</v>
      </c>
      <c r="B4261" s="12" t="s">
        <v>8867</v>
      </c>
      <c r="C4261" s="16" t="str">
        <f>[1]!s_info_mkt(A4261)</f>
        <v>主板</v>
      </c>
      <c r="D4261" s="16" t="str">
        <f>[1]!s_ipo_listeddate(A4261)</f>
        <v>1998-03-11</v>
      </c>
      <c r="E4261" s="16" t="str">
        <f>[1]!lastradeday_s("000002","")</f>
        <v>2026-06-22</v>
      </c>
      <c r="F4261" s="16" t="str">
        <f>[1]!s_info_industry_csrc2023(A4261,"",3)</f>
        <v>黑色金属冶炼和压延加工业</v>
      </c>
      <c r="G4261" s="16" t="str">
        <f>[1]!s_info_industry_csrc2023(A4261,"",1)</f>
        <v>制造业</v>
      </c>
      <c r="H4261" s="16">
        <f>[1]!s_is(A4261,83,"FY","YTD","20251231",1,"",100000000)</f>
        <v>523.270026691</v>
      </c>
      <c r="I4261" s="16">
        <f>[1]!s_is(A4261,83,"FY","YTD","20241231",1,"",100000000)</f>
        <v>636.64403119230008</v>
      </c>
      <c r="J4261" s="16">
        <f t="shared" si="198"/>
        <v>-0.178080683940403</v>
      </c>
      <c r="K4261" s="16">
        <f>[1]!s_is(A4261,61,"FY","YTD","20251231",1,"",100000000)</f>
        <v>0.24138999019999999</v>
      </c>
      <c r="L4261" s="16">
        <f>[1]!s_is(A4261,61,"FY","YTD","20241231",1,"",100000000)</f>
        <v>-6.2811963611000001</v>
      </c>
      <c r="M4261" s="16">
        <f t="shared" si="199"/>
        <v>1.0384305753749317</v>
      </c>
      <c r="N4261" s="16">
        <f>[1]!s_fa_roe(A4261,"20251231")</f>
        <v>0.12429999999999999</v>
      </c>
      <c r="O4261" s="16">
        <f>[1]!s_stmnote_rdexp(A4261,"20251231",1,10000)</f>
        <v>52223.705730000001</v>
      </c>
      <c r="P4261" s="20">
        <f t="shared" si="200"/>
        <v>9.9802593433923181E-3</v>
      </c>
      <c r="Q4261" s="16">
        <f>[1]!s_margin_tradingbalance(A4261,"",10000)</f>
        <v>80537.680099999998</v>
      </c>
      <c r="R4261" s="16">
        <f>[1]!s_margin_seclendingbalance(A4261,"",10000)</f>
        <v>381.90249999999997</v>
      </c>
      <c r="S4261" s="17">
        <f>[1]!s_val_ev(A4261,"",100000000)</f>
        <v>234.37692236020001</v>
      </c>
      <c r="T4261" s="17">
        <f>[1]!share_freesharesmv(A4261,"",100000000)</f>
        <v>88.611215767399997</v>
      </c>
      <c r="U4261" s="17">
        <f>[1]!s_dq_amount_btin(A4261,E4261,100000000)</f>
        <v>4.08759535</v>
      </c>
      <c r="V4261" s="17">
        <f>[1]!s_dq_turn(A4261,E4261)</f>
        <v>1.7730644488169454</v>
      </c>
      <c r="W4261" s="2">
        <f>[1]!s_pq_amount(A4261,"20260101","",100000000)</f>
        <v>1308.7132626600001</v>
      </c>
      <c r="X4261" s="2">
        <f>[1]!s_pq_avgamount(A4261,"20260101","",100000000)</f>
        <v>11.897393296909092</v>
      </c>
      <c r="Y4261" s="17">
        <f>[1]!s_ipo_dilutedpe(A4261)</f>
        <v>0</v>
      </c>
      <c r="Z4261" s="12">
        <f>[1]!s_ipo_collection_total(A4261,100000000)</f>
        <v>5.4824999999999999</v>
      </c>
      <c r="AA4261" s="2">
        <f>[1]!s_val_pe_ttm(A4261,E4261)</f>
        <v>340.94931030273438</v>
      </c>
      <c r="AB4261" s="5">
        <f>[1]!s_info_zjtxornot1(A4261,"")</f>
        <v>0</v>
      </c>
      <c r="AC4261" s="22" t="str">
        <f>[1]!s_info_nature1(A4261,"")</f>
        <v>地方国有企业</v>
      </c>
      <c r="AD4261" s="6" t="str">
        <f>[1]!s_info_city(A4261)</f>
        <v>杭州市</v>
      </c>
      <c r="AE4261" s="6" t="str">
        <f>[1]!s_info_province(A4261)</f>
        <v>浙江省</v>
      </c>
      <c r="AF4261">
        <v>120.153576</v>
      </c>
      <c r="AG4261">
        <v>30.287458999999998</v>
      </c>
    </row>
    <row r="4262" spans="1:33" x14ac:dyDescent="0.3">
      <c r="A4262" s="12" t="s">
        <v>8868</v>
      </c>
      <c r="B4262" s="12" t="s">
        <v>8869</v>
      </c>
      <c r="C4262" s="16" t="str">
        <f>[1]!s_info_mkt(A4262)</f>
        <v>创业板</v>
      </c>
      <c r="D4262" s="16" t="str">
        <f>[1]!s_ipo_listeddate(A4262)</f>
        <v>2020-06-08</v>
      </c>
      <c r="E4262" s="16" t="str">
        <f>[1]!lastradeday_s("000002","")</f>
        <v>2026-06-22</v>
      </c>
      <c r="F4262" s="16" t="str">
        <f>[1]!s_info_industry_csrc2023(A4262,"",3)</f>
        <v>通用设备制造业</v>
      </c>
      <c r="G4262" s="16" t="str">
        <f>[1]!s_info_industry_csrc2023(A4262,"",1)</f>
        <v>制造业</v>
      </c>
      <c r="H4262" s="16">
        <f>[1]!s_is(A4262,83,"FY","YTD","20251231",1,"",100000000)</f>
        <v>9.5579019821000006</v>
      </c>
      <c r="I4262" s="16">
        <f>[1]!s_is(A4262,83,"FY","YTD","20241231",1,"",100000000)</f>
        <v>9.3280595987999995</v>
      </c>
      <c r="J4262" s="16">
        <f t="shared" si="198"/>
        <v>2.4639892237563465E-2</v>
      </c>
      <c r="K4262" s="16">
        <f>[1]!s_is(A4262,61,"FY","YTD","20251231",1,"",100000000)</f>
        <v>-0.27613052589999998</v>
      </c>
      <c r="L4262" s="16">
        <f>[1]!s_is(A4262,61,"FY","YTD","20241231",1,"",100000000)</f>
        <v>0.18333890750000001</v>
      </c>
      <c r="M4262" s="16">
        <f t="shared" si="199"/>
        <v>-2.506120711993443</v>
      </c>
      <c r="N4262" s="16">
        <f>[1]!s_fa_roe(A4262,"20251231")</f>
        <v>-2.8391000000000002</v>
      </c>
      <c r="O4262" s="16">
        <f>[1]!s_stmnote_rdexp(A4262,"20251231",1,10000)</f>
        <v>3877.8971530000003</v>
      </c>
      <c r="P4262" s="20">
        <f t="shared" si="200"/>
        <v>4.0572681748175597E-2</v>
      </c>
      <c r="Q4262" s="16">
        <f>[1]!s_margin_tradingbalance(A4262,"",10000)</f>
        <v>0</v>
      </c>
      <c r="R4262" s="16">
        <f>[1]!s_margin_seclendingbalance(A4262,"",10000)</f>
        <v>0</v>
      </c>
      <c r="S4262" s="17">
        <f>[1]!s_val_ev(A4262,"",100000000)</f>
        <v>19.537684800000001</v>
      </c>
      <c r="T4262" s="17">
        <f>[1]!share_freesharesmv(A4262,"",100000000)</f>
        <v>10.9444941</v>
      </c>
      <c r="U4262" s="17">
        <f>[1]!s_dq_amount_btin(A4262,E4262,100000000)</f>
        <v>0.75991586</v>
      </c>
      <c r="V4262" s="17">
        <f>[1]!s_dq_turn(A4262,E4262)</f>
        <v>5.3407301020589948</v>
      </c>
      <c r="W4262" s="2">
        <f>[1]!s_pq_amount(A4262,"20260101","",100000000)</f>
        <v>83.449738370000006</v>
      </c>
      <c r="X4262" s="2">
        <f>[1]!s_pq_avgamount(A4262,"20260101","",100000000)</f>
        <v>0.75863398518181813</v>
      </c>
      <c r="Y4262" s="17">
        <f>[1]!s_ipo_dilutedpe(A4262)</f>
        <v>22.98</v>
      </c>
      <c r="Z4262" s="12">
        <f>[1]!s_ipo_collection_total(A4262,100000000)</f>
        <v>3.674363</v>
      </c>
      <c r="AA4262" s="2">
        <f>[1]!s_val_pe_ttm(A4262,E4262)</f>
        <v>-59.847721099853516</v>
      </c>
      <c r="AB4262" s="5">
        <f>[1]!s_info_zjtxornot1(A4262,"")</f>
        <v>1</v>
      </c>
      <c r="AC4262" s="22" t="str">
        <f>[1]!s_info_nature1(A4262,"")</f>
        <v>民营企业</v>
      </c>
      <c r="AD4262" s="6" t="str">
        <f>[1]!s_info_city(A4262)</f>
        <v>瑞安市</v>
      </c>
      <c r="AE4262" s="6" t="str">
        <f>[1]!s_info_province(A4262)</f>
        <v>浙江省</v>
      </c>
      <c r="AF4262">
        <v>120.46834</v>
      </c>
      <c r="AG4262">
        <v>27.829231</v>
      </c>
    </row>
    <row r="4263" spans="1:33" x14ac:dyDescent="0.3">
      <c r="A4263" s="12" t="s">
        <v>8870</v>
      </c>
      <c r="B4263" s="12" t="s">
        <v>8871</v>
      </c>
      <c r="C4263" s="16" t="str">
        <f>[1]!s_info_mkt(A4263)</f>
        <v>主板</v>
      </c>
      <c r="D4263" s="16" t="str">
        <f>[1]!s_ipo_listeddate(A4263)</f>
        <v>2015-06-29</v>
      </c>
      <c r="E4263" s="16" t="str">
        <f>[1]!lastradeday_s("000002","")</f>
        <v>2026-06-22</v>
      </c>
      <c r="F4263" s="16" t="str">
        <f>[1]!s_info_industry_csrc2023(A4263,"",3)</f>
        <v>皮革、毛皮、羽毛及其制品和制鞋业</v>
      </c>
      <c r="G4263" s="16" t="str">
        <f>[1]!s_info_industry_csrc2023(A4263,"",1)</f>
        <v>制造业</v>
      </c>
      <c r="H4263" s="16">
        <f>[1]!s_is(A4263,83,"FY","YTD","20251231",1,"",100000000)</f>
        <v>20.247756847400002</v>
      </c>
      <c r="I4263" s="16">
        <f>[1]!s_is(A4263,83,"FY","YTD","20241231",1,"",100000000)</f>
        <v>21.415021444600001</v>
      </c>
      <c r="J4263" s="16">
        <f t="shared" si="198"/>
        <v>-5.4506814304140505E-2</v>
      </c>
      <c r="K4263" s="16">
        <f>[1]!s_is(A4263,61,"FY","YTD","20251231",1,"",100000000)</f>
        <v>-1.4022383050999998</v>
      </c>
      <c r="L4263" s="16">
        <f>[1]!s_is(A4263,61,"FY","YTD","20241231",1,"",100000000)</f>
        <v>-0.70340136879999993</v>
      </c>
      <c r="M4263" s="16">
        <f t="shared" si="199"/>
        <v>-0.99351091325314456</v>
      </c>
      <c r="N4263" s="16">
        <f>[1]!s_fa_roe(A4263,"20251231")</f>
        <v>-5.2572999999999999</v>
      </c>
      <c r="O4263" s="16">
        <f>[1]!s_stmnote_rdexp(A4263,"20251231",1,10000)</f>
        <v>2933.103623</v>
      </c>
      <c r="P4263" s="20">
        <f t="shared" si="200"/>
        <v>1.4486067000437322E-2</v>
      </c>
      <c r="Q4263" s="16">
        <f>[1]!s_margin_tradingbalance(A4263,"",10000)</f>
        <v>0</v>
      </c>
      <c r="R4263" s="16">
        <f>[1]!s_margin_seclendingbalance(A4263,"",10000)</f>
        <v>0</v>
      </c>
      <c r="S4263" s="17">
        <f>[1]!s_val_ev(A4263,"",100000000)</f>
        <v>35.090628719999998</v>
      </c>
      <c r="T4263" s="17">
        <f>[1]!share_freesharesmv(A4263,"",100000000)</f>
        <v>15.6433095546</v>
      </c>
      <c r="U4263" s="17">
        <f>[1]!s_dq_amount_btin(A4263,E4263,100000000)</f>
        <v>0.80773174000000003</v>
      </c>
      <c r="V4263" s="17">
        <f>[1]!s_dq_turn(A4263,E4263)</f>
        <v>2.2616929723110415</v>
      </c>
      <c r="W4263" s="2">
        <f>[1]!s_pq_amount(A4263,"20260101","",100000000)</f>
        <v>88.391502959999997</v>
      </c>
      <c r="X4263" s="2">
        <f>[1]!s_pq_avgamount(A4263,"20260101","",100000000)</f>
        <v>0.80355911781818179</v>
      </c>
      <c r="Y4263" s="17">
        <f>[1]!s_ipo_dilutedpe(A4263)</f>
        <v>22.94</v>
      </c>
      <c r="Z4263" s="12">
        <f>[1]!s_ipo_collection_total(A4263,100000000)</f>
        <v>10.4076</v>
      </c>
      <c r="AA4263" s="2">
        <f>[1]!s_val_pe_ttm(A4263,E4263)</f>
        <v>-25.981863021850586</v>
      </c>
      <c r="AB4263" s="5">
        <f>[1]!s_info_zjtxornot1(A4263,"")</f>
        <v>0</v>
      </c>
      <c r="AC4263" s="22" t="str">
        <f>[1]!s_info_nature1(A4263,"")</f>
        <v>民营企业</v>
      </c>
      <c r="AD4263" s="6" t="str">
        <f>[1]!s_info_city(A4263)</f>
        <v>温州市</v>
      </c>
      <c r="AE4263" s="6" t="str">
        <f>[1]!s_info_province(A4263)</f>
        <v>浙江省</v>
      </c>
      <c r="AF4263">
        <v>120.672111</v>
      </c>
      <c r="AG4263">
        <v>28.000575000000001</v>
      </c>
    </row>
    <row r="4264" spans="1:33" x14ac:dyDescent="0.3">
      <c r="A4264" s="12" t="s">
        <v>8872</v>
      </c>
      <c r="B4264" s="12" t="s">
        <v>8873</v>
      </c>
      <c r="C4264" s="16" t="str">
        <f>[1]!s_info_mkt(A4264)</f>
        <v>创业板</v>
      </c>
      <c r="D4264" s="16" t="str">
        <f>[1]!s_ipo_listeddate(A4264)</f>
        <v>2011-04-15</v>
      </c>
      <c r="E4264" s="16" t="str">
        <f>[1]!lastradeday_s("000002","")</f>
        <v>2026-06-22</v>
      </c>
      <c r="F4264" s="16" t="str">
        <f>[1]!s_info_industry_csrc2023(A4264,"",3)</f>
        <v>仪器仪表制造业</v>
      </c>
      <c r="G4264" s="16" t="str">
        <f>[1]!s_info_industry_csrc2023(A4264,"",1)</f>
        <v>制造业</v>
      </c>
      <c r="H4264" s="16">
        <f>[1]!s_is(A4264,83,"FY","YTD","20251231",1,"",100000000)</f>
        <v>29.968371719299999</v>
      </c>
      <c r="I4264" s="16">
        <f>[1]!s_is(A4264,83,"FY","YTD","20241231",1,"",100000000)</f>
        <v>36.135879839499999</v>
      </c>
      <c r="J4264" s="16">
        <f t="shared" si="198"/>
        <v>-0.1706754657031575</v>
      </c>
      <c r="K4264" s="16">
        <f>[1]!s_is(A4264,61,"FY","YTD","20251231",1,"",100000000)</f>
        <v>-2.3263794613000002</v>
      </c>
      <c r="L4264" s="16">
        <f>[1]!s_is(A4264,61,"FY","YTD","20241231",1,"",100000000)</f>
        <v>2.0686183772</v>
      </c>
      <c r="M4264" s="16">
        <f t="shared" si="199"/>
        <v>-2.1246054308232991</v>
      </c>
      <c r="N4264" s="16">
        <f>[1]!s_fa_roe(A4264,"20251231")</f>
        <v>-8.0473999999999997</v>
      </c>
      <c r="O4264" s="16">
        <f>[1]!s_stmnote_rdexp(A4264,"20251231",1,10000)</f>
        <v>38767.419325000003</v>
      </c>
      <c r="P4264" s="20">
        <f t="shared" si="200"/>
        <v>0.12936111340354642</v>
      </c>
      <c r="Q4264" s="16">
        <f>[1]!s_margin_tradingbalance(A4264,"",10000)</f>
        <v>40953.547400000003</v>
      </c>
      <c r="R4264" s="16">
        <f>[1]!s_margin_seclendingbalance(A4264,"",10000)</f>
        <v>54.548999999999999</v>
      </c>
      <c r="S4264" s="17">
        <f>[1]!s_val_ev(A4264,"",100000000)</f>
        <v>67.400387519999995</v>
      </c>
      <c r="T4264" s="17">
        <f>[1]!share_freesharesmv(A4264,"",100000000)</f>
        <v>51.103776438400004</v>
      </c>
      <c r="U4264" s="17">
        <f>[1]!s_dq_amount_btin(A4264,E4264,100000000)</f>
        <v>5.3670058999999997</v>
      </c>
      <c r="V4264" s="17">
        <f>[1]!s_dq_turn(A4264,E4264)</f>
        <v>8.3591616635648371</v>
      </c>
      <c r="W4264" s="2">
        <f>[1]!s_pq_amount(A4264,"20260101","",100000000)</f>
        <v>177.17716684999999</v>
      </c>
      <c r="X4264" s="2">
        <f>[1]!s_pq_avgamount(A4264,"20260101","",100000000)</f>
        <v>1.610701516818182</v>
      </c>
      <c r="Y4264" s="17">
        <f>[1]!s_ipo_dilutedpe(A4264)</f>
        <v>60.89</v>
      </c>
      <c r="Z4264" s="12">
        <f>[1]!s_ipo_collection_total(A4264,100000000)</f>
        <v>9</v>
      </c>
      <c r="AA4264" s="2">
        <f>[1]!s_val_pe_ttm(A4264,E4264)</f>
        <v>-23.66651725769043</v>
      </c>
      <c r="AB4264" s="5">
        <f>[1]!s_info_zjtxornot1(A4264,"")</f>
        <v>0</v>
      </c>
      <c r="AC4264" s="22" t="str">
        <f>[1]!s_info_nature1(A4264,"")</f>
        <v>民营企业</v>
      </c>
      <c r="AD4264" s="6" t="str">
        <f>[1]!s_info_city(A4264)</f>
        <v>杭州市</v>
      </c>
      <c r="AE4264" s="6" t="str">
        <f>[1]!s_info_province(A4264)</f>
        <v>浙江省</v>
      </c>
      <c r="AF4264">
        <v>120.153576</v>
      </c>
      <c r="AG4264">
        <v>30.287458999999998</v>
      </c>
    </row>
    <row r="4265" spans="1:33" x14ac:dyDescent="0.3">
      <c r="A4265" s="12" t="s">
        <v>8874</v>
      </c>
      <c r="B4265" s="12" t="s">
        <v>8875</v>
      </c>
      <c r="C4265" s="16" t="str">
        <f>[1]!s_info_mkt(A4265)</f>
        <v>主板</v>
      </c>
      <c r="D4265" s="16" t="str">
        <f>[1]!s_ipo_listeddate(A4265)</f>
        <v>2017-05-02</v>
      </c>
      <c r="E4265" s="16" t="str">
        <f>[1]!lastradeday_s("000002","")</f>
        <v>2026-06-22</v>
      </c>
      <c r="F4265" s="16" t="str">
        <f>[1]!s_info_industry_csrc2023(A4265,"",3)</f>
        <v>通用设备制造业</v>
      </c>
      <c r="G4265" s="16" t="str">
        <f>[1]!s_info_industry_csrc2023(A4265,"",1)</f>
        <v>制造业</v>
      </c>
      <c r="H4265" s="16">
        <f>[1]!s_is(A4265,83,"FY","YTD","20251231",1,"",100000000)</f>
        <v>9.8330402025999994</v>
      </c>
      <c r="I4265" s="16">
        <f>[1]!s_is(A4265,83,"FY","YTD","20241231",1,"",100000000)</f>
        <v>10.5677237831</v>
      </c>
      <c r="J4265" s="16">
        <f t="shared" si="198"/>
        <v>-6.9521459453256496E-2</v>
      </c>
      <c r="K4265" s="16">
        <f>[1]!s_is(A4265,61,"FY","YTD","20251231",1,"",100000000)</f>
        <v>0.80546072620000009</v>
      </c>
      <c r="L4265" s="16">
        <f>[1]!s_is(A4265,61,"FY","YTD","20241231",1,"",100000000)</f>
        <v>0.66630994669999999</v>
      </c>
      <c r="M4265" s="16">
        <f t="shared" si="199"/>
        <v>0.20883791423070483</v>
      </c>
      <c r="N4265" s="16">
        <f>[1]!s_fa_roe(A4265,"20251231")</f>
        <v>7.6492000000000004</v>
      </c>
      <c r="O4265" s="16">
        <f>[1]!s_stmnote_rdexp(A4265,"20251231",1,10000)</f>
        <v>4706.71461</v>
      </c>
      <c r="P4265" s="20">
        <f t="shared" si="200"/>
        <v>4.7866321229475657E-2</v>
      </c>
      <c r="Q4265" s="16">
        <f>[1]!s_margin_tradingbalance(A4265,"",10000)</f>
        <v>0</v>
      </c>
      <c r="R4265" s="16">
        <f>[1]!s_margin_seclendingbalance(A4265,"",10000)</f>
        <v>0</v>
      </c>
      <c r="S4265" s="17">
        <f>[1]!s_val_ev(A4265,"",100000000)</f>
        <v>30.082789145100001</v>
      </c>
      <c r="T4265" s="17">
        <f>[1]!share_freesharesmv(A4265,"",100000000)</f>
        <v>12.219371852100004</v>
      </c>
      <c r="U4265" s="17">
        <f>[1]!s_dq_amount_btin(A4265,E4265,100000000)</f>
        <v>0.55962352999999998</v>
      </c>
      <c r="V4265" s="17">
        <f>[1]!s_dq_turn(A4265,E4265)</f>
        <v>1.8924135802505144</v>
      </c>
      <c r="W4265" s="2">
        <f>[1]!s_pq_amount(A4265,"20260101","",100000000)</f>
        <v>107.12324103</v>
      </c>
      <c r="X4265" s="2">
        <f>[1]!s_pq_avgamount(A4265,"20260101","",100000000)</f>
        <v>0.97384764572727278</v>
      </c>
      <c r="Y4265" s="17">
        <f>[1]!s_ipo_dilutedpe(A4265)</f>
        <v>22.98</v>
      </c>
      <c r="Z4265" s="12">
        <f>[1]!s_ipo_collection_total(A4265,100000000)</f>
        <v>2.4824999999999999</v>
      </c>
      <c r="AA4265" s="2">
        <f>[1]!s_val_pe_ttm(A4265,E4265)</f>
        <v>40.173923492431641</v>
      </c>
      <c r="AB4265" s="5">
        <f>[1]!s_info_zjtxornot1(A4265,"")</f>
        <v>0</v>
      </c>
      <c r="AC4265" s="22" t="str">
        <f>[1]!s_info_nature1(A4265,"")</f>
        <v>民营企业</v>
      </c>
      <c r="AD4265" s="6" t="str">
        <f>[1]!s_info_city(A4265)</f>
        <v>嵊州市</v>
      </c>
      <c r="AE4265" s="6" t="str">
        <f>[1]!s_info_province(A4265)</f>
        <v>浙江省</v>
      </c>
      <c r="AF4265">
        <v>120.761431</v>
      </c>
      <c r="AG4265">
        <v>29.591007999999999</v>
      </c>
    </row>
    <row r="4266" spans="1:33" x14ac:dyDescent="0.3">
      <c r="A4266" s="12" t="s">
        <v>8876</v>
      </c>
      <c r="B4266" s="12" t="s">
        <v>8877</v>
      </c>
      <c r="C4266" s="16" t="str">
        <f>[1]!s_info_mkt(A4266)</f>
        <v>科创板</v>
      </c>
      <c r="D4266" s="16" t="str">
        <f>[1]!s_ipo_listeddate(A4266)</f>
        <v>2021-11-18</v>
      </c>
      <c r="E4266" s="16" t="str">
        <f>[1]!lastradeday_s("000002","")</f>
        <v>2026-06-22</v>
      </c>
      <c r="F4266" s="16" t="str">
        <f>[1]!s_info_industry_csrc2023(A4266,"",3)</f>
        <v>医药制造业</v>
      </c>
      <c r="G4266" s="16" t="str">
        <f>[1]!s_info_industry_csrc2023(A4266,"",1)</f>
        <v>制造业</v>
      </c>
      <c r="H4266" s="16">
        <f>[1]!s_is(A4266,83,"FY","YTD","20251231",1,"",100000000)</f>
        <v>4.5125511598000001</v>
      </c>
      <c r="I4266" s="16">
        <f>[1]!s_is(A4266,83,"FY","YTD","20241231",1,"",100000000)</f>
        <v>5.4069846210000003</v>
      </c>
      <c r="J4266" s="16">
        <f t="shared" si="198"/>
        <v>-0.16542186151707206</v>
      </c>
      <c r="K4266" s="16">
        <f>[1]!s_is(A4266,61,"FY","YTD","20251231",1,"",100000000)</f>
        <v>0.69421291739999991</v>
      </c>
      <c r="L4266" s="16">
        <f>[1]!s_is(A4266,61,"FY","YTD","20241231",1,"",100000000)</f>
        <v>1.9229530331</v>
      </c>
      <c r="M4266" s="16">
        <f t="shared" si="199"/>
        <v>-0.63898602542525096</v>
      </c>
      <c r="N4266" s="16">
        <f>[1]!s_fa_roe(A4266,"20251231")</f>
        <v>1.3391</v>
      </c>
      <c r="O4266" s="16">
        <f>[1]!s_stmnote_rdexp(A4266,"20251231",1,10000)</f>
        <v>7865.0057239999996</v>
      </c>
      <c r="P4266" s="20">
        <f t="shared" si="200"/>
        <v>0.17429177964928785</v>
      </c>
      <c r="Q4266" s="16">
        <f>[1]!s_margin_tradingbalance(A4266,"",10000)</f>
        <v>12332.7382</v>
      </c>
      <c r="R4266" s="16">
        <f>[1]!s_margin_seclendingbalance(A4266,"",10000)</f>
        <v>0</v>
      </c>
      <c r="S4266" s="17">
        <f>[1]!s_val_ev(A4266,"",100000000)</f>
        <v>37.896092451000001</v>
      </c>
      <c r="T4266" s="17">
        <f>[1]!share_freesharesmv(A4266,"",100000000)</f>
        <v>9.8318940510000008</v>
      </c>
      <c r="U4266" s="17">
        <f>[1]!s_dq_amount_btin(A4266,E4266,100000000)</f>
        <v>0.25385475000000002</v>
      </c>
      <c r="V4266" s="17">
        <f>[1]!s_dq_turn(A4266,E4266)</f>
        <v>0.68278631400998746</v>
      </c>
      <c r="W4266" s="2">
        <f>[1]!s_pq_amount(A4266,"20260101","",100000000)</f>
        <v>27.343372819999999</v>
      </c>
      <c r="X4266" s="2">
        <f>[1]!s_pq_avgamount(A4266,"20260101","",100000000)</f>
        <v>0.24857611654545456</v>
      </c>
      <c r="Y4266" s="17">
        <f>[1]!s_ipo_dilutedpe(A4266)</f>
        <v>7.44</v>
      </c>
      <c r="Z4266" s="12">
        <f>[1]!s_ipo_collection_total(A4266,100000000)</f>
        <v>12.002985519999999</v>
      </c>
      <c r="AA4266" s="2">
        <f>[1]!s_val_pe_ttm(A4266,E4266)</f>
        <v>151.39266967773438</v>
      </c>
      <c r="AB4266" s="5">
        <f>[1]!s_info_zjtxornot1(A4266,"")</f>
        <v>1</v>
      </c>
      <c r="AC4266" s="22" t="str">
        <f>[1]!s_info_nature1(A4266,"")</f>
        <v>民营企业</v>
      </c>
      <c r="AD4266" s="6" t="str">
        <f>[1]!s_info_city(A4266)</f>
        <v>杭州市</v>
      </c>
      <c r="AE4266" s="6" t="str">
        <f>[1]!s_info_province(A4266)</f>
        <v>浙江省</v>
      </c>
      <c r="AF4266">
        <v>120.153576</v>
      </c>
      <c r="AG4266">
        <v>30.287458999999998</v>
      </c>
    </row>
    <row r="4267" spans="1:33" x14ac:dyDescent="0.3">
      <c r="A4267" s="12" t="s">
        <v>8878</v>
      </c>
      <c r="B4267" s="12" t="s">
        <v>8879</v>
      </c>
      <c r="C4267" s="16" t="str">
        <f>[1]!s_info_mkt(A4267)</f>
        <v>创业板</v>
      </c>
      <c r="D4267" s="16" t="str">
        <f>[1]!s_ipo_listeddate(A4267)</f>
        <v>2015-01-22</v>
      </c>
      <c r="E4267" s="16" t="str">
        <f>[1]!lastradeday_s("000002","")</f>
        <v>2026-06-22</v>
      </c>
      <c r="F4267" s="16" t="str">
        <f>[1]!s_info_industry_csrc2023(A4267,"",3)</f>
        <v>软件和信息技术服务业</v>
      </c>
      <c r="G4267" s="16" t="str">
        <f>[1]!s_info_industry_csrc2023(A4267,"",1)</f>
        <v>信息传输、软件和信息技术服务业</v>
      </c>
      <c r="H4267" s="16">
        <f>[1]!s_is(A4267,83,"FY","YTD","20251231",1,"",100000000)</f>
        <v>2.3988468753999999</v>
      </c>
      <c r="I4267" s="16">
        <f>[1]!s_is(A4267,83,"FY","YTD","20241231",1,"",100000000)</f>
        <v>4.2501755324000001</v>
      </c>
      <c r="J4267" s="16">
        <f t="shared" si="198"/>
        <v>-0.43558875224962468</v>
      </c>
      <c r="K4267" s="16">
        <f>[1]!s_is(A4267,61,"FY","YTD","20251231",1,"",100000000)</f>
        <v>-1.0470309906999999</v>
      </c>
      <c r="L4267" s="16">
        <f>[1]!s_is(A4267,61,"FY","YTD","20241231",1,"",100000000)</f>
        <v>-3.2112493999999998E-2</v>
      </c>
      <c r="M4267" s="16">
        <f t="shared" si="199"/>
        <v>-31.605097277713778</v>
      </c>
      <c r="N4267" s="16">
        <f>[1]!s_fa_roe(A4267,"20251231")</f>
        <v>-26.537700000000001</v>
      </c>
      <c r="O4267" s="16">
        <f>[1]!s_stmnote_rdexp(A4267,"20251231",1,10000)</f>
        <v>2922.7258920000004</v>
      </c>
      <c r="P4267" s="20">
        <f t="shared" si="200"/>
        <v>0.12183878520852422</v>
      </c>
      <c r="Q4267" s="16">
        <f>[1]!s_margin_tradingbalance(A4267,"",10000)</f>
        <v>0</v>
      </c>
      <c r="R4267" s="16">
        <f>[1]!s_margin_seclendingbalance(A4267,"",10000)</f>
        <v>0</v>
      </c>
      <c r="S4267" s="17">
        <f>[1]!s_val_ev(A4267,"",100000000)</f>
        <v>25.117582491</v>
      </c>
      <c r="T4267" s="17">
        <f>[1]!share_freesharesmv(A4267,"",100000000)</f>
        <v>21.348788491000001</v>
      </c>
      <c r="U4267" s="17">
        <f>[1]!s_dq_amount_btin(A4267,E4267,100000000)</f>
        <v>0.48757592</v>
      </c>
      <c r="V4267" s="17">
        <f>[1]!s_dq_turn(A4267,E4267)</f>
        <v>1.9431479927452546</v>
      </c>
      <c r="W4267" s="2">
        <f>[1]!s_pq_amount(A4267,"20260101","",100000000)</f>
        <v>73.054211109999997</v>
      </c>
      <c r="X4267" s="2">
        <f>[1]!s_pq_avgamount(A4267,"20260101","",100000000)</f>
        <v>0.66412919190909092</v>
      </c>
      <c r="Y4267" s="17">
        <f>[1]!s_ipo_dilutedpe(A4267)</f>
        <v>22.94</v>
      </c>
      <c r="Z4267" s="12">
        <f>[1]!s_ipo_collection_total(A4267,100000000)</f>
        <v>2.9674299999999998</v>
      </c>
      <c r="AA4267" s="2">
        <f>[1]!s_val_pe_ttm(A4267,E4267)</f>
        <v>-23.103656768798828</v>
      </c>
      <c r="AB4267" s="5">
        <f>[1]!s_info_zjtxornot1(A4267,"")</f>
        <v>0</v>
      </c>
      <c r="AC4267" s="22" t="str">
        <f>[1]!s_info_nature1(A4267,"")</f>
        <v>民营企业</v>
      </c>
      <c r="AD4267" s="6" t="str">
        <f>[1]!s_info_city(A4267)</f>
        <v>北京市</v>
      </c>
      <c r="AE4267" s="6" t="str">
        <f>[1]!s_info_province(A4267)</f>
        <v>北京</v>
      </c>
      <c r="AF4267">
        <v>116.40528500000001</v>
      </c>
      <c r="AG4267">
        <v>39.904989</v>
      </c>
    </row>
    <row r="4268" spans="1:33" x14ac:dyDescent="0.3">
      <c r="A4268" s="12" t="s">
        <v>8880</v>
      </c>
      <c r="B4268" s="12" t="s">
        <v>8881</v>
      </c>
      <c r="C4268" s="16" t="str">
        <f>[1]!s_info_mkt(A4268)</f>
        <v>创业板</v>
      </c>
      <c r="D4268" s="16" t="str">
        <f>[1]!s_ipo_listeddate(A4268)</f>
        <v>2009-10-30</v>
      </c>
      <c r="E4268" s="16" t="str">
        <f>[1]!lastradeday_s("000002","")</f>
        <v>2026-06-22</v>
      </c>
      <c r="F4268" s="16" t="str">
        <f>[1]!s_info_industry_csrc2023(A4268,"",3)</f>
        <v>软件和信息技术服务业</v>
      </c>
      <c r="G4268" s="16" t="str">
        <f>[1]!s_info_industry_csrc2023(A4268,"",1)</f>
        <v>信息传输、软件和信息技术服务业</v>
      </c>
      <c r="H4268" s="16">
        <f>[1]!s_is(A4268,83,"FY","YTD","20251231",1,"",100000000)</f>
        <v>10.062720909199999</v>
      </c>
      <c r="I4268" s="16">
        <f>[1]!s_is(A4268,83,"FY","YTD","20241231",1,"",100000000)</f>
        <v>7.5682819365</v>
      </c>
      <c r="J4268" s="16">
        <f t="shared" si="198"/>
        <v>0.32959117982509634</v>
      </c>
      <c r="K4268" s="16">
        <f>[1]!s_is(A4268,61,"FY","YTD","20251231",1,"",100000000)</f>
        <v>0.70289749180000005</v>
      </c>
      <c r="L4268" s="16">
        <f>[1]!s_is(A4268,61,"FY","YTD","20241231",1,"",100000000)</f>
        <v>1.3713421428999999</v>
      </c>
      <c r="M4268" s="16">
        <f t="shared" si="199"/>
        <v>-0.4874382768449228</v>
      </c>
      <c r="N4268" s="16">
        <f>[1]!s_fa_roe(A4268,"20251231")</f>
        <v>4.1383999999999999</v>
      </c>
      <c r="O4268" s="16">
        <f>[1]!s_stmnote_rdexp(A4268,"20251231",1,10000)</f>
        <v>10480.005514</v>
      </c>
      <c r="P4268" s="20">
        <f t="shared" si="200"/>
        <v>0.1041468367111175</v>
      </c>
      <c r="Q4268" s="16">
        <f>[1]!s_margin_tradingbalance(A4268,"",10000)</f>
        <v>81194.149099999995</v>
      </c>
      <c r="R4268" s="16">
        <f>[1]!s_margin_seclendingbalance(A4268,"",10000)</f>
        <v>0</v>
      </c>
      <c r="S4268" s="17">
        <f>[1]!s_val_ev(A4268,"",100000000)</f>
        <v>49.805365081900007</v>
      </c>
      <c r="T4268" s="17">
        <f>[1]!share_freesharesmv(A4268,"",100000000)</f>
        <v>40.086293391600002</v>
      </c>
      <c r="U4268" s="17">
        <f>[1]!s_dq_amount_btin(A4268,E4268,100000000)</f>
        <v>1.26492183</v>
      </c>
      <c r="V4268" s="17">
        <f>[1]!s_dq_turn(A4268,E4268)</f>
        <v>3.2345443651612396</v>
      </c>
      <c r="W4268" s="2">
        <f>[1]!s_pq_amount(A4268,"20260101","",100000000)</f>
        <v>532.31898355999999</v>
      </c>
      <c r="X4268" s="2">
        <f>[1]!s_pq_avgamount(A4268,"20260101","",100000000)</f>
        <v>4.883660399633027</v>
      </c>
      <c r="Y4268" s="17">
        <f>[1]!s_ipo_dilutedpe(A4268)</f>
        <v>51.49</v>
      </c>
      <c r="Z4268" s="12">
        <f>[1]!s_ipo_collection_total(A4268,100000000)</f>
        <v>4.7699999999999996</v>
      </c>
      <c r="AA4268" s="2">
        <f>[1]!s_val_pe_ttm(A4268,E4268)</f>
        <v>-209.19813537597656</v>
      </c>
      <c r="AB4268" s="5">
        <f>[1]!s_info_zjtxornot1(A4268,"")</f>
        <v>0</v>
      </c>
      <c r="AC4268" s="22" t="str">
        <f>[1]!s_info_nature1(A4268,"")</f>
        <v>民营企业</v>
      </c>
      <c r="AD4268" s="6" t="str">
        <f>[1]!s_info_city(A4268)</f>
        <v>北京市</v>
      </c>
      <c r="AE4268" s="6" t="str">
        <f>[1]!s_info_province(A4268)</f>
        <v>北京</v>
      </c>
      <c r="AF4268">
        <v>116.40528500000001</v>
      </c>
      <c r="AG4268">
        <v>39.904989</v>
      </c>
    </row>
    <row r="4269" spans="1:33" x14ac:dyDescent="0.3">
      <c r="A4269" s="12" t="s">
        <v>8882</v>
      </c>
      <c r="B4269" s="12" t="s">
        <v>8883</v>
      </c>
      <c r="C4269" s="16" t="str">
        <f>[1]!s_info_mkt(A4269)</f>
        <v>主板</v>
      </c>
      <c r="D4269" s="16" t="str">
        <f>[1]!s_ipo_listeddate(A4269)</f>
        <v>2010-09-28</v>
      </c>
      <c r="E4269" s="16" t="str">
        <f>[1]!lastradeday_s("000002","")</f>
        <v>2026-06-22</v>
      </c>
      <c r="F4269" s="16" t="str">
        <f>[1]!s_info_industry_csrc2023(A4269,"",3)</f>
        <v>水上运输业</v>
      </c>
      <c r="G4269" s="16" t="str">
        <f>[1]!s_info_industry_csrc2023(A4269,"",1)</f>
        <v>交通运输、仓储和邮政业</v>
      </c>
      <c r="H4269" s="16">
        <f>[1]!s_is(A4269,83,"FY","YTD","20251231",1,"",100000000)</f>
        <v>310.20364999999998</v>
      </c>
      <c r="I4269" s="16">
        <f>[1]!s_is(A4269,83,"FY","YTD","20241231",1,"",100000000)</f>
        <v>287.02310999999997</v>
      </c>
      <c r="J4269" s="16">
        <f t="shared" si="198"/>
        <v>8.0761928891370571E-2</v>
      </c>
      <c r="K4269" s="16">
        <f>[1]!s_is(A4269,61,"FY","YTD","20251231",1,"",100000000)</f>
        <v>51.684719999999999</v>
      </c>
      <c r="L4269" s="16">
        <f>[1]!s_is(A4269,61,"FY","YTD","20241231",1,"",100000000)</f>
        <v>48.97513</v>
      </c>
      <c r="M4269" s="16">
        <f t="shared" si="199"/>
        <v>5.5325835786449132E-2</v>
      </c>
      <c r="N4269" s="16">
        <f>[1]!s_fa_roe(A4269,"20251231")</f>
        <v>6.4992999999999999</v>
      </c>
      <c r="O4269" s="16">
        <f>[1]!s_stmnote_rdexp(A4269,"20251231",1,10000)</f>
        <v>38983</v>
      </c>
      <c r="P4269" s="20">
        <f t="shared" si="200"/>
        <v>1.2566905644082527E-2</v>
      </c>
      <c r="Q4269" s="16">
        <f>[1]!s_margin_tradingbalance(A4269,"",10000)</f>
        <v>31082.754499999999</v>
      </c>
      <c r="R4269" s="16">
        <f>[1]!s_margin_seclendingbalance(A4269,"",10000)</f>
        <v>61.255400000000002</v>
      </c>
      <c r="S4269" s="17">
        <f>[1]!s_val_ev(A4269,"",100000000)</f>
        <v>638.10393948719991</v>
      </c>
      <c r="T4269" s="17">
        <f>[1]!share_freesharesmv(A4269,"",100000000)</f>
        <v>100.63219271680001</v>
      </c>
      <c r="U4269" s="17">
        <f>[1]!s_dq_amount_btin(A4269,E4269,100000000)</f>
        <v>1.6033487799999999</v>
      </c>
      <c r="V4269" s="17">
        <f>[1]!s_dq_turn(A4269,E4269)</f>
        <v>0.25383373142965698</v>
      </c>
      <c r="W4269" s="2">
        <f>[1]!s_pq_amount(A4269,"20260101","",100000000)</f>
        <v>259.80255019999998</v>
      </c>
      <c r="X4269" s="2">
        <f>[1]!s_pq_avgamount(A4269,"20260101","",100000000)</f>
        <v>2.3618413654545454</v>
      </c>
      <c r="Y4269" s="17">
        <f>[1]!s_ipo_dilutedpe(A4269)</f>
        <v>29.3</v>
      </c>
      <c r="Z4269" s="12">
        <f>[1]!s_ipo_collection_total(A4269,100000000)</f>
        <v>74</v>
      </c>
      <c r="AA4269" s="2">
        <f>[1]!s_val_pe_ttm(A4269,E4269)</f>
        <v>12.35748291015625</v>
      </c>
      <c r="AB4269" s="5">
        <f>[1]!s_info_zjtxornot1(A4269,"")</f>
        <v>1</v>
      </c>
      <c r="AC4269" s="22" t="str">
        <f>[1]!s_info_nature1(A4269,"")</f>
        <v>地方国有企业</v>
      </c>
      <c r="AD4269" s="6" t="str">
        <f>[1]!s_info_city(A4269)</f>
        <v>宁波市</v>
      </c>
      <c r="AE4269" s="6" t="str">
        <f>[1]!s_info_province(A4269)</f>
        <v>浙江省</v>
      </c>
      <c r="AF4269">
        <v>121.549792</v>
      </c>
      <c r="AG4269">
        <v>29.868387999999999</v>
      </c>
    </row>
    <row r="4270" spans="1:33" x14ac:dyDescent="0.3">
      <c r="A4270" s="12" t="s">
        <v>8884</v>
      </c>
      <c r="B4270" s="12" t="s">
        <v>8885</v>
      </c>
      <c r="C4270" s="16" t="str">
        <f>[1]!s_info_mkt(A4270)</f>
        <v>主板</v>
      </c>
      <c r="D4270" s="16" t="str">
        <f>[1]!s_ipo_listeddate(A4270)</f>
        <v>2004-05-26</v>
      </c>
      <c r="E4270" s="16" t="str">
        <f>[1]!lastradeday_s("000002","")</f>
        <v>2026-06-22</v>
      </c>
      <c r="F4270" s="16" t="str">
        <f>[1]!s_info_industry_csrc2023(A4270,"",3)</f>
        <v>铁路、船舶、航空航天和其他运输设备制造业</v>
      </c>
      <c r="G4270" s="16" t="str">
        <f>[1]!s_info_industry_csrc2023(A4270,"",1)</f>
        <v>制造业</v>
      </c>
      <c r="H4270" s="16">
        <f>[1]!s_is(A4270,83,"FY","YTD","20251231",1,"",100000000)</f>
        <v>12.9787811533</v>
      </c>
      <c r="I4270" s="16">
        <f>[1]!s_is(A4270,83,"FY","YTD","20241231",1,"",100000000)</f>
        <v>13.135785866300001</v>
      </c>
      <c r="J4270" s="16">
        <f t="shared" si="198"/>
        <v>-1.1952441566727923E-2</v>
      </c>
      <c r="K4270" s="16">
        <f>[1]!s_is(A4270,61,"FY","YTD","20251231",1,"",100000000)</f>
        <v>0.28750468109999999</v>
      </c>
      <c r="L4270" s="16">
        <f>[1]!s_is(A4270,61,"FY","YTD","20241231",1,"",100000000)</f>
        <v>0.23075815649999998</v>
      </c>
      <c r="M4270" s="16">
        <f t="shared" si="199"/>
        <v>0.24591340761556144</v>
      </c>
      <c r="N4270" s="16">
        <f>[1]!s_fa_roe(A4270,"20251231")</f>
        <v>0.87960000000000005</v>
      </c>
      <c r="O4270" s="16">
        <f>[1]!s_stmnote_rdexp(A4270,"20251231",1,10000)</f>
        <v>7291.7680519999994</v>
      </c>
      <c r="P4270" s="20">
        <f t="shared" si="200"/>
        <v>5.6182225171012963E-2</v>
      </c>
      <c r="Q4270" s="16">
        <f>[1]!s_margin_tradingbalance(A4270,"",10000)</f>
        <v>24529.613399999998</v>
      </c>
      <c r="R4270" s="16">
        <f>[1]!s_margin_seclendingbalance(A4270,"",10000)</f>
        <v>60.7926</v>
      </c>
      <c r="S4270" s="17">
        <f>[1]!s_val_ev(A4270,"",100000000)</f>
        <v>44.3406055162</v>
      </c>
      <c r="T4270" s="17">
        <f>[1]!share_freesharesmv(A4270,"",100000000)</f>
        <v>30.183402961599999</v>
      </c>
      <c r="U4270" s="17">
        <f>[1]!s_dq_amount_btin(A4270,E4270,100000000)</f>
        <v>0.38150500999999998</v>
      </c>
      <c r="V4270" s="17">
        <f>[1]!s_dq_turn(A4270,E4270)</f>
        <v>0.87416815690165706</v>
      </c>
      <c r="W4270" s="2">
        <f>[1]!s_pq_amount(A4270,"20260101","",100000000)</f>
        <v>97.050074120000005</v>
      </c>
      <c r="X4270" s="2">
        <f>[1]!s_pq_avgamount(A4270,"20260101","",100000000)</f>
        <v>0.88227340109090913</v>
      </c>
      <c r="Y4270" s="17">
        <f>[1]!s_ipo_dilutedpe(A4270)</f>
        <v>19.97</v>
      </c>
      <c r="Z4270" s="12">
        <f>[1]!s_ipo_collection_total(A4270,100000000)</f>
        <v>2.556</v>
      </c>
      <c r="AA4270" s="2">
        <f>[1]!s_val_pe_ttm(A4270,E4270)</f>
        <v>207.41400146484375</v>
      </c>
      <c r="AB4270" s="5">
        <f>[1]!s_info_zjtxornot1(A4270,"")</f>
        <v>1</v>
      </c>
      <c r="AC4270" s="22" t="str">
        <f>[1]!s_info_nature1(A4270,"")</f>
        <v>中央国有企业</v>
      </c>
      <c r="AD4270" s="6" t="str">
        <f>[1]!s_info_city(A4270)</f>
        <v>太原市</v>
      </c>
      <c r="AE4270" s="6" t="str">
        <f>[1]!s_info_province(A4270)</f>
        <v>山西省</v>
      </c>
      <c r="AF4270">
        <v>112.54924800000001</v>
      </c>
      <c r="AG4270">
        <v>37.857013999999999</v>
      </c>
    </row>
    <row r="4271" spans="1:33" x14ac:dyDescent="0.3">
      <c r="A4271" s="12" t="s">
        <v>8886</v>
      </c>
      <c r="B4271" s="12" t="s">
        <v>8887</v>
      </c>
      <c r="C4271" s="16" t="str">
        <f>[1]!s_info_mkt(A4271)</f>
        <v>主板</v>
      </c>
      <c r="D4271" s="16" t="str">
        <f>[1]!s_ipo_listeddate(A4271)</f>
        <v>2016-04-28</v>
      </c>
      <c r="E4271" s="16" t="str">
        <f>[1]!lastradeday_s("000002","")</f>
        <v>2026-06-22</v>
      </c>
      <c r="F4271" s="16" t="str">
        <f>[1]!s_info_industry_csrc2023(A4271,"",3)</f>
        <v>通用设备制造业</v>
      </c>
      <c r="G4271" s="16" t="str">
        <f>[1]!s_info_industry_csrc2023(A4271,"",1)</f>
        <v>制造业</v>
      </c>
      <c r="H4271" s="16">
        <f>[1]!s_is(A4271,83,"FY","YTD","20251231",1,"",100000000)</f>
        <v>6.8570388952999997</v>
      </c>
      <c r="I4271" s="16">
        <f>[1]!s_is(A4271,83,"FY","YTD","20241231",1,"",100000000)</f>
        <v>8.2316045248999998</v>
      </c>
      <c r="J4271" s="16">
        <f t="shared" si="198"/>
        <v>-0.16698635429363007</v>
      </c>
      <c r="K4271" s="16">
        <f>[1]!s_is(A4271,61,"FY","YTD","20251231",1,"",100000000)</f>
        <v>-1.3955233919999999</v>
      </c>
      <c r="L4271" s="16">
        <f>[1]!s_is(A4271,61,"FY","YTD","20241231",1,"",100000000)</f>
        <v>-2.9725457532999999</v>
      </c>
      <c r="M4271" s="16">
        <f t="shared" si="199"/>
        <v>0.53052921373851136</v>
      </c>
      <c r="N4271" s="16">
        <f>[1]!s_fa_roe(A4271,"20251231")</f>
        <v>-31.101600000000001</v>
      </c>
      <c r="O4271" s="16">
        <f>[1]!s_stmnote_rdexp(A4271,"20251231",1,10000)</f>
        <v>2045.260763</v>
      </c>
      <c r="P4271" s="20">
        <f t="shared" si="200"/>
        <v>2.9827171673211261E-2</v>
      </c>
      <c r="Q4271" s="16">
        <f>[1]!s_margin_tradingbalance(A4271,"",10000)</f>
        <v>0</v>
      </c>
      <c r="R4271" s="16">
        <f>[1]!s_margin_seclendingbalance(A4271,"",10000)</f>
        <v>0</v>
      </c>
      <c r="S4271" s="17">
        <f>[1]!s_val_ev(A4271,"",100000000)</f>
        <v>32.287350913699996</v>
      </c>
      <c r="T4271" s="17">
        <f>[1]!share_freesharesmv(A4271,"",100000000)</f>
        <v>24.423280837899998</v>
      </c>
      <c r="U4271" s="17">
        <f>[1]!s_dq_amount_btin(A4271,E4271,100000000)</f>
        <v>1.49581645</v>
      </c>
      <c r="V4271" s="17">
        <f>[1]!s_dq_turn(A4271,E4271)</f>
        <v>4.8464608874233237</v>
      </c>
      <c r="W4271" s="2">
        <f>[1]!s_pq_amount(A4271,"20260101","",100000000)</f>
        <v>260.77558453</v>
      </c>
      <c r="X4271" s="2">
        <f>[1]!s_pq_avgamount(A4271,"20260101","",100000000)</f>
        <v>2.3706871320909091</v>
      </c>
      <c r="Y4271" s="17">
        <f>[1]!s_ipo_dilutedpe(A4271)</f>
        <v>22.99</v>
      </c>
      <c r="Z4271" s="12">
        <f>[1]!s_ipo_collection_total(A4271,100000000)</f>
        <v>3.7124999999999999</v>
      </c>
      <c r="AA4271" s="2">
        <f>[1]!s_val_pe_ttm(A4271,E4271)</f>
        <v>-62.171302795410156</v>
      </c>
      <c r="AB4271" s="5">
        <f>[1]!s_info_zjtxornot1(A4271,"")</f>
        <v>0</v>
      </c>
      <c r="AC4271" s="22" t="str">
        <f>[1]!s_info_nature1(A4271,"")</f>
        <v>民营企业</v>
      </c>
      <c r="AD4271" s="6" t="str">
        <f>[1]!s_info_city(A4271)</f>
        <v>玉环市</v>
      </c>
      <c r="AE4271" s="6" t="str">
        <f>[1]!s_info_province(A4271)</f>
        <v>浙江省</v>
      </c>
      <c r="AF4271">
        <v>121.284426</v>
      </c>
      <c r="AG4271">
        <v>28.179738</v>
      </c>
    </row>
    <row r="4272" spans="1:33" x14ac:dyDescent="0.3">
      <c r="A4272" s="12" t="s">
        <v>8888</v>
      </c>
      <c r="B4272" s="12" t="s">
        <v>8889</v>
      </c>
      <c r="C4272" s="16" t="str">
        <f>[1]!s_info_mkt(A4272)</f>
        <v>创业板</v>
      </c>
      <c r="D4272" s="16" t="str">
        <f>[1]!s_ipo_listeddate(A4272)</f>
        <v>2021-01-28</v>
      </c>
      <c r="E4272" s="16" t="str">
        <f>[1]!lastradeday_s("000002","")</f>
        <v>2026-06-22</v>
      </c>
      <c r="F4272" s="16" t="str">
        <f>[1]!s_info_industry_csrc2023(A4272,"",3)</f>
        <v>计算机、通信和其他电子设备制造业</v>
      </c>
      <c r="G4272" s="16" t="str">
        <f>[1]!s_info_industry_csrc2023(A4272,"",1)</f>
        <v>制造业</v>
      </c>
      <c r="H4272" s="16">
        <f>[1]!s_is(A4272,83,"FY","YTD","20251231",1,"",100000000)</f>
        <v>12.917881316700001</v>
      </c>
      <c r="I4272" s="16">
        <f>[1]!s_is(A4272,83,"FY","YTD","20241231",1,"",100000000)</f>
        <v>10.8466548245</v>
      </c>
      <c r="J4272" s="16">
        <f t="shared" si="198"/>
        <v>0.19095532454131336</v>
      </c>
      <c r="K4272" s="16">
        <f>[1]!s_is(A4272,61,"FY","YTD","20251231",1,"",100000000)</f>
        <v>0.79696822340000006</v>
      </c>
      <c r="L4272" s="16">
        <f>[1]!s_is(A4272,61,"FY","YTD","20241231",1,"",100000000)</f>
        <v>0.9060592876000001</v>
      </c>
      <c r="M4272" s="16">
        <f t="shared" si="199"/>
        <v>-0.12040168418665412</v>
      </c>
      <c r="N4272" s="16">
        <f>[1]!s_fa_roe(A4272,"20251231")</f>
        <v>5.6886000000000001</v>
      </c>
      <c r="O4272" s="16">
        <f>[1]!s_stmnote_rdexp(A4272,"20251231",1,10000)</f>
        <v>9409.3209269999988</v>
      </c>
      <c r="P4272" s="20">
        <f t="shared" si="200"/>
        <v>7.2839505924518752E-2</v>
      </c>
      <c r="Q4272" s="16">
        <f>[1]!s_margin_tradingbalance(A4272,"",10000)</f>
        <v>31832.831300000002</v>
      </c>
      <c r="R4272" s="16">
        <f>[1]!s_margin_seclendingbalance(A4272,"",10000)</f>
        <v>20.946000000000002</v>
      </c>
      <c r="S4272" s="17">
        <f>[1]!s_val_ev(A4272,"",100000000)</f>
        <v>85.583999999999989</v>
      </c>
      <c r="T4272" s="17">
        <f>[1]!share_freesharesmv(A4272,"",100000000)</f>
        <v>46.650483319999999</v>
      </c>
      <c r="U4272" s="17">
        <f>[1]!s_dq_amount_btin(A4272,E4272,100000000)</f>
        <v>5.4742258100000001</v>
      </c>
      <c r="V4272" s="17">
        <f>[1]!s_dq_turn(A4272,E4272)</f>
        <v>6.4493016666666669</v>
      </c>
      <c r="W4272" s="2">
        <f>[1]!s_pq_amount(A4272,"20260101","",100000000)</f>
        <v>375.28318208000002</v>
      </c>
      <c r="X4272" s="2">
        <f>[1]!s_pq_avgamount(A4272,"20260101","",100000000)</f>
        <v>3.4116652916363637</v>
      </c>
      <c r="Y4272" s="17">
        <f>[1]!s_ipo_dilutedpe(A4272)</f>
        <v>39.979999999999997</v>
      </c>
      <c r="Z4272" s="12">
        <f>[1]!s_ipo_collection_total(A4272,100000000)</f>
        <v>7.4359999999999999</v>
      </c>
      <c r="AA4272" s="2">
        <f>[1]!s_val_pe_ttm(A4272,E4272)</f>
        <v>114.59642791748047</v>
      </c>
      <c r="AB4272" s="5">
        <f>[1]!s_info_zjtxornot1(A4272,"")</f>
        <v>0</v>
      </c>
      <c r="AC4272" s="22" t="str">
        <f>[1]!s_info_nature1(A4272,"")</f>
        <v>民营企业</v>
      </c>
      <c r="AD4272" s="6" t="str">
        <f>[1]!s_info_city(A4272)</f>
        <v>深圳市</v>
      </c>
      <c r="AE4272" s="6" t="str">
        <f>[1]!s_info_province(A4272)</f>
        <v>广东省</v>
      </c>
      <c r="AF4272">
        <v>114.085947</v>
      </c>
      <c r="AG4272">
        <v>22.547000000000001</v>
      </c>
    </row>
    <row r="4273" spans="1:33" x14ac:dyDescent="0.3">
      <c r="A4273" s="12" t="s">
        <v>8890</v>
      </c>
      <c r="B4273" s="12" t="s">
        <v>8891</v>
      </c>
      <c r="C4273" s="16" t="str">
        <f>[1]!s_info_mkt(A4273)</f>
        <v>创业板</v>
      </c>
      <c r="D4273" s="16" t="str">
        <f>[1]!s_ipo_listeddate(A4273)</f>
        <v>2025-03-11</v>
      </c>
      <c r="E4273" s="16" t="str">
        <f>[1]!lastradeday_s("000002","")</f>
        <v>2026-06-22</v>
      </c>
      <c r="F4273" s="16" t="str">
        <f>[1]!s_info_industry_csrc2023(A4273,"",3)</f>
        <v>计算机、通信和其他电子设备制造业</v>
      </c>
      <c r="G4273" s="16" t="str">
        <f>[1]!s_info_industry_csrc2023(A4273,"",1)</f>
        <v>制造业</v>
      </c>
      <c r="H4273" s="16">
        <f>[1]!s_is(A4273,83,"FY","YTD","20251231",1,"",100000000)</f>
        <v>42.115345914499997</v>
      </c>
      <c r="I4273" s="16">
        <f>[1]!s_is(A4273,83,"FY","YTD","20241231",1,"",100000000)</f>
        <v>44.862917143100006</v>
      </c>
      <c r="J4273" s="16">
        <f t="shared" si="198"/>
        <v>-6.1243704234301921E-2</v>
      </c>
      <c r="K4273" s="16">
        <f>[1]!s_is(A4273,61,"FY","YTD","20251231",1,"",100000000)</f>
        <v>4.5174070596</v>
      </c>
      <c r="L4273" s="16">
        <f>[1]!s_is(A4273,61,"FY","YTD","20241231",1,"",100000000)</f>
        <v>7.1023342474</v>
      </c>
      <c r="M4273" s="16">
        <f t="shared" si="199"/>
        <v>-0.36395459545518882</v>
      </c>
      <c r="N4273" s="16">
        <f>[1]!s_fa_roe(A4273,"20251231")</f>
        <v>13.301</v>
      </c>
      <c r="O4273" s="16">
        <f>[1]!s_stmnote_rdexp(A4273,"20251231",1,10000)</f>
        <v>20255.875518000001</v>
      </c>
      <c r="P4273" s="20">
        <f t="shared" si="200"/>
        <v>4.8096186979259867E-2</v>
      </c>
      <c r="Q4273" s="16">
        <f>[1]!s_margin_tradingbalance(A4273,"",10000)</f>
        <v>37023.656300000002</v>
      </c>
      <c r="R4273" s="16">
        <f>[1]!s_margin_seclendingbalance(A4273,"",10000)</f>
        <v>73.024000000000001</v>
      </c>
      <c r="S4273" s="17">
        <f>[1]!s_val_ev(A4273,"",100000000)</f>
        <v>193.50144</v>
      </c>
      <c r="T4273" s="17">
        <f>[1]!share_freesharesmv(A4273,"",100000000)</f>
        <v>97.207947319500008</v>
      </c>
      <c r="U4273" s="17">
        <f>[1]!s_dq_amount_btin(A4273,E4273,100000000)</f>
        <v>3.91156338</v>
      </c>
      <c r="V4273" s="17">
        <f>[1]!s_dq_turn(A4273,E4273)</f>
        <v>2.8760972078925695</v>
      </c>
      <c r="W4273" s="2">
        <f>[1]!s_pq_amount(A4273,"20260101","",100000000)</f>
        <v>336.55332462000001</v>
      </c>
      <c r="X4273" s="2">
        <f>[1]!s_pq_avgamount(A4273,"20260101","",100000000)</f>
        <v>3.0595756783636361</v>
      </c>
      <c r="Y4273" s="17">
        <f>[1]!s_ipo_dilutedpe(A4273)</f>
        <v>17.14</v>
      </c>
      <c r="Z4273" s="12">
        <f>[1]!s_ipo_collection_total(A4273,100000000)</f>
        <v>11.616</v>
      </c>
      <c r="AA4273" s="2">
        <f>[1]!s_val_pe_ttm(A4273,E4273)</f>
        <v>40.086708068847656</v>
      </c>
      <c r="AB4273" s="5">
        <f>[1]!s_info_zjtxornot1(A4273,"")</f>
        <v>1</v>
      </c>
      <c r="AC4273" s="22" t="str">
        <f>[1]!s_info_nature1(A4273,"")</f>
        <v>民营企业</v>
      </c>
      <c r="AD4273" s="6" t="str">
        <f>[1]!s_info_city(A4273)</f>
        <v>嘉兴市</v>
      </c>
      <c r="AE4273" s="6" t="str">
        <f>[1]!s_info_province(A4273)</f>
        <v>浙江省</v>
      </c>
      <c r="AF4273">
        <v>120.750865</v>
      </c>
      <c r="AG4273">
        <v>30.762653</v>
      </c>
    </row>
    <row r="4274" spans="1:33" x14ac:dyDescent="0.3">
      <c r="A4274" s="12" t="s">
        <v>8892</v>
      </c>
      <c r="B4274" s="12" t="s">
        <v>8893</v>
      </c>
      <c r="C4274" s="16" t="str">
        <f>[1]!s_info_mkt(A4274)</f>
        <v>主板</v>
      </c>
      <c r="D4274" s="16" t="str">
        <f>[1]!s_ipo_listeddate(A4274)</f>
        <v>2002-08-06</v>
      </c>
      <c r="E4274" s="16" t="str">
        <f>[1]!lastradeday_s("000002","")</f>
        <v>2026-06-22</v>
      </c>
      <c r="F4274" s="16" t="str">
        <f>[1]!s_info_industry_csrc2023(A4274,"",3)</f>
        <v>房地产业</v>
      </c>
      <c r="G4274" s="16" t="str">
        <f>[1]!s_info_industry_csrc2023(A4274,"",1)</f>
        <v>房地产业</v>
      </c>
      <c r="H4274" s="16">
        <f>[1]!s_is(A4274,83,"FY","YTD","20251231",1,"",100000000)</f>
        <v>44.201035961700001</v>
      </c>
      <c r="I4274" s="16">
        <f>[1]!s_is(A4274,83,"FY","YTD","20241231",1,"",100000000)</f>
        <v>43.681705520900003</v>
      </c>
      <c r="J4274" s="16">
        <f t="shared" si="198"/>
        <v>1.1888968954097301E-2</v>
      </c>
      <c r="K4274" s="16">
        <f>[1]!s_is(A4274,61,"FY","YTD","20251231",1,"",100000000)</f>
        <v>2.1856439853</v>
      </c>
      <c r="L4274" s="16">
        <f>[1]!s_is(A4274,61,"FY","YTD","20241231",1,"",100000000)</f>
        <v>4.5850153361999997</v>
      </c>
      <c r="M4274" s="16">
        <f t="shared" si="199"/>
        <v>-0.5233071592926376</v>
      </c>
      <c r="N4274" s="16">
        <f>[1]!s_fa_roe(A4274,"20251231")</f>
        <v>0.9284</v>
      </c>
      <c r="O4274" s="16">
        <f>[1]!s_stmnote_rdexp(A4274,"20251231",1,10000)</f>
        <v>145.631068</v>
      </c>
      <c r="P4274" s="20">
        <f t="shared" si="200"/>
        <v>3.2947433206359386E-4</v>
      </c>
      <c r="Q4274" s="16">
        <f>[1]!s_margin_tradingbalance(A4274,"",10000)</f>
        <v>71716.526700000002</v>
      </c>
      <c r="R4274" s="16">
        <f>[1]!s_margin_seclendingbalance(A4274,"",10000)</f>
        <v>61.189500000000002</v>
      </c>
      <c r="S4274" s="17">
        <f>[1]!s_val_ev(A4274,"",100000000)</f>
        <v>325.621323657</v>
      </c>
      <c r="T4274" s="17">
        <f>[1]!share_freesharesmv(A4274,"",100000000)</f>
        <v>157.685470377</v>
      </c>
      <c r="U4274" s="17">
        <f>[1]!s_dq_amount_btin(A4274,E4274,100000000)</f>
        <v>4.0220792699999999</v>
      </c>
      <c r="V4274" s="17">
        <f>[1]!s_dq_turn(A4274,E4274)</f>
        <v>1.5708116120628113</v>
      </c>
      <c r="W4274" s="2">
        <f>[1]!s_pq_amount(A4274,"20260101","",100000000)</f>
        <v>487.67931377000002</v>
      </c>
      <c r="X4274" s="2">
        <f>[1]!s_pq_avgamount(A4274,"20260101","",100000000)</f>
        <v>4.4334483069999999</v>
      </c>
      <c r="Y4274" s="17">
        <f>[1]!s_ipo_dilutedpe(A4274)</f>
        <v>20</v>
      </c>
      <c r="Z4274" s="12">
        <f>[1]!s_ipo_collection_total(A4274,100000000)</f>
        <v>2.2999999999999998</v>
      </c>
      <c r="AA4274" s="2">
        <f>[1]!s_val_pe_ttm(A4274,E4274)</f>
        <v>141.18641662597656</v>
      </c>
      <c r="AB4274" s="5">
        <f>[1]!s_info_zjtxornot1(A4274,"")</f>
        <v>0</v>
      </c>
      <c r="AC4274" s="22" t="str">
        <f>[1]!s_info_nature1(A4274,"")</f>
        <v>地方国有企业</v>
      </c>
      <c r="AD4274" s="6" t="str">
        <f>[1]!s_info_city(A4274)</f>
        <v>海口市</v>
      </c>
      <c r="AE4274" s="6" t="str">
        <f>[1]!s_info_province(A4274)</f>
        <v>海南省</v>
      </c>
      <c r="AF4274">
        <v>110.33119000000001</v>
      </c>
      <c r="AG4274">
        <v>20.031970999999999</v>
      </c>
    </row>
    <row r="4275" spans="1:33" x14ac:dyDescent="0.3">
      <c r="A4275" s="12" t="s">
        <v>8894</v>
      </c>
      <c r="B4275" s="12" t="s">
        <v>8895</v>
      </c>
      <c r="C4275" s="16" t="str">
        <f>[1]!s_info_mkt(A4275)</f>
        <v>创业板</v>
      </c>
      <c r="D4275" s="16" t="str">
        <f>[1]!s_ipo_listeddate(A4275)</f>
        <v>2015-03-19</v>
      </c>
      <c r="E4275" s="16" t="str">
        <f>[1]!lastradeday_s("000002","")</f>
        <v>2026-06-22</v>
      </c>
      <c r="F4275" s="16" t="str">
        <f>[1]!s_info_industry_csrc2023(A4275,"",3)</f>
        <v>专用设备制造业</v>
      </c>
      <c r="G4275" s="16" t="str">
        <f>[1]!s_info_industry_csrc2023(A4275,"",1)</f>
        <v>制造业</v>
      </c>
      <c r="H4275" s="16">
        <f>[1]!s_is(A4275,83,"FY","YTD","20251231",1,"",100000000)</f>
        <v>4.7037433491999998</v>
      </c>
      <c r="I4275" s="16">
        <f>[1]!s_is(A4275,83,"FY","YTD","20241231",1,"",100000000)</f>
        <v>9.5812444196000008</v>
      </c>
      <c r="J4275" s="16">
        <f t="shared" si="198"/>
        <v>-0.50906759673328816</v>
      </c>
      <c r="K4275" s="16">
        <f>[1]!s_is(A4275,61,"FY","YTD","20251231",1,"",100000000)</f>
        <v>-8.7936938974000007</v>
      </c>
      <c r="L4275" s="16">
        <f>[1]!s_is(A4275,61,"FY","YTD","20241231",1,"",100000000)</f>
        <v>0.96548437450000002</v>
      </c>
      <c r="M4275" s="16">
        <f t="shared" si="199"/>
        <v>-10.108064438592322</v>
      </c>
      <c r="N4275" s="16">
        <f>[1]!s_fa_roe(A4275,"20251231")</f>
        <v>-49.2286</v>
      </c>
      <c r="O4275" s="16">
        <f>[1]!s_stmnote_rdexp(A4275,"20251231",1,10000)</f>
        <v>8583.7842469999996</v>
      </c>
      <c r="P4275" s="20">
        <f t="shared" si="200"/>
        <v>0.18248836319821546</v>
      </c>
      <c r="Q4275" s="16">
        <f>[1]!s_margin_tradingbalance(A4275,"",10000)</f>
        <v>0</v>
      </c>
      <c r="R4275" s="16">
        <f>[1]!s_margin_seclendingbalance(A4275,"",10000)</f>
        <v>0</v>
      </c>
      <c r="S4275" s="17">
        <f>[1]!s_val_ev(A4275,"",100000000)</f>
        <v>13.597730440800001</v>
      </c>
      <c r="T4275" s="17">
        <f>[1]!share_freesharesmv(A4275,"",100000000)</f>
        <v>9.3450321504000016</v>
      </c>
      <c r="U4275" s="17">
        <f>[1]!s_dq_amount_btin(A4275,E4275,100000000)</f>
        <v>0.75993495</v>
      </c>
      <c r="V4275" s="17">
        <f>[1]!s_dq_turn(A4275,E4275)</f>
        <v>6.104857409545696</v>
      </c>
      <c r="W4275" s="2">
        <f>[1]!s_pq_amount(A4275,"20260101","",100000000)</f>
        <v>279.13644435999998</v>
      </c>
      <c r="X4275" s="2">
        <f>[1]!s_pq_avgamount(A4275,"20260101","",100000000)</f>
        <v>2.560884810642202</v>
      </c>
      <c r="Y4275" s="17">
        <f>[1]!s_ipo_dilutedpe(A4275)</f>
        <v>22.89</v>
      </c>
      <c r="Z4275" s="12">
        <f>[1]!s_ipo_collection_total(A4275,100000000)</f>
        <v>2.87432</v>
      </c>
      <c r="AA4275" s="2">
        <f>[1]!s_val_pe_ttm(A4275,E4275)</f>
        <v>-1.4297459125518799</v>
      </c>
      <c r="AB4275" s="5">
        <f>[1]!s_info_zjtxornot1(A4275,"")</f>
        <v>1</v>
      </c>
      <c r="AC4275" s="22" t="str">
        <f>[1]!s_info_nature1(A4275,"")</f>
        <v>民营企业</v>
      </c>
      <c r="AD4275" s="6" t="str">
        <f>[1]!s_info_city(A4275)</f>
        <v>北京市</v>
      </c>
      <c r="AE4275" s="6" t="str">
        <f>[1]!s_info_province(A4275)</f>
        <v>北京</v>
      </c>
      <c r="AF4275">
        <v>116.40528500000001</v>
      </c>
      <c r="AG4275">
        <v>39.904989</v>
      </c>
    </row>
    <row r="4276" spans="1:33" x14ac:dyDescent="0.3">
      <c r="A4276" s="12" t="s">
        <v>8896</v>
      </c>
      <c r="B4276" s="12" t="s">
        <v>8897</v>
      </c>
      <c r="C4276" s="16" t="str">
        <f>[1]!s_info_mkt(A4276)</f>
        <v>主板</v>
      </c>
      <c r="D4276" s="16" t="str">
        <f>[1]!s_ipo_listeddate(A4276)</f>
        <v>2011-12-22</v>
      </c>
      <c r="E4276" s="16" t="str">
        <f>[1]!lastradeday_s("000002","")</f>
        <v>2026-06-22</v>
      </c>
      <c r="F4276" s="16" t="str">
        <f>[1]!s_info_industry_csrc2023(A4276,"",3)</f>
        <v>医药制造业</v>
      </c>
      <c r="G4276" s="16" t="str">
        <f>[1]!s_info_industry_csrc2023(A4276,"",1)</f>
        <v>制造业</v>
      </c>
      <c r="H4276" s="16">
        <f>[1]!s_is(A4276,83,"FY","YTD","20251231",1,"",100000000)</f>
        <v>9.1553359878999991</v>
      </c>
      <c r="I4276" s="16">
        <f>[1]!s_is(A4276,83,"FY","YTD","20241231",1,"",100000000)</f>
        <v>9.8022538773000001</v>
      </c>
      <c r="J4276" s="16">
        <f t="shared" si="198"/>
        <v>-6.5996851081171148E-2</v>
      </c>
      <c r="K4276" s="16">
        <f>[1]!s_is(A4276,61,"FY","YTD","20251231",1,"",100000000)</f>
        <v>0.49207166390000001</v>
      </c>
      <c r="L4276" s="16">
        <f>[1]!s_is(A4276,61,"FY","YTD","20241231",1,"",100000000)</f>
        <v>0.60069813049999998</v>
      </c>
      <c r="M4276" s="16">
        <f t="shared" si="199"/>
        <v>-0.18083370179558095</v>
      </c>
      <c r="N4276" s="16">
        <f>[1]!s_fa_roe(A4276,"20251231")</f>
        <v>2.7166999999999999</v>
      </c>
      <c r="O4276" s="16">
        <f>[1]!s_stmnote_rdexp(A4276,"20251231",1,10000)</f>
        <v>2455.5383400000001</v>
      </c>
      <c r="P4276" s="20">
        <f t="shared" si="200"/>
        <v>2.6820843530432115E-2</v>
      </c>
      <c r="Q4276" s="16">
        <f>[1]!s_margin_tradingbalance(A4276,"",10000)</f>
        <v>0</v>
      </c>
      <c r="R4276" s="16">
        <f>[1]!s_margin_seclendingbalance(A4276,"",10000)</f>
        <v>0</v>
      </c>
      <c r="S4276" s="17">
        <f>[1]!s_val_ev(A4276,"",100000000)</f>
        <v>37.380092400000002</v>
      </c>
      <c r="T4276" s="17">
        <f>[1]!share_freesharesmv(A4276,"",100000000)</f>
        <v>14.044112764799999</v>
      </c>
      <c r="U4276" s="17">
        <f>[1]!s_dq_amount_btin(A4276,E4276,100000000)</f>
        <v>0.28981455</v>
      </c>
      <c r="V4276" s="17">
        <f>[1]!s_dq_turn(A4276,E4276)</f>
        <v>0.79448768938837611</v>
      </c>
      <c r="W4276" s="2">
        <f>[1]!s_pq_amount(A4276,"20260101","",100000000)</f>
        <v>91.589524220000001</v>
      </c>
      <c r="X4276" s="2">
        <f>[1]!s_pq_avgamount(A4276,"20260101","",100000000)</f>
        <v>0.83263203836363642</v>
      </c>
      <c r="Y4276" s="17">
        <f>[1]!s_ipo_dilutedpe(A4276)</f>
        <v>46.92</v>
      </c>
      <c r="Z4276" s="12">
        <f>[1]!s_ipo_collection_total(A4276,100000000)</f>
        <v>3.2320000000000002</v>
      </c>
      <c r="AA4276" s="2">
        <f>[1]!s_val_pe_ttm(A4276,E4276)</f>
        <v>71.218124389648438</v>
      </c>
      <c r="AB4276" s="5">
        <f>[1]!s_info_zjtxornot1(A4276,"")</f>
        <v>0</v>
      </c>
      <c r="AC4276" s="22" t="str">
        <f>[1]!s_info_nature1(A4276,"")</f>
        <v>地方国有企业</v>
      </c>
      <c r="AD4276" s="6" t="str">
        <f>[1]!s_info_city(A4276)</f>
        <v>兰州市</v>
      </c>
      <c r="AE4276" s="6" t="str">
        <f>[1]!s_info_province(A4276)</f>
        <v>甘肃省</v>
      </c>
      <c r="AF4276">
        <v>103.82355699999999</v>
      </c>
      <c r="AG4276">
        <v>36.058039000000001</v>
      </c>
    </row>
    <row r="4277" spans="1:33" x14ac:dyDescent="0.3">
      <c r="A4277" s="12" t="s">
        <v>8898</v>
      </c>
      <c r="B4277" s="12" t="s">
        <v>8899</v>
      </c>
      <c r="C4277" s="16" t="str">
        <f>[1]!s_info_mkt(A4277)</f>
        <v>主板</v>
      </c>
      <c r="D4277" s="16" t="str">
        <f>[1]!s_ipo_listeddate(A4277)</f>
        <v>1999-01-19</v>
      </c>
      <c r="E4277" s="16" t="str">
        <f>[1]!lastradeday_s("000002","")</f>
        <v>2026-06-22</v>
      </c>
      <c r="F4277" s="16" t="str">
        <f>[1]!s_info_industry_csrc2023(A4277,"",3)</f>
        <v>金属制品业</v>
      </c>
      <c r="G4277" s="16" t="str">
        <f>[1]!s_info_industry_csrc2023(A4277,"",1)</f>
        <v>制造业</v>
      </c>
      <c r="H4277" s="16">
        <f>[1]!s_is(A4277,83,"FY","YTD","20251231",1,"",100000000)</f>
        <v>3.1007976141000002</v>
      </c>
      <c r="I4277" s="16">
        <f>[1]!s_is(A4277,83,"FY","YTD","20241231",1,"",100000000)</f>
        <v>3.1226905236000002</v>
      </c>
      <c r="J4277" s="16">
        <f t="shared" si="198"/>
        <v>-7.0109123317032562E-3</v>
      </c>
      <c r="K4277" s="16">
        <f>[1]!s_is(A4277,61,"FY","YTD","20251231",1,"",100000000)</f>
        <v>-0.67673072590000005</v>
      </c>
      <c r="L4277" s="16">
        <f>[1]!s_is(A4277,61,"FY","YTD","20241231",1,"",100000000)</f>
        <v>-1.0593259497</v>
      </c>
      <c r="M4277" s="16">
        <f t="shared" si="199"/>
        <v>0.36116855620156435</v>
      </c>
      <c r="N4277" s="16">
        <f>[1]!s_fa_roe(A4277,"20251231")</f>
        <v>-294.5095</v>
      </c>
      <c r="O4277" s="16">
        <f>[1]!s_stmnote_rdexp(A4277,"20251231",1,10000)</f>
        <v>368.27710200000001</v>
      </c>
      <c r="P4277" s="20">
        <f t="shared" si="200"/>
        <v>1.1876850663370096E-2</v>
      </c>
      <c r="Q4277" s="16">
        <f>[1]!s_margin_tradingbalance(A4277,"",10000)</f>
        <v>0</v>
      </c>
      <c r="R4277" s="16">
        <f>[1]!s_margin_seclendingbalance(A4277,"",10000)</f>
        <v>0</v>
      </c>
      <c r="S4277" s="17">
        <f>[1]!s_val_ev(A4277,"",100000000)</f>
        <v>37.293902755200001</v>
      </c>
      <c r="T4277" s="17">
        <f>[1]!share_freesharesmv(A4277,"",100000000)</f>
        <v>22.228763670399999</v>
      </c>
      <c r="U4277" s="17">
        <f>[1]!s_dq_amount_btin(A4277,E4277,100000000)</f>
        <v>2.6027599800000001</v>
      </c>
      <c r="V4277" s="17">
        <f>[1]!s_dq_turn(A4277,E4277)</f>
        <v>6.9472338630083659</v>
      </c>
      <c r="W4277" s="2">
        <f>[1]!s_pq_amount(A4277,"20260101","",100000000)</f>
        <v>791.69319415999996</v>
      </c>
      <c r="X4277" s="2">
        <f>[1]!s_pq_avgamount(A4277,"20260101","",100000000)</f>
        <v>7.1972108559999999</v>
      </c>
      <c r="Y4277" s="17">
        <f>[1]!s_ipo_dilutedpe(A4277)</f>
        <v>0</v>
      </c>
      <c r="Z4277" s="12">
        <f>[1]!s_ipo_collection_total(A4277,100000000)</f>
        <v>3.84</v>
      </c>
      <c r="AA4277" s="2">
        <f>[1]!s_val_pe_ttm(A4277,E4277)</f>
        <v>-49.001049041748047</v>
      </c>
      <c r="AB4277" s="5">
        <f>[1]!s_info_zjtxornot1(A4277,"")</f>
        <v>1</v>
      </c>
      <c r="AC4277" s="22" t="str">
        <f>[1]!s_info_nature1(A4277,"")</f>
        <v>民营企业</v>
      </c>
      <c r="AD4277" s="6" t="str">
        <f>[1]!s_info_city(A4277)</f>
        <v>江阴市</v>
      </c>
      <c r="AE4277" s="6" t="str">
        <f>[1]!s_info_province(A4277)</f>
        <v>江苏省</v>
      </c>
      <c r="AF4277">
        <v>120.31067899999999</v>
      </c>
      <c r="AG4277">
        <v>31.837425</v>
      </c>
    </row>
    <row r="4278" spans="1:33" x14ac:dyDescent="0.3">
      <c r="A4278" s="12" t="s">
        <v>8900</v>
      </c>
      <c r="B4278" s="12" t="s">
        <v>8901</v>
      </c>
      <c r="C4278" s="16" t="str">
        <f>[1]!s_info_mkt(A4278)</f>
        <v>主板</v>
      </c>
      <c r="D4278" s="16" t="str">
        <f>[1]!s_ipo_listeddate(A4278)</f>
        <v>2019-12-10</v>
      </c>
      <c r="E4278" s="16" t="str">
        <f>[1]!lastradeday_s("000002","")</f>
        <v>2026-06-22</v>
      </c>
      <c r="F4278" s="16" t="str">
        <f>[1]!s_info_industry_csrc2023(A4278,"",3)</f>
        <v>货币金融服务</v>
      </c>
      <c r="G4278" s="16" t="str">
        <f>[1]!s_info_industry_csrc2023(A4278,"",1)</f>
        <v>金融业</v>
      </c>
      <c r="H4278" s="16">
        <f>[1]!s_is(A4278,83,"FY","YTD","20251231",1,"",100000000)</f>
        <v>3557.28</v>
      </c>
      <c r="I4278" s="16">
        <f>[1]!s_is(A4278,83,"FY","YTD","20241231",1,"",100000000)</f>
        <v>3487.75</v>
      </c>
      <c r="J4278" s="16">
        <f t="shared" si="198"/>
        <v>1.993548849544835E-2</v>
      </c>
      <c r="K4278" s="16">
        <f>[1]!s_is(A4278,61,"FY","YTD","20251231",1,"",100000000)</f>
        <v>874.04</v>
      </c>
      <c r="L4278" s="16">
        <f>[1]!s_is(A4278,61,"FY","YTD","20241231",1,"",100000000)</f>
        <v>864.79</v>
      </c>
      <c r="M4278" s="16">
        <f t="shared" si="199"/>
        <v>1.0696238393135906E-2</v>
      </c>
      <c r="N4278" s="16">
        <f>[1]!s_fa_roe(A4278,"20251231")</f>
        <v>7.9828000000000001</v>
      </c>
      <c r="O4278" s="16">
        <f>[1]!s_stmnote_rdexp(A4278,"20251231",1,10000)</f>
        <v>0</v>
      </c>
      <c r="P4278" s="20">
        <f t="shared" si="200"/>
        <v>0</v>
      </c>
      <c r="Q4278" s="16">
        <f>[1]!s_margin_tradingbalance(A4278,"",10000)</f>
        <v>83460.011199999994</v>
      </c>
      <c r="R4278" s="16">
        <f>[1]!s_margin_seclendingbalance(A4278,"",10000)</f>
        <v>621.88559999999995</v>
      </c>
      <c r="S4278" s="17">
        <f>[1]!s_val_ev(A4278,"",100000000)</f>
        <v>5786.3479495228203</v>
      </c>
      <c r="T4278" s="17">
        <f>[1]!share_freesharesmv(A4278,"",100000000)</f>
        <v>770.24117475600008</v>
      </c>
      <c r="U4278" s="17">
        <f>[1]!s_dq_amount_btin(A4278,E4278,100000000)</f>
        <v>10.888833679999999</v>
      </c>
      <c r="V4278" s="17">
        <f>[1]!s_dq_turn(A4278,E4278)</f>
        <v>0.30893489962599702</v>
      </c>
      <c r="W4278" s="2">
        <f>[1]!s_pq_amount(A4278,"20260101","",100000000)</f>
        <v>822.57619586999999</v>
      </c>
      <c r="X4278" s="2">
        <f>[1]!s_pq_avgamount(A4278,"20260101","",100000000)</f>
        <v>7.4779654170000001</v>
      </c>
      <c r="Y4278" s="17">
        <f>[1]!s_ipo_dilutedpe(A4278)</f>
        <v>9.58</v>
      </c>
      <c r="Z4278" s="12">
        <f>[1]!s_ipo_collection_total(A4278,100000000)</f>
        <v>327.13935099999998</v>
      </c>
      <c r="AA4278" s="2">
        <f>[1]!s_val_pe_ttm(A4278,E4278)</f>
        <v>6.7232675552368164</v>
      </c>
      <c r="AB4278" s="5">
        <f>[1]!s_info_zjtxornot1(A4278,"")</f>
        <v>0</v>
      </c>
      <c r="AC4278" s="22" t="str">
        <f>[1]!s_info_nature1(A4278,"")</f>
        <v>中央国有企业</v>
      </c>
      <c r="AD4278" s="6" t="str">
        <f>[1]!s_info_city(A4278)</f>
        <v>北京市</v>
      </c>
      <c r="AE4278" s="6" t="str">
        <f>[1]!s_info_province(A4278)</f>
        <v>北京</v>
      </c>
      <c r="AF4278">
        <v>116.40528500000001</v>
      </c>
      <c r="AG4278">
        <v>39.904989</v>
      </c>
    </row>
    <row r="4279" spans="1:33" x14ac:dyDescent="0.3">
      <c r="A4279" s="12" t="s">
        <v>8902</v>
      </c>
      <c r="B4279" s="12" t="s">
        <v>8903</v>
      </c>
      <c r="C4279" s="16" t="str">
        <f>[1]!s_info_mkt(A4279)</f>
        <v>主板</v>
      </c>
      <c r="D4279" s="16" t="str">
        <f>[1]!s_ipo_listeddate(A4279)</f>
        <v>2002-03-04</v>
      </c>
      <c r="E4279" s="16" t="str">
        <f>[1]!lastradeday_s("000002","")</f>
        <v>2026-06-22</v>
      </c>
      <c r="F4279" s="16" t="str">
        <f>[1]!s_info_industry_csrc2023(A4279,"",3)</f>
        <v>新闻和出版业</v>
      </c>
      <c r="G4279" s="16" t="str">
        <f>[1]!s_info_industry_csrc2023(A4279,"",1)</f>
        <v>文化、体育和娱乐业</v>
      </c>
      <c r="H4279" s="16">
        <f>[1]!s_is(A4279,83,"FY","YTD","20251231",1,"",100000000)</f>
        <v>77.559700094299998</v>
      </c>
      <c r="I4279" s="16">
        <f>[1]!s_is(A4279,83,"FY","YTD","20241231",1,"",100000000)</f>
        <v>93.040366819699997</v>
      </c>
      <c r="J4279" s="16">
        <f t="shared" si="198"/>
        <v>-0.16638656160287391</v>
      </c>
      <c r="K4279" s="16">
        <f>[1]!s_is(A4279,61,"FY","YTD","20251231",1,"",100000000)</f>
        <v>2.7972073657999998</v>
      </c>
      <c r="L4279" s="16">
        <f>[1]!s_is(A4279,61,"FY","YTD","20241231",1,"",100000000)</f>
        <v>7.4438715994000004</v>
      </c>
      <c r="M4279" s="16">
        <f t="shared" si="199"/>
        <v>-0.62422681148537495</v>
      </c>
      <c r="N4279" s="16">
        <f>[1]!s_fa_roe(A4279,"20251231")</f>
        <v>1.569</v>
      </c>
      <c r="O4279" s="16">
        <f>[1]!s_stmnote_rdexp(A4279,"20251231",1,10000)</f>
        <v>19899.924268000002</v>
      </c>
      <c r="P4279" s="20">
        <f t="shared" si="200"/>
        <v>2.5657557009381066E-2</v>
      </c>
      <c r="Q4279" s="16">
        <f>[1]!s_margin_tradingbalance(A4279,"",10000)</f>
        <v>28732.484799999998</v>
      </c>
      <c r="R4279" s="16">
        <f>[1]!s_margin_seclendingbalance(A4279,"",10000)</f>
        <v>318.13560000000001</v>
      </c>
      <c r="S4279" s="17">
        <f>[1]!s_val_ev(A4279,"",100000000)</f>
        <v>96.740356024199997</v>
      </c>
      <c r="T4279" s="17">
        <f>[1]!share_freesharesmv(A4279,"",100000000)</f>
        <v>42.4925099266</v>
      </c>
      <c r="U4279" s="17">
        <f>[1]!s_dq_amount_btin(A4279,E4279,100000000)</f>
        <v>0.65468117000000003</v>
      </c>
      <c r="V4279" s="17">
        <f>[1]!s_dq_turn(A4279,E4279)</f>
        <v>0.68090708663013444</v>
      </c>
      <c r="W4279" s="2">
        <f>[1]!s_pq_amount(A4279,"20260101","",100000000)</f>
        <v>154.87133721000001</v>
      </c>
      <c r="X4279" s="2">
        <f>[1]!s_pq_avgamount(A4279,"20260101","",100000000)</f>
        <v>1.4079212473636364</v>
      </c>
      <c r="Y4279" s="17">
        <f>[1]!s_ipo_dilutedpe(A4279)</f>
        <v>20</v>
      </c>
      <c r="Z4279" s="12">
        <f>[1]!s_ipo_collection_total(A4279,100000000)</f>
        <v>1.206</v>
      </c>
      <c r="AA4279" s="2">
        <f>[1]!s_val_pe_ttm(A4279,E4279)</f>
        <v>45.403327941894531</v>
      </c>
      <c r="AB4279" s="5">
        <f>[1]!s_info_zjtxornot1(A4279,"")</f>
        <v>0</v>
      </c>
      <c r="AC4279" s="22" t="str">
        <f>[1]!s_info_nature1(A4279,"")</f>
        <v>地方国有企业</v>
      </c>
      <c r="AD4279" s="6" t="str">
        <f>[1]!s_info_city(A4279)</f>
        <v>上饶市</v>
      </c>
      <c r="AE4279" s="6" t="str">
        <f>[1]!s_info_province(A4279)</f>
        <v>江西省</v>
      </c>
      <c r="AF4279">
        <v>117.97118500000001</v>
      </c>
      <c r="AG4279">
        <v>28.444420000000001</v>
      </c>
    </row>
    <row r="4280" spans="1:33" x14ac:dyDescent="0.3">
      <c r="A4280" s="12" t="s">
        <v>8904</v>
      </c>
      <c r="B4280" s="12" t="s">
        <v>8905</v>
      </c>
      <c r="C4280" s="16" t="str">
        <f>[1]!s_info_mkt(A4280)</f>
        <v>主板</v>
      </c>
      <c r="D4280" s="16" t="str">
        <f>[1]!s_ipo_listeddate(A4280)</f>
        <v>1991-04-03</v>
      </c>
      <c r="E4280" s="16" t="str">
        <f>[1]!lastradeday_s("000002","")</f>
        <v>2026-06-22</v>
      </c>
      <c r="F4280" s="16" t="str">
        <f>[1]!s_info_industry_csrc2023(A4280,"",3)</f>
        <v>货币金融服务</v>
      </c>
      <c r="G4280" s="16" t="str">
        <f>[1]!s_info_industry_csrc2023(A4280,"",1)</f>
        <v>金融业</v>
      </c>
      <c r="H4280" s="16">
        <f>[1]!s_is(A4280,83,"FY","YTD","20251231",1,"",100000000)</f>
        <v>1314.42</v>
      </c>
      <c r="I4280" s="16">
        <f>[1]!s_is(A4280,83,"FY","YTD","20241231",1,"",100000000)</f>
        <v>1466.95</v>
      </c>
      <c r="J4280" s="16">
        <f t="shared" si="198"/>
        <v>-0.10397764068304982</v>
      </c>
      <c r="K4280" s="16">
        <f>[1]!s_is(A4280,61,"FY","YTD","20251231",1,"",100000000)</f>
        <v>426.33</v>
      </c>
      <c r="L4280" s="16">
        <f>[1]!s_is(A4280,61,"FY","YTD","20241231",1,"",100000000)</f>
        <v>445.08</v>
      </c>
      <c r="M4280" s="16">
        <f t="shared" si="199"/>
        <v>-4.2127258021029929E-2</v>
      </c>
      <c r="N4280" s="16">
        <f>[1]!s_fa_roe(A4280,"20251231")</f>
        <v>8.1514000000000006</v>
      </c>
      <c r="O4280" s="16">
        <f>[1]!s_stmnote_rdexp(A4280,"20251231",1,10000)</f>
        <v>0</v>
      </c>
      <c r="P4280" s="20">
        <f t="shared" si="200"/>
        <v>0</v>
      </c>
      <c r="Q4280" s="16">
        <f>[1]!s_margin_tradingbalance(A4280,"",10000)</f>
        <v>527995.53509999998</v>
      </c>
      <c r="R4280" s="16">
        <f>[1]!s_margin_seclendingbalance(A4280,"",10000)</f>
        <v>1859.7256</v>
      </c>
      <c r="S4280" s="17">
        <f>[1]!s_val_ev(A4280,"",100000000)</f>
        <v>2066.7302880870002</v>
      </c>
      <c r="T4280" s="17">
        <f>[1]!share_freesharesmv(A4280,"",100000000)</f>
        <v>869.09124939749995</v>
      </c>
      <c r="U4280" s="17">
        <f>[1]!s_dq_amount_btin(A4280,E4280,100000000)</f>
        <v>13.34768053</v>
      </c>
      <c r="V4280" s="17">
        <f>[1]!s_dq_turn(A4280,E4280)</f>
        <v>0.6520368746248465</v>
      </c>
      <c r="W4280" s="2">
        <f>[1]!s_pq_amount(A4280,"20260101","",100000000)</f>
        <v>1160.49006325</v>
      </c>
      <c r="X4280" s="2">
        <f>[1]!s_pq_avgamount(A4280,"20260101","",100000000)</f>
        <v>10.549909665909091</v>
      </c>
      <c r="Y4280" s="17">
        <f>[1]!s_ipo_dilutedpe(A4280)</f>
        <v>0</v>
      </c>
      <c r="Z4280" s="12">
        <f>[1]!s_ipo_collection_total(A4280,100000000)</f>
        <v>0.14000000000000001</v>
      </c>
      <c r="AA4280" s="2">
        <f>[1]!s_val_pe_ttm(A4280,E4280)</f>
        <v>4.799652099609375</v>
      </c>
      <c r="AB4280" s="5">
        <f>[1]!s_info_zjtxornot1(A4280,"")</f>
        <v>0</v>
      </c>
      <c r="AC4280" s="22" t="str">
        <f>[1]!s_info_nature1(A4280,"")</f>
        <v>公众企业</v>
      </c>
      <c r="AD4280" s="6" t="str">
        <f>[1]!s_info_city(A4280)</f>
        <v>深圳市</v>
      </c>
      <c r="AE4280" s="6" t="str">
        <f>[1]!s_info_province(A4280)</f>
        <v>广东省</v>
      </c>
      <c r="AF4280">
        <v>114.085947</v>
      </c>
      <c r="AG4280">
        <v>22.547000000000001</v>
      </c>
    </row>
    <row r="4281" spans="1:33" x14ac:dyDescent="0.3">
      <c r="A4281" s="12" t="s">
        <v>8906</v>
      </c>
      <c r="B4281" s="12" t="s">
        <v>8907</v>
      </c>
      <c r="C4281" s="16" t="str">
        <f>[1]!s_info_mkt(A4281)</f>
        <v>创业板</v>
      </c>
      <c r="D4281" s="16" t="str">
        <f>[1]!s_ipo_listeddate(A4281)</f>
        <v>2011-03-22</v>
      </c>
      <c r="E4281" s="16" t="str">
        <f>[1]!lastradeday_s("000002","")</f>
        <v>2026-06-22</v>
      </c>
      <c r="F4281" s="16" t="str">
        <f>[1]!s_info_industry_csrc2023(A4281,"",3)</f>
        <v>教育</v>
      </c>
      <c r="G4281" s="16" t="str">
        <f>[1]!s_info_industry_csrc2023(A4281,"",1)</f>
        <v>教育</v>
      </c>
      <c r="H4281" s="16">
        <f>[1]!s_is(A4281,83,"FY","YTD","20251231",1,"",100000000)</f>
        <v>7.5548700274999998</v>
      </c>
      <c r="I4281" s="16">
        <f>[1]!s_is(A4281,83,"FY","YTD","20241231",1,"",100000000)</f>
        <v>7.9514101688999999</v>
      </c>
      <c r="J4281" s="16">
        <f t="shared" si="198"/>
        <v>-4.9870417067776285E-2</v>
      </c>
      <c r="K4281" s="16">
        <f>[1]!s_is(A4281,61,"FY","YTD","20251231",1,"",100000000)</f>
        <v>1.2368863361</v>
      </c>
      <c r="L4281" s="16">
        <f>[1]!s_is(A4281,61,"FY","YTD","20241231",1,"",100000000)</f>
        <v>1.4506116353999998</v>
      </c>
      <c r="M4281" s="16">
        <f t="shared" si="199"/>
        <v>-0.14733460981861352</v>
      </c>
      <c r="N4281" s="16">
        <f>[1]!s_fa_roe(A4281,"20251231")</f>
        <v>12.9498</v>
      </c>
      <c r="O4281" s="16">
        <f>[1]!s_stmnote_rdexp(A4281,"20251231",1,10000)</f>
        <v>2398.7311140000002</v>
      </c>
      <c r="P4281" s="20">
        <f t="shared" si="200"/>
        <v>3.1750792604883102E-2</v>
      </c>
      <c r="Q4281" s="16">
        <f>[1]!s_margin_tradingbalance(A4281,"",10000)</f>
        <v>0</v>
      </c>
      <c r="R4281" s="16">
        <f>[1]!s_margin_seclendingbalance(A4281,"",10000)</f>
        <v>0</v>
      </c>
      <c r="S4281" s="17">
        <f>[1]!s_val_ev(A4281,"",100000000)</f>
        <v>55.296079272</v>
      </c>
      <c r="T4281" s="17">
        <f>[1]!share_freesharesmv(A4281,"",100000000)</f>
        <v>37.632818663999998</v>
      </c>
      <c r="U4281" s="17">
        <f>[1]!s_dq_amount_btin(A4281,E4281,100000000)</f>
        <v>1.527903</v>
      </c>
      <c r="V4281" s="17">
        <f>[1]!s_dq_turn(A4281,E4281)</f>
        <v>2.8530789510512311</v>
      </c>
      <c r="W4281" s="2">
        <f>[1]!s_pq_amount(A4281,"20260101","",100000000)</f>
        <v>282.81410097000003</v>
      </c>
      <c r="X4281" s="2">
        <f>[1]!s_pq_avgamount(A4281,"20260101","",100000000)</f>
        <v>2.5710372815454545</v>
      </c>
      <c r="Y4281" s="17">
        <f>[1]!s_ipo_dilutedpe(A4281)</f>
        <v>49.02</v>
      </c>
      <c r="Z4281" s="12">
        <f>[1]!s_ipo_collection_total(A4281,100000000)</f>
        <v>4.2217000000000002</v>
      </c>
      <c r="AA4281" s="2">
        <f>[1]!s_val_pe_ttm(A4281,E4281)</f>
        <v>50.175342559814453</v>
      </c>
      <c r="AB4281" s="5">
        <f>[1]!s_info_zjtxornot1(A4281,"")</f>
        <v>0</v>
      </c>
      <c r="AC4281" s="22" t="str">
        <f>[1]!s_info_nature1(A4281,"")</f>
        <v>民营企业</v>
      </c>
      <c r="AD4281" s="6" t="str">
        <f>[1]!s_info_city(A4281)</f>
        <v>苏州市</v>
      </c>
      <c r="AE4281" s="6" t="str">
        <f>[1]!s_info_province(A4281)</f>
        <v>江苏省</v>
      </c>
      <c r="AF4281">
        <v>120.619585</v>
      </c>
      <c r="AG4281">
        <v>31.299378999999998</v>
      </c>
    </row>
    <row r="4282" spans="1:33" x14ac:dyDescent="0.3">
      <c r="A4282" s="12" t="s">
        <v>8908</v>
      </c>
      <c r="B4282" s="12" t="s">
        <v>8909</v>
      </c>
      <c r="C4282" s="16" t="str">
        <f>[1]!s_info_mkt(A4282)</f>
        <v>主板</v>
      </c>
      <c r="D4282" s="16" t="str">
        <f>[1]!s_ipo_listeddate(A4282)</f>
        <v>2016-12-13</v>
      </c>
      <c r="E4282" s="16" t="str">
        <f>[1]!lastradeday_s("000002","")</f>
        <v>2026-06-22</v>
      </c>
      <c r="F4282" s="16" t="str">
        <f>[1]!s_info_industry_csrc2023(A4282,"",3)</f>
        <v>铁路、船舶、航空航天和其他运输设备制造业</v>
      </c>
      <c r="G4282" s="16" t="str">
        <f>[1]!s_info_industry_csrc2023(A4282,"",1)</f>
        <v>制造业</v>
      </c>
      <c r="H4282" s="16">
        <f>[1]!s_is(A4282,83,"FY","YTD","20251231",1,"",100000000)</f>
        <v>3.7790399955000002</v>
      </c>
      <c r="I4282" s="16">
        <f>[1]!s_is(A4282,83,"FY","YTD","20241231",1,"",100000000)</f>
        <v>4.2290360102999998</v>
      </c>
      <c r="J4282" s="16">
        <f t="shared" si="198"/>
        <v>-0.10640628590156598</v>
      </c>
      <c r="K4282" s="16">
        <f>[1]!s_is(A4282,61,"FY","YTD","20251231",1,"",100000000)</f>
        <v>-1.0924616973999999</v>
      </c>
      <c r="L4282" s="16">
        <f>[1]!s_is(A4282,61,"FY","YTD","20241231",1,"",100000000)</f>
        <v>-2.2800766925999998</v>
      </c>
      <c r="M4282" s="16">
        <f t="shared" si="199"/>
        <v>0.52086624939170256</v>
      </c>
      <c r="N4282" s="16">
        <f>[1]!s_fa_roe(A4282,"20251231")</f>
        <v>-6.6748000000000003</v>
      </c>
      <c r="O4282" s="16">
        <f>[1]!s_stmnote_rdexp(A4282,"20251231",1,10000)</f>
        <v>8942.7832879999987</v>
      </c>
      <c r="P4282" s="20">
        <f t="shared" si="200"/>
        <v>0.23664166821861832</v>
      </c>
      <c r="Q4282" s="16">
        <f>[1]!s_margin_tradingbalance(A4282,"",10000)</f>
        <v>0</v>
      </c>
      <c r="R4282" s="16">
        <f>[1]!s_margin_seclendingbalance(A4282,"",10000)</f>
        <v>0</v>
      </c>
      <c r="S4282" s="17">
        <f>[1]!s_val_ev(A4282,"",100000000)</f>
        <v>38.777232920400003</v>
      </c>
      <c r="T4282" s="17">
        <f>[1]!share_freesharesmv(A4282,"",100000000)</f>
        <v>23.705111850600005</v>
      </c>
      <c r="U4282" s="17">
        <f>[1]!s_dq_amount_btin(A4282,E4282,100000000)</f>
        <v>1.4483710400000001</v>
      </c>
      <c r="V4282" s="17">
        <f>[1]!s_dq_turn(A4282,E4282)</f>
        <v>5.4689366409032409</v>
      </c>
      <c r="W4282" s="2">
        <f>[1]!s_pq_amount(A4282,"20260101","",100000000)</f>
        <v>260.34852064</v>
      </c>
      <c r="X4282" s="2">
        <f>[1]!s_pq_avgamount(A4282,"20260101","",100000000)</f>
        <v>2.366804733090909</v>
      </c>
      <c r="Y4282" s="17">
        <f>[1]!s_ipo_dilutedpe(A4282)</f>
        <v>22.99</v>
      </c>
      <c r="Z4282" s="12">
        <f>[1]!s_ipo_collection_total(A4282,100000000)</f>
        <v>3.3534999999999999</v>
      </c>
      <c r="AA4282" s="2">
        <f>[1]!s_val_pe_ttm(A4282,E4282)</f>
        <v>-31.263879776000977</v>
      </c>
      <c r="AB4282" s="5">
        <f>[1]!s_info_zjtxornot1(A4282,"")</f>
        <v>1</v>
      </c>
      <c r="AC4282" s="22" t="str">
        <f>[1]!s_info_nature1(A4282,"")</f>
        <v>民营企业</v>
      </c>
      <c r="AD4282" s="6" t="str">
        <f>[1]!s_info_city(A4282)</f>
        <v>北京市</v>
      </c>
      <c r="AE4282" s="6" t="str">
        <f>[1]!s_info_province(A4282)</f>
        <v>北京</v>
      </c>
      <c r="AF4282">
        <v>116.40528500000001</v>
      </c>
      <c r="AG4282">
        <v>39.904989</v>
      </c>
    </row>
    <row r="4283" spans="1:33" x14ac:dyDescent="0.3">
      <c r="A4283" s="12" t="s">
        <v>8910</v>
      </c>
      <c r="B4283" s="12" t="s">
        <v>8911</v>
      </c>
      <c r="C4283" s="16" t="str">
        <f>[1]!s_info_mkt(A4283)</f>
        <v>主板</v>
      </c>
      <c r="D4283" s="16" t="str">
        <f>[1]!s_ipo_listeddate(A4283)</f>
        <v>2015-05-15</v>
      </c>
      <c r="E4283" s="16" t="str">
        <f>[1]!lastradeday_s("000002","")</f>
        <v>2026-06-22</v>
      </c>
      <c r="F4283" s="16" t="str">
        <f>[1]!s_info_industry_csrc2023(A4283,"",3)</f>
        <v>化学原料和化学制品制造业</v>
      </c>
      <c r="G4283" s="16" t="str">
        <f>[1]!s_info_industry_csrc2023(A4283,"",1)</f>
        <v>制造业</v>
      </c>
      <c r="H4283" s="16">
        <f>[1]!s_is(A4283,83,"FY","YTD","20251231",1,"",100000000)</f>
        <v>55.638146802299993</v>
      </c>
      <c r="I4283" s="16">
        <f>[1]!s_is(A4283,83,"FY","YTD","20241231",1,"",100000000)</f>
        <v>61.011998658700001</v>
      </c>
      <c r="J4283" s="16">
        <f t="shared" si="198"/>
        <v>-8.8078607069754233E-2</v>
      </c>
      <c r="K4283" s="16">
        <f>[1]!s_is(A4283,61,"FY","YTD","20251231",1,"",100000000)</f>
        <v>5.0367135152999998</v>
      </c>
      <c r="L4283" s="16">
        <f>[1]!s_is(A4283,61,"FY","YTD","20241231",1,"",100000000)</f>
        <v>6.6843219810000001</v>
      </c>
      <c r="M4283" s="16">
        <f t="shared" si="199"/>
        <v>-0.24648849507598253</v>
      </c>
      <c r="N4283" s="16">
        <f>[1]!s_fa_roe(A4283,"20251231")</f>
        <v>10.003</v>
      </c>
      <c r="O4283" s="16">
        <f>[1]!s_stmnote_rdexp(A4283,"20251231",1,10000)</f>
        <v>9452.7355250000001</v>
      </c>
      <c r="P4283" s="20">
        <f t="shared" si="200"/>
        <v>1.6989666385885518E-2</v>
      </c>
      <c r="Q4283" s="16">
        <f>[1]!s_margin_tradingbalance(A4283,"",10000)</f>
        <v>28024.5851</v>
      </c>
      <c r="R4283" s="16">
        <f>[1]!s_margin_seclendingbalance(A4283,"",10000)</f>
        <v>174.34350000000001</v>
      </c>
      <c r="S4283" s="17">
        <f>[1]!s_val_ev(A4283,"",100000000)</f>
        <v>83.056183397500007</v>
      </c>
      <c r="T4283" s="17">
        <f>[1]!share_freesharesmv(A4283,"",100000000)</f>
        <v>43.112197782499997</v>
      </c>
      <c r="U4283" s="17">
        <f>[1]!s_dq_amount_btin(A4283,E4283,100000000)</f>
        <v>0.68685136999999996</v>
      </c>
      <c r="V4283" s="17">
        <f>[1]!s_dq_turn(A4283,E4283)</f>
        <v>0.84101198902552188</v>
      </c>
      <c r="W4283" s="2">
        <f>[1]!s_pq_amount(A4283,"20260101","",100000000)</f>
        <v>202.00241413000001</v>
      </c>
      <c r="X4283" s="2">
        <f>[1]!s_pq_avgamount(A4283,"20260101","",100000000)</f>
        <v>1.8363855830000002</v>
      </c>
      <c r="Y4283" s="17">
        <f>[1]!s_ipo_dilutedpe(A4283)</f>
        <v>22.95</v>
      </c>
      <c r="Z4283" s="12">
        <f>[1]!s_ipo_collection_total(A4283,100000000)</f>
        <v>4.1010299999999997</v>
      </c>
      <c r="AA4283" s="2">
        <f>[1]!s_val_pe_ttm(A4283,E4283)</f>
        <v>17.153566360473633</v>
      </c>
      <c r="AB4283" s="5">
        <f>[1]!s_info_zjtxornot1(A4283,"")</f>
        <v>0</v>
      </c>
      <c r="AC4283" s="22" t="str">
        <f>[1]!s_info_nature1(A4283,"")</f>
        <v>地方国有企业</v>
      </c>
      <c r="AD4283" s="6" t="str">
        <f>[1]!s_info_city(A4283)</f>
        <v>乌鲁木齐市</v>
      </c>
      <c r="AE4283" s="6" t="str">
        <f>[1]!s_info_province(A4283)</f>
        <v>新疆维吾尔自治区</v>
      </c>
      <c r="AF4283">
        <v>87.617733000000001</v>
      </c>
      <c r="AG4283">
        <v>43.792817999999997</v>
      </c>
    </row>
    <row r="4284" spans="1:33" x14ac:dyDescent="0.3">
      <c r="A4284" s="12" t="s">
        <v>8912</v>
      </c>
      <c r="B4284" s="12" t="s">
        <v>8913</v>
      </c>
      <c r="C4284" s="16" t="str">
        <f>[1]!s_info_mkt(A4284)</f>
        <v>创业板</v>
      </c>
      <c r="D4284" s="16" t="str">
        <f>[1]!s_ipo_listeddate(A4284)</f>
        <v>2017-09-26</v>
      </c>
      <c r="E4284" s="16" t="str">
        <f>[1]!lastradeday_s("000002","")</f>
        <v>2026-06-22</v>
      </c>
      <c r="F4284" s="16" t="str">
        <f>[1]!s_info_industry_csrc2023(A4284,"",3)</f>
        <v>计算机、通信和其他电子设备制造业</v>
      </c>
      <c r="G4284" s="16" t="str">
        <f>[1]!s_info_industry_csrc2023(A4284,"",1)</f>
        <v>制造业</v>
      </c>
      <c r="H4284" s="16">
        <f>[1]!s_is(A4284,83,"FY","YTD","20251231",1,"",100000000)</f>
        <v>14.268979512000001</v>
      </c>
      <c r="I4284" s="16">
        <f>[1]!s_is(A4284,83,"FY","YTD","20241231",1,"",100000000)</f>
        <v>11.8301434613</v>
      </c>
      <c r="J4284" s="16">
        <f t="shared" si="198"/>
        <v>0.20615439353530873</v>
      </c>
      <c r="K4284" s="16">
        <f>[1]!s_is(A4284,61,"FY","YTD","20251231",1,"",100000000)</f>
        <v>-0.55093685790000002</v>
      </c>
      <c r="L4284" s="16">
        <f>[1]!s_is(A4284,61,"FY","YTD","20241231",1,"",100000000)</f>
        <v>-0.2533593724</v>
      </c>
      <c r="M4284" s="16">
        <f t="shared" si="199"/>
        <v>-1.1745272443688766</v>
      </c>
      <c r="N4284" s="16">
        <f>[1]!s_fa_roe(A4284,"20251231")</f>
        <v>-7.8710000000000004</v>
      </c>
      <c r="O4284" s="16">
        <f>[1]!s_stmnote_rdexp(A4284,"20251231",1,10000)</f>
        <v>5168.1457810000002</v>
      </c>
      <c r="P4284" s="20">
        <f t="shared" si="200"/>
        <v>3.6219449167010614E-2</v>
      </c>
      <c r="Q4284" s="16">
        <f>[1]!s_margin_tradingbalance(A4284,"",10000)</f>
        <v>0</v>
      </c>
      <c r="R4284" s="16">
        <f>[1]!s_margin_seclendingbalance(A4284,"",10000)</f>
        <v>0</v>
      </c>
      <c r="S4284" s="17">
        <f>[1]!s_val_ev(A4284,"",100000000)</f>
        <v>116.54940457089999</v>
      </c>
      <c r="T4284" s="17">
        <f>[1]!share_freesharesmv(A4284,"",100000000)</f>
        <v>61.392305869299996</v>
      </c>
      <c r="U4284" s="17">
        <f>[1]!s_dq_amount_btin(A4284,E4284,100000000)</f>
        <v>21.989753440000001</v>
      </c>
      <c r="V4284" s="17">
        <f>[1]!s_dq_turn(A4284,E4284)</f>
        <v>25.443446644538284</v>
      </c>
      <c r="W4284" s="2">
        <f>[1]!s_pq_amount(A4284,"20260101","",100000000)</f>
        <v>781.94686850999994</v>
      </c>
      <c r="X4284" s="2">
        <f>[1]!s_pq_avgamount(A4284,"20260101","",100000000)</f>
        <v>7.1086078955454539</v>
      </c>
      <c r="Y4284" s="17">
        <f>[1]!s_ipo_dilutedpe(A4284)</f>
        <v>22.98</v>
      </c>
      <c r="Z4284" s="12">
        <f>[1]!s_ipo_collection_total(A4284,100000000)</f>
        <v>1.9541200000000001</v>
      </c>
      <c r="AA4284" s="2">
        <f>[1]!s_val_pe_ttm(A4284,E4284)</f>
        <v>-344.2547607421875</v>
      </c>
      <c r="AB4284" s="5">
        <f>[1]!s_info_zjtxornot1(A4284,"")</f>
        <v>1</v>
      </c>
      <c r="AC4284" s="22" t="str">
        <f>[1]!s_info_nature1(A4284,"")</f>
        <v>民营企业</v>
      </c>
      <c r="AD4284" s="6" t="str">
        <f>[1]!s_info_city(A4284)</f>
        <v>福州市</v>
      </c>
      <c r="AE4284" s="6" t="str">
        <f>[1]!s_info_province(A4284)</f>
        <v>福建省</v>
      </c>
      <c r="AF4284">
        <v>119.30623900000001</v>
      </c>
      <c r="AG4284">
        <v>26.075302000000001</v>
      </c>
    </row>
    <row r="4285" spans="1:33" x14ac:dyDescent="0.3">
      <c r="A4285" s="12" t="s">
        <v>8914</v>
      </c>
      <c r="B4285" s="12" t="s">
        <v>8915</v>
      </c>
      <c r="C4285" s="16" t="str">
        <f>[1]!s_info_mkt(A4285)</f>
        <v>科创板</v>
      </c>
      <c r="D4285" s="16" t="str">
        <f>[1]!s_ipo_listeddate(A4285)</f>
        <v>2021-01-07</v>
      </c>
      <c r="E4285" s="16" t="str">
        <f>[1]!lastradeday_s("000002","")</f>
        <v>2026-06-22</v>
      </c>
      <c r="F4285" s="16" t="str">
        <f>[1]!s_info_industry_csrc2023(A4285,"",3)</f>
        <v>专用设备制造业</v>
      </c>
      <c r="G4285" s="16" t="str">
        <f>[1]!s_info_industry_csrc2023(A4285,"",1)</f>
        <v>制造业</v>
      </c>
      <c r="H4285" s="16">
        <f>[1]!s_is(A4285,83,"FY","YTD","20251231",1,"",100000000)</f>
        <v>25.8392732109</v>
      </c>
      <c r="I4285" s="16">
        <f>[1]!s_is(A4285,83,"FY","YTD","20241231",1,"",100000000)</f>
        <v>20.658015977400002</v>
      </c>
      <c r="J4285" s="16">
        <f t="shared" si="198"/>
        <v>0.25081098006547808</v>
      </c>
      <c r="K4285" s="16">
        <f>[1]!s_is(A4285,61,"FY","YTD","20251231",1,"",100000000)</f>
        <v>8.2063658242999988</v>
      </c>
      <c r="L4285" s="16">
        <f>[1]!s_is(A4285,61,"FY","YTD","20241231",1,"",100000000)</f>
        <v>6.7315171316999995</v>
      </c>
      <c r="M4285" s="16">
        <f t="shared" si="199"/>
        <v>0.21909603195610319</v>
      </c>
      <c r="N4285" s="16">
        <f>[1]!s_fa_roe(A4285,"20251231")</f>
        <v>29.282299999999999</v>
      </c>
      <c r="O4285" s="16">
        <f>[1]!s_stmnote_rdexp(A4285,"20251231",1,10000)</f>
        <v>36480.151135</v>
      </c>
      <c r="P4285" s="20">
        <f t="shared" si="200"/>
        <v>0.14118102640600305</v>
      </c>
      <c r="Q4285" s="16">
        <f>[1]!s_margin_tradingbalance(A4285,"",10000)</f>
        <v>15201.9882</v>
      </c>
      <c r="R4285" s="16">
        <f>[1]!s_margin_seclendingbalance(A4285,"",10000)</f>
        <v>828.61300000000006</v>
      </c>
      <c r="S4285" s="17">
        <f>[1]!s_val_ev(A4285,"",100000000)</f>
        <v>268.33929115199999</v>
      </c>
      <c r="T4285" s="17">
        <f>[1]!share_freesharesmv(A4285,"",100000000)</f>
        <v>152.71903075199998</v>
      </c>
      <c r="U4285" s="17">
        <f>[1]!s_dq_amount_btin(A4285,E4285,100000000)</f>
        <v>3.37855353</v>
      </c>
      <c r="V4285" s="17">
        <f>[1]!s_dq_turn(A4285,E4285)</f>
        <v>1.2727426450811601</v>
      </c>
      <c r="W4285" s="2">
        <f>[1]!s_pq_amount(A4285,"20260101","",100000000)</f>
        <v>306.41866429999999</v>
      </c>
      <c r="X4285" s="2">
        <f>[1]!s_pq_avgamount(A4285,"20260101","",100000000)</f>
        <v>2.7856242209090905</v>
      </c>
      <c r="Y4285" s="17">
        <f>[1]!s_ipo_dilutedpe(A4285)</f>
        <v>61.61</v>
      </c>
      <c r="Z4285" s="12">
        <f>[1]!s_ipo_collection_total(A4285,100000000)</f>
        <v>12.412482000000001</v>
      </c>
      <c r="AA4285" s="2">
        <f>[1]!s_val_pe_ttm(A4285,E4285)</f>
        <v>30.953048706054688</v>
      </c>
      <c r="AB4285" s="5">
        <f>[1]!s_info_zjtxornot1(A4285,"")</f>
        <v>1</v>
      </c>
      <c r="AC4285" s="22" t="str">
        <f>[1]!s_info_nature1(A4285,"")</f>
        <v>外资企业</v>
      </c>
      <c r="AD4285" s="6" t="str">
        <f>[1]!s_info_city(A4285)</f>
        <v>深圳市</v>
      </c>
      <c r="AE4285" s="6" t="str">
        <f>[1]!s_info_province(A4285)</f>
        <v>广东省</v>
      </c>
      <c r="AF4285">
        <v>114.085947</v>
      </c>
      <c r="AG4285">
        <v>22.547000000000001</v>
      </c>
    </row>
    <row r="4286" spans="1:33" x14ac:dyDescent="0.3">
      <c r="A4286" s="12" t="s">
        <v>311</v>
      </c>
      <c r="B4286" s="12" t="s">
        <v>312</v>
      </c>
      <c r="C4286" s="16" t="str">
        <f>[1]!s_info_mkt(A4286)</f>
        <v>北证</v>
      </c>
      <c r="D4286" s="16" t="str">
        <f>[1]!s_ipo_listeddate(A4286)</f>
        <v>2022-12-07</v>
      </c>
      <c r="E4286" s="16" t="str">
        <f>[1]!lastradeday_s("000002","")</f>
        <v>2026-06-22</v>
      </c>
      <c r="F4286" s="16" t="str">
        <f>[1]!s_info_industry_csrc2023(A4286,"",3)</f>
        <v>专用设备制造业</v>
      </c>
      <c r="G4286" s="16" t="str">
        <f>[1]!s_info_industry_csrc2023(A4286,"",1)</f>
        <v>制造业</v>
      </c>
      <c r="H4286" s="16">
        <f>[1]!s_is(A4286,83,"FY","YTD","20251231",1,"",100000000)</f>
        <v>0.89939697090000004</v>
      </c>
      <c r="I4286" s="16">
        <f>[1]!s_is(A4286,83,"FY","YTD","20241231",1,"",100000000)</f>
        <v>1.1900173641</v>
      </c>
      <c r="J4286" s="16">
        <f t="shared" si="198"/>
        <v>-0.24421525430411994</v>
      </c>
      <c r="K4286" s="16">
        <f>[1]!s_is(A4286,61,"FY","YTD","20251231",1,"",100000000)</f>
        <v>-0.60440038139999996</v>
      </c>
      <c r="L4286" s="16">
        <f>[1]!s_is(A4286,61,"FY","YTD","20241231",1,"",100000000)</f>
        <v>-0.60898635499999998</v>
      </c>
      <c r="M4286" s="16">
        <f t="shared" si="199"/>
        <v>7.530503043865433E-3</v>
      </c>
      <c r="N4286" s="16">
        <f>[1]!s_fa_roe(A4286,"20251231")</f>
        <v>-30.546600000000002</v>
      </c>
      <c r="O4286" s="16">
        <f>[1]!s_stmnote_rdexp(A4286,"20251231",1,10000)</f>
        <v>3437.9494640000003</v>
      </c>
      <c r="P4286" s="20">
        <f t="shared" si="200"/>
        <v>0.38225050508673003</v>
      </c>
      <c r="Q4286" s="16">
        <f>[1]!s_margin_tradingbalance(A4286,"",10000)</f>
        <v>1179.9233999999999</v>
      </c>
      <c r="R4286" s="16">
        <f>[1]!s_margin_seclendingbalance(A4286,"",10000)</f>
        <v>0</v>
      </c>
      <c r="S4286" s="17">
        <f>[1]!s_val_ev(A4286,"",100000000)</f>
        <v>9.0397023678000004</v>
      </c>
      <c r="T4286" s="17">
        <f>[1]!share_freesharesmv(A4286,"",100000000)</f>
        <v>5.6410495712999991</v>
      </c>
      <c r="U4286" s="17">
        <f>[1]!s_dq_amount_btin(A4286,E4286,100000000)</f>
        <v>0.2622736</v>
      </c>
      <c r="V4286" s="17">
        <f>[1]!s_dq_turn(A4286,E4286)</f>
        <v>3.8292869186962668</v>
      </c>
      <c r="W4286" s="2">
        <f>[1]!s_pq_amount(A4286,"20260101","",100000000)</f>
        <v>38.584293340000002</v>
      </c>
      <c r="X4286" s="2">
        <f>[1]!s_pq_avgamount(A4286,"20260101","",100000000)</f>
        <v>0.35076630309090912</v>
      </c>
      <c r="Y4286" s="17">
        <f>[1]!s_ipo_dilutedpe(A4286)</f>
        <v>24.94</v>
      </c>
      <c r="Z4286" s="12">
        <f>[1]!s_ipo_collection_total(A4286,100000000)</f>
        <v>1.0349999999999999</v>
      </c>
      <c r="AA4286" s="2">
        <f>[1]!s_val_pe_ttm(A4286,E4286)</f>
        <v>-15.286994934082031</v>
      </c>
      <c r="AB4286" s="5">
        <f>[1]!s_info_zjtxornot1(A4286,"")</f>
        <v>1</v>
      </c>
      <c r="AC4286" s="22" t="str">
        <f>[1]!s_info_nature1(A4286,"")</f>
        <v>民营企业</v>
      </c>
      <c r="AD4286" s="6" t="str">
        <f>[1]!s_info_city(A4286)</f>
        <v>上海市</v>
      </c>
      <c r="AE4286" s="6" t="str">
        <f>[1]!s_info_province(A4286)</f>
        <v>上海</v>
      </c>
      <c r="AF4286">
        <v>121.472644</v>
      </c>
      <c r="AG4286">
        <v>31.231705999999999</v>
      </c>
    </row>
    <row r="4287" spans="1:33" x14ac:dyDescent="0.3">
      <c r="A4287" s="12" t="s">
        <v>313</v>
      </c>
      <c r="B4287" s="12" t="s">
        <v>314</v>
      </c>
      <c r="C4287" s="16" t="str">
        <f>[1]!s_info_mkt(A4287)</f>
        <v>北证</v>
      </c>
      <c r="D4287" s="16" t="str">
        <f>[1]!s_ipo_listeddate(A4287)</f>
        <v>2021-10-28</v>
      </c>
      <c r="E4287" s="16" t="str">
        <f>[1]!lastradeday_s("000002","")</f>
        <v>2026-06-22</v>
      </c>
      <c r="F4287" s="16" t="str">
        <f>[1]!s_info_industry_csrc2023(A4287,"",3)</f>
        <v>专业技术服务业</v>
      </c>
      <c r="G4287" s="16" t="str">
        <f>[1]!s_info_industry_csrc2023(A4287,"",1)</f>
        <v>科学研究和技术服务业</v>
      </c>
      <c r="H4287" s="16">
        <f>[1]!s_is(A4287,83,"FY","YTD","20251231",1,"",100000000)</f>
        <v>5.8965700338999998</v>
      </c>
      <c r="I4287" s="16">
        <f>[1]!s_is(A4287,83,"FY","YTD","20241231",1,"",100000000)</f>
        <v>5.6086572988999999</v>
      </c>
      <c r="J4287" s="16">
        <f t="shared" si="198"/>
        <v>5.133362936196284E-2</v>
      </c>
      <c r="K4287" s="16">
        <f>[1]!s_is(A4287,61,"FY","YTD","20251231",1,"",100000000)</f>
        <v>1.0765072654000001</v>
      </c>
      <c r="L4287" s="16">
        <f>[1]!s_is(A4287,61,"FY","YTD","20241231",1,"",100000000)</f>
        <v>0.97919357769999993</v>
      </c>
      <c r="M4287" s="16">
        <f t="shared" si="199"/>
        <v>9.9381460332468183E-2</v>
      </c>
      <c r="N4287" s="16">
        <f>[1]!s_fa_roe(A4287,"20251231")</f>
        <v>24.9176</v>
      </c>
      <c r="O4287" s="16">
        <f>[1]!s_stmnote_rdexp(A4287,"20251231",1,10000)</f>
        <v>3748.9610399999997</v>
      </c>
      <c r="P4287" s="20">
        <f t="shared" si="200"/>
        <v>6.3578674016365952E-2</v>
      </c>
      <c r="Q4287" s="16">
        <f>[1]!s_margin_tradingbalance(A4287,"",10000)</f>
        <v>718.93190000000004</v>
      </c>
      <c r="R4287" s="16">
        <f>[1]!s_margin_seclendingbalance(A4287,"",10000)</f>
        <v>0</v>
      </c>
      <c r="S4287" s="17">
        <f>[1]!s_val_ev(A4287,"",100000000)</f>
        <v>21.055427230799999</v>
      </c>
      <c r="T4287" s="17">
        <f>[1]!share_freesharesmv(A4287,"",100000000)</f>
        <v>6.2074880219999997</v>
      </c>
      <c r="U4287" s="17">
        <f>[1]!s_dq_amount_btin(A4287,E4287,100000000)</f>
        <v>0.15251057000000001</v>
      </c>
      <c r="V4287" s="17">
        <f>[1]!s_dq_turn(A4287,E4287)</f>
        <v>0.83966034514034882</v>
      </c>
      <c r="W4287" s="2">
        <f>[1]!s_pq_amount(A4287,"20260101","",100000000)</f>
        <v>27.70955309</v>
      </c>
      <c r="X4287" s="2">
        <f>[1]!s_pq_avgamount(A4287,"20260101","",100000000)</f>
        <v>0.25190502809090909</v>
      </c>
      <c r="Y4287" s="17">
        <f>[1]!s_ipo_dilutedpe(A4287)</f>
        <v>17.920000000000002</v>
      </c>
      <c r="Z4287" s="12">
        <f>[1]!s_ipo_collection_total(A4287,100000000)</f>
        <v>0.89086858000000002</v>
      </c>
      <c r="AA4287" s="2">
        <f>[1]!s_val_pe_ttm(A4287,E4287)</f>
        <v>19.434261322021484</v>
      </c>
      <c r="AB4287" s="5">
        <f>[1]!s_info_zjtxornot1(A4287,"")</f>
        <v>0</v>
      </c>
      <c r="AC4287" s="22" t="str">
        <f>[1]!s_info_nature1(A4287,"")</f>
        <v>地方国有企业</v>
      </c>
      <c r="AD4287" s="6" t="str">
        <f>[1]!s_info_city(A4287)</f>
        <v>广州市</v>
      </c>
      <c r="AE4287" s="6" t="str">
        <f>[1]!s_info_province(A4287)</f>
        <v>广东省</v>
      </c>
      <c r="AF4287">
        <v>113.280637</v>
      </c>
      <c r="AG4287">
        <v>23.125177999999998</v>
      </c>
    </row>
    <row r="4288" spans="1:33" x14ac:dyDescent="0.3">
      <c r="A4288" s="12" t="s">
        <v>8916</v>
      </c>
      <c r="B4288" s="12" t="s">
        <v>8917</v>
      </c>
      <c r="C4288" s="16" t="str">
        <f>[1]!s_info_mkt(A4288)</f>
        <v>主板</v>
      </c>
      <c r="D4288" s="16" t="str">
        <f>[1]!s_ipo_listeddate(A4288)</f>
        <v>1994-05-09</v>
      </c>
      <c r="E4288" s="16" t="str">
        <f>[1]!lastradeday_s("000002","")</f>
        <v>2026-06-22</v>
      </c>
      <c r="F4288" s="16" t="str">
        <f>[1]!s_info_industry_csrc2023(A4288,"",3)</f>
        <v>酒、饮料和精制茶制造业</v>
      </c>
      <c r="G4288" s="16" t="str">
        <f>[1]!s_info_industry_csrc2023(A4288,"",1)</f>
        <v>制造业</v>
      </c>
      <c r="H4288" s="16">
        <f>[1]!s_is(A4288,83,"FY","YTD","20251231",1,"",100000000)</f>
        <v>257.31010647319999</v>
      </c>
      <c r="I4288" s="16">
        <f>[1]!s_is(A4288,83,"FY","YTD","20241231",1,"",100000000)</f>
        <v>311.96248208330002</v>
      </c>
      <c r="J4288" s="16">
        <f t="shared" si="198"/>
        <v>-0.17518893696808957</v>
      </c>
      <c r="K4288" s="16">
        <f>[1]!s_is(A4288,61,"FY","YTD","20251231",1,"",100000000)</f>
        <v>108.30713936139999</v>
      </c>
      <c r="L4288" s="16">
        <f>[1]!s_is(A4288,61,"FY","YTD","20241231",1,"",100000000)</f>
        <v>134.72986476010001</v>
      </c>
      <c r="M4288" s="16">
        <f t="shared" si="199"/>
        <v>-0.19611632094894718</v>
      </c>
      <c r="N4288" s="16">
        <f>[1]!s_fa_roe(A4288,"20251231")</f>
        <v>22.2926</v>
      </c>
      <c r="O4288" s="16">
        <f>[1]!s_stmnote_rdexp(A4288,"20251231",1,10000)</f>
        <v>22014.058951999999</v>
      </c>
      <c r="P4288" s="20">
        <f t="shared" si="200"/>
        <v>8.5554583353657995E-3</v>
      </c>
      <c r="Q4288" s="16">
        <f>[1]!s_margin_tradingbalance(A4288,"",10000)</f>
        <v>256941.85980000001</v>
      </c>
      <c r="R4288" s="16">
        <f>[1]!s_margin_seclendingbalance(A4288,"",10000)</f>
        <v>3689.7525000000001</v>
      </c>
      <c r="S4288" s="17">
        <f>[1]!s_val_ev(A4288,"",100000000)</f>
        <v>1196.2143189801</v>
      </c>
      <c r="T4288" s="17">
        <f>[1]!share_freesharesmv(A4288,"",100000000)</f>
        <v>586.48930782119999</v>
      </c>
      <c r="U4288" s="17">
        <f>[1]!s_dq_amount_btin(A4288,E4288,100000000)</f>
        <v>14.486952199999999</v>
      </c>
      <c r="V4288" s="17">
        <f>[1]!s_dq_turn(A4288,E4288)</f>
        <v>1.2244901174968077</v>
      </c>
      <c r="W4288" s="2">
        <f>[1]!s_pq_amount(A4288,"20260101","",100000000)</f>
        <v>1236.53877579</v>
      </c>
      <c r="X4288" s="2">
        <f>[1]!s_pq_avgamount(A4288,"20260101","",100000000)</f>
        <v>11.241261598090908</v>
      </c>
      <c r="Y4288" s="17">
        <f>[1]!s_ipo_dilutedpe(A4288)</f>
        <v>0</v>
      </c>
      <c r="Z4288" s="12">
        <f>[1]!s_ipo_collection_total(A4288,100000000)</f>
        <v>1.275604</v>
      </c>
      <c r="AA4288" s="2">
        <f>[1]!s_val_pe_ttm(A4288,E4288)</f>
        <v>12.026625633239746</v>
      </c>
      <c r="AB4288" s="5">
        <f>[1]!s_info_zjtxornot1(A4288,"")</f>
        <v>0</v>
      </c>
      <c r="AC4288" s="22" t="str">
        <f>[1]!s_info_nature1(A4288,"")</f>
        <v>地方国有企业</v>
      </c>
      <c r="AD4288" s="6" t="str">
        <f>[1]!s_info_city(A4288)</f>
        <v>泸州市</v>
      </c>
      <c r="AE4288" s="6" t="str">
        <f>[1]!s_info_province(A4288)</f>
        <v>四川省</v>
      </c>
      <c r="AF4288">
        <v>105.443348</v>
      </c>
      <c r="AG4288">
        <v>28.889137999999999</v>
      </c>
    </row>
    <row r="4289" spans="1:33" x14ac:dyDescent="0.3">
      <c r="A4289" s="12" t="s">
        <v>8918</v>
      </c>
      <c r="B4289" s="12" t="s">
        <v>8919</v>
      </c>
      <c r="C4289" s="16" t="str">
        <f>[1]!s_info_mkt(A4289)</f>
        <v>主板</v>
      </c>
      <c r="D4289" s="16" t="str">
        <f>[1]!s_ipo_listeddate(A4289)</f>
        <v>1994-01-06</v>
      </c>
      <c r="E4289" s="16" t="str">
        <f>[1]!lastradeday_s("000002","")</f>
        <v>2026-06-22</v>
      </c>
      <c r="F4289" s="16" t="str">
        <f>[1]!s_info_industry_csrc2023(A4289,"",3)</f>
        <v>煤炭开采和洗选业</v>
      </c>
      <c r="G4289" s="16" t="str">
        <f>[1]!s_info_industry_csrc2023(A4289,"",1)</f>
        <v>采矿业</v>
      </c>
      <c r="H4289" s="16">
        <f>[1]!s_is(A4289,83,"FY","YTD","20251231",1,"",100000000)</f>
        <v>78.386309949199998</v>
      </c>
      <c r="I4289" s="16">
        <f>[1]!s_is(A4289,83,"FY","YTD","20241231",1,"",100000000)</f>
        <v>96.039706186100005</v>
      </c>
      <c r="J4289" s="16">
        <f t="shared" si="198"/>
        <v>-0.18381351774121746</v>
      </c>
      <c r="K4289" s="16">
        <f>[1]!s_is(A4289,61,"FY","YTD","20251231",1,"",100000000)</f>
        <v>-2.1125185203000001</v>
      </c>
      <c r="L4289" s="16">
        <f>[1]!s_is(A4289,61,"FY","YTD","20241231",1,"",100000000)</f>
        <v>12.143219692799999</v>
      </c>
      <c r="M4289" s="16">
        <f t="shared" si="199"/>
        <v>-1.1739669192967466</v>
      </c>
      <c r="N4289" s="16">
        <f>[1]!s_fa_roe(A4289,"20251231")</f>
        <v>-1.2690999999999999</v>
      </c>
      <c r="O4289" s="16">
        <f>[1]!s_stmnote_rdexp(A4289,"20251231",1,10000)</f>
        <v>30871.463769999998</v>
      </c>
      <c r="P4289" s="20">
        <f t="shared" si="200"/>
        <v>3.9383744164008923E-2</v>
      </c>
      <c r="Q4289" s="16">
        <f>[1]!s_margin_tradingbalance(A4289,"",10000)</f>
        <v>41797.027300000002</v>
      </c>
      <c r="R4289" s="16">
        <f>[1]!s_margin_seclendingbalance(A4289,"",10000)</f>
        <v>121.6292</v>
      </c>
      <c r="S4289" s="17">
        <f>[1]!s_val_ev(A4289,"",100000000)</f>
        <v>132.18982383100001</v>
      </c>
      <c r="T4289" s="17">
        <f>[1]!share_freesharesmv(A4289,"",100000000)</f>
        <v>52.243302634900004</v>
      </c>
      <c r="U4289" s="17">
        <f>[1]!s_dq_amount_btin(A4289,E4289,100000000)</f>
        <v>1.3725698099999999</v>
      </c>
      <c r="V4289" s="17">
        <f>[1]!s_dq_turn(A4289,E4289)</f>
        <v>1.5184678575590502</v>
      </c>
      <c r="W4289" s="2">
        <f>[1]!s_pq_amount(A4289,"20260101","",100000000)</f>
        <v>269.89731502000001</v>
      </c>
      <c r="X4289" s="2">
        <f>[1]!s_pq_avgamount(A4289,"20260101","",100000000)</f>
        <v>2.6989731501999996</v>
      </c>
      <c r="Y4289" s="17">
        <f>[1]!s_ipo_dilutedpe(A4289)</f>
        <v>0</v>
      </c>
      <c r="Z4289" s="12">
        <f>[1]!s_ipo_collection_total(A4289,100000000)</f>
        <v>1.38</v>
      </c>
      <c r="AA4289" s="2">
        <f>[1]!s_val_pe_ttm(A4289,E4289)</f>
        <v>-67.073333740234375</v>
      </c>
      <c r="AB4289" s="5">
        <f>[1]!s_info_zjtxornot1(A4289,"")</f>
        <v>0</v>
      </c>
      <c r="AC4289" s="22" t="str">
        <f>[1]!s_info_nature1(A4289,"")</f>
        <v>地方国有企业</v>
      </c>
      <c r="AD4289" s="6" t="str">
        <f>[1]!s_info_city(A4289)</f>
        <v>兰州市</v>
      </c>
      <c r="AE4289" s="6" t="str">
        <f>[1]!s_info_province(A4289)</f>
        <v>甘肃省</v>
      </c>
      <c r="AF4289">
        <v>103.82355699999999</v>
      </c>
      <c r="AG4289">
        <v>36.058039000000001</v>
      </c>
    </row>
    <row r="4290" spans="1:33" x14ac:dyDescent="0.3">
      <c r="A4290" s="12" t="s">
        <v>8920</v>
      </c>
      <c r="B4290" s="12" t="s">
        <v>8921</v>
      </c>
      <c r="C4290" s="16" t="str">
        <f>[1]!s_info_mkt(A4290)</f>
        <v>创业板</v>
      </c>
      <c r="D4290" s="16" t="str">
        <f>[1]!s_ipo_listeddate(A4290)</f>
        <v>2021-07-29</v>
      </c>
      <c r="E4290" s="16" t="str">
        <f>[1]!lastradeday_s("000002","")</f>
        <v>2026-06-22</v>
      </c>
      <c r="F4290" s="16" t="str">
        <f>[1]!s_info_industry_csrc2023(A4290,"",3)</f>
        <v>化学原料和化学制品制造业</v>
      </c>
      <c r="G4290" s="16" t="str">
        <f>[1]!s_info_industry_csrc2023(A4290,"",1)</f>
        <v>制造业</v>
      </c>
      <c r="H4290" s="16">
        <f>[1]!s_is(A4290,83,"FY","YTD","20251231",1,"",100000000)</f>
        <v>14.769371532100001</v>
      </c>
      <c r="I4290" s="16">
        <f>[1]!s_is(A4290,83,"FY","YTD","20241231",1,"",100000000)</f>
        <v>15.7527724529</v>
      </c>
      <c r="J4290" s="16">
        <f t="shared" si="198"/>
        <v>-6.2427164725467832E-2</v>
      </c>
      <c r="K4290" s="16">
        <f>[1]!s_is(A4290,61,"FY","YTD","20251231",1,"",100000000)</f>
        <v>0.49579853299999999</v>
      </c>
      <c r="L4290" s="16">
        <f>[1]!s_is(A4290,61,"FY","YTD","20241231",1,"",100000000)</f>
        <v>1.2069761906999998</v>
      </c>
      <c r="M4290" s="16">
        <f t="shared" si="199"/>
        <v>-0.58922260702387519</v>
      </c>
      <c r="N4290" s="16">
        <f>[1]!s_fa_roe(A4290,"20251231")</f>
        <v>3.0179999999999998</v>
      </c>
      <c r="O4290" s="16">
        <f>[1]!s_stmnote_rdexp(A4290,"20251231",1,10000)</f>
        <v>6366.0528119999999</v>
      </c>
      <c r="P4290" s="20">
        <f t="shared" si="200"/>
        <v>4.3103071773662904E-2</v>
      </c>
      <c r="Q4290" s="16">
        <f>[1]!s_margin_tradingbalance(A4290,"",10000)</f>
        <v>9065.1995000000006</v>
      </c>
      <c r="R4290" s="16">
        <f>[1]!s_margin_seclendingbalance(A4290,"",10000)</f>
        <v>11.3</v>
      </c>
      <c r="S4290" s="17">
        <f>[1]!s_val_ev(A4290,"",100000000)</f>
        <v>23.42</v>
      </c>
      <c r="T4290" s="17">
        <f>[1]!share_freesharesmv(A4290,"",100000000)</f>
        <v>10.895694797000001</v>
      </c>
      <c r="U4290" s="17">
        <f>[1]!s_dq_amount_btin(A4290,E4290,100000000)</f>
        <v>0.46467519000000002</v>
      </c>
      <c r="V4290" s="17">
        <f>[1]!s_dq_turn(A4290,E4290)</f>
        <v>2.9072423477622036</v>
      </c>
      <c r="W4290" s="2">
        <f>[1]!s_pq_amount(A4290,"20260101","",100000000)</f>
        <v>63.255427320000003</v>
      </c>
      <c r="X4290" s="2">
        <f>[1]!s_pq_avgamount(A4290,"20260101","",100000000)</f>
        <v>0.57504933927272728</v>
      </c>
      <c r="Y4290" s="17">
        <f>[1]!s_ipo_dilutedpe(A4290)</f>
        <v>15.36</v>
      </c>
      <c r="Z4290" s="12">
        <f>[1]!s_ipo_collection_total(A4290,100000000)</f>
        <v>5.8449999999999998</v>
      </c>
      <c r="AA4290" s="2">
        <f>[1]!s_val_pe_ttm(A4290,E4290)</f>
        <v>104.92715454101563</v>
      </c>
      <c r="AB4290" s="5">
        <f>[1]!s_info_zjtxornot1(A4290,"")</f>
        <v>1</v>
      </c>
      <c r="AC4290" s="22" t="str">
        <f>[1]!s_info_nature1(A4290,"")</f>
        <v>民营企业</v>
      </c>
      <c r="AD4290" s="6" t="str">
        <f>[1]!s_info_city(A4290)</f>
        <v>兴化市</v>
      </c>
      <c r="AE4290" s="6" t="str">
        <f>[1]!s_info_province(A4290)</f>
        <v>江苏省</v>
      </c>
      <c r="AF4290">
        <v>119.99641800000001</v>
      </c>
      <c r="AG4290">
        <v>32.961953999999999</v>
      </c>
    </row>
    <row r="4291" spans="1:33" x14ac:dyDescent="0.3">
      <c r="A4291" s="12" t="s">
        <v>8922</v>
      </c>
      <c r="B4291" s="12" t="s">
        <v>8923</v>
      </c>
      <c r="C4291" s="16" t="str">
        <f>[1]!s_info_mkt(A4291)</f>
        <v>主板</v>
      </c>
      <c r="D4291" s="16" t="str">
        <f>[1]!s_ipo_listeddate(A4291)</f>
        <v>2020-10-20</v>
      </c>
      <c r="E4291" s="16" t="str">
        <f>[1]!lastradeday_s("000002","")</f>
        <v>2026-06-22</v>
      </c>
      <c r="F4291" s="16" t="str">
        <f>[1]!s_info_industry_csrc2023(A4291,"",3)</f>
        <v>化学原料和化学制品制造业</v>
      </c>
      <c r="G4291" s="16" t="str">
        <f>[1]!s_info_industry_csrc2023(A4291,"",1)</f>
        <v>制造业</v>
      </c>
      <c r="H4291" s="16">
        <f>[1]!s_is(A4291,83,"FY","YTD","20251231",1,"",100000000)</f>
        <v>89.381741638899996</v>
      </c>
      <c r="I4291" s="16">
        <f>[1]!s_is(A4291,83,"FY","YTD","20241231",1,"",100000000)</f>
        <v>100.7819831633</v>
      </c>
      <c r="J4291" s="16">
        <f t="shared" ref="J4291:J4354" si="201">H4291/I4291-1</f>
        <v>-0.11311785268134544</v>
      </c>
      <c r="K4291" s="16">
        <f>[1]!s_is(A4291,61,"FY","YTD","20251231",1,"",100000000)</f>
        <v>1.0830256868000001</v>
      </c>
      <c r="L4291" s="16">
        <f>[1]!s_is(A4291,61,"FY","YTD","20241231",1,"",100000000)</f>
        <v>2.3087786983000003</v>
      </c>
      <c r="M4291" s="16">
        <f t="shared" ref="M4291:M4354" si="202">(K4291-L4291)/ABS(L4291)</f>
        <v>-0.53090970234719614</v>
      </c>
      <c r="N4291" s="16">
        <f>[1]!s_fa_roe(A4291,"20251231")</f>
        <v>0.94220000000000004</v>
      </c>
      <c r="O4291" s="16">
        <f>[1]!s_stmnote_rdexp(A4291,"20251231",1,10000)</f>
        <v>7791.7115980000008</v>
      </c>
      <c r="P4291" s="20">
        <f t="shared" ref="P4291:P4354" si="203">O4291/H4291/10000</f>
        <v>8.7173414336434839E-3</v>
      </c>
      <c r="Q4291" s="16">
        <f>[1]!s_margin_tradingbalance(A4291,"",10000)</f>
        <v>23904.367600000001</v>
      </c>
      <c r="R4291" s="16">
        <f>[1]!s_margin_seclendingbalance(A4291,"",10000)</f>
        <v>174.1825</v>
      </c>
      <c r="S4291" s="17">
        <f>[1]!s_val_ev(A4291,"",100000000)</f>
        <v>144.1916667312</v>
      </c>
      <c r="T4291" s="17">
        <f>[1]!share_freesharesmv(A4291,"",100000000)</f>
        <v>57.226347056999998</v>
      </c>
      <c r="U4291" s="17">
        <f>[1]!s_dq_amount_btin(A4291,E4291,100000000)</f>
        <v>0.51806907000000002</v>
      </c>
      <c r="V4291" s="17">
        <f>[1]!s_dq_turn(A4291,E4291)</f>
        <v>0.36556162221401439</v>
      </c>
      <c r="W4291" s="2">
        <f>[1]!s_pq_amount(A4291,"20260101","",100000000)</f>
        <v>170.97998643</v>
      </c>
      <c r="X4291" s="2">
        <f>[1]!s_pq_avgamount(A4291,"20260101","",100000000)</f>
        <v>1.5543635130000002</v>
      </c>
      <c r="Y4291" s="17">
        <f>[1]!s_ipo_dilutedpe(A4291)</f>
        <v>22.41</v>
      </c>
      <c r="Z4291" s="12">
        <f>[1]!s_ipo_collection_total(A4291,100000000)</f>
        <v>36.725000090400002</v>
      </c>
      <c r="AA4291" s="2">
        <f>[1]!s_val_pe_ttm(A4291,E4291)</f>
        <v>351.75436401367188</v>
      </c>
      <c r="AB4291" s="5">
        <f>[1]!s_info_zjtxornot1(A4291,"")</f>
        <v>0</v>
      </c>
      <c r="AC4291" s="22" t="str">
        <f>[1]!s_info_nature1(A4291,"")</f>
        <v>地方国有企业</v>
      </c>
      <c r="AD4291" s="6" t="str">
        <f>[1]!s_info_city(A4291)</f>
        <v>神木市</v>
      </c>
      <c r="AE4291" s="6" t="str">
        <f>[1]!s_info_province(A4291)</f>
        <v>陕西省</v>
      </c>
      <c r="AF4291">
        <v>110.33127</v>
      </c>
      <c r="AG4291">
        <v>38.829036000000002</v>
      </c>
    </row>
    <row r="4292" spans="1:33" x14ac:dyDescent="0.3">
      <c r="A4292" s="12" t="s">
        <v>8924</v>
      </c>
      <c r="B4292" s="12" t="s">
        <v>8925</v>
      </c>
      <c r="C4292" s="16" t="str">
        <f>[1]!s_info_mkt(A4292)</f>
        <v>主板</v>
      </c>
      <c r="D4292" s="16" t="str">
        <f>[1]!s_ipo_listeddate(A4292)</f>
        <v>2014-12-30</v>
      </c>
      <c r="E4292" s="16" t="str">
        <f>[1]!lastradeday_s("000002","")</f>
        <v>2026-06-22</v>
      </c>
      <c r="F4292" s="16" t="str">
        <f>[1]!s_info_industry_csrc2023(A4292,"",3)</f>
        <v>有色金属冶炼和压延加工业</v>
      </c>
      <c r="G4292" s="16" t="str">
        <f>[1]!s_info_industry_csrc2023(A4292,"",1)</f>
        <v>制造业</v>
      </c>
      <c r="H4292" s="16">
        <f>[1]!s_is(A4292,83,"FY","YTD","20251231",1,"",100000000)</f>
        <v>65.451938744200007</v>
      </c>
      <c r="I4292" s="16">
        <f>[1]!s_is(A4292,83,"FY","YTD","20241231",1,"",100000000)</f>
        <v>53.638547025299999</v>
      </c>
      <c r="J4292" s="16">
        <f t="shared" si="201"/>
        <v>0.22024071072111484</v>
      </c>
      <c r="K4292" s="16">
        <f>[1]!s_is(A4292,61,"FY","YTD","20251231",1,"",100000000)</f>
        <v>4.5763979103999999</v>
      </c>
      <c r="L4292" s="16">
        <f>[1]!s_is(A4292,61,"FY","YTD","20241231",1,"",100000000)</f>
        <v>7.5697463703999999</v>
      </c>
      <c r="M4292" s="16">
        <f t="shared" si="202"/>
        <v>-0.39543576673914715</v>
      </c>
      <c r="N4292" s="16">
        <f>[1]!s_fa_roe(A4292,"20251231")</f>
        <v>3.7568999999999999</v>
      </c>
      <c r="O4292" s="16">
        <f>[1]!s_stmnote_rdexp(A4292,"20251231",1,10000)</f>
        <v>10160.303812999999</v>
      </c>
      <c r="P4292" s="20">
        <f t="shared" si="203"/>
        <v>1.5523304592563118E-2</v>
      </c>
      <c r="Q4292" s="16">
        <f>[1]!s_margin_tradingbalance(A4292,"",10000)</f>
        <v>273579.83909999998</v>
      </c>
      <c r="R4292" s="16">
        <f>[1]!s_margin_seclendingbalance(A4292,"",10000)</f>
        <v>469.40969999999999</v>
      </c>
      <c r="S4292" s="17">
        <f>[1]!s_val_ev(A4292,"",100000000)</f>
        <v>453.3854955068</v>
      </c>
      <c r="T4292" s="17">
        <f>[1]!share_freesharesmv(A4292,"",100000000)</f>
        <v>384.48037916639998</v>
      </c>
      <c r="U4292" s="17">
        <f>[1]!s_dq_amount_btin(A4292,E4292,100000000)</f>
        <v>28.632063169999999</v>
      </c>
      <c r="V4292" s="17">
        <f>[1]!s_dq_turn(A4292,E4292)</f>
        <v>6.7283005239728837</v>
      </c>
      <c r="W4292" s="2">
        <f>[1]!s_pq_amount(A4292,"20260101","",100000000)</f>
        <v>2497.0803051299999</v>
      </c>
      <c r="X4292" s="2">
        <f>[1]!s_pq_avgamount(A4292,"20260101","",100000000)</f>
        <v>22.700730046636362</v>
      </c>
      <c r="Y4292" s="17">
        <f>[1]!s_ipo_dilutedpe(A4292)</f>
        <v>22.98</v>
      </c>
      <c r="Z4292" s="12">
        <f>[1]!s_ipo_collection_total(A4292,100000000)</f>
        <v>2.2709999999999999</v>
      </c>
      <c r="AA4292" s="2">
        <f>[1]!s_val_pe_ttm(A4292,E4292)</f>
        <v>54.588699340820313</v>
      </c>
      <c r="AB4292" s="5">
        <f>[1]!s_info_zjtxornot1(A4292,"")</f>
        <v>1</v>
      </c>
      <c r="AC4292" s="22" t="str">
        <f>[1]!s_info_nature1(A4292,"")</f>
        <v>民营企业</v>
      </c>
      <c r="AD4292" s="6" t="str">
        <f>[1]!s_info_city(A4292)</f>
        <v>北京市</v>
      </c>
      <c r="AE4292" s="6" t="str">
        <f>[1]!s_info_province(A4292)</f>
        <v>北京</v>
      </c>
      <c r="AF4292">
        <v>116.40528500000001</v>
      </c>
      <c r="AG4292">
        <v>39.904989</v>
      </c>
    </row>
    <row r="4293" spans="1:33" x14ac:dyDescent="0.3">
      <c r="A4293" s="12" t="s">
        <v>8926</v>
      </c>
      <c r="B4293" s="12" t="s">
        <v>8927</v>
      </c>
      <c r="C4293" s="16" t="str">
        <f>[1]!s_info_mkt(A4293)</f>
        <v>创业板</v>
      </c>
      <c r="D4293" s="16" t="str">
        <f>[1]!s_ipo_listeddate(A4293)</f>
        <v>2011-02-01</v>
      </c>
      <c r="E4293" s="16" t="str">
        <f>[1]!lastradeday_s("000002","")</f>
        <v>2026-06-22</v>
      </c>
      <c r="F4293" s="16" t="str">
        <f>[1]!s_info_industry_csrc2023(A4293,"",3)</f>
        <v>专用设备制造业</v>
      </c>
      <c r="G4293" s="16" t="str">
        <f>[1]!s_info_industry_csrc2023(A4293,"",1)</f>
        <v>制造业</v>
      </c>
      <c r="H4293" s="16">
        <f>[1]!s_is(A4293,83,"FY","YTD","20251231",1,"",100000000)</f>
        <v>11.848245029300001</v>
      </c>
      <c r="I4293" s="16">
        <f>[1]!s_is(A4293,83,"FY","YTD","20241231",1,"",100000000)</f>
        <v>13.354230078499999</v>
      </c>
      <c r="J4293" s="16">
        <f t="shared" si="201"/>
        <v>-0.11277213589607082</v>
      </c>
      <c r="K4293" s="16">
        <f>[1]!s_is(A4293,61,"FY","YTD","20251231",1,"",100000000)</f>
        <v>-1.2248802207</v>
      </c>
      <c r="L4293" s="16">
        <f>[1]!s_is(A4293,61,"FY","YTD","20241231",1,"",100000000)</f>
        <v>0.83209310089999999</v>
      </c>
      <c r="M4293" s="16">
        <f t="shared" si="202"/>
        <v>-2.4720470814806155</v>
      </c>
      <c r="N4293" s="16">
        <f>[1]!s_fa_roe(A4293,"20251231")</f>
        <v>-13.4316</v>
      </c>
      <c r="O4293" s="16">
        <f>[1]!s_stmnote_rdexp(A4293,"20251231",1,10000)</f>
        <v>4765.119764</v>
      </c>
      <c r="P4293" s="20">
        <f t="shared" si="203"/>
        <v>4.0217937358791485E-2</v>
      </c>
      <c r="Q4293" s="16">
        <f>[1]!s_margin_tradingbalance(A4293,"",10000)</f>
        <v>0</v>
      </c>
      <c r="R4293" s="16">
        <f>[1]!s_margin_seclendingbalance(A4293,"",10000)</f>
        <v>0</v>
      </c>
      <c r="S4293" s="17">
        <f>[1]!s_val_ev(A4293,"",100000000)</f>
        <v>26.009289709200001</v>
      </c>
      <c r="T4293" s="17">
        <f>[1]!share_freesharesmv(A4293,"",100000000)</f>
        <v>20.6056920738</v>
      </c>
      <c r="U4293" s="17">
        <f>[1]!s_dq_amount_btin(A4293,E4293,100000000)</f>
        <v>0.35798048999999998</v>
      </c>
      <c r="V4293" s="17">
        <f>[1]!s_dq_turn(A4293,E4293)</f>
        <v>1.392969243876917</v>
      </c>
      <c r="W4293" s="2">
        <f>[1]!s_pq_amount(A4293,"20260101","",100000000)</f>
        <v>72.875793819999998</v>
      </c>
      <c r="X4293" s="2">
        <f>[1]!s_pq_avgamount(A4293,"20260101","",100000000)</f>
        <v>0.66250721654545452</v>
      </c>
      <c r="Y4293" s="17">
        <f>[1]!s_ipo_dilutedpe(A4293)</f>
        <v>49.6</v>
      </c>
      <c r="Z4293" s="12">
        <f>[1]!s_ipo_collection_total(A4293,100000000)</f>
        <v>3.8062999999999998</v>
      </c>
      <c r="AA4293" s="2">
        <f>[1]!s_val_pe_ttm(A4293,E4293)</f>
        <v>-16.921276092529297</v>
      </c>
      <c r="AB4293" s="5">
        <f>[1]!s_info_zjtxornot1(A4293,"")</f>
        <v>0</v>
      </c>
      <c r="AC4293" s="22" t="str">
        <f>[1]!s_info_nature1(A4293,"")</f>
        <v>地方国有企业</v>
      </c>
      <c r="AD4293" s="6" t="str">
        <f>[1]!s_info_city(A4293)</f>
        <v>佛山市</v>
      </c>
      <c r="AE4293" s="6" t="str">
        <f>[1]!s_info_province(A4293)</f>
        <v>广东省</v>
      </c>
      <c r="AF4293">
        <v>113.12271699999999</v>
      </c>
      <c r="AG4293">
        <v>23.028762</v>
      </c>
    </row>
    <row r="4294" spans="1:33" x14ac:dyDescent="0.3">
      <c r="A4294" s="12" t="s">
        <v>8928</v>
      </c>
      <c r="B4294" s="12" t="s">
        <v>8929</v>
      </c>
      <c r="C4294" s="16" t="str">
        <f>[1]!s_info_mkt(A4294)</f>
        <v>主板</v>
      </c>
      <c r="D4294" s="16" t="str">
        <f>[1]!s_ipo_listeddate(A4294)</f>
        <v>2004-03-24</v>
      </c>
      <c r="E4294" s="16" t="str">
        <f>[1]!lastradeday_s("000002","")</f>
        <v>2026-06-22</v>
      </c>
      <c r="F4294" s="16" t="str">
        <f>[1]!s_info_industry_csrc2023(A4294,"",3)</f>
        <v>酒、饮料和精制茶制造业</v>
      </c>
      <c r="G4294" s="16" t="str">
        <f>[1]!s_info_industry_csrc2023(A4294,"",1)</f>
        <v>制造业</v>
      </c>
      <c r="H4294" s="16">
        <f>[1]!s_is(A4294,83,"FY","YTD","20251231",1,"",100000000)</f>
        <v>2.0352420934</v>
      </c>
      <c r="I4294" s="16">
        <f>[1]!s_is(A4294,83,"FY","YTD","20241231",1,"",100000000)</f>
        <v>3.2825795729</v>
      </c>
      <c r="J4294" s="16">
        <f t="shared" si="201"/>
        <v>-0.37998697420700689</v>
      </c>
      <c r="K4294" s="16">
        <f>[1]!s_is(A4294,61,"FY","YTD","20251231",1,"",100000000)</f>
        <v>-1.0737004748999999</v>
      </c>
      <c r="L4294" s="16">
        <f>[1]!s_is(A4294,61,"FY","YTD","20241231",1,"",100000000)</f>
        <v>-0.52075334449999999</v>
      </c>
      <c r="M4294" s="16">
        <f t="shared" si="202"/>
        <v>-1.0618215633946828</v>
      </c>
      <c r="N4294" s="16">
        <f>[1]!s_fa_roe(A4294,"20251231")</f>
        <v>-14.202400000000001</v>
      </c>
      <c r="O4294" s="16">
        <f>[1]!s_stmnote_rdexp(A4294,"20251231",1,10000)</f>
        <v>289.41015199999998</v>
      </c>
      <c r="P4294" s="20">
        <f t="shared" si="203"/>
        <v>1.421993741867446E-2</v>
      </c>
      <c r="Q4294" s="16">
        <f>[1]!s_margin_tradingbalance(A4294,"",10000)</f>
        <v>6625.9678999999996</v>
      </c>
      <c r="R4294" s="16">
        <f>[1]!s_margin_seclendingbalance(A4294,"",10000)</f>
        <v>0</v>
      </c>
      <c r="S4294" s="17">
        <f>[1]!s_val_ev(A4294,"",100000000)</f>
        <v>12.716352000000001</v>
      </c>
      <c r="T4294" s="17">
        <f>[1]!share_freesharesmv(A4294,"",100000000)</f>
        <v>8.0482280868</v>
      </c>
      <c r="U4294" s="17">
        <f>[1]!s_dq_amount_btin(A4294,E4294,100000000)</f>
        <v>0.22105454999999999</v>
      </c>
      <c r="V4294" s="17">
        <f>[1]!s_dq_turn(A4294,E4294)</f>
        <v>1.7788677130044843</v>
      </c>
      <c r="W4294" s="2">
        <f>[1]!s_pq_amount(A4294,"20260101","",100000000)</f>
        <v>40.302351870000003</v>
      </c>
      <c r="X4294" s="2">
        <f>[1]!s_pq_avgamount(A4294,"20260101","",100000000)</f>
        <v>0.36974634743119272</v>
      </c>
      <c r="Y4294" s="17">
        <f>[1]!s_ipo_dilutedpe(A4294)</f>
        <v>17.75</v>
      </c>
      <c r="Z4294" s="12">
        <f>[1]!s_ipo_collection_total(A4294,100000000)</f>
        <v>3.1808000000000001</v>
      </c>
      <c r="AA4294" s="2">
        <f>[1]!s_val_pe_ttm(A4294,E4294)</f>
        <v>-11.960169792175293</v>
      </c>
      <c r="AB4294" s="5">
        <f>[1]!s_info_zjtxornot1(A4294,"")</f>
        <v>0</v>
      </c>
      <c r="AC4294" s="22" t="str">
        <f>[1]!s_info_nature1(A4294,"")</f>
        <v>地方国有企业</v>
      </c>
      <c r="AD4294" s="6" t="str">
        <f>[1]!s_info_city(A4294)</f>
        <v>兰州市</v>
      </c>
      <c r="AE4294" s="6" t="str">
        <f>[1]!s_info_province(A4294)</f>
        <v>甘肃省</v>
      </c>
      <c r="AF4294">
        <v>103.82355699999999</v>
      </c>
      <c r="AG4294">
        <v>36.058039000000001</v>
      </c>
    </row>
    <row r="4295" spans="1:33" x14ac:dyDescent="0.3">
      <c r="A4295" s="12" t="s">
        <v>315</v>
      </c>
      <c r="B4295" s="12" t="s">
        <v>316</v>
      </c>
      <c r="C4295" s="16" t="str">
        <f>[1]!s_info_mkt(A4295)</f>
        <v>北证</v>
      </c>
      <c r="D4295" s="16" t="str">
        <f>[1]!s_ipo_listeddate(A4295)</f>
        <v>2023-11-23</v>
      </c>
      <c r="E4295" s="16" t="str">
        <f>[1]!lastradeday_s("000002","")</f>
        <v>2026-06-22</v>
      </c>
      <c r="F4295" s="16" t="str">
        <f>[1]!s_info_industry_csrc2023(A4295,"",3)</f>
        <v>通用设备制造业</v>
      </c>
      <c r="G4295" s="16" t="str">
        <f>[1]!s_info_industry_csrc2023(A4295,"",1)</f>
        <v>制造业</v>
      </c>
      <c r="H4295" s="16">
        <f>[1]!s_is(A4295,83,"FY","YTD","20251231",1,"",100000000)</f>
        <v>1.2015834499</v>
      </c>
      <c r="I4295" s="16">
        <f>[1]!s_is(A4295,83,"FY","YTD","20241231",1,"",100000000)</f>
        <v>1.2829678931999999</v>
      </c>
      <c r="J4295" s="16">
        <f t="shared" si="201"/>
        <v>-6.3434512844284474E-2</v>
      </c>
      <c r="K4295" s="16">
        <f>[1]!s_is(A4295,61,"FY","YTD","20251231",1,"",100000000)</f>
        <v>0.1124051798</v>
      </c>
      <c r="L4295" s="16">
        <f>[1]!s_is(A4295,61,"FY","YTD","20241231",1,"",100000000)</f>
        <v>0.1043680015</v>
      </c>
      <c r="M4295" s="16">
        <f t="shared" si="202"/>
        <v>7.7008069374596602E-2</v>
      </c>
      <c r="N4295" s="16">
        <f>[1]!s_fa_roe(A4295,"20251231")</f>
        <v>3.2481</v>
      </c>
      <c r="O4295" s="16">
        <f>[1]!s_stmnote_rdexp(A4295,"20251231",1,10000)</f>
        <v>655.96525199999996</v>
      </c>
      <c r="P4295" s="20">
        <f t="shared" si="203"/>
        <v>5.4591734935646105E-2</v>
      </c>
      <c r="Q4295" s="16">
        <f>[1]!s_margin_tradingbalance(A4295,"",10000)</f>
        <v>947.03989999999999</v>
      </c>
      <c r="R4295" s="16">
        <f>[1]!s_margin_seclendingbalance(A4295,"",10000)</f>
        <v>0</v>
      </c>
      <c r="S4295" s="17">
        <f>[1]!s_val_ev(A4295,"",100000000)</f>
        <v>13.380291260700002</v>
      </c>
      <c r="T4295" s="17">
        <f>[1]!share_freesharesmv(A4295,"",100000000)</f>
        <v>4.7506126857000002</v>
      </c>
      <c r="U4295" s="17">
        <f>[1]!s_dq_amount_btin(A4295,E4295,100000000)</f>
        <v>0.24448929</v>
      </c>
      <c r="V4295" s="17">
        <f>[1]!s_dq_turn(A4295,E4295)</f>
        <v>3.6988407857982484</v>
      </c>
      <c r="W4295" s="2">
        <f>[1]!s_pq_amount(A4295,"20260101","",100000000)</f>
        <v>28.987027810000001</v>
      </c>
      <c r="X4295" s="2">
        <f>[1]!s_pq_avgamount(A4295,"20260101","",100000000)</f>
        <v>0.26351843463636365</v>
      </c>
      <c r="Y4295" s="17">
        <f>[1]!s_ipo_dilutedpe(A4295)</f>
        <v>19.2</v>
      </c>
      <c r="Z4295" s="12">
        <f>[1]!s_ipo_collection_total(A4295,100000000)</f>
        <v>1.7585569999999999</v>
      </c>
      <c r="AA4295" s="2">
        <f>[1]!s_val_pe_ttm(A4295,E4295)</f>
        <v>94.982109069824219</v>
      </c>
      <c r="AB4295" s="5">
        <f>[1]!s_info_zjtxornot1(A4295,"")</f>
        <v>1</v>
      </c>
      <c r="AC4295" s="22" t="str">
        <f>[1]!s_info_nature1(A4295,"")</f>
        <v>民营企业</v>
      </c>
      <c r="AD4295" s="6" t="str">
        <f>[1]!s_info_city(A4295)</f>
        <v>嘉兴市</v>
      </c>
      <c r="AE4295" s="6" t="str">
        <f>[1]!s_info_province(A4295)</f>
        <v>浙江省</v>
      </c>
      <c r="AF4295">
        <v>120.750865</v>
      </c>
      <c r="AG4295">
        <v>30.762653</v>
      </c>
    </row>
    <row r="4296" spans="1:33" x14ac:dyDescent="0.3">
      <c r="A4296" s="12" t="s">
        <v>8930</v>
      </c>
      <c r="B4296" s="12" t="s">
        <v>8931</v>
      </c>
      <c r="C4296" s="16" t="str">
        <f>[1]!s_info_mkt(A4296)</f>
        <v>创业板</v>
      </c>
      <c r="D4296" s="16" t="str">
        <f>[1]!s_ipo_listeddate(A4296)</f>
        <v>2016-11-25</v>
      </c>
      <c r="E4296" s="16" t="str">
        <f>[1]!lastradeday_s("000002","")</f>
        <v>2026-06-22</v>
      </c>
      <c r="F4296" s="16" t="str">
        <f>[1]!s_info_industry_csrc2023(A4296,"",3)</f>
        <v>电气机械和器材制造业</v>
      </c>
      <c r="G4296" s="16" t="str">
        <f>[1]!s_info_industry_csrc2023(A4296,"",1)</f>
        <v>制造业</v>
      </c>
      <c r="H4296" s="16">
        <f>[1]!s_is(A4296,83,"FY","YTD","20251231",1,"",100000000)</f>
        <v>39.572879314299996</v>
      </c>
      <c r="I4296" s="16">
        <f>[1]!s_is(A4296,83,"FY","YTD","20241231",1,"",100000000)</f>
        <v>32.730453064099997</v>
      </c>
      <c r="J4296" s="16">
        <f t="shared" si="201"/>
        <v>0.20905382020834384</v>
      </c>
      <c r="K4296" s="16">
        <f>[1]!s_is(A4296,61,"FY","YTD","20251231",1,"",100000000)</f>
        <v>1.0938539081</v>
      </c>
      <c r="L4296" s="16">
        <f>[1]!s_is(A4296,61,"FY","YTD","20241231",1,"",100000000)</f>
        <v>-2.6150633312</v>
      </c>
      <c r="M4296" s="16">
        <f t="shared" si="202"/>
        <v>1.418289643332673</v>
      </c>
      <c r="N4296" s="16">
        <f>[1]!s_fa_roe(A4296,"20251231")</f>
        <v>2.0625</v>
      </c>
      <c r="O4296" s="16">
        <f>[1]!s_stmnote_rdexp(A4296,"20251231",1,10000)</f>
        <v>1659.2148159999999</v>
      </c>
      <c r="P4296" s="20">
        <f t="shared" si="203"/>
        <v>4.1928079147893309E-3</v>
      </c>
      <c r="Q4296" s="16">
        <f>[1]!s_margin_tradingbalance(A4296,"",10000)</f>
        <v>35218.5674</v>
      </c>
      <c r="R4296" s="16">
        <f>[1]!s_margin_seclendingbalance(A4296,"",10000)</f>
        <v>14.8629</v>
      </c>
      <c r="S4296" s="17">
        <f>[1]!s_val_ev(A4296,"",100000000)</f>
        <v>50.829490549600003</v>
      </c>
      <c r="T4296" s="17">
        <f>[1]!share_freesharesmv(A4296,"",100000000)</f>
        <v>39.180050153300002</v>
      </c>
      <c r="U4296" s="17">
        <f>[1]!s_dq_amount_btin(A4296,E4296,100000000)</f>
        <v>1.1489679500000001</v>
      </c>
      <c r="V4296" s="17">
        <f>[1]!s_dq_turn(A4296,E4296)</f>
        <v>2.2893043825604118</v>
      </c>
      <c r="W4296" s="2">
        <f>[1]!s_pq_amount(A4296,"20260101","",100000000)</f>
        <v>309.58492439999998</v>
      </c>
      <c r="X4296" s="2">
        <f>[1]!s_pq_avgamount(A4296,"20260101","",100000000)</f>
        <v>2.8144084036363637</v>
      </c>
      <c r="Y4296" s="17">
        <f>[1]!s_ipo_dilutedpe(A4296)</f>
        <v>20.079999999999998</v>
      </c>
      <c r="Z4296" s="12">
        <f>[1]!s_ipo_collection_total(A4296,100000000)</f>
        <v>8.6631879999999999</v>
      </c>
      <c r="AA4296" s="2">
        <f>[1]!s_val_pe_ttm(A4296,E4296)</f>
        <v>52.093559265136719</v>
      </c>
      <c r="AB4296" s="5">
        <f>[1]!s_info_zjtxornot1(A4296,"")</f>
        <v>0</v>
      </c>
      <c r="AC4296" s="22" t="str">
        <f>[1]!s_info_nature1(A4296,"")</f>
        <v>地方国有企业</v>
      </c>
      <c r="AD4296" s="6" t="str">
        <f>[1]!s_info_city(A4296)</f>
        <v>胶州市</v>
      </c>
      <c r="AE4296" s="6" t="str">
        <f>[1]!s_info_province(A4296)</f>
        <v>山东省</v>
      </c>
      <c r="AF4296">
        <v>119.95942100000001</v>
      </c>
      <c r="AG4296">
        <v>36.248030999999997</v>
      </c>
    </row>
    <row r="4297" spans="1:33" x14ac:dyDescent="0.3">
      <c r="A4297" s="12" t="s">
        <v>8932</v>
      </c>
      <c r="B4297" s="12" t="s">
        <v>8933</v>
      </c>
      <c r="C4297" s="16" t="str">
        <f>[1]!s_info_mkt(A4297)</f>
        <v>创业板</v>
      </c>
      <c r="D4297" s="16" t="str">
        <f>[1]!s_ipo_listeddate(A4297)</f>
        <v>2023-06-30</v>
      </c>
      <c r="E4297" s="16" t="str">
        <f>[1]!lastradeday_s("000002","")</f>
        <v>2026-06-22</v>
      </c>
      <c r="F4297" s="16" t="str">
        <f>[1]!s_info_industry_csrc2023(A4297,"",3)</f>
        <v>电气机械和器材制造业</v>
      </c>
      <c r="G4297" s="16" t="str">
        <f>[1]!s_info_industry_csrc2023(A4297,"",1)</f>
        <v>制造业</v>
      </c>
      <c r="H4297" s="16">
        <f>[1]!s_is(A4297,83,"FY","YTD","20251231",1,"",100000000)</f>
        <v>69.096265654299998</v>
      </c>
      <c r="I4297" s="16">
        <f>[1]!s_is(A4297,83,"FY","YTD","20241231",1,"",100000000)</f>
        <v>64.440728132700002</v>
      </c>
      <c r="J4297" s="16">
        <f t="shared" si="201"/>
        <v>7.2245265634073075E-2</v>
      </c>
      <c r="K4297" s="16">
        <f>[1]!s_is(A4297,61,"FY","YTD","20251231",1,"",100000000)</f>
        <v>5.8829077333000006</v>
      </c>
      <c r="L4297" s="16">
        <f>[1]!s_is(A4297,61,"FY","YTD","20241231",1,"",100000000)</f>
        <v>6.6251886278000001</v>
      </c>
      <c r="M4297" s="16">
        <f t="shared" si="202"/>
        <v>-0.11203920917591832</v>
      </c>
      <c r="N4297" s="16">
        <f>[1]!s_fa_roe(A4297,"20251231")</f>
        <v>12.120900000000001</v>
      </c>
      <c r="O4297" s="16">
        <f>[1]!s_stmnote_rdexp(A4297,"20251231",1,10000)</f>
        <v>21375.991869000001</v>
      </c>
      <c r="P4297" s="20">
        <f t="shared" si="203"/>
        <v>3.0936537114679412E-2</v>
      </c>
      <c r="Q4297" s="16">
        <f>[1]!s_margin_tradingbalance(A4297,"",10000)</f>
        <v>39189.465199999999</v>
      </c>
      <c r="R4297" s="16">
        <f>[1]!s_margin_seclendingbalance(A4297,"",10000)</f>
        <v>345.02859999999998</v>
      </c>
      <c r="S4297" s="17">
        <f>[1]!s_val_ev(A4297,"",100000000)</f>
        <v>129.8223100971</v>
      </c>
      <c r="T4297" s="17">
        <f>[1]!share_freesharesmv(A4297,"",100000000)</f>
        <v>67.488269277599997</v>
      </c>
      <c r="U4297" s="17">
        <f>[1]!s_dq_amount_btin(A4297,E4297,100000000)</f>
        <v>3.7180961799999999</v>
      </c>
      <c r="V4297" s="17">
        <f>[1]!s_dq_turn(A4297,E4297)</f>
        <v>5.5564966351043399</v>
      </c>
      <c r="W4297" s="2">
        <f>[1]!s_pq_amount(A4297,"20260101","",100000000)</f>
        <v>786.71625989999995</v>
      </c>
      <c r="X4297" s="2">
        <f>[1]!s_pq_avgamount(A4297,"20260101","",100000000)</f>
        <v>7.1519659990909084</v>
      </c>
      <c r="Y4297" s="17">
        <f>[1]!s_ipo_dilutedpe(A4297)</f>
        <v>46.36</v>
      </c>
      <c r="Z4297" s="12">
        <f>[1]!s_ipo_collection_total(A4297,100000000)</f>
        <v>29.760465</v>
      </c>
      <c r="AA4297" s="2">
        <f>[1]!s_val_pe_ttm(A4297,E4297)</f>
        <v>25.931488037109375</v>
      </c>
      <c r="AB4297" s="5">
        <f>[1]!s_info_zjtxornot1(A4297,"")</f>
        <v>0</v>
      </c>
      <c r="AC4297" s="22" t="str">
        <f>[1]!s_info_nature1(A4297,"")</f>
        <v>民营企业</v>
      </c>
      <c r="AD4297" s="6" t="str">
        <f>[1]!s_info_city(A4297)</f>
        <v>中山市</v>
      </c>
      <c r="AE4297" s="6" t="str">
        <f>[1]!s_info_province(A4297)</f>
        <v>广东省</v>
      </c>
      <c r="AF4297">
        <v>113.382391</v>
      </c>
      <c r="AG4297">
        <v>22.521113</v>
      </c>
    </row>
    <row r="4298" spans="1:33" x14ac:dyDescent="0.3">
      <c r="A4298" s="12" t="s">
        <v>8934</v>
      </c>
      <c r="B4298" s="12" t="s">
        <v>8935</v>
      </c>
      <c r="C4298" s="16" t="str">
        <f>[1]!s_info_mkt(A4298)</f>
        <v>主板</v>
      </c>
      <c r="D4298" s="16" t="str">
        <f>[1]!s_ipo_listeddate(A4298)</f>
        <v>2020-10-22</v>
      </c>
      <c r="E4298" s="16" t="str">
        <f>[1]!lastradeday_s("000002","")</f>
        <v>2026-06-22</v>
      </c>
      <c r="F4298" s="16" t="str">
        <f>[1]!s_info_industry_csrc2023(A4298,"",3)</f>
        <v>专业技术服务业</v>
      </c>
      <c r="G4298" s="16" t="str">
        <f>[1]!s_info_industry_csrc2023(A4298,"",1)</f>
        <v>科学研究和技术服务业</v>
      </c>
      <c r="H4298" s="16">
        <f>[1]!s_is(A4298,83,"FY","YTD","20251231",1,"",100000000)</f>
        <v>25.655414071500001</v>
      </c>
      <c r="I4298" s="16">
        <f>[1]!s_is(A4298,83,"FY","YTD","20241231",1,"",100000000)</f>
        <v>27.479681975999998</v>
      </c>
      <c r="J4298" s="16">
        <f t="shared" si="201"/>
        <v>-6.6386063204561974E-2</v>
      </c>
      <c r="K4298" s="16">
        <f>[1]!s_is(A4298,61,"FY","YTD","20251231",1,"",100000000)</f>
        <v>4.6564931636000004</v>
      </c>
      <c r="L4298" s="16">
        <f>[1]!s_is(A4298,61,"FY","YTD","20241231",1,"",100000000)</f>
        <v>4.9192760731999998</v>
      </c>
      <c r="M4298" s="16">
        <f t="shared" si="202"/>
        <v>-5.3419020540772078E-2</v>
      </c>
      <c r="N4298" s="16">
        <f>[1]!s_fa_roe(A4298,"20251231")</f>
        <v>16.117899999999999</v>
      </c>
      <c r="O4298" s="16">
        <f>[1]!s_stmnote_rdexp(A4298,"20251231",1,10000)</f>
        <v>12344.477506000001</v>
      </c>
      <c r="P4298" s="20">
        <f t="shared" si="203"/>
        <v>4.8116461779165717E-2</v>
      </c>
      <c r="Q4298" s="16">
        <f>[1]!s_margin_tradingbalance(A4298,"",10000)</f>
        <v>0</v>
      </c>
      <c r="R4298" s="16">
        <f>[1]!s_margin_seclendingbalance(A4298,"",10000)</f>
        <v>0</v>
      </c>
      <c r="S4298" s="17">
        <f>[1]!s_val_ev(A4298,"",100000000)</f>
        <v>78.236674609800005</v>
      </c>
      <c r="T4298" s="17">
        <f>[1]!share_freesharesmv(A4298,"",100000000)</f>
        <v>15.102687803999999</v>
      </c>
      <c r="U4298" s="17">
        <f>[1]!s_dq_amount_btin(A4298,E4298,100000000)</f>
        <v>4.3606625699999997</v>
      </c>
      <c r="V4298" s="17">
        <f>[1]!s_dq_turn(A4298,E4298)</f>
        <v>6.4470630675025689</v>
      </c>
      <c r="W4298" s="2">
        <f>[1]!s_pq_amount(A4298,"20260101","",100000000)</f>
        <v>49.700984400000003</v>
      </c>
      <c r="X4298" s="2">
        <f>[1]!s_pq_avgamount(A4298,"20260101","",100000000)</f>
        <v>0.45182713090909093</v>
      </c>
      <c r="Y4298" s="17">
        <f>[1]!s_ipo_dilutedpe(A4298)</f>
        <v>22.99</v>
      </c>
      <c r="Z4298" s="12">
        <f>[1]!s_ipo_collection_total(A4298,100000000)</f>
        <v>5.3733430000000002</v>
      </c>
      <c r="AA4298" s="2">
        <f>[1]!s_val_pe_ttm(A4298,E4298)</f>
        <v>16.272853851318359</v>
      </c>
      <c r="AB4298" s="5">
        <f>[1]!s_info_zjtxornot1(A4298,"")</f>
        <v>0</v>
      </c>
      <c r="AC4298" s="22" t="str">
        <f>[1]!s_info_nature1(A4298,"")</f>
        <v>地方国有企业</v>
      </c>
      <c r="AD4298" s="6" t="str">
        <f>[1]!s_info_city(A4298)</f>
        <v>广州市</v>
      </c>
      <c r="AE4298" s="6" t="str">
        <f>[1]!s_info_province(A4298)</f>
        <v>广东省</v>
      </c>
      <c r="AF4298">
        <v>113.280637</v>
      </c>
      <c r="AG4298">
        <v>23.125177999999998</v>
      </c>
    </row>
    <row r="4299" spans="1:33" x14ac:dyDescent="0.3">
      <c r="A4299" s="12" t="s">
        <v>317</v>
      </c>
      <c r="B4299" s="12" t="s">
        <v>318</v>
      </c>
      <c r="C4299" s="16" t="str">
        <f>[1]!s_info_mkt(A4299)</f>
        <v>北证</v>
      </c>
      <c r="D4299" s="16" t="str">
        <f>[1]!s_ipo_listeddate(A4299)</f>
        <v>2022-12-23</v>
      </c>
      <c r="E4299" s="16" t="str">
        <f>[1]!lastradeday_s("000002","")</f>
        <v>2026-06-22</v>
      </c>
      <c r="F4299" s="16" t="str">
        <f>[1]!s_info_industry_csrc2023(A4299,"",3)</f>
        <v>橡胶和塑料制品业</v>
      </c>
      <c r="G4299" s="16" t="str">
        <f>[1]!s_info_industry_csrc2023(A4299,"",1)</f>
        <v>制造业</v>
      </c>
      <c r="H4299" s="16">
        <f>[1]!s_is(A4299,83,"FY","YTD","20251231",1,"",100000000)</f>
        <v>4.3866906185000003</v>
      </c>
      <c r="I4299" s="16">
        <f>[1]!s_is(A4299,83,"FY","YTD","20241231",1,"",100000000)</f>
        <v>4.1051409019999996</v>
      </c>
      <c r="J4299" s="16">
        <f t="shared" si="201"/>
        <v>6.8584665720689664E-2</v>
      </c>
      <c r="K4299" s="16">
        <f>[1]!s_is(A4299,61,"FY","YTD","20251231",1,"",100000000)</f>
        <v>0.4346191921</v>
      </c>
      <c r="L4299" s="16">
        <f>[1]!s_is(A4299,61,"FY","YTD","20241231",1,"",100000000)</f>
        <v>0.38693344740000002</v>
      </c>
      <c r="M4299" s="16">
        <f t="shared" si="202"/>
        <v>0.1232401722322648</v>
      </c>
      <c r="N4299" s="16">
        <f>[1]!s_fa_roe(A4299,"20251231")</f>
        <v>9.3134999999999994</v>
      </c>
      <c r="O4299" s="16">
        <f>[1]!s_stmnote_rdexp(A4299,"20251231",1,10000)</f>
        <v>3518.5908869999998</v>
      </c>
      <c r="P4299" s="20">
        <f t="shared" si="203"/>
        <v>8.0210600495987536E-2</v>
      </c>
      <c r="Q4299" s="16">
        <f>[1]!s_margin_tradingbalance(A4299,"",10000)</f>
        <v>2586.1797000000001</v>
      </c>
      <c r="R4299" s="16">
        <f>[1]!s_margin_seclendingbalance(A4299,"",10000)</f>
        <v>0</v>
      </c>
      <c r="S4299" s="17">
        <f>[1]!s_val_ev(A4299,"",100000000)</f>
        <v>32.195725729700001</v>
      </c>
      <c r="T4299" s="17">
        <f>[1]!share_freesharesmv(A4299,"",100000000)</f>
        <v>9.4669063255000001</v>
      </c>
      <c r="U4299" s="17">
        <f>[1]!s_dq_amount_btin(A4299,E4299,100000000)</f>
        <v>0.38439633000000001</v>
      </c>
      <c r="V4299" s="17">
        <f>[1]!s_dq_turn(A4299,E4299)</f>
        <v>1.6913695783352047</v>
      </c>
      <c r="W4299" s="2">
        <f>[1]!s_pq_amount(A4299,"20260101","",100000000)</f>
        <v>66.607449819999999</v>
      </c>
      <c r="X4299" s="2">
        <f>[1]!s_pq_avgamount(A4299,"20260101","",100000000)</f>
        <v>0.60552227109090906</v>
      </c>
      <c r="Y4299" s="17">
        <f>[1]!s_ipo_dilutedpe(A4299)</f>
        <v>15.8</v>
      </c>
      <c r="Z4299" s="12">
        <f>[1]!s_ipo_collection_total(A4299,100000000)</f>
        <v>1.8644320000000001</v>
      </c>
      <c r="AA4299" s="2">
        <f>[1]!s_val_pe_ttm(A4299,E4299)</f>
        <v>70.165176391601563</v>
      </c>
      <c r="AB4299" s="5">
        <f>[1]!s_info_zjtxornot1(A4299,"")</f>
        <v>1</v>
      </c>
      <c r="AC4299" s="22" t="str">
        <f>[1]!s_info_nature1(A4299,"")</f>
        <v>民营企业</v>
      </c>
      <c r="AD4299" s="6" t="str">
        <f>[1]!s_info_city(A4299)</f>
        <v>邢台市</v>
      </c>
      <c r="AE4299" s="6" t="str">
        <f>[1]!s_info_province(A4299)</f>
        <v>河北省</v>
      </c>
      <c r="AF4299">
        <v>114.50885100000001</v>
      </c>
      <c r="AG4299">
        <v>37.068199999999997</v>
      </c>
    </row>
    <row r="4300" spans="1:33" x14ac:dyDescent="0.3">
      <c r="A4300" s="12" t="s">
        <v>8936</v>
      </c>
      <c r="B4300" s="12" t="s">
        <v>8937</v>
      </c>
      <c r="C4300" s="16" t="str">
        <f>[1]!s_info_mkt(A4300)</f>
        <v>主板</v>
      </c>
      <c r="D4300" s="16" t="str">
        <f>[1]!s_ipo_listeddate(A4300)</f>
        <v>2017-12-18</v>
      </c>
      <c r="E4300" s="16" t="str">
        <f>[1]!lastradeday_s("000002","")</f>
        <v>2026-06-22</v>
      </c>
      <c r="F4300" s="16" t="str">
        <f>[1]!s_info_industry_csrc2023(A4300,"",3)</f>
        <v>畜牧业</v>
      </c>
      <c r="G4300" s="16" t="str">
        <f>[1]!s_info_industry_csrc2023(A4300,"",1)</f>
        <v>农、林、牧、渔业</v>
      </c>
      <c r="H4300" s="16">
        <f>[1]!s_is(A4300,83,"FY","YTD","20251231",1,"",100000000)</f>
        <v>80.004777497500001</v>
      </c>
      <c r="I4300" s="16">
        <f>[1]!s_is(A4300,83,"FY","YTD","20241231",1,"",100000000)</f>
        <v>60.7824710696</v>
      </c>
      <c r="J4300" s="16">
        <f t="shared" si="201"/>
        <v>0.31624753139583905</v>
      </c>
      <c r="K4300" s="16">
        <f>[1]!s_is(A4300,61,"FY","YTD","20251231",1,"",100000000)</f>
        <v>0.30343306489999999</v>
      </c>
      <c r="L4300" s="16">
        <f>[1]!s_is(A4300,61,"FY","YTD","20241231",1,"",100000000)</f>
        <v>5.1854802991</v>
      </c>
      <c r="M4300" s="16">
        <f t="shared" si="202"/>
        <v>-0.94148409647749232</v>
      </c>
      <c r="N4300" s="16">
        <f>[1]!s_fa_roe(A4300,"20251231")</f>
        <v>0.94630000000000003</v>
      </c>
      <c r="O4300" s="16">
        <f>[1]!s_stmnote_rdexp(A4300,"20251231",1,10000)</f>
        <v>4815.8521469999996</v>
      </c>
      <c r="P4300" s="20">
        <f t="shared" si="203"/>
        <v>6.0194557095674516E-3</v>
      </c>
      <c r="Q4300" s="16">
        <f>[1]!s_margin_tradingbalance(A4300,"",10000)</f>
        <v>16798.421399999999</v>
      </c>
      <c r="R4300" s="16">
        <f>[1]!s_margin_seclendingbalance(A4300,"",10000)</f>
        <v>180.8802</v>
      </c>
      <c r="S4300" s="17">
        <f>[1]!s_val_ev(A4300,"",100000000)</f>
        <v>72.171138155999998</v>
      </c>
      <c r="T4300" s="17">
        <f>[1]!share_freesharesmv(A4300,"",100000000)</f>
        <v>38.027818613999997</v>
      </c>
      <c r="U4300" s="17">
        <f>[1]!s_dq_amount_btin(A4300,E4300,100000000)</f>
        <v>1.5999684999999999</v>
      </c>
      <c r="V4300" s="17">
        <f>[1]!s_dq_turn(A4300,E4300)</f>
        <v>2.3338332923739586</v>
      </c>
      <c r="W4300" s="2">
        <f>[1]!s_pq_amount(A4300,"20260101","",100000000)</f>
        <v>273.77455375</v>
      </c>
      <c r="X4300" s="2">
        <f>[1]!s_pq_avgamount(A4300,"20260101","",100000000)</f>
        <v>2.4888595795454549</v>
      </c>
      <c r="Y4300" s="17">
        <f>[1]!s_ipo_dilutedpe(A4300)</f>
        <v>22.98</v>
      </c>
      <c r="Z4300" s="12">
        <f>[1]!s_ipo_collection_total(A4300,100000000)</f>
        <v>3.3479999999999999</v>
      </c>
      <c r="AA4300" s="2">
        <f>[1]!s_val_pe_ttm(A4300,E4300)</f>
        <v>-15.836771965026855</v>
      </c>
      <c r="AB4300" s="5">
        <f>[1]!s_info_zjtxornot1(A4300,"")</f>
        <v>0</v>
      </c>
      <c r="AC4300" s="22" t="str">
        <f>[1]!s_info_nature1(A4300,"")</f>
        <v>民营企业</v>
      </c>
      <c r="AD4300" s="6" t="str">
        <f>[1]!s_info_city(A4300)</f>
        <v>乐山市</v>
      </c>
      <c r="AE4300" s="6" t="str">
        <f>[1]!s_info_province(A4300)</f>
        <v>四川省</v>
      </c>
      <c r="AF4300">
        <v>103.761263</v>
      </c>
      <c r="AG4300">
        <v>29.582024000000001</v>
      </c>
    </row>
    <row r="4301" spans="1:33" x14ac:dyDescent="0.3">
      <c r="A4301" s="12" t="s">
        <v>8938</v>
      </c>
      <c r="B4301" s="12" t="s">
        <v>8939</v>
      </c>
      <c r="C4301" s="16" t="str">
        <f>[1]!s_info_mkt(A4301)</f>
        <v>主板</v>
      </c>
      <c r="D4301" s="16" t="str">
        <f>[1]!s_ipo_listeddate(A4301)</f>
        <v>2000-12-21</v>
      </c>
      <c r="E4301" s="16" t="str">
        <f>[1]!lastradeday_s("000002","")</f>
        <v>2026-06-22</v>
      </c>
      <c r="F4301" s="16" t="str">
        <f>[1]!s_info_industry_csrc2023(A4301,"",3)</f>
        <v>通用设备制造业</v>
      </c>
      <c r="G4301" s="16" t="str">
        <f>[1]!s_info_industry_csrc2023(A4301,"",1)</f>
        <v>制造业</v>
      </c>
      <c r="H4301" s="16">
        <f>[1]!s_is(A4301,83,"FY","YTD","20251231",1,"",100000000)</f>
        <v>362.60458326000003</v>
      </c>
      <c r="I4301" s="16">
        <f>[1]!s_is(A4301,83,"FY","YTD","20241231",1,"",100000000)</f>
        <v>344.56420180999999</v>
      </c>
      <c r="J4301" s="16">
        <f t="shared" si="201"/>
        <v>5.2357097328258995E-2</v>
      </c>
      <c r="K4301" s="16">
        <f>[1]!s_is(A4301,61,"FY","YTD","20251231",1,"",100000000)</f>
        <v>7.3184179299999998</v>
      </c>
      <c r="L4301" s="16">
        <f>[1]!s_is(A4301,61,"FY","YTD","20241231",1,"",100000000)</f>
        <v>5.3352407700000004</v>
      </c>
      <c r="M4301" s="16">
        <f t="shared" si="202"/>
        <v>0.37171277651636314</v>
      </c>
      <c r="N4301" s="16">
        <f>[1]!s_fa_roe(A4301,"20251231")</f>
        <v>4.5677000000000003</v>
      </c>
      <c r="O4301" s="16">
        <f>[1]!s_stmnote_rdexp(A4301,"20251231",1,10000)</f>
        <v>151537.47949999999</v>
      </c>
      <c r="P4301" s="20">
        <f t="shared" si="203"/>
        <v>4.1791385574225452E-2</v>
      </c>
      <c r="Q4301" s="16">
        <f>[1]!s_margin_tradingbalance(A4301,"",10000)</f>
        <v>44474.564599999998</v>
      </c>
      <c r="R4301" s="16">
        <f>[1]!s_margin_seclendingbalance(A4301,"",10000)</f>
        <v>165.68369999999999</v>
      </c>
      <c r="S4301" s="17">
        <f>[1]!s_val_ev(A4301,"",100000000)</f>
        <v>183.71203288495201</v>
      </c>
      <c r="T4301" s="17">
        <f>[1]!share_freesharesmv(A4301,"",100000000)</f>
        <v>80.614821599999999</v>
      </c>
      <c r="U4301" s="17">
        <f>[1]!s_dq_amount_btin(A4301,E4301,100000000)</f>
        <v>2.0389742900000001</v>
      </c>
      <c r="V4301" s="17">
        <f>[1]!s_dq_turn(A4301,E4301)</f>
        <v>1.4028917359499877</v>
      </c>
      <c r="W4301" s="2">
        <f>[1]!s_pq_amount(A4301,"20260101","",100000000)</f>
        <v>336.00588800000003</v>
      </c>
      <c r="X4301" s="2">
        <f>[1]!s_pq_avgamount(A4301,"20260101","",100000000)</f>
        <v>3.0545989818181818</v>
      </c>
      <c r="Y4301" s="17">
        <f>[1]!s_ipo_dilutedpe(A4301)</f>
        <v>0</v>
      </c>
      <c r="Z4301" s="12">
        <f>[1]!s_ipo_collection_total(A4301,100000000)</f>
        <v>8.6240000000000006</v>
      </c>
      <c r="AA4301" s="2">
        <f>[1]!s_val_pe_ttm(A4301,E4301)</f>
        <v>27.736032485961914</v>
      </c>
      <c r="AB4301" s="5">
        <f>[1]!s_info_zjtxornot1(A4301,"")</f>
        <v>1</v>
      </c>
      <c r="AC4301" s="22" t="str">
        <f>[1]!s_info_nature1(A4301,"")</f>
        <v>中央国有企业</v>
      </c>
      <c r="AD4301" s="6" t="str">
        <f>[1]!s_info_city(A4301)</f>
        <v>上海市</v>
      </c>
      <c r="AE4301" s="6" t="str">
        <f>[1]!s_info_province(A4301)</f>
        <v>上海</v>
      </c>
      <c r="AF4301">
        <v>121.472644</v>
      </c>
      <c r="AG4301">
        <v>31.231705999999999</v>
      </c>
    </row>
    <row r="4302" spans="1:33" x14ac:dyDescent="0.3">
      <c r="A4302" s="12" t="s">
        <v>8940</v>
      </c>
      <c r="B4302" s="12" t="s">
        <v>8941</v>
      </c>
      <c r="C4302" s="16" t="str">
        <f>[1]!s_info_mkt(A4302)</f>
        <v>主板</v>
      </c>
      <c r="D4302" s="16" t="str">
        <f>[1]!s_ipo_listeddate(A4302)</f>
        <v>2008-04-25</v>
      </c>
      <c r="E4302" s="16" t="str">
        <f>[1]!lastradeday_s("000002","")</f>
        <v>2026-06-22</v>
      </c>
      <c r="F4302" s="16" t="str">
        <f>[1]!s_info_industry_csrc2023(A4302,"",3)</f>
        <v>有色金属矿采选业</v>
      </c>
      <c r="G4302" s="16" t="str">
        <f>[1]!s_info_industry_csrc2023(A4302,"",1)</f>
        <v>采矿业</v>
      </c>
      <c r="H4302" s="16">
        <f>[1]!s_is(A4302,83,"FY","YTD","20251231",1,"",100000000)</f>
        <v>3490.7908285200001</v>
      </c>
      <c r="I4302" s="16">
        <f>[1]!s_is(A4302,83,"FY","YTD","20241231",1,"",100000000)</f>
        <v>3036.3995715299998</v>
      </c>
      <c r="J4302" s="16">
        <f t="shared" si="201"/>
        <v>0.14964804410146804</v>
      </c>
      <c r="K4302" s="16">
        <f>[1]!s_is(A4302,61,"FY","YTD","20251231",1,"",100000000)</f>
        <v>517.77327785</v>
      </c>
      <c r="L4302" s="16">
        <f>[1]!s_is(A4302,61,"FY","YTD","20241231",1,"",100000000)</f>
        <v>320.50602436999998</v>
      </c>
      <c r="M4302" s="16">
        <f t="shared" si="202"/>
        <v>0.61548688162026521</v>
      </c>
      <c r="N4302" s="16">
        <f>[1]!s_fa_roe(A4302,"20251231")</f>
        <v>31.8309</v>
      </c>
      <c r="O4302" s="16">
        <f>[1]!s_stmnote_rdexp(A4302,"20251231",1,10000)</f>
        <v>171488.15820000001</v>
      </c>
      <c r="P4302" s="20">
        <f t="shared" si="203"/>
        <v>4.9125876233812125E-3</v>
      </c>
      <c r="Q4302" s="16">
        <f>[1]!s_margin_tradingbalance(A4302,"",10000)</f>
        <v>1233954.9135</v>
      </c>
      <c r="R4302" s="16">
        <f>[1]!s_margin_seclendingbalance(A4302,"",10000)</f>
        <v>6835.8256000000001</v>
      </c>
      <c r="S4302" s="17">
        <f>[1]!s_val_ev(A4302,"",100000000)</f>
        <v>7941.6708138303293</v>
      </c>
      <c r="T4302" s="17">
        <f>[1]!share_freesharesmv(A4302,"",100000000)</f>
        <v>4419.3630427184007</v>
      </c>
      <c r="U4302" s="17">
        <f>[1]!s_dq_amount_btin(A4302,E4302,100000000)</f>
        <v>116.01709249</v>
      </c>
      <c r="V4302" s="17">
        <f>[1]!s_dq_turn(A4302,E4302)</f>
        <v>1.9020072298425184</v>
      </c>
      <c r="W4302" s="2">
        <f>[1]!s_pq_amount(A4302,"20260101","",100000000)</f>
        <v>12619.41637492</v>
      </c>
      <c r="X4302" s="2">
        <f>[1]!s_pq_avgamount(A4302,"20260101","",100000000)</f>
        <v>114.72196704472726</v>
      </c>
      <c r="Y4302" s="17">
        <f>[1]!s_ipo_dilutedpe(A4302)</f>
        <v>40.69</v>
      </c>
      <c r="Z4302" s="12">
        <f>[1]!s_ipo_collection_total(A4302,100000000)</f>
        <v>99.82</v>
      </c>
      <c r="AA4302" s="2">
        <f>[1]!s_val_pe_ttm(A4302,E4302)</f>
        <v>13.12079906463623</v>
      </c>
      <c r="AB4302" s="5">
        <f>[1]!s_info_zjtxornot1(A4302,"")</f>
        <v>0</v>
      </c>
      <c r="AC4302" s="22" t="str">
        <f>[1]!s_info_nature1(A4302,"")</f>
        <v>地方国有企业</v>
      </c>
      <c r="AD4302" s="6" t="str">
        <f>[1]!s_info_city(A4302)</f>
        <v>龙岩市</v>
      </c>
      <c r="AE4302" s="6" t="str">
        <f>[1]!s_info_province(A4302)</f>
        <v>福建省</v>
      </c>
      <c r="AF4302">
        <v>117.02978</v>
      </c>
      <c r="AG4302">
        <v>25.091602999999999</v>
      </c>
    </row>
    <row r="4303" spans="1:33" x14ac:dyDescent="0.3">
      <c r="A4303" s="12" t="s">
        <v>8942</v>
      </c>
      <c r="B4303" s="12" t="s">
        <v>8943</v>
      </c>
      <c r="C4303" s="16" t="str">
        <f>[1]!s_info_mkt(A4303)</f>
        <v>创业板</v>
      </c>
      <c r="D4303" s="16" t="str">
        <f>[1]!s_ipo_listeddate(A4303)</f>
        <v>2023-03-21</v>
      </c>
      <c r="E4303" s="16" t="str">
        <f>[1]!lastradeday_s("000002","")</f>
        <v>2026-06-22</v>
      </c>
      <c r="F4303" s="16" t="str">
        <f>[1]!s_info_industry_csrc2023(A4303,"",3)</f>
        <v>铁路、船舶、航空航天和其他运输设备制造业</v>
      </c>
      <c r="G4303" s="16" t="str">
        <f>[1]!s_info_industry_csrc2023(A4303,"",1)</f>
        <v>制造业</v>
      </c>
      <c r="H4303" s="16">
        <f>[1]!s_is(A4303,83,"FY","YTD","20251231",1,"",100000000)</f>
        <v>39.414303563200001</v>
      </c>
      <c r="I4303" s="16">
        <f>[1]!s_is(A4303,83,"FY","YTD","20241231",1,"",100000000)</f>
        <v>29.766287781700001</v>
      </c>
      <c r="J4303" s="16">
        <f t="shared" si="201"/>
        <v>0.32412559645517836</v>
      </c>
      <c r="K4303" s="16">
        <f>[1]!s_is(A4303,61,"FY","YTD","20251231",1,"",100000000)</f>
        <v>8.1632251372999995</v>
      </c>
      <c r="L4303" s="16">
        <f>[1]!s_is(A4303,61,"FY","YTD","20241231",1,"",100000000)</f>
        <v>4.3126331848000001</v>
      </c>
      <c r="M4303" s="16">
        <f t="shared" si="202"/>
        <v>0.89286331285292742</v>
      </c>
      <c r="N4303" s="16">
        <f>[1]!s_fa_roe(A4303,"20251231")</f>
        <v>24.004999999999999</v>
      </c>
      <c r="O4303" s="16">
        <f>[1]!s_stmnote_rdexp(A4303,"20251231",1,10000)</f>
        <v>12337.100054</v>
      </c>
      <c r="P4303" s="20">
        <f t="shared" si="203"/>
        <v>3.1301073312681324E-2</v>
      </c>
      <c r="Q4303" s="16">
        <f>[1]!s_margin_tradingbalance(A4303,"",10000)</f>
        <v>16666.624400000001</v>
      </c>
      <c r="R4303" s="16">
        <f>[1]!s_margin_seclendingbalance(A4303,"",10000)</f>
        <v>118.54040000000001</v>
      </c>
      <c r="S4303" s="17">
        <f>[1]!s_val_ev(A4303,"",100000000)</f>
        <v>233.67034933880001</v>
      </c>
      <c r="T4303" s="17">
        <f>[1]!share_freesharesmv(A4303,"",100000000)</f>
        <v>62.264938128800011</v>
      </c>
      <c r="U4303" s="17">
        <f>[1]!s_dq_amount_btin(A4303,E4303,100000000)</f>
        <v>4.6074332</v>
      </c>
      <c r="V4303" s="17">
        <f>[1]!s_dq_turn(A4303,E4303)</f>
        <v>6.3331889417639511</v>
      </c>
      <c r="W4303" s="2">
        <f>[1]!s_pq_amount(A4303,"20260101","",100000000)</f>
        <v>352.46629648999999</v>
      </c>
      <c r="X4303" s="2">
        <f>[1]!s_pq_avgamount(A4303,"20260101","",100000000)</f>
        <v>3.2042390589999998</v>
      </c>
      <c r="Y4303" s="17">
        <f>[1]!s_ipo_dilutedpe(A4303)</f>
        <v>35.78</v>
      </c>
      <c r="Z4303" s="12">
        <f>[1]!s_ipo_collection_total(A4303,100000000)</f>
        <v>20.0765292</v>
      </c>
      <c r="AA4303" s="2">
        <f>[1]!s_val_pe_ttm(A4303,E4303)</f>
        <v>25.779623031616211</v>
      </c>
      <c r="AB4303" s="5">
        <f>[1]!s_info_zjtxornot1(A4303,"")</f>
        <v>0</v>
      </c>
      <c r="AC4303" s="22" t="str">
        <f>[1]!s_info_nature1(A4303,"")</f>
        <v>民营企业</v>
      </c>
      <c r="AD4303" s="6" t="str">
        <f>[1]!s_info_city(A4303)</f>
        <v>丽水市</v>
      </c>
      <c r="AE4303" s="6" t="str">
        <f>[1]!s_info_province(A4303)</f>
        <v>浙江省</v>
      </c>
      <c r="AF4303">
        <v>119.921786</v>
      </c>
      <c r="AG4303">
        <v>28.451993000000002</v>
      </c>
    </row>
    <row r="4304" spans="1:33" x14ac:dyDescent="0.3">
      <c r="A4304" s="12" t="s">
        <v>8944</v>
      </c>
      <c r="B4304" s="12" t="s">
        <v>8945</v>
      </c>
      <c r="C4304" s="16" t="str">
        <f>[1]!s_info_mkt(A4304)</f>
        <v>主板</v>
      </c>
      <c r="D4304" s="16" t="str">
        <f>[1]!s_ipo_listeddate(A4304)</f>
        <v>2020-11-23</v>
      </c>
      <c r="E4304" s="16" t="str">
        <f>[1]!lastradeday_s("000002","")</f>
        <v>2026-06-22</v>
      </c>
      <c r="F4304" s="16" t="str">
        <f>[1]!s_info_industry_csrc2023(A4304,"",3)</f>
        <v>皮革、毛皮、羽毛及其制品和制鞋业</v>
      </c>
      <c r="G4304" s="16" t="str">
        <f>[1]!s_info_industry_csrc2023(A4304,"",1)</f>
        <v>制造业</v>
      </c>
      <c r="H4304" s="16">
        <f>[1]!s_is(A4304,83,"FY","YTD","20251231",1,"",100000000)</f>
        <v>14.831625156099999</v>
      </c>
      <c r="I4304" s="16">
        <f>[1]!s_is(A4304,83,"FY","YTD","20241231",1,"",100000000)</f>
        <v>11.7939268908</v>
      </c>
      <c r="J4304" s="16">
        <f t="shared" si="201"/>
        <v>0.25756461723275503</v>
      </c>
      <c r="K4304" s="16">
        <f>[1]!s_is(A4304,61,"FY","YTD","20251231",1,"",100000000)</f>
        <v>0.14810914619999999</v>
      </c>
      <c r="L4304" s="16">
        <f>[1]!s_is(A4304,61,"FY","YTD","20241231",1,"",100000000)</f>
        <v>-1.7215418681000001</v>
      </c>
      <c r="M4304" s="16">
        <f t="shared" si="202"/>
        <v>1.086032845871743</v>
      </c>
      <c r="N4304" s="16">
        <f>[1]!s_fa_roe(A4304,"20251231")</f>
        <v>0.87809999999999999</v>
      </c>
      <c r="O4304" s="16">
        <f>[1]!s_stmnote_rdexp(A4304,"20251231",1,10000)</f>
        <v>9004.5562590000009</v>
      </c>
      <c r="P4304" s="20">
        <f t="shared" si="203"/>
        <v>6.071186511409761E-2</v>
      </c>
      <c r="Q4304" s="16">
        <f>[1]!s_margin_tradingbalance(A4304,"",10000)</f>
        <v>0</v>
      </c>
      <c r="R4304" s="16">
        <f>[1]!s_margin_seclendingbalance(A4304,"",10000)</f>
        <v>0</v>
      </c>
      <c r="S4304" s="17">
        <f>[1]!s_val_ev(A4304,"",100000000)</f>
        <v>30.493317059999999</v>
      </c>
      <c r="T4304" s="17">
        <f>[1]!share_freesharesmv(A4304,"",100000000)</f>
        <v>10.421511348000001</v>
      </c>
      <c r="U4304" s="17">
        <f>[1]!s_dq_amount_btin(A4304,E4304,100000000)</f>
        <v>0.64624276999999997</v>
      </c>
      <c r="V4304" s="17">
        <f>[1]!s_dq_turn(A4304,E4304)</f>
        <v>2.1546439133112796</v>
      </c>
      <c r="W4304" s="2">
        <f>[1]!s_pq_amount(A4304,"20260101","",100000000)</f>
        <v>79.786638879999998</v>
      </c>
      <c r="X4304" s="2">
        <f>[1]!s_pq_avgamount(A4304,"20260101","",100000000)</f>
        <v>0.72533308072727276</v>
      </c>
      <c r="Y4304" s="17">
        <f>[1]!s_ipo_dilutedpe(A4304)</f>
        <v>22.99</v>
      </c>
      <c r="Z4304" s="12">
        <f>[1]!s_ipo_collection_total(A4304,100000000)</f>
        <v>9.6155500000000007</v>
      </c>
      <c r="AA4304" s="2">
        <f>[1]!s_val_pe_ttm(A4304,E4304)</f>
        <v>-274.703125</v>
      </c>
      <c r="AB4304" s="5">
        <f>[1]!s_info_zjtxornot1(A4304,"")</f>
        <v>0</v>
      </c>
      <c r="AC4304" s="22" t="str">
        <f>[1]!s_info_nature1(A4304,"")</f>
        <v>民营企业</v>
      </c>
      <c r="AD4304" s="6" t="str">
        <f>[1]!s_info_city(A4304)</f>
        <v>嘉兴市</v>
      </c>
      <c r="AE4304" s="6" t="str">
        <f>[1]!s_info_province(A4304)</f>
        <v>浙江省</v>
      </c>
      <c r="AF4304">
        <v>120.750865</v>
      </c>
      <c r="AG4304">
        <v>30.762653</v>
      </c>
    </row>
    <row r="4305" spans="1:33" x14ac:dyDescent="0.3">
      <c r="A4305" s="12" t="s">
        <v>8946</v>
      </c>
      <c r="B4305" s="12" t="s">
        <v>8947</v>
      </c>
      <c r="C4305" s="16" t="str">
        <f>[1]!s_info_mkt(A4305)</f>
        <v>创业板</v>
      </c>
      <c r="D4305" s="16" t="str">
        <f>[1]!s_ipo_listeddate(A4305)</f>
        <v>2021-04-15</v>
      </c>
      <c r="E4305" s="16" t="str">
        <f>[1]!lastradeday_s("000002","")</f>
        <v>2026-06-22</v>
      </c>
      <c r="F4305" s="16" t="str">
        <f>[1]!s_info_industry_csrc2023(A4305,"",3)</f>
        <v>计算机、通信和其他电子设备制造业</v>
      </c>
      <c r="G4305" s="16" t="str">
        <f>[1]!s_info_industry_csrc2023(A4305,"",1)</f>
        <v>制造业</v>
      </c>
      <c r="H4305" s="16">
        <f>[1]!s_is(A4305,83,"FY","YTD","20251231",1,"",100000000)</f>
        <v>13.260593211</v>
      </c>
      <c r="I4305" s="16">
        <f>[1]!s_is(A4305,83,"FY","YTD","20241231",1,"",100000000)</f>
        <v>12.205435991400002</v>
      </c>
      <c r="J4305" s="16">
        <f t="shared" si="201"/>
        <v>8.6449776996369909E-2</v>
      </c>
      <c r="K4305" s="16">
        <f>[1]!s_is(A4305,61,"FY","YTD","20251231",1,"",100000000)</f>
        <v>-0.20310920300000002</v>
      </c>
      <c r="L4305" s="16">
        <f>[1]!s_is(A4305,61,"FY","YTD","20241231",1,"",100000000)</f>
        <v>0.5301898438</v>
      </c>
      <c r="M4305" s="16">
        <f t="shared" si="202"/>
        <v>-1.3830876909000496</v>
      </c>
      <c r="N4305" s="16">
        <f>[1]!s_fa_roe(A4305,"20251231")</f>
        <v>-1.0871999999999999</v>
      </c>
      <c r="O4305" s="16">
        <f>[1]!s_stmnote_rdexp(A4305,"20251231",1,10000)</f>
        <v>9048.0207140000002</v>
      </c>
      <c r="P4305" s="20">
        <f t="shared" si="203"/>
        <v>6.8232397827379526E-2</v>
      </c>
      <c r="Q4305" s="16">
        <f>[1]!s_margin_tradingbalance(A4305,"",10000)</f>
        <v>15263.2711</v>
      </c>
      <c r="R4305" s="16">
        <f>[1]!s_margin_seclendingbalance(A4305,"",10000)</f>
        <v>22.248000000000001</v>
      </c>
      <c r="S4305" s="17">
        <f>[1]!s_val_ev(A4305,"",100000000)</f>
        <v>44.397011999999997</v>
      </c>
      <c r="T4305" s="17">
        <f>[1]!share_freesharesmv(A4305,"",100000000)</f>
        <v>20.787972073800002</v>
      </c>
      <c r="U4305" s="17">
        <f>[1]!s_dq_amount_btin(A4305,E4305,100000000)</f>
        <v>0.85667663000000005</v>
      </c>
      <c r="V4305" s="17">
        <f>[1]!s_dq_turn(A4305,E4305)</f>
        <v>1.9584215491799313</v>
      </c>
      <c r="W4305" s="2">
        <f>[1]!s_pq_amount(A4305,"20260101","",100000000)</f>
        <v>99.573035329999996</v>
      </c>
      <c r="X4305" s="2">
        <f>[1]!s_pq_avgamount(A4305,"20260101","",100000000)</f>
        <v>0.90520941209090899</v>
      </c>
      <c r="Y4305" s="17">
        <f>[1]!s_ipo_dilutedpe(A4305)</f>
        <v>24.34</v>
      </c>
      <c r="Z4305" s="12">
        <f>[1]!s_ipo_collection_total(A4305,100000000)</f>
        <v>7.1022059999999998</v>
      </c>
      <c r="AA4305" s="2">
        <f>[1]!s_val_pe_ttm(A4305,E4305)</f>
        <v>-82.010269165039063</v>
      </c>
      <c r="AB4305" s="5">
        <f>[1]!s_info_zjtxornot1(A4305,"")</f>
        <v>0</v>
      </c>
      <c r="AC4305" s="22" t="str">
        <f>[1]!s_info_nature1(A4305,"")</f>
        <v>民营企业</v>
      </c>
      <c r="AD4305" s="6" t="str">
        <f>[1]!s_info_city(A4305)</f>
        <v>惠州市</v>
      </c>
      <c r="AE4305" s="6" t="str">
        <f>[1]!s_info_province(A4305)</f>
        <v>广东省</v>
      </c>
      <c r="AF4305">
        <v>114.412599</v>
      </c>
      <c r="AG4305">
        <v>23.079404</v>
      </c>
    </row>
    <row r="4306" spans="1:33" x14ac:dyDescent="0.3">
      <c r="A4306" s="12" t="s">
        <v>8948</v>
      </c>
      <c r="B4306" s="12" t="s">
        <v>8949</v>
      </c>
      <c r="C4306" s="16" t="str">
        <f>[1]!s_info_mkt(A4306)</f>
        <v>主板</v>
      </c>
      <c r="D4306" s="16" t="str">
        <f>[1]!s_ipo_listeddate(A4306)</f>
        <v>2003-06-26</v>
      </c>
      <c r="E4306" s="16" t="str">
        <f>[1]!lastradeday_s("000002","")</f>
        <v>2026-06-22</v>
      </c>
      <c r="F4306" s="16" t="str">
        <f>[1]!s_info_industry_csrc2023(A4306,"",3)</f>
        <v>有色金属冶炼和压延加工业</v>
      </c>
      <c r="G4306" s="16" t="str">
        <f>[1]!s_info_industry_csrc2023(A4306,"",1)</f>
        <v>制造业</v>
      </c>
      <c r="H4306" s="16">
        <f>[1]!s_is(A4306,83,"FY","YTD","20251231",1,"",100000000)</f>
        <v>34.106574467399994</v>
      </c>
      <c r="I4306" s="16">
        <f>[1]!s_is(A4306,83,"FY","YTD","20241231",1,"",100000000)</f>
        <v>51.3252362793</v>
      </c>
      <c r="J4306" s="16">
        <f t="shared" si="201"/>
        <v>-0.3354813939520912</v>
      </c>
      <c r="K4306" s="16">
        <f>[1]!s_is(A4306,61,"FY","YTD","20251231",1,"",100000000)</f>
        <v>2.2548013802</v>
      </c>
      <c r="L4306" s="16">
        <f>[1]!s_is(A4306,61,"FY","YTD","20241231",1,"",100000000)</f>
        <v>-0.96771592110000004</v>
      </c>
      <c r="M4306" s="16">
        <f t="shared" si="202"/>
        <v>3.3300240608183582</v>
      </c>
      <c r="N4306" s="16">
        <f>[1]!s_fa_roe(A4306,"20251231")</f>
        <v>3.6339999999999999</v>
      </c>
      <c r="O4306" s="16">
        <f>[1]!s_stmnote_rdexp(A4306,"20251231",1,10000)</f>
        <v>0</v>
      </c>
      <c r="P4306" s="20">
        <f t="shared" si="203"/>
        <v>0</v>
      </c>
      <c r="Q4306" s="16">
        <f>[1]!s_margin_tradingbalance(A4306,"",10000)</f>
        <v>117428.4457</v>
      </c>
      <c r="R4306" s="16">
        <f>[1]!s_margin_seclendingbalance(A4306,"",10000)</f>
        <v>289.26519999999999</v>
      </c>
      <c r="S4306" s="17">
        <f>[1]!s_val_ev(A4306,"",100000000)</f>
        <v>163.75364384600002</v>
      </c>
      <c r="T4306" s="17">
        <f>[1]!share_freesharesmv(A4306,"",100000000)</f>
        <v>113.053475136</v>
      </c>
      <c r="U4306" s="17">
        <f>[1]!s_dq_amount_btin(A4306,E4306,100000000)</f>
        <v>3.7273909700000001</v>
      </c>
      <c r="V4306" s="17">
        <f>[1]!s_dq_turn(A4306,E4306)</f>
        <v>2.6072514510290414</v>
      </c>
      <c r="W4306" s="2">
        <f>[1]!s_pq_amount(A4306,"20260101","",100000000)</f>
        <v>733.80263950999995</v>
      </c>
      <c r="X4306" s="2">
        <f>[1]!s_pq_avgamount(A4306,"20260101","",100000000)</f>
        <v>6.6709330864545455</v>
      </c>
      <c r="Y4306" s="17">
        <f>[1]!s_ipo_dilutedpe(A4306)</f>
        <v>20</v>
      </c>
      <c r="Z4306" s="12">
        <f>[1]!s_ipo_collection_total(A4306,100000000)</f>
        <v>2.1</v>
      </c>
      <c r="AA4306" s="2">
        <f>[1]!s_val_pe_ttm(A4306,E4306)</f>
        <v>71.818817138671875</v>
      </c>
      <c r="AB4306" s="5">
        <f>[1]!s_info_zjtxornot1(A4306,"")</f>
        <v>0</v>
      </c>
      <c r="AC4306" s="22" t="str">
        <f>[1]!s_info_nature1(A4306,"")</f>
        <v>民营企业</v>
      </c>
      <c r="AD4306" s="6" t="str">
        <f>[1]!s_info_city(A4306)</f>
        <v>上海市</v>
      </c>
      <c r="AE4306" s="6" t="str">
        <f>[1]!s_info_province(A4306)</f>
        <v>上海</v>
      </c>
      <c r="AF4306">
        <v>121.472644</v>
      </c>
      <c r="AG4306">
        <v>31.231705999999999</v>
      </c>
    </row>
    <row r="4307" spans="1:33" x14ac:dyDescent="0.3">
      <c r="A4307" s="12" t="s">
        <v>8950</v>
      </c>
      <c r="B4307" s="12" t="s">
        <v>8951</v>
      </c>
      <c r="C4307" s="16" t="str">
        <f>[1]!s_info_mkt(A4307)</f>
        <v>主板</v>
      </c>
      <c r="D4307" s="16" t="str">
        <f>[1]!s_ipo_listeddate(A4307)</f>
        <v>2020-05-07</v>
      </c>
      <c r="E4307" s="16" t="str">
        <f>[1]!lastradeday_s("000002","")</f>
        <v>2026-06-22</v>
      </c>
      <c r="F4307" s="16" t="str">
        <f>[1]!s_info_industry_csrc2023(A4307,"",3)</f>
        <v>软件和信息技术服务业</v>
      </c>
      <c r="G4307" s="16" t="str">
        <f>[1]!s_info_industry_csrc2023(A4307,"",1)</f>
        <v>信息传输、软件和信息技术服务业</v>
      </c>
      <c r="H4307" s="16">
        <f>[1]!s_is(A4307,83,"FY","YTD","20251231",1,"",100000000)</f>
        <v>48.390496192000001</v>
      </c>
      <c r="I4307" s="16">
        <f>[1]!s_is(A4307,83,"FY","YTD","20241231",1,"",100000000)</f>
        <v>46.361697491899996</v>
      </c>
      <c r="J4307" s="16">
        <f t="shared" si="201"/>
        <v>4.3760233336030518E-2</v>
      </c>
      <c r="K4307" s="16">
        <f>[1]!s_is(A4307,61,"FY","YTD","20251231",1,"",100000000)</f>
        <v>3.273880831</v>
      </c>
      <c r="L4307" s="16">
        <f>[1]!s_is(A4307,61,"FY","YTD","20241231",1,"",100000000)</f>
        <v>3.1162453399999999</v>
      </c>
      <c r="M4307" s="16">
        <f t="shared" si="202"/>
        <v>5.0585070750559132E-2</v>
      </c>
      <c r="N4307" s="16">
        <f>[1]!s_fa_roe(A4307,"20251231")</f>
        <v>11.312799999999999</v>
      </c>
      <c r="O4307" s="16">
        <f>[1]!s_stmnote_rdexp(A4307,"20251231",1,10000)</f>
        <v>44050.410829</v>
      </c>
      <c r="P4307" s="20">
        <f t="shared" si="203"/>
        <v>9.1031120355162823E-2</v>
      </c>
      <c r="Q4307" s="16">
        <f>[1]!s_margin_tradingbalance(A4307,"",10000)</f>
        <v>29155.174900000002</v>
      </c>
      <c r="R4307" s="16">
        <f>[1]!s_margin_seclendingbalance(A4307,"",10000)</f>
        <v>217.31139999999999</v>
      </c>
      <c r="S4307" s="17">
        <f>[1]!s_val_ev(A4307,"",100000000)</f>
        <v>120.12588180279998</v>
      </c>
      <c r="T4307" s="17">
        <f>[1]!share_freesharesmv(A4307,"",100000000)</f>
        <v>49.163946011199997</v>
      </c>
      <c r="U4307" s="17">
        <f>[1]!s_dq_amount_btin(A4307,E4307,100000000)</f>
        <v>2.3443306100000001</v>
      </c>
      <c r="V4307" s="17">
        <f>[1]!s_dq_turn(A4307,E4307)</f>
        <v>2.0688407962265489</v>
      </c>
      <c r="W4307" s="2">
        <f>[1]!s_pq_amount(A4307,"20260101","",100000000)</f>
        <v>260.45871856000002</v>
      </c>
      <c r="X4307" s="2">
        <f>[1]!s_pq_avgamount(A4307,"20260101","",100000000)</f>
        <v>2.3678065323636366</v>
      </c>
      <c r="Y4307" s="17">
        <f>[1]!s_ipo_dilutedpe(A4307)</f>
        <v>21.93</v>
      </c>
      <c r="Z4307" s="12">
        <f>[1]!s_ipo_collection_total(A4307,100000000)</f>
        <v>9.2551679999999994</v>
      </c>
      <c r="AA4307" s="2">
        <f>[1]!s_val_pe_ttm(A4307,E4307)</f>
        <v>39.28033447265625</v>
      </c>
      <c r="AB4307" s="5">
        <f>[1]!s_info_zjtxornot1(A4307,"")</f>
        <v>0</v>
      </c>
      <c r="AC4307" s="22" t="str">
        <f>[1]!s_info_nature1(A4307,"")</f>
        <v>民营企业</v>
      </c>
      <c r="AD4307" s="6" t="str">
        <f>[1]!s_info_city(A4307)</f>
        <v>北京市</v>
      </c>
      <c r="AE4307" s="6" t="str">
        <f>[1]!s_info_province(A4307)</f>
        <v>北京</v>
      </c>
      <c r="AF4307">
        <v>116.40528500000001</v>
      </c>
      <c r="AG4307">
        <v>39.904989</v>
      </c>
    </row>
    <row r="4308" spans="1:33" x14ac:dyDescent="0.3">
      <c r="A4308" s="12" t="s">
        <v>8952</v>
      </c>
      <c r="B4308" s="12" t="s">
        <v>8953</v>
      </c>
      <c r="C4308" s="16" t="str">
        <f>[1]!s_info_mkt(A4308)</f>
        <v>主板</v>
      </c>
      <c r="D4308" s="16" t="str">
        <f>[1]!s_ipo_listeddate(A4308)</f>
        <v>2000-04-20</v>
      </c>
      <c r="E4308" s="16" t="str">
        <f>[1]!lastradeday_s("000002","")</f>
        <v>2026-06-22</v>
      </c>
      <c r="F4308" s="16" t="str">
        <f>[1]!s_info_industry_csrc2023(A4308,"",3)</f>
        <v>食品制造业</v>
      </c>
      <c r="G4308" s="16" t="str">
        <f>[1]!s_info_industry_csrc2023(A4308,"",1)</f>
        <v>制造业</v>
      </c>
      <c r="H4308" s="16">
        <f>[1]!s_is(A4308,83,"FY","YTD","20251231",1,"",100000000)</f>
        <v>172.30692071999999</v>
      </c>
      <c r="I4308" s="16">
        <f>[1]!s_is(A4308,83,"FY","YTD","20241231",1,"",100000000)</f>
        <v>155.34274997</v>
      </c>
      <c r="J4308" s="16">
        <f t="shared" si="201"/>
        <v>0.10920477945237961</v>
      </c>
      <c r="K4308" s="16">
        <f>[1]!s_is(A4308,61,"FY","YTD","20251231",1,"",100000000)</f>
        <v>11.545320269999999</v>
      </c>
      <c r="L4308" s="16">
        <f>[1]!s_is(A4308,61,"FY","YTD","20241231",1,"",100000000)</f>
        <v>12.043259150000001</v>
      </c>
      <c r="M4308" s="16">
        <f t="shared" si="202"/>
        <v>-4.134585777804186E-2</v>
      </c>
      <c r="N4308" s="16">
        <f>[1]!s_fa_roe(A4308,"20251231")</f>
        <v>6.5216000000000003</v>
      </c>
      <c r="O4308" s="16">
        <f>[1]!s_stmnote_rdexp(A4308,"20251231",1,10000)</f>
        <v>62712.0622</v>
      </c>
      <c r="P4308" s="20">
        <f t="shared" si="203"/>
        <v>3.6395556219072332E-2</v>
      </c>
      <c r="Q4308" s="16">
        <f>[1]!s_margin_tradingbalance(A4308,"",10000)</f>
        <v>26354.119200000001</v>
      </c>
      <c r="R4308" s="16">
        <f>[1]!s_margin_seclendingbalance(A4308,"",10000)</f>
        <v>246.58920000000001</v>
      </c>
      <c r="S4308" s="17">
        <f>[1]!s_val_ev(A4308,"",100000000)</f>
        <v>294.42689696920002</v>
      </c>
      <c r="T4308" s="17">
        <f>[1]!share_freesharesmv(A4308,"",100000000)</f>
        <v>36.492633907200002</v>
      </c>
      <c r="U4308" s="17">
        <f>[1]!s_dq_amount_btin(A4308,E4308,100000000)</f>
        <v>1.45691846</v>
      </c>
      <c r="V4308" s="17">
        <f>[1]!s_dq_turn(A4308,E4308)</f>
        <v>0.57336308964121963</v>
      </c>
      <c r="W4308" s="2">
        <f>[1]!s_pq_amount(A4308,"20260101","",100000000)</f>
        <v>305.55624391999999</v>
      </c>
      <c r="X4308" s="2">
        <f>[1]!s_pq_avgamount(A4308,"20260101","",100000000)</f>
        <v>2.7777840356363637</v>
      </c>
      <c r="Y4308" s="17">
        <f>[1]!s_ipo_dilutedpe(A4308)</f>
        <v>24.65</v>
      </c>
      <c r="Z4308" s="12">
        <f>[1]!s_ipo_collection_total(A4308,100000000)</f>
        <v>5.1280000000000001</v>
      </c>
      <c r="AA4308" s="2">
        <f>[1]!s_val_pe_ttm(A4308,E4308)</f>
        <v>29.583101272583008</v>
      </c>
      <c r="AB4308" s="5">
        <f>[1]!s_info_zjtxornot1(A4308,"")</f>
        <v>0</v>
      </c>
      <c r="AC4308" s="22" t="str">
        <f>[1]!s_info_nature1(A4308,"")</f>
        <v>中央国有企业</v>
      </c>
      <c r="AD4308" s="6" t="str">
        <f>[1]!s_info_city(A4308)</f>
        <v>北京市</v>
      </c>
      <c r="AE4308" s="6" t="str">
        <f>[1]!s_info_province(A4308)</f>
        <v>北京</v>
      </c>
      <c r="AF4308">
        <v>116.40528500000001</v>
      </c>
      <c r="AG4308">
        <v>39.904989</v>
      </c>
    </row>
    <row r="4309" spans="1:33" x14ac:dyDescent="0.3">
      <c r="A4309" s="12" t="s">
        <v>8954</v>
      </c>
      <c r="B4309" s="12" t="s">
        <v>8955</v>
      </c>
      <c r="C4309" s="16" t="str">
        <f>[1]!s_info_mkt(A4309)</f>
        <v>主板</v>
      </c>
      <c r="D4309" s="16" t="str">
        <f>[1]!s_ipo_listeddate(A4309)</f>
        <v>2007-08-08</v>
      </c>
      <c r="E4309" s="16" t="str">
        <f>[1]!lastradeday_s("000002","")</f>
        <v>2026-06-22</v>
      </c>
      <c r="F4309" s="16" t="str">
        <f>[1]!s_info_industry_csrc2023(A4309,"",3)</f>
        <v>房地产业</v>
      </c>
      <c r="G4309" s="16" t="str">
        <f>[1]!s_info_industry_csrc2023(A4309,"",1)</f>
        <v>房地产业</v>
      </c>
      <c r="H4309" s="16">
        <f>[1]!s_is(A4309,83,"FY","YTD","20251231",1,"",100000000)</f>
        <v>267.1470398125</v>
      </c>
      <c r="I4309" s="16">
        <f>[1]!s_is(A4309,83,"FY","YTD","20241231",1,"",100000000)</f>
        <v>380.0945297687</v>
      </c>
      <c r="J4309" s="16">
        <f t="shared" si="201"/>
        <v>-0.29715631536431808</v>
      </c>
      <c r="K4309" s="16">
        <f>[1]!s_is(A4309,61,"FY","YTD","20251231",1,"",100000000)</f>
        <v>-94.275451189400002</v>
      </c>
      <c r="L4309" s="16">
        <f>[1]!s_is(A4309,61,"FY","YTD","20241231",1,"",100000000)</f>
        <v>-84.437567521299997</v>
      </c>
      <c r="M4309" s="16">
        <f t="shared" si="202"/>
        <v>-0.11651074227852817</v>
      </c>
      <c r="N4309" s="16">
        <f>[1]!s_fa_roe(A4309,"20251231")</f>
        <v>-91.951700000000002</v>
      </c>
      <c r="O4309" s="16">
        <f>[1]!s_stmnote_rdexp(A4309,"20251231",1,10000)</f>
        <v>0</v>
      </c>
      <c r="P4309" s="20">
        <f t="shared" si="203"/>
        <v>0</v>
      </c>
      <c r="Q4309" s="16">
        <f>[1]!s_margin_tradingbalance(A4309,"",10000)</f>
        <v>19792.352900000002</v>
      </c>
      <c r="R4309" s="16">
        <f>[1]!s_margin_seclendingbalance(A4309,"",10000)</f>
        <v>43.62</v>
      </c>
      <c r="S4309" s="17">
        <f>[1]!s_val_ev(A4309,"",100000000)</f>
        <v>51.743149826899995</v>
      </c>
      <c r="T4309" s="17">
        <f>[1]!share_freesharesmv(A4309,"",100000000)</f>
        <v>32.124182518399998</v>
      </c>
      <c r="U4309" s="17">
        <f>[1]!s_dq_amount_btin(A4309,E4309,100000000)</f>
        <v>1.0552632799999999</v>
      </c>
      <c r="V4309" s="17">
        <f>[1]!s_dq_turn(A4309,E4309)</f>
        <v>2.2942220928196591</v>
      </c>
      <c r="W4309" s="2">
        <f>[1]!s_pq_amount(A4309,"20260101","",100000000)</f>
        <v>245.19914628000001</v>
      </c>
      <c r="X4309" s="2">
        <f>[1]!s_pq_avgamount(A4309,"20260101","",100000000)</f>
        <v>2.229083148</v>
      </c>
      <c r="Y4309" s="17">
        <f>[1]!s_ipo_dilutedpe(A4309)</f>
        <v>29.91</v>
      </c>
      <c r="Z4309" s="12">
        <f>[1]!s_ipo_collection_total(A4309,100000000)</f>
        <v>9.0510000000000002</v>
      </c>
      <c r="AA4309" s="2">
        <f>[1]!s_val_pe_ttm(A4309,E4309)</f>
        <v>-0.56297868490219116</v>
      </c>
      <c r="AB4309" s="5">
        <f>[1]!s_info_zjtxornot1(A4309,"")</f>
        <v>0</v>
      </c>
      <c r="AC4309" s="22" t="str">
        <f>[1]!s_info_nature1(A4309,"")</f>
        <v>民营企业</v>
      </c>
      <c r="AD4309" s="6" t="str">
        <f>[1]!s_info_city(A4309)</f>
        <v>廊坊市</v>
      </c>
      <c r="AE4309" s="6" t="str">
        <f>[1]!s_info_province(A4309)</f>
        <v>河北省</v>
      </c>
      <c r="AF4309">
        <v>116.71387300000001</v>
      </c>
      <c r="AG4309">
        <v>39.529243999999998</v>
      </c>
    </row>
    <row r="4310" spans="1:33" x14ac:dyDescent="0.3">
      <c r="A4310" s="12" t="s">
        <v>8956</v>
      </c>
      <c r="B4310" s="12" t="s">
        <v>8957</v>
      </c>
      <c r="C4310" s="16" t="str">
        <f>[1]!s_info_mkt(A4310)</f>
        <v>主板</v>
      </c>
      <c r="D4310" s="16" t="str">
        <f>[1]!s_ipo_listeddate(A4310)</f>
        <v>2020-08-19</v>
      </c>
      <c r="E4310" s="16" t="str">
        <f>[1]!lastradeday_s("000002","")</f>
        <v>2026-06-22</v>
      </c>
      <c r="F4310" s="16" t="str">
        <f>[1]!s_info_industry_csrc2023(A4310,"",3)</f>
        <v>化学原料和化学制品制造业</v>
      </c>
      <c r="G4310" s="16" t="str">
        <f>[1]!s_info_industry_csrc2023(A4310,"",1)</f>
        <v>制造业</v>
      </c>
      <c r="H4310" s="16">
        <f>[1]!s_is(A4310,83,"FY","YTD","20251231",1,"",100000000)</f>
        <v>6.2584580536000001</v>
      </c>
      <c r="I4310" s="16">
        <f>[1]!s_is(A4310,83,"FY","YTD","20241231",1,"",100000000)</f>
        <v>6.5604952038999995</v>
      </c>
      <c r="J4310" s="16">
        <f t="shared" si="201"/>
        <v>-4.6038773128048049E-2</v>
      </c>
      <c r="K4310" s="16">
        <f>[1]!s_is(A4310,61,"FY","YTD","20251231",1,"",100000000)</f>
        <v>1.2251435515</v>
      </c>
      <c r="L4310" s="16">
        <f>[1]!s_is(A4310,61,"FY","YTD","20241231",1,"",100000000)</f>
        <v>1.4624964591999998</v>
      </c>
      <c r="M4310" s="16">
        <f t="shared" si="202"/>
        <v>-0.1622929793825513</v>
      </c>
      <c r="N4310" s="16">
        <f>[1]!s_fa_roe(A4310,"20251231")</f>
        <v>6.9676</v>
      </c>
      <c r="O4310" s="16">
        <f>[1]!s_stmnote_rdexp(A4310,"20251231",1,10000)</f>
        <v>3195.3465070000002</v>
      </c>
      <c r="P4310" s="20">
        <f t="shared" si="203"/>
        <v>5.105645000148188E-2</v>
      </c>
      <c r="Q4310" s="16">
        <f>[1]!s_margin_tradingbalance(A4310,"",10000)</f>
        <v>0</v>
      </c>
      <c r="R4310" s="16">
        <f>[1]!s_margin_seclendingbalance(A4310,"",10000)</f>
        <v>0</v>
      </c>
      <c r="S4310" s="17">
        <f>[1]!s_val_ev(A4310,"",100000000)</f>
        <v>115.54430202</v>
      </c>
      <c r="T4310" s="17">
        <f>[1]!share_freesharesmv(A4310,"",100000000)</f>
        <v>44.169647267999999</v>
      </c>
      <c r="U4310" s="17">
        <f>[1]!s_dq_amount_btin(A4310,E4310,100000000)</f>
        <v>4.9028987300000004</v>
      </c>
      <c r="V4310" s="17">
        <f>[1]!s_dq_turn(A4310,E4310)</f>
        <v>4.2396054728445884</v>
      </c>
      <c r="W4310" s="2">
        <f>[1]!s_pq_amount(A4310,"20260101","",100000000)</f>
        <v>318.42074229999997</v>
      </c>
      <c r="X4310" s="2">
        <f>[1]!s_pq_avgamount(A4310,"20260101","",100000000)</f>
        <v>2.8947340209090906</v>
      </c>
      <c r="Y4310" s="17">
        <f>[1]!s_ipo_dilutedpe(A4310)</f>
        <v>22.98</v>
      </c>
      <c r="Z4310" s="12">
        <f>[1]!s_ipo_collection_total(A4310,100000000)</f>
        <v>5.4420438200000003</v>
      </c>
      <c r="AA4310" s="2">
        <f>[1]!s_val_pe_ttm(A4310,E4310)</f>
        <v>96.280647277832031</v>
      </c>
      <c r="AB4310" s="5">
        <f>[1]!s_info_zjtxornot1(A4310,"")</f>
        <v>0</v>
      </c>
      <c r="AC4310" s="22" t="str">
        <f>[1]!s_info_nature1(A4310,"")</f>
        <v>民营企业</v>
      </c>
      <c r="AD4310" s="6" t="str">
        <f>[1]!s_info_city(A4310)</f>
        <v>杭州市</v>
      </c>
      <c r="AE4310" s="6" t="str">
        <f>[1]!s_info_province(A4310)</f>
        <v>浙江省</v>
      </c>
      <c r="AF4310">
        <v>120.153576</v>
      </c>
      <c r="AG4310">
        <v>30.287458999999998</v>
      </c>
    </row>
    <row r="4311" spans="1:33" x14ac:dyDescent="0.3">
      <c r="A4311" s="12" t="s">
        <v>8958</v>
      </c>
      <c r="B4311" s="12" t="s">
        <v>8959</v>
      </c>
      <c r="C4311" s="16" t="str">
        <f>[1]!s_info_mkt(A4311)</f>
        <v>主板</v>
      </c>
      <c r="D4311" s="16" t="str">
        <f>[1]!s_ipo_listeddate(A4311)</f>
        <v>2010-07-06</v>
      </c>
      <c r="E4311" s="16" t="str">
        <f>[1]!lastradeday_s("000002","")</f>
        <v>2026-06-22</v>
      </c>
      <c r="F4311" s="16" t="str">
        <f>[1]!s_info_industry_csrc2023(A4311,"",3)</f>
        <v>化学原料和化学制品制造业</v>
      </c>
      <c r="G4311" s="16" t="str">
        <f>[1]!s_info_industry_csrc2023(A4311,"",1)</f>
        <v>制造业</v>
      </c>
      <c r="H4311" s="16">
        <f>[1]!s_is(A4311,83,"FY","YTD","20251231",1,"",100000000)</f>
        <v>57.300310850000002</v>
      </c>
      <c r="I4311" s="16">
        <f>[1]!s_is(A4311,83,"FY","YTD","20241231",1,"",100000000)</f>
        <v>56.951780735900002</v>
      </c>
      <c r="J4311" s="16">
        <f t="shared" si="201"/>
        <v>6.1197404119148757E-3</v>
      </c>
      <c r="K4311" s="16">
        <f>[1]!s_is(A4311,61,"FY","YTD","20251231",1,"",100000000)</f>
        <v>6.6936104696000003</v>
      </c>
      <c r="L4311" s="16">
        <f>[1]!s_is(A4311,61,"FY","YTD","20241231",1,"",100000000)</f>
        <v>2.1348743736000002</v>
      </c>
      <c r="M4311" s="16">
        <f t="shared" si="202"/>
        <v>2.1353650371064625</v>
      </c>
      <c r="N4311" s="16">
        <f>[1]!s_fa_roe(A4311,"20251231")</f>
        <v>6.9344999999999999</v>
      </c>
      <c r="O4311" s="16">
        <f>[1]!s_stmnote_rdexp(A4311,"20251231",1,10000)</f>
        <v>28589.896187999999</v>
      </c>
      <c r="P4311" s="20">
        <f t="shared" si="203"/>
        <v>4.9894836108031339E-2</v>
      </c>
      <c r="Q4311" s="16">
        <f>[1]!s_margin_tradingbalance(A4311,"",10000)</f>
        <v>36824.5141</v>
      </c>
      <c r="R4311" s="16">
        <f>[1]!s_margin_seclendingbalance(A4311,"",10000)</f>
        <v>245.45429999999999</v>
      </c>
      <c r="S4311" s="17">
        <f>[1]!s_val_ev(A4311,"",100000000)</f>
        <v>123.5275895595</v>
      </c>
      <c r="T4311" s="17">
        <f>[1]!share_freesharesmv(A4311,"",100000000)</f>
        <v>69.407944064899993</v>
      </c>
      <c r="U4311" s="17">
        <f>[1]!s_dq_amount_btin(A4311,E4311,100000000)</f>
        <v>7.2561241499999998</v>
      </c>
      <c r="V4311" s="17">
        <f>[1]!s_dq_turn(A4311,E4311)</f>
        <v>7.3012577415776532</v>
      </c>
      <c r="W4311" s="2">
        <f>[1]!s_pq_amount(A4311,"20260101","",100000000)</f>
        <v>773.45837667000001</v>
      </c>
      <c r="X4311" s="2">
        <f>[1]!s_pq_avgamount(A4311,"20260101","",100000000)</f>
        <v>7.0314397879090906</v>
      </c>
      <c r="Y4311" s="17">
        <f>[1]!s_ipo_dilutedpe(A4311)</f>
        <v>30.29</v>
      </c>
      <c r="Z4311" s="12">
        <f>[1]!s_ipo_collection_total(A4311,100000000)</f>
        <v>23.031839999999999</v>
      </c>
      <c r="AA4311" s="2">
        <f>[1]!s_val_pe_ttm(A4311,E4311)</f>
        <v>15.339489936828613</v>
      </c>
      <c r="AB4311" s="5">
        <f>[1]!s_info_zjtxornot1(A4311,"")</f>
        <v>1</v>
      </c>
      <c r="AC4311" s="22" t="str">
        <f>[1]!s_info_nature1(A4311,"")</f>
        <v>民营企业</v>
      </c>
      <c r="AD4311" s="6" t="str">
        <f>[1]!s_info_city(A4311)</f>
        <v>绍兴市</v>
      </c>
      <c r="AE4311" s="6" t="str">
        <f>[1]!s_info_province(A4311)</f>
        <v>浙江省</v>
      </c>
      <c r="AF4311">
        <v>120.582112</v>
      </c>
      <c r="AG4311">
        <v>29.997116999999999</v>
      </c>
    </row>
    <row r="4312" spans="1:33" x14ac:dyDescent="0.3">
      <c r="A4312" s="12" t="s">
        <v>8960</v>
      </c>
      <c r="B4312" s="12" t="s">
        <v>8961</v>
      </c>
      <c r="C4312" s="16" t="str">
        <f>[1]!s_info_mkt(A4312)</f>
        <v>主板</v>
      </c>
      <c r="D4312" s="16" t="str">
        <f>[1]!s_ipo_listeddate(A4312)</f>
        <v>2010-07-15</v>
      </c>
      <c r="E4312" s="16" t="str">
        <f>[1]!lastradeday_s("000002","")</f>
        <v>2026-06-22</v>
      </c>
      <c r="F4312" s="16" t="str">
        <f>[1]!s_info_industry_csrc2023(A4312,"",3)</f>
        <v>货币金融服务</v>
      </c>
      <c r="G4312" s="16" t="str">
        <f>[1]!s_info_industry_csrc2023(A4312,"",1)</f>
        <v>金融业</v>
      </c>
      <c r="H4312" s="16">
        <f>[1]!s_is(A4312,83,"FY","YTD","20251231",1,"",100000000)</f>
        <v>7253.06</v>
      </c>
      <c r="I4312" s="16">
        <f>[1]!s_is(A4312,83,"FY","YTD","20241231",1,"",100000000)</f>
        <v>7105.55</v>
      </c>
      <c r="J4312" s="16">
        <f t="shared" si="201"/>
        <v>2.0759828584697937E-2</v>
      </c>
      <c r="K4312" s="16">
        <f>[1]!s_is(A4312,61,"FY","YTD","20251231",1,"",100000000)</f>
        <v>2910.41</v>
      </c>
      <c r="L4312" s="16">
        <f>[1]!s_is(A4312,61,"FY","YTD","20241231",1,"",100000000)</f>
        <v>2820.83</v>
      </c>
      <c r="M4312" s="16">
        <f t="shared" si="202"/>
        <v>3.1756610642966761E-2</v>
      </c>
      <c r="N4312" s="16">
        <f>[1]!s_fa_roe(A4312,"20251231")</f>
        <v>9.1984999999999992</v>
      </c>
      <c r="O4312" s="16">
        <f>[1]!s_stmnote_rdexp(A4312,"20251231",1,10000)</f>
        <v>0</v>
      </c>
      <c r="P4312" s="20">
        <f t="shared" si="203"/>
        <v>0</v>
      </c>
      <c r="Q4312" s="16">
        <f>[1]!s_margin_tradingbalance(A4312,"",10000)</f>
        <v>98932.402799999996</v>
      </c>
      <c r="R4312" s="16">
        <f>[1]!s_margin_seclendingbalance(A4312,"",10000)</f>
        <v>2701.5169999999998</v>
      </c>
      <c r="S4312" s="17">
        <f>[1]!s_val_ev(A4312,"",100000000)</f>
        <v>21947.038590770422</v>
      </c>
      <c r="T4312" s="17">
        <f>[1]!share_freesharesmv(A4312,"",100000000)</f>
        <v>1831.7479495680004</v>
      </c>
      <c r="U4312" s="17">
        <f>[1]!s_dq_amount_btin(A4312,E4312,100000000)</f>
        <v>22.218641080000001</v>
      </c>
      <c r="V4312" s="17">
        <f>[1]!s_dq_turn(A4312,E4312)</f>
        <v>0.10924209562052478</v>
      </c>
      <c r="W4312" s="2">
        <f>[1]!s_pq_amount(A4312,"20260101","",100000000)</f>
        <v>2641.65495435</v>
      </c>
      <c r="X4312" s="2">
        <f>[1]!s_pq_avgamount(A4312,"20260101","",100000000)</f>
        <v>24.015045039545456</v>
      </c>
      <c r="Y4312" s="17">
        <f>[1]!s_ipo_dilutedpe(A4312)</f>
        <v>14.43</v>
      </c>
      <c r="Z4312" s="12">
        <f>[1]!s_ipo_collection_total(A4312,100000000)</f>
        <v>685.29175840000005</v>
      </c>
      <c r="AA4312" s="2">
        <f>[1]!s_val_pe_ttm(A4312,E4312)</f>
        <v>7.6110415458679199</v>
      </c>
      <c r="AB4312" s="5">
        <f>[1]!s_info_zjtxornot1(A4312,"")</f>
        <v>0</v>
      </c>
      <c r="AC4312" s="22" t="str">
        <f>[1]!s_info_nature1(A4312,"")</f>
        <v>中央国有企业</v>
      </c>
      <c r="AD4312" s="6" t="str">
        <f>[1]!s_info_city(A4312)</f>
        <v>北京市</v>
      </c>
      <c r="AE4312" s="6" t="str">
        <f>[1]!s_info_province(A4312)</f>
        <v>北京</v>
      </c>
      <c r="AF4312">
        <v>116.40528500000001</v>
      </c>
      <c r="AG4312">
        <v>39.904989</v>
      </c>
    </row>
    <row r="4313" spans="1:33" x14ac:dyDescent="0.3">
      <c r="A4313" s="12" t="s">
        <v>8962</v>
      </c>
      <c r="B4313" s="12" t="s">
        <v>8963</v>
      </c>
      <c r="C4313" s="16" t="str">
        <f>[1]!s_info_mkt(A4313)</f>
        <v>创业板</v>
      </c>
      <c r="D4313" s="16" t="str">
        <f>[1]!s_ipo_listeddate(A4313)</f>
        <v>2025-12-23</v>
      </c>
      <c r="E4313" s="16" t="str">
        <f>[1]!lastradeday_s("000002","")</f>
        <v>2026-06-22</v>
      </c>
      <c r="F4313" s="16" t="str">
        <f>[1]!s_info_industry_csrc2023(A4313,"",3)</f>
        <v>汽车制造业</v>
      </c>
      <c r="G4313" s="16" t="str">
        <f>[1]!s_info_industry_csrc2023(A4313,"",1)</f>
        <v>制造业</v>
      </c>
      <c r="H4313" s="16">
        <f>[1]!s_is(A4313,83,"FY","YTD","20251231",1,"",100000000)</f>
        <v>17.802287159999999</v>
      </c>
      <c r="I4313" s="16">
        <f>[1]!s_is(A4313,83,"FY","YTD","20241231",1,"",100000000)</f>
        <v>14.370529601500001</v>
      </c>
      <c r="J4313" s="16">
        <f t="shared" si="201"/>
        <v>0.23880522525361836</v>
      </c>
      <c r="K4313" s="16">
        <f>[1]!s_is(A4313,61,"FY","YTD","20251231",1,"",100000000)</f>
        <v>0.96649716849999989</v>
      </c>
      <c r="L4313" s="16">
        <f>[1]!s_is(A4313,61,"FY","YTD","20241231",1,"",100000000)</f>
        <v>0.95428838349999989</v>
      </c>
      <c r="M4313" s="16">
        <f t="shared" si="202"/>
        <v>1.279360119131116E-2</v>
      </c>
      <c r="N4313" s="16">
        <f>[1]!s_fa_roe(A4313,"20251231")</f>
        <v>10.1189</v>
      </c>
      <c r="O4313" s="16">
        <f>[1]!s_stmnote_rdexp(A4313,"20251231",1,10000)</f>
        <v>5326.9869200000003</v>
      </c>
      <c r="P4313" s="20">
        <f t="shared" si="203"/>
        <v>2.9923047932679237E-2</v>
      </c>
      <c r="Q4313" s="16">
        <f>[1]!s_margin_tradingbalance(A4313,"",10000)</f>
        <v>10691.4766</v>
      </c>
      <c r="R4313" s="16">
        <f>[1]!s_margin_seclendingbalance(A4313,"",10000)</f>
        <v>0</v>
      </c>
      <c r="S4313" s="17">
        <f>[1]!s_val_ev(A4313,"",100000000)</f>
        <v>88.308319679999997</v>
      </c>
      <c r="T4313" s="17">
        <f>[1]!share_freesharesmv(A4313,"",100000000)</f>
        <v>17.7886181772</v>
      </c>
      <c r="U4313" s="17">
        <f>[1]!s_dq_amount_btin(A4313,E4313,100000000)</f>
        <v>1.8862446399999999</v>
      </c>
      <c r="V4313" s="17">
        <f>[1]!s_dq_turn(A4313,E4313)</f>
        <v>10.752950315453241</v>
      </c>
      <c r="W4313" s="2">
        <f>[1]!s_pq_amount(A4313,"20260101","",100000000)</f>
        <v>548.26230112999997</v>
      </c>
      <c r="X4313" s="2">
        <f>[1]!s_pq_avgamount(A4313,"20260101","",100000000)</f>
        <v>4.9842027375454547</v>
      </c>
      <c r="Y4313" s="17">
        <f>[1]!s_ipo_dilutedpe(A4313)</f>
        <v>28.7</v>
      </c>
      <c r="Z4313" s="12">
        <f>[1]!s_ipo_collection_total(A4313,100000000)</f>
        <v>6.3177076200000002</v>
      </c>
      <c r="AA4313" s="2">
        <f>[1]!s_val_pe_ttm(A4313,E4313)</f>
        <v>99.209442138671875</v>
      </c>
      <c r="AB4313" s="5">
        <f>[1]!s_info_zjtxornot1(A4313,"")</f>
        <v>1</v>
      </c>
      <c r="AC4313" s="22" t="str">
        <f>[1]!s_info_nature1(A4313,"")</f>
        <v>民营企业</v>
      </c>
      <c r="AD4313" s="6" t="str">
        <f>[1]!s_info_city(A4313)</f>
        <v>温州市</v>
      </c>
      <c r="AE4313" s="6" t="str">
        <f>[1]!s_info_province(A4313)</f>
        <v>浙江省</v>
      </c>
      <c r="AF4313">
        <v>120.672111</v>
      </c>
      <c r="AG4313">
        <v>28.000575000000001</v>
      </c>
    </row>
    <row r="4314" spans="1:33" x14ac:dyDescent="0.3">
      <c r="A4314" s="12" t="s">
        <v>8964</v>
      </c>
      <c r="B4314" s="12" t="s">
        <v>8965</v>
      </c>
      <c r="C4314" s="16" t="str">
        <f>[1]!s_info_mkt(A4314)</f>
        <v>创业板</v>
      </c>
      <c r="D4314" s="16" t="str">
        <f>[1]!s_ipo_listeddate(A4314)</f>
        <v>2012-03-19</v>
      </c>
      <c r="E4314" s="16" t="str">
        <f>[1]!lastradeday_s("000002","")</f>
        <v>2026-06-22</v>
      </c>
      <c r="F4314" s="16" t="str">
        <f>[1]!s_info_industry_csrc2023(A4314,"",3)</f>
        <v>软件和信息技术服务业</v>
      </c>
      <c r="G4314" s="16" t="str">
        <f>[1]!s_info_industry_csrc2023(A4314,"",1)</f>
        <v>信息传输、软件和信息技术服务业</v>
      </c>
      <c r="H4314" s="16">
        <f>[1]!s_is(A4314,83,"FY","YTD","20251231",1,"",100000000)</f>
        <v>1.5202473487000001</v>
      </c>
      <c r="I4314" s="16">
        <f>[1]!s_is(A4314,83,"FY","YTD","20241231",1,"",100000000)</f>
        <v>1.6900403322999999</v>
      </c>
      <c r="J4314" s="16">
        <f t="shared" si="201"/>
        <v>-0.10046682339759672</v>
      </c>
      <c r="K4314" s="16">
        <f>[1]!s_is(A4314,61,"FY","YTD","20251231",1,"",100000000)</f>
        <v>1.4233621152</v>
      </c>
      <c r="L4314" s="16">
        <f>[1]!s_is(A4314,61,"FY","YTD","20241231",1,"",100000000)</f>
        <v>5.6800108799999999E-2</v>
      </c>
      <c r="M4314" s="16">
        <f t="shared" si="202"/>
        <v>24.0591441683999</v>
      </c>
      <c r="N4314" s="16">
        <f>[1]!s_fa_roe(A4314,"20251231")</f>
        <v>64.185900000000004</v>
      </c>
      <c r="O4314" s="16">
        <f>[1]!s_stmnote_rdexp(A4314,"20251231",1,10000)</f>
        <v>1364.9429419999999</v>
      </c>
      <c r="P4314" s="20">
        <f t="shared" si="203"/>
        <v>8.9784267222514494E-2</v>
      </c>
      <c r="Q4314" s="16">
        <f>[1]!s_margin_tradingbalance(A4314,"",10000)</f>
        <v>12013.984200000001</v>
      </c>
      <c r="R4314" s="16">
        <f>[1]!s_margin_seclendingbalance(A4314,"",10000)</f>
        <v>0</v>
      </c>
      <c r="S4314" s="17">
        <f>[1]!s_val_ev(A4314,"",100000000)</f>
        <v>56.415261445200002</v>
      </c>
      <c r="T4314" s="17">
        <f>[1]!share_freesharesmv(A4314,"",100000000)</f>
        <v>43.840941370200014</v>
      </c>
      <c r="U4314" s="17">
        <f>[1]!s_dq_amount_btin(A4314,E4314,100000000)</f>
        <v>3.4656487</v>
      </c>
      <c r="V4314" s="17">
        <f>[1]!s_dq_turn(A4314,E4314)</f>
        <v>6.268187449189389</v>
      </c>
      <c r="W4314" s="2">
        <f>[1]!s_pq_amount(A4314,"20260101","",100000000)</f>
        <v>1256.4246201599999</v>
      </c>
      <c r="X4314" s="2">
        <f>[1]!s_pq_avgamount(A4314,"20260101","",100000000)</f>
        <v>11.422042001454546</v>
      </c>
      <c r="Y4314" s="17">
        <f>[1]!s_ipo_dilutedpe(A4314)</f>
        <v>37.5</v>
      </c>
      <c r="Z4314" s="12">
        <f>[1]!s_ipo_collection_total(A4314,100000000)</f>
        <v>3.96</v>
      </c>
      <c r="AA4314" s="2">
        <f>[1]!s_val_pe_ttm(A4314,E4314)</f>
        <v>39.834884643554688</v>
      </c>
      <c r="AB4314" s="5">
        <f>[1]!s_info_zjtxornot1(A4314,"")</f>
        <v>0</v>
      </c>
      <c r="AC4314" s="22" t="str">
        <f>[1]!s_info_nature1(A4314,"")</f>
        <v>地方国有企业</v>
      </c>
      <c r="AD4314" s="6" t="str">
        <f>[1]!s_info_city(A4314)</f>
        <v>福州市</v>
      </c>
      <c r="AE4314" s="6" t="str">
        <f>[1]!s_info_province(A4314)</f>
        <v>福建省</v>
      </c>
      <c r="AF4314">
        <v>119.30623900000001</v>
      </c>
      <c r="AG4314">
        <v>26.075302000000001</v>
      </c>
    </row>
    <row r="4315" spans="1:33" x14ac:dyDescent="0.3">
      <c r="A4315" s="12" t="s">
        <v>8966</v>
      </c>
      <c r="B4315" s="12" t="s">
        <v>8967</v>
      </c>
      <c r="C4315" s="16" t="str">
        <f>[1]!s_info_mkt(A4315)</f>
        <v>主板</v>
      </c>
      <c r="D4315" s="16" t="str">
        <f>[1]!s_ipo_listeddate(A4315)</f>
        <v>2003-06-27</v>
      </c>
      <c r="E4315" s="16" t="str">
        <f>[1]!lastradeday_s("000002","")</f>
        <v>2026-06-22</v>
      </c>
      <c r="F4315" s="16" t="str">
        <f>[1]!s_info_industry_csrc2023(A4315,"",3)</f>
        <v>化学原料和化学制品制造业</v>
      </c>
      <c r="G4315" s="16" t="str">
        <f>[1]!s_info_industry_csrc2023(A4315,"",1)</f>
        <v>制造业</v>
      </c>
      <c r="H4315" s="16">
        <f>[1]!s_is(A4315,83,"FY","YTD","20251231",1,"",100000000)</f>
        <v>101.7929812662</v>
      </c>
      <c r="I4315" s="16">
        <f>[1]!s_is(A4315,83,"FY","YTD","20241231",1,"",100000000)</f>
        <v>91.533954335400011</v>
      </c>
      <c r="J4315" s="16">
        <f t="shared" si="201"/>
        <v>0.11207892202721537</v>
      </c>
      <c r="K4315" s="16">
        <f>[1]!s_is(A4315,61,"FY","YTD","20251231",1,"",100000000)</f>
        <v>9.8775210508000004</v>
      </c>
      <c r="L4315" s="16">
        <f>[1]!s_is(A4315,61,"FY","YTD","20241231",1,"",100000000)</f>
        <v>10.0776374859</v>
      </c>
      <c r="M4315" s="16">
        <f t="shared" si="202"/>
        <v>-1.9857475065955723E-2</v>
      </c>
      <c r="N4315" s="16">
        <f>[1]!s_fa_roe(A4315,"20251231")</f>
        <v>9.7384000000000004</v>
      </c>
      <c r="O4315" s="16">
        <f>[1]!s_stmnote_rdexp(A4315,"20251231",1,10000)</f>
        <v>31435.875318000002</v>
      </c>
      <c r="P4315" s="20">
        <f t="shared" si="203"/>
        <v>3.088216390459346E-2</v>
      </c>
      <c r="Q4315" s="16">
        <f>[1]!s_margin_tradingbalance(A4315,"",10000)</f>
        <v>29185.6522</v>
      </c>
      <c r="R4315" s="16">
        <f>[1]!s_margin_seclendingbalance(A4315,"",10000)</f>
        <v>59.189399999999999</v>
      </c>
      <c r="S4315" s="17">
        <f>[1]!s_val_ev(A4315,"",100000000)</f>
        <v>91.00485306680001</v>
      </c>
      <c r="T4315" s="17">
        <f>[1]!share_freesharesmv(A4315,"",100000000)</f>
        <v>53.830575465800003</v>
      </c>
      <c r="U4315" s="17">
        <f>[1]!s_dq_amount_btin(A4315,E4315,100000000)</f>
        <v>1.7240058199999999</v>
      </c>
      <c r="V4315" s="17">
        <f>[1]!s_dq_turn(A4315,E4315)</f>
        <v>1.9473605095534445</v>
      </c>
      <c r="W4315" s="2">
        <f>[1]!s_pq_amount(A4315,"20260101","",100000000)</f>
        <v>275.74855403999999</v>
      </c>
      <c r="X4315" s="2">
        <f>[1]!s_pq_avgamount(A4315,"20260101","",100000000)</f>
        <v>2.5068050367272727</v>
      </c>
      <c r="Y4315" s="17">
        <f>[1]!s_ipo_dilutedpe(A4315)</f>
        <v>19.32</v>
      </c>
      <c r="Z4315" s="12">
        <f>[1]!s_ipo_collection_total(A4315,100000000)</f>
        <v>4.3470000000000004</v>
      </c>
      <c r="AA4315" s="2">
        <f>[1]!s_val_pe_ttm(A4315,E4315)</f>
        <v>11.159619331359863</v>
      </c>
      <c r="AB4315" s="5">
        <f>[1]!s_info_zjtxornot1(A4315,"")</f>
        <v>0</v>
      </c>
      <c r="AC4315" s="22" t="str">
        <f>[1]!s_info_nature1(A4315,"")</f>
        <v>民营企业</v>
      </c>
      <c r="AD4315" s="6" t="str">
        <f>[1]!s_info_city(A4315)</f>
        <v>平湖市</v>
      </c>
      <c r="AE4315" s="6" t="str">
        <f>[1]!s_info_province(A4315)</f>
        <v>浙江省</v>
      </c>
      <c r="AF4315">
        <v>121.105839</v>
      </c>
      <c r="AG4315">
        <v>30.716529000000001</v>
      </c>
    </row>
    <row r="4316" spans="1:33" x14ac:dyDescent="0.3">
      <c r="A4316" s="12" t="s">
        <v>8968</v>
      </c>
      <c r="B4316" s="12" t="s">
        <v>8969</v>
      </c>
      <c r="C4316" s="16" t="str">
        <f>[1]!s_info_mkt(A4316)</f>
        <v>主板</v>
      </c>
      <c r="D4316" s="16" t="str">
        <f>[1]!s_ipo_listeddate(A4316)</f>
        <v>1993-10-28</v>
      </c>
      <c r="E4316" s="16" t="str">
        <f>[1]!lastradeday_s("000002","")</f>
        <v>2026-06-22</v>
      </c>
      <c r="F4316" s="16" t="str">
        <f>[1]!s_info_industry_csrc2023(A4316,"",3)</f>
        <v>化学原料和化学制品制造业</v>
      </c>
      <c r="G4316" s="16" t="str">
        <f>[1]!s_info_industry_csrc2023(A4316,"",1)</f>
        <v>制造业</v>
      </c>
      <c r="H4316" s="16">
        <f>[1]!s_is(A4316,83,"FY","YTD","20251231",1,"",100000000)</f>
        <v>30.7982157667</v>
      </c>
      <c r="I4316" s="16">
        <f>[1]!s_is(A4316,83,"FY","YTD","20241231",1,"",100000000)</f>
        <v>30.070328362399998</v>
      </c>
      <c r="J4316" s="16">
        <f t="shared" si="201"/>
        <v>2.4206167472722084E-2</v>
      </c>
      <c r="K4316" s="16">
        <f>[1]!s_is(A4316,61,"FY","YTD","20251231",1,"",100000000)</f>
        <v>-3.7877788895999998</v>
      </c>
      <c r="L4316" s="16">
        <f>[1]!s_is(A4316,61,"FY","YTD","20241231",1,"",100000000)</f>
        <v>3.8805857769999998</v>
      </c>
      <c r="M4316" s="16">
        <f t="shared" si="202"/>
        <v>-1.9760843097580625</v>
      </c>
      <c r="N4316" s="16">
        <f>[1]!s_fa_roe(A4316,"20251231")</f>
        <v>-14.2021</v>
      </c>
      <c r="O4316" s="16">
        <f>[1]!s_stmnote_rdexp(A4316,"20251231",1,10000)</f>
        <v>13388.524395</v>
      </c>
      <c r="P4316" s="20">
        <f t="shared" si="203"/>
        <v>4.3471753352270798E-2</v>
      </c>
      <c r="Q4316" s="16">
        <f>[1]!s_margin_tradingbalance(A4316,"",10000)</f>
        <v>20708.144799999998</v>
      </c>
      <c r="R4316" s="16">
        <f>[1]!s_margin_seclendingbalance(A4316,"",10000)</f>
        <v>0</v>
      </c>
      <c r="S4316" s="17">
        <f>[1]!s_val_ev(A4316,"",100000000)</f>
        <v>55.775185554800004</v>
      </c>
      <c r="T4316" s="17">
        <f>[1]!share_freesharesmv(A4316,"",100000000)</f>
        <v>37.429480781200006</v>
      </c>
      <c r="U4316" s="17">
        <f>[1]!s_dq_amount_btin(A4316,E4316,100000000)</f>
        <v>0.82544052000000001</v>
      </c>
      <c r="V4316" s="17">
        <f>[1]!s_dq_turn(A4316,E4316)</f>
        <v>1.7479846291106684</v>
      </c>
      <c r="W4316" s="2">
        <f>[1]!s_pq_amount(A4316,"20260101","",100000000)</f>
        <v>262.58223679000002</v>
      </c>
      <c r="X4316" s="2">
        <f>[1]!s_pq_avgamount(A4316,"20260101","",100000000)</f>
        <v>2.3871112435454545</v>
      </c>
      <c r="Y4316" s="17">
        <f>[1]!s_ipo_dilutedpe(A4316)</f>
        <v>0</v>
      </c>
      <c r="Z4316" s="12">
        <f>[1]!s_ipo_collection_total(A4316,100000000)</f>
        <v>0.67</v>
      </c>
      <c r="AA4316" s="2">
        <f>[1]!s_val_pe_ttm(A4316,E4316)</f>
        <v>-13.777203559875488</v>
      </c>
      <c r="AB4316" s="5">
        <f>[1]!s_info_zjtxornot1(A4316,"")</f>
        <v>0</v>
      </c>
      <c r="AC4316" s="22" t="str">
        <f>[1]!s_info_nature1(A4316,"")</f>
        <v>地方国有企业</v>
      </c>
      <c r="AD4316" s="6" t="str">
        <f>[1]!s_info_city(A4316)</f>
        <v>南京市</v>
      </c>
      <c r="AE4316" s="6" t="str">
        <f>[1]!s_info_province(A4316)</f>
        <v>江苏省</v>
      </c>
      <c r="AF4316">
        <v>118.767413</v>
      </c>
      <c r="AG4316">
        <v>32.041544000000002</v>
      </c>
    </row>
    <row r="4317" spans="1:33" x14ac:dyDescent="0.3">
      <c r="A4317" s="12" t="s">
        <v>8970</v>
      </c>
      <c r="B4317" s="12" t="s">
        <v>8971</v>
      </c>
      <c r="C4317" s="16" t="str">
        <f>[1]!s_info_mkt(A4317)</f>
        <v>主板</v>
      </c>
      <c r="D4317" s="16" t="str">
        <f>[1]!s_ipo_listeddate(A4317)</f>
        <v>2018-09-26</v>
      </c>
      <c r="E4317" s="16" t="str">
        <f>[1]!lastradeday_s("000002","")</f>
        <v>2026-06-22</v>
      </c>
      <c r="F4317" s="16" t="str">
        <f>[1]!s_info_industry_csrc2023(A4317,"",3)</f>
        <v>货币金融服务</v>
      </c>
      <c r="G4317" s="16" t="str">
        <f>[1]!s_info_industry_csrc2023(A4317,"",1)</f>
        <v>金融业</v>
      </c>
      <c r="H4317" s="16">
        <f>[1]!s_is(A4317,83,"FY","YTD","20251231",1,"",100000000)</f>
        <v>254.70844</v>
      </c>
      <c r="I4317" s="16">
        <f>[1]!s_is(A4317,83,"FY","YTD","20241231",1,"",100000000)</f>
        <v>259.35800999999998</v>
      </c>
      <c r="J4317" s="16">
        <f t="shared" si="201"/>
        <v>-1.7927227310234106E-2</v>
      </c>
      <c r="K4317" s="16">
        <f>[1]!s_is(A4317,61,"FY","YTD","20251231",1,"",100000000)</f>
        <v>81.075670000000002</v>
      </c>
      <c r="L4317" s="16">
        <f>[1]!s_is(A4317,61,"FY","YTD","20241231",1,"",100000000)</f>
        <v>78.265749999999997</v>
      </c>
      <c r="M4317" s="16">
        <f t="shared" si="202"/>
        <v>3.5902294426361538E-2</v>
      </c>
      <c r="N4317" s="16">
        <f>[1]!s_fa_roe(A4317,"20251231")</f>
        <v>10.2608</v>
      </c>
      <c r="O4317" s="16">
        <f>[1]!s_stmnote_rdexp(A4317,"20251231",1,10000)</f>
        <v>0</v>
      </c>
      <c r="P4317" s="20">
        <f t="shared" si="203"/>
        <v>0</v>
      </c>
      <c r="Q4317" s="16">
        <f>[1]!s_margin_tradingbalance(A4317,"",10000)</f>
        <v>107055.34110000001</v>
      </c>
      <c r="R4317" s="16">
        <f>[1]!s_margin_seclendingbalance(A4317,"",10000)</f>
        <v>205.0008</v>
      </c>
      <c r="S4317" s="17">
        <f>[1]!s_val_ev(A4317,"",100000000)</f>
        <v>367.97216849099999</v>
      </c>
      <c r="T4317" s="17">
        <f>[1]!share_freesharesmv(A4317,"",100000000)</f>
        <v>214.9116098145</v>
      </c>
      <c r="U4317" s="17">
        <f>[1]!s_dq_amount_btin(A4317,E4317,100000000)</f>
        <v>1.96172233</v>
      </c>
      <c r="V4317" s="17">
        <f>[1]!s_dq_turn(A4317,E4317)</f>
        <v>0.53726326204041985</v>
      </c>
      <c r="W4317" s="2">
        <f>[1]!s_pq_amount(A4317,"20260101","",100000000)</f>
        <v>192.21845475999999</v>
      </c>
      <c r="X4317" s="2">
        <f>[1]!s_pq_avgamount(A4317,"20260101","",100000000)</f>
        <v>1.7474404978181819</v>
      </c>
      <c r="Y4317" s="17">
        <f>[1]!s_ipo_dilutedpe(A4317)</f>
        <v>6.97</v>
      </c>
      <c r="Z4317" s="12">
        <f>[1]!s_ipo_collection_total(A4317,100000000)</f>
        <v>27.338214542399999</v>
      </c>
      <c r="AA4317" s="2">
        <f>[1]!s_val_pe_ttm(A4317,E4317)</f>
        <v>4.4694442749023438</v>
      </c>
      <c r="AB4317" s="5">
        <f>[1]!s_info_zjtxornot1(A4317,"")</f>
        <v>0</v>
      </c>
      <c r="AC4317" s="22" t="str">
        <f>[1]!s_info_nature1(A4317,"")</f>
        <v>地方国有企业</v>
      </c>
      <c r="AD4317" s="6" t="str">
        <f>[1]!s_info_city(A4317)</f>
        <v>长沙市</v>
      </c>
      <c r="AE4317" s="6" t="str">
        <f>[1]!s_info_province(A4317)</f>
        <v>湖南省</v>
      </c>
      <c r="AF4317">
        <v>112.98227900000001</v>
      </c>
      <c r="AG4317">
        <v>28.194089999999999</v>
      </c>
    </row>
    <row r="4318" spans="1:33" x14ac:dyDescent="0.3">
      <c r="A4318" s="12" t="s">
        <v>8972</v>
      </c>
      <c r="B4318" s="12" t="s">
        <v>8973</v>
      </c>
      <c r="C4318" s="16" t="str">
        <f>[1]!s_info_mkt(A4318)</f>
        <v>主板</v>
      </c>
      <c r="D4318" s="16" t="str">
        <f>[1]!s_ipo_listeddate(A4318)</f>
        <v>1994-03-11</v>
      </c>
      <c r="E4318" s="16" t="str">
        <f>[1]!lastradeday_s("000002","")</f>
        <v>2026-06-22</v>
      </c>
      <c r="F4318" s="16" t="str">
        <f>[1]!s_info_industry_csrc2023(A4318,"",3)</f>
        <v>土木工程建筑业</v>
      </c>
      <c r="G4318" s="16" t="str">
        <f>[1]!s_info_industry_csrc2023(A4318,"",1)</f>
        <v>建筑业</v>
      </c>
      <c r="H4318" s="16">
        <f>[1]!s_is(A4318,83,"FY","YTD","20251231",1,"",100000000)</f>
        <v>44.416630163999997</v>
      </c>
      <c r="I4318" s="16">
        <f>[1]!s_is(A4318,83,"FY","YTD","20241231",1,"",100000000)</f>
        <v>41.730050229299998</v>
      </c>
      <c r="J4318" s="16">
        <f t="shared" si="201"/>
        <v>6.4379983247987216E-2</v>
      </c>
      <c r="K4318" s="16">
        <f>[1]!s_is(A4318,61,"FY","YTD","20251231",1,"",100000000)</f>
        <v>2.7243837827999999</v>
      </c>
      <c r="L4318" s="16">
        <f>[1]!s_is(A4318,61,"FY","YTD","20241231",1,"",100000000)</f>
        <v>4.0608503318000002</v>
      </c>
      <c r="M4318" s="16">
        <f t="shared" si="202"/>
        <v>-0.32911002371456577</v>
      </c>
      <c r="N4318" s="16">
        <f>[1]!s_fa_roe(A4318,"20251231")</f>
        <v>6.5622999999999996</v>
      </c>
      <c r="O4318" s="16">
        <f>[1]!s_stmnote_rdexp(A4318,"20251231",1,10000)</f>
        <v>8482.1881030000004</v>
      </c>
      <c r="P4318" s="20">
        <f t="shared" si="203"/>
        <v>1.909687446274318E-2</v>
      </c>
      <c r="Q4318" s="16">
        <f>[1]!s_margin_tradingbalance(A4318,"",10000)</f>
        <v>23686.121500000001</v>
      </c>
      <c r="R4318" s="16">
        <f>[1]!s_margin_seclendingbalance(A4318,"",10000)</f>
        <v>2.0055000000000001</v>
      </c>
      <c r="S4318" s="17">
        <f>[1]!s_val_ev(A4318,"",100000000)</f>
        <v>59.914629384399994</v>
      </c>
      <c r="T4318" s="17">
        <f>[1]!share_freesharesmv(A4318,"",100000000)</f>
        <v>26.108904369099999</v>
      </c>
      <c r="U4318" s="17">
        <f>[1]!s_dq_amount_btin(A4318,E4318,100000000)</f>
        <v>1.1495834599999999</v>
      </c>
      <c r="V4318" s="17">
        <f>[1]!s_dq_turn(A4318,E4318)</f>
        <v>1.941553006923685</v>
      </c>
      <c r="W4318" s="2">
        <f>[1]!s_pq_amount(A4318,"20260101","",100000000)</f>
        <v>68.370543729999994</v>
      </c>
      <c r="X4318" s="2">
        <f>[1]!s_pq_avgamount(A4318,"20260101","",100000000)</f>
        <v>0.6215503975454546</v>
      </c>
      <c r="Y4318" s="17">
        <f>[1]!s_ipo_dilutedpe(A4318)</f>
        <v>12</v>
      </c>
      <c r="Z4318" s="12">
        <f>[1]!s_ipo_collection_total(A4318,100000000)</f>
        <v>0.78</v>
      </c>
      <c r="AA4318" s="2">
        <f>[1]!s_val_pe_ttm(A4318,E4318)</f>
        <v>24.724611282348633</v>
      </c>
      <c r="AB4318" s="5">
        <f>[1]!s_info_zjtxornot1(A4318,"")</f>
        <v>1</v>
      </c>
      <c r="AC4318" s="22" t="str">
        <f>[1]!s_info_nature1(A4318,"")</f>
        <v>地方国有企业</v>
      </c>
      <c r="AD4318" s="6" t="str">
        <f>[1]!s_info_city(A4318)</f>
        <v>上海市</v>
      </c>
      <c r="AE4318" s="6" t="str">
        <f>[1]!s_info_province(A4318)</f>
        <v>上海</v>
      </c>
      <c r="AF4318">
        <v>121.472644</v>
      </c>
      <c r="AG4318">
        <v>31.231705999999999</v>
      </c>
    </row>
    <row r="4319" spans="1:33" x14ac:dyDescent="0.3">
      <c r="A4319" s="12" t="s">
        <v>8974</v>
      </c>
      <c r="B4319" s="12" t="s">
        <v>8975</v>
      </c>
      <c r="C4319" s="16" t="str">
        <f>[1]!s_info_mkt(A4319)</f>
        <v>主板</v>
      </c>
      <c r="D4319" s="16" t="str">
        <f>[1]!s_ipo_listeddate(A4319)</f>
        <v>2000-04-06</v>
      </c>
      <c r="E4319" s="16" t="str">
        <f>[1]!lastradeday_s("000002","")</f>
        <v>2026-06-22</v>
      </c>
      <c r="F4319" s="16" t="str">
        <f>[1]!s_info_industry_csrc2023(A4319,"",3)</f>
        <v>化学原料和化学制品制造业</v>
      </c>
      <c r="G4319" s="16" t="str">
        <f>[1]!s_info_industry_csrc2023(A4319,"",1)</f>
        <v>制造业</v>
      </c>
      <c r="H4319" s="16">
        <f>[1]!s_is(A4319,83,"FY","YTD","20251231",1,"",100000000)</f>
        <v>45.632802230200006</v>
      </c>
      <c r="I4319" s="16">
        <f>[1]!s_is(A4319,83,"FY","YTD","20241231",1,"",100000000)</f>
        <v>50.710710993699998</v>
      </c>
      <c r="J4319" s="16">
        <f t="shared" si="201"/>
        <v>-0.10013483668432177</v>
      </c>
      <c r="K4319" s="16">
        <f>[1]!s_is(A4319,61,"FY","YTD","20251231",1,"",100000000)</f>
        <v>0.3085353347</v>
      </c>
      <c r="L4319" s="16">
        <f>[1]!s_is(A4319,61,"FY","YTD","20241231",1,"",100000000)</f>
        <v>0.27738543179999997</v>
      </c>
      <c r="M4319" s="16">
        <f t="shared" si="202"/>
        <v>0.11229826562218193</v>
      </c>
      <c r="N4319" s="16">
        <f>[1]!s_fa_roe(A4319,"20251231")</f>
        <v>0.7722</v>
      </c>
      <c r="O4319" s="16">
        <f>[1]!s_stmnote_rdexp(A4319,"20251231",1,10000)</f>
        <v>13825.849004</v>
      </c>
      <c r="P4319" s="20">
        <f t="shared" si="203"/>
        <v>3.0298049491359062E-2</v>
      </c>
      <c r="Q4319" s="16">
        <f>[1]!s_margin_tradingbalance(A4319,"",10000)</f>
        <v>21645.802500000002</v>
      </c>
      <c r="R4319" s="16">
        <f>[1]!s_margin_seclendingbalance(A4319,"",10000)</f>
        <v>36.659199999999998</v>
      </c>
      <c r="S4319" s="17">
        <f>[1]!s_val_ev(A4319,"",100000000)</f>
        <v>63.874184614499995</v>
      </c>
      <c r="T4319" s="17">
        <f>[1]!share_freesharesmv(A4319,"",100000000)</f>
        <v>34.485061091300004</v>
      </c>
      <c r="U4319" s="17">
        <f>[1]!s_dq_amount_btin(A4319,E4319,100000000)</f>
        <v>3.0557290799999999</v>
      </c>
      <c r="V4319" s="17">
        <f>[1]!s_dq_turn(A4319,E4319)</f>
        <v>4.9466278847538341</v>
      </c>
      <c r="W4319" s="2">
        <f>[1]!s_pq_amount(A4319,"20260101","",100000000)</f>
        <v>463.53745850000001</v>
      </c>
      <c r="X4319" s="2">
        <f>[1]!s_pq_avgamount(A4319,"20260101","",100000000)</f>
        <v>4.2139768954545458</v>
      </c>
      <c r="Y4319" s="17">
        <f>[1]!s_ipo_dilutedpe(A4319)</f>
        <v>20.56</v>
      </c>
      <c r="Z4319" s="12">
        <f>[1]!s_ipo_collection_total(A4319,100000000)</f>
        <v>3.536</v>
      </c>
      <c r="AA4319" s="2">
        <f>[1]!s_val_pe_ttm(A4319,E4319)</f>
        <v>79.286270141601563</v>
      </c>
      <c r="AB4319" s="5">
        <f>[1]!s_info_zjtxornot1(A4319,"")</f>
        <v>0</v>
      </c>
      <c r="AC4319" s="22" t="str">
        <f>[1]!s_info_nature1(A4319,"")</f>
        <v>中央国有企业</v>
      </c>
      <c r="AD4319" s="6" t="str">
        <f>[1]!s_info_city(A4319)</f>
        <v>沧州市</v>
      </c>
      <c r="AE4319" s="6" t="str">
        <f>[1]!s_info_province(A4319)</f>
        <v>河北省</v>
      </c>
      <c r="AF4319">
        <v>116.857461</v>
      </c>
      <c r="AG4319">
        <v>38.310581999999997</v>
      </c>
    </row>
    <row r="4320" spans="1:33" x14ac:dyDescent="0.3">
      <c r="A4320" s="12" t="s">
        <v>8976</v>
      </c>
      <c r="B4320" s="12" t="s">
        <v>8977</v>
      </c>
      <c r="C4320" s="16" t="str">
        <f>[1]!s_info_mkt(A4320)</f>
        <v>主板</v>
      </c>
      <c r="D4320" s="16" t="str">
        <f>[1]!s_ipo_listeddate(A4320)</f>
        <v>1996-09-26</v>
      </c>
      <c r="E4320" s="16" t="str">
        <f>[1]!lastradeday_s("000002","")</f>
        <v>2026-06-22</v>
      </c>
      <c r="F4320" s="16" t="str">
        <f>[1]!s_info_industry_csrc2023(A4320,"",3)</f>
        <v>商务服务业</v>
      </c>
      <c r="G4320" s="16" t="str">
        <f>[1]!s_info_industry_csrc2023(A4320,"",1)</f>
        <v>租赁和商务服务业</v>
      </c>
      <c r="H4320" s="16">
        <f>[1]!s_is(A4320,83,"FY","YTD","20251231",1,"",100000000)</f>
        <v>5.5553029342999993</v>
      </c>
      <c r="I4320" s="16">
        <f>[1]!s_is(A4320,83,"FY","YTD","20241231",1,"",100000000)</f>
        <v>5.8215588747</v>
      </c>
      <c r="J4320" s="16">
        <f t="shared" si="201"/>
        <v>-4.5736193025054939E-2</v>
      </c>
      <c r="K4320" s="16">
        <f>[1]!s_is(A4320,61,"FY","YTD","20251231",1,"",100000000)</f>
        <v>-2.9121846329000003</v>
      </c>
      <c r="L4320" s="16">
        <f>[1]!s_is(A4320,61,"FY","YTD","20241231",1,"",100000000)</f>
        <v>-2.6033681470999999</v>
      </c>
      <c r="M4320" s="16">
        <f t="shared" si="202"/>
        <v>-0.11862190376109655</v>
      </c>
      <c r="N4320" s="16">
        <f>[1]!s_fa_roe(A4320,"20251231")</f>
        <v>-319.76260000000002</v>
      </c>
      <c r="O4320" s="16">
        <f>[1]!s_stmnote_rdexp(A4320,"20251231",1,10000)</f>
        <v>0</v>
      </c>
      <c r="P4320" s="20">
        <f t="shared" si="203"/>
        <v>0</v>
      </c>
      <c r="Q4320" s="16">
        <f>[1]!s_margin_tradingbalance(A4320,"",10000)</f>
        <v>0</v>
      </c>
      <c r="R4320" s="16">
        <f>[1]!s_margin_seclendingbalance(A4320,"",10000)</f>
        <v>0</v>
      </c>
      <c r="S4320" s="17">
        <f>[1]!s_val_ev(A4320,"",100000000)</f>
        <v>14.441621960999999</v>
      </c>
      <c r="T4320" s="17">
        <f>[1]!share_freesharesmv(A4320,"",100000000)</f>
        <v>10.528609088999998</v>
      </c>
      <c r="U4320" s="17">
        <f>[1]!s_dq_amount_btin(A4320,E4320,100000000)</f>
        <v>0.31472592999999999</v>
      </c>
      <c r="V4320" s="17">
        <f>[1]!s_dq_turn(A4320,E4320)</f>
        <v>2.1983726409051454</v>
      </c>
      <c r="W4320" s="2">
        <f>[1]!s_pq_amount(A4320,"20260101","",100000000)</f>
        <v>123.97806842999999</v>
      </c>
      <c r="X4320" s="2">
        <f>[1]!s_pq_avgamount(A4320,"20260101","",100000000)</f>
        <v>1.1374134718348623</v>
      </c>
      <c r="Y4320" s="17">
        <f>[1]!s_ipo_dilutedpe(A4320)</f>
        <v>0</v>
      </c>
      <c r="Z4320" s="12">
        <f>[1]!s_ipo_collection_total(A4320,100000000)</f>
        <v>0.84967999999999999</v>
      </c>
      <c r="AA4320" s="2">
        <f>[1]!s_val_pe_ttm(A4320,E4320)</f>
        <v>-5.0577354431152344</v>
      </c>
      <c r="AB4320" s="5">
        <f>[1]!s_info_zjtxornot1(A4320,"")</f>
        <v>0</v>
      </c>
      <c r="AC4320" s="22" t="str">
        <f>[1]!s_info_nature1(A4320,"")</f>
        <v>地方国有企业</v>
      </c>
      <c r="AD4320" s="6" t="str">
        <f>[1]!s_info_city(A4320)</f>
        <v>西安市</v>
      </c>
      <c r="AE4320" s="6" t="str">
        <f>[1]!s_info_province(A4320)</f>
        <v>陕西省</v>
      </c>
      <c r="AF4320">
        <v>108.948024</v>
      </c>
      <c r="AG4320">
        <v>34.263160999999997</v>
      </c>
    </row>
    <row r="4321" spans="1:33" x14ac:dyDescent="0.3">
      <c r="A4321" s="12" t="s">
        <v>8978</v>
      </c>
      <c r="B4321" s="12" t="s">
        <v>8979</v>
      </c>
      <c r="C4321" s="16" t="str">
        <f>[1]!s_info_mkt(A4321)</f>
        <v>主板</v>
      </c>
      <c r="D4321" s="16" t="str">
        <f>[1]!s_ipo_listeddate(A4321)</f>
        <v>1996-01-30</v>
      </c>
      <c r="E4321" s="16" t="str">
        <f>[1]!lastradeday_s("000002","")</f>
        <v>2026-06-22</v>
      </c>
      <c r="F4321" s="16" t="str">
        <f>[1]!s_info_industry_csrc2023(A4321,"",3)</f>
        <v>计算机、通信和其他电子设备制造业</v>
      </c>
      <c r="G4321" s="16" t="str">
        <f>[1]!s_info_industry_csrc2023(A4321,"",1)</f>
        <v>制造业</v>
      </c>
      <c r="H4321" s="16">
        <f>[1]!s_is(A4321,83,"FY","YTD","20251231",1,"",100000000)</f>
        <v>215.87015199830003</v>
      </c>
      <c r="I4321" s="16">
        <f>[1]!s_is(A4321,83,"FY","YTD","20241231",1,"",100000000)</f>
        <v>186.79729021400001</v>
      </c>
      <c r="J4321" s="16">
        <f t="shared" si="201"/>
        <v>0.15563856280245481</v>
      </c>
      <c r="K4321" s="16">
        <f>[1]!s_is(A4321,61,"FY","YTD","20251231",1,"",100000000)</f>
        <v>4.5791626612999998</v>
      </c>
      <c r="L4321" s="16">
        <f>[1]!s_is(A4321,61,"FY","YTD","20241231",1,"",100000000)</f>
        <v>-3.6713602873000002</v>
      </c>
      <c r="M4321" s="16">
        <f t="shared" si="202"/>
        <v>2.2472659458512632</v>
      </c>
      <c r="N4321" s="16">
        <f>[1]!s_fa_roe(A4321,"20251231")</f>
        <v>2.1032999999999999</v>
      </c>
      <c r="O4321" s="16">
        <f>[1]!s_stmnote_rdexp(A4321,"20251231",1,10000)</f>
        <v>120157.378926</v>
      </c>
      <c r="P4321" s="20">
        <f t="shared" si="203"/>
        <v>5.5661877204286329E-2</v>
      </c>
      <c r="Q4321" s="16">
        <f>[1]!s_margin_tradingbalance(A4321,"",10000)</f>
        <v>153537.8052</v>
      </c>
      <c r="R4321" s="16">
        <f>[1]!s_margin_seclendingbalance(A4321,"",10000)</f>
        <v>527.54650000000004</v>
      </c>
      <c r="S4321" s="17">
        <f>[1]!s_val_ev(A4321,"",100000000)</f>
        <v>325.33686422125356</v>
      </c>
      <c r="T4321" s="17">
        <f>[1]!share_freesharesmv(A4321,"",100000000)</f>
        <v>248.64262375550004</v>
      </c>
      <c r="U4321" s="17">
        <f>[1]!s_dq_amount_btin(A4321,E4321,100000000)</f>
        <v>13.66900669</v>
      </c>
      <c r="V4321" s="17">
        <f>[1]!s_dq_turn(A4321,E4321)</f>
        <v>5.3007169850211246</v>
      </c>
      <c r="W4321" s="2">
        <f>[1]!s_pq_amount(A4321,"20260101","",100000000)</f>
        <v>1687.25303506</v>
      </c>
      <c r="X4321" s="2">
        <f>[1]!s_pq_avgamount(A4321,"20260101","",100000000)</f>
        <v>15.33866395509091</v>
      </c>
      <c r="Y4321" s="17">
        <f>[1]!s_ipo_dilutedpe(A4321)</f>
        <v>13.6</v>
      </c>
      <c r="Z4321" s="12">
        <f>[1]!s_ipo_collection_total(A4321,100000000)</f>
        <v>1.4144000000000001</v>
      </c>
      <c r="AA4321" s="2">
        <f>[1]!s_val_pe_ttm(A4321,E4321)</f>
        <v>43.004928588867188</v>
      </c>
      <c r="AB4321" s="5">
        <f>[1]!s_info_zjtxornot1(A4321,"")</f>
        <v>1</v>
      </c>
      <c r="AC4321" s="22" t="str">
        <f>[1]!s_info_nature1(A4321,"")</f>
        <v>民营企业</v>
      </c>
      <c r="AD4321" s="6" t="str">
        <f>[1]!s_info_city(A4321)</f>
        <v>宁波市</v>
      </c>
      <c r="AE4321" s="6" t="str">
        <f>[1]!s_info_province(A4321)</f>
        <v>浙江省</v>
      </c>
      <c r="AF4321">
        <v>121.549792</v>
      </c>
      <c r="AG4321">
        <v>29.868387999999999</v>
      </c>
    </row>
    <row r="4322" spans="1:33" x14ac:dyDescent="0.3">
      <c r="A4322" s="12" t="s">
        <v>8980</v>
      </c>
      <c r="B4322" s="12" t="s">
        <v>8981</v>
      </c>
      <c r="C4322" s="16" t="str">
        <f>[1]!s_info_mkt(A4322)</f>
        <v>主板</v>
      </c>
      <c r="D4322" s="16" t="str">
        <f>[1]!s_ipo_listeddate(A4322)</f>
        <v>2015-03-24</v>
      </c>
      <c r="E4322" s="16" t="str">
        <f>[1]!lastradeday_s("000002","")</f>
        <v>2026-06-22</v>
      </c>
      <c r="F4322" s="16" t="str">
        <f>[1]!s_info_industry_csrc2023(A4322,"",3)</f>
        <v>商务服务业</v>
      </c>
      <c r="G4322" s="16" t="str">
        <f>[1]!s_info_industry_csrc2023(A4322,"",1)</f>
        <v>租赁和商务服务业</v>
      </c>
      <c r="H4322" s="16">
        <f>[1]!s_is(A4322,83,"FY","YTD","20251231",1,"",100000000)</f>
        <v>3.3882952433999995</v>
      </c>
      <c r="I4322" s="16">
        <f>[1]!s_is(A4322,83,"FY","YTD","20241231",1,"",100000000)</f>
        <v>3.3817415850999999</v>
      </c>
      <c r="J4322" s="16">
        <f t="shared" si="201"/>
        <v>1.9379536061758795E-3</v>
      </c>
      <c r="K4322" s="16">
        <f>[1]!s_is(A4322,61,"FY","YTD","20251231",1,"",100000000)</f>
        <v>-1.0773701137</v>
      </c>
      <c r="L4322" s="16">
        <f>[1]!s_is(A4322,61,"FY","YTD","20241231",1,"",100000000)</f>
        <v>8.3336855799999998E-2</v>
      </c>
      <c r="M4322" s="16">
        <f t="shared" si="202"/>
        <v>-13.927894907453421</v>
      </c>
      <c r="N4322" s="16">
        <f>[1]!s_fa_roe(A4322,"20251231")</f>
        <v>-33.384300000000003</v>
      </c>
      <c r="O4322" s="16">
        <f>[1]!s_stmnote_rdexp(A4322,"20251231",1,10000)</f>
        <v>562.14485400000001</v>
      </c>
      <c r="P4322" s="20">
        <f t="shared" si="203"/>
        <v>1.6590787213569776E-2</v>
      </c>
      <c r="Q4322" s="16">
        <f>[1]!s_margin_tradingbalance(A4322,"",10000)</f>
        <v>0</v>
      </c>
      <c r="R4322" s="16">
        <f>[1]!s_margin_seclendingbalance(A4322,"",10000)</f>
        <v>0</v>
      </c>
      <c r="S4322" s="17">
        <f>[1]!s_val_ev(A4322,"",100000000)</f>
        <v>10.534470929999999</v>
      </c>
      <c r="T4322" s="17">
        <f>[1]!share_freesharesmv(A4322,"",100000000)</f>
        <v>7.3523246399999991</v>
      </c>
      <c r="U4322" s="17">
        <f>[1]!s_dq_amount_btin(A4322,E4322,100000000)</f>
        <v>0.23507110000000001</v>
      </c>
      <c r="V4322" s="17">
        <f>[1]!s_dq_turn(A4322,E4322)</f>
        <v>2.2919738599534965</v>
      </c>
      <c r="W4322" s="2">
        <f>[1]!s_pq_amount(A4322,"20260101","",100000000)</f>
        <v>58.73794908</v>
      </c>
      <c r="X4322" s="2">
        <f>[1]!s_pq_avgamount(A4322,"20260101","",100000000)</f>
        <v>0.59331261696969695</v>
      </c>
      <c r="Y4322" s="17">
        <f>[1]!s_ipo_dilutedpe(A4322)</f>
        <v>22.94</v>
      </c>
      <c r="Z4322" s="12">
        <f>[1]!s_ipo_collection_total(A4322,100000000)</f>
        <v>4.4358870000000001</v>
      </c>
      <c r="AA4322" s="2">
        <f>[1]!s_val_pe_ttm(A4322,E4322)</f>
        <v>-10.244120597839355</v>
      </c>
      <c r="AB4322" s="5">
        <f>[1]!s_info_zjtxornot1(A4322,"")</f>
        <v>0</v>
      </c>
      <c r="AC4322" s="22" t="str">
        <f>[1]!s_info_nature1(A4322,"")</f>
        <v>民营企业</v>
      </c>
      <c r="AD4322" s="6" t="str">
        <f>[1]!s_info_city(A4322)</f>
        <v>上海市</v>
      </c>
      <c r="AE4322" s="6" t="str">
        <f>[1]!s_info_province(A4322)</f>
        <v>上海</v>
      </c>
      <c r="AF4322">
        <v>121.472644</v>
      </c>
      <c r="AG4322">
        <v>31.231705999999999</v>
      </c>
    </row>
    <row r="4323" spans="1:33" x14ac:dyDescent="0.3">
      <c r="A4323" s="12" t="s">
        <v>8982</v>
      </c>
      <c r="B4323" s="12" t="s">
        <v>8983</v>
      </c>
      <c r="C4323" s="16" t="str">
        <f>[1]!s_info_mkt(A4323)</f>
        <v>主板</v>
      </c>
      <c r="D4323" s="16" t="str">
        <f>[1]!s_ipo_listeddate(A4323)</f>
        <v>2002-12-26</v>
      </c>
      <c r="E4323" s="16" t="str">
        <f>[1]!lastradeday_s("000002","")</f>
        <v>2026-06-22</v>
      </c>
      <c r="F4323" s="16" t="str">
        <f>[1]!s_info_industry_csrc2023(A4323,"",3)</f>
        <v>土木工程建筑业</v>
      </c>
      <c r="G4323" s="16" t="str">
        <f>[1]!s_info_industry_csrc2023(A4323,"",1)</f>
        <v>建筑业</v>
      </c>
      <c r="H4323" s="16">
        <f>[1]!s_is(A4323,83,"FY","YTD","20251231",1,"",100000000)</f>
        <v>48.454298709399993</v>
      </c>
      <c r="I4323" s="16">
        <f>[1]!s_is(A4323,83,"FY","YTD","20241231",1,"",100000000)</f>
        <v>37.179093928900002</v>
      </c>
      <c r="J4323" s="16">
        <f t="shared" si="201"/>
        <v>0.30326733626328539</v>
      </c>
      <c r="K4323" s="16">
        <f>[1]!s_is(A4323,61,"FY","YTD","20251231",1,"",100000000)</f>
        <v>0.30735180309999999</v>
      </c>
      <c r="L4323" s="16">
        <f>[1]!s_is(A4323,61,"FY","YTD","20241231",1,"",100000000)</f>
        <v>0.25999771370000002</v>
      </c>
      <c r="M4323" s="16">
        <f t="shared" si="202"/>
        <v>0.18213271465394412</v>
      </c>
      <c r="N4323" s="16">
        <f>[1]!s_fa_roe(A4323,"20251231")</f>
        <v>0.49630000000000002</v>
      </c>
      <c r="O4323" s="16">
        <f>[1]!s_stmnote_rdexp(A4323,"20251231",1,10000)</f>
        <v>18878.228071999998</v>
      </c>
      <c r="P4323" s="20">
        <f t="shared" si="203"/>
        <v>3.8960894234008746E-2</v>
      </c>
      <c r="Q4323" s="16">
        <f>[1]!s_margin_tradingbalance(A4323,"",10000)</f>
        <v>27152.8102</v>
      </c>
      <c r="R4323" s="16">
        <f>[1]!s_margin_seclendingbalance(A4323,"",10000)</f>
        <v>3.2273999999999998</v>
      </c>
      <c r="S4323" s="17">
        <f>[1]!s_val_ev(A4323,"",100000000)</f>
        <v>31.748103260000001</v>
      </c>
      <c r="T4323" s="17">
        <f>[1]!share_freesharesmv(A4323,"",100000000)</f>
        <v>25.98156938</v>
      </c>
      <c r="U4323" s="17">
        <f>[1]!s_dq_amount_btin(A4323,E4323,100000000)</f>
        <v>0.48351887999999998</v>
      </c>
      <c r="V4323" s="17">
        <f>[1]!s_dq_turn(A4323,E4323)</f>
        <v>1.5559732685586585</v>
      </c>
      <c r="W4323" s="2">
        <f>[1]!s_pq_amount(A4323,"20260101","",100000000)</f>
        <v>92.890872400000006</v>
      </c>
      <c r="X4323" s="2">
        <f>[1]!s_pq_avgamount(A4323,"20260101","",100000000)</f>
        <v>0.84446247636363636</v>
      </c>
      <c r="Y4323" s="17">
        <f>[1]!s_ipo_dilutedpe(A4323)</f>
        <v>20</v>
      </c>
      <c r="Z4323" s="12">
        <f>[1]!s_ipo_collection_total(A4323,100000000)</f>
        <v>3</v>
      </c>
      <c r="AA4323" s="2">
        <f>[1]!s_val_pe_ttm(A4323,E4323)</f>
        <v>269.67294311523438</v>
      </c>
      <c r="AB4323" s="5">
        <f>[1]!s_info_zjtxornot1(A4323,"")</f>
        <v>0</v>
      </c>
      <c r="AC4323" s="22" t="str">
        <f>[1]!s_info_nature1(A4323,"")</f>
        <v>民营企业</v>
      </c>
      <c r="AD4323" s="6" t="str">
        <f>[1]!s_info_city(A4323)</f>
        <v>台州市</v>
      </c>
      <c r="AE4323" s="6" t="str">
        <f>[1]!s_info_province(A4323)</f>
        <v>浙江省</v>
      </c>
      <c r="AF4323">
        <v>121.42859900000001</v>
      </c>
      <c r="AG4323">
        <v>28.661377999999999</v>
      </c>
    </row>
    <row r="4324" spans="1:33" x14ac:dyDescent="0.3">
      <c r="A4324" s="12" t="s">
        <v>8984</v>
      </c>
      <c r="B4324" s="12" t="s">
        <v>8985</v>
      </c>
      <c r="C4324" s="16" t="str">
        <f>[1]!s_info_mkt(A4324)</f>
        <v>创业板</v>
      </c>
      <c r="D4324" s="16" t="str">
        <f>[1]!s_ipo_listeddate(A4324)</f>
        <v>2020-09-01</v>
      </c>
      <c r="E4324" s="16" t="str">
        <f>[1]!lastradeday_s("000002","")</f>
        <v>2026-06-22</v>
      </c>
      <c r="F4324" s="16" t="str">
        <f>[1]!s_info_industry_csrc2023(A4324,"",3)</f>
        <v>专用设备制造业</v>
      </c>
      <c r="G4324" s="16" t="str">
        <f>[1]!s_info_industry_csrc2023(A4324,"",1)</f>
        <v>制造业</v>
      </c>
      <c r="H4324" s="16">
        <f>[1]!s_is(A4324,83,"FY","YTD","20251231",1,"",100000000)</f>
        <v>37.516059886400001</v>
      </c>
      <c r="I4324" s="16">
        <f>[1]!s_is(A4324,83,"FY","YTD","20241231",1,"",100000000)</f>
        <v>17.6102303712</v>
      </c>
      <c r="J4324" s="16">
        <f t="shared" si="201"/>
        <v>1.1303559973726554</v>
      </c>
      <c r="K4324" s="16">
        <f>[1]!s_is(A4324,61,"FY","YTD","20251231",1,"",100000000)</f>
        <v>-0.45383438460000003</v>
      </c>
      <c r="L4324" s="16">
        <f>[1]!s_is(A4324,61,"FY","YTD","20241231",1,"",100000000)</f>
        <v>0.16115206300000001</v>
      </c>
      <c r="M4324" s="16">
        <f t="shared" si="202"/>
        <v>-3.8161872467000308</v>
      </c>
      <c r="N4324" s="16">
        <f>[1]!s_fa_roe(A4324,"20251231")</f>
        <v>-3.7669999999999999</v>
      </c>
      <c r="O4324" s="16">
        <f>[1]!s_stmnote_rdexp(A4324,"20251231",1,10000)</f>
        <v>13611.917522</v>
      </c>
      <c r="P4324" s="20">
        <f t="shared" si="203"/>
        <v>3.6282908075148036E-2</v>
      </c>
      <c r="Q4324" s="16">
        <f>[1]!s_margin_tradingbalance(A4324,"",10000)</f>
        <v>19615.6895</v>
      </c>
      <c r="R4324" s="16">
        <f>[1]!s_margin_seclendingbalance(A4324,"",10000)</f>
        <v>17.778600000000001</v>
      </c>
      <c r="S4324" s="17">
        <f>[1]!s_val_ev(A4324,"",100000000)</f>
        <v>35.257876708600001</v>
      </c>
      <c r="T4324" s="17">
        <f>[1]!share_freesharesmv(A4324,"",100000000)</f>
        <v>16.912855198200003</v>
      </c>
      <c r="U4324" s="17">
        <f>[1]!s_dq_amount_btin(A4324,E4324,100000000)</f>
        <v>0.59910249000000004</v>
      </c>
      <c r="V4324" s="17">
        <f>[1]!s_dq_turn(A4324,E4324)</f>
        <v>1.7420420019359648</v>
      </c>
      <c r="W4324" s="2">
        <f>[1]!s_pq_amount(A4324,"20260101","",100000000)</f>
        <v>134.76303956000001</v>
      </c>
      <c r="X4324" s="2">
        <f>[1]!s_pq_avgamount(A4324,"20260101","",100000000)</f>
        <v>1.2251185414545454</v>
      </c>
      <c r="Y4324" s="17">
        <f>[1]!s_ipo_dilutedpe(A4324)</f>
        <v>22.5</v>
      </c>
      <c r="Z4324" s="12">
        <f>[1]!s_ipo_collection_total(A4324,100000000)</f>
        <v>4.2320000000000002</v>
      </c>
      <c r="AA4324" s="2">
        <f>[1]!s_val_pe_ttm(A4324,E4324)</f>
        <v>-16.310949325561523</v>
      </c>
      <c r="AB4324" s="5">
        <f>[1]!s_info_zjtxornot1(A4324,"")</f>
        <v>0</v>
      </c>
      <c r="AC4324" s="22" t="str">
        <f>[1]!s_info_nature1(A4324,"")</f>
        <v>民营企业</v>
      </c>
      <c r="AD4324" s="6" t="str">
        <f>[1]!s_info_city(A4324)</f>
        <v>余姚市</v>
      </c>
      <c r="AE4324" s="6" t="str">
        <f>[1]!s_info_province(A4324)</f>
        <v>浙江省</v>
      </c>
      <c r="AF4324">
        <v>121.152779</v>
      </c>
      <c r="AG4324">
        <v>29.996456999999999</v>
      </c>
    </row>
    <row r="4325" spans="1:33" x14ac:dyDescent="0.3">
      <c r="A4325" s="12" t="s">
        <v>8986</v>
      </c>
      <c r="B4325" s="12" t="s">
        <v>8987</v>
      </c>
      <c r="C4325" s="16" t="str">
        <f>[1]!s_info_mkt(A4325)</f>
        <v>主板</v>
      </c>
      <c r="D4325" s="16" t="str">
        <f>[1]!s_ipo_listeddate(A4325)</f>
        <v>2001-01-05</v>
      </c>
      <c r="E4325" s="16" t="str">
        <f>[1]!lastradeday_s("000002","")</f>
        <v>2026-06-22</v>
      </c>
      <c r="F4325" s="16" t="str">
        <f>[1]!s_info_industry_csrc2023(A4325,"",3)</f>
        <v>化学原料和化学制品制造业</v>
      </c>
      <c r="G4325" s="16" t="str">
        <f>[1]!s_info_industry_csrc2023(A4325,"",1)</f>
        <v>制造业</v>
      </c>
      <c r="H4325" s="16">
        <f>[1]!s_is(A4325,83,"FY","YTD","20251231",1,"",100000000)</f>
        <v>2032.3457381442001</v>
      </c>
      <c r="I4325" s="16">
        <f>[1]!s_is(A4325,83,"FY","YTD","20241231",1,"",100000000)</f>
        <v>1820.6911916094</v>
      </c>
      <c r="J4325" s="16">
        <f t="shared" si="201"/>
        <v>0.11624955814044902</v>
      </c>
      <c r="K4325" s="16">
        <f>[1]!s_is(A4325,61,"FY","YTD","20251231",1,"",100000000)</f>
        <v>125.2720109415</v>
      </c>
      <c r="L4325" s="16">
        <f>[1]!s_is(A4325,61,"FY","YTD","20241231",1,"",100000000)</f>
        <v>130.3306661284</v>
      </c>
      <c r="M4325" s="16">
        <f t="shared" si="202"/>
        <v>-3.8814005461433605E-2</v>
      </c>
      <c r="N4325" s="16">
        <f>[1]!s_fa_roe(A4325,"20251231")</f>
        <v>12.3462</v>
      </c>
      <c r="O4325" s="16">
        <f>[1]!s_stmnote_rdexp(A4325,"20251231",1,10000)</f>
        <v>486522.89561099996</v>
      </c>
      <c r="P4325" s="20">
        <f t="shared" si="203"/>
        <v>2.3938982746865674E-2</v>
      </c>
      <c r="Q4325" s="16">
        <f>[1]!s_margin_tradingbalance(A4325,"",10000)</f>
        <v>304103.29440000001</v>
      </c>
      <c r="R4325" s="16">
        <f>[1]!s_margin_seclendingbalance(A4325,"",10000)</f>
        <v>1462.479</v>
      </c>
      <c r="S4325" s="17">
        <f>[1]!s_val_ev(A4325,"",100000000)</f>
        <v>2325.9404181179998</v>
      </c>
      <c r="T4325" s="17">
        <f>[1]!share_freesharesmv(A4325,"",100000000)</f>
        <v>1352.645632603</v>
      </c>
      <c r="U4325" s="17">
        <f>[1]!s_dq_amount_btin(A4325,E4325,100000000)</f>
        <v>45.75181113</v>
      </c>
      <c r="V4325" s="17">
        <f>[1]!s_dq_turn(A4325,E4325)</f>
        <v>2.0252158324465834</v>
      </c>
      <c r="W4325" s="2">
        <f>[1]!s_pq_amount(A4325,"20260101","",100000000)</f>
        <v>3582.33926488</v>
      </c>
      <c r="X4325" s="2">
        <f>[1]!s_pq_avgamount(A4325,"20260101","",100000000)</f>
        <v>32.566720589818182</v>
      </c>
      <c r="Y4325" s="17">
        <f>[1]!s_ipo_dilutedpe(A4325)</f>
        <v>51.51</v>
      </c>
      <c r="Z4325" s="12">
        <f>[1]!s_ipo_collection_total(A4325,100000000)</f>
        <v>4.5119999999999996</v>
      </c>
      <c r="AA4325" s="2">
        <f>[1]!s_val_pe_ttm(A4325,E4325)</f>
        <v>17.670501708984375</v>
      </c>
      <c r="AB4325" s="5">
        <f>[1]!s_info_zjtxornot1(A4325,"")</f>
        <v>1</v>
      </c>
      <c r="AC4325" s="22" t="str">
        <f>[1]!s_info_nature1(A4325,"")</f>
        <v>地方国有企业</v>
      </c>
      <c r="AD4325" s="6" t="str">
        <f>[1]!s_info_city(A4325)</f>
        <v>烟台市</v>
      </c>
      <c r="AE4325" s="6" t="str">
        <f>[1]!s_info_province(A4325)</f>
        <v>山东省</v>
      </c>
      <c r="AF4325">
        <v>121.39138199999999</v>
      </c>
      <c r="AG4325">
        <v>37.539296999999998</v>
      </c>
    </row>
    <row r="4326" spans="1:33" x14ac:dyDescent="0.3">
      <c r="A4326" s="12" t="s">
        <v>8988</v>
      </c>
      <c r="B4326" s="12" t="s">
        <v>8989</v>
      </c>
      <c r="C4326" s="16" t="str">
        <f>[1]!s_info_mkt(A4326)</f>
        <v>创业板</v>
      </c>
      <c r="D4326" s="16" t="str">
        <f>[1]!s_ipo_listeddate(A4326)</f>
        <v>2010-11-12</v>
      </c>
      <c r="E4326" s="16" t="str">
        <f>[1]!lastradeday_s("000002","")</f>
        <v>2026-06-22</v>
      </c>
      <c r="F4326" s="16" t="str">
        <f>[1]!s_info_industry_csrc2023(A4326,"",3)</f>
        <v>有色金属矿采选业</v>
      </c>
      <c r="G4326" s="16" t="str">
        <f>[1]!s_info_industry_csrc2023(A4326,"",1)</f>
        <v>采矿业</v>
      </c>
      <c r="H4326" s="16">
        <f>[1]!s_is(A4326,83,"FY","YTD","20251231",1,"",100000000)</f>
        <v>6.3032896307000001</v>
      </c>
      <c r="I4326" s="16">
        <f>[1]!s_is(A4326,83,"FY","YTD","20241231",1,"",100000000)</f>
        <v>3.5002111226999997</v>
      </c>
      <c r="J4326" s="16">
        <f t="shared" si="201"/>
        <v>0.80083126695447904</v>
      </c>
      <c r="K4326" s="16">
        <f>[1]!s_is(A4326,61,"FY","YTD","20251231",1,"",100000000)</f>
        <v>1.5142513693999999</v>
      </c>
      <c r="L4326" s="16">
        <f>[1]!s_is(A4326,61,"FY","YTD","20241231",1,"",100000000)</f>
        <v>0.46554829079999999</v>
      </c>
      <c r="M4326" s="16">
        <f t="shared" si="202"/>
        <v>2.2526193293458441</v>
      </c>
      <c r="N4326" s="16">
        <f>[1]!s_fa_roe(A4326,"20251231")</f>
        <v>13.9162</v>
      </c>
      <c r="O4326" s="16">
        <f>[1]!s_stmnote_rdexp(A4326,"20251231",1,10000)</f>
        <v>456.84553399999999</v>
      </c>
      <c r="P4326" s="20">
        <f t="shared" si="203"/>
        <v>7.2477319108889791E-3</v>
      </c>
      <c r="Q4326" s="16">
        <f>[1]!s_margin_tradingbalance(A4326,"",10000)</f>
        <v>74291.680399999997</v>
      </c>
      <c r="R4326" s="16">
        <f>[1]!s_margin_seclendingbalance(A4326,"",10000)</f>
        <v>14.1174</v>
      </c>
      <c r="S4326" s="17">
        <f>[1]!s_val_ev(A4326,"",100000000)</f>
        <v>121.1354</v>
      </c>
      <c r="T4326" s="17">
        <f>[1]!share_freesharesmv(A4326,"",100000000)</f>
        <v>97.472185392499995</v>
      </c>
      <c r="U4326" s="17">
        <f>[1]!s_dq_amount_btin(A4326,E4326,100000000)</f>
        <v>11.150507449999999</v>
      </c>
      <c r="V4326" s="17">
        <f>[1]!s_dq_turn(A4326,E4326)</f>
        <v>11.162216257457843</v>
      </c>
      <c r="W4326" s="2">
        <f>[1]!s_pq_amount(A4326,"20260101","",100000000)</f>
        <v>2349.7736994500001</v>
      </c>
      <c r="X4326" s="2">
        <f>[1]!s_pq_avgamount(A4326,"20260101","",100000000)</f>
        <v>21.361579085909089</v>
      </c>
      <c r="Y4326" s="17">
        <f>[1]!s_ipo_dilutedpe(A4326)</f>
        <v>55.56</v>
      </c>
      <c r="Z4326" s="12">
        <f>[1]!s_ipo_collection_total(A4326,100000000)</f>
        <v>8.5625</v>
      </c>
      <c r="AA4326" s="2">
        <f>[1]!s_val_pe_ttm(A4326,E4326)</f>
        <v>65.364845275878906</v>
      </c>
      <c r="AB4326" s="5">
        <f>[1]!s_info_zjtxornot1(A4326,"")</f>
        <v>0</v>
      </c>
      <c r="AC4326" s="22" t="str">
        <f>[1]!s_info_nature1(A4326,"")</f>
        <v>民营企业</v>
      </c>
      <c r="AD4326" s="6" t="str">
        <f>[1]!s_info_city(A4326)</f>
        <v>北京市</v>
      </c>
      <c r="AE4326" s="6" t="str">
        <f>[1]!s_info_province(A4326)</f>
        <v>北京</v>
      </c>
      <c r="AF4326">
        <v>116.40528500000001</v>
      </c>
      <c r="AG4326">
        <v>39.904989</v>
      </c>
    </row>
    <row r="4327" spans="1:33" x14ac:dyDescent="0.3">
      <c r="A4327" s="12" t="s">
        <v>319</v>
      </c>
      <c r="B4327" s="12" t="s">
        <v>320</v>
      </c>
      <c r="C4327" s="16" t="str">
        <f>[1]!s_info_mkt(A4327)</f>
        <v>北证</v>
      </c>
      <c r="D4327" s="16" t="str">
        <f>[1]!s_ipo_listeddate(A4327)</f>
        <v>2020-07-27</v>
      </c>
      <c r="E4327" s="16" t="str">
        <f>[1]!lastradeday_s("000002","")</f>
        <v>2026-06-22</v>
      </c>
      <c r="F4327" s="16" t="str">
        <f>[1]!s_info_industry_csrc2023(A4327,"",3)</f>
        <v>计算机、通信和其他电子设备制造业</v>
      </c>
      <c r="G4327" s="16" t="str">
        <f>[1]!s_info_industry_csrc2023(A4327,"",1)</f>
        <v>制造业</v>
      </c>
      <c r="H4327" s="16">
        <f>[1]!s_is(A4327,83,"FY","YTD","20251231",1,"",100000000)</f>
        <v>169.82824582540002</v>
      </c>
      <c r="I4327" s="16">
        <f>[1]!s_is(A4327,83,"FY","YTD","20241231",1,"",100000000)</f>
        <v>142.36816425870001</v>
      </c>
      <c r="J4327" s="16">
        <f t="shared" si="201"/>
        <v>0.19288077295709005</v>
      </c>
      <c r="K4327" s="16">
        <f>[1]!s_is(A4327,61,"FY","YTD","20251231",1,"",100000000)</f>
        <v>8.7507710574999997</v>
      </c>
      <c r="L4327" s="16">
        <f>[1]!s_is(A4327,61,"FY","YTD","20241231",1,"",100000000)</f>
        <v>9.3022444105000002</v>
      </c>
      <c r="M4327" s="16">
        <f t="shared" si="202"/>
        <v>-5.9283902751202648E-2</v>
      </c>
      <c r="N4327" s="16">
        <f>[1]!s_fa_roe(A4327,"20251231")</f>
        <v>7.0553999999999997</v>
      </c>
      <c r="O4327" s="16">
        <f>[1]!s_stmnote_rdexp(A4327,"20251231",1,10000)</f>
        <v>83996.903254999997</v>
      </c>
      <c r="P4327" s="20">
        <f t="shared" si="203"/>
        <v>4.9459913365269635E-2</v>
      </c>
      <c r="Q4327" s="16">
        <f>[1]!s_margin_tradingbalance(A4327,"",10000)</f>
        <v>27572.152300000002</v>
      </c>
      <c r="R4327" s="16">
        <f>[1]!s_margin_seclendingbalance(A4327,"",10000)</f>
        <v>0</v>
      </c>
      <c r="S4327" s="17">
        <f>[1]!s_val_ev(A4327,"",100000000)</f>
        <v>314.48200696739997</v>
      </c>
      <c r="T4327" s="17">
        <f>[1]!share_freesharesmv(A4327,"",100000000)</f>
        <v>83.438656922699991</v>
      </c>
      <c r="U4327" s="17">
        <f>[1]!s_dq_amount_btin(A4327,E4327,100000000)</f>
        <v>2.7428845499999999</v>
      </c>
      <c r="V4327" s="17">
        <f>[1]!s_dq_turn(A4327,E4327)</f>
        <v>0.92285401994505178</v>
      </c>
      <c r="W4327" s="2">
        <f>[1]!s_pq_amount(A4327,"20260101","",100000000)</f>
        <v>290.30988803999998</v>
      </c>
      <c r="X4327" s="2">
        <f>[1]!s_pq_avgamount(A4327,"20260101","",100000000)</f>
        <v>2.6391808003636363</v>
      </c>
      <c r="Y4327" s="17">
        <f>[1]!s_ipo_dilutedpe(A4327)</f>
        <v>51.94</v>
      </c>
      <c r="Z4327" s="12">
        <f>[1]!s_ipo_collection_total(A4327,100000000)</f>
        <v>16.72</v>
      </c>
      <c r="AA4327" s="2">
        <f>[1]!s_val_pe_ttm(A4327,E4327)</f>
        <v>36.591888427734375</v>
      </c>
      <c r="AB4327" s="5">
        <f>[1]!s_info_zjtxornot1(A4327,"")</f>
        <v>1</v>
      </c>
      <c r="AC4327" s="22" t="str">
        <f>[1]!s_info_nature1(A4327,"")</f>
        <v>公众企业</v>
      </c>
      <c r="AD4327" s="6" t="str">
        <f>[1]!s_info_city(A4327)</f>
        <v>深圳市</v>
      </c>
      <c r="AE4327" s="6" t="str">
        <f>[1]!s_info_province(A4327)</f>
        <v>广东省</v>
      </c>
      <c r="AF4327">
        <v>114.085947</v>
      </c>
      <c r="AG4327">
        <v>22.547000000000001</v>
      </c>
    </row>
    <row r="4328" spans="1:33" x14ac:dyDescent="0.3">
      <c r="A4328" s="12" t="s">
        <v>8990</v>
      </c>
      <c r="B4328" s="12" t="s">
        <v>8991</v>
      </c>
      <c r="C4328" s="16" t="str">
        <f>[1]!s_info_mkt(A4328)</f>
        <v>主板</v>
      </c>
      <c r="D4328" s="16" t="str">
        <f>[1]!s_ipo_listeddate(A4328)</f>
        <v>1996-06-27</v>
      </c>
      <c r="E4328" s="16" t="str">
        <f>[1]!lastradeday_s("000002","")</f>
        <v>2026-06-22</v>
      </c>
      <c r="F4328" s="16" t="str">
        <f>[1]!s_info_industry_csrc2023(A4328,"",3)</f>
        <v>软件和信息技术服务业</v>
      </c>
      <c r="G4328" s="16" t="str">
        <f>[1]!s_info_industry_csrc2023(A4328,"",1)</f>
        <v>信息传输、软件和信息技术服务业</v>
      </c>
      <c r="H4328" s="16">
        <f>[1]!s_is(A4328,83,"FY","YTD","20251231",1,"",100000000)</f>
        <v>15.2715507842</v>
      </c>
      <c r="I4328" s="16">
        <f>[1]!s_is(A4328,83,"FY","YTD","20241231",1,"",100000000)</f>
        <v>13.508607314500001</v>
      </c>
      <c r="J4328" s="16">
        <f t="shared" si="201"/>
        <v>0.13050519780878322</v>
      </c>
      <c r="K4328" s="16">
        <f>[1]!s_is(A4328,61,"FY","YTD","20251231",1,"",100000000)</f>
        <v>0.82405100569999989</v>
      </c>
      <c r="L4328" s="16">
        <f>[1]!s_is(A4328,61,"FY","YTD","20241231",1,"",100000000)</f>
        <v>0.92743489749999997</v>
      </c>
      <c r="M4328" s="16">
        <f t="shared" si="202"/>
        <v>-0.11147293689150842</v>
      </c>
      <c r="N4328" s="16">
        <f>[1]!s_fa_roe(A4328,"20251231")</f>
        <v>5.2808999999999999</v>
      </c>
      <c r="O4328" s="16">
        <f>[1]!s_stmnote_rdexp(A4328,"20251231",1,10000)</f>
        <v>10517.791043000001</v>
      </c>
      <c r="P4328" s="20">
        <f t="shared" si="203"/>
        <v>6.8871794303180689E-2</v>
      </c>
      <c r="Q4328" s="16">
        <f>[1]!s_margin_tradingbalance(A4328,"",10000)</f>
        <v>0</v>
      </c>
      <c r="R4328" s="16">
        <f>[1]!s_margin_seclendingbalance(A4328,"",10000)</f>
        <v>0</v>
      </c>
      <c r="S4328" s="17">
        <f>[1]!s_val_ev(A4328,"",100000000)</f>
        <v>59.913144641999999</v>
      </c>
      <c r="T4328" s="17">
        <f>[1]!share_freesharesmv(A4328,"",100000000)</f>
        <v>32.834884674799994</v>
      </c>
      <c r="U4328" s="17">
        <f>[1]!s_dq_amount_btin(A4328,E4328,100000000)</f>
        <v>0.59944154999999999</v>
      </c>
      <c r="V4328" s="17">
        <f>[1]!s_dq_turn(A4328,E4328)</f>
        <v>1.1764242971483849</v>
      </c>
      <c r="W4328" s="2">
        <f>[1]!s_pq_amount(A4328,"20260101","",100000000)</f>
        <v>157.74691344999999</v>
      </c>
      <c r="X4328" s="2">
        <f>[1]!s_pq_avgamount(A4328,"20260101","",100000000)</f>
        <v>1.4340628495454546</v>
      </c>
      <c r="Y4328" s="17">
        <f>[1]!s_ipo_dilutedpe(A4328)</f>
        <v>14.56</v>
      </c>
      <c r="Z4328" s="12">
        <f>[1]!s_ipo_collection_total(A4328,100000000)</f>
        <v>1.1928000000000001</v>
      </c>
      <c r="AA4328" s="2">
        <f>[1]!s_val_pe_ttm(A4328,E4328)</f>
        <v>84.746253967285156</v>
      </c>
      <c r="AB4328" s="5">
        <f>[1]!s_info_zjtxornot1(A4328,"")</f>
        <v>1</v>
      </c>
      <c r="AC4328" s="22" t="str">
        <f>[1]!s_info_nature1(A4328,"")</f>
        <v>地方国有企业</v>
      </c>
      <c r="AD4328" s="6" t="str">
        <f>[1]!s_info_city(A4328)</f>
        <v>济南市</v>
      </c>
      <c r="AE4328" s="6" t="str">
        <f>[1]!s_info_province(A4328)</f>
        <v>山东省</v>
      </c>
      <c r="AF4328">
        <v>117.000923</v>
      </c>
      <c r="AG4328">
        <v>36.675806999999999</v>
      </c>
    </row>
    <row r="4329" spans="1:33" x14ac:dyDescent="0.3">
      <c r="A4329" s="12" t="s">
        <v>8992</v>
      </c>
      <c r="B4329" s="12" t="s">
        <v>8993</v>
      </c>
      <c r="C4329" s="16" t="str">
        <f>[1]!s_info_mkt(A4329)</f>
        <v>创业板</v>
      </c>
      <c r="D4329" s="16" t="str">
        <f>[1]!s_ipo_listeddate(A4329)</f>
        <v>2011-06-22</v>
      </c>
      <c r="E4329" s="16" t="str">
        <f>[1]!lastradeday_s("000002","")</f>
        <v>2026-06-22</v>
      </c>
      <c r="F4329" s="16" t="str">
        <f>[1]!s_info_industry_csrc2023(A4329,"",3)</f>
        <v>非金属矿物制品业</v>
      </c>
      <c r="G4329" s="16" t="str">
        <f>[1]!s_info_industry_csrc2023(A4329,"",1)</f>
        <v>制造业</v>
      </c>
      <c r="H4329" s="16">
        <f>[1]!s_is(A4329,83,"FY","YTD","20251231",1,"",100000000)</f>
        <v>2.9413284375999997</v>
      </c>
      <c r="I4329" s="16">
        <f>[1]!s_is(A4329,83,"FY","YTD","20241231",1,"",100000000)</f>
        <v>4.4859958324999996</v>
      </c>
      <c r="J4329" s="16">
        <f t="shared" si="201"/>
        <v>-0.34433099195261008</v>
      </c>
      <c r="K4329" s="16">
        <f>[1]!s_is(A4329,61,"FY","YTD","20251231",1,"",100000000)</f>
        <v>-9.0225076599999995E-2</v>
      </c>
      <c r="L4329" s="16">
        <f>[1]!s_is(A4329,61,"FY","YTD","20241231",1,"",100000000)</f>
        <v>0.23730409629999999</v>
      </c>
      <c r="M4329" s="16">
        <f t="shared" si="202"/>
        <v>-1.3802086774175926</v>
      </c>
      <c r="N4329" s="16">
        <f>[1]!s_fa_roe(A4329,"20251231")</f>
        <v>-0.79669999999999996</v>
      </c>
      <c r="O4329" s="16">
        <f>[1]!s_stmnote_rdexp(A4329,"20251231",1,10000)</f>
        <v>1136.1152220000001</v>
      </c>
      <c r="P4329" s="20">
        <f t="shared" si="203"/>
        <v>3.8625921793590055E-2</v>
      </c>
      <c r="Q4329" s="16">
        <f>[1]!s_margin_tradingbalance(A4329,"",10000)</f>
        <v>0</v>
      </c>
      <c r="R4329" s="16">
        <f>[1]!s_margin_seclendingbalance(A4329,"",10000)</f>
        <v>0</v>
      </c>
      <c r="S4329" s="17">
        <f>[1]!s_val_ev(A4329,"",100000000)</f>
        <v>54.84564881</v>
      </c>
      <c r="T4329" s="17">
        <f>[1]!share_freesharesmv(A4329,"",100000000)</f>
        <v>31.795971222000002</v>
      </c>
      <c r="U4329" s="17">
        <f>[1]!s_dq_amount_btin(A4329,E4329,100000000)</f>
        <v>3.0467377400000002</v>
      </c>
      <c r="V4329" s="17">
        <f>[1]!s_dq_turn(A4329,E4329)</f>
        <v>8.2100571787814189</v>
      </c>
      <c r="W4329" s="2">
        <f>[1]!s_pq_amount(A4329,"20260101","",100000000)</f>
        <v>165.22659178999999</v>
      </c>
      <c r="X4329" s="2">
        <f>[1]!s_pq_avgamount(A4329,"20260101","",100000000)</f>
        <v>1.5020599253636364</v>
      </c>
      <c r="Y4329" s="17">
        <f>[1]!s_ipo_dilutedpe(A4329)</f>
        <v>30.77</v>
      </c>
      <c r="Z4329" s="12">
        <f>[1]!s_ipo_collection_total(A4329,100000000)</f>
        <v>2.4</v>
      </c>
      <c r="AA4329" s="2">
        <f>[1]!s_val_pe_ttm(A4329,E4329)</f>
        <v>-301.9959716796875</v>
      </c>
      <c r="AB4329" s="5">
        <f>[1]!s_info_zjtxornot1(A4329,"")</f>
        <v>1</v>
      </c>
      <c r="AC4329" s="22" t="str">
        <f>[1]!s_info_nature1(A4329,"")</f>
        <v>民营企业</v>
      </c>
      <c r="AD4329" s="6" t="str">
        <f>[1]!s_info_city(A4329)</f>
        <v>金华市</v>
      </c>
      <c r="AE4329" s="6" t="str">
        <f>[1]!s_info_province(A4329)</f>
        <v>浙江省</v>
      </c>
      <c r="AF4329">
        <v>119.649506</v>
      </c>
      <c r="AG4329">
        <v>29.089524000000001</v>
      </c>
    </row>
    <row r="4330" spans="1:33" x14ac:dyDescent="0.3">
      <c r="A4330" s="12" t="s">
        <v>8994</v>
      </c>
      <c r="B4330" s="12" t="s">
        <v>8995</v>
      </c>
      <c r="C4330" s="16" t="str">
        <f>[1]!s_info_mkt(A4330)</f>
        <v>创业板</v>
      </c>
      <c r="D4330" s="16" t="str">
        <f>[1]!s_ipo_listeddate(A4330)</f>
        <v>2019-11-22</v>
      </c>
      <c r="E4330" s="16" t="str">
        <f>[1]!lastradeday_s("000002","")</f>
        <v>2026-06-22</v>
      </c>
      <c r="F4330" s="16" t="str">
        <f>[1]!s_info_industry_csrc2023(A4330,"",3)</f>
        <v>化学原料和化学制品制造业</v>
      </c>
      <c r="G4330" s="16" t="str">
        <f>[1]!s_info_industry_csrc2023(A4330,"",1)</f>
        <v>制造业</v>
      </c>
      <c r="H4330" s="16">
        <f>[1]!s_is(A4330,83,"FY","YTD","20251231",1,"",100000000)</f>
        <v>11.844000798699998</v>
      </c>
      <c r="I4330" s="16">
        <f>[1]!s_is(A4330,83,"FY","YTD","20241231",1,"",100000000)</f>
        <v>10.0908413555</v>
      </c>
      <c r="J4330" s="16">
        <f t="shared" si="201"/>
        <v>0.17373768761555652</v>
      </c>
      <c r="K4330" s="16">
        <f>[1]!s_is(A4330,61,"FY","YTD","20251231",1,"",100000000)</f>
        <v>-0.3517999389</v>
      </c>
      <c r="L4330" s="16">
        <f>[1]!s_is(A4330,61,"FY","YTD","20241231",1,"",100000000)</f>
        <v>5.6523426900000007E-2</v>
      </c>
      <c r="M4330" s="16">
        <f t="shared" si="202"/>
        <v>-7.2239669141504219</v>
      </c>
      <c r="N4330" s="16">
        <f>[1]!s_fa_roe(A4330,"20251231")</f>
        <v>-2.0459999999999998</v>
      </c>
      <c r="O4330" s="16">
        <f>[1]!s_stmnote_rdexp(A4330,"20251231",1,10000)</f>
        <v>4946.7429069999998</v>
      </c>
      <c r="P4330" s="20">
        <f t="shared" si="203"/>
        <v>4.1765810312533548E-2</v>
      </c>
      <c r="Q4330" s="16">
        <f>[1]!s_margin_tradingbalance(A4330,"",10000)</f>
        <v>0</v>
      </c>
      <c r="R4330" s="16">
        <f>[1]!s_margin_seclendingbalance(A4330,"",10000)</f>
        <v>0</v>
      </c>
      <c r="S4330" s="17">
        <f>[1]!s_val_ev(A4330,"",100000000)</f>
        <v>36.591892423800005</v>
      </c>
      <c r="T4330" s="17">
        <f>[1]!share_freesharesmv(A4330,"",100000000)</f>
        <v>23.912896488600001</v>
      </c>
      <c r="U4330" s="17">
        <f>[1]!s_dq_amount_btin(A4330,E4330,100000000)</f>
        <v>1.48776683</v>
      </c>
      <c r="V4330" s="17">
        <f>[1]!s_dq_turn(A4330,E4330)</f>
        <v>5.0672364527731828</v>
      </c>
      <c r="W4330" s="2">
        <f>[1]!s_pq_amount(A4330,"20260101","",100000000)</f>
        <v>396.5564928</v>
      </c>
      <c r="X4330" s="2">
        <f>[1]!s_pq_avgamount(A4330,"20260101","",100000000)</f>
        <v>3.6050590254545458</v>
      </c>
      <c r="Y4330" s="17">
        <f>[1]!s_ipo_dilutedpe(A4330)</f>
        <v>22.95</v>
      </c>
      <c r="Z4330" s="12">
        <f>[1]!s_ipo_collection_total(A4330,100000000)</f>
        <v>2.3104339999999999</v>
      </c>
      <c r="AA4330" s="2">
        <f>[1]!s_val_pe_ttm(A4330,E4330)</f>
        <v>-83.255615234375</v>
      </c>
      <c r="AB4330" s="5">
        <f>[1]!s_info_zjtxornot1(A4330,"")</f>
        <v>0</v>
      </c>
      <c r="AC4330" s="22" t="str">
        <f>[1]!s_info_nature1(A4330,"")</f>
        <v>公众企业</v>
      </c>
      <c r="AD4330" s="6" t="str">
        <f>[1]!s_info_city(A4330)</f>
        <v>泰兴市</v>
      </c>
      <c r="AE4330" s="6" t="str">
        <f>[1]!s_info_province(A4330)</f>
        <v>江苏省</v>
      </c>
      <c r="AF4330">
        <v>120.135346</v>
      </c>
      <c r="AG4330">
        <v>32.213678999999999</v>
      </c>
    </row>
    <row r="4331" spans="1:33" x14ac:dyDescent="0.3">
      <c r="A4331" s="12" t="s">
        <v>8996</v>
      </c>
      <c r="B4331" s="12" t="s">
        <v>8997</v>
      </c>
      <c r="C4331" s="16" t="str">
        <f>[1]!s_info_mkt(A4331)</f>
        <v>主板</v>
      </c>
      <c r="D4331" s="16" t="str">
        <f>[1]!s_ipo_listeddate(A4331)</f>
        <v>2002-04-25</v>
      </c>
      <c r="E4331" s="16" t="str">
        <f>[1]!lastradeday_s("000002","")</f>
        <v>2026-06-22</v>
      </c>
      <c r="F4331" s="16" t="str">
        <f>[1]!s_info_industry_csrc2023(A4331,"",3)</f>
        <v>化学原料和化学制品制造业</v>
      </c>
      <c r="G4331" s="16" t="str">
        <f>[1]!s_info_industry_csrc2023(A4331,"",1)</f>
        <v>制造业</v>
      </c>
      <c r="H4331" s="16">
        <f>[1]!s_is(A4331,83,"FY","YTD","20251231",1,"",100000000)</f>
        <v>118.704281251</v>
      </c>
      <c r="I4331" s="16">
        <f>[1]!s_is(A4331,83,"FY","YTD","20241231",1,"",100000000)</f>
        <v>104.347726728</v>
      </c>
      <c r="J4331" s="16">
        <f t="shared" si="201"/>
        <v>0.13758377851798143</v>
      </c>
      <c r="K4331" s="16">
        <f>[1]!s_is(A4331,61,"FY","YTD","20251231",1,"",100000000)</f>
        <v>12.8595362703</v>
      </c>
      <c r="L4331" s="16">
        <f>[1]!s_is(A4331,61,"FY","YTD","20241231",1,"",100000000)</f>
        <v>12.020795292100001</v>
      </c>
      <c r="M4331" s="16">
        <f t="shared" si="202"/>
        <v>6.9774167001347628E-2</v>
      </c>
      <c r="N4331" s="16">
        <f>[1]!s_fa_roe(A4331,"20251231")</f>
        <v>11.689</v>
      </c>
      <c r="O4331" s="16">
        <f>[1]!s_stmnote_rdexp(A4331,"20251231",1,10000)</f>
        <v>39287.090766000001</v>
      </c>
      <c r="P4331" s="20">
        <f t="shared" si="203"/>
        <v>3.309660810205111E-2</v>
      </c>
      <c r="Q4331" s="16">
        <f>[1]!s_margin_tradingbalance(A4331,"",10000)</f>
        <v>23776.3531</v>
      </c>
      <c r="R4331" s="16">
        <f>[1]!s_margin_seclendingbalance(A4331,"",10000)</f>
        <v>373.43459999999999</v>
      </c>
      <c r="S4331" s="17">
        <f>[1]!s_val_ev(A4331,"",100000000)</f>
        <v>229.69722555920001</v>
      </c>
      <c r="T4331" s="17">
        <f>[1]!share_freesharesmv(A4331,"",100000000)</f>
        <v>134.23492472040002</v>
      </c>
      <c r="U4331" s="17">
        <f>[1]!s_dq_amount_btin(A4331,E4331,100000000)</f>
        <v>4.73709019</v>
      </c>
      <c r="V4331" s="17">
        <f>[1]!s_dq_turn(A4331,E4331)</f>
        <v>2.1209278813062902</v>
      </c>
      <c r="W4331" s="2">
        <f>[1]!s_pq_amount(A4331,"20260101","",100000000)</f>
        <v>464.37548736999997</v>
      </c>
      <c r="X4331" s="2">
        <f>[1]!s_pq_avgamount(A4331,"20260101","",100000000)</f>
        <v>4.2215953397272727</v>
      </c>
      <c r="Y4331" s="17">
        <f>[1]!s_ipo_dilutedpe(A4331)</f>
        <v>19.850000000000001</v>
      </c>
      <c r="Z4331" s="12">
        <f>[1]!s_ipo_collection_total(A4331,100000000)</f>
        <v>2.0249999999999999</v>
      </c>
      <c r="AA4331" s="2">
        <f>[1]!s_val_pe_ttm(A4331,E4331)</f>
        <v>18.258106231689453</v>
      </c>
      <c r="AB4331" s="5">
        <f>[1]!s_info_zjtxornot1(A4331,"")</f>
        <v>0</v>
      </c>
      <c r="AC4331" s="22" t="str">
        <f>[1]!s_info_nature1(A4331,"")</f>
        <v>中央国有企业</v>
      </c>
      <c r="AD4331" s="6" t="str">
        <f>[1]!s_info_city(A4331)</f>
        <v>扬州市</v>
      </c>
      <c r="AE4331" s="6" t="str">
        <f>[1]!s_info_province(A4331)</f>
        <v>江苏省</v>
      </c>
      <c r="AF4331">
        <v>119.421003</v>
      </c>
      <c r="AG4331">
        <v>32.393158999999997</v>
      </c>
    </row>
    <row r="4332" spans="1:33" x14ac:dyDescent="0.3">
      <c r="A4332" s="12" t="s">
        <v>8998</v>
      </c>
      <c r="B4332" s="12" t="s">
        <v>8999</v>
      </c>
      <c r="C4332" s="16" t="str">
        <f>[1]!s_info_mkt(A4332)</f>
        <v>主板</v>
      </c>
      <c r="D4332" s="16" t="str">
        <f>[1]!s_ipo_listeddate(A4332)</f>
        <v>2012-03-16</v>
      </c>
      <c r="E4332" s="16" t="str">
        <f>[1]!lastradeday_s("000002","")</f>
        <v>2026-06-22</v>
      </c>
      <c r="F4332" s="16" t="str">
        <f>[1]!s_info_industry_csrc2023(A4332,"",3)</f>
        <v>土木工程建筑业</v>
      </c>
      <c r="G4332" s="16" t="str">
        <f>[1]!s_info_industry_csrc2023(A4332,"",1)</f>
        <v>建筑业</v>
      </c>
      <c r="H4332" s="16">
        <f>[1]!s_is(A4332,83,"FY","YTD","20251231",1,"",100000000)</f>
        <v>18.540659912900001</v>
      </c>
      <c r="I4332" s="16">
        <f>[1]!s_is(A4332,83,"FY","YTD","20241231",1,"",100000000)</f>
        <v>19.886166899100001</v>
      </c>
      <c r="J4332" s="16">
        <f t="shared" si="201"/>
        <v>-6.766044924730541E-2</v>
      </c>
      <c r="K4332" s="16">
        <f>[1]!s_is(A4332,61,"FY","YTD","20251231",1,"",100000000)</f>
        <v>-4.6478659401</v>
      </c>
      <c r="L4332" s="16">
        <f>[1]!s_is(A4332,61,"FY","YTD","20241231",1,"",100000000)</f>
        <v>-4.7042310081999998</v>
      </c>
      <c r="M4332" s="16">
        <f t="shared" si="202"/>
        <v>1.1981781507274887E-2</v>
      </c>
      <c r="N4332" s="16">
        <f>[1]!s_fa_roe(A4332,"20251231")</f>
        <v>-21.2</v>
      </c>
      <c r="O4332" s="16">
        <f>[1]!s_stmnote_rdexp(A4332,"20251231",1,10000)</f>
        <v>5111.0668990000004</v>
      </c>
      <c r="P4332" s="20">
        <f t="shared" si="203"/>
        <v>2.7566801413815279E-2</v>
      </c>
      <c r="Q4332" s="16">
        <f>[1]!s_margin_tradingbalance(A4332,"",10000)</f>
        <v>0</v>
      </c>
      <c r="R4332" s="16">
        <f>[1]!s_margin_seclendingbalance(A4332,"",10000)</f>
        <v>0</v>
      </c>
      <c r="S4332" s="17">
        <f>[1]!s_val_ev(A4332,"",100000000)</f>
        <v>27.056577761400003</v>
      </c>
      <c r="T4332" s="17">
        <f>[1]!share_freesharesmv(A4332,"",100000000)</f>
        <v>16.8310527746</v>
      </c>
      <c r="U4332" s="17">
        <f>[1]!s_dq_amount_btin(A4332,E4332,100000000)</f>
        <v>0.67668413000000005</v>
      </c>
      <c r="V4332" s="17">
        <f>[1]!s_dq_turn(A4332,E4332)</f>
        <v>2.5789777237071236</v>
      </c>
      <c r="W4332" s="2">
        <f>[1]!s_pq_amount(A4332,"20260101","",100000000)</f>
        <v>122.14886382</v>
      </c>
      <c r="X4332" s="2">
        <f>[1]!s_pq_avgamount(A4332,"20260101","",100000000)</f>
        <v>1.1104442165454547</v>
      </c>
      <c r="Y4332" s="17">
        <f>[1]!s_ipo_dilutedpe(A4332)</f>
        <v>31.25</v>
      </c>
      <c r="Z4332" s="12">
        <f>[1]!s_ipo_collection_total(A4332,100000000)</f>
        <v>13.103999999999999</v>
      </c>
      <c r="AA4332" s="2">
        <f>[1]!s_val_pe_ttm(A4332,E4332)</f>
        <v>-5.7689533233642578</v>
      </c>
      <c r="AB4332" s="5">
        <f>[1]!s_info_zjtxornot1(A4332,"")</f>
        <v>0</v>
      </c>
      <c r="AC4332" s="22" t="str">
        <f>[1]!s_info_nature1(A4332,"")</f>
        <v>民营企业</v>
      </c>
      <c r="AD4332" s="6" t="str">
        <f>[1]!s_info_city(A4332)</f>
        <v>广州市</v>
      </c>
      <c r="AE4332" s="6" t="str">
        <f>[1]!s_info_province(A4332)</f>
        <v>广东省</v>
      </c>
      <c r="AF4332">
        <v>113.280637</v>
      </c>
      <c r="AG4332">
        <v>23.125177999999998</v>
      </c>
    </row>
    <row r="4333" spans="1:33" x14ac:dyDescent="0.3">
      <c r="A4333" s="12" t="s">
        <v>9000</v>
      </c>
      <c r="B4333" s="12" t="s">
        <v>9001</v>
      </c>
      <c r="C4333" s="16" t="str">
        <f>[1]!s_info_mkt(A4333)</f>
        <v>主板</v>
      </c>
      <c r="D4333" s="16" t="str">
        <f>[1]!s_ipo_listeddate(A4333)</f>
        <v>2011-11-11</v>
      </c>
      <c r="E4333" s="16" t="str">
        <f>[1]!lastradeday_s("000002","")</f>
        <v>2026-06-22</v>
      </c>
      <c r="F4333" s="16" t="str">
        <f>[1]!s_info_industry_csrc2023(A4333,"",3)</f>
        <v>通用设备制造业</v>
      </c>
      <c r="G4333" s="16" t="str">
        <f>[1]!s_info_industry_csrc2023(A4333,"",1)</f>
        <v>制造业</v>
      </c>
      <c r="H4333" s="16">
        <f>[1]!s_is(A4333,83,"FY","YTD","20251231",1,"",100000000)</f>
        <v>16.765073904400001</v>
      </c>
      <c r="I4333" s="16">
        <f>[1]!s_is(A4333,83,"FY","YTD","20241231",1,"",100000000)</f>
        <v>25.9331795525</v>
      </c>
      <c r="J4333" s="16">
        <f t="shared" si="201"/>
        <v>-0.35352802110284154</v>
      </c>
      <c r="K4333" s="16">
        <f>[1]!s_is(A4333,61,"FY","YTD","20251231",1,"",100000000)</f>
        <v>-2.8709357919</v>
      </c>
      <c r="L4333" s="16">
        <f>[1]!s_is(A4333,61,"FY","YTD","20241231",1,"",100000000)</f>
        <v>-3.2746578972000004</v>
      </c>
      <c r="M4333" s="16">
        <f t="shared" si="202"/>
        <v>0.1232868036826697</v>
      </c>
      <c r="N4333" s="16">
        <f>[1]!s_fa_roe(A4333,"20251231")</f>
        <v>-351.9923</v>
      </c>
      <c r="O4333" s="16">
        <f>[1]!s_stmnote_rdexp(A4333,"20251231",1,10000)</f>
        <v>5116.9082420000004</v>
      </c>
      <c r="P4333" s="20">
        <f t="shared" si="203"/>
        <v>3.0521238803826959E-2</v>
      </c>
      <c r="Q4333" s="16">
        <f>[1]!s_margin_tradingbalance(A4333,"",10000)</f>
        <v>28126.073899999999</v>
      </c>
      <c r="R4333" s="16">
        <f>[1]!s_margin_seclendingbalance(A4333,"",10000)</f>
        <v>0</v>
      </c>
      <c r="S4333" s="17">
        <f>[1]!s_val_ev(A4333,"",100000000)</f>
        <v>22.080960000000001</v>
      </c>
      <c r="T4333" s="17">
        <f>[1]!share_freesharesmv(A4333,"",100000000)</f>
        <v>19.4928404869</v>
      </c>
      <c r="U4333" s="17">
        <f>[1]!s_dq_amount_btin(A4333,E4333,100000000)</f>
        <v>0.37825908000000003</v>
      </c>
      <c r="V4333" s="17">
        <f>[1]!s_dq_turn(A4333,E4333)</f>
        <v>1.8713268596822494</v>
      </c>
      <c r="W4333" s="2">
        <f>[1]!s_pq_amount(A4333,"20260101","",100000000)</f>
        <v>87.880243859999993</v>
      </c>
      <c r="X4333" s="2">
        <f>[1]!s_pq_avgamount(A4333,"20260101","",100000000)</f>
        <v>0.80624076935779809</v>
      </c>
      <c r="Y4333" s="17">
        <f>[1]!s_ipo_dilutedpe(A4333)</f>
        <v>34.619999999999997</v>
      </c>
      <c r="Z4333" s="12">
        <f>[1]!s_ipo_collection_total(A4333,100000000)</f>
        <v>7.14</v>
      </c>
      <c r="AA4333" s="2">
        <f>[1]!s_val_pe_ttm(A4333,E4333)</f>
        <v>-6.8505997657775879</v>
      </c>
      <c r="AB4333" s="5">
        <f>[1]!s_info_zjtxornot1(A4333,"")</f>
        <v>0</v>
      </c>
      <c r="AC4333" s="22" t="str">
        <f>[1]!s_info_nature1(A4333,"")</f>
        <v>民营企业</v>
      </c>
      <c r="AD4333" s="6" t="str">
        <f>[1]!s_info_city(A4333)</f>
        <v>自贡市</v>
      </c>
      <c r="AE4333" s="6" t="str">
        <f>[1]!s_info_province(A4333)</f>
        <v>四川省</v>
      </c>
      <c r="AF4333">
        <v>104.773447</v>
      </c>
      <c r="AG4333">
        <v>29.352765000000002</v>
      </c>
    </row>
    <row r="4334" spans="1:33" x14ac:dyDescent="0.3">
      <c r="A4334" s="12" t="s">
        <v>9002</v>
      </c>
      <c r="B4334" s="12" t="s">
        <v>9003</v>
      </c>
      <c r="C4334" s="16" t="str">
        <f>[1]!s_info_mkt(A4334)</f>
        <v>主板</v>
      </c>
      <c r="D4334" s="16" t="str">
        <f>[1]!s_ipo_listeddate(A4334)</f>
        <v>1999-01-07</v>
      </c>
      <c r="E4334" s="16" t="str">
        <f>[1]!lastradeday_s("000002","")</f>
        <v>2026-06-22</v>
      </c>
      <c r="F4334" s="16" t="str">
        <f>[1]!s_info_industry_csrc2023(A4334,"",3)</f>
        <v>非金属矿物制品业</v>
      </c>
      <c r="G4334" s="16" t="str">
        <f>[1]!s_info_industry_csrc2023(A4334,"",1)</f>
        <v>制造业</v>
      </c>
      <c r="H4334" s="16">
        <f>[1]!s_is(A4334,83,"FY","YTD","20251231",1,"",100000000)</f>
        <v>744.95749096860004</v>
      </c>
      <c r="I4334" s="16">
        <f>[1]!s_is(A4334,83,"FY","YTD","20241231",1,"",100000000)</f>
        <v>869.95138609619994</v>
      </c>
      <c r="J4334" s="16">
        <f t="shared" si="201"/>
        <v>-0.14367917233685279</v>
      </c>
      <c r="K4334" s="16">
        <f>[1]!s_is(A4334,61,"FY","YTD","20251231",1,"",100000000)</f>
        <v>-72.908619863200002</v>
      </c>
      <c r="L4334" s="16">
        <f>[1]!s_is(A4334,61,"FY","YTD","20241231",1,"",100000000)</f>
        <v>-7.1792757758000008</v>
      </c>
      <c r="M4334" s="16">
        <f t="shared" si="202"/>
        <v>-9.1554282270311091</v>
      </c>
      <c r="N4334" s="16">
        <f>[1]!s_fa_roe(A4334,"20251231")</f>
        <v>-9.2352000000000007</v>
      </c>
      <c r="O4334" s="16">
        <f>[1]!s_stmnote_rdexp(A4334,"20251231",1,10000)</f>
        <v>165054.7464</v>
      </c>
      <c r="P4334" s="20">
        <f t="shared" si="203"/>
        <v>2.2156263733303011E-2</v>
      </c>
      <c r="Q4334" s="16">
        <f>[1]!s_margin_tradingbalance(A4334,"",10000)</f>
        <v>27327.5164</v>
      </c>
      <c r="R4334" s="16">
        <f>[1]!s_margin_seclendingbalance(A4334,"",10000)</f>
        <v>42.985399999999998</v>
      </c>
      <c r="S4334" s="17">
        <f>[1]!s_val_ev(A4334,"",100000000)</f>
        <v>280.15337274360002</v>
      </c>
      <c r="T4334" s="17">
        <f>[1]!share_freesharesmv(A4334,"",100000000)</f>
        <v>52.840811117199991</v>
      </c>
      <c r="U4334" s="17">
        <f>[1]!s_dq_amount_btin(A4334,E4334,100000000)</f>
        <v>0.67811957</v>
      </c>
      <c r="V4334" s="17">
        <f>[1]!s_dq_turn(A4334,E4334)</f>
        <v>0.24670564927861569</v>
      </c>
      <c r="W4334" s="2">
        <f>[1]!s_pq_amount(A4334,"20260101","",100000000)</f>
        <v>100.22565152999999</v>
      </c>
      <c r="X4334" s="2">
        <f>[1]!s_pq_avgamount(A4334,"20260101","",100000000)</f>
        <v>0.91114228663636354</v>
      </c>
      <c r="Y4334" s="17">
        <f>[1]!s_ipo_dilutedpe(A4334)</f>
        <v>0</v>
      </c>
      <c r="Z4334" s="12">
        <f>[1]!s_ipo_collection_total(A4334,100000000)</f>
        <v>2.645</v>
      </c>
      <c r="AA4334" s="2">
        <f>[1]!s_val_pe_ttm(A4334,E4334)</f>
        <v>-3.843142032623291</v>
      </c>
      <c r="AB4334" s="5">
        <f>[1]!s_info_zjtxornot1(A4334,"")</f>
        <v>0</v>
      </c>
      <c r="AC4334" s="22" t="str">
        <f>[1]!s_info_nature1(A4334,"")</f>
        <v>中央国有企业</v>
      </c>
      <c r="AD4334" s="6" t="str">
        <f>[1]!s_info_city(A4334)</f>
        <v>乌鲁木齐市</v>
      </c>
      <c r="AE4334" s="6" t="str">
        <f>[1]!s_info_province(A4334)</f>
        <v>新疆维吾尔自治区</v>
      </c>
      <c r="AF4334">
        <v>87.617733000000001</v>
      </c>
      <c r="AG4334">
        <v>43.792817999999997</v>
      </c>
    </row>
    <row r="4335" spans="1:33" x14ac:dyDescent="0.3">
      <c r="A4335" s="12" t="s">
        <v>9004</v>
      </c>
      <c r="B4335" s="12" t="s">
        <v>9005</v>
      </c>
      <c r="C4335" s="16" t="str">
        <f>[1]!s_info_mkt(A4335)</f>
        <v>创业板</v>
      </c>
      <c r="D4335" s="16" t="str">
        <f>[1]!s_ipo_listeddate(A4335)</f>
        <v>2022-03-23</v>
      </c>
      <c r="E4335" s="16" t="str">
        <f>[1]!lastradeday_s("000002","")</f>
        <v>2026-06-22</v>
      </c>
      <c r="F4335" s="16" t="str">
        <f>[1]!s_info_industry_csrc2023(A4335,"",3)</f>
        <v>橡胶和塑料制品业</v>
      </c>
      <c r="G4335" s="16" t="str">
        <f>[1]!s_info_industry_csrc2023(A4335,"",1)</f>
        <v>制造业</v>
      </c>
      <c r="H4335" s="16">
        <f>[1]!s_is(A4335,83,"FY","YTD","20251231",1,"",100000000)</f>
        <v>5.9540729677000002</v>
      </c>
      <c r="I4335" s="16">
        <f>[1]!s_is(A4335,83,"FY","YTD","20241231",1,"",100000000)</f>
        <v>5.0309285579000003</v>
      </c>
      <c r="J4335" s="16">
        <f t="shared" si="201"/>
        <v>0.18349384197682528</v>
      </c>
      <c r="K4335" s="16">
        <f>[1]!s_is(A4335,61,"FY","YTD","20251231",1,"",100000000)</f>
        <v>-1.8173175958000001</v>
      </c>
      <c r="L4335" s="16">
        <f>[1]!s_is(A4335,61,"FY","YTD","20241231",1,"",100000000)</f>
        <v>-0.47143549820000002</v>
      </c>
      <c r="M4335" s="16">
        <f t="shared" si="202"/>
        <v>-2.8548594722687346</v>
      </c>
      <c r="N4335" s="16">
        <f>[1]!s_fa_roe(A4335,"20251231")</f>
        <v>-14.588100000000001</v>
      </c>
      <c r="O4335" s="16">
        <f>[1]!s_stmnote_rdexp(A4335,"20251231",1,10000)</f>
        <v>2350.3133149999999</v>
      </c>
      <c r="P4335" s="20">
        <f t="shared" si="203"/>
        <v>3.9474042856883274E-2</v>
      </c>
      <c r="Q4335" s="16">
        <f>[1]!s_margin_tradingbalance(A4335,"",10000)</f>
        <v>18419.8387</v>
      </c>
      <c r="R4335" s="16">
        <f>[1]!s_margin_seclendingbalance(A4335,"",10000)</f>
        <v>0</v>
      </c>
      <c r="S4335" s="17">
        <f>[1]!s_val_ev(A4335,"",100000000)</f>
        <v>49.552</v>
      </c>
      <c r="T4335" s="17">
        <f>[1]!share_freesharesmv(A4335,"",100000000)</f>
        <v>24.776</v>
      </c>
      <c r="U4335" s="17">
        <f>[1]!s_dq_amount_btin(A4335,E4335,100000000)</f>
        <v>2.2557851000000002</v>
      </c>
      <c r="V4335" s="17">
        <f>[1]!s_dq_turn(A4335,E4335)</f>
        <v>6.0338540772532179</v>
      </c>
      <c r="W4335" s="2">
        <f>[1]!s_pq_amount(A4335,"20260101","",100000000)</f>
        <v>150.01274893999999</v>
      </c>
      <c r="X4335" s="2">
        <f>[1]!s_pq_avgamount(A4335,"20260101","",100000000)</f>
        <v>1.3637522630909091</v>
      </c>
      <c r="Y4335" s="17">
        <f>[1]!s_ipo_dilutedpe(A4335)</f>
        <v>62.39</v>
      </c>
      <c r="Z4335" s="12">
        <f>[1]!s_ipo_collection_total(A4335,100000000)</f>
        <v>11.337999999999999</v>
      </c>
      <c r="AA4335" s="2">
        <f>[1]!s_val_pe_ttm(A4335,E4335)</f>
        <v>-28.869909286499023</v>
      </c>
      <c r="AB4335" s="5">
        <f>[1]!s_info_zjtxornot1(A4335,"")</f>
        <v>1</v>
      </c>
      <c r="AC4335" s="22" t="str">
        <f>[1]!s_info_nature1(A4335,"")</f>
        <v>民营企业</v>
      </c>
      <c r="AD4335" s="6" t="str">
        <f>[1]!s_info_city(A4335)</f>
        <v>杭州市</v>
      </c>
      <c r="AE4335" s="6" t="str">
        <f>[1]!s_info_province(A4335)</f>
        <v>浙江省</v>
      </c>
      <c r="AF4335">
        <v>120.153576</v>
      </c>
      <c r="AG4335">
        <v>30.287458999999998</v>
      </c>
    </row>
    <row r="4336" spans="1:33" x14ac:dyDescent="0.3">
      <c r="A4336" s="12" t="s">
        <v>321</v>
      </c>
      <c r="B4336" s="12" t="s">
        <v>322</v>
      </c>
      <c r="C4336" s="16" t="str">
        <f>[1]!s_info_mkt(A4336)</f>
        <v>北证</v>
      </c>
      <c r="D4336" s="16" t="str">
        <f>[1]!s_ipo_listeddate(A4336)</f>
        <v>2022-05-13</v>
      </c>
      <c r="E4336" s="16" t="str">
        <f>[1]!lastradeday_s("000002","")</f>
        <v>2026-06-22</v>
      </c>
      <c r="F4336" s="16" t="str">
        <f>[1]!s_info_industry_csrc2023(A4336,"",3)</f>
        <v>非金属矿物制品业</v>
      </c>
      <c r="G4336" s="16" t="str">
        <f>[1]!s_info_industry_csrc2023(A4336,"",1)</f>
        <v>制造业</v>
      </c>
      <c r="H4336" s="16">
        <f>[1]!s_is(A4336,83,"FY","YTD","20251231",1,"",100000000)</f>
        <v>1.3943989886000001</v>
      </c>
      <c r="I4336" s="16">
        <f>[1]!s_is(A4336,83,"FY","YTD","20241231",1,"",100000000)</f>
        <v>1.1511526561000001</v>
      </c>
      <c r="J4336" s="16">
        <f t="shared" si="201"/>
        <v>0.21130675519969389</v>
      </c>
      <c r="K4336" s="16">
        <f>[1]!s_is(A4336,61,"FY","YTD","20251231",1,"",100000000)</f>
        <v>0.17696303260000001</v>
      </c>
      <c r="L4336" s="16">
        <f>[1]!s_is(A4336,61,"FY","YTD","20241231",1,"",100000000)</f>
        <v>9.5024954700000011E-2</v>
      </c>
      <c r="M4336" s="16">
        <f t="shared" si="202"/>
        <v>0.86227957865051208</v>
      </c>
      <c r="N4336" s="16">
        <f>[1]!s_fa_roe(A4336,"20251231")</f>
        <v>5.2679</v>
      </c>
      <c r="O4336" s="16">
        <f>[1]!s_stmnote_rdexp(A4336,"20251231",1,10000)</f>
        <v>772.12301500000001</v>
      </c>
      <c r="P4336" s="20">
        <f t="shared" si="203"/>
        <v>5.5373176638289473E-2</v>
      </c>
      <c r="Q4336" s="16">
        <f>[1]!s_margin_tradingbalance(A4336,"",10000)</f>
        <v>1050.2764999999999</v>
      </c>
      <c r="R4336" s="16">
        <f>[1]!s_margin_seclendingbalance(A4336,"",10000)</f>
        <v>0</v>
      </c>
      <c r="S4336" s="17">
        <f>[1]!s_val_ev(A4336,"",100000000)</f>
        <v>11.223000000000001</v>
      </c>
      <c r="T4336" s="17">
        <f>[1]!share_freesharesmv(A4336,"",100000000)</f>
        <v>5.0498554049999997</v>
      </c>
      <c r="U4336" s="17">
        <f>[1]!s_dq_amount_btin(A4336,E4336,100000000)</f>
        <v>0.63309335</v>
      </c>
      <c r="V4336" s="17">
        <f>[1]!s_dq_turn(A4336,E4336)</f>
        <v>9.1361452792076641</v>
      </c>
      <c r="W4336" s="2">
        <f>[1]!s_pq_amount(A4336,"20260101","",100000000)</f>
        <v>48.573500459999998</v>
      </c>
      <c r="X4336" s="2">
        <f>[1]!s_pq_avgamount(A4336,"20260101","",100000000)</f>
        <v>0.44157727690909088</v>
      </c>
      <c r="Y4336" s="17">
        <f>[1]!s_ipo_dilutedpe(A4336)</f>
        <v>15.81</v>
      </c>
      <c r="Z4336" s="12">
        <f>[1]!s_ipo_collection_total(A4336,100000000)</f>
        <v>1.0580000000000001</v>
      </c>
      <c r="AA4336" s="2">
        <f>[1]!s_val_pe_ttm(A4336,E4336)</f>
        <v>54.266765594482422</v>
      </c>
      <c r="AB4336" s="5">
        <f>[1]!s_info_zjtxornot1(A4336,"")</f>
        <v>0</v>
      </c>
      <c r="AC4336" s="22" t="str">
        <f>[1]!s_info_nature1(A4336,"")</f>
        <v>民营企业</v>
      </c>
      <c r="AD4336" s="6" t="str">
        <f>[1]!s_info_city(A4336)</f>
        <v>洛阳市</v>
      </c>
      <c r="AE4336" s="6" t="str">
        <f>[1]!s_info_province(A4336)</f>
        <v>河南省</v>
      </c>
      <c r="AF4336">
        <v>112.434468</v>
      </c>
      <c r="AG4336">
        <v>34.663041</v>
      </c>
    </row>
    <row r="4337" spans="1:33" x14ac:dyDescent="0.3">
      <c r="A4337" s="12" t="s">
        <v>9006</v>
      </c>
      <c r="B4337" s="12" t="s">
        <v>9007</v>
      </c>
      <c r="C4337" s="16" t="str">
        <f>[1]!s_info_mkt(A4337)</f>
        <v>主板</v>
      </c>
      <c r="D4337" s="16" t="str">
        <f>[1]!s_ipo_listeddate(A4337)</f>
        <v>2010-02-09</v>
      </c>
      <c r="E4337" s="16" t="str">
        <f>[1]!lastradeday_s("000002","")</f>
        <v>2026-06-22</v>
      </c>
      <c r="F4337" s="16" t="str">
        <f>[1]!s_info_industry_csrc2023(A4337,"",3)</f>
        <v>汽车制造业</v>
      </c>
      <c r="G4337" s="16" t="str">
        <f>[1]!s_info_industry_csrc2023(A4337,"",1)</f>
        <v>制造业</v>
      </c>
      <c r="H4337" s="16">
        <f>[1]!s_is(A4337,83,"FY","YTD","20251231",1,"",100000000)</f>
        <v>9.1148032876999991</v>
      </c>
      <c r="I4337" s="16">
        <f>[1]!s_is(A4337,83,"FY","YTD","20241231",1,"",100000000)</f>
        <v>7.8133314321</v>
      </c>
      <c r="J4337" s="16">
        <f t="shared" si="201"/>
        <v>0.1665706705148946</v>
      </c>
      <c r="K4337" s="16">
        <f>[1]!s_is(A4337,61,"FY","YTD","20251231",1,"",100000000)</f>
        <v>-3.2449875664999999</v>
      </c>
      <c r="L4337" s="16">
        <f>[1]!s_is(A4337,61,"FY","YTD","20241231",1,"",100000000)</f>
        <v>1.7834451187</v>
      </c>
      <c r="M4337" s="16">
        <f t="shared" si="202"/>
        <v>-2.8195051434301255</v>
      </c>
      <c r="N4337" s="16">
        <f>[1]!s_fa_roe(A4337,"20251231")</f>
        <v>-29.468599999999999</v>
      </c>
      <c r="O4337" s="16">
        <f>[1]!s_stmnote_rdexp(A4337,"20251231",1,10000)</f>
        <v>692.97398399999997</v>
      </c>
      <c r="P4337" s="20">
        <f t="shared" si="203"/>
        <v>7.60273109717174E-3</v>
      </c>
      <c r="Q4337" s="16">
        <f>[1]!s_margin_tradingbalance(A4337,"",10000)</f>
        <v>35393.018600000003</v>
      </c>
      <c r="R4337" s="16">
        <f>[1]!s_margin_seclendingbalance(A4337,"",10000)</f>
        <v>20.8705</v>
      </c>
      <c r="S4337" s="17">
        <f>[1]!s_val_ev(A4337,"",100000000)</f>
        <v>30.950670299999999</v>
      </c>
      <c r="T4337" s="17">
        <f>[1]!share_freesharesmv(A4337,"",100000000)</f>
        <v>26.769115894999999</v>
      </c>
      <c r="U4337" s="17">
        <f>[1]!s_dq_amount_btin(A4337,E4337,100000000)</f>
        <v>1.1779150899999999</v>
      </c>
      <c r="V4337" s="17">
        <f>[1]!s_dq_turn(A4337,E4337)</f>
        <v>4.2056807820350706</v>
      </c>
      <c r="W4337" s="2">
        <f>[1]!s_pq_amount(A4337,"20260101","",100000000)</f>
        <v>272.61501403</v>
      </c>
      <c r="X4337" s="2">
        <f>[1]!s_pq_avgamount(A4337,"20260101","",100000000)</f>
        <v>2.4783183093636363</v>
      </c>
      <c r="Y4337" s="17">
        <f>[1]!s_ipo_dilutedpe(A4337)</f>
        <v>58</v>
      </c>
      <c r="Z4337" s="12">
        <f>[1]!s_ipo_collection_total(A4337,100000000)</f>
        <v>7.6269999999999998</v>
      </c>
      <c r="AA4337" s="2">
        <f>[1]!s_val_pe_ttm(A4337,E4337)</f>
        <v>-4.9360122680664063</v>
      </c>
      <c r="AB4337" s="5">
        <f>[1]!s_info_zjtxornot1(A4337,"")</f>
        <v>0</v>
      </c>
      <c r="AC4337" s="22" t="str">
        <f>[1]!s_info_nature1(A4337,"")</f>
        <v>民营企业</v>
      </c>
      <c r="AD4337" s="6" t="str">
        <f>[1]!s_info_city(A4337)</f>
        <v>龙口市</v>
      </c>
      <c r="AE4337" s="6" t="str">
        <f>[1]!s_info_province(A4337)</f>
        <v>山东省</v>
      </c>
      <c r="AF4337">
        <v>120.5228</v>
      </c>
      <c r="AG4337">
        <v>37.610401000000003</v>
      </c>
    </row>
    <row r="4338" spans="1:33" x14ac:dyDescent="0.3">
      <c r="A4338" s="12" t="s">
        <v>9008</v>
      </c>
      <c r="B4338" s="12" t="s">
        <v>9009</v>
      </c>
      <c r="C4338" s="16" t="str">
        <f>[1]!s_info_mkt(A4338)</f>
        <v>主板</v>
      </c>
      <c r="D4338" s="16" t="str">
        <f>[1]!s_ipo_listeddate(A4338)</f>
        <v>2014-12-29</v>
      </c>
      <c r="E4338" s="16" t="str">
        <f>[1]!lastradeday_s("000002","")</f>
        <v>2026-06-22</v>
      </c>
      <c r="F4338" s="16" t="str">
        <f>[1]!s_info_industry_csrc2023(A4338,"",3)</f>
        <v>资本市场服务</v>
      </c>
      <c r="G4338" s="16" t="str">
        <f>[1]!s_info_industry_csrc2023(A4338,"",1)</f>
        <v>金融业</v>
      </c>
      <c r="H4338" s="16">
        <f>[1]!s_is(A4338,83,"FY","YTD","20251231",1,"",100000000)</f>
        <v>241.4329663291</v>
      </c>
      <c r="I4338" s="16">
        <f>[1]!s_is(A4338,83,"FY","YTD","20241231",1,"",100000000)</f>
        <v>201.6717550722</v>
      </c>
      <c r="J4338" s="16">
        <f t="shared" si="201"/>
        <v>0.19715805638060324</v>
      </c>
      <c r="K4338" s="16">
        <f>[1]!s_is(A4338,61,"FY","YTD","20251231",1,"",100000000)</f>
        <v>110.7276104148</v>
      </c>
      <c r="L4338" s="16">
        <f>[1]!s_is(A4338,61,"FY","YTD","20241231",1,"",100000000)</f>
        <v>82.168532306199992</v>
      </c>
      <c r="M4338" s="16">
        <f t="shared" si="202"/>
        <v>0.34756709542011732</v>
      </c>
      <c r="N4338" s="16">
        <f>[1]!s_fa_roe(A4338,"20251231")</f>
        <v>8.8552</v>
      </c>
      <c r="O4338" s="16">
        <f>[1]!s_stmnote_rdexp(A4338,"20251231",1,10000)</f>
        <v>0</v>
      </c>
      <c r="P4338" s="20">
        <f t="shared" si="203"/>
        <v>0</v>
      </c>
      <c r="Q4338" s="16">
        <f>[1]!s_margin_tradingbalance(A4338,"",10000)</f>
        <v>184761.5551</v>
      </c>
      <c r="R4338" s="16">
        <f>[1]!s_margin_seclendingbalance(A4338,"",10000)</f>
        <v>266.42399999999998</v>
      </c>
      <c r="S4338" s="17">
        <f>[1]!s_val_ev(A4338,"",100000000)</f>
        <v>1062.068755322</v>
      </c>
      <c r="T4338" s="17">
        <f>[1]!share_freesharesmv(A4338,"",100000000)</f>
        <v>276.97248420189999</v>
      </c>
      <c r="U4338" s="17">
        <f>[1]!s_dq_amount_btin(A4338,E4338,100000000)</f>
        <v>7.0893587900000004</v>
      </c>
      <c r="V4338" s="17">
        <f>[1]!s_dq_turn(A4338,E4338)</f>
        <v>0.72360921752444929</v>
      </c>
      <c r="W4338" s="2">
        <f>[1]!s_pq_amount(A4338,"20260101","",100000000)</f>
        <v>497.20607507</v>
      </c>
      <c r="X4338" s="2">
        <f>[1]!s_pq_avgamount(A4338,"20260101","",100000000)</f>
        <v>4.5200552279090909</v>
      </c>
      <c r="Y4338" s="17">
        <f>[1]!s_ipo_dilutedpe(A4338)</f>
        <v>22.97</v>
      </c>
      <c r="Z4338" s="12">
        <f>[1]!s_ipo_collection_total(A4338,100000000)</f>
        <v>69.959999999999994</v>
      </c>
      <c r="AA4338" s="2">
        <f>[1]!s_val_pe_ttm(A4338,E4338)</f>
        <v>9.7899761199951172</v>
      </c>
      <c r="AB4338" s="5">
        <f>[1]!s_info_zjtxornot1(A4338,"")</f>
        <v>0</v>
      </c>
      <c r="AC4338" s="22" t="str">
        <f>[1]!s_info_nature1(A4338,"")</f>
        <v>地方国有企业</v>
      </c>
      <c r="AD4338" s="6" t="str">
        <f>[1]!s_info_city(A4338)</f>
        <v>深圳市</v>
      </c>
      <c r="AE4338" s="6" t="str">
        <f>[1]!s_info_province(A4338)</f>
        <v>广东省</v>
      </c>
      <c r="AF4338">
        <v>114.085947</v>
      </c>
      <c r="AG4338">
        <v>22.547000000000001</v>
      </c>
    </row>
    <row r="4339" spans="1:33" x14ac:dyDescent="0.3">
      <c r="A4339" s="12" t="s">
        <v>9010</v>
      </c>
      <c r="B4339" s="12" t="s">
        <v>9011</v>
      </c>
      <c r="C4339" s="16" t="str">
        <f>[1]!s_info_mkt(A4339)</f>
        <v>创业板</v>
      </c>
      <c r="D4339" s="16" t="str">
        <f>[1]!s_ipo_listeddate(A4339)</f>
        <v>2014-01-27</v>
      </c>
      <c r="E4339" s="16" t="str">
        <f>[1]!lastradeday_s("000002","")</f>
        <v>2026-06-22</v>
      </c>
      <c r="F4339" s="16" t="str">
        <f>[1]!s_info_industry_csrc2023(A4339,"",3)</f>
        <v>软件和信息技术服务业</v>
      </c>
      <c r="G4339" s="16" t="str">
        <f>[1]!s_info_industry_csrc2023(A4339,"",1)</f>
        <v>信息传输、软件和信息技术服务业</v>
      </c>
      <c r="H4339" s="16">
        <f>[1]!s_is(A4339,83,"FY","YTD","20251231",1,"",100000000)</f>
        <v>7.4719798819000003</v>
      </c>
      <c r="I4339" s="16">
        <f>[1]!s_is(A4339,83,"FY","YTD","20241231",1,"",100000000)</f>
        <v>14.0557880623</v>
      </c>
      <c r="J4339" s="16">
        <f t="shared" si="201"/>
        <v>-0.4684054818711223</v>
      </c>
      <c r="K4339" s="16">
        <f>[1]!s_is(A4339,61,"FY","YTD","20251231",1,"",100000000)</f>
        <v>-6.3327364885000001</v>
      </c>
      <c r="L4339" s="16">
        <f>[1]!s_is(A4339,61,"FY","YTD","20241231",1,"",100000000)</f>
        <v>-0.78862881879999991</v>
      </c>
      <c r="M4339" s="16">
        <f t="shared" si="202"/>
        <v>-7.030059690357338</v>
      </c>
      <c r="N4339" s="16">
        <f>[1]!s_fa_roe(A4339,"20251231")</f>
        <v>-41.617199999999997</v>
      </c>
      <c r="O4339" s="16">
        <f>[1]!s_stmnote_rdexp(A4339,"20251231",1,10000)</f>
        <v>11039.616114</v>
      </c>
      <c r="P4339" s="20">
        <f t="shared" si="203"/>
        <v>0.14774686613841376</v>
      </c>
      <c r="Q4339" s="16">
        <f>[1]!s_margin_tradingbalance(A4339,"",10000)</f>
        <v>26461.9627</v>
      </c>
      <c r="R4339" s="16">
        <f>[1]!s_margin_seclendingbalance(A4339,"",10000)</f>
        <v>0</v>
      </c>
      <c r="S4339" s="17">
        <f>[1]!s_val_ev(A4339,"",100000000)</f>
        <v>30.561080345000001</v>
      </c>
      <c r="T4339" s="17">
        <f>[1]!share_freesharesmv(A4339,"",100000000)</f>
        <v>25.4565037542</v>
      </c>
      <c r="U4339" s="17">
        <f>[1]!s_dq_amount_btin(A4339,E4339,100000000)</f>
        <v>0.57677593000000005</v>
      </c>
      <c r="V4339" s="17">
        <f>[1]!s_dq_turn(A4339,E4339)</f>
        <v>2.2079055651557824</v>
      </c>
      <c r="W4339" s="2">
        <f>[1]!s_pq_amount(A4339,"20260101","",100000000)</f>
        <v>74.223485690000004</v>
      </c>
      <c r="X4339" s="2">
        <f>[1]!s_pq_avgamount(A4339,"20260101","",100000000)</f>
        <v>0.67475896081818176</v>
      </c>
      <c r="Y4339" s="17">
        <f>[1]!s_ipo_dilutedpe(A4339)</f>
        <v>27.08</v>
      </c>
      <c r="Z4339" s="12">
        <f>[1]!s_ipo_collection_total(A4339,100000000)</f>
        <v>2.5874662499999999</v>
      </c>
      <c r="AA4339" s="2">
        <f>[1]!s_val_pe_ttm(A4339,E4339)</f>
        <v>-4.873112678527832</v>
      </c>
      <c r="AB4339" s="5">
        <f>[1]!s_info_zjtxornot1(A4339,"")</f>
        <v>0</v>
      </c>
      <c r="AC4339" s="22" t="str">
        <f>[1]!s_info_nature1(A4339,"")</f>
        <v>民营企业</v>
      </c>
      <c r="AD4339" s="6" t="str">
        <f>[1]!s_info_city(A4339)</f>
        <v>成都市</v>
      </c>
      <c r="AE4339" s="6" t="str">
        <f>[1]!s_info_province(A4339)</f>
        <v>四川省</v>
      </c>
      <c r="AF4339">
        <v>104.065735</v>
      </c>
      <c r="AG4339">
        <v>30.659462000000001</v>
      </c>
    </row>
    <row r="4340" spans="1:33" x14ac:dyDescent="0.3">
      <c r="A4340" s="12" t="s">
        <v>9012</v>
      </c>
      <c r="B4340" s="12" t="s">
        <v>9013</v>
      </c>
      <c r="C4340" s="16" t="str">
        <f>[1]!s_info_mkt(A4340)</f>
        <v>主板</v>
      </c>
      <c r="D4340" s="16" t="str">
        <f>[1]!s_ipo_listeddate(A4340)</f>
        <v>1997-06-17</v>
      </c>
      <c r="E4340" s="16" t="str">
        <f>[1]!lastradeday_s("000002","")</f>
        <v>2026-06-22</v>
      </c>
      <c r="F4340" s="16" t="str">
        <f>[1]!s_info_industry_csrc2023(A4340,"",3)</f>
        <v>化学原料和化学制品制造业</v>
      </c>
      <c r="G4340" s="16" t="str">
        <f>[1]!s_info_industry_csrc2023(A4340,"",1)</f>
        <v>制造业</v>
      </c>
      <c r="H4340" s="16">
        <f>[1]!s_is(A4340,83,"FY","YTD","20251231",1,"",100000000)</f>
        <v>37.1499584126</v>
      </c>
      <c r="I4340" s="16">
        <f>[1]!s_is(A4340,83,"FY","YTD","20241231",1,"",100000000)</f>
        <v>45.541542528900003</v>
      </c>
      <c r="J4340" s="16">
        <f t="shared" si="201"/>
        <v>-0.18426218459716914</v>
      </c>
      <c r="K4340" s="16">
        <f>[1]!s_is(A4340,61,"FY","YTD","20251231",1,"",100000000)</f>
        <v>-1.2190998886</v>
      </c>
      <c r="L4340" s="16">
        <f>[1]!s_is(A4340,61,"FY","YTD","20241231",1,"",100000000)</f>
        <v>2.7173784544999999</v>
      </c>
      <c r="M4340" s="16">
        <f t="shared" si="202"/>
        <v>-1.4486308804653842</v>
      </c>
      <c r="N4340" s="16">
        <f>[1]!s_fa_roe(A4340,"20251231")</f>
        <v>-3.0352999999999999</v>
      </c>
      <c r="O4340" s="16">
        <f>[1]!s_stmnote_rdexp(A4340,"20251231",1,10000)</f>
        <v>4502.9060159999999</v>
      </c>
      <c r="P4340" s="20">
        <f t="shared" si="203"/>
        <v>1.2120891135298734E-2</v>
      </c>
      <c r="Q4340" s="16">
        <f>[1]!s_margin_tradingbalance(A4340,"",10000)</f>
        <v>37214.784599999999</v>
      </c>
      <c r="R4340" s="16">
        <f>[1]!s_margin_seclendingbalance(A4340,"",10000)</f>
        <v>24.879200000000001</v>
      </c>
      <c r="S4340" s="17">
        <f>[1]!s_val_ev(A4340,"",100000000)</f>
        <v>30.953780760000001</v>
      </c>
      <c r="T4340" s="17">
        <f>[1]!share_freesharesmv(A4340,"",100000000)</f>
        <v>26.889960427199998</v>
      </c>
      <c r="U4340" s="17">
        <f>[1]!s_dq_amount_btin(A4340,E4340,100000000)</f>
        <v>0.46508466999999998</v>
      </c>
      <c r="V4340" s="17">
        <f>[1]!s_dq_turn(A4340,E4340)</f>
        <v>1.5403429393547208</v>
      </c>
      <c r="W4340" s="2">
        <f>[1]!s_pq_amount(A4340,"20260101","",100000000)</f>
        <v>176.51725905000001</v>
      </c>
      <c r="X4340" s="2">
        <f>[1]!s_pq_avgamount(A4340,"20260101","",100000000)</f>
        <v>1.6047023549999999</v>
      </c>
      <c r="Y4340" s="17">
        <f>[1]!s_ipo_dilutedpe(A4340)</f>
        <v>0</v>
      </c>
      <c r="Z4340" s="12">
        <f>[1]!s_ipo_collection_total(A4340,100000000)</f>
        <v>2.0354999999999999</v>
      </c>
      <c r="AA4340" s="2">
        <f>[1]!s_val_pe_ttm(A4340,E4340)</f>
        <v>-21.851812362670898</v>
      </c>
      <c r="AB4340" s="5">
        <f>[1]!s_info_zjtxornot1(A4340,"")</f>
        <v>0</v>
      </c>
      <c r="AC4340" s="22" t="str">
        <f>[1]!s_info_nature1(A4340,"")</f>
        <v>中央国有企业</v>
      </c>
      <c r="AD4340" s="6" t="str">
        <f>[1]!s_info_city(A4340)</f>
        <v>射洪市</v>
      </c>
      <c r="AE4340" s="6" t="str">
        <f>[1]!s_info_province(A4340)</f>
        <v>四川省</v>
      </c>
      <c r="AF4340">
        <v>105.388245</v>
      </c>
      <c r="AG4340">
        <v>30.908079000000001</v>
      </c>
    </row>
    <row r="4341" spans="1:33" x14ac:dyDescent="0.3">
      <c r="A4341" s="12" t="s">
        <v>9014</v>
      </c>
      <c r="B4341" s="12" t="s">
        <v>9015</v>
      </c>
      <c r="C4341" s="16" t="str">
        <f>[1]!s_info_mkt(A4341)</f>
        <v>主板</v>
      </c>
      <c r="D4341" s="16" t="str">
        <f>[1]!s_ipo_listeddate(A4341)</f>
        <v>2009-11-06</v>
      </c>
      <c r="E4341" s="16" t="str">
        <f>[1]!lastradeday_s("000002","")</f>
        <v>2026-06-22</v>
      </c>
      <c r="F4341" s="16" t="str">
        <f>[1]!s_info_industry_csrc2023(A4341,"",3)</f>
        <v>酒、饮料和精制茶制造业</v>
      </c>
      <c r="G4341" s="16" t="str">
        <f>[1]!s_info_industry_csrc2023(A4341,"",1)</f>
        <v>制造业</v>
      </c>
      <c r="H4341" s="16">
        <f>[1]!s_is(A4341,83,"FY","YTD","20251231",1,"",100000000)</f>
        <v>192.11057613049999</v>
      </c>
      <c r="I4341" s="16">
        <f>[1]!s_is(A4341,83,"FY","YTD","20241231",1,"",100000000)</f>
        <v>288.76296993560004</v>
      </c>
      <c r="J4341" s="16">
        <f t="shared" si="201"/>
        <v>-0.33471187052361828</v>
      </c>
      <c r="K4341" s="16">
        <f>[1]!s_is(A4341,61,"FY","YTD","20251231",1,"",100000000)</f>
        <v>22.060589266799997</v>
      </c>
      <c r="L4341" s="16">
        <f>[1]!s_is(A4341,61,"FY","YTD","20241231",1,"",100000000)</f>
        <v>66.733886021199993</v>
      </c>
      <c r="M4341" s="16">
        <f t="shared" si="202"/>
        <v>-0.66942447709711084</v>
      </c>
      <c r="N4341" s="16">
        <f>[1]!s_fa_roe(A4341,"20251231")</f>
        <v>4.4844999999999997</v>
      </c>
      <c r="O4341" s="16">
        <f>[1]!s_stmnote_rdexp(A4341,"20251231",1,10000)</f>
        <v>15314.145834000001</v>
      </c>
      <c r="P4341" s="20">
        <f t="shared" si="203"/>
        <v>7.9715266813822679E-3</v>
      </c>
      <c r="Q4341" s="16">
        <f>[1]!s_margin_tradingbalance(A4341,"",10000)</f>
        <v>135323.7972</v>
      </c>
      <c r="R4341" s="16">
        <f>[1]!s_margin_seclendingbalance(A4341,"",10000)</f>
        <v>1539.1584</v>
      </c>
      <c r="S4341" s="17">
        <f>[1]!s_val_ev(A4341,"",100000000)</f>
        <v>621.40859302499996</v>
      </c>
      <c r="T4341" s="17">
        <f>[1]!share_freesharesmv(A4341,"",100000000)</f>
        <v>239.60084032500001</v>
      </c>
      <c r="U4341" s="17">
        <f>[1]!s_dq_amount_btin(A4341,E4341,100000000)</f>
        <v>2.8641261600000001</v>
      </c>
      <c r="V4341" s="17">
        <f>[1]!s_dq_turn(A4341,E4341)</f>
        <v>0.46314065921957087</v>
      </c>
      <c r="W4341" s="2">
        <f>[1]!s_pq_amount(A4341,"20260101","",100000000)</f>
        <v>422.72462640999998</v>
      </c>
      <c r="X4341" s="2">
        <f>[1]!s_pq_avgamount(A4341,"20260101","",100000000)</f>
        <v>3.8429511491818182</v>
      </c>
      <c r="Y4341" s="17">
        <f>[1]!s_ipo_dilutedpe(A4341)</f>
        <v>36.36</v>
      </c>
      <c r="Z4341" s="12">
        <f>[1]!s_ipo_collection_total(A4341,100000000)</f>
        <v>27</v>
      </c>
      <c r="AA4341" s="2">
        <f>[1]!s_val_pe_ttm(A4341,E4341)</f>
        <v>61.191745758056641</v>
      </c>
      <c r="AB4341" s="5">
        <f>[1]!s_info_zjtxornot1(A4341,"")</f>
        <v>0</v>
      </c>
      <c r="AC4341" s="22" t="str">
        <f>[1]!s_info_nature1(A4341,"")</f>
        <v>地方国有企业</v>
      </c>
      <c r="AD4341" s="6" t="str">
        <f>[1]!s_info_city(A4341)</f>
        <v>宿迁市</v>
      </c>
      <c r="AE4341" s="6" t="str">
        <f>[1]!s_info_province(A4341)</f>
        <v>江苏省</v>
      </c>
      <c r="AF4341">
        <v>118.27516199999999</v>
      </c>
      <c r="AG4341">
        <v>33.963008000000002</v>
      </c>
    </row>
    <row r="4342" spans="1:33" x14ac:dyDescent="0.3">
      <c r="A4342" s="12" t="s">
        <v>9016</v>
      </c>
      <c r="B4342" s="12" t="s">
        <v>9017</v>
      </c>
      <c r="C4342" s="16" t="str">
        <f>[1]!s_info_mkt(A4342)</f>
        <v>主板</v>
      </c>
      <c r="D4342" s="16" t="str">
        <f>[1]!s_ipo_listeddate(A4342)</f>
        <v>2022-07-15</v>
      </c>
      <c r="E4342" s="16" t="str">
        <f>[1]!lastradeday_s("000002","")</f>
        <v>2026-06-22</v>
      </c>
      <c r="F4342" s="16" t="str">
        <f>[1]!s_info_industry_csrc2023(A4342,"",3)</f>
        <v>公共设施管理业</v>
      </c>
      <c r="G4342" s="16" t="str">
        <f>[1]!s_info_industry_csrc2023(A4342,"",1)</f>
        <v>水利、环境和公共设施管理业</v>
      </c>
      <c r="H4342" s="16">
        <f>[1]!s_is(A4342,83,"FY","YTD","20251231",1,"",100000000)</f>
        <v>16.701575335899999</v>
      </c>
      <c r="I4342" s="16">
        <f>[1]!s_is(A4342,83,"FY","YTD","20241231",1,"",100000000)</f>
        <v>15.3890098204</v>
      </c>
      <c r="J4342" s="16">
        <f t="shared" si="201"/>
        <v>8.5292395730363069E-2</v>
      </c>
      <c r="K4342" s="16">
        <f>[1]!s_is(A4342,61,"FY","YTD","20251231",1,"",100000000)</f>
        <v>1.6927010793000001</v>
      </c>
      <c r="L4342" s="16">
        <f>[1]!s_is(A4342,61,"FY","YTD","20241231",1,"",100000000)</f>
        <v>1.4067655236000001</v>
      </c>
      <c r="M4342" s="16">
        <f t="shared" si="202"/>
        <v>0.20325743764907833</v>
      </c>
      <c r="N4342" s="16">
        <f>[1]!s_fa_roe(A4342,"20251231")</f>
        <v>8.859</v>
      </c>
      <c r="O4342" s="16">
        <f>[1]!s_stmnote_rdexp(A4342,"20251231",1,10000)</f>
        <v>2976.2574460000001</v>
      </c>
      <c r="P4342" s="20">
        <f t="shared" si="203"/>
        <v>1.782021986634124E-2</v>
      </c>
      <c r="Q4342" s="16">
        <f>[1]!s_margin_tradingbalance(A4342,"",10000)</f>
        <v>0</v>
      </c>
      <c r="R4342" s="16">
        <f>[1]!s_margin_seclendingbalance(A4342,"",10000)</f>
        <v>0</v>
      </c>
      <c r="S4342" s="17">
        <f>[1]!s_val_ev(A4342,"",100000000)</f>
        <v>33.555656797300003</v>
      </c>
      <c r="T4342" s="17">
        <f>[1]!share_freesharesmv(A4342,"",100000000)</f>
        <v>13.496378794100002</v>
      </c>
      <c r="U4342" s="17">
        <f>[1]!s_dq_amount_btin(A4342,E4342,100000000)</f>
        <v>0.70298176000000001</v>
      </c>
      <c r="V4342" s="17">
        <f>[1]!s_dq_turn(A4342,E4342)</f>
        <v>3.5977159157014822</v>
      </c>
      <c r="W4342" s="2">
        <f>[1]!s_pq_amount(A4342,"20260101","",100000000)</f>
        <v>91.407173380000003</v>
      </c>
      <c r="X4342" s="2">
        <f>[1]!s_pq_avgamount(A4342,"20260101","",100000000)</f>
        <v>0.83097430345454548</v>
      </c>
      <c r="Y4342" s="17">
        <f>[1]!s_ipo_dilutedpe(A4342)</f>
        <v>22.99</v>
      </c>
      <c r="Z4342" s="12">
        <f>[1]!s_ipo_collection_total(A4342,100000000)</f>
        <v>9.6104610987000001</v>
      </c>
      <c r="AA4342" s="2">
        <f>[1]!s_val_pe_ttm(A4342,E4342)</f>
        <v>19.413536071777344</v>
      </c>
      <c r="AB4342" s="5">
        <f>[1]!s_info_zjtxornot1(A4342,"")</f>
        <v>1</v>
      </c>
      <c r="AC4342" s="22" t="str">
        <f>[1]!s_info_nature1(A4342,"")</f>
        <v>民营企业</v>
      </c>
      <c r="AD4342" s="6" t="str">
        <f>[1]!s_info_city(A4342)</f>
        <v>合肥市</v>
      </c>
      <c r="AE4342" s="6" t="str">
        <f>[1]!s_info_province(A4342)</f>
        <v>安徽省</v>
      </c>
      <c r="AF4342">
        <v>117.28304199999999</v>
      </c>
      <c r="AG4342">
        <v>31.861190000000001</v>
      </c>
    </row>
    <row r="4343" spans="1:33" x14ac:dyDescent="0.3">
      <c r="A4343" s="12" t="s">
        <v>9018</v>
      </c>
      <c r="B4343" s="12" t="s">
        <v>9019</v>
      </c>
      <c r="C4343" s="16" t="str">
        <f>[1]!s_info_mkt(A4343)</f>
        <v>主板</v>
      </c>
      <c r="D4343" s="16" t="str">
        <f>[1]!s_ipo_listeddate(A4343)</f>
        <v>2017-10-16</v>
      </c>
      <c r="E4343" s="16" t="str">
        <f>[1]!lastradeday_s("000002","")</f>
        <v>2026-06-22</v>
      </c>
      <c r="F4343" s="16" t="str">
        <f>[1]!s_info_industry_csrc2023(A4343,"",3)</f>
        <v>印刷和记录媒介复制业</v>
      </c>
      <c r="G4343" s="16" t="str">
        <f>[1]!s_info_industry_csrc2023(A4343,"",1)</f>
        <v>制造业</v>
      </c>
      <c r="H4343" s="16">
        <f>[1]!s_is(A4343,83,"FY","YTD","20251231",1,"",100000000)</f>
        <v>10.346016625399999</v>
      </c>
      <c r="I4343" s="16">
        <f>[1]!s_is(A4343,83,"FY","YTD","20241231",1,"",100000000)</f>
        <v>8.853195143999999</v>
      </c>
      <c r="J4343" s="16">
        <f t="shared" si="201"/>
        <v>0.16861951613161019</v>
      </c>
      <c r="K4343" s="16">
        <f>[1]!s_is(A4343,61,"FY","YTD","20251231",1,"",100000000)</f>
        <v>1.1626986915999999</v>
      </c>
      <c r="L4343" s="16">
        <f>[1]!s_is(A4343,61,"FY","YTD","20241231",1,"",100000000)</f>
        <v>0.65730818889999998</v>
      </c>
      <c r="M4343" s="16">
        <f t="shared" si="202"/>
        <v>0.76887906043855458</v>
      </c>
      <c r="N4343" s="16">
        <f>[1]!s_fa_roe(A4343,"20251231")</f>
        <v>13.541499999999999</v>
      </c>
      <c r="O4343" s="16">
        <f>[1]!s_stmnote_rdexp(A4343,"20251231",1,10000)</f>
        <v>3988.3930130000003</v>
      </c>
      <c r="P4343" s="20">
        <f t="shared" si="203"/>
        <v>3.8550034833776434E-2</v>
      </c>
      <c r="Q4343" s="16">
        <f>[1]!s_margin_tradingbalance(A4343,"",10000)</f>
        <v>0</v>
      </c>
      <c r="R4343" s="16">
        <f>[1]!s_margin_seclendingbalance(A4343,"",10000)</f>
        <v>0</v>
      </c>
      <c r="S4343" s="17">
        <f>[1]!s_val_ev(A4343,"",100000000)</f>
        <v>62.485741535000003</v>
      </c>
      <c r="T4343" s="17">
        <f>[1]!share_freesharesmv(A4343,"",100000000)</f>
        <v>25.382494725000001</v>
      </c>
      <c r="U4343" s="17">
        <f>[1]!s_dq_amount_btin(A4343,E4343,100000000)</f>
        <v>1.40274817</v>
      </c>
      <c r="V4343" s="17">
        <f>[1]!s_dq_turn(A4343,E4343)</f>
        <v>2.3176919156649647</v>
      </c>
      <c r="W4343" s="2">
        <f>[1]!s_pq_amount(A4343,"20260101","",100000000)</f>
        <v>148.0373453</v>
      </c>
      <c r="X4343" s="2">
        <f>[1]!s_pq_avgamount(A4343,"20260101","",100000000)</f>
        <v>1.345794048181818</v>
      </c>
      <c r="Y4343" s="17">
        <f>[1]!s_ipo_dilutedpe(A4343)</f>
        <v>22.97</v>
      </c>
      <c r="Z4343" s="12">
        <f>[1]!s_ipo_collection_total(A4343,100000000)</f>
        <v>2.31</v>
      </c>
      <c r="AA4343" s="2">
        <f>[1]!s_val_pe_ttm(A4343,E4343)</f>
        <v>59.114253997802734</v>
      </c>
      <c r="AB4343" s="5">
        <f>[1]!s_info_zjtxornot1(A4343,"")</f>
        <v>0</v>
      </c>
      <c r="AC4343" s="22" t="str">
        <f>[1]!s_info_nature1(A4343,"")</f>
        <v>民营企业</v>
      </c>
      <c r="AD4343" s="6" t="str">
        <f>[1]!s_info_city(A4343)</f>
        <v>上海市</v>
      </c>
      <c r="AE4343" s="6" t="str">
        <f>[1]!s_info_province(A4343)</f>
        <v>上海</v>
      </c>
      <c r="AF4343">
        <v>121.472644</v>
      </c>
      <c r="AG4343">
        <v>31.231705999999999</v>
      </c>
    </row>
    <row r="4344" spans="1:33" x14ac:dyDescent="0.3">
      <c r="A4344" s="12" t="s">
        <v>9020</v>
      </c>
      <c r="B4344" s="12" t="s">
        <v>9021</v>
      </c>
      <c r="C4344" s="16" t="str">
        <f>[1]!s_info_mkt(A4344)</f>
        <v>主板</v>
      </c>
      <c r="D4344" s="16" t="str">
        <f>[1]!s_ipo_listeddate(A4344)</f>
        <v>2015-03-19</v>
      </c>
      <c r="E4344" s="16" t="str">
        <f>[1]!lastradeday_s("000002","")</f>
        <v>2026-06-22</v>
      </c>
      <c r="F4344" s="16" t="str">
        <f>[1]!s_info_industry_csrc2023(A4344,"",3)</f>
        <v>化学原料和化学制品制造业</v>
      </c>
      <c r="G4344" s="16" t="str">
        <f>[1]!s_info_industry_csrc2023(A4344,"",1)</f>
        <v>制造业</v>
      </c>
      <c r="H4344" s="16">
        <f>[1]!s_is(A4344,83,"FY","YTD","20251231",1,"",100000000)</f>
        <v>20.045635903099999</v>
      </c>
      <c r="I4344" s="16">
        <f>[1]!s_is(A4344,83,"FY","YTD","20241231",1,"",100000000)</f>
        <v>19.848299284700001</v>
      </c>
      <c r="J4344" s="16">
        <f t="shared" si="201"/>
        <v>9.9422431901816655E-3</v>
      </c>
      <c r="K4344" s="16">
        <f>[1]!s_is(A4344,61,"FY","YTD","20251231",1,"",100000000)</f>
        <v>0.57606199990000007</v>
      </c>
      <c r="L4344" s="16">
        <f>[1]!s_is(A4344,61,"FY","YTD","20241231",1,"",100000000)</f>
        <v>0.26170878409999998</v>
      </c>
      <c r="M4344" s="16">
        <f t="shared" si="202"/>
        <v>1.2011565331329668</v>
      </c>
      <c r="N4344" s="16">
        <f>[1]!s_fa_roe(A4344,"20251231")</f>
        <v>4.2118000000000002</v>
      </c>
      <c r="O4344" s="16">
        <f>[1]!s_stmnote_rdexp(A4344,"20251231",1,10000)</f>
        <v>6596.5146000000004</v>
      </c>
      <c r="P4344" s="20">
        <f t="shared" si="203"/>
        <v>3.2907484860482117E-2</v>
      </c>
      <c r="Q4344" s="16">
        <f>[1]!s_margin_tradingbalance(A4344,"",10000)</f>
        <v>0</v>
      </c>
      <c r="R4344" s="16">
        <f>[1]!s_margin_seclendingbalance(A4344,"",10000)</f>
        <v>0</v>
      </c>
      <c r="S4344" s="17">
        <f>[1]!s_val_ev(A4344,"",100000000)</f>
        <v>26.616</v>
      </c>
      <c r="T4344" s="17">
        <f>[1]!share_freesharesmv(A4344,"",100000000)</f>
        <v>12.364451710000001</v>
      </c>
      <c r="U4344" s="17">
        <f>[1]!s_dq_amount_btin(A4344,E4344,100000000)</f>
        <v>0.85943150999999995</v>
      </c>
      <c r="V4344" s="17">
        <f>[1]!s_dq_turn(A4344,E4344)</f>
        <v>3.3234545833333335</v>
      </c>
      <c r="W4344" s="2">
        <f>[1]!s_pq_amount(A4344,"20260101","",100000000)</f>
        <v>103.38470445999999</v>
      </c>
      <c r="X4344" s="2">
        <f>[1]!s_pq_avgamount(A4344,"20260101","",100000000)</f>
        <v>0.93986094963636369</v>
      </c>
      <c r="Y4344" s="17">
        <f>[1]!s_ipo_dilutedpe(A4344)</f>
        <v>22.96</v>
      </c>
      <c r="Z4344" s="12">
        <f>[1]!s_ipo_collection_total(A4344,100000000)</f>
        <v>4.6139999999999999</v>
      </c>
      <c r="AA4344" s="2">
        <f>[1]!s_val_pe_ttm(A4344,E4344)</f>
        <v>37.006690979003906</v>
      </c>
      <c r="AB4344" s="5">
        <f>[1]!s_info_zjtxornot1(A4344,"")</f>
        <v>0</v>
      </c>
      <c r="AC4344" s="22" t="str">
        <f>[1]!s_info_nature1(A4344,"")</f>
        <v>公众企业</v>
      </c>
      <c r="AD4344" s="6" t="str">
        <f>[1]!s_info_city(A4344)</f>
        <v>乐平市</v>
      </c>
      <c r="AE4344" s="6" t="str">
        <f>[1]!s_info_province(A4344)</f>
        <v>江西省</v>
      </c>
      <c r="AF4344">
        <v>117.273279</v>
      </c>
      <c r="AG4344">
        <v>28.969927999999999</v>
      </c>
    </row>
    <row r="4345" spans="1:33" x14ac:dyDescent="0.3">
      <c r="A4345" s="12" t="s">
        <v>9022</v>
      </c>
      <c r="B4345" s="12" t="s">
        <v>9023</v>
      </c>
      <c r="C4345" s="16" t="str">
        <f>[1]!s_info_mkt(A4345)</f>
        <v>主板</v>
      </c>
      <c r="D4345" s="16" t="str">
        <f>[1]!s_ipo_listeddate(A4345)</f>
        <v>2024-11-26</v>
      </c>
      <c r="E4345" s="16" t="str">
        <f>[1]!lastradeday_s("000002","")</f>
        <v>2026-06-22</v>
      </c>
      <c r="F4345" s="16" t="str">
        <f>[1]!s_info_industry_csrc2023(A4345,"",3)</f>
        <v>化学原料和化学制品制造业</v>
      </c>
      <c r="G4345" s="16" t="str">
        <f>[1]!s_info_industry_csrc2023(A4345,"",1)</f>
        <v>制造业</v>
      </c>
      <c r="H4345" s="16">
        <f>[1]!s_is(A4345,83,"FY","YTD","20251231",1,"",100000000)</f>
        <v>34.306168258900001</v>
      </c>
      <c r="I4345" s="16">
        <f>[1]!s_is(A4345,83,"FY","YTD","20241231",1,"",100000000)</f>
        <v>34.854684011899998</v>
      </c>
      <c r="J4345" s="16">
        <f t="shared" si="201"/>
        <v>-1.5737217781481627E-2</v>
      </c>
      <c r="K4345" s="16">
        <f>[1]!s_is(A4345,61,"FY","YTD","20251231",1,"",100000000)</f>
        <v>0.51238940420000001</v>
      </c>
      <c r="L4345" s="16">
        <f>[1]!s_is(A4345,61,"FY","YTD","20241231",1,"",100000000)</f>
        <v>0.93166849610000002</v>
      </c>
      <c r="M4345" s="16">
        <f t="shared" si="202"/>
        <v>-0.45003034196725372</v>
      </c>
      <c r="N4345" s="16">
        <f>[1]!s_fa_roe(A4345,"20251231")</f>
        <v>3.6768999999999998</v>
      </c>
      <c r="O4345" s="16">
        <f>[1]!s_stmnote_rdexp(A4345,"20251231",1,10000)</f>
        <v>6621.6290090000002</v>
      </c>
      <c r="P4345" s="20">
        <f t="shared" si="203"/>
        <v>1.9301569790680893E-2</v>
      </c>
      <c r="Q4345" s="16">
        <f>[1]!s_margin_tradingbalance(A4345,"",10000)</f>
        <v>10542.025799999999</v>
      </c>
      <c r="R4345" s="16">
        <f>[1]!s_margin_seclendingbalance(A4345,"",10000)</f>
        <v>41.706099999999999</v>
      </c>
      <c r="S4345" s="17">
        <f>[1]!s_val_ev(A4345,"",100000000)</f>
        <v>57.408000000000001</v>
      </c>
      <c r="T4345" s="17">
        <f>[1]!share_freesharesmv(A4345,"",100000000)</f>
        <v>14.352</v>
      </c>
      <c r="U4345" s="17">
        <f>[1]!s_dq_amount_btin(A4345,E4345,100000000)</f>
        <v>0.72750548000000004</v>
      </c>
      <c r="V4345" s="17">
        <f>[1]!s_dq_turn(A4345,E4345)</f>
        <v>5.2079707692307693</v>
      </c>
      <c r="W4345" s="2">
        <f>[1]!s_pq_amount(A4345,"20260101","",100000000)</f>
        <v>114.60347548999999</v>
      </c>
      <c r="X4345" s="2">
        <f>[1]!s_pq_avgamount(A4345,"20260101","",100000000)</f>
        <v>1.0418497771818183</v>
      </c>
      <c r="Y4345" s="17">
        <f>[1]!s_ipo_dilutedpe(A4345)</f>
        <v>10.62</v>
      </c>
      <c r="Z4345" s="12">
        <f>[1]!s_ipo_collection_total(A4345,100000000)</f>
        <v>3.99</v>
      </c>
      <c r="AA4345" s="2">
        <f>[1]!s_val_pe_ttm(A4345,E4345)</f>
        <v>112.81371307373047</v>
      </c>
      <c r="AB4345" s="5">
        <f>[1]!s_info_zjtxornot1(A4345,"")</f>
        <v>0</v>
      </c>
      <c r="AC4345" s="22" t="str">
        <f>[1]!s_info_nature1(A4345,"")</f>
        <v>中央国有企业</v>
      </c>
      <c r="AD4345" s="6" t="str">
        <f>[1]!s_info_city(A4345)</f>
        <v>合肥市</v>
      </c>
      <c r="AE4345" s="6" t="str">
        <f>[1]!s_info_province(A4345)</f>
        <v>安徽省</v>
      </c>
      <c r="AF4345">
        <v>117.28304199999999</v>
      </c>
      <c r="AG4345">
        <v>31.861190000000001</v>
      </c>
    </row>
    <row r="4346" spans="1:33" x14ac:dyDescent="0.3">
      <c r="A4346" s="12" t="s">
        <v>9024</v>
      </c>
      <c r="B4346" s="12" t="s">
        <v>9025</v>
      </c>
      <c r="C4346" s="16" t="str">
        <f>[1]!s_info_mkt(A4346)</f>
        <v>主板</v>
      </c>
      <c r="D4346" s="16" t="str">
        <f>[1]!s_ipo_listeddate(A4346)</f>
        <v>2004-03-02</v>
      </c>
      <c r="E4346" s="16" t="str">
        <f>[1]!lastradeday_s("000002","")</f>
        <v>2026-06-22</v>
      </c>
      <c r="F4346" s="16" t="str">
        <f>[1]!s_info_industry_csrc2023(A4346,"",3)</f>
        <v>电气机械和器材制造业</v>
      </c>
      <c r="G4346" s="16" t="str">
        <f>[1]!s_info_industry_csrc2023(A4346,"",1)</f>
        <v>制造业</v>
      </c>
      <c r="H4346" s="16">
        <f>[1]!s_is(A4346,83,"FY","YTD","20251231",1,"",100000000)</f>
        <v>841.28281703139999</v>
      </c>
      <c r="I4346" s="16">
        <f>[1]!s_is(A4346,83,"FY","YTD","20241231",1,"",100000000)</f>
        <v>919.9440433353999</v>
      </c>
      <c r="J4346" s="16">
        <f t="shared" si="201"/>
        <v>-8.5506533656983574E-2</v>
      </c>
      <c r="K4346" s="16">
        <f>[1]!s_is(A4346,61,"FY","YTD","20251231",1,"",100000000)</f>
        <v>-95.534258840599989</v>
      </c>
      <c r="L4346" s="16">
        <f>[1]!s_is(A4346,61,"FY","YTD","20241231",1,"",100000000)</f>
        <v>-70.387573925400005</v>
      </c>
      <c r="M4346" s="16">
        <f t="shared" si="202"/>
        <v>-0.35726028775834212</v>
      </c>
      <c r="N4346" s="16">
        <f>[1]!s_fa_roe(A4346,"20251231")</f>
        <v>-21.8765</v>
      </c>
      <c r="O4346" s="16">
        <f>[1]!s_stmnote_rdexp(A4346,"20251231",1,10000)</f>
        <v>220685.26312699998</v>
      </c>
      <c r="P4346" s="20">
        <f t="shared" si="203"/>
        <v>2.6231994599119828E-2</v>
      </c>
      <c r="Q4346" s="16">
        <f>[1]!s_margin_tradingbalance(A4346,"",10000)</f>
        <v>243715.94690000001</v>
      </c>
      <c r="R4346" s="16">
        <f>[1]!s_margin_seclendingbalance(A4346,"",10000)</f>
        <v>539.96469999999999</v>
      </c>
      <c r="S4346" s="17">
        <f>[1]!s_val_ev(A4346,"",100000000)</f>
        <v>585.25879645999999</v>
      </c>
      <c r="T4346" s="17">
        <f>[1]!share_freesharesmv(A4346,"",100000000)</f>
        <v>320.50931315000003</v>
      </c>
      <c r="U4346" s="17">
        <f>[1]!s_dq_amount_btin(A4346,E4346,100000000)</f>
        <v>10.19624166</v>
      </c>
      <c r="V4346" s="17">
        <f>[1]!s_dq_turn(A4346,E4346)</f>
        <v>1.7886278452058175</v>
      </c>
      <c r="W4346" s="2">
        <f>[1]!s_pq_amount(A4346,"20260101","",100000000)</f>
        <v>1264.8627566099999</v>
      </c>
      <c r="X4346" s="2">
        <f>[1]!s_pq_avgamount(A4346,"20260101","",100000000)</f>
        <v>12.648627566099998</v>
      </c>
      <c r="Y4346" s="17">
        <f>[1]!s_ipo_dilutedpe(A4346)</f>
        <v>15.72</v>
      </c>
      <c r="Z4346" s="12">
        <f>[1]!s_ipo_collection_total(A4346,100000000)</f>
        <v>4.5</v>
      </c>
      <c r="AA4346" s="2">
        <f>[1]!s_val_pe_ttm(A4346,E4346)</f>
        <v>-6.2227878570556641</v>
      </c>
      <c r="AB4346" s="5">
        <f>[1]!s_info_zjtxornot1(A4346,"")</f>
        <v>0</v>
      </c>
      <c r="AC4346" s="22" t="str">
        <f>[1]!s_info_nature1(A4346,"")</f>
        <v>民营企业</v>
      </c>
      <c r="AD4346" s="6" t="str">
        <f>[1]!s_info_city(A4346)</f>
        <v>成都市</v>
      </c>
      <c r="AE4346" s="6" t="str">
        <f>[1]!s_info_province(A4346)</f>
        <v>四川省</v>
      </c>
      <c r="AF4346">
        <v>104.065735</v>
      </c>
      <c r="AG4346">
        <v>30.659462000000001</v>
      </c>
    </row>
    <row r="4347" spans="1:33" x14ac:dyDescent="0.3">
      <c r="A4347" s="12" t="s">
        <v>9026</v>
      </c>
      <c r="B4347" s="12" t="s">
        <v>9027</v>
      </c>
      <c r="C4347" s="16" t="str">
        <f>[1]!s_info_mkt(A4347)</f>
        <v>主板</v>
      </c>
      <c r="D4347" s="16" t="str">
        <f>[1]!s_ipo_listeddate(A4347)</f>
        <v>2008-01-16</v>
      </c>
      <c r="E4347" s="16" t="str">
        <f>[1]!lastradeday_s("000002","")</f>
        <v>2026-06-22</v>
      </c>
      <c r="F4347" s="16" t="str">
        <f>[1]!s_info_industry_csrc2023(A4347,"",3)</f>
        <v>通用设备制造业</v>
      </c>
      <c r="G4347" s="16" t="str">
        <f>[1]!s_info_industry_csrc2023(A4347,"",1)</f>
        <v>制造业</v>
      </c>
      <c r="H4347" s="16">
        <f>[1]!s_is(A4347,83,"FY","YTD","20251231",1,"",100000000)</f>
        <v>155.17282463430001</v>
      </c>
      <c r="I4347" s="16">
        <f>[1]!s_is(A4347,83,"FY","YTD","20241231",1,"",100000000)</f>
        <v>142.80698386360001</v>
      </c>
      <c r="J4347" s="16">
        <f t="shared" si="201"/>
        <v>8.6591288718141701E-2</v>
      </c>
      <c r="K4347" s="16">
        <f>[1]!s_is(A4347,61,"FY","YTD","20251231",1,"",100000000)</f>
        <v>5.830794395599999</v>
      </c>
      <c r="L4347" s="16">
        <f>[1]!s_is(A4347,61,"FY","YTD","20241231",1,"",100000000)</f>
        <v>4.9787435737000001</v>
      </c>
      <c r="M4347" s="16">
        <f t="shared" si="202"/>
        <v>0.17113771964495639</v>
      </c>
      <c r="N4347" s="16">
        <f>[1]!s_fa_roe(A4347,"20251231")</f>
        <v>7.6946000000000003</v>
      </c>
      <c r="O4347" s="16">
        <f>[1]!s_stmnote_rdexp(A4347,"20251231",1,10000)</f>
        <v>95602.457502000005</v>
      </c>
      <c r="P4347" s="20">
        <f t="shared" si="203"/>
        <v>6.1610309490278917E-2</v>
      </c>
      <c r="Q4347" s="16">
        <f>[1]!s_margin_tradingbalance(A4347,"",10000)</f>
        <v>33273.553200000002</v>
      </c>
      <c r="R4347" s="16">
        <f>[1]!s_margin_seclendingbalance(A4347,"",10000)</f>
        <v>27.25</v>
      </c>
      <c r="S4347" s="17">
        <f>[1]!s_val_ev(A4347,"",100000000)</f>
        <v>107.191036776</v>
      </c>
      <c r="T4347" s="17">
        <f>[1]!share_freesharesmv(A4347,"",100000000)</f>
        <v>47.776790773499997</v>
      </c>
      <c r="U4347" s="17">
        <f>[1]!s_dq_amount_btin(A4347,E4347,100000000)</f>
        <v>1.2913959100000001</v>
      </c>
      <c r="V4347" s="17">
        <f>[1]!s_dq_turn(A4347,E4347)</f>
        <v>1.2326318937105678</v>
      </c>
      <c r="W4347" s="2">
        <f>[1]!s_pq_amount(A4347,"20260101","",100000000)</f>
        <v>285.24803455</v>
      </c>
      <c r="X4347" s="2">
        <f>[1]!s_pq_avgamount(A4347,"20260101","",100000000)</f>
        <v>2.5931639504545454</v>
      </c>
      <c r="Y4347" s="17">
        <f>[1]!s_ipo_dilutedpe(A4347)</f>
        <v>29.97</v>
      </c>
      <c r="Z4347" s="12">
        <f>[1]!s_ipo_collection_total(A4347,100000000)</f>
        <v>5.8212000000000002</v>
      </c>
      <c r="AA4347" s="2">
        <f>[1]!s_val_pe_ttm(A4347,E4347)</f>
        <v>17.512174606323242</v>
      </c>
      <c r="AB4347" s="5">
        <f>[1]!s_info_zjtxornot1(A4347,"")</f>
        <v>1</v>
      </c>
      <c r="AC4347" s="22" t="str">
        <f>[1]!s_info_nature1(A4347,"")</f>
        <v>地方国有企业</v>
      </c>
      <c r="AD4347" s="6" t="str">
        <f>[1]!s_info_city(A4347)</f>
        <v>大连市</v>
      </c>
      <c r="AE4347" s="6" t="str">
        <f>[1]!s_info_province(A4347)</f>
        <v>辽宁省</v>
      </c>
      <c r="AF4347">
        <v>121.618622</v>
      </c>
      <c r="AG4347">
        <v>38.914589999999997</v>
      </c>
    </row>
    <row r="4348" spans="1:33" x14ac:dyDescent="0.3">
      <c r="A4348" s="12" t="s">
        <v>9028</v>
      </c>
      <c r="B4348" s="12" t="s">
        <v>9029</v>
      </c>
      <c r="C4348" s="16" t="str">
        <f>[1]!s_info_mkt(A4348)</f>
        <v>主板</v>
      </c>
      <c r="D4348" s="16" t="str">
        <f>[1]!s_ipo_listeddate(A4348)</f>
        <v>2004-04-08</v>
      </c>
      <c r="E4348" s="16" t="str">
        <f>[1]!lastradeday_s("000002","")</f>
        <v>2026-06-22</v>
      </c>
      <c r="F4348" s="16" t="str">
        <f>[1]!s_info_industry_csrc2023(A4348,"",3)</f>
        <v>电力、热力生产和供应业</v>
      </c>
      <c r="G4348" s="16" t="str">
        <f>[1]!s_info_industry_csrc2023(A4348,"",1)</f>
        <v>电力、热力、燃气及水生产和供应业</v>
      </c>
      <c r="H4348" s="16">
        <f>[1]!s_is(A4348,83,"FY","YTD","20251231",1,"",100000000)</f>
        <v>41.471259243600002</v>
      </c>
      <c r="I4348" s="16">
        <f>[1]!s_is(A4348,83,"FY","YTD","20241231",1,"",100000000)</f>
        <v>42.915208812700001</v>
      </c>
      <c r="J4348" s="16">
        <f t="shared" si="201"/>
        <v>-3.3646569807035065E-2</v>
      </c>
      <c r="K4348" s="16">
        <f>[1]!s_is(A4348,61,"FY","YTD","20251231",1,"",100000000)</f>
        <v>0.76338742659999992</v>
      </c>
      <c r="L4348" s="16">
        <f>[1]!s_is(A4348,61,"FY","YTD","20241231",1,"",100000000)</f>
        <v>-0.3627345394</v>
      </c>
      <c r="M4348" s="16">
        <f t="shared" si="202"/>
        <v>3.1045347042570599</v>
      </c>
      <c r="N4348" s="16">
        <f>[1]!s_fa_roe(A4348,"20251231")</f>
        <v>2.1254</v>
      </c>
      <c r="O4348" s="16">
        <f>[1]!s_stmnote_rdexp(A4348,"20251231",1,10000)</f>
        <v>72.669099000000003</v>
      </c>
      <c r="P4348" s="20">
        <f t="shared" si="203"/>
        <v>1.7522761624658061E-4</v>
      </c>
      <c r="Q4348" s="16">
        <f>[1]!s_margin_tradingbalance(A4348,"",10000)</f>
        <v>0</v>
      </c>
      <c r="R4348" s="16">
        <f>[1]!s_margin_seclendingbalance(A4348,"",10000)</f>
        <v>0</v>
      </c>
      <c r="S4348" s="17">
        <f>[1]!s_val_ev(A4348,"",100000000)</f>
        <v>31.269265897999997</v>
      </c>
      <c r="T4348" s="17">
        <f>[1]!share_freesharesmv(A4348,"",100000000)</f>
        <v>21.895084750499997</v>
      </c>
      <c r="U4348" s="17">
        <f>[1]!s_dq_amount_btin(A4348,E4348,100000000)</f>
        <v>0.86196903000000002</v>
      </c>
      <c r="V4348" s="17">
        <f>[1]!s_dq_turn(A4348,E4348)</f>
        <v>2.7641525797869244</v>
      </c>
      <c r="W4348" s="2">
        <f>[1]!s_pq_amount(A4348,"20260101","",100000000)</f>
        <v>163.70838674000001</v>
      </c>
      <c r="X4348" s="2">
        <f>[1]!s_pq_avgamount(A4348,"20260101","",100000000)</f>
        <v>1.4882580612727272</v>
      </c>
      <c r="Y4348" s="17">
        <f>[1]!s_ipo_dilutedpe(A4348)</f>
        <v>19.57</v>
      </c>
      <c r="Z4348" s="12">
        <f>[1]!s_ipo_collection_total(A4348,100000000)</f>
        <v>3.8359999999999999</v>
      </c>
      <c r="AA4348" s="2">
        <f>[1]!s_val_pe_ttm(A4348,E4348)</f>
        <v>40.711135864257813</v>
      </c>
      <c r="AB4348" s="5">
        <f>[1]!s_info_zjtxornot1(A4348,"")</f>
        <v>0</v>
      </c>
      <c r="AC4348" s="22" t="str">
        <f>[1]!s_info_nature1(A4348,"")</f>
        <v>地方国有企业</v>
      </c>
      <c r="AD4348" s="6" t="str">
        <f>[1]!s_info_city(A4348)</f>
        <v>郴州市</v>
      </c>
      <c r="AE4348" s="6" t="str">
        <f>[1]!s_info_province(A4348)</f>
        <v>湖南省</v>
      </c>
      <c r="AF4348">
        <v>113.032067</v>
      </c>
      <c r="AG4348">
        <v>25.793589000000001</v>
      </c>
    </row>
    <row r="4349" spans="1:33" x14ac:dyDescent="0.3">
      <c r="A4349" s="12" t="s">
        <v>9030</v>
      </c>
      <c r="B4349" s="12" t="s">
        <v>9031</v>
      </c>
      <c r="C4349" s="16" t="str">
        <f>[1]!s_info_mkt(A4349)</f>
        <v>主板</v>
      </c>
      <c r="D4349" s="16" t="str">
        <f>[1]!s_ipo_listeddate(A4349)</f>
        <v>2001-03-26</v>
      </c>
      <c r="E4349" s="16" t="str">
        <f>[1]!lastradeday_s("000002","")</f>
        <v>2026-06-22</v>
      </c>
      <c r="F4349" s="16" t="str">
        <f>[1]!s_info_industry_csrc2023(A4349,"",3)</f>
        <v>化学原料和化学制品制造业</v>
      </c>
      <c r="G4349" s="16" t="str">
        <f>[1]!s_info_industry_csrc2023(A4349,"",1)</f>
        <v>制造业</v>
      </c>
      <c r="H4349" s="16">
        <f>[1]!s_is(A4349,83,"FY","YTD","20251231",1,"",100000000)</f>
        <v>8.6015719563999991</v>
      </c>
      <c r="I4349" s="16">
        <f>[1]!s_is(A4349,83,"FY","YTD","20241231",1,"",100000000)</f>
        <v>9.1041601935000003</v>
      </c>
      <c r="J4349" s="16">
        <f t="shared" si="201"/>
        <v>-5.5204239206909866E-2</v>
      </c>
      <c r="K4349" s="16">
        <f>[1]!s_is(A4349,61,"FY","YTD","20251231",1,"",100000000)</f>
        <v>-1.5617793861000002</v>
      </c>
      <c r="L4349" s="16">
        <f>[1]!s_is(A4349,61,"FY","YTD","20241231",1,"",100000000)</f>
        <v>-0.97034677260000002</v>
      </c>
      <c r="M4349" s="16">
        <f t="shared" si="202"/>
        <v>-0.60950644676777088</v>
      </c>
      <c r="N4349" s="16">
        <f>[1]!s_fa_roe(A4349,"20251231")</f>
        <v>-33.315399999999997</v>
      </c>
      <c r="O4349" s="16">
        <f>[1]!s_stmnote_rdexp(A4349,"20251231",1,10000)</f>
        <v>1107.8858740000001</v>
      </c>
      <c r="P4349" s="20">
        <f t="shared" si="203"/>
        <v>1.2880039597595618E-2</v>
      </c>
      <c r="Q4349" s="16">
        <f>[1]!s_margin_tradingbalance(A4349,"",10000)</f>
        <v>0</v>
      </c>
      <c r="R4349" s="16">
        <f>[1]!s_margin_seclendingbalance(A4349,"",10000)</f>
        <v>0</v>
      </c>
      <c r="S4349" s="17">
        <f>[1]!s_val_ev(A4349,"",100000000)</f>
        <v>25.860215912800001</v>
      </c>
      <c r="T4349" s="17">
        <f>[1]!share_freesharesmv(A4349,"",100000000)</f>
        <v>14.8941125346</v>
      </c>
      <c r="U4349" s="17">
        <f>[1]!s_dq_amount_btin(A4349,E4349,100000000)</f>
        <v>0.36179634999999999</v>
      </c>
      <c r="V4349" s="17">
        <f>[1]!s_dq_turn(A4349,E4349)</f>
        <v>1.418476113025936</v>
      </c>
      <c r="W4349" s="2">
        <f>[1]!s_pq_amount(A4349,"20260101","",100000000)</f>
        <v>58.892616150000002</v>
      </c>
      <c r="X4349" s="2">
        <f>[1]!s_pq_avgamount(A4349,"20260101","",100000000)</f>
        <v>0.53538741954545455</v>
      </c>
      <c r="Y4349" s="17">
        <f>[1]!s_ipo_dilutedpe(A4349)</f>
        <v>34.07</v>
      </c>
      <c r="Z4349" s="12">
        <f>[1]!s_ipo_collection_total(A4349,100000000)</f>
        <v>7.36</v>
      </c>
      <c r="AA4349" s="2">
        <f>[1]!s_val_pe_ttm(A4349,E4349)</f>
        <v>-15.842453956604004</v>
      </c>
      <c r="AB4349" s="5">
        <f>[1]!s_info_zjtxornot1(A4349,"")</f>
        <v>0</v>
      </c>
      <c r="AC4349" s="22" t="str">
        <f>[1]!s_info_nature1(A4349,"")</f>
        <v>地方国有企业</v>
      </c>
      <c r="AD4349" s="6" t="str">
        <f>[1]!s_info_city(A4349)</f>
        <v>昌邑市</v>
      </c>
      <c r="AE4349" s="6" t="str">
        <f>[1]!s_info_province(A4349)</f>
        <v>山东省</v>
      </c>
      <c r="AF4349">
        <v>119.449917</v>
      </c>
      <c r="AG4349">
        <v>36.834234000000002</v>
      </c>
    </row>
    <row r="4350" spans="1:33" x14ac:dyDescent="0.3">
      <c r="A4350" s="12" t="s">
        <v>323</v>
      </c>
      <c r="B4350" s="12" t="s">
        <v>324</v>
      </c>
      <c r="C4350" s="16" t="str">
        <f>[1]!s_info_mkt(A4350)</f>
        <v>北证</v>
      </c>
      <c r="D4350" s="16" t="str">
        <f>[1]!s_ipo_listeddate(A4350)</f>
        <v>2024-08-29</v>
      </c>
      <c r="E4350" s="16" t="str">
        <f>[1]!lastradeday_s("000002","")</f>
        <v>2026-06-22</v>
      </c>
      <c r="F4350" s="16" t="str">
        <f>[1]!s_info_industry_csrc2023(A4350,"",3)</f>
        <v>计算机、通信和其他电子设备制造业</v>
      </c>
      <c r="G4350" s="16" t="str">
        <f>[1]!s_info_industry_csrc2023(A4350,"",1)</f>
        <v>制造业</v>
      </c>
      <c r="H4350" s="16">
        <f>[1]!s_is(A4350,83,"FY","YTD","20251231",1,"",100000000)</f>
        <v>1.7134469425000001</v>
      </c>
      <c r="I4350" s="16">
        <f>[1]!s_is(A4350,83,"FY","YTD","20241231",1,"",100000000)</f>
        <v>2.789126698</v>
      </c>
      <c r="J4350" s="16">
        <f t="shared" si="201"/>
        <v>-0.38566901828853384</v>
      </c>
      <c r="K4350" s="16">
        <f>[1]!s_is(A4350,61,"FY","YTD","20251231",1,"",100000000)</f>
        <v>0.16214562930000001</v>
      </c>
      <c r="L4350" s="16">
        <f>[1]!s_is(A4350,61,"FY","YTD","20241231",1,"",100000000)</f>
        <v>0.50296094969999994</v>
      </c>
      <c r="M4350" s="16">
        <f t="shared" si="202"/>
        <v>-0.67761785602497637</v>
      </c>
      <c r="N4350" s="16">
        <f>[1]!s_fa_roe(A4350,"20251231")</f>
        <v>5.1398999999999999</v>
      </c>
      <c r="O4350" s="16">
        <f>[1]!s_stmnote_rdexp(A4350,"20251231",1,10000)</f>
        <v>1078.6688859999999</v>
      </c>
      <c r="P4350" s="20">
        <f t="shared" si="203"/>
        <v>6.29531536252982E-2</v>
      </c>
      <c r="Q4350" s="16">
        <f>[1]!s_margin_tradingbalance(A4350,"",10000)</f>
        <v>1559.0229999999999</v>
      </c>
      <c r="R4350" s="16">
        <f>[1]!s_margin_seclendingbalance(A4350,"",10000)</f>
        <v>0</v>
      </c>
      <c r="S4350" s="17">
        <f>[1]!s_val_ev(A4350,"",100000000)</f>
        <v>14.739000000000001</v>
      </c>
      <c r="T4350" s="17">
        <f>[1]!share_freesharesmv(A4350,"",100000000)</f>
        <v>7.876681821600001</v>
      </c>
      <c r="U4350" s="17">
        <f>[1]!s_dq_amount_btin(A4350,E4350,100000000)</f>
        <v>0.25986951000000003</v>
      </c>
      <c r="V4350" s="17">
        <f>[1]!s_dq_turn(A4350,E4350)</f>
        <v>3.1371764100254742</v>
      </c>
      <c r="W4350" s="2">
        <f>[1]!s_pq_amount(A4350,"20260101","",100000000)</f>
        <v>44.253395079999997</v>
      </c>
      <c r="X4350" s="2">
        <f>[1]!s_pq_avgamount(A4350,"20260101","",100000000)</f>
        <v>0.40230359163636364</v>
      </c>
      <c r="Y4350" s="17">
        <f>[1]!s_ipo_dilutedpe(A4350)</f>
        <v>15.15</v>
      </c>
      <c r="Z4350" s="12">
        <f>[1]!s_ipo_collection_total(A4350,100000000)</f>
        <v>1.0580000000000001</v>
      </c>
      <c r="AA4350" s="2">
        <f>[1]!s_val_pe_ttm(A4350,E4350)</f>
        <v>73.582534790039063</v>
      </c>
      <c r="AB4350" s="5">
        <f>[1]!s_info_zjtxornot1(A4350,"")</f>
        <v>1</v>
      </c>
      <c r="AC4350" s="22" t="str">
        <f>[1]!s_info_nature1(A4350,"")</f>
        <v>民营企业</v>
      </c>
      <c r="AD4350" s="6" t="str">
        <f>[1]!s_info_city(A4350)</f>
        <v>成都市</v>
      </c>
      <c r="AE4350" s="6" t="str">
        <f>[1]!s_info_province(A4350)</f>
        <v>四川省</v>
      </c>
      <c r="AF4350">
        <v>104.065735</v>
      </c>
      <c r="AG4350">
        <v>30.659462000000001</v>
      </c>
    </row>
    <row r="4351" spans="1:33" x14ac:dyDescent="0.3">
      <c r="A4351" s="12" t="s">
        <v>9032</v>
      </c>
      <c r="B4351" s="12" t="s">
        <v>9033</v>
      </c>
      <c r="C4351" s="16" t="str">
        <f>[1]!s_info_mkt(A4351)</f>
        <v>创业板</v>
      </c>
      <c r="D4351" s="16" t="str">
        <f>[1]!s_ipo_listeddate(A4351)</f>
        <v>2012-08-17</v>
      </c>
      <c r="E4351" s="16" t="str">
        <f>[1]!lastradeday_s("000002","")</f>
        <v>2026-06-22</v>
      </c>
      <c r="F4351" s="16" t="str">
        <f>[1]!s_info_industry_csrc2023(A4351,"",3)</f>
        <v>软件和信息技术服务业</v>
      </c>
      <c r="G4351" s="16" t="str">
        <f>[1]!s_info_industry_csrc2023(A4351,"",1)</f>
        <v>信息传输、软件和信息技术服务业</v>
      </c>
      <c r="H4351" s="16">
        <f>[1]!s_is(A4351,83,"FY","YTD","20251231",1,"",100000000)</f>
        <v>32.269922263399998</v>
      </c>
      <c r="I4351" s="16">
        <f>[1]!s_is(A4351,83,"FY","YTD","20241231",1,"",100000000)</f>
        <v>30.658223863499998</v>
      </c>
      <c r="J4351" s="16">
        <f t="shared" si="201"/>
        <v>5.2569855549225109E-2</v>
      </c>
      <c r="K4351" s="16">
        <f>[1]!s_is(A4351,61,"FY","YTD","20251231",1,"",100000000)</f>
        <v>2.6590551412000001</v>
      </c>
      <c r="L4351" s="16">
        <f>[1]!s_is(A4351,61,"FY","YTD","20241231",1,"",100000000)</f>
        <v>3.6010217080000002</v>
      </c>
      <c r="M4351" s="16">
        <f t="shared" si="202"/>
        <v>-0.26158314033690355</v>
      </c>
      <c r="N4351" s="16">
        <f>[1]!s_fa_roe(A4351,"20251231")</f>
        <v>5.9538000000000002</v>
      </c>
      <c r="O4351" s="16">
        <f>[1]!s_stmnote_rdexp(A4351,"20251231",1,10000)</f>
        <v>23879.203310000001</v>
      </c>
      <c r="P4351" s="20">
        <f t="shared" si="203"/>
        <v>7.3998329202928981E-2</v>
      </c>
      <c r="Q4351" s="16">
        <f>[1]!s_margin_tradingbalance(A4351,"",10000)</f>
        <v>45936.270100000002</v>
      </c>
      <c r="R4351" s="16">
        <f>[1]!s_margin_seclendingbalance(A4351,"",10000)</f>
        <v>22.902999999999999</v>
      </c>
      <c r="S4351" s="17">
        <f>[1]!s_val_ev(A4351,"",100000000)</f>
        <v>51.233794836399994</v>
      </c>
      <c r="T4351" s="17">
        <f>[1]!share_freesharesmv(A4351,"",100000000)</f>
        <v>32.129270550800001</v>
      </c>
      <c r="U4351" s="17">
        <f>[1]!s_dq_amount_btin(A4351,E4351,100000000)</f>
        <v>1.4280736999999999</v>
      </c>
      <c r="V4351" s="17">
        <f>[1]!s_dq_turn(A4351,E4351)</f>
        <v>3.1707083745423721</v>
      </c>
      <c r="W4351" s="2">
        <f>[1]!s_pq_amount(A4351,"20260101","",100000000)</f>
        <v>282.56427557000001</v>
      </c>
      <c r="X4351" s="2">
        <f>[1]!s_pq_avgamount(A4351,"20260101","",100000000)</f>
        <v>2.5687661415454546</v>
      </c>
      <c r="Y4351" s="17">
        <f>[1]!s_ipo_dilutedpe(A4351)</f>
        <v>34.369999999999997</v>
      </c>
      <c r="Z4351" s="12">
        <f>[1]!s_ipo_collection_total(A4351,100000000)</f>
        <v>4.6500000000000004</v>
      </c>
      <c r="AA4351" s="2">
        <f>[1]!s_val_pe_ttm(A4351,E4351)</f>
        <v>20.337486267089844</v>
      </c>
      <c r="AB4351" s="5">
        <f>[1]!s_info_zjtxornot1(A4351,"")</f>
        <v>1</v>
      </c>
      <c r="AC4351" s="22" t="str">
        <f>[1]!s_info_nature1(A4351,"")</f>
        <v>民营企业</v>
      </c>
      <c r="AD4351" s="6" t="str">
        <f>[1]!s_info_city(A4351)</f>
        <v>乐清市</v>
      </c>
      <c r="AE4351" s="6" t="str">
        <f>[1]!s_info_province(A4351)</f>
        <v>浙江省</v>
      </c>
      <c r="AF4351">
        <v>121.016175</v>
      </c>
      <c r="AG4351">
        <v>28.261838999999998</v>
      </c>
    </row>
    <row r="4352" spans="1:33" x14ac:dyDescent="0.3">
      <c r="A4352" s="12" t="s">
        <v>9034</v>
      </c>
      <c r="B4352" s="12" t="s">
        <v>9035</v>
      </c>
      <c r="C4352" s="16" t="str">
        <f>[1]!s_info_mkt(A4352)</f>
        <v>主板</v>
      </c>
      <c r="D4352" s="16" t="str">
        <f>[1]!s_ipo_listeddate(A4352)</f>
        <v>2003-06-09</v>
      </c>
      <c r="E4352" s="16" t="str">
        <f>[1]!lastradeday_s("000002","")</f>
        <v>2026-06-22</v>
      </c>
      <c r="F4352" s="16" t="str">
        <f>[1]!s_info_industry_csrc2023(A4352,"",3)</f>
        <v>农副食品加工业</v>
      </c>
      <c r="G4352" s="16" t="str">
        <f>[1]!s_info_industry_csrc2023(A4352,"",1)</f>
        <v>制造业</v>
      </c>
      <c r="H4352" s="16">
        <f>[1]!s_is(A4352,83,"FY","YTD","20251231",1,"",100000000)</f>
        <v>25.149215546100002</v>
      </c>
      <c r="I4352" s="16">
        <f>[1]!s_is(A4352,83,"FY","YTD","20241231",1,"",100000000)</f>
        <v>38.628263932700001</v>
      </c>
      <c r="J4352" s="16">
        <f t="shared" si="201"/>
        <v>-0.34894263977495432</v>
      </c>
      <c r="K4352" s="16">
        <f>[1]!s_is(A4352,61,"FY","YTD","20251231",1,"",100000000)</f>
        <v>3.4844337424999998</v>
      </c>
      <c r="L4352" s="16">
        <f>[1]!s_is(A4352,61,"FY","YTD","20241231",1,"",100000000)</f>
        <v>2.0459635901</v>
      </c>
      <c r="M4352" s="16">
        <f t="shared" si="202"/>
        <v>0.70307710232990617</v>
      </c>
      <c r="N4352" s="16">
        <f>[1]!s_fa_roe(A4352,"20251231")</f>
        <v>9.4646000000000008</v>
      </c>
      <c r="O4352" s="16">
        <f>[1]!s_stmnote_rdexp(A4352,"20251231",1,10000)</f>
        <v>3138.8591699999997</v>
      </c>
      <c r="P4352" s="20">
        <f t="shared" si="203"/>
        <v>1.2480942653047307E-2</v>
      </c>
      <c r="Q4352" s="16">
        <f>[1]!s_margin_tradingbalance(A4352,"",10000)</f>
        <v>42880.256399999998</v>
      </c>
      <c r="R4352" s="16">
        <f>[1]!s_margin_seclendingbalance(A4352,"",10000)</f>
        <v>8.4357000000000006</v>
      </c>
      <c r="S4352" s="17">
        <f>[1]!s_val_ev(A4352,"",100000000)</f>
        <v>72.959697443700009</v>
      </c>
      <c r="T4352" s="17">
        <f>[1]!share_freesharesmv(A4352,"",100000000)</f>
        <v>40.457633338500003</v>
      </c>
      <c r="U4352" s="17">
        <f>[1]!s_dq_amount_btin(A4352,E4352,100000000)</f>
        <v>1.3379690100000001</v>
      </c>
      <c r="V4352" s="17">
        <f>[1]!s_dq_turn(A4352,E4352)</f>
        <v>1.8624574663958322</v>
      </c>
      <c r="W4352" s="2">
        <f>[1]!s_pq_amount(A4352,"20260101","",100000000)</f>
        <v>192.84989501000001</v>
      </c>
      <c r="X4352" s="2">
        <f>[1]!s_pq_avgamount(A4352,"20260101","",100000000)</f>
        <v>1.7531808637272728</v>
      </c>
      <c r="Y4352" s="17">
        <f>[1]!s_ipo_dilutedpe(A4352)</f>
        <v>19.989999999999998</v>
      </c>
      <c r="Z4352" s="12">
        <f>[1]!s_ipo_collection_total(A4352,100000000)</f>
        <v>2.2999999999999998</v>
      </c>
      <c r="AA4352" s="2">
        <f>[1]!s_val_pe_ttm(A4352,E4352)</f>
        <v>16.049446105957031</v>
      </c>
      <c r="AB4352" s="5">
        <f>[1]!s_info_zjtxornot1(A4352,"")</f>
        <v>0</v>
      </c>
      <c r="AC4352" s="22" t="str">
        <f>[1]!s_info_nature1(A4352,"")</f>
        <v>地方国有企业</v>
      </c>
      <c r="AD4352" s="6" t="str">
        <f>[1]!s_info_city(A4352)</f>
        <v>铁门关市</v>
      </c>
      <c r="AE4352" s="6" t="str">
        <f>[1]!s_info_province(A4352)</f>
        <v>新疆维吾尔自治区</v>
      </c>
      <c r="AF4352">
        <v>85.501217999999994</v>
      </c>
      <c r="AG4352">
        <v>41.827250999999997</v>
      </c>
    </row>
    <row r="4353" spans="1:33" x14ac:dyDescent="0.3">
      <c r="A4353" s="12" t="s">
        <v>9036</v>
      </c>
      <c r="B4353" s="12" t="s">
        <v>9037</v>
      </c>
      <c r="C4353" s="16" t="str">
        <f>[1]!s_info_mkt(A4353)</f>
        <v>科创板</v>
      </c>
      <c r="D4353" s="16" t="str">
        <f>[1]!s_ipo_listeddate(A4353)</f>
        <v>2021-10-27</v>
      </c>
      <c r="E4353" s="16" t="str">
        <f>[1]!lastradeday_s("000002","")</f>
        <v>2026-06-22</v>
      </c>
      <c r="F4353" s="16" t="str">
        <f>[1]!s_info_industry_csrc2023(A4353,"",3)</f>
        <v>汽车制造业</v>
      </c>
      <c r="G4353" s="16" t="str">
        <f>[1]!s_info_industry_csrc2023(A4353,"",1)</f>
        <v>制造业</v>
      </c>
      <c r="H4353" s="16">
        <f>[1]!s_is(A4353,83,"FY","YTD","20251231",1,"",100000000)</f>
        <v>27.286763170500002</v>
      </c>
      <c r="I4353" s="16">
        <f>[1]!s_is(A4353,83,"FY","YTD","20241231",1,"",100000000)</f>
        <v>13.0490064436</v>
      </c>
      <c r="J4353" s="16">
        <f t="shared" si="201"/>
        <v>1.0910989115100818</v>
      </c>
      <c r="K4353" s="16">
        <f>[1]!s_is(A4353,61,"FY","YTD","20251231",1,"",100000000)</f>
        <v>1.5041847274000002</v>
      </c>
      <c r="L4353" s="16">
        <f>[1]!s_is(A4353,61,"FY","YTD","20241231",1,"",100000000)</f>
        <v>-4.3641333005999998</v>
      </c>
      <c r="M4353" s="16">
        <f t="shared" si="202"/>
        <v>1.3446697485599715</v>
      </c>
      <c r="N4353" s="16">
        <f>[1]!s_fa_roe(A4353,"20251231")</f>
        <v>22.889900000000001</v>
      </c>
      <c r="O4353" s="16">
        <f>[1]!s_stmnote_rdexp(A4353,"20251231",1,10000)</f>
        <v>8924.2307390000005</v>
      </c>
      <c r="P4353" s="20">
        <f t="shared" si="203"/>
        <v>3.2705347582772576E-2</v>
      </c>
      <c r="Q4353" s="16">
        <f>[1]!s_margin_tradingbalance(A4353,"",10000)</f>
        <v>22298.262999999999</v>
      </c>
      <c r="R4353" s="16">
        <f>[1]!s_margin_seclendingbalance(A4353,"",10000)</f>
        <v>21.4725</v>
      </c>
      <c r="S4353" s="17">
        <f>[1]!s_val_ev(A4353,"",100000000)</f>
        <v>36.711787687399998</v>
      </c>
      <c r="T4353" s="17">
        <f>[1]!share_freesharesmv(A4353,"",100000000)</f>
        <v>27.000547342199997</v>
      </c>
      <c r="U4353" s="17">
        <f>[1]!s_dq_amount_btin(A4353,E4353,100000000)</f>
        <v>1.08431269</v>
      </c>
      <c r="V4353" s="17">
        <f>[1]!s_dq_turn(A4353,E4353)</f>
        <v>3.4251961473891903</v>
      </c>
      <c r="W4353" s="2">
        <f>[1]!s_pq_amount(A4353,"20260101","",100000000)</f>
        <v>252.2184948</v>
      </c>
      <c r="X4353" s="2">
        <f>[1]!s_pq_avgamount(A4353,"20260101","",100000000)</f>
        <v>2.2928954072727272</v>
      </c>
      <c r="Y4353" s="17">
        <f>[1]!s_ipo_dilutedpe(A4353)</f>
        <v>0</v>
      </c>
      <c r="Z4353" s="12">
        <f>[1]!s_ipo_collection_total(A4353,100000000)</f>
        <v>20.333079000000001</v>
      </c>
      <c r="AA4353" s="2">
        <f>[1]!s_val_pe_ttm(A4353,E4353)</f>
        <v>349.66766357421875</v>
      </c>
      <c r="AB4353" s="5">
        <f>[1]!s_info_zjtxornot1(A4353,"")</f>
        <v>0</v>
      </c>
      <c r="AC4353" s="22" t="str">
        <f>[1]!s_info_nature1(A4353,"")</f>
        <v>民营企业</v>
      </c>
      <c r="AD4353" s="6" t="str">
        <f>[1]!s_info_city(A4353)</f>
        <v>北京市</v>
      </c>
      <c r="AE4353" s="6" t="str">
        <f>[1]!s_info_province(A4353)</f>
        <v>北京</v>
      </c>
      <c r="AF4353">
        <v>116.40528500000001</v>
      </c>
      <c r="AG4353">
        <v>39.904989</v>
      </c>
    </row>
    <row r="4354" spans="1:33" x14ac:dyDescent="0.3">
      <c r="A4354" s="12" t="s">
        <v>9038</v>
      </c>
      <c r="B4354" s="12" t="s">
        <v>9039</v>
      </c>
      <c r="C4354" s="16" t="str">
        <f>[1]!s_info_mkt(A4354)</f>
        <v>主板</v>
      </c>
      <c r="D4354" s="16" t="str">
        <f>[1]!s_ipo_listeddate(A4354)</f>
        <v>2012-07-31</v>
      </c>
      <c r="E4354" s="16" t="str">
        <f>[1]!lastradeday_s("000002","")</f>
        <v>2026-06-22</v>
      </c>
      <c r="F4354" s="16" t="str">
        <f>[1]!s_info_industry_csrc2023(A4354,"",3)</f>
        <v>化学原料和化学制品制造业</v>
      </c>
      <c r="G4354" s="16" t="str">
        <f>[1]!s_info_industry_csrc2023(A4354,"",1)</f>
        <v>制造业</v>
      </c>
      <c r="H4354" s="16">
        <f>[1]!s_is(A4354,83,"FY","YTD","20251231",1,"",100000000)</f>
        <v>71.875108325500008</v>
      </c>
      <c r="I4354" s="16">
        <f>[1]!s_is(A4354,83,"FY","YTD","20241231",1,"",100000000)</f>
        <v>85.474765501299999</v>
      </c>
      <c r="J4354" s="16">
        <f t="shared" si="201"/>
        <v>-0.15910727682070269</v>
      </c>
      <c r="K4354" s="16">
        <f>[1]!s_is(A4354,61,"FY","YTD","20251231",1,"",100000000)</f>
        <v>-5.3640666949</v>
      </c>
      <c r="L4354" s="16">
        <f>[1]!s_is(A4354,61,"FY","YTD","20241231",1,"",100000000)</f>
        <v>0.31464685069999998</v>
      </c>
      <c r="M4354" s="16">
        <f t="shared" si="202"/>
        <v>-18.047895705825351</v>
      </c>
      <c r="N4354" s="16">
        <f>[1]!s_fa_roe(A4354,"20251231")</f>
        <v>-2.9388999999999998</v>
      </c>
      <c r="O4354" s="16">
        <f>[1]!s_stmnote_rdexp(A4354,"20251231",1,10000)</f>
        <v>8269.0507539999999</v>
      </c>
      <c r="P4354" s="20">
        <f t="shared" si="203"/>
        <v>1.1504748927197495E-2</v>
      </c>
      <c r="Q4354" s="16">
        <f>[1]!s_margin_tradingbalance(A4354,"",10000)</f>
        <v>59546.603199999998</v>
      </c>
      <c r="R4354" s="16">
        <f>[1]!s_margin_seclendingbalance(A4354,"",10000)</f>
        <v>468.17599999999999</v>
      </c>
      <c r="S4354" s="17">
        <f>[1]!s_val_ev(A4354,"",100000000)</f>
        <v>220.79254320000001</v>
      </c>
      <c r="T4354" s="17">
        <f>[1]!share_freesharesmv(A4354,"",100000000)</f>
        <v>148.273284475</v>
      </c>
      <c r="U4354" s="17">
        <f>[1]!s_dq_amount_btin(A4354,E4354,100000000)</f>
        <v>8.8370323899999992</v>
      </c>
      <c r="V4354" s="17">
        <f>[1]!s_dq_turn(A4354,E4354)</f>
        <v>4.0738589128221969</v>
      </c>
      <c r="W4354" s="2">
        <f>[1]!s_pq_amount(A4354,"20260101","",100000000)</f>
        <v>959.88263185999995</v>
      </c>
      <c r="X4354" s="2">
        <f>[1]!s_pq_avgamount(A4354,"20260101","",100000000)</f>
        <v>8.7262057441818186</v>
      </c>
      <c r="Y4354" s="17">
        <f>[1]!s_ipo_dilutedpe(A4354)</f>
        <v>21.6</v>
      </c>
      <c r="Z4354" s="12">
        <f>[1]!s_ipo_collection_total(A4354,100000000)</f>
        <v>17.5</v>
      </c>
      <c r="AA4354" s="2">
        <f>[1]!s_val_pe_ttm(A4354,E4354)</f>
        <v>-58.825469970703125</v>
      </c>
      <c r="AB4354" s="5">
        <f>[1]!s_info_zjtxornot1(A4354,"")</f>
        <v>0</v>
      </c>
      <c r="AC4354" s="22" t="str">
        <f>[1]!s_info_nature1(A4354,"")</f>
        <v>民营企业</v>
      </c>
      <c r="AD4354" s="6" t="str">
        <f>[1]!s_info_city(A4354)</f>
        <v>乐山市</v>
      </c>
      <c r="AE4354" s="6" t="str">
        <f>[1]!s_info_province(A4354)</f>
        <v>四川省</v>
      </c>
      <c r="AF4354">
        <v>103.761263</v>
      </c>
      <c r="AG4354">
        <v>29.582024000000001</v>
      </c>
    </row>
    <row r="4355" spans="1:33" x14ac:dyDescent="0.3">
      <c r="A4355" s="12" t="s">
        <v>9040</v>
      </c>
      <c r="B4355" s="12" t="s">
        <v>9041</v>
      </c>
      <c r="C4355" s="16" t="str">
        <f>[1]!s_info_mkt(A4355)</f>
        <v>创业板</v>
      </c>
      <c r="D4355" s="16" t="str">
        <f>[1]!s_ipo_listeddate(A4355)</f>
        <v>2023-07-03</v>
      </c>
      <c r="E4355" s="16" t="str">
        <f>[1]!lastradeday_s("000002","")</f>
        <v>2026-06-22</v>
      </c>
      <c r="F4355" s="16" t="str">
        <f>[1]!s_info_industry_csrc2023(A4355,"",3)</f>
        <v>化学原料和化学制品制造业</v>
      </c>
      <c r="G4355" s="16" t="str">
        <f>[1]!s_info_industry_csrc2023(A4355,"",1)</f>
        <v>制造业</v>
      </c>
      <c r="H4355" s="16">
        <f>[1]!s_is(A4355,83,"FY","YTD","20251231",1,"",100000000)</f>
        <v>22.058003766700001</v>
      </c>
      <c r="I4355" s="16">
        <f>[1]!s_is(A4355,83,"FY","YTD","20241231",1,"",100000000)</f>
        <v>22.094524003699998</v>
      </c>
      <c r="J4355" s="16">
        <f t="shared" ref="J4355:J4418" si="204">H4355/I4355-1</f>
        <v>-1.6529089739105718E-3</v>
      </c>
      <c r="K4355" s="16">
        <f>[1]!s_is(A4355,61,"FY","YTD","20251231",1,"",100000000)</f>
        <v>0.33506703519999997</v>
      </c>
      <c r="L4355" s="16">
        <f>[1]!s_is(A4355,61,"FY","YTD","20241231",1,"",100000000)</f>
        <v>0.53243841430000005</v>
      </c>
      <c r="M4355" s="16">
        <f t="shared" ref="M4355:M4418" si="205">(K4355-L4355)/ABS(L4355)</f>
        <v>-0.37069334931343262</v>
      </c>
      <c r="N4355" s="16">
        <f>[1]!s_fa_roe(A4355,"20251231")</f>
        <v>2.1526000000000001</v>
      </c>
      <c r="O4355" s="16">
        <f>[1]!s_stmnote_rdexp(A4355,"20251231",1,10000)</f>
        <v>8242.6340230000005</v>
      </c>
      <c r="P4355" s="20">
        <f t="shared" ref="P4355:P4418" si="206">O4355/H4355/10000</f>
        <v>3.7367996261944356E-2</v>
      </c>
      <c r="Q4355" s="16">
        <f>[1]!s_margin_tradingbalance(A4355,"",10000)</f>
        <v>6642.3323</v>
      </c>
      <c r="R4355" s="16">
        <f>[1]!s_margin_seclendingbalance(A4355,"",10000)</f>
        <v>0</v>
      </c>
      <c r="S4355" s="17">
        <f>[1]!s_val_ev(A4355,"",100000000)</f>
        <v>27.320674274999998</v>
      </c>
      <c r="T4355" s="17">
        <f>[1]!share_freesharesmv(A4355,"",100000000)</f>
        <v>14.324561774999998</v>
      </c>
      <c r="U4355" s="17">
        <f>[1]!s_dq_amount_btin(A4355,E4355,100000000)</f>
        <v>0.33302406000000001</v>
      </c>
      <c r="V4355" s="17">
        <f>[1]!s_dq_turn(A4355,E4355)</f>
        <v>2.3601981185215002</v>
      </c>
      <c r="W4355" s="2">
        <f>[1]!s_pq_amount(A4355,"20260101","",100000000)</f>
        <v>87.525066820000006</v>
      </c>
      <c r="X4355" s="2">
        <f>[1]!s_pq_avgamount(A4355,"20260101","",100000000)</f>
        <v>0.7956824256363636</v>
      </c>
      <c r="Y4355" s="17">
        <f>[1]!s_ipo_dilutedpe(A4355)</f>
        <v>44.08</v>
      </c>
      <c r="Z4355" s="12">
        <f>[1]!s_ipo_collection_total(A4355,100000000)</f>
        <v>9.6661640000000002</v>
      </c>
      <c r="AA4355" s="2">
        <f>[1]!s_val_pe_ttm(A4355,E4355)</f>
        <v>-30.831466674804688</v>
      </c>
      <c r="AB4355" s="5">
        <f>[1]!s_info_zjtxornot1(A4355,"")</f>
        <v>1</v>
      </c>
      <c r="AC4355" s="22" t="str">
        <f>[1]!s_info_nature1(A4355,"")</f>
        <v>民营企业</v>
      </c>
      <c r="AD4355" s="6" t="str">
        <f>[1]!s_info_city(A4355)</f>
        <v>惠州市</v>
      </c>
      <c r="AE4355" s="6" t="str">
        <f>[1]!s_info_province(A4355)</f>
        <v>广东省</v>
      </c>
      <c r="AF4355">
        <v>114.412599</v>
      </c>
      <c r="AG4355">
        <v>23.079404</v>
      </c>
    </row>
    <row r="4356" spans="1:33" x14ac:dyDescent="0.3">
      <c r="A4356" s="12" t="s">
        <v>9042</v>
      </c>
      <c r="B4356" s="12" t="s">
        <v>9043</v>
      </c>
      <c r="C4356" s="16" t="str">
        <f>[1]!s_info_mkt(A4356)</f>
        <v>主板</v>
      </c>
      <c r="D4356" s="16" t="str">
        <f>[1]!s_ipo_listeddate(A4356)</f>
        <v>1997-06-19</v>
      </c>
      <c r="E4356" s="16" t="str">
        <f>[1]!lastradeday_s("000002","")</f>
        <v>2026-06-22</v>
      </c>
      <c r="F4356" s="16" t="str">
        <f>[1]!s_info_industry_csrc2023(A4356,"",3)</f>
        <v>化学纤维制造业</v>
      </c>
      <c r="G4356" s="16" t="str">
        <f>[1]!s_info_industry_csrc2023(A4356,"",1)</f>
        <v>制造业</v>
      </c>
      <c r="H4356" s="16">
        <f>[1]!s_is(A4356,83,"FY","YTD","20251231",1,"",100000000)</f>
        <v>24.572972664000002</v>
      </c>
      <c r="I4356" s="16">
        <f>[1]!s_is(A4356,83,"FY","YTD","20241231",1,"",100000000)</f>
        <v>32.536913626800001</v>
      </c>
      <c r="J4356" s="16">
        <f t="shared" si="204"/>
        <v>-0.24476633076347665</v>
      </c>
      <c r="K4356" s="16">
        <f>[1]!s_is(A4356,61,"FY","YTD","20251231",1,"",100000000)</f>
        <v>-1.5341308061000001</v>
      </c>
      <c r="L4356" s="16">
        <f>[1]!s_is(A4356,61,"FY","YTD","20241231",1,"",100000000)</f>
        <v>-0.70238033580000003</v>
      </c>
      <c r="M4356" s="16">
        <f t="shared" si="205"/>
        <v>-1.1841881497901696</v>
      </c>
      <c r="N4356" s="16">
        <f>[1]!s_fa_roe(A4356,"20251231")</f>
        <v>-9.0264000000000006</v>
      </c>
      <c r="O4356" s="16">
        <f>[1]!s_stmnote_rdexp(A4356,"20251231",1,10000)</f>
        <v>9316.1774779999996</v>
      </c>
      <c r="P4356" s="20">
        <f t="shared" si="206"/>
        <v>3.7912293337014229E-2</v>
      </c>
      <c r="Q4356" s="16">
        <f>[1]!s_margin_tradingbalance(A4356,"",10000)</f>
        <v>0</v>
      </c>
      <c r="R4356" s="16">
        <f>[1]!s_margin_seclendingbalance(A4356,"",10000)</f>
        <v>0</v>
      </c>
      <c r="S4356" s="17">
        <f>[1]!s_val_ev(A4356,"",100000000)</f>
        <v>53.347383249299995</v>
      </c>
      <c r="T4356" s="17">
        <f>[1]!share_freesharesmv(A4356,"",100000000)</f>
        <v>35.958753707100001</v>
      </c>
      <c r="U4356" s="17">
        <f>[1]!s_dq_amount_btin(A4356,E4356,100000000)</f>
        <v>3.1797281800000001</v>
      </c>
      <c r="V4356" s="17">
        <f>[1]!s_dq_turn(A4356,E4356)</f>
        <v>8.0477828492712806</v>
      </c>
      <c r="W4356" s="2">
        <f>[1]!s_pq_amount(A4356,"20260101","",100000000)</f>
        <v>191.41900874999999</v>
      </c>
      <c r="X4356" s="2">
        <f>[1]!s_pq_avgamount(A4356,"20260101","",100000000)</f>
        <v>1.7401728068181819</v>
      </c>
      <c r="Y4356" s="17">
        <f>[1]!s_ipo_dilutedpe(A4356)</f>
        <v>0</v>
      </c>
      <c r="Z4356" s="12">
        <f>[1]!s_ipo_collection_total(A4356,100000000)</f>
        <v>3.165</v>
      </c>
      <c r="AA4356" s="2">
        <f>[1]!s_val_pe_ttm(A4356,E4356)</f>
        <v>-33.340007781982422</v>
      </c>
      <c r="AB4356" s="5">
        <f>[1]!s_info_zjtxornot1(A4356,"")</f>
        <v>0</v>
      </c>
      <c r="AC4356" s="22" t="str">
        <f>[1]!s_info_nature1(A4356,"")</f>
        <v>民营企业</v>
      </c>
      <c r="AD4356" s="6" t="str">
        <f>[1]!s_info_city(A4356)</f>
        <v>江门市</v>
      </c>
      <c r="AE4356" s="6" t="str">
        <f>[1]!s_info_province(A4356)</f>
        <v>广东省</v>
      </c>
      <c r="AF4356">
        <v>113.094942</v>
      </c>
      <c r="AG4356">
        <v>22.590430999999999</v>
      </c>
    </row>
    <row r="4357" spans="1:33" x14ac:dyDescent="0.3">
      <c r="A4357" s="12" t="s">
        <v>9044</v>
      </c>
      <c r="B4357" s="12" t="s">
        <v>9045</v>
      </c>
      <c r="C4357" s="16" t="str">
        <f>[1]!s_info_mkt(A4357)</f>
        <v>主板</v>
      </c>
      <c r="D4357" s="16" t="str">
        <f>[1]!s_ipo_listeddate(A4357)</f>
        <v>2017-02-08</v>
      </c>
      <c r="E4357" s="16" t="str">
        <f>[1]!lastradeday_s("000002","")</f>
        <v>2026-06-22</v>
      </c>
      <c r="F4357" s="16" t="str">
        <f>[1]!s_info_industry_csrc2023(A4357,"",3)</f>
        <v>食品制造业</v>
      </c>
      <c r="G4357" s="16" t="str">
        <f>[1]!s_info_industry_csrc2023(A4357,"",1)</f>
        <v>制造业</v>
      </c>
      <c r="H4357" s="16">
        <f>[1]!s_is(A4357,83,"FY","YTD","20251231",1,"",100000000)</f>
        <v>57.622297314399994</v>
      </c>
      <c r="I4357" s="16">
        <f>[1]!s_is(A4357,83,"FY","YTD","20241231",1,"",100000000)</f>
        <v>53.039339065900002</v>
      </c>
      <c r="J4357" s="16">
        <f t="shared" si="204"/>
        <v>8.6406775220290388E-2</v>
      </c>
      <c r="K4357" s="16">
        <f>[1]!s_is(A4357,61,"FY","YTD","20251231",1,"",100000000)</f>
        <v>7.4841360363999998</v>
      </c>
      <c r="L4357" s="16">
        <f>[1]!s_is(A4357,61,"FY","YTD","20241231",1,"",100000000)</f>
        <v>6.3994587803999998</v>
      </c>
      <c r="M4357" s="16">
        <f t="shared" si="205"/>
        <v>0.16949515470309851</v>
      </c>
      <c r="N4357" s="16">
        <f>[1]!s_fa_roe(A4357,"20251231")</f>
        <v>38.701999999999998</v>
      </c>
      <c r="O4357" s="16">
        <f>[1]!s_stmnote_rdexp(A4357,"20251231",1,10000)</f>
        <v>7564.6354389999997</v>
      </c>
      <c r="P4357" s="20">
        <f t="shared" si="206"/>
        <v>1.3127965720848784E-2</v>
      </c>
      <c r="Q4357" s="16">
        <f>[1]!s_margin_tradingbalance(A4357,"",10000)</f>
        <v>23337.382099999999</v>
      </c>
      <c r="R4357" s="16">
        <f>[1]!s_margin_seclendingbalance(A4357,"",10000)</f>
        <v>246.3939</v>
      </c>
      <c r="S4357" s="17">
        <f>[1]!s_val_ev(A4357,"",100000000)</f>
        <v>128.4471085006</v>
      </c>
      <c r="T4357" s="17">
        <f>[1]!share_freesharesmv(A4357,"",100000000)</f>
        <v>46.874834106599998</v>
      </c>
      <c r="U4357" s="17">
        <f>[1]!s_dq_amount_btin(A4357,E4357,100000000)</f>
        <v>1.7755895100000001</v>
      </c>
      <c r="V4357" s="17">
        <f>[1]!s_dq_turn(A4357,E4357)</f>
        <v>1.5484010700480835</v>
      </c>
      <c r="W4357" s="2">
        <f>[1]!s_pq_amount(A4357,"20260101","",100000000)</f>
        <v>218.85234808000001</v>
      </c>
      <c r="X4357" s="2">
        <f>[1]!s_pq_avgamount(A4357,"20260101","",100000000)</f>
        <v>1.9895668007272727</v>
      </c>
      <c r="Y4357" s="17">
        <f>[1]!s_ipo_dilutedpe(A4357)</f>
        <v>22.99</v>
      </c>
      <c r="Z4357" s="12">
        <f>[1]!s_ipo_collection_total(A4357,100000000)</f>
        <v>2.8334000000000001</v>
      </c>
      <c r="AA4357" s="2">
        <f>[1]!s_val_pe_ttm(A4357,E4357)</f>
        <v>16.036773681640625</v>
      </c>
      <c r="AB4357" s="5">
        <f>[1]!s_info_zjtxornot1(A4357,"")</f>
        <v>0</v>
      </c>
      <c r="AC4357" s="22" t="str">
        <f>[1]!s_info_nature1(A4357,"")</f>
        <v>民营企业</v>
      </c>
      <c r="AD4357" s="6" t="str">
        <f>[1]!s_info_city(A4357)</f>
        <v>浏阳市</v>
      </c>
      <c r="AE4357" s="6" t="str">
        <f>[1]!s_info_province(A4357)</f>
        <v>湖南省</v>
      </c>
      <c r="AF4357">
        <v>113.721985</v>
      </c>
      <c r="AG4357">
        <v>28.234472</v>
      </c>
    </row>
    <row r="4358" spans="1:33" x14ac:dyDescent="0.3">
      <c r="A4358" s="12" t="s">
        <v>9046</v>
      </c>
      <c r="B4358" s="12" t="s">
        <v>9047</v>
      </c>
      <c r="C4358" s="16" t="str">
        <f>[1]!s_info_mkt(A4358)</f>
        <v>主板</v>
      </c>
      <c r="D4358" s="16" t="str">
        <f>[1]!s_ipo_listeddate(A4358)</f>
        <v>2011-01-10</v>
      </c>
      <c r="E4358" s="16" t="str">
        <f>[1]!lastradeday_s("000002","")</f>
        <v>2026-06-22</v>
      </c>
      <c r="F4358" s="16" t="str">
        <f>[1]!s_info_industry_csrc2023(A4358,"",3)</f>
        <v>汽车制造业</v>
      </c>
      <c r="G4358" s="16" t="str">
        <f>[1]!s_info_industry_csrc2023(A4358,"",1)</f>
        <v>制造业</v>
      </c>
      <c r="H4358" s="16">
        <f>[1]!s_is(A4358,83,"FY","YTD","20251231",1,"",100000000)</f>
        <v>68.850612344499993</v>
      </c>
      <c r="I4358" s="16">
        <f>[1]!s_is(A4358,83,"FY","YTD","20241231",1,"",100000000)</f>
        <v>74.879161257099994</v>
      </c>
      <c r="J4358" s="16">
        <f t="shared" si="204"/>
        <v>-8.051036912527354E-2</v>
      </c>
      <c r="K4358" s="16">
        <f>[1]!s_is(A4358,61,"FY","YTD","20251231",1,"",100000000)</f>
        <v>3.0042751657999998</v>
      </c>
      <c r="L4358" s="16">
        <f>[1]!s_is(A4358,61,"FY","YTD","20241231",1,"",100000000)</f>
        <v>0.49171034210000003</v>
      </c>
      <c r="M4358" s="16">
        <f t="shared" si="205"/>
        <v>5.1098474214907093</v>
      </c>
      <c r="N4358" s="16">
        <f>[1]!s_fa_roe(A4358,"20251231")</f>
        <v>7.1980000000000004</v>
      </c>
      <c r="O4358" s="16">
        <f>[1]!s_stmnote_rdexp(A4358,"20251231",1,10000)</f>
        <v>23670.244737000001</v>
      </c>
      <c r="P4358" s="20">
        <f t="shared" si="206"/>
        <v>3.4379134667043891E-2</v>
      </c>
      <c r="Q4358" s="16">
        <f>[1]!s_margin_tradingbalance(A4358,"",10000)</f>
        <v>51134.568099999997</v>
      </c>
      <c r="R4358" s="16">
        <f>[1]!s_margin_seclendingbalance(A4358,"",10000)</f>
        <v>248.87799999999999</v>
      </c>
      <c r="S4358" s="17">
        <f>[1]!s_val_ev(A4358,"",100000000)</f>
        <v>70.088799676500003</v>
      </c>
      <c r="T4358" s="17">
        <f>[1]!share_freesharesmv(A4358,"",100000000)</f>
        <v>52.326966240899999</v>
      </c>
      <c r="U4358" s="17">
        <f>[1]!s_dq_amount_btin(A4358,E4358,100000000)</f>
        <v>1.8222981199999999</v>
      </c>
      <c r="V4358" s="17">
        <f>[1]!s_dq_turn(A4358,E4358)</f>
        <v>2.6814175435599981</v>
      </c>
      <c r="W4358" s="2">
        <f>[1]!s_pq_amount(A4358,"20260101","",100000000)</f>
        <v>404.29465734000001</v>
      </c>
      <c r="X4358" s="2">
        <f>[1]!s_pq_avgamount(A4358,"20260101","",100000000)</f>
        <v>3.6754059758181818</v>
      </c>
      <c r="Y4358" s="17">
        <f>[1]!s_ipo_dilutedpe(A4358)</f>
        <v>67.34</v>
      </c>
      <c r="Z4358" s="12">
        <f>[1]!s_ipo_collection_total(A4358,100000000)</f>
        <v>10</v>
      </c>
      <c r="AA4358" s="2">
        <f>[1]!s_val_pe_ttm(A4358,E4358)</f>
        <v>23.225969314575195</v>
      </c>
      <c r="AB4358" s="5">
        <f>[1]!s_info_zjtxornot1(A4358,"")</f>
        <v>1</v>
      </c>
      <c r="AC4358" s="22" t="str">
        <f>[1]!s_info_nature1(A4358,"")</f>
        <v>民营企业</v>
      </c>
      <c r="AD4358" s="6" t="str">
        <f>[1]!s_info_city(A4358)</f>
        <v>青岛市</v>
      </c>
      <c r="AE4358" s="6" t="str">
        <f>[1]!s_info_province(A4358)</f>
        <v>山东省</v>
      </c>
      <c r="AF4358">
        <v>120.35517299999999</v>
      </c>
      <c r="AG4358">
        <v>36.082982000000001</v>
      </c>
    </row>
    <row r="4359" spans="1:33" x14ac:dyDescent="0.3">
      <c r="A4359" s="12" t="s">
        <v>327</v>
      </c>
      <c r="B4359" s="12" t="s">
        <v>328</v>
      </c>
      <c r="C4359" s="16" t="str">
        <f>[1]!s_info_mkt(A4359)</f>
        <v>北证</v>
      </c>
      <c r="D4359" s="16" t="str">
        <f>[1]!s_ipo_listeddate(A4359)</f>
        <v>2025-11-21</v>
      </c>
      <c r="E4359" s="16" t="str">
        <f>[1]!lastradeday_s("000002","")</f>
        <v>2026-06-22</v>
      </c>
      <c r="F4359" s="16" t="str">
        <f>[1]!s_info_industry_csrc2023(A4359,"",3)</f>
        <v>专用设备制造业</v>
      </c>
      <c r="G4359" s="16" t="str">
        <f>[1]!s_info_industry_csrc2023(A4359,"",1)</f>
        <v>制造业</v>
      </c>
      <c r="H4359" s="16">
        <f>[1]!s_is(A4359,83,"FY","YTD","20251231",1,"",100000000)</f>
        <v>2.3883390041000001</v>
      </c>
      <c r="I4359" s="16">
        <f>[1]!s_is(A4359,83,"FY","YTD","20241231",1,"",100000000)</f>
        <v>2.6468657044000001</v>
      </c>
      <c r="J4359" s="16">
        <f t="shared" si="204"/>
        <v>-9.7672768161316204E-2</v>
      </c>
      <c r="K4359" s="16">
        <f>[1]!s_is(A4359,61,"FY","YTD","20251231",1,"",100000000)</f>
        <v>0.3819553946</v>
      </c>
      <c r="L4359" s="16">
        <f>[1]!s_is(A4359,61,"FY","YTD","20241231",1,"",100000000)</f>
        <v>0.43486108009999996</v>
      </c>
      <c r="M4359" s="16">
        <f t="shared" si="205"/>
        <v>-0.12166111873666381</v>
      </c>
      <c r="N4359" s="16">
        <f>[1]!s_fa_roe(A4359,"20251231")</f>
        <v>9.6128999999999998</v>
      </c>
      <c r="O4359" s="16">
        <f>[1]!s_stmnote_rdexp(A4359,"20251231",1,10000)</f>
        <v>1074.0850009999999</v>
      </c>
      <c r="P4359" s="20">
        <f t="shared" si="206"/>
        <v>4.4972049577390219E-2</v>
      </c>
      <c r="Q4359" s="16">
        <f>[1]!s_margin_tradingbalance(A4359,"",10000)</f>
        <v>1676.2023999999999</v>
      </c>
      <c r="R4359" s="16">
        <f>[1]!s_margin_seclendingbalance(A4359,"",10000)</f>
        <v>0</v>
      </c>
      <c r="S4359" s="17">
        <f>[1]!s_val_ev(A4359,"",100000000)</f>
        <v>25.85226312</v>
      </c>
      <c r="T4359" s="17">
        <f>[1]!share_freesharesmv(A4359,"",100000000)</f>
        <v>6.0987841200000004</v>
      </c>
      <c r="U4359" s="17">
        <f>[1]!s_dq_amount_btin(A4359,E4359,100000000)</f>
        <v>0.47068247000000002</v>
      </c>
      <c r="V4359" s="17">
        <f>[1]!s_dq_turn(A4359,E4359)</f>
        <v>7.877505137860167</v>
      </c>
      <c r="W4359" s="2">
        <f>[1]!s_pq_amount(A4359,"20260101","",100000000)</f>
        <v>136.96087155000001</v>
      </c>
      <c r="X4359" s="2">
        <f>[1]!s_pq_avgamount(A4359,"20260101","",100000000)</f>
        <v>1.2450988322727274</v>
      </c>
      <c r="Y4359" s="17">
        <f>[1]!s_ipo_dilutedpe(A4359)</f>
        <v>14.52</v>
      </c>
      <c r="Z4359" s="12">
        <f>[1]!s_ipo_collection_total(A4359,100000000)</f>
        <v>1.35</v>
      </c>
      <c r="AA4359" s="2">
        <f>[1]!s_val_pe_ttm(A4359,E4359)</f>
        <v>75.726661682128906</v>
      </c>
      <c r="AB4359" s="5">
        <f>[1]!s_info_zjtxornot1(A4359,"")</f>
        <v>1</v>
      </c>
      <c r="AC4359" s="22" t="str">
        <f>[1]!s_info_nature1(A4359,"")</f>
        <v>民营企业</v>
      </c>
      <c r="AD4359" s="6" t="str">
        <f>[1]!s_info_city(A4359)</f>
        <v>哈尔滨市</v>
      </c>
      <c r="AE4359" s="6" t="str">
        <f>[1]!s_info_province(A4359)</f>
        <v>黑龙江省</v>
      </c>
      <c r="AF4359">
        <v>126.642464</v>
      </c>
      <c r="AG4359">
        <v>45.756967000000003</v>
      </c>
    </row>
    <row r="4360" spans="1:33" x14ac:dyDescent="0.3">
      <c r="A4360" s="12" t="s">
        <v>9048</v>
      </c>
      <c r="B4360" s="12" t="s">
        <v>9049</v>
      </c>
      <c r="C4360" s="16" t="str">
        <f>[1]!s_info_mkt(A4360)</f>
        <v>主板</v>
      </c>
      <c r="D4360" s="16" t="str">
        <f>[1]!s_ipo_listeddate(A4360)</f>
        <v>2014-10-13</v>
      </c>
      <c r="E4360" s="16" t="str">
        <f>[1]!lastradeday_s("000002","")</f>
        <v>2026-06-22</v>
      </c>
      <c r="F4360" s="16" t="str">
        <f>[1]!s_info_industry_csrc2023(A4360,"",3)</f>
        <v>专业技术服务业</v>
      </c>
      <c r="G4360" s="16" t="str">
        <f>[1]!s_info_industry_csrc2023(A4360,"",1)</f>
        <v>科学研究和技术服务业</v>
      </c>
      <c r="H4360" s="16">
        <f>[1]!s_is(A4360,83,"FY","YTD","20251231",1,"",100000000)</f>
        <v>41.098850234099999</v>
      </c>
      <c r="I4360" s="16">
        <f>[1]!s_is(A4360,83,"FY","YTD","20241231",1,"",100000000)</f>
        <v>44.280779489799997</v>
      </c>
      <c r="J4360" s="16">
        <f t="shared" si="204"/>
        <v>-7.1858022653665143E-2</v>
      </c>
      <c r="K4360" s="16">
        <f>[1]!s_is(A4360,61,"FY","YTD","20251231",1,"",100000000)</f>
        <v>2.7427015095999998</v>
      </c>
      <c r="L4360" s="16">
        <f>[1]!s_is(A4360,61,"FY","YTD","20241231",1,"",100000000)</f>
        <v>3.8262979419000001</v>
      </c>
      <c r="M4360" s="16">
        <f t="shared" si="205"/>
        <v>-0.28319708730311938</v>
      </c>
      <c r="N4360" s="16">
        <f>[1]!s_fa_roe(A4360,"20251231")</f>
        <v>5.1951999999999998</v>
      </c>
      <c r="O4360" s="16">
        <f>[1]!s_stmnote_rdexp(A4360,"20251231",1,10000)</f>
        <v>19236.912512999999</v>
      </c>
      <c r="P4360" s="20">
        <f t="shared" si="206"/>
        <v>4.6806449337210412E-2</v>
      </c>
      <c r="Q4360" s="16">
        <f>[1]!s_margin_tradingbalance(A4360,"",10000)</f>
        <v>23922.5193</v>
      </c>
      <c r="R4360" s="16">
        <f>[1]!s_margin_seclendingbalance(A4360,"",10000)</f>
        <v>45.719000000000001</v>
      </c>
      <c r="S4360" s="17">
        <f>[1]!s_val_ev(A4360,"",100000000)</f>
        <v>44.857044036799991</v>
      </c>
      <c r="T4360" s="17">
        <f>[1]!share_freesharesmv(A4360,"",100000000)</f>
        <v>44.857044036799991</v>
      </c>
      <c r="U4360" s="17">
        <f>[1]!s_dq_amount_btin(A4360,E4360,100000000)</f>
        <v>0.51811532000000005</v>
      </c>
      <c r="V4360" s="17">
        <f>[1]!s_dq_turn(A4360,E4360)</f>
        <v>1.1775812163785249</v>
      </c>
      <c r="W4360" s="2">
        <f>[1]!s_pq_amount(A4360,"20260101","",100000000)</f>
        <v>84.554282990000004</v>
      </c>
      <c r="X4360" s="2">
        <f>[1]!s_pq_avgamount(A4360,"20260101","",100000000)</f>
        <v>0.76867529990909089</v>
      </c>
      <c r="Y4360" s="17">
        <f>[1]!s_ipo_dilutedpe(A4360)</f>
        <v>22.88</v>
      </c>
      <c r="Z4360" s="12">
        <f>[1]!s_ipo_collection_total(A4360,100000000)</f>
        <v>8.3876000000000008</v>
      </c>
      <c r="AA4360" s="2">
        <f>[1]!s_val_pe_ttm(A4360,E4360)</f>
        <v>15.768276214599609</v>
      </c>
      <c r="AB4360" s="5">
        <f>[1]!s_info_zjtxornot1(A4360,"")</f>
        <v>1</v>
      </c>
      <c r="AC4360" s="22" t="str">
        <f>[1]!s_info_nature1(A4360,"")</f>
        <v>公众企业</v>
      </c>
      <c r="AD4360" s="6" t="str">
        <f>[1]!s_info_city(A4360)</f>
        <v>南京市</v>
      </c>
      <c r="AE4360" s="6" t="str">
        <f>[1]!s_info_province(A4360)</f>
        <v>江苏省</v>
      </c>
      <c r="AF4360">
        <v>118.767413</v>
      </c>
      <c r="AG4360">
        <v>32.041544000000002</v>
      </c>
    </row>
    <row r="4361" spans="1:33" x14ac:dyDescent="0.3">
      <c r="A4361" s="12" t="s">
        <v>325</v>
      </c>
      <c r="B4361" s="12" t="s">
        <v>326</v>
      </c>
      <c r="C4361" s="16" t="str">
        <f>[1]!s_info_mkt(A4361)</f>
        <v>北证</v>
      </c>
      <c r="D4361" s="16" t="str">
        <f>[1]!s_ipo_listeddate(A4361)</f>
        <v>2020-11-27</v>
      </c>
      <c r="E4361" s="16" t="str">
        <f>[1]!lastradeday_s("000002","")</f>
        <v>2026-06-22</v>
      </c>
      <c r="F4361" s="16" t="str">
        <f>[1]!s_info_industry_csrc2023(A4361,"",3)</f>
        <v>零售业</v>
      </c>
      <c r="G4361" s="16" t="str">
        <f>[1]!s_info_industry_csrc2023(A4361,"",1)</f>
        <v>批发和零售业</v>
      </c>
      <c r="H4361" s="16">
        <f>[1]!s_is(A4361,83,"FY","YTD","20251231",1,"",100000000)</f>
        <v>23.710195744099998</v>
      </c>
      <c r="I4361" s="16">
        <f>[1]!s_is(A4361,83,"FY","YTD","20241231",1,"",100000000)</f>
        <v>23.639195256799997</v>
      </c>
      <c r="J4361" s="16">
        <f t="shared" si="204"/>
        <v>3.0035069522755808E-3</v>
      </c>
      <c r="K4361" s="16">
        <f>[1]!s_is(A4361,61,"FY","YTD","20251231",1,"",100000000)</f>
        <v>-0.31289726289999997</v>
      </c>
      <c r="L4361" s="16">
        <f>[1]!s_is(A4361,61,"FY","YTD","20241231",1,"",100000000)</f>
        <v>5.6575069299999996E-2</v>
      </c>
      <c r="M4361" s="16">
        <f t="shared" si="205"/>
        <v>-6.5306562903317555</v>
      </c>
      <c r="N4361" s="16">
        <f>[1]!s_fa_roe(A4361,"20251231")</f>
        <v>-6.9573999999999998</v>
      </c>
      <c r="O4361" s="16">
        <f>[1]!s_stmnote_rdexp(A4361,"20251231",1,10000)</f>
        <v>274.54990899999996</v>
      </c>
      <c r="P4361" s="20">
        <f t="shared" si="206"/>
        <v>1.1579402884867303E-3</v>
      </c>
      <c r="Q4361" s="16">
        <f>[1]!s_margin_tradingbalance(A4361,"",10000)</f>
        <v>1175.5069000000001</v>
      </c>
      <c r="R4361" s="16">
        <f>[1]!s_margin_seclendingbalance(A4361,"",10000)</f>
        <v>0</v>
      </c>
      <c r="S4361" s="17">
        <f>[1]!s_val_ev(A4361,"",100000000)</f>
        <v>8.3160451665000004</v>
      </c>
      <c r="T4361" s="17">
        <f>[1]!share_freesharesmv(A4361,"",100000000)</f>
        <v>3.3661049145000006</v>
      </c>
      <c r="U4361" s="17">
        <f>[1]!s_dq_amount_btin(A4361,E4361,100000000)</f>
        <v>9.6788280000000004E-2</v>
      </c>
      <c r="V4361" s="17">
        <f>[1]!s_dq_turn(A4361,E4361)</f>
        <v>1.9160865750346785</v>
      </c>
      <c r="W4361" s="2">
        <f>[1]!s_pq_amount(A4361,"20260101","",100000000)</f>
        <v>16.084784800000001</v>
      </c>
      <c r="X4361" s="2">
        <f>[1]!s_pq_avgamount(A4361,"20260101","",100000000)</f>
        <v>0.14622531636363637</v>
      </c>
      <c r="Y4361" s="17">
        <f>[1]!s_ipo_dilutedpe(A4361)</f>
        <v>13.92</v>
      </c>
      <c r="Z4361" s="12">
        <f>[1]!s_ipo_collection_total(A4361,100000000)</f>
        <v>1.1879999999999999</v>
      </c>
      <c r="AA4361" s="2">
        <f>[1]!s_val_pe_ttm(A4361,E4361)</f>
        <v>-26.871877670288086</v>
      </c>
      <c r="AB4361" s="5">
        <f>[1]!s_info_zjtxornot1(A4361,"")</f>
        <v>0</v>
      </c>
      <c r="AC4361" s="22" t="str">
        <f>[1]!s_info_nature1(A4361,"")</f>
        <v>民营企业</v>
      </c>
      <c r="AD4361" s="6" t="str">
        <f>[1]!s_info_city(A4361)</f>
        <v>怀化市</v>
      </c>
      <c r="AE4361" s="6" t="str">
        <f>[1]!s_info_province(A4361)</f>
        <v>湖南省</v>
      </c>
      <c r="AF4361">
        <v>109.97824</v>
      </c>
      <c r="AG4361">
        <v>27.550082</v>
      </c>
    </row>
    <row r="4362" spans="1:33" x14ac:dyDescent="0.3">
      <c r="A4362" s="12" t="s">
        <v>9050</v>
      </c>
      <c r="B4362" s="12" t="s">
        <v>9051</v>
      </c>
      <c r="C4362" s="16" t="str">
        <f>[1]!s_info_mkt(A4362)</f>
        <v>创业板</v>
      </c>
      <c r="D4362" s="16" t="str">
        <f>[1]!s_ipo_listeddate(A4362)</f>
        <v>2012-03-19</v>
      </c>
      <c r="E4362" s="16" t="str">
        <f>[1]!lastradeday_s("000002","")</f>
        <v>2026-06-22</v>
      </c>
      <c r="F4362" s="16" t="str">
        <f>[1]!s_info_industry_csrc2023(A4362,"",3)</f>
        <v>计算机、通信和其他电子设备制造业</v>
      </c>
      <c r="G4362" s="16" t="str">
        <f>[1]!s_info_industry_csrc2023(A4362,"",1)</f>
        <v>制造业</v>
      </c>
      <c r="H4362" s="16">
        <f>[1]!s_is(A4362,83,"FY","YTD","20251231",1,"",100000000)</f>
        <v>34.493169634200001</v>
      </c>
      <c r="I4362" s="16">
        <f>[1]!s_is(A4362,83,"FY","YTD","20241231",1,"",100000000)</f>
        <v>30.534313145999999</v>
      </c>
      <c r="J4362" s="16">
        <f t="shared" si="204"/>
        <v>0.12965271133726519</v>
      </c>
      <c r="K4362" s="16">
        <f>[1]!s_is(A4362,61,"FY","YTD","20251231",1,"",100000000)</f>
        <v>3.0497371056000002</v>
      </c>
      <c r="L4362" s="16">
        <f>[1]!s_is(A4362,61,"FY","YTD","20241231",1,"",100000000)</f>
        <v>3.3961753993000001</v>
      </c>
      <c r="M4362" s="16">
        <f t="shared" si="205"/>
        <v>-0.10200836322276104</v>
      </c>
      <c r="N4362" s="16">
        <f>[1]!s_fa_roe(A4362,"20251231")</f>
        <v>8.1122999999999994</v>
      </c>
      <c r="O4362" s="16">
        <f>[1]!s_stmnote_rdexp(A4362,"20251231",1,10000)</f>
        <v>20218.146519999998</v>
      </c>
      <c r="P4362" s="20">
        <f t="shared" si="206"/>
        <v>5.8614927924610594E-2</v>
      </c>
      <c r="Q4362" s="16">
        <f>[1]!s_margin_tradingbalance(A4362,"",10000)</f>
        <v>123297.13310000001</v>
      </c>
      <c r="R4362" s="16">
        <f>[1]!s_margin_seclendingbalance(A4362,"",10000)</f>
        <v>651.94740000000002</v>
      </c>
      <c r="S4362" s="17">
        <f>[1]!s_val_ev(A4362,"",100000000)</f>
        <v>136.72173335550002</v>
      </c>
      <c r="T4362" s="17">
        <f>[1]!share_freesharesmv(A4362,"",100000000)</f>
        <v>111.75010556300001</v>
      </c>
      <c r="U4362" s="17">
        <f>[1]!s_dq_amount_btin(A4362,E4362,100000000)</f>
        <v>10.793545930000001</v>
      </c>
      <c r="V4362" s="17">
        <f>[1]!s_dq_turn(A4362,E4362)</f>
        <v>8.4431205045311604</v>
      </c>
      <c r="W4362" s="2">
        <f>[1]!s_pq_amount(A4362,"20260101","",100000000)</f>
        <v>1378.1761860300001</v>
      </c>
      <c r="X4362" s="2">
        <f>[1]!s_pq_avgamount(A4362,"20260101","",100000000)</f>
        <v>12.528874418454544</v>
      </c>
      <c r="Y4362" s="17">
        <f>[1]!s_ipo_dilutedpe(A4362)</f>
        <v>27.53</v>
      </c>
      <c r="Z4362" s="12">
        <f>[1]!s_ipo_collection_total(A4362,100000000)</f>
        <v>5.1150000000000002</v>
      </c>
      <c r="AA4362" s="2">
        <f>[1]!s_val_pe_ttm(A4362,E4362)</f>
        <v>47.902843475341797</v>
      </c>
      <c r="AB4362" s="5">
        <f>[1]!s_info_zjtxornot1(A4362,"")</f>
        <v>1</v>
      </c>
      <c r="AC4362" s="22" t="str">
        <f>[1]!s_info_nature1(A4362,"")</f>
        <v>民营企业</v>
      </c>
      <c r="AD4362" s="6" t="str">
        <f>[1]!s_info_city(A4362)</f>
        <v>深圳市</v>
      </c>
      <c r="AE4362" s="6" t="str">
        <f>[1]!s_info_province(A4362)</f>
        <v>广东省</v>
      </c>
      <c r="AF4362">
        <v>114.085947</v>
      </c>
      <c r="AG4362">
        <v>22.547000000000001</v>
      </c>
    </row>
    <row r="4363" spans="1:33" x14ac:dyDescent="0.3">
      <c r="A4363" s="12" t="s">
        <v>9052</v>
      </c>
      <c r="B4363" s="12" t="s">
        <v>9053</v>
      </c>
      <c r="C4363" s="16" t="str">
        <f>[1]!s_info_mkt(A4363)</f>
        <v>主板</v>
      </c>
      <c r="D4363" s="16" t="str">
        <f>[1]!s_ipo_listeddate(A4363)</f>
        <v>2007-09-19</v>
      </c>
      <c r="E4363" s="16" t="str">
        <f>[1]!lastradeday_s("000002","")</f>
        <v>2026-06-22</v>
      </c>
      <c r="F4363" s="16" t="str">
        <f>[1]!s_info_industry_csrc2023(A4363,"",3)</f>
        <v>货币金融服务</v>
      </c>
      <c r="G4363" s="16" t="str">
        <f>[1]!s_info_industry_csrc2023(A4363,"",1)</f>
        <v>金融业</v>
      </c>
      <c r="H4363" s="16">
        <f>[1]!s_is(A4363,83,"FY","YTD","20251231",1,"",100000000)</f>
        <v>680.36</v>
      </c>
      <c r="I4363" s="16">
        <f>[1]!s_is(A4363,83,"FY","YTD","20241231",1,"",100000000)</f>
        <v>699.17</v>
      </c>
      <c r="J4363" s="16">
        <f t="shared" si="204"/>
        <v>-2.6903328232046442E-2</v>
      </c>
      <c r="K4363" s="16">
        <f>[1]!s_is(A4363,61,"FY","YTD","20251231",1,"",100000000)</f>
        <v>200.86</v>
      </c>
      <c r="L4363" s="16">
        <f>[1]!s_is(A4363,61,"FY","YTD","20241231",1,"",100000000)</f>
        <v>258.31</v>
      </c>
      <c r="M4363" s="16">
        <f t="shared" si="205"/>
        <v>-0.22240718516511165</v>
      </c>
      <c r="N4363" s="16">
        <f>[1]!s_fa_roe(A4363,"20251231")</f>
        <v>5.4706000000000001</v>
      </c>
      <c r="O4363" s="16">
        <f>[1]!s_stmnote_rdexp(A4363,"20251231",1,10000)</f>
        <v>0</v>
      </c>
      <c r="P4363" s="20">
        <f t="shared" si="206"/>
        <v>0</v>
      </c>
      <c r="Q4363" s="16">
        <f>[1]!s_margin_tradingbalance(A4363,"",10000)</f>
        <v>287869.69219999999</v>
      </c>
      <c r="R4363" s="16">
        <f>[1]!s_margin_seclendingbalance(A4363,"",10000)</f>
        <v>439.0428</v>
      </c>
      <c r="S4363" s="17">
        <f>[1]!s_val_ev(A4363,"",100000000)</f>
        <v>1071.9493025904001</v>
      </c>
      <c r="T4363" s="17">
        <f>[1]!share_freesharesmv(A4363,"",100000000)</f>
        <v>741.75996190139995</v>
      </c>
      <c r="U4363" s="17">
        <f>[1]!s_dq_amount_btin(A4363,E4363,100000000)</f>
        <v>6.8664249000000002</v>
      </c>
      <c r="V4363" s="17">
        <f>[1]!s_dq_turn(A4363,E4363)</f>
        <v>0.6457061701587592</v>
      </c>
      <c r="W4363" s="2">
        <f>[1]!s_pq_amount(A4363,"20260101","",100000000)</f>
        <v>778.54087236999999</v>
      </c>
      <c r="X4363" s="2">
        <f>[1]!s_pq_avgamount(A4363,"20260101","",100000000)</f>
        <v>7.0776442942727265</v>
      </c>
      <c r="Y4363" s="17">
        <f>[1]!s_ipo_dilutedpe(A4363)</f>
        <v>36.380000000000003</v>
      </c>
      <c r="Z4363" s="12">
        <f>[1]!s_ipo_collection_total(A4363,100000000)</f>
        <v>150</v>
      </c>
      <c r="AA4363" s="2">
        <f>[1]!s_val_pe_ttm(A4363,E4363)</f>
        <v>5.2259616851806641</v>
      </c>
      <c r="AB4363" s="5">
        <f>[1]!s_info_zjtxornot1(A4363,"")</f>
        <v>0</v>
      </c>
      <c r="AC4363" s="22" t="str">
        <f>[1]!s_info_nature1(A4363,"")</f>
        <v>地方国有企业</v>
      </c>
      <c r="AD4363" s="6" t="str">
        <f>[1]!s_info_city(A4363)</f>
        <v>北京市</v>
      </c>
      <c r="AE4363" s="6" t="str">
        <f>[1]!s_info_province(A4363)</f>
        <v>北京</v>
      </c>
      <c r="AF4363">
        <v>116.40528500000001</v>
      </c>
      <c r="AG4363">
        <v>39.904989</v>
      </c>
    </row>
    <row r="4364" spans="1:33" x14ac:dyDescent="0.3">
      <c r="A4364" s="12" t="s">
        <v>9054</v>
      </c>
      <c r="B4364" s="12" t="s">
        <v>9055</v>
      </c>
      <c r="C4364" s="16" t="str">
        <f>[1]!s_info_mkt(A4364)</f>
        <v>主板</v>
      </c>
      <c r="D4364" s="16" t="str">
        <f>[1]!s_ipo_listeddate(A4364)</f>
        <v>2001-06-15</v>
      </c>
      <c r="E4364" s="16" t="str">
        <f>[1]!lastradeday_s("000002","")</f>
        <v>2026-06-22</v>
      </c>
      <c r="F4364" s="16" t="str">
        <f>[1]!s_info_industry_csrc2023(A4364,"",3)</f>
        <v>专用设备制造业</v>
      </c>
      <c r="G4364" s="16" t="str">
        <f>[1]!s_info_industry_csrc2023(A4364,"",1)</f>
        <v>制造业</v>
      </c>
      <c r="H4364" s="16">
        <f>[1]!s_is(A4364,83,"FY","YTD","20251231",1,"",100000000)</f>
        <v>21.505080437899998</v>
      </c>
      <c r="I4364" s="16">
        <f>[1]!s_is(A4364,83,"FY","YTD","20241231",1,"",100000000)</f>
        <v>24.201864392800001</v>
      </c>
      <c r="J4364" s="16">
        <f t="shared" si="204"/>
        <v>-0.11142876892171538</v>
      </c>
      <c r="K4364" s="16">
        <f>[1]!s_is(A4364,61,"FY","YTD","20251231",1,"",100000000)</f>
        <v>-2.1567474347000002</v>
      </c>
      <c r="L4364" s="16">
        <f>[1]!s_is(A4364,61,"FY","YTD","20241231",1,"",100000000)</f>
        <v>-3.7903220602999999</v>
      </c>
      <c r="M4364" s="16">
        <f t="shared" si="205"/>
        <v>0.43098570506979661</v>
      </c>
      <c r="N4364" s="16">
        <f>[1]!s_fa_roe(A4364,"20251231")</f>
        <v>-12.8611</v>
      </c>
      <c r="O4364" s="16">
        <f>[1]!s_stmnote_rdexp(A4364,"20251231",1,10000)</f>
        <v>13294.262479000001</v>
      </c>
      <c r="P4364" s="20">
        <f t="shared" si="206"/>
        <v>6.181917113674467E-2</v>
      </c>
      <c r="Q4364" s="16">
        <f>[1]!s_margin_tradingbalance(A4364,"",10000)</f>
        <v>38282.5982</v>
      </c>
      <c r="R4364" s="16">
        <f>[1]!s_margin_seclendingbalance(A4364,"",10000)</f>
        <v>18.972799999999999</v>
      </c>
      <c r="S4364" s="17">
        <f>[1]!s_val_ev(A4364,"",100000000)</f>
        <v>70.976034780000006</v>
      </c>
      <c r="T4364" s="17">
        <f>[1]!share_freesharesmv(A4364,"",100000000)</f>
        <v>38.228408005200002</v>
      </c>
      <c r="U4364" s="17">
        <f>[1]!s_dq_amount_btin(A4364,E4364,100000000)</f>
        <v>1.68713644</v>
      </c>
      <c r="V4364" s="17">
        <f>[1]!s_dq_turn(A4364,E4364)</f>
        <v>2.4133716606026496</v>
      </c>
      <c r="W4364" s="2">
        <f>[1]!s_pq_amount(A4364,"20260101","",100000000)</f>
        <v>491.07538309</v>
      </c>
      <c r="X4364" s="2">
        <f>[1]!s_pq_avgamount(A4364,"20260101","",100000000)</f>
        <v>4.4643216644545456</v>
      </c>
      <c r="Y4364" s="17">
        <f>[1]!s_ipo_dilutedpe(A4364)</f>
        <v>32</v>
      </c>
      <c r="Z4364" s="12">
        <f>[1]!s_ipo_collection_total(A4364,100000000)</f>
        <v>3.2</v>
      </c>
      <c r="AA4364" s="2">
        <f>[1]!s_val_pe_ttm(A4364,E4364)</f>
        <v>-34.5498046875</v>
      </c>
      <c r="AB4364" s="5">
        <f>[1]!s_info_zjtxornot1(A4364,"")</f>
        <v>1</v>
      </c>
      <c r="AC4364" s="22" t="str">
        <f>[1]!s_info_nature1(A4364,"")</f>
        <v>中央国有企业</v>
      </c>
      <c r="AD4364" s="6" t="str">
        <f>[1]!s_info_city(A4364)</f>
        <v>南京市</v>
      </c>
      <c r="AE4364" s="6" t="str">
        <f>[1]!s_info_province(A4364)</f>
        <v>江苏省</v>
      </c>
      <c r="AF4364">
        <v>118.767413</v>
      </c>
      <c r="AG4364">
        <v>32.041544000000002</v>
      </c>
    </row>
    <row r="4365" spans="1:33" x14ac:dyDescent="0.3">
      <c r="A4365" s="12" t="s">
        <v>9056</v>
      </c>
      <c r="B4365" s="12" t="s">
        <v>9057</v>
      </c>
      <c r="C4365" s="16" t="str">
        <f>[1]!s_info_mkt(A4365)</f>
        <v>主板</v>
      </c>
      <c r="D4365" s="16" t="str">
        <f>[1]!s_ipo_listeddate(A4365)</f>
        <v>2000-12-26</v>
      </c>
      <c r="E4365" s="16" t="str">
        <f>[1]!lastradeday_s("000002","")</f>
        <v>2026-06-22</v>
      </c>
      <c r="F4365" s="16" t="str">
        <f>[1]!s_info_industry_csrc2023(A4365,"",3)</f>
        <v>汽车制造业</v>
      </c>
      <c r="G4365" s="16" t="str">
        <f>[1]!s_info_industry_csrc2023(A4365,"",1)</f>
        <v>制造业</v>
      </c>
      <c r="H4365" s="16">
        <f>[1]!s_is(A4365,83,"FY","YTD","20251231",1,"",100000000)</f>
        <v>15.5851160115</v>
      </c>
      <c r="I4365" s="16">
        <f>[1]!s_is(A4365,83,"FY","YTD","20241231",1,"",100000000)</f>
        <v>14.754477268800001</v>
      </c>
      <c r="J4365" s="16">
        <f t="shared" si="204"/>
        <v>5.6297402311668465E-2</v>
      </c>
      <c r="K4365" s="16">
        <f>[1]!s_is(A4365,61,"FY","YTD","20251231",1,"",100000000)</f>
        <v>-3.5813365861999999</v>
      </c>
      <c r="L4365" s="16">
        <f>[1]!s_is(A4365,61,"FY","YTD","20241231",1,"",100000000)</f>
        <v>-3.4081921410000002</v>
      </c>
      <c r="M4365" s="16">
        <f t="shared" si="205"/>
        <v>-5.0802430742416207E-2</v>
      </c>
      <c r="N4365" s="16">
        <f>[1]!s_fa_roe(A4365,"20251231")</f>
        <v>-30.579000000000001</v>
      </c>
      <c r="O4365" s="16">
        <f>[1]!s_stmnote_rdexp(A4365,"20251231",1,10000)</f>
        <v>6962.9010290000006</v>
      </c>
      <c r="P4365" s="20">
        <f t="shared" si="206"/>
        <v>4.4676606987475685E-2</v>
      </c>
      <c r="Q4365" s="16">
        <f>[1]!s_margin_tradingbalance(A4365,"",10000)</f>
        <v>14102.5182</v>
      </c>
      <c r="R4365" s="16">
        <f>[1]!s_margin_seclendingbalance(A4365,"",10000)</f>
        <v>0</v>
      </c>
      <c r="S4365" s="17">
        <f>[1]!s_val_ev(A4365,"",100000000)</f>
        <v>18.388953275900001</v>
      </c>
      <c r="T4365" s="17">
        <f>[1]!share_freesharesmv(A4365,"",100000000)</f>
        <v>15.326339828999998</v>
      </c>
      <c r="U4365" s="17">
        <f>[1]!s_dq_amount_btin(A4365,E4365,100000000)</f>
        <v>0.88734637000000005</v>
      </c>
      <c r="V4365" s="17">
        <f>[1]!s_dq_turn(A4365,E4365)</f>
        <v>4.9677110542882899</v>
      </c>
      <c r="W4365" s="2">
        <f>[1]!s_pq_amount(A4365,"20260101","",100000000)</f>
        <v>114.39750685</v>
      </c>
      <c r="X4365" s="2">
        <f>[1]!s_pq_avgamount(A4365,"20260101","",100000000)</f>
        <v>1.0399773349999999</v>
      </c>
      <c r="Y4365" s="17">
        <f>[1]!s_ipo_dilutedpe(A4365)</f>
        <v>33.85</v>
      </c>
      <c r="Z4365" s="12">
        <f>[1]!s_ipo_collection_total(A4365,100000000)</f>
        <v>3.52</v>
      </c>
      <c r="AA4365" s="2">
        <f>[1]!s_val_pe_ttm(A4365,E4365)</f>
        <v>-5.3210420608520508</v>
      </c>
      <c r="AB4365" s="5">
        <f>[1]!s_info_zjtxornot1(A4365,"")</f>
        <v>0</v>
      </c>
      <c r="AC4365" s="22" t="str">
        <f>[1]!s_info_nature1(A4365,"")</f>
        <v>民营企业</v>
      </c>
      <c r="AD4365" s="6" t="str">
        <f>[1]!s_info_city(A4365)</f>
        <v>丹东市</v>
      </c>
      <c r="AE4365" s="6" t="str">
        <f>[1]!s_info_province(A4365)</f>
        <v>辽宁省</v>
      </c>
      <c r="AF4365">
        <v>124.383044</v>
      </c>
      <c r="AG4365">
        <v>40.124296000000001</v>
      </c>
    </row>
    <row r="4366" spans="1:33" x14ac:dyDescent="0.3">
      <c r="A4366" s="12" t="s">
        <v>9058</v>
      </c>
      <c r="B4366" s="12" t="s">
        <v>9059</v>
      </c>
      <c r="C4366" s="16" t="str">
        <f>[1]!s_info_mkt(A4366)</f>
        <v>创业板</v>
      </c>
      <c r="D4366" s="16" t="str">
        <f>[1]!s_ipo_listeddate(A4366)</f>
        <v>2021-04-15</v>
      </c>
      <c r="E4366" s="16" t="str">
        <f>[1]!lastradeday_s("000002","")</f>
        <v>2026-06-22</v>
      </c>
      <c r="F4366" s="16" t="str">
        <f>[1]!s_info_industry_csrc2023(A4366,"",3)</f>
        <v>食品制造业</v>
      </c>
      <c r="G4366" s="16" t="str">
        <f>[1]!s_info_industry_csrc2023(A4366,"",1)</f>
        <v>制造业</v>
      </c>
      <c r="H4366" s="16">
        <f>[1]!s_is(A4366,83,"FY","YTD","20251231",1,"",100000000)</f>
        <v>43.536326298399999</v>
      </c>
      <c r="I4366" s="16">
        <f>[1]!s_is(A4366,83,"FY","YTD","20241231",1,"",100000000)</f>
        <v>38.353789532600004</v>
      </c>
      <c r="J4366" s="16">
        <f t="shared" si="204"/>
        <v>0.13512450344430604</v>
      </c>
      <c r="K4366" s="16">
        <f>[1]!s_is(A4366,61,"FY","YTD","20251231",1,"",100000000)</f>
        <v>3.0470588773</v>
      </c>
      <c r="L4366" s="16">
        <f>[1]!s_is(A4366,61,"FY","YTD","20241231",1,"",100000000)</f>
        <v>2.6796776280999999</v>
      </c>
      <c r="M4366" s="16">
        <f t="shared" si="205"/>
        <v>0.13709904704488218</v>
      </c>
      <c r="N4366" s="16">
        <f>[1]!s_fa_roe(A4366,"20251231")</f>
        <v>11.6455</v>
      </c>
      <c r="O4366" s="16">
        <f>[1]!s_stmnote_rdexp(A4366,"20251231",1,10000)</f>
        <v>13009.534687000001</v>
      </c>
      <c r="P4366" s="20">
        <f t="shared" si="206"/>
        <v>2.9882022194137482E-2</v>
      </c>
      <c r="Q4366" s="16">
        <f>[1]!s_margin_tradingbalance(A4366,"",10000)</f>
        <v>14468.201499999999</v>
      </c>
      <c r="R4366" s="16">
        <f>[1]!s_margin_seclendingbalance(A4366,"",10000)</f>
        <v>19.196999999999999</v>
      </c>
      <c r="S4366" s="17">
        <f>[1]!s_val_ev(A4366,"",100000000)</f>
        <v>43.249600988400005</v>
      </c>
      <c r="T4366" s="17">
        <f>[1]!share_freesharesmv(A4366,"",100000000)</f>
        <v>24.072504546599998</v>
      </c>
      <c r="U4366" s="17">
        <f>[1]!s_dq_amount_btin(A4366,E4366,100000000)</f>
        <v>1.0011434800000001</v>
      </c>
      <c r="V4366" s="17">
        <f>[1]!s_dq_turn(A4366,E4366)</f>
        <v>3.3843950467442419</v>
      </c>
      <c r="W4366" s="2">
        <f>[1]!s_pq_amount(A4366,"20260101","",100000000)</f>
        <v>105.79397874999999</v>
      </c>
      <c r="X4366" s="2">
        <f>[1]!s_pq_avgamount(A4366,"20260101","",100000000)</f>
        <v>0.96176344318181817</v>
      </c>
      <c r="Y4366" s="17">
        <f>[1]!s_ipo_dilutedpe(A4366)</f>
        <v>27.7</v>
      </c>
      <c r="Z4366" s="12">
        <f>[1]!s_ipo_collection_total(A4366,100000000)</f>
        <v>11.973751999999999</v>
      </c>
      <c r="AA4366" s="2">
        <f>[1]!s_val_pe_ttm(A4366,E4366)</f>
        <v>15.42702579498291</v>
      </c>
      <c r="AB4366" s="5">
        <f>[1]!s_info_zjtxornot1(A4366,"")</f>
        <v>0</v>
      </c>
      <c r="AC4366" s="22" t="str">
        <f>[1]!s_info_nature1(A4366,"")</f>
        <v>民营企业</v>
      </c>
      <c r="AD4366" s="6" t="str">
        <f>[1]!s_info_city(A4366)</f>
        <v>广州市</v>
      </c>
      <c r="AE4366" s="6" t="str">
        <f>[1]!s_info_province(A4366)</f>
        <v>广东省</v>
      </c>
      <c r="AF4366">
        <v>113.280637</v>
      </c>
      <c r="AG4366">
        <v>23.125177999999998</v>
      </c>
    </row>
    <row r="4367" spans="1:33" x14ac:dyDescent="0.3">
      <c r="A4367" s="12" t="s">
        <v>9060</v>
      </c>
      <c r="B4367" s="12" t="s">
        <v>9061</v>
      </c>
      <c r="C4367" s="16" t="str">
        <f>[1]!s_info_mkt(A4367)</f>
        <v>主板</v>
      </c>
      <c r="D4367" s="16" t="str">
        <f>[1]!s_ipo_listeddate(A4367)</f>
        <v>2002-04-09</v>
      </c>
      <c r="E4367" s="16" t="str">
        <f>[1]!lastradeday_s("000002","")</f>
        <v>2026-06-22</v>
      </c>
      <c r="F4367" s="16" t="str">
        <f>[1]!s_info_industry_csrc2023(A4367,"",3)</f>
        <v>货币金融服务</v>
      </c>
      <c r="G4367" s="16" t="str">
        <f>[1]!s_info_industry_csrc2023(A4367,"",1)</f>
        <v>金融业</v>
      </c>
      <c r="H4367" s="16">
        <f>[1]!s_is(A4367,83,"FY","YTD","20251231",1,"",100000000)</f>
        <v>3375.32</v>
      </c>
      <c r="I4367" s="16">
        <f>[1]!s_is(A4367,83,"FY","YTD","20241231",1,"",100000000)</f>
        <v>3374.88</v>
      </c>
      <c r="J4367" s="16">
        <f t="shared" si="204"/>
        <v>1.3037500592605333E-4</v>
      </c>
      <c r="K4367" s="16">
        <f>[1]!s_is(A4367,61,"FY","YTD","20251231",1,"",100000000)</f>
        <v>1501.81</v>
      </c>
      <c r="L4367" s="16">
        <f>[1]!s_is(A4367,61,"FY","YTD","20241231",1,"",100000000)</f>
        <v>1483.91</v>
      </c>
      <c r="M4367" s="16">
        <f t="shared" si="205"/>
        <v>1.206272617611571E-2</v>
      </c>
      <c r="N4367" s="16">
        <f>[1]!s_fa_roe(A4367,"20251231")</f>
        <v>12.0198</v>
      </c>
      <c r="O4367" s="16">
        <f>[1]!s_stmnote_rdexp(A4367,"20251231",1,10000)</f>
        <v>0</v>
      </c>
      <c r="P4367" s="20">
        <f t="shared" si="206"/>
        <v>0</v>
      </c>
      <c r="Q4367" s="16">
        <f>[1]!s_margin_tradingbalance(A4367,"",10000)</f>
        <v>1166750.3414</v>
      </c>
      <c r="R4367" s="16">
        <f>[1]!s_margin_seclendingbalance(A4367,"",10000)</f>
        <v>3570.4395</v>
      </c>
      <c r="S4367" s="17">
        <f>[1]!s_val_ev(A4367,"",100000000)</f>
        <v>9649.2817653045113</v>
      </c>
      <c r="T4367" s="17">
        <f>[1]!share_freesharesmv(A4367,"",100000000)</f>
        <v>3986.1449160675002</v>
      </c>
      <c r="U4367" s="17">
        <f>[1]!s_dq_amount_btin(A4367,E4367,100000000)</f>
        <v>41.122472870000003</v>
      </c>
      <c r="V4367" s="17">
        <f>[1]!s_dq_turn(A4367,E4367)</f>
        <v>0.53360347340533321</v>
      </c>
      <c r="W4367" s="2">
        <f>[1]!s_pq_amount(A4367,"20260101","",100000000)</f>
        <v>3881.7350313000002</v>
      </c>
      <c r="X4367" s="2">
        <f>[1]!s_pq_avgamount(A4367,"20260101","",100000000)</f>
        <v>35.288500284545457</v>
      </c>
      <c r="Y4367" s="17">
        <f>[1]!s_ipo_dilutedpe(A4367)</f>
        <v>0</v>
      </c>
      <c r="Z4367" s="12">
        <f>[1]!s_ipo_collection_total(A4367,100000000)</f>
        <v>109.5</v>
      </c>
      <c r="AA4367" s="2">
        <f>[1]!s_val_pe_ttm(A4367,E4367)</f>
        <v>6.2988133430480957</v>
      </c>
      <c r="AB4367" s="5">
        <f>[1]!s_info_zjtxornot1(A4367,"")</f>
        <v>0</v>
      </c>
      <c r="AC4367" s="22" t="str">
        <f>[1]!s_info_nature1(A4367,"")</f>
        <v>公众企业</v>
      </c>
      <c r="AD4367" s="6" t="str">
        <f>[1]!s_info_city(A4367)</f>
        <v>深圳市</v>
      </c>
      <c r="AE4367" s="6" t="str">
        <f>[1]!s_info_province(A4367)</f>
        <v>广东省</v>
      </c>
      <c r="AF4367">
        <v>114.085947</v>
      </c>
      <c r="AG4367">
        <v>22.547000000000001</v>
      </c>
    </row>
    <row r="4368" spans="1:33" x14ac:dyDescent="0.3">
      <c r="A4368" s="12" t="s">
        <v>9062</v>
      </c>
      <c r="B4368" s="12" t="s">
        <v>9063</v>
      </c>
      <c r="C4368" s="16" t="str">
        <f>[1]!s_info_mkt(A4368)</f>
        <v>主板</v>
      </c>
      <c r="D4368" s="16" t="str">
        <f>[1]!s_ipo_listeddate(A4368)</f>
        <v>2010-06-03</v>
      </c>
      <c r="E4368" s="16" t="str">
        <f>[1]!lastradeday_s("000002","")</f>
        <v>2026-06-22</v>
      </c>
      <c r="F4368" s="16" t="str">
        <f>[1]!s_info_industry_csrc2023(A4368,"",3)</f>
        <v>保险业</v>
      </c>
      <c r="G4368" s="16" t="str">
        <f>[1]!s_info_industry_csrc2023(A4368,"",1)</f>
        <v>金融业</v>
      </c>
      <c r="H4368" s="16">
        <f>[1]!s_is(A4368,83,"FY","YTD","20251231",1,"",100000000)</f>
        <v>95.942712775900006</v>
      </c>
      <c r="I4368" s="16">
        <f>[1]!s_is(A4368,83,"FY","YTD","20241231",1,"",100000000)</f>
        <v>252.49623573540001</v>
      </c>
      <c r="J4368" s="16">
        <f t="shared" si="204"/>
        <v>-0.62002319560739161</v>
      </c>
      <c r="K4368" s="16">
        <f>[1]!s_is(A4368,61,"FY","YTD","20251231",1,"",100000000)</f>
        <v>11.3276773456</v>
      </c>
      <c r="L4368" s="16">
        <f>[1]!s_is(A4368,61,"FY","YTD","20241231",1,"",100000000)</f>
        <v>12.0989798623</v>
      </c>
      <c r="M4368" s="16">
        <f t="shared" si="205"/>
        <v>-6.374938428514558E-2</v>
      </c>
      <c r="N4368" s="16">
        <f>[1]!s_fa_roe(A4368,"20251231")</f>
        <v>4.9398</v>
      </c>
      <c r="O4368" s="16">
        <f>[1]!s_stmnote_rdexp(A4368,"20251231",1,10000)</f>
        <v>0</v>
      </c>
      <c r="P4368" s="20">
        <f t="shared" si="206"/>
        <v>0</v>
      </c>
      <c r="Q4368" s="16">
        <f>[1]!s_margin_tradingbalance(A4368,"",10000)</f>
        <v>58551.803500000002</v>
      </c>
      <c r="R4368" s="16">
        <f>[1]!s_margin_seclendingbalance(A4368,"",10000)</f>
        <v>534.5027</v>
      </c>
      <c r="S4368" s="17">
        <f>[1]!s_val_ev(A4368,"",100000000)</f>
        <v>212.89935513</v>
      </c>
      <c r="T4368" s="17">
        <f>[1]!share_freesharesmv(A4368,"",100000000)</f>
        <v>79.238741274000006</v>
      </c>
      <c r="U4368" s="17">
        <f>[1]!s_dq_amount_btin(A4368,E4368,100000000)</f>
        <v>2.3582155400000002</v>
      </c>
      <c r="V4368" s="17">
        <f>[1]!s_dq_turn(A4368,E4368)</f>
        <v>1.1366755622732261</v>
      </c>
      <c r="W4368" s="2">
        <f>[1]!s_pq_amount(A4368,"20260101","",100000000)</f>
        <v>205.11155319</v>
      </c>
      <c r="X4368" s="2">
        <f>[1]!s_pq_avgamount(A4368,"20260101","",100000000)</f>
        <v>1.8646504835454545</v>
      </c>
      <c r="Y4368" s="17">
        <f>[1]!s_ipo_dilutedpe(A4368)</f>
        <v>47.37</v>
      </c>
      <c r="Z4368" s="12">
        <f>[1]!s_ipo_collection_total(A4368,100000000)</f>
        <v>7.11</v>
      </c>
      <c r="AA4368" s="2">
        <f>[1]!s_val_pe_ttm(A4368,E4368)</f>
        <v>21.05567741394043</v>
      </c>
      <c r="AB4368" s="5">
        <f>[1]!s_info_zjtxornot1(A4368,"")</f>
        <v>0</v>
      </c>
      <c r="AC4368" s="22" t="str">
        <f>[1]!s_info_nature1(A4368,"")</f>
        <v>中央国有企业</v>
      </c>
      <c r="AD4368" s="6" t="str">
        <f>[1]!s_info_city(A4368)</f>
        <v>济源市</v>
      </c>
      <c r="AE4368" s="6" t="str">
        <f>[1]!s_info_province(A4368)</f>
        <v>河南省</v>
      </c>
      <c r="AF4368">
        <v>112.590047</v>
      </c>
      <c r="AG4368">
        <v>35.090378000000001</v>
      </c>
    </row>
    <row r="4369" spans="1:33" x14ac:dyDescent="0.3">
      <c r="A4369" s="12" t="s">
        <v>9064</v>
      </c>
      <c r="B4369" s="12" t="s">
        <v>9065</v>
      </c>
      <c r="C4369" s="16" t="str">
        <f>[1]!s_info_mkt(A4369)</f>
        <v>主板</v>
      </c>
      <c r="D4369" s="16" t="str">
        <f>[1]!s_ipo_listeddate(A4369)</f>
        <v>2007-12-21</v>
      </c>
      <c r="E4369" s="16" t="str">
        <f>[1]!lastradeday_s("000002","")</f>
        <v>2026-06-22</v>
      </c>
      <c r="F4369" s="16" t="str">
        <f>[1]!s_info_industry_csrc2023(A4369,"",3)</f>
        <v>计算机、通信和其他电子设备制造业</v>
      </c>
      <c r="G4369" s="16" t="str">
        <f>[1]!s_info_industry_csrc2023(A4369,"",1)</f>
        <v>制造业</v>
      </c>
      <c r="H4369" s="16">
        <f>[1]!s_is(A4369,83,"FY","YTD","20251231",1,"",100000000)</f>
        <v>3.5526763827999996</v>
      </c>
      <c r="I4369" s="16">
        <f>[1]!s_is(A4369,83,"FY","YTD","20241231",1,"",100000000)</f>
        <v>2.1719295905</v>
      </c>
      <c r="J4369" s="16">
        <f t="shared" si="204"/>
        <v>0.63572355123267954</v>
      </c>
      <c r="K4369" s="16">
        <f>[1]!s_is(A4369,61,"FY","YTD","20251231",1,"",100000000)</f>
        <v>-0.50021142060000001</v>
      </c>
      <c r="L4369" s="16">
        <f>[1]!s_is(A4369,61,"FY","YTD","20241231",1,"",100000000)</f>
        <v>-0.73453408269999998</v>
      </c>
      <c r="M4369" s="16">
        <f t="shared" si="205"/>
        <v>0.31900856286841972</v>
      </c>
      <c r="N4369" s="16">
        <f>[1]!s_fa_roe(A4369,"20251231")</f>
        <v>-24.2791</v>
      </c>
      <c r="O4369" s="16">
        <f>[1]!s_stmnote_rdexp(A4369,"20251231",1,10000)</f>
        <v>1193.645575</v>
      </c>
      <c r="P4369" s="20">
        <f t="shared" si="206"/>
        <v>3.3598488755658698E-2</v>
      </c>
      <c r="Q4369" s="16">
        <f>[1]!s_margin_tradingbalance(A4369,"",10000)</f>
        <v>0</v>
      </c>
      <c r="R4369" s="16">
        <f>[1]!s_margin_seclendingbalance(A4369,"",10000)</f>
        <v>0</v>
      </c>
      <c r="S4369" s="17">
        <f>[1]!s_val_ev(A4369,"",100000000)</f>
        <v>30.138164539400002</v>
      </c>
      <c r="T4369" s="17">
        <f>[1]!share_freesharesmv(A4369,"",100000000)</f>
        <v>19.0338184332</v>
      </c>
      <c r="U4369" s="17">
        <f>[1]!s_dq_amount_btin(A4369,E4369,100000000)</f>
        <v>0.47398382</v>
      </c>
      <c r="V4369" s="17">
        <f>[1]!s_dq_turn(A4369,E4369)</f>
        <v>1.6476705123873796</v>
      </c>
      <c r="W4369" s="2">
        <f>[1]!s_pq_amount(A4369,"20260101","",100000000)</f>
        <v>55.764930790000001</v>
      </c>
      <c r="X4369" s="2">
        <f>[1]!s_pq_avgamount(A4369,"20260101","",100000000)</f>
        <v>0.50695391627272723</v>
      </c>
      <c r="Y4369" s="17">
        <f>[1]!s_ipo_dilutedpe(A4369)</f>
        <v>29.83</v>
      </c>
      <c r="Z4369" s="12">
        <f>[1]!s_ipo_collection_total(A4369,100000000)</f>
        <v>1.4079999999999999</v>
      </c>
      <c r="AA4369" s="2">
        <f>[1]!s_val_pe_ttm(A4369,E4369)</f>
        <v>-81.248298645019531</v>
      </c>
      <c r="AB4369" s="5">
        <f>[1]!s_info_zjtxornot1(A4369,"")</f>
        <v>1</v>
      </c>
      <c r="AC4369" s="22" t="str">
        <f>[1]!s_info_nature1(A4369,"")</f>
        <v>民营企业</v>
      </c>
      <c r="AD4369" s="6" t="str">
        <f>[1]!s_info_city(A4369)</f>
        <v>金华市</v>
      </c>
      <c r="AE4369" s="6" t="str">
        <f>[1]!s_info_province(A4369)</f>
        <v>浙江省</v>
      </c>
      <c r="AF4369">
        <v>119.649506</v>
      </c>
      <c r="AG4369">
        <v>29.089524000000001</v>
      </c>
    </row>
    <row r="4370" spans="1:33" x14ac:dyDescent="0.3">
      <c r="A4370" s="12" t="s">
        <v>9066</v>
      </c>
      <c r="B4370" s="12" t="s">
        <v>9067</v>
      </c>
      <c r="C4370" s="16" t="str">
        <f>[1]!s_info_mkt(A4370)</f>
        <v>主板</v>
      </c>
      <c r="D4370" s="16" t="str">
        <f>[1]!s_ipo_listeddate(A4370)</f>
        <v>2009-07-29</v>
      </c>
      <c r="E4370" s="16" t="str">
        <f>[1]!lastradeday_s("000002","")</f>
        <v>2026-06-22</v>
      </c>
      <c r="F4370" s="16" t="str">
        <f>[1]!s_info_industry_csrc2023(A4370,"",3)</f>
        <v>土木工程建筑业</v>
      </c>
      <c r="G4370" s="16" t="str">
        <f>[1]!s_info_industry_csrc2023(A4370,"",1)</f>
        <v>建筑业</v>
      </c>
      <c r="H4370" s="16">
        <f>[1]!s_is(A4370,83,"FY","YTD","20251231",1,"",100000000)</f>
        <v>20821.418109999999</v>
      </c>
      <c r="I4370" s="16">
        <f>[1]!s_is(A4370,83,"FY","YTD","20241231",1,"",100000000)</f>
        <v>21871.47839</v>
      </c>
      <c r="J4370" s="16">
        <f t="shared" si="204"/>
        <v>-4.8010484763577166E-2</v>
      </c>
      <c r="K4370" s="16">
        <f>[1]!s_is(A4370,61,"FY","YTD","20251231",1,"",100000000)</f>
        <v>390.69002</v>
      </c>
      <c r="L4370" s="16">
        <f>[1]!s_is(A4370,61,"FY","YTD","20241231",1,"",100000000)</f>
        <v>461.87099000000001</v>
      </c>
      <c r="M4370" s="16">
        <f t="shared" si="205"/>
        <v>-0.15411439891472725</v>
      </c>
      <c r="N4370" s="16">
        <f>[1]!s_fa_roe(A4370,"20251231")</f>
        <v>8.1928000000000001</v>
      </c>
      <c r="O4370" s="16">
        <f>[1]!s_stmnote_rdexp(A4370,"20251231",1,10000)</f>
        <v>4400941.7</v>
      </c>
      <c r="P4370" s="20">
        <f t="shared" si="206"/>
        <v>2.1136608835909884E-2</v>
      </c>
      <c r="Q4370" s="16">
        <f>[1]!s_margin_tradingbalance(A4370,"",10000)</f>
        <v>575091.88119999995</v>
      </c>
      <c r="R4370" s="16">
        <f>[1]!s_margin_seclendingbalance(A4370,"",10000)</f>
        <v>1510.6969999999999</v>
      </c>
      <c r="S4370" s="17">
        <f>[1]!s_val_ev(A4370,"",100000000)</f>
        <v>1921.3981556460001</v>
      </c>
      <c r="T4370" s="17">
        <f>[1]!share_freesharesmv(A4370,"",100000000)</f>
        <v>812.66483503350003</v>
      </c>
      <c r="U4370" s="17">
        <f>[1]!s_dq_amount_btin(A4370,E4370,100000000)</f>
        <v>11.51883621</v>
      </c>
      <c r="V4370" s="17">
        <f>[1]!s_dq_turn(A4370,E4370)</f>
        <v>0.60534702918404015</v>
      </c>
      <c r="W4370" s="2">
        <f>[1]!s_pq_amount(A4370,"20260101","",100000000)</f>
        <v>1362.5388514599999</v>
      </c>
      <c r="X4370" s="2">
        <f>[1]!s_pq_avgamount(A4370,"20260101","",100000000)</f>
        <v>12.386716831454546</v>
      </c>
      <c r="Y4370" s="17">
        <f>[1]!s_ipo_dilutedpe(A4370)</f>
        <v>51.29</v>
      </c>
      <c r="Z4370" s="12">
        <f>[1]!s_ipo_collection_total(A4370,100000000)</f>
        <v>501.6</v>
      </c>
      <c r="AA4370" s="2">
        <f>[1]!s_val_pe_ttm(A4370,E4370)</f>
        <v>5.064725399017334</v>
      </c>
      <c r="AB4370" s="5">
        <f>[1]!s_info_zjtxornot1(A4370,"")</f>
        <v>0</v>
      </c>
      <c r="AC4370" s="22" t="str">
        <f>[1]!s_info_nature1(A4370,"")</f>
        <v>中央国有企业</v>
      </c>
      <c r="AD4370" s="6" t="str">
        <f>[1]!s_info_city(A4370)</f>
        <v>北京市</v>
      </c>
      <c r="AE4370" s="6" t="str">
        <f>[1]!s_info_province(A4370)</f>
        <v>北京</v>
      </c>
      <c r="AF4370">
        <v>116.40528500000001</v>
      </c>
      <c r="AG4370">
        <v>39.904989</v>
      </c>
    </row>
    <row r="4371" spans="1:33" x14ac:dyDescent="0.3">
      <c r="A4371" s="12" t="s">
        <v>9068</v>
      </c>
      <c r="B4371" s="12" t="s">
        <v>9069</v>
      </c>
      <c r="C4371" s="16" t="str">
        <f>[1]!s_info_mkt(A4371)</f>
        <v>主板</v>
      </c>
      <c r="D4371" s="16" t="str">
        <f>[1]!s_ipo_listeddate(A4371)</f>
        <v>2011-06-30</v>
      </c>
      <c r="E4371" s="16" t="str">
        <f>[1]!lastradeday_s("000002","")</f>
        <v>2026-06-22</v>
      </c>
      <c r="F4371" s="16" t="str">
        <f>[1]!s_info_industry_csrc2023(A4371,"",3)</f>
        <v>橡胶和塑料制品业</v>
      </c>
      <c r="G4371" s="16" t="str">
        <f>[1]!s_info_industry_csrc2023(A4371,"",1)</f>
        <v>制造业</v>
      </c>
      <c r="H4371" s="16">
        <f>[1]!s_is(A4371,83,"FY","YTD","20251231",1,"",100000000)</f>
        <v>367.92433957120005</v>
      </c>
      <c r="I4371" s="16">
        <f>[1]!s_is(A4371,83,"FY","YTD","20241231",1,"",100000000)</f>
        <v>318.02388102779997</v>
      </c>
      <c r="J4371" s="16">
        <f t="shared" si="204"/>
        <v>0.15690789755200196</v>
      </c>
      <c r="K4371" s="16">
        <f>[1]!s_is(A4371,61,"FY","YTD","20251231",1,"",100000000)</f>
        <v>35.224930835100004</v>
      </c>
      <c r="L4371" s="16">
        <f>[1]!s_is(A4371,61,"FY","YTD","20241231",1,"",100000000)</f>
        <v>40.626740026999997</v>
      </c>
      <c r="M4371" s="16">
        <f t="shared" si="205"/>
        <v>-0.13296191592803216</v>
      </c>
      <c r="N4371" s="16">
        <f>[1]!s_fa_roe(A4371,"20251231")</f>
        <v>17.1311</v>
      </c>
      <c r="O4371" s="16">
        <f>[1]!s_stmnote_rdexp(A4371,"20251231",1,10000)</f>
        <v>114738.32191500001</v>
      </c>
      <c r="P4371" s="20">
        <f t="shared" si="206"/>
        <v>3.1185303491669668E-2</v>
      </c>
      <c r="Q4371" s="16">
        <f>[1]!s_margin_tradingbalance(A4371,"",10000)</f>
        <v>104215.80959999999</v>
      </c>
      <c r="R4371" s="16">
        <f>[1]!s_margin_seclendingbalance(A4371,"",10000)</f>
        <v>384.67500000000001</v>
      </c>
      <c r="S4371" s="17">
        <f>[1]!s_val_ev(A4371,"",100000000)</f>
        <v>402.13466167569999</v>
      </c>
      <c r="T4371" s="17">
        <f>[1]!share_freesharesmv(A4371,"",100000000)</f>
        <v>297.14328230320001</v>
      </c>
      <c r="U4371" s="17">
        <f>[1]!s_dq_amount_btin(A4371,E4371,100000000)</f>
        <v>11.14870797</v>
      </c>
      <c r="V4371" s="17">
        <f>[1]!s_dq_turn(A4371,E4371)</f>
        <v>2.8346667880603698</v>
      </c>
      <c r="W4371" s="2">
        <f>[1]!s_pq_amount(A4371,"20260101","",100000000)</f>
        <v>598.24951252999995</v>
      </c>
      <c r="X4371" s="2">
        <f>[1]!s_pq_avgamount(A4371,"20260101","",100000000)</f>
        <v>5.4386319320909093</v>
      </c>
      <c r="Y4371" s="17">
        <f>[1]!s_ipo_dilutedpe(A4371)</f>
        <v>23.97</v>
      </c>
      <c r="Z4371" s="12">
        <f>[1]!s_ipo_collection_total(A4371,100000000)</f>
        <v>6.7423999999999999</v>
      </c>
      <c r="AA4371" s="2">
        <f>[1]!s_val_pe_ttm(A4371,E4371)</f>
        <v>11.358709335327148</v>
      </c>
      <c r="AB4371" s="5">
        <f>[1]!s_info_zjtxornot1(A4371,"")</f>
        <v>0</v>
      </c>
      <c r="AC4371" s="22" t="str">
        <f>[1]!s_info_nature1(A4371,"")</f>
        <v>民营企业</v>
      </c>
      <c r="AD4371" s="6" t="str">
        <f>[1]!s_info_city(A4371)</f>
        <v>青岛市</v>
      </c>
      <c r="AE4371" s="6" t="str">
        <f>[1]!s_info_province(A4371)</f>
        <v>山东省</v>
      </c>
      <c r="AF4371">
        <v>120.35517299999999</v>
      </c>
      <c r="AG4371">
        <v>36.082982000000001</v>
      </c>
    </row>
    <row r="4372" spans="1:33" x14ac:dyDescent="0.3">
      <c r="A4372" s="12" t="s">
        <v>329</v>
      </c>
      <c r="B4372" s="12" t="s">
        <v>330</v>
      </c>
      <c r="C4372" s="16" t="str">
        <f>[1]!s_info_mkt(A4372)</f>
        <v>北证</v>
      </c>
      <c r="D4372" s="16" t="str">
        <f>[1]!s_ipo_listeddate(A4372)</f>
        <v>2022-07-06</v>
      </c>
      <c r="E4372" s="16" t="str">
        <f>[1]!lastradeday_s("000002","")</f>
        <v>2026-06-22</v>
      </c>
      <c r="F4372" s="16" t="str">
        <f>[1]!s_info_industry_csrc2023(A4372,"",3)</f>
        <v>计算机、通信和其他电子设备制造业</v>
      </c>
      <c r="G4372" s="16" t="str">
        <f>[1]!s_info_industry_csrc2023(A4372,"",1)</f>
        <v>制造业</v>
      </c>
      <c r="H4372" s="16">
        <f>[1]!s_is(A4372,83,"FY","YTD","20251231",1,"",100000000)</f>
        <v>3.9405021789999997</v>
      </c>
      <c r="I4372" s="16">
        <f>[1]!s_is(A4372,83,"FY","YTD","20241231",1,"",100000000)</f>
        <v>3.9171967882999996</v>
      </c>
      <c r="J4372" s="16">
        <f t="shared" si="204"/>
        <v>5.949507252127173E-3</v>
      </c>
      <c r="K4372" s="16">
        <f>[1]!s_is(A4372,61,"FY","YTD","20251231",1,"",100000000)</f>
        <v>0.15245030570000001</v>
      </c>
      <c r="L4372" s="16">
        <f>[1]!s_is(A4372,61,"FY","YTD","20241231",1,"",100000000)</f>
        <v>0.25815418229999998</v>
      </c>
      <c r="M4372" s="16">
        <f t="shared" si="205"/>
        <v>-0.40946025223469712</v>
      </c>
      <c r="N4372" s="16">
        <f>[1]!s_fa_roe(A4372,"20251231")</f>
        <v>2.9137</v>
      </c>
      <c r="O4372" s="16">
        <f>[1]!s_stmnote_rdexp(A4372,"20251231",1,10000)</f>
        <v>2678.9459069999998</v>
      </c>
      <c r="P4372" s="20">
        <f t="shared" si="206"/>
        <v>6.7984885816757726E-2</v>
      </c>
      <c r="Q4372" s="16">
        <f>[1]!s_margin_tradingbalance(A4372,"",10000)</f>
        <v>1909.2049999999999</v>
      </c>
      <c r="R4372" s="16">
        <f>[1]!s_margin_seclendingbalance(A4372,"",10000)</f>
        <v>0</v>
      </c>
      <c r="S4372" s="17">
        <f>[1]!s_val_ev(A4372,"",100000000)</f>
        <v>31.311297743699999</v>
      </c>
      <c r="T4372" s="17">
        <f>[1]!share_freesharesmv(A4372,"",100000000)</f>
        <v>8.8831186463999998</v>
      </c>
      <c r="U4372" s="17">
        <f>[1]!s_dq_amount_btin(A4372,E4372,100000000)</f>
        <v>0.57660657999999998</v>
      </c>
      <c r="V4372" s="17">
        <f>[1]!s_dq_turn(A4372,E4372)</f>
        <v>3.5123442794492208</v>
      </c>
      <c r="W4372" s="2">
        <f>[1]!s_pq_amount(A4372,"20260101","",100000000)</f>
        <v>62.880610699999998</v>
      </c>
      <c r="X4372" s="2">
        <f>[1]!s_pq_avgamount(A4372,"20260101","",100000000)</f>
        <v>0.57164191545454546</v>
      </c>
      <c r="Y4372" s="17">
        <f>[1]!s_ipo_dilutedpe(A4372)</f>
        <v>24.6</v>
      </c>
      <c r="Z4372" s="12">
        <f>[1]!s_ipo_collection_total(A4372,100000000)</f>
        <v>1.7488230480000002</v>
      </c>
      <c r="AA4372" s="2">
        <f>[1]!s_val_pe_ttm(A4372,E4372)</f>
        <v>397.1180419921875</v>
      </c>
      <c r="AB4372" s="5">
        <f>[1]!s_info_zjtxornot1(A4372,"")</f>
        <v>1</v>
      </c>
      <c r="AC4372" s="22" t="str">
        <f>[1]!s_info_nature1(A4372,"")</f>
        <v>民营企业</v>
      </c>
      <c r="AD4372" s="6" t="str">
        <f>[1]!s_info_city(A4372)</f>
        <v>深圳市</v>
      </c>
      <c r="AE4372" s="6" t="str">
        <f>[1]!s_info_province(A4372)</f>
        <v>广东省</v>
      </c>
      <c r="AF4372">
        <v>114.085947</v>
      </c>
      <c r="AG4372">
        <v>22.547000000000001</v>
      </c>
    </row>
    <row r="4373" spans="1:33" x14ac:dyDescent="0.3">
      <c r="A4373" s="12" t="s">
        <v>9070</v>
      </c>
      <c r="B4373" s="12" t="s">
        <v>9071</v>
      </c>
      <c r="C4373" s="16" t="str">
        <f>[1]!s_info_mkt(A4373)</f>
        <v>创业板</v>
      </c>
      <c r="D4373" s="16" t="str">
        <f>[1]!s_ipo_listeddate(A4373)</f>
        <v>2012-06-28</v>
      </c>
      <c r="E4373" s="16" t="str">
        <f>[1]!lastradeday_s("000002","")</f>
        <v>2026-06-22</v>
      </c>
      <c r="F4373" s="16" t="str">
        <f>[1]!s_info_industry_csrc2023(A4373,"",3)</f>
        <v>计算机、通信和其他电子设备制造业</v>
      </c>
      <c r="G4373" s="16" t="str">
        <f>[1]!s_info_industry_csrc2023(A4373,"",1)</f>
        <v>制造业</v>
      </c>
      <c r="H4373" s="16">
        <f>[1]!s_is(A4373,83,"FY","YTD","20251231",1,"",100000000)</f>
        <v>20.3968665447</v>
      </c>
      <c r="I4373" s="16">
        <f>[1]!s_is(A4373,83,"FY","YTD","20241231",1,"",100000000)</f>
        <v>18.406039076799999</v>
      </c>
      <c r="J4373" s="16">
        <f t="shared" si="204"/>
        <v>0.10816164518575588</v>
      </c>
      <c r="K4373" s="16">
        <f>[1]!s_is(A4373,61,"FY","YTD","20251231",1,"",100000000)</f>
        <v>-0.18526391260000002</v>
      </c>
      <c r="L4373" s="16">
        <f>[1]!s_is(A4373,61,"FY","YTD","20241231",1,"",100000000)</f>
        <v>-0.58049979939999996</v>
      </c>
      <c r="M4373" s="16">
        <f t="shared" si="205"/>
        <v>0.68085447610578442</v>
      </c>
      <c r="N4373" s="16">
        <f>[1]!s_fa_roe(A4373,"20251231")</f>
        <v>-1.2062999999999999</v>
      </c>
      <c r="O4373" s="16">
        <f>[1]!s_stmnote_rdexp(A4373,"20251231",1,10000)</f>
        <v>18711.589681000001</v>
      </c>
      <c r="P4373" s="20">
        <f t="shared" si="206"/>
        <v>9.1737569787953985E-2</v>
      </c>
      <c r="Q4373" s="16">
        <f>[1]!s_margin_tradingbalance(A4373,"",10000)</f>
        <v>105424.0273</v>
      </c>
      <c r="R4373" s="16">
        <f>[1]!s_margin_seclendingbalance(A4373,"",10000)</f>
        <v>69.319999999999993</v>
      </c>
      <c r="S4373" s="17">
        <f>[1]!s_val_ev(A4373,"",100000000)</f>
        <v>176.98581413759999</v>
      </c>
      <c r="T4373" s="17">
        <f>[1]!share_freesharesmv(A4373,"",100000000)</f>
        <v>133.7657489856</v>
      </c>
      <c r="U4373" s="17">
        <f>[1]!s_dq_amount_btin(A4373,E4373,100000000)</f>
        <v>13.55796954</v>
      </c>
      <c r="V4373" s="17">
        <f>[1]!s_dq_turn(A4373,E4373)</f>
        <v>8.8473779446488159</v>
      </c>
      <c r="W4373" s="2">
        <f>[1]!s_pq_amount(A4373,"20260101","",100000000)</f>
        <v>1019.5654029900001</v>
      </c>
      <c r="X4373" s="2">
        <f>[1]!s_pq_avgamount(A4373,"20260101","",100000000)</f>
        <v>9.2687763908181822</v>
      </c>
      <c r="Y4373" s="17">
        <f>[1]!s_ipo_dilutedpe(A4373)</f>
        <v>34.479999999999997</v>
      </c>
      <c r="Z4373" s="12">
        <f>[1]!s_ipo_collection_total(A4373,100000000)</f>
        <v>3.1</v>
      </c>
      <c r="AA4373" s="2">
        <f>[1]!s_val_pe_ttm(A4373,E4373)</f>
        <v>-3031.00244140625</v>
      </c>
      <c r="AB4373" s="5">
        <f>[1]!s_info_zjtxornot1(A4373,"")</f>
        <v>1</v>
      </c>
      <c r="AC4373" s="22" t="str">
        <f>[1]!s_info_nature1(A4373,"")</f>
        <v>民营企业</v>
      </c>
      <c r="AD4373" s="6" t="str">
        <f>[1]!s_info_city(A4373)</f>
        <v>苏州市</v>
      </c>
      <c r="AE4373" s="6" t="str">
        <f>[1]!s_info_province(A4373)</f>
        <v>江苏省</v>
      </c>
      <c r="AF4373">
        <v>120.619585</v>
      </c>
      <c r="AG4373">
        <v>31.299378999999998</v>
      </c>
    </row>
    <row r="4374" spans="1:33" x14ac:dyDescent="0.3">
      <c r="A4374" s="12" t="s">
        <v>331</v>
      </c>
      <c r="B4374" s="12" t="s">
        <v>332</v>
      </c>
      <c r="C4374" s="16" t="str">
        <f>[1]!s_info_mkt(A4374)</f>
        <v>北证</v>
      </c>
      <c r="D4374" s="16" t="str">
        <f>[1]!s_ipo_listeddate(A4374)</f>
        <v>2023-09-01</v>
      </c>
      <c r="E4374" s="16" t="str">
        <f>[1]!lastradeday_s("000002","")</f>
        <v>2026-06-22</v>
      </c>
      <c r="F4374" s="16" t="str">
        <f>[1]!s_info_industry_csrc2023(A4374,"",3)</f>
        <v>计算机、通信和其他电子设备制造业</v>
      </c>
      <c r="G4374" s="16" t="str">
        <f>[1]!s_info_industry_csrc2023(A4374,"",1)</f>
        <v>制造业</v>
      </c>
      <c r="H4374" s="16">
        <f>[1]!s_is(A4374,83,"FY","YTD","20251231",1,"",100000000)</f>
        <v>3.0223542689999996</v>
      </c>
      <c r="I4374" s="16">
        <f>[1]!s_is(A4374,83,"FY","YTD","20241231",1,"",100000000)</f>
        <v>2.4868323256</v>
      </c>
      <c r="J4374" s="16">
        <f t="shared" si="204"/>
        <v>0.21534300398431316</v>
      </c>
      <c r="K4374" s="16">
        <f>[1]!s_is(A4374,61,"FY","YTD","20251231",1,"",100000000)</f>
        <v>0.67325861419999999</v>
      </c>
      <c r="L4374" s="16">
        <f>[1]!s_is(A4374,61,"FY","YTD","20241231",1,"",100000000)</f>
        <v>0.47679450759999997</v>
      </c>
      <c r="M4374" s="16">
        <f t="shared" si="205"/>
        <v>0.41205194998768907</v>
      </c>
      <c r="N4374" s="16">
        <f>[1]!s_fa_roe(A4374,"20251231")</f>
        <v>24.573399999999999</v>
      </c>
      <c r="O4374" s="16">
        <f>[1]!s_stmnote_rdexp(A4374,"20251231",1,10000)</f>
        <v>3336.4328209999999</v>
      </c>
      <c r="P4374" s="20">
        <f t="shared" si="206"/>
        <v>0.11039185098919323</v>
      </c>
      <c r="Q4374" s="16">
        <f>[1]!s_margin_tradingbalance(A4374,"",10000)</f>
        <v>1392.874</v>
      </c>
      <c r="R4374" s="16">
        <f>[1]!s_margin_seclendingbalance(A4374,"",10000)</f>
        <v>0</v>
      </c>
      <c r="S4374" s="17">
        <f>[1]!s_val_ev(A4374,"",100000000)</f>
        <v>13.516622699999999</v>
      </c>
      <c r="T4374" s="17">
        <f>[1]!share_freesharesmv(A4374,"",100000000)</f>
        <v>5.3482040610000006</v>
      </c>
      <c r="U4374" s="17">
        <f>[1]!s_dq_amount_btin(A4374,E4374,100000000)</f>
        <v>0.17297322000000001</v>
      </c>
      <c r="V4374" s="17">
        <f>[1]!s_dq_turn(A4374,E4374)</f>
        <v>2.1402460584411465</v>
      </c>
      <c r="W4374" s="2">
        <f>[1]!s_pq_amount(A4374,"20260101","",100000000)</f>
        <v>47.882385790000001</v>
      </c>
      <c r="X4374" s="2">
        <f>[1]!s_pq_avgamount(A4374,"20260101","",100000000)</f>
        <v>0.43529441627272725</v>
      </c>
      <c r="Y4374" s="17">
        <f>[1]!s_ipo_dilutedpe(A4374)</f>
        <v>18.579999999999998</v>
      </c>
      <c r="Z4374" s="12">
        <f>[1]!s_ipo_collection_total(A4374,100000000)</f>
        <v>1.3081</v>
      </c>
      <c r="AA4374" s="2">
        <f>[1]!s_val_pe_ttm(A4374,E4374)</f>
        <v>20.810222625732422</v>
      </c>
      <c r="AB4374" s="5">
        <f>[1]!s_info_zjtxornot1(A4374,"")</f>
        <v>0</v>
      </c>
      <c r="AC4374" s="22" t="str">
        <f>[1]!s_info_nature1(A4374,"")</f>
        <v>民营企业</v>
      </c>
      <c r="AD4374" s="6" t="str">
        <f>[1]!s_info_city(A4374)</f>
        <v>广州市</v>
      </c>
      <c r="AE4374" s="6" t="str">
        <f>[1]!s_info_province(A4374)</f>
        <v>广东省</v>
      </c>
      <c r="AF4374">
        <v>113.280637</v>
      </c>
      <c r="AG4374">
        <v>23.125177999999998</v>
      </c>
    </row>
    <row r="4375" spans="1:33" x14ac:dyDescent="0.3">
      <c r="A4375" s="12" t="s">
        <v>9072</v>
      </c>
      <c r="B4375" s="12" t="s">
        <v>9073</v>
      </c>
      <c r="C4375" s="16" t="str">
        <f>[1]!s_info_mkt(A4375)</f>
        <v>主板</v>
      </c>
      <c r="D4375" s="16" t="str">
        <f>[1]!s_ipo_listeddate(A4375)</f>
        <v>2016-11-30</v>
      </c>
      <c r="E4375" s="16" t="str">
        <f>[1]!lastradeday_s("000002","")</f>
        <v>2026-06-22</v>
      </c>
      <c r="F4375" s="16" t="str">
        <f>[1]!s_info_industry_csrc2023(A4375,"",3)</f>
        <v>汽车制造业</v>
      </c>
      <c r="G4375" s="16" t="str">
        <f>[1]!s_info_industry_csrc2023(A4375,"",1)</f>
        <v>制造业</v>
      </c>
      <c r="H4375" s="16">
        <f>[1]!s_is(A4375,83,"FY","YTD","20251231",1,"",100000000)</f>
        <v>22.451293150399998</v>
      </c>
      <c r="I4375" s="16">
        <f>[1]!s_is(A4375,83,"FY","YTD","20241231",1,"",100000000)</f>
        <v>19.7735633494</v>
      </c>
      <c r="J4375" s="16">
        <f t="shared" si="204"/>
        <v>0.13541968909115454</v>
      </c>
      <c r="K4375" s="16">
        <f>[1]!s_is(A4375,61,"FY","YTD","20251231",1,"",100000000)</f>
        <v>1.0387256108</v>
      </c>
      <c r="L4375" s="16">
        <f>[1]!s_is(A4375,61,"FY","YTD","20241231",1,"",100000000)</f>
        <v>1.6578397880000002</v>
      </c>
      <c r="M4375" s="16">
        <f t="shared" si="205"/>
        <v>-0.37344632556255192</v>
      </c>
      <c r="N4375" s="16">
        <f>[1]!s_fa_roe(A4375,"20251231")</f>
        <v>4.5829000000000004</v>
      </c>
      <c r="O4375" s="16">
        <f>[1]!s_stmnote_rdexp(A4375,"20251231",1,10000)</f>
        <v>15802.251634999999</v>
      </c>
      <c r="P4375" s="20">
        <f t="shared" si="206"/>
        <v>7.0384594460290412E-2</v>
      </c>
      <c r="Q4375" s="16">
        <f>[1]!s_margin_tradingbalance(A4375,"",10000)</f>
        <v>130490.83100000001</v>
      </c>
      <c r="R4375" s="16">
        <f>[1]!s_margin_seclendingbalance(A4375,"",10000)</f>
        <v>59.8904</v>
      </c>
      <c r="S4375" s="17">
        <f>[1]!s_val_ev(A4375,"",100000000)</f>
        <v>114.80216600300001</v>
      </c>
      <c r="T4375" s="17">
        <f>[1]!share_freesharesmv(A4375,"",100000000)</f>
        <v>87.820303923000012</v>
      </c>
      <c r="U4375" s="17">
        <f>[1]!s_dq_amount_btin(A4375,E4375,100000000)</f>
        <v>6.4667257600000001</v>
      </c>
      <c r="V4375" s="17">
        <f>[1]!s_dq_turn(A4375,E4375)</f>
        <v>5.6606292871078594</v>
      </c>
      <c r="W4375" s="2">
        <f>[1]!s_pq_amount(A4375,"20260101","",100000000)</f>
        <v>752.84768872999996</v>
      </c>
      <c r="X4375" s="2">
        <f>[1]!s_pq_avgamount(A4375,"20260101","",100000000)</f>
        <v>6.8440698975454541</v>
      </c>
      <c r="Y4375" s="17">
        <f>[1]!s_ipo_dilutedpe(A4375)</f>
        <v>22.98</v>
      </c>
      <c r="Z4375" s="12">
        <f>[1]!s_ipo_collection_total(A4375,100000000)</f>
        <v>2.1160580000000002</v>
      </c>
      <c r="AA4375" s="2">
        <f>[1]!s_val_pe_ttm(A4375,E4375)</f>
        <v>160.24192810058594</v>
      </c>
      <c r="AB4375" s="5">
        <f>[1]!s_info_zjtxornot1(A4375,"")</f>
        <v>1</v>
      </c>
      <c r="AC4375" s="22" t="str">
        <f>[1]!s_info_nature1(A4375,"")</f>
        <v>民营企业</v>
      </c>
      <c r="AD4375" s="6" t="str">
        <f>[1]!s_info_city(A4375)</f>
        <v>衡阳市</v>
      </c>
      <c r="AE4375" s="6" t="str">
        <f>[1]!s_info_province(A4375)</f>
        <v>湖南省</v>
      </c>
      <c r="AF4375">
        <v>112.607693</v>
      </c>
      <c r="AG4375">
        <v>26.900358000000001</v>
      </c>
    </row>
    <row r="4376" spans="1:33" x14ac:dyDescent="0.3">
      <c r="A4376" s="12" t="s">
        <v>9074</v>
      </c>
      <c r="B4376" s="12" t="s">
        <v>9075</v>
      </c>
      <c r="C4376" s="16" t="str">
        <f>[1]!s_info_mkt(A4376)</f>
        <v>创业板</v>
      </c>
      <c r="D4376" s="16" t="str">
        <f>[1]!s_ipo_listeddate(A4376)</f>
        <v>2011-05-11</v>
      </c>
      <c r="E4376" s="16" t="str">
        <f>[1]!lastradeday_s("000002","")</f>
        <v>2026-06-22</v>
      </c>
      <c r="F4376" s="16" t="str">
        <f>[1]!s_info_industry_csrc2023(A4376,"",3)</f>
        <v>专业技术服务业</v>
      </c>
      <c r="G4376" s="16" t="str">
        <f>[1]!s_info_industry_csrc2023(A4376,"",1)</f>
        <v>科学研究和技术服务业</v>
      </c>
      <c r="H4376" s="16">
        <f>[1]!s_is(A4376,83,"FY","YTD","20251231",1,"",100000000)</f>
        <v>5.4885962407000006</v>
      </c>
      <c r="I4376" s="16">
        <f>[1]!s_is(A4376,83,"FY","YTD","20241231",1,"",100000000)</f>
        <v>6.1937006850999996</v>
      </c>
      <c r="J4376" s="16">
        <f t="shared" si="204"/>
        <v>-0.11384218906416443</v>
      </c>
      <c r="K4376" s="16">
        <f>[1]!s_is(A4376,61,"FY","YTD","20251231",1,"",100000000)</f>
        <v>6.7573926899999998E-2</v>
      </c>
      <c r="L4376" s="16">
        <f>[1]!s_is(A4376,61,"FY","YTD","20241231",1,"",100000000)</f>
        <v>0.21997786239999997</v>
      </c>
      <c r="M4376" s="16">
        <f t="shared" si="205"/>
        <v>-0.69281487617546733</v>
      </c>
      <c r="N4376" s="16">
        <f>[1]!s_fa_roe(A4376,"20251231")</f>
        <v>0.3397</v>
      </c>
      <c r="O4376" s="16">
        <f>[1]!s_stmnote_rdexp(A4376,"20251231",1,10000)</f>
        <v>4503.4400750000004</v>
      </c>
      <c r="P4376" s="20">
        <f t="shared" si="206"/>
        <v>8.2050853761209505E-2</v>
      </c>
      <c r="Q4376" s="16">
        <f>[1]!s_margin_tradingbalance(A4376,"",10000)</f>
        <v>0</v>
      </c>
      <c r="R4376" s="16">
        <f>[1]!s_margin_seclendingbalance(A4376,"",10000)</f>
        <v>0</v>
      </c>
      <c r="S4376" s="17">
        <f>[1]!s_val_ev(A4376,"",100000000)</f>
        <v>52.960959020899999</v>
      </c>
      <c r="T4376" s="17">
        <f>[1]!share_freesharesmv(A4376,"",100000000)</f>
        <v>21.360552397799999</v>
      </c>
      <c r="U4376" s="17">
        <f>[1]!s_dq_amount_btin(A4376,E4376,100000000)</f>
        <v>1.3218374399999999</v>
      </c>
      <c r="V4376" s="17">
        <f>[1]!s_dq_turn(A4376,E4376)</f>
        <v>2.5853587354029219</v>
      </c>
      <c r="W4376" s="2">
        <f>[1]!s_pq_amount(A4376,"20260101","",100000000)</f>
        <v>421.71964618999999</v>
      </c>
      <c r="X4376" s="2">
        <f>[1]!s_pq_avgamount(A4376,"20260101","",100000000)</f>
        <v>3.8338149653636364</v>
      </c>
      <c r="Y4376" s="17">
        <f>[1]!s_ipo_dilutedpe(A4376)</f>
        <v>56.43</v>
      </c>
      <c r="Z4376" s="12">
        <f>[1]!s_ipo_collection_total(A4376,100000000)</f>
        <v>8.74</v>
      </c>
      <c r="AA4376" s="2">
        <f>[1]!s_val_pe_ttm(A4376,E4376)</f>
        <v>185.09523010253906</v>
      </c>
      <c r="AB4376" s="5">
        <f>[1]!s_info_zjtxornot1(A4376,"")</f>
        <v>0</v>
      </c>
      <c r="AC4376" s="22" t="str">
        <f>[1]!s_info_nature1(A4376,"")</f>
        <v>民营企业</v>
      </c>
      <c r="AD4376" s="6" t="str">
        <f>[1]!s_info_city(A4376)</f>
        <v>苏州市</v>
      </c>
      <c r="AE4376" s="6" t="str">
        <f>[1]!s_info_province(A4376)</f>
        <v>江苏省</v>
      </c>
      <c r="AF4376">
        <v>120.619585</v>
      </c>
      <c r="AG4376">
        <v>31.299378999999998</v>
      </c>
    </row>
    <row r="4377" spans="1:33" x14ac:dyDescent="0.3">
      <c r="A4377" s="12" t="s">
        <v>9076</v>
      </c>
      <c r="B4377" s="12" t="s">
        <v>9077</v>
      </c>
      <c r="C4377" s="16" t="str">
        <f>[1]!s_info_mkt(A4377)</f>
        <v>主板</v>
      </c>
      <c r="D4377" s="16" t="str">
        <f>[1]!s_ipo_listeddate(A4377)</f>
        <v>2004-07-08</v>
      </c>
      <c r="E4377" s="16" t="str">
        <f>[1]!lastradeday_s("000002","")</f>
        <v>2026-06-22</v>
      </c>
      <c r="F4377" s="16" t="str">
        <f>[1]!s_info_industry_csrc2023(A4377,"",3)</f>
        <v>橡胶和塑料制品业</v>
      </c>
      <c r="G4377" s="16" t="str">
        <f>[1]!s_info_industry_csrc2023(A4377,"",1)</f>
        <v>制造业</v>
      </c>
      <c r="H4377" s="16">
        <f>[1]!s_is(A4377,83,"FY","YTD","20251231",1,"",100000000)</f>
        <v>37.233663555900002</v>
      </c>
      <c r="I4377" s="16">
        <f>[1]!s_is(A4377,83,"FY","YTD","20241231",1,"",100000000)</f>
        <v>35.254593950100002</v>
      </c>
      <c r="J4377" s="16">
        <f t="shared" si="204"/>
        <v>5.6136502624344775E-2</v>
      </c>
      <c r="K4377" s="16">
        <f>[1]!s_is(A4377,61,"FY","YTD","20251231",1,"",100000000)</f>
        <v>4.3813352114999997</v>
      </c>
      <c r="L4377" s="16">
        <f>[1]!s_is(A4377,61,"FY","YTD","20241231",1,"",100000000)</f>
        <v>4.6775289638000004</v>
      </c>
      <c r="M4377" s="16">
        <f t="shared" si="205"/>
        <v>-6.3322697644906598E-2</v>
      </c>
      <c r="N4377" s="16">
        <f>[1]!s_fa_roe(A4377,"20251231")</f>
        <v>17.297799999999999</v>
      </c>
      <c r="O4377" s="16">
        <f>[1]!s_stmnote_rdexp(A4377,"20251231",1,10000)</f>
        <v>15606.08308</v>
      </c>
      <c r="P4377" s="20">
        <f t="shared" si="206"/>
        <v>4.1913906904621746E-2</v>
      </c>
      <c r="Q4377" s="16">
        <f>[1]!s_margin_tradingbalance(A4377,"",10000)</f>
        <v>0</v>
      </c>
      <c r="R4377" s="16">
        <f>[1]!s_margin_seclendingbalance(A4377,"",10000)</f>
        <v>0</v>
      </c>
      <c r="S4377" s="17">
        <f>[1]!s_val_ev(A4377,"",100000000)</f>
        <v>63.821652437200001</v>
      </c>
      <c r="T4377" s="17">
        <f>[1]!share_freesharesmv(A4377,"",100000000)</f>
        <v>23.963249640999997</v>
      </c>
      <c r="U4377" s="17">
        <f>[1]!s_dq_amount_btin(A4377,E4377,100000000)</f>
        <v>0.21369816999999999</v>
      </c>
      <c r="V4377" s="17">
        <f>[1]!s_dq_turn(A4377,E4377)</f>
        <v>0.3458930814270656</v>
      </c>
      <c r="W4377" s="2">
        <f>[1]!s_pq_amount(A4377,"20260101","",100000000)</f>
        <v>39.37824767</v>
      </c>
      <c r="X4377" s="2">
        <f>[1]!s_pq_avgamount(A4377,"20260101","",100000000)</f>
        <v>0.35798406972727276</v>
      </c>
      <c r="Y4377" s="17">
        <f>[1]!s_ipo_dilutedpe(A4377)</f>
        <v>14.12</v>
      </c>
      <c r="Z4377" s="12">
        <f>[1]!s_ipo_collection_total(A4377,100000000)</f>
        <v>2.0194200000000002</v>
      </c>
      <c r="AA4377" s="2">
        <f>[1]!s_val_pe_ttm(A4377,E4377)</f>
        <v>14.506157875061035</v>
      </c>
      <c r="AB4377" s="5">
        <f>[1]!s_info_zjtxornot1(A4377,"")</f>
        <v>1</v>
      </c>
      <c r="AC4377" s="22" t="str">
        <f>[1]!s_info_nature1(A4377,"")</f>
        <v>集体企业</v>
      </c>
      <c r="AD4377" s="6" t="str">
        <f>[1]!s_info_city(A4377)</f>
        <v>黄山市</v>
      </c>
      <c r="AE4377" s="6" t="str">
        <f>[1]!s_info_province(A4377)</f>
        <v>安徽省</v>
      </c>
      <c r="AF4377">
        <v>118.317325</v>
      </c>
      <c r="AG4377">
        <v>29.709239</v>
      </c>
    </row>
    <row r="4378" spans="1:33" x14ac:dyDescent="0.3">
      <c r="A4378" s="12" t="s">
        <v>9078</v>
      </c>
      <c r="B4378" s="12" t="s">
        <v>9079</v>
      </c>
      <c r="C4378" s="16" t="str">
        <f>[1]!s_info_mkt(A4378)</f>
        <v>主板</v>
      </c>
      <c r="D4378" s="16" t="str">
        <f>[1]!s_ipo_listeddate(A4378)</f>
        <v>2026-04-21</v>
      </c>
      <c r="E4378" s="16" t="str">
        <f>[1]!lastradeday_s("000002","")</f>
        <v>2026-06-22</v>
      </c>
      <c r="F4378" s="16" t="str">
        <f>[1]!s_info_industry_csrc2023(A4378,"",3)</f>
        <v>纺织业</v>
      </c>
      <c r="G4378" s="16" t="str">
        <f>[1]!s_info_industry_csrc2023(A4378,"",1)</f>
        <v>制造业</v>
      </c>
      <c r="H4378" s="16">
        <f>[1]!s_is(A4378,83,"FY","YTD","20251231",1,"",100000000)</f>
        <v>17.2030448573</v>
      </c>
      <c r="I4378" s="16">
        <f>[1]!s_is(A4378,83,"FY","YTD","20241231",1,"",100000000)</f>
        <v>18.1282686825</v>
      </c>
      <c r="J4378" s="16">
        <f t="shared" si="204"/>
        <v>-5.1037627553102149E-2</v>
      </c>
      <c r="K4378" s="16">
        <f>[1]!s_is(A4378,61,"FY","YTD","20251231",1,"",100000000)</f>
        <v>2.3034471972000001</v>
      </c>
      <c r="L4378" s="16">
        <f>[1]!s_is(A4378,61,"FY","YTD","20241231",1,"",100000000)</f>
        <v>2.7483302715</v>
      </c>
      <c r="M4378" s="16">
        <f t="shared" si="205"/>
        <v>-0.16187394903494948</v>
      </c>
      <c r="N4378" s="16">
        <f>[1]!s_fa_roe(A4378,"20251231")</f>
        <v>19.3689</v>
      </c>
      <c r="O4378" s="16">
        <f>[1]!s_stmnote_rdexp(A4378,"20251231",1,10000)</f>
        <v>6640.526038</v>
      </c>
      <c r="P4378" s="20">
        <f t="shared" si="206"/>
        <v>3.8600876141889125E-2</v>
      </c>
      <c r="Q4378" s="16">
        <f>[1]!s_margin_tradingbalance(A4378,"",10000)</f>
        <v>7342.0502999999999</v>
      </c>
      <c r="R4378" s="16">
        <f>[1]!s_margin_seclendingbalance(A4378,"",10000)</f>
        <v>0</v>
      </c>
      <c r="S4378" s="17">
        <f>[1]!s_val_ev(A4378,"",100000000)</f>
        <v>46.480000132800008</v>
      </c>
      <c r="T4378" s="17">
        <f>[1]!share_freesharesmv(A4378,"",100000000)</f>
        <v>11.3863255848</v>
      </c>
      <c r="U4378" s="17">
        <f>[1]!s_dq_amount_btin(A4378,E4378,100000000)</f>
        <v>0.64636020000000005</v>
      </c>
      <c r="V4378" s="17">
        <f>[1]!s_dq_turn(A4378,E4378)</f>
        <v>5.7752649834450569</v>
      </c>
      <c r="W4378" s="2">
        <f>[1]!s_pq_amount(A4378,"20260101","",100000000)</f>
        <v>84.173546569999999</v>
      </c>
      <c r="X4378" s="2">
        <f>[1]!s_pq_avgamount(A4378,"20260101","",100000000)</f>
        <v>2.0530133309756096</v>
      </c>
      <c r="Y4378" s="17">
        <f>[1]!s_ipo_dilutedpe(A4378)</f>
        <v>16.829999999999998</v>
      </c>
      <c r="Z4378" s="12">
        <f>[1]!s_ipo_collection_total(A4378,100000000)</f>
        <v>10.7216667892</v>
      </c>
      <c r="AA4378" s="2">
        <f>[1]!s_val_pe_ttm(A4378,E4378)</f>
        <v>20.061521530151367</v>
      </c>
      <c r="AB4378" s="5">
        <f>[1]!s_info_zjtxornot1(A4378,"")</f>
        <v>0</v>
      </c>
      <c r="AC4378" s="22" t="str">
        <f>[1]!s_info_nature1(A4378,"")</f>
        <v>民营企业</v>
      </c>
      <c r="AD4378" s="6" t="str">
        <f>[1]!s_info_city(A4378)</f>
        <v>杭州市</v>
      </c>
      <c r="AE4378" s="6" t="str">
        <f>[1]!s_info_province(A4378)</f>
        <v>浙江省</v>
      </c>
      <c r="AF4378">
        <v>120.153576</v>
      </c>
      <c r="AG4378">
        <v>30.287458999999998</v>
      </c>
    </row>
    <row r="4379" spans="1:33" x14ac:dyDescent="0.3">
      <c r="A4379" s="12" t="s">
        <v>333</v>
      </c>
      <c r="B4379" s="12" t="s">
        <v>334</v>
      </c>
      <c r="C4379" s="16" t="str">
        <f>[1]!s_info_mkt(A4379)</f>
        <v>北证</v>
      </c>
      <c r="D4379" s="16" t="str">
        <f>[1]!s_ipo_listeddate(A4379)</f>
        <v>2023-08-17</v>
      </c>
      <c r="E4379" s="16" t="str">
        <f>[1]!lastradeday_s("000002","")</f>
        <v>2026-06-22</v>
      </c>
      <c r="F4379" s="16" t="str">
        <f>[1]!s_info_industry_csrc2023(A4379,"",3)</f>
        <v>仪器仪表制造业</v>
      </c>
      <c r="G4379" s="16" t="str">
        <f>[1]!s_info_industry_csrc2023(A4379,"",1)</f>
        <v>制造业</v>
      </c>
      <c r="H4379" s="16">
        <f>[1]!s_is(A4379,83,"FY","YTD","20251231",1,"",100000000)</f>
        <v>1.1981075155000001</v>
      </c>
      <c r="I4379" s="16">
        <f>[1]!s_is(A4379,83,"FY","YTD","20241231",1,"",100000000)</f>
        <v>1.2216136298</v>
      </c>
      <c r="J4379" s="16">
        <f t="shared" si="204"/>
        <v>-1.9241856612101094E-2</v>
      </c>
      <c r="K4379" s="16">
        <f>[1]!s_is(A4379,61,"FY","YTD","20251231",1,"",100000000)</f>
        <v>0.14914704140000001</v>
      </c>
      <c r="L4379" s="16">
        <f>[1]!s_is(A4379,61,"FY","YTD","20241231",1,"",100000000)</f>
        <v>0.15810441419999999</v>
      </c>
      <c r="M4379" s="16">
        <f t="shared" si="205"/>
        <v>-5.6654792627541799E-2</v>
      </c>
      <c r="N4379" s="16">
        <f>[1]!s_fa_roe(A4379,"20251231")</f>
        <v>7.4561000000000002</v>
      </c>
      <c r="O4379" s="16">
        <f>[1]!s_stmnote_rdexp(A4379,"20251231",1,10000)</f>
        <v>663.326731</v>
      </c>
      <c r="P4379" s="20">
        <f t="shared" si="206"/>
        <v>5.5364541363650266E-2</v>
      </c>
      <c r="Q4379" s="16">
        <f>[1]!s_margin_tradingbalance(A4379,"",10000)</f>
        <v>190.44749999999999</v>
      </c>
      <c r="R4379" s="16">
        <f>[1]!s_margin_seclendingbalance(A4379,"",10000)</f>
        <v>0</v>
      </c>
      <c r="S4379" s="17">
        <f>[1]!s_val_ev(A4379,"",100000000)</f>
        <v>7.3622936899999987</v>
      </c>
      <c r="T4379" s="17">
        <f>[1]!share_freesharesmv(A4379,"",100000000)</f>
        <v>2.3525891594999999</v>
      </c>
      <c r="U4379" s="17">
        <f>[1]!s_dq_amount_btin(A4379,E4379,100000000)</f>
        <v>7.6179250000000004E-2</v>
      </c>
      <c r="V4379" s="17">
        <f>[1]!s_dq_turn(A4379,E4379)</f>
        <v>2.7228854829230564</v>
      </c>
      <c r="W4379" s="2">
        <f>[1]!s_pq_amount(A4379,"20260101","",100000000)</f>
        <v>14.439977369999999</v>
      </c>
      <c r="X4379" s="2">
        <f>[1]!s_pq_avgamount(A4379,"20260101","",100000000)</f>
        <v>0.13127252154545455</v>
      </c>
      <c r="Y4379" s="17">
        <f>[1]!s_ipo_dilutedpe(A4379)</f>
        <v>16.41</v>
      </c>
      <c r="Z4379" s="12">
        <f>[1]!s_ipo_collection_total(A4379,100000000)</f>
        <v>0.81247725000000004</v>
      </c>
      <c r="AA4379" s="2">
        <f>[1]!s_val_pe_ttm(A4379,E4379)</f>
        <v>48.529762268066406</v>
      </c>
      <c r="AB4379" s="5">
        <f>[1]!s_info_zjtxornot1(A4379,"")</f>
        <v>0</v>
      </c>
      <c r="AC4379" s="22" t="str">
        <f>[1]!s_info_nature1(A4379,"")</f>
        <v>民营企业</v>
      </c>
      <c r="AD4379" s="6" t="str">
        <f>[1]!s_info_city(A4379)</f>
        <v>上海市</v>
      </c>
      <c r="AE4379" s="6" t="str">
        <f>[1]!s_info_province(A4379)</f>
        <v>上海</v>
      </c>
      <c r="AF4379">
        <v>121.472644</v>
      </c>
      <c r="AG4379">
        <v>31.231705999999999</v>
      </c>
    </row>
    <row r="4380" spans="1:33" x14ac:dyDescent="0.3">
      <c r="A4380" s="12" t="s">
        <v>9080</v>
      </c>
      <c r="B4380" s="12" t="s">
        <v>9081</v>
      </c>
      <c r="C4380" s="16" t="str">
        <f>[1]!s_info_mkt(A4380)</f>
        <v>主板</v>
      </c>
      <c r="D4380" s="16" t="str">
        <f>[1]!s_ipo_listeddate(A4380)</f>
        <v>1996-08-28</v>
      </c>
      <c r="E4380" s="16" t="str">
        <f>[1]!lastradeday_s("000002","")</f>
        <v>2026-06-22</v>
      </c>
      <c r="F4380" s="16" t="str">
        <f>[1]!s_info_industry_csrc2023(A4380,"",3)</f>
        <v>有色金属矿采选业</v>
      </c>
      <c r="G4380" s="16" t="str">
        <f>[1]!s_info_industry_csrc2023(A4380,"",1)</f>
        <v>采矿业</v>
      </c>
      <c r="H4380" s="16">
        <f>[1]!s_is(A4380,83,"FY","YTD","20251231",1,"",100000000)</f>
        <v>55.552536100699996</v>
      </c>
      <c r="I4380" s="16">
        <f>[1]!s_is(A4380,83,"FY","YTD","20241231",1,"",100000000)</f>
        <v>42.703872378</v>
      </c>
      <c r="J4380" s="16">
        <f t="shared" si="204"/>
        <v>0.30087818755563989</v>
      </c>
      <c r="K4380" s="16">
        <f>[1]!s_is(A4380,61,"FY","YTD","20251231",1,"",100000000)</f>
        <v>17.042392808800003</v>
      </c>
      <c r="L4380" s="16">
        <f>[1]!s_is(A4380,61,"FY","YTD","20241231",1,"",100000000)</f>
        <v>15.298585717</v>
      </c>
      <c r="M4380" s="16">
        <f t="shared" si="205"/>
        <v>0.11398485612054061</v>
      </c>
      <c r="N4380" s="16">
        <f>[1]!s_fa_roe(A4380,"20251231")</f>
        <v>19.600100000000001</v>
      </c>
      <c r="O4380" s="16">
        <f>[1]!s_stmnote_rdexp(A4380,"20251231",1,10000)</f>
        <v>16984.349409999999</v>
      </c>
      <c r="P4380" s="20">
        <f t="shared" si="206"/>
        <v>3.0573490612944284E-2</v>
      </c>
      <c r="Q4380" s="16">
        <f>[1]!s_margin_tradingbalance(A4380,"",10000)</f>
        <v>475075.57380000001</v>
      </c>
      <c r="R4380" s="16">
        <f>[1]!s_margin_seclendingbalance(A4380,"",10000)</f>
        <v>1323.6165000000001</v>
      </c>
      <c r="S4380" s="17">
        <f>[1]!s_val_ev(A4380,"",100000000)</f>
        <v>763.70093134390004</v>
      </c>
      <c r="T4380" s="17">
        <f>[1]!share_freesharesmv(A4380,"",100000000)</f>
        <v>542.5694085250999</v>
      </c>
      <c r="U4380" s="17">
        <f>[1]!s_dq_amount_btin(A4380,E4380,100000000)</f>
        <v>46.597684530000002</v>
      </c>
      <c r="V4380" s="17">
        <f>[1]!s_dq_turn(A4380,E4380)</f>
        <v>6.3263614988512664</v>
      </c>
      <c r="W4380" s="2">
        <f>[1]!s_pq_amount(A4380,"20260101","",100000000)</f>
        <v>3943.5179173400002</v>
      </c>
      <c r="X4380" s="2">
        <f>[1]!s_pq_avgamount(A4380,"20260101","",100000000)</f>
        <v>35.850162884909089</v>
      </c>
      <c r="Y4380" s="17">
        <f>[1]!s_ipo_dilutedpe(A4380)</f>
        <v>13.93</v>
      </c>
      <c r="Z4380" s="12">
        <f>[1]!s_ipo_collection_total(A4380,100000000)</f>
        <v>0.80556000000000005</v>
      </c>
      <c r="AA4380" s="2">
        <f>[1]!s_val_pe_ttm(A4380,E4380)</f>
        <v>28.629261016845703</v>
      </c>
      <c r="AB4380" s="5">
        <f>[1]!s_info_zjtxornot1(A4380,"")</f>
        <v>0</v>
      </c>
      <c r="AC4380" s="22" t="str">
        <f>[1]!s_info_nature1(A4380,"")</f>
        <v>民营企业</v>
      </c>
      <c r="AD4380" s="6" t="str">
        <f>[1]!s_info_city(A4380)</f>
        <v>赤峰市</v>
      </c>
      <c r="AE4380" s="6" t="str">
        <f>[1]!s_info_province(A4380)</f>
        <v>内蒙古自治区</v>
      </c>
      <c r="AF4380">
        <v>118.956806</v>
      </c>
      <c r="AG4380">
        <v>42.275317000000001</v>
      </c>
    </row>
    <row r="4381" spans="1:33" x14ac:dyDescent="0.3">
      <c r="A4381" s="12" t="s">
        <v>9082</v>
      </c>
      <c r="B4381" s="12" t="s">
        <v>9083</v>
      </c>
      <c r="C4381" s="16" t="str">
        <f>[1]!s_info_mkt(A4381)</f>
        <v>主板</v>
      </c>
      <c r="D4381" s="16" t="str">
        <f>[1]!s_ipo_listeddate(A4381)</f>
        <v>1997-06-16</v>
      </c>
      <c r="E4381" s="16" t="str">
        <f>[1]!lastradeday_s("000002","")</f>
        <v>2026-06-22</v>
      </c>
      <c r="F4381" s="16" t="str">
        <f>[1]!s_info_industry_csrc2023(A4381,"",3)</f>
        <v>广播、电视、电影和录音制作业</v>
      </c>
      <c r="G4381" s="16" t="str">
        <f>[1]!s_info_industry_csrc2023(A4381,"",1)</f>
        <v>文化、体育和娱乐业</v>
      </c>
      <c r="H4381" s="16">
        <f>[1]!s_is(A4381,83,"FY","YTD","20251231",1,"",100000000)</f>
        <v>10.3748431221</v>
      </c>
      <c r="I4381" s="16">
        <f>[1]!s_is(A4381,83,"FY","YTD","20241231",1,"",100000000)</f>
        <v>11.3750472793</v>
      </c>
      <c r="J4381" s="16">
        <f t="shared" si="204"/>
        <v>-8.7929670324987996E-2</v>
      </c>
      <c r="K4381" s="16">
        <f>[1]!s_is(A4381,61,"FY","YTD","20251231",1,"",100000000)</f>
        <v>-0.17956761629999998</v>
      </c>
      <c r="L4381" s="16">
        <f>[1]!s_is(A4381,61,"FY","YTD","20241231",1,"",100000000)</f>
        <v>0.43846433729999995</v>
      </c>
      <c r="M4381" s="16">
        <f t="shared" si="205"/>
        <v>-1.4095375633187215</v>
      </c>
      <c r="N4381" s="16">
        <f>[1]!s_fa_roe(A4381,"20251231")</f>
        <v>-1.4134</v>
      </c>
      <c r="O4381" s="16">
        <f>[1]!s_stmnote_rdexp(A4381,"20251231",1,10000)</f>
        <v>0</v>
      </c>
      <c r="P4381" s="20">
        <f t="shared" si="206"/>
        <v>0</v>
      </c>
      <c r="Q4381" s="16">
        <f>[1]!s_margin_tradingbalance(A4381,"",10000)</f>
        <v>32522.211500000001</v>
      </c>
      <c r="R4381" s="16">
        <f>[1]!s_margin_seclendingbalance(A4381,"",10000)</f>
        <v>117.3188</v>
      </c>
      <c r="S4381" s="17">
        <f>[1]!s_val_ev(A4381,"",100000000)</f>
        <v>46.849813920000003</v>
      </c>
      <c r="T4381" s="17">
        <f>[1]!share_freesharesmv(A4381,"",100000000)</f>
        <v>20.199073762600001</v>
      </c>
      <c r="U4381" s="17">
        <f>[1]!s_dq_amount_btin(A4381,E4381,100000000)</f>
        <v>1.3350945400000001</v>
      </c>
      <c r="V4381" s="17">
        <f>[1]!s_dq_turn(A4381,E4381)</f>
        <v>2.8588908803076842</v>
      </c>
      <c r="W4381" s="2">
        <f>[1]!s_pq_amount(A4381,"20260101","",100000000)</f>
        <v>169.83251903999999</v>
      </c>
      <c r="X4381" s="2">
        <f>[1]!s_pq_avgamount(A4381,"20260101","",100000000)</f>
        <v>1.5439319912727272</v>
      </c>
      <c r="Y4381" s="17">
        <f>[1]!s_ipo_dilutedpe(A4381)</f>
        <v>0</v>
      </c>
      <c r="Z4381" s="12">
        <f>[1]!s_ipo_collection_total(A4381,100000000)</f>
        <v>3.9750000000000001</v>
      </c>
      <c r="AA4381" s="2">
        <f>[1]!s_val_pe_ttm(A4381,E4381)</f>
        <v>-569.521728515625</v>
      </c>
      <c r="AB4381" s="5">
        <f>[1]!s_info_zjtxornot1(A4381,"")</f>
        <v>0</v>
      </c>
      <c r="AC4381" s="22" t="str">
        <f>[1]!s_info_nature1(A4381,"")</f>
        <v>中央国有企业</v>
      </c>
      <c r="AD4381" s="6" t="str">
        <f>[1]!s_info_city(A4381)</f>
        <v>上海市</v>
      </c>
      <c r="AE4381" s="6" t="str">
        <f>[1]!s_info_province(A4381)</f>
        <v>上海</v>
      </c>
      <c r="AF4381">
        <v>121.472644</v>
      </c>
      <c r="AG4381">
        <v>31.231705999999999</v>
      </c>
    </row>
    <row r="4382" spans="1:33" x14ac:dyDescent="0.3">
      <c r="A4382" s="12" t="s">
        <v>9084</v>
      </c>
      <c r="B4382" s="12" t="s">
        <v>9085</v>
      </c>
      <c r="C4382" s="16" t="str">
        <f>[1]!s_info_mkt(A4382)</f>
        <v>创业板</v>
      </c>
      <c r="D4382" s="16" t="str">
        <f>[1]!s_ipo_listeddate(A4382)</f>
        <v>2021-06-02</v>
      </c>
      <c r="E4382" s="16" t="str">
        <f>[1]!lastradeday_s("000002","")</f>
        <v>2026-06-22</v>
      </c>
      <c r="F4382" s="16" t="str">
        <f>[1]!s_info_industry_csrc2023(A4382,"",3)</f>
        <v>酒、饮料和精制茶制造业</v>
      </c>
      <c r="G4382" s="16" t="str">
        <f>[1]!s_info_industry_csrc2023(A4382,"",1)</f>
        <v>制造业</v>
      </c>
      <c r="H4382" s="16">
        <f>[1]!s_is(A4382,83,"FY","YTD","20251231",1,"",100000000)</f>
        <v>15.003907605</v>
      </c>
      <c r="I4382" s="16">
        <f>[1]!s_is(A4382,83,"FY","YTD","20241231",1,"",100000000)</f>
        <v>18.547759747899999</v>
      </c>
      <c r="J4382" s="16">
        <f t="shared" si="204"/>
        <v>-0.19106631696052878</v>
      </c>
      <c r="K4382" s="16">
        <f>[1]!s_is(A4382,61,"FY","YTD","20251231",1,"",100000000)</f>
        <v>0.4417461379</v>
      </c>
      <c r="L4382" s="16">
        <f>[1]!s_is(A4382,61,"FY","YTD","20241231",1,"",100000000)</f>
        <v>1.4738032957</v>
      </c>
      <c r="M4382" s="16">
        <f t="shared" si="205"/>
        <v>-0.70026791282876888</v>
      </c>
      <c r="N4382" s="16">
        <f>[1]!s_fa_roe(A4382,"20251231")</f>
        <v>4.0534999999999997</v>
      </c>
      <c r="O4382" s="16">
        <f>[1]!s_stmnote_rdexp(A4382,"20251231",1,10000)</f>
        <v>224.06677500000001</v>
      </c>
      <c r="P4382" s="20">
        <f t="shared" si="206"/>
        <v>1.4933894615915292E-3</v>
      </c>
      <c r="Q4382" s="16">
        <f>[1]!s_margin_tradingbalance(A4382,"",10000)</f>
        <v>8758.1731</v>
      </c>
      <c r="R4382" s="16">
        <f>[1]!s_margin_seclendingbalance(A4382,"",10000)</f>
        <v>17.014900000000001</v>
      </c>
      <c r="S4382" s="17">
        <f>[1]!s_val_ev(A4382,"",100000000)</f>
        <v>69.204279872499995</v>
      </c>
      <c r="T4382" s="17">
        <f>[1]!share_freesharesmv(A4382,"",100000000)</f>
        <v>18.070610933699999</v>
      </c>
      <c r="U4382" s="17">
        <f>[1]!s_dq_amount_btin(A4382,E4382,100000000)</f>
        <v>1.04163198</v>
      </c>
      <c r="V4382" s="17">
        <f>[1]!s_dq_turn(A4382,E4382)</f>
        <v>1.6982184355907834</v>
      </c>
      <c r="W4382" s="2">
        <f>[1]!s_pq_amount(A4382,"20260101","",100000000)</f>
        <v>258.27092518000001</v>
      </c>
      <c r="X4382" s="2">
        <f>[1]!s_pq_avgamount(A4382,"20260101","",100000000)</f>
        <v>2.3479175016363634</v>
      </c>
      <c r="Y4382" s="17">
        <f>[1]!s_ipo_dilutedpe(A4382)</f>
        <v>12.76</v>
      </c>
      <c r="Z4382" s="12">
        <f>[1]!s_ipo_collection_total(A4382,100000000)</f>
        <v>4.4459999999999997</v>
      </c>
      <c r="AA4382" s="2">
        <f>[1]!s_val_pe_ttm(A4382,E4382)</f>
        <v>146.98672485351563</v>
      </c>
      <c r="AB4382" s="5">
        <f>[1]!s_info_zjtxornot1(A4382,"")</f>
        <v>0</v>
      </c>
      <c r="AC4382" s="22" t="str">
        <f>[1]!s_info_nature1(A4382,"")</f>
        <v>民营企业</v>
      </c>
      <c r="AD4382" s="6" t="str">
        <f>[1]!s_info_city(A4382)</f>
        <v>湛江市</v>
      </c>
      <c r="AE4382" s="6" t="str">
        <f>[1]!s_info_province(A4382)</f>
        <v>广东省</v>
      </c>
      <c r="AF4382">
        <v>110.364977</v>
      </c>
      <c r="AG4382">
        <v>21.274898</v>
      </c>
    </row>
    <row r="4383" spans="1:33" x14ac:dyDescent="0.3">
      <c r="A4383" s="12" t="s">
        <v>9086</v>
      </c>
      <c r="B4383" s="12" t="s">
        <v>9087</v>
      </c>
      <c r="C4383" s="16" t="str">
        <f>[1]!s_info_mkt(A4383)</f>
        <v>主板</v>
      </c>
      <c r="D4383" s="16" t="str">
        <f>[1]!s_ipo_listeddate(A4383)</f>
        <v>2016-09-23</v>
      </c>
      <c r="E4383" s="16" t="str">
        <f>[1]!lastradeday_s("000002","")</f>
        <v>2026-06-22</v>
      </c>
      <c r="F4383" s="16" t="str">
        <f>[1]!s_info_industry_csrc2023(A4383,"",3)</f>
        <v>货币金融服务</v>
      </c>
      <c r="G4383" s="16" t="str">
        <f>[1]!s_info_industry_csrc2023(A4383,"",1)</f>
        <v>金融业</v>
      </c>
      <c r="H4383" s="16">
        <f>[1]!s_is(A4383,83,"FY","YTD","20251231",1,"",100000000)</f>
        <v>48.194009999999999</v>
      </c>
      <c r="I4383" s="16">
        <f>[1]!s_is(A4383,83,"FY","YTD","20241231",1,"",100000000)</f>
        <v>47.257840000000002</v>
      </c>
      <c r="J4383" s="16">
        <f t="shared" si="204"/>
        <v>1.9809834727952058E-2</v>
      </c>
      <c r="K4383" s="16">
        <f>[1]!s_is(A4383,61,"FY","YTD","20251231",1,"",100000000)</f>
        <v>23.09132</v>
      </c>
      <c r="L4383" s="16">
        <f>[1]!s_is(A4383,61,"FY","YTD","20241231",1,"",100000000)</f>
        <v>22.521329999999999</v>
      </c>
      <c r="M4383" s="16">
        <f t="shared" si="205"/>
        <v>2.5308896055428375E-2</v>
      </c>
      <c r="N4383" s="16">
        <f>[1]!s_fa_roe(A4383,"20251231")</f>
        <v>10.000299999999999</v>
      </c>
      <c r="O4383" s="16">
        <f>[1]!s_stmnote_rdexp(A4383,"20251231",1,10000)</f>
        <v>925.4</v>
      </c>
      <c r="P4383" s="20">
        <f t="shared" si="206"/>
        <v>1.9201556375989465E-3</v>
      </c>
      <c r="Q4383" s="16">
        <f>[1]!s_margin_tradingbalance(A4383,"",10000)</f>
        <v>70000.710200000001</v>
      </c>
      <c r="R4383" s="16">
        <f>[1]!s_margin_seclendingbalance(A4383,"",10000)</f>
        <v>186.2</v>
      </c>
      <c r="S4383" s="17">
        <f>[1]!s_val_ev(A4383,"",100000000)</f>
        <v>116.53759800449998</v>
      </c>
      <c r="T4383" s="17">
        <f>[1]!share_freesharesmv(A4383,"",100000000)</f>
        <v>80.981785594799987</v>
      </c>
      <c r="U4383" s="17">
        <f>[1]!s_dq_amount_btin(A4383,E4383,100000000)</f>
        <v>0.82278355000000003</v>
      </c>
      <c r="V4383" s="17">
        <f>[1]!s_dq_turn(A4383,E4383)</f>
        <v>0.78279101983280841</v>
      </c>
      <c r="W4383" s="2">
        <f>[1]!s_pq_amount(A4383,"20260101","",100000000)</f>
        <v>100.10207090999999</v>
      </c>
      <c r="X4383" s="2">
        <f>[1]!s_pq_avgamount(A4383,"20260101","",100000000)</f>
        <v>0.91001882645454546</v>
      </c>
      <c r="Y4383" s="17">
        <f>[1]!s_ipo_dilutedpe(A4383)</f>
        <v>9.91</v>
      </c>
      <c r="Z4383" s="12">
        <f>[1]!s_ipo_collection_total(A4383,100000000)</f>
        <v>8.2610732454000004</v>
      </c>
      <c r="AA4383" s="2">
        <f>[1]!s_val_pe_ttm(A4383,E4383)</f>
        <v>5.0101780891418457</v>
      </c>
      <c r="AB4383" s="5">
        <f>[1]!s_info_zjtxornot1(A4383,"")</f>
        <v>0</v>
      </c>
      <c r="AC4383" s="22" t="str">
        <f>[1]!s_info_nature1(A4383,"")</f>
        <v>公众企业</v>
      </c>
      <c r="AD4383" s="6" t="str">
        <f>[1]!s_info_city(A4383)</f>
        <v>无锡市</v>
      </c>
      <c r="AE4383" s="6" t="str">
        <f>[1]!s_info_province(A4383)</f>
        <v>江苏省</v>
      </c>
      <c r="AF4383">
        <v>120.301663</v>
      </c>
      <c r="AG4383">
        <v>31.574729000000001</v>
      </c>
    </row>
    <row r="4384" spans="1:33" x14ac:dyDescent="0.3">
      <c r="A4384" s="12" t="s">
        <v>9088</v>
      </c>
      <c r="B4384" s="12" t="s">
        <v>9089</v>
      </c>
      <c r="C4384" s="16" t="str">
        <f>[1]!s_info_mkt(A4384)</f>
        <v>主板</v>
      </c>
      <c r="D4384" s="16" t="str">
        <f>[1]!s_ipo_listeddate(A4384)</f>
        <v>1997-04-22</v>
      </c>
      <c r="E4384" s="16" t="str">
        <f>[1]!lastradeday_s("000002","")</f>
        <v>2026-06-22</v>
      </c>
      <c r="F4384" s="16" t="str">
        <f>[1]!s_info_industry_csrc2023(A4384,"",3)</f>
        <v>计算机、通信和其他电子设备制造业</v>
      </c>
      <c r="G4384" s="16" t="str">
        <f>[1]!s_info_industry_csrc2023(A4384,"",1)</f>
        <v>制造业</v>
      </c>
      <c r="H4384" s="16">
        <f>[1]!s_is(A4384,83,"FY","YTD","20251231",1,"",100000000)</f>
        <v>576.79224941739994</v>
      </c>
      <c r="I4384" s="16">
        <f>[1]!s_is(A4384,83,"FY","YTD","20241231",1,"",100000000)</f>
        <v>585.3024171344</v>
      </c>
      <c r="J4384" s="16">
        <f t="shared" si="204"/>
        <v>-1.4539778869640196E-2</v>
      </c>
      <c r="K4384" s="16">
        <f>[1]!s_is(A4384,61,"FY","YTD","20251231",1,"",100000000)</f>
        <v>24.540114054299998</v>
      </c>
      <c r="L4384" s="16">
        <f>[1]!s_is(A4384,61,"FY","YTD","20241231",1,"",100000000)</f>
        <v>22.462173031900001</v>
      </c>
      <c r="M4384" s="16">
        <f t="shared" si="205"/>
        <v>9.2508459419708755E-2</v>
      </c>
      <c r="N4384" s="16">
        <f>[1]!s_fa_roe(A4384,"20251231")</f>
        <v>12.0182</v>
      </c>
      <c r="O4384" s="16">
        <f>[1]!s_stmnote_rdexp(A4384,"20251231",1,10000)</f>
        <v>238916.535527</v>
      </c>
      <c r="P4384" s="20">
        <f t="shared" si="206"/>
        <v>4.1421592569650896E-2</v>
      </c>
      <c r="Q4384" s="16">
        <f>[1]!s_margin_tradingbalance(A4384,"",10000)</f>
        <v>27777.638299999999</v>
      </c>
      <c r="R4384" s="16">
        <f>[1]!s_margin_seclendingbalance(A4384,"",10000)</f>
        <v>1158.25</v>
      </c>
      <c r="S4384" s="17">
        <f>[1]!s_val_ev(A4384,"",100000000)</f>
        <v>319.32671055379996</v>
      </c>
      <c r="T4384" s="17">
        <f>[1]!share_freesharesmv(A4384,"",100000000)</f>
        <v>165.98380725459998</v>
      </c>
      <c r="U4384" s="17">
        <f>[1]!s_dq_amount_btin(A4384,E4384,100000000)</f>
        <v>3.7141081300000001</v>
      </c>
      <c r="V4384" s="17">
        <f>[1]!s_dq_turn(A4384,E4384)</f>
        <v>1.1633075581426788</v>
      </c>
      <c r="W4384" s="2">
        <f>[1]!s_pq_amount(A4384,"20260101","",100000000)</f>
        <v>376.85492564999998</v>
      </c>
      <c r="X4384" s="2">
        <f>[1]!s_pq_avgamount(A4384,"20260101","",100000000)</f>
        <v>3.4259538695454546</v>
      </c>
      <c r="Y4384" s="17">
        <f>[1]!s_ipo_dilutedpe(A4384)</f>
        <v>0</v>
      </c>
      <c r="Z4384" s="12">
        <f>[1]!s_ipo_collection_total(A4384,100000000)</f>
        <v>4.3959999999999999</v>
      </c>
      <c r="AA4384" s="2">
        <f>[1]!s_val_pe_ttm(A4384,E4384)</f>
        <v>12.819295883178711</v>
      </c>
      <c r="AB4384" s="5">
        <f>[1]!s_info_zjtxornot1(A4384,"")</f>
        <v>1</v>
      </c>
      <c r="AC4384" s="22" t="str">
        <f>[1]!s_info_nature1(A4384,"")</f>
        <v>公众企业</v>
      </c>
      <c r="AD4384" s="6" t="str">
        <f>[1]!s_info_city(A4384)</f>
        <v>青岛市</v>
      </c>
      <c r="AE4384" s="6" t="str">
        <f>[1]!s_info_province(A4384)</f>
        <v>山东省</v>
      </c>
      <c r="AF4384">
        <v>120.35517299999999</v>
      </c>
      <c r="AG4384">
        <v>36.082982000000001</v>
      </c>
    </row>
    <row r="4385" spans="1:33" x14ac:dyDescent="0.3">
      <c r="A4385" s="12" t="s">
        <v>9090</v>
      </c>
      <c r="B4385" s="12" t="s">
        <v>9091</v>
      </c>
      <c r="C4385" s="16" t="str">
        <f>[1]!s_info_mkt(A4385)</f>
        <v>创业板</v>
      </c>
      <c r="D4385" s="16" t="str">
        <f>[1]!s_ipo_listeddate(A4385)</f>
        <v>2012-01-13</v>
      </c>
      <c r="E4385" s="16" t="str">
        <f>[1]!lastradeday_s("000002","")</f>
        <v>2026-06-22</v>
      </c>
      <c r="F4385" s="16" t="str">
        <f>[1]!s_info_industry_csrc2023(A4385,"",3)</f>
        <v>仪器仪表制造业</v>
      </c>
      <c r="G4385" s="16" t="str">
        <f>[1]!s_info_industry_csrc2023(A4385,"",1)</f>
        <v>制造业</v>
      </c>
      <c r="H4385" s="16">
        <f>[1]!s_is(A4385,83,"FY","YTD","20251231",1,"",100000000)</f>
        <v>10.9423905169</v>
      </c>
      <c r="I4385" s="16">
        <f>[1]!s_is(A4385,83,"FY","YTD","20241231",1,"",100000000)</f>
        <v>10.6335436287</v>
      </c>
      <c r="J4385" s="16">
        <f t="shared" si="204"/>
        <v>2.9044587485062001E-2</v>
      </c>
      <c r="K4385" s="16">
        <f>[1]!s_is(A4385,61,"FY","YTD","20251231",1,"",100000000)</f>
        <v>2.0517151493000001</v>
      </c>
      <c r="L4385" s="16">
        <f>[1]!s_is(A4385,61,"FY","YTD","20241231",1,"",100000000)</f>
        <v>1.6983031466</v>
      </c>
      <c r="M4385" s="16">
        <f t="shared" si="205"/>
        <v>0.20809712530270599</v>
      </c>
      <c r="N4385" s="16">
        <f>[1]!s_fa_roe(A4385,"20251231")</f>
        <v>11.3232</v>
      </c>
      <c r="O4385" s="16">
        <f>[1]!s_stmnote_rdexp(A4385,"20251231",1,10000)</f>
        <v>12062.841376</v>
      </c>
      <c r="P4385" s="20">
        <f t="shared" si="206"/>
        <v>0.11023954370271759</v>
      </c>
      <c r="Q4385" s="16">
        <f>[1]!s_margin_tradingbalance(A4385,"",10000)</f>
        <v>0</v>
      </c>
      <c r="R4385" s="16">
        <f>[1]!s_margin_seclendingbalance(A4385,"",10000)</f>
        <v>0</v>
      </c>
      <c r="S4385" s="17">
        <f>[1]!s_val_ev(A4385,"",100000000)</f>
        <v>76.740104430000002</v>
      </c>
      <c r="T4385" s="17">
        <f>[1]!share_freesharesmv(A4385,"",100000000)</f>
        <v>45.057313026000003</v>
      </c>
      <c r="U4385" s="17">
        <f>[1]!s_dq_amount_btin(A4385,E4385,100000000)</f>
        <v>4.5902850300000004</v>
      </c>
      <c r="V4385" s="17">
        <f>[1]!s_dq_turn(A4385,E4385)</f>
        <v>7.4079138489840082</v>
      </c>
      <c r="W4385" s="2">
        <f>[1]!s_pq_amount(A4385,"20260101","",100000000)</f>
        <v>330.04767370000002</v>
      </c>
      <c r="X4385" s="2">
        <f>[1]!s_pq_avgamount(A4385,"20260101","",100000000)</f>
        <v>3.0004333972727273</v>
      </c>
      <c r="Y4385" s="17">
        <f>[1]!s_ipo_dilutedpe(A4385)</f>
        <v>32.97</v>
      </c>
      <c r="Z4385" s="12">
        <f>[1]!s_ipo_collection_total(A4385,100000000)</f>
        <v>2.601</v>
      </c>
      <c r="AA4385" s="2">
        <f>[1]!s_val_pe_ttm(A4385,E4385)</f>
        <v>37.753067016601563</v>
      </c>
      <c r="AB4385" s="5">
        <f>[1]!s_info_zjtxornot1(A4385,"")</f>
        <v>1</v>
      </c>
      <c r="AC4385" s="22" t="str">
        <f>[1]!s_info_nature1(A4385,"")</f>
        <v>民营企业</v>
      </c>
      <c r="AD4385" s="6" t="str">
        <f>[1]!s_info_city(A4385)</f>
        <v>上海市</v>
      </c>
      <c r="AE4385" s="6" t="str">
        <f>[1]!s_info_province(A4385)</f>
        <v>上海</v>
      </c>
      <c r="AF4385">
        <v>121.472644</v>
      </c>
      <c r="AG4385">
        <v>31.231705999999999</v>
      </c>
    </row>
    <row r="4386" spans="1:33" x14ac:dyDescent="0.3">
      <c r="A4386" s="12" t="s">
        <v>9092</v>
      </c>
      <c r="B4386" s="12" t="s">
        <v>9093</v>
      </c>
      <c r="C4386" s="16" t="str">
        <f>[1]!s_info_mkt(A4386)</f>
        <v>创业板</v>
      </c>
      <c r="D4386" s="16" t="str">
        <f>[1]!s_ipo_listeddate(A4386)</f>
        <v>2022-08-31</v>
      </c>
      <c r="E4386" s="16" t="str">
        <f>[1]!lastradeday_s("000002","")</f>
        <v>2026-06-22</v>
      </c>
      <c r="F4386" s="16" t="str">
        <f>[1]!s_info_industry_csrc2023(A4386,"",3)</f>
        <v>软件和信息技术服务业</v>
      </c>
      <c r="G4386" s="16" t="str">
        <f>[1]!s_info_industry_csrc2023(A4386,"",1)</f>
        <v>信息传输、软件和信息技术服务业</v>
      </c>
      <c r="H4386" s="16">
        <f>[1]!s_is(A4386,83,"FY","YTD","20251231",1,"",100000000)</f>
        <v>1.9064092131000001</v>
      </c>
      <c r="I4386" s="16">
        <f>[1]!s_is(A4386,83,"FY","YTD","20241231",1,"",100000000)</f>
        <v>1.9071737326</v>
      </c>
      <c r="J4386" s="16">
        <f t="shared" si="204"/>
        <v>-4.0086515818238411E-4</v>
      </c>
      <c r="K4386" s="16">
        <f>[1]!s_is(A4386,61,"FY","YTD","20251231",1,"",100000000)</f>
        <v>0.14228553839999999</v>
      </c>
      <c r="L4386" s="16">
        <f>[1]!s_is(A4386,61,"FY","YTD","20241231",1,"",100000000)</f>
        <v>8.8084273000000005E-2</v>
      </c>
      <c r="M4386" s="16">
        <f t="shared" si="205"/>
        <v>0.61533419705921832</v>
      </c>
      <c r="N4386" s="16">
        <f>[1]!s_fa_roe(A4386,"20251231")</f>
        <v>1.4247000000000001</v>
      </c>
      <c r="O4386" s="16">
        <f>[1]!s_stmnote_rdexp(A4386,"20251231",1,10000)</f>
        <v>3660.3651570000002</v>
      </c>
      <c r="P4386" s="20">
        <f t="shared" si="206"/>
        <v>0.19200311936427875</v>
      </c>
      <c r="Q4386" s="16">
        <f>[1]!s_margin_tradingbalance(A4386,"",10000)</f>
        <v>20870.2693</v>
      </c>
      <c r="R4386" s="16">
        <f>[1]!s_margin_seclendingbalance(A4386,"",10000)</f>
        <v>19.936</v>
      </c>
      <c r="S4386" s="17">
        <f>[1]!s_val_ev(A4386,"",100000000)</f>
        <v>28.82</v>
      </c>
      <c r="T4386" s="17">
        <f>[1]!share_freesharesmv(A4386,"",100000000)</f>
        <v>22.191810685</v>
      </c>
      <c r="U4386" s="17">
        <f>[1]!s_dq_amount_btin(A4386,E4386,100000000)</f>
        <v>0.75222429000000002</v>
      </c>
      <c r="V4386" s="17">
        <f>[1]!s_dq_turn(A4386,E4386)</f>
        <v>2.8355829781141946</v>
      </c>
      <c r="W4386" s="2">
        <f>[1]!s_pq_amount(A4386,"20260101","",100000000)</f>
        <v>184.32493138000001</v>
      </c>
      <c r="X4386" s="2">
        <f>[1]!s_pq_avgamount(A4386,"20260101","",100000000)</f>
        <v>1.6756811943636363</v>
      </c>
      <c r="Y4386" s="17">
        <f>[1]!s_ipo_dilutedpe(A4386)</f>
        <v>44.32</v>
      </c>
      <c r="Z4386" s="12">
        <f>[1]!s_ipo_collection_total(A4386,100000000)</f>
        <v>6.42</v>
      </c>
      <c r="AA4386" s="2">
        <f>[1]!s_val_pe_ttm(A4386,E4386)</f>
        <v>371.9326171875</v>
      </c>
      <c r="AB4386" s="5">
        <f>[1]!s_info_zjtxornot1(A4386,"")</f>
        <v>0</v>
      </c>
      <c r="AC4386" s="22" t="str">
        <f>[1]!s_info_nature1(A4386,"")</f>
        <v>民营企业</v>
      </c>
      <c r="AD4386" s="6" t="str">
        <f>[1]!s_info_city(A4386)</f>
        <v>北京市</v>
      </c>
      <c r="AE4386" s="6" t="str">
        <f>[1]!s_info_province(A4386)</f>
        <v>北京</v>
      </c>
      <c r="AF4386">
        <v>116.40528500000001</v>
      </c>
      <c r="AG4386">
        <v>39.904989</v>
      </c>
    </row>
    <row r="4387" spans="1:33" x14ac:dyDescent="0.3">
      <c r="A4387" s="12" t="s">
        <v>9094</v>
      </c>
      <c r="B4387" s="12" t="s">
        <v>9095</v>
      </c>
      <c r="C4387" s="16" t="str">
        <f>[1]!s_info_mkt(A4387)</f>
        <v>主板</v>
      </c>
      <c r="D4387" s="16" t="str">
        <f>[1]!s_ipo_listeddate(A4387)</f>
        <v>2008-09-25</v>
      </c>
      <c r="E4387" s="16" t="str">
        <f>[1]!lastradeday_s("000002","")</f>
        <v>2026-06-22</v>
      </c>
      <c r="F4387" s="16" t="str">
        <f>[1]!s_info_industry_csrc2023(A4387,"",3)</f>
        <v>化学原料和化学制品制造业</v>
      </c>
      <c r="G4387" s="16" t="str">
        <f>[1]!s_info_industry_csrc2023(A4387,"",1)</f>
        <v>制造业</v>
      </c>
      <c r="H4387" s="16">
        <f>[1]!s_is(A4387,83,"FY","YTD","20251231",1,"",100000000)</f>
        <v>65.056902375100009</v>
      </c>
      <c r="I4387" s="16">
        <f>[1]!s_is(A4387,83,"FY","YTD","20241231",1,"",100000000)</f>
        <v>79.300250728500004</v>
      </c>
      <c r="J4387" s="16">
        <f t="shared" si="204"/>
        <v>-0.17961290440511846</v>
      </c>
      <c r="K4387" s="16">
        <f>[1]!s_is(A4387,61,"FY","YTD","20251231",1,"",100000000)</f>
        <v>-2.0433983383999998</v>
      </c>
      <c r="L4387" s="16">
        <f>[1]!s_is(A4387,61,"FY","YTD","20241231",1,"",100000000)</f>
        <v>5.2137213827999993</v>
      </c>
      <c r="M4387" s="16">
        <f t="shared" si="205"/>
        <v>-1.3919270303052911</v>
      </c>
      <c r="N4387" s="16">
        <f>[1]!s_fa_roe(A4387,"20251231")</f>
        <v>-3.7305999999999999</v>
      </c>
      <c r="O4387" s="16">
        <f>[1]!s_stmnote_rdexp(A4387,"20251231",1,10000)</f>
        <v>8355.9741859999995</v>
      </c>
      <c r="P4387" s="20">
        <f t="shared" si="206"/>
        <v>1.2844100903885302E-2</v>
      </c>
      <c r="Q4387" s="16">
        <f>[1]!s_margin_tradingbalance(A4387,"",10000)</f>
        <v>23388.539000000001</v>
      </c>
      <c r="R4387" s="16">
        <f>[1]!s_margin_seclendingbalance(A4387,"",10000)</f>
        <v>57.1387</v>
      </c>
      <c r="S4387" s="17">
        <f>[1]!s_val_ev(A4387,"",100000000)</f>
        <v>48.189651087599991</v>
      </c>
      <c r="T4387" s="17">
        <f>[1]!share_freesharesmv(A4387,"",100000000)</f>
        <v>28.462294007399997</v>
      </c>
      <c r="U4387" s="17">
        <f>[1]!s_dq_amount_btin(A4387,E4387,100000000)</f>
        <v>0.8423988</v>
      </c>
      <c r="V4387" s="17">
        <f>[1]!s_dq_turn(A4387,E4387)</f>
        <v>1.8210349035563962</v>
      </c>
      <c r="W4387" s="2">
        <f>[1]!s_pq_amount(A4387,"20260101","",100000000)</f>
        <v>185.27885301000001</v>
      </c>
      <c r="X4387" s="2">
        <f>[1]!s_pq_avgamount(A4387,"20260101","",100000000)</f>
        <v>1.6843532091818181</v>
      </c>
      <c r="Y4387" s="17">
        <f>[1]!s_ipo_dilutedpe(A4387)</f>
        <v>12.36</v>
      </c>
      <c r="Z4387" s="12">
        <f>[1]!s_ipo_collection_total(A4387,100000000)</f>
        <v>5.1051000000000002</v>
      </c>
      <c r="AA4387" s="2">
        <f>[1]!s_val_pe_ttm(A4387,E4387)</f>
        <v>-26.123823165893555</v>
      </c>
      <c r="AB4387" s="5">
        <f>[1]!s_info_zjtxornot1(A4387,"")</f>
        <v>1</v>
      </c>
      <c r="AC4387" s="22" t="str">
        <f>[1]!s_info_nature1(A4387,"")</f>
        <v>公众企业</v>
      </c>
      <c r="AD4387" s="6" t="str">
        <f>[1]!s_info_city(A4387)</f>
        <v>张家港市</v>
      </c>
      <c r="AE4387" s="6" t="str">
        <f>[1]!s_info_province(A4387)</f>
        <v>江苏省</v>
      </c>
      <c r="AF4387">
        <v>120.627279</v>
      </c>
      <c r="AG4387">
        <v>31.907812</v>
      </c>
    </row>
    <row r="4388" spans="1:33" x14ac:dyDescent="0.3">
      <c r="A4388" s="12" t="s">
        <v>9096</v>
      </c>
      <c r="B4388" s="12" t="s">
        <v>9097</v>
      </c>
      <c r="C4388" s="16" t="str">
        <f>[1]!s_info_mkt(A4388)</f>
        <v>主板</v>
      </c>
      <c r="D4388" s="16" t="str">
        <f>[1]!s_ipo_listeddate(A4388)</f>
        <v>1993-07-12</v>
      </c>
      <c r="E4388" s="16" t="str">
        <f>[1]!lastradeday_s("000002","")</f>
        <v>2026-06-22</v>
      </c>
      <c r="F4388" s="16" t="str">
        <f>[1]!s_info_industry_csrc2023(A4388,"",3)</f>
        <v>非金属矿物制品业</v>
      </c>
      <c r="G4388" s="16" t="str">
        <f>[1]!s_info_industry_csrc2023(A4388,"",1)</f>
        <v>制造业</v>
      </c>
      <c r="H4388" s="16">
        <f>[1]!s_is(A4388,83,"FY","YTD","20251231",1,"",100000000)</f>
        <v>4.6512341191000006</v>
      </c>
      <c r="I4388" s="16">
        <f>[1]!s_is(A4388,83,"FY","YTD","20241231",1,"",100000000)</f>
        <v>3.6596619631</v>
      </c>
      <c r="J4388" s="16">
        <f t="shared" si="204"/>
        <v>0.27094637865407289</v>
      </c>
      <c r="K4388" s="16">
        <f>[1]!s_is(A4388,61,"FY","YTD","20251231",1,"",100000000)</f>
        <v>1.4139279619</v>
      </c>
      <c r="L4388" s="16">
        <f>[1]!s_is(A4388,61,"FY","YTD","20241231",1,"",100000000)</f>
        <v>-1.7141821623</v>
      </c>
      <c r="M4388" s="16">
        <f t="shared" si="205"/>
        <v>1.824841135905221</v>
      </c>
      <c r="N4388" s="16">
        <f>[1]!s_fa_roe(A4388,"20251231")</f>
        <v>15.3797</v>
      </c>
      <c r="O4388" s="16">
        <f>[1]!s_stmnote_rdexp(A4388,"20251231",1,10000)</f>
        <v>3587.5163240000002</v>
      </c>
      <c r="P4388" s="20">
        <f t="shared" si="206"/>
        <v>7.7130418124258457E-2</v>
      </c>
      <c r="Q4388" s="16">
        <f>[1]!s_margin_tradingbalance(A4388,"",10000)</f>
        <v>0</v>
      </c>
      <c r="R4388" s="16">
        <f>[1]!s_margin_seclendingbalance(A4388,"",10000)</f>
        <v>0</v>
      </c>
      <c r="S4388" s="17">
        <f>[1]!s_val_ev(A4388,"",100000000)</f>
        <v>129.86218099679999</v>
      </c>
      <c r="T4388" s="17">
        <f>[1]!share_freesharesmv(A4388,"",100000000)</f>
        <v>100.64652474719999</v>
      </c>
      <c r="U4388" s="17">
        <f>[1]!s_dq_amount_btin(A4388,E4388,100000000)</f>
        <v>10.379009119999999</v>
      </c>
      <c r="V4388" s="17">
        <f>[1]!s_dq_turn(A4388,E4388)</f>
        <v>8.8841138345328972</v>
      </c>
      <c r="W4388" s="2">
        <f>[1]!s_pq_amount(A4388,"20260101","",100000000)</f>
        <v>1620.0957546899999</v>
      </c>
      <c r="X4388" s="2">
        <f>[1]!s_pq_avgamount(A4388,"20260101","",100000000)</f>
        <v>14.728143224454547</v>
      </c>
      <c r="Y4388" s="17">
        <f>[1]!s_ipo_dilutedpe(A4388)</f>
        <v>0</v>
      </c>
      <c r="Z4388" s="12">
        <f>[1]!s_ipo_collection_total(A4388,100000000)</f>
        <v>0.182</v>
      </c>
      <c r="AA4388" s="2">
        <f>[1]!s_val_pe_ttm(A4388,E4388)</f>
        <v>92.738204956054688</v>
      </c>
      <c r="AB4388" s="5">
        <f>[1]!s_info_zjtxornot1(A4388,"")</f>
        <v>0</v>
      </c>
      <c r="AC4388" s="22" t="str">
        <f>[1]!s_info_nature1(A4388,"")</f>
        <v>公众企业</v>
      </c>
      <c r="AD4388" s="6" t="str">
        <f>[1]!s_info_city(A4388)</f>
        <v>哈尔滨市</v>
      </c>
      <c r="AE4388" s="6" t="str">
        <f>[1]!s_info_province(A4388)</f>
        <v>黑龙江省</v>
      </c>
      <c r="AF4388">
        <v>126.642464</v>
      </c>
      <c r="AG4388">
        <v>45.756967000000003</v>
      </c>
    </row>
    <row r="4389" spans="1:33" x14ac:dyDescent="0.3">
      <c r="A4389" s="12" t="s">
        <v>9098</v>
      </c>
      <c r="B4389" s="12" t="s">
        <v>9099</v>
      </c>
      <c r="C4389" s="16" t="str">
        <f>[1]!s_info_mkt(A4389)</f>
        <v>主板</v>
      </c>
      <c r="D4389" s="16" t="str">
        <f>[1]!s_ipo_listeddate(A4389)</f>
        <v>2003-09-18</v>
      </c>
      <c r="E4389" s="16" t="str">
        <f>[1]!lastradeday_s("000002","")</f>
        <v>2026-06-22</v>
      </c>
      <c r="F4389" s="16" t="str">
        <f>[1]!s_info_industry_csrc2023(A4389,"",3)</f>
        <v>电气机械和器材制造业</v>
      </c>
      <c r="G4389" s="16" t="str">
        <f>[1]!s_info_industry_csrc2023(A4389,"",1)</f>
        <v>制造业</v>
      </c>
      <c r="H4389" s="16">
        <f>[1]!s_is(A4389,83,"FY","YTD","20251231",1,"",100000000)</f>
        <v>57.455563010799999</v>
      </c>
      <c r="I4389" s="16">
        <f>[1]!s_is(A4389,83,"FY","YTD","20241231",1,"",100000000)</f>
        <v>39.3817325459</v>
      </c>
      <c r="J4389" s="16">
        <f t="shared" si="204"/>
        <v>0.45893944467361059</v>
      </c>
      <c r="K4389" s="16">
        <f>[1]!s_is(A4389,61,"FY","YTD","20251231",1,"",100000000)</f>
        <v>1.4037591663</v>
      </c>
      <c r="L4389" s="16">
        <f>[1]!s_is(A4389,61,"FY","YTD","20241231",1,"",100000000)</f>
        <v>0.78142002849999992</v>
      </c>
      <c r="M4389" s="16">
        <f t="shared" si="205"/>
        <v>0.79642076617185165</v>
      </c>
      <c r="N4389" s="16">
        <f>[1]!s_fa_roe(A4389,"20251231")</f>
        <v>4.9724000000000004</v>
      </c>
      <c r="O4389" s="16">
        <f>[1]!s_stmnote_rdexp(A4389,"20251231",1,10000)</f>
        <v>9004.1669280000006</v>
      </c>
      <c r="P4389" s="20">
        <f t="shared" si="206"/>
        <v>1.5671531973862087E-2</v>
      </c>
      <c r="Q4389" s="16">
        <f>[1]!s_margin_tradingbalance(A4389,"",10000)</f>
        <v>54151.524899999997</v>
      </c>
      <c r="R4389" s="16">
        <f>[1]!s_margin_seclendingbalance(A4389,"",10000)</f>
        <v>304.67520000000002</v>
      </c>
      <c r="S4389" s="17">
        <f>[1]!s_val_ev(A4389,"",100000000)</f>
        <v>97.43414358599999</v>
      </c>
      <c r="T4389" s="17">
        <f>[1]!share_freesharesmv(A4389,"",100000000)</f>
        <v>69.4009355715</v>
      </c>
      <c r="U4389" s="17">
        <f>[1]!s_dq_amount_btin(A4389,E4389,100000000)</f>
        <v>2.1722034200000002</v>
      </c>
      <c r="V4389" s="17">
        <f>[1]!s_dq_turn(A4389,E4389)</f>
        <v>2.2966327415039016</v>
      </c>
      <c r="W4389" s="2">
        <f>[1]!s_pq_amount(A4389,"20260101","",100000000)</f>
        <v>413.32821684999999</v>
      </c>
      <c r="X4389" s="2">
        <f>[1]!s_pq_avgamount(A4389,"20260101","",100000000)</f>
        <v>3.7575292440909092</v>
      </c>
      <c r="Y4389" s="17">
        <f>[1]!s_ipo_dilutedpe(A4389)</f>
        <v>17.61</v>
      </c>
      <c r="Z4389" s="12">
        <f>[1]!s_ipo_collection_total(A4389,100000000)</f>
        <v>1.972</v>
      </c>
      <c r="AA4389" s="2">
        <f>[1]!s_val_pe_ttm(A4389,E4389)</f>
        <v>68.529373168945313</v>
      </c>
      <c r="AB4389" s="5">
        <f>[1]!s_info_zjtxornot1(A4389,"")</f>
        <v>1</v>
      </c>
      <c r="AC4389" s="22" t="str">
        <f>[1]!s_info_nature1(A4389,"")</f>
        <v>民营企业</v>
      </c>
      <c r="AD4389" s="6" t="str">
        <f>[1]!s_info_city(A4389)</f>
        <v>郴州市</v>
      </c>
      <c r="AE4389" s="6" t="str">
        <f>[1]!s_info_province(A4389)</f>
        <v>湖南省</v>
      </c>
      <c r="AF4389">
        <v>113.032067</v>
      </c>
      <c r="AG4389">
        <v>25.793589000000001</v>
      </c>
    </row>
    <row r="4390" spans="1:33" x14ac:dyDescent="0.3">
      <c r="A4390" s="12" t="s">
        <v>335</v>
      </c>
      <c r="B4390" s="12" t="s">
        <v>336</v>
      </c>
      <c r="C4390" s="16" t="str">
        <f>[1]!s_info_mkt(A4390)</f>
        <v>北证</v>
      </c>
      <c r="D4390" s="16" t="str">
        <f>[1]!s_ipo_listeddate(A4390)</f>
        <v>2025-08-08</v>
      </c>
      <c r="E4390" s="16" t="str">
        <f>[1]!lastradeday_s("000002","")</f>
        <v>2026-06-22</v>
      </c>
      <c r="F4390" s="16" t="str">
        <f>[1]!s_info_industry_csrc2023(A4390,"",3)</f>
        <v>金属制品业</v>
      </c>
      <c r="G4390" s="16" t="str">
        <f>[1]!s_info_industry_csrc2023(A4390,"",1)</f>
        <v>制造业</v>
      </c>
      <c r="H4390" s="16">
        <f>[1]!s_is(A4390,83,"FY","YTD","20251231",1,"",100000000)</f>
        <v>10.311096018900001</v>
      </c>
      <c r="I4390" s="16">
        <f>[1]!s_is(A4390,83,"FY","YTD","20241231",1,"",100000000)</f>
        <v>7.2884257702999999</v>
      </c>
      <c r="J4390" s="16">
        <f t="shared" si="204"/>
        <v>0.4147219638179267</v>
      </c>
      <c r="K4390" s="16">
        <f>[1]!s_is(A4390,61,"FY","YTD","20251231",1,"",100000000)</f>
        <v>0.91410670549999995</v>
      </c>
      <c r="L4390" s="16">
        <f>[1]!s_is(A4390,61,"FY","YTD","20241231",1,"",100000000)</f>
        <v>0.90047789540000012</v>
      </c>
      <c r="M4390" s="16">
        <f t="shared" si="205"/>
        <v>1.5135085680194067E-2</v>
      </c>
      <c r="N4390" s="16">
        <f>[1]!s_fa_roe(A4390,"20251231")</f>
        <v>19.671399999999998</v>
      </c>
      <c r="O4390" s="16">
        <f>[1]!s_stmnote_rdexp(A4390,"20251231",1,10000)</f>
        <v>1250.4293810000001</v>
      </c>
      <c r="P4390" s="20">
        <f t="shared" si="206"/>
        <v>1.2127026833112522E-2</v>
      </c>
      <c r="Q4390" s="16">
        <f>[1]!s_margin_tradingbalance(A4390,"",10000)</f>
        <v>966.91110000000003</v>
      </c>
      <c r="R4390" s="16">
        <f>[1]!s_margin_seclendingbalance(A4390,"",10000)</f>
        <v>0</v>
      </c>
      <c r="S4390" s="17">
        <f>[1]!s_val_ev(A4390,"",100000000)</f>
        <v>18.169239599999997</v>
      </c>
      <c r="T4390" s="17">
        <f>[1]!share_freesharesmv(A4390,"",100000000)</f>
        <v>4.3422827999999996</v>
      </c>
      <c r="U4390" s="17">
        <f>[1]!s_dq_amount_btin(A4390,E4390,100000000)</f>
        <v>0.15577954999999999</v>
      </c>
      <c r="V4390" s="17">
        <f>[1]!s_dq_turn(A4390,E4390)</f>
        <v>3.7207139065194004</v>
      </c>
      <c r="W4390" s="2">
        <f>[1]!s_pq_amount(A4390,"20260101","",100000000)</f>
        <v>31.622364959999999</v>
      </c>
      <c r="X4390" s="2">
        <f>[1]!s_pq_avgamount(A4390,"20260101","",100000000)</f>
        <v>0.28747604509090907</v>
      </c>
      <c r="Y4390" s="17">
        <f>[1]!s_ipo_dilutedpe(A4390)</f>
        <v>11.75</v>
      </c>
      <c r="Z4390" s="12">
        <f>[1]!s_ipo_collection_total(A4390,100000000)</f>
        <v>3.0907396550000001</v>
      </c>
      <c r="AA4390" s="2">
        <f>[1]!s_val_pe_ttm(A4390,E4390)</f>
        <v>25.020658493041992</v>
      </c>
      <c r="AB4390" s="5">
        <f>[1]!s_info_zjtxornot1(A4390,"")</f>
        <v>1</v>
      </c>
      <c r="AC4390" s="22" t="str">
        <f>[1]!s_info_nature1(A4390,"")</f>
        <v>民营企业</v>
      </c>
      <c r="AD4390" s="6" t="str">
        <f>[1]!s_info_city(A4390)</f>
        <v>苏州市</v>
      </c>
      <c r="AE4390" s="6" t="str">
        <f>[1]!s_info_province(A4390)</f>
        <v>江苏省</v>
      </c>
      <c r="AF4390">
        <v>120.619585</v>
      </c>
      <c r="AG4390">
        <v>31.299378999999998</v>
      </c>
    </row>
    <row r="4391" spans="1:33" x14ac:dyDescent="0.3">
      <c r="A4391" s="12" t="s">
        <v>9100</v>
      </c>
      <c r="B4391" s="12" t="s">
        <v>9101</v>
      </c>
      <c r="C4391" s="16" t="str">
        <f>[1]!s_info_mkt(A4391)</f>
        <v>主板</v>
      </c>
      <c r="D4391" s="16" t="str">
        <f>[1]!s_ipo_listeddate(A4391)</f>
        <v>2001-02-28</v>
      </c>
      <c r="E4391" s="16" t="str">
        <f>[1]!lastradeday_s("000002","")</f>
        <v>2026-06-22</v>
      </c>
      <c r="F4391" s="16" t="str">
        <f>[1]!s_info_industry_csrc2023(A4391,"",3)</f>
        <v>电气机械和器材制造业</v>
      </c>
      <c r="G4391" s="16" t="str">
        <f>[1]!s_info_industry_csrc2023(A4391,"",1)</f>
        <v>制造业</v>
      </c>
      <c r="H4391" s="16">
        <f>[1]!s_is(A4391,83,"FY","YTD","20251231",1,"",100000000)</f>
        <v>57.081918043800002</v>
      </c>
      <c r="I4391" s="16">
        <f>[1]!s_is(A4391,83,"FY","YTD","20241231",1,"",100000000)</f>
        <v>47.403074571700003</v>
      </c>
      <c r="J4391" s="16">
        <f t="shared" si="204"/>
        <v>0.20418176583588821</v>
      </c>
      <c r="K4391" s="16">
        <f>[1]!s_is(A4391,61,"FY","YTD","20251231",1,"",100000000)</f>
        <v>1.9701657598</v>
      </c>
      <c r="L4391" s="16">
        <f>[1]!s_is(A4391,61,"FY","YTD","20241231",1,"",100000000)</f>
        <v>0.96323297809999997</v>
      </c>
      <c r="M4391" s="16">
        <f t="shared" si="205"/>
        <v>1.0453678441182517</v>
      </c>
      <c r="N4391" s="16">
        <f>[1]!s_fa_roe(A4391,"20251231")</f>
        <v>27.439900000000002</v>
      </c>
      <c r="O4391" s="16">
        <f>[1]!s_stmnote_rdexp(A4391,"20251231",1,10000)</f>
        <v>29433.297074999999</v>
      </c>
      <c r="P4391" s="20">
        <f t="shared" si="206"/>
        <v>5.1563258705524376E-2</v>
      </c>
      <c r="Q4391" s="16">
        <f>[1]!s_margin_tradingbalance(A4391,"",10000)</f>
        <v>53822.641199999998</v>
      </c>
      <c r="R4391" s="16">
        <f>[1]!s_margin_seclendingbalance(A4391,"",10000)</f>
        <v>460.12060000000002</v>
      </c>
      <c r="S4391" s="17">
        <f>[1]!s_val_ev(A4391,"",100000000)</f>
        <v>240.31946664</v>
      </c>
      <c r="T4391" s="17">
        <f>[1]!share_freesharesmv(A4391,"",100000000)</f>
        <v>108.5314797945</v>
      </c>
      <c r="U4391" s="17">
        <f>[1]!s_dq_amount_btin(A4391,E4391,100000000)</f>
        <v>7.6623611499999997</v>
      </c>
      <c r="V4391" s="17">
        <f>[1]!s_dq_turn(A4391,E4391)</f>
        <v>3.2518923628050542</v>
      </c>
      <c r="W4391" s="2">
        <f>[1]!s_pq_amount(A4391,"20260101","",100000000)</f>
        <v>1819.1234023899999</v>
      </c>
      <c r="X4391" s="2">
        <f>[1]!s_pq_avgamount(A4391,"20260101","",100000000)</f>
        <v>16.537485476272728</v>
      </c>
      <c r="Y4391" s="17">
        <f>[1]!s_ipo_dilutedpe(A4391)</f>
        <v>40.799999999999997</v>
      </c>
      <c r="Z4391" s="12">
        <f>[1]!s_ipo_collection_total(A4391,100000000)</f>
        <v>5.46</v>
      </c>
      <c r="AA4391" s="2">
        <f>[1]!s_val_pe_ttm(A4391,E4391)</f>
        <v>105.27881622314453</v>
      </c>
      <c r="AB4391" s="5">
        <f>[1]!s_info_zjtxornot1(A4391,"")</f>
        <v>1</v>
      </c>
      <c r="AC4391" s="22" t="str">
        <f>[1]!s_info_nature1(A4391,"")</f>
        <v>中央国有企业</v>
      </c>
      <c r="AD4391" s="6" t="str">
        <f>[1]!s_info_city(A4391)</f>
        <v>保定市</v>
      </c>
      <c r="AE4391" s="6" t="str">
        <f>[1]!s_info_province(A4391)</f>
        <v>河北省</v>
      </c>
      <c r="AF4391">
        <v>115.482331</v>
      </c>
      <c r="AG4391">
        <v>38.867657000000001</v>
      </c>
    </row>
    <row r="4392" spans="1:33" x14ac:dyDescent="0.3">
      <c r="A4392" s="12" t="s">
        <v>9102</v>
      </c>
      <c r="B4392" s="12" t="s">
        <v>9103</v>
      </c>
      <c r="C4392" s="16" t="str">
        <f>[1]!s_info_mkt(A4392)</f>
        <v>主板</v>
      </c>
      <c r="D4392" s="16" t="str">
        <f>[1]!s_ipo_listeddate(A4392)</f>
        <v>1996-10-22</v>
      </c>
      <c r="E4392" s="16" t="str">
        <f>[1]!lastradeday_s("000002","")</f>
        <v>2026-06-22</v>
      </c>
      <c r="F4392" s="16" t="str">
        <f>[1]!s_info_industry_csrc2023(A4392,"",3)</f>
        <v>货币金融服务</v>
      </c>
      <c r="G4392" s="16" t="str">
        <f>[1]!s_info_industry_csrc2023(A4392,"",1)</f>
        <v>金融业</v>
      </c>
      <c r="H4392" s="16">
        <f>[1]!s_is(A4392,83,"FY","YTD","20251231",1,"",100000000)</f>
        <v>337.96846677450003</v>
      </c>
      <c r="I4392" s="16">
        <f>[1]!s_is(A4392,83,"FY","YTD","20241231",1,"",100000000)</f>
        <v>390.24072723769996</v>
      </c>
      <c r="J4392" s="16">
        <f t="shared" si="204"/>
        <v>-0.13394875730477074</v>
      </c>
      <c r="K4392" s="16">
        <f>[1]!s_is(A4392,61,"FY","YTD","20251231",1,"",100000000)</f>
        <v>42.999411073900006</v>
      </c>
      <c r="L4392" s="16">
        <f>[1]!s_is(A4392,61,"FY","YTD","20241231",1,"",100000000)</f>
        <v>46.520095628199996</v>
      </c>
      <c r="M4392" s="16">
        <f t="shared" si="205"/>
        <v>-7.5680939747806278E-2</v>
      </c>
      <c r="N4392" s="16">
        <f>[1]!s_fa_roe(A4392,"20251231")</f>
        <v>4.1688999999999998</v>
      </c>
      <c r="O4392" s="16">
        <f>[1]!s_stmnote_rdexp(A4392,"20251231",1,10000)</f>
        <v>0</v>
      </c>
      <c r="P4392" s="20">
        <f t="shared" si="206"/>
        <v>0</v>
      </c>
      <c r="Q4392" s="16">
        <f>[1]!s_margin_tradingbalance(A4392,"",10000)</f>
        <v>192736.16709999999</v>
      </c>
      <c r="R4392" s="16">
        <f>[1]!s_margin_seclendingbalance(A4392,"",10000)</f>
        <v>260.34269999999998</v>
      </c>
      <c r="S4392" s="17">
        <f>[1]!s_val_ev(A4392,"",100000000)</f>
        <v>949.42013883289997</v>
      </c>
      <c r="T4392" s="17">
        <f>[1]!share_freesharesmv(A4392,"",100000000)</f>
        <v>218.15359034159997</v>
      </c>
      <c r="U4392" s="17">
        <f>[1]!s_dq_amount_btin(A4392,E4392,100000000)</f>
        <v>11.23307952</v>
      </c>
      <c r="V4392" s="17">
        <f>[1]!s_dq_turn(A4392,E4392)</f>
        <v>1.2162806373788544</v>
      </c>
      <c r="W4392" s="2">
        <f>[1]!s_pq_amount(A4392,"20260101","",100000000)</f>
        <v>1881.3044255499999</v>
      </c>
      <c r="X4392" s="2">
        <f>[1]!s_pq_avgamount(A4392,"20260101","",100000000)</f>
        <v>17.102767504999999</v>
      </c>
      <c r="Y4392" s="17">
        <f>[1]!s_ipo_dilutedpe(A4392)</f>
        <v>0</v>
      </c>
      <c r="Z4392" s="12">
        <f>[1]!s_ipo_collection_total(A4392,100000000)</f>
        <v>1.0449999999999999</v>
      </c>
      <c r="AA4392" s="2">
        <f>[1]!s_val_pe_ttm(A4392,E4392)</f>
        <v>20.620721817016602</v>
      </c>
      <c r="AB4392" s="5">
        <f>[1]!s_info_zjtxornot1(A4392,"")</f>
        <v>0</v>
      </c>
      <c r="AC4392" s="22" t="str">
        <f>[1]!s_info_nature1(A4392,"")</f>
        <v>中央国有企业</v>
      </c>
      <c r="AD4392" s="6" t="str">
        <f>[1]!s_info_city(A4392)</f>
        <v>克拉玛依市</v>
      </c>
      <c r="AE4392" s="6" t="str">
        <f>[1]!s_info_province(A4392)</f>
        <v>新疆维吾尔自治区</v>
      </c>
      <c r="AF4392">
        <v>84.873946000000004</v>
      </c>
      <c r="AG4392">
        <v>45.595886</v>
      </c>
    </row>
    <row r="4393" spans="1:33" x14ac:dyDescent="0.3">
      <c r="A4393" s="12" t="s">
        <v>9104</v>
      </c>
      <c r="B4393" s="12" t="s">
        <v>9105</v>
      </c>
      <c r="C4393" s="16" t="str">
        <f>[1]!s_info_mkt(A4393)</f>
        <v>创业板</v>
      </c>
      <c r="D4393" s="16" t="str">
        <f>[1]!s_ipo_listeddate(A4393)</f>
        <v>2021-09-22</v>
      </c>
      <c r="E4393" s="16" t="str">
        <f>[1]!lastradeday_s("000002","")</f>
        <v>2026-06-22</v>
      </c>
      <c r="F4393" s="16" t="str">
        <f>[1]!s_info_industry_csrc2023(A4393,"",3)</f>
        <v>计算机、通信和其他电子设备制造业</v>
      </c>
      <c r="G4393" s="16" t="str">
        <f>[1]!s_info_industry_csrc2023(A4393,"",1)</f>
        <v>制造业</v>
      </c>
      <c r="H4393" s="16">
        <f>[1]!s_is(A4393,83,"FY","YTD","20251231",1,"",100000000)</f>
        <v>7.2582730823999997</v>
      </c>
      <c r="I4393" s="16">
        <f>[1]!s_is(A4393,83,"FY","YTD","20241231",1,"",100000000)</f>
        <v>8.7253379505000002</v>
      </c>
      <c r="J4393" s="16">
        <f t="shared" si="204"/>
        <v>-0.16813845795118243</v>
      </c>
      <c r="K4393" s="16">
        <f>[1]!s_is(A4393,61,"FY","YTD","20251231",1,"",100000000)</f>
        <v>-0.55551052639999998</v>
      </c>
      <c r="L4393" s="16">
        <f>[1]!s_is(A4393,61,"FY","YTD","20241231",1,"",100000000)</f>
        <v>8.0573068900000003E-2</v>
      </c>
      <c r="M4393" s="16">
        <f t="shared" si="205"/>
        <v>-7.894493830059389</v>
      </c>
      <c r="N4393" s="16">
        <f>[1]!s_fa_roe(A4393,"20251231")</f>
        <v>-6.8611000000000004</v>
      </c>
      <c r="O4393" s="16">
        <f>[1]!s_stmnote_rdexp(A4393,"20251231",1,10000)</f>
        <v>5932.1910200000002</v>
      </c>
      <c r="P4393" s="20">
        <f t="shared" si="206"/>
        <v>8.1730061030419091E-2</v>
      </c>
      <c r="Q4393" s="16">
        <f>[1]!s_margin_tradingbalance(A4393,"",10000)</f>
        <v>19110.870699999999</v>
      </c>
      <c r="R4393" s="16">
        <f>[1]!s_margin_seclendingbalance(A4393,"",10000)</f>
        <v>23.048999999999999</v>
      </c>
      <c r="S4393" s="17">
        <f>[1]!s_val_ev(A4393,"",100000000)</f>
        <v>35.928702000000001</v>
      </c>
      <c r="T4393" s="17">
        <f>[1]!share_freesharesmv(A4393,"",100000000)</f>
        <v>16.826826775000001</v>
      </c>
      <c r="U4393" s="17">
        <f>[1]!s_dq_amount_btin(A4393,E4393,100000000)</f>
        <v>1.79610946</v>
      </c>
      <c r="V4393" s="17">
        <f>[1]!s_dq_turn(A4393,E4393)</f>
        <v>7.8049911560437355</v>
      </c>
      <c r="W4393" s="2">
        <f>[1]!s_pq_amount(A4393,"20260101","",100000000)</f>
        <v>124.58128225</v>
      </c>
      <c r="X4393" s="2">
        <f>[1]!s_pq_avgamount(A4393,"20260101","",100000000)</f>
        <v>1.1325571113636363</v>
      </c>
      <c r="Y4393" s="17">
        <f>[1]!s_ipo_dilutedpe(A4393)</f>
        <v>39.6</v>
      </c>
      <c r="Z4393" s="12">
        <f>[1]!s_ipo_collection_total(A4393,100000000)</f>
        <v>6.428058</v>
      </c>
      <c r="AA4393" s="2">
        <f>[1]!s_val_pe_ttm(A4393,E4393)</f>
        <v>-53.811447143554688</v>
      </c>
      <c r="AB4393" s="5">
        <f>[1]!s_info_zjtxornot1(A4393,"")</f>
        <v>1</v>
      </c>
      <c r="AC4393" s="22" t="str">
        <f>[1]!s_info_nature1(A4393,"")</f>
        <v>民营企业</v>
      </c>
      <c r="AD4393" s="6" t="str">
        <f>[1]!s_info_city(A4393)</f>
        <v>深圳市</v>
      </c>
      <c r="AE4393" s="6" t="str">
        <f>[1]!s_info_province(A4393)</f>
        <v>广东省</v>
      </c>
      <c r="AF4393">
        <v>114.085947</v>
      </c>
      <c r="AG4393">
        <v>22.547000000000001</v>
      </c>
    </row>
    <row r="4394" spans="1:33" x14ac:dyDescent="0.3">
      <c r="A4394" s="12" t="s">
        <v>337</v>
      </c>
      <c r="B4394" s="12" t="s">
        <v>338</v>
      </c>
      <c r="C4394" s="16" t="str">
        <f>[1]!s_info_mkt(A4394)</f>
        <v>北证</v>
      </c>
      <c r="D4394" s="16" t="str">
        <f>[1]!s_ipo_listeddate(A4394)</f>
        <v>2023-07-19</v>
      </c>
      <c r="E4394" s="16" t="str">
        <f>[1]!lastradeday_s("000002","")</f>
        <v>2026-06-22</v>
      </c>
      <c r="F4394" s="16" t="str">
        <f>[1]!s_info_industry_csrc2023(A4394,"",3)</f>
        <v>计算机、通信和其他电子设备制造业</v>
      </c>
      <c r="G4394" s="16" t="str">
        <f>[1]!s_info_industry_csrc2023(A4394,"",1)</f>
        <v>制造业</v>
      </c>
      <c r="H4394" s="16">
        <f>[1]!s_is(A4394,83,"FY","YTD","20251231",1,"",100000000)</f>
        <v>8.9486964976000003</v>
      </c>
      <c r="I4394" s="16">
        <f>[1]!s_is(A4394,83,"FY","YTD","20241231",1,"",100000000)</f>
        <v>7.9951157148999998</v>
      </c>
      <c r="J4394" s="16">
        <f t="shared" si="204"/>
        <v>0.11927041667738103</v>
      </c>
      <c r="K4394" s="16">
        <f>[1]!s_is(A4394,61,"FY","YTD","20251231",1,"",100000000)</f>
        <v>0.70050550099999997</v>
      </c>
      <c r="L4394" s="16">
        <f>[1]!s_is(A4394,61,"FY","YTD","20241231",1,"",100000000)</f>
        <v>1.7150183159000001</v>
      </c>
      <c r="M4394" s="16">
        <f t="shared" si="205"/>
        <v>-0.59154634413779339</v>
      </c>
      <c r="N4394" s="16">
        <f>[1]!s_fa_roe(A4394,"20251231")</f>
        <v>8.4871999999999996</v>
      </c>
      <c r="O4394" s="16">
        <f>[1]!s_stmnote_rdexp(A4394,"20251231",1,10000)</f>
        <v>3034.4174029999999</v>
      </c>
      <c r="P4394" s="20">
        <f t="shared" si="206"/>
        <v>3.3909043667016942E-2</v>
      </c>
      <c r="Q4394" s="16">
        <f>[1]!s_margin_tradingbalance(A4394,"",10000)</f>
        <v>2047.4627</v>
      </c>
      <c r="R4394" s="16">
        <f>[1]!s_margin_seclendingbalance(A4394,"",10000)</f>
        <v>0</v>
      </c>
      <c r="S4394" s="17">
        <f>[1]!s_val_ev(A4394,"",100000000)</f>
        <v>16.999079999999999</v>
      </c>
      <c r="T4394" s="17">
        <f>[1]!share_freesharesmv(A4394,"",100000000)</f>
        <v>4.9071586199999997</v>
      </c>
      <c r="U4394" s="17">
        <f>[1]!s_dq_amount_btin(A4394,E4394,100000000)</f>
        <v>0.14449393999999999</v>
      </c>
      <c r="V4394" s="17">
        <f>[1]!s_dq_turn(A4394,E4394)</f>
        <v>1.210735870980979</v>
      </c>
      <c r="W4394" s="2">
        <f>[1]!s_pq_amount(A4394,"20260101","",100000000)</f>
        <v>18.93317841</v>
      </c>
      <c r="X4394" s="2">
        <f>[1]!s_pq_avgamount(A4394,"20260101","",100000000)</f>
        <v>0.1721198037272727</v>
      </c>
      <c r="Y4394" s="17">
        <f>[1]!s_ipo_dilutedpe(A4394)</f>
        <v>15.55</v>
      </c>
      <c r="Z4394" s="12">
        <f>[1]!s_ipo_collection_total(A4394,100000000)</f>
        <v>2.1560000000000001</v>
      </c>
      <c r="AA4394" s="2">
        <f>[1]!s_val_pe_ttm(A4394,E4394)</f>
        <v>26.449762344360352</v>
      </c>
      <c r="AB4394" s="5">
        <f>[1]!s_info_zjtxornot1(A4394,"")</f>
        <v>1</v>
      </c>
      <c r="AC4394" s="22" t="str">
        <f>[1]!s_info_nature1(A4394,"")</f>
        <v>民营企业</v>
      </c>
      <c r="AD4394" s="6" t="str">
        <f>[1]!s_info_city(A4394)</f>
        <v>嘉兴市</v>
      </c>
      <c r="AE4394" s="6" t="str">
        <f>[1]!s_info_province(A4394)</f>
        <v>浙江省</v>
      </c>
      <c r="AF4394">
        <v>120.750865</v>
      </c>
      <c r="AG4394">
        <v>30.762653</v>
      </c>
    </row>
    <row r="4395" spans="1:33" x14ac:dyDescent="0.3">
      <c r="A4395" s="12" t="s">
        <v>9106</v>
      </c>
      <c r="B4395" s="12" t="s">
        <v>9107</v>
      </c>
      <c r="C4395" s="16" t="str">
        <f>[1]!s_info_mkt(A4395)</f>
        <v>创业板</v>
      </c>
      <c r="D4395" s="16" t="str">
        <f>[1]!s_ipo_listeddate(A4395)</f>
        <v>2010-06-25</v>
      </c>
      <c r="E4395" s="16" t="str">
        <f>[1]!lastradeday_s("000002","")</f>
        <v>2026-06-22</v>
      </c>
      <c r="F4395" s="16" t="str">
        <f>[1]!s_info_industry_csrc2023(A4395,"",3)</f>
        <v>电气机械和器材制造业</v>
      </c>
      <c r="G4395" s="16" t="str">
        <f>[1]!s_info_industry_csrc2023(A4395,"",1)</f>
        <v>制造业</v>
      </c>
      <c r="H4395" s="16">
        <f>[1]!s_is(A4395,83,"FY","YTD","20251231",1,"",100000000)</f>
        <v>35.348362442899997</v>
      </c>
      <c r="I4395" s="16">
        <f>[1]!s_is(A4395,83,"FY","YTD","20241231",1,"",100000000)</f>
        <v>34.2217611664</v>
      </c>
      <c r="J4395" s="16">
        <f t="shared" si="204"/>
        <v>3.2920610690432062E-2</v>
      </c>
      <c r="K4395" s="16">
        <f>[1]!s_is(A4395,61,"FY","YTD","20251231",1,"",100000000)</f>
        <v>-6.6939049944000004</v>
      </c>
      <c r="L4395" s="16">
        <f>[1]!s_is(A4395,61,"FY","YTD","20241231",1,"",100000000)</f>
        <v>-8.5134921361</v>
      </c>
      <c r="M4395" s="16">
        <f t="shared" si="205"/>
        <v>0.21372981998589663</v>
      </c>
      <c r="N4395" s="16">
        <f>[1]!s_fa_roe(A4395,"20251231")</f>
        <v>-14.023899999999999</v>
      </c>
      <c r="O4395" s="16">
        <f>[1]!s_stmnote_rdexp(A4395,"20251231",1,10000)</f>
        <v>14691.816502000001</v>
      </c>
      <c r="P4395" s="20">
        <f t="shared" si="206"/>
        <v>4.1562933857918982E-2</v>
      </c>
      <c r="Q4395" s="16">
        <f>[1]!s_margin_tradingbalance(A4395,"",10000)</f>
        <v>27390.3069</v>
      </c>
      <c r="R4395" s="16">
        <f>[1]!s_margin_seclendingbalance(A4395,"",10000)</f>
        <v>132.60239999999999</v>
      </c>
      <c r="S4395" s="17">
        <f>[1]!s_val_ev(A4395,"",100000000)</f>
        <v>71.937808742399994</v>
      </c>
      <c r="T4395" s="17">
        <f>[1]!share_freesharesmv(A4395,"",100000000)</f>
        <v>33.2175380352</v>
      </c>
      <c r="U4395" s="17">
        <f>[1]!s_dq_amount_btin(A4395,E4395,100000000)</f>
        <v>0.65903780000000001</v>
      </c>
      <c r="V4395" s="17">
        <f>[1]!s_dq_turn(A4395,E4395)</f>
        <v>0.93059424597122187</v>
      </c>
      <c r="W4395" s="2">
        <f>[1]!s_pq_amount(A4395,"20260101","",100000000)</f>
        <v>281.44723771000002</v>
      </c>
      <c r="X4395" s="2">
        <f>[1]!s_pq_avgamount(A4395,"20260101","",100000000)</f>
        <v>2.5586112519090909</v>
      </c>
      <c r="Y4395" s="17">
        <f>[1]!s_ipo_dilutedpe(A4395)</f>
        <v>68.89</v>
      </c>
      <c r="Z4395" s="12">
        <f>[1]!s_ipo_collection_total(A4395,100000000)</f>
        <v>15.19</v>
      </c>
      <c r="AA4395" s="2">
        <f>[1]!s_val_pe_ttm(A4395,E4395)</f>
        <v>-9.6878242492675781</v>
      </c>
      <c r="AB4395" s="5">
        <f>[1]!s_info_zjtxornot1(A4395,"")</f>
        <v>1</v>
      </c>
      <c r="AC4395" s="22" t="str">
        <f>[1]!s_info_nature1(A4395,"")</f>
        <v>地方国有企业</v>
      </c>
      <c r="AD4395" s="6" t="str">
        <f>[1]!s_info_city(A4395)</f>
        <v>开封市</v>
      </c>
      <c r="AE4395" s="6" t="str">
        <f>[1]!s_info_province(A4395)</f>
        <v>河南省</v>
      </c>
      <c r="AF4395">
        <v>114.341447</v>
      </c>
      <c r="AG4395">
        <v>34.797049000000001</v>
      </c>
    </row>
    <row r="4396" spans="1:33" x14ac:dyDescent="0.3">
      <c r="A4396" s="12" t="s">
        <v>9108</v>
      </c>
      <c r="B4396" s="12" t="s">
        <v>9109</v>
      </c>
      <c r="C4396" s="16" t="str">
        <f>[1]!s_info_mkt(A4396)</f>
        <v>主板</v>
      </c>
      <c r="D4396" s="16" t="str">
        <f>[1]!s_ipo_listeddate(A4396)</f>
        <v>1995-02-17</v>
      </c>
      <c r="E4396" s="16" t="str">
        <f>[1]!lastradeday_s("000002","")</f>
        <v>2026-06-22</v>
      </c>
      <c r="F4396" s="16" t="str">
        <f>[1]!s_info_industry_csrc2023(A4396,"",3)</f>
        <v>食品制造业</v>
      </c>
      <c r="G4396" s="16" t="str">
        <f>[1]!s_info_industry_csrc2023(A4396,"",1)</f>
        <v>制造业</v>
      </c>
      <c r="H4396" s="16">
        <f>[1]!s_is(A4396,83,"FY","YTD","20251231",1,"",100000000)</f>
        <v>242.08675106699999</v>
      </c>
      <c r="I4396" s="16">
        <f>[1]!s_is(A4396,83,"FY","YTD","20241231",1,"",100000000)</f>
        <v>250.6928829462</v>
      </c>
      <c r="J4396" s="16">
        <f t="shared" si="204"/>
        <v>-3.4329382541932518E-2</v>
      </c>
      <c r="K4396" s="16">
        <f>[1]!s_is(A4396,61,"FY","YTD","20251231",1,"",100000000)</f>
        <v>32.808799121</v>
      </c>
      <c r="L4396" s="16">
        <f>[1]!s_is(A4396,61,"FY","YTD","20241231",1,"",100000000)</f>
        <v>27.404272155600001</v>
      </c>
      <c r="M4396" s="16">
        <f t="shared" si="205"/>
        <v>0.19721476033785468</v>
      </c>
      <c r="N4396" s="16">
        <f>[1]!s_fa_roe(A4396,"20251231")</f>
        <v>21.22</v>
      </c>
      <c r="O4396" s="16">
        <f>[1]!s_stmnote_rdexp(A4396,"20251231",1,10000)</f>
        <v>72414.854166999998</v>
      </c>
      <c r="P4396" s="20">
        <f t="shared" si="206"/>
        <v>2.9912770462584483E-2</v>
      </c>
      <c r="Q4396" s="16">
        <f>[1]!s_margin_tradingbalance(A4396,"",10000)</f>
        <v>55004.592299999997</v>
      </c>
      <c r="R4396" s="16">
        <f>[1]!s_margin_seclendingbalance(A4396,"",10000)</f>
        <v>1020.5511</v>
      </c>
      <c r="S4396" s="17">
        <f>[1]!s_val_ev(A4396,"",100000000)</f>
        <v>231.349936125</v>
      </c>
      <c r="T4396" s="17">
        <f>[1]!share_freesharesmv(A4396,"",100000000)</f>
        <v>154.78247754750001</v>
      </c>
      <c r="U4396" s="17">
        <f>[1]!s_dq_amount_btin(A4396,E4396,100000000)</f>
        <v>2.6262443499999999</v>
      </c>
      <c r="V4396" s="17">
        <f>[1]!s_dq_turn(A4396,E4396)</f>
        <v>1.151454297813457</v>
      </c>
      <c r="W4396" s="2">
        <f>[1]!s_pq_amount(A4396,"20260101","",100000000)</f>
        <v>490.99875513000001</v>
      </c>
      <c r="X4396" s="2">
        <f>[1]!s_pq_avgamount(A4396,"20260101","",100000000)</f>
        <v>4.4636250466363636</v>
      </c>
      <c r="Y4396" s="17">
        <f>[1]!s_ipo_dilutedpe(A4396)</f>
        <v>0</v>
      </c>
      <c r="Z4396" s="12">
        <f>[1]!s_ipo_collection_total(A4396,100000000)</f>
        <v>1.05</v>
      </c>
      <c r="AA4396" s="2">
        <f>[1]!s_val_pe_ttm(A4396,E4396)</f>
        <v>9.7201995849609375</v>
      </c>
      <c r="AB4396" s="5">
        <f>[1]!s_info_zjtxornot1(A4396,"")</f>
        <v>0</v>
      </c>
      <c r="AC4396" s="22" t="str">
        <f>[1]!s_info_nature1(A4396,"")</f>
        <v>民营企业</v>
      </c>
      <c r="AD4396" s="6" t="str">
        <f>[1]!s_info_city(A4396)</f>
        <v>拉萨市</v>
      </c>
      <c r="AE4396" s="6" t="str">
        <f>[1]!s_info_province(A4396)</f>
        <v>西藏自治区</v>
      </c>
      <c r="AF4396">
        <v>91.132211999999996</v>
      </c>
      <c r="AG4396">
        <v>29.660361000000002</v>
      </c>
    </row>
    <row r="4397" spans="1:33" x14ac:dyDescent="0.3">
      <c r="A4397" s="12" t="s">
        <v>9110</v>
      </c>
      <c r="B4397" s="12" t="s">
        <v>9111</v>
      </c>
      <c r="C4397" s="16" t="str">
        <f>[1]!s_info_mkt(A4397)</f>
        <v>创业板</v>
      </c>
      <c r="D4397" s="16" t="str">
        <f>[1]!s_ipo_listeddate(A4397)</f>
        <v>2017-04-18</v>
      </c>
      <c r="E4397" s="16" t="str">
        <f>[1]!lastradeday_s("000002","")</f>
        <v>2026-06-22</v>
      </c>
      <c r="F4397" s="16" t="str">
        <f>[1]!s_info_industry_csrc2023(A4397,"",3)</f>
        <v>化学原料和化学制品制造业</v>
      </c>
      <c r="G4397" s="16" t="str">
        <f>[1]!s_info_industry_csrc2023(A4397,"",1)</f>
        <v>制造业</v>
      </c>
      <c r="H4397" s="16">
        <f>[1]!s_is(A4397,83,"FY","YTD","20251231",1,"",100000000)</f>
        <v>22.905065948200001</v>
      </c>
      <c r="I4397" s="16">
        <f>[1]!s_is(A4397,83,"FY","YTD","20241231",1,"",100000000)</f>
        <v>34.802315020000002</v>
      </c>
      <c r="J4397" s="16">
        <f t="shared" si="204"/>
        <v>-0.34185223209901283</v>
      </c>
      <c r="K4397" s="16">
        <f>[1]!s_is(A4397,61,"FY","YTD","20251231",1,"",100000000)</f>
        <v>7.1413627873000003</v>
      </c>
      <c r="L4397" s="16">
        <f>[1]!s_is(A4397,61,"FY","YTD","20241231",1,"",100000000)</f>
        <v>11.898924987000001</v>
      </c>
      <c r="M4397" s="16">
        <f t="shared" si="205"/>
        <v>-0.39983126247940942</v>
      </c>
      <c r="N4397" s="16">
        <f>[1]!s_fa_roe(A4397,"20251231")</f>
        <v>23.761399999999998</v>
      </c>
      <c r="O4397" s="16">
        <f>[1]!s_stmnote_rdexp(A4397,"20251231",1,10000)</f>
        <v>7946.6185049999995</v>
      </c>
      <c r="P4397" s="20">
        <f t="shared" si="206"/>
        <v>3.4693715892245604E-2</v>
      </c>
      <c r="Q4397" s="16">
        <f>[1]!s_margin_tradingbalance(A4397,"",10000)</f>
        <v>36301.090799999998</v>
      </c>
      <c r="R4397" s="16">
        <f>[1]!s_margin_seclendingbalance(A4397,"",10000)</f>
        <v>131.98320000000001</v>
      </c>
      <c r="S4397" s="17">
        <f>[1]!s_val_ev(A4397,"",100000000)</f>
        <v>93.073985851000003</v>
      </c>
      <c r="T4397" s="17">
        <f>[1]!share_freesharesmv(A4397,"",100000000)</f>
        <v>40.564360066999996</v>
      </c>
      <c r="U4397" s="17">
        <f>[1]!s_dq_amount_btin(A4397,E4397,100000000)</f>
        <v>5.0147846999999999</v>
      </c>
      <c r="V4397" s="17">
        <f>[1]!s_dq_turn(A4397,E4397)</f>
        <v>5.2958146423327817</v>
      </c>
      <c r="W4397" s="2">
        <f>[1]!s_pq_amount(A4397,"20260101","",100000000)</f>
        <v>389.99604505999997</v>
      </c>
      <c r="X4397" s="2">
        <f>[1]!s_pq_avgamount(A4397,"20260101","",100000000)</f>
        <v>3.5454185914545451</v>
      </c>
      <c r="Y4397" s="17">
        <f>[1]!s_ipo_dilutedpe(A4397)</f>
        <v>22.98</v>
      </c>
      <c r="Z4397" s="12">
        <f>[1]!s_ipo_collection_total(A4397,100000000)</f>
        <v>7.7256</v>
      </c>
      <c r="AA4397" s="2">
        <f>[1]!s_val_pe_ttm(A4397,E4397)</f>
        <v>23.695529937744141</v>
      </c>
      <c r="AB4397" s="5">
        <f>[1]!s_info_zjtxornot1(A4397,"")</f>
        <v>1</v>
      </c>
      <c r="AC4397" s="22" t="str">
        <f>[1]!s_info_nature1(A4397,"")</f>
        <v>民营企业</v>
      </c>
      <c r="AD4397" s="6" t="str">
        <f>[1]!s_info_city(A4397)</f>
        <v>镇江市</v>
      </c>
      <c r="AE4397" s="6" t="str">
        <f>[1]!s_info_province(A4397)</f>
        <v>江苏省</v>
      </c>
      <c r="AF4397">
        <v>119.452753</v>
      </c>
      <c r="AG4397">
        <v>32.204402000000002</v>
      </c>
    </row>
    <row r="4398" spans="1:33" x14ac:dyDescent="0.3">
      <c r="A4398" s="12" t="s">
        <v>9112</v>
      </c>
      <c r="B4398" s="12" t="s">
        <v>9113</v>
      </c>
      <c r="C4398" s="16" t="str">
        <f>[1]!s_info_mkt(A4398)</f>
        <v>主板</v>
      </c>
      <c r="D4398" s="16" t="str">
        <f>[1]!s_ipo_listeddate(A4398)</f>
        <v>2002-05-15</v>
      </c>
      <c r="E4398" s="16" t="str">
        <f>[1]!lastradeday_s("000002","")</f>
        <v>2026-06-22</v>
      </c>
      <c r="F4398" s="16" t="str">
        <f>[1]!s_info_industry_csrc2023(A4398,"",3)</f>
        <v>专用设备制造业</v>
      </c>
      <c r="G4398" s="16" t="str">
        <f>[1]!s_info_industry_csrc2023(A4398,"",1)</f>
        <v>制造业</v>
      </c>
      <c r="H4398" s="16">
        <f>[1]!s_is(A4398,83,"FY","YTD","20251231",1,"",100000000)</f>
        <v>292.42405598110003</v>
      </c>
      <c r="I4398" s="16">
        <f>[1]!s_is(A4398,83,"FY","YTD","20241231",1,"",100000000)</f>
        <v>305.26660422700002</v>
      </c>
      <c r="J4398" s="16">
        <f t="shared" si="204"/>
        <v>-4.2069941710198067E-2</v>
      </c>
      <c r="K4398" s="16">
        <f>[1]!s_is(A4398,61,"FY","YTD","20251231",1,"",100000000)</f>
        <v>24.469039311100001</v>
      </c>
      <c r="L4398" s="16">
        <f>[1]!s_is(A4398,61,"FY","YTD","20241231",1,"",100000000)</f>
        <v>26.216955693899997</v>
      </c>
      <c r="M4398" s="16">
        <f t="shared" si="205"/>
        <v>-6.6671218550622594E-2</v>
      </c>
      <c r="N4398" s="16">
        <f>[1]!s_fa_roe(A4398,"20251231")</f>
        <v>9.7807999999999993</v>
      </c>
      <c r="O4398" s="16">
        <f>[1]!s_stmnote_rdexp(A4398,"20251231",1,10000)</f>
        <v>227710.76981100001</v>
      </c>
      <c r="P4398" s="20">
        <f t="shared" si="206"/>
        <v>7.7870053832273439E-2</v>
      </c>
      <c r="Q4398" s="16">
        <f>[1]!s_margin_tradingbalance(A4398,"",10000)</f>
        <v>38753.448100000001</v>
      </c>
      <c r="R4398" s="16">
        <f>[1]!s_margin_seclendingbalance(A4398,"",10000)</f>
        <v>1022.2624</v>
      </c>
      <c r="S4398" s="17">
        <f>[1]!s_val_ev(A4398,"",100000000)</f>
        <v>199.89384348359999</v>
      </c>
      <c r="T4398" s="17">
        <f>[1]!share_freesharesmv(A4398,"",100000000)</f>
        <v>78.254930959800006</v>
      </c>
      <c r="U4398" s="17">
        <f>[1]!s_dq_amount_btin(A4398,E4398,100000000)</f>
        <v>1.6090837200000001</v>
      </c>
      <c r="V4398" s="17">
        <f>[1]!s_dq_turn(A4398,E4398)</f>
        <v>0.81790390114447742</v>
      </c>
      <c r="W4398" s="2">
        <f>[1]!s_pq_amount(A4398,"20260101","",100000000)</f>
        <v>212.33342525</v>
      </c>
      <c r="X4398" s="2">
        <f>[1]!s_pq_avgamount(A4398,"20260101","",100000000)</f>
        <v>1.930303865909091</v>
      </c>
      <c r="Y4398" s="17">
        <f>[1]!s_ipo_dilutedpe(A4398)</f>
        <v>20</v>
      </c>
      <c r="Z4398" s="12">
        <f>[1]!s_ipo_collection_total(A4398,100000000)</f>
        <v>3.12</v>
      </c>
      <c r="AA4398" s="2">
        <f>[1]!s_val_pe_ttm(A4398,E4398)</f>
        <v>13.848955154418945</v>
      </c>
      <c r="AB4398" s="5">
        <f>[1]!s_info_zjtxornot1(A4398,"")</f>
        <v>1</v>
      </c>
      <c r="AC4398" s="22" t="str">
        <f>[1]!s_info_nature1(A4398,"")</f>
        <v>中央国有企业</v>
      </c>
      <c r="AD4398" s="6" t="str">
        <f>[1]!s_info_city(A4398)</f>
        <v>北京市</v>
      </c>
      <c r="AE4398" s="6" t="str">
        <f>[1]!s_info_province(A4398)</f>
        <v>北京</v>
      </c>
      <c r="AF4398">
        <v>116.40528500000001</v>
      </c>
      <c r="AG4398">
        <v>39.904989</v>
      </c>
    </row>
    <row r="4399" spans="1:33" x14ac:dyDescent="0.3">
      <c r="A4399" s="12" t="s">
        <v>9114</v>
      </c>
      <c r="B4399" s="12" t="s">
        <v>9115</v>
      </c>
      <c r="C4399" s="16" t="str">
        <f>[1]!s_info_mkt(A4399)</f>
        <v>主板</v>
      </c>
      <c r="D4399" s="16" t="str">
        <f>[1]!s_ipo_listeddate(A4399)</f>
        <v>1998-08-25</v>
      </c>
      <c r="E4399" s="16" t="str">
        <f>[1]!lastradeday_s("000002","")</f>
        <v>2026-06-22</v>
      </c>
      <c r="F4399" s="16" t="str">
        <f>[1]!s_info_industry_csrc2023(A4399,"",3)</f>
        <v>食品制造业</v>
      </c>
      <c r="G4399" s="16" t="str">
        <f>[1]!s_info_industry_csrc2023(A4399,"",1)</f>
        <v>制造业</v>
      </c>
      <c r="H4399" s="16">
        <f>[1]!s_is(A4399,83,"FY","YTD","20251231",1,"",100000000)</f>
        <v>34.523397640100001</v>
      </c>
      <c r="I4399" s="16">
        <f>[1]!s_is(A4399,83,"FY","YTD","20241231",1,"",100000000)</f>
        <v>26.464404937699999</v>
      </c>
      <c r="J4399" s="16">
        <f t="shared" si="204"/>
        <v>0.30452196908911122</v>
      </c>
      <c r="K4399" s="16">
        <f>[1]!s_is(A4399,61,"FY","YTD","20251231",1,"",100000000)</f>
        <v>3.0911942892000002</v>
      </c>
      <c r="L4399" s="16">
        <f>[1]!s_is(A4399,61,"FY","YTD","20241231",1,"",100000000)</f>
        <v>2.0258284047999999</v>
      </c>
      <c r="M4399" s="16">
        <f t="shared" si="205"/>
        <v>0.52589147327370922</v>
      </c>
      <c r="N4399" s="16">
        <f>[1]!s_fa_roe(A4399,"20251231")</f>
        <v>16.8949</v>
      </c>
      <c r="O4399" s="16">
        <f>[1]!s_stmnote_rdexp(A4399,"20251231",1,10000)</f>
        <v>4513.1395270000003</v>
      </c>
      <c r="P4399" s="20">
        <f t="shared" si="206"/>
        <v>1.3072698041046365E-2</v>
      </c>
      <c r="Q4399" s="16">
        <f>[1]!s_margin_tradingbalance(A4399,"",10000)</f>
        <v>159591.5269</v>
      </c>
      <c r="R4399" s="16">
        <f>[1]!s_margin_seclendingbalance(A4399,"",10000)</f>
        <v>874.50720000000001</v>
      </c>
      <c r="S4399" s="17">
        <f>[1]!s_val_ev(A4399,"",100000000)</f>
        <v>258.158108304</v>
      </c>
      <c r="T4399" s="17">
        <f>[1]!share_freesharesmv(A4399,"",100000000)</f>
        <v>210.19829702400003</v>
      </c>
      <c r="U4399" s="17">
        <f>[1]!s_dq_amount_btin(A4399,E4399,100000000)</f>
        <v>42.98261712</v>
      </c>
      <c r="V4399" s="17">
        <f>[1]!s_dq_turn(A4399,E4399)</f>
        <v>16.385999029518285</v>
      </c>
      <c r="W4399" s="2">
        <f>[1]!s_pq_amount(A4399,"20260101","",100000000)</f>
        <v>2027.3795782100001</v>
      </c>
      <c r="X4399" s="2">
        <f>[1]!s_pq_avgamount(A4399,"20260101","",100000000)</f>
        <v>18.430723438272725</v>
      </c>
      <c r="Y4399" s="17">
        <f>[1]!s_ipo_dilutedpe(A4399)</f>
        <v>0</v>
      </c>
      <c r="Z4399" s="12">
        <f>[1]!s_ipo_collection_total(A4399,100000000)</f>
        <v>7.01</v>
      </c>
      <c r="AA4399" s="2">
        <f>[1]!s_val_pe_ttm(A4399,E4399)</f>
        <v>73.423629760742188</v>
      </c>
      <c r="AB4399" s="5">
        <f>[1]!s_info_zjtxornot1(A4399,"")</f>
        <v>0</v>
      </c>
      <c r="AC4399" s="22" t="str">
        <f>[1]!s_info_nature1(A4399,"")</f>
        <v>民营企业</v>
      </c>
      <c r="AD4399" s="6" t="str">
        <f>[1]!s_info_city(A4399)</f>
        <v>项城市</v>
      </c>
      <c r="AE4399" s="6" t="str">
        <f>[1]!s_info_province(A4399)</f>
        <v>河南省</v>
      </c>
      <c r="AF4399">
        <v>114.89337999999999</v>
      </c>
      <c r="AG4399">
        <v>33.274470000000001</v>
      </c>
    </row>
    <row r="4400" spans="1:33" x14ac:dyDescent="0.3">
      <c r="A4400" s="12" t="s">
        <v>9116</v>
      </c>
      <c r="B4400" s="12" t="s">
        <v>9117</v>
      </c>
      <c r="C4400" s="16" t="str">
        <f>[1]!s_info_mkt(A4400)</f>
        <v>创业板</v>
      </c>
      <c r="D4400" s="16" t="str">
        <f>[1]!s_ipo_listeddate(A4400)</f>
        <v>2022-06-22</v>
      </c>
      <c r="E4400" s="16" t="str">
        <f>[1]!lastradeday_s("000002","")</f>
        <v>2026-06-22</v>
      </c>
      <c r="F4400" s="16" t="str">
        <f>[1]!s_info_industry_csrc2023(A4400,"",3)</f>
        <v>化学原料和化学制品制造业</v>
      </c>
      <c r="G4400" s="16" t="str">
        <f>[1]!s_info_industry_csrc2023(A4400,"",1)</f>
        <v>制造业</v>
      </c>
      <c r="H4400" s="16">
        <f>[1]!s_is(A4400,83,"FY","YTD","20251231",1,"",100000000)</f>
        <v>10.352657386499999</v>
      </c>
      <c r="I4400" s="16">
        <f>[1]!s_is(A4400,83,"FY","YTD","20241231",1,"",100000000)</f>
        <v>7.9668229189000002</v>
      </c>
      <c r="J4400" s="16">
        <f t="shared" si="204"/>
        <v>0.29947125621933823</v>
      </c>
      <c r="K4400" s="16">
        <f>[1]!s_is(A4400,61,"FY","YTD","20251231",1,"",100000000)</f>
        <v>1.1563831482</v>
      </c>
      <c r="L4400" s="16">
        <f>[1]!s_is(A4400,61,"FY","YTD","20241231",1,"",100000000)</f>
        <v>0.55702989790000002</v>
      </c>
      <c r="M4400" s="16">
        <f t="shared" si="205"/>
        <v>1.0759803963118655</v>
      </c>
      <c r="N4400" s="16">
        <f>[1]!s_fa_roe(A4400,"20251231")</f>
        <v>6.8308</v>
      </c>
      <c r="O4400" s="16">
        <f>[1]!s_stmnote_rdexp(A4400,"20251231",1,10000)</f>
        <v>5604.2157719999996</v>
      </c>
      <c r="P4400" s="20">
        <f t="shared" si="206"/>
        <v>5.4133113487441105E-2</v>
      </c>
      <c r="Q4400" s="16">
        <f>[1]!s_margin_tradingbalance(A4400,"",10000)</f>
        <v>22754.308799999999</v>
      </c>
      <c r="R4400" s="16">
        <f>[1]!s_margin_seclendingbalance(A4400,"",10000)</f>
        <v>20.706</v>
      </c>
      <c r="S4400" s="17">
        <f>[1]!s_val_ev(A4400,"",100000000)</f>
        <v>39.007433556000002</v>
      </c>
      <c r="T4400" s="17">
        <f>[1]!share_freesharesmv(A4400,"",100000000)</f>
        <v>22.9986575175</v>
      </c>
      <c r="U4400" s="17">
        <f>[1]!s_dq_amount_btin(A4400,E4400,100000000)</f>
        <v>0.74912069000000003</v>
      </c>
      <c r="V4400" s="17">
        <f>[1]!s_dq_turn(A4400,E4400)</f>
        <v>2.7912829311751786</v>
      </c>
      <c r="W4400" s="2">
        <f>[1]!s_pq_amount(A4400,"20260101","",100000000)</f>
        <v>118.66006520000001</v>
      </c>
      <c r="X4400" s="2">
        <f>[1]!s_pq_avgamount(A4400,"20260101","",100000000)</f>
        <v>1.0787278654545456</v>
      </c>
      <c r="Y4400" s="17">
        <f>[1]!s_ipo_dilutedpe(A4400)</f>
        <v>32.71</v>
      </c>
      <c r="Z4400" s="12">
        <f>[1]!s_ipo_collection_total(A4400,100000000)</f>
        <v>7.2679600000000004</v>
      </c>
      <c r="AA4400" s="2">
        <f>[1]!s_val_pe_ttm(A4400,E4400)</f>
        <v>79.207176208496094</v>
      </c>
      <c r="AB4400" s="5">
        <f>[1]!s_info_zjtxornot1(A4400,"")</f>
        <v>0</v>
      </c>
      <c r="AC4400" s="22" t="str">
        <f>[1]!s_info_nature1(A4400,"")</f>
        <v>民营企业</v>
      </c>
      <c r="AD4400" s="6" t="str">
        <f>[1]!s_info_city(A4400)</f>
        <v>昆山市</v>
      </c>
      <c r="AE4400" s="6" t="str">
        <f>[1]!s_info_province(A4400)</f>
        <v>江苏省</v>
      </c>
      <c r="AF4400">
        <v>120.965808</v>
      </c>
      <c r="AG4400">
        <v>31.328937</v>
      </c>
    </row>
    <row r="4401" spans="1:33" x14ac:dyDescent="0.3">
      <c r="A4401" s="12" t="s">
        <v>9118</v>
      </c>
      <c r="B4401" s="12" t="s">
        <v>9119</v>
      </c>
      <c r="C4401" s="16" t="str">
        <f>[1]!s_info_mkt(A4401)</f>
        <v>主板</v>
      </c>
      <c r="D4401" s="16" t="str">
        <f>[1]!s_ipo_listeddate(A4401)</f>
        <v>2016-11-29</v>
      </c>
      <c r="E4401" s="16" t="str">
        <f>[1]!lastradeday_s("000002","")</f>
        <v>2026-06-22</v>
      </c>
      <c r="F4401" s="16" t="str">
        <f>[1]!s_info_industry_csrc2023(A4401,"",3)</f>
        <v>货币金融服务</v>
      </c>
      <c r="G4401" s="16" t="str">
        <f>[1]!s_info_industry_csrc2023(A4401,"",1)</f>
        <v>金融业</v>
      </c>
      <c r="H4401" s="16">
        <f>[1]!s_is(A4401,83,"FY","YTD","20251231",1,"",100000000)</f>
        <v>42.125990000000002</v>
      </c>
      <c r="I4401" s="16">
        <f>[1]!s_is(A4401,83,"FY","YTD","20241231",1,"",100000000)</f>
        <v>41.743429999999996</v>
      </c>
      <c r="J4401" s="16">
        <f t="shared" si="204"/>
        <v>9.1645559552726574E-3</v>
      </c>
      <c r="K4401" s="16">
        <f>[1]!s_is(A4401,61,"FY","YTD","20251231",1,"",100000000)</f>
        <v>20.432829999999999</v>
      </c>
      <c r="L4401" s="16">
        <f>[1]!s_is(A4401,61,"FY","YTD","20241231",1,"",100000000)</f>
        <v>19.449940000000002</v>
      </c>
      <c r="M4401" s="16">
        <f t="shared" si="205"/>
        <v>5.0534346121376084E-2</v>
      </c>
      <c r="N4401" s="16">
        <f>[1]!s_fa_roe(A4401,"20251231")</f>
        <v>11.068899999999999</v>
      </c>
      <c r="O4401" s="16">
        <f>[1]!s_stmnote_rdexp(A4401,"20251231",1,10000)</f>
        <v>0</v>
      </c>
      <c r="P4401" s="20">
        <f t="shared" si="206"/>
        <v>0</v>
      </c>
      <c r="Q4401" s="16">
        <f>[1]!s_margin_tradingbalance(A4401,"",10000)</f>
        <v>88901.233500000002</v>
      </c>
      <c r="R4401" s="16">
        <f>[1]!s_margin_seclendingbalance(A4401,"",10000)</f>
        <v>167.7954</v>
      </c>
      <c r="S4401" s="17">
        <f>[1]!s_val_ev(A4401,"",100000000)</f>
        <v>92.146416611500015</v>
      </c>
      <c r="T4401" s="17">
        <f>[1]!share_freesharesmv(A4401,"",100000000)</f>
        <v>79.668382573000017</v>
      </c>
      <c r="U4401" s="17">
        <f>[1]!s_dq_amount_btin(A4401,E4401,100000000)</f>
        <v>1.10601843</v>
      </c>
      <c r="V4401" s="17">
        <f>[1]!s_dq_turn(A4401,E4401)</f>
        <v>1.2148704145705105</v>
      </c>
      <c r="W4401" s="2">
        <f>[1]!s_pq_amount(A4401,"20260101","",100000000)</f>
        <v>142.43871634000001</v>
      </c>
      <c r="X4401" s="2">
        <f>[1]!s_pq_avgamount(A4401,"20260101","",100000000)</f>
        <v>1.2948974212727273</v>
      </c>
      <c r="Y4401" s="17">
        <f>[1]!s_ipo_dilutedpe(A4401)</f>
        <v>12.62</v>
      </c>
      <c r="Z4401" s="12">
        <f>[1]!s_ipo_collection_total(A4401,100000000)</f>
        <v>7.6154500000000001</v>
      </c>
      <c r="AA4401" s="2">
        <f>[1]!s_val_pe_ttm(A4401,E4401)</f>
        <v>4.4612116813659668</v>
      </c>
      <c r="AB4401" s="5">
        <f>[1]!s_info_zjtxornot1(A4401,"")</f>
        <v>0</v>
      </c>
      <c r="AC4401" s="22" t="str">
        <f>[1]!s_info_nature1(A4401,"")</f>
        <v>公众企业</v>
      </c>
      <c r="AD4401" s="6" t="str">
        <f>[1]!s_info_city(A4401)</f>
        <v>苏州市</v>
      </c>
      <c r="AE4401" s="6" t="str">
        <f>[1]!s_info_province(A4401)</f>
        <v>江苏省</v>
      </c>
      <c r="AF4401">
        <v>120.619585</v>
      </c>
      <c r="AG4401">
        <v>31.299378999999998</v>
      </c>
    </row>
    <row r="4402" spans="1:33" x14ac:dyDescent="0.3">
      <c r="A4402" s="12" t="s">
        <v>9120</v>
      </c>
      <c r="B4402" s="12" t="s">
        <v>9121</v>
      </c>
      <c r="C4402" s="16" t="str">
        <f>[1]!s_info_mkt(A4402)</f>
        <v>主板</v>
      </c>
      <c r="D4402" s="16" t="str">
        <f>[1]!s_ipo_listeddate(A4402)</f>
        <v>2004-07-05</v>
      </c>
      <c r="E4402" s="16" t="str">
        <f>[1]!lastradeday_s("000002","")</f>
        <v>2026-06-22</v>
      </c>
      <c r="F4402" s="16" t="str">
        <f>[1]!s_info_industry_csrc2023(A4402,"",3)</f>
        <v>通用设备制造业</v>
      </c>
      <c r="G4402" s="16" t="str">
        <f>[1]!s_info_industry_csrc2023(A4402,"",1)</f>
        <v>制造业</v>
      </c>
      <c r="H4402" s="16">
        <f>[1]!s_is(A4402,83,"FY","YTD","20251231",1,"",100000000)</f>
        <v>130.34507556899999</v>
      </c>
      <c r="I4402" s="16">
        <f>[1]!s_is(A4402,83,"FY","YTD","20241231",1,"",100000000)</f>
        <v>126.78362326850001</v>
      </c>
      <c r="J4402" s="16">
        <f t="shared" si="204"/>
        <v>2.8090791292165518E-2</v>
      </c>
      <c r="K4402" s="16">
        <f>[1]!s_is(A4402,61,"FY","YTD","20251231",1,"",100000000)</f>
        <v>10.779297870399999</v>
      </c>
      <c r="L4402" s="16">
        <f>[1]!s_is(A4402,61,"FY","YTD","20241231",1,"",100000000)</f>
        <v>10.4488730977</v>
      </c>
      <c r="M4402" s="16">
        <f t="shared" si="205"/>
        <v>3.1623005620838848E-2</v>
      </c>
      <c r="N4402" s="16">
        <f>[1]!s_fa_roe(A4402,"20251231")</f>
        <v>17.706</v>
      </c>
      <c r="O4402" s="16">
        <f>[1]!s_stmnote_rdexp(A4402,"20251231",1,10000)</f>
        <v>53487.546182999999</v>
      </c>
      <c r="P4402" s="20">
        <f t="shared" si="206"/>
        <v>4.1035340958995893E-2</v>
      </c>
      <c r="Q4402" s="16">
        <f>[1]!s_margin_tradingbalance(A4402,"",10000)</f>
        <v>56222.395799999998</v>
      </c>
      <c r="R4402" s="16">
        <f>[1]!s_margin_seclendingbalance(A4402,"",10000)</f>
        <v>124.8588</v>
      </c>
      <c r="S4402" s="17">
        <f>[1]!s_val_ev(A4402,"",100000000)</f>
        <v>112.30376102549999</v>
      </c>
      <c r="T4402" s="17">
        <f>[1]!share_freesharesmv(A4402,"",100000000)</f>
        <v>60.799655795999996</v>
      </c>
      <c r="U4402" s="17">
        <f>[1]!s_dq_amount_btin(A4402,E4402,100000000)</f>
        <v>1.73974882</v>
      </c>
      <c r="V4402" s="17">
        <f>[1]!s_dq_turn(A4402,E4402)</f>
        <v>1.5994908358626598</v>
      </c>
      <c r="W4402" s="2">
        <f>[1]!s_pq_amount(A4402,"20260101","",100000000)</f>
        <v>220.61528369000001</v>
      </c>
      <c r="X4402" s="2">
        <f>[1]!s_pq_avgamount(A4402,"20260101","",100000000)</f>
        <v>2.0055934880909092</v>
      </c>
      <c r="Y4402" s="17">
        <f>[1]!s_ipo_dilutedpe(A4402)</f>
        <v>19.03</v>
      </c>
      <c r="Z4402" s="12">
        <f>[1]!s_ipo_collection_total(A4402,100000000)</f>
        <v>3.1976</v>
      </c>
      <c r="AA4402" s="2">
        <f>[1]!s_val_pe_ttm(A4402,E4402)</f>
        <v>10.629905700683594</v>
      </c>
      <c r="AB4402" s="5">
        <f>[1]!s_info_zjtxornot1(A4402,"")</f>
        <v>1</v>
      </c>
      <c r="AC4402" s="22" t="str">
        <f>[1]!s_info_nature1(A4402,"")</f>
        <v>公众企业</v>
      </c>
      <c r="AD4402" s="6" t="str">
        <f>[1]!s_info_city(A4402)</f>
        <v>诸暨市</v>
      </c>
      <c r="AE4402" s="6" t="str">
        <f>[1]!s_info_province(A4402)</f>
        <v>浙江省</v>
      </c>
      <c r="AF4402">
        <v>120.281434</v>
      </c>
      <c r="AG4402">
        <v>29.699400000000001</v>
      </c>
    </row>
    <row r="4403" spans="1:33" x14ac:dyDescent="0.3">
      <c r="A4403" s="12" t="s">
        <v>9122</v>
      </c>
      <c r="B4403" s="12" t="s">
        <v>9123</v>
      </c>
      <c r="C4403" s="16" t="str">
        <f>[1]!s_info_mkt(A4403)</f>
        <v>主板</v>
      </c>
      <c r="D4403" s="16" t="str">
        <f>[1]!s_ipo_listeddate(A4403)</f>
        <v>2011-03-02</v>
      </c>
      <c r="E4403" s="16" t="str">
        <f>[1]!lastradeday_s("000002","")</f>
        <v>2026-06-22</v>
      </c>
      <c r="F4403" s="16" t="str">
        <f>[1]!s_info_industry_csrc2023(A4403,"",3)</f>
        <v>农副食品加工业</v>
      </c>
      <c r="G4403" s="16" t="str">
        <f>[1]!s_info_industry_csrc2023(A4403,"",1)</f>
        <v>制造业</v>
      </c>
      <c r="H4403" s="16">
        <f>[1]!s_is(A4403,83,"FY","YTD","20251231",1,"",100000000)</f>
        <v>65.736885864800001</v>
      </c>
      <c r="I4403" s="16">
        <f>[1]!s_is(A4403,83,"FY","YTD","20241231",1,"",100000000)</f>
        <v>71.313640793700003</v>
      </c>
      <c r="J4403" s="16">
        <f t="shared" si="204"/>
        <v>-7.8200395700350533E-2</v>
      </c>
      <c r="K4403" s="16">
        <f>[1]!s_is(A4403,61,"FY","YTD","20251231",1,"",100000000)</f>
        <v>3.1844614395999997</v>
      </c>
      <c r="L4403" s="16">
        <f>[1]!s_is(A4403,61,"FY","YTD","20241231",1,"",100000000)</f>
        <v>8.4948076693000001</v>
      </c>
      <c r="M4403" s="16">
        <f t="shared" si="205"/>
        <v>-0.62512848276617783</v>
      </c>
      <c r="N4403" s="16">
        <f>[1]!s_fa_roe(A4403,"20251231")</f>
        <v>5.7462999999999997</v>
      </c>
      <c r="O4403" s="16">
        <f>[1]!s_stmnote_rdexp(A4403,"20251231",1,10000)</f>
        <v>7717.9896459999991</v>
      </c>
      <c r="P4403" s="20">
        <f t="shared" si="206"/>
        <v>1.1740729035861944E-2</v>
      </c>
      <c r="Q4403" s="16">
        <f>[1]!s_margin_tradingbalance(A4403,"",10000)</f>
        <v>34240.732100000001</v>
      </c>
      <c r="R4403" s="16">
        <f>[1]!s_margin_seclendingbalance(A4403,"",10000)</f>
        <v>138.2122</v>
      </c>
      <c r="S4403" s="17">
        <f>[1]!s_val_ev(A4403,"",100000000)</f>
        <v>93.583222359999994</v>
      </c>
      <c r="T4403" s="17">
        <f>[1]!share_freesharesmv(A4403,"",100000000)</f>
        <v>53.548229280000001</v>
      </c>
      <c r="U4403" s="17">
        <f>[1]!s_dq_amount_btin(A4403,E4403,100000000)</f>
        <v>1.3477413899999999</v>
      </c>
      <c r="V4403" s="17">
        <f>[1]!s_dq_turn(A4403,E4403)</f>
        <v>1.4522419560069999</v>
      </c>
      <c r="W4403" s="2">
        <f>[1]!s_pq_amount(A4403,"20260101","",100000000)</f>
        <v>191.49915562000001</v>
      </c>
      <c r="X4403" s="2">
        <f>[1]!s_pq_avgamount(A4403,"20260101","",100000000)</f>
        <v>1.7409014147272728</v>
      </c>
      <c r="Y4403" s="17">
        <f>[1]!s_ipo_dilutedpe(A4403)</f>
        <v>54.14</v>
      </c>
      <c r="Z4403" s="12">
        <f>[1]!s_ipo_collection_total(A4403,100000000)</f>
        <v>20</v>
      </c>
      <c r="AA4403" s="2">
        <f>[1]!s_val_pe_ttm(A4403,E4403)</f>
        <v>22.855323791503906</v>
      </c>
      <c r="AB4403" s="5">
        <f>[1]!s_info_zjtxornot1(A4403,"")</f>
        <v>0</v>
      </c>
      <c r="AC4403" s="22" t="str">
        <f>[1]!s_info_nature1(A4403,"")</f>
        <v>民营企业</v>
      </c>
      <c r="AD4403" s="6" t="str">
        <f>[1]!s_info_city(A4403)</f>
        <v>合肥市</v>
      </c>
      <c r="AE4403" s="6" t="str">
        <f>[1]!s_info_province(A4403)</f>
        <v>安徽省</v>
      </c>
      <c r="AF4403">
        <v>117.28304199999999</v>
      </c>
      <c r="AG4403">
        <v>31.861190000000001</v>
      </c>
    </row>
    <row r="4404" spans="1:33" x14ac:dyDescent="0.3">
      <c r="A4404" s="12" t="s">
        <v>9124</v>
      </c>
      <c r="B4404" s="12" t="s">
        <v>9125</v>
      </c>
      <c r="C4404" s="16" t="str">
        <f>[1]!s_info_mkt(A4404)</f>
        <v>主板</v>
      </c>
      <c r="D4404" s="16" t="str">
        <f>[1]!s_ipo_listeddate(A4404)</f>
        <v>2014-01-28</v>
      </c>
      <c r="E4404" s="16" t="str">
        <f>[1]!lastradeday_s("000002","")</f>
        <v>2026-06-22</v>
      </c>
      <c r="F4404" s="16" t="str">
        <f>[1]!s_info_industry_csrc2023(A4404,"",3)</f>
        <v>煤炭开采和洗选业</v>
      </c>
      <c r="G4404" s="16" t="str">
        <f>[1]!s_info_industry_csrc2023(A4404,"",1)</f>
        <v>采矿业</v>
      </c>
      <c r="H4404" s="16">
        <f>[1]!s_is(A4404,83,"FY","YTD","20251231",1,"",100000000)</f>
        <v>1581.785197182</v>
      </c>
      <c r="I4404" s="16">
        <f>[1]!s_is(A4404,83,"FY","YTD","20241231",1,"",100000000)</f>
        <v>1841.4484507104999</v>
      </c>
      <c r="J4404" s="16">
        <f t="shared" si="204"/>
        <v>-0.14101032989998286</v>
      </c>
      <c r="K4404" s="16">
        <f>[1]!s_is(A4404,61,"FY","YTD","20251231",1,"",100000000)</f>
        <v>167.6476316836</v>
      </c>
      <c r="L4404" s="16">
        <f>[1]!s_is(A4404,61,"FY","YTD","20241231",1,"",100000000)</f>
        <v>223.59786564160001</v>
      </c>
      <c r="M4404" s="16">
        <f t="shared" si="205"/>
        <v>-0.25022704844455618</v>
      </c>
      <c r="N4404" s="16">
        <f>[1]!s_fa_roe(A4404,"20251231")</f>
        <v>17.881</v>
      </c>
      <c r="O4404" s="16">
        <f>[1]!s_stmnote_rdexp(A4404,"20251231",1,10000)</f>
        <v>66517.52</v>
      </c>
      <c r="P4404" s="20">
        <f t="shared" si="206"/>
        <v>4.205218263421801E-3</v>
      </c>
      <c r="Q4404" s="16">
        <f>[1]!s_margin_tradingbalance(A4404,"",10000)</f>
        <v>69902.130699999994</v>
      </c>
      <c r="R4404" s="16">
        <f>[1]!s_margin_seclendingbalance(A4404,"",10000)</f>
        <v>1512.7858000000001</v>
      </c>
      <c r="S4404" s="17">
        <f>[1]!s_val_ev(A4404,"",100000000)</f>
        <v>2258.9349999999999</v>
      </c>
      <c r="T4404" s="17">
        <f>[1]!share_freesharesmv(A4404,"",100000000)</f>
        <v>784.98616505500001</v>
      </c>
      <c r="U4404" s="17">
        <f>[1]!s_dq_amount_btin(A4404,E4404,100000000)</f>
        <v>13.090114160000001</v>
      </c>
      <c r="V4404" s="17">
        <f>[1]!s_dq_turn(A4404,E4404)</f>
        <v>0.58346701392470346</v>
      </c>
      <c r="W4404" s="2">
        <f>[1]!s_pq_amount(A4404,"20260101","",100000000)</f>
        <v>1421.3103791399999</v>
      </c>
      <c r="X4404" s="2">
        <f>[1]!s_pq_avgamount(A4404,"20260101","",100000000)</f>
        <v>12.921003446727273</v>
      </c>
      <c r="Y4404" s="17">
        <f>[1]!s_ipo_dilutedpe(A4404)</f>
        <v>6.23</v>
      </c>
      <c r="Z4404" s="12">
        <f>[1]!s_ipo_collection_total(A4404,100000000)</f>
        <v>40</v>
      </c>
      <c r="AA4404" s="2">
        <f>[1]!s_val_pe_ttm(A4404,E4404)</f>
        <v>13.969928741455078</v>
      </c>
      <c r="AB4404" s="5">
        <f>[1]!s_info_zjtxornot1(A4404,"")</f>
        <v>0</v>
      </c>
      <c r="AC4404" s="22" t="str">
        <f>[1]!s_info_nature1(A4404,"")</f>
        <v>地方国有企业</v>
      </c>
      <c r="AD4404" s="6" t="str">
        <f>[1]!s_info_city(A4404)</f>
        <v>西安市</v>
      </c>
      <c r="AE4404" s="6" t="str">
        <f>[1]!s_info_province(A4404)</f>
        <v>陕西省</v>
      </c>
      <c r="AF4404">
        <v>108.948024</v>
      </c>
      <c r="AG4404">
        <v>34.263160999999997</v>
      </c>
    </row>
    <row r="4405" spans="1:33" x14ac:dyDescent="0.3">
      <c r="A4405" s="12" t="s">
        <v>9126</v>
      </c>
      <c r="B4405" s="12" t="s">
        <v>9127</v>
      </c>
      <c r="C4405" s="16" t="str">
        <f>[1]!s_info_mkt(A4405)</f>
        <v>主板</v>
      </c>
      <c r="D4405" s="16" t="str">
        <f>[1]!s_ipo_listeddate(A4405)</f>
        <v>2010-09-15</v>
      </c>
      <c r="E4405" s="16" t="str">
        <f>[1]!lastradeday_s("000002","")</f>
        <v>2026-06-22</v>
      </c>
      <c r="F4405" s="16" t="str">
        <f>[1]!s_info_industry_csrc2023(A4405,"",3)</f>
        <v>化学原料和化学制品制造业</v>
      </c>
      <c r="G4405" s="16" t="str">
        <f>[1]!s_info_industry_csrc2023(A4405,"",1)</f>
        <v>制造业</v>
      </c>
      <c r="H4405" s="16">
        <f>[1]!s_is(A4405,83,"FY","YTD","20251231",1,"",100000000)</f>
        <v>6.0329046227999994</v>
      </c>
      <c r="I4405" s="16">
        <f>[1]!s_is(A4405,83,"FY","YTD","20241231",1,"",100000000)</f>
        <v>5.3866286380999995</v>
      </c>
      <c r="J4405" s="16">
        <f t="shared" si="204"/>
        <v>0.11997782437215831</v>
      </c>
      <c r="K4405" s="16">
        <f>[1]!s_is(A4405,61,"FY","YTD","20251231",1,"",100000000)</f>
        <v>0.31318410059999996</v>
      </c>
      <c r="L4405" s="16">
        <f>[1]!s_is(A4405,61,"FY","YTD","20241231",1,"",100000000)</f>
        <v>0.56393834630000006</v>
      </c>
      <c r="M4405" s="16">
        <f t="shared" si="205"/>
        <v>-0.44464833318251706</v>
      </c>
      <c r="N4405" s="16">
        <f>[1]!s_fa_roe(A4405,"20251231")</f>
        <v>3.3365999999999998</v>
      </c>
      <c r="O4405" s="16">
        <f>[1]!s_stmnote_rdexp(A4405,"20251231",1,10000)</f>
        <v>1807.234966</v>
      </c>
      <c r="P4405" s="20">
        <f t="shared" si="206"/>
        <v>2.9956299311777013E-2</v>
      </c>
      <c r="Q4405" s="16">
        <f>[1]!s_margin_tradingbalance(A4405,"",10000)</f>
        <v>25572.131399999998</v>
      </c>
      <c r="R4405" s="16">
        <f>[1]!s_margin_seclendingbalance(A4405,"",10000)</f>
        <v>28.299900000000001</v>
      </c>
      <c r="S4405" s="17">
        <f>[1]!s_val_ev(A4405,"",100000000)</f>
        <v>33.109200000000001</v>
      </c>
      <c r="T4405" s="17">
        <f>[1]!share_freesharesmv(A4405,"",100000000)</f>
        <v>26.030582555399999</v>
      </c>
      <c r="U4405" s="17">
        <f>[1]!s_dq_amount_btin(A4405,E4405,100000000)</f>
        <v>0.77750072000000003</v>
      </c>
      <c r="V4405" s="17">
        <f>[1]!s_dq_turn(A4405,E4405)</f>
        <v>2.4159913398692816</v>
      </c>
      <c r="W4405" s="2">
        <f>[1]!s_pq_amount(A4405,"20260101","",100000000)</f>
        <v>125.11458374</v>
      </c>
      <c r="X4405" s="2">
        <f>[1]!s_pq_avgamount(A4405,"20260101","",100000000)</f>
        <v>1.1374053067272727</v>
      </c>
      <c r="Y4405" s="17">
        <f>[1]!s_ipo_dilutedpe(A4405)</f>
        <v>63.89</v>
      </c>
      <c r="Z4405" s="12">
        <f>[1]!s_ipo_collection_total(A4405,100000000)</f>
        <v>6.9</v>
      </c>
      <c r="AA4405" s="2">
        <f>[1]!s_val_pe_ttm(A4405,E4405)</f>
        <v>110.19075775146484</v>
      </c>
      <c r="AB4405" s="5">
        <f>[1]!s_info_zjtxornot1(A4405,"")</f>
        <v>0</v>
      </c>
      <c r="AC4405" s="22" t="str">
        <f>[1]!s_info_nature1(A4405,"")</f>
        <v>民营企业</v>
      </c>
      <c r="AD4405" s="6" t="str">
        <f>[1]!s_info_city(A4405)</f>
        <v>东营市</v>
      </c>
      <c r="AE4405" s="6" t="str">
        <f>[1]!s_info_province(A4405)</f>
        <v>山东省</v>
      </c>
      <c r="AF4405">
        <v>118.66471</v>
      </c>
      <c r="AG4405">
        <v>37.434564000000002</v>
      </c>
    </row>
    <row r="4406" spans="1:33" x14ac:dyDescent="0.3">
      <c r="A4406" s="12" t="s">
        <v>339</v>
      </c>
      <c r="B4406" s="12" t="s">
        <v>340</v>
      </c>
      <c r="C4406" s="16" t="str">
        <f>[1]!s_info_mkt(A4406)</f>
        <v>北证</v>
      </c>
      <c r="D4406" s="16" t="str">
        <f>[1]!s_ipo_listeddate(A4406)</f>
        <v>2024-01-05</v>
      </c>
      <c r="E4406" s="16" t="str">
        <f>[1]!lastradeday_s("000002","")</f>
        <v>2026-06-22</v>
      </c>
      <c r="F4406" s="16" t="str">
        <f>[1]!s_info_industry_csrc2023(A4406,"",3)</f>
        <v>汽车制造业</v>
      </c>
      <c r="G4406" s="16" t="str">
        <f>[1]!s_info_industry_csrc2023(A4406,"",1)</f>
        <v>制造业</v>
      </c>
      <c r="H4406" s="16">
        <f>[1]!s_is(A4406,83,"FY","YTD","20251231",1,"",100000000)</f>
        <v>3.9057822064999996</v>
      </c>
      <c r="I4406" s="16">
        <f>[1]!s_is(A4406,83,"FY","YTD","20241231",1,"",100000000)</f>
        <v>2.8580588606999999</v>
      </c>
      <c r="J4406" s="16">
        <f t="shared" si="204"/>
        <v>0.36658564321638565</v>
      </c>
      <c r="K4406" s="16">
        <f>[1]!s_is(A4406,61,"FY","YTD","20251231",1,"",100000000)</f>
        <v>0.72083140810000002</v>
      </c>
      <c r="L4406" s="16">
        <f>[1]!s_is(A4406,61,"FY","YTD","20241231",1,"",100000000)</f>
        <v>0.62511391869999999</v>
      </c>
      <c r="M4406" s="16">
        <f t="shared" si="205"/>
        <v>0.15312007385638784</v>
      </c>
      <c r="N4406" s="16">
        <f>[1]!s_fa_roe(A4406,"20251231")</f>
        <v>12.4534</v>
      </c>
      <c r="O4406" s="16">
        <f>[1]!s_stmnote_rdexp(A4406,"20251231",1,10000)</f>
        <v>1491.6841340000001</v>
      </c>
      <c r="P4406" s="20">
        <f t="shared" si="206"/>
        <v>3.8191687481128375E-2</v>
      </c>
      <c r="Q4406" s="16">
        <f>[1]!s_margin_tradingbalance(A4406,"",10000)</f>
        <v>1466.3661</v>
      </c>
      <c r="R4406" s="16">
        <f>[1]!s_margin_seclendingbalance(A4406,"",10000)</f>
        <v>0</v>
      </c>
      <c r="S4406" s="17">
        <f>[1]!s_val_ev(A4406,"",100000000)</f>
        <v>14.721251999999998</v>
      </c>
      <c r="T4406" s="17">
        <f>[1]!share_freesharesmv(A4406,"",100000000)</f>
        <v>5.0955293479999995</v>
      </c>
      <c r="U4406" s="17">
        <f>[1]!s_dq_amount_btin(A4406,E4406,100000000)</f>
        <v>0.17489584999999999</v>
      </c>
      <c r="V4406" s="17">
        <f>[1]!s_dq_turn(A4406,E4406)</f>
        <v>1.8862369434121777</v>
      </c>
      <c r="W4406" s="2">
        <f>[1]!s_pq_amount(A4406,"20260101","",100000000)</f>
        <v>36.976162889999998</v>
      </c>
      <c r="X4406" s="2">
        <f>[1]!s_pq_avgamount(A4406,"20260101","",100000000)</f>
        <v>0.33614693536363638</v>
      </c>
      <c r="Y4406" s="17">
        <f>[1]!s_ipo_dilutedpe(A4406)</f>
        <v>17.46</v>
      </c>
      <c r="Z4406" s="12">
        <f>[1]!s_ipo_collection_total(A4406,100000000)</f>
        <v>1.2889200000000001</v>
      </c>
      <c r="AA4406" s="2">
        <f>[1]!s_val_pe_ttm(A4406,E4406)</f>
        <v>20.182277679443359</v>
      </c>
      <c r="AB4406" s="5">
        <f>[1]!s_info_zjtxornot1(A4406,"")</f>
        <v>1</v>
      </c>
      <c r="AC4406" s="22" t="str">
        <f>[1]!s_info_nature1(A4406,"")</f>
        <v>民营企业</v>
      </c>
      <c r="AD4406" s="6" t="str">
        <f>[1]!s_info_city(A4406)</f>
        <v>绍兴市</v>
      </c>
      <c r="AE4406" s="6" t="str">
        <f>[1]!s_info_province(A4406)</f>
        <v>浙江省</v>
      </c>
      <c r="AF4406">
        <v>120.582112</v>
      </c>
      <c r="AG4406">
        <v>29.997116999999999</v>
      </c>
    </row>
    <row r="4407" spans="1:33" x14ac:dyDescent="0.3">
      <c r="A4407" s="12" t="s">
        <v>9128</v>
      </c>
      <c r="B4407" s="12" t="s">
        <v>9129</v>
      </c>
      <c r="C4407" s="16" t="str">
        <f>[1]!s_info_mkt(A4407)</f>
        <v>创业板</v>
      </c>
      <c r="D4407" s="16" t="str">
        <f>[1]!s_ipo_listeddate(A4407)</f>
        <v>2015-11-02</v>
      </c>
      <c r="E4407" s="16" t="str">
        <f>[1]!lastradeday_s("000002","")</f>
        <v>2026-06-22</v>
      </c>
      <c r="F4407" s="16" t="str">
        <f>[1]!s_info_industry_csrc2023(A4407,"",3)</f>
        <v>畜牧业</v>
      </c>
      <c r="G4407" s="16" t="str">
        <f>[1]!s_info_industry_csrc2023(A4407,"",1)</f>
        <v>农、林、牧、渔业</v>
      </c>
      <c r="H4407" s="16">
        <f>[1]!s_is(A4407,83,"FY","YTD","20251231",1,"",100000000)</f>
        <v>1038.6218849971999</v>
      </c>
      <c r="I4407" s="16">
        <f>[1]!s_is(A4407,83,"FY","YTD","20241231",1,"",100000000)</f>
        <v>1049.2435375225</v>
      </c>
      <c r="J4407" s="16">
        <f t="shared" si="204"/>
        <v>-1.0123152676622782E-2</v>
      </c>
      <c r="K4407" s="16">
        <f>[1]!s_is(A4407,61,"FY","YTD","20251231",1,"",100000000)</f>
        <v>52.664158178199997</v>
      </c>
      <c r="L4407" s="16">
        <f>[1]!s_is(A4407,61,"FY","YTD","20241231",1,"",100000000)</f>
        <v>92.304188566200011</v>
      </c>
      <c r="M4407" s="16">
        <f t="shared" si="205"/>
        <v>-0.42944996325459728</v>
      </c>
      <c r="N4407" s="16">
        <f>[1]!s_fa_roe(A4407,"20251231")</f>
        <v>12.6859</v>
      </c>
      <c r="O4407" s="16">
        <f>[1]!s_stmnote_rdexp(A4407,"20251231",1,10000)</f>
        <v>81500.647839999991</v>
      </c>
      <c r="P4407" s="20">
        <f t="shared" si="206"/>
        <v>7.8469988951002812E-3</v>
      </c>
      <c r="Q4407" s="16">
        <f>[1]!s_margin_tradingbalance(A4407,"",10000)</f>
        <v>93312.883799999996</v>
      </c>
      <c r="R4407" s="16">
        <f>[1]!s_margin_seclendingbalance(A4407,"",10000)</f>
        <v>797.50300000000004</v>
      </c>
      <c r="S4407" s="17">
        <f>[1]!s_val_ev(A4407,"",100000000)</f>
        <v>831.07577019450002</v>
      </c>
      <c r="T4407" s="17">
        <f>[1]!share_freesharesmv(A4407,"",100000000)</f>
        <v>670.8546394727</v>
      </c>
      <c r="U4407" s="17">
        <f>[1]!s_dq_amount_btin(A4407,E4407,100000000)</f>
        <v>5.7121582000000002</v>
      </c>
      <c r="V4407" s="17">
        <f>[1]!s_dq_turn(A4407,E4407)</f>
        <v>0.77652005131263124</v>
      </c>
      <c r="W4407" s="2">
        <f>[1]!s_pq_amount(A4407,"20260101","",100000000)</f>
        <v>899.34406472000001</v>
      </c>
      <c r="X4407" s="2">
        <f>[1]!s_pq_avgamount(A4407,"20260101","",100000000)</f>
        <v>8.1758551338181817</v>
      </c>
      <c r="Y4407" s="17">
        <f>[1]!s_ipo_dilutedpe(A4407)</f>
        <v>22.43</v>
      </c>
      <c r="Z4407" s="12">
        <f>[1]!s_ipo_collection_total(A4407,100000000)</f>
        <v>0</v>
      </c>
      <c r="AA4407" s="2">
        <f>[1]!s_val_pe_ttm(A4407,E4407)</f>
        <v>37.863475799560547</v>
      </c>
      <c r="AB4407" s="5">
        <f>[1]!s_info_zjtxornot1(A4407,"")</f>
        <v>1</v>
      </c>
      <c r="AC4407" s="22" t="str">
        <f>[1]!s_info_nature1(A4407,"")</f>
        <v>民营企业</v>
      </c>
      <c r="AD4407" s="6" t="str">
        <f>[1]!s_info_city(A4407)</f>
        <v>云浮市</v>
      </c>
      <c r="AE4407" s="6" t="str">
        <f>[1]!s_info_province(A4407)</f>
        <v>广东省</v>
      </c>
      <c r="AF4407">
        <v>112.044439</v>
      </c>
      <c r="AG4407">
        <v>22.929801000000001</v>
      </c>
    </row>
    <row r="4408" spans="1:33" x14ac:dyDescent="0.3">
      <c r="A4408" s="12" t="s">
        <v>9130</v>
      </c>
      <c r="B4408" s="12" t="s">
        <v>9131</v>
      </c>
      <c r="C4408" s="16" t="str">
        <f>[1]!s_info_mkt(A4408)</f>
        <v>创业板</v>
      </c>
      <c r="D4408" s="16" t="str">
        <f>[1]!s_ipo_listeddate(A4408)</f>
        <v>2019-03-22</v>
      </c>
      <c r="E4408" s="16" t="str">
        <f>[1]!lastradeday_s("000002","")</f>
        <v>2026-06-22</v>
      </c>
      <c r="F4408" s="16" t="str">
        <f>[1]!s_info_industry_csrc2023(A4408,"",3)</f>
        <v>食品制造业</v>
      </c>
      <c r="G4408" s="16" t="str">
        <f>[1]!s_info_industry_csrc2023(A4408,"",1)</f>
        <v>制造业</v>
      </c>
      <c r="H4408" s="16">
        <f>[1]!s_is(A4408,83,"FY","YTD","20251231",1,"",100000000)</f>
        <v>21.576802126999997</v>
      </c>
      <c r="I4408" s="16">
        <f>[1]!s_is(A4408,83,"FY","YTD","20241231",1,"",100000000)</f>
        <v>19.807530019400001</v>
      </c>
      <c r="J4408" s="16">
        <f t="shared" si="204"/>
        <v>8.9323207177630204E-2</v>
      </c>
      <c r="K4408" s="16">
        <f>[1]!s_is(A4408,61,"FY","YTD","20251231",1,"",100000000)</f>
        <v>-2.4112574052000002</v>
      </c>
      <c r="L4408" s="16">
        <f>[1]!s_is(A4408,61,"FY","YTD","20241231",1,"",100000000)</f>
        <v>0.53726318630000003</v>
      </c>
      <c r="M4408" s="16">
        <f t="shared" si="205"/>
        <v>-5.4880376446518504</v>
      </c>
      <c r="N4408" s="16">
        <f>[1]!s_fa_roe(A4408,"20251231")</f>
        <v>-7.5377000000000001</v>
      </c>
      <c r="O4408" s="16">
        <f>[1]!s_stmnote_rdexp(A4408,"20251231",1,10000)</f>
        <v>103601.096867</v>
      </c>
      <c r="P4408" s="20">
        <f t="shared" si="206"/>
        <v>0.48015037750825651</v>
      </c>
      <c r="Q4408" s="16">
        <f>[1]!s_margin_tradingbalance(A4408,"",10000)</f>
        <v>50387.067499999997</v>
      </c>
      <c r="R4408" s="16">
        <f>[1]!s_margin_seclendingbalance(A4408,"",10000)</f>
        <v>239.2413</v>
      </c>
      <c r="S4408" s="17">
        <f>[1]!s_val_ev(A4408,"",100000000)</f>
        <v>339.91149244799999</v>
      </c>
      <c r="T4408" s="17">
        <f>[1]!share_freesharesmv(A4408,"",100000000)</f>
        <v>86.139279995999985</v>
      </c>
      <c r="U4408" s="17">
        <f>[1]!s_dq_amount_btin(A4408,E4408,100000000)</f>
        <v>3.5461945199999998</v>
      </c>
      <c r="V4408" s="17">
        <f>[1]!s_dq_turn(A4408,E4408)</f>
        <v>1.0553760833928836</v>
      </c>
      <c r="W4408" s="2">
        <f>[1]!s_pq_amount(A4408,"20260101","",100000000)</f>
        <v>434.81064186999998</v>
      </c>
      <c r="X4408" s="2">
        <f>[1]!s_pq_avgamount(A4408,"20260101","",100000000)</f>
        <v>3.9528240169999997</v>
      </c>
      <c r="Y4408" s="17">
        <f>[1]!s_ipo_dilutedpe(A4408)</f>
        <v>22.99</v>
      </c>
      <c r="Z4408" s="12">
        <f>[1]!s_ipo_collection_total(A4408,100000000)</f>
        <v>12.234999999999999</v>
      </c>
      <c r="AA4408" s="2">
        <f>[1]!s_val_pe_ttm(A4408,E4408)</f>
        <v>-110.33261871337891</v>
      </c>
      <c r="AB4408" s="5">
        <f>[1]!s_info_zjtxornot1(A4408,"")</f>
        <v>0</v>
      </c>
      <c r="AC4408" s="22" t="str">
        <f>[1]!s_info_nature1(A4408,"")</f>
        <v>民营企业</v>
      </c>
      <c r="AD4408" s="6" t="str">
        <f>[1]!s_info_city(A4408)</f>
        <v>石家庄市</v>
      </c>
      <c r="AE4408" s="6" t="str">
        <f>[1]!s_info_province(A4408)</f>
        <v>河北省</v>
      </c>
      <c r="AF4408">
        <v>114.502461</v>
      </c>
      <c r="AG4408">
        <v>38.045473999999999</v>
      </c>
    </row>
    <row r="4409" spans="1:33" x14ac:dyDescent="0.3">
      <c r="A4409" s="12" t="s">
        <v>9132</v>
      </c>
      <c r="B4409" s="12" t="s">
        <v>9133</v>
      </c>
      <c r="C4409" s="16" t="str">
        <f>[1]!s_info_mkt(A4409)</f>
        <v>主板</v>
      </c>
      <c r="D4409" s="16" t="str">
        <f>[1]!s_ipo_listeddate(A4409)</f>
        <v>2007-02-15</v>
      </c>
      <c r="E4409" s="16" t="str">
        <f>[1]!lastradeday_s("000002","")</f>
        <v>2026-06-22</v>
      </c>
      <c r="F4409" s="16" t="str">
        <f>[1]!s_info_industry_csrc2023(A4409,"",3)</f>
        <v>有色金属冶炼和压延加工业</v>
      </c>
      <c r="G4409" s="16" t="str">
        <f>[1]!s_info_industry_csrc2023(A4409,"",1)</f>
        <v>制造业</v>
      </c>
      <c r="H4409" s="16">
        <f>[1]!s_is(A4409,83,"FY","YTD","20251231",1,"",100000000)</f>
        <v>14.456010058599999</v>
      </c>
      <c r="I4409" s="16">
        <f>[1]!s_is(A4409,83,"FY","YTD","20241231",1,"",100000000)</f>
        <v>12.604679724</v>
      </c>
      <c r="J4409" s="16">
        <f t="shared" si="204"/>
        <v>0.14687642805195322</v>
      </c>
      <c r="K4409" s="16">
        <f>[1]!s_is(A4409,61,"FY","YTD","20251231",1,"",100000000)</f>
        <v>-1.7801741152000001</v>
      </c>
      <c r="L4409" s="16">
        <f>[1]!s_is(A4409,61,"FY","YTD","20241231",1,"",100000000)</f>
        <v>-0.78855917419999999</v>
      </c>
      <c r="M4409" s="16">
        <f t="shared" si="205"/>
        <v>-1.2575022565757377</v>
      </c>
      <c r="N4409" s="16">
        <f>[1]!s_fa_roe(A4409,"20251231")</f>
        <v>-20.8704</v>
      </c>
      <c r="O4409" s="16">
        <f>[1]!s_stmnote_rdexp(A4409,"20251231",1,10000)</f>
        <v>229.22549500000002</v>
      </c>
      <c r="P4409" s="20">
        <f t="shared" si="206"/>
        <v>1.5856760895350368E-3</v>
      </c>
      <c r="Q4409" s="16">
        <f>[1]!s_margin_tradingbalance(A4409,"",10000)</f>
        <v>0</v>
      </c>
      <c r="R4409" s="16">
        <f>[1]!s_margin_seclendingbalance(A4409,"",10000)</f>
        <v>0</v>
      </c>
      <c r="S4409" s="17">
        <f>[1]!s_val_ev(A4409,"",100000000)</f>
        <v>26.647770000799998</v>
      </c>
      <c r="T4409" s="17">
        <f>[1]!share_freesharesmv(A4409,"",100000000)</f>
        <v>19.346961575199998</v>
      </c>
      <c r="U4409" s="17">
        <f>[1]!s_dq_amount_btin(A4409,E4409,100000000)</f>
        <v>1.6656001600000001</v>
      </c>
      <c r="V4409" s="17">
        <f>[1]!s_dq_turn(A4409,E4409)</f>
        <v>6.3493465304672547</v>
      </c>
      <c r="W4409" s="2">
        <f>[1]!s_pq_amount(A4409,"20260101","",100000000)</f>
        <v>207.42545765</v>
      </c>
      <c r="X4409" s="2">
        <f>[1]!s_pq_avgamount(A4409,"20260101","",100000000)</f>
        <v>1.8856859786363638</v>
      </c>
      <c r="Y4409" s="17">
        <f>[1]!s_ipo_dilutedpe(A4409)</f>
        <v>28.02</v>
      </c>
      <c r="Z4409" s="12">
        <f>[1]!s_ipo_collection_total(A4409,100000000)</f>
        <v>2.5804800000000001</v>
      </c>
      <c r="AA4409" s="2">
        <f>[1]!s_val_pe_ttm(A4409,E4409)</f>
        <v>-15.451030731201172</v>
      </c>
      <c r="AB4409" s="5">
        <f>[1]!s_info_zjtxornot1(A4409,"")</f>
        <v>0</v>
      </c>
      <c r="AC4409" s="22" t="str">
        <f>[1]!s_info_nature1(A4409,"")</f>
        <v>地方国有企业</v>
      </c>
      <c r="AD4409" s="6" t="str">
        <f>[1]!s_info_city(A4409)</f>
        <v>曲靖市</v>
      </c>
      <c r="AE4409" s="6" t="str">
        <f>[1]!s_info_province(A4409)</f>
        <v>云南省</v>
      </c>
      <c r="AF4409">
        <v>103.79785099999999</v>
      </c>
      <c r="AG4409">
        <v>25.501556999999998</v>
      </c>
    </row>
    <row r="4410" spans="1:33" x14ac:dyDescent="0.3">
      <c r="A4410" s="12" t="s">
        <v>9134</v>
      </c>
      <c r="B4410" s="12" t="s">
        <v>9135</v>
      </c>
      <c r="C4410" s="16" t="str">
        <f>[1]!s_info_mkt(A4410)</f>
        <v>主板</v>
      </c>
      <c r="D4410" s="16" t="str">
        <f>[1]!s_ipo_listeddate(A4410)</f>
        <v>2007-07-19</v>
      </c>
      <c r="E4410" s="16" t="str">
        <f>[1]!lastradeday_s("000002","")</f>
        <v>2026-06-22</v>
      </c>
      <c r="F4410" s="16" t="str">
        <f>[1]!s_info_industry_csrc2023(A4410,"",3)</f>
        <v>货币金融服务</v>
      </c>
      <c r="G4410" s="16" t="str">
        <f>[1]!s_info_industry_csrc2023(A4410,"",1)</f>
        <v>金融业</v>
      </c>
      <c r="H4410" s="16">
        <f>[1]!s_is(A4410,83,"FY","YTD","20251231",1,"",100000000)</f>
        <v>555.41916000000003</v>
      </c>
      <c r="I4410" s="16">
        <f>[1]!s_is(A4410,83,"FY","YTD","20241231",1,"",100000000)</f>
        <v>502.73070000000001</v>
      </c>
      <c r="J4410" s="16">
        <f t="shared" si="204"/>
        <v>0.10480454048260834</v>
      </c>
      <c r="K4410" s="16">
        <f>[1]!s_is(A4410,61,"FY","YTD","20251231",1,"",100000000)</f>
        <v>218.07088999999999</v>
      </c>
      <c r="L4410" s="16">
        <f>[1]!s_is(A4410,61,"FY","YTD","20241231",1,"",100000000)</f>
        <v>201.76728</v>
      </c>
      <c r="M4410" s="16">
        <f t="shared" si="205"/>
        <v>8.0804033240672091E-2</v>
      </c>
      <c r="N4410" s="16">
        <f>[1]!s_fa_roe(A4410,"20251231")</f>
        <v>11.0463</v>
      </c>
      <c r="O4410" s="16">
        <f>[1]!s_stmnote_rdexp(A4410,"20251231",1,10000)</f>
        <v>0</v>
      </c>
      <c r="P4410" s="20">
        <f t="shared" si="206"/>
        <v>0</v>
      </c>
      <c r="Q4410" s="16">
        <f>[1]!s_margin_tradingbalance(A4410,"",10000)</f>
        <v>59130.849000000002</v>
      </c>
      <c r="R4410" s="16">
        <f>[1]!s_margin_seclendingbalance(A4410,"",10000)</f>
        <v>729.197</v>
      </c>
      <c r="S4410" s="17">
        <f>[1]!s_val_ev(A4410,"",100000000)</f>
        <v>1338.9743326335001</v>
      </c>
      <c r="T4410" s="17">
        <f>[1]!share_freesharesmv(A4410,"",100000000)</f>
        <v>573.40583120790006</v>
      </c>
      <c r="U4410" s="17">
        <f>[1]!s_dq_amount_btin(A4410,E4410,100000000)</f>
        <v>6.3610070399999996</v>
      </c>
      <c r="V4410" s="17">
        <f>[1]!s_dq_turn(A4410,E4410)</f>
        <v>0.47686120705852975</v>
      </c>
      <c r="W4410" s="2">
        <f>[1]!s_pq_amount(A4410,"20260101","",100000000)</f>
        <v>659.07723881000004</v>
      </c>
      <c r="X4410" s="2">
        <f>[1]!s_pq_avgamount(A4410,"20260101","",100000000)</f>
        <v>5.9916112619090915</v>
      </c>
      <c r="Y4410" s="17">
        <f>[1]!s_ipo_dilutedpe(A4410)</f>
        <v>34.450000000000003</v>
      </c>
      <c r="Z4410" s="12">
        <f>[1]!s_ipo_collection_total(A4410,100000000)</f>
        <v>69.3</v>
      </c>
      <c r="AA4410" s="2">
        <f>[1]!s_val_pe_ttm(A4410,E4410)</f>
        <v>6.0047445297241211</v>
      </c>
      <c r="AB4410" s="5">
        <f>[1]!s_info_zjtxornot1(A4410,"")</f>
        <v>0</v>
      </c>
      <c r="AC4410" s="22" t="str">
        <f>[1]!s_info_nature1(A4410,"")</f>
        <v>地方国有企业</v>
      </c>
      <c r="AD4410" s="6" t="str">
        <f>[1]!s_info_city(A4410)</f>
        <v>南京市</v>
      </c>
      <c r="AE4410" s="6" t="str">
        <f>[1]!s_info_province(A4410)</f>
        <v>江苏省</v>
      </c>
      <c r="AF4410">
        <v>118.767413</v>
      </c>
      <c r="AG4410">
        <v>32.041544000000002</v>
      </c>
    </row>
    <row r="4411" spans="1:33" x14ac:dyDescent="0.3">
      <c r="A4411" s="12" t="s">
        <v>9136</v>
      </c>
      <c r="B4411" s="12" t="s">
        <v>9137</v>
      </c>
      <c r="C4411" s="16" t="str">
        <f>[1]!s_info_mkt(A4411)</f>
        <v>科创板</v>
      </c>
      <c r="D4411" s="16" t="str">
        <f>[1]!s_ipo_listeddate(A4411)</f>
        <v>2021-12-14</v>
      </c>
      <c r="E4411" s="16" t="str">
        <f>[1]!lastradeday_s("000002","")</f>
        <v>2026-06-22</v>
      </c>
      <c r="F4411" s="16" t="str">
        <f>[1]!s_info_industry_csrc2023(A4411,"",3)</f>
        <v>软件和信息技术服务业</v>
      </c>
      <c r="G4411" s="16" t="str">
        <f>[1]!s_info_industry_csrc2023(A4411,"",1)</f>
        <v>信息传输、软件和信息技术服务业</v>
      </c>
      <c r="H4411" s="16">
        <f>[1]!s_is(A4411,83,"FY","YTD","20251231",1,"",100000000)</f>
        <v>4.0411601761</v>
      </c>
      <c r="I4411" s="16">
        <f>[1]!s_is(A4411,83,"FY","YTD","20241231",1,"",100000000)</f>
        <v>5.9194432471000002</v>
      </c>
      <c r="J4411" s="16">
        <f t="shared" si="204"/>
        <v>-0.31730738729866048</v>
      </c>
      <c r="K4411" s="16">
        <f>[1]!s_is(A4411,61,"FY","YTD","20251231",1,"",100000000)</f>
        <v>-2.5048597505000001</v>
      </c>
      <c r="L4411" s="16">
        <f>[1]!s_is(A4411,61,"FY","YTD","20241231",1,"",100000000)</f>
        <v>-2.5611740241000001</v>
      </c>
      <c r="M4411" s="16">
        <f t="shared" si="205"/>
        <v>2.1987679505608322E-2</v>
      </c>
      <c r="N4411" s="16">
        <f>[1]!s_fa_roe(A4411,"20251231")</f>
        <v>-17.5182</v>
      </c>
      <c r="O4411" s="16">
        <f>[1]!s_stmnote_rdexp(A4411,"20251231",1,10000)</f>
        <v>20009.176035</v>
      </c>
      <c r="P4411" s="20">
        <f t="shared" si="206"/>
        <v>0.49513444563116138</v>
      </c>
      <c r="Q4411" s="16">
        <f>[1]!s_margin_tradingbalance(A4411,"",10000)</f>
        <v>16462.1191</v>
      </c>
      <c r="R4411" s="16">
        <f>[1]!s_margin_seclendingbalance(A4411,"",10000)</f>
        <v>34.1389</v>
      </c>
      <c r="S4411" s="17">
        <f>[1]!s_val_ev(A4411,"",100000000)</f>
        <v>32.896716481799999</v>
      </c>
      <c r="T4411" s="17">
        <f>[1]!share_freesharesmv(A4411,"",100000000)</f>
        <v>19.389051053700001</v>
      </c>
      <c r="U4411" s="17">
        <f>[1]!s_dq_amount_btin(A4411,E4411,100000000)</f>
        <v>1.1391381</v>
      </c>
      <c r="V4411" s="17">
        <f>[1]!s_dq_turn(A4411,E4411)</f>
        <v>3.4651519267300057</v>
      </c>
      <c r="W4411" s="2">
        <f>[1]!s_pq_amount(A4411,"20260101","",100000000)</f>
        <v>143.06625345</v>
      </c>
      <c r="X4411" s="2">
        <f>[1]!s_pq_avgamount(A4411,"20260101","",100000000)</f>
        <v>1.3006023040909092</v>
      </c>
      <c r="Y4411" s="17">
        <f>[1]!s_ipo_dilutedpe(A4411)</f>
        <v>259.60000000000002</v>
      </c>
      <c r="Z4411" s="12">
        <f>[1]!s_ipo_collection_total(A4411,100000000)</f>
        <v>13.615403519999999</v>
      </c>
      <c r="AA4411" s="2">
        <f>[1]!s_val_pe_ttm(A4411,E4411)</f>
        <v>-13.298644065856934</v>
      </c>
      <c r="AB4411" s="5">
        <f>[1]!s_info_zjtxornot1(A4411,"")</f>
        <v>0</v>
      </c>
      <c r="AC4411" s="22" t="str">
        <f>[1]!s_info_nature1(A4411,"")</f>
        <v>民营企业</v>
      </c>
      <c r="AD4411" s="6" t="str">
        <f>[1]!s_info_city(A4411)</f>
        <v>北京市</v>
      </c>
      <c r="AE4411" s="6" t="str">
        <f>[1]!s_info_province(A4411)</f>
        <v>北京</v>
      </c>
      <c r="AF4411">
        <v>116.40528500000001</v>
      </c>
      <c r="AG4411">
        <v>39.904989</v>
      </c>
    </row>
    <row r="4412" spans="1:33" x14ac:dyDescent="0.3">
      <c r="A4412" s="12" t="s">
        <v>9138</v>
      </c>
      <c r="B4412" s="12" t="s">
        <v>9139</v>
      </c>
      <c r="C4412" s="16" t="str">
        <f>[1]!s_info_mkt(A4412)</f>
        <v>创业板</v>
      </c>
      <c r="D4412" s="16" t="str">
        <f>[1]!s_ipo_listeddate(A4412)</f>
        <v>2022-09-14</v>
      </c>
      <c r="E4412" s="16" t="str">
        <f>[1]!lastradeday_s("000002","")</f>
        <v>2026-06-22</v>
      </c>
      <c r="F4412" s="16" t="str">
        <f>[1]!s_info_industry_csrc2023(A4412,"",3)</f>
        <v>橡胶和塑料制品业</v>
      </c>
      <c r="G4412" s="16" t="str">
        <f>[1]!s_info_industry_csrc2023(A4412,"",1)</f>
        <v>制造业</v>
      </c>
      <c r="H4412" s="16">
        <f>[1]!s_is(A4412,83,"FY","YTD","20251231",1,"",100000000)</f>
        <v>7.6892252512999999</v>
      </c>
      <c r="I4412" s="16">
        <f>[1]!s_is(A4412,83,"FY","YTD","20241231",1,"",100000000)</f>
        <v>7.1555324450000004</v>
      </c>
      <c r="J4412" s="16">
        <f t="shared" si="204"/>
        <v>7.4584639284658971E-2</v>
      </c>
      <c r="K4412" s="16">
        <f>[1]!s_is(A4412,61,"FY","YTD","20251231",1,"",100000000)</f>
        <v>0.87039280900000005</v>
      </c>
      <c r="L4412" s="16">
        <f>[1]!s_is(A4412,61,"FY","YTD","20241231",1,"",100000000)</f>
        <v>0.53171444140000002</v>
      </c>
      <c r="M4412" s="16">
        <f t="shared" si="205"/>
        <v>0.63695536782537354</v>
      </c>
      <c r="N4412" s="16">
        <f>[1]!s_fa_roe(A4412,"20251231")</f>
        <v>9.1195000000000004</v>
      </c>
      <c r="O4412" s="16">
        <f>[1]!s_stmnote_rdexp(A4412,"20251231",1,10000)</f>
        <v>4528.8635329999997</v>
      </c>
      <c r="P4412" s="20">
        <f t="shared" si="206"/>
        <v>5.8898827710038994E-2</v>
      </c>
      <c r="Q4412" s="16">
        <f>[1]!s_margin_tradingbalance(A4412,"",10000)</f>
        <v>15863.7664</v>
      </c>
      <c r="R4412" s="16">
        <f>[1]!s_margin_seclendingbalance(A4412,"",10000)</f>
        <v>33.772500000000001</v>
      </c>
      <c r="S4412" s="17">
        <f>[1]!s_val_ev(A4412,"",100000000)</f>
        <v>40.283999999999999</v>
      </c>
      <c r="T4412" s="17">
        <f>[1]!share_freesharesmv(A4412,"",100000000)</f>
        <v>18.301558320000002</v>
      </c>
      <c r="U4412" s="17">
        <f>[1]!s_dq_amount_btin(A4412,E4412,100000000)</f>
        <v>4.04358197</v>
      </c>
      <c r="V4412" s="17">
        <f>[1]!s_dq_turn(A4412,E4412)</f>
        <v>15.491650393629389</v>
      </c>
      <c r="W4412" s="2">
        <f>[1]!s_pq_amount(A4412,"20260101","",100000000)</f>
        <v>168.92423231000001</v>
      </c>
      <c r="X4412" s="2">
        <f>[1]!s_pq_avgamount(A4412,"20260101","",100000000)</f>
        <v>1.535674839181818</v>
      </c>
      <c r="Y4412" s="17">
        <f>[1]!s_ipo_dilutedpe(A4412)</f>
        <v>39.92</v>
      </c>
      <c r="Z4412" s="12">
        <f>[1]!s_ipo_collection_total(A4412,100000000)</f>
        <v>5.5979999999999999</v>
      </c>
      <c r="AA4412" s="2">
        <f>[1]!s_val_pe_ttm(A4412,E4412)</f>
        <v>44.009944915771484</v>
      </c>
      <c r="AB4412" s="5">
        <f>[1]!s_info_zjtxornot1(A4412,"")</f>
        <v>1</v>
      </c>
      <c r="AC4412" s="22" t="str">
        <f>[1]!s_info_nature1(A4412,"")</f>
        <v>民营企业</v>
      </c>
      <c r="AD4412" s="6" t="str">
        <f>[1]!s_info_city(A4412)</f>
        <v>上海市</v>
      </c>
      <c r="AE4412" s="6" t="str">
        <f>[1]!s_info_province(A4412)</f>
        <v>上海</v>
      </c>
      <c r="AF4412">
        <v>121.472644</v>
      </c>
      <c r="AG4412">
        <v>31.231705999999999</v>
      </c>
    </row>
    <row r="4413" spans="1:33" x14ac:dyDescent="0.3">
      <c r="A4413" s="12" t="s">
        <v>9140</v>
      </c>
      <c r="B4413" s="12" t="s">
        <v>9141</v>
      </c>
      <c r="C4413" s="16" t="str">
        <f>[1]!s_info_mkt(A4413)</f>
        <v>主板</v>
      </c>
      <c r="D4413" s="16" t="str">
        <f>[1]!s_ipo_listeddate(A4413)</f>
        <v>1997-06-16</v>
      </c>
      <c r="E4413" s="16" t="str">
        <f>[1]!lastradeday_s("000002","")</f>
        <v>2026-06-22</v>
      </c>
      <c r="F4413" s="16" t="str">
        <f>[1]!s_info_industry_csrc2023(A4413,"",3)</f>
        <v>医药制造业</v>
      </c>
      <c r="G4413" s="16" t="str">
        <f>[1]!s_info_industry_csrc2023(A4413,"",1)</f>
        <v>制造业</v>
      </c>
      <c r="H4413" s="16">
        <f>[1]!s_is(A4413,83,"FY","YTD","20251231",1,"",100000000)</f>
        <v>14.8237174521</v>
      </c>
      <c r="I4413" s="16">
        <f>[1]!s_is(A4413,83,"FY","YTD","20241231",1,"",100000000)</f>
        <v>20.6001464265</v>
      </c>
      <c r="J4413" s="16">
        <f t="shared" si="204"/>
        <v>-0.2804071803571847</v>
      </c>
      <c r="K4413" s="16">
        <f>[1]!s_is(A4413,61,"FY","YTD","20251231",1,"",100000000)</f>
        <v>0.82882957790000011</v>
      </c>
      <c r="L4413" s="16">
        <f>[1]!s_is(A4413,61,"FY","YTD","20241231",1,"",100000000)</f>
        <v>1.3799260472999999</v>
      </c>
      <c r="M4413" s="16">
        <f t="shared" si="205"/>
        <v>-0.39936666930687326</v>
      </c>
      <c r="N4413" s="16">
        <f>[1]!s_fa_roe(A4413,"20251231")</f>
        <v>5.3879000000000001</v>
      </c>
      <c r="O4413" s="16">
        <f>[1]!s_stmnote_rdexp(A4413,"20251231",1,10000)</f>
        <v>3693.2742029999999</v>
      </c>
      <c r="P4413" s="20">
        <f t="shared" si="206"/>
        <v>2.4914628971673989E-2</v>
      </c>
      <c r="Q4413" s="16">
        <f>[1]!s_margin_tradingbalance(A4413,"",10000)</f>
        <v>38549.919099999999</v>
      </c>
      <c r="R4413" s="16">
        <f>[1]!s_margin_seclendingbalance(A4413,"",10000)</f>
        <v>2.4607999999999999</v>
      </c>
      <c r="S4413" s="17">
        <f>[1]!s_val_ev(A4413,"",100000000)</f>
        <v>30.8125498725</v>
      </c>
      <c r="T4413" s="17">
        <f>[1]!share_freesharesmv(A4413,"",100000000)</f>
        <v>21.276273316099999</v>
      </c>
      <c r="U4413" s="17">
        <f>[1]!s_dq_amount_btin(A4413,E4413,100000000)</f>
        <v>0.93883477000000004</v>
      </c>
      <c r="V4413" s="17">
        <f>[1]!s_dq_turn(A4413,E4413)</f>
        <v>3.1348815790870086</v>
      </c>
      <c r="W4413" s="2">
        <f>[1]!s_pq_amount(A4413,"20260101","",100000000)</f>
        <v>221.10231711</v>
      </c>
      <c r="X4413" s="2">
        <f>[1]!s_pq_avgamount(A4413,"20260101","",100000000)</f>
        <v>2.0100210646363639</v>
      </c>
      <c r="Y4413" s="17">
        <f>[1]!s_ipo_dilutedpe(A4413)</f>
        <v>13.9</v>
      </c>
      <c r="Z4413" s="12">
        <f>[1]!s_ipo_collection_total(A4413,100000000)</f>
        <v>2.5649999999999999</v>
      </c>
      <c r="AA4413" s="2">
        <f>[1]!s_val_pe_ttm(A4413,E4413)</f>
        <v>47.965713500976563</v>
      </c>
      <c r="AB4413" s="5">
        <f>[1]!s_info_zjtxornot1(A4413,"")</f>
        <v>0</v>
      </c>
      <c r="AC4413" s="22" t="str">
        <f>[1]!s_info_nature1(A4413,"")</f>
        <v>民营企业</v>
      </c>
      <c r="AD4413" s="6" t="str">
        <f>[1]!s_info_city(A4413)</f>
        <v>重庆市</v>
      </c>
      <c r="AE4413" s="6" t="str">
        <f>[1]!s_info_province(A4413)</f>
        <v>重庆</v>
      </c>
      <c r="AF4413">
        <v>106.50496200000001</v>
      </c>
      <c r="AG4413">
        <v>29.533155000000001</v>
      </c>
    </row>
    <row r="4414" spans="1:33" x14ac:dyDescent="0.3">
      <c r="A4414" s="12" t="s">
        <v>9142</v>
      </c>
      <c r="B4414" s="12" t="s">
        <v>9143</v>
      </c>
      <c r="C4414" s="16" t="str">
        <f>[1]!s_info_mkt(A4414)</f>
        <v>主板</v>
      </c>
      <c r="D4414" s="16" t="str">
        <f>[1]!s_ipo_listeddate(A4414)</f>
        <v>2023-12-21</v>
      </c>
      <c r="E4414" s="16" t="str">
        <f>[1]!lastradeday_s("000002","")</f>
        <v>2026-06-22</v>
      </c>
      <c r="F4414" s="16" t="str">
        <f>[1]!s_info_industry_csrc2023(A4414,"",3)</f>
        <v>化学原料和化学制品制造业</v>
      </c>
      <c r="G4414" s="16" t="str">
        <f>[1]!s_info_industry_csrc2023(A4414,"",1)</f>
        <v>制造业</v>
      </c>
      <c r="H4414" s="16">
        <f>[1]!s_is(A4414,83,"FY","YTD","20251231",1,"",100000000)</f>
        <v>4.7455930526999994</v>
      </c>
      <c r="I4414" s="16">
        <f>[1]!s_is(A4414,83,"FY","YTD","20241231",1,"",100000000)</f>
        <v>4.6813923340999999</v>
      </c>
      <c r="J4414" s="16">
        <f t="shared" si="204"/>
        <v>1.3714022243414892E-2</v>
      </c>
      <c r="K4414" s="16">
        <f>[1]!s_is(A4414,61,"FY","YTD","20251231",1,"",100000000)</f>
        <v>0.48314952130000005</v>
      </c>
      <c r="L4414" s="16">
        <f>[1]!s_is(A4414,61,"FY","YTD","20241231",1,"",100000000)</f>
        <v>0.81149928939999993</v>
      </c>
      <c r="M4414" s="16">
        <f t="shared" si="205"/>
        <v>-0.40462114063312687</v>
      </c>
      <c r="N4414" s="16">
        <f>[1]!s_fa_roe(A4414,"20251231")</f>
        <v>3.3460000000000001</v>
      </c>
      <c r="O4414" s="16">
        <f>[1]!s_stmnote_rdexp(A4414,"20251231",1,10000)</f>
        <v>2485.626338</v>
      </c>
      <c r="P4414" s="20">
        <f t="shared" si="206"/>
        <v>5.2377570314121352E-2</v>
      </c>
      <c r="Q4414" s="16">
        <f>[1]!s_margin_tradingbalance(A4414,"",10000)</f>
        <v>3332.5201999999999</v>
      </c>
      <c r="R4414" s="16">
        <f>[1]!s_margin_seclendingbalance(A4414,"",10000)</f>
        <v>0</v>
      </c>
      <c r="S4414" s="17">
        <f>[1]!s_val_ev(A4414,"",100000000)</f>
        <v>30.319520000000001</v>
      </c>
      <c r="T4414" s="17">
        <f>[1]!share_freesharesmv(A4414,"",100000000)</f>
        <v>11.2263774157</v>
      </c>
      <c r="U4414" s="17">
        <f>[1]!s_dq_amount_btin(A4414,E4414,100000000)</f>
        <v>0.41623864999999999</v>
      </c>
      <c r="V4414" s="17">
        <f>[1]!s_dq_turn(A4414,E4414)</f>
        <v>3.4679862719443864</v>
      </c>
      <c r="W4414" s="2">
        <f>[1]!s_pq_amount(A4414,"20260101","",100000000)</f>
        <v>52.551476659999999</v>
      </c>
      <c r="X4414" s="2">
        <f>[1]!s_pq_avgamount(A4414,"20260101","",100000000)</f>
        <v>0.47774069690909088</v>
      </c>
      <c r="Y4414" s="17">
        <f>[1]!s_ipo_dilutedpe(A4414)</f>
        <v>17.43</v>
      </c>
      <c r="Z4414" s="12">
        <f>[1]!s_ipo_collection_total(A4414,100000000)</f>
        <v>9.02</v>
      </c>
      <c r="AA4414" s="2">
        <f>[1]!s_val_pe_ttm(A4414,E4414)</f>
        <v>57.933372497558594</v>
      </c>
      <c r="AB4414" s="5">
        <f>[1]!s_info_zjtxornot1(A4414,"")</f>
        <v>0</v>
      </c>
      <c r="AC4414" s="22" t="str">
        <f>[1]!s_info_nature1(A4414,"")</f>
        <v>民营企业</v>
      </c>
      <c r="AD4414" s="6" t="str">
        <f>[1]!s_info_city(A4414)</f>
        <v>绍兴市</v>
      </c>
      <c r="AE4414" s="6" t="str">
        <f>[1]!s_info_province(A4414)</f>
        <v>浙江省</v>
      </c>
      <c r="AF4414">
        <v>120.582112</v>
      </c>
      <c r="AG4414">
        <v>29.997116999999999</v>
      </c>
    </row>
    <row r="4415" spans="1:33" x14ac:dyDescent="0.3">
      <c r="A4415" s="12" t="s">
        <v>9144</v>
      </c>
      <c r="B4415" s="12" t="s">
        <v>9145</v>
      </c>
      <c r="C4415" s="16" t="str">
        <f>[1]!s_info_mkt(A4415)</f>
        <v>科创板</v>
      </c>
      <c r="D4415" s="16" t="str">
        <f>[1]!s_ipo_listeddate(A4415)</f>
        <v>2020-08-17</v>
      </c>
      <c r="E4415" s="16" t="str">
        <f>[1]!lastradeday_s("000002","")</f>
        <v>2026-06-22</v>
      </c>
      <c r="F4415" s="16" t="str">
        <f>[1]!s_info_industry_csrc2023(A4415,"",3)</f>
        <v>软件和信息技术服务业</v>
      </c>
      <c r="G4415" s="16" t="str">
        <f>[1]!s_info_industry_csrc2023(A4415,"",1)</f>
        <v>信息传输、软件和信息技术服务业</v>
      </c>
      <c r="H4415" s="16">
        <f>[1]!s_is(A4415,83,"FY","YTD","20251231",1,"",100000000)</f>
        <v>1.2667058053</v>
      </c>
      <c r="I4415" s="16">
        <f>[1]!s_is(A4415,83,"FY","YTD","20241231",1,"",100000000)</f>
        <v>1.4055605536000002</v>
      </c>
      <c r="J4415" s="16">
        <f t="shared" si="204"/>
        <v>-9.8789588214010182E-2</v>
      </c>
      <c r="K4415" s="16">
        <f>[1]!s_is(A4415,61,"FY","YTD","20251231",1,"",100000000)</f>
        <v>-0.96835025900000005</v>
      </c>
      <c r="L4415" s="16">
        <f>[1]!s_is(A4415,61,"FY","YTD","20241231",1,"",100000000)</f>
        <v>-1.1517452271999999</v>
      </c>
      <c r="M4415" s="16">
        <f t="shared" si="205"/>
        <v>0.15923223632178635</v>
      </c>
      <c r="N4415" s="16">
        <f>[1]!s_fa_roe(A4415,"20251231")</f>
        <v>-24.706800000000001</v>
      </c>
      <c r="O4415" s="16">
        <f>[1]!s_stmnote_rdexp(A4415,"20251231",1,10000)</f>
        <v>6794.2936060000002</v>
      </c>
      <c r="P4415" s="20">
        <f t="shared" si="206"/>
        <v>0.53637502706406837</v>
      </c>
      <c r="Q4415" s="16">
        <f>[1]!s_margin_tradingbalance(A4415,"",10000)</f>
        <v>17565.387999999999</v>
      </c>
      <c r="R4415" s="16">
        <f>[1]!s_margin_seclendingbalance(A4415,"",10000)</f>
        <v>0</v>
      </c>
      <c r="S4415" s="17">
        <f>[1]!s_val_ev(A4415,"",100000000)</f>
        <v>38.05968</v>
      </c>
      <c r="T4415" s="17">
        <f>[1]!share_freesharesmv(A4415,"",100000000)</f>
        <v>19.721703263999999</v>
      </c>
      <c r="U4415" s="17">
        <f>[1]!s_dq_amount_btin(A4415,E4415,100000000)</f>
        <v>1.43475778</v>
      </c>
      <c r="V4415" s="17">
        <f>[1]!s_dq_turn(A4415,E4415)</f>
        <v>3.7987117117117117</v>
      </c>
      <c r="W4415" s="2">
        <f>[1]!s_pq_amount(A4415,"20260101","",100000000)</f>
        <v>276.65230200000002</v>
      </c>
      <c r="X4415" s="2">
        <f>[1]!s_pq_avgamount(A4415,"20260101","",100000000)</f>
        <v>2.5150209272727273</v>
      </c>
      <c r="Y4415" s="17">
        <f>[1]!s_ipo_dilutedpe(A4415)</f>
        <v>51.73</v>
      </c>
      <c r="Z4415" s="12">
        <f>[1]!s_ipo_collection_total(A4415,100000000)</f>
        <v>7.3060200000000002</v>
      </c>
      <c r="AA4415" s="2">
        <f>[1]!s_val_pe_ttm(A4415,E4415)</f>
        <v>-38.340187072753906</v>
      </c>
      <c r="AB4415" s="5">
        <f>[1]!s_info_zjtxornot1(A4415,"")</f>
        <v>1</v>
      </c>
      <c r="AC4415" s="22" t="str">
        <f>[1]!s_info_nature1(A4415,"")</f>
        <v>民营企业</v>
      </c>
      <c r="AD4415" s="6" t="str">
        <f>[1]!s_info_city(A4415)</f>
        <v>北京市</v>
      </c>
      <c r="AE4415" s="6" t="str">
        <f>[1]!s_info_province(A4415)</f>
        <v>北京</v>
      </c>
      <c r="AF4415">
        <v>116.40528500000001</v>
      </c>
      <c r="AG4415">
        <v>39.904989</v>
      </c>
    </row>
    <row r="4416" spans="1:33" x14ac:dyDescent="0.3">
      <c r="A4416" s="12" t="s">
        <v>341</v>
      </c>
      <c r="B4416" s="12" t="s">
        <v>342</v>
      </c>
      <c r="C4416" s="16" t="str">
        <f>[1]!s_info_mkt(A4416)</f>
        <v>北证</v>
      </c>
      <c r="D4416" s="16" t="str">
        <f>[1]!s_ipo_listeddate(A4416)</f>
        <v>2023-09-07</v>
      </c>
      <c r="E4416" s="16" t="str">
        <f>[1]!lastradeday_s("000002","")</f>
        <v>2026-06-22</v>
      </c>
      <c r="F4416" s="16" t="str">
        <f>[1]!s_info_industry_csrc2023(A4416,"",3)</f>
        <v>电气机械和器材制造业</v>
      </c>
      <c r="G4416" s="16" t="str">
        <f>[1]!s_info_industry_csrc2023(A4416,"",1)</f>
        <v>制造业</v>
      </c>
      <c r="H4416" s="16">
        <f>[1]!s_is(A4416,83,"FY","YTD","20251231",1,"",100000000)</f>
        <v>7.6501129714999996</v>
      </c>
      <c r="I4416" s="16">
        <f>[1]!s_is(A4416,83,"FY","YTD","20241231",1,"",100000000)</f>
        <v>7.1455295873000004</v>
      </c>
      <c r="J4416" s="16">
        <f t="shared" si="204"/>
        <v>7.061525364009591E-2</v>
      </c>
      <c r="K4416" s="16">
        <f>[1]!s_is(A4416,61,"FY","YTD","20251231",1,"",100000000)</f>
        <v>0.26763912690000002</v>
      </c>
      <c r="L4416" s="16">
        <f>[1]!s_is(A4416,61,"FY","YTD","20241231",1,"",100000000)</f>
        <v>0.32854666529999998</v>
      </c>
      <c r="M4416" s="16">
        <f t="shared" si="205"/>
        <v>-0.18538474083851844</v>
      </c>
      <c r="N4416" s="16">
        <f>[1]!s_fa_roe(A4416,"20251231")</f>
        <v>5.8739999999999997</v>
      </c>
      <c r="O4416" s="16">
        <f>[1]!s_stmnote_rdexp(A4416,"20251231",1,10000)</f>
        <v>3054.9361210000002</v>
      </c>
      <c r="P4416" s="20">
        <f t="shared" si="206"/>
        <v>3.9933215788851312E-2</v>
      </c>
      <c r="Q4416" s="16">
        <f>[1]!s_margin_tradingbalance(A4416,"",10000)</f>
        <v>1092.1096</v>
      </c>
      <c r="R4416" s="16">
        <f>[1]!s_margin_seclendingbalance(A4416,"",10000)</f>
        <v>0</v>
      </c>
      <c r="S4416" s="17">
        <f>[1]!s_val_ev(A4416,"",100000000)</f>
        <v>16.349294999999998</v>
      </c>
      <c r="T4416" s="17">
        <f>[1]!share_freesharesmv(A4416,"",100000000)</f>
        <v>5.0412238428</v>
      </c>
      <c r="U4416" s="17">
        <f>[1]!s_dq_amount_btin(A4416,E4416,100000000)</f>
        <v>0.25153543</v>
      </c>
      <c r="V4416" s="17">
        <f>[1]!s_dq_turn(A4416,E4416)</f>
        <v>3.2524675602071875</v>
      </c>
      <c r="W4416" s="2">
        <f>[1]!s_pq_amount(A4416,"20260101","",100000000)</f>
        <v>46.52836379</v>
      </c>
      <c r="X4416" s="2">
        <f>[1]!s_pq_avgamount(A4416,"20260101","",100000000)</f>
        <v>0.42298512536363642</v>
      </c>
      <c r="Y4416" s="17">
        <f>[1]!s_ipo_dilutedpe(A4416)</f>
        <v>16.350000000000001</v>
      </c>
      <c r="Z4416" s="12">
        <f>[1]!s_ipo_collection_total(A4416,100000000)</f>
        <v>1.587</v>
      </c>
      <c r="AA4416" s="2">
        <f>[1]!s_val_pe_ttm(A4416,E4416)</f>
        <v>54.379367828369141</v>
      </c>
      <c r="AB4416" s="5">
        <f>[1]!s_info_zjtxornot1(A4416,"")</f>
        <v>1</v>
      </c>
      <c r="AC4416" s="22" t="str">
        <f>[1]!s_info_nature1(A4416,"")</f>
        <v>民营企业</v>
      </c>
      <c r="AD4416" s="6" t="str">
        <f>[1]!s_info_city(A4416)</f>
        <v>东莞市</v>
      </c>
      <c r="AE4416" s="6" t="str">
        <f>[1]!s_info_province(A4416)</f>
        <v>广东省</v>
      </c>
      <c r="AF4416">
        <v>113.746262</v>
      </c>
      <c r="AG4416">
        <v>23.046237000000001</v>
      </c>
    </row>
    <row r="4417" spans="1:33" x14ac:dyDescent="0.3">
      <c r="A4417" s="12" t="s">
        <v>9146</v>
      </c>
      <c r="B4417" s="12" t="s">
        <v>9147</v>
      </c>
      <c r="C4417" s="16" t="str">
        <f>[1]!s_info_mkt(A4417)</f>
        <v>创业板</v>
      </c>
      <c r="D4417" s="16" t="str">
        <f>[1]!s_ipo_listeddate(A4417)</f>
        <v>2026-03-25</v>
      </c>
      <c r="E4417" s="16" t="str">
        <f>[1]!lastradeday_s("000002","")</f>
        <v>2026-06-22</v>
      </c>
      <c r="F4417" s="16" t="str">
        <f>[1]!s_info_industry_csrc2023(A4417,"",3)</f>
        <v>计算机、通信和其他电子设备制造业</v>
      </c>
      <c r="G4417" s="16" t="str">
        <f>[1]!s_info_industry_csrc2023(A4417,"",1)</f>
        <v>制造业</v>
      </c>
      <c r="H4417" s="16">
        <f>[1]!s_is(A4417,83,"FY","YTD","20251231",1,"",100000000)</f>
        <v>26.166646005900002</v>
      </c>
      <c r="I4417" s="16">
        <f>[1]!s_is(A4417,83,"FY","YTD","20241231",1,"",100000000)</f>
        <v>24.938290349099997</v>
      </c>
      <c r="J4417" s="16">
        <f t="shared" si="204"/>
        <v>4.925580862219503E-2</v>
      </c>
      <c r="K4417" s="16">
        <f>[1]!s_is(A4417,61,"FY","YTD","20251231",1,"",100000000)</f>
        <v>3.1872196567</v>
      </c>
      <c r="L4417" s="16">
        <f>[1]!s_is(A4417,61,"FY","YTD","20241231",1,"",100000000)</f>
        <v>2.6824294574000001</v>
      </c>
      <c r="M4417" s="16">
        <f t="shared" si="205"/>
        <v>0.18818396059118669</v>
      </c>
      <c r="N4417" s="16">
        <f>[1]!s_fa_roe(A4417,"20251231")</f>
        <v>11.786099999999999</v>
      </c>
      <c r="O4417" s="16">
        <f>[1]!s_stmnote_rdexp(A4417,"20251231",1,10000)</f>
        <v>23451.950412000002</v>
      </c>
      <c r="P4417" s="20">
        <f t="shared" si="206"/>
        <v>8.9625358965425311E-2</v>
      </c>
      <c r="Q4417" s="16">
        <f>[1]!s_margin_tradingbalance(A4417,"",10000)</f>
        <v>38896.040999999997</v>
      </c>
      <c r="R4417" s="16">
        <f>[1]!s_margin_seclendingbalance(A4417,"",10000)</f>
        <v>0</v>
      </c>
      <c r="S4417" s="17">
        <f>[1]!s_val_ev(A4417,"",100000000)</f>
        <v>228.51279303999999</v>
      </c>
      <c r="T4417" s="17">
        <f>[1]!share_freesharesmv(A4417,"",100000000)</f>
        <v>48.291223479999999</v>
      </c>
      <c r="U4417" s="17">
        <f>[1]!s_dq_amount_btin(A4417,E4417,100000000)</f>
        <v>9.5825997600000008</v>
      </c>
      <c r="V4417" s="17">
        <f>[1]!s_dq_turn(A4417,E4417)</f>
        <v>19.804634446590335</v>
      </c>
      <c r="W4417" s="2">
        <f>[1]!s_pq_amount(A4417,"20260101","",100000000)</f>
        <v>511.02974498999998</v>
      </c>
      <c r="X4417" s="2">
        <f>[1]!s_pq_avgamount(A4417,"20260101","",100000000)</f>
        <v>8.6615211015254232</v>
      </c>
      <c r="Y4417" s="17">
        <f>[1]!s_ipo_dilutedpe(A4417)</f>
        <v>33.61</v>
      </c>
      <c r="Z4417" s="12">
        <f>[1]!s_ipo_collection_total(A4417,100000000)</f>
        <v>21.167821044</v>
      </c>
      <c r="AA4417" s="2">
        <f>[1]!s_val_pe_ttm(A4417,E4417)</f>
        <v>71.432342529296875</v>
      </c>
      <c r="AB4417" s="5">
        <f>[1]!s_info_zjtxornot1(A4417,"")</f>
        <v>1</v>
      </c>
      <c r="AC4417" s="22" t="str">
        <f>[1]!s_info_nature1(A4417,"")</f>
        <v>地方国有企业</v>
      </c>
      <c r="AD4417" s="6" t="str">
        <f>[1]!s_info_city(A4417)</f>
        <v>成都市</v>
      </c>
      <c r="AE4417" s="6" t="str">
        <f>[1]!s_info_province(A4417)</f>
        <v>四川省</v>
      </c>
      <c r="AF4417">
        <v>104.065735</v>
      </c>
      <c r="AG4417">
        <v>30.659462000000001</v>
      </c>
    </row>
    <row r="4418" spans="1:33" x14ac:dyDescent="0.3">
      <c r="A4418" s="12" t="s">
        <v>9148</v>
      </c>
      <c r="B4418" s="12" t="s">
        <v>9149</v>
      </c>
      <c r="C4418" s="16" t="str">
        <f>[1]!s_info_mkt(A4418)</f>
        <v>创业板</v>
      </c>
      <c r="D4418" s="16" t="str">
        <f>[1]!s_ipo_listeddate(A4418)</f>
        <v>2015-04-22</v>
      </c>
      <c r="E4418" s="16" t="str">
        <f>[1]!lastradeday_s("000002","")</f>
        <v>2026-06-22</v>
      </c>
      <c r="F4418" s="16" t="str">
        <f>[1]!s_info_industry_csrc2023(A4418,"",3)</f>
        <v>金属制品、机械和设备修理业</v>
      </c>
      <c r="G4418" s="16" t="str">
        <f>[1]!s_info_industry_csrc2023(A4418,"",1)</f>
        <v>制造业</v>
      </c>
      <c r="H4418" s="16">
        <f>[1]!s_is(A4418,83,"FY","YTD","20251231",1,"",100000000)</f>
        <v>17.5675959786</v>
      </c>
      <c r="I4418" s="16">
        <f>[1]!s_is(A4418,83,"FY","YTD","20241231",1,"",100000000)</f>
        <v>17.028899924299999</v>
      </c>
      <c r="J4418" s="16">
        <f t="shared" si="204"/>
        <v>3.163422515222436E-2</v>
      </c>
      <c r="K4418" s="16">
        <f>[1]!s_is(A4418,61,"FY","YTD","20251231",1,"",100000000)</f>
        <v>-0.4509870117</v>
      </c>
      <c r="L4418" s="16">
        <f>[1]!s_is(A4418,61,"FY","YTD","20241231",1,"",100000000)</f>
        <v>-0.95383848540000005</v>
      </c>
      <c r="M4418" s="16">
        <f t="shared" si="205"/>
        <v>0.52718723494274311</v>
      </c>
      <c r="N4418" s="16">
        <f>[1]!s_fa_roe(A4418,"20251231")</f>
        <v>-6.1418999999999997</v>
      </c>
      <c r="O4418" s="16">
        <f>[1]!s_stmnote_rdexp(A4418,"20251231",1,10000)</f>
        <v>8526.8843849999994</v>
      </c>
      <c r="P4418" s="20">
        <f t="shared" si="206"/>
        <v>4.8537571079088113E-2</v>
      </c>
      <c r="Q4418" s="16">
        <f>[1]!s_margin_tradingbalance(A4418,"",10000)</f>
        <v>0</v>
      </c>
      <c r="R4418" s="16">
        <f>[1]!s_margin_seclendingbalance(A4418,"",10000)</f>
        <v>0</v>
      </c>
      <c r="S4418" s="17">
        <f>[1]!s_val_ev(A4418,"",100000000)</f>
        <v>43.074005890500004</v>
      </c>
      <c r="T4418" s="17">
        <f>[1]!share_freesharesmv(A4418,"",100000000)</f>
        <v>36.606611515499999</v>
      </c>
      <c r="U4418" s="17">
        <f>[1]!s_dq_amount_btin(A4418,E4418,100000000)</f>
        <v>2.5758434000000001</v>
      </c>
      <c r="V4418" s="17">
        <f>[1]!s_dq_turn(A4418,E4418)</f>
        <v>5.9711135742661519</v>
      </c>
      <c r="W4418" s="2">
        <f>[1]!s_pq_amount(A4418,"20260101","",100000000)</f>
        <v>315.73203178</v>
      </c>
      <c r="X4418" s="2">
        <f>[1]!s_pq_avgamount(A4418,"20260101","",100000000)</f>
        <v>2.8702911980000003</v>
      </c>
      <c r="Y4418" s="17">
        <f>[1]!s_ipo_dilutedpe(A4418)</f>
        <v>21.63</v>
      </c>
      <c r="Z4418" s="12">
        <f>[1]!s_ipo_collection_total(A4418,100000000)</f>
        <v>3.8859360000000001</v>
      </c>
      <c r="AA4418" s="2">
        <f>[1]!s_val_pe_ttm(A4418,E4418)</f>
        <v>-162.87387084960938</v>
      </c>
      <c r="AB4418" s="5">
        <f>[1]!s_info_zjtxornot1(A4418,"")</f>
        <v>0</v>
      </c>
      <c r="AC4418" s="22" t="str">
        <f>[1]!s_info_nature1(A4418,"")</f>
        <v>民营企业</v>
      </c>
      <c r="AD4418" s="6" t="str">
        <f>[1]!s_info_city(A4418)</f>
        <v>广州市</v>
      </c>
      <c r="AE4418" s="6" t="str">
        <f>[1]!s_info_province(A4418)</f>
        <v>广东省</v>
      </c>
      <c r="AF4418">
        <v>113.280637</v>
      </c>
      <c r="AG4418">
        <v>23.125177999999998</v>
      </c>
    </row>
    <row r="4419" spans="1:33" x14ac:dyDescent="0.3">
      <c r="A4419" s="12" t="s">
        <v>9150</v>
      </c>
      <c r="B4419" s="12" t="s">
        <v>9151</v>
      </c>
      <c r="C4419" s="16" t="str">
        <f>[1]!s_info_mkt(A4419)</f>
        <v>主板</v>
      </c>
      <c r="D4419" s="16" t="str">
        <f>[1]!s_ipo_listeddate(A4419)</f>
        <v>2002-06-05</v>
      </c>
      <c r="E4419" s="16" t="str">
        <f>[1]!lastradeday_s("000002","")</f>
        <v>2026-06-22</v>
      </c>
      <c r="F4419" s="16" t="str">
        <f>[1]!s_info_industry_csrc2023(A4419,"",3)</f>
        <v>金属制品业</v>
      </c>
      <c r="G4419" s="16" t="str">
        <f>[1]!s_info_industry_csrc2023(A4419,"",1)</f>
        <v>制造业</v>
      </c>
      <c r="H4419" s="16">
        <f>[1]!s_is(A4419,83,"FY","YTD","20251231",1,"",100000000)</f>
        <v>208.3827865511</v>
      </c>
      <c r="I4419" s="16">
        <f>[1]!s_is(A4419,83,"FY","YTD","20241231",1,"",100000000)</f>
        <v>184.9205912228</v>
      </c>
      <c r="J4419" s="16">
        <f t="shared" ref="J4419:J4482" si="207">H4419/I4419-1</f>
        <v>0.12687713776575471</v>
      </c>
      <c r="K4419" s="16">
        <f>[1]!s_is(A4419,61,"FY","YTD","20251231",1,"",100000000)</f>
        <v>6.0496213672000003</v>
      </c>
      <c r="L4419" s="16">
        <f>[1]!s_is(A4419,61,"FY","YTD","20241231",1,"",100000000)</f>
        <v>5.1168027308999999</v>
      </c>
      <c r="M4419" s="16">
        <f t="shared" ref="M4419:M4482" si="208">(K4419-L4419)/ABS(L4419)</f>
        <v>0.18230498327926078</v>
      </c>
      <c r="N4419" s="16">
        <f>[1]!s_fa_roe(A4419,"20251231")</f>
        <v>6.6001000000000003</v>
      </c>
      <c r="O4419" s="16">
        <f>[1]!s_stmnote_rdexp(A4419,"20251231",1,10000)</f>
        <v>72024.717806000001</v>
      </c>
      <c r="P4419" s="20">
        <f t="shared" ref="P4419:P4482" si="209">O4419/H4419/10000</f>
        <v>3.4563659982701105E-2</v>
      </c>
      <c r="Q4419" s="16">
        <f>[1]!s_margin_tradingbalance(A4419,"",10000)</f>
        <v>17414.771199999999</v>
      </c>
      <c r="R4419" s="16">
        <f>[1]!s_margin_seclendingbalance(A4419,"",10000)</f>
        <v>34.876800000000003</v>
      </c>
      <c r="S4419" s="17">
        <f>[1]!s_val_ev(A4419,"",100000000)</f>
        <v>67.465250415900002</v>
      </c>
      <c r="T4419" s="17">
        <f>[1]!share_freesharesmv(A4419,"",100000000)</f>
        <v>47.428020604499999</v>
      </c>
      <c r="U4419" s="17">
        <f>[1]!s_dq_amount_btin(A4419,E4419,100000000)</f>
        <v>0.86790347000000001</v>
      </c>
      <c r="V4419" s="17">
        <f>[1]!s_dq_turn(A4419,E4419)</f>
        <v>1.302503914953085</v>
      </c>
      <c r="W4419" s="2">
        <f>[1]!s_pq_amount(A4419,"20260101","",100000000)</f>
        <v>169.35322535</v>
      </c>
      <c r="X4419" s="2">
        <f>[1]!s_pq_avgamount(A4419,"20260101","",100000000)</f>
        <v>1.539574775909091</v>
      </c>
      <c r="Y4419" s="17">
        <f>[1]!s_ipo_dilutedpe(A4419)</f>
        <v>19.97</v>
      </c>
      <c r="Z4419" s="12">
        <f>[1]!s_ipo_collection_total(A4419,100000000)</f>
        <v>1.444</v>
      </c>
      <c r="AA4419" s="2">
        <f>[1]!s_val_pe_ttm(A4419,E4419)</f>
        <v>10.671435356140137</v>
      </c>
      <c r="AB4419" s="5">
        <f>[1]!s_info_zjtxornot1(A4419,"")</f>
        <v>1</v>
      </c>
      <c r="AC4419" s="22" t="str">
        <f>[1]!s_info_nature1(A4419,"")</f>
        <v>民营企业</v>
      </c>
      <c r="AD4419" s="6" t="str">
        <f>[1]!s_info_city(A4419)</f>
        <v>六安市</v>
      </c>
      <c r="AE4419" s="6" t="str">
        <f>[1]!s_info_province(A4419)</f>
        <v>安徽省</v>
      </c>
      <c r="AF4419">
        <v>116.507676</v>
      </c>
      <c r="AG4419">
        <v>31.752889</v>
      </c>
    </row>
    <row r="4420" spans="1:33" x14ac:dyDescent="0.3">
      <c r="A4420" s="12" t="s">
        <v>9152</v>
      </c>
      <c r="B4420" s="12" t="s">
        <v>9153</v>
      </c>
      <c r="C4420" s="16" t="str">
        <f>[1]!s_info_mkt(A4420)</f>
        <v>主板</v>
      </c>
      <c r="D4420" s="16" t="str">
        <f>[1]!s_ipo_listeddate(A4420)</f>
        <v>2020-11-10</v>
      </c>
      <c r="E4420" s="16" t="str">
        <f>[1]!lastradeday_s("000002","")</f>
        <v>2026-06-22</v>
      </c>
      <c r="F4420" s="16" t="str">
        <f>[1]!s_info_industry_csrc2023(A4420,"",3)</f>
        <v>造纸和纸制品业</v>
      </c>
      <c r="G4420" s="16" t="str">
        <f>[1]!s_info_industry_csrc2023(A4420,"",1)</f>
        <v>制造业</v>
      </c>
      <c r="H4420" s="16">
        <f>[1]!s_is(A4420,83,"FY","YTD","20251231",1,"",100000000)</f>
        <v>88.843904416000001</v>
      </c>
      <c r="I4420" s="16">
        <f>[1]!s_is(A4420,83,"FY","YTD","20241231",1,"",100000000)</f>
        <v>76.556303902799996</v>
      </c>
      <c r="J4420" s="16">
        <f t="shared" si="207"/>
        <v>0.16050409811843847</v>
      </c>
      <c r="K4420" s="16">
        <f>[1]!s_is(A4420,61,"FY","YTD","20251231",1,"",100000000)</f>
        <v>2.447488908</v>
      </c>
      <c r="L4420" s="16">
        <f>[1]!s_is(A4420,61,"FY","YTD","20241231",1,"",100000000)</f>
        <v>3.6184197583999995</v>
      </c>
      <c r="M4420" s="16">
        <f t="shared" si="208"/>
        <v>-0.3236028234926962</v>
      </c>
      <c r="N4420" s="16">
        <f>[1]!s_fa_roe(A4420,"20251231")</f>
        <v>6.8163</v>
      </c>
      <c r="O4420" s="16">
        <f>[1]!s_stmnote_rdexp(A4420,"20251231",1,10000)</f>
        <v>9353.2576509999999</v>
      </c>
      <c r="P4420" s="20">
        <f t="shared" si="209"/>
        <v>1.052774268812477E-2</v>
      </c>
      <c r="Q4420" s="16">
        <f>[1]!s_margin_tradingbalance(A4420,"",10000)</f>
        <v>0</v>
      </c>
      <c r="R4420" s="16">
        <f>[1]!s_margin_seclendingbalance(A4420,"",10000)</f>
        <v>0</v>
      </c>
      <c r="S4420" s="17">
        <f>[1]!s_val_ev(A4420,"",100000000)</f>
        <v>60.370137380699994</v>
      </c>
      <c r="T4420" s="17">
        <f>[1]!share_freesharesmv(A4420,"",100000000)</f>
        <v>11.046133212300001</v>
      </c>
      <c r="U4420" s="17">
        <f>[1]!s_dq_amount_btin(A4420,E4420,100000000)</f>
        <v>0.45940900000000001</v>
      </c>
      <c r="V4420" s="17">
        <f>[1]!s_dq_turn(A4420,E4420)</f>
        <v>0.91629238029694959</v>
      </c>
      <c r="W4420" s="2">
        <f>[1]!s_pq_amount(A4420,"20260101","",100000000)</f>
        <v>152.90954202</v>
      </c>
      <c r="X4420" s="2">
        <f>[1]!s_pq_avgamount(A4420,"20260101","",100000000)</f>
        <v>1.3900867456363637</v>
      </c>
      <c r="Y4420" s="17">
        <f>[1]!s_ipo_dilutedpe(A4420)</f>
        <v>22.97</v>
      </c>
      <c r="Z4420" s="12">
        <f>[1]!s_ipo_collection_total(A4420,100000000)</f>
        <v>4.0370090000000003</v>
      </c>
      <c r="AA4420" s="2">
        <f>[1]!s_val_pe_ttm(A4420,E4420)</f>
        <v>21.596881866455078</v>
      </c>
      <c r="AB4420" s="5">
        <f>[1]!s_info_zjtxornot1(A4420,"")</f>
        <v>0</v>
      </c>
      <c r="AC4420" s="22" t="str">
        <f>[1]!s_info_nature1(A4420,"")</f>
        <v>民营企业</v>
      </c>
      <c r="AD4420" s="6" t="str">
        <f>[1]!s_info_city(A4420)</f>
        <v>衢州市</v>
      </c>
      <c r="AE4420" s="6" t="str">
        <f>[1]!s_info_province(A4420)</f>
        <v>浙江省</v>
      </c>
      <c r="AF4420">
        <v>118.87263</v>
      </c>
      <c r="AG4420">
        <v>28.941707999999998</v>
      </c>
    </row>
    <row r="4421" spans="1:33" x14ac:dyDescent="0.3">
      <c r="A4421" s="12" t="s">
        <v>9154</v>
      </c>
      <c r="B4421" s="12" t="s">
        <v>9155</v>
      </c>
      <c r="C4421" s="16" t="str">
        <f>[1]!s_info_mkt(A4421)</f>
        <v>主板</v>
      </c>
      <c r="D4421" s="16" t="str">
        <f>[1]!s_ipo_listeddate(A4421)</f>
        <v>2000-04-27</v>
      </c>
      <c r="E4421" s="16" t="str">
        <f>[1]!lastradeday_s("000002","")</f>
        <v>2026-06-22</v>
      </c>
      <c r="F4421" s="16" t="str">
        <f>[1]!s_info_industry_csrc2023(A4421,"",3)</f>
        <v>水的生产和供应业</v>
      </c>
      <c r="G4421" s="16" t="str">
        <f>[1]!s_info_industry_csrc2023(A4421,"",1)</f>
        <v>电力、热力、燃气及水生产和供应业</v>
      </c>
      <c r="H4421" s="16">
        <f>[1]!s_is(A4421,83,"FY","YTD","20251231",1,"",100000000)</f>
        <v>188.8559268509</v>
      </c>
      <c r="I4421" s="16">
        <f>[1]!s_is(A4421,83,"FY","YTD","20241231",1,"",100000000)</f>
        <v>200.49988923689997</v>
      </c>
      <c r="J4421" s="16">
        <f t="shared" si="207"/>
        <v>-5.8074657449022737E-2</v>
      </c>
      <c r="K4421" s="16">
        <f>[1]!s_is(A4421,61,"FY","YTD","20251231",1,"",100000000)</f>
        <v>17.718765664799999</v>
      </c>
      <c r="L4421" s="16">
        <f>[1]!s_is(A4421,61,"FY","YTD","20241231",1,"",100000000)</f>
        <v>35.280570527499997</v>
      </c>
      <c r="M4421" s="16">
        <f t="shared" si="208"/>
        <v>-0.49777553480919962</v>
      </c>
      <c r="N4421" s="16">
        <f>[1]!s_fa_roe(A4421,"20251231")</f>
        <v>5.76</v>
      </c>
      <c r="O4421" s="16">
        <f>[1]!s_stmnote_rdexp(A4421,"20251231",1,10000)</f>
        <v>21229.079687999998</v>
      </c>
      <c r="P4421" s="20">
        <f t="shared" si="209"/>
        <v>1.1240886130494681E-2</v>
      </c>
      <c r="Q4421" s="16">
        <f>[1]!s_margin_tradingbalance(A4421,"",10000)</f>
        <v>48742.156499999997</v>
      </c>
      <c r="R4421" s="16">
        <f>[1]!s_margin_seclendingbalance(A4421,"",10000)</f>
        <v>547.33659999999998</v>
      </c>
      <c r="S4421" s="17">
        <f>[1]!s_val_ev(A4421,"",100000000)</f>
        <v>217.2814840392</v>
      </c>
      <c r="T4421" s="17">
        <f>[1]!share_freesharesmv(A4421,"",100000000)</f>
        <v>116.5183941264</v>
      </c>
      <c r="U4421" s="17">
        <f>[1]!s_dq_amount_btin(A4421,E4421,100000000)</f>
        <v>3.7179314699999999</v>
      </c>
      <c r="V4421" s="17">
        <f>[1]!s_dq_turn(A4421,E4421)</f>
        <v>1.7399574314937654</v>
      </c>
      <c r="W4421" s="2">
        <f>[1]!s_pq_amount(A4421,"20260101","",100000000)</f>
        <v>305.51956050000001</v>
      </c>
      <c r="X4421" s="2">
        <f>[1]!s_pq_avgamount(A4421,"20260101","",100000000)</f>
        <v>2.7774505500000002</v>
      </c>
      <c r="Y4421" s="17">
        <f>[1]!s_ipo_dilutedpe(A4421)</f>
        <v>23.03</v>
      </c>
      <c r="Z4421" s="12">
        <f>[1]!s_ipo_collection_total(A4421,100000000)</f>
        <v>26.94</v>
      </c>
      <c r="AA4421" s="2">
        <f>[1]!s_val_pe_ttm(A4421,E4421)</f>
        <v>12.054524421691895</v>
      </c>
      <c r="AB4421" s="5">
        <f>[1]!s_info_zjtxornot1(A4421,"")</f>
        <v>0</v>
      </c>
      <c r="AC4421" s="22" t="str">
        <f>[1]!s_info_nature1(A4421,"")</f>
        <v>地方国有企业</v>
      </c>
      <c r="AD4421" s="6" t="str">
        <f>[1]!s_info_city(A4421)</f>
        <v>北京市</v>
      </c>
      <c r="AE4421" s="6" t="str">
        <f>[1]!s_info_province(A4421)</f>
        <v>北京</v>
      </c>
      <c r="AF4421">
        <v>116.40528500000001</v>
      </c>
      <c r="AG4421">
        <v>39.904989</v>
      </c>
    </row>
    <row r="4422" spans="1:33" x14ac:dyDescent="0.3">
      <c r="A4422" s="12" t="s">
        <v>9156</v>
      </c>
      <c r="B4422" s="12" t="s">
        <v>9157</v>
      </c>
      <c r="C4422" s="16" t="str">
        <f>[1]!s_info_mkt(A4422)</f>
        <v>创业板</v>
      </c>
      <c r="D4422" s="16" t="str">
        <f>[1]!s_ipo_listeddate(A4422)</f>
        <v>2024-10-16</v>
      </c>
      <c r="E4422" s="16" t="str">
        <f>[1]!lastradeday_s("000002","")</f>
        <v>2026-06-22</v>
      </c>
      <c r="F4422" s="16" t="str">
        <f>[1]!s_info_industry_csrc2023(A4422,"",3)</f>
        <v>金属制品业</v>
      </c>
      <c r="G4422" s="16" t="str">
        <f>[1]!s_info_industry_csrc2023(A4422,"",1)</f>
        <v>制造业</v>
      </c>
      <c r="H4422" s="16">
        <f>[1]!s_is(A4422,83,"FY","YTD","20251231",1,"",100000000)</f>
        <v>24.074448169899998</v>
      </c>
      <c r="I4422" s="16">
        <f>[1]!s_is(A4422,83,"FY","YTD","20241231",1,"",100000000)</f>
        <v>25.084906663400002</v>
      </c>
      <c r="J4422" s="16">
        <f t="shared" si="207"/>
        <v>-4.0281532917732843E-2</v>
      </c>
      <c r="K4422" s="16">
        <f>[1]!s_is(A4422,61,"FY","YTD","20251231",1,"",100000000)</f>
        <v>1.0051507513</v>
      </c>
      <c r="L4422" s="16">
        <f>[1]!s_is(A4422,61,"FY","YTD","20241231",1,"",100000000)</f>
        <v>1.6157567118</v>
      </c>
      <c r="M4422" s="16">
        <f t="shared" si="208"/>
        <v>-0.37790711685781408</v>
      </c>
      <c r="N4422" s="16">
        <f>[1]!s_fa_roe(A4422,"20251231")</f>
        <v>5.3255999999999997</v>
      </c>
      <c r="O4422" s="16">
        <f>[1]!s_stmnote_rdexp(A4422,"20251231",1,10000)</f>
        <v>10607.338894</v>
      </c>
      <c r="P4422" s="20">
        <f t="shared" si="209"/>
        <v>4.4060569194114413E-2</v>
      </c>
      <c r="Q4422" s="16">
        <f>[1]!s_margin_tradingbalance(A4422,"",10000)</f>
        <v>36847.353300000002</v>
      </c>
      <c r="R4422" s="16">
        <f>[1]!s_margin_seclendingbalance(A4422,"",10000)</f>
        <v>103.464</v>
      </c>
      <c r="S4422" s="17">
        <f>[1]!s_val_ev(A4422,"",100000000)</f>
        <v>104.3457867602</v>
      </c>
      <c r="T4422" s="17">
        <f>[1]!share_freesharesmv(A4422,"",100000000)</f>
        <v>54.974918260200006</v>
      </c>
      <c r="U4422" s="17">
        <f>[1]!s_dq_amount_btin(A4422,E4422,100000000)</f>
        <v>2.0659959099999998</v>
      </c>
      <c r="V4422" s="17">
        <f>[1]!s_dq_turn(A4422,E4422)</f>
        <v>2.679889897182294</v>
      </c>
      <c r="W4422" s="2">
        <f>[1]!s_pq_amount(A4422,"20260101","",100000000)</f>
        <v>398.1742453</v>
      </c>
      <c r="X4422" s="2">
        <f>[1]!s_pq_avgamount(A4422,"20260101","",100000000)</f>
        <v>3.6197658663636361</v>
      </c>
      <c r="Y4422" s="17">
        <f>[1]!s_ipo_dilutedpe(A4422)</f>
        <v>20.02</v>
      </c>
      <c r="Z4422" s="12">
        <f>[1]!s_ipo_collection_total(A4422,100000000)</f>
        <v>6.3961066896000007</v>
      </c>
      <c r="AA4422" s="2">
        <f>[1]!s_val_pe_ttm(A4422,E4422)</f>
        <v>102.41231536865234</v>
      </c>
      <c r="AB4422" s="5">
        <f>[1]!s_info_zjtxornot1(A4422,"")</f>
        <v>1</v>
      </c>
      <c r="AC4422" s="22" t="str">
        <f>[1]!s_info_nature1(A4422,"")</f>
        <v>民营企业</v>
      </c>
      <c r="AD4422" s="6" t="str">
        <f>[1]!s_info_city(A4422)</f>
        <v>邢台市</v>
      </c>
      <c r="AE4422" s="6" t="str">
        <f>[1]!s_info_province(A4422)</f>
        <v>河北省</v>
      </c>
      <c r="AF4422">
        <v>114.50885100000001</v>
      </c>
      <c r="AG4422">
        <v>37.068199999999997</v>
      </c>
    </row>
    <row r="4423" spans="1:33" x14ac:dyDescent="0.3">
      <c r="A4423" s="12" t="s">
        <v>343</v>
      </c>
      <c r="B4423" s="12" t="s">
        <v>344</v>
      </c>
      <c r="C4423" s="16" t="str">
        <f>[1]!s_info_mkt(A4423)</f>
        <v>北证</v>
      </c>
      <c r="D4423" s="16" t="str">
        <f>[1]!s_ipo_listeddate(A4423)</f>
        <v>2020-07-27</v>
      </c>
      <c r="E4423" s="16" t="str">
        <f>[1]!lastradeday_s("000002","")</f>
        <v>2026-06-22</v>
      </c>
      <c r="F4423" s="16" t="str">
        <f>[1]!s_info_industry_csrc2023(A4423,"",3)</f>
        <v>专用设备制造业</v>
      </c>
      <c r="G4423" s="16" t="str">
        <f>[1]!s_info_industry_csrc2023(A4423,"",1)</f>
        <v>制造业</v>
      </c>
      <c r="H4423" s="16">
        <f>[1]!s_is(A4423,83,"FY","YTD","20251231",1,"",100000000)</f>
        <v>21.8626515377</v>
      </c>
      <c r="I4423" s="16">
        <f>[1]!s_is(A4423,83,"FY","YTD","20241231",1,"",100000000)</f>
        <v>56.692786183199999</v>
      </c>
      <c r="J4423" s="16">
        <f t="shared" si="207"/>
        <v>-0.61436625345856355</v>
      </c>
      <c r="K4423" s="16">
        <f>[1]!s_is(A4423,61,"FY","YTD","20251231",1,"",100000000)</f>
        <v>0.84735919269999993</v>
      </c>
      <c r="L4423" s="16">
        <f>[1]!s_is(A4423,61,"FY","YTD","20241231",1,"",100000000)</f>
        <v>3.4049298506999999</v>
      </c>
      <c r="M4423" s="16">
        <f t="shared" si="208"/>
        <v>-0.75113754765731922</v>
      </c>
      <c r="N4423" s="16">
        <f>[1]!s_fa_roe(A4423,"20251231")</f>
        <v>2.0152000000000001</v>
      </c>
      <c r="O4423" s="16">
        <f>[1]!s_stmnote_rdexp(A4423,"20251231",1,10000)</f>
        <v>17302.306465999998</v>
      </c>
      <c r="P4423" s="20">
        <f t="shared" si="209"/>
        <v>7.9140933276843697E-2</v>
      </c>
      <c r="Q4423" s="16">
        <f>[1]!s_margin_tradingbalance(A4423,"",10000)</f>
        <v>29265.425899999998</v>
      </c>
      <c r="R4423" s="16">
        <f>[1]!s_margin_seclendingbalance(A4423,"",10000)</f>
        <v>0.63400000000000001</v>
      </c>
      <c r="S4423" s="17">
        <f>[1]!s_val_ev(A4423,"",100000000)</f>
        <v>75.787126032000003</v>
      </c>
      <c r="T4423" s="17">
        <f>[1]!share_freesharesmv(A4423,"",100000000)</f>
        <v>45.352093951199997</v>
      </c>
      <c r="U4423" s="17">
        <f>[1]!s_dq_amount_btin(A4423,E4423,100000000)</f>
        <v>2.2551218999999998</v>
      </c>
      <c r="V4423" s="17">
        <f>[1]!s_dq_turn(A4423,E4423)</f>
        <v>3.2206921752636486</v>
      </c>
      <c r="W4423" s="2">
        <f>[1]!s_pq_amount(A4423,"20260101","",100000000)</f>
        <v>647.96156263</v>
      </c>
      <c r="X4423" s="2">
        <f>[1]!s_pq_avgamount(A4423,"20260101","",100000000)</f>
        <v>5.8905596602727268</v>
      </c>
      <c r="Y4423" s="17">
        <f>[1]!s_ipo_dilutedpe(A4423)</f>
        <v>30.93</v>
      </c>
      <c r="Z4423" s="12">
        <f>[1]!s_ipo_collection_total(A4423,100000000)</f>
        <v>5.6835000000000004</v>
      </c>
      <c r="AA4423" s="2">
        <f>[1]!s_val_pe_ttm(A4423,E4423)</f>
        <v>436.86148071289063</v>
      </c>
      <c r="AB4423" s="5">
        <f>[1]!s_info_zjtxornot1(A4423,"")</f>
        <v>1</v>
      </c>
      <c r="AC4423" s="22" t="str">
        <f>[1]!s_info_nature1(A4423,"")</f>
        <v>民营企业</v>
      </c>
      <c r="AD4423" s="6" t="str">
        <f>[1]!s_info_city(A4423)</f>
        <v>大连市</v>
      </c>
      <c r="AE4423" s="6" t="str">
        <f>[1]!s_info_province(A4423)</f>
        <v>辽宁省</v>
      </c>
      <c r="AF4423">
        <v>121.618622</v>
      </c>
      <c r="AG4423">
        <v>38.914589999999997</v>
      </c>
    </row>
    <row r="4424" spans="1:33" x14ac:dyDescent="0.3">
      <c r="A4424" s="12" t="s">
        <v>345</v>
      </c>
      <c r="B4424" s="12" t="s">
        <v>346</v>
      </c>
      <c r="C4424" s="16" t="str">
        <f>[1]!s_info_mkt(A4424)</f>
        <v>北证</v>
      </c>
      <c r="D4424" s="16" t="str">
        <f>[1]!s_ipo_listeddate(A4424)</f>
        <v>2020-07-27</v>
      </c>
      <c r="E4424" s="16" t="str">
        <f>[1]!lastradeday_s("000002","")</f>
        <v>2026-06-22</v>
      </c>
      <c r="F4424" s="16" t="str">
        <f>[1]!s_info_industry_csrc2023(A4424,"",3)</f>
        <v>医药制造业</v>
      </c>
      <c r="G4424" s="16" t="str">
        <f>[1]!s_info_industry_csrc2023(A4424,"",1)</f>
        <v>制造业</v>
      </c>
      <c r="H4424" s="16">
        <f>[1]!s_is(A4424,83,"FY","YTD","20251231",1,"",100000000)</f>
        <v>4.3299530850999997</v>
      </c>
      <c r="I4424" s="16">
        <f>[1]!s_is(A4424,83,"FY","YTD","20241231",1,"",100000000)</f>
        <v>5.1623210707</v>
      </c>
      <c r="J4424" s="16">
        <f t="shared" si="207"/>
        <v>-0.16123909656148783</v>
      </c>
      <c r="K4424" s="16">
        <f>[1]!s_is(A4424,61,"FY","YTD","20251231",1,"",100000000)</f>
        <v>-0.5157776543</v>
      </c>
      <c r="L4424" s="16">
        <f>[1]!s_is(A4424,61,"FY","YTD","20241231",1,"",100000000)</f>
        <v>-0.7440096491</v>
      </c>
      <c r="M4424" s="16">
        <f t="shared" si="208"/>
        <v>0.30675945543997113</v>
      </c>
      <c r="N4424" s="16">
        <f>[1]!s_fa_roe(A4424,"20251231")</f>
        <v>-5.7122000000000002</v>
      </c>
      <c r="O4424" s="16">
        <f>[1]!s_stmnote_rdexp(A4424,"20251231",1,10000)</f>
        <v>558.93427099999997</v>
      </c>
      <c r="P4424" s="20">
        <f t="shared" si="209"/>
        <v>1.290855258740272E-2</v>
      </c>
      <c r="Q4424" s="16">
        <f>[1]!s_margin_tradingbalance(A4424,"",10000)</f>
        <v>851.59960000000001</v>
      </c>
      <c r="R4424" s="16">
        <f>[1]!s_margin_seclendingbalance(A4424,"",10000)</f>
        <v>0</v>
      </c>
      <c r="S4424" s="17">
        <f>[1]!s_val_ev(A4424,"",100000000)</f>
        <v>8.3700004724999992</v>
      </c>
      <c r="T4424" s="17">
        <f>[1]!share_freesharesmv(A4424,"",100000000)</f>
        <v>4.4433870974999996</v>
      </c>
      <c r="U4424" s="17">
        <f>[1]!s_dq_amount_btin(A4424,E4424,100000000)</f>
        <v>5.9140749999999999E-2</v>
      </c>
      <c r="V4424" s="17">
        <f>[1]!s_dq_turn(A4424,E4424)</f>
        <v>0.75373158532083306</v>
      </c>
      <c r="W4424" s="2">
        <f>[1]!s_pq_amount(A4424,"20260101","",100000000)</f>
        <v>14.28126469</v>
      </c>
      <c r="X4424" s="2">
        <f>[1]!s_pq_avgamount(A4424,"20260101","",100000000)</f>
        <v>0.129829679</v>
      </c>
      <c r="Y4424" s="17">
        <f>[1]!s_ipo_dilutedpe(A4424)</f>
        <v>24.49</v>
      </c>
      <c r="Z4424" s="12">
        <f>[1]!s_ipo_collection_total(A4424,100000000)</f>
        <v>0.95817509999999995</v>
      </c>
      <c r="AA4424" s="2">
        <f>[1]!s_val_pe_ttm(A4424,E4424)</f>
        <v>-21.187328338623047</v>
      </c>
      <c r="AB4424" s="5">
        <f>[1]!s_info_zjtxornot1(A4424,"")</f>
        <v>0</v>
      </c>
      <c r="AC4424" s="22" t="str">
        <f>[1]!s_info_nature1(A4424,"")</f>
        <v>民营企业</v>
      </c>
      <c r="AD4424" s="6" t="str">
        <f>[1]!s_info_city(A4424)</f>
        <v>弥勒市</v>
      </c>
      <c r="AE4424" s="6" t="str">
        <f>[1]!s_info_province(A4424)</f>
        <v>云南省</v>
      </c>
      <c r="AF4424">
        <v>103.38976599999999</v>
      </c>
      <c r="AG4424">
        <v>24.226171999999998</v>
      </c>
    </row>
    <row r="4425" spans="1:33" x14ac:dyDescent="0.3">
      <c r="A4425" s="12" t="s">
        <v>9158</v>
      </c>
      <c r="B4425" s="12" t="s">
        <v>9159</v>
      </c>
      <c r="C4425" s="16" t="str">
        <f>[1]!s_info_mkt(A4425)</f>
        <v>主板</v>
      </c>
      <c r="D4425" s="16" t="str">
        <f>[1]!s_ipo_listeddate(A4425)</f>
        <v>2010-03-12</v>
      </c>
      <c r="E4425" s="16" t="str">
        <f>[1]!lastradeday_s("000002","")</f>
        <v>2026-06-22</v>
      </c>
      <c r="F4425" s="16" t="str">
        <f>[1]!s_info_industry_csrc2023(A4425,"",3)</f>
        <v>专用设备制造业</v>
      </c>
      <c r="G4425" s="16" t="str">
        <f>[1]!s_info_industry_csrc2023(A4425,"",1)</f>
        <v>制造业</v>
      </c>
      <c r="H4425" s="16">
        <f>[1]!s_is(A4425,83,"FY","YTD","20251231",1,"",100000000)</f>
        <v>9.0557224384000001</v>
      </c>
      <c r="I4425" s="16">
        <f>[1]!s_is(A4425,83,"FY","YTD","20241231",1,"",100000000)</f>
        <v>10.065677836799999</v>
      </c>
      <c r="J4425" s="16">
        <f t="shared" si="207"/>
        <v>-0.10033655107732675</v>
      </c>
      <c r="K4425" s="16">
        <f>[1]!s_is(A4425,61,"FY","YTD","20251231",1,"",100000000)</f>
        <v>-0.8113601037</v>
      </c>
      <c r="L4425" s="16">
        <f>[1]!s_is(A4425,61,"FY","YTD","20241231",1,"",100000000)</f>
        <v>-0.1224353668</v>
      </c>
      <c r="M4425" s="16">
        <f t="shared" si="208"/>
        <v>-5.6268442273331765</v>
      </c>
      <c r="N4425" s="16">
        <f>[1]!s_fa_roe(A4425,"20251231")</f>
        <v>-1.7646999999999999</v>
      </c>
      <c r="O4425" s="16">
        <f>[1]!s_stmnote_rdexp(A4425,"20251231",1,10000)</f>
        <v>3902.4221270000003</v>
      </c>
      <c r="P4425" s="20">
        <f t="shared" si="209"/>
        <v>4.3093437917797919E-2</v>
      </c>
      <c r="Q4425" s="16">
        <f>[1]!s_margin_tradingbalance(A4425,"",10000)</f>
        <v>40174.2192</v>
      </c>
      <c r="R4425" s="16">
        <f>[1]!s_margin_seclendingbalance(A4425,"",10000)</f>
        <v>23.443000000000001</v>
      </c>
      <c r="S4425" s="17">
        <f>[1]!s_val_ev(A4425,"",100000000)</f>
        <v>122.77532076</v>
      </c>
      <c r="T4425" s="17">
        <f>[1]!share_freesharesmv(A4425,"",100000000)</f>
        <v>76.021716057999996</v>
      </c>
      <c r="U4425" s="17">
        <f>[1]!s_dq_amount_btin(A4425,E4425,100000000)</f>
        <v>2.48103155</v>
      </c>
      <c r="V4425" s="17">
        <f>[1]!s_dq_turn(A4425,E4425)</f>
        <v>2.313260903069331</v>
      </c>
      <c r="W4425" s="2">
        <f>[1]!s_pq_amount(A4425,"20260101","",100000000)</f>
        <v>693.18688439000005</v>
      </c>
      <c r="X4425" s="2">
        <f>[1]!s_pq_avgamount(A4425,"20260101","",100000000)</f>
        <v>6.3016989489999995</v>
      </c>
      <c r="Y4425" s="17">
        <f>[1]!s_ipo_dilutedpe(A4425)</f>
        <v>29.4</v>
      </c>
      <c r="Z4425" s="12">
        <f>[1]!s_ipo_collection_total(A4425,100000000)</f>
        <v>5.0250000000000004</v>
      </c>
      <c r="AA4425" s="2">
        <f>[1]!s_val_pe_ttm(A4425,E4425)</f>
        <v>-165.56083679199219</v>
      </c>
      <c r="AB4425" s="5">
        <f>[1]!s_info_zjtxornot1(A4425,"")</f>
        <v>0</v>
      </c>
      <c r="AC4425" s="22" t="str">
        <f>[1]!s_info_nature1(A4425,"")</f>
        <v>地方国有企业</v>
      </c>
      <c r="AD4425" s="6" t="str">
        <f>[1]!s_info_city(A4425)</f>
        <v>眉山市</v>
      </c>
      <c r="AE4425" s="6" t="str">
        <f>[1]!s_info_province(A4425)</f>
        <v>四川省</v>
      </c>
      <c r="AF4425">
        <v>103.831788</v>
      </c>
      <c r="AG4425">
        <v>30.048317999999998</v>
      </c>
    </row>
    <row r="4426" spans="1:33" x14ac:dyDescent="0.3">
      <c r="A4426" s="12" t="s">
        <v>9160</v>
      </c>
      <c r="B4426" s="12" t="s">
        <v>9161</v>
      </c>
      <c r="C4426" s="16" t="str">
        <f>[1]!s_info_mkt(A4426)</f>
        <v>主板</v>
      </c>
      <c r="D4426" s="16" t="str">
        <f>[1]!s_ipo_listeddate(A4426)</f>
        <v>2002-02-07</v>
      </c>
      <c r="E4426" s="16" t="str">
        <f>[1]!lastradeday_s("000002","")</f>
        <v>2026-06-22</v>
      </c>
      <c r="F4426" s="16" t="str">
        <f>[1]!s_info_industry_csrc2023(A4426,"",3)</f>
        <v>非金属矿物制品业</v>
      </c>
      <c r="G4426" s="16" t="str">
        <f>[1]!s_info_industry_csrc2023(A4426,"",1)</f>
        <v>制造业</v>
      </c>
      <c r="H4426" s="16">
        <f>[1]!s_is(A4426,83,"FY","YTD","20251231",1,"",100000000)</f>
        <v>825.32050795999999</v>
      </c>
      <c r="I4426" s="16">
        <f>[1]!s_is(A4426,83,"FY","YTD","20241231",1,"",100000000)</f>
        <v>910.29615303000003</v>
      </c>
      <c r="J4426" s="16">
        <f t="shared" si="207"/>
        <v>-9.3349449832509146E-2</v>
      </c>
      <c r="K4426" s="16">
        <f>[1]!s_is(A4426,61,"FY","YTD","20251231",1,"",100000000)</f>
        <v>81.130684700000003</v>
      </c>
      <c r="L4426" s="16">
        <f>[1]!s_is(A4426,61,"FY","YTD","20241231",1,"",100000000)</f>
        <v>76.961179490000006</v>
      </c>
      <c r="M4426" s="16">
        <f t="shared" si="208"/>
        <v>5.4176732186670344E-2</v>
      </c>
      <c r="N4426" s="16">
        <f>[1]!s_fa_roe(A4426,"20251231")</f>
        <v>4.2659000000000002</v>
      </c>
      <c r="O4426" s="16">
        <f>[1]!s_stmnote_rdexp(A4426,"20251231",1,10000)</f>
        <v>84744.510800000004</v>
      </c>
      <c r="P4426" s="20">
        <f t="shared" si="209"/>
        <v>1.0268072825364377E-2</v>
      </c>
      <c r="Q4426" s="16">
        <f>[1]!s_margin_tradingbalance(A4426,"",10000)</f>
        <v>169870.26120000001</v>
      </c>
      <c r="R4426" s="16">
        <f>[1]!s_margin_seclendingbalance(A4426,"",10000)</f>
        <v>687.15750000000003</v>
      </c>
      <c r="S4426" s="17">
        <f>[1]!s_val_ev(A4426,"",100000000)</f>
        <v>915.14365277100001</v>
      </c>
      <c r="T4426" s="17">
        <f>[1]!share_freesharesmv(A4426,"",100000000)</f>
        <v>360.39918053699995</v>
      </c>
      <c r="U4426" s="17">
        <f>[1]!s_dq_amount_btin(A4426,E4426,100000000)</f>
        <v>9.4256842800000005</v>
      </c>
      <c r="V4426" s="17">
        <f>[1]!s_dq_turn(A4426,E4426)</f>
        <v>1.3388577761046565</v>
      </c>
      <c r="W4426" s="2">
        <f>[1]!s_pq_amount(A4426,"20260101","",100000000)</f>
        <v>905.73637242999996</v>
      </c>
      <c r="X4426" s="2">
        <f>[1]!s_pq_avgamount(A4426,"20260101","",100000000)</f>
        <v>8.2339670220909102</v>
      </c>
      <c r="Y4426" s="17">
        <f>[1]!s_ipo_dilutedpe(A4426)</f>
        <v>19.899999999999999</v>
      </c>
      <c r="Z4426" s="12">
        <f>[1]!s_ipo_collection_total(A4426,100000000)</f>
        <v>8.1999999999999993</v>
      </c>
      <c r="AA4426" s="2">
        <f>[1]!s_val_pe_ttm(A4426,E4426)</f>
        <v>12.180143356323242</v>
      </c>
      <c r="AB4426" s="5">
        <f>[1]!s_info_zjtxornot1(A4426,"")</f>
        <v>1</v>
      </c>
      <c r="AC4426" s="22" t="str">
        <f>[1]!s_info_nature1(A4426,"")</f>
        <v>地方国有企业</v>
      </c>
      <c r="AD4426" s="6" t="str">
        <f>[1]!s_info_city(A4426)</f>
        <v>芜湖市</v>
      </c>
      <c r="AE4426" s="6" t="str">
        <f>[1]!s_info_province(A4426)</f>
        <v>安徽省</v>
      </c>
      <c r="AF4426">
        <v>118.376451</v>
      </c>
      <c r="AG4426">
        <v>31.326319000000002</v>
      </c>
    </row>
    <row r="4427" spans="1:33" x14ac:dyDescent="0.3">
      <c r="A4427" s="12" t="s">
        <v>9162</v>
      </c>
      <c r="B4427" s="12" t="s">
        <v>9163</v>
      </c>
      <c r="C4427" s="16" t="str">
        <f>[1]!s_info_mkt(A4427)</f>
        <v>主板</v>
      </c>
      <c r="D4427" s="16" t="str">
        <f>[1]!s_ipo_listeddate(A4427)</f>
        <v>2008-05-28</v>
      </c>
      <c r="E4427" s="16" t="str">
        <f>[1]!lastradeday_s("000002","")</f>
        <v>2026-06-22</v>
      </c>
      <c r="F4427" s="16" t="str">
        <f>[1]!s_info_industry_csrc2023(A4427,"",3)</f>
        <v>橡胶和塑料制品业</v>
      </c>
      <c r="G4427" s="16" t="str">
        <f>[1]!s_info_industry_csrc2023(A4427,"",1)</f>
        <v>制造业</v>
      </c>
      <c r="H4427" s="16">
        <f>[1]!s_is(A4427,83,"FY","YTD","20251231",1,"",100000000)</f>
        <v>23.603671463800001</v>
      </c>
      <c r="I4427" s="16">
        <f>[1]!s_is(A4427,83,"FY","YTD","20241231",1,"",100000000)</f>
        <v>23.209180135300002</v>
      </c>
      <c r="J4427" s="16">
        <f t="shared" si="207"/>
        <v>1.6997210853648248E-2</v>
      </c>
      <c r="K4427" s="16">
        <f>[1]!s_is(A4427,61,"FY","YTD","20251231",1,"",100000000)</f>
        <v>1.7684541225999999</v>
      </c>
      <c r="L4427" s="16">
        <f>[1]!s_is(A4427,61,"FY","YTD","20241231",1,"",100000000)</f>
        <v>2.4546182204</v>
      </c>
      <c r="M4427" s="16">
        <f t="shared" si="208"/>
        <v>-0.27954004907866448</v>
      </c>
      <c r="N4427" s="16">
        <f>[1]!s_fa_roe(A4427,"20251231")</f>
        <v>2.4230999999999998</v>
      </c>
      <c r="O4427" s="16">
        <f>[1]!s_stmnote_rdexp(A4427,"20251231",1,10000)</f>
        <v>12837.776833</v>
      </c>
      <c r="P4427" s="20">
        <f t="shared" si="209"/>
        <v>5.4388898153784171E-2</v>
      </c>
      <c r="Q4427" s="16">
        <f>[1]!s_margin_tradingbalance(A4427,"",10000)</f>
        <v>73882.946100000001</v>
      </c>
      <c r="R4427" s="16">
        <f>[1]!s_margin_seclendingbalance(A4427,"",10000)</f>
        <v>175.78880000000001</v>
      </c>
      <c r="S4427" s="17">
        <f>[1]!s_val_ev(A4427,"",100000000)</f>
        <v>87.163503768000012</v>
      </c>
      <c r="T4427" s="17">
        <f>[1]!share_freesharesmv(A4427,"",100000000)</f>
        <v>43.018907831999996</v>
      </c>
      <c r="U4427" s="17">
        <f>[1]!s_dq_amount_btin(A4427,E4427,100000000)</f>
        <v>1.33296858</v>
      </c>
      <c r="V4427" s="17">
        <f>[1]!s_dq_turn(A4427,E4427)</f>
        <v>1.5670937028546685</v>
      </c>
      <c r="W4427" s="2">
        <f>[1]!s_pq_amount(A4427,"20260101","",100000000)</f>
        <v>245.14916821</v>
      </c>
      <c r="X4427" s="2">
        <f>[1]!s_pq_avgamount(A4427,"20260101","",100000000)</f>
        <v>2.2286288019090907</v>
      </c>
      <c r="Y4427" s="17">
        <f>[1]!s_ipo_dilutedpe(A4427)</f>
        <v>28.81</v>
      </c>
      <c r="Z4427" s="12">
        <f>[1]!s_ipo_collection_total(A4427,100000000)</f>
        <v>3.1509</v>
      </c>
      <c r="AA4427" s="2">
        <f>[1]!s_val_pe_ttm(A4427,E4427)</f>
        <v>49.506576538085938</v>
      </c>
      <c r="AB4427" s="5">
        <f>[1]!s_info_zjtxornot1(A4427,"")</f>
        <v>0</v>
      </c>
      <c r="AC4427" s="22" t="str">
        <f>[1]!s_info_nature1(A4427,"")</f>
        <v>地方国有企业</v>
      </c>
      <c r="AD4427" s="6" t="str">
        <f>[1]!s_info_city(A4427)</f>
        <v>深圳市</v>
      </c>
      <c r="AE4427" s="6" t="str">
        <f>[1]!s_info_province(A4427)</f>
        <v>广东省</v>
      </c>
      <c r="AF4427">
        <v>114.085947</v>
      </c>
      <c r="AG4427">
        <v>22.547000000000001</v>
      </c>
    </row>
    <row r="4428" spans="1:33" x14ac:dyDescent="0.3">
      <c r="A4428" s="12" t="s">
        <v>9164</v>
      </c>
      <c r="B4428" s="12" t="s">
        <v>9165</v>
      </c>
      <c r="C4428" s="16" t="str">
        <f>[1]!s_info_mkt(A4428)</f>
        <v>主板</v>
      </c>
      <c r="D4428" s="16" t="str">
        <f>[1]!s_ipo_listeddate(A4428)</f>
        <v>2019-08-26</v>
      </c>
      <c r="E4428" s="16" t="str">
        <f>[1]!lastradeday_s("000002","")</f>
        <v>2026-06-22</v>
      </c>
      <c r="F4428" s="16" t="str">
        <f>[1]!s_info_industry_csrc2023(A4428,"",3)</f>
        <v>电力、热力生产和供应业</v>
      </c>
      <c r="G4428" s="16" t="str">
        <f>[1]!s_info_industry_csrc2023(A4428,"",1)</f>
        <v>电力、热力、燃气及水生产和供应业</v>
      </c>
      <c r="H4428" s="16">
        <f>[1]!s_is(A4428,83,"FY","YTD","20251231",1,"",100000000)</f>
        <v>756.9655897353</v>
      </c>
      <c r="I4428" s="16">
        <f>[1]!s_is(A4428,83,"FY","YTD","20241231",1,"",100000000)</f>
        <v>868.04414918110001</v>
      </c>
      <c r="J4428" s="16">
        <f t="shared" si="207"/>
        <v>-0.12796418194925896</v>
      </c>
      <c r="K4428" s="16">
        <f>[1]!s_is(A4428,61,"FY","YTD","20251231",1,"",100000000)</f>
        <v>97.653589598799996</v>
      </c>
      <c r="L4428" s="16">
        <f>[1]!s_is(A4428,61,"FY","YTD","20241231",1,"",100000000)</f>
        <v>108.1387322482</v>
      </c>
      <c r="M4428" s="16">
        <f t="shared" si="208"/>
        <v>-9.6960103298922587E-2</v>
      </c>
      <c r="N4428" s="16">
        <f>[1]!s_fa_roe(A4428,"20251231")</f>
        <v>8.0495999999999999</v>
      </c>
      <c r="O4428" s="16">
        <f>[1]!s_stmnote_rdexp(A4428,"20251231",1,10000)</f>
        <v>406312.47154299996</v>
      </c>
      <c r="P4428" s="20">
        <f t="shared" si="209"/>
        <v>5.3676478436104548E-2</v>
      </c>
      <c r="Q4428" s="16">
        <f>[1]!s_margin_tradingbalance(A4428,"",10000)</f>
        <v>37978.401899999997</v>
      </c>
      <c r="R4428" s="16">
        <f>[1]!s_margin_seclendingbalance(A4428,"",10000)</f>
        <v>355.20479999999998</v>
      </c>
      <c r="S4428" s="17">
        <f>[1]!s_val_ev(A4428,"",100000000)</f>
        <v>1891.3198691255</v>
      </c>
      <c r="T4428" s="17">
        <f>[1]!share_freesharesmv(A4428,"",100000000)</f>
        <v>275.93061356499999</v>
      </c>
      <c r="U4428" s="17">
        <f>[1]!s_dq_amount_btin(A4428,E4428,100000000)</f>
        <v>3.7727895999999999</v>
      </c>
      <c r="V4428" s="17">
        <f>[1]!s_dq_turn(A4428,E4428)</f>
        <v>0.23620630529877751</v>
      </c>
      <c r="W4428" s="2">
        <f>[1]!s_pq_amount(A4428,"20260101","",100000000)</f>
        <v>810.66750923999996</v>
      </c>
      <c r="X4428" s="2">
        <f>[1]!s_pq_avgamount(A4428,"20260101","",100000000)</f>
        <v>7.3697046294545459</v>
      </c>
      <c r="Y4428" s="17">
        <f>[1]!s_ipo_dilutedpe(A4428)</f>
        <v>14.6</v>
      </c>
      <c r="Z4428" s="12">
        <f>[1]!s_ipo_collection_total(A4428,100000000)</f>
        <v>125.74154138999999</v>
      </c>
      <c r="AA4428" s="2">
        <f>[1]!s_val_pe_ttm(A4428,E4428)</f>
        <v>21.838972091674805</v>
      </c>
      <c r="AB4428" s="5">
        <f>[1]!s_info_zjtxornot1(A4428,"")</f>
        <v>1</v>
      </c>
      <c r="AC4428" s="22" t="str">
        <f>[1]!s_info_nature1(A4428,"")</f>
        <v>中央国有企业</v>
      </c>
      <c r="AD4428" s="6" t="str">
        <f>[1]!s_info_city(A4428)</f>
        <v>深圳市</v>
      </c>
      <c r="AE4428" s="6" t="str">
        <f>[1]!s_info_province(A4428)</f>
        <v>广东省</v>
      </c>
      <c r="AF4428">
        <v>114.085947</v>
      </c>
      <c r="AG4428">
        <v>22.547000000000001</v>
      </c>
    </row>
    <row r="4429" spans="1:33" x14ac:dyDescent="0.3">
      <c r="A4429" s="12" t="s">
        <v>9166</v>
      </c>
      <c r="B4429" s="12" t="s">
        <v>9167</v>
      </c>
      <c r="C4429" s="16" t="str">
        <f>[1]!s_info_mkt(A4429)</f>
        <v>主板</v>
      </c>
      <c r="D4429" s="16" t="str">
        <f>[1]!s_ipo_listeddate(A4429)</f>
        <v>2017-05-03</v>
      </c>
      <c r="E4429" s="16" t="str">
        <f>[1]!lastradeday_s("000002","")</f>
        <v>2026-06-22</v>
      </c>
      <c r="F4429" s="16" t="str">
        <f>[1]!s_info_industry_csrc2023(A4429,"",3)</f>
        <v>医药制造业</v>
      </c>
      <c r="G4429" s="16" t="str">
        <f>[1]!s_info_industry_csrc2023(A4429,"",1)</f>
        <v>制造业</v>
      </c>
      <c r="H4429" s="16">
        <f>[1]!s_is(A4429,83,"FY","YTD","20251231",1,"",100000000)</f>
        <v>5.1658013570000003</v>
      </c>
      <c r="I4429" s="16">
        <f>[1]!s_is(A4429,83,"FY","YTD","20241231",1,"",100000000)</f>
        <v>6.4937310740999994</v>
      </c>
      <c r="J4429" s="16">
        <f t="shared" si="207"/>
        <v>-0.2044941039206869</v>
      </c>
      <c r="K4429" s="16">
        <f>[1]!s_is(A4429,61,"FY","YTD","20251231",1,"",100000000)</f>
        <v>-1.3926428967</v>
      </c>
      <c r="L4429" s="16">
        <f>[1]!s_is(A4429,61,"FY","YTD","20241231",1,"",100000000)</f>
        <v>-4.4486401829000002</v>
      </c>
      <c r="M4429" s="16">
        <f t="shared" si="208"/>
        <v>0.68695087949501066</v>
      </c>
      <c r="N4429" s="16">
        <f>[1]!s_fa_roe(A4429,"20251231")</f>
        <v>-754.57929999999999</v>
      </c>
      <c r="O4429" s="16">
        <f>[1]!s_stmnote_rdexp(A4429,"20251231",1,10000)</f>
        <v>2559.9581290000001</v>
      </c>
      <c r="P4429" s="20">
        <f t="shared" si="209"/>
        <v>4.9555876273312142E-2</v>
      </c>
      <c r="Q4429" s="16">
        <f>[1]!s_margin_tradingbalance(A4429,"",10000)</f>
        <v>0</v>
      </c>
      <c r="R4429" s="16">
        <f>[1]!s_margin_seclendingbalance(A4429,"",10000)</f>
        <v>0</v>
      </c>
      <c r="S4429" s="17">
        <f>[1]!s_val_ev(A4429,"",100000000)</f>
        <v>38.076880064999997</v>
      </c>
      <c r="T4429" s="17">
        <f>[1]!share_freesharesmv(A4429,"",100000000)</f>
        <v>19.420266529999999</v>
      </c>
      <c r="U4429" s="17">
        <f>[1]!s_dq_amount_btin(A4429,E4429,100000000)</f>
        <v>0.66360595</v>
      </c>
      <c r="V4429" s="17">
        <f>[1]!s_dq_turn(A4429,E4429)</f>
        <v>2.5857535072263351</v>
      </c>
      <c r="W4429" s="2">
        <f>[1]!s_pq_amount(A4429,"20260101","",100000000)</f>
        <v>69.790420920000003</v>
      </c>
      <c r="X4429" s="2">
        <f>[1]!s_pq_avgamount(A4429,"20260101","",100000000)</f>
        <v>0.64027909100917424</v>
      </c>
      <c r="Y4429" s="17">
        <f>[1]!s_ipo_dilutedpe(A4429)</f>
        <v>20.5</v>
      </c>
      <c r="Z4429" s="12">
        <f>[1]!s_ipo_collection_total(A4429,100000000)</f>
        <v>4.5599999999999996</v>
      </c>
      <c r="AA4429" s="2">
        <f>[1]!s_val_pe_ttm(A4429,E4429)</f>
        <v>-36.701934814453125</v>
      </c>
      <c r="AB4429" s="5">
        <f>[1]!s_info_zjtxornot1(A4429,"")</f>
        <v>0</v>
      </c>
      <c r="AC4429" s="22" t="str">
        <f>[1]!s_info_nature1(A4429,"")</f>
        <v>民营企业</v>
      </c>
      <c r="AD4429" s="6" t="str">
        <f>[1]!s_info_city(A4429)</f>
        <v>南平市</v>
      </c>
      <c r="AE4429" s="6" t="str">
        <f>[1]!s_info_province(A4429)</f>
        <v>福建省</v>
      </c>
      <c r="AF4429">
        <v>118.178459</v>
      </c>
      <c r="AG4429">
        <v>26.635626999999999</v>
      </c>
    </row>
    <row r="4430" spans="1:33" x14ac:dyDescent="0.3">
      <c r="A4430" s="12" t="s">
        <v>9168</v>
      </c>
      <c r="B4430" s="12" t="s">
        <v>9169</v>
      </c>
      <c r="C4430" s="16" t="str">
        <f>[1]!s_info_mkt(A4430)</f>
        <v>主板</v>
      </c>
      <c r="D4430" s="16" t="str">
        <f>[1]!s_ipo_listeddate(A4430)</f>
        <v>2014-02-11</v>
      </c>
      <c r="E4430" s="16" t="str">
        <f>[1]!lastradeday_s("000002","")</f>
        <v>2026-06-22</v>
      </c>
      <c r="F4430" s="16" t="str">
        <f>[1]!s_info_industry_csrc2023(A4430,"",3)</f>
        <v>食品制造业</v>
      </c>
      <c r="G4430" s="16" t="str">
        <f>[1]!s_info_industry_csrc2023(A4430,"",1)</f>
        <v>制造业</v>
      </c>
      <c r="H4430" s="16">
        <f>[1]!s_is(A4430,83,"FY","YTD","20251231",1,"",100000000)</f>
        <v>288.7338046676</v>
      </c>
      <c r="I4430" s="16">
        <f>[1]!s_is(A4430,83,"FY","YTD","20241231",1,"",100000000)</f>
        <v>269.00977516699999</v>
      </c>
      <c r="J4430" s="16">
        <f t="shared" si="207"/>
        <v>7.332086534162352E-2</v>
      </c>
      <c r="K4430" s="16">
        <f>[1]!s_is(A4430,61,"FY","YTD","20251231",1,"",100000000)</f>
        <v>70.384651941499996</v>
      </c>
      <c r="L4430" s="16">
        <f>[1]!s_is(A4430,61,"FY","YTD","20241231",1,"",100000000)</f>
        <v>63.441259690000003</v>
      </c>
      <c r="M4430" s="16">
        <f t="shared" si="208"/>
        <v>0.1094460022614345</v>
      </c>
      <c r="N4430" s="16">
        <f>[1]!s_fa_roe(A4430,"20251231")</f>
        <v>19.490400000000001</v>
      </c>
      <c r="O4430" s="16">
        <f>[1]!s_stmnote_rdexp(A4430,"20251231",1,10000)</f>
        <v>91498.629829999991</v>
      </c>
      <c r="P4430" s="20">
        <f t="shared" si="209"/>
        <v>3.168961456914831E-2</v>
      </c>
      <c r="Q4430" s="16">
        <f>[1]!s_margin_tradingbalance(A4430,"",10000)</f>
        <v>103431.802</v>
      </c>
      <c r="R4430" s="16">
        <f>[1]!s_margin_seclendingbalance(A4430,"",10000)</f>
        <v>541.74149999999997</v>
      </c>
      <c r="S4430" s="17">
        <f>[1]!s_val_ev(A4430,"",100000000)</f>
        <v>1912.0724164494272</v>
      </c>
      <c r="T4430" s="17">
        <f>[1]!share_freesharesmv(A4430,"",100000000)</f>
        <v>471.41953657119996</v>
      </c>
      <c r="U4430" s="17">
        <f>[1]!s_dq_amount_btin(A4430,E4430,100000000)</f>
        <v>7.6924493900000002</v>
      </c>
      <c r="V4430" s="17">
        <f>[1]!s_dq_turn(A4430,E4430)</f>
        <v>0.4247025984537256</v>
      </c>
      <c r="W4430" s="2">
        <f>[1]!s_pq_amount(A4430,"20260101","",100000000)</f>
        <v>784.52316913000004</v>
      </c>
      <c r="X4430" s="2">
        <f>[1]!s_pq_avgamount(A4430,"20260101","",100000000)</f>
        <v>7.1320288102727272</v>
      </c>
      <c r="Y4430" s="17">
        <f>[1]!s_ipo_dilutedpe(A4430)</f>
        <v>31.9</v>
      </c>
      <c r="Z4430" s="12">
        <f>[1]!s_ipo_collection_total(A4430,100000000)</f>
        <v>38.360624999999999</v>
      </c>
      <c r="AA4430" s="2">
        <f>[1]!s_val_pe_ttm(A4430,E4430)</f>
        <v>26.558904647827148</v>
      </c>
      <c r="AB4430" s="5">
        <f>[1]!s_info_zjtxornot1(A4430,"")</f>
        <v>0</v>
      </c>
      <c r="AC4430" s="22" t="str">
        <f>[1]!s_info_nature1(A4430,"")</f>
        <v>民营企业</v>
      </c>
      <c r="AD4430" s="6" t="str">
        <f>[1]!s_info_city(A4430)</f>
        <v>佛山市</v>
      </c>
      <c r="AE4430" s="6" t="str">
        <f>[1]!s_info_province(A4430)</f>
        <v>广东省</v>
      </c>
      <c r="AF4430">
        <v>113.12271699999999</v>
      </c>
      <c r="AG4430">
        <v>23.028762</v>
      </c>
    </row>
    <row r="4431" spans="1:33" x14ac:dyDescent="0.3">
      <c r="A4431" s="12" t="s">
        <v>9170</v>
      </c>
      <c r="B4431" s="12" t="s">
        <v>9171</v>
      </c>
      <c r="C4431" s="16" t="str">
        <f>[1]!s_info_mkt(A4431)</f>
        <v>主板</v>
      </c>
      <c r="D4431" s="16" t="str">
        <f>[1]!s_ipo_listeddate(A4431)</f>
        <v>2007-09-19</v>
      </c>
      <c r="E4431" s="16" t="str">
        <f>[1]!lastradeday_s("000002","")</f>
        <v>2026-06-22</v>
      </c>
      <c r="F4431" s="16" t="str">
        <f>[1]!s_info_industry_csrc2023(A4431,"",3)</f>
        <v>电气机械和器材制造业</v>
      </c>
      <c r="G4431" s="16" t="str">
        <f>[1]!s_info_industry_csrc2023(A4431,"",1)</f>
        <v>制造业</v>
      </c>
      <c r="H4431" s="16">
        <f>[1]!s_is(A4431,83,"FY","YTD","20251231",1,"",100000000)</f>
        <v>3.6913746908</v>
      </c>
      <c r="I4431" s="16">
        <f>[1]!s_is(A4431,83,"FY","YTD","20241231",1,"",100000000)</f>
        <v>1.9723587228999999</v>
      </c>
      <c r="J4431" s="16">
        <f t="shared" si="207"/>
        <v>0.87155340858710284</v>
      </c>
      <c r="K4431" s="16">
        <f>[1]!s_is(A4431,61,"FY","YTD","20251231",1,"",100000000)</f>
        <v>-0.79018374040000006</v>
      </c>
      <c r="L4431" s="16">
        <f>[1]!s_is(A4431,61,"FY","YTD","20241231",1,"",100000000)</f>
        <v>-1.4952196144000001</v>
      </c>
      <c r="M4431" s="16">
        <f t="shared" si="208"/>
        <v>0.47152663542533579</v>
      </c>
      <c r="N4431" s="16">
        <f>[1]!s_fa_roe(A4431,"20251231")</f>
        <v>0</v>
      </c>
      <c r="O4431" s="16">
        <f>[1]!s_stmnote_rdexp(A4431,"20251231",1,10000)</f>
        <v>2199.2449980000001</v>
      </c>
      <c r="P4431" s="20">
        <f t="shared" si="209"/>
        <v>5.9577939987538263E-2</v>
      </c>
      <c r="Q4431" s="16">
        <f>[1]!s_margin_tradingbalance(A4431,"",10000)</f>
        <v>3276.9254000000001</v>
      </c>
      <c r="R4431" s="16">
        <f>[1]!s_margin_seclendingbalance(A4431,"",10000)</f>
        <v>0</v>
      </c>
      <c r="S4431" s="17">
        <f>[1]!s_val_ev(A4431,"",100000000)</f>
        <v>28.935628279199999</v>
      </c>
      <c r="T4431" s="17">
        <f>[1]!share_freesharesmv(A4431,"",100000000)</f>
        <v>23.711238567900001</v>
      </c>
      <c r="U4431" s="17">
        <f>[1]!s_dq_amount_btin(A4431,E4431,100000000)</f>
        <v>0.26836280000000001</v>
      </c>
      <c r="V4431" s="17">
        <f>[1]!s_dq_turn(A4431,E4431)</f>
        <v>0.9418471075532312</v>
      </c>
      <c r="W4431" s="2">
        <f>[1]!s_pq_amount(A4431,"20260101","",100000000)</f>
        <v>40.661917680000002</v>
      </c>
      <c r="X4431" s="2">
        <f>[1]!s_pq_avgamount(A4431,"20260101","",100000000)</f>
        <v>0.37304511633027526</v>
      </c>
      <c r="Y4431" s="17">
        <f>[1]!s_ipo_dilutedpe(A4431)</f>
        <v>25.29</v>
      </c>
      <c r="Z4431" s="12">
        <f>[1]!s_ipo_collection_total(A4431,100000000)</f>
        <v>2.4868999999999999</v>
      </c>
      <c r="AA4431" s="2">
        <f>[1]!s_val_pe_ttm(A4431,E4431)</f>
        <v>-43.210002899169922</v>
      </c>
      <c r="AB4431" s="5">
        <f>[1]!s_info_zjtxornot1(A4431,"")</f>
        <v>0</v>
      </c>
      <c r="AC4431" s="22" t="str">
        <f>[1]!s_info_nature1(A4431,"")</f>
        <v>地方国有企业</v>
      </c>
      <c r="AD4431" s="6" t="str">
        <f>[1]!s_info_city(A4431)</f>
        <v>重庆市</v>
      </c>
      <c r="AE4431" s="6" t="str">
        <f>[1]!s_info_province(A4431)</f>
        <v>重庆</v>
      </c>
      <c r="AF4431">
        <v>106.50496200000001</v>
      </c>
      <c r="AG4431">
        <v>29.533155000000001</v>
      </c>
    </row>
    <row r="4432" spans="1:33" x14ac:dyDescent="0.3">
      <c r="A4432" s="12" t="s">
        <v>9172</v>
      </c>
      <c r="B4432" s="12" t="s">
        <v>9173</v>
      </c>
      <c r="C4432" s="16" t="str">
        <f>[1]!s_info_mkt(A4432)</f>
        <v>创业板</v>
      </c>
      <c r="D4432" s="16" t="str">
        <f>[1]!s_ipo_listeddate(A4432)</f>
        <v>2010-09-28</v>
      </c>
      <c r="E4432" s="16" t="str">
        <f>[1]!lastradeday_s("000002","")</f>
        <v>2026-06-22</v>
      </c>
      <c r="F4432" s="16" t="str">
        <f>[1]!s_info_industry_csrc2023(A4432,"",3)</f>
        <v>计算机、通信和其他电子设备制造业</v>
      </c>
      <c r="G4432" s="16" t="str">
        <f>[1]!s_info_industry_csrc2023(A4432,"",1)</f>
        <v>制造业</v>
      </c>
      <c r="H4432" s="16">
        <f>[1]!s_is(A4432,83,"FY","YTD","20251231",1,"",100000000)</f>
        <v>7.8406415620000001</v>
      </c>
      <c r="I4432" s="16">
        <f>[1]!s_is(A4432,83,"FY","YTD","20241231",1,"",100000000)</f>
        <v>9.5191955438000004</v>
      </c>
      <c r="J4432" s="16">
        <f t="shared" si="207"/>
        <v>-0.17633359605615717</v>
      </c>
      <c r="K4432" s="16">
        <f>[1]!s_is(A4432,61,"FY","YTD","20251231",1,"",100000000)</f>
        <v>-12.287278135899999</v>
      </c>
      <c r="L4432" s="16">
        <f>[1]!s_is(A4432,61,"FY","YTD","20241231",1,"",100000000)</f>
        <v>-9.185436472200001</v>
      </c>
      <c r="M4432" s="16">
        <f t="shared" si="208"/>
        <v>-0.33769126519875403</v>
      </c>
      <c r="N4432" s="16">
        <f>[1]!s_fa_roe(A4432,"20251231")</f>
        <v>-128.84129999999999</v>
      </c>
      <c r="O4432" s="16">
        <f>[1]!s_stmnote_rdexp(A4432,"20251231",1,10000)</f>
        <v>6148.3360499999999</v>
      </c>
      <c r="P4432" s="20">
        <f t="shared" si="209"/>
        <v>7.8416236750295659E-2</v>
      </c>
      <c r="Q4432" s="16">
        <f>[1]!s_margin_tradingbalance(A4432,"",10000)</f>
        <v>32341.3429</v>
      </c>
      <c r="R4432" s="16">
        <f>[1]!s_margin_seclendingbalance(A4432,"",10000)</f>
        <v>114.604</v>
      </c>
      <c r="S4432" s="17">
        <f>[1]!s_val_ev(A4432,"",100000000)</f>
        <v>41.179915156900002</v>
      </c>
      <c r="T4432" s="17">
        <f>[1]!share_freesharesmv(A4432,"",100000000)</f>
        <v>35.054222426600006</v>
      </c>
      <c r="U4432" s="17">
        <f>[1]!s_dq_amount_btin(A4432,E4432,100000000)</f>
        <v>1.3958279099999999</v>
      </c>
      <c r="V4432" s="17">
        <f>[1]!s_dq_turn(A4432,E4432)</f>
        <v>3.5734366827365149</v>
      </c>
      <c r="W4432" s="2">
        <f>[1]!s_pq_amount(A4432,"20260101","",100000000)</f>
        <v>448.84793422000001</v>
      </c>
      <c r="X4432" s="2">
        <f>[1]!s_pq_avgamount(A4432,"20260101","",100000000)</f>
        <v>4.1178709561467892</v>
      </c>
      <c r="Y4432" s="17">
        <f>[1]!s_ipo_dilutedpe(A4432)</f>
        <v>96.27</v>
      </c>
      <c r="Z4432" s="12">
        <f>[1]!s_ipo_collection_total(A4432,100000000)</f>
        <v>6.3536000000000001</v>
      </c>
      <c r="AA4432" s="2">
        <f>[1]!s_val_pe_ttm(A4432,E4432)</f>
        <v>-3.3449170589447021</v>
      </c>
      <c r="AB4432" s="5">
        <f>[1]!s_info_zjtxornot1(A4432,"")</f>
        <v>1</v>
      </c>
      <c r="AC4432" s="22" t="str">
        <f>[1]!s_info_nature1(A4432,"")</f>
        <v>民营企业</v>
      </c>
      <c r="AD4432" s="6" t="str">
        <f>[1]!s_info_city(A4432)</f>
        <v>沅江市</v>
      </c>
      <c r="AE4432" s="6" t="str">
        <f>[1]!s_info_province(A4432)</f>
        <v>湖南省</v>
      </c>
      <c r="AF4432">
        <v>112.564942</v>
      </c>
      <c r="AG4432">
        <v>28.977186</v>
      </c>
    </row>
    <row r="4433" spans="1:33" x14ac:dyDescent="0.3">
      <c r="A4433" s="12" t="s">
        <v>9174</v>
      </c>
      <c r="B4433" s="12" t="s">
        <v>9175</v>
      </c>
      <c r="C4433" s="16" t="str">
        <f>[1]!s_info_mkt(A4433)</f>
        <v>创业板</v>
      </c>
      <c r="D4433" s="16" t="str">
        <f>[1]!s_ipo_listeddate(A4433)</f>
        <v>2017-07-21</v>
      </c>
      <c r="E4433" s="16" t="str">
        <f>[1]!lastradeday_s("000002","")</f>
        <v>2026-06-22</v>
      </c>
      <c r="F4433" s="16" t="str">
        <f>[1]!s_info_industry_csrc2023(A4433,"",3)</f>
        <v>橡胶和塑料制品业</v>
      </c>
      <c r="G4433" s="16" t="str">
        <f>[1]!s_info_industry_csrc2023(A4433,"",1)</f>
        <v>制造业</v>
      </c>
      <c r="H4433" s="16">
        <f>[1]!s_is(A4433,83,"FY","YTD","20251231",1,"",100000000)</f>
        <v>99.258194447199998</v>
      </c>
      <c r="I4433" s="16">
        <f>[1]!s_is(A4433,83,"FY","YTD","20241231",1,"",100000000)</f>
        <v>95.233171234899999</v>
      </c>
      <c r="J4433" s="16">
        <f t="shared" si="207"/>
        <v>4.2264928911922572E-2</v>
      </c>
      <c r="K4433" s="16">
        <f>[1]!s_is(A4433,61,"FY","YTD","20251231",1,"",100000000)</f>
        <v>10.1069997094</v>
      </c>
      <c r="L4433" s="16">
        <f>[1]!s_is(A4433,61,"FY","YTD","20241231",1,"",100000000)</f>
        <v>14.6547619401</v>
      </c>
      <c r="M4433" s="16">
        <f t="shared" si="208"/>
        <v>-0.31032658526208495</v>
      </c>
      <c r="N4433" s="16">
        <f>[1]!s_fa_roe(A4433,"20251231")</f>
        <v>5.6688999999999998</v>
      </c>
      <c r="O4433" s="16">
        <f>[1]!s_stmnote_rdexp(A4433,"20251231",1,10000)</f>
        <v>40438.184756000002</v>
      </c>
      <c r="P4433" s="20">
        <f t="shared" si="209"/>
        <v>4.0740399300242092E-2</v>
      </c>
      <c r="Q4433" s="16">
        <f>[1]!s_margin_tradingbalance(A4433,"",10000)</f>
        <v>37418.375399999997</v>
      </c>
      <c r="R4433" s="16">
        <f>[1]!s_margin_seclendingbalance(A4433,"",10000)</f>
        <v>595.00170000000003</v>
      </c>
      <c r="S4433" s="17">
        <f>[1]!s_val_ev(A4433,"",100000000)</f>
        <v>254.3716426755</v>
      </c>
      <c r="T4433" s="17">
        <f>[1]!share_freesharesmv(A4433,"",100000000)</f>
        <v>158.3865646125</v>
      </c>
      <c r="U4433" s="17">
        <f>[1]!s_dq_amount_btin(A4433,E4433,100000000)</f>
        <v>7.8460478900000004</v>
      </c>
      <c r="V4433" s="17">
        <f>[1]!s_dq_turn(A4433,E4433)</f>
        <v>4.3976272391004922</v>
      </c>
      <c r="W4433" s="2">
        <f>[1]!s_pq_amount(A4433,"20260101","",100000000)</f>
        <v>864.69555167999999</v>
      </c>
      <c r="X4433" s="2">
        <f>[1]!s_pq_avgamount(A4433,"20260101","",100000000)</f>
        <v>7.8608686516363635</v>
      </c>
      <c r="Y4433" s="17">
        <f>[1]!s_ipo_dilutedpe(A4433)</f>
        <v>22.99</v>
      </c>
      <c r="Z4433" s="12">
        <f>[1]!s_ipo_collection_total(A4433,100000000)</f>
        <v>4.9567737252999997</v>
      </c>
      <c r="AA4433" s="2">
        <f>[1]!s_val_pe_ttm(A4433,E4433)</f>
        <v>38.079082489013672</v>
      </c>
      <c r="AB4433" s="5">
        <f>[1]!s_info_zjtxornot1(A4433,"")</f>
        <v>1</v>
      </c>
      <c r="AC4433" s="22" t="str">
        <f>[1]!s_info_nature1(A4433,"")</f>
        <v>民营企业</v>
      </c>
      <c r="AD4433" s="6" t="str">
        <f>[1]!s_info_city(A4433)</f>
        <v>淄博市</v>
      </c>
      <c r="AE4433" s="6" t="str">
        <f>[1]!s_info_province(A4433)</f>
        <v>山东省</v>
      </c>
      <c r="AF4433">
        <v>118.047648</v>
      </c>
      <c r="AG4433">
        <v>36.814939000000003</v>
      </c>
    </row>
    <row r="4434" spans="1:33" x14ac:dyDescent="0.3">
      <c r="A4434" s="12" t="s">
        <v>9176</v>
      </c>
      <c r="B4434" s="12" t="s">
        <v>9177</v>
      </c>
      <c r="C4434" s="16" t="str">
        <f>[1]!s_info_mkt(A4434)</f>
        <v>创业板</v>
      </c>
      <c r="D4434" s="16" t="str">
        <f>[1]!s_ipo_listeddate(A4434)</f>
        <v>2009-12-25</v>
      </c>
      <c r="E4434" s="16" t="str">
        <f>[1]!lastradeday_s("000002","")</f>
        <v>2026-06-22</v>
      </c>
      <c r="F4434" s="16" t="str">
        <f>[1]!s_info_industry_csrc2023(A4434,"",3)</f>
        <v>电气机械和器材制造业</v>
      </c>
      <c r="G4434" s="16" t="str">
        <f>[1]!s_info_industry_csrc2023(A4434,"",1)</f>
        <v>制造业</v>
      </c>
      <c r="H4434" s="16">
        <f>[1]!s_is(A4434,83,"FY","YTD","20251231",1,"",100000000)</f>
        <v>15.803879560899999</v>
      </c>
      <c r="I4434" s="16">
        <f>[1]!s_is(A4434,83,"FY","YTD","20241231",1,"",100000000)</f>
        <v>14.9341270821</v>
      </c>
      <c r="J4434" s="16">
        <f t="shared" si="207"/>
        <v>5.823925791032547E-2</v>
      </c>
      <c r="K4434" s="16">
        <f>[1]!s_is(A4434,61,"FY","YTD","20251231",1,"",100000000)</f>
        <v>6.7110242799999997E-2</v>
      </c>
      <c r="L4434" s="16">
        <f>[1]!s_is(A4434,61,"FY","YTD","20241231",1,"",100000000)</f>
        <v>-1.2107930622</v>
      </c>
      <c r="M4434" s="16">
        <f t="shared" si="208"/>
        <v>1.0554266826389485</v>
      </c>
      <c r="N4434" s="16">
        <f>[1]!s_fa_roe(A4434,"20251231")</f>
        <v>1.0101</v>
      </c>
      <c r="O4434" s="16">
        <f>[1]!s_stmnote_rdexp(A4434,"20251231",1,10000)</f>
        <v>4820.4493830000001</v>
      </c>
      <c r="P4434" s="20">
        <f t="shared" si="209"/>
        <v>3.0501683870877878E-2</v>
      </c>
      <c r="Q4434" s="16">
        <f>[1]!s_margin_tradingbalance(A4434,"",10000)</f>
        <v>0</v>
      </c>
      <c r="R4434" s="16">
        <f>[1]!s_margin_seclendingbalance(A4434,"",10000)</f>
        <v>0</v>
      </c>
      <c r="S4434" s="17">
        <f>[1]!s_val_ev(A4434,"",100000000)</f>
        <v>32.608686084799999</v>
      </c>
      <c r="T4434" s="17">
        <f>[1]!share_freesharesmv(A4434,"",100000000)</f>
        <v>27.232161537</v>
      </c>
      <c r="U4434" s="17">
        <f>[1]!s_dq_amount_btin(A4434,E4434,100000000)</f>
        <v>0.99124820999999996</v>
      </c>
      <c r="V4434" s="17">
        <f>[1]!s_dq_turn(A4434,E4434)</f>
        <v>3.1091266092827556</v>
      </c>
      <c r="W4434" s="2">
        <f>[1]!s_pq_amount(A4434,"20260101","",100000000)</f>
        <v>244.10639180999999</v>
      </c>
      <c r="X4434" s="2">
        <f>[1]!s_pq_avgamount(A4434,"20260101","",100000000)</f>
        <v>2.2191490164545455</v>
      </c>
      <c r="Y4434" s="17">
        <f>[1]!s_ipo_dilutedpe(A4434)</f>
        <v>126.67</v>
      </c>
      <c r="Z4434" s="12">
        <f>[1]!s_ipo_collection_total(A4434,100000000)</f>
        <v>6.7830000000000004</v>
      </c>
      <c r="AA4434" s="2">
        <f>[1]!s_val_pe_ttm(A4434,E4434)</f>
        <v>-108.96408081054688</v>
      </c>
      <c r="AB4434" s="5">
        <f>[1]!s_info_zjtxornot1(A4434,"")</f>
        <v>0</v>
      </c>
      <c r="AC4434" s="22" t="str">
        <f>[1]!s_info_nature1(A4434,"")</f>
        <v>民营企业</v>
      </c>
      <c r="AD4434" s="6" t="str">
        <f>[1]!s_info_city(A4434)</f>
        <v>乐清市</v>
      </c>
      <c r="AE4434" s="6" t="str">
        <f>[1]!s_info_province(A4434)</f>
        <v>浙江省</v>
      </c>
      <c r="AF4434">
        <v>121.016175</v>
      </c>
      <c r="AG4434">
        <v>28.261838999999998</v>
      </c>
    </row>
    <row r="4435" spans="1:33" x14ac:dyDescent="0.3">
      <c r="A4435" s="12" t="s">
        <v>9178</v>
      </c>
      <c r="B4435" s="12" t="s">
        <v>9179</v>
      </c>
      <c r="C4435" s="16" t="str">
        <f>[1]!s_info_mkt(A4435)</f>
        <v>主板</v>
      </c>
      <c r="D4435" s="16" t="str">
        <f>[1]!s_ipo_listeddate(A4435)</f>
        <v>2009-10-15</v>
      </c>
      <c r="E4435" s="16" t="str">
        <f>[1]!lastradeday_s("000002","")</f>
        <v>2026-06-22</v>
      </c>
      <c r="F4435" s="16" t="str">
        <f>[1]!s_info_industry_csrc2023(A4435,"",3)</f>
        <v>商务服务业</v>
      </c>
      <c r="G4435" s="16" t="str">
        <f>[1]!s_info_industry_csrc2023(A4435,"",1)</f>
        <v>租赁和商务服务业</v>
      </c>
      <c r="H4435" s="16">
        <f>[1]!s_is(A4435,83,"FY","YTD","20251231",1,"",100000000)</f>
        <v>536.93579201519992</v>
      </c>
      <c r="I4435" s="16">
        <f>[1]!s_is(A4435,83,"FY","YTD","20241231",1,"",100000000)</f>
        <v>564.73848287069995</v>
      </c>
      <c r="J4435" s="16">
        <f t="shared" si="207"/>
        <v>-4.9231089608365863E-2</v>
      </c>
      <c r="K4435" s="16">
        <f>[1]!s_is(A4435,61,"FY","YTD","20251231",1,"",100000000)</f>
        <v>35.8617759236</v>
      </c>
      <c r="L4435" s="16">
        <f>[1]!s_is(A4435,61,"FY","YTD","20241231",1,"",100000000)</f>
        <v>42.671116726599998</v>
      </c>
      <c r="M4435" s="16">
        <f t="shared" si="208"/>
        <v>-0.15957728143438163</v>
      </c>
      <c r="N4435" s="16">
        <f>[1]!s_fa_roe(A4435,"20251231")</f>
        <v>6.4869000000000003</v>
      </c>
      <c r="O4435" s="16">
        <f>[1]!s_stmnote_rdexp(A4435,"20251231",1,10000)</f>
        <v>14548.585141</v>
      </c>
      <c r="P4435" s="20">
        <f t="shared" si="209"/>
        <v>2.7095577082684309E-3</v>
      </c>
      <c r="Q4435" s="16">
        <f>[1]!s_margin_tradingbalance(A4435,"",10000)</f>
        <v>403960.98479999998</v>
      </c>
      <c r="R4435" s="16">
        <f>[1]!s_margin_seclendingbalance(A4435,"",10000)</f>
        <v>1329.6905999999999</v>
      </c>
      <c r="S4435" s="17">
        <f>[1]!s_val_ev(A4435,"",100000000)</f>
        <v>1165.1453476820759</v>
      </c>
      <c r="T4435" s="17">
        <f>[1]!share_freesharesmv(A4435,"",100000000)</f>
        <v>517.82987778659992</v>
      </c>
      <c r="U4435" s="17">
        <f>[1]!s_dq_amount_btin(A4435,E4435,100000000)</f>
        <v>32.601706649999997</v>
      </c>
      <c r="V4435" s="17">
        <f>[1]!s_dq_turn(A4435,E4435)</f>
        <v>3.0659650095980924</v>
      </c>
      <c r="W4435" s="2">
        <f>[1]!s_pq_amount(A4435,"20260101","",100000000)</f>
        <v>3217.5331361600001</v>
      </c>
      <c r="X4435" s="2">
        <f>[1]!s_pq_avgamount(A4435,"20260101","",100000000)</f>
        <v>29.250301237818185</v>
      </c>
      <c r="Y4435" s="17">
        <f>[1]!s_ipo_dilutedpe(A4435)</f>
        <v>49.08</v>
      </c>
      <c r="Z4435" s="12">
        <f>[1]!s_ipo_collection_total(A4435,100000000)</f>
        <v>25.916</v>
      </c>
      <c r="AA4435" s="2">
        <f>[1]!s_val_pe_ttm(A4435,E4435)</f>
        <v>29.524459838867188</v>
      </c>
      <c r="AB4435" s="5">
        <f>[1]!s_info_zjtxornot1(A4435,"")</f>
        <v>0</v>
      </c>
      <c r="AC4435" s="22" t="str">
        <f>[1]!s_info_nature1(A4435,"")</f>
        <v>中央国有企业</v>
      </c>
      <c r="AD4435" s="6" t="str">
        <f>[1]!s_info_city(A4435)</f>
        <v>北京市</v>
      </c>
      <c r="AE4435" s="6" t="str">
        <f>[1]!s_info_province(A4435)</f>
        <v>北京</v>
      </c>
      <c r="AF4435">
        <v>116.40528500000001</v>
      </c>
      <c r="AG4435">
        <v>39.904989</v>
      </c>
    </row>
    <row r="4436" spans="1:33" x14ac:dyDescent="0.3">
      <c r="A4436" s="12" t="s">
        <v>9180</v>
      </c>
      <c r="B4436" s="12" t="s">
        <v>9181</v>
      </c>
      <c r="C4436" s="16" t="str">
        <f>[1]!s_info_mkt(A4436)</f>
        <v>创业板</v>
      </c>
      <c r="D4436" s="16" t="str">
        <f>[1]!s_ipo_listeddate(A4436)</f>
        <v>2012-06-19</v>
      </c>
      <c r="E4436" s="16" t="str">
        <f>[1]!lastradeday_s("000002","")</f>
        <v>2026-06-22</v>
      </c>
      <c r="F4436" s="16" t="str">
        <f>[1]!s_info_industry_csrc2023(A4436,"",3)</f>
        <v>金属制品业</v>
      </c>
      <c r="G4436" s="16" t="str">
        <f>[1]!s_info_industry_csrc2023(A4436,"",1)</f>
        <v>制造业</v>
      </c>
      <c r="H4436" s="16">
        <f>[1]!s_is(A4436,83,"FY","YTD","20251231",1,"",100000000)</f>
        <v>17.263959944100002</v>
      </c>
      <c r="I4436" s="16">
        <f>[1]!s_is(A4436,83,"FY","YTD","20241231",1,"",100000000)</f>
        <v>16.5249445428</v>
      </c>
      <c r="J4436" s="16">
        <f t="shared" si="207"/>
        <v>4.4721203111207641E-2</v>
      </c>
      <c r="K4436" s="16">
        <f>[1]!s_is(A4436,61,"FY","YTD","20251231",1,"",100000000)</f>
        <v>-0.17637330530000001</v>
      </c>
      <c r="L4436" s="16">
        <f>[1]!s_is(A4436,61,"FY","YTD","20241231",1,"",100000000)</f>
        <v>1.0054918899999999E-2</v>
      </c>
      <c r="M4436" s="16">
        <f t="shared" si="208"/>
        <v>-18.540997302325334</v>
      </c>
      <c r="N4436" s="16">
        <f>[1]!s_fa_roe(A4436,"20251231")</f>
        <v>-1.6479999999999999</v>
      </c>
      <c r="O4436" s="16">
        <f>[1]!s_stmnote_rdexp(A4436,"20251231",1,10000)</f>
        <v>7918.5320920000004</v>
      </c>
      <c r="P4436" s="20">
        <f t="shared" si="209"/>
        <v>4.5867414646696844E-2</v>
      </c>
      <c r="Q4436" s="16">
        <f>[1]!s_margin_tradingbalance(A4436,"",10000)</f>
        <v>83713.751199999999</v>
      </c>
      <c r="R4436" s="16">
        <f>[1]!s_margin_seclendingbalance(A4436,"",10000)</f>
        <v>38.478499999999997</v>
      </c>
      <c r="S4436" s="17">
        <f>[1]!s_val_ev(A4436,"",100000000)</f>
        <v>133.18271243999999</v>
      </c>
      <c r="T4436" s="17">
        <f>[1]!share_freesharesmv(A4436,"",100000000)</f>
        <v>96.570972412499998</v>
      </c>
      <c r="U4436" s="17">
        <f>[1]!s_dq_amount_btin(A4436,E4436,100000000)</f>
        <v>15.06272229</v>
      </c>
      <c r="V4436" s="17">
        <f>[1]!s_dq_turn(A4436,E4436)</f>
        <v>11.28902523173511</v>
      </c>
      <c r="W4436" s="2">
        <f>[1]!s_pq_amount(A4436,"20260101","",100000000)</f>
        <v>972.86189747000003</v>
      </c>
      <c r="X4436" s="2">
        <f>[1]!s_pq_avgamount(A4436,"20260101","",100000000)</f>
        <v>8.8441990679090914</v>
      </c>
      <c r="Y4436" s="17">
        <f>[1]!s_ipo_dilutedpe(A4436)</f>
        <v>30.99</v>
      </c>
      <c r="Z4436" s="12">
        <f>[1]!s_ipo_collection_total(A4436,100000000)</f>
        <v>3.5840000000000001</v>
      </c>
      <c r="AA4436" s="2">
        <f>[1]!s_val_pe_ttm(A4436,E4436)</f>
        <v>-433.6162109375</v>
      </c>
      <c r="AB4436" s="5">
        <f>[1]!s_info_zjtxornot1(A4436,"")</f>
        <v>1</v>
      </c>
      <c r="AC4436" s="22" t="str">
        <f>[1]!s_info_nature1(A4436,"")</f>
        <v>地方国有企业</v>
      </c>
      <c r="AD4436" s="6" t="str">
        <f>[1]!s_info_city(A4436)</f>
        <v>东莞市</v>
      </c>
      <c r="AE4436" s="6" t="str">
        <f>[1]!s_info_province(A4436)</f>
        <v>广东省</v>
      </c>
      <c r="AF4436">
        <v>113.746262</v>
      </c>
      <c r="AG4436">
        <v>23.046237000000001</v>
      </c>
    </row>
    <row r="4437" spans="1:33" x14ac:dyDescent="0.3">
      <c r="A4437" s="12" t="s">
        <v>9182</v>
      </c>
      <c r="B4437" s="12" t="s">
        <v>9183</v>
      </c>
      <c r="C4437" s="16" t="str">
        <f>[1]!s_info_mkt(A4437)</f>
        <v>主板</v>
      </c>
      <c r="D4437" s="16" t="str">
        <f>[1]!s_ipo_listeddate(A4437)</f>
        <v>2019-08-30</v>
      </c>
      <c r="E4437" s="16" t="str">
        <f>[1]!lastradeday_s("000002","")</f>
        <v>2026-06-22</v>
      </c>
      <c r="F4437" s="16" t="str">
        <f>[1]!s_info_industry_csrc2023(A4437,"",3)</f>
        <v>资本市场服务</v>
      </c>
      <c r="G4437" s="16" t="str">
        <f>[1]!s_info_industry_csrc2023(A4437,"",1)</f>
        <v>金融业</v>
      </c>
      <c r="H4437" s="16">
        <f>[1]!s_is(A4437,83,"FY","YTD","20251231",1,"",100000000)</f>
        <v>13.875052986099998</v>
      </c>
      <c r="I4437" s="16">
        <f>[1]!s_is(A4437,83,"FY","YTD","20241231",1,"",100000000)</f>
        <v>57.116146462499998</v>
      </c>
      <c r="J4437" s="16">
        <f t="shared" si="207"/>
        <v>-0.75707301970713725</v>
      </c>
      <c r="K4437" s="16">
        <f>[1]!s_is(A4437,61,"FY","YTD","20251231",1,"",100000000)</f>
        <v>4.8626311665999999</v>
      </c>
      <c r="L4437" s="16">
        <f>[1]!s_is(A4437,61,"FY","YTD","20241231",1,"",100000000)</f>
        <v>4.5797234388999994</v>
      </c>
      <c r="M4437" s="16">
        <f t="shared" si="208"/>
        <v>6.1773976414600244E-2</v>
      </c>
      <c r="N4437" s="16">
        <f>[1]!s_fa_roe(A4437,"20251231")</f>
        <v>10.0146</v>
      </c>
      <c r="O4437" s="16">
        <f>[1]!s_stmnote_rdexp(A4437,"20251231",1,10000)</f>
        <v>2095.8514989999999</v>
      </c>
      <c r="P4437" s="20">
        <f t="shared" si="209"/>
        <v>1.5105178344901601E-2</v>
      </c>
      <c r="Q4437" s="16">
        <f>[1]!s_margin_tradingbalance(A4437,"",10000)</f>
        <v>0</v>
      </c>
      <c r="R4437" s="16">
        <f>[1]!s_margin_seclendingbalance(A4437,"",10000)</f>
        <v>0</v>
      </c>
      <c r="S4437" s="17">
        <f>[1]!s_val_ev(A4437,"",100000000)</f>
        <v>141.81627952029962</v>
      </c>
      <c r="T4437" s="17">
        <f>[1]!share_freesharesmv(A4437,"",100000000)</f>
        <v>30.733740468399997</v>
      </c>
      <c r="U4437" s="17">
        <f>[1]!s_dq_amount_btin(A4437,E4437,100000000)</f>
        <v>5.3559521099999996</v>
      </c>
      <c r="V4437" s="17">
        <f>[1]!s_dq_turn(A4437,E4437)</f>
        <v>4.2309503442442074</v>
      </c>
      <c r="W4437" s="2">
        <f>[1]!s_pq_amount(A4437,"20260101","",100000000)</f>
        <v>318.6509226</v>
      </c>
      <c r="X4437" s="2">
        <f>[1]!s_pq_avgamount(A4437,"20260101","",100000000)</f>
        <v>2.8968265690909094</v>
      </c>
      <c r="Y4437" s="17">
        <f>[1]!s_ipo_dilutedpe(A4437)</f>
        <v>22.99</v>
      </c>
      <c r="Z4437" s="12">
        <f>[1]!s_ipo_collection_total(A4437,100000000)</f>
        <v>3.3879999999999999</v>
      </c>
      <c r="AA4437" s="2">
        <f>[1]!s_val_pe_ttm(A4437,E4437)</f>
        <v>27.695636749267578</v>
      </c>
      <c r="AB4437" s="5">
        <f>[1]!s_info_zjtxornot1(A4437,"")</f>
        <v>0</v>
      </c>
      <c r="AC4437" s="22" t="str">
        <f>[1]!s_info_nature1(A4437,"")</f>
        <v>其他企业</v>
      </c>
      <c r="AD4437" s="6" t="str">
        <f>[1]!s_info_city(A4437)</f>
        <v>杭州市</v>
      </c>
      <c r="AE4437" s="6" t="str">
        <f>[1]!s_info_province(A4437)</f>
        <v>浙江省</v>
      </c>
      <c r="AF4437">
        <v>120.153576</v>
      </c>
      <c r="AG4437">
        <v>30.287458999999998</v>
      </c>
    </row>
    <row r="4438" spans="1:33" x14ac:dyDescent="0.3">
      <c r="A4438" s="12" t="s">
        <v>9184</v>
      </c>
      <c r="B4438" s="12" t="s">
        <v>9185</v>
      </c>
      <c r="C4438" s="16" t="str">
        <f>[1]!s_info_mkt(A4438)</f>
        <v>主板</v>
      </c>
      <c r="D4438" s="16" t="str">
        <f>[1]!s_ipo_listeddate(A4438)</f>
        <v>1997-08-07</v>
      </c>
      <c r="E4438" s="16" t="str">
        <f>[1]!lastradeday_s("000002","")</f>
        <v>2026-06-22</v>
      </c>
      <c r="F4438" s="16" t="str">
        <f>[1]!s_info_industry_csrc2023(A4438,"",3)</f>
        <v>资本市场服务</v>
      </c>
      <c r="G4438" s="16" t="str">
        <f>[1]!s_info_industry_csrc2023(A4438,"",1)</f>
        <v>金融业</v>
      </c>
      <c r="H4438" s="16">
        <f>[1]!s_is(A4438,83,"FY","YTD","20251231",1,"",100000000)</f>
        <v>84.568158305400004</v>
      </c>
      <c r="I4438" s="16">
        <f>[1]!s_is(A4438,83,"FY","YTD","20241231",1,"",100000000)</f>
        <v>66.641069824300004</v>
      </c>
      <c r="J4438" s="16">
        <f t="shared" si="207"/>
        <v>0.26900961416683411</v>
      </c>
      <c r="K4438" s="16">
        <f>[1]!s_is(A4438,61,"FY","YTD","20251231",1,"",100000000)</f>
        <v>22.768914940100004</v>
      </c>
      <c r="L4438" s="16">
        <f>[1]!s_is(A4438,61,"FY","YTD","20241231",1,"",100000000)</f>
        <v>16.7027095545</v>
      </c>
      <c r="M4438" s="16">
        <f t="shared" si="208"/>
        <v>0.36318690484357147</v>
      </c>
      <c r="N4438" s="16">
        <f>[1]!s_fa_roe(A4438,"20251231")</f>
        <v>6.5804</v>
      </c>
      <c r="O4438" s="16">
        <f>[1]!s_stmnote_rdexp(A4438,"20251231",1,10000)</f>
        <v>2192.3512270000001</v>
      </c>
      <c r="P4438" s="20">
        <f t="shared" si="209"/>
        <v>2.592407439077469E-3</v>
      </c>
      <c r="Q4438" s="16">
        <f>[1]!s_margin_tradingbalance(A4438,"",10000)</f>
        <v>162207.21239999999</v>
      </c>
      <c r="R4438" s="16">
        <f>[1]!s_margin_seclendingbalance(A4438,"",10000)</f>
        <v>207.3708</v>
      </c>
      <c r="S4438" s="17">
        <f>[1]!s_val_ev(A4438,"",100000000)</f>
        <v>333.11230540899999</v>
      </c>
      <c r="T4438" s="17">
        <f>[1]!share_freesharesmv(A4438,"",100000000)</f>
        <v>211.01600441950001</v>
      </c>
      <c r="U4438" s="17">
        <f>[1]!s_dq_amount_btin(A4438,E4438,100000000)</f>
        <v>6.73142219</v>
      </c>
      <c r="V4438" s="17">
        <f>[1]!s_dq_turn(A4438,E4438)</f>
        <v>2.0731665265324706</v>
      </c>
      <c r="W4438" s="2">
        <f>[1]!s_pq_amount(A4438,"20260101","",100000000)</f>
        <v>340.76046749</v>
      </c>
      <c r="X4438" s="2">
        <f>[1]!s_pq_avgamount(A4438,"20260101","",100000000)</f>
        <v>3.0978224317272729</v>
      </c>
      <c r="Y4438" s="17">
        <f>[1]!s_ipo_dilutedpe(A4438)</f>
        <v>0</v>
      </c>
      <c r="Z4438" s="12">
        <f>[1]!s_ipo_collection_total(A4438,100000000)</f>
        <v>0</v>
      </c>
      <c r="AA4438" s="2">
        <f>[1]!s_val_pe_ttm(A4438,E4438)</f>
        <v>13.957693099975586</v>
      </c>
      <c r="AB4438" s="5">
        <f>[1]!s_info_zjtxornot1(A4438,"")</f>
        <v>0</v>
      </c>
      <c r="AC4438" s="22" t="str">
        <f>[1]!s_info_nature1(A4438,"")</f>
        <v>民营企业</v>
      </c>
      <c r="AD4438" s="6" t="str">
        <f>[1]!s_info_city(A4438)</f>
        <v>成都市</v>
      </c>
      <c r="AE4438" s="6" t="str">
        <f>[1]!s_info_province(A4438)</f>
        <v>四川省</v>
      </c>
      <c r="AF4438">
        <v>104.065735</v>
      </c>
      <c r="AG4438">
        <v>30.659462000000001</v>
      </c>
    </row>
    <row r="4439" spans="1:33" x14ac:dyDescent="0.3">
      <c r="A4439" s="12" t="s">
        <v>9186</v>
      </c>
      <c r="B4439" s="12" t="s">
        <v>9187</v>
      </c>
      <c r="C4439" s="16" t="str">
        <f>[1]!s_info_mkt(A4439)</f>
        <v>主板</v>
      </c>
      <c r="D4439" s="16" t="str">
        <f>[1]!s_ipo_listeddate(A4439)</f>
        <v>2016-09-30</v>
      </c>
      <c r="E4439" s="16" t="str">
        <f>[1]!lastradeday_s("000002","")</f>
        <v>2026-06-22</v>
      </c>
      <c r="F4439" s="16" t="str">
        <f>[1]!s_info_industry_csrc2023(A4439,"",3)</f>
        <v>货币金融服务</v>
      </c>
      <c r="G4439" s="16" t="str">
        <f>[1]!s_info_industry_csrc2023(A4439,"",1)</f>
        <v>金融业</v>
      </c>
      <c r="H4439" s="16">
        <f>[1]!s_is(A4439,83,"FY","YTD","20251231",1,"",100000000)</f>
        <v>116.19364</v>
      </c>
      <c r="I4439" s="16">
        <f>[1]!s_is(A4439,83,"FY","YTD","20241231",1,"",100000000)</f>
        <v>109.09242</v>
      </c>
      <c r="J4439" s="16">
        <f t="shared" si="207"/>
        <v>6.5093615120097148E-2</v>
      </c>
      <c r="K4439" s="16">
        <f>[1]!s_is(A4439,61,"FY","YTD","20251231",1,"",100000000)</f>
        <v>42.193689999999997</v>
      </c>
      <c r="L4439" s="16">
        <f>[1]!s_is(A4439,61,"FY","YTD","20241231",1,"",100000000)</f>
        <v>38.132579999999997</v>
      </c>
      <c r="M4439" s="16">
        <f t="shared" si="208"/>
        <v>0.10649974378864477</v>
      </c>
      <c r="N4439" s="16">
        <f>[1]!s_fa_roe(A4439,"20251231")</f>
        <v>14.0581</v>
      </c>
      <c r="O4439" s="16">
        <f>[1]!s_stmnote_rdexp(A4439,"20251231",1,10000)</f>
        <v>0</v>
      </c>
      <c r="P4439" s="20">
        <f t="shared" si="209"/>
        <v>0</v>
      </c>
      <c r="Q4439" s="16">
        <f>[1]!s_margin_tradingbalance(A4439,"",10000)</f>
        <v>46454.853600000002</v>
      </c>
      <c r="R4439" s="16">
        <f>[1]!s_margin_seclendingbalance(A4439,"",10000)</f>
        <v>986.19269999999995</v>
      </c>
      <c r="S4439" s="17">
        <f>[1]!s_val_ev(A4439,"",100000000)</f>
        <v>225.09264763179999</v>
      </c>
      <c r="T4439" s="17">
        <f>[1]!share_freesharesmv(A4439,"",100000000)</f>
        <v>204.81682466689998</v>
      </c>
      <c r="U4439" s="17">
        <f>[1]!s_dq_amount_btin(A4439,E4439,100000000)</f>
        <v>3.44983482</v>
      </c>
      <c r="V4439" s="17">
        <f>[1]!s_dq_turn(A4439,E4439)</f>
        <v>1.5418241036806304</v>
      </c>
      <c r="W4439" s="2">
        <f>[1]!s_pq_amount(A4439,"20260101","",100000000)</f>
        <v>332.55683497000001</v>
      </c>
      <c r="X4439" s="2">
        <f>[1]!s_pq_avgamount(A4439,"20260101","",100000000)</f>
        <v>3.0232439542727274</v>
      </c>
      <c r="Y4439" s="17">
        <f>[1]!s_ipo_dilutedpe(A4439)</f>
        <v>9.89</v>
      </c>
      <c r="Z4439" s="12">
        <f>[1]!s_ipo_collection_total(A4439,100000000)</f>
        <v>9.5132757116000004</v>
      </c>
      <c r="AA4439" s="2">
        <f>[1]!s_val_pe_ttm(A4439,E4439)</f>
        <v>5.1868300437927246</v>
      </c>
      <c r="AB4439" s="5">
        <f>[1]!s_info_zjtxornot1(A4439,"")</f>
        <v>0</v>
      </c>
      <c r="AC4439" s="22" t="str">
        <f>[1]!s_info_nature1(A4439,"")</f>
        <v>地方国有企业</v>
      </c>
      <c r="AD4439" s="6" t="str">
        <f>[1]!s_info_city(A4439)</f>
        <v>常熟市</v>
      </c>
      <c r="AE4439" s="6" t="str">
        <f>[1]!s_info_province(A4439)</f>
        <v>江苏省</v>
      </c>
      <c r="AF4439">
        <v>120.831486</v>
      </c>
      <c r="AG4439">
        <v>31.669446000000001</v>
      </c>
    </row>
    <row r="4440" spans="1:33" x14ac:dyDescent="0.3">
      <c r="A4440" s="12" t="s">
        <v>9188</v>
      </c>
      <c r="B4440" s="12" t="s">
        <v>9189</v>
      </c>
      <c r="C4440" s="16" t="str">
        <f>[1]!s_info_mkt(A4440)</f>
        <v>主板</v>
      </c>
      <c r="D4440" s="16" t="str">
        <f>[1]!s_ipo_listeddate(A4440)</f>
        <v>2018-04-18</v>
      </c>
      <c r="E4440" s="16" t="str">
        <f>[1]!lastradeday_s("000002","")</f>
        <v>2026-06-22</v>
      </c>
      <c r="F4440" s="16" t="str">
        <f>[1]!s_info_industry_csrc2023(A4440,"",3)</f>
        <v>有色金属冶炼和压延加工业</v>
      </c>
      <c r="G4440" s="16" t="str">
        <f>[1]!s_info_industry_csrc2023(A4440,"",1)</f>
        <v>制造业</v>
      </c>
      <c r="H4440" s="16">
        <f>[1]!s_is(A4440,83,"FY","YTD","20251231",1,"",100000000)</f>
        <v>263.03460437040002</v>
      </c>
      <c r="I4440" s="16">
        <f>[1]!s_is(A4440,83,"FY","YTD","20241231",1,"",100000000)</f>
        <v>240.21673303590001</v>
      </c>
      <c r="J4440" s="16">
        <f t="shared" si="207"/>
        <v>9.498868395271165E-2</v>
      </c>
      <c r="K4440" s="16">
        <f>[1]!s_is(A4440,61,"FY","YTD","20251231",1,"",100000000)</f>
        <v>5.1287272905000005</v>
      </c>
      <c r="L4440" s="16">
        <f>[1]!s_is(A4440,61,"FY","YTD","20241231",1,"",100000000)</f>
        <v>3.0109098829000001</v>
      </c>
      <c r="M4440" s="16">
        <f t="shared" si="208"/>
        <v>0.7033812003566825</v>
      </c>
      <c r="N4440" s="16">
        <f>[1]!s_fa_roe(A4440,"20251231")</f>
        <v>7.2268999999999997</v>
      </c>
      <c r="O4440" s="16">
        <f>[1]!s_stmnote_rdexp(A4440,"20251231",1,10000)</f>
        <v>118147.97321800001</v>
      </c>
      <c r="P4440" s="20">
        <f t="shared" si="209"/>
        <v>4.4917273717957819E-2</v>
      </c>
      <c r="Q4440" s="16">
        <f>[1]!s_margin_tradingbalance(A4440,"",10000)</f>
        <v>29437.5753</v>
      </c>
      <c r="R4440" s="16">
        <f>[1]!s_margin_seclendingbalance(A4440,"",10000)</f>
        <v>218.01</v>
      </c>
      <c r="S4440" s="17">
        <f>[1]!s_val_ev(A4440,"",100000000)</f>
        <v>252.48190177210003</v>
      </c>
      <c r="T4440" s="17">
        <f>[1]!share_freesharesmv(A4440,"",100000000)</f>
        <v>142.94631874380002</v>
      </c>
      <c r="U4440" s="17">
        <f>[1]!s_dq_amount_btin(A4440,E4440,100000000)</f>
        <v>12.21250182</v>
      </c>
      <c r="V4440" s="17">
        <f>[1]!s_dq_turn(A4440,E4440)</f>
        <v>5.0921368297538327</v>
      </c>
      <c r="W4440" s="2">
        <f>[1]!s_pq_amount(A4440,"20260101","",100000000)</f>
        <v>996.11316919000001</v>
      </c>
      <c r="X4440" s="2">
        <f>[1]!s_pq_avgamount(A4440,"20260101","",100000000)</f>
        <v>9.0555742653636369</v>
      </c>
      <c r="Y4440" s="17">
        <f>[1]!s_ipo_dilutedpe(A4440)</f>
        <v>22.98</v>
      </c>
      <c r="Z4440" s="12">
        <f>[1]!s_ipo_collection_total(A4440,100000000)</f>
        <v>8.8010000000000002</v>
      </c>
      <c r="AA4440" s="2">
        <f>[1]!s_val_pe_ttm(A4440,E4440)</f>
        <v>40.630485534667969</v>
      </c>
      <c r="AB4440" s="5">
        <f>[1]!s_info_zjtxornot1(A4440,"")</f>
        <v>1</v>
      </c>
      <c r="AC4440" s="22" t="str">
        <f>[1]!s_info_nature1(A4440,"")</f>
        <v>民营企业</v>
      </c>
      <c r="AD4440" s="6" t="str">
        <f>[1]!s_info_city(A4440)</f>
        <v>镇江市</v>
      </c>
      <c r="AE4440" s="6" t="str">
        <f>[1]!s_info_province(A4440)</f>
        <v>江苏省</v>
      </c>
      <c r="AF4440">
        <v>119.452753</v>
      </c>
      <c r="AG4440">
        <v>32.204402000000002</v>
      </c>
    </row>
    <row r="4441" spans="1:33" x14ac:dyDescent="0.3">
      <c r="A4441" s="12" t="s">
        <v>9190</v>
      </c>
      <c r="B4441" s="12" t="s">
        <v>9191</v>
      </c>
      <c r="C4441" s="16" t="str">
        <f>[1]!s_info_mkt(A4441)</f>
        <v>主板</v>
      </c>
      <c r="D4441" s="16" t="str">
        <f>[1]!s_ipo_listeddate(A4441)</f>
        <v>2015-03-25</v>
      </c>
      <c r="E4441" s="16" t="str">
        <f>[1]!lastradeday_s("000002","")</f>
        <v>2026-06-22</v>
      </c>
      <c r="F4441" s="16" t="str">
        <f>[1]!s_info_industry_csrc2023(A4441,"",3)</f>
        <v>专用设备制造业</v>
      </c>
      <c r="G4441" s="16" t="str">
        <f>[1]!s_info_industry_csrc2023(A4441,"",1)</f>
        <v>制造业</v>
      </c>
      <c r="H4441" s="16">
        <f>[1]!s_is(A4441,83,"FY","YTD","20251231",1,"",100000000)</f>
        <v>85.754805463599993</v>
      </c>
      <c r="I4441" s="16">
        <f>[1]!s_is(A4441,83,"FY","YTD","20241231",1,"",100000000)</f>
        <v>77.989139790400003</v>
      </c>
      <c r="J4441" s="16">
        <f t="shared" si="207"/>
        <v>9.9573680310753865E-2</v>
      </c>
      <c r="K4441" s="16">
        <f>[1]!s_is(A4441,61,"FY","YTD","20251231",1,"",100000000)</f>
        <v>18.992041972900001</v>
      </c>
      <c r="L4441" s="16">
        <f>[1]!s_is(A4441,61,"FY","YTD","20241231",1,"",100000000)</f>
        <v>16.2880515401</v>
      </c>
      <c r="M4441" s="16">
        <f t="shared" si="208"/>
        <v>0.16601067513465151</v>
      </c>
      <c r="N4441" s="16">
        <f>[1]!s_fa_roe(A4441,"20251231")</f>
        <v>17.7149</v>
      </c>
      <c r="O4441" s="16">
        <f>[1]!s_stmnote_rdexp(A4441,"20251231",1,10000)</f>
        <v>29110.435533</v>
      </c>
      <c r="P4441" s="20">
        <f t="shared" si="209"/>
        <v>3.3946127421811238E-2</v>
      </c>
      <c r="Q4441" s="16">
        <f>[1]!s_margin_tradingbalance(A4441,"",10000)</f>
        <v>32531.131600000001</v>
      </c>
      <c r="R4441" s="16">
        <f>[1]!s_margin_seclendingbalance(A4441,"",10000)</f>
        <v>51.814799999999998</v>
      </c>
      <c r="S4441" s="17">
        <f>[1]!s_val_ev(A4441,"",100000000)</f>
        <v>240.26206858550003</v>
      </c>
      <c r="T4441" s="17">
        <f>[1]!share_freesharesmv(A4441,"",100000000)</f>
        <v>104.95659997550001</v>
      </c>
      <c r="U4441" s="17">
        <f>[1]!s_dq_amount_btin(A4441,E4441,100000000)</f>
        <v>2.8111835300000001</v>
      </c>
      <c r="V4441" s="17">
        <f>[1]!s_dq_turn(A4441,E4441)</f>
        <v>1.1905749485720665</v>
      </c>
      <c r="W4441" s="2">
        <f>[1]!s_pq_amount(A4441,"20260101","",100000000)</f>
        <v>307.41861408</v>
      </c>
      <c r="X4441" s="2">
        <f>[1]!s_pq_avgamount(A4441,"20260101","",100000000)</f>
        <v>2.7947146734545458</v>
      </c>
      <c r="Y4441" s="17">
        <f>[1]!s_ipo_dilutedpe(A4441)</f>
        <v>21.34</v>
      </c>
      <c r="Z4441" s="12">
        <f>[1]!s_ipo_collection_total(A4441,100000000)</f>
        <v>4.8034999999999997</v>
      </c>
      <c r="AA4441" s="2">
        <f>[1]!s_val_pe_ttm(A4441,E4441)</f>
        <v>12.491064071655273</v>
      </c>
      <c r="AB4441" s="5">
        <f>[1]!s_info_zjtxornot1(A4441,"")</f>
        <v>0</v>
      </c>
      <c r="AC4441" s="22" t="str">
        <f>[1]!s_info_nature1(A4441,"")</f>
        <v>民营企业</v>
      </c>
      <c r="AD4441" s="6" t="str">
        <f>[1]!s_info_city(A4441)</f>
        <v>湖州市</v>
      </c>
      <c r="AE4441" s="6" t="str">
        <f>[1]!s_info_province(A4441)</f>
        <v>浙江省</v>
      </c>
      <c r="AF4441">
        <v>120.10239799999999</v>
      </c>
      <c r="AG4441">
        <v>30.867197999999998</v>
      </c>
    </row>
    <row r="4442" spans="1:33" x14ac:dyDescent="0.3">
      <c r="A4442" s="12" t="s">
        <v>9192</v>
      </c>
      <c r="B4442" s="12" t="s">
        <v>9193</v>
      </c>
      <c r="C4442" s="16" t="str">
        <f>[1]!s_info_mkt(A4442)</f>
        <v>主板</v>
      </c>
      <c r="D4442" s="16" t="str">
        <f>[1]!s_ipo_listeddate(A4442)</f>
        <v>2017-06-01</v>
      </c>
      <c r="E4442" s="16" t="str">
        <f>[1]!lastradeday_s("000002","")</f>
        <v>2026-06-22</v>
      </c>
      <c r="F4442" s="16" t="str">
        <f>[1]!s_info_industry_csrc2023(A4442,"",3)</f>
        <v>生态保护和环境治理业</v>
      </c>
      <c r="G4442" s="16" t="str">
        <f>[1]!s_info_industry_csrc2023(A4442,"",1)</f>
        <v>水利、环境和公共设施管理业</v>
      </c>
      <c r="H4442" s="16">
        <f>[1]!s_is(A4442,83,"FY","YTD","20251231",1,"",100000000)</f>
        <v>5.0284903856999996</v>
      </c>
      <c r="I4442" s="16">
        <f>[1]!s_is(A4442,83,"FY","YTD","20241231",1,"",100000000)</f>
        <v>5.1001760132999996</v>
      </c>
      <c r="J4442" s="16">
        <f t="shared" si="207"/>
        <v>-1.4055520321859749E-2</v>
      </c>
      <c r="K4442" s="16">
        <f>[1]!s_is(A4442,61,"FY","YTD","20251231",1,"",100000000)</f>
        <v>0.89963065939999998</v>
      </c>
      <c r="L4442" s="16">
        <f>[1]!s_is(A4442,61,"FY","YTD","20241231",1,"",100000000)</f>
        <v>0.42954122149999996</v>
      </c>
      <c r="M4442" s="16">
        <f t="shared" si="208"/>
        <v>1.0943988943794538</v>
      </c>
      <c r="N4442" s="16">
        <f>[1]!s_fa_roe(A4442,"20251231")</f>
        <v>8.7378999999999998</v>
      </c>
      <c r="O4442" s="16">
        <f>[1]!s_stmnote_rdexp(A4442,"20251231",1,10000)</f>
        <v>3431.2589270000003</v>
      </c>
      <c r="P4442" s="20">
        <f t="shared" si="209"/>
        <v>6.8236362482819904E-2</v>
      </c>
      <c r="Q4442" s="16">
        <f>[1]!s_margin_tradingbalance(A4442,"",10000)</f>
        <v>0</v>
      </c>
      <c r="R4442" s="16">
        <f>[1]!s_margin_seclendingbalance(A4442,"",10000)</f>
        <v>0</v>
      </c>
      <c r="S4442" s="17">
        <f>[1]!s_val_ev(A4442,"",100000000)</f>
        <v>83.142472801400004</v>
      </c>
      <c r="T4442" s="17">
        <f>[1]!share_freesharesmv(A4442,"",100000000)</f>
        <v>40.710548140600004</v>
      </c>
      <c r="U4442" s="17">
        <f>[1]!s_dq_amount_btin(A4442,E4442,100000000)</f>
        <v>2.24242016</v>
      </c>
      <c r="V4442" s="17">
        <f>[1]!s_dq_turn(A4442,E4442)</f>
        <v>2.7659033229539416</v>
      </c>
      <c r="W4442" s="2">
        <f>[1]!s_pq_amount(A4442,"20260101","",100000000)</f>
        <v>474.72068862999998</v>
      </c>
      <c r="X4442" s="2">
        <f>[1]!s_pq_avgamount(A4442,"20260101","",100000000)</f>
        <v>4.315642623909091</v>
      </c>
      <c r="Y4442" s="17">
        <f>[1]!s_ipo_dilutedpe(A4442)</f>
        <v>22.98</v>
      </c>
      <c r="Z4442" s="12">
        <f>[1]!s_ipo_collection_total(A4442,100000000)</f>
        <v>3.1976049999999998</v>
      </c>
      <c r="AA4442" s="2">
        <f>[1]!s_val_pe_ttm(A4442,E4442)</f>
        <v>101.40038299560547</v>
      </c>
      <c r="AB4442" s="5">
        <f>[1]!s_info_zjtxornot1(A4442,"")</f>
        <v>0</v>
      </c>
      <c r="AC4442" s="22" t="str">
        <f>[1]!s_info_nature1(A4442,"")</f>
        <v>民营企业</v>
      </c>
      <c r="AD4442" s="6" t="str">
        <f>[1]!s_info_city(A4442)</f>
        <v>上海市</v>
      </c>
      <c r="AE4442" s="6" t="str">
        <f>[1]!s_info_province(A4442)</f>
        <v>上海</v>
      </c>
      <c r="AF4442">
        <v>121.472644</v>
      </c>
      <c r="AG4442">
        <v>31.231705999999999</v>
      </c>
    </row>
    <row r="4443" spans="1:33" x14ac:dyDescent="0.3">
      <c r="A4443" s="12" t="s">
        <v>9194</v>
      </c>
      <c r="B4443" s="12" t="s">
        <v>9195</v>
      </c>
      <c r="C4443" s="16" t="str">
        <f>[1]!s_info_mkt(A4443)</f>
        <v>主板</v>
      </c>
      <c r="D4443" s="16" t="str">
        <f>[1]!s_ipo_listeddate(A4443)</f>
        <v>2000-12-08</v>
      </c>
      <c r="E4443" s="16" t="str">
        <f>[1]!lastradeday_s("000002","")</f>
        <v>2026-06-22</v>
      </c>
      <c r="F4443" s="16" t="str">
        <f>[1]!s_info_industry_csrc2023(A4443,"",3)</f>
        <v>货币金融服务</v>
      </c>
      <c r="G4443" s="16" t="str">
        <f>[1]!s_info_industry_csrc2023(A4443,"",1)</f>
        <v>金融业</v>
      </c>
      <c r="H4443" s="16">
        <f>[1]!s_is(A4443,83,"FY","YTD","20251231",1,"",100000000)</f>
        <v>3.5244839905000003</v>
      </c>
      <c r="I4443" s="16">
        <f>[1]!s_is(A4443,83,"FY","YTD","20241231",1,"",100000000)</f>
        <v>3.1384690957000001</v>
      </c>
      <c r="J4443" s="16">
        <f t="shared" si="207"/>
        <v>0.12299464580641462</v>
      </c>
      <c r="K4443" s="16">
        <f>[1]!s_is(A4443,61,"FY","YTD","20251231",1,"",100000000)</f>
        <v>0.35677677479999997</v>
      </c>
      <c r="L4443" s="16">
        <f>[1]!s_is(A4443,61,"FY","YTD","20241231",1,"",100000000)</f>
        <v>0.31163180170000004</v>
      </c>
      <c r="M4443" s="16">
        <f t="shared" si="208"/>
        <v>0.14486638672217361</v>
      </c>
      <c r="N4443" s="16">
        <f>[1]!s_fa_roe(A4443,"20251231")</f>
        <v>3.3193999999999999</v>
      </c>
      <c r="O4443" s="16">
        <f>[1]!s_stmnote_rdexp(A4443,"20251231",1,10000)</f>
        <v>661.73152800000003</v>
      </c>
      <c r="P4443" s="20">
        <f t="shared" si="209"/>
        <v>1.8775274048162822E-2</v>
      </c>
      <c r="Q4443" s="16">
        <f>[1]!s_margin_tradingbalance(A4443,"",10000)</f>
        <v>27189.5589</v>
      </c>
      <c r="R4443" s="16">
        <f>[1]!s_margin_seclendingbalance(A4443,"",10000)</f>
        <v>59.808</v>
      </c>
      <c r="S4443" s="17">
        <f>[1]!s_val_ev(A4443,"",100000000)</f>
        <v>33.788750948800001</v>
      </c>
      <c r="T4443" s="17">
        <f>[1]!share_freesharesmv(A4443,"",100000000)</f>
        <v>25.814857077500001</v>
      </c>
      <c r="U4443" s="17">
        <f>[1]!s_dq_amount_btin(A4443,E4443,100000000)</f>
        <v>1.4610185899999999</v>
      </c>
      <c r="V4443" s="17">
        <f>[1]!s_dq_turn(A4443,E4443)</f>
        <v>4.5103910061941033</v>
      </c>
      <c r="W4443" s="2">
        <f>[1]!s_pq_amount(A4443,"20260101","",100000000)</f>
        <v>158.70975652000001</v>
      </c>
      <c r="X4443" s="2">
        <f>[1]!s_pq_avgamount(A4443,"20260101","",100000000)</f>
        <v>1.4428159683636363</v>
      </c>
      <c r="Y4443" s="17">
        <f>[1]!s_ipo_dilutedpe(A4443)</f>
        <v>28.65</v>
      </c>
      <c r="Z4443" s="12">
        <f>[1]!s_ipo_collection_total(A4443,100000000)</f>
        <v>4.08</v>
      </c>
      <c r="AA4443" s="2">
        <f>[1]!s_val_pe_ttm(A4443,E4443)</f>
        <v>87.692306518554688</v>
      </c>
      <c r="AB4443" s="5">
        <f>[1]!s_info_zjtxornot1(A4443,"")</f>
        <v>0</v>
      </c>
      <c r="AC4443" s="22" t="str">
        <f>[1]!s_info_nature1(A4443,"")</f>
        <v>集体企业</v>
      </c>
      <c r="AD4443" s="6" t="str">
        <f>[1]!s_info_city(A4443)</f>
        <v>合肥市</v>
      </c>
      <c r="AE4443" s="6" t="str">
        <f>[1]!s_info_province(A4443)</f>
        <v>安徽省</v>
      </c>
      <c r="AF4443">
        <v>117.28304199999999</v>
      </c>
      <c r="AG4443">
        <v>31.861190000000001</v>
      </c>
    </row>
    <row r="4444" spans="1:33" x14ac:dyDescent="0.3">
      <c r="A4444" s="12" t="s">
        <v>347</v>
      </c>
      <c r="B4444" s="12" t="s">
        <v>348</v>
      </c>
      <c r="C4444" s="16" t="str">
        <f>[1]!s_info_mkt(A4444)</f>
        <v>北证</v>
      </c>
      <c r="D4444" s="16" t="str">
        <f>[1]!s_ipo_listeddate(A4444)</f>
        <v>2022-12-15</v>
      </c>
      <c r="E4444" s="16" t="str">
        <f>[1]!lastradeday_s("000002","")</f>
        <v>2026-06-22</v>
      </c>
      <c r="F4444" s="16" t="str">
        <f>[1]!s_info_industry_csrc2023(A4444,"",3)</f>
        <v>水上运输业</v>
      </c>
      <c r="G4444" s="16" t="str">
        <f>[1]!s_info_industry_csrc2023(A4444,"",1)</f>
        <v>交通运输、仓储和邮政业</v>
      </c>
      <c r="H4444" s="16">
        <f>[1]!s_is(A4444,83,"FY","YTD","20251231",1,"",100000000)</f>
        <v>9.9740777398000002</v>
      </c>
      <c r="I4444" s="16">
        <f>[1]!s_is(A4444,83,"FY","YTD","20241231",1,"",100000000)</f>
        <v>9.3643806423000004</v>
      </c>
      <c r="J4444" s="16">
        <f t="shared" si="207"/>
        <v>6.510810706966863E-2</v>
      </c>
      <c r="K4444" s="16">
        <f>[1]!s_is(A4444,61,"FY","YTD","20251231",1,"",100000000)</f>
        <v>0.27713404590000001</v>
      </c>
      <c r="L4444" s="16">
        <f>[1]!s_is(A4444,61,"FY","YTD","20241231",1,"",100000000)</f>
        <v>0.22663240949999999</v>
      </c>
      <c r="M4444" s="16">
        <f t="shared" si="208"/>
        <v>0.22283501513052581</v>
      </c>
      <c r="N4444" s="16">
        <f>[1]!s_fa_roe(A4444,"20251231")</f>
        <v>2.0434999999999999</v>
      </c>
      <c r="O4444" s="16">
        <f>[1]!s_stmnote_rdexp(A4444,"20251231",1,10000)</f>
        <v>284.67621600000001</v>
      </c>
      <c r="P4444" s="20">
        <f t="shared" si="209"/>
        <v>2.8541607898647514E-3</v>
      </c>
      <c r="Q4444" s="16">
        <f>[1]!s_margin_tradingbalance(A4444,"",10000)</f>
        <v>4984.0059000000001</v>
      </c>
      <c r="R4444" s="16">
        <f>[1]!s_margin_seclendingbalance(A4444,"",10000)</f>
        <v>0</v>
      </c>
      <c r="S4444" s="17">
        <f>[1]!s_val_ev(A4444,"",100000000)</f>
        <v>54.374389648699996</v>
      </c>
      <c r="T4444" s="17">
        <f>[1]!share_freesharesmv(A4444,"",100000000)</f>
        <v>22.7204351231</v>
      </c>
      <c r="U4444" s="17">
        <f>[1]!s_dq_amount_btin(A4444,E4444,100000000)</f>
        <v>1.53835688</v>
      </c>
      <c r="V4444" s="17">
        <f>[1]!s_dq_turn(A4444,E4444)</f>
        <v>5.4029428758676437</v>
      </c>
      <c r="W4444" s="2">
        <f>[1]!s_pq_amount(A4444,"20260101","",100000000)</f>
        <v>299.20826994999999</v>
      </c>
      <c r="X4444" s="2">
        <f>[1]!s_pq_avgamount(A4444,"20260101","",100000000)</f>
        <v>2.7200751813636361</v>
      </c>
      <c r="Y4444" s="17">
        <f>[1]!s_ipo_dilutedpe(A4444)</f>
        <v>8.2200000000000006</v>
      </c>
      <c r="Z4444" s="12">
        <f>[1]!s_ipo_collection_total(A4444,100000000)</f>
        <v>5.7720000000000002</v>
      </c>
      <c r="AA4444" s="2">
        <f>[1]!s_val_pe_ttm(A4444,E4444)</f>
        <v>75.092361450195313</v>
      </c>
      <c r="AB4444" s="5">
        <f>[1]!s_info_zjtxornot1(A4444,"")</f>
        <v>0</v>
      </c>
      <c r="AC4444" s="22" t="str">
        <f>[1]!s_info_nature1(A4444,"")</f>
        <v>民营企业</v>
      </c>
      <c r="AD4444" s="6" t="str">
        <f>[1]!s_info_city(A4444)</f>
        <v>福州市</v>
      </c>
      <c r="AE4444" s="6" t="str">
        <f>[1]!s_info_province(A4444)</f>
        <v>福建省</v>
      </c>
      <c r="AF4444">
        <v>119.30623900000001</v>
      </c>
      <c r="AG4444">
        <v>26.075302000000001</v>
      </c>
    </row>
    <row r="4445" spans="1:33" x14ac:dyDescent="0.3">
      <c r="A4445" s="12" t="s">
        <v>349</v>
      </c>
      <c r="B4445" s="12" t="s">
        <v>350</v>
      </c>
      <c r="C4445" s="16" t="str">
        <f>[1]!s_info_mkt(A4445)</f>
        <v>北证</v>
      </c>
      <c r="D4445" s="16" t="str">
        <f>[1]!s_ipo_listeddate(A4445)</f>
        <v>2024-12-18</v>
      </c>
      <c r="E4445" s="16" t="str">
        <f>[1]!lastradeday_s("000002","")</f>
        <v>2026-06-22</v>
      </c>
      <c r="F4445" s="16" t="str">
        <f>[1]!s_info_industry_csrc2023(A4445,"",3)</f>
        <v>汽车制造业</v>
      </c>
      <c r="G4445" s="16" t="str">
        <f>[1]!s_info_industry_csrc2023(A4445,"",1)</f>
        <v>制造业</v>
      </c>
      <c r="H4445" s="16">
        <f>[1]!s_is(A4445,83,"FY","YTD","20251231",1,"",100000000)</f>
        <v>4.2022278057999998</v>
      </c>
      <c r="I4445" s="16">
        <f>[1]!s_is(A4445,83,"FY","YTD","20241231",1,"",100000000)</f>
        <v>3.1258095830000001</v>
      </c>
      <c r="J4445" s="16">
        <f t="shared" si="207"/>
        <v>0.34436461793904471</v>
      </c>
      <c r="K4445" s="16">
        <f>[1]!s_is(A4445,61,"FY","YTD","20251231",1,"",100000000)</f>
        <v>1.4119606866999999</v>
      </c>
      <c r="L4445" s="16">
        <f>[1]!s_is(A4445,61,"FY","YTD","20241231",1,"",100000000)</f>
        <v>0.81043199680000011</v>
      </c>
      <c r="M4445" s="16">
        <f t="shared" si="208"/>
        <v>0.74223215800356179</v>
      </c>
      <c r="N4445" s="16">
        <f>[1]!s_fa_roe(A4445,"20251231")</f>
        <v>27.694700000000001</v>
      </c>
      <c r="O4445" s="16">
        <f>[1]!s_stmnote_rdexp(A4445,"20251231",1,10000)</f>
        <v>1566.1422710000002</v>
      </c>
      <c r="P4445" s="20">
        <f t="shared" si="209"/>
        <v>3.7269332919990177E-2</v>
      </c>
      <c r="Q4445" s="16">
        <f>[1]!s_margin_tradingbalance(A4445,"",10000)</f>
        <v>4414.7128000000002</v>
      </c>
      <c r="R4445" s="16">
        <f>[1]!s_margin_seclendingbalance(A4445,"",10000)</f>
        <v>0</v>
      </c>
      <c r="S4445" s="17">
        <f>[1]!s_val_ev(A4445,"",100000000)</f>
        <v>23.441027699999999</v>
      </c>
      <c r="T4445" s="17">
        <f>[1]!share_freesharesmv(A4445,"",100000000)</f>
        <v>11.579476679000001</v>
      </c>
      <c r="U4445" s="17">
        <f>[1]!s_dq_amount_btin(A4445,E4445,100000000)</f>
        <v>0.37259322</v>
      </c>
      <c r="V4445" s="17">
        <f>[1]!s_dq_turn(A4445,E4445)</f>
        <v>2.1061540934783967</v>
      </c>
      <c r="W4445" s="2">
        <f>[1]!s_pq_amount(A4445,"20260101","",100000000)</f>
        <v>53.828759009999999</v>
      </c>
      <c r="X4445" s="2">
        <f>[1]!s_pq_avgamount(A4445,"20260101","",100000000)</f>
        <v>0.48935235463636362</v>
      </c>
      <c r="Y4445" s="17">
        <f>[1]!s_ipo_dilutedpe(A4445)</f>
        <v>18.350000000000001</v>
      </c>
      <c r="Z4445" s="12">
        <f>[1]!s_ipo_collection_total(A4445,100000000)</f>
        <v>1.3333904999999999</v>
      </c>
      <c r="AA4445" s="2">
        <f>[1]!s_val_pe_ttm(A4445,E4445)</f>
        <v>18.602048873901367</v>
      </c>
      <c r="AB4445" s="5">
        <f>[1]!s_info_zjtxornot1(A4445,"")</f>
        <v>0</v>
      </c>
      <c r="AC4445" s="22" t="str">
        <f>[1]!s_info_nature1(A4445,"")</f>
        <v>民营企业</v>
      </c>
      <c r="AD4445" s="6" t="str">
        <f>[1]!s_info_city(A4445)</f>
        <v>南通市</v>
      </c>
      <c r="AE4445" s="6" t="str">
        <f>[1]!s_info_province(A4445)</f>
        <v>江苏省</v>
      </c>
      <c r="AF4445">
        <v>120.864608</v>
      </c>
      <c r="AG4445">
        <v>32.016212000000003</v>
      </c>
    </row>
    <row r="4446" spans="1:33" x14ac:dyDescent="0.3">
      <c r="A4446" s="12" t="s">
        <v>9196</v>
      </c>
      <c r="B4446" s="12" t="s">
        <v>9197</v>
      </c>
      <c r="C4446" s="16" t="str">
        <f>[1]!s_info_mkt(A4446)</f>
        <v>主板</v>
      </c>
      <c r="D4446" s="16" t="str">
        <f>[1]!s_ipo_listeddate(A4446)</f>
        <v>2005-06-03</v>
      </c>
      <c r="E4446" s="16" t="str">
        <f>[1]!lastradeday_s("000002","")</f>
        <v>2026-06-22</v>
      </c>
      <c r="F4446" s="16" t="str">
        <f>[1]!s_info_industry_csrc2023(A4446,"",3)</f>
        <v>汽车制造业</v>
      </c>
      <c r="G4446" s="16" t="str">
        <f>[1]!s_info_industry_csrc2023(A4446,"",1)</f>
        <v>制造业</v>
      </c>
      <c r="H4446" s="16">
        <f>[1]!s_is(A4446,83,"FY","YTD","20251231",1,"",100000000)</f>
        <v>261.858103691</v>
      </c>
      <c r="I4446" s="16">
        <f>[1]!s_is(A4446,83,"FY","YTD","20241231",1,"",100000000)</f>
        <v>263.24480805420001</v>
      </c>
      <c r="J4446" s="16">
        <f t="shared" si="207"/>
        <v>-5.2677368015345838E-3</v>
      </c>
      <c r="K4446" s="16">
        <f>[1]!s_is(A4446,61,"FY","YTD","20251231",1,"",100000000)</f>
        <v>4.1817731629999999</v>
      </c>
      <c r="L4446" s="16">
        <f>[1]!s_is(A4446,61,"FY","YTD","20241231",1,"",100000000)</f>
        <v>9.530050125599999</v>
      </c>
      <c r="M4446" s="16">
        <f t="shared" si="208"/>
        <v>-0.5612013464895893</v>
      </c>
      <c r="N4446" s="16">
        <f>[1]!s_fa_roe(A4446,"20251231")</f>
        <v>3.6393</v>
      </c>
      <c r="O4446" s="16">
        <f>[1]!s_stmnote_rdexp(A4446,"20251231",1,10000)</f>
        <v>89131.969853000002</v>
      </c>
      <c r="P4446" s="20">
        <f t="shared" si="209"/>
        <v>3.4038270573508105E-2</v>
      </c>
      <c r="Q4446" s="16">
        <f>[1]!s_margin_tradingbalance(A4446,"",10000)</f>
        <v>122297.71859999999</v>
      </c>
      <c r="R4446" s="16">
        <f>[1]!s_margin_seclendingbalance(A4446,"",10000)</f>
        <v>792.64689999999996</v>
      </c>
      <c r="S4446" s="17">
        <f>[1]!s_val_ev(A4446,"",100000000)</f>
        <v>213.38704458839999</v>
      </c>
      <c r="T4446" s="17">
        <f>[1]!share_freesharesmv(A4446,"",100000000)</f>
        <v>116.99682913859999</v>
      </c>
      <c r="U4446" s="17">
        <f>[1]!s_dq_amount_btin(A4446,E4446,100000000)</f>
        <v>6.8454382799999998</v>
      </c>
      <c r="V4446" s="17">
        <f>[1]!s_dq_turn(A4446,E4446)</f>
        <v>3.6537542598737325</v>
      </c>
      <c r="W4446" s="2">
        <f>[1]!s_pq_amount(A4446,"20260101","",100000000)</f>
        <v>737.49312426999995</v>
      </c>
      <c r="X4446" s="2">
        <f>[1]!s_pq_avgamount(A4446,"20260101","",100000000)</f>
        <v>6.7044829479090904</v>
      </c>
      <c r="Y4446" s="17">
        <f>[1]!s_ipo_dilutedpe(A4446)</f>
        <v>17.97</v>
      </c>
      <c r="Z4446" s="12">
        <f>[1]!s_ipo_collection_total(A4446,100000000)</f>
        <v>1.7250000000000001</v>
      </c>
      <c r="AA4446" s="2">
        <f>[1]!s_val_pe_ttm(A4446,E4446)</f>
        <v>49.036907196044922</v>
      </c>
      <c r="AB4446" s="5">
        <f>[1]!s_info_zjtxornot1(A4446,"")</f>
        <v>1</v>
      </c>
      <c r="AC4446" s="22" t="str">
        <f>[1]!s_info_nature1(A4446,"")</f>
        <v>民营企业</v>
      </c>
      <c r="AD4446" s="6" t="str">
        <f>[1]!s_info_city(A4446)</f>
        <v>宁波市</v>
      </c>
      <c r="AE4446" s="6" t="str">
        <f>[1]!s_info_province(A4446)</f>
        <v>浙江省</v>
      </c>
      <c r="AF4446">
        <v>121.549792</v>
      </c>
      <c r="AG4446">
        <v>29.868387999999999</v>
      </c>
    </row>
    <row r="4447" spans="1:33" x14ac:dyDescent="0.3">
      <c r="A4447" s="12" t="s">
        <v>9198</v>
      </c>
      <c r="B4447" s="12" t="s">
        <v>9199</v>
      </c>
      <c r="C4447" s="16" t="str">
        <f>[1]!s_info_mkt(A4447)</f>
        <v>主板</v>
      </c>
      <c r="D4447" s="16" t="str">
        <f>[1]!s_ipo_listeddate(A4447)</f>
        <v>1993-05-05</v>
      </c>
      <c r="E4447" s="16" t="str">
        <f>[1]!lastradeday_s("000002","")</f>
        <v>2026-06-22</v>
      </c>
      <c r="F4447" s="16" t="str">
        <f>[1]!s_info_industry_csrc2023(A4447,"",3)</f>
        <v>水上运输业</v>
      </c>
      <c r="G4447" s="16" t="str">
        <f>[1]!s_info_industry_csrc2023(A4447,"",1)</f>
        <v>交通运输、仓储和邮政业</v>
      </c>
      <c r="H4447" s="16">
        <f>[1]!s_is(A4447,83,"FY","YTD","20251231",1,"",100000000)</f>
        <v>172.4638252785</v>
      </c>
      <c r="I4447" s="16">
        <f>[1]!s_is(A4447,83,"FY","YTD","20241231",1,"",100000000)</f>
        <v>161.30778028239999</v>
      </c>
      <c r="J4447" s="16">
        <f t="shared" si="207"/>
        <v>6.9159993253699481E-2</v>
      </c>
      <c r="K4447" s="16">
        <f>[1]!s_is(A4447,61,"FY","YTD","20251231",1,"",100000000)</f>
        <v>46.113522479799997</v>
      </c>
      <c r="L4447" s="16">
        <f>[1]!s_is(A4447,61,"FY","YTD","20241231",1,"",100000000)</f>
        <v>45.163013171599999</v>
      </c>
      <c r="M4447" s="16">
        <f t="shared" si="208"/>
        <v>2.1046188937581985E-2</v>
      </c>
      <c r="N4447" s="16">
        <f>[1]!s_fa_roe(A4447,"20251231")</f>
        <v>7.3272000000000004</v>
      </c>
      <c r="O4447" s="16">
        <f>[1]!s_stmnote_rdexp(A4447,"20251231",1,10000)</f>
        <v>21253.489083</v>
      </c>
      <c r="P4447" s="20">
        <f t="shared" si="209"/>
        <v>1.2323447568601242E-2</v>
      </c>
      <c r="Q4447" s="16">
        <f>[1]!s_margin_tradingbalance(A4447,"",10000)</f>
        <v>11219.0798</v>
      </c>
      <c r="R4447" s="16">
        <f>[1]!s_margin_seclendingbalance(A4447,"",10000)</f>
        <v>25.841899999999999</v>
      </c>
      <c r="S4447" s="17">
        <f>[1]!s_val_ev(A4447,"",100000000)</f>
        <v>479.65587817701294</v>
      </c>
      <c r="T4447" s="17">
        <f>[1]!share_freesharesmv(A4447,"",100000000)</f>
        <v>40.576970403999994</v>
      </c>
      <c r="U4447" s="17">
        <f>[1]!s_dq_amount_btin(A4447,E4447,100000000)</f>
        <v>0.67739223999999998</v>
      </c>
      <c r="V4447" s="17">
        <f>[1]!s_dq_turn(A4447,E4447)</f>
        <v>0.15033098877893775</v>
      </c>
      <c r="W4447" s="2">
        <f>[1]!s_pq_amount(A4447,"20260101","",100000000)</f>
        <v>79.887148339999996</v>
      </c>
      <c r="X4447" s="2">
        <f>[1]!s_pq_avgamount(A4447,"20260101","",100000000)</f>
        <v>0.72624680309090917</v>
      </c>
      <c r="Y4447" s="17">
        <f>[1]!s_ipo_dilutedpe(A4447)</f>
        <v>0</v>
      </c>
      <c r="Z4447" s="12">
        <f>[1]!s_ipo_collection_total(A4447,100000000)</f>
        <v>1.4259999999999999</v>
      </c>
      <c r="AA4447" s="2">
        <f>[1]!s_val_pe_ttm(A4447,E4447)</f>
        <v>10.519575119018555</v>
      </c>
      <c r="AB4447" s="5">
        <f>[1]!s_info_zjtxornot1(A4447,"")</f>
        <v>1</v>
      </c>
      <c r="AC4447" s="22" t="str">
        <f>[1]!s_info_nature1(A4447,"")</f>
        <v>中央国有企业</v>
      </c>
      <c r="AD4447" s="6" t="str">
        <f>[1]!s_info_city(A4447)</f>
        <v>深圳市</v>
      </c>
      <c r="AE4447" s="6" t="str">
        <f>[1]!s_info_province(A4447)</f>
        <v>广东省</v>
      </c>
      <c r="AF4447">
        <v>114.085947</v>
      </c>
      <c r="AG4447">
        <v>22.547000000000001</v>
      </c>
    </row>
    <row r="4448" spans="1:33" x14ac:dyDescent="0.3">
      <c r="A4448" s="12" t="s">
        <v>9200</v>
      </c>
      <c r="B4448" s="12" t="s">
        <v>9201</v>
      </c>
      <c r="C4448" s="16" t="str">
        <f>[1]!s_info_mkt(A4448)</f>
        <v>主板</v>
      </c>
      <c r="D4448" s="16" t="str">
        <f>[1]!s_ipo_listeddate(A4448)</f>
        <v>1997-01-30</v>
      </c>
      <c r="E4448" s="16" t="str">
        <f>[1]!lastradeday_s("000002","")</f>
        <v>2026-06-22</v>
      </c>
      <c r="F4448" s="16" t="str">
        <f>[1]!s_info_industry_csrc2023(A4448,"",3)</f>
        <v>石油、煤炭及其他燃料加工业</v>
      </c>
      <c r="G4448" s="16" t="str">
        <f>[1]!s_info_industry_csrc2023(A4448,"",1)</f>
        <v>制造业</v>
      </c>
      <c r="H4448" s="16">
        <f>[1]!s_is(A4448,83,"FY","YTD","20251231",1,"",100000000)</f>
        <v>417.56479557709997</v>
      </c>
      <c r="I4448" s="16">
        <f>[1]!s_is(A4448,83,"FY","YTD","20241231",1,"",100000000)</f>
        <v>345.96123962949997</v>
      </c>
      <c r="J4448" s="16">
        <f t="shared" si="207"/>
        <v>0.20696987912369136</v>
      </c>
      <c r="K4448" s="16">
        <f>[1]!s_is(A4448,61,"FY","YTD","20251231",1,"",100000000)</f>
        <v>-17.6329488903</v>
      </c>
      <c r="L4448" s="16">
        <f>[1]!s_is(A4448,61,"FY","YTD","20241231",1,"",100000000)</f>
        <v>-27.947639287299999</v>
      </c>
      <c r="M4448" s="16">
        <f t="shared" si="208"/>
        <v>0.36907197387820923</v>
      </c>
      <c r="N4448" s="16">
        <f>[1]!s_fa_roe(A4448,"20251231")</f>
        <v>-16.662800000000001</v>
      </c>
      <c r="O4448" s="16">
        <f>[1]!s_stmnote_rdexp(A4448,"20251231",1,10000)</f>
        <v>12977.375356999999</v>
      </c>
      <c r="P4448" s="20">
        <f t="shared" si="209"/>
        <v>3.1078710404847409E-3</v>
      </c>
      <c r="Q4448" s="16">
        <f>[1]!s_margin_tradingbalance(A4448,"",10000)</f>
        <v>32410.837899999999</v>
      </c>
      <c r="R4448" s="16">
        <f>[1]!s_margin_seclendingbalance(A4448,"",10000)</f>
        <v>124.3386</v>
      </c>
      <c r="S4448" s="17">
        <f>[1]!s_val_ev(A4448,"",100000000)</f>
        <v>65.737088270700013</v>
      </c>
      <c r="T4448" s="17">
        <f>[1]!share_freesharesmv(A4448,"",100000000)</f>
        <v>34.815555673200002</v>
      </c>
      <c r="U4448" s="17">
        <f>[1]!s_dq_amount_btin(A4448,E4448,100000000)</f>
        <v>1.09689346</v>
      </c>
      <c r="V4448" s="17">
        <f>[1]!s_dq_turn(A4448,E4448)</f>
        <v>1.7124875953004872</v>
      </c>
      <c r="W4448" s="2">
        <f>[1]!s_pq_amount(A4448,"20260101","",100000000)</f>
        <v>217.49883586000001</v>
      </c>
      <c r="X4448" s="2">
        <f>[1]!s_pq_avgamount(A4448,"20260101","",100000000)</f>
        <v>1.9772621441818181</v>
      </c>
      <c r="Y4448" s="17">
        <f>[1]!s_ipo_dilutedpe(A4448)</f>
        <v>0</v>
      </c>
      <c r="Z4448" s="12">
        <f>[1]!s_ipo_collection_total(A4448,100000000)</f>
        <v>6.9939999999999998</v>
      </c>
      <c r="AA4448" s="2">
        <f>[1]!s_val_pe_ttm(A4448,E4448)</f>
        <v>-4.7740821838378906</v>
      </c>
      <c r="AB4448" s="5">
        <f>[1]!s_info_zjtxornot1(A4448,"")</f>
        <v>0</v>
      </c>
      <c r="AC4448" s="22" t="str">
        <f>[1]!s_info_nature1(A4448,"")</f>
        <v>中央国有企业</v>
      </c>
      <c r="AD4448" s="6" t="str">
        <f>[1]!s_info_city(A4448)</f>
        <v>盘锦市</v>
      </c>
      <c r="AE4448" s="6" t="str">
        <f>[1]!s_info_province(A4448)</f>
        <v>辽宁省</v>
      </c>
      <c r="AF4448">
        <v>122.06957</v>
      </c>
      <c r="AG4448">
        <v>41.124484000000002</v>
      </c>
    </row>
    <row r="4449" spans="1:33" x14ac:dyDescent="0.3">
      <c r="A4449" s="12" t="s">
        <v>9202</v>
      </c>
      <c r="B4449" s="12" t="s">
        <v>9203</v>
      </c>
      <c r="C4449" s="16" t="str">
        <f>[1]!s_info_mkt(A4449)</f>
        <v>主板</v>
      </c>
      <c r="D4449" s="16" t="str">
        <f>[1]!s_ipo_listeddate(A4449)</f>
        <v>2009-10-21</v>
      </c>
      <c r="E4449" s="16" t="str">
        <f>[1]!lastradeday_s("000002","")</f>
        <v>2026-06-22</v>
      </c>
      <c r="F4449" s="16" t="str">
        <f>[1]!s_info_industry_csrc2023(A4449,"",3)</f>
        <v>文教、工美、体育和娱乐用品制造业</v>
      </c>
      <c r="G4449" s="16" t="str">
        <f>[1]!s_info_industry_csrc2023(A4449,"",1)</f>
        <v>制造业</v>
      </c>
      <c r="H4449" s="16">
        <f>[1]!s_is(A4449,83,"FY","YTD","20251231",1,"",100000000)</f>
        <v>119.649475888</v>
      </c>
      <c r="I4449" s="16">
        <f>[1]!s_is(A4449,83,"FY","YTD","20241231",1,"",100000000)</f>
        <v>113.9689344274</v>
      </c>
      <c r="J4449" s="16">
        <f t="shared" si="207"/>
        <v>4.9842893496723883E-2</v>
      </c>
      <c r="K4449" s="16">
        <f>[1]!s_is(A4449,61,"FY","YTD","20251231",1,"",100000000)</f>
        <v>0.80656765819999998</v>
      </c>
      <c r="L4449" s="16">
        <f>[1]!s_is(A4449,61,"FY","YTD","20241231",1,"",100000000)</f>
        <v>0.62821994120000002</v>
      </c>
      <c r="M4449" s="16">
        <f t="shared" si="208"/>
        <v>0.28389375329176508</v>
      </c>
      <c r="N4449" s="16">
        <f>[1]!s_fa_roe(A4449,"20251231")</f>
        <v>2.6183000000000001</v>
      </c>
      <c r="O4449" s="16">
        <f>[1]!s_stmnote_rdexp(A4449,"20251231",1,10000)</f>
        <v>6528.716754</v>
      </c>
      <c r="P4449" s="20">
        <f t="shared" si="209"/>
        <v>5.456536023702537E-3</v>
      </c>
      <c r="Q4449" s="16">
        <f>[1]!s_margin_tradingbalance(A4449,"",10000)</f>
        <v>27013.062099999999</v>
      </c>
      <c r="R4449" s="16">
        <f>[1]!s_margin_seclendingbalance(A4449,"",10000)</f>
        <v>44.525100000000002</v>
      </c>
      <c r="S4449" s="17">
        <f>[1]!s_val_ev(A4449,"",100000000)</f>
        <v>55.893412427600005</v>
      </c>
      <c r="T4449" s="17">
        <f>[1]!share_freesharesmv(A4449,"",100000000)</f>
        <v>33.522951727199995</v>
      </c>
      <c r="U4449" s="17">
        <f>[1]!s_dq_amount_btin(A4449,E4449,100000000)</f>
        <v>1.67509792</v>
      </c>
      <c r="V4449" s="17">
        <f>[1]!s_dq_turn(A4449,E4449)</f>
        <v>3.0917482284434952</v>
      </c>
      <c r="W4449" s="2">
        <f>[1]!s_pq_amount(A4449,"20260101","",100000000)</f>
        <v>180.64058876000001</v>
      </c>
      <c r="X4449" s="2">
        <f>[1]!s_pq_avgamount(A4449,"20260101","",100000000)</f>
        <v>1.6421871705454547</v>
      </c>
      <c r="Y4449" s="17">
        <f>[1]!s_ipo_dilutedpe(A4449)</f>
        <v>47.62</v>
      </c>
      <c r="Z4449" s="12">
        <f>[1]!s_ipo_collection_total(A4449,100000000)</f>
        <v>6.24</v>
      </c>
      <c r="AA4449" s="2">
        <f>[1]!s_val_pe_ttm(A4449,E4449)</f>
        <v>75.016769409179688</v>
      </c>
      <c r="AB4449" s="5">
        <f>[1]!s_info_zjtxornot1(A4449,"")</f>
        <v>0</v>
      </c>
      <c r="AC4449" s="22" t="str">
        <f>[1]!s_info_nature1(A4449,"")</f>
        <v>民营企业</v>
      </c>
      <c r="AD4449" s="6" t="str">
        <f>[1]!s_info_city(A4449)</f>
        <v>深圳市</v>
      </c>
      <c r="AE4449" s="6" t="str">
        <f>[1]!s_info_province(A4449)</f>
        <v>广东省</v>
      </c>
      <c r="AF4449">
        <v>114.085947</v>
      </c>
      <c r="AG4449">
        <v>22.547000000000001</v>
      </c>
    </row>
    <row r="4450" spans="1:33" x14ac:dyDescent="0.3">
      <c r="A4450" s="12" t="s">
        <v>9204</v>
      </c>
      <c r="B4450" s="12" t="s">
        <v>9205</v>
      </c>
      <c r="C4450" s="16" t="str">
        <f>[1]!s_info_mkt(A4450)</f>
        <v>主板</v>
      </c>
      <c r="D4450" s="16" t="str">
        <f>[1]!s_ipo_listeddate(A4450)</f>
        <v>2017-05-16</v>
      </c>
      <c r="E4450" s="16" t="str">
        <f>[1]!lastradeday_s("000002","")</f>
        <v>2026-06-22</v>
      </c>
      <c r="F4450" s="16" t="str">
        <f>[1]!s_info_industry_csrc2023(A4450,"",3)</f>
        <v>通用设备制造业</v>
      </c>
      <c r="G4450" s="16" t="str">
        <f>[1]!s_info_industry_csrc2023(A4450,"",1)</f>
        <v>制造业</v>
      </c>
      <c r="H4450" s="16">
        <f>[1]!s_is(A4450,83,"FY","YTD","20251231",1,"",100000000)</f>
        <v>5.2465746647000007</v>
      </c>
      <c r="I4450" s="16">
        <f>[1]!s_is(A4450,83,"FY","YTD","20241231",1,"",100000000)</f>
        <v>4.6913810622000005</v>
      </c>
      <c r="J4450" s="16">
        <f t="shared" si="207"/>
        <v>0.11834331834038747</v>
      </c>
      <c r="K4450" s="16">
        <f>[1]!s_is(A4450,61,"FY","YTD","20251231",1,"",100000000)</f>
        <v>-1.6836732887999999</v>
      </c>
      <c r="L4450" s="16">
        <f>[1]!s_is(A4450,61,"FY","YTD","20241231",1,"",100000000)</f>
        <v>9.963885900000001E-2</v>
      </c>
      <c r="M4450" s="16">
        <f t="shared" si="208"/>
        <v>-17.89775761884226</v>
      </c>
      <c r="N4450" s="16">
        <f>[1]!s_fa_roe(A4450,"20251231")</f>
        <v>-18.984200000000001</v>
      </c>
      <c r="O4450" s="16">
        <f>[1]!s_stmnote_rdexp(A4450,"20251231",1,10000)</f>
        <v>2918.0677839999998</v>
      </c>
      <c r="P4450" s="20">
        <f t="shared" si="209"/>
        <v>5.5618531527500042E-2</v>
      </c>
      <c r="Q4450" s="16">
        <f>[1]!s_margin_tradingbalance(A4450,"",10000)</f>
        <v>0</v>
      </c>
      <c r="R4450" s="16">
        <f>[1]!s_margin_seclendingbalance(A4450,"",10000)</f>
        <v>0</v>
      </c>
      <c r="S4450" s="17">
        <f>[1]!s_val_ev(A4450,"",100000000)</f>
        <v>34.922056624</v>
      </c>
      <c r="T4450" s="17">
        <f>[1]!share_freesharesmv(A4450,"",100000000)</f>
        <v>22.121361792399998</v>
      </c>
      <c r="U4450" s="17">
        <f>[1]!s_dq_amount_btin(A4450,E4450,100000000)</f>
        <v>3.8660332799999999</v>
      </c>
      <c r="V4450" s="17">
        <f>[1]!s_dq_turn(A4450,E4450)</f>
        <v>11.06265670889773</v>
      </c>
      <c r="W4450" s="2">
        <f>[1]!s_pq_amount(A4450,"20260101","",100000000)</f>
        <v>190.34851015000001</v>
      </c>
      <c r="X4450" s="2">
        <f>[1]!s_pq_avgamount(A4450,"20260101","",100000000)</f>
        <v>1.7304410013636362</v>
      </c>
      <c r="Y4450" s="17">
        <f>[1]!s_ipo_dilutedpe(A4450)</f>
        <v>22.98</v>
      </c>
      <c r="Z4450" s="12">
        <f>[1]!s_ipo_collection_total(A4450,100000000)</f>
        <v>3.9883999999999999</v>
      </c>
      <c r="AA4450" s="2">
        <f>[1]!s_val_pe_ttm(A4450,E4450)</f>
        <v>-20.315214157104492</v>
      </c>
      <c r="AB4450" s="5">
        <f>[1]!s_info_zjtxornot1(A4450,"")</f>
        <v>0</v>
      </c>
      <c r="AC4450" s="22" t="str">
        <f>[1]!s_info_nature1(A4450,"")</f>
        <v>民营企业</v>
      </c>
      <c r="AD4450" s="6" t="str">
        <f>[1]!s_info_city(A4450)</f>
        <v>无锡市</v>
      </c>
      <c r="AE4450" s="6" t="str">
        <f>[1]!s_info_province(A4450)</f>
        <v>江苏省</v>
      </c>
      <c r="AF4450">
        <v>120.301663</v>
      </c>
      <c r="AG4450">
        <v>31.574729000000001</v>
      </c>
    </row>
    <row r="4451" spans="1:33" x14ac:dyDescent="0.3">
      <c r="A4451" s="12" t="s">
        <v>9206</v>
      </c>
      <c r="B4451" s="12" t="s">
        <v>9207</v>
      </c>
      <c r="C4451" s="16" t="str">
        <f>[1]!s_info_mkt(A4451)</f>
        <v>主板</v>
      </c>
      <c r="D4451" s="16" t="str">
        <f>[1]!s_ipo_listeddate(A4451)</f>
        <v>1999-02-03</v>
      </c>
      <c r="E4451" s="16" t="str">
        <f>[1]!lastradeday_s("000002","")</f>
        <v>2026-06-22</v>
      </c>
      <c r="F4451" s="16" t="str">
        <f>[1]!s_info_industry_csrc2023(A4451,"",3)</f>
        <v>医药制造业</v>
      </c>
      <c r="G4451" s="16" t="str">
        <f>[1]!s_info_industry_csrc2023(A4451,"",1)</f>
        <v>制造业</v>
      </c>
      <c r="H4451" s="16">
        <f>[1]!s_is(A4451,83,"FY","YTD","20251231",1,"",100000000)</f>
        <v>3.7811234210000002</v>
      </c>
      <c r="I4451" s="16">
        <f>[1]!s_is(A4451,83,"FY","YTD","20241231",1,"",100000000)</f>
        <v>4.1603177719</v>
      </c>
      <c r="J4451" s="16">
        <f t="shared" si="207"/>
        <v>-9.1145525820452766E-2</v>
      </c>
      <c r="K4451" s="16">
        <f>[1]!s_is(A4451,61,"FY","YTD","20251231",1,"",100000000)</f>
        <v>-0.80889814599999998</v>
      </c>
      <c r="L4451" s="16">
        <f>[1]!s_is(A4451,61,"FY","YTD","20241231",1,"",100000000)</f>
        <v>1.5230430830999999</v>
      </c>
      <c r="M4451" s="16">
        <f t="shared" si="208"/>
        <v>-1.5311065425369121</v>
      </c>
      <c r="N4451" s="16">
        <f>[1]!s_fa_roe(A4451,"20251231")</f>
        <v>-154.16480000000001</v>
      </c>
      <c r="O4451" s="16">
        <f>[1]!s_stmnote_rdexp(A4451,"20251231",1,10000)</f>
        <v>1167.2340919999999</v>
      </c>
      <c r="P4451" s="20">
        <f t="shared" si="209"/>
        <v>3.0870034168080644E-2</v>
      </c>
      <c r="Q4451" s="16">
        <f>[1]!s_margin_tradingbalance(A4451,"",10000)</f>
        <v>0</v>
      </c>
      <c r="R4451" s="16">
        <f>[1]!s_margin_seclendingbalance(A4451,"",10000)</f>
        <v>0</v>
      </c>
      <c r="S4451" s="17">
        <f>[1]!s_val_ev(A4451,"",100000000)</f>
        <v>98.886637052400005</v>
      </c>
      <c r="T4451" s="17">
        <f>[1]!share_freesharesmv(A4451,"",100000000)</f>
        <v>36.914475439999997</v>
      </c>
      <c r="U4451" s="17">
        <f>[1]!s_dq_amount_btin(A4451,E4451,100000000)</f>
        <v>1.7452646000000001</v>
      </c>
      <c r="V4451" s="17">
        <f>[1]!s_dq_turn(A4451,E4451)</f>
        <v>3.5093680537108667</v>
      </c>
      <c r="W4451" s="2">
        <f>[1]!s_pq_amount(A4451,"20260101","",100000000)</f>
        <v>136.49727329000001</v>
      </c>
      <c r="X4451" s="2">
        <f>[1]!s_pq_avgamount(A4451,"20260101","",100000000)</f>
        <v>1.2756754513084112</v>
      </c>
      <c r="Y4451" s="17">
        <f>[1]!s_ipo_dilutedpe(A4451)</f>
        <v>0</v>
      </c>
      <c r="Z4451" s="12">
        <f>[1]!s_ipo_collection_total(A4451,100000000)</f>
        <v>2.6055000000000001</v>
      </c>
      <c r="AA4451" s="2">
        <f>[1]!s_val_pe_ttm(A4451,E4451)</f>
        <v>-151.38783264160156</v>
      </c>
      <c r="AB4451" s="5">
        <f>[1]!s_info_zjtxornot1(A4451,"")</f>
        <v>0</v>
      </c>
      <c r="AC4451" s="22" t="str">
        <f>[1]!s_info_nature1(A4451,"")</f>
        <v>民营企业</v>
      </c>
      <c r="AD4451" s="6" t="str">
        <f>[1]!s_info_city(A4451)</f>
        <v>常德市</v>
      </c>
      <c r="AE4451" s="6" t="str">
        <f>[1]!s_info_province(A4451)</f>
        <v>湖南省</v>
      </c>
      <c r="AF4451">
        <v>111.69134699999999</v>
      </c>
      <c r="AG4451">
        <v>29.040225</v>
      </c>
    </row>
    <row r="4452" spans="1:33" x14ac:dyDescent="0.3">
      <c r="A4452" s="12" t="s">
        <v>9208</v>
      </c>
      <c r="B4452" s="12" t="s">
        <v>9209</v>
      </c>
      <c r="C4452" s="16" t="str">
        <f>[1]!s_info_mkt(A4452)</f>
        <v>主板</v>
      </c>
      <c r="D4452" s="16" t="str">
        <f>[1]!s_ipo_listeddate(A4452)</f>
        <v>1992-10-13</v>
      </c>
      <c r="E4452" s="16" t="str">
        <f>[1]!lastradeday_s("000002","")</f>
        <v>2026-06-22</v>
      </c>
      <c r="F4452" s="16" t="str">
        <f>[1]!s_info_industry_csrc2023(A4452,"",3)</f>
        <v>燃气生产和供应业</v>
      </c>
      <c r="G4452" s="16" t="str">
        <f>[1]!s_info_industry_csrc2023(A4452,"",1)</f>
        <v>电力、热力、燃气及水生产和供应业</v>
      </c>
      <c r="H4452" s="16">
        <f>[1]!s_is(A4452,83,"FY","YTD","20251231",1,"",100000000)</f>
        <v>153.6067417459</v>
      </c>
      <c r="I4452" s="16">
        <f>[1]!s_is(A4452,83,"FY","YTD","20241231",1,"",100000000)</f>
        <v>161.4462843293</v>
      </c>
      <c r="J4452" s="16">
        <f t="shared" si="207"/>
        <v>-4.8558210032321192E-2</v>
      </c>
      <c r="K4452" s="16">
        <f>[1]!s_is(A4452,61,"FY","YTD","20251231",1,"",100000000)</f>
        <v>-2.8451259492000003</v>
      </c>
      <c r="L4452" s="16">
        <f>[1]!s_is(A4452,61,"FY","YTD","20241231",1,"",100000000)</f>
        <v>-3.3968760777999996</v>
      </c>
      <c r="M4452" s="16">
        <f t="shared" si="208"/>
        <v>0.16242868917294812</v>
      </c>
      <c r="N4452" s="16">
        <f>[1]!s_fa_roe(A4452,"20251231")</f>
        <v>-7.0925000000000002</v>
      </c>
      <c r="O4452" s="16">
        <f>[1]!s_stmnote_rdexp(A4452,"20251231",1,10000)</f>
        <v>2732.8406559999999</v>
      </c>
      <c r="P4452" s="20">
        <f t="shared" si="209"/>
        <v>1.7791150472553682E-3</v>
      </c>
      <c r="Q4452" s="16">
        <f>[1]!s_margin_tradingbalance(A4452,"",10000)</f>
        <v>11861.4753</v>
      </c>
      <c r="R4452" s="16">
        <f>[1]!s_margin_seclendingbalance(A4452,"",10000)</f>
        <v>33.521599999999999</v>
      </c>
      <c r="S4452" s="17">
        <f>[1]!s_val_ev(A4452,"",100000000)</f>
        <v>53.731571630716694</v>
      </c>
      <c r="T4452" s="17">
        <f>[1]!share_freesharesmv(A4452,"",100000000)</f>
        <v>20.914231454999999</v>
      </c>
      <c r="U4452" s="17">
        <f>[1]!s_dq_amount_btin(A4452,E4452,100000000)</f>
        <v>0.74128828999999996</v>
      </c>
      <c r="V4452" s="17">
        <f>[1]!s_dq_turn(A4452,E4452)</f>
        <v>1.4567082030884362</v>
      </c>
      <c r="W4452" s="2">
        <f>[1]!s_pq_amount(A4452,"20260101","",100000000)</f>
        <v>257.06598242000001</v>
      </c>
      <c r="X4452" s="2">
        <f>[1]!s_pq_avgamount(A4452,"20260101","",100000000)</f>
        <v>2.3369634765454546</v>
      </c>
      <c r="Y4452" s="17">
        <f>[1]!s_ipo_dilutedpe(A4452)</f>
        <v>0</v>
      </c>
      <c r="Z4452" s="12">
        <f>[1]!s_ipo_collection_total(A4452,100000000)</f>
        <v>0.22320000000000001</v>
      </c>
      <c r="AA4452" s="2">
        <f>[1]!s_val_pe_ttm(A4452,E4452)</f>
        <v>-20.32122802734375</v>
      </c>
      <c r="AB4452" s="5">
        <f>[1]!s_info_zjtxornot1(A4452,"")</f>
        <v>0</v>
      </c>
      <c r="AC4452" s="22" t="str">
        <f>[1]!s_info_nature1(A4452,"")</f>
        <v>地方国有企业</v>
      </c>
      <c r="AD4452" s="6" t="str">
        <f>[1]!s_info_city(A4452)</f>
        <v>太原市</v>
      </c>
      <c r="AE4452" s="6" t="str">
        <f>[1]!s_info_province(A4452)</f>
        <v>山西省</v>
      </c>
      <c r="AF4452">
        <v>112.54924800000001</v>
      </c>
      <c r="AG4452">
        <v>37.857013999999999</v>
      </c>
    </row>
    <row r="4453" spans="1:33" x14ac:dyDescent="0.3">
      <c r="A4453" s="12" t="s">
        <v>351</v>
      </c>
      <c r="B4453" s="12" t="s">
        <v>352</v>
      </c>
      <c r="C4453" s="16" t="str">
        <f>[1]!s_info_mkt(A4453)</f>
        <v>北证</v>
      </c>
      <c r="D4453" s="16" t="str">
        <f>[1]!s_ipo_listeddate(A4453)</f>
        <v>2022-12-13</v>
      </c>
      <c r="E4453" s="16" t="str">
        <f>[1]!lastradeday_s("000002","")</f>
        <v>2026-06-22</v>
      </c>
      <c r="F4453" s="16" t="str">
        <f>[1]!s_info_industry_csrc2023(A4453,"",3)</f>
        <v>专用设备制造业</v>
      </c>
      <c r="G4453" s="16" t="str">
        <f>[1]!s_info_industry_csrc2023(A4453,"",1)</f>
        <v>制造业</v>
      </c>
      <c r="H4453" s="16">
        <f>[1]!s_is(A4453,83,"FY","YTD","20251231",1,"",100000000)</f>
        <v>5.2769211951999999</v>
      </c>
      <c r="I4453" s="16">
        <f>[1]!s_is(A4453,83,"FY","YTD","20241231",1,"",100000000)</f>
        <v>6.7427981226</v>
      </c>
      <c r="J4453" s="16">
        <f t="shared" si="207"/>
        <v>-0.21739890483845048</v>
      </c>
      <c r="K4453" s="16">
        <f>[1]!s_is(A4453,61,"FY","YTD","20251231",1,"",100000000)</f>
        <v>8.6942436600000006E-2</v>
      </c>
      <c r="L4453" s="16">
        <f>[1]!s_is(A4453,61,"FY","YTD","20241231",1,"",100000000)</f>
        <v>0.60387294260000002</v>
      </c>
      <c r="M4453" s="16">
        <f t="shared" si="208"/>
        <v>-0.85602528203090911</v>
      </c>
      <c r="N4453" s="16">
        <f>[1]!s_fa_roe(A4453,"20251231")</f>
        <v>1.0869</v>
      </c>
      <c r="O4453" s="16">
        <f>[1]!s_stmnote_rdexp(A4453,"20251231",1,10000)</f>
        <v>2515.9181859999999</v>
      </c>
      <c r="P4453" s="20">
        <f t="shared" si="209"/>
        <v>4.7677766882107939E-2</v>
      </c>
      <c r="Q4453" s="16">
        <f>[1]!s_margin_tradingbalance(A4453,"",10000)</f>
        <v>952.6893</v>
      </c>
      <c r="R4453" s="16">
        <f>[1]!s_margin_seclendingbalance(A4453,"",10000)</f>
        <v>0</v>
      </c>
      <c r="S4453" s="17">
        <f>[1]!s_val_ev(A4453,"",100000000)</f>
        <v>10.857435801300001</v>
      </c>
      <c r="T4453" s="17">
        <f>[1]!share_freesharesmv(A4453,"",100000000)</f>
        <v>3.8800328886000002</v>
      </c>
      <c r="U4453" s="17">
        <f>[1]!s_dq_amount_btin(A4453,E4453,100000000)</f>
        <v>0.17630755000000001</v>
      </c>
      <c r="V4453" s="17">
        <f>[1]!s_dq_turn(A4453,E4453)</f>
        <v>3.0460347559419918</v>
      </c>
      <c r="W4453" s="2">
        <f>[1]!s_pq_amount(A4453,"20260101","",100000000)</f>
        <v>79.241636200000002</v>
      </c>
      <c r="X4453" s="2">
        <f>[1]!s_pq_avgamount(A4453,"20260101","",100000000)</f>
        <v>0.72037851090909089</v>
      </c>
      <c r="Y4453" s="17">
        <f>[1]!s_ipo_dilutedpe(A4453)</f>
        <v>24.91</v>
      </c>
      <c r="Z4453" s="12">
        <f>[1]!s_ipo_collection_total(A4453,100000000)</f>
        <v>3.3978000000000002</v>
      </c>
      <c r="AA4453" s="2">
        <f>[1]!s_val_pe_ttm(A4453,E4453)</f>
        <v>115.69346618652344</v>
      </c>
      <c r="AB4453" s="5">
        <f>[1]!s_info_zjtxornot1(A4453,"")</f>
        <v>1</v>
      </c>
      <c r="AC4453" s="22" t="str">
        <f>[1]!s_info_nature1(A4453,"")</f>
        <v>民营企业</v>
      </c>
      <c r="AD4453" s="6" t="str">
        <f>[1]!s_info_city(A4453)</f>
        <v>常州市</v>
      </c>
      <c r="AE4453" s="6" t="str">
        <f>[1]!s_info_province(A4453)</f>
        <v>江苏省</v>
      </c>
      <c r="AF4453">
        <v>119.946973</v>
      </c>
      <c r="AG4453">
        <v>31.772752000000001</v>
      </c>
    </row>
    <row r="4454" spans="1:33" x14ac:dyDescent="0.3">
      <c r="A4454" s="12" t="s">
        <v>9210</v>
      </c>
      <c r="B4454" s="12" t="s">
        <v>9211</v>
      </c>
      <c r="C4454" s="16" t="str">
        <f>[1]!s_info_mkt(A4454)</f>
        <v>主板</v>
      </c>
      <c r="D4454" s="16" t="str">
        <f>[1]!s_ipo_listeddate(A4454)</f>
        <v>2017-01-05</v>
      </c>
      <c r="E4454" s="16" t="str">
        <f>[1]!lastradeday_s("000002","")</f>
        <v>2026-06-22</v>
      </c>
      <c r="F4454" s="16" t="str">
        <f>[1]!s_info_industry_csrc2023(A4454,"",3)</f>
        <v>专用设备制造业</v>
      </c>
      <c r="G4454" s="16" t="str">
        <f>[1]!s_info_industry_csrc2023(A4454,"",1)</f>
        <v>制造业</v>
      </c>
      <c r="H4454" s="16">
        <f>[1]!s_is(A4454,83,"FY","YTD","20251231",1,"",100000000)</f>
        <v>5.5826631012999997</v>
      </c>
      <c r="I4454" s="16">
        <f>[1]!s_is(A4454,83,"FY","YTD","20241231",1,"",100000000)</f>
        <v>3.6418399669000001</v>
      </c>
      <c r="J4454" s="16">
        <f t="shared" si="207"/>
        <v>0.53292378359284776</v>
      </c>
      <c r="K4454" s="16">
        <f>[1]!s_is(A4454,61,"FY","YTD","20251231",1,"",100000000)</f>
        <v>0.42557173909999996</v>
      </c>
      <c r="L4454" s="16">
        <f>[1]!s_is(A4454,61,"FY","YTD","20241231",1,"",100000000)</f>
        <v>-1.5106657859999999</v>
      </c>
      <c r="M4454" s="16">
        <f t="shared" si="208"/>
        <v>1.2817113772245055</v>
      </c>
      <c r="N4454" s="16">
        <f>[1]!s_fa_roe(A4454,"20251231")</f>
        <v>3.8012999999999999</v>
      </c>
      <c r="O4454" s="16">
        <f>[1]!s_stmnote_rdexp(A4454,"20251231",1,10000)</f>
        <v>3302.6898350000001</v>
      </c>
      <c r="P4454" s="20">
        <f t="shared" si="209"/>
        <v>5.9159755390414362E-2</v>
      </c>
      <c r="Q4454" s="16">
        <f>[1]!s_margin_tradingbalance(A4454,"",10000)</f>
        <v>29924.7268</v>
      </c>
      <c r="R4454" s="16">
        <f>[1]!s_margin_seclendingbalance(A4454,"",10000)</f>
        <v>17.7713</v>
      </c>
      <c r="S4454" s="17">
        <f>[1]!s_val_ev(A4454,"",100000000)</f>
        <v>60.80238318</v>
      </c>
      <c r="T4454" s="17">
        <f>[1]!share_freesharesmv(A4454,"",100000000)</f>
        <v>30.690128528400002</v>
      </c>
      <c r="U4454" s="17">
        <f>[1]!s_dq_amount_btin(A4454,E4454,100000000)</f>
        <v>4.2404885200000004</v>
      </c>
      <c r="V4454" s="17">
        <f>[1]!s_dq_turn(A4454,E4454)</f>
        <v>7.1049532890412799</v>
      </c>
      <c r="W4454" s="2">
        <f>[1]!s_pq_amount(A4454,"20260101","",100000000)</f>
        <v>269.23134526000001</v>
      </c>
      <c r="X4454" s="2">
        <f>[1]!s_pq_avgamount(A4454,"20260101","",100000000)</f>
        <v>2.4475576841818181</v>
      </c>
      <c r="Y4454" s="17">
        <f>[1]!s_ipo_dilutedpe(A4454)</f>
        <v>20.93</v>
      </c>
      <c r="Z4454" s="12">
        <f>[1]!s_ipo_collection_total(A4454,100000000)</f>
        <v>1.9370540000000001</v>
      </c>
      <c r="AA4454" s="2">
        <f>[1]!s_val_pe_ttm(A4454,E4454)</f>
        <v>88.452407836914063</v>
      </c>
      <c r="AB4454" s="5">
        <f>[1]!s_info_zjtxornot1(A4454,"")</f>
        <v>1</v>
      </c>
      <c r="AC4454" s="22" t="str">
        <f>[1]!s_info_nature1(A4454,"")</f>
        <v>民营企业</v>
      </c>
      <c r="AD4454" s="6" t="str">
        <f>[1]!s_info_city(A4454)</f>
        <v>乌鲁木齐市</v>
      </c>
      <c r="AE4454" s="6" t="str">
        <f>[1]!s_info_province(A4454)</f>
        <v>新疆维吾尔自治区</v>
      </c>
      <c r="AF4454">
        <v>87.617733000000001</v>
      </c>
      <c r="AG4454">
        <v>43.792817999999997</v>
      </c>
    </row>
    <row r="4455" spans="1:33" x14ac:dyDescent="0.3">
      <c r="A4455" s="12" t="s">
        <v>9212</v>
      </c>
      <c r="B4455" s="12" t="s">
        <v>9213</v>
      </c>
      <c r="C4455" s="16" t="str">
        <f>[1]!s_info_mkt(A4455)</f>
        <v>主板</v>
      </c>
      <c r="D4455" s="16" t="str">
        <f>[1]!s_ipo_listeddate(A4455)</f>
        <v>2009-12-03</v>
      </c>
      <c r="E4455" s="16" t="str">
        <f>[1]!lastradeday_s("000002","")</f>
        <v>2026-06-22</v>
      </c>
      <c r="F4455" s="16" t="str">
        <f>[1]!s_info_industry_csrc2023(A4455,"",3)</f>
        <v>计算机、通信和其他电子设备制造业</v>
      </c>
      <c r="G4455" s="16" t="str">
        <f>[1]!s_info_industry_csrc2023(A4455,"",1)</f>
        <v>制造业</v>
      </c>
      <c r="H4455" s="16">
        <f>[1]!s_is(A4455,83,"FY","YTD","20251231",1,"",100000000)</f>
        <v>27.542673737699999</v>
      </c>
      <c r="I4455" s="16">
        <f>[1]!s_is(A4455,83,"FY","YTD","20241231",1,"",100000000)</f>
        <v>29.777256686399998</v>
      </c>
      <c r="J4455" s="16">
        <f t="shared" si="207"/>
        <v>-7.5043277902782313E-2</v>
      </c>
      <c r="K4455" s="16">
        <f>[1]!s_is(A4455,61,"FY","YTD","20251231",1,"",100000000)</f>
        <v>-2.2784630437</v>
      </c>
      <c r="L4455" s="16">
        <f>[1]!s_is(A4455,61,"FY","YTD","20241231",1,"",100000000)</f>
        <v>-1.3373453339000001</v>
      </c>
      <c r="M4455" s="16">
        <f t="shared" si="208"/>
        <v>-0.70372078620522693</v>
      </c>
      <c r="N4455" s="16">
        <f>[1]!s_fa_roe(A4455,"20251231")</f>
        <v>-351.14350000000002</v>
      </c>
      <c r="O4455" s="16">
        <f>[1]!s_stmnote_rdexp(A4455,"20251231",1,10000)</f>
        <v>24012.316581999999</v>
      </c>
      <c r="P4455" s="20">
        <f t="shared" si="209"/>
        <v>8.7182227879104929E-2</v>
      </c>
      <c r="Q4455" s="16">
        <f>[1]!s_margin_tradingbalance(A4455,"",10000)</f>
        <v>0</v>
      </c>
      <c r="R4455" s="16">
        <f>[1]!s_margin_seclendingbalance(A4455,"",10000)</f>
        <v>0</v>
      </c>
      <c r="S4455" s="17">
        <f>[1]!s_val_ev(A4455,"",100000000)</f>
        <v>29.839680000000001</v>
      </c>
      <c r="T4455" s="17">
        <f>[1]!share_freesharesmv(A4455,"",100000000)</f>
        <v>16.8840493692</v>
      </c>
      <c r="U4455" s="17">
        <f>[1]!s_dq_amount_btin(A4455,E4455,100000000)</f>
        <v>0.62136806</v>
      </c>
      <c r="V4455" s="17">
        <f>[1]!s_dq_turn(A4455,E4455)</f>
        <v>2.1247757337638653</v>
      </c>
      <c r="W4455" s="2">
        <f>[1]!s_pq_amount(A4455,"20260101","",100000000)</f>
        <v>105.88574517000001</v>
      </c>
      <c r="X4455" s="2">
        <f>[1]!s_pq_avgamount(A4455,"20260101","",100000000)</f>
        <v>0.96259768336363638</v>
      </c>
      <c r="Y4455" s="17">
        <f>[1]!s_ipo_dilutedpe(A4455)</f>
        <v>74.22</v>
      </c>
      <c r="Z4455" s="12">
        <f>[1]!s_ipo_collection_total(A4455,100000000)</f>
        <v>6.2</v>
      </c>
      <c r="AA4455" s="2">
        <f>[1]!s_val_pe_ttm(A4455,E4455)</f>
        <v>-15.868284225463867</v>
      </c>
      <c r="AB4455" s="5">
        <f>[1]!s_info_zjtxornot1(A4455,"")</f>
        <v>1</v>
      </c>
      <c r="AC4455" s="22" t="str">
        <f>[1]!s_info_nature1(A4455,"")</f>
        <v>地方国有企业</v>
      </c>
      <c r="AD4455" s="6" t="str">
        <f>[1]!s_info_city(A4455)</f>
        <v>深圳市</v>
      </c>
      <c r="AE4455" s="6" t="str">
        <f>[1]!s_info_province(A4455)</f>
        <v>广东省</v>
      </c>
      <c r="AF4455">
        <v>114.085947</v>
      </c>
      <c r="AG4455">
        <v>22.547000000000001</v>
      </c>
    </row>
    <row r="4456" spans="1:33" x14ac:dyDescent="0.3">
      <c r="A4456" s="12" t="s">
        <v>9214</v>
      </c>
      <c r="B4456" s="12" t="s">
        <v>9215</v>
      </c>
      <c r="C4456" s="16" t="str">
        <f>[1]!s_info_mkt(A4456)</f>
        <v>主板</v>
      </c>
      <c r="D4456" s="16" t="str">
        <f>[1]!s_ipo_listeddate(A4456)</f>
        <v>2015-06-29</v>
      </c>
      <c r="E4456" s="16" t="str">
        <f>[1]!lastradeday_s("000002","")</f>
        <v>2026-06-22</v>
      </c>
      <c r="F4456" s="16" t="str">
        <f>[1]!s_info_industry_csrc2023(A4456,"",3)</f>
        <v>软件和信息技术服务业</v>
      </c>
      <c r="G4456" s="16" t="str">
        <f>[1]!s_info_industry_csrc2023(A4456,"",1)</f>
        <v>信息传输、软件和信息技术服务业</v>
      </c>
      <c r="H4456" s="16">
        <f>[1]!s_is(A4456,83,"FY","YTD","20251231",1,"",100000000)</f>
        <v>3.7024768935000001</v>
      </c>
      <c r="I4456" s="16">
        <f>[1]!s_is(A4456,83,"FY","YTD","20241231",1,"",100000000)</f>
        <v>5.3582385199999996</v>
      </c>
      <c r="J4456" s="16">
        <f t="shared" si="207"/>
        <v>-0.30901230326342388</v>
      </c>
      <c r="K4456" s="16">
        <f>[1]!s_is(A4456,61,"FY","YTD","20251231",1,"",100000000)</f>
        <v>-0.6361239004</v>
      </c>
      <c r="L4456" s="16">
        <f>[1]!s_is(A4456,61,"FY","YTD","20241231",1,"",100000000)</f>
        <v>7.0622564999999998E-2</v>
      </c>
      <c r="M4456" s="16">
        <f t="shared" si="208"/>
        <v>-10.007374631606767</v>
      </c>
      <c r="N4456" s="16">
        <f>[1]!s_fa_roe(A4456,"20251231")</f>
        <v>-9.9746000000000006</v>
      </c>
      <c r="O4456" s="16">
        <f>[1]!s_stmnote_rdexp(A4456,"20251231",1,10000)</f>
        <v>2798.8859710000002</v>
      </c>
      <c r="P4456" s="20">
        <f t="shared" si="209"/>
        <v>7.5594961197831448E-2</v>
      </c>
      <c r="Q4456" s="16">
        <f>[1]!s_margin_tradingbalance(A4456,"",10000)</f>
        <v>0</v>
      </c>
      <c r="R4456" s="16">
        <f>[1]!s_margin_seclendingbalance(A4456,"",10000)</f>
        <v>0</v>
      </c>
      <c r="S4456" s="17">
        <f>[1]!s_val_ev(A4456,"",100000000)</f>
        <v>30.164077580000001</v>
      </c>
      <c r="T4456" s="17">
        <f>[1]!share_freesharesmv(A4456,"",100000000)</f>
        <v>23.702293722000004</v>
      </c>
      <c r="U4456" s="17">
        <f>[1]!s_dq_amount_btin(A4456,E4456,100000000)</f>
        <v>1.6107917</v>
      </c>
      <c r="V4456" s="17">
        <f>[1]!s_dq_turn(A4456,E4456)</f>
        <v>6.5620523388136096</v>
      </c>
      <c r="W4456" s="2">
        <f>[1]!s_pq_amount(A4456,"20260101","",100000000)</f>
        <v>259.00372806000001</v>
      </c>
      <c r="X4456" s="2">
        <f>[1]!s_pq_avgamount(A4456,"20260101","",100000000)</f>
        <v>2.354579346</v>
      </c>
      <c r="Y4456" s="17">
        <f>[1]!s_ipo_dilutedpe(A4456)</f>
        <v>22.98</v>
      </c>
      <c r="Z4456" s="12">
        <f>[1]!s_ipo_collection_total(A4456,100000000)</f>
        <v>2.556</v>
      </c>
      <c r="AA4456" s="2">
        <f>[1]!s_val_pe_ttm(A4456,E4456)</f>
        <v>-49.456001281738281</v>
      </c>
      <c r="AB4456" s="5">
        <f>[1]!s_info_zjtxornot1(A4456,"")</f>
        <v>0</v>
      </c>
      <c r="AC4456" s="22" t="str">
        <f>[1]!s_info_nature1(A4456,"")</f>
        <v>民营企业</v>
      </c>
      <c r="AD4456" s="6" t="str">
        <f>[1]!s_info_city(A4456)</f>
        <v>北京市</v>
      </c>
      <c r="AE4456" s="6" t="str">
        <f>[1]!s_info_province(A4456)</f>
        <v>北京</v>
      </c>
      <c r="AF4456">
        <v>116.40528500000001</v>
      </c>
      <c r="AG4456">
        <v>39.904989</v>
      </c>
    </row>
    <row r="4457" spans="1:33" x14ac:dyDescent="0.3">
      <c r="A4457" s="12" t="s">
        <v>353</v>
      </c>
      <c r="B4457" s="12" t="s">
        <v>354</v>
      </c>
      <c r="C4457" s="16" t="str">
        <f>[1]!s_info_mkt(A4457)</f>
        <v>北证</v>
      </c>
      <c r="D4457" s="16" t="str">
        <f>[1]!s_ipo_listeddate(A4457)</f>
        <v>2023-10-13</v>
      </c>
      <c r="E4457" s="16" t="str">
        <f>[1]!lastradeday_s("000002","")</f>
        <v>2026-06-22</v>
      </c>
      <c r="F4457" s="16" t="str">
        <f>[1]!s_info_industry_csrc2023(A4457,"",3)</f>
        <v>畜牧业</v>
      </c>
      <c r="G4457" s="16" t="str">
        <f>[1]!s_info_industry_csrc2023(A4457,"",1)</f>
        <v>农、林、牧、渔业</v>
      </c>
      <c r="H4457" s="16">
        <f>[1]!s_is(A4457,83,"FY","YTD","20251231",1,"",100000000)</f>
        <v>13.194057761</v>
      </c>
      <c r="I4457" s="16">
        <f>[1]!s_is(A4457,83,"FY","YTD","20241231",1,"",100000000)</f>
        <v>12.967596712000001</v>
      </c>
      <c r="J4457" s="16">
        <f t="shared" si="207"/>
        <v>1.74636097982932E-2</v>
      </c>
      <c r="K4457" s="16">
        <f>[1]!s_is(A4457,61,"FY","YTD","20251231",1,"",100000000)</f>
        <v>0.49014695259999996</v>
      </c>
      <c r="L4457" s="16">
        <f>[1]!s_is(A4457,61,"FY","YTD","20241231",1,"",100000000)</f>
        <v>-7.6950986299999996E-2</v>
      </c>
      <c r="M4457" s="16">
        <f t="shared" si="208"/>
        <v>7.3695993536602655</v>
      </c>
      <c r="N4457" s="16">
        <f>[1]!s_fa_roe(A4457,"20251231")</f>
        <v>6.4329999999999998</v>
      </c>
      <c r="O4457" s="16">
        <f>[1]!s_stmnote_rdexp(A4457,"20251231",1,10000)</f>
        <v>589.34376599999996</v>
      </c>
      <c r="P4457" s="20">
        <f t="shared" si="209"/>
        <v>4.4667362889832659E-3</v>
      </c>
      <c r="Q4457" s="16">
        <f>[1]!s_margin_tradingbalance(A4457,"",10000)</f>
        <v>1482.1590000000001</v>
      </c>
      <c r="R4457" s="16">
        <f>[1]!s_margin_seclendingbalance(A4457,"",10000)</f>
        <v>0</v>
      </c>
      <c r="S4457" s="17">
        <f>[1]!s_val_ev(A4457,"",100000000)</f>
        <v>14.696425899999999</v>
      </c>
      <c r="T4457" s="17">
        <f>[1]!share_freesharesmv(A4457,"",100000000)</f>
        <v>7.2432859820000006</v>
      </c>
      <c r="U4457" s="17">
        <f>[1]!s_dq_amount_btin(A4457,E4457,100000000)</f>
        <v>0.36716747</v>
      </c>
      <c r="V4457" s="17">
        <f>[1]!s_dq_turn(A4457,E4457)</f>
        <v>3.8209681536380673</v>
      </c>
      <c r="W4457" s="2">
        <f>[1]!s_pq_amount(A4457,"20260101","",100000000)</f>
        <v>77.129838449999994</v>
      </c>
      <c r="X4457" s="2">
        <f>[1]!s_pq_avgamount(A4457,"20260101","",100000000)</f>
        <v>0.7011803495454545</v>
      </c>
      <c r="Y4457" s="17">
        <f>[1]!s_ipo_dilutedpe(A4457)</f>
        <v>15.87</v>
      </c>
      <c r="Z4457" s="12">
        <f>[1]!s_ipo_collection_total(A4457,100000000)</f>
        <v>2.6135000000000002</v>
      </c>
      <c r="AA4457" s="2">
        <f>[1]!s_val_pe_ttm(A4457,E4457)</f>
        <v>28.917518615722656</v>
      </c>
      <c r="AB4457" s="5">
        <f>[1]!s_info_zjtxornot1(A4457,"")</f>
        <v>0</v>
      </c>
      <c r="AC4457" s="22" t="str">
        <f>[1]!s_info_nature1(A4457,"")</f>
        <v>民营企业</v>
      </c>
      <c r="AD4457" s="6" t="str">
        <f>[1]!s_info_city(A4457)</f>
        <v>包头市</v>
      </c>
      <c r="AE4457" s="6" t="str">
        <f>[1]!s_info_province(A4457)</f>
        <v>内蒙古自治区</v>
      </c>
      <c r="AF4457">
        <v>109.840405</v>
      </c>
      <c r="AG4457">
        <v>40.658168000000003</v>
      </c>
    </row>
    <row r="4458" spans="1:33" x14ac:dyDescent="0.3">
      <c r="A4458" s="12" t="s">
        <v>9216</v>
      </c>
      <c r="B4458" s="12" t="s">
        <v>9217</v>
      </c>
      <c r="C4458" s="16" t="str">
        <f>[1]!s_info_mkt(A4458)</f>
        <v>主板</v>
      </c>
      <c r="D4458" s="16" t="str">
        <f>[1]!s_ipo_listeddate(A4458)</f>
        <v>2025-11-07</v>
      </c>
      <c r="E4458" s="16" t="str">
        <f>[1]!lastradeday_s("000002","")</f>
        <v>2026-06-22</v>
      </c>
      <c r="F4458" s="16" t="str">
        <f>[1]!s_info_industry_csrc2023(A4458,"",3)</f>
        <v>通用设备制造业</v>
      </c>
      <c r="G4458" s="16" t="str">
        <f>[1]!s_info_industry_csrc2023(A4458,"",1)</f>
        <v>制造业</v>
      </c>
      <c r="H4458" s="16">
        <f>[1]!s_is(A4458,83,"FY","YTD","20251231",1,"",100000000)</f>
        <v>54.201876845299999</v>
      </c>
      <c r="I4458" s="16">
        <f>[1]!s_is(A4458,83,"FY","YTD","20241231",1,"",100000000)</f>
        <v>37.153398243699996</v>
      </c>
      <c r="J4458" s="16">
        <f t="shared" si="207"/>
        <v>0.45886727479876943</v>
      </c>
      <c r="K4458" s="16">
        <f>[1]!s_is(A4458,61,"FY","YTD","20251231",1,"",100000000)</f>
        <v>8.2737226997000004</v>
      </c>
      <c r="L4458" s="16">
        <f>[1]!s_is(A4458,61,"FY","YTD","20241231",1,"",100000000)</f>
        <v>5.3378554877999997</v>
      </c>
      <c r="M4458" s="16">
        <f t="shared" si="208"/>
        <v>0.55000874763472096</v>
      </c>
      <c r="N4458" s="16">
        <f>[1]!s_fa_roe(A4458,"20251231")</f>
        <v>19.7212</v>
      </c>
      <c r="O4458" s="16">
        <f>[1]!s_stmnote_rdexp(A4458,"20251231",1,10000)</f>
        <v>15238.533613</v>
      </c>
      <c r="P4458" s="20">
        <f t="shared" si="209"/>
        <v>2.8114402120230964E-2</v>
      </c>
      <c r="Q4458" s="16">
        <f>[1]!s_margin_tradingbalance(A4458,"",10000)</f>
        <v>7817.8796000000002</v>
      </c>
      <c r="R4458" s="16">
        <f>[1]!s_margin_seclendingbalance(A4458,"",10000)</f>
        <v>42.997500000000002</v>
      </c>
      <c r="S4458" s="17">
        <f>[1]!s_val_ev(A4458,"",100000000)</f>
        <v>230.8000577</v>
      </c>
      <c r="T4458" s="17">
        <f>[1]!share_freesharesmv(A4458,"",100000000)</f>
        <v>19.947844358000001</v>
      </c>
      <c r="U4458" s="17">
        <f>[1]!s_dq_amount_btin(A4458,E4458,100000000)</f>
        <v>0.75358069999999999</v>
      </c>
      <c r="V4458" s="17">
        <f>[1]!s_dq_turn(A4458,E4458)</f>
        <v>3.8668442071067819</v>
      </c>
      <c r="W4458" s="2">
        <f>[1]!s_pq_amount(A4458,"20260101","",100000000)</f>
        <v>191.88039280999999</v>
      </c>
      <c r="X4458" s="2">
        <f>[1]!s_pq_avgamount(A4458,"20260101","",100000000)</f>
        <v>1.7443672073636365</v>
      </c>
      <c r="Y4458" s="17">
        <f>[1]!s_ipo_dilutedpe(A4458)</f>
        <v>34.979999999999997</v>
      </c>
      <c r="Z4458" s="12">
        <f>[1]!s_ipo_collection_total(A4458,100000000)</f>
        <v>18.672046680000001</v>
      </c>
      <c r="AA4458" s="2">
        <f>[1]!s_val_pe_ttm(A4458,E4458)</f>
        <v>25.725214004516602</v>
      </c>
      <c r="AB4458" s="5">
        <f>[1]!s_info_zjtxornot1(A4458,"")</f>
        <v>0</v>
      </c>
      <c r="AC4458" s="22" t="str">
        <f>[1]!s_info_nature1(A4458,"")</f>
        <v>民营企业</v>
      </c>
      <c r="AD4458" s="6" t="str">
        <f>[1]!s_info_city(A4458)</f>
        <v>无锡市</v>
      </c>
      <c r="AE4458" s="6" t="str">
        <f>[1]!s_info_province(A4458)</f>
        <v>江苏省</v>
      </c>
      <c r="AF4458">
        <v>120.301663</v>
      </c>
      <c r="AG4458">
        <v>31.574729000000001</v>
      </c>
    </row>
    <row r="4459" spans="1:33" x14ac:dyDescent="0.3">
      <c r="A4459" s="12" t="s">
        <v>9218</v>
      </c>
      <c r="B4459" s="12" t="s">
        <v>9219</v>
      </c>
      <c r="C4459" s="16" t="str">
        <f>[1]!s_info_mkt(A4459)</f>
        <v>主板</v>
      </c>
      <c r="D4459" s="16" t="str">
        <f>[1]!s_ipo_listeddate(A4459)</f>
        <v>2005-03-25</v>
      </c>
      <c r="E4459" s="16" t="str">
        <f>[1]!lastradeday_s("000002","")</f>
        <v>2026-06-22</v>
      </c>
      <c r="F4459" s="16" t="str">
        <f>[1]!s_info_industry_csrc2023(A4459,"",3)</f>
        <v>水上运输业</v>
      </c>
      <c r="G4459" s="16" t="str">
        <f>[1]!s_info_industry_csrc2023(A4459,"",1)</f>
        <v>交通运输、仓储和邮政业</v>
      </c>
      <c r="H4459" s="16">
        <f>[1]!s_is(A4459,83,"FY","YTD","20251231",1,"",100000000)</f>
        <v>10.2461562228</v>
      </c>
      <c r="I4459" s="16">
        <f>[1]!s_is(A4459,83,"FY","YTD","20241231",1,"",100000000)</f>
        <v>9.8389677755999987</v>
      </c>
      <c r="J4459" s="16">
        <f t="shared" si="207"/>
        <v>4.1385281107414684E-2</v>
      </c>
      <c r="K4459" s="16">
        <f>[1]!s_is(A4459,61,"FY","YTD","20251231",1,"",100000000)</f>
        <v>1.8478179601</v>
      </c>
      <c r="L4459" s="16">
        <f>[1]!s_is(A4459,61,"FY","YTD","20241231",1,"",100000000)</f>
        <v>1.5304987190000001</v>
      </c>
      <c r="M4459" s="16">
        <f t="shared" si="208"/>
        <v>0.20733061528292585</v>
      </c>
      <c r="N4459" s="16">
        <f>[1]!s_fa_roe(A4459,"20251231")</f>
        <v>5.5260999999999996</v>
      </c>
      <c r="O4459" s="16">
        <f>[1]!s_stmnote_rdexp(A4459,"20251231",1,10000)</f>
        <v>1407.0389699999998</v>
      </c>
      <c r="P4459" s="20">
        <f t="shared" si="209"/>
        <v>1.3732359134531075E-2</v>
      </c>
      <c r="Q4459" s="16">
        <f>[1]!s_margin_tradingbalance(A4459,"",10000)</f>
        <v>0</v>
      </c>
      <c r="R4459" s="16">
        <f>[1]!s_margin_seclendingbalance(A4459,"",10000)</f>
        <v>0</v>
      </c>
      <c r="S4459" s="17">
        <f>[1]!s_val_ev(A4459,"",100000000)</f>
        <v>40.450805056499995</v>
      </c>
      <c r="T4459" s="17">
        <f>[1]!share_freesharesmv(A4459,"",100000000)</f>
        <v>13.137227164599999</v>
      </c>
      <c r="U4459" s="17">
        <f>[1]!s_dq_amount_btin(A4459,E4459,100000000)</f>
        <v>0.81203115999999997</v>
      </c>
      <c r="V4459" s="17">
        <f>[1]!s_dq_turn(A4459,E4459)</f>
        <v>2.0470793376530261</v>
      </c>
      <c r="W4459" s="2">
        <f>[1]!s_pq_amount(A4459,"20260101","",100000000)</f>
        <v>190.39744887000001</v>
      </c>
      <c r="X4459" s="2">
        <f>[1]!s_pq_avgamount(A4459,"20260101","",100000000)</f>
        <v>1.7308858988181817</v>
      </c>
      <c r="Y4459" s="17">
        <f>[1]!s_ipo_dilutedpe(A4459)</f>
        <v>19.14</v>
      </c>
      <c r="Z4459" s="12">
        <f>[1]!s_ipo_collection_total(A4459,100000000)</f>
        <v>2.8567</v>
      </c>
      <c r="AA4459" s="2">
        <f>[1]!s_val_pe_ttm(A4459,E4459)</f>
        <v>20.644113540649414</v>
      </c>
      <c r="AB4459" s="5">
        <f>[1]!s_info_zjtxornot1(A4459,"")</f>
        <v>0</v>
      </c>
      <c r="AC4459" s="22" t="str">
        <f>[1]!s_info_nature1(A4459,"")</f>
        <v>地方国有企业</v>
      </c>
      <c r="AD4459" s="6" t="str">
        <f>[1]!s_info_city(A4459)</f>
        <v>南京市</v>
      </c>
      <c r="AE4459" s="6" t="str">
        <f>[1]!s_info_province(A4459)</f>
        <v>江苏省</v>
      </c>
      <c r="AF4459">
        <v>118.767413</v>
      </c>
      <c r="AG4459">
        <v>32.041544000000002</v>
      </c>
    </row>
    <row r="4460" spans="1:33" x14ac:dyDescent="0.3">
      <c r="A4460" s="12" t="s">
        <v>9220</v>
      </c>
      <c r="B4460" s="12" t="s">
        <v>9221</v>
      </c>
      <c r="C4460" s="16" t="str">
        <f>[1]!s_info_mkt(A4460)</f>
        <v>主板</v>
      </c>
      <c r="D4460" s="16" t="str">
        <f>[1]!s_ipo_listeddate(A4460)</f>
        <v>2006-07-05</v>
      </c>
      <c r="E4460" s="16" t="str">
        <f>[1]!lastradeday_s("000002","")</f>
        <v>2026-06-22</v>
      </c>
      <c r="F4460" s="16" t="str">
        <f>[1]!s_info_industry_csrc2023(A4460,"",3)</f>
        <v>货币金融服务</v>
      </c>
      <c r="G4460" s="16" t="str">
        <f>[1]!s_info_industry_csrc2023(A4460,"",1)</f>
        <v>金融业</v>
      </c>
      <c r="H4460" s="16">
        <f>[1]!s_is(A4460,83,"FY","YTD","20251231",1,"",100000000)</f>
        <v>6583.1</v>
      </c>
      <c r="I4460" s="16">
        <f>[1]!s_is(A4460,83,"FY","YTD","20241231",1,"",100000000)</f>
        <v>6300.9</v>
      </c>
      <c r="J4460" s="16">
        <f t="shared" si="207"/>
        <v>4.4787252614705952E-2</v>
      </c>
      <c r="K4460" s="16">
        <f>[1]!s_is(A4460,61,"FY","YTD","20251231",1,"",100000000)</f>
        <v>2430.21</v>
      </c>
      <c r="L4460" s="16">
        <f>[1]!s_is(A4460,61,"FY","YTD","20241231",1,"",100000000)</f>
        <v>2378.41</v>
      </c>
      <c r="M4460" s="16">
        <f t="shared" si="208"/>
        <v>2.1779255889438822E-2</v>
      </c>
      <c r="N4460" s="16">
        <f>[1]!s_fa_roe(A4460,"20251231")</f>
        <v>8.2655999999999992</v>
      </c>
      <c r="O4460" s="16">
        <f>[1]!s_stmnote_rdexp(A4460,"20251231",1,10000)</f>
        <v>0</v>
      </c>
      <c r="P4460" s="20">
        <f t="shared" si="209"/>
        <v>0</v>
      </c>
      <c r="Q4460" s="16">
        <f>[1]!s_margin_tradingbalance(A4460,"",10000)</f>
        <v>116114.5643</v>
      </c>
      <c r="R4460" s="16">
        <f>[1]!s_margin_seclendingbalance(A4460,"",10000)</f>
        <v>825.26840000000004</v>
      </c>
      <c r="S4460" s="17">
        <f>[1]!s_val_ev(A4460,"",100000000)</f>
        <v>18003.960209460627</v>
      </c>
      <c r="T4460" s="17">
        <f>[1]!share_freesharesmv(A4460,"",100000000)</f>
        <v>726.01168432320003</v>
      </c>
      <c r="U4460" s="17">
        <f>[1]!s_dq_amount_btin(A4460,E4460,100000000)</f>
        <v>22.751054020000002</v>
      </c>
      <c r="V4460" s="17">
        <f>[1]!s_dq_turn(A4460,E4460)</f>
        <v>0.18299314016422916</v>
      </c>
      <c r="W4460" s="2">
        <f>[1]!s_pq_amount(A4460,"20260101","",100000000)</f>
        <v>1681.71982271</v>
      </c>
      <c r="X4460" s="2">
        <f>[1]!s_pq_avgamount(A4460,"20260101","",100000000)</f>
        <v>15.288362024636363</v>
      </c>
      <c r="Y4460" s="17">
        <f>[1]!s_ipo_dilutedpe(A4460)</f>
        <v>24.23</v>
      </c>
      <c r="Z4460" s="12">
        <f>[1]!s_ipo_collection_total(A4460,100000000)</f>
        <v>199.99998479999999</v>
      </c>
      <c r="AA4460" s="2">
        <f>[1]!s_val_pe_ttm(A4460,E4460)</f>
        <v>7.8028345108032227</v>
      </c>
      <c r="AB4460" s="5">
        <f>[1]!s_info_zjtxornot1(A4460,"")</f>
        <v>0</v>
      </c>
      <c r="AC4460" s="22" t="str">
        <f>[1]!s_info_nature1(A4460,"")</f>
        <v>中央国有企业</v>
      </c>
      <c r="AD4460" s="6" t="str">
        <f>[1]!s_info_city(A4460)</f>
        <v>北京市</v>
      </c>
      <c r="AE4460" s="6" t="str">
        <f>[1]!s_info_province(A4460)</f>
        <v>北京</v>
      </c>
      <c r="AF4460">
        <v>116.40528500000001</v>
      </c>
      <c r="AG4460">
        <v>39.904989</v>
      </c>
    </row>
    <row r="4461" spans="1:33" x14ac:dyDescent="0.3">
      <c r="A4461" s="12" t="s">
        <v>9222</v>
      </c>
      <c r="B4461" s="12" t="s">
        <v>9223</v>
      </c>
      <c r="C4461" s="16" t="str">
        <f>[1]!s_info_mkt(A4461)</f>
        <v>主板</v>
      </c>
      <c r="D4461" s="16" t="str">
        <f>[1]!s_ipo_listeddate(A4461)</f>
        <v>2021-07-29</v>
      </c>
      <c r="E4461" s="16" t="str">
        <f>[1]!lastradeday_s("000002","")</f>
        <v>2026-06-22</v>
      </c>
      <c r="F4461" s="16" t="str">
        <f>[1]!s_info_industry_csrc2023(A4461,"",3)</f>
        <v>电力、热力生产和供应业</v>
      </c>
      <c r="G4461" s="16" t="str">
        <f>[1]!s_info_industry_csrc2023(A4461,"",1)</f>
        <v>电力、热力、燃气及水生产和供应业</v>
      </c>
      <c r="H4461" s="16">
        <f>[1]!s_is(A4461,83,"FY","YTD","20251231",1,"",100000000)</f>
        <v>11.991741666400001</v>
      </c>
      <c r="I4461" s="16">
        <f>[1]!s_is(A4461,83,"FY","YTD","20241231",1,"",100000000)</f>
        <v>10.7246871599</v>
      </c>
      <c r="J4461" s="16">
        <f t="shared" si="207"/>
        <v>0.1181437264890639</v>
      </c>
      <c r="K4461" s="16">
        <f>[1]!s_is(A4461,61,"FY","YTD","20251231",1,"",100000000)</f>
        <v>1.3441322162</v>
      </c>
      <c r="L4461" s="16">
        <f>[1]!s_is(A4461,61,"FY","YTD","20241231",1,"",100000000)</f>
        <v>0.48689866189999997</v>
      </c>
      <c r="M4461" s="16">
        <f t="shared" si="208"/>
        <v>1.7605995279487132</v>
      </c>
      <c r="N4461" s="16">
        <f>[1]!s_fa_roe(A4461,"20251231")</f>
        <v>10.366400000000001</v>
      </c>
      <c r="O4461" s="16">
        <f>[1]!s_stmnote_rdexp(A4461,"20251231",1,10000)</f>
        <v>3118.6230370000003</v>
      </c>
      <c r="P4461" s="20">
        <f t="shared" si="209"/>
        <v>2.6006422784591483E-2</v>
      </c>
      <c r="Q4461" s="16">
        <f>[1]!s_margin_tradingbalance(A4461,"",10000)</f>
        <v>0</v>
      </c>
      <c r="R4461" s="16">
        <f>[1]!s_margin_seclendingbalance(A4461,"",10000)</f>
        <v>0</v>
      </c>
      <c r="S4461" s="17">
        <f>[1]!s_val_ev(A4461,"",100000000)</f>
        <v>51.635277859200002</v>
      </c>
      <c r="T4461" s="17">
        <f>[1]!share_freesharesmv(A4461,"",100000000)</f>
        <v>23.608838097599996</v>
      </c>
      <c r="U4461" s="17">
        <f>[1]!s_dq_amount_btin(A4461,E4461,100000000)</f>
        <v>2.0085348600000001</v>
      </c>
      <c r="V4461" s="17">
        <f>[1]!s_dq_turn(A4461,E4461)</f>
        <v>6.411311638682121</v>
      </c>
      <c r="W4461" s="2">
        <f>[1]!s_pq_amount(A4461,"20260101","",100000000)</f>
        <v>179.20983619</v>
      </c>
      <c r="X4461" s="2">
        <f>[1]!s_pq_avgamount(A4461,"20260101","",100000000)</f>
        <v>1.629180329</v>
      </c>
      <c r="Y4461" s="17">
        <f>[1]!s_ipo_dilutedpe(A4461)</f>
        <v>22.99</v>
      </c>
      <c r="Z4461" s="12">
        <f>[1]!s_ipo_collection_total(A4461,100000000)</f>
        <v>6.3554690000000003</v>
      </c>
      <c r="AA4461" s="2">
        <f>[1]!s_val_pe_ttm(A4461,E4461)</f>
        <v>37.654121398925781</v>
      </c>
      <c r="AB4461" s="5">
        <f>[1]!s_info_zjtxornot1(A4461,"")</f>
        <v>0</v>
      </c>
      <c r="AC4461" s="22" t="str">
        <f>[1]!s_info_nature1(A4461,"")</f>
        <v>民营企业</v>
      </c>
      <c r="AD4461" s="6" t="str">
        <f>[1]!s_info_city(A4461)</f>
        <v>北京市</v>
      </c>
      <c r="AE4461" s="6" t="str">
        <f>[1]!s_info_province(A4461)</f>
        <v>北京</v>
      </c>
      <c r="AF4461">
        <v>116.40528500000001</v>
      </c>
      <c r="AG4461">
        <v>39.904989</v>
      </c>
    </row>
    <row r="4462" spans="1:33" x14ac:dyDescent="0.3">
      <c r="A4462" s="12" t="s">
        <v>9224</v>
      </c>
      <c r="B4462" s="12" t="s">
        <v>9225</v>
      </c>
      <c r="C4462" s="16" t="str">
        <f>[1]!s_info_mkt(A4462)</f>
        <v>科创板</v>
      </c>
      <c r="D4462" s="16" t="str">
        <f>[1]!s_ipo_listeddate(A4462)</f>
        <v>2022-12-23</v>
      </c>
      <c r="E4462" s="16" t="str">
        <f>[1]!lastradeday_s("000002","")</f>
        <v>2026-06-22</v>
      </c>
      <c r="F4462" s="16" t="str">
        <f>[1]!s_info_industry_csrc2023(A4462,"",3)</f>
        <v>专用设备制造业</v>
      </c>
      <c r="G4462" s="16" t="str">
        <f>[1]!s_info_industry_csrc2023(A4462,"",1)</f>
        <v>制造业</v>
      </c>
      <c r="H4462" s="16">
        <f>[1]!s_is(A4462,83,"FY","YTD","20251231",1,"",100000000)</f>
        <v>26.3330319053</v>
      </c>
      <c r="I4462" s="16">
        <f>[1]!s_is(A4462,83,"FY","YTD","20241231",1,"",100000000)</f>
        <v>26.999004042199999</v>
      </c>
      <c r="J4462" s="16">
        <f t="shared" si="207"/>
        <v>-2.4666544582869432E-2</v>
      </c>
      <c r="K4462" s="16">
        <f>[1]!s_is(A4462,61,"FY","YTD","20251231",1,"",100000000)</f>
        <v>2.1937420736000002</v>
      </c>
      <c r="L4462" s="16">
        <f>[1]!s_is(A4462,61,"FY","YTD","20241231",1,"",100000000)</f>
        <v>2.2670817577000002</v>
      </c>
      <c r="M4462" s="16">
        <f t="shared" si="208"/>
        <v>-3.2349818814829422E-2</v>
      </c>
      <c r="N4462" s="16">
        <f>[1]!s_fa_roe(A4462,"20251231")</f>
        <v>7.8918999999999997</v>
      </c>
      <c r="O4462" s="16">
        <f>[1]!s_stmnote_rdexp(A4462,"20251231",1,10000)</f>
        <v>37557.120851</v>
      </c>
      <c r="P4462" s="20">
        <f t="shared" si="209"/>
        <v>0.14262361047548403</v>
      </c>
      <c r="Q4462" s="16">
        <f>[1]!s_margin_tradingbalance(A4462,"",10000)</f>
        <v>55707.416299999997</v>
      </c>
      <c r="R4462" s="16">
        <f>[1]!s_margin_seclendingbalance(A4462,"",10000)</f>
        <v>605.37810000000002</v>
      </c>
      <c r="S4462" s="17">
        <f>[1]!s_val_ev(A4462,"",100000000)</f>
        <v>506.7756982299</v>
      </c>
      <c r="T4462" s="17">
        <f>[1]!share_freesharesmv(A4462,"",100000000)</f>
        <v>159.52927382909999</v>
      </c>
      <c r="U4462" s="17">
        <f>[1]!s_dq_amount_btin(A4462,E4462,100000000)</f>
        <v>17.976340839999999</v>
      </c>
      <c r="V4462" s="17">
        <f>[1]!s_dq_turn(A4462,E4462)</f>
        <v>3.5806947156270277</v>
      </c>
      <c r="W4462" s="2">
        <f>[1]!s_pq_amount(A4462,"20260101","",100000000)</f>
        <v>902.62679036999998</v>
      </c>
      <c r="X4462" s="2">
        <f>[1]!s_pq_avgamount(A4462,"20260101","",100000000)</f>
        <v>8.2056980942727265</v>
      </c>
      <c r="Y4462" s="17">
        <f>[1]!s_ipo_dilutedpe(A4462)</f>
        <v>412.24</v>
      </c>
      <c r="Z4462" s="12">
        <f>[1]!s_ipo_collection_total(A4462,100000000)</f>
        <v>11.002364265599999</v>
      </c>
      <c r="AA4462" s="2">
        <f>[1]!s_val_pe_ttm(A4462,E4462)</f>
        <v>324.25534057617188</v>
      </c>
      <c r="AB4462" s="5">
        <f>[1]!s_info_zjtxornot1(A4462,"")</f>
        <v>0</v>
      </c>
      <c r="AC4462" s="22" t="str">
        <f>[1]!s_info_nature1(A4462,"")</f>
        <v>民营企业</v>
      </c>
      <c r="AD4462" s="6" t="str">
        <f>[1]!s_info_city(A4462)</f>
        <v>无锡市</v>
      </c>
      <c r="AE4462" s="6" t="str">
        <f>[1]!s_info_province(A4462)</f>
        <v>江苏省</v>
      </c>
      <c r="AF4462">
        <v>120.301663</v>
      </c>
      <c r="AG4462">
        <v>31.574729000000001</v>
      </c>
    </row>
    <row r="4463" spans="1:33" x14ac:dyDescent="0.3">
      <c r="A4463" s="12" t="s">
        <v>9226</v>
      </c>
      <c r="B4463" s="12" t="s">
        <v>9227</v>
      </c>
      <c r="C4463" s="16" t="str">
        <f>[1]!s_info_mkt(A4463)</f>
        <v>主板</v>
      </c>
      <c r="D4463" s="16" t="str">
        <f>[1]!s_ipo_listeddate(A4463)</f>
        <v>2006-12-08</v>
      </c>
      <c r="E4463" s="16" t="str">
        <f>[1]!lastradeday_s("000002","")</f>
        <v>2026-06-22</v>
      </c>
      <c r="F4463" s="16" t="str">
        <f>[1]!s_info_industry_csrc2023(A4463,"",3)</f>
        <v>批发业</v>
      </c>
      <c r="G4463" s="16" t="str">
        <f>[1]!s_info_industry_csrc2023(A4463,"",1)</f>
        <v>批发和零售业</v>
      </c>
      <c r="H4463" s="16">
        <f>[1]!s_is(A4463,83,"FY","YTD","20251231",1,"",100000000)</f>
        <v>394.3957500587</v>
      </c>
      <c r="I4463" s="16">
        <f>[1]!s_is(A4463,83,"FY","YTD","20241231",1,"",100000000)</f>
        <v>389.56188480930001</v>
      </c>
      <c r="J4463" s="16">
        <f t="shared" si="207"/>
        <v>1.2408465606860597E-2</v>
      </c>
      <c r="K4463" s="16">
        <f>[1]!s_is(A4463,61,"FY","YTD","20251231",1,"",100000000)</f>
        <v>12.939182820199999</v>
      </c>
      <c r="L4463" s="16">
        <f>[1]!s_is(A4463,61,"FY","YTD","20241231",1,"",100000000)</f>
        <v>11.056997858199999</v>
      </c>
      <c r="M4463" s="16">
        <f t="shared" si="208"/>
        <v>0.17022567844707953</v>
      </c>
      <c r="N4463" s="16">
        <f>[1]!s_fa_roe(A4463,"20251231")</f>
        <v>8.1008999999999993</v>
      </c>
      <c r="O4463" s="16">
        <f>[1]!s_stmnote_rdexp(A4463,"20251231",1,10000)</f>
        <v>7158.0246290000005</v>
      </c>
      <c r="P4463" s="20">
        <f t="shared" si="209"/>
        <v>1.8149345239989614E-3</v>
      </c>
      <c r="Q4463" s="16">
        <f>[1]!s_margin_tradingbalance(A4463,"",10000)</f>
        <v>40553.541100000002</v>
      </c>
      <c r="R4463" s="16">
        <f>[1]!s_margin_seclendingbalance(A4463,"",10000)</f>
        <v>287.35359999999997</v>
      </c>
      <c r="S4463" s="17">
        <f>[1]!s_val_ev(A4463,"",100000000)</f>
        <v>124.683548479</v>
      </c>
      <c r="T4463" s="17">
        <f>[1]!share_freesharesmv(A4463,"",100000000)</f>
        <v>67.047047624800001</v>
      </c>
      <c r="U4463" s="17">
        <f>[1]!s_dq_amount_btin(A4463,E4463,100000000)</f>
        <v>1.24440869</v>
      </c>
      <c r="V4463" s="17">
        <f>[1]!s_dq_turn(A4463,E4463)</f>
        <v>1.0315746093372471</v>
      </c>
      <c r="W4463" s="2">
        <f>[1]!s_pq_amount(A4463,"20260101","",100000000)</f>
        <v>277.96711671999998</v>
      </c>
      <c r="X4463" s="2">
        <f>[1]!s_pq_avgamount(A4463,"20260101","",100000000)</f>
        <v>2.5269737883636365</v>
      </c>
      <c r="Y4463" s="17">
        <f>[1]!s_ipo_dilutedpe(A4463)</f>
        <v>17.78</v>
      </c>
      <c r="Z4463" s="12">
        <f>[1]!s_ipo_collection_total(A4463,100000000)</f>
        <v>2.56</v>
      </c>
      <c r="AA4463" s="2">
        <f>[1]!s_val_pe_ttm(A4463,E4463)</f>
        <v>9.8696222305297852</v>
      </c>
      <c r="AB4463" s="5">
        <f>[1]!s_info_zjtxornot1(A4463,"")</f>
        <v>1</v>
      </c>
      <c r="AC4463" s="22" t="str">
        <f>[1]!s_info_nature1(A4463,"")</f>
        <v>地方国有企业</v>
      </c>
      <c r="AD4463" s="6" t="str">
        <f>[1]!s_info_city(A4463)</f>
        <v>张家港市</v>
      </c>
      <c r="AE4463" s="6" t="str">
        <f>[1]!s_info_province(A4463)</f>
        <v>江苏省</v>
      </c>
      <c r="AF4463">
        <v>120.627279</v>
      </c>
      <c r="AG4463">
        <v>31.907812</v>
      </c>
    </row>
    <row r="4464" spans="1:33" x14ac:dyDescent="0.3">
      <c r="A4464" s="12" t="s">
        <v>9228</v>
      </c>
      <c r="B4464" s="12" t="s">
        <v>9229</v>
      </c>
      <c r="C4464" s="16" t="str">
        <f>[1]!s_info_mkt(A4464)</f>
        <v>主板</v>
      </c>
      <c r="D4464" s="16" t="str">
        <f>[1]!s_ipo_listeddate(A4464)</f>
        <v>2018-06-13</v>
      </c>
      <c r="E4464" s="16" t="str">
        <f>[1]!lastradeday_s("000002","")</f>
        <v>2026-06-22</v>
      </c>
      <c r="F4464" s="16" t="str">
        <f>[1]!s_info_industry_csrc2023(A4464,"",3)</f>
        <v>资本市场服务</v>
      </c>
      <c r="G4464" s="16" t="str">
        <f>[1]!s_info_industry_csrc2023(A4464,"",1)</f>
        <v>金融业</v>
      </c>
      <c r="H4464" s="16">
        <f>[1]!s_is(A4464,83,"FY","YTD","20251231",1,"",100000000)</f>
        <v>28.057336274699999</v>
      </c>
      <c r="I4464" s="16">
        <f>[1]!s_is(A4464,83,"FY","YTD","20241231",1,"",100000000)</f>
        <v>31.4748438373</v>
      </c>
      <c r="J4464" s="16">
        <f t="shared" si="207"/>
        <v>-0.10857901568204142</v>
      </c>
      <c r="K4464" s="16">
        <f>[1]!s_is(A4464,61,"FY","YTD","20251231",1,"",100000000)</f>
        <v>10.7765354398</v>
      </c>
      <c r="L4464" s="16">
        <f>[1]!s_is(A4464,61,"FY","YTD","20241231",1,"",100000000)</f>
        <v>10.0164489554</v>
      </c>
      <c r="M4464" s="16">
        <f t="shared" si="208"/>
        <v>7.5883827470635462E-2</v>
      </c>
      <c r="N4464" s="16">
        <f>[1]!s_fa_roe(A4464,"20251231")</f>
        <v>5.2686000000000002</v>
      </c>
      <c r="O4464" s="16">
        <f>[1]!s_stmnote_rdexp(A4464,"20251231",1,10000)</f>
        <v>0</v>
      </c>
      <c r="P4464" s="20">
        <f t="shared" si="209"/>
        <v>0</v>
      </c>
      <c r="Q4464" s="16">
        <f>[1]!s_margin_tradingbalance(A4464,"",10000)</f>
        <v>85163.785399999993</v>
      </c>
      <c r="R4464" s="16">
        <f>[1]!s_margin_seclendingbalance(A4464,"",10000)</f>
        <v>796.18499999999995</v>
      </c>
      <c r="S4464" s="17">
        <f>[1]!s_val_ev(A4464,"",100000000)</f>
        <v>300.93454117800002</v>
      </c>
      <c r="T4464" s="17">
        <f>[1]!share_freesharesmv(A4464,"",100000000)</f>
        <v>146.9098875132</v>
      </c>
      <c r="U4464" s="17">
        <f>[1]!s_dq_amount_btin(A4464,E4464,100000000)</f>
        <v>2.9009800700000001</v>
      </c>
      <c r="V4464" s="17">
        <f>[1]!s_dq_turn(A4464,E4464)</f>
        <v>1.1777821434079319</v>
      </c>
      <c r="W4464" s="2">
        <f>[1]!s_pq_amount(A4464,"20260101","",100000000)</f>
        <v>162.03620993000001</v>
      </c>
      <c r="X4464" s="2">
        <f>[1]!s_pq_avgamount(A4464,"20260101","",100000000)</f>
        <v>1.4730564539090911</v>
      </c>
      <c r="Y4464" s="17">
        <f>[1]!s_ipo_dilutedpe(A4464)</f>
        <v>25.61</v>
      </c>
      <c r="Z4464" s="12">
        <f>[1]!s_ipo_collection_total(A4464,100000000)</f>
        <v>10.423258000000001</v>
      </c>
      <c r="AA4464" s="2">
        <f>[1]!s_val_pe_ttm(A4464,E4464)</f>
        <v>27.506589889526367</v>
      </c>
      <c r="AB4464" s="5">
        <f>[1]!s_info_zjtxornot1(A4464,"")</f>
        <v>0</v>
      </c>
      <c r="AC4464" s="22" t="str">
        <f>[1]!s_info_nature1(A4464,"")</f>
        <v>地方国有企业</v>
      </c>
      <c r="AD4464" s="6" t="str">
        <f>[1]!s_info_city(A4464)</f>
        <v>南京市</v>
      </c>
      <c r="AE4464" s="6" t="str">
        <f>[1]!s_info_province(A4464)</f>
        <v>江苏省</v>
      </c>
      <c r="AF4464">
        <v>118.767413</v>
      </c>
      <c r="AG4464">
        <v>32.041544000000002</v>
      </c>
    </row>
    <row r="4465" spans="1:33" x14ac:dyDescent="0.3">
      <c r="A4465" s="12" t="s">
        <v>355</v>
      </c>
      <c r="B4465" s="12" t="s">
        <v>356</v>
      </c>
      <c r="C4465" s="16" t="str">
        <f>[1]!s_info_mkt(A4465)</f>
        <v>北证</v>
      </c>
      <c r="D4465" s="16" t="str">
        <f>[1]!s_ipo_listeddate(A4465)</f>
        <v>2022-12-12</v>
      </c>
      <c r="E4465" s="16" t="str">
        <f>[1]!lastradeday_s("000002","")</f>
        <v>2026-06-22</v>
      </c>
      <c r="F4465" s="16" t="str">
        <f>[1]!s_info_industry_csrc2023(A4465,"",3)</f>
        <v>专用设备制造业</v>
      </c>
      <c r="G4465" s="16" t="str">
        <f>[1]!s_info_industry_csrc2023(A4465,"",1)</f>
        <v>制造业</v>
      </c>
      <c r="H4465" s="16">
        <f>[1]!s_is(A4465,83,"FY","YTD","20251231",1,"",100000000)</f>
        <v>0.6219079461</v>
      </c>
      <c r="I4465" s="16">
        <f>[1]!s_is(A4465,83,"FY","YTD","20241231",1,"",100000000)</f>
        <v>0.81938218249999994</v>
      </c>
      <c r="J4465" s="16">
        <f t="shared" si="207"/>
        <v>-0.24100382046078961</v>
      </c>
      <c r="K4465" s="16">
        <f>[1]!s_is(A4465,61,"FY","YTD","20251231",1,"",100000000)</f>
        <v>-0.15508949720000001</v>
      </c>
      <c r="L4465" s="16">
        <f>[1]!s_is(A4465,61,"FY","YTD","20241231",1,"",100000000)</f>
        <v>-0.1643566692</v>
      </c>
      <c r="M4465" s="16">
        <f t="shared" si="208"/>
        <v>5.6384520598449742E-2</v>
      </c>
      <c r="N4465" s="16">
        <f>[1]!s_fa_roe(A4465,"20251231")</f>
        <v>-5.4745999999999997</v>
      </c>
      <c r="O4465" s="16">
        <f>[1]!s_stmnote_rdexp(A4465,"20251231",1,10000)</f>
        <v>1548.136252</v>
      </c>
      <c r="P4465" s="20">
        <f t="shared" si="209"/>
        <v>0.24893334483156238</v>
      </c>
      <c r="Q4465" s="16">
        <f>[1]!s_margin_tradingbalance(A4465,"",10000)</f>
        <v>367.82330000000002</v>
      </c>
      <c r="R4465" s="16">
        <f>[1]!s_margin_seclendingbalance(A4465,"",10000)</f>
        <v>0</v>
      </c>
      <c r="S4465" s="17">
        <f>[1]!s_val_ev(A4465,"",100000000)</f>
        <v>7.3129072807000002</v>
      </c>
      <c r="T4465" s="17">
        <f>[1]!share_freesharesmv(A4465,"",100000000)</f>
        <v>4.5121745193000002</v>
      </c>
      <c r="U4465" s="17">
        <f>[1]!s_dq_amount_btin(A4465,E4465,100000000)</f>
        <v>0.22638043999999999</v>
      </c>
      <c r="V4465" s="17">
        <f>[1]!s_dq_turn(A4465,E4465)</f>
        <v>4.577973371072475</v>
      </c>
      <c r="W4465" s="2">
        <f>[1]!s_pq_amount(A4465,"20260101","",100000000)</f>
        <v>83.933583929999998</v>
      </c>
      <c r="X4465" s="2">
        <f>[1]!s_pq_avgamount(A4465,"20260101","",100000000)</f>
        <v>0.76303258118181827</v>
      </c>
      <c r="Y4465" s="17">
        <f>[1]!s_ipo_dilutedpe(A4465)</f>
        <v>28.76</v>
      </c>
      <c r="Z4465" s="12">
        <f>[1]!s_ipo_collection_total(A4465,100000000)</f>
        <v>1.4987999999999999</v>
      </c>
      <c r="AA4465" s="2">
        <f>[1]!s_val_pe_ttm(A4465,E4465)</f>
        <v>-32.519252777099609</v>
      </c>
      <c r="AB4465" s="5">
        <f>[1]!s_info_zjtxornot1(A4465,"")</f>
        <v>1</v>
      </c>
      <c r="AC4465" s="22" t="str">
        <f>[1]!s_info_nature1(A4465,"")</f>
        <v>民营企业</v>
      </c>
      <c r="AD4465" s="6" t="str">
        <f>[1]!s_info_city(A4465)</f>
        <v>上海市</v>
      </c>
      <c r="AE4465" s="6" t="str">
        <f>[1]!s_info_province(A4465)</f>
        <v>上海</v>
      </c>
      <c r="AF4465">
        <v>121.472644</v>
      </c>
      <c r="AG4465">
        <v>31.231705999999999</v>
      </c>
    </row>
    <row r="4466" spans="1:33" x14ac:dyDescent="0.3">
      <c r="A4466" s="12" t="s">
        <v>357</v>
      </c>
      <c r="B4466" s="12" t="s">
        <v>358</v>
      </c>
      <c r="C4466" s="16" t="str">
        <f>[1]!s_info_mkt(A4466)</f>
        <v>北证</v>
      </c>
      <c r="D4466" s="16" t="str">
        <f>[1]!s_ipo_listeddate(A4466)</f>
        <v>2023-03-23</v>
      </c>
      <c r="E4466" s="16" t="str">
        <f>[1]!lastradeday_s("000002","")</f>
        <v>2026-06-22</v>
      </c>
      <c r="F4466" s="16" t="str">
        <f>[1]!s_info_industry_csrc2023(A4466,"",3)</f>
        <v>计算机、通信和其他电子设备制造业</v>
      </c>
      <c r="G4466" s="16" t="str">
        <f>[1]!s_info_industry_csrc2023(A4466,"",1)</f>
        <v>制造业</v>
      </c>
      <c r="H4466" s="16">
        <f>[1]!s_is(A4466,83,"FY","YTD","20251231",1,"",100000000)</f>
        <v>34.927948126099999</v>
      </c>
      <c r="I4466" s="16">
        <f>[1]!s_is(A4466,83,"FY","YTD","20241231",1,"",100000000)</f>
        <v>15.112011998900002</v>
      </c>
      <c r="J4466" s="16">
        <f t="shared" si="207"/>
        <v>1.3112705395312281</v>
      </c>
      <c r="K4466" s="16">
        <f>[1]!s_is(A4466,61,"FY","YTD","20251231",1,"",100000000)</f>
        <v>-2.5680816563</v>
      </c>
      <c r="L4466" s="16">
        <f>[1]!s_is(A4466,61,"FY","YTD","20241231",1,"",100000000)</f>
        <v>-6.7988076628999998</v>
      </c>
      <c r="M4466" s="16">
        <f t="shared" si="208"/>
        <v>0.62227470114890748</v>
      </c>
      <c r="N4466" s="16">
        <f>[1]!s_fa_roe(A4466,"20251231")</f>
        <v>-15.2544</v>
      </c>
      <c r="O4466" s="16">
        <f>[1]!s_stmnote_rdexp(A4466,"20251231",1,10000)</f>
        <v>7182.848</v>
      </c>
      <c r="P4466" s="20">
        <f t="shared" si="209"/>
        <v>2.0564757981395988E-2</v>
      </c>
      <c r="Q4466" s="16">
        <f>[1]!s_margin_tradingbalance(A4466,"",10000)</f>
        <v>7957.9718000000003</v>
      </c>
      <c r="R4466" s="16">
        <f>[1]!s_margin_seclendingbalance(A4466,"",10000)</f>
        <v>0</v>
      </c>
      <c r="S4466" s="17">
        <f>[1]!s_val_ev(A4466,"",100000000)</f>
        <v>55.771554999999999</v>
      </c>
      <c r="T4466" s="17">
        <f>[1]!share_freesharesmv(A4466,"",100000000)</f>
        <v>42.829411928799999</v>
      </c>
      <c r="U4466" s="17">
        <f>[1]!s_dq_amount_btin(A4466,E4466,100000000)</f>
        <v>3.7470674499999999</v>
      </c>
      <c r="V4466" s="17">
        <f>[1]!s_dq_turn(A4466,E4466)</f>
        <v>9.0180308852263433</v>
      </c>
      <c r="W4466" s="2">
        <f>[1]!s_pq_amount(A4466,"20260101","",100000000)</f>
        <v>207.97676023</v>
      </c>
      <c r="X4466" s="2">
        <f>[1]!s_pq_avgamount(A4466,"20260101","",100000000)</f>
        <v>1.8906978202727274</v>
      </c>
      <c r="Y4466" s="17">
        <f>[1]!s_ipo_dilutedpe(A4466)</f>
        <v>34.47</v>
      </c>
      <c r="Z4466" s="12">
        <f>[1]!s_ipo_collection_total(A4466,100000000)</f>
        <v>6.5</v>
      </c>
      <c r="AA4466" s="2">
        <f>[1]!s_val_pe_ttm(A4466,E4466)</f>
        <v>-43.917900085449219</v>
      </c>
      <c r="AB4466" s="5">
        <f>[1]!s_info_zjtxornot1(A4466,"")</f>
        <v>0</v>
      </c>
      <c r="AC4466" s="22" t="str">
        <f>[1]!s_info_nature1(A4466,"")</f>
        <v>民营企业</v>
      </c>
      <c r="AD4466" s="6" t="str">
        <f>[1]!s_info_city(A4466)</f>
        <v>贵阳市</v>
      </c>
      <c r="AE4466" s="6" t="str">
        <f>[1]!s_info_province(A4466)</f>
        <v>贵州省</v>
      </c>
      <c r="AF4466">
        <v>106.71347799999999</v>
      </c>
      <c r="AG4466">
        <v>26.578343</v>
      </c>
    </row>
    <row r="4467" spans="1:33" x14ac:dyDescent="0.3">
      <c r="A4467" s="12" t="s">
        <v>9230</v>
      </c>
      <c r="B4467" s="12" t="s">
        <v>9231</v>
      </c>
      <c r="C4467" s="16" t="str">
        <f>[1]!s_info_mkt(A4467)</f>
        <v>主板</v>
      </c>
      <c r="D4467" s="16" t="str">
        <f>[1]!s_ipo_listeddate(A4467)</f>
        <v>2016-08-02</v>
      </c>
      <c r="E4467" s="16" t="str">
        <f>[1]!lastradeday_s("000002","")</f>
        <v>2026-06-22</v>
      </c>
      <c r="F4467" s="16" t="str">
        <f>[1]!s_info_industry_csrc2023(A4467,"",3)</f>
        <v>货币金融服务</v>
      </c>
      <c r="G4467" s="16" t="str">
        <f>[1]!s_info_industry_csrc2023(A4467,"",1)</f>
        <v>金融业</v>
      </c>
      <c r="H4467" s="16">
        <f>[1]!s_is(A4467,83,"FY","YTD","20251231",1,"",100000000)</f>
        <v>879.42367000000002</v>
      </c>
      <c r="I4467" s="16">
        <f>[1]!s_is(A4467,83,"FY","YTD","20241231",1,"",100000000)</f>
        <v>808.15211999999997</v>
      </c>
      <c r="J4467" s="16">
        <f t="shared" si="207"/>
        <v>8.8190760422678816E-2</v>
      </c>
      <c r="K4467" s="16">
        <f>[1]!s_is(A4467,61,"FY","YTD","20251231",1,"",100000000)</f>
        <v>345.01004</v>
      </c>
      <c r="L4467" s="16">
        <f>[1]!s_is(A4467,61,"FY","YTD","20241231",1,"",100000000)</f>
        <v>318.43212999999997</v>
      </c>
      <c r="M4467" s="16">
        <f t="shared" si="208"/>
        <v>8.346491291566599E-2</v>
      </c>
      <c r="N4467" s="16">
        <f>[1]!s_fa_roe(A4467,"20251231")</f>
        <v>10.7555</v>
      </c>
      <c r="O4467" s="16">
        <f>[1]!s_stmnote_rdexp(A4467,"20251231",1,10000)</f>
        <v>0</v>
      </c>
      <c r="P4467" s="20">
        <f t="shared" si="209"/>
        <v>0</v>
      </c>
      <c r="Q4467" s="16">
        <f>[1]!s_margin_tradingbalance(A4467,"",10000)</f>
        <v>475472.23550000001</v>
      </c>
      <c r="R4467" s="16">
        <f>[1]!s_margin_seclendingbalance(A4467,"",10000)</f>
        <v>1019.6736</v>
      </c>
      <c r="S4467" s="17">
        <f>[1]!s_val_ev(A4467,"",100000000)</f>
        <v>2055.3483398559997</v>
      </c>
      <c r="T4467" s="17">
        <f>[1]!share_freesharesmv(A4467,"",100000000)</f>
        <v>1666.011883424</v>
      </c>
      <c r="U4467" s="17">
        <f>[1]!s_dq_amount_btin(A4467,E4467,100000000)</f>
        <v>12.28652595</v>
      </c>
      <c r="V4467" s="17">
        <f>[1]!s_dq_turn(A4467,E4467)</f>
        <v>0.60113849669227548</v>
      </c>
      <c r="W4467" s="2">
        <f>[1]!s_pq_amount(A4467,"20260101","",100000000)</f>
        <v>1192.6894422400001</v>
      </c>
      <c r="X4467" s="2">
        <f>[1]!s_pq_avgamount(A4467,"20260101","",100000000)</f>
        <v>10.842631293090909</v>
      </c>
      <c r="Y4467" s="17">
        <f>[1]!s_ipo_dilutedpe(A4467)</f>
        <v>7.64</v>
      </c>
      <c r="Z4467" s="12">
        <f>[1]!s_ipo_collection_total(A4467,100000000)</f>
        <v>72.384015000000005</v>
      </c>
      <c r="AA4467" s="2">
        <f>[1]!s_val_pe_ttm(A4467,E4467)</f>
        <v>5.8220114707946777</v>
      </c>
      <c r="AB4467" s="5">
        <f>[1]!s_info_zjtxornot1(A4467,"")</f>
        <v>0</v>
      </c>
      <c r="AC4467" s="22" t="str">
        <f>[1]!s_info_nature1(A4467,"")</f>
        <v>地方国有企业</v>
      </c>
      <c r="AD4467" s="6" t="str">
        <f>[1]!s_info_city(A4467)</f>
        <v>南京市</v>
      </c>
      <c r="AE4467" s="6" t="str">
        <f>[1]!s_info_province(A4467)</f>
        <v>江苏省</v>
      </c>
      <c r="AF4467">
        <v>118.767413</v>
      </c>
      <c r="AG4467">
        <v>32.041544000000002</v>
      </c>
    </row>
    <row r="4468" spans="1:33" x14ac:dyDescent="0.3">
      <c r="A4468" s="12" t="s">
        <v>9232</v>
      </c>
      <c r="B4468" s="12" t="s">
        <v>9233</v>
      </c>
      <c r="C4468" s="16" t="str">
        <f>[1]!s_info_mkt(A4468)</f>
        <v>主板</v>
      </c>
      <c r="D4468" s="16" t="str">
        <f>[1]!s_ipo_listeddate(A4468)</f>
        <v>2003-04-01</v>
      </c>
      <c r="E4468" s="16" t="str">
        <f>[1]!lastradeday_s("000002","")</f>
        <v>2026-06-22</v>
      </c>
      <c r="F4468" s="16" t="str">
        <f>[1]!s_info_industry_csrc2023(A4468,"",3)</f>
        <v>汽车制造业</v>
      </c>
      <c r="G4468" s="16" t="str">
        <f>[1]!s_info_industry_csrc2023(A4468,"",1)</f>
        <v>制造业</v>
      </c>
      <c r="H4468" s="16">
        <f>[1]!s_is(A4468,83,"FY","YTD","20251231",1,"",100000000)</f>
        <v>65.531956117500002</v>
      </c>
      <c r="I4468" s="16">
        <f>[1]!s_is(A4468,83,"FY","YTD","20241231",1,"",100000000)</f>
        <v>42.224456929600002</v>
      </c>
      <c r="J4468" s="16">
        <f t="shared" si="207"/>
        <v>0.55199050225228774</v>
      </c>
      <c r="K4468" s="16">
        <f>[1]!s_is(A4468,61,"FY","YTD","20251231",1,"",100000000)</f>
        <v>0.47579098040000001</v>
      </c>
      <c r="L4468" s="16">
        <f>[1]!s_is(A4468,61,"FY","YTD","20241231",1,"",100000000)</f>
        <v>1.5723282888999999</v>
      </c>
      <c r="M4468" s="16">
        <f t="shared" si="208"/>
        <v>-0.69739717604848084</v>
      </c>
      <c r="N4468" s="16">
        <f>[1]!s_fa_roe(A4468,"20251231")</f>
        <v>1.4272</v>
      </c>
      <c r="O4468" s="16">
        <f>[1]!s_stmnote_rdexp(A4468,"20251231",1,10000)</f>
        <v>20296.274669999999</v>
      </c>
      <c r="P4468" s="20">
        <f t="shared" si="209"/>
        <v>3.0971568487301687E-2</v>
      </c>
      <c r="Q4468" s="16">
        <f>[1]!s_margin_tradingbalance(A4468,"",10000)</f>
        <v>10807.173500000001</v>
      </c>
      <c r="R4468" s="16">
        <f>[1]!s_margin_seclendingbalance(A4468,"",10000)</f>
        <v>8.4835999999999991</v>
      </c>
      <c r="S4468" s="17">
        <f>[1]!s_val_ev(A4468,"",100000000)</f>
        <v>62.359476176299999</v>
      </c>
      <c r="T4468" s="17">
        <f>[1]!share_freesharesmv(A4468,"",100000000)</f>
        <v>49.511052841199998</v>
      </c>
      <c r="U4468" s="17">
        <f>[1]!s_dq_amount_btin(A4468,E4468,100000000)</f>
        <v>1.2454855199999999</v>
      </c>
      <c r="V4468" s="17">
        <f>[1]!s_dq_turn(A4468,E4468)</f>
        <v>2.2197225055366645</v>
      </c>
      <c r="W4468" s="2">
        <f>[1]!s_pq_amount(A4468,"20260101","",100000000)</f>
        <v>165.37280068000001</v>
      </c>
      <c r="X4468" s="2">
        <f>[1]!s_pq_avgamount(A4468,"20260101","",100000000)</f>
        <v>1.5033890970909092</v>
      </c>
      <c r="Y4468" s="17">
        <f>[1]!s_ipo_dilutedpe(A4468)</f>
        <v>6.78</v>
      </c>
      <c r="Z4468" s="12">
        <f>[1]!s_ipo_collection_total(A4468,100000000)</f>
        <v>2.97</v>
      </c>
      <c r="AA4468" s="2">
        <f>[1]!s_val_pe_ttm(A4468,E4468)</f>
        <v>99.03924560546875</v>
      </c>
      <c r="AB4468" s="5">
        <f>[1]!s_info_zjtxornot1(A4468,"")</f>
        <v>0</v>
      </c>
      <c r="AC4468" s="22" t="str">
        <f>[1]!s_info_nature1(A4468,"")</f>
        <v>民营企业</v>
      </c>
      <c r="AD4468" s="6" t="str">
        <f>[1]!s_info_city(A4468)</f>
        <v>马鞍山市</v>
      </c>
      <c r="AE4468" s="6" t="str">
        <f>[1]!s_info_province(A4468)</f>
        <v>安徽省</v>
      </c>
      <c r="AF4468">
        <v>118.50790600000001</v>
      </c>
      <c r="AG4468">
        <v>31.689361999999999</v>
      </c>
    </row>
    <row r="4469" spans="1:33" x14ac:dyDescent="0.3">
      <c r="A4469" s="12" t="s">
        <v>9234</v>
      </c>
      <c r="B4469" s="12" t="s">
        <v>9235</v>
      </c>
      <c r="C4469" s="16" t="str">
        <f>[1]!s_info_mkt(A4469)</f>
        <v>主板</v>
      </c>
      <c r="D4469" s="16" t="str">
        <f>[1]!s_ipo_listeddate(A4469)</f>
        <v>2016-08-16</v>
      </c>
      <c r="E4469" s="16" t="str">
        <f>[1]!lastradeday_s("000002","")</f>
        <v>2026-06-22</v>
      </c>
      <c r="F4469" s="16" t="str">
        <f>[1]!s_info_industry_csrc2023(A4469,"",3)</f>
        <v>货币金融服务</v>
      </c>
      <c r="G4469" s="16" t="str">
        <f>[1]!s_info_industry_csrc2023(A4469,"",1)</f>
        <v>金融业</v>
      </c>
      <c r="H4469" s="16">
        <f>[1]!s_is(A4469,83,"FY","YTD","20251231",1,"",100000000)</f>
        <v>129.989</v>
      </c>
      <c r="I4469" s="16">
        <f>[1]!s_is(A4469,83,"FY","YTD","20241231",1,"",100000000)</f>
        <v>149.30907999999999</v>
      </c>
      <c r="J4469" s="16">
        <f t="shared" si="207"/>
        <v>-0.12939655110057602</v>
      </c>
      <c r="K4469" s="16">
        <f>[1]!s_is(A4469,61,"FY","YTD","20251231",1,"",100000000)</f>
        <v>52.492220000000003</v>
      </c>
      <c r="L4469" s="16">
        <f>[1]!s_is(A4469,61,"FY","YTD","20241231",1,"",100000000)</f>
        <v>51.635869999999997</v>
      </c>
      <c r="M4469" s="16">
        <f t="shared" si="208"/>
        <v>1.6584401502289129E-2</v>
      </c>
      <c r="N4469" s="16">
        <f>[1]!s_fa_roe(A4469,"20251231")</f>
        <v>7.7092000000000001</v>
      </c>
      <c r="O4469" s="16">
        <f>[1]!s_stmnote_rdexp(A4469,"20251231",1,10000)</f>
        <v>0</v>
      </c>
      <c r="P4469" s="20">
        <f t="shared" si="209"/>
        <v>0</v>
      </c>
      <c r="Q4469" s="16">
        <f>[1]!s_margin_tradingbalance(A4469,"",10000)</f>
        <v>142348.67439999999</v>
      </c>
      <c r="R4469" s="16">
        <f>[1]!s_margin_seclendingbalance(A4469,"",10000)</f>
        <v>152.52869999999999</v>
      </c>
      <c r="S4469" s="17">
        <f>[1]!s_val_ev(A4469,"",100000000)</f>
        <v>198.16593571919998</v>
      </c>
      <c r="T4469" s="17">
        <f>[1]!share_freesharesmv(A4469,"",100000000)</f>
        <v>156.8580049002</v>
      </c>
      <c r="U4469" s="17">
        <f>[1]!s_dq_amount_btin(A4469,E4469,100000000)</f>
        <v>2.3300358700000001</v>
      </c>
      <c r="V4469" s="17">
        <f>[1]!s_dq_turn(A4469,E4469)</f>
        <v>1.185911624553899</v>
      </c>
      <c r="W4469" s="2">
        <f>[1]!s_pq_amount(A4469,"20260101","",100000000)</f>
        <v>252.73058682999999</v>
      </c>
      <c r="X4469" s="2">
        <f>[1]!s_pq_avgamount(A4469,"20260101","",100000000)</f>
        <v>2.2975507893636364</v>
      </c>
      <c r="Y4469" s="17">
        <f>[1]!s_ipo_dilutedpe(A4469)</f>
        <v>6.08</v>
      </c>
      <c r="Z4469" s="12">
        <f>[1]!s_ipo_collection_total(A4469,100000000)</f>
        <v>42.45</v>
      </c>
      <c r="AA4469" s="2">
        <f>[1]!s_val_pe_ttm(A4469,E4469)</f>
        <v>3.7507076263427734</v>
      </c>
      <c r="AB4469" s="5">
        <f>[1]!s_info_zjtxornot1(A4469,"")</f>
        <v>0</v>
      </c>
      <c r="AC4469" s="22" t="str">
        <f>[1]!s_info_nature1(A4469,"")</f>
        <v>地方国有企业</v>
      </c>
      <c r="AD4469" s="6" t="str">
        <f>[1]!s_info_city(A4469)</f>
        <v>贵阳市</v>
      </c>
      <c r="AE4469" s="6" t="str">
        <f>[1]!s_info_province(A4469)</f>
        <v>贵州省</v>
      </c>
      <c r="AF4469">
        <v>106.71347799999999</v>
      </c>
      <c r="AG4469">
        <v>26.578343</v>
      </c>
    </row>
    <row r="4470" spans="1:33" x14ac:dyDescent="0.3">
      <c r="A4470" s="12" t="s">
        <v>9236</v>
      </c>
      <c r="B4470" s="12" t="s">
        <v>9237</v>
      </c>
      <c r="C4470" s="16" t="str">
        <f>[1]!s_info_mkt(A4470)</f>
        <v>主板</v>
      </c>
      <c r="D4470" s="16" t="str">
        <f>[1]!s_ipo_listeddate(A4470)</f>
        <v>2006-11-28</v>
      </c>
      <c r="E4470" s="16" t="str">
        <f>[1]!lastradeday_s("000002","")</f>
        <v>2026-06-22</v>
      </c>
      <c r="F4470" s="16" t="str">
        <f>[1]!s_info_industry_csrc2023(A4470,"",3)</f>
        <v>汽车制造业</v>
      </c>
      <c r="G4470" s="16" t="str">
        <f>[1]!s_info_industry_csrc2023(A4470,"",1)</f>
        <v>制造业</v>
      </c>
      <c r="H4470" s="16">
        <f>[1]!s_is(A4470,83,"FY","YTD","20251231",1,"",100000000)</f>
        <v>159.8717402767</v>
      </c>
      <c r="I4470" s="16">
        <f>[1]!s_is(A4470,83,"FY","YTD","20241231",1,"",100000000)</f>
        <v>162.6425395908</v>
      </c>
      <c r="J4470" s="16">
        <f t="shared" si="207"/>
        <v>-1.7036129176728254E-2</v>
      </c>
      <c r="K4470" s="16">
        <f>[1]!s_is(A4470,61,"FY","YTD","20251231",1,"",100000000)</f>
        <v>9.8721494542999988</v>
      </c>
      <c r="L4470" s="16">
        <f>[1]!s_is(A4470,61,"FY","YTD","20241231",1,"",100000000)</f>
        <v>6.5331351433</v>
      </c>
      <c r="M4470" s="16">
        <f t="shared" si="208"/>
        <v>0.51108912302607057</v>
      </c>
      <c r="N4470" s="16">
        <f>[1]!s_fa_roe(A4470,"20251231")</f>
        <v>13.576000000000001</v>
      </c>
      <c r="O4470" s="16">
        <f>[1]!s_stmnote_rdexp(A4470,"20251231",1,10000)</f>
        <v>71406.241479999997</v>
      </c>
      <c r="P4470" s="20">
        <f t="shared" si="209"/>
        <v>4.4664705192057556E-2</v>
      </c>
      <c r="Q4470" s="16">
        <f>[1]!s_margin_tradingbalance(A4470,"",10000)</f>
        <v>124655.80250000001</v>
      </c>
      <c r="R4470" s="16">
        <f>[1]!s_margin_seclendingbalance(A4470,"",10000)</f>
        <v>1336.0515</v>
      </c>
      <c r="S4470" s="17">
        <f>[1]!s_val_ev(A4470,"",100000000)</f>
        <v>262.01491396799997</v>
      </c>
      <c r="T4470" s="17">
        <f>[1]!share_freesharesmv(A4470,"",100000000)</f>
        <v>158.38430142020002</v>
      </c>
      <c r="U4470" s="17">
        <f>[1]!s_dq_amount_btin(A4470,E4470,100000000)</f>
        <v>8.1027357000000002</v>
      </c>
      <c r="V4470" s="17">
        <f>[1]!s_dq_turn(A4470,E4470)</f>
        <v>3.1372082514371327</v>
      </c>
      <c r="W4470" s="2">
        <f>[1]!s_pq_amount(A4470,"20260101","",100000000)</f>
        <v>747.22956633000001</v>
      </c>
      <c r="X4470" s="2">
        <f>[1]!s_pq_avgamount(A4470,"20260101","",100000000)</f>
        <v>6.7929960575454542</v>
      </c>
      <c r="Y4470" s="17">
        <f>[1]!s_ipo_dilutedpe(A4470)</f>
        <v>26.95</v>
      </c>
      <c r="Z4470" s="12">
        <f>[1]!s_ipo_collection_total(A4470,100000000)</f>
        <v>4.5279999999999996</v>
      </c>
      <c r="AA4470" s="2">
        <f>[1]!s_val_pe_ttm(A4470,E4470)</f>
        <v>27.430395126342773</v>
      </c>
      <c r="AB4470" s="5">
        <f>[1]!s_info_zjtxornot1(A4470,"")</f>
        <v>1</v>
      </c>
      <c r="AC4470" s="22" t="str">
        <f>[1]!s_info_nature1(A4470,"")</f>
        <v>民营企业</v>
      </c>
      <c r="AD4470" s="6" t="str">
        <f>[1]!s_info_city(A4470)</f>
        <v>绍兴市</v>
      </c>
      <c r="AE4470" s="6" t="str">
        <f>[1]!s_info_province(A4470)</f>
        <v>浙江省</v>
      </c>
      <c r="AF4470">
        <v>120.582112</v>
      </c>
      <c r="AG4470">
        <v>29.997116999999999</v>
      </c>
    </row>
    <row r="4471" spans="1:33" x14ac:dyDescent="0.3">
      <c r="A4471" s="12" t="s">
        <v>9238</v>
      </c>
      <c r="B4471" s="12" t="s">
        <v>9239</v>
      </c>
      <c r="C4471" s="16" t="str">
        <f>[1]!s_info_mkt(A4471)</f>
        <v>主板</v>
      </c>
      <c r="D4471" s="16" t="str">
        <f>[1]!s_ipo_listeddate(A4471)</f>
        <v>1998-10-21</v>
      </c>
      <c r="E4471" s="16" t="str">
        <f>[1]!lastradeday_s("000002","")</f>
        <v>2026-06-22</v>
      </c>
      <c r="F4471" s="16" t="str">
        <f>[1]!s_info_industry_csrc2023(A4471,"",3)</f>
        <v>计算机、通信和其他电子设备制造业</v>
      </c>
      <c r="G4471" s="16" t="str">
        <f>[1]!s_info_industry_csrc2023(A4471,"",1)</f>
        <v>制造业</v>
      </c>
      <c r="H4471" s="16">
        <f>[1]!s_is(A4471,83,"FY","YTD","20251231",1,"",100000000)</f>
        <v>10.052151181299999</v>
      </c>
      <c r="I4471" s="16">
        <f>[1]!s_is(A4471,83,"FY","YTD","20241231",1,"",100000000)</f>
        <v>9.4239273591000003</v>
      </c>
      <c r="J4471" s="16">
        <f t="shared" si="207"/>
        <v>6.6662634192884429E-2</v>
      </c>
      <c r="K4471" s="16">
        <f>[1]!s_is(A4471,61,"FY","YTD","20251231",1,"",100000000)</f>
        <v>-0.57163299950000002</v>
      </c>
      <c r="L4471" s="16">
        <f>[1]!s_is(A4471,61,"FY","YTD","20241231",1,"",100000000)</f>
        <v>0.27893045999999999</v>
      </c>
      <c r="M4471" s="16">
        <f t="shared" si="208"/>
        <v>-3.0493745986006693</v>
      </c>
      <c r="N4471" s="16">
        <f>[1]!s_fa_roe(A4471,"20251231")</f>
        <v>-19.733699999999999</v>
      </c>
      <c r="O4471" s="16">
        <f>[1]!s_stmnote_rdexp(A4471,"20251231",1,10000)</f>
        <v>29573.864201</v>
      </c>
      <c r="P4471" s="20">
        <f t="shared" si="209"/>
        <v>0.29420433166600413</v>
      </c>
      <c r="Q4471" s="16">
        <f>[1]!s_margin_tradingbalance(A4471,"",10000)</f>
        <v>15881.882799999999</v>
      </c>
      <c r="R4471" s="16">
        <f>[1]!s_margin_seclendingbalance(A4471,"",10000)</f>
        <v>0</v>
      </c>
      <c r="S4471" s="17">
        <f>[1]!s_val_ev(A4471,"",100000000)</f>
        <v>118.3672015228</v>
      </c>
      <c r="T4471" s="17">
        <f>[1]!share_freesharesmv(A4471,"",100000000)</f>
        <v>55.996425376000005</v>
      </c>
      <c r="U4471" s="17">
        <f>[1]!s_dq_amount_btin(A4471,E4471,100000000)</f>
        <v>4.5694891699999998</v>
      </c>
      <c r="V4471" s="17">
        <f>[1]!s_dq_turn(A4471,E4471)</f>
        <v>3.9772516452562101</v>
      </c>
      <c r="W4471" s="2">
        <f>[1]!s_pq_amount(A4471,"20260101","",100000000)</f>
        <v>472.28794668</v>
      </c>
      <c r="X4471" s="2">
        <f>[1]!s_pq_avgamount(A4471,"20260101","",100000000)</f>
        <v>4.2935267880000003</v>
      </c>
      <c r="Y4471" s="17">
        <f>[1]!s_ipo_dilutedpe(A4471)</f>
        <v>0</v>
      </c>
      <c r="Z4471" s="12">
        <f>[1]!s_ipo_collection_total(A4471,100000000)</f>
        <v>5.98</v>
      </c>
      <c r="AA4471" s="2">
        <f>[1]!s_val_pe_ttm(A4471,E4471)</f>
        <v>-242.39497375488281</v>
      </c>
      <c r="AB4471" s="5">
        <f>[1]!s_info_zjtxornot1(A4471,"")</f>
        <v>1</v>
      </c>
      <c r="AC4471" s="22" t="str">
        <f>[1]!s_info_nature1(A4471,"")</f>
        <v>中央国有企业</v>
      </c>
      <c r="AD4471" s="6" t="str">
        <f>[1]!s_info_city(A4471)</f>
        <v>北京市</v>
      </c>
      <c r="AE4471" s="6" t="str">
        <f>[1]!s_info_province(A4471)</f>
        <v>北京</v>
      </c>
      <c r="AF4471">
        <v>116.40528500000001</v>
      </c>
      <c r="AG4471">
        <v>39.904989</v>
      </c>
    </row>
    <row r="4472" spans="1:33" x14ac:dyDescent="0.3">
      <c r="A4472" s="12" t="s">
        <v>9240</v>
      </c>
      <c r="B4472" s="12" t="s">
        <v>9241</v>
      </c>
      <c r="C4472" s="16" t="str">
        <f>[1]!s_info_mkt(A4472)</f>
        <v>主板</v>
      </c>
      <c r="D4472" s="16" t="str">
        <f>[1]!s_ipo_listeddate(A4472)</f>
        <v>2008-04-17</v>
      </c>
      <c r="E4472" s="16" t="str">
        <f>[1]!lastradeday_s("000002","")</f>
        <v>2026-06-22</v>
      </c>
      <c r="F4472" s="16" t="str">
        <f>[1]!s_info_industry_csrc2023(A4472,"",3)</f>
        <v>有色金属矿采选业</v>
      </c>
      <c r="G4472" s="16" t="str">
        <f>[1]!s_info_industry_csrc2023(A4472,"",1)</f>
        <v>采矿业</v>
      </c>
      <c r="H4472" s="16">
        <f>[1]!s_is(A4472,83,"FY","YTD","20251231",1,"",100000000)</f>
        <v>138.3427551874</v>
      </c>
      <c r="I4472" s="16">
        <f>[1]!s_is(A4472,83,"FY","YTD","20241231",1,"",100000000)</f>
        <v>135.7069808087</v>
      </c>
      <c r="J4472" s="16">
        <f t="shared" si="207"/>
        <v>1.9422540852305437E-2</v>
      </c>
      <c r="K4472" s="16">
        <f>[1]!s_is(A4472,61,"FY","YTD","20251231",1,"",100000000)</f>
        <v>31.548054234799999</v>
      </c>
      <c r="L4472" s="16">
        <f>[1]!s_is(A4472,61,"FY","YTD","20241231",1,"",100000000)</f>
        <v>29.8257789711</v>
      </c>
      <c r="M4472" s="16">
        <f t="shared" si="208"/>
        <v>5.7744519107742837E-2</v>
      </c>
      <c r="N4472" s="16">
        <f>[1]!s_fa_roe(A4472,"20251231")</f>
        <v>17.574200000000001</v>
      </c>
      <c r="O4472" s="16">
        <f>[1]!s_stmnote_rdexp(A4472,"20251231",1,10000)</f>
        <v>42188.119332000002</v>
      </c>
      <c r="P4472" s="20">
        <f t="shared" si="209"/>
        <v>3.0495358629262295E-2</v>
      </c>
      <c r="Q4472" s="16">
        <f>[1]!s_margin_tradingbalance(A4472,"",10000)</f>
        <v>153074.28779999999</v>
      </c>
      <c r="R4472" s="16">
        <f>[1]!s_margin_seclendingbalance(A4472,"",10000)</f>
        <v>891.38599999999997</v>
      </c>
      <c r="S4472" s="17">
        <f>[1]!s_val_ev(A4472,"",100000000)</f>
        <v>983.14636068000004</v>
      </c>
      <c r="T4472" s="17">
        <f>[1]!share_freesharesmv(A4472,"",100000000)</f>
        <v>271.77659612509996</v>
      </c>
      <c r="U4472" s="17">
        <f>[1]!s_dq_amount_btin(A4472,E4472,100000000)</f>
        <v>64.012958490000003</v>
      </c>
      <c r="V4472" s="17">
        <f>[1]!s_dq_turn(A4472,E4472)</f>
        <v>6.726193548858979</v>
      </c>
      <c r="W4472" s="2">
        <f>[1]!s_pq_amount(A4472,"20260101","",100000000)</f>
        <v>1505.3851182799999</v>
      </c>
      <c r="X4472" s="2">
        <f>[1]!s_pq_avgamount(A4472,"20260101","",100000000)</f>
        <v>13.68531925709091</v>
      </c>
      <c r="Y4472" s="17">
        <f>[1]!s_ipo_dilutedpe(A4472)</f>
        <v>17.47</v>
      </c>
      <c r="Z4472" s="12">
        <f>[1]!s_ipo_collection_total(A4472,100000000)</f>
        <v>89.146600000000007</v>
      </c>
      <c r="AA4472" s="2">
        <f>[1]!s_val_pe_ttm(A4472,E4472)</f>
        <v>29.100288391113281</v>
      </c>
      <c r="AB4472" s="5">
        <f>[1]!s_info_zjtxornot1(A4472,"")</f>
        <v>1</v>
      </c>
      <c r="AC4472" s="22" t="str">
        <f>[1]!s_info_nature1(A4472,"")</f>
        <v>地方国有企业</v>
      </c>
      <c r="AD4472" s="6" t="str">
        <f>[1]!s_info_city(A4472)</f>
        <v>西安市</v>
      </c>
      <c r="AE4472" s="6" t="str">
        <f>[1]!s_info_province(A4472)</f>
        <v>陕西省</v>
      </c>
      <c r="AF4472">
        <v>108.948024</v>
      </c>
      <c r="AG4472">
        <v>34.263160999999997</v>
      </c>
    </row>
    <row r="4473" spans="1:33" x14ac:dyDescent="0.3">
      <c r="A4473" s="12" t="s">
        <v>9242</v>
      </c>
      <c r="B4473" s="12" t="s">
        <v>9243</v>
      </c>
      <c r="C4473" s="16" t="str">
        <f>[1]!s_info_mkt(A4473)</f>
        <v>主板</v>
      </c>
      <c r="D4473" s="16" t="str">
        <f>[1]!s_ipo_listeddate(A4473)</f>
        <v>2010-01-06</v>
      </c>
      <c r="E4473" s="16" t="str">
        <f>[1]!lastradeday_s("000002","")</f>
        <v>2026-06-22</v>
      </c>
      <c r="F4473" s="16" t="str">
        <f>[1]!s_info_industry_csrc2023(A4473,"",3)</f>
        <v>食品制造业</v>
      </c>
      <c r="G4473" s="16" t="str">
        <f>[1]!s_info_industry_csrc2023(A4473,"",1)</f>
        <v>制造业</v>
      </c>
      <c r="H4473" s="16">
        <f>[1]!s_is(A4473,83,"FY","YTD","20251231",1,"",100000000)</f>
        <v>17.724762038599998</v>
      </c>
      <c r="I4473" s="16">
        <f>[1]!s_is(A4473,83,"FY","YTD","20241231",1,"",100000000)</f>
        <v>20.457423307100001</v>
      </c>
      <c r="J4473" s="16">
        <f t="shared" si="207"/>
        <v>-0.13357797937101878</v>
      </c>
      <c r="K4473" s="16">
        <f>[1]!s_is(A4473,61,"FY","YTD","20251231",1,"",100000000)</f>
        <v>-4.4853505587999996</v>
      </c>
      <c r="L4473" s="16">
        <f>[1]!s_is(A4473,61,"FY","YTD","20241231",1,"",100000000)</f>
        <v>-6.8067497249000004</v>
      </c>
      <c r="M4473" s="16">
        <f t="shared" si="208"/>
        <v>0.3410437080722995</v>
      </c>
      <c r="N4473" s="16">
        <f>[1]!s_fa_roe(A4473,"20251231")</f>
        <v>-63.164200000000001</v>
      </c>
      <c r="O4473" s="16">
        <f>[1]!s_stmnote_rdexp(A4473,"20251231",1,10000)</f>
        <v>6736.079761</v>
      </c>
      <c r="P4473" s="20">
        <f t="shared" si="209"/>
        <v>3.8003781073791237E-2</v>
      </c>
      <c r="Q4473" s="16">
        <f>[1]!s_margin_tradingbalance(A4473,"",10000)</f>
        <v>12444.943600000001</v>
      </c>
      <c r="R4473" s="16">
        <f>[1]!s_margin_seclendingbalance(A4473,"",10000)</f>
        <v>0</v>
      </c>
      <c r="S4473" s="17">
        <f>[1]!s_val_ev(A4473,"",100000000)</f>
        <v>23.889994369500002</v>
      </c>
      <c r="T4473" s="17">
        <f>[1]!share_freesharesmv(A4473,"",100000000)</f>
        <v>17.1557716099</v>
      </c>
      <c r="U4473" s="17">
        <f>[1]!s_dq_amount_btin(A4473,E4473,100000000)</f>
        <v>0.98198401999999996</v>
      </c>
      <c r="V4473" s="17">
        <f>[1]!s_dq_turn(A4473,E4473)</f>
        <v>5.3459790180287472</v>
      </c>
      <c r="W4473" s="2">
        <f>[1]!s_pq_amount(A4473,"20260101","",100000000)</f>
        <v>158.61237356000001</v>
      </c>
      <c r="X4473" s="2">
        <f>[1]!s_pq_avgamount(A4473,"20260101","",100000000)</f>
        <v>1.4419306687272728</v>
      </c>
      <c r="Y4473" s="17">
        <f>[1]!s_ipo_dilutedpe(A4473)</f>
        <v>67</v>
      </c>
      <c r="Z4473" s="12">
        <f>[1]!s_ipo_collection_total(A4473,100000000)</f>
        <v>5.4269999999999996</v>
      </c>
      <c r="AA4473" s="2">
        <f>[1]!s_val_pe_ttm(A4473,E4473)</f>
        <v>-5.3071579933166504</v>
      </c>
      <c r="AB4473" s="5">
        <f>[1]!s_info_zjtxornot1(A4473,"")</f>
        <v>0</v>
      </c>
      <c r="AC4473" s="22" t="str">
        <f>[1]!s_info_nature1(A4473,"")</f>
        <v>民营企业</v>
      </c>
      <c r="AD4473" s="6" t="str">
        <f>[1]!s_info_city(A4473)</f>
        <v>南宁市</v>
      </c>
      <c r="AE4473" s="6" t="str">
        <f>[1]!s_info_province(A4473)</f>
        <v>广西壮族自治区</v>
      </c>
      <c r="AF4473">
        <v>108.320004</v>
      </c>
      <c r="AG4473">
        <v>22.824020000000001</v>
      </c>
    </row>
    <row r="4474" spans="1:33" x14ac:dyDescent="0.3">
      <c r="A4474" s="12" t="s">
        <v>9244</v>
      </c>
      <c r="B4474" s="12" t="s">
        <v>9245</v>
      </c>
      <c r="C4474" s="16" t="str">
        <f>[1]!s_info_mkt(A4474)</f>
        <v>主板</v>
      </c>
      <c r="D4474" s="16" t="str">
        <f>[1]!s_ipo_listeddate(A4474)</f>
        <v>2020-09-29</v>
      </c>
      <c r="E4474" s="16" t="str">
        <f>[1]!lastradeday_s("000002","")</f>
        <v>2026-06-22</v>
      </c>
      <c r="F4474" s="16" t="str">
        <f>[1]!s_info_industry_csrc2023(A4474,"",3)</f>
        <v>汽车制造业</v>
      </c>
      <c r="G4474" s="16" t="str">
        <f>[1]!s_info_industry_csrc2023(A4474,"",1)</f>
        <v>制造业</v>
      </c>
      <c r="H4474" s="16">
        <f>[1]!s_is(A4474,83,"FY","YTD","20251231",1,"",100000000)</f>
        <v>21.552336241300001</v>
      </c>
      <c r="I4474" s="16">
        <f>[1]!s_is(A4474,83,"FY","YTD","20241231",1,"",100000000)</f>
        <v>22.068574836900002</v>
      </c>
      <c r="J4474" s="16">
        <f t="shared" si="207"/>
        <v>-2.3392475473170027E-2</v>
      </c>
      <c r="K4474" s="16">
        <f>[1]!s_is(A4474,61,"FY","YTD","20251231",1,"",100000000)</f>
        <v>0.9523873544</v>
      </c>
      <c r="L4474" s="16">
        <f>[1]!s_is(A4474,61,"FY","YTD","20241231",1,"",100000000)</f>
        <v>1.1367667658</v>
      </c>
      <c r="M4474" s="16">
        <f t="shared" si="208"/>
        <v>-0.16219634224637361</v>
      </c>
      <c r="N4474" s="16">
        <f>[1]!s_fa_roe(A4474,"20251231")</f>
        <v>3.4668999999999999</v>
      </c>
      <c r="O4474" s="16">
        <f>[1]!s_stmnote_rdexp(A4474,"20251231",1,10000)</f>
        <v>9625.2996700000003</v>
      </c>
      <c r="P4474" s="20">
        <f t="shared" si="209"/>
        <v>4.4660122050041932E-2</v>
      </c>
      <c r="Q4474" s="16">
        <f>[1]!s_margin_tradingbalance(A4474,"",10000)</f>
        <v>0</v>
      </c>
      <c r="R4474" s="16">
        <f>[1]!s_margin_seclendingbalance(A4474,"",10000)</f>
        <v>0</v>
      </c>
      <c r="S4474" s="17">
        <f>[1]!s_val_ev(A4474,"",100000000)</f>
        <v>67.360428136899998</v>
      </c>
      <c r="T4474" s="17">
        <f>[1]!share_freesharesmv(A4474,"",100000000)</f>
        <v>14.790135296900001</v>
      </c>
      <c r="U4474" s="17">
        <f>[1]!s_dq_amount_btin(A4474,E4474,100000000)</f>
        <v>2.1490534600000002</v>
      </c>
      <c r="V4474" s="17">
        <f>[1]!s_dq_turn(A4474,E4474)</f>
        <v>3.169582050400336</v>
      </c>
      <c r="W4474" s="2">
        <f>[1]!s_pq_amount(A4474,"20260101","",100000000)</f>
        <v>137.70338362999999</v>
      </c>
      <c r="X4474" s="2">
        <f>[1]!s_pq_avgamount(A4474,"20260101","",100000000)</f>
        <v>1.2518489420909091</v>
      </c>
      <c r="Y4474" s="17">
        <f>[1]!s_ipo_dilutedpe(A4474)</f>
        <v>21.98</v>
      </c>
      <c r="Z4474" s="12">
        <f>[1]!s_ipo_collection_total(A4474,100000000)</f>
        <v>4.0512959999999998</v>
      </c>
      <c r="AA4474" s="2">
        <f>[1]!s_val_pe_ttm(A4474,E4474)</f>
        <v>64.848480224609375</v>
      </c>
      <c r="AB4474" s="5">
        <f>[1]!s_info_zjtxornot1(A4474,"")</f>
        <v>0</v>
      </c>
      <c r="AC4474" s="22" t="str">
        <f>[1]!s_info_nature1(A4474,"")</f>
        <v>民营企业</v>
      </c>
      <c r="AD4474" s="6" t="str">
        <f>[1]!s_info_city(A4474)</f>
        <v>慈溪市</v>
      </c>
      <c r="AE4474" s="6" t="str">
        <f>[1]!s_info_province(A4474)</f>
        <v>浙江省</v>
      </c>
      <c r="AF4474">
        <v>121.338408</v>
      </c>
      <c r="AG4474">
        <v>30.189257000000001</v>
      </c>
    </row>
    <row r="4475" spans="1:33" x14ac:dyDescent="0.3">
      <c r="A4475" s="12" t="s">
        <v>9246</v>
      </c>
      <c r="B4475" s="12" t="s">
        <v>9247</v>
      </c>
      <c r="C4475" s="16" t="str">
        <f>[1]!s_info_mkt(A4475)</f>
        <v>主板</v>
      </c>
      <c r="D4475" s="16" t="str">
        <f>[1]!s_ipo_listeddate(A4475)</f>
        <v>2015-06-12</v>
      </c>
      <c r="E4475" s="16" t="str">
        <f>[1]!lastradeday_s("000002","")</f>
        <v>2026-06-22</v>
      </c>
      <c r="F4475" s="16" t="str">
        <f>[1]!s_info_industry_csrc2023(A4475,"",3)</f>
        <v>汽车制造业</v>
      </c>
      <c r="G4475" s="16" t="str">
        <f>[1]!s_info_industry_csrc2023(A4475,"",1)</f>
        <v>制造业</v>
      </c>
      <c r="H4475" s="16">
        <f>[1]!s_is(A4475,83,"FY","YTD","20251231",1,"",100000000)</f>
        <v>38.527770878600002</v>
      </c>
      <c r="I4475" s="16">
        <f>[1]!s_is(A4475,83,"FY","YTD","20241231",1,"",100000000)</f>
        <v>35.358173539399999</v>
      </c>
      <c r="J4475" s="16">
        <f t="shared" si="207"/>
        <v>8.9642564134940095E-2</v>
      </c>
      <c r="K4475" s="16">
        <f>[1]!s_is(A4475,61,"FY","YTD","20251231",1,"",100000000)</f>
        <v>1.8480191371000001</v>
      </c>
      <c r="L4475" s="16">
        <f>[1]!s_is(A4475,61,"FY","YTD","20241231",1,"",100000000)</f>
        <v>1.2428005770999999</v>
      </c>
      <c r="M4475" s="16">
        <f t="shared" si="208"/>
        <v>0.48697962581594639</v>
      </c>
      <c r="N4475" s="16">
        <f>[1]!s_fa_roe(A4475,"20251231")</f>
        <v>7.2343000000000002</v>
      </c>
      <c r="O4475" s="16">
        <f>[1]!s_stmnote_rdexp(A4475,"20251231",1,10000)</f>
        <v>17764.393841000001</v>
      </c>
      <c r="P4475" s="20">
        <f t="shared" si="209"/>
        <v>4.6108023993848855E-2</v>
      </c>
      <c r="Q4475" s="16">
        <f>[1]!s_margin_tradingbalance(A4475,"",10000)</f>
        <v>29617.836800000001</v>
      </c>
      <c r="R4475" s="16">
        <f>[1]!s_margin_seclendingbalance(A4475,"",10000)</f>
        <v>19.2516</v>
      </c>
      <c r="S4475" s="17">
        <f>[1]!s_val_ev(A4475,"",100000000)</f>
        <v>50.539926975</v>
      </c>
      <c r="T4475" s="17">
        <f>[1]!share_freesharesmv(A4475,"",100000000)</f>
        <v>34.912329425000003</v>
      </c>
      <c r="U4475" s="17">
        <f>[1]!s_dq_amount_btin(A4475,E4475,100000000)</f>
        <v>0.90056639999999999</v>
      </c>
      <c r="V4475" s="17">
        <f>[1]!s_dq_turn(A4475,E4475)</f>
        <v>1.9737463337275718</v>
      </c>
      <c r="W4475" s="2">
        <f>[1]!s_pq_amount(A4475,"20260101","",100000000)</f>
        <v>173.0416645</v>
      </c>
      <c r="X4475" s="2">
        <f>[1]!s_pq_avgamount(A4475,"20260101","",100000000)</f>
        <v>1.5731060409090909</v>
      </c>
      <c r="Y4475" s="17">
        <f>[1]!s_ipo_dilutedpe(A4475)</f>
        <v>22.98</v>
      </c>
      <c r="Z4475" s="12">
        <f>[1]!s_ipo_collection_total(A4475,100000000)</f>
        <v>3.9883999999999999</v>
      </c>
      <c r="AA4475" s="2">
        <f>[1]!s_val_pe_ttm(A4475,E4475)</f>
        <v>33.317974090576172</v>
      </c>
      <c r="AB4475" s="5">
        <f>[1]!s_info_zjtxornot1(A4475,"")</f>
        <v>1</v>
      </c>
      <c r="AC4475" s="22" t="str">
        <f>[1]!s_info_nature1(A4475,"")</f>
        <v>地方国有企业</v>
      </c>
      <c r="AD4475" s="6" t="str">
        <f>[1]!s_info_city(A4475)</f>
        <v>重庆市</v>
      </c>
      <c r="AE4475" s="6" t="str">
        <f>[1]!s_info_province(A4475)</f>
        <v>重庆</v>
      </c>
      <c r="AF4475">
        <v>106.50496200000001</v>
      </c>
      <c r="AG4475">
        <v>29.533155000000001</v>
      </c>
    </row>
    <row r="4476" spans="1:33" x14ac:dyDescent="0.3">
      <c r="A4476" s="12" t="s">
        <v>9248</v>
      </c>
      <c r="B4476" s="12" t="s">
        <v>9249</v>
      </c>
      <c r="C4476" s="16" t="str">
        <f>[1]!s_info_mkt(A4476)</f>
        <v>主板</v>
      </c>
      <c r="D4476" s="16" t="str">
        <f>[1]!s_ipo_listeddate(A4476)</f>
        <v>2018-06-27</v>
      </c>
      <c r="E4476" s="16" t="str">
        <f>[1]!lastradeday_s("000002","")</f>
        <v>2026-06-22</v>
      </c>
      <c r="F4476" s="16" t="str">
        <f>[1]!s_info_industry_csrc2023(A4476,"",3)</f>
        <v>化学原料和化学制品制造业</v>
      </c>
      <c r="G4476" s="16" t="str">
        <f>[1]!s_info_industry_csrc2023(A4476,"",1)</f>
        <v>制造业</v>
      </c>
      <c r="H4476" s="16">
        <f>[1]!s_is(A4476,83,"FY","YTD","20251231",1,"",100000000)</f>
        <v>34.288064784299998</v>
      </c>
      <c r="I4476" s="16">
        <f>[1]!s_is(A4476,83,"FY","YTD","20241231",1,"",100000000)</f>
        <v>32.702754085599999</v>
      </c>
      <c r="J4476" s="16">
        <f t="shared" si="207"/>
        <v>4.8476366686133643E-2</v>
      </c>
      <c r="K4476" s="16">
        <f>[1]!s_is(A4476,61,"FY","YTD","20251231",1,"",100000000)</f>
        <v>5.6254972992999992</v>
      </c>
      <c r="L4476" s="16">
        <f>[1]!s_is(A4476,61,"FY","YTD","20241231",1,"",100000000)</f>
        <v>5.1677271194000003</v>
      </c>
      <c r="M4476" s="16">
        <f t="shared" si="208"/>
        <v>8.8582498518835956E-2</v>
      </c>
      <c r="N4476" s="16">
        <f>[1]!s_fa_roe(A4476,"20251231")</f>
        <v>14.921200000000001</v>
      </c>
      <c r="O4476" s="16">
        <f>[1]!s_stmnote_rdexp(A4476,"20251231",1,10000)</f>
        <v>23251.179193</v>
      </c>
      <c r="P4476" s="20">
        <f t="shared" si="209"/>
        <v>6.781129042793449E-2</v>
      </c>
      <c r="Q4476" s="16">
        <f>[1]!s_margin_tradingbalance(A4476,"",10000)</f>
        <v>82865.725600000005</v>
      </c>
      <c r="R4476" s="16">
        <f>[1]!s_margin_seclendingbalance(A4476,"",10000)</f>
        <v>786.83789999999999</v>
      </c>
      <c r="S4476" s="17">
        <f>[1]!s_val_ev(A4476,"",100000000)</f>
        <v>426.08298205199998</v>
      </c>
      <c r="T4476" s="17">
        <f>[1]!share_freesharesmv(A4476,"",100000000)</f>
        <v>165.8046598208</v>
      </c>
      <c r="U4476" s="17">
        <f>[1]!s_dq_amount_btin(A4476,E4476,100000000)</f>
        <v>22.752598160000002</v>
      </c>
      <c r="V4476" s="17">
        <f>[1]!s_dq_turn(A4476,E4476)</f>
        <v>5.4233207899314264</v>
      </c>
      <c r="W4476" s="2">
        <f>[1]!s_pq_amount(A4476,"20260101","",100000000)</f>
        <v>1232.4594599</v>
      </c>
      <c r="X4476" s="2">
        <f>[1]!s_pq_avgamount(A4476,"20260101","",100000000)</f>
        <v>11.204176908181818</v>
      </c>
      <c r="Y4476" s="17">
        <f>[1]!s_ipo_dilutedpe(A4476)</f>
        <v>22.99</v>
      </c>
      <c r="Z4476" s="12">
        <f>[1]!s_ipo_collection_total(A4476,100000000)</f>
        <v>7.2441599999999999</v>
      </c>
      <c r="AA4476" s="2">
        <f>[1]!s_val_pe_ttm(A4476,E4476)</f>
        <v>72.871772766113281</v>
      </c>
      <c r="AB4476" s="5">
        <f>[1]!s_info_zjtxornot1(A4476,"")</f>
        <v>1</v>
      </c>
      <c r="AC4476" s="22" t="str">
        <f>[1]!s_info_nature1(A4476,"")</f>
        <v>外资企业</v>
      </c>
      <c r="AD4476" s="6" t="str">
        <f>[1]!s_info_city(A4476)</f>
        <v>上海市</v>
      </c>
      <c r="AE4476" s="6" t="str">
        <f>[1]!s_info_province(A4476)</f>
        <v>上海</v>
      </c>
      <c r="AF4476">
        <v>121.472644</v>
      </c>
      <c r="AG4476">
        <v>31.231705999999999</v>
      </c>
    </row>
    <row r="4477" spans="1:33" x14ac:dyDescent="0.3">
      <c r="A4477" s="12" t="s">
        <v>9250</v>
      </c>
      <c r="B4477" s="12" t="s">
        <v>9251</v>
      </c>
      <c r="C4477" s="16" t="str">
        <f>[1]!s_info_mkt(A4477)</f>
        <v>主板</v>
      </c>
      <c r="D4477" s="16" t="str">
        <f>[1]!s_ipo_listeddate(A4477)</f>
        <v>2011-01-07</v>
      </c>
      <c r="E4477" s="16" t="str">
        <f>[1]!lastradeday_s("000002","")</f>
        <v>2026-06-22</v>
      </c>
      <c r="F4477" s="16" t="str">
        <f>[1]!s_info_industry_csrc2023(A4477,"",3)</f>
        <v>农业</v>
      </c>
      <c r="G4477" s="16" t="str">
        <f>[1]!s_info_industry_csrc2023(A4477,"",1)</f>
        <v>农、林、牧、渔业</v>
      </c>
      <c r="H4477" s="16">
        <f>[1]!s_is(A4477,83,"FY","YTD","20251231",1,"",100000000)</f>
        <v>422.37151922959998</v>
      </c>
      <c r="I4477" s="16">
        <f>[1]!s_is(A4477,83,"FY","YTD","20241231",1,"",100000000)</f>
        <v>420.04166045250003</v>
      </c>
      <c r="J4477" s="16">
        <f t="shared" si="207"/>
        <v>5.5467326135938411E-3</v>
      </c>
      <c r="K4477" s="16">
        <f>[1]!s_is(A4477,61,"FY","YTD","20251231",1,"",100000000)</f>
        <v>-1.0303109601</v>
      </c>
      <c r="L4477" s="16">
        <f>[1]!s_is(A4477,61,"FY","YTD","20241231",1,"",100000000)</f>
        <v>1.0338902000000001</v>
      </c>
      <c r="M4477" s="16">
        <f t="shared" si="208"/>
        <v>-1.996538085088726</v>
      </c>
      <c r="N4477" s="16">
        <f>[1]!s_fa_roe(A4477,"20251231")</f>
        <v>-1.0331999999999999</v>
      </c>
      <c r="O4477" s="16">
        <f>[1]!s_stmnote_rdexp(A4477,"20251231",1,10000)</f>
        <v>3607.8157479999995</v>
      </c>
      <c r="P4477" s="20">
        <f t="shared" si="209"/>
        <v>8.5418064044199941E-4</v>
      </c>
      <c r="Q4477" s="16">
        <f>[1]!s_margin_tradingbalance(A4477,"",10000)</f>
        <v>72922.7304</v>
      </c>
      <c r="R4477" s="16">
        <f>[1]!s_margin_seclendingbalance(A4477,"",10000)</f>
        <v>599.58780000000002</v>
      </c>
      <c r="S4477" s="17">
        <f>[1]!s_val_ev(A4477,"",100000000)</f>
        <v>244.78326998840001</v>
      </c>
      <c r="T4477" s="17">
        <f>[1]!share_freesharesmv(A4477,"",100000000)</f>
        <v>87.253782215599998</v>
      </c>
      <c r="U4477" s="17">
        <f>[1]!s_dq_amount_btin(A4477,E4477,100000000)</f>
        <v>3.9300344800000002</v>
      </c>
      <c r="V4477" s="17">
        <f>[1]!s_dq_turn(A4477,E4477)</f>
        <v>1.6387099006358117</v>
      </c>
      <c r="W4477" s="2">
        <f>[1]!s_pq_amount(A4477,"20260101","",100000000)</f>
        <v>621.38222490999999</v>
      </c>
      <c r="X4477" s="2">
        <f>[1]!s_pq_avgamount(A4477,"20260101","",100000000)</f>
        <v>5.6489293173636366</v>
      </c>
      <c r="Y4477" s="17">
        <f>[1]!s_ipo_dilutedpe(A4477)</f>
        <v>87.73</v>
      </c>
      <c r="Z4477" s="12">
        <f>[1]!s_ipo_collection_total(A4477,100000000)</f>
        <v>47.081400000000002</v>
      </c>
      <c r="AA4477" s="2">
        <f>[1]!s_val_pe_ttm(A4477,E4477)</f>
        <v>-192.42350769042969</v>
      </c>
      <c r="AB4477" s="5">
        <f>[1]!s_info_zjtxornot1(A4477,"")</f>
        <v>0</v>
      </c>
      <c r="AC4477" s="22" t="str">
        <f>[1]!s_info_nature1(A4477,"")</f>
        <v>地方国有企业</v>
      </c>
      <c r="AD4477" s="6" t="str">
        <f>[1]!s_info_city(A4477)</f>
        <v>海口市</v>
      </c>
      <c r="AE4477" s="6" t="str">
        <f>[1]!s_info_province(A4477)</f>
        <v>海南省</v>
      </c>
      <c r="AF4477">
        <v>110.33119000000001</v>
      </c>
      <c r="AG4477">
        <v>20.031970999999999</v>
      </c>
    </row>
    <row r="4478" spans="1:33" x14ac:dyDescent="0.3">
      <c r="A4478" s="12" t="s">
        <v>9252</v>
      </c>
      <c r="B4478" s="12" t="s">
        <v>9253</v>
      </c>
      <c r="C4478" s="16" t="str">
        <f>[1]!s_info_mkt(A4478)</f>
        <v>创业板</v>
      </c>
      <c r="D4478" s="16" t="str">
        <f>[1]!s_ipo_listeddate(A4478)</f>
        <v>2015-02-16</v>
      </c>
      <c r="E4478" s="16" t="str">
        <f>[1]!lastradeday_s("000002","")</f>
        <v>2026-06-22</v>
      </c>
      <c r="F4478" s="16" t="str">
        <f>[1]!s_info_industry_csrc2023(A4478,"",3)</f>
        <v>专用设备制造业</v>
      </c>
      <c r="G4478" s="16" t="str">
        <f>[1]!s_info_industry_csrc2023(A4478,"",1)</f>
        <v>制造业</v>
      </c>
      <c r="H4478" s="16">
        <f>[1]!s_is(A4478,83,"FY","YTD","20251231",1,"",100000000)</f>
        <v>15.880497140599999</v>
      </c>
      <c r="I4478" s="16">
        <f>[1]!s_is(A4478,83,"FY","YTD","20241231",1,"",100000000)</f>
        <v>15.3667277856</v>
      </c>
      <c r="J4478" s="16">
        <f t="shared" si="207"/>
        <v>3.3433881446214286E-2</v>
      </c>
      <c r="K4478" s="16">
        <f>[1]!s_is(A4478,61,"FY","YTD","20251231",1,"",100000000)</f>
        <v>0.1241656825</v>
      </c>
      <c r="L4478" s="16">
        <f>[1]!s_is(A4478,61,"FY","YTD","20241231",1,"",100000000)</f>
        <v>0.88201620480000009</v>
      </c>
      <c r="M4478" s="16">
        <f t="shared" si="208"/>
        <v>-0.85922516862583609</v>
      </c>
      <c r="N4478" s="16">
        <f>[1]!s_fa_roe(A4478,"20251231")</f>
        <v>0.52439999999999998</v>
      </c>
      <c r="O4478" s="16">
        <f>[1]!s_stmnote_rdexp(A4478,"20251231",1,10000)</f>
        <v>5021.2216560000006</v>
      </c>
      <c r="P4478" s="20">
        <f t="shared" si="209"/>
        <v>3.1618793867370633E-2</v>
      </c>
      <c r="Q4478" s="16">
        <f>[1]!s_margin_tradingbalance(A4478,"",10000)</f>
        <v>0</v>
      </c>
      <c r="R4478" s="16">
        <f>[1]!s_margin_seclendingbalance(A4478,"",10000)</f>
        <v>0</v>
      </c>
      <c r="S4478" s="17">
        <f>[1]!s_val_ev(A4478,"",100000000)</f>
        <v>27.493661575900003</v>
      </c>
      <c r="T4478" s="17">
        <f>[1]!share_freesharesmv(A4478,"",100000000)</f>
        <v>17.143363974100001</v>
      </c>
      <c r="U4478" s="17">
        <f>[1]!s_dq_amount_btin(A4478,E4478,100000000)</f>
        <v>0.41877596</v>
      </c>
      <c r="V4478" s="17">
        <f>[1]!s_dq_turn(A4478,E4478)</f>
        <v>1.5572587495988421</v>
      </c>
      <c r="W4478" s="2">
        <f>[1]!s_pq_amount(A4478,"20260101","",100000000)</f>
        <v>49.278808220000002</v>
      </c>
      <c r="X4478" s="2">
        <f>[1]!s_pq_avgamount(A4478,"20260101","",100000000)</f>
        <v>0.44798916563636365</v>
      </c>
      <c r="Y4478" s="17">
        <f>[1]!s_ipo_dilutedpe(A4478)</f>
        <v>20.28</v>
      </c>
      <c r="Z4478" s="12">
        <f>[1]!s_ipo_collection_total(A4478,100000000)</f>
        <v>2.7378</v>
      </c>
      <c r="AA4478" s="2">
        <f>[1]!s_val_pe_ttm(A4478,E4478)</f>
        <v>184.3319091796875</v>
      </c>
      <c r="AB4478" s="5">
        <f>[1]!s_info_zjtxornot1(A4478,"")</f>
        <v>1</v>
      </c>
      <c r="AC4478" s="22" t="str">
        <f>[1]!s_info_nature1(A4478,"")</f>
        <v>中央国有企业</v>
      </c>
      <c r="AD4478" s="6" t="str">
        <f>[1]!s_info_city(A4478)</f>
        <v>成都市</v>
      </c>
      <c r="AE4478" s="6" t="str">
        <f>[1]!s_info_province(A4478)</f>
        <v>四川省</v>
      </c>
      <c r="AF4478">
        <v>104.065735</v>
      </c>
      <c r="AG4478">
        <v>30.659462000000001</v>
      </c>
    </row>
    <row r="4479" spans="1:33" x14ac:dyDescent="0.3">
      <c r="A4479" s="12" t="s">
        <v>9254</v>
      </c>
      <c r="B4479" s="12" t="s">
        <v>9255</v>
      </c>
      <c r="C4479" s="16" t="str">
        <f>[1]!s_info_mkt(A4479)</f>
        <v>主板</v>
      </c>
      <c r="D4479" s="16" t="str">
        <f>[1]!s_ipo_listeddate(A4479)</f>
        <v>2003-11-10</v>
      </c>
      <c r="E4479" s="16" t="str">
        <f>[1]!lastradeday_s("000002","")</f>
        <v>2026-06-22</v>
      </c>
      <c r="F4479" s="16" t="str">
        <f>[1]!s_info_industry_csrc2023(A4479,"",3)</f>
        <v>金属制品业</v>
      </c>
      <c r="G4479" s="16" t="str">
        <f>[1]!s_info_industry_csrc2023(A4479,"",1)</f>
        <v>制造业</v>
      </c>
      <c r="H4479" s="16">
        <f>[1]!s_is(A4479,83,"FY","YTD","20251231",1,"",100000000)</f>
        <v>71.057160976199995</v>
      </c>
      <c r="I4479" s="16">
        <f>[1]!s_is(A4479,83,"FY","YTD","20241231",1,"",100000000)</f>
        <v>79.469430509999995</v>
      </c>
      <c r="J4479" s="16">
        <f t="shared" si="207"/>
        <v>-0.10585541484082295</v>
      </c>
      <c r="K4479" s="16">
        <f>[1]!s_is(A4479,61,"FY","YTD","20251231",1,"",100000000)</f>
        <v>1.1628423247999999</v>
      </c>
      <c r="L4479" s="16">
        <f>[1]!s_is(A4479,61,"FY","YTD","20241231",1,"",100000000)</f>
        <v>1.6894744749999999</v>
      </c>
      <c r="M4479" s="16">
        <f t="shared" si="208"/>
        <v>-0.31171358785991721</v>
      </c>
      <c r="N4479" s="16">
        <f>[1]!s_fa_roe(A4479,"20251231")</f>
        <v>2.3151999999999999</v>
      </c>
      <c r="O4479" s="16">
        <f>[1]!s_stmnote_rdexp(A4479,"20251231",1,10000)</f>
        <v>42779.988416</v>
      </c>
      <c r="P4479" s="20">
        <f t="shared" si="209"/>
        <v>6.0205034690773526E-2</v>
      </c>
      <c r="Q4479" s="16">
        <f>[1]!s_margin_tradingbalance(A4479,"",10000)</f>
        <v>22444.341100000001</v>
      </c>
      <c r="R4479" s="16">
        <f>[1]!s_margin_seclendingbalance(A4479,"",10000)</f>
        <v>81.625</v>
      </c>
      <c r="S4479" s="17">
        <f>[1]!s_val_ev(A4479,"",100000000)</f>
        <v>58.974210900000003</v>
      </c>
      <c r="T4479" s="17">
        <f>[1]!share_freesharesmv(A4479,"",100000000)</f>
        <v>35.983744299999998</v>
      </c>
      <c r="U4479" s="17">
        <f>[1]!s_dq_amount_btin(A4479,E4479,100000000)</f>
        <v>0.88478466</v>
      </c>
      <c r="V4479" s="17">
        <f>[1]!s_dq_turn(A4479,E4479)</f>
        <v>1.5330063110687591</v>
      </c>
      <c r="W4479" s="2">
        <f>[1]!s_pq_amount(A4479,"20260101","",100000000)</f>
        <v>373.91509006000001</v>
      </c>
      <c r="X4479" s="2">
        <f>[1]!s_pq_avgamount(A4479,"20260101","",100000000)</f>
        <v>3.3992280914545452</v>
      </c>
      <c r="Y4479" s="17">
        <f>[1]!s_ipo_dilutedpe(A4479)</f>
        <v>13.38</v>
      </c>
      <c r="Z4479" s="12">
        <f>[1]!s_ipo_collection_total(A4479,100000000)</f>
        <v>2.81</v>
      </c>
      <c r="AA4479" s="2">
        <f>[1]!s_val_pe_ttm(A4479,E4479)</f>
        <v>66.353561401367188</v>
      </c>
      <c r="AB4479" s="5">
        <f>[1]!s_info_zjtxornot1(A4479,"")</f>
        <v>0</v>
      </c>
      <c r="AC4479" s="22" t="str">
        <f>[1]!s_info_nature1(A4479,"")</f>
        <v>民营企业</v>
      </c>
      <c r="AD4479" s="6" t="str">
        <f>[1]!s_info_city(A4479)</f>
        <v>杭州市</v>
      </c>
      <c r="AE4479" s="6" t="str">
        <f>[1]!s_info_province(A4479)</f>
        <v>浙江省</v>
      </c>
      <c r="AF4479">
        <v>120.153576</v>
      </c>
      <c r="AG4479">
        <v>30.287458999999998</v>
      </c>
    </row>
    <row r="4480" spans="1:33" x14ac:dyDescent="0.3">
      <c r="A4480" s="12" t="s">
        <v>9256</v>
      </c>
      <c r="B4480" s="12" t="s">
        <v>9257</v>
      </c>
      <c r="C4480" s="16" t="str">
        <f>[1]!s_info_mkt(A4480)</f>
        <v>创业板</v>
      </c>
      <c r="D4480" s="16" t="str">
        <f>[1]!s_ipo_listeddate(A4480)</f>
        <v>2021-12-24</v>
      </c>
      <c r="E4480" s="16" t="str">
        <f>[1]!lastradeday_s("000002","")</f>
        <v>2026-06-22</v>
      </c>
      <c r="F4480" s="16" t="str">
        <f>[1]!s_info_industry_csrc2023(A4480,"",3)</f>
        <v>化学原料和化学制品制造业</v>
      </c>
      <c r="G4480" s="16" t="str">
        <f>[1]!s_info_industry_csrc2023(A4480,"",1)</f>
        <v>制造业</v>
      </c>
      <c r="H4480" s="16">
        <f>[1]!s_is(A4480,83,"FY","YTD","20251231",1,"",100000000)</f>
        <v>7.7043452540999997</v>
      </c>
      <c r="I4480" s="16">
        <f>[1]!s_is(A4480,83,"FY","YTD","20241231",1,"",100000000)</f>
        <v>5.0461732261999996</v>
      </c>
      <c r="J4480" s="16">
        <f t="shared" si="207"/>
        <v>0.52676987268265574</v>
      </c>
      <c r="K4480" s="16">
        <f>[1]!s_is(A4480,61,"FY","YTD","20251231",1,"",100000000)</f>
        <v>0.71886233849999992</v>
      </c>
      <c r="L4480" s="16">
        <f>[1]!s_is(A4480,61,"FY","YTD","20241231",1,"",100000000)</f>
        <v>0.52954946940000003</v>
      </c>
      <c r="M4480" s="16">
        <f t="shared" si="208"/>
        <v>0.35749798657054399</v>
      </c>
      <c r="N4480" s="16">
        <f>[1]!s_fa_roe(A4480,"20251231")</f>
        <v>3.7143999999999999</v>
      </c>
      <c r="O4480" s="16">
        <f>[1]!s_stmnote_rdexp(A4480,"20251231",1,10000)</f>
        <v>3820.0940299999997</v>
      </c>
      <c r="P4480" s="20">
        <f t="shared" si="209"/>
        <v>4.9583629808997345E-2</v>
      </c>
      <c r="Q4480" s="16">
        <f>[1]!s_margin_tradingbalance(A4480,"",10000)</f>
        <v>12748.4238</v>
      </c>
      <c r="R4480" s="16">
        <f>[1]!s_margin_seclendingbalance(A4480,"",10000)</f>
        <v>0.72919999999999996</v>
      </c>
      <c r="S4480" s="17">
        <f>[1]!s_val_ev(A4480,"",100000000)</f>
        <v>38.18383335</v>
      </c>
      <c r="T4480" s="17">
        <f>[1]!share_freesharesmv(A4480,"",100000000)</f>
        <v>13.67017401</v>
      </c>
      <c r="U4480" s="17">
        <f>[1]!s_dq_amount_btin(A4480,E4480,100000000)</f>
        <v>0.70461222999999995</v>
      </c>
      <c r="V4480" s="17">
        <f>[1]!s_dq_turn(A4480,E4480)</f>
        <v>2.8038608284883724</v>
      </c>
      <c r="W4480" s="2">
        <f>[1]!s_pq_amount(A4480,"20260101","",100000000)</f>
        <v>77.803865599999995</v>
      </c>
      <c r="X4480" s="2">
        <f>[1]!s_pq_avgamount(A4480,"20260101","",100000000)</f>
        <v>0.70730786909090904</v>
      </c>
      <c r="Y4480" s="17">
        <f>[1]!s_ipo_dilutedpe(A4480)</f>
        <v>58.47</v>
      </c>
      <c r="Z4480" s="12">
        <f>[1]!s_ipo_collection_total(A4480,100000000)</f>
        <v>14.94431</v>
      </c>
      <c r="AA4480" s="2">
        <f>[1]!s_val_pe_ttm(A4480,E4480)</f>
        <v>41.026695251464844</v>
      </c>
      <c r="AB4480" s="5">
        <f>[1]!s_info_zjtxornot1(A4480,"")</f>
        <v>0</v>
      </c>
      <c r="AC4480" s="22" t="str">
        <f>[1]!s_info_nature1(A4480,"")</f>
        <v>民营企业</v>
      </c>
      <c r="AD4480" s="6" t="str">
        <f>[1]!s_info_city(A4480)</f>
        <v>九江市</v>
      </c>
      <c r="AE4480" s="6" t="str">
        <f>[1]!s_info_province(A4480)</f>
        <v>江西省</v>
      </c>
      <c r="AF4480">
        <v>115.992811</v>
      </c>
      <c r="AG4480">
        <v>29.712033999999999</v>
      </c>
    </row>
    <row r="4481" spans="1:33" x14ac:dyDescent="0.3">
      <c r="A4481" s="12" t="s">
        <v>9258</v>
      </c>
      <c r="B4481" s="12" t="s">
        <v>9259</v>
      </c>
      <c r="C4481" s="16" t="str">
        <f>[1]!s_info_mkt(A4481)</f>
        <v>主板</v>
      </c>
      <c r="D4481" s="16" t="str">
        <f>[1]!s_ipo_listeddate(A4481)</f>
        <v>2009-11-17</v>
      </c>
      <c r="E4481" s="16" t="str">
        <f>[1]!lastradeday_s("000002","")</f>
        <v>2026-06-22</v>
      </c>
      <c r="F4481" s="16" t="str">
        <f>[1]!s_info_industry_csrc2023(A4481,"",3)</f>
        <v>资本市场服务</v>
      </c>
      <c r="G4481" s="16" t="str">
        <f>[1]!s_info_industry_csrc2023(A4481,"",1)</f>
        <v>金融业</v>
      </c>
      <c r="H4481" s="16">
        <f>[1]!s_is(A4481,83,"FY","YTD","20251231",1,"",100000000)</f>
        <v>249.71732131979999</v>
      </c>
      <c r="I4481" s="16">
        <f>[1]!s_is(A4481,83,"FY","YTD","20241231",1,"",100000000)</f>
        <v>208.91398043110001</v>
      </c>
      <c r="J4481" s="16">
        <f t="shared" si="207"/>
        <v>0.19531168189175818</v>
      </c>
      <c r="K4481" s="16">
        <f>[1]!s_is(A4481,61,"FY","YTD","20251231",1,"",100000000)</f>
        <v>123.49522678950001</v>
      </c>
      <c r="L4481" s="16">
        <f>[1]!s_is(A4481,61,"FY","YTD","20241231",1,"",100000000)</f>
        <v>103.85872410709999</v>
      </c>
      <c r="M4481" s="16">
        <f t="shared" si="208"/>
        <v>0.18906936178178632</v>
      </c>
      <c r="N4481" s="16">
        <f>[1]!s_fa_roe(A4481,"20251231")</f>
        <v>9.2097999999999995</v>
      </c>
      <c r="O4481" s="16">
        <f>[1]!s_stmnote_rdexp(A4481,"20251231",1,10000)</f>
        <v>0</v>
      </c>
      <c r="P4481" s="20">
        <f t="shared" si="209"/>
        <v>0</v>
      </c>
      <c r="Q4481" s="16">
        <f>[1]!s_margin_tradingbalance(A4481,"",10000)</f>
        <v>261661.264</v>
      </c>
      <c r="R4481" s="16">
        <f>[1]!s_margin_seclendingbalance(A4481,"",10000)</f>
        <v>597.90440000000001</v>
      </c>
      <c r="S4481" s="17">
        <f>[1]!s_val_ev(A4481,"",100000000)</f>
        <v>1643.4885901728474</v>
      </c>
      <c r="T4481" s="17">
        <f>[1]!share_freesharesmv(A4481,"",100000000)</f>
        <v>592.71033211199995</v>
      </c>
      <c r="U4481" s="17">
        <f>[1]!s_dq_amount_btin(A4481,E4481,100000000)</f>
        <v>35.080529650000003</v>
      </c>
      <c r="V4481" s="17">
        <f>[1]!s_dq_turn(A4481,E4481)</f>
        <v>2.4449061183582517</v>
      </c>
      <c r="W4481" s="2">
        <f>[1]!s_pq_amount(A4481,"20260101","",100000000)</f>
        <v>1071.58610896</v>
      </c>
      <c r="X4481" s="2">
        <f>[1]!s_pq_avgamount(A4481,"20260101","",100000000)</f>
        <v>9.7416918996363648</v>
      </c>
      <c r="Y4481" s="17">
        <f>[1]!s_ipo_dilutedpe(A4481)</f>
        <v>56.26</v>
      </c>
      <c r="Z4481" s="12">
        <f>[1]!s_ipo_collection_total(A4481,100000000)</f>
        <v>111.14930371</v>
      </c>
      <c r="AA4481" s="2">
        <f>[1]!s_val_pe_ttm(A4481,E4481)</f>
        <v>12.836603164672852</v>
      </c>
      <c r="AB4481" s="5">
        <f>[1]!s_info_zjtxornot1(A4481,"")</f>
        <v>0</v>
      </c>
      <c r="AC4481" s="22" t="str">
        <f>[1]!s_info_nature1(A4481,"")</f>
        <v>中央国有企业</v>
      </c>
      <c r="AD4481" s="6" t="str">
        <f>[1]!s_info_city(A4481)</f>
        <v>深圳市</v>
      </c>
      <c r="AE4481" s="6" t="str">
        <f>[1]!s_info_province(A4481)</f>
        <v>广东省</v>
      </c>
      <c r="AF4481">
        <v>114.085947</v>
      </c>
      <c r="AG4481">
        <v>22.547000000000001</v>
      </c>
    </row>
    <row r="4482" spans="1:33" x14ac:dyDescent="0.3">
      <c r="A4482" s="12" t="s">
        <v>9260</v>
      </c>
      <c r="B4482" s="12" t="s">
        <v>9261</v>
      </c>
      <c r="C4482" s="16" t="str">
        <f>[1]!s_info_mkt(A4482)</f>
        <v>主板</v>
      </c>
      <c r="D4482" s="16" t="str">
        <f>[1]!s_ipo_listeddate(A4482)</f>
        <v>2010-03-19</v>
      </c>
      <c r="E4482" s="16" t="str">
        <f>[1]!lastradeday_s("000002","")</f>
        <v>2026-06-22</v>
      </c>
      <c r="F4482" s="16" t="str">
        <f>[1]!s_info_industry_csrc2023(A4482,"",3)</f>
        <v>道路运输业</v>
      </c>
      <c r="G4482" s="16" t="str">
        <f>[1]!s_info_industry_csrc2023(A4482,"",1)</f>
        <v>交通运输、仓储和邮政业</v>
      </c>
      <c r="H4482" s="16">
        <f>[1]!s_is(A4482,83,"FY","YTD","20251231",1,"",100000000)</f>
        <v>13.679088423900001</v>
      </c>
      <c r="I4482" s="16">
        <f>[1]!s_is(A4482,83,"FY","YTD","20241231",1,"",100000000)</f>
        <v>14.8443440883</v>
      </c>
      <c r="J4482" s="16">
        <f t="shared" si="207"/>
        <v>-7.84982925125286E-2</v>
      </c>
      <c r="K4482" s="16">
        <f>[1]!s_is(A4482,61,"FY","YTD","20251231",1,"",100000000)</f>
        <v>4.9083549487999996</v>
      </c>
      <c r="L4482" s="16">
        <f>[1]!s_is(A4482,61,"FY","YTD","20241231",1,"",100000000)</f>
        <v>5.3882918508000008</v>
      </c>
      <c r="M4482" s="16">
        <f t="shared" si="208"/>
        <v>-8.9070324193509479E-2</v>
      </c>
      <c r="N4482" s="16">
        <f>[1]!s_fa_roe(A4482,"20251231")</f>
        <v>8.8432999999999993</v>
      </c>
      <c r="O4482" s="16">
        <f>[1]!s_stmnote_rdexp(A4482,"20251231",1,10000)</f>
        <v>960.33633200000008</v>
      </c>
      <c r="P4482" s="20">
        <f t="shared" si="209"/>
        <v>7.0204702407077619E-3</v>
      </c>
      <c r="Q4482" s="16">
        <f>[1]!s_margin_tradingbalance(A4482,"",10000)</f>
        <v>0</v>
      </c>
      <c r="R4482" s="16">
        <f>[1]!s_margin_seclendingbalance(A4482,"",10000)</f>
        <v>0</v>
      </c>
      <c r="S4482" s="17">
        <f>[1]!s_val_ev(A4482,"",100000000)</f>
        <v>55.771318485500004</v>
      </c>
      <c r="T4482" s="17">
        <f>[1]!share_freesharesmv(A4482,"",100000000)</f>
        <v>17.264016786000003</v>
      </c>
      <c r="U4482" s="17">
        <f>[1]!s_dq_amount_btin(A4482,E4482,100000000)</f>
        <v>0.87332129000000003</v>
      </c>
      <c r="V4482" s="17">
        <f>[1]!s_dq_turn(A4482,E4482)</f>
        <v>1.5946172524704065</v>
      </c>
      <c r="W4482" s="2">
        <f>[1]!s_pq_amount(A4482,"20260101","",100000000)</f>
        <v>66.225148520000005</v>
      </c>
      <c r="X4482" s="2">
        <f>[1]!s_pq_avgamount(A4482,"20260101","",100000000)</f>
        <v>0.60204680472727279</v>
      </c>
      <c r="Y4482" s="17">
        <f>[1]!s_ipo_dilutedpe(A4482)</f>
        <v>0</v>
      </c>
      <c r="Z4482" s="12">
        <f>[1]!s_ipo_collection_total(A4482,100000000)</f>
        <v>0</v>
      </c>
      <c r="AA4482" s="2">
        <f>[1]!s_val_pe_ttm(A4482,E4482)</f>
        <v>11.343942642211914</v>
      </c>
      <c r="AB4482" s="5">
        <f>[1]!s_info_zjtxornot1(A4482,"")</f>
        <v>0</v>
      </c>
      <c r="AC4482" s="22" t="str">
        <f>[1]!s_info_nature1(A4482,"")</f>
        <v>地方国有企业</v>
      </c>
      <c r="AD4482" s="6" t="str">
        <f>[1]!s_info_city(A4482)</f>
        <v>长春市</v>
      </c>
      <c r="AE4482" s="6" t="str">
        <f>[1]!s_info_province(A4482)</f>
        <v>吉林省</v>
      </c>
      <c r="AF4482">
        <v>125.3245</v>
      </c>
      <c r="AG4482">
        <v>43.886840999999997</v>
      </c>
    </row>
    <row r="4483" spans="1:33" x14ac:dyDescent="0.3">
      <c r="A4483" s="12" t="s">
        <v>9262</v>
      </c>
      <c r="B4483" s="12" t="s">
        <v>9263</v>
      </c>
      <c r="C4483" s="16" t="str">
        <f>[1]!s_info_mkt(A4483)</f>
        <v>主板</v>
      </c>
      <c r="D4483" s="16" t="str">
        <f>[1]!s_ipo_listeddate(A4483)</f>
        <v>1997-06-18</v>
      </c>
      <c r="E4483" s="16" t="str">
        <f>[1]!lastradeday_s("000002","")</f>
        <v>2026-06-22</v>
      </c>
      <c r="F4483" s="16" t="str">
        <f>[1]!s_info_industry_csrc2023(A4483,"",3)</f>
        <v>汽车制造业</v>
      </c>
      <c r="G4483" s="16" t="str">
        <f>[1]!s_info_industry_csrc2023(A4483,"",1)</f>
        <v>制造业</v>
      </c>
      <c r="H4483" s="16">
        <f>[1]!s_is(A4483,83,"FY","YTD","20251231",1,"",100000000)</f>
        <v>626.78001039039998</v>
      </c>
      <c r="I4483" s="16">
        <f>[1]!s_is(A4483,83,"FY","YTD","20241231",1,"",100000000)</f>
        <v>585.81106258529996</v>
      </c>
      <c r="J4483" s="16">
        <f t="shared" ref="J4483:J4546" si="210">H4483/I4483-1</f>
        <v>6.993542871023295E-2</v>
      </c>
      <c r="K4483" s="16">
        <f>[1]!s_is(A4483,61,"FY","YTD","20251231",1,"",100000000)</f>
        <v>7.2454515989999999</v>
      </c>
      <c r="L4483" s="16">
        <f>[1]!s_is(A4483,61,"FY","YTD","20241231",1,"",100000000)</f>
        <v>6.2242769964999995</v>
      </c>
      <c r="M4483" s="16">
        <f t="shared" ref="M4483:M4546" si="211">(K4483-L4483)/ABS(L4483)</f>
        <v>0.16406316799111312</v>
      </c>
      <c r="N4483" s="16">
        <f>[1]!s_fa_roe(A4483,"20251231")</f>
        <v>2.7450000000000001</v>
      </c>
      <c r="O4483" s="16">
        <f>[1]!s_stmnote_rdexp(A4483,"20251231",1,10000)</f>
        <v>258182.300177</v>
      </c>
      <c r="P4483" s="20">
        <f t="shared" ref="P4483:P4546" si="212">O4483/H4483/10000</f>
        <v>4.1191852946329127E-2</v>
      </c>
      <c r="Q4483" s="16">
        <f>[1]!s_margin_tradingbalance(A4483,"",10000)</f>
        <v>68036.115699999995</v>
      </c>
      <c r="R4483" s="16">
        <f>[1]!s_margin_seclendingbalance(A4483,"",10000)</f>
        <v>177.2799</v>
      </c>
      <c r="S4483" s="17">
        <f>[1]!s_val_ev(A4483,"",100000000)</f>
        <v>302.16665186500001</v>
      </c>
      <c r="T4483" s="17">
        <f>[1]!share_freesharesmv(A4483,"",100000000)</f>
        <v>66.047260514800001</v>
      </c>
      <c r="U4483" s="17">
        <f>[1]!s_dq_amount_btin(A4483,E4483,100000000)</f>
        <v>1.1613506499999999</v>
      </c>
      <c r="V4483" s="17">
        <f>[1]!s_dq_turn(A4483,E4483)</f>
        <v>0.38903228043822874</v>
      </c>
      <c r="W4483" s="2">
        <f>[1]!s_pq_amount(A4483,"20260101","",100000000)</f>
        <v>124.28431624</v>
      </c>
      <c r="X4483" s="2">
        <f>[1]!s_pq_avgamount(A4483,"20260101","",100000000)</f>
        <v>1.1298574203636362</v>
      </c>
      <c r="Y4483" s="17">
        <f>[1]!s_ipo_dilutedpe(A4483)</f>
        <v>0</v>
      </c>
      <c r="Z4483" s="12">
        <f>[1]!s_ipo_collection_total(A4483,100000000)</f>
        <v>20.399999999999999</v>
      </c>
      <c r="AA4483" s="2">
        <f>[1]!s_val_pe_ttm(A4483,E4483)</f>
        <v>38.017871856689453</v>
      </c>
      <c r="AB4483" s="5">
        <f>[1]!s_info_zjtxornot1(A4483,"")</f>
        <v>0</v>
      </c>
      <c r="AC4483" s="22" t="str">
        <f>[1]!s_info_nature1(A4483,"")</f>
        <v>中央国有企业</v>
      </c>
      <c r="AD4483" s="6" t="str">
        <f>[1]!s_info_city(A4483)</f>
        <v>长春市</v>
      </c>
      <c r="AE4483" s="6" t="str">
        <f>[1]!s_info_province(A4483)</f>
        <v>吉林省</v>
      </c>
      <c r="AF4483">
        <v>125.3245</v>
      </c>
      <c r="AG4483">
        <v>43.886840999999997</v>
      </c>
    </row>
    <row r="4484" spans="1:33" x14ac:dyDescent="0.3">
      <c r="A4484" s="12" t="s">
        <v>9264</v>
      </c>
      <c r="B4484" s="12" t="s">
        <v>9265</v>
      </c>
      <c r="C4484" s="16" t="str">
        <f>[1]!s_info_mkt(A4484)</f>
        <v>主板</v>
      </c>
      <c r="D4484" s="16" t="str">
        <f>[1]!s_ipo_listeddate(A4484)</f>
        <v>2006-10-27</v>
      </c>
      <c r="E4484" s="16" t="str">
        <f>[1]!lastradeday_s("000002","")</f>
        <v>2026-06-22</v>
      </c>
      <c r="F4484" s="16" t="str">
        <f>[1]!s_info_industry_csrc2023(A4484,"",3)</f>
        <v>货币金融服务</v>
      </c>
      <c r="G4484" s="16" t="str">
        <f>[1]!s_info_industry_csrc2023(A4484,"",1)</f>
        <v>金融业</v>
      </c>
      <c r="H4484" s="16">
        <f>[1]!s_is(A4484,83,"FY","YTD","20251231",1,"",100000000)</f>
        <v>8382.7000000000007</v>
      </c>
      <c r="I4484" s="16">
        <f>[1]!s_is(A4484,83,"FY","YTD","20241231",1,"",100000000)</f>
        <v>8218.0300000000007</v>
      </c>
      <c r="J4484" s="16">
        <f t="shared" si="210"/>
        <v>2.0037648925594009E-2</v>
      </c>
      <c r="K4484" s="16">
        <f>[1]!s_is(A4484,61,"FY","YTD","20251231",1,"",100000000)</f>
        <v>3685.62</v>
      </c>
      <c r="L4484" s="16">
        <f>[1]!s_is(A4484,61,"FY","YTD","20241231",1,"",100000000)</f>
        <v>3658.63</v>
      </c>
      <c r="M4484" s="16">
        <f t="shared" si="211"/>
        <v>7.3770783052672121E-3</v>
      </c>
      <c r="N4484" s="16">
        <f>[1]!s_fa_roe(A4484,"20251231")</f>
        <v>8.9739000000000004</v>
      </c>
      <c r="O4484" s="16">
        <f>[1]!s_stmnote_rdexp(A4484,"20251231",1,10000)</f>
        <v>0</v>
      </c>
      <c r="P4484" s="20">
        <f t="shared" si="212"/>
        <v>0</v>
      </c>
      <c r="Q4484" s="16">
        <f>[1]!s_margin_tradingbalance(A4484,"",10000)</f>
        <v>247206.55369999999</v>
      </c>
      <c r="R4484" s="16">
        <f>[1]!s_margin_seclendingbalance(A4484,"",10000)</f>
        <v>2284.3263999999999</v>
      </c>
      <c r="S4484" s="17">
        <f>[1]!s_val_ev(A4484,"",100000000)</f>
        <v>24581.478783898379</v>
      </c>
      <c r="T4484" s="17">
        <f>[1]!share_freesharesmv(A4484,"",100000000)</f>
        <v>2245.8738010320003</v>
      </c>
      <c r="U4484" s="17">
        <f>[1]!s_dq_amount_btin(A4484,E4484,100000000)</f>
        <v>30.656063490000001</v>
      </c>
      <c r="V4484" s="17">
        <f>[1]!s_dq_turn(A4484,E4484)</f>
        <v>0.15819071249908814</v>
      </c>
      <c r="W4484" s="2">
        <f>[1]!s_pq_amount(A4484,"20260101","",100000000)</f>
        <v>2595.4304019699998</v>
      </c>
      <c r="X4484" s="2">
        <f>[1]!s_pq_avgamount(A4484,"20260101","",100000000)</f>
        <v>23.594821836090908</v>
      </c>
      <c r="Y4484" s="17">
        <f>[1]!s_ipo_dilutedpe(A4484)</f>
        <v>27.34</v>
      </c>
      <c r="Z4484" s="12">
        <f>[1]!s_ipo_collection_total(A4484,100000000)</f>
        <v>466.44</v>
      </c>
      <c r="AA4484" s="2">
        <f>[1]!s_val_pe_ttm(A4484,E4484)</f>
        <v>6.910315990447998</v>
      </c>
      <c r="AB4484" s="5">
        <f>[1]!s_info_zjtxornot1(A4484,"")</f>
        <v>0</v>
      </c>
      <c r="AC4484" s="22" t="str">
        <f>[1]!s_info_nature1(A4484,"")</f>
        <v>中央国有企业</v>
      </c>
      <c r="AD4484" s="6" t="str">
        <f>[1]!s_info_city(A4484)</f>
        <v>北京市</v>
      </c>
      <c r="AE4484" s="6" t="str">
        <f>[1]!s_info_province(A4484)</f>
        <v>北京</v>
      </c>
      <c r="AF4484">
        <v>116.40528500000001</v>
      </c>
      <c r="AG4484">
        <v>39.904989</v>
      </c>
    </row>
    <row r="4485" spans="1:33" x14ac:dyDescent="0.3">
      <c r="A4485" s="12" t="s">
        <v>9266</v>
      </c>
      <c r="B4485" s="12" t="s">
        <v>9267</v>
      </c>
      <c r="C4485" s="16" t="str">
        <f>[1]!s_info_mkt(A4485)</f>
        <v>创业板</v>
      </c>
      <c r="D4485" s="16" t="str">
        <f>[1]!s_ipo_listeddate(A4485)</f>
        <v>2024-10-25</v>
      </c>
      <c r="E4485" s="16" t="str">
        <f>[1]!lastradeday_s("000002","")</f>
        <v>2026-06-22</v>
      </c>
      <c r="F4485" s="16" t="str">
        <f>[1]!s_info_industry_csrc2023(A4485,"",3)</f>
        <v>汽车制造业</v>
      </c>
      <c r="G4485" s="16" t="str">
        <f>[1]!s_info_industry_csrc2023(A4485,"",1)</f>
        <v>制造业</v>
      </c>
      <c r="H4485" s="16">
        <f>[1]!s_is(A4485,83,"FY","YTD","20251231",1,"",100000000)</f>
        <v>30.606609692100001</v>
      </c>
      <c r="I4485" s="16">
        <f>[1]!s_is(A4485,83,"FY","YTD","20241231",1,"",100000000)</f>
        <v>19.059231339300002</v>
      </c>
      <c r="J4485" s="16">
        <f t="shared" si="210"/>
        <v>0.6058679989360003</v>
      </c>
      <c r="K4485" s="16">
        <f>[1]!s_is(A4485,61,"FY","YTD","20251231",1,"",100000000)</f>
        <v>2.3005529813000001</v>
      </c>
      <c r="L4485" s="16">
        <f>[1]!s_is(A4485,61,"FY","YTD","20241231",1,"",100000000)</f>
        <v>1.9289438959</v>
      </c>
      <c r="M4485" s="16">
        <f t="shared" si="211"/>
        <v>0.19264898589837728</v>
      </c>
      <c r="N4485" s="16">
        <f>[1]!s_fa_roe(A4485,"20251231")</f>
        <v>14.696199999999999</v>
      </c>
      <c r="O4485" s="16">
        <f>[1]!s_stmnote_rdexp(A4485,"20251231",1,10000)</f>
        <v>8172.0082459999994</v>
      </c>
      <c r="P4485" s="20">
        <f t="shared" si="212"/>
        <v>2.6700141989621642E-2</v>
      </c>
      <c r="Q4485" s="16">
        <f>[1]!s_margin_tradingbalance(A4485,"",10000)</f>
        <v>20135.6639</v>
      </c>
      <c r="R4485" s="16">
        <f>[1]!s_margin_seclendingbalance(A4485,"",10000)</f>
        <v>0</v>
      </c>
      <c r="S4485" s="17">
        <f>[1]!s_val_ev(A4485,"",100000000)</f>
        <v>57.162511557800009</v>
      </c>
      <c r="T4485" s="17">
        <f>[1]!share_freesharesmv(A4485,"",100000000)</f>
        <v>24.768004277599996</v>
      </c>
      <c r="U4485" s="17">
        <f>[1]!s_dq_amount_btin(A4485,E4485,100000000)</f>
        <v>0.77832171999999999</v>
      </c>
      <c r="V4485" s="17">
        <f>[1]!s_dq_turn(A4485,E4485)</f>
        <v>2.3624011214040714</v>
      </c>
      <c r="W4485" s="2">
        <f>[1]!s_pq_amount(A4485,"20260101","",100000000)</f>
        <v>110.6493395</v>
      </c>
      <c r="X4485" s="2">
        <f>[1]!s_pq_avgamount(A4485,"20260101","",100000000)</f>
        <v>1.0059030863636365</v>
      </c>
      <c r="Y4485" s="17">
        <f>[1]!s_ipo_dilutedpe(A4485)</f>
        <v>14.57</v>
      </c>
      <c r="Z4485" s="12">
        <f>[1]!s_ipo_collection_total(A4485,100000000)</f>
        <v>6.6406872000000003</v>
      </c>
      <c r="AA4485" s="2">
        <f>[1]!s_val_pe_ttm(A4485,E4485)</f>
        <v>24.307744979858398</v>
      </c>
      <c r="AB4485" s="5">
        <f>[1]!s_info_zjtxornot1(A4485,"")</f>
        <v>0</v>
      </c>
      <c r="AC4485" s="22" t="str">
        <f>[1]!s_info_nature1(A4485,"")</f>
        <v>民营企业</v>
      </c>
      <c r="AD4485" s="6" t="str">
        <f>[1]!s_info_city(A4485)</f>
        <v>重庆市</v>
      </c>
      <c r="AE4485" s="6" t="str">
        <f>[1]!s_info_province(A4485)</f>
        <v>重庆</v>
      </c>
      <c r="AF4485">
        <v>106.50496200000001</v>
      </c>
      <c r="AG4485">
        <v>29.533155000000001</v>
      </c>
    </row>
    <row r="4486" spans="1:33" x14ac:dyDescent="0.3">
      <c r="A4486" s="12" t="s">
        <v>9268</v>
      </c>
      <c r="B4486" s="12" t="s">
        <v>9269</v>
      </c>
      <c r="C4486" s="16" t="str">
        <f>[1]!s_info_mkt(A4486)</f>
        <v>创业板</v>
      </c>
      <c r="D4486" s="16" t="str">
        <f>[1]!s_ipo_listeddate(A4486)</f>
        <v>2021-06-28</v>
      </c>
      <c r="E4486" s="16" t="str">
        <f>[1]!lastradeday_s("000002","")</f>
        <v>2026-06-22</v>
      </c>
      <c r="F4486" s="16" t="str">
        <f>[1]!s_info_industry_csrc2023(A4486,"",3)</f>
        <v>橡胶和塑料制品业</v>
      </c>
      <c r="G4486" s="16" t="str">
        <f>[1]!s_info_industry_csrc2023(A4486,"",1)</f>
        <v>制造业</v>
      </c>
      <c r="H4486" s="16">
        <f>[1]!s_is(A4486,83,"FY","YTD","20251231",1,"",100000000)</f>
        <v>4.6886395406999997</v>
      </c>
      <c r="I4486" s="16">
        <f>[1]!s_is(A4486,83,"FY","YTD","20241231",1,"",100000000)</f>
        <v>4.9308410238000002</v>
      </c>
      <c r="J4486" s="16">
        <f t="shared" si="210"/>
        <v>-4.911971039645191E-2</v>
      </c>
      <c r="K4486" s="16">
        <f>[1]!s_is(A4486,61,"FY","YTD","20251231",1,"",100000000)</f>
        <v>1.0995856929000001</v>
      </c>
      <c r="L4486" s="16">
        <f>[1]!s_is(A4486,61,"FY","YTD","20241231",1,"",100000000)</f>
        <v>1.0050329519000001</v>
      </c>
      <c r="M4486" s="16">
        <f t="shared" si="211"/>
        <v>9.4079244686703478E-2</v>
      </c>
      <c r="N4486" s="16">
        <f>[1]!s_fa_roe(A4486,"20251231")</f>
        <v>9.7782999999999998</v>
      </c>
      <c r="O4486" s="16">
        <f>[1]!s_stmnote_rdexp(A4486,"20251231",1,10000)</f>
        <v>1744.1423519999998</v>
      </c>
      <c r="P4486" s="20">
        <f t="shared" si="212"/>
        <v>3.7199326944625924E-2</v>
      </c>
      <c r="Q4486" s="16">
        <f>[1]!s_margin_tradingbalance(A4486,"",10000)</f>
        <v>11137.308000000001</v>
      </c>
      <c r="R4486" s="16">
        <f>[1]!s_margin_seclendingbalance(A4486,"",10000)</f>
        <v>12.004799999999999</v>
      </c>
      <c r="S4486" s="17">
        <f>[1]!s_val_ev(A4486,"",100000000)</f>
        <v>32.415306331499998</v>
      </c>
      <c r="T4486" s="17">
        <f>[1]!share_freesharesmv(A4486,"",100000000)</f>
        <v>17.409474577499999</v>
      </c>
      <c r="U4486" s="17">
        <f>[1]!s_dq_amount_btin(A4486,E4486,100000000)</f>
        <v>0.38940325999999997</v>
      </c>
      <c r="V4486" s="17">
        <f>[1]!s_dq_turn(A4486,E4486)</f>
        <v>1.9222265257416322</v>
      </c>
      <c r="W4486" s="2">
        <f>[1]!s_pq_amount(A4486,"20260101","",100000000)</f>
        <v>53.540183880000001</v>
      </c>
      <c r="X4486" s="2">
        <f>[1]!s_pq_avgamount(A4486,"20260101","",100000000)</f>
        <v>0.4867289443636364</v>
      </c>
      <c r="Y4486" s="17">
        <f>[1]!s_ipo_dilutedpe(A4486)</f>
        <v>23.7</v>
      </c>
      <c r="Z4486" s="12">
        <f>[1]!s_ipo_collection_total(A4486,100000000)</f>
        <v>5.7880000000000003</v>
      </c>
      <c r="AA4486" s="2">
        <f>[1]!s_val_pe_ttm(A4486,E4486)</f>
        <v>28.412504196166992</v>
      </c>
      <c r="AB4486" s="5">
        <f>[1]!s_info_zjtxornot1(A4486,"")</f>
        <v>1</v>
      </c>
      <c r="AC4486" s="22" t="str">
        <f>[1]!s_info_nature1(A4486,"")</f>
        <v>民营企业</v>
      </c>
      <c r="AD4486" s="6" t="str">
        <f>[1]!s_info_city(A4486)</f>
        <v>宁波市</v>
      </c>
      <c r="AE4486" s="6" t="str">
        <f>[1]!s_info_province(A4486)</f>
        <v>浙江省</v>
      </c>
      <c r="AF4486">
        <v>121.549792</v>
      </c>
      <c r="AG4486">
        <v>29.868387999999999</v>
      </c>
    </row>
    <row r="4487" spans="1:33" x14ac:dyDescent="0.3">
      <c r="A4487" s="12" t="s">
        <v>9270</v>
      </c>
      <c r="B4487" s="12" t="s">
        <v>9271</v>
      </c>
      <c r="C4487" s="16" t="str">
        <f>[1]!s_info_mkt(A4487)</f>
        <v>主板</v>
      </c>
      <c r="D4487" s="16" t="str">
        <f>[1]!s_ipo_listeddate(A4487)</f>
        <v>2007-08-21</v>
      </c>
      <c r="E4487" s="16" t="str">
        <f>[1]!lastradeday_s("000002","")</f>
        <v>2026-06-22</v>
      </c>
      <c r="F4487" s="16" t="str">
        <f>[1]!s_info_industry_csrc2023(A4487,"",3)</f>
        <v>计算机、通信和其他电子设备制造业</v>
      </c>
      <c r="G4487" s="16" t="str">
        <f>[1]!s_info_industry_csrc2023(A4487,"",1)</f>
        <v>制造业</v>
      </c>
      <c r="H4487" s="16">
        <f>[1]!s_is(A4487,83,"FY","YTD","20251231",1,"",100000000)</f>
        <v>6.0305058017999995</v>
      </c>
      <c r="I4487" s="16">
        <f>[1]!s_is(A4487,83,"FY","YTD","20241231",1,"",100000000)</f>
        <v>5.4568049310000006</v>
      </c>
      <c r="J4487" s="16">
        <f t="shared" si="210"/>
        <v>0.10513494216016706</v>
      </c>
      <c r="K4487" s="16">
        <f>[1]!s_is(A4487,61,"FY","YTD","20251231",1,"",100000000)</f>
        <v>0.15395303269999999</v>
      </c>
      <c r="L4487" s="16">
        <f>[1]!s_is(A4487,61,"FY","YTD","20241231",1,"",100000000)</f>
        <v>0.2784775847</v>
      </c>
      <c r="M4487" s="16">
        <f t="shared" si="211"/>
        <v>-0.44716185015087861</v>
      </c>
      <c r="N4487" s="16">
        <f>[1]!s_fa_roe(A4487,"20251231")</f>
        <v>0.99539999999999995</v>
      </c>
      <c r="O4487" s="16">
        <f>[1]!s_stmnote_rdexp(A4487,"20251231",1,10000)</f>
        <v>7281.1715370000002</v>
      </c>
      <c r="P4487" s="20">
        <f t="shared" si="212"/>
        <v>0.12073898568884053</v>
      </c>
      <c r="Q4487" s="16">
        <f>[1]!s_margin_tradingbalance(A4487,"",10000)</f>
        <v>52424.830699999999</v>
      </c>
      <c r="R4487" s="16">
        <f>[1]!s_margin_seclendingbalance(A4487,"",10000)</f>
        <v>25.8216</v>
      </c>
      <c r="S4487" s="17">
        <f>[1]!s_val_ev(A4487,"",100000000)</f>
        <v>44.459419740000001</v>
      </c>
      <c r="T4487" s="17">
        <f>[1]!share_freesharesmv(A4487,"",100000000)</f>
        <v>36.842147950899999</v>
      </c>
      <c r="U4487" s="17">
        <f>[1]!s_dq_amount_btin(A4487,E4487,100000000)</f>
        <v>1.80638024</v>
      </c>
      <c r="V4487" s="17">
        <f>[1]!s_dq_turn(A4487,E4487)</f>
        <v>4.1164080740731572</v>
      </c>
      <c r="W4487" s="2">
        <f>[1]!s_pq_amount(A4487,"20260101","",100000000)</f>
        <v>224.03277885</v>
      </c>
      <c r="X4487" s="2">
        <f>[1]!s_pq_avgamount(A4487,"20260101","",100000000)</f>
        <v>2.0366616259090908</v>
      </c>
      <c r="Y4487" s="17">
        <f>[1]!s_ipo_dilutedpe(A4487)</f>
        <v>29.25</v>
      </c>
      <c r="Z4487" s="12">
        <f>[1]!s_ipo_collection_total(A4487,100000000)</f>
        <v>2.1413000000000002</v>
      </c>
      <c r="AA4487" s="2">
        <f>[1]!s_val_pe_ttm(A4487,E4487)</f>
        <v>3405.810791015625</v>
      </c>
      <c r="AB4487" s="5">
        <f>[1]!s_info_zjtxornot1(A4487,"")</f>
        <v>0</v>
      </c>
      <c r="AC4487" s="22" t="str">
        <f>[1]!s_info_nature1(A4487,"")</f>
        <v>民营企业</v>
      </c>
      <c r="AD4487" s="6" t="str">
        <f>[1]!s_info_city(A4487)</f>
        <v>深圳市</v>
      </c>
      <c r="AE4487" s="6" t="str">
        <f>[1]!s_info_province(A4487)</f>
        <v>广东省</v>
      </c>
      <c r="AF4487">
        <v>114.085947</v>
      </c>
      <c r="AG4487">
        <v>22.547000000000001</v>
      </c>
    </row>
    <row r="4488" spans="1:33" x14ac:dyDescent="0.3">
      <c r="A4488" s="12" t="s">
        <v>9272</v>
      </c>
      <c r="B4488" s="12" t="s">
        <v>9273</v>
      </c>
      <c r="C4488" s="16" t="str">
        <f>[1]!s_info_mkt(A4488)</f>
        <v>主板</v>
      </c>
      <c r="D4488" s="16" t="str">
        <f>[1]!s_ipo_listeddate(A4488)</f>
        <v>1998-05-20</v>
      </c>
      <c r="E4488" s="16" t="str">
        <f>[1]!lastradeday_s("000002","")</f>
        <v>2026-06-22</v>
      </c>
      <c r="F4488" s="16" t="str">
        <f>[1]!s_info_industry_csrc2023(A4488,"",3)</f>
        <v>铁路、船舶、航空航天和其他运输设备制造业</v>
      </c>
      <c r="G4488" s="16" t="str">
        <f>[1]!s_info_industry_csrc2023(A4488,"",1)</f>
        <v>制造业</v>
      </c>
      <c r="H4488" s="16">
        <f>[1]!s_is(A4488,83,"FY","YTD","20251231",1,"",100000000)</f>
        <v>1519.7799121609</v>
      </c>
      <c r="I4488" s="16">
        <f>[1]!s_is(A4488,83,"FY","YTD","20241231",1,"",100000000)</f>
        <v>785.8440649158</v>
      </c>
      <c r="J4488" s="16">
        <f t="shared" si="210"/>
        <v>0.93394590607964734</v>
      </c>
      <c r="K4488" s="16">
        <f>[1]!s_is(A4488,61,"FY","YTD","20251231",1,"",100000000)</f>
        <v>78.483781983300005</v>
      </c>
      <c r="L4488" s="16">
        <f>[1]!s_is(A4488,61,"FY","YTD","20241231",1,"",100000000)</f>
        <v>36.141356163000005</v>
      </c>
      <c r="M4488" s="16">
        <f t="shared" si="211"/>
        <v>1.1715782227244806</v>
      </c>
      <c r="N4488" s="16">
        <f>[1]!s_fa_roe(A4488,"20251231")</f>
        <v>8.0777999999999999</v>
      </c>
      <c r="O4488" s="16">
        <f>[1]!s_stmnote_rdexp(A4488,"20251231",1,10000)</f>
        <v>597424.89</v>
      </c>
      <c r="P4488" s="20">
        <f t="shared" si="212"/>
        <v>3.9309960950237262E-2</v>
      </c>
      <c r="Q4488" s="16">
        <f>[1]!s_margin_tradingbalance(A4488,"",10000)</f>
        <v>714811.84669999999</v>
      </c>
      <c r="R4488" s="16">
        <f>[1]!s_margin_seclendingbalance(A4488,"",10000)</f>
        <v>1425.3616</v>
      </c>
      <c r="S4488" s="17">
        <f>[1]!s_val_ev(A4488,"",100000000)</f>
        <v>2809.3144268103997</v>
      </c>
      <c r="T4488" s="17">
        <f>[1]!share_freesharesmv(A4488,"",100000000)</f>
        <v>902.2088652706999</v>
      </c>
      <c r="U4488" s="17">
        <f>[1]!s_dq_amount_btin(A4488,E4488,100000000)</f>
        <v>47.06572379</v>
      </c>
      <c r="V4488" s="17">
        <f>[1]!s_dq_turn(A4488,E4488)</f>
        <v>2.1155020112492382</v>
      </c>
      <c r="W4488" s="2">
        <f>[1]!s_pq_amount(A4488,"20260101","",100000000)</f>
        <v>4058.1316060899999</v>
      </c>
      <c r="X4488" s="2">
        <f>[1]!s_pq_avgamount(A4488,"20260101","",100000000)</f>
        <v>36.892105509909094</v>
      </c>
      <c r="Y4488" s="17">
        <f>[1]!s_ipo_dilutedpe(A4488)</f>
        <v>0</v>
      </c>
      <c r="Z4488" s="12">
        <f>[1]!s_ipo_collection_total(A4488,100000000)</f>
        <v>2.681</v>
      </c>
      <c r="AA4488" s="2">
        <f>[1]!s_val_pe_ttm(A4488,E4488)</f>
        <v>24.315168380737305</v>
      </c>
      <c r="AB4488" s="5">
        <f>[1]!s_info_zjtxornot1(A4488,"")</f>
        <v>1</v>
      </c>
      <c r="AC4488" s="22" t="str">
        <f>[1]!s_info_nature1(A4488,"")</f>
        <v>中央国有企业</v>
      </c>
      <c r="AD4488" s="6" t="str">
        <f>[1]!s_info_city(A4488)</f>
        <v>上海市</v>
      </c>
      <c r="AE4488" s="6" t="str">
        <f>[1]!s_info_province(A4488)</f>
        <v>上海</v>
      </c>
      <c r="AF4488">
        <v>121.472644</v>
      </c>
      <c r="AG4488">
        <v>31.231705999999999</v>
      </c>
    </row>
    <row r="4489" spans="1:33" x14ac:dyDescent="0.3">
      <c r="A4489" s="12" t="s">
        <v>361</v>
      </c>
      <c r="B4489" s="12" t="s">
        <v>362</v>
      </c>
      <c r="C4489" s="16" t="str">
        <f>[1]!s_info_mkt(A4489)</f>
        <v>北证</v>
      </c>
      <c r="D4489" s="16" t="str">
        <f>[1]!s_ipo_listeddate(A4489)</f>
        <v>2024-01-11</v>
      </c>
      <c r="E4489" s="16" t="str">
        <f>[1]!lastradeday_s("000002","")</f>
        <v>2026-06-22</v>
      </c>
      <c r="F4489" s="16" t="str">
        <f>[1]!s_info_industry_csrc2023(A4489,"",3)</f>
        <v>软件和信息技术服务业</v>
      </c>
      <c r="G4489" s="16" t="str">
        <f>[1]!s_info_industry_csrc2023(A4489,"",1)</f>
        <v>信息传输、软件和信息技术服务业</v>
      </c>
      <c r="H4489" s="16">
        <f>[1]!s_is(A4489,83,"FY","YTD","20251231",1,"",100000000)</f>
        <v>15.813661536400001</v>
      </c>
      <c r="I4489" s="16">
        <f>[1]!s_is(A4489,83,"FY","YTD","20241231",1,"",100000000)</f>
        <v>22.969407145300003</v>
      </c>
      <c r="J4489" s="16">
        <f t="shared" si="210"/>
        <v>-0.31153375285805796</v>
      </c>
      <c r="K4489" s="16">
        <f>[1]!s_is(A4489,61,"FY","YTD","20251231",1,"",100000000)</f>
        <v>0.76350154790000002</v>
      </c>
      <c r="L4489" s="16">
        <f>[1]!s_is(A4489,61,"FY","YTD","20241231",1,"",100000000)</f>
        <v>1.1609596523000001</v>
      </c>
      <c r="M4489" s="16">
        <f t="shared" si="211"/>
        <v>-0.34235307283296879</v>
      </c>
      <c r="N4489" s="16">
        <f>[1]!s_fa_roe(A4489,"20251231")</f>
        <v>5.0178000000000003</v>
      </c>
      <c r="O4489" s="16">
        <f>[1]!s_stmnote_rdexp(A4489,"20251231",1,10000)</f>
        <v>8306.807777</v>
      </c>
      <c r="P4489" s="20">
        <f t="shared" si="212"/>
        <v>5.2529313074516804E-2</v>
      </c>
      <c r="Q4489" s="16">
        <f>[1]!s_margin_tradingbalance(A4489,"",10000)</f>
        <v>3412.0138999999999</v>
      </c>
      <c r="R4489" s="16">
        <f>[1]!s_margin_seclendingbalance(A4489,"",10000)</f>
        <v>0</v>
      </c>
      <c r="S4489" s="17">
        <f>[1]!s_val_ev(A4489,"",100000000)</f>
        <v>31.938234035400001</v>
      </c>
      <c r="T4489" s="17">
        <f>[1]!share_freesharesmv(A4489,"",100000000)</f>
        <v>10.373975699399999</v>
      </c>
      <c r="U4489" s="17">
        <f>[1]!s_dq_amount_btin(A4489,E4489,100000000)</f>
        <v>0.34794810999999998</v>
      </c>
      <c r="V4489" s="17">
        <f>[1]!s_dq_turn(A4489,E4489)</f>
        <v>1.1278671250286882</v>
      </c>
      <c r="W4489" s="2">
        <f>[1]!s_pq_amount(A4489,"20260101","",100000000)</f>
        <v>41.434184620000003</v>
      </c>
      <c r="X4489" s="2">
        <f>[1]!s_pq_avgamount(A4489,"20260101","",100000000)</f>
        <v>0.37667440563636362</v>
      </c>
      <c r="Y4489" s="17">
        <f>[1]!s_ipo_dilutedpe(A4489)</f>
        <v>22.11</v>
      </c>
      <c r="Z4489" s="12">
        <f>[1]!s_ipo_collection_total(A4489,100000000)</f>
        <v>3.8584876820999998</v>
      </c>
      <c r="AA4489" s="2">
        <f>[1]!s_val_pe_ttm(A4489,E4489)</f>
        <v>43.255485534667969</v>
      </c>
      <c r="AB4489" s="5">
        <f>[1]!s_info_zjtxornot1(A4489,"")</f>
        <v>1</v>
      </c>
      <c r="AC4489" s="22" t="str">
        <f>[1]!s_info_nature1(A4489,"")</f>
        <v>地方国有企业</v>
      </c>
      <c r="AD4489" s="6" t="str">
        <f>[1]!s_info_city(A4489)</f>
        <v>北京市</v>
      </c>
      <c r="AE4489" s="6" t="str">
        <f>[1]!s_info_province(A4489)</f>
        <v>北京</v>
      </c>
      <c r="AF4489">
        <v>116.40528500000001</v>
      </c>
      <c r="AG4489">
        <v>39.904989</v>
      </c>
    </row>
    <row r="4490" spans="1:33" x14ac:dyDescent="0.3">
      <c r="A4490" s="12" t="s">
        <v>359</v>
      </c>
      <c r="B4490" s="12" t="s">
        <v>360</v>
      </c>
      <c r="C4490" s="16" t="str">
        <f>[1]!s_info_mkt(A4490)</f>
        <v>北证</v>
      </c>
      <c r="D4490" s="16" t="str">
        <f>[1]!s_ipo_listeddate(A4490)</f>
        <v>2025-08-14</v>
      </c>
      <c r="E4490" s="16" t="str">
        <f>[1]!lastradeday_s("000002","")</f>
        <v>2026-06-22</v>
      </c>
      <c r="F4490" s="16" t="str">
        <f>[1]!s_info_industry_csrc2023(A4490,"",3)</f>
        <v>专用设备制造业</v>
      </c>
      <c r="G4490" s="16" t="str">
        <f>[1]!s_info_industry_csrc2023(A4490,"",1)</f>
        <v>制造业</v>
      </c>
      <c r="H4490" s="16">
        <f>[1]!s_is(A4490,83,"FY","YTD","20251231",1,"",100000000)</f>
        <v>9.0571015057000004</v>
      </c>
      <c r="I4490" s="16">
        <f>[1]!s_is(A4490,83,"FY","YTD","20241231",1,"",100000000)</f>
        <v>8.8843774816999996</v>
      </c>
      <c r="J4490" s="16">
        <f t="shared" si="210"/>
        <v>1.9441319817373515E-2</v>
      </c>
      <c r="K4490" s="16">
        <f>[1]!s_is(A4490,61,"FY","YTD","20251231",1,"",100000000)</f>
        <v>1.1227212304</v>
      </c>
      <c r="L4490" s="16">
        <f>[1]!s_is(A4490,61,"FY","YTD","20241231",1,"",100000000)</f>
        <v>1.0504622121</v>
      </c>
      <c r="M4490" s="16">
        <f t="shared" si="211"/>
        <v>6.8787832125389442E-2</v>
      </c>
      <c r="N4490" s="16">
        <f>[1]!s_fa_roe(A4490,"20251231")</f>
        <v>13.861800000000001</v>
      </c>
      <c r="O4490" s="16">
        <f>[1]!s_stmnote_rdexp(A4490,"20251231",1,10000)</f>
        <v>2836.0163130000001</v>
      </c>
      <c r="P4490" s="20">
        <f t="shared" si="212"/>
        <v>3.1312625912552489E-2</v>
      </c>
      <c r="Q4490" s="16">
        <f>[1]!s_margin_tradingbalance(A4490,"",10000)</f>
        <v>1994.7616</v>
      </c>
      <c r="R4490" s="16">
        <f>[1]!s_margin_seclendingbalance(A4490,"",10000)</f>
        <v>0</v>
      </c>
      <c r="S4490" s="17">
        <f>[1]!s_val_ev(A4490,"",100000000)</f>
        <v>26.147159434200002</v>
      </c>
      <c r="T4490" s="17">
        <f>[1]!share_freesharesmv(A4490,"",100000000)</f>
        <v>8.1591774886999993</v>
      </c>
      <c r="U4490" s="17">
        <f>[1]!s_dq_amount_btin(A4490,E4490,100000000)</f>
        <v>0.1800678</v>
      </c>
      <c r="V4490" s="17">
        <f>[1]!s_dq_turn(A4490,E4490)</f>
        <v>2.2597771939065527</v>
      </c>
      <c r="W4490" s="2">
        <f>[1]!s_pq_amount(A4490,"20260101","",100000000)</f>
        <v>33.876378770000002</v>
      </c>
      <c r="X4490" s="2">
        <f>[1]!s_pq_avgamount(A4490,"20260101","",100000000)</f>
        <v>0.30796707972727272</v>
      </c>
      <c r="Y4490" s="17">
        <f>[1]!s_ipo_dilutedpe(A4490)</f>
        <v>15.05</v>
      </c>
      <c r="Z4490" s="12">
        <f>[1]!s_ipo_collection_total(A4490,100000000)</f>
        <v>4.3009160850999999</v>
      </c>
      <c r="AA4490" s="2">
        <f>[1]!s_val_pe_ttm(A4490,E4490)</f>
        <v>24.624998092651367</v>
      </c>
      <c r="AB4490" s="5">
        <f>[1]!s_info_zjtxornot1(A4490,"")</f>
        <v>1</v>
      </c>
      <c r="AC4490" s="22" t="str">
        <f>[1]!s_info_nature1(A4490,"")</f>
        <v>民营企业</v>
      </c>
      <c r="AD4490" s="6" t="str">
        <f>[1]!s_info_city(A4490)</f>
        <v>衢州市</v>
      </c>
      <c r="AE4490" s="6" t="str">
        <f>[1]!s_info_province(A4490)</f>
        <v>浙江省</v>
      </c>
      <c r="AF4490">
        <v>118.87263</v>
      </c>
      <c r="AG4490">
        <v>28.941707999999998</v>
      </c>
    </row>
    <row r="4491" spans="1:33" x14ac:dyDescent="0.3">
      <c r="A4491" s="12" t="s">
        <v>9274</v>
      </c>
      <c r="B4491" s="12" t="s">
        <v>9275</v>
      </c>
      <c r="C4491" s="16" t="str">
        <f>[1]!s_info_mkt(A4491)</f>
        <v>创业板</v>
      </c>
      <c r="D4491" s="16" t="str">
        <f>[1]!s_ipo_listeddate(A4491)</f>
        <v>2015-12-23</v>
      </c>
      <c r="E4491" s="16" t="str">
        <f>[1]!lastradeday_s("000002","")</f>
        <v>2026-06-22</v>
      </c>
      <c r="F4491" s="16" t="str">
        <f>[1]!s_info_industry_csrc2023(A4491,"",3)</f>
        <v>教育</v>
      </c>
      <c r="G4491" s="16" t="str">
        <f>[1]!s_info_industry_csrc2023(A4491,"",1)</f>
        <v>教育</v>
      </c>
      <c r="H4491" s="16">
        <f>[1]!s_is(A4491,83,"FY","YTD","20251231",1,"",100000000)</f>
        <v>31.978335808000001</v>
      </c>
      <c r="I4491" s="16">
        <f>[1]!s_is(A4491,83,"FY","YTD","20241231",1,"",100000000)</f>
        <v>28.327987780000001</v>
      </c>
      <c r="J4491" s="16">
        <f t="shared" si="210"/>
        <v>0.12886012435296235</v>
      </c>
      <c r="K4491" s="16">
        <f>[1]!s_is(A4491,61,"FY","YTD","20251231",1,"",100000000)</f>
        <v>2.4062105490999999</v>
      </c>
      <c r="L4491" s="16">
        <f>[1]!s_is(A4491,61,"FY","YTD","20241231",1,"",100000000)</f>
        <v>0.52992079599999997</v>
      </c>
      <c r="M4491" s="16">
        <f t="shared" si="211"/>
        <v>3.5406984727959236</v>
      </c>
      <c r="N4491" s="16">
        <f>[1]!s_fa_roe(A4491,"20251231")</f>
        <v>113.9907</v>
      </c>
      <c r="O4491" s="16">
        <f>[1]!s_stmnote_rdexp(A4491,"20251231",1,10000)</f>
        <v>20930.750252000002</v>
      </c>
      <c r="P4491" s="20">
        <f t="shared" si="212"/>
        <v>6.5452906547950412E-2</v>
      </c>
      <c r="Q4491" s="16">
        <f>[1]!s_margin_tradingbalance(A4491,"",10000)</f>
        <v>18224.852699999999</v>
      </c>
      <c r="R4491" s="16">
        <f>[1]!s_margin_seclendingbalance(A4491,"",10000)</f>
        <v>124.38679999999999</v>
      </c>
      <c r="S4491" s="17">
        <f>[1]!s_val_ev(A4491,"",100000000)</f>
        <v>70.923189514800001</v>
      </c>
      <c r="T4491" s="17">
        <f>[1]!share_freesharesmv(A4491,"",100000000)</f>
        <v>25.4844068592</v>
      </c>
      <c r="U4491" s="17">
        <f>[1]!s_dq_amount_btin(A4491,E4491,100000000)</f>
        <v>0.94834510000000005</v>
      </c>
      <c r="V4491" s="17">
        <f>[1]!s_dq_turn(A4491,E4491)</f>
        <v>1.3606073849775611</v>
      </c>
      <c r="W4491" s="2">
        <f>[1]!s_pq_amount(A4491,"20260101","",100000000)</f>
        <v>180.76676226000001</v>
      </c>
      <c r="X4491" s="2">
        <f>[1]!s_pq_avgamount(A4491,"20260101","",100000000)</f>
        <v>1.6433342023636366</v>
      </c>
      <c r="Y4491" s="17">
        <f>[1]!s_ipo_dilutedpe(A4491)</f>
        <v>22.96</v>
      </c>
      <c r="Z4491" s="12">
        <f>[1]!s_ipo_collection_total(A4491,100000000)</f>
        <v>1.4352</v>
      </c>
      <c r="AA4491" s="2">
        <f>[1]!s_val_pe_ttm(A4491,E4491)</f>
        <v>29.491409301757813</v>
      </c>
      <c r="AB4491" s="5">
        <f>[1]!s_info_zjtxornot1(A4491,"")</f>
        <v>0</v>
      </c>
      <c r="AC4491" s="22" t="str">
        <f>[1]!s_info_nature1(A4491,"")</f>
        <v>民营企业</v>
      </c>
      <c r="AD4491" s="6" t="str">
        <f>[1]!s_info_city(A4491)</f>
        <v>成都市</v>
      </c>
      <c r="AE4491" s="6" t="str">
        <f>[1]!s_info_province(A4491)</f>
        <v>四川省</v>
      </c>
      <c r="AF4491">
        <v>104.065735</v>
      </c>
      <c r="AG4491">
        <v>30.659462000000001</v>
      </c>
    </row>
    <row r="4492" spans="1:33" x14ac:dyDescent="0.3">
      <c r="A4492" s="12" t="s">
        <v>9276</v>
      </c>
      <c r="B4492" s="12" t="s">
        <v>9277</v>
      </c>
      <c r="C4492" s="16" t="str">
        <f>[1]!s_info_mkt(A4492)</f>
        <v>创业板</v>
      </c>
      <c r="D4492" s="16" t="str">
        <f>[1]!s_ipo_listeddate(A4492)</f>
        <v>2010-01-08</v>
      </c>
      <c r="E4492" s="16" t="str">
        <f>[1]!lastradeday_s("000002","")</f>
        <v>2026-06-22</v>
      </c>
      <c r="F4492" s="16" t="str">
        <f>[1]!s_info_industry_csrc2023(A4492,"",3)</f>
        <v>医药制造业</v>
      </c>
      <c r="G4492" s="16" t="str">
        <f>[1]!s_info_industry_csrc2023(A4492,"",1)</f>
        <v>制造业</v>
      </c>
      <c r="H4492" s="16">
        <f>[1]!s_is(A4492,83,"FY","YTD","20251231",1,"",100000000)</f>
        <v>11.526624333499999</v>
      </c>
      <c r="I4492" s="16">
        <f>[1]!s_is(A4492,83,"FY","YTD","20241231",1,"",100000000)</f>
        <v>14.733190461500001</v>
      </c>
      <c r="J4492" s="16">
        <f t="shared" si="210"/>
        <v>-0.21764234544983529</v>
      </c>
      <c r="K4492" s="16">
        <f>[1]!s_is(A4492,61,"FY","YTD","20251231",1,"",100000000)</f>
        <v>2.7858426468999999</v>
      </c>
      <c r="L4492" s="16">
        <f>[1]!s_is(A4492,61,"FY","YTD","20241231",1,"",100000000)</f>
        <v>3.7557802526999997</v>
      </c>
      <c r="M4492" s="16">
        <f t="shared" si="211"/>
        <v>-0.25825195845862375</v>
      </c>
      <c r="N4492" s="16">
        <f>[1]!s_fa_roe(A4492,"20251231")</f>
        <v>6.5392000000000001</v>
      </c>
      <c r="O4492" s="16">
        <f>[1]!s_stmnote_rdexp(A4492,"20251231",1,10000)</f>
        <v>8827.3816470000002</v>
      </c>
      <c r="P4492" s="20">
        <f t="shared" si="212"/>
        <v>7.6582539619555842E-2</v>
      </c>
      <c r="Q4492" s="16">
        <f>[1]!s_margin_tradingbalance(A4492,"",10000)</f>
        <v>30072.283100000001</v>
      </c>
      <c r="R4492" s="16">
        <f>[1]!s_margin_seclendingbalance(A4492,"",10000)</f>
        <v>33.568800000000003</v>
      </c>
      <c r="S4492" s="17">
        <f>[1]!s_val_ev(A4492,"",100000000)</f>
        <v>44.3504</v>
      </c>
      <c r="T4492" s="17">
        <f>[1]!share_freesharesmv(A4492,"",100000000)</f>
        <v>27.026325488800001</v>
      </c>
      <c r="U4492" s="17">
        <f>[1]!s_dq_amount_btin(A4492,E4492,100000000)</f>
        <v>0.81325608000000005</v>
      </c>
      <c r="V4492" s="17">
        <f>[1]!s_dq_turn(A4492,E4492)</f>
        <v>2.128246793106777</v>
      </c>
      <c r="W4492" s="2">
        <f>[1]!s_pq_amount(A4492,"20260101","",100000000)</f>
        <v>122.95479198</v>
      </c>
      <c r="X4492" s="2">
        <f>[1]!s_pq_avgamount(A4492,"20260101","",100000000)</f>
        <v>1.1177708361818182</v>
      </c>
      <c r="Y4492" s="17">
        <f>[1]!s_ipo_dilutedpe(A4492)</f>
        <v>82.61</v>
      </c>
      <c r="Z4492" s="12">
        <f>[1]!s_ipo_collection_total(A4492,100000000)</f>
        <v>10.412000000000001</v>
      </c>
      <c r="AA4492" s="2">
        <f>[1]!s_val_pe_ttm(A4492,E4492)</f>
        <v>17.113307952880859</v>
      </c>
      <c r="AB4492" s="5">
        <f>[1]!s_info_zjtxornot1(A4492,"")</f>
        <v>0</v>
      </c>
      <c r="AC4492" s="22" t="str">
        <f>[1]!s_info_nature1(A4492,"")</f>
        <v>民营企业</v>
      </c>
      <c r="AD4492" s="6" t="str">
        <f>[1]!s_info_city(A4492)</f>
        <v>上海市</v>
      </c>
      <c r="AE4492" s="6" t="str">
        <f>[1]!s_info_province(A4492)</f>
        <v>上海</v>
      </c>
      <c r="AF4492">
        <v>121.472644</v>
      </c>
      <c r="AG4492">
        <v>31.231705999999999</v>
      </c>
    </row>
    <row r="4493" spans="1:33" x14ac:dyDescent="0.3">
      <c r="A4493" s="12" t="s">
        <v>9278</v>
      </c>
      <c r="B4493" s="12" t="s">
        <v>9279</v>
      </c>
      <c r="C4493" s="16" t="str">
        <f>[1]!s_info_mkt(A4493)</f>
        <v>主板</v>
      </c>
      <c r="D4493" s="16" t="str">
        <f>[1]!s_ipo_listeddate(A4493)</f>
        <v>2011-05-06</v>
      </c>
      <c r="E4493" s="16" t="str">
        <f>[1]!lastradeday_s("000002","")</f>
        <v>2026-06-22</v>
      </c>
      <c r="F4493" s="16" t="str">
        <f>[1]!s_info_industry_csrc2023(A4493,"",3)</f>
        <v>金属制品业</v>
      </c>
      <c r="G4493" s="16" t="str">
        <f>[1]!s_info_industry_csrc2023(A4493,"",1)</f>
        <v>制造业</v>
      </c>
      <c r="H4493" s="16">
        <f>[1]!s_is(A4493,83,"FY","YTD","20251231",1,"",100000000)</f>
        <v>14.0607695977</v>
      </c>
      <c r="I4493" s="16">
        <f>[1]!s_is(A4493,83,"FY","YTD","20241231",1,"",100000000)</f>
        <v>12.162698233199999</v>
      </c>
      <c r="J4493" s="16">
        <f t="shared" si="210"/>
        <v>0.15605676701892657</v>
      </c>
      <c r="K4493" s="16">
        <f>[1]!s_is(A4493,61,"FY","YTD","20251231",1,"",100000000)</f>
        <v>1.3514845950999999</v>
      </c>
      <c r="L4493" s="16">
        <f>[1]!s_is(A4493,61,"FY","YTD","20241231",1,"",100000000)</f>
        <v>0.30452056129999999</v>
      </c>
      <c r="M4493" s="16">
        <f t="shared" si="211"/>
        <v>3.438073374521919</v>
      </c>
      <c r="N4493" s="16">
        <f>[1]!s_fa_roe(A4493,"20251231")</f>
        <v>4.6527000000000003</v>
      </c>
      <c r="O4493" s="16">
        <f>[1]!s_stmnote_rdexp(A4493,"20251231",1,10000)</f>
        <v>3906.8765469999998</v>
      </c>
      <c r="P4493" s="20">
        <f t="shared" si="212"/>
        <v>2.7785652270691283E-2</v>
      </c>
      <c r="Q4493" s="16">
        <f>[1]!s_margin_tradingbalance(A4493,"",10000)</f>
        <v>21142.922200000001</v>
      </c>
      <c r="R4493" s="16">
        <f>[1]!s_margin_seclendingbalance(A4493,"",10000)</f>
        <v>0.97019999999999995</v>
      </c>
      <c r="S4493" s="17">
        <f>[1]!s_val_ev(A4493,"",100000000)</f>
        <v>45.060058308000002</v>
      </c>
      <c r="T4493" s="17">
        <f>[1]!share_freesharesmv(A4493,"",100000000)</f>
        <v>35.069561766000007</v>
      </c>
      <c r="U4493" s="17">
        <f>[1]!s_dq_amount_btin(A4493,E4493,100000000)</f>
        <v>1.4719177299999999</v>
      </c>
      <c r="V4493" s="17">
        <f>[1]!s_dq_turn(A4493,E4493)</f>
        <v>3.3277889361580724</v>
      </c>
      <c r="W4493" s="2">
        <f>[1]!s_pq_amount(A4493,"20260101","",100000000)</f>
        <v>474.14638559999997</v>
      </c>
      <c r="X4493" s="2">
        <f>[1]!s_pq_avgamount(A4493,"20260101","",100000000)</f>
        <v>4.3104216872727275</v>
      </c>
      <c r="Y4493" s="17">
        <f>[1]!s_ipo_dilutedpe(A4493)</f>
        <v>32.61</v>
      </c>
      <c r="Z4493" s="12">
        <f>[1]!s_ipo_collection_total(A4493,100000000)</f>
        <v>11.43</v>
      </c>
      <c r="AA4493" s="2">
        <f>[1]!s_val_pe_ttm(A4493,E4493)</f>
        <v>28.456768035888672</v>
      </c>
      <c r="AB4493" s="5">
        <f>[1]!s_info_zjtxornot1(A4493,"")</f>
        <v>0</v>
      </c>
      <c r="AC4493" s="22" t="str">
        <f>[1]!s_info_nature1(A4493,"")</f>
        <v>民营企业</v>
      </c>
      <c r="AD4493" s="6" t="str">
        <f>[1]!s_info_city(A4493)</f>
        <v>江阴市</v>
      </c>
      <c r="AE4493" s="6" t="str">
        <f>[1]!s_info_province(A4493)</f>
        <v>江苏省</v>
      </c>
      <c r="AF4493">
        <v>120.31067899999999</v>
      </c>
      <c r="AG4493">
        <v>31.837425</v>
      </c>
    </row>
    <row r="4494" spans="1:33" x14ac:dyDescent="0.3">
      <c r="A4494" s="12" t="s">
        <v>9280</v>
      </c>
      <c r="B4494" s="12" t="s">
        <v>9281</v>
      </c>
      <c r="C4494" s="16" t="str">
        <f>[1]!s_info_mkt(A4494)</f>
        <v>主板</v>
      </c>
      <c r="D4494" s="16" t="str">
        <f>[1]!s_ipo_listeddate(A4494)</f>
        <v>2019-12-17</v>
      </c>
      <c r="E4494" s="16" t="str">
        <f>[1]!lastradeday_s("000002","")</f>
        <v>2026-06-22</v>
      </c>
      <c r="F4494" s="16" t="str">
        <f>[1]!s_info_industry_csrc2023(A4494,"",3)</f>
        <v>软件和信息技术服务业</v>
      </c>
      <c r="G4494" s="16" t="str">
        <f>[1]!s_info_industry_csrc2023(A4494,"",1)</f>
        <v>信息传输、软件和信息技术服务业</v>
      </c>
      <c r="H4494" s="16">
        <f>[1]!s_is(A4494,83,"FY","YTD","20251231",1,"",100000000)</f>
        <v>24.769284023400001</v>
      </c>
      <c r="I4494" s="16">
        <f>[1]!s_is(A4494,83,"FY","YTD","20241231",1,"",100000000)</f>
        <v>27.774549019400002</v>
      </c>
      <c r="J4494" s="16">
        <f t="shared" si="210"/>
        <v>-0.10820211676167557</v>
      </c>
      <c r="K4494" s="16">
        <f>[1]!s_is(A4494,61,"FY","YTD","20251231",1,"",100000000)</f>
        <v>3.8267323863999998</v>
      </c>
      <c r="L4494" s="16">
        <f>[1]!s_is(A4494,61,"FY","YTD","20241231",1,"",100000000)</f>
        <v>2.9002386042000001</v>
      </c>
      <c r="M4494" s="16">
        <f t="shared" si="211"/>
        <v>0.31945433070861529</v>
      </c>
      <c r="N4494" s="16">
        <f>[1]!s_fa_roe(A4494,"20251231")</f>
        <v>20.377800000000001</v>
      </c>
      <c r="O4494" s="16">
        <f>[1]!s_stmnote_rdexp(A4494,"20251231",1,10000)</f>
        <v>28580.585311000003</v>
      </c>
      <c r="P4494" s="20">
        <f t="shared" si="212"/>
        <v>0.11538720814053161</v>
      </c>
      <c r="Q4494" s="16">
        <f>[1]!s_margin_tradingbalance(A4494,"",10000)</f>
        <v>0</v>
      </c>
      <c r="R4494" s="16">
        <f>[1]!s_margin_seclendingbalance(A4494,"",10000)</f>
        <v>0</v>
      </c>
      <c r="S4494" s="17">
        <f>[1]!s_val_ev(A4494,"",100000000)</f>
        <v>118.083702</v>
      </c>
      <c r="T4494" s="17">
        <f>[1]!share_freesharesmv(A4494,"",100000000)</f>
        <v>53.050759644000003</v>
      </c>
      <c r="U4494" s="17">
        <f>[1]!s_dq_amount_btin(A4494,E4494,100000000)</f>
        <v>3.88368271</v>
      </c>
      <c r="V4494" s="17">
        <f>[1]!s_dq_turn(A4494,E4494)</f>
        <v>4.813134331211339</v>
      </c>
      <c r="W4494" s="2">
        <f>[1]!s_pq_amount(A4494,"20260101","",100000000)</f>
        <v>558.13826142999994</v>
      </c>
      <c r="X4494" s="2">
        <f>[1]!s_pq_avgamount(A4494,"20260101","",100000000)</f>
        <v>5.0739841948181823</v>
      </c>
      <c r="Y4494" s="17">
        <f>[1]!s_ipo_dilutedpe(A4494)</f>
        <v>22.99</v>
      </c>
      <c r="Z4494" s="12">
        <f>[1]!s_ipo_collection_total(A4494,100000000)</f>
        <v>8.2080000000000002</v>
      </c>
      <c r="AA4494" s="2">
        <f>[1]!s_val_pe_ttm(A4494,E4494)</f>
        <v>36.287811279296875</v>
      </c>
      <c r="AB4494" s="5">
        <f>[1]!s_info_zjtxornot1(A4494,"")</f>
        <v>1</v>
      </c>
      <c r="AC4494" s="22" t="str">
        <f>[1]!s_info_nature1(A4494,"")</f>
        <v>公众企业</v>
      </c>
      <c r="AD4494" s="6" t="str">
        <f>[1]!s_info_city(A4494)</f>
        <v>深圳市</v>
      </c>
      <c r="AE4494" s="6" t="str">
        <f>[1]!s_info_province(A4494)</f>
        <v>广东省</v>
      </c>
      <c r="AF4494">
        <v>114.085947</v>
      </c>
      <c r="AG4494">
        <v>22.547000000000001</v>
      </c>
    </row>
    <row r="4495" spans="1:33" x14ac:dyDescent="0.3">
      <c r="A4495" s="12" t="s">
        <v>9282</v>
      </c>
      <c r="B4495" s="12" t="s">
        <v>9283</v>
      </c>
      <c r="C4495" s="16" t="str">
        <f>[1]!s_info_mkt(A4495)</f>
        <v>主板</v>
      </c>
      <c r="D4495" s="16" t="str">
        <f>[1]!s_ipo_listeddate(A4495)</f>
        <v>1996-07-16</v>
      </c>
      <c r="E4495" s="16" t="str">
        <f>[1]!lastradeday_s("000002","")</f>
        <v>2026-06-22</v>
      </c>
      <c r="F4495" s="16" t="str">
        <f>[1]!s_info_industry_csrc2023(A4495,"",3)</f>
        <v>批发业</v>
      </c>
      <c r="G4495" s="16" t="str">
        <f>[1]!s_info_industry_csrc2023(A4495,"",1)</f>
        <v>批发和零售业</v>
      </c>
      <c r="H4495" s="16">
        <f>[1]!s_is(A4495,83,"FY","YTD","20251231",1,"",100000000)</f>
        <v>336.79107221150002</v>
      </c>
      <c r="I4495" s="16">
        <f>[1]!s_is(A4495,83,"FY","YTD","20241231",1,"",100000000)</f>
        <v>333.51653828950003</v>
      </c>
      <c r="J4495" s="16">
        <f t="shared" si="210"/>
        <v>9.8182055342563856E-3</v>
      </c>
      <c r="K4495" s="16">
        <f>[1]!s_is(A4495,61,"FY","YTD","20251231",1,"",100000000)</f>
        <v>5.0123776804000002</v>
      </c>
      <c r="L4495" s="16">
        <f>[1]!s_is(A4495,61,"FY","YTD","20241231",1,"",100000000)</f>
        <v>5.2552210714000003</v>
      </c>
      <c r="M4495" s="16">
        <f t="shared" si="211"/>
        <v>-4.6209928697691527E-2</v>
      </c>
      <c r="N4495" s="16">
        <f>[1]!s_fa_roe(A4495,"20251231")</f>
        <v>10.2905</v>
      </c>
      <c r="O4495" s="16">
        <f>[1]!s_stmnote_rdexp(A4495,"20251231",1,10000)</f>
        <v>2032.8754750000001</v>
      </c>
      <c r="P4495" s="20">
        <f t="shared" si="212"/>
        <v>6.0360135488490125E-4</v>
      </c>
      <c r="Q4495" s="16">
        <f>[1]!s_margin_tradingbalance(A4495,"",10000)</f>
        <v>0</v>
      </c>
      <c r="R4495" s="16">
        <f>[1]!s_margin_seclendingbalance(A4495,"",10000)</f>
        <v>0</v>
      </c>
      <c r="S4495" s="17">
        <f>[1]!s_val_ev(A4495,"",100000000)</f>
        <v>54.225518015999995</v>
      </c>
      <c r="T4495" s="17">
        <f>[1]!share_freesharesmv(A4495,"",100000000)</f>
        <v>17.468827967999999</v>
      </c>
      <c r="U4495" s="17">
        <f>[1]!s_dq_amount_btin(A4495,E4495,100000000)</f>
        <v>0.59771028999999998</v>
      </c>
      <c r="V4495" s="17">
        <f>[1]!s_dq_turn(A4495,E4495)</f>
        <v>1.1227708925052455</v>
      </c>
      <c r="W4495" s="2">
        <f>[1]!s_pq_amount(A4495,"20260101","",100000000)</f>
        <v>148.66302843</v>
      </c>
      <c r="X4495" s="2">
        <f>[1]!s_pq_avgamount(A4495,"20260101","",100000000)</f>
        <v>1.3514820766363635</v>
      </c>
      <c r="Y4495" s="17">
        <f>[1]!s_ipo_dilutedpe(A4495)</f>
        <v>0</v>
      </c>
      <c r="Z4495" s="12">
        <f>[1]!s_ipo_collection_total(A4495,100000000)</f>
        <v>0.48576000000000003</v>
      </c>
      <c r="AA4495" s="2">
        <f>[1]!s_val_pe_ttm(A4495,E4495)</f>
        <v>11.283096313476563</v>
      </c>
      <c r="AB4495" s="5">
        <f>[1]!s_info_zjtxornot1(A4495,"")</f>
        <v>0</v>
      </c>
      <c r="AC4495" s="22" t="str">
        <f>[1]!s_info_nature1(A4495,"")</f>
        <v>地方国有企业</v>
      </c>
      <c r="AD4495" s="6" t="str">
        <f>[1]!s_info_city(A4495)</f>
        <v>杭州市</v>
      </c>
      <c r="AE4495" s="6" t="str">
        <f>[1]!s_info_province(A4495)</f>
        <v>浙江省</v>
      </c>
      <c r="AF4495">
        <v>120.153576</v>
      </c>
      <c r="AG4495">
        <v>30.287458999999998</v>
      </c>
    </row>
    <row r="4496" spans="1:33" x14ac:dyDescent="0.3">
      <c r="A4496" s="12" t="s">
        <v>9284</v>
      </c>
      <c r="B4496" s="12" t="s">
        <v>9285</v>
      </c>
      <c r="C4496" s="16" t="str">
        <f>[1]!s_info_mkt(A4496)</f>
        <v>主板</v>
      </c>
      <c r="D4496" s="16" t="str">
        <f>[1]!s_ipo_listeddate(A4496)</f>
        <v>2000-12-27</v>
      </c>
      <c r="E4496" s="16" t="str">
        <f>[1]!lastradeday_s("000002","")</f>
        <v>2026-06-22</v>
      </c>
      <c r="F4496" s="16" t="str">
        <f>[1]!s_info_industry_csrc2023(A4496,"",3)</f>
        <v>有色金属矿采选业</v>
      </c>
      <c r="G4496" s="16" t="str">
        <f>[1]!s_info_industry_csrc2023(A4496,"",1)</f>
        <v>采矿业</v>
      </c>
      <c r="H4496" s="16">
        <f>[1]!s_is(A4496,83,"FY","YTD","20251231",1,"",100000000)</f>
        <v>24.299551359799999</v>
      </c>
      <c r="I4496" s="16">
        <f>[1]!s_is(A4496,83,"FY","YTD","20241231",1,"",100000000)</f>
        <v>16.394781605799999</v>
      </c>
      <c r="J4496" s="16">
        <f t="shared" si="210"/>
        <v>0.48215157384002727</v>
      </c>
      <c r="K4496" s="16">
        <f>[1]!s_is(A4496,61,"FY","YTD","20251231",1,"",100000000)</f>
        <v>5.1203343658999998</v>
      </c>
      <c r="L4496" s="16">
        <f>[1]!s_is(A4496,61,"FY","YTD","20241231",1,"",100000000)</f>
        <v>2.2960775834000002</v>
      </c>
      <c r="M4496" s="16">
        <f t="shared" si="211"/>
        <v>1.2300354321293789</v>
      </c>
      <c r="N4496" s="16">
        <f>[1]!s_fa_roe(A4496,"20251231")</f>
        <v>12.564500000000001</v>
      </c>
      <c r="O4496" s="16">
        <f>[1]!s_stmnote_rdexp(A4496,"20251231",1,10000)</f>
        <v>842.18370600000003</v>
      </c>
      <c r="P4496" s="20">
        <f t="shared" si="212"/>
        <v>3.4658405561893125E-3</v>
      </c>
      <c r="Q4496" s="16">
        <f>[1]!s_margin_tradingbalance(A4496,"",10000)</f>
        <v>103904.0616</v>
      </c>
      <c r="R4496" s="16">
        <f>[1]!s_margin_seclendingbalance(A4496,"",10000)</f>
        <v>475.56599999999997</v>
      </c>
      <c r="S4496" s="17">
        <f>[1]!s_val_ev(A4496,"",100000000)</f>
        <v>168.30609192880002</v>
      </c>
      <c r="T4496" s="17">
        <f>[1]!share_freesharesmv(A4496,"",100000000)</f>
        <v>155.52412171520001</v>
      </c>
      <c r="U4496" s="17">
        <f>[1]!s_dq_amount_btin(A4496,E4496,100000000)</f>
        <v>16.80483658</v>
      </c>
      <c r="V4496" s="17">
        <f>[1]!s_dq_turn(A4496,E4496)</f>
        <v>10.393990936228573</v>
      </c>
      <c r="W4496" s="2">
        <f>[1]!s_pq_amount(A4496,"20260101","",100000000)</f>
        <v>1573.22594671</v>
      </c>
      <c r="X4496" s="2">
        <f>[1]!s_pq_avgamount(A4496,"20260101","",100000000)</f>
        <v>14.302054061</v>
      </c>
      <c r="Y4496" s="17">
        <f>[1]!s_ipo_dilutedpe(A4496)</f>
        <v>36.83</v>
      </c>
      <c r="Z4496" s="12">
        <f>[1]!s_ipo_collection_total(A4496,100000000)</f>
        <v>4.0750000000000002</v>
      </c>
      <c r="AA4496" s="2">
        <f>[1]!s_val_pe_ttm(A4496,E4496)</f>
        <v>29.743064880371094</v>
      </c>
      <c r="AB4496" s="5">
        <f>[1]!s_info_zjtxornot1(A4496,"")</f>
        <v>0</v>
      </c>
      <c r="AC4496" s="22" t="str">
        <f>[1]!s_info_nature1(A4496,"")</f>
        <v>民营企业</v>
      </c>
      <c r="AD4496" s="6" t="str">
        <f>[1]!s_info_city(A4496)</f>
        <v>拉萨市</v>
      </c>
      <c r="AE4496" s="6" t="str">
        <f>[1]!s_info_province(A4496)</f>
        <v>西藏自治区</v>
      </c>
      <c r="AF4496">
        <v>91.132211999999996</v>
      </c>
      <c r="AG4496">
        <v>29.660361000000002</v>
      </c>
    </row>
    <row r="4497" spans="1:33" x14ac:dyDescent="0.3">
      <c r="A4497" s="12" t="s">
        <v>363</v>
      </c>
      <c r="B4497" s="12" t="s">
        <v>364</v>
      </c>
      <c r="C4497" s="16" t="str">
        <f>[1]!s_info_mkt(A4497)</f>
        <v>北证</v>
      </c>
      <c r="D4497" s="16" t="str">
        <f>[1]!s_ipo_listeddate(A4497)</f>
        <v>2022-12-29</v>
      </c>
      <c r="E4497" s="16" t="str">
        <f>[1]!lastradeday_s("000002","")</f>
        <v>2026-06-22</v>
      </c>
      <c r="F4497" s="16" t="str">
        <f>[1]!s_info_industry_csrc2023(A4497,"",3)</f>
        <v>通用设备制造业</v>
      </c>
      <c r="G4497" s="16" t="str">
        <f>[1]!s_info_industry_csrc2023(A4497,"",1)</f>
        <v>制造业</v>
      </c>
      <c r="H4497" s="16">
        <f>[1]!s_is(A4497,83,"FY","YTD","20251231",1,"",100000000)</f>
        <v>2.6781961611000002</v>
      </c>
      <c r="I4497" s="16">
        <f>[1]!s_is(A4497,83,"FY","YTD","20241231",1,"",100000000)</f>
        <v>2.6233926405000001</v>
      </c>
      <c r="J4497" s="16">
        <f t="shared" si="210"/>
        <v>2.0890323375137188E-2</v>
      </c>
      <c r="K4497" s="16">
        <f>[1]!s_is(A4497,61,"FY","YTD","20251231",1,"",100000000)</f>
        <v>0.34370185790000002</v>
      </c>
      <c r="L4497" s="16">
        <f>[1]!s_is(A4497,61,"FY","YTD","20241231",1,"",100000000)</f>
        <v>0.38786523219999997</v>
      </c>
      <c r="M4497" s="16">
        <f t="shared" si="211"/>
        <v>-0.11386267866676798</v>
      </c>
      <c r="N4497" s="16">
        <f>[1]!s_fa_roe(A4497,"20251231")</f>
        <v>6.0731999999999999</v>
      </c>
      <c r="O4497" s="16">
        <f>[1]!s_stmnote_rdexp(A4497,"20251231",1,10000)</f>
        <v>1383.0060109999999</v>
      </c>
      <c r="P4497" s="20">
        <f t="shared" si="212"/>
        <v>5.1639459091449291E-2</v>
      </c>
      <c r="Q4497" s="16">
        <f>[1]!s_margin_tradingbalance(A4497,"",10000)</f>
        <v>324.49279999999999</v>
      </c>
      <c r="R4497" s="16">
        <f>[1]!s_margin_seclendingbalance(A4497,"",10000)</f>
        <v>0</v>
      </c>
      <c r="S4497" s="17">
        <f>[1]!s_val_ev(A4497,"",100000000)</f>
        <v>9.4089266246999994</v>
      </c>
      <c r="T4497" s="17">
        <f>[1]!share_freesharesmv(A4497,"",100000000)</f>
        <v>2.5614585396999998</v>
      </c>
      <c r="U4497" s="17">
        <f>[1]!s_dq_amount_btin(A4497,E4497,100000000)</f>
        <v>6.9719870000000003E-2</v>
      </c>
      <c r="V4497" s="17">
        <f>[1]!s_dq_turn(A4497,E4497)</f>
        <v>0.85578823881070532</v>
      </c>
      <c r="W4497" s="2">
        <f>[1]!s_pq_amount(A4497,"20260101","",100000000)</f>
        <v>9.9352283900000007</v>
      </c>
      <c r="X4497" s="2">
        <f>[1]!s_pq_avgamount(A4497,"20260101","",100000000)</f>
        <v>9.0320258090909086E-2</v>
      </c>
      <c r="Y4497" s="17">
        <f>[1]!s_ipo_dilutedpe(A4497)</f>
        <v>15.02</v>
      </c>
      <c r="Z4497" s="12">
        <f>[1]!s_ipo_collection_total(A4497,100000000)</f>
        <v>1.401249975</v>
      </c>
      <c r="AA4497" s="2">
        <f>[1]!s_val_pe_ttm(A4497,E4497)</f>
        <v>34.630199432373047</v>
      </c>
      <c r="AB4497" s="5">
        <f>[1]!s_info_zjtxornot1(A4497,"")</f>
        <v>1</v>
      </c>
      <c r="AC4497" s="22" t="str">
        <f>[1]!s_info_nature1(A4497,"")</f>
        <v>民营企业</v>
      </c>
      <c r="AD4497" s="6" t="str">
        <f>[1]!s_info_city(A4497)</f>
        <v>台州市</v>
      </c>
      <c r="AE4497" s="6" t="str">
        <f>[1]!s_info_province(A4497)</f>
        <v>浙江省</v>
      </c>
      <c r="AF4497">
        <v>121.42859900000001</v>
      </c>
      <c r="AG4497">
        <v>28.661377999999999</v>
      </c>
    </row>
    <row r="4498" spans="1:33" x14ac:dyDescent="0.3">
      <c r="A4498" s="12" t="s">
        <v>9286</v>
      </c>
      <c r="B4498" s="12" t="s">
        <v>9287</v>
      </c>
      <c r="C4498" s="16" t="str">
        <f>[1]!s_info_mkt(A4498)</f>
        <v>创业板</v>
      </c>
      <c r="D4498" s="16" t="str">
        <f>[1]!s_ipo_listeddate(A4498)</f>
        <v>2021-10-14</v>
      </c>
      <c r="E4498" s="16" t="str">
        <f>[1]!lastradeday_s("000002","")</f>
        <v>2026-06-22</v>
      </c>
      <c r="F4498" s="16" t="str">
        <f>[1]!s_info_industry_csrc2023(A4498,"",3)</f>
        <v>零售业</v>
      </c>
      <c r="G4498" s="16" t="str">
        <f>[1]!s_info_industry_csrc2023(A4498,"",1)</f>
        <v>批发和零售业</v>
      </c>
      <c r="H4498" s="16">
        <f>[1]!s_is(A4498,83,"FY","YTD","20251231",1,"",100000000)</f>
        <v>102.733256324</v>
      </c>
      <c r="I4498" s="16">
        <f>[1]!s_is(A4498,83,"FY","YTD","20241231",1,"",100000000)</f>
        <v>93.369935745300012</v>
      </c>
      <c r="J4498" s="16">
        <f t="shared" si="210"/>
        <v>0.10028196446704007</v>
      </c>
      <c r="K4498" s="16">
        <f>[1]!s_is(A4498,61,"FY","YTD","20251231",1,"",100000000)</f>
        <v>2.9764655876999999</v>
      </c>
      <c r="L4498" s="16">
        <f>[1]!s_is(A4498,61,"FY","YTD","20241231",1,"",100000000)</f>
        <v>1.8125755813</v>
      </c>
      <c r="M4498" s="16">
        <f t="shared" si="211"/>
        <v>0.64211943402947358</v>
      </c>
      <c r="N4498" s="16">
        <f>[1]!s_fa_roe(A4498,"20251231")</f>
        <v>7.2286999999999999</v>
      </c>
      <c r="O4498" s="16">
        <f>[1]!s_stmnote_rdexp(A4498,"20251231",1,10000)</f>
        <v>7073.9825489999994</v>
      </c>
      <c r="P4498" s="20">
        <f t="shared" si="212"/>
        <v>6.8857766239688572E-3</v>
      </c>
      <c r="Q4498" s="16">
        <f>[1]!s_margin_tradingbalance(A4498,"",10000)</f>
        <v>50182.528899999998</v>
      </c>
      <c r="R4498" s="16">
        <f>[1]!s_margin_seclendingbalance(A4498,"",10000)</f>
        <v>246.11519999999999</v>
      </c>
      <c r="S4498" s="17">
        <f>[1]!s_val_ev(A4498,"",100000000)</f>
        <v>94.468949827199992</v>
      </c>
      <c r="T4498" s="17">
        <f>[1]!share_freesharesmv(A4498,"",100000000)</f>
        <v>68.80156168229999</v>
      </c>
      <c r="U4498" s="17">
        <f>[1]!s_dq_amount_btin(A4498,E4498,100000000)</f>
        <v>1.29291125</v>
      </c>
      <c r="V4498" s="17">
        <f>[1]!s_dq_turn(A4498,E4498)</f>
        <v>1.3798951843894482</v>
      </c>
      <c r="W4498" s="2">
        <f>[1]!s_pq_amount(A4498,"20260101","",100000000)</f>
        <v>448.13907639000001</v>
      </c>
      <c r="X4498" s="2">
        <f>[1]!s_pq_avgamount(A4498,"20260101","",100000000)</f>
        <v>4.0739916035454549</v>
      </c>
      <c r="Y4498" s="17">
        <f>[1]!s_ipo_dilutedpe(A4498)</f>
        <v>20.23</v>
      </c>
      <c r="Z4498" s="12">
        <f>[1]!s_ipo_collection_total(A4498,100000000)</f>
        <v>6.2839146859000001</v>
      </c>
      <c r="AA4498" s="2">
        <f>[1]!s_val_pe_ttm(A4498,E4498)</f>
        <v>29.96575927734375</v>
      </c>
      <c r="AB4498" s="5">
        <f>[1]!s_info_zjtxornot1(A4498,"")</f>
        <v>0</v>
      </c>
      <c r="AC4498" s="22" t="str">
        <f>[1]!s_info_nature1(A4498,"")</f>
        <v>民营企业</v>
      </c>
      <c r="AD4498" s="6" t="str">
        <f>[1]!s_info_city(A4498)</f>
        <v>南京市</v>
      </c>
      <c r="AE4498" s="6" t="str">
        <f>[1]!s_info_province(A4498)</f>
        <v>江苏省</v>
      </c>
      <c r="AF4498">
        <v>118.767413</v>
      </c>
      <c r="AG4498">
        <v>32.041544000000002</v>
      </c>
    </row>
    <row r="4499" spans="1:33" x14ac:dyDescent="0.3">
      <c r="A4499" s="12" t="s">
        <v>9288</v>
      </c>
      <c r="B4499" s="12" t="s">
        <v>9289</v>
      </c>
      <c r="C4499" s="16" t="str">
        <f>[1]!s_info_mkt(A4499)</f>
        <v>主板</v>
      </c>
      <c r="D4499" s="16" t="str">
        <f>[1]!s_ipo_listeddate(A4499)</f>
        <v>2010-08-10</v>
      </c>
      <c r="E4499" s="16" t="str">
        <f>[1]!lastradeday_s("000002","")</f>
        <v>2026-06-22</v>
      </c>
      <c r="F4499" s="16" t="str">
        <f>[1]!s_info_industry_csrc2023(A4499,"",3)</f>
        <v>有色金属冶炼和压延加工业</v>
      </c>
      <c r="G4499" s="16" t="str">
        <f>[1]!s_info_industry_csrc2023(A4499,"",1)</f>
        <v>制造业</v>
      </c>
      <c r="H4499" s="16">
        <f>[1]!s_is(A4499,83,"FY","YTD","20251231",1,"",100000000)</f>
        <v>230.8173274632</v>
      </c>
      <c r="I4499" s="16">
        <f>[1]!s_is(A4499,83,"FY","YTD","20241231",1,"",100000000)</f>
        <v>189.06402940110002</v>
      </c>
      <c r="J4499" s="16">
        <f t="shared" si="210"/>
        <v>0.22084210409755012</v>
      </c>
      <c r="K4499" s="16">
        <f>[1]!s_is(A4499,61,"FY","YTD","20251231",1,"",100000000)</f>
        <v>16.129809933400001</v>
      </c>
      <c r="L4499" s="16">
        <f>[1]!s_is(A4499,61,"FY","YTD","20241231",1,"",100000000)</f>
        <v>-20.7401339207</v>
      </c>
      <c r="M4499" s="16">
        <f t="shared" si="211"/>
        <v>1.7777100184151369</v>
      </c>
      <c r="N4499" s="16">
        <f>[1]!s_fa_roe(A4499,"20251231")</f>
        <v>3.7111000000000001</v>
      </c>
      <c r="O4499" s="16">
        <f>[1]!s_stmnote_rdexp(A4499,"20251231",1,10000)</f>
        <v>104209.811204</v>
      </c>
      <c r="P4499" s="20">
        <f t="shared" si="212"/>
        <v>4.5148175117231841E-2</v>
      </c>
      <c r="Q4499" s="16">
        <f>[1]!s_margin_tradingbalance(A4499,"",10000)</f>
        <v>529830.73640000005</v>
      </c>
      <c r="R4499" s="16">
        <f>[1]!s_margin_seclendingbalance(A4499,"",10000)</f>
        <v>499.66950000000003</v>
      </c>
      <c r="S4499" s="17">
        <f>[1]!s_val_ev(A4499,"",100000000)</f>
        <v>1397.8202446802038</v>
      </c>
      <c r="T4499" s="17">
        <f>[1]!share_freesharesmv(A4499,"",100000000)</f>
        <v>778.99980219050008</v>
      </c>
      <c r="U4499" s="17">
        <f>[1]!s_dq_amount_btin(A4499,E4499,100000000)</f>
        <v>56.670516589999998</v>
      </c>
      <c r="V4499" s="17">
        <f>[1]!s_dq_turn(A4499,E4499)</f>
        <v>6.7521408560792917</v>
      </c>
      <c r="W4499" s="2">
        <f>[1]!s_pq_amount(A4499,"20260101","",100000000)</f>
        <v>5230.0974240400001</v>
      </c>
      <c r="X4499" s="2">
        <f>[1]!s_pq_avgamount(A4499,"20260101","",100000000)</f>
        <v>47.546340218545453</v>
      </c>
      <c r="Y4499" s="17">
        <f>[1]!s_ipo_dilutedpe(A4499)</f>
        <v>69.42</v>
      </c>
      <c r="Z4499" s="12">
        <f>[1]!s_ipo_collection_total(A4499,100000000)</f>
        <v>5.1749999999999998</v>
      </c>
      <c r="AA4499" s="2">
        <f>[1]!s_val_pe_ttm(A4499,E4499)</f>
        <v>39.690868377685547</v>
      </c>
      <c r="AB4499" s="5">
        <f>[1]!s_info_zjtxornot1(A4499,"")</f>
        <v>1</v>
      </c>
      <c r="AC4499" s="22" t="str">
        <f>[1]!s_info_nature1(A4499,"")</f>
        <v>民营企业</v>
      </c>
      <c r="AD4499" s="6" t="str">
        <f>[1]!s_info_city(A4499)</f>
        <v>新余市</v>
      </c>
      <c r="AE4499" s="6" t="str">
        <f>[1]!s_info_province(A4499)</f>
        <v>江西省</v>
      </c>
      <c r="AF4499">
        <v>114.930835</v>
      </c>
      <c r="AG4499">
        <v>27.810834</v>
      </c>
    </row>
    <row r="4500" spans="1:33" x14ac:dyDescent="0.3">
      <c r="A4500" s="12" t="s">
        <v>9290</v>
      </c>
      <c r="B4500" s="12" t="s">
        <v>9291</v>
      </c>
      <c r="C4500" s="16" t="str">
        <f>[1]!s_info_mkt(A4500)</f>
        <v>主板</v>
      </c>
      <c r="D4500" s="16" t="str">
        <f>[1]!s_ipo_listeddate(A4500)</f>
        <v>2006-11-28</v>
      </c>
      <c r="E4500" s="16" t="str">
        <f>[1]!lastradeday_s("000002","")</f>
        <v>2026-06-22</v>
      </c>
      <c r="F4500" s="16" t="str">
        <f>[1]!s_info_industry_csrc2023(A4500,"",3)</f>
        <v>渔业</v>
      </c>
      <c r="G4500" s="16" t="str">
        <f>[1]!s_info_industry_csrc2023(A4500,"",1)</f>
        <v>农、林、牧、渔业</v>
      </c>
      <c r="H4500" s="16">
        <f>[1]!s_is(A4500,83,"FY","YTD","20251231",1,"",100000000)</f>
        <v>3.5608775307</v>
      </c>
      <c r="I4500" s="16">
        <f>[1]!s_is(A4500,83,"FY","YTD","20241231",1,"",100000000)</f>
        <v>3.4015936214999996</v>
      </c>
      <c r="J4500" s="16">
        <f t="shared" si="210"/>
        <v>4.6826260548360699E-2</v>
      </c>
      <c r="K4500" s="16">
        <f>[1]!s_is(A4500,61,"FY","YTD","20251231",1,"",100000000)</f>
        <v>-1.5268054813</v>
      </c>
      <c r="L4500" s="16">
        <f>[1]!s_is(A4500,61,"FY","YTD","20241231",1,"",100000000)</f>
        <v>-1.9037905947</v>
      </c>
      <c r="M4500" s="16">
        <f t="shared" si="211"/>
        <v>0.19801816147715837</v>
      </c>
      <c r="N4500" s="16">
        <f>[1]!s_fa_roe(A4500,"20251231")</f>
        <v>-11.2654</v>
      </c>
      <c r="O4500" s="16">
        <f>[1]!s_stmnote_rdexp(A4500,"20251231",1,10000)</f>
        <v>1682.8089489999998</v>
      </c>
      <c r="P4500" s="20">
        <f t="shared" si="212"/>
        <v>4.7258265258822083E-2</v>
      </c>
      <c r="Q4500" s="16">
        <f>[1]!s_margin_tradingbalance(A4500,"",10000)</f>
        <v>0</v>
      </c>
      <c r="R4500" s="16">
        <f>[1]!s_margin_seclendingbalance(A4500,"",10000)</f>
        <v>0</v>
      </c>
      <c r="S4500" s="17">
        <f>[1]!s_val_ev(A4500,"",100000000)</f>
        <v>34.281563749999997</v>
      </c>
      <c r="T4500" s="17">
        <f>[1]!share_freesharesmv(A4500,"",100000000)</f>
        <v>27.6724898975</v>
      </c>
      <c r="U4500" s="17">
        <f>[1]!s_dq_amount_btin(A4500,E4500,100000000)</f>
        <v>0.48001137999999999</v>
      </c>
      <c r="V4500" s="17">
        <f>[1]!s_dq_turn(A4500,E4500)</f>
        <v>1.7550321160072979</v>
      </c>
      <c r="W4500" s="2">
        <f>[1]!s_pq_amount(A4500,"20260101","",100000000)</f>
        <v>123.33217851000001</v>
      </c>
      <c r="X4500" s="2">
        <f>[1]!s_pq_avgamount(A4500,"20260101","",100000000)</f>
        <v>1.1212016228181818</v>
      </c>
      <c r="Y4500" s="17">
        <f>[1]!s_ipo_dilutedpe(A4500)</f>
        <v>23.77</v>
      </c>
      <c r="Z4500" s="12">
        <f>[1]!s_ipo_collection_total(A4500,100000000)</f>
        <v>2.58405</v>
      </c>
      <c r="AA4500" s="2">
        <f>[1]!s_val_pe_ttm(A4500,E4500)</f>
        <v>-24.167579650878906</v>
      </c>
      <c r="AB4500" s="5">
        <f>[1]!s_info_zjtxornot1(A4500,"")</f>
        <v>0</v>
      </c>
      <c r="AC4500" s="22" t="str">
        <f>[1]!s_info_nature1(A4500,"")</f>
        <v>公众企业</v>
      </c>
      <c r="AD4500" s="6" t="str">
        <f>[1]!s_info_city(A4500)</f>
        <v>烟台市</v>
      </c>
      <c r="AE4500" s="6" t="str">
        <f>[1]!s_info_province(A4500)</f>
        <v>山东省</v>
      </c>
      <c r="AF4500">
        <v>121.39138199999999</v>
      </c>
      <c r="AG4500">
        <v>37.539296999999998</v>
      </c>
    </row>
    <row r="4501" spans="1:33" x14ac:dyDescent="0.3">
      <c r="A4501" s="12" t="s">
        <v>9292</v>
      </c>
      <c r="B4501" s="12" t="s">
        <v>9293</v>
      </c>
      <c r="C4501" s="16" t="str">
        <f>[1]!s_info_mkt(A4501)</f>
        <v>主板</v>
      </c>
      <c r="D4501" s="16" t="str">
        <f>[1]!s_ipo_listeddate(A4501)</f>
        <v>2015-03-23</v>
      </c>
      <c r="E4501" s="16" t="str">
        <f>[1]!lastradeday_s("000002","")</f>
        <v>2026-06-22</v>
      </c>
      <c r="F4501" s="16" t="str">
        <f>[1]!s_info_industry_csrc2023(A4501,"",3)</f>
        <v>资本市场服务</v>
      </c>
      <c r="G4501" s="16" t="str">
        <f>[1]!s_info_industry_csrc2023(A4501,"",1)</f>
        <v>金融业</v>
      </c>
      <c r="H4501" s="16">
        <f>[1]!s_is(A4501,83,"FY","YTD","20251231",1,"",100000000)</f>
        <v>153.58190328790002</v>
      </c>
      <c r="I4501" s="16">
        <f>[1]!s_is(A4501,83,"FY","YTD","20241231",1,"",100000000)</f>
        <v>191.90102816949999</v>
      </c>
      <c r="J4501" s="16">
        <f t="shared" si="210"/>
        <v>-0.19968170700864574</v>
      </c>
      <c r="K4501" s="16">
        <f>[1]!s_is(A4501,61,"FY","YTD","20251231",1,"",100000000)</f>
        <v>56.335595414099998</v>
      </c>
      <c r="L4501" s="16">
        <f>[1]!s_is(A4501,61,"FY","YTD","20241231",1,"",100000000)</f>
        <v>33.502087824</v>
      </c>
      <c r="M4501" s="16">
        <f t="shared" si="211"/>
        <v>0.68155476488670308</v>
      </c>
      <c r="N4501" s="16">
        <f>[1]!s_fa_roe(A4501,"20251231")</f>
        <v>6.8666999999999998</v>
      </c>
      <c r="O4501" s="16">
        <f>[1]!s_stmnote_rdexp(A4501,"20251231",1,10000)</f>
        <v>0</v>
      </c>
      <c r="P4501" s="20">
        <f t="shared" si="212"/>
        <v>0</v>
      </c>
      <c r="Q4501" s="16">
        <f>[1]!s_margin_tradingbalance(A4501,"",10000)</f>
        <v>275655.658</v>
      </c>
      <c r="R4501" s="16">
        <f>[1]!s_margin_seclendingbalance(A4501,"",10000)</f>
        <v>483.70920000000001</v>
      </c>
      <c r="S4501" s="17">
        <f>[1]!s_val_ev(A4501,"",100000000)</f>
        <v>780.10668667413358</v>
      </c>
      <c r="T4501" s="17">
        <f>[1]!share_freesharesmv(A4501,"",100000000)</f>
        <v>466.90552050879995</v>
      </c>
      <c r="U4501" s="17">
        <f>[1]!s_dq_amount_btin(A4501,E4501,100000000)</f>
        <v>14.576662369999999</v>
      </c>
      <c r="V4501" s="17">
        <f>[1]!s_dq_turn(A4501,E4501)</f>
        <v>2.0423771200447591</v>
      </c>
      <c r="W4501" s="2">
        <f>[1]!s_pq_amount(A4501,"20260101","",100000000)</f>
        <v>723.87630911999997</v>
      </c>
      <c r="X4501" s="2">
        <f>[1]!s_pq_avgamount(A4501,"20260101","",100000000)</f>
        <v>7.2387630912000001</v>
      </c>
      <c r="Y4501" s="17">
        <f>[1]!s_ipo_dilutedpe(A4501)</f>
        <v>22.98</v>
      </c>
      <c r="Z4501" s="12">
        <f>[1]!s_ipo_collection_total(A4501,100000000)</f>
        <v>100.3</v>
      </c>
      <c r="AA4501" s="2">
        <f>[1]!s_val_pe_ttm(A4501,E4501)</f>
        <v>14.334810256958008</v>
      </c>
      <c r="AB4501" s="5">
        <f>[1]!s_info_zjtxornot1(A4501,"")</f>
        <v>0</v>
      </c>
      <c r="AC4501" s="22" t="str">
        <f>[1]!s_info_nature1(A4501,"")</f>
        <v>地方国有企业</v>
      </c>
      <c r="AD4501" s="6" t="str">
        <f>[1]!s_info_city(A4501)</f>
        <v>上海市</v>
      </c>
      <c r="AE4501" s="6" t="str">
        <f>[1]!s_info_province(A4501)</f>
        <v>上海</v>
      </c>
      <c r="AF4501">
        <v>121.472644</v>
      </c>
      <c r="AG4501">
        <v>31.231705999999999</v>
      </c>
    </row>
    <row r="4502" spans="1:33" x14ac:dyDescent="0.3">
      <c r="A4502" s="12" t="s">
        <v>9294</v>
      </c>
      <c r="B4502" s="12" t="s">
        <v>9295</v>
      </c>
      <c r="C4502" s="16" t="str">
        <f>[1]!s_info_mkt(A4502)</f>
        <v>主板</v>
      </c>
      <c r="D4502" s="16" t="str">
        <f>[1]!s_ipo_listeddate(A4502)</f>
        <v>2008-02-18</v>
      </c>
      <c r="E4502" s="16" t="str">
        <f>[1]!lastradeday_s("000002","")</f>
        <v>2026-06-22</v>
      </c>
      <c r="F4502" s="16" t="str">
        <f>[1]!s_info_industry_csrc2023(A4502,"",3)</f>
        <v>化学原料和化学制品制造业</v>
      </c>
      <c r="G4502" s="16" t="str">
        <f>[1]!s_info_industry_csrc2023(A4502,"",1)</f>
        <v>制造业</v>
      </c>
      <c r="H4502" s="16">
        <f>[1]!s_is(A4502,83,"FY","YTD","20251231",1,"",100000000)</f>
        <v>57.825922047700004</v>
      </c>
      <c r="I4502" s="16">
        <f>[1]!s_is(A4502,83,"FY","YTD","20241231",1,"",100000000)</f>
        <v>52.8819724174</v>
      </c>
      <c r="J4502" s="16">
        <f t="shared" si="210"/>
        <v>9.3490265288842966E-2</v>
      </c>
      <c r="K4502" s="16">
        <f>[1]!s_is(A4502,61,"FY","YTD","20251231",1,"",100000000)</f>
        <v>6.5041656505999992</v>
      </c>
      <c r="L4502" s="16">
        <f>[1]!s_is(A4502,61,"FY","YTD","20241231",1,"",100000000)</f>
        <v>5.8459049799000002</v>
      </c>
      <c r="M4502" s="16">
        <f t="shared" si="211"/>
        <v>0.11260201336889658</v>
      </c>
      <c r="N4502" s="16">
        <f>[1]!s_fa_roe(A4502,"20251231")</f>
        <v>16.274699999999999</v>
      </c>
      <c r="O4502" s="16">
        <f>[1]!s_stmnote_rdexp(A4502,"20251231",1,10000)</f>
        <v>16009.909459999999</v>
      </c>
      <c r="P4502" s="20">
        <f t="shared" si="212"/>
        <v>2.7686388548709334E-2</v>
      </c>
      <c r="Q4502" s="16">
        <f>[1]!s_margin_tradingbalance(A4502,"",10000)</f>
        <v>54017.381099999999</v>
      </c>
      <c r="R4502" s="16">
        <f>[1]!s_margin_seclendingbalance(A4502,"",10000)</f>
        <v>250.70580000000001</v>
      </c>
      <c r="S4502" s="17">
        <f>[1]!s_val_ev(A4502,"",100000000)</f>
        <v>94.435578140000004</v>
      </c>
      <c r="T4502" s="17">
        <f>[1]!share_freesharesmv(A4502,"",100000000)</f>
        <v>68.608567156000007</v>
      </c>
      <c r="U4502" s="17">
        <f>[1]!s_dq_amount_btin(A4502,E4502,100000000)</f>
        <v>2.1138513900000002</v>
      </c>
      <c r="V4502" s="17">
        <f>[1]!s_dq_turn(A4502,E4502)</f>
        <v>2.8440665231910951</v>
      </c>
      <c r="W4502" s="2">
        <f>[1]!s_pq_amount(A4502,"20260101","",100000000)</f>
        <v>224.05383355999999</v>
      </c>
      <c r="X4502" s="2">
        <f>[1]!s_pq_avgamount(A4502,"20260101","",100000000)</f>
        <v>2.0368530323636365</v>
      </c>
      <c r="Y4502" s="17">
        <f>[1]!s_ipo_dilutedpe(A4502)</f>
        <v>19.559999999999999</v>
      </c>
      <c r="Z4502" s="12">
        <f>[1]!s_ipo_collection_total(A4502,100000000)</f>
        <v>2.9849999999999999</v>
      </c>
      <c r="AA4502" s="2">
        <f>[1]!s_val_pe_ttm(A4502,E4502)</f>
        <v>12.168825149536133</v>
      </c>
      <c r="AB4502" s="5">
        <f>[1]!s_info_zjtxornot1(A4502,"")</f>
        <v>0</v>
      </c>
      <c r="AC4502" s="22" t="str">
        <f>[1]!s_info_nature1(A4502,"")</f>
        <v>民营企业</v>
      </c>
      <c r="AD4502" s="6" t="str">
        <f>[1]!s_info_city(A4502)</f>
        <v>深圳市</v>
      </c>
      <c r="AE4502" s="6" t="str">
        <f>[1]!s_info_province(A4502)</f>
        <v>广东省</v>
      </c>
      <c r="AF4502">
        <v>114.085947</v>
      </c>
      <c r="AG4502">
        <v>22.547000000000001</v>
      </c>
    </row>
    <row r="4503" spans="1:33" x14ac:dyDescent="0.3">
      <c r="A4503" s="12" t="s">
        <v>9296</v>
      </c>
      <c r="B4503" s="12" t="s">
        <v>9297</v>
      </c>
      <c r="C4503" s="16" t="str">
        <f>[1]!s_info_mkt(A4503)</f>
        <v>创业板</v>
      </c>
      <c r="D4503" s="16" t="str">
        <f>[1]!s_ipo_listeddate(A4503)</f>
        <v>2012-03-15</v>
      </c>
      <c r="E4503" s="16" t="str">
        <f>[1]!lastradeday_s("000002","")</f>
        <v>2026-06-22</v>
      </c>
      <c r="F4503" s="16" t="str">
        <f>[1]!s_info_industry_csrc2023(A4503,"",3)</f>
        <v>计算机、通信和其他电子设备制造业</v>
      </c>
      <c r="G4503" s="16" t="str">
        <f>[1]!s_info_industry_csrc2023(A4503,"",1)</f>
        <v>制造业</v>
      </c>
      <c r="H4503" s="16">
        <f>[1]!s_is(A4503,83,"FY","YTD","20251231",1,"",100000000)</f>
        <v>70.6368718258</v>
      </c>
      <c r="I4503" s="16">
        <f>[1]!s_is(A4503,83,"FY","YTD","20241231",1,"",100000000)</f>
        <v>71.496760550299996</v>
      </c>
      <c r="J4503" s="16">
        <f t="shared" si="210"/>
        <v>-1.2026960632643524E-2</v>
      </c>
      <c r="K4503" s="16">
        <f>[1]!s_is(A4503,61,"FY","YTD","20251231",1,"",100000000)</f>
        <v>3.0721109894</v>
      </c>
      <c r="L4503" s="16">
        <f>[1]!s_is(A4503,61,"FY","YTD","20241231",1,"",100000000)</f>
        <v>-8.8930791611999993</v>
      </c>
      <c r="M4503" s="16">
        <f t="shared" si="211"/>
        <v>1.3454496394008777</v>
      </c>
      <c r="N4503" s="16">
        <f>[1]!s_fa_roe(A4503,"20251231")</f>
        <v>3.8370000000000002</v>
      </c>
      <c r="O4503" s="16">
        <f>[1]!s_stmnote_rdexp(A4503,"20251231",1,10000)</f>
        <v>40378.966202999996</v>
      </c>
      <c r="P4503" s="20">
        <f t="shared" si="212"/>
        <v>5.7164148353822837E-2</v>
      </c>
      <c r="Q4503" s="16">
        <f>[1]!s_margin_tradingbalance(A4503,"",10000)</f>
        <v>127147.4304</v>
      </c>
      <c r="R4503" s="16">
        <f>[1]!s_margin_seclendingbalance(A4503,"",10000)</f>
        <v>593.04</v>
      </c>
      <c r="S4503" s="17">
        <f>[1]!s_val_ev(A4503,"",100000000)</f>
        <v>177.63450804099998</v>
      </c>
      <c r="T4503" s="17">
        <f>[1]!share_freesharesmv(A4503,"",100000000)</f>
        <v>136.91744534349999</v>
      </c>
      <c r="U4503" s="17">
        <f>[1]!s_dq_amount_btin(A4503,E4503,100000000)</f>
        <v>8.5123544399999993</v>
      </c>
      <c r="V4503" s="17">
        <f>[1]!s_dq_turn(A4503,E4503)</f>
        <v>5.7404976736882798</v>
      </c>
      <c r="W4503" s="2">
        <f>[1]!s_pq_amount(A4503,"20260101","",100000000)</f>
        <v>1310.89702386</v>
      </c>
      <c r="X4503" s="2">
        <f>[1]!s_pq_avgamount(A4503,"20260101","",100000000)</f>
        <v>11.917245671454546</v>
      </c>
      <c r="Y4503" s="17">
        <f>[1]!s_ipo_dilutedpe(A4503)</f>
        <v>31.37</v>
      </c>
      <c r="Z4503" s="12">
        <f>[1]!s_ipo_collection_total(A4503,100000000)</f>
        <v>4</v>
      </c>
      <c r="AA4503" s="2">
        <f>[1]!s_val_pe_ttm(A4503,E4503)</f>
        <v>71.722518920898438</v>
      </c>
      <c r="AB4503" s="5">
        <f>[1]!s_info_zjtxornot1(A4503,"")</f>
        <v>1</v>
      </c>
      <c r="AC4503" s="22" t="str">
        <f>[1]!s_info_nature1(A4503,"")</f>
        <v>民营企业</v>
      </c>
      <c r="AD4503" s="6" t="str">
        <f>[1]!s_info_city(A4503)</f>
        <v>北京市</v>
      </c>
      <c r="AE4503" s="6" t="str">
        <f>[1]!s_info_province(A4503)</f>
        <v>北京</v>
      </c>
      <c r="AF4503">
        <v>116.40528500000001</v>
      </c>
      <c r="AG4503">
        <v>39.904989</v>
      </c>
    </row>
    <row r="4504" spans="1:33" x14ac:dyDescent="0.3">
      <c r="A4504" s="12" t="s">
        <v>9298</v>
      </c>
      <c r="B4504" s="12" t="s">
        <v>9299</v>
      </c>
      <c r="C4504" s="16" t="str">
        <f>[1]!s_info_mkt(A4504)</f>
        <v>主板</v>
      </c>
      <c r="D4504" s="16" t="str">
        <f>[1]!s_ipo_listeddate(A4504)</f>
        <v>2010-06-08</v>
      </c>
      <c r="E4504" s="16" t="str">
        <f>[1]!lastradeday_s("000002","")</f>
        <v>2026-06-22</v>
      </c>
      <c r="F4504" s="16" t="str">
        <f>[1]!s_info_industry_csrc2023(A4504,"",3)</f>
        <v>化学纤维制造业</v>
      </c>
      <c r="G4504" s="16" t="str">
        <f>[1]!s_info_industry_csrc2023(A4504,"",1)</f>
        <v>制造业</v>
      </c>
      <c r="H4504" s="16">
        <f>[1]!s_is(A4504,83,"FY","YTD","20251231",1,"",100000000)</f>
        <v>22.390782636699999</v>
      </c>
      <c r="I4504" s="16">
        <f>[1]!s_is(A4504,83,"FY","YTD","20241231",1,"",100000000)</f>
        <v>22.856312379200002</v>
      </c>
      <c r="J4504" s="16">
        <f t="shared" si="210"/>
        <v>-2.0367666261144168E-2</v>
      </c>
      <c r="K4504" s="16">
        <f>[1]!s_is(A4504,61,"FY","YTD","20251231",1,"",100000000)</f>
        <v>0.3803485043</v>
      </c>
      <c r="L4504" s="16">
        <f>[1]!s_is(A4504,61,"FY","YTD","20241231",1,"",100000000)</f>
        <v>-0.26935708899999999</v>
      </c>
      <c r="M4504" s="16">
        <f t="shared" si="211"/>
        <v>2.4120604945355644</v>
      </c>
      <c r="N4504" s="16">
        <f>[1]!s_fa_roe(A4504,"20251231")</f>
        <v>4.0136000000000003</v>
      </c>
      <c r="O4504" s="16">
        <f>[1]!s_stmnote_rdexp(A4504,"20251231",1,10000)</f>
        <v>9837.0772689999994</v>
      </c>
      <c r="P4504" s="20">
        <f t="shared" si="212"/>
        <v>4.3933601735190661E-2</v>
      </c>
      <c r="Q4504" s="16">
        <f>[1]!s_margin_tradingbalance(A4504,"",10000)</f>
        <v>0</v>
      </c>
      <c r="R4504" s="16">
        <f>[1]!s_margin_seclendingbalance(A4504,"",10000)</f>
        <v>0</v>
      </c>
      <c r="S4504" s="17">
        <f>[1]!s_val_ev(A4504,"",100000000)</f>
        <v>42.077979577899995</v>
      </c>
      <c r="T4504" s="17">
        <f>[1]!share_freesharesmv(A4504,"",100000000)</f>
        <v>16.745590893499998</v>
      </c>
      <c r="U4504" s="17">
        <f>[1]!s_dq_amount_btin(A4504,E4504,100000000)</f>
        <v>0.64345021999999996</v>
      </c>
      <c r="V4504" s="17">
        <f>[1]!s_dq_turn(A4504,E4504)</f>
        <v>1.5538664826383377</v>
      </c>
      <c r="W4504" s="2">
        <f>[1]!s_pq_amount(A4504,"20260101","",100000000)</f>
        <v>210.44366977000001</v>
      </c>
      <c r="X4504" s="2">
        <f>[1]!s_pq_avgamount(A4504,"20260101","",100000000)</f>
        <v>1.9131242706363636</v>
      </c>
      <c r="Y4504" s="17">
        <f>[1]!s_ipo_dilutedpe(A4504)</f>
        <v>40.909999999999997</v>
      </c>
      <c r="Z4504" s="12">
        <f>[1]!s_ipo_collection_total(A4504,100000000)</f>
        <v>6.21</v>
      </c>
      <c r="AA4504" s="2">
        <f>[1]!s_val_pe_ttm(A4504,E4504)</f>
        <v>331.14889526367188</v>
      </c>
      <c r="AB4504" s="5">
        <f>[1]!s_info_zjtxornot1(A4504,"")</f>
        <v>0</v>
      </c>
      <c r="AC4504" s="22" t="str">
        <f>[1]!s_info_nature1(A4504,"")</f>
        <v>地方国有企业</v>
      </c>
      <c r="AD4504" s="6" t="str">
        <f>[1]!s_info_city(A4504)</f>
        <v>湖州市</v>
      </c>
      <c r="AE4504" s="6" t="str">
        <f>[1]!s_info_province(A4504)</f>
        <v>浙江省</v>
      </c>
      <c r="AF4504">
        <v>120.10239799999999</v>
      </c>
      <c r="AG4504">
        <v>30.867197999999998</v>
      </c>
    </row>
    <row r="4505" spans="1:33" x14ac:dyDescent="0.3">
      <c r="A4505" s="12" t="s">
        <v>9300</v>
      </c>
      <c r="B4505" s="12" t="s">
        <v>9301</v>
      </c>
      <c r="C4505" s="16" t="str">
        <f>[1]!s_info_mkt(A4505)</f>
        <v>创业板</v>
      </c>
      <c r="D4505" s="16" t="str">
        <f>[1]!s_ipo_listeddate(A4505)</f>
        <v>2011-05-18</v>
      </c>
      <c r="E4505" s="16" t="str">
        <f>[1]!lastradeday_s("000002","")</f>
        <v>2026-06-22</v>
      </c>
      <c r="F4505" s="16" t="str">
        <f>[1]!s_info_industry_csrc2023(A4505,"",3)</f>
        <v>橡胶和塑料制品业</v>
      </c>
      <c r="G4505" s="16" t="str">
        <f>[1]!s_info_industry_csrc2023(A4505,"",1)</f>
        <v>制造业</v>
      </c>
      <c r="H4505" s="16">
        <f>[1]!s_is(A4505,83,"FY","YTD","20251231",1,"",100000000)</f>
        <v>22.721418699299999</v>
      </c>
      <c r="I4505" s="16">
        <f>[1]!s_is(A4505,83,"FY","YTD","20241231",1,"",100000000)</f>
        <v>24.027860601399997</v>
      </c>
      <c r="J4505" s="16">
        <f t="shared" si="210"/>
        <v>-5.437196110684428E-2</v>
      </c>
      <c r="K4505" s="16">
        <f>[1]!s_is(A4505,61,"FY","YTD","20251231",1,"",100000000)</f>
        <v>1.3134952876999999</v>
      </c>
      <c r="L4505" s="16">
        <f>[1]!s_is(A4505,61,"FY","YTD","20241231",1,"",100000000)</f>
        <v>1.9419094979</v>
      </c>
      <c r="M4505" s="16">
        <f t="shared" si="211"/>
        <v>-0.32360633226191715</v>
      </c>
      <c r="N4505" s="16">
        <f>[1]!s_fa_roe(A4505,"20251231")</f>
        <v>8.7736000000000001</v>
      </c>
      <c r="O4505" s="16">
        <f>[1]!s_stmnote_rdexp(A4505,"20251231",1,10000)</f>
        <v>13616.80574</v>
      </c>
      <c r="P4505" s="20">
        <f t="shared" si="212"/>
        <v>5.9929381700181888E-2</v>
      </c>
      <c r="Q4505" s="16">
        <f>[1]!s_margin_tradingbalance(A4505,"",10000)</f>
        <v>0</v>
      </c>
      <c r="R4505" s="16">
        <f>[1]!s_margin_seclendingbalance(A4505,"",10000)</f>
        <v>0</v>
      </c>
      <c r="S4505" s="17">
        <f>[1]!s_val_ev(A4505,"",100000000)</f>
        <v>27.188471100000001</v>
      </c>
      <c r="T4505" s="17">
        <f>[1]!share_freesharesmv(A4505,"",100000000)</f>
        <v>17.131015248200001</v>
      </c>
      <c r="U4505" s="17">
        <f>[1]!s_dq_amount_btin(A4505,E4505,100000000)</f>
        <v>0.43070218999999998</v>
      </c>
      <c r="V4505" s="17">
        <f>[1]!s_dq_turn(A4505,E4505)</f>
        <v>1.6133522181805935</v>
      </c>
      <c r="W4505" s="2">
        <f>[1]!s_pq_amount(A4505,"20260101","",100000000)</f>
        <v>90.123443390000006</v>
      </c>
      <c r="X4505" s="2">
        <f>[1]!s_pq_avgamount(A4505,"20260101","",100000000)</f>
        <v>0.81930403081818182</v>
      </c>
      <c r="Y4505" s="17">
        <f>[1]!s_ipo_dilutedpe(A4505)</f>
        <v>32.729999999999997</v>
      </c>
      <c r="Z4505" s="12">
        <f>[1]!s_ipo_collection_total(A4505,100000000)</f>
        <v>4.7519999999999998</v>
      </c>
      <c r="AA4505" s="2">
        <f>[1]!s_val_pe_ttm(A4505,E4505)</f>
        <v>30.030502319335938</v>
      </c>
      <c r="AB4505" s="5">
        <f>[1]!s_info_zjtxornot1(A4505,"")</f>
        <v>1</v>
      </c>
      <c r="AC4505" s="22" t="str">
        <f>[1]!s_info_nature1(A4505,"")</f>
        <v>民营企业</v>
      </c>
      <c r="AD4505" s="6" t="str">
        <f>[1]!s_info_city(A4505)</f>
        <v>合肥市</v>
      </c>
      <c r="AE4505" s="6" t="str">
        <f>[1]!s_info_province(A4505)</f>
        <v>安徽省</v>
      </c>
      <c r="AF4505">
        <v>117.28304199999999</v>
      </c>
      <c r="AG4505">
        <v>31.861190000000001</v>
      </c>
    </row>
    <row r="4506" spans="1:33" x14ac:dyDescent="0.3">
      <c r="A4506" s="12" t="s">
        <v>9302</v>
      </c>
      <c r="B4506" s="12" t="s">
        <v>9303</v>
      </c>
      <c r="C4506" s="16" t="str">
        <f>[1]!s_info_mkt(A4506)</f>
        <v>科创板</v>
      </c>
      <c r="D4506" s="16" t="str">
        <f>[1]!s_ipo_listeddate(A4506)</f>
        <v>2023-06-19</v>
      </c>
      <c r="E4506" s="16" t="str">
        <f>[1]!lastradeday_s("000002","")</f>
        <v>2026-06-22</v>
      </c>
      <c r="F4506" s="16" t="str">
        <f>[1]!s_info_industry_csrc2023(A4506,"",3)</f>
        <v>专业技术服务业</v>
      </c>
      <c r="G4506" s="16" t="str">
        <f>[1]!s_info_industry_csrc2023(A4506,"",1)</f>
        <v>科学研究和技术服务业</v>
      </c>
      <c r="H4506" s="16">
        <f>[1]!s_is(A4506,83,"FY","YTD","20251231",1,"",100000000)</f>
        <v>8.6796630952000005</v>
      </c>
      <c r="I4506" s="16">
        <f>[1]!s_is(A4506,83,"FY","YTD","20241231",1,"",100000000)</f>
        <v>7.9836008994000007</v>
      </c>
      <c r="J4506" s="16">
        <f t="shared" si="210"/>
        <v>8.7186496991891405E-2</v>
      </c>
      <c r="K4506" s="16">
        <f>[1]!s_is(A4506,61,"FY","YTD","20251231",1,"",100000000)</f>
        <v>2.4872141055000001</v>
      </c>
      <c r="L4506" s="16">
        <f>[1]!s_is(A4506,61,"FY","YTD","20241231",1,"",100000000)</f>
        <v>2.2867453605999999</v>
      </c>
      <c r="M4506" s="16">
        <f t="shared" si="211"/>
        <v>8.7665530388307378E-2</v>
      </c>
      <c r="N4506" s="16">
        <f>[1]!s_fa_roe(A4506,"20251231")</f>
        <v>8.7467000000000006</v>
      </c>
      <c r="O4506" s="16">
        <f>[1]!s_stmnote_rdexp(A4506,"20251231",1,10000)</f>
        <v>9087.2686480000011</v>
      </c>
      <c r="P4506" s="20">
        <f t="shared" si="212"/>
        <v>0.104696098780901</v>
      </c>
      <c r="Q4506" s="16">
        <f>[1]!s_margin_tradingbalance(A4506,"",10000)</f>
        <v>16550.777900000001</v>
      </c>
      <c r="R4506" s="16">
        <f>[1]!s_margin_seclendingbalance(A4506,"",10000)</f>
        <v>29.844000000000001</v>
      </c>
      <c r="S4506" s="17">
        <f>[1]!s_val_ev(A4506,"",100000000)</f>
        <v>61.448074350600002</v>
      </c>
      <c r="T4506" s="17">
        <f>[1]!share_freesharesmv(A4506,"",100000000)</f>
        <v>19.407400806900004</v>
      </c>
      <c r="U4506" s="17">
        <f>[1]!s_dq_amount_btin(A4506,E4506,100000000)</f>
        <v>1.23679849</v>
      </c>
      <c r="V4506" s="17">
        <f>[1]!s_dq_turn(A4506,E4506)</f>
        <v>2.1037769518609681</v>
      </c>
      <c r="W4506" s="2">
        <f>[1]!s_pq_amount(A4506,"20260101","",100000000)</f>
        <v>134.92597796999999</v>
      </c>
      <c r="X4506" s="2">
        <f>[1]!s_pq_avgamount(A4506,"20260101","",100000000)</f>
        <v>1.2265997997272726</v>
      </c>
      <c r="Y4506" s="17">
        <f>[1]!s_ipo_dilutedpe(A4506)</f>
        <v>39.96</v>
      </c>
      <c r="Z4506" s="12">
        <f>[1]!s_ipo_collection_total(A4506,100000000)</f>
        <v>11.2069131672</v>
      </c>
      <c r="AA4506" s="2">
        <f>[1]!s_val_pe_ttm(A4506,E4506)</f>
        <v>24.370092391967773</v>
      </c>
      <c r="AB4506" s="5">
        <f>[1]!s_info_zjtxornot1(A4506,"")</f>
        <v>0</v>
      </c>
      <c r="AC4506" s="22" t="str">
        <f>[1]!s_info_nature1(A4506,"")</f>
        <v>中央国有企业</v>
      </c>
      <c r="AD4506" s="6" t="str">
        <f>[1]!s_info_city(A4506)</f>
        <v>西安市</v>
      </c>
      <c r="AE4506" s="6" t="str">
        <f>[1]!s_info_province(A4506)</f>
        <v>陕西省</v>
      </c>
      <c r="AF4506">
        <v>108.948024</v>
      </c>
      <c r="AG4506">
        <v>34.263160999999997</v>
      </c>
    </row>
    <row r="4507" spans="1:33" x14ac:dyDescent="0.3">
      <c r="A4507" s="12" t="s">
        <v>9304</v>
      </c>
      <c r="B4507" s="12" t="s">
        <v>9305</v>
      </c>
      <c r="C4507" s="16" t="str">
        <f>[1]!s_info_mkt(A4507)</f>
        <v>主板</v>
      </c>
      <c r="D4507" s="16" t="str">
        <f>[1]!s_ipo_listeddate(A4507)</f>
        <v>2015-06-26</v>
      </c>
      <c r="E4507" s="16" t="str">
        <f>[1]!lastradeday_s("000002","")</f>
        <v>2026-06-22</v>
      </c>
      <c r="F4507" s="16" t="str">
        <f>[1]!s_info_industry_csrc2023(A4507,"",3)</f>
        <v>资本市场服务</v>
      </c>
      <c r="G4507" s="16" t="str">
        <f>[1]!s_info_industry_csrc2023(A4507,"",1)</f>
        <v>金融业</v>
      </c>
      <c r="H4507" s="16">
        <f>[1]!s_is(A4507,83,"FY","YTD","20251231",1,"",100000000)</f>
        <v>631.07440954000003</v>
      </c>
      <c r="I4507" s="16">
        <f>[1]!s_is(A4507,83,"FY","YTD","20241231",1,"",100000000)</f>
        <v>433.97126485000001</v>
      </c>
      <c r="J4507" s="16">
        <f t="shared" si="210"/>
        <v>0.45418478285221897</v>
      </c>
      <c r="K4507" s="16">
        <f>[1]!s_is(A4507,61,"FY","YTD","20251231",1,"",100000000)</f>
        <v>278.09205680000002</v>
      </c>
      <c r="L4507" s="16">
        <f>[1]!s_is(A4507,61,"FY","YTD","20241231",1,"",100000000)</f>
        <v>130.24084672999999</v>
      </c>
      <c r="M4507" s="16">
        <f t="shared" si="211"/>
        <v>1.1352138271682752</v>
      </c>
      <c r="N4507" s="16">
        <f>[1]!s_fa_roe(A4507,"20251231")</f>
        <v>11.097200000000001</v>
      </c>
      <c r="O4507" s="16">
        <f>[1]!s_stmnote_rdexp(A4507,"20251231",1,10000)</f>
        <v>0</v>
      </c>
      <c r="P4507" s="20">
        <f t="shared" si="212"/>
        <v>0</v>
      </c>
      <c r="Q4507" s="16">
        <f>[1]!s_margin_tradingbalance(A4507,"",10000)</f>
        <v>827596.33010000002</v>
      </c>
      <c r="R4507" s="16">
        <f>[1]!s_margin_seclendingbalance(A4507,"",10000)</f>
        <v>1591.8440000000001</v>
      </c>
      <c r="S4507" s="17">
        <f>[1]!s_val_ev(A4507,"",100000000)</f>
        <v>3011.1334534221746</v>
      </c>
      <c r="T4507" s="17">
        <f>[1]!share_freesharesmv(A4507,"",100000000)</f>
        <v>1980.8421137009998</v>
      </c>
      <c r="U4507" s="17">
        <f>[1]!s_dq_amount_btin(A4507,E4507,100000000)</f>
        <v>41.853512850000001</v>
      </c>
      <c r="V4507" s="17">
        <f>[1]!s_dq_turn(A4507,E4507)</f>
        <v>1.7337211899161964</v>
      </c>
      <c r="W4507" s="2">
        <f>[1]!s_pq_amount(A4507,"20260101","",100000000)</f>
        <v>2273.0366285499999</v>
      </c>
      <c r="X4507" s="2">
        <f>[1]!s_pq_avgamount(A4507,"20260101","",100000000)</f>
        <v>20.663969350454543</v>
      </c>
      <c r="Y4507" s="17">
        <f>[1]!s_ipo_dilutedpe(A4507)</f>
        <v>22.99</v>
      </c>
      <c r="Z4507" s="12">
        <f>[1]!s_ipo_collection_total(A4507,100000000)</f>
        <v>300.57749999999999</v>
      </c>
      <c r="AA4507" s="2">
        <f>[1]!s_val_pe_ttm(A4507,E4507)</f>
        <v>14.573264122009277</v>
      </c>
      <c r="AB4507" s="5">
        <f>[1]!s_info_zjtxornot1(A4507,"")</f>
        <v>0</v>
      </c>
      <c r="AC4507" s="22" t="str">
        <f>[1]!s_info_nature1(A4507,"")</f>
        <v>地方国有企业</v>
      </c>
      <c r="AD4507" s="6" t="str">
        <f>[1]!s_info_city(A4507)</f>
        <v>上海市</v>
      </c>
      <c r="AE4507" s="6" t="str">
        <f>[1]!s_info_province(A4507)</f>
        <v>上海</v>
      </c>
      <c r="AF4507">
        <v>121.472644</v>
      </c>
      <c r="AG4507">
        <v>31.231705999999999</v>
      </c>
    </row>
    <row r="4508" spans="1:33" x14ac:dyDescent="0.3">
      <c r="A4508" s="12" t="s">
        <v>9306</v>
      </c>
      <c r="B4508" s="12" t="s">
        <v>9307</v>
      </c>
      <c r="C4508" s="16" t="str">
        <f>[1]!s_info_mkt(A4508)</f>
        <v>主板</v>
      </c>
      <c r="D4508" s="16" t="str">
        <f>[1]!s_ipo_listeddate(A4508)</f>
        <v>2015-01-21</v>
      </c>
      <c r="E4508" s="16" t="str">
        <f>[1]!lastradeday_s("000002","")</f>
        <v>2026-06-22</v>
      </c>
      <c r="F4508" s="16" t="str">
        <f>[1]!s_info_industry_csrc2023(A4508,"",3)</f>
        <v>航空运输业</v>
      </c>
      <c r="G4508" s="16" t="str">
        <f>[1]!s_info_industry_csrc2023(A4508,"",1)</f>
        <v>交通运输、仓储和邮政业</v>
      </c>
      <c r="H4508" s="16">
        <f>[1]!s_is(A4508,83,"FY","YTD","20251231",1,"",100000000)</f>
        <v>214.59531429</v>
      </c>
      <c r="I4508" s="16">
        <f>[1]!s_is(A4508,83,"FY","YTD","20241231",1,"",100000000)</f>
        <v>199.99927181000001</v>
      </c>
      <c r="J4508" s="16">
        <f t="shared" si="210"/>
        <v>7.2980478118271686E-2</v>
      </c>
      <c r="K4508" s="16">
        <f>[1]!s_is(A4508,61,"FY","YTD","20251231",1,"",100000000)</f>
        <v>23.174016730000002</v>
      </c>
      <c r="L4508" s="16">
        <f>[1]!s_is(A4508,61,"FY","YTD","20241231",1,"",100000000)</f>
        <v>22.72944296</v>
      </c>
      <c r="M4508" s="16">
        <f t="shared" si="211"/>
        <v>1.9559378150286251E-2</v>
      </c>
      <c r="N4508" s="16">
        <f>[1]!s_fa_roe(A4508,"20251231")</f>
        <v>13.0395</v>
      </c>
      <c r="O4508" s="16">
        <f>[1]!s_stmnote_rdexp(A4508,"20251231",1,10000)</f>
        <v>16375.739</v>
      </c>
      <c r="P4508" s="20">
        <f t="shared" si="212"/>
        <v>7.6309862841973039E-3</v>
      </c>
      <c r="Q4508" s="16">
        <f>[1]!s_margin_tradingbalance(A4508,"",10000)</f>
        <v>54221.961900000002</v>
      </c>
      <c r="R4508" s="16">
        <f>[1]!s_margin_seclendingbalance(A4508,"",10000)</f>
        <v>478.19200000000001</v>
      </c>
      <c r="S4508" s="17">
        <f>[1]!s_val_ev(A4508,"",100000000)</f>
        <v>450.42470794919996</v>
      </c>
      <c r="T4508" s="17">
        <f>[1]!share_freesharesmv(A4508,"",100000000)</f>
        <v>198.847837336</v>
      </c>
      <c r="U4508" s="17">
        <f>[1]!s_dq_amount_btin(A4508,E4508,100000000)</f>
        <v>5.2085147100000002</v>
      </c>
      <c r="V4508" s="17">
        <f>[1]!s_dq_turn(A4508,E4508)</f>
        <v>1.1811758372278365</v>
      </c>
      <c r="W4508" s="2">
        <f>[1]!s_pq_amount(A4508,"20260101","",100000000)</f>
        <v>412.93347992999998</v>
      </c>
      <c r="X4508" s="2">
        <f>[1]!s_pq_avgamount(A4508,"20260101","",100000000)</f>
        <v>3.753940726636364</v>
      </c>
      <c r="Y4508" s="17">
        <f>[1]!s_ipo_dilutedpe(A4508)</f>
        <v>22.96</v>
      </c>
      <c r="Z4508" s="12">
        <f>[1]!s_ipo_collection_total(A4508,100000000)</f>
        <v>18.16</v>
      </c>
      <c r="AA4508" s="2">
        <f>[1]!s_val_pe_ttm(A4508,E4508)</f>
        <v>17.171491622924805</v>
      </c>
      <c r="AB4508" s="5">
        <f>[1]!s_info_zjtxornot1(A4508,"")</f>
        <v>0</v>
      </c>
      <c r="AC4508" s="22" t="str">
        <f>[1]!s_info_nature1(A4508,"")</f>
        <v>民营企业</v>
      </c>
      <c r="AD4508" s="6" t="str">
        <f>[1]!s_info_city(A4508)</f>
        <v>上海市</v>
      </c>
      <c r="AE4508" s="6" t="str">
        <f>[1]!s_info_province(A4508)</f>
        <v>上海</v>
      </c>
      <c r="AF4508">
        <v>121.472644</v>
      </c>
      <c r="AG4508">
        <v>31.231705999999999</v>
      </c>
    </row>
    <row r="4509" spans="1:33" x14ac:dyDescent="0.3">
      <c r="A4509" s="12" t="s">
        <v>9308</v>
      </c>
      <c r="B4509" s="12" t="s">
        <v>9309</v>
      </c>
      <c r="C4509" s="16" t="str">
        <f>[1]!s_info_mkt(A4509)</f>
        <v>主板</v>
      </c>
      <c r="D4509" s="16" t="str">
        <f>[1]!s_ipo_listeddate(A4509)</f>
        <v>2012-02-28</v>
      </c>
      <c r="E4509" s="16" t="str">
        <f>[1]!lastradeday_s("000002","")</f>
        <v>2026-06-22</v>
      </c>
      <c r="F4509" s="16" t="str">
        <f>[1]!s_info_industry_csrc2023(A4509,"",3)</f>
        <v>纺织服装、服饰业</v>
      </c>
      <c r="G4509" s="16" t="str">
        <f>[1]!s_info_industry_csrc2023(A4509,"",1)</f>
        <v>制造业</v>
      </c>
      <c r="H4509" s="16">
        <f>[1]!s_is(A4509,83,"FY","YTD","20251231",1,"",100000000)</f>
        <v>6.0347147000000003</v>
      </c>
      <c r="I4509" s="16">
        <f>[1]!s_is(A4509,83,"FY","YTD","20241231",1,"",100000000)</f>
        <v>2.1649497324999998</v>
      </c>
      <c r="J4509" s="16">
        <f t="shared" si="210"/>
        <v>1.7874618100399711</v>
      </c>
      <c r="K4509" s="16">
        <f>[1]!s_is(A4509,61,"FY","YTD","20251231",1,"",100000000)</f>
        <v>-0.44911278200000004</v>
      </c>
      <c r="L4509" s="16">
        <f>[1]!s_is(A4509,61,"FY","YTD","20241231",1,"",100000000)</f>
        <v>-0.62098314490000006</v>
      </c>
      <c r="M4509" s="16">
        <f t="shared" si="211"/>
        <v>0.27677138149647706</v>
      </c>
      <c r="N4509" s="16">
        <f>[1]!s_fa_roe(A4509,"20251231")</f>
        <v>-11.9612</v>
      </c>
      <c r="O4509" s="16">
        <f>[1]!s_stmnote_rdexp(A4509,"20251231",1,10000)</f>
        <v>702.26215999999999</v>
      </c>
      <c r="P4509" s="20">
        <f t="shared" si="212"/>
        <v>1.1637039941589947E-2</v>
      </c>
      <c r="Q4509" s="16">
        <f>[1]!s_margin_tradingbalance(A4509,"",10000)</f>
        <v>0</v>
      </c>
      <c r="R4509" s="16">
        <f>[1]!s_margin_seclendingbalance(A4509,"",10000)</f>
        <v>0</v>
      </c>
      <c r="S4509" s="17">
        <f>[1]!s_val_ev(A4509,"",100000000)</f>
        <v>21.589351273199998</v>
      </c>
      <c r="T4509" s="17">
        <f>[1]!share_freesharesmv(A4509,"",100000000)</f>
        <v>16.689396711599997</v>
      </c>
      <c r="U4509" s="17">
        <f>[1]!s_dq_amount_btin(A4509,E4509,100000000)</f>
        <v>0.55529841999999996</v>
      </c>
      <c r="V4509" s="17">
        <f>[1]!s_dq_turn(A4509,E4509)</f>
        <v>2.6586084976830189</v>
      </c>
      <c r="W4509" s="2">
        <f>[1]!s_pq_amount(A4509,"20260101","",100000000)</f>
        <v>41.874435159999997</v>
      </c>
      <c r="X4509" s="2">
        <f>[1]!s_pq_avgamount(A4509,"20260101","",100000000)</f>
        <v>0.3806766832727273</v>
      </c>
      <c r="Y4509" s="17">
        <f>[1]!s_ipo_dilutedpe(A4509)</f>
        <v>26.23</v>
      </c>
      <c r="Z4509" s="12">
        <f>[1]!s_ipo_collection_total(A4509,100000000)</f>
        <v>6.95</v>
      </c>
      <c r="AA4509" s="2">
        <f>[1]!s_val_pe_ttm(A4509,E4509)</f>
        <v>-43.155391693115234</v>
      </c>
      <c r="AB4509" s="5">
        <f>[1]!s_info_zjtxornot1(A4509,"")</f>
        <v>0</v>
      </c>
      <c r="AC4509" s="22" t="str">
        <f>[1]!s_info_nature1(A4509,"")</f>
        <v>民营企业</v>
      </c>
      <c r="AD4509" s="6" t="str">
        <f>[1]!s_info_city(A4509)</f>
        <v>广州市</v>
      </c>
      <c r="AE4509" s="6" t="str">
        <f>[1]!s_info_province(A4509)</f>
        <v>广东省</v>
      </c>
      <c r="AF4509">
        <v>113.280637</v>
      </c>
      <c r="AG4509">
        <v>23.125177999999998</v>
      </c>
    </row>
    <row r="4510" spans="1:33" x14ac:dyDescent="0.3">
      <c r="A4510" s="12" t="s">
        <v>9310</v>
      </c>
      <c r="B4510" s="12" t="s">
        <v>9311</v>
      </c>
      <c r="C4510" s="16" t="str">
        <f>[1]!s_info_mkt(A4510)</f>
        <v>主板</v>
      </c>
      <c r="D4510" s="16" t="str">
        <f>[1]!s_ipo_listeddate(A4510)</f>
        <v>2017-05-03</v>
      </c>
      <c r="E4510" s="16" t="str">
        <f>[1]!lastradeday_s("000002","")</f>
        <v>2026-06-22</v>
      </c>
      <c r="F4510" s="16" t="str">
        <f>[1]!s_info_industry_csrc2023(A4510,"",3)</f>
        <v>非金属矿采选业</v>
      </c>
      <c r="G4510" s="16" t="str">
        <f>[1]!s_info_industry_csrc2023(A4510,"",1)</f>
        <v>采矿业</v>
      </c>
      <c r="H4510" s="16">
        <f>[1]!s_is(A4510,83,"FY","YTD","20251231",1,"",100000000)</f>
        <v>38.875071896500003</v>
      </c>
      <c r="I4510" s="16">
        <f>[1]!s_is(A4510,83,"FY","YTD","20241231",1,"",100000000)</f>
        <v>27.522800297899998</v>
      </c>
      <c r="J4510" s="16">
        <f t="shared" si="210"/>
        <v>0.41246789845967058</v>
      </c>
      <c r="K4510" s="16">
        <f>[1]!s_is(A4510,61,"FY","YTD","20251231",1,"",100000000)</f>
        <v>3.2576273123000004</v>
      </c>
      <c r="L4510" s="16">
        <f>[1]!s_is(A4510,61,"FY","YTD","20241231",1,"",100000000)</f>
        <v>2.5702742487000001</v>
      </c>
      <c r="M4510" s="16">
        <f t="shared" si="211"/>
        <v>0.26742401669691529</v>
      </c>
      <c r="N4510" s="16">
        <f>[1]!s_fa_roe(A4510,"20251231")</f>
        <v>18.9971</v>
      </c>
      <c r="O4510" s="16">
        <f>[1]!s_stmnote_rdexp(A4510,"20251231",1,10000)</f>
        <v>6591.7346200000002</v>
      </c>
      <c r="P4510" s="20">
        <f t="shared" si="212"/>
        <v>1.6956199174498417E-2</v>
      </c>
      <c r="Q4510" s="16">
        <f>[1]!s_margin_tradingbalance(A4510,"",10000)</f>
        <v>63766.100700000003</v>
      </c>
      <c r="R4510" s="16">
        <f>[1]!s_margin_seclendingbalance(A4510,"",10000)</f>
        <v>173.12909999999999</v>
      </c>
      <c r="S4510" s="17">
        <f>[1]!s_val_ev(A4510,"",100000000)</f>
        <v>174.05711052839999</v>
      </c>
      <c r="T4510" s="17">
        <f>[1]!share_freesharesmv(A4510,"",100000000)</f>
        <v>78.857642929999997</v>
      </c>
      <c r="U4510" s="17">
        <f>[1]!s_dq_amount_btin(A4510,E4510,100000000)</f>
        <v>8.5071681100000003</v>
      </c>
      <c r="V4510" s="17">
        <f>[1]!s_dq_turn(A4510,E4510)</f>
        <v>4.9999886356725449</v>
      </c>
      <c r="W4510" s="2">
        <f>[1]!s_pq_amount(A4510,"20260101","",100000000)</f>
        <v>438.61267036999999</v>
      </c>
      <c r="X4510" s="2">
        <f>[1]!s_pq_avgamount(A4510,"20260101","",100000000)</f>
        <v>3.9873879124545457</v>
      </c>
      <c r="Y4510" s="17">
        <f>[1]!s_ipo_dilutedpe(A4510)</f>
        <v>22.94</v>
      </c>
      <c r="Z4510" s="12">
        <f>[1]!s_ipo_collection_total(A4510,100000000)</f>
        <v>2.2440000000000002</v>
      </c>
      <c r="AA4510" s="2">
        <f>[1]!s_val_pe_ttm(A4510,E4510)</f>
        <v>54.366294860839844</v>
      </c>
      <c r="AB4510" s="5">
        <f>[1]!s_info_zjtxornot1(A4510,"")</f>
        <v>0</v>
      </c>
      <c r="AC4510" s="22" t="str">
        <f>[1]!s_info_nature1(A4510,"")</f>
        <v>民营企业</v>
      </c>
      <c r="AD4510" s="6" t="str">
        <f>[1]!s_info_city(A4510)</f>
        <v>杭州市</v>
      </c>
      <c r="AE4510" s="6" t="str">
        <f>[1]!s_info_province(A4510)</f>
        <v>浙江省</v>
      </c>
      <c r="AF4510">
        <v>120.153576</v>
      </c>
      <c r="AG4510">
        <v>30.287458999999998</v>
      </c>
    </row>
    <row r="4511" spans="1:33" x14ac:dyDescent="0.3">
      <c r="A4511" s="12" t="s">
        <v>9312</v>
      </c>
      <c r="B4511" s="12" t="s">
        <v>9313</v>
      </c>
      <c r="C4511" s="16" t="str">
        <f>[1]!s_info_mkt(A4511)</f>
        <v>主板</v>
      </c>
      <c r="D4511" s="16" t="str">
        <f>[1]!s_ipo_listeddate(A4511)</f>
        <v>2011-04-28</v>
      </c>
      <c r="E4511" s="16" t="str">
        <f>[1]!lastradeday_s("000002","")</f>
        <v>2026-06-22</v>
      </c>
      <c r="F4511" s="16" t="str">
        <f>[1]!s_info_industry_csrc2023(A4511,"",3)</f>
        <v>有色金属冶炼和压延加工业</v>
      </c>
      <c r="G4511" s="16" t="str">
        <f>[1]!s_info_industry_csrc2023(A4511,"",1)</f>
        <v>制造业</v>
      </c>
      <c r="H4511" s="16">
        <f>[1]!s_is(A4511,83,"FY","YTD","20251231",1,"",100000000)</f>
        <v>18.967535991800002</v>
      </c>
      <c r="I4511" s="16">
        <f>[1]!s_is(A4511,83,"FY","YTD","20241231",1,"",100000000)</f>
        <v>22.290732092900001</v>
      </c>
      <c r="J4511" s="16">
        <f t="shared" si="210"/>
        <v>-0.14908420626339569</v>
      </c>
      <c r="K4511" s="16">
        <f>[1]!s_is(A4511,61,"FY","YTD","20251231",1,"",100000000)</f>
        <v>-0.2970952234</v>
      </c>
      <c r="L4511" s="16">
        <f>[1]!s_is(A4511,61,"FY","YTD","20241231",1,"",100000000)</f>
        <v>0.20774111969999998</v>
      </c>
      <c r="M4511" s="16">
        <f t="shared" si="211"/>
        <v>-2.4301223745642502</v>
      </c>
      <c r="N4511" s="16">
        <f>[1]!s_fa_roe(A4511,"20251231")</f>
        <v>-1.9652000000000001</v>
      </c>
      <c r="O4511" s="16">
        <f>[1]!s_stmnote_rdexp(A4511,"20251231",1,10000)</f>
        <v>7147.6857209999989</v>
      </c>
      <c r="P4511" s="20">
        <f t="shared" si="212"/>
        <v>3.768378625505215E-2</v>
      </c>
      <c r="Q4511" s="16">
        <f>[1]!s_margin_tradingbalance(A4511,"",10000)</f>
        <v>0</v>
      </c>
      <c r="R4511" s="16">
        <f>[1]!s_margin_seclendingbalance(A4511,"",10000)</f>
        <v>0</v>
      </c>
      <c r="S4511" s="17">
        <f>[1]!s_val_ev(A4511,"",100000000)</f>
        <v>34.541590734400003</v>
      </c>
      <c r="T4511" s="17">
        <f>[1]!share_freesharesmv(A4511,"",100000000)</f>
        <v>18.5550029616</v>
      </c>
      <c r="U4511" s="17">
        <f>[1]!s_dq_amount_btin(A4511,E4511,100000000)</f>
        <v>1.2968580700000001</v>
      </c>
      <c r="V4511" s="17">
        <f>[1]!s_dq_turn(A4511,E4511)</f>
        <v>4.2376468337898396</v>
      </c>
      <c r="W4511" s="2">
        <f>[1]!s_pq_amount(A4511,"20260101","",100000000)</f>
        <v>230.60918175</v>
      </c>
      <c r="X4511" s="2">
        <f>[1]!s_pq_avgamount(A4511,"20260101","",100000000)</f>
        <v>2.0964471068181818</v>
      </c>
      <c r="Y4511" s="17">
        <f>[1]!s_ipo_dilutedpe(A4511)</f>
        <v>54.21</v>
      </c>
      <c r="Z4511" s="12">
        <f>[1]!s_ipo_collection_total(A4511,100000000)</f>
        <v>6.5274000000000001</v>
      </c>
      <c r="AA4511" s="2">
        <f>[1]!s_val_pe_ttm(A4511,E4511)</f>
        <v>-162.65463256835938</v>
      </c>
      <c r="AB4511" s="5">
        <f>[1]!s_info_zjtxornot1(A4511,"")</f>
        <v>0</v>
      </c>
      <c r="AC4511" s="22" t="str">
        <f>[1]!s_info_nature1(A4511,"")</f>
        <v>地方国有企业</v>
      </c>
      <c r="AD4511" s="6" t="str">
        <f>[1]!s_info_city(A4511)</f>
        <v>南安市</v>
      </c>
      <c r="AE4511" s="6" t="str">
        <f>[1]!s_info_province(A4511)</f>
        <v>福建省</v>
      </c>
      <c r="AF4511">
        <v>118.388981</v>
      </c>
      <c r="AG4511">
        <v>25.017973000000001</v>
      </c>
    </row>
    <row r="4512" spans="1:33" x14ac:dyDescent="0.3">
      <c r="A4512" s="12" t="s">
        <v>9314</v>
      </c>
      <c r="B4512" s="12" t="s">
        <v>9315</v>
      </c>
      <c r="C4512" s="16" t="str">
        <f>[1]!s_info_mkt(A4512)</f>
        <v>主板</v>
      </c>
      <c r="D4512" s="16" t="str">
        <f>[1]!s_ipo_listeddate(A4512)</f>
        <v>1996-07-16</v>
      </c>
      <c r="E4512" s="16" t="str">
        <f>[1]!lastradeday_s("000002","")</f>
        <v>2026-06-22</v>
      </c>
      <c r="F4512" s="16" t="str">
        <f>[1]!s_info_industry_csrc2023(A4512,"",3)</f>
        <v>专业技术服务业</v>
      </c>
      <c r="G4512" s="16" t="str">
        <f>[1]!s_info_industry_csrc2023(A4512,"",1)</f>
        <v>科学研究和技术服务业</v>
      </c>
      <c r="H4512" s="16">
        <f>[1]!s_is(A4512,83,"FY","YTD","20251231",1,"",100000000)</f>
        <v>110.6002419946</v>
      </c>
      <c r="I4512" s="16">
        <f>[1]!s_is(A4512,83,"FY","YTD","20241231",1,"",100000000)</f>
        <v>124.33828177079999</v>
      </c>
      <c r="J4512" s="16">
        <f t="shared" si="210"/>
        <v>-0.11048922005793937</v>
      </c>
      <c r="K4512" s="16">
        <f>[1]!s_is(A4512,61,"FY","YTD","20251231",1,"",100000000)</f>
        <v>14.550688814200001</v>
      </c>
      <c r="L4512" s="16">
        <f>[1]!s_is(A4512,61,"FY","YTD","20241231",1,"",100000000)</f>
        <v>17.511978548599998</v>
      </c>
      <c r="M4512" s="16">
        <f t="shared" si="211"/>
        <v>-0.16910080869398614</v>
      </c>
      <c r="N4512" s="16">
        <f>[1]!s_fa_roe(A4512,"20251231")</f>
        <v>9.4008000000000003</v>
      </c>
      <c r="O4512" s="16">
        <f>[1]!s_stmnote_rdexp(A4512,"20251231",1,10000)</f>
        <v>49194.975405999998</v>
      </c>
      <c r="P4512" s="20">
        <f t="shared" si="212"/>
        <v>4.447998893926644E-2</v>
      </c>
      <c r="Q4512" s="16">
        <f>[1]!s_margin_tradingbalance(A4512,"",10000)</f>
        <v>39817.2183</v>
      </c>
      <c r="R4512" s="16">
        <f>[1]!s_margin_seclendingbalance(A4512,"",10000)</f>
        <v>186.22559999999999</v>
      </c>
      <c r="S4512" s="17">
        <f>[1]!s_val_ev(A4512,"",100000000)</f>
        <v>120.9251862755</v>
      </c>
      <c r="T4512" s="17">
        <f>[1]!share_freesharesmv(A4512,"",100000000)</f>
        <v>39.423039781699998</v>
      </c>
      <c r="U4512" s="17">
        <f>[1]!s_dq_amount_btin(A4512,E4512,100000000)</f>
        <v>0.58079504999999998</v>
      </c>
      <c r="V4512" s="17">
        <f>[1]!s_dq_turn(A4512,E4512)</f>
        <v>1.1099607097576953</v>
      </c>
      <c r="W4512" s="2">
        <f>[1]!s_pq_amount(A4512,"20260101","",100000000)</f>
        <v>67.447019749999995</v>
      </c>
      <c r="X4512" s="2">
        <f>[1]!s_pq_avgamount(A4512,"20260101","",100000000)</f>
        <v>0.61315472500000001</v>
      </c>
      <c r="Y4512" s="17">
        <f>[1]!s_ipo_dilutedpe(A4512)</f>
        <v>14.92</v>
      </c>
      <c r="Z4512" s="12">
        <f>[1]!s_ipo_collection_total(A4512,100000000)</f>
        <v>1.0232000000000001</v>
      </c>
      <c r="AA4512" s="2">
        <f>[1]!s_val_pe_ttm(A4512,E4512)</f>
        <v>8.4410772323608398</v>
      </c>
      <c r="AB4512" s="5">
        <f>[1]!s_info_zjtxornot1(A4512,"")</f>
        <v>0</v>
      </c>
      <c r="AC4512" s="22" t="str">
        <f>[1]!s_info_nature1(A4512,"")</f>
        <v>中央国有企业</v>
      </c>
      <c r="AD4512" s="6" t="str">
        <f>[1]!s_info_city(A4512)</f>
        <v>兰州市</v>
      </c>
      <c r="AE4512" s="6" t="str">
        <f>[1]!s_info_province(A4512)</f>
        <v>甘肃省</v>
      </c>
      <c r="AF4512">
        <v>103.82355699999999</v>
      </c>
      <c r="AG4512">
        <v>36.058039000000001</v>
      </c>
    </row>
    <row r="4513" spans="1:33" x14ac:dyDescent="0.3">
      <c r="A4513" s="12" t="s">
        <v>9316</v>
      </c>
      <c r="B4513" s="12" t="s">
        <v>9317</v>
      </c>
      <c r="C4513" s="16" t="str">
        <f>[1]!s_info_mkt(A4513)</f>
        <v>科创板</v>
      </c>
      <c r="D4513" s="16" t="str">
        <f>[1]!s_ipo_listeddate(A4513)</f>
        <v>2022-03-17</v>
      </c>
      <c r="E4513" s="16" t="str">
        <f>[1]!lastradeday_s("000002","")</f>
        <v>2026-06-22</v>
      </c>
      <c r="F4513" s="16" t="str">
        <f>[1]!s_info_industry_csrc2023(A4513,"",3)</f>
        <v>软件和信息技术服务业</v>
      </c>
      <c r="G4513" s="16" t="str">
        <f>[1]!s_info_industry_csrc2023(A4513,"",1)</f>
        <v>信息传输、软件和信息技术服务业</v>
      </c>
      <c r="H4513" s="16">
        <f>[1]!s_is(A4513,83,"FY","YTD","20251231",1,"",100000000)</f>
        <v>1.5546670985</v>
      </c>
      <c r="I4513" s="16">
        <f>[1]!s_is(A4513,83,"FY","YTD","20241231",1,"",100000000)</f>
        <v>1.1723944216</v>
      </c>
      <c r="J4513" s="16">
        <f t="shared" si="210"/>
        <v>0.32606149420115949</v>
      </c>
      <c r="K4513" s="16">
        <f>[1]!s_is(A4513,61,"FY","YTD","20251231",1,"",100000000)</f>
        <v>-1.8636753031</v>
      </c>
      <c r="L4513" s="16">
        <f>[1]!s_is(A4513,61,"FY","YTD","20241231",1,"",100000000)</f>
        <v>-2.1159682339999999</v>
      </c>
      <c r="M4513" s="16">
        <f t="shared" si="211"/>
        <v>0.11923285371022255</v>
      </c>
      <c r="N4513" s="16">
        <f>[1]!s_fa_roe(A4513,"20251231")</f>
        <v>-9.5619999999999994</v>
      </c>
      <c r="O4513" s="16">
        <f>[1]!s_stmnote_rdexp(A4513,"20251231",1,10000)</f>
        <v>14603.103894999998</v>
      </c>
      <c r="P4513" s="20">
        <f t="shared" si="212"/>
        <v>0.93930745103499069</v>
      </c>
      <c r="Q4513" s="16">
        <f>[1]!s_margin_tradingbalance(A4513,"",10000)</f>
        <v>22149.539400000001</v>
      </c>
      <c r="R4513" s="16">
        <f>[1]!s_margin_seclendingbalance(A4513,"",10000)</f>
        <v>0.42259999999999998</v>
      </c>
      <c r="S4513" s="17">
        <f>[1]!s_val_ev(A4513,"",100000000)</f>
        <v>56.404351416600001</v>
      </c>
      <c r="T4513" s="17">
        <f>[1]!share_freesharesmv(A4513,"",100000000)</f>
        <v>41.093699446800002</v>
      </c>
      <c r="U4513" s="17">
        <f>[1]!s_dq_amount_btin(A4513,E4513,100000000)</f>
        <v>5.4569756600000003</v>
      </c>
      <c r="V4513" s="17">
        <f>[1]!s_dq_turn(A4513,E4513)</f>
        <v>9.8754092060363305</v>
      </c>
      <c r="W4513" s="2">
        <f>[1]!s_pq_amount(A4513,"20260101","",100000000)</f>
        <v>189.94136177999999</v>
      </c>
      <c r="X4513" s="2">
        <f>[1]!s_pq_avgamount(A4513,"20260101","",100000000)</f>
        <v>1.7267396525454546</v>
      </c>
      <c r="Y4513" s="17">
        <f>[1]!s_ipo_dilutedpe(A4513)</f>
        <v>0</v>
      </c>
      <c r="Z4513" s="12">
        <f>[1]!s_ipo_collection_total(A4513,100000000)</f>
        <v>18.2622314545</v>
      </c>
      <c r="AA4513" s="2">
        <f>[1]!s_val_pe_ttm(A4513,E4513)</f>
        <v>-30.891399383544922</v>
      </c>
      <c r="AB4513" s="5">
        <f>[1]!s_info_zjtxornot1(A4513,"")</f>
        <v>0</v>
      </c>
      <c r="AC4513" s="22" t="str">
        <f>[1]!s_info_nature1(A4513,"")</f>
        <v>民营企业</v>
      </c>
      <c r="AD4513" s="6" t="str">
        <f>[1]!s_info_city(A4513)</f>
        <v>北京市</v>
      </c>
      <c r="AE4513" s="6" t="str">
        <f>[1]!s_info_province(A4513)</f>
        <v>北京</v>
      </c>
      <c r="AF4513">
        <v>116.40528500000001</v>
      </c>
      <c r="AG4513">
        <v>39.904989</v>
      </c>
    </row>
    <row r="4514" spans="1:33" x14ac:dyDescent="0.3">
      <c r="A4514" s="12" t="s">
        <v>365</v>
      </c>
      <c r="B4514" s="12" t="s">
        <v>366</v>
      </c>
      <c r="C4514" s="16" t="str">
        <f>[1]!s_info_mkt(A4514)</f>
        <v>北证</v>
      </c>
      <c r="D4514" s="16" t="str">
        <f>[1]!s_ipo_listeddate(A4514)</f>
        <v>2022-12-16</v>
      </c>
      <c r="E4514" s="16" t="str">
        <f>[1]!lastradeday_s("000002","")</f>
        <v>2026-06-22</v>
      </c>
      <c r="F4514" s="16" t="str">
        <f>[1]!s_info_industry_csrc2023(A4514,"",3)</f>
        <v>通用设备制造业</v>
      </c>
      <c r="G4514" s="16" t="str">
        <f>[1]!s_info_industry_csrc2023(A4514,"",1)</f>
        <v>制造业</v>
      </c>
      <c r="H4514" s="16">
        <f>[1]!s_is(A4514,83,"FY","YTD","20251231",1,"",100000000)</f>
        <v>1.4726451356999999</v>
      </c>
      <c r="I4514" s="16">
        <f>[1]!s_is(A4514,83,"FY","YTD","20241231",1,"",100000000)</f>
        <v>1.5558910033000002</v>
      </c>
      <c r="J4514" s="16">
        <f t="shared" si="210"/>
        <v>-5.3503662803781382E-2</v>
      </c>
      <c r="K4514" s="16">
        <f>[1]!s_is(A4514,61,"FY","YTD","20251231",1,"",100000000)</f>
        <v>0.33557442369999996</v>
      </c>
      <c r="L4514" s="16">
        <f>[1]!s_is(A4514,61,"FY","YTD","20241231",1,"",100000000)</f>
        <v>0.32962350610000002</v>
      </c>
      <c r="M4514" s="16">
        <f t="shared" si="211"/>
        <v>1.8053680911319991E-2</v>
      </c>
      <c r="N4514" s="16">
        <f>[1]!s_fa_roe(A4514,"20251231")</f>
        <v>7.1059999999999999</v>
      </c>
      <c r="O4514" s="16">
        <f>[1]!s_stmnote_rdexp(A4514,"20251231",1,10000)</f>
        <v>735.74420299999997</v>
      </c>
      <c r="P4514" s="20">
        <f t="shared" si="212"/>
        <v>4.9960726122269435E-2</v>
      </c>
      <c r="Q4514" s="16">
        <f>[1]!s_margin_tradingbalance(A4514,"",10000)</f>
        <v>260.70249999999999</v>
      </c>
      <c r="R4514" s="16">
        <f>[1]!s_margin_seclendingbalance(A4514,"",10000)</f>
        <v>0</v>
      </c>
      <c r="S4514" s="17">
        <f>[1]!s_val_ev(A4514,"",100000000)</f>
        <v>8.3401599999999991</v>
      </c>
      <c r="T4514" s="17">
        <f>[1]!share_freesharesmv(A4514,"",100000000)</f>
        <v>4.2080602899999997</v>
      </c>
      <c r="U4514" s="17">
        <f>[1]!s_dq_amount_btin(A4514,E4514,100000000)</f>
        <v>4.8847010000000003E-2</v>
      </c>
      <c r="V4514" s="17">
        <f>[1]!s_dq_turn(A4514,E4514)</f>
        <v>0.7774297905833083</v>
      </c>
      <c r="W4514" s="2">
        <f>[1]!s_pq_amount(A4514,"20260101","",100000000)</f>
        <v>8.2486760399999994</v>
      </c>
      <c r="X4514" s="2">
        <f>[1]!s_pq_avgamount(A4514,"20260101","",100000000)</f>
        <v>7.4987964000000004E-2</v>
      </c>
      <c r="Y4514" s="17">
        <f>[1]!s_ipo_dilutedpe(A4514)</f>
        <v>21.01</v>
      </c>
      <c r="Z4514" s="12">
        <f>[1]!s_ipo_collection_total(A4514,100000000)</f>
        <v>1.556</v>
      </c>
      <c r="AA4514" s="2">
        <f>[1]!s_val_pe_ttm(A4514,E4514)</f>
        <v>24.576589584350586</v>
      </c>
      <c r="AB4514" s="5">
        <f>[1]!s_info_zjtxornot1(A4514,"")</f>
        <v>1</v>
      </c>
      <c r="AC4514" s="22" t="str">
        <f>[1]!s_info_nature1(A4514,"")</f>
        <v>民营企业</v>
      </c>
      <c r="AD4514" s="6" t="str">
        <f>[1]!s_info_city(A4514)</f>
        <v>金华市</v>
      </c>
      <c r="AE4514" s="6" t="str">
        <f>[1]!s_info_province(A4514)</f>
        <v>浙江省</v>
      </c>
      <c r="AF4514">
        <v>119.649506</v>
      </c>
      <c r="AG4514">
        <v>29.089524000000001</v>
      </c>
    </row>
    <row r="4515" spans="1:33" x14ac:dyDescent="0.3">
      <c r="A4515" s="12" t="s">
        <v>9318</v>
      </c>
      <c r="B4515" s="12" t="s">
        <v>9319</v>
      </c>
      <c r="C4515" s="16" t="str">
        <f>[1]!s_info_mkt(A4515)</f>
        <v>主板</v>
      </c>
      <c r="D4515" s="16" t="str">
        <f>[1]!s_ipo_listeddate(A4515)</f>
        <v>2019-05-16</v>
      </c>
      <c r="E4515" s="16" t="str">
        <f>[1]!lastradeday_s("000002","")</f>
        <v>2026-06-22</v>
      </c>
      <c r="F4515" s="16" t="str">
        <f>[1]!s_info_industry_csrc2023(A4515,"",3)</f>
        <v>化学原料和化学制品制造业</v>
      </c>
      <c r="G4515" s="16" t="str">
        <f>[1]!s_info_industry_csrc2023(A4515,"",1)</f>
        <v>制造业</v>
      </c>
      <c r="H4515" s="16">
        <f>[1]!s_is(A4515,83,"FY","YTD","20251231",1,"",100000000)</f>
        <v>480.37593136779998</v>
      </c>
      <c r="I4515" s="16">
        <f>[1]!s_is(A4515,83,"FY","YTD","20241231",1,"",100000000)</f>
        <v>329.82889902490001</v>
      </c>
      <c r="J4515" s="16">
        <f t="shared" si="210"/>
        <v>0.45643978677421648</v>
      </c>
      <c r="K4515" s="16">
        <f>[1]!s_is(A4515,61,"FY","YTD","20251231",1,"",100000000)</f>
        <v>113.5029550965</v>
      </c>
      <c r="L4515" s="16">
        <f>[1]!s_is(A4515,61,"FY","YTD","20241231",1,"",100000000)</f>
        <v>63.376763116300005</v>
      </c>
      <c r="M4515" s="16">
        <f t="shared" si="211"/>
        <v>0.79092382626445523</v>
      </c>
      <c r="N4515" s="16">
        <f>[1]!s_fa_roe(A4515,"20251231")</f>
        <v>24.837599999999998</v>
      </c>
      <c r="O4515" s="16">
        <f>[1]!s_stmnote_rdexp(A4515,"20251231",1,10000)</f>
        <v>96115.099887000004</v>
      </c>
      <c r="P4515" s="20">
        <f t="shared" si="212"/>
        <v>2.0008308828738851E-2</v>
      </c>
      <c r="Q4515" s="16">
        <f>[1]!s_margin_tradingbalance(A4515,"",10000)</f>
        <v>373418.70059999998</v>
      </c>
      <c r="R4515" s="16">
        <f>[1]!s_margin_seclendingbalance(A4515,"",10000)</f>
        <v>465.0462</v>
      </c>
      <c r="S4515" s="17">
        <f>[1]!s_val_ev(A4515,"",100000000)</f>
        <v>1592.8057920000001</v>
      </c>
      <c r="T4515" s="17">
        <f>[1]!share_freesharesmv(A4515,"",100000000)</f>
        <v>470.70470415599999</v>
      </c>
      <c r="U4515" s="17">
        <f>[1]!s_dq_amount_btin(A4515,E4515,100000000)</f>
        <v>19.858000100000002</v>
      </c>
      <c r="V4515" s="17">
        <f>[1]!s_dq_turn(A4515,E4515)</f>
        <v>1.2585516325395181</v>
      </c>
      <c r="W4515" s="2">
        <f>[1]!s_pq_amount(A4515,"20260101","",100000000)</f>
        <v>3334.04677692</v>
      </c>
      <c r="X4515" s="2">
        <f>[1]!s_pq_avgamount(A4515,"20260101","",100000000)</f>
        <v>30.309516153818183</v>
      </c>
      <c r="Y4515" s="17">
        <f>[1]!s_ipo_dilutedpe(A4515)</f>
        <v>22.07</v>
      </c>
      <c r="Z4515" s="12">
        <f>[1]!s_ipo_collection_total(A4515,100000000)</f>
        <v>81.549632000000003</v>
      </c>
      <c r="AA4515" s="2">
        <f>[1]!s_val_pe_ttm(A4515,E4515)</f>
        <v>12.667200088500977</v>
      </c>
      <c r="AB4515" s="5">
        <f>[1]!s_info_zjtxornot1(A4515,"")</f>
        <v>0</v>
      </c>
      <c r="AC4515" s="22" t="str">
        <f>[1]!s_info_nature1(A4515,"")</f>
        <v>民营企业</v>
      </c>
      <c r="AD4515" s="6" t="str">
        <f>[1]!s_info_city(A4515)</f>
        <v>灵武市</v>
      </c>
      <c r="AE4515" s="6" t="str">
        <f>[1]!s_info_province(A4515)</f>
        <v>宁夏回族自治区</v>
      </c>
      <c r="AF4515">
        <v>106.532</v>
      </c>
      <c r="AG4515">
        <v>37.935175000000001</v>
      </c>
    </row>
    <row r="4516" spans="1:33" x14ac:dyDescent="0.3">
      <c r="A4516" s="12" t="s">
        <v>9320</v>
      </c>
      <c r="B4516" s="12" t="s">
        <v>9321</v>
      </c>
      <c r="C4516" s="16" t="str">
        <f>[1]!s_info_mkt(A4516)</f>
        <v>主板</v>
      </c>
      <c r="D4516" s="16" t="str">
        <f>[1]!s_ipo_listeddate(A4516)</f>
        <v>2010-12-10</v>
      </c>
      <c r="E4516" s="16" t="str">
        <f>[1]!lastradeday_s("000002","")</f>
        <v>2026-06-22</v>
      </c>
      <c r="F4516" s="16" t="str">
        <f>[1]!s_info_industry_csrc2023(A4516,"",3)</f>
        <v>橡胶和塑料制品业</v>
      </c>
      <c r="G4516" s="16" t="str">
        <f>[1]!s_info_industry_csrc2023(A4516,"",1)</f>
        <v>制造业</v>
      </c>
      <c r="H4516" s="16">
        <f>[1]!s_is(A4516,83,"FY","YTD","20251231",1,"",100000000)</f>
        <v>16.076402974800001</v>
      </c>
      <c r="I4516" s="16">
        <f>[1]!s_is(A4516,83,"FY","YTD","20241231",1,"",100000000)</f>
        <v>17.101481857100001</v>
      </c>
      <c r="J4516" s="16">
        <f t="shared" si="210"/>
        <v>-5.9940939087358647E-2</v>
      </c>
      <c r="K4516" s="16">
        <f>[1]!s_is(A4516,61,"FY","YTD","20251231",1,"",100000000)</f>
        <v>0.58261499780000003</v>
      </c>
      <c r="L4516" s="16">
        <f>[1]!s_is(A4516,61,"FY","YTD","20241231",1,"",100000000)</f>
        <v>0.74166313859999999</v>
      </c>
      <c r="M4516" s="16">
        <f t="shared" si="211"/>
        <v>-0.21444795153258808</v>
      </c>
      <c r="N4516" s="16">
        <f>[1]!s_fa_roe(A4516,"20251231")</f>
        <v>2.5331000000000001</v>
      </c>
      <c r="O4516" s="16">
        <f>[1]!s_stmnote_rdexp(A4516,"20251231",1,10000)</f>
        <v>7245.9248150000003</v>
      </c>
      <c r="P4516" s="20">
        <f t="shared" si="212"/>
        <v>4.507180385038926E-2</v>
      </c>
      <c r="Q4516" s="16">
        <f>[1]!s_margin_tradingbalance(A4516,"",10000)</f>
        <v>41547.447399999997</v>
      </c>
      <c r="R4516" s="16">
        <f>[1]!s_margin_seclendingbalance(A4516,"",10000)</f>
        <v>43.8048</v>
      </c>
      <c r="S4516" s="17">
        <f>[1]!s_val_ev(A4516,"",100000000)</f>
        <v>62.679933580399997</v>
      </c>
      <c r="T4516" s="17">
        <f>[1]!share_freesharesmv(A4516,"",100000000)</f>
        <v>46.957392214400002</v>
      </c>
      <c r="U4516" s="17">
        <f>[1]!s_dq_amount_btin(A4516,E4516,100000000)</f>
        <v>4.131462</v>
      </c>
      <c r="V4516" s="17">
        <f>[1]!s_dq_turn(A4516,E4516)</f>
        <v>6.6609195442877125</v>
      </c>
      <c r="W4516" s="2">
        <f>[1]!s_pq_amount(A4516,"20260101","",100000000)</f>
        <v>355.62902062000001</v>
      </c>
      <c r="X4516" s="2">
        <f>[1]!s_pq_avgamount(A4516,"20260101","",100000000)</f>
        <v>3.2329910965454545</v>
      </c>
      <c r="Y4516" s="17">
        <f>[1]!s_ipo_dilutedpe(A4516)</f>
        <v>65.22</v>
      </c>
      <c r="Z4516" s="12">
        <f>[1]!s_ipo_collection_total(A4516,100000000)</f>
        <v>8.0009999999999994</v>
      </c>
      <c r="AA4516" s="2">
        <f>[1]!s_val_pe_ttm(A4516,E4516)</f>
        <v>106.31014251708984</v>
      </c>
      <c r="AB4516" s="5">
        <f>[1]!s_info_zjtxornot1(A4516,"")</f>
        <v>0</v>
      </c>
      <c r="AC4516" s="22" t="str">
        <f>[1]!s_info_nature1(A4516,"")</f>
        <v>地方国有企业</v>
      </c>
      <c r="AD4516" s="6" t="str">
        <f>[1]!s_info_city(A4516)</f>
        <v>嘉兴市</v>
      </c>
      <c r="AE4516" s="6" t="str">
        <f>[1]!s_info_province(A4516)</f>
        <v>浙江省</v>
      </c>
      <c r="AF4516">
        <v>120.750865</v>
      </c>
      <c r="AG4516">
        <v>30.762653</v>
      </c>
    </row>
    <row r="4517" spans="1:33" x14ac:dyDescent="0.3">
      <c r="A4517" s="12" t="s">
        <v>9322</v>
      </c>
      <c r="B4517" s="12" t="s">
        <v>9323</v>
      </c>
      <c r="C4517" s="16" t="str">
        <f>[1]!s_info_mkt(A4517)</f>
        <v>主板</v>
      </c>
      <c r="D4517" s="16" t="str">
        <f>[1]!s_ipo_listeddate(A4517)</f>
        <v>2011-09-29</v>
      </c>
      <c r="E4517" s="16" t="str">
        <f>[1]!lastradeday_s("000002","")</f>
        <v>2026-06-22</v>
      </c>
      <c r="F4517" s="16" t="str">
        <f>[1]!s_info_industry_csrc2023(A4517,"",3)</f>
        <v>木材加工和木、竹、藤、棕、草制品业</v>
      </c>
      <c r="G4517" s="16" t="str">
        <f>[1]!s_info_industry_csrc2023(A4517,"",1)</f>
        <v>制造业</v>
      </c>
      <c r="H4517" s="16">
        <f>[1]!s_is(A4517,83,"FY","YTD","20251231",1,"",100000000)</f>
        <v>16.969733193</v>
      </c>
      <c r="I4517" s="16">
        <f>[1]!s_is(A4517,83,"FY","YTD","20241231",1,"",100000000)</f>
        <v>20.201438664000001</v>
      </c>
      <c r="J4517" s="16">
        <f t="shared" si="210"/>
        <v>-0.15997402584792464</v>
      </c>
      <c r="K4517" s="16">
        <f>[1]!s_is(A4517,61,"FY","YTD","20251231",1,"",100000000)</f>
        <v>-1.2849381669</v>
      </c>
      <c r="L4517" s="16">
        <f>[1]!s_is(A4517,61,"FY","YTD","20241231",1,"",100000000)</f>
        <v>-1.1998561062999999</v>
      </c>
      <c r="M4517" s="16">
        <f t="shared" si="211"/>
        <v>-7.0910220111616407E-2</v>
      </c>
      <c r="N4517" s="16">
        <f>[1]!s_fa_roe(A4517,"20251231")</f>
        <v>-5.0492999999999997</v>
      </c>
      <c r="O4517" s="16">
        <f>[1]!s_stmnote_rdexp(A4517,"20251231",1,10000)</f>
        <v>1547.2111159999999</v>
      </c>
      <c r="P4517" s="20">
        <f t="shared" si="212"/>
        <v>9.1174746143812286E-3</v>
      </c>
      <c r="Q4517" s="16">
        <f>[1]!s_margin_tradingbalance(A4517,"",10000)</f>
        <v>20440.414799999999</v>
      </c>
      <c r="R4517" s="16">
        <f>[1]!s_margin_seclendingbalance(A4517,"",10000)</f>
        <v>20.073599999999999</v>
      </c>
      <c r="S4517" s="17">
        <f>[1]!s_val_ev(A4517,"",100000000)</f>
        <v>27.238220308800003</v>
      </c>
      <c r="T4517" s="17">
        <f>[1]!share_freesharesmv(A4517,"",100000000)</f>
        <v>16.085832508799999</v>
      </c>
      <c r="U4517" s="17">
        <f>[1]!s_dq_amount_btin(A4517,E4517,100000000)</f>
        <v>0.78362399000000005</v>
      </c>
      <c r="V4517" s="17">
        <f>[1]!s_dq_turn(A4517,E4517)</f>
        <v>2.9257541460685434</v>
      </c>
      <c r="W4517" s="2">
        <f>[1]!s_pq_amount(A4517,"20260101","",100000000)</f>
        <v>119.75170267999999</v>
      </c>
      <c r="X4517" s="2">
        <f>[1]!s_pq_avgamount(A4517,"20260101","",100000000)</f>
        <v>1.0886518425454546</v>
      </c>
      <c r="Y4517" s="17">
        <f>[1]!s_ipo_dilutedpe(A4517)</f>
        <v>29.17</v>
      </c>
      <c r="Z4517" s="12">
        <f>[1]!s_ipo_collection_total(A4517,100000000)</f>
        <v>8.2067999999999994</v>
      </c>
      <c r="AA4517" s="2">
        <f>[1]!s_val_pe_ttm(A4517,E4517)</f>
        <v>-22.464824676513672</v>
      </c>
      <c r="AB4517" s="5">
        <f>[1]!s_info_zjtxornot1(A4517,"")</f>
        <v>0</v>
      </c>
      <c r="AC4517" s="22" t="str">
        <f>[1]!s_info_nature1(A4517,"")</f>
        <v>外资企业</v>
      </c>
      <c r="AD4517" s="6" t="str">
        <f>[1]!s_info_city(A4517)</f>
        <v>南宁市</v>
      </c>
      <c r="AE4517" s="6" t="str">
        <f>[1]!s_info_province(A4517)</f>
        <v>广西壮族自治区</v>
      </c>
      <c r="AF4517">
        <v>108.320004</v>
      </c>
      <c r="AG4517">
        <v>22.824020000000001</v>
      </c>
    </row>
    <row r="4518" spans="1:33" x14ac:dyDescent="0.3">
      <c r="A4518" s="12" t="s">
        <v>367</v>
      </c>
      <c r="B4518" s="12" t="s">
        <v>368</v>
      </c>
      <c r="C4518" s="16" t="str">
        <f>[1]!s_info_mkt(A4518)</f>
        <v>北证</v>
      </c>
      <c r="D4518" s="16" t="str">
        <f>[1]!s_ipo_listeddate(A4518)</f>
        <v>2020-11-09</v>
      </c>
      <c r="E4518" s="16" t="str">
        <f>[1]!lastradeday_s("000002","")</f>
        <v>2026-06-22</v>
      </c>
      <c r="F4518" s="16" t="str">
        <f>[1]!s_info_industry_csrc2023(A4518,"",3)</f>
        <v>通用设备制造业</v>
      </c>
      <c r="G4518" s="16" t="str">
        <f>[1]!s_info_industry_csrc2023(A4518,"",1)</f>
        <v>制造业</v>
      </c>
      <c r="H4518" s="16">
        <f>[1]!s_is(A4518,83,"FY","YTD","20251231",1,"",100000000)</f>
        <v>6.964652675</v>
      </c>
      <c r="I4518" s="16">
        <f>[1]!s_is(A4518,83,"FY","YTD","20241231",1,"",100000000)</f>
        <v>6.2851450151000003</v>
      </c>
      <c r="J4518" s="16">
        <f t="shared" si="210"/>
        <v>0.10811328271145526</v>
      </c>
      <c r="K4518" s="16">
        <f>[1]!s_is(A4518,61,"FY","YTD","20251231",1,"",100000000)</f>
        <v>1.2553243584</v>
      </c>
      <c r="L4518" s="16">
        <f>[1]!s_is(A4518,61,"FY","YTD","20241231",1,"",100000000)</f>
        <v>1.0872047101</v>
      </c>
      <c r="M4518" s="16">
        <f t="shared" si="211"/>
        <v>0.15463476817032604</v>
      </c>
      <c r="N4518" s="16">
        <f>[1]!s_fa_roe(A4518,"20251231")</f>
        <v>20.1509</v>
      </c>
      <c r="O4518" s="16">
        <f>[1]!s_stmnote_rdexp(A4518,"20251231",1,10000)</f>
        <v>3016.7463850000004</v>
      </c>
      <c r="P4518" s="20">
        <f t="shared" si="212"/>
        <v>4.3315101639293169E-2</v>
      </c>
      <c r="Q4518" s="16">
        <f>[1]!s_margin_tradingbalance(A4518,"",10000)</f>
        <v>2111.0243999999998</v>
      </c>
      <c r="R4518" s="16">
        <f>[1]!s_margin_seclendingbalance(A4518,"",10000)</f>
        <v>0</v>
      </c>
      <c r="S4518" s="17">
        <f>[1]!s_val_ev(A4518,"",100000000)</f>
        <v>32.980581908999994</v>
      </c>
      <c r="T4518" s="17">
        <f>[1]!share_freesharesmv(A4518,"",100000000)</f>
        <v>9.0970486109999982</v>
      </c>
      <c r="U4518" s="17">
        <f>[1]!s_dq_amount_btin(A4518,E4518,100000000)</f>
        <v>0.35695492000000001</v>
      </c>
      <c r="V4518" s="17">
        <f>[1]!s_dq_turn(A4518,E4518)</f>
        <v>2.023287539042157</v>
      </c>
      <c r="W4518" s="2">
        <f>[1]!s_pq_amount(A4518,"20260101","",100000000)</f>
        <v>40.575323509999997</v>
      </c>
      <c r="X4518" s="2">
        <f>[1]!s_pq_avgamount(A4518,"20260101","",100000000)</f>
        <v>0.36886657736363637</v>
      </c>
      <c r="Y4518" s="17">
        <f>[1]!s_ipo_dilutedpe(A4518)</f>
        <v>18.690000000000001</v>
      </c>
      <c r="Z4518" s="12">
        <f>[1]!s_ipo_collection_total(A4518,100000000)</f>
        <v>1.288</v>
      </c>
      <c r="AA4518" s="2">
        <f>[1]!s_val_pe_ttm(A4518,E4518)</f>
        <v>28.033517837524414</v>
      </c>
      <c r="AB4518" s="5">
        <f>[1]!s_info_zjtxornot1(A4518,"")</f>
        <v>1</v>
      </c>
      <c r="AC4518" s="22" t="str">
        <f>[1]!s_info_nature1(A4518,"")</f>
        <v>民营企业</v>
      </c>
      <c r="AD4518" s="6" t="str">
        <f>[1]!s_info_city(A4518)</f>
        <v>日照市</v>
      </c>
      <c r="AE4518" s="6" t="str">
        <f>[1]!s_info_province(A4518)</f>
        <v>山东省</v>
      </c>
      <c r="AF4518">
        <v>119.461208</v>
      </c>
      <c r="AG4518">
        <v>35.428587999999998</v>
      </c>
    </row>
    <row r="4519" spans="1:33" x14ac:dyDescent="0.3">
      <c r="A4519" s="12" t="s">
        <v>9324</v>
      </c>
      <c r="B4519" s="12" t="s">
        <v>9325</v>
      </c>
      <c r="C4519" s="16" t="str">
        <f>[1]!s_info_mkt(A4519)</f>
        <v>创业板</v>
      </c>
      <c r="D4519" s="16" t="str">
        <f>[1]!s_ipo_listeddate(A4519)</f>
        <v>2020-07-09</v>
      </c>
      <c r="E4519" s="16" t="str">
        <f>[1]!lastradeday_s("000002","")</f>
        <v>2026-06-22</v>
      </c>
      <c r="F4519" s="16" t="str">
        <f>[1]!s_info_industry_csrc2023(A4519,"",3)</f>
        <v>计算机、通信和其他电子设备制造业</v>
      </c>
      <c r="G4519" s="16" t="str">
        <f>[1]!s_info_industry_csrc2023(A4519,"",1)</f>
        <v>制造业</v>
      </c>
      <c r="H4519" s="16">
        <f>[1]!s_is(A4519,83,"FY","YTD","20251231",1,"",100000000)</f>
        <v>11.915847940199999</v>
      </c>
      <c r="I4519" s="16">
        <f>[1]!s_is(A4519,83,"FY","YTD","20241231",1,"",100000000)</f>
        <v>11.816653029500001</v>
      </c>
      <c r="J4519" s="16">
        <f t="shared" si="210"/>
        <v>8.3945014254340755E-3</v>
      </c>
      <c r="K4519" s="16">
        <f>[1]!s_is(A4519,61,"FY","YTD","20251231",1,"",100000000)</f>
        <v>1.1441394278000001</v>
      </c>
      <c r="L4519" s="16">
        <f>[1]!s_is(A4519,61,"FY","YTD","20241231",1,"",100000000)</f>
        <v>1.2393763817000001</v>
      </c>
      <c r="M4519" s="16">
        <f t="shared" si="211"/>
        <v>-7.6842640626544362E-2</v>
      </c>
      <c r="N4519" s="16">
        <f>[1]!s_fa_roe(A4519,"20251231")</f>
        <v>7.8673999999999999</v>
      </c>
      <c r="O4519" s="16">
        <f>[1]!s_stmnote_rdexp(A4519,"20251231",1,10000)</f>
        <v>5237.9595710000003</v>
      </c>
      <c r="P4519" s="20">
        <f t="shared" si="212"/>
        <v>4.3957925590246201E-2</v>
      </c>
      <c r="Q4519" s="16">
        <f>[1]!s_margin_tradingbalance(A4519,"",10000)</f>
        <v>0</v>
      </c>
      <c r="R4519" s="16">
        <f>[1]!s_margin_seclendingbalance(A4519,"",10000)</f>
        <v>0</v>
      </c>
      <c r="S4519" s="17">
        <f>[1]!s_val_ev(A4519,"",100000000)</f>
        <v>41.352597000000003</v>
      </c>
      <c r="T4519" s="17">
        <f>[1]!share_freesharesmv(A4519,"",100000000)</f>
        <v>21.098386403600003</v>
      </c>
      <c r="U4519" s="17">
        <f>[1]!s_dq_amount_btin(A4519,E4519,100000000)</f>
        <v>0.47381191</v>
      </c>
      <c r="V4519" s="17">
        <f>[1]!s_dq_turn(A4519,E4519)</f>
        <v>1.1703685686294383</v>
      </c>
      <c r="W4519" s="2">
        <f>[1]!s_pq_amount(A4519,"20260101","",100000000)</f>
        <v>95.589791739999995</v>
      </c>
      <c r="X4519" s="2">
        <f>[1]!s_pq_avgamount(A4519,"20260101","",100000000)</f>
        <v>0.86899810672727273</v>
      </c>
      <c r="Y4519" s="17">
        <f>[1]!s_ipo_dilutedpe(A4519)</f>
        <v>18</v>
      </c>
      <c r="Z4519" s="12">
        <f>[1]!s_ipo_collection_total(A4519,100000000)</f>
        <v>3.4241959999999998</v>
      </c>
      <c r="AA4519" s="2">
        <f>[1]!s_val_pe_ttm(A4519,E4519)</f>
        <v>36.255039215087891</v>
      </c>
      <c r="AB4519" s="5">
        <f>[1]!s_info_zjtxornot1(A4519,"")</f>
        <v>0</v>
      </c>
      <c r="AC4519" s="22" t="str">
        <f>[1]!s_info_nature1(A4519,"")</f>
        <v>中央国有企业</v>
      </c>
      <c r="AD4519" s="6" t="str">
        <f>[1]!s_info_city(A4519)</f>
        <v>邯郸市</v>
      </c>
      <c r="AE4519" s="6" t="str">
        <f>[1]!s_info_province(A4519)</f>
        <v>河北省</v>
      </c>
      <c r="AF4519">
        <v>114.490686</v>
      </c>
      <c r="AG4519">
        <v>36.612273000000002</v>
      </c>
    </row>
    <row r="4520" spans="1:33" x14ac:dyDescent="0.3">
      <c r="A4520" s="12" t="s">
        <v>9326</v>
      </c>
      <c r="B4520" s="12" t="s">
        <v>9327</v>
      </c>
      <c r="C4520" s="16" t="str">
        <f>[1]!s_info_mkt(A4520)</f>
        <v>主板</v>
      </c>
      <c r="D4520" s="16" t="str">
        <f>[1]!s_ipo_listeddate(A4520)</f>
        <v>1994-01-28</v>
      </c>
      <c r="E4520" s="16" t="str">
        <f>[1]!lastradeday_s("000002","")</f>
        <v>2026-06-22</v>
      </c>
      <c r="F4520" s="16" t="str">
        <f>[1]!s_info_industry_csrc2023(A4520,"",3)</f>
        <v>专用设备制造业</v>
      </c>
      <c r="G4520" s="16" t="str">
        <f>[1]!s_info_industry_csrc2023(A4520,"",1)</f>
        <v>制造业</v>
      </c>
      <c r="H4520" s="16">
        <f>[1]!s_is(A4520,83,"FY","YTD","20251231",1,"",100000000)</f>
        <v>6.7187949487000003</v>
      </c>
      <c r="I4520" s="16">
        <f>[1]!s_is(A4520,83,"FY","YTD","20241231",1,"",100000000)</f>
        <v>6.8332399597000002</v>
      </c>
      <c r="J4520" s="16">
        <f t="shared" si="210"/>
        <v>-1.6748279246002751E-2</v>
      </c>
      <c r="K4520" s="16">
        <f>[1]!s_is(A4520,61,"FY","YTD","20251231",1,"",100000000)</f>
        <v>-0.73454240430000006</v>
      </c>
      <c r="L4520" s="16">
        <f>[1]!s_is(A4520,61,"FY","YTD","20241231",1,"",100000000)</f>
        <v>6.7682517499999997E-2</v>
      </c>
      <c r="M4520" s="16">
        <f t="shared" si="211"/>
        <v>-11.852764220834429</v>
      </c>
      <c r="N4520" s="16">
        <f>[1]!s_fa_roe(A4520,"20251231")</f>
        <v>-4.9397000000000002</v>
      </c>
      <c r="O4520" s="16">
        <f>[1]!s_stmnote_rdexp(A4520,"20251231",1,10000)</f>
        <v>3423.3730639999999</v>
      </c>
      <c r="P4520" s="20">
        <f t="shared" si="212"/>
        <v>5.0952188452519719E-2</v>
      </c>
      <c r="Q4520" s="16">
        <f>[1]!s_margin_tradingbalance(A4520,"",10000)</f>
        <v>36691.156499999997</v>
      </c>
      <c r="R4520" s="16">
        <f>[1]!s_margin_seclendingbalance(A4520,"",10000)</f>
        <v>115.9177</v>
      </c>
      <c r="S4520" s="17">
        <f>[1]!s_val_ev(A4520,"",100000000)</f>
        <v>49.319826543999994</v>
      </c>
      <c r="T4520" s="17">
        <f>[1]!share_freesharesmv(A4520,"",100000000)</f>
        <v>25.495157739</v>
      </c>
      <c r="U4520" s="17">
        <f>[1]!s_dq_amount_btin(A4520,E4520,100000000)</f>
        <v>1.54313671</v>
      </c>
      <c r="V4520" s="17">
        <f>[1]!s_dq_turn(A4520,E4520)</f>
        <v>3.1473781486541799</v>
      </c>
      <c r="W4520" s="2">
        <f>[1]!s_pq_amount(A4520,"20260101","",100000000)</f>
        <v>330.85711316999999</v>
      </c>
      <c r="X4520" s="2">
        <f>[1]!s_pq_avgamount(A4520,"20260101","",100000000)</f>
        <v>3.0077919379090909</v>
      </c>
      <c r="Y4520" s="17">
        <f>[1]!s_ipo_dilutedpe(A4520)</f>
        <v>7.53</v>
      </c>
      <c r="Z4520" s="12">
        <f>[1]!s_ipo_collection_total(A4520,100000000)</f>
        <v>2</v>
      </c>
      <c r="AA4520" s="2">
        <f>[1]!s_val_pe_ttm(A4520,E4520)</f>
        <v>-60.262153625488281</v>
      </c>
      <c r="AB4520" s="5">
        <f>[1]!s_info_zjtxornot1(A4520,"")</f>
        <v>0</v>
      </c>
      <c r="AC4520" s="22" t="str">
        <f>[1]!s_info_nature1(A4520,"")</f>
        <v>地方国有企业</v>
      </c>
      <c r="AD4520" s="6" t="str">
        <f>[1]!s_info_city(A4520)</f>
        <v>厦门市</v>
      </c>
      <c r="AE4520" s="6" t="str">
        <f>[1]!s_info_province(A4520)</f>
        <v>福建省</v>
      </c>
      <c r="AF4520">
        <v>118.11022</v>
      </c>
      <c r="AG4520">
        <v>24.490473999999999</v>
      </c>
    </row>
    <row r="4521" spans="1:33" x14ac:dyDescent="0.3">
      <c r="A4521" s="12" t="s">
        <v>9328</v>
      </c>
      <c r="B4521" s="12" t="s">
        <v>9329</v>
      </c>
      <c r="C4521" s="16" t="str">
        <f>[1]!s_info_mkt(A4521)</f>
        <v>主板</v>
      </c>
      <c r="D4521" s="16" t="str">
        <f>[1]!s_ipo_listeddate(A4521)</f>
        <v>1992-04-28</v>
      </c>
      <c r="E4521" s="16" t="str">
        <f>[1]!lastradeday_s("000002","")</f>
        <v>2026-06-22</v>
      </c>
      <c r="F4521" s="16" t="str">
        <f>[1]!s_info_industry_csrc2023(A4521,"",3)</f>
        <v>计算机、通信和其他电子设备制造业</v>
      </c>
      <c r="G4521" s="16" t="str">
        <f>[1]!s_info_industry_csrc2023(A4521,"",1)</f>
        <v>制造业</v>
      </c>
      <c r="H4521" s="16">
        <f>[1]!s_is(A4521,83,"FY","YTD","20251231",1,"",100000000)</f>
        <v>8.5788925284000008</v>
      </c>
      <c r="I4521" s="16">
        <f>[1]!s_is(A4521,83,"FY","YTD","20241231",1,"",100000000)</f>
        <v>8.1668266207000002</v>
      </c>
      <c r="J4521" s="16">
        <f t="shared" si="210"/>
        <v>5.0456061679521991E-2</v>
      </c>
      <c r="K4521" s="16">
        <f>[1]!s_is(A4521,61,"FY","YTD","20251231",1,"",100000000)</f>
        <v>0.35440863100000003</v>
      </c>
      <c r="L4521" s="16">
        <f>[1]!s_is(A4521,61,"FY","YTD","20241231",1,"",100000000)</f>
        <v>0.36738290330000001</v>
      </c>
      <c r="M4521" s="16">
        <f t="shared" si="211"/>
        <v>-3.5315394874010669E-2</v>
      </c>
      <c r="N4521" s="16">
        <f>[1]!s_fa_roe(A4521,"20251231")</f>
        <v>8.4107000000000003</v>
      </c>
      <c r="O4521" s="16">
        <f>[1]!s_stmnote_rdexp(A4521,"20251231",1,10000)</f>
        <v>1872.9357670000002</v>
      </c>
      <c r="P4521" s="20">
        <f t="shared" si="212"/>
        <v>2.1831906167372288E-2</v>
      </c>
      <c r="Q4521" s="16">
        <f>[1]!s_margin_tradingbalance(A4521,"",10000)</f>
        <v>0</v>
      </c>
      <c r="R4521" s="16">
        <f>[1]!s_margin_seclendingbalance(A4521,"",10000)</f>
        <v>0</v>
      </c>
      <c r="S4521" s="17">
        <f>[1]!s_val_ev(A4521,"",100000000)</f>
        <v>23.09205634217988</v>
      </c>
      <c r="T4521" s="17">
        <f>[1]!share_freesharesmv(A4521,"",100000000)</f>
        <v>7.2023078507999996</v>
      </c>
      <c r="U4521" s="17">
        <f>[1]!s_dq_amount_btin(A4521,E4521,100000000)</f>
        <v>0.45303887999999998</v>
      </c>
      <c r="V4521" s="17">
        <f>[1]!s_dq_turn(A4521,E4521)</f>
        <v>2.2050928038457407</v>
      </c>
      <c r="W4521" s="2">
        <f>[1]!s_pq_amount(A4521,"20260101","",100000000)</f>
        <v>122.07828514000001</v>
      </c>
      <c r="X4521" s="2">
        <f>[1]!s_pq_avgamount(A4521,"20260101","",100000000)</f>
        <v>1.1098025921818182</v>
      </c>
      <c r="Y4521" s="17">
        <f>[1]!s_ipo_dilutedpe(A4521)</f>
        <v>0</v>
      </c>
      <c r="Z4521" s="12">
        <f>[1]!s_ipo_collection_total(A4521,100000000)</f>
        <v>0.56296999999999997</v>
      </c>
      <c r="AA4521" s="2">
        <f>[1]!s_val_pe_ttm(A4521,E4521)</f>
        <v>94.929924011230469</v>
      </c>
      <c r="AB4521" s="5">
        <f>[1]!s_info_zjtxornot1(A4521,"")</f>
        <v>0</v>
      </c>
      <c r="AC4521" s="22" t="str">
        <f>[1]!s_info_nature1(A4521,"")</f>
        <v>民营企业</v>
      </c>
      <c r="AD4521" s="6" t="str">
        <f>[1]!s_info_city(A4521)</f>
        <v>深圳市</v>
      </c>
      <c r="AE4521" s="6" t="str">
        <f>[1]!s_info_province(A4521)</f>
        <v>广东省</v>
      </c>
      <c r="AF4521">
        <v>114.085947</v>
      </c>
      <c r="AG4521">
        <v>22.547000000000001</v>
      </c>
    </row>
    <row r="4522" spans="1:33" x14ac:dyDescent="0.3">
      <c r="A4522" s="12" t="s">
        <v>9330</v>
      </c>
      <c r="B4522" s="12" t="s">
        <v>9331</v>
      </c>
      <c r="C4522" s="16" t="str">
        <f>[1]!s_info_mkt(A4522)</f>
        <v>科创板</v>
      </c>
      <c r="D4522" s="16" t="str">
        <f>[1]!s_ipo_listeddate(A4522)</f>
        <v>2022-09-27</v>
      </c>
      <c r="E4522" s="16" t="str">
        <f>[1]!lastradeday_s("000002","")</f>
        <v>2026-06-22</v>
      </c>
      <c r="F4522" s="16" t="str">
        <f>[1]!s_info_industry_csrc2023(A4522,"",3)</f>
        <v>专用设备制造业</v>
      </c>
      <c r="G4522" s="16" t="str">
        <f>[1]!s_info_industry_csrc2023(A4522,"",1)</f>
        <v>制造业</v>
      </c>
      <c r="H4522" s="16">
        <f>[1]!s_is(A4522,83,"FY","YTD","20251231",1,"",100000000)</f>
        <v>7.7403741672000006</v>
      </c>
      <c r="I4522" s="16">
        <f>[1]!s_is(A4522,83,"FY","YTD","20241231",1,"",100000000)</f>
        <v>5.8455425557000007</v>
      </c>
      <c r="J4522" s="16">
        <f t="shared" si="210"/>
        <v>0.32414982757286492</v>
      </c>
      <c r="K4522" s="16">
        <f>[1]!s_is(A4522,61,"FY","YTD","20251231",1,"",100000000)</f>
        <v>1.1754711207999999</v>
      </c>
      <c r="L4522" s="16">
        <f>[1]!s_is(A4522,61,"FY","YTD","20241231",1,"",100000000)</f>
        <v>0.85869521049999997</v>
      </c>
      <c r="M4522" s="16">
        <f t="shared" si="211"/>
        <v>0.3689037814890665</v>
      </c>
      <c r="N4522" s="16">
        <f>[1]!s_fa_roe(A4522,"20251231")</f>
        <v>6.7302999999999997</v>
      </c>
      <c r="O4522" s="16">
        <f>[1]!s_stmnote_rdexp(A4522,"20251231",1,10000)</f>
        <v>16001.351087999999</v>
      </c>
      <c r="P4522" s="20">
        <f t="shared" si="212"/>
        <v>0.20672580862829687</v>
      </c>
      <c r="Q4522" s="16">
        <f>[1]!s_margin_tradingbalance(A4522,"",10000)</f>
        <v>40763.674500000001</v>
      </c>
      <c r="R4522" s="16">
        <f>[1]!s_margin_seclendingbalance(A4522,"",10000)</f>
        <v>54.179200000000002</v>
      </c>
      <c r="S4522" s="17">
        <f>[1]!s_val_ev(A4522,"",100000000)</f>
        <v>191.07577735999999</v>
      </c>
      <c r="T4522" s="17">
        <f>[1]!share_freesharesmv(A4522,"",100000000)</f>
        <v>118.71919499699999</v>
      </c>
      <c r="U4522" s="17">
        <f>[1]!s_dq_amount_btin(A4522,E4522,100000000)</f>
        <v>10.13891138</v>
      </c>
      <c r="V4522" s="17">
        <f>[1]!s_dq_turn(A4522,E4522)</f>
        <v>5.2773876088968645</v>
      </c>
      <c r="W4522" s="2">
        <f>[1]!s_pq_amount(A4522,"20260101","",100000000)</f>
        <v>493.18012979000002</v>
      </c>
      <c r="X4522" s="2">
        <f>[1]!s_pq_avgamount(A4522,"20260101","",100000000)</f>
        <v>4.4834557253636369</v>
      </c>
      <c r="Y4522" s="17">
        <f>[1]!s_ipo_dilutedpe(A4522)</f>
        <v>94.98</v>
      </c>
      <c r="Z4522" s="12">
        <f>[1]!s_ipo_collection_total(A4522,100000000)</f>
        <v>14.591900000000001</v>
      </c>
      <c r="AA4522" s="2">
        <f>[1]!s_val_pe_ttm(A4522,E4522)</f>
        <v>132.49116516113281</v>
      </c>
      <c r="AB4522" s="5">
        <f>[1]!s_info_zjtxornot1(A4522,"")</f>
        <v>1</v>
      </c>
      <c r="AC4522" s="22" t="str">
        <f>[1]!s_info_nature1(A4522,"")</f>
        <v>民营企业</v>
      </c>
      <c r="AD4522" s="6" t="str">
        <f>[1]!s_info_city(A4522)</f>
        <v>上海市</v>
      </c>
      <c r="AE4522" s="6" t="str">
        <f>[1]!s_info_province(A4522)</f>
        <v>上海</v>
      </c>
      <c r="AF4522">
        <v>121.472644</v>
      </c>
      <c r="AG4522">
        <v>31.231705999999999</v>
      </c>
    </row>
    <row r="4523" spans="1:33" x14ac:dyDescent="0.3">
      <c r="A4523" s="12" t="s">
        <v>9332</v>
      </c>
      <c r="B4523" s="12" t="s">
        <v>9333</v>
      </c>
      <c r="C4523" s="16" t="str">
        <f>[1]!s_info_mkt(A4523)</f>
        <v>主板</v>
      </c>
      <c r="D4523" s="16" t="str">
        <f>[1]!s_ipo_listeddate(A4523)</f>
        <v>2002-06-20</v>
      </c>
      <c r="E4523" s="16" t="str">
        <f>[1]!lastradeday_s("000002","")</f>
        <v>2026-06-22</v>
      </c>
      <c r="F4523" s="16" t="str">
        <f>[1]!s_info_industry_csrc2023(A4523,"",3)</f>
        <v>化学原料和化学制品制造业</v>
      </c>
      <c r="G4523" s="16" t="str">
        <f>[1]!s_info_industry_csrc2023(A4523,"",1)</f>
        <v>制造业</v>
      </c>
      <c r="H4523" s="16">
        <f>[1]!s_is(A4523,83,"FY","YTD","20251231",1,"",100000000)</f>
        <v>309.6887594712</v>
      </c>
      <c r="I4523" s="16">
        <f>[1]!s_is(A4523,83,"FY","YTD","20241231",1,"",100000000)</f>
        <v>342.26018627130003</v>
      </c>
      <c r="J4523" s="16">
        <f t="shared" si="210"/>
        <v>-9.5165690041089324E-2</v>
      </c>
      <c r="K4523" s="16">
        <f>[1]!s_is(A4523,61,"FY","YTD","20251231",1,"",100000000)</f>
        <v>33.154944700400002</v>
      </c>
      <c r="L4523" s="16">
        <f>[1]!s_is(A4523,61,"FY","YTD","20241231",1,"",100000000)</f>
        <v>39.025933057300001</v>
      </c>
      <c r="M4523" s="16">
        <f t="shared" si="211"/>
        <v>-0.15043812913530843</v>
      </c>
      <c r="N4523" s="16">
        <f>[1]!s_fa_roe(A4523,"20251231")</f>
        <v>10.345000000000001</v>
      </c>
      <c r="O4523" s="16">
        <f>[1]!s_stmnote_rdexp(A4523,"20251231",1,10000)</f>
        <v>125892.759234</v>
      </c>
      <c r="P4523" s="20">
        <f t="shared" si="212"/>
        <v>4.0651381551259559E-2</v>
      </c>
      <c r="Q4523" s="16">
        <f>[1]!s_margin_tradingbalance(A4523,"",10000)</f>
        <v>57718.498299999999</v>
      </c>
      <c r="R4523" s="16">
        <f>[1]!s_margin_seclendingbalance(A4523,"",10000)</f>
        <v>352.54820000000001</v>
      </c>
      <c r="S4523" s="17">
        <f>[1]!s_val_ev(A4523,"",100000000)</f>
        <v>567.96899969850006</v>
      </c>
      <c r="T4523" s="17">
        <f>[1]!share_freesharesmv(A4523,"",100000000)</f>
        <v>385.0288402425</v>
      </c>
      <c r="U4523" s="17">
        <f>[1]!s_dq_amount_btin(A4523,E4523,100000000)</f>
        <v>18.426754979999998</v>
      </c>
      <c r="V4523" s="17">
        <f>[1]!s_dq_turn(A4523,E4523)</f>
        <v>3.3185666197822301</v>
      </c>
      <c r="W4523" s="2">
        <f>[1]!s_pq_amount(A4523,"20260101","",100000000)</f>
        <v>1184.0693915700001</v>
      </c>
      <c r="X4523" s="2">
        <f>[1]!s_pq_avgamount(A4523,"20260101","",100000000)</f>
        <v>10.764267196090907</v>
      </c>
      <c r="Y4523" s="17">
        <f>[1]!s_ipo_dilutedpe(A4523)</f>
        <v>20</v>
      </c>
      <c r="Z4523" s="12">
        <f>[1]!s_ipo_collection_total(A4523,100000000)</f>
        <v>3.7679999999999998</v>
      </c>
      <c r="AA4523" s="2">
        <f>[1]!s_val_pe_ttm(A4523,E4523)</f>
        <v>15.246564865112305</v>
      </c>
      <c r="AB4523" s="5">
        <f>[1]!s_info_zjtxornot1(A4523,"")</f>
        <v>0</v>
      </c>
      <c r="AC4523" s="22" t="str">
        <f>[1]!s_info_nature1(A4523,"")</f>
        <v>地方国有企业</v>
      </c>
      <c r="AD4523" s="6" t="str">
        <f>[1]!s_info_city(A4523)</f>
        <v>德州市</v>
      </c>
      <c r="AE4523" s="6" t="str">
        <f>[1]!s_info_province(A4523)</f>
        <v>山东省</v>
      </c>
      <c r="AF4523">
        <v>116.307428</v>
      </c>
      <c r="AG4523">
        <v>37.453968000000003</v>
      </c>
    </row>
    <row r="4524" spans="1:33" x14ac:dyDescent="0.3">
      <c r="A4524" s="12" t="s">
        <v>9334</v>
      </c>
      <c r="B4524" s="12" t="s">
        <v>9335</v>
      </c>
      <c r="C4524" s="16" t="str">
        <f>[1]!s_info_mkt(A4524)</f>
        <v>创业板</v>
      </c>
      <c r="D4524" s="16" t="str">
        <f>[1]!s_ipo_listeddate(A4524)</f>
        <v>2011-01-25</v>
      </c>
      <c r="E4524" s="16" t="str">
        <f>[1]!lastradeday_s("000002","")</f>
        <v>2026-06-22</v>
      </c>
      <c r="F4524" s="16" t="str">
        <f>[1]!s_info_industry_csrc2023(A4524,"",3)</f>
        <v>软件和信息技术服务业</v>
      </c>
      <c r="G4524" s="16" t="str">
        <f>[1]!s_info_industry_csrc2023(A4524,"",1)</f>
        <v>信息传输、软件和信息技术服务业</v>
      </c>
      <c r="H4524" s="16">
        <f>[1]!s_is(A4524,83,"FY","YTD","20251231",1,"",100000000)</f>
        <v>5.3398179952999998</v>
      </c>
      <c r="I4524" s="16">
        <f>[1]!s_is(A4524,83,"FY","YTD","20241231",1,"",100000000)</f>
        <v>4.1606226730999998</v>
      </c>
      <c r="J4524" s="16">
        <f t="shared" si="210"/>
        <v>0.28341799169243198</v>
      </c>
      <c r="K4524" s="16">
        <f>[1]!s_is(A4524,61,"FY","YTD","20251231",1,"",100000000)</f>
        <v>-9.3184361300000004E-2</v>
      </c>
      <c r="L4524" s="16">
        <f>[1]!s_is(A4524,61,"FY","YTD","20241231",1,"",100000000)</f>
        <v>-8.3429960799999994E-2</v>
      </c>
      <c r="M4524" s="16">
        <f t="shared" si="211"/>
        <v>-0.116917237002945</v>
      </c>
      <c r="N4524" s="16">
        <f>[1]!s_fa_roe(A4524,"20251231")</f>
        <v>-19.802499999999998</v>
      </c>
      <c r="O4524" s="16">
        <f>[1]!s_stmnote_rdexp(A4524,"20251231",1,10000)</f>
        <v>2608.7301620000003</v>
      </c>
      <c r="P4524" s="20">
        <f t="shared" si="212"/>
        <v>4.8854289870856119E-2</v>
      </c>
      <c r="Q4524" s="16">
        <f>[1]!s_margin_tradingbalance(A4524,"",10000)</f>
        <v>0</v>
      </c>
      <c r="R4524" s="16">
        <f>[1]!s_margin_seclendingbalance(A4524,"",10000)</f>
        <v>0</v>
      </c>
      <c r="S4524" s="17">
        <f>[1]!s_val_ev(A4524,"",100000000)</f>
        <v>18.193572929999998</v>
      </c>
      <c r="T4524" s="17">
        <f>[1]!share_freesharesmv(A4524,"",100000000)</f>
        <v>14.243070511900001</v>
      </c>
      <c r="U4524" s="17">
        <f>[1]!s_dq_amount_btin(A4524,E4524,100000000)</f>
        <v>0.52803020000000001</v>
      </c>
      <c r="V4524" s="17">
        <f>[1]!s_dq_turn(A4524,E4524)</f>
        <v>3.4733611985822614</v>
      </c>
      <c r="W4524" s="2">
        <f>[1]!s_pq_amount(A4524,"20260101","",100000000)</f>
        <v>59.364801620000001</v>
      </c>
      <c r="X4524" s="2">
        <f>[1]!s_pq_avgamount(A4524,"20260101","",100000000)</f>
        <v>0.53968001472727278</v>
      </c>
      <c r="Y4524" s="17">
        <f>[1]!s_ipo_dilutedpe(A4524)</f>
        <v>77.7</v>
      </c>
      <c r="Z4524" s="12">
        <f>[1]!s_ipo_collection_total(A4524,100000000)</f>
        <v>5.7023359999999998</v>
      </c>
      <c r="AA4524" s="2">
        <f>[1]!s_val_pe_ttm(A4524,E4524)</f>
        <v>-60.507717132568359</v>
      </c>
      <c r="AB4524" s="5">
        <f>[1]!s_info_zjtxornot1(A4524,"")</f>
        <v>0</v>
      </c>
      <c r="AC4524" s="22" t="str">
        <f>[1]!s_info_nature1(A4524,"")</f>
        <v>公众企业</v>
      </c>
      <c r="AD4524" s="6" t="str">
        <f>[1]!s_info_city(A4524)</f>
        <v>深圳市</v>
      </c>
      <c r="AE4524" s="6" t="str">
        <f>[1]!s_info_province(A4524)</f>
        <v>广东省</v>
      </c>
      <c r="AF4524">
        <v>114.085947</v>
      </c>
      <c r="AG4524">
        <v>22.547000000000001</v>
      </c>
    </row>
    <row r="4525" spans="1:33" x14ac:dyDescent="0.3">
      <c r="A4525" s="12" t="s">
        <v>9336</v>
      </c>
      <c r="B4525" s="12" t="s">
        <v>9337</v>
      </c>
      <c r="C4525" s="16" t="str">
        <f>[1]!s_info_mkt(A4525)</f>
        <v>主板</v>
      </c>
      <c r="D4525" s="16" t="str">
        <f>[1]!s_ipo_listeddate(A4525)</f>
        <v>2008-03-10</v>
      </c>
      <c r="E4525" s="16" t="str">
        <f>[1]!lastradeday_s("000002","")</f>
        <v>2026-06-22</v>
      </c>
      <c r="F4525" s="16" t="str">
        <f>[1]!s_info_industry_csrc2023(A4525,"",3)</f>
        <v>土木工程建筑业</v>
      </c>
      <c r="G4525" s="16" t="str">
        <f>[1]!s_info_industry_csrc2023(A4525,"",1)</f>
        <v>建筑业</v>
      </c>
      <c r="H4525" s="16">
        <f>[1]!s_is(A4525,83,"FY","YTD","20251231",1,"",100000000)</f>
        <v>10297.8446</v>
      </c>
      <c r="I4525" s="16">
        <f>[1]!s_is(A4525,83,"FY","YTD","20241231",1,"",100000000)</f>
        <v>10671.713369999999</v>
      </c>
      <c r="J4525" s="16">
        <f t="shared" si="210"/>
        <v>-3.5033621784764879E-2</v>
      </c>
      <c r="K4525" s="16">
        <f>[1]!s_is(A4525,61,"FY","YTD","20251231",1,"",100000000)</f>
        <v>183.62618000000001</v>
      </c>
      <c r="L4525" s="16">
        <f>[1]!s_is(A4525,61,"FY","YTD","20241231",1,"",100000000)</f>
        <v>222.15074000000001</v>
      </c>
      <c r="M4525" s="16">
        <f t="shared" si="211"/>
        <v>-0.17341630282212883</v>
      </c>
      <c r="N4525" s="16">
        <f>[1]!s_fa_roe(A4525,"20251231")</f>
        <v>5.4934000000000003</v>
      </c>
      <c r="O4525" s="16">
        <f>[1]!s_stmnote_rdexp(A4525,"20251231",1,10000)</f>
        <v>2365539.7000000002</v>
      </c>
      <c r="P4525" s="20">
        <f t="shared" si="212"/>
        <v>2.297121185922732E-2</v>
      </c>
      <c r="Q4525" s="16">
        <f>[1]!s_margin_tradingbalance(A4525,"",10000)</f>
        <v>276499.66680000001</v>
      </c>
      <c r="R4525" s="16">
        <f>[1]!s_margin_seclendingbalance(A4525,"",10000)</f>
        <v>757.00800000000004</v>
      </c>
      <c r="S4525" s="17">
        <f>[1]!s_val_ev(A4525,"",100000000)</f>
        <v>819.88547847331211</v>
      </c>
      <c r="T4525" s="17">
        <f>[1]!share_freesharesmv(A4525,"",100000000)</f>
        <v>289.18467867600003</v>
      </c>
      <c r="U4525" s="17">
        <f>[1]!s_dq_amount_btin(A4525,E4525,100000000)</f>
        <v>4.0180246400000001</v>
      </c>
      <c r="V4525" s="17">
        <f>[1]!s_dq_turn(A4525,E4525)</f>
        <v>0.55509467306422344</v>
      </c>
      <c r="W4525" s="2">
        <f>[1]!s_pq_amount(A4525,"20260101","",100000000)</f>
        <v>622.33549139000002</v>
      </c>
      <c r="X4525" s="2">
        <f>[1]!s_pq_avgamount(A4525,"20260101","",100000000)</f>
        <v>5.6575953762727273</v>
      </c>
      <c r="Y4525" s="17">
        <f>[1]!s_ipo_dilutedpe(A4525)</f>
        <v>30.56</v>
      </c>
      <c r="Z4525" s="12">
        <f>[1]!s_ipo_collection_total(A4525,100000000)</f>
        <v>222.46</v>
      </c>
      <c r="AA4525" s="2">
        <f>[1]!s_val_pe_ttm(A4525,E4525)</f>
        <v>4.9059758186340332</v>
      </c>
      <c r="AB4525" s="5">
        <f>[1]!s_info_zjtxornot1(A4525,"")</f>
        <v>0</v>
      </c>
      <c r="AC4525" s="22" t="str">
        <f>[1]!s_info_nature1(A4525,"")</f>
        <v>中央国有企业</v>
      </c>
      <c r="AD4525" s="6" t="str">
        <f>[1]!s_info_city(A4525)</f>
        <v>北京市</v>
      </c>
      <c r="AE4525" s="6" t="str">
        <f>[1]!s_info_province(A4525)</f>
        <v>北京</v>
      </c>
      <c r="AF4525">
        <v>116.40528500000001</v>
      </c>
      <c r="AG4525">
        <v>39.904989</v>
      </c>
    </row>
    <row r="4526" spans="1:33" x14ac:dyDescent="0.3">
      <c r="A4526" s="12" t="s">
        <v>9338</v>
      </c>
      <c r="B4526" s="12" t="s">
        <v>9339</v>
      </c>
      <c r="C4526" s="16" t="str">
        <f>[1]!s_info_mkt(A4526)</f>
        <v>创业板</v>
      </c>
      <c r="D4526" s="16" t="str">
        <f>[1]!s_ipo_listeddate(A4526)</f>
        <v>2010-11-12</v>
      </c>
      <c r="E4526" s="16" t="str">
        <f>[1]!lastradeday_s("000002","")</f>
        <v>2026-06-22</v>
      </c>
      <c r="F4526" s="16" t="str">
        <f>[1]!s_info_industry_csrc2023(A4526,"",3)</f>
        <v>生态保护和环境治理业</v>
      </c>
      <c r="G4526" s="16" t="str">
        <f>[1]!s_info_industry_csrc2023(A4526,"",1)</f>
        <v>水利、环境和公共设施管理业</v>
      </c>
      <c r="H4526" s="16">
        <f>[1]!s_is(A4526,83,"FY","YTD","20251231",1,"",100000000)</f>
        <v>59.873800088800003</v>
      </c>
      <c r="I4526" s="16">
        <f>[1]!s_is(A4526,83,"FY","YTD","20241231",1,"",100000000)</f>
        <v>59.193398486999996</v>
      </c>
      <c r="J4526" s="16">
        <f t="shared" si="210"/>
        <v>1.1494552081672271E-2</v>
      </c>
      <c r="K4526" s="16">
        <f>[1]!s_is(A4526,61,"FY","YTD","20251231",1,"",100000000)</f>
        <v>8.7116851025000006</v>
      </c>
      <c r="L4526" s="16">
        <f>[1]!s_is(A4526,61,"FY","YTD","20241231",1,"",100000000)</f>
        <v>6.0544313673000003</v>
      </c>
      <c r="M4526" s="16">
        <f t="shared" si="211"/>
        <v>0.43889402224490226</v>
      </c>
      <c r="N4526" s="16">
        <f>[1]!s_fa_roe(A4526,"20251231")</f>
        <v>6.3201999999999998</v>
      </c>
      <c r="O4526" s="16">
        <f>[1]!s_stmnote_rdexp(A4526,"20251231",1,10000)</f>
        <v>8352.0255319999997</v>
      </c>
      <c r="P4526" s="20">
        <f t="shared" si="212"/>
        <v>1.3949382734372875E-2</v>
      </c>
      <c r="Q4526" s="16">
        <f>[1]!s_margin_tradingbalance(A4526,"",10000)</f>
        <v>0</v>
      </c>
      <c r="R4526" s="16">
        <f>[1]!s_margin_seclendingbalance(A4526,"",10000)</f>
        <v>0</v>
      </c>
      <c r="S4526" s="17">
        <f>[1]!s_val_ev(A4526,"",100000000)</f>
        <v>163.94064514639999</v>
      </c>
      <c r="T4526" s="17">
        <f>[1]!share_freesharesmv(A4526,"",100000000)</f>
        <v>45.5868329933</v>
      </c>
      <c r="U4526" s="17">
        <f>[1]!s_dq_amount_btin(A4526,E4526,100000000)</f>
        <v>0.75540534000000004</v>
      </c>
      <c r="V4526" s="17">
        <f>[1]!s_dq_turn(A4526,E4526)</f>
        <v>1.4279099665848545</v>
      </c>
      <c r="W4526" s="2">
        <f>[1]!s_pq_amount(A4526,"20260101","",100000000)</f>
        <v>263.11171911000002</v>
      </c>
      <c r="X4526" s="2">
        <f>[1]!s_pq_avgamount(A4526,"20260101","",100000000)</f>
        <v>2.391924719181818</v>
      </c>
      <c r="Y4526" s="17">
        <f>[1]!s_ipo_dilutedpe(A4526)</f>
        <v>54.47</v>
      </c>
      <c r="Z4526" s="12">
        <f>[1]!s_ipo_collection_total(A4526,100000000)</f>
        <v>6.1969000000000003</v>
      </c>
      <c r="AA4526" s="2">
        <f>[1]!s_val_pe_ttm(A4526,E4526)</f>
        <v>18.01414680480957</v>
      </c>
      <c r="AB4526" s="5">
        <f>[1]!s_info_zjtxornot1(A4526,"")</f>
        <v>1</v>
      </c>
      <c r="AC4526" s="22" t="str">
        <f>[1]!s_info_nature1(A4526,"")</f>
        <v>中央国有企业</v>
      </c>
      <c r="AD4526" s="6" t="str">
        <f>[1]!s_info_city(A4526)</f>
        <v>西安市</v>
      </c>
      <c r="AE4526" s="6" t="str">
        <f>[1]!s_info_province(A4526)</f>
        <v>陕西省</v>
      </c>
      <c r="AF4526">
        <v>108.948024</v>
      </c>
      <c r="AG4526">
        <v>34.263160999999997</v>
      </c>
    </row>
    <row r="4527" spans="1:33" x14ac:dyDescent="0.3">
      <c r="A4527" s="12" t="s">
        <v>9340</v>
      </c>
      <c r="B4527" s="12" t="s">
        <v>9341</v>
      </c>
      <c r="C4527" s="16" t="str">
        <f>[1]!s_info_mkt(A4527)</f>
        <v>创业板</v>
      </c>
      <c r="D4527" s="16" t="str">
        <f>[1]!s_ipo_listeddate(A4527)</f>
        <v>2021-03-11</v>
      </c>
      <c r="E4527" s="16" t="str">
        <f>[1]!lastradeday_s("000002","")</f>
        <v>2026-06-22</v>
      </c>
      <c r="F4527" s="16" t="str">
        <f>[1]!s_info_industry_csrc2023(A4527,"",3)</f>
        <v>纺织业</v>
      </c>
      <c r="G4527" s="16" t="str">
        <f>[1]!s_info_industry_csrc2023(A4527,"",1)</f>
        <v>制造业</v>
      </c>
      <c r="H4527" s="16">
        <f>[1]!s_is(A4527,83,"FY","YTD","20251231",1,"",100000000)</f>
        <v>12.275080406800001</v>
      </c>
      <c r="I4527" s="16">
        <f>[1]!s_is(A4527,83,"FY","YTD","20241231",1,"",100000000)</f>
        <v>12.695984128699999</v>
      </c>
      <c r="J4527" s="16">
        <f t="shared" si="210"/>
        <v>-3.3152508512398149E-2</v>
      </c>
      <c r="K4527" s="16">
        <f>[1]!s_is(A4527,61,"FY","YTD","20251231",1,"",100000000)</f>
        <v>1.0189560049999999</v>
      </c>
      <c r="L4527" s="16">
        <f>[1]!s_is(A4527,61,"FY","YTD","20241231",1,"",100000000)</f>
        <v>1.1654093005999999</v>
      </c>
      <c r="M4527" s="16">
        <f t="shared" si="211"/>
        <v>-0.12566683269525986</v>
      </c>
      <c r="N4527" s="16">
        <f>[1]!s_fa_roe(A4527,"20251231")</f>
        <v>6.9691000000000001</v>
      </c>
      <c r="O4527" s="16">
        <f>[1]!s_stmnote_rdexp(A4527,"20251231",1,10000)</f>
        <v>6760.7797719999999</v>
      </c>
      <c r="P4527" s="20">
        <f t="shared" si="212"/>
        <v>5.5077274836055207E-2</v>
      </c>
      <c r="Q4527" s="16">
        <f>[1]!s_margin_tradingbalance(A4527,"",10000)</f>
        <v>15776.8159</v>
      </c>
      <c r="R4527" s="16">
        <f>[1]!s_margin_seclendingbalance(A4527,"",10000)</f>
        <v>22.8096</v>
      </c>
      <c r="S4527" s="17">
        <f>[1]!s_val_ev(A4527,"",100000000)</f>
        <v>45.424842751999996</v>
      </c>
      <c r="T4527" s="17">
        <f>[1]!share_freesharesmv(A4527,"",100000000)</f>
        <v>19.850794979999996</v>
      </c>
      <c r="U4527" s="17">
        <f>[1]!s_dq_amount_btin(A4527,E4527,100000000)</f>
        <v>1.47047634</v>
      </c>
      <c r="V4527" s="17">
        <f>[1]!s_dq_turn(A4527,E4527)</f>
        <v>5.343239899386333</v>
      </c>
      <c r="W4527" s="2">
        <f>[1]!s_pq_amount(A4527,"20260101","",100000000)</f>
        <v>276.8532007</v>
      </c>
      <c r="X4527" s="2">
        <f>[1]!s_pq_avgamount(A4527,"20260101","",100000000)</f>
        <v>2.5168472790909089</v>
      </c>
      <c r="Y4527" s="17">
        <f>[1]!s_ipo_dilutedpe(A4527)</f>
        <v>20.62</v>
      </c>
      <c r="Z4527" s="12">
        <f>[1]!s_ipo_collection_total(A4527,100000000)</f>
        <v>4.2463904000000001</v>
      </c>
      <c r="AA4527" s="2">
        <f>[1]!s_val_pe_ttm(A4527,E4527)</f>
        <v>55.871608734130859</v>
      </c>
      <c r="AB4527" s="5">
        <f>[1]!s_info_zjtxornot1(A4527,"")</f>
        <v>1</v>
      </c>
      <c r="AC4527" s="22" t="str">
        <f>[1]!s_info_nature1(A4527,"")</f>
        <v>民营企业</v>
      </c>
      <c r="AD4527" s="6" t="str">
        <f>[1]!s_info_city(A4527)</f>
        <v>南通市</v>
      </c>
      <c r="AE4527" s="6" t="str">
        <f>[1]!s_info_province(A4527)</f>
        <v>江苏省</v>
      </c>
      <c r="AF4527">
        <v>120.864608</v>
      </c>
      <c r="AG4527">
        <v>32.016212000000003</v>
      </c>
    </row>
    <row r="4528" spans="1:33" x14ac:dyDescent="0.3">
      <c r="A4528" s="12" t="s">
        <v>9342</v>
      </c>
      <c r="B4528" s="12" t="s">
        <v>9343</v>
      </c>
      <c r="C4528" s="16" t="str">
        <f>[1]!s_info_mkt(A4528)</f>
        <v>创业板</v>
      </c>
      <c r="D4528" s="16" t="str">
        <f>[1]!s_ipo_listeddate(A4528)</f>
        <v>2022-03-22</v>
      </c>
      <c r="E4528" s="16" t="str">
        <f>[1]!lastradeday_s("000002","")</f>
        <v>2026-06-22</v>
      </c>
      <c r="F4528" s="16" t="str">
        <f>[1]!s_info_industry_csrc2023(A4528,"",3)</f>
        <v>金属制品业</v>
      </c>
      <c r="G4528" s="16" t="str">
        <f>[1]!s_info_industry_csrc2023(A4528,"",1)</f>
        <v>制造业</v>
      </c>
      <c r="H4528" s="16">
        <f>[1]!s_is(A4528,83,"FY","YTD","20251231",1,"",100000000)</f>
        <v>17.838759637399999</v>
      </c>
      <c r="I4528" s="16">
        <f>[1]!s_is(A4528,83,"FY","YTD","20241231",1,"",100000000)</f>
        <v>15.728870105499999</v>
      </c>
      <c r="J4528" s="16">
        <f t="shared" si="210"/>
        <v>0.13414120135445873</v>
      </c>
      <c r="K4528" s="16">
        <f>[1]!s_is(A4528,61,"FY","YTD","20251231",1,"",100000000)</f>
        <v>0.37538589750000001</v>
      </c>
      <c r="L4528" s="16">
        <f>[1]!s_is(A4528,61,"FY","YTD","20241231",1,"",100000000)</f>
        <v>0.40483614439999999</v>
      </c>
      <c r="M4528" s="16">
        <f t="shared" si="211"/>
        <v>-7.2746090751475839E-2</v>
      </c>
      <c r="N4528" s="16">
        <f>[1]!s_fa_roe(A4528,"20251231")</f>
        <v>2.7397999999999998</v>
      </c>
      <c r="O4528" s="16">
        <f>[1]!s_stmnote_rdexp(A4528,"20251231",1,10000)</f>
        <v>8040.3471939999999</v>
      </c>
      <c r="P4528" s="20">
        <f t="shared" si="212"/>
        <v>4.5072344475918291E-2</v>
      </c>
      <c r="Q4528" s="16">
        <f>[1]!s_margin_tradingbalance(A4528,"",10000)</f>
        <v>18912.9768</v>
      </c>
      <c r="R4528" s="16">
        <f>[1]!s_margin_seclendingbalance(A4528,"",10000)</f>
        <v>22.302</v>
      </c>
      <c r="S4528" s="17">
        <f>[1]!s_val_ev(A4528,"",100000000)</f>
        <v>67.543678099999994</v>
      </c>
      <c r="T4528" s="17">
        <f>[1]!share_freesharesmv(A4528,"",100000000)</f>
        <v>22.847276004999994</v>
      </c>
      <c r="U4528" s="17">
        <f>[1]!s_dq_amount_btin(A4528,E4528,100000000)</f>
        <v>2.0177673199999999</v>
      </c>
      <c r="V4528" s="17">
        <f>[1]!s_dq_turn(A4528,E4528)</f>
        <v>3.0322968494071394</v>
      </c>
      <c r="W4528" s="2">
        <f>[1]!s_pq_amount(A4528,"20260101","",100000000)</f>
        <v>498.56161423999998</v>
      </c>
      <c r="X4528" s="2">
        <f>[1]!s_pq_avgamount(A4528,"20260101","",100000000)</f>
        <v>4.5323783112727272</v>
      </c>
      <c r="Y4528" s="17">
        <f>[1]!s_ipo_dilutedpe(A4528)</f>
        <v>40.69</v>
      </c>
      <c r="Z4528" s="12">
        <f>[1]!s_ipo_collection_total(A4528,100000000)</f>
        <v>6.9861875800000002</v>
      </c>
      <c r="AA4528" s="2">
        <f>[1]!s_val_pe_ttm(A4528,E4528)</f>
        <v>176.91156005859375</v>
      </c>
      <c r="AB4528" s="5">
        <f>[1]!s_info_zjtxornot1(A4528,"")</f>
        <v>1</v>
      </c>
      <c r="AC4528" s="22" t="str">
        <f>[1]!s_info_nature1(A4528,"")</f>
        <v>中央国有企业</v>
      </c>
      <c r="AD4528" s="6" t="str">
        <f>[1]!s_info_city(A4528)</f>
        <v>常州市</v>
      </c>
      <c r="AE4528" s="6" t="str">
        <f>[1]!s_info_province(A4528)</f>
        <v>江苏省</v>
      </c>
      <c r="AF4528">
        <v>119.946973</v>
      </c>
      <c r="AG4528">
        <v>31.772752000000001</v>
      </c>
    </row>
    <row r="4529" spans="1:33" x14ac:dyDescent="0.3">
      <c r="A4529" s="12" t="s">
        <v>9344</v>
      </c>
      <c r="B4529" s="12" t="s">
        <v>9345</v>
      </c>
      <c r="C4529" s="16" t="str">
        <f>[1]!s_info_mkt(A4529)</f>
        <v>主板</v>
      </c>
      <c r="D4529" s="16" t="str">
        <f>[1]!s_ipo_listeddate(A4529)</f>
        <v>1999-07-27</v>
      </c>
      <c r="E4529" s="16" t="str">
        <f>[1]!lastradeday_s("000002","")</f>
        <v>2026-06-22</v>
      </c>
      <c r="F4529" s="16" t="str">
        <f>[1]!s_info_industry_csrc2023(A4529,"",3)</f>
        <v>商务服务业</v>
      </c>
      <c r="G4529" s="16" t="str">
        <f>[1]!s_info_industry_csrc2023(A4529,"",1)</f>
        <v>租赁和商务服务业</v>
      </c>
      <c r="H4529" s="16">
        <f>[1]!s_is(A4529,83,"FY","YTD","20251231",1,"",100000000)</f>
        <v>343.18122968150004</v>
      </c>
      <c r="I4529" s="16">
        <f>[1]!s_is(A4529,83,"FY","YTD","20241231",1,"",100000000)</f>
        <v>381.13723072620002</v>
      </c>
      <c r="J4529" s="16">
        <f t="shared" si="210"/>
        <v>-9.9586180474629749E-2</v>
      </c>
      <c r="K4529" s="16">
        <f>[1]!s_is(A4529,61,"FY","YTD","20251231",1,"",100000000)</f>
        <v>5.7592365048000005</v>
      </c>
      <c r="L4529" s="16">
        <f>[1]!s_is(A4529,61,"FY","YTD","20241231",1,"",100000000)</f>
        <v>4.5908896416000005</v>
      </c>
      <c r="M4529" s="16">
        <f t="shared" si="211"/>
        <v>0.25449247409763742</v>
      </c>
      <c r="N4529" s="16">
        <f>[1]!s_fa_roe(A4529,"20251231")</f>
        <v>6.0435999999999996</v>
      </c>
      <c r="O4529" s="16">
        <f>[1]!s_stmnote_rdexp(A4529,"20251231",1,10000)</f>
        <v>6105.9656909999994</v>
      </c>
      <c r="P4529" s="20">
        <f t="shared" si="212"/>
        <v>1.7792248418326462E-3</v>
      </c>
      <c r="Q4529" s="16">
        <f>[1]!s_margin_tradingbalance(A4529,"",10000)</f>
        <v>37507.413</v>
      </c>
      <c r="R4529" s="16">
        <f>[1]!s_margin_seclendingbalance(A4529,"",10000)</f>
        <v>297.24079999999998</v>
      </c>
      <c r="S4529" s="17">
        <f>[1]!s_val_ev(A4529,"",100000000)</f>
        <v>147.02359347630002</v>
      </c>
      <c r="T4529" s="17">
        <f>[1]!share_freesharesmv(A4529,"",100000000)</f>
        <v>46.074948557400006</v>
      </c>
      <c r="U4529" s="17">
        <f>[1]!s_dq_amount_btin(A4529,E4529,100000000)</f>
        <v>1.2389878599999999</v>
      </c>
      <c r="V4529" s="17">
        <f>[1]!s_dq_turn(A4529,E4529)</f>
        <v>0.85515357014978899</v>
      </c>
      <c r="W4529" s="2">
        <f>[1]!s_pq_amount(A4529,"20260101","",100000000)</f>
        <v>342.50635796</v>
      </c>
      <c r="X4529" s="2">
        <f>[1]!s_pq_avgamount(A4529,"20260101","",100000000)</f>
        <v>3.1136941632727271</v>
      </c>
      <c r="Y4529" s="17">
        <f>[1]!s_ipo_dilutedpe(A4529)</f>
        <v>16.760000000000002</v>
      </c>
      <c r="Z4529" s="12">
        <f>[1]!s_ipo_collection_total(A4529,100000000)</f>
        <v>13.08</v>
      </c>
      <c r="AA4529" s="2">
        <f>[1]!s_val_pe_ttm(A4529,E4529)</f>
        <v>29.369901657104492</v>
      </c>
      <c r="AB4529" s="5">
        <f>[1]!s_info_zjtxornot1(A4529,"")</f>
        <v>0</v>
      </c>
      <c r="AC4529" s="22" t="str">
        <f>[1]!s_info_nature1(A4529,"")</f>
        <v>中央国有企业</v>
      </c>
      <c r="AD4529" s="6" t="str">
        <f>[1]!s_info_city(A4529)</f>
        <v>天津市</v>
      </c>
      <c r="AE4529" s="6" t="str">
        <f>[1]!s_info_province(A4529)</f>
        <v>天津</v>
      </c>
      <c r="AF4529">
        <v>117.19018199999999</v>
      </c>
      <c r="AG4529">
        <v>39.125596000000002</v>
      </c>
    </row>
    <row r="4530" spans="1:33" x14ac:dyDescent="0.3">
      <c r="A4530" s="12" t="s">
        <v>9346</v>
      </c>
      <c r="B4530" s="12" t="s">
        <v>9347</v>
      </c>
      <c r="C4530" s="16" t="str">
        <f>[1]!s_info_mkt(A4530)</f>
        <v>主板</v>
      </c>
      <c r="D4530" s="16" t="str">
        <f>[1]!s_ipo_listeddate(A4530)</f>
        <v>2016-12-07</v>
      </c>
      <c r="E4530" s="16" t="str">
        <f>[1]!lastradeday_s("000002","")</f>
        <v>2026-06-22</v>
      </c>
      <c r="F4530" s="16" t="str">
        <f>[1]!s_info_industry_csrc2023(A4530,"",3)</f>
        <v>橡胶和塑料制品业</v>
      </c>
      <c r="G4530" s="16" t="str">
        <f>[1]!s_info_industry_csrc2023(A4530,"",1)</f>
        <v>制造业</v>
      </c>
      <c r="H4530" s="16">
        <f>[1]!s_is(A4530,83,"FY","YTD","20251231",1,"",100000000)</f>
        <v>46.648684895100004</v>
      </c>
      <c r="I4530" s="16">
        <f>[1]!s_is(A4530,83,"FY","YTD","20241231",1,"",100000000)</f>
        <v>51.532835173100004</v>
      </c>
      <c r="J4530" s="16">
        <f t="shared" si="210"/>
        <v>-9.4777441636851978E-2</v>
      </c>
      <c r="K4530" s="16">
        <f>[1]!s_is(A4530,61,"FY","YTD","20251231",1,"",100000000)</f>
        <v>-3.7785873466000002</v>
      </c>
      <c r="L4530" s="16">
        <f>[1]!s_is(A4530,61,"FY","YTD","20241231",1,"",100000000)</f>
        <v>-1.4678689049</v>
      </c>
      <c r="M4530" s="16">
        <f t="shared" si="211"/>
        <v>-1.5741994628991887</v>
      </c>
      <c r="N4530" s="16">
        <f>[1]!s_fa_roe(A4530,"20251231")</f>
        <v>-13.120799999999999</v>
      </c>
      <c r="O4530" s="16">
        <f>[1]!s_stmnote_rdexp(A4530,"20251231",1,10000)</f>
        <v>4533.8837140000005</v>
      </c>
      <c r="P4530" s="20">
        <f t="shared" si="212"/>
        <v>9.719210143212937E-3</v>
      </c>
      <c r="Q4530" s="16">
        <f>[1]!s_margin_tradingbalance(A4530,"",10000)</f>
        <v>25069.7781</v>
      </c>
      <c r="R4530" s="16">
        <f>[1]!s_margin_seclendingbalance(A4530,"",10000)</f>
        <v>143.69159999999999</v>
      </c>
      <c r="S4530" s="17">
        <f>[1]!s_val_ev(A4530,"",100000000)</f>
        <v>93.010952570800001</v>
      </c>
      <c r="T4530" s="17">
        <f>[1]!share_freesharesmv(A4530,"",100000000)</f>
        <v>34.652459892599992</v>
      </c>
      <c r="U4530" s="17">
        <f>[1]!s_dq_amount_btin(A4530,E4530,100000000)</f>
        <v>0.88217687</v>
      </c>
      <c r="V4530" s="17">
        <f>[1]!s_dq_turn(A4530,E4530)</f>
        <v>0.98984602168503644</v>
      </c>
      <c r="W4530" s="2">
        <f>[1]!s_pq_amount(A4530,"20260101","",100000000)</f>
        <v>120.44216302</v>
      </c>
      <c r="X4530" s="2">
        <f>[1]!s_pq_avgamount(A4530,"20260101","",100000000)</f>
        <v>1.0949287547272726</v>
      </c>
      <c r="Y4530" s="17">
        <f>[1]!s_ipo_dilutedpe(A4530)</f>
        <v>18.09</v>
      </c>
      <c r="Z4530" s="12">
        <f>[1]!s_ipo_collection_total(A4530,100000000)</f>
        <v>3.9838499999999999</v>
      </c>
      <c r="AA4530" s="2">
        <f>[1]!s_val_pe_ttm(A4530,E4530)</f>
        <v>-17.883449554443359</v>
      </c>
      <c r="AB4530" s="5">
        <f>[1]!s_info_zjtxornot1(A4530,"")</f>
        <v>0</v>
      </c>
      <c r="AC4530" s="22" t="str">
        <f>[1]!s_info_nature1(A4530,"")</f>
        <v>民营企业</v>
      </c>
      <c r="AD4530" s="6" t="str">
        <f>[1]!s_info_city(A4530)</f>
        <v>台州市</v>
      </c>
      <c r="AE4530" s="6" t="str">
        <f>[1]!s_info_province(A4530)</f>
        <v>浙江省</v>
      </c>
      <c r="AF4530">
        <v>121.42859900000001</v>
      </c>
      <c r="AG4530">
        <v>28.661377999999999</v>
      </c>
    </row>
    <row r="4531" spans="1:33" x14ac:dyDescent="0.3">
      <c r="A4531" s="12" t="s">
        <v>9348</v>
      </c>
      <c r="B4531" s="12" t="s">
        <v>9349</v>
      </c>
      <c r="C4531" s="16" t="str">
        <f>[1]!s_info_mkt(A4531)</f>
        <v>创业板</v>
      </c>
      <c r="D4531" s="16" t="str">
        <f>[1]!s_ipo_listeddate(A4531)</f>
        <v>2014-12-31</v>
      </c>
      <c r="E4531" s="16" t="str">
        <f>[1]!lastradeday_s("000002","")</f>
        <v>2026-06-22</v>
      </c>
      <c r="F4531" s="16" t="str">
        <f>[1]!s_info_industry_csrc2023(A4531,"",3)</f>
        <v>专用设备制造业</v>
      </c>
      <c r="G4531" s="16" t="str">
        <f>[1]!s_info_industry_csrc2023(A4531,"",1)</f>
        <v>制造业</v>
      </c>
      <c r="H4531" s="16">
        <f>[1]!s_is(A4531,83,"FY","YTD","20251231",1,"",100000000)</f>
        <v>8.6922086474999993</v>
      </c>
      <c r="I4531" s="16">
        <f>[1]!s_is(A4531,83,"FY","YTD","20241231",1,"",100000000)</f>
        <v>7.1073674183000008</v>
      </c>
      <c r="J4531" s="16">
        <f t="shared" si="210"/>
        <v>0.2229856901895011</v>
      </c>
      <c r="K4531" s="16">
        <f>[1]!s_is(A4531,61,"FY","YTD","20251231",1,"",100000000)</f>
        <v>0.36775827820000001</v>
      </c>
      <c r="L4531" s="16">
        <f>[1]!s_is(A4531,61,"FY","YTD","20241231",1,"",100000000)</f>
        <v>-2.2346054949000003</v>
      </c>
      <c r="M4531" s="16">
        <f t="shared" si="211"/>
        <v>1.1645741402853114</v>
      </c>
      <c r="N4531" s="16">
        <f>[1]!s_fa_roe(A4531,"20251231")</f>
        <v>15.330500000000001</v>
      </c>
      <c r="O4531" s="16">
        <f>[1]!s_stmnote_rdexp(A4531,"20251231",1,10000)</f>
        <v>3917.9296090000003</v>
      </c>
      <c r="P4531" s="20">
        <f t="shared" si="212"/>
        <v>4.50740400729664E-2</v>
      </c>
      <c r="Q4531" s="16">
        <f>[1]!s_margin_tradingbalance(A4531,"",10000)</f>
        <v>0</v>
      </c>
      <c r="R4531" s="16">
        <f>[1]!s_margin_seclendingbalance(A4531,"",10000)</f>
        <v>0</v>
      </c>
      <c r="S4531" s="17">
        <f>[1]!s_val_ev(A4531,"",100000000)</f>
        <v>47.174251414499999</v>
      </c>
      <c r="T4531" s="17">
        <f>[1]!share_freesharesmv(A4531,"",100000000)</f>
        <v>36.736150025999997</v>
      </c>
      <c r="U4531" s="17">
        <f>[1]!s_dq_amount_btin(A4531,E4531,100000000)</f>
        <v>5.4219941199999999</v>
      </c>
      <c r="V4531" s="17">
        <f>[1]!s_dq_turn(A4531,E4531)</f>
        <v>11.52159306724975</v>
      </c>
      <c r="W4531" s="2">
        <f>[1]!s_pq_amount(A4531,"20260101","",100000000)</f>
        <v>313.43332973999998</v>
      </c>
      <c r="X4531" s="2">
        <f>[1]!s_pq_avgamount(A4531,"20260101","",100000000)</f>
        <v>2.8493939067272729</v>
      </c>
      <c r="Y4531" s="17">
        <f>[1]!s_ipo_dilutedpe(A4531)</f>
        <v>22.96</v>
      </c>
      <c r="Z4531" s="12">
        <f>[1]!s_ipo_collection_total(A4531,100000000)</f>
        <v>1.6185</v>
      </c>
      <c r="AA4531" s="2">
        <f>[1]!s_val_pe_ttm(A4531,E4531)</f>
        <v>117.73468017578125</v>
      </c>
      <c r="AB4531" s="5">
        <f>[1]!s_info_zjtxornot1(A4531,"")</f>
        <v>1</v>
      </c>
      <c r="AC4531" s="22" t="str">
        <f>[1]!s_info_nature1(A4531,"")</f>
        <v>地方国有企业</v>
      </c>
      <c r="AD4531" s="6" t="str">
        <f>[1]!s_info_city(A4531)</f>
        <v>东莞市</v>
      </c>
      <c r="AE4531" s="6" t="str">
        <f>[1]!s_info_province(A4531)</f>
        <v>广东省</v>
      </c>
      <c r="AF4531">
        <v>113.746262</v>
      </c>
      <c r="AG4531">
        <v>23.046237000000001</v>
      </c>
    </row>
    <row r="4532" spans="1:33" x14ac:dyDescent="0.3">
      <c r="A4532" s="12" t="s">
        <v>9350</v>
      </c>
      <c r="B4532" s="12" t="s">
        <v>9351</v>
      </c>
      <c r="C4532" s="16" t="str">
        <f>[1]!s_info_mkt(A4532)</f>
        <v>主板</v>
      </c>
      <c r="D4532" s="16" t="str">
        <f>[1]!s_ipo_listeddate(A4532)</f>
        <v>2003-09-12</v>
      </c>
      <c r="E4532" s="16" t="str">
        <f>[1]!lastradeday_s("000002","")</f>
        <v>2026-06-22</v>
      </c>
      <c r="F4532" s="16" t="str">
        <f>[1]!s_info_industry_csrc2023(A4532,"",3)</f>
        <v>货币金融服务</v>
      </c>
      <c r="G4532" s="16" t="str">
        <f>[1]!s_info_industry_csrc2023(A4532,"",1)</f>
        <v>金融业</v>
      </c>
      <c r="H4532" s="16">
        <f>[1]!s_is(A4532,83,"FY","YTD","20251231",1,"",100000000)</f>
        <v>919.14</v>
      </c>
      <c r="I4532" s="16">
        <f>[1]!s_is(A4532,83,"FY","YTD","20241231",1,"",100000000)</f>
        <v>971.46</v>
      </c>
      <c r="J4532" s="16">
        <f t="shared" si="210"/>
        <v>-5.3857081094435211E-2</v>
      </c>
      <c r="K4532" s="16">
        <f>[1]!s_is(A4532,61,"FY","YTD","20251231",1,"",100000000)</f>
        <v>272</v>
      </c>
      <c r="L4532" s="16">
        <f>[1]!s_is(A4532,61,"FY","YTD","20241231",1,"",100000000)</f>
        <v>276.76</v>
      </c>
      <c r="M4532" s="16">
        <f t="shared" si="211"/>
        <v>-1.7199017199017168E-2</v>
      </c>
      <c r="N4532" s="16">
        <f>[1]!s_fa_roe(A4532,"20251231")</f>
        <v>7.1794000000000002</v>
      </c>
      <c r="O4532" s="16">
        <f>[1]!s_stmnote_rdexp(A4532,"20251231",1,10000)</f>
        <v>0</v>
      </c>
      <c r="P4532" s="20">
        <f t="shared" si="212"/>
        <v>0</v>
      </c>
      <c r="Q4532" s="16">
        <f>[1]!s_margin_tradingbalance(A4532,"",10000)</f>
        <v>207032.318</v>
      </c>
      <c r="R4532" s="16">
        <f>[1]!s_margin_seclendingbalance(A4532,"",10000)</f>
        <v>77.637299999999996</v>
      </c>
      <c r="S4532" s="17">
        <f>[1]!s_val_ev(A4532,"",100000000)</f>
        <v>1072.6661787432001</v>
      </c>
      <c r="T4532" s="17">
        <f>[1]!share_freesharesmv(A4532,"",100000000)</f>
        <v>343.59406781159998</v>
      </c>
      <c r="U4532" s="17">
        <f>[1]!s_dq_amount_btin(A4532,E4532,100000000)</f>
        <v>5.2103825600000002</v>
      </c>
      <c r="V4532" s="17">
        <f>[1]!s_dq_turn(A4532,E4532)</f>
        <v>0.50739644841887921</v>
      </c>
      <c r="W4532" s="2">
        <f>[1]!s_pq_amount(A4532,"20260101","",100000000)</f>
        <v>532.23961765000001</v>
      </c>
      <c r="X4532" s="2">
        <f>[1]!s_pq_avgamount(A4532,"20260101","",100000000)</f>
        <v>4.8385419786363641</v>
      </c>
      <c r="Y4532" s="17">
        <f>[1]!s_ipo_dilutedpe(A4532)</f>
        <v>19.86</v>
      </c>
      <c r="Z4532" s="12">
        <f>[1]!s_ipo_collection_total(A4532,100000000)</f>
        <v>56</v>
      </c>
      <c r="AA4532" s="2">
        <f>[1]!s_val_pe_ttm(A4532,E4532)</f>
        <v>3.9546754360198975</v>
      </c>
      <c r="AB4532" s="5">
        <f>[1]!s_info_zjtxornot1(A4532,"")</f>
        <v>0</v>
      </c>
      <c r="AC4532" s="22" t="str">
        <f>[1]!s_info_nature1(A4532,"")</f>
        <v>地方国有企业</v>
      </c>
      <c r="AD4532" s="6" t="str">
        <f>[1]!s_info_city(A4532)</f>
        <v>北京市</v>
      </c>
      <c r="AE4532" s="6" t="str">
        <f>[1]!s_info_province(A4532)</f>
        <v>北京</v>
      </c>
      <c r="AF4532">
        <v>116.40528500000001</v>
      </c>
      <c r="AG4532">
        <v>39.904989</v>
      </c>
    </row>
    <row r="4533" spans="1:33" x14ac:dyDescent="0.3">
      <c r="A4533" s="12" t="s">
        <v>9352</v>
      </c>
      <c r="B4533" s="12" t="s">
        <v>9353</v>
      </c>
      <c r="C4533" s="16" t="str">
        <f>[1]!s_info_mkt(A4533)</f>
        <v>主板</v>
      </c>
      <c r="D4533" s="16" t="str">
        <f>[1]!s_ipo_listeddate(A4533)</f>
        <v>2021-05-28</v>
      </c>
      <c r="E4533" s="16" t="str">
        <f>[1]!lastradeday_s("000002","")</f>
        <v>2026-06-22</v>
      </c>
      <c r="F4533" s="16" t="str">
        <f>[1]!s_info_industry_csrc2023(A4533,"",3)</f>
        <v>畜牧业</v>
      </c>
      <c r="G4533" s="16" t="str">
        <f>[1]!s_info_industry_csrc2023(A4533,"",1)</f>
        <v>农、林、牧、渔业</v>
      </c>
      <c r="H4533" s="16">
        <f>[1]!s_is(A4533,83,"FY","YTD","20251231",1,"",100000000)</f>
        <v>53.518141931999999</v>
      </c>
      <c r="I4533" s="16">
        <f>[1]!s_is(A4533,83,"FY","YTD","20241231",1,"",100000000)</f>
        <v>55.843415876599998</v>
      </c>
      <c r="J4533" s="16">
        <f t="shared" si="210"/>
        <v>-4.1639178193151216E-2</v>
      </c>
      <c r="K4533" s="16">
        <f>[1]!s_is(A4533,61,"FY","YTD","20251231",1,"",100000000)</f>
        <v>3.3896368641000003</v>
      </c>
      <c r="L4533" s="16">
        <f>[1]!s_is(A4533,61,"FY","YTD","20241231",1,"",100000000)</f>
        <v>6.8681527592999991</v>
      </c>
      <c r="M4533" s="16">
        <f t="shared" si="211"/>
        <v>-0.50647037378279403</v>
      </c>
      <c r="N4533" s="16">
        <f>[1]!s_fa_roe(A4533,"20251231")</f>
        <v>6.9576000000000002</v>
      </c>
      <c r="O4533" s="16">
        <f>[1]!s_stmnote_rdexp(A4533,"20251231",1,10000)</f>
        <v>1421.941998</v>
      </c>
      <c r="P4533" s="20">
        <f t="shared" si="212"/>
        <v>2.6569345397056488E-3</v>
      </c>
      <c r="Q4533" s="16">
        <f>[1]!s_margin_tradingbalance(A4533,"",10000)</f>
        <v>0</v>
      </c>
      <c r="R4533" s="16">
        <f>[1]!s_margin_seclendingbalance(A4533,"",10000)</f>
        <v>0</v>
      </c>
      <c r="S4533" s="17">
        <f>[1]!s_val_ev(A4533,"",100000000)</f>
        <v>133.50006793919999</v>
      </c>
      <c r="T4533" s="17">
        <f>[1]!share_freesharesmv(A4533,"",100000000)</f>
        <v>16.2239684784</v>
      </c>
      <c r="U4533" s="17">
        <f>[1]!s_dq_amount_btin(A4533,E4533,100000000)</f>
        <v>0.46954346000000002</v>
      </c>
      <c r="V4533" s="17">
        <f>[1]!s_dq_turn(A4533,E4533)</f>
        <v>0.35918648039331563</v>
      </c>
      <c r="W4533" s="2">
        <f>[1]!s_pq_amount(A4533,"20260101","",100000000)</f>
        <v>96.608865480000006</v>
      </c>
      <c r="X4533" s="2">
        <f>[1]!s_pq_avgamount(A4533,"20260101","",100000000)</f>
        <v>0.87826241345454548</v>
      </c>
      <c r="Y4533" s="17">
        <f>[1]!s_ipo_dilutedpe(A4533)</f>
        <v>19.760000000000002</v>
      </c>
      <c r="Z4533" s="12">
        <f>[1]!s_ipo_collection_total(A4533,100000000)</f>
        <v>22.448823999999998</v>
      </c>
      <c r="AA4533" s="2">
        <f>[1]!s_val_pe_ttm(A4533,E4533)</f>
        <v>-24.814586639404297</v>
      </c>
      <c r="AB4533" s="5">
        <f>[1]!s_info_zjtxornot1(A4533,"")</f>
        <v>0</v>
      </c>
      <c r="AC4533" s="22" t="str">
        <f>[1]!s_info_nature1(A4533,"")</f>
        <v>民营企业</v>
      </c>
      <c r="AD4533" s="6" t="str">
        <f>[1]!s_info_city(A4533)</f>
        <v>昆明市</v>
      </c>
      <c r="AE4533" s="6" t="str">
        <f>[1]!s_info_province(A4533)</f>
        <v>云南省</v>
      </c>
      <c r="AF4533">
        <v>102.71225099999999</v>
      </c>
      <c r="AG4533">
        <v>25.040609</v>
      </c>
    </row>
    <row r="4534" spans="1:33" x14ac:dyDescent="0.3">
      <c r="A4534" s="12" t="s">
        <v>9354</v>
      </c>
      <c r="B4534" s="12" t="s">
        <v>9355</v>
      </c>
      <c r="C4534" s="16" t="str">
        <f>[1]!s_info_mkt(A4534)</f>
        <v>主板</v>
      </c>
      <c r="D4534" s="16" t="str">
        <f>[1]!s_ipo_listeddate(A4534)</f>
        <v>1997-06-27</v>
      </c>
      <c r="E4534" s="16" t="str">
        <f>[1]!lastradeday_s("000002","")</f>
        <v>2026-06-22</v>
      </c>
      <c r="F4534" s="16" t="str">
        <f>[1]!s_info_industry_csrc2023(A4534,"",3)</f>
        <v>道路运输业</v>
      </c>
      <c r="G4534" s="16" t="str">
        <f>[1]!s_info_industry_csrc2023(A4534,"",1)</f>
        <v>交通运输、仓储和邮政业</v>
      </c>
      <c r="H4534" s="16">
        <f>[1]!s_is(A4534,83,"FY","YTD","20251231",1,"",100000000)</f>
        <v>16.293370269500002</v>
      </c>
      <c r="I4534" s="16">
        <f>[1]!s_is(A4534,83,"FY","YTD","20241231",1,"",100000000)</f>
        <v>16.092094513699998</v>
      </c>
      <c r="J4534" s="16">
        <f t="shared" si="210"/>
        <v>1.25077413402368E-2</v>
      </c>
      <c r="K4534" s="16">
        <f>[1]!s_is(A4534,61,"FY","YTD","20251231",1,"",100000000)</f>
        <v>4.6523165626999994</v>
      </c>
      <c r="L4534" s="16">
        <f>[1]!s_is(A4534,61,"FY","YTD","20241231",1,"",100000000)</f>
        <v>4.6600758721000002</v>
      </c>
      <c r="M4534" s="16">
        <f t="shared" si="211"/>
        <v>-1.6650607442801515E-3</v>
      </c>
      <c r="N4534" s="16">
        <f>[1]!s_fa_roe(A4534,"20251231")</f>
        <v>8.5592000000000006</v>
      </c>
      <c r="O4534" s="16">
        <f>[1]!s_stmnote_rdexp(A4534,"20251231",1,10000)</f>
        <v>822.39969099999996</v>
      </c>
      <c r="P4534" s="20">
        <f t="shared" si="212"/>
        <v>5.0474498363268158E-3</v>
      </c>
      <c r="Q4534" s="16">
        <f>[1]!s_margin_tradingbalance(A4534,"",10000)</f>
        <v>7076.4449999999997</v>
      </c>
      <c r="R4534" s="16">
        <f>[1]!s_margin_seclendingbalance(A4534,"",10000)</f>
        <v>17.3292</v>
      </c>
      <c r="S4534" s="17">
        <f>[1]!s_val_ev(A4534,"",100000000)</f>
        <v>66.909344937599997</v>
      </c>
      <c r="T4534" s="17">
        <f>[1]!share_freesharesmv(A4534,"",100000000)</f>
        <v>15.1736253096</v>
      </c>
      <c r="U4534" s="17">
        <f>[1]!s_dq_amount_btin(A4534,E4534,100000000)</f>
        <v>0.31075364</v>
      </c>
      <c r="V4534" s="17">
        <f>[1]!s_dq_turn(A4534,E4534)</f>
        <v>0.47512046321253804</v>
      </c>
      <c r="W4534" s="2">
        <f>[1]!s_pq_amount(A4534,"20260101","",100000000)</f>
        <v>51.377137810000001</v>
      </c>
      <c r="X4534" s="2">
        <f>[1]!s_pq_avgamount(A4534,"20260101","",100000000)</f>
        <v>0.46706488918181821</v>
      </c>
      <c r="Y4534" s="17">
        <f>[1]!s_ipo_dilutedpe(A4534)</f>
        <v>0</v>
      </c>
      <c r="Z4534" s="12">
        <f>[1]!s_ipo_collection_total(A4534,100000000)</f>
        <v>3.33</v>
      </c>
      <c r="AA4534" s="2">
        <f>[1]!s_val_pe_ttm(A4534,E4534)</f>
        <v>14.226701736450195</v>
      </c>
      <c r="AB4534" s="5">
        <f>[1]!s_info_zjtxornot1(A4534,"")</f>
        <v>0</v>
      </c>
      <c r="AC4534" s="22" t="str">
        <f>[1]!s_info_nature1(A4534,"")</f>
        <v>地方国有企业</v>
      </c>
      <c r="AD4534" s="6" t="str">
        <f>[1]!s_info_city(A4534)</f>
        <v>临汾市</v>
      </c>
      <c r="AE4534" s="6" t="str">
        <f>[1]!s_info_province(A4534)</f>
        <v>山西省</v>
      </c>
      <c r="AF4534">
        <v>111.517973</v>
      </c>
      <c r="AG4534">
        <v>36.084150000000001</v>
      </c>
    </row>
    <row r="4535" spans="1:33" x14ac:dyDescent="0.3">
      <c r="A4535" s="12" t="s">
        <v>9356</v>
      </c>
      <c r="B4535" s="12" t="s">
        <v>9357</v>
      </c>
      <c r="C4535" s="16" t="str">
        <f>[1]!s_info_mkt(A4535)</f>
        <v>创业板</v>
      </c>
      <c r="D4535" s="16" t="str">
        <f>[1]!s_ipo_listeddate(A4535)</f>
        <v>2020-12-24</v>
      </c>
      <c r="E4535" s="16" t="str">
        <f>[1]!lastradeday_s("000002","")</f>
        <v>2026-06-22</v>
      </c>
      <c r="F4535" s="16" t="str">
        <f>[1]!s_info_industry_csrc2023(A4535,"",3)</f>
        <v>铁路、船舶、航空航天和其他运输设备制造业</v>
      </c>
      <c r="G4535" s="16" t="str">
        <f>[1]!s_info_industry_csrc2023(A4535,"",1)</f>
        <v>制造业</v>
      </c>
      <c r="H4535" s="16">
        <f>[1]!s_is(A4535,83,"FY","YTD","20251231",1,"",100000000)</f>
        <v>4.6417494074999999</v>
      </c>
      <c r="I4535" s="16">
        <f>[1]!s_is(A4535,83,"FY","YTD","20241231",1,"",100000000)</f>
        <v>4.7144838421999999</v>
      </c>
      <c r="J4535" s="16">
        <f t="shared" si="210"/>
        <v>-1.5427868062447003E-2</v>
      </c>
      <c r="K4535" s="16">
        <f>[1]!s_is(A4535,61,"FY","YTD","20251231",1,"",100000000)</f>
        <v>0.34616014969999997</v>
      </c>
      <c r="L4535" s="16">
        <f>[1]!s_is(A4535,61,"FY","YTD","20241231",1,"",100000000)</f>
        <v>0.42346763649999997</v>
      </c>
      <c r="M4535" s="16">
        <f t="shared" si="211"/>
        <v>-0.18255819367674392</v>
      </c>
      <c r="N4535" s="16">
        <f>[1]!s_fa_roe(A4535,"20251231")</f>
        <v>3.0192000000000001</v>
      </c>
      <c r="O4535" s="16">
        <f>[1]!s_stmnote_rdexp(A4535,"20251231",1,10000)</f>
        <v>2307.5041920000003</v>
      </c>
      <c r="P4535" s="20">
        <f t="shared" si="212"/>
        <v>4.9711951021561056E-2</v>
      </c>
      <c r="Q4535" s="16">
        <f>[1]!s_margin_tradingbalance(A4535,"",10000)</f>
        <v>5097.0272999999997</v>
      </c>
      <c r="R4535" s="16">
        <f>[1]!s_margin_seclendingbalance(A4535,"",10000)</f>
        <v>0</v>
      </c>
      <c r="S4535" s="17">
        <f>[1]!s_val_ev(A4535,"",100000000)</f>
        <v>17.897220000000001</v>
      </c>
      <c r="T4535" s="17">
        <f>[1]!share_freesharesmv(A4535,"",100000000)</f>
        <v>9.0567504225000004</v>
      </c>
      <c r="U4535" s="17">
        <f>[1]!s_dq_amount_btin(A4535,E4535,100000000)</f>
        <v>0.44219691999999999</v>
      </c>
      <c r="V4535" s="17">
        <f>[1]!s_dq_turn(A4535,E4535)</f>
        <v>2.5793948048927886</v>
      </c>
      <c r="W4535" s="2">
        <f>[1]!s_pq_amount(A4535,"20260101","",100000000)</f>
        <v>49.745352109999999</v>
      </c>
      <c r="X4535" s="2">
        <f>[1]!s_pq_avgamount(A4535,"20260101","",100000000)</f>
        <v>0.45223047372727276</v>
      </c>
      <c r="Y4535" s="17">
        <f>[1]!s_ipo_dilutedpe(A4535)</f>
        <v>38</v>
      </c>
      <c r="Z4535" s="12">
        <f>[1]!s_ipo_collection_total(A4535,100000000)</f>
        <v>5.5570199999999996</v>
      </c>
      <c r="AA4535" s="2">
        <f>[1]!s_val_pe_ttm(A4535,E4535)</f>
        <v>56.437286376953125</v>
      </c>
      <c r="AB4535" s="5">
        <f>[1]!s_info_zjtxornot1(A4535,"")</f>
        <v>1</v>
      </c>
      <c r="AC4535" s="22" t="str">
        <f>[1]!s_info_nature1(A4535,"")</f>
        <v>民营企业</v>
      </c>
      <c r="AD4535" s="6" t="str">
        <f>[1]!s_info_city(A4535)</f>
        <v>长春市</v>
      </c>
      <c r="AE4535" s="6" t="str">
        <f>[1]!s_info_province(A4535)</f>
        <v>吉林省</v>
      </c>
      <c r="AF4535">
        <v>125.3245</v>
      </c>
      <c r="AG4535">
        <v>43.886840999999997</v>
      </c>
    </row>
    <row r="4536" spans="1:33" x14ac:dyDescent="0.3">
      <c r="A4536" s="12" t="s">
        <v>9358</v>
      </c>
      <c r="B4536" s="12" t="s">
        <v>9359</v>
      </c>
      <c r="C4536" s="16" t="str">
        <f>[1]!s_info_mkt(A4536)</f>
        <v>主板</v>
      </c>
      <c r="D4536" s="16" t="str">
        <f>[1]!s_ipo_listeddate(A4536)</f>
        <v>2003-12-10</v>
      </c>
      <c r="E4536" s="16" t="str">
        <f>[1]!lastradeday_s("000002","")</f>
        <v>2026-06-22</v>
      </c>
      <c r="F4536" s="16" t="str">
        <f>[1]!s_info_industry_csrc2023(A4536,"",3)</f>
        <v>软件和信息技术服务业</v>
      </c>
      <c r="G4536" s="16" t="str">
        <f>[1]!s_info_industry_csrc2023(A4536,"",1)</f>
        <v>信息传输、软件和信息技术服务业</v>
      </c>
      <c r="H4536" s="16">
        <f>[1]!s_is(A4536,83,"FY","YTD","20251231",1,"",100000000)</f>
        <v>5.2767373784</v>
      </c>
      <c r="I4536" s="16">
        <f>[1]!s_is(A4536,83,"FY","YTD","20241231",1,"",100000000)</f>
        <v>5.5953078502000002</v>
      </c>
      <c r="J4536" s="16">
        <f t="shared" si="210"/>
        <v>-5.6935289411933487E-2</v>
      </c>
      <c r="K4536" s="16">
        <f>[1]!s_is(A4536,61,"FY","YTD","20251231",1,"",100000000)</f>
        <v>-4.7399990735999999</v>
      </c>
      <c r="L4536" s="16">
        <f>[1]!s_is(A4536,61,"FY","YTD","20241231",1,"",100000000)</f>
        <v>-0.38481265229999995</v>
      </c>
      <c r="M4536" s="16">
        <f t="shared" si="211"/>
        <v>-11.3176799028549</v>
      </c>
      <c r="N4536" s="16">
        <f>[1]!s_fa_roe(A4536,"20251231")</f>
        <v>0</v>
      </c>
      <c r="O4536" s="16">
        <f>[1]!s_stmnote_rdexp(A4536,"20251231",1,10000)</f>
        <v>119.17768600000001</v>
      </c>
      <c r="P4536" s="20">
        <f t="shared" si="212"/>
        <v>2.2585487480928377E-3</v>
      </c>
      <c r="Q4536" s="16">
        <f>[1]!s_margin_tradingbalance(A4536,"",10000)</f>
        <v>0</v>
      </c>
      <c r="R4536" s="16">
        <f>[1]!s_margin_seclendingbalance(A4536,"",10000)</f>
        <v>0</v>
      </c>
      <c r="S4536" s="17">
        <f>[1]!s_val_ev(A4536,"",100000000)</f>
        <v>15.156687</v>
      </c>
      <c r="T4536" s="17">
        <f>[1]!share_freesharesmv(A4536,"",100000000)</f>
        <v>9.1947255479999992</v>
      </c>
      <c r="U4536" s="17">
        <f>[1]!s_dq_amount_btin(A4536,E4536,100000000)</f>
        <v>0.38412634000000001</v>
      </c>
      <c r="V4536" s="17">
        <f>[1]!s_dq_turn(A4536,E4536)</f>
        <v>2.5602533060160177</v>
      </c>
      <c r="W4536" s="2">
        <f>[1]!s_pq_amount(A4536,"20260101","",100000000)</f>
        <v>74.162644040000004</v>
      </c>
      <c r="X4536" s="2">
        <f>[1]!s_pq_avgamount(A4536,"20260101","",100000000)</f>
        <v>0.68039122972477062</v>
      </c>
      <c r="Y4536" s="17">
        <f>[1]!s_ipo_dilutedpe(A4536)</f>
        <v>18.5</v>
      </c>
      <c r="Z4536" s="12">
        <f>[1]!s_ipo_collection_total(A4536,100000000)</f>
        <v>1.8129999999999999</v>
      </c>
      <c r="AA4536" s="2">
        <f>[1]!s_val_pe_ttm(A4536,E4536)</f>
        <v>-3.2595784664154053</v>
      </c>
      <c r="AB4536" s="5">
        <f>[1]!s_info_zjtxornot1(A4536,"")</f>
        <v>0</v>
      </c>
      <c r="AC4536" s="22" t="str">
        <f>[1]!s_info_nature1(A4536,"")</f>
        <v>中央国有企业</v>
      </c>
      <c r="AD4536" s="6" t="str">
        <f>[1]!s_info_city(A4536)</f>
        <v>长沙市</v>
      </c>
      <c r="AE4536" s="6" t="str">
        <f>[1]!s_info_province(A4536)</f>
        <v>湖南省</v>
      </c>
      <c r="AF4536">
        <v>112.98227900000001</v>
      </c>
      <c r="AG4536">
        <v>28.194089999999999</v>
      </c>
    </row>
    <row r="4537" spans="1:33" x14ac:dyDescent="0.3">
      <c r="A4537" s="12" t="s">
        <v>9360</v>
      </c>
      <c r="B4537" s="12" t="s">
        <v>9361</v>
      </c>
      <c r="C4537" s="16" t="str">
        <f>[1]!s_info_mkt(A4537)</f>
        <v>主板</v>
      </c>
      <c r="D4537" s="16" t="str">
        <f>[1]!s_ipo_listeddate(A4537)</f>
        <v>1996-09-27</v>
      </c>
      <c r="E4537" s="16" t="str">
        <f>[1]!lastradeday_s("000002","")</f>
        <v>2026-06-22</v>
      </c>
      <c r="F4537" s="16" t="str">
        <f>[1]!s_info_industry_csrc2023(A4537,"",3)</f>
        <v>酒、饮料和精制茶制造业</v>
      </c>
      <c r="G4537" s="16" t="str">
        <f>[1]!s_info_industry_csrc2023(A4537,"",1)</f>
        <v>制造业</v>
      </c>
      <c r="H4537" s="16">
        <f>[1]!s_is(A4537,83,"FY","YTD","20251231",1,"",100000000)</f>
        <v>188.31982591240001</v>
      </c>
      <c r="I4537" s="16">
        <f>[1]!s_is(A4537,83,"FY","YTD","20241231",1,"",100000000)</f>
        <v>235.77928065990002</v>
      </c>
      <c r="J4537" s="16">
        <f t="shared" si="210"/>
        <v>-0.20128763907782865</v>
      </c>
      <c r="K4537" s="16">
        <f>[1]!s_is(A4537,61,"FY","YTD","20251231",1,"",100000000)</f>
        <v>35.491085303399998</v>
      </c>
      <c r="L4537" s="16">
        <f>[1]!s_is(A4537,61,"FY","YTD","20241231",1,"",100000000)</f>
        <v>55.172510731000003</v>
      </c>
      <c r="M4537" s="16">
        <f t="shared" si="211"/>
        <v>-0.35672520910928063</v>
      </c>
      <c r="N4537" s="16">
        <f>[1]!s_fa_roe(A4537,"20251231")</f>
        <v>14.28</v>
      </c>
      <c r="O4537" s="16">
        <f>[1]!s_stmnote_rdexp(A4537,"20251231",1,10000)</f>
        <v>40379.491162999999</v>
      </c>
      <c r="P4537" s="20">
        <f t="shared" si="212"/>
        <v>2.1441975621718751E-2</v>
      </c>
      <c r="Q4537" s="16">
        <f>[1]!s_margin_tradingbalance(A4537,"",10000)</f>
        <v>29309.912700000001</v>
      </c>
      <c r="R4537" s="16">
        <f>[1]!s_margin_seclendingbalance(A4537,"",10000)</f>
        <v>269.64299999999997</v>
      </c>
      <c r="S4537" s="17">
        <f>[1]!s_val_ev(A4537,"",100000000)</f>
        <v>393.52180320000002</v>
      </c>
      <c r="T4537" s="17">
        <f>[1]!share_freesharesmv(A4537,"",100000000)</f>
        <v>113.24156024120001</v>
      </c>
      <c r="U4537" s="17">
        <f>[1]!s_dq_amount_btin(A4537,E4537,100000000)</f>
        <v>3.1252259599999999</v>
      </c>
      <c r="V4537" s="17">
        <f>[1]!s_dq_turn(A4537,E4537)</f>
        <v>0.93331032794909452</v>
      </c>
      <c r="W4537" s="2">
        <f>[1]!s_pq_amount(A4537,"20260101","",100000000)</f>
        <v>426.54267061000002</v>
      </c>
      <c r="X4537" s="2">
        <f>[1]!s_pq_avgamount(A4537,"20260101","",100000000)</f>
        <v>3.8776606419090909</v>
      </c>
      <c r="Y4537" s="17">
        <f>[1]!s_ipo_dilutedpe(A4537)</f>
        <v>0</v>
      </c>
      <c r="Z4537" s="12">
        <f>[1]!s_ipo_collection_total(A4537,100000000)</f>
        <v>1.696</v>
      </c>
      <c r="AA4537" s="2">
        <f>[1]!s_val_pe_ttm(A4537,E4537)</f>
        <v>15.43825626373291</v>
      </c>
      <c r="AB4537" s="5">
        <f>[1]!s_info_zjtxornot1(A4537,"")</f>
        <v>0</v>
      </c>
      <c r="AC4537" s="22" t="str">
        <f>[1]!s_info_nature1(A4537,"")</f>
        <v>地方国有企业</v>
      </c>
      <c r="AD4537" s="6" t="str">
        <f>[1]!s_info_city(A4537)</f>
        <v>亳州市</v>
      </c>
      <c r="AE4537" s="6" t="str">
        <f>[1]!s_info_province(A4537)</f>
        <v>安徽省</v>
      </c>
      <c r="AF4537">
        <v>115.782939</v>
      </c>
      <c r="AG4537">
        <v>33.869337999999999</v>
      </c>
    </row>
    <row r="4538" spans="1:33" x14ac:dyDescent="0.3">
      <c r="A4538" s="12" t="s">
        <v>9362</v>
      </c>
      <c r="B4538" s="12" t="s">
        <v>9363</v>
      </c>
      <c r="C4538" s="16" t="str">
        <f>[1]!s_info_mkt(A4538)</f>
        <v>主板</v>
      </c>
      <c r="D4538" s="16" t="str">
        <f>[1]!s_ipo_listeddate(A4538)</f>
        <v>2003-04-15</v>
      </c>
      <c r="E4538" s="16" t="str">
        <f>[1]!lastradeday_s("000002","")</f>
        <v>2026-06-22</v>
      </c>
      <c r="F4538" s="16" t="str">
        <f>[1]!s_info_industry_csrc2023(A4538,"",3)</f>
        <v>土木工程建筑业</v>
      </c>
      <c r="G4538" s="16" t="str">
        <f>[1]!s_info_industry_csrc2023(A4538,"",1)</f>
        <v>建筑业</v>
      </c>
      <c r="H4538" s="16">
        <f>[1]!s_is(A4538,83,"FY","YTD","20251231",1,"",100000000)</f>
        <v>831.97999413000002</v>
      </c>
      <c r="I4538" s="16">
        <f>[1]!s_is(A4538,83,"FY","YTD","20241231",1,"",100000000)</f>
        <v>965.01992541089999</v>
      </c>
      <c r="J4538" s="16">
        <f t="shared" si="210"/>
        <v>-0.13786236716744715</v>
      </c>
      <c r="K4538" s="16">
        <f>[1]!s_is(A4538,61,"FY","YTD","20251231",1,"",100000000)</f>
        <v>15.257834332</v>
      </c>
      <c r="L4538" s="16">
        <f>[1]!s_is(A4538,61,"FY","YTD","20241231",1,"",100000000)</f>
        <v>13.4487116675</v>
      </c>
      <c r="M4538" s="16">
        <f t="shared" si="211"/>
        <v>0.13452014655588945</v>
      </c>
      <c r="N4538" s="16">
        <f>[1]!s_fa_roe(A4538,"20251231")</f>
        <v>8.8323</v>
      </c>
      <c r="O4538" s="16">
        <f>[1]!s_stmnote_rdexp(A4538,"20251231",1,10000)</f>
        <v>195327.31519699999</v>
      </c>
      <c r="P4538" s="20">
        <f t="shared" si="212"/>
        <v>2.3477405295214269E-2</v>
      </c>
      <c r="Q4538" s="16">
        <f>[1]!s_margin_tradingbalance(A4538,"",10000)</f>
        <v>24316.552599999999</v>
      </c>
      <c r="R4538" s="16">
        <f>[1]!s_margin_seclendingbalance(A4538,"",10000)</f>
        <v>171.78739999999999</v>
      </c>
      <c r="S4538" s="17">
        <f>[1]!s_val_ev(A4538,"",100000000)</f>
        <v>77.930640785199998</v>
      </c>
      <c r="T4538" s="17">
        <f>[1]!share_freesharesmv(A4538,"",100000000)</f>
        <v>51.327657537600004</v>
      </c>
      <c r="U4538" s="17">
        <f>[1]!s_dq_amount_btin(A4538,E4538,100000000)</f>
        <v>1.2766059999999999</v>
      </c>
      <c r="V4538" s="17">
        <f>[1]!s_dq_turn(A4538,E4538)</f>
        <v>1.6652320916710008</v>
      </c>
      <c r="W4538" s="2">
        <f>[1]!s_pq_amount(A4538,"20260101","",100000000)</f>
        <v>220.64566195</v>
      </c>
      <c r="X4538" s="2">
        <f>[1]!s_pq_avgamount(A4538,"20260101","",100000000)</f>
        <v>2.0058696540909091</v>
      </c>
      <c r="Y4538" s="17">
        <f>[1]!s_ipo_dilutedpe(A4538)</f>
        <v>20</v>
      </c>
      <c r="Z4538" s="12">
        <f>[1]!s_ipo_collection_total(A4538,100000000)</f>
        <v>3.2944</v>
      </c>
      <c r="AA4538" s="2">
        <f>[1]!s_val_pe_ttm(A4538,E4538)</f>
        <v>5.0348496437072754</v>
      </c>
      <c r="AB4538" s="5">
        <f>[1]!s_info_zjtxornot1(A4538,"")</f>
        <v>0</v>
      </c>
      <c r="AC4538" s="22" t="str">
        <f>[1]!s_info_nature1(A4538,"")</f>
        <v>地方国有企业</v>
      </c>
      <c r="AD4538" s="6" t="str">
        <f>[1]!s_info_city(A4538)</f>
        <v>蚌埠市</v>
      </c>
      <c r="AE4538" s="6" t="str">
        <f>[1]!s_info_province(A4538)</f>
        <v>安徽省</v>
      </c>
      <c r="AF4538">
        <v>117.36322800000001</v>
      </c>
      <c r="AG4538">
        <v>32.939667</v>
      </c>
    </row>
    <row r="4539" spans="1:33" x14ac:dyDescent="0.3">
      <c r="A4539" s="12" t="s">
        <v>9364</v>
      </c>
      <c r="B4539" s="12" t="s">
        <v>9365</v>
      </c>
      <c r="C4539" s="16" t="str">
        <f>[1]!s_info_mkt(A4539)</f>
        <v>主板</v>
      </c>
      <c r="D4539" s="16" t="str">
        <f>[1]!s_ipo_listeddate(A4539)</f>
        <v>2021-02-04</v>
      </c>
      <c r="E4539" s="16" t="str">
        <f>[1]!lastradeday_s("000002","")</f>
        <v>2026-06-22</v>
      </c>
      <c r="F4539" s="16" t="str">
        <f>[1]!s_info_industry_csrc2023(A4539,"",3)</f>
        <v>非金属矿物制品业</v>
      </c>
      <c r="G4539" s="16" t="str">
        <f>[1]!s_info_industry_csrc2023(A4539,"",1)</f>
        <v>制造业</v>
      </c>
      <c r="H4539" s="16">
        <f>[1]!s_is(A4539,83,"FY","YTD","20251231",1,"",100000000)</f>
        <v>61.242075157200006</v>
      </c>
      <c r="I4539" s="16">
        <f>[1]!s_is(A4539,83,"FY","YTD","20241231",1,"",100000000)</f>
        <v>61.959822566400007</v>
      </c>
      <c r="J4539" s="16">
        <f t="shared" si="210"/>
        <v>-1.1584077866440223E-2</v>
      </c>
      <c r="K4539" s="16">
        <f>[1]!s_is(A4539,61,"FY","YTD","20251231",1,"",100000000)</f>
        <v>0.47378858569999999</v>
      </c>
      <c r="L4539" s="16">
        <f>[1]!s_is(A4539,61,"FY","YTD","20241231",1,"",100000000)</f>
        <v>0.25253579190000003</v>
      </c>
      <c r="M4539" s="16">
        <f t="shared" si="211"/>
        <v>0.87612449758255406</v>
      </c>
      <c r="N4539" s="16">
        <f>[1]!s_fa_roe(A4539,"20251231")</f>
        <v>1.7145999999999999</v>
      </c>
      <c r="O4539" s="16">
        <f>[1]!s_stmnote_rdexp(A4539,"20251231",1,10000)</f>
        <v>4967.3783229999999</v>
      </c>
      <c r="P4539" s="20">
        <f t="shared" si="212"/>
        <v>8.1110548756707229E-3</v>
      </c>
      <c r="Q4539" s="16">
        <f>[1]!s_margin_tradingbalance(A4539,"",10000)</f>
        <v>0</v>
      </c>
      <c r="R4539" s="16">
        <f>[1]!s_margin_seclendingbalance(A4539,"",10000)</f>
        <v>0</v>
      </c>
      <c r="S4539" s="17">
        <f>[1]!s_val_ev(A4539,"",100000000)</f>
        <v>35.2255910664</v>
      </c>
      <c r="T4539" s="17">
        <f>[1]!share_freesharesmv(A4539,"",100000000)</f>
        <v>11.632096946399999</v>
      </c>
      <c r="U4539" s="17">
        <f>[1]!s_dq_amount_btin(A4539,E4539,100000000)</f>
        <v>0.26909445999999998</v>
      </c>
      <c r="V4539" s="17">
        <f>[1]!s_dq_turn(A4539,E4539)</f>
        <v>0.77771589604727043</v>
      </c>
      <c r="W4539" s="2">
        <f>[1]!s_pq_amount(A4539,"20260101","",100000000)</f>
        <v>65.173245719999997</v>
      </c>
      <c r="X4539" s="2">
        <f>[1]!s_pq_avgamount(A4539,"20260101","",100000000)</f>
        <v>0.59248405199999998</v>
      </c>
      <c r="Y4539" s="17">
        <f>[1]!s_ipo_dilutedpe(A4539)</f>
        <v>22.75</v>
      </c>
      <c r="Z4539" s="12">
        <f>[1]!s_ipo_collection_total(A4539,100000000)</f>
        <v>4.3384</v>
      </c>
      <c r="AA4539" s="2">
        <f>[1]!s_val_pe_ttm(A4539,E4539)</f>
        <v>101.52967834472656</v>
      </c>
      <c r="AB4539" s="5">
        <f>[1]!s_info_zjtxornot1(A4539,"")</f>
        <v>0</v>
      </c>
      <c r="AC4539" s="22" t="str">
        <f>[1]!s_info_nature1(A4539,"")</f>
        <v>民营企业</v>
      </c>
      <c r="AD4539" s="6" t="str">
        <f>[1]!s_info_city(A4539)</f>
        <v>中山市</v>
      </c>
      <c r="AE4539" s="6" t="str">
        <f>[1]!s_info_province(A4539)</f>
        <v>广东省</v>
      </c>
      <c r="AF4539">
        <v>113.382391</v>
      </c>
      <c r="AG4539">
        <v>22.521113</v>
      </c>
    </row>
    <row r="4540" spans="1:33" x14ac:dyDescent="0.3">
      <c r="A4540" s="12" t="s">
        <v>9366</v>
      </c>
      <c r="B4540" s="12" t="s">
        <v>9367</v>
      </c>
      <c r="C4540" s="16" t="str">
        <f>[1]!s_info_mkt(A4540)</f>
        <v>主板</v>
      </c>
      <c r="D4540" s="16" t="str">
        <f>[1]!s_ipo_listeddate(A4540)</f>
        <v>2009-08-18</v>
      </c>
      <c r="E4540" s="16" t="str">
        <f>[1]!lastradeday_s("000002","")</f>
        <v>2026-06-22</v>
      </c>
      <c r="F4540" s="16" t="str">
        <f>[1]!s_info_industry_csrc2023(A4540,"",3)</f>
        <v>资本市场服务</v>
      </c>
      <c r="G4540" s="16" t="str">
        <f>[1]!s_info_industry_csrc2023(A4540,"",1)</f>
        <v>金融业</v>
      </c>
      <c r="H4540" s="16">
        <f>[1]!s_is(A4540,83,"FY","YTD","20251231",1,"",100000000)</f>
        <v>108.5182180107</v>
      </c>
      <c r="I4540" s="16">
        <f>[1]!s_is(A4540,83,"FY","YTD","20241231",1,"",100000000)</f>
        <v>95.983352373499997</v>
      </c>
      <c r="J4540" s="16">
        <f t="shared" si="210"/>
        <v>0.13059416375063759</v>
      </c>
      <c r="K4540" s="16">
        <f>[1]!s_is(A4540,61,"FY","YTD","20251231",1,"",100000000)</f>
        <v>37.241905279099996</v>
      </c>
      <c r="L4540" s="16">
        <f>[1]!s_is(A4540,61,"FY","YTD","20241231",1,"",100000000)</f>
        <v>30.584644520100003</v>
      </c>
      <c r="M4540" s="16">
        <f t="shared" si="211"/>
        <v>0.2176667691731676</v>
      </c>
      <c r="N4540" s="16">
        <f>[1]!s_fa_roe(A4540,"20251231")</f>
        <v>5.3083999999999998</v>
      </c>
      <c r="O4540" s="16">
        <f>[1]!s_stmnote_rdexp(A4540,"20251231",1,10000)</f>
        <v>99613.18</v>
      </c>
      <c r="P4540" s="20">
        <f t="shared" si="212"/>
        <v>9.1793969552815588E-2</v>
      </c>
      <c r="Q4540" s="16">
        <f>[1]!s_margin_tradingbalance(A4540,"",10000)</f>
        <v>329028.38870000001</v>
      </c>
      <c r="R4540" s="16">
        <f>[1]!s_margin_seclendingbalance(A4540,"",10000)</f>
        <v>189.8622</v>
      </c>
      <c r="S4540" s="17">
        <f>[1]!s_val_ev(A4540,"",100000000)</f>
        <v>635.3417687178777</v>
      </c>
      <c r="T4540" s="17">
        <f>[1]!share_freesharesmv(A4540,"",100000000)</f>
        <v>269.57946122800001</v>
      </c>
      <c r="U4540" s="17">
        <f>[1]!s_dq_amount_btin(A4540,E4540,100000000)</f>
        <v>11.365067120000001</v>
      </c>
      <c r="V4540" s="17">
        <f>[1]!s_dq_turn(A4540,E4540)</f>
        <v>1.9724412394103152</v>
      </c>
      <c r="W4540" s="2">
        <f>[1]!s_pq_amount(A4540,"20260101","",100000000)</f>
        <v>499.59812369999997</v>
      </c>
      <c r="X4540" s="2">
        <f>[1]!s_pq_avgamount(A4540,"20260101","",100000000)</f>
        <v>4.5418011245454544</v>
      </c>
      <c r="Y4540" s="17">
        <f>[1]!s_ipo_dilutedpe(A4540)</f>
        <v>58.56</v>
      </c>
      <c r="Z4540" s="12">
        <f>[1]!s_ipo_collection_total(A4540,100000000)</f>
        <v>109.616</v>
      </c>
      <c r="AA4540" s="2">
        <f>[1]!s_val_pe_ttm(A4540,E4540)</f>
        <v>17.045085906982422</v>
      </c>
      <c r="AB4540" s="5">
        <f>[1]!s_info_zjtxornot1(A4540,"")</f>
        <v>0</v>
      </c>
      <c r="AC4540" s="22" t="str">
        <f>[1]!s_info_nature1(A4540,"")</f>
        <v>中央国有企业</v>
      </c>
      <c r="AD4540" s="6" t="str">
        <f>[1]!s_info_city(A4540)</f>
        <v>上海市</v>
      </c>
      <c r="AE4540" s="6" t="str">
        <f>[1]!s_info_province(A4540)</f>
        <v>上海</v>
      </c>
      <c r="AF4540">
        <v>121.472644</v>
      </c>
      <c r="AG4540">
        <v>31.231705999999999</v>
      </c>
    </row>
    <row r="4541" spans="1:33" x14ac:dyDescent="0.3">
      <c r="A4541" s="12" t="s">
        <v>9368</v>
      </c>
      <c r="B4541" s="12" t="s">
        <v>9369</v>
      </c>
      <c r="C4541" s="16" t="str">
        <f>[1]!s_info_mkt(A4541)</f>
        <v>主板</v>
      </c>
      <c r="D4541" s="16" t="str">
        <f>[1]!s_ipo_listeddate(A4541)</f>
        <v>1996-08-28</v>
      </c>
      <c r="E4541" s="16" t="str">
        <f>[1]!lastradeday_s("000002","")</f>
        <v>2026-06-22</v>
      </c>
      <c r="F4541" s="16" t="str">
        <f>[1]!s_info_industry_csrc2023(A4541,"",3)</f>
        <v>专用设备制造业</v>
      </c>
      <c r="G4541" s="16" t="str">
        <f>[1]!s_info_industry_csrc2023(A4541,"",1)</f>
        <v>制造业</v>
      </c>
      <c r="H4541" s="16">
        <f>[1]!s_is(A4541,83,"FY","YTD","20251231",1,"",100000000)</f>
        <v>1008.2290351211999</v>
      </c>
      <c r="I4541" s="16">
        <f>[1]!s_is(A4541,83,"FY","YTD","20241231",1,"",100000000)</f>
        <v>916.59763823820003</v>
      </c>
      <c r="J4541" s="16">
        <f t="shared" si="210"/>
        <v>9.9969051915871576E-2</v>
      </c>
      <c r="K4541" s="16">
        <f>[1]!s_is(A4541,61,"FY","YTD","20251231",1,"",100000000)</f>
        <v>65.722216442700002</v>
      </c>
      <c r="L4541" s="16">
        <f>[1]!s_is(A4541,61,"FY","YTD","20241231",1,"",100000000)</f>
        <v>59.761183325099999</v>
      </c>
      <c r="M4541" s="16">
        <f t="shared" si="211"/>
        <v>9.9747575029966631E-2</v>
      </c>
      <c r="N4541" s="16">
        <f>[1]!s_fa_roe(A4541,"20251231")</f>
        <v>10.9748</v>
      </c>
      <c r="O4541" s="16">
        <f>[1]!s_stmnote_rdexp(A4541,"20251231",1,10000)</f>
        <v>592529.00482299994</v>
      </c>
      <c r="P4541" s="20">
        <f t="shared" si="212"/>
        <v>5.8769285964053952E-2</v>
      </c>
      <c r="Q4541" s="16">
        <f>[1]!s_margin_tradingbalance(A4541,"",10000)</f>
        <v>97134.146999999997</v>
      </c>
      <c r="R4541" s="16">
        <f>[1]!s_margin_seclendingbalance(A4541,"",10000)</f>
        <v>964.44719999999995</v>
      </c>
      <c r="S4541" s="17">
        <f>[1]!s_val_ev(A4541,"",100000000)</f>
        <v>1082.1158454876002</v>
      </c>
      <c r="T4541" s="17">
        <f>[1]!share_freesharesmv(A4541,"",100000000)</f>
        <v>755.6698342116</v>
      </c>
      <c r="U4541" s="17">
        <f>[1]!s_dq_amount_btin(A4541,E4541,100000000)</f>
        <v>11.99285437</v>
      </c>
      <c r="V4541" s="17">
        <f>[1]!s_dq_turn(A4541,E4541)</f>
        <v>1.4824355908372384</v>
      </c>
      <c r="W4541" s="2">
        <f>[1]!s_pq_amount(A4541,"20260101","",100000000)</f>
        <v>1405.5766791200001</v>
      </c>
      <c r="X4541" s="2">
        <f>[1]!s_pq_avgamount(A4541,"20260101","",100000000)</f>
        <v>12.777969810181817</v>
      </c>
      <c r="Y4541" s="17">
        <f>[1]!s_ipo_dilutedpe(A4541)</f>
        <v>0</v>
      </c>
      <c r="Z4541" s="12">
        <f>[1]!s_ipo_collection_total(A4541,100000000)</f>
        <v>1.1519999999999999</v>
      </c>
      <c r="AA4541" s="2">
        <f>[1]!s_val_pe_ttm(A4541,E4541)</f>
        <v>16.380374908447266</v>
      </c>
      <c r="AB4541" s="5">
        <f>[1]!s_info_zjtxornot1(A4541,"")</f>
        <v>1</v>
      </c>
      <c r="AC4541" s="22" t="str">
        <f>[1]!s_info_nature1(A4541,"")</f>
        <v>地方国有企业</v>
      </c>
      <c r="AD4541" s="6" t="str">
        <f>[1]!s_info_city(A4541)</f>
        <v>徐州市</v>
      </c>
      <c r="AE4541" s="6" t="str">
        <f>[1]!s_info_province(A4541)</f>
        <v>江苏省</v>
      </c>
      <c r="AF4541">
        <v>117.184811</v>
      </c>
      <c r="AG4541">
        <v>34.261792</v>
      </c>
    </row>
    <row r="4542" spans="1:33" x14ac:dyDescent="0.3">
      <c r="A4542" s="12" t="s">
        <v>9370</v>
      </c>
      <c r="B4542" s="12" t="s">
        <v>9371</v>
      </c>
      <c r="C4542" s="16" t="str">
        <f>[1]!s_info_mkt(A4542)</f>
        <v>主板</v>
      </c>
      <c r="D4542" s="16" t="str">
        <f>[1]!s_ipo_listeddate(A4542)</f>
        <v>2015-01-26</v>
      </c>
      <c r="E4542" s="16" t="str">
        <f>[1]!lastradeday_s("000002","")</f>
        <v>2026-06-22</v>
      </c>
      <c r="F4542" s="16" t="str">
        <f>[1]!s_info_industry_csrc2023(A4542,"",3)</f>
        <v>计算机、通信和其他电子设备制造业</v>
      </c>
      <c r="G4542" s="16" t="str">
        <f>[1]!s_info_industry_csrc2023(A4542,"",1)</f>
        <v>制造业</v>
      </c>
      <c r="H4542" s="16">
        <f>[1]!s_is(A4542,83,"FY","YTD","20251231",1,"",100000000)</f>
        <v>41.206910726799997</v>
      </c>
      <c r="I4542" s="16">
        <f>[1]!s_is(A4542,83,"FY","YTD","20241231",1,"",100000000)</f>
        <v>28.015040065300003</v>
      </c>
      <c r="J4542" s="16">
        <f t="shared" si="210"/>
        <v>0.4708853041348926</v>
      </c>
      <c r="K4542" s="16">
        <f>[1]!s_is(A4542,61,"FY","YTD","20251231",1,"",100000000)</f>
        <v>3.1976719658999997</v>
      </c>
      <c r="L4542" s="16">
        <f>[1]!s_is(A4542,61,"FY","YTD","20241231",1,"",100000000)</f>
        <v>1.9451891181999998</v>
      </c>
      <c r="M4542" s="16">
        <f t="shared" si="211"/>
        <v>0.64388744311863999</v>
      </c>
      <c r="N4542" s="16">
        <f>[1]!s_fa_roe(A4542,"20251231")</f>
        <v>5.5114999999999998</v>
      </c>
      <c r="O4542" s="16">
        <f>[1]!s_stmnote_rdexp(A4542,"20251231",1,10000)</f>
        <v>12345.120612999999</v>
      </c>
      <c r="P4542" s="20">
        <f t="shared" si="212"/>
        <v>2.9958859801084349E-2</v>
      </c>
      <c r="Q4542" s="16">
        <f>[1]!s_margin_tradingbalance(A4542,"",10000)</f>
        <v>94767.154500000004</v>
      </c>
      <c r="R4542" s="16">
        <f>[1]!s_margin_seclendingbalance(A4542,"",10000)</f>
        <v>680.88750000000005</v>
      </c>
      <c r="S4542" s="17">
        <f>[1]!s_val_ev(A4542,"",100000000)</f>
        <v>310.02188674889999</v>
      </c>
      <c r="T4542" s="17">
        <f>[1]!share_freesharesmv(A4542,"",100000000)</f>
        <v>185.02325931839999</v>
      </c>
      <c r="U4542" s="17">
        <f>[1]!s_dq_amount_btin(A4542,E4542,100000000)</f>
        <v>31.35944349</v>
      </c>
      <c r="V4542" s="17">
        <f>[1]!s_dq_turn(A4542,E4542)</f>
        <v>10.169054733362906</v>
      </c>
      <c r="W4542" s="2">
        <f>[1]!s_pq_amount(A4542,"20260101","",100000000)</f>
        <v>1149.0973087299999</v>
      </c>
      <c r="X4542" s="2">
        <f>[1]!s_pq_avgamount(A4542,"20260101","",100000000)</f>
        <v>10.446339170272728</v>
      </c>
      <c r="Y4542" s="17">
        <f>[1]!s_ipo_dilutedpe(A4542)</f>
        <v>15.04</v>
      </c>
      <c r="Z4542" s="12">
        <f>[1]!s_ipo_collection_total(A4542,100000000)</f>
        <v>4.3180800000000001</v>
      </c>
      <c r="AA4542" s="2">
        <f>[1]!s_val_pe_ttm(A4542,E4542)</f>
        <v>122.65242767333984</v>
      </c>
      <c r="AB4542" s="5">
        <f>[1]!s_info_zjtxornot1(A4542,"")</f>
        <v>1</v>
      </c>
      <c r="AC4542" s="22" t="str">
        <f>[1]!s_info_nature1(A4542,"")</f>
        <v>民营企业</v>
      </c>
      <c r="AD4542" s="6" t="str">
        <f>[1]!s_info_city(A4542)</f>
        <v>泉州市</v>
      </c>
      <c r="AE4542" s="6" t="str">
        <f>[1]!s_info_province(A4542)</f>
        <v>福建省</v>
      </c>
      <c r="AF4542">
        <v>118.589421</v>
      </c>
      <c r="AG4542">
        <v>24.908853000000001</v>
      </c>
    </row>
    <row r="4543" spans="1:33" x14ac:dyDescent="0.3">
      <c r="A4543" s="12" t="s">
        <v>9372</v>
      </c>
      <c r="B4543" s="12" t="s">
        <v>9373</v>
      </c>
      <c r="C4543" s="16" t="str">
        <f>[1]!s_info_mkt(A4543)</f>
        <v>主板</v>
      </c>
      <c r="D4543" s="16" t="str">
        <f>[1]!s_ipo_listeddate(A4543)</f>
        <v>2018-02-05</v>
      </c>
      <c r="E4543" s="16" t="str">
        <f>[1]!lastradeday_s("000002","")</f>
        <v>2026-06-22</v>
      </c>
      <c r="F4543" s="16" t="str">
        <f>[1]!s_info_industry_csrc2023(A4543,"",3)</f>
        <v>资本市场服务</v>
      </c>
      <c r="G4543" s="16" t="str">
        <f>[1]!s_info_industry_csrc2023(A4543,"",1)</f>
        <v>金融业</v>
      </c>
      <c r="H4543" s="16">
        <f>[1]!s_is(A4543,83,"FY","YTD","20251231",1,"",100000000)</f>
        <v>46.154845286899999</v>
      </c>
      <c r="I4543" s="16">
        <f>[1]!s_is(A4543,83,"FY","YTD","20241231",1,"",100000000)</f>
        <v>39.1959453379</v>
      </c>
      <c r="J4543" s="16">
        <f t="shared" si="210"/>
        <v>0.17754132191502947</v>
      </c>
      <c r="K4543" s="16">
        <f>[1]!s_is(A4543,61,"FY","YTD","20251231",1,"",100000000)</f>
        <v>14.703281755999999</v>
      </c>
      <c r="L4543" s="16">
        <f>[1]!s_is(A4543,61,"FY","YTD","20241231",1,"",100000000)</f>
        <v>7.2796511212999997</v>
      </c>
      <c r="M4543" s="16">
        <f t="shared" si="211"/>
        <v>1.0197783535228386</v>
      </c>
      <c r="N4543" s="16">
        <f>[1]!s_fa_roe(A4543,"20251231")</f>
        <v>6.0853000000000002</v>
      </c>
      <c r="O4543" s="16">
        <f>[1]!s_stmnote_rdexp(A4543,"20251231",1,10000)</f>
        <v>0</v>
      </c>
      <c r="P4543" s="20">
        <f t="shared" si="212"/>
        <v>0</v>
      </c>
      <c r="Q4543" s="16">
        <f>[1]!s_margin_tradingbalance(A4543,"",10000)</f>
        <v>117342.6202</v>
      </c>
      <c r="R4543" s="16">
        <f>[1]!s_margin_seclendingbalance(A4543,"",10000)</f>
        <v>125.133</v>
      </c>
      <c r="S4543" s="17">
        <f>[1]!s_val_ev(A4543,"",100000000)</f>
        <v>219.71249999999995</v>
      </c>
      <c r="T4543" s="17">
        <f>[1]!share_freesharesmv(A4543,"",100000000)</f>
        <v>118.28694304619997</v>
      </c>
      <c r="U4543" s="17">
        <f>[1]!s_dq_amount_btin(A4543,E4543,100000000)</f>
        <v>2.60340543</v>
      </c>
      <c r="V4543" s="17">
        <f>[1]!s_dq_turn(A4543,E4543)</f>
        <v>1.213401180952381</v>
      </c>
      <c r="W4543" s="2">
        <f>[1]!s_pq_amount(A4543,"20260101","",100000000)</f>
        <v>186.23277446</v>
      </c>
      <c r="X4543" s="2">
        <f>[1]!s_pq_avgamount(A4543,"20260101","",100000000)</f>
        <v>1.6930252223636364</v>
      </c>
      <c r="Y4543" s="17">
        <f>[1]!s_ipo_dilutedpe(A4543)</f>
        <v>22.97</v>
      </c>
      <c r="Z4543" s="12">
        <f>[1]!s_ipo_collection_total(A4543,100000000)</f>
        <v>49.664999999999999</v>
      </c>
      <c r="AA4543" s="2">
        <f>[1]!s_val_pe_ttm(A4543,E4543)</f>
        <v>14.05775260925293</v>
      </c>
      <c r="AB4543" s="5">
        <f>[1]!s_info_zjtxornot1(A4543,"")</f>
        <v>0</v>
      </c>
      <c r="AC4543" s="22" t="str">
        <f>[1]!s_info_nature1(A4543,"")</f>
        <v>地方国有企业</v>
      </c>
      <c r="AD4543" s="6" t="str">
        <f>[1]!s_info_city(A4543)</f>
        <v>成都市</v>
      </c>
      <c r="AE4543" s="6" t="str">
        <f>[1]!s_info_province(A4543)</f>
        <v>四川省</v>
      </c>
      <c r="AF4543">
        <v>104.065735</v>
      </c>
      <c r="AG4543">
        <v>30.659462000000001</v>
      </c>
    </row>
    <row r="4544" spans="1:33" x14ac:dyDescent="0.3">
      <c r="A4544" s="12" t="s">
        <v>9374</v>
      </c>
      <c r="B4544" s="12" t="s">
        <v>9375</v>
      </c>
      <c r="C4544" s="16" t="str">
        <f>[1]!s_info_mkt(A4544)</f>
        <v>主板</v>
      </c>
      <c r="D4544" s="16" t="str">
        <f>[1]!s_ipo_listeddate(A4544)</f>
        <v>2010-12-17</v>
      </c>
      <c r="E4544" s="16" t="str">
        <f>[1]!lastradeday_s("000002","")</f>
        <v>2026-06-22</v>
      </c>
      <c r="F4544" s="16" t="str">
        <f>[1]!s_info_industry_csrc2023(A4544,"",3)</f>
        <v>专用设备制造业</v>
      </c>
      <c r="G4544" s="16" t="str">
        <f>[1]!s_info_industry_csrc2023(A4544,"",1)</f>
        <v>制造业</v>
      </c>
      <c r="H4544" s="16">
        <f>[1]!s_is(A4544,83,"FY","YTD","20251231",1,"",100000000)</f>
        <v>21.284507550699999</v>
      </c>
      <c r="I4544" s="16">
        <f>[1]!s_is(A4544,83,"FY","YTD","20241231",1,"",100000000)</f>
        <v>23.799522866100002</v>
      </c>
      <c r="J4544" s="16">
        <f t="shared" si="210"/>
        <v>-0.10567503094704411</v>
      </c>
      <c r="K4544" s="16">
        <f>[1]!s_is(A4544,61,"FY","YTD","20251231",1,"",100000000)</f>
        <v>1.2260156541</v>
      </c>
      <c r="L4544" s="16">
        <f>[1]!s_is(A4544,61,"FY","YTD","20241231",1,"",100000000)</f>
        <v>1.1344487095</v>
      </c>
      <c r="M4544" s="16">
        <f t="shared" si="211"/>
        <v>8.0714926847911442E-2</v>
      </c>
      <c r="N4544" s="16">
        <f>[1]!s_fa_roe(A4544,"20251231")</f>
        <v>3.8603999999999998</v>
      </c>
      <c r="O4544" s="16">
        <f>[1]!s_stmnote_rdexp(A4544,"20251231",1,10000)</f>
        <v>6359.9392520000001</v>
      </c>
      <c r="P4544" s="20">
        <f t="shared" si="212"/>
        <v>2.9880603236182628E-2</v>
      </c>
      <c r="Q4544" s="16">
        <f>[1]!s_margin_tradingbalance(A4544,"",10000)</f>
        <v>23322.8531</v>
      </c>
      <c r="R4544" s="16">
        <f>[1]!s_margin_seclendingbalance(A4544,"",10000)</f>
        <v>23.156400000000001</v>
      </c>
      <c r="S4544" s="17">
        <f>[1]!s_val_ev(A4544,"",100000000)</f>
        <v>49.561668640800001</v>
      </c>
      <c r="T4544" s="17">
        <f>[1]!share_freesharesmv(A4544,"",100000000)</f>
        <v>38.795970744799995</v>
      </c>
      <c r="U4544" s="17">
        <f>[1]!s_dq_amount_btin(A4544,E4544,100000000)</f>
        <v>0.97374415000000003</v>
      </c>
      <c r="V4544" s="17">
        <f>[1]!s_dq_turn(A4544,E4544)</f>
        <v>2.0340604449487008</v>
      </c>
      <c r="W4544" s="2">
        <f>[1]!s_pq_amount(A4544,"20260101","",100000000)</f>
        <v>176.26074779999999</v>
      </c>
      <c r="X4544" s="2">
        <f>[1]!s_pq_avgamount(A4544,"20260101","",100000000)</f>
        <v>1.6023704345454546</v>
      </c>
      <c r="Y4544" s="17">
        <f>[1]!s_ipo_dilutedpe(A4544)</f>
        <v>74.069999999999993</v>
      </c>
      <c r="Z4544" s="12">
        <f>[1]!s_ipo_collection_total(A4544,100000000)</f>
        <v>13.4</v>
      </c>
      <c r="AA4544" s="2">
        <f>[1]!s_val_pe_ttm(A4544,E4544)</f>
        <v>62.281162261962891</v>
      </c>
      <c r="AB4544" s="5">
        <f>[1]!s_info_zjtxornot1(A4544,"")</f>
        <v>1</v>
      </c>
      <c r="AC4544" s="22" t="str">
        <f>[1]!s_info_nature1(A4544,"")</f>
        <v>民营企业</v>
      </c>
      <c r="AD4544" s="6" t="str">
        <f>[1]!s_info_city(A4544)</f>
        <v>潍坊市</v>
      </c>
      <c r="AE4544" s="6" t="str">
        <f>[1]!s_info_province(A4544)</f>
        <v>山东省</v>
      </c>
      <c r="AF4544">
        <v>119.107078</v>
      </c>
      <c r="AG4544">
        <v>36.709249999999997</v>
      </c>
    </row>
    <row r="4545" spans="1:33" x14ac:dyDescent="0.3">
      <c r="A4545" s="12" t="s">
        <v>9376</v>
      </c>
      <c r="B4545" s="12" t="s">
        <v>9377</v>
      </c>
      <c r="C4545" s="16" t="str">
        <f>[1]!s_info_mkt(A4545)</f>
        <v>创业板</v>
      </c>
      <c r="D4545" s="16" t="str">
        <f>[1]!s_ipo_listeddate(A4545)</f>
        <v>2023-05-12</v>
      </c>
      <c r="E4545" s="16" t="str">
        <f>[1]!lastradeday_s("000002","")</f>
        <v>2026-06-22</v>
      </c>
      <c r="F4545" s="16" t="str">
        <f>[1]!s_info_industry_csrc2023(A4545,"",3)</f>
        <v>专用设备制造业</v>
      </c>
      <c r="G4545" s="16" t="str">
        <f>[1]!s_info_industry_csrc2023(A4545,"",1)</f>
        <v>制造业</v>
      </c>
      <c r="H4545" s="16">
        <f>[1]!s_is(A4545,83,"FY","YTD","20251231",1,"",100000000)</f>
        <v>10.682715571399999</v>
      </c>
      <c r="I4545" s="16">
        <f>[1]!s_is(A4545,83,"FY","YTD","20241231",1,"",100000000)</f>
        <v>16.989625142600001</v>
      </c>
      <c r="J4545" s="16">
        <f t="shared" si="210"/>
        <v>-0.37122123167897192</v>
      </c>
      <c r="K4545" s="16">
        <f>[1]!s_is(A4545,61,"FY","YTD","20251231",1,"",100000000)</f>
        <v>-1.0986439101999999</v>
      </c>
      <c r="L4545" s="16">
        <f>[1]!s_is(A4545,61,"FY","YTD","20241231",1,"",100000000)</f>
        <v>0.3069924268</v>
      </c>
      <c r="M4545" s="16">
        <f t="shared" si="211"/>
        <v>-4.5787329402615731</v>
      </c>
      <c r="N4545" s="16">
        <f>[1]!s_fa_roe(A4545,"20251231")</f>
        <v>-3.9367999999999999</v>
      </c>
      <c r="O4545" s="16">
        <f>[1]!s_stmnote_rdexp(A4545,"20251231",1,10000)</f>
        <v>17294.032134000001</v>
      </c>
      <c r="P4545" s="20">
        <f t="shared" si="212"/>
        <v>0.16188797706362196</v>
      </c>
      <c r="Q4545" s="16">
        <f>[1]!s_margin_tradingbalance(A4545,"",10000)</f>
        <v>19977.667300000001</v>
      </c>
      <c r="R4545" s="16">
        <f>[1]!s_margin_seclendingbalance(A4545,"",10000)</f>
        <v>58.223199999999999</v>
      </c>
      <c r="S4545" s="17">
        <f>[1]!s_val_ev(A4545,"",100000000)</f>
        <v>57.125386020000001</v>
      </c>
      <c r="T4545" s="17">
        <f>[1]!share_freesharesmv(A4545,"",100000000)</f>
        <v>22.9841959</v>
      </c>
      <c r="U4545" s="17">
        <f>[1]!s_dq_amount_btin(A4545,E4545,100000000)</f>
        <v>1.6226979699999999</v>
      </c>
      <c r="V4545" s="17">
        <f>[1]!s_dq_turn(A4545,E4545)</f>
        <v>2.8961414710104045</v>
      </c>
      <c r="W4545" s="2">
        <f>[1]!s_pq_amount(A4545,"20260101","",100000000)</f>
        <v>162.44422005999999</v>
      </c>
      <c r="X4545" s="2">
        <f>[1]!s_pq_avgamount(A4545,"20260101","",100000000)</f>
        <v>1.4767656369090909</v>
      </c>
      <c r="Y4545" s="17">
        <f>[1]!s_ipo_dilutedpe(A4545)</f>
        <v>46.66</v>
      </c>
      <c r="Z4545" s="12">
        <f>[1]!s_ipo_collection_total(A4545,100000000)</f>
        <v>23.04</v>
      </c>
      <c r="AA4545" s="2">
        <f>[1]!s_val_pe_ttm(A4545,E4545)</f>
        <v>-36.519336700439453</v>
      </c>
      <c r="AB4545" s="5">
        <f>[1]!s_info_zjtxornot1(A4545,"")</f>
        <v>1</v>
      </c>
      <c r="AC4545" s="22" t="str">
        <f>[1]!s_info_nature1(A4545,"")</f>
        <v>民营企业</v>
      </c>
      <c r="AD4545" s="6" t="str">
        <f>[1]!s_info_city(A4545)</f>
        <v>深圳市</v>
      </c>
      <c r="AE4545" s="6" t="str">
        <f>[1]!s_info_province(A4545)</f>
        <v>广东省</v>
      </c>
      <c r="AF4545">
        <v>114.085947</v>
      </c>
      <c r="AG4545">
        <v>22.547000000000001</v>
      </c>
    </row>
    <row r="4546" spans="1:33" x14ac:dyDescent="0.3">
      <c r="A4546" s="12" t="s">
        <v>9378</v>
      </c>
      <c r="B4546" s="12" t="s">
        <v>9379</v>
      </c>
      <c r="C4546" s="16" t="str">
        <f>[1]!s_info_mkt(A4546)</f>
        <v>主板</v>
      </c>
      <c r="D4546" s="16" t="str">
        <f>[1]!s_ipo_listeddate(A4546)</f>
        <v>2010-09-08</v>
      </c>
      <c r="E4546" s="16" t="str">
        <f>[1]!lastradeday_s("000002","")</f>
        <v>2026-06-22</v>
      </c>
      <c r="F4546" s="16" t="str">
        <f>[1]!s_info_industry_csrc2023(A4546,"",3)</f>
        <v>化学原料和化学制品制造业</v>
      </c>
      <c r="G4546" s="16" t="str">
        <f>[1]!s_info_industry_csrc2023(A4546,"",1)</f>
        <v>制造业</v>
      </c>
      <c r="H4546" s="16">
        <f>[1]!s_is(A4546,83,"FY","YTD","20251231",1,"",100000000)</f>
        <v>99.158688453500005</v>
      </c>
      <c r="I4546" s="16">
        <f>[1]!s_is(A4546,83,"FY","YTD","20241231",1,"",100000000)</f>
        <v>83.280585132100001</v>
      </c>
      <c r="J4546" s="16">
        <f t="shared" si="210"/>
        <v>0.19065792220616729</v>
      </c>
      <c r="K4546" s="16">
        <f>[1]!s_is(A4546,61,"FY","YTD","20251231",1,"",100000000)</f>
        <v>0.34595438670000001</v>
      </c>
      <c r="L4546" s="16">
        <f>[1]!s_is(A4546,61,"FY","YTD","20241231",1,"",100000000)</f>
        <v>0.59685334170000004</v>
      </c>
      <c r="M4546" s="16">
        <f t="shared" si="211"/>
        <v>-0.42036952375163356</v>
      </c>
      <c r="N4546" s="16">
        <f>[1]!s_fa_roe(A4546,"20251231")</f>
        <v>1.6581999999999999</v>
      </c>
      <c r="O4546" s="16">
        <f>[1]!s_stmnote_rdexp(A4546,"20251231",1,10000)</f>
        <v>24529.178971000001</v>
      </c>
      <c r="P4546" s="20">
        <f t="shared" si="212"/>
        <v>2.473729670446664E-2</v>
      </c>
      <c r="Q4546" s="16">
        <f>[1]!s_margin_tradingbalance(A4546,"",10000)</f>
        <v>0</v>
      </c>
      <c r="R4546" s="16">
        <f>[1]!s_margin_seclendingbalance(A4546,"",10000)</f>
        <v>0</v>
      </c>
      <c r="S4546" s="17">
        <f>[1]!s_val_ev(A4546,"",100000000)</f>
        <v>71.306802001399987</v>
      </c>
      <c r="T4546" s="17">
        <f>[1]!share_freesharesmv(A4546,"",100000000)</f>
        <v>49.979190992500001</v>
      </c>
      <c r="U4546" s="17">
        <f>[1]!s_dq_amount_btin(A4546,E4546,100000000)</f>
        <v>3.7433247399999998</v>
      </c>
      <c r="V4546" s="17">
        <f>[1]!s_dq_turn(A4546,E4546)</f>
        <v>5.4198147537856434</v>
      </c>
      <c r="W4546" s="2">
        <f>[1]!s_pq_amount(A4546,"20260101","",100000000)</f>
        <v>824.29194527000004</v>
      </c>
      <c r="X4546" s="2">
        <f>[1]!s_pq_avgamount(A4546,"20260101","",100000000)</f>
        <v>7.4935631388181818</v>
      </c>
      <c r="Y4546" s="17">
        <f>[1]!s_ipo_dilutedpe(A4546)</f>
        <v>50</v>
      </c>
      <c r="Z4546" s="12">
        <f>[1]!s_ipo_collection_total(A4546,100000000)</f>
        <v>15</v>
      </c>
      <c r="AA4546" s="2">
        <f>[1]!s_val_pe_ttm(A4546,E4546)</f>
        <v>191.51304626464844</v>
      </c>
      <c r="AB4546" s="5">
        <f>[1]!s_info_zjtxornot1(A4546,"")</f>
        <v>0</v>
      </c>
      <c r="AC4546" s="22" t="str">
        <f>[1]!s_info_nature1(A4546,"")</f>
        <v>地方国有企业</v>
      </c>
      <c r="AD4546" s="6" t="str">
        <f>[1]!s_info_city(A4546)</f>
        <v>临沂市</v>
      </c>
      <c r="AE4546" s="6" t="str">
        <f>[1]!s_info_province(A4546)</f>
        <v>山东省</v>
      </c>
      <c r="AF4546">
        <v>118.326443</v>
      </c>
      <c r="AG4546">
        <v>35.065282000000003</v>
      </c>
    </row>
    <row r="4547" spans="1:33" x14ac:dyDescent="0.3">
      <c r="A4547" s="12" t="s">
        <v>369</v>
      </c>
      <c r="B4547" s="12" t="s">
        <v>370</v>
      </c>
      <c r="C4547" s="16" t="str">
        <f>[1]!s_info_mkt(A4547)</f>
        <v>北证</v>
      </c>
      <c r="D4547" s="16" t="str">
        <f>[1]!s_ipo_listeddate(A4547)</f>
        <v>2025-06-10</v>
      </c>
      <c r="E4547" s="16" t="str">
        <f>[1]!lastradeday_s("000002","")</f>
        <v>2026-06-22</v>
      </c>
      <c r="F4547" s="16" t="str">
        <f>[1]!s_info_industry_csrc2023(A4547,"",3)</f>
        <v>铁路、船舶、航空航天和其他运输设备制造业</v>
      </c>
      <c r="G4547" s="16" t="str">
        <f>[1]!s_info_industry_csrc2023(A4547,"",1)</f>
        <v>制造业</v>
      </c>
      <c r="H4547" s="16">
        <f>[1]!s_is(A4547,83,"FY","YTD","20251231",1,"",100000000)</f>
        <v>3.6390711626000001</v>
      </c>
      <c r="I4547" s="16">
        <f>[1]!s_is(A4547,83,"FY","YTD","20241231",1,"",100000000)</f>
        <v>3.3526146063</v>
      </c>
      <c r="J4547" s="16">
        <f t="shared" ref="J4547:J4610" si="213">H4547/I4547-1</f>
        <v>8.5442733489769607E-2</v>
      </c>
      <c r="K4547" s="16">
        <f>[1]!s_is(A4547,61,"FY","YTD","20251231",1,"",100000000)</f>
        <v>0.44241944950000001</v>
      </c>
      <c r="L4547" s="16">
        <f>[1]!s_is(A4547,61,"FY","YTD","20241231",1,"",100000000)</f>
        <v>0.53391653640000003</v>
      </c>
      <c r="M4547" s="16">
        <f t="shared" ref="M4547:M4610" si="214">(K4547-L4547)/ABS(L4547)</f>
        <v>-0.17136964424614143</v>
      </c>
      <c r="N4547" s="16">
        <f>[1]!s_fa_roe(A4547,"20251231")</f>
        <v>12.3725</v>
      </c>
      <c r="O4547" s="16">
        <f>[1]!s_stmnote_rdexp(A4547,"20251231",1,10000)</f>
        <v>1938.4899070000001</v>
      </c>
      <c r="P4547" s="20">
        <f t="shared" ref="P4547:P4610" si="215">O4547/H4547/10000</f>
        <v>5.3268810099745642E-2</v>
      </c>
      <c r="Q4547" s="16">
        <f>[1]!s_margin_tradingbalance(A4547,"",10000)</f>
        <v>1069.4755</v>
      </c>
      <c r="R4547" s="16">
        <f>[1]!s_margin_seclendingbalance(A4547,"",10000)</f>
        <v>0</v>
      </c>
      <c r="S4547" s="17">
        <f>[1]!s_val_ev(A4547,"",100000000)</f>
        <v>12.160113355</v>
      </c>
      <c r="T4547" s="17">
        <f>[1]!share_freesharesmv(A4547,"",100000000)</f>
        <v>6.4795033550000003</v>
      </c>
      <c r="U4547" s="17">
        <f>[1]!s_dq_amount_btin(A4547,E4547,100000000)</f>
        <v>0.14762663000000001</v>
      </c>
      <c r="V4547" s="17">
        <f>[1]!s_dq_turn(A4547,E4547)</f>
        <v>2.3364285317203914</v>
      </c>
      <c r="W4547" s="2">
        <f>[1]!s_pq_amount(A4547,"20260101","",100000000)</f>
        <v>27.865250249999999</v>
      </c>
      <c r="X4547" s="2">
        <f>[1]!s_pq_avgamount(A4547,"20260101","",100000000)</f>
        <v>0.25332045681818183</v>
      </c>
      <c r="Y4547" s="17">
        <f>[1]!s_ipo_dilutedpe(A4547)</f>
        <v>13.42</v>
      </c>
      <c r="Z4547" s="12">
        <f>[1]!s_ipo_collection_total(A4547,100000000)</f>
        <v>1.93410335</v>
      </c>
      <c r="AA4547" s="2">
        <f>[1]!s_val_pe_ttm(A4547,E4547)</f>
        <v>24.168827056884766</v>
      </c>
      <c r="AB4547" s="5">
        <f>[1]!s_info_zjtxornot1(A4547,"")</f>
        <v>1</v>
      </c>
      <c r="AC4547" s="22" t="str">
        <f>[1]!s_info_nature1(A4547,"")</f>
        <v>民营企业</v>
      </c>
      <c r="AD4547" s="6" t="str">
        <f>[1]!s_info_city(A4547)</f>
        <v>成都市</v>
      </c>
      <c r="AE4547" s="6" t="str">
        <f>[1]!s_info_province(A4547)</f>
        <v>四川省</v>
      </c>
      <c r="AF4547">
        <v>104.065735</v>
      </c>
      <c r="AG4547">
        <v>30.659462000000001</v>
      </c>
    </row>
    <row r="4548" spans="1:33" x14ac:dyDescent="0.3">
      <c r="A4548" s="12" t="s">
        <v>9380</v>
      </c>
      <c r="B4548" s="12" t="s">
        <v>9381</v>
      </c>
      <c r="C4548" s="16" t="str">
        <f>[1]!s_info_mkt(A4548)</f>
        <v>主板</v>
      </c>
      <c r="D4548" s="16" t="str">
        <f>[1]!s_ipo_listeddate(A4548)</f>
        <v>1996-08-08</v>
      </c>
      <c r="E4548" s="16" t="str">
        <f>[1]!lastradeday_s("000002","")</f>
        <v>2026-06-22</v>
      </c>
      <c r="F4548" s="16" t="str">
        <f>[1]!s_info_industry_csrc2023(A4548,"",3)</f>
        <v>石油、煤炭及其他燃料加工业</v>
      </c>
      <c r="G4548" s="16" t="str">
        <f>[1]!s_info_industry_csrc2023(A4548,"",1)</f>
        <v>制造业</v>
      </c>
      <c r="H4548" s="16">
        <f>[1]!s_is(A4548,83,"FY","YTD","20251231",1,"",100000000)</f>
        <v>61.7820262754</v>
      </c>
      <c r="I4548" s="16">
        <f>[1]!s_is(A4548,83,"FY","YTD","20241231",1,"",100000000)</f>
        <v>75.067515954599997</v>
      </c>
      <c r="J4548" s="16">
        <f t="shared" si="213"/>
        <v>-0.17698054225258919</v>
      </c>
      <c r="K4548" s="16">
        <f>[1]!s_is(A4548,61,"FY","YTD","20251231",1,"",100000000)</f>
        <v>0.8313462840000001</v>
      </c>
      <c r="L4548" s="16">
        <f>[1]!s_is(A4548,61,"FY","YTD","20241231",1,"",100000000)</f>
        <v>2.6311774533000003</v>
      </c>
      <c r="M4548" s="16">
        <f t="shared" si="214"/>
        <v>-0.68404020680652589</v>
      </c>
      <c r="N4548" s="16">
        <f>[1]!s_fa_roe(A4548,"20251231")</f>
        <v>0.54430000000000001</v>
      </c>
      <c r="O4548" s="16">
        <f>[1]!s_stmnote_rdexp(A4548,"20251231",1,10000)</f>
        <v>8753.9245650000012</v>
      </c>
      <c r="P4548" s="20">
        <f t="shared" si="215"/>
        <v>1.4169047363351995E-2</v>
      </c>
      <c r="Q4548" s="16">
        <f>[1]!s_margin_tradingbalance(A4548,"",10000)</f>
        <v>41661.058599999997</v>
      </c>
      <c r="R4548" s="16">
        <f>[1]!s_margin_seclendingbalance(A4548,"",10000)</f>
        <v>321.91520000000003</v>
      </c>
      <c r="S4548" s="17">
        <f>[1]!s_val_ev(A4548,"",100000000)</f>
        <v>89.930452505399984</v>
      </c>
      <c r="T4548" s="17">
        <f>[1]!share_freesharesmv(A4548,"",100000000)</f>
        <v>38.715535170000003</v>
      </c>
      <c r="U4548" s="17">
        <f>[1]!s_dq_amount_btin(A4548,E4548,100000000)</f>
        <v>1.12687223</v>
      </c>
      <c r="V4548" s="17">
        <f>[1]!s_dq_turn(A4548,E4548)</f>
        <v>1.2786287232691886</v>
      </c>
      <c r="W4548" s="2">
        <f>[1]!s_pq_amount(A4548,"20260101","",100000000)</f>
        <v>366.09420727000003</v>
      </c>
      <c r="X4548" s="2">
        <f>[1]!s_pq_avgamount(A4548,"20260101","",100000000)</f>
        <v>3.3281291569999998</v>
      </c>
      <c r="Y4548" s="17">
        <f>[1]!s_ipo_dilutedpe(A4548)</f>
        <v>14.6</v>
      </c>
      <c r="Z4548" s="12">
        <f>[1]!s_ipo_collection_total(A4548,100000000)</f>
        <v>1.5</v>
      </c>
      <c r="AA4548" s="2">
        <f>[1]!s_val_pe_ttm(A4548,E4548)</f>
        <v>66.522026062011719</v>
      </c>
      <c r="AB4548" s="5">
        <f>[1]!s_info_zjtxornot1(A4548,"")</f>
        <v>0</v>
      </c>
      <c r="AC4548" s="22" t="str">
        <f>[1]!s_info_nature1(A4548,"")</f>
        <v>地方国有企业</v>
      </c>
      <c r="AD4548" s="6" t="str">
        <f>[1]!s_info_city(A4548)</f>
        <v>临汾市</v>
      </c>
      <c r="AE4548" s="6" t="str">
        <f>[1]!s_info_province(A4548)</f>
        <v>山西省</v>
      </c>
      <c r="AF4548">
        <v>111.517973</v>
      </c>
      <c r="AG4548">
        <v>36.084150000000001</v>
      </c>
    </row>
    <row r="4549" spans="1:33" x14ac:dyDescent="0.3">
      <c r="A4549" s="12" t="s">
        <v>9382</v>
      </c>
      <c r="B4549" s="12" t="s">
        <v>9383</v>
      </c>
      <c r="C4549" s="16" t="str">
        <f>[1]!s_info_mkt(A4549)</f>
        <v>主板</v>
      </c>
      <c r="D4549" s="16" t="str">
        <f>[1]!s_ipo_listeddate(A4549)</f>
        <v>2022-08-18</v>
      </c>
      <c r="E4549" s="16" t="str">
        <f>[1]!lastradeday_s("000002","")</f>
        <v>2026-06-22</v>
      </c>
      <c r="F4549" s="16" t="str">
        <f>[1]!s_info_industry_csrc2023(A4549,"",3)</f>
        <v>化学原料和化学制品制造业</v>
      </c>
      <c r="G4549" s="16" t="str">
        <f>[1]!s_info_industry_csrc2023(A4549,"",1)</f>
        <v>制造业</v>
      </c>
      <c r="H4549" s="16">
        <f>[1]!s_is(A4549,83,"FY","YTD","20251231",1,"",100000000)</f>
        <v>8.4051866863000004</v>
      </c>
      <c r="I4549" s="16">
        <f>[1]!s_is(A4549,83,"FY","YTD","20241231",1,"",100000000)</f>
        <v>7.8075155717999998</v>
      </c>
      <c r="J4549" s="16">
        <f t="shared" si="213"/>
        <v>7.6550742551027673E-2</v>
      </c>
      <c r="K4549" s="16">
        <f>[1]!s_is(A4549,61,"FY","YTD","20251231",1,"",100000000)</f>
        <v>0.11421195869999999</v>
      </c>
      <c r="L4549" s="16">
        <f>[1]!s_is(A4549,61,"FY","YTD","20241231",1,"",100000000)</f>
        <v>-0.12132069279999999</v>
      </c>
      <c r="M4549" s="16">
        <f t="shared" si="214"/>
        <v>1.9414054277474417</v>
      </c>
      <c r="N4549" s="16">
        <f>[1]!s_fa_roe(A4549,"20251231")</f>
        <v>0.72470000000000001</v>
      </c>
      <c r="O4549" s="16">
        <f>[1]!s_stmnote_rdexp(A4549,"20251231",1,10000)</f>
        <v>2153.7846930000001</v>
      </c>
      <c r="P4549" s="20">
        <f t="shared" si="215"/>
        <v>2.5624471809895105E-2</v>
      </c>
      <c r="Q4549" s="16">
        <f>[1]!s_margin_tradingbalance(A4549,"",10000)</f>
        <v>0</v>
      </c>
      <c r="R4549" s="16">
        <f>[1]!s_margin_seclendingbalance(A4549,"",10000)</f>
        <v>0</v>
      </c>
      <c r="S4549" s="17">
        <f>[1]!s_val_ev(A4549,"",100000000)</f>
        <v>46.016890947299999</v>
      </c>
      <c r="T4549" s="17">
        <f>[1]!share_freesharesmv(A4549,"",100000000)</f>
        <v>13.119272947300001</v>
      </c>
      <c r="U4549" s="17">
        <f>[1]!s_dq_amount_btin(A4549,E4549,100000000)</f>
        <v>1.0097032800000001</v>
      </c>
      <c r="V4549" s="17">
        <f>[1]!s_dq_turn(A4549,E4549)</f>
        <v>5.0000833947971666</v>
      </c>
      <c r="W4549" s="2">
        <f>[1]!s_pq_amount(A4549,"20260101","",100000000)</f>
        <v>64.064060119999994</v>
      </c>
      <c r="X4549" s="2">
        <f>[1]!s_pq_avgamount(A4549,"20260101","",100000000)</f>
        <v>0.58240054654545459</v>
      </c>
      <c r="Y4549" s="17">
        <f>[1]!s_ipo_dilutedpe(A4549)</f>
        <v>22.99</v>
      </c>
      <c r="Z4549" s="12">
        <f>[1]!s_ipo_collection_total(A4549,100000000)</f>
        <v>7.3006267396000002</v>
      </c>
      <c r="AA4549" s="2">
        <f>[1]!s_val_pe_ttm(A4549,E4549)</f>
        <v>177.19247436523438</v>
      </c>
      <c r="AB4549" s="5">
        <f>[1]!s_info_zjtxornot1(A4549,"")</f>
        <v>0</v>
      </c>
      <c r="AC4549" s="22" t="str">
        <f>[1]!s_info_nature1(A4549,"")</f>
        <v>民营企业</v>
      </c>
      <c r="AD4549" s="6" t="str">
        <f>[1]!s_info_city(A4549)</f>
        <v>营口市</v>
      </c>
      <c r="AE4549" s="6" t="str">
        <f>[1]!s_info_province(A4549)</f>
        <v>辽宁省</v>
      </c>
      <c r="AF4549">
        <v>122.235151</v>
      </c>
      <c r="AG4549">
        <v>40.667431999999998</v>
      </c>
    </row>
    <row r="4550" spans="1:33" x14ac:dyDescent="0.3">
      <c r="A4550" s="12" t="s">
        <v>9384</v>
      </c>
      <c r="B4550" s="12" t="s">
        <v>9385</v>
      </c>
      <c r="C4550" s="16" t="str">
        <f>[1]!s_info_mkt(A4550)</f>
        <v>主板</v>
      </c>
      <c r="D4550" s="16" t="str">
        <f>[1]!s_ipo_listeddate(A4550)</f>
        <v>1996-10-28</v>
      </c>
      <c r="E4550" s="16" t="str">
        <f>[1]!lastradeday_s("000002","")</f>
        <v>2026-06-22</v>
      </c>
      <c r="F4550" s="16" t="str">
        <f>[1]!s_info_industry_csrc2023(A4550,"",3)</f>
        <v>医药制造业</v>
      </c>
      <c r="G4550" s="16" t="str">
        <f>[1]!s_info_industry_csrc2023(A4550,"",1)</f>
        <v>制造业</v>
      </c>
      <c r="H4550" s="16">
        <f>[1]!s_is(A4550,83,"FY","YTD","20251231",1,"",100000000)</f>
        <v>23.351912638000002</v>
      </c>
      <c r="I4550" s="16">
        <f>[1]!s_is(A4550,83,"FY","YTD","20241231",1,"",100000000)</f>
        <v>26.105751034299999</v>
      </c>
      <c r="J4550" s="16">
        <f t="shared" si="213"/>
        <v>-0.10548780583564765</v>
      </c>
      <c r="K4550" s="16">
        <f>[1]!s_is(A4550,61,"FY","YTD","20251231",1,"",100000000)</f>
        <v>23.952401349799999</v>
      </c>
      <c r="L4550" s="16">
        <f>[1]!s_is(A4550,61,"FY","YTD","20241231",1,"",100000000)</f>
        <v>15.513930707</v>
      </c>
      <c r="M4550" s="16">
        <f t="shared" si="214"/>
        <v>0.54392860211709582</v>
      </c>
      <c r="N4550" s="16">
        <f>[1]!s_fa_roe(A4550,"20251231")</f>
        <v>8.0250000000000004</v>
      </c>
      <c r="O4550" s="16">
        <f>[1]!s_stmnote_rdexp(A4550,"20251231",1,10000)</f>
        <v>11043.787834999999</v>
      </c>
      <c r="P4550" s="20">
        <f t="shared" si="215"/>
        <v>4.7292862071729024E-2</v>
      </c>
      <c r="Q4550" s="16">
        <f>[1]!s_margin_tradingbalance(A4550,"",10000)</f>
        <v>146299.51329999999</v>
      </c>
      <c r="R4550" s="16">
        <f>[1]!s_margin_seclendingbalance(A4550,"",10000)</f>
        <v>573.47889999999995</v>
      </c>
      <c r="S4550" s="17">
        <f>[1]!s_val_ev(A4550,"",100000000)</f>
        <v>219.9251616693</v>
      </c>
      <c r="T4550" s="17">
        <f>[1]!share_freesharesmv(A4550,"",100000000)</f>
        <v>158.86858262070001</v>
      </c>
      <c r="U4550" s="17">
        <f>[1]!s_dq_amount_btin(A4550,E4550,100000000)</f>
        <v>4.7500214400000003</v>
      </c>
      <c r="V4550" s="17">
        <f>[1]!s_dq_turn(A4550,E4550)</f>
        <v>2.2236241611310796</v>
      </c>
      <c r="W4550" s="2">
        <f>[1]!s_pq_amount(A4550,"20260101","",100000000)</f>
        <v>275.65461011000002</v>
      </c>
      <c r="X4550" s="2">
        <f>[1]!s_pq_avgamount(A4550,"20260101","",100000000)</f>
        <v>2.5059510010000001</v>
      </c>
      <c r="Y4550" s="17">
        <f>[1]!s_ipo_dilutedpe(A4550)</f>
        <v>0</v>
      </c>
      <c r="Z4550" s="12">
        <f>[1]!s_ipo_collection_total(A4550,100000000)</f>
        <v>0.97919999999999996</v>
      </c>
      <c r="AA4550" s="2">
        <f>[1]!s_val_pe_ttm(A4550,E4550)</f>
        <v>8.0135974884033203</v>
      </c>
      <c r="AB4550" s="5">
        <f>[1]!s_info_zjtxornot1(A4550,"")</f>
        <v>0</v>
      </c>
      <c r="AC4550" s="22" t="str">
        <f>[1]!s_info_nature1(A4550,"")</f>
        <v>民营企业</v>
      </c>
      <c r="AD4550" s="6" t="str">
        <f>[1]!s_info_city(A4550)</f>
        <v>敦化市</v>
      </c>
      <c r="AE4550" s="6" t="str">
        <f>[1]!s_info_province(A4550)</f>
        <v>吉林省</v>
      </c>
      <c r="AF4550">
        <v>128.239499</v>
      </c>
      <c r="AG4550">
        <v>43.560201999999997</v>
      </c>
    </row>
    <row r="4551" spans="1:33" x14ac:dyDescent="0.3">
      <c r="A4551" s="12" t="s">
        <v>9386</v>
      </c>
      <c r="B4551" s="12" t="s">
        <v>9387</v>
      </c>
      <c r="C4551" s="16" t="str">
        <f>[1]!s_info_mkt(A4551)</f>
        <v>创业板</v>
      </c>
      <c r="D4551" s="16" t="str">
        <f>[1]!s_ipo_listeddate(A4551)</f>
        <v>2016-12-20</v>
      </c>
      <c r="E4551" s="16" t="str">
        <f>[1]!lastradeday_s("000002","")</f>
        <v>2026-06-22</v>
      </c>
      <c r="F4551" s="16" t="str">
        <f>[1]!s_info_industry_csrc2023(A4551,"",3)</f>
        <v>计算机、通信和其他电子设备制造业</v>
      </c>
      <c r="G4551" s="16" t="str">
        <f>[1]!s_info_industry_csrc2023(A4551,"",1)</f>
        <v>制造业</v>
      </c>
      <c r="H4551" s="16">
        <f>[1]!s_is(A4551,83,"FY","YTD","20251231",1,"",100000000)</f>
        <v>10.6882175334</v>
      </c>
      <c r="I4551" s="16">
        <f>[1]!s_is(A4551,83,"FY","YTD","20241231",1,"",100000000)</f>
        <v>9.4937625951999998</v>
      </c>
      <c r="J4551" s="16">
        <f t="shared" si="213"/>
        <v>0.12581470478352919</v>
      </c>
      <c r="K4551" s="16">
        <f>[1]!s_is(A4551,61,"FY","YTD","20251231",1,"",100000000)</f>
        <v>1.1813221384999999</v>
      </c>
      <c r="L4551" s="16">
        <f>[1]!s_is(A4551,61,"FY","YTD","20241231",1,"",100000000)</f>
        <v>1.2235263267000001</v>
      </c>
      <c r="M4551" s="16">
        <f t="shared" si="214"/>
        <v>-3.4493894637992802E-2</v>
      </c>
      <c r="N4551" s="16">
        <f>[1]!s_fa_roe(A4551,"20251231")</f>
        <v>7.6871999999999998</v>
      </c>
      <c r="O4551" s="16">
        <f>[1]!s_stmnote_rdexp(A4551,"20251231",1,10000)</f>
        <v>6225.3898239999999</v>
      </c>
      <c r="P4551" s="20">
        <f t="shared" si="215"/>
        <v>5.8245351056395063E-2</v>
      </c>
      <c r="Q4551" s="16">
        <f>[1]!s_margin_tradingbalance(A4551,"",10000)</f>
        <v>58055.277699999999</v>
      </c>
      <c r="R4551" s="16">
        <f>[1]!s_margin_seclendingbalance(A4551,"",10000)</f>
        <v>307.22039999999998</v>
      </c>
      <c r="S4551" s="17">
        <f>[1]!s_val_ev(A4551,"",100000000)</f>
        <v>217.6687707216</v>
      </c>
      <c r="T4551" s="17">
        <f>[1]!share_freesharesmv(A4551,"",100000000)</f>
        <v>113.88749249919998</v>
      </c>
      <c r="U4551" s="17">
        <f>[1]!s_dq_amount_btin(A4551,E4551,100000000)</f>
        <v>21.87840353</v>
      </c>
      <c r="V4551" s="17">
        <f>[1]!s_dq_turn(A4551,E4551)</f>
        <v>16.350281519725371</v>
      </c>
      <c r="W4551" s="2">
        <f>[1]!s_pq_amount(A4551,"20260101","",100000000)</f>
        <v>921.11542780000002</v>
      </c>
      <c r="X4551" s="2">
        <f>[1]!s_pq_avgamount(A4551,"20260101","",100000000)</f>
        <v>8.3737766163636369</v>
      </c>
      <c r="Y4551" s="17">
        <f>[1]!s_ipo_dilutedpe(A4551)</f>
        <v>22.99</v>
      </c>
      <c r="Z4551" s="12">
        <f>[1]!s_ipo_collection_total(A4551,100000000)</f>
        <v>1.6479999999999999</v>
      </c>
      <c r="AA4551" s="2">
        <f>[1]!s_val_pe_ttm(A4551,E4551)</f>
        <v>197.22349548339844</v>
      </c>
      <c r="AB4551" s="5">
        <f>[1]!s_info_zjtxornot1(A4551,"")</f>
        <v>1</v>
      </c>
      <c r="AC4551" s="22" t="str">
        <f>[1]!s_info_nature1(A4551,"")</f>
        <v>民营企业</v>
      </c>
      <c r="AD4551" s="6" t="str">
        <f>[1]!s_info_city(A4551)</f>
        <v>深圳市</v>
      </c>
      <c r="AE4551" s="6" t="str">
        <f>[1]!s_info_province(A4551)</f>
        <v>广东省</v>
      </c>
      <c r="AF4551">
        <v>114.085947</v>
      </c>
      <c r="AG4551">
        <v>22.547000000000001</v>
      </c>
    </row>
    <row r="4552" spans="1:33" x14ac:dyDescent="0.3">
      <c r="A4552" s="12" t="s">
        <v>9388</v>
      </c>
      <c r="B4552" s="12" t="s">
        <v>9389</v>
      </c>
      <c r="C4552" s="16" t="str">
        <f>[1]!s_info_mkt(A4552)</f>
        <v>主板</v>
      </c>
      <c r="D4552" s="16" t="str">
        <f>[1]!s_ipo_listeddate(A4552)</f>
        <v>2014-11-05</v>
      </c>
      <c r="E4552" s="16" t="str">
        <f>[1]!lastradeday_s("000002","")</f>
        <v>2026-06-22</v>
      </c>
      <c r="F4552" s="16" t="str">
        <f>[1]!s_info_industry_csrc2023(A4552,"",3)</f>
        <v>石油、煤炭及其他燃料加工业</v>
      </c>
      <c r="G4552" s="16" t="str">
        <f>[1]!s_info_industry_csrc2023(A4552,"",1)</f>
        <v>制造业</v>
      </c>
      <c r="H4552" s="16">
        <f>[1]!s_is(A4552,83,"FY","YTD","20251231",1,"",100000000)</f>
        <v>101.32039453709999</v>
      </c>
      <c r="I4552" s="16">
        <f>[1]!s_is(A4552,83,"FY","YTD","20241231",1,"",100000000)</f>
        <v>145.8038189756</v>
      </c>
      <c r="J4552" s="16">
        <f t="shared" si="213"/>
        <v>-0.30509094172591067</v>
      </c>
      <c r="K4552" s="16">
        <f>[1]!s_is(A4552,61,"FY","YTD","20251231",1,"",100000000)</f>
        <v>-11.7688829499</v>
      </c>
      <c r="L4552" s="16">
        <f>[1]!s_is(A4552,61,"FY","YTD","20241231",1,"",100000000)</f>
        <v>-11.5832986048</v>
      </c>
      <c r="M4552" s="16">
        <f t="shared" si="214"/>
        <v>-1.6021718116037888E-2</v>
      </c>
      <c r="N4552" s="16">
        <f>[1]!s_fa_roe(A4552,"20251231")</f>
        <v>-20.4483</v>
      </c>
      <c r="O4552" s="16">
        <f>[1]!s_stmnote_rdexp(A4552,"20251231",1,10000)</f>
        <v>0</v>
      </c>
      <c r="P4552" s="20">
        <f t="shared" si="215"/>
        <v>0</v>
      </c>
      <c r="Q4552" s="16">
        <f>[1]!s_margin_tradingbalance(A4552,"",10000)</f>
        <v>13966.092199999999</v>
      </c>
      <c r="R4552" s="16">
        <f>[1]!s_margin_seclendingbalance(A4552,"",10000)</f>
        <v>80.988900000000001</v>
      </c>
      <c r="S4552" s="17">
        <f>[1]!s_val_ev(A4552,"",100000000)</f>
        <v>64.134425864600004</v>
      </c>
      <c r="T4552" s="17">
        <f>[1]!share_freesharesmv(A4552,"",100000000)</f>
        <v>24.913244031000005</v>
      </c>
      <c r="U4552" s="17">
        <f>[1]!s_dq_amount_btin(A4552,E4552,100000000)</f>
        <v>1.24355105</v>
      </c>
      <c r="V4552" s="17">
        <f>[1]!s_dq_turn(A4552,E4552)</f>
        <v>1.9712967707376625</v>
      </c>
      <c r="W4552" s="2">
        <f>[1]!s_pq_amount(A4552,"20260101","",100000000)</f>
        <v>528.73185749000004</v>
      </c>
      <c r="X4552" s="2">
        <f>[1]!s_pq_avgamount(A4552,"20260101","",100000000)</f>
        <v>4.8066532499090906</v>
      </c>
      <c r="Y4552" s="17">
        <f>[1]!s_ipo_dilutedpe(A4552)</f>
        <v>22.69</v>
      </c>
      <c r="Z4552" s="12">
        <f>[1]!s_ipo_collection_total(A4552,100000000)</f>
        <v>7.38</v>
      </c>
      <c r="AA4552" s="2">
        <f>[1]!s_val_pe_ttm(A4552,E4552)</f>
        <v>-5.2204103469848633</v>
      </c>
      <c r="AB4552" s="5">
        <f>[1]!s_info_zjtxornot1(A4552,"")</f>
        <v>0</v>
      </c>
      <c r="AC4552" s="22" t="str">
        <f>[1]!s_info_nature1(A4552,"")</f>
        <v>民营企业</v>
      </c>
      <c r="AD4552" s="6" t="str">
        <f>[1]!s_info_city(A4552)</f>
        <v>韩城市</v>
      </c>
      <c r="AE4552" s="6" t="str">
        <f>[1]!s_info_province(A4552)</f>
        <v>陕西省</v>
      </c>
      <c r="AF4552">
        <v>110.39377399999999</v>
      </c>
      <c r="AG4552">
        <v>35.582782000000002</v>
      </c>
    </row>
    <row r="4553" spans="1:33" x14ac:dyDescent="0.3">
      <c r="A4553" s="12" t="s">
        <v>9390</v>
      </c>
      <c r="B4553" s="12" t="s">
        <v>9391</v>
      </c>
      <c r="C4553" s="16" t="str">
        <f>[1]!s_info_mkt(A4553)</f>
        <v>主板</v>
      </c>
      <c r="D4553" s="16" t="str">
        <f>[1]!s_ipo_listeddate(A4553)</f>
        <v>2010-01-26</v>
      </c>
      <c r="E4553" s="16" t="str">
        <f>[1]!lastradeday_s("000002","")</f>
        <v>2026-06-22</v>
      </c>
      <c r="F4553" s="16" t="str">
        <f>[1]!s_info_industry_csrc2023(A4553,"",3)</f>
        <v>金属制品业</v>
      </c>
      <c r="G4553" s="16" t="str">
        <f>[1]!s_info_industry_csrc2023(A4553,"",1)</f>
        <v>制造业</v>
      </c>
      <c r="H4553" s="16">
        <f>[1]!s_is(A4553,83,"FY","YTD","20251231",1,"",100000000)</f>
        <v>25.703266515900001</v>
      </c>
      <c r="I4553" s="16">
        <f>[1]!s_is(A4553,83,"FY","YTD","20241231",1,"",100000000)</f>
        <v>22.142528429499997</v>
      </c>
      <c r="J4553" s="16">
        <f t="shared" si="213"/>
        <v>0.16080991372494347</v>
      </c>
      <c r="K4553" s="16">
        <f>[1]!s_is(A4553,61,"FY","YTD","20251231",1,"",100000000)</f>
        <v>0.1743637653</v>
      </c>
      <c r="L4553" s="16">
        <f>[1]!s_is(A4553,61,"FY","YTD","20241231",1,"",100000000)</f>
        <v>-0.46810706860000001</v>
      </c>
      <c r="M4553" s="16">
        <f t="shared" si="214"/>
        <v>1.3724869308670808</v>
      </c>
      <c r="N4553" s="16">
        <f>[1]!s_fa_roe(A4553,"20251231")</f>
        <v>0.7167</v>
      </c>
      <c r="O4553" s="16">
        <f>[1]!s_stmnote_rdexp(A4553,"20251231",1,10000)</f>
        <v>11553.692138</v>
      </c>
      <c r="P4553" s="20">
        <f t="shared" si="215"/>
        <v>4.4950287275171447E-2</v>
      </c>
      <c r="Q4553" s="16">
        <f>[1]!s_margin_tradingbalance(A4553,"",10000)</f>
        <v>31050.253000000001</v>
      </c>
      <c r="R4553" s="16">
        <f>[1]!s_margin_seclendingbalance(A4553,"",10000)</f>
        <v>41.874000000000002</v>
      </c>
      <c r="S4553" s="17">
        <f>[1]!s_val_ev(A4553,"",100000000)</f>
        <v>93.408000000000001</v>
      </c>
      <c r="T4553" s="17">
        <f>[1]!share_freesharesmv(A4553,"",100000000)</f>
        <v>67.533011000000002</v>
      </c>
      <c r="U4553" s="17">
        <f>[1]!s_dq_amount_btin(A4553,E4553,100000000)</f>
        <v>6.9641260599999999</v>
      </c>
      <c r="V4553" s="17">
        <f>[1]!s_dq_turn(A4553,E4553)</f>
        <v>7.5522576962155252</v>
      </c>
      <c r="W4553" s="2">
        <f>[1]!s_pq_amount(A4553,"20260101","",100000000)</f>
        <v>3047.7662142099998</v>
      </c>
      <c r="X4553" s="2">
        <f>[1]!s_pq_avgamount(A4553,"20260101","",100000000)</f>
        <v>27.706965583727275</v>
      </c>
      <c r="Y4553" s="17">
        <f>[1]!s_ipo_dilutedpe(A4553)</f>
        <v>55.81</v>
      </c>
      <c r="Z4553" s="12">
        <f>[1]!s_ipo_collection_total(A4553,100000000)</f>
        <v>12</v>
      </c>
      <c r="AA4553" s="2">
        <f>[1]!s_val_pe_ttm(A4553,E4553)</f>
        <v>616.07379150390625</v>
      </c>
      <c r="AB4553" s="5">
        <f>[1]!s_info_zjtxornot1(A4553,"")</f>
        <v>0</v>
      </c>
      <c r="AC4553" s="22" t="str">
        <f>[1]!s_info_nature1(A4553,"")</f>
        <v>民营企业</v>
      </c>
      <c r="AD4553" s="6" t="str">
        <f>[1]!s_info_city(A4553)</f>
        <v>保定市</v>
      </c>
      <c r="AE4553" s="6" t="str">
        <f>[1]!s_info_province(A4553)</f>
        <v>河北省</v>
      </c>
      <c r="AF4553">
        <v>115.482331</v>
      </c>
      <c r="AG4553">
        <v>38.867657000000001</v>
      </c>
    </row>
    <row r="4554" spans="1:33" x14ac:dyDescent="0.3">
      <c r="A4554" s="12" t="s">
        <v>9392</v>
      </c>
      <c r="B4554" s="12" t="s">
        <v>9393</v>
      </c>
      <c r="C4554" s="16" t="str">
        <f>[1]!s_info_mkt(A4554)</f>
        <v>主板</v>
      </c>
      <c r="D4554" s="16" t="str">
        <f>[1]!s_ipo_listeddate(A4554)</f>
        <v>2017-07-20</v>
      </c>
      <c r="E4554" s="16" t="str">
        <f>[1]!lastradeday_s("000002","")</f>
        <v>2026-06-22</v>
      </c>
      <c r="F4554" s="16" t="str">
        <f>[1]!s_info_industry_csrc2023(A4554,"",3)</f>
        <v>电力、热力生产和供应业</v>
      </c>
      <c r="G4554" s="16" t="str">
        <f>[1]!s_info_industry_csrc2023(A4554,"",1)</f>
        <v>电力、热力、燃气及水生产和供应业</v>
      </c>
      <c r="H4554" s="16">
        <f>[1]!s_is(A4554,83,"FY","YTD","20251231",1,"",100000000)</f>
        <v>24.994671306599997</v>
      </c>
      <c r="I4554" s="16">
        <f>[1]!s_is(A4554,83,"FY","YTD","20241231",1,"",100000000)</f>
        <v>24.219147308699998</v>
      </c>
      <c r="J4554" s="16">
        <f t="shared" si="213"/>
        <v>3.2021110735860336E-2</v>
      </c>
      <c r="K4554" s="16">
        <f>[1]!s_is(A4554,61,"FY","YTD","20251231",1,"",100000000)</f>
        <v>7.1423135807000007</v>
      </c>
      <c r="L4554" s="16">
        <f>[1]!s_is(A4554,61,"FY","YTD","20241231",1,"",100000000)</f>
        <v>6.3012388282000007</v>
      </c>
      <c r="M4554" s="16">
        <f t="shared" si="214"/>
        <v>0.13347768199737634</v>
      </c>
      <c r="N4554" s="16">
        <f>[1]!s_fa_roe(A4554,"20251231")</f>
        <v>9.6377000000000006</v>
      </c>
      <c r="O4554" s="16">
        <f>[1]!s_stmnote_rdexp(A4554,"20251231",1,10000)</f>
        <v>0</v>
      </c>
      <c r="P4554" s="20">
        <f t="shared" si="215"/>
        <v>0</v>
      </c>
      <c r="Q4554" s="16">
        <f>[1]!s_margin_tradingbalance(A4554,"",10000)</f>
        <v>34988.327899999997</v>
      </c>
      <c r="R4554" s="16">
        <f>[1]!s_margin_seclendingbalance(A4554,"",10000)</f>
        <v>141.8331</v>
      </c>
      <c r="S4554" s="17">
        <f>[1]!s_val_ev(A4554,"",100000000)</f>
        <v>130.7857535082</v>
      </c>
      <c r="T4554" s="17">
        <f>[1]!share_freesharesmv(A4554,"",100000000)</f>
        <v>66.179911657399984</v>
      </c>
      <c r="U4554" s="17">
        <f>[1]!s_dq_amount_btin(A4554,E4554,100000000)</f>
        <v>1.55016142</v>
      </c>
      <c r="V4554" s="17">
        <f>[1]!s_dq_turn(A4554,E4554)</f>
        <v>1.4387919297524281</v>
      </c>
      <c r="W4554" s="2">
        <f>[1]!s_pq_amount(A4554,"20260101","",100000000)</f>
        <v>624.88536032000002</v>
      </c>
      <c r="X4554" s="2">
        <f>[1]!s_pq_avgamount(A4554,"20260101","",100000000)</f>
        <v>5.6807760029090906</v>
      </c>
      <c r="Y4554" s="17">
        <f>[1]!s_ipo_dilutedpe(A4554)</f>
        <v>17.87</v>
      </c>
      <c r="Z4554" s="12">
        <f>[1]!s_ipo_collection_total(A4554,100000000)</f>
        <v>2.4407754966000001</v>
      </c>
      <c r="AA4554" s="2">
        <f>[1]!s_val_pe_ttm(A4554,E4554)</f>
        <v>21.583257675170898</v>
      </c>
      <c r="AB4554" s="5">
        <f>[1]!s_info_zjtxornot1(A4554,"")</f>
        <v>0</v>
      </c>
      <c r="AC4554" s="22" t="str">
        <f>[1]!s_info_nature1(A4554,"")</f>
        <v>民营企业</v>
      </c>
      <c r="AD4554" s="6" t="str">
        <f>[1]!s_info_city(A4554)</f>
        <v>吴忠市</v>
      </c>
      <c r="AE4554" s="6" t="str">
        <f>[1]!s_info_province(A4554)</f>
        <v>宁夏回族自治区</v>
      </c>
      <c r="AF4554">
        <v>106.199409</v>
      </c>
      <c r="AG4554">
        <v>37.986165</v>
      </c>
    </row>
    <row r="4555" spans="1:33" x14ac:dyDescent="0.3">
      <c r="A4555" s="12" t="s">
        <v>9394</v>
      </c>
      <c r="B4555" s="12" t="s">
        <v>9395</v>
      </c>
      <c r="C4555" s="16" t="str">
        <f>[1]!s_info_mkt(A4555)</f>
        <v>主板</v>
      </c>
      <c r="D4555" s="16" t="str">
        <f>[1]!s_ipo_listeddate(A4555)</f>
        <v>2010-08-03</v>
      </c>
      <c r="E4555" s="16" t="str">
        <f>[1]!lastradeday_s("000002","")</f>
        <v>2026-06-22</v>
      </c>
      <c r="F4555" s="16" t="str">
        <f>[1]!s_info_industry_csrc2023(A4555,"",3)</f>
        <v>专用设备制造业</v>
      </c>
      <c r="G4555" s="16" t="str">
        <f>[1]!s_info_industry_csrc2023(A4555,"",1)</f>
        <v>制造业</v>
      </c>
      <c r="H4555" s="16">
        <f>[1]!s_is(A4555,83,"FY","YTD","20251231",1,"",100000000)</f>
        <v>413.85128009239997</v>
      </c>
      <c r="I4555" s="16">
        <f>[1]!s_is(A4555,83,"FY","YTD","20241231",1,"",100000000)</f>
        <v>370.52041895349998</v>
      </c>
      <c r="J4555" s="16">
        <f t="shared" si="213"/>
        <v>0.11694594662632607</v>
      </c>
      <c r="K4555" s="16">
        <f>[1]!s_is(A4555,61,"FY","YTD","20251231",1,"",100000000)</f>
        <v>42.933923028400002</v>
      </c>
      <c r="L4555" s="16">
        <f>[1]!s_is(A4555,61,"FY","YTD","20241231",1,"",100000000)</f>
        <v>39.338361401</v>
      </c>
      <c r="M4555" s="16">
        <f t="shared" si="214"/>
        <v>9.1400899766724941E-2</v>
      </c>
      <c r="N4555" s="16">
        <f>[1]!s_fa_roe(A4555,"20251231")</f>
        <v>18.6113</v>
      </c>
      <c r="O4555" s="16">
        <f>[1]!s_stmnote_rdexp(A4555,"20251231",1,10000)</f>
        <v>205663.36166600001</v>
      </c>
      <c r="P4555" s="20">
        <f t="shared" si="215"/>
        <v>4.9694992273572734E-2</v>
      </c>
      <c r="Q4555" s="16">
        <f>[1]!s_margin_tradingbalance(A4555,"",10000)</f>
        <v>152894.78510000001</v>
      </c>
      <c r="R4555" s="16">
        <f>[1]!s_margin_seclendingbalance(A4555,"",10000)</f>
        <v>940.1354</v>
      </c>
      <c r="S4555" s="17">
        <f>[1]!s_val_ev(A4555,"",100000000)</f>
        <v>276.30981517592164</v>
      </c>
      <c r="T4555" s="17">
        <f>[1]!share_freesharesmv(A4555,"",100000000)</f>
        <v>154.70207922189999</v>
      </c>
      <c r="U4555" s="17">
        <f>[1]!s_dq_amount_btin(A4555,E4555,100000000)</f>
        <v>3.2858757000000001</v>
      </c>
      <c r="V4555" s="17">
        <f>[1]!s_dq_turn(A4555,E4555)</f>
        <v>1.3468901296360671</v>
      </c>
      <c r="W4555" s="2">
        <f>[1]!s_pq_amount(A4555,"20260101","",100000000)</f>
        <v>482.72425115999999</v>
      </c>
      <c r="X4555" s="2">
        <f>[1]!s_pq_avgamount(A4555,"20260101","",100000000)</f>
        <v>4.3884022832727272</v>
      </c>
      <c r="Y4555" s="17">
        <f>[1]!s_ipo_dilutedpe(A4555)</f>
        <v>22.56</v>
      </c>
      <c r="Z4555" s="12">
        <f>[1]!s_ipo_collection_total(A4555,100000000)</f>
        <v>28</v>
      </c>
      <c r="AA4555" s="2">
        <f>[1]!s_val_pe_ttm(A4555,E4555)</f>
        <v>6.986030101776123</v>
      </c>
      <c r="AB4555" s="5">
        <f>[1]!s_info_zjtxornot1(A4555,"")</f>
        <v>1</v>
      </c>
      <c r="AC4555" s="22" t="str">
        <f>[1]!s_info_nature1(A4555,"")</f>
        <v>公众企业</v>
      </c>
      <c r="AD4555" s="6" t="str">
        <f>[1]!s_info_city(A4555)</f>
        <v>郑州市</v>
      </c>
      <c r="AE4555" s="6" t="str">
        <f>[1]!s_info_province(A4555)</f>
        <v>河南省</v>
      </c>
      <c r="AF4555">
        <v>113.665412</v>
      </c>
      <c r="AG4555">
        <v>34.757975000000002</v>
      </c>
    </row>
    <row r="4556" spans="1:33" x14ac:dyDescent="0.3">
      <c r="A4556" s="12" t="s">
        <v>9396</v>
      </c>
      <c r="B4556" s="12" t="s">
        <v>9397</v>
      </c>
      <c r="C4556" s="16" t="str">
        <f>[1]!s_info_mkt(A4556)</f>
        <v>主板</v>
      </c>
      <c r="D4556" s="16" t="str">
        <f>[1]!s_ipo_listeddate(A4556)</f>
        <v>1997-10-17</v>
      </c>
      <c r="E4556" s="16" t="str">
        <f>[1]!lastradeday_s("000002","")</f>
        <v>2026-06-22</v>
      </c>
      <c r="F4556" s="16" t="str">
        <f>[1]!s_info_industry_csrc2023(A4556,"",3)</f>
        <v>化学原料和化学制品制造业</v>
      </c>
      <c r="G4556" s="16" t="str">
        <f>[1]!s_info_industry_csrc2023(A4556,"",1)</f>
        <v>制造业</v>
      </c>
      <c r="H4556" s="16">
        <f>[1]!s_is(A4556,83,"FY","YTD","20251231",1,"",100000000)</f>
        <v>41.231698055900004</v>
      </c>
      <c r="I4556" s="16">
        <f>[1]!s_is(A4556,83,"FY","YTD","20241231",1,"",100000000)</f>
        <v>41.7172579486</v>
      </c>
      <c r="J4556" s="16">
        <f t="shared" si="213"/>
        <v>-1.1639305088034679E-2</v>
      </c>
      <c r="K4556" s="16">
        <f>[1]!s_is(A4556,61,"FY","YTD","20251231",1,"",100000000)</f>
        <v>-1.5309448896000002</v>
      </c>
      <c r="L4556" s="16">
        <f>[1]!s_is(A4556,61,"FY","YTD","20241231",1,"",100000000)</f>
        <v>-9.7914087224999999</v>
      </c>
      <c r="M4556" s="16">
        <f t="shared" si="214"/>
        <v>0.84364406256660573</v>
      </c>
      <c r="N4556" s="16">
        <f>[1]!s_fa_roe(A4556,"20251231")</f>
        <v>-6.9036</v>
      </c>
      <c r="O4556" s="16">
        <f>[1]!s_stmnote_rdexp(A4556,"20251231",1,10000)</f>
        <v>17663.586687999999</v>
      </c>
      <c r="P4556" s="20">
        <f t="shared" si="215"/>
        <v>4.2839823535893516E-2</v>
      </c>
      <c r="Q4556" s="16">
        <f>[1]!s_margin_tradingbalance(A4556,"",10000)</f>
        <v>45703.633600000001</v>
      </c>
      <c r="R4556" s="16">
        <f>[1]!s_margin_seclendingbalance(A4556,"",10000)</f>
        <v>31.986499999999999</v>
      </c>
      <c r="S4556" s="17">
        <f>[1]!s_val_ev(A4556,"",100000000)</f>
        <v>83.88600495690001</v>
      </c>
      <c r="T4556" s="17">
        <f>[1]!share_freesharesmv(A4556,"",100000000)</f>
        <v>60.992651276900006</v>
      </c>
      <c r="U4556" s="17">
        <f>[1]!s_dq_amount_btin(A4556,E4556,100000000)</f>
        <v>3.34001825</v>
      </c>
      <c r="V4556" s="17">
        <f>[1]!s_dq_turn(A4556,E4556)</f>
        <v>4.126053330410139</v>
      </c>
      <c r="W4556" s="2">
        <f>[1]!s_pq_amount(A4556,"20260101","",100000000)</f>
        <v>797.49088329000006</v>
      </c>
      <c r="X4556" s="2">
        <f>[1]!s_pq_avgamount(A4556,"20260101","",100000000)</f>
        <v>7.2499171208181821</v>
      </c>
      <c r="Y4556" s="17">
        <f>[1]!s_ipo_dilutedpe(A4556)</f>
        <v>0</v>
      </c>
      <c r="Z4556" s="12">
        <f>[1]!s_ipo_collection_total(A4556,100000000)</f>
        <v>5.6790000000000003</v>
      </c>
      <c r="AA4556" s="2">
        <f>[1]!s_val_pe_ttm(A4556,E4556)</f>
        <v>-59.038925170898438</v>
      </c>
      <c r="AB4556" s="5">
        <f>[1]!s_info_zjtxornot1(A4556,"")</f>
        <v>1</v>
      </c>
      <c r="AC4556" s="22" t="str">
        <f>[1]!s_info_nature1(A4556,"")</f>
        <v>地方国有企业</v>
      </c>
      <c r="AD4556" s="6" t="str">
        <f>[1]!s_info_city(A4556)</f>
        <v>葫芦岛市</v>
      </c>
      <c r="AE4556" s="6" t="str">
        <f>[1]!s_info_province(A4556)</f>
        <v>辽宁省</v>
      </c>
      <c r="AF4556">
        <v>120.85639399999999</v>
      </c>
      <c r="AG4556">
        <v>40.755572000000001</v>
      </c>
    </row>
    <row r="4557" spans="1:33" x14ac:dyDescent="0.3">
      <c r="A4557" s="12" t="s">
        <v>9398</v>
      </c>
      <c r="B4557" s="12" t="s">
        <v>9399</v>
      </c>
      <c r="C4557" s="16" t="str">
        <f>[1]!s_info_mkt(A4557)</f>
        <v>创业板</v>
      </c>
      <c r="D4557" s="16" t="str">
        <f>[1]!s_ipo_listeddate(A4557)</f>
        <v>2015-06-12</v>
      </c>
      <c r="E4557" s="16" t="str">
        <f>[1]!lastradeday_s("000002","")</f>
        <v>2026-06-22</v>
      </c>
      <c r="F4557" s="16" t="str">
        <f>[1]!s_info_industry_csrc2023(A4557,"",3)</f>
        <v>汽车制造业</v>
      </c>
      <c r="G4557" s="16" t="str">
        <f>[1]!s_info_industry_csrc2023(A4557,"",1)</f>
        <v>制造业</v>
      </c>
      <c r="H4557" s="16">
        <f>[1]!s_is(A4557,83,"FY","YTD","20251231",1,"",100000000)</f>
        <v>54.3884493638</v>
      </c>
      <c r="I4557" s="16">
        <f>[1]!s_is(A4557,83,"FY","YTD","20241231",1,"",100000000)</f>
        <v>45.134847873999995</v>
      </c>
      <c r="J4557" s="16">
        <f t="shared" si="213"/>
        <v>0.20502121809810192</v>
      </c>
      <c r="K4557" s="16">
        <f>[1]!s_is(A4557,61,"FY","YTD","20251231",1,"",100000000)</f>
        <v>1.5707373882</v>
      </c>
      <c r="L4557" s="16">
        <f>[1]!s_is(A4557,61,"FY","YTD","20241231",1,"",100000000)</f>
        <v>0.32427524329999996</v>
      </c>
      <c r="M4557" s="16">
        <f t="shared" si="214"/>
        <v>3.8438399805527186</v>
      </c>
      <c r="N4557" s="16">
        <f>[1]!s_fa_roe(A4557,"20251231")</f>
        <v>9.2951999999999995</v>
      </c>
      <c r="O4557" s="16">
        <f>[1]!s_stmnote_rdexp(A4557,"20251231",1,10000)</f>
        <v>23977.959183999999</v>
      </c>
      <c r="P4557" s="20">
        <f t="shared" si="215"/>
        <v>4.4086491643866042E-2</v>
      </c>
      <c r="Q4557" s="16">
        <f>[1]!s_margin_tradingbalance(A4557,"",10000)</f>
        <v>0</v>
      </c>
      <c r="R4557" s="16">
        <f>[1]!s_margin_seclendingbalance(A4557,"",10000)</f>
        <v>0</v>
      </c>
      <c r="S4557" s="17">
        <f>[1]!s_val_ev(A4557,"",100000000)</f>
        <v>55.251962560000003</v>
      </c>
      <c r="T4557" s="17">
        <f>[1]!share_freesharesmv(A4557,"",100000000)</f>
        <v>37.325118719999999</v>
      </c>
      <c r="U4557" s="17">
        <f>[1]!s_dq_amount_btin(A4557,E4557,100000000)</f>
        <v>2.7534499600000002</v>
      </c>
      <c r="V4557" s="17">
        <f>[1]!s_dq_turn(A4557,E4557)</f>
        <v>5.8335898615802506</v>
      </c>
      <c r="W4557" s="2">
        <f>[1]!s_pq_amount(A4557,"20260101","",100000000)</f>
        <v>220.31469802000001</v>
      </c>
      <c r="X4557" s="2">
        <f>[1]!s_pq_avgamount(A4557,"20260101","",100000000)</f>
        <v>2.0028608910909091</v>
      </c>
      <c r="Y4557" s="17">
        <f>[1]!s_ipo_dilutedpe(A4557)</f>
        <v>22.99</v>
      </c>
      <c r="Z4557" s="12">
        <f>[1]!s_ipo_collection_total(A4557,100000000)</f>
        <v>7.19</v>
      </c>
      <c r="AA4557" s="2">
        <f>[1]!s_val_pe_ttm(A4557,E4557)</f>
        <v>30.503740310668945</v>
      </c>
      <c r="AB4557" s="5">
        <f>[1]!s_info_zjtxornot1(A4557,"")</f>
        <v>1</v>
      </c>
      <c r="AC4557" s="22" t="str">
        <f>[1]!s_info_nature1(A4557,"")</f>
        <v>民营企业</v>
      </c>
      <c r="AD4557" s="6" t="str">
        <f>[1]!s_info_city(A4557)</f>
        <v>阜新市</v>
      </c>
      <c r="AE4557" s="6" t="str">
        <f>[1]!s_info_province(A4557)</f>
        <v>辽宁省</v>
      </c>
      <c r="AF4557">
        <v>121.648962</v>
      </c>
      <c r="AG4557">
        <v>42.011795999999997</v>
      </c>
    </row>
    <row r="4558" spans="1:33" x14ac:dyDescent="0.3">
      <c r="A4558" s="12" t="s">
        <v>9400</v>
      </c>
      <c r="B4558" s="12" t="s">
        <v>9401</v>
      </c>
      <c r="C4558" s="16" t="str">
        <f>[1]!s_info_mkt(A4558)</f>
        <v>主板</v>
      </c>
      <c r="D4558" s="16" t="str">
        <f>[1]!s_ipo_listeddate(A4558)</f>
        <v>2018-09-03</v>
      </c>
      <c r="E4558" s="16" t="str">
        <f>[1]!lastradeday_s("000002","")</f>
        <v>2026-06-22</v>
      </c>
      <c r="F4558" s="16" t="str">
        <f>[1]!s_info_industry_csrc2023(A4558,"",3)</f>
        <v>计算机、通信和其他电子设备制造业</v>
      </c>
      <c r="G4558" s="16" t="str">
        <f>[1]!s_info_industry_csrc2023(A4558,"",1)</f>
        <v>制造业</v>
      </c>
      <c r="H4558" s="16">
        <f>[1]!s_is(A4558,83,"FY","YTD","20251231",1,"",100000000)</f>
        <v>9.8025208499000005</v>
      </c>
      <c r="I4558" s="16">
        <f>[1]!s_is(A4558,83,"FY","YTD","20241231",1,"",100000000)</f>
        <v>9.643676619099999</v>
      </c>
      <c r="J4558" s="16">
        <f t="shared" si="213"/>
        <v>1.6471335267028708E-2</v>
      </c>
      <c r="K4558" s="16">
        <f>[1]!s_is(A4558,61,"FY","YTD","20251231",1,"",100000000)</f>
        <v>0.6481182231</v>
      </c>
      <c r="L4558" s="16">
        <f>[1]!s_is(A4558,61,"FY","YTD","20241231",1,"",100000000)</f>
        <v>0.6419726483</v>
      </c>
      <c r="M4558" s="16">
        <f t="shared" si="214"/>
        <v>9.5729542625749234E-3</v>
      </c>
      <c r="N4558" s="16">
        <f>[1]!s_fa_roe(A4558,"20251231")</f>
        <v>4.0427999999999997</v>
      </c>
      <c r="O4558" s="16">
        <f>[1]!s_stmnote_rdexp(A4558,"20251231",1,10000)</f>
        <v>6362.8653159999994</v>
      </c>
      <c r="P4558" s="20">
        <f t="shared" si="215"/>
        <v>6.4910500201230473E-2</v>
      </c>
      <c r="Q4558" s="16">
        <f>[1]!s_margin_tradingbalance(A4558,"",10000)</f>
        <v>59974.114399999999</v>
      </c>
      <c r="R4558" s="16">
        <f>[1]!s_margin_seclendingbalance(A4558,"",10000)</f>
        <v>10.329599999999999</v>
      </c>
      <c r="S4558" s="17">
        <f>[1]!s_val_ev(A4558,"",100000000)</f>
        <v>91.182039219999993</v>
      </c>
      <c r="T4558" s="17">
        <f>[1]!share_freesharesmv(A4558,"",100000000)</f>
        <v>50.870988965000002</v>
      </c>
      <c r="U4558" s="17">
        <f>[1]!s_dq_amount_btin(A4558,E4558,100000000)</f>
        <v>2.2069425699999998</v>
      </c>
      <c r="V4558" s="17">
        <f>[1]!s_dq_turn(A4558,E4558)</f>
        <v>2.5117682481115824</v>
      </c>
      <c r="W4558" s="2">
        <f>[1]!s_pq_amount(A4558,"20260101","",100000000)</f>
        <v>297.97479577000001</v>
      </c>
      <c r="X4558" s="2">
        <f>[1]!s_pq_avgamount(A4558,"20260101","",100000000)</f>
        <v>2.7088617797272732</v>
      </c>
      <c r="Y4558" s="17">
        <f>[1]!s_ipo_dilutedpe(A4558)</f>
        <v>22.99</v>
      </c>
      <c r="Z4558" s="12">
        <f>[1]!s_ipo_collection_total(A4558,100000000)</f>
        <v>5.1686459999999999</v>
      </c>
      <c r="AA4558" s="2">
        <f>[1]!s_val_pe_ttm(A4558,E4558)</f>
        <v>137.9208984375</v>
      </c>
      <c r="AB4558" s="5">
        <f>[1]!s_info_zjtxornot1(A4558,"")</f>
        <v>0</v>
      </c>
      <c r="AC4558" s="22" t="str">
        <f>[1]!s_info_nature1(A4558,"")</f>
        <v>中央国有企业</v>
      </c>
      <c r="AD4558" s="6" t="str">
        <f>[1]!s_info_city(A4558)</f>
        <v>成都市</v>
      </c>
      <c r="AE4558" s="6" t="str">
        <f>[1]!s_info_province(A4558)</f>
        <v>四川省</v>
      </c>
      <c r="AF4558">
        <v>104.065735</v>
      </c>
      <c r="AG4558">
        <v>30.659462000000001</v>
      </c>
    </row>
    <row r="4559" spans="1:33" x14ac:dyDescent="0.3">
      <c r="A4559" s="12" t="s">
        <v>9402</v>
      </c>
      <c r="B4559" s="12" t="s">
        <v>9403</v>
      </c>
      <c r="C4559" s="16" t="str">
        <f>[1]!s_info_mkt(A4559)</f>
        <v>主板</v>
      </c>
      <c r="D4559" s="16" t="str">
        <f>[1]!s_ipo_listeddate(A4559)</f>
        <v>1993-11-08</v>
      </c>
      <c r="E4559" s="16" t="str">
        <f>[1]!lastradeday_s("000002","")</f>
        <v>2026-06-22</v>
      </c>
      <c r="F4559" s="16" t="str">
        <f>[1]!s_info_industry_csrc2023(A4559,"",3)</f>
        <v>汽车制造业</v>
      </c>
      <c r="G4559" s="16" t="str">
        <f>[1]!s_info_industry_csrc2023(A4559,"",1)</f>
        <v>制造业</v>
      </c>
      <c r="H4559" s="16">
        <f>[1]!s_is(A4559,83,"FY","YTD","20251231",1,"",100000000)</f>
        <v>245.4677409841</v>
      </c>
      <c r="I4559" s="16">
        <f>[1]!s_is(A4559,83,"FY","YTD","20241231",1,"",100000000)</f>
        <v>229.65580624890001</v>
      </c>
      <c r="J4559" s="16">
        <f t="shared" si="213"/>
        <v>6.8850576841340994E-2</v>
      </c>
      <c r="K4559" s="16">
        <f>[1]!s_is(A4559,61,"FY","YTD","20251231",1,"",100000000)</f>
        <v>4.6833596817999998</v>
      </c>
      <c r="L4559" s="16">
        <f>[1]!s_is(A4559,61,"FY","YTD","20241231",1,"",100000000)</f>
        <v>1.5774326344</v>
      </c>
      <c r="M4559" s="16">
        <f t="shared" si="214"/>
        <v>1.9689760308410162</v>
      </c>
      <c r="N4559" s="16">
        <f>[1]!s_fa_roe(A4559,"20251231")</f>
        <v>13.9152</v>
      </c>
      <c r="O4559" s="16">
        <f>[1]!s_stmnote_rdexp(A4559,"20251231",1,10000)</f>
        <v>91641.012592999992</v>
      </c>
      <c r="P4559" s="20">
        <f t="shared" si="215"/>
        <v>3.7333220335023967E-2</v>
      </c>
      <c r="Q4559" s="16">
        <f>[1]!s_margin_tradingbalance(A4559,"",10000)</f>
        <v>23367.818899999998</v>
      </c>
      <c r="R4559" s="16">
        <f>[1]!s_margin_seclendingbalance(A4559,"",10000)</f>
        <v>88.016499999999994</v>
      </c>
      <c r="S4559" s="17">
        <f>[1]!s_val_ev(A4559,"",100000000)</f>
        <v>87.981718065899997</v>
      </c>
      <c r="T4559" s="17">
        <f>[1]!share_freesharesmv(A4559,"",100000000)</f>
        <v>49.5621583617</v>
      </c>
      <c r="U4559" s="17">
        <f>[1]!s_dq_amount_btin(A4559,E4559,100000000)</f>
        <v>2.1697786400000001</v>
      </c>
      <c r="V4559" s="17">
        <f>[1]!s_dq_turn(A4559,E4559)</f>
        <v>2.5028512166023185</v>
      </c>
      <c r="W4559" s="2">
        <f>[1]!s_pq_amount(A4559,"20260101","",100000000)</f>
        <v>431.89629879</v>
      </c>
      <c r="X4559" s="2">
        <f>[1]!s_pq_avgamount(A4559,"20260101","",100000000)</f>
        <v>3.9263299889999996</v>
      </c>
      <c r="Y4559" s="17">
        <f>[1]!s_ipo_dilutedpe(A4559)</f>
        <v>0</v>
      </c>
      <c r="Z4559" s="12">
        <f>[1]!s_ipo_collection_total(A4559,100000000)</f>
        <v>0.25919999999999999</v>
      </c>
      <c r="AA4559" s="2">
        <f>[1]!s_val_pe_ttm(A4559,E4559)</f>
        <v>15.393021583557129</v>
      </c>
      <c r="AB4559" s="5">
        <f>[1]!s_info_zjtxornot1(A4559,"")</f>
        <v>0</v>
      </c>
      <c r="AC4559" s="22" t="str">
        <f>[1]!s_info_nature1(A4559,"")</f>
        <v>地方国有企业</v>
      </c>
      <c r="AD4559" s="6" t="str">
        <f>[1]!s_info_city(A4559)</f>
        <v>厦门市</v>
      </c>
      <c r="AE4559" s="6" t="str">
        <f>[1]!s_info_province(A4559)</f>
        <v>福建省</v>
      </c>
      <c r="AF4559">
        <v>118.11022</v>
      </c>
      <c r="AG4559">
        <v>24.490473999999999</v>
      </c>
    </row>
    <row r="4560" spans="1:33" x14ac:dyDescent="0.3">
      <c r="A4560" s="12" t="s">
        <v>9404</v>
      </c>
      <c r="B4560" s="12" t="s">
        <v>9405</v>
      </c>
      <c r="C4560" s="16" t="str">
        <f>[1]!s_info_mkt(A4560)</f>
        <v>创业板</v>
      </c>
      <c r="D4560" s="16" t="str">
        <f>[1]!s_ipo_listeddate(A4560)</f>
        <v>2017-07-03</v>
      </c>
      <c r="E4560" s="16" t="str">
        <f>[1]!lastradeday_s("000002","")</f>
        <v>2026-06-22</v>
      </c>
      <c r="F4560" s="16" t="str">
        <f>[1]!s_info_industry_csrc2023(A4560,"",3)</f>
        <v>电气机械和器材制造业</v>
      </c>
      <c r="G4560" s="16" t="str">
        <f>[1]!s_info_industry_csrc2023(A4560,"",1)</f>
        <v>制造业</v>
      </c>
      <c r="H4560" s="16">
        <f>[1]!s_is(A4560,83,"FY","YTD","20251231",1,"",100000000)</f>
        <v>2.3823869902000001</v>
      </c>
      <c r="I4560" s="16">
        <f>[1]!s_is(A4560,83,"FY","YTD","20241231",1,"",100000000)</f>
        <v>3.3739859137999999</v>
      </c>
      <c r="J4560" s="16">
        <f t="shared" si="213"/>
        <v>-0.29389539521912156</v>
      </c>
      <c r="K4560" s="16">
        <f>[1]!s_is(A4560,61,"FY","YTD","20251231",1,"",100000000)</f>
        <v>-2.0828957283</v>
      </c>
      <c r="L4560" s="16">
        <f>[1]!s_is(A4560,61,"FY","YTD","20241231",1,"",100000000)</f>
        <v>7.9356959500000004E-2</v>
      </c>
      <c r="M4560" s="16">
        <f t="shared" si="214"/>
        <v>-27.247171532573649</v>
      </c>
      <c r="N4560" s="16">
        <f>[1]!s_fa_roe(A4560,"20251231")</f>
        <v>-38.7926</v>
      </c>
      <c r="O4560" s="16">
        <f>[1]!s_stmnote_rdexp(A4560,"20251231",1,10000)</f>
        <v>1467.932675</v>
      </c>
      <c r="P4560" s="20">
        <f t="shared" si="215"/>
        <v>6.1616046470971027E-2</v>
      </c>
      <c r="Q4560" s="16">
        <f>[1]!s_margin_tradingbalance(A4560,"",10000)</f>
        <v>0</v>
      </c>
      <c r="R4560" s="16">
        <f>[1]!s_margin_seclendingbalance(A4560,"",10000)</f>
        <v>0</v>
      </c>
      <c r="S4560" s="17">
        <f>[1]!s_val_ev(A4560,"",100000000)</f>
        <v>20.092758368599998</v>
      </c>
      <c r="T4560" s="17">
        <f>[1]!share_freesharesmv(A4560,"",100000000)</f>
        <v>10.954567795399999</v>
      </c>
      <c r="U4560" s="17">
        <f>[1]!s_dq_amount_btin(A4560,E4560,100000000)</f>
        <v>1.23120651</v>
      </c>
      <c r="V4560" s="17">
        <f>[1]!s_dq_turn(A4560,E4560)</f>
        <v>9.1404863247353756</v>
      </c>
      <c r="W4560" s="2">
        <f>[1]!s_pq_amount(A4560,"20260101","",100000000)</f>
        <v>86.636959750000003</v>
      </c>
      <c r="X4560" s="2">
        <f>[1]!s_pq_avgamount(A4560,"20260101","",100000000)</f>
        <v>0.78760872500000001</v>
      </c>
      <c r="Y4560" s="17">
        <f>[1]!s_ipo_dilutedpe(A4560)</f>
        <v>22.98</v>
      </c>
      <c r="Z4560" s="12">
        <f>[1]!s_ipo_collection_total(A4560,100000000)</f>
        <v>2.9510999999999998</v>
      </c>
      <c r="AA4560" s="2">
        <f>[1]!s_val_pe_ttm(A4560,E4560)</f>
        <v>-10.043693542480469</v>
      </c>
      <c r="AB4560" s="5">
        <f>[1]!s_info_zjtxornot1(A4560,"")</f>
        <v>0</v>
      </c>
      <c r="AC4560" s="22" t="str">
        <f>[1]!s_info_nature1(A4560,"")</f>
        <v>民营企业</v>
      </c>
      <c r="AD4560" s="6" t="str">
        <f>[1]!s_info_city(A4560)</f>
        <v>南京市</v>
      </c>
      <c r="AE4560" s="6" t="str">
        <f>[1]!s_info_province(A4560)</f>
        <v>江苏省</v>
      </c>
      <c r="AF4560">
        <v>118.767413</v>
      </c>
      <c r="AG4560">
        <v>32.041544000000002</v>
      </c>
    </row>
    <row r="4561" spans="1:33" x14ac:dyDescent="0.3">
      <c r="A4561" s="12" t="s">
        <v>9406</v>
      </c>
      <c r="B4561" s="12" t="s">
        <v>9407</v>
      </c>
      <c r="C4561" s="16" t="str">
        <f>[1]!s_info_mkt(A4561)</f>
        <v>主板</v>
      </c>
      <c r="D4561" s="16" t="str">
        <f>[1]!s_ipo_listeddate(A4561)</f>
        <v>2014-01-21</v>
      </c>
      <c r="E4561" s="16" t="str">
        <f>[1]!lastradeday_s("000002","")</f>
        <v>2026-06-22</v>
      </c>
      <c r="F4561" s="16" t="str">
        <f>[1]!s_info_industry_csrc2023(A4561,"",3)</f>
        <v>电气机械和器材制造业</v>
      </c>
      <c r="G4561" s="16" t="str">
        <f>[1]!s_info_industry_csrc2023(A4561,"",1)</f>
        <v>制造业</v>
      </c>
      <c r="H4561" s="16">
        <f>[1]!s_is(A4561,83,"FY","YTD","20251231",1,"",100000000)</f>
        <v>161.92053797719998</v>
      </c>
      <c r="I4561" s="16">
        <f>[1]!s_is(A4561,83,"FY","YTD","20241231",1,"",100000000)</f>
        <v>168.21049466939999</v>
      </c>
      <c r="J4561" s="16">
        <f t="shared" si="213"/>
        <v>-3.7393366594410504E-2</v>
      </c>
      <c r="K4561" s="16">
        <f>[1]!s_is(A4561,61,"FY","YTD","20251231",1,"",100000000)</f>
        <v>9.9936873636999994</v>
      </c>
      <c r="L4561" s="16">
        <f>[1]!s_is(A4561,61,"FY","YTD","20241231",1,"",100000000)</f>
        <v>10.528387504199999</v>
      </c>
      <c r="M4561" s="16">
        <f t="shared" si="214"/>
        <v>-5.0786517905680874E-2</v>
      </c>
      <c r="N4561" s="16">
        <f>[1]!s_fa_roe(A4561,"20251231")</f>
        <v>11.8376</v>
      </c>
      <c r="O4561" s="16">
        <f>[1]!s_stmnote_rdexp(A4561,"20251231",1,10000)</f>
        <v>55030.821789999995</v>
      </c>
      <c r="P4561" s="20">
        <f t="shared" si="215"/>
        <v>3.3986313581634023E-2</v>
      </c>
      <c r="Q4561" s="16">
        <f>[1]!s_margin_tradingbalance(A4561,"",10000)</f>
        <v>25868.487000000001</v>
      </c>
      <c r="R4561" s="16">
        <f>[1]!s_margin_seclendingbalance(A4561,"",10000)</f>
        <v>216.6996</v>
      </c>
      <c r="S4561" s="17">
        <f>[1]!s_val_ev(A4561,"",100000000)</f>
        <v>92.391463764000022</v>
      </c>
      <c r="T4561" s="17">
        <f>[1]!share_freesharesmv(A4561,"",100000000)</f>
        <v>30.645757685400003</v>
      </c>
      <c r="U4561" s="17">
        <f>[1]!s_dq_amount_btin(A4561,E4561,100000000)</f>
        <v>1.16565702</v>
      </c>
      <c r="V4561" s="17">
        <f>[1]!s_dq_turn(A4561,E4561)</f>
        <v>1.2971085834359242</v>
      </c>
      <c r="W4561" s="2">
        <f>[1]!s_pq_amount(A4561,"20260101","",100000000)</f>
        <v>260.49681715000003</v>
      </c>
      <c r="X4561" s="2">
        <f>[1]!s_pq_avgamount(A4561,"20260101","",100000000)</f>
        <v>2.3681528831818182</v>
      </c>
      <c r="Y4561" s="17">
        <f>[1]!s_ipo_dilutedpe(A4561)</f>
        <v>30.08</v>
      </c>
      <c r="Z4561" s="12">
        <f>[1]!s_ipo_collection_total(A4561,100000000)</f>
        <v>7.98</v>
      </c>
      <c r="AA4561" s="2">
        <f>[1]!s_val_pe_ttm(A4561,E4561)</f>
        <v>11.114214897155762</v>
      </c>
      <c r="AB4561" s="5">
        <f>[1]!s_info_zjtxornot1(A4561,"")</f>
        <v>1</v>
      </c>
      <c r="AC4561" s="22" t="str">
        <f>[1]!s_info_nature1(A4561,"")</f>
        <v>民营企业</v>
      </c>
      <c r="AD4561" s="6" t="str">
        <f>[1]!s_info_city(A4561)</f>
        <v>佛山市</v>
      </c>
      <c r="AE4561" s="6" t="str">
        <f>[1]!s_info_province(A4561)</f>
        <v>广东省</v>
      </c>
      <c r="AF4561">
        <v>113.12271699999999</v>
      </c>
      <c r="AG4561">
        <v>23.028762</v>
      </c>
    </row>
    <row r="4562" spans="1:33" x14ac:dyDescent="0.3">
      <c r="A4562" s="12" t="s">
        <v>9408</v>
      </c>
      <c r="B4562" s="12" t="s">
        <v>9409</v>
      </c>
      <c r="C4562" s="16" t="str">
        <f>[1]!s_info_mkt(A4562)</f>
        <v>主板</v>
      </c>
      <c r="D4562" s="16" t="str">
        <f>[1]!s_ipo_listeddate(A4562)</f>
        <v>2023-03-03</v>
      </c>
      <c r="E4562" s="16" t="str">
        <f>[1]!lastradeday_s("000002","")</f>
        <v>2026-06-22</v>
      </c>
      <c r="F4562" s="16" t="str">
        <f>[1]!s_info_industry_csrc2023(A4562,"",3)</f>
        <v>有色金属矿采选业</v>
      </c>
      <c r="G4562" s="16" t="str">
        <f>[1]!s_info_industry_csrc2023(A4562,"",1)</f>
        <v>采矿业</v>
      </c>
      <c r="H4562" s="16">
        <f>[1]!s_is(A4562,83,"FY","YTD","20251231",1,"",100000000)</f>
        <v>10.261495631300001</v>
      </c>
      <c r="I4562" s="16">
        <f>[1]!s_is(A4562,83,"FY","YTD","20241231",1,"",100000000)</f>
        <v>6.3983398409000003</v>
      </c>
      <c r="J4562" s="16">
        <f t="shared" si="213"/>
        <v>0.60377471132521188</v>
      </c>
      <c r="K4562" s="16">
        <f>[1]!s_is(A4562,61,"FY","YTD","20251231",1,"",100000000)</f>
        <v>4.6582398803</v>
      </c>
      <c r="L4562" s="16">
        <f>[1]!s_is(A4562,61,"FY","YTD","20241231",1,"",100000000)</f>
        <v>2.4819024762000002</v>
      </c>
      <c r="M4562" s="16">
        <f t="shared" si="214"/>
        <v>0.87688272402715606</v>
      </c>
      <c r="N4562" s="16">
        <f>[1]!s_fa_roe(A4562,"20251231")</f>
        <v>28.3398</v>
      </c>
      <c r="O4562" s="16">
        <f>[1]!s_stmnote_rdexp(A4562,"20251231",1,10000)</f>
        <v>0</v>
      </c>
      <c r="P4562" s="20">
        <f t="shared" si="215"/>
        <v>0</v>
      </c>
      <c r="Q4562" s="16">
        <f>[1]!s_margin_tradingbalance(A4562,"",10000)</f>
        <v>58129.478900000002</v>
      </c>
      <c r="R4562" s="16">
        <f>[1]!s_margin_seclendingbalance(A4562,"",10000)</f>
        <v>22.366</v>
      </c>
      <c r="S4562" s="17">
        <f>[1]!s_val_ev(A4562,"",100000000)</f>
        <v>180.51599999999999</v>
      </c>
      <c r="T4562" s="17">
        <f>[1]!share_freesharesmv(A4562,"",100000000)</f>
        <v>73.198258056</v>
      </c>
      <c r="U4562" s="17">
        <f>[1]!s_dq_amount_btin(A4562,E4562,100000000)</f>
        <v>4.46080772</v>
      </c>
      <c r="V4562" s="17">
        <f>[1]!s_dq_turn(A4562,E4562)</f>
        <v>2.5393909523809524</v>
      </c>
      <c r="W4562" s="2">
        <f>[1]!s_pq_amount(A4562,"20260101","",100000000)</f>
        <v>1131.19287235</v>
      </c>
      <c r="X4562" s="2">
        <f>[1]!s_pq_avgamount(A4562,"20260101","",100000000)</f>
        <v>10.283571566818182</v>
      </c>
      <c r="Y4562" s="17">
        <f>[1]!s_ipo_dilutedpe(A4562)</f>
        <v>22.98</v>
      </c>
      <c r="Z4562" s="12">
        <f>[1]!s_ipo_collection_total(A4562,100000000)</f>
        <v>4.2539999999999996</v>
      </c>
      <c r="AA4562" s="2">
        <f>[1]!s_val_pe_ttm(A4562,E4562)</f>
        <v>28.407445907592773</v>
      </c>
      <c r="AB4562" s="5">
        <f>[1]!s_info_zjtxornot1(A4562,"")</f>
        <v>0</v>
      </c>
      <c r="AC4562" s="22" t="str">
        <f>[1]!s_info_nature1(A4562,"")</f>
        <v>地方国有企业</v>
      </c>
      <c r="AD4562" s="6" t="str">
        <f>[1]!s_info_city(A4562)</f>
        <v>凉山彝族自治州</v>
      </c>
      <c r="AE4562" s="6" t="str">
        <f>[1]!s_info_province(A4562)</f>
        <v>四川省</v>
      </c>
      <c r="AF4562">
        <v>102.258746</v>
      </c>
      <c r="AG4562">
        <v>27.886762000000001</v>
      </c>
    </row>
    <row r="4563" spans="1:33" x14ac:dyDescent="0.3">
      <c r="A4563" s="12" t="s">
        <v>9410</v>
      </c>
      <c r="B4563" s="12" t="s">
        <v>9411</v>
      </c>
      <c r="C4563" s="16" t="str">
        <f>[1]!s_info_mkt(A4563)</f>
        <v>主板</v>
      </c>
      <c r="D4563" s="16" t="str">
        <f>[1]!s_ipo_listeddate(A4563)</f>
        <v>1997-07-31</v>
      </c>
      <c r="E4563" s="16" t="str">
        <f>[1]!lastradeday_s("000002","")</f>
        <v>2026-06-22</v>
      </c>
      <c r="F4563" s="16" t="str">
        <f>[1]!s_info_industry_csrc2023(A4563,"",3)</f>
        <v>资本市场服务</v>
      </c>
      <c r="G4563" s="16" t="str">
        <f>[1]!s_info_industry_csrc2023(A4563,"",1)</f>
        <v>金融业</v>
      </c>
      <c r="H4563" s="16">
        <f>[1]!s_is(A4563,83,"FY","YTD","20251231",1,"",100000000)</f>
        <v>105.4773427996</v>
      </c>
      <c r="I4563" s="16">
        <f>[1]!s_is(A4563,83,"FY","YTD","20241231",1,"",100000000)</f>
        <v>67.952523149499996</v>
      </c>
      <c r="J4563" s="16">
        <f t="shared" si="213"/>
        <v>0.55222113780150495</v>
      </c>
      <c r="K4563" s="16">
        <f>[1]!s_is(A4563,61,"FY","YTD","20251231",1,"",100000000)</f>
        <v>36.964107710299999</v>
      </c>
      <c r="L4563" s="16">
        <f>[1]!s_is(A4563,61,"FY","YTD","20241231",1,"",100000000)</f>
        <v>18.349538859999999</v>
      </c>
      <c r="M4563" s="16">
        <f t="shared" si="214"/>
        <v>1.0144434142090479</v>
      </c>
      <c r="N4563" s="16">
        <f>[1]!s_fa_roe(A4563,"20251231")</f>
        <v>9.1140000000000008</v>
      </c>
      <c r="O4563" s="16">
        <f>[1]!s_stmnote_rdexp(A4563,"20251231",1,10000)</f>
        <v>0</v>
      </c>
      <c r="P4563" s="20">
        <f t="shared" si="215"/>
        <v>0</v>
      </c>
      <c r="Q4563" s="16">
        <f>[1]!s_margin_tradingbalance(A4563,"",10000)</f>
        <v>170827.2978</v>
      </c>
      <c r="R4563" s="16">
        <f>[1]!s_margin_seclendingbalance(A4563,"",10000)</f>
        <v>349.39760000000001</v>
      </c>
      <c r="S4563" s="17">
        <f>[1]!s_val_ev(A4563,"",100000000)</f>
        <v>475.58627352799994</v>
      </c>
      <c r="T4563" s="17">
        <f>[1]!share_freesharesmv(A4563,"",100000000)</f>
        <v>273.30415880999999</v>
      </c>
      <c r="U4563" s="17">
        <f>[1]!s_dq_amount_btin(A4563,E4563,100000000)</f>
        <v>18.47065851</v>
      </c>
      <c r="V4563" s="17">
        <f>[1]!s_dq_turn(A4563,E4563)</f>
        <v>4.0039134398774658</v>
      </c>
      <c r="W4563" s="2">
        <f>[1]!s_pq_amount(A4563,"20260101","",100000000)</f>
        <v>816.99981817000003</v>
      </c>
      <c r="X4563" s="2">
        <f>[1]!s_pq_avgamount(A4563,"20260101","",100000000)</f>
        <v>7.4272710742727268</v>
      </c>
      <c r="Y4563" s="17">
        <f>[1]!s_ipo_dilutedpe(A4563)</f>
        <v>0</v>
      </c>
      <c r="Z4563" s="12">
        <f>[1]!s_ipo_collection_total(A4563,100000000)</f>
        <v>7.0679999999999996</v>
      </c>
      <c r="AA4563" s="2">
        <f>[1]!s_val_pe_ttm(A4563,E4563)</f>
        <v>11.315096855163574</v>
      </c>
      <c r="AB4563" s="5">
        <f>[1]!s_info_zjtxornot1(A4563,"")</f>
        <v>0</v>
      </c>
      <c r="AC4563" s="22" t="str">
        <f>[1]!s_info_nature1(A4563,"")</f>
        <v>公众企业</v>
      </c>
      <c r="AD4563" s="6" t="str">
        <f>[1]!s_info_city(A4563)</f>
        <v>武汉市</v>
      </c>
      <c r="AE4563" s="6" t="str">
        <f>[1]!s_info_province(A4563)</f>
        <v>湖北省</v>
      </c>
      <c r="AF4563">
        <v>114.29857199999999</v>
      </c>
      <c r="AG4563">
        <v>30.584354999999999</v>
      </c>
    </row>
    <row r="4564" spans="1:33" x14ac:dyDescent="0.3">
      <c r="A4564" s="12" t="s">
        <v>9412</v>
      </c>
      <c r="B4564" s="12" t="s">
        <v>9413</v>
      </c>
      <c r="C4564" s="16" t="str">
        <f>[1]!s_info_mkt(A4564)</f>
        <v>主板</v>
      </c>
      <c r="D4564" s="16" t="str">
        <f>[1]!s_ipo_listeddate(A4564)</f>
        <v>2003-07-03</v>
      </c>
      <c r="E4564" s="16" t="str">
        <f>[1]!lastradeday_s("000002","")</f>
        <v>2026-06-22</v>
      </c>
      <c r="F4564" s="16" t="str">
        <f>[1]!s_info_industry_csrc2023(A4564,"",3)</f>
        <v>专用设备制造业</v>
      </c>
      <c r="G4564" s="16" t="str">
        <f>[1]!s_info_industry_csrc2023(A4564,"",1)</f>
        <v>制造业</v>
      </c>
      <c r="H4564" s="16">
        <f>[1]!s_is(A4564,83,"FY","YTD","20251231",1,"",100000000)</f>
        <v>896.99504999999999</v>
      </c>
      <c r="I4564" s="16">
        <f>[1]!s_is(A4564,83,"FY","YTD","20241231",1,"",100000000)</f>
        <v>783.83379000000002</v>
      </c>
      <c r="J4564" s="16">
        <f t="shared" si="213"/>
        <v>0.14436894842208825</v>
      </c>
      <c r="K4564" s="16">
        <f>[1]!s_is(A4564,61,"FY","YTD","20251231",1,"",100000000)</f>
        <v>84.080569999999994</v>
      </c>
      <c r="L4564" s="16">
        <f>[1]!s_is(A4564,61,"FY","YTD","20241231",1,"",100000000)</f>
        <v>59.754510000000003</v>
      </c>
      <c r="M4564" s="16">
        <f t="shared" si="214"/>
        <v>0.40709998291342342</v>
      </c>
      <c r="N4564" s="16">
        <f>[1]!s_fa_roe(A4564,"20251231")</f>
        <v>10.491400000000001</v>
      </c>
      <c r="O4564" s="16">
        <f>[1]!s_stmnote_rdexp(A4564,"20251231",1,10000)</f>
        <v>516891.1</v>
      </c>
      <c r="P4564" s="20">
        <f t="shared" si="215"/>
        <v>5.7624743860069237E-2</v>
      </c>
      <c r="Q4564" s="16">
        <f>[1]!s_margin_tradingbalance(A4564,"",10000)</f>
        <v>169910.2335</v>
      </c>
      <c r="R4564" s="16">
        <f>[1]!s_margin_seclendingbalance(A4564,"",10000)</f>
        <v>808.83109999999999</v>
      </c>
      <c r="S4564" s="17">
        <f>[1]!s_val_ev(A4564,"",100000000)</f>
        <v>1734.4669847181622</v>
      </c>
      <c r="T4564" s="17">
        <f>[1]!share_freesharesmv(A4564,"",100000000)</f>
        <v>1091.2284093384999</v>
      </c>
      <c r="U4564" s="17">
        <f>[1]!s_dq_amount_btin(A4564,E4564,100000000)</f>
        <v>18.789039819999999</v>
      </c>
      <c r="V4564" s="17">
        <f>[1]!s_dq_turn(A4564,E4564)</f>
        <v>1.199019204407195</v>
      </c>
      <c r="W4564" s="2">
        <f>[1]!s_pq_amount(A4564,"20260101","",100000000)</f>
        <v>1942.7573239400001</v>
      </c>
      <c r="X4564" s="2">
        <f>[1]!s_pq_avgamount(A4564,"20260101","",100000000)</f>
        <v>17.661430217636365</v>
      </c>
      <c r="Y4564" s="17">
        <f>[1]!s_ipo_dilutedpe(A4564)</f>
        <v>13.41</v>
      </c>
      <c r="Z4564" s="12">
        <f>[1]!s_ipo_collection_total(A4564,100000000)</f>
        <v>9.3360000000000003</v>
      </c>
      <c r="AA4564" s="2">
        <f>[1]!s_val_pe_ttm(A4564,E4564)</f>
        <v>20.700216293334961</v>
      </c>
      <c r="AB4564" s="5">
        <f>[1]!s_info_zjtxornot1(A4564,"")</f>
        <v>1</v>
      </c>
      <c r="AC4564" s="22" t="str">
        <f>[1]!s_info_nature1(A4564,"")</f>
        <v>民营企业</v>
      </c>
      <c r="AD4564" s="6" t="str">
        <f>[1]!s_info_city(A4564)</f>
        <v>北京市</v>
      </c>
      <c r="AE4564" s="6" t="str">
        <f>[1]!s_info_province(A4564)</f>
        <v>北京</v>
      </c>
      <c r="AF4564">
        <v>116.40528500000001</v>
      </c>
      <c r="AG4564">
        <v>39.904989</v>
      </c>
    </row>
    <row r="4565" spans="1:33" x14ac:dyDescent="0.3">
      <c r="A4565" s="12" t="s">
        <v>9414</v>
      </c>
      <c r="B4565" s="12" t="s">
        <v>9415</v>
      </c>
      <c r="C4565" s="16" t="str">
        <f>[1]!s_info_mkt(A4565)</f>
        <v>主板</v>
      </c>
      <c r="D4565" s="16" t="str">
        <f>[1]!s_ipo_listeddate(A4565)</f>
        <v>2014-07-31</v>
      </c>
      <c r="E4565" s="16" t="str">
        <f>[1]!lastradeday_s("000002","")</f>
        <v>2026-06-22</v>
      </c>
      <c r="F4565" s="16" t="str">
        <f>[1]!s_info_industry_csrc2023(A4565,"",3)</f>
        <v>专业技术服务业</v>
      </c>
      <c r="G4565" s="16" t="str">
        <f>[1]!s_info_industry_csrc2023(A4565,"",1)</f>
        <v>科学研究和技术服务业</v>
      </c>
      <c r="H4565" s="16">
        <f>[1]!s_is(A4565,83,"FY","YTD","20251231",1,"",100000000)</f>
        <v>37.274238841799999</v>
      </c>
      <c r="I4565" s="16">
        <f>[1]!s_is(A4565,83,"FY","YTD","20241231",1,"",100000000)</f>
        <v>23.243079496700002</v>
      </c>
      <c r="J4565" s="16">
        <f t="shared" si="213"/>
        <v>0.60367041067394323</v>
      </c>
      <c r="K4565" s="16">
        <f>[1]!s_is(A4565,61,"FY","YTD","20251231",1,"",100000000)</f>
        <v>0.1371271587</v>
      </c>
      <c r="L4565" s="16">
        <f>[1]!s_is(A4565,61,"FY","YTD","20241231",1,"",100000000)</f>
        <v>7.6023838799999993E-2</v>
      </c>
      <c r="M4565" s="16">
        <f t="shared" si="214"/>
        <v>0.80373894379035238</v>
      </c>
      <c r="N4565" s="16">
        <f>[1]!s_fa_roe(A4565,"20251231")</f>
        <v>0.67079999999999995</v>
      </c>
      <c r="O4565" s="16">
        <f>[1]!s_stmnote_rdexp(A4565,"20251231",1,10000)</f>
        <v>11685.334191</v>
      </c>
      <c r="P4565" s="20">
        <f t="shared" si="215"/>
        <v>3.1349625248137482E-2</v>
      </c>
      <c r="Q4565" s="16">
        <f>[1]!s_margin_tradingbalance(A4565,"",10000)</f>
        <v>11530.044</v>
      </c>
      <c r="R4565" s="16">
        <f>[1]!s_margin_seclendingbalance(A4565,"",10000)</f>
        <v>7.1300000000000002E-2</v>
      </c>
      <c r="S4565" s="17">
        <f>[1]!s_val_ev(A4565,"",100000000)</f>
        <v>44.261249999999997</v>
      </c>
      <c r="T4565" s="17">
        <f>[1]!share_freesharesmv(A4565,"",100000000)</f>
        <v>21.838755514999999</v>
      </c>
      <c r="U4565" s="17">
        <f>[1]!s_dq_amount_btin(A4565,E4565,100000000)</f>
        <v>0.88080787000000005</v>
      </c>
      <c r="V4565" s="17">
        <f>[1]!s_dq_turn(A4565,E4565)</f>
        <v>2.0388452088452089</v>
      </c>
      <c r="W4565" s="2">
        <f>[1]!s_pq_amount(A4565,"20260101","",100000000)</f>
        <v>125.91351596</v>
      </c>
      <c r="X4565" s="2">
        <f>[1]!s_pq_avgamount(A4565,"20260101","",100000000)</f>
        <v>1.1446683269090909</v>
      </c>
      <c r="Y4565" s="17">
        <f>[1]!s_ipo_dilutedpe(A4565)</f>
        <v>21.63</v>
      </c>
      <c r="Z4565" s="12">
        <f>[1]!s_ipo_collection_total(A4565,100000000)</f>
        <v>2.7679999999999998</v>
      </c>
      <c r="AA4565" s="2">
        <f>[1]!s_val_pe_ttm(A4565,E4565)</f>
        <v>135.08633422851563</v>
      </c>
      <c r="AB4565" s="5">
        <f>[1]!s_info_zjtxornot1(A4565,"")</f>
        <v>0</v>
      </c>
      <c r="AC4565" s="22" t="str">
        <f>[1]!s_info_nature1(A4565,"")</f>
        <v>中央国有企业</v>
      </c>
      <c r="AD4565" s="6" t="str">
        <f>[1]!s_info_city(A4565)</f>
        <v>天津市</v>
      </c>
      <c r="AE4565" s="6" t="str">
        <f>[1]!s_info_province(A4565)</f>
        <v>天津</v>
      </c>
      <c r="AF4565">
        <v>117.19018199999999</v>
      </c>
      <c r="AG4565">
        <v>39.125596000000002</v>
      </c>
    </row>
    <row r="4566" spans="1:33" x14ac:dyDescent="0.3">
      <c r="A4566" s="12" t="s">
        <v>9416</v>
      </c>
      <c r="B4566" s="12" t="s">
        <v>9417</v>
      </c>
      <c r="C4566" s="16" t="str">
        <f>[1]!s_info_mkt(A4566)</f>
        <v>主板</v>
      </c>
      <c r="D4566" s="16" t="str">
        <f>[1]!s_ipo_listeddate(A4566)</f>
        <v>2002-05-09</v>
      </c>
      <c r="E4566" s="16" t="str">
        <f>[1]!lastradeday_s("000002","")</f>
        <v>2026-06-22</v>
      </c>
      <c r="F4566" s="16" t="str">
        <f>[1]!s_info_industry_csrc2023(A4566,"",3)</f>
        <v>商务服务业</v>
      </c>
      <c r="G4566" s="16" t="str">
        <f>[1]!s_info_industry_csrc2023(A4566,"",1)</f>
        <v>租赁和商务服务业</v>
      </c>
      <c r="H4566" s="16">
        <f>[1]!s_is(A4566,83,"FY","YTD","20251231",1,"",100000000)</f>
        <v>199.2725269451</v>
      </c>
      <c r="I4566" s="16">
        <f>[1]!s_is(A4566,83,"FY","YTD","20241231",1,"",100000000)</f>
        <v>157.37383922239999</v>
      </c>
      <c r="J4566" s="16">
        <f t="shared" si="213"/>
        <v>0.26623667522966743</v>
      </c>
      <c r="K4566" s="16">
        <f>[1]!s_is(A4566,61,"FY","YTD","20251231",1,"",100000000)</f>
        <v>42.035469469699997</v>
      </c>
      <c r="L4566" s="16">
        <f>[1]!s_is(A4566,61,"FY","YTD","20241231",1,"",100000000)</f>
        <v>30.736774948600001</v>
      </c>
      <c r="M4566" s="16">
        <f t="shared" si="214"/>
        <v>0.36759531668479845</v>
      </c>
      <c r="N4566" s="16">
        <f>[1]!s_fa_roe(A4566,"20251231")</f>
        <v>19.348199999999999</v>
      </c>
      <c r="O4566" s="16">
        <f>[1]!s_stmnote_rdexp(A4566,"20251231",1,10000)</f>
        <v>6761.48</v>
      </c>
      <c r="P4566" s="20">
        <f t="shared" si="215"/>
        <v>3.3930818781972897E-3</v>
      </c>
      <c r="Q4566" s="16">
        <f>[1]!s_margin_tradingbalance(A4566,"",10000)</f>
        <v>179432.43710000001</v>
      </c>
      <c r="R4566" s="16">
        <f>[1]!s_margin_seclendingbalance(A4566,"",10000)</f>
        <v>1242.7714000000001</v>
      </c>
      <c r="S4566" s="17">
        <f>[1]!s_val_ev(A4566,"",100000000)</f>
        <v>582.90234572380007</v>
      </c>
      <c r="T4566" s="17">
        <f>[1]!share_freesharesmv(A4566,"",100000000)</f>
        <v>240.56771134780001</v>
      </c>
      <c r="U4566" s="17">
        <f>[1]!s_dq_amount_btin(A4566,E4566,100000000)</f>
        <v>7.8616261500000002</v>
      </c>
      <c r="V4566" s="17">
        <f>[1]!s_dq_turn(A4566,E4566)</f>
        <v>1.3813676278145115</v>
      </c>
      <c r="W4566" s="2">
        <f>[1]!s_pq_amount(A4566,"20260101","",100000000)</f>
        <v>1339.98033192</v>
      </c>
      <c r="X4566" s="2">
        <f>[1]!s_pq_avgamount(A4566,"20260101","",100000000)</f>
        <v>12.181639381090909</v>
      </c>
      <c r="Y4566" s="17">
        <f>[1]!s_ipo_dilutedpe(A4566)</f>
        <v>0</v>
      </c>
      <c r="Z4566" s="12">
        <f>[1]!s_ipo_collection_total(A4566,100000000)</f>
        <v>0</v>
      </c>
      <c r="AA4566" s="2">
        <f>[1]!s_val_pe_ttm(A4566,E4566)</f>
        <v>13.275945663452148</v>
      </c>
      <c r="AB4566" s="5">
        <f>[1]!s_info_zjtxornot1(A4566,"")</f>
        <v>0</v>
      </c>
      <c r="AC4566" s="22" t="str">
        <f>[1]!s_info_nature1(A4566,"")</f>
        <v>地方国有企业</v>
      </c>
      <c r="AD4566" s="6" t="str">
        <f>[1]!s_info_city(A4566)</f>
        <v>义乌市</v>
      </c>
      <c r="AE4566" s="6" t="str">
        <f>[1]!s_info_province(A4566)</f>
        <v>浙江省</v>
      </c>
      <c r="AF4566">
        <v>120.067296</v>
      </c>
      <c r="AG4566">
        <v>29.306443999999999</v>
      </c>
    </row>
    <row r="4567" spans="1:33" x14ac:dyDescent="0.3">
      <c r="A4567" s="12" t="s">
        <v>9418</v>
      </c>
      <c r="B4567" s="12" t="s">
        <v>9419</v>
      </c>
      <c r="C4567" s="16" t="str">
        <f>[1]!s_info_mkt(A4567)</f>
        <v>主板</v>
      </c>
      <c r="D4567" s="16" t="str">
        <f>[1]!s_ipo_listeddate(A4567)</f>
        <v>2017-04-18</v>
      </c>
      <c r="E4567" s="16" t="str">
        <f>[1]!lastradeday_s("000002","")</f>
        <v>2026-06-22</v>
      </c>
      <c r="F4567" s="16" t="str">
        <f>[1]!s_info_industry_csrc2023(A4567,"",3)</f>
        <v>化学纤维制造业</v>
      </c>
      <c r="G4567" s="16" t="str">
        <f>[1]!s_info_industry_csrc2023(A4567,"",1)</f>
        <v>制造业</v>
      </c>
      <c r="H4567" s="16">
        <f>[1]!s_is(A4567,83,"FY","YTD","20251231",1,"",100000000)</f>
        <v>715.56616631229997</v>
      </c>
      <c r="I4567" s="16">
        <f>[1]!s_is(A4567,83,"FY","YTD","20241231",1,"",100000000)</f>
        <v>670.90551501440007</v>
      </c>
      <c r="J4567" s="16">
        <f t="shared" si="213"/>
        <v>6.6567721234101596E-2</v>
      </c>
      <c r="K4567" s="16">
        <f>[1]!s_is(A4567,61,"FY","YTD","20251231",1,"",100000000)</f>
        <v>10.1836711083</v>
      </c>
      <c r="L4567" s="16">
        <f>[1]!s_is(A4567,61,"FY","YTD","20241231",1,"",100000000)</f>
        <v>11.004757506800001</v>
      </c>
      <c r="M4567" s="16">
        <f t="shared" si="214"/>
        <v>-7.4611948331677364E-2</v>
      </c>
      <c r="N4567" s="16">
        <f>[1]!s_fa_roe(A4567,"20251231")</f>
        <v>5.782</v>
      </c>
      <c r="O4567" s="16">
        <f>[1]!s_stmnote_rdexp(A4567,"20251231",1,10000)</f>
        <v>134962.822438</v>
      </c>
      <c r="P4567" s="20">
        <f t="shared" si="215"/>
        <v>1.8860984321483018E-2</v>
      </c>
      <c r="Q4567" s="16">
        <f>[1]!s_margin_tradingbalance(A4567,"",10000)</f>
        <v>41606.896800000002</v>
      </c>
      <c r="R4567" s="16">
        <f>[1]!s_margin_seclendingbalance(A4567,"",10000)</f>
        <v>666.53309999999999</v>
      </c>
      <c r="S4567" s="17">
        <f>[1]!s_val_ev(A4567,"",100000000)</f>
        <v>364.51939839400001</v>
      </c>
      <c r="T4567" s="17">
        <f>[1]!share_freesharesmv(A4567,"",100000000)</f>
        <v>165.01102711800002</v>
      </c>
      <c r="U4567" s="17">
        <f>[1]!s_dq_amount_btin(A4567,E4567,100000000)</f>
        <v>7.3666295399999999</v>
      </c>
      <c r="V4567" s="17">
        <f>[1]!s_dq_turn(A4567,E4567)</f>
        <v>2.0988863187731246</v>
      </c>
      <c r="W4567" s="2">
        <f>[1]!s_pq_amount(A4567,"20260101","",100000000)</f>
        <v>529.70672362000005</v>
      </c>
      <c r="X4567" s="2">
        <f>[1]!s_pq_avgamount(A4567,"20260101","",100000000)</f>
        <v>4.8155156692727275</v>
      </c>
      <c r="Y4567" s="17">
        <f>[1]!s_ipo_dilutedpe(A4567)</f>
        <v>22.99</v>
      </c>
      <c r="Z4567" s="12">
        <f>[1]!s_ipo_collection_total(A4567,100000000)</f>
        <v>20.623640000000002</v>
      </c>
      <c r="AA4567" s="2">
        <f>[1]!s_val_pe_ttm(A4567,E4567)</f>
        <v>33.766887664794922</v>
      </c>
      <c r="AB4567" s="5">
        <f>[1]!s_info_zjtxornot1(A4567,"")</f>
        <v>0</v>
      </c>
      <c r="AC4567" s="22" t="str">
        <f>[1]!s_info_nature1(A4567,"")</f>
        <v>民营企业</v>
      </c>
      <c r="AD4567" s="6" t="str">
        <f>[1]!s_info_city(A4567)</f>
        <v>桐乡市</v>
      </c>
      <c r="AE4567" s="6" t="str">
        <f>[1]!s_info_province(A4567)</f>
        <v>浙江省</v>
      </c>
      <c r="AF4567">
        <v>120.49041099999999</v>
      </c>
      <c r="AG4567">
        <v>30.612341000000001</v>
      </c>
    </row>
    <row r="4568" spans="1:33" x14ac:dyDescent="0.3">
      <c r="A4568" s="12" t="s">
        <v>9420</v>
      </c>
      <c r="B4568" s="12" t="s">
        <v>9421</v>
      </c>
      <c r="C4568" s="16" t="str">
        <f>[1]!s_info_mkt(A4568)</f>
        <v>创业板</v>
      </c>
      <c r="D4568" s="16" t="str">
        <f>[1]!s_ipo_listeddate(A4568)</f>
        <v>2010-07-28</v>
      </c>
      <c r="E4568" s="16" t="str">
        <f>[1]!lastradeday_s("000002","")</f>
        <v>2026-06-22</v>
      </c>
      <c r="F4568" s="16" t="str">
        <f>[1]!s_info_industry_csrc2023(A4568,"",3)</f>
        <v>专用设备制造业</v>
      </c>
      <c r="G4568" s="16" t="str">
        <f>[1]!s_info_industry_csrc2023(A4568,"",1)</f>
        <v>制造业</v>
      </c>
      <c r="H4568" s="16">
        <f>[1]!s_is(A4568,83,"FY","YTD","20251231",1,"",100000000)</f>
        <v>1.7390566406000001</v>
      </c>
      <c r="I4568" s="16">
        <f>[1]!s_is(A4568,83,"FY","YTD","20241231",1,"",100000000)</f>
        <v>3.8405675643000001</v>
      </c>
      <c r="J4568" s="16">
        <f t="shared" si="213"/>
        <v>-0.54718759363449221</v>
      </c>
      <c r="K4568" s="16">
        <f>[1]!s_is(A4568,61,"FY","YTD","20251231",1,"",100000000)</f>
        <v>-2.7524090360000004</v>
      </c>
      <c r="L4568" s="16">
        <f>[1]!s_is(A4568,61,"FY","YTD","20241231",1,"",100000000)</f>
        <v>-1.2936966212000001</v>
      </c>
      <c r="M4568" s="16">
        <f t="shared" si="214"/>
        <v>-1.1275537022327042</v>
      </c>
      <c r="N4568" s="16">
        <f>[1]!s_fa_roe(A4568,"20251231")</f>
        <v>-77.933300000000003</v>
      </c>
      <c r="O4568" s="16">
        <f>[1]!s_stmnote_rdexp(A4568,"20251231",1,10000)</f>
        <v>3867.9755930000001</v>
      </c>
      <c r="P4568" s="20">
        <f t="shared" si="215"/>
        <v>0.22241803416279135</v>
      </c>
      <c r="Q4568" s="16">
        <f>[1]!s_margin_tradingbalance(A4568,"",10000)</f>
        <v>0</v>
      </c>
      <c r="R4568" s="16">
        <f>[1]!s_margin_seclendingbalance(A4568,"",10000)</f>
        <v>0</v>
      </c>
      <c r="S4568" s="17">
        <f>[1]!s_val_ev(A4568,"",100000000)</f>
        <v>25.3058059713</v>
      </c>
      <c r="T4568" s="17">
        <f>[1]!share_freesharesmv(A4568,"",100000000)</f>
        <v>21.136335649599999</v>
      </c>
      <c r="U4568" s="17">
        <f>[1]!s_dq_amount_btin(A4568,E4568,100000000)</f>
        <v>1.8726883400000001</v>
      </c>
      <c r="V4568" s="17">
        <f>[1]!s_dq_turn(A4568,E4568)</f>
        <v>7.7931702344365164</v>
      </c>
      <c r="W4568" s="2">
        <f>[1]!s_pq_amount(A4568,"20260101","",100000000)</f>
        <v>131.18437032</v>
      </c>
      <c r="X4568" s="2">
        <f>[1]!s_pq_avgamount(A4568,"20260101","",100000000)</f>
        <v>1.2035263332110091</v>
      </c>
      <c r="Y4568" s="17">
        <f>[1]!s_ipo_dilutedpe(A4568)</f>
        <v>45.07</v>
      </c>
      <c r="Z4568" s="12">
        <f>[1]!s_ipo_collection_total(A4568,100000000)</f>
        <v>2.907</v>
      </c>
      <c r="AA4568" s="2">
        <f>[1]!s_val_pe_ttm(A4568,E4568)</f>
        <v>-9.5816650390625</v>
      </c>
      <c r="AB4568" s="5">
        <f>[1]!s_info_zjtxornot1(A4568,"")</f>
        <v>1</v>
      </c>
      <c r="AC4568" s="22" t="str">
        <f>[1]!s_info_nature1(A4568,"")</f>
        <v>民营企业</v>
      </c>
      <c r="AD4568" s="6" t="str">
        <f>[1]!s_info_city(A4568)</f>
        <v>大连市</v>
      </c>
      <c r="AE4568" s="6" t="str">
        <f>[1]!s_info_province(A4568)</f>
        <v>辽宁省</v>
      </c>
      <c r="AF4568">
        <v>121.618622</v>
      </c>
      <c r="AG4568">
        <v>38.914589999999997</v>
      </c>
    </row>
    <row r="4569" spans="1:33" x14ac:dyDescent="0.3">
      <c r="A4569" s="12" t="s">
        <v>9422</v>
      </c>
      <c r="B4569" s="12" t="s">
        <v>9423</v>
      </c>
      <c r="C4569" s="16" t="str">
        <f>[1]!s_info_mkt(A4569)</f>
        <v>创业板</v>
      </c>
      <c r="D4569" s="16" t="str">
        <f>[1]!s_ipo_listeddate(A4569)</f>
        <v>2014-10-09</v>
      </c>
      <c r="E4569" s="16" t="str">
        <f>[1]!lastradeday_s("000002","")</f>
        <v>2026-06-22</v>
      </c>
      <c r="F4569" s="16" t="str">
        <f>[1]!s_info_industry_csrc2023(A4569,"",3)</f>
        <v>软件和信息技术服务业</v>
      </c>
      <c r="G4569" s="16" t="str">
        <f>[1]!s_info_industry_csrc2023(A4569,"",1)</f>
        <v>信息传输、软件和信息技术服务业</v>
      </c>
      <c r="H4569" s="16">
        <f>[1]!s_is(A4569,83,"FY","YTD","20251231",1,"",100000000)</f>
        <v>4.8801893163000001</v>
      </c>
      <c r="I4569" s="16">
        <f>[1]!s_is(A4569,83,"FY","YTD","20241231",1,"",100000000)</f>
        <v>5.1365313069000003</v>
      </c>
      <c r="J4569" s="16">
        <f t="shared" si="213"/>
        <v>-4.9905661093830211E-2</v>
      </c>
      <c r="K4569" s="16">
        <f>[1]!s_is(A4569,61,"FY","YTD","20251231",1,"",100000000)</f>
        <v>-3.5917805899999995E-2</v>
      </c>
      <c r="L4569" s="16">
        <f>[1]!s_is(A4569,61,"FY","YTD","20241231",1,"",100000000)</f>
        <v>1.6578976999999998E-2</v>
      </c>
      <c r="M4569" s="16">
        <f t="shared" si="214"/>
        <v>-3.1664669599336559</v>
      </c>
      <c r="N4569" s="16">
        <f>[1]!s_fa_roe(A4569,"20251231")</f>
        <v>-0.70350000000000001</v>
      </c>
      <c r="O4569" s="16">
        <f>[1]!s_stmnote_rdexp(A4569,"20251231",1,10000)</f>
        <v>789.78295500000002</v>
      </c>
      <c r="P4569" s="20">
        <f t="shared" si="215"/>
        <v>1.6183449120756397E-2</v>
      </c>
      <c r="Q4569" s="16">
        <f>[1]!s_margin_tradingbalance(A4569,"",10000)</f>
        <v>0</v>
      </c>
      <c r="R4569" s="16">
        <f>[1]!s_margin_seclendingbalance(A4569,"",10000)</f>
        <v>0</v>
      </c>
      <c r="S4569" s="17">
        <f>[1]!s_val_ev(A4569,"",100000000)</f>
        <v>41.99</v>
      </c>
      <c r="T4569" s="17">
        <f>[1]!share_freesharesmv(A4569,"",100000000)</f>
        <v>23.157341987500001</v>
      </c>
      <c r="U4569" s="17">
        <f>[1]!s_dq_amount_btin(A4569,E4569,100000000)</f>
        <v>3.2582881000000001</v>
      </c>
      <c r="V4569" s="17">
        <f>[1]!s_dq_turn(A4569,E4569)</f>
        <v>8.2457436068219732</v>
      </c>
      <c r="W4569" s="2">
        <f>[1]!s_pq_amount(A4569,"20260101","",100000000)</f>
        <v>212.52527087999999</v>
      </c>
      <c r="X4569" s="2">
        <f>[1]!s_pq_avgamount(A4569,"20260101","",100000000)</f>
        <v>1.9320479170909093</v>
      </c>
      <c r="Y4569" s="17">
        <f>[1]!s_ipo_dilutedpe(A4569)</f>
        <v>20.350000000000001</v>
      </c>
      <c r="Z4569" s="12">
        <f>[1]!s_ipo_collection_total(A4569,100000000)</f>
        <v>2.238</v>
      </c>
      <c r="AA4569" s="2">
        <f>[1]!s_val_pe_ttm(A4569,E4569)</f>
        <v>-307.50094604492188</v>
      </c>
      <c r="AB4569" s="5">
        <f>[1]!s_info_zjtxornot1(A4569,"")</f>
        <v>0</v>
      </c>
      <c r="AC4569" s="22" t="str">
        <f>[1]!s_info_nature1(A4569,"")</f>
        <v>地方国有企业</v>
      </c>
      <c r="AD4569" s="6" t="str">
        <f>[1]!s_info_city(A4569)</f>
        <v>上饶市</v>
      </c>
      <c r="AE4569" s="6" t="str">
        <f>[1]!s_info_province(A4569)</f>
        <v>江西省</v>
      </c>
      <c r="AF4569">
        <v>117.97118500000001</v>
      </c>
      <c r="AG4569">
        <v>28.444420000000001</v>
      </c>
    </row>
    <row r="4570" spans="1:33" x14ac:dyDescent="0.3">
      <c r="A4570" s="12" t="s">
        <v>9424</v>
      </c>
      <c r="B4570" s="12" t="s">
        <v>9425</v>
      </c>
      <c r="C4570" s="16" t="str">
        <f>[1]!s_info_mkt(A4570)</f>
        <v>科创板</v>
      </c>
      <c r="D4570" s="16" t="str">
        <f>[1]!s_ipo_listeddate(A4570)</f>
        <v>2021-06-08</v>
      </c>
      <c r="E4570" s="16" t="str">
        <f>[1]!lastradeday_s("000002","")</f>
        <v>2026-06-22</v>
      </c>
      <c r="F4570" s="16" t="str">
        <f>[1]!s_info_industry_csrc2023(A4570,"",3)</f>
        <v>医药制造业</v>
      </c>
      <c r="G4570" s="16" t="str">
        <f>[1]!s_info_industry_csrc2023(A4570,"",1)</f>
        <v>制造业</v>
      </c>
      <c r="H4570" s="16">
        <f>[1]!s_is(A4570,83,"FY","YTD","20251231",1,"",100000000)</f>
        <v>7.0416032532000008</v>
      </c>
      <c r="I4570" s="16">
        <f>[1]!s_is(A4570,83,"FY","YTD","20241231",1,"",100000000)</f>
        <v>5.8885846445000007</v>
      </c>
      <c r="J4570" s="16">
        <f t="shared" si="213"/>
        <v>0.19580572893300108</v>
      </c>
      <c r="K4570" s="16">
        <f>[1]!s_is(A4570,61,"FY","YTD","20251231",1,"",100000000)</f>
        <v>0.2226014053</v>
      </c>
      <c r="L4570" s="16">
        <f>[1]!s_is(A4570,61,"FY","YTD","20241231",1,"",100000000)</f>
        <v>0.2075758486</v>
      </c>
      <c r="M4570" s="16">
        <f t="shared" si="214"/>
        <v>7.2385861849247904E-2</v>
      </c>
      <c r="N4570" s="16">
        <f>[1]!s_fa_roe(A4570,"20251231")</f>
        <v>2.4350000000000001</v>
      </c>
      <c r="O4570" s="16">
        <f>[1]!s_stmnote_rdexp(A4570,"20251231",1,10000)</f>
        <v>19856.728343999999</v>
      </c>
      <c r="P4570" s="20">
        <f t="shared" si="215"/>
        <v>0.28199158103626853</v>
      </c>
      <c r="Q4570" s="16">
        <f>[1]!s_margin_tradingbalance(A4570,"",10000)</f>
        <v>73460.743199999997</v>
      </c>
      <c r="R4570" s="16">
        <f>[1]!s_margin_seclendingbalance(A4570,"",10000)</f>
        <v>38.513199999999998</v>
      </c>
      <c r="S4570" s="17">
        <f>[1]!s_val_ev(A4570,"",100000000)</f>
        <v>152.62768817999998</v>
      </c>
      <c r="T4570" s="17">
        <f>[1]!share_freesharesmv(A4570,"",100000000)</f>
        <v>102.7770586326</v>
      </c>
      <c r="U4570" s="17">
        <f>[1]!s_dq_amount_btin(A4570,E4570,100000000)</f>
        <v>4.5158099800000002</v>
      </c>
      <c r="V4570" s="17">
        <f>[1]!s_dq_turn(A4570,E4570)</f>
        <v>3.0912245969690386</v>
      </c>
      <c r="W4570" s="2">
        <f>[1]!s_pq_amount(A4570,"20260101","",100000000)</f>
        <v>313.21930857000001</v>
      </c>
      <c r="X4570" s="2">
        <f>[1]!s_pq_avgamount(A4570,"20260101","",100000000)</f>
        <v>2.847448259727273</v>
      </c>
      <c r="Y4570" s="17">
        <f>[1]!s_ipo_dilutedpe(A4570)</f>
        <v>146.44999999999999</v>
      </c>
      <c r="Z4570" s="12">
        <f>[1]!s_ipo_collection_total(A4570,100000000)</f>
        <v>4.0043639999999998</v>
      </c>
      <c r="AA4570" s="2">
        <f>[1]!s_val_pe_ttm(A4570,E4570)</f>
        <v>270.02581787109375</v>
      </c>
      <c r="AB4570" s="5">
        <f>[1]!s_info_zjtxornot1(A4570,"")</f>
        <v>0</v>
      </c>
      <c r="AC4570" s="22" t="str">
        <f>[1]!s_info_nature1(A4570,"")</f>
        <v>民营企业</v>
      </c>
      <c r="AD4570" s="6" t="str">
        <f>[1]!s_info_city(A4570)</f>
        <v>成都市</v>
      </c>
      <c r="AE4570" s="6" t="str">
        <f>[1]!s_info_province(A4570)</f>
        <v>四川省</v>
      </c>
      <c r="AF4570">
        <v>104.065735</v>
      </c>
      <c r="AG4570">
        <v>30.659462000000001</v>
      </c>
    </row>
    <row r="4571" spans="1:33" x14ac:dyDescent="0.3">
      <c r="A4571" s="12" t="s">
        <v>9426</v>
      </c>
      <c r="B4571" s="12" t="s">
        <v>9427</v>
      </c>
      <c r="C4571" s="16" t="str">
        <f>[1]!s_info_mkt(A4571)</f>
        <v>主板</v>
      </c>
      <c r="D4571" s="16" t="str">
        <f>[1]!s_ipo_listeddate(A4571)</f>
        <v>1996-12-25</v>
      </c>
      <c r="E4571" s="16" t="str">
        <f>[1]!lastradeday_s("000002","")</f>
        <v>2026-06-22</v>
      </c>
      <c r="F4571" s="16" t="str">
        <f>[1]!s_info_industry_csrc2023(A4571,"",3)</f>
        <v>食品制造业</v>
      </c>
      <c r="G4571" s="16" t="str">
        <f>[1]!s_info_industry_csrc2023(A4571,"",1)</f>
        <v>制造业</v>
      </c>
      <c r="H4571" s="16">
        <f>[1]!s_is(A4571,83,"FY","YTD","20251231",1,"",100000000)</f>
        <v>33.538608862399997</v>
      </c>
      <c r="I4571" s="16">
        <f>[1]!s_is(A4571,83,"FY","YTD","20241231",1,"",100000000)</f>
        <v>33.786100833399999</v>
      </c>
      <c r="J4571" s="16">
        <f t="shared" si="213"/>
        <v>-7.325259941074358E-3</v>
      </c>
      <c r="K4571" s="16">
        <f>[1]!s_is(A4571,61,"FY","YTD","20251231",1,"",100000000)</f>
        <v>1.6954593157</v>
      </c>
      <c r="L4571" s="16">
        <f>[1]!s_is(A4571,61,"FY","YTD","20241231",1,"",100000000)</f>
        <v>3.0140308976999997</v>
      </c>
      <c r="M4571" s="16">
        <f t="shared" si="214"/>
        <v>-0.43747779195170122</v>
      </c>
      <c r="N4571" s="16">
        <f>[1]!s_fa_roe(A4571,"20251231")</f>
        <v>5.2843</v>
      </c>
      <c r="O4571" s="16">
        <f>[1]!s_stmnote_rdexp(A4571,"20251231",1,10000)</f>
        <v>12043.917669</v>
      </c>
      <c r="P4571" s="20">
        <f t="shared" si="215"/>
        <v>3.5910605947947913E-2</v>
      </c>
      <c r="Q4571" s="16">
        <f>[1]!s_margin_tradingbalance(A4571,"",10000)</f>
        <v>0</v>
      </c>
      <c r="R4571" s="16">
        <f>[1]!s_margin_seclendingbalance(A4571,"",10000)</f>
        <v>0</v>
      </c>
      <c r="S4571" s="17">
        <f>[1]!s_val_ev(A4571,"",100000000)</f>
        <v>47.363224617699998</v>
      </c>
      <c r="T4571" s="17">
        <f>[1]!share_freesharesmv(A4571,"",100000000)</f>
        <v>29.944853657599996</v>
      </c>
      <c r="U4571" s="17">
        <f>[1]!s_dq_amount_btin(A4571,E4571,100000000)</f>
        <v>1.1181175699999999</v>
      </c>
      <c r="V4571" s="17">
        <f>[1]!s_dq_turn(A4571,E4571)</f>
        <v>2.4479455724530919</v>
      </c>
      <c r="W4571" s="2">
        <f>[1]!s_pq_amount(A4571,"20260101","",100000000)</f>
        <v>118.39505871999999</v>
      </c>
      <c r="X4571" s="2">
        <f>[1]!s_pq_avgamount(A4571,"20260101","",100000000)</f>
        <v>1.0763187156363636</v>
      </c>
      <c r="Y4571" s="17">
        <f>[1]!s_ipo_dilutedpe(A4571)</f>
        <v>16.09</v>
      </c>
      <c r="Z4571" s="12">
        <f>[1]!s_ipo_collection_total(A4571,100000000)</f>
        <v>0.65829610000000005</v>
      </c>
      <c r="AA4571" s="2">
        <f>[1]!s_val_pe_ttm(A4571,E4571)</f>
        <v>32.477588653564453</v>
      </c>
      <c r="AB4571" s="5">
        <f>[1]!s_info_zjtxornot1(A4571,"")</f>
        <v>1</v>
      </c>
      <c r="AC4571" s="22" t="str">
        <f>[1]!s_info_nature1(A4571,"")</f>
        <v>地方国有企业</v>
      </c>
      <c r="AD4571" s="6" t="str">
        <f>[1]!s_info_city(A4571)</f>
        <v>济南市</v>
      </c>
      <c r="AE4571" s="6" t="str">
        <f>[1]!s_info_province(A4571)</f>
        <v>山东省</v>
      </c>
      <c r="AF4571">
        <v>117.000923</v>
      </c>
      <c r="AG4571">
        <v>36.675806999999999</v>
      </c>
    </row>
    <row r="4572" spans="1:33" x14ac:dyDescent="0.3">
      <c r="A4572" s="12" t="s">
        <v>9428</v>
      </c>
      <c r="B4572" s="12" t="s">
        <v>9429</v>
      </c>
      <c r="C4572" s="16" t="str">
        <f>[1]!s_info_mkt(A4572)</f>
        <v>主板</v>
      </c>
      <c r="D4572" s="16" t="str">
        <f>[1]!s_ipo_listeddate(A4572)</f>
        <v>2012-08-24</v>
      </c>
      <c r="E4572" s="16" t="str">
        <f>[1]!lastradeday_s("000002","")</f>
        <v>2026-06-22</v>
      </c>
      <c r="F4572" s="16" t="str">
        <f>[1]!s_info_industry_csrc2023(A4572,"",3)</f>
        <v>有色金属冶炼和压延加工业</v>
      </c>
      <c r="G4572" s="16" t="str">
        <f>[1]!s_info_industry_csrc2023(A4572,"",1)</f>
        <v>制造业</v>
      </c>
      <c r="H4572" s="16">
        <f>[1]!s_is(A4572,83,"FY","YTD","20251231",1,"",100000000)</f>
        <v>54.210109972299996</v>
      </c>
      <c r="I4572" s="16">
        <f>[1]!s_is(A4572,83,"FY","YTD","20241231",1,"",100000000)</f>
        <v>58.952315886099996</v>
      </c>
      <c r="J4572" s="16">
        <f t="shared" si="213"/>
        <v>-8.0441384575328234E-2</v>
      </c>
      <c r="K4572" s="16">
        <f>[1]!s_is(A4572,61,"FY","YTD","20251231",1,"",100000000)</f>
        <v>-3.3336491108999997</v>
      </c>
      <c r="L4572" s="16">
        <f>[1]!s_is(A4572,61,"FY","YTD","20241231",1,"",100000000)</f>
        <v>0.2542164717</v>
      </c>
      <c r="M4572" s="16">
        <f t="shared" si="214"/>
        <v>-14.113426870443028</v>
      </c>
      <c r="N4572" s="16">
        <f>[1]!s_fa_roe(A4572,"20251231")</f>
        <v>-20.550899999999999</v>
      </c>
      <c r="O4572" s="16">
        <f>[1]!s_stmnote_rdexp(A4572,"20251231",1,10000)</f>
        <v>6008.3017829999999</v>
      </c>
      <c r="P4572" s="20">
        <f t="shared" si="215"/>
        <v>1.1083360255255139E-2</v>
      </c>
      <c r="Q4572" s="16">
        <f>[1]!s_margin_tradingbalance(A4572,"",10000)</f>
        <v>37969.7503</v>
      </c>
      <c r="R4572" s="16">
        <f>[1]!s_margin_seclendingbalance(A4572,"",10000)</f>
        <v>51.338000000000001</v>
      </c>
      <c r="S4572" s="17">
        <f>[1]!s_val_ev(A4572,"",100000000)</f>
        <v>108.7593047827</v>
      </c>
      <c r="T4572" s="17">
        <f>[1]!share_freesharesmv(A4572,"",100000000)</f>
        <v>87.104704782700011</v>
      </c>
      <c r="U4572" s="17">
        <f>[1]!s_dq_amount_btin(A4572,E4572,100000000)</f>
        <v>22.915576850000001</v>
      </c>
      <c r="V4572" s="17">
        <f>[1]!s_dq_turn(A4572,E4572)</f>
        <v>22.384320741329791</v>
      </c>
      <c r="W4572" s="2">
        <f>[1]!s_pq_amount(A4572,"20260101","",100000000)</f>
        <v>914.42029955999999</v>
      </c>
      <c r="X4572" s="2">
        <f>[1]!s_pq_avgamount(A4572,"20260101","",100000000)</f>
        <v>8.3129118141818186</v>
      </c>
      <c r="Y4572" s="17">
        <f>[1]!s_ipo_dilutedpe(A4572)</f>
        <v>22.35</v>
      </c>
      <c r="Z4572" s="12">
        <f>[1]!s_ipo_collection_total(A4572,100000000)</f>
        <v>4.9420799999999998</v>
      </c>
      <c r="AA4572" s="2">
        <f>[1]!s_val_pe_ttm(A4572,E4572)</f>
        <v>-63.474655151367188</v>
      </c>
      <c r="AB4572" s="5">
        <f>[1]!s_info_zjtxornot1(A4572,"")</f>
        <v>1</v>
      </c>
      <c r="AC4572" s="22" t="str">
        <f>[1]!s_info_nature1(A4572,"")</f>
        <v>民营企业</v>
      </c>
      <c r="AD4572" s="6" t="str">
        <f>[1]!s_info_city(A4572)</f>
        <v>凌海市</v>
      </c>
      <c r="AE4572" s="6" t="str">
        <f>[1]!s_info_province(A4572)</f>
        <v>辽宁省</v>
      </c>
      <c r="AF4572">
        <v>121.28557499999999</v>
      </c>
      <c r="AG4572">
        <v>41.152566</v>
      </c>
    </row>
    <row r="4573" spans="1:33" x14ac:dyDescent="0.3">
      <c r="A4573" s="12" t="s">
        <v>9430</v>
      </c>
      <c r="B4573" s="12" t="s">
        <v>9431</v>
      </c>
      <c r="C4573" s="16" t="str">
        <f>[1]!s_info_mkt(A4573)</f>
        <v>主板</v>
      </c>
      <c r="D4573" s="16" t="str">
        <f>[1]!s_ipo_listeddate(A4573)</f>
        <v>1997-03-25</v>
      </c>
      <c r="E4573" s="16" t="str">
        <f>[1]!lastradeday_s("000002","")</f>
        <v>2026-06-22</v>
      </c>
      <c r="F4573" s="16" t="str">
        <f>[1]!s_info_industry_csrc2023(A4573,"",3)</f>
        <v>铁路、船舶、航空航天和其他运输设备制造业</v>
      </c>
      <c r="G4573" s="16" t="str">
        <f>[1]!s_info_industry_csrc2023(A4573,"",1)</f>
        <v>制造业</v>
      </c>
      <c r="H4573" s="16">
        <f>[1]!s_is(A4573,83,"FY","YTD","20251231",1,"",100000000)</f>
        <v>18.7389188326</v>
      </c>
      <c r="I4573" s="16">
        <f>[1]!s_is(A4573,83,"FY","YTD","20241231",1,"",100000000)</f>
        <v>17.499481642300001</v>
      </c>
      <c r="J4573" s="16">
        <f t="shared" si="213"/>
        <v>7.0827080232137352E-2</v>
      </c>
      <c r="K4573" s="16">
        <f>[1]!s_is(A4573,61,"FY","YTD","20251231",1,"",100000000)</f>
        <v>-5.1801717489999994</v>
      </c>
      <c r="L4573" s="16">
        <f>[1]!s_is(A4573,61,"FY","YTD","20241231",1,"",100000000)</f>
        <v>-2.6191559542</v>
      </c>
      <c r="M4573" s="16">
        <f t="shared" si="214"/>
        <v>-0.97780194825483047</v>
      </c>
      <c r="N4573" s="16">
        <f>[1]!s_fa_roe(A4573,"20251231")</f>
        <v>-30.078900000000001</v>
      </c>
      <c r="O4573" s="16">
        <f>[1]!s_stmnote_rdexp(A4573,"20251231",1,10000)</f>
        <v>1626.8661320000001</v>
      </c>
      <c r="P4573" s="20">
        <f t="shared" si="215"/>
        <v>8.681750246816531E-3</v>
      </c>
      <c r="Q4573" s="16">
        <f>[1]!s_margin_tradingbalance(A4573,"",10000)</f>
        <v>142154.30360000001</v>
      </c>
      <c r="R4573" s="16">
        <f>[1]!s_margin_seclendingbalance(A4573,"",10000)</f>
        <v>288.80799999999999</v>
      </c>
      <c r="S4573" s="17">
        <f>[1]!s_val_ev(A4573,"",100000000)</f>
        <v>154.82619247</v>
      </c>
      <c r="T4573" s="17">
        <f>[1]!share_freesharesmv(A4573,"",100000000)</f>
        <v>48.148193286899996</v>
      </c>
      <c r="U4573" s="17">
        <f>[1]!s_dq_amount_btin(A4573,E4573,100000000)</f>
        <v>2.2751090899999999</v>
      </c>
      <c r="V4573" s="17">
        <f>[1]!s_dq_turn(A4573,E4573)</f>
        <v>3.1400810391739769</v>
      </c>
      <c r="W4573" s="2">
        <f>[1]!s_pq_amount(A4573,"20260101","",100000000)</f>
        <v>167.41790073999999</v>
      </c>
      <c r="X4573" s="2">
        <f>[1]!s_pq_avgamount(A4573,"20260101","",100000000)</f>
        <v>1.5359440434862384</v>
      </c>
      <c r="Y4573" s="17">
        <f>[1]!s_ipo_dilutedpe(A4573)</f>
        <v>17</v>
      </c>
      <c r="Z4573" s="12">
        <f>[1]!s_ipo_collection_total(A4573,100000000)</f>
        <v>0.67190375000000002</v>
      </c>
      <c r="AA4573" s="2">
        <f>[1]!s_val_pe_ttm(A4573,E4573)</f>
        <v>-33.445663452148438</v>
      </c>
      <c r="AB4573" s="5">
        <f>[1]!s_info_zjtxornot1(A4573,"")</f>
        <v>1</v>
      </c>
      <c r="AC4573" s="22" t="str">
        <f>[1]!s_info_nature1(A4573,"")</f>
        <v>地方国有企业</v>
      </c>
      <c r="AD4573" s="6" t="str">
        <f>[1]!s_info_city(A4573)</f>
        <v>咸阳市</v>
      </c>
      <c r="AE4573" s="6" t="str">
        <f>[1]!s_info_province(A4573)</f>
        <v>陕西省</v>
      </c>
      <c r="AF4573">
        <v>108.705117</v>
      </c>
      <c r="AG4573">
        <v>34.333438999999998</v>
      </c>
    </row>
    <row r="4574" spans="1:33" x14ac:dyDescent="0.3">
      <c r="A4574" s="12" t="s">
        <v>9432</v>
      </c>
      <c r="B4574" s="12" t="s">
        <v>9433</v>
      </c>
      <c r="C4574" s="16" t="str">
        <f>[1]!s_info_mkt(A4574)</f>
        <v>主板</v>
      </c>
      <c r="D4574" s="16" t="str">
        <f>[1]!s_ipo_listeddate(A4574)</f>
        <v>1993-05-07</v>
      </c>
      <c r="E4574" s="16" t="str">
        <f>[1]!lastradeday_s("000002","")</f>
        <v>2026-06-22</v>
      </c>
      <c r="F4574" s="16" t="str">
        <f>[1]!s_info_industry_csrc2023(A4574,"",3)</f>
        <v>计算机、通信和其他电子设备制造业</v>
      </c>
      <c r="G4574" s="16" t="str">
        <f>[1]!s_info_industry_csrc2023(A4574,"",1)</f>
        <v>制造业</v>
      </c>
      <c r="H4574" s="16">
        <f>[1]!s_is(A4574,83,"FY","YTD","20251231",1,"",100000000)</f>
        <v>7.5538629503000001</v>
      </c>
      <c r="I4574" s="16">
        <f>[1]!s_is(A4574,83,"FY","YTD","20241231",1,"",100000000)</f>
        <v>10.323959349800001</v>
      </c>
      <c r="J4574" s="16">
        <f t="shared" si="213"/>
        <v>-0.26831725170960341</v>
      </c>
      <c r="K4574" s="16">
        <f>[1]!s_is(A4574,61,"FY","YTD","20251231",1,"",100000000)</f>
        <v>-0.10707413060000001</v>
      </c>
      <c r="L4574" s="16">
        <f>[1]!s_is(A4574,61,"FY","YTD","20241231",1,"",100000000)</f>
        <v>-0.13932393530000001</v>
      </c>
      <c r="M4574" s="16">
        <f t="shared" si="214"/>
        <v>0.23147354135926415</v>
      </c>
      <c r="N4574" s="16">
        <f>[1]!s_fa_roe(A4574,"20251231")</f>
        <v>-8.3149999999999995</v>
      </c>
      <c r="O4574" s="16">
        <f>[1]!s_stmnote_rdexp(A4574,"20251231",1,10000)</f>
        <v>780.06092999999998</v>
      </c>
      <c r="P4574" s="20">
        <f t="shared" si="215"/>
        <v>1.0326649227452822E-2</v>
      </c>
      <c r="Q4574" s="16">
        <f>[1]!s_margin_tradingbalance(A4574,"",10000)</f>
        <v>0</v>
      </c>
      <c r="R4574" s="16">
        <f>[1]!s_margin_seclendingbalance(A4574,"",10000)</f>
        <v>0</v>
      </c>
      <c r="S4574" s="17">
        <f>[1]!s_val_ev(A4574,"",100000000)</f>
        <v>42.603183664399999</v>
      </c>
      <c r="T4574" s="17">
        <f>[1]!share_freesharesmv(A4574,"",100000000)</f>
        <v>25.7550205981</v>
      </c>
      <c r="U4574" s="17">
        <f>[1]!s_dq_amount_btin(A4574,E4574,100000000)</f>
        <v>2.4885200900000002</v>
      </c>
      <c r="V4574" s="17">
        <f>[1]!s_dq_turn(A4574,E4574)</f>
        <v>5.8604739664167749</v>
      </c>
      <c r="W4574" s="2">
        <f>[1]!s_pq_amount(A4574,"20260101","",100000000)</f>
        <v>273.96942417999998</v>
      </c>
      <c r="X4574" s="2">
        <f>[1]!s_pq_avgamount(A4574,"20260101","",100000000)</f>
        <v>2.490631128909091</v>
      </c>
      <c r="Y4574" s="17">
        <f>[1]!s_ipo_dilutedpe(A4574)</f>
        <v>0</v>
      </c>
      <c r="Z4574" s="12">
        <f>[1]!s_ipo_collection_total(A4574,100000000)</f>
        <v>0.20499999999999999</v>
      </c>
      <c r="AA4574" s="2">
        <f>[1]!s_val_pe_ttm(A4574,E4574)</f>
        <v>-303.38079833984375</v>
      </c>
      <c r="AB4574" s="5">
        <f>[1]!s_info_zjtxornot1(A4574,"")</f>
        <v>0</v>
      </c>
      <c r="AC4574" s="22" t="str">
        <f>[1]!s_info_nature1(A4574,"")</f>
        <v>地方国有企业</v>
      </c>
      <c r="AD4574" s="6" t="str">
        <f>[1]!s_info_city(A4574)</f>
        <v>南充市</v>
      </c>
      <c r="AE4574" s="6" t="str">
        <f>[1]!s_info_province(A4574)</f>
        <v>四川省</v>
      </c>
      <c r="AF4574">
        <v>106.08297399999999</v>
      </c>
      <c r="AG4574">
        <v>30.795280999999999</v>
      </c>
    </row>
    <row r="4575" spans="1:33" x14ac:dyDescent="0.3">
      <c r="A4575" s="12" t="s">
        <v>9434</v>
      </c>
      <c r="B4575" s="12" t="s">
        <v>9435</v>
      </c>
      <c r="C4575" s="16" t="str">
        <f>[1]!s_info_mkt(A4575)</f>
        <v>主板</v>
      </c>
      <c r="D4575" s="16" t="str">
        <f>[1]!s_ipo_listeddate(A4575)</f>
        <v>2010-11-15</v>
      </c>
      <c r="E4575" s="16" t="str">
        <f>[1]!lastradeday_s("000002","")</f>
        <v>2026-06-22</v>
      </c>
      <c r="F4575" s="16" t="str">
        <f>[1]!s_info_industry_csrc2023(A4575,"",3)</f>
        <v>资本市场服务</v>
      </c>
      <c r="G4575" s="16" t="str">
        <f>[1]!s_info_industry_csrc2023(A4575,"",1)</f>
        <v>金融业</v>
      </c>
      <c r="H4575" s="16">
        <f>[1]!s_is(A4575,83,"FY","YTD","20251231",1,"",100000000)</f>
        <v>33.508273580000001</v>
      </c>
      <c r="I4575" s="16">
        <f>[1]!s_is(A4575,83,"FY","YTD","20241231",1,"",100000000)</f>
        <v>31.52075207</v>
      </c>
      <c r="J4575" s="16">
        <f t="shared" si="213"/>
        <v>6.3054380986411473E-2</v>
      </c>
      <c r="K4575" s="16">
        <f>[1]!s_is(A4575,61,"FY","YTD","20251231",1,"",100000000)</f>
        <v>9.2441624699999991</v>
      </c>
      <c r="L4575" s="16">
        <f>[1]!s_is(A4575,61,"FY","YTD","20241231",1,"",100000000)</f>
        <v>7.1183184700000002</v>
      </c>
      <c r="M4575" s="16">
        <f t="shared" si="214"/>
        <v>0.29864412627214176</v>
      </c>
      <c r="N4575" s="16">
        <f>[1]!s_fa_roe(A4575,"20251231")</f>
        <v>5.0682999999999998</v>
      </c>
      <c r="O4575" s="16">
        <f>[1]!s_stmnote_rdexp(A4575,"20251231",1,10000)</f>
        <v>0</v>
      </c>
      <c r="P4575" s="20">
        <f t="shared" si="215"/>
        <v>0</v>
      </c>
      <c r="Q4575" s="16">
        <f>[1]!s_margin_tradingbalance(A4575,"",10000)</f>
        <v>99696.746299999999</v>
      </c>
      <c r="R4575" s="16">
        <f>[1]!s_margin_seclendingbalance(A4575,"",10000)</f>
        <v>572.91980000000001</v>
      </c>
      <c r="S4575" s="17">
        <f>[1]!s_val_ev(A4575,"",100000000)</f>
        <v>191.69380060980001</v>
      </c>
      <c r="T4575" s="17">
        <f>[1]!share_freesharesmv(A4575,"",100000000)</f>
        <v>100.5447150822</v>
      </c>
      <c r="U4575" s="17">
        <f>[1]!s_dq_amount_btin(A4575,E4575,100000000)</f>
        <v>2.8286626300000002</v>
      </c>
      <c r="V4575" s="17">
        <f>[1]!s_dq_turn(A4575,E4575)</f>
        <v>1.5111359397044104</v>
      </c>
      <c r="W4575" s="2">
        <f>[1]!s_pq_amount(A4575,"20260101","",100000000)</f>
        <v>173.92261715999999</v>
      </c>
      <c r="X4575" s="2">
        <f>[1]!s_pq_avgamount(A4575,"20260101","",100000000)</f>
        <v>1.5811147014545455</v>
      </c>
      <c r="Y4575" s="17">
        <f>[1]!s_ipo_dilutedpe(A4575)</f>
        <v>31.89</v>
      </c>
      <c r="Z4575" s="12">
        <f>[1]!s_ipo_collection_total(A4575,100000000)</f>
        <v>31.1844</v>
      </c>
      <c r="AA4575" s="2">
        <f>[1]!s_val_pe_ttm(A4575,E4575)</f>
        <v>20.614339828491211</v>
      </c>
      <c r="AB4575" s="5">
        <f>[1]!s_info_zjtxornot1(A4575,"")</f>
        <v>0</v>
      </c>
      <c r="AC4575" s="22" t="str">
        <f>[1]!s_info_nature1(A4575,"")</f>
        <v>地方国有企业</v>
      </c>
      <c r="AD4575" s="6" t="str">
        <f>[1]!s_info_city(A4575)</f>
        <v>太原市</v>
      </c>
      <c r="AE4575" s="6" t="str">
        <f>[1]!s_info_province(A4575)</f>
        <v>山西省</v>
      </c>
      <c r="AF4575">
        <v>112.54924800000001</v>
      </c>
      <c r="AG4575">
        <v>37.857013999999999</v>
      </c>
    </row>
    <row r="4576" spans="1:33" x14ac:dyDescent="0.3">
      <c r="A4576" s="12" t="s">
        <v>9436</v>
      </c>
      <c r="B4576" s="12" t="s">
        <v>9437</v>
      </c>
      <c r="C4576" s="16" t="str">
        <f>[1]!s_info_mkt(A4576)</f>
        <v>主板</v>
      </c>
      <c r="D4576" s="16" t="str">
        <f>[1]!s_ipo_listeddate(A4576)</f>
        <v>2000-06-09</v>
      </c>
      <c r="E4576" s="16" t="str">
        <f>[1]!lastradeday_s("000002","")</f>
        <v>2026-06-22</v>
      </c>
      <c r="F4576" s="16" t="str">
        <f>[1]!s_info_industry_csrc2023(A4576,"",3)</f>
        <v>计算机、通信和其他电子设备制造业</v>
      </c>
      <c r="G4576" s="16" t="str">
        <f>[1]!s_info_industry_csrc2023(A4576,"",1)</f>
        <v>制造业</v>
      </c>
      <c r="H4576" s="16">
        <f>[1]!s_is(A4576,83,"FY","YTD","20251231",1,"",100000000)</f>
        <v>13.950825988</v>
      </c>
      <c r="I4576" s="16">
        <f>[1]!s_is(A4576,83,"FY","YTD","20241231",1,"",100000000)</f>
        <v>12.880467866199998</v>
      </c>
      <c r="J4576" s="16">
        <f t="shared" si="213"/>
        <v>8.3099320064976778E-2</v>
      </c>
      <c r="K4576" s="16">
        <f>[1]!s_is(A4576,61,"FY","YTD","20251231",1,"",100000000)</f>
        <v>1.1989933577</v>
      </c>
      <c r="L4576" s="16">
        <f>[1]!s_is(A4576,61,"FY","YTD","20241231",1,"",100000000)</f>
        <v>0.95735341379999994</v>
      </c>
      <c r="M4576" s="16">
        <f t="shared" si="214"/>
        <v>0.25240411786997707</v>
      </c>
      <c r="N4576" s="16">
        <f>[1]!s_fa_roe(A4576,"20251231")</f>
        <v>6.3361000000000001</v>
      </c>
      <c r="O4576" s="16">
        <f>[1]!s_stmnote_rdexp(A4576,"20251231",1,10000)</f>
        <v>5303.6279770000001</v>
      </c>
      <c r="P4576" s="20">
        <f t="shared" si="215"/>
        <v>3.8016587559489244E-2</v>
      </c>
      <c r="Q4576" s="16">
        <f>[1]!s_margin_tradingbalance(A4576,"",10000)</f>
        <v>38579.211000000003</v>
      </c>
      <c r="R4576" s="16">
        <f>[1]!s_margin_seclendingbalance(A4576,"",10000)</f>
        <v>42.212000000000003</v>
      </c>
      <c r="S4576" s="17">
        <f>[1]!s_val_ev(A4576,"",100000000)</f>
        <v>79.441709130000007</v>
      </c>
      <c r="T4576" s="17">
        <f>[1]!share_freesharesmv(A4576,"",100000000)</f>
        <v>59.591947338000004</v>
      </c>
      <c r="U4576" s="17">
        <f>[1]!s_dq_amount_btin(A4576,E4576,100000000)</f>
        <v>12.71070961</v>
      </c>
      <c r="V4576" s="17">
        <f>[1]!s_dq_turn(A4576,E4576)</f>
        <v>16.473476627340172</v>
      </c>
      <c r="W4576" s="2">
        <f>[1]!s_pq_amount(A4576,"20260101","",100000000)</f>
        <v>535.30603938000002</v>
      </c>
      <c r="X4576" s="2">
        <f>[1]!s_pq_avgamount(A4576,"20260101","",100000000)</f>
        <v>4.8664185398181816</v>
      </c>
      <c r="Y4576" s="17">
        <f>[1]!s_ipo_dilutedpe(A4576)</f>
        <v>34.6</v>
      </c>
      <c r="Z4576" s="12">
        <f>[1]!s_ipo_collection_total(A4576,100000000)</f>
        <v>3.0640000000000001</v>
      </c>
      <c r="AA4576" s="2">
        <f>[1]!s_val_pe_ttm(A4576,E4576)</f>
        <v>67.754386901855469</v>
      </c>
      <c r="AB4576" s="5">
        <f>[1]!s_info_zjtxornot1(A4576,"")</f>
        <v>0</v>
      </c>
      <c r="AC4576" s="22" t="str">
        <f>[1]!s_info_nature1(A4576,"")</f>
        <v>地方国有企业</v>
      </c>
      <c r="AD4576" s="6" t="str">
        <f>[1]!s_info_city(A4576)</f>
        <v>铜陵市</v>
      </c>
      <c r="AE4576" s="6" t="str">
        <f>[1]!s_info_province(A4576)</f>
        <v>安徽省</v>
      </c>
      <c r="AF4576">
        <v>117.816576</v>
      </c>
      <c r="AG4576">
        <v>30.929935</v>
      </c>
    </row>
    <row r="4577" spans="1:33" x14ac:dyDescent="0.3">
      <c r="A4577" s="12" t="s">
        <v>9438</v>
      </c>
      <c r="B4577" s="12" t="s">
        <v>9439</v>
      </c>
      <c r="C4577" s="16" t="str">
        <f>[1]!s_info_mkt(A4577)</f>
        <v>主板</v>
      </c>
      <c r="D4577" s="16" t="str">
        <f>[1]!s_ipo_listeddate(A4577)</f>
        <v>2012-02-23</v>
      </c>
      <c r="E4577" s="16" t="str">
        <f>[1]!lastradeday_s("000002","")</f>
        <v>2026-06-22</v>
      </c>
      <c r="F4577" s="16" t="str">
        <f>[1]!s_info_industry_csrc2023(A4577,"",3)</f>
        <v>电信、广播电视和卫星传输服务</v>
      </c>
      <c r="G4577" s="16" t="str">
        <f>[1]!s_info_industry_csrc2023(A4577,"",1)</f>
        <v>信息传输、软件和信息技术服务业</v>
      </c>
      <c r="H4577" s="16">
        <f>[1]!s_is(A4577,83,"FY","YTD","20251231",1,"",100000000)</f>
        <v>19.829915567299999</v>
      </c>
      <c r="I4577" s="16">
        <f>[1]!s_is(A4577,83,"FY","YTD","20241231",1,"",100000000)</f>
        <v>19.817685131800001</v>
      </c>
      <c r="J4577" s="16">
        <f t="shared" si="213"/>
        <v>6.1714753356190144E-4</v>
      </c>
      <c r="K4577" s="16">
        <f>[1]!s_is(A4577,61,"FY","YTD","20251231",1,"",100000000)</f>
        <v>-4.5964322151000001</v>
      </c>
      <c r="L4577" s="16">
        <f>[1]!s_is(A4577,61,"FY","YTD","20241231",1,"",100000000)</f>
        <v>-4.6476922118999999</v>
      </c>
      <c r="M4577" s="16">
        <f t="shared" si="214"/>
        <v>1.1029128966146507E-2</v>
      </c>
      <c r="N4577" s="16">
        <f>[1]!s_fa_roe(A4577,"20251231")</f>
        <v>-9.0608000000000004</v>
      </c>
      <c r="O4577" s="16">
        <f>[1]!s_stmnote_rdexp(A4577,"20251231",1,10000)</f>
        <v>12812.714576</v>
      </c>
      <c r="P4577" s="20">
        <f t="shared" si="215"/>
        <v>6.4613056634131472E-2</v>
      </c>
      <c r="Q4577" s="16">
        <f>[1]!s_margin_tradingbalance(A4577,"",10000)</f>
        <v>22203.4977</v>
      </c>
      <c r="R4577" s="16">
        <f>[1]!s_margin_seclendingbalance(A4577,"",10000)</f>
        <v>0</v>
      </c>
      <c r="S4577" s="17">
        <f>[1]!s_val_ev(A4577,"",100000000)</f>
        <v>82.359000764800001</v>
      </c>
      <c r="T4577" s="17">
        <f>[1]!share_freesharesmv(A4577,"",100000000)</f>
        <v>56.792238974399993</v>
      </c>
      <c r="U4577" s="17">
        <f>[1]!s_dq_amount_btin(A4577,E4577,100000000)</f>
        <v>2.0449783199999998</v>
      </c>
      <c r="V4577" s="17">
        <f>[1]!s_dq_turn(A4577,E4577)</f>
        <v>2.5372952952254955</v>
      </c>
      <c r="W4577" s="2">
        <f>[1]!s_pq_amount(A4577,"20260101","",100000000)</f>
        <v>607.86779002000003</v>
      </c>
      <c r="X4577" s="2">
        <f>[1]!s_pq_avgamount(A4577,"20260101","",100000000)</f>
        <v>5.5260708183636371</v>
      </c>
      <c r="Y4577" s="17">
        <f>[1]!s_ipo_dilutedpe(A4577)</f>
        <v>37.19</v>
      </c>
      <c r="Z4577" s="12">
        <f>[1]!s_ipo_collection_total(A4577,100000000)</f>
        <v>19.600000000000001</v>
      </c>
      <c r="AA4577" s="2">
        <f>[1]!s_val_pe_ttm(A4577,E4577)</f>
        <v>-18.032407760620117</v>
      </c>
      <c r="AB4577" s="5">
        <f>[1]!s_info_zjtxornot1(A4577,"")</f>
        <v>0</v>
      </c>
      <c r="AC4577" s="22" t="str">
        <f>[1]!s_info_nature1(A4577,"")</f>
        <v>地方国有企业</v>
      </c>
      <c r="AD4577" s="6" t="str">
        <f>[1]!s_info_city(A4577)</f>
        <v>长春市</v>
      </c>
      <c r="AE4577" s="6" t="str">
        <f>[1]!s_info_province(A4577)</f>
        <v>吉林省</v>
      </c>
      <c r="AF4577">
        <v>125.3245</v>
      </c>
      <c r="AG4577">
        <v>43.886840999999997</v>
      </c>
    </row>
    <row r="4578" spans="1:33" x14ac:dyDescent="0.3">
      <c r="A4578" s="12" t="s">
        <v>9440</v>
      </c>
      <c r="B4578" s="12" t="s">
        <v>9441</v>
      </c>
      <c r="C4578" s="16" t="str">
        <f>[1]!s_info_mkt(A4578)</f>
        <v>主板</v>
      </c>
      <c r="D4578" s="16" t="str">
        <f>[1]!s_ipo_listeddate(A4578)</f>
        <v>2010-02-09</v>
      </c>
      <c r="E4578" s="16" t="str">
        <f>[1]!lastradeday_s("000002","")</f>
        <v>2026-06-22</v>
      </c>
      <c r="F4578" s="16" t="str">
        <f>[1]!s_info_industry_csrc2023(A4578,"",3)</f>
        <v>零售业</v>
      </c>
      <c r="G4578" s="16" t="str">
        <f>[1]!s_info_industry_csrc2023(A4578,"",1)</f>
        <v>批发和零售业</v>
      </c>
      <c r="H4578" s="16">
        <f>[1]!s_is(A4578,83,"FY","YTD","20251231",1,"",100000000)</f>
        <v>5.8289183242</v>
      </c>
      <c r="I4578" s="16">
        <f>[1]!s_is(A4578,83,"FY","YTD","20241231",1,"",100000000)</f>
        <v>4.0657626989999995</v>
      </c>
      <c r="J4578" s="16">
        <f t="shared" si="213"/>
        <v>0.4336592555275447</v>
      </c>
      <c r="K4578" s="16">
        <f>[1]!s_is(A4578,61,"FY","YTD","20251231",1,"",100000000)</f>
        <v>0.38386777500000002</v>
      </c>
      <c r="L4578" s="16">
        <f>[1]!s_is(A4578,61,"FY","YTD","20241231",1,"",100000000)</f>
        <v>-0.43685727659999996</v>
      </c>
      <c r="M4578" s="16">
        <f t="shared" si="214"/>
        <v>1.8787029438712572</v>
      </c>
      <c r="N4578" s="16">
        <f>[1]!s_fa_roe(A4578,"20251231")</f>
        <v>6.5795000000000003</v>
      </c>
      <c r="O4578" s="16">
        <f>[1]!s_stmnote_rdexp(A4578,"20251231",1,10000)</f>
        <v>0</v>
      </c>
      <c r="P4578" s="20">
        <f t="shared" si="215"/>
        <v>0</v>
      </c>
      <c r="Q4578" s="16">
        <f>[1]!s_margin_tradingbalance(A4578,"",10000)</f>
        <v>0</v>
      </c>
      <c r="R4578" s="16">
        <f>[1]!s_margin_seclendingbalance(A4578,"",10000)</f>
        <v>0</v>
      </c>
      <c r="S4578" s="17">
        <f>[1]!s_val_ev(A4578,"",100000000)</f>
        <v>39.862137438400005</v>
      </c>
      <c r="T4578" s="17">
        <f>[1]!share_freesharesmv(A4578,"",100000000)</f>
        <v>31.656461244799999</v>
      </c>
      <c r="U4578" s="17">
        <f>[1]!s_dq_amount_btin(A4578,E4578,100000000)</f>
        <v>0.82075392000000003</v>
      </c>
      <c r="V4578" s="17">
        <f>[1]!s_dq_turn(A4578,E4578)</f>
        <v>2.086615226712496</v>
      </c>
      <c r="W4578" s="2">
        <f>[1]!s_pq_amount(A4578,"20260101","",100000000)</f>
        <v>247.37616986</v>
      </c>
      <c r="X4578" s="2">
        <f>[1]!s_pq_avgamount(A4578,"20260101","",100000000)</f>
        <v>2.2488742714545458</v>
      </c>
      <c r="Y4578" s="17">
        <f>[1]!s_ipo_dilutedpe(A4578)</f>
        <v>63.81</v>
      </c>
      <c r="Z4578" s="12">
        <f>[1]!s_ipo_collection_total(A4578,100000000)</f>
        <v>7.3</v>
      </c>
      <c r="AA4578" s="2">
        <f>[1]!s_val_pe_ttm(A4578,E4578)</f>
        <v>109.15631866455078</v>
      </c>
      <c r="AB4578" s="5">
        <f>[1]!s_info_zjtxornot1(A4578,"")</f>
        <v>0</v>
      </c>
      <c r="AC4578" s="22" t="str">
        <f>[1]!s_info_nature1(A4578,"")</f>
        <v>民营企业</v>
      </c>
      <c r="AD4578" s="6" t="str">
        <f>[1]!s_info_city(A4578)</f>
        <v>深圳市</v>
      </c>
      <c r="AE4578" s="6" t="str">
        <f>[1]!s_info_province(A4578)</f>
        <v>广东省</v>
      </c>
      <c r="AF4578">
        <v>114.085947</v>
      </c>
      <c r="AG4578">
        <v>22.547000000000001</v>
      </c>
    </row>
    <row r="4579" spans="1:33" x14ac:dyDescent="0.3">
      <c r="A4579" s="12" t="s">
        <v>9442</v>
      </c>
      <c r="B4579" s="12" t="s">
        <v>9443</v>
      </c>
      <c r="C4579" s="16" t="str">
        <f>[1]!s_info_mkt(A4579)</f>
        <v>创业板</v>
      </c>
      <c r="D4579" s="16" t="str">
        <f>[1]!s_ipo_listeddate(A4579)</f>
        <v>2015-05-27</v>
      </c>
      <c r="E4579" s="16" t="str">
        <f>[1]!lastradeday_s("000002","")</f>
        <v>2026-06-22</v>
      </c>
      <c r="F4579" s="16" t="str">
        <f>[1]!s_info_industry_csrc2023(A4579,"",3)</f>
        <v>软件和信息技术服务业</v>
      </c>
      <c r="G4579" s="16" t="str">
        <f>[1]!s_info_industry_csrc2023(A4579,"",1)</f>
        <v>信息传输、软件和信息技术服务业</v>
      </c>
      <c r="H4579" s="16">
        <f>[1]!s_is(A4579,83,"FY","YTD","20251231",1,"",100000000)</f>
        <v>6.3106754173000006</v>
      </c>
      <c r="I4579" s="16">
        <f>[1]!s_is(A4579,83,"FY","YTD","20241231",1,"",100000000)</f>
        <v>7.4037570321000006</v>
      </c>
      <c r="J4579" s="16">
        <f t="shared" si="213"/>
        <v>-0.14763877448446716</v>
      </c>
      <c r="K4579" s="16">
        <f>[1]!s_is(A4579,61,"FY","YTD","20251231",1,"",100000000)</f>
        <v>0.7430128145999999</v>
      </c>
      <c r="L4579" s="16">
        <f>[1]!s_is(A4579,61,"FY","YTD","20241231",1,"",100000000)</f>
        <v>0.6736361393000001</v>
      </c>
      <c r="M4579" s="16">
        <f t="shared" si="214"/>
        <v>0.10298835120706504</v>
      </c>
      <c r="N4579" s="16">
        <f>[1]!s_fa_roe(A4579,"20251231")</f>
        <v>4.5251999999999999</v>
      </c>
      <c r="O4579" s="16">
        <f>[1]!s_stmnote_rdexp(A4579,"20251231",1,10000)</f>
        <v>5992.336147</v>
      </c>
      <c r="P4579" s="20">
        <f t="shared" si="215"/>
        <v>9.495554359479004E-2</v>
      </c>
      <c r="Q4579" s="16">
        <f>[1]!s_margin_tradingbalance(A4579,"",10000)</f>
        <v>104617.1792</v>
      </c>
      <c r="R4579" s="16">
        <f>[1]!s_margin_seclendingbalance(A4579,"",10000)</f>
        <v>279.92149999999998</v>
      </c>
      <c r="S4579" s="17">
        <f>[1]!s_val_ev(A4579,"",100000000)</f>
        <v>130.75198136</v>
      </c>
      <c r="T4579" s="17">
        <f>[1]!share_freesharesmv(A4579,"",100000000)</f>
        <v>106.4296079616</v>
      </c>
      <c r="U4579" s="17">
        <f>[1]!s_dq_amount_btin(A4579,E4579,100000000)</f>
        <v>10.396755199999999</v>
      </c>
      <c r="V4579" s="17">
        <f>[1]!s_dq_turn(A4579,E4579)</f>
        <v>8.2538662745895461</v>
      </c>
      <c r="W4579" s="2">
        <f>[1]!s_pq_amount(A4579,"20260101","",100000000)</f>
        <v>1215.1309310199999</v>
      </c>
      <c r="X4579" s="2">
        <f>[1]!s_pq_avgamount(A4579,"20260101","",100000000)</f>
        <v>11.046644827454546</v>
      </c>
      <c r="Y4579" s="17">
        <f>[1]!s_ipo_dilutedpe(A4579)</f>
        <v>22.98</v>
      </c>
      <c r="Z4579" s="12">
        <f>[1]!s_ipo_collection_total(A4579,100000000)</f>
        <v>4.6900000000000004</v>
      </c>
      <c r="AA4579" s="2">
        <f>[1]!s_val_pe_ttm(A4579,E4579)</f>
        <v>181.5733642578125</v>
      </c>
      <c r="AB4579" s="5">
        <f>[1]!s_info_zjtxornot1(A4579,"")</f>
        <v>0</v>
      </c>
      <c r="AC4579" s="22" t="str">
        <f>[1]!s_info_nature1(A4579,"")</f>
        <v>民营企业</v>
      </c>
      <c r="AD4579" s="6" t="str">
        <f>[1]!s_info_city(A4579)</f>
        <v>深圳市</v>
      </c>
      <c r="AE4579" s="6" t="str">
        <f>[1]!s_info_province(A4579)</f>
        <v>广东省</v>
      </c>
      <c r="AF4579">
        <v>114.085947</v>
      </c>
      <c r="AG4579">
        <v>22.547000000000001</v>
      </c>
    </row>
    <row r="4580" spans="1:33" x14ac:dyDescent="0.3">
      <c r="A4580" s="12" t="s">
        <v>9444</v>
      </c>
      <c r="B4580" s="12" t="s">
        <v>9445</v>
      </c>
      <c r="C4580" s="16" t="str">
        <f>[1]!s_info_mkt(A4580)</f>
        <v>主板</v>
      </c>
      <c r="D4580" s="16" t="str">
        <f>[1]!s_ipo_listeddate(A4580)</f>
        <v>2020-04-17</v>
      </c>
      <c r="E4580" s="16" t="str">
        <f>[1]!lastradeday_s("000002","")</f>
        <v>2026-06-22</v>
      </c>
      <c r="F4580" s="16" t="str">
        <f>[1]!s_info_industry_csrc2023(A4580,"",3)</f>
        <v>计算机、通信和其他电子设备制造业</v>
      </c>
      <c r="G4580" s="16" t="str">
        <f>[1]!s_info_industry_csrc2023(A4580,"",1)</f>
        <v>制造业</v>
      </c>
      <c r="H4580" s="16">
        <f>[1]!s_is(A4580,83,"FY","YTD","20251231",1,"",100000000)</f>
        <v>18.184192055299999</v>
      </c>
      <c r="I4580" s="16">
        <f>[1]!s_is(A4580,83,"FY","YTD","20241231",1,"",100000000)</f>
        <v>17.3427299168</v>
      </c>
      <c r="J4580" s="16">
        <f t="shared" si="213"/>
        <v>4.8519589622673553E-2</v>
      </c>
      <c r="K4580" s="16">
        <f>[1]!s_is(A4580,61,"FY","YTD","20251231",1,"",100000000)</f>
        <v>0.73766887370000001</v>
      </c>
      <c r="L4580" s="16">
        <f>[1]!s_is(A4580,61,"FY","YTD","20241231",1,"",100000000)</f>
        <v>1.1290810774</v>
      </c>
      <c r="M4580" s="16">
        <f t="shared" si="214"/>
        <v>-0.34666439065769078</v>
      </c>
      <c r="N4580" s="16">
        <f>[1]!s_fa_roe(A4580,"20251231")</f>
        <v>7.0260999999999996</v>
      </c>
      <c r="O4580" s="16">
        <f>[1]!s_stmnote_rdexp(A4580,"20251231",1,10000)</f>
        <v>9389.795540000001</v>
      </c>
      <c r="P4580" s="20">
        <f t="shared" si="215"/>
        <v>5.1637133568786929E-2</v>
      </c>
      <c r="Q4580" s="16">
        <f>[1]!s_margin_tradingbalance(A4580,"",10000)</f>
        <v>0</v>
      </c>
      <c r="R4580" s="16">
        <f>[1]!s_margin_seclendingbalance(A4580,"",10000)</f>
        <v>0</v>
      </c>
      <c r="S4580" s="17">
        <f>[1]!s_val_ev(A4580,"",100000000)</f>
        <v>28.404631359</v>
      </c>
      <c r="T4580" s="17">
        <f>[1]!share_freesharesmv(A4580,"",100000000)</f>
        <v>8.9735889798000006</v>
      </c>
      <c r="U4580" s="17">
        <f>[1]!s_dq_amount_btin(A4580,E4580,100000000)</f>
        <v>1.0774316500000001</v>
      </c>
      <c r="V4580" s="17">
        <f>[1]!s_dq_turn(A4580,E4580)</f>
        <v>4.4012321024771897</v>
      </c>
      <c r="W4580" s="2">
        <f>[1]!s_pq_amount(A4580,"20260101","",100000000)</f>
        <v>121.16733738000001</v>
      </c>
      <c r="X4580" s="2">
        <f>[1]!s_pq_avgamount(A4580,"20260101","",100000000)</f>
        <v>1.1015212489090909</v>
      </c>
      <c r="Y4580" s="17">
        <f>[1]!s_ipo_dilutedpe(A4580)</f>
        <v>20.149999999999999</v>
      </c>
      <c r="Z4580" s="12">
        <f>[1]!s_ipo_collection_total(A4580,100000000)</f>
        <v>4.1567999999999996</v>
      </c>
      <c r="AA4580" s="2">
        <f>[1]!s_val_pe_ttm(A4580,E4580)</f>
        <v>57.408061981201172</v>
      </c>
      <c r="AB4580" s="5">
        <f>[1]!s_info_zjtxornot1(A4580,"")</f>
        <v>0</v>
      </c>
      <c r="AC4580" s="22" t="str">
        <f>[1]!s_info_nature1(A4580,"")</f>
        <v>民营企业</v>
      </c>
      <c r="AD4580" s="6" t="str">
        <f>[1]!s_info_city(A4580)</f>
        <v>东莞市</v>
      </c>
      <c r="AE4580" s="6" t="str">
        <f>[1]!s_info_province(A4580)</f>
        <v>广东省</v>
      </c>
      <c r="AF4580">
        <v>113.746262</v>
      </c>
      <c r="AG4580">
        <v>23.046237000000001</v>
      </c>
    </row>
    <row r="4581" spans="1:33" x14ac:dyDescent="0.3">
      <c r="A4581" s="12" t="s">
        <v>9446</v>
      </c>
      <c r="B4581" s="12" t="s">
        <v>9447</v>
      </c>
      <c r="C4581" s="16" t="str">
        <f>[1]!s_info_mkt(A4581)</f>
        <v>主板</v>
      </c>
      <c r="D4581" s="16" t="str">
        <f>[1]!s_ipo_listeddate(A4581)</f>
        <v>2002-06-26</v>
      </c>
      <c r="E4581" s="16" t="str">
        <f>[1]!lastradeday_s("000002","")</f>
        <v>2026-06-22</v>
      </c>
      <c r="F4581" s="16" t="str">
        <f>[1]!s_info_industry_csrc2023(A4581,"",3)</f>
        <v>有色金属冶炼和压延加工业</v>
      </c>
      <c r="G4581" s="16" t="str">
        <f>[1]!s_info_industry_csrc2023(A4581,"",1)</f>
        <v>制造业</v>
      </c>
      <c r="H4581" s="16">
        <f>[1]!s_is(A4581,83,"FY","YTD","20251231",1,"",100000000)</f>
        <v>230.6841943677</v>
      </c>
      <c r="I4581" s="16">
        <f>[1]!s_is(A4581,83,"FY","YTD","20241231",1,"",100000000)</f>
        <v>227.6126769025</v>
      </c>
      <c r="J4581" s="16">
        <f t="shared" si="213"/>
        <v>1.3494492077502862E-2</v>
      </c>
      <c r="K4581" s="16">
        <f>[1]!s_is(A4581,61,"FY","YTD","20251231",1,"",100000000)</f>
        <v>16.1729328614</v>
      </c>
      <c r="L4581" s="16">
        <f>[1]!s_is(A4581,61,"FY","YTD","20241231",1,"",100000000)</f>
        <v>7.0368546234</v>
      </c>
      <c r="M4581" s="16">
        <f t="shared" si="214"/>
        <v>1.2983184571725197</v>
      </c>
      <c r="N4581" s="16">
        <f>[1]!s_fa_roe(A4581,"20251231")</f>
        <v>10.193199999999999</v>
      </c>
      <c r="O4581" s="16">
        <f>[1]!s_stmnote_rdexp(A4581,"20251231",1,10000)</f>
        <v>28083.718802999996</v>
      </c>
      <c r="P4581" s="20">
        <f t="shared" si="215"/>
        <v>1.217409752756439E-2</v>
      </c>
      <c r="Q4581" s="16">
        <f>[1]!s_margin_tradingbalance(A4581,"",10000)</f>
        <v>42796.943800000001</v>
      </c>
      <c r="R4581" s="16">
        <f>[1]!s_margin_seclendingbalance(A4581,"",10000)</f>
        <v>242.703</v>
      </c>
      <c r="S4581" s="17">
        <f>[1]!s_val_ev(A4581,"",100000000)</f>
        <v>257.70829883020002</v>
      </c>
      <c r="T4581" s="17">
        <f>[1]!share_freesharesmv(A4581,"",100000000)</f>
        <v>167.27697893179999</v>
      </c>
      <c r="U4581" s="17">
        <f>[1]!s_dq_amount_btin(A4581,E4581,100000000)</f>
        <v>7.5933696199999998</v>
      </c>
      <c r="V4581" s="17">
        <f>[1]!s_dq_turn(A4581,E4581)</f>
        <v>3.0401303806914424</v>
      </c>
      <c r="W4581" s="2">
        <f>[1]!s_pq_amount(A4581,"20260101","",100000000)</f>
        <v>768.80252358999996</v>
      </c>
      <c r="X4581" s="2">
        <f>[1]!s_pq_avgamount(A4581,"20260101","",100000000)</f>
        <v>6.9891138508181818</v>
      </c>
      <c r="Y4581" s="17">
        <f>[1]!s_ipo_dilutedpe(A4581)</f>
        <v>16.899999999999999</v>
      </c>
      <c r="Z4581" s="12">
        <f>[1]!s_ipo_collection_total(A4581,100000000)</f>
        <v>4.1500000000000004</v>
      </c>
      <c r="AA4581" s="2">
        <f>[1]!s_val_pe_ttm(A4581,E4581)</f>
        <v>11.669621467590332</v>
      </c>
      <c r="AB4581" s="5">
        <f>[1]!s_info_zjtxornot1(A4581,"")</f>
        <v>0</v>
      </c>
      <c r="AC4581" s="22" t="str">
        <f>[1]!s_info_nature1(A4581,"")</f>
        <v>民营企业</v>
      </c>
      <c r="AD4581" s="6" t="str">
        <f>[1]!s_info_city(A4581)</f>
        <v>巩义市</v>
      </c>
      <c r="AE4581" s="6" t="str">
        <f>[1]!s_info_province(A4581)</f>
        <v>河南省</v>
      </c>
      <c r="AF4581">
        <v>113.03959</v>
      </c>
      <c r="AG4581">
        <v>34.703798999999997</v>
      </c>
    </row>
    <row r="4582" spans="1:33" x14ac:dyDescent="0.3">
      <c r="A4582" s="12" t="s">
        <v>9448</v>
      </c>
      <c r="B4582" s="12" t="s">
        <v>9449</v>
      </c>
      <c r="C4582" s="16" t="str">
        <f>[1]!s_info_mkt(A4582)</f>
        <v>主板</v>
      </c>
      <c r="D4582" s="16" t="str">
        <f>[1]!s_ipo_listeddate(A4582)</f>
        <v>1999-12-02</v>
      </c>
      <c r="E4582" s="16" t="str">
        <f>[1]!lastradeday_s("000002","")</f>
        <v>2026-06-22</v>
      </c>
      <c r="F4582" s="16" t="str">
        <f>[1]!s_info_industry_csrc2023(A4582,"",3)</f>
        <v>房地产业</v>
      </c>
      <c r="G4582" s="16" t="str">
        <f>[1]!s_info_industry_csrc2023(A4582,"",1)</f>
        <v>房地产业</v>
      </c>
      <c r="H4582" s="16">
        <f>[1]!s_is(A4582,83,"FY","YTD","20251231",1,"",100000000)</f>
        <v>17.544835739500002</v>
      </c>
      <c r="I4582" s="16">
        <f>[1]!s_is(A4582,83,"FY","YTD","20241231",1,"",100000000)</f>
        <v>19.291955193499998</v>
      </c>
      <c r="J4582" s="16">
        <f t="shared" si="213"/>
        <v>-9.056207297167318E-2</v>
      </c>
      <c r="K4582" s="16">
        <f>[1]!s_is(A4582,61,"FY","YTD","20251231",1,"",100000000)</f>
        <v>-2.8500151408999996</v>
      </c>
      <c r="L4582" s="16">
        <f>[1]!s_is(A4582,61,"FY","YTD","20241231",1,"",100000000)</f>
        <v>-0.49459183429999998</v>
      </c>
      <c r="M4582" s="16">
        <f t="shared" si="214"/>
        <v>-4.7623578539941933</v>
      </c>
      <c r="N4582" s="16">
        <f>[1]!s_fa_roe(A4582,"20251231")</f>
        <v>-24.249199999999998</v>
      </c>
      <c r="O4582" s="16">
        <f>[1]!s_stmnote_rdexp(A4582,"20251231",1,10000)</f>
        <v>0</v>
      </c>
      <c r="P4582" s="20">
        <f t="shared" si="215"/>
        <v>0</v>
      </c>
      <c r="Q4582" s="16">
        <f>[1]!s_margin_tradingbalance(A4582,"",10000)</f>
        <v>23802.9879</v>
      </c>
      <c r="R4582" s="16">
        <f>[1]!s_margin_seclendingbalance(A4582,"",10000)</f>
        <v>3.1349999999999998</v>
      </c>
      <c r="S4582" s="17">
        <f>[1]!s_val_ev(A4582,"",100000000)</f>
        <v>21.3556358897</v>
      </c>
      <c r="T4582" s="17">
        <f>[1]!share_freesharesmv(A4582,"",100000000)</f>
        <v>13.0050889122</v>
      </c>
      <c r="U4582" s="17">
        <f>[1]!s_dq_amount_btin(A4582,E4582,100000000)</f>
        <v>0.33250991000000002</v>
      </c>
      <c r="V4582" s="17">
        <f>[1]!s_dq_turn(A4582,E4582)</f>
        <v>1.5820282807076185</v>
      </c>
      <c r="W4582" s="2">
        <f>[1]!s_pq_amount(A4582,"20260101","",100000000)</f>
        <v>54.216775290000001</v>
      </c>
      <c r="X4582" s="2">
        <f>[1]!s_pq_avgamount(A4582,"20260101","",100000000)</f>
        <v>0.49740160816513762</v>
      </c>
      <c r="Y4582" s="17">
        <f>[1]!s_ipo_dilutedpe(A4582)</f>
        <v>23.86</v>
      </c>
      <c r="Z4582" s="12">
        <f>[1]!s_ipo_collection_total(A4582,100000000)</f>
        <v>1.0880000000000001</v>
      </c>
      <c r="AA4582" s="2">
        <f>[1]!s_val_pe_ttm(A4582,E4582)</f>
        <v>-7.8666157722473145</v>
      </c>
      <c r="AB4582" s="5">
        <f>[1]!s_info_zjtxornot1(A4582,"")</f>
        <v>0</v>
      </c>
      <c r="AC4582" s="22" t="str">
        <f>[1]!s_info_nature1(A4582,"")</f>
        <v>地方国有企业</v>
      </c>
      <c r="AD4582" s="6" t="str">
        <f>[1]!s_info_city(A4582)</f>
        <v>昆明市</v>
      </c>
      <c r="AE4582" s="6" t="str">
        <f>[1]!s_info_province(A4582)</f>
        <v>云南省</v>
      </c>
      <c r="AF4582">
        <v>102.71225099999999</v>
      </c>
      <c r="AG4582">
        <v>25.040609</v>
      </c>
    </row>
    <row r="4583" spans="1:33" x14ac:dyDescent="0.3">
      <c r="A4583" s="12" t="s">
        <v>9450</v>
      </c>
      <c r="B4583" s="12" t="s">
        <v>9451</v>
      </c>
      <c r="C4583" s="16" t="str">
        <f>[1]!s_info_mkt(A4583)</f>
        <v>创业板</v>
      </c>
      <c r="D4583" s="16" t="str">
        <f>[1]!s_ipo_listeddate(A4583)</f>
        <v>2015-06-11</v>
      </c>
      <c r="E4583" s="16" t="str">
        <f>[1]!lastradeday_s("000002","")</f>
        <v>2026-06-22</v>
      </c>
      <c r="F4583" s="16" t="str">
        <f>[1]!s_info_industry_csrc2023(A4583,"",3)</f>
        <v>专用设备制造业</v>
      </c>
      <c r="G4583" s="16" t="str">
        <f>[1]!s_info_industry_csrc2023(A4583,"",1)</f>
        <v>制造业</v>
      </c>
      <c r="H4583" s="16">
        <f>[1]!s_is(A4583,83,"FY","YTD","20251231",1,"",100000000)</f>
        <v>1.2392942004</v>
      </c>
      <c r="I4583" s="16">
        <f>[1]!s_is(A4583,83,"FY","YTD","20241231",1,"",100000000)</f>
        <v>1.3423612599000001</v>
      </c>
      <c r="J4583" s="16">
        <f t="shared" si="213"/>
        <v>-7.6780418639076364E-2</v>
      </c>
      <c r="K4583" s="16">
        <f>[1]!s_is(A4583,61,"FY","YTD","20251231",1,"",100000000)</f>
        <v>-3.4170564161999999</v>
      </c>
      <c r="L4583" s="16">
        <f>[1]!s_is(A4583,61,"FY","YTD","20241231",1,"",100000000)</f>
        <v>-3.7288506932999996</v>
      </c>
      <c r="M4583" s="16">
        <f t="shared" si="214"/>
        <v>8.3616723421034753E-2</v>
      </c>
      <c r="N4583" s="16">
        <f>[1]!s_fa_roe(A4583,"20251231")</f>
        <v>-909.69479999999999</v>
      </c>
      <c r="O4583" s="16">
        <f>[1]!s_stmnote_rdexp(A4583,"20251231",1,10000)</f>
        <v>697.21917300000007</v>
      </c>
      <c r="P4583" s="20">
        <f t="shared" si="215"/>
        <v>5.6259375116494745E-2</v>
      </c>
      <c r="Q4583" s="16">
        <f>[1]!s_margin_tradingbalance(A4583,"",10000)</f>
        <v>9064.2829000000002</v>
      </c>
      <c r="R4583" s="16">
        <f>[1]!s_margin_seclendingbalance(A4583,"",10000)</f>
        <v>0</v>
      </c>
      <c r="S4583" s="17">
        <f>[1]!s_val_ev(A4583,"",100000000)</f>
        <v>22.571206921999998</v>
      </c>
      <c r="T4583" s="17">
        <f>[1]!share_freesharesmv(A4583,"",100000000)</f>
        <v>18.484045743999999</v>
      </c>
      <c r="U4583" s="17">
        <f>[1]!s_dq_amount_btin(A4583,E4583,100000000)</f>
        <v>0.46448217000000003</v>
      </c>
      <c r="V4583" s="17">
        <f>[1]!s_dq_turn(A4583,E4583)</f>
        <v>2.3210036337831959</v>
      </c>
      <c r="W4583" s="2">
        <f>[1]!s_pq_amount(A4583,"20260101","",100000000)</f>
        <v>62.841458029999998</v>
      </c>
      <c r="X4583" s="2">
        <f>[1]!s_pq_avgamount(A4583,"20260101","",100000000)</f>
        <v>0.57128598209090908</v>
      </c>
      <c r="Y4583" s="17">
        <f>[1]!s_ipo_dilutedpe(A4583)</f>
        <v>22.99</v>
      </c>
      <c r="Z4583" s="12">
        <f>[1]!s_ipo_collection_total(A4583,100000000)</f>
        <v>1.8987130000000001</v>
      </c>
      <c r="AA4583" s="2">
        <f>[1]!s_val_pe_ttm(A4583,E4583)</f>
        <v>-6.5455241203308105</v>
      </c>
      <c r="AB4583" s="5">
        <f>[1]!s_info_zjtxornot1(A4583,"")</f>
        <v>0</v>
      </c>
      <c r="AC4583" s="22" t="str">
        <f>[1]!s_info_nature1(A4583,"")</f>
        <v>民营企业</v>
      </c>
      <c r="AD4583" s="6" t="str">
        <f>[1]!s_info_city(A4583)</f>
        <v>抚州市</v>
      </c>
      <c r="AE4583" s="6" t="str">
        <f>[1]!s_info_province(A4583)</f>
        <v>江西省</v>
      </c>
      <c r="AF4583">
        <v>116.358351</v>
      </c>
      <c r="AG4583">
        <v>27.98385</v>
      </c>
    </row>
    <row r="4584" spans="1:33" x14ac:dyDescent="0.3">
      <c r="A4584" s="12" t="s">
        <v>9452</v>
      </c>
      <c r="B4584" s="12" t="s">
        <v>9453</v>
      </c>
      <c r="C4584" s="16" t="str">
        <f>[1]!s_info_mkt(A4584)</f>
        <v>主板</v>
      </c>
      <c r="D4584" s="16" t="str">
        <f>[1]!s_ipo_listeddate(A4584)</f>
        <v>2010-08-03</v>
      </c>
      <c r="E4584" s="16" t="str">
        <f>[1]!lastradeday_s("000002","")</f>
        <v>2026-06-22</v>
      </c>
      <c r="F4584" s="16" t="str">
        <f>[1]!s_info_industry_csrc2023(A4584,"",3)</f>
        <v>非金属矿物制品业</v>
      </c>
      <c r="G4584" s="16" t="str">
        <f>[1]!s_info_industry_csrc2023(A4584,"",1)</f>
        <v>制造业</v>
      </c>
      <c r="H4584" s="16">
        <f>[1]!s_is(A4584,83,"FY","YTD","20251231",1,"",100000000)</f>
        <v>26.278984965399999</v>
      </c>
      <c r="I4584" s="16">
        <f>[1]!s_is(A4584,83,"FY","YTD","20241231",1,"",100000000)</f>
        <v>28.184322611500001</v>
      </c>
      <c r="J4584" s="16">
        <f t="shared" si="213"/>
        <v>-6.7602747540314145E-2</v>
      </c>
      <c r="K4584" s="16">
        <f>[1]!s_is(A4584,61,"FY","YTD","20251231",1,"",100000000)</f>
        <v>1.2962936185</v>
      </c>
      <c r="L4584" s="16">
        <f>[1]!s_is(A4584,61,"FY","YTD","20241231",1,"",100000000)</f>
        <v>2.677245514</v>
      </c>
      <c r="M4584" s="16">
        <f t="shared" si="214"/>
        <v>-0.5158107048003816</v>
      </c>
      <c r="N4584" s="16">
        <f>[1]!s_fa_roe(A4584,"20251231")</f>
        <v>5.1714000000000002</v>
      </c>
      <c r="O4584" s="16">
        <f>[1]!s_stmnote_rdexp(A4584,"20251231",1,10000)</f>
        <v>6042.5513639999999</v>
      </c>
      <c r="P4584" s="20">
        <f t="shared" si="215"/>
        <v>2.2993853727439905E-2</v>
      </c>
      <c r="Q4584" s="16">
        <f>[1]!s_margin_tradingbalance(A4584,"",10000)</f>
        <v>0</v>
      </c>
      <c r="R4584" s="16">
        <f>[1]!s_margin_seclendingbalance(A4584,"",10000)</f>
        <v>0</v>
      </c>
      <c r="S4584" s="17">
        <f>[1]!s_val_ev(A4584,"",100000000)</f>
        <v>44.353744399999997</v>
      </c>
      <c r="T4584" s="17">
        <f>[1]!share_freesharesmv(A4584,"",100000000)</f>
        <v>32.558678635</v>
      </c>
      <c r="U4584" s="17">
        <f>[1]!s_dq_amount_btin(A4584,E4584,100000000)</f>
        <v>4.4481867099999999</v>
      </c>
      <c r="V4584" s="17">
        <f>[1]!s_dq_turn(A4584,E4584)</f>
        <v>10.089277999345811</v>
      </c>
      <c r="W4584" s="2">
        <f>[1]!s_pq_amount(A4584,"20260101","",100000000)</f>
        <v>322.24722446999999</v>
      </c>
      <c r="X4584" s="2">
        <f>[1]!s_pq_avgamount(A4584,"20260101","",100000000)</f>
        <v>2.9295202224545456</v>
      </c>
      <c r="Y4584" s="17">
        <f>[1]!s_ipo_dilutedpe(A4584)</f>
        <v>33.33</v>
      </c>
      <c r="Z4584" s="12">
        <f>[1]!s_ipo_collection_total(A4584,100000000)</f>
        <v>8.75</v>
      </c>
      <c r="AA4584" s="2">
        <f>[1]!s_val_pe_ttm(A4584,E4584)</f>
        <v>34.475276947021484</v>
      </c>
      <c r="AB4584" s="5">
        <f>[1]!s_info_zjtxornot1(A4584,"")</f>
        <v>1</v>
      </c>
      <c r="AC4584" s="22" t="str">
        <f>[1]!s_info_nature1(A4584,"")</f>
        <v>民营企业</v>
      </c>
      <c r="AD4584" s="6" t="str">
        <f>[1]!s_info_city(A4584)</f>
        <v>青铜峡市</v>
      </c>
      <c r="AE4584" s="6" t="str">
        <f>[1]!s_info_province(A4584)</f>
        <v>宁夏回族自治区</v>
      </c>
      <c r="AF4584">
        <v>105.961462</v>
      </c>
      <c r="AG4584">
        <v>37.942124999999997</v>
      </c>
    </row>
    <row r="4585" spans="1:33" x14ac:dyDescent="0.3">
      <c r="A4585" s="12" t="s">
        <v>9454</v>
      </c>
      <c r="B4585" s="12" t="s">
        <v>9455</v>
      </c>
      <c r="C4585" s="16" t="str">
        <f>[1]!s_info_mkt(A4585)</f>
        <v>主板</v>
      </c>
      <c r="D4585" s="16" t="str">
        <f>[1]!s_ipo_listeddate(A4585)</f>
        <v>2007-11-16</v>
      </c>
      <c r="E4585" s="16" t="str">
        <f>[1]!lastradeday_s("000002","")</f>
        <v>2026-06-22</v>
      </c>
      <c r="F4585" s="16" t="str">
        <f>[1]!s_info_industry_csrc2023(A4585,"",3)</f>
        <v>商务服务业</v>
      </c>
      <c r="G4585" s="16" t="str">
        <f>[1]!s_info_industry_csrc2023(A4585,"",1)</f>
        <v>租赁和商务服务业</v>
      </c>
      <c r="H4585" s="16">
        <f>[1]!s_is(A4585,83,"FY","YTD","20251231",1,"",100000000)</f>
        <v>5.9386823874000001</v>
      </c>
      <c r="I4585" s="16">
        <f>[1]!s_is(A4585,83,"FY","YTD","20241231",1,"",100000000)</f>
        <v>5.9673037799999999</v>
      </c>
      <c r="J4585" s="16">
        <f t="shared" si="213"/>
        <v>-4.7963692909228639E-3</v>
      </c>
      <c r="K4585" s="16">
        <f>[1]!s_is(A4585,61,"FY","YTD","20251231",1,"",100000000)</f>
        <v>0.92078036480000003</v>
      </c>
      <c r="L4585" s="16">
        <f>[1]!s_is(A4585,61,"FY","YTD","20241231",1,"",100000000)</f>
        <v>0.29994436600000002</v>
      </c>
      <c r="M4585" s="16">
        <f t="shared" si="214"/>
        <v>2.0698371737377457</v>
      </c>
      <c r="N4585" s="16">
        <f>[1]!s_fa_roe(A4585,"20251231")</f>
        <v>2.1777000000000002</v>
      </c>
      <c r="O4585" s="16">
        <f>[1]!s_stmnote_rdexp(A4585,"20251231",1,10000)</f>
        <v>244.229085</v>
      </c>
      <c r="P4585" s="20">
        <f t="shared" si="215"/>
        <v>4.112512996454847E-3</v>
      </c>
      <c r="Q4585" s="16">
        <f>[1]!s_margin_tradingbalance(A4585,"",10000)</f>
        <v>23469.5602</v>
      </c>
      <c r="R4585" s="16">
        <f>[1]!s_margin_seclendingbalance(A4585,"",10000)</f>
        <v>79.925399999999996</v>
      </c>
      <c r="S4585" s="17">
        <f>[1]!s_val_ev(A4585,"",100000000)</f>
        <v>126.32312933120001</v>
      </c>
      <c r="T4585" s="17">
        <f>[1]!share_freesharesmv(A4585,"",100000000)</f>
        <v>40.261844953600004</v>
      </c>
      <c r="U4585" s="17">
        <f>[1]!s_dq_amount_btin(A4585,E4585,100000000)</f>
        <v>7.2139298399999996</v>
      </c>
      <c r="V4585" s="17">
        <f>[1]!s_dq_turn(A4585,E4585)</f>
        <v>5.857465107637414</v>
      </c>
      <c r="W4585" s="2">
        <f>[1]!s_pq_amount(A4585,"20260101","",100000000)</f>
        <v>1397.2283560799999</v>
      </c>
      <c r="X4585" s="2">
        <f>[1]!s_pq_avgamount(A4585,"20260101","",100000000)</f>
        <v>12.702075964363637</v>
      </c>
      <c r="Y4585" s="17">
        <f>[1]!s_ipo_dilutedpe(A4585)</f>
        <v>29.96</v>
      </c>
      <c r="Z4585" s="12">
        <f>[1]!s_ipo_collection_total(A4585,100000000)</f>
        <v>5.2430000000000003</v>
      </c>
      <c r="AA4585" s="2">
        <f>[1]!s_val_pe_ttm(A4585,E4585)</f>
        <v>172.99029541015625</v>
      </c>
      <c r="AB4585" s="5">
        <f>[1]!s_info_zjtxornot1(A4585,"")</f>
        <v>0</v>
      </c>
      <c r="AC4585" s="22" t="str">
        <f>[1]!s_info_nature1(A4585,"")</f>
        <v>地方国有企业</v>
      </c>
      <c r="AD4585" s="6" t="str">
        <f>[1]!s_info_city(A4585)</f>
        <v>广州市</v>
      </c>
      <c r="AE4585" s="6" t="str">
        <f>[1]!s_info_province(A4585)</f>
        <v>广东省</v>
      </c>
      <c r="AF4585">
        <v>113.280637</v>
      </c>
      <c r="AG4585">
        <v>23.125177999999998</v>
      </c>
    </row>
    <row r="4586" spans="1:33" x14ac:dyDescent="0.3">
      <c r="A4586" s="12" t="s">
        <v>9456</v>
      </c>
      <c r="B4586" s="12" t="s">
        <v>9457</v>
      </c>
      <c r="C4586" s="16" t="str">
        <f>[1]!s_info_mkt(A4586)</f>
        <v>科创板</v>
      </c>
      <c r="D4586" s="16" t="str">
        <f>[1]!s_ipo_listeddate(A4586)</f>
        <v>2020-06-16</v>
      </c>
      <c r="E4586" s="16" t="str">
        <f>[1]!lastradeday_s("000002","")</f>
        <v>2026-06-22</v>
      </c>
      <c r="F4586" s="16" t="str">
        <f>[1]!s_info_industry_csrc2023(A4586,"",3)</f>
        <v>化学原料和化学制品制造业</v>
      </c>
      <c r="G4586" s="16" t="str">
        <f>[1]!s_info_industry_csrc2023(A4586,"",1)</f>
        <v>制造业</v>
      </c>
      <c r="H4586" s="16">
        <f>[1]!s_is(A4586,83,"FY","YTD","20251231",1,"",100000000)</f>
        <v>27.765770156599999</v>
      </c>
      <c r="I4586" s="16">
        <f>[1]!s_is(A4586,83,"FY","YTD","20241231",1,"",100000000)</f>
        <v>25.252776839099997</v>
      </c>
      <c r="J4586" s="16">
        <f t="shared" si="213"/>
        <v>9.9513543936642357E-2</v>
      </c>
      <c r="K4586" s="16">
        <f>[1]!s_is(A4586,61,"FY","YTD","20251231",1,"",100000000)</f>
        <v>1.3192467764</v>
      </c>
      <c r="L4586" s="16">
        <f>[1]!s_is(A4586,61,"FY","YTD","20241231",1,"",100000000)</f>
        <v>2.0122509611000003</v>
      </c>
      <c r="M4586" s="16">
        <f t="shared" si="214"/>
        <v>-0.34439252265093639</v>
      </c>
      <c r="N4586" s="16">
        <f>[1]!s_fa_roe(A4586,"20251231")</f>
        <v>4.2584999999999997</v>
      </c>
      <c r="O4586" s="16">
        <f>[1]!s_stmnote_rdexp(A4586,"20251231",1,10000)</f>
        <v>10314.354289000001</v>
      </c>
      <c r="P4586" s="20">
        <f t="shared" si="215"/>
        <v>3.7147733453193089E-2</v>
      </c>
      <c r="Q4586" s="16">
        <f>[1]!s_margin_tradingbalance(A4586,"",10000)</f>
        <v>113127.4025</v>
      </c>
      <c r="R4586" s="16">
        <f>[1]!s_margin_seclendingbalance(A4586,"",10000)</f>
        <v>440.18630000000002</v>
      </c>
      <c r="S4586" s="17">
        <f>[1]!s_val_ev(A4586,"",100000000)</f>
        <v>175.65978175280003</v>
      </c>
      <c r="T4586" s="17">
        <f>[1]!share_freesharesmv(A4586,"",100000000)</f>
        <v>111.7525415125</v>
      </c>
      <c r="U4586" s="17">
        <f>[1]!s_dq_amount_btin(A4586,E4586,100000000)</f>
        <v>19.284817690000001</v>
      </c>
      <c r="V4586" s="17">
        <f>[1]!s_dq_turn(A4586,E4586)</f>
        <v>11.121559150171604</v>
      </c>
      <c r="W4586" s="2">
        <f>[1]!s_pq_amount(A4586,"20260101","",100000000)</f>
        <v>1185.45972209</v>
      </c>
      <c r="X4586" s="2">
        <f>[1]!s_pq_avgamount(A4586,"20260101","",100000000)</f>
        <v>10.776906564454546</v>
      </c>
      <c r="Y4586" s="17">
        <f>[1]!s_ipo_dilutedpe(A4586)</f>
        <v>43.93</v>
      </c>
      <c r="Z4586" s="12">
        <f>[1]!s_ipo_collection_total(A4586,100000000)</f>
        <v>18.743710320000002</v>
      </c>
      <c r="AA4586" s="2">
        <f>[1]!s_val_pe_ttm(A4586,E4586)</f>
        <v>189.307861328125</v>
      </c>
      <c r="AB4586" s="5">
        <f>[1]!s_info_zjtxornot1(A4586,"")</f>
        <v>1</v>
      </c>
      <c r="AC4586" s="22" t="str">
        <f>[1]!s_info_nature1(A4586,"")</f>
        <v>民营企业</v>
      </c>
      <c r="AD4586" s="6" t="str">
        <f>[1]!s_info_city(A4586)</f>
        <v>苏州市</v>
      </c>
      <c r="AE4586" s="6" t="str">
        <f>[1]!s_info_province(A4586)</f>
        <v>江苏省</v>
      </c>
      <c r="AF4586">
        <v>120.619585</v>
      </c>
      <c r="AG4586">
        <v>31.299378999999998</v>
      </c>
    </row>
    <row r="4587" spans="1:33" x14ac:dyDescent="0.3">
      <c r="A4587" s="12" t="s">
        <v>9458</v>
      </c>
      <c r="B4587" s="12" t="s">
        <v>9459</v>
      </c>
      <c r="C4587" s="16" t="str">
        <f>[1]!s_info_mkt(A4587)</f>
        <v>创业板</v>
      </c>
      <c r="D4587" s="16" t="str">
        <f>[1]!s_ipo_listeddate(A4587)</f>
        <v>2016-08-09</v>
      </c>
      <c r="E4587" s="16" t="str">
        <f>[1]!lastradeday_s("000002","")</f>
        <v>2026-06-22</v>
      </c>
      <c r="F4587" s="16" t="str">
        <f>[1]!s_info_industry_csrc2023(A4587,"",3)</f>
        <v>电气机械和器材制造业</v>
      </c>
      <c r="G4587" s="16" t="str">
        <f>[1]!s_info_industry_csrc2023(A4587,"",1)</f>
        <v>制造业</v>
      </c>
      <c r="H4587" s="16">
        <f>[1]!s_is(A4587,83,"FY","YTD","20251231",1,"",100000000)</f>
        <v>1.3036317232999999</v>
      </c>
      <c r="I4587" s="16">
        <f>[1]!s_is(A4587,83,"FY","YTD","20241231",1,"",100000000)</f>
        <v>1.2558981968</v>
      </c>
      <c r="J4587" s="16">
        <f t="shared" si="213"/>
        <v>3.8007480719077114E-2</v>
      </c>
      <c r="K4587" s="16">
        <f>[1]!s_is(A4587,61,"FY","YTD","20251231",1,"",100000000)</f>
        <v>-1.2184259740999999</v>
      </c>
      <c r="L4587" s="16">
        <f>[1]!s_is(A4587,61,"FY","YTD","20241231",1,"",100000000)</f>
        <v>-3.9446807552999998</v>
      </c>
      <c r="M4587" s="16">
        <f t="shared" si="214"/>
        <v>0.69112177900253513</v>
      </c>
      <c r="N4587" s="16">
        <f>[1]!s_fa_roe(A4587,"20251231")</f>
        <v>-91.130799999999994</v>
      </c>
      <c r="O4587" s="16">
        <f>[1]!s_stmnote_rdexp(A4587,"20251231",1,10000)</f>
        <v>1194.8634199999999</v>
      </c>
      <c r="P4587" s="20">
        <f t="shared" si="215"/>
        <v>9.1656516073062022E-2</v>
      </c>
      <c r="Q4587" s="16">
        <f>[1]!s_margin_tradingbalance(A4587,"",10000)</f>
        <v>0</v>
      </c>
      <c r="R4587" s="16">
        <f>[1]!s_margin_seclendingbalance(A4587,"",10000)</f>
        <v>0</v>
      </c>
      <c r="S4587" s="17">
        <f>[1]!s_val_ev(A4587,"",100000000)</f>
        <v>32.086122656400001</v>
      </c>
      <c r="T4587" s="17">
        <f>[1]!share_freesharesmv(A4587,"",100000000)</f>
        <v>9.6365446140000017</v>
      </c>
      <c r="U4587" s="17">
        <f>[1]!s_dq_amount_btin(A4587,E4587,100000000)</f>
        <v>0.52513807999999995</v>
      </c>
      <c r="V4587" s="17">
        <f>[1]!s_dq_turn(A4587,E4587)</f>
        <v>1.6852999017384882</v>
      </c>
      <c r="W4587" s="2">
        <f>[1]!s_pq_amount(A4587,"20260101","",100000000)</f>
        <v>90.432514389999994</v>
      </c>
      <c r="X4587" s="2">
        <f>[1]!s_pq_avgamount(A4587,"20260101","",100000000)</f>
        <v>0.82211376718181817</v>
      </c>
      <c r="Y4587" s="17">
        <f>[1]!s_ipo_dilutedpe(A4587)</f>
        <v>22.98</v>
      </c>
      <c r="Z4587" s="12">
        <f>[1]!s_ipo_collection_total(A4587,100000000)</f>
        <v>2.0912500000000001</v>
      </c>
      <c r="AA4587" s="2">
        <f>[1]!s_val_pe_ttm(A4587,E4587)</f>
        <v>-25.245841979980469</v>
      </c>
      <c r="AB4587" s="5">
        <f>[1]!s_info_zjtxornot1(A4587,"")</f>
        <v>0</v>
      </c>
      <c r="AC4587" s="22" t="str">
        <f>[1]!s_info_nature1(A4587,"")</f>
        <v>地方国有企业</v>
      </c>
      <c r="AD4587" s="6" t="str">
        <f>[1]!s_info_city(A4587)</f>
        <v>衡阳市</v>
      </c>
      <c r="AE4587" s="6" t="str">
        <f>[1]!s_info_province(A4587)</f>
        <v>湖南省</v>
      </c>
      <c r="AF4587">
        <v>112.607693</v>
      </c>
      <c r="AG4587">
        <v>26.900358000000001</v>
      </c>
    </row>
    <row r="4588" spans="1:33" x14ac:dyDescent="0.3">
      <c r="A4588" s="12" t="s">
        <v>9460</v>
      </c>
      <c r="B4588" s="12" t="s">
        <v>9461</v>
      </c>
      <c r="C4588" s="16" t="str">
        <f>[1]!s_info_mkt(A4588)</f>
        <v>主板</v>
      </c>
      <c r="D4588" s="16" t="str">
        <f>[1]!s_ipo_listeddate(A4588)</f>
        <v>1996-12-10</v>
      </c>
      <c r="E4588" s="16" t="str">
        <f>[1]!lastradeday_s("000002","")</f>
        <v>2026-06-22</v>
      </c>
      <c r="F4588" s="16" t="str">
        <f>[1]!s_info_industry_csrc2023(A4588,"",3)</f>
        <v>燃气生产和供应业</v>
      </c>
      <c r="G4588" s="16" t="str">
        <f>[1]!s_info_industry_csrc2023(A4588,"",1)</f>
        <v>电力、热力、燃气及水生产和供应业</v>
      </c>
      <c r="H4588" s="16">
        <f>[1]!s_is(A4588,83,"FY","YTD","20251231",1,"",100000000)</f>
        <v>12.479925568900001</v>
      </c>
      <c r="I4588" s="16">
        <f>[1]!s_is(A4588,83,"FY","YTD","20241231",1,"",100000000)</f>
        <v>13.071924613299998</v>
      </c>
      <c r="J4588" s="16">
        <f t="shared" si="213"/>
        <v>-4.5287825772623358E-2</v>
      </c>
      <c r="K4588" s="16">
        <f>[1]!s_is(A4588,61,"FY","YTD","20251231",1,"",100000000)</f>
        <v>0.27365791049999999</v>
      </c>
      <c r="L4588" s="16">
        <f>[1]!s_is(A4588,61,"FY","YTD","20241231",1,"",100000000)</f>
        <v>-2.1209898920999999</v>
      </c>
      <c r="M4588" s="16">
        <f t="shared" si="214"/>
        <v>1.1290236749921756</v>
      </c>
      <c r="N4588" s="16">
        <f>[1]!s_fa_roe(A4588,"20251231")</f>
        <v>56.431100000000001</v>
      </c>
      <c r="O4588" s="16">
        <f>[1]!s_stmnote_rdexp(A4588,"20251231",1,10000)</f>
        <v>268.70988999999997</v>
      </c>
      <c r="P4588" s="20">
        <f t="shared" si="215"/>
        <v>2.1531369599641329E-3</v>
      </c>
      <c r="Q4588" s="16">
        <f>[1]!s_margin_tradingbalance(A4588,"",10000)</f>
        <v>0</v>
      </c>
      <c r="R4588" s="16">
        <f>[1]!s_margin_seclendingbalance(A4588,"",10000)</f>
        <v>0</v>
      </c>
      <c r="S4588" s="17">
        <f>[1]!s_val_ev(A4588,"",100000000)</f>
        <v>26.3998613236</v>
      </c>
      <c r="T4588" s="17">
        <f>[1]!share_freesharesmv(A4588,"",100000000)</f>
        <v>20.9329745364</v>
      </c>
      <c r="U4588" s="17">
        <f>[1]!s_dq_amount_btin(A4588,E4588,100000000)</f>
        <v>0.52309600999999994</v>
      </c>
      <c r="V4588" s="17">
        <f>[1]!s_dq_turn(A4588,E4588)</f>
        <v>1.9538812635310472</v>
      </c>
      <c r="W4588" s="2">
        <f>[1]!s_pq_amount(A4588,"20260101","",100000000)</f>
        <v>104.91194344</v>
      </c>
      <c r="X4588" s="2">
        <f>[1]!s_pq_avgamount(A4588,"20260101","",100000000)</f>
        <v>0.95374494036363633</v>
      </c>
      <c r="Y4588" s="17">
        <f>[1]!s_ipo_dilutedpe(A4588)</f>
        <v>0</v>
      </c>
      <c r="Z4588" s="12">
        <f>[1]!s_ipo_collection_total(A4588,100000000)</f>
        <v>0.62882000000000005</v>
      </c>
      <c r="AA4588" s="2">
        <f>[1]!s_val_pe_ttm(A4588,E4588)</f>
        <v>59.949630737304688</v>
      </c>
      <c r="AB4588" s="5">
        <f>[1]!s_info_zjtxornot1(A4588,"")</f>
        <v>0</v>
      </c>
      <c r="AC4588" s="22" t="str">
        <f>[1]!s_info_nature1(A4588,"")</f>
        <v>民营企业</v>
      </c>
      <c r="AD4588" s="6" t="str">
        <f>[1]!s_info_city(A4588)</f>
        <v>衡阳市</v>
      </c>
      <c r="AE4588" s="6" t="str">
        <f>[1]!s_info_province(A4588)</f>
        <v>湖南省</v>
      </c>
      <c r="AF4588">
        <v>112.607693</v>
      </c>
      <c r="AG4588">
        <v>26.900358000000001</v>
      </c>
    </row>
    <row r="4589" spans="1:33" x14ac:dyDescent="0.3">
      <c r="A4589" s="12" t="s">
        <v>9462</v>
      </c>
      <c r="B4589" s="12" t="s">
        <v>9463</v>
      </c>
      <c r="C4589" s="16" t="str">
        <f>[1]!s_info_mkt(A4589)</f>
        <v>主板</v>
      </c>
      <c r="D4589" s="16" t="str">
        <f>[1]!s_ipo_listeddate(A4589)</f>
        <v>2018-07-09</v>
      </c>
      <c r="E4589" s="16" t="str">
        <f>[1]!lastradeday_s("000002","")</f>
        <v>2026-06-22</v>
      </c>
      <c r="F4589" s="16" t="str">
        <f>[1]!s_info_industry_csrc2023(A4589,"",3)</f>
        <v>电力、热力生产和供应业</v>
      </c>
      <c r="G4589" s="16" t="str">
        <f>[1]!s_info_industry_csrc2023(A4589,"",1)</f>
        <v>电力、热力、燃气及水生产和供应业</v>
      </c>
      <c r="H4589" s="16">
        <f>[1]!s_is(A4589,83,"FY","YTD","20251231",1,"",100000000)</f>
        <v>7.3827729402999998</v>
      </c>
      <c r="I4589" s="16">
        <f>[1]!s_is(A4589,83,"FY","YTD","20241231",1,"",100000000)</f>
        <v>6.8885974475999996</v>
      </c>
      <c r="J4589" s="16">
        <f t="shared" si="213"/>
        <v>7.1738187121410668E-2</v>
      </c>
      <c r="K4589" s="16">
        <f>[1]!s_is(A4589,61,"FY","YTD","20251231",1,"",100000000)</f>
        <v>2.0075765753999999</v>
      </c>
      <c r="L4589" s="16">
        <f>[1]!s_is(A4589,61,"FY","YTD","20241231",1,"",100000000)</f>
        <v>1.9358789588</v>
      </c>
      <c r="M4589" s="16">
        <f t="shared" si="214"/>
        <v>3.7036208423094436E-2</v>
      </c>
      <c r="N4589" s="16">
        <f>[1]!s_fa_roe(A4589,"20251231")</f>
        <v>8.9910999999999994</v>
      </c>
      <c r="O4589" s="16">
        <f>[1]!s_stmnote_rdexp(A4589,"20251231",1,10000)</f>
        <v>3629.3454060000004</v>
      </c>
      <c r="P4589" s="20">
        <f t="shared" si="215"/>
        <v>4.915965092450103E-2</v>
      </c>
      <c r="Q4589" s="16">
        <f>[1]!s_margin_tradingbalance(A4589,"",10000)</f>
        <v>15706.161</v>
      </c>
      <c r="R4589" s="16">
        <f>[1]!s_margin_seclendingbalance(A4589,"",10000)</f>
        <v>25.6433</v>
      </c>
      <c r="S4589" s="17">
        <f>[1]!s_val_ev(A4589,"",100000000)</f>
        <v>36.650822206100003</v>
      </c>
      <c r="T4589" s="17">
        <f>[1]!share_freesharesmv(A4589,"",100000000)</f>
        <v>21.949774206100003</v>
      </c>
      <c r="U4589" s="17">
        <f>[1]!s_dq_amount_btin(A4589,E4589,100000000)</f>
        <v>0.88657284000000003</v>
      </c>
      <c r="V4589" s="17">
        <f>[1]!s_dq_turn(A4589,E4589)</f>
        <v>2.457263673746743</v>
      </c>
      <c r="W4589" s="2">
        <f>[1]!s_pq_amount(A4589,"20260101","",100000000)</f>
        <v>292.99841598</v>
      </c>
      <c r="X4589" s="2">
        <f>[1]!s_pq_avgamount(A4589,"20260101","",100000000)</f>
        <v>2.6636219634545455</v>
      </c>
      <c r="Y4589" s="17">
        <f>[1]!s_ipo_dilutedpe(A4589)</f>
        <v>22.96</v>
      </c>
      <c r="Z4589" s="12">
        <f>[1]!s_ipo_collection_total(A4589,100000000)</f>
        <v>4.2504</v>
      </c>
      <c r="AA4589" s="2">
        <f>[1]!s_val_pe_ttm(A4589,E4589)</f>
        <v>20.887422561645508</v>
      </c>
      <c r="AB4589" s="5">
        <f>[1]!s_info_zjtxornot1(A4589,"")</f>
        <v>0</v>
      </c>
      <c r="AC4589" s="22" t="str">
        <f>[1]!s_info_nature1(A4589,"")</f>
        <v>民营企业</v>
      </c>
      <c r="AD4589" s="6" t="str">
        <f>[1]!s_info_city(A4589)</f>
        <v>海宁市</v>
      </c>
      <c r="AE4589" s="6" t="str">
        <f>[1]!s_info_province(A4589)</f>
        <v>浙江省</v>
      </c>
      <c r="AF4589">
        <v>120.61872700000001</v>
      </c>
      <c r="AG4589">
        <v>30.442177000000001</v>
      </c>
    </row>
    <row r="4590" spans="1:33" x14ac:dyDescent="0.3">
      <c r="A4590" s="12" t="s">
        <v>371</v>
      </c>
      <c r="B4590" s="12" t="s">
        <v>372</v>
      </c>
      <c r="C4590" s="16" t="str">
        <f>[1]!s_info_mkt(A4590)</f>
        <v>北证</v>
      </c>
      <c r="D4590" s="16" t="str">
        <f>[1]!s_ipo_listeddate(A4590)</f>
        <v>2023-03-01</v>
      </c>
      <c r="E4590" s="16" t="str">
        <f>[1]!lastradeday_s("000002","")</f>
        <v>2026-06-22</v>
      </c>
      <c r="F4590" s="16" t="str">
        <f>[1]!s_info_industry_csrc2023(A4590,"",3)</f>
        <v>食品制造业</v>
      </c>
      <c r="G4590" s="16" t="str">
        <f>[1]!s_info_industry_csrc2023(A4590,"",1)</f>
        <v>制造业</v>
      </c>
      <c r="H4590" s="16">
        <f>[1]!s_is(A4590,83,"FY","YTD","20251231",1,"",100000000)</f>
        <v>4.9472109255000003</v>
      </c>
      <c r="I4590" s="16">
        <f>[1]!s_is(A4590,83,"FY","YTD","20241231",1,"",100000000)</f>
        <v>5.1708527692000006</v>
      </c>
      <c r="J4590" s="16">
        <f t="shared" si="213"/>
        <v>-4.3250476020534778E-2</v>
      </c>
      <c r="K4590" s="16">
        <f>[1]!s_is(A4590,61,"FY","YTD","20251231",1,"",100000000)</f>
        <v>0.1835965645</v>
      </c>
      <c r="L4590" s="16">
        <f>[1]!s_is(A4590,61,"FY","YTD","20241231",1,"",100000000)</f>
        <v>0.14958737189999999</v>
      </c>
      <c r="M4590" s="16">
        <f t="shared" si="214"/>
        <v>0.22735336658454935</v>
      </c>
      <c r="N4590" s="16">
        <f>[1]!s_fa_roe(A4590,"20251231")</f>
        <v>4.3048000000000002</v>
      </c>
      <c r="O4590" s="16">
        <f>[1]!s_stmnote_rdexp(A4590,"20251231",1,10000)</f>
        <v>1217.7763259999999</v>
      </c>
      <c r="P4590" s="20">
        <f t="shared" si="215"/>
        <v>2.4615411478072828E-2</v>
      </c>
      <c r="Q4590" s="16">
        <f>[1]!s_margin_tradingbalance(A4590,"",10000)</f>
        <v>523.73940000000005</v>
      </c>
      <c r="R4590" s="16">
        <f>[1]!s_margin_seclendingbalance(A4590,"",10000)</f>
        <v>0</v>
      </c>
      <c r="S4590" s="17">
        <f>[1]!s_val_ev(A4590,"",100000000)</f>
        <v>8.1227127780000004</v>
      </c>
      <c r="T4590" s="17">
        <f>[1]!share_freesharesmv(A4590,"",100000000)</f>
        <v>3.1693224780000002</v>
      </c>
      <c r="U4590" s="17">
        <f>[1]!s_dq_amount_btin(A4590,E4590,100000000)</f>
        <v>9.8378779999999999E-2</v>
      </c>
      <c r="V4590" s="17">
        <f>[1]!s_dq_turn(A4590,E4590)</f>
        <v>1.6659722925866369</v>
      </c>
      <c r="W4590" s="2">
        <f>[1]!s_pq_amount(A4590,"20260101","",100000000)</f>
        <v>22.89969172</v>
      </c>
      <c r="X4590" s="2">
        <f>[1]!s_pq_avgamount(A4590,"20260101","",100000000)</f>
        <v>0.20817901563636362</v>
      </c>
      <c r="Y4590" s="17">
        <f>[1]!s_ipo_dilutedpe(A4590)</f>
        <v>10.35</v>
      </c>
      <c r="Z4590" s="12">
        <f>[1]!s_ipo_collection_total(A4590,100000000)</f>
        <v>1.7250078499999999</v>
      </c>
      <c r="AA4590" s="2">
        <f>[1]!s_val_pe_ttm(A4590,E4590)</f>
        <v>34.347457885742188</v>
      </c>
      <c r="AB4590" s="5">
        <f>[1]!s_info_zjtxornot1(A4590,"")</f>
        <v>0</v>
      </c>
      <c r="AC4590" s="22" t="str">
        <f>[1]!s_info_nature1(A4590,"")</f>
        <v>民营企业</v>
      </c>
      <c r="AD4590" s="6" t="str">
        <f>[1]!s_info_city(A4590)</f>
        <v>连云港市</v>
      </c>
      <c r="AE4590" s="6" t="str">
        <f>[1]!s_info_province(A4590)</f>
        <v>江苏省</v>
      </c>
      <c r="AF4590">
        <v>119.178821</v>
      </c>
      <c r="AG4590">
        <v>34.600017999999999</v>
      </c>
    </row>
    <row r="4591" spans="1:33" x14ac:dyDescent="0.3">
      <c r="A4591" s="12" t="s">
        <v>9464</v>
      </c>
      <c r="B4591" s="12" t="s">
        <v>9465</v>
      </c>
      <c r="C4591" s="16" t="str">
        <f>[1]!s_info_mkt(A4591)</f>
        <v>主板</v>
      </c>
      <c r="D4591" s="16" t="str">
        <f>[1]!s_ipo_listeddate(A4591)</f>
        <v>2017-02-06</v>
      </c>
      <c r="E4591" s="16" t="str">
        <f>[1]!lastradeday_s("000002","")</f>
        <v>2026-06-22</v>
      </c>
      <c r="F4591" s="16" t="str">
        <f>[1]!s_info_industry_csrc2023(A4591,"",3)</f>
        <v>电气机械和器材制造业</v>
      </c>
      <c r="G4591" s="16" t="str">
        <f>[1]!s_info_industry_csrc2023(A4591,"",1)</f>
        <v>制造业</v>
      </c>
      <c r="H4591" s="16">
        <f>[1]!s_is(A4591,83,"FY","YTD","20251231",1,"",100000000)</f>
        <v>20.676029611099999</v>
      </c>
      <c r="I4591" s="16">
        <f>[1]!s_is(A4591,83,"FY","YTD","20241231",1,"",100000000)</f>
        <v>20.042243841800001</v>
      </c>
      <c r="J4591" s="16">
        <f t="shared" si="213"/>
        <v>3.1622495679759055E-2</v>
      </c>
      <c r="K4591" s="16">
        <f>[1]!s_is(A4591,61,"FY","YTD","20251231",1,"",100000000)</f>
        <v>0.48232203470000001</v>
      </c>
      <c r="L4591" s="16">
        <f>[1]!s_is(A4591,61,"FY","YTD","20241231",1,"",100000000)</f>
        <v>0.67445649139999997</v>
      </c>
      <c r="M4591" s="16">
        <f t="shared" si="214"/>
        <v>-0.28487301871938059</v>
      </c>
      <c r="N4591" s="16">
        <f>[1]!s_fa_roe(A4591,"20251231")</f>
        <v>4.1668000000000003</v>
      </c>
      <c r="O4591" s="16">
        <f>[1]!s_stmnote_rdexp(A4591,"20251231",1,10000)</f>
        <v>7209.4423879999995</v>
      </c>
      <c r="P4591" s="20">
        <f t="shared" si="215"/>
        <v>3.4868601581657561E-2</v>
      </c>
      <c r="Q4591" s="16">
        <f>[1]!s_margin_tradingbalance(A4591,"",10000)</f>
        <v>0</v>
      </c>
      <c r="R4591" s="16">
        <f>[1]!s_margin_seclendingbalance(A4591,"",10000)</f>
        <v>0</v>
      </c>
      <c r="S4591" s="17">
        <f>[1]!s_val_ev(A4591,"",100000000)</f>
        <v>26.193717639999999</v>
      </c>
      <c r="T4591" s="17">
        <f>[1]!share_freesharesmv(A4591,"",100000000)</f>
        <v>6.87002164</v>
      </c>
      <c r="U4591" s="17">
        <f>[1]!s_dq_amount_btin(A4591,E4591,100000000)</f>
        <v>0.40896110000000002</v>
      </c>
      <c r="V4591" s="17">
        <f>[1]!s_dq_turn(A4591,E4591)</f>
        <v>1.593191183227552</v>
      </c>
      <c r="W4591" s="2">
        <f>[1]!s_pq_amount(A4591,"20260101","",100000000)</f>
        <v>50.574380840000003</v>
      </c>
      <c r="X4591" s="2">
        <f>[1]!s_pq_avgamount(A4591,"20260101","",100000000)</f>
        <v>0.4597670985454545</v>
      </c>
      <c r="Y4591" s="17">
        <f>[1]!s_ipo_dilutedpe(A4591)</f>
        <v>22.99</v>
      </c>
      <c r="Z4591" s="12">
        <f>[1]!s_ipo_collection_total(A4591,100000000)</f>
        <v>4.226</v>
      </c>
      <c r="AA4591" s="2">
        <f>[1]!s_val_pe_ttm(A4591,E4591)</f>
        <v>63.250247955322266</v>
      </c>
      <c r="AB4591" s="5">
        <f>[1]!s_info_zjtxornot1(A4591,"")</f>
        <v>0</v>
      </c>
      <c r="AC4591" s="22" t="str">
        <f>[1]!s_info_nature1(A4591,"")</f>
        <v>地方国有企业</v>
      </c>
      <c r="AD4591" s="6" t="str">
        <f>[1]!s_info_city(A4591)</f>
        <v>宁波市</v>
      </c>
      <c r="AE4591" s="6" t="str">
        <f>[1]!s_info_province(A4591)</f>
        <v>浙江省</v>
      </c>
      <c r="AF4591">
        <v>121.549792</v>
      </c>
      <c r="AG4591">
        <v>29.868387999999999</v>
      </c>
    </row>
    <row r="4592" spans="1:33" x14ac:dyDescent="0.3">
      <c r="A4592" s="12" t="s">
        <v>9466</v>
      </c>
      <c r="B4592" s="12" t="s">
        <v>9467</v>
      </c>
      <c r="C4592" s="16" t="str">
        <f>[1]!s_info_mkt(A4592)</f>
        <v>主板</v>
      </c>
      <c r="D4592" s="16" t="str">
        <f>[1]!s_ipo_listeddate(A4592)</f>
        <v>2016-03-22</v>
      </c>
      <c r="E4592" s="16" t="str">
        <f>[1]!lastradeday_s("000002","")</f>
        <v>2026-06-22</v>
      </c>
      <c r="F4592" s="16" t="str">
        <f>[1]!s_info_industry_csrc2023(A4592,"",3)</f>
        <v>电气机械和器材制造业</v>
      </c>
      <c r="G4592" s="16" t="str">
        <f>[1]!s_info_industry_csrc2023(A4592,"",1)</f>
        <v>制造业</v>
      </c>
      <c r="H4592" s="16">
        <f>[1]!s_is(A4592,83,"FY","YTD","20251231",1,"",100000000)</f>
        <v>49.282205022200003</v>
      </c>
      <c r="I4592" s="16">
        <f>[1]!s_is(A4592,83,"FY","YTD","20241231",1,"",100000000)</f>
        <v>49.852606709899995</v>
      </c>
      <c r="J4592" s="16">
        <f t="shared" si="213"/>
        <v>-1.1441762534489808E-2</v>
      </c>
      <c r="K4592" s="16">
        <f>[1]!s_is(A4592,61,"FY","YTD","20251231",1,"",100000000)</f>
        <v>2.041803421</v>
      </c>
      <c r="L4592" s="16">
        <f>[1]!s_is(A4592,61,"FY","YTD","20241231",1,"",100000000)</f>
        <v>1.9630470299</v>
      </c>
      <c r="M4592" s="16">
        <f t="shared" si="214"/>
        <v>4.011946219343096E-2</v>
      </c>
      <c r="N4592" s="16">
        <f>[1]!s_fa_roe(A4592,"20251231")</f>
        <v>5.4672999999999998</v>
      </c>
      <c r="O4592" s="16">
        <f>[1]!s_stmnote_rdexp(A4592,"20251231",1,10000)</f>
        <v>16349.803719999998</v>
      </c>
      <c r="P4592" s="20">
        <f t="shared" si="215"/>
        <v>3.3175876997863535E-2</v>
      </c>
      <c r="Q4592" s="16">
        <f>[1]!s_margin_tradingbalance(A4592,"",10000)</f>
        <v>0</v>
      </c>
      <c r="R4592" s="16">
        <f>[1]!s_margin_seclendingbalance(A4592,"",10000)</f>
        <v>0</v>
      </c>
      <c r="S4592" s="17">
        <f>[1]!s_val_ev(A4592,"",100000000)</f>
        <v>83.025093887999986</v>
      </c>
      <c r="T4592" s="17">
        <f>[1]!share_freesharesmv(A4592,"",100000000)</f>
        <v>36.951826944000004</v>
      </c>
      <c r="U4592" s="17">
        <f>[1]!s_dq_amount_btin(A4592,E4592,100000000)</f>
        <v>2.9851323399999998</v>
      </c>
      <c r="V4592" s="17">
        <f>[1]!s_dq_turn(A4592,E4592)</f>
        <v>3.7126564558089208</v>
      </c>
      <c r="W4592" s="2">
        <f>[1]!s_pq_amount(A4592,"20260101","",100000000)</f>
        <v>504.68266242999999</v>
      </c>
      <c r="X4592" s="2">
        <f>[1]!s_pq_avgamount(A4592,"20260101","",100000000)</f>
        <v>4.5880242039090904</v>
      </c>
      <c r="Y4592" s="17">
        <f>[1]!s_ipo_dilutedpe(A4592)</f>
        <v>22.97</v>
      </c>
      <c r="Z4592" s="12">
        <f>[1]!s_ipo_collection_total(A4592,100000000)</f>
        <v>4.1734999999999998</v>
      </c>
      <c r="AA4592" s="2">
        <f>[1]!s_val_pe_ttm(A4592,E4592)</f>
        <v>41.187038421630859</v>
      </c>
      <c r="AB4592" s="5">
        <f>[1]!s_info_zjtxornot1(A4592,"")</f>
        <v>1</v>
      </c>
      <c r="AC4592" s="22" t="str">
        <f>[1]!s_info_nature1(A4592,"")</f>
        <v>民营企业</v>
      </c>
      <c r="AD4592" s="6" t="str">
        <f>[1]!s_info_city(A4592)</f>
        <v>广州市</v>
      </c>
      <c r="AE4592" s="6" t="str">
        <f>[1]!s_info_province(A4592)</f>
        <v>广东省</v>
      </c>
      <c r="AF4592">
        <v>113.280637</v>
      </c>
      <c r="AG4592">
        <v>23.125177999999998</v>
      </c>
    </row>
    <row r="4593" spans="1:33" x14ac:dyDescent="0.3">
      <c r="A4593" s="12" t="s">
        <v>9468</v>
      </c>
      <c r="B4593" s="12" t="s">
        <v>9469</v>
      </c>
      <c r="C4593" s="16" t="str">
        <f>[1]!s_info_mkt(A4593)</f>
        <v>主板</v>
      </c>
      <c r="D4593" s="16" t="str">
        <f>[1]!s_ipo_listeddate(A4593)</f>
        <v>2001-08-08</v>
      </c>
      <c r="E4593" s="16" t="str">
        <f>[1]!lastradeday_s("000002","")</f>
        <v>2026-06-22</v>
      </c>
      <c r="F4593" s="16" t="str">
        <f>[1]!s_info_industry_csrc2023(A4593,"",3)</f>
        <v>石油和天然气开采业</v>
      </c>
      <c r="G4593" s="16" t="str">
        <f>[1]!s_info_industry_csrc2023(A4593,"",1)</f>
        <v>采矿业</v>
      </c>
      <c r="H4593" s="16">
        <f>[1]!s_is(A4593,83,"FY","YTD","20251231",1,"",100000000)</f>
        <v>27835.83</v>
      </c>
      <c r="I4593" s="16">
        <f>[1]!s_is(A4593,83,"FY","YTD","20241231",1,"",100000000)</f>
        <v>30745.62</v>
      </c>
      <c r="J4593" s="16">
        <f t="shared" si="213"/>
        <v>-9.4640797616050598E-2</v>
      </c>
      <c r="K4593" s="16">
        <f>[1]!s_is(A4593,61,"FY","YTD","20251231",1,"",100000000)</f>
        <v>318.08999999999997</v>
      </c>
      <c r="L4593" s="16">
        <f>[1]!s_is(A4593,61,"FY","YTD","20241231",1,"",100000000)</f>
        <v>503.13</v>
      </c>
      <c r="M4593" s="16">
        <f t="shared" si="214"/>
        <v>-0.36777771152584826</v>
      </c>
      <c r="N4593" s="16">
        <f>[1]!s_fa_roe(A4593,"20251231")</f>
        <v>3.8551000000000002</v>
      </c>
      <c r="O4593" s="16">
        <f>[1]!s_stmnote_rdexp(A4593,"20251231",1,10000)</f>
        <v>0</v>
      </c>
      <c r="P4593" s="20">
        <f t="shared" si="215"/>
        <v>0</v>
      </c>
      <c r="Q4593" s="16">
        <f>[1]!s_margin_tradingbalance(A4593,"",10000)</f>
        <v>198901.17329999999</v>
      </c>
      <c r="R4593" s="16">
        <f>[1]!s_margin_seclendingbalance(A4593,"",10000)</f>
        <v>1161.0621000000001</v>
      </c>
      <c r="S4593" s="17">
        <f>[1]!s_val_ev(A4593,"",100000000)</f>
        <v>5489.8066963544825</v>
      </c>
      <c r="T4593" s="17">
        <f>[1]!share_freesharesmv(A4593,"",100000000)</f>
        <v>665.84339222129995</v>
      </c>
      <c r="U4593" s="17">
        <f>[1]!s_dq_amount_btin(A4593,E4593,100000000)</f>
        <v>12.16080588</v>
      </c>
      <c r="V4593" s="17">
        <f>[1]!s_dq_turn(A4593,E4593)</f>
        <v>0.27251934999909228</v>
      </c>
      <c r="W4593" s="2">
        <f>[1]!s_pq_amount(A4593,"20260101","",100000000)</f>
        <v>2087.1102676300002</v>
      </c>
      <c r="X4593" s="2">
        <f>[1]!s_pq_avgamount(A4593,"20260101","",100000000)</f>
        <v>18.973729705727273</v>
      </c>
      <c r="Y4593" s="17">
        <f>[1]!s_ipo_dilutedpe(A4593)</f>
        <v>20.100000000000001</v>
      </c>
      <c r="Z4593" s="12">
        <f>[1]!s_ipo_collection_total(A4593,100000000)</f>
        <v>118.16</v>
      </c>
      <c r="AA4593" s="2">
        <f>[1]!s_val_pe_ttm(A4593,E4593)</f>
        <v>16.224992752075195</v>
      </c>
      <c r="AB4593" s="5">
        <f>[1]!s_info_zjtxornot1(A4593,"")</f>
        <v>0</v>
      </c>
      <c r="AC4593" s="22" t="str">
        <f>[1]!s_info_nature1(A4593,"")</f>
        <v>中央国有企业</v>
      </c>
      <c r="AD4593" s="6" t="str">
        <f>[1]!s_info_city(A4593)</f>
        <v>北京市</v>
      </c>
      <c r="AE4593" s="6" t="str">
        <f>[1]!s_info_province(A4593)</f>
        <v>北京</v>
      </c>
      <c r="AF4593">
        <v>116.40528500000001</v>
      </c>
      <c r="AG4593">
        <v>39.904989</v>
      </c>
    </row>
    <row r="4594" spans="1:33" x14ac:dyDescent="0.3">
      <c r="A4594" s="12" t="s">
        <v>9470</v>
      </c>
      <c r="B4594" s="12" t="s">
        <v>9471</v>
      </c>
      <c r="C4594" s="16" t="str">
        <f>[1]!s_info_mkt(A4594)</f>
        <v>主板</v>
      </c>
      <c r="D4594" s="16" t="str">
        <f>[1]!s_ipo_listeddate(A4594)</f>
        <v>2010-08-31</v>
      </c>
      <c r="E4594" s="16" t="str">
        <f>[1]!lastradeday_s("000002","")</f>
        <v>2026-06-22</v>
      </c>
      <c r="F4594" s="16" t="str">
        <f>[1]!s_info_industry_csrc2023(A4594,"",3)</f>
        <v>有色金属冶炼和压延加工业</v>
      </c>
      <c r="G4594" s="16" t="str">
        <f>[1]!s_info_industry_csrc2023(A4594,"",1)</f>
        <v>制造业</v>
      </c>
      <c r="H4594" s="16">
        <f>[1]!s_is(A4594,83,"FY","YTD","20251231",1,"",100000000)</f>
        <v>103.46364563270001</v>
      </c>
      <c r="I4594" s="16">
        <f>[1]!s_is(A4594,83,"FY","YTD","20241231",1,"",100000000)</f>
        <v>130.63477016389999</v>
      </c>
      <c r="J4594" s="16">
        <f t="shared" si="213"/>
        <v>-0.20799305190425121</v>
      </c>
      <c r="K4594" s="16">
        <f>[1]!s_is(A4594,61,"FY","YTD","20251231",1,"",100000000)</f>
        <v>4.6262545236000001</v>
      </c>
      <c r="L4594" s="16">
        <f>[1]!s_is(A4594,61,"FY","YTD","20241231",1,"",100000000)</f>
        <v>-79.045802953700004</v>
      </c>
      <c r="M4594" s="16">
        <f t="shared" si="214"/>
        <v>1.0585262512458729</v>
      </c>
      <c r="N4594" s="16">
        <f>[1]!s_fa_roe(A4594,"20251231")</f>
        <v>1.0982000000000001</v>
      </c>
      <c r="O4594" s="16">
        <f>[1]!s_stmnote_rdexp(A4594,"20251231",1,10000)</f>
        <v>4759.3311629999998</v>
      </c>
      <c r="P4594" s="20">
        <f t="shared" si="215"/>
        <v>4.6000033479351886E-3</v>
      </c>
      <c r="Q4594" s="16">
        <f>[1]!s_margin_tradingbalance(A4594,"",10000)</f>
        <v>418764.04810000001</v>
      </c>
      <c r="R4594" s="16">
        <f>[1]!s_margin_seclendingbalance(A4594,"",10000)</f>
        <v>1278.4208000000001</v>
      </c>
      <c r="S4594" s="17">
        <f>[1]!s_val_ev(A4594,"",100000000)</f>
        <v>1049.5860213176452</v>
      </c>
      <c r="T4594" s="17">
        <f>[1]!share_freesharesmv(A4594,"",100000000)</f>
        <v>643.67577759419999</v>
      </c>
      <c r="U4594" s="17">
        <f>[1]!s_dq_amount_btin(A4594,E4594,100000000)</f>
        <v>57.917086920000003</v>
      </c>
      <c r="V4594" s="17">
        <f>[1]!s_dq_turn(A4594,E4594)</f>
        <v>6.3326898062669237</v>
      </c>
      <c r="W4594" s="2">
        <f>[1]!s_pq_amount(A4594,"20260101","",100000000)</f>
        <v>4350.8345093799999</v>
      </c>
      <c r="X4594" s="2">
        <f>[1]!s_pq_avgamount(A4594,"20260101","",100000000)</f>
        <v>39.553040994363634</v>
      </c>
      <c r="Y4594" s="17">
        <f>[1]!s_ipo_dilutedpe(A4594)</f>
        <v>90.36</v>
      </c>
      <c r="Z4594" s="12">
        <f>[1]!s_ipo_collection_total(A4594,100000000)</f>
        <v>7.35</v>
      </c>
      <c r="AA4594" s="2">
        <f>[1]!s_val_pe_ttm(A4594,E4594)</f>
        <v>49.815990447998047</v>
      </c>
      <c r="AB4594" s="5">
        <f>[1]!s_info_zjtxornot1(A4594,"")</f>
        <v>1</v>
      </c>
      <c r="AC4594" s="22" t="str">
        <f>[1]!s_info_nature1(A4594,"")</f>
        <v>民营企业</v>
      </c>
      <c r="AD4594" s="6" t="str">
        <f>[1]!s_info_city(A4594)</f>
        <v>射洪市</v>
      </c>
      <c r="AE4594" s="6" t="str">
        <f>[1]!s_info_province(A4594)</f>
        <v>四川省</v>
      </c>
      <c r="AF4594">
        <v>105.388245</v>
      </c>
      <c r="AG4594">
        <v>30.908079000000001</v>
      </c>
    </row>
    <row r="4595" spans="1:33" x14ac:dyDescent="0.3">
      <c r="A4595" s="12" t="s">
        <v>9472</v>
      </c>
      <c r="B4595" s="12" t="s">
        <v>9473</v>
      </c>
      <c r="C4595" s="16" t="str">
        <f>[1]!s_info_mkt(A4595)</f>
        <v>主板</v>
      </c>
      <c r="D4595" s="16" t="str">
        <f>[1]!s_ipo_listeddate(A4595)</f>
        <v>2021-03-22</v>
      </c>
      <c r="E4595" s="16" t="str">
        <f>[1]!lastradeday_s("000002","")</f>
        <v>2026-06-22</v>
      </c>
      <c r="F4595" s="16" t="str">
        <f>[1]!s_info_industry_csrc2023(A4595,"",3)</f>
        <v>计算机、通信和其他电子设备制造业</v>
      </c>
      <c r="G4595" s="16" t="str">
        <f>[1]!s_info_industry_csrc2023(A4595,"",1)</f>
        <v>制造业</v>
      </c>
      <c r="H4595" s="16">
        <f>[1]!s_is(A4595,83,"FY","YTD","20251231",1,"",100000000)</f>
        <v>9.9815835616999991</v>
      </c>
      <c r="I4595" s="16">
        <f>[1]!s_is(A4595,83,"FY","YTD","20241231",1,"",100000000)</f>
        <v>10.4871336879</v>
      </c>
      <c r="J4595" s="16">
        <f t="shared" si="213"/>
        <v>-4.8206701778132355E-2</v>
      </c>
      <c r="K4595" s="16">
        <f>[1]!s_is(A4595,61,"FY","YTD","20251231",1,"",100000000)</f>
        <v>7.1509245999999999E-2</v>
      </c>
      <c r="L4595" s="16">
        <f>[1]!s_is(A4595,61,"FY","YTD","20241231",1,"",100000000)</f>
        <v>0.21554957890000001</v>
      </c>
      <c r="M4595" s="16">
        <f t="shared" si="214"/>
        <v>-0.66824687682096884</v>
      </c>
      <c r="N4595" s="16">
        <f>[1]!s_fa_roe(A4595,"20251231")</f>
        <v>0.4914</v>
      </c>
      <c r="O4595" s="16">
        <f>[1]!s_stmnote_rdexp(A4595,"20251231",1,10000)</f>
        <v>8355.5660980000011</v>
      </c>
      <c r="P4595" s="20">
        <f t="shared" si="215"/>
        <v>8.370982466209935E-2</v>
      </c>
      <c r="Q4595" s="16">
        <f>[1]!s_margin_tradingbalance(A4595,"",10000)</f>
        <v>13562.9565</v>
      </c>
      <c r="R4595" s="16">
        <f>[1]!s_margin_seclendingbalance(A4595,"",10000)</f>
        <v>11.2608</v>
      </c>
      <c r="S4595" s="17">
        <f>[1]!s_val_ev(A4595,"",100000000)</f>
        <v>55.797452612000001</v>
      </c>
      <c r="T4595" s="17">
        <f>[1]!share_freesharesmv(A4595,"",100000000)</f>
        <v>28.902357539</v>
      </c>
      <c r="U4595" s="17">
        <f>[1]!s_dq_amount_btin(A4595,E4595,100000000)</f>
        <v>1.76109629</v>
      </c>
      <c r="V4595" s="17">
        <f>[1]!s_dq_turn(A4595,E4595)</f>
        <v>3.2970444333206435</v>
      </c>
      <c r="W4595" s="2">
        <f>[1]!s_pq_amount(A4595,"20260101","",100000000)</f>
        <v>163.83115043999999</v>
      </c>
      <c r="X4595" s="2">
        <f>[1]!s_pq_avgamount(A4595,"20260101","",100000000)</f>
        <v>1.489374094909091</v>
      </c>
      <c r="Y4595" s="17">
        <f>[1]!s_ipo_dilutedpe(A4595)</f>
        <v>22.99</v>
      </c>
      <c r="Z4595" s="12">
        <f>[1]!s_ipo_collection_total(A4595,100000000)</f>
        <v>3.6217619130000003</v>
      </c>
      <c r="AA4595" s="2">
        <f>[1]!s_val_pe_ttm(A4595,E4595)</f>
        <v>-237.45306396484375</v>
      </c>
      <c r="AB4595" s="5">
        <f>[1]!s_info_zjtxornot1(A4595,"")</f>
        <v>0</v>
      </c>
      <c r="AC4595" s="22" t="str">
        <f>[1]!s_info_nature1(A4595,"")</f>
        <v>民营企业</v>
      </c>
      <c r="AD4595" s="6" t="str">
        <f>[1]!s_info_city(A4595)</f>
        <v>东莞市</v>
      </c>
      <c r="AE4595" s="6" t="str">
        <f>[1]!s_info_province(A4595)</f>
        <v>广东省</v>
      </c>
      <c r="AF4595">
        <v>113.746262</v>
      </c>
      <c r="AG4595">
        <v>23.046237000000001</v>
      </c>
    </row>
    <row r="4596" spans="1:33" x14ac:dyDescent="0.3">
      <c r="A4596" s="12" t="s">
        <v>373</v>
      </c>
      <c r="B4596" s="12" t="s">
        <v>374</v>
      </c>
      <c r="C4596" s="16" t="str">
        <f>[1]!s_info_mkt(A4596)</f>
        <v>北证</v>
      </c>
      <c r="D4596" s="16" t="str">
        <f>[1]!s_ipo_listeddate(A4596)</f>
        <v>2020-07-27</v>
      </c>
      <c r="E4596" s="16" t="str">
        <f>[1]!lastradeday_s("000002","")</f>
        <v>2026-06-22</v>
      </c>
      <c r="F4596" s="16" t="str">
        <f>[1]!s_info_industry_csrc2023(A4596,"",3)</f>
        <v>软件和信息技术服务业</v>
      </c>
      <c r="G4596" s="16" t="str">
        <f>[1]!s_info_industry_csrc2023(A4596,"",1)</f>
        <v>信息传输、软件和信息技术服务业</v>
      </c>
      <c r="H4596" s="16">
        <f>[1]!s_is(A4596,83,"FY","YTD","20251231",1,"",100000000)</f>
        <v>1.7349503261000001</v>
      </c>
      <c r="I4596" s="16">
        <f>[1]!s_is(A4596,83,"FY","YTD","20241231",1,"",100000000)</f>
        <v>1.8205966594999998</v>
      </c>
      <c r="J4596" s="16">
        <f t="shared" si="213"/>
        <v>-4.7043002607464524E-2</v>
      </c>
      <c r="K4596" s="16">
        <f>[1]!s_is(A4596,61,"FY","YTD","20251231",1,"",100000000)</f>
        <v>0.24810633350000003</v>
      </c>
      <c r="L4596" s="16">
        <f>[1]!s_is(A4596,61,"FY","YTD","20241231",1,"",100000000)</f>
        <v>0.17291904510000003</v>
      </c>
      <c r="M4596" s="16">
        <f t="shared" si="214"/>
        <v>0.43481207264658889</v>
      </c>
      <c r="N4596" s="16">
        <f>[1]!s_fa_roe(A4596,"20251231")</f>
        <v>4.548</v>
      </c>
      <c r="O4596" s="16">
        <f>[1]!s_stmnote_rdexp(A4596,"20251231",1,10000)</f>
        <v>1496.979313</v>
      </c>
      <c r="P4596" s="20">
        <f t="shared" si="215"/>
        <v>8.6283698759552621E-2</v>
      </c>
      <c r="Q4596" s="16">
        <f>[1]!s_margin_tradingbalance(A4596,"",10000)</f>
        <v>1725.9209000000001</v>
      </c>
      <c r="R4596" s="16">
        <f>[1]!s_margin_seclendingbalance(A4596,"",10000)</f>
        <v>0</v>
      </c>
      <c r="S4596" s="17">
        <f>[1]!s_val_ev(A4596,"",100000000)</f>
        <v>15.006626811599999</v>
      </c>
      <c r="T4596" s="17">
        <f>[1]!share_freesharesmv(A4596,"",100000000)</f>
        <v>8.3646841884000001</v>
      </c>
      <c r="U4596" s="17">
        <f>[1]!s_dq_amount_btin(A4596,E4596,100000000)</f>
        <v>0.46128276000000001</v>
      </c>
      <c r="V4596" s="17">
        <f>[1]!s_dq_turn(A4596,E4596)</f>
        <v>4.1613583229767368</v>
      </c>
      <c r="W4596" s="2">
        <f>[1]!s_pq_amount(A4596,"20260101","",100000000)</f>
        <v>41.847299849999999</v>
      </c>
      <c r="X4596" s="2">
        <f>[1]!s_pq_avgamount(A4596,"20260101","",100000000)</f>
        <v>0.38042999863636368</v>
      </c>
      <c r="Y4596" s="17">
        <f>[1]!s_ipo_dilutedpe(A4596)</f>
        <v>42.77</v>
      </c>
      <c r="Z4596" s="12">
        <f>[1]!s_ipo_collection_total(A4596,100000000)</f>
        <v>2.7107679999999998</v>
      </c>
      <c r="AA4596" s="2">
        <f>[1]!s_val_pe_ttm(A4596,E4596)</f>
        <v>53.919296264648438</v>
      </c>
      <c r="AB4596" s="5">
        <f>[1]!s_info_zjtxornot1(A4596,"")</f>
        <v>0</v>
      </c>
      <c r="AC4596" s="22" t="str">
        <f>[1]!s_info_nature1(A4596,"")</f>
        <v>民营企业</v>
      </c>
      <c r="AD4596" s="6" t="str">
        <f>[1]!s_info_city(A4596)</f>
        <v>郑州市</v>
      </c>
      <c r="AE4596" s="6" t="str">
        <f>[1]!s_info_province(A4596)</f>
        <v>河南省</v>
      </c>
      <c r="AF4596">
        <v>113.665412</v>
      </c>
      <c r="AG4596">
        <v>34.757975000000002</v>
      </c>
    </row>
    <row r="4597" spans="1:33" x14ac:dyDescent="0.3">
      <c r="A4597" s="12" t="s">
        <v>9474</v>
      </c>
      <c r="B4597" s="12" t="s">
        <v>9475</v>
      </c>
      <c r="C4597" s="16" t="str">
        <f>[1]!s_info_mkt(A4597)</f>
        <v>主板</v>
      </c>
      <c r="D4597" s="16" t="str">
        <f>[1]!s_ipo_listeddate(A4597)</f>
        <v>1996-11-04</v>
      </c>
      <c r="E4597" s="16" t="str">
        <f>[1]!lastradeday_s("000002","")</f>
        <v>2026-06-22</v>
      </c>
      <c r="F4597" s="16" t="str">
        <f>[1]!s_info_industry_csrc2023(A4597,"",3)</f>
        <v>计算机、通信和其他电子设备制造业</v>
      </c>
      <c r="G4597" s="16" t="str">
        <f>[1]!s_info_industry_csrc2023(A4597,"",1)</f>
        <v>制造业</v>
      </c>
      <c r="H4597" s="16">
        <f>[1]!s_is(A4597,83,"FY","YTD","20251231",1,"",100000000)</f>
        <v>35.362349614300001</v>
      </c>
      <c r="I4597" s="16">
        <f>[1]!s_is(A4597,83,"FY","YTD","20241231",1,"",100000000)</f>
        <v>31.731126234000001</v>
      </c>
      <c r="J4597" s="16">
        <f t="shared" si="213"/>
        <v>0.11443726748057026</v>
      </c>
      <c r="K4597" s="16">
        <f>[1]!s_is(A4597,61,"FY","YTD","20251231",1,"",100000000)</f>
        <v>1.2055518155</v>
      </c>
      <c r="L4597" s="16">
        <f>[1]!s_is(A4597,61,"FY","YTD","20241231",1,"",100000000)</f>
        <v>2.2799851553999999</v>
      </c>
      <c r="M4597" s="16">
        <f t="shared" si="214"/>
        <v>-0.47124576112053751</v>
      </c>
      <c r="N4597" s="16">
        <f>[1]!s_fa_roe(A4597,"20251231")</f>
        <v>1.4774</v>
      </c>
      <c r="O4597" s="16">
        <f>[1]!s_stmnote_rdexp(A4597,"20251231",1,10000)</f>
        <v>34894.200532000003</v>
      </c>
      <c r="P4597" s="20">
        <f t="shared" si="215"/>
        <v>9.8676136943935733E-2</v>
      </c>
      <c r="Q4597" s="16">
        <f>[1]!s_margin_tradingbalance(A4597,"",10000)</f>
        <v>31557.793099999999</v>
      </c>
      <c r="R4597" s="16">
        <f>[1]!s_margin_seclendingbalance(A4597,"",10000)</f>
        <v>145.45439999999999</v>
      </c>
      <c r="S4597" s="17">
        <f>[1]!s_val_ev(A4597,"",100000000)</f>
        <v>136.79615680500001</v>
      </c>
      <c r="T4597" s="17">
        <f>[1]!share_freesharesmv(A4597,"",100000000)</f>
        <v>51.074213767499998</v>
      </c>
      <c r="U4597" s="17">
        <f>[1]!s_dq_amount_btin(A4597,E4597,100000000)</f>
        <v>1.2345098699999999</v>
      </c>
      <c r="V4597" s="17">
        <f>[1]!s_dq_turn(A4597,E4597)</f>
        <v>0.93256937168089471</v>
      </c>
      <c r="W4597" s="2">
        <f>[1]!s_pq_amount(A4597,"20260101","",100000000)</f>
        <v>232.33138994000001</v>
      </c>
      <c r="X4597" s="2">
        <f>[1]!s_pq_avgamount(A4597,"20260101","",100000000)</f>
        <v>2.112103544909091</v>
      </c>
      <c r="Y4597" s="17">
        <f>[1]!s_ipo_dilutedpe(A4597)</f>
        <v>0</v>
      </c>
      <c r="Z4597" s="12">
        <f>[1]!s_ipo_collection_total(A4597,100000000)</f>
        <v>0.64488299999999998</v>
      </c>
      <c r="AA4597" s="2">
        <f>[1]!s_val_pe_ttm(A4597,E4597)</f>
        <v>118.80654144287109</v>
      </c>
      <c r="AB4597" s="5">
        <f>[1]!s_info_zjtxornot1(A4597,"")</f>
        <v>1</v>
      </c>
      <c r="AC4597" s="22" t="str">
        <f>[1]!s_info_nature1(A4597,"")</f>
        <v>中央国有企业</v>
      </c>
      <c r="AD4597" s="6" t="str">
        <f>[1]!s_info_city(A4597)</f>
        <v>北京市</v>
      </c>
      <c r="AE4597" s="6" t="str">
        <f>[1]!s_info_province(A4597)</f>
        <v>北京</v>
      </c>
      <c r="AF4597">
        <v>116.40528500000001</v>
      </c>
      <c r="AG4597">
        <v>39.904989</v>
      </c>
    </row>
    <row r="4598" spans="1:33" x14ac:dyDescent="0.3">
      <c r="A4598" s="12" t="s">
        <v>9476</v>
      </c>
      <c r="B4598" s="12" t="s">
        <v>9477</v>
      </c>
      <c r="C4598" s="16" t="str">
        <f>[1]!s_info_mkt(A4598)</f>
        <v>主板</v>
      </c>
      <c r="D4598" s="16" t="str">
        <f>[1]!s_ipo_listeddate(A4598)</f>
        <v>2023-10-30</v>
      </c>
      <c r="E4598" s="16" t="str">
        <f>[1]!lastradeday_s("000002","")</f>
        <v>2026-06-22</v>
      </c>
      <c r="F4598" s="16" t="str">
        <f>[1]!s_info_industry_csrc2023(A4598,"",3)</f>
        <v>橡胶和塑料制品业</v>
      </c>
      <c r="G4598" s="16" t="str">
        <f>[1]!s_info_industry_csrc2023(A4598,"",1)</f>
        <v>制造业</v>
      </c>
      <c r="H4598" s="16">
        <f>[1]!s_is(A4598,83,"FY","YTD","20251231",1,"",100000000)</f>
        <v>14.779004109700001</v>
      </c>
      <c r="I4598" s="16">
        <f>[1]!s_is(A4598,83,"FY","YTD","20241231",1,"",100000000)</f>
        <v>15.2097068061</v>
      </c>
      <c r="J4598" s="16">
        <f t="shared" si="213"/>
        <v>-2.8317619918042158E-2</v>
      </c>
      <c r="K4598" s="16">
        <f>[1]!s_is(A4598,61,"FY","YTD","20251231",1,"",100000000)</f>
        <v>0.82580450650000004</v>
      </c>
      <c r="L4598" s="16">
        <f>[1]!s_is(A4598,61,"FY","YTD","20241231",1,"",100000000)</f>
        <v>0.9305059322</v>
      </c>
      <c r="M4598" s="16">
        <f t="shared" si="214"/>
        <v>-0.11252096529084327</v>
      </c>
      <c r="N4598" s="16">
        <f>[1]!s_fa_roe(A4598,"20251231")</f>
        <v>4.3865999999999996</v>
      </c>
      <c r="O4598" s="16">
        <f>[1]!s_stmnote_rdexp(A4598,"20251231",1,10000)</f>
        <v>5286.9819680000001</v>
      </c>
      <c r="P4598" s="20">
        <f t="shared" si="215"/>
        <v>3.5773601040749156E-2</v>
      </c>
      <c r="Q4598" s="16">
        <f>[1]!s_margin_tradingbalance(A4598,"",10000)</f>
        <v>7989.0747000000001</v>
      </c>
      <c r="R4598" s="16">
        <f>[1]!s_margin_seclendingbalance(A4598,"",10000)</f>
        <v>0.19320000000000001</v>
      </c>
      <c r="S4598" s="17">
        <f>[1]!s_val_ev(A4598,"",100000000)</f>
        <v>34.077401488</v>
      </c>
      <c r="T4598" s="17">
        <f>[1]!share_freesharesmv(A4598,"",100000000)</f>
        <v>16.581600042600002</v>
      </c>
      <c r="U4598" s="17">
        <f>[1]!s_dq_amount_btin(A4598,E4598,100000000)</f>
        <v>1.411656</v>
      </c>
      <c r="V4598" s="17">
        <f>[1]!s_dq_turn(A4598,E4598)</f>
        <v>8.5552502542303728</v>
      </c>
      <c r="W4598" s="2">
        <f>[1]!s_pq_amount(A4598,"20260101","",100000000)</f>
        <v>70.986935419999995</v>
      </c>
      <c r="X4598" s="2">
        <f>[1]!s_pq_avgamount(A4598,"20260101","",100000000)</f>
        <v>0.6453357765454546</v>
      </c>
      <c r="Y4598" s="17">
        <f>[1]!s_ipo_dilutedpe(A4598)</f>
        <v>26.12</v>
      </c>
      <c r="Z4598" s="12">
        <f>[1]!s_ipo_collection_total(A4598,100000000)</f>
        <v>10.56008448</v>
      </c>
      <c r="AA4598" s="2">
        <f>[1]!s_val_pe_ttm(A4598,E4598)</f>
        <v>38.439640045166016</v>
      </c>
      <c r="AB4598" s="5">
        <f>[1]!s_info_zjtxornot1(A4598,"")</f>
        <v>0</v>
      </c>
      <c r="AC4598" s="22" t="str">
        <f>[1]!s_info_nature1(A4598,"")</f>
        <v>民营企业</v>
      </c>
      <c r="AD4598" s="6" t="str">
        <f>[1]!s_info_city(A4598)</f>
        <v>佛山市</v>
      </c>
      <c r="AE4598" s="6" t="str">
        <f>[1]!s_info_province(A4598)</f>
        <v>广东省</v>
      </c>
      <c r="AF4598">
        <v>113.12271699999999</v>
      </c>
      <c r="AG4598">
        <v>23.028762</v>
      </c>
    </row>
    <row r="4599" spans="1:33" x14ac:dyDescent="0.3">
      <c r="A4599" s="12" t="s">
        <v>9478</v>
      </c>
      <c r="B4599" s="12" t="s">
        <v>9479</v>
      </c>
      <c r="C4599" s="16" t="str">
        <f>[1]!s_info_mkt(A4599)</f>
        <v>创业板</v>
      </c>
      <c r="D4599" s="16" t="str">
        <f>[1]!s_ipo_listeddate(A4599)</f>
        <v>2015-05-18</v>
      </c>
      <c r="E4599" s="16" t="str">
        <f>[1]!lastradeday_s("000002","")</f>
        <v>2026-06-22</v>
      </c>
      <c r="F4599" s="16" t="str">
        <f>[1]!s_info_industry_csrc2023(A4599,"",3)</f>
        <v>专用设备制造业</v>
      </c>
      <c r="G4599" s="16" t="str">
        <f>[1]!s_info_industry_csrc2023(A4599,"",1)</f>
        <v>制造业</v>
      </c>
      <c r="H4599" s="16">
        <f>[1]!s_is(A4599,83,"FY","YTD","20251231",1,"",100000000)</f>
        <v>144.43080424359999</v>
      </c>
      <c r="I4599" s="16">
        <f>[1]!s_is(A4599,83,"FY","YTD","20241231",1,"",100000000)</f>
        <v>118.55098145549999</v>
      </c>
      <c r="J4599" s="16">
        <f t="shared" si="213"/>
        <v>0.21830121075644082</v>
      </c>
      <c r="K4599" s="16">
        <f>[1]!s_is(A4599,61,"FY","YTD","20251231",1,"",100000000)</f>
        <v>15.637778581700001</v>
      </c>
      <c r="L4599" s="16">
        <f>[1]!s_is(A4599,61,"FY","YTD","20241231",1,"",100000000)</f>
        <v>2.8610079180000003</v>
      </c>
      <c r="M4599" s="16">
        <f t="shared" si="214"/>
        <v>4.4658284876861352</v>
      </c>
      <c r="N4599" s="16">
        <f>[1]!s_fa_roe(A4599,"20251231")</f>
        <v>12.643000000000001</v>
      </c>
      <c r="O4599" s="16">
        <f>[1]!s_stmnote_rdexp(A4599,"20251231",1,10000)</f>
        <v>160506.71316300001</v>
      </c>
      <c r="P4599" s="20">
        <f t="shared" si="215"/>
        <v>0.11113052648539298</v>
      </c>
      <c r="Q4599" s="16">
        <f>[1]!s_margin_tradingbalance(A4599,"",10000)</f>
        <v>365207.28259999998</v>
      </c>
      <c r="R4599" s="16">
        <f>[1]!s_margin_seclendingbalance(A4599,"",10000)</f>
        <v>1527.1364000000001</v>
      </c>
      <c r="S4599" s="17">
        <f>[1]!s_val_ev(A4599,"",100000000)</f>
        <v>777.14941483447524</v>
      </c>
      <c r="T4599" s="17">
        <f>[1]!share_freesharesmv(A4599,"",100000000)</f>
        <v>501.77254437050004</v>
      </c>
      <c r="U4599" s="17">
        <f>[1]!s_dq_amount_btin(A4599,E4599,100000000)</f>
        <v>38.620065220000001</v>
      </c>
      <c r="V4599" s="17">
        <f>[1]!s_dq_turn(A4599,E4599)</f>
        <v>5.3237891717430594</v>
      </c>
      <c r="W4599" s="2">
        <f>[1]!s_pq_amount(A4599,"20260101","",100000000)</f>
        <v>3907.40465584</v>
      </c>
      <c r="X4599" s="2">
        <f>[1]!s_pq_avgamount(A4599,"20260101","",100000000)</f>
        <v>35.521860507636369</v>
      </c>
      <c r="Y4599" s="17">
        <f>[1]!s_ipo_dilutedpe(A4599)</f>
        <v>22.98</v>
      </c>
      <c r="Z4599" s="12">
        <f>[1]!s_ipo_collection_total(A4599,100000000)</f>
        <v>3.6057000000000001</v>
      </c>
      <c r="AA4599" s="2">
        <f>[1]!s_val_pe_ttm(A4599,E4599)</f>
        <v>49.425430297851563</v>
      </c>
      <c r="AB4599" s="5">
        <f>[1]!s_info_zjtxornot1(A4599,"")</f>
        <v>0</v>
      </c>
      <c r="AC4599" s="22" t="str">
        <f>[1]!s_info_nature1(A4599,"")</f>
        <v>民营企业</v>
      </c>
      <c r="AD4599" s="6" t="str">
        <f>[1]!s_info_city(A4599)</f>
        <v>无锡市</v>
      </c>
      <c r="AE4599" s="6" t="str">
        <f>[1]!s_info_province(A4599)</f>
        <v>江苏省</v>
      </c>
      <c r="AF4599">
        <v>120.301663</v>
      </c>
      <c r="AG4599">
        <v>31.574729000000001</v>
      </c>
    </row>
    <row r="4600" spans="1:33" x14ac:dyDescent="0.3">
      <c r="A4600" s="12" t="s">
        <v>9480</v>
      </c>
      <c r="B4600" s="12" t="s">
        <v>9481</v>
      </c>
      <c r="C4600" s="16" t="str">
        <f>[1]!s_info_mkt(A4600)</f>
        <v>主板</v>
      </c>
      <c r="D4600" s="16" t="str">
        <f>[1]!s_ipo_listeddate(A4600)</f>
        <v>2009-09-21</v>
      </c>
      <c r="E4600" s="16" t="str">
        <f>[1]!lastradeday_s("000002","")</f>
        <v>2026-06-22</v>
      </c>
      <c r="F4600" s="16" t="str">
        <f>[1]!s_info_industry_csrc2023(A4600,"",3)</f>
        <v>土木工程建筑业</v>
      </c>
      <c r="G4600" s="16" t="str">
        <f>[1]!s_info_industry_csrc2023(A4600,"",1)</f>
        <v>建筑业</v>
      </c>
      <c r="H4600" s="16">
        <f>[1]!s_is(A4600,83,"FY","YTD","20251231",1,"",100000000)</f>
        <v>4553.8041999999996</v>
      </c>
      <c r="I4600" s="16">
        <f>[1]!s_is(A4600,83,"FY","YTD","20241231",1,"",100000000)</f>
        <v>5520.2463799999996</v>
      </c>
      <c r="J4600" s="16">
        <f t="shared" si="213"/>
        <v>-0.17507229088568332</v>
      </c>
      <c r="K4600" s="16">
        <f>[1]!s_is(A4600,61,"FY","YTD","20251231",1,"",100000000)</f>
        <v>13.21768</v>
      </c>
      <c r="L4600" s="16">
        <f>[1]!s_is(A4600,61,"FY","YTD","20241231",1,"",100000000)</f>
        <v>67.459540000000004</v>
      </c>
      <c r="M4600" s="16">
        <f t="shared" si="214"/>
        <v>-0.80406507367230784</v>
      </c>
      <c r="N4600" s="16">
        <f>[1]!s_fa_roe(A4600,"20251231")</f>
        <v>0.85609999999999997</v>
      </c>
      <c r="O4600" s="16">
        <f>[1]!s_stmnote_rdexp(A4600,"20251231",1,10000)</f>
        <v>1396396</v>
      </c>
      <c r="P4600" s="20">
        <f t="shared" si="215"/>
        <v>3.0664383857347228E-2</v>
      </c>
      <c r="Q4600" s="16">
        <f>[1]!s_margin_tradingbalance(A4600,"",10000)</f>
        <v>134617.61369999999</v>
      </c>
      <c r="R4600" s="16">
        <f>[1]!s_margin_seclendingbalance(A4600,"",10000)</f>
        <v>350.62439999999998</v>
      </c>
      <c r="S4600" s="17">
        <f>[1]!s_val_ev(A4600,"",100000000)</f>
        <v>515.04065312499995</v>
      </c>
      <c r="T4600" s="17">
        <f>[1]!share_freesharesmv(A4600,"",100000000)</f>
        <v>173.07201410299999</v>
      </c>
      <c r="U4600" s="17">
        <f>[1]!s_dq_amount_btin(A4600,E4600,100000000)</f>
        <v>3.6397489300000001</v>
      </c>
      <c r="V4600" s="17">
        <f>[1]!s_dq_turn(A4600,E4600)</f>
        <v>0.76908141428751486</v>
      </c>
      <c r="W4600" s="2">
        <f>[1]!s_pq_amount(A4600,"20260101","",100000000)</f>
        <v>633.23472134999997</v>
      </c>
      <c r="X4600" s="2">
        <f>[1]!s_pq_avgamount(A4600,"20260101","",100000000)</f>
        <v>5.7566792849999997</v>
      </c>
      <c r="Y4600" s="17">
        <f>[1]!s_ipo_dilutedpe(A4600)</f>
        <v>41.9</v>
      </c>
      <c r="Z4600" s="12">
        <f>[1]!s_ipo_collection_total(A4600,100000000)</f>
        <v>189.7</v>
      </c>
      <c r="AA4600" s="2">
        <f>[1]!s_val_pe_ttm(A4600,E4600)</f>
        <v>41.313388824462891</v>
      </c>
      <c r="AB4600" s="5">
        <f>[1]!s_info_zjtxornot1(A4600,"")</f>
        <v>0</v>
      </c>
      <c r="AC4600" s="22" t="str">
        <f>[1]!s_info_nature1(A4600,"")</f>
        <v>中央国有企业</v>
      </c>
      <c r="AD4600" s="6" t="str">
        <f>[1]!s_info_city(A4600)</f>
        <v>北京市</v>
      </c>
      <c r="AE4600" s="6" t="str">
        <f>[1]!s_info_province(A4600)</f>
        <v>北京</v>
      </c>
      <c r="AF4600">
        <v>116.40528500000001</v>
      </c>
      <c r="AG4600">
        <v>39.904989</v>
      </c>
    </row>
    <row r="4601" spans="1:33" x14ac:dyDescent="0.3">
      <c r="A4601" s="12" t="s">
        <v>9482</v>
      </c>
      <c r="B4601" s="12" t="s">
        <v>9483</v>
      </c>
      <c r="C4601" s="16" t="str">
        <f>[1]!s_info_mkt(A4601)</f>
        <v>主板</v>
      </c>
      <c r="D4601" s="16" t="str">
        <f>[1]!s_ipo_listeddate(A4601)</f>
        <v>2007-02-05</v>
      </c>
      <c r="E4601" s="16" t="str">
        <f>[1]!lastradeday_s("000002","")</f>
        <v>2026-06-22</v>
      </c>
      <c r="F4601" s="16" t="str">
        <f>[1]!s_info_industry_csrc2023(A4601,"",3)</f>
        <v>货币金融服务</v>
      </c>
      <c r="G4601" s="16" t="str">
        <f>[1]!s_info_industry_csrc2023(A4601,"",1)</f>
        <v>金融业</v>
      </c>
      <c r="H4601" s="16">
        <f>[1]!s_is(A4601,83,"FY","YTD","20251231",1,"",100000000)</f>
        <v>2127.41</v>
      </c>
      <c r="I4601" s="16">
        <f>[1]!s_is(A4601,83,"FY","YTD","20241231",1,"",100000000)</f>
        <v>2122.2600000000002</v>
      </c>
      <c r="J4601" s="16">
        <f t="shared" si="213"/>
        <v>2.4266583736203273E-3</v>
      </c>
      <c r="K4601" s="16">
        <f>[1]!s_is(A4601,61,"FY","YTD","20251231",1,"",100000000)</f>
        <v>774.69</v>
      </c>
      <c r="L4601" s="16">
        <f>[1]!s_is(A4601,61,"FY","YTD","20241231",1,"",100000000)</f>
        <v>772.05</v>
      </c>
      <c r="M4601" s="16">
        <f t="shared" si="214"/>
        <v>3.4194676510589991E-3</v>
      </c>
      <c r="N4601" s="16">
        <f>[1]!s_fa_roe(A4601,"20251231")</f>
        <v>8.6867000000000001</v>
      </c>
      <c r="O4601" s="16">
        <f>[1]!s_stmnote_rdexp(A4601,"20251231",1,10000)</f>
        <v>0</v>
      </c>
      <c r="P4601" s="20">
        <f t="shared" si="215"/>
        <v>0</v>
      </c>
      <c r="Q4601" s="16">
        <f>[1]!s_margin_tradingbalance(A4601,"",10000)</f>
        <v>995769.98580000002</v>
      </c>
      <c r="R4601" s="16">
        <f>[1]!s_margin_seclendingbalance(A4601,"",10000)</f>
        <v>1957.6795999999999</v>
      </c>
      <c r="S4601" s="17">
        <f>[1]!s_val_ev(A4601,"",100000000)</f>
        <v>3752.1749569041003</v>
      </c>
      <c r="T4601" s="17">
        <f>[1]!share_freesharesmv(A4601,"",100000000)</f>
        <v>2681.6656892724004</v>
      </c>
      <c r="U4601" s="17">
        <f>[1]!s_dq_amount_btin(A4601,E4601,100000000)</f>
        <v>19.250553620000002</v>
      </c>
      <c r="V4601" s="17">
        <f>[1]!s_dq_turn(A4601,E4601)</f>
        <v>0.52015529825676066</v>
      </c>
      <c r="W4601" s="2">
        <f>[1]!s_pq_amount(A4601,"20260101","",100000000)</f>
        <v>1956.2151053800001</v>
      </c>
      <c r="X4601" s="2">
        <f>[1]!s_pq_avgamount(A4601,"20260101","",100000000)</f>
        <v>17.783773685272728</v>
      </c>
      <c r="Y4601" s="17">
        <f>[1]!s_ipo_dilutedpe(A4601)</f>
        <v>32.5</v>
      </c>
      <c r="Z4601" s="12">
        <f>[1]!s_ipo_collection_total(A4601,100000000)</f>
        <v>159.9598</v>
      </c>
      <c r="AA4601" s="2">
        <f>[1]!s_val_pe_ttm(A4601,E4601)</f>
        <v>4.8412036895751953</v>
      </c>
      <c r="AB4601" s="5">
        <f>[1]!s_info_zjtxornot1(A4601,"")</f>
        <v>0</v>
      </c>
      <c r="AC4601" s="22" t="str">
        <f>[1]!s_info_nature1(A4601,"")</f>
        <v>地方国有企业</v>
      </c>
      <c r="AD4601" s="6" t="str">
        <f>[1]!s_info_city(A4601)</f>
        <v>福州市</v>
      </c>
      <c r="AE4601" s="6" t="str">
        <f>[1]!s_info_province(A4601)</f>
        <v>福建省</v>
      </c>
      <c r="AF4601">
        <v>119.30623900000001</v>
      </c>
      <c r="AG4601">
        <v>26.075302000000001</v>
      </c>
    </row>
    <row r="4602" spans="1:33" x14ac:dyDescent="0.3">
      <c r="A4602" s="12" t="s">
        <v>9484</v>
      </c>
      <c r="B4602" s="12" t="s">
        <v>9485</v>
      </c>
      <c r="C4602" s="16" t="str">
        <f>[1]!s_info_mkt(A4602)</f>
        <v>创业板</v>
      </c>
      <c r="D4602" s="16" t="str">
        <f>[1]!s_ipo_listeddate(A4602)</f>
        <v>2022-08-04</v>
      </c>
      <c r="E4602" s="16" t="str">
        <f>[1]!lastradeday_s("000002","")</f>
        <v>2026-06-22</v>
      </c>
      <c r="F4602" s="16" t="str">
        <f>[1]!s_info_industry_csrc2023(A4602,"",3)</f>
        <v>电气机械和器材制造业</v>
      </c>
      <c r="G4602" s="16" t="str">
        <f>[1]!s_info_industry_csrc2023(A4602,"",1)</f>
        <v>制造业</v>
      </c>
      <c r="H4602" s="16">
        <f>[1]!s_is(A4602,83,"FY","YTD","20251231",1,"",100000000)</f>
        <v>10.842731833699998</v>
      </c>
      <c r="I4602" s="16">
        <f>[1]!s_is(A4602,83,"FY","YTD","20241231",1,"",100000000)</f>
        <v>9.0338942436000007</v>
      </c>
      <c r="J4602" s="16">
        <f t="shared" si="213"/>
        <v>0.20022789079930359</v>
      </c>
      <c r="K4602" s="16">
        <f>[1]!s_is(A4602,61,"FY","YTD","20251231",1,"",100000000)</f>
        <v>0.20443762420000003</v>
      </c>
      <c r="L4602" s="16">
        <f>[1]!s_is(A4602,61,"FY","YTD","20241231",1,"",100000000)</f>
        <v>0.99014452409999998</v>
      </c>
      <c r="M4602" s="16">
        <f t="shared" si="214"/>
        <v>-0.79352749096317499</v>
      </c>
      <c r="N4602" s="16">
        <f>[1]!s_fa_roe(A4602,"20251231")</f>
        <v>1.5219</v>
      </c>
      <c r="O4602" s="16">
        <f>[1]!s_stmnote_rdexp(A4602,"20251231",1,10000)</f>
        <v>4349.93235</v>
      </c>
      <c r="P4602" s="20">
        <f t="shared" si="215"/>
        <v>4.0118416804149799E-2</v>
      </c>
      <c r="Q4602" s="16">
        <f>[1]!s_margin_tradingbalance(A4602,"",10000)</f>
        <v>16401.7343</v>
      </c>
      <c r="R4602" s="16">
        <f>[1]!s_margin_seclendingbalance(A4602,"",10000)</f>
        <v>21.239000000000001</v>
      </c>
      <c r="S4602" s="17">
        <f>[1]!s_val_ev(A4602,"",100000000)</f>
        <v>28.3836564452</v>
      </c>
      <c r="T4602" s="17">
        <f>[1]!share_freesharesmv(A4602,"",100000000)</f>
        <v>12.5071398116</v>
      </c>
      <c r="U4602" s="17">
        <f>[1]!s_dq_amount_btin(A4602,E4602,100000000)</f>
        <v>0.59957428999999995</v>
      </c>
      <c r="V4602" s="17">
        <f>[1]!s_dq_turn(A4602,E4602)</f>
        <v>3.7745736719320684</v>
      </c>
      <c r="W4602" s="2">
        <f>[1]!s_pq_amount(A4602,"20260101","",100000000)</f>
        <v>169.60583573</v>
      </c>
      <c r="X4602" s="2">
        <f>[1]!s_pq_avgamount(A4602,"20260101","",100000000)</f>
        <v>1.541871233909091</v>
      </c>
      <c r="Y4602" s="17">
        <f>[1]!s_ipo_dilutedpe(A4602)</f>
        <v>36.07</v>
      </c>
      <c r="Z4602" s="12">
        <f>[1]!s_ipo_collection_total(A4602,100000000)</f>
        <v>5.5743999999999998</v>
      </c>
      <c r="AA4602" s="2">
        <f>[1]!s_val_pe_ttm(A4602,E4602)</f>
        <v>179.82843017578125</v>
      </c>
      <c r="AB4602" s="5">
        <f>[1]!s_info_zjtxornot1(A4602,"")</f>
        <v>1</v>
      </c>
      <c r="AC4602" s="22" t="str">
        <f>[1]!s_info_nature1(A4602,"")</f>
        <v>民营企业</v>
      </c>
      <c r="AD4602" s="6" t="str">
        <f>[1]!s_info_city(A4602)</f>
        <v>苏州市</v>
      </c>
      <c r="AE4602" s="6" t="str">
        <f>[1]!s_info_province(A4602)</f>
        <v>江苏省</v>
      </c>
      <c r="AF4602">
        <v>120.619585</v>
      </c>
      <c r="AG4602">
        <v>31.299378999999998</v>
      </c>
    </row>
    <row r="4603" spans="1:33" x14ac:dyDescent="0.3">
      <c r="A4603" s="12" t="s">
        <v>9486</v>
      </c>
      <c r="B4603" s="12" t="s">
        <v>9487</v>
      </c>
      <c r="C4603" s="16" t="str">
        <f>[1]!s_info_mkt(A4603)</f>
        <v>主板</v>
      </c>
      <c r="D4603" s="16" t="str">
        <f>[1]!s_ipo_listeddate(A4603)</f>
        <v>2016-02-05</v>
      </c>
      <c r="E4603" s="16" t="str">
        <f>[1]!lastradeday_s("000002","")</f>
        <v>2026-06-22</v>
      </c>
      <c r="F4603" s="16" t="str">
        <f>[1]!s_info_industry_csrc2023(A4603,"",3)</f>
        <v>教育</v>
      </c>
      <c r="G4603" s="16" t="str">
        <f>[1]!s_info_industry_csrc2023(A4603,"",1)</f>
        <v>教育</v>
      </c>
      <c r="H4603" s="16">
        <f>[1]!s_is(A4603,83,"FY","YTD","20251231",1,"",100000000)</f>
        <v>6.1788457789999995</v>
      </c>
      <c r="I4603" s="16">
        <f>[1]!s_is(A4603,83,"FY","YTD","20241231",1,"",100000000)</f>
        <v>8.0738866239</v>
      </c>
      <c r="J4603" s="16">
        <f t="shared" si="213"/>
        <v>-0.23471234278796727</v>
      </c>
      <c r="K4603" s="16">
        <f>[1]!s_is(A4603,61,"FY","YTD","20251231",1,"",100000000)</f>
        <v>-7.4543315478999999</v>
      </c>
      <c r="L4603" s="16">
        <f>[1]!s_is(A4603,61,"FY","YTD","20241231",1,"",100000000)</f>
        <v>-9.0255645964000006</v>
      </c>
      <c r="M4603" s="16">
        <f t="shared" si="214"/>
        <v>0.17408695397590015</v>
      </c>
      <c r="N4603" s="16">
        <f>[1]!s_fa_roe(A4603,"20251231")</f>
        <v>-148.60679999999999</v>
      </c>
      <c r="O4603" s="16">
        <f>[1]!s_stmnote_rdexp(A4603,"20251231",1,10000)</f>
        <v>0</v>
      </c>
      <c r="P4603" s="20">
        <f t="shared" si="215"/>
        <v>0</v>
      </c>
      <c r="Q4603" s="16">
        <f>[1]!s_margin_tradingbalance(A4603,"",10000)</f>
        <v>6276.1233000000002</v>
      </c>
      <c r="R4603" s="16">
        <f>[1]!s_margin_seclendingbalance(A4603,"",10000)</f>
        <v>0</v>
      </c>
      <c r="S4603" s="17">
        <f>[1]!s_val_ev(A4603,"",100000000)</f>
        <v>22.607347365999999</v>
      </c>
      <c r="T4603" s="17">
        <f>[1]!share_freesharesmv(A4603,"",100000000)</f>
        <v>13.397647445999999</v>
      </c>
      <c r="U4603" s="17">
        <f>[1]!s_dq_amount_btin(A4603,E4603,100000000)</f>
        <v>0.25495111999999998</v>
      </c>
      <c r="V4603" s="17">
        <f>[1]!s_dq_turn(A4603,E4603)</f>
        <v>1.1192350376344458</v>
      </c>
      <c r="W4603" s="2">
        <f>[1]!s_pq_amount(A4603,"20260101","",100000000)</f>
        <v>30.599547520000002</v>
      </c>
      <c r="X4603" s="2">
        <f>[1]!s_pq_avgamount(A4603,"20260101","",100000000)</f>
        <v>0.27817770472727271</v>
      </c>
      <c r="Y4603" s="17">
        <f>[1]!s_ipo_dilutedpe(A4603)</f>
        <v>21.74</v>
      </c>
      <c r="Z4603" s="12">
        <f>[1]!s_ipo_collection_total(A4603,100000000)</f>
        <v>8.1999999999999993</v>
      </c>
      <c r="AA4603" s="2">
        <f>[1]!s_val_pe_ttm(A4603,E4603)</f>
        <v>-2.9576916694641113</v>
      </c>
      <c r="AB4603" s="5">
        <f>[1]!s_info_zjtxornot1(A4603,"")</f>
        <v>0</v>
      </c>
      <c r="AC4603" s="22" t="str">
        <f>[1]!s_info_nature1(A4603,"")</f>
        <v>民营企业</v>
      </c>
      <c r="AD4603" s="6" t="str">
        <f>[1]!s_info_city(A4603)</f>
        <v>北京市</v>
      </c>
      <c r="AE4603" s="6" t="str">
        <f>[1]!s_info_province(A4603)</f>
        <v>北京</v>
      </c>
      <c r="AF4603">
        <v>116.40528500000001</v>
      </c>
      <c r="AG4603">
        <v>39.904989</v>
      </c>
    </row>
    <row r="4604" spans="1:33" x14ac:dyDescent="0.3">
      <c r="A4604" s="12" t="s">
        <v>9488</v>
      </c>
      <c r="B4604" s="12" t="s">
        <v>9489</v>
      </c>
      <c r="C4604" s="16" t="str">
        <f>[1]!s_info_mkt(A4604)</f>
        <v>主板</v>
      </c>
      <c r="D4604" s="16" t="str">
        <f>[1]!s_ipo_listeddate(A4604)</f>
        <v>2006-12-15</v>
      </c>
      <c r="E4604" s="16" t="str">
        <f>[1]!lastradeday_s("000002","")</f>
        <v>2026-06-22</v>
      </c>
      <c r="F4604" s="16" t="str">
        <f>[1]!s_info_industry_csrc2023(A4604,"",3)</f>
        <v>化学原料和化学制品制造业</v>
      </c>
      <c r="G4604" s="16" t="str">
        <f>[1]!s_info_industry_csrc2023(A4604,"",1)</f>
        <v>制造业</v>
      </c>
      <c r="H4604" s="16">
        <f>[1]!s_is(A4604,83,"FY","YTD","20251231",1,"",100000000)</f>
        <v>16.806197473299999</v>
      </c>
      <c r="I4604" s="16">
        <f>[1]!s_is(A4604,83,"FY","YTD","20241231",1,"",100000000)</f>
        <v>17.927447383800001</v>
      </c>
      <c r="J4604" s="16">
        <f t="shared" si="213"/>
        <v>-6.2543756871556111E-2</v>
      </c>
      <c r="K4604" s="16">
        <f>[1]!s_is(A4604,61,"FY","YTD","20251231",1,"",100000000)</f>
        <v>0.21188834309999999</v>
      </c>
      <c r="L4604" s="16">
        <f>[1]!s_is(A4604,61,"FY","YTD","20241231",1,"",100000000)</f>
        <v>0.35115042210000003</v>
      </c>
      <c r="M4604" s="16">
        <f t="shared" si="214"/>
        <v>-0.39658810081208223</v>
      </c>
      <c r="N4604" s="16">
        <f>[1]!s_fa_roe(A4604,"20251231")</f>
        <v>1.4456</v>
      </c>
      <c r="O4604" s="16">
        <f>[1]!s_stmnote_rdexp(A4604,"20251231",1,10000)</f>
        <v>3728.3528979999996</v>
      </c>
      <c r="P4604" s="20">
        <f t="shared" si="215"/>
        <v>2.2184393012894394E-2</v>
      </c>
      <c r="Q4604" s="16">
        <f>[1]!s_margin_tradingbalance(A4604,"",10000)</f>
        <v>11393.2803</v>
      </c>
      <c r="R4604" s="16">
        <f>[1]!s_margin_seclendingbalance(A4604,"",10000)</f>
        <v>3.5882000000000001</v>
      </c>
      <c r="S4604" s="17">
        <f>[1]!s_val_ev(A4604,"",100000000)</f>
        <v>32.403095048100006</v>
      </c>
      <c r="T4604" s="17">
        <f>[1]!share_freesharesmv(A4604,"",100000000)</f>
        <v>25.4458401463</v>
      </c>
      <c r="U4604" s="17">
        <f>[1]!s_dq_amount_btin(A4604,E4604,100000000)</f>
        <v>0.86957963000000005</v>
      </c>
      <c r="V4604" s="17">
        <f>[1]!s_dq_turn(A4604,E4604)</f>
        <v>2.7445827496210029</v>
      </c>
      <c r="W4604" s="2">
        <f>[1]!s_pq_amount(A4604,"20260101","",100000000)</f>
        <v>252.70914447000001</v>
      </c>
      <c r="X4604" s="2">
        <f>[1]!s_pq_avgamount(A4604,"20260101","",100000000)</f>
        <v>2.2973558588181819</v>
      </c>
      <c r="Y4604" s="17">
        <f>[1]!s_ipo_dilutedpe(A4604)</f>
        <v>29.93</v>
      </c>
      <c r="Z4604" s="12">
        <f>[1]!s_ipo_collection_total(A4604,100000000)</f>
        <v>2.6145999999999998</v>
      </c>
      <c r="AA4604" s="2">
        <f>[1]!s_val_pe_ttm(A4604,E4604)</f>
        <v>160.10047912597656</v>
      </c>
      <c r="AB4604" s="5">
        <f>[1]!s_info_zjtxornot1(A4604,"")</f>
        <v>0</v>
      </c>
      <c r="AC4604" s="22" t="str">
        <f>[1]!s_info_nature1(A4604,"")</f>
        <v>民营企业</v>
      </c>
      <c r="AD4604" s="6" t="str">
        <f>[1]!s_info_city(A4604)</f>
        <v>青岛市</v>
      </c>
      <c r="AE4604" s="6" t="str">
        <f>[1]!s_info_province(A4604)</f>
        <v>山东省</v>
      </c>
      <c r="AF4604">
        <v>120.35517299999999</v>
      </c>
      <c r="AG4604">
        <v>36.082982000000001</v>
      </c>
    </row>
    <row r="4605" spans="1:33" x14ac:dyDescent="0.3">
      <c r="A4605" s="12" t="s">
        <v>9490</v>
      </c>
      <c r="B4605" s="12" t="s">
        <v>9491</v>
      </c>
      <c r="C4605" s="16" t="str">
        <f>[1]!s_info_mkt(A4605)</f>
        <v>创业板</v>
      </c>
      <c r="D4605" s="16" t="str">
        <f>[1]!s_ipo_listeddate(A4605)</f>
        <v>2011-09-27</v>
      </c>
      <c r="E4605" s="16" t="str">
        <f>[1]!lastradeday_s("000002","")</f>
        <v>2026-06-22</v>
      </c>
      <c r="F4605" s="16" t="str">
        <f>[1]!s_info_industry_csrc2023(A4605,"",3)</f>
        <v>医药制造业</v>
      </c>
      <c r="G4605" s="16" t="str">
        <f>[1]!s_info_industry_csrc2023(A4605,"",1)</f>
        <v>制造业</v>
      </c>
      <c r="H4605" s="16">
        <f>[1]!s_is(A4605,83,"FY","YTD","20251231",1,"",100000000)</f>
        <v>11.6576130056</v>
      </c>
      <c r="I4605" s="16">
        <f>[1]!s_is(A4605,83,"FY","YTD","20241231",1,"",100000000)</f>
        <v>11.396122762899999</v>
      </c>
      <c r="J4605" s="16">
        <f t="shared" si="213"/>
        <v>2.2945544562864795E-2</v>
      </c>
      <c r="K4605" s="16">
        <f>[1]!s_is(A4605,61,"FY","YTD","20251231",1,"",100000000)</f>
        <v>-3.7981762423000003</v>
      </c>
      <c r="L4605" s="16">
        <f>[1]!s_is(A4605,61,"FY","YTD","20241231",1,"",100000000)</f>
        <v>-3.7337143591000004</v>
      </c>
      <c r="M4605" s="16">
        <f t="shared" si="214"/>
        <v>-1.7264813802076232E-2</v>
      </c>
      <c r="N4605" s="16">
        <f>[1]!s_fa_roe(A4605,"20251231")</f>
        <v>-8.9560999999999993</v>
      </c>
      <c r="O4605" s="16">
        <f>[1]!s_stmnote_rdexp(A4605,"20251231",1,10000)</f>
        <v>4507.3664259999996</v>
      </c>
      <c r="P4605" s="20">
        <f t="shared" si="215"/>
        <v>3.8664574161406659E-2</v>
      </c>
      <c r="Q4605" s="16">
        <f>[1]!s_margin_tradingbalance(A4605,"",10000)</f>
        <v>37750.335099999997</v>
      </c>
      <c r="R4605" s="16">
        <f>[1]!s_margin_seclendingbalance(A4605,"",10000)</f>
        <v>3.32E-2</v>
      </c>
      <c r="S4605" s="17">
        <f>[1]!s_val_ev(A4605,"",100000000)</f>
        <v>71.572388989000004</v>
      </c>
      <c r="T4605" s="17">
        <f>[1]!share_freesharesmv(A4605,"",100000000)</f>
        <v>37.338357592000001</v>
      </c>
      <c r="U4605" s="17">
        <f>[1]!s_dq_amount_btin(A4605,E4605,100000000)</f>
        <v>1.95774073</v>
      </c>
      <c r="V4605" s="17">
        <f>[1]!s_dq_turn(A4605,E4605)</f>
        <v>4.1445662284178129</v>
      </c>
      <c r="W4605" s="2">
        <f>[1]!s_pq_amount(A4605,"20260101","",100000000)</f>
        <v>396.70427204999999</v>
      </c>
      <c r="X4605" s="2">
        <f>[1]!s_pq_avgamount(A4605,"20260101","",100000000)</f>
        <v>3.6064024731818183</v>
      </c>
      <c r="Y4605" s="17">
        <f>[1]!s_ipo_dilutedpe(A4605)</f>
        <v>49.92</v>
      </c>
      <c r="Z4605" s="12">
        <f>[1]!s_ipo_collection_total(A4605,100000000)</f>
        <v>8.2661999999999995</v>
      </c>
      <c r="AA4605" s="2">
        <f>[1]!s_val_pe_ttm(A4605,E4605)</f>
        <v>-18.127779006958008</v>
      </c>
      <c r="AB4605" s="5">
        <f>[1]!s_info_zjtxornot1(A4605,"")</f>
        <v>0</v>
      </c>
      <c r="AC4605" s="22" t="str">
        <f>[1]!s_info_nature1(A4605,"")</f>
        <v>民营企业</v>
      </c>
      <c r="AD4605" s="6" t="str">
        <f>[1]!s_info_city(A4605)</f>
        <v>浏阳市</v>
      </c>
      <c r="AE4605" s="6" t="str">
        <f>[1]!s_info_province(A4605)</f>
        <v>湖南省</v>
      </c>
      <c r="AF4605">
        <v>113.721985</v>
      </c>
      <c r="AG4605">
        <v>28.234472</v>
      </c>
    </row>
    <row r="4606" spans="1:33" x14ac:dyDescent="0.3">
      <c r="A4606" s="12" t="s">
        <v>9492</v>
      </c>
      <c r="B4606" s="12" t="s">
        <v>9493</v>
      </c>
      <c r="C4606" s="16" t="str">
        <f>[1]!s_info_mkt(A4606)</f>
        <v>主板</v>
      </c>
      <c r="D4606" s="16" t="str">
        <f>[1]!s_ipo_listeddate(A4606)</f>
        <v>2017-06-28</v>
      </c>
      <c r="E4606" s="16" t="str">
        <f>[1]!lastradeday_s("000002","")</f>
        <v>2026-06-22</v>
      </c>
      <c r="F4606" s="16" t="str">
        <f>[1]!s_info_industry_csrc2023(A4606,"",3)</f>
        <v>化学原料和化学制品制造业</v>
      </c>
      <c r="G4606" s="16" t="str">
        <f>[1]!s_info_industry_csrc2023(A4606,"",1)</f>
        <v>制造业</v>
      </c>
      <c r="H4606" s="16">
        <f>[1]!s_is(A4606,83,"FY","YTD","20251231",1,"",100000000)</f>
        <v>20.969682368299999</v>
      </c>
      <c r="I4606" s="16">
        <f>[1]!s_is(A4606,83,"FY","YTD","20241231",1,"",100000000)</f>
        <v>17.6976344204</v>
      </c>
      <c r="J4606" s="16">
        <f t="shared" si="213"/>
        <v>0.18488617575512367</v>
      </c>
      <c r="K4606" s="16">
        <f>[1]!s_is(A4606,61,"FY","YTD","20251231",1,"",100000000)</f>
        <v>0.80299009379999997</v>
      </c>
      <c r="L4606" s="16">
        <f>[1]!s_is(A4606,61,"FY","YTD","20241231",1,"",100000000)</f>
        <v>0.63778928189999995</v>
      </c>
      <c r="M4606" s="16">
        <f t="shared" si="214"/>
        <v>0.25902099108323073</v>
      </c>
      <c r="N4606" s="16">
        <f>[1]!s_fa_roe(A4606,"20251231")</f>
        <v>3.2593000000000001</v>
      </c>
      <c r="O4606" s="16">
        <f>[1]!s_stmnote_rdexp(A4606,"20251231",1,10000)</f>
        <v>8097.6007330000002</v>
      </c>
      <c r="P4606" s="20">
        <f t="shared" si="215"/>
        <v>3.8615752927384318E-2</v>
      </c>
      <c r="Q4606" s="16">
        <f>[1]!s_margin_tradingbalance(A4606,"",10000)</f>
        <v>55002.498200000002</v>
      </c>
      <c r="R4606" s="16">
        <f>[1]!s_margin_seclendingbalance(A4606,"",10000)</f>
        <v>86.111999999999995</v>
      </c>
      <c r="S4606" s="17">
        <f>[1]!s_val_ev(A4606,"",100000000)</f>
        <v>226.51370222400001</v>
      </c>
      <c r="T4606" s="17">
        <f>[1]!share_freesharesmv(A4606,"",100000000)</f>
        <v>78.043654816</v>
      </c>
      <c r="U4606" s="17">
        <f>[1]!s_dq_amount_btin(A4606,E4606,100000000)</f>
        <v>13.245853220000001</v>
      </c>
      <c r="V4606" s="17">
        <f>[1]!s_dq_turn(A4606,E4606)</f>
        <v>5.8982093872572934</v>
      </c>
      <c r="W4606" s="2">
        <f>[1]!s_pq_amount(A4606,"20260101","",100000000)</f>
        <v>954.28368376000003</v>
      </c>
      <c r="X4606" s="2">
        <f>[1]!s_pq_avgamount(A4606,"20260101","",100000000)</f>
        <v>8.675306216000001</v>
      </c>
      <c r="Y4606" s="17">
        <f>[1]!s_ipo_dilutedpe(A4606)</f>
        <v>22.99</v>
      </c>
      <c r="Z4606" s="12">
        <f>[1]!s_ipo_collection_total(A4606,100000000)</f>
        <v>3.6204562400000002</v>
      </c>
      <c r="AA4606" s="2">
        <f>[1]!s_val_pe_ttm(A4606,E4606)</f>
        <v>245.81710815429688</v>
      </c>
      <c r="AB4606" s="5">
        <f>[1]!s_info_zjtxornot1(A4606,"")</f>
        <v>1</v>
      </c>
      <c r="AC4606" s="22" t="str">
        <f>[1]!s_info_nature1(A4606,"")</f>
        <v>民营企业</v>
      </c>
      <c r="AD4606" s="6" t="str">
        <f>[1]!s_info_city(A4606)</f>
        <v>唐山市</v>
      </c>
      <c r="AE4606" s="6" t="str">
        <f>[1]!s_info_province(A4606)</f>
        <v>河北省</v>
      </c>
      <c r="AF4606">
        <v>118.175393</v>
      </c>
      <c r="AG4606">
        <v>39.635112999999997</v>
      </c>
    </row>
    <row r="4607" spans="1:33" x14ac:dyDescent="0.3">
      <c r="A4607" s="12" t="s">
        <v>9494</v>
      </c>
      <c r="B4607" s="12" t="s">
        <v>9495</v>
      </c>
      <c r="C4607" s="16" t="str">
        <f>[1]!s_info_mkt(A4607)</f>
        <v>主板</v>
      </c>
      <c r="D4607" s="16" t="str">
        <f>[1]!s_ipo_listeddate(A4607)</f>
        <v>2016-09-12</v>
      </c>
      <c r="E4607" s="16" t="str">
        <f>[1]!lastradeday_s("000002","")</f>
        <v>2026-06-22</v>
      </c>
      <c r="F4607" s="16" t="str">
        <f>[1]!s_info_industry_csrc2023(A4607,"",3)</f>
        <v>燃气生产和供应业</v>
      </c>
      <c r="G4607" s="16" t="str">
        <f>[1]!s_info_industry_csrc2023(A4607,"",1)</f>
        <v>电力、热力、燃气及水生产和供应业</v>
      </c>
      <c r="H4607" s="16">
        <f>[1]!s_is(A4607,83,"FY","YTD","20251231",1,"",100000000)</f>
        <v>39.236985884600003</v>
      </c>
      <c r="I4607" s="16">
        <f>[1]!s_is(A4607,83,"FY","YTD","20241231",1,"",100000000)</f>
        <v>37.7675391971</v>
      </c>
      <c r="J4607" s="16">
        <f t="shared" si="213"/>
        <v>3.8907663002116788E-2</v>
      </c>
      <c r="K4607" s="16">
        <f>[1]!s_is(A4607,61,"FY","YTD","20251231",1,"",100000000)</f>
        <v>8.0688192504999989</v>
      </c>
      <c r="L4607" s="16">
        <f>[1]!s_is(A4607,61,"FY","YTD","20241231",1,"",100000000)</f>
        <v>11.852172124700001</v>
      </c>
      <c r="M4607" s="16">
        <f t="shared" si="214"/>
        <v>-0.31921177269400863</v>
      </c>
      <c r="N4607" s="16">
        <f>[1]!s_fa_roe(A4607,"20251231")</f>
        <v>9.3224</v>
      </c>
      <c r="O4607" s="16">
        <f>[1]!s_stmnote_rdexp(A4607,"20251231",1,10000)</f>
        <v>0</v>
      </c>
      <c r="P4607" s="20">
        <f t="shared" si="215"/>
        <v>0</v>
      </c>
      <c r="Q4607" s="16">
        <f>[1]!s_margin_tradingbalance(A4607,"",10000)</f>
        <v>40951.365899999997</v>
      </c>
      <c r="R4607" s="16">
        <f>[1]!s_margin_seclendingbalance(A4607,"",10000)</f>
        <v>318.73320000000001</v>
      </c>
      <c r="S4607" s="17">
        <f>[1]!s_val_ev(A4607,"",100000000)</f>
        <v>104.79335203439999</v>
      </c>
      <c r="T4607" s="17">
        <f>[1]!share_freesharesmv(A4607,"",100000000)</f>
        <v>59.10916199759999</v>
      </c>
      <c r="U4607" s="17">
        <f>[1]!s_dq_amount_btin(A4607,E4607,100000000)</f>
        <v>2.01193212</v>
      </c>
      <c r="V4607" s="17">
        <f>[1]!s_dq_turn(A4607,E4607)</f>
        <v>1.9416096019035487</v>
      </c>
      <c r="W4607" s="2">
        <f>[1]!s_pq_amount(A4607,"20260101","",100000000)</f>
        <v>531.03729788999999</v>
      </c>
      <c r="X4607" s="2">
        <f>[1]!s_pq_avgamount(A4607,"20260101","",100000000)</f>
        <v>4.8276117989999996</v>
      </c>
      <c r="Y4607" s="17">
        <f>[1]!s_ipo_dilutedpe(A4607)</f>
        <v>22.99</v>
      </c>
      <c r="Z4607" s="12">
        <f>[1]!s_ipo_collection_total(A4607,100000000)</f>
        <v>10.664</v>
      </c>
      <c r="AA4607" s="2">
        <f>[1]!s_val_pe_ttm(A4607,E4607)</f>
        <v>18.237434387207031</v>
      </c>
      <c r="AB4607" s="5">
        <f>[1]!s_info_zjtxornot1(A4607,"")</f>
        <v>0</v>
      </c>
      <c r="AC4607" s="22" t="str">
        <f>[1]!s_info_nature1(A4607,"")</f>
        <v>民营企业</v>
      </c>
      <c r="AD4607" s="6" t="str">
        <f>[1]!s_info_city(A4607)</f>
        <v>乌鲁木齐市</v>
      </c>
      <c r="AE4607" s="6" t="str">
        <f>[1]!s_info_province(A4607)</f>
        <v>新疆维吾尔自治区</v>
      </c>
      <c r="AF4607">
        <v>87.617733000000001</v>
      </c>
      <c r="AG4607">
        <v>43.792817999999997</v>
      </c>
    </row>
    <row r="4608" spans="1:33" x14ac:dyDescent="0.3">
      <c r="A4608" s="12" t="s">
        <v>9496</v>
      </c>
      <c r="B4608" s="12" t="s">
        <v>9497</v>
      </c>
      <c r="C4608" s="16" t="str">
        <f>[1]!s_info_mkt(A4608)</f>
        <v>主板</v>
      </c>
      <c r="D4608" s="16" t="str">
        <f>[1]!s_ipo_listeddate(A4608)</f>
        <v>2014-01-29</v>
      </c>
      <c r="E4608" s="16" t="str">
        <f>[1]!lastradeday_s("000002","")</f>
        <v>2026-06-22</v>
      </c>
      <c r="F4608" s="16" t="str">
        <f>[1]!s_info_industry_csrc2023(A4608,"",3)</f>
        <v>汽车制造业</v>
      </c>
      <c r="G4608" s="16" t="str">
        <f>[1]!s_info_industry_csrc2023(A4608,"",1)</f>
        <v>制造业</v>
      </c>
      <c r="H4608" s="16">
        <f>[1]!s_is(A4608,83,"FY","YTD","20251231",1,"",100000000)</f>
        <v>6.6805467010999999</v>
      </c>
      <c r="I4608" s="16">
        <f>[1]!s_is(A4608,83,"FY","YTD","20241231",1,"",100000000)</f>
        <v>7.0838843229999995</v>
      </c>
      <c r="J4608" s="16">
        <f t="shared" si="213"/>
        <v>-5.6937352942147967E-2</v>
      </c>
      <c r="K4608" s="16">
        <f>[1]!s_is(A4608,61,"FY","YTD","20251231",1,"",100000000)</f>
        <v>0.14567300929999999</v>
      </c>
      <c r="L4608" s="16">
        <f>[1]!s_is(A4608,61,"FY","YTD","20241231",1,"",100000000)</f>
        <v>0.47194461810000005</v>
      </c>
      <c r="M4608" s="16">
        <f t="shared" si="214"/>
        <v>-0.69133452588893929</v>
      </c>
      <c r="N4608" s="16">
        <f>[1]!s_fa_roe(A4608,"20251231")</f>
        <v>1.4501999999999999</v>
      </c>
      <c r="O4608" s="16">
        <f>[1]!s_stmnote_rdexp(A4608,"20251231",1,10000)</f>
        <v>2082.6306850000001</v>
      </c>
      <c r="P4608" s="20">
        <f t="shared" si="215"/>
        <v>3.1174554691116522E-2</v>
      </c>
      <c r="Q4608" s="16">
        <f>[1]!s_margin_tradingbalance(A4608,"",10000)</f>
        <v>0</v>
      </c>
      <c r="R4608" s="16">
        <f>[1]!s_margin_seclendingbalance(A4608,"",10000)</f>
        <v>0</v>
      </c>
      <c r="S4608" s="17">
        <f>[1]!s_val_ev(A4608,"",100000000)</f>
        <v>34.636800000000001</v>
      </c>
      <c r="T4608" s="17">
        <f>[1]!share_freesharesmv(A4608,"",100000000)</f>
        <v>20.187343413599997</v>
      </c>
      <c r="U4608" s="17">
        <f>[1]!s_dq_amount_btin(A4608,E4608,100000000)</f>
        <v>2.1514423900000001</v>
      </c>
      <c r="V4608" s="17">
        <f>[1]!s_dq_turn(A4608,E4608)</f>
        <v>7.4360672107337971</v>
      </c>
      <c r="W4608" s="2">
        <f>[1]!s_pq_amount(A4608,"20260101","",100000000)</f>
        <v>249.83832312999999</v>
      </c>
      <c r="X4608" s="2">
        <f>[1]!s_pq_avgamount(A4608,"20260101","",100000000)</f>
        <v>2.2712574830000003</v>
      </c>
      <c r="Y4608" s="17">
        <f>[1]!s_ipo_dilutedpe(A4608)</f>
        <v>16.52</v>
      </c>
      <c r="Z4608" s="12">
        <f>[1]!s_ipo_collection_total(A4608,100000000)</f>
        <v>3.84</v>
      </c>
      <c r="AA4608" s="2">
        <f>[1]!s_val_pe_ttm(A4608,E4608)</f>
        <v>1565.0418701171875</v>
      </c>
      <c r="AB4608" s="5">
        <f>[1]!s_info_zjtxornot1(A4608,"")</f>
        <v>0</v>
      </c>
      <c r="AC4608" s="22" t="str">
        <f>[1]!s_info_nature1(A4608,"")</f>
        <v>民营企业</v>
      </c>
      <c r="AD4608" s="6" t="str">
        <f>[1]!s_info_city(A4608)</f>
        <v>温岭市</v>
      </c>
      <c r="AE4608" s="6" t="str">
        <f>[1]!s_info_province(A4608)</f>
        <v>浙江省</v>
      </c>
      <c r="AF4608">
        <v>121.421046</v>
      </c>
      <c r="AG4608">
        <v>28.400554</v>
      </c>
    </row>
    <row r="4609" spans="1:33" x14ac:dyDescent="0.3">
      <c r="A4609" s="12" t="s">
        <v>9498</v>
      </c>
      <c r="B4609" s="12" t="s">
        <v>9499</v>
      </c>
      <c r="C4609" s="16" t="str">
        <f>[1]!s_info_mkt(A4609)</f>
        <v>主板</v>
      </c>
      <c r="D4609" s="16" t="str">
        <f>[1]!s_ipo_listeddate(A4609)</f>
        <v>2020-09-25</v>
      </c>
      <c r="E4609" s="16" t="str">
        <f>[1]!lastradeday_s("000002","")</f>
        <v>2026-06-22</v>
      </c>
      <c r="F4609" s="16" t="str">
        <f>[1]!s_info_industry_csrc2023(A4609,"",3)</f>
        <v>铁路、船舶、航空航天和其他运输设备制造业</v>
      </c>
      <c r="G4609" s="16" t="str">
        <f>[1]!s_info_industry_csrc2023(A4609,"",1)</f>
        <v>制造业</v>
      </c>
      <c r="H4609" s="16">
        <f>[1]!s_is(A4609,83,"FY","YTD","20251231",1,"",100000000)</f>
        <v>7.8301241400999997</v>
      </c>
      <c r="I4609" s="16">
        <f>[1]!s_is(A4609,83,"FY","YTD","20241231",1,"",100000000)</f>
        <v>9.2469674491999996</v>
      </c>
      <c r="J4609" s="16">
        <f t="shared" si="213"/>
        <v>-0.15322248260131788</v>
      </c>
      <c r="K4609" s="16">
        <f>[1]!s_is(A4609,61,"FY","YTD","20251231",1,"",100000000)</f>
        <v>-1.0187032387999999</v>
      </c>
      <c r="L4609" s="16">
        <f>[1]!s_is(A4609,61,"FY","YTD","20241231",1,"",100000000)</f>
        <v>0.19566157370000001</v>
      </c>
      <c r="M4609" s="16">
        <f t="shared" si="214"/>
        <v>-6.2064553071720487</v>
      </c>
      <c r="N4609" s="16">
        <f>[1]!s_fa_roe(A4609,"20251231")</f>
        <v>-6.4833999999999996</v>
      </c>
      <c r="O4609" s="16">
        <f>[1]!s_stmnote_rdexp(A4609,"20251231",1,10000)</f>
        <v>7164.9096019999997</v>
      </c>
      <c r="P4609" s="20">
        <f t="shared" si="215"/>
        <v>9.1504419007953239E-2</v>
      </c>
      <c r="Q4609" s="16">
        <f>[1]!s_margin_tradingbalance(A4609,"",10000)</f>
        <v>0</v>
      </c>
      <c r="R4609" s="16">
        <f>[1]!s_margin_seclendingbalance(A4609,"",10000)</f>
        <v>0</v>
      </c>
      <c r="S4609" s="17">
        <f>[1]!s_val_ev(A4609,"",100000000)</f>
        <v>98.64926164020001</v>
      </c>
      <c r="T4609" s="17">
        <f>[1]!share_freesharesmv(A4609,"",100000000)</f>
        <v>42.155018052300001</v>
      </c>
      <c r="U4609" s="17">
        <f>[1]!s_dq_amount_btin(A4609,E4609,100000000)</f>
        <v>5.1155596900000004</v>
      </c>
      <c r="V4609" s="17">
        <f>[1]!s_dq_turn(A4609,E4609)</f>
        <v>5.2885716393084659</v>
      </c>
      <c r="W4609" s="2">
        <f>[1]!s_pq_amount(A4609,"20260101","",100000000)</f>
        <v>509.69614668000003</v>
      </c>
      <c r="X4609" s="2">
        <f>[1]!s_pq_avgamount(A4609,"20260101","",100000000)</f>
        <v>4.6336013334545454</v>
      </c>
      <c r="Y4609" s="17">
        <f>[1]!s_ipo_dilutedpe(A4609)</f>
        <v>22.9</v>
      </c>
      <c r="Z4609" s="12">
        <f>[1]!s_ipo_collection_total(A4609,100000000)</f>
        <v>5.0269441400000003</v>
      </c>
      <c r="AA4609" s="2">
        <f>[1]!s_val_pe_ttm(A4609,E4609)</f>
        <v>-123.88399505615234</v>
      </c>
      <c r="AB4609" s="5">
        <f>[1]!s_info_zjtxornot1(A4609,"")</f>
        <v>0</v>
      </c>
      <c r="AC4609" s="22" t="str">
        <f>[1]!s_info_nature1(A4609,"")</f>
        <v>中央国有企业</v>
      </c>
      <c r="AD4609" s="6" t="str">
        <f>[1]!s_info_city(A4609)</f>
        <v>西安市</v>
      </c>
      <c r="AE4609" s="6" t="str">
        <f>[1]!s_info_province(A4609)</f>
        <v>陕西省</v>
      </c>
      <c r="AF4609">
        <v>108.948024</v>
      </c>
      <c r="AG4609">
        <v>34.263160999999997</v>
      </c>
    </row>
    <row r="4610" spans="1:33" x14ac:dyDescent="0.3">
      <c r="A4610" s="12" t="s">
        <v>9500</v>
      </c>
      <c r="B4610" s="12" t="s">
        <v>9501</v>
      </c>
      <c r="C4610" s="16" t="str">
        <f>[1]!s_info_mkt(A4610)</f>
        <v>创业板</v>
      </c>
      <c r="D4610" s="16" t="str">
        <f>[1]!s_ipo_listeddate(A4610)</f>
        <v>2010-07-08</v>
      </c>
      <c r="E4610" s="16" t="str">
        <f>[1]!lastradeday_s("000002","")</f>
        <v>2026-06-22</v>
      </c>
      <c r="F4610" s="16" t="str">
        <f>[1]!s_info_industry_csrc2023(A4610,"",3)</f>
        <v>农副食品加工业</v>
      </c>
      <c r="G4610" s="16" t="str">
        <f>[1]!s_info_industry_csrc2023(A4610,"",1)</f>
        <v>制造业</v>
      </c>
      <c r="H4610" s="16">
        <f>[1]!s_is(A4610,83,"FY","YTD","20251231",1,"",100000000)</f>
        <v>31.895537660999999</v>
      </c>
      <c r="I4610" s="16">
        <f>[1]!s_is(A4610,83,"FY","YTD","20241231",1,"",100000000)</f>
        <v>34.092944848199998</v>
      </c>
      <c r="J4610" s="16">
        <f t="shared" si="213"/>
        <v>-6.4453428619441033E-2</v>
      </c>
      <c r="K4610" s="16">
        <f>[1]!s_is(A4610,61,"FY","YTD","20251231",1,"",100000000)</f>
        <v>-16.306844375800001</v>
      </c>
      <c r="L4610" s="16">
        <f>[1]!s_is(A4610,61,"FY","YTD","20241231",1,"",100000000)</f>
        <v>-7.4245487404999997</v>
      </c>
      <c r="M4610" s="16">
        <f t="shared" si="214"/>
        <v>-1.1963414809102364</v>
      </c>
      <c r="N4610" s="16">
        <f>[1]!s_fa_roe(A4610,"20251231")</f>
        <v>-169.12309999999999</v>
      </c>
      <c r="O4610" s="16">
        <f>[1]!s_stmnote_rdexp(A4610,"20251231",1,10000)</f>
        <v>11762.409651</v>
      </c>
      <c r="P4610" s="20">
        <f t="shared" si="215"/>
        <v>3.6877916202624129E-2</v>
      </c>
      <c r="Q4610" s="16">
        <f>[1]!s_margin_tradingbalance(A4610,"",10000)</f>
        <v>15966.3485</v>
      </c>
      <c r="R4610" s="16">
        <f>[1]!s_margin_seclendingbalance(A4610,"",10000)</f>
        <v>4.0810000000000004</v>
      </c>
      <c r="S4610" s="17">
        <f>[1]!s_val_ev(A4610,"",100000000)</f>
        <v>30.009248929800002</v>
      </c>
      <c r="T4610" s="17">
        <f>[1]!share_freesharesmv(A4610,"",100000000)</f>
        <v>22.629060389599999</v>
      </c>
      <c r="U4610" s="17">
        <f>[1]!s_dq_amount_btin(A4610,E4610,100000000)</f>
        <v>0.82728977999999997</v>
      </c>
      <c r="V4610" s="17">
        <f>[1]!s_dq_turn(A4610,E4610)</f>
        <v>2.8703020892030304</v>
      </c>
      <c r="W4610" s="2">
        <f>[1]!s_pq_amount(A4610,"20260101","",100000000)</f>
        <v>235.25215778</v>
      </c>
      <c r="X4610" s="2">
        <f>[1]!s_pq_avgamount(A4610,"20260101","",100000000)</f>
        <v>2.1386559798181817</v>
      </c>
      <c r="Y4610" s="17">
        <f>[1]!s_ipo_dilutedpe(A4610)</f>
        <v>57.52</v>
      </c>
      <c r="Z4610" s="12">
        <f>[1]!s_ipo_collection_total(A4610,100000000)</f>
        <v>11.504</v>
      </c>
      <c r="AA4610" s="2">
        <f>[1]!s_val_pe_ttm(A4610,E4610)</f>
        <v>-1.8383638858795166</v>
      </c>
      <c r="AB4610" s="5">
        <f>[1]!s_info_zjtxornot1(A4610,"")</f>
        <v>0</v>
      </c>
      <c r="AC4610" s="22" t="str">
        <f>[1]!s_info_nature1(A4610,"")</f>
        <v>民营企业</v>
      </c>
      <c r="AD4610" s="6" t="str">
        <f>[1]!s_info_city(A4610)</f>
        <v>湛江市</v>
      </c>
      <c r="AE4610" s="6" t="str">
        <f>[1]!s_info_province(A4610)</f>
        <v>广东省</v>
      </c>
      <c r="AF4610">
        <v>110.364977</v>
      </c>
      <c r="AG4610">
        <v>21.274898</v>
      </c>
    </row>
    <row r="4611" spans="1:33" x14ac:dyDescent="0.3">
      <c r="A4611" s="12" t="s">
        <v>9502</v>
      </c>
      <c r="B4611" s="12" t="s">
        <v>9503</v>
      </c>
      <c r="C4611" s="16" t="str">
        <f>[1]!s_info_mkt(A4611)</f>
        <v>主板</v>
      </c>
      <c r="D4611" s="16" t="str">
        <f>[1]!s_ipo_listeddate(A4611)</f>
        <v>2023-11-03</v>
      </c>
      <c r="E4611" s="16" t="str">
        <f>[1]!lastradeday_s("000002","")</f>
        <v>2026-06-22</v>
      </c>
      <c r="F4611" s="16" t="str">
        <f>[1]!s_info_industry_csrc2023(A4611,"",3)</f>
        <v>电力、热力生产和供应业</v>
      </c>
      <c r="G4611" s="16" t="str">
        <f>[1]!s_info_industry_csrc2023(A4611,"",1)</f>
        <v>电力、热力、燃气及水生产和供应业</v>
      </c>
      <c r="H4611" s="16">
        <f>[1]!s_is(A4611,83,"FY","YTD","20251231",1,"",100000000)</f>
        <v>10.6876781467</v>
      </c>
      <c r="I4611" s="16">
        <f>[1]!s_is(A4611,83,"FY","YTD","20241231",1,"",100000000)</f>
        <v>11.324857041700001</v>
      </c>
      <c r="J4611" s="16">
        <f t="shared" ref="J4611:J4674" si="216">H4611/I4611-1</f>
        <v>-5.6263747317410129E-2</v>
      </c>
      <c r="K4611" s="16">
        <f>[1]!s_is(A4611,61,"FY","YTD","20251231",1,"",100000000)</f>
        <v>2.0023064862000002</v>
      </c>
      <c r="L4611" s="16">
        <f>[1]!s_is(A4611,61,"FY","YTD","20241231",1,"",100000000)</f>
        <v>1.9122902416999998</v>
      </c>
      <c r="M4611" s="16">
        <f t="shared" ref="M4611:M4674" si="217">(K4611-L4611)/ABS(L4611)</f>
        <v>4.7072480179565807E-2</v>
      </c>
      <c r="N4611" s="16">
        <f>[1]!s_fa_roe(A4611,"20251231")</f>
        <v>17.156400000000001</v>
      </c>
      <c r="O4611" s="16">
        <f>[1]!s_stmnote_rdexp(A4611,"20251231",1,10000)</f>
        <v>0</v>
      </c>
      <c r="P4611" s="20">
        <f t="shared" ref="P4611:P4674" si="218">O4611/H4611/10000</f>
        <v>0</v>
      </c>
      <c r="Q4611" s="16">
        <f>[1]!s_margin_tradingbalance(A4611,"",10000)</f>
        <v>0</v>
      </c>
      <c r="R4611" s="16">
        <f>[1]!s_margin_seclendingbalance(A4611,"",10000)</f>
        <v>0</v>
      </c>
      <c r="S4611" s="17">
        <f>[1]!s_val_ev(A4611,"",100000000)</f>
        <v>53.9253</v>
      </c>
      <c r="T4611" s="17">
        <f>[1]!share_freesharesmv(A4611,"",100000000)</f>
        <v>25.042862871000001</v>
      </c>
      <c r="U4611" s="17">
        <f>[1]!s_dq_amount_btin(A4611,E4611,100000000)</f>
        <v>1.6615502600000001</v>
      </c>
      <c r="V4611" s="17">
        <f>[1]!s_dq_turn(A4611,E4611)</f>
        <v>6.8610272669331982</v>
      </c>
      <c r="W4611" s="2">
        <f>[1]!s_pq_amount(A4611,"20260101","",100000000)</f>
        <v>352.66319228999998</v>
      </c>
      <c r="X4611" s="2">
        <f>[1]!s_pq_avgamount(A4611,"20260101","",100000000)</f>
        <v>3.2060290208181814</v>
      </c>
      <c r="Y4611" s="17">
        <f>[1]!s_ipo_dilutedpe(A4611)</f>
        <v>20.99</v>
      </c>
      <c r="Z4611" s="12">
        <f>[1]!s_ipo_collection_total(A4611,100000000)</f>
        <v>2.1017039999999998</v>
      </c>
      <c r="AA4611" s="2">
        <f>[1]!s_val_pe_ttm(A4611,E4611)</f>
        <v>28.060087203979492</v>
      </c>
      <c r="AB4611" s="5">
        <f>[1]!s_info_zjtxornot1(A4611,"")</f>
        <v>0</v>
      </c>
      <c r="AC4611" s="22" t="str">
        <f>[1]!s_info_nature1(A4611,"")</f>
        <v>民营企业</v>
      </c>
      <c r="AD4611" s="6" t="str">
        <f>[1]!s_info_city(A4611)</f>
        <v>南昌市</v>
      </c>
      <c r="AE4611" s="6" t="str">
        <f>[1]!s_info_province(A4611)</f>
        <v>江西省</v>
      </c>
      <c r="AF4611">
        <v>115.892151</v>
      </c>
      <c r="AG4611">
        <v>28.676493000000001</v>
      </c>
    </row>
    <row r="4612" spans="1:33" x14ac:dyDescent="0.3">
      <c r="A4612" s="12" t="s">
        <v>9504</v>
      </c>
      <c r="B4612" s="12" t="s">
        <v>9505</v>
      </c>
      <c r="C4612" s="16" t="str">
        <f>[1]!s_info_mkt(A4612)</f>
        <v>主板</v>
      </c>
      <c r="D4612" s="16" t="str">
        <f>[1]!s_ipo_listeddate(A4612)</f>
        <v>1998-08-07</v>
      </c>
      <c r="E4612" s="16" t="str">
        <f>[1]!lastradeday_s("000002","")</f>
        <v>2026-06-22</v>
      </c>
      <c r="F4612" s="16" t="str">
        <f>[1]!s_info_industry_csrc2023(A4612,"",3)</f>
        <v>化学原料和化学制品制造业</v>
      </c>
      <c r="G4612" s="16" t="str">
        <f>[1]!s_info_industry_csrc2023(A4612,"",1)</f>
        <v>制造业</v>
      </c>
      <c r="H4612" s="16">
        <f>[1]!s_is(A4612,83,"FY","YTD","20251231",1,"",100000000)</f>
        <v>291.43461223180003</v>
      </c>
      <c r="I4612" s="16">
        <f>[1]!s_is(A4612,83,"FY","YTD","20241231",1,"",100000000)</f>
        <v>297.62710016169996</v>
      </c>
      <c r="J4612" s="16">
        <f t="shared" si="216"/>
        <v>-2.0806196500706919E-2</v>
      </c>
      <c r="K4612" s="16">
        <f>[1]!s_is(A4612,61,"FY","YTD","20251231",1,"",100000000)</f>
        <v>9.0670797678999993</v>
      </c>
      <c r="L4612" s="16">
        <f>[1]!s_is(A4612,61,"FY","YTD","20241231",1,"",100000000)</f>
        <v>20.287116712700001</v>
      </c>
      <c r="M4612" s="16">
        <f t="shared" si="217"/>
        <v>-0.55306217752353704</v>
      </c>
      <c r="N4612" s="16">
        <f>[1]!s_fa_roe(A4612,"20251231")</f>
        <v>4.8201000000000001</v>
      </c>
      <c r="O4612" s="16">
        <f>[1]!s_stmnote_rdexp(A4612,"20251231",1,10000)</f>
        <v>122639.10127</v>
      </c>
      <c r="P4612" s="20">
        <f t="shared" si="218"/>
        <v>4.2081172284524612E-2</v>
      </c>
      <c r="Q4612" s="16">
        <f>[1]!s_margin_tradingbalance(A4612,"",10000)</f>
        <v>48626.236499999999</v>
      </c>
      <c r="R4612" s="16">
        <f>[1]!s_margin_seclendingbalance(A4612,"",10000)</f>
        <v>680.99310000000003</v>
      </c>
      <c r="S4612" s="17">
        <f>[1]!s_val_ev(A4612,"",100000000)</f>
        <v>255.9404750784</v>
      </c>
      <c r="T4612" s="17">
        <f>[1]!share_freesharesmv(A4612,"",100000000)</f>
        <v>130.6999084608</v>
      </c>
      <c r="U4612" s="17">
        <f>[1]!s_dq_amount_btin(A4612,E4612,100000000)</f>
        <v>7.5056141500000004</v>
      </c>
      <c r="V4612" s="17">
        <f>[1]!s_dq_turn(A4612,E4612)</f>
        <v>3.0186164688933252</v>
      </c>
      <c r="W4612" s="2">
        <f>[1]!s_pq_amount(A4612,"20260101","",100000000)</f>
        <v>749.21598853</v>
      </c>
      <c r="X4612" s="2">
        <f>[1]!s_pq_avgamount(A4612,"20260101","",100000000)</f>
        <v>6.8110544411818186</v>
      </c>
      <c r="Y4612" s="17">
        <f>[1]!s_ipo_dilutedpe(A4612)</f>
        <v>0</v>
      </c>
      <c r="Z4612" s="12">
        <f>[1]!s_ipo_collection_total(A4612,100000000)</f>
        <v>3.29</v>
      </c>
      <c r="AA4612" s="2">
        <f>[1]!s_val_pe_ttm(A4612,E4612)</f>
        <v>27.468574523925781</v>
      </c>
      <c r="AB4612" s="5">
        <f>[1]!s_info_zjtxornot1(A4612,"")</f>
        <v>1</v>
      </c>
      <c r="AC4612" s="22" t="str">
        <f>[1]!s_info_nature1(A4612,"")</f>
        <v>中央国有企业</v>
      </c>
      <c r="AD4612" s="6" t="str">
        <f>[1]!s_info_city(A4612)</f>
        <v>聊城市</v>
      </c>
      <c r="AE4612" s="6" t="str">
        <f>[1]!s_info_province(A4612)</f>
        <v>山东省</v>
      </c>
      <c r="AF4612">
        <v>115.980367</v>
      </c>
      <c r="AG4612">
        <v>36.456012999999999</v>
      </c>
    </row>
    <row r="4613" spans="1:33" x14ac:dyDescent="0.3">
      <c r="A4613" s="12" t="s">
        <v>9506</v>
      </c>
      <c r="B4613" s="12" t="s">
        <v>9507</v>
      </c>
      <c r="C4613" s="16" t="str">
        <f>[1]!s_info_mkt(A4613)</f>
        <v>主板</v>
      </c>
      <c r="D4613" s="16" t="str">
        <f>[1]!s_ipo_listeddate(A4613)</f>
        <v>2001-12-25</v>
      </c>
      <c r="E4613" s="16" t="str">
        <f>[1]!lastradeday_s("000002","")</f>
        <v>2026-06-22</v>
      </c>
      <c r="F4613" s="16" t="str">
        <f>[1]!s_info_industry_csrc2023(A4613,"",3)</f>
        <v>道路运输业</v>
      </c>
      <c r="G4613" s="16" t="str">
        <f>[1]!s_info_industry_csrc2023(A4613,"",1)</f>
        <v>交通运输、仓储和邮政业</v>
      </c>
      <c r="H4613" s="16">
        <f>[1]!s_is(A4613,83,"FY","YTD","20251231",1,"",100000000)</f>
        <v>92.644805410300009</v>
      </c>
      <c r="I4613" s="16">
        <f>[1]!s_is(A4613,83,"FY","YTD","20241231",1,"",100000000)</f>
        <v>92.456914872700011</v>
      </c>
      <c r="J4613" s="16">
        <f t="shared" si="216"/>
        <v>2.0321956216979853E-3</v>
      </c>
      <c r="K4613" s="16">
        <f>[1]!s_is(A4613,61,"FY","YTD","20251231",1,"",100000000)</f>
        <v>11.493517216600001</v>
      </c>
      <c r="L4613" s="16">
        <f>[1]!s_is(A4613,61,"FY","YTD","20241231",1,"",100000000)</f>
        <v>11.450489516900001</v>
      </c>
      <c r="M4613" s="16">
        <f t="shared" si="217"/>
        <v>3.7577170510041708E-3</v>
      </c>
      <c r="N4613" s="16">
        <f>[1]!s_fa_roe(A4613,"20251231")</f>
        <v>4.6974999999999998</v>
      </c>
      <c r="O4613" s="16">
        <f>[1]!s_stmnote_rdexp(A4613,"20251231",1,10000)</f>
        <v>4469.5</v>
      </c>
      <c r="P4613" s="20">
        <f t="shared" si="218"/>
        <v>4.824339562488943E-3</v>
      </c>
      <c r="Q4613" s="16">
        <f>[1]!s_margin_tradingbalance(A4613,"",10000)</f>
        <v>6915.5801000000001</v>
      </c>
      <c r="R4613" s="16">
        <f>[1]!s_margin_seclendingbalance(A4613,"",10000)</f>
        <v>2.9807999999999999</v>
      </c>
      <c r="S4613" s="17">
        <f>[1]!s_val_ev(A4613,"",100000000)</f>
        <v>190.16237866559999</v>
      </c>
      <c r="T4613" s="17">
        <f>[1]!share_freesharesmv(A4613,"",100000000)</f>
        <v>20.636282667599996</v>
      </c>
      <c r="U4613" s="17">
        <f>[1]!s_dq_amount_btin(A4613,E4613,100000000)</f>
        <v>0.19546295</v>
      </c>
      <c r="V4613" s="17">
        <f>[1]!s_dq_turn(A4613,E4613)</f>
        <v>0.13868338578487349</v>
      </c>
      <c r="W4613" s="2">
        <f>[1]!s_pq_amount(A4613,"20260101","",100000000)</f>
        <v>51.872306360000003</v>
      </c>
      <c r="X4613" s="2">
        <f>[1]!s_pq_avgamount(A4613,"20260101","",100000000)</f>
        <v>0.47156642145454547</v>
      </c>
      <c r="Y4613" s="17">
        <f>[1]!s_ipo_dilutedpe(A4613)</f>
        <v>20</v>
      </c>
      <c r="Z4613" s="12">
        <f>[1]!s_ipo_collection_total(A4613,100000000)</f>
        <v>6.0389999999999997</v>
      </c>
      <c r="AA4613" s="2">
        <f>[1]!s_val_pe_ttm(A4613,E4613)</f>
        <v>17.798463821411133</v>
      </c>
      <c r="AB4613" s="5">
        <f>[1]!s_info_zjtxornot1(A4613,"")</f>
        <v>0</v>
      </c>
      <c r="AC4613" s="22" t="str">
        <f>[1]!s_info_nature1(A4613,"")</f>
        <v>地方国有企业</v>
      </c>
      <c r="AD4613" s="6" t="str">
        <f>[1]!s_info_city(A4613)</f>
        <v>深圳市</v>
      </c>
      <c r="AE4613" s="6" t="str">
        <f>[1]!s_info_province(A4613)</f>
        <v>广东省</v>
      </c>
      <c r="AF4613">
        <v>114.085947</v>
      </c>
      <c r="AG4613">
        <v>22.547000000000001</v>
      </c>
    </row>
    <row r="4614" spans="1:33" x14ac:dyDescent="0.3">
      <c r="A4614" s="12" t="s">
        <v>9508</v>
      </c>
      <c r="B4614" s="12" t="s">
        <v>9509</v>
      </c>
      <c r="C4614" s="16" t="str">
        <f>[1]!s_info_mkt(A4614)</f>
        <v>创业板</v>
      </c>
      <c r="D4614" s="16" t="str">
        <f>[1]!s_ipo_listeddate(A4614)</f>
        <v>2022-03-22</v>
      </c>
      <c r="E4614" s="16" t="str">
        <f>[1]!lastradeday_s("000002","")</f>
        <v>2026-06-22</v>
      </c>
      <c r="F4614" s="16" t="str">
        <f>[1]!s_info_industry_csrc2023(A4614,"",3)</f>
        <v>化学原料和化学制品制造业</v>
      </c>
      <c r="G4614" s="16" t="str">
        <f>[1]!s_info_industry_csrc2023(A4614,"",1)</f>
        <v>制造业</v>
      </c>
      <c r="H4614" s="16">
        <f>[1]!s_is(A4614,83,"FY","YTD","20251231",1,"",100000000)</f>
        <v>16.866679501300002</v>
      </c>
      <c r="I4614" s="16">
        <f>[1]!s_is(A4614,83,"FY","YTD","20241231",1,"",100000000)</f>
        <v>12.064560318699998</v>
      </c>
      <c r="J4614" s="16">
        <f t="shared" si="216"/>
        <v>0.3980351588243749</v>
      </c>
      <c r="K4614" s="16">
        <f>[1]!s_is(A4614,61,"FY","YTD","20251231",1,"",100000000)</f>
        <v>0.71789521550000002</v>
      </c>
      <c r="L4614" s="16">
        <f>[1]!s_is(A4614,61,"FY","YTD","20241231",1,"",100000000)</f>
        <v>1.0049778296</v>
      </c>
      <c r="M4614" s="16">
        <f t="shared" si="217"/>
        <v>-0.28566064409029229</v>
      </c>
      <c r="N4614" s="16">
        <f>[1]!s_fa_roe(A4614,"20251231")</f>
        <v>4.1520000000000001</v>
      </c>
      <c r="O4614" s="16">
        <f>[1]!s_stmnote_rdexp(A4614,"20251231",1,10000)</f>
        <v>3870.202315</v>
      </c>
      <c r="P4614" s="20">
        <f t="shared" si="218"/>
        <v>2.2945846067103509E-2</v>
      </c>
      <c r="Q4614" s="16">
        <f>[1]!s_margin_tradingbalance(A4614,"",10000)</f>
        <v>11346.123100000001</v>
      </c>
      <c r="R4614" s="16">
        <f>[1]!s_margin_seclendingbalance(A4614,"",10000)</f>
        <v>19.704999999999998</v>
      </c>
      <c r="S4614" s="17">
        <f>[1]!s_val_ev(A4614,"",100000000)</f>
        <v>57.12</v>
      </c>
      <c r="T4614" s="17">
        <f>[1]!share_freesharesmv(A4614,"",100000000)</f>
        <v>14.796031599999999</v>
      </c>
      <c r="U4614" s="17">
        <f>[1]!s_dq_amount_btin(A4614,E4614,100000000)</f>
        <v>1.5362250099999999</v>
      </c>
      <c r="V4614" s="17">
        <f>[1]!s_dq_turn(A4614,E4614)</f>
        <v>2.7758918750000001</v>
      </c>
      <c r="W4614" s="2">
        <f>[1]!s_pq_amount(A4614,"20260101","",100000000)</f>
        <v>275.36116985000001</v>
      </c>
      <c r="X4614" s="2">
        <f>[1]!s_pq_avgamount(A4614,"20260101","",100000000)</f>
        <v>2.5032833622727271</v>
      </c>
      <c r="Y4614" s="17">
        <f>[1]!s_ipo_dilutedpe(A4614)</f>
        <v>38.47</v>
      </c>
      <c r="Z4614" s="12">
        <f>[1]!s_ipo_collection_total(A4614,100000000)</f>
        <v>9.66</v>
      </c>
      <c r="AA4614" s="2">
        <f>[1]!s_val_pe_ttm(A4614,E4614)</f>
        <v>77.755783081054688</v>
      </c>
      <c r="AB4614" s="5">
        <f>[1]!s_info_zjtxornot1(A4614,"")</f>
        <v>1</v>
      </c>
      <c r="AC4614" s="22" t="str">
        <f>[1]!s_info_nature1(A4614,"")</f>
        <v>民营企业</v>
      </c>
      <c r="AD4614" s="6" t="str">
        <f>[1]!s_info_city(A4614)</f>
        <v>彭州市</v>
      </c>
      <c r="AE4614" s="6" t="str">
        <f>[1]!s_info_province(A4614)</f>
        <v>四川省</v>
      </c>
      <c r="AF4614">
        <v>103.889866</v>
      </c>
      <c r="AG4614">
        <v>31.148577</v>
      </c>
    </row>
    <row r="4615" spans="1:33" x14ac:dyDescent="0.3">
      <c r="A4615" s="12" t="s">
        <v>9510</v>
      </c>
      <c r="B4615" s="12" t="s">
        <v>9511</v>
      </c>
      <c r="C4615" s="16" t="str">
        <f>[1]!s_info_mkt(A4615)</f>
        <v>主板</v>
      </c>
      <c r="D4615" s="16" t="str">
        <f>[1]!s_ipo_listeddate(A4615)</f>
        <v>2004-05-25</v>
      </c>
      <c r="E4615" s="16" t="str">
        <f>[1]!lastradeday_s("000002","")</f>
        <v>2026-06-22</v>
      </c>
      <c r="F4615" s="16" t="str">
        <f>[1]!s_info_industry_csrc2023(A4615,"",3)</f>
        <v>造纸和纸制品业</v>
      </c>
      <c r="G4615" s="16" t="str">
        <f>[1]!s_info_industry_csrc2023(A4615,"",1)</f>
        <v>制造业</v>
      </c>
      <c r="H4615" s="16">
        <f>[1]!s_is(A4615,83,"FY","YTD","20251231",1,"",100000000)</f>
        <v>86.650992302000006</v>
      </c>
      <c r="I4615" s="16">
        <f>[1]!s_is(A4615,83,"FY","YTD","20241231",1,"",100000000)</f>
        <v>81.345047156099994</v>
      </c>
      <c r="J4615" s="16">
        <f t="shared" si="216"/>
        <v>6.5227636240937636E-2</v>
      </c>
      <c r="K4615" s="16">
        <f>[1]!s_is(A4615,61,"FY","YTD","20251231",1,"",100000000)</f>
        <v>-2.3496647766000001</v>
      </c>
      <c r="L4615" s="16">
        <f>[1]!s_is(A4615,61,"FY","YTD","20241231",1,"",100000000)</f>
        <v>1.6673149709999999</v>
      </c>
      <c r="M4615" s="16">
        <f t="shared" si="217"/>
        <v>-2.4092506919617889</v>
      </c>
      <c r="N4615" s="16">
        <f>[1]!s_fa_roe(A4615,"20251231")</f>
        <v>-3.0261</v>
      </c>
      <c r="O4615" s="16">
        <f>[1]!s_stmnote_rdexp(A4615,"20251231",1,10000)</f>
        <v>31350.707670999996</v>
      </c>
      <c r="P4615" s="20">
        <f t="shared" si="218"/>
        <v>3.6180436989959763E-2</v>
      </c>
      <c r="Q4615" s="16">
        <f>[1]!s_margin_tradingbalance(A4615,"",10000)</f>
        <v>24647.3632</v>
      </c>
      <c r="R4615" s="16">
        <f>[1]!s_margin_seclendingbalance(A4615,"",10000)</f>
        <v>182.01689999999999</v>
      </c>
      <c r="S4615" s="17">
        <f>[1]!s_val_ev(A4615,"",100000000)</f>
        <v>58.175495967399996</v>
      </c>
      <c r="T4615" s="17">
        <f>[1]!share_freesharesmv(A4615,"",100000000)</f>
        <v>32.806858224300001</v>
      </c>
      <c r="U4615" s="17">
        <f>[1]!s_dq_amount_btin(A4615,E4615,100000000)</f>
        <v>1.28342047</v>
      </c>
      <c r="V4615" s="17">
        <f>[1]!s_dq_turn(A4615,E4615)</f>
        <v>2.2415788335191067</v>
      </c>
      <c r="W4615" s="2">
        <f>[1]!s_pq_amount(A4615,"20260101","",100000000)</f>
        <v>258.78962883999998</v>
      </c>
      <c r="X4615" s="2">
        <f>[1]!s_pq_avgamount(A4615,"20260101","",100000000)</f>
        <v>2.3526329894545452</v>
      </c>
      <c r="Y4615" s="17">
        <f>[1]!s_ipo_dilutedpe(A4615)</f>
        <v>15.93</v>
      </c>
      <c r="Z4615" s="12">
        <f>[1]!s_ipo_collection_total(A4615,100000000)</f>
        <v>5.3520000000000003</v>
      </c>
      <c r="AA4615" s="2">
        <f>[1]!s_val_pe_ttm(A4615,E4615)</f>
        <v>-21.629016876220703</v>
      </c>
      <c r="AB4615" s="5">
        <f>[1]!s_info_zjtxornot1(A4615,"")</f>
        <v>0</v>
      </c>
      <c r="AC4615" s="22" t="str">
        <f>[1]!s_info_nature1(A4615,"")</f>
        <v>中央国有企业</v>
      </c>
      <c r="AD4615" s="6" t="str">
        <f>[1]!s_info_city(A4615)</f>
        <v>岳阳市</v>
      </c>
      <c r="AE4615" s="6" t="str">
        <f>[1]!s_info_province(A4615)</f>
        <v>湖南省</v>
      </c>
      <c r="AF4615">
        <v>113.13285500000001</v>
      </c>
      <c r="AG4615">
        <v>29.370290000000001</v>
      </c>
    </row>
    <row r="4616" spans="1:33" x14ac:dyDescent="0.3">
      <c r="A4616" s="12" t="s">
        <v>9512</v>
      </c>
      <c r="B4616" s="12" t="s">
        <v>9513</v>
      </c>
      <c r="C4616" s="16" t="str">
        <f>[1]!s_info_mkt(A4616)</f>
        <v>主板</v>
      </c>
      <c r="D4616" s="16" t="str">
        <f>[1]!s_ipo_listeddate(A4616)</f>
        <v>1997-04-18</v>
      </c>
      <c r="E4616" s="16" t="str">
        <f>[1]!lastradeday_s("000002","")</f>
        <v>2026-06-22</v>
      </c>
      <c r="F4616" s="16" t="str">
        <f>[1]!s_info_industry_csrc2023(A4616,"",3)</f>
        <v>食品制造业</v>
      </c>
      <c r="G4616" s="16" t="str">
        <f>[1]!s_info_industry_csrc2023(A4616,"",1)</f>
        <v>制造业</v>
      </c>
      <c r="H4616" s="16">
        <f>[1]!s_is(A4616,83,"FY","YTD","20251231",1,"",100000000)</f>
        <v>22.563470581000001</v>
      </c>
      <c r="I4616" s="16">
        <f>[1]!s_is(A4616,83,"FY","YTD","20241231",1,"",100000000)</f>
        <v>24.6451102469</v>
      </c>
      <c r="J4616" s="16">
        <f t="shared" si="216"/>
        <v>-8.4464611642864895E-2</v>
      </c>
      <c r="K4616" s="16">
        <f>[1]!s_is(A4616,61,"FY","YTD","20251231",1,"",100000000)</f>
        <v>-0.47815667540000001</v>
      </c>
      <c r="L4616" s="16">
        <f>[1]!s_is(A4616,61,"FY","YTD","20241231",1,"",100000000)</f>
        <v>0.77737620080000003</v>
      </c>
      <c r="M4616" s="16">
        <f t="shared" si="217"/>
        <v>-1.6150904477239303</v>
      </c>
      <c r="N4616" s="16">
        <f>[1]!s_fa_roe(A4616,"20251231")</f>
        <v>-1.8894</v>
      </c>
      <c r="O4616" s="16">
        <f>[1]!s_stmnote_rdexp(A4616,"20251231",1,10000)</f>
        <v>2230.6845269999999</v>
      </c>
      <c r="P4616" s="20">
        <f t="shared" si="218"/>
        <v>9.8862651425547562E-3</v>
      </c>
      <c r="Q4616" s="16">
        <f>[1]!s_margin_tradingbalance(A4616,"",10000)</f>
        <v>9332.3637999999992</v>
      </c>
      <c r="R4616" s="16">
        <f>[1]!s_margin_seclendingbalance(A4616,"",10000)</f>
        <v>21.242000000000001</v>
      </c>
      <c r="S4616" s="17">
        <f>[1]!s_val_ev(A4616,"",100000000)</f>
        <v>32.449302554999996</v>
      </c>
      <c r="T4616" s="17">
        <f>[1]!share_freesharesmv(A4616,"",100000000)</f>
        <v>20.497046398199998</v>
      </c>
      <c r="U4616" s="17">
        <f>[1]!s_dq_amount_btin(A4616,E4616,100000000)</f>
        <v>0.85950959999999998</v>
      </c>
      <c r="V4616" s="17">
        <f>[1]!s_dq_turn(A4616,E4616)</f>
        <v>2.7583346583490753</v>
      </c>
      <c r="W4616" s="2">
        <f>[1]!s_pq_amount(A4616,"20260101","",100000000)</f>
        <v>154.36759384999999</v>
      </c>
      <c r="X4616" s="2">
        <f>[1]!s_pq_avgamount(A4616,"20260101","",100000000)</f>
        <v>1.4033417622727271</v>
      </c>
      <c r="Y4616" s="17">
        <f>[1]!s_ipo_dilutedpe(A4616)</f>
        <v>15</v>
      </c>
      <c r="Z4616" s="12">
        <f>[1]!s_ipo_collection_total(A4616,100000000)</f>
        <v>1.125</v>
      </c>
      <c r="AA4616" s="2">
        <f>[1]!s_val_pe_ttm(A4616,E4616)</f>
        <v>-189.0177001953125</v>
      </c>
      <c r="AB4616" s="5">
        <f>[1]!s_info_zjtxornot1(A4616,"")</f>
        <v>0</v>
      </c>
      <c r="AC4616" s="22" t="str">
        <f>[1]!s_info_nature1(A4616,"")</f>
        <v>地方国有企业</v>
      </c>
      <c r="AD4616" s="6" t="str">
        <f>[1]!s_info_city(A4616)</f>
        <v>玉林市</v>
      </c>
      <c r="AE4616" s="6" t="str">
        <f>[1]!s_info_province(A4616)</f>
        <v>广西壮族自治区</v>
      </c>
      <c r="AF4616">
        <v>110.154393</v>
      </c>
      <c r="AG4616">
        <v>22.631360000000001</v>
      </c>
    </row>
    <row r="4617" spans="1:33" x14ac:dyDescent="0.3">
      <c r="A4617" s="12" t="s">
        <v>9514</v>
      </c>
      <c r="B4617" s="12" t="s">
        <v>9515</v>
      </c>
      <c r="C4617" s="16" t="str">
        <f>[1]!s_info_mkt(A4617)</f>
        <v>创业板</v>
      </c>
      <c r="D4617" s="16" t="str">
        <f>[1]!s_ipo_listeddate(A4617)</f>
        <v>2021-06-18</v>
      </c>
      <c r="E4617" s="16" t="str">
        <f>[1]!lastradeday_s("000002","")</f>
        <v>2026-06-22</v>
      </c>
      <c r="F4617" s="16" t="str">
        <f>[1]!s_info_industry_csrc2023(A4617,"",3)</f>
        <v>通用设备制造业</v>
      </c>
      <c r="G4617" s="16" t="str">
        <f>[1]!s_info_industry_csrc2023(A4617,"",1)</f>
        <v>制造业</v>
      </c>
      <c r="H4617" s="16">
        <f>[1]!s_is(A4617,83,"FY","YTD","20251231",1,"",100000000)</f>
        <v>12.4620664676</v>
      </c>
      <c r="I4617" s="16">
        <f>[1]!s_is(A4617,83,"FY","YTD","20241231",1,"",100000000)</f>
        <v>11.464591425999998</v>
      </c>
      <c r="J4617" s="16">
        <f t="shared" si="216"/>
        <v>8.7004848627913134E-2</v>
      </c>
      <c r="K4617" s="16">
        <f>[1]!s_is(A4617,61,"FY","YTD","20251231",1,"",100000000)</f>
        <v>0.48198837789999999</v>
      </c>
      <c r="L4617" s="16">
        <f>[1]!s_is(A4617,61,"FY","YTD","20241231",1,"",100000000)</f>
        <v>0.26135869820000002</v>
      </c>
      <c r="M4617" s="16">
        <f t="shared" si="217"/>
        <v>0.84416428922968956</v>
      </c>
      <c r="N4617" s="16">
        <f>[1]!s_fa_roe(A4617,"20251231")</f>
        <v>4.9097999999999997</v>
      </c>
      <c r="O4617" s="16">
        <f>[1]!s_stmnote_rdexp(A4617,"20251231",1,10000)</f>
        <v>4979.6835770000007</v>
      </c>
      <c r="P4617" s="20">
        <f t="shared" si="218"/>
        <v>3.9958730680394218E-2</v>
      </c>
      <c r="Q4617" s="16">
        <f>[1]!s_margin_tradingbalance(A4617,"",10000)</f>
        <v>35793.604299999999</v>
      </c>
      <c r="R4617" s="16">
        <f>[1]!s_margin_seclendingbalance(A4617,"",10000)</f>
        <v>25.383600000000001</v>
      </c>
      <c r="S4617" s="17">
        <f>[1]!s_val_ev(A4617,"",100000000)</f>
        <v>75.097782874800004</v>
      </c>
      <c r="T4617" s="17">
        <f>[1]!share_freesharesmv(A4617,"",100000000)</f>
        <v>31.4499108294</v>
      </c>
      <c r="U4617" s="17">
        <f>[1]!s_dq_amount_btin(A4617,E4617,100000000)</f>
        <v>1.9560207199999999</v>
      </c>
      <c r="V4617" s="17">
        <f>[1]!s_dq_turn(A4617,E4617)</f>
        <v>4.0242560490363859</v>
      </c>
      <c r="W4617" s="2">
        <f>[1]!s_pq_amount(A4617,"20260101","",100000000)</f>
        <v>220.60240863000001</v>
      </c>
      <c r="X4617" s="2">
        <f>[1]!s_pq_avgamount(A4617,"20260101","",100000000)</f>
        <v>2.005476442090909</v>
      </c>
      <c r="Y4617" s="17">
        <f>[1]!s_ipo_dilutedpe(A4617)</f>
        <v>29.28</v>
      </c>
      <c r="Z4617" s="12">
        <f>[1]!s_ipo_collection_total(A4617,100000000)</f>
        <v>3.7164000000000001</v>
      </c>
      <c r="AA4617" s="2">
        <f>[1]!s_val_pe_ttm(A4617,E4617)</f>
        <v>148.59780883789063</v>
      </c>
      <c r="AB4617" s="5">
        <f>[1]!s_info_zjtxornot1(A4617,"")</f>
        <v>0</v>
      </c>
      <c r="AC4617" s="22" t="str">
        <f>[1]!s_info_nature1(A4617,"")</f>
        <v>民营企业</v>
      </c>
      <c r="AD4617" s="6" t="str">
        <f>[1]!s_info_city(A4617)</f>
        <v>衢州市</v>
      </c>
      <c r="AE4617" s="6" t="str">
        <f>[1]!s_info_province(A4617)</f>
        <v>浙江省</v>
      </c>
      <c r="AF4617">
        <v>118.87263</v>
      </c>
      <c r="AG4617">
        <v>28.941707999999998</v>
      </c>
    </row>
    <row r="4618" spans="1:33" x14ac:dyDescent="0.3">
      <c r="A4618" s="12" t="s">
        <v>9516</v>
      </c>
      <c r="B4618" s="12" t="s">
        <v>9517</v>
      </c>
      <c r="C4618" s="16" t="str">
        <f>[1]!s_info_mkt(A4618)</f>
        <v>主板</v>
      </c>
      <c r="D4618" s="16" t="str">
        <f>[1]!s_ipo_listeddate(A4618)</f>
        <v>2004-06-25</v>
      </c>
      <c r="E4618" s="16" t="str">
        <f>[1]!lastradeday_s("000002","")</f>
        <v>2026-06-22</v>
      </c>
      <c r="F4618" s="16" t="str">
        <f>[1]!s_info_industry_csrc2023(A4618,"",3)</f>
        <v>电气机械和器材制造业</v>
      </c>
      <c r="G4618" s="16" t="str">
        <f>[1]!s_info_industry_csrc2023(A4618,"",1)</f>
        <v>制造业</v>
      </c>
      <c r="H4618" s="16">
        <f>[1]!s_is(A4618,83,"FY","YTD","20251231",1,"",100000000)</f>
        <v>6.6345297275000004</v>
      </c>
      <c r="I4618" s="16">
        <f>[1]!s_is(A4618,83,"FY","YTD","20241231",1,"",100000000)</f>
        <v>7.3736300042999998</v>
      </c>
      <c r="J4618" s="16">
        <f t="shared" si="216"/>
        <v>-0.10023560666442255</v>
      </c>
      <c r="K4618" s="16">
        <f>[1]!s_is(A4618,61,"FY","YTD","20251231",1,"",100000000)</f>
        <v>0.3409671199</v>
      </c>
      <c r="L4618" s="16">
        <f>[1]!s_is(A4618,61,"FY","YTD","20241231",1,"",100000000)</f>
        <v>-1.9927917424999999</v>
      </c>
      <c r="M4618" s="16">
        <f t="shared" si="217"/>
        <v>1.1711002271979758</v>
      </c>
      <c r="N4618" s="16">
        <f>[1]!s_fa_roe(A4618,"20251231")</f>
        <v>12.6882</v>
      </c>
      <c r="O4618" s="16">
        <f>[1]!s_stmnote_rdexp(A4618,"20251231",1,10000)</f>
        <v>2585.5111460000003</v>
      </c>
      <c r="P4618" s="20">
        <f t="shared" si="218"/>
        <v>3.8970526204489001E-2</v>
      </c>
      <c r="Q4618" s="16">
        <f>[1]!s_margin_tradingbalance(A4618,"",10000)</f>
        <v>27765.2143</v>
      </c>
      <c r="R4618" s="16">
        <f>[1]!s_margin_seclendingbalance(A4618,"",10000)</f>
        <v>1.7019</v>
      </c>
      <c r="S4618" s="17">
        <f>[1]!s_val_ev(A4618,"",100000000)</f>
        <v>44.862076364800004</v>
      </c>
      <c r="T4618" s="17">
        <f>[1]!share_freesharesmv(A4618,"",100000000)</f>
        <v>30.977711667200001</v>
      </c>
      <c r="U4618" s="17">
        <f>[1]!s_dq_amount_btin(A4618,E4618,100000000)</f>
        <v>0.52400440999999998</v>
      </c>
      <c r="V4618" s="17">
        <f>[1]!s_dq_turn(A4618,E4618)</f>
        <v>1.1820664547686521</v>
      </c>
      <c r="W4618" s="2">
        <f>[1]!s_pq_amount(A4618,"20260101","",100000000)</f>
        <v>47.339399739999998</v>
      </c>
      <c r="X4618" s="2">
        <f>[1]!s_pq_avgamount(A4618,"20260101","",100000000)</f>
        <v>0.43035817945454546</v>
      </c>
      <c r="Y4618" s="17">
        <f>[1]!s_ipo_dilutedpe(A4618)</f>
        <v>20</v>
      </c>
      <c r="Z4618" s="12">
        <f>[1]!s_ipo_collection_total(A4618,100000000)</f>
        <v>4.7320000000000002</v>
      </c>
      <c r="AA4618" s="2">
        <f>[1]!s_val_pe_ttm(A4618,E4618)</f>
        <v>105.41581726074219</v>
      </c>
      <c r="AB4618" s="5">
        <f>[1]!s_info_zjtxornot1(A4618,"")</f>
        <v>0</v>
      </c>
      <c r="AC4618" s="22" t="str">
        <f>[1]!s_info_nature1(A4618,"")</f>
        <v>公众企业</v>
      </c>
      <c r="AD4618" s="6" t="str">
        <f>[1]!s_info_city(A4618)</f>
        <v>蚌埠市</v>
      </c>
      <c r="AE4618" s="6" t="str">
        <f>[1]!s_info_province(A4618)</f>
        <v>安徽省</v>
      </c>
      <c r="AF4618">
        <v>117.36322800000001</v>
      </c>
      <c r="AG4618">
        <v>32.939667</v>
      </c>
    </row>
    <row r="4619" spans="1:33" x14ac:dyDescent="0.3">
      <c r="A4619" s="12" t="s">
        <v>9518</v>
      </c>
      <c r="B4619" s="12" t="s">
        <v>9519</v>
      </c>
      <c r="C4619" s="16" t="str">
        <f>[1]!s_info_mkt(A4619)</f>
        <v>主板</v>
      </c>
      <c r="D4619" s="16" t="str">
        <f>[1]!s_ipo_listeddate(A4619)</f>
        <v>2016-07-06</v>
      </c>
      <c r="E4619" s="16" t="str">
        <f>[1]!lastradeday_s("000002","")</f>
        <v>2026-06-22</v>
      </c>
      <c r="F4619" s="16" t="str">
        <f>[1]!s_info_industry_csrc2023(A4619,"",3)</f>
        <v>橡胶和塑料制品业</v>
      </c>
      <c r="G4619" s="16" t="str">
        <f>[1]!s_info_industry_csrc2023(A4619,"",1)</f>
        <v>制造业</v>
      </c>
      <c r="H4619" s="16">
        <f>[1]!s_is(A4619,83,"FY","YTD","20251231",1,"",100000000)</f>
        <v>246.42157743999999</v>
      </c>
      <c r="I4619" s="16">
        <f>[1]!s_is(A4619,83,"FY","YTD","20241231",1,"",100000000)</f>
        <v>220.57938923</v>
      </c>
      <c r="J4619" s="16">
        <f t="shared" si="216"/>
        <v>0.1171559514250633</v>
      </c>
      <c r="K4619" s="16">
        <f>[1]!s_is(A4619,61,"FY","YTD","20251231",1,"",100000000)</f>
        <v>13.688709599999999</v>
      </c>
      <c r="L4619" s="16">
        <f>[1]!s_is(A4619,61,"FY","YTD","20241231",1,"",100000000)</f>
        <v>17.523516359999999</v>
      </c>
      <c r="M4619" s="16">
        <f t="shared" si="217"/>
        <v>-0.21883774244954107</v>
      </c>
      <c r="N4619" s="16">
        <f>[1]!s_fa_roe(A4619,"20251231")</f>
        <v>6.1136999999999997</v>
      </c>
      <c r="O4619" s="16">
        <f>[1]!s_stmnote_rdexp(A4619,"20251231",1,10000)</f>
        <v>97813.117700000003</v>
      </c>
      <c r="P4619" s="20">
        <f t="shared" si="218"/>
        <v>3.9693406200930613E-2</v>
      </c>
      <c r="Q4619" s="16">
        <f>[1]!s_margin_tradingbalance(A4619,"",10000)</f>
        <v>57209.439400000003</v>
      </c>
      <c r="R4619" s="16">
        <f>[1]!s_margin_seclendingbalance(A4619,"",10000)</f>
        <v>425.27179999999998</v>
      </c>
      <c r="S4619" s="17">
        <f>[1]!s_val_ev(A4619,"",100000000)</f>
        <v>159.08274164209999</v>
      </c>
      <c r="T4619" s="17">
        <f>[1]!share_freesharesmv(A4619,"",100000000)</f>
        <v>71.709614030699996</v>
      </c>
      <c r="U4619" s="17">
        <f>[1]!s_dq_amount_btin(A4619,E4619,100000000)</f>
        <v>1.7847731899999999</v>
      </c>
      <c r="V4619" s="17">
        <f>[1]!s_dq_turn(A4619,E4619)</f>
        <v>1.1345611588468811</v>
      </c>
      <c r="W4619" s="2">
        <f>[1]!s_pq_amount(A4619,"20260101","",100000000)</f>
        <v>187.57726790000001</v>
      </c>
      <c r="X4619" s="2">
        <f>[1]!s_pq_avgamount(A4619,"20260101","",100000000)</f>
        <v>1.7052478900000001</v>
      </c>
      <c r="Y4619" s="17">
        <f>[1]!s_ipo_dilutedpe(A4619)</f>
        <v>22.97</v>
      </c>
      <c r="Z4619" s="12">
        <f>[1]!s_ipo_collection_total(A4619,100000000)</f>
        <v>25.96</v>
      </c>
      <c r="AA4619" s="2">
        <f>[1]!s_val_pe_ttm(A4619,E4619)</f>
        <v>15.220487594604492</v>
      </c>
      <c r="AB4619" s="5">
        <f>[1]!s_info_zjtxornot1(A4619,"")</f>
        <v>0</v>
      </c>
      <c r="AC4619" s="22" t="str">
        <f>[1]!s_info_nature1(A4619,"")</f>
        <v>民营企业</v>
      </c>
      <c r="AD4619" s="6" t="str">
        <f>[1]!s_info_city(A4619)</f>
        <v>招远市</v>
      </c>
      <c r="AE4619" s="6" t="str">
        <f>[1]!s_info_province(A4619)</f>
        <v>山东省</v>
      </c>
      <c r="AF4619">
        <v>120.40051699999999</v>
      </c>
      <c r="AG4619">
        <v>37.344146000000002</v>
      </c>
    </row>
    <row r="4620" spans="1:33" x14ac:dyDescent="0.3">
      <c r="A4620" s="12" t="s">
        <v>375</v>
      </c>
      <c r="B4620" s="12" t="s">
        <v>376</v>
      </c>
      <c r="C4620" s="16" t="str">
        <f>[1]!s_info_mkt(A4620)</f>
        <v>北证</v>
      </c>
      <c r="D4620" s="16" t="str">
        <f>[1]!s_ipo_listeddate(A4620)</f>
        <v>2020-07-27</v>
      </c>
      <c r="E4620" s="16" t="str">
        <f>[1]!lastradeday_s("000002","")</f>
        <v>2026-06-22</v>
      </c>
      <c r="F4620" s="16" t="str">
        <f>[1]!s_info_industry_csrc2023(A4620,"",3)</f>
        <v>医药制造业</v>
      </c>
      <c r="G4620" s="16" t="str">
        <f>[1]!s_info_industry_csrc2023(A4620,"",1)</f>
        <v>制造业</v>
      </c>
      <c r="H4620" s="16">
        <f>[1]!s_is(A4620,83,"FY","YTD","20251231",1,"",100000000)</f>
        <v>2.3817453638999999</v>
      </c>
      <c r="I4620" s="16">
        <f>[1]!s_is(A4620,83,"FY","YTD","20241231",1,"",100000000)</f>
        <v>2.6898508687000002</v>
      </c>
      <c r="J4620" s="16">
        <f t="shared" si="216"/>
        <v>-0.114543712584671</v>
      </c>
      <c r="K4620" s="16">
        <f>[1]!s_is(A4620,61,"FY","YTD","20251231",1,"",100000000)</f>
        <v>0.41257977619999997</v>
      </c>
      <c r="L4620" s="16">
        <f>[1]!s_is(A4620,61,"FY","YTD","20241231",1,"",100000000)</f>
        <v>0.40143422439999998</v>
      </c>
      <c r="M4620" s="16">
        <f t="shared" si="217"/>
        <v>2.7764328805443991E-2</v>
      </c>
      <c r="N4620" s="16">
        <f>[1]!s_fa_roe(A4620,"20251231")</f>
        <v>6.1749999999999998</v>
      </c>
      <c r="O4620" s="16">
        <f>[1]!s_stmnote_rdexp(A4620,"20251231",1,10000)</f>
        <v>1969.6573550000001</v>
      </c>
      <c r="P4620" s="20">
        <f t="shared" si="218"/>
        <v>8.2698066084393479E-2</v>
      </c>
      <c r="Q4620" s="16">
        <f>[1]!s_margin_tradingbalance(A4620,"",10000)</f>
        <v>2049.5963999999999</v>
      </c>
      <c r="R4620" s="16">
        <f>[1]!s_margin_seclendingbalance(A4620,"",10000)</f>
        <v>0</v>
      </c>
      <c r="S4620" s="17">
        <f>[1]!s_val_ev(A4620,"",100000000)</f>
        <v>18.259779999999999</v>
      </c>
      <c r="T4620" s="17">
        <f>[1]!share_freesharesmv(A4620,"",100000000)</f>
        <v>5.1784723387999998</v>
      </c>
      <c r="U4620" s="17">
        <f>[1]!s_dq_amount_btin(A4620,E4620,100000000)</f>
        <v>6.1149250000000002E-2</v>
      </c>
      <c r="V4620" s="17">
        <f>[1]!s_dq_turn(A4620,E4620)</f>
        <v>1.2115702681254226</v>
      </c>
      <c r="W4620" s="2">
        <f>[1]!s_pq_amount(A4620,"20260101","",100000000)</f>
        <v>22.819659489999999</v>
      </c>
      <c r="X4620" s="2">
        <f>[1]!s_pq_avgamount(A4620,"20260101","",100000000)</f>
        <v>0.20745144990909092</v>
      </c>
      <c r="Y4620" s="17">
        <f>[1]!s_ipo_dilutedpe(A4620)</f>
        <v>46.01</v>
      </c>
      <c r="Z4620" s="12">
        <f>[1]!s_ipo_collection_total(A4620,100000000)</f>
        <v>0.35855999999999999</v>
      </c>
      <c r="AA4620" s="2">
        <f>[1]!s_val_pe_ttm(A4620,E4620)</f>
        <v>47.520515441894531</v>
      </c>
      <c r="AB4620" s="5">
        <f>[1]!s_info_zjtxornot1(A4620,"")</f>
        <v>0</v>
      </c>
      <c r="AC4620" s="22" t="str">
        <f>[1]!s_info_nature1(A4620,"")</f>
        <v>公众企业</v>
      </c>
      <c r="AD4620" s="6" t="str">
        <f>[1]!s_info_city(A4620)</f>
        <v>广州市</v>
      </c>
      <c r="AE4620" s="6" t="str">
        <f>[1]!s_info_province(A4620)</f>
        <v>广东省</v>
      </c>
      <c r="AF4620">
        <v>113.280637</v>
      </c>
      <c r="AG4620">
        <v>23.125177999999998</v>
      </c>
    </row>
    <row r="4621" spans="1:33" x14ac:dyDescent="0.3">
      <c r="A4621" s="12" t="s">
        <v>9520</v>
      </c>
      <c r="B4621" s="12" t="s">
        <v>9521</v>
      </c>
      <c r="C4621" s="16" t="str">
        <f>[1]!s_info_mkt(A4621)</f>
        <v>主板</v>
      </c>
      <c r="D4621" s="16" t="str">
        <f>[1]!s_ipo_listeddate(A4621)</f>
        <v>2010-03-03</v>
      </c>
      <c r="E4621" s="16" t="str">
        <f>[1]!lastradeday_s("000002","")</f>
        <v>2026-06-22</v>
      </c>
      <c r="F4621" s="16" t="str">
        <f>[1]!s_info_industry_csrc2023(A4621,"",3)</f>
        <v>化学原料和化学制品制造业</v>
      </c>
      <c r="G4621" s="16" t="str">
        <f>[1]!s_info_industry_csrc2023(A4621,"",1)</f>
        <v>制造业</v>
      </c>
      <c r="H4621" s="16">
        <f>[1]!s_is(A4621,83,"FY","YTD","20251231",1,"",100000000)</f>
        <v>24.186456689499998</v>
      </c>
      <c r="I4621" s="16">
        <f>[1]!s_is(A4621,83,"FY","YTD","20241231",1,"",100000000)</f>
        <v>24.176017053899997</v>
      </c>
      <c r="J4621" s="16">
        <f t="shared" si="216"/>
        <v>4.3181784562462688E-4</v>
      </c>
      <c r="K4621" s="16">
        <f>[1]!s_is(A4621,61,"FY","YTD","20251231",1,"",100000000)</f>
        <v>0.13298188390000001</v>
      </c>
      <c r="L4621" s="16">
        <f>[1]!s_is(A4621,61,"FY","YTD","20241231",1,"",100000000)</f>
        <v>0.33650734900000001</v>
      </c>
      <c r="M4621" s="16">
        <f t="shared" si="217"/>
        <v>-0.60481729657559424</v>
      </c>
      <c r="N4621" s="16">
        <f>[1]!s_fa_roe(A4621,"20251231")</f>
        <v>0.60070000000000001</v>
      </c>
      <c r="O4621" s="16">
        <f>[1]!s_stmnote_rdexp(A4621,"20251231",1,10000)</f>
        <v>13110.501353</v>
      </c>
      <c r="P4621" s="20">
        <f t="shared" si="218"/>
        <v>5.4205961300199987E-2</v>
      </c>
      <c r="Q4621" s="16">
        <f>[1]!s_margin_tradingbalance(A4621,"",10000)</f>
        <v>53293.752999999997</v>
      </c>
      <c r="R4621" s="16">
        <f>[1]!s_margin_seclendingbalance(A4621,"",10000)</f>
        <v>67.765199999999993</v>
      </c>
      <c r="S4621" s="17">
        <f>[1]!s_val_ev(A4621,"",100000000)</f>
        <v>140.2776579275</v>
      </c>
      <c r="T4621" s="17">
        <f>[1]!share_freesharesmv(A4621,"",100000000)</f>
        <v>103.207961615</v>
      </c>
      <c r="U4621" s="17">
        <f>[1]!s_dq_amount_btin(A4621,E4621,100000000)</f>
        <v>21.055470469999996</v>
      </c>
      <c r="V4621" s="17">
        <f>[1]!s_dq_turn(A4621,E4621)</f>
        <v>17.778588754484723</v>
      </c>
      <c r="W4621" s="2">
        <f>[1]!s_pq_amount(A4621,"20260101","",100000000)</f>
        <v>3656.739579</v>
      </c>
      <c r="X4621" s="2">
        <f>[1]!s_pq_avgamount(A4621,"20260101","",100000000)</f>
        <v>33.243087081818182</v>
      </c>
      <c r="Y4621" s="17">
        <f>[1]!s_ipo_dilutedpe(A4621)</f>
        <v>36.17</v>
      </c>
      <c r="Z4621" s="12">
        <f>[1]!s_ipo_collection_total(A4621,100000000)</f>
        <v>3.4</v>
      </c>
      <c r="AA4621" s="2">
        <f>[1]!s_val_pe_ttm(A4621,E4621)</f>
        <v>-3655.746337890625</v>
      </c>
      <c r="AB4621" s="5">
        <f>[1]!s_info_zjtxornot1(A4621,"")</f>
        <v>1</v>
      </c>
      <c r="AC4621" s="22" t="str">
        <f>[1]!s_info_nature1(A4621,"")</f>
        <v>地方国有企业</v>
      </c>
      <c r="AD4621" s="6" t="str">
        <f>[1]!s_info_city(A4621)</f>
        <v>芜湖市</v>
      </c>
      <c r="AE4621" s="6" t="str">
        <f>[1]!s_info_province(A4621)</f>
        <v>安徽省</v>
      </c>
      <c r="AF4621">
        <v>118.376451</v>
      </c>
      <c r="AG4621">
        <v>31.326319000000002</v>
      </c>
    </row>
    <row r="4622" spans="1:33" x14ac:dyDescent="0.3">
      <c r="A4622" s="12" t="s">
        <v>9522</v>
      </c>
      <c r="B4622" s="12" t="s">
        <v>9523</v>
      </c>
      <c r="C4622" s="16" t="str">
        <f>[1]!s_info_mkt(A4622)</f>
        <v>主板</v>
      </c>
      <c r="D4622" s="16" t="str">
        <f>[1]!s_ipo_listeddate(A4622)</f>
        <v>2015-12-22</v>
      </c>
      <c r="E4622" s="16" t="str">
        <f>[1]!lastradeday_s("000002","")</f>
        <v>2026-06-22</v>
      </c>
      <c r="F4622" s="16" t="str">
        <f>[1]!s_info_industry_csrc2023(A4622,"",3)</f>
        <v>食品制造业</v>
      </c>
      <c r="G4622" s="16" t="str">
        <f>[1]!s_info_industry_csrc2023(A4622,"",1)</f>
        <v>制造业</v>
      </c>
      <c r="H4622" s="16">
        <f>[1]!s_is(A4622,83,"FY","YTD","20251231",1,"",100000000)</f>
        <v>54.481533513199999</v>
      </c>
      <c r="I4622" s="16">
        <f>[1]!s_is(A4622,83,"FY","YTD","20241231",1,"",100000000)</f>
        <v>60.871585126499994</v>
      </c>
      <c r="J4622" s="16">
        <f t="shared" si="216"/>
        <v>-0.10497593581669573</v>
      </c>
      <c r="K4622" s="16">
        <f>[1]!s_is(A4622,61,"FY","YTD","20251231",1,"",100000000)</f>
        <v>2.8385376932999997</v>
      </c>
      <c r="L4622" s="16">
        <f>[1]!s_is(A4622,61,"FY","YTD","20241231",1,"",100000000)</f>
        <v>5.2208396979999998</v>
      </c>
      <c r="M4622" s="16">
        <f t="shared" si="217"/>
        <v>-0.45630629218755991</v>
      </c>
      <c r="N4622" s="16">
        <f>[1]!s_fa_roe(A4622,"20251231")</f>
        <v>5.4898999999999996</v>
      </c>
      <c r="O4622" s="16">
        <f>[1]!s_stmnote_rdexp(A4622,"20251231",1,10000)</f>
        <v>2625.4779819999999</v>
      </c>
      <c r="P4622" s="20">
        <f t="shared" si="218"/>
        <v>4.8190236447068604E-3</v>
      </c>
      <c r="Q4622" s="16">
        <f>[1]!s_margin_tradingbalance(A4622,"",10000)</f>
        <v>21398.061399999999</v>
      </c>
      <c r="R4622" s="16">
        <f>[1]!s_margin_seclendingbalance(A4622,"",10000)</f>
        <v>112.10760000000001</v>
      </c>
      <c r="S4622" s="17">
        <f>[1]!s_val_ev(A4622,"",100000000)</f>
        <v>63.028934706999998</v>
      </c>
      <c r="T4622" s="17">
        <f>[1]!share_freesharesmv(A4622,"",100000000)</f>
        <v>24.219510053800001</v>
      </c>
      <c r="U4622" s="17">
        <f>[1]!s_dq_amount_btin(A4622,E4622,100000000)</f>
        <v>0.85976010999999997</v>
      </c>
      <c r="V4622" s="17">
        <f>[1]!s_dq_turn(A4622,E4622)</f>
        <v>1.3884814050376235</v>
      </c>
      <c r="W4622" s="2">
        <f>[1]!s_pq_amount(A4622,"20260101","",100000000)</f>
        <v>75.403639170000005</v>
      </c>
      <c r="X4622" s="2">
        <f>[1]!s_pq_avgamount(A4622,"20260101","",100000000)</f>
        <v>0.6854876288181817</v>
      </c>
      <c r="Y4622" s="17">
        <f>[1]!s_ipo_dilutedpe(A4622)</f>
        <v>22.98</v>
      </c>
      <c r="Z4622" s="12">
        <f>[1]!s_ipo_collection_total(A4622,100000000)</f>
        <v>6.1937337599999998</v>
      </c>
      <c r="AA4622" s="2">
        <f>[1]!s_val_pe_ttm(A4622,E4622)</f>
        <v>25.045860290527344</v>
      </c>
      <c r="AB4622" s="5">
        <f>[1]!s_info_zjtxornot1(A4622,"")</f>
        <v>0</v>
      </c>
      <c r="AC4622" s="22" t="str">
        <f>[1]!s_info_nature1(A4622,"")</f>
        <v>民营企业</v>
      </c>
      <c r="AD4622" s="6" t="str">
        <f>[1]!s_info_city(A4622)</f>
        <v>沈阳市</v>
      </c>
      <c r="AE4622" s="6" t="str">
        <f>[1]!s_info_province(A4622)</f>
        <v>辽宁省</v>
      </c>
      <c r="AF4622">
        <v>123.429096</v>
      </c>
      <c r="AG4622">
        <v>41.796767000000003</v>
      </c>
    </row>
    <row r="4623" spans="1:33" x14ac:dyDescent="0.3">
      <c r="A4623" s="12" t="s">
        <v>9524</v>
      </c>
      <c r="B4623" s="12" t="s">
        <v>9525</v>
      </c>
      <c r="C4623" s="16" t="str">
        <f>[1]!s_info_mkt(A4623)</f>
        <v>主板</v>
      </c>
      <c r="D4623" s="16" t="str">
        <f>[1]!s_ipo_listeddate(A4623)</f>
        <v>2003-07-25</v>
      </c>
      <c r="E4623" s="16" t="str">
        <f>[1]!lastradeday_s("000002","")</f>
        <v>2026-06-22</v>
      </c>
      <c r="F4623" s="16" t="str">
        <f>[1]!s_info_industry_csrc2023(A4623,"",3)</f>
        <v>航空运输业</v>
      </c>
      <c r="G4623" s="16" t="str">
        <f>[1]!s_info_industry_csrc2023(A4623,"",1)</f>
        <v>交通运输、仓储和邮政业</v>
      </c>
      <c r="H4623" s="16">
        <f>[1]!s_is(A4623,83,"FY","YTD","20251231",1,"",100000000)</f>
        <v>1822.56</v>
      </c>
      <c r="I4623" s="16">
        <f>[1]!s_is(A4623,83,"FY","YTD","20241231",1,"",100000000)</f>
        <v>1742.24</v>
      </c>
      <c r="J4623" s="16">
        <f t="shared" si="216"/>
        <v>4.6101570392138802E-2</v>
      </c>
      <c r="K4623" s="16">
        <f>[1]!s_is(A4623,61,"FY","YTD","20251231",1,"",100000000)</f>
        <v>8.57</v>
      </c>
      <c r="L4623" s="16">
        <f>[1]!s_is(A4623,61,"FY","YTD","20241231",1,"",100000000)</f>
        <v>-16.96</v>
      </c>
      <c r="M4623" s="16">
        <f t="shared" si="217"/>
        <v>1.5053066037735849</v>
      </c>
      <c r="N4623" s="16">
        <f>[1]!s_fa_roe(A4623,"20251231")</f>
        <v>2.4378000000000002</v>
      </c>
      <c r="O4623" s="16">
        <f>[1]!s_stmnote_rdexp(A4623,"20251231",1,10000)</f>
        <v>61000</v>
      </c>
      <c r="P4623" s="20">
        <f t="shared" si="218"/>
        <v>3.3469405671143889E-3</v>
      </c>
      <c r="Q4623" s="16">
        <f>[1]!s_margin_tradingbalance(A4623,"",10000)</f>
        <v>63876.938399999999</v>
      </c>
      <c r="R4623" s="16">
        <f>[1]!s_margin_seclendingbalance(A4623,"",10000)</f>
        <v>484.82850000000002</v>
      </c>
      <c r="S4623" s="17">
        <f>[1]!s_val_ev(A4623,"",100000000)</f>
        <v>860.17744885964203</v>
      </c>
      <c r="T4623" s="17">
        <f>[1]!share_freesharesmv(A4623,"",100000000)</f>
        <v>215.02813875840005</v>
      </c>
      <c r="U4623" s="17">
        <f>[1]!s_dq_amount_btin(A4623,E4623,100000000)</f>
        <v>4.6151535700000004</v>
      </c>
      <c r="V4623" s="17">
        <f>[1]!s_dq_turn(A4623,E4623)</f>
        <v>0.65942442319454608</v>
      </c>
      <c r="W4623" s="2">
        <f>[1]!s_pq_amount(A4623,"20260101","",100000000)</f>
        <v>787.89777276999996</v>
      </c>
      <c r="X4623" s="2">
        <f>[1]!s_pq_avgamount(A4623,"20260101","",100000000)</f>
        <v>7.1627070251818177</v>
      </c>
      <c r="Y4623" s="17">
        <f>[1]!s_ipo_dilutedpe(A4623)</f>
        <v>18</v>
      </c>
      <c r="Z4623" s="12">
        <f>[1]!s_ipo_collection_total(A4623,100000000)</f>
        <v>27</v>
      </c>
      <c r="AA4623" s="2">
        <f>[1]!s_val_pe_ttm(A4623,E4623)</f>
        <v>31.014169692993164</v>
      </c>
      <c r="AB4623" s="5">
        <f>[1]!s_info_zjtxornot1(A4623,"")</f>
        <v>1</v>
      </c>
      <c r="AC4623" s="22" t="str">
        <f>[1]!s_info_nature1(A4623,"")</f>
        <v>中央国有企业</v>
      </c>
      <c r="AD4623" s="6" t="str">
        <f>[1]!s_info_city(A4623)</f>
        <v>广州市</v>
      </c>
      <c r="AE4623" s="6" t="str">
        <f>[1]!s_info_province(A4623)</f>
        <v>广东省</v>
      </c>
      <c r="AF4623">
        <v>113.280637</v>
      </c>
      <c r="AG4623">
        <v>23.125177999999998</v>
      </c>
    </row>
    <row r="4624" spans="1:33" x14ac:dyDescent="0.3">
      <c r="A4624" s="12" t="s">
        <v>377</v>
      </c>
      <c r="B4624" s="12" t="s">
        <v>378</v>
      </c>
      <c r="C4624" s="16" t="str">
        <f>[1]!s_info_mkt(A4624)</f>
        <v>北证</v>
      </c>
      <c r="D4624" s="16" t="str">
        <f>[1]!s_ipo_listeddate(A4624)</f>
        <v>2020-07-27</v>
      </c>
      <c r="E4624" s="16" t="str">
        <f>[1]!lastradeday_s("000002","")</f>
        <v>2026-06-22</v>
      </c>
      <c r="F4624" s="16" t="str">
        <f>[1]!s_info_industry_csrc2023(A4624,"",3)</f>
        <v>专用设备制造业</v>
      </c>
      <c r="G4624" s="16" t="str">
        <f>[1]!s_info_industry_csrc2023(A4624,"",1)</f>
        <v>制造业</v>
      </c>
      <c r="H4624" s="16">
        <f>[1]!s_is(A4624,83,"FY","YTD","20251231",1,"",100000000)</f>
        <v>1.7759828584999999</v>
      </c>
      <c r="I4624" s="16">
        <f>[1]!s_is(A4624,83,"FY","YTD","20241231",1,"",100000000)</f>
        <v>4.3563099247000006</v>
      </c>
      <c r="J4624" s="16">
        <f t="shared" si="216"/>
        <v>-0.59231944255612068</v>
      </c>
      <c r="K4624" s="16">
        <f>[1]!s_is(A4624,61,"FY","YTD","20251231",1,"",100000000)</f>
        <v>-0.1161167779</v>
      </c>
      <c r="L4624" s="16">
        <f>[1]!s_is(A4624,61,"FY","YTD","20241231",1,"",100000000)</f>
        <v>0.15692688890000001</v>
      </c>
      <c r="M4624" s="16">
        <f t="shared" si="217"/>
        <v>-1.7399418844911545</v>
      </c>
      <c r="N4624" s="16">
        <f>[1]!s_fa_roe(A4624,"20251231")</f>
        <v>-3.2469000000000001</v>
      </c>
      <c r="O4624" s="16">
        <f>[1]!s_stmnote_rdexp(A4624,"20251231",1,10000)</f>
        <v>1852.9514370000002</v>
      </c>
      <c r="P4624" s="20">
        <f t="shared" si="218"/>
        <v>0.10433385818627822</v>
      </c>
      <c r="Q4624" s="16">
        <f>[1]!s_margin_tradingbalance(A4624,"",10000)</f>
        <v>811.12779999999998</v>
      </c>
      <c r="R4624" s="16">
        <f>[1]!s_margin_seclendingbalance(A4624,"",10000)</f>
        <v>0</v>
      </c>
      <c r="S4624" s="17">
        <f>[1]!s_val_ev(A4624,"",100000000)</f>
        <v>13.501616</v>
      </c>
      <c r="T4624" s="17">
        <f>[1]!share_freesharesmv(A4624,"",100000000)</f>
        <v>3.8352173912</v>
      </c>
      <c r="U4624" s="17">
        <f>[1]!s_dq_amount_btin(A4624,E4624,100000000)</f>
        <v>0.18864183000000001</v>
      </c>
      <c r="V4624" s="17">
        <f>[1]!s_dq_turn(A4624,E4624)</f>
        <v>2.6746371864578555</v>
      </c>
      <c r="W4624" s="2">
        <f>[1]!s_pq_amount(A4624,"20260101","",100000000)</f>
        <v>18.841028420000001</v>
      </c>
      <c r="X4624" s="2">
        <f>[1]!s_pq_avgamount(A4624,"20260101","",100000000)</f>
        <v>0.17128207654545455</v>
      </c>
      <c r="Y4624" s="17">
        <f>[1]!s_ipo_dilutedpe(A4624)</f>
        <v>18.850000000000001</v>
      </c>
      <c r="Z4624" s="12">
        <f>[1]!s_ipo_collection_total(A4624,100000000)</f>
        <v>1.4271400000000001</v>
      </c>
      <c r="AA4624" s="2">
        <f>[1]!s_val_pe_ttm(A4624,E4624)</f>
        <v>-563.1461181640625</v>
      </c>
      <c r="AB4624" s="5">
        <f>[1]!s_info_zjtxornot1(A4624,"")</f>
        <v>1</v>
      </c>
      <c r="AC4624" s="22" t="str">
        <f>[1]!s_info_nature1(A4624,"")</f>
        <v>民营企业</v>
      </c>
      <c r="AD4624" s="6" t="str">
        <f>[1]!s_info_city(A4624)</f>
        <v>台州市</v>
      </c>
      <c r="AE4624" s="6" t="str">
        <f>[1]!s_info_province(A4624)</f>
        <v>浙江省</v>
      </c>
      <c r="AF4624">
        <v>121.42859900000001</v>
      </c>
      <c r="AG4624">
        <v>28.661377999999999</v>
      </c>
    </row>
    <row r="4625" spans="1:33" x14ac:dyDescent="0.3">
      <c r="A4625" s="12" t="s">
        <v>379</v>
      </c>
      <c r="B4625" s="12" t="s">
        <v>380</v>
      </c>
      <c r="C4625" s="16" t="str">
        <f>[1]!s_info_mkt(A4625)</f>
        <v>北证</v>
      </c>
      <c r="D4625" s="16" t="str">
        <f>[1]!s_ipo_listeddate(A4625)</f>
        <v>2022-07-22</v>
      </c>
      <c r="E4625" s="16" t="str">
        <f>[1]!lastradeday_s("000002","")</f>
        <v>2026-06-22</v>
      </c>
      <c r="F4625" s="16" t="str">
        <f>[1]!s_info_industry_csrc2023(A4625,"",3)</f>
        <v>橡胶和塑料制品业</v>
      </c>
      <c r="G4625" s="16" t="str">
        <f>[1]!s_info_industry_csrc2023(A4625,"",1)</f>
        <v>制造业</v>
      </c>
      <c r="H4625" s="16">
        <f>[1]!s_is(A4625,83,"FY","YTD","20251231",1,"",100000000)</f>
        <v>1.6671332987</v>
      </c>
      <c r="I4625" s="16">
        <f>[1]!s_is(A4625,83,"FY","YTD","20241231",1,"",100000000)</f>
        <v>1.677068147</v>
      </c>
      <c r="J4625" s="16">
        <f t="shared" si="216"/>
        <v>-5.9239383430970127E-3</v>
      </c>
      <c r="K4625" s="16">
        <f>[1]!s_is(A4625,61,"FY","YTD","20251231",1,"",100000000)</f>
        <v>0.10135630449999999</v>
      </c>
      <c r="L4625" s="16">
        <f>[1]!s_is(A4625,61,"FY","YTD","20241231",1,"",100000000)</f>
        <v>0.29266002959999998</v>
      </c>
      <c r="M4625" s="16">
        <f t="shared" si="217"/>
        <v>-0.65367219897253781</v>
      </c>
      <c r="N4625" s="16">
        <f>[1]!s_fa_roe(A4625,"20251231")</f>
        <v>3.8626999999999998</v>
      </c>
      <c r="O4625" s="16">
        <f>[1]!s_stmnote_rdexp(A4625,"20251231",1,10000)</f>
        <v>806.33774800000003</v>
      </c>
      <c r="P4625" s="20">
        <f t="shared" si="218"/>
        <v>4.8366723202563792E-2</v>
      </c>
      <c r="Q4625" s="16">
        <f>[1]!s_margin_tradingbalance(A4625,"",10000)</f>
        <v>737.28489999999999</v>
      </c>
      <c r="R4625" s="16">
        <f>[1]!s_margin_seclendingbalance(A4625,"",10000)</f>
        <v>0</v>
      </c>
      <c r="S4625" s="17">
        <f>[1]!s_val_ev(A4625,"",100000000)</f>
        <v>10.4399207148</v>
      </c>
      <c r="T4625" s="17">
        <f>[1]!share_freesharesmv(A4625,"",100000000)</f>
        <v>3.4480170819999993</v>
      </c>
      <c r="U4625" s="17">
        <f>[1]!s_dq_amount_btin(A4625,E4625,100000000)</f>
        <v>6.6997039999999994E-2</v>
      </c>
      <c r="V4625" s="17">
        <f>[1]!s_dq_turn(A4625,E4625)</f>
        <v>1.2211403266795193</v>
      </c>
      <c r="W4625" s="2">
        <f>[1]!s_pq_amount(A4625,"20260101","",100000000)</f>
        <v>14.92272326</v>
      </c>
      <c r="X4625" s="2">
        <f>[1]!s_pq_avgamount(A4625,"20260101","",100000000)</f>
        <v>0.13566112054545454</v>
      </c>
      <c r="Y4625" s="17">
        <f>[1]!s_ipo_dilutedpe(A4625)</f>
        <v>14.14</v>
      </c>
      <c r="Z4625" s="12">
        <f>[1]!s_ipo_collection_total(A4625,100000000)</f>
        <v>1.1430944000000001</v>
      </c>
      <c r="AA4625" s="2">
        <f>[1]!s_val_pe_ttm(A4625,E4625)</f>
        <v>95.408088684082031</v>
      </c>
      <c r="AB4625" s="5">
        <f>[1]!s_info_zjtxornot1(A4625,"")</f>
        <v>0</v>
      </c>
      <c r="AC4625" s="22" t="str">
        <f>[1]!s_info_nature1(A4625,"")</f>
        <v>民营企业</v>
      </c>
      <c r="AD4625" s="6" t="str">
        <f>[1]!s_info_city(A4625)</f>
        <v>珠海市</v>
      </c>
      <c r="AE4625" s="6" t="str">
        <f>[1]!s_info_province(A4625)</f>
        <v>广东省</v>
      </c>
      <c r="AF4625">
        <v>113.552724</v>
      </c>
      <c r="AG4625">
        <v>22.255898999999999</v>
      </c>
    </row>
    <row r="4626" spans="1:33" x14ac:dyDescent="0.3">
      <c r="A4626" s="12" t="s">
        <v>9526</v>
      </c>
      <c r="B4626" s="12" t="s">
        <v>9527</v>
      </c>
      <c r="C4626" s="16" t="str">
        <f>[1]!s_info_mkt(A4626)</f>
        <v>主板</v>
      </c>
      <c r="D4626" s="16" t="str">
        <f>[1]!s_ipo_listeddate(A4626)</f>
        <v>2001-01-09</v>
      </c>
      <c r="E4626" s="16" t="str">
        <f>[1]!lastradeday_s("000002","")</f>
        <v>2026-06-22</v>
      </c>
      <c r="F4626" s="16" t="str">
        <f>[1]!s_info_industry_csrc2023(A4626,"",3)</f>
        <v>资本市场服务</v>
      </c>
      <c r="G4626" s="16" t="str">
        <f>[1]!s_info_industry_csrc2023(A4626,"",1)</f>
        <v>金融业</v>
      </c>
      <c r="H4626" s="16">
        <f>[1]!s_is(A4626,83,"FY","YTD","20251231",1,"",100000000)</f>
        <v>32.074909023899998</v>
      </c>
      <c r="I4626" s="16">
        <f>[1]!s_is(A4626,83,"FY","YTD","20241231",1,"",100000000)</f>
        <v>25.656507995999998</v>
      </c>
      <c r="J4626" s="16">
        <f t="shared" si="216"/>
        <v>0.2501665865401741</v>
      </c>
      <c r="K4626" s="16">
        <f>[1]!s_is(A4626,61,"FY","YTD","20251231",1,"",100000000)</f>
        <v>10.623736768200001</v>
      </c>
      <c r="L4626" s="16">
        <f>[1]!s_is(A4626,61,"FY","YTD","20241231",1,"",100000000)</f>
        <v>6.9939400516000001</v>
      </c>
      <c r="M4626" s="16">
        <f t="shared" si="217"/>
        <v>0.51899168277394858</v>
      </c>
      <c r="N4626" s="16">
        <f>[1]!s_fa_roe(A4626,"20251231")</f>
        <v>4.0812999999999997</v>
      </c>
      <c r="O4626" s="16">
        <f>[1]!s_stmnote_rdexp(A4626,"20251231",1,10000)</f>
        <v>0</v>
      </c>
      <c r="P4626" s="20">
        <f t="shared" si="218"/>
        <v>0</v>
      </c>
      <c r="Q4626" s="16">
        <f>[1]!s_margin_tradingbalance(A4626,"",10000)</f>
        <v>91740.708100000003</v>
      </c>
      <c r="R4626" s="16">
        <f>[1]!s_margin_seclendingbalance(A4626,"",10000)</f>
        <v>294.2355</v>
      </c>
      <c r="S4626" s="17">
        <f>[1]!s_val_ev(A4626,"",100000000)</f>
        <v>275.77202864600002</v>
      </c>
      <c r="T4626" s="17">
        <f>[1]!share_freesharesmv(A4626,"",100000000)</f>
        <v>145.02814959050002</v>
      </c>
      <c r="U4626" s="17">
        <f>[1]!s_dq_amount_btin(A4626,E4626,100000000)</f>
        <v>3.0642707699999998</v>
      </c>
      <c r="V4626" s="17">
        <f>[1]!s_dq_turn(A4626,E4626)</f>
        <v>1.1370615679899856</v>
      </c>
      <c r="W4626" s="2">
        <f>[1]!s_pq_amount(A4626,"20260101","",100000000)</f>
        <v>207.51419021999999</v>
      </c>
      <c r="X4626" s="2">
        <f>[1]!s_pq_avgamount(A4626,"20260101","",100000000)</f>
        <v>1.8864926383636365</v>
      </c>
      <c r="Y4626" s="17">
        <f>[1]!s_ipo_dilutedpe(A4626)</f>
        <v>34.33</v>
      </c>
      <c r="Z4626" s="12">
        <f>[1]!s_ipo_collection_total(A4626,100000000)</f>
        <v>4.3259999999999996</v>
      </c>
      <c r="AA4626" s="2">
        <f>[1]!s_val_pe_ttm(A4626,E4626)</f>
        <v>24.465835571289063</v>
      </c>
      <c r="AB4626" s="5">
        <f>[1]!s_info_zjtxornot1(A4626,"")</f>
        <v>0</v>
      </c>
      <c r="AC4626" s="22" t="str">
        <f>[1]!s_info_nature1(A4626,"")</f>
        <v>地方国有企业</v>
      </c>
      <c r="AD4626" s="6" t="str">
        <f>[1]!s_info_city(A4626)</f>
        <v>重庆市</v>
      </c>
      <c r="AE4626" s="6" t="str">
        <f>[1]!s_info_province(A4626)</f>
        <v>重庆</v>
      </c>
      <c r="AF4626">
        <v>106.50496200000001</v>
      </c>
      <c r="AG4626">
        <v>29.533155000000001</v>
      </c>
    </row>
    <row r="4627" spans="1:33" x14ac:dyDescent="0.3">
      <c r="A4627" s="12" t="s">
        <v>9528</v>
      </c>
      <c r="B4627" s="12" t="s">
        <v>9529</v>
      </c>
      <c r="C4627" s="16" t="str">
        <f>[1]!s_info_mkt(A4627)</f>
        <v>主板</v>
      </c>
      <c r="D4627" s="16" t="str">
        <f>[1]!s_ipo_listeddate(A4627)</f>
        <v>2018-12-28</v>
      </c>
      <c r="E4627" s="16" t="str">
        <f>[1]!lastradeday_s("000002","")</f>
        <v>2026-06-22</v>
      </c>
      <c r="F4627" s="16" t="str">
        <f>[1]!s_info_industry_csrc2023(A4627,"",3)</f>
        <v>电气机械和器材制造业</v>
      </c>
      <c r="G4627" s="16" t="str">
        <f>[1]!s_info_industry_csrc2023(A4627,"",1)</f>
        <v>制造业</v>
      </c>
      <c r="H4627" s="16">
        <f>[1]!s_is(A4627,83,"FY","YTD","20251231",1,"",100000000)</f>
        <v>74.254849909499995</v>
      </c>
      <c r="I4627" s="16">
        <f>[1]!s_is(A4627,83,"FY","YTD","20241231",1,"",100000000)</f>
        <v>73.023640166099995</v>
      </c>
      <c r="J4627" s="16">
        <f t="shared" si="216"/>
        <v>1.6860426850804577E-2</v>
      </c>
      <c r="K4627" s="16">
        <f>[1]!s_is(A4627,61,"FY","YTD","20251231",1,"",100000000)</f>
        <v>1.8683801718999999</v>
      </c>
      <c r="L4627" s="16">
        <f>[1]!s_is(A4627,61,"FY","YTD","20241231",1,"",100000000)</f>
        <v>-26.9688714075</v>
      </c>
      <c r="M4627" s="16">
        <f t="shared" si="217"/>
        <v>1.0692791382949902</v>
      </c>
      <c r="N4627" s="16">
        <f>[1]!s_fa_roe(A4627,"20251231")</f>
        <v>1.5410999999999999</v>
      </c>
      <c r="O4627" s="16">
        <f>[1]!s_stmnote_rdexp(A4627,"20251231",1,10000)</f>
        <v>37591.732500999999</v>
      </c>
      <c r="P4627" s="20">
        <f t="shared" si="218"/>
        <v>5.062528918557628E-2</v>
      </c>
      <c r="Q4627" s="16">
        <f>[1]!s_margin_tradingbalance(A4627,"",10000)</f>
        <v>58106.0046</v>
      </c>
      <c r="R4627" s="16">
        <f>[1]!s_margin_seclendingbalance(A4627,"",10000)</f>
        <v>22.7164</v>
      </c>
      <c r="S4627" s="17">
        <f>[1]!s_val_ev(A4627,"",100000000)</f>
        <v>118.51382514700001</v>
      </c>
      <c r="T4627" s="17">
        <f>[1]!share_freesharesmv(A4627,"",100000000)</f>
        <v>64.745165377000006</v>
      </c>
      <c r="U4627" s="17">
        <f>[1]!s_dq_amount_btin(A4627,E4627,100000000)</f>
        <v>2.52179931</v>
      </c>
      <c r="V4627" s="17">
        <f>[1]!s_dq_turn(A4627,E4627)</f>
        <v>2.1739761905458286</v>
      </c>
      <c r="W4627" s="2">
        <f>[1]!s_pq_amount(A4627,"20260101","",100000000)</f>
        <v>607.13021908999997</v>
      </c>
      <c r="X4627" s="2">
        <f>[1]!s_pq_avgamount(A4627,"20260101","",100000000)</f>
        <v>5.5193656280909087</v>
      </c>
      <c r="Y4627" s="17">
        <f>[1]!s_ipo_dilutedpe(A4627)</f>
        <v>22.98</v>
      </c>
      <c r="Z4627" s="12">
        <f>[1]!s_ipo_collection_total(A4627,100000000)</f>
        <v>10.7415</v>
      </c>
      <c r="AA4627" s="2">
        <f>[1]!s_val_pe_ttm(A4627,E4627)</f>
        <v>-281.38119506835938</v>
      </c>
      <c r="AB4627" s="5">
        <f>[1]!s_info_zjtxornot1(A4627,"")</f>
        <v>1</v>
      </c>
      <c r="AC4627" s="22" t="str">
        <f>[1]!s_info_nature1(A4627,"")</f>
        <v>民营企业</v>
      </c>
      <c r="AD4627" s="6" t="str">
        <f>[1]!s_info_city(A4627)</f>
        <v>无锡市</v>
      </c>
      <c r="AE4627" s="6" t="str">
        <f>[1]!s_info_province(A4627)</f>
        <v>江苏省</v>
      </c>
      <c r="AF4627">
        <v>120.301663</v>
      </c>
      <c r="AG4627">
        <v>31.574729000000001</v>
      </c>
    </row>
    <row r="4628" spans="1:33" x14ac:dyDescent="0.3">
      <c r="A4628" s="12" t="s">
        <v>383</v>
      </c>
      <c r="B4628" s="12" t="s">
        <v>384</v>
      </c>
      <c r="C4628" s="16" t="str">
        <f>[1]!s_info_mkt(A4628)</f>
        <v>北证</v>
      </c>
      <c r="D4628" s="16" t="str">
        <f>[1]!s_ipo_listeddate(A4628)</f>
        <v>2023-12-28</v>
      </c>
      <c r="E4628" s="16" t="str">
        <f>[1]!lastradeday_s("000002","")</f>
        <v>2026-06-22</v>
      </c>
      <c r="F4628" s="16" t="str">
        <f>[1]!s_info_industry_csrc2023(A4628,"",3)</f>
        <v>仪器仪表制造业</v>
      </c>
      <c r="G4628" s="16" t="str">
        <f>[1]!s_info_industry_csrc2023(A4628,"",1)</f>
        <v>制造业</v>
      </c>
      <c r="H4628" s="16">
        <f>[1]!s_is(A4628,83,"FY","YTD","20251231",1,"",100000000)</f>
        <v>1.9425128077</v>
      </c>
      <c r="I4628" s="16">
        <f>[1]!s_is(A4628,83,"FY","YTD","20241231",1,"",100000000)</f>
        <v>1.5475961294</v>
      </c>
      <c r="J4628" s="16">
        <f t="shared" si="216"/>
        <v>0.25518070948724092</v>
      </c>
      <c r="K4628" s="16">
        <f>[1]!s_is(A4628,61,"FY","YTD","20251231",1,"",100000000)</f>
        <v>4.7377793600000002E-2</v>
      </c>
      <c r="L4628" s="16">
        <f>[1]!s_is(A4628,61,"FY","YTD","20241231",1,"",100000000)</f>
        <v>-8.5181494600000005E-2</v>
      </c>
      <c r="M4628" s="16">
        <f t="shared" si="217"/>
        <v>1.5561981956583326</v>
      </c>
      <c r="N4628" s="16">
        <f>[1]!s_fa_roe(A4628,"20251231")</f>
        <v>1.3557999999999999</v>
      </c>
      <c r="O4628" s="16">
        <f>[1]!s_stmnote_rdexp(A4628,"20251231",1,10000)</f>
        <v>1674.701047</v>
      </c>
      <c r="P4628" s="20">
        <f t="shared" si="218"/>
        <v>8.621312767471026E-2</v>
      </c>
      <c r="Q4628" s="16">
        <f>[1]!s_margin_tradingbalance(A4628,"",10000)</f>
        <v>1073.1926000000001</v>
      </c>
      <c r="R4628" s="16">
        <f>[1]!s_margin_seclendingbalance(A4628,"",10000)</f>
        <v>0</v>
      </c>
      <c r="S4628" s="17">
        <f>[1]!s_val_ev(A4628,"",100000000)</f>
        <v>14.659400400000001</v>
      </c>
      <c r="T4628" s="17">
        <f>[1]!share_freesharesmv(A4628,"",100000000)</f>
        <v>5.9688241211999999</v>
      </c>
      <c r="U4628" s="17">
        <f>[1]!s_dq_amount_btin(A4628,E4628,100000000)</f>
        <v>0.19844633</v>
      </c>
      <c r="V4628" s="17">
        <f>[1]!s_dq_turn(A4628,E4628)</f>
        <v>2.4837957226842979</v>
      </c>
      <c r="W4628" s="2">
        <f>[1]!s_pq_amount(A4628,"20260101","",100000000)</f>
        <v>36.876324349999997</v>
      </c>
      <c r="X4628" s="2">
        <f>[1]!s_pq_avgamount(A4628,"20260101","",100000000)</f>
        <v>0.33523931227272724</v>
      </c>
      <c r="Y4628" s="17">
        <f>[1]!s_ipo_dilutedpe(A4628)</f>
        <v>17.34</v>
      </c>
      <c r="Z4628" s="12">
        <f>[1]!s_ipo_collection_total(A4628,100000000)</f>
        <v>1.6046333575999998</v>
      </c>
      <c r="AA4628" s="2">
        <f>[1]!s_val_pe_ttm(A4628,E4628)</f>
        <v>287.28115844726563</v>
      </c>
      <c r="AB4628" s="5">
        <f>[1]!s_info_zjtxornot1(A4628,"")</f>
        <v>1</v>
      </c>
      <c r="AC4628" s="22" t="str">
        <f>[1]!s_info_nature1(A4628,"")</f>
        <v>民营企业</v>
      </c>
      <c r="AD4628" s="6" t="str">
        <f>[1]!s_info_city(A4628)</f>
        <v>常州市</v>
      </c>
      <c r="AE4628" s="6" t="str">
        <f>[1]!s_info_province(A4628)</f>
        <v>江苏省</v>
      </c>
      <c r="AF4628">
        <v>119.946973</v>
      </c>
      <c r="AG4628">
        <v>31.772752000000001</v>
      </c>
    </row>
    <row r="4629" spans="1:33" x14ac:dyDescent="0.3">
      <c r="A4629" s="12" t="s">
        <v>9530</v>
      </c>
      <c r="B4629" s="12" t="s">
        <v>9531</v>
      </c>
      <c r="C4629" s="16" t="str">
        <f>[1]!s_info_mkt(A4629)</f>
        <v>主板</v>
      </c>
      <c r="D4629" s="16" t="str">
        <f>[1]!s_ipo_listeddate(A4629)</f>
        <v>1990-12-19</v>
      </c>
      <c r="E4629" s="16" t="str">
        <f>[1]!lastradeday_s("000002","")</f>
        <v>2026-06-22</v>
      </c>
      <c r="F4629" s="16" t="str">
        <f>[1]!s_info_industry_csrc2023(A4629,"",3)</f>
        <v>电气机械和器材制造业</v>
      </c>
      <c r="G4629" s="16" t="str">
        <f>[1]!s_info_industry_csrc2023(A4629,"",1)</f>
        <v>制造业</v>
      </c>
      <c r="H4629" s="16">
        <f>[1]!s_is(A4629,83,"FY","YTD","20251231",1,"",100000000)</f>
        <v>18.1423077036</v>
      </c>
      <c r="I4629" s="16">
        <f>[1]!s_is(A4629,83,"FY","YTD","20241231",1,"",100000000)</f>
        <v>19.648904810799998</v>
      </c>
      <c r="J4629" s="16">
        <f t="shared" si="216"/>
        <v>-7.6675882025338038E-2</v>
      </c>
      <c r="K4629" s="16">
        <f>[1]!s_is(A4629,61,"FY","YTD","20251231",1,"",100000000)</f>
        <v>0.55030776709999996</v>
      </c>
      <c r="L4629" s="16">
        <f>[1]!s_is(A4629,61,"FY","YTD","20241231",1,"",100000000)</f>
        <v>0.39474282590000004</v>
      </c>
      <c r="M4629" s="16">
        <f t="shared" si="217"/>
        <v>0.39409187702225423</v>
      </c>
      <c r="N4629" s="16">
        <f>[1]!s_fa_roe(A4629,"20251231")</f>
        <v>2.2128000000000001</v>
      </c>
      <c r="O4629" s="16">
        <f>[1]!s_stmnote_rdexp(A4629,"20251231",1,10000)</f>
        <v>12211.497425</v>
      </c>
      <c r="P4629" s="20">
        <f t="shared" si="218"/>
        <v>6.7309504526686312E-2</v>
      </c>
      <c r="Q4629" s="16">
        <f>[1]!s_margin_tradingbalance(A4629,"",10000)</f>
        <v>34351.079299999998</v>
      </c>
      <c r="R4629" s="16">
        <f>[1]!s_margin_seclendingbalance(A4629,"",10000)</f>
        <v>60.18</v>
      </c>
      <c r="S4629" s="17">
        <f>[1]!s_val_ev(A4629,"",100000000)</f>
        <v>144.1541108625</v>
      </c>
      <c r="T4629" s="17">
        <f>[1]!share_freesharesmv(A4629,"",100000000)</f>
        <v>51.351936815000002</v>
      </c>
      <c r="U4629" s="17">
        <f>[1]!s_dq_amount_btin(A4629,E4629,100000000)</f>
        <v>1.51284719</v>
      </c>
      <c r="V4629" s="17">
        <f>[1]!s_dq_turn(A4629,E4629)</f>
        <v>1.0595605171169176</v>
      </c>
      <c r="W4629" s="2">
        <f>[1]!s_pq_amount(A4629,"20260101","",100000000)</f>
        <v>249.22813464000001</v>
      </c>
      <c r="X4629" s="2">
        <f>[1]!s_pq_avgamount(A4629,"20260101","",100000000)</f>
        <v>2.2657103149090911</v>
      </c>
      <c r="Y4629" s="17">
        <f>[1]!s_ipo_dilutedpe(A4629)</f>
        <v>0</v>
      </c>
      <c r="Z4629" s="12">
        <f>[1]!s_ipo_collection_total(A4629,100000000)</f>
        <v>1.155</v>
      </c>
      <c r="AA4629" s="2">
        <f>[1]!s_val_pe_ttm(A4629,E4629)</f>
        <v>239.65139770507813</v>
      </c>
      <c r="AB4629" s="5">
        <f>[1]!s_info_zjtxornot1(A4629,"")</f>
        <v>1</v>
      </c>
      <c r="AC4629" s="22" t="str">
        <f>[1]!s_info_nature1(A4629,"")</f>
        <v>地方国有企业</v>
      </c>
      <c r="AD4629" s="6" t="str">
        <f>[1]!s_info_city(A4629)</f>
        <v>上海市</v>
      </c>
      <c r="AE4629" s="6" t="str">
        <f>[1]!s_info_province(A4629)</f>
        <v>上海</v>
      </c>
      <c r="AF4629">
        <v>121.472644</v>
      </c>
      <c r="AG4629">
        <v>31.231705999999999</v>
      </c>
    </row>
    <row r="4630" spans="1:33" x14ac:dyDescent="0.3">
      <c r="A4630" s="12" t="s">
        <v>9532</v>
      </c>
      <c r="B4630" s="12" t="s">
        <v>9533</v>
      </c>
      <c r="C4630" s="16" t="str">
        <f>[1]!s_info_mkt(A4630)</f>
        <v>主板</v>
      </c>
      <c r="D4630" s="16" t="str">
        <f>[1]!s_ipo_listeddate(A4630)</f>
        <v>2022-10-31</v>
      </c>
      <c r="E4630" s="16" t="str">
        <f>[1]!lastradeday_s("000002","")</f>
        <v>2026-06-22</v>
      </c>
      <c r="F4630" s="16" t="str">
        <f>[1]!s_info_industry_csrc2023(A4630,"",3)</f>
        <v>燃气生产和供应业</v>
      </c>
      <c r="G4630" s="16" t="str">
        <f>[1]!s_info_industry_csrc2023(A4630,"",1)</f>
        <v>电力、热力、燃气及水生产和供应业</v>
      </c>
      <c r="H4630" s="16">
        <f>[1]!s_is(A4630,83,"FY","YTD","20251231",1,"",100000000)</f>
        <v>7.2554085714000003</v>
      </c>
      <c r="I4630" s="16">
        <f>[1]!s_is(A4630,83,"FY","YTD","20241231",1,"",100000000)</f>
        <v>6.6520847226999997</v>
      </c>
      <c r="J4630" s="16">
        <f t="shared" si="216"/>
        <v>9.0696957998923189E-2</v>
      </c>
      <c r="K4630" s="16">
        <f>[1]!s_is(A4630,61,"FY","YTD","20251231",1,"",100000000)</f>
        <v>1.0248741011</v>
      </c>
      <c r="L4630" s="16">
        <f>[1]!s_is(A4630,61,"FY","YTD","20241231",1,"",100000000)</f>
        <v>0.8729819969</v>
      </c>
      <c r="M4630" s="16">
        <f t="shared" si="217"/>
        <v>0.17399225269178056</v>
      </c>
      <c r="N4630" s="16">
        <f>[1]!s_fa_roe(A4630,"20251231")</f>
        <v>8.1598000000000006</v>
      </c>
      <c r="O4630" s="16">
        <f>[1]!s_stmnote_rdexp(A4630,"20251231",1,10000)</f>
        <v>11.001277</v>
      </c>
      <c r="P4630" s="20">
        <f t="shared" si="218"/>
        <v>1.5162863526894667E-4</v>
      </c>
      <c r="Q4630" s="16">
        <f>[1]!s_margin_tradingbalance(A4630,"",10000)</f>
        <v>0</v>
      </c>
      <c r="R4630" s="16">
        <f>[1]!s_margin_seclendingbalance(A4630,"",10000)</f>
        <v>0</v>
      </c>
      <c r="S4630" s="17">
        <f>[1]!s_val_ev(A4630,"",100000000)</f>
        <v>33.495338934199999</v>
      </c>
      <c r="T4630" s="17">
        <f>[1]!share_freesharesmv(A4630,"",100000000)</f>
        <v>8.9389568580000027</v>
      </c>
      <c r="U4630" s="17">
        <f>[1]!s_dq_amount_btin(A4630,E4630,100000000)</f>
        <v>0.67457330999999998</v>
      </c>
      <c r="V4630" s="17">
        <f>[1]!s_dq_turn(A4630,E4630)</f>
        <v>2.2716439170173359</v>
      </c>
      <c r="W4630" s="2">
        <f>[1]!s_pq_amount(A4630,"20260101","",100000000)</f>
        <v>158.09330362</v>
      </c>
      <c r="X4630" s="2">
        <f>[1]!s_pq_avgamount(A4630,"20260101","",100000000)</f>
        <v>1.4372118510909089</v>
      </c>
      <c r="Y4630" s="17">
        <f>[1]!s_ipo_dilutedpe(A4630)</f>
        <v>22.97</v>
      </c>
      <c r="Z4630" s="12">
        <f>[1]!s_ipo_collection_total(A4630,100000000)</f>
        <v>5.0136099999999999</v>
      </c>
      <c r="AA4630" s="2">
        <f>[1]!s_val_pe_ttm(A4630,E4630)</f>
        <v>32.308300018310547</v>
      </c>
      <c r="AB4630" s="5">
        <f>[1]!s_info_zjtxornot1(A4630,"")</f>
        <v>0</v>
      </c>
      <c r="AC4630" s="22" t="str">
        <f>[1]!s_info_nature1(A4630,"")</f>
        <v>民营企业</v>
      </c>
      <c r="AD4630" s="6" t="str">
        <f>[1]!s_info_city(A4630)</f>
        <v>西安市</v>
      </c>
      <c r="AE4630" s="6" t="str">
        <f>[1]!s_info_province(A4630)</f>
        <v>陕西省</v>
      </c>
      <c r="AF4630">
        <v>108.948024</v>
      </c>
      <c r="AG4630">
        <v>34.263160999999997</v>
      </c>
    </row>
    <row r="4631" spans="1:33" x14ac:dyDescent="0.3">
      <c r="A4631" s="12" t="s">
        <v>9534</v>
      </c>
      <c r="B4631" s="12" t="s">
        <v>9535</v>
      </c>
      <c r="C4631" s="16" t="str">
        <f>[1]!s_info_mkt(A4631)</f>
        <v>主板</v>
      </c>
      <c r="D4631" s="16" t="str">
        <f>[1]!s_ipo_listeddate(A4631)</f>
        <v>2020-01-16</v>
      </c>
      <c r="E4631" s="16" t="str">
        <f>[1]!lastradeday_s("000002","")</f>
        <v>2026-06-22</v>
      </c>
      <c r="F4631" s="16" t="str">
        <f>[1]!s_info_industry_csrc2023(A4631,"",3)</f>
        <v>铁路运输业</v>
      </c>
      <c r="G4631" s="16" t="str">
        <f>[1]!s_info_industry_csrc2023(A4631,"",1)</f>
        <v>交通运输、仓储和邮政业</v>
      </c>
      <c r="H4631" s="16">
        <f>[1]!s_is(A4631,83,"FY","YTD","20251231",1,"",100000000)</f>
        <v>430.62041486980002</v>
      </c>
      <c r="I4631" s="16">
        <f>[1]!s_is(A4631,83,"FY","YTD","20241231",1,"",100000000)</f>
        <v>421.57108608190003</v>
      </c>
      <c r="J4631" s="16">
        <f t="shared" si="216"/>
        <v>2.1465724492646832E-2</v>
      </c>
      <c r="K4631" s="16">
        <f>[1]!s_is(A4631,61,"FY","YTD","20251231",1,"",100000000)</f>
        <v>131.71912357240001</v>
      </c>
      <c r="L4631" s="16">
        <f>[1]!s_is(A4631,61,"FY","YTD","20241231",1,"",100000000)</f>
        <v>127.68289200790001</v>
      </c>
      <c r="M4631" s="16">
        <f t="shared" si="217"/>
        <v>3.1611373309513302E-2</v>
      </c>
      <c r="N4631" s="16">
        <f>[1]!s_fa_roe(A4631,"20251231")</f>
        <v>6.4329000000000001</v>
      </c>
      <c r="O4631" s="16">
        <f>[1]!s_stmnote_rdexp(A4631,"20251231",1,10000)</f>
        <v>1480.935031</v>
      </c>
      <c r="P4631" s="20">
        <f t="shared" si="218"/>
        <v>3.4390729743915351E-4</v>
      </c>
      <c r="Q4631" s="16">
        <f>[1]!s_margin_tradingbalance(A4631,"",10000)</f>
        <v>123821.356</v>
      </c>
      <c r="R4631" s="16">
        <f>[1]!s_margin_seclendingbalance(A4631,"",10000)</f>
        <v>1287.0360000000001</v>
      </c>
      <c r="S4631" s="17">
        <f>[1]!s_val_ev(A4631,"",100000000)</f>
        <v>2270.1515227679997</v>
      </c>
      <c r="T4631" s="17">
        <f>[1]!share_freesharesmv(A4631,"",100000000)</f>
        <v>1139.4436894160001</v>
      </c>
      <c r="U4631" s="17">
        <f>[1]!s_dq_amount_btin(A4631,E4631,100000000)</f>
        <v>10.121398320000001</v>
      </c>
      <c r="V4631" s="17">
        <f>[1]!s_dq_turn(A4631,E4631)</f>
        <v>0.45002093345484806</v>
      </c>
      <c r="W4631" s="2">
        <f>[1]!s_pq_amount(A4631,"20260101","",100000000)</f>
        <v>971.00438918999998</v>
      </c>
      <c r="X4631" s="2">
        <f>[1]!s_pq_avgamount(A4631,"20260101","",100000000)</f>
        <v>8.8273126289999997</v>
      </c>
      <c r="Y4631" s="17">
        <f>[1]!s_ipo_dilutedpe(A4631)</f>
        <v>23.39</v>
      </c>
      <c r="Z4631" s="12">
        <f>[1]!s_ipo_collection_total(A4631,100000000)</f>
        <v>306.738744</v>
      </c>
      <c r="AA4631" s="2">
        <f>[1]!s_val_pe_ttm(A4631,E4631)</f>
        <v>17.004085540771484</v>
      </c>
      <c r="AB4631" s="5">
        <f>[1]!s_info_zjtxornot1(A4631,"")</f>
        <v>0</v>
      </c>
      <c r="AC4631" s="22" t="str">
        <f>[1]!s_info_nature1(A4631,"")</f>
        <v>中央国有企业</v>
      </c>
      <c r="AD4631" s="6" t="str">
        <f>[1]!s_info_city(A4631)</f>
        <v>北京市</v>
      </c>
      <c r="AE4631" s="6" t="str">
        <f>[1]!s_info_province(A4631)</f>
        <v>北京</v>
      </c>
      <c r="AF4631">
        <v>116.40528500000001</v>
      </c>
      <c r="AG4631">
        <v>39.904989</v>
      </c>
    </row>
    <row r="4632" spans="1:33" x14ac:dyDescent="0.3">
      <c r="A4632" s="12" t="s">
        <v>381</v>
      </c>
      <c r="B4632" s="12" t="s">
        <v>382</v>
      </c>
      <c r="C4632" s="16" t="str">
        <f>[1]!s_info_mkt(A4632)</f>
        <v>北证</v>
      </c>
      <c r="D4632" s="16" t="str">
        <f>[1]!s_ipo_listeddate(A4632)</f>
        <v>2025-11-18</v>
      </c>
      <c r="E4632" s="16" t="str">
        <f>[1]!lastradeday_s("000002","")</f>
        <v>2026-06-22</v>
      </c>
      <c r="F4632" s="16" t="str">
        <f>[1]!s_info_industry_csrc2023(A4632,"",3)</f>
        <v>专业技术服务业</v>
      </c>
      <c r="G4632" s="16" t="str">
        <f>[1]!s_info_industry_csrc2023(A4632,"",1)</f>
        <v>科学研究和技术服务业</v>
      </c>
      <c r="H4632" s="16">
        <f>[1]!s_is(A4632,83,"FY","YTD","20251231",1,"",100000000)</f>
        <v>1.8738949362000001</v>
      </c>
      <c r="I4632" s="16">
        <f>[1]!s_is(A4632,83,"FY","YTD","20241231",1,"",100000000)</f>
        <v>1.4801936975999999</v>
      </c>
      <c r="J4632" s="16">
        <f t="shared" si="216"/>
        <v>0.26597953986586442</v>
      </c>
      <c r="K4632" s="16">
        <f>[1]!s_is(A4632,61,"FY","YTD","20251231",1,"",100000000)</f>
        <v>0.77222853489999999</v>
      </c>
      <c r="L4632" s="16">
        <f>[1]!s_is(A4632,61,"FY","YTD","20241231",1,"",100000000)</f>
        <v>0.55132475609999998</v>
      </c>
      <c r="M4632" s="16">
        <f t="shared" si="217"/>
        <v>0.40067814179549049</v>
      </c>
      <c r="N4632" s="16">
        <f>[1]!s_fa_roe(A4632,"20251231")</f>
        <v>18.477799999999998</v>
      </c>
      <c r="O4632" s="16">
        <f>[1]!s_stmnote_rdexp(A4632,"20251231",1,10000)</f>
        <v>1294.3521069999999</v>
      </c>
      <c r="P4632" s="20">
        <f t="shared" si="218"/>
        <v>6.9072821639870968E-2</v>
      </c>
      <c r="Q4632" s="16">
        <f>[1]!s_margin_tradingbalance(A4632,"",10000)</f>
        <v>1679.1446000000001</v>
      </c>
      <c r="R4632" s="16">
        <f>[1]!s_margin_seclendingbalance(A4632,"",10000)</f>
        <v>0</v>
      </c>
      <c r="S4632" s="17">
        <f>[1]!s_val_ev(A4632,"",100000000)</f>
        <v>24.740352000000001</v>
      </c>
      <c r="T4632" s="17">
        <f>[1]!share_freesharesmv(A4632,"",100000000)</f>
        <v>5.5665791999999996</v>
      </c>
      <c r="U4632" s="17">
        <f>[1]!s_dq_amount_btin(A4632,E4632,100000000)</f>
        <v>0.37248837000000001</v>
      </c>
      <c r="V4632" s="17">
        <f>[1]!s_dq_turn(A4632,E4632)</f>
        <v>6.8680045511613299</v>
      </c>
      <c r="W4632" s="2">
        <f>[1]!s_pq_amount(A4632,"20260101","",100000000)</f>
        <v>42.07552776</v>
      </c>
      <c r="X4632" s="2">
        <f>[1]!s_pq_avgamount(A4632,"20260101","",100000000)</f>
        <v>0.38250479781818181</v>
      </c>
      <c r="Y4632" s="17">
        <f>[1]!s_ipo_dilutedpe(A4632)</f>
        <v>14.99</v>
      </c>
      <c r="Z4632" s="12">
        <f>[1]!s_ipo_collection_total(A4632,100000000)</f>
        <v>1.89744</v>
      </c>
      <c r="AA4632" s="2">
        <f>[1]!s_val_pe_ttm(A4632,E4632)</f>
        <v>29.41064453125</v>
      </c>
      <c r="AB4632" s="5">
        <f>[1]!s_info_zjtxornot1(A4632,"")</f>
        <v>1</v>
      </c>
      <c r="AC4632" s="22" t="str">
        <f>[1]!s_info_nature1(A4632,"")</f>
        <v>中央国有企业</v>
      </c>
      <c r="AD4632" s="6" t="str">
        <f>[1]!s_info_city(A4632)</f>
        <v>北京市</v>
      </c>
      <c r="AE4632" s="6" t="str">
        <f>[1]!s_info_province(A4632)</f>
        <v>北京</v>
      </c>
      <c r="AF4632">
        <v>116.40528500000001</v>
      </c>
      <c r="AG4632">
        <v>39.904989</v>
      </c>
    </row>
    <row r="4633" spans="1:33" x14ac:dyDescent="0.3">
      <c r="A4633" s="12" t="s">
        <v>9536</v>
      </c>
      <c r="B4633" s="12" t="s">
        <v>9537</v>
      </c>
      <c r="C4633" s="16" t="str">
        <f>[1]!s_info_mkt(A4633)</f>
        <v>主板</v>
      </c>
      <c r="D4633" s="16" t="str">
        <f>[1]!s_ipo_listeddate(A4633)</f>
        <v>2008-07-16</v>
      </c>
      <c r="E4633" s="16" t="str">
        <f>[1]!lastradeday_s("000002","")</f>
        <v>2026-06-22</v>
      </c>
      <c r="F4633" s="16" t="str">
        <f>[1]!s_info_industry_csrc2023(A4633,"",3)</f>
        <v>燃气生产和供应业</v>
      </c>
      <c r="G4633" s="16" t="str">
        <f>[1]!s_info_industry_csrc2023(A4633,"",1)</f>
        <v>电力、热力、燃气及水生产和供应业</v>
      </c>
      <c r="H4633" s="16">
        <f>[1]!s_is(A4633,83,"FY","YTD","20251231",1,"",100000000)</f>
        <v>9.9959747789999991</v>
      </c>
      <c r="I4633" s="16">
        <f>[1]!s_is(A4633,83,"FY","YTD","20241231",1,"",100000000)</f>
        <v>7.3254958535000005</v>
      </c>
      <c r="J4633" s="16">
        <f t="shared" si="216"/>
        <v>0.36454582446102779</v>
      </c>
      <c r="K4633" s="16">
        <f>[1]!s_is(A4633,61,"FY","YTD","20251231",1,"",100000000)</f>
        <v>1.3183590486000001</v>
      </c>
      <c r="L4633" s="16">
        <f>[1]!s_is(A4633,61,"FY","YTD","20241231",1,"",100000000)</f>
        <v>0.1199866401</v>
      </c>
      <c r="M4633" s="16">
        <f t="shared" si="217"/>
        <v>9.9875486762629997</v>
      </c>
      <c r="N4633" s="16">
        <f>[1]!s_fa_roe(A4633,"20251231")</f>
        <v>41.547400000000003</v>
      </c>
      <c r="O4633" s="16">
        <f>[1]!s_stmnote_rdexp(A4633,"20251231",1,10000)</f>
        <v>0</v>
      </c>
      <c r="P4633" s="20">
        <f t="shared" si="218"/>
        <v>0</v>
      </c>
      <c r="Q4633" s="16">
        <f>[1]!s_margin_tradingbalance(A4633,"",10000)</f>
        <v>0</v>
      </c>
      <c r="R4633" s="16">
        <f>[1]!s_margin_seclendingbalance(A4633,"",10000)</f>
        <v>0</v>
      </c>
      <c r="S4633" s="17">
        <f>[1]!s_val_ev(A4633,"",100000000)</f>
        <v>31.146390253799996</v>
      </c>
      <c r="T4633" s="17">
        <f>[1]!share_freesharesmv(A4633,"",100000000)</f>
        <v>22.323407518799996</v>
      </c>
      <c r="U4633" s="17">
        <f>[1]!s_dq_amount_btin(A4633,E4633,100000000)</f>
        <v>0.90462505000000004</v>
      </c>
      <c r="V4633" s="17">
        <f>[1]!s_dq_turn(A4633,E4633)</f>
        <v>2.9301218586274387</v>
      </c>
      <c r="W4633" s="2">
        <f>[1]!s_pq_amount(A4633,"20260101","",100000000)</f>
        <v>220.22944842000001</v>
      </c>
      <c r="X4633" s="2">
        <f>[1]!s_pq_avgamount(A4633,"20260101","",100000000)</f>
        <v>2.0020858947272728</v>
      </c>
      <c r="Y4633" s="17">
        <f>[1]!s_ipo_dilutedpe(A4633)</f>
        <v>27.64</v>
      </c>
      <c r="Z4633" s="12">
        <f>[1]!s_ipo_collection_total(A4633,100000000)</f>
        <v>2.508</v>
      </c>
      <c r="AA4633" s="2">
        <f>[1]!s_val_pe_ttm(A4633,E4633)</f>
        <v>15.779060363769531</v>
      </c>
      <c r="AB4633" s="5">
        <f>[1]!s_info_zjtxornot1(A4633,"")</f>
        <v>0</v>
      </c>
      <c r="AC4633" s="22" t="str">
        <f>[1]!s_info_nature1(A4633,"")</f>
        <v>公众企业</v>
      </c>
      <c r="AD4633" s="6" t="str">
        <f>[1]!s_info_city(A4633)</f>
        <v>成都市</v>
      </c>
      <c r="AE4633" s="6" t="str">
        <f>[1]!s_info_province(A4633)</f>
        <v>四川省</v>
      </c>
      <c r="AF4633">
        <v>104.065735</v>
      </c>
      <c r="AG4633">
        <v>30.659462000000001</v>
      </c>
    </row>
    <row r="4634" spans="1:33" x14ac:dyDescent="0.3">
      <c r="A4634" s="12" t="s">
        <v>9538</v>
      </c>
      <c r="B4634" s="12" t="s">
        <v>9539</v>
      </c>
      <c r="C4634" s="16" t="str">
        <f>[1]!s_info_mkt(A4634)</f>
        <v>创业板</v>
      </c>
      <c r="D4634" s="16" t="str">
        <f>[1]!s_ipo_listeddate(A4634)</f>
        <v>2019-11-28</v>
      </c>
      <c r="E4634" s="16" t="str">
        <f>[1]!lastradeday_s("000002","")</f>
        <v>2026-06-22</v>
      </c>
      <c r="F4634" s="16" t="str">
        <f>[1]!s_info_industry_csrc2023(A4634,"",3)</f>
        <v>化学原料和化学制品制造业</v>
      </c>
      <c r="G4634" s="16" t="str">
        <f>[1]!s_info_industry_csrc2023(A4634,"",1)</f>
        <v>制造业</v>
      </c>
      <c r="H4634" s="16">
        <f>[1]!s_is(A4634,83,"FY","YTD","20251231",1,"",100000000)</f>
        <v>28.096805844599999</v>
      </c>
      <c r="I4634" s="16">
        <f>[1]!s_is(A4634,83,"FY","YTD","20241231",1,"",100000000)</f>
        <v>23.584296093899997</v>
      </c>
      <c r="J4634" s="16">
        <f t="shared" si="216"/>
        <v>0.19133535861039097</v>
      </c>
      <c r="K4634" s="16">
        <f>[1]!s_is(A4634,61,"FY","YTD","20251231",1,"",100000000)</f>
        <v>0.74861812790000004</v>
      </c>
      <c r="L4634" s="16">
        <f>[1]!s_is(A4634,61,"FY","YTD","20241231",1,"",100000000)</f>
        <v>1.2057907568000001</v>
      </c>
      <c r="M4634" s="16">
        <f t="shared" si="217"/>
        <v>-0.37914756463490584</v>
      </c>
      <c r="N4634" s="16">
        <f>[1]!s_fa_roe(A4634,"20251231")</f>
        <v>3.0442999999999998</v>
      </c>
      <c r="O4634" s="16">
        <f>[1]!s_stmnote_rdexp(A4634,"20251231",1,10000)</f>
        <v>7725.8697269999993</v>
      </c>
      <c r="P4634" s="20">
        <f t="shared" si="218"/>
        <v>2.7497323965332009E-2</v>
      </c>
      <c r="Q4634" s="16">
        <f>[1]!s_margin_tradingbalance(A4634,"",10000)</f>
        <v>0</v>
      </c>
      <c r="R4634" s="16">
        <f>[1]!s_margin_seclendingbalance(A4634,"",10000)</f>
        <v>0</v>
      </c>
      <c r="S4634" s="17">
        <f>[1]!s_val_ev(A4634,"",100000000)</f>
        <v>61.750160999999999</v>
      </c>
      <c r="T4634" s="17">
        <f>[1]!share_freesharesmv(A4634,"",100000000)</f>
        <v>25.633320707500001</v>
      </c>
      <c r="U4634" s="17">
        <f>[1]!s_dq_amount_btin(A4634,E4634,100000000)</f>
        <v>2.1690753100000002</v>
      </c>
      <c r="V4634" s="17">
        <f>[1]!s_dq_turn(A4634,E4634)</f>
        <v>5.7991184577229191</v>
      </c>
      <c r="W4634" s="2">
        <f>[1]!s_pq_amount(A4634,"20260101","",100000000)</f>
        <v>270.54475502999998</v>
      </c>
      <c r="X4634" s="2">
        <f>[1]!s_pq_avgamount(A4634,"20260101","",100000000)</f>
        <v>2.4594977730000003</v>
      </c>
      <c r="Y4634" s="17">
        <f>[1]!s_ipo_dilutedpe(A4634)</f>
        <v>20</v>
      </c>
      <c r="Z4634" s="12">
        <f>[1]!s_ipo_collection_total(A4634,100000000)</f>
        <v>9.1259999999999994</v>
      </c>
      <c r="AA4634" s="2">
        <f>[1]!s_val_pe_ttm(A4634,E4634)</f>
        <v>46.622390747070313</v>
      </c>
      <c r="AB4634" s="5">
        <f>[1]!s_info_zjtxornot1(A4634,"")</f>
        <v>0</v>
      </c>
      <c r="AC4634" s="22" t="str">
        <f>[1]!s_info_nature1(A4634,"")</f>
        <v>民营企业</v>
      </c>
      <c r="AD4634" s="6" t="str">
        <f>[1]!s_info_city(A4634)</f>
        <v>枣庄市</v>
      </c>
      <c r="AE4634" s="6" t="str">
        <f>[1]!s_info_province(A4634)</f>
        <v>山东省</v>
      </c>
      <c r="AF4634">
        <v>117.557964</v>
      </c>
      <c r="AG4634">
        <v>34.856423999999997</v>
      </c>
    </row>
    <row r="4635" spans="1:33" x14ac:dyDescent="0.3">
      <c r="A4635" s="12" t="s">
        <v>9540</v>
      </c>
      <c r="B4635" s="12" t="s">
        <v>9541</v>
      </c>
      <c r="C4635" s="16" t="str">
        <f>[1]!s_info_mkt(A4635)</f>
        <v>主板</v>
      </c>
      <c r="D4635" s="16" t="str">
        <f>[1]!s_ipo_listeddate(A4635)</f>
        <v>2011-05-18</v>
      </c>
      <c r="E4635" s="16" t="str">
        <f>[1]!lastradeday_s("000002","")</f>
        <v>2026-06-22</v>
      </c>
      <c r="F4635" s="16" t="str">
        <f>[1]!s_info_industry_csrc2023(A4635,"",3)</f>
        <v>化学纤维制造业</v>
      </c>
      <c r="G4635" s="16" t="str">
        <f>[1]!s_info_industry_csrc2023(A4635,"",1)</f>
        <v>制造业</v>
      </c>
      <c r="H4635" s="16">
        <f>[1]!s_is(A4635,83,"FY","YTD","20251231",1,"",100000000)</f>
        <v>938.91484857600005</v>
      </c>
      <c r="I4635" s="16">
        <f>[1]!s_is(A4635,83,"FY","YTD","20241231",1,"",100000000)</f>
        <v>1013.068303395</v>
      </c>
      <c r="J4635" s="16">
        <f t="shared" si="216"/>
        <v>-7.3196895579988541E-2</v>
      </c>
      <c r="K4635" s="16">
        <f>[1]!s_is(A4635,61,"FY","YTD","20251231",1,"",100000000)</f>
        <v>20.3280204301</v>
      </c>
      <c r="L4635" s="16">
        <f>[1]!s_is(A4635,61,"FY","YTD","20241231",1,"",100000000)</f>
        <v>12.0190361726</v>
      </c>
      <c r="M4635" s="16">
        <f t="shared" si="217"/>
        <v>0.69131868297743648</v>
      </c>
      <c r="N4635" s="16">
        <f>[1]!s_fa_roe(A4635,"20251231")</f>
        <v>5.4305000000000003</v>
      </c>
      <c r="O4635" s="16">
        <f>[1]!s_stmnote_rdexp(A4635,"20251231",1,10000)</f>
        <v>182281.61976600002</v>
      </c>
      <c r="P4635" s="20">
        <f t="shared" si="218"/>
        <v>1.9414073602356637E-2</v>
      </c>
      <c r="Q4635" s="16">
        <f>[1]!s_margin_tradingbalance(A4635,"",10000)</f>
        <v>89960.136100000003</v>
      </c>
      <c r="R4635" s="16">
        <f>[1]!s_margin_seclendingbalance(A4635,"",10000)</f>
        <v>310.86189999999999</v>
      </c>
      <c r="S4635" s="17">
        <f>[1]!s_val_ev(A4635,"",100000000)</f>
        <v>549.31144404099996</v>
      </c>
      <c r="T4635" s="17">
        <f>[1]!share_freesharesmv(A4635,"",100000000)</f>
        <v>324.41179593009997</v>
      </c>
      <c r="U4635" s="17">
        <f>[1]!s_dq_amount_btin(A4635,E4635,100000000)</f>
        <v>12.53276786</v>
      </c>
      <c r="V4635" s="17">
        <f>[1]!s_dq_turn(A4635,E4635)</f>
        <v>2.3704003241339979</v>
      </c>
      <c r="W4635" s="2">
        <f>[1]!s_pq_amount(A4635,"20260101","",100000000)</f>
        <v>1067.4935756699999</v>
      </c>
      <c r="X4635" s="2">
        <f>[1]!s_pq_avgamount(A4635,"20260101","",100000000)</f>
        <v>9.7044870515454544</v>
      </c>
      <c r="Y4635" s="17">
        <f>[1]!s_ipo_dilutedpe(A4635)</f>
        <v>12.22</v>
      </c>
      <c r="Z4635" s="12">
        <f>[1]!s_ipo_collection_total(A4635,100000000)</f>
        <v>32.4</v>
      </c>
      <c r="AA4635" s="2">
        <f>[1]!s_val_pe_ttm(A4635,E4635)</f>
        <v>16.548091888427734</v>
      </c>
      <c r="AB4635" s="5">
        <f>[1]!s_info_zjtxornot1(A4635,"")</f>
        <v>1</v>
      </c>
      <c r="AC4635" s="22" t="str">
        <f>[1]!s_info_nature1(A4635,"")</f>
        <v>民营企业</v>
      </c>
      <c r="AD4635" s="6" t="str">
        <f>[1]!s_info_city(A4635)</f>
        <v>桐乡市</v>
      </c>
      <c r="AE4635" s="6" t="str">
        <f>[1]!s_info_province(A4635)</f>
        <v>浙江省</v>
      </c>
      <c r="AF4635">
        <v>120.49041099999999</v>
      </c>
      <c r="AG4635">
        <v>30.612341000000001</v>
      </c>
    </row>
    <row r="4636" spans="1:33" x14ac:dyDescent="0.3">
      <c r="A4636" s="12" t="s">
        <v>9542</v>
      </c>
      <c r="B4636" s="12" t="s">
        <v>9543</v>
      </c>
      <c r="C4636" s="16" t="str">
        <f>[1]!s_info_mkt(A4636)</f>
        <v>主板</v>
      </c>
      <c r="D4636" s="16" t="str">
        <f>[1]!s_ipo_listeddate(A4636)</f>
        <v>2008-07-31</v>
      </c>
      <c r="E4636" s="16" t="str">
        <f>[1]!lastradeday_s("000002","")</f>
        <v>2026-06-22</v>
      </c>
      <c r="F4636" s="16" t="str">
        <f>[1]!s_info_industry_csrc2023(A4636,"",3)</f>
        <v>互联网和相关服务</v>
      </c>
      <c r="G4636" s="16" t="str">
        <f>[1]!s_info_industry_csrc2023(A4636,"",1)</f>
        <v>信息传输、软件和信息技术服务业</v>
      </c>
      <c r="H4636" s="16">
        <f>[1]!s_is(A4636,83,"FY","YTD","20251231",1,"",100000000)</f>
        <v>31.872282525599999</v>
      </c>
      <c r="I4636" s="16">
        <f>[1]!s_is(A4636,83,"FY","YTD","20241231",1,"",100000000)</f>
        <v>36.761613054800002</v>
      </c>
      <c r="J4636" s="16">
        <f t="shared" si="216"/>
        <v>-0.13300097908956143</v>
      </c>
      <c r="K4636" s="16">
        <f>[1]!s_is(A4636,61,"FY","YTD","20251231",1,"",100000000)</f>
        <v>1.6947192977000001</v>
      </c>
      <c r="L4636" s="16">
        <f>[1]!s_is(A4636,61,"FY","YTD","20241231",1,"",100000000)</f>
        <v>2.6017311669000001</v>
      </c>
      <c r="M4636" s="16">
        <f t="shared" si="217"/>
        <v>-0.34861859700928194</v>
      </c>
      <c r="N4636" s="16">
        <f>[1]!s_fa_roe(A4636,"20251231")</f>
        <v>8.7845999999999993</v>
      </c>
      <c r="O4636" s="16">
        <f>[1]!s_stmnote_rdexp(A4636,"20251231",1,10000)</f>
        <v>1298.7415490000001</v>
      </c>
      <c r="P4636" s="20">
        <f t="shared" si="218"/>
        <v>4.0748306869984709E-3</v>
      </c>
      <c r="Q4636" s="16">
        <f>[1]!s_margin_tradingbalance(A4636,"",10000)</f>
        <v>0</v>
      </c>
      <c r="R4636" s="16">
        <f>[1]!s_margin_seclendingbalance(A4636,"",10000)</f>
        <v>0</v>
      </c>
      <c r="S4636" s="17">
        <f>[1]!s_val_ev(A4636,"",100000000)</f>
        <v>43.044715740000001</v>
      </c>
      <c r="T4636" s="17">
        <f>[1]!share_freesharesmv(A4636,"",100000000)</f>
        <v>23.476632933000001</v>
      </c>
      <c r="U4636" s="17">
        <f>[1]!s_dq_amount_btin(A4636,E4636,100000000)</f>
        <v>1.04675085</v>
      </c>
      <c r="V4636" s="17">
        <f>[1]!s_dq_turn(A4636,E4636)</f>
        <v>2.7309360794001298</v>
      </c>
      <c r="W4636" s="2">
        <f>[1]!s_pq_amount(A4636,"20260101","",100000000)</f>
        <v>447.19659961000002</v>
      </c>
      <c r="X4636" s="2">
        <f>[1]!s_pq_avgamount(A4636,"20260101","",100000000)</f>
        <v>4.0654236328181819</v>
      </c>
      <c r="Y4636" s="17">
        <f>[1]!s_ipo_dilutedpe(A4636)</f>
        <v>27.91</v>
      </c>
      <c r="Z4636" s="12">
        <f>[1]!s_ipo_collection_total(A4636,100000000)</f>
        <v>3.2160000000000002</v>
      </c>
      <c r="AA4636" s="2">
        <f>[1]!s_val_pe_ttm(A4636,E4636)</f>
        <v>26.882913589477539</v>
      </c>
      <c r="AB4636" s="5">
        <f>[1]!s_info_zjtxornot1(A4636,"")</f>
        <v>0</v>
      </c>
      <c r="AC4636" s="22" t="str">
        <f>[1]!s_info_nature1(A4636,"")</f>
        <v>民营企业</v>
      </c>
      <c r="AD4636" s="6" t="str">
        <f>[1]!s_info_city(A4636)</f>
        <v>厦门市</v>
      </c>
      <c r="AE4636" s="6" t="str">
        <f>[1]!s_info_province(A4636)</f>
        <v>福建省</v>
      </c>
      <c r="AF4636">
        <v>118.11022</v>
      </c>
      <c r="AG4636">
        <v>24.490473999999999</v>
      </c>
    </row>
    <row r="4637" spans="1:33" x14ac:dyDescent="0.3">
      <c r="A4637" s="12" t="s">
        <v>9544</v>
      </c>
      <c r="B4637" s="12" t="s">
        <v>9545</v>
      </c>
      <c r="C4637" s="16" t="str">
        <f>[1]!s_info_mkt(A4637)</f>
        <v>主板</v>
      </c>
      <c r="D4637" s="16" t="str">
        <f>[1]!s_ipo_listeddate(A4637)</f>
        <v>2018-01-31</v>
      </c>
      <c r="E4637" s="16" t="str">
        <f>[1]!lastradeday_s("000002","")</f>
        <v>2026-06-22</v>
      </c>
      <c r="F4637" s="16" t="str">
        <f>[1]!s_info_industry_csrc2023(A4637,"",3)</f>
        <v>货币金融服务</v>
      </c>
      <c r="G4637" s="16" t="str">
        <f>[1]!s_info_industry_csrc2023(A4637,"",1)</f>
        <v>金融业</v>
      </c>
      <c r="H4637" s="16">
        <f>[1]!s_is(A4637,83,"FY","YTD","20251231",1,"",100000000)</f>
        <v>236.02625</v>
      </c>
      <c r="I4637" s="16">
        <f>[1]!s_is(A4637,83,"FY","YTD","20241231",1,"",100000000)</f>
        <v>229.81527</v>
      </c>
      <c r="J4637" s="16">
        <f t="shared" si="216"/>
        <v>2.7025967421572927E-2</v>
      </c>
      <c r="K4637" s="16">
        <f>[1]!s_is(A4637,61,"FY","YTD","20251231",1,"",100000000)</f>
        <v>132.83492000000001</v>
      </c>
      <c r="L4637" s="16">
        <f>[1]!s_is(A4637,61,"FY","YTD","20241231",1,"",100000000)</f>
        <v>128.5838</v>
      </c>
      <c r="M4637" s="16">
        <f t="shared" si="217"/>
        <v>3.3061085455555167E-2</v>
      </c>
      <c r="N4637" s="16">
        <f>[1]!s_fa_roe(A4637,"20251231")</f>
        <v>14.3451</v>
      </c>
      <c r="O4637" s="16">
        <f>[1]!s_stmnote_rdexp(A4637,"20251231",1,10000)</f>
        <v>0</v>
      </c>
      <c r="P4637" s="20">
        <f t="shared" si="218"/>
        <v>0</v>
      </c>
      <c r="Q4637" s="16">
        <f>[1]!s_margin_tradingbalance(A4637,"",10000)</f>
        <v>85969.765100000004</v>
      </c>
      <c r="R4637" s="16">
        <f>[1]!s_margin_seclendingbalance(A4637,"",10000)</f>
        <v>409.77359999999999</v>
      </c>
      <c r="S4637" s="17">
        <f>[1]!s_val_ev(A4637,"",100000000)</f>
        <v>779.44826196839995</v>
      </c>
      <c r="T4637" s="17">
        <f>[1]!share_freesharesmv(A4637,"",100000000)</f>
        <v>400.66700448840004</v>
      </c>
      <c r="U4637" s="17">
        <f>[1]!s_dq_amount_btin(A4637,E4637,100000000)</f>
        <v>4.7326634199999997</v>
      </c>
      <c r="V4637" s="17">
        <f>[1]!s_dq_turn(A4637,E4637)</f>
        <v>0.60932534840812136</v>
      </c>
      <c r="W4637" s="2">
        <f>[1]!s_pq_amount(A4637,"20260101","",100000000)</f>
        <v>520.14682963999996</v>
      </c>
      <c r="X4637" s="2">
        <f>[1]!s_pq_avgamount(A4637,"20260101","",100000000)</f>
        <v>4.7286075421818179</v>
      </c>
      <c r="Y4637" s="17">
        <f>[1]!s_ipo_dilutedpe(A4637)</f>
        <v>9.99</v>
      </c>
      <c r="Z4637" s="12">
        <f>[1]!s_ipo_collection_total(A4637,100000000)</f>
        <v>25.2496368666</v>
      </c>
      <c r="AA4637" s="2">
        <f>[1]!s_val_pe_ttm(A4637,E4637)</f>
        <v>5.804511547088623</v>
      </c>
      <c r="AB4637" s="5">
        <f>[1]!s_info_zjtxornot1(A4637,"")</f>
        <v>0</v>
      </c>
      <c r="AC4637" s="22" t="str">
        <f>[1]!s_info_nature1(A4637,"")</f>
        <v>地方国有企业</v>
      </c>
      <c r="AD4637" s="6" t="str">
        <f>[1]!s_info_city(A4637)</f>
        <v>成都市</v>
      </c>
      <c r="AE4637" s="6" t="str">
        <f>[1]!s_info_province(A4637)</f>
        <v>四川省</v>
      </c>
      <c r="AF4637">
        <v>104.065735</v>
      </c>
      <c r="AG4637">
        <v>30.659462000000001</v>
      </c>
    </row>
    <row r="4638" spans="1:33" x14ac:dyDescent="0.3">
      <c r="A4638" s="12" t="s">
        <v>9546</v>
      </c>
      <c r="B4638" s="12" t="s">
        <v>9547</v>
      </c>
      <c r="C4638" s="16" t="str">
        <f>[1]!s_info_mkt(A4638)</f>
        <v>主板</v>
      </c>
      <c r="D4638" s="16" t="str">
        <f>[1]!s_ipo_listeddate(A4638)</f>
        <v>2003-01-06</v>
      </c>
      <c r="E4638" s="16" t="str">
        <f>[1]!lastradeday_s("000002","")</f>
        <v>2026-06-22</v>
      </c>
      <c r="F4638" s="16" t="str">
        <f>[1]!s_info_industry_csrc2023(A4638,"",3)</f>
        <v>资本市场服务</v>
      </c>
      <c r="G4638" s="16" t="str">
        <f>[1]!s_info_industry_csrc2023(A4638,"",1)</f>
        <v>金融业</v>
      </c>
      <c r="H4638" s="16">
        <f>[1]!s_is(A4638,83,"FY","YTD","20251231",1,"",100000000)</f>
        <v>748.54368352850008</v>
      </c>
      <c r="I4638" s="16">
        <f>[1]!s_is(A4638,83,"FY","YTD","20241231",1,"",100000000)</f>
        <v>637.89215688230001</v>
      </c>
      <c r="J4638" s="16">
        <f t="shared" si="216"/>
        <v>0.17346431595429834</v>
      </c>
      <c r="K4638" s="16">
        <f>[1]!s_is(A4638,61,"FY","YTD","20251231",1,"",100000000)</f>
        <v>300.76100951500001</v>
      </c>
      <c r="L4638" s="16">
        <f>[1]!s_is(A4638,61,"FY","YTD","20241231",1,"",100000000)</f>
        <v>217.03696593020001</v>
      </c>
      <c r="M4638" s="16">
        <f t="shared" si="217"/>
        <v>0.38575937157049089</v>
      </c>
      <c r="N4638" s="16">
        <f>[1]!s_fa_roe(A4638,"20251231")</f>
        <v>9.8120999999999992</v>
      </c>
      <c r="O4638" s="16">
        <f>[1]!s_stmnote_rdexp(A4638,"20251231",1,10000)</f>
        <v>0</v>
      </c>
      <c r="P4638" s="20">
        <f t="shared" si="218"/>
        <v>0</v>
      </c>
      <c r="Q4638" s="16">
        <f>[1]!s_margin_tradingbalance(A4638,"",10000)</f>
        <v>1924265.2519</v>
      </c>
      <c r="R4638" s="16">
        <f>[1]!s_margin_seclendingbalance(A4638,"",10000)</f>
        <v>2245.3824</v>
      </c>
      <c r="S4638" s="17">
        <f>[1]!s_val_ev(A4638,"",100000000)</f>
        <v>4102.9241026157788</v>
      </c>
      <c r="T4638" s="17">
        <f>[1]!share_freesharesmv(A4638,"",100000000)</f>
        <v>2570.1375976864001</v>
      </c>
      <c r="U4638" s="17">
        <f>[1]!s_dq_amount_btin(A4638,E4638,100000000)</f>
        <v>146.93428354</v>
      </c>
      <c r="V4638" s="17">
        <f>[1]!s_dq_turn(A4638,E4638)</f>
        <v>4.3286901613228519</v>
      </c>
      <c r="W4638" s="2">
        <f>[1]!s_pq_amount(A4638,"20260101","",100000000)</f>
        <v>4714.2910962300002</v>
      </c>
      <c r="X4638" s="2">
        <f>[1]!s_pq_avgamount(A4638,"20260101","",100000000)</f>
        <v>42.857191783909094</v>
      </c>
      <c r="Y4638" s="17">
        <f>[1]!s_ipo_dilutedpe(A4638)</f>
        <v>15</v>
      </c>
      <c r="Z4638" s="12">
        <f>[1]!s_ipo_collection_total(A4638,100000000)</f>
        <v>18</v>
      </c>
      <c r="AA4638" s="2">
        <f>[1]!s_val_pe_ttm(A4638,E4638)</f>
        <v>12.577682495117188</v>
      </c>
      <c r="AB4638" s="5">
        <f>[1]!s_info_zjtxornot1(A4638,"")</f>
        <v>0</v>
      </c>
      <c r="AC4638" s="22" t="str">
        <f>[1]!s_info_nature1(A4638,"")</f>
        <v>中央国有企业</v>
      </c>
      <c r="AD4638" s="6" t="str">
        <f>[1]!s_info_city(A4638)</f>
        <v>深圳市</v>
      </c>
      <c r="AE4638" s="6" t="str">
        <f>[1]!s_info_province(A4638)</f>
        <v>广东省</v>
      </c>
      <c r="AF4638">
        <v>114.085947</v>
      </c>
      <c r="AG4638">
        <v>22.547000000000001</v>
      </c>
    </row>
    <row r="4639" spans="1:33" x14ac:dyDescent="0.3">
      <c r="A4639" s="12" t="s">
        <v>9548</v>
      </c>
      <c r="B4639" s="12" t="s">
        <v>9549</v>
      </c>
      <c r="C4639" s="16" t="str">
        <f>[1]!s_info_mkt(A4639)</f>
        <v>主板</v>
      </c>
      <c r="D4639" s="16" t="str">
        <f>[1]!s_ipo_listeddate(A4639)</f>
        <v>2003-12-24</v>
      </c>
      <c r="E4639" s="16" t="str">
        <f>[1]!lastradeday_s("000002","")</f>
        <v>2026-06-22</v>
      </c>
      <c r="F4639" s="16" t="str">
        <f>[1]!s_info_industry_csrc2023(A4639,"",3)</f>
        <v>软件和信息技术服务业</v>
      </c>
      <c r="G4639" s="16" t="str">
        <f>[1]!s_info_industry_csrc2023(A4639,"",1)</f>
        <v>信息传输、软件和信息技术服务业</v>
      </c>
      <c r="H4639" s="16">
        <f>[1]!s_is(A4639,83,"FY","YTD","20251231",1,"",100000000)</f>
        <v>24.188575034899998</v>
      </c>
      <c r="I4639" s="16">
        <f>[1]!s_is(A4639,83,"FY","YTD","20241231",1,"",100000000)</f>
        <v>46.931179629799992</v>
      </c>
      <c r="J4639" s="16">
        <f t="shared" si="216"/>
        <v>-0.48459477844573662</v>
      </c>
      <c r="K4639" s="16">
        <f>[1]!s_is(A4639,61,"FY","YTD","20251231",1,"",100000000)</f>
        <v>-1.6835389521999999</v>
      </c>
      <c r="L4639" s="16">
        <f>[1]!s_is(A4639,61,"FY","YTD","20241231",1,"",100000000)</f>
        <v>-2.0241844018999999</v>
      </c>
      <c r="M4639" s="16">
        <f t="shared" si="217"/>
        <v>0.16828775549315234</v>
      </c>
      <c r="N4639" s="16">
        <f>[1]!s_fa_roe(A4639,"20251231")</f>
        <v>-4.6528999999999998</v>
      </c>
      <c r="O4639" s="16">
        <f>[1]!s_stmnote_rdexp(A4639,"20251231",1,10000)</f>
        <v>50021.482678</v>
      </c>
      <c r="P4639" s="20">
        <f t="shared" si="218"/>
        <v>0.20679797220724044</v>
      </c>
      <c r="Q4639" s="16">
        <f>[1]!s_margin_tradingbalance(A4639,"",10000)</f>
        <v>94505.699500000002</v>
      </c>
      <c r="R4639" s="16">
        <f>[1]!s_margin_seclendingbalance(A4639,"",10000)</f>
        <v>182.928</v>
      </c>
      <c r="S4639" s="17">
        <f>[1]!s_val_ev(A4639,"",100000000)</f>
        <v>111.3519427657</v>
      </c>
      <c r="T4639" s="17">
        <f>[1]!share_freesharesmv(A4639,"",100000000)</f>
        <v>83.939201655399998</v>
      </c>
      <c r="U4639" s="17">
        <f>[1]!s_dq_amount_btin(A4639,E4639,100000000)</f>
        <v>4.2233431399999999</v>
      </c>
      <c r="V4639" s="17">
        <f>[1]!s_dq_turn(A4639,E4639)</f>
        <v>3.9634630784901472</v>
      </c>
      <c r="W4639" s="2">
        <f>[1]!s_pq_amount(A4639,"20260101","",100000000)</f>
        <v>341.02306199999998</v>
      </c>
      <c r="X4639" s="2">
        <f>[1]!s_pq_avgamount(A4639,"20260101","",100000000)</f>
        <v>3.1002096545454543</v>
      </c>
      <c r="Y4639" s="17">
        <f>[1]!s_ipo_dilutedpe(A4639)</f>
        <v>19.71</v>
      </c>
      <c r="Z4639" s="12">
        <f>[1]!s_ipo_collection_total(A4639,100000000)</f>
        <v>2.3597999999999999</v>
      </c>
      <c r="AA4639" s="2">
        <f>[1]!s_val_pe_ttm(A4639,E4639)</f>
        <v>-91.187835693359375</v>
      </c>
      <c r="AB4639" s="5">
        <f>[1]!s_info_zjtxornot1(A4639,"")</f>
        <v>0</v>
      </c>
      <c r="AC4639" s="22" t="str">
        <f>[1]!s_info_nature1(A4639,"")</f>
        <v>公众企业</v>
      </c>
      <c r="AD4639" s="6" t="str">
        <f>[1]!s_info_city(A4639)</f>
        <v>深圳市</v>
      </c>
      <c r="AE4639" s="6" t="str">
        <f>[1]!s_info_province(A4639)</f>
        <v>广东省</v>
      </c>
      <c r="AF4639">
        <v>114.085947</v>
      </c>
      <c r="AG4639">
        <v>22.547000000000001</v>
      </c>
    </row>
    <row r="4640" spans="1:33" x14ac:dyDescent="0.3">
      <c r="A4640" s="12" t="s">
        <v>9550</v>
      </c>
      <c r="B4640" s="12" t="s">
        <v>9551</v>
      </c>
      <c r="C4640" s="16" t="str">
        <f>[1]!s_info_mkt(A4640)</f>
        <v>主板</v>
      </c>
      <c r="D4640" s="16" t="str">
        <f>[1]!s_ipo_listeddate(A4640)</f>
        <v>2000-11-22</v>
      </c>
      <c r="E4640" s="16" t="str">
        <f>[1]!lastradeday_s("000002","")</f>
        <v>2026-06-22</v>
      </c>
      <c r="F4640" s="16" t="str">
        <f>[1]!s_info_industry_csrc2023(A4640,"",3)</f>
        <v>有色金属冶炼和压延加工业</v>
      </c>
      <c r="G4640" s="16" t="str">
        <f>[1]!s_info_industry_csrc2023(A4640,"",1)</f>
        <v>制造业</v>
      </c>
      <c r="H4640" s="16">
        <f>[1]!s_is(A4640,83,"FY","YTD","20251231",1,"",100000000)</f>
        <v>47.505079998299998</v>
      </c>
      <c r="I4640" s="16">
        <f>[1]!s_is(A4640,83,"FY","YTD","20241231",1,"",100000000)</f>
        <v>39.582699890500002</v>
      </c>
      <c r="J4640" s="16">
        <f t="shared" si="216"/>
        <v>0.20014754247982447</v>
      </c>
      <c r="K4640" s="16">
        <f>[1]!s_is(A4640,61,"FY","YTD","20251231",1,"",100000000)</f>
        <v>0.30890434649999998</v>
      </c>
      <c r="L4640" s="16">
        <f>[1]!s_is(A4640,61,"FY","YTD","20241231",1,"",100000000)</f>
        <v>0.62354607500000003</v>
      </c>
      <c r="M4640" s="16">
        <f t="shared" si="217"/>
        <v>-0.50460060790215067</v>
      </c>
      <c r="N4640" s="16">
        <f>[1]!s_fa_roe(A4640,"20251231")</f>
        <v>2.1377000000000002</v>
      </c>
      <c r="O4640" s="16">
        <f>[1]!s_stmnote_rdexp(A4640,"20251231",1,10000)</f>
        <v>16804.920381</v>
      </c>
      <c r="P4640" s="20">
        <f t="shared" si="218"/>
        <v>3.5374996487957444E-2</v>
      </c>
      <c r="Q4640" s="16">
        <f>[1]!s_margin_tradingbalance(A4640,"",10000)</f>
        <v>44170.362000000001</v>
      </c>
      <c r="R4640" s="16">
        <f>[1]!s_margin_seclendingbalance(A4640,"",10000)</f>
        <v>31.164000000000001</v>
      </c>
      <c r="S4640" s="17">
        <f>[1]!s_val_ev(A4640,"",100000000)</f>
        <v>80.192924802000007</v>
      </c>
      <c r="T4640" s="17">
        <f>[1]!share_freesharesmv(A4640,"",100000000)</f>
        <v>71.79198748200001</v>
      </c>
      <c r="U4640" s="17">
        <f>[1]!s_dq_amount_btin(A4640,E4640,100000000)</f>
        <v>11.57862181</v>
      </c>
      <c r="V4640" s="17">
        <f>[1]!s_dq_turn(A4640,E4640)</f>
        <v>14.82552376254456</v>
      </c>
      <c r="W4640" s="2">
        <f>[1]!s_pq_amount(A4640,"20260101","",100000000)</f>
        <v>454.17940493999998</v>
      </c>
      <c r="X4640" s="2">
        <f>[1]!s_pq_avgamount(A4640,"20260101","",100000000)</f>
        <v>4.1289036812727273</v>
      </c>
      <c r="Y4640" s="17">
        <f>[1]!s_ipo_dilutedpe(A4640)</f>
        <v>43.01</v>
      </c>
      <c r="Z4640" s="12">
        <f>[1]!s_ipo_collection_total(A4640,100000000)</f>
        <v>3.6</v>
      </c>
      <c r="AA4640" s="2">
        <f>[1]!s_val_pe_ttm(A4640,E4640)</f>
        <v>208.73403930664063</v>
      </c>
      <c r="AB4640" s="5">
        <f>[1]!s_info_zjtxornot1(A4640,"")</f>
        <v>0</v>
      </c>
      <c r="AC4640" s="22" t="str">
        <f>[1]!s_info_nature1(A4640,"")</f>
        <v>地方国有企业</v>
      </c>
      <c r="AD4640" s="6" t="str">
        <f>[1]!s_info_city(A4640)</f>
        <v>芜湖市</v>
      </c>
      <c r="AE4640" s="6" t="str">
        <f>[1]!s_info_province(A4640)</f>
        <v>安徽省</v>
      </c>
      <c r="AF4640">
        <v>118.376451</v>
      </c>
      <c r="AG4640">
        <v>31.326319000000002</v>
      </c>
    </row>
    <row r="4641" spans="1:33" x14ac:dyDescent="0.3">
      <c r="A4641" s="12" t="s">
        <v>9552</v>
      </c>
      <c r="B4641" s="12" t="s">
        <v>9553</v>
      </c>
      <c r="C4641" s="16" t="str">
        <f>[1]!s_info_mkt(A4641)</f>
        <v>主板</v>
      </c>
      <c r="D4641" s="16" t="str">
        <f>[1]!s_ipo_listeddate(A4641)</f>
        <v>1997-10-21</v>
      </c>
      <c r="E4641" s="16" t="str">
        <f>[1]!lastradeday_s("000002","")</f>
        <v>2026-06-22</v>
      </c>
      <c r="F4641" s="16" t="str">
        <f>[1]!s_info_industry_csrc2023(A4641,"",3)</f>
        <v>商务服务业</v>
      </c>
      <c r="G4641" s="16" t="str">
        <f>[1]!s_info_industry_csrc2023(A4641,"",1)</f>
        <v>租赁和商务服务业</v>
      </c>
      <c r="H4641" s="16">
        <f>[1]!s_is(A4641,83,"FY","YTD","20251231",1,"",100000000)</f>
        <v>7.7350479871000006</v>
      </c>
      <c r="I4641" s="16">
        <f>[1]!s_is(A4641,83,"FY","YTD","20241231",1,"",100000000)</f>
        <v>7.2252218095000007</v>
      </c>
      <c r="J4641" s="16">
        <f t="shared" si="216"/>
        <v>7.0562010557192911E-2</v>
      </c>
      <c r="K4641" s="16">
        <f>[1]!s_is(A4641,61,"FY","YTD","20251231",1,"",100000000)</f>
        <v>1.4406362716000001</v>
      </c>
      <c r="L4641" s="16">
        <f>[1]!s_is(A4641,61,"FY","YTD","20241231",1,"",100000000)</f>
        <v>1.3471000016999999</v>
      </c>
      <c r="M4641" s="16">
        <f t="shared" si="217"/>
        <v>6.943528303909155E-2</v>
      </c>
      <c r="N4641" s="16">
        <f>[1]!s_fa_roe(A4641,"20251231")</f>
        <v>5.8074000000000003</v>
      </c>
      <c r="O4641" s="16">
        <f>[1]!s_stmnote_rdexp(A4641,"20251231",1,10000)</f>
        <v>1249.0554609999999</v>
      </c>
      <c r="P4641" s="20">
        <f t="shared" si="218"/>
        <v>1.6147998862878314E-2</v>
      </c>
      <c r="Q4641" s="16">
        <f>[1]!s_margin_tradingbalance(A4641,"",10000)</f>
        <v>112764.8823</v>
      </c>
      <c r="R4641" s="16">
        <f>[1]!s_margin_seclendingbalance(A4641,"",10000)</f>
        <v>247.42830000000001</v>
      </c>
      <c r="S4641" s="17">
        <f>[1]!s_val_ev(A4641,"",100000000)</f>
        <v>128.206175304</v>
      </c>
      <c r="T4641" s="17">
        <f>[1]!share_freesharesmv(A4641,"",100000000)</f>
        <v>57.084766978400012</v>
      </c>
      <c r="U4641" s="17">
        <f>[1]!s_dq_amount_btin(A4641,E4641,100000000)</f>
        <v>3.9514430100000002</v>
      </c>
      <c r="V4641" s="17">
        <f>[1]!s_dq_turn(A4641,E4641)</f>
        <v>3.0845058016509981</v>
      </c>
      <c r="W4641" s="2">
        <f>[1]!s_pq_amount(A4641,"20260101","",100000000)</f>
        <v>258.12371726999999</v>
      </c>
      <c r="X4641" s="2">
        <f>[1]!s_pq_avgamount(A4641,"20260101","",100000000)</f>
        <v>2.3465792479090908</v>
      </c>
      <c r="Y4641" s="17">
        <f>[1]!s_ipo_dilutedpe(A4641)</f>
        <v>0</v>
      </c>
      <c r="Z4641" s="12">
        <f>[1]!s_ipo_collection_total(A4641,100000000)</f>
        <v>2.2999999999999998</v>
      </c>
      <c r="AA4641" s="2">
        <f>[1]!s_val_pe_ttm(A4641,E4641)</f>
        <v>91.21893310546875</v>
      </c>
      <c r="AB4641" s="5">
        <f>[1]!s_info_zjtxornot1(A4641,"")</f>
        <v>0</v>
      </c>
      <c r="AC4641" s="22" t="str">
        <f>[1]!s_info_nature1(A4641,"")</f>
        <v>地方国有企业</v>
      </c>
      <c r="AD4641" s="6" t="str">
        <f>[1]!s_info_city(A4641)</f>
        <v>温州市</v>
      </c>
      <c r="AE4641" s="6" t="str">
        <f>[1]!s_info_province(A4641)</f>
        <v>浙江省</v>
      </c>
      <c r="AF4641">
        <v>120.672111</v>
      </c>
      <c r="AG4641">
        <v>28.000575000000001</v>
      </c>
    </row>
    <row r="4642" spans="1:33" x14ac:dyDescent="0.3">
      <c r="A4642" s="12" t="s">
        <v>9554</v>
      </c>
      <c r="B4642" s="12" t="s">
        <v>9555</v>
      </c>
      <c r="C4642" s="16" t="str">
        <f>[1]!s_info_mkt(A4642)</f>
        <v>主板</v>
      </c>
      <c r="D4642" s="16" t="str">
        <f>[1]!s_ipo_listeddate(A4642)</f>
        <v>2020-09-11</v>
      </c>
      <c r="E4642" s="16" t="str">
        <f>[1]!lastradeday_s("000002","")</f>
        <v>2026-06-22</v>
      </c>
      <c r="F4642" s="16" t="str">
        <f>[1]!s_info_industry_csrc2023(A4642,"",3)</f>
        <v>橡胶和塑料制品业</v>
      </c>
      <c r="G4642" s="16" t="str">
        <f>[1]!s_info_industry_csrc2023(A4642,"",1)</f>
        <v>制造业</v>
      </c>
      <c r="H4642" s="16">
        <f>[1]!s_is(A4642,83,"FY","YTD","20251231",1,"",100000000)</f>
        <v>86.1194126651</v>
      </c>
      <c r="I4642" s="16">
        <f>[1]!s_is(A4642,83,"FY","YTD","20241231",1,"",100000000)</f>
        <v>85.107184713100011</v>
      </c>
      <c r="J4642" s="16">
        <f t="shared" si="216"/>
        <v>1.1893566394097776E-2</v>
      </c>
      <c r="K4642" s="16">
        <f>[1]!s_is(A4642,61,"FY","YTD","20251231",1,"",100000000)</f>
        <v>11.2481856083</v>
      </c>
      <c r="L4642" s="16">
        <f>[1]!s_is(A4642,61,"FY","YTD","20241231",1,"",100000000)</f>
        <v>21.860201484200001</v>
      </c>
      <c r="M4642" s="16">
        <f t="shared" si="217"/>
        <v>-0.48544913383209648</v>
      </c>
      <c r="N4642" s="16">
        <f>[1]!s_fa_roe(A4642,"20251231")</f>
        <v>8.2447999999999997</v>
      </c>
      <c r="O4642" s="16">
        <f>[1]!s_stmnote_rdexp(A4642,"20251231",1,10000)</f>
        <v>24897.889880999999</v>
      </c>
      <c r="P4642" s="20">
        <f t="shared" si="218"/>
        <v>2.8910891412860157E-2</v>
      </c>
      <c r="Q4642" s="16">
        <f>[1]!s_margin_tradingbalance(A4642,"",10000)</f>
        <v>50402.262799999997</v>
      </c>
      <c r="R4642" s="16">
        <f>[1]!s_margin_seclendingbalance(A4642,"",10000)</f>
        <v>607.25800000000004</v>
      </c>
      <c r="S4642" s="17">
        <f>[1]!s_val_ev(A4642,"",100000000)</f>
        <v>149.3289381111</v>
      </c>
      <c r="T4642" s="17">
        <f>[1]!share_freesharesmv(A4642,"",100000000)</f>
        <v>89.034583112199996</v>
      </c>
      <c r="U4642" s="17">
        <f>[1]!s_dq_amount_btin(A4642,E4642,100000000)</f>
        <v>2.0112378799999999</v>
      </c>
      <c r="V4642" s="17">
        <f>[1]!s_dq_turn(A4642,E4642)</f>
        <v>1.9932191447700955</v>
      </c>
      <c r="W4642" s="2">
        <f>[1]!s_pq_amount(A4642,"20260101","",100000000)</f>
        <v>253.32111800000001</v>
      </c>
      <c r="X4642" s="2">
        <f>[1]!s_pq_avgamount(A4642,"20260101","",100000000)</f>
        <v>2.3029192545454547</v>
      </c>
      <c r="Y4642" s="17">
        <f>[1]!s_ipo_dilutedpe(A4642)</f>
        <v>16.63</v>
      </c>
      <c r="Z4642" s="12">
        <f>[1]!s_ipo_collection_total(A4642,100000000)</f>
        <v>13.0824</v>
      </c>
      <c r="AA4642" s="2">
        <f>[1]!s_val_pe_ttm(A4642,E4642)</f>
        <v>15.342595100402832</v>
      </c>
      <c r="AB4642" s="5">
        <f>[1]!s_info_zjtxornot1(A4642,"")</f>
        <v>0</v>
      </c>
      <c r="AC4642" s="22" t="str">
        <f>[1]!s_info_nature1(A4642,"")</f>
        <v>民营企业</v>
      </c>
      <c r="AD4642" s="6" t="str">
        <f>[1]!s_info_city(A4642)</f>
        <v>青岛市</v>
      </c>
      <c r="AE4642" s="6" t="str">
        <f>[1]!s_info_province(A4642)</f>
        <v>山东省</v>
      </c>
      <c r="AF4642">
        <v>120.35517299999999</v>
      </c>
      <c r="AG4642">
        <v>36.082982000000001</v>
      </c>
    </row>
    <row r="4643" spans="1:33" x14ac:dyDescent="0.3">
      <c r="A4643" s="12" t="s">
        <v>9556</v>
      </c>
      <c r="B4643" s="12" t="s">
        <v>9557</v>
      </c>
      <c r="C4643" s="16" t="str">
        <f>[1]!s_info_mkt(A4643)</f>
        <v>主板</v>
      </c>
      <c r="D4643" s="16" t="str">
        <f>[1]!s_ipo_listeddate(A4643)</f>
        <v>2001-08-24</v>
      </c>
      <c r="E4643" s="16" t="str">
        <f>[1]!lastradeday_s("000002","")</f>
        <v>2026-06-22</v>
      </c>
      <c r="F4643" s="16" t="str">
        <f>[1]!s_info_industry_csrc2023(A4643,"",3)</f>
        <v>汽车制造业</v>
      </c>
      <c r="G4643" s="16" t="str">
        <f>[1]!s_info_industry_csrc2023(A4643,"",1)</f>
        <v>制造业</v>
      </c>
      <c r="H4643" s="16">
        <f>[1]!s_is(A4643,83,"FY","YTD","20251231",1,"",100000000)</f>
        <v>465.68671058980004</v>
      </c>
      <c r="I4643" s="16">
        <f>[1]!s_is(A4643,83,"FY","YTD","20241231",1,"",100000000)</f>
        <v>422.0228655743</v>
      </c>
      <c r="J4643" s="16">
        <f t="shared" si="216"/>
        <v>0.10346322101784966</v>
      </c>
      <c r="K4643" s="16">
        <f>[1]!s_is(A4643,61,"FY","YTD","20251231",1,"",100000000)</f>
        <v>-17.025735144000002</v>
      </c>
      <c r="L4643" s="16">
        <f>[1]!s_is(A4643,61,"FY","YTD","20241231",1,"",100000000)</f>
        <v>-17.841600252300001</v>
      </c>
      <c r="M4643" s="16">
        <f t="shared" si="217"/>
        <v>4.5728247285151666E-2</v>
      </c>
      <c r="N4643" s="16">
        <f>[1]!s_fa_roe(A4643,"20251231")</f>
        <v>-16.176600000000001</v>
      </c>
      <c r="O4643" s="16">
        <f>[1]!s_stmnote_rdexp(A4643,"20251231",1,10000)</f>
        <v>417920.99822800001</v>
      </c>
      <c r="P4643" s="20">
        <f t="shared" si="218"/>
        <v>8.9742951371469468E-2</v>
      </c>
      <c r="Q4643" s="16">
        <f>[1]!s_margin_tradingbalance(A4643,"",10000)</f>
        <v>738335.24140000006</v>
      </c>
      <c r="R4643" s="16">
        <f>[1]!s_margin_seclendingbalance(A4643,"",10000)</f>
        <v>919.43340000000001</v>
      </c>
      <c r="S4643" s="17">
        <f>[1]!s_val_ev(A4643,"",100000000)</f>
        <v>691.35645240650013</v>
      </c>
      <c r="T4643" s="17">
        <f>[1]!share_freesharesmv(A4643,"",100000000)</f>
        <v>480.71998178629997</v>
      </c>
      <c r="U4643" s="17">
        <f>[1]!s_dq_amount_btin(A4643,E4643,100000000)</f>
        <v>31.45235791</v>
      </c>
      <c r="V4643" s="17">
        <f>[1]!s_dq_turn(A4643,E4643)</f>
        <v>4.8570628866745773</v>
      </c>
      <c r="W4643" s="2">
        <f>[1]!s_pq_amount(A4643,"20260101","",100000000)</f>
        <v>2469.671527</v>
      </c>
      <c r="X4643" s="2">
        <f>[1]!s_pq_avgamount(A4643,"20260101","",100000000)</f>
        <v>22.451559336363633</v>
      </c>
      <c r="Y4643" s="17">
        <f>[1]!s_ipo_dilutedpe(A4643)</f>
        <v>25.8</v>
      </c>
      <c r="Z4643" s="12">
        <f>[1]!s_ipo_collection_total(A4643,100000000)</f>
        <v>8.7119999999999997</v>
      </c>
      <c r="AA4643" s="2">
        <f>[1]!s_val_pe_ttm(A4643,E4643)</f>
        <v>-33.149642944335938</v>
      </c>
      <c r="AB4643" s="5">
        <f>[1]!s_info_zjtxornot1(A4643,"")</f>
        <v>0</v>
      </c>
      <c r="AC4643" s="22" t="str">
        <f>[1]!s_info_nature1(A4643,"")</f>
        <v>地方国有企业</v>
      </c>
      <c r="AD4643" s="6" t="str">
        <f>[1]!s_info_city(A4643)</f>
        <v>合肥市</v>
      </c>
      <c r="AE4643" s="6" t="str">
        <f>[1]!s_info_province(A4643)</f>
        <v>安徽省</v>
      </c>
      <c r="AF4643">
        <v>117.28304199999999</v>
      </c>
      <c r="AG4643">
        <v>31.861190000000001</v>
      </c>
    </row>
    <row r="4644" spans="1:33" x14ac:dyDescent="0.3">
      <c r="A4644" s="12" t="s">
        <v>9558</v>
      </c>
      <c r="B4644" s="12" t="s">
        <v>9559</v>
      </c>
      <c r="C4644" s="16" t="str">
        <f>[1]!s_info_mkt(A4644)</f>
        <v>主板</v>
      </c>
      <c r="D4644" s="16" t="str">
        <f>[1]!s_ipo_listeddate(A4644)</f>
        <v>1994-01-28</v>
      </c>
      <c r="E4644" s="16" t="str">
        <f>[1]!lastradeday_s("000002","")</f>
        <v>2026-06-22</v>
      </c>
      <c r="F4644" s="16" t="str">
        <f>[1]!s_info_industry_csrc2023(A4644,"",3)</f>
        <v>其他金融业</v>
      </c>
      <c r="G4644" s="16" t="str">
        <f>[1]!s_info_industry_csrc2023(A4644,"",1)</f>
        <v>金融业</v>
      </c>
      <c r="H4644" s="16">
        <f>[1]!s_is(A4644,83,"FY","YTD","20251231",1,"",100000000)</f>
        <v>10.4680512047</v>
      </c>
      <c r="I4644" s="16">
        <f>[1]!s_is(A4644,83,"FY","YTD","20241231",1,"",100000000)</f>
        <v>3.1033374181000002</v>
      </c>
      <c r="J4644" s="16">
        <f t="shared" si="216"/>
        <v>2.3731592135762671</v>
      </c>
      <c r="K4644" s="16">
        <f>[1]!s_is(A4644,61,"FY","YTD","20251231",1,"",100000000)</f>
        <v>1.1703788751999999</v>
      </c>
      <c r="L4644" s="16">
        <f>[1]!s_is(A4644,61,"FY","YTD","20241231",1,"",100000000)</f>
        <v>0.53163075159999995</v>
      </c>
      <c r="M4644" s="16">
        <f t="shared" si="217"/>
        <v>1.2014882917845118</v>
      </c>
      <c r="N4644" s="16">
        <f>[1]!s_fa_roe(A4644,"20251231")</f>
        <v>0.83850000000000002</v>
      </c>
      <c r="O4644" s="16">
        <f>[1]!s_stmnote_rdexp(A4644,"20251231",1,10000)</f>
        <v>0</v>
      </c>
      <c r="P4644" s="20">
        <f t="shared" si="218"/>
        <v>0</v>
      </c>
      <c r="Q4644" s="16">
        <f>[1]!s_margin_tradingbalance(A4644,"",10000)</f>
        <v>36724.856699999997</v>
      </c>
      <c r="R4644" s="16">
        <f>[1]!s_margin_seclendingbalance(A4644,"",10000)</f>
        <v>345.69450000000001</v>
      </c>
      <c r="S4644" s="17">
        <f>[1]!s_val_ev(A4644,"",100000000)</f>
        <v>264.81565803259997</v>
      </c>
      <c r="T4644" s="17">
        <f>[1]!share_freesharesmv(A4644,"",100000000)</f>
        <v>92.471300523500005</v>
      </c>
      <c r="U4644" s="17">
        <f>[1]!s_dq_amount_btin(A4644,E4644,100000000)</f>
        <v>2.2964495399999998</v>
      </c>
      <c r="V4644" s="17">
        <f>[1]!s_dq_turn(A4644,E4644)</f>
        <v>1.6110567205463813</v>
      </c>
      <c r="W4644" s="2">
        <f>[1]!s_pq_amount(A4644,"20260101","",100000000)</f>
        <v>228.45055733000001</v>
      </c>
      <c r="X4644" s="2">
        <f>[1]!s_pq_avgamount(A4644,"20260101","",100000000)</f>
        <v>2.0768232484545455</v>
      </c>
      <c r="Y4644" s="17">
        <f>[1]!s_ipo_dilutedpe(A4644)</f>
        <v>0</v>
      </c>
      <c r="Z4644" s="12">
        <f>[1]!s_ipo_collection_total(A4644,100000000)</f>
        <v>0.75</v>
      </c>
      <c r="AA4644" s="2">
        <f>[1]!s_val_pe_ttm(A4644,E4644)</f>
        <v>23.883275985717773</v>
      </c>
      <c r="AB4644" s="5">
        <f>[1]!s_info_zjtxornot1(A4644,"")</f>
        <v>0</v>
      </c>
      <c r="AC4644" s="22" t="str">
        <f>[1]!s_info_nature1(A4644,"")</f>
        <v>公众企业</v>
      </c>
      <c r="AD4644" s="6" t="str">
        <f>[1]!s_info_city(A4644)</f>
        <v>上海市</v>
      </c>
      <c r="AE4644" s="6" t="str">
        <f>[1]!s_info_province(A4644)</f>
        <v>上海</v>
      </c>
      <c r="AF4644">
        <v>121.472644</v>
      </c>
      <c r="AG4644">
        <v>31.231705999999999</v>
      </c>
    </row>
    <row r="4645" spans="1:33" x14ac:dyDescent="0.3">
      <c r="A4645" s="12" t="s">
        <v>9560</v>
      </c>
      <c r="B4645" s="12" t="s">
        <v>9561</v>
      </c>
      <c r="C4645" s="16" t="str">
        <f>[1]!s_info_mkt(A4645)</f>
        <v>创业板</v>
      </c>
      <c r="D4645" s="16" t="str">
        <f>[1]!s_ipo_listeddate(A4645)</f>
        <v>2011-03-22</v>
      </c>
      <c r="E4645" s="16" t="str">
        <f>[1]!lastradeday_s("000002","")</f>
        <v>2026-06-22</v>
      </c>
      <c r="F4645" s="16" t="str">
        <f>[1]!s_info_industry_csrc2023(A4645,"",3)</f>
        <v>通用设备制造业</v>
      </c>
      <c r="G4645" s="16" t="str">
        <f>[1]!s_info_industry_csrc2023(A4645,"",1)</f>
        <v>制造业</v>
      </c>
      <c r="H4645" s="16">
        <f>[1]!s_is(A4645,83,"FY","YTD","20251231",1,"",100000000)</f>
        <v>12.708317467400001</v>
      </c>
      <c r="I4645" s="16">
        <f>[1]!s_is(A4645,83,"FY","YTD","20241231",1,"",100000000)</f>
        <v>12.5970725052</v>
      </c>
      <c r="J4645" s="16">
        <f t="shared" si="216"/>
        <v>8.8310170600414128E-3</v>
      </c>
      <c r="K4645" s="16">
        <f>[1]!s_is(A4645,61,"FY","YTD","20251231",1,"",100000000)</f>
        <v>1.9814168191999999</v>
      </c>
      <c r="L4645" s="16">
        <f>[1]!s_is(A4645,61,"FY","YTD","20241231",1,"",100000000)</f>
        <v>2.5526838195999999</v>
      </c>
      <c r="M4645" s="16">
        <f t="shared" si="217"/>
        <v>-0.22379073977501698</v>
      </c>
      <c r="N4645" s="16">
        <f>[1]!s_fa_roe(A4645,"20251231")</f>
        <v>8.6120999999999999</v>
      </c>
      <c r="O4645" s="16">
        <f>[1]!s_stmnote_rdexp(A4645,"20251231",1,10000)</f>
        <v>7520.8004120000005</v>
      </c>
      <c r="P4645" s="20">
        <f t="shared" si="218"/>
        <v>5.9180142700186129E-2</v>
      </c>
      <c r="Q4645" s="16">
        <f>[1]!s_margin_tradingbalance(A4645,"",10000)</f>
        <v>0</v>
      </c>
      <c r="R4645" s="16">
        <f>[1]!s_margin_seclendingbalance(A4645,"",10000)</f>
        <v>0</v>
      </c>
      <c r="S4645" s="17">
        <f>[1]!s_val_ev(A4645,"",100000000)</f>
        <v>40.147858561500001</v>
      </c>
      <c r="T4645" s="17">
        <f>[1]!share_freesharesmv(A4645,"",100000000)</f>
        <v>29.6966399487</v>
      </c>
      <c r="U4645" s="17">
        <f>[1]!s_dq_amount_btin(A4645,E4645,100000000)</f>
        <v>1.2109230099999999</v>
      </c>
      <c r="V4645" s="17">
        <f>[1]!s_dq_turn(A4645,E4645)</f>
        <v>3.5470931925272775</v>
      </c>
      <c r="W4645" s="2">
        <f>[1]!s_pq_amount(A4645,"20260101","",100000000)</f>
        <v>98.078694089999999</v>
      </c>
      <c r="X4645" s="2">
        <f>[1]!s_pq_avgamount(A4645,"20260101","",100000000)</f>
        <v>0.89162449172727276</v>
      </c>
      <c r="Y4645" s="17">
        <f>[1]!s_ipo_dilutedpe(A4645)</f>
        <v>63.1</v>
      </c>
      <c r="Z4645" s="12">
        <f>[1]!s_ipo_collection_total(A4645,100000000)</f>
        <v>14.7075</v>
      </c>
      <c r="AA4645" s="2">
        <f>[1]!s_val_pe_ttm(A4645,E4645)</f>
        <v>22.728410720825195</v>
      </c>
      <c r="AB4645" s="5">
        <f>[1]!s_info_zjtxornot1(A4645,"")</f>
        <v>0</v>
      </c>
      <c r="AC4645" s="22" t="str">
        <f>[1]!s_info_nature1(A4645,"")</f>
        <v>民营企业</v>
      </c>
      <c r="AD4645" s="6" t="str">
        <f>[1]!s_info_city(A4645)</f>
        <v>深圳市</v>
      </c>
      <c r="AE4645" s="6" t="str">
        <f>[1]!s_info_province(A4645)</f>
        <v>广东省</v>
      </c>
      <c r="AF4645">
        <v>114.085947</v>
      </c>
      <c r="AG4645">
        <v>22.547000000000001</v>
      </c>
    </row>
    <row r="4646" spans="1:33" x14ac:dyDescent="0.3">
      <c r="A4646" s="12" t="s">
        <v>385</v>
      </c>
      <c r="B4646" s="12" t="s">
        <v>386</v>
      </c>
      <c r="C4646" s="16" t="str">
        <f>[1]!s_info_mkt(A4646)</f>
        <v>北证</v>
      </c>
      <c r="D4646" s="16" t="str">
        <f>[1]!s_ipo_listeddate(A4646)</f>
        <v>2020-07-27</v>
      </c>
      <c r="E4646" s="16" t="str">
        <f>[1]!lastradeday_s("000002","")</f>
        <v>2026-06-22</v>
      </c>
      <c r="F4646" s="16" t="str">
        <f>[1]!s_info_industry_csrc2023(A4646,"",3)</f>
        <v>计算机、通信和其他电子设备制造业</v>
      </c>
      <c r="G4646" s="16" t="str">
        <f>[1]!s_info_industry_csrc2023(A4646,"",1)</f>
        <v>制造业</v>
      </c>
      <c r="H4646" s="16">
        <f>[1]!s_is(A4646,83,"FY","YTD","20251231",1,"",100000000)</f>
        <v>8.8113643036999996</v>
      </c>
      <c r="I4646" s="16">
        <f>[1]!s_is(A4646,83,"FY","YTD","20241231",1,"",100000000)</f>
        <v>7.6279754225999996</v>
      </c>
      <c r="J4646" s="16">
        <f t="shared" si="216"/>
        <v>0.15513800393140764</v>
      </c>
      <c r="K4646" s="16">
        <f>[1]!s_is(A4646,61,"FY","YTD","20251231",1,"",100000000)</f>
        <v>0.77725628739999997</v>
      </c>
      <c r="L4646" s="16">
        <f>[1]!s_is(A4646,61,"FY","YTD","20241231",1,"",100000000)</f>
        <v>0.51126712389999995</v>
      </c>
      <c r="M4646" s="16">
        <f t="shared" si="217"/>
        <v>0.52025477693735989</v>
      </c>
      <c r="N4646" s="16">
        <f>[1]!s_fa_roe(A4646,"20251231")</f>
        <v>8.6434999999999995</v>
      </c>
      <c r="O4646" s="16">
        <f>[1]!s_stmnote_rdexp(A4646,"20251231",1,10000)</f>
        <v>8102.5928159999994</v>
      </c>
      <c r="P4646" s="20">
        <f t="shared" si="218"/>
        <v>9.1956166340751821E-2</v>
      </c>
      <c r="Q4646" s="16">
        <f>[1]!s_margin_tradingbalance(A4646,"",10000)</f>
        <v>9806.6016</v>
      </c>
      <c r="R4646" s="16">
        <f>[1]!s_margin_seclendingbalance(A4646,"",10000)</f>
        <v>0</v>
      </c>
      <c r="S4646" s="17">
        <f>[1]!s_val_ev(A4646,"",100000000)</f>
        <v>62.513423999999993</v>
      </c>
      <c r="T4646" s="17">
        <f>[1]!share_freesharesmv(A4646,"",100000000)</f>
        <v>30.991154489999996</v>
      </c>
      <c r="U4646" s="17">
        <f>[1]!s_dq_amount_btin(A4646,E4646,100000000)</f>
        <v>1.8460899900000001</v>
      </c>
      <c r="V4646" s="17">
        <f>[1]!s_dq_turn(A4646,E4646)</f>
        <v>3.0959608269164036</v>
      </c>
      <c r="W4646" s="2">
        <f>[1]!s_pq_amount(A4646,"20260101","",100000000)</f>
        <v>327.13256208000001</v>
      </c>
      <c r="X4646" s="2">
        <f>[1]!s_pq_avgamount(A4646,"20260101","",100000000)</f>
        <v>2.9739323825454544</v>
      </c>
      <c r="Y4646" s="17">
        <f>[1]!s_ipo_dilutedpe(A4646)</f>
        <v>28.93</v>
      </c>
      <c r="Z4646" s="12">
        <f>[1]!s_ipo_collection_total(A4646,100000000)</f>
        <v>2.3940000000000001</v>
      </c>
      <c r="AA4646" s="2">
        <f>[1]!s_val_pe_ttm(A4646,E4646)</f>
        <v>80.146080017089844</v>
      </c>
      <c r="AB4646" s="5">
        <f>[1]!s_info_zjtxornot1(A4646,"")</f>
        <v>1</v>
      </c>
      <c r="AC4646" s="22" t="str">
        <f>[1]!s_info_nature1(A4646,"")</f>
        <v>中央国有企业</v>
      </c>
      <c r="AD4646" s="6" t="str">
        <f>[1]!s_info_city(A4646)</f>
        <v>西安市</v>
      </c>
      <c r="AE4646" s="6" t="str">
        <f>[1]!s_info_province(A4646)</f>
        <v>陕西省</v>
      </c>
      <c r="AF4646">
        <v>108.948024</v>
      </c>
      <c r="AG4646">
        <v>34.263160999999997</v>
      </c>
    </row>
    <row r="4647" spans="1:33" x14ac:dyDescent="0.3">
      <c r="A4647" s="12" t="s">
        <v>9562</v>
      </c>
      <c r="B4647" s="12" t="s">
        <v>9563</v>
      </c>
      <c r="C4647" s="16" t="str">
        <f>[1]!s_info_mkt(A4647)</f>
        <v>主板</v>
      </c>
      <c r="D4647" s="16" t="str">
        <f>[1]!s_ipo_listeddate(A4647)</f>
        <v>2014-01-28</v>
      </c>
      <c r="E4647" s="16" t="str">
        <f>[1]!lastradeday_s("000002","")</f>
        <v>2026-06-22</v>
      </c>
      <c r="F4647" s="16" t="str">
        <f>[1]!s_info_industry_csrc2023(A4647,"",3)</f>
        <v>畜牧业</v>
      </c>
      <c r="G4647" s="16" t="str">
        <f>[1]!s_info_industry_csrc2023(A4647,"",1)</f>
        <v>农、林、牧、渔业</v>
      </c>
      <c r="H4647" s="16">
        <f>[1]!s_is(A4647,83,"FY","YTD","20251231",1,"",100000000)</f>
        <v>1441.4496537168</v>
      </c>
      <c r="I4647" s="16">
        <f>[1]!s_is(A4647,83,"FY","YTD","20241231",1,"",100000000)</f>
        <v>1379.4689207686999</v>
      </c>
      <c r="J4647" s="16">
        <f t="shared" si="216"/>
        <v>4.4930865795484332E-2</v>
      </c>
      <c r="K4647" s="16">
        <f>[1]!s_is(A4647,61,"FY","YTD","20251231",1,"",100000000)</f>
        <v>154.8689125404</v>
      </c>
      <c r="L4647" s="16">
        <f>[1]!s_is(A4647,61,"FY","YTD","20241231",1,"",100000000)</f>
        <v>178.81260485269999</v>
      </c>
      <c r="M4647" s="16">
        <f t="shared" si="217"/>
        <v>-0.13390382815587315</v>
      </c>
      <c r="N4647" s="16">
        <f>[1]!s_fa_roe(A4647,"20251231")</f>
        <v>20.6877</v>
      </c>
      <c r="O4647" s="16">
        <f>[1]!s_stmnote_rdexp(A4647,"20251231",1,10000)</f>
        <v>164819.5006</v>
      </c>
      <c r="P4647" s="20">
        <f t="shared" si="218"/>
        <v>1.1434287709946053E-2</v>
      </c>
      <c r="Q4647" s="16">
        <f>[1]!s_margin_tradingbalance(A4647,"",10000)</f>
        <v>540253.00029999996</v>
      </c>
      <c r="R4647" s="16">
        <f>[1]!s_margin_seclendingbalance(A4647,"",10000)</f>
        <v>1493.2864</v>
      </c>
      <c r="S4647" s="17">
        <f>[1]!s_val_ev(A4647,"",100000000)</f>
        <v>1934.5062523341458</v>
      </c>
      <c r="T4647" s="17">
        <f>[1]!share_freesharesmv(A4647,"",100000000)</f>
        <v>811.46348193050005</v>
      </c>
      <c r="U4647" s="17">
        <f>[1]!s_dq_amount_btin(A4647,E4647,100000000)</f>
        <v>18.13195399</v>
      </c>
      <c r="V4647" s="17">
        <f>[1]!s_dq_turn(A4647,E4647)</f>
        <v>1.4248807919882356</v>
      </c>
      <c r="W4647" s="2">
        <f>[1]!s_pq_amount(A4647,"20260101","",100000000)</f>
        <v>2252.2433121399999</v>
      </c>
      <c r="X4647" s="2">
        <f>[1]!s_pq_avgamount(A4647,"20260101","",100000000)</f>
        <v>20.474939201272729</v>
      </c>
      <c r="Y4647" s="17">
        <f>[1]!s_ipo_dilutedpe(A4647)</f>
        <v>18.8</v>
      </c>
      <c r="Z4647" s="12">
        <f>[1]!s_ipo_collection_total(A4647,100000000)</f>
        <v>14.56235</v>
      </c>
      <c r="AA4647" s="2">
        <f>[1]!s_val_pe_ttm(A4647,E4647)</f>
        <v>20.038249969482422</v>
      </c>
      <c r="AB4647" s="5">
        <f>[1]!s_info_zjtxornot1(A4647,"")</f>
        <v>0</v>
      </c>
      <c r="AC4647" s="22" t="str">
        <f>[1]!s_info_nature1(A4647,"")</f>
        <v>民营企业</v>
      </c>
      <c r="AD4647" s="6" t="str">
        <f>[1]!s_info_city(A4647)</f>
        <v>南阳市</v>
      </c>
      <c r="AE4647" s="6" t="str">
        <f>[1]!s_info_province(A4647)</f>
        <v>河南省</v>
      </c>
      <c r="AF4647">
        <v>112.540918</v>
      </c>
      <c r="AG4647">
        <v>32.999082000000001</v>
      </c>
    </row>
    <row r="4648" spans="1:33" x14ac:dyDescent="0.3">
      <c r="A4648" s="12" t="s">
        <v>9564</v>
      </c>
      <c r="B4648" s="12" t="s">
        <v>9565</v>
      </c>
      <c r="C4648" s="16" t="str">
        <f>[1]!s_info_mkt(A4648)</f>
        <v>主板</v>
      </c>
      <c r="D4648" s="16" t="str">
        <f>[1]!s_ipo_listeddate(A4648)</f>
        <v>2022-12-22</v>
      </c>
      <c r="E4648" s="16" t="str">
        <f>[1]!lastradeday_s("000002","")</f>
        <v>2026-06-22</v>
      </c>
      <c r="F4648" s="16" t="str">
        <f>[1]!s_info_industry_csrc2023(A4648,"",3)</f>
        <v>资本市场服务</v>
      </c>
      <c r="G4648" s="16" t="str">
        <f>[1]!s_info_industry_csrc2023(A4648,"",1)</f>
        <v>金融业</v>
      </c>
      <c r="H4648" s="16">
        <f>[1]!s_is(A4648,83,"FY","YTD","20251231",1,"",100000000)</f>
        <v>25.2840079767</v>
      </c>
      <c r="I4648" s="16">
        <f>[1]!s_is(A4648,83,"FY","YTD","20241231",1,"",100000000)</f>
        <v>24.175745059</v>
      </c>
      <c r="J4648" s="16">
        <f t="shared" si="216"/>
        <v>4.5841934343505253E-2</v>
      </c>
      <c r="K4648" s="16">
        <f>[1]!s_is(A4648,61,"FY","YTD","20251231",1,"",100000000)</f>
        <v>10.5640262134</v>
      </c>
      <c r="L4648" s="16">
        <f>[1]!s_is(A4648,61,"FY","YTD","20241231",1,"",100000000)</f>
        <v>9.8488729052000004</v>
      </c>
      <c r="M4648" s="16">
        <f t="shared" si="217"/>
        <v>7.2612705543434672E-2</v>
      </c>
      <c r="N4648" s="16">
        <f>[1]!s_fa_roe(A4648,"20251231")</f>
        <v>7.8296000000000001</v>
      </c>
      <c r="O4648" s="16">
        <f>[1]!s_stmnote_rdexp(A4648,"20251231",1,10000)</f>
        <v>0</v>
      </c>
      <c r="P4648" s="20">
        <f t="shared" si="218"/>
        <v>0</v>
      </c>
      <c r="Q4648" s="16">
        <f>[1]!s_margin_tradingbalance(A4648,"",10000)</f>
        <v>72129.845600000001</v>
      </c>
      <c r="R4648" s="16">
        <f>[1]!s_margin_seclendingbalance(A4648,"",10000)</f>
        <v>43.058399999999999</v>
      </c>
      <c r="S4648" s="17">
        <f>[1]!s_val_ev(A4648,"",100000000)</f>
        <v>402.62006874000002</v>
      </c>
      <c r="T4648" s="17">
        <f>[1]!share_freesharesmv(A4648,"",100000000)</f>
        <v>70.922563740000001</v>
      </c>
      <c r="U4648" s="17">
        <f>[1]!s_dq_amount_btin(A4648,E4648,100000000)</f>
        <v>3.4611801500000001</v>
      </c>
      <c r="V4648" s="17">
        <f>[1]!s_dq_turn(A4648,E4648)</f>
        <v>0.87967188639748284</v>
      </c>
      <c r="W4648" s="2">
        <f>[1]!s_pq_amount(A4648,"20260101","",100000000)</f>
        <v>204.16327558</v>
      </c>
      <c r="X4648" s="2">
        <f>[1]!s_pq_avgamount(A4648,"20260101","",100000000)</f>
        <v>1.8560297780000001</v>
      </c>
      <c r="Y4648" s="17">
        <f>[1]!s_ipo_dilutedpe(A4648)</f>
        <v>22.98</v>
      </c>
      <c r="Z4648" s="12">
        <f>[1]!s_ipo_collection_total(A4648,100000000)</f>
        <v>19.32469966</v>
      </c>
      <c r="AA4648" s="2">
        <f>[1]!s_val_pe_ttm(A4648,E4648)</f>
        <v>36.535274505615234</v>
      </c>
      <c r="AB4648" s="5">
        <f>[1]!s_info_zjtxornot1(A4648,"")</f>
        <v>0</v>
      </c>
      <c r="AC4648" s="22" t="str">
        <f>[1]!s_info_nature1(A4648,"")</f>
        <v>地方国有企业</v>
      </c>
      <c r="AD4648" s="6" t="str">
        <f>[1]!s_info_city(A4648)</f>
        <v>北京市</v>
      </c>
      <c r="AE4648" s="6" t="str">
        <f>[1]!s_info_province(A4648)</f>
        <v>北京</v>
      </c>
      <c r="AF4648">
        <v>116.40528500000001</v>
      </c>
      <c r="AG4648">
        <v>39.904989</v>
      </c>
    </row>
    <row r="4649" spans="1:33" x14ac:dyDescent="0.3">
      <c r="A4649" s="12" t="s">
        <v>9566</v>
      </c>
      <c r="B4649" s="12" t="s">
        <v>9567</v>
      </c>
      <c r="C4649" s="16" t="str">
        <f>[1]!s_info_mkt(A4649)</f>
        <v>主板</v>
      </c>
      <c r="D4649" s="16" t="str">
        <f>[1]!s_ipo_listeddate(A4649)</f>
        <v>2017-06-26</v>
      </c>
      <c r="E4649" s="16" t="str">
        <f>[1]!lastradeday_s("000002","")</f>
        <v>2026-06-22</v>
      </c>
      <c r="F4649" s="16" t="str">
        <f>[1]!s_info_industry_csrc2023(A4649,"",3)</f>
        <v>资本市场服务</v>
      </c>
      <c r="G4649" s="16" t="str">
        <f>[1]!s_info_industry_csrc2023(A4649,"",1)</f>
        <v>金融业</v>
      </c>
      <c r="H4649" s="16">
        <f>[1]!s_is(A4649,83,"FY","YTD","20251231",1,"",100000000)</f>
        <v>88.408655555899998</v>
      </c>
      <c r="I4649" s="16">
        <f>[1]!s_is(A4649,83,"FY","YTD","20241231",1,"",100000000)</f>
        <v>158.1596305509</v>
      </c>
      <c r="J4649" s="16">
        <f t="shared" si="216"/>
        <v>-0.44101629949465693</v>
      </c>
      <c r="K4649" s="16">
        <f>[1]!s_is(A4649,61,"FY","YTD","20251231",1,"",100000000)</f>
        <v>24.124239386700001</v>
      </c>
      <c r="L4649" s="16">
        <f>[1]!s_is(A4649,61,"FY","YTD","20241231",1,"",100000000)</f>
        <v>19.318819418499999</v>
      </c>
      <c r="M4649" s="16">
        <f t="shared" si="217"/>
        <v>0.24874294148628245</v>
      </c>
      <c r="N4649" s="16">
        <f>[1]!s_fa_roe(A4649,"20251231")</f>
        <v>6.7028999999999996</v>
      </c>
      <c r="O4649" s="16">
        <f>[1]!s_stmnote_rdexp(A4649,"20251231",1,10000)</f>
        <v>10795.465915999999</v>
      </c>
      <c r="P4649" s="20">
        <f t="shared" si="218"/>
        <v>1.2210869906481186E-2</v>
      </c>
      <c r="Q4649" s="16">
        <f>[1]!s_margin_tradingbalance(A4649,"",10000)</f>
        <v>240075.55110000001</v>
      </c>
      <c r="R4649" s="16">
        <f>[1]!s_margin_seclendingbalance(A4649,"",10000)</f>
        <v>241.59719999999999</v>
      </c>
      <c r="S4649" s="17">
        <f>[1]!s_val_ev(A4649,"",100000000)</f>
        <v>442.28613499129995</v>
      </c>
      <c r="T4649" s="17">
        <f>[1]!share_freesharesmv(A4649,"",100000000)</f>
        <v>236.81554211599999</v>
      </c>
      <c r="U4649" s="17">
        <f>[1]!s_dq_amount_btin(A4649,E4649,100000000)</f>
        <v>6.2437679199999998</v>
      </c>
      <c r="V4649" s="17">
        <f>[1]!s_dq_turn(A4649,E4649)</f>
        <v>1.4446828797890503</v>
      </c>
      <c r="W4649" s="2">
        <f>[1]!s_pq_amount(A4649,"20260101","",100000000)</f>
        <v>354.97581484</v>
      </c>
      <c r="X4649" s="2">
        <f>[1]!s_pq_avgamount(A4649,"20260101","",100000000)</f>
        <v>3.227052862181818</v>
      </c>
      <c r="Y4649" s="17">
        <f>[1]!s_ipo_dilutedpe(A4649)</f>
        <v>22.98</v>
      </c>
      <c r="Z4649" s="12">
        <f>[1]!s_ipo_collection_total(A4649,100000000)</f>
        <v>28.166672299999998</v>
      </c>
      <c r="AA4649" s="2">
        <f>[1]!s_val_pe_ttm(A4649,E4649)</f>
        <v>16.958835601806641</v>
      </c>
      <c r="AB4649" s="5">
        <f>[1]!s_info_zjtxornot1(A4649,"")</f>
        <v>0</v>
      </c>
      <c r="AC4649" s="22" t="str">
        <f>[1]!s_info_nature1(A4649,"")</f>
        <v>地方国有企业</v>
      </c>
      <c r="AD4649" s="6" t="str">
        <f>[1]!s_info_city(A4649)</f>
        <v>杭州市</v>
      </c>
      <c r="AE4649" s="6" t="str">
        <f>[1]!s_info_province(A4649)</f>
        <v>浙江省</v>
      </c>
      <c r="AF4649">
        <v>120.153576</v>
      </c>
      <c r="AG4649">
        <v>30.287458999999998</v>
      </c>
    </row>
    <row r="4650" spans="1:33" x14ac:dyDescent="0.3">
      <c r="A4650" s="12" t="s">
        <v>9568</v>
      </c>
      <c r="B4650" s="12" t="s">
        <v>9569</v>
      </c>
      <c r="C4650" s="16" t="str">
        <f>[1]!s_info_mkt(A4650)</f>
        <v>主板</v>
      </c>
      <c r="D4650" s="16" t="str">
        <f>[1]!s_ipo_listeddate(A4650)</f>
        <v>2001-03-15</v>
      </c>
      <c r="E4650" s="16" t="str">
        <f>[1]!lastradeday_s("000002","")</f>
        <v>2026-06-22</v>
      </c>
      <c r="F4650" s="16" t="str">
        <f>[1]!s_info_industry_csrc2023(A4650,"",3)</f>
        <v>化学原料和化学制品制造业</v>
      </c>
      <c r="G4650" s="16" t="str">
        <f>[1]!s_info_industry_csrc2023(A4650,"",1)</f>
        <v>制造业</v>
      </c>
      <c r="H4650" s="16">
        <f>[1]!s_is(A4650,83,"FY","YTD","20251231",1,"",100000000)</f>
        <v>63.173295711599998</v>
      </c>
      <c r="I4650" s="16">
        <f>[1]!s_is(A4650,83,"FY","YTD","20241231",1,"",100000000)</f>
        <v>56.785120254900001</v>
      </c>
      <c r="J4650" s="16">
        <f t="shared" si="216"/>
        <v>0.11249734839029002</v>
      </c>
      <c r="K4650" s="16">
        <f>[1]!s_is(A4650,61,"FY","YTD","20251231",1,"",100000000)</f>
        <v>2.6758095121999999</v>
      </c>
      <c r="L4650" s="16">
        <f>[1]!s_is(A4650,61,"FY","YTD","20241231",1,"",100000000)</f>
        <v>-8.3309252220000012</v>
      </c>
      <c r="M4650" s="16">
        <f t="shared" si="217"/>
        <v>1.3211899568050163</v>
      </c>
      <c r="N4650" s="16">
        <f>[1]!s_fa_roe(A4650,"20251231")</f>
        <v>3.9384000000000001</v>
      </c>
      <c r="O4650" s="16">
        <f>[1]!s_stmnote_rdexp(A4650,"20251231",1,10000)</f>
        <v>23167.618144</v>
      </c>
      <c r="P4650" s="20">
        <f t="shared" si="218"/>
        <v>3.6673119366393794E-2</v>
      </c>
      <c r="Q4650" s="16">
        <f>[1]!s_margin_tradingbalance(A4650,"",10000)</f>
        <v>39862.690499999997</v>
      </c>
      <c r="R4650" s="16">
        <f>[1]!s_margin_seclendingbalance(A4650,"",10000)</f>
        <v>190.6756</v>
      </c>
      <c r="S4650" s="17">
        <f>[1]!s_val_ev(A4650,"",100000000)</f>
        <v>117.16898831399999</v>
      </c>
      <c r="T4650" s="17">
        <f>[1]!share_freesharesmv(A4650,"",100000000)</f>
        <v>56.1041026686</v>
      </c>
      <c r="U4650" s="17">
        <f>[1]!s_dq_amount_btin(A4650,E4650,100000000)</f>
        <v>1.20852311</v>
      </c>
      <c r="V4650" s="17">
        <f>[1]!s_dq_turn(A4650,E4650)</f>
        <v>1.052907981925959</v>
      </c>
      <c r="W4650" s="2">
        <f>[1]!s_pq_amount(A4650,"20260101","",100000000)</f>
        <v>167.31137296</v>
      </c>
      <c r="X4650" s="2">
        <f>[1]!s_pq_avgamount(A4650,"20260101","",100000000)</f>
        <v>1.5210124814545456</v>
      </c>
      <c r="Y4650" s="17">
        <f>[1]!s_ipo_dilutedpe(A4650)</f>
        <v>34.28</v>
      </c>
      <c r="Z4650" s="12">
        <f>[1]!s_ipo_collection_total(A4650,100000000)</f>
        <v>7.3440000000000003</v>
      </c>
      <c r="AA4650" s="2">
        <f>[1]!s_val_pe_ttm(A4650,E4650)</f>
        <v>42.985034942626953</v>
      </c>
      <c r="AB4650" s="5">
        <f>[1]!s_info_zjtxornot1(A4650,"")</f>
        <v>0</v>
      </c>
      <c r="AC4650" s="22" t="str">
        <f>[1]!s_info_nature1(A4650,"")</f>
        <v>公众企业</v>
      </c>
      <c r="AD4650" s="6" t="str">
        <f>[1]!s_info_city(A4650)</f>
        <v>上海市</v>
      </c>
      <c r="AE4650" s="6" t="str">
        <f>[1]!s_info_province(A4650)</f>
        <v>上海</v>
      </c>
      <c r="AF4650">
        <v>121.472644</v>
      </c>
      <c r="AG4650">
        <v>31.231705999999999</v>
      </c>
    </row>
    <row r="4651" spans="1:33" x14ac:dyDescent="0.3">
      <c r="A4651" s="12" t="s">
        <v>9570</v>
      </c>
      <c r="B4651" s="12" t="s">
        <v>9571</v>
      </c>
      <c r="C4651" s="16" t="str">
        <f>[1]!s_info_mkt(A4651)</f>
        <v>主板</v>
      </c>
      <c r="D4651" s="16" t="str">
        <f>[1]!s_ipo_listeddate(A4651)</f>
        <v>2000-07-18</v>
      </c>
      <c r="E4651" s="16" t="str">
        <f>[1]!lastradeday_s("000002","")</f>
        <v>2026-06-22</v>
      </c>
      <c r="F4651" s="16" t="str">
        <f>[1]!s_info_industry_csrc2023(A4651,"",3)</f>
        <v>其他金融业</v>
      </c>
      <c r="G4651" s="16" t="str">
        <f>[1]!s_info_industry_csrc2023(A4651,"",1)</f>
        <v>金融业</v>
      </c>
      <c r="H4651" s="16">
        <f>[1]!s_is(A4651,83,"FY","YTD","20251231",1,"",100000000)</f>
        <v>78.426573334300002</v>
      </c>
      <c r="I4651" s="16">
        <f>[1]!s_is(A4651,83,"FY","YTD","20241231",1,"",100000000)</f>
        <v>132.3553553948</v>
      </c>
      <c r="J4651" s="16">
        <f t="shared" si="216"/>
        <v>-0.40745447662194678</v>
      </c>
      <c r="K4651" s="16">
        <f>[1]!s_is(A4651,61,"FY","YTD","20251231",1,"",100000000)</f>
        <v>35.193720471300004</v>
      </c>
      <c r="L4651" s="16">
        <f>[1]!s_is(A4651,61,"FY","YTD","20241231",1,"",100000000)</f>
        <v>22.939934979899999</v>
      </c>
      <c r="M4651" s="16">
        <f t="shared" si="217"/>
        <v>0.53416827476349815</v>
      </c>
      <c r="N4651" s="16">
        <f>[1]!s_fa_roe(A4651,"20251231")</f>
        <v>10.9297</v>
      </c>
      <c r="O4651" s="16">
        <f>[1]!s_stmnote_rdexp(A4651,"20251231",1,10000)</f>
        <v>460.64052900000002</v>
      </c>
      <c r="P4651" s="20">
        <f t="shared" si="218"/>
        <v>5.8735261457424671E-4</v>
      </c>
      <c r="Q4651" s="16">
        <f>[1]!s_margin_tradingbalance(A4651,"",10000)</f>
        <v>97846.450200000007</v>
      </c>
      <c r="R4651" s="16">
        <f>[1]!s_margin_seclendingbalance(A4651,"",10000)</f>
        <v>74.8</v>
      </c>
      <c r="S4651" s="17">
        <f>[1]!s_val_ev(A4651,"",100000000)</f>
        <v>412.91000162260002</v>
      </c>
      <c r="T4651" s="17">
        <f>[1]!share_freesharesmv(A4651,"",100000000)</f>
        <v>109.08190740789999</v>
      </c>
      <c r="U4651" s="17">
        <f>[1]!s_dq_amount_btin(A4651,E4651,100000000)</f>
        <v>7.2976778800000002</v>
      </c>
      <c r="V4651" s="17">
        <f>[1]!s_dq_turn(A4651,E4651)</f>
        <v>1.8390259329304861</v>
      </c>
      <c r="W4651" s="2">
        <f>[1]!s_pq_amount(A4651,"20260101","",100000000)</f>
        <v>790.40557514</v>
      </c>
      <c r="X4651" s="2">
        <f>[1]!s_pq_avgamount(A4651,"20260101","",100000000)</f>
        <v>7.1855052285454546</v>
      </c>
      <c r="Y4651" s="17">
        <f>[1]!s_ipo_dilutedpe(A4651)</f>
        <v>32.799999999999997</v>
      </c>
      <c r="Z4651" s="12">
        <f>[1]!s_ipo_collection_total(A4651,100000000)</f>
        <v>2.448</v>
      </c>
      <c r="AA4651" s="2">
        <f>[1]!s_val_pe_ttm(A4651,E4651)</f>
        <v>9.9264984130859375</v>
      </c>
      <c r="AB4651" s="5">
        <f>[1]!s_info_zjtxornot1(A4651,"")</f>
        <v>0</v>
      </c>
      <c r="AC4651" s="22" t="str">
        <f>[1]!s_info_nature1(A4651,"")</f>
        <v>地方国有企业</v>
      </c>
      <c r="AD4651" s="6" t="str">
        <f>[1]!s_info_city(A4651)</f>
        <v>广州市</v>
      </c>
      <c r="AE4651" s="6" t="str">
        <f>[1]!s_info_province(A4651)</f>
        <v>广东省</v>
      </c>
      <c r="AF4651">
        <v>113.280637</v>
      </c>
      <c r="AG4651">
        <v>23.125177999999998</v>
      </c>
    </row>
    <row r="4652" spans="1:33" x14ac:dyDescent="0.3">
      <c r="A4652" s="12" t="s">
        <v>9572</v>
      </c>
      <c r="B4652" s="12" t="s">
        <v>9573</v>
      </c>
      <c r="C4652" s="16" t="str">
        <f>[1]!s_info_mkt(A4652)</f>
        <v>主板</v>
      </c>
      <c r="D4652" s="16" t="str">
        <f>[1]!s_ipo_listeddate(A4652)</f>
        <v>1997-04-15</v>
      </c>
      <c r="E4652" s="16" t="str">
        <f>[1]!lastradeday_s("000002","")</f>
        <v>2026-06-22</v>
      </c>
      <c r="F4652" s="16" t="str">
        <f>[1]!s_info_industry_csrc2023(A4652,"",3)</f>
        <v>资本市场服务</v>
      </c>
      <c r="G4652" s="16" t="str">
        <f>[1]!s_info_industry_csrc2023(A4652,"",1)</f>
        <v>金融业</v>
      </c>
      <c r="H4652" s="16">
        <f>[1]!s_is(A4652,83,"FY","YTD","20251231",1,"",100000000)</f>
        <v>9.2990564440999997</v>
      </c>
      <c r="I4652" s="16">
        <f>[1]!s_is(A4652,83,"FY","YTD","20241231",1,"",100000000)</f>
        <v>6.6265397963999995</v>
      </c>
      <c r="J4652" s="16">
        <f t="shared" si="216"/>
        <v>0.40330500228066213</v>
      </c>
      <c r="K4652" s="16">
        <f>[1]!s_is(A4652,61,"FY","YTD","20251231",1,"",100000000)</f>
        <v>2.8348804137000001</v>
      </c>
      <c r="L4652" s="16">
        <f>[1]!s_is(A4652,61,"FY","YTD","20241231",1,"",100000000)</f>
        <v>-0.89230122950000001</v>
      </c>
      <c r="M4652" s="16">
        <f t="shared" si="217"/>
        <v>4.1770441639854319</v>
      </c>
      <c r="N4652" s="16">
        <f>[1]!s_fa_roe(A4652,"20251231")</f>
        <v>11.155200000000001</v>
      </c>
      <c r="O4652" s="16">
        <f>[1]!s_stmnote_rdexp(A4652,"20251231",1,10000)</f>
        <v>0</v>
      </c>
      <c r="P4652" s="20">
        <f t="shared" si="218"/>
        <v>0</v>
      </c>
      <c r="Q4652" s="16">
        <f>[1]!s_margin_tradingbalance(A4652,"",10000)</f>
        <v>54460.724900000001</v>
      </c>
      <c r="R4652" s="16">
        <f>[1]!s_margin_seclendingbalance(A4652,"",10000)</f>
        <v>150.83410000000001</v>
      </c>
      <c r="S4652" s="17">
        <f>[1]!s_val_ev(A4652,"",100000000)</f>
        <v>86.016000000000005</v>
      </c>
      <c r="T4652" s="17">
        <f>[1]!share_freesharesmv(A4652,"",100000000)</f>
        <v>62.747867615999994</v>
      </c>
      <c r="U4652" s="17">
        <f>[1]!s_dq_amount_btin(A4652,E4652,100000000)</f>
        <v>3.9358662999999998</v>
      </c>
      <c r="V4652" s="17">
        <f>[1]!s_dq_turn(A4652,E4652)</f>
        <v>4.7494004987249987</v>
      </c>
      <c r="W4652" s="2">
        <f>[1]!s_pq_amount(A4652,"20260101","",100000000)</f>
        <v>317.21912269000001</v>
      </c>
      <c r="X4652" s="2">
        <f>[1]!s_pq_avgamount(A4652,"20260101","",100000000)</f>
        <v>2.8838102062727273</v>
      </c>
      <c r="Y4652" s="17">
        <f>[1]!s_ipo_dilutedpe(A4652)</f>
        <v>0</v>
      </c>
      <c r="Z4652" s="12">
        <f>[1]!s_ipo_collection_total(A4652,100000000)</f>
        <v>1.2162696</v>
      </c>
      <c r="AA4652" s="2">
        <f>[1]!s_val_pe_ttm(A4652,E4652)</f>
        <v>23.661657333374023</v>
      </c>
      <c r="AB4652" s="5">
        <f>[1]!s_info_zjtxornot1(A4652,"")</f>
        <v>0</v>
      </c>
      <c r="AC4652" s="22" t="str">
        <f>[1]!s_info_nature1(A4652,"")</f>
        <v>民营企业</v>
      </c>
      <c r="AD4652" s="6" t="str">
        <f>[1]!s_info_city(A4652)</f>
        <v>东莞市</v>
      </c>
      <c r="AE4652" s="6" t="str">
        <f>[1]!s_info_province(A4652)</f>
        <v>广东省</v>
      </c>
      <c r="AF4652">
        <v>113.746262</v>
      </c>
      <c r="AG4652">
        <v>23.046237000000001</v>
      </c>
    </row>
    <row r="4653" spans="1:33" x14ac:dyDescent="0.3">
      <c r="A4653" s="12" t="s">
        <v>9574</v>
      </c>
      <c r="B4653" s="12" t="s">
        <v>9575</v>
      </c>
      <c r="C4653" s="16" t="str">
        <f>[1]!s_info_mkt(A4653)</f>
        <v>科创板</v>
      </c>
      <c r="D4653" s="16" t="str">
        <f>[1]!s_ipo_listeddate(A4653)</f>
        <v>2019-07-22</v>
      </c>
      <c r="E4653" s="16" t="str">
        <f>[1]!lastradeday_s("000002","")</f>
        <v>2026-06-22</v>
      </c>
      <c r="F4653" s="16" t="str">
        <f>[1]!s_info_industry_csrc2023(A4653,"",3)</f>
        <v>计算机、通信和其他电子设备制造业</v>
      </c>
      <c r="G4653" s="16" t="str">
        <f>[1]!s_info_industry_csrc2023(A4653,"",1)</f>
        <v>制造业</v>
      </c>
      <c r="H4653" s="16">
        <f>[1]!s_is(A4653,83,"FY","YTD","20251231",1,"",100000000)</f>
        <v>122.6743500435</v>
      </c>
      <c r="I4653" s="16">
        <f>[1]!s_is(A4653,83,"FY","YTD","20241231",1,"",100000000)</f>
        <v>150.87554666759999</v>
      </c>
      <c r="J4653" s="16">
        <f t="shared" si="216"/>
        <v>-0.18691694742443044</v>
      </c>
      <c r="K4653" s="16">
        <f>[1]!s_is(A4653,61,"FY","YTD","20251231",1,"",100000000)</f>
        <v>-1.8744287047999999</v>
      </c>
      <c r="L4653" s="16">
        <f>[1]!s_is(A4653,61,"FY","YTD","20241231",1,"",100000000)</f>
        <v>2.9591077762000002</v>
      </c>
      <c r="M4653" s="16">
        <f t="shared" si="217"/>
        <v>-1.6334438778729063</v>
      </c>
      <c r="N4653" s="16">
        <f>[1]!s_fa_roe(A4653,"20251231")</f>
        <v>-2.2810000000000001</v>
      </c>
      <c r="O4653" s="16">
        <f>[1]!s_stmnote_rdexp(A4653,"20251231",1,10000)</f>
        <v>42165.122961000001</v>
      </c>
      <c r="P4653" s="20">
        <f t="shared" si="218"/>
        <v>3.4371588637761977E-2</v>
      </c>
      <c r="Q4653" s="16">
        <f>[1]!s_margin_tradingbalance(A4653,"",10000)</f>
        <v>189732.2708</v>
      </c>
      <c r="R4653" s="16">
        <f>[1]!s_margin_seclendingbalance(A4653,"",10000)</f>
        <v>652.71540000000005</v>
      </c>
      <c r="S4653" s="17">
        <f>[1]!s_val_ev(A4653,"",100000000)</f>
        <v>247.72384790199996</v>
      </c>
      <c r="T4653" s="17">
        <f>[1]!share_freesharesmv(A4653,"",100000000)</f>
        <v>158.32938522480001</v>
      </c>
      <c r="U4653" s="17">
        <f>[1]!s_dq_amount_btin(A4653,E4653,100000000)</f>
        <v>12.289507049999999</v>
      </c>
      <c r="V4653" s="17">
        <f>[1]!s_dq_turn(A4653,E4653)</f>
        <v>5.1173417850641565</v>
      </c>
      <c r="W4653" s="2">
        <f>[1]!s_pq_amount(A4653,"20260101","",100000000)</f>
        <v>1018.35977226</v>
      </c>
      <c r="X4653" s="2">
        <f>[1]!s_pq_avgamount(A4653,"20260101","",100000000)</f>
        <v>9.5173810491588782</v>
      </c>
      <c r="Y4653" s="17">
        <f>[1]!s_ipo_dilutedpe(A4653)</f>
        <v>58.21</v>
      </c>
      <c r="Z4653" s="12">
        <f>[1]!s_ipo_collection_total(A4653,100000000)</f>
        <v>11.978999999999999</v>
      </c>
      <c r="AA4653" s="2">
        <f>[1]!s_val_pe_ttm(A4653,E4653)</f>
        <v>-154.42909240722656</v>
      </c>
      <c r="AB4653" s="5">
        <f>[1]!s_info_zjtxornot1(A4653,"")</f>
        <v>1</v>
      </c>
      <c r="AC4653" s="22" t="str">
        <f>[1]!s_info_nature1(A4653,"")</f>
        <v>民营企业</v>
      </c>
      <c r="AD4653" s="6" t="str">
        <f>[1]!s_info_city(A4653)</f>
        <v>余姚市</v>
      </c>
      <c r="AE4653" s="6" t="str">
        <f>[1]!s_info_province(A4653)</f>
        <v>浙江省</v>
      </c>
      <c r="AF4653">
        <v>121.152779</v>
      </c>
      <c r="AG4653">
        <v>29.996456999999999</v>
      </c>
    </row>
    <row r="4654" spans="1:33" x14ac:dyDescent="0.3">
      <c r="A4654" s="12" t="s">
        <v>9576</v>
      </c>
      <c r="B4654" s="12" t="s">
        <v>9577</v>
      </c>
      <c r="C4654" s="16" t="str">
        <f>[1]!s_info_mkt(A4654)</f>
        <v>主板</v>
      </c>
      <c r="D4654" s="16" t="str">
        <f>[1]!s_ipo_listeddate(A4654)</f>
        <v>2020-05-19</v>
      </c>
      <c r="E4654" s="16" t="str">
        <f>[1]!lastradeday_s("000002","")</f>
        <v>2026-06-22</v>
      </c>
      <c r="F4654" s="16" t="str">
        <f>[1]!s_info_industry_csrc2023(A4654,"",3)</f>
        <v>电力、热力生产和供应业</v>
      </c>
      <c r="G4654" s="16" t="str">
        <f>[1]!s_info_industry_csrc2023(A4654,"",1)</f>
        <v>电力、热力、燃气及水生产和供应业</v>
      </c>
      <c r="H4654" s="16">
        <f>[1]!s_is(A4654,83,"FY","YTD","20251231",1,"",100000000)</f>
        <v>39.001430900800003</v>
      </c>
      <c r="I4654" s="16">
        <f>[1]!s_is(A4654,83,"FY","YTD","20241231",1,"",100000000)</f>
        <v>47.746882231999997</v>
      </c>
      <c r="J4654" s="16">
        <f t="shared" si="216"/>
        <v>-0.1831627725702849</v>
      </c>
      <c r="K4654" s="16">
        <f>[1]!s_is(A4654,61,"FY","YTD","20251231",1,"",100000000)</f>
        <v>3.2985052274000002</v>
      </c>
      <c r="L4654" s="16">
        <f>[1]!s_is(A4654,61,"FY","YTD","20241231",1,"",100000000)</f>
        <v>3.2437699914999998</v>
      </c>
      <c r="M4654" s="16">
        <f t="shared" si="217"/>
        <v>1.6873957168180555E-2</v>
      </c>
      <c r="N4654" s="16">
        <f>[1]!s_fa_roe(A4654,"20251231")</f>
        <v>2.0613000000000001</v>
      </c>
      <c r="O4654" s="16">
        <f>[1]!s_stmnote_rdexp(A4654,"20251231",1,10000)</f>
        <v>272.720528</v>
      </c>
      <c r="P4654" s="20">
        <f t="shared" si="218"/>
        <v>6.9925774952632805E-4</v>
      </c>
      <c r="Q4654" s="16">
        <f>[1]!s_margin_tradingbalance(A4654,"",10000)</f>
        <v>87455.297099999996</v>
      </c>
      <c r="R4654" s="16">
        <f>[1]!s_margin_seclendingbalance(A4654,"",10000)</f>
        <v>542.03099999999995</v>
      </c>
      <c r="S4654" s="17">
        <f>[1]!s_val_ev(A4654,"",100000000)</f>
        <v>178.70278670399998</v>
      </c>
      <c r="T4654" s="17">
        <f>[1]!share_freesharesmv(A4654,"",100000000)</f>
        <v>137.739586704</v>
      </c>
      <c r="U4654" s="17">
        <f>[1]!s_dq_amount_btin(A4654,E4654,100000000)</f>
        <v>7.70517933</v>
      </c>
      <c r="V4654" s="17">
        <f>[1]!s_dq_turn(A4654,E4654)</f>
        <v>4.3579541649227576</v>
      </c>
      <c r="W4654" s="2">
        <f>[1]!s_pq_amount(A4654,"20260101","",100000000)</f>
        <v>2208.1142770500001</v>
      </c>
      <c r="X4654" s="2">
        <f>[1]!s_pq_avgamount(A4654,"20260101","",100000000)</f>
        <v>20.073766155000001</v>
      </c>
      <c r="Y4654" s="17">
        <f>[1]!s_ipo_dilutedpe(A4654)</f>
        <v>16.584399999999999</v>
      </c>
      <c r="Z4654" s="12">
        <f>[1]!s_ipo_collection_total(A4654,100000000)</f>
        <v>25.983710691399999</v>
      </c>
      <c r="AA4654" s="2">
        <f>[1]!s_val_pe_ttm(A4654,E4654)</f>
        <v>75.753486633300781</v>
      </c>
      <c r="AB4654" s="5">
        <f>[1]!s_info_zjtxornot1(A4654,"")</f>
        <v>0</v>
      </c>
      <c r="AC4654" s="22" t="str">
        <f>[1]!s_info_nature1(A4654,"")</f>
        <v>民营企业</v>
      </c>
      <c r="AD4654" s="6" t="str">
        <f>[1]!s_info_city(A4654)</f>
        <v>上饶市</v>
      </c>
      <c r="AE4654" s="6" t="str">
        <f>[1]!s_info_province(A4654)</f>
        <v>江西省</v>
      </c>
      <c r="AF4654">
        <v>117.97118500000001</v>
      </c>
      <c r="AG4654">
        <v>28.444420000000001</v>
      </c>
    </row>
    <row r="4655" spans="1:33" x14ac:dyDescent="0.3">
      <c r="A4655" s="12" t="s">
        <v>389</v>
      </c>
      <c r="B4655" s="12" t="s">
        <v>390</v>
      </c>
      <c r="C4655" s="16" t="str">
        <f>[1]!s_info_mkt(A4655)</f>
        <v>北证</v>
      </c>
      <c r="D4655" s="16" t="str">
        <f>[1]!s_ipo_listeddate(A4655)</f>
        <v>2022-10-18</v>
      </c>
      <c r="E4655" s="16" t="str">
        <f>[1]!lastradeday_s("000002","")</f>
        <v>2026-06-22</v>
      </c>
      <c r="F4655" s="16" t="str">
        <f>[1]!s_info_industry_csrc2023(A4655,"",3)</f>
        <v>专用设备制造业</v>
      </c>
      <c r="G4655" s="16" t="str">
        <f>[1]!s_info_industry_csrc2023(A4655,"",1)</f>
        <v>制造业</v>
      </c>
      <c r="H4655" s="16">
        <f>[1]!s_is(A4655,83,"FY","YTD","20251231",1,"",100000000)</f>
        <v>3.0854489545999999</v>
      </c>
      <c r="I4655" s="16">
        <f>[1]!s_is(A4655,83,"FY","YTD","20241231",1,"",100000000)</f>
        <v>2.9577328193999999</v>
      </c>
      <c r="J4655" s="16">
        <f t="shared" si="216"/>
        <v>4.3180416554970735E-2</v>
      </c>
      <c r="K4655" s="16">
        <f>[1]!s_is(A4655,61,"FY","YTD","20251231",1,"",100000000)</f>
        <v>0.19107093280000001</v>
      </c>
      <c r="L4655" s="16">
        <f>[1]!s_is(A4655,61,"FY","YTD","20241231",1,"",100000000)</f>
        <v>0.18087029570000002</v>
      </c>
      <c r="M4655" s="16">
        <f t="shared" si="217"/>
        <v>5.639752542296525E-2</v>
      </c>
      <c r="N4655" s="16">
        <f>[1]!s_fa_roe(A4655,"20251231")</f>
        <v>3.0897999999999999</v>
      </c>
      <c r="O4655" s="16">
        <f>[1]!s_stmnote_rdexp(A4655,"20251231",1,10000)</f>
        <v>3127.4365950000001</v>
      </c>
      <c r="P4655" s="20">
        <f t="shared" si="218"/>
        <v>0.10136082758191162</v>
      </c>
      <c r="Q4655" s="16">
        <f>[1]!s_margin_tradingbalance(A4655,"",10000)</f>
        <v>996.30600000000004</v>
      </c>
      <c r="R4655" s="16">
        <f>[1]!s_margin_seclendingbalance(A4655,"",10000)</f>
        <v>0</v>
      </c>
      <c r="S4655" s="17">
        <f>[1]!s_val_ev(A4655,"",100000000)</f>
        <v>12.371886458599999</v>
      </c>
      <c r="T4655" s="17">
        <f>[1]!share_freesharesmv(A4655,"",100000000)</f>
        <v>4.0221074957000003</v>
      </c>
      <c r="U4655" s="17">
        <f>[1]!s_dq_amount_btin(A4655,E4655,100000000)</f>
        <v>0.17473627999999999</v>
      </c>
      <c r="V4655" s="17">
        <f>[1]!s_dq_turn(A4655,E4655)</f>
        <v>2.8668316846529418</v>
      </c>
      <c r="W4655" s="2">
        <f>[1]!s_pq_amount(A4655,"20260101","",100000000)</f>
        <v>23.073060739999999</v>
      </c>
      <c r="X4655" s="2">
        <f>[1]!s_pq_avgamount(A4655,"20260101","",100000000)</f>
        <v>0.20975509763636363</v>
      </c>
      <c r="Y4655" s="17">
        <f>[1]!s_ipo_dilutedpe(A4655)</f>
        <v>25.72</v>
      </c>
      <c r="Z4655" s="12">
        <f>[1]!s_ipo_collection_total(A4655,100000000)</f>
        <v>3.86923744</v>
      </c>
      <c r="AA4655" s="2">
        <f>[1]!s_val_pe_ttm(A4655,E4655)</f>
        <v>61.562583923339844</v>
      </c>
      <c r="AB4655" s="5">
        <f>[1]!s_info_zjtxornot1(A4655,"")</f>
        <v>1</v>
      </c>
      <c r="AC4655" s="22" t="str">
        <f>[1]!s_info_nature1(A4655,"")</f>
        <v>地方国有企业</v>
      </c>
      <c r="AD4655" s="6" t="str">
        <f>[1]!s_info_city(A4655)</f>
        <v>合肥市</v>
      </c>
      <c r="AE4655" s="6" t="str">
        <f>[1]!s_info_province(A4655)</f>
        <v>安徽省</v>
      </c>
      <c r="AF4655">
        <v>117.28304199999999</v>
      </c>
      <c r="AG4655">
        <v>31.861190000000001</v>
      </c>
    </row>
    <row r="4656" spans="1:33" x14ac:dyDescent="0.3">
      <c r="A4656" s="12" t="s">
        <v>387</v>
      </c>
      <c r="B4656" s="12" t="s">
        <v>388</v>
      </c>
      <c r="C4656" s="16" t="str">
        <f>[1]!s_info_mkt(A4656)</f>
        <v>北证</v>
      </c>
      <c r="D4656" s="16" t="str">
        <f>[1]!s_ipo_listeddate(A4656)</f>
        <v>2023-06-01</v>
      </c>
      <c r="E4656" s="16" t="str">
        <f>[1]!lastradeday_s("000002","")</f>
        <v>2026-06-22</v>
      </c>
      <c r="F4656" s="16" t="str">
        <f>[1]!s_info_industry_csrc2023(A4656,"",3)</f>
        <v>仪器仪表制造业</v>
      </c>
      <c r="G4656" s="16" t="str">
        <f>[1]!s_info_industry_csrc2023(A4656,"",1)</f>
        <v>制造业</v>
      </c>
      <c r="H4656" s="16">
        <f>[1]!s_is(A4656,83,"FY","YTD","20251231",1,"",100000000)</f>
        <v>1.6790180558000001</v>
      </c>
      <c r="I4656" s="16">
        <f>[1]!s_is(A4656,83,"FY","YTD","20241231",1,"",100000000)</f>
        <v>1.7536568496</v>
      </c>
      <c r="J4656" s="16">
        <f t="shared" si="216"/>
        <v>-4.256180096865847E-2</v>
      </c>
      <c r="K4656" s="16">
        <f>[1]!s_is(A4656,61,"FY","YTD","20251231",1,"",100000000)</f>
        <v>0.62805847960000005</v>
      </c>
      <c r="L4656" s="16">
        <f>[1]!s_is(A4656,61,"FY","YTD","20241231",1,"",100000000)</f>
        <v>0.73597778819999993</v>
      </c>
      <c r="M4656" s="16">
        <f t="shared" si="217"/>
        <v>-0.14663392065668304</v>
      </c>
      <c r="N4656" s="16">
        <f>[1]!s_fa_roe(A4656,"20251231")</f>
        <v>12.5274</v>
      </c>
      <c r="O4656" s="16">
        <f>[1]!s_stmnote_rdexp(A4656,"20251231",1,10000)</f>
        <v>1828.3470379999999</v>
      </c>
      <c r="P4656" s="20">
        <f t="shared" si="218"/>
        <v>0.10889382825182599</v>
      </c>
      <c r="Q4656" s="16">
        <f>[1]!s_margin_tradingbalance(A4656,"",10000)</f>
        <v>1551.0001</v>
      </c>
      <c r="R4656" s="16">
        <f>[1]!s_margin_seclendingbalance(A4656,"",10000)</f>
        <v>0</v>
      </c>
      <c r="S4656" s="17">
        <f>[1]!s_val_ev(A4656,"",100000000)</f>
        <v>21.387957712000002</v>
      </c>
      <c r="T4656" s="17">
        <f>[1]!share_freesharesmv(A4656,"",100000000)</f>
        <v>5.3508682541999999</v>
      </c>
      <c r="U4656" s="17">
        <f>[1]!s_dq_amount_btin(A4656,E4656,100000000)</f>
        <v>0.19496804000000001</v>
      </c>
      <c r="V4656" s="17">
        <f>[1]!s_dq_turn(A4656,E4656)</f>
        <v>3.7652742681873823</v>
      </c>
      <c r="W4656" s="2">
        <f>[1]!s_pq_amount(A4656,"20260101","",100000000)</f>
        <v>46.148761239999999</v>
      </c>
      <c r="X4656" s="2">
        <f>[1]!s_pq_avgamount(A4656,"20260101","",100000000)</f>
        <v>0.41953419309090911</v>
      </c>
      <c r="Y4656" s="17">
        <f>[1]!s_ipo_dilutedpe(A4656)</f>
        <v>23.45</v>
      </c>
      <c r="Z4656" s="12">
        <f>[1]!s_ipo_collection_total(A4656,100000000)</f>
        <v>2.8462000000000001</v>
      </c>
      <c r="AA4656" s="2">
        <f>[1]!s_val_pe_ttm(A4656,E4656)</f>
        <v>35.534221649169922</v>
      </c>
      <c r="AB4656" s="5">
        <f>[1]!s_info_zjtxornot1(A4656,"")</f>
        <v>0</v>
      </c>
      <c r="AC4656" s="22" t="str">
        <f>[1]!s_info_nature1(A4656,"")</f>
        <v>民营企业</v>
      </c>
      <c r="AD4656" s="6" t="str">
        <f>[1]!s_info_city(A4656)</f>
        <v>武汉市</v>
      </c>
      <c r="AE4656" s="6" t="str">
        <f>[1]!s_info_province(A4656)</f>
        <v>湖北省</v>
      </c>
      <c r="AF4656">
        <v>114.29857199999999</v>
      </c>
      <c r="AG4656">
        <v>30.584354999999999</v>
      </c>
    </row>
    <row r="4657" spans="1:33" x14ac:dyDescent="0.3">
      <c r="A4657" s="12" t="s">
        <v>9578</v>
      </c>
      <c r="B4657" s="12" t="s">
        <v>9579</v>
      </c>
      <c r="C4657" s="16" t="str">
        <f>[1]!s_info_mkt(A4657)</f>
        <v>主板</v>
      </c>
      <c r="D4657" s="16" t="str">
        <f>[1]!s_ipo_listeddate(A4657)</f>
        <v>1997-02-28</v>
      </c>
      <c r="E4657" s="16" t="str">
        <f>[1]!lastradeday_s("000002","")</f>
        <v>2026-06-22</v>
      </c>
      <c r="F4657" s="16" t="str">
        <f>[1]!s_info_industry_csrc2023(A4657,"",3)</f>
        <v>商务服务业</v>
      </c>
      <c r="G4657" s="16" t="str">
        <f>[1]!s_info_industry_csrc2023(A4657,"",1)</f>
        <v>租赁和商务服务业</v>
      </c>
      <c r="H4657" s="16">
        <f>[1]!s_is(A4657,83,"FY","YTD","20251231",1,"",100000000)</f>
        <v>8.7752968863999996</v>
      </c>
      <c r="I4657" s="16">
        <f>[1]!s_is(A4657,83,"FY","YTD","20241231",1,"",100000000)</f>
        <v>9.4964699585000005</v>
      </c>
      <c r="J4657" s="16">
        <f t="shared" si="216"/>
        <v>-7.5941173430923214E-2</v>
      </c>
      <c r="K4657" s="16">
        <f>[1]!s_is(A4657,61,"FY","YTD","20251231",1,"",100000000)</f>
        <v>-0.16213779960000002</v>
      </c>
      <c r="L4657" s="16">
        <f>[1]!s_is(A4657,61,"FY","YTD","20241231",1,"",100000000)</f>
        <v>1.4083408819000001</v>
      </c>
      <c r="M4657" s="16">
        <f t="shared" si="217"/>
        <v>-1.1151268145970874</v>
      </c>
      <c r="N4657" s="16">
        <f>[1]!s_fa_roe(A4657,"20251231")</f>
        <v>-0.2742</v>
      </c>
      <c r="O4657" s="16">
        <f>[1]!s_stmnote_rdexp(A4657,"20251231",1,10000)</f>
        <v>759.81143299999997</v>
      </c>
      <c r="P4657" s="20">
        <f t="shared" si="218"/>
        <v>8.6585268035496276E-3</v>
      </c>
      <c r="Q4657" s="16">
        <f>[1]!s_margin_tradingbalance(A4657,"",10000)</f>
        <v>49196.8825</v>
      </c>
      <c r="R4657" s="16">
        <f>[1]!s_margin_seclendingbalance(A4657,"",10000)</f>
        <v>28.417200000000001</v>
      </c>
      <c r="S4657" s="17">
        <f>[1]!s_val_ev(A4657,"",100000000)</f>
        <v>52.1821570368</v>
      </c>
      <c r="T4657" s="17">
        <f>[1]!share_freesharesmv(A4657,"",100000000)</f>
        <v>31.438805996799999</v>
      </c>
      <c r="U4657" s="17">
        <f>[1]!s_dq_amount_btin(A4657,E4657,100000000)</f>
        <v>0.56219971000000002</v>
      </c>
      <c r="V4657" s="17">
        <f>[1]!s_dq_turn(A4657,E4657)</f>
        <v>1.0921008374531294</v>
      </c>
      <c r="W4657" s="2">
        <f>[1]!s_pq_amount(A4657,"20260101","",100000000)</f>
        <v>84.972221079999997</v>
      </c>
      <c r="X4657" s="2">
        <f>[1]!s_pq_avgamount(A4657,"20260101","",100000000)</f>
        <v>0.77247473709090908</v>
      </c>
      <c r="Y4657" s="17">
        <f>[1]!s_ipo_dilutedpe(A4657)</f>
        <v>0</v>
      </c>
      <c r="Z4657" s="12">
        <f>[1]!s_ipo_collection_total(A4657,100000000)</f>
        <v>1.98315</v>
      </c>
      <c r="AA4657" s="2">
        <f>[1]!s_val_pe_ttm(A4657,E4657)</f>
        <v>17.19550895690918</v>
      </c>
      <c r="AB4657" s="5">
        <f>[1]!s_info_zjtxornot1(A4657,"")</f>
        <v>0</v>
      </c>
      <c r="AC4657" s="22" t="str">
        <f>[1]!s_info_nature1(A4657,"")</f>
        <v>地方国有企业</v>
      </c>
      <c r="AD4657" s="6" t="str">
        <f>[1]!s_info_city(A4657)</f>
        <v>绍兴市</v>
      </c>
      <c r="AE4657" s="6" t="str">
        <f>[1]!s_info_province(A4657)</f>
        <v>浙江省</v>
      </c>
      <c r="AF4657">
        <v>120.582112</v>
      </c>
      <c r="AG4657">
        <v>29.997116999999999</v>
      </c>
    </row>
    <row r="4658" spans="1:33" x14ac:dyDescent="0.3">
      <c r="A4658" s="12" t="s">
        <v>9580</v>
      </c>
      <c r="B4658" s="12" t="s">
        <v>9581</v>
      </c>
      <c r="C4658" s="16" t="str">
        <f>[1]!s_info_mkt(A4658)</f>
        <v>创业板</v>
      </c>
      <c r="D4658" s="16" t="str">
        <f>[1]!s_ipo_listeddate(A4658)</f>
        <v>2020-07-22</v>
      </c>
      <c r="E4658" s="16" t="str">
        <f>[1]!lastradeday_s("000002","")</f>
        <v>2026-06-22</v>
      </c>
      <c r="F4658" s="16" t="str">
        <f>[1]!s_info_industry_csrc2023(A4658,"",3)</f>
        <v>化学原料和化学制品制造业</v>
      </c>
      <c r="G4658" s="16" t="str">
        <f>[1]!s_info_industry_csrc2023(A4658,"",1)</f>
        <v>制造业</v>
      </c>
      <c r="H4658" s="16">
        <f>[1]!s_is(A4658,83,"FY","YTD","20251231",1,"",100000000)</f>
        <v>14.8317087624</v>
      </c>
      <c r="I4658" s="16">
        <f>[1]!s_is(A4658,83,"FY","YTD","20241231",1,"",100000000)</f>
        <v>22.7598458788</v>
      </c>
      <c r="J4658" s="16">
        <f t="shared" si="216"/>
        <v>-0.3483387874688898</v>
      </c>
      <c r="K4658" s="16">
        <f>[1]!s_is(A4658,61,"FY","YTD","20251231",1,"",100000000)</f>
        <v>1.0803399929999999</v>
      </c>
      <c r="L4658" s="16">
        <f>[1]!s_is(A4658,61,"FY","YTD","20241231",1,"",100000000)</f>
        <v>5.6247338340999997</v>
      </c>
      <c r="M4658" s="16">
        <f t="shared" si="217"/>
        <v>-0.80793046838048954</v>
      </c>
      <c r="N4658" s="16">
        <f>[1]!s_fa_roe(A4658,"20251231")</f>
        <v>3.8908999999999998</v>
      </c>
      <c r="O4658" s="16">
        <f>[1]!s_stmnote_rdexp(A4658,"20251231",1,10000)</f>
        <v>6593.7254409999996</v>
      </c>
      <c r="P4658" s="20">
        <f t="shared" si="218"/>
        <v>4.4456950622680867E-2</v>
      </c>
      <c r="Q4658" s="16">
        <f>[1]!s_margin_tradingbalance(A4658,"",10000)</f>
        <v>14439.092699999999</v>
      </c>
      <c r="R4658" s="16">
        <f>[1]!s_margin_seclendingbalance(A4658,"",10000)</f>
        <v>72.245800000000003</v>
      </c>
      <c r="S4658" s="17">
        <f>[1]!s_val_ev(A4658,"",100000000)</f>
        <v>53.562381309799996</v>
      </c>
      <c r="T4658" s="17">
        <f>[1]!share_freesharesmv(A4658,"",100000000)</f>
        <v>20.525135949799999</v>
      </c>
      <c r="U4658" s="17">
        <f>[1]!s_dq_amount_btin(A4658,E4658,100000000)</f>
        <v>1.12809279</v>
      </c>
      <c r="V4658" s="17">
        <f>[1]!s_dq_turn(A4658,E4658)</f>
        <v>2.2495668124460306</v>
      </c>
      <c r="W4658" s="2">
        <f>[1]!s_pq_amount(A4658,"20260101","",100000000)</f>
        <v>90.760380569999995</v>
      </c>
      <c r="X4658" s="2">
        <f>[1]!s_pq_avgamount(A4658,"20260101","",100000000)</f>
        <v>0.82509436881818177</v>
      </c>
      <c r="Y4658" s="17">
        <f>[1]!s_ipo_dilutedpe(A4658)</f>
        <v>22.44</v>
      </c>
      <c r="Z4658" s="12">
        <f>[1]!s_ipo_collection_total(A4658,100000000)</f>
        <v>8.6240319999999997</v>
      </c>
      <c r="AA4658" s="2">
        <f>[1]!s_val_pe_ttm(A4658,E4658)</f>
        <v>53.135540008544922</v>
      </c>
      <c r="AB4658" s="5">
        <f>[1]!s_info_zjtxornot1(A4658,"")</f>
        <v>1</v>
      </c>
      <c r="AC4658" s="22" t="str">
        <f>[1]!s_info_nature1(A4658,"")</f>
        <v>民营企业</v>
      </c>
      <c r="AD4658" s="6" t="str">
        <f>[1]!s_info_city(A4658)</f>
        <v>南京市</v>
      </c>
      <c r="AE4658" s="6" t="str">
        <f>[1]!s_info_province(A4658)</f>
        <v>江苏省</v>
      </c>
      <c r="AF4658">
        <v>118.767413</v>
      </c>
      <c r="AG4658">
        <v>32.041544000000002</v>
      </c>
    </row>
    <row r="4659" spans="1:33" x14ac:dyDescent="0.3">
      <c r="A4659" s="12" t="s">
        <v>9582</v>
      </c>
      <c r="B4659" s="12" t="s">
        <v>9583</v>
      </c>
      <c r="C4659" s="16" t="str">
        <f>[1]!s_info_mkt(A4659)</f>
        <v>创业板</v>
      </c>
      <c r="D4659" s="16" t="str">
        <f>[1]!s_ipo_listeddate(A4659)</f>
        <v>2014-07-31</v>
      </c>
      <c r="E4659" s="16" t="str">
        <f>[1]!lastradeday_s("000002","")</f>
        <v>2026-06-22</v>
      </c>
      <c r="F4659" s="16" t="str">
        <f>[1]!s_info_industry_csrc2023(A4659,"",3)</f>
        <v>计算机、通信和其他电子设备制造业</v>
      </c>
      <c r="G4659" s="16" t="str">
        <f>[1]!s_info_industry_csrc2023(A4659,"",1)</f>
        <v>制造业</v>
      </c>
      <c r="H4659" s="16">
        <f>[1]!s_is(A4659,83,"FY","YTD","20251231",1,"",100000000)</f>
        <v>75.488261045399994</v>
      </c>
      <c r="I4659" s="16">
        <f>[1]!s_is(A4659,83,"FY","YTD","20241231",1,"",100000000)</f>
        <v>66.082500413299996</v>
      </c>
      <c r="J4659" s="16">
        <f t="shared" si="216"/>
        <v>0.14233360682894136</v>
      </c>
      <c r="K4659" s="16">
        <f>[1]!s_is(A4659,61,"FY","YTD","20251231",1,"",100000000)</f>
        <v>4.0218923313000001</v>
      </c>
      <c r="L4659" s="16">
        <f>[1]!s_is(A4659,61,"FY","YTD","20241231",1,"",100000000)</f>
        <v>8.4764508860000003</v>
      </c>
      <c r="M4659" s="16">
        <f t="shared" si="217"/>
        <v>-0.52552166167296543</v>
      </c>
      <c r="N4659" s="16">
        <f>[1]!s_fa_roe(A4659,"20251231")</f>
        <v>3.5438999999999998</v>
      </c>
      <c r="O4659" s="16">
        <f>[1]!s_stmnote_rdexp(A4659,"20251231",1,10000)</f>
        <v>12481.50555</v>
      </c>
      <c r="P4659" s="20">
        <f t="shared" si="218"/>
        <v>1.6534366240723703E-2</v>
      </c>
      <c r="Q4659" s="16">
        <f>[1]!s_margin_tradingbalance(A4659,"",10000)</f>
        <v>297545.4988</v>
      </c>
      <c r="R4659" s="16">
        <f>[1]!s_margin_seclendingbalance(A4659,"",10000)</f>
        <v>738.16600000000005</v>
      </c>
      <c r="S4659" s="17">
        <f>[1]!s_val_ev(A4659,"",100000000)</f>
        <v>762.62922338399994</v>
      </c>
      <c r="T4659" s="17">
        <f>[1]!share_freesharesmv(A4659,"",100000000)</f>
        <v>471.636024894</v>
      </c>
      <c r="U4659" s="17">
        <f>[1]!s_dq_amount_btin(A4659,E4659,100000000)</f>
        <v>73.352474939999993</v>
      </c>
      <c r="V4659" s="17">
        <f>[1]!s_dq_turn(A4659,E4659)</f>
        <v>12.680192740098825</v>
      </c>
      <c r="W4659" s="2">
        <f>[1]!s_pq_amount(A4659,"20260101","",100000000)</f>
        <v>4278.8216983599996</v>
      </c>
      <c r="X4659" s="2">
        <f>[1]!s_pq_avgamount(A4659,"20260101","",100000000)</f>
        <v>38.898379075999998</v>
      </c>
      <c r="Y4659" s="17">
        <f>[1]!s_ipo_dilutedpe(A4659)</f>
        <v>18.29</v>
      </c>
      <c r="Z4659" s="12">
        <f>[1]!s_ipo_collection_total(A4659,100000000)</f>
        <v>1.6516500000000001</v>
      </c>
      <c r="AA4659" s="2">
        <f>[1]!s_val_pe_ttm(A4659,E4659)</f>
        <v>55.75439453125</v>
      </c>
      <c r="AB4659" s="5">
        <f>[1]!s_info_zjtxornot1(A4659,"")</f>
        <v>1</v>
      </c>
      <c r="AC4659" s="22" t="str">
        <f>[1]!s_info_nature1(A4659,"")</f>
        <v>民营企业</v>
      </c>
      <c r="AD4659" s="6" t="str">
        <f>[1]!s_info_city(A4659)</f>
        <v>苏州市</v>
      </c>
      <c r="AE4659" s="6" t="str">
        <f>[1]!s_info_province(A4659)</f>
        <v>江苏省</v>
      </c>
      <c r="AF4659">
        <v>120.619585</v>
      </c>
      <c r="AG4659">
        <v>31.299378999999998</v>
      </c>
    </row>
    <row r="4660" spans="1:33" x14ac:dyDescent="0.3">
      <c r="A4660" s="12" t="s">
        <v>391</v>
      </c>
      <c r="B4660" s="12" t="s">
        <v>392</v>
      </c>
      <c r="C4660" s="16" t="str">
        <f>[1]!s_info_mkt(A4660)</f>
        <v>北证</v>
      </c>
      <c r="D4660" s="16" t="str">
        <f>[1]!s_ipo_listeddate(A4660)</f>
        <v>2020-11-18</v>
      </c>
      <c r="E4660" s="16" t="str">
        <f>[1]!lastradeday_s("000002","")</f>
        <v>2026-06-22</v>
      </c>
      <c r="F4660" s="16" t="str">
        <f>[1]!s_info_industry_csrc2023(A4660,"",3)</f>
        <v>仪器仪表制造业</v>
      </c>
      <c r="G4660" s="16" t="str">
        <f>[1]!s_info_industry_csrc2023(A4660,"",1)</f>
        <v>制造业</v>
      </c>
      <c r="H4660" s="16">
        <f>[1]!s_is(A4660,83,"FY","YTD","20251231",1,"",100000000)</f>
        <v>2.5840565308000003</v>
      </c>
      <c r="I4660" s="16">
        <f>[1]!s_is(A4660,83,"FY","YTD","20241231",1,"",100000000)</f>
        <v>2.5482628841000001</v>
      </c>
      <c r="J4660" s="16">
        <f t="shared" si="216"/>
        <v>1.4046292838677088E-2</v>
      </c>
      <c r="K4660" s="16">
        <f>[1]!s_is(A4660,61,"FY","YTD","20251231",1,"",100000000)</f>
        <v>0.40859278759999995</v>
      </c>
      <c r="L4660" s="16">
        <f>[1]!s_is(A4660,61,"FY","YTD","20241231",1,"",100000000)</f>
        <v>0.37887795729999996</v>
      </c>
      <c r="M4660" s="16">
        <f t="shared" si="217"/>
        <v>7.842850112410063E-2</v>
      </c>
      <c r="N4660" s="16">
        <f>[1]!s_fa_roe(A4660,"20251231")</f>
        <v>11.8239</v>
      </c>
      <c r="O4660" s="16">
        <f>[1]!s_stmnote_rdexp(A4660,"20251231",1,10000)</f>
        <v>880.25838299999998</v>
      </c>
      <c r="P4660" s="20">
        <f t="shared" si="218"/>
        <v>3.4064981648349625E-2</v>
      </c>
      <c r="Q4660" s="16">
        <f>[1]!s_margin_tradingbalance(A4660,"",10000)</f>
        <v>1474.68</v>
      </c>
      <c r="R4660" s="16">
        <f>[1]!s_margin_seclendingbalance(A4660,"",10000)</f>
        <v>0</v>
      </c>
      <c r="S4660" s="17">
        <f>[1]!s_val_ev(A4660,"",100000000)</f>
        <v>16.878079483200001</v>
      </c>
      <c r="T4660" s="17">
        <f>[1]!share_freesharesmv(A4660,"",100000000)</f>
        <v>8.6156877291000011</v>
      </c>
      <c r="U4660" s="17">
        <f>[1]!s_dq_amount_btin(A4660,E4660,100000000)</f>
        <v>0.45033231000000001</v>
      </c>
      <c r="V4660" s="17">
        <f>[1]!s_dq_turn(A4660,E4660)</f>
        <v>3.8853078343182497</v>
      </c>
      <c r="W4660" s="2">
        <f>[1]!s_pq_amount(A4660,"20260101","",100000000)</f>
        <v>101.94768406</v>
      </c>
      <c r="X4660" s="2">
        <f>[1]!s_pq_avgamount(A4660,"20260101","",100000000)</f>
        <v>0.9267971278181818</v>
      </c>
      <c r="Y4660" s="17">
        <f>[1]!s_ipo_dilutedpe(A4660)</f>
        <v>16.100000000000001</v>
      </c>
      <c r="Z4660" s="12">
        <f>[1]!s_ipo_collection_total(A4660,100000000)</f>
        <v>0.44283</v>
      </c>
      <c r="AA4660" s="2">
        <f>[1]!s_val_pe_ttm(A4660,E4660)</f>
        <v>40.136219024658203</v>
      </c>
      <c r="AB4660" s="5">
        <f>[1]!s_info_zjtxornot1(A4660,"")</f>
        <v>1</v>
      </c>
      <c r="AC4660" s="22" t="str">
        <f>[1]!s_info_nature1(A4660,"")</f>
        <v>民营企业</v>
      </c>
      <c r="AD4660" s="6" t="str">
        <f>[1]!s_info_city(A4660)</f>
        <v>常州市</v>
      </c>
      <c r="AE4660" s="6" t="str">
        <f>[1]!s_info_province(A4660)</f>
        <v>江苏省</v>
      </c>
      <c r="AF4660">
        <v>119.946973</v>
      </c>
      <c r="AG4660">
        <v>31.772752000000001</v>
      </c>
    </row>
    <row r="4661" spans="1:33" x14ac:dyDescent="0.3">
      <c r="A4661" s="12" t="s">
        <v>9584</v>
      </c>
      <c r="B4661" s="12" t="s">
        <v>9585</v>
      </c>
      <c r="C4661" s="16" t="str">
        <f>[1]!s_info_mkt(A4661)</f>
        <v>主板</v>
      </c>
      <c r="D4661" s="16" t="str">
        <f>[1]!s_ipo_listeddate(A4661)</f>
        <v>2011-03-25</v>
      </c>
      <c r="E4661" s="16" t="str">
        <f>[1]!lastradeday_s("000002","")</f>
        <v>2026-06-22</v>
      </c>
      <c r="F4661" s="16" t="str">
        <f>[1]!s_info_industry_csrc2023(A4661,"",3)</f>
        <v>农副食品加工业</v>
      </c>
      <c r="G4661" s="16" t="str">
        <f>[1]!s_info_industry_csrc2023(A4661,"",1)</f>
        <v>制造业</v>
      </c>
      <c r="H4661" s="16">
        <f>[1]!s_is(A4661,83,"FY","YTD","20251231",1,"",100000000)</f>
        <v>242.14860925990001</v>
      </c>
      <c r="I4661" s="16">
        <f>[1]!s_is(A4661,83,"FY","YTD","20241231",1,"",100000000)</f>
        <v>243.4256583881</v>
      </c>
      <c r="J4661" s="16">
        <f t="shared" si="216"/>
        <v>-5.2461566157662176E-3</v>
      </c>
      <c r="K4661" s="16">
        <f>[1]!s_is(A4661,61,"FY","YTD","20251231",1,"",100000000)</f>
        <v>-11.8703765937</v>
      </c>
      <c r="L4661" s="16">
        <f>[1]!s_is(A4661,61,"FY","YTD","20241231",1,"",100000000)</f>
        <v>3.5541599480000001</v>
      </c>
      <c r="M4661" s="16">
        <f t="shared" si="217"/>
        <v>-4.3398543586592684</v>
      </c>
      <c r="N4661" s="16">
        <f>[1]!s_fa_roe(A4661,"20251231")</f>
        <v>-22.3535</v>
      </c>
      <c r="O4661" s="16">
        <f>[1]!s_stmnote_rdexp(A4661,"20251231",1,10000)</f>
        <v>13155.431384</v>
      </c>
      <c r="P4661" s="20">
        <f t="shared" si="218"/>
        <v>5.4327924592291058E-3</v>
      </c>
      <c r="Q4661" s="16">
        <f>[1]!s_margin_tradingbalance(A4661,"",10000)</f>
        <v>30127.184399999998</v>
      </c>
      <c r="R4661" s="16">
        <f>[1]!s_margin_seclendingbalance(A4661,"",10000)</f>
        <v>49.9358</v>
      </c>
      <c r="S4661" s="17">
        <f>[1]!s_val_ev(A4661,"",100000000)</f>
        <v>46.574170272499998</v>
      </c>
      <c r="T4661" s="17">
        <f>[1]!share_freesharesmv(A4661,"",100000000)</f>
        <v>41.293686622499997</v>
      </c>
      <c r="U4661" s="17">
        <f>[1]!s_dq_amount_btin(A4661,E4661,100000000)</f>
        <v>0.55278583000000003</v>
      </c>
      <c r="V4661" s="17">
        <f>[1]!s_dq_turn(A4661,E4661)</f>
        <v>1.2121346666689754</v>
      </c>
      <c r="W4661" s="2">
        <f>[1]!s_pq_amount(A4661,"20260101","",100000000)</f>
        <v>116.96275568</v>
      </c>
      <c r="X4661" s="2">
        <f>[1]!s_pq_avgamount(A4661,"20260101","",100000000)</f>
        <v>1.0632977789090909</v>
      </c>
      <c r="Y4661" s="17">
        <f>[1]!s_ipo_dilutedpe(A4661)</f>
        <v>50</v>
      </c>
      <c r="Z4661" s="12">
        <f>[1]!s_ipo_collection_total(A4661,100000000)</f>
        <v>9.4499999999999993</v>
      </c>
      <c r="AA4661" s="2">
        <f>[1]!s_val_pe_ttm(A4661,E4661)</f>
        <v>-2.6838257312774658</v>
      </c>
      <c r="AB4661" s="5">
        <f>[1]!s_info_zjtxornot1(A4661,"")</f>
        <v>0</v>
      </c>
      <c r="AC4661" s="22" t="str">
        <f>[1]!s_info_nature1(A4661,"")</f>
        <v>民营企业</v>
      </c>
      <c r="AD4661" s="6" t="str">
        <f>[1]!s_info_city(A4661)</f>
        <v>株洲市</v>
      </c>
      <c r="AE4661" s="6" t="str">
        <f>[1]!s_info_province(A4661)</f>
        <v>湖南省</v>
      </c>
      <c r="AF4661">
        <v>113.151737</v>
      </c>
      <c r="AG4661">
        <v>27.835806000000002</v>
      </c>
    </row>
    <row r="4662" spans="1:33" x14ac:dyDescent="0.3">
      <c r="A4662" s="12" t="s">
        <v>9586</v>
      </c>
      <c r="B4662" s="12" t="s">
        <v>9587</v>
      </c>
      <c r="C4662" s="16" t="str">
        <f>[1]!s_info_mkt(A4662)</f>
        <v>主板</v>
      </c>
      <c r="D4662" s="16" t="str">
        <f>[1]!s_ipo_listeddate(A4662)</f>
        <v>1992-11-13</v>
      </c>
      <c r="E4662" s="16" t="str">
        <f>[1]!lastradeday_s("000002","")</f>
        <v>2026-06-22</v>
      </c>
      <c r="F4662" s="16" t="str">
        <f>[1]!s_info_industry_csrc2023(A4662,"",3)</f>
        <v>化学原料和化学制品制造业</v>
      </c>
      <c r="G4662" s="16" t="str">
        <f>[1]!s_info_industry_csrc2023(A4662,"",1)</f>
        <v>制造业</v>
      </c>
      <c r="H4662" s="16">
        <f>[1]!s_is(A4662,83,"FY","YTD","20251231",1,"",100000000)</f>
        <v>78.206959259800001</v>
      </c>
      <c r="I4662" s="16">
        <f>[1]!s_is(A4662,83,"FY","YTD","20241231",1,"",100000000)</f>
        <v>81.846819163399999</v>
      </c>
      <c r="J4662" s="16">
        <f t="shared" si="216"/>
        <v>-4.4471611002173894E-2</v>
      </c>
      <c r="K4662" s="16">
        <f>[1]!s_is(A4662,61,"FY","YTD","20251231",1,"",100000000)</f>
        <v>8.6263879174000007</v>
      </c>
      <c r="L4662" s="16">
        <f>[1]!s_is(A4662,61,"FY","YTD","20241231",1,"",100000000)</f>
        <v>7.8738576987000002</v>
      </c>
      <c r="M4662" s="16">
        <f t="shared" si="217"/>
        <v>9.5573256146633909E-2</v>
      </c>
      <c r="N4662" s="16">
        <f>[1]!s_fa_roe(A4662,"20251231")</f>
        <v>9.5768000000000004</v>
      </c>
      <c r="O4662" s="16">
        <f>[1]!s_stmnote_rdexp(A4662,"20251231",1,10000)</f>
        <v>29816.753636000001</v>
      </c>
      <c r="P4662" s="20">
        <f t="shared" si="218"/>
        <v>3.8125448065241978E-2</v>
      </c>
      <c r="Q4662" s="16">
        <f>[1]!s_margin_tradingbalance(A4662,"",10000)</f>
        <v>17038.410199999998</v>
      </c>
      <c r="R4662" s="16">
        <f>[1]!s_margin_seclendingbalance(A4662,"",10000)</f>
        <v>51.75</v>
      </c>
      <c r="S4662" s="17">
        <f>[1]!s_val_ev(A4662,"",100000000)</f>
        <v>101.3199053992</v>
      </c>
      <c r="T4662" s="17">
        <f>[1]!share_freesharesmv(A4662,"",100000000)</f>
        <v>23.150465891300001</v>
      </c>
      <c r="U4662" s="17">
        <f>[1]!s_dq_amount_btin(A4662,E4662,100000000)</f>
        <v>1.6613097800000001</v>
      </c>
      <c r="V4662" s="17">
        <f>[1]!s_dq_turn(A4662,E4662)</f>
        <v>2.0828166675392086</v>
      </c>
      <c r="W4662" s="2">
        <f>[1]!s_pq_amount(A4662,"20260101","",100000000)</f>
        <v>302.36328947999999</v>
      </c>
      <c r="X4662" s="2">
        <f>[1]!s_pq_avgamount(A4662,"20260101","",100000000)</f>
        <v>2.7487571770909089</v>
      </c>
      <c r="Y4662" s="17">
        <f>[1]!s_ipo_dilutedpe(A4662)</f>
        <v>0</v>
      </c>
      <c r="Z4662" s="12">
        <f>[1]!s_ipo_collection_total(A4662,100000000)</f>
        <v>0.88722000000000001</v>
      </c>
      <c r="AA4662" s="2">
        <f>[1]!s_val_pe_ttm(A4662,E4662)</f>
        <v>15.158346176147461</v>
      </c>
      <c r="AB4662" s="5">
        <f>[1]!s_info_zjtxornot1(A4662,"")</f>
        <v>0</v>
      </c>
      <c r="AC4662" s="22" t="str">
        <f>[1]!s_info_nature1(A4662,"")</f>
        <v>地方国有企业</v>
      </c>
      <c r="AD4662" s="6" t="str">
        <f>[1]!s_info_city(A4662)</f>
        <v>上海市</v>
      </c>
      <c r="AE4662" s="6" t="str">
        <f>[1]!s_info_province(A4662)</f>
        <v>上海</v>
      </c>
      <c r="AF4662">
        <v>121.472644</v>
      </c>
      <c r="AG4662">
        <v>31.231705999999999</v>
      </c>
    </row>
    <row r="4663" spans="1:33" x14ac:dyDescent="0.3">
      <c r="A4663" s="12" t="s">
        <v>9588</v>
      </c>
      <c r="B4663" s="12" t="s">
        <v>9589</v>
      </c>
      <c r="C4663" s="16" t="str">
        <f>[1]!s_info_mkt(A4663)</f>
        <v>主板</v>
      </c>
      <c r="D4663" s="16" t="str">
        <f>[1]!s_ipo_listeddate(A4663)</f>
        <v>2004-03-03</v>
      </c>
      <c r="E4663" s="16" t="str">
        <f>[1]!lastradeday_s("000002","")</f>
        <v>2026-06-22</v>
      </c>
      <c r="F4663" s="16" t="str">
        <f>[1]!s_info_industry_csrc2023(A4663,"",3)</f>
        <v>电力、热力生产和供应业</v>
      </c>
      <c r="G4663" s="16" t="str">
        <f>[1]!s_info_industry_csrc2023(A4663,"",1)</f>
        <v>电力、热力、燃气及水生产和供应业</v>
      </c>
      <c r="H4663" s="16">
        <f>[1]!s_is(A4663,83,"FY","YTD","20251231",1,"",100000000)</f>
        <v>29.962245400600001</v>
      </c>
      <c r="I4663" s="16">
        <f>[1]!s_is(A4663,83,"FY","YTD","20241231",1,"",100000000)</f>
        <v>31.166193423600003</v>
      </c>
      <c r="J4663" s="16">
        <f t="shared" si="216"/>
        <v>-3.8629934898893881E-2</v>
      </c>
      <c r="K4663" s="16">
        <f>[1]!s_is(A4663,61,"FY","YTD","20251231",1,"",100000000)</f>
        <v>3.9327370349000002</v>
      </c>
      <c r="L4663" s="16">
        <f>[1]!s_is(A4663,61,"FY","YTD","20241231",1,"",100000000)</f>
        <v>5.1445618179000006</v>
      </c>
      <c r="M4663" s="16">
        <f t="shared" si="217"/>
        <v>-0.23555451871208435</v>
      </c>
      <c r="N4663" s="16">
        <f>[1]!s_fa_roe(A4663,"20251231")</f>
        <v>7.1989999999999998</v>
      </c>
      <c r="O4663" s="16">
        <f>[1]!s_stmnote_rdexp(A4663,"20251231",1,10000)</f>
        <v>0</v>
      </c>
      <c r="P4663" s="20">
        <f t="shared" si="218"/>
        <v>0</v>
      </c>
      <c r="Q4663" s="16">
        <f>[1]!s_margin_tradingbalance(A4663,"",10000)</f>
        <v>58976.393900000003</v>
      </c>
      <c r="R4663" s="16">
        <f>[1]!s_margin_seclendingbalance(A4663,"",10000)</f>
        <v>155.16409999999999</v>
      </c>
      <c r="S4663" s="17">
        <f>[1]!s_val_ev(A4663,"",100000000)</f>
        <v>155.4980153848</v>
      </c>
      <c r="T4663" s="17">
        <f>[1]!share_freesharesmv(A4663,"",100000000)</f>
        <v>90.735878609199986</v>
      </c>
      <c r="U4663" s="17">
        <f>[1]!s_dq_amount_btin(A4663,E4663,100000000)</f>
        <v>4.39051043</v>
      </c>
      <c r="V4663" s="17">
        <f>[1]!s_dq_turn(A4663,E4663)</f>
        <v>2.8665969376968157</v>
      </c>
      <c r="W4663" s="2">
        <f>[1]!s_pq_amount(A4663,"20260101","",100000000)</f>
        <v>845.28839555000002</v>
      </c>
      <c r="X4663" s="2">
        <f>[1]!s_pq_avgamount(A4663,"20260101","",100000000)</f>
        <v>7.6844399595454549</v>
      </c>
      <c r="Y4663" s="17">
        <f>[1]!s_ipo_dilutedpe(A4663)</f>
        <v>20</v>
      </c>
      <c r="Z4663" s="12">
        <f>[1]!s_ipo_collection_total(A4663,100000000)</f>
        <v>2.5428000000000002</v>
      </c>
      <c r="AA4663" s="2">
        <f>[1]!s_val_pe_ttm(A4663,E4663)</f>
        <v>36.017253875732422</v>
      </c>
      <c r="AB4663" s="5">
        <f>[1]!s_info_zjtxornot1(A4663,"")</f>
        <v>0</v>
      </c>
      <c r="AC4663" s="22" t="str">
        <f>[1]!s_info_nature1(A4663,"")</f>
        <v>中央国有企业</v>
      </c>
      <c r="AD4663" s="6" t="str">
        <f>[1]!s_info_city(A4663)</f>
        <v>重庆市</v>
      </c>
      <c r="AE4663" s="6" t="str">
        <f>[1]!s_info_province(A4663)</f>
        <v>重庆</v>
      </c>
      <c r="AF4663">
        <v>106.50496200000001</v>
      </c>
      <c r="AG4663">
        <v>29.533155000000001</v>
      </c>
    </row>
    <row r="4664" spans="1:33" x14ac:dyDescent="0.3">
      <c r="A4664" s="12" t="s">
        <v>9590</v>
      </c>
      <c r="B4664" s="12" t="s">
        <v>9591</v>
      </c>
      <c r="C4664" s="16" t="str">
        <f>[1]!s_info_mkt(A4664)</f>
        <v>创业板</v>
      </c>
      <c r="D4664" s="16" t="str">
        <f>[1]!s_ipo_listeddate(A4664)</f>
        <v>2017-01-05</v>
      </c>
      <c r="E4664" s="16" t="str">
        <f>[1]!lastradeday_s("000002","")</f>
        <v>2026-06-22</v>
      </c>
      <c r="F4664" s="16" t="str">
        <f>[1]!s_info_industry_csrc2023(A4664,"",3)</f>
        <v>橡胶和塑料制品业</v>
      </c>
      <c r="G4664" s="16" t="str">
        <f>[1]!s_info_industry_csrc2023(A4664,"",1)</f>
        <v>制造业</v>
      </c>
      <c r="H4664" s="16">
        <f>[1]!s_is(A4664,83,"FY","YTD","20251231",1,"",100000000)</f>
        <v>15.804146272000001</v>
      </c>
      <c r="I4664" s="16">
        <f>[1]!s_is(A4664,83,"FY","YTD","20241231",1,"",100000000)</f>
        <v>21.356611282799999</v>
      </c>
      <c r="J4664" s="16">
        <f t="shared" si="216"/>
        <v>-0.25998811034556757</v>
      </c>
      <c r="K4664" s="16">
        <f>[1]!s_is(A4664,61,"FY","YTD","20251231",1,"",100000000)</f>
        <v>-2.1829851559</v>
      </c>
      <c r="L4664" s="16">
        <f>[1]!s_is(A4664,61,"FY","YTD","20241231",1,"",100000000)</f>
        <v>0.15204173570000001</v>
      </c>
      <c r="M4664" s="16">
        <f t="shared" si="217"/>
        <v>-15.357802124854325</v>
      </c>
      <c r="N4664" s="16">
        <f>[1]!s_fa_roe(A4664,"20251231")</f>
        <v>-9.4529999999999994</v>
      </c>
      <c r="O4664" s="16">
        <f>[1]!s_stmnote_rdexp(A4664,"20251231",1,10000)</f>
        <v>9342.7885659999993</v>
      </c>
      <c r="P4664" s="20">
        <f t="shared" si="218"/>
        <v>5.9116059831415865E-2</v>
      </c>
      <c r="Q4664" s="16">
        <f>[1]!s_margin_tradingbalance(A4664,"",10000)</f>
        <v>36692.8007</v>
      </c>
      <c r="R4664" s="16">
        <f>[1]!s_margin_seclendingbalance(A4664,"",10000)</f>
        <v>43.165999999999997</v>
      </c>
      <c r="S4664" s="17">
        <f>[1]!s_val_ev(A4664,"",100000000)</f>
        <v>56.864173308599995</v>
      </c>
      <c r="T4664" s="17">
        <f>[1]!share_freesharesmv(A4664,"",100000000)</f>
        <v>38.510984874000009</v>
      </c>
      <c r="U4664" s="17">
        <f>[1]!s_dq_amount_btin(A4664,E4664,100000000)</f>
        <v>1.74818465</v>
      </c>
      <c r="V4664" s="17">
        <f>[1]!s_dq_turn(A4664,E4664)</f>
        <v>3.8277477779285105</v>
      </c>
      <c r="W4664" s="2">
        <f>[1]!s_pq_amount(A4664,"20260101","",100000000)</f>
        <v>195.47219244999999</v>
      </c>
      <c r="X4664" s="2">
        <f>[1]!s_pq_avgamount(A4664,"20260101","",100000000)</f>
        <v>1.7770199313636363</v>
      </c>
      <c r="Y4664" s="17">
        <f>[1]!s_ipo_dilutedpe(A4664)</f>
        <v>22.98</v>
      </c>
      <c r="Z4664" s="12">
        <f>[1]!s_ipo_collection_total(A4664,100000000)</f>
        <v>3.6686000000000001</v>
      </c>
      <c r="AA4664" s="2">
        <f>[1]!s_val_pe_ttm(A4664,E4664)</f>
        <v>-27.021295547485352</v>
      </c>
      <c r="AB4664" s="5">
        <f>[1]!s_info_zjtxornot1(A4664,"")</f>
        <v>1</v>
      </c>
      <c r="AC4664" s="22" t="str">
        <f>[1]!s_info_nature1(A4664,"")</f>
        <v>民营企业</v>
      </c>
      <c r="AD4664" s="6" t="str">
        <f>[1]!s_info_city(A4664)</f>
        <v>台州市</v>
      </c>
      <c r="AE4664" s="6" t="str">
        <f>[1]!s_info_province(A4664)</f>
        <v>浙江省</v>
      </c>
      <c r="AF4664">
        <v>121.42859900000001</v>
      </c>
      <c r="AG4664">
        <v>28.661377999999999</v>
      </c>
    </row>
    <row r="4665" spans="1:33" x14ac:dyDescent="0.3">
      <c r="A4665" s="12" t="s">
        <v>397</v>
      </c>
      <c r="B4665" s="12" t="s">
        <v>398</v>
      </c>
      <c r="C4665" s="16" t="str">
        <f>[1]!s_info_mkt(A4665)</f>
        <v>北证</v>
      </c>
      <c r="D4665" s="16" t="str">
        <f>[1]!s_ipo_listeddate(A4665)</f>
        <v>2023-12-14</v>
      </c>
      <c r="E4665" s="16" t="str">
        <f>[1]!lastradeday_s("000002","")</f>
        <v>2026-06-22</v>
      </c>
      <c r="F4665" s="16" t="str">
        <f>[1]!s_info_industry_csrc2023(A4665,"",3)</f>
        <v>软件和信息技术服务业</v>
      </c>
      <c r="G4665" s="16" t="str">
        <f>[1]!s_info_industry_csrc2023(A4665,"",1)</f>
        <v>信息传输、软件和信息技术服务业</v>
      </c>
      <c r="H4665" s="16">
        <f>[1]!s_is(A4665,83,"FY","YTD","20251231",1,"",100000000)</f>
        <v>7.0794361977999998</v>
      </c>
      <c r="I4665" s="16">
        <f>[1]!s_is(A4665,83,"FY","YTD","20241231",1,"",100000000)</f>
        <v>5.8234892658000001</v>
      </c>
      <c r="J4665" s="16">
        <f t="shared" si="216"/>
        <v>0.21566914175937169</v>
      </c>
      <c r="K4665" s="16">
        <f>[1]!s_is(A4665,61,"FY","YTD","20251231",1,"",100000000)</f>
        <v>9.7748460699999998E-2</v>
      </c>
      <c r="L4665" s="16">
        <f>[1]!s_is(A4665,61,"FY","YTD","20241231",1,"",100000000)</f>
        <v>0.29698920779999999</v>
      </c>
      <c r="M4665" s="16">
        <f t="shared" si="217"/>
        <v>-0.67086864393460965</v>
      </c>
      <c r="N4665" s="16">
        <f>[1]!s_fa_roe(A4665,"20251231")</f>
        <v>1.2681</v>
      </c>
      <c r="O4665" s="16">
        <f>[1]!s_stmnote_rdexp(A4665,"20251231",1,10000)</f>
        <v>6517.2129249999998</v>
      </c>
      <c r="P4665" s="20">
        <f t="shared" si="218"/>
        <v>9.2058360904859679E-2</v>
      </c>
      <c r="Q4665" s="16">
        <f>[1]!s_margin_tradingbalance(A4665,"",10000)</f>
        <v>1063.0844</v>
      </c>
      <c r="R4665" s="16">
        <f>[1]!s_margin_seclendingbalance(A4665,"",10000)</f>
        <v>0</v>
      </c>
      <c r="S4665" s="17">
        <f>[1]!s_val_ev(A4665,"",100000000)</f>
        <v>12.062750427000001</v>
      </c>
      <c r="T4665" s="17">
        <f>[1]!share_freesharesmv(A4665,"",100000000)</f>
        <v>6.1828867451000002</v>
      </c>
      <c r="U4665" s="17">
        <f>[1]!s_dq_amount_btin(A4665,E4665,100000000)</f>
        <v>0.296427</v>
      </c>
      <c r="V4665" s="17">
        <f>[1]!s_dq_turn(A4665,E4665)</f>
        <v>4.2707353326563506</v>
      </c>
      <c r="W4665" s="2">
        <f>[1]!s_pq_amount(A4665,"20260101","",100000000)</f>
        <v>104.09717832</v>
      </c>
      <c r="X4665" s="2">
        <f>[1]!s_pq_avgamount(A4665,"20260101","",100000000)</f>
        <v>0.94633798472727271</v>
      </c>
      <c r="Y4665" s="17">
        <f>[1]!s_ipo_dilutedpe(A4665)</f>
        <v>16.809999999999999</v>
      </c>
      <c r="Z4665" s="12">
        <f>[1]!s_ipo_collection_total(A4665,100000000)</f>
        <v>1.3248</v>
      </c>
      <c r="AA4665" s="2">
        <f>[1]!s_val_pe_ttm(A4665,E4665)</f>
        <v>213.26795959472656</v>
      </c>
      <c r="AB4665" s="5">
        <f>[1]!s_info_zjtxornot1(A4665,"")</f>
        <v>1</v>
      </c>
      <c r="AC4665" s="22" t="str">
        <f>[1]!s_info_nature1(A4665,"")</f>
        <v>民营企业</v>
      </c>
      <c r="AD4665" s="6" t="str">
        <f>[1]!s_info_city(A4665)</f>
        <v>珠海市</v>
      </c>
      <c r="AE4665" s="6" t="str">
        <f>[1]!s_info_province(A4665)</f>
        <v>广东省</v>
      </c>
      <c r="AF4665">
        <v>113.552724</v>
      </c>
      <c r="AG4665">
        <v>22.255898999999999</v>
      </c>
    </row>
    <row r="4666" spans="1:33" x14ac:dyDescent="0.3">
      <c r="A4666" s="12" t="s">
        <v>395</v>
      </c>
      <c r="B4666" s="12" t="s">
        <v>396</v>
      </c>
      <c r="C4666" s="16" t="str">
        <f>[1]!s_info_mkt(A4666)</f>
        <v>北证</v>
      </c>
      <c r="D4666" s="16" t="str">
        <f>[1]!s_ipo_listeddate(A4666)</f>
        <v>2022-11-09</v>
      </c>
      <c r="E4666" s="16" t="str">
        <f>[1]!lastradeday_s("000002","")</f>
        <v>2026-06-22</v>
      </c>
      <c r="F4666" s="16" t="str">
        <f>[1]!s_info_industry_csrc2023(A4666,"",3)</f>
        <v>计算机、通信和其他电子设备制造业</v>
      </c>
      <c r="G4666" s="16" t="str">
        <f>[1]!s_info_industry_csrc2023(A4666,"",1)</f>
        <v>制造业</v>
      </c>
      <c r="H4666" s="16">
        <f>[1]!s_is(A4666,83,"FY","YTD","20251231",1,"",100000000)</f>
        <v>5.5184626700999999</v>
      </c>
      <c r="I4666" s="16">
        <f>[1]!s_is(A4666,83,"FY","YTD","20241231",1,"",100000000)</f>
        <v>4.3678827247000003</v>
      </c>
      <c r="J4666" s="16">
        <f t="shared" si="216"/>
        <v>0.26341823210901905</v>
      </c>
      <c r="K4666" s="16">
        <f>[1]!s_is(A4666,61,"FY","YTD","20251231",1,"",100000000)</f>
        <v>6.5355314299999995E-2</v>
      </c>
      <c r="L4666" s="16">
        <f>[1]!s_is(A4666,61,"FY","YTD","20241231",1,"",100000000)</f>
        <v>1.54819078E-2</v>
      </c>
      <c r="M4666" s="16">
        <f t="shared" si="217"/>
        <v>3.2213992709606498</v>
      </c>
      <c r="N4666" s="16">
        <f>[1]!s_fa_roe(A4666,"20251231")</f>
        <v>2.5840999999999998</v>
      </c>
      <c r="O4666" s="16">
        <f>[1]!s_stmnote_rdexp(A4666,"20251231",1,10000)</f>
        <v>4117.850281</v>
      </c>
      <c r="P4666" s="20">
        <f t="shared" si="218"/>
        <v>7.4619518644408633E-2</v>
      </c>
      <c r="Q4666" s="16">
        <f>[1]!s_margin_tradingbalance(A4666,"",10000)</f>
        <v>1038.1980000000001</v>
      </c>
      <c r="R4666" s="16">
        <f>[1]!s_margin_seclendingbalance(A4666,"",10000)</f>
        <v>0</v>
      </c>
      <c r="S4666" s="17">
        <f>[1]!s_val_ev(A4666,"",100000000)</f>
        <v>12.431793648300001</v>
      </c>
      <c r="T4666" s="17">
        <f>[1]!share_freesharesmv(A4666,"",100000000)</f>
        <v>4.6264135098999999</v>
      </c>
      <c r="U4666" s="17">
        <f>[1]!s_dq_amount_btin(A4666,E4666,100000000)</f>
        <v>0.32476155000000001</v>
      </c>
      <c r="V4666" s="17">
        <f>[1]!s_dq_turn(A4666,E4666)</f>
        <v>4.4016103750259026</v>
      </c>
      <c r="W4666" s="2">
        <f>[1]!s_pq_amount(A4666,"20260101","",100000000)</f>
        <v>56.080899700000003</v>
      </c>
      <c r="X4666" s="2">
        <f>[1]!s_pq_avgamount(A4666,"20260101","",100000000)</f>
        <v>0.50982636090909095</v>
      </c>
      <c r="Y4666" s="17">
        <f>[1]!s_ipo_dilutedpe(A4666)</f>
        <v>19.329999999999998</v>
      </c>
      <c r="Z4666" s="12">
        <f>[1]!s_ipo_collection_total(A4666,100000000)</f>
        <v>1.3040527200000001</v>
      </c>
      <c r="AA4666" s="2">
        <f>[1]!s_val_pe_ttm(A4666,E4666)</f>
        <v>692.85235595703125</v>
      </c>
      <c r="AB4666" s="5">
        <f>[1]!s_info_zjtxornot1(A4666,"")</f>
        <v>1</v>
      </c>
      <c r="AC4666" s="22" t="str">
        <f>[1]!s_info_nature1(A4666,"")</f>
        <v>民营企业</v>
      </c>
      <c r="AD4666" s="6" t="str">
        <f>[1]!s_info_city(A4666)</f>
        <v>深圳市</v>
      </c>
      <c r="AE4666" s="6" t="str">
        <f>[1]!s_info_province(A4666)</f>
        <v>广东省</v>
      </c>
      <c r="AF4666">
        <v>114.085947</v>
      </c>
      <c r="AG4666">
        <v>22.547000000000001</v>
      </c>
    </row>
    <row r="4667" spans="1:33" x14ac:dyDescent="0.3">
      <c r="A4667" s="12" t="s">
        <v>9592</v>
      </c>
      <c r="B4667" s="12" t="s">
        <v>9593</v>
      </c>
      <c r="C4667" s="16" t="str">
        <f>[1]!s_info_mkt(A4667)</f>
        <v>主板</v>
      </c>
      <c r="D4667" s="16" t="str">
        <f>[1]!s_ipo_listeddate(A4667)</f>
        <v>1993-12-15</v>
      </c>
      <c r="E4667" s="16" t="str">
        <f>[1]!lastradeday_s("000002","")</f>
        <v>2026-06-22</v>
      </c>
      <c r="F4667" s="16" t="str">
        <f>[1]!s_info_industry_csrc2023(A4667,"",3)</f>
        <v>废弃资源综合利用业</v>
      </c>
      <c r="G4667" s="16" t="str">
        <f>[1]!s_info_industry_csrc2023(A4667,"",1)</f>
        <v>制造业</v>
      </c>
      <c r="H4667" s="16">
        <f>[1]!s_is(A4667,83,"FY","YTD","20251231",1,"",100000000)</f>
        <v>94.285682204400004</v>
      </c>
      <c r="I4667" s="16">
        <f>[1]!s_is(A4667,83,"FY","YTD","20241231",1,"",100000000)</f>
        <v>67.335198091899997</v>
      </c>
      <c r="J4667" s="16">
        <f t="shared" si="216"/>
        <v>0.40024363002122043</v>
      </c>
      <c r="K4667" s="16">
        <f>[1]!s_is(A4667,61,"FY","YTD","20251231",1,"",100000000)</f>
        <v>-2.5176597383000003</v>
      </c>
      <c r="L4667" s="16">
        <f>[1]!s_is(A4667,61,"FY","YTD","20241231",1,"",100000000)</f>
        <v>0.39714483960000002</v>
      </c>
      <c r="M4667" s="16">
        <f t="shared" si="217"/>
        <v>-7.339399350714868</v>
      </c>
      <c r="N4667" s="16">
        <f>[1]!s_fa_roe(A4667,"20251231")</f>
        <v>-6.2483000000000004</v>
      </c>
      <c r="O4667" s="16">
        <f>[1]!s_stmnote_rdexp(A4667,"20251231",1,10000)</f>
        <v>0</v>
      </c>
      <c r="P4667" s="20">
        <f t="shared" si="218"/>
        <v>0</v>
      </c>
      <c r="Q4667" s="16">
        <f>[1]!s_margin_tradingbalance(A4667,"",10000)</f>
        <v>0</v>
      </c>
      <c r="R4667" s="16">
        <f>[1]!s_margin_seclendingbalance(A4667,"",10000)</f>
        <v>0</v>
      </c>
      <c r="S4667" s="17">
        <f>[1]!s_val_ev(A4667,"",100000000)</f>
        <v>43.548302671999998</v>
      </c>
      <c r="T4667" s="17">
        <f>[1]!share_freesharesmv(A4667,"",100000000)</f>
        <v>25.800517679999999</v>
      </c>
      <c r="U4667" s="17">
        <f>[1]!s_dq_amount_btin(A4667,E4667,100000000)</f>
        <v>3.1334511699999998</v>
      </c>
      <c r="V4667" s="17">
        <f>[1]!s_dq_turn(A4667,E4667)</f>
        <v>8.2847246587102426</v>
      </c>
      <c r="W4667" s="2">
        <f>[1]!s_pq_amount(A4667,"20260101","",100000000)</f>
        <v>381.49006485000001</v>
      </c>
      <c r="X4667" s="2">
        <f>[1]!s_pq_avgamount(A4667,"20260101","",100000000)</f>
        <v>3.4680914986363636</v>
      </c>
      <c r="Y4667" s="17">
        <f>[1]!s_ipo_dilutedpe(A4667)</f>
        <v>0</v>
      </c>
      <c r="Z4667" s="12">
        <f>[1]!s_ipo_collection_total(A4667,100000000)</f>
        <v>1.08</v>
      </c>
      <c r="AA4667" s="2">
        <f>[1]!s_val_pe_ttm(A4667,E4667)</f>
        <v>-13.35601806640625</v>
      </c>
      <c r="AB4667" s="5">
        <f>[1]!s_info_zjtxornot1(A4667,"")</f>
        <v>0</v>
      </c>
      <c r="AC4667" s="22" t="str">
        <f>[1]!s_info_nature1(A4667,"")</f>
        <v>民营企业</v>
      </c>
      <c r="AD4667" s="6" t="str">
        <f>[1]!s_info_city(A4667)</f>
        <v>长春市</v>
      </c>
      <c r="AE4667" s="6" t="str">
        <f>[1]!s_info_province(A4667)</f>
        <v>吉林省</v>
      </c>
      <c r="AF4667">
        <v>125.3245</v>
      </c>
      <c r="AG4667">
        <v>43.886840999999997</v>
      </c>
    </row>
    <row r="4668" spans="1:33" x14ac:dyDescent="0.3">
      <c r="A4668" s="12" t="s">
        <v>393</v>
      </c>
      <c r="B4668" s="12" t="s">
        <v>394</v>
      </c>
      <c r="C4668" s="16" t="str">
        <f>[1]!s_info_mkt(A4668)</f>
        <v>北证</v>
      </c>
      <c r="D4668" s="16" t="str">
        <f>[1]!s_ipo_listeddate(A4668)</f>
        <v>2023-03-08</v>
      </c>
      <c r="E4668" s="16" t="str">
        <f>[1]!lastradeday_s("000002","")</f>
        <v>2026-06-22</v>
      </c>
      <c r="F4668" s="16" t="str">
        <f>[1]!s_info_industry_csrc2023(A4668,"",3)</f>
        <v>化学原料和化学制品制造业</v>
      </c>
      <c r="G4668" s="16" t="str">
        <f>[1]!s_info_industry_csrc2023(A4668,"",1)</f>
        <v>制造业</v>
      </c>
      <c r="H4668" s="16">
        <f>[1]!s_is(A4668,83,"FY","YTD","20251231",1,"",100000000)</f>
        <v>10.723090018600001</v>
      </c>
      <c r="I4668" s="16">
        <f>[1]!s_is(A4668,83,"FY","YTD","20241231",1,"",100000000)</f>
        <v>10.6160814089</v>
      </c>
      <c r="J4668" s="16">
        <f t="shared" si="216"/>
        <v>1.0079859561955784E-2</v>
      </c>
      <c r="K4668" s="16">
        <f>[1]!s_is(A4668,61,"FY","YTD","20251231",1,"",100000000)</f>
        <v>0.25496094450000001</v>
      </c>
      <c r="L4668" s="16">
        <f>[1]!s_is(A4668,61,"FY","YTD","20241231",1,"",100000000)</f>
        <v>0.20325941039999998</v>
      </c>
      <c r="M4668" s="16">
        <f t="shared" si="217"/>
        <v>0.25436231463160847</v>
      </c>
      <c r="N4668" s="16">
        <f>[1]!s_fa_roe(A4668,"20251231")</f>
        <v>4.0457000000000001</v>
      </c>
      <c r="O4668" s="16">
        <f>[1]!s_stmnote_rdexp(A4668,"20251231",1,10000)</f>
        <v>8154.8372150000005</v>
      </c>
      <c r="P4668" s="20">
        <f t="shared" si="218"/>
        <v>7.6049321612099E-2</v>
      </c>
      <c r="Q4668" s="16">
        <f>[1]!s_margin_tradingbalance(A4668,"",10000)</f>
        <v>514.66039999999998</v>
      </c>
      <c r="R4668" s="16">
        <f>[1]!s_margin_seclendingbalance(A4668,"",10000)</f>
        <v>0</v>
      </c>
      <c r="S4668" s="17">
        <f>[1]!s_val_ev(A4668,"",100000000)</f>
        <v>10.974600000000001</v>
      </c>
      <c r="T4668" s="17">
        <f>[1]!share_freesharesmv(A4668,"",100000000)</f>
        <v>7.3815028949999997</v>
      </c>
      <c r="U4668" s="17">
        <f>[1]!s_dq_amount_btin(A4668,E4668,100000000)</f>
        <v>0.21871809</v>
      </c>
      <c r="V4668" s="17">
        <f>[1]!s_dq_turn(A4668,E4668)</f>
        <v>2.60030389299195</v>
      </c>
      <c r="W4668" s="2">
        <f>[1]!s_pq_amount(A4668,"20260101","",100000000)</f>
        <v>39.198471130000001</v>
      </c>
      <c r="X4668" s="2">
        <f>[1]!s_pq_avgamount(A4668,"20260101","",100000000)</f>
        <v>0.35634973754545457</v>
      </c>
      <c r="Y4668" s="17">
        <f>[1]!s_ipo_dilutedpe(A4668)</f>
        <v>17.04</v>
      </c>
      <c r="Z4668" s="12">
        <f>[1]!s_ipo_collection_total(A4668,100000000)</f>
        <v>0.71989999999999998</v>
      </c>
      <c r="AA4668" s="2">
        <f>[1]!s_val_pe_ttm(A4668,E4668)</f>
        <v>33.479911804199219</v>
      </c>
      <c r="AB4668" s="5">
        <f>[1]!s_info_zjtxornot1(A4668,"")</f>
        <v>0</v>
      </c>
      <c r="AC4668" s="22" t="str">
        <f>[1]!s_info_nature1(A4668,"")</f>
        <v>民营企业</v>
      </c>
      <c r="AD4668" s="6" t="str">
        <f>[1]!s_info_city(A4668)</f>
        <v>杭州市</v>
      </c>
      <c r="AE4668" s="6" t="str">
        <f>[1]!s_info_province(A4668)</f>
        <v>浙江省</v>
      </c>
      <c r="AF4668">
        <v>120.153576</v>
      </c>
      <c r="AG4668">
        <v>30.287458999999998</v>
      </c>
    </row>
    <row r="4669" spans="1:33" x14ac:dyDescent="0.3">
      <c r="A4669" s="12" t="s">
        <v>9594</v>
      </c>
      <c r="B4669" s="12" t="s">
        <v>9595</v>
      </c>
      <c r="C4669" s="16" t="str">
        <f>[1]!s_info_mkt(A4669)</f>
        <v>创业板</v>
      </c>
      <c r="D4669" s="16" t="str">
        <f>[1]!s_ipo_listeddate(A4669)</f>
        <v>2026-04-16</v>
      </c>
      <c r="E4669" s="16" t="str">
        <f>[1]!lastradeday_s("000002","")</f>
        <v>2026-06-22</v>
      </c>
      <c r="F4669" s="16" t="str">
        <f>[1]!s_info_industry_csrc2023(A4669,"",3)</f>
        <v>计算机、通信和其他电子设备制造业</v>
      </c>
      <c r="G4669" s="16" t="str">
        <f>[1]!s_info_industry_csrc2023(A4669,"",1)</f>
        <v>制造业</v>
      </c>
      <c r="H4669" s="16">
        <f>[1]!s_is(A4669,83,"FY","YTD","20251231",1,"",100000000)</f>
        <v>22.886892499200002</v>
      </c>
      <c r="I4669" s="16">
        <f>[1]!s_is(A4669,83,"FY","YTD","20241231",1,"",100000000)</f>
        <v>9.6217563005999995</v>
      </c>
      <c r="J4669" s="16">
        <f t="shared" si="216"/>
        <v>1.3786605879607245</v>
      </c>
      <c r="K4669" s="16">
        <f>[1]!s_is(A4669,61,"FY","YTD","20251231",1,"",100000000)</f>
        <v>-4.8067168910000007</v>
      </c>
      <c r="L4669" s="16">
        <f>[1]!s_is(A4669,61,"FY","YTD","20241231",1,"",100000000)</f>
        <v>-1.9076978594</v>
      </c>
      <c r="M4669" s="16">
        <f t="shared" si="217"/>
        <v>-1.5196426505986573</v>
      </c>
      <c r="N4669" s="16">
        <f>[1]!s_fa_roe(A4669,"20251231")</f>
        <v>-78.377700000000004</v>
      </c>
      <c r="O4669" s="16">
        <f>[1]!s_stmnote_rdexp(A4669,"20251231",1,10000)</f>
        <v>38508.709327999997</v>
      </c>
      <c r="P4669" s="20">
        <f t="shared" si="218"/>
        <v>0.16825660945165904</v>
      </c>
      <c r="Q4669" s="16">
        <f>[1]!s_margin_tradingbalance(A4669,"",10000)</f>
        <v>161919.3554</v>
      </c>
      <c r="R4669" s="16">
        <f>[1]!s_margin_seclendingbalance(A4669,"",10000)</f>
        <v>0</v>
      </c>
      <c r="S4669" s="17">
        <f>[1]!s_val_ev(A4669,"",100000000)</f>
        <v>3330.3374220560004</v>
      </c>
      <c r="T4669" s="17">
        <f>[1]!share_freesharesmv(A4669,"",100000000)</f>
        <v>202.44167226780002</v>
      </c>
      <c r="U4669" s="17">
        <f>[1]!s_dq_amount_btin(A4669,E4669,100000000)</f>
        <v>57.148380660000001</v>
      </c>
      <c r="V4669" s="17">
        <f>[1]!s_dq_turn(A4669,E4669)</f>
        <v>30.557954390618647</v>
      </c>
      <c r="W4669" s="2">
        <f>[1]!s_pq_amount(A4669,"20260101","",100000000)</f>
        <v>1691.16389764</v>
      </c>
      <c r="X4669" s="2">
        <f>[1]!s_pq_avgamount(A4669,"20260101","",100000000)</f>
        <v>41.24789994243902</v>
      </c>
      <c r="Y4669" s="17">
        <f>[1]!s_ipo_dilutedpe(A4669)</f>
        <v>0</v>
      </c>
      <c r="Z4669" s="12">
        <f>[1]!s_ipo_collection_total(A4669,100000000)</f>
        <v>20.100849868800001</v>
      </c>
      <c r="AA4669" s="2">
        <f>[1]!s_val_pe_ttm(A4669,E4669)</f>
        <v>25654.595703125</v>
      </c>
      <c r="AB4669" s="5">
        <f>[1]!s_info_zjtxornot1(A4669,"")</f>
        <v>1</v>
      </c>
      <c r="AC4669" s="22" t="str">
        <f>[1]!s_info_nature1(A4669,"")</f>
        <v>民营企业</v>
      </c>
      <c r="AD4669" s="6" t="str">
        <f>[1]!s_info_city(A4669)</f>
        <v>深圳市</v>
      </c>
      <c r="AE4669" s="6" t="str">
        <f>[1]!s_info_province(A4669)</f>
        <v>广东省</v>
      </c>
      <c r="AF4669">
        <v>114.085947</v>
      </c>
      <c r="AG4669">
        <v>22.547000000000001</v>
      </c>
    </row>
    <row r="4670" spans="1:33" x14ac:dyDescent="0.3">
      <c r="A4670" s="12" t="s">
        <v>9596</v>
      </c>
      <c r="B4670" s="12" t="s">
        <v>9597</v>
      </c>
      <c r="C4670" s="16" t="str">
        <f>[1]!s_info_mkt(A4670)</f>
        <v>主板</v>
      </c>
      <c r="D4670" s="16" t="str">
        <f>[1]!s_ipo_listeddate(A4670)</f>
        <v>2003-06-18</v>
      </c>
      <c r="E4670" s="16" t="str">
        <f>[1]!lastradeday_s("000002","")</f>
        <v>2026-06-22</v>
      </c>
      <c r="F4670" s="16" t="str">
        <f>[1]!s_info_industry_csrc2023(A4670,"",3)</f>
        <v>化学原料和化学制品制造业</v>
      </c>
      <c r="G4670" s="16" t="str">
        <f>[1]!s_info_industry_csrc2023(A4670,"",1)</f>
        <v>制造业</v>
      </c>
      <c r="H4670" s="16">
        <f>[1]!s_is(A4670,83,"FY","YTD","20251231",1,"",100000000)</f>
        <v>188.31442959259999</v>
      </c>
      <c r="I4670" s="16">
        <f>[1]!s_is(A4670,83,"FY","YTD","20241231",1,"",100000000)</f>
        <v>213.61186328939999</v>
      </c>
      <c r="J4670" s="16">
        <f t="shared" si="216"/>
        <v>-0.11842710094489084</v>
      </c>
      <c r="K4670" s="16">
        <f>[1]!s_is(A4670,61,"FY","YTD","20251231",1,"",100000000)</f>
        <v>0.89528385529999999</v>
      </c>
      <c r="L4670" s="16">
        <f>[1]!s_is(A4670,61,"FY","YTD","20241231",1,"",100000000)</f>
        <v>4.9902489811999997</v>
      </c>
      <c r="M4670" s="16">
        <f t="shared" si="217"/>
        <v>-0.82059334941546103</v>
      </c>
      <c r="N4670" s="16">
        <f>[1]!s_fa_roe(A4670,"20251231")</f>
        <v>0.64539999999999997</v>
      </c>
      <c r="O4670" s="16">
        <f>[1]!s_stmnote_rdexp(A4670,"20251231",1,10000)</f>
        <v>64659.532252999998</v>
      </c>
      <c r="P4670" s="20">
        <f t="shared" si="218"/>
        <v>3.433594143204248E-2</v>
      </c>
      <c r="Q4670" s="16">
        <f>[1]!s_margin_tradingbalance(A4670,"",10000)</f>
        <v>23753.457299999998</v>
      </c>
      <c r="R4670" s="16">
        <f>[1]!s_margin_seclendingbalance(A4670,"",10000)</f>
        <v>275.09399999999999</v>
      </c>
      <c r="S4670" s="17">
        <f>[1]!s_val_ev(A4670,"",100000000)</f>
        <v>133.150539396</v>
      </c>
      <c r="T4670" s="17">
        <f>[1]!share_freesharesmv(A4670,"",100000000)</f>
        <v>72.545288432999996</v>
      </c>
      <c r="U4670" s="17">
        <f>[1]!s_dq_amount_btin(A4670,E4670,100000000)</f>
        <v>3.2790286700000002</v>
      </c>
      <c r="V4670" s="17">
        <f>[1]!s_dq_turn(A4670,E4670)</f>
        <v>2.5620778037963272</v>
      </c>
      <c r="W4670" s="2">
        <f>[1]!s_pq_amount(A4670,"20260101","",100000000)</f>
        <v>448.37538812999998</v>
      </c>
      <c r="X4670" s="2">
        <f>[1]!s_pq_avgamount(A4670,"20260101","",100000000)</f>
        <v>4.0761398920909091</v>
      </c>
      <c r="Y4670" s="17">
        <f>[1]!s_ipo_dilutedpe(A4670)</f>
        <v>20</v>
      </c>
      <c r="Z4670" s="12">
        <f>[1]!s_ipo_collection_total(A4670,100000000)</f>
        <v>6</v>
      </c>
      <c r="AA4670" s="2">
        <f>[1]!s_val_pe_ttm(A4670,E4670)</f>
        <v>782.1158447265625</v>
      </c>
      <c r="AB4670" s="5">
        <f>[1]!s_info_zjtxornot1(A4670,"")</f>
        <v>0</v>
      </c>
      <c r="AC4670" s="22" t="str">
        <f>[1]!s_info_nature1(A4670,"")</f>
        <v>地方国有企业</v>
      </c>
      <c r="AD4670" s="6" t="str">
        <f>[1]!s_info_city(A4670)</f>
        <v>唐山市</v>
      </c>
      <c r="AE4670" s="6" t="str">
        <f>[1]!s_info_province(A4670)</f>
        <v>河北省</v>
      </c>
      <c r="AF4670">
        <v>118.175393</v>
      </c>
      <c r="AG4670">
        <v>39.635112999999997</v>
      </c>
    </row>
    <row r="4671" spans="1:33" x14ac:dyDescent="0.3">
      <c r="A4671" s="12" t="s">
        <v>9598</v>
      </c>
      <c r="B4671" s="12" t="s">
        <v>9599</v>
      </c>
      <c r="C4671" s="16" t="str">
        <f>[1]!s_info_mkt(A4671)</f>
        <v>主板</v>
      </c>
      <c r="D4671" s="16" t="str">
        <f>[1]!s_ipo_listeddate(A4671)</f>
        <v>2011-06-02</v>
      </c>
      <c r="E4671" s="16" t="str">
        <f>[1]!lastradeday_s("000002","")</f>
        <v>2026-06-22</v>
      </c>
      <c r="F4671" s="16" t="str">
        <f>[1]!s_info_industry_csrc2023(A4671,"",3)</f>
        <v>土木工程建筑业</v>
      </c>
      <c r="G4671" s="16" t="str">
        <f>[1]!s_info_industry_csrc2023(A4671,"",1)</f>
        <v>建筑业</v>
      </c>
      <c r="H4671" s="16">
        <f>[1]!s_is(A4671,83,"FY","YTD","20251231",1,"",100000000)</f>
        <v>20.926671723399998</v>
      </c>
      <c r="I4671" s="16">
        <f>[1]!s_is(A4671,83,"FY","YTD","20241231",1,"",100000000)</f>
        <v>24.828031010500002</v>
      </c>
      <c r="J4671" s="16">
        <f t="shared" si="216"/>
        <v>-0.15713526720866766</v>
      </c>
      <c r="K4671" s="16">
        <f>[1]!s_is(A4671,61,"FY","YTD","20251231",1,"",100000000)</f>
        <v>2.7336797245</v>
      </c>
      <c r="L4671" s="16">
        <f>[1]!s_is(A4671,61,"FY","YTD","20241231",1,"",100000000)</f>
        <v>-1.5108688380999999</v>
      </c>
      <c r="M4671" s="16">
        <f t="shared" si="217"/>
        <v>2.8093428466879704</v>
      </c>
      <c r="N4671" s="16">
        <f>[1]!s_fa_roe(A4671,"20251231")</f>
        <v>8.8938000000000006</v>
      </c>
      <c r="O4671" s="16">
        <f>[1]!s_stmnote_rdexp(A4671,"20251231",1,10000)</f>
        <v>8044.3391449999999</v>
      </c>
      <c r="P4671" s="20">
        <f t="shared" si="218"/>
        <v>3.8440604656711369E-2</v>
      </c>
      <c r="Q4671" s="16">
        <f>[1]!s_margin_tradingbalance(A4671,"",10000)</f>
        <v>0</v>
      </c>
      <c r="R4671" s="16">
        <f>[1]!s_margin_seclendingbalance(A4671,"",10000)</f>
        <v>0</v>
      </c>
      <c r="S4671" s="17">
        <f>[1]!s_val_ev(A4671,"",100000000)</f>
        <v>39.246873390200001</v>
      </c>
      <c r="T4671" s="17">
        <f>[1]!share_freesharesmv(A4671,"",100000000)</f>
        <v>21.432039405700003</v>
      </c>
      <c r="U4671" s="17">
        <f>[1]!s_dq_amount_btin(A4671,E4671,100000000)</f>
        <v>0.37695058999999997</v>
      </c>
      <c r="V4671" s="17">
        <f>[1]!s_dq_turn(A4671,E4671)</f>
        <v>1.0192568738560919</v>
      </c>
      <c r="W4671" s="2">
        <f>[1]!s_pq_amount(A4671,"20260101","",100000000)</f>
        <v>49.360929830000003</v>
      </c>
      <c r="X4671" s="2">
        <f>[1]!s_pq_avgamount(A4671,"20260101","",100000000)</f>
        <v>0.44873572572727272</v>
      </c>
      <c r="Y4671" s="17">
        <f>[1]!s_ipo_dilutedpe(A4671)</f>
        <v>36.33</v>
      </c>
      <c r="Z4671" s="12">
        <f>[1]!s_ipo_collection_total(A4671,100000000)</f>
        <v>5.13</v>
      </c>
      <c r="AA4671" s="2">
        <f>[1]!s_val_pe_ttm(A4671,E4671)</f>
        <v>14.757102966308594</v>
      </c>
      <c r="AB4671" s="5">
        <f>[1]!s_info_zjtxornot1(A4671,"")</f>
        <v>0</v>
      </c>
      <c r="AC4671" s="22" t="str">
        <f>[1]!s_info_nature1(A4671,"")</f>
        <v>地方国有企业</v>
      </c>
      <c r="AD4671" s="6" t="str">
        <f>[1]!s_info_city(A4671)</f>
        <v>宁波市</v>
      </c>
      <c r="AE4671" s="6" t="str">
        <f>[1]!s_info_province(A4671)</f>
        <v>浙江省</v>
      </c>
      <c r="AF4671">
        <v>121.549792</v>
      </c>
      <c r="AG4671">
        <v>29.868387999999999</v>
      </c>
    </row>
    <row r="4672" spans="1:33" x14ac:dyDescent="0.3">
      <c r="A4672" s="12" t="s">
        <v>9600</v>
      </c>
      <c r="B4672" s="12" t="s">
        <v>9601</v>
      </c>
      <c r="C4672" s="16" t="str">
        <f>[1]!s_info_mkt(A4672)</f>
        <v>主板</v>
      </c>
      <c r="D4672" s="16" t="str">
        <f>[1]!s_ipo_listeddate(A4672)</f>
        <v>2022-08-05</v>
      </c>
      <c r="E4672" s="16" t="str">
        <f>[1]!lastradeday_s("000002","")</f>
        <v>2026-06-22</v>
      </c>
      <c r="F4672" s="16" t="str">
        <f>[1]!s_info_industry_csrc2023(A4672,"",3)</f>
        <v>资本市场服务</v>
      </c>
      <c r="G4672" s="16" t="str">
        <f>[1]!s_info_industry_csrc2023(A4672,"",1)</f>
        <v>金融业</v>
      </c>
      <c r="H4672" s="16">
        <f>[1]!s_is(A4672,83,"FY","YTD","20251231",1,"",100000000)</f>
        <v>2.8755154657999999</v>
      </c>
      <c r="I4672" s="16">
        <f>[1]!s_is(A4672,83,"FY","YTD","20241231",1,"",100000000)</f>
        <v>28.757856229800002</v>
      </c>
      <c r="J4672" s="16">
        <f t="shared" si="216"/>
        <v>-0.90000939420441639</v>
      </c>
      <c r="K4672" s="16">
        <f>[1]!s_is(A4672,61,"FY","YTD","20251231",1,"",100000000)</f>
        <v>3.9926942899999998E-2</v>
      </c>
      <c r="L4672" s="16">
        <f>[1]!s_is(A4672,61,"FY","YTD","20241231",1,"",100000000)</f>
        <v>0.29826197500000001</v>
      </c>
      <c r="M4672" s="16">
        <f t="shared" si="217"/>
        <v>-0.866134652598609</v>
      </c>
      <c r="N4672" s="16">
        <f>[1]!s_fa_roe(A4672,"20251231")</f>
        <v>0.21340000000000001</v>
      </c>
      <c r="O4672" s="16">
        <f>[1]!s_stmnote_rdexp(A4672,"20251231",1,10000)</f>
        <v>73.876532999999995</v>
      </c>
      <c r="P4672" s="20">
        <f t="shared" si="218"/>
        <v>2.5691579085089958E-3</v>
      </c>
      <c r="Q4672" s="16">
        <f>[1]!s_margin_tradingbalance(A4672,"",10000)</f>
        <v>0</v>
      </c>
      <c r="R4672" s="16">
        <f>[1]!s_margin_seclendingbalance(A4672,"",10000)</f>
        <v>0</v>
      </c>
      <c r="S4672" s="17">
        <f>[1]!s_val_ev(A4672,"",100000000)</f>
        <v>64.373072374599985</v>
      </c>
      <c r="T4672" s="17">
        <f>[1]!share_freesharesmv(A4672,"",100000000)</f>
        <v>21.563626258899998</v>
      </c>
      <c r="U4672" s="17">
        <f>[1]!s_dq_amount_btin(A4672,E4672,100000000)</f>
        <v>1.5446230400000001</v>
      </c>
      <c r="V4672" s="17">
        <f>[1]!s_dq_turn(A4672,E4672)</f>
        <v>2.7078699040825862</v>
      </c>
      <c r="W4672" s="2">
        <f>[1]!s_pq_amount(A4672,"20260101","",100000000)</f>
        <v>139.87722456</v>
      </c>
      <c r="X4672" s="2">
        <f>[1]!s_pq_avgamount(A4672,"20260101","",100000000)</f>
        <v>1.2716111323636363</v>
      </c>
      <c r="Y4672" s="17">
        <f>[1]!s_ipo_dilutedpe(A4672)</f>
        <v>23.9</v>
      </c>
      <c r="Z4672" s="12">
        <f>[1]!s_ipo_collection_total(A4672,100000000)</f>
        <v>1.8744666708000002</v>
      </c>
      <c r="AA4672" s="2">
        <f>[1]!s_val_pe_ttm(A4672,E4672)</f>
        <v>514.474853515625</v>
      </c>
      <c r="AB4672" s="5">
        <f>[1]!s_info_zjtxornot1(A4672,"")</f>
        <v>0</v>
      </c>
      <c r="AC4672" s="22" t="str">
        <f>[1]!s_info_nature1(A4672,"")</f>
        <v>地方国有企业</v>
      </c>
      <c r="AD4672" s="6" t="str">
        <f>[1]!s_info_city(A4672)</f>
        <v>南京市</v>
      </c>
      <c r="AE4672" s="6" t="str">
        <f>[1]!s_info_province(A4672)</f>
        <v>江苏省</v>
      </c>
      <c r="AF4672">
        <v>118.767413</v>
      </c>
      <c r="AG4672">
        <v>32.041544000000002</v>
      </c>
    </row>
    <row r="4673" spans="1:33" x14ac:dyDescent="0.3">
      <c r="A4673" s="12" t="s">
        <v>9602</v>
      </c>
      <c r="B4673" s="12" t="s">
        <v>9603</v>
      </c>
      <c r="C4673" s="16" t="str">
        <f>[1]!s_info_mkt(A4673)</f>
        <v>主板</v>
      </c>
      <c r="D4673" s="16" t="str">
        <f>[1]!s_ipo_listeddate(A4673)</f>
        <v>2010-05-11</v>
      </c>
      <c r="E4673" s="16" t="str">
        <f>[1]!lastradeday_s("000002","")</f>
        <v>2026-06-22</v>
      </c>
      <c r="F4673" s="16" t="str">
        <f>[1]!s_info_industry_csrc2023(A4673,"",3)</f>
        <v>金属制品业</v>
      </c>
      <c r="G4673" s="16" t="str">
        <f>[1]!s_info_industry_csrc2023(A4673,"",1)</f>
        <v>制造业</v>
      </c>
      <c r="H4673" s="16">
        <f>[1]!s_is(A4673,83,"FY","YTD","20251231",1,"",100000000)</f>
        <v>26.7637314254</v>
      </c>
      <c r="I4673" s="16">
        <f>[1]!s_is(A4673,83,"FY","YTD","20241231",1,"",100000000)</f>
        <v>29.2562526621</v>
      </c>
      <c r="J4673" s="16">
        <f t="shared" si="216"/>
        <v>-8.5196189186899418E-2</v>
      </c>
      <c r="K4673" s="16">
        <f>[1]!s_is(A4673,61,"FY","YTD","20251231",1,"",100000000)</f>
        <v>-2.169679081</v>
      </c>
      <c r="L4673" s="16">
        <f>[1]!s_is(A4673,61,"FY","YTD","20241231",1,"",100000000)</f>
        <v>0.1507089811</v>
      </c>
      <c r="M4673" s="16">
        <f t="shared" si="217"/>
        <v>-15.396481650687772</v>
      </c>
      <c r="N4673" s="16">
        <f>[1]!s_fa_roe(A4673,"20251231")</f>
        <v>-14.199299999999999</v>
      </c>
      <c r="O4673" s="16">
        <f>[1]!s_stmnote_rdexp(A4673,"20251231",1,10000)</f>
        <v>16065.989278999999</v>
      </c>
      <c r="P4673" s="20">
        <f t="shared" si="218"/>
        <v>6.0028958681571001E-2</v>
      </c>
      <c r="Q4673" s="16">
        <f>[1]!s_margin_tradingbalance(A4673,"",10000)</f>
        <v>0</v>
      </c>
      <c r="R4673" s="16">
        <f>[1]!s_margin_seclendingbalance(A4673,"",10000)</f>
        <v>0</v>
      </c>
      <c r="S4673" s="17">
        <f>[1]!s_val_ev(A4673,"",100000000)</f>
        <v>31.5771962733</v>
      </c>
      <c r="T4673" s="17">
        <f>[1]!share_freesharesmv(A4673,"",100000000)</f>
        <v>12.723083621099999</v>
      </c>
      <c r="U4673" s="17">
        <f>[1]!s_dq_amount_btin(A4673,E4673,100000000)</f>
        <v>0.63773656000000001</v>
      </c>
      <c r="V4673" s="17">
        <f>[1]!s_dq_turn(A4673,E4673)</f>
        <v>2.3405323625856269</v>
      </c>
      <c r="W4673" s="2">
        <f>[1]!s_pq_amount(A4673,"20260101","",100000000)</f>
        <v>58.457316990000002</v>
      </c>
      <c r="X4673" s="2">
        <f>[1]!s_pq_avgamount(A4673,"20260101","",100000000)</f>
        <v>0.53143015445454544</v>
      </c>
      <c r="Y4673" s="17">
        <f>[1]!s_ipo_dilutedpe(A4673)</f>
        <v>56.97</v>
      </c>
      <c r="Z4673" s="12">
        <f>[1]!s_ipo_collection_total(A4673,100000000)</f>
        <v>11.28</v>
      </c>
      <c r="AA4673" s="2">
        <f>[1]!s_val_pe_ttm(A4673,E4673)</f>
        <v>-13.532505989074707</v>
      </c>
      <c r="AB4673" s="5">
        <f>[1]!s_info_zjtxornot1(A4673,"")</f>
        <v>0</v>
      </c>
      <c r="AC4673" s="22" t="str">
        <f>[1]!s_info_nature1(A4673,"")</f>
        <v>民营企业</v>
      </c>
      <c r="AD4673" s="6" t="str">
        <f>[1]!s_info_city(A4673)</f>
        <v>温岭市</v>
      </c>
      <c r="AE4673" s="6" t="str">
        <f>[1]!s_info_province(A4673)</f>
        <v>浙江省</v>
      </c>
      <c r="AF4673">
        <v>121.421046</v>
      </c>
      <c r="AG4673">
        <v>28.400554</v>
      </c>
    </row>
    <row r="4674" spans="1:33" x14ac:dyDescent="0.3">
      <c r="A4674" s="12" t="s">
        <v>9604</v>
      </c>
      <c r="B4674" s="12" t="s">
        <v>9605</v>
      </c>
      <c r="C4674" s="16" t="str">
        <f>[1]!s_info_mkt(A4674)</f>
        <v>科创板</v>
      </c>
      <c r="D4674" s="16" t="str">
        <f>[1]!s_ipo_listeddate(A4674)</f>
        <v>2020-12-07</v>
      </c>
      <c r="E4674" s="16" t="str">
        <f>[1]!lastradeday_s("000002","")</f>
        <v>2026-06-22</v>
      </c>
      <c r="F4674" s="16" t="str">
        <f>[1]!s_info_industry_csrc2023(A4674,"",3)</f>
        <v>软件和信息技术服务业</v>
      </c>
      <c r="G4674" s="16" t="str">
        <f>[1]!s_info_industry_csrc2023(A4674,"",1)</f>
        <v>信息传输、软件和信息技术服务业</v>
      </c>
      <c r="H4674" s="16">
        <f>[1]!s_is(A4674,83,"FY","YTD","20251231",1,"",100000000)</f>
        <v>21.065797925599998</v>
      </c>
      <c r="I4674" s="16">
        <f>[1]!s_is(A4674,83,"FY","YTD","20241231",1,"",100000000)</f>
        <v>19.9519831245</v>
      </c>
      <c r="J4674" s="16">
        <f t="shared" si="216"/>
        <v>5.5824766598378428E-2</v>
      </c>
      <c r="K4674" s="16">
        <f>[1]!s_is(A4674,61,"FY","YTD","20251231",1,"",100000000)</f>
        <v>-1.2736558993</v>
      </c>
      <c r="L4674" s="16">
        <f>[1]!s_is(A4674,61,"FY","YTD","20241231",1,"",100000000)</f>
        <v>8.0927401900000001E-2</v>
      </c>
      <c r="M4674" s="16">
        <f t="shared" si="217"/>
        <v>-16.738252673350679</v>
      </c>
      <c r="N4674" s="16">
        <f>[1]!s_fa_roe(A4674,"20251231")</f>
        <v>-9.0478000000000005</v>
      </c>
      <c r="O4674" s="16">
        <f>[1]!s_stmnote_rdexp(A4674,"20251231",1,10000)</f>
        <v>20191.504100999999</v>
      </c>
      <c r="P4674" s="20">
        <f t="shared" si="218"/>
        <v>9.5849699936893809E-2</v>
      </c>
      <c r="Q4674" s="16">
        <f>[1]!s_margin_tradingbalance(A4674,"",10000)</f>
        <v>17695.528600000001</v>
      </c>
      <c r="R4674" s="16">
        <f>[1]!s_margin_seclendingbalance(A4674,"",10000)</f>
        <v>24.131499999999999</v>
      </c>
      <c r="S4674" s="17">
        <f>[1]!s_val_ev(A4674,"",100000000)</f>
        <v>45.615738141000001</v>
      </c>
      <c r="T4674" s="17">
        <f>[1]!share_freesharesmv(A4674,"",100000000)</f>
        <v>29.982346991999997</v>
      </c>
      <c r="U4674" s="17">
        <f>[1]!s_dq_amount_btin(A4674,E4674,100000000)</f>
        <v>2.4230336100000001</v>
      </c>
      <c r="V4674" s="17">
        <f>[1]!s_dq_turn(A4674,E4674)</f>
        <v>6.0733955054054531</v>
      </c>
      <c r="W4674" s="2">
        <f>[1]!s_pq_amount(A4674,"20260101","",100000000)</f>
        <v>234.70039202999999</v>
      </c>
      <c r="X4674" s="2">
        <f>[1]!s_pq_avgamount(A4674,"20260101","",100000000)</f>
        <v>2.1336399275454543</v>
      </c>
      <c r="Y4674" s="17">
        <f>[1]!s_ipo_dilutedpe(A4674)</f>
        <v>30.15</v>
      </c>
      <c r="Z4674" s="12">
        <f>[1]!s_ipo_collection_total(A4674,100000000)</f>
        <v>4.8827508799999997</v>
      </c>
      <c r="AA4674" s="2">
        <f>[1]!s_val_pe_ttm(A4674,E4674)</f>
        <v>-32.269939422607422</v>
      </c>
      <c r="AB4674" s="5">
        <f>[1]!s_info_zjtxornot1(A4674,"")</f>
        <v>0</v>
      </c>
      <c r="AC4674" s="22" t="str">
        <f>[1]!s_info_nature1(A4674,"")</f>
        <v>民营企业</v>
      </c>
      <c r="AD4674" s="6" t="str">
        <f>[1]!s_info_city(A4674)</f>
        <v>上海市</v>
      </c>
      <c r="AE4674" s="6" t="str">
        <f>[1]!s_info_province(A4674)</f>
        <v>上海</v>
      </c>
      <c r="AF4674">
        <v>121.472644</v>
      </c>
      <c r="AG4674">
        <v>31.231705999999999</v>
      </c>
    </row>
    <row r="4675" spans="1:33" x14ac:dyDescent="0.3">
      <c r="A4675" s="12" t="s">
        <v>9606</v>
      </c>
      <c r="B4675" s="12" t="s">
        <v>9607</v>
      </c>
      <c r="C4675" s="16" t="str">
        <f>[1]!s_info_mkt(A4675)</f>
        <v>主板</v>
      </c>
      <c r="D4675" s="16" t="str">
        <f>[1]!s_ipo_listeddate(A4675)</f>
        <v>2010-07-05</v>
      </c>
      <c r="E4675" s="16" t="str">
        <f>[1]!lastradeday_s("000002","")</f>
        <v>2026-06-22</v>
      </c>
      <c r="F4675" s="16" t="str">
        <f>[1]!s_info_industry_csrc2023(A4675,"",3)</f>
        <v>水上运输业</v>
      </c>
      <c r="G4675" s="16" t="str">
        <f>[1]!s_info_industry_csrc2023(A4675,"",1)</f>
        <v>交通运输、仓储和邮政业</v>
      </c>
      <c r="H4675" s="16">
        <f>[1]!s_is(A4675,83,"FY","YTD","20251231",1,"",100000000)</f>
        <v>56.837421761999998</v>
      </c>
      <c r="I4675" s="16">
        <f>[1]!s_is(A4675,83,"FY","YTD","20241231",1,"",100000000)</f>
        <v>57.243404433100004</v>
      </c>
      <c r="J4675" s="16">
        <f t="shared" ref="J4675:J4738" si="219">H4675/I4675-1</f>
        <v>-7.0922174374600244E-3</v>
      </c>
      <c r="K4675" s="16">
        <f>[1]!s_is(A4675,61,"FY","YTD","20251231",1,"",100000000)</f>
        <v>19.983589125999998</v>
      </c>
      <c r="L4675" s="16">
        <f>[1]!s_is(A4675,61,"FY","YTD","20241231",1,"",100000000)</f>
        <v>19.787846470399998</v>
      </c>
      <c r="M4675" s="16">
        <f t="shared" ref="M4675:M4738" si="220">(K4675-L4675)/ABS(L4675)</f>
        <v>9.8920646010067486E-3</v>
      </c>
      <c r="N4675" s="16">
        <f>[1]!s_fa_roe(A4675,"20251231")</f>
        <v>9.4591999999999992</v>
      </c>
      <c r="O4675" s="16">
        <f>[1]!s_stmnote_rdexp(A4675,"20251231",1,10000)</f>
        <v>8296.5706379999992</v>
      </c>
      <c r="P4675" s="20">
        <f t="shared" ref="P4675:P4738" si="221">O4675/H4675/10000</f>
        <v>1.459702143552695E-2</v>
      </c>
      <c r="Q4675" s="16">
        <f>[1]!s_margin_tradingbalance(A4675,"",10000)</f>
        <v>7335.5635000000002</v>
      </c>
      <c r="R4675" s="16">
        <f>[1]!s_margin_seclendingbalance(A4675,"",10000)</f>
        <v>69.9726</v>
      </c>
      <c r="S4675" s="17">
        <f>[1]!s_val_ev(A4675,"",100000000)</f>
        <v>242.37048031259999</v>
      </c>
      <c r="T4675" s="17">
        <f>[1]!share_freesharesmv(A4675,"",100000000)</f>
        <v>104.48501853699999</v>
      </c>
      <c r="U4675" s="17">
        <f>[1]!s_dq_amount_btin(A4675,E4675,100000000)</f>
        <v>1.49242301</v>
      </c>
      <c r="V4675" s="17">
        <f>[1]!s_dq_turn(A4675,E4675)</f>
        <v>0.61711445381916974</v>
      </c>
      <c r="W4675" s="2">
        <f>[1]!s_pq_amount(A4675,"20260101","",100000000)</f>
        <v>224.19485469</v>
      </c>
      <c r="X4675" s="2">
        <f>[1]!s_pq_avgamount(A4675,"20260101","",100000000)</f>
        <v>2.0381350426363634</v>
      </c>
      <c r="Y4675" s="17">
        <f>[1]!s_ipo_dilutedpe(A4675)</f>
        <v>32.67</v>
      </c>
      <c r="Z4675" s="12">
        <f>[1]!s_ipo_collection_total(A4675,100000000)</f>
        <v>16.399999999999999</v>
      </c>
      <c r="AA4675" s="2">
        <f>[1]!s_val_pe_ttm(A4675,E4675)</f>
        <v>11.608743667602539</v>
      </c>
      <c r="AB4675" s="5">
        <f>[1]!s_info_zjtxornot1(A4675,"")</f>
        <v>0</v>
      </c>
      <c r="AC4675" s="22" t="str">
        <f>[1]!s_info_nature1(A4675,"")</f>
        <v>地方国有企业</v>
      </c>
      <c r="AD4675" s="6" t="str">
        <f>[1]!s_info_city(A4675)</f>
        <v>唐山市</v>
      </c>
      <c r="AE4675" s="6" t="str">
        <f>[1]!s_info_province(A4675)</f>
        <v>河北省</v>
      </c>
      <c r="AF4675">
        <v>118.175393</v>
      </c>
      <c r="AG4675">
        <v>39.635112999999997</v>
      </c>
    </row>
    <row r="4676" spans="1:33" x14ac:dyDescent="0.3">
      <c r="A4676" s="12" t="s">
        <v>9608</v>
      </c>
      <c r="B4676" s="12" t="s">
        <v>9609</v>
      </c>
      <c r="C4676" s="16" t="str">
        <f>[1]!s_info_mkt(A4676)</f>
        <v>主板</v>
      </c>
      <c r="D4676" s="16" t="str">
        <f>[1]!s_ipo_listeddate(A4676)</f>
        <v>2006-12-22</v>
      </c>
      <c r="E4676" s="16" t="str">
        <f>[1]!lastradeday_s("000002","")</f>
        <v>2026-06-22</v>
      </c>
      <c r="F4676" s="16" t="str">
        <f>[1]!s_info_industry_csrc2023(A4676,"",3)</f>
        <v>化学原料和化学制品制造业</v>
      </c>
      <c r="G4676" s="16" t="str">
        <f>[1]!s_info_industry_csrc2023(A4676,"",1)</f>
        <v>制造业</v>
      </c>
      <c r="H4676" s="16">
        <f>[1]!s_is(A4676,83,"FY","YTD","20251231",1,"",100000000)</f>
        <v>98.316215663600005</v>
      </c>
      <c r="I4676" s="16">
        <f>[1]!s_is(A4676,83,"FY","YTD","20241231",1,"",100000000)</f>
        <v>85.458599539999994</v>
      </c>
      <c r="J4676" s="16">
        <f t="shared" si="219"/>
        <v>0.15045432750839582</v>
      </c>
      <c r="K4676" s="16">
        <f>[1]!s_is(A4676,61,"FY","YTD","20251231",1,"",100000000)</f>
        <v>7.9262455465999997</v>
      </c>
      <c r="L4676" s="16">
        <f>[1]!s_is(A4676,61,"FY","YTD","20241231",1,"",100000000)</f>
        <v>7.1303550074000004</v>
      </c>
      <c r="M4676" s="16">
        <f t="shared" si="220"/>
        <v>0.11162004393526141</v>
      </c>
      <c r="N4676" s="16">
        <f>[1]!s_fa_roe(A4676,"20251231")</f>
        <v>10.265700000000001</v>
      </c>
      <c r="O4676" s="16">
        <f>[1]!s_stmnote_rdexp(A4676,"20251231",1,10000)</f>
        <v>50809.904319000001</v>
      </c>
      <c r="P4676" s="20">
        <f t="shared" si="221"/>
        <v>5.1680085503750271E-2</v>
      </c>
      <c r="Q4676" s="16">
        <f>[1]!s_margin_tradingbalance(A4676,"",10000)</f>
        <v>0</v>
      </c>
      <c r="R4676" s="16">
        <f>[1]!s_margin_seclendingbalance(A4676,"",10000)</f>
        <v>0</v>
      </c>
      <c r="S4676" s="17">
        <f>[1]!s_val_ev(A4676,"",100000000)</f>
        <v>120.57084284400001</v>
      </c>
      <c r="T4676" s="17">
        <f>[1]!share_freesharesmv(A4676,"",100000000)</f>
        <v>44.844940148399999</v>
      </c>
      <c r="U4676" s="17">
        <f>[1]!s_dq_amount_btin(A4676,E4676,100000000)</f>
        <v>1.2826205100000001</v>
      </c>
      <c r="V4676" s="17">
        <f>[1]!s_dq_turn(A4676,E4676)</f>
        <v>1.0782725837662359</v>
      </c>
      <c r="W4676" s="2">
        <f>[1]!s_pq_amount(A4676,"20260101","",100000000)</f>
        <v>136.09565732999999</v>
      </c>
      <c r="X4676" s="2">
        <f>[1]!s_pq_avgamount(A4676,"20260101","",100000000)</f>
        <v>1.2372332484545454</v>
      </c>
      <c r="Y4676" s="17">
        <f>[1]!s_ipo_dilutedpe(A4676)</f>
        <v>27.59</v>
      </c>
      <c r="Z4676" s="12">
        <f>[1]!s_ipo_collection_total(A4676,100000000)</f>
        <v>1.407</v>
      </c>
      <c r="AA4676" s="2">
        <f>[1]!s_val_pe_ttm(A4676,E4676)</f>
        <v>16.405899047851563</v>
      </c>
      <c r="AB4676" s="5">
        <f>[1]!s_info_zjtxornot1(A4676,"")</f>
        <v>0</v>
      </c>
      <c r="AC4676" s="22" t="str">
        <f>[1]!s_info_nature1(A4676,"")</f>
        <v>中央国有企业</v>
      </c>
      <c r="AD4676" s="6" t="str">
        <f>[1]!s_info_city(A4676)</f>
        <v>长沙市</v>
      </c>
      <c r="AE4676" s="6" t="str">
        <f>[1]!s_info_province(A4676)</f>
        <v>湖南省</v>
      </c>
      <c r="AF4676">
        <v>112.98227900000001</v>
      </c>
      <c r="AG4676">
        <v>28.194089999999999</v>
      </c>
    </row>
    <row r="4677" spans="1:33" x14ac:dyDescent="0.3">
      <c r="A4677" s="12" t="s">
        <v>399</v>
      </c>
      <c r="B4677" s="12" t="s">
        <v>400</v>
      </c>
      <c r="C4677" s="16" t="str">
        <f>[1]!s_info_mkt(A4677)</f>
        <v>北证</v>
      </c>
      <c r="D4677" s="16" t="str">
        <f>[1]!s_ipo_listeddate(A4677)</f>
        <v>2026-01-16</v>
      </c>
      <c r="E4677" s="16" t="str">
        <f>[1]!lastradeday_s("000002","")</f>
        <v>2026-06-22</v>
      </c>
      <c r="F4677" s="16" t="str">
        <f>[1]!s_info_industry_csrc2023(A4677,"",3)</f>
        <v>汽车制造业</v>
      </c>
      <c r="G4677" s="16" t="str">
        <f>[1]!s_info_industry_csrc2023(A4677,"",1)</f>
        <v>制造业</v>
      </c>
      <c r="H4677" s="16">
        <f>[1]!s_is(A4677,83,"FY","YTD","20251231",1,"",100000000)</f>
        <v>2.7625828912000001</v>
      </c>
      <c r="I4677" s="16">
        <f>[1]!s_is(A4677,83,"FY","YTD","20241231",1,"",100000000)</f>
        <v>2.4902799669000002</v>
      </c>
      <c r="J4677" s="16">
        <f t="shared" si="219"/>
        <v>0.10934630961954594</v>
      </c>
      <c r="K4677" s="16">
        <f>[1]!s_is(A4677,61,"FY","YTD","20251231",1,"",100000000)</f>
        <v>0.89715673480000002</v>
      </c>
      <c r="L4677" s="16">
        <f>[1]!s_is(A4677,61,"FY","YTD","20241231",1,"",100000000)</f>
        <v>0.71532089049999992</v>
      </c>
      <c r="M4677" s="16">
        <f t="shared" si="220"/>
        <v>0.25420178092785634</v>
      </c>
      <c r="N4677" s="16">
        <f>[1]!s_fa_roe(A4677,"20251231")</f>
        <v>14.866899999999999</v>
      </c>
      <c r="O4677" s="16">
        <f>[1]!s_stmnote_rdexp(A4677,"20251231",1,10000)</f>
        <v>1423.7118089999999</v>
      </c>
      <c r="P4677" s="20">
        <f t="shared" si="221"/>
        <v>5.1535532690625385E-2</v>
      </c>
      <c r="Q4677" s="16">
        <f>[1]!s_margin_tradingbalance(A4677,"",10000)</f>
        <v>1309.9363000000001</v>
      </c>
      <c r="R4677" s="16">
        <f>[1]!s_margin_seclendingbalance(A4677,"",10000)</f>
        <v>0</v>
      </c>
      <c r="S4677" s="17">
        <f>[1]!s_val_ev(A4677,"",100000000)</f>
        <v>21.388608000000001</v>
      </c>
      <c r="T4677" s="17">
        <f>[1]!share_freesharesmv(A4677,"",100000000)</f>
        <v>6.8358942000000003</v>
      </c>
      <c r="U4677" s="17">
        <f>[1]!s_dq_amount_btin(A4677,E4677,100000000)</f>
        <v>0.35308999000000002</v>
      </c>
      <c r="V4677" s="17">
        <f>[1]!s_dq_turn(A4677,E4677)</f>
        <v>5.3144758735440929</v>
      </c>
      <c r="W4677" s="2">
        <f>[1]!s_pq_amount(A4677,"20260101","",100000000)</f>
        <v>98.069960570000006</v>
      </c>
      <c r="X4677" s="2">
        <f>[1]!s_pq_avgamount(A4677,"20260101","",100000000)</f>
        <v>0.97098970861386136</v>
      </c>
      <c r="Y4677" s="17">
        <f>[1]!s_ipo_dilutedpe(A4677)</f>
        <v>14.2</v>
      </c>
      <c r="Z4677" s="12">
        <f>[1]!s_ipo_collection_total(A4677,100000000)</f>
        <v>2.4392719999999999</v>
      </c>
      <c r="AA4677" s="2">
        <f>[1]!s_val_pe_ttm(A4677,E4677)</f>
        <v>23.660459518432617</v>
      </c>
      <c r="AB4677" s="5">
        <f>[1]!s_info_zjtxornot1(A4677,"")</f>
        <v>1</v>
      </c>
      <c r="AC4677" s="22" t="str">
        <f>[1]!s_info_nature1(A4677,"")</f>
        <v>民营企业</v>
      </c>
      <c r="AD4677" s="6" t="str">
        <f>[1]!s_info_city(A4677)</f>
        <v>丽水市</v>
      </c>
      <c r="AE4677" s="6" t="str">
        <f>[1]!s_info_province(A4677)</f>
        <v>浙江省</v>
      </c>
      <c r="AF4677">
        <v>119.921786</v>
      </c>
      <c r="AG4677">
        <v>28.451993000000002</v>
      </c>
    </row>
    <row r="4678" spans="1:33" x14ac:dyDescent="0.3">
      <c r="A4678" s="12" t="s">
        <v>9610</v>
      </c>
      <c r="B4678" s="12" t="s">
        <v>9611</v>
      </c>
      <c r="C4678" s="16" t="str">
        <f>[1]!s_info_mkt(A4678)</f>
        <v>主板</v>
      </c>
      <c r="D4678" s="16" t="str">
        <f>[1]!s_ipo_listeddate(A4678)</f>
        <v>2006-11-16</v>
      </c>
      <c r="E4678" s="16" t="str">
        <f>[1]!lastradeday_s("000002","")</f>
        <v>2026-06-22</v>
      </c>
      <c r="F4678" s="16" t="str">
        <f>[1]!s_info_industry_csrc2023(A4678,"",3)</f>
        <v>造纸和纸制品业</v>
      </c>
      <c r="G4678" s="16" t="str">
        <f>[1]!s_info_industry_csrc2023(A4678,"",1)</f>
        <v>制造业</v>
      </c>
      <c r="H4678" s="16">
        <f>[1]!s_is(A4678,83,"FY","YTD","20251231",1,"",100000000)</f>
        <v>391.91560256739996</v>
      </c>
      <c r="I4678" s="16">
        <f>[1]!s_is(A4678,83,"FY","YTD","20241231",1,"",100000000)</f>
        <v>407.26522046230002</v>
      </c>
      <c r="J4678" s="16">
        <f t="shared" si="219"/>
        <v>-3.7689488627278833E-2</v>
      </c>
      <c r="K4678" s="16">
        <f>[1]!s_is(A4678,61,"FY","YTD","20251231",1,"",100000000)</f>
        <v>32.5061658614</v>
      </c>
      <c r="L4678" s="16">
        <f>[1]!s_is(A4678,61,"FY","YTD","20241231",1,"",100000000)</f>
        <v>31.012564092199998</v>
      </c>
      <c r="M4678" s="16">
        <f t="shared" si="220"/>
        <v>4.8161182827693334E-2</v>
      </c>
      <c r="N4678" s="16">
        <f>[1]!s_fa_roe(A4678,"20251231")</f>
        <v>10.997400000000001</v>
      </c>
      <c r="O4678" s="16">
        <f>[1]!s_stmnote_rdexp(A4678,"20251231",1,10000)</f>
        <v>54553.018266999992</v>
      </c>
      <c r="P4678" s="20">
        <f t="shared" si="221"/>
        <v>1.3919583172914937E-2</v>
      </c>
      <c r="Q4678" s="16">
        <f>[1]!s_margin_tradingbalance(A4678,"",10000)</f>
        <v>34373.615400000002</v>
      </c>
      <c r="R4678" s="16">
        <f>[1]!s_margin_seclendingbalance(A4678,"",10000)</f>
        <v>225.6653</v>
      </c>
      <c r="S4678" s="17">
        <f>[1]!s_val_ev(A4678,"",100000000)</f>
        <v>356.30322767249999</v>
      </c>
      <c r="T4678" s="17">
        <f>[1]!share_freesharesmv(A4678,"",100000000)</f>
        <v>194.72038501500001</v>
      </c>
      <c r="U4678" s="17">
        <f>[1]!s_dq_amount_btin(A4678,E4678,100000000)</f>
        <v>3.3167181399999999</v>
      </c>
      <c r="V4678" s="17">
        <f>[1]!s_dq_turn(A4678,E4678)</f>
        <v>0.95591283412720773</v>
      </c>
      <c r="W4678" s="2">
        <f>[1]!s_pq_amount(A4678,"20260101","",100000000)</f>
        <v>382.65506961</v>
      </c>
      <c r="X4678" s="2">
        <f>[1]!s_pq_avgamount(A4678,"20260101","",100000000)</f>
        <v>3.4786824510000001</v>
      </c>
      <c r="Y4678" s="17">
        <f>[1]!s_ipo_dilutedpe(A4678)</f>
        <v>17.04</v>
      </c>
      <c r="Z4678" s="12">
        <f>[1]!s_ipo_collection_total(A4678,100000000)</f>
        <v>12.525</v>
      </c>
      <c r="AA4678" s="2">
        <f>[1]!s_val_pe_ttm(A4678,E4678)</f>
        <v>10.893060684204102</v>
      </c>
      <c r="AB4678" s="5">
        <f>[1]!s_info_zjtxornot1(A4678,"")</f>
        <v>0</v>
      </c>
      <c r="AC4678" s="22" t="str">
        <f>[1]!s_info_nature1(A4678,"")</f>
        <v>民营企业</v>
      </c>
      <c r="AD4678" s="6" t="str">
        <f>[1]!s_info_city(A4678)</f>
        <v>济宁市</v>
      </c>
      <c r="AE4678" s="6" t="str">
        <f>[1]!s_info_province(A4678)</f>
        <v>山东省</v>
      </c>
      <c r="AF4678">
        <v>116.587245</v>
      </c>
      <c r="AG4678">
        <v>35.415393000000002</v>
      </c>
    </row>
    <row r="4679" spans="1:33" x14ac:dyDescent="0.3">
      <c r="A4679" s="12" t="s">
        <v>9612</v>
      </c>
      <c r="B4679" s="12" t="s">
        <v>9613</v>
      </c>
      <c r="C4679" s="16" t="str">
        <f>[1]!s_info_mkt(A4679)</f>
        <v>主板</v>
      </c>
      <c r="D4679" s="16" t="str">
        <f>[1]!s_ipo_listeddate(A4679)</f>
        <v>2002-06-03</v>
      </c>
      <c r="E4679" s="16" t="str">
        <f>[1]!lastradeday_s("000002","")</f>
        <v>2026-06-22</v>
      </c>
      <c r="F4679" s="16" t="str">
        <f>[1]!s_info_industry_csrc2023(A4679,"",3)</f>
        <v>非金属矿物制品业</v>
      </c>
      <c r="G4679" s="16" t="str">
        <f>[1]!s_info_industry_csrc2023(A4679,"",1)</f>
        <v>制造业</v>
      </c>
      <c r="H4679" s="16">
        <f>[1]!s_is(A4679,83,"FY","YTD","20251231",1,"",100000000)</f>
        <v>44.7401897875</v>
      </c>
      <c r="I4679" s="16">
        <f>[1]!s_is(A4679,83,"FY","YTD","20241231",1,"",100000000)</f>
        <v>49.049123556899993</v>
      </c>
      <c r="J4679" s="16">
        <f t="shared" si="219"/>
        <v>-8.7849352994072705E-2</v>
      </c>
      <c r="K4679" s="16">
        <f>[1]!s_is(A4679,61,"FY","YTD","20251231",1,"",100000000)</f>
        <v>6.8962604065999997</v>
      </c>
      <c r="L4679" s="16">
        <f>[1]!s_is(A4679,61,"FY","YTD","20241231",1,"",100000000)</f>
        <v>9.4299130541</v>
      </c>
      <c r="M4679" s="16">
        <f t="shared" si="220"/>
        <v>-0.26868250353574596</v>
      </c>
      <c r="N4679" s="16">
        <f>[1]!s_fa_roe(A4679,"20251231")</f>
        <v>8.4603999999999999</v>
      </c>
      <c r="O4679" s="16">
        <f>[1]!s_stmnote_rdexp(A4679,"20251231",1,10000)</f>
        <v>17479.536597999999</v>
      </c>
      <c r="P4679" s="20">
        <f t="shared" si="221"/>
        <v>3.9068981783540895E-2</v>
      </c>
      <c r="Q4679" s="16">
        <f>[1]!s_margin_tradingbalance(A4679,"",10000)</f>
        <v>86356.427299999996</v>
      </c>
      <c r="R4679" s="16">
        <f>[1]!s_margin_seclendingbalance(A4679,"",10000)</f>
        <v>834.37900000000002</v>
      </c>
      <c r="S4679" s="17">
        <f>[1]!s_val_ev(A4679,"",100000000)</f>
        <v>124.09583913100001</v>
      </c>
      <c r="T4679" s="17">
        <f>[1]!share_freesharesmv(A4679,"",100000000)</f>
        <v>99.901595870999998</v>
      </c>
      <c r="U4679" s="17">
        <f>[1]!s_dq_amount_btin(A4679,E4679,100000000)</f>
        <v>1.5943273</v>
      </c>
      <c r="V4679" s="17">
        <f>[1]!s_dq_turn(A4679,E4679)</f>
        <v>1.2945240060016623</v>
      </c>
      <c r="W4679" s="2">
        <f>[1]!s_pq_amount(A4679,"20260101","",100000000)</f>
        <v>186.49532060000001</v>
      </c>
      <c r="X4679" s="2">
        <f>[1]!s_pq_avgamount(A4679,"20260101","",100000000)</f>
        <v>1.6954120054545454</v>
      </c>
      <c r="Y4679" s="17">
        <f>[1]!s_ipo_dilutedpe(A4679)</f>
        <v>15.82</v>
      </c>
      <c r="Z4679" s="12">
        <f>[1]!s_ipo_collection_total(A4679,100000000)</f>
        <v>3.8976000000000002</v>
      </c>
      <c r="AA4679" s="2">
        <f>[1]!s_val_pe_ttm(A4679,E4679)</f>
        <v>18.599422454833984</v>
      </c>
      <c r="AB4679" s="5">
        <f>[1]!s_info_zjtxornot1(A4679,"")</f>
        <v>0</v>
      </c>
      <c r="AC4679" s="22" t="str">
        <f>[1]!s_info_nature1(A4679,"")</f>
        <v>地方国有企业</v>
      </c>
      <c r="AD4679" s="6" t="str">
        <f>[1]!s_info_city(A4679)</f>
        <v>淄博市</v>
      </c>
      <c r="AE4679" s="6" t="str">
        <f>[1]!s_info_province(A4679)</f>
        <v>山东省</v>
      </c>
      <c r="AF4679">
        <v>118.047648</v>
      </c>
      <c r="AG4679">
        <v>36.814939000000003</v>
      </c>
    </row>
    <row r="4680" spans="1:33" x14ac:dyDescent="0.3">
      <c r="A4680" s="12" t="s">
        <v>9614</v>
      </c>
      <c r="B4680" s="12" t="s">
        <v>9615</v>
      </c>
      <c r="C4680" s="16" t="str">
        <f>[1]!s_info_mkt(A4680)</f>
        <v>创业板</v>
      </c>
      <c r="D4680" s="16" t="str">
        <f>[1]!s_ipo_listeddate(A4680)</f>
        <v>2019-09-20</v>
      </c>
      <c r="E4680" s="16" t="str">
        <f>[1]!lastradeday_s("000002","")</f>
        <v>2026-06-22</v>
      </c>
      <c r="F4680" s="16" t="str">
        <f>[1]!s_info_industry_csrc2023(A4680,"",3)</f>
        <v>计算机、通信和其他电子设备制造业</v>
      </c>
      <c r="G4680" s="16" t="str">
        <f>[1]!s_info_industry_csrc2023(A4680,"",1)</f>
        <v>制造业</v>
      </c>
      <c r="H4680" s="16">
        <f>[1]!s_is(A4680,83,"FY","YTD","20251231",1,"",100000000)</f>
        <v>33.817403839200004</v>
      </c>
      <c r="I4680" s="16">
        <f>[1]!s_is(A4680,83,"FY","YTD","20241231",1,"",100000000)</f>
        <v>27.433554490399999</v>
      </c>
      <c r="J4680" s="16">
        <f t="shared" si="219"/>
        <v>0.23270223153306469</v>
      </c>
      <c r="K4680" s="16">
        <f>[1]!s_is(A4680,61,"FY","YTD","20251231",1,"",100000000)</f>
        <v>2.4614098882</v>
      </c>
      <c r="L4680" s="16">
        <f>[1]!s_is(A4680,61,"FY","YTD","20241231",1,"",100000000)</f>
        <v>1.8356122350999999</v>
      </c>
      <c r="M4680" s="16">
        <f t="shared" si="220"/>
        <v>0.3409203976382888</v>
      </c>
      <c r="N4680" s="16">
        <f>[1]!s_fa_roe(A4680,"20251231")</f>
        <v>9.7376000000000005</v>
      </c>
      <c r="O4680" s="16">
        <f>[1]!s_stmnote_rdexp(A4680,"20251231",1,10000)</f>
        <v>20166.650550999999</v>
      </c>
      <c r="P4680" s="20">
        <f t="shared" si="221"/>
        <v>5.9633940697787956E-2</v>
      </c>
      <c r="Q4680" s="16">
        <f>[1]!s_margin_tradingbalance(A4680,"",10000)</f>
        <v>0</v>
      </c>
      <c r="R4680" s="16">
        <f>[1]!s_margin_seclendingbalance(A4680,"",10000)</f>
        <v>0</v>
      </c>
      <c r="S4680" s="17">
        <f>[1]!s_val_ev(A4680,"",100000000)</f>
        <v>144.86648701830001</v>
      </c>
      <c r="T4680" s="17">
        <f>[1]!share_freesharesmv(A4680,"",100000000)</f>
        <v>121.9946801741</v>
      </c>
      <c r="U4680" s="17">
        <f>[1]!s_dq_amount_btin(A4680,E4680,100000000)</f>
        <v>10.92494415</v>
      </c>
      <c r="V4680" s="17">
        <f>[1]!s_dq_turn(A4680,E4680)</f>
        <v>8.6883652228425063</v>
      </c>
      <c r="W4680" s="2">
        <f>[1]!s_pq_amount(A4680,"20260101","",100000000)</f>
        <v>662.54472792000001</v>
      </c>
      <c r="X4680" s="2">
        <f>[1]!s_pq_avgamount(A4680,"20260101","",100000000)</f>
        <v>6.0231338901818177</v>
      </c>
      <c r="Y4680" s="17">
        <f>[1]!s_ipo_dilutedpe(A4680)</f>
        <v>22.99</v>
      </c>
      <c r="Z4680" s="12">
        <f>[1]!s_ipo_collection_total(A4680,100000000)</f>
        <v>5.1901279999999996</v>
      </c>
      <c r="AA4680" s="2">
        <f>[1]!s_val_pe_ttm(A4680,E4680)</f>
        <v>57.028224945068359</v>
      </c>
      <c r="AB4680" s="5">
        <f>[1]!s_info_zjtxornot1(A4680,"")</f>
        <v>0</v>
      </c>
      <c r="AC4680" s="22" t="str">
        <f>[1]!s_info_nature1(A4680,"")</f>
        <v>公众企业</v>
      </c>
      <c r="AD4680" s="6" t="str">
        <f>[1]!s_info_city(A4680)</f>
        <v>东莞市</v>
      </c>
      <c r="AE4680" s="6" t="str">
        <f>[1]!s_info_province(A4680)</f>
        <v>广东省</v>
      </c>
      <c r="AF4680">
        <v>113.746262</v>
      </c>
      <c r="AG4680">
        <v>23.046237000000001</v>
      </c>
    </row>
    <row r="4681" spans="1:33" x14ac:dyDescent="0.3">
      <c r="A4681" s="12" t="s">
        <v>9616</v>
      </c>
      <c r="B4681" s="12" t="s">
        <v>9617</v>
      </c>
      <c r="C4681" s="16" t="str">
        <f>[1]!s_info_mkt(A4681)</f>
        <v>主板</v>
      </c>
      <c r="D4681" s="16" t="str">
        <f>[1]!s_ipo_listeddate(A4681)</f>
        <v>2000-09-26</v>
      </c>
      <c r="E4681" s="16" t="str">
        <f>[1]!lastradeday_s("000002","")</f>
        <v>2026-06-22</v>
      </c>
      <c r="F4681" s="16" t="str">
        <f>[1]!s_info_industry_csrc2023(A4681,"",3)</f>
        <v>零售业</v>
      </c>
      <c r="G4681" s="16" t="str">
        <f>[1]!s_info_industry_csrc2023(A4681,"",1)</f>
        <v>批发和零售业</v>
      </c>
      <c r="H4681" s="16">
        <f>[1]!s_is(A4681,83,"FY","YTD","20251231",1,"",100000000)</f>
        <v>21.374019003800001</v>
      </c>
      <c r="I4681" s="16">
        <f>[1]!s_is(A4681,83,"FY","YTD","20241231",1,"",100000000)</f>
        <v>22.981374499400001</v>
      </c>
      <c r="J4681" s="16">
        <f t="shared" si="219"/>
        <v>-6.9941660610507217E-2</v>
      </c>
      <c r="K4681" s="16">
        <f>[1]!s_is(A4681,61,"FY","YTD","20251231",1,"",100000000)</f>
        <v>-3.9295718763999998</v>
      </c>
      <c r="L4681" s="16">
        <f>[1]!s_is(A4681,61,"FY","YTD","20241231",1,"",100000000)</f>
        <v>-1.4792895866999998</v>
      </c>
      <c r="M4681" s="16">
        <f t="shared" si="220"/>
        <v>-1.6563912243620207</v>
      </c>
      <c r="N4681" s="16">
        <f>[1]!s_fa_roe(A4681,"20251231")</f>
        <v>-81.5197</v>
      </c>
      <c r="O4681" s="16">
        <f>[1]!s_stmnote_rdexp(A4681,"20251231",1,10000)</f>
        <v>0</v>
      </c>
      <c r="P4681" s="20">
        <f t="shared" si="221"/>
        <v>0</v>
      </c>
      <c r="Q4681" s="16">
        <f>[1]!s_margin_tradingbalance(A4681,"",10000)</f>
        <v>0</v>
      </c>
      <c r="R4681" s="16">
        <f>[1]!s_margin_seclendingbalance(A4681,"",10000)</f>
        <v>0</v>
      </c>
      <c r="S4681" s="17">
        <f>[1]!s_val_ev(A4681,"",100000000)</f>
        <v>33.624376682399998</v>
      </c>
      <c r="T4681" s="17">
        <f>[1]!share_freesharesmv(A4681,"",100000000)</f>
        <v>14.457391685600001</v>
      </c>
      <c r="U4681" s="17">
        <f>[1]!s_dq_amount_btin(A4681,E4681,100000000)</f>
        <v>1.96926238</v>
      </c>
      <c r="V4681" s="17">
        <f>[1]!s_dq_turn(A4681,E4681)</f>
        <v>5.974804704860345</v>
      </c>
      <c r="W4681" s="2">
        <f>[1]!s_pq_amount(A4681,"20260101","",100000000)</f>
        <v>182.03901895999999</v>
      </c>
      <c r="X4681" s="2">
        <f>[1]!s_pq_avgamount(A4681,"20260101","",100000000)</f>
        <v>1.6549001723636365</v>
      </c>
      <c r="Y4681" s="17">
        <f>[1]!s_ipo_dilutedpe(A4681)</f>
        <v>31.8</v>
      </c>
      <c r="Z4681" s="12">
        <f>[1]!s_ipo_collection_total(A4681,100000000)</f>
        <v>2.226</v>
      </c>
      <c r="AA4681" s="2">
        <f>[1]!s_val_pe_ttm(A4681,E4681)</f>
        <v>-8.367762565612793</v>
      </c>
      <c r="AB4681" s="5">
        <f>[1]!s_info_zjtxornot1(A4681,"")</f>
        <v>0</v>
      </c>
      <c r="AC4681" s="22" t="str">
        <f>[1]!s_info_nature1(A4681,"")</f>
        <v>民营企业</v>
      </c>
      <c r="AD4681" s="6" t="str">
        <f>[1]!s_info_city(A4681)</f>
        <v>南京市</v>
      </c>
      <c r="AE4681" s="6" t="str">
        <f>[1]!s_info_province(A4681)</f>
        <v>江苏省</v>
      </c>
      <c r="AF4681">
        <v>118.767413</v>
      </c>
      <c r="AG4681">
        <v>32.041544000000002</v>
      </c>
    </row>
    <row r="4682" spans="1:33" x14ac:dyDescent="0.3">
      <c r="A4682" s="12" t="s">
        <v>9618</v>
      </c>
      <c r="B4682" s="12" t="s">
        <v>9619</v>
      </c>
      <c r="C4682" s="16" t="str">
        <f>[1]!s_info_mkt(A4682)</f>
        <v>主板</v>
      </c>
      <c r="D4682" s="16" t="str">
        <f>[1]!s_ipo_listeddate(A4682)</f>
        <v>2015-01-22</v>
      </c>
      <c r="E4682" s="16" t="str">
        <f>[1]!lastradeday_s("000002","")</f>
        <v>2026-06-22</v>
      </c>
      <c r="F4682" s="16" t="str">
        <f>[1]!s_info_industry_csrc2023(A4682,"",3)</f>
        <v>有色金属矿采选业</v>
      </c>
      <c r="G4682" s="16" t="str">
        <f>[1]!s_info_industry_csrc2023(A4682,"",1)</f>
        <v>采矿业</v>
      </c>
      <c r="H4682" s="16">
        <f>[1]!s_is(A4682,83,"FY","YTD","20251231",1,"",100000000)</f>
        <v>135.6718794354</v>
      </c>
      <c r="I4682" s="16">
        <f>[1]!s_is(A4682,83,"FY","YTD","20241231",1,"",100000000)</f>
        <v>70.00928562930001</v>
      </c>
      <c r="J4682" s="16">
        <f t="shared" si="219"/>
        <v>0.93791263852889739</v>
      </c>
      <c r="K4682" s="16">
        <f>[1]!s_is(A4682,61,"FY","YTD","20251231",1,"",100000000)</f>
        <v>4.7195836067000005</v>
      </c>
      <c r="L4682" s="16">
        <f>[1]!s_is(A4682,61,"FY","YTD","20241231",1,"",100000000)</f>
        <v>2.8955235718000001</v>
      </c>
      <c r="M4682" s="16">
        <f t="shared" si="220"/>
        <v>0.62995862049434981</v>
      </c>
      <c r="N4682" s="16">
        <f>[1]!s_fa_roe(A4682,"20251231")</f>
        <v>10.075699999999999</v>
      </c>
      <c r="O4682" s="16">
        <f>[1]!s_stmnote_rdexp(A4682,"20251231",1,10000)</f>
        <v>13626.395974000001</v>
      </c>
      <c r="P4682" s="20">
        <f t="shared" si="221"/>
        <v>1.0043640606075774E-2</v>
      </c>
      <c r="Q4682" s="16">
        <f>[1]!s_margin_tradingbalance(A4682,"",10000)</f>
        <v>33947.083500000001</v>
      </c>
      <c r="R4682" s="16">
        <f>[1]!s_margin_seclendingbalance(A4682,"",10000)</f>
        <v>105.12</v>
      </c>
      <c r="S4682" s="17">
        <f>[1]!s_val_ev(A4682,"",100000000)</f>
        <v>245.05876408699996</v>
      </c>
      <c r="T4682" s="17">
        <f>[1]!share_freesharesmv(A4682,"",100000000)</f>
        <v>87.423203886999985</v>
      </c>
      <c r="U4682" s="17">
        <f>[1]!s_dq_amount_btin(A4682,E4682,100000000)</f>
        <v>4.4545366099999999</v>
      </c>
      <c r="V4682" s="17">
        <f>[1]!s_dq_turn(A4682,E4682)</f>
        <v>1.935022163042311</v>
      </c>
      <c r="W4682" s="2">
        <f>[1]!s_pq_amount(A4682,"20260101","",100000000)</f>
        <v>975.08475255999997</v>
      </c>
      <c r="X4682" s="2">
        <f>[1]!s_pq_avgamount(A4682,"20260101","",100000000)</f>
        <v>8.8644068414545458</v>
      </c>
      <c r="Y4682" s="17">
        <f>[1]!s_ipo_dilutedpe(A4682)</f>
        <v>22.31</v>
      </c>
      <c r="Z4682" s="12">
        <f>[1]!s_ipo_collection_total(A4682,100000000)</f>
        <v>4.4981999999999998</v>
      </c>
      <c r="AA4682" s="2">
        <f>[1]!s_val_pe_ttm(A4682,E4682)</f>
        <v>25.559673309326172</v>
      </c>
      <c r="AB4682" s="5">
        <f>[1]!s_info_zjtxornot1(A4682,"")</f>
        <v>0</v>
      </c>
      <c r="AC4682" s="22" t="str">
        <f>[1]!s_info_nature1(A4682,"")</f>
        <v>地方国有企业</v>
      </c>
      <c r="AD4682" s="6" t="str">
        <f>[1]!s_info_city(A4682)</f>
        <v>乌鲁木齐市</v>
      </c>
      <c r="AE4682" s="6" t="str">
        <f>[1]!s_info_province(A4682)</f>
        <v>新疆维吾尔自治区</v>
      </c>
      <c r="AF4682">
        <v>87.617733000000001</v>
      </c>
      <c r="AG4682">
        <v>43.792817999999997</v>
      </c>
    </row>
    <row r="4683" spans="1:33" x14ac:dyDescent="0.3">
      <c r="A4683" s="12" t="s">
        <v>401</v>
      </c>
      <c r="B4683" s="12" t="s">
        <v>402</v>
      </c>
      <c r="C4683" s="16" t="str">
        <f>[1]!s_info_mkt(A4683)</f>
        <v>北证</v>
      </c>
      <c r="D4683" s="16" t="str">
        <f>[1]!s_ipo_listeddate(A4683)</f>
        <v>2023-08-16</v>
      </c>
      <c r="E4683" s="16" t="str">
        <f>[1]!lastradeday_s("000002","")</f>
        <v>2026-06-22</v>
      </c>
      <c r="F4683" s="16" t="str">
        <f>[1]!s_info_industry_csrc2023(A4683,"",3)</f>
        <v>软件和信息技术服务业</v>
      </c>
      <c r="G4683" s="16" t="str">
        <f>[1]!s_info_industry_csrc2023(A4683,"",1)</f>
        <v>信息传输、软件和信息技术服务业</v>
      </c>
      <c r="H4683" s="16">
        <f>[1]!s_is(A4683,83,"FY","YTD","20251231",1,"",100000000)</f>
        <v>0.88973514739999993</v>
      </c>
      <c r="I4683" s="16">
        <f>[1]!s_is(A4683,83,"FY","YTD","20241231",1,"",100000000)</f>
        <v>2.1468890289</v>
      </c>
      <c r="J4683" s="16">
        <f t="shared" si="219"/>
        <v>-0.5855700339314357</v>
      </c>
      <c r="K4683" s="16">
        <f>[1]!s_is(A4683,61,"FY","YTD","20251231",1,"",100000000)</f>
        <v>-0.68524863269999992</v>
      </c>
      <c r="L4683" s="16">
        <f>[1]!s_is(A4683,61,"FY","YTD","20241231",1,"",100000000)</f>
        <v>3.7215158499999998E-2</v>
      </c>
      <c r="M4683" s="16">
        <f t="shared" si="220"/>
        <v>-19.413159054528816</v>
      </c>
      <c r="N4683" s="16">
        <f>[1]!s_fa_roe(A4683,"20251231")</f>
        <v>-27.319199999999999</v>
      </c>
      <c r="O4683" s="16">
        <f>[1]!s_stmnote_rdexp(A4683,"20251231",1,10000)</f>
        <v>3633.6610549999996</v>
      </c>
      <c r="P4683" s="20">
        <f t="shared" si="221"/>
        <v>0.40839805706432408</v>
      </c>
      <c r="Q4683" s="16">
        <f>[1]!s_margin_tradingbalance(A4683,"",10000)</f>
        <v>252.9435</v>
      </c>
      <c r="R4683" s="16">
        <f>[1]!s_margin_seclendingbalance(A4683,"",10000)</f>
        <v>0</v>
      </c>
      <c r="S4683" s="17">
        <f>[1]!s_val_ev(A4683,"",100000000)</f>
        <v>18.839670000000002</v>
      </c>
      <c r="T4683" s="17">
        <f>[1]!share_freesharesmv(A4683,"",100000000)</f>
        <v>3.6815263469999997</v>
      </c>
      <c r="U4683" s="17">
        <f>[1]!s_dq_amount_btin(A4683,E4683,100000000)</f>
        <v>0.41263072000000001</v>
      </c>
      <c r="V4683" s="17">
        <f>[1]!s_dq_turn(A4683,E4683)</f>
        <v>4.678492261137559</v>
      </c>
      <c r="W4683" s="2">
        <f>[1]!s_pq_amount(A4683,"20260101","",100000000)</f>
        <v>54.794111260000001</v>
      </c>
      <c r="X4683" s="2">
        <f>[1]!s_pq_avgamount(A4683,"20260101","",100000000)</f>
        <v>0.4981282841818182</v>
      </c>
      <c r="Y4683" s="17">
        <f>[1]!s_ipo_dilutedpe(A4683)</f>
        <v>18.920000000000002</v>
      </c>
      <c r="Z4683" s="12">
        <f>[1]!s_ipo_collection_total(A4683,100000000)</f>
        <v>1.0948</v>
      </c>
      <c r="AA4683" s="2">
        <f>[1]!s_val_pe_ttm(A4683,E4683)</f>
        <v>-27.634963989257813</v>
      </c>
      <c r="AB4683" s="5">
        <f>[1]!s_info_zjtxornot1(A4683,"")</f>
        <v>0</v>
      </c>
      <c r="AC4683" s="22" t="str">
        <f>[1]!s_info_nature1(A4683,"")</f>
        <v>地方国有企业</v>
      </c>
      <c r="AD4683" s="6" t="str">
        <f>[1]!s_info_city(A4683)</f>
        <v>厦门市</v>
      </c>
      <c r="AE4683" s="6" t="str">
        <f>[1]!s_info_province(A4683)</f>
        <v>福建省</v>
      </c>
      <c r="AF4683">
        <v>118.11022</v>
      </c>
      <c r="AG4683">
        <v>24.490473999999999</v>
      </c>
    </row>
    <row r="4684" spans="1:33" x14ac:dyDescent="0.3">
      <c r="A4684" s="12" t="s">
        <v>9620</v>
      </c>
      <c r="B4684" s="12" t="s">
        <v>9621</v>
      </c>
      <c r="C4684" s="16" t="str">
        <f>[1]!s_info_mkt(A4684)</f>
        <v>主板</v>
      </c>
      <c r="D4684" s="16" t="str">
        <f>[1]!s_ipo_listeddate(A4684)</f>
        <v>1997-06-16</v>
      </c>
      <c r="E4684" s="16" t="str">
        <f>[1]!lastradeday_s("000002","")</f>
        <v>2026-06-22</v>
      </c>
      <c r="F4684" s="16" t="str">
        <f>[1]!s_info_industry_csrc2023(A4684,"",3)</f>
        <v>资本市场服务</v>
      </c>
      <c r="G4684" s="16" t="str">
        <f>[1]!s_info_industry_csrc2023(A4684,"",1)</f>
        <v>金融业</v>
      </c>
      <c r="H4684" s="16">
        <f>[1]!s_is(A4684,83,"FY","YTD","20251231",1,"",100000000)</f>
        <v>62.4875874795</v>
      </c>
      <c r="I4684" s="16">
        <f>[1]!s_is(A4684,83,"FY","YTD","20241231",1,"",100000000)</f>
        <v>78.475763776000008</v>
      </c>
      <c r="J4684" s="16">
        <f t="shared" si="219"/>
        <v>-0.20373393678762286</v>
      </c>
      <c r="K4684" s="16">
        <f>[1]!s_is(A4684,61,"FY","YTD","20251231",1,"",100000000)</f>
        <v>24.261635821700001</v>
      </c>
      <c r="L4684" s="16">
        <f>[1]!s_is(A4684,61,"FY","YTD","20241231",1,"",100000000)</f>
        <v>22.443815150399999</v>
      </c>
      <c r="M4684" s="16">
        <f t="shared" si="220"/>
        <v>8.0994281013208394E-2</v>
      </c>
      <c r="N4684" s="16">
        <f>[1]!s_fa_roe(A4684,"20251231")</f>
        <v>6.4547999999999996</v>
      </c>
      <c r="O4684" s="16">
        <f>[1]!s_stmnote_rdexp(A4684,"20251231",1,10000)</f>
        <v>0</v>
      </c>
      <c r="P4684" s="20">
        <f t="shared" si="221"/>
        <v>0</v>
      </c>
      <c r="Q4684" s="16">
        <f>[1]!s_margin_tradingbalance(A4684,"",10000)</f>
        <v>209003.53159999999</v>
      </c>
      <c r="R4684" s="16">
        <f>[1]!s_margin_seclendingbalance(A4684,"",10000)</f>
        <v>518.0548</v>
      </c>
      <c r="S4684" s="17">
        <f>[1]!s_val_ev(A4684,"",100000000)</f>
        <v>322.04680835579995</v>
      </c>
      <c r="T4684" s="17">
        <f>[1]!share_freesharesmv(A4684,"",100000000)</f>
        <v>188.96729230079998</v>
      </c>
      <c r="U4684" s="17">
        <f>[1]!s_dq_amount_btin(A4684,E4684,100000000)</f>
        <v>4.8886711299999996</v>
      </c>
      <c r="V4684" s="17">
        <f>[1]!s_dq_turn(A4684,E4684)</f>
        <v>1.5461132689440999</v>
      </c>
      <c r="W4684" s="2">
        <f>[1]!s_pq_amount(A4684,"20260101","",100000000)</f>
        <v>295.91183365000001</v>
      </c>
      <c r="X4684" s="2">
        <f>[1]!s_pq_avgamount(A4684,"20260101","",100000000)</f>
        <v>2.690107578636364</v>
      </c>
      <c r="Y4684" s="17">
        <f>[1]!s_ipo_dilutedpe(A4684)</f>
        <v>0</v>
      </c>
      <c r="Z4684" s="12">
        <f>[1]!s_ipo_collection_total(A4684,100000000)</f>
        <v>5.76</v>
      </c>
      <c r="AA4684" s="2">
        <f>[1]!s_val_pe_ttm(A4684,E4684)</f>
        <v>13.835680961608887</v>
      </c>
      <c r="AB4684" s="5">
        <f>[1]!s_info_zjtxornot1(A4684,"")</f>
        <v>0</v>
      </c>
      <c r="AC4684" s="22" t="str">
        <f>[1]!s_info_nature1(A4684,"")</f>
        <v>地方国有企业</v>
      </c>
      <c r="AD4684" s="6" t="str">
        <f>[1]!s_info_city(A4684)</f>
        <v>合肥市</v>
      </c>
      <c r="AE4684" s="6" t="str">
        <f>[1]!s_info_province(A4684)</f>
        <v>安徽省</v>
      </c>
      <c r="AF4684">
        <v>117.28304199999999</v>
      </c>
      <c r="AG4684">
        <v>31.861190000000001</v>
      </c>
    </row>
    <row r="4685" spans="1:33" x14ac:dyDescent="0.3">
      <c r="A4685" s="12" t="s">
        <v>403</v>
      </c>
      <c r="B4685" s="12" t="s">
        <v>404</v>
      </c>
      <c r="C4685" s="16" t="str">
        <f>[1]!s_info_mkt(A4685)</f>
        <v>北证</v>
      </c>
      <c r="D4685" s="16" t="str">
        <f>[1]!s_ipo_listeddate(A4685)</f>
        <v>2020-07-27</v>
      </c>
      <c r="E4685" s="16" t="str">
        <f>[1]!lastradeday_s("000002","")</f>
        <v>2026-06-22</v>
      </c>
      <c r="F4685" s="16" t="str">
        <f>[1]!s_info_industry_csrc2023(A4685,"",3)</f>
        <v>软件和信息技术服务业</v>
      </c>
      <c r="G4685" s="16" t="str">
        <f>[1]!s_info_industry_csrc2023(A4685,"",1)</f>
        <v>信息传输、软件和信息技术服务业</v>
      </c>
      <c r="H4685" s="16">
        <f>[1]!s_is(A4685,83,"FY","YTD","20251231",1,"",100000000)</f>
        <v>0.89361648849999997</v>
      </c>
      <c r="I4685" s="16">
        <f>[1]!s_is(A4685,83,"FY","YTD","20241231",1,"",100000000)</f>
        <v>0.8061040476000001</v>
      </c>
      <c r="J4685" s="16">
        <f t="shared" si="219"/>
        <v>0.10856221496536222</v>
      </c>
      <c r="K4685" s="16">
        <f>[1]!s_is(A4685,61,"FY","YTD","20251231",1,"",100000000)</f>
        <v>2.1083851000000001E-2</v>
      </c>
      <c r="L4685" s="16">
        <f>[1]!s_is(A4685,61,"FY","YTD","20241231",1,"",100000000)</f>
        <v>4.3146573600000002E-2</v>
      </c>
      <c r="M4685" s="16">
        <f t="shared" si="220"/>
        <v>-0.51134356124167413</v>
      </c>
      <c r="N4685" s="16">
        <f>[1]!s_fa_roe(A4685,"20251231")</f>
        <v>1.0591999999999999</v>
      </c>
      <c r="O4685" s="16">
        <f>[1]!s_stmnote_rdexp(A4685,"20251231",1,10000)</f>
        <v>1278.4098529999999</v>
      </c>
      <c r="P4685" s="20">
        <f t="shared" si="221"/>
        <v>0.14306023550951968</v>
      </c>
      <c r="Q4685" s="16">
        <f>[1]!s_margin_tradingbalance(A4685,"",10000)</f>
        <v>515.91010000000006</v>
      </c>
      <c r="R4685" s="16">
        <f>[1]!s_margin_seclendingbalance(A4685,"",10000)</f>
        <v>0</v>
      </c>
      <c r="S4685" s="17">
        <f>[1]!s_val_ev(A4685,"",100000000)</f>
        <v>9.36</v>
      </c>
      <c r="T4685" s="17">
        <f>[1]!share_freesharesmv(A4685,"",100000000)</f>
        <v>3.1326048000000002</v>
      </c>
      <c r="U4685" s="17">
        <f>[1]!s_dq_amount_btin(A4685,E4685,100000000)</f>
        <v>0.1300144</v>
      </c>
      <c r="V4685" s="17">
        <f>[1]!s_dq_turn(A4685,E4685)</f>
        <v>2.7362817407738529</v>
      </c>
      <c r="W4685" s="2">
        <f>[1]!s_pq_amount(A4685,"20260101","",100000000)</f>
        <v>22.03121342</v>
      </c>
      <c r="X4685" s="2">
        <f>[1]!s_pq_avgamount(A4685,"20260101","",100000000)</f>
        <v>0.20028375836363635</v>
      </c>
      <c r="Y4685" s="17">
        <f>[1]!s_ipo_dilutedpe(A4685)</f>
        <v>26.49</v>
      </c>
      <c r="Z4685" s="12">
        <f>[1]!s_ipo_collection_total(A4685,100000000)</f>
        <v>0.998</v>
      </c>
      <c r="AA4685" s="2">
        <f>[1]!s_val_pe_ttm(A4685,E4685)</f>
        <v>368.005615234375</v>
      </c>
      <c r="AB4685" s="5">
        <f>[1]!s_info_zjtxornot1(A4685,"")</f>
        <v>0</v>
      </c>
      <c r="AC4685" s="22" t="str">
        <f>[1]!s_info_nature1(A4685,"")</f>
        <v>民营企业</v>
      </c>
      <c r="AD4685" s="6" t="str">
        <f>[1]!s_info_city(A4685)</f>
        <v>北京市</v>
      </c>
      <c r="AE4685" s="6" t="str">
        <f>[1]!s_info_province(A4685)</f>
        <v>北京</v>
      </c>
      <c r="AF4685">
        <v>116.40528500000001</v>
      </c>
      <c r="AG4685">
        <v>39.904989</v>
      </c>
    </row>
    <row r="4686" spans="1:33" x14ac:dyDescent="0.3">
      <c r="A4686" s="12" t="s">
        <v>9622</v>
      </c>
      <c r="B4686" s="12" t="s">
        <v>9623</v>
      </c>
      <c r="C4686" s="16" t="str">
        <f>[1]!s_info_mkt(A4686)</f>
        <v>主板</v>
      </c>
      <c r="D4686" s="16" t="str">
        <f>[1]!s_ipo_listeddate(A4686)</f>
        <v>1996-07-01</v>
      </c>
      <c r="E4686" s="16" t="str">
        <f>[1]!lastradeday_s("000002","")</f>
        <v>2026-06-22</v>
      </c>
      <c r="F4686" s="16" t="str">
        <f>[1]!s_info_industry_csrc2023(A4686,"",3)</f>
        <v>广播、电视、电影和录音制作业</v>
      </c>
      <c r="G4686" s="16" t="str">
        <f>[1]!s_info_industry_csrc2023(A4686,"",1)</f>
        <v>文化、体育和娱乐业</v>
      </c>
      <c r="H4686" s="16">
        <f>[1]!s_is(A4686,83,"FY","YTD","20251231",1,"",100000000)</f>
        <v>3.1917394456000001</v>
      </c>
      <c r="I4686" s="16">
        <f>[1]!s_is(A4686,83,"FY","YTD","20241231",1,"",100000000)</f>
        <v>3.969227842</v>
      </c>
      <c r="J4686" s="16">
        <f t="shared" si="219"/>
        <v>-0.19587900401510883</v>
      </c>
      <c r="K4686" s="16">
        <f>[1]!s_is(A4686,61,"FY","YTD","20251231",1,"",100000000)</f>
        <v>-0.45116028790000001</v>
      </c>
      <c r="L4686" s="16">
        <f>[1]!s_is(A4686,61,"FY","YTD","20241231",1,"",100000000)</f>
        <v>-9.1175805823000005</v>
      </c>
      <c r="M4686" s="16">
        <f t="shared" si="220"/>
        <v>0.95051754313245773</v>
      </c>
      <c r="N4686" s="16">
        <f>[1]!s_fa_roe(A4686,"20251231")</f>
        <v>-4.101</v>
      </c>
      <c r="O4686" s="16">
        <f>[1]!s_stmnote_rdexp(A4686,"20251231",1,10000)</f>
        <v>3725.3801659999995</v>
      </c>
      <c r="P4686" s="20">
        <f t="shared" si="221"/>
        <v>0.11671943244413809</v>
      </c>
      <c r="Q4686" s="16">
        <f>[1]!s_margin_tradingbalance(A4686,"",10000)</f>
        <v>0</v>
      </c>
      <c r="R4686" s="16">
        <f>[1]!s_margin_seclendingbalance(A4686,"",10000)</f>
        <v>0</v>
      </c>
      <c r="S4686" s="17">
        <f>[1]!s_val_ev(A4686,"",100000000)</f>
        <v>65.769626700000003</v>
      </c>
      <c r="T4686" s="17">
        <f>[1]!share_freesharesmv(A4686,"",100000000)</f>
        <v>34.744415610600001</v>
      </c>
      <c r="U4686" s="17">
        <f>[1]!s_dq_amount_btin(A4686,E4686,100000000)</f>
        <v>0.61996567999999996</v>
      </c>
      <c r="V4686" s="17">
        <f>[1]!s_dq_turn(A4686,E4686)</f>
        <v>1.3828319543153367</v>
      </c>
      <c r="W4686" s="2">
        <f>[1]!s_pq_amount(A4686,"20260101","",100000000)</f>
        <v>104.67126456</v>
      </c>
      <c r="X4686" s="2">
        <f>[1]!s_pq_avgamount(A4686,"20260101","",100000000)</f>
        <v>0.95155695054545453</v>
      </c>
      <c r="Y4686" s="17">
        <f>[1]!s_ipo_dilutedpe(A4686)</f>
        <v>0</v>
      </c>
      <c r="Z4686" s="12">
        <f>[1]!s_ipo_collection_total(A4686,100000000)</f>
        <v>2.024</v>
      </c>
      <c r="AA4686" s="2">
        <f>[1]!s_val_pe_ttm(A4686,E4686)</f>
        <v>-104.16031646728516</v>
      </c>
      <c r="AB4686" s="5">
        <f>[1]!s_info_zjtxornot1(A4686,"")</f>
        <v>0</v>
      </c>
      <c r="AC4686" s="22" t="str">
        <f>[1]!s_info_nature1(A4686,"")</f>
        <v>地方国有企业</v>
      </c>
      <c r="AD4686" s="6" t="str">
        <f>[1]!s_info_city(A4686)</f>
        <v>北京市</v>
      </c>
      <c r="AE4686" s="6" t="str">
        <f>[1]!s_info_province(A4686)</f>
        <v>北京</v>
      </c>
      <c r="AF4686">
        <v>116.40528500000001</v>
      </c>
      <c r="AG4686">
        <v>39.904989</v>
      </c>
    </row>
    <row r="4687" spans="1:33" x14ac:dyDescent="0.3">
      <c r="A4687" s="12" t="s">
        <v>9624</v>
      </c>
      <c r="B4687" s="12" t="s">
        <v>9625</v>
      </c>
      <c r="C4687" s="16" t="str">
        <f>[1]!s_info_mkt(A4687)</f>
        <v>创业板</v>
      </c>
      <c r="D4687" s="16" t="str">
        <f>[1]!s_ipo_listeddate(A4687)</f>
        <v>2021-05-24</v>
      </c>
      <c r="E4687" s="16" t="str">
        <f>[1]!lastradeday_s("000002","")</f>
        <v>2026-06-22</v>
      </c>
      <c r="F4687" s="16" t="str">
        <f>[1]!s_info_industry_csrc2023(A4687,"",3)</f>
        <v>纺织业</v>
      </c>
      <c r="G4687" s="16" t="str">
        <f>[1]!s_info_industry_csrc2023(A4687,"",1)</f>
        <v>制造业</v>
      </c>
      <c r="H4687" s="16">
        <f>[1]!s_is(A4687,83,"FY","YTD","20251231",1,"",100000000)</f>
        <v>7.4533337475000003</v>
      </c>
      <c r="I4687" s="16">
        <f>[1]!s_is(A4687,83,"FY","YTD","20241231",1,"",100000000)</f>
        <v>7.6940732887000003</v>
      </c>
      <c r="J4687" s="16">
        <f t="shared" si="219"/>
        <v>-3.1288958678566958E-2</v>
      </c>
      <c r="K4687" s="16">
        <f>[1]!s_is(A4687,61,"FY","YTD","20251231",1,"",100000000)</f>
        <v>1.4877821241</v>
      </c>
      <c r="L4687" s="16">
        <f>[1]!s_is(A4687,61,"FY","YTD","20241231",1,"",100000000)</f>
        <v>1.8560856397999999</v>
      </c>
      <c r="M4687" s="16">
        <f t="shared" si="220"/>
        <v>-0.19843023824034647</v>
      </c>
      <c r="N4687" s="16">
        <f>[1]!s_fa_roe(A4687,"20251231")</f>
        <v>9.8922000000000008</v>
      </c>
      <c r="O4687" s="16">
        <f>[1]!s_stmnote_rdexp(A4687,"20251231",1,10000)</f>
        <v>2766.2520920000002</v>
      </c>
      <c r="P4687" s="20">
        <f t="shared" si="221"/>
        <v>3.7114292553018402E-2</v>
      </c>
      <c r="Q4687" s="16">
        <f>[1]!s_margin_tradingbalance(A4687,"",10000)</f>
        <v>17795.463299999999</v>
      </c>
      <c r="R4687" s="16">
        <f>[1]!s_margin_seclendingbalance(A4687,"",10000)</f>
        <v>17.0748</v>
      </c>
      <c r="S4687" s="17">
        <f>[1]!s_val_ev(A4687,"",100000000)</f>
        <v>31.460195520000006</v>
      </c>
      <c r="T4687" s="17">
        <f>[1]!share_freesharesmv(A4687,"",100000000)</f>
        <v>12.746486125500002</v>
      </c>
      <c r="U4687" s="17">
        <f>[1]!s_dq_amount_btin(A4687,E4687,100000000)</f>
        <v>0.50755808000000002</v>
      </c>
      <c r="V4687" s="17">
        <f>[1]!s_dq_turn(A4687,E4687)</f>
        <v>2.0621003933657138</v>
      </c>
      <c r="W4687" s="2">
        <f>[1]!s_pq_amount(A4687,"20260101","",100000000)</f>
        <v>63.612923000000002</v>
      </c>
      <c r="X4687" s="2">
        <f>[1]!s_pq_avgamount(A4687,"20260101","",100000000)</f>
        <v>0.57829929999999996</v>
      </c>
      <c r="Y4687" s="17">
        <f>[1]!s_ipo_dilutedpe(A4687)</f>
        <v>16.45</v>
      </c>
      <c r="Z4687" s="12">
        <f>[1]!s_ipo_collection_total(A4687,100000000)</f>
        <v>3.98332</v>
      </c>
      <c r="AA4687" s="2">
        <f>[1]!s_val_pe_ttm(A4687,E4687)</f>
        <v>21.4808349609375</v>
      </c>
      <c r="AB4687" s="5">
        <f>[1]!s_info_zjtxornot1(A4687,"")</f>
        <v>0</v>
      </c>
      <c r="AC4687" s="22" t="str">
        <f>[1]!s_info_nature1(A4687,"")</f>
        <v>民营企业</v>
      </c>
      <c r="AD4687" s="6" t="str">
        <f>[1]!s_info_city(A4687)</f>
        <v>寿光市</v>
      </c>
      <c r="AE4687" s="6" t="str">
        <f>[1]!s_info_province(A4687)</f>
        <v>山东省</v>
      </c>
      <c r="AF4687">
        <v>118.85253400000001</v>
      </c>
      <c r="AG4687">
        <v>37.029891999999997</v>
      </c>
    </row>
    <row r="4688" spans="1:33" x14ac:dyDescent="0.3">
      <c r="A4688" s="12" t="s">
        <v>9626</v>
      </c>
      <c r="B4688" s="12" t="s">
        <v>9627</v>
      </c>
      <c r="C4688" s="16" t="str">
        <f>[1]!s_info_mkt(A4688)</f>
        <v>主板</v>
      </c>
      <c r="D4688" s="16" t="str">
        <f>[1]!s_ipo_listeddate(A4688)</f>
        <v>2022-08-31</v>
      </c>
      <c r="E4688" s="16" t="str">
        <f>[1]!lastradeday_s("000002","")</f>
        <v>2026-06-22</v>
      </c>
      <c r="F4688" s="16" t="str">
        <f>[1]!s_info_industry_csrc2023(A4688,"",3)</f>
        <v>食品制造业</v>
      </c>
      <c r="G4688" s="16" t="str">
        <f>[1]!s_info_industry_csrc2023(A4688,"",1)</f>
        <v>制造业</v>
      </c>
      <c r="H4688" s="16">
        <f>[1]!s_is(A4688,83,"FY","YTD","20251231",1,"",100000000)</f>
        <v>22.423290525999999</v>
      </c>
      <c r="I4688" s="16">
        <f>[1]!s_is(A4688,83,"FY","YTD","20241231",1,"",100000000)</f>
        <v>22.513550403699998</v>
      </c>
      <c r="J4688" s="16">
        <f t="shared" si="219"/>
        <v>-4.0091356574822878E-3</v>
      </c>
      <c r="K4688" s="16">
        <f>[1]!s_is(A4688,61,"FY","YTD","20251231",1,"",100000000)</f>
        <v>1.2161863647</v>
      </c>
      <c r="L4688" s="16">
        <f>[1]!s_is(A4688,61,"FY","YTD","20241231",1,"",100000000)</f>
        <v>1.4214130684000001</v>
      </c>
      <c r="M4688" s="16">
        <f t="shared" si="220"/>
        <v>-0.14438217029410855</v>
      </c>
      <c r="N4688" s="16">
        <f>[1]!s_fa_roe(A4688,"20251231")</f>
        <v>7.1694000000000004</v>
      </c>
      <c r="O4688" s="16">
        <f>[1]!s_stmnote_rdexp(A4688,"20251231",1,10000)</f>
        <v>2457.243035</v>
      </c>
      <c r="P4688" s="20">
        <f t="shared" si="221"/>
        <v>1.0958440877135342E-2</v>
      </c>
      <c r="Q4688" s="16">
        <f>[1]!s_margin_tradingbalance(A4688,"",10000)</f>
        <v>0</v>
      </c>
      <c r="R4688" s="16">
        <f>[1]!s_margin_seclendingbalance(A4688,"",10000)</f>
        <v>0</v>
      </c>
      <c r="S4688" s="17">
        <f>[1]!s_val_ev(A4688,"",100000000)</f>
        <v>25.8559168544</v>
      </c>
      <c r="T4688" s="17">
        <f>[1]!share_freesharesmv(A4688,"",100000000)</f>
        <v>9.9988099903999998</v>
      </c>
      <c r="U4688" s="17">
        <f>[1]!s_dq_amount_btin(A4688,E4688,100000000)</f>
        <v>0.32992510000000003</v>
      </c>
      <c r="V4688" s="17">
        <f>[1]!s_dq_turn(A4688,E4688)</f>
        <v>1.3356857167583023</v>
      </c>
      <c r="W4688" s="2">
        <f>[1]!s_pq_amount(A4688,"20260101","",100000000)</f>
        <v>32.803271930000001</v>
      </c>
      <c r="X4688" s="2">
        <f>[1]!s_pq_avgamount(A4688,"20260101","",100000000)</f>
        <v>0.29821156300000001</v>
      </c>
      <c r="Y4688" s="17">
        <f>[1]!s_ipo_dilutedpe(A4688)</f>
        <v>22.99</v>
      </c>
      <c r="Z4688" s="12">
        <f>[1]!s_ipo_collection_total(A4688,100000000)</f>
        <v>8.6437494000000008</v>
      </c>
      <c r="AA4688" s="2">
        <f>[1]!s_val_pe_ttm(A4688,E4688)</f>
        <v>23.598682403564453</v>
      </c>
      <c r="AB4688" s="5">
        <f>[1]!s_info_zjtxornot1(A4688,"")</f>
        <v>0</v>
      </c>
      <c r="AC4688" s="22" t="str">
        <f>[1]!s_info_nature1(A4688,"")</f>
        <v>外资企业</v>
      </c>
      <c r="AD4688" s="6" t="str">
        <f>[1]!s_info_city(A4688)</f>
        <v>嘉兴市</v>
      </c>
      <c r="AE4688" s="6" t="str">
        <f>[1]!s_info_province(A4688)</f>
        <v>浙江省</v>
      </c>
      <c r="AF4688">
        <v>120.750865</v>
      </c>
      <c r="AG4688">
        <v>30.762653</v>
      </c>
    </row>
    <row r="4689" spans="1:33" x14ac:dyDescent="0.3">
      <c r="A4689" s="12" t="s">
        <v>9628</v>
      </c>
      <c r="B4689" s="12" t="s">
        <v>9629</v>
      </c>
      <c r="C4689" s="16" t="str">
        <f>[1]!s_info_mkt(A4689)</f>
        <v>主板</v>
      </c>
      <c r="D4689" s="16" t="str">
        <f>[1]!s_ipo_listeddate(A4689)</f>
        <v>2004-04-28</v>
      </c>
      <c r="E4689" s="16" t="str">
        <f>[1]!lastradeday_s("000002","")</f>
        <v>2026-06-22</v>
      </c>
      <c r="F4689" s="16" t="str">
        <f>[1]!s_info_industry_csrc2023(A4689,"",3)</f>
        <v>煤炭开采和洗选业</v>
      </c>
      <c r="G4689" s="16" t="str">
        <f>[1]!s_info_industry_csrc2023(A4689,"",1)</f>
        <v>采矿业</v>
      </c>
      <c r="H4689" s="16">
        <f>[1]!s_is(A4689,83,"FY","YTD","20251231",1,"",100000000)</f>
        <v>412.38019308629998</v>
      </c>
      <c r="I4689" s="16">
        <f>[1]!s_is(A4689,83,"FY","YTD","20241231",1,"",100000000)</f>
        <v>658.74987763130002</v>
      </c>
      <c r="J4689" s="16">
        <f t="shared" si="219"/>
        <v>-0.37399579553757778</v>
      </c>
      <c r="K4689" s="16">
        <f>[1]!s_is(A4689,61,"FY","YTD","20251231",1,"",100000000)</f>
        <v>15.0599167215</v>
      </c>
      <c r="L4689" s="16">
        <f>[1]!s_is(A4689,61,"FY","YTD","20241231",1,"",100000000)</f>
        <v>48.554305891800006</v>
      </c>
      <c r="M4689" s="16">
        <f t="shared" si="220"/>
        <v>-0.68983354936511687</v>
      </c>
      <c r="N4689" s="16">
        <f>[1]!s_fa_roe(A4689,"20251231")</f>
        <v>3.5926999999999998</v>
      </c>
      <c r="O4689" s="16">
        <f>[1]!s_stmnote_rdexp(A4689,"20251231",1,10000)</f>
        <v>177282.20364300002</v>
      </c>
      <c r="P4689" s="20">
        <f t="shared" si="221"/>
        <v>4.2989989969256272E-2</v>
      </c>
      <c r="Q4689" s="16">
        <f>[1]!s_margin_tradingbalance(A4689,"",10000)</f>
        <v>37424.797400000003</v>
      </c>
      <c r="R4689" s="16">
        <f>[1]!s_margin_seclendingbalance(A4689,"",10000)</f>
        <v>801.28020000000004</v>
      </c>
      <c r="S4689" s="17">
        <f>[1]!s_val_ev(A4689,"",100000000)</f>
        <v>416.64712228230002</v>
      </c>
      <c r="T4689" s="17">
        <f>[1]!share_freesharesmv(A4689,"",100000000)</f>
        <v>160.6291194508</v>
      </c>
      <c r="U4689" s="17">
        <f>[1]!s_dq_amount_btin(A4689,E4689,100000000)</f>
        <v>4.0788514200000003</v>
      </c>
      <c r="V4689" s="17">
        <f>[1]!s_dq_turn(A4689,E4689)</f>
        <v>0.99132203344524672</v>
      </c>
      <c r="W4689" s="2">
        <f>[1]!s_pq_amount(A4689,"20260101","",100000000)</f>
        <v>447.84887366999999</v>
      </c>
      <c r="X4689" s="2">
        <f>[1]!s_pq_avgamount(A4689,"20260101","",100000000)</f>
        <v>4.0713533970000002</v>
      </c>
      <c r="Y4689" s="17">
        <f>[1]!s_ipo_dilutedpe(A4689)</f>
        <v>17.86</v>
      </c>
      <c r="Z4689" s="12">
        <f>[1]!s_ipo_collection_total(A4689,100000000)</f>
        <v>2</v>
      </c>
      <c r="AA4689" s="2">
        <f>[1]!s_val_pe_ttm(A4689,E4689)</f>
        <v>31.915904998779297</v>
      </c>
      <c r="AB4689" s="5">
        <f>[1]!s_info_zjtxornot1(A4689,"")</f>
        <v>0</v>
      </c>
      <c r="AC4689" s="22" t="str">
        <f>[1]!s_info_nature1(A4689,"")</f>
        <v>地方国有企业</v>
      </c>
      <c r="AD4689" s="6" t="str">
        <f>[1]!s_info_city(A4689)</f>
        <v>淮北市</v>
      </c>
      <c r="AE4689" s="6" t="str">
        <f>[1]!s_info_province(A4689)</f>
        <v>安徽省</v>
      </c>
      <c r="AF4689">
        <v>116.794664</v>
      </c>
      <c r="AG4689">
        <v>33.971707000000002</v>
      </c>
    </row>
    <row r="4690" spans="1:33" x14ac:dyDescent="0.3">
      <c r="A4690" s="12" t="s">
        <v>9630</v>
      </c>
      <c r="B4690" s="12" t="s">
        <v>9631</v>
      </c>
      <c r="C4690" s="16" t="str">
        <f>[1]!s_info_mkt(A4690)</f>
        <v>主板</v>
      </c>
      <c r="D4690" s="16" t="str">
        <f>[1]!s_ipo_listeddate(A4690)</f>
        <v>2005-03-03</v>
      </c>
      <c r="E4690" s="16" t="str">
        <f>[1]!lastradeday_s("000002","")</f>
        <v>2026-06-22</v>
      </c>
      <c r="F4690" s="16" t="str">
        <f>[1]!s_info_industry_csrc2023(A4690,"",3)</f>
        <v>电力、热力生产和供应业</v>
      </c>
      <c r="G4690" s="16" t="str">
        <f>[1]!s_info_industry_csrc2023(A4690,"",1)</f>
        <v>电力、热力、燃气及水生产和供应业</v>
      </c>
      <c r="H4690" s="16">
        <f>[1]!s_is(A4690,83,"FY","YTD","20251231",1,"",100000000)</f>
        <v>32.854229899499998</v>
      </c>
      <c r="I4690" s="16">
        <f>[1]!s_is(A4690,83,"FY","YTD","20241231",1,"",100000000)</f>
        <v>19.3283275159</v>
      </c>
      <c r="J4690" s="16">
        <f t="shared" si="219"/>
        <v>0.6997968330406874</v>
      </c>
      <c r="K4690" s="16">
        <f>[1]!s_is(A4690,61,"FY","YTD","20251231",1,"",100000000)</f>
        <v>6.0012876159999999</v>
      </c>
      <c r="L4690" s="16">
        <f>[1]!s_is(A4690,61,"FY","YTD","20241231",1,"",100000000)</f>
        <v>2.1821229742999999</v>
      </c>
      <c r="M4690" s="16">
        <f t="shared" si="220"/>
        <v>1.7502059630370486</v>
      </c>
      <c r="N4690" s="16">
        <f>[1]!s_fa_roe(A4690,"20251231")</f>
        <v>14.3725</v>
      </c>
      <c r="O4690" s="16">
        <f>[1]!s_stmnote_rdexp(A4690,"20251231",1,10000)</f>
        <v>0</v>
      </c>
      <c r="P4690" s="20">
        <f t="shared" si="221"/>
        <v>0</v>
      </c>
      <c r="Q4690" s="16">
        <f>[1]!s_margin_tradingbalance(A4690,"",10000)</f>
        <v>27625.516899999999</v>
      </c>
      <c r="R4690" s="16">
        <f>[1]!s_margin_seclendingbalance(A4690,"",10000)</f>
        <v>29.0913</v>
      </c>
      <c r="S4690" s="17">
        <f>[1]!s_val_ev(A4690,"",100000000)</f>
        <v>84.442729885000006</v>
      </c>
      <c r="T4690" s="17">
        <f>[1]!share_freesharesmv(A4690,"",100000000)</f>
        <v>50.915002497499998</v>
      </c>
      <c r="U4690" s="17">
        <f>[1]!s_dq_amount_btin(A4690,E4690,100000000)</f>
        <v>1.9180728</v>
      </c>
      <c r="V4690" s="17">
        <f>[1]!s_dq_turn(A4690,E4690)</f>
        <v>2.2999697588807155</v>
      </c>
      <c r="W4690" s="2">
        <f>[1]!s_pq_amount(A4690,"20260101","",100000000)</f>
        <v>302.54010982</v>
      </c>
      <c r="X4690" s="2">
        <f>[1]!s_pq_avgamount(A4690,"20260101","",100000000)</f>
        <v>2.7503646347272728</v>
      </c>
      <c r="Y4690" s="17">
        <f>[1]!s_ipo_dilutedpe(A4690)</f>
        <v>19.010000000000002</v>
      </c>
      <c r="Z4690" s="12">
        <f>[1]!s_ipo_collection_total(A4690,100000000)</f>
        <v>2.9849999999999999</v>
      </c>
      <c r="AA4690" s="2">
        <f>[1]!s_val_pe_ttm(A4690,E4690)</f>
        <v>13.245800971984863</v>
      </c>
      <c r="AB4690" s="5">
        <f>[1]!s_info_zjtxornot1(A4690,"")</f>
        <v>0</v>
      </c>
      <c r="AC4690" s="22" t="str">
        <f>[1]!s_info_nature1(A4690,"")</f>
        <v>中央国有企业</v>
      </c>
      <c r="AD4690" s="6" t="str">
        <f>[1]!s_info_city(A4690)</f>
        <v>贵阳市</v>
      </c>
      <c r="AE4690" s="6" t="str">
        <f>[1]!s_info_province(A4690)</f>
        <v>贵州省</v>
      </c>
      <c r="AF4690">
        <v>106.71347799999999</v>
      </c>
      <c r="AG4690">
        <v>26.578343</v>
      </c>
    </row>
    <row r="4691" spans="1:33" x14ac:dyDescent="0.3">
      <c r="A4691" s="12" t="s">
        <v>9632</v>
      </c>
      <c r="B4691" s="12" t="s">
        <v>9633</v>
      </c>
      <c r="C4691" s="16" t="str">
        <f>[1]!s_info_mkt(A4691)</f>
        <v>创业板</v>
      </c>
      <c r="D4691" s="16" t="str">
        <f>[1]!s_ipo_listeddate(A4691)</f>
        <v>2009-12-25</v>
      </c>
      <c r="E4691" s="16" t="str">
        <f>[1]!lastradeday_s("000002","")</f>
        <v>2026-06-22</v>
      </c>
      <c r="F4691" s="16" t="str">
        <f>[1]!s_info_industry_csrc2023(A4691,"",3)</f>
        <v>软件和信息技术服务业</v>
      </c>
      <c r="G4691" s="16" t="str">
        <f>[1]!s_info_industry_csrc2023(A4691,"",1)</f>
        <v>信息传输、软件和信息技术服务业</v>
      </c>
      <c r="H4691" s="16">
        <f>[1]!s_is(A4691,83,"FY","YTD","20251231",1,"",100000000)</f>
        <v>15.091174432100001</v>
      </c>
      <c r="I4691" s="16">
        <f>[1]!s_is(A4691,83,"FY","YTD","20241231",1,"",100000000)</f>
        <v>14.978726422399999</v>
      </c>
      <c r="J4691" s="16">
        <f t="shared" si="219"/>
        <v>7.5071809531042089E-3</v>
      </c>
      <c r="K4691" s="16">
        <f>[1]!s_is(A4691,61,"FY","YTD","20251231",1,"",100000000)</f>
        <v>0.46845153350000002</v>
      </c>
      <c r="L4691" s="16">
        <f>[1]!s_is(A4691,61,"FY","YTD","20241231",1,"",100000000)</f>
        <v>-1.7142932913999998</v>
      </c>
      <c r="M4691" s="16">
        <f t="shared" si="220"/>
        <v>1.2732621867273559</v>
      </c>
      <c r="N4691" s="16">
        <f>[1]!s_fa_roe(A4691,"20251231")</f>
        <v>1.7604</v>
      </c>
      <c r="O4691" s="16">
        <f>[1]!s_stmnote_rdexp(A4691,"20251231",1,10000)</f>
        <v>35163.442838000003</v>
      </c>
      <c r="P4691" s="20">
        <f t="shared" si="221"/>
        <v>0.2330066688726681</v>
      </c>
      <c r="Q4691" s="16">
        <f>[1]!s_margin_tradingbalance(A4691,"",10000)</f>
        <v>53210.161099999998</v>
      </c>
      <c r="R4691" s="16">
        <f>[1]!s_margin_seclendingbalance(A4691,"",10000)</f>
        <v>226.76519999999999</v>
      </c>
      <c r="S4691" s="17">
        <f>[1]!s_val_ev(A4691,"",100000000)</f>
        <v>60.905953861199997</v>
      </c>
      <c r="T4691" s="17">
        <f>[1]!share_freesharesmv(A4691,"",100000000)</f>
        <v>53.716082038800003</v>
      </c>
      <c r="U4691" s="17">
        <f>[1]!s_dq_amount_btin(A4691,E4691,100000000)</f>
        <v>2.3080494300000001</v>
      </c>
      <c r="V4691" s="17">
        <f>[1]!s_dq_turn(A4691,E4691)</f>
        <v>4.3060417392905643</v>
      </c>
      <c r="W4691" s="2">
        <f>[1]!s_pq_amount(A4691,"20260101","",100000000)</f>
        <v>299.45380118000003</v>
      </c>
      <c r="X4691" s="2">
        <f>[1]!s_pq_avgamount(A4691,"20260101","",100000000)</f>
        <v>2.7223072834545459</v>
      </c>
      <c r="Y4691" s="17">
        <f>[1]!s_ipo_dilutedpe(A4691)</f>
        <v>81.67</v>
      </c>
      <c r="Z4691" s="12">
        <f>[1]!s_ipo_collection_total(A4691,100000000)</f>
        <v>3.7240000000000002</v>
      </c>
      <c r="AA4691" s="2">
        <f>[1]!s_val_pe_ttm(A4691,E4691)</f>
        <v>125.87244415283203</v>
      </c>
      <c r="AB4691" s="5">
        <f>[1]!s_info_zjtxornot1(A4691,"")</f>
        <v>0</v>
      </c>
      <c r="AC4691" s="22" t="str">
        <f>[1]!s_info_nature1(A4691,"")</f>
        <v>民营企业</v>
      </c>
      <c r="AD4691" s="6" t="str">
        <f>[1]!s_info_city(A4691)</f>
        <v>北京市</v>
      </c>
      <c r="AE4691" s="6" t="str">
        <f>[1]!s_info_province(A4691)</f>
        <v>北京</v>
      </c>
      <c r="AF4691">
        <v>116.40528500000001</v>
      </c>
      <c r="AG4691">
        <v>39.904989</v>
      </c>
    </row>
    <row r="4692" spans="1:33" x14ac:dyDescent="0.3">
      <c r="A4692" s="12" t="s">
        <v>9634</v>
      </c>
      <c r="B4692" s="12" t="s">
        <v>9635</v>
      </c>
      <c r="C4692" s="16" t="str">
        <f>[1]!s_info_mkt(A4692)</f>
        <v>主板</v>
      </c>
      <c r="D4692" s="16" t="str">
        <f>[1]!s_ipo_listeddate(A4692)</f>
        <v>1992-12-02</v>
      </c>
      <c r="E4692" s="16" t="str">
        <f>[1]!lastradeday_s("000002","")</f>
        <v>2026-06-22</v>
      </c>
      <c r="F4692" s="16" t="str">
        <f>[1]!s_info_industry_csrc2023(A4692,"",3)</f>
        <v>资本市场服务</v>
      </c>
      <c r="G4692" s="16" t="str">
        <f>[1]!s_info_industry_csrc2023(A4692,"",1)</f>
        <v>金融业</v>
      </c>
      <c r="H4692" s="16">
        <f>[1]!s_is(A4692,83,"FY","YTD","20251231",1,"",100000000)</f>
        <v>25.9421364134</v>
      </c>
      <c r="I4692" s="16">
        <f>[1]!s_is(A4692,83,"FY","YTD","20241231",1,"",100000000)</f>
        <v>22.733110110100004</v>
      </c>
      <c r="J4692" s="16">
        <f t="shared" si="219"/>
        <v>0.14116090089557387</v>
      </c>
      <c r="K4692" s="16">
        <f>[1]!s_is(A4692,61,"FY","YTD","20251231",1,"",100000000)</f>
        <v>6.3569299405999997</v>
      </c>
      <c r="L4692" s="16">
        <f>[1]!s_is(A4692,61,"FY","YTD","20241231",1,"",100000000)</f>
        <v>3.6538860131000002</v>
      </c>
      <c r="M4692" s="16">
        <f t="shared" si="220"/>
        <v>0.73977237325110345</v>
      </c>
      <c r="N4692" s="16">
        <f>[1]!s_fa_roe(A4692,"20251231")</f>
        <v>7.2088000000000001</v>
      </c>
      <c r="O4692" s="16">
        <f>[1]!s_stmnote_rdexp(A4692,"20251231",1,10000)</f>
        <v>0</v>
      </c>
      <c r="P4692" s="20">
        <f t="shared" si="221"/>
        <v>0</v>
      </c>
      <c r="Q4692" s="16">
        <f>[1]!s_margin_tradingbalance(A4692,"",10000)</f>
        <v>58398.853799999997</v>
      </c>
      <c r="R4692" s="16">
        <f>[1]!s_margin_seclendingbalance(A4692,"",10000)</f>
        <v>344.10739999999998</v>
      </c>
      <c r="S4692" s="17">
        <f>[1]!s_val_ev(A4692,"",100000000)</f>
        <v>143.11531449079999</v>
      </c>
      <c r="T4692" s="17">
        <f>[1]!share_freesharesmv(A4692,"",100000000)</f>
        <v>64.034791199599994</v>
      </c>
      <c r="U4692" s="17">
        <f>[1]!s_dq_amount_btin(A4692,E4692,100000000)</f>
        <v>3.3233263000000002</v>
      </c>
      <c r="V4692" s="17">
        <f>[1]!s_dq_turn(A4692,E4692)</f>
        <v>2.3862569417192145</v>
      </c>
      <c r="W4692" s="2">
        <f>[1]!s_pq_amount(A4692,"20260101","",100000000)</f>
        <v>296.21763781999999</v>
      </c>
      <c r="X4692" s="2">
        <f>[1]!s_pq_avgamount(A4692,"20260101","",100000000)</f>
        <v>2.6928876165454541</v>
      </c>
      <c r="Y4692" s="17">
        <f>[1]!s_ipo_dilutedpe(A4692)</f>
        <v>0</v>
      </c>
      <c r="Z4692" s="12">
        <f>[1]!s_ipo_collection_total(A4692,100000000)</f>
        <v>0.252</v>
      </c>
      <c r="AA4692" s="2">
        <f>[1]!s_val_pe_ttm(A4692,E4692)</f>
        <v>21.897180557250977</v>
      </c>
      <c r="AB4692" s="5">
        <f>[1]!s_info_zjtxornot1(A4692,"")</f>
        <v>0</v>
      </c>
      <c r="AC4692" s="22" t="str">
        <f>[1]!s_info_nature1(A4692,"")</f>
        <v>地方国有企业</v>
      </c>
      <c r="AD4692" s="6" t="str">
        <f>[1]!s_info_city(A4692)</f>
        <v>上海市</v>
      </c>
      <c r="AE4692" s="6" t="str">
        <f>[1]!s_info_province(A4692)</f>
        <v>上海</v>
      </c>
      <c r="AF4692">
        <v>121.472644</v>
      </c>
      <c r="AG4692">
        <v>31.231705999999999</v>
      </c>
    </row>
    <row r="4693" spans="1:33" x14ac:dyDescent="0.3">
      <c r="A4693" s="12" t="s">
        <v>9636</v>
      </c>
      <c r="B4693" s="12" t="s">
        <v>9637</v>
      </c>
      <c r="C4693" s="16" t="str">
        <f>[1]!s_info_mkt(A4693)</f>
        <v>主板</v>
      </c>
      <c r="D4693" s="16" t="str">
        <f>[1]!s_ipo_listeddate(A4693)</f>
        <v>2015-05-28</v>
      </c>
      <c r="E4693" s="16" t="str">
        <f>[1]!lastradeday_s("000002","")</f>
        <v>2026-06-22</v>
      </c>
      <c r="F4693" s="16" t="str">
        <f>[1]!s_info_industry_csrc2023(A4693,"",3)</f>
        <v>酒、饮料和精制茶制造业</v>
      </c>
      <c r="G4693" s="16" t="str">
        <f>[1]!s_info_industry_csrc2023(A4693,"",1)</f>
        <v>制造业</v>
      </c>
      <c r="H4693" s="16">
        <f>[1]!s_is(A4693,83,"FY","YTD","20251231",1,"",100000000)</f>
        <v>60.187269137500003</v>
      </c>
      <c r="I4693" s="16">
        <f>[1]!s_is(A4693,83,"FY","YTD","20241231",1,"",100000000)</f>
        <v>73.437690593799999</v>
      </c>
      <c r="J4693" s="16">
        <f t="shared" si="219"/>
        <v>-0.18043080261865785</v>
      </c>
      <c r="K4693" s="16">
        <f>[1]!s_is(A4693,61,"FY","YTD","20251231",1,"",100000000)</f>
        <v>19.8564539208</v>
      </c>
      <c r="L4693" s="16">
        <f>[1]!s_is(A4693,61,"FY","YTD","20241231",1,"",100000000)</f>
        <v>25.892701507600002</v>
      </c>
      <c r="M4693" s="16">
        <f t="shared" si="220"/>
        <v>-0.23312544598825458</v>
      </c>
      <c r="N4693" s="16">
        <f>[1]!s_fa_roe(A4693,"20251231")</f>
        <v>19.3918</v>
      </c>
      <c r="O4693" s="16">
        <f>[1]!s_stmnote_rdexp(A4693,"20251231",1,10000)</f>
        <v>6398.7920299999996</v>
      </c>
      <c r="P4693" s="20">
        <f t="shared" si="221"/>
        <v>1.0631470943434444E-2</v>
      </c>
      <c r="Q4693" s="16">
        <f>[1]!s_margin_tradingbalance(A4693,"",10000)</f>
        <v>16167.8817</v>
      </c>
      <c r="R4693" s="16">
        <f>[1]!s_margin_seclendingbalance(A4693,"",10000)</f>
        <v>99.878299999999996</v>
      </c>
      <c r="S4693" s="17">
        <f>[1]!s_val_ev(A4693,"",100000000)</f>
        <v>257.12</v>
      </c>
      <c r="T4693" s="17">
        <f>[1]!share_freesharesmv(A4693,"",100000000)</f>
        <v>71.426055809999994</v>
      </c>
      <c r="U4693" s="17">
        <f>[1]!s_dq_amount_btin(A4693,E4693,100000000)</f>
        <v>2.0062937199999999</v>
      </c>
      <c r="V4693" s="17">
        <f>[1]!s_dq_turn(A4693,E4693)</f>
        <v>0.7875645</v>
      </c>
      <c r="W4693" s="2">
        <f>[1]!s_pq_amount(A4693,"20260101","",100000000)</f>
        <v>256.00411305</v>
      </c>
      <c r="X4693" s="2">
        <f>[1]!s_pq_avgamount(A4693,"20260101","",100000000)</f>
        <v>2.3273101186363636</v>
      </c>
      <c r="Y4693" s="17">
        <f>[1]!s_ipo_dilutedpe(A4693)</f>
        <v>19.399999999999999</v>
      </c>
      <c r="Z4693" s="12">
        <f>[1]!s_ipo_collection_total(A4693,100000000)</f>
        <v>9.44</v>
      </c>
      <c r="AA4693" s="2">
        <f>[1]!s_val_pe_ttm(A4693,E4693)</f>
        <v>12.909542083740234</v>
      </c>
      <c r="AB4693" s="5">
        <f>[1]!s_info_zjtxornot1(A4693,"")</f>
        <v>0</v>
      </c>
      <c r="AC4693" s="22" t="str">
        <f>[1]!s_info_nature1(A4693,"")</f>
        <v>民营企业</v>
      </c>
      <c r="AD4693" s="6" t="str">
        <f>[1]!s_info_city(A4693)</f>
        <v>六安市</v>
      </c>
      <c r="AE4693" s="6" t="str">
        <f>[1]!s_info_province(A4693)</f>
        <v>安徽省</v>
      </c>
      <c r="AF4693">
        <v>116.507676</v>
      </c>
      <c r="AG4693">
        <v>31.752889</v>
      </c>
    </row>
    <row r="4694" spans="1:33" x14ac:dyDescent="0.3">
      <c r="A4694" s="12" t="s">
        <v>9638</v>
      </c>
      <c r="B4694" s="12" t="s">
        <v>9639</v>
      </c>
      <c r="C4694" s="16" t="str">
        <f>[1]!s_info_mkt(A4694)</f>
        <v>主板</v>
      </c>
      <c r="D4694" s="16" t="str">
        <f>[1]!s_ipo_listeddate(A4694)</f>
        <v>2020-02-26</v>
      </c>
      <c r="E4694" s="16" t="str">
        <f>[1]!lastradeday_s("000002","")</f>
        <v>2026-06-22</v>
      </c>
      <c r="F4694" s="16" t="str">
        <f>[1]!s_info_industry_csrc2023(A4694,"",3)</f>
        <v>资本市场服务</v>
      </c>
      <c r="G4694" s="16" t="str">
        <f>[1]!s_info_industry_csrc2023(A4694,"",1)</f>
        <v>金融业</v>
      </c>
      <c r="H4694" s="16">
        <f>[1]!s_is(A4694,83,"FY","YTD","20251231",1,"",100000000)</f>
        <v>33.900490181999999</v>
      </c>
      <c r="I4694" s="16">
        <f>[1]!s_is(A4694,83,"FY","YTD","20241231",1,"",100000000)</f>
        <v>28.878899475800001</v>
      </c>
      <c r="J4694" s="16">
        <f t="shared" si="219"/>
        <v>0.17388442071374643</v>
      </c>
      <c r="K4694" s="16">
        <f>[1]!s_is(A4694,61,"FY","YTD","20251231",1,"",100000000)</f>
        <v>10.452850447299999</v>
      </c>
      <c r="L4694" s="16">
        <f>[1]!s_is(A4694,61,"FY","YTD","20241231",1,"",100000000)</f>
        <v>9.0642127353999999</v>
      </c>
      <c r="M4694" s="16">
        <f t="shared" si="220"/>
        <v>0.15320003539598295</v>
      </c>
      <c r="N4694" s="16">
        <f>[1]!s_fa_roe(A4694,"20251231")</f>
        <v>5.6637000000000004</v>
      </c>
      <c r="O4694" s="16">
        <f>[1]!s_stmnote_rdexp(A4694,"20251231",1,10000)</f>
        <v>0</v>
      </c>
      <c r="P4694" s="20">
        <f t="shared" si="221"/>
        <v>0</v>
      </c>
      <c r="Q4694" s="16">
        <f>[1]!s_margin_tradingbalance(A4694,"",10000)</f>
        <v>163748.12830000001</v>
      </c>
      <c r="R4694" s="16">
        <f>[1]!s_margin_seclendingbalance(A4694,"",10000)</f>
        <v>780.17250000000001</v>
      </c>
      <c r="S4694" s="17">
        <f>[1]!s_val_ev(A4694,"",100000000)</f>
        <v>374.4744</v>
      </c>
      <c r="T4694" s="17">
        <f>[1]!share_freesharesmv(A4694,"",100000000)</f>
        <v>195.6870313732</v>
      </c>
      <c r="U4694" s="17">
        <f>[1]!s_dq_amount_btin(A4694,E4694,100000000)</f>
        <v>24.785288120000001</v>
      </c>
      <c r="V4694" s="17">
        <f>[1]!s_dq_turn(A4694,E4694)</f>
        <v>6.7736644708423324</v>
      </c>
      <c r="W4694" s="2">
        <f>[1]!s_pq_amount(A4694,"20260101","",100000000)</f>
        <v>744.71573063000005</v>
      </c>
      <c r="X4694" s="2">
        <f>[1]!s_pq_avgamount(A4694,"20260101","",100000000)</f>
        <v>6.7701430057272729</v>
      </c>
      <c r="Y4694" s="17">
        <f>[1]!s_ipo_dilutedpe(A4694)</f>
        <v>22.97</v>
      </c>
      <c r="Z4694" s="12">
        <f>[1]!s_ipo_collection_total(A4694,100000000)</f>
        <v>15.2066</v>
      </c>
      <c r="AA4694" s="2">
        <f>[1]!s_val_pe_ttm(A4694,E4694)</f>
        <v>33.243881225585938</v>
      </c>
      <c r="AB4694" s="5">
        <f>[1]!s_info_zjtxornot1(A4694,"")</f>
        <v>0</v>
      </c>
      <c r="AC4694" s="22" t="str">
        <f>[1]!s_info_nature1(A4694,"")</f>
        <v>公众企业</v>
      </c>
      <c r="AD4694" s="6" t="str">
        <f>[1]!s_info_city(A4694)</f>
        <v>上海市</v>
      </c>
      <c r="AE4694" s="6" t="str">
        <f>[1]!s_info_province(A4694)</f>
        <v>上海</v>
      </c>
      <c r="AF4694">
        <v>121.472644</v>
      </c>
      <c r="AG4694">
        <v>31.231705999999999</v>
      </c>
    </row>
    <row r="4695" spans="1:33" x14ac:dyDescent="0.3">
      <c r="A4695" s="12" t="s">
        <v>9640</v>
      </c>
      <c r="B4695" s="12" t="s">
        <v>9641</v>
      </c>
      <c r="C4695" s="16" t="str">
        <f>[1]!s_info_mkt(A4695)</f>
        <v>创业板</v>
      </c>
      <c r="D4695" s="16" t="str">
        <f>[1]!s_ipo_listeddate(A4695)</f>
        <v>2021-01-07</v>
      </c>
      <c r="E4695" s="16" t="str">
        <f>[1]!lastradeday_s("000002","")</f>
        <v>2026-06-22</v>
      </c>
      <c r="F4695" s="16" t="str">
        <f>[1]!s_info_industry_csrc2023(A4695,"",3)</f>
        <v>汽车制造业</v>
      </c>
      <c r="G4695" s="16" t="str">
        <f>[1]!s_info_industry_csrc2023(A4695,"",1)</f>
        <v>制造业</v>
      </c>
      <c r="H4695" s="16">
        <f>[1]!s_is(A4695,83,"FY","YTD","20251231",1,"",100000000)</f>
        <v>58.076083770399997</v>
      </c>
      <c r="I4695" s="16">
        <f>[1]!s_is(A4695,83,"FY","YTD","20241231",1,"",100000000)</f>
        <v>42.270554623199999</v>
      </c>
      <c r="J4695" s="16">
        <f t="shared" si="219"/>
        <v>0.37391345555057387</v>
      </c>
      <c r="K4695" s="16">
        <f>[1]!s_is(A4695,61,"FY","YTD","20251231",1,"",100000000)</f>
        <v>8.4415809733000007</v>
      </c>
      <c r="L4695" s="16">
        <f>[1]!s_is(A4695,61,"FY","YTD","20241231",1,"",100000000)</f>
        <v>6.1311492978999995</v>
      </c>
      <c r="M4695" s="16">
        <f t="shared" si="220"/>
        <v>0.37683500484833321</v>
      </c>
      <c r="N4695" s="16">
        <f>[1]!s_fa_roe(A4695,"20251231")</f>
        <v>27.974799999999998</v>
      </c>
      <c r="O4695" s="16">
        <f>[1]!s_stmnote_rdexp(A4695,"20251231",1,10000)</f>
        <v>20142.528421999999</v>
      </c>
      <c r="P4695" s="20">
        <f t="shared" si="221"/>
        <v>3.4683000495749974E-2</v>
      </c>
      <c r="Q4695" s="16">
        <f>[1]!s_margin_tradingbalance(A4695,"",10000)</f>
        <v>20930.156999999999</v>
      </c>
      <c r="R4695" s="16">
        <f>[1]!s_margin_seclendingbalance(A4695,"",10000)</f>
        <v>95.984200000000001</v>
      </c>
      <c r="S4695" s="17">
        <f>[1]!s_val_ev(A4695,"",100000000)</f>
        <v>83.0854186782</v>
      </c>
      <c r="T4695" s="17">
        <f>[1]!share_freesharesmv(A4695,"",100000000)</f>
        <v>26.5341262771</v>
      </c>
      <c r="U4695" s="17">
        <f>[1]!s_dq_amount_btin(A4695,E4695,100000000)</f>
        <v>0.96104871000000003</v>
      </c>
      <c r="V4695" s="17">
        <f>[1]!s_dq_turn(A4695,E4695)</f>
        <v>1.7120515656096855</v>
      </c>
      <c r="W4695" s="2">
        <f>[1]!s_pq_amount(A4695,"20260101","",100000000)</f>
        <v>152.46744455999999</v>
      </c>
      <c r="X4695" s="2">
        <f>[1]!s_pq_avgamount(A4695,"20260101","",100000000)</f>
        <v>1.3860676778181817</v>
      </c>
      <c r="Y4695" s="17">
        <f>[1]!s_ipo_dilutedpe(A4695)</f>
        <v>25.28</v>
      </c>
      <c r="Z4695" s="12">
        <f>[1]!s_ipo_collection_total(A4695,100000000)</f>
        <v>3.82339384</v>
      </c>
      <c r="AA4695" s="2">
        <f>[1]!s_val_pe_ttm(A4695,E4695)</f>
        <v>10.080780029296875</v>
      </c>
      <c r="AB4695" s="5">
        <f>[1]!s_info_zjtxornot1(A4695,"")</f>
        <v>1</v>
      </c>
      <c r="AC4695" s="22" t="str">
        <f>[1]!s_info_nature1(A4695,"")</f>
        <v>民营企业</v>
      </c>
      <c r="AD4695" s="6" t="str">
        <f>[1]!s_info_city(A4695)</f>
        <v>昆山市</v>
      </c>
      <c r="AE4695" s="6" t="str">
        <f>[1]!s_info_province(A4695)</f>
        <v>江苏省</v>
      </c>
      <c r="AF4695">
        <v>120.965808</v>
      </c>
      <c r="AG4695">
        <v>31.328937</v>
      </c>
    </row>
    <row r="4696" spans="1:33" x14ac:dyDescent="0.3">
      <c r="A4696" s="12" t="s">
        <v>9642</v>
      </c>
      <c r="B4696" s="12" t="s">
        <v>9643</v>
      </c>
      <c r="C4696" s="16" t="str">
        <f>[1]!s_info_mkt(A4696)</f>
        <v>主板</v>
      </c>
      <c r="D4696" s="16" t="str">
        <f>[1]!s_ipo_listeddate(A4696)</f>
        <v>2025-04-09</v>
      </c>
      <c r="E4696" s="16" t="str">
        <f>[1]!lastradeday_s("000002","")</f>
        <v>2026-06-22</v>
      </c>
      <c r="F4696" s="16" t="str">
        <f>[1]!s_info_industry_csrc2023(A4696,"",3)</f>
        <v>汽车制造业</v>
      </c>
      <c r="G4696" s="16" t="str">
        <f>[1]!s_info_industry_csrc2023(A4696,"",1)</f>
        <v>制造业</v>
      </c>
      <c r="H4696" s="16">
        <f>[1]!s_is(A4696,83,"FY","YTD","20251231",1,"",100000000)</f>
        <v>22.9330272923</v>
      </c>
      <c r="I4696" s="16">
        <f>[1]!s_is(A4696,83,"FY","YTD","20241231",1,"",100000000)</f>
        <v>16.8864694958</v>
      </c>
      <c r="J4696" s="16">
        <f t="shared" si="219"/>
        <v>0.35807116449083098</v>
      </c>
      <c r="K4696" s="16">
        <f>[1]!s_is(A4696,61,"FY","YTD","20251231",1,"",100000000)</f>
        <v>2.0078078234999999</v>
      </c>
      <c r="L4696" s="16">
        <f>[1]!s_is(A4696,61,"FY","YTD","20241231",1,"",100000000)</f>
        <v>1.7673071053</v>
      </c>
      <c r="M4696" s="16">
        <f t="shared" si="220"/>
        <v>0.136083150166012</v>
      </c>
      <c r="N4696" s="16">
        <f>[1]!s_fa_roe(A4696,"20251231")</f>
        <v>13.684699999999999</v>
      </c>
      <c r="O4696" s="16">
        <f>[1]!s_stmnote_rdexp(A4696,"20251231",1,10000)</f>
        <v>7774.3985060000005</v>
      </c>
      <c r="P4696" s="20">
        <f t="shared" si="221"/>
        <v>3.3900445880559064E-2</v>
      </c>
      <c r="Q4696" s="16">
        <f>[1]!s_margin_tradingbalance(A4696,"",10000)</f>
        <v>10218.239</v>
      </c>
      <c r="R4696" s="16">
        <f>[1]!s_margin_seclendingbalance(A4696,"",10000)</f>
        <v>20.307200000000002</v>
      </c>
      <c r="S4696" s="17">
        <f>[1]!s_val_ev(A4696,"",100000000)</f>
        <v>44.252000000000002</v>
      </c>
      <c r="T4696" s="17">
        <f>[1]!share_freesharesmv(A4696,"",100000000)</f>
        <v>21.829368209999998</v>
      </c>
      <c r="U4696" s="17">
        <f>[1]!s_dq_amount_btin(A4696,E4696,100000000)</f>
        <v>0.66891089000000004</v>
      </c>
      <c r="V4696" s="17">
        <f>[1]!s_dq_turn(A4696,E4696)</f>
        <v>2.2304945686626341</v>
      </c>
      <c r="W4696" s="2">
        <f>[1]!s_pq_amount(A4696,"20260101","",100000000)</f>
        <v>55.022418440000003</v>
      </c>
      <c r="X4696" s="2">
        <f>[1]!s_pq_avgamount(A4696,"20260101","",100000000)</f>
        <v>0.50020380399999997</v>
      </c>
      <c r="Y4696" s="17">
        <f>[1]!s_ipo_dilutedpe(A4696)</f>
        <v>18.600000000000001</v>
      </c>
      <c r="Z4696" s="12">
        <f>[1]!s_ipo_collection_total(A4696,100000000)</f>
        <v>7.3186</v>
      </c>
      <c r="AA4696" s="2">
        <f>[1]!s_val_pe_ttm(A4696,E4696)</f>
        <v>20.795688629150391</v>
      </c>
      <c r="AB4696" s="5">
        <f>[1]!s_info_zjtxornot1(A4696,"")</f>
        <v>0</v>
      </c>
      <c r="AC4696" s="22" t="str">
        <f>[1]!s_info_nature1(A4696,"")</f>
        <v>民营企业</v>
      </c>
      <c r="AD4696" s="6" t="str">
        <f>[1]!s_info_city(A4696)</f>
        <v>台州市</v>
      </c>
      <c r="AE4696" s="6" t="str">
        <f>[1]!s_info_province(A4696)</f>
        <v>浙江省</v>
      </c>
      <c r="AF4696">
        <v>121.42859900000001</v>
      </c>
      <c r="AG4696">
        <v>28.661377999999999</v>
      </c>
    </row>
    <row r="4697" spans="1:33" x14ac:dyDescent="0.3">
      <c r="A4697" s="12" t="s">
        <v>9644</v>
      </c>
      <c r="B4697" s="12" t="s">
        <v>9645</v>
      </c>
      <c r="C4697" s="16" t="str">
        <f>[1]!s_info_mkt(A4697)</f>
        <v>创业板</v>
      </c>
      <c r="D4697" s="16" t="str">
        <f>[1]!s_ipo_listeddate(A4697)</f>
        <v>2020-01-09</v>
      </c>
      <c r="E4697" s="16" t="str">
        <f>[1]!lastradeday_s("000002","")</f>
        <v>2026-06-22</v>
      </c>
      <c r="F4697" s="16" t="str">
        <f>[1]!s_info_industry_csrc2023(A4697,"",3)</f>
        <v>专用设备制造业</v>
      </c>
      <c r="G4697" s="16" t="str">
        <f>[1]!s_info_industry_csrc2023(A4697,"",1)</f>
        <v>制造业</v>
      </c>
      <c r="H4697" s="16">
        <f>[1]!s_is(A4697,83,"FY","YTD","20251231",1,"",100000000)</f>
        <v>6.2873749778999999</v>
      </c>
      <c r="I4697" s="16">
        <f>[1]!s_is(A4697,83,"FY","YTD","20241231",1,"",100000000)</f>
        <v>3.9266953350999998</v>
      </c>
      <c r="J4697" s="16">
        <f t="shared" si="219"/>
        <v>0.60118737038199099</v>
      </c>
      <c r="K4697" s="16">
        <f>[1]!s_is(A4697,61,"FY","YTD","20251231",1,"",100000000)</f>
        <v>0.18681272899999998</v>
      </c>
      <c r="L4697" s="16">
        <f>[1]!s_is(A4697,61,"FY","YTD","20241231",1,"",100000000)</f>
        <v>-1.0937510897</v>
      </c>
      <c r="M4697" s="16">
        <f t="shared" si="220"/>
        <v>1.1708000392038374</v>
      </c>
      <c r="N4697" s="16">
        <f>[1]!s_fa_roe(A4697,"20251231")</f>
        <v>2.4209000000000001</v>
      </c>
      <c r="O4697" s="16">
        <f>[1]!s_stmnote_rdexp(A4697,"20251231",1,10000)</f>
        <v>5819.0793569999996</v>
      </c>
      <c r="P4697" s="20">
        <f t="shared" si="221"/>
        <v>9.2551810214182392E-2</v>
      </c>
      <c r="Q4697" s="16">
        <f>[1]!s_margin_tradingbalance(A4697,"",10000)</f>
        <v>0</v>
      </c>
      <c r="R4697" s="16">
        <f>[1]!s_margin_seclendingbalance(A4697,"",10000)</f>
        <v>0</v>
      </c>
      <c r="S4697" s="17">
        <f>[1]!s_val_ev(A4697,"",100000000)</f>
        <v>57.949866720000003</v>
      </c>
      <c r="T4697" s="17">
        <f>[1]!share_freesharesmv(A4697,"",100000000)</f>
        <v>43.656225581999998</v>
      </c>
      <c r="U4697" s="17">
        <f>[1]!s_dq_amount_btin(A4697,E4697,100000000)</f>
        <v>5.5419217700000001</v>
      </c>
      <c r="V4697" s="17">
        <f>[1]!s_dq_turn(A4697,E4697)</f>
        <v>10.536447194609931</v>
      </c>
      <c r="W4697" s="2">
        <f>[1]!s_pq_amount(A4697,"20260101","",100000000)</f>
        <v>590.93701426999996</v>
      </c>
      <c r="X4697" s="2">
        <f>[1]!s_pq_avgamount(A4697,"20260101","",100000000)</f>
        <v>5.3721546751818181</v>
      </c>
      <c r="Y4697" s="17">
        <f>[1]!s_ipo_dilutedpe(A4697)</f>
        <v>22.99</v>
      </c>
      <c r="Z4697" s="12">
        <f>[1]!s_ipo_collection_total(A4697,100000000)</f>
        <v>4.1589479999999996</v>
      </c>
      <c r="AA4697" s="2">
        <f>[1]!s_val_pe_ttm(A4697,E4697)</f>
        <v>769.68145751953125</v>
      </c>
      <c r="AB4697" s="5">
        <f>[1]!s_info_zjtxornot1(A4697,"")</f>
        <v>1</v>
      </c>
      <c r="AC4697" s="22" t="str">
        <f>[1]!s_info_nature1(A4697,"")</f>
        <v>民营企业</v>
      </c>
      <c r="AD4697" s="6" t="str">
        <f>[1]!s_info_city(A4697)</f>
        <v>深圳市</v>
      </c>
      <c r="AE4697" s="6" t="str">
        <f>[1]!s_info_province(A4697)</f>
        <v>广东省</v>
      </c>
      <c r="AF4697">
        <v>114.085947</v>
      </c>
      <c r="AG4697">
        <v>22.547000000000001</v>
      </c>
    </row>
    <row r="4698" spans="1:33" x14ac:dyDescent="0.3">
      <c r="A4698" s="12" t="s">
        <v>9646</v>
      </c>
      <c r="B4698" s="12" t="s">
        <v>9647</v>
      </c>
      <c r="C4698" s="16" t="str">
        <f>[1]!s_info_mkt(A4698)</f>
        <v>主板</v>
      </c>
      <c r="D4698" s="16" t="str">
        <f>[1]!s_ipo_listeddate(A4698)</f>
        <v>1997-05-19</v>
      </c>
      <c r="E4698" s="16" t="str">
        <f>[1]!lastradeday_s("000002","")</f>
        <v>2026-06-22</v>
      </c>
      <c r="F4698" s="16" t="str">
        <f>[1]!s_info_industry_csrc2023(A4698,"",3)</f>
        <v>资本市场服务</v>
      </c>
      <c r="G4698" s="16" t="str">
        <f>[1]!s_info_industry_csrc2023(A4698,"",1)</f>
        <v>金融业</v>
      </c>
      <c r="H4698" s="16">
        <f>[1]!s_is(A4698,83,"FY","YTD","20251231",1,"",100000000)</f>
        <v>135.44250146319999</v>
      </c>
      <c r="I4698" s="16">
        <f>[1]!s_is(A4698,83,"FY","YTD","20241231",1,"",100000000)</f>
        <v>150.5765282406</v>
      </c>
      <c r="J4698" s="16">
        <f t="shared" si="219"/>
        <v>-0.10050721021551234</v>
      </c>
      <c r="K4698" s="16">
        <f>[1]!s_is(A4698,61,"FY","YTD","20251231",1,"",100000000)</f>
        <v>32.792990801199998</v>
      </c>
      <c r="L4698" s="16">
        <f>[1]!s_is(A4698,61,"FY","YTD","20241231",1,"",100000000)</f>
        <v>26.942948499699998</v>
      </c>
      <c r="M4698" s="16">
        <f t="shared" si="220"/>
        <v>0.21712702681984264</v>
      </c>
      <c r="N4698" s="16">
        <f>[1]!s_fa_roe(A4698,"20251231")</f>
        <v>5.8737000000000004</v>
      </c>
      <c r="O4698" s="16">
        <f>[1]!s_stmnote_rdexp(A4698,"20251231",1,10000)</f>
        <v>33574.567327999997</v>
      </c>
      <c r="P4698" s="20">
        <f t="shared" si="221"/>
        <v>2.4788797434549949E-2</v>
      </c>
      <c r="Q4698" s="16">
        <f>[1]!s_margin_tradingbalance(A4698,"",10000)</f>
        <v>160170.7855</v>
      </c>
      <c r="R4698" s="16">
        <f>[1]!s_margin_seclendingbalance(A4698,"",10000)</f>
        <v>40.1952</v>
      </c>
      <c r="S4698" s="17">
        <f>[1]!s_val_ev(A4698,"",100000000)</f>
        <v>427.11824115280001</v>
      </c>
      <c r="T4698" s="17">
        <f>[1]!share_freesharesmv(A4698,"",100000000)</f>
        <v>154.110563582</v>
      </c>
      <c r="U4698" s="17">
        <f>[1]!s_dq_amount_btin(A4698,E4698,100000000)</f>
        <v>5.1126567700000001</v>
      </c>
      <c r="V4698" s="17">
        <f>[1]!s_dq_turn(A4698,E4698)</f>
        <v>1.2236773169634356</v>
      </c>
      <c r="W4698" s="2">
        <f>[1]!s_pq_amount(A4698,"20260101","",100000000)</f>
        <v>326.64660036999999</v>
      </c>
      <c r="X4698" s="2">
        <f>[1]!s_pq_avgamount(A4698,"20260101","",100000000)</f>
        <v>2.9695145488181818</v>
      </c>
      <c r="Y4698" s="17">
        <f>[1]!s_ipo_dilutedpe(A4698)</f>
        <v>0</v>
      </c>
      <c r="Z4698" s="12">
        <f>[1]!s_ipo_collection_total(A4698,100000000)</f>
        <v>1.86</v>
      </c>
      <c r="AA4698" s="2">
        <f>[1]!s_val_pe_ttm(A4698,E4698)</f>
        <v>12.692449569702148</v>
      </c>
      <c r="AB4698" s="5">
        <f>[1]!s_info_zjtxornot1(A4698,"")</f>
        <v>0</v>
      </c>
      <c r="AC4698" s="22" t="str">
        <f>[1]!s_info_nature1(A4698,"")</f>
        <v>中央国有企业</v>
      </c>
      <c r="AD4698" s="6" t="str">
        <f>[1]!s_info_city(A4698)</f>
        <v>上海市</v>
      </c>
      <c r="AE4698" s="6" t="str">
        <f>[1]!s_info_province(A4698)</f>
        <v>上海</v>
      </c>
      <c r="AF4698">
        <v>121.472644</v>
      </c>
      <c r="AG4698">
        <v>31.231705999999999</v>
      </c>
    </row>
    <row r="4699" spans="1:33" x14ac:dyDescent="0.3">
      <c r="A4699" s="12" t="s">
        <v>405</v>
      </c>
      <c r="B4699" s="12" t="s">
        <v>406</v>
      </c>
      <c r="C4699" s="16" t="str">
        <f>[1]!s_info_mkt(A4699)</f>
        <v>北证</v>
      </c>
      <c r="D4699" s="16" t="str">
        <f>[1]!s_ipo_listeddate(A4699)</f>
        <v>2023-10-19</v>
      </c>
      <c r="E4699" s="16" t="str">
        <f>[1]!lastradeday_s("000002","")</f>
        <v>2026-06-22</v>
      </c>
      <c r="F4699" s="16" t="str">
        <f>[1]!s_info_industry_csrc2023(A4699,"",3)</f>
        <v>专用设备制造业</v>
      </c>
      <c r="G4699" s="16" t="str">
        <f>[1]!s_info_industry_csrc2023(A4699,"",1)</f>
        <v>制造业</v>
      </c>
      <c r="H4699" s="16">
        <f>[1]!s_is(A4699,83,"FY","YTD","20251231",1,"",100000000)</f>
        <v>3.7858884541000002</v>
      </c>
      <c r="I4699" s="16">
        <f>[1]!s_is(A4699,83,"FY","YTD","20241231",1,"",100000000)</f>
        <v>1.2511994595</v>
      </c>
      <c r="J4699" s="16">
        <f t="shared" si="219"/>
        <v>2.0258072966343064</v>
      </c>
      <c r="K4699" s="16">
        <f>[1]!s_is(A4699,61,"FY","YTD","20251231",1,"",100000000)</f>
        <v>0.51707880950000007</v>
      </c>
      <c r="L4699" s="16">
        <f>[1]!s_is(A4699,61,"FY","YTD","20241231",1,"",100000000)</f>
        <v>-0.20750805280000001</v>
      </c>
      <c r="M4699" s="16">
        <f t="shared" si="220"/>
        <v>3.4918493645081323</v>
      </c>
      <c r="N4699" s="16">
        <f>[1]!s_fa_roe(A4699,"20251231")</f>
        <v>8.6220999999999997</v>
      </c>
      <c r="O4699" s="16">
        <f>[1]!s_stmnote_rdexp(A4699,"20251231",1,10000)</f>
        <v>3741.6216280000003</v>
      </c>
      <c r="P4699" s="20">
        <f t="shared" si="221"/>
        <v>9.8830741406232922E-2</v>
      </c>
      <c r="Q4699" s="16">
        <f>[1]!s_margin_tradingbalance(A4699,"",10000)</f>
        <v>1500.6522</v>
      </c>
      <c r="R4699" s="16">
        <f>[1]!s_margin_seclendingbalance(A4699,"",10000)</f>
        <v>0</v>
      </c>
      <c r="S4699" s="17">
        <f>[1]!s_val_ev(A4699,"",100000000)</f>
        <v>28.612127856000001</v>
      </c>
      <c r="T4699" s="17">
        <f>[1]!share_freesharesmv(A4699,"",100000000)</f>
        <v>8.1090482909999988</v>
      </c>
      <c r="U4699" s="17">
        <f>[1]!s_dq_amount_btin(A4699,E4699,100000000)</f>
        <v>0.57913340999999996</v>
      </c>
      <c r="V4699" s="17">
        <f>[1]!s_dq_turn(A4699,E4699)</f>
        <v>2.6989209467321271</v>
      </c>
      <c r="W4699" s="2">
        <f>[1]!s_pq_amount(A4699,"20260101","",100000000)</f>
        <v>53.512351199999998</v>
      </c>
      <c r="X4699" s="2">
        <f>[1]!s_pq_avgamount(A4699,"20260101","",100000000)</f>
        <v>0.48647592000000001</v>
      </c>
      <c r="Y4699" s="17">
        <f>[1]!s_ipo_dilutedpe(A4699)</f>
        <v>25.74</v>
      </c>
      <c r="Z4699" s="12">
        <f>[1]!s_ipo_collection_total(A4699,100000000)</f>
        <v>3.2031999999999998</v>
      </c>
      <c r="AA4699" s="2">
        <f>[1]!s_val_pe_ttm(A4699,E4699)</f>
        <v>55.874412536621094</v>
      </c>
      <c r="AB4699" s="5">
        <f>[1]!s_info_zjtxornot1(A4699,"")</f>
        <v>1</v>
      </c>
      <c r="AC4699" s="22" t="str">
        <f>[1]!s_info_nature1(A4699,"")</f>
        <v>民营企业</v>
      </c>
      <c r="AD4699" s="6" t="str">
        <f>[1]!s_info_city(A4699)</f>
        <v>苏州市</v>
      </c>
      <c r="AE4699" s="6" t="str">
        <f>[1]!s_info_province(A4699)</f>
        <v>江苏省</v>
      </c>
      <c r="AF4699">
        <v>120.619585</v>
      </c>
      <c r="AG4699">
        <v>31.299378999999998</v>
      </c>
    </row>
    <row r="4700" spans="1:33" x14ac:dyDescent="0.3">
      <c r="A4700" s="12" t="s">
        <v>407</v>
      </c>
      <c r="B4700" s="12" t="s">
        <v>408</v>
      </c>
      <c r="C4700" s="16" t="str">
        <f>[1]!s_info_mkt(A4700)</f>
        <v>北证</v>
      </c>
      <c r="D4700" s="16" t="str">
        <f>[1]!s_ipo_listeddate(A4700)</f>
        <v>2023-08-10</v>
      </c>
      <c r="E4700" s="16" t="str">
        <f>[1]!lastradeday_s("000002","")</f>
        <v>2026-06-22</v>
      </c>
      <c r="F4700" s="16" t="str">
        <f>[1]!s_info_industry_csrc2023(A4700,"",3)</f>
        <v>铁路、船舶、航空航天和其他运输设备制造业</v>
      </c>
      <c r="G4700" s="16" t="str">
        <f>[1]!s_info_industry_csrc2023(A4700,"",1)</f>
        <v>制造业</v>
      </c>
      <c r="H4700" s="16">
        <f>[1]!s_is(A4700,83,"FY","YTD","20251231",1,"",100000000)</f>
        <v>7.8030081617999993</v>
      </c>
      <c r="I4700" s="16">
        <f>[1]!s_is(A4700,83,"FY","YTD","20241231",1,"",100000000)</f>
        <v>5.2698742537000003</v>
      </c>
      <c r="J4700" s="16">
        <f t="shared" si="219"/>
        <v>0.48068204024440919</v>
      </c>
      <c r="K4700" s="16">
        <f>[1]!s_is(A4700,61,"FY","YTD","20251231",1,"",100000000)</f>
        <v>0.51668492970000002</v>
      </c>
      <c r="L4700" s="16">
        <f>[1]!s_is(A4700,61,"FY","YTD","20241231",1,"",100000000)</f>
        <v>0.56143340470000003</v>
      </c>
      <c r="M4700" s="16">
        <f t="shared" si="220"/>
        <v>-7.9703976687869507E-2</v>
      </c>
      <c r="N4700" s="16">
        <f>[1]!s_fa_roe(A4700,"20251231")</f>
        <v>14.894</v>
      </c>
      <c r="O4700" s="16">
        <f>[1]!s_stmnote_rdexp(A4700,"20251231",1,10000)</f>
        <v>3925.4011880000003</v>
      </c>
      <c r="P4700" s="20">
        <f t="shared" si="221"/>
        <v>5.0306255057081577E-2</v>
      </c>
      <c r="Q4700" s="16">
        <f>[1]!s_margin_tradingbalance(A4700,"",10000)</f>
        <v>641.03570000000002</v>
      </c>
      <c r="R4700" s="16">
        <f>[1]!s_margin_seclendingbalance(A4700,"",10000)</f>
        <v>0</v>
      </c>
      <c r="S4700" s="17">
        <f>[1]!s_val_ev(A4700,"",100000000)</f>
        <v>12.220231979999999</v>
      </c>
      <c r="T4700" s="17">
        <f>[1]!share_freesharesmv(A4700,"",100000000)</f>
        <v>3.0616698260000001</v>
      </c>
      <c r="U4700" s="17">
        <f>[1]!s_dq_amount_btin(A4700,E4700,100000000)</f>
        <v>0.17699872999999999</v>
      </c>
      <c r="V4700" s="17">
        <f>[1]!s_dq_turn(A4700,E4700)</f>
        <v>3.0075173256243262</v>
      </c>
      <c r="W4700" s="2">
        <f>[1]!s_pq_amount(A4700,"20260101","",100000000)</f>
        <v>17.395669000000002</v>
      </c>
      <c r="X4700" s="2">
        <f>[1]!s_pq_avgamount(A4700,"20260101","",100000000)</f>
        <v>0.17395669</v>
      </c>
      <c r="Y4700" s="17">
        <f>[1]!s_ipo_dilutedpe(A4700)</f>
        <v>17.62</v>
      </c>
      <c r="Z4700" s="12">
        <f>[1]!s_ipo_collection_total(A4700,100000000)</f>
        <v>2.31</v>
      </c>
      <c r="AA4700" s="2">
        <f>[1]!s_val_pe_ttm(A4700,E4700)</f>
        <v>25.55345344543457</v>
      </c>
      <c r="AB4700" s="5">
        <f>[1]!s_info_zjtxornot1(A4700,"")</f>
        <v>0</v>
      </c>
      <c r="AC4700" s="22" t="str">
        <f>[1]!s_info_nature1(A4700,"")</f>
        <v>民营企业</v>
      </c>
      <c r="AD4700" s="6" t="str">
        <f>[1]!s_info_city(A4700)</f>
        <v>丽水市</v>
      </c>
      <c r="AE4700" s="6" t="str">
        <f>[1]!s_info_province(A4700)</f>
        <v>浙江省</v>
      </c>
      <c r="AF4700">
        <v>119.921786</v>
      </c>
      <c r="AG4700">
        <v>28.451993000000002</v>
      </c>
    </row>
    <row r="4701" spans="1:33" x14ac:dyDescent="0.3">
      <c r="A4701" s="12" t="s">
        <v>9648</v>
      </c>
      <c r="B4701" s="12" t="s">
        <v>9649</v>
      </c>
      <c r="C4701" s="16" t="str">
        <f>[1]!s_info_mkt(A4701)</f>
        <v>主板</v>
      </c>
      <c r="D4701" s="16" t="str">
        <f>[1]!s_ipo_listeddate(A4701)</f>
        <v>2010-04-28</v>
      </c>
      <c r="E4701" s="16" t="str">
        <f>[1]!lastradeday_s("000002","")</f>
        <v>2026-06-22</v>
      </c>
      <c r="F4701" s="16" t="str">
        <f>[1]!s_info_industry_csrc2023(A4701,"",3)</f>
        <v>通用设备制造业</v>
      </c>
      <c r="G4701" s="16" t="str">
        <f>[1]!s_info_industry_csrc2023(A4701,"",1)</f>
        <v>制造业</v>
      </c>
      <c r="H4701" s="16">
        <f>[1]!s_is(A4701,83,"FY","YTD","20251231",1,"",100000000)</f>
        <v>94.216176471799997</v>
      </c>
      <c r="I4701" s="16">
        <f>[1]!s_is(A4701,83,"FY","YTD","20241231",1,"",100000000)</f>
        <v>102.77079913780001</v>
      </c>
      <c r="J4701" s="16">
        <f t="shared" si="219"/>
        <v>-8.3239818487054529E-2</v>
      </c>
      <c r="K4701" s="16">
        <f>[1]!s_is(A4701,61,"FY","YTD","20251231",1,"",100000000)</f>
        <v>7.4795868703999995</v>
      </c>
      <c r="L4701" s="16">
        <f>[1]!s_is(A4701,61,"FY","YTD","20241231",1,"",100000000)</f>
        <v>10.415883621300001</v>
      </c>
      <c r="M4701" s="16">
        <f t="shared" si="220"/>
        <v>-0.2819056796002799</v>
      </c>
      <c r="N4701" s="16">
        <f>[1]!s_fa_roe(A4701,"20251231")</f>
        <v>8.4147999999999996</v>
      </c>
      <c r="O4701" s="16">
        <f>[1]!s_stmnote_rdexp(A4701,"20251231",1,10000)</f>
        <v>25787.807005999999</v>
      </c>
      <c r="P4701" s="20">
        <f t="shared" si="221"/>
        <v>2.7370891041963046E-2</v>
      </c>
      <c r="Q4701" s="16">
        <f>[1]!s_margin_tradingbalance(A4701,"",10000)</f>
        <v>28185.8331</v>
      </c>
      <c r="R4701" s="16">
        <f>[1]!s_margin_seclendingbalance(A4701,"",10000)</f>
        <v>329.65600000000001</v>
      </c>
      <c r="S4701" s="17">
        <f>[1]!s_val_ev(A4701,"",100000000)</f>
        <v>152.01045019439999</v>
      </c>
      <c r="T4701" s="17">
        <f>[1]!share_freesharesmv(A4701,"",100000000)</f>
        <v>57.323179405799998</v>
      </c>
      <c r="U4701" s="17">
        <f>[1]!s_dq_amount_btin(A4701,E4701,100000000)</f>
        <v>0.96771057999999999</v>
      </c>
      <c r="V4701" s="17">
        <f>[1]!s_dq_turn(A4701,E4701)</f>
        <v>0.64695961465949547</v>
      </c>
      <c r="W4701" s="2">
        <f>[1]!s_pq_amount(A4701,"20260101","",100000000)</f>
        <v>181.47311187</v>
      </c>
      <c r="X4701" s="2">
        <f>[1]!s_pq_avgamount(A4701,"20260101","",100000000)</f>
        <v>1.6497555624545455</v>
      </c>
      <c r="Y4701" s="17">
        <f>[1]!s_ipo_dilutedpe(A4701)</f>
        <v>40.22</v>
      </c>
      <c r="Z4701" s="12">
        <f>[1]!s_ipo_collection_total(A4701,100000000)</f>
        <v>16.933959094999999</v>
      </c>
      <c r="AA4701" s="2">
        <f>[1]!s_val_pe_ttm(A4701,E4701)</f>
        <v>21.968408584594727</v>
      </c>
      <c r="AB4701" s="5">
        <f>[1]!s_info_zjtxornot1(A4701,"")</f>
        <v>0</v>
      </c>
      <c r="AC4701" s="22" t="str">
        <f>[1]!s_info_nature1(A4701,"")</f>
        <v>地方国有企业</v>
      </c>
      <c r="AD4701" s="6" t="str">
        <f>[1]!s_info_city(A4701)</f>
        <v>西安市</v>
      </c>
      <c r="AE4701" s="6" t="str">
        <f>[1]!s_info_province(A4701)</f>
        <v>陕西省</v>
      </c>
      <c r="AF4701">
        <v>108.948024</v>
      </c>
      <c r="AG4701">
        <v>34.263160999999997</v>
      </c>
    </row>
    <row r="4702" spans="1:33" x14ac:dyDescent="0.3">
      <c r="A4702" s="12" t="s">
        <v>9650</v>
      </c>
      <c r="B4702" s="12" t="s">
        <v>9651</v>
      </c>
      <c r="C4702" s="16" t="str">
        <f>[1]!s_info_mkt(A4702)</f>
        <v>主板</v>
      </c>
      <c r="D4702" s="16" t="str">
        <f>[1]!s_ipo_listeddate(A4702)</f>
        <v>1996-06-06</v>
      </c>
      <c r="E4702" s="16" t="str">
        <f>[1]!lastradeday_s("000002","")</f>
        <v>2026-06-22</v>
      </c>
      <c r="F4702" s="16" t="str">
        <f>[1]!s_info_industry_csrc2023(A4702,"",3)</f>
        <v>房地产业</v>
      </c>
      <c r="G4702" s="16" t="str">
        <f>[1]!s_info_industry_csrc2023(A4702,"",1)</f>
        <v>房地产业</v>
      </c>
      <c r="H4702" s="16">
        <f>[1]!s_is(A4702,83,"FY","YTD","20251231",1,"",100000000)</f>
        <v>44.784504979499999</v>
      </c>
      <c r="I4702" s="16">
        <f>[1]!s_is(A4702,83,"FY","YTD","20241231",1,"",100000000)</f>
        <v>55.541809241499998</v>
      </c>
      <c r="J4702" s="16">
        <f t="shared" si="219"/>
        <v>-0.19367939951733337</v>
      </c>
      <c r="K4702" s="16">
        <f>[1]!s_is(A4702,61,"FY","YTD","20251231",1,"",100000000)</f>
        <v>-36.536283657699997</v>
      </c>
      <c r="L4702" s="16">
        <f>[1]!s_is(A4702,61,"FY","YTD","20241231",1,"",100000000)</f>
        <v>-9.4836350392999993</v>
      </c>
      <c r="M4702" s="16">
        <f t="shared" si="220"/>
        <v>-2.8525611230603403</v>
      </c>
      <c r="N4702" s="16">
        <f>[1]!s_fa_roe(A4702,"20251231")</f>
        <v>-45.582299999999996</v>
      </c>
      <c r="O4702" s="16">
        <f>[1]!s_stmnote_rdexp(A4702,"20251231",1,10000)</f>
        <v>0</v>
      </c>
      <c r="P4702" s="20">
        <f t="shared" si="221"/>
        <v>0</v>
      </c>
      <c r="Q4702" s="16">
        <f>[1]!s_margin_tradingbalance(A4702,"",10000)</f>
        <v>28811.242600000001</v>
      </c>
      <c r="R4702" s="16">
        <f>[1]!s_margin_seclendingbalance(A4702,"",10000)</f>
        <v>31.806000000000001</v>
      </c>
      <c r="S4702" s="17">
        <f>[1]!s_val_ev(A4702,"",100000000)</f>
        <v>66.636238615700009</v>
      </c>
      <c r="T4702" s="17">
        <f>[1]!share_freesharesmv(A4702,"",100000000)</f>
        <v>31.891833559300004</v>
      </c>
      <c r="U4702" s="17">
        <f>[1]!s_dq_amount_btin(A4702,E4702,100000000)</f>
        <v>1.07517317</v>
      </c>
      <c r="V4702" s="17">
        <f>[1]!s_dq_turn(A4702,E4702)</f>
        <v>1.6917924355610705</v>
      </c>
      <c r="W4702" s="2">
        <f>[1]!s_pq_amount(A4702,"20260101","",100000000)</f>
        <v>151.04451714000001</v>
      </c>
      <c r="X4702" s="2">
        <f>[1]!s_pq_avgamount(A4702,"20260101","",100000000)</f>
        <v>1.3731319740000001</v>
      </c>
      <c r="Y4702" s="17">
        <f>[1]!s_ipo_dilutedpe(A4702)</f>
        <v>0</v>
      </c>
      <c r="Z4702" s="12">
        <f>[1]!s_ipo_collection_total(A4702,100000000)</f>
        <v>1.5718000000000001</v>
      </c>
      <c r="AA4702" s="2">
        <f>[1]!s_val_pe_ttm(A4702,E4702)</f>
        <v>-1.8069853782653809</v>
      </c>
      <c r="AB4702" s="5">
        <f>[1]!s_info_zjtxornot1(A4702,"")</f>
        <v>0</v>
      </c>
      <c r="AC4702" s="22" t="str">
        <f>[1]!s_info_nature1(A4702,"")</f>
        <v>地方国有企业</v>
      </c>
      <c r="AD4702" s="6" t="str">
        <f>[1]!s_info_city(A4702)</f>
        <v>上海市</v>
      </c>
      <c r="AE4702" s="6" t="str">
        <f>[1]!s_info_province(A4702)</f>
        <v>上海</v>
      </c>
      <c r="AF4702">
        <v>121.472644</v>
      </c>
      <c r="AG4702">
        <v>31.231705999999999</v>
      </c>
    </row>
    <row r="4703" spans="1:33" x14ac:dyDescent="0.3">
      <c r="A4703" s="12" t="s">
        <v>9652</v>
      </c>
      <c r="B4703" s="12" t="s">
        <v>9653</v>
      </c>
      <c r="C4703" s="16" t="str">
        <f>[1]!s_info_mkt(A4703)</f>
        <v>科创板</v>
      </c>
      <c r="D4703" s="16" t="str">
        <f>[1]!s_ipo_listeddate(A4703)</f>
        <v>2023-07-19</v>
      </c>
      <c r="E4703" s="16" t="str">
        <f>[1]!lastradeday_s("000002","")</f>
        <v>2026-06-22</v>
      </c>
      <c r="F4703" s="16" t="str">
        <f>[1]!s_info_industry_csrc2023(A4703,"",3)</f>
        <v>仪器仪表制造业</v>
      </c>
      <c r="G4703" s="16" t="str">
        <f>[1]!s_info_industry_csrc2023(A4703,"",1)</f>
        <v>制造业</v>
      </c>
      <c r="H4703" s="16">
        <f>[1]!s_is(A4703,83,"FY","YTD","20251231",1,"",100000000)</f>
        <v>4.4031111133999996</v>
      </c>
      <c r="I4703" s="16">
        <f>[1]!s_is(A4703,83,"FY","YTD","20241231",1,"",100000000)</f>
        <v>2.4826026563999997</v>
      </c>
      <c r="J4703" s="16">
        <f t="shared" si="219"/>
        <v>0.77358672441965104</v>
      </c>
      <c r="K4703" s="16">
        <f>[1]!s_is(A4703,61,"FY","YTD","20251231",1,"",100000000)</f>
        <v>0.63967526389999996</v>
      </c>
      <c r="L4703" s="16">
        <f>[1]!s_is(A4703,61,"FY","YTD","20241231",1,"",100000000)</f>
        <v>0.15723134599999999</v>
      </c>
      <c r="M4703" s="16">
        <f t="shared" si="220"/>
        <v>3.0683698268410167</v>
      </c>
      <c r="N4703" s="16">
        <f>[1]!s_fa_roe(A4703,"20251231")</f>
        <v>4.3098000000000001</v>
      </c>
      <c r="O4703" s="16">
        <f>[1]!s_stmnote_rdexp(A4703,"20251231",1,10000)</f>
        <v>5512.2421590000004</v>
      </c>
      <c r="P4703" s="20">
        <f t="shared" si="221"/>
        <v>0.12518971284246222</v>
      </c>
      <c r="Q4703" s="16">
        <f>[1]!s_margin_tradingbalance(A4703,"",10000)</f>
        <v>16341.9899</v>
      </c>
      <c r="R4703" s="16">
        <f>[1]!s_margin_seclendingbalance(A4703,"",10000)</f>
        <v>0</v>
      </c>
      <c r="S4703" s="17">
        <f>[1]!s_val_ev(A4703,"",100000000)</f>
        <v>161.16</v>
      </c>
      <c r="T4703" s="17">
        <f>[1]!share_freesharesmv(A4703,"",100000000)</f>
        <v>58.586836079999998</v>
      </c>
      <c r="U4703" s="17">
        <f>[1]!s_dq_amount_btin(A4703,E4703,100000000)</f>
        <v>3.3152438000000002</v>
      </c>
      <c r="V4703" s="17">
        <f>[1]!s_dq_turn(A4703,E4703)</f>
        <v>3.4743947655568546</v>
      </c>
      <c r="W4703" s="2">
        <f>[1]!s_pq_amount(A4703,"20260101","",100000000)</f>
        <v>283.68832349000002</v>
      </c>
      <c r="X4703" s="2">
        <f>[1]!s_pq_avgamount(A4703,"20260101","",100000000)</f>
        <v>2.5789847589999999</v>
      </c>
      <c r="Y4703" s="17">
        <f>[1]!s_ipo_dilutedpe(A4703)</f>
        <v>85.36</v>
      </c>
      <c r="Z4703" s="12">
        <f>[1]!s_ipo_collection_total(A4703,100000000)</f>
        <v>12.466100000000001</v>
      </c>
      <c r="AA4703" s="2">
        <f>[1]!s_val_pe_ttm(A4703,E4703)</f>
        <v>205.17158508300781</v>
      </c>
      <c r="AB4703" s="5">
        <f>[1]!s_info_zjtxornot1(A4703,"")</f>
        <v>1</v>
      </c>
      <c r="AC4703" s="22" t="str">
        <f>[1]!s_info_nature1(A4703,"")</f>
        <v>民营企业</v>
      </c>
      <c r="AD4703" s="6" t="str">
        <f>[1]!s_info_city(A4703)</f>
        <v>合肥市</v>
      </c>
      <c r="AE4703" s="6" t="str">
        <f>[1]!s_info_province(A4703)</f>
        <v>安徽省</v>
      </c>
      <c r="AF4703">
        <v>117.28304199999999</v>
      </c>
      <c r="AG4703">
        <v>31.861190000000001</v>
      </c>
    </row>
    <row r="4704" spans="1:33" x14ac:dyDescent="0.3">
      <c r="A4704" s="12" t="s">
        <v>409</v>
      </c>
      <c r="B4704" s="12" t="s">
        <v>410</v>
      </c>
      <c r="C4704" s="16" t="str">
        <f>[1]!s_info_mkt(A4704)</f>
        <v>北证</v>
      </c>
      <c r="D4704" s="16" t="str">
        <f>[1]!s_ipo_listeddate(A4704)</f>
        <v>2020-07-27</v>
      </c>
      <c r="E4704" s="16" t="str">
        <f>[1]!lastradeday_s("000002","")</f>
        <v>2026-06-22</v>
      </c>
      <c r="F4704" s="16" t="str">
        <f>[1]!s_info_industry_csrc2023(A4704,"",3)</f>
        <v>家具制造业</v>
      </c>
      <c r="G4704" s="16" t="str">
        <f>[1]!s_info_industry_csrc2023(A4704,"",1)</f>
        <v>制造业</v>
      </c>
      <c r="H4704" s="16">
        <f>[1]!s_is(A4704,83,"FY","YTD","20251231",1,"",100000000)</f>
        <v>3.7461949045999998</v>
      </c>
      <c r="I4704" s="16">
        <f>[1]!s_is(A4704,83,"FY","YTD","20241231",1,"",100000000)</f>
        <v>3.1938329914999999</v>
      </c>
      <c r="J4704" s="16">
        <f t="shared" si="219"/>
        <v>0.17294639844038318</v>
      </c>
      <c r="K4704" s="16">
        <f>[1]!s_is(A4704,61,"FY","YTD","20251231",1,"",100000000)</f>
        <v>0.24593127949999999</v>
      </c>
      <c r="L4704" s="16">
        <f>[1]!s_is(A4704,61,"FY","YTD","20241231",1,"",100000000)</f>
        <v>0.1633637258</v>
      </c>
      <c r="M4704" s="16">
        <f t="shared" si="220"/>
        <v>0.50542158790553238</v>
      </c>
      <c r="N4704" s="16">
        <f>[1]!s_fa_roe(A4704,"20251231")</f>
        <v>7.6239999999999997</v>
      </c>
      <c r="O4704" s="16">
        <f>[1]!s_stmnote_rdexp(A4704,"20251231",1,10000)</f>
        <v>1992.8836980000001</v>
      </c>
      <c r="P4704" s="20">
        <f t="shared" si="221"/>
        <v>5.319754440840526E-2</v>
      </c>
      <c r="Q4704" s="16">
        <f>[1]!s_margin_tradingbalance(A4704,"",10000)</f>
        <v>1790.1261</v>
      </c>
      <c r="R4704" s="16">
        <f>[1]!s_margin_seclendingbalance(A4704,"",10000)</f>
        <v>0</v>
      </c>
      <c r="S4704" s="17">
        <f>[1]!s_val_ev(A4704,"",100000000)</f>
        <v>10.4753379675</v>
      </c>
      <c r="T4704" s="17">
        <f>[1]!share_freesharesmv(A4704,"",100000000)</f>
        <v>6.4348435017999996</v>
      </c>
      <c r="U4704" s="17">
        <f>[1]!s_dq_amount_btin(A4704,E4704,100000000)</f>
        <v>0.19156361999999999</v>
      </c>
      <c r="V4704" s="17">
        <f>[1]!s_dq_turn(A4704,E4704)</f>
        <v>2.6565846444664967</v>
      </c>
      <c r="W4704" s="2">
        <f>[1]!s_pq_amount(A4704,"20260101","",100000000)</f>
        <v>28.627893690000001</v>
      </c>
      <c r="X4704" s="2">
        <f>[1]!s_pq_avgamount(A4704,"20260101","",100000000)</f>
        <v>0.26025357900000001</v>
      </c>
      <c r="Y4704" s="17">
        <f>[1]!s_ipo_dilutedpe(A4704)</f>
        <v>20.7</v>
      </c>
      <c r="Z4704" s="12">
        <f>[1]!s_ipo_collection_total(A4704,100000000)</f>
        <v>1.8360000000000001</v>
      </c>
      <c r="AA4704" s="2">
        <f>[1]!s_val_pe_ttm(A4704,E4704)</f>
        <v>47.151004791259766</v>
      </c>
      <c r="AB4704" s="5">
        <f>[1]!s_info_zjtxornot1(A4704,"")</f>
        <v>0</v>
      </c>
      <c r="AC4704" s="22" t="str">
        <f>[1]!s_info_nature1(A4704,"")</f>
        <v>民营企业</v>
      </c>
      <c r="AD4704" s="6" t="str">
        <f>[1]!s_info_city(A4704)</f>
        <v>南平市</v>
      </c>
      <c r="AE4704" s="6" t="str">
        <f>[1]!s_info_province(A4704)</f>
        <v>福建省</v>
      </c>
      <c r="AF4704">
        <v>118.178459</v>
      </c>
      <c r="AG4704">
        <v>26.635626999999999</v>
      </c>
    </row>
    <row r="4705" spans="1:33" x14ac:dyDescent="0.3">
      <c r="A4705" s="12" t="s">
        <v>9654</v>
      </c>
      <c r="B4705" s="12" t="s">
        <v>9655</v>
      </c>
      <c r="C4705" s="16" t="str">
        <f>[1]!s_info_mkt(A4705)</f>
        <v>主板</v>
      </c>
      <c r="D4705" s="16" t="str">
        <f>[1]!s_ipo_listeddate(A4705)</f>
        <v>1997-07-03</v>
      </c>
      <c r="E4705" s="16" t="str">
        <f>[1]!lastradeday_s("000002","")</f>
        <v>2026-06-22</v>
      </c>
      <c r="F4705" s="16" t="str">
        <f>[1]!s_info_industry_csrc2023(A4705,"",3)</f>
        <v>造纸和纸制品业</v>
      </c>
      <c r="G4705" s="16" t="str">
        <f>[1]!s_info_industry_csrc2023(A4705,"",1)</f>
        <v>制造业</v>
      </c>
      <c r="H4705" s="16">
        <f>[1]!s_is(A4705,83,"FY","YTD","20251231",1,"",100000000)</f>
        <v>24.189902211700002</v>
      </c>
      <c r="I4705" s="16">
        <f>[1]!s_is(A4705,83,"FY","YTD","20241231",1,"",100000000)</f>
        <v>26.003967827399997</v>
      </c>
      <c r="J4705" s="16">
        <f t="shared" si="219"/>
        <v>-6.9761108294732699E-2</v>
      </c>
      <c r="K4705" s="16">
        <f>[1]!s_is(A4705,61,"FY","YTD","20251231",1,"",100000000)</f>
        <v>0.54684226420000004</v>
      </c>
      <c r="L4705" s="16">
        <f>[1]!s_is(A4705,61,"FY","YTD","20241231",1,"",100000000)</f>
        <v>0.8475159766</v>
      </c>
      <c r="M4705" s="16">
        <f t="shared" si="220"/>
        <v>-0.35477055383217654</v>
      </c>
      <c r="N4705" s="16">
        <f>[1]!s_fa_roe(A4705,"20251231")</f>
        <v>1.3859999999999999</v>
      </c>
      <c r="O4705" s="16">
        <f>[1]!s_stmnote_rdexp(A4705,"20251231",1,10000)</f>
        <v>5907.8869619999996</v>
      </c>
      <c r="P4705" s="20">
        <f t="shared" si="221"/>
        <v>2.4422946857315175E-2</v>
      </c>
      <c r="Q4705" s="16">
        <f>[1]!s_margin_tradingbalance(A4705,"",10000)</f>
        <v>0</v>
      </c>
      <c r="R4705" s="16">
        <f>[1]!s_margin_seclendingbalance(A4705,"",10000)</f>
        <v>0</v>
      </c>
      <c r="S4705" s="17">
        <f>[1]!s_val_ev(A4705,"",100000000)</f>
        <v>76.636274747399995</v>
      </c>
      <c r="T4705" s="17">
        <f>[1]!share_freesharesmv(A4705,"",100000000)</f>
        <v>55.246229346599989</v>
      </c>
      <c r="U4705" s="17">
        <f>[1]!s_dq_amount_btin(A4705,E4705,100000000)</f>
        <v>4.7086206099999997</v>
      </c>
      <c r="V4705" s="17">
        <f>[1]!s_dq_turn(A4705,E4705)</f>
        <v>6.3229061784316025</v>
      </c>
      <c r="W4705" s="2">
        <f>[1]!s_pq_amount(A4705,"20260101","",100000000)</f>
        <v>703.15540166999995</v>
      </c>
      <c r="X4705" s="2">
        <f>[1]!s_pq_avgamount(A4705,"20260101","",100000000)</f>
        <v>6.3923218333636367</v>
      </c>
      <c r="Y4705" s="17">
        <f>[1]!s_ipo_dilutedpe(A4705)</f>
        <v>0</v>
      </c>
      <c r="Z4705" s="12">
        <f>[1]!s_ipo_collection_total(A4705,100000000)</f>
        <v>4.08</v>
      </c>
      <c r="AA4705" s="2">
        <f>[1]!s_val_pe_ttm(A4705,E4705)</f>
        <v>195.69944763183594</v>
      </c>
      <c r="AB4705" s="5">
        <f>[1]!s_info_zjtxornot1(A4705,"")</f>
        <v>1</v>
      </c>
      <c r="AC4705" s="22" t="str">
        <f>[1]!s_info_nature1(A4705,"")</f>
        <v>地方国有企业</v>
      </c>
      <c r="AD4705" s="6" t="str">
        <f>[1]!s_info_city(A4705)</f>
        <v>福州市</v>
      </c>
      <c r="AE4705" s="6" t="str">
        <f>[1]!s_info_province(A4705)</f>
        <v>福建省</v>
      </c>
      <c r="AF4705">
        <v>119.30623900000001</v>
      </c>
      <c r="AG4705">
        <v>26.075302000000001</v>
      </c>
    </row>
    <row r="4706" spans="1:33" x14ac:dyDescent="0.3">
      <c r="A4706" s="12" t="s">
        <v>9656</v>
      </c>
      <c r="B4706" s="12" t="s">
        <v>9657</v>
      </c>
      <c r="C4706" s="16" t="str">
        <f>[1]!s_info_mkt(A4706)</f>
        <v>创业板</v>
      </c>
      <c r="D4706" s="16" t="str">
        <f>[1]!s_ipo_listeddate(A4706)</f>
        <v>2012-03-21</v>
      </c>
      <c r="E4706" s="16" t="str">
        <f>[1]!lastradeday_s("000002","")</f>
        <v>2026-06-22</v>
      </c>
      <c r="F4706" s="16" t="str">
        <f>[1]!s_info_industry_csrc2023(A4706,"",3)</f>
        <v>计算机、通信和其他电子设备制造业</v>
      </c>
      <c r="G4706" s="16" t="str">
        <f>[1]!s_info_industry_csrc2023(A4706,"",1)</f>
        <v>制造业</v>
      </c>
      <c r="H4706" s="16">
        <f>[1]!s_is(A4706,83,"FY","YTD","20251231",1,"",100000000)</f>
        <v>3.9662206474000001</v>
      </c>
      <c r="I4706" s="16">
        <f>[1]!s_is(A4706,83,"FY","YTD","20241231",1,"",100000000)</f>
        <v>5.0513687306000001</v>
      </c>
      <c r="J4706" s="16">
        <f t="shared" si="219"/>
        <v>-0.21482258395163845</v>
      </c>
      <c r="K4706" s="16">
        <f>[1]!s_is(A4706,61,"FY","YTD","20251231",1,"",100000000)</f>
        <v>-1.5034481444999999</v>
      </c>
      <c r="L4706" s="16">
        <f>[1]!s_is(A4706,61,"FY","YTD","20241231",1,"",100000000)</f>
        <v>-0.417390926</v>
      </c>
      <c r="M4706" s="16">
        <f t="shared" si="220"/>
        <v>-2.6020144446072599</v>
      </c>
      <c r="N4706" s="16">
        <f>[1]!s_fa_roe(A4706,"20251231")</f>
        <v>-245.94810000000001</v>
      </c>
      <c r="O4706" s="16">
        <f>[1]!s_stmnote_rdexp(A4706,"20251231",1,10000)</f>
        <v>3277.8317000000002</v>
      </c>
      <c r="P4706" s="20">
        <f t="shared" si="221"/>
        <v>8.2643705214654056E-2</v>
      </c>
      <c r="Q4706" s="16">
        <f>[1]!s_margin_tradingbalance(A4706,"",10000)</f>
        <v>0</v>
      </c>
      <c r="R4706" s="16">
        <f>[1]!s_margin_seclendingbalance(A4706,"",10000)</f>
        <v>0</v>
      </c>
      <c r="S4706" s="17">
        <f>[1]!s_val_ev(A4706,"",100000000)</f>
        <v>25.4769712083</v>
      </c>
      <c r="T4706" s="17">
        <f>[1]!share_freesharesmv(A4706,"",100000000)</f>
        <v>22.427615177699998</v>
      </c>
      <c r="U4706" s="17">
        <f>[1]!s_dq_amount_btin(A4706,E4706,100000000)</f>
        <v>0.31053840999999999</v>
      </c>
      <c r="V4706" s="17">
        <f>[1]!s_dq_turn(A4706,E4706)</f>
        <v>1.2757163901963056</v>
      </c>
      <c r="W4706" s="2">
        <f>[1]!s_pq_amount(A4706,"20260101","",100000000)</f>
        <v>69.057814530000002</v>
      </c>
      <c r="X4706" s="2">
        <f>[1]!s_pq_avgamount(A4706,"20260101","",100000000)</f>
        <v>0.62779831390909091</v>
      </c>
      <c r="Y4706" s="17">
        <f>[1]!s_ipo_dilutedpe(A4706)</f>
        <v>32.79</v>
      </c>
      <c r="Z4706" s="12">
        <f>[1]!s_ipo_collection_total(A4706,100000000)</f>
        <v>5.4</v>
      </c>
      <c r="AA4706" s="2">
        <f>[1]!s_val_pe_ttm(A4706,E4706)</f>
        <v>-17.329235076904297</v>
      </c>
      <c r="AB4706" s="5">
        <f>[1]!s_info_zjtxornot1(A4706,"")</f>
        <v>0</v>
      </c>
      <c r="AC4706" s="22" t="str">
        <f>[1]!s_info_nature1(A4706,"")</f>
        <v>公众企业</v>
      </c>
      <c r="AD4706" s="6" t="str">
        <f>[1]!s_info_city(A4706)</f>
        <v>深圳市</v>
      </c>
      <c r="AE4706" s="6" t="str">
        <f>[1]!s_info_province(A4706)</f>
        <v>广东省</v>
      </c>
      <c r="AF4706">
        <v>114.085947</v>
      </c>
      <c r="AG4706">
        <v>22.547000000000001</v>
      </c>
    </row>
    <row r="4707" spans="1:33" x14ac:dyDescent="0.3">
      <c r="A4707" s="12" t="s">
        <v>9658</v>
      </c>
      <c r="B4707" s="12" t="s">
        <v>9659</v>
      </c>
      <c r="C4707" s="16" t="str">
        <f>[1]!s_info_mkt(A4707)</f>
        <v>创业板</v>
      </c>
      <c r="D4707" s="16" t="str">
        <f>[1]!s_ipo_listeddate(A4707)</f>
        <v>2022-06-08</v>
      </c>
      <c r="E4707" s="16" t="str">
        <f>[1]!lastradeday_s("000002","")</f>
        <v>2026-06-22</v>
      </c>
      <c r="F4707" s="16" t="str">
        <f>[1]!s_info_industry_csrc2023(A4707,"",3)</f>
        <v>电气机械和器材制造业</v>
      </c>
      <c r="G4707" s="16" t="str">
        <f>[1]!s_info_industry_csrc2023(A4707,"",1)</f>
        <v>制造业</v>
      </c>
      <c r="H4707" s="16">
        <f>[1]!s_is(A4707,83,"FY","YTD","20251231",1,"",100000000)</f>
        <v>29.6802768258</v>
      </c>
      <c r="I4707" s="16">
        <f>[1]!s_is(A4707,83,"FY","YTD","20241231",1,"",100000000)</f>
        <v>32.756595031499998</v>
      </c>
      <c r="J4707" s="16">
        <f t="shared" si="219"/>
        <v>-9.3914468299946652E-2</v>
      </c>
      <c r="K4707" s="16">
        <f>[1]!s_is(A4707,61,"FY","YTD","20251231",1,"",100000000)</f>
        <v>0.2918142225</v>
      </c>
      <c r="L4707" s="16">
        <f>[1]!s_is(A4707,61,"FY","YTD","20241231",1,"",100000000)</f>
        <v>0.38613008560000001</v>
      </c>
      <c r="M4707" s="16">
        <f t="shared" si="220"/>
        <v>-0.24425929658768866</v>
      </c>
      <c r="N4707" s="16">
        <f>[1]!s_fa_roe(A4707,"20251231")</f>
        <v>1.5948</v>
      </c>
      <c r="O4707" s="16">
        <f>[1]!s_stmnote_rdexp(A4707,"20251231",1,10000)</f>
        <v>5891.1439979999996</v>
      </c>
      <c r="P4707" s="20">
        <f t="shared" si="221"/>
        <v>1.9848682788831132E-2</v>
      </c>
      <c r="Q4707" s="16">
        <f>[1]!s_margin_tradingbalance(A4707,"",10000)</f>
        <v>13423.8017</v>
      </c>
      <c r="R4707" s="16">
        <f>[1]!s_margin_seclendingbalance(A4707,"",10000)</f>
        <v>26.506399999999999</v>
      </c>
      <c r="S4707" s="17">
        <f>[1]!s_val_ev(A4707,"",100000000)</f>
        <v>36.172539645000001</v>
      </c>
      <c r="T4707" s="17">
        <f>[1]!share_freesharesmv(A4707,"",100000000)</f>
        <v>15.115477663</v>
      </c>
      <c r="U4707" s="17">
        <f>[1]!s_dq_amount_btin(A4707,E4707,100000000)</f>
        <v>1.57578241</v>
      </c>
      <c r="V4707" s="17">
        <f>[1]!s_dq_turn(A4707,E4707)</f>
        <v>4.6580402557698921</v>
      </c>
      <c r="W4707" s="2">
        <f>[1]!s_pq_amount(A4707,"20260101","",100000000)</f>
        <v>244.55633309999999</v>
      </c>
      <c r="X4707" s="2">
        <f>[1]!s_pq_avgamount(A4707,"20260101","",100000000)</f>
        <v>2.2232393918181819</v>
      </c>
      <c r="Y4707" s="17">
        <f>[1]!s_ipo_dilutedpe(A4707)</f>
        <v>38.35</v>
      </c>
      <c r="Z4707" s="12">
        <f>[1]!s_ipo_collection_total(A4707,100000000)</f>
        <v>6.9836</v>
      </c>
      <c r="AA4707" s="2">
        <f>[1]!s_val_pe_ttm(A4707,E4707)</f>
        <v>131.63932800292969</v>
      </c>
      <c r="AB4707" s="5">
        <f>[1]!s_info_zjtxornot1(A4707,"")</f>
        <v>1</v>
      </c>
      <c r="AC4707" s="22" t="str">
        <f>[1]!s_info_nature1(A4707,"")</f>
        <v>民营企业</v>
      </c>
      <c r="AD4707" s="6" t="str">
        <f>[1]!s_info_city(A4707)</f>
        <v>苏州市</v>
      </c>
      <c r="AE4707" s="6" t="str">
        <f>[1]!s_info_province(A4707)</f>
        <v>江苏省</v>
      </c>
      <c r="AF4707">
        <v>120.619585</v>
      </c>
      <c r="AG4707">
        <v>31.299378999999998</v>
      </c>
    </row>
    <row r="4708" spans="1:33" x14ac:dyDescent="0.3">
      <c r="A4708" s="12" t="s">
        <v>411</v>
      </c>
      <c r="B4708" s="12" t="s">
        <v>412</v>
      </c>
      <c r="C4708" s="16" t="str">
        <f>[1]!s_info_mkt(A4708)</f>
        <v>北证</v>
      </c>
      <c r="D4708" s="16" t="str">
        <f>[1]!s_ipo_listeddate(A4708)</f>
        <v>2023-08-18</v>
      </c>
      <c r="E4708" s="16" t="str">
        <f>[1]!lastradeday_s("000002","")</f>
        <v>2026-06-22</v>
      </c>
      <c r="F4708" s="16" t="str">
        <f>[1]!s_info_industry_csrc2023(A4708,"",3)</f>
        <v>橡胶和塑料制品业</v>
      </c>
      <c r="G4708" s="16" t="str">
        <f>[1]!s_info_industry_csrc2023(A4708,"",1)</f>
        <v>制造业</v>
      </c>
      <c r="H4708" s="16">
        <f>[1]!s_is(A4708,83,"FY","YTD","20251231",1,"",100000000)</f>
        <v>6.2019169211000005</v>
      </c>
      <c r="I4708" s="16">
        <f>[1]!s_is(A4708,83,"FY","YTD","20241231",1,"",100000000)</f>
        <v>6.3951613884</v>
      </c>
      <c r="J4708" s="16">
        <f t="shared" si="219"/>
        <v>-3.0217293288410274E-2</v>
      </c>
      <c r="K4708" s="16">
        <f>[1]!s_is(A4708,61,"FY","YTD","20251231",1,"",100000000)</f>
        <v>0.18434335170000002</v>
      </c>
      <c r="L4708" s="16">
        <f>[1]!s_is(A4708,61,"FY","YTD","20241231",1,"",100000000)</f>
        <v>3.71248832E-2</v>
      </c>
      <c r="M4708" s="16">
        <f t="shared" si="220"/>
        <v>3.9654931089453243</v>
      </c>
      <c r="N4708" s="16">
        <f>[1]!s_fa_roe(A4708,"20251231")</f>
        <v>3.7957000000000001</v>
      </c>
      <c r="O4708" s="16">
        <f>[1]!s_stmnote_rdexp(A4708,"20251231",1,10000)</f>
        <v>2251.4716410000001</v>
      </c>
      <c r="P4708" s="20">
        <f t="shared" si="221"/>
        <v>3.6302834585547283E-2</v>
      </c>
      <c r="Q4708" s="16">
        <f>[1]!s_margin_tradingbalance(A4708,"",10000)</f>
        <v>1842.5710999999999</v>
      </c>
      <c r="R4708" s="16">
        <f>[1]!s_margin_seclendingbalance(A4708,"",10000)</f>
        <v>0</v>
      </c>
      <c r="S4708" s="17">
        <f>[1]!s_val_ev(A4708,"",100000000)</f>
        <v>14.8921334554</v>
      </c>
      <c r="T4708" s="17">
        <f>[1]!share_freesharesmv(A4708,"",100000000)</f>
        <v>4.6537768966000002</v>
      </c>
      <c r="U4708" s="17">
        <f>[1]!s_dq_amount_btin(A4708,E4708,100000000)</f>
        <v>0.32766960000000001</v>
      </c>
      <c r="V4708" s="17">
        <f>[1]!s_dq_turn(A4708,E4708)</f>
        <v>2.2861352271628266</v>
      </c>
      <c r="W4708" s="2">
        <f>[1]!s_pq_amount(A4708,"20260101","",100000000)</f>
        <v>46.695847120000003</v>
      </c>
      <c r="X4708" s="2">
        <f>[1]!s_pq_avgamount(A4708,"20260101","",100000000)</f>
        <v>0.42450770109090907</v>
      </c>
      <c r="Y4708" s="17">
        <f>[1]!s_ipo_dilutedpe(A4708)</f>
        <v>16.45</v>
      </c>
      <c r="Z4708" s="12">
        <f>[1]!s_ipo_collection_total(A4708,100000000)</f>
        <v>1.62666672</v>
      </c>
      <c r="AA4708" s="2">
        <f>[1]!s_val_pe_ttm(A4708,E4708)</f>
        <v>70.200332641601563</v>
      </c>
      <c r="AB4708" s="5">
        <f>[1]!s_info_zjtxornot1(A4708,"")</f>
        <v>1</v>
      </c>
      <c r="AC4708" s="22" t="str">
        <f>[1]!s_info_nature1(A4708,"")</f>
        <v>地方国有企业</v>
      </c>
      <c r="AD4708" s="6" t="str">
        <f>[1]!s_info_city(A4708)</f>
        <v>宜昌市</v>
      </c>
      <c r="AE4708" s="6" t="str">
        <f>[1]!s_info_province(A4708)</f>
        <v>湖北省</v>
      </c>
      <c r="AF4708">
        <v>111.290843</v>
      </c>
      <c r="AG4708">
        <v>30.702635999999998</v>
      </c>
    </row>
    <row r="4709" spans="1:33" x14ac:dyDescent="0.3">
      <c r="A4709" s="12" t="s">
        <v>9660</v>
      </c>
      <c r="B4709" s="12" t="s">
        <v>9661</v>
      </c>
      <c r="C4709" s="16" t="str">
        <f>[1]!s_info_mkt(A4709)</f>
        <v>主板</v>
      </c>
      <c r="D4709" s="16" t="str">
        <f>[1]!s_ipo_listeddate(A4709)</f>
        <v>2016-05-11</v>
      </c>
      <c r="E4709" s="16" t="str">
        <f>[1]!lastradeday_s("000002","")</f>
        <v>2026-06-22</v>
      </c>
      <c r="F4709" s="16" t="str">
        <f>[1]!s_info_industry_csrc2023(A4709,"",3)</f>
        <v>资本市场服务</v>
      </c>
      <c r="G4709" s="16" t="str">
        <f>[1]!s_info_industry_csrc2023(A4709,"",1)</f>
        <v>金融业</v>
      </c>
      <c r="H4709" s="16">
        <f>[1]!s_is(A4709,83,"FY","YTD","20251231",1,"",100000000)</f>
        <v>36.859832125300002</v>
      </c>
      <c r="I4709" s="16">
        <f>[1]!s_is(A4709,83,"FY","YTD","20241231",1,"",100000000)</f>
        <v>35.316053463300001</v>
      </c>
      <c r="J4709" s="16">
        <f t="shared" si="219"/>
        <v>4.3713227006077382E-2</v>
      </c>
      <c r="K4709" s="16">
        <f>[1]!s_is(A4709,61,"FY","YTD","20251231",1,"",100000000)</f>
        <v>8.4140886422999994</v>
      </c>
      <c r="L4709" s="16">
        <f>[1]!s_is(A4709,61,"FY","YTD","20241231",1,"",100000000)</f>
        <v>9.0362918385000004</v>
      </c>
      <c r="M4709" s="16">
        <f t="shared" si="220"/>
        <v>-6.8856031580237786E-2</v>
      </c>
      <c r="N4709" s="16">
        <f>[1]!s_fa_roe(A4709,"20251231")</f>
        <v>5.0090000000000003</v>
      </c>
      <c r="O4709" s="16">
        <f>[1]!s_stmnote_rdexp(A4709,"20251231",1,10000)</f>
        <v>0</v>
      </c>
      <c r="P4709" s="20">
        <f t="shared" si="221"/>
        <v>0</v>
      </c>
      <c r="Q4709" s="16">
        <f>[1]!s_margin_tradingbalance(A4709,"",10000)</f>
        <v>217801.5545</v>
      </c>
      <c r="R4709" s="16">
        <f>[1]!s_margin_seclendingbalance(A4709,"",10000)</f>
        <v>1341.1904999999999</v>
      </c>
      <c r="S4709" s="17">
        <f>[1]!s_val_ev(A4709,"",100000000)</f>
        <v>284.92272000000003</v>
      </c>
      <c r="T4709" s="17">
        <f>[1]!share_freesharesmv(A4709,"",100000000)</f>
        <v>224.92472364</v>
      </c>
      <c r="U4709" s="17">
        <f>[1]!s_dq_amount_btin(A4709,E4709,100000000)</f>
        <v>10.355377499999999</v>
      </c>
      <c r="V4709" s="17">
        <f>[1]!s_dq_turn(A4709,E4709)</f>
        <v>3.7698911098419949</v>
      </c>
      <c r="W4709" s="2">
        <f>[1]!s_pq_amount(A4709,"20260101","",100000000)</f>
        <v>1119.8247434100001</v>
      </c>
      <c r="X4709" s="2">
        <f>[1]!s_pq_avgamount(A4709,"20260101","",100000000)</f>
        <v>10.180224940090909</v>
      </c>
      <c r="Y4709" s="17">
        <f>[1]!s_ipo_dilutedpe(A4709)</f>
        <v>22.99</v>
      </c>
      <c r="Z4709" s="12">
        <f>[1]!s_ipo_collection_total(A4709,100000000)</f>
        <v>23.301600000000001</v>
      </c>
      <c r="AA4709" s="2">
        <f>[1]!s_val_pe_ttm(A4709,E4709)</f>
        <v>30.948612213134766</v>
      </c>
      <c r="AB4709" s="5">
        <f>[1]!s_info_zjtxornot1(A4709,"")</f>
        <v>0</v>
      </c>
      <c r="AC4709" s="22" t="str">
        <f>[1]!s_info_nature1(A4709,"")</f>
        <v>公众企业</v>
      </c>
      <c r="AD4709" s="6" t="str">
        <f>[1]!s_info_city(A4709)</f>
        <v>深圳市</v>
      </c>
      <c r="AE4709" s="6" t="str">
        <f>[1]!s_info_province(A4709)</f>
        <v>广东省</v>
      </c>
      <c r="AF4709">
        <v>114.085947</v>
      </c>
      <c r="AG4709">
        <v>22.547000000000001</v>
      </c>
    </row>
    <row r="4710" spans="1:33" x14ac:dyDescent="0.3">
      <c r="A4710" s="12" t="s">
        <v>413</v>
      </c>
      <c r="B4710" s="12" t="s">
        <v>414</v>
      </c>
      <c r="C4710" s="16" t="str">
        <f>[1]!s_info_mkt(A4710)</f>
        <v>北证</v>
      </c>
      <c r="D4710" s="16" t="str">
        <f>[1]!s_ipo_listeddate(A4710)</f>
        <v>2024-12-05</v>
      </c>
      <c r="E4710" s="16" t="str">
        <f>[1]!lastradeday_s("000002","")</f>
        <v>2026-06-22</v>
      </c>
      <c r="F4710" s="16" t="str">
        <f>[1]!s_info_industry_csrc2023(A4710,"",3)</f>
        <v>橡胶和塑料制品业</v>
      </c>
      <c r="G4710" s="16" t="str">
        <f>[1]!s_info_industry_csrc2023(A4710,"",1)</f>
        <v>制造业</v>
      </c>
      <c r="H4710" s="16">
        <f>[1]!s_is(A4710,83,"FY","YTD","20251231",1,"",100000000)</f>
        <v>4.8432045021999999</v>
      </c>
      <c r="I4710" s="16">
        <f>[1]!s_is(A4710,83,"FY","YTD","20241231",1,"",100000000)</f>
        <v>4.8345583537000003</v>
      </c>
      <c r="J4710" s="16">
        <f t="shared" si="219"/>
        <v>1.7884050346361757E-3</v>
      </c>
      <c r="K4710" s="16">
        <f>[1]!s_is(A4710,61,"FY","YTD","20251231",1,"",100000000)</f>
        <v>0.58813051329999999</v>
      </c>
      <c r="L4710" s="16">
        <f>[1]!s_is(A4710,61,"FY","YTD","20241231",1,"",100000000)</f>
        <v>0.86913496379999999</v>
      </c>
      <c r="M4710" s="16">
        <f t="shared" si="220"/>
        <v>-0.32331509167621408</v>
      </c>
      <c r="N4710" s="16">
        <f>[1]!s_fa_roe(A4710,"20251231")</f>
        <v>6.4474999999999998</v>
      </c>
      <c r="O4710" s="16">
        <f>[1]!s_stmnote_rdexp(A4710,"20251231",1,10000)</f>
        <v>2881.6724909999998</v>
      </c>
      <c r="P4710" s="20">
        <f t="shared" si="221"/>
        <v>5.9499294107672213E-2</v>
      </c>
      <c r="Q4710" s="16">
        <f>[1]!s_margin_tradingbalance(A4710,"",10000)</f>
        <v>2048.1320999999998</v>
      </c>
      <c r="R4710" s="16">
        <f>[1]!s_margin_seclendingbalance(A4710,"",10000)</f>
        <v>0</v>
      </c>
      <c r="S4710" s="17">
        <f>[1]!s_val_ev(A4710,"",100000000)</f>
        <v>17.07727749</v>
      </c>
      <c r="T4710" s="17">
        <f>[1]!share_freesharesmv(A4710,"",100000000)</f>
        <v>7.7656158299999998</v>
      </c>
      <c r="U4710" s="17">
        <f>[1]!s_dq_amount_btin(A4710,E4710,100000000)</f>
        <v>0.23714076000000001</v>
      </c>
      <c r="V4710" s="17">
        <f>[1]!s_dq_turn(A4710,E4710)</f>
        <v>2.0651616926886871</v>
      </c>
      <c r="W4710" s="2">
        <f>[1]!s_pq_amount(A4710,"20260101","",100000000)</f>
        <v>32.884501120000003</v>
      </c>
      <c r="X4710" s="2">
        <f>[1]!s_pq_avgamount(A4710,"20260101","",100000000)</f>
        <v>0.29895001018181822</v>
      </c>
      <c r="Y4710" s="17">
        <f>[1]!s_ipo_dilutedpe(A4710)</f>
        <v>14.86</v>
      </c>
      <c r="Z4710" s="12">
        <f>[1]!s_ipo_collection_total(A4710,100000000)</f>
        <v>2.415</v>
      </c>
      <c r="AA4710" s="2">
        <f>[1]!s_val_pe_ttm(A4710,E4710)</f>
        <v>30.51167106628418</v>
      </c>
      <c r="AB4710" s="5">
        <f>[1]!s_info_zjtxornot1(A4710,"")</f>
        <v>1</v>
      </c>
      <c r="AC4710" s="22" t="str">
        <f>[1]!s_info_nature1(A4710,"")</f>
        <v>民营企业</v>
      </c>
      <c r="AD4710" s="6" t="str">
        <f>[1]!s_info_city(A4710)</f>
        <v>咸阳市</v>
      </c>
      <c r="AE4710" s="6" t="str">
        <f>[1]!s_info_province(A4710)</f>
        <v>陕西省</v>
      </c>
      <c r="AF4710">
        <v>108.705117</v>
      </c>
      <c r="AG4710">
        <v>34.333438999999998</v>
      </c>
    </row>
    <row r="4711" spans="1:33" x14ac:dyDescent="0.3">
      <c r="A4711" s="12" t="s">
        <v>9662</v>
      </c>
      <c r="B4711" s="12" t="s">
        <v>9663</v>
      </c>
      <c r="C4711" s="16" t="str">
        <f>[1]!s_info_mkt(A4711)</f>
        <v>创业板</v>
      </c>
      <c r="D4711" s="16" t="str">
        <f>[1]!s_ipo_listeddate(A4711)</f>
        <v>2010-08-20</v>
      </c>
      <c r="E4711" s="16" t="str">
        <f>[1]!lastradeday_s("000002","")</f>
        <v>2026-06-22</v>
      </c>
      <c r="F4711" s="16" t="str">
        <f>[1]!s_info_industry_csrc2023(A4711,"",3)</f>
        <v>化学原料和化学制品制造业</v>
      </c>
      <c r="G4711" s="16" t="str">
        <f>[1]!s_info_industry_csrc2023(A4711,"",1)</f>
        <v>制造业</v>
      </c>
      <c r="H4711" s="16">
        <f>[1]!s_is(A4711,83,"FY","YTD","20251231",1,"",100000000)</f>
        <v>4.6543906864000002</v>
      </c>
      <c r="I4711" s="16">
        <f>[1]!s_is(A4711,83,"FY","YTD","20241231",1,"",100000000)</f>
        <v>6.0537647582000007</v>
      </c>
      <c r="J4711" s="16">
        <f t="shared" si="219"/>
        <v>-0.23115765605270799</v>
      </c>
      <c r="K4711" s="16">
        <f>[1]!s_is(A4711,61,"FY","YTD","20251231",1,"",100000000)</f>
        <v>-0.27742054620000001</v>
      </c>
      <c r="L4711" s="16">
        <f>[1]!s_is(A4711,61,"FY","YTD","20241231",1,"",100000000)</f>
        <v>0.19365723280000002</v>
      </c>
      <c r="M4711" s="16">
        <f t="shared" si="220"/>
        <v>-2.4325338753885157</v>
      </c>
      <c r="N4711" s="16">
        <f>[1]!s_fa_roe(A4711,"20251231")</f>
        <v>-1.8647</v>
      </c>
      <c r="O4711" s="16">
        <f>[1]!s_stmnote_rdexp(A4711,"20251231",1,10000)</f>
        <v>3996.3466749999998</v>
      </c>
      <c r="P4711" s="20">
        <f t="shared" si="221"/>
        <v>8.5861865585912522E-2</v>
      </c>
      <c r="Q4711" s="16">
        <f>[1]!s_margin_tradingbalance(A4711,"",10000)</f>
        <v>0</v>
      </c>
      <c r="R4711" s="16">
        <f>[1]!s_margin_seclendingbalance(A4711,"",10000)</f>
        <v>0</v>
      </c>
      <c r="S4711" s="17">
        <f>[1]!s_val_ev(A4711,"",100000000)</f>
        <v>34.1046054408</v>
      </c>
      <c r="T4711" s="17">
        <f>[1]!share_freesharesmv(A4711,"",100000000)</f>
        <v>16.834210349999999</v>
      </c>
      <c r="U4711" s="17">
        <f>[1]!s_dq_amount_btin(A4711,E4711,100000000)</f>
        <v>0.56370028000000005</v>
      </c>
      <c r="V4711" s="17">
        <f>[1]!s_dq_turn(A4711,E4711)</f>
        <v>2.73641330653196</v>
      </c>
      <c r="W4711" s="2">
        <f>[1]!s_pq_amount(A4711,"20260101","",100000000)</f>
        <v>168.87788888</v>
      </c>
      <c r="X4711" s="2">
        <f>[1]!s_pq_avgamount(A4711,"20260101","",100000000)</f>
        <v>1.5352535352727272</v>
      </c>
      <c r="Y4711" s="17">
        <f>[1]!s_ipo_dilutedpe(A4711)</f>
        <v>61.29</v>
      </c>
      <c r="Z4711" s="12">
        <f>[1]!s_ipo_collection_total(A4711,100000000)</f>
        <v>6.4219999999999997</v>
      </c>
      <c r="AA4711" s="2">
        <f>[1]!s_val_pe_ttm(A4711,E4711)</f>
        <v>-149.72856140136719</v>
      </c>
      <c r="AB4711" s="5">
        <f>[1]!s_info_zjtxornot1(A4711,"")</f>
        <v>0</v>
      </c>
      <c r="AC4711" s="22" t="str">
        <f>[1]!s_info_nature1(A4711,"")</f>
        <v>民营企业</v>
      </c>
      <c r="AD4711" s="6" t="str">
        <f>[1]!s_info_city(A4711)</f>
        <v>黄骅市</v>
      </c>
      <c r="AE4711" s="6" t="str">
        <f>[1]!s_info_province(A4711)</f>
        <v>河北省</v>
      </c>
      <c r="AF4711">
        <v>117.400217</v>
      </c>
      <c r="AG4711">
        <v>38.401522</v>
      </c>
    </row>
    <row r="4712" spans="1:33" x14ac:dyDescent="0.3">
      <c r="A4712" s="12" t="s">
        <v>9664</v>
      </c>
      <c r="B4712" s="12" t="s">
        <v>9665</v>
      </c>
      <c r="C4712" s="16" t="str">
        <f>[1]!s_info_mkt(A4712)</f>
        <v>主板</v>
      </c>
      <c r="D4712" s="16" t="str">
        <f>[1]!s_ipo_listeddate(A4712)</f>
        <v>1996-10-15</v>
      </c>
      <c r="E4712" s="16" t="str">
        <f>[1]!lastradeday_s("000002","")</f>
        <v>2026-06-22</v>
      </c>
      <c r="F4712" s="16" t="str">
        <f>[1]!s_info_industry_csrc2023(A4712,"",3)</f>
        <v>公共设施管理业</v>
      </c>
      <c r="G4712" s="16" t="str">
        <f>[1]!s_info_industry_csrc2023(A4712,"",1)</f>
        <v>水利、环境和公共设施管理业</v>
      </c>
      <c r="H4712" s="16">
        <f>[1]!s_is(A4712,83,"FY","YTD","20251231",1,"",100000000)</f>
        <v>1.8701687875999999</v>
      </c>
      <c r="I4712" s="16">
        <f>[1]!s_is(A4712,83,"FY","YTD","20241231",1,"",100000000)</f>
        <v>2.1341318092999999</v>
      </c>
      <c r="J4712" s="16">
        <f t="shared" si="219"/>
        <v>-0.1236863723926126</v>
      </c>
      <c r="K4712" s="16">
        <f>[1]!s_is(A4712,61,"FY","YTD","20251231",1,"",100000000)</f>
        <v>0.23273840909999999</v>
      </c>
      <c r="L4712" s="16">
        <f>[1]!s_is(A4712,61,"FY","YTD","20241231",1,"",100000000)</f>
        <v>0.16686907810000001</v>
      </c>
      <c r="M4712" s="16">
        <f t="shared" si="220"/>
        <v>0.39473659080519585</v>
      </c>
      <c r="N4712" s="16">
        <f>[1]!s_fa_roe(A4712,"20251231")</f>
        <v>2.2153999999999998</v>
      </c>
      <c r="O4712" s="16">
        <f>[1]!s_stmnote_rdexp(A4712,"20251231",1,10000)</f>
        <v>0</v>
      </c>
      <c r="P4712" s="20">
        <f t="shared" si="221"/>
        <v>0</v>
      </c>
      <c r="Q4712" s="16">
        <f>[1]!s_margin_tradingbalance(A4712,"",10000)</f>
        <v>0</v>
      </c>
      <c r="R4712" s="16">
        <f>[1]!s_margin_seclendingbalance(A4712,"",10000)</f>
        <v>0</v>
      </c>
      <c r="S4712" s="17">
        <f>[1]!s_val_ev(A4712,"",100000000)</f>
        <v>33.545503412599999</v>
      </c>
      <c r="T4712" s="17">
        <f>[1]!share_freesharesmv(A4712,"",100000000)</f>
        <v>18.427963980200001</v>
      </c>
      <c r="U4712" s="17">
        <f>[1]!s_dq_amount_btin(A4712,E4712,100000000)</f>
        <v>1.7552839099999999</v>
      </c>
      <c r="V4712" s="17">
        <f>[1]!s_dq_turn(A4712,E4712)</f>
        <v>5.4261119322368252</v>
      </c>
      <c r="W4712" s="2">
        <f>[1]!s_pq_amount(A4712,"20260101","",100000000)</f>
        <v>199.64854112</v>
      </c>
      <c r="X4712" s="2">
        <f>[1]!s_pq_avgamount(A4712,"20260101","",100000000)</f>
        <v>1.8149867374545454</v>
      </c>
      <c r="Y4712" s="17">
        <f>[1]!s_ipo_dilutedpe(A4712)</f>
        <v>32.520000000000003</v>
      </c>
      <c r="Z4712" s="12">
        <f>[1]!s_ipo_collection_total(A4712,100000000)</f>
        <v>0.6</v>
      </c>
      <c r="AA4712" s="2">
        <f>[1]!s_val_pe_ttm(A4712,E4712)</f>
        <v>270.57119750976563</v>
      </c>
      <c r="AB4712" s="5">
        <f>[1]!s_info_zjtxornot1(A4712,"")</f>
        <v>0</v>
      </c>
      <c r="AC4712" s="22" t="str">
        <f>[1]!s_info_nature1(A4712,"")</f>
        <v>民营企业</v>
      </c>
      <c r="AD4712" s="6" t="str">
        <f>[1]!s_info_city(A4712)</f>
        <v>拉萨市</v>
      </c>
      <c r="AE4712" s="6" t="str">
        <f>[1]!s_info_province(A4712)</f>
        <v>西藏自治区</v>
      </c>
      <c r="AF4712">
        <v>91.132211999999996</v>
      </c>
      <c r="AG4712">
        <v>29.660361000000002</v>
      </c>
    </row>
    <row r="4713" spans="1:33" x14ac:dyDescent="0.3">
      <c r="A4713" s="12" t="s">
        <v>9666</v>
      </c>
      <c r="B4713" s="12" t="s">
        <v>9667</v>
      </c>
      <c r="C4713" s="16" t="str">
        <f>[1]!s_info_mkt(A4713)</f>
        <v>主板</v>
      </c>
      <c r="D4713" s="16" t="str">
        <f>[1]!s_ipo_listeddate(A4713)</f>
        <v>2017-03-27</v>
      </c>
      <c r="E4713" s="16" t="str">
        <f>[1]!lastradeday_s("000002","")</f>
        <v>2026-06-22</v>
      </c>
      <c r="F4713" s="16" t="str">
        <f>[1]!s_info_industry_csrc2023(A4713,"",3)</f>
        <v>畜牧业</v>
      </c>
      <c r="G4713" s="16" t="str">
        <f>[1]!s_info_industry_csrc2023(A4713,"",1)</f>
        <v>农、林、牧、渔业</v>
      </c>
      <c r="H4713" s="16">
        <f>[1]!s_is(A4713,83,"FY","YTD","20251231",1,"",100000000)</f>
        <v>7.2558887316999998</v>
      </c>
      <c r="I4713" s="16">
        <f>[1]!s_is(A4713,83,"FY","YTD","20241231",1,"",100000000)</f>
        <v>8.0150670666000003</v>
      </c>
      <c r="J4713" s="16">
        <f t="shared" si="219"/>
        <v>-9.4718899865930184E-2</v>
      </c>
      <c r="K4713" s="16">
        <f>[1]!s_is(A4713,61,"FY","YTD","20251231",1,"",100000000)</f>
        <v>-1.0690387277</v>
      </c>
      <c r="L4713" s="16">
        <f>[1]!s_is(A4713,61,"FY","YTD","20241231",1,"",100000000)</f>
        <v>-1.0735778762000001</v>
      </c>
      <c r="M4713" s="16">
        <f t="shared" si="220"/>
        <v>4.2280570423700991E-3</v>
      </c>
      <c r="N4713" s="16">
        <f>[1]!s_fa_roe(A4713,"20251231")</f>
        <v>-22.961400000000001</v>
      </c>
      <c r="O4713" s="16">
        <f>[1]!s_stmnote_rdexp(A4713,"20251231",1,10000)</f>
        <v>1392.185921</v>
      </c>
      <c r="P4713" s="20">
        <f t="shared" si="221"/>
        <v>1.9186980016903062E-2</v>
      </c>
      <c r="Q4713" s="16">
        <f>[1]!s_margin_tradingbalance(A4713,"",10000)</f>
        <v>0</v>
      </c>
      <c r="R4713" s="16">
        <f>[1]!s_margin_seclendingbalance(A4713,"",10000)</f>
        <v>0</v>
      </c>
      <c r="S4713" s="17">
        <f>[1]!s_val_ev(A4713,"",100000000)</f>
        <v>17.902023008</v>
      </c>
      <c r="T4713" s="17">
        <f>[1]!share_freesharesmv(A4713,"",100000000)</f>
        <v>12.250881198699998</v>
      </c>
      <c r="U4713" s="17">
        <f>[1]!s_dq_amount_btin(A4713,E4713,100000000)</f>
        <v>0.73903660999999998</v>
      </c>
      <c r="V4713" s="17">
        <f>[1]!s_dq_turn(A4713,E4713)</f>
        <v>4.3051827933389726</v>
      </c>
      <c r="W4713" s="2">
        <f>[1]!s_pq_amount(A4713,"20260101","",100000000)</f>
        <v>77.264516299999997</v>
      </c>
      <c r="X4713" s="2">
        <f>[1]!s_pq_avgamount(A4713,"20260101","",100000000)</f>
        <v>0.7024046936363636</v>
      </c>
      <c r="Y4713" s="17">
        <f>[1]!s_ipo_dilutedpe(A4713)</f>
        <v>22.99</v>
      </c>
      <c r="Z4713" s="12">
        <f>[1]!s_ipo_collection_total(A4713,100000000)</f>
        <v>6.3169267700000002</v>
      </c>
      <c r="AA4713" s="2">
        <f>[1]!s_val_pe_ttm(A4713,E4713)</f>
        <v>-13.645793914794922</v>
      </c>
      <c r="AB4713" s="5">
        <f>[1]!s_info_zjtxornot1(A4713,"")</f>
        <v>0</v>
      </c>
      <c r="AC4713" s="22" t="str">
        <f>[1]!s_info_nature1(A4713,"")</f>
        <v>民营企业</v>
      </c>
      <c r="AD4713" s="6" t="str">
        <f>[1]!s_info_city(A4713)</f>
        <v>重庆市</v>
      </c>
      <c r="AE4713" s="6" t="str">
        <f>[1]!s_info_province(A4713)</f>
        <v>重庆</v>
      </c>
      <c r="AF4713">
        <v>106.50496200000001</v>
      </c>
      <c r="AG4713">
        <v>29.533155000000001</v>
      </c>
    </row>
    <row r="4714" spans="1:33" x14ac:dyDescent="0.3">
      <c r="A4714" s="12" t="s">
        <v>9668</v>
      </c>
      <c r="B4714" s="12" t="s">
        <v>9669</v>
      </c>
      <c r="C4714" s="16" t="str">
        <f>[1]!s_info_mkt(A4714)</f>
        <v>主板</v>
      </c>
      <c r="D4714" s="16" t="str">
        <f>[1]!s_ipo_listeddate(A4714)</f>
        <v>2017-11-02</v>
      </c>
      <c r="E4714" s="16" t="str">
        <f>[1]!lastradeday_s("000002","")</f>
        <v>2026-06-22</v>
      </c>
      <c r="F4714" s="16" t="str">
        <f>[1]!s_info_industry_csrc2023(A4714,"",3)</f>
        <v>金属制品业</v>
      </c>
      <c r="G4714" s="16" t="str">
        <f>[1]!s_info_industry_csrc2023(A4714,"",1)</f>
        <v>制造业</v>
      </c>
      <c r="H4714" s="16">
        <f>[1]!s_is(A4714,83,"FY","YTD","20251231",1,"",100000000)</f>
        <v>19.7358586169</v>
      </c>
      <c r="I4714" s="16">
        <f>[1]!s_is(A4714,83,"FY","YTD","20241231",1,"",100000000)</f>
        <v>15.7912039509</v>
      </c>
      <c r="J4714" s="16">
        <f t="shared" si="219"/>
        <v>0.24980075479141539</v>
      </c>
      <c r="K4714" s="16">
        <f>[1]!s_is(A4714,61,"FY","YTD","20251231",1,"",100000000)</f>
        <v>-0.35826730579999999</v>
      </c>
      <c r="L4714" s="16">
        <f>[1]!s_is(A4714,61,"FY","YTD","20241231",1,"",100000000)</f>
        <v>-0.34226497319999999</v>
      </c>
      <c r="M4714" s="16">
        <f t="shared" si="220"/>
        <v>-4.6754222175837898E-2</v>
      </c>
      <c r="N4714" s="16">
        <f>[1]!s_fa_roe(A4714,"20251231")</f>
        <v>-2.2824</v>
      </c>
      <c r="O4714" s="16">
        <f>[1]!s_stmnote_rdexp(A4714,"20251231",1,10000)</f>
        <v>5803.0871270000007</v>
      </c>
      <c r="P4714" s="20">
        <f t="shared" si="221"/>
        <v>2.9403773302423046E-2</v>
      </c>
      <c r="Q4714" s="16">
        <f>[1]!s_margin_tradingbalance(A4714,"",10000)</f>
        <v>0</v>
      </c>
      <c r="R4714" s="16">
        <f>[1]!s_margin_seclendingbalance(A4714,"",10000)</f>
        <v>0</v>
      </c>
      <c r="S4714" s="17">
        <f>[1]!s_val_ev(A4714,"",100000000)</f>
        <v>27.928662791399997</v>
      </c>
      <c r="T4714" s="17">
        <f>[1]!share_freesharesmv(A4714,"",100000000)</f>
        <v>10.3156400788</v>
      </c>
      <c r="U4714" s="17">
        <f>[1]!s_dq_amount_btin(A4714,E4714,100000000)</f>
        <v>0.83444233000000001</v>
      </c>
      <c r="V4714" s="17">
        <f>[1]!s_dq_turn(A4714,E4714)</f>
        <v>3.0537479340493969</v>
      </c>
      <c r="W4714" s="2">
        <f>[1]!s_pq_amount(A4714,"20260101","",100000000)</f>
        <v>140.29982244999999</v>
      </c>
      <c r="X4714" s="2">
        <f>[1]!s_pq_avgamount(A4714,"20260101","",100000000)</f>
        <v>1.2754529313636365</v>
      </c>
      <c r="Y4714" s="17">
        <f>[1]!s_ipo_dilutedpe(A4714)</f>
        <v>22.98</v>
      </c>
      <c r="Z4714" s="12">
        <f>[1]!s_ipo_collection_total(A4714,100000000)</f>
        <v>5.007898</v>
      </c>
      <c r="AA4714" s="2">
        <f>[1]!s_val_pe_ttm(A4714,E4714)</f>
        <v>1199.005859375</v>
      </c>
      <c r="AB4714" s="5">
        <f>[1]!s_info_zjtxornot1(A4714,"")</f>
        <v>0</v>
      </c>
      <c r="AC4714" s="22" t="str">
        <f>[1]!s_info_nature1(A4714,"")</f>
        <v>民营企业</v>
      </c>
      <c r="AD4714" s="6" t="str">
        <f>[1]!s_info_city(A4714)</f>
        <v>常州市</v>
      </c>
      <c r="AE4714" s="6" t="str">
        <f>[1]!s_info_province(A4714)</f>
        <v>江苏省</v>
      </c>
      <c r="AF4714">
        <v>119.946973</v>
      </c>
      <c r="AG4714">
        <v>31.772752000000001</v>
      </c>
    </row>
    <row r="4715" spans="1:33" x14ac:dyDescent="0.3">
      <c r="A4715" s="12" t="s">
        <v>9670</v>
      </c>
      <c r="B4715" s="12" t="s">
        <v>9671</v>
      </c>
      <c r="C4715" s="16" t="str">
        <f>[1]!s_info_mkt(A4715)</f>
        <v>创业板</v>
      </c>
      <c r="D4715" s="16" t="str">
        <f>[1]!s_ipo_listeddate(A4715)</f>
        <v>2020-03-12</v>
      </c>
      <c r="E4715" s="16" t="str">
        <f>[1]!lastradeday_s("000002","")</f>
        <v>2026-06-22</v>
      </c>
      <c r="F4715" s="16" t="str">
        <f>[1]!s_info_industry_csrc2023(A4715,"",3)</f>
        <v>化学原料和化学制品制造业</v>
      </c>
      <c r="G4715" s="16" t="str">
        <f>[1]!s_info_industry_csrc2023(A4715,"",1)</f>
        <v>制造业</v>
      </c>
      <c r="H4715" s="16">
        <f>[1]!s_is(A4715,83,"FY","YTD","20251231",1,"",100000000)</f>
        <v>37.702623814600003</v>
      </c>
      <c r="I4715" s="16">
        <f>[1]!s_is(A4715,83,"FY","YTD","20241231",1,"",100000000)</f>
        <v>51.5064954132</v>
      </c>
      <c r="J4715" s="16">
        <f t="shared" si="219"/>
        <v>-0.26800254002648305</v>
      </c>
      <c r="K4715" s="16">
        <f>[1]!s_is(A4715,61,"FY","YTD","20251231",1,"",100000000)</f>
        <v>-0.193091873</v>
      </c>
      <c r="L4715" s="16">
        <f>[1]!s_is(A4715,61,"FY","YTD","20241231",1,"",100000000)</f>
        <v>0.56761572659999993</v>
      </c>
      <c r="M4715" s="16">
        <f t="shared" si="220"/>
        <v>-1.3401806256437152</v>
      </c>
      <c r="N4715" s="16">
        <f>[1]!s_fa_roe(A4715,"20251231")</f>
        <v>-0.39279999999999998</v>
      </c>
      <c r="O4715" s="16">
        <f>[1]!s_stmnote_rdexp(A4715,"20251231",1,10000)</f>
        <v>13335.404398999999</v>
      </c>
      <c r="P4715" s="20">
        <f t="shared" si="221"/>
        <v>3.5369963810942998E-2</v>
      </c>
      <c r="Q4715" s="16">
        <f>[1]!s_margin_tradingbalance(A4715,"",10000)</f>
        <v>61669.813900000001</v>
      </c>
      <c r="R4715" s="16">
        <f>[1]!s_margin_seclendingbalance(A4715,"",10000)</f>
        <v>527.01379999999995</v>
      </c>
      <c r="S4715" s="17">
        <f>[1]!s_val_ev(A4715,"",100000000)</f>
        <v>250.8</v>
      </c>
      <c r="T4715" s="17">
        <f>[1]!share_freesharesmv(A4715,"",100000000)</f>
        <v>119.94768114999999</v>
      </c>
      <c r="U4715" s="17">
        <f>[1]!s_dq_amount_btin(A4715,E4715,100000000)</f>
        <v>25.459668879999999</v>
      </c>
      <c r="V4715" s="17">
        <f>[1]!s_dq_turn(A4715,E4715)</f>
        <v>10.33427712290664</v>
      </c>
      <c r="W4715" s="2">
        <f>[1]!s_pq_amount(A4715,"20260101","",100000000)</f>
        <v>1039.9724601</v>
      </c>
      <c r="X4715" s="2">
        <f>[1]!s_pq_avgamount(A4715,"20260101","",100000000)</f>
        <v>9.4542950918181816</v>
      </c>
      <c r="Y4715" s="17">
        <f>[1]!s_ipo_dilutedpe(A4715)</f>
        <v>17.97</v>
      </c>
      <c r="Z4715" s="12">
        <f>[1]!s_ipo_collection_total(A4715,100000000)</f>
        <v>20.7</v>
      </c>
      <c r="AA4715" s="2">
        <f>[1]!s_val_pe_ttm(A4715,E4715)</f>
        <v>181.86447143554688</v>
      </c>
      <c r="AB4715" s="5">
        <f>[1]!s_info_zjtxornot1(A4715,"")</f>
        <v>0</v>
      </c>
      <c r="AC4715" s="22" t="str">
        <f>[1]!s_info_nature1(A4715,"")</f>
        <v>公众企业</v>
      </c>
      <c r="AD4715" s="6" t="str">
        <f>[1]!s_info_city(A4715)</f>
        <v>淄博市</v>
      </c>
      <c r="AE4715" s="6" t="str">
        <f>[1]!s_info_province(A4715)</f>
        <v>山东省</v>
      </c>
      <c r="AF4715">
        <v>118.047648</v>
      </c>
      <c r="AG4715">
        <v>36.814939000000003</v>
      </c>
    </row>
    <row r="4716" spans="1:33" x14ac:dyDescent="0.3">
      <c r="A4716" s="12" t="s">
        <v>9672</v>
      </c>
      <c r="B4716" s="12" t="s">
        <v>9673</v>
      </c>
      <c r="C4716" s="16" t="str">
        <f>[1]!s_info_mkt(A4716)</f>
        <v>主板</v>
      </c>
      <c r="D4716" s="16" t="str">
        <f>[1]!s_ipo_listeddate(A4716)</f>
        <v>2022-03-25</v>
      </c>
      <c r="E4716" s="16" t="str">
        <f>[1]!lastradeday_s("000002","")</f>
        <v>2026-06-22</v>
      </c>
      <c r="F4716" s="16" t="str">
        <f>[1]!s_info_industry_csrc2023(A4716,"",3)</f>
        <v>橡胶和塑料制品业</v>
      </c>
      <c r="G4716" s="16" t="str">
        <f>[1]!s_info_industry_csrc2023(A4716,"",1)</f>
        <v>制造业</v>
      </c>
      <c r="H4716" s="16">
        <f>[1]!s_is(A4716,83,"FY","YTD","20251231",1,"",100000000)</f>
        <v>15.190329016199998</v>
      </c>
      <c r="I4716" s="16">
        <f>[1]!s_is(A4716,83,"FY","YTD","20241231",1,"",100000000)</f>
        <v>20.665433160199999</v>
      </c>
      <c r="J4716" s="16">
        <f t="shared" si="219"/>
        <v>-0.26494020723188239</v>
      </c>
      <c r="K4716" s="16">
        <f>[1]!s_is(A4716,61,"FY","YTD","20251231",1,"",100000000)</f>
        <v>-0.73217922079999997</v>
      </c>
      <c r="L4716" s="16">
        <f>[1]!s_is(A4716,61,"FY","YTD","20241231",1,"",100000000)</f>
        <v>0.16935638620000001</v>
      </c>
      <c r="M4716" s="16">
        <f t="shared" si="220"/>
        <v>-5.3233044659759043</v>
      </c>
      <c r="N4716" s="16">
        <f>[1]!s_fa_roe(A4716,"20251231")</f>
        <v>-4.5151000000000003</v>
      </c>
      <c r="O4716" s="16">
        <f>[1]!s_stmnote_rdexp(A4716,"20251231",1,10000)</f>
        <v>6386.6170549999997</v>
      </c>
      <c r="P4716" s="20">
        <f t="shared" si="221"/>
        <v>4.2043967896869636E-2</v>
      </c>
      <c r="Q4716" s="16">
        <f>[1]!s_margin_tradingbalance(A4716,"",10000)</f>
        <v>17511.793300000001</v>
      </c>
      <c r="R4716" s="16">
        <f>[1]!s_margin_seclendingbalance(A4716,"",10000)</f>
        <v>31.260200000000001</v>
      </c>
      <c r="S4716" s="17">
        <f>[1]!s_val_ev(A4716,"",100000000)</f>
        <v>33.538825920000001</v>
      </c>
      <c r="T4716" s="17">
        <f>[1]!share_freesharesmv(A4716,"",100000000)</f>
        <v>22.309566472499998</v>
      </c>
      <c r="U4716" s="17">
        <f>[1]!s_dq_amount_btin(A4716,E4716,100000000)</f>
        <v>1.43454415</v>
      </c>
      <c r="V4716" s="17">
        <f>[1]!s_dq_turn(A4716,E4716)</f>
        <v>4.307297073981772</v>
      </c>
      <c r="W4716" s="2">
        <f>[1]!s_pq_amount(A4716,"20260101","",100000000)</f>
        <v>230.97099093</v>
      </c>
      <c r="X4716" s="2">
        <f>[1]!s_pq_avgamount(A4716,"20260101","",100000000)</f>
        <v>2.0997362811818183</v>
      </c>
      <c r="Y4716" s="17">
        <f>[1]!s_ipo_dilutedpe(A4716)</f>
        <v>22.99</v>
      </c>
      <c r="Z4716" s="12">
        <f>[1]!s_ipo_collection_total(A4716,100000000)</f>
        <v>5.9324737000000001</v>
      </c>
      <c r="AA4716" s="2">
        <f>[1]!s_val_pe_ttm(A4716,E4716)</f>
        <v>-49.738067626953125</v>
      </c>
      <c r="AB4716" s="5">
        <f>[1]!s_info_zjtxornot1(A4716,"")</f>
        <v>1</v>
      </c>
      <c r="AC4716" s="22" t="str">
        <f>[1]!s_info_nature1(A4716,"")</f>
        <v>民营企业</v>
      </c>
      <c r="AD4716" s="6" t="str">
        <f>[1]!s_info_city(A4716)</f>
        <v>广州市</v>
      </c>
      <c r="AE4716" s="6" t="str">
        <f>[1]!s_info_province(A4716)</f>
        <v>广东省</v>
      </c>
      <c r="AF4716">
        <v>113.280637</v>
      </c>
      <c r="AG4716">
        <v>23.125177999999998</v>
      </c>
    </row>
    <row r="4717" spans="1:33" x14ac:dyDescent="0.3">
      <c r="A4717" s="12" t="s">
        <v>9674</v>
      </c>
      <c r="B4717" s="12" t="s">
        <v>9675</v>
      </c>
      <c r="C4717" s="16" t="str">
        <f>[1]!s_info_mkt(A4717)</f>
        <v>主板</v>
      </c>
      <c r="D4717" s="16" t="str">
        <f>[1]!s_ipo_listeddate(A4717)</f>
        <v>1990-12-19</v>
      </c>
      <c r="E4717" s="16" t="str">
        <f>[1]!lastradeday_s("000002","")</f>
        <v>2026-06-22</v>
      </c>
      <c r="F4717" s="16" t="str">
        <f>[1]!s_info_industry_csrc2023(A4717,"",3)</f>
        <v>零售业</v>
      </c>
      <c r="G4717" s="16" t="str">
        <f>[1]!s_info_industry_csrc2023(A4717,"",1)</f>
        <v>批发和零售业</v>
      </c>
      <c r="H4717" s="16">
        <f>[1]!s_is(A4717,83,"FY","YTD","20251231",1,"",100000000)</f>
        <v>36.587788711500004</v>
      </c>
      <c r="I4717" s="16">
        <f>[1]!s_is(A4717,83,"FY","YTD","20241231",1,"",100000000)</f>
        <v>41.933841275500001</v>
      </c>
      <c r="J4717" s="16">
        <f t="shared" si="219"/>
        <v>-0.12748778555432383</v>
      </c>
      <c r="K4717" s="16">
        <f>[1]!s_is(A4717,61,"FY","YTD","20251231",1,"",100000000)</f>
        <v>-1.7831796615</v>
      </c>
      <c r="L4717" s="16">
        <f>[1]!s_is(A4717,61,"FY","YTD","20241231",1,"",100000000)</f>
        <v>0.38598756240000004</v>
      </c>
      <c r="M4717" s="16">
        <f t="shared" si="220"/>
        <v>-5.6197852863768851</v>
      </c>
      <c r="N4717" s="16">
        <f>[1]!s_fa_roe(A4717,"20251231")</f>
        <v>-24.2834</v>
      </c>
      <c r="O4717" s="16">
        <f>[1]!s_stmnote_rdexp(A4717,"20251231",1,10000)</f>
        <v>0</v>
      </c>
      <c r="P4717" s="20">
        <f t="shared" si="221"/>
        <v>0</v>
      </c>
      <c r="Q4717" s="16">
        <f>[1]!s_margin_tradingbalance(A4717,"",10000)</f>
        <v>9868.57</v>
      </c>
      <c r="R4717" s="16">
        <f>[1]!s_margin_seclendingbalance(A4717,"",10000)</f>
        <v>44.792099999999998</v>
      </c>
      <c r="S4717" s="17">
        <f>[1]!s_val_ev(A4717,"",100000000)</f>
        <v>30.7528090086</v>
      </c>
      <c r="T4717" s="17">
        <f>[1]!share_freesharesmv(A4717,"",100000000)</f>
        <v>22.601672669599999</v>
      </c>
      <c r="U4717" s="17">
        <f>[1]!s_dq_amount_btin(A4717,E4717,100000000)</f>
        <v>0.31140687</v>
      </c>
      <c r="V4717" s="17">
        <f>[1]!s_dq_turn(A4717,E4717)</f>
        <v>1.0347650366215659</v>
      </c>
      <c r="W4717" s="2">
        <f>[1]!s_pq_amount(A4717,"20260101","",100000000)</f>
        <v>47.504808580000002</v>
      </c>
      <c r="X4717" s="2">
        <f>[1]!s_pq_avgamount(A4717,"20260101","",100000000)</f>
        <v>0.43186189618181819</v>
      </c>
      <c r="Y4717" s="17">
        <f>[1]!s_ipo_dilutedpe(A4717)</f>
        <v>0</v>
      </c>
      <c r="Z4717" s="12">
        <f>[1]!s_ipo_collection_total(A4717,100000000)</f>
        <v>0.95</v>
      </c>
      <c r="AA4717" s="2">
        <f>[1]!s_val_pe_ttm(A4717,E4717)</f>
        <v>-16.304113388061523</v>
      </c>
      <c r="AB4717" s="5">
        <f>[1]!s_info_zjtxornot1(A4717,"")</f>
        <v>0</v>
      </c>
      <c r="AC4717" s="22" t="str">
        <f>[1]!s_info_nature1(A4717,"")</f>
        <v>地方国有企业</v>
      </c>
      <c r="AD4717" s="6" t="str">
        <f>[1]!s_info_city(A4717)</f>
        <v>沈阳市</v>
      </c>
      <c r="AE4717" s="6" t="str">
        <f>[1]!s_info_province(A4717)</f>
        <v>辽宁省</v>
      </c>
      <c r="AF4717">
        <v>123.429096</v>
      </c>
      <c r="AG4717">
        <v>41.796767000000003</v>
      </c>
    </row>
    <row r="4718" spans="1:33" x14ac:dyDescent="0.3">
      <c r="A4718" s="12" t="s">
        <v>415</v>
      </c>
      <c r="B4718" s="12" t="s">
        <v>416</v>
      </c>
      <c r="C4718" s="16" t="str">
        <f>[1]!s_info_mkt(A4718)</f>
        <v>北证</v>
      </c>
      <c r="D4718" s="16" t="str">
        <f>[1]!s_ipo_listeddate(A4718)</f>
        <v>2025-07-31</v>
      </c>
      <c r="E4718" s="16" t="str">
        <f>[1]!lastradeday_s("000002","")</f>
        <v>2026-06-22</v>
      </c>
      <c r="F4718" s="16" t="str">
        <f>[1]!s_info_industry_csrc2023(A4718,"",3)</f>
        <v>计算机、通信和其他电子设备制造业</v>
      </c>
      <c r="G4718" s="16" t="str">
        <f>[1]!s_info_industry_csrc2023(A4718,"",1)</f>
        <v>制造业</v>
      </c>
      <c r="H4718" s="16">
        <f>[1]!s_is(A4718,83,"FY","YTD","20251231",1,"",100000000)</f>
        <v>4.5109639552999994</v>
      </c>
      <c r="I4718" s="16">
        <f>[1]!s_is(A4718,83,"FY","YTD","20241231",1,"",100000000)</f>
        <v>4.0760679147000003</v>
      </c>
      <c r="J4718" s="16">
        <f t="shared" si="219"/>
        <v>0.1066949937295163</v>
      </c>
      <c r="K4718" s="16">
        <f>[1]!s_is(A4718,61,"FY","YTD","20251231",1,"",100000000)</f>
        <v>0.59748254489999997</v>
      </c>
      <c r="L4718" s="16">
        <f>[1]!s_is(A4718,61,"FY","YTD","20241231",1,"",100000000)</f>
        <v>0.59551444060000003</v>
      </c>
      <c r="M4718" s="16">
        <f t="shared" si="220"/>
        <v>3.3048808993061717E-3</v>
      </c>
      <c r="N4718" s="16">
        <f>[1]!s_fa_roe(A4718,"20251231")</f>
        <v>11.361499999999999</v>
      </c>
      <c r="O4718" s="16">
        <f>[1]!s_stmnote_rdexp(A4718,"20251231",1,10000)</f>
        <v>2348.3249660000001</v>
      </c>
      <c r="P4718" s="20">
        <f t="shared" si="221"/>
        <v>5.2058162939673185E-2</v>
      </c>
      <c r="Q4718" s="16">
        <f>[1]!s_margin_tradingbalance(A4718,"",10000)</f>
        <v>1672.8304000000001</v>
      </c>
      <c r="R4718" s="16">
        <f>[1]!s_margin_seclendingbalance(A4718,"",10000)</f>
        <v>0</v>
      </c>
      <c r="S4718" s="17">
        <f>[1]!s_val_ev(A4718,"",100000000)</f>
        <v>23.8293</v>
      </c>
      <c r="T4718" s="17">
        <f>[1]!share_freesharesmv(A4718,"",100000000)</f>
        <v>6.17265</v>
      </c>
      <c r="U4718" s="17">
        <f>[1]!s_dq_amount_btin(A4718,E4718,100000000)</f>
        <v>0.17857645</v>
      </c>
      <c r="V4718" s="17">
        <f>[1]!s_dq_turn(A4718,E4718)</f>
        <v>2.9175441860465114</v>
      </c>
      <c r="W4718" s="2">
        <f>[1]!s_pq_amount(A4718,"20260101","",100000000)</f>
        <v>23.684929010000001</v>
      </c>
      <c r="X4718" s="2">
        <f>[1]!s_pq_avgamount(A4718,"20260101","",100000000)</f>
        <v>0.21531753645454543</v>
      </c>
      <c r="Y4718" s="17">
        <f>[1]!s_ipo_dilutedpe(A4718)</f>
        <v>15.29</v>
      </c>
      <c r="Z4718" s="12">
        <f>[1]!s_ipo_collection_total(A4718,100000000)</f>
        <v>2.5668000000000002</v>
      </c>
      <c r="AA4718" s="2">
        <f>[1]!s_val_pe_ttm(A4718,E4718)</f>
        <v>45.433189392089844</v>
      </c>
      <c r="AB4718" s="5">
        <f>[1]!s_info_zjtxornot1(A4718,"")</f>
        <v>1</v>
      </c>
      <c r="AC4718" s="22" t="str">
        <f>[1]!s_info_nature1(A4718,"")</f>
        <v>民营企业</v>
      </c>
      <c r="AD4718" s="6" t="str">
        <f>[1]!s_info_city(A4718)</f>
        <v>昆山市</v>
      </c>
      <c r="AE4718" s="6" t="str">
        <f>[1]!s_info_province(A4718)</f>
        <v>江苏省</v>
      </c>
      <c r="AF4718">
        <v>120.965808</v>
      </c>
      <c r="AG4718">
        <v>31.328937</v>
      </c>
    </row>
    <row r="4719" spans="1:33" x14ac:dyDescent="0.3">
      <c r="A4719" s="12" t="s">
        <v>417</v>
      </c>
      <c r="B4719" s="12" t="s">
        <v>418</v>
      </c>
      <c r="C4719" s="16" t="str">
        <f>[1]!s_info_mkt(A4719)</f>
        <v>北证</v>
      </c>
      <c r="D4719" s="16" t="str">
        <f>[1]!s_ipo_listeddate(A4719)</f>
        <v>2023-09-15</v>
      </c>
      <c r="E4719" s="16" t="str">
        <f>[1]!lastradeday_s("000002","")</f>
        <v>2026-06-22</v>
      </c>
      <c r="F4719" s="16" t="str">
        <f>[1]!s_info_industry_csrc2023(A4719,"",3)</f>
        <v>化学原料和化学制品制造业</v>
      </c>
      <c r="G4719" s="16" t="str">
        <f>[1]!s_info_industry_csrc2023(A4719,"",1)</f>
        <v>制造业</v>
      </c>
      <c r="H4719" s="16">
        <f>[1]!s_is(A4719,83,"FY","YTD","20251231",1,"",100000000)</f>
        <v>4.1613107201999995</v>
      </c>
      <c r="I4719" s="16">
        <f>[1]!s_is(A4719,83,"FY","YTD","20241231",1,"",100000000)</f>
        <v>5.2662282995999998</v>
      </c>
      <c r="J4719" s="16">
        <f t="shared" si="219"/>
        <v>-0.20981194064145015</v>
      </c>
      <c r="K4719" s="16">
        <f>[1]!s_is(A4719,61,"FY","YTD","20251231",1,"",100000000)</f>
        <v>0.20016202699999999</v>
      </c>
      <c r="L4719" s="16">
        <f>[1]!s_is(A4719,61,"FY","YTD","20241231",1,"",100000000)</f>
        <v>0.30634639029999999</v>
      </c>
      <c r="M4719" s="16">
        <f t="shared" si="220"/>
        <v>-0.3466153565446467</v>
      </c>
      <c r="N4719" s="16">
        <f>[1]!s_fa_roe(A4719,"20251231")</f>
        <v>3.8929999999999998</v>
      </c>
      <c r="O4719" s="16">
        <f>[1]!s_stmnote_rdexp(A4719,"20251231",1,10000)</f>
        <v>1003.730438</v>
      </c>
      <c r="P4719" s="20">
        <f t="shared" si="221"/>
        <v>2.4120535703514089E-2</v>
      </c>
      <c r="Q4719" s="16">
        <f>[1]!s_margin_tradingbalance(A4719,"",10000)</f>
        <v>621.69100000000003</v>
      </c>
      <c r="R4719" s="16">
        <f>[1]!s_margin_seclendingbalance(A4719,"",10000)</f>
        <v>0</v>
      </c>
      <c r="S4719" s="17">
        <f>[1]!s_val_ev(A4719,"",100000000)</f>
        <v>8.747294192</v>
      </c>
      <c r="T4719" s="17">
        <f>[1]!share_freesharesmv(A4719,"",100000000)</f>
        <v>5.4420275140000012</v>
      </c>
      <c r="U4719" s="17">
        <f>[1]!s_dq_amount_btin(A4719,E4719,100000000)</f>
        <v>0.1121622</v>
      </c>
      <c r="V4719" s="17">
        <f>[1]!s_dq_turn(A4719,E4719)</f>
        <v>1.4902046106173539</v>
      </c>
      <c r="W4719" s="2">
        <f>[1]!s_pq_amount(A4719,"20260101","",100000000)</f>
        <v>15.84840268</v>
      </c>
      <c r="X4719" s="2">
        <f>[1]!s_pq_avgamount(A4719,"20260101","",100000000)</f>
        <v>0.144076388</v>
      </c>
      <c r="Y4719" s="17">
        <f>[1]!s_ipo_dilutedpe(A4719)</f>
        <v>16.53</v>
      </c>
      <c r="Z4719" s="12">
        <f>[1]!s_ipo_collection_total(A4719,100000000)</f>
        <v>1.786</v>
      </c>
      <c r="AA4719" s="2">
        <f>[1]!s_val_pe_ttm(A4719,E4719)</f>
        <v>34.029109954833984</v>
      </c>
      <c r="AB4719" s="5">
        <f>[1]!s_info_zjtxornot1(A4719,"")</f>
        <v>1</v>
      </c>
      <c r="AC4719" s="22" t="str">
        <f>[1]!s_info_nature1(A4719,"")</f>
        <v>民营企业</v>
      </c>
      <c r="AD4719" s="6" t="str">
        <f>[1]!s_info_city(A4719)</f>
        <v>西安市</v>
      </c>
      <c r="AE4719" s="6" t="str">
        <f>[1]!s_info_province(A4719)</f>
        <v>陕西省</v>
      </c>
      <c r="AF4719">
        <v>108.948024</v>
      </c>
      <c r="AG4719">
        <v>34.263160999999997</v>
      </c>
    </row>
    <row r="4720" spans="1:33" x14ac:dyDescent="0.3">
      <c r="A4720" s="12" t="s">
        <v>9676</v>
      </c>
      <c r="B4720" s="12" t="s">
        <v>9677</v>
      </c>
      <c r="C4720" s="16" t="str">
        <f>[1]!s_info_mkt(A4720)</f>
        <v>主板</v>
      </c>
      <c r="D4720" s="16" t="str">
        <f>[1]!s_ipo_listeddate(A4720)</f>
        <v>2024-12-30</v>
      </c>
      <c r="E4720" s="16" t="str">
        <f>[1]!lastradeday_s("000002","")</f>
        <v>2026-06-22</v>
      </c>
      <c r="F4720" s="16" t="str">
        <f>[1]!s_info_industry_csrc2023(A4720,"",3)</f>
        <v>航空运输业</v>
      </c>
      <c r="G4720" s="16" t="str">
        <f>[1]!s_info_industry_csrc2023(A4720,"",1)</f>
        <v>交通运输、仓储和邮政业</v>
      </c>
      <c r="H4720" s="16">
        <f>[1]!s_is(A4720,83,"FY","YTD","20251231",1,"",100000000)</f>
        <v>228.78076480999999</v>
      </c>
      <c r="I4720" s="16">
        <f>[1]!s_is(A4720,83,"FY","YTD","20241231",1,"",100000000)</f>
        <v>205.83978164000001</v>
      </c>
      <c r="J4720" s="16">
        <f t="shared" si="219"/>
        <v>0.11145067774178963</v>
      </c>
      <c r="K4720" s="16">
        <f>[1]!s_is(A4720,61,"FY","YTD","20251231",1,"",100000000)</f>
        <v>25.846941780000002</v>
      </c>
      <c r="L4720" s="16">
        <f>[1]!s_is(A4720,61,"FY","YTD","20241231",1,"",100000000)</f>
        <v>19.532574570000001</v>
      </c>
      <c r="M4720" s="16">
        <f t="shared" si="220"/>
        <v>0.32327367738291962</v>
      </c>
      <c r="N4720" s="16">
        <f>[1]!s_fa_roe(A4720,"20251231")</f>
        <v>10.0481</v>
      </c>
      <c r="O4720" s="16">
        <f>[1]!s_stmnote_rdexp(A4720,"20251231",1,10000)</f>
        <v>2437.3157999999999</v>
      </c>
      <c r="P4720" s="20">
        <f t="shared" si="221"/>
        <v>1.065349965948477E-3</v>
      </c>
      <c r="Q4720" s="16">
        <f>[1]!s_margin_tradingbalance(A4720,"",10000)</f>
        <v>28267.540799999999</v>
      </c>
      <c r="R4720" s="16">
        <f>[1]!s_margin_seclendingbalance(A4720,"",10000)</f>
        <v>70.679000000000002</v>
      </c>
      <c r="S4720" s="17">
        <f>[1]!s_val_ev(A4720,"",100000000)</f>
        <v>538.41166202249997</v>
      </c>
      <c r="T4720" s="17">
        <f>[1]!share_freesharesmv(A4720,"",100000000)</f>
        <v>67.003512282000003</v>
      </c>
      <c r="U4720" s="17">
        <f>[1]!s_dq_amount_btin(A4720,E4720,100000000)</f>
        <v>1.15541603</v>
      </c>
      <c r="V4720" s="17">
        <f>[1]!s_dq_turn(A4720,E4720)</f>
        <v>1.7546905230158274</v>
      </c>
      <c r="W4720" s="2">
        <f>[1]!s_pq_amount(A4720,"20260101","",100000000)</f>
        <v>122.40344749</v>
      </c>
      <c r="X4720" s="2">
        <f>[1]!s_pq_avgamount(A4720,"20260101","",100000000)</f>
        <v>1.1127586135454546</v>
      </c>
      <c r="Y4720" s="17">
        <f>[1]!s_ipo_dilutedpe(A4720)</f>
        <v>25.99</v>
      </c>
      <c r="Z4720" s="12">
        <f>[1]!s_ipo_collection_total(A4720,100000000)</f>
        <v>34.94514246</v>
      </c>
      <c r="AA4720" s="2">
        <f>[1]!s_val_pe_ttm(A4720,E4720)</f>
        <v>21.728324890136719</v>
      </c>
      <c r="AB4720" s="5">
        <f>[1]!s_info_zjtxornot1(A4720,"")</f>
        <v>0</v>
      </c>
      <c r="AC4720" s="22" t="str">
        <f>[1]!s_info_nature1(A4720,"")</f>
        <v>中央国有企业</v>
      </c>
      <c r="AD4720" s="6" t="str">
        <f>[1]!s_info_city(A4720)</f>
        <v>北京市</v>
      </c>
      <c r="AE4720" s="6" t="str">
        <f>[1]!s_info_province(A4720)</f>
        <v>北京</v>
      </c>
      <c r="AF4720">
        <v>116.40528500000001</v>
      </c>
      <c r="AG4720">
        <v>39.904989</v>
      </c>
    </row>
    <row r="4721" spans="1:33" x14ac:dyDescent="0.3">
      <c r="A4721" s="12" t="s">
        <v>9678</v>
      </c>
      <c r="B4721" s="12" t="s">
        <v>9679</v>
      </c>
      <c r="C4721" s="16" t="str">
        <f>[1]!s_info_mkt(A4721)</f>
        <v>主板</v>
      </c>
      <c r="D4721" s="16" t="str">
        <f>[1]!s_ipo_listeddate(A4721)</f>
        <v>2006-12-08</v>
      </c>
      <c r="E4721" s="16" t="str">
        <f>[1]!lastradeday_s("000002","")</f>
        <v>2026-06-22</v>
      </c>
      <c r="F4721" s="16" t="str">
        <f>[1]!s_info_industry_csrc2023(A4721,"",3)</f>
        <v>化学原料和化学制品制造业</v>
      </c>
      <c r="G4721" s="16" t="str">
        <f>[1]!s_info_industry_csrc2023(A4721,"",1)</f>
        <v>制造业</v>
      </c>
      <c r="H4721" s="16">
        <f>[1]!s_is(A4721,83,"FY","YTD","20251231",1,"",100000000)</f>
        <v>286.95883790049999</v>
      </c>
      <c r="I4721" s="16">
        <f>[1]!s_is(A4721,83,"FY","YTD","20241231",1,"",100000000)</f>
        <v>301.23341590080003</v>
      </c>
      <c r="J4721" s="16">
        <f t="shared" si="219"/>
        <v>-4.7387099992255988E-2</v>
      </c>
      <c r="K4721" s="16">
        <f>[1]!s_is(A4721,61,"FY","YTD","20251231",1,"",100000000)</f>
        <v>-2.8875043285999999</v>
      </c>
      <c r="L4721" s="16">
        <f>[1]!s_is(A4721,61,"FY","YTD","20241231",1,"",100000000)</f>
        <v>-9.765154432200001</v>
      </c>
      <c r="M4721" s="16">
        <f t="shared" si="220"/>
        <v>0.70430530836474736</v>
      </c>
      <c r="N4721" s="16">
        <f>[1]!s_fa_roe(A4721,"20251231")</f>
        <v>-1.3334999999999999</v>
      </c>
      <c r="O4721" s="16">
        <f>[1]!s_stmnote_rdexp(A4721,"20251231",1,10000)</f>
        <v>158711.05799900001</v>
      </c>
      <c r="P4721" s="20">
        <f t="shared" si="221"/>
        <v>5.5307952583091881E-2</v>
      </c>
      <c r="Q4721" s="16">
        <f>[1]!s_margin_tradingbalance(A4721,"",10000)</f>
        <v>0</v>
      </c>
      <c r="R4721" s="16">
        <f>[1]!s_margin_seclendingbalance(A4721,"",10000)</f>
        <v>0</v>
      </c>
      <c r="S4721" s="17">
        <f>[1]!s_val_ev(A4721,"",100000000)</f>
        <v>108.52181776230002</v>
      </c>
      <c r="T4721" s="17">
        <f>[1]!share_freesharesmv(A4721,"",100000000)</f>
        <v>75.915859683999997</v>
      </c>
      <c r="U4721" s="17">
        <f>[1]!s_dq_amount_btin(A4721,E4721,100000000)</f>
        <v>2.87671981</v>
      </c>
      <c r="V4721" s="17">
        <f>[1]!s_dq_turn(A4721,E4721)</f>
        <v>2.753644314196412</v>
      </c>
      <c r="W4721" s="2">
        <f>[1]!s_pq_amount(A4721,"20260101","",100000000)</f>
        <v>672.08476010000004</v>
      </c>
      <c r="X4721" s="2">
        <f>[1]!s_pq_avgamount(A4721,"20260101","",100000000)</f>
        <v>6.1098614554545447</v>
      </c>
      <c r="Y4721" s="17">
        <f>[1]!s_ipo_dilutedpe(A4721)</f>
        <v>13.62</v>
      </c>
      <c r="Z4721" s="12">
        <f>[1]!s_ipo_collection_total(A4721,100000000)</f>
        <v>6.6</v>
      </c>
      <c r="AA4721" s="2">
        <f>[1]!s_val_pe_ttm(A4721,E4721)</f>
        <v>-31.771446228027344</v>
      </c>
      <c r="AB4721" s="5">
        <f>[1]!s_info_zjtxornot1(A4721,"")</f>
        <v>0</v>
      </c>
      <c r="AC4721" s="22" t="str">
        <f>[1]!s_info_nature1(A4721,"")</f>
        <v>地方国有企业</v>
      </c>
      <c r="AD4721" s="6" t="str">
        <f>[1]!s_info_city(A4721)</f>
        <v>乌鲁木齐市</v>
      </c>
      <c r="AE4721" s="6" t="str">
        <f>[1]!s_info_province(A4721)</f>
        <v>新疆维吾尔自治区</v>
      </c>
      <c r="AF4721">
        <v>87.617733000000001</v>
      </c>
      <c r="AG4721">
        <v>43.792817999999997</v>
      </c>
    </row>
    <row r="4722" spans="1:33" x14ac:dyDescent="0.3">
      <c r="A4722" s="12" t="s">
        <v>9680</v>
      </c>
      <c r="B4722" s="12" t="s">
        <v>9681</v>
      </c>
      <c r="C4722" s="16" t="str">
        <f>[1]!s_info_mkt(A4722)</f>
        <v>主板</v>
      </c>
      <c r="D4722" s="16" t="str">
        <f>[1]!s_ipo_listeddate(A4722)</f>
        <v>1993-06-28</v>
      </c>
      <c r="E4722" s="16" t="str">
        <f>[1]!lastradeday_s("000002","")</f>
        <v>2026-06-22</v>
      </c>
      <c r="F4722" s="16" t="str">
        <f>[1]!s_info_industry_csrc2023(A4722,"",3)</f>
        <v>房地产业</v>
      </c>
      <c r="G4722" s="16" t="str">
        <f>[1]!s_info_industry_csrc2023(A4722,"",1)</f>
        <v>房地产业</v>
      </c>
      <c r="H4722" s="16">
        <f>[1]!s_is(A4722,83,"FY","YTD","20251231",1,"",100000000)</f>
        <v>181.66652964490001</v>
      </c>
      <c r="I4722" s="16">
        <f>[1]!s_is(A4722,83,"FY","YTD","20241231",1,"",100000000)</f>
        <v>146.50978489569999</v>
      </c>
      <c r="J4722" s="16">
        <f t="shared" si="219"/>
        <v>0.23996175254934693</v>
      </c>
      <c r="K4722" s="16">
        <f>[1]!s_is(A4722,61,"FY","YTD","20251231",1,"",100000000)</f>
        <v>12.2578339692</v>
      </c>
      <c r="L4722" s="16">
        <f>[1]!s_is(A4722,61,"FY","YTD","20241231",1,"",100000000)</f>
        <v>15.0847502593</v>
      </c>
      <c r="M4722" s="16">
        <f t="shared" si="220"/>
        <v>-0.18740225999811688</v>
      </c>
      <c r="N4722" s="16">
        <f>[1]!s_fa_roe(A4722,"20251231")</f>
        <v>4.9286000000000003</v>
      </c>
      <c r="O4722" s="16">
        <f>[1]!s_stmnote_rdexp(A4722,"20251231",1,10000)</f>
        <v>0</v>
      </c>
      <c r="P4722" s="20">
        <f t="shared" si="221"/>
        <v>0</v>
      </c>
      <c r="Q4722" s="16">
        <f>[1]!s_margin_tradingbalance(A4722,"",10000)</f>
        <v>15498.259099999999</v>
      </c>
      <c r="R4722" s="16">
        <f>[1]!s_margin_seclendingbalance(A4722,"",10000)</f>
        <v>589.29430000000002</v>
      </c>
      <c r="S4722" s="17">
        <f>[1]!s_val_ev(A4722,"",100000000)</f>
        <v>288.47583638479995</v>
      </c>
      <c r="T4722" s="17">
        <f>[1]!share_freesharesmv(A4722,"",100000000)</f>
        <v>53.304657337599991</v>
      </c>
      <c r="U4722" s="17">
        <f>[1]!s_dq_amount_btin(A4722,E4722,100000000)</f>
        <v>0.67006714000000012</v>
      </c>
      <c r="V4722" s="17">
        <f>[1]!s_dq_turn(A4722,E4722)</f>
        <v>0.32460420933028233</v>
      </c>
      <c r="W4722" s="2">
        <f>[1]!s_pq_amount(A4722,"20260101","",100000000)</f>
        <v>100.05334916</v>
      </c>
      <c r="X4722" s="2">
        <f>[1]!s_pq_avgamount(A4722,"20260101","",100000000)</f>
        <v>0.90957590145454537</v>
      </c>
      <c r="Y4722" s="17">
        <f>[1]!s_ipo_dilutedpe(A4722)</f>
        <v>0</v>
      </c>
      <c r="Z4722" s="12">
        <f>[1]!s_ipo_collection_total(A4722,100000000)</f>
        <v>0.42</v>
      </c>
      <c r="AA4722" s="2">
        <f>[1]!s_val_pe_ttm(A4722,E4722)</f>
        <v>42.087043762207031</v>
      </c>
      <c r="AB4722" s="5">
        <f>[1]!s_info_zjtxornot1(A4722,"")</f>
        <v>0</v>
      </c>
      <c r="AC4722" s="22" t="str">
        <f>[1]!s_info_nature1(A4722,"")</f>
        <v>地方国有企业</v>
      </c>
      <c r="AD4722" s="6" t="str">
        <f>[1]!s_info_city(A4722)</f>
        <v>上海市</v>
      </c>
      <c r="AE4722" s="6" t="str">
        <f>[1]!s_info_province(A4722)</f>
        <v>上海</v>
      </c>
      <c r="AF4722">
        <v>121.472644</v>
      </c>
      <c r="AG4722">
        <v>31.231705999999999</v>
      </c>
    </row>
    <row r="4723" spans="1:33" x14ac:dyDescent="0.3">
      <c r="A4723" s="12" t="s">
        <v>9682</v>
      </c>
      <c r="B4723" s="12" t="s">
        <v>9683</v>
      </c>
      <c r="C4723" s="16" t="str">
        <f>[1]!s_info_mkt(A4723)</f>
        <v>主板</v>
      </c>
      <c r="D4723" s="16" t="str">
        <f>[1]!s_ipo_listeddate(A4723)</f>
        <v>1993-10-25</v>
      </c>
      <c r="E4723" s="16" t="str">
        <f>[1]!lastradeday_s("000002","")</f>
        <v>2026-06-22</v>
      </c>
      <c r="F4723" s="16" t="str">
        <f>[1]!s_info_industry_csrc2023(A4723,"",3)</f>
        <v>水上运输业</v>
      </c>
      <c r="G4723" s="16" t="str">
        <f>[1]!s_info_industry_csrc2023(A4723,"",1)</f>
        <v>交通运输、仓储和邮政业</v>
      </c>
      <c r="H4723" s="16">
        <f>[1]!s_is(A4723,83,"FY","YTD","20251231",1,"",100000000)</f>
        <v>7.5450034041999992</v>
      </c>
      <c r="I4723" s="16">
        <f>[1]!s_is(A4723,83,"FY","YTD","20241231",1,"",100000000)</f>
        <v>8.8772058072000011</v>
      </c>
      <c r="J4723" s="16">
        <f t="shared" si="219"/>
        <v>-0.15007001436414802</v>
      </c>
      <c r="K4723" s="16">
        <f>[1]!s_is(A4723,61,"FY","YTD","20251231",1,"",100000000)</f>
        <v>-0.43945465109999998</v>
      </c>
      <c r="L4723" s="16">
        <f>[1]!s_is(A4723,61,"FY","YTD","20241231",1,"",100000000)</f>
        <v>-0.82701866140000002</v>
      </c>
      <c r="M4723" s="16">
        <f t="shared" si="220"/>
        <v>0.46862789002115257</v>
      </c>
      <c r="N4723" s="16">
        <f>[1]!s_fa_roe(A4723,"20251231")</f>
        <v>-10.025399999999999</v>
      </c>
      <c r="O4723" s="16">
        <f>[1]!s_stmnote_rdexp(A4723,"20251231",1,10000)</f>
        <v>0</v>
      </c>
      <c r="P4723" s="20">
        <f t="shared" si="221"/>
        <v>0</v>
      </c>
      <c r="Q4723" s="16">
        <f>[1]!s_margin_tradingbalance(A4723,"",10000)</f>
        <v>0</v>
      </c>
      <c r="R4723" s="16">
        <f>[1]!s_margin_seclendingbalance(A4723,"",10000)</f>
        <v>0</v>
      </c>
      <c r="S4723" s="17">
        <f>[1]!s_val_ev(A4723,"",100000000)</f>
        <v>43.722005256000003</v>
      </c>
      <c r="T4723" s="17">
        <f>[1]!share_freesharesmv(A4723,"",100000000)</f>
        <v>32.136151809600001</v>
      </c>
      <c r="U4723" s="17">
        <f>[1]!s_dq_amount_btin(A4723,E4723,100000000)</f>
        <v>1.3117049900000002</v>
      </c>
      <c r="V4723" s="17">
        <f>[1]!s_dq_turn(A4723,E4723)</f>
        <v>3.0122349940005688</v>
      </c>
      <c r="W4723" s="2">
        <f>[1]!s_pq_amount(A4723,"20260101","",100000000)</f>
        <v>129.94403233</v>
      </c>
      <c r="X4723" s="2">
        <f>[1]!s_pq_avgamount(A4723,"20260101","",100000000)</f>
        <v>1.1813093848181819</v>
      </c>
      <c r="Y4723" s="17">
        <f>[1]!s_ipo_dilutedpe(A4723)</f>
        <v>0</v>
      </c>
      <c r="Z4723" s="12">
        <f>[1]!s_ipo_collection_total(A4723,100000000)</f>
        <v>1.944</v>
      </c>
      <c r="AA4723" s="2">
        <f>[1]!s_val_pe_ttm(A4723,E4723)</f>
        <v>-114.63735198974609</v>
      </c>
      <c r="AB4723" s="5">
        <f>[1]!s_info_zjtxornot1(A4723,"")</f>
        <v>0</v>
      </c>
      <c r="AC4723" s="22" t="str">
        <f>[1]!s_info_nature1(A4723,"")</f>
        <v>民营企业</v>
      </c>
      <c r="AD4723" s="6" t="str">
        <f>[1]!s_info_city(A4723)</f>
        <v>武汉市</v>
      </c>
      <c r="AE4723" s="6" t="str">
        <f>[1]!s_info_province(A4723)</f>
        <v>湖北省</v>
      </c>
      <c r="AF4723">
        <v>114.29857199999999</v>
      </c>
      <c r="AG4723">
        <v>30.584354999999999</v>
      </c>
    </row>
    <row r="4724" spans="1:33" x14ac:dyDescent="0.3">
      <c r="A4724" s="12" t="s">
        <v>9684</v>
      </c>
      <c r="B4724" s="12" t="s">
        <v>9685</v>
      </c>
      <c r="C4724" s="16" t="str">
        <f>[1]!s_info_mkt(A4724)</f>
        <v>创业板</v>
      </c>
      <c r="D4724" s="16" t="str">
        <f>[1]!s_ipo_listeddate(A4724)</f>
        <v>2019-11-08</v>
      </c>
      <c r="E4724" s="16" t="str">
        <f>[1]!lastradeday_s("000002","")</f>
        <v>2026-06-22</v>
      </c>
      <c r="F4724" s="16" t="str">
        <f>[1]!s_info_industry_csrc2023(A4724,"",3)</f>
        <v>专业技术服务业</v>
      </c>
      <c r="G4724" s="16" t="str">
        <f>[1]!s_info_industry_csrc2023(A4724,"",1)</f>
        <v>科学研究和技术服务业</v>
      </c>
      <c r="H4724" s="16">
        <f>[1]!s_is(A4724,83,"FY","YTD","20251231",1,"",100000000)</f>
        <v>3.5218463543</v>
      </c>
      <c r="I4724" s="16">
        <f>[1]!s_is(A4724,83,"FY","YTD","20241231",1,"",100000000)</f>
        <v>4.3642285880000005</v>
      </c>
      <c r="J4724" s="16">
        <f t="shared" si="219"/>
        <v>-0.1930197322881384</v>
      </c>
      <c r="K4724" s="16">
        <f>[1]!s_is(A4724,61,"FY","YTD","20251231",1,"",100000000)</f>
        <v>0.24327168090000001</v>
      </c>
      <c r="L4724" s="16">
        <f>[1]!s_is(A4724,61,"FY","YTD","20241231",1,"",100000000)</f>
        <v>0.3098475282</v>
      </c>
      <c r="M4724" s="16">
        <f t="shared" si="220"/>
        <v>-0.21486647864115507</v>
      </c>
      <c r="N4724" s="16">
        <f>[1]!s_fa_roe(A4724,"20251231")</f>
        <v>1.9079999999999999</v>
      </c>
      <c r="O4724" s="16">
        <f>[1]!s_stmnote_rdexp(A4724,"20251231",1,10000)</f>
        <v>2664.1808780000001</v>
      </c>
      <c r="P4724" s="20">
        <f t="shared" si="221"/>
        <v>7.5647277308028144E-2</v>
      </c>
      <c r="Q4724" s="16">
        <f>[1]!s_margin_tradingbalance(A4724,"",10000)</f>
        <v>0</v>
      </c>
      <c r="R4724" s="16">
        <f>[1]!s_margin_seclendingbalance(A4724,"",10000)</f>
        <v>0</v>
      </c>
      <c r="S4724" s="17">
        <f>[1]!s_val_ev(A4724,"",100000000)</f>
        <v>19.744980479999999</v>
      </c>
      <c r="T4724" s="17">
        <f>[1]!share_freesharesmv(A4724,"",100000000)</f>
        <v>8.90905536</v>
      </c>
      <c r="U4724" s="17">
        <f>[1]!s_dq_amount_btin(A4724,E4724,100000000)</f>
        <v>0.41617790999999998</v>
      </c>
      <c r="V4724" s="17">
        <f>[1]!s_dq_turn(A4724,E4724)</f>
        <v>3.0772772750664248</v>
      </c>
      <c r="W4724" s="2">
        <f>[1]!s_pq_amount(A4724,"20260101","",100000000)</f>
        <v>61.217297109999997</v>
      </c>
      <c r="X4724" s="2">
        <f>[1]!s_pq_avgamount(A4724,"20260101","",100000000)</f>
        <v>0.55652088281818179</v>
      </c>
      <c r="Y4724" s="17">
        <f>[1]!s_ipo_dilutedpe(A4724)</f>
        <v>22.99</v>
      </c>
      <c r="Z4724" s="12">
        <f>[1]!s_ipo_collection_total(A4724,100000000)</f>
        <v>5.6725000000000003</v>
      </c>
      <c r="AA4724" s="2">
        <f>[1]!s_val_pe_ttm(A4724,E4724)</f>
        <v>42.478595733642578</v>
      </c>
      <c r="AB4724" s="5">
        <f>[1]!s_info_zjtxornot1(A4724,"")</f>
        <v>0</v>
      </c>
      <c r="AC4724" s="22" t="str">
        <f>[1]!s_info_nature1(A4724,"")</f>
        <v>民营企业</v>
      </c>
      <c r="AD4724" s="6" t="str">
        <f>[1]!s_info_city(A4724)</f>
        <v>拉萨市</v>
      </c>
      <c r="AE4724" s="6" t="str">
        <f>[1]!s_info_province(A4724)</f>
        <v>西藏自治区</v>
      </c>
      <c r="AF4724">
        <v>91.132211999999996</v>
      </c>
      <c r="AG4724">
        <v>29.660361000000002</v>
      </c>
    </row>
    <row r="4725" spans="1:33" x14ac:dyDescent="0.3">
      <c r="A4725" s="12" t="s">
        <v>9686</v>
      </c>
      <c r="B4725" s="12" t="s">
        <v>9687</v>
      </c>
      <c r="C4725" s="16" t="str">
        <f>[1]!s_info_mkt(A4725)</f>
        <v>创业板</v>
      </c>
      <c r="D4725" s="16" t="str">
        <f>[1]!s_ipo_listeddate(A4725)</f>
        <v>2012-06-19</v>
      </c>
      <c r="E4725" s="16" t="str">
        <f>[1]!lastradeday_s("000002","")</f>
        <v>2026-06-22</v>
      </c>
      <c r="F4725" s="16" t="str">
        <f>[1]!s_info_industry_csrc2023(A4725,"",3)</f>
        <v>文教、工美、体育和娱乐用品制造业</v>
      </c>
      <c r="G4725" s="16" t="str">
        <f>[1]!s_info_industry_csrc2023(A4725,"",1)</f>
        <v>制造业</v>
      </c>
      <c r="H4725" s="16">
        <f>[1]!s_is(A4725,83,"FY","YTD","20251231",1,"",100000000)</f>
        <v>1.2282222507</v>
      </c>
      <c r="I4725" s="16">
        <f>[1]!s_is(A4725,83,"FY","YTD","20241231",1,"",100000000)</f>
        <v>1.5921566981999999</v>
      </c>
      <c r="J4725" s="16">
        <f t="shared" si="219"/>
        <v>-0.2285795411415491</v>
      </c>
      <c r="K4725" s="16">
        <f>[1]!s_is(A4725,61,"FY","YTD","20251231",1,"",100000000)</f>
        <v>-0.89782793709999997</v>
      </c>
      <c r="L4725" s="16">
        <f>[1]!s_is(A4725,61,"FY","YTD","20241231",1,"",100000000)</f>
        <v>-0.97922428650000004</v>
      </c>
      <c r="M4725" s="16">
        <f t="shared" si="220"/>
        <v>8.3123295165535155E-2</v>
      </c>
      <c r="N4725" s="16">
        <f>[1]!s_fa_roe(A4725,"20251231")</f>
        <v>-13.3451</v>
      </c>
      <c r="O4725" s="16">
        <f>[1]!s_stmnote_rdexp(A4725,"20251231",1,10000)</f>
        <v>1012.207866</v>
      </c>
      <c r="P4725" s="20">
        <f t="shared" si="221"/>
        <v>8.2412435161723613E-2</v>
      </c>
      <c r="Q4725" s="16">
        <f>[1]!s_margin_tradingbalance(A4725,"",10000)</f>
        <v>0</v>
      </c>
      <c r="R4725" s="16">
        <f>[1]!s_margin_seclendingbalance(A4725,"",10000)</f>
        <v>0</v>
      </c>
      <c r="S4725" s="17">
        <f>[1]!s_val_ev(A4725,"",100000000)</f>
        <v>29.335098479999999</v>
      </c>
      <c r="T4725" s="17">
        <f>[1]!share_freesharesmv(A4725,"",100000000)</f>
        <v>16.227498795999999</v>
      </c>
      <c r="U4725" s="17">
        <f>[1]!s_dq_amount_btin(A4725,E4725,100000000)</f>
        <v>0.55893442999999998</v>
      </c>
      <c r="V4725" s="17">
        <f>[1]!s_dq_turn(A4725,E4725)</f>
        <v>1.9199423832189768</v>
      </c>
      <c r="W4725" s="2">
        <f>[1]!s_pq_amount(A4725,"20260101","",100000000)</f>
        <v>85.839230560000004</v>
      </c>
      <c r="X4725" s="2">
        <f>[1]!s_pq_avgamount(A4725,"20260101","",100000000)</f>
        <v>0.78035664145454542</v>
      </c>
      <c r="Y4725" s="17">
        <f>[1]!s_ipo_dilutedpe(A4725)</f>
        <v>42.86</v>
      </c>
      <c r="Z4725" s="12">
        <f>[1]!s_ipo_collection_total(A4725,100000000)</f>
        <v>3.5217000000000001</v>
      </c>
      <c r="AA4725" s="2">
        <f>[1]!s_val_pe_ttm(A4725,E4725)</f>
        <v>-29.126733779907227</v>
      </c>
      <c r="AB4725" s="5">
        <f>[1]!s_info_zjtxornot1(A4725,"")</f>
        <v>0</v>
      </c>
      <c r="AC4725" s="22" t="str">
        <f>[1]!s_info_nature1(A4725,"")</f>
        <v>民营企业</v>
      </c>
      <c r="AD4725" s="6" t="str">
        <f>[1]!s_info_city(A4725)</f>
        <v>宁波市</v>
      </c>
      <c r="AE4725" s="6" t="str">
        <f>[1]!s_info_province(A4725)</f>
        <v>浙江省</v>
      </c>
      <c r="AF4725">
        <v>121.549792</v>
      </c>
      <c r="AG4725">
        <v>29.868387999999999</v>
      </c>
    </row>
    <row r="4726" spans="1:33" x14ac:dyDescent="0.3">
      <c r="A4726" s="12" t="s">
        <v>9688</v>
      </c>
      <c r="B4726" s="12" t="s">
        <v>9689</v>
      </c>
      <c r="C4726" s="16" t="str">
        <f>[1]!s_info_mkt(A4726)</f>
        <v>创业板</v>
      </c>
      <c r="D4726" s="16" t="str">
        <f>[1]!s_ipo_listeddate(A4726)</f>
        <v>2022-03-07</v>
      </c>
      <c r="E4726" s="16" t="str">
        <f>[1]!lastradeday_s("000002","")</f>
        <v>2026-06-22</v>
      </c>
      <c r="F4726" s="16" t="str">
        <f>[1]!s_info_industry_csrc2023(A4726,"",3)</f>
        <v>软件和信息技术服务业</v>
      </c>
      <c r="G4726" s="16" t="str">
        <f>[1]!s_info_industry_csrc2023(A4726,"",1)</f>
        <v>信息传输、软件和信息技术服务业</v>
      </c>
      <c r="H4726" s="16">
        <f>[1]!s_is(A4726,83,"FY","YTD","20251231",1,"",100000000)</f>
        <v>5.8977414369000005</v>
      </c>
      <c r="I4726" s="16">
        <f>[1]!s_is(A4726,83,"FY","YTD","20241231",1,"",100000000)</f>
        <v>5.0097907122000001</v>
      </c>
      <c r="J4726" s="16">
        <f t="shared" si="219"/>
        <v>0.17724307774726689</v>
      </c>
      <c r="K4726" s="16">
        <f>[1]!s_is(A4726,61,"FY","YTD","20251231",1,"",100000000)</f>
        <v>-0.26550958469999997</v>
      </c>
      <c r="L4726" s="16">
        <f>[1]!s_is(A4726,61,"FY","YTD","20241231",1,"",100000000)</f>
        <v>9.7414594899999998E-2</v>
      </c>
      <c r="M4726" s="16">
        <f t="shared" si="220"/>
        <v>-3.7255626836261673</v>
      </c>
      <c r="N4726" s="16">
        <f>[1]!s_fa_roe(A4726,"20251231")</f>
        <v>-2.8694000000000002</v>
      </c>
      <c r="O4726" s="16">
        <f>[1]!s_stmnote_rdexp(A4726,"20251231",1,10000)</f>
        <v>4446.0594419999998</v>
      </c>
      <c r="P4726" s="20">
        <f t="shared" si="221"/>
        <v>7.5385797929062123E-2</v>
      </c>
      <c r="Q4726" s="16">
        <f>[1]!s_margin_tradingbalance(A4726,"",10000)</f>
        <v>17454.688099999999</v>
      </c>
      <c r="R4726" s="16">
        <f>[1]!s_margin_seclendingbalance(A4726,"",10000)</f>
        <v>58.399799999999999</v>
      </c>
      <c r="S4726" s="17">
        <f>[1]!s_val_ev(A4726,"",100000000)</f>
        <v>49.550379999999997</v>
      </c>
      <c r="T4726" s="17">
        <f>[1]!share_freesharesmv(A4726,"",100000000)</f>
        <v>24.834645242000004</v>
      </c>
      <c r="U4726" s="17">
        <f>[1]!s_dq_amount_btin(A4726,E4726,100000000)</f>
        <v>3.49341291</v>
      </c>
      <c r="V4726" s="17">
        <f>[1]!s_dq_turn(A4726,E4726)</f>
        <v>11.753693182515546</v>
      </c>
      <c r="W4726" s="2">
        <f>[1]!s_pq_amount(A4726,"20260101","",100000000)</f>
        <v>275.09035179</v>
      </c>
      <c r="X4726" s="2">
        <f>[1]!s_pq_avgamount(A4726,"20260101","",100000000)</f>
        <v>2.6199081122857142</v>
      </c>
      <c r="Y4726" s="17">
        <f>[1]!s_ipo_dilutedpe(A4726)</f>
        <v>52.99</v>
      </c>
      <c r="Z4726" s="12">
        <f>[1]!s_ipo_collection_total(A4726,100000000)</f>
        <v>6.3064121105999993</v>
      </c>
      <c r="AA4726" s="2">
        <f>[1]!s_val_pe_ttm(A4726,E4726)</f>
        <v>-179.87811279296875</v>
      </c>
      <c r="AB4726" s="5">
        <f>[1]!s_info_zjtxornot1(A4726,"")</f>
        <v>0</v>
      </c>
      <c r="AC4726" s="22" t="str">
        <f>[1]!s_info_nature1(A4726,"")</f>
        <v>民营企业</v>
      </c>
      <c r="AD4726" s="6" t="str">
        <f>[1]!s_info_city(A4726)</f>
        <v>杭州市</v>
      </c>
      <c r="AE4726" s="6" t="str">
        <f>[1]!s_info_province(A4726)</f>
        <v>浙江省</v>
      </c>
      <c r="AF4726">
        <v>120.153576</v>
      </c>
      <c r="AG4726">
        <v>30.287458999999998</v>
      </c>
    </row>
    <row r="4727" spans="1:33" x14ac:dyDescent="0.3">
      <c r="A4727" s="12" t="s">
        <v>9690</v>
      </c>
      <c r="B4727" s="12" t="s">
        <v>9691</v>
      </c>
      <c r="C4727" s="16" t="str">
        <f>[1]!s_info_mkt(A4727)</f>
        <v>创业板</v>
      </c>
      <c r="D4727" s="16" t="str">
        <f>[1]!s_ipo_listeddate(A4727)</f>
        <v>2021-01-21</v>
      </c>
      <c r="E4727" s="16" t="str">
        <f>[1]!lastradeday_s("000002","")</f>
        <v>2026-06-22</v>
      </c>
      <c r="F4727" s="16" t="str">
        <f>[1]!s_info_industry_csrc2023(A4727,"",3)</f>
        <v>通用设备制造业</v>
      </c>
      <c r="G4727" s="16" t="str">
        <f>[1]!s_info_industry_csrc2023(A4727,"",1)</f>
        <v>制造业</v>
      </c>
      <c r="H4727" s="16">
        <f>[1]!s_is(A4727,83,"FY","YTD","20251231",1,"",100000000)</f>
        <v>4.1816233630999999</v>
      </c>
      <c r="I4727" s="16">
        <f>[1]!s_is(A4727,83,"FY","YTD","20241231",1,"",100000000)</f>
        <v>5.3117491458999995</v>
      </c>
      <c r="J4727" s="16">
        <f t="shared" si="219"/>
        <v>-0.21275962997467868</v>
      </c>
      <c r="K4727" s="16">
        <f>[1]!s_is(A4727,61,"FY","YTD","20251231",1,"",100000000)</f>
        <v>-0.54118172119999997</v>
      </c>
      <c r="L4727" s="16">
        <f>[1]!s_is(A4727,61,"FY","YTD","20241231",1,"",100000000)</f>
        <v>-0.48903630850000002</v>
      </c>
      <c r="M4727" s="16">
        <f t="shared" si="220"/>
        <v>-0.10662891853560592</v>
      </c>
      <c r="N4727" s="16">
        <f>[1]!s_fa_roe(A4727,"20251231")</f>
        <v>-8.8041999999999998</v>
      </c>
      <c r="O4727" s="16">
        <f>[1]!s_stmnote_rdexp(A4727,"20251231",1,10000)</f>
        <v>2558.5456239999999</v>
      </c>
      <c r="P4727" s="20">
        <f t="shared" si="221"/>
        <v>6.1185463200187654E-2</v>
      </c>
      <c r="Q4727" s="16">
        <f>[1]!s_margin_tradingbalance(A4727,"",10000)</f>
        <v>24345.301100000001</v>
      </c>
      <c r="R4727" s="16">
        <f>[1]!s_margin_seclendingbalance(A4727,"",10000)</f>
        <v>0</v>
      </c>
      <c r="S4727" s="17">
        <f>[1]!s_val_ev(A4727,"",100000000)</f>
        <v>39.004628400000001</v>
      </c>
      <c r="T4727" s="17">
        <f>[1]!share_freesharesmv(A4727,"",100000000)</f>
        <v>23.075782873199998</v>
      </c>
      <c r="U4727" s="17">
        <f>[1]!s_dq_amount_btin(A4727,E4727,100000000)</f>
        <v>1.4116357799999999</v>
      </c>
      <c r="V4727" s="17">
        <f>[1]!s_dq_turn(A4727,E4727)</f>
        <v>4.4568795242865855</v>
      </c>
      <c r="W4727" s="2">
        <f>[1]!s_pq_amount(A4727,"20260101","",100000000)</f>
        <v>118.28168058</v>
      </c>
      <c r="X4727" s="2">
        <f>[1]!s_pq_avgamount(A4727,"20260101","",100000000)</f>
        <v>1.0752880052727274</v>
      </c>
      <c r="Y4727" s="17">
        <f>[1]!s_ipo_dilutedpe(A4727)</f>
        <v>17.37</v>
      </c>
      <c r="Z4727" s="12">
        <f>[1]!s_ipo_collection_total(A4727,100000000)</f>
        <v>2.5877240000000001</v>
      </c>
      <c r="AA4727" s="2">
        <f>[1]!s_val_pe_ttm(A4727,E4727)</f>
        <v>-59.838176727294922</v>
      </c>
      <c r="AB4727" s="5">
        <f>[1]!s_info_zjtxornot1(A4727,"")</f>
        <v>1</v>
      </c>
      <c r="AC4727" s="22" t="str">
        <f>[1]!s_info_nature1(A4727,"")</f>
        <v>民营企业</v>
      </c>
      <c r="AD4727" s="6" t="str">
        <f>[1]!s_info_city(A4727)</f>
        <v>苏州市</v>
      </c>
      <c r="AE4727" s="6" t="str">
        <f>[1]!s_info_province(A4727)</f>
        <v>江苏省</v>
      </c>
      <c r="AF4727">
        <v>120.619585</v>
      </c>
      <c r="AG4727">
        <v>31.299378999999998</v>
      </c>
    </row>
    <row r="4728" spans="1:33" x14ac:dyDescent="0.3">
      <c r="A4728" s="12" t="s">
        <v>9692</v>
      </c>
      <c r="B4728" s="12" t="s">
        <v>9693</v>
      </c>
      <c r="C4728" s="16" t="str">
        <f>[1]!s_info_mkt(A4728)</f>
        <v>主板</v>
      </c>
      <c r="D4728" s="16" t="str">
        <f>[1]!s_ipo_listeddate(A4728)</f>
        <v>1994-02-24</v>
      </c>
      <c r="E4728" s="16" t="str">
        <f>[1]!lastradeday_s("000002","")</f>
        <v>2026-06-22</v>
      </c>
      <c r="F4728" s="16" t="str">
        <f>[1]!s_info_industry_csrc2023(A4728,"",3)</f>
        <v>其他金融业</v>
      </c>
      <c r="G4728" s="16" t="str">
        <f>[1]!s_info_industry_csrc2023(A4728,"",1)</f>
        <v>金融业</v>
      </c>
      <c r="H4728" s="16">
        <f>[1]!s_is(A4728,83,"FY","YTD","20251231",1,"",100000000)</f>
        <v>4.7121602999999999</v>
      </c>
      <c r="I4728" s="16">
        <f>[1]!s_is(A4728,83,"FY","YTD","20241231",1,"",100000000)</f>
        <v>4.0875823872000003</v>
      </c>
      <c r="J4728" s="16">
        <f t="shared" si="219"/>
        <v>0.15279885605629007</v>
      </c>
      <c r="K4728" s="16">
        <f>[1]!s_is(A4728,61,"FY","YTD","20251231",1,"",100000000)</f>
        <v>0.80305654590000008</v>
      </c>
      <c r="L4728" s="16">
        <f>[1]!s_is(A4728,61,"FY","YTD","20241231",1,"",100000000)</f>
        <v>0.53171865880000002</v>
      </c>
      <c r="M4728" s="16">
        <f t="shared" si="220"/>
        <v>0.51030348965440531</v>
      </c>
      <c r="N4728" s="16">
        <f>[1]!s_fa_roe(A4728,"20251231")</f>
        <v>3.6446999999999998</v>
      </c>
      <c r="O4728" s="16">
        <f>[1]!s_stmnote_rdexp(A4728,"20251231",1,10000)</f>
        <v>0</v>
      </c>
      <c r="P4728" s="20">
        <f t="shared" si="221"/>
        <v>0</v>
      </c>
      <c r="Q4728" s="16">
        <f>[1]!s_margin_tradingbalance(A4728,"",10000)</f>
        <v>31719.668799999999</v>
      </c>
      <c r="R4728" s="16">
        <f>[1]!s_margin_seclendingbalance(A4728,"",10000)</f>
        <v>25.742000000000001</v>
      </c>
      <c r="S4728" s="17">
        <f>[1]!s_val_ev(A4728,"",100000000)</f>
        <v>38.662865769699998</v>
      </c>
      <c r="T4728" s="17">
        <f>[1]!share_freesharesmv(A4728,"",100000000)</f>
        <v>26.492492318299998</v>
      </c>
      <c r="U4728" s="17">
        <f>[1]!s_dq_amount_btin(A4728,E4728,100000000)</f>
        <v>0.76909815999999998</v>
      </c>
      <c r="V4728" s="17">
        <f>[1]!s_dq_turn(A4728,E4728)</f>
        <v>2.0216355136627135</v>
      </c>
      <c r="W4728" s="2">
        <f>[1]!s_pq_amount(A4728,"20260101","",100000000)</f>
        <v>91.683896300000001</v>
      </c>
      <c r="X4728" s="2">
        <f>[1]!s_pq_avgamount(A4728,"20260101","",100000000)</f>
        <v>0.83348996636363637</v>
      </c>
      <c r="Y4728" s="17">
        <f>[1]!s_ipo_dilutedpe(A4728)</f>
        <v>0</v>
      </c>
      <c r="Z4728" s="12">
        <f>[1]!s_ipo_collection_total(A4728,100000000)</f>
        <v>0.66039999999999999</v>
      </c>
      <c r="AA4728" s="2">
        <f>[1]!s_val_pe_ttm(A4728,E4728)</f>
        <v>47.001483917236328</v>
      </c>
      <c r="AB4728" s="5">
        <f>[1]!s_info_zjtxornot1(A4728,"")</f>
        <v>0</v>
      </c>
      <c r="AC4728" s="22" t="str">
        <f>[1]!s_info_nature1(A4728,"")</f>
        <v>中央国有企业</v>
      </c>
      <c r="AD4728" s="6" t="str">
        <f>[1]!s_info_city(A4728)</f>
        <v>宁波市</v>
      </c>
      <c r="AE4728" s="6" t="str">
        <f>[1]!s_info_province(A4728)</f>
        <v>浙江省</v>
      </c>
      <c r="AF4728">
        <v>121.549792</v>
      </c>
      <c r="AG4728">
        <v>29.868387999999999</v>
      </c>
    </row>
    <row r="4729" spans="1:33" x14ac:dyDescent="0.3">
      <c r="A4729" s="12" t="s">
        <v>419</v>
      </c>
      <c r="B4729" s="12" t="s">
        <v>420</v>
      </c>
      <c r="C4729" s="16" t="str">
        <f>[1]!s_info_mkt(A4729)</f>
        <v>北证</v>
      </c>
      <c r="D4729" s="16" t="str">
        <f>[1]!s_ipo_listeddate(A4729)</f>
        <v>2021-10-25</v>
      </c>
      <c r="E4729" s="16" t="str">
        <f>[1]!lastradeday_s("000002","")</f>
        <v>2026-06-22</v>
      </c>
      <c r="F4729" s="16" t="str">
        <f>[1]!s_info_industry_csrc2023(A4729,"",3)</f>
        <v>专用设备制造业</v>
      </c>
      <c r="G4729" s="16" t="str">
        <f>[1]!s_info_industry_csrc2023(A4729,"",1)</f>
        <v>制造业</v>
      </c>
      <c r="H4729" s="16">
        <f>[1]!s_is(A4729,83,"FY","YTD","20251231",1,"",100000000)</f>
        <v>3.0752169287000002</v>
      </c>
      <c r="I4729" s="16">
        <f>[1]!s_is(A4729,83,"FY","YTD","20241231",1,"",100000000)</f>
        <v>1.8607788437999999</v>
      </c>
      <c r="J4729" s="16">
        <f t="shared" si="219"/>
        <v>0.65265041514548217</v>
      </c>
      <c r="K4729" s="16">
        <f>[1]!s_is(A4729,61,"FY","YTD","20251231",1,"",100000000)</f>
        <v>0.15358862149999999</v>
      </c>
      <c r="L4729" s="16">
        <f>[1]!s_is(A4729,61,"FY","YTD","20241231",1,"",100000000)</f>
        <v>5.9764940199999998E-2</v>
      </c>
      <c r="M4729" s="16">
        <f t="shared" si="220"/>
        <v>1.5698782762272385</v>
      </c>
      <c r="N4729" s="16">
        <f>[1]!s_fa_roe(A4729,"20251231")</f>
        <v>4.2272999999999996</v>
      </c>
      <c r="O4729" s="16">
        <f>[1]!s_stmnote_rdexp(A4729,"20251231",1,10000)</f>
        <v>2118.6441100000002</v>
      </c>
      <c r="P4729" s="20">
        <f t="shared" si="221"/>
        <v>6.8894135247090482E-2</v>
      </c>
      <c r="Q4729" s="16">
        <f>[1]!s_margin_tradingbalance(A4729,"",10000)</f>
        <v>1276.9682</v>
      </c>
      <c r="R4729" s="16">
        <f>[1]!s_margin_seclendingbalance(A4729,"",10000)</f>
        <v>0</v>
      </c>
      <c r="S4729" s="17">
        <f>[1]!s_val_ev(A4729,"",100000000)</f>
        <v>11.5136970381</v>
      </c>
      <c r="T4729" s="17">
        <f>[1]!share_freesharesmv(A4729,"",100000000)</f>
        <v>4.5033312818999995</v>
      </c>
      <c r="U4729" s="17">
        <f>[1]!s_dq_amount_btin(A4729,E4729,100000000)</f>
        <v>0.23076406999999999</v>
      </c>
      <c r="V4729" s="17">
        <f>[1]!s_dq_turn(A4729,E4729)</f>
        <v>3.6726576607133374</v>
      </c>
      <c r="W4729" s="2">
        <f>[1]!s_pq_amount(A4729,"20260101","",100000000)</f>
        <v>54.717557929999998</v>
      </c>
      <c r="X4729" s="2">
        <f>[1]!s_pq_avgamount(A4729,"20260101","",100000000)</f>
        <v>0.49743234481818183</v>
      </c>
      <c r="Y4729" s="17">
        <f>[1]!s_ipo_dilutedpe(A4729)</f>
        <v>21.07</v>
      </c>
      <c r="Z4729" s="12">
        <f>[1]!s_ipo_collection_total(A4729,100000000)</f>
        <v>2.1</v>
      </c>
      <c r="AA4729" s="2">
        <f>[1]!s_val_pe_ttm(A4729,E4729)</f>
        <v>217.15200805664063</v>
      </c>
      <c r="AB4729" s="5">
        <f>[1]!s_info_zjtxornot1(A4729,"")</f>
        <v>1</v>
      </c>
      <c r="AC4729" s="22" t="str">
        <f>[1]!s_info_nature1(A4729,"")</f>
        <v>民营企业</v>
      </c>
      <c r="AD4729" s="6" t="str">
        <f>[1]!s_info_city(A4729)</f>
        <v>惠州市</v>
      </c>
      <c r="AE4729" s="6" t="str">
        <f>[1]!s_info_province(A4729)</f>
        <v>广东省</v>
      </c>
      <c r="AF4729">
        <v>114.412599</v>
      </c>
      <c r="AG4729">
        <v>23.079404</v>
      </c>
    </row>
    <row r="4730" spans="1:33" x14ac:dyDescent="0.3">
      <c r="A4730" s="12" t="s">
        <v>9694</v>
      </c>
      <c r="B4730" s="12" t="s">
        <v>9695</v>
      </c>
      <c r="C4730" s="16" t="str">
        <f>[1]!s_info_mkt(A4730)</f>
        <v>主板</v>
      </c>
      <c r="D4730" s="16" t="str">
        <f>[1]!s_ipo_listeddate(A4730)</f>
        <v>2007-12-03</v>
      </c>
      <c r="E4730" s="16" t="str">
        <f>[1]!lastradeday_s("000002","")</f>
        <v>2026-06-22</v>
      </c>
      <c r="F4730" s="16" t="str">
        <f>[1]!s_info_industry_csrc2023(A4730,"",3)</f>
        <v>汽车制造业</v>
      </c>
      <c r="G4730" s="16" t="str">
        <f>[1]!s_info_industry_csrc2023(A4730,"",1)</f>
        <v>制造业</v>
      </c>
      <c r="H4730" s="16">
        <f>[1]!s_is(A4730,83,"FY","YTD","20251231",1,"",100000000)</f>
        <v>23.081173385100001</v>
      </c>
      <c r="I4730" s="16">
        <f>[1]!s_is(A4730,83,"FY","YTD","20241231",1,"",100000000)</f>
        <v>23.670026891900001</v>
      </c>
      <c r="J4730" s="16">
        <f t="shared" si="219"/>
        <v>-2.4877601934685911E-2</v>
      </c>
      <c r="K4730" s="16">
        <f>[1]!s_is(A4730,61,"FY","YTD","20251231",1,"",100000000)</f>
        <v>-0.43949168249999998</v>
      </c>
      <c r="L4730" s="16">
        <f>[1]!s_is(A4730,61,"FY","YTD","20241231",1,"",100000000)</f>
        <v>-0.75089589849999994</v>
      </c>
      <c r="M4730" s="16">
        <f t="shared" si="220"/>
        <v>0.41471023696102927</v>
      </c>
      <c r="N4730" s="16">
        <f>[1]!s_fa_roe(A4730,"20251231")</f>
        <v>-1.3516999999999999</v>
      </c>
      <c r="O4730" s="16">
        <f>[1]!s_stmnote_rdexp(A4730,"20251231",1,10000)</f>
        <v>8833.6092819999994</v>
      </c>
      <c r="P4730" s="20">
        <f t="shared" si="221"/>
        <v>3.8271924631450994E-2</v>
      </c>
      <c r="Q4730" s="16">
        <f>[1]!s_margin_tradingbalance(A4730,"",10000)</f>
        <v>21364.7075</v>
      </c>
      <c r="R4730" s="16">
        <f>[1]!s_margin_seclendingbalance(A4730,"",10000)</f>
        <v>53.449199999999998</v>
      </c>
      <c r="S4730" s="17">
        <f>[1]!s_val_ev(A4730,"",100000000)</f>
        <v>93.879469063100018</v>
      </c>
      <c r="T4730" s="17">
        <f>[1]!share_freesharesmv(A4730,"",100000000)</f>
        <v>45.818331319999999</v>
      </c>
      <c r="U4730" s="17">
        <f>[1]!s_dq_amount_btin(A4730,E4730,100000000)</f>
        <v>1.6032972299999999</v>
      </c>
      <c r="V4730" s="17">
        <f>[1]!s_dq_turn(A4730,E4730)</f>
        <v>1.7284370852261171</v>
      </c>
      <c r="W4730" s="2">
        <f>[1]!s_pq_amount(A4730,"20260101","",100000000)</f>
        <v>274.17520046999999</v>
      </c>
      <c r="X4730" s="2">
        <f>[1]!s_pq_avgamount(A4730,"20260101","",100000000)</f>
        <v>2.4925018224545457</v>
      </c>
      <c r="Y4730" s="17">
        <f>[1]!s_ipo_dilutedpe(A4730)</f>
        <v>29.91</v>
      </c>
      <c r="Z4730" s="12">
        <f>[1]!s_ipo_collection_total(A4730,100000000)</f>
        <v>2.673</v>
      </c>
      <c r="AA4730" s="2">
        <f>[1]!s_val_pe_ttm(A4730,E4730)</f>
        <v>-144.47779846191406</v>
      </c>
      <c r="AB4730" s="5">
        <f>[1]!s_info_zjtxornot1(A4730,"")</f>
        <v>1</v>
      </c>
      <c r="AC4730" s="22" t="str">
        <f>[1]!s_info_nature1(A4730,"")</f>
        <v>中央国有企业</v>
      </c>
      <c r="AD4730" s="6" t="str">
        <f>[1]!s_info_city(A4730)</f>
        <v>成都市</v>
      </c>
      <c r="AE4730" s="6" t="str">
        <f>[1]!s_info_province(A4730)</f>
        <v>四川省</v>
      </c>
      <c r="AF4730">
        <v>104.065735</v>
      </c>
      <c r="AG4730">
        <v>30.659462000000001</v>
      </c>
    </row>
    <row r="4731" spans="1:33" x14ac:dyDescent="0.3">
      <c r="A4731" s="12" t="s">
        <v>9696</v>
      </c>
      <c r="B4731" s="12" t="s">
        <v>9697</v>
      </c>
      <c r="C4731" s="16" t="str">
        <f>[1]!s_info_mkt(A4731)</f>
        <v>主板</v>
      </c>
      <c r="D4731" s="16" t="str">
        <f>[1]!s_ipo_listeddate(A4731)</f>
        <v>2004-08-09</v>
      </c>
      <c r="E4731" s="16" t="str">
        <f>[1]!lastradeday_s("000002","")</f>
        <v>2026-06-22</v>
      </c>
      <c r="F4731" s="16" t="str">
        <f>[1]!s_info_industry_csrc2023(A4731,"",3)</f>
        <v>纺织业</v>
      </c>
      <c r="G4731" s="16" t="str">
        <f>[1]!s_info_industry_csrc2023(A4731,"",1)</f>
        <v>制造业</v>
      </c>
      <c r="H4731" s="16">
        <f>[1]!s_is(A4731,83,"FY","YTD","20251231",1,"",100000000)</f>
        <v>107.2252242382</v>
      </c>
      <c r="I4731" s="16">
        <f>[1]!s_is(A4731,83,"FY","YTD","20241231",1,"",100000000)</f>
        <v>114.679342014</v>
      </c>
      <c r="J4731" s="16">
        <f t="shared" si="219"/>
        <v>-6.4999655952769686E-2</v>
      </c>
      <c r="K4731" s="16">
        <f>[1]!s_is(A4731,61,"FY","YTD","20251231",1,"",100000000)</f>
        <v>7.3482146576999998</v>
      </c>
      <c r="L4731" s="16">
        <f>[1]!s_is(A4731,61,"FY","YTD","20241231",1,"",100000000)</f>
        <v>7.1971001339999994</v>
      </c>
      <c r="M4731" s="16">
        <f t="shared" si="220"/>
        <v>2.0996584858687262E-2</v>
      </c>
      <c r="N4731" s="16">
        <f>[1]!s_fa_roe(A4731,"20251231")</f>
        <v>11.2454</v>
      </c>
      <c r="O4731" s="16">
        <f>[1]!s_stmnote_rdexp(A4731,"20251231",1,10000)</f>
        <v>19410.527886</v>
      </c>
      <c r="P4731" s="20">
        <f t="shared" si="221"/>
        <v>1.8102576165175147E-2</v>
      </c>
      <c r="Q4731" s="16">
        <f>[1]!s_margin_tradingbalance(A4731,"",10000)</f>
        <v>15818.936100000001</v>
      </c>
      <c r="R4731" s="16">
        <f>[1]!s_margin_seclendingbalance(A4731,"",10000)</f>
        <v>7.9248000000000003</v>
      </c>
      <c r="S4731" s="17">
        <f>[1]!s_val_ev(A4731,"",100000000)</f>
        <v>65.1282440974</v>
      </c>
      <c r="T4731" s="17">
        <f>[1]!share_freesharesmv(A4731,"",100000000)</f>
        <v>30.282037741999996</v>
      </c>
      <c r="U4731" s="17">
        <f>[1]!s_dq_amount_btin(A4731,E4731,100000000)</f>
        <v>0.40064374000000003</v>
      </c>
      <c r="V4731" s="17">
        <f>[1]!s_dq_turn(A4731,E4731)</f>
        <v>0.62323710584453507</v>
      </c>
      <c r="W4731" s="2">
        <f>[1]!s_pq_amount(A4731,"20260101","",100000000)</f>
        <v>117.9647405</v>
      </c>
      <c r="X4731" s="2">
        <f>[1]!s_pq_avgamount(A4731,"20260101","",100000000)</f>
        <v>1.0724067318181818</v>
      </c>
      <c r="Y4731" s="17">
        <f>[1]!s_ipo_dilutedpe(A4731)</f>
        <v>18.95</v>
      </c>
      <c r="Z4731" s="12">
        <f>[1]!s_ipo_collection_total(A4731,100000000)</f>
        <v>6.12</v>
      </c>
      <c r="AA4731" s="2">
        <f>[1]!s_val_pe_ttm(A4731,E4731)</f>
        <v>8.8280563354492188</v>
      </c>
      <c r="AB4731" s="5">
        <f>[1]!s_info_zjtxornot1(A4731,"")</f>
        <v>0</v>
      </c>
      <c r="AC4731" s="22" t="str">
        <f>[1]!s_info_nature1(A4731,"")</f>
        <v>集体企业</v>
      </c>
      <c r="AD4731" s="6" t="str">
        <f>[1]!s_info_city(A4731)</f>
        <v>杭州市</v>
      </c>
      <c r="AE4731" s="6" t="str">
        <f>[1]!s_info_province(A4731)</f>
        <v>浙江省</v>
      </c>
      <c r="AF4731">
        <v>120.153576</v>
      </c>
      <c r="AG4731">
        <v>30.287458999999998</v>
      </c>
    </row>
    <row r="4732" spans="1:33" x14ac:dyDescent="0.3">
      <c r="A4732" s="12" t="s">
        <v>9698</v>
      </c>
      <c r="B4732" s="12" t="s">
        <v>9699</v>
      </c>
      <c r="C4732" s="16" t="str">
        <f>[1]!s_info_mkt(A4732)</f>
        <v>主板</v>
      </c>
      <c r="D4732" s="16" t="str">
        <f>[1]!s_ipo_listeddate(A4732)</f>
        <v>2006-12-26</v>
      </c>
      <c r="E4732" s="16" t="str">
        <f>[1]!lastradeday_s("000002","")</f>
        <v>2026-06-22</v>
      </c>
      <c r="F4732" s="16" t="str">
        <f>[1]!s_info_industry_csrc2023(A4732,"",3)</f>
        <v>医药制造业</v>
      </c>
      <c r="G4732" s="16" t="str">
        <f>[1]!s_info_industry_csrc2023(A4732,"",1)</f>
        <v>制造业</v>
      </c>
      <c r="H4732" s="16">
        <f>[1]!s_is(A4732,83,"FY","YTD","20251231",1,"",100000000)</f>
        <v>18.6069357254</v>
      </c>
      <c r="I4732" s="16">
        <f>[1]!s_is(A4732,83,"FY","YTD","20241231",1,"",100000000)</f>
        <v>19.384656578599998</v>
      </c>
      <c r="J4732" s="16">
        <f t="shared" si="219"/>
        <v>-4.0120434945366767E-2</v>
      </c>
      <c r="K4732" s="16">
        <f>[1]!s_is(A4732,61,"FY","YTD","20251231",1,"",100000000)</f>
        <v>-0.91075551150000011</v>
      </c>
      <c r="L4732" s="16">
        <f>[1]!s_is(A4732,61,"FY","YTD","20241231",1,"",100000000)</f>
        <v>-3.3026719537</v>
      </c>
      <c r="M4732" s="16">
        <f t="shared" si="220"/>
        <v>0.72423676215263333</v>
      </c>
      <c r="N4732" s="16">
        <f>[1]!s_fa_roe(A4732,"20251231")</f>
        <v>-1.7895000000000001</v>
      </c>
      <c r="O4732" s="16">
        <f>[1]!s_stmnote_rdexp(A4732,"20251231",1,10000)</f>
        <v>11693.371728</v>
      </c>
      <c r="P4732" s="20">
        <f t="shared" si="221"/>
        <v>6.2844156074756491E-2</v>
      </c>
      <c r="Q4732" s="16">
        <f>[1]!s_margin_tradingbalance(A4732,"",10000)</f>
        <v>90861.966899999999</v>
      </c>
      <c r="R4732" s="16">
        <f>[1]!s_margin_seclendingbalance(A4732,"",10000)</f>
        <v>271.45979999999997</v>
      </c>
      <c r="S4732" s="17">
        <f>[1]!s_val_ev(A4732,"",100000000)</f>
        <v>83.849450105399995</v>
      </c>
      <c r="T4732" s="17">
        <f>[1]!share_freesharesmv(A4732,"",100000000)</f>
        <v>50.379528796799995</v>
      </c>
      <c r="U4732" s="17">
        <f>[1]!s_dq_amount_btin(A4732,E4732,100000000)</f>
        <v>1.4653849999999999</v>
      </c>
      <c r="V4732" s="17">
        <f>[1]!s_dq_turn(A4732,E4732)</f>
        <v>1.7931750501915713</v>
      </c>
      <c r="W4732" s="2">
        <f>[1]!s_pq_amount(A4732,"20260101","",100000000)</f>
        <v>310.20447261999999</v>
      </c>
      <c r="X4732" s="2">
        <f>[1]!s_pq_avgamount(A4732,"20260101","",100000000)</f>
        <v>2.8200406601818182</v>
      </c>
      <c r="Y4732" s="17">
        <f>[1]!s_ipo_dilutedpe(A4732)</f>
        <v>25.13</v>
      </c>
      <c r="Z4732" s="12">
        <f>[1]!s_ipo_collection_total(A4732,100000000)</f>
        <v>3.1212</v>
      </c>
      <c r="AA4732" s="2">
        <f>[1]!s_val_pe_ttm(A4732,E4732)</f>
        <v>-113.52626037597656</v>
      </c>
      <c r="AB4732" s="5">
        <f>[1]!s_info_zjtxornot1(A4732,"")</f>
        <v>0</v>
      </c>
      <c r="AC4732" s="22" t="str">
        <f>[1]!s_info_nature1(A4732,"")</f>
        <v>民营企业</v>
      </c>
      <c r="AD4732" s="6" t="str">
        <f>[1]!s_info_city(A4732)</f>
        <v>台州市</v>
      </c>
      <c r="AE4732" s="6" t="str">
        <f>[1]!s_info_province(A4732)</f>
        <v>浙江省</v>
      </c>
      <c r="AF4732">
        <v>121.42859900000001</v>
      </c>
      <c r="AG4732">
        <v>28.661377999999999</v>
      </c>
    </row>
    <row r="4733" spans="1:33" x14ac:dyDescent="0.3">
      <c r="A4733" s="12" t="s">
        <v>9700</v>
      </c>
      <c r="B4733" s="12" t="s">
        <v>9701</v>
      </c>
      <c r="C4733" s="16" t="str">
        <f>[1]!s_info_mkt(A4733)</f>
        <v>主板</v>
      </c>
      <c r="D4733" s="16" t="str">
        <f>[1]!s_ipo_listeddate(A4733)</f>
        <v>1996-08-26</v>
      </c>
      <c r="E4733" s="16" t="str">
        <f>[1]!lastradeday_s("000002","")</f>
        <v>2026-06-22</v>
      </c>
      <c r="F4733" s="16" t="str">
        <f>[1]!s_info_industry_csrc2023(A4733,"",3)</f>
        <v>汽车制造业</v>
      </c>
      <c r="G4733" s="16" t="str">
        <f>[1]!s_info_industry_csrc2023(A4733,"",1)</f>
        <v>制造业</v>
      </c>
      <c r="H4733" s="16">
        <f>[1]!s_is(A4733,83,"FY","YTD","20251231",1,"",100000000)</f>
        <v>198.67847784240001</v>
      </c>
      <c r="I4733" s="16">
        <f>[1]!s_is(A4733,83,"FY","YTD","20241231",1,"",100000000)</f>
        <v>196.36305401979999</v>
      </c>
      <c r="J4733" s="16">
        <f t="shared" si="219"/>
        <v>1.1791545177162188E-2</v>
      </c>
      <c r="K4733" s="16">
        <f>[1]!s_is(A4733,61,"FY","YTD","20251231",1,"",100000000)</f>
        <v>4.6509041783999994</v>
      </c>
      <c r="L4733" s="16">
        <f>[1]!s_is(A4733,61,"FY","YTD","20241231",1,"",100000000)</f>
        <v>5.0873502882999997</v>
      </c>
      <c r="M4733" s="16">
        <f t="shared" si="220"/>
        <v>-8.5790457736662773E-2</v>
      </c>
      <c r="N4733" s="16">
        <f>[1]!s_fa_roe(A4733,"20251231")</f>
        <v>5.4762000000000004</v>
      </c>
      <c r="O4733" s="16">
        <f>[1]!s_stmnote_rdexp(A4733,"20251231",1,10000)</f>
        <v>65852.611118000001</v>
      </c>
      <c r="P4733" s="20">
        <f t="shared" si="221"/>
        <v>3.3145316912603397E-2</v>
      </c>
      <c r="Q4733" s="16">
        <f>[1]!s_margin_tradingbalance(A4733,"",10000)</f>
        <v>32503.561799999999</v>
      </c>
      <c r="R4733" s="16">
        <f>[1]!s_margin_seclendingbalance(A4733,"",10000)</f>
        <v>24.684000000000001</v>
      </c>
      <c r="S4733" s="17">
        <f>[1]!s_val_ev(A4733,"",100000000)</f>
        <v>56.323787304</v>
      </c>
      <c r="T4733" s="17">
        <f>[1]!share_freesharesmv(A4733,"",100000000)</f>
        <v>32.141327402800009</v>
      </c>
      <c r="U4733" s="17">
        <f>[1]!s_dq_amount_btin(A4733,E4733,100000000)</f>
        <v>0.42233463999999998</v>
      </c>
      <c r="V4733" s="17">
        <f>[1]!s_dq_turn(A4733,E4733)</f>
        <v>0.7627909147535048</v>
      </c>
      <c r="W4733" s="2">
        <f>[1]!s_pq_amount(A4733,"20260101","",100000000)</f>
        <v>111.68122888000001</v>
      </c>
      <c r="X4733" s="2">
        <f>[1]!s_pq_avgamount(A4733,"20260101","",100000000)</f>
        <v>1.0152838989090909</v>
      </c>
      <c r="Y4733" s="17">
        <f>[1]!s_ipo_dilutedpe(A4733)</f>
        <v>0</v>
      </c>
      <c r="Z4733" s="12">
        <f>[1]!s_ipo_collection_total(A4733,100000000)</f>
        <v>1.2679</v>
      </c>
      <c r="AA4733" s="2">
        <f>[1]!s_val_pe_ttm(A4733,E4733)</f>
        <v>12.569875717163086</v>
      </c>
      <c r="AB4733" s="5">
        <f>[1]!s_info_zjtxornot1(A4733,"")</f>
        <v>0</v>
      </c>
      <c r="AC4733" s="22" t="str">
        <f>[1]!s_info_nature1(A4733,"")</f>
        <v>地方国有企业</v>
      </c>
      <c r="AD4733" s="6" t="str">
        <f>[1]!s_info_city(A4733)</f>
        <v>长春市</v>
      </c>
      <c r="AE4733" s="6" t="str">
        <f>[1]!s_info_province(A4733)</f>
        <v>吉林省</v>
      </c>
      <c r="AF4733">
        <v>125.3245</v>
      </c>
      <c r="AG4733">
        <v>43.886840999999997</v>
      </c>
    </row>
    <row r="4734" spans="1:33" x14ac:dyDescent="0.3">
      <c r="A4734" s="12" t="s">
        <v>9702</v>
      </c>
      <c r="B4734" s="12" t="s">
        <v>9703</v>
      </c>
      <c r="C4734" s="16" t="str">
        <f>[1]!s_info_mkt(A4734)</f>
        <v>主板</v>
      </c>
      <c r="D4734" s="16" t="str">
        <f>[1]!s_ipo_listeddate(A4734)</f>
        <v>1994-05-25</v>
      </c>
      <c r="E4734" s="16" t="str">
        <f>[1]!lastradeday_s("000002","")</f>
        <v>2026-06-22</v>
      </c>
      <c r="F4734" s="16" t="str">
        <f>[1]!s_info_industry_csrc2023(A4734,"",3)</f>
        <v>煤炭开采和洗选业</v>
      </c>
      <c r="G4734" s="16" t="str">
        <f>[1]!s_info_industry_csrc2023(A4734,"",1)</f>
        <v>采矿业</v>
      </c>
      <c r="H4734" s="16">
        <f>[1]!s_is(A4734,83,"FY","YTD","20251231",1,"",100000000)</f>
        <v>5.0796380774000003</v>
      </c>
      <c r="I4734" s="16">
        <f>[1]!s_is(A4734,83,"FY","YTD","20241231",1,"",100000000)</f>
        <v>8.2065511444000006</v>
      </c>
      <c r="J4734" s="16">
        <f t="shared" si="219"/>
        <v>-0.38102645215752395</v>
      </c>
      <c r="K4734" s="16">
        <f>[1]!s_is(A4734,61,"FY","YTD","20251231",1,"",100000000)</f>
        <v>-1.5331497515000001</v>
      </c>
      <c r="L4734" s="16">
        <f>[1]!s_is(A4734,61,"FY","YTD","20241231",1,"",100000000)</f>
        <v>-1.1118700318000001</v>
      </c>
      <c r="M4734" s="16">
        <f t="shared" si="220"/>
        <v>-0.37889295299918518</v>
      </c>
      <c r="N4734" s="16">
        <f>[1]!s_fa_roe(A4734,"20251231")</f>
        <v>-113.8985</v>
      </c>
      <c r="O4734" s="16">
        <f>[1]!s_stmnote_rdexp(A4734,"20251231",1,10000)</f>
        <v>0</v>
      </c>
      <c r="P4734" s="20">
        <f t="shared" si="221"/>
        <v>0</v>
      </c>
      <c r="Q4734" s="16">
        <f>[1]!s_margin_tradingbalance(A4734,"",10000)</f>
        <v>0</v>
      </c>
      <c r="R4734" s="16">
        <f>[1]!s_margin_seclendingbalance(A4734,"",10000)</f>
        <v>0</v>
      </c>
      <c r="S4734" s="17">
        <f>[1]!s_val_ev(A4734,"",100000000)</f>
        <v>48.921220699999999</v>
      </c>
      <c r="T4734" s="17">
        <f>[1]!share_freesharesmv(A4734,"",100000000)</f>
        <v>33.651349879400001</v>
      </c>
      <c r="U4734" s="17">
        <f>[1]!s_dq_amount_btin(A4734,E4734,100000000)</f>
        <v>3.1596455899999998</v>
      </c>
      <c r="V4734" s="17">
        <f>[1]!s_dq_turn(A4734,E4734)</f>
        <v>6.6731192677963795</v>
      </c>
      <c r="W4734" s="2">
        <f>[1]!s_pq_amount(A4734,"20260101","",100000000)</f>
        <v>187.43053945</v>
      </c>
      <c r="X4734" s="2">
        <f>[1]!s_pq_avgamount(A4734,"20260101","",100000000)</f>
        <v>1.703913995</v>
      </c>
      <c r="Y4734" s="17">
        <f>[1]!s_ipo_dilutedpe(A4734)</f>
        <v>0</v>
      </c>
      <c r="Z4734" s="12">
        <f>[1]!s_ipo_collection_total(A4734,100000000)</f>
        <v>1.2</v>
      </c>
      <c r="AA4734" s="2">
        <f>[1]!s_val_pe_ttm(A4734,E4734)</f>
        <v>-31.986274719238281</v>
      </c>
      <c r="AB4734" s="5">
        <f>[1]!s_info_zjtxornot1(A4734,"")</f>
        <v>0</v>
      </c>
      <c r="AC4734" s="22" t="str">
        <f>[1]!s_info_nature1(A4734,"")</f>
        <v>民营企业</v>
      </c>
      <c r="AD4734" s="6" t="str">
        <f>[1]!s_info_city(A4734)</f>
        <v>海口市</v>
      </c>
      <c r="AE4734" s="6" t="str">
        <f>[1]!s_info_province(A4734)</f>
        <v>海南省</v>
      </c>
      <c r="AF4734">
        <v>110.33119000000001</v>
      </c>
      <c r="AG4734">
        <v>20.031970999999999</v>
      </c>
    </row>
    <row r="4735" spans="1:33" x14ac:dyDescent="0.3">
      <c r="A4735" s="12" t="s">
        <v>9704</v>
      </c>
      <c r="B4735" s="12" t="s">
        <v>9705</v>
      </c>
      <c r="C4735" s="16" t="str">
        <f>[1]!s_info_mkt(A4735)</f>
        <v>主板</v>
      </c>
      <c r="D4735" s="16" t="str">
        <f>[1]!s_ipo_listeddate(A4735)</f>
        <v>2011-04-22</v>
      </c>
      <c r="E4735" s="16" t="str">
        <f>[1]!lastradeday_s("000002","")</f>
        <v>2026-06-22</v>
      </c>
      <c r="F4735" s="16" t="str">
        <f>[1]!s_info_industry_csrc2023(A4735,"",3)</f>
        <v>批发业</v>
      </c>
      <c r="G4735" s="16" t="str">
        <f>[1]!s_info_industry_csrc2023(A4735,"",1)</f>
        <v>批发和零售业</v>
      </c>
      <c r="H4735" s="16">
        <f>[1]!s_is(A4735,83,"FY","YTD","20251231",1,"",100000000)</f>
        <v>4.7047009229999999</v>
      </c>
      <c r="I4735" s="16">
        <f>[1]!s_is(A4735,83,"FY","YTD","20241231",1,"",100000000)</f>
        <v>3.6952406858</v>
      </c>
      <c r="J4735" s="16">
        <f t="shared" si="219"/>
        <v>0.27317848092524377</v>
      </c>
      <c r="K4735" s="16">
        <f>[1]!s_is(A4735,61,"FY","YTD","20251231",1,"",100000000)</f>
        <v>-0.26403923489999997</v>
      </c>
      <c r="L4735" s="16">
        <f>[1]!s_is(A4735,61,"FY","YTD","20241231",1,"",100000000)</f>
        <v>-0.18395061930000001</v>
      </c>
      <c r="M4735" s="16">
        <f t="shared" si="220"/>
        <v>-0.43538105989948123</v>
      </c>
      <c r="N4735" s="16">
        <f>[1]!s_fa_roe(A4735,"20251231")</f>
        <v>-3.1526999999999998</v>
      </c>
      <c r="O4735" s="16">
        <f>[1]!s_stmnote_rdexp(A4735,"20251231",1,10000)</f>
        <v>0</v>
      </c>
      <c r="P4735" s="20">
        <f t="shared" si="221"/>
        <v>0</v>
      </c>
      <c r="Q4735" s="16">
        <f>[1]!s_margin_tradingbalance(A4735,"",10000)</f>
        <v>14491.2862</v>
      </c>
      <c r="R4735" s="16">
        <f>[1]!s_margin_seclendingbalance(A4735,"",10000)</f>
        <v>24.957000000000001</v>
      </c>
      <c r="S4735" s="17">
        <f>[1]!s_val_ev(A4735,"",100000000)</f>
        <v>36.3735</v>
      </c>
      <c r="T4735" s="17">
        <f>[1]!share_freesharesmv(A4735,"",100000000)</f>
        <v>31.497474499999999</v>
      </c>
      <c r="U4735" s="17">
        <f>[1]!s_dq_amount_btin(A4735,E4735,100000000)</f>
        <v>1.56550342</v>
      </c>
      <c r="V4735" s="17">
        <f>[1]!s_dq_turn(A4735,E4735)</f>
        <v>4.5420343626968194</v>
      </c>
      <c r="W4735" s="2">
        <f>[1]!s_pq_amount(A4735,"20260101","",100000000)</f>
        <v>613.86185402000001</v>
      </c>
      <c r="X4735" s="2">
        <f>[1]!s_pq_avgamount(A4735,"20260101","",100000000)</f>
        <v>5.580562309272727</v>
      </c>
      <c r="Y4735" s="17">
        <f>[1]!s_ipo_dilutedpe(A4735)</f>
        <v>48.78</v>
      </c>
      <c r="Z4735" s="12">
        <f>[1]!s_ipo_collection_total(A4735,100000000)</f>
        <v>6.76</v>
      </c>
      <c r="AA4735" s="2">
        <f>[1]!s_val_pe_ttm(A4735,E4735)</f>
        <v>-297.0557861328125</v>
      </c>
      <c r="AB4735" s="5">
        <f>[1]!s_info_zjtxornot1(A4735,"")</f>
        <v>0</v>
      </c>
      <c r="AC4735" s="22" t="str">
        <f>[1]!s_info_nature1(A4735,"")</f>
        <v>公众企业</v>
      </c>
      <c r="AD4735" s="6" t="str">
        <f>[1]!s_info_city(A4735)</f>
        <v>汕头市</v>
      </c>
      <c r="AE4735" s="6" t="str">
        <f>[1]!s_info_province(A4735)</f>
        <v>广东省</v>
      </c>
      <c r="AF4735">
        <v>116.70846299999999</v>
      </c>
      <c r="AG4735">
        <v>23.371020000000001</v>
      </c>
    </row>
    <row r="4736" spans="1:33" x14ac:dyDescent="0.3">
      <c r="A4736" s="12" t="s">
        <v>9706</v>
      </c>
      <c r="B4736" s="12" t="s">
        <v>9707</v>
      </c>
      <c r="C4736" s="16" t="str">
        <f>[1]!s_info_mkt(A4736)</f>
        <v>科创板</v>
      </c>
      <c r="D4736" s="16" t="str">
        <f>[1]!s_ipo_listeddate(A4736)</f>
        <v>2022-11-10</v>
      </c>
      <c r="E4736" s="16" t="str">
        <f>[1]!lastradeday_s("000002","")</f>
        <v>2026-06-22</v>
      </c>
      <c r="F4736" s="16" t="str">
        <f>[1]!s_info_industry_csrc2023(A4736,"",3)</f>
        <v>计算机、通信和其他电子设备制造业</v>
      </c>
      <c r="G4736" s="16" t="str">
        <f>[1]!s_info_industry_csrc2023(A4736,"",1)</f>
        <v>制造业</v>
      </c>
      <c r="H4736" s="16">
        <f>[1]!s_is(A4736,83,"FY","YTD","20251231",1,"",100000000)</f>
        <v>10.052457244799999</v>
      </c>
      <c r="I4736" s="16">
        <f>[1]!s_is(A4736,83,"FY","YTD","20241231",1,"",100000000)</f>
        <v>9.959458530900001</v>
      </c>
      <c r="J4736" s="16">
        <f t="shared" si="219"/>
        <v>9.3377279107555999E-3</v>
      </c>
      <c r="K4736" s="16">
        <f>[1]!s_is(A4736,61,"FY","YTD","20251231",1,"",100000000)</f>
        <v>2.092806376</v>
      </c>
      <c r="L4736" s="16">
        <f>[1]!s_is(A4736,61,"FY","YTD","20241231",1,"",100000000)</f>
        <v>2.3290375340999998</v>
      </c>
      <c r="M4736" s="16">
        <f t="shared" si="220"/>
        <v>-0.10142866082717969</v>
      </c>
      <c r="N4736" s="16">
        <f>[1]!s_fa_roe(A4736,"20251231")</f>
        <v>4.7229000000000001</v>
      </c>
      <c r="O4736" s="16">
        <f>[1]!s_stmnote_rdexp(A4736,"20251231",1,10000)</f>
        <v>9241.43</v>
      </c>
      <c r="P4736" s="20">
        <f t="shared" si="221"/>
        <v>9.1932049795889134E-2</v>
      </c>
      <c r="Q4736" s="16">
        <f>[1]!s_margin_tradingbalance(A4736,"",10000)</f>
        <v>56917.404399999999</v>
      </c>
      <c r="R4736" s="16">
        <f>[1]!s_margin_seclendingbalance(A4736,"",10000)</f>
        <v>394.85169999999999</v>
      </c>
      <c r="S4736" s="17">
        <f>[1]!s_val_ev(A4736,"",100000000)</f>
        <v>316.82649081720001</v>
      </c>
      <c r="T4736" s="17">
        <f>[1]!share_freesharesmv(A4736,"",100000000)</f>
        <v>81.224571957199998</v>
      </c>
      <c r="U4736" s="17">
        <f>[1]!s_dq_amount_btin(A4736,E4736,100000000)</f>
        <v>12.126672080000001</v>
      </c>
      <c r="V4736" s="17">
        <f>[1]!s_dq_turn(A4736,E4736)</f>
        <v>3.8631954908284234</v>
      </c>
      <c r="W4736" s="2">
        <f>[1]!s_pq_amount(A4736,"20260101","",100000000)</f>
        <v>468.19627832999998</v>
      </c>
      <c r="X4736" s="2">
        <f>[1]!s_pq_avgamount(A4736,"20260101","",100000000)</f>
        <v>4.2563298029999999</v>
      </c>
      <c r="Y4736" s="17">
        <f>[1]!s_ipo_dilutedpe(A4736)</f>
        <v>91.53</v>
      </c>
      <c r="Z4736" s="12">
        <f>[1]!s_ipo_collection_total(A4736,100000000)</f>
        <v>18.545886957800001</v>
      </c>
      <c r="AA4736" s="2">
        <f>[1]!s_val_pe_ttm(A4736,E4736)</f>
        <v>150.59750366210938</v>
      </c>
      <c r="AB4736" s="5">
        <f>[1]!s_info_zjtxornot1(A4736,"")</f>
        <v>1</v>
      </c>
      <c r="AC4736" s="22" t="str">
        <f>[1]!s_info_nature1(A4736,"")</f>
        <v>外资企业</v>
      </c>
      <c r="AD4736" s="6" t="str">
        <f>[1]!s_info_city(A4736)</f>
        <v>北京市</v>
      </c>
      <c r="AE4736" s="6" t="str">
        <f>[1]!s_info_province(A4736)</f>
        <v>北京</v>
      </c>
      <c r="AF4736">
        <v>116.40528500000001</v>
      </c>
      <c r="AG4736">
        <v>39.904989</v>
      </c>
    </row>
    <row r="4737" spans="1:33" x14ac:dyDescent="0.3">
      <c r="A4737" s="12" t="s">
        <v>9708</v>
      </c>
      <c r="B4737" s="12" t="s">
        <v>9709</v>
      </c>
      <c r="C4737" s="16" t="str">
        <f>[1]!s_info_mkt(A4737)</f>
        <v>主板</v>
      </c>
      <c r="D4737" s="16" t="str">
        <f>[1]!s_ipo_listeddate(A4737)</f>
        <v>2017-04-14</v>
      </c>
      <c r="E4737" s="16" t="str">
        <f>[1]!lastradeday_s("000002","")</f>
        <v>2026-06-22</v>
      </c>
      <c r="F4737" s="16" t="str">
        <f>[1]!s_info_industry_csrc2023(A4737,"",3)</f>
        <v>化学原料和化学制品制造业</v>
      </c>
      <c r="G4737" s="16" t="str">
        <f>[1]!s_info_industry_csrc2023(A4737,"",1)</f>
        <v>制造业</v>
      </c>
      <c r="H4737" s="16">
        <f>[1]!s_is(A4737,83,"FY","YTD","20251231",1,"",100000000)</f>
        <v>12.596677680399999</v>
      </c>
      <c r="I4737" s="16">
        <f>[1]!s_is(A4737,83,"FY","YTD","20241231",1,"",100000000)</f>
        <v>9.6989336182999999</v>
      </c>
      <c r="J4737" s="16">
        <f t="shared" si="219"/>
        <v>0.29876934683133816</v>
      </c>
      <c r="K4737" s="16">
        <f>[1]!s_is(A4737,61,"FY","YTD","20251231",1,"",100000000)</f>
        <v>-0.92053690300000002</v>
      </c>
      <c r="L4737" s="16">
        <f>[1]!s_is(A4737,61,"FY","YTD","20241231",1,"",100000000)</f>
        <v>0.35142986579999996</v>
      </c>
      <c r="M4737" s="16">
        <f t="shared" si="220"/>
        <v>-3.6194043039127499</v>
      </c>
      <c r="N4737" s="16">
        <f>[1]!s_fa_roe(A4737,"20251231")</f>
        <v>-5.0092999999999996</v>
      </c>
      <c r="O4737" s="16">
        <f>[1]!s_stmnote_rdexp(A4737,"20251231",1,10000)</f>
        <v>4152.1713559999998</v>
      </c>
      <c r="P4737" s="20">
        <f t="shared" si="221"/>
        <v>3.296243232817362E-2</v>
      </c>
      <c r="Q4737" s="16">
        <f>[1]!s_margin_tradingbalance(A4737,"",10000)</f>
        <v>43312.858399999997</v>
      </c>
      <c r="R4737" s="16">
        <f>[1]!s_margin_seclendingbalance(A4737,"",10000)</f>
        <v>286.80619999999999</v>
      </c>
      <c r="S4737" s="17">
        <f>[1]!s_val_ev(A4737,"",100000000)</f>
        <v>191.9736</v>
      </c>
      <c r="T4737" s="17">
        <f>[1]!share_freesharesmv(A4737,"",100000000)</f>
        <v>52.578074721999997</v>
      </c>
      <c r="U4737" s="17">
        <f>[1]!s_dq_amount_btin(A4737,E4737,100000000)</f>
        <v>4.9764860400000002</v>
      </c>
      <c r="V4737" s="17">
        <f>[1]!s_dq_turn(A4737,E4737)</f>
        <v>2.6161965811965811</v>
      </c>
      <c r="W4737" s="2">
        <f>[1]!s_pq_amount(A4737,"20260101","",100000000)</f>
        <v>347.52158981000002</v>
      </c>
      <c r="X4737" s="2">
        <f>[1]!s_pq_avgamount(A4737,"20260101","",100000000)</f>
        <v>3.1592871800909088</v>
      </c>
      <c r="Y4737" s="17">
        <f>[1]!s_ipo_dilutedpe(A4737)</f>
        <v>22.97</v>
      </c>
      <c r="Z4737" s="12">
        <f>[1]!s_ipo_collection_total(A4737,100000000)</f>
        <v>6.1109999999999998</v>
      </c>
      <c r="AA4737" s="2">
        <f>[1]!s_val_pe_ttm(A4737,E4737)</f>
        <v>-461.311279296875</v>
      </c>
      <c r="AB4737" s="5">
        <f>[1]!s_info_zjtxornot1(A4737,"")</f>
        <v>1</v>
      </c>
      <c r="AC4737" s="22" t="str">
        <f>[1]!s_info_nature1(A4737,"")</f>
        <v>民营企业</v>
      </c>
      <c r="AD4737" s="6" t="str">
        <f>[1]!s_info_city(A4737)</f>
        <v>福清市</v>
      </c>
      <c r="AE4737" s="6" t="str">
        <f>[1]!s_info_province(A4737)</f>
        <v>福建省</v>
      </c>
      <c r="AF4737">
        <v>119.37754700000001</v>
      </c>
      <c r="AG4737">
        <v>25.638121000000002</v>
      </c>
    </row>
    <row r="4738" spans="1:33" x14ac:dyDescent="0.3">
      <c r="A4738" s="12" t="s">
        <v>9710</v>
      </c>
      <c r="B4738" s="12" t="s">
        <v>9711</v>
      </c>
      <c r="C4738" s="16" t="str">
        <f>[1]!s_info_mkt(A4738)</f>
        <v>主板</v>
      </c>
      <c r="D4738" s="16" t="str">
        <f>[1]!s_ipo_listeddate(A4738)</f>
        <v>2020-10-19</v>
      </c>
      <c r="E4738" s="16" t="str">
        <f>[1]!lastradeday_s("000002","")</f>
        <v>2026-06-22</v>
      </c>
      <c r="F4738" s="16" t="str">
        <f>[1]!s_info_industry_csrc2023(A4738,"",3)</f>
        <v>电气机械和器材制造业</v>
      </c>
      <c r="G4738" s="16" t="str">
        <f>[1]!s_info_industry_csrc2023(A4738,"",1)</f>
        <v>制造业</v>
      </c>
      <c r="H4738" s="16">
        <f>[1]!s_is(A4738,83,"FY","YTD","20251231",1,"",100000000)</f>
        <v>2.2676436597</v>
      </c>
      <c r="I4738" s="16">
        <f>[1]!s_is(A4738,83,"FY","YTD","20241231",1,"",100000000)</f>
        <v>4.2953215676999994</v>
      </c>
      <c r="J4738" s="16">
        <f t="shared" si="219"/>
        <v>-0.47206661388235782</v>
      </c>
      <c r="K4738" s="16">
        <f>[1]!s_is(A4738,61,"FY","YTD","20251231",1,"",100000000)</f>
        <v>-0.56421168560000001</v>
      </c>
      <c r="L4738" s="16">
        <f>[1]!s_is(A4738,61,"FY","YTD","20241231",1,"",100000000)</f>
        <v>0.60300561750000004</v>
      </c>
      <c r="M4738" s="16">
        <f t="shared" si="220"/>
        <v>-1.9356657205602237</v>
      </c>
      <c r="N4738" s="16">
        <f>[1]!s_fa_roe(A4738,"20251231")</f>
        <v>-3.0207999999999999</v>
      </c>
      <c r="O4738" s="16">
        <f>[1]!s_stmnote_rdexp(A4738,"20251231",1,10000)</f>
        <v>1397.6658300000001</v>
      </c>
      <c r="P4738" s="20">
        <f t="shared" si="221"/>
        <v>6.1635161416185892E-2</v>
      </c>
      <c r="Q4738" s="16">
        <f>[1]!s_margin_tradingbalance(A4738,"",10000)</f>
        <v>0</v>
      </c>
      <c r="R4738" s="16">
        <f>[1]!s_margin_seclendingbalance(A4738,"",10000)</f>
        <v>0</v>
      </c>
      <c r="S4738" s="17">
        <f>[1]!s_val_ev(A4738,"",100000000)</f>
        <v>25.806131714999999</v>
      </c>
      <c r="T4738" s="17">
        <f>[1]!share_freesharesmv(A4738,"",100000000)</f>
        <v>8.2467717149999995</v>
      </c>
      <c r="U4738" s="17">
        <f>[1]!s_dq_amount_btin(A4738,E4738,100000000)</f>
        <v>0.40418103999999999</v>
      </c>
      <c r="V4738" s="17">
        <f>[1]!s_dq_turn(A4738,E4738)</f>
        <v>1.5670364798027614</v>
      </c>
      <c r="W4738" s="2">
        <f>[1]!s_pq_amount(A4738,"20260101","",100000000)</f>
        <v>72.290352569999996</v>
      </c>
      <c r="X4738" s="2">
        <f>[1]!s_pq_avgamount(A4738,"20260101","",100000000)</f>
        <v>0.66321424376146787</v>
      </c>
      <c r="Y4738" s="17">
        <f>[1]!s_ipo_dilutedpe(A4738)</f>
        <v>22.99</v>
      </c>
      <c r="Z4738" s="12">
        <f>[1]!s_ipo_collection_total(A4738,100000000)</f>
        <v>8.5500799999999995</v>
      </c>
      <c r="AA4738" s="2">
        <f>[1]!s_val_pe_ttm(A4738,E4738)</f>
        <v>-41.399635314941406</v>
      </c>
      <c r="AB4738" s="5">
        <f>[1]!s_info_zjtxornot1(A4738,"")</f>
        <v>0</v>
      </c>
      <c r="AC4738" s="22" t="str">
        <f>[1]!s_info_nature1(A4738,"")</f>
        <v>民营企业</v>
      </c>
      <c r="AD4738" s="6" t="str">
        <f>[1]!s_info_city(A4738)</f>
        <v>嵊州市</v>
      </c>
      <c r="AE4738" s="6" t="str">
        <f>[1]!s_info_province(A4738)</f>
        <v>浙江省</v>
      </c>
      <c r="AF4738">
        <v>120.761431</v>
      </c>
      <c r="AG4738">
        <v>29.591007999999999</v>
      </c>
    </row>
    <row r="4739" spans="1:33" x14ac:dyDescent="0.3">
      <c r="A4739" s="12" t="s">
        <v>9712</v>
      </c>
      <c r="B4739" s="12" t="s">
        <v>9713</v>
      </c>
      <c r="C4739" s="16" t="str">
        <f>[1]!s_info_mkt(A4739)</f>
        <v>主板</v>
      </c>
      <c r="D4739" s="16" t="str">
        <f>[1]!s_ipo_listeddate(A4739)</f>
        <v>1996-11-20</v>
      </c>
      <c r="E4739" s="16" t="str">
        <f>[1]!lastradeday_s("000002","")</f>
        <v>2026-06-22</v>
      </c>
      <c r="F4739" s="16" t="str">
        <f>[1]!s_info_industry_csrc2023(A4739,"",3)</f>
        <v>化学原料和化学制品制造业</v>
      </c>
      <c r="G4739" s="16" t="str">
        <f>[1]!s_info_industry_csrc2023(A4739,"",1)</f>
        <v>制造业</v>
      </c>
      <c r="H4739" s="16">
        <f>[1]!s_is(A4739,83,"FY","YTD","20251231",1,"",100000000)</f>
        <v>17.0963734159</v>
      </c>
      <c r="I4739" s="16">
        <f>[1]!s_is(A4739,83,"FY","YTD","20241231",1,"",100000000)</f>
        <v>18.461151838299998</v>
      </c>
      <c r="J4739" s="16">
        <f t="shared" ref="J4739:J4802" si="222">H4739/I4739-1</f>
        <v>-7.3927046067006064E-2</v>
      </c>
      <c r="K4739" s="16">
        <f>[1]!s_is(A4739,61,"FY","YTD","20251231",1,"",100000000)</f>
        <v>-5.5355637996000002</v>
      </c>
      <c r="L4739" s="16">
        <f>[1]!s_is(A4739,61,"FY","YTD","20241231",1,"",100000000)</f>
        <v>-5.0256025050000002</v>
      </c>
      <c r="M4739" s="16">
        <f t="shared" ref="M4739:M4802" si="223">(K4739-L4739)/ABS(L4739)</f>
        <v>-0.10147266802192109</v>
      </c>
      <c r="N4739" s="16">
        <f>[1]!s_fa_roe(A4739,"20251231")</f>
        <v>-47.587699999999998</v>
      </c>
      <c r="O4739" s="16">
        <f>[1]!s_stmnote_rdexp(A4739,"20251231",1,10000)</f>
        <v>588.67063700000006</v>
      </c>
      <c r="P4739" s="20">
        <f t="shared" ref="P4739:P4802" si="224">O4739/H4739/10000</f>
        <v>3.4432485924326124E-3</v>
      </c>
      <c r="Q4739" s="16">
        <f>[1]!s_margin_tradingbalance(A4739,"",10000)</f>
        <v>0</v>
      </c>
      <c r="R4739" s="16">
        <f>[1]!s_margin_seclendingbalance(A4739,"",10000)</f>
        <v>0</v>
      </c>
      <c r="S4739" s="17">
        <f>[1]!s_val_ev(A4739,"",100000000)</f>
        <v>26.406952740999998</v>
      </c>
      <c r="T4739" s="17">
        <f>[1]!share_freesharesmv(A4739,"",100000000)</f>
        <v>14.170307642999999</v>
      </c>
      <c r="U4739" s="17">
        <f>[1]!s_dq_amount_btin(A4739,E4739,100000000)</f>
        <v>0.52543132000000004</v>
      </c>
      <c r="V4739" s="17">
        <f>[1]!s_dq_turn(A4739,E4739)</f>
        <v>2.187725321796683</v>
      </c>
      <c r="W4739" s="2">
        <f>[1]!s_pq_amount(A4739,"20260101","",100000000)</f>
        <v>95.859223159999999</v>
      </c>
      <c r="X4739" s="2">
        <f>[1]!s_pq_avgamount(A4739,"20260101","",100000000)</f>
        <v>0.87144748327272725</v>
      </c>
      <c r="Y4739" s="17">
        <f>[1]!s_ipo_dilutedpe(A4739)</f>
        <v>0</v>
      </c>
      <c r="Z4739" s="12">
        <f>[1]!s_ipo_collection_total(A4739,100000000)</f>
        <v>0.9</v>
      </c>
      <c r="AA4739" s="2">
        <f>[1]!s_val_pe_ttm(A4739,E4739)</f>
        <v>-4.3982596397399902</v>
      </c>
      <c r="AB4739" s="5">
        <f>[1]!s_info_zjtxornot1(A4739,"")</f>
        <v>0</v>
      </c>
      <c r="AC4739" s="22" t="str">
        <f>[1]!s_info_nature1(A4739,"")</f>
        <v>中央国有企业</v>
      </c>
      <c r="AD4739" s="6" t="str">
        <f>[1]!s_info_city(A4739)</f>
        <v>石嘴山市</v>
      </c>
      <c r="AE4739" s="6" t="str">
        <f>[1]!s_info_province(A4739)</f>
        <v>宁夏回族自治区</v>
      </c>
      <c r="AF4739">
        <v>106.37617299999999</v>
      </c>
      <c r="AG4739">
        <v>39.013330000000003</v>
      </c>
    </row>
    <row r="4740" spans="1:33" x14ac:dyDescent="0.3">
      <c r="A4740" s="12" t="s">
        <v>9714</v>
      </c>
      <c r="B4740" s="12" t="s">
        <v>9715</v>
      </c>
      <c r="C4740" s="16" t="str">
        <f>[1]!s_info_mkt(A4740)</f>
        <v>主板</v>
      </c>
      <c r="D4740" s="16" t="str">
        <f>[1]!s_ipo_listeddate(A4740)</f>
        <v>1998-04-20</v>
      </c>
      <c r="E4740" s="16" t="str">
        <f>[1]!lastradeday_s("000002","")</f>
        <v>2026-06-22</v>
      </c>
      <c r="F4740" s="16" t="str">
        <f>[1]!s_info_industry_csrc2023(A4740,"",3)</f>
        <v>航空运输业</v>
      </c>
      <c r="G4740" s="16" t="str">
        <f>[1]!s_info_industry_csrc2023(A4740,"",1)</f>
        <v>交通运输、仓储和邮政业</v>
      </c>
      <c r="H4740" s="16">
        <f>[1]!s_is(A4740,83,"FY","YTD","20251231",1,"",100000000)</f>
        <v>51.283509455200004</v>
      </c>
      <c r="I4740" s="16">
        <f>[1]!s_is(A4740,83,"FY","YTD","20241231",1,"",100000000)</f>
        <v>47.393082349099998</v>
      </c>
      <c r="J4740" s="16">
        <f t="shared" si="222"/>
        <v>8.2088501385980894E-2</v>
      </c>
      <c r="K4740" s="16">
        <f>[1]!s_is(A4740,61,"FY","YTD","20251231",1,"",100000000)</f>
        <v>5.2520536113</v>
      </c>
      <c r="L4740" s="16">
        <f>[1]!s_is(A4740,61,"FY","YTD","20241231",1,"",100000000)</f>
        <v>4.4303961273999999</v>
      </c>
      <c r="M4740" s="16">
        <f t="shared" si="223"/>
        <v>0.18545914637709698</v>
      </c>
      <c r="N4740" s="16">
        <f>[1]!s_fa_roe(A4740,"20251231")</f>
        <v>4.5708000000000002</v>
      </c>
      <c r="O4740" s="16">
        <f>[1]!s_stmnote_rdexp(A4740,"20251231",1,10000)</f>
        <v>0</v>
      </c>
      <c r="P4740" s="20">
        <f t="shared" si="224"/>
        <v>0</v>
      </c>
      <c r="Q4740" s="16">
        <f>[1]!s_margin_tradingbalance(A4740,"",10000)</f>
        <v>69397.849199999997</v>
      </c>
      <c r="R4740" s="16">
        <f>[1]!s_margin_seclendingbalance(A4740,"",10000)</f>
        <v>186.44280000000001</v>
      </c>
      <c r="S4740" s="17">
        <f>[1]!s_val_ev(A4740,"",100000000)</f>
        <v>127.9680173616</v>
      </c>
      <c r="T4740" s="17">
        <f>[1]!share_freesharesmv(A4740,"",100000000)</f>
        <v>55.064120904000006</v>
      </c>
      <c r="U4740" s="17">
        <f>[1]!s_dq_amount_btin(A4740,E4740,100000000)</f>
        <v>0.81264177000000004</v>
      </c>
      <c r="V4740" s="17">
        <f>[1]!s_dq_turn(A4740,E4740)</f>
        <v>0.64197682588033833</v>
      </c>
      <c r="W4740" s="2">
        <f>[1]!s_pq_amount(A4740,"20260101","",100000000)</f>
        <v>98.708983020000005</v>
      </c>
      <c r="X4740" s="2">
        <f>[1]!s_pq_avgamount(A4740,"20260101","",100000000)</f>
        <v>0.89735439109090909</v>
      </c>
      <c r="Y4740" s="17">
        <f>[1]!s_ipo_dilutedpe(A4740)</f>
        <v>0</v>
      </c>
      <c r="Z4740" s="12">
        <f>[1]!s_ipo_collection_total(A4740,100000000)</f>
        <v>6.38</v>
      </c>
      <c r="AA4740" s="2">
        <f>[1]!s_val_pe_ttm(A4740,E4740)</f>
        <v>20.6236572265625</v>
      </c>
      <c r="AB4740" s="5">
        <f>[1]!s_info_zjtxornot1(A4740,"")</f>
        <v>0</v>
      </c>
      <c r="AC4740" s="22" t="str">
        <f>[1]!s_info_nature1(A4740,"")</f>
        <v>地方国有企业</v>
      </c>
      <c r="AD4740" s="6" t="str">
        <f>[1]!s_info_city(A4740)</f>
        <v>深圳市</v>
      </c>
      <c r="AE4740" s="6" t="str">
        <f>[1]!s_info_province(A4740)</f>
        <v>广东省</v>
      </c>
      <c r="AF4740">
        <v>114.085947</v>
      </c>
      <c r="AG4740">
        <v>22.547000000000001</v>
      </c>
    </row>
    <row r="4741" spans="1:33" x14ac:dyDescent="0.3">
      <c r="A4741" s="12" t="s">
        <v>421</v>
      </c>
      <c r="B4741" s="12" t="s">
        <v>422</v>
      </c>
      <c r="C4741" s="16" t="str">
        <f>[1]!s_info_mkt(A4741)</f>
        <v>北证</v>
      </c>
      <c r="D4741" s="16" t="str">
        <f>[1]!s_ipo_listeddate(A4741)</f>
        <v>2023-04-18</v>
      </c>
      <c r="E4741" s="16" t="str">
        <f>[1]!lastradeday_s("000002","")</f>
        <v>2026-06-22</v>
      </c>
      <c r="F4741" s="16" t="str">
        <f>[1]!s_info_industry_csrc2023(A4741,"",3)</f>
        <v>化学原料和化学制品制造业</v>
      </c>
      <c r="G4741" s="16" t="str">
        <f>[1]!s_info_industry_csrc2023(A4741,"",1)</f>
        <v>制造业</v>
      </c>
      <c r="H4741" s="16">
        <f>[1]!s_is(A4741,83,"FY","YTD","20251231",1,"",100000000)</f>
        <v>7.2600572874000004</v>
      </c>
      <c r="I4741" s="16">
        <f>[1]!s_is(A4741,83,"FY","YTD","20241231",1,"",100000000)</f>
        <v>7.8245724788999995</v>
      </c>
      <c r="J4741" s="16">
        <f t="shared" si="222"/>
        <v>-7.2146458227882682E-2</v>
      </c>
      <c r="K4741" s="16">
        <f>[1]!s_is(A4741,61,"FY","YTD","20251231",1,"",100000000)</f>
        <v>0.58407904740000005</v>
      </c>
      <c r="L4741" s="16">
        <f>[1]!s_is(A4741,61,"FY","YTD","20241231",1,"",100000000)</f>
        <v>0.86156206229999999</v>
      </c>
      <c r="M4741" s="16">
        <f t="shared" si="223"/>
        <v>-0.32206967674416825</v>
      </c>
      <c r="N4741" s="16">
        <f>[1]!s_fa_roe(A4741,"20251231")</f>
        <v>11.313499999999999</v>
      </c>
      <c r="O4741" s="16">
        <f>[1]!s_stmnote_rdexp(A4741,"20251231",1,10000)</f>
        <v>87.263920999999996</v>
      </c>
      <c r="P4741" s="20">
        <f t="shared" si="224"/>
        <v>1.201972898360576E-3</v>
      </c>
      <c r="Q4741" s="16">
        <f>[1]!s_margin_tradingbalance(A4741,"",10000)</f>
        <v>1163.7144000000001</v>
      </c>
      <c r="R4741" s="16">
        <f>[1]!s_margin_seclendingbalance(A4741,"",10000)</f>
        <v>0</v>
      </c>
      <c r="S4741" s="17">
        <f>[1]!s_val_ev(A4741,"",100000000)</f>
        <v>16.173925199999999</v>
      </c>
      <c r="T4741" s="17">
        <f>[1]!share_freesharesmv(A4741,"",100000000)</f>
        <v>7.5202726715999999</v>
      </c>
      <c r="U4741" s="17">
        <f>[1]!s_dq_amount_btin(A4741,E4741,100000000)</f>
        <v>0.2134926</v>
      </c>
      <c r="V4741" s="17">
        <f>[1]!s_dq_turn(A4741,E4741)</f>
        <v>1.690372183359155</v>
      </c>
      <c r="W4741" s="2">
        <f>[1]!s_pq_amount(A4741,"20260101","",100000000)</f>
        <v>58.965049980000003</v>
      </c>
      <c r="X4741" s="2">
        <f>[1]!s_pq_avgamount(A4741,"20260101","",100000000)</f>
        <v>0.53604590890909087</v>
      </c>
      <c r="Y4741" s="17">
        <f>[1]!s_ipo_dilutedpe(A4741)</f>
        <v>16.27</v>
      </c>
      <c r="Z4741" s="12">
        <f>[1]!s_ipo_collection_total(A4741,100000000)</f>
        <v>1.3731</v>
      </c>
      <c r="AA4741" s="2">
        <f>[1]!s_val_pe_ttm(A4741,E4741)</f>
        <v>30.358539581298828</v>
      </c>
      <c r="AB4741" s="5">
        <f>[1]!s_info_zjtxornot1(A4741,"")</f>
        <v>0</v>
      </c>
      <c r="AC4741" s="22" t="str">
        <f>[1]!s_info_nature1(A4741,"")</f>
        <v>民营企业</v>
      </c>
      <c r="AD4741" s="6" t="str">
        <f>[1]!s_info_city(A4741)</f>
        <v>泰安市</v>
      </c>
      <c r="AE4741" s="6" t="str">
        <f>[1]!s_info_province(A4741)</f>
        <v>山东省</v>
      </c>
      <c r="AF4741">
        <v>117.129063</v>
      </c>
      <c r="AG4741">
        <v>36.194968000000003</v>
      </c>
    </row>
    <row r="4742" spans="1:33" x14ac:dyDescent="0.3">
      <c r="A4742" s="12" t="s">
        <v>9716</v>
      </c>
      <c r="B4742" s="12" t="s">
        <v>9717</v>
      </c>
      <c r="C4742" s="16" t="str">
        <f>[1]!s_info_mkt(A4742)</f>
        <v>创业板</v>
      </c>
      <c r="D4742" s="16" t="str">
        <f>[1]!s_ipo_listeddate(A4742)</f>
        <v>2015-05-28</v>
      </c>
      <c r="E4742" s="16" t="str">
        <f>[1]!lastradeday_s("000002","")</f>
        <v>2026-06-22</v>
      </c>
      <c r="F4742" s="16" t="str">
        <f>[1]!s_info_industry_csrc2023(A4742,"",3)</f>
        <v>软件和信息技术服务业</v>
      </c>
      <c r="G4742" s="16" t="str">
        <f>[1]!s_info_industry_csrc2023(A4742,"",1)</f>
        <v>信息传输、软件和信息技术服务业</v>
      </c>
      <c r="H4742" s="16">
        <f>[1]!s_is(A4742,83,"FY","YTD","20251231",1,"",100000000)</f>
        <v>10.3040063727</v>
      </c>
      <c r="I4742" s="16">
        <f>[1]!s_is(A4742,83,"FY","YTD","20241231",1,"",100000000)</f>
        <v>11.75730141</v>
      </c>
      <c r="J4742" s="16">
        <f t="shared" si="222"/>
        <v>-0.12360787451310229</v>
      </c>
      <c r="K4742" s="16">
        <f>[1]!s_is(A4742,61,"FY","YTD","20251231",1,"",100000000)</f>
        <v>0.28695871989999999</v>
      </c>
      <c r="L4742" s="16">
        <f>[1]!s_is(A4742,61,"FY","YTD","20241231",1,"",100000000)</f>
        <v>0.3135704748</v>
      </c>
      <c r="M4742" s="16">
        <f t="shared" si="223"/>
        <v>-8.4866902462591182E-2</v>
      </c>
      <c r="N4742" s="16">
        <f>[1]!s_fa_roe(A4742,"20251231")</f>
        <v>4.3095999999999997</v>
      </c>
      <c r="O4742" s="16">
        <f>[1]!s_stmnote_rdexp(A4742,"20251231",1,10000)</f>
        <v>3065.2316890000002</v>
      </c>
      <c r="P4742" s="20">
        <f t="shared" si="224"/>
        <v>2.9747959950036453E-2</v>
      </c>
      <c r="Q4742" s="16">
        <f>[1]!s_margin_tradingbalance(A4742,"",10000)</f>
        <v>0</v>
      </c>
      <c r="R4742" s="16">
        <f>[1]!s_margin_seclendingbalance(A4742,"",10000)</f>
        <v>0</v>
      </c>
      <c r="S4742" s="17">
        <f>[1]!s_val_ev(A4742,"",100000000)</f>
        <v>67.583027071100005</v>
      </c>
      <c r="T4742" s="17">
        <f>[1]!share_freesharesmv(A4742,"",100000000)</f>
        <v>50.082054966299992</v>
      </c>
      <c r="U4742" s="17">
        <f>[1]!s_dq_amount_btin(A4742,E4742,100000000)</f>
        <v>4.1523899399999999</v>
      </c>
      <c r="V4742" s="17">
        <f>[1]!s_dq_turn(A4742,E4742)</f>
        <v>6.2349395133884089</v>
      </c>
      <c r="W4742" s="2">
        <f>[1]!s_pq_amount(A4742,"20260101","",100000000)</f>
        <v>289.23897950000003</v>
      </c>
      <c r="X4742" s="2">
        <f>[1]!s_pq_avgamount(A4742,"20260101","",100000000)</f>
        <v>2.6294452681818181</v>
      </c>
      <c r="Y4742" s="17">
        <f>[1]!s_ipo_dilutedpe(A4742)</f>
        <v>22.93</v>
      </c>
      <c r="Z4742" s="12">
        <f>[1]!s_ipo_collection_total(A4742,100000000)</f>
        <v>3.7540840000000002</v>
      </c>
      <c r="AA4742" s="2">
        <f>[1]!s_val_pe_ttm(A4742,E4742)</f>
        <v>269.97674560546875</v>
      </c>
      <c r="AB4742" s="5">
        <f>[1]!s_info_zjtxornot1(A4742,"")</f>
        <v>0</v>
      </c>
      <c r="AC4742" s="22" t="str">
        <f>[1]!s_info_nature1(A4742,"")</f>
        <v>民营企业</v>
      </c>
      <c r="AD4742" s="6" t="str">
        <f>[1]!s_info_city(A4742)</f>
        <v>北京市</v>
      </c>
      <c r="AE4742" s="6" t="str">
        <f>[1]!s_info_province(A4742)</f>
        <v>北京</v>
      </c>
      <c r="AF4742">
        <v>116.40528500000001</v>
      </c>
      <c r="AG4742">
        <v>39.904989</v>
      </c>
    </row>
    <row r="4743" spans="1:33" x14ac:dyDescent="0.3">
      <c r="A4743" s="12" t="s">
        <v>9718</v>
      </c>
      <c r="B4743" s="12" t="s">
        <v>9719</v>
      </c>
      <c r="C4743" s="16" t="str">
        <f>[1]!s_info_mkt(A4743)</f>
        <v>主板</v>
      </c>
      <c r="D4743" s="16" t="str">
        <f>[1]!s_ipo_listeddate(A4743)</f>
        <v>2011-05-30</v>
      </c>
      <c r="E4743" s="16" t="str">
        <f>[1]!lastradeday_s("000002","")</f>
        <v>2026-06-22</v>
      </c>
      <c r="F4743" s="16" t="str">
        <f>[1]!s_info_industry_csrc2023(A4743,"",3)</f>
        <v>纺织服装、服饰业</v>
      </c>
      <c r="G4743" s="16" t="str">
        <f>[1]!s_info_industry_csrc2023(A4743,"",1)</f>
        <v>制造业</v>
      </c>
      <c r="H4743" s="16">
        <f>[1]!s_is(A4743,83,"FY","YTD","20251231",1,"",100000000)</f>
        <v>29.751061948699999</v>
      </c>
      <c r="I4743" s="16">
        <f>[1]!s_is(A4743,83,"FY","YTD","20241231",1,"",100000000)</f>
        <v>31.812452579799999</v>
      </c>
      <c r="J4743" s="16">
        <f t="shared" si="222"/>
        <v>-6.4798230376268529E-2</v>
      </c>
      <c r="K4743" s="16">
        <f>[1]!s_is(A4743,61,"FY","YTD","20251231",1,"",100000000)</f>
        <v>2.944368538</v>
      </c>
      <c r="L4743" s="16">
        <f>[1]!s_is(A4743,61,"FY","YTD","20241231",1,"",100000000)</f>
        <v>1.7620528443000001</v>
      </c>
      <c r="M4743" s="16">
        <f t="shared" si="223"/>
        <v>0.67098764802918909</v>
      </c>
      <c r="N4743" s="16">
        <f>[1]!s_fa_roe(A4743,"20251231")</f>
        <v>7.3757999999999999</v>
      </c>
      <c r="O4743" s="16">
        <f>[1]!s_stmnote_rdexp(A4743,"20251231",1,10000)</f>
        <v>4416.6400000000003</v>
      </c>
      <c r="P4743" s="20">
        <f t="shared" si="224"/>
        <v>1.4845318824637752E-2</v>
      </c>
      <c r="Q4743" s="16">
        <f>[1]!s_margin_tradingbalance(A4743,"",10000)</f>
        <v>10308.148300000001</v>
      </c>
      <c r="R4743" s="16">
        <f>[1]!s_margin_seclendingbalance(A4743,"",10000)</f>
        <v>19.332000000000001</v>
      </c>
      <c r="S4743" s="17">
        <f>[1]!s_val_ev(A4743,"",100000000)</f>
        <v>50.395678054999998</v>
      </c>
      <c r="T4743" s="17">
        <f>[1]!share_freesharesmv(A4743,"",100000000)</f>
        <v>14.327462177000001</v>
      </c>
      <c r="U4743" s="17">
        <f>[1]!s_dq_amount_btin(A4743,E4743,100000000)</f>
        <v>1.1587454500000001</v>
      </c>
      <c r="V4743" s="17">
        <f>[1]!s_dq_turn(A4743,E4743)</f>
        <v>2.3166793166783597</v>
      </c>
      <c r="W4743" s="2">
        <f>[1]!s_pq_amount(A4743,"20260101","",100000000)</f>
        <v>176.75907088</v>
      </c>
      <c r="X4743" s="2">
        <f>[1]!s_pq_avgamount(A4743,"20260101","",100000000)</f>
        <v>1.6069006443636364</v>
      </c>
      <c r="Y4743" s="17">
        <f>[1]!s_ipo_dilutedpe(A4743)</f>
        <v>35.03</v>
      </c>
      <c r="Z4743" s="12">
        <f>[1]!s_ipo_collection_total(A4743,100000000)</f>
        <v>26.4</v>
      </c>
      <c r="AA4743" s="2">
        <f>[1]!s_val_pe_ttm(A4743,E4743)</f>
        <v>29.280204772949219</v>
      </c>
      <c r="AB4743" s="5">
        <f>[1]!s_info_zjtxornot1(A4743,"")</f>
        <v>0</v>
      </c>
      <c r="AC4743" s="22" t="str">
        <f>[1]!s_info_nature1(A4743,"")</f>
        <v>外资企业</v>
      </c>
      <c r="AD4743" s="6" t="str">
        <f>[1]!s_info_city(A4743)</f>
        <v>晋江市</v>
      </c>
      <c r="AE4743" s="6" t="str">
        <f>[1]!s_info_province(A4743)</f>
        <v>福建省</v>
      </c>
      <c r="AF4743">
        <v>118.558651</v>
      </c>
      <c r="AG4743">
        <v>24.729638000000001</v>
      </c>
    </row>
    <row r="4744" spans="1:33" x14ac:dyDescent="0.3">
      <c r="A4744" s="12" t="s">
        <v>9720</v>
      </c>
      <c r="B4744" s="12" t="s">
        <v>9721</v>
      </c>
      <c r="C4744" s="16" t="str">
        <f>[1]!s_info_mkt(A4744)</f>
        <v>主板</v>
      </c>
      <c r="D4744" s="16" t="str">
        <f>[1]!s_ipo_listeddate(A4744)</f>
        <v>2001-01-15</v>
      </c>
      <c r="E4744" s="16" t="str">
        <f>[1]!lastradeday_s("000002","")</f>
        <v>2026-06-22</v>
      </c>
      <c r="F4744" s="16" t="str">
        <f>[1]!s_info_industry_csrc2023(A4744,"",3)</f>
        <v>其他金融业</v>
      </c>
      <c r="G4744" s="16" t="str">
        <f>[1]!s_info_industry_csrc2023(A4744,"",1)</f>
        <v>金融业</v>
      </c>
      <c r="H4744" s="16">
        <f>[1]!s_is(A4744,83,"FY","YTD","20251231",1,"",100000000)</f>
        <v>69.431584076800007</v>
      </c>
      <c r="I4744" s="16">
        <f>[1]!s_is(A4744,83,"FY","YTD","20241231",1,"",100000000)</f>
        <v>79.823152994300003</v>
      </c>
      <c r="J4744" s="16">
        <f t="shared" si="222"/>
        <v>-0.13018239104438822</v>
      </c>
      <c r="K4744" s="16">
        <f>[1]!s_is(A4744,61,"FY","YTD","20251231",1,"",100000000)</f>
        <v>4.3565823620000002</v>
      </c>
      <c r="L4744" s="16">
        <f>[1]!s_is(A4744,61,"FY","YTD","20241231",1,"",100000000)</f>
        <v>5.055068071</v>
      </c>
      <c r="M4744" s="16">
        <f t="shared" si="223"/>
        <v>-0.13817533200137985</v>
      </c>
      <c r="N4744" s="16">
        <f>[1]!s_fa_roe(A4744,"20251231")</f>
        <v>0.92610000000000003</v>
      </c>
      <c r="O4744" s="16">
        <f>[1]!s_stmnote_rdexp(A4744,"20251231",1,10000)</f>
        <v>0</v>
      </c>
      <c r="P4744" s="20">
        <f t="shared" si="224"/>
        <v>0</v>
      </c>
      <c r="Q4744" s="16">
        <f>[1]!s_margin_tradingbalance(A4744,"",10000)</f>
        <v>107601.57120000001</v>
      </c>
      <c r="R4744" s="16">
        <f>[1]!s_margin_seclendingbalance(A4744,"",10000)</f>
        <v>653.91480000000001</v>
      </c>
      <c r="S4744" s="17">
        <f>[1]!s_val_ev(A4744,"",100000000)</f>
        <v>220.85501403690003</v>
      </c>
      <c r="T4744" s="17">
        <f>[1]!share_freesharesmv(A4744,"",100000000)</f>
        <v>116.90716957470001</v>
      </c>
      <c r="U4744" s="17">
        <f>[1]!s_dq_amount_btin(A4744,E4744,100000000)</f>
        <v>3.1310899399999998</v>
      </c>
      <c r="V4744" s="17">
        <f>[1]!s_dq_turn(A4744,E4744)</f>
        <v>1.4641868509988705</v>
      </c>
      <c r="W4744" s="2">
        <f>[1]!s_pq_amount(A4744,"20260101","",100000000)</f>
        <v>252.17202906</v>
      </c>
      <c r="X4744" s="2">
        <f>[1]!s_pq_avgamount(A4744,"20260101","",100000000)</f>
        <v>2.2924729914545456</v>
      </c>
      <c r="Y4744" s="17">
        <f>[1]!s_ipo_dilutedpe(A4744)</f>
        <v>46.84</v>
      </c>
      <c r="Z4744" s="12">
        <f>[1]!s_ipo_collection_total(A4744,100000000)</f>
        <v>5.9960000000000004</v>
      </c>
      <c r="AA4744" s="2">
        <f>[1]!s_val_pe_ttm(A4744,E4744)</f>
        <v>41.839794158935547</v>
      </c>
      <c r="AB4744" s="5">
        <f>[1]!s_info_zjtxornot1(A4744,"")</f>
        <v>0</v>
      </c>
      <c r="AC4744" s="22" t="str">
        <f>[1]!s_info_nature1(A4744,"")</f>
        <v>中央国有企业</v>
      </c>
      <c r="AD4744" s="6" t="str">
        <f>[1]!s_info_city(A4744)</f>
        <v>长沙市</v>
      </c>
      <c r="AE4744" s="6" t="str">
        <f>[1]!s_info_province(A4744)</f>
        <v>湖南省</v>
      </c>
      <c r="AF4744">
        <v>112.98227900000001</v>
      </c>
      <c r="AG4744">
        <v>28.194089999999999</v>
      </c>
    </row>
    <row r="4745" spans="1:33" x14ac:dyDescent="0.3">
      <c r="A4745" s="12" t="s">
        <v>423</v>
      </c>
      <c r="B4745" s="12" t="s">
        <v>424</v>
      </c>
      <c r="C4745" s="16" t="str">
        <f>[1]!s_info_mkt(A4745)</f>
        <v>北证</v>
      </c>
      <c r="D4745" s="16" t="str">
        <f>[1]!s_ipo_listeddate(A4745)</f>
        <v>2024-11-19</v>
      </c>
      <c r="E4745" s="16" t="str">
        <f>[1]!lastradeday_s("000002","")</f>
        <v>2026-06-22</v>
      </c>
      <c r="F4745" s="16" t="str">
        <f>[1]!s_info_industry_csrc2023(A4745,"",3)</f>
        <v>计算机、通信和其他电子设备制造业</v>
      </c>
      <c r="G4745" s="16" t="str">
        <f>[1]!s_info_industry_csrc2023(A4745,"",1)</f>
        <v>制造业</v>
      </c>
      <c r="H4745" s="16">
        <f>[1]!s_is(A4745,83,"FY","YTD","20251231",1,"",100000000)</f>
        <v>11.798849630299999</v>
      </c>
      <c r="I4745" s="16">
        <f>[1]!s_is(A4745,83,"FY","YTD","20241231",1,"",100000000)</f>
        <v>10.427543616099999</v>
      </c>
      <c r="J4745" s="16">
        <f t="shared" si="222"/>
        <v>0.13150805833913948</v>
      </c>
      <c r="K4745" s="16">
        <f>[1]!s_is(A4745,61,"FY","YTD","20251231",1,"",100000000)</f>
        <v>1.2471444019</v>
      </c>
      <c r="L4745" s="16">
        <f>[1]!s_is(A4745,61,"FY","YTD","20241231",1,"",100000000)</f>
        <v>1.2331174470999999</v>
      </c>
      <c r="M4745" s="16">
        <f t="shared" si="223"/>
        <v>1.1375197742103252E-2</v>
      </c>
      <c r="N4745" s="16">
        <f>[1]!s_fa_roe(A4745,"20251231")</f>
        <v>11.8599</v>
      </c>
      <c r="O4745" s="16">
        <f>[1]!s_stmnote_rdexp(A4745,"20251231",1,10000)</f>
        <v>4268.2980010000001</v>
      </c>
      <c r="P4745" s="20">
        <f t="shared" si="224"/>
        <v>3.6175543673671463E-2</v>
      </c>
      <c r="Q4745" s="16">
        <f>[1]!s_margin_tradingbalance(A4745,"",10000)</f>
        <v>7687.8860999999997</v>
      </c>
      <c r="R4745" s="16">
        <f>[1]!s_margin_seclendingbalance(A4745,"",10000)</f>
        <v>0</v>
      </c>
      <c r="S4745" s="17">
        <f>[1]!s_val_ev(A4745,"",100000000)</f>
        <v>44.716335388300003</v>
      </c>
      <c r="T4745" s="17">
        <f>[1]!share_freesharesmv(A4745,"",100000000)</f>
        <v>21.497437723400001</v>
      </c>
      <c r="U4745" s="17">
        <f>[1]!s_dq_amount_btin(A4745,E4745,100000000)</f>
        <v>1.1948575800000001</v>
      </c>
      <c r="V4745" s="17">
        <f>[1]!s_dq_turn(A4745,E4745)</f>
        <v>4.316511915852093</v>
      </c>
      <c r="W4745" s="2">
        <f>[1]!s_pq_amount(A4745,"20260101","",100000000)</f>
        <v>153.82764961999999</v>
      </c>
      <c r="X4745" s="2">
        <f>[1]!s_pq_avgamount(A4745,"20260101","",100000000)</f>
        <v>1.3984331783636363</v>
      </c>
      <c r="Y4745" s="17">
        <f>[1]!s_ipo_dilutedpe(A4745)</f>
        <v>15.4</v>
      </c>
      <c r="Z4745" s="12">
        <f>[1]!s_ipo_collection_total(A4745,100000000)</f>
        <v>3.9785400000000002</v>
      </c>
      <c r="AA4745" s="2">
        <f>[1]!s_val_pe_ttm(A4745,E4745)</f>
        <v>38.971454620361328</v>
      </c>
      <c r="AB4745" s="5">
        <f>[1]!s_info_zjtxornot1(A4745,"")</f>
        <v>0</v>
      </c>
      <c r="AC4745" s="22" t="str">
        <f>[1]!s_info_nature1(A4745,"")</f>
        <v>民营企业</v>
      </c>
      <c r="AD4745" s="6" t="str">
        <f>[1]!s_info_city(A4745)</f>
        <v>昆山市</v>
      </c>
      <c r="AE4745" s="6" t="str">
        <f>[1]!s_info_province(A4745)</f>
        <v>江苏省</v>
      </c>
      <c r="AF4745">
        <v>120.965808</v>
      </c>
      <c r="AG4745">
        <v>31.328937</v>
      </c>
    </row>
    <row r="4746" spans="1:33" x14ac:dyDescent="0.3">
      <c r="A4746" s="12" t="s">
        <v>9722</v>
      </c>
      <c r="B4746" s="12" t="s">
        <v>9723</v>
      </c>
      <c r="C4746" s="16" t="str">
        <f>[1]!s_info_mkt(A4746)</f>
        <v>创业板</v>
      </c>
      <c r="D4746" s="16" t="str">
        <f>[1]!s_ipo_listeddate(A4746)</f>
        <v>2010-08-20</v>
      </c>
      <c r="E4746" s="16" t="str">
        <f>[1]!lastradeday_s("000002","")</f>
        <v>2026-06-22</v>
      </c>
      <c r="F4746" s="16" t="str">
        <f>[1]!s_info_industry_csrc2023(A4746,"",3)</f>
        <v>食品制造业</v>
      </c>
      <c r="G4746" s="16" t="str">
        <f>[1]!s_info_industry_csrc2023(A4746,"",1)</f>
        <v>制造业</v>
      </c>
      <c r="H4746" s="16">
        <f>[1]!s_is(A4746,83,"FY","YTD","20251231",1,"",100000000)</f>
        <v>9.2461872919000001</v>
      </c>
      <c r="I4746" s="16">
        <f>[1]!s_is(A4746,83,"FY","YTD","20241231",1,"",100000000)</f>
        <v>9.3812090166999997</v>
      </c>
      <c r="J4746" s="16">
        <f t="shared" si="222"/>
        <v>-1.4392785040781009E-2</v>
      </c>
      <c r="K4746" s="16">
        <f>[1]!s_is(A4746,61,"FY","YTD","20251231",1,"",100000000)</f>
        <v>-0.50668836110000004</v>
      </c>
      <c r="L4746" s="16">
        <f>[1]!s_is(A4746,61,"FY","YTD","20241231",1,"",100000000)</f>
        <v>-1.1880582033</v>
      </c>
      <c r="M4746" s="16">
        <f t="shared" si="223"/>
        <v>0.57351554015400819</v>
      </c>
      <c r="N4746" s="16">
        <f>[1]!s_fa_roe(A4746,"20251231")</f>
        <v>-12.758100000000001</v>
      </c>
      <c r="O4746" s="16">
        <f>[1]!s_stmnote_rdexp(A4746,"20251231",1,10000)</f>
        <v>2629.4968899999999</v>
      </c>
      <c r="P4746" s="20">
        <f t="shared" si="224"/>
        <v>2.8438715407631161E-2</v>
      </c>
      <c r="Q4746" s="16">
        <f>[1]!s_margin_tradingbalance(A4746,"",10000)</f>
        <v>0</v>
      </c>
      <c r="R4746" s="16">
        <f>[1]!s_margin_seclendingbalance(A4746,"",10000)</f>
        <v>0</v>
      </c>
      <c r="S4746" s="17">
        <f>[1]!s_val_ev(A4746,"",100000000)</f>
        <v>23.352220254999999</v>
      </c>
      <c r="T4746" s="17">
        <f>[1]!share_freesharesmv(A4746,"",100000000)</f>
        <v>13.5864323595</v>
      </c>
      <c r="U4746" s="17">
        <f>[1]!s_dq_amount_btin(A4746,E4746,100000000)</f>
        <v>0.84738775</v>
      </c>
      <c r="V4746" s="17">
        <f>[1]!s_dq_turn(A4746,E4746)</f>
        <v>3.6863629607796362</v>
      </c>
      <c r="W4746" s="2">
        <f>[1]!s_pq_amount(A4746,"20260101","",100000000)</f>
        <v>137.82763248000001</v>
      </c>
      <c r="X4746" s="2">
        <f>[1]!s_pq_avgamount(A4746,"20260101","",100000000)</f>
        <v>1.2529784770909089</v>
      </c>
      <c r="Y4746" s="17">
        <f>[1]!s_ipo_dilutedpe(A4746)</f>
        <v>51.74</v>
      </c>
      <c r="Z4746" s="12">
        <f>[1]!s_ipo_collection_total(A4746,100000000)</f>
        <v>3.57</v>
      </c>
      <c r="AA4746" s="2">
        <f>[1]!s_val_pe_ttm(A4746,E4746)</f>
        <v>-65.052268981933594</v>
      </c>
      <c r="AB4746" s="5">
        <f>[1]!s_info_zjtxornot1(A4746,"")</f>
        <v>0</v>
      </c>
      <c r="AC4746" s="22" t="str">
        <f>[1]!s_info_nature1(A4746,"")</f>
        <v>地方国有企业</v>
      </c>
      <c r="AD4746" s="6" t="str">
        <f>[1]!s_info_city(A4746)</f>
        <v>石河子市</v>
      </c>
      <c r="AE4746" s="6" t="str">
        <f>[1]!s_info_province(A4746)</f>
        <v>新疆维吾尔自治区</v>
      </c>
      <c r="AF4746">
        <v>86.041075000000006</v>
      </c>
      <c r="AG4746">
        <v>44.305886000000001</v>
      </c>
    </row>
    <row r="4747" spans="1:33" x14ac:dyDescent="0.3">
      <c r="A4747" s="12" t="s">
        <v>9724</v>
      </c>
      <c r="B4747" s="12" t="s">
        <v>9725</v>
      </c>
      <c r="C4747" s="16" t="str">
        <f>[1]!s_info_mkt(A4747)</f>
        <v>主板</v>
      </c>
      <c r="D4747" s="16" t="str">
        <f>[1]!s_ipo_listeddate(A4747)</f>
        <v>2006-07-31</v>
      </c>
      <c r="E4747" s="16" t="str">
        <f>[1]!lastradeday_s("000002","")</f>
        <v>2026-06-22</v>
      </c>
      <c r="F4747" s="16" t="str">
        <f>[1]!s_info_industry_csrc2023(A4747,"",3)</f>
        <v>房地产业</v>
      </c>
      <c r="G4747" s="16" t="str">
        <f>[1]!s_info_industry_csrc2023(A4747,"",1)</f>
        <v>房地产业</v>
      </c>
      <c r="H4747" s="16">
        <f>[1]!s_is(A4747,83,"FY","YTD","20251231",1,"",100000000)</f>
        <v>3081.4418955343999</v>
      </c>
      <c r="I4747" s="16">
        <f>[1]!s_is(A4747,83,"FY","YTD","20241231",1,"",100000000)</f>
        <v>3116.6631987914002</v>
      </c>
      <c r="J4747" s="16">
        <f t="shared" si="222"/>
        <v>-1.1300965491124804E-2</v>
      </c>
      <c r="K4747" s="16">
        <f>[1]!s_is(A4747,61,"FY","YTD","20251231",1,"",100000000)</f>
        <v>10.346980760199999</v>
      </c>
      <c r="L4747" s="16">
        <f>[1]!s_is(A4747,61,"FY","YTD","20241231",1,"",100000000)</f>
        <v>50.011833402400001</v>
      </c>
      <c r="M4747" s="16">
        <f t="shared" si="223"/>
        <v>-0.79310934920247378</v>
      </c>
      <c r="N4747" s="16">
        <f>[1]!s_fa_roe(A4747,"20251231")</f>
        <v>0.53129999999999999</v>
      </c>
      <c r="O4747" s="16">
        <f>[1]!s_stmnote_rdexp(A4747,"20251231",1,10000)</f>
        <v>0</v>
      </c>
      <c r="P4747" s="20">
        <f t="shared" si="224"/>
        <v>0</v>
      </c>
      <c r="Q4747" s="16">
        <f>[1]!s_margin_tradingbalance(A4747,"",10000)</f>
        <v>307545.67849999998</v>
      </c>
      <c r="R4747" s="16">
        <f>[1]!s_margin_seclendingbalance(A4747,"",10000)</f>
        <v>811.65239999999994</v>
      </c>
      <c r="S4747" s="17">
        <f>[1]!s_val_ev(A4747,"",100000000)</f>
        <v>598.52217089999999</v>
      </c>
      <c r="T4747" s="17">
        <f>[1]!share_freesharesmv(A4747,"",100000000)</f>
        <v>354.77504779999998</v>
      </c>
      <c r="U4747" s="17">
        <f>[1]!s_dq_amount_btin(A4747,E4747,100000000)</f>
        <v>6.6582611800000002</v>
      </c>
      <c r="V4747" s="17">
        <f>[1]!s_dq_turn(A4747,E4747)</f>
        <v>1.1302158514576088</v>
      </c>
      <c r="W4747" s="2">
        <f>[1]!s_pq_amount(A4747,"20260101","",100000000)</f>
        <v>1093.9920683299999</v>
      </c>
      <c r="X4747" s="2">
        <f>[1]!s_pq_avgamount(A4747,"20260101","",100000000)</f>
        <v>9.9453824393636356</v>
      </c>
      <c r="Y4747" s="17">
        <f>[1]!s_ipo_dilutedpe(A4747)</f>
        <v>18.850000000000001</v>
      </c>
      <c r="Z4747" s="12">
        <f>[1]!s_ipo_collection_total(A4747,100000000)</f>
        <v>20.925000000000001</v>
      </c>
      <c r="AA4747" s="2">
        <f>[1]!s_val_pe_ttm(A4747,E4747)</f>
        <v>-148190.390625</v>
      </c>
      <c r="AB4747" s="5">
        <f>[1]!s_info_zjtxornot1(A4747,"")</f>
        <v>0</v>
      </c>
      <c r="AC4747" s="22" t="str">
        <f>[1]!s_info_nature1(A4747,"")</f>
        <v>中央国有企业</v>
      </c>
      <c r="AD4747" s="6" t="str">
        <f>[1]!s_info_city(A4747)</f>
        <v>广州市</v>
      </c>
      <c r="AE4747" s="6" t="str">
        <f>[1]!s_info_province(A4747)</f>
        <v>广东省</v>
      </c>
      <c r="AF4747">
        <v>113.280637</v>
      </c>
      <c r="AG4747">
        <v>23.125177999999998</v>
      </c>
    </row>
    <row r="4748" spans="1:33" x14ac:dyDescent="0.3">
      <c r="A4748" s="12" t="s">
        <v>9726</v>
      </c>
      <c r="B4748" s="12" t="s">
        <v>9727</v>
      </c>
      <c r="C4748" s="16" t="str">
        <f>[1]!s_info_mkt(A4748)</f>
        <v>创业板</v>
      </c>
      <c r="D4748" s="16" t="str">
        <f>[1]!s_ipo_listeddate(A4748)</f>
        <v>2022-12-15</v>
      </c>
      <c r="E4748" s="16" t="str">
        <f>[1]!lastradeday_s("000002","")</f>
        <v>2026-06-22</v>
      </c>
      <c r="F4748" s="16" t="str">
        <f>[1]!s_info_industry_csrc2023(A4748,"",3)</f>
        <v>金属制品业</v>
      </c>
      <c r="G4748" s="16" t="str">
        <f>[1]!s_info_industry_csrc2023(A4748,"",1)</f>
        <v>制造业</v>
      </c>
      <c r="H4748" s="16">
        <f>[1]!s_is(A4748,83,"FY","YTD","20251231",1,"",100000000)</f>
        <v>4.2884667245000001</v>
      </c>
      <c r="I4748" s="16">
        <f>[1]!s_is(A4748,83,"FY","YTD","20241231",1,"",100000000)</f>
        <v>4.0860436805000004</v>
      </c>
      <c r="J4748" s="16">
        <f t="shared" si="222"/>
        <v>4.9540107700275282E-2</v>
      </c>
      <c r="K4748" s="16">
        <f>[1]!s_is(A4748,61,"FY","YTD","20251231",1,"",100000000)</f>
        <v>0.46008800789999998</v>
      </c>
      <c r="L4748" s="16">
        <f>[1]!s_is(A4748,61,"FY","YTD","20241231",1,"",100000000)</f>
        <v>0.8033108108</v>
      </c>
      <c r="M4748" s="16">
        <f t="shared" si="223"/>
        <v>-0.42726028118330911</v>
      </c>
      <c r="N4748" s="16">
        <f>[1]!s_fa_roe(A4748,"20251231")</f>
        <v>4.1029999999999998</v>
      </c>
      <c r="O4748" s="16">
        <f>[1]!s_stmnote_rdexp(A4748,"20251231",1,10000)</f>
        <v>2911.7400050000001</v>
      </c>
      <c r="P4748" s="20">
        <f t="shared" si="224"/>
        <v>6.7896994241910202E-2</v>
      </c>
      <c r="Q4748" s="16">
        <f>[1]!s_margin_tradingbalance(A4748,"",10000)</f>
        <v>6701.6349</v>
      </c>
      <c r="R4748" s="16">
        <f>[1]!s_margin_seclendingbalance(A4748,"",10000)</f>
        <v>24.790500000000002</v>
      </c>
      <c r="S4748" s="17">
        <f>[1]!s_val_ev(A4748,"",100000000)</f>
        <v>41.888421498</v>
      </c>
      <c r="T4748" s="17">
        <f>[1]!share_freesharesmv(A4748,"",100000000)</f>
        <v>12.514461497999999</v>
      </c>
      <c r="U4748" s="17">
        <f>[1]!s_dq_amount_btin(A4748,E4748,100000000)</f>
        <v>0.67127210999999998</v>
      </c>
      <c r="V4748" s="17">
        <f>[1]!s_dq_turn(A4748,E4748)</f>
        <v>1.6157417773126517</v>
      </c>
      <c r="W4748" s="2">
        <f>[1]!s_pq_amount(A4748,"20260101","",100000000)</f>
        <v>126.40537054000001</v>
      </c>
      <c r="X4748" s="2">
        <f>[1]!s_pq_avgamount(A4748,"20260101","",100000000)</f>
        <v>1.1491397321818182</v>
      </c>
      <c r="Y4748" s="17">
        <f>[1]!s_ipo_dilutedpe(A4748)</f>
        <v>59.74</v>
      </c>
      <c r="Z4748" s="12">
        <f>[1]!s_ipo_collection_total(A4748,100000000)</f>
        <v>6.88</v>
      </c>
      <c r="AA4748" s="2">
        <f>[1]!s_val_pe_ttm(A4748,E4748)</f>
        <v>312.19497680664063</v>
      </c>
      <c r="AB4748" s="5">
        <f>[1]!s_info_zjtxornot1(A4748,"")</f>
        <v>1</v>
      </c>
      <c r="AC4748" s="22" t="str">
        <f>[1]!s_info_nature1(A4748,"")</f>
        <v>民营企业</v>
      </c>
      <c r="AD4748" s="6" t="str">
        <f>[1]!s_info_city(A4748)</f>
        <v>宁波市</v>
      </c>
      <c r="AE4748" s="6" t="str">
        <f>[1]!s_info_province(A4748)</f>
        <v>浙江省</v>
      </c>
      <c r="AF4748">
        <v>121.549792</v>
      </c>
      <c r="AG4748">
        <v>29.868387999999999</v>
      </c>
    </row>
    <row r="4749" spans="1:33" x14ac:dyDescent="0.3">
      <c r="A4749" s="12" t="s">
        <v>9728</v>
      </c>
      <c r="B4749" s="12" t="s">
        <v>9729</v>
      </c>
      <c r="C4749" s="16" t="str">
        <f>[1]!s_info_mkt(A4749)</f>
        <v>主板</v>
      </c>
      <c r="D4749" s="16" t="str">
        <f>[1]!s_ipo_listeddate(A4749)</f>
        <v>2022-01-11</v>
      </c>
      <c r="E4749" s="16" t="str">
        <f>[1]!lastradeday_s("000002","")</f>
        <v>2026-06-22</v>
      </c>
      <c r="F4749" s="16" t="str">
        <f>[1]!s_info_industry_csrc2023(A4749,"",3)</f>
        <v>纺织服装、服饰业</v>
      </c>
      <c r="G4749" s="16" t="str">
        <f>[1]!s_info_industry_csrc2023(A4749,"",1)</f>
        <v>制造业</v>
      </c>
      <c r="H4749" s="16">
        <f>[1]!s_is(A4749,83,"FY","YTD","20251231",1,"",100000000)</f>
        <v>8.3979468388999994</v>
      </c>
      <c r="I4749" s="16">
        <f>[1]!s_is(A4749,83,"FY","YTD","20241231",1,"",100000000)</f>
        <v>9.0756212196000003</v>
      </c>
      <c r="J4749" s="16">
        <f t="shared" si="222"/>
        <v>-7.4669751447589472E-2</v>
      </c>
      <c r="K4749" s="16">
        <f>[1]!s_is(A4749,61,"FY","YTD","20251231",1,"",100000000)</f>
        <v>0.47105490299999997</v>
      </c>
      <c r="L4749" s="16">
        <f>[1]!s_is(A4749,61,"FY","YTD","20241231",1,"",100000000)</f>
        <v>0.70380087739999997</v>
      </c>
      <c r="M4749" s="16">
        <f t="shared" si="223"/>
        <v>-0.33069861359056046</v>
      </c>
      <c r="N4749" s="16">
        <f>[1]!s_fa_roe(A4749,"20251231")</f>
        <v>5.1443000000000003</v>
      </c>
      <c r="O4749" s="16">
        <f>[1]!s_stmnote_rdexp(A4749,"20251231",1,10000)</f>
        <v>3358.4652420000002</v>
      </c>
      <c r="P4749" s="20">
        <f t="shared" si="224"/>
        <v>3.999150395241019E-2</v>
      </c>
      <c r="Q4749" s="16">
        <f>[1]!s_margin_tradingbalance(A4749,"",10000)</f>
        <v>0</v>
      </c>
      <c r="R4749" s="16">
        <f>[1]!s_margin_seclendingbalance(A4749,"",10000)</f>
        <v>0</v>
      </c>
      <c r="S4749" s="17">
        <f>[1]!s_val_ev(A4749,"",100000000)</f>
        <v>24.15854496</v>
      </c>
      <c r="T4749" s="17">
        <f>[1]!share_freesharesmv(A4749,"",100000000)</f>
        <v>6.6428783999999998</v>
      </c>
      <c r="U4749" s="17">
        <f>[1]!s_dq_amount_btin(A4749,E4749,100000000)</f>
        <v>0.48414011000000001</v>
      </c>
      <c r="V4749" s="17">
        <f>[1]!s_dq_turn(A4749,E4749)</f>
        <v>2.4092965551918062</v>
      </c>
      <c r="W4749" s="2">
        <f>[1]!s_pq_amount(A4749,"20260101","",100000000)</f>
        <v>112.37358598</v>
      </c>
      <c r="X4749" s="2">
        <f>[1]!s_pq_avgamount(A4749,"20260101","",100000000)</f>
        <v>1.0215780543636364</v>
      </c>
      <c r="Y4749" s="17">
        <f>[1]!s_ipo_dilutedpe(A4749)</f>
        <v>22.99</v>
      </c>
      <c r="Z4749" s="12">
        <f>[1]!s_ipo_collection_total(A4749,100000000)</f>
        <v>4.4080055099999997</v>
      </c>
      <c r="AA4749" s="2">
        <f>[1]!s_val_pe_ttm(A4749,E4749)</f>
        <v>60.241722106933594</v>
      </c>
      <c r="AB4749" s="5">
        <f>[1]!s_info_zjtxornot1(A4749,"")</f>
        <v>0</v>
      </c>
      <c r="AC4749" s="22" t="str">
        <f>[1]!s_info_nature1(A4749,"")</f>
        <v>地方国有企业</v>
      </c>
      <c r="AD4749" s="6" t="str">
        <f>[1]!s_info_city(A4749)</f>
        <v>如皋市</v>
      </c>
      <c r="AE4749" s="6" t="str">
        <f>[1]!s_info_province(A4749)</f>
        <v>江苏省</v>
      </c>
      <c r="AF4749">
        <v>120.580144</v>
      </c>
      <c r="AG4749">
        <v>32.273615999999997</v>
      </c>
    </row>
    <row r="4750" spans="1:33" x14ac:dyDescent="0.3">
      <c r="A4750" s="12" t="s">
        <v>9730</v>
      </c>
      <c r="B4750" s="12" t="s">
        <v>9731</v>
      </c>
      <c r="C4750" s="16" t="str">
        <f>[1]!s_info_mkt(A4750)</f>
        <v>主板</v>
      </c>
      <c r="D4750" s="16" t="str">
        <f>[1]!s_ipo_listeddate(A4750)</f>
        <v>1997-06-12</v>
      </c>
      <c r="E4750" s="16" t="str">
        <f>[1]!lastradeday_s("000002","")</f>
        <v>2026-06-22</v>
      </c>
      <c r="F4750" s="16" t="str">
        <f>[1]!s_info_industry_csrc2023(A4750,"",3)</f>
        <v>医药制造业</v>
      </c>
      <c r="G4750" s="16" t="str">
        <f>[1]!s_info_industry_csrc2023(A4750,"",1)</f>
        <v>制造业</v>
      </c>
      <c r="H4750" s="16">
        <f>[1]!s_is(A4750,83,"FY","YTD","20251231",1,"",100000000)</f>
        <v>5.4404206296000002</v>
      </c>
      <c r="I4750" s="16">
        <f>[1]!s_is(A4750,83,"FY","YTD","20241231",1,"",100000000)</f>
        <v>5.8546178623000005</v>
      </c>
      <c r="J4750" s="16">
        <f t="shared" si="222"/>
        <v>-7.0747099544645975E-2</v>
      </c>
      <c r="K4750" s="16">
        <f>[1]!s_is(A4750,61,"FY","YTD","20251231",1,"",100000000)</f>
        <v>0.1557669075</v>
      </c>
      <c r="L4750" s="16">
        <f>[1]!s_is(A4750,61,"FY","YTD","20241231",1,"",100000000)</f>
        <v>0.74611329879999999</v>
      </c>
      <c r="M4750" s="16">
        <f t="shared" si="223"/>
        <v>-0.79122888206050568</v>
      </c>
      <c r="N4750" s="16">
        <f>[1]!s_fa_roe(A4750,"20251231")</f>
        <v>0.99850000000000005</v>
      </c>
      <c r="O4750" s="16">
        <f>[1]!s_stmnote_rdexp(A4750,"20251231",1,10000)</f>
        <v>3167.7288189999999</v>
      </c>
      <c r="P4750" s="20">
        <f t="shared" si="224"/>
        <v>5.8225807059203487E-2</v>
      </c>
      <c r="Q4750" s="16">
        <f>[1]!s_margin_tradingbalance(A4750,"",10000)</f>
        <v>0</v>
      </c>
      <c r="R4750" s="16">
        <f>[1]!s_margin_seclendingbalance(A4750,"",10000)</f>
        <v>0</v>
      </c>
      <c r="S4750" s="17">
        <f>[1]!s_val_ev(A4750,"",100000000)</f>
        <v>16.946470939000001</v>
      </c>
      <c r="T4750" s="17">
        <f>[1]!share_freesharesmv(A4750,"",100000000)</f>
        <v>12.6428981582</v>
      </c>
      <c r="U4750" s="17">
        <f>[1]!s_dq_amount_btin(A4750,E4750,100000000)</f>
        <v>0.28598828999999998</v>
      </c>
      <c r="V4750" s="17">
        <f>[1]!s_dq_turn(A4750,E4750)</f>
        <v>1.7201208502305507</v>
      </c>
      <c r="W4750" s="2">
        <f>[1]!s_pq_amount(A4750,"20260101","",100000000)</f>
        <v>77.876077600000002</v>
      </c>
      <c r="X4750" s="2">
        <f>[1]!s_pq_avgamount(A4750,"20260101","",100000000)</f>
        <v>0.71445942752293568</v>
      </c>
      <c r="Y4750" s="17">
        <f>[1]!s_ipo_dilutedpe(A4750)</f>
        <v>0</v>
      </c>
      <c r="Z4750" s="12">
        <f>[1]!s_ipo_collection_total(A4750,100000000)</f>
        <v>1.8480000000000001</v>
      </c>
      <c r="AA4750" s="2">
        <f>[1]!s_val_pe_ttm(A4750,E4750)</f>
        <v>92.759178161621094</v>
      </c>
      <c r="AB4750" s="5">
        <f>[1]!s_info_zjtxornot1(A4750,"")</f>
        <v>0</v>
      </c>
      <c r="AC4750" s="22" t="str">
        <f>[1]!s_info_nature1(A4750,"")</f>
        <v>民营企业</v>
      </c>
      <c r="AD4750" s="6" t="str">
        <f>[1]!s_info_city(A4750)</f>
        <v>西安市</v>
      </c>
      <c r="AE4750" s="6" t="str">
        <f>[1]!s_info_province(A4750)</f>
        <v>陕西省</v>
      </c>
      <c r="AF4750">
        <v>108.948024</v>
      </c>
      <c r="AG4750">
        <v>34.263160999999997</v>
      </c>
    </row>
    <row r="4751" spans="1:33" x14ac:dyDescent="0.3">
      <c r="A4751" s="12" t="s">
        <v>9732</v>
      </c>
      <c r="B4751" s="12" t="s">
        <v>9733</v>
      </c>
      <c r="C4751" s="16" t="str">
        <f>[1]!s_info_mkt(A4751)</f>
        <v>主板</v>
      </c>
      <c r="D4751" s="16" t="str">
        <f>[1]!s_ipo_listeddate(A4751)</f>
        <v>1993-06-21</v>
      </c>
      <c r="E4751" s="16" t="str">
        <f>[1]!lastradeday_s("000002","")</f>
        <v>2026-06-22</v>
      </c>
      <c r="F4751" s="16" t="str">
        <f>[1]!s_info_industry_csrc2023(A4751,"",3)</f>
        <v>批发业</v>
      </c>
      <c r="G4751" s="16" t="str">
        <f>[1]!s_info_industry_csrc2023(A4751,"",1)</f>
        <v>批发和零售业</v>
      </c>
      <c r="H4751" s="16">
        <f>[1]!s_is(A4751,83,"FY","YTD","20251231",1,"",100000000)</f>
        <v>14.6160340053</v>
      </c>
      <c r="I4751" s="16">
        <f>[1]!s_is(A4751,83,"FY","YTD","20241231",1,"",100000000)</f>
        <v>26.136782043699998</v>
      </c>
      <c r="J4751" s="16">
        <f t="shared" si="222"/>
        <v>-0.44078678159911255</v>
      </c>
      <c r="K4751" s="16">
        <f>[1]!s_is(A4751,61,"FY","YTD","20251231",1,"",100000000)</f>
        <v>1.4286567777000001</v>
      </c>
      <c r="L4751" s="16">
        <f>[1]!s_is(A4751,61,"FY","YTD","20241231",1,"",100000000)</f>
        <v>1.3662987080000002</v>
      </c>
      <c r="M4751" s="16">
        <f t="shared" si="223"/>
        <v>4.5640143941349534E-2</v>
      </c>
      <c r="N4751" s="16">
        <f>[1]!s_fa_roe(A4751,"20251231")</f>
        <v>8.0408000000000008</v>
      </c>
      <c r="O4751" s="16">
        <f>[1]!s_stmnote_rdexp(A4751,"20251231",1,10000)</f>
        <v>309.82282400000003</v>
      </c>
      <c r="P4751" s="20">
        <f t="shared" si="224"/>
        <v>2.1197461902979528E-3</v>
      </c>
      <c r="Q4751" s="16">
        <f>[1]!s_margin_tradingbalance(A4751,"",10000)</f>
        <v>24386.4365</v>
      </c>
      <c r="R4751" s="16">
        <f>[1]!s_margin_seclendingbalance(A4751,"",10000)</f>
        <v>60.795999999999999</v>
      </c>
      <c r="S4751" s="17">
        <f>[1]!s_val_ev(A4751,"",100000000)</f>
        <v>62.624178887600003</v>
      </c>
      <c r="T4751" s="17">
        <f>[1]!share_freesharesmv(A4751,"",100000000)</f>
        <v>28.283243713899999</v>
      </c>
      <c r="U4751" s="17">
        <f>[1]!s_dq_amount_btin(A4751,E4751,100000000)</f>
        <v>1.16286859</v>
      </c>
      <c r="V4751" s="17">
        <f>[1]!s_dq_turn(A4751,E4751)</f>
        <v>1.9400368126224483</v>
      </c>
      <c r="W4751" s="2">
        <f>[1]!s_pq_amount(A4751,"20260101","",100000000)</f>
        <v>135.69595207</v>
      </c>
      <c r="X4751" s="2">
        <f>[1]!s_pq_avgamount(A4751,"20260101","",100000000)</f>
        <v>1.2335995642727273</v>
      </c>
      <c r="Y4751" s="17">
        <f>[1]!s_ipo_dilutedpe(A4751)</f>
        <v>0</v>
      </c>
      <c r="Z4751" s="12">
        <f>[1]!s_ipo_collection_total(A4751,100000000)</f>
        <v>1.0859639999999999</v>
      </c>
      <c r="AA4751" s="2">
        <f>[1]!s_val_pe_ttm(A4751,E4751)</f>
        <v>47.414608001708984</v>
      </c>
      <c r="AB4751" s="5">
        <f>[1]!s_info_zjtxornot1(A4751,"")</f>
        <v>0</v>
      </c>
      <c r="AC4751" s="22" t="str">
        <f>[1]!s_info_nature1(A4751,"")</f>
        <v>地方国有企业</v>
      </c>
      <c r="AD4751" s="6" t="str">
        <f>[1]!s_info_city(A4751)</f>
        <v>深圳市</v>
      </c>
      <c r="AE4751" s="6" t="str">
        <f>[1]!s_info_province(A4751)</f>
        <v>广东省</v>
      </c>
      <c r="AF4751">
        <v>114.085947</v>
      </c>
      <c r="AG4751">
        <v>22.547000000000001</v>
      </c>
    </row>
    <row r="4752" spans="1:33" x14ac:dyDescent="0.3">
      <c r="A4752" s="12" t="s">
        <v>9734</v>
      </c>
      <c r="B4752" s="12" t="s">
        <v>9735</v>
      </c>
      <c r="C4752" s="16" t="str">
        <f>[1]!s_info_mkt(A4752)</f>
        <v>主板</v>
      </c>
      <c r="D4752" s="16" t="str">
        <f>[1]!s_ipo_listeddate(A4752)</f>
        <v>1998-01-15</v>
      </c>
      <c r="E4752" s="16" t="str">
        <f>[1]!lastradeday_s("000002","")</f>
        <v>2026-06-22</v>
      </c>
      <c r="F4752" s="16" t="str">
        <f>[1]!s_info_industry_csrc2023(A4752,"",3)</f>
        <v>道路运输业</v>
      </c>
      <c r="G4752" s="16" t="str">
        <f>[1]!s_info_industry_csrc2023(A4752,"",1)</f>
        <v>交通运输、仓储和邮政业</v>
      </c>
      <c r="H4752" s="16">
        <f>[1]!s_is(A4752,83,"FY","YTD","20251231",1,"",100000000)</f>
        <v>2.0372889159000001</v>
      </c>
      <c r="I4752" s="16">
        <f>[1]!s_is(A4752,83,"FY","YTD","20241231",1,"",100000000)</f>
        <v>5.0727832671000002</v>
      </c>
      <c r="J4752" s="16">
        <f t="shared" si="222"/>
        <v>-0.59838833858465357</v>
      </c>
      <c r="K4752" s="16">
        <f>[1]!s_is(A4752,61,"FY","YTD","20251231",1,"",100000000)</f>
        <v>-0.45951536240000002</v>
      </c>
      <c r="L4752" s="16">
        <f>[1]!s_is(A4752,61,"FY","YTD","20241231",1,"",100000000)</f>
        <v>-0.74910157580000003</v>
      </c>
      <c r="M4752" s="16">
        <f t="shared" si="223"/>
        <v>0.38657803261291712</v>
      </c>
      <c r="N4752" s="16">
        <f>[1]!s_fa_roe(A4752,"20251231")</f>
        <v>-42.033099999999997</v>
      </c>
      <c r="O4752" s="16">
        <f>[1]!s_stmnote_rdexp(A4752,"20251231",1,10000)</f>
        <v>957.12519999999995</v>
      </c>
      <c r="P4752" s="20">
        <f t="shared" si="224"/>
        <v>4.6980337080819827E-2</v>
      </c>
      <c r="Q4752" s="16">
        <f>[1]!s_margin_tradingbalance(A4752,"",10000)</f>
        <v>19798.643100000001</v>
      </c>
      <c r="R4752" s="16">
        <f>[1]!s_margin_seclendingbalance(A4752,"",10000)</f>
        <v>0</v>
      </c>
      <c r="S4752" s="17">
        <f>[1]!s_val_ev(A4752,"",100000000)</f>
        <v>16.254531464999999</v>
      </c>
      <c r="T4752" s="17">
        <f>[1]!share_freesharesmv(A4752,"",100000000)</f>
        <v>8.8043966005000005</v>
      </c>
      <c r="U4752" s="17">
        <f>[1]!s_dq_amount_btin(A4752,E4752,100000000)</f>
        <v>0.25336304999999998</v>
      </c>
      <c r="V4752" s="17">
        <f>[1]!s_dq_turn(A4752,E4752)</f>
        <v>1.5710557086795738</v>
      </c>
      <c r="W4752" s="2">
        <f>[1]!s_pq_amount(A4752,"20260101","",100000000)</f>
        <v>46.290816550000002</v>
      </c>
      <c r="X4752" s="2">
        <f>[1]!s_pq_avgamount(A4752,"20260101","",100000000)</f>
        <v>0.42468639036697248</v>
      </c>
      <c r="Y4752" s="17">
        <f>[1]!s_ipo_dilutedpe(A4752)</f>
        <v>0</v>
      </c>
      <c r="Z4752" s="12">
        <f>[1]!s_ipo_collection_total(A4752,100000000)</f>
        <v>1.9039999999999999</v>
      </c>
      <c r="AA4752" s="2">
        <f>[1]!s_val_pe_ttm(A4752,E4752)</f>
        <v>-38.54058837890625</v>
      </c>
      <c r="AB4752" s="5">
        <f>[1]!s_info_zjtxornot1(A4752,"")</f>
        <v>1</v>
      </c>
      <c r="AC4752" s="22" t="str">
        <f>[1]!s_info_nature1(A4752,"")</f>
        <v>地方国有企业</v>
      </c>
      <c r="AD4752" s="6" t="str">
        <f>[1]!s_info_city(A4752)</f>
        <v>上海市</v>
      </c>
      <c r="AE4752" s="6" t="str">
        <f>[1]!s_info_province(A4752)</f>
        <v>上海</v>
      </c>
      <c r="AF4752">
        <v>121.472644</v>
      </c>
      <c r="AG4752">
        <v>31.231705999999999</v>
      </c>
    </row>
    <row r="4753" spans="1:33" x14ac:dyDescent="0.3">
      <c r="A4753" s="12" t="s">
        <v>9736</v>
      </c>
      <c r="B4753" s="12" t="s">
        <v>9737</v>
      </c>
      <c r="C4753" s="16" t="str">
        <f>[1]!s_info_mkt(A4753)</f>
        <v>主板</v>
      </c>
      <c r="D4753" s="16" t="str">
        <f>[1]!s_ipo_listeddate(A4753)</f>
        <v>2016-12-08</v>
      </c>
      <c r="E4753" s="16" t="str">
        <f>[1]!lastradeday_s("000002","")</f>
        <v>2026-06-22</v>
      </c>
      <c r="F4753" s="16" t="str">
        <f>[1]!s_info_industry_csrc2023(A4753,"",3)</f>
        <v>软件和信息技术服务业</v>
      </c>
      <c r="G4753" s="16" t="str">
        <f>[1]!s_info_industry_csrc2023(A4753,"",1)</f>
        <v>信息传输、软件和信息技术服务业</v>
      </c>
      <c r="H4753" s="16">
        <f>[1]!s_is(A4753,83,"FY","YTD","20251231",1,"",100000000)</f>
        <v>3.0147918307000001</v>
      </c>
      <c r="I4753" s="16">
        <f>[1]!s_is(A4753,83,"FY","YTD","20241231",1,"",100000000)</f>
        <v>4.6406894916999999</v>
      </c>
      <c r="J4753" s="16">
        <f t="shared" si="222"/>
        <v>-0.35035691655474088</v>
      </c>
      <c r="K4753" s="16">
        <f>[1]!s_is(A4753,61,"FY","YTD","20251231",1,"",100000000)</f>
        <v>0.391583336</v>
      </c>
      <c r="L4753" s="16">
        <f>[1]!s_is(A4753,61,"FY","YTD","20241231",1,"",100000000)</f>
        <v>-2.7947469774</v>
      </c>
      <c r="M4753" s="16">
        <f t="shared" si="223"/>
        <v>1.1401140565377037</v>
      </c>
      <c r="N4753" s="16">
        <f>[1]!s_fa_roe(A4753,"20251231")</f>
        <v>4.7912999999999997</v>
      </c>
      <c r="O4753" s="16">
        <f>[1]!s_stmnote_rdexp(A4753,"20251231",1,10000)</f>
        <v>5023.1896259999994</v>
      </c>
      <c r="P4753" s="20">
        <f t="shared" si="224"/>
        <v>0.16661812516699279</v>
      </c>
      <c r="Q4753" s="16">
        <f>[1]!s_margin_tradingbalance(A4753,"",10000)</f>
        <v>50557.658000000003</v>
      </c>
      <c r="R4753" s="16">
        <f>[1]!s_margin_seclendingbalance(A4753,"",10000)</f>
        <v>36.858899999999998</v>
      </c>
      <c r="S4753" s="17">
        <f>[1]!s_val_ev(A4753,"",100000000)</f>
        <v>66.909798475200006</v>
      </c>
      <c r="T4753" s="17">
        <f>[1]!share_freesharesmv(A4753,"",100000000)</f>
        <v>52.689363313599998</v>
      </c>
      <c r="U4753" s="17">
        <f>[1]!s_dq_amount_btin(A4753,E4753,100000000)</f>
        <v>3.4331176999999999</v>
      </c>
      <c r="V4753" s="17">
        <f>[1]!s_dq_turn(A4753,E4753)</f>
        <v>5.1781168183971937</v>
      </c>
      <c r="W4753" s="2">
        <f>[1]!s_pq_amount(A4753,"20260101","",100000000)</f>
        <v>309.77295092999998</v>
      </c>
      <c r="X4753" s="2">
        <f>[1]!s_pq_avgamount(A4753,"20260101","",100000000)</f>
        <v>2.8161177357272726</v>
      </c>
      <c r="Y4753" s="17">
        <f>[1]!s_ipo_dilutedpe(A4753)</f>
        <v>22.99</v>
      </c>
      <c r="Z4753" s="12">
        <f>[1]!s_ipo_collection_total(A4753,100000000)</f>
        <v>1.9379999999999999</v>
      </c>
      <c r="AA4753" s="2">
        <f>[1]!s_val_pe_ttm(A4753,E4753)</f>
        <v>344.74038696289063</v>
      </c>
      <c r="AB4753" s="5">
        <f>[1]!s_info_zjtxornot1(A4753,"")</f>
        <v>0</v>
      </c>
      <c r="AC4753" s="22" t="str">
        <f>[1]!s_info_nature1(A4753,"")</f>
        <v>地方国有企业</v>
      </c>
      <c r="AD4753" s="6" t="str">
        <f>[1]!s_info_city(A4753)</f>
        <v>苏州市</v>
      </c>
      <c r="AE4753" s="6" t="str">
        <f>[1]!s_info_province(A4753)</f>
        <v>江苏省</v>
      </c>
      <c r="AF4753">
        <v>120.619585</v>
      </c>
      <c r="AG4753">
        <v>31.299378999999998</v>
      </c>
    </row>
    <row r="4754" spans="1:33" x14ac:dyDescent="0.3">
      <c r="A4754" s="12" t="s">
        <v>9738</v>
      </c>
      <c r="B4754" s="12" t="s">
        <v>9739</v>
      </c>
      <c r="C4754" s="16" t="str">
        <f>[1]!s_info_mkt(A4754)</f>
        <v>主板</v>
      </c>
      <c r="D4754" s="16" t="str">
        <f>[1]!s_ipo_listeddate(A4754)</f>
        <v>2010-02-10</v>
      </c>
      <c r="E4754" s="16" t="str">
        <f>[1]!lastradeday_s("000002","")</f>
        <v>2026-06-22</v>
      </c>
      <c r="F4754" s="16" t="str">
        <f>[1]!s_info_industry_csrc2023(A4754,"",3)</f>
        <v>电气机械和器材制造业</v>
      </c>
      <c r="G4754" s="16" t="str">
        <f>[1]!s_info_industry_csrc2023(A4754,"",1)</f>
        <v>制造业</v>
      </c>
      <c r="H4754" s="16">
        <f>[1]!s_is(A4754,83,"FY","YTD","20251231",1,"",100000000)</f>
        <v>29.148315931999999</v>
      </c>
      <c r="I4754" s="16">
        <f>[1]!s_is(A4754,83,"FY","YTD","20241231",1,"",100000000)</f>
        <v>27.673486724</v>
      </c>
      <c r="J4754" s="16">
        <f t="shared" si="222"/>
        <v>5.3293942418934259E-2</v>
      </c>
      <c r="K4754" s="16">
        <f>[1]!s_is(A4754,61,"FY","YTD","20251231",1,"",100000000)</f>
        <v>0.87433004059999997</v>
      </c>
      <c r="L4754" s="16">
        <f>[1]!s_is(A4754,61,"FY","YTD","20241231",1,"",100000000)</f>
        <v>0.88700371650000009</v>
      </c>
      <c r="M4754" s="16">
        <f t="shared" si="223"/>
        <v>-1.42881880472934E-2</v>
      </c>
      <c r="N4754" s="16">
        <f>[1]!s_fa_roe(A4754,"20251231")</f>
        <v>2.6770999999999998</v>
      </c>
      <c r="O4754" s="16">
        <f>[1]!s_stmnote_rdexp(A4754,"20251231",1,10000)</f>
        <v>11978.624476000001</v>
      </c>
      <c r="P4754" s="20">
        <f t="shared" si="224"/>
        <v>4.1095425560587755E-2</v>
      </c>
      <c r="Q4754" s="16">
        <f>[1]!s_margin_tradingbalance(A4754,"",10000)</f>
        <v>14350.687</v>
      </c>
      <c r="R4754" s="16">
        <f>[1]!s_margin_seclendingbalance(A4754,"",10000)</f>
        <v>25.1998</v>
      </c>
      <c r="S4754" s="17">
        <f>[1]!s_val_ev(A4754,"",100000000)</f>
        <v>55.785418620000002</v>
      </c>
      <c r="T4754" s="17">
        <f>[1]!share_freesharesmv(A4754,"",100000000)</f>
        <v>43.798289220000001</v>
      </c>
      <c r="U4754" s="17">
        <f>[1]!s_dq_amount_btin(A4754,E4754,100000000)</f>
        <v>1.2802204399999999</v>
      </c>
      <c r="V4754" s="17">
        <f>[1]!s_dq_turn(A4754,E4754)</f>
        <v>2.3386035657784006</v>
      </c>
      <c r="W4754" s="2">
        <f>[1]!s_pq_amount(A4754,"20260101","",100000000)</f>
        <v>511.92529060999999</v>
      </c>
      <c r="X4754" s="2">
        <f>[1]!s_pq_avgamount(A4754,"20260101","",100000000)</f>
        <v>4.6538662782727274</v>
      </c>
      <c r="Y4754" s="17">
        <f>[1]!s_ipo_dilutedpe(A4754)</f>
        <v>54.17</v>
      </c>
      <c r="Z4754" s="12">
        <f>[1]!s_ipo_collection_total(A4754,100000000)</f>
        <v>5.72</v>
      </c>
      <c r="AA4754" s="2">
        <f>[1]!s_val_pe_ttm(A4754,E4754)</f>
        <v>56.634632110595703</v>
      </c>
      <c r="AB4754" s="5">
        <f>[1]!s_info_zjtxornot1(A4754,"")</f>
        <v>0</v>
      </c>
      <c r="AC4754" s="22" t="str">
        <f>[1]!s_info_nature1(A4754,"")</f>
        <v>地方国有企业</v>
      </c>
      <c r="AD4754" s="6" t="str">
        <f>[1]!s_info_city(A4754)</f>
        <v>长葛市</v>
      </c>
      <c r="AE4754" s="6" t="str">
        <f>[1]!s_info_province(A4754)</f>
        <v>河南省</v>
      </c>
      <c r="AF4754">
        <v>113.85556800000001</v>
      </c>
      <c r="AG4754">
        <v>34.236601</v>
      </c>
    </row>
    <row r="4755" spans="1:33" x14ac:dyDescent="0.3">
      <c r="A4755" s="12" t="s">
        <v>425</v>
      </c>
      <c r="B4755" s="12" t="s">
        <v>426</v>
      </c>
      <c r="C4755" s="16" t="str">
        <f>[1]!s_info_mkt(A4755)</f>
        <v>北证</v>
      </c>
      <c r="D4755" s="16" t="str">
        <f>[1]!s_ipo_listeddate(A4755)</f>
        <v>2023-06-27</v>
      </c>
      <c r="E4755" s="16" t="str">
        <f>[1]!lastradeday_s("000002","")</f>
        <v>2026-06-22</v>
      </c>
      <c r="F4755" s="16" t="str">
        <f>[1]!s_info_industry_csrc2023(A4755,"",3)</f>
        <v>仪器仪表制造业</v>
      </c>
      <c r="G4755" s="16" t="str">
        <f>[1]!s_info_industry_csrc2023(A4755,"",1)</f>
        <v>制造业</v>
      </c>
      <c r="H4755" s="16">
        <f>[1]!s_is(A4755,83,"FY","YTD","20251231",1,"",100000000)</f>
        <v>3.5216394274999998</v>
      </c>
      <c r="I4755" s="16">
        <f>[1]!s_is(A4755,83,"FY","YTD","20241231",1,"",100000000)</f>
        <v>2.9967430271</v>
      </c>
      <c r="J4755" s="16">
        <f t="shared" si="222"/>
        <v>0.17515562584221689</v>
      </c>
      <c r="K4755" s="16">
        <f>[1]!s_is(A4755,61,"FY","YTD","20251231",1,"",100000000)</f>
        <v>0.76813036739999996</v>
      </c>
      <c r="L4755" s="16">
        <f>[1]!s_is(A4755,61,"FY","YTD","20241231",1,"",100000000)</f>
        <v>0.74316278700000005</v>
      </c>
      <c r="M4755" s="16">
        <f t="shared" si="223"/>
        <v>3.3596381353793364E-2</v>
      </c>
      <c r="N4755" s="16">
        <f>[1]!s_fa_roe(A4755,"20251231")</f>
        <v>14.7653</v>
      </c>
      <c r="O4755" s="16">
        <f>[1]!s_stmnote_rdexp(A4755,"20251231",1,10000)</f>
        <v>1500.3046060000001</v>
      </c>
      <c r="P4755" s="20">
        <f t="shared" si="224"/>
        <v>4.2602448004310921E-2</v>
      </c>
      <c r="Q4755" s="16">
        <f>[1]!s_margin_tradingbalance(A4755,"",10000)</f>
        <v>664.37360000000001</v>
      </c>
      <c r="R4755" s="16">
        <f>[1]!s_margin_seclendingbalance(A4755,"",10000)</f>
        <v>0</v>
      </c>
      <c r="S4755" s="17">
        <f>[1]!s_val_ev(A4755,"",100000000)</f>
        <v>13.0906</v>
      </c>
      <c r="T4755" s="17">
        <f>[1]!share_freesharesmv(A4755,"",100000000)</f>
        <v>3.3411852998000002</v>
      </c>
      <c r="U4755" s="17">
        <f>[1]!s_dq_amount_btin(A4755,E4755,100000000)</f>
        <v>0.20088397</v>
      </c>
      <c r="V4755" s="17">
        <f>[1]!s_dq_turn(A4755,E4755)</f>
        <v>2.3733213097439285</v>
      </c>
      <c r="W4755" s="2">
        <f>[1]!s_pq_amount(A4755,"20260101","",100000000)</f>
        <v>29.259308069999999</v>
      </c>
      <c r="X4755" s="2">
        <f>[1]!s_pq_avgamount(A4755,"20260101","",100000000)</f>
        <v>0.26599370972727271</v>
      </c>
      <c r="Y4755" s="17">
        <f>[1]!s_ipo_dilutedpe(A4755)</f>
        <v>15.9</v>
      </c>
      <c r="Z4755" s="12">
        <f>[1]!s_ipo_collection_total(A4755,100000000)</f>
        <v>1.3717200000000001</v>
      </c>
      <c r="AA4755" s="2">
        <f>[1]!s_val_pe_ttm(A4755,E4755)</f>
        <v>17.134588241577148</v>
      </c>
      <c r="AB4755" s="5">
        <f>[1]!s_info_zjtxornot1(A4755,"")</f>
        <v>1</v>
      </c>
      <c r="AC4755" s="22" t="str">
        <f>[1]!s_info_nature1(A4755,"")</f>
        <v>民营企业</v>
      </c>
      <c r="AD4755" s="6" t="str">
        <f>[1]!s_info_city(A4755)</f>
        <v>威海市</v>
      </c>
      <c r="AE4755" s="6" t="str">
        <f>[1]!s_info_province(A4755)</f>
        <v>山东省</v>
      </c>
      <c r="AF4755">
        <v>122.116394</v>
      </c>
      <c r="AG4755">
        <v>37.509690999999997</v>
      </c>
    </row>
    <row r="4756" spans="1:33" x14ac:dyDescent="0.3">
      <c r="A4756" s="12" t="s">
        <v>427</v>
      </c>
      <c r="B4756" s="12" t="s">
        <v>428</v>
      </c>
      <c r="C4756" s="16" t="str">
        <f>[1]!s_info_mkt(A4756)</f>
        <v>北证</v>
      </c>
      <c r="D4756" s="16" t="str">
        <f>[1]!s_ipo_listeddate(A4756)</f>
        <v>2024-03-29</v>
      </c>
      <c r="E4756" s="16" t="str">
        <f>[1]!lastradeday_s("000002","")</f>
        <v>2026-06-22</v>
      </c>
      <c r="F4756" s="16" t="str">
        <f>[1]!s_info_industry_csrc2023(A4756,"",3)</f>
        <v>化学原料和化学制品制造业</v>
      </c>
      <c r="G4756" s="16" t="str">
        <f>[1]!s_info_industry_csrc2023(A4756,"",1)</f>
        <v>制造业</v>
      </c>
      <c r="H4756" s="16">
        <f>[1]!s_is(A4756,83,"FY","YTD","20251231",1,"",100000000)</f>
        <v>8.4182998533000006</v>
      </c>
      <c r="I4756" s="16">
        <f>[1]!s_is(A4756,83,"FY","YTD","20241231",1,"",100000000)</f>
        <v>6.9488848553999993</v>
      </c>
      <c r="J4756" s="16">
        <f t="shared" si="222"/>
        <v>0.21146054776805157</v>
      </c>
      <c r="K4756" s="16">
        <f>[1]!s_is(A4756,61,"FY","YTD","20251231",1,"",100000000)</f>
        <v>0.38658744840000003</v>
      </c>
      <c r="L4756" s="16">
        <f>[1]!s_is(A4756,61,"FY","YTD","20241231",1,"",100000000)</f>
        <v>0.45389779159999999</v>
      </c>
      <c r="M4756" s="16">
        <f t="shared" si="223"/>
        <v>-0.14829405307906318</v>
      </c>
      <c r="N4756" s="16">
        <f>[1]!s_fa_roe(A4756,"20251231")</f>
        <v>9.4733999999999998</v>
      </c>
      <c r="O4756" s="16">
        <f>[1]!s_stmnote_rdexp(A4756,"20251231",1,10000)</f>
        <v>3428.5518770000003</v>
      </c>
      <c r="P4756" s="20">
        <f t="shared" si="224"/>
        <v>4.0727367006961591E-2</v>
      </c>
      <c r="Q4756" s="16">
        <f>[1]!s_margin_tradingbalance(A4756,"",10000)</f>
        <v>1030.3802000000001</v>
      </c>
      <c r="R4756" s="16">
        <f>[1]!s_margin_seclendingbalance(A4756,"",10000)</f>
        <v>0</v>
      </c>
      <c r="S4756" s="17">
        <f>[1]!s_val_ev(A4756,"",100000000)</f>
        <v>11.533236</v>
      </c>
      <c r="T4756" s="17">
        <f>[1]!share_freesharesmv(A4756,"",100000000)</f>
        <v>4.1416854489999997</v>
      </c>
      <c r="U4756" s="17">
        <f>[1]!s_dq_amount_btin(A4756,E4756,100000000)</f>
        <v>0.15104910999999999</v>
      </c>
      <c r="V4756" s="17">
        <f>[1]!s_dq_turn(A4756,E4756)</f>
        <v>2.3755574475189687</v>
      </c>
      <c r="W4756" s="2">
        <f>[1]!s_pq_amount(A4756,"20260101","",100000000)</f>
        <v>20.182884170000001</v>
      </c>
      <c r="X4756" s="2">
        <f>[1]!s_pq_avgamount(A4756,"20260101","",100000000)</f>
        <v>0.18348076518181819</v>
      </c>
      <c r="Y4756" s="17">
        <f>[1]!s_ipo_dilutedpe(A4756)</f>
        <v>14.2</v>
      </c>
      <c r="Z4756" s="12">
        <f>[1]!s_ipo_collection_total(A4756,100000000)</f>
        <v>0.53083999999999998</v>
      </c>
      <c r="AA4756" s="2">
        <f>[1]!s_val_pe_ttm(A4756,E4756)</f>
        <v>28.811052322387695</v>
      </c>
      <c r="AB4756" s="5">
        <f>[1]!s_info_zjtxornot1(A4756,"")</f>
        <v>0</v>
      </c>
      <c r="AC4756" s="22" t="str">
        <f>[1]!s_info_nature1(A4756,"")</f>
        <v>民营企业</v>
      </c>
      <c r="AD4756" s="6" t="str">
        <f>[1]!s_info_city(A4756)</f>
        <v>广州市</v>
      </c>
      <c r="AE4756" s="6" t="str">
        <f>[1]!s_info_province(A4756)</f>
        <v>广东省</v>
      </c>
      <c r="AF4756">
        <v>113.280637</v>
      </c>
      <c r="AG4756">
        <v>23.125177999999998</v>
      </c>
    </row>
    <row r="4757" spans="1:33" x14ac:dyDescent="0.3">
      <c r="A4757" s="12" t="s">
        <v>9740</v>
      </c>
      <c r="B4757" s="12" t="s">
        <v>9741</v>
      </c>
      <c r="C4757" s="16" t="str">
        <f>[1]!s_info_mkt(A4757)</f>
        <v>主板</v>
      </c>
      <c r="D4757" s="16" t="str">
        <f>[1]!s_ipo_listeddate(A4757)</f>
        <v>2006-06-27</v>
      </c>
      <c r="E4757" s="16" t="str">
        <f>[1]!lastradeday_s("000002","")</f>
        <v>2026-06-22</v>
      </c>
      <c r="F4757" s="16" t="str">
        <f>[1]!s_info_industry_csrc2023(A4757,"",3)</f>
        <v>电力、热力生产和供应业</v>
      </c>
      <c r="G4757" s="16" t="str">
        <f>[1]!s_info_industry_csrc2023(A4757,"",1)</f>
        <v>电力、热力、燃气及水生产和供应业</v>
      </c>
      <c r="H4757" s="16">
        <f>[1]!s_is(A4757,83,"FY","YTD","20251231",1,"",100000000)</f>
        <v>24.948294080700002</v>
      </c>
      <c r="I4757" s="16">
        <f>[1]!s_is(A4757,83,"FY","YTD","20241231",1,"",100000000)</f>
        <v>34.530460265900004</v>
      </c>
      <c r="J4757" s="16">
        <f t="shared" si="222"/>
        <v>-0.27749894184476642</v>
      </c>
      <c r="K4757" s="16">
        <f>[1]!s_is(A4757,61,"FY","YTD","20251231",1,"",100000000)</f>
        <v>2.3629760386000003</v>
      </c>
      <c r="L4757" s="16">
        <f>[1]!s_is(A4757,61,"FY","YTD","20241231",1,"",100000000)</f>
        <v>6.7503670383000003</v>
      </c>
      <c r="M4757" s="16">
        <f t="shared" si="223"/>
        <v>-0.64994851017833133</v>
      </c>
      <c r="N4757" s="16">
        <f>[1]!s_fa_roe(A4757,"20251231")</f>
        <v>3.1857000000000002</v>
      </c>
      <c r="O4757" s="16">
        <f>[1]!s_stmnote_rdexp(A4757,"20251231",1,10000)</f>
        <v>788.33492000000001</v>
      </c>
      <c r="P4757" s="20">
        <f t="shared" si="224"/>
        <v>3.159875049772865E-3</v>
      </c>
      <c r="Q4757" s="16">
        <f>[1]!s_margin_tradingbalance(A4757,"",10000)</f>
        <v>45155.941200000001</v>
      </c>
      <c r="R4757" s="16">
        <f>[1]!s_margin_seclendingbalance(A4757,"",10000)</f>
        <v>95.55</v>
      </c>
      <c r="S4757" s="17">
        <f>[1]!s_val_ev(A4757,"",100000000)</f>
        <v>89.586976847200006</v>
      </c>
      <c r="T4757" s="17">
        <f>[1]!share_freesharesmv(A4757,"",100000000)</f>
        <v>23.840177938499998</v>
      </c>
      <c r="U4757" s="17">
        <f>[1]!s_dq_amount_btin(A4757,E4757,100000000)</f>
        <v>0.87838696000000005</v>
      </c>
      <c r="V4757" s="17">
        <f>[1]!s_dq_turn(A4757,E4757)</f>
        <v>0.99931375772967468</v>
      </c>
      <c r="W4757" s="2">
        <f>[1]!s_pq_amount(A4757,"20260101","",100000000)</f>
        <v>188.83319902</v>
      </c>
      <c r="X4757" s="2">
        <f>[1]!s_pq_avgamount(A4757,"20260101","",100000000)</f>
        <v>1.7166654456363637</v>
      </c>
      <c r="Y4757" s="17">
        <f>[1]!s_ipo_dilutedpe(A4757)</f>
        <v>13.72</v>
      </c>
      <c r="Z4757" s="12">
        <f>[1]!s_ipo_collection_total(A4757,100000000)</f>
        <v>5.1100000000000003</v>
      </c>
      <c r="AA4757" s="2">
        <f>[1]!s_val_pe_ttm(A4757,E4757)</f>
        <v>40.488254547119141</v>
      </c>
      <c r="AB4757" s="5">
        <f>[1]!s_info_zjtxornot1(A4757,"")</f>
        <v>0</v>
      </c>
      <c r="AC4757" s="22" t="str">
        <f>[1]!s_info_nature1(A4757,"")</f>
        <v>地方国有企业</v>
      </c>
      <c r="AD4757" s="6" t="str">
        <f>[1]!s_info_city(A4757)</f>
        <v>昆明市</v>
      </c>
      <c r="AE4757" s="6" t="str">
        <f>[1]!s_info_province(A4757)</f>
        <v>云南省</v>
      </c>
      <c r="AF4757">
        <v>102.71225099999999</v>
      </c>
      <c r="AG4757">
        <v>25.040609</v>
      </c>
    </row>
    <row r="4758" spans="1:33" x14ac:dyDescent="0.3">
      <c r="A4758" s="12" t="s">
        <v>9742</v>
      </c>
      <c r="B4758" s="12" t="s">
        <v>9743</v>
      </c>
      <c r="C4758" s="16" t="str">
        <f>[1]!s_info_mkt(A4758)</f>
        <v>主板</v>
      </c>
      <c r="D4758" s="16" t="str">
        <f>[1]!s_ipo_listeddate(A4758)</f>
        <v>2010-12-03</v>
      </c>
      <c r="E4758" s="16" t="str">
        <f>[1]!lastradeday_s("000002","")</f>
        <v>2026-06-22</v>
      </c>
      <c r="F4758" s="16" t="str">
        <f>[1]!s_info_industry_csrc2023(A4758,"",3)</f>
        <v>计算机、通信和其他电子设备制造业</v>
      </c>
      <c r="G4758" s="16" t="str">
        <f>[1]!s_info_industry_csrc2023(A4758,"",1)</f>
        <v>制造业</v>
      </c>
      <c r="H4758" s="16">
        <f>[1]!s_is(A4758,83,"FY","YTD","20251231",1,"",100000000)</f>
        <v>18.4878080513</v>
      </c>
      <c r="I4758" s="16">
        <f>[1]!s_is(A4758,83,"FY","YTD","20241231",1,"",100000000)</f>
        <v>19.3238593323</v>
      </c>
      <c r="J4758" s="16">
        <f t="shared" si="222"/>
        <v>-4.3265233234363931E-2</v>
      </c>
      <c r="K4758" s="16">
        <f>[1]!s_is(A4758,61,"FY","YTD","20251231",1,"",100000000)</f>
        <v>-2.0182148787999998</v>
      </c>
      <c r="L4758" s="16">
        <f>[1]!s_is(A4758,61,"FY","YTD","20241231",1,"",100000000)</f>
        <v>0.24165356670000002</v>
      </c>
      <c r="M4758" s="16">
        <f t="shared" si="223"/>
        <v>-9.3516866991063523</v>
      </c>
      <c r="N4758" s="16">
        <f>[1]!s_fa_roe(A4758,"20251231")</f>
        <v>-57.451000000000001</v>
      </c>
      <c r="O4758" s="16">
        <f>[1]!s_stmnote_rdexp(A4758,"20251231",1,10000)</f>
        <v>9898.7870599999987</v>
      </c>
      <c r="P4758" s="20">
        <f t="shared" si="224"/>
        <v>5.3542242717648458E-2</v>
      </c>
      <c r="Q4758" s="16">
        <f>[1]!s_margin_tradingbalance(A4758,"",10000)</f>
        <v>11226.080900000001</v>
      </c>
      <c r="R4758" s="16">
        <f>[1]!s_margin_seclendingbalance(A4758,"",10000)</f>
        <v>0</v>
      </c>
      <c r="S4758" s="17">
        <f>[1]!s_val_ev(A4758,"",100000000)</f>
        <v>41.781590352800002</v>
      </c>
      <c r="T4758" s="17">
        <f>[1]!share_freesharesmv(A4758,"",100000000)</f>
        <v>29.946351480000001</v>
      </c>
      <c r="U4758" s="17">
        <f>[1]!s_dq_amount_btin(A4758,E4758,100000000)</f>
        <v>1.58072565</v>
      </c>
      <c r="V4758" s="17">
        <f>[1]!s_dq_turn(A4758,E4758)</f>
        <v>3.8068685788845471</v>
      </c>
      <c r="W4758" s="2">
        <f>[1]!s_pq_amount(A4758,"20260101","",100000000)</f>
        <v>415.99070932000001</v>
      </c>
      <c r="X4758" s="2">
        <f>[1]!s_pq_avgamount(A4758,"20260101","",100000000)</f>
        <v>3.8164285258715593</v>
      </c>
      <c r="Y4758" s="17">
        <f>[1]!s_ipo_dilutedpe(A4758)</f>
        <v>76.47</v>
      </c>
      <c r="Z4758" s="12">
        <f>[1]!s_ipo_collection_total(A4758,100000000)</f>
        <v>7.8</v>
      </c>
      <c r="AA4758" s="2">
        <f>[1]!s_val_pe_ttm(A4758,E4758)</f>
        <v>-32.968364715576172</v>
      </c>
      <c r="AB4758" s="5">
        <f>[1]!s_info_zjtxornot1(A4758,"")</f>
        <v>1</v>
      </c>
      <c r="AC4758" s="22" t="str">
        <f>[1]!s_info_nature1(A4758,"")</f>
        <v>公众企业</v>
      </c>
      <c r="AD4758" s="6" t="str">
        <f>[1]!s_info_city(A4758)</f>
        <v>福州市</v>
      </c>
      <c r="AE4758" s="6" t="str">
        <f>[1]!s_info_province(A4758)</f>
        <v>福建省</v>
      </c>
      <c r="AF4758">
        <v>119.30623900000001</v>
      </c>
      <c r="AG4758">
        <v>26.075302000000001</v>
      </c>
    </row>
    <row r="4759" spans="1:33" x14ac:dyDescent="0.3">
      <c r="A4759" s="12" t="s">
        <v>9744</v>
      </c>
      <c r="B4759" s="12" t="s">
        <v>9745</v>
      </c>
      <c r="C4759" s="16" t="str">
        <f>[1]!s_info_mkt(A4759)</f>
        <v>创业板</v>
      </c>
      <c r="D4759" s="16" t="str">
        <f>[1]!s_ipo_listeddate(A4759)</f>
        <v>2010-09-28</v>
      </c>
      <c r="E4759" s="16" t="str">
        <f>[1]!lastradeday_s("000002","")</f>
        <v>2026-06-22</v>
      </c>
      <c r="F4759" s="16" t="str">
        <f>[1]!s_info_industry_csrc2023(A4759,"",3)</f>
        <v>医药制造业</v>
      </c>
      <c r="G4759" s="16" t="str">
        <f>[1]!s_info_industry_csrc2023(A4759,"",1)</f>
        <v>制造业</v>
      </c>
      <c r="H4759" s="16">
        <f>[1]!s_is(A4759,83,"FY","YTD","20251231",1,"",100000000)</f>
        <v>89.584353849599992</v>
      </c>
      <c r="I4759" s="16">
        <f>[1]!s_is(A4759,83,"FY","YTD","20241231",1,"",100000000)</f>
        <v>260.48900498270001</v>
      </c>
      <c r="J4759" s="16">
        <f t="shared" si="222"/>
        <v>-0.65609161179163933</v>
      </c>
      <c r="K4759" s="16">
        <f>[1]!s_is(A4759,61,"FY","YTD","20251231",1,"",100000000)</f>
        <v>-147.2315285199</v>
      </c>
      <c r="L4759" s="16">
        <f>[1]!s_is(A4759,61,"FY","YTD","20241231",1,"",100000000)</f>
        <v>20.058035539599999</v>
      </c>
      <c r="M4759" s="16">
        <f t="shared" si="223"/>
        <v>-8.340276580387199</v>
      </c>
      <c r="N4759" s="16">
        <f>[1]!s_fa_roe(A4759,"20251231")</f>
        <v>-63.059899999999999</v>
      </c>
      <c r="O4759" s="16">
        <f>[1]!s_stmnote_rdexp(A4759,"20251231",1,10000)</f>
        <v>143593.60908900001</v>
      </c>
      <c r="P4759" s="20">
        <f t="shared" si="224"/>
        <v>0.16028871439992104</v>
      </c>
      <c r="Q4759" s="16">
        <f>[1]!s_margin_tradingbalance(A4759,"",10000)</f>
        <v>107964.8247</v>
      </c>
      <c r="R4759" s="16">
        <f>[1]!s_margin_seclendingbalance(A4759,"",10000)</f>
        <v>235.7141</v>
      </c>
      <c r="S4759" s="17">
        <f>[1]!s_val_ev(A4759,"",100000000)</f>
        <v>294.67551785569998</v>
      </c>
      <c r="T4759" s="17">
        <f>[1]!share_freesharesmv(A4759,"",100000000)</f>
        <v>133.9096861285</v>
      </c>
      <c r="U4759" s="17">
        <f>[1]!s_dq_amount_btin(A4759,E4759,100000000)</f>
        <v>3.3129864200000001</v>
      </c>
      <c r="V4759" s="17">
        <f>[1]!s_dq_turn(A4759,E4759)</f>
        <v>1.9584962969919921</v>
      </c>
      <c r="W4759" s="2">
        <f>[1]!s_pq_amount(A4759,"20260101","",100000000)</f>
        <v>417.73025077</v>
      </c>
      <c r="X4759" s="2">
        <f>[1]!s_pq_avgamount(A4759,"20260101","",100000000)</f>
        <v>3.7975477342727273</v>
      </c>
      <c r="Y4759" s="17">
        <f>[1]!s_ipo_dilutedpe(A4759)</f>
        <v>66.63</v>
      </c>
      <c r="Z4759" s="12">
        <f>[1]!s_ipo_collection_total(A4759,100000000)</f>
        <v>15.192</v>
      </c>
      <c r="AA4759" s="2">
        <f>[1]!s_val_pe_ttm(A4759,E4759)</f>
        <v>-1.9926202297210693</v>
      </c>
      <c r="AB4759" s="5">
        <f>[1]!s_info_zjtxornot1(A4759,"")</f>
        <v>0</v>
      </c>
      <c r="AC4759" s="22" t="str">
        <f>[1]!s_info_nature1(A4759,"")</f>
        <v>民营企业</v>
      </c>
      <c r="AD4759" s="6" t="str">
        <f>[1]!s_info_city(A4759)</f>
        <v>重庆市</v>
      </c>
      <c r="AE4759" s="6" t="str">
        <f>[1]!s_info_province(A4759)</f>
        <v>重庆</v>
      </c>
      <c r="AF4759">
        <v>106.50496200000001</v>
      </c>
      <c r="AG4759">
        <v>29.533155000000001</v>
      </c>
    </row>
    <row r="4760" spans="1:33" x14ac:dyDescent="0.3">
      <c r="A4760" s="12" t="s">
        <v>9746</v>
      </c>
      <c r="B4760" s="12" t="s">
        <v>9747</v>
      </c>
      <c r="C4760" s="16" t="str">
        <f>[1]!s_info_mkt(A4760)</f>
        <v>创业板</v>
      </c>
      <c r="D4760" s="16" t="str">
        <f>[1]!s_ipo_listeddate(A4760)</f>
        <v>2010-01-08</v>
      </c>
      <c r="E4760" s="16" t="str">
        <f>[1]!lastradeday_s("000002","")</f>
        <v>2026-06-22</v>
      </c>
      <c r="F4760" s="16" t="str">
        <f>[1]!s_info_industry_csrc2023(A4760,"",3)</f>
        <v>计算机、通信和其他电子设备制造业</v>
      </c>
      <c r="G4760" s="16" t="str">
        <f>[1]!s_info_industry_csrc2023(A4760,"",1)</f>
        <v>制造业</v>
      </c>
      <c r="H4760" s="16">
        <f>[1]!s_is(A4760,83,"FY","YTD","20251231",1,"",100000000)</f>
        <v>96.391678325200004</v>
      </c>
      <c r="I4760" s="16">
        <f>[1]!s_is(A4760,83,"FY","YTD","20241231",1,"",100000000)</f>
        <v>78.467870018300005</v>
      </c>
      <c r="J4760" s="16">
        <f t="shared" si="222"/>
        <v>0.22842226127356158</v>
      </c>
      <c r="K4760" s="16">
        <f>[1]!s_is(A4760,61,"FY","YTD","20251231",1,"",100000000)</f>
        <v>10.972967172600001</v>
      </c>
      <c r="L4760" s="16">
        <f>[1]!s_is(A4760,61,"FY","YTD","20241231",1,"",100000000)</f>
        <v>9.4205330008000008</v>
      </c>
      <c r="M4760" s="16">
        <f t="shared" si="223"/>
        <v>0.16479260479934263</v>
      </c>
      <c r="N4760" s="16">
        <f>[1]!s_fa_roe(A4760,"20251231")</f>
        <v>10.681100000000001</v>
      </c>
      <c r="O4760" s="16">
        <f>[1]!s_stmnote_rdexp(A4760,"20251231",1,10000)</f>
        <v>53688.562467999996</v>
      </c>
      <c r="P4760" s="20">
        <f t="shared" si="224"/>
        <v>5.5698337658225024E-2</v>
      </c>
      <c r="Q4760" s="16">
        <f>[1]!s_margin_tradingbalance(A4760,"",10000)</f>
        <v>152195.13519999999</v>
      </c>
      <c r="R4760" s="16">
        <f>[1]!s_margin_seclendingbalance(A4760,"",10000)</f>
        <v>1465.0710999999999</v>
      </c>
      <c r="S4760" s="17">
        <f>[1]!s_val_ev(A4760,"",100000000)</f>
        <v>678.42239655719993</v>
      </c>
      <c r="T4760" s="17">
        <f>[1]!share_freesharesmv(A4760,"",100000000)</f>
        <v>421.49657484299996</v>
      </c>
      <c r="U4760" s="17">
        <f>[1]!s_dq_amount_btin(A4760,E4760,100000000)</f>
        <v>34.832509420000001</v>
      </c>
      <c r="V4760" s="17">
        <f>[1]!s_dq_turn(A4760,E4760)</f>
        <v>7.4090628661893465</v>
      </c>
      <c r="W4760" s="2">
        <f>[1]!s_pq_amount(A4760,"20260101","",100000000)</f>
        <v>1884.3895997699999</v>
      </c>
      <c r="X4760" s="2">
        <f>[1]!s_pq_avgamount(A4760,"20260101","",100000000)</f>
        <v>17.130814543363634</v>
      </c>
      <c r="Y4760" s="17">
        <f>[1]!s_ipo_dilutedpe(A4760)</f>
        <v>111.5</v>
      </c>
      <c r="Z4760" s="12">
        <f>[1]!s_ipo_collection_total(A4760,100000000)</f>
        <v>7.8273000000000001</v>
      </c>
      <c r="AA4760" s="2">
        <f>[1]!s_val_pe_ttm(A4760,E4760)</f>
        <v>50.33135986328125</v>
      </c>
      <c r="AB4760" s="5">
        <f>[1]!s_info_zjtxornot1(A4760,"")</f>
        <v>1</v>
      </c>
      <c r="AC4760" s="22" t="str">
        <f>[1]!s_info_nature1(A4760,"")</f>
        <v>民营企业</v>
      </c>
      <c r="AD4760" s="6" t="str">
        <f>[1]!s_info_city(A4760)</f>
        <v>深圳市</v>
      </c>
      <c r="AE4760" s="6" t="str">
        <f>[1]!s_info_province(A4760)</f>
        <v>广东省</v>
      </c>
      <c r="AF4760">
        <v>114.085947</v>
      </c>
      <c r="AG4760">
        <v>22.547000000000001</v>
      </c>
    </row>
    <row r="4761" spans="1:33" x14ac:dyDescent="0.3">
      <c r="A4761" s="12" t="s">
        <v>9748</v>
      </c>
      <c r="B4761" s="12" t="s">
        <v>9749</v>
      </c>
      <c r="C4761" s="16" t="str">
        <f>[1]!s_info_mkt(A4761)</f>
        <v>主板</v>
      </c>
      <c r="D4761" s="16" t="str">
        <f>[1]!s_ipo_listeddate(A4761)</f>
        <v>2009-11-11</v>
      </c>
      <c r="E4761" s="16" t="str">
        <f>[1]!lastradeday_s("000002","")</f>
        <v>2026-06-22</v>
      </c>
      <c r="F4761" s="16" t="str">
        <f>[1]!s_info_industry_csrc2023(A4761,"",3)</f>
        <v>土木工程建筑业</v>
      </c>
      <c r="G4761" s="16" t="str">
        <f>[1]!s_info_industry_csrc2023(A4761,"",1)</f>
        <v>建筑业</v>
      </c>
      <c r="H4761" s="16">
        <f>[1]!s_is(A4761,83,"FY","YTD","20251231",1,"",100000000)</f>
        <v>113.17853300899999</v>
      </c>
      <c r="I4761" s="16">
        <f>[1]!s_is(A4761,83,"FY","YTD","20241231",1,"",100000000)</f>
        <v>102.15145038520001</v>
      </c>
      <c r="J4761" s="16">
        <f t="shared" si="222"/>
        <v>0.10794837060284768</v>
      </c>
      <c r="K4761" s="16">
        <f>[1]!s_is(A4761,61,"FY","YTD","20251231",1,"",100000000)</f>
        <v>-1.0145174097</v>
      </c>
      <c r="L4761" s="16">
        <f>[1]!s_is(A4761,61,"FY","YTD","20241231",1,"",100000000)</f>
        <v>-4.2290846195</v>
      </c>
      <c r="M4761" s="16">
        <f t="shared" si="223"/>
        <v>0.76010945606949221</v>
      </c>
      <c r="N4761" s="16">
        <f>[1]!s_fa_roe(A4761,"20251231")</f>
        <v>-2.3136000000000001</v>
      </c>
      <c r="O4761" s="16">
        <f>[1]!s_stmnote_rdexp(A4761,"20251231",1,10000)</f>
        <v>16553.699033000001</v>
      </c>
      <c r="P4761" s="20">
        <f t="shared" si="224"/>
        <v>1.4626182715836796E-2</v>
      </c>
      <c r="Q4761" s="16">
        <f>[1]!s_margin_tradingbalance(A4761,"",10000)</f>
        <v>22757.712599999999</v>
      </c>
      <c r="R4761" s="16">
        <f>[1]!s_margin_seclendingbalance(A4761,"",10000)</f>
        <v>81.4315</v>
      </c>
      <c r="S4761" s="17">
        <f>[1]!s_val_ev(A4761,"",100000000)</f>
        <v>59.520923921600001</v>
      </c>
      <c r="T4761" s="17">
        <f>[1]!share_freesharesmv(A4761,"",100000000)</f>
        <v>24.566625109099999</v>
      </c>
      <c r="U4761" s="17">
        <f>[1]!s_dq_amount_btin(A4761,E4761,100000000)</f>
        <v>0.53065536999999996</v>
      </c>
      <c r="V4761" s="17">
        <f>[1]!s_dq_turn(A4761,E4761)</f>
        <v>1.1834742273011476</v>
      </c>
      <c r="W4761" s="2">
        <f>[1]!s_pq_amount(A4761,"20260101","",100000000)</f>
        <v>192.39528060000001</v>
      </c>
      <c r="X4761" s="2">
        <f>[1]!s_pq_avgamount(A4761,"20260101","",100000000)</f>
        <v>1.7490480054545454</v>
      </c>
      <c r="Y4761" s="17">
        <f>[1]!s_ipo_dilutedpe(A4761)</f>
        <v>40.11</v>
      </c>
      <c r="Z4761" s="12">
        <f>[1]!s_ipo_collection_total(A4761,100000000)</f>
        <v>4.0754999999999999</v>
      </c>
      <c r="AA4761" s="2">
        <f>[1]!s_val_pe_ttm(A4761,E4761)</f>
        <v>-62.887535095214844</v>
      </c>
      <c r="AB4761" s="5">
        <f>[1]!s_info_zjtxornot1(A4761,"")</f>
        <v>0</v>
      </c>
      <c r="AC4761" s="22" t="str">
        <f>[1]!s_info_nature1(A4761,"")</f>
        <v>地方国有企业</v>
      </c>
      <c r="AD4761" s="6" t="str">
        <f>[1]!s_info_city(A4761)</f>
        <v>乌鲁木齐市</v>
      </c>
      <c r="AE4761" s="6" t="str">
        <f>[1]!s_info_province(A4761)</f>
        <v>新疆维吾尔自治区</v>
      </c>
      <c r="AF4761">
        <v>87.617733000000001</v>
      </c>
      <c r="AG4761">
        <v>43.792817999999997</v>
      </c>
    </row>
    <row r="4762" spans="1:33" x14ac:dyDescent="0.3">
      <c r="A4762" s="12" t="s">
        <v>9750</v>
      </c>
      <c r="B4762" s="12" t="s">
        <v>9751</v>
      </c>
      <c r="C4762" s="16" t="str">
        <f>[1]!s_info_mkt(A4762)</f>
        <v>主板</v>
      </c>
      <c r="D4762" s="16" t="str">
        <f>[1]!s_ipo_listeddate(A4762)</f>
        <v>2017-06-20</v>
      </c>
      <c r="E4762" s="16" t="str">
        <f>[1]!lastradeday_s("000002","")</f>
        <v>2026-06-22</v>
      </c>
      <c r="F4762" s="16" t="str">
        <f>[1]!s_info_industry_csrc2023(A4762,"",3)</f>
        <v>汽车制造业</v>
      </c>
      <c r="G4762" s="16" t="str">
        <f>[1]!s_info_industry_csrc2023(A4762,"",1)</f>
        <v>制造业</v>
      </c>
      <c r="H4762" s="16">
        <f>[1]!s_is(A4762,83,"FY","YTD","20251231",1,"",100000000)</f>
        <v>9.8412804761999997</v>
      </c>
      <c r="I4762" s="16">
        <f>[1]!s_is(A4762,83,"FY","YTD","20241231",1,"",100000000)</f>
        <v>10.4461210074</v>
      </c>
      <c r="J4762" s="16">
        <f t="shared" si="222"/>
        <v>-5.7900969247008827E-2</v>
      </c>
      <c r="K4762" s="16">
        <f>[1]!s_is(A4762,61,"FY","YTD","20251231",1,"",100000000)</f>
        <v>0.48480701009999999</v>
      </c>
      <c r="L4762" s="16">
        <f>[1]!s_is(A4762,61,"FY","YTD","20241231",1,"",100000000)</f>
        <v>-1.4481611059999999</v>
      </c>
      <c r="M4762" s="16">
        <f t="shared" si="223"/>
        <v>1.3347742237319831</v>
      </c>
      <c r="N4762" s="16">
        <f>[1]!s_fa_roe(A4762,"20251231")</f>
        <v>17.210999999999999</v>
      </c>
      <c r="O4762" s="16">
        <f>[1]!s_stmnote_rdexp(A4762,"20251231",1,10000)</f>
        <v>1466.422544</v>
      </c>
      <c r="P4762" s="20">
        <f t="shared" si="224"/>
        <v>1.4900729102746067E-2</v>
      </c>
      <c r="Q4762" s="16">
        <f>[1]!s_margin_tradingbalance(A4762,"",10000)</f>
        <v>16600.2228</v>
      </c>
      <c r="R4762" s="16">
        <f>[1]!s_margin_seclendingbalance(A4762,"",10000)</f>
        <v>0.16439999999999999</v>
      </c>
      <c r="S4762" s="17">
        <f>[1]!s_val_ev(A4762,"",100000000)</f>
        <v>35.107857199999998</v>
      </c>
      <c r="T4762" s="17">
        <f>[1]!share_freesharesmv(A4762,"",100000000)</f>
        <v>18.889749599999998</v>
      </c>
      <c r="U4762" s="17">
        <f>[1]!s_dq_amount_btin(A4762,E4762,100000000)</f>
        <v>7.2184015800000001</v>
      </c>
      <c r="V4762" s="17">
        <f>[1]!s_dq_turn(A4762,E4762)</f>
        <v>19.990326632637665</v>
      </c>
      <c r="W4762" s="2">
        <f>[1]!s_pq_amount(A4762,"20260101","",100000000)</f>
        <v>171.29711068</v>
      </c>
      <c r="X4762" s="2">
        <f>[1]!s_pq_avgamount(A4762,"20260101","",100000000)</f>
        <v>1.5572464607272727</v>
      </c>
      <c r="Y4762" s="17">
        <f>[1]!s_ipo_dilutedpe(A4762)</f>
        <v>18.329999999999998</v>
      </c>
      <c r="Z4762" s="12">
        <f>[1]!s_ipo_collection_total(A4762,100000000)</f>
        <v>2.2929080000000002</v>
      </c>
      <c r="AA4762" s="2">
        <f>[1]!s_val_pe_ttm(A4762,E4762)</f>
        <v>68.455009460449219</v>
      </c>
      <c r="AB4762" s="5">
        <f>[1]!s_info_zjtxornot1(A4762,"")</f>
        <v>0</v>
      </c>
      <c r="AC4762" s="22" t="str">
        <f>[1]!s_info_nature1(A4762,"")</f>
        <v>民营企业</v>
      </c>
      <c r="AD4762" s="6" t="str">
        <f>[1]!s_info_city(A4762)</f>
        <v>台山市</v>
      </c>
      <c r="AE4762" s="6" t="str">
        <f>[1]!s_info_province(A4762)</f>
        <v>广东省</v>
      </c>
      <c r="AF4762">
        <v>112.715908</v>
      </c>
      <c r="AG4762">
        <v>22.034638999999999</v>
      </c>
    </row>
    <row r="4763" spans="1:33" x14ac:dyDescent="0.3">
      <c r="A4763" s="12" t="s">
        <v>9752</v>
      </c>
      <c r="B4763" s="12" t="s">
        <v>9753</v>
      </c>
      <c r="C4763" s="16" t="str">
        <f>[1]!s_info_mkt(A4763)</f>
        <v>主板</v>
      </c>
      <c r="D4763" s="16" t="str">
        <f>[1]!s_ipo_listeddate(A4763)</f>
        <v>2007-05-15</v>
      </c>
      <c r="E4763" s="16" t="str">
        <f>[1]!lastradeday_s("000002","")</f>
        <v>2026-06-22</v>
      </c>
      <c r="F4763" s="16" t="str">
        <f>[1]!s_info_industry_csrc2023(A4763,"",3)</f>
        <v>货币金融服务</v>
      </c>
      <c r="G4763" s="16" t="str">
        <f>[1]!s_info_industry_csrc2023(A4763,"",1)</f>
        <v>金融业</v>
      </c>
      <c r="H4763" s="16">
        <f>[1]!s_is(A4763,83,"FY","YTD","20251231",1,"",100000000)</f>
        <v>2650.71</v>
      </c>
      <c r="I4763" s="16">
        <f>[1]!s_is(A4763,83,"FY","YTD","20241231",1,"",100000000)</f>
        <v>2598.2600000000002</v>
      </c>
      <c r="J4763" s="16">
        <f t="shared" si="222"/>
        <v>2.0186586407826779E-2</v>
      </c>
      <c r="K4763" s="16">
        <f>[1]!s_is(A4763,61,"FY","YTD","20251231",1,"",100000000)</f>
        <v>956.22</v>
      </c>
      <c r="L4763" s="16">
        <f>[1]!s_is(A4763,61,"FY","YTD","20241231",1,"",100000000)</f>
        <v>935.86</v>
      </c>
      <c r="M4763" s="16">
        <f t="shared" si="223"/>
        <v>2.1755390763575761E-2</v>
      </c>
      <c r="N4763" s="16">
        <f>[1]!s_fa_roe(A4763,"20251231")</f>
        <v>7.9238</v>
      </c>
      <c r="O4763" s="16">
        <f>[1]!s_stmnote_rdexp(A4763,"20251231",1,10000)</f>
        <v>0</v>
      </c>
      <c r="P4763" s="20">
        <f t="shared" si="224"/>
        <v>0</v>
      </c>
      <c r="Q4763" s="16">
        <f>[1]!s_margin_tradingbalance(A4763,"",10000)</f>
        <v>132401.7727</v>
      </c>
      <c r="R4763" s="16">
        <f>[1]!s_margin_seclendingbalance(A4763,"",10000)</f>
        <v>963.99080000000004</v>
      </c>
      <c r="S4763" s="17">
        <f>[1]!s_val_ev(A4763,"",100000000)</f>
        <v>5785.4294770336583</v>
      </c>
      <c r="T4763" s="17">
        <f>[1]!share_freesharesmv(A4763,"",100000000)</f>
        <v>1536.5112996669004</v>
      </c>
      <c r="U4763" s="17">
        <f>[1]!s_dq_amount_btin(A4763,E4763,100000000)</f>
        <v>13.71629461</v>
      </c>
      <c r="V4763" s="17">
        <f>[1]!s_dq_turn(A4763,E4763)</f>
        <v>0.7865386760501959</v>
      </c>
      <c r="W4763" s="2">
        <f>[1]!s_pq_amount(A4763,"20260101","",100000000)</f>
        <v>1250.1008129100001</v>
      </c>
      <c r="X4763" s="2">
        <f>[1]!s_pq_avgamount(A4763,"20260101","",100000000)</f>
        <v>11.364552844636364</v>
      </c>
      <c r="Y4763" s="17">
        <f>[1]!s_ipo_dilutedpe(A4763)</f>
        <v>31.28</v>
      </c>
      <c r="Z4763" s="12">
        <f>[1]!s_ipo_collection_total(A4763,100000000)</f>
        <v>252.037688473</v>
      </c>
      <c r="AA4763" s="2">
        <f>[1]!s_val_pe_ttm(A4763,E4763)</f>
        <v>6.1315364837646484</v>
      </c>
      <c r="AB4763" s="5">
        <f>[1]!s_info_zjtxornot1(A4763,"")</f>
        <v>0</v>
      </c>
      <c r="AC4763" s="22" t="str">
        <f>[1]!s_info_nature1(A4763,"")</f>
        <v>中央国有企业</v>
      </c>
      <c r="AD4763" s="6" t="str">
        <f>[1]!s_info_city(A4763)</f>
        <v>上海市</v>
      </c>
      <c r="AE4763" s="6" t="str">
        <f>[1]!s_info_province(A4763)</f>
        <v>上海</v>
      </c>
      <c r="AF4763">
        <v>121.472644</v>
      </c>
      <c r="AG4763">
        <v>31.231705999999999</v>
      </c>
    </row>
    <row r="4764" spans="1:33" x14ac:dyDescent="0.3">
      <c r="A4764" s="12" t="s">
        <v>9754</v>
      </c>
      <c r="B4764" s="12" t="s">
        <v>9755</v>
      </c>
      <c r="C4764" s="16" t="str">
        <f>[1]!s_info_mkt(A4764)</f>
        <v>主板</v>
      </c>
      <c r="D4764" s="16" t="str">
        <f>[1]!s_ipo_listeddate(A4764)</f>
        <v>2011-12-12</v>
      </c>
      <c r="E4764" s="16" t="str">
        <f>[1]!lastradeday_s("000002","")</f>
        <v>2026-06-22</v>
      </c>
      <c r="F4764" s="16" t="str">
        <f>[1]!s_info_industry_csrc2023(A4764,"",3)</f>
        <v>资本市场服务</v>
      </c>
      <c r="G4764" s="16" t="str">
        <f>[1]!s_info_industry_csrc2023(A4764,"",1)</f>
        <v>金融业</v>
      </c>
      <c r="H4764" s="16">
        <f>[1]!s_is(A4764,83,"FY","YTD","20251231",1,"",100000000)</f>
        <v>90.303662912000007</v>
      </c>
      <c r="I4764" s="16">
        <f>[1]!s_is(A4764,83,"FY","YTD","20241231",1,"",100000000)</f>
        <v>115.33544689919999</v>
      </c>
      <c r="J4764" s="16">
        <f t="shared" si="222"/>
        <v>-0.21703461216981346</v>
      </c>
      <c r="K4764" s="16">
        <f>[1]!s_is(A4764,61,"FY","YTD","20251231",1,"",100000000)</f>
        <v>35.521499999</v>
      </c>
      <c r="L4764" s="16">
        <f>[1]!s_is(A4764,61,"FY","YTD","20241231",1,"",100000000)</f>
        <v>23.661842047600004</v>
      </c>
      <c r="M4764" s="16">
        <f t="shared" si="223"/>
        <v>0.50121448395869539</v>
      </c>
      <c r="N4764" s="16">
        <f>[1]!s_fa_roe(A4764,"20251231")</f>
        <v>8.3579000000000008</v>
      </c>
      <c r="O4764" s="16">
        <f>[1]!s_stmnote_rdexp(A4764,"20251231",1,10000)</f>
        <v>0</v>
      </c>
      <c r="P4764" s="20">
        <f t="shared" si="224"/>
        <v>0</v>
      </c>
      <c r="Q4764" s="16">
        <f>[1]!s_margin_tradingbalance(A4764,"",10000)</f>
        <v>284512.61719999998</v>
      </c>
      <c r="R4764" s="16">
        <f>[1]!s_margin_seclendingbalance(A4764,"",10000)</f>
        <v>590.93679999999995</v>
      </c>
      <c r="S4764" s="17">
        <f>[1]!s_val_ev(A4764,"",100000000)</f>
        <v>400.4774486622</v>
      </c>
      <c r="T4764" s="17">
        <f>[1]!share_freesharesmv(A4764,"",100000000)</f>
        <v>287.02387140960002</v>
      </c>
      <c r="U4764" s="17">
        <f>[1]!s_dq_amount_btin(A4764,E4764,100000000)</f>
        <v>7.1330420700000001</v>
      </c>
      <c r="V4764" s="17">
        <f>[1]!s_dq_turn(A4764,E4764)</f>
        <v>1.8300231264162437</v>
      </c>
      <c r="W4764" s="2">
        <f>[1]!s_pq_amount(A4764,"20260101","",100000000)</f>
        <v>479.14306798000001</v>
      </c>
      <c r="X4764" s="2">
        <f>[1]!s_pq_avgamount(A4764,"20260101","",100000000)</f>
        <v>4.7914306798000004</v>
      </c>
      <c r="Y4764" s="17">
        <f>[1]!s_ipo_dilutedpe(A4764)</f>
        <v>22.58</v>
      </c>
      <c r="Z4764" s="12">
        <f>[1]!s_ipo_collection_total(A4764,100000000)</f>
        <v>32.5</v>
      </c>
      <c r="AA4764" s="2">
        <f>[1]!s_val_pe_ttm(A4764,E4764)</f>
        <v>11.870657920837402</v>
      </c>
      <c r="AB4764" s="5">
        <f>[1]!s_info_zjtxornot1(A4764,"")</f>
        <v>0</v>
      </c>
      <c r="AC4764" s="22" t="str">
        <f>[1]!s_info_nature1(A4764,"")</f>
        <v>地方国有企业</v>
      </c>
      <c r="AD4764" s="6" t="str">
        <f>[1]!s_info_city(A4764)</f>
        <v>苏州市</v>
      </c>
      <c r="AE4764" s="6" t="str">
        <f>[1]!s_info_province(A4764)</f>
        <v>江苏省</v>
      </c>
      <c r="AF4764">
        <v>120.619585</v>
      </c>
      <c r="AG4764">
        <v>31.299378999999998</v>
      </c>
    </row>
    <row r="4765" spans="1:33" x14ac:dyDescent="0.3">
      <c r="A4765" s="12" t="s">
        <v>9756</v>
      </c>
      <c r="B4765" s="12" t="s">
        <v>9757</v>
      </c>
      <c r="C4765" s="16" t="str">
        <f>[1]!s_info_mkt(A4765)</f>
        <v>主板</v>
      </c>
      <c r="D4765" s="16" t="str">
        <f>[1]!s_ipo_listeddate(A4765)</f>
        <v>1997-02-28</v>
      </c>
      <c r="E4765" s="16" t="str">
        <f>[1]!lastradeday_s("000002","")</f>
        <v>2026-06-22</v>
      </c>
      <c r="F4765" s="16" t="str">
        <f>[1]!s_info_industry_csrc2023(A4765,"",3)</f>
        <v>汽车制造业</v>
      </c>
      <c r="G4765" s="16" t="str">
        <f>[1]!s_info_industry_csrc2023(A4765,"",1)</f>
        <v>制造业</v>
      </c>
      <c r="H4765" s="16">
        <f>[1]!s_is(A4765,83,"FY","YTD","20251231",1,"",100000000)</f>
        <v>71.080210247600007</v>
      </c>
      <c r="I4765" s="16">
        <f>[1]!s_is(A4765,83,"FY","YTD","20241231",1,"",100000000)</f>
        <v>71.361302784700001</v>
      </c>
      <c r="J4765" s="16">
        <f t="shared" si="222"/>
        <v>-3.9390051208574306E-3</v>
      </c>
      <c r="K4765" s="16">
        <f>[1]!s_is(A4765,61,"FY","YTD","20251231",1,"",100000000)</f>
        <v>4.8297439017000006</v>
      </c>
      <c r="L4765" s="16">
        <f>[1]!s_is(A4765,61,"FY","YTD","20241231",1,"",100000000)</f>
        <v>6.2631937416999994</v>
      </c>
      <c r="M4765" s="16">
        <f t="shared" si="223"/>
        <v>-0.22886883259832258</v>
      </c>
      <c r="N4765" s="16">
        <f>[1]!s_fa_roe(A4765,"20251231")</f>
        <v>13.192500000000001</v>
      </c>
      <c r="O4765" s="16">
        <f>[1]!s_stmnote_rdexp(A4765,"20251231",1,10000)</f>
        <v>22772.124698</v>
      </c>
      <c r="P4765" s="20">
        <f t="shared" si="224"/>
        <v>3.2037221919681773E-2</v>
      </c>
      <c r="Q4765" s="16">
        <f>[1]!s_margin_tradingbalance(A4765,"",10000)</f>
        <v>64162.512900000002</v>
      </c>
      <c r="R4765" s="16">
        <f>[1]!s_margin_seclendingbalance(A4765,"",10000)</f>
        <v>28.891500000000001</v>
      </c>
      <c r="S4765" s="17">
        <f>[1]!s_val_ev(A4765,"",100000000)</f>
        <v>139.35473605020002</v>
      </c>
      <c r="T4765" s="17">
        <f>[1]!share_freesharesmv(A4765,"",100000000)</f>
        <v>92.812268584199998</v>
      </c>
      <c r="U4765" s="17">
        <f>[1]!s_dq_amount_btin(A4765,E4765,100000000)</f>
        <v>10.54451954</v>
      </c>
      <c r="V4765" s="17">
        <f>[1]!s_dq_turn(A4765,E4765)</f>
        <v>7.5361360854049906</v>
      </c>
      <c r="W4765" s="2">
        <f>[1]!s_pq_amount(A4765,"20260101","",100000000)</f>
        <v>1095.6256701499999</v>
      </c>
      <c r="X4765" s="2">
        <f>[1]!s_pq_avgamount(A4765,"20260101","",100000000)</f>
        <v>9.9602333650000006</v>
      </c>
      <c r="Y4765" s="17">
        <f>[1]!s_ipo_dilutedpe(A4765)</f>
        <v>0</v>
      </c>
      <c r="Z4765" s="12">
        <f>[1]!s_ipo_collection_total(A4765,100000000)</f>
        <v>7.9166E-2</v>
      </c>
      <c r="AA4765" s="2">
        <f>[1]!s_val_pe_ttm(A4765,E4765)</f>
        <v>28.028984069824219</v>
      </c>
      <c r="AB4765" s="5">
        <f>[1]!s_info_zjtxornot1(A4765,"")</f>
        <v>1</v>
      </c>
      <c r="AC4765" s="22" t="str">
        <f>[1]!s_info_nature1(A4765,"")</f>
        <v>民营企业</v>
      </c>
      <c r="AD4765" s="6" t="str">
        <f>[1]!s_info_city(A4765)</f>
        <v>江阴市</v>
      </c>
      <c r="AE4765" s="6" t="str">
        <f>[1]!s_info_province(A4765)</f>
        <v>江苏省</v>
      </c>
      <c r="AF4765">
        <v>120.31067899999999</v>
      </c>
      <c r="AG4765">
        <v>31.837425</v>
      </c>
    </row>
    <row r="4766" spans="1:33" x14ac:dyDescent="0.3">
      <c r="A4766" s="12" t="s">
        <v>9758</v>
      </c>
      <c r="B4766" s="12" t="s">
        <v>9759</v>
      </c>
      <c r="C4766" s="16" t="str">
        <f>[1]!s_info_mkt(A4766)</f>
        <v>主板</v>
      </c>
      <c r="D4766" s="16" t="str">
        <f>[1]!s_ipo_listeddate(A4766)</f>
        <v>2007-12-18</v>
      </c>
      <c r="E4766" s="16" t="str">
        <f>[1]!lastradeday_s("000002","")</f>
        <v>2026-06-22</v>
      </c>
      <c r="F4766" s="16" t="str">
        <f>[1]!s_info_industry_csrc2023(A4766,"",3)</f>
        <v>医药制造业</v>
      </c>
      <c r="G4766" s="16" t="str">
        <f>[1]!s_info_industry_csrc2023(A4766,"",1)</f>
        <v>制造业</v>
      </c>
      <c r="H4766" s="16">
        <f>[1]!s_is(A4766,83,"FY","YTD","20251231",1,"",100000000)</f>
        <v>3.8375132597000001</v>
      </c>
      <c r="I4766" s="16">
        <f>[1]!s_is(A4766,83,"FY","YTD","20241231",1,"",100000000)</f>
        <v>3.7616715656999999</v>
      </c>
      <c r="J4766" s="16">
        <f t="shared" si="222"/>
        <v>2.0161700104694535E-2</v>
      </c>
      <c r="K4766" s="16">
        <f>[1]!s_is(A4766,61,"FY","YTD","20251231",1,"",100000000)</f>
        <v>0.30477433059999998</v>
      </c>
      <c r="L4766" s="16">
        <f>[1]!s_is(A4766,61,"FY","YTD","20241231",1,"",100000000)</f>
        <v>0.20611599550000001</v>
      </c>
      <c r="M4766" s="16">
        <f t="shared" si="223"/>
        <v>0.478654433687559</v>
      </c>
      <c r="N4766" s="16">
        <f>[1]!s_fa_roe(A4766,"20251231")</f>
        <v>4.1292999999999997</v>
      </c>
      <c r="O4766" s="16">
        <f>[1]!s_stmnote_rdexp(A4766,"20251231",1,10000)</f>
        <v>3923.524046</v>
      </c>
      <c r="P4766" s="20">
        <f t="shared" si="224"/>
        <v>0.10224131567708833</v>
      </c>
      <c r="Q4766" s="16">
        <f>[1]!s_margin_tradingbalance(A4766,"",10000)</f>
        <v>19680.995800000001</v>
      </c>
      <c r="R4766" s="16">
        <f>[1]!s_margin_seclendingbalance(A4766,"",10000)</f>
        <v>0</v>
      </c>
      <c r="S4766" s="17">
        <f>[1]!s_val_ev(A4766,"",100000000)</f>
        <v>16.341817105600001</v>
      </c>
      <c r="T4766" s="17">
        <f>[1]!share_freesharesmv(A4766,"",100000000)</f>
        <v>12.696505466400001</v>
      </c>
      <c r="U4766" s="17">
        <f>[1]!s_dq_amount_btin(A4766,E4766,100000000)</f>
        <v>0.38373233000000001</v>
      </c>
      <c r="V4766" s="17">
        <f>[1]!s_dq_turn(A4766,E4766)</f>
        <v>2.3695702901101177</v>
      </c>
      <c r="W4766" s="2">
        <f>[1]!s_pq_amount(A4766,"20260101","",100000000)</f>
        <v>122.56003653</v>
      </c>
      <c r="X4766" s="2">
        <f>[1]!s_pq_avgamount(A4766,"20260101","",100000000)</f>
        <v>1.1244040048623853</v>
      </c>
      <c r="Y4766" s="17">
        <f>[1]!s_ipo_dilutedpe(A4766)</f>
        <v>29.95</v>
      </c>
      <c r="Z4766" s="12">
        <f>[1]!s_ipo_collection_total(A4766,100000000)</f>
        <v>1.2279500000000001</v>
      </c>
      <c r="AA4766" s="2">
        <f>[1]!s_val_pe_ttm(A4766,E4766)</f>
        <v>59.359077453613281</v>
      </c>
      <c r="AB4766" s="5">
        <f>[1]!s_info_zjtxornot1(A4766,"")</f>
        <v>0</v>
      </c>
      <c r="AC4766" s="22" t="str">
        <f>[1]!s_info_nature1(A4766,"")</f>
        <v>公众企业</v>
      </c>
      <c r="AD4766" s="6" t="str">
        <f>[1]!s_info_city(A4766)</f>
        <v>梅州市</v>
      </c>
      <c r="AE4766" s="6" t="str">
        <f>[1]!s_info_province(A4766)</f>
        <v>广东省</v>
      </c>
      <c r="AF4766">
        <v>116.117582</v>
      </c>
      <c r="AG4766">
        <v>24.299112000000001</v>
      </c>
    </row>
    <row r="4767" spans="1:33" x14ac:dyDescent="0.3">
      <c r="A4767" s="12" t="s">
        <v>9760</v>
      </c>
      <c r="B4767" s="12" t="s">
        <v>9761</v>
      </c>
      <c r="C4767" s="16" t="str">
        <f>[1]!s_info_mkt(A4767)</f>
        <v>创业板</v>
      </c>
      <c r="D4767" s="16" t="str">
        <f>[1]!s_ipo_listeddate(A4767)</f>
        <v>2010-09-02</v>
      </c>
      <c r="E4767" s="16" t="str">
        <f>[1]!lastradeday_s("000002","")</f>
        <v>2026-06-22</v>
      </c>
      <c r="F4767" s="16" t="str">
        <f>[1]!s_info_industry_csrc2023(A4767,"",3)</f>
        <v>电气机械和器材制造业</v>
      </c>
      <c r="G4767" s="16" t="str">
        <f>[1]!s_info_industry_csrc2023(A4767,"",1)</f>
        <v>制造业</v>
      </c>
      <c r="H4767" s="16">
        <f>[1]!s_is(A4767,83,"FY","YTD","20251231",1,"",100000000)</f>
        <v>125.84423006999999</v>
      </c>
      <c r="I4767" s="16">
        <f>[1]!s_is(A4767,83,"FY","YTD","20241231",1,"",100000000)</f>
        <v>202.3934627525</v>
      </c>
      <c r="J4767" s="16">
        <f t="shared" si="222"/>
        <v>-0.37821988734937273</v>
      </c>
      <c r="K4767" s="16">
        <f>[1]!s_is(A4767,61,"FY","YTD","20251231",1,"",100000000)</f>
        <v>-28.266550781999999</v>
      </c>
      <c r="L4767" s="16">
        <f>[1]!s_is(A4767,61,"FY","YTD","20241231",1,"",100000000)</f>
        <v>-34.358655522399999</v>
      </c>
      <c r="M4767" s="16">
        <f t="shared" si="223"/>
        <v>0.17730917137977867</v>
      </c>
      <c r="N4767" s="16">
        <f>[1]!s_fa_roe(A4767,"20251231")</f>
        <v>-28.086099999999998</v>
      </c>
      <c r="O4767" s="16">
        <f>[1]!s_stmnote_rdexp(A4767,"20251231",1,10000)</f>
        <v>28728.464108</v>
      </c>
      <c r="P4767" s="20">
        <f t="shared" si="224"/>
        <v>2.2828590625108506E-2</v>
      </c>
      <c r="Q4767" s="16">
        <f>[1]!s_margin_tradingbalance(A4767,"",10000)</f>
        <v>71467.963699999993</v>
      </c>
      <c r="R4767" s="16">
        <f>[1]!s_margin_seclendingbalance(A4767,"",10000)</f>
        <v>152.66569999999999</v>
      </c>
      <c r="S4767" s="17">
        <f>[1]!s_val_ev(A4767,"",100000000)</f>
        <v>152.53385486940002</v>
      </c>
      <c r="T4767" s="17">
        <f>[1]!share_freesharesmv(A4767,"",100000000)</f>
        <v>114.54216412680002</v>
      </c>
      <c r="U4767" s="17">
        <f>[1]!s_dq_amount_btin(A4767,E4767,100000000)</f>
        <v>7.3532270799999999</v>
      </c>
      <c r="V4767" s="17">
        <f>[1]!s_dq_turn(A4767,E4767)</f>
        <v>6.0941968878128359</v>
      </c>
      <c r="W4767" s="2">
        <f>[1]!s_pq_amount(A4767,"20260101","",100000000)</f>
        <v>2124.1541577100002</v>
      </c>
      <c r="X4767" s="2">
        <f>[1]!s_pq_avgamount(A4767,"20260101","",100000000)</f>
        <v>19.310492342818183</v>
      </c>
      <c r="Y4767" s="17">
        <f>[1]!s_ipo_dilutedpe(A4767)</f>
        <v>67.52</v>
      </c>
      <c r="Z4767" s="12">
        <f>[1]!s_ipo_collection_total(A4767,100000000)</f>
        <v>18.899999999999999</v>
      </c>
      <c r="AA4767" s="2">
        <f>[1]!s_val_pe_ttm(A4767,E4767)</f>
        <v>-5.2221980094909668</v>
      </c>
      <c r="AB4767" s="5">
        <f>[1]!s_info_zjtxornot1(A4767,"")</f>
        <v>0</v>
      </c>
      <c r="AC4767" s="22" t="str">
        <f>[1]!s_info_nature1(A4767,"")</f>
        <v>民营企业</v>
      </c>
      <c r="AD4767" s="6" t="str">
        <f>[1]!s_info_city(A4767)</f>
        <v>宁波市</v>
      </c>
      <c r="AE4767" s="6" t="str">
        <f>[1]!s_info_province(A4767)</f>
        <v>浙江省</v>
      </c>
      <c r="AF4767">
        <v>121.549792</v>
      </c>
      <c r="AG4767">
        <v>29.868387999999999</v>
      </c>
    </row>
    <row r="4768" spans="1:33" x14ac:dyDescent="0.3">
      <c r="A4768" s="12" t="s">
        <v>9762</v>
      </c>
      <c r="B4768" s="12" t="s">
        <v>9763</v>
      </c>
      <c r="C4768" s="16" t="str">
        <f>[1]!s_info_mkt(A4768)</f>
        <v>主板</v>
      </c>
      <c r="D4768" s="16" t="str">
        <f>[1]!s_ipo_listeddate(A4768)</f>
        <v>2006-08-10</v>
      </c>
      <c r="E4768" s="16" t="str">
        <f>[1]!lastradeday_s("000002","")</f>
        <v>2026-06-22</v>
      </c>
      <c r="F4768" s="16" t="str">
        <f>[1]!s_info_industry_csrc2023(A4768,"",3)</f>
        <v>公共设施管理业</v>
      </c>
      <c r="G4768" s="16" t="str">
        <f>[1]!s_info_industry_csrc2023(A4768,"",1)</f>
        <v>水利、环境和公共设施管理业</v>
      </c>
      <c r="H4768" s="16">
        <f>[1]!s_is(A4768,83,"FY","YTD","20251231",1,"",100000000)</f>
        <v>3.5112657226999997</v>
      </c>
      <c r="I4768" s="16">
        <f>[1]!s_is(A4768,83,"FY","YTD","20241231",1,"",100000000)</f>
        <v>5.5703086957000005</v>
      </c>
      <c r="J4768" s="16">
        <f t="shared" si="222"/>
        <v>-0.36964611576903794</v>
      </c>
      <c r="K4768" s="16">
        <f>[1]!s_is(A4768,61,"FY","YTD","20251231",1,"",100000000)</f>
        <v>-3.2964406208999999</v>
      </c>
      <c r="L4768" s="16">
        <f>[1]!s_is(A4768,61,"FY","YTD","20241231",1,"",100000000)</f>
        <v>-0.2810153587</v>
      </c>
      <c r="M4768" s="16">
        <f t="shared" si="223"/>
        <v>-10.730464257005751</v>
      </c>
      <c r="N4768" s="16">
        <f>[1]!s_fa_roe(A4768,"20251231")</f>
        <v>-26.244199999999999</v>
      </c>
      <c r="O4768" s="16">
        <f>[1]!s_stmnote_rdexp(A4768,"20251231",1,10000)</f>
        <v>1193.7805230000001</v>
      </c>
      <c r="P4768" s="20">
        <f t="shared" si="224"/>
        <v>3.3998581061020883E-2</v>
      </c>
      <c r="Q4768" s="16">
        <f>[1]!s_margin_tradingbalance(A4768,"",10000)</f>
        <v>0</v>
      </c>
      <c r="R4768" s="16">
        <f>[1]!s_margin_seclendingbalance(A4768,"",10000)</f>
        <v>0</v>
      </c>
      <c r="S4768" s="17">
        <f>[1]!s_val_ev(A4768,"",100000000)</f>
        <v>43.332209996400003</v>
      </c>
      <c r="T4768" s="17">
        <f>[1]!share_freesharesmv(A4768,"",100000000)</f>
        <v>18.481217705600002</v>
      </c>
      <c r="U4768" s="17">
        <f>[1]!s_dq_amount_btin(A4768,E4768,100000000)</f>
        <v>0.34145651999999999</v>
      </c>
      <c r="V4768" s="17">
        <f>[1]!s_dq_turn(A4768,E4768)</f>
        <v>0.82579060603892884</v>
      </c>
      <c r="W4768" s="2">
        <f>[1]!s_pq_amount(A4768,"20260101","",100000000)</f>
        <v>90.74075689</v>
      </c>
      <c r="X4768" s="2">
        <f>[1]!s_pq_avgamount(A4768,"20260101","",100000000)</f>
        <v>0.82491597172727271</v>
      </c>
      <c r="Y4768" s="17">
        <f>[1]!s_ipo_dilutedpe(A4768)</f>
        <v>27.38</v>
      </c>
      <c r="Z4768" s="12">
        <f>[1]!s_ipo_collection_total(A4768,100000000)</f>
        <v>1.98</v>
      </c>
      <c r="AA4768" s="2">
        <f>[1]!s_val_pe_ttm(A4768,E4768)</f>
        <v>-13.75244140625</v>
      </c>
      <c r="AB4768" s="5">
        <f>[1]!s_info_zjtxornot1(A4768,"")</f>
        <v>0</v>
      </c>
      <c r="AC4768" s="22" t="str">
        <f>[1]!s_info_nature1(A4768,"")</f>
        <v>中央国有企业</v>
      </c>
      <c r="AD4768" s="6" t="str">
        <f>[1]!s_info_city(A4768)</f>
        <v>昆明市</v>
      </c>
      <c r="AE4768" s="6" t="str">
        <f>[1]!s_info_province(A4768)</f>
        <v>云南省</v>
      </c>
      <c r="AF4768">
        <v>102.71225099999999</v>
      </c>
      <c r="AG4768">
        <v>25.040609</v>
      </c>
    </row>
    <row r="4769" spans="1:33" x14ac:dyDescent="0.3">
      <c r="A4769" s="12" t="s">
        <v>9764</v>
      </c>
      <c r="B4769" s="12" t="s">
        <v>9765</v>
      </c>
      <c r="C4769" s="16" t="str">
        <f>[1]!s_info_mkt(A4769)</f>
        <v>主板</v>
      </c>
      <c r="D4769" s="16" t="str">
        <f>[1]!s_ipo_listeddate(A4769)</f>
        <v>2023-12-20</v>
      </c>
      <c r="E4769" s="16" t="str">
        <f>[1]!lastradeday_s("000002","")</f>
        <v>2026-06-22</v>
      </c>
      <c r="F4769" s="16" t="str">
        <f>[1]!s_info_industry_csrc2023(A4769,"",3)</f>
        <v>商务服务业</v>
      </c>
      <c r="G4769" s="16" t="str">
        <f>[1]!s_info_industry_csrc2023(A4769,"",1)</f>
        <v>租赁和商务服务业</v>
      </c>
      <c r="H4769" s="16">
        <f>[1]!s_is(A4769,83,"FY","YTD","20251231",1,"",100000000)</f>
        <v>27.1535558008</v>
      </c>
      <c r="I4769" s="16">
        <f>[1]!s_is(A4769,83,"FY","YTD","20241231",1,"",100000000)</f>
        <v>26.572130278499998</v>
      </c>
      <c r="J4769" s="16">
        <f t="shared" si="222"/>
        <v>2.1881027836539113E-2</v>
      </c>
      <c r="K4769" s="16">
        <f>[1]!s_is(A4769,61,"FY","YTD","20251231",1,"",100000000)</f>
        <v>1.2659751661</v>
      </c>
      <c r="L4769" s="16">
        <f>[1]!s_is(A4769,61,"FY","YTD","20241231",1,"",100000000)</f>
        <v>1.2549420937</v>
      </c>
      <c r="M4769" s="16">
        <f t="shared" si="223"/>
        <v>8.7916984021715154E-3</v>
      </c>
      <c r="N4769" s="16">
        <f>[1]!s_fa_roe(A4769,"20251231")</f>
        <v>6.9587000000000003</v>
      </c>
      <c r="O4769" s="16">
        <f>[1]!s_stmnote_rdexp(A4769,"20251231",1,10000)</f>
        <v>2749.2837210000002</v>
      </c>
      <c r="P4769" s="20">
        <f t="shared" si="224"/>
        <v>1.0124949163818172E-2</v>
      </c>
      <c r="Q4769" s="16">
        <f>[1]!s_margin_tradingbalance(A4769,"",10000)</f>
        <v>17609.560600000001</v>
      </c>
      <c r="R4769" s="16">
        <f>[1]!s_margin_seclendingbalance(A4769,"",10000)</f>
        <v>35.731099999999998</v>
      </c>
      <c r="S4769" s="17">
        <f>[1]!s_val_ev(A4769,"",100000000)</f>
        <v>58.212903454500001</v>
      </c>
      <c r="T4769" s="17">
        <f>[1]!share_freesharesmv(A4769,"",100000000)</f>
        <v>16.736209719000001</v>
      </c>
      <c r="U4769" s="17">
        <f>[1]!s_dq_amount_btin(A4769,E4769,100000000)</f>
        <v>1.1312897099999999</v>
      </c>
      <c r="V4769" s="17">
        <f>[1]!s_dq_turn(A4769,E4769)</f>
        <v>4.6739677090480791</v>
      </c>
      <c r="W4769" s="2">
        <f>[1]!s_pq_amount(A4769,"20260101","",100000000)</f>
        <v>109.53672515</v>
      </c>
      <c r="X4769" s="2">
        <f>[1]!s_pq_avgamount(A4769,"20260101","",100000000)</f>
        <v>0.99578841045454547</v>
      </c>
      <c r="Y4769" s="17">
        <f>[1]!s_ipo_dilutedpe(A4769)</f>
        <v>19.86</v>
      </c>
      <c r="Z4769" s="12">
        <f>[1]!s_ipo_collection_total(A4769,100000000)</f>
        <v>5.1344087109999998</v>
      </c>
      <c r="AA4769" s="2">
        <f>[1]!s_val_pe_ttm(A4769,E4769)</f>
        <v>45.234218597412109</v>
      </c>
      <c r="AB4769" s="5">
        <f>[1]!s_info_zjtxornot1(A4769,"")</f>
        <v>0</v>
      </c>
      <c r="AC4769" s="22" t="str">
        <f>[1]!s_info_nature1(A4769,"")</f>
        <v>地方国有企业</v>
      </c>
      <c r="AD4769" s="6" t="str">
        <f>[1]!s_info_city(A4769)</f>
        <v>杭州市</v>
      </c>
      <c r="AE4769" s="6" t="str">
        <f>[1]!s_info_province(A4769)</f>
        <v>浙江省</v>
      </c>
      <c r="AF4769">
        <v>120.153576</v>
      </c>
      <c r="AG4769">
        <v>30.287458999999998</v>
      </c>
    </row>
    <row r="4770" spans="1:33" x14ac:dyDescent="0.3">
      <c r="A4770" s="12" t="s">
        <v>9766</v>
      </c>
      <c r="B4770" s="12" t="s">
        <v>9767</v>
      </c>
      <c r="C4770" s="16" t="str">
        <f>[1]!s_info_mkt(A4770)</f>
        <v>科创板</v>
      </c>
      <c r="D4770" s="16" t="str">
        <f>[1]!s_ipo_listeddate(A4770)</f>
        <v>2020-03-26</v>
      </c>
      <c r="E4770" s="16" t="str">
        <f>[1]!lastradeday_s("000002","")</f>
        <v>2026-06-22</v>
      </c>
      <c r="F4770" s="16" t="str">
        <f>[1]!s_info_industry_csrc2023(A4770,"",3)</f>
        <v>医药制造业</v>
      </c>
      <c r="G4770" s="16" t="str">
        <f>[1]!s_info_industry_csrc2023(A4770,"",1)</f>
        <v>制造业</v>
      </c>
      <c r="H4770" s="16">
        <f>[1]!s_is(A4770,83,"FY","YTD","20251231",1,"",100000000)</f>
        <v>1.4192755752999999</v>
      </c>
      <c r="I4770" s="16">
        <f>[1]!s_is(A4770,83,"FY","YTD","20241231",1,"",100000000)</f>
        <v>2.5172152451000001</v>
      </c>
      <c r="J4770" s="16">
        <f t="shared" si="222"/>
        <v>-0.43617234240784319</v>
      </c>
      <c r="K4770" s="16">
        <f>[1]!s_is(A4770,61,"FY","YTD","20251231",1,"",100000000)</f>
        <v>-1.3690038530999999</v>
      </c>
      <c r="L4770" s="16">
        <f>[1]!s_is(A4770,61,"FY","YTD","20241231",1,"",100000000)</f>
        <v>-3.4650521245999997</v>
      </c>
      <c r="M4770" s="16">
        <f t="shared" si="223"/>
        <v>0.60491103629269782</v>
      </c>
      <c r="N4770" s="16">
        <f>[1]!s_fa_roe(A4770,"20251231")</f>
        <v>-15.917299999999999</v>
      </c>
      <c r="O4770" s="16">
        <f>[1]!s_stmnote_rdexp(A4770,"20251231",1,10000)</f>
        <v>7598.375634</v>
      </c>
      <c r="P4770" s="20">
        <f t="shared" si="224"/>
        <v>0.53536999904996541</v>
      </c>
      <c r="Q4770" s="16">
        <f>[1]!s_margin_tradingbalance(A4770,"",10000)</f>
        <v>6288.1217999999999</v>
      </c>
      <c r="R4770" s="16">
        <f>[1]!s_margin_seclendingbalance(A4770,"",10000)</f>
        <v>0</v>
      </c>
      <c r="S4770" s="17">
        <f>[1]!s_val_ev(A4770,"",100000000)</f>
        <v>16.738399999999999</v>
      </c>
      <c r="T4770" s="17">
        <f>[1]!share_freesharesmv(A4770,"",100000000)</f>
        <v>9.3256800000000002</v>
      </c>
      <c r="U4770" s="17">
        <f>[1]!s_dq_amount_btin(A4770,E4770,100000000)</f>
        <v>0.63781197999999995</v>
      </c>
      <c r="V4770" s="17">
        <f>[1]!s_dq_turn(A4770,E4770)</f>
        <v>3.8175969387755102</v>
      </c>
      <c r="W4770" s="2">
        <f>[1]!s_pq_amount(A4770,"20260101","",100000000)</f>
        <v>87.881141209999996</v>
      </c>
      <c r="X4770" s="2">
        <f>[1]!s_pq_avgamount(A4770,"20260101","",100000000)</f>
        <v>0.80624900192660554</v>
      </c>
      <c r="Y4770" s="17">
        <f>[1]!s_ipo_dilutedpe(A4770)</f>
        <v>55.48</v>
      </c>
      <c r="Z4770" s="12">
        <f>[1]!s_ipo_collection_total(A4770,100000000)</f>
        <v>12.228999999999999</v>
      </c>
      <c r="AA4770" s="2">
        <f>[1]!s_val_pe_ttm(A4770,E4770)</f>
        <v>-11.778012275695801</v>
      </c>
      <c r="AB4770" s="5">
        <f>[1]!s_info_zjtxornot1(A4770,"")</f>
        <v>0</v>
      </c>
      <c r="AC4770" s="22" t="str">
        <f>[1]!s_info_nature1(A4770,"")</f>
        <v>地方国有企业</v>
      </c>
      <c r="AD4770" s="6" t="str">
        <f>[1]!s_info_city(A4770)</f>
        <v>浏阳市</v>
      </c>
      <c r="AE4770" s="6" t="str">
        <f>[1]!s_info_province(A4770)</f>
        <v>湖南省</v>
      </c>
      <c r="AF4770">
        <v>113.721985</v>
      </c>
      <c r="AG4770">
        <v>28.234472</v>
      </c>
    </row>
    <row r="4771" spans="1:33" x14ac:dyDescent="0.3">
      <c r="A4771" s="12" t="s">
        <v>9768</v>
      </c>
      <c r="B4771" s="12" t="s">
        <v>9769</v>
      </c>
      <c r="C4771" s="16" t="str">
        <f>[1]!s_info_mkt(A4771)</f>
        <v>主板</v>
      </c>
      <c r="D4771" s="16" t="str">
        <f>[1]!s_ipo_listeddate(A4771)</f>
        <v>2016-04-28</v>
      </c>
      <c r="E4771" s="16" t="str">
        <f>[1]!lastradeday_s("000002","")</f>
        <v>2026-06-22</v>
      </c>
      <c r="F4771" s="16" t="str">
        <f>[1]!s_info_industry_csrc2023(A4771,"",3)</f>
        <v>石油、煤炭及其他燃料加工业</v>
      </c>
      <c r="G4771" s="16" t="str">
        <f>[1]!s_info_industry_csrc2023(A4771,"",1)</f>
        <v>制造业</v>
      </c>
      <c r="H4771" s="16">
        <f>[1]!s_is(A4771,83,"FY","YTD","20251231",1,"",100000000)</f>
        <v>48.310252133599995</v>
      </c>
      <c r="I4771" s="16">
        <f>[1]!s_is(A4771,83,"FY","YTD","20241231",1,"",100000000)</f>
        <v>12.735698902999999</v>
      </c>
      <c r="J4771" s="16">
        <f t="shared" si="222"/>
        <v>2.7932941491118415</v>
      </c>
      <c r="K4771" s="16">
        <f>[1]!s_is(A4771,61,"FY","YTD","20251231",1,"",100000000)</f>
        <v>0.3134811374</v>
      </c>
      <c r="L4771" s="16">
        <f>[1]!s_is(A4771,61,"FY","YTD","20241231",1,"",100000000)</f>
        <v>-3.6694028542000003</v>
      </c>
      <c r="M4771" s="16">
        <f t="shared" si="223"/>
        <v>1.0854311041485101</v>
      </c>
      <c r="N4771" s="16">
        <f>[1]!s_fa_roe(A4771,"20251231")</f>
        <v>6.3320999999999996</v>
      </c>
      <c r="O4771" s="16">
        <f>[1]!s_stmnote_rdexp(A4771,"20251231",1,10000)</f>
        <v>17244.029208</v>
      </c>
      <c r="P4771" s="20">
        <f t="shared" si="224"/>
        <v>3.5694347361947841E-2</v>
      </c>
      <c r="Q4771" s="16">
        <f>[1]!s_margin_tradingbalance(A4771,"",10000)</f>
        <v>0</v>
      </c>
      <c r="R4771" s="16">
        <f>[1]!s_margin_seclendingbalance(A4771,"",10000)</f>
        <v>0</v>
      </c>
      <c r="S4771" s="17">
        <f>[1]!s_val_ev(A4771,"",100000000)</f>
        <v>56.490073975800001</v>
      </c>
      <c r="T4771" s="17">
        <f>[1]!share_freesharesmv(A4771,"",100000000)</f>
        <v>34.5520322964</v>
      </c>
      <c r="U4771" s="17">
        <f>[1]!s_dq_amount_btin(A4771,E4771,100000000)</f>
        <v>0.61958776999999998</v>
      </c>
      <c r="V4771" s="17">
        <f>[1]!s_dq_turn(A4771,E4771)</f>
        <v>1.1021024866540425</v>
      </c>
      <c r="W4771" s="2">
        <f>[1]!s_pq_amount(A4771,"20260101","",100000000)</f>
        <v>152.88905826999999</v>
      </c>
      <c r="X4771" s="2">
        <f>[1]!s_pq_avgamount(A4771,"20260101","",100000000)</f>
        <v>1.3899005297272726</v>
      </c>
      <c r="Y4771" s="17">
        <f>[1]!s_ipo_dilutedpe(A4771)</f>
        <v>22.97</v>
      </c>
      <c r="Z4771" s="12">
        <f>[1]!s_ipo_collection_total(A4771,100000000)</f>
        <v>2.1579600000000001</v>
      </c>
      <c r="AA4771" s="2">
        <f>[1]!s_val_pe_ttm(A4771,E4771)</f>
        <v>166.13038635253906</v>
      </c>
      <c r="AB4771" s="5">
        <f>[1]!s_info_zjtxornot1(A4771,"")</f>
        <v>0</v>
      </c>
      <c r="AC4771" s="22" t="str">
        <f>[1]!s_info_nature1(A4771,"")</f>
        <v>民营企业</v>
      </c>
      <c r="AD4771" s="6" t="str">
        <f>[1]!s_info_city(A4771)</f>
        <v>桐乡市</v>
      </c>
      <c r="AE4771" s="6" t="str">
        <f>[1]!s_info_province(A4771)</f>
        <v>浙江省</v>
      </c>
      <c r="AF4771">
        <v>120.49041099999999</v>
      </c>
      <c r="AG4771">
        <v>30.612341000000001</v>
      </c>
    </row>
    <row r="4772" spans="1:33" x14ac:dyDescent="0.3">
      <c r="A4772" s="12" t="s">
        <v>9770</v>
      </c>
      <c r="B4772" s="12" t="s">
        <v>9771</v>
      </c>
      <c r="C4772" s="16" t="str">
        <f>[1]!s_info_mkt(A4772)</f>
        <v>主板</v>
      </c>
      <c r="D4772" s="16" t="str">
        <f>[1]!s_ipo_listeddate(A4772)</f>
        <v>1993-12-15</v>
      </c>
      <c r="E4772" s="16" t="str">
        <f>[1]!lastradeday_s("000002","")</f>
        <v>2026-06-22</v>
      </c>
      <c r="F4772" s="16" t="str">
        <f>[1]!s_info_industry_csrc2023(A4772,"",3)</f>
        <v>化学原料和化学制品制造业</v>
      </c>
      <c r="G4772" s="16" t="str">
        <f>[1]!s_info_industry_csrc2023(A4772,"",1)</f>
        <v>制造业</v>
      </c>
      <c r="H4772" s="16">
        <f>[1]!s_is(A4772,83,"FY","YTD","20251231",1,"",100000000)</f>
        <v>15.716641789500001</v>
      </c>
      <c r="I4772" s="16">
        <f>[1]!s_is(A4772,83,"FY","YTD","20241231",1,"",100000000)</f>
        <v>21.328425354</v>
      </c>
      <c r="J4772" s="16">
        <f t="shared" si="222"/>
        <v>-0.26311288673955235</v>
      </c>
      <c r="K4772" s="16">
        <f>[1]!s_is(A4772,61,"FY","YTD","20251231",1,"",100000000)</f>
        <v>-4.9442345943000001</v>
      </c>
      <c r="L4772" s="16">
        <f>[1]!s_is(A4772,61,"FY","YTD","20241231",1,"",100000000)</f>
        <v>-2.4439209040000001</v>
      </c>
      <c r="M4772" s="16">
        <f t="shared" si="223"/>
        <v>-1.0230747182561029</v>
      </c>
      <c r="N4772" s="16">
        <f>[1]!s_fa_roe(A4772,"20251231")</f>
        <v>-55.024900000000002</v>
      </c>
      <c r="O4772" s="16">
        <f>[1]!s_stmnote_rdexp(A4772,"20251231",1,10000)</f>
        <v>5222.5906079999995</v>
      </c>
      <c r="P4772" s="20">
        <f t="shared" si="224"/>
        <v>3.322968531031302E-2</v>
      </c>
      <c r="Q4772" s="16">
        <f>[1]!s_margin_tradingbalance(A4772,"",10000)</f>
        <v>9617.3687000000009</v>
      </c>
      <c r="R4772" s="16">
        <f>[1]!s_margin_seclendingbalance(A4772,"",10000)</f>
        <v>0</v>
      </c>
      <c r="S4772" s="17">
        <f>[1]!s_val_ev(A4772,"",100000000)</f>
        <v>26.151077044000001</v>
      </c>
      <c r="T4772" s="17">
        <f>[1]!share_freesharesmv(A4772,"",100000000)</f>
        <v>22.262092572499999</v>
      </c>
      <c r="U4772" s="17">
        <f>[1]!s_dq_amount_btin(A4772,E4772,100000000)</f>
        <v>1.8042799300000001</v>
      </c>
      <c r="V4772" s="17">
        <f>[1]!s_dq_turn(A4772,E4772)</f>
        <v>7.1005565421929635</v>
      </c>
      <c r="W4772" s="2">
        <f>[1]!s_pq_amount(A4772,"20260101","",100000000)</f>
        <v>272.14736993000002</v>
      </c>
      <c r="X4772" s="2">
        <f>[1]!s_pq_avgamount(A4772,"20260101","",100000000)</f>
        <v>2.4740669993636364</v>
      </c>
      <c r="Y4772" s="17">
        <f>[1]!s_ipo_dilutedpe(A4772)</f>
        <v>0</v>
      </c>
      <c r="Z4772" s="12">
        <f>[1]!s_ipo_collection_total(A4772,100000000)</f>
        <v>1.5</v>
      </c>
      <c r="AA4772" s="2">
        <f>[1]!s_val_pe_ttm(A4772,E4772)</f>
        <v>-5.1534500122070313</v>
      </c>
      <c r="AB4772" s="5">
        <f>[1]!s_info_zjtxornot1(A4772,"")</f>
        <v>0</v>
      </c>
      <c r="AC4772" s="22" t="str">
        <f>[1]!s_info_nature1(A4772,"")</f>
        <v>民营企业</v>
      </c>
      <c r="AD4772" s="6" t="str">
        <f>[1]!s_info_city(A4772)</f>
        <v>吉林市</v>
      </c>
      <c r="AE4772" s="6" t="str">
        <f>[1]!s_info_province(A4772)</f>
        <v>吉林省</v>
      </c>
      <c r="AF4772">
        <v>126.55302</v>
      </c>
      <c r="AG4772">
        <v>43.843577000000003</v>
      </c>
    </row>
    <row r="4773" spans="1:33" x14ac:dyDescent="0.3">
      <c r="A4773" s="12" t="s">
        <v>9772</v>
      </c>
      <c r="B4773" s="12" t="s">
        <v>9773</v>
      </c>
      <c r="C4773" s="16" t="str">
        <f>[1]!s_info_mkt(A4773)</f>
        <v>主板</v>
      </c>
      <c r="D4773" s="16" t="str">
        <f>[1]!s_ipo_listeddate(A4773)</f>
        <v>1997-02-27</v>
      </c>
      <c r="E4773" s="16" t="str">
        <f>[1]!lastradeday_s("000002","")</f>
        <v>2026-06-22</v>
      </c>
      <c r="F4773" s="16" t="str">
        <f>[1]!s_info_industry_csrc2023(A4773,"",3)</f>
        <v>资本市场服务</v>
      </c>
      <c r="G4773" s="16" t="str">
        <f>[1]!s_info_industry_csrc2023(A4773,"",1)</f>
        <v>金融业</v>
      </c>
      <c r="H4773" s="16">
        <f>[1]!s_is(A4773,83,"FY","YTD","20251231",1,"",100000000)</f>
        <v>50.689365298599995</v>
      </c>
      <c r="I4773" s="16">
        <f>[1]!s_is(A4773,83,"FY","YTD","20241231",1,"",100000000)</f>
        <v>65.050791053300003</v>
      </c>
      <c r="J4773" s="16">
        <f t="shared" si="222"/>
        <v>-0.22077249979839342</v>
      </c>
      <c r="K4773" s="16">
        <f>[1]!s_is(A4773,61,"FY","YTD","20251231",1,"",100000000)</f>
        <v>14.513967940599999</v>
      </c>
      <c r="L4773" s="16">
        <f>[1]!s_is(A4773,61,"FY","YTD","20241231",1,"",100000000)</f>
        <v>8.7364907444000011</v>
      </c>
      <c r="M4773" s="16">
        <f t="shared" si="223"/>
        <v>0.66130410541593032</v>
      </c>
      <c r="N4773" s="16">
        <f>[1]!s_fa_roe(A4773,"20251231")</f>
        <v>7.3968999999999996</v>
      </c>
      <c r="O4773" s="16">
        <f>[1]!s_stmnote_rdexp(A4773,"20251231",1,10000)</f>
        <v>0</v>
      </c>
      <c r="P4773" s="20">
        <f t="shared" si="224"/>
        <v>0</v>
      </c>
      <c r="Q4773" s="16">
        <f>[1]!s_margin_tradingbalance(A4773,"",10000)</f>
        <v>134648.29939999999</v>
      </c>
      <c r="R4773" s="16">
        <f>[1]!s_margin_seclendingbalance(A4773,"",10000)</f>
        <v>156.12190000000001</v>
      </c>
      <c r="S4773" s="17">
        <f>[1]!s_val_ev(A4773,"",100000000)</f>
        <v>195.66186369399998</v>
      </c>
      <c r="T4773" s="17">
        <f>[1]!share_freesharesmv(A4773,"",100000000)</f>
        <v>112.29240524039999</v>
      </c>
      <c r="U4773" s="17">
        <f>[1]!s_dq_amount_btin(A4773,E4773,100000000)</f>
        <v>4.5963045600000001</v>
      </c>
      <c r="V4773" s="17">
        <f>[1]!s_dq_turn(A4773,E4773)</f>
        <v>2.4057806349844899</v>
      </c>
      <c r="W4773" s="2">
        <f>[1]!s_pq_amount(A4773,"20260101","",100000000)</f>
        <v>292.02517093</v>
      </c>
      <c r="X4773" s="2">
        <f>[1]!s_pq_avgamount(A4773,"20260101","",100000000)</f>
        <v>2.6547742811818185</v>
      </c>
      <c r="Y4773" s="17">
        <f>[1]!s_ipo_dilutedpe(A4773)</f>
        <v>0</v>
      </c>
      <c r="Z4773" s="12">
        <f>[1]!s_ipo_collection_total(A4773,100000000)</f>
        <v>0.75283999999999995</v>
      </c>
      <c r="AA4773" s="2">
        <f>[1]!s_val_pe_ttm(A4773,E4773)</f>
        <v>11.790824890136719</v>
      </c>
      <c r="AB4773" s="5">
        <f>[1]!s_info_zjtxornot1(A4773,"")</f>
        <v>0</v>
      </c>
      <c r="AC4773" s="22" t="str">
        <f>[1]!s_info_nature1(A4773,"")</f>
        <v>公众企业</v>
      </c>
      <c r="AD4773" s="6" t="str">
        <f>[1]!s_info_city(A4773)</f>
        <v>长春市</v>
      </c>
      <c r="AE4773" s="6" t="str">
        <f>[1]!s_info_province(A4773)</f>
        <v>吉林省</v>
      </c>
      <c r="AF4773">
        <v>125.3245</v>
      </c>
      <c r="AG4773">
        <v>43.886840999999997</v>
      </c>
    </row>
    <row r="4774" spans="1:33" x14ac:dyDescent="0.3">
      <c r="A4774" s="12" t="s">
        <v>9774</v>
      </c>
      <c r="B4774" s="12" t="s">
        <v>9775</v>
      </c>
      <c r="C4774" s="16" t="str">
        <f>[1]!s_info_mkt(A4774)</f>
        <v>主板</v>
      </c>
      <c r="D4774" s="16" t="str">
        <f>[1]!s_ipo_listeddate(A4774)</f>
        <v>2019-01-08</v>
      </c>
      <c r="E4774" s="16" t="str">
        <f>[1]!lastradeday_s("000002","")</f>
        <v>2026-06-22</v>
      </c>
      <c r="F4774" s="16" t="str">
        <f>[1]!s_info_industry_csrc2023(A4774,"",3)</f>
        <v>水上运输业</v>
      </c>
      <c r="G4774" s="16" t="str">
        <f>[1]!s_info_industry_csrc2023(A4774,"",1)</f>
        <v>交通运输、仓储和邮政业</v>
      </c>
      <c r="H4774" s="16">
        <f>[1]!s_is(A4774,83,"FY","YTD","20251231",1,"",100000000)</f>
        <v>58.195410324699999</v>
      </c>
      <c r="I4774" s="16">
        <f>[1]!s_is(A4774,83,"FY","YTD","20241231",1,"",100000000)</f>
        <v>64.752690376299995</v>
      </c>
      <c r="J4774" s="16">
        <f t="shared" si="222"/>
        <v>-0.10126652674187597</v>
      </c>
      <c r="K4774" s="16">
        <f>[1]!s_is(A4774,61,"FY","YTD","20251231",1,"",100000000)</f>
        <v>13.114871897</v>
      </c>
      <c r="L4774" s="16">
        <f>[1]!s_is(A4774,61,"FY","YTD","20241231",1,"",100000000)</f>
        <v>19.210788003099999</v>
      </c>
      <c r="M4774" s="16">
        <f t="shared" si="223"/>
        <v>-0.31731733779563415</v>
      </c>
      <c r="N4774" s="16">
        <f>[1]!s_fa_roe(A4774,"20251231")</f>
        <v>11.6777</v>
      </c>
      <c r="O4774" s="16">
        <f>[1]!s_stmnote_rdexp(A4774,"20251231",1,10000)</f>
        <v>81.084905000000006</v>
      </c>
      <c r="P4774" s="20">
        <f t="shared" si="224"/>
        <v>1.3933213039926789E-4</v>
      </c>
      <c r="Q4774" s="16">
        <f>[1]!s_margin_tradingbalance(A4774,"",10000)</f>
        <v>138703.96359999999</v>
      </c>
      <c r="R4774" s="16">
        <f>[1]!s_margin_seclendingbalance(A4774,"",10000)</f>
        <v>321.69830000000002</v>
      </c>
      <c r="S4774" s="17">
        <f>[1]!s_val_ev(A4774,"",100000000)</f>
        <v>213.42371731679995</v>
      </c>
      <c r="T4774" s="17">
        <f>[1]!share_freesharesmv(A4774,"",100000000)</f>
        <v>147.758910972</v>
      </c>
      <c r="U4774" s="17">
        <f>[1]!s_dq_amount_btin(A4774,E4774,100000000)</f>
        <v>15.45936408</v>
      </c>
      <c r="V4774" s="17">
        <f>[1]!s_dq_turn(A4774,E4774)</f>
        <v>7.3757849207703163</v>
      </c>
      <c r="W4774" s="2">
        <f>[1]!s_pq_amount(A4774,"20260101","",100000000)</f>
        <v>1651.3296244200001</v>
      </c>
      <c r="X4774" s="2">
        <f>[1]!s_pq_avgamount(A4774,"20260101","",100000000)</f>
        <v>15.012087494727274</v>
      </c>
      <c r="Y4774" s="17">
        <f>[1]!s_ipo_dilutedpe(A4774)</f>
        <v>0</v>
      </c>
      <c r="Z4774" s="12">
        <f>[1]!s_ipo_collection_total(A4774,100000000)</f>
        <v>0</v>
      </c>
      <c r="AA4774" s="2">
        <f>[1]!s_val_pe_ttm(A4774,E4774)</f>
        <v>14.630889892578125</v>
      </c>
      <c r="AB4774" s="5">
        <f>[1]!s_info_zjtxornot1(A4774,"")</f>
        <v>0</v>
      </c>
      <c r="AC4774" s="22" t="str">
        <f>[1]!s_info_nature1(A4774,"")</f>
        <v>中央国有企业</v>
      </c>
      <c r="AD4774" s="6" t="str">
        <f>[1]!s_info_city(A4774)</f>
        <v>南京市</v>
      </c>
      <c r="AE4774" s="6" t="str">
        <f>[1]!s_info_province(A4774)</f>
        <v>江苏省</v>
      </c>
      <c r="AF4774">
        <v>118.767413</v>
      </c>
      <c r="AG4774">
        <v>32.041544000000002</v>
      </c>
    </row>
    <row r="4775" spans="1:33" x14ac:dyDescent="0.3">
      <c r="A4775" s="12" t="s">
        <v>9776</v>
      </c>
      <c r="B4775" s="12" t="s">
        <v>9777</v>
      </c>
      <c r="C4775" s="16" t="str">
        <f>[1]!s_info_mkt(A4775)</f>
        <v>创业板</v>
      </c>
      <c r="D4775" s="16" t="str">
        <f>[1]!s_ipo_listeddate(A4775)</f>
        <v>2011-04-21</v>
      </c>
      <c r="E4775" s="16" t="str">
        <f>[1]!lastradeday_s("000002","")</f>
        <v>2026-06-22</v>
      </c>
      <c r="F4775" s="16" t="str">
        <f>[1]!s_info_industry_csrc2023(A4775,"",3)</f>
        <v>计算机、通信和其他电子设备制造业</v>
      </c>
      <c r="G4775" s="16" t="str">
        <f>[1]!s_info_industry_csrc2023(A4775,"",1)</f>
        <v>制造业</v>
      </c>
      <c r="H4775" s="16">
        <f>[1]!s_is(A4775,83,"FY","YTD","20251231",1,"",100000000)</f>
        <v>1.7188928765</v>
      </c>
      <c r="I4775" s="16">
        <f>[1]!s_is(A4775,83,"FY","YTD","20241231",1,"",100000000)</f>
        <v>8.4681216373999995</v>
      </c>
      <c r="J4775" s="16">
        <f t="shared" si="222"/>
        <v>-0.79701603849094471</v>
      </c>
      <c r="K4775" s="16">
        <f>[1]!s_is(A4775,61,"FY","YTD","20251231",1,"",100000000)</f>
        <v>-6.0500818748</v>
      </c>
      <c r="L4775" s="16">
        <f>[1]!s_is(A4775,61,"FY","YTD","20241231",1,"",100000000)</f>
        <v>-4.0765162496</v>
      </c>
      <c r="M4775" s="16">
        <f t="shared" si="223"/>
        <v>-0.48413044481146178</v>
      </c>
      <c r="N4775" s="16">
        <f>[1]!s_fa_roe(A4775,"20251231")</f>
        <v>-79.502899999999997</v>
      </c>
      <c r="O4775" s="16">
        <f>[1]!s_stmnote_rdexp(A4775,"20251231",1,10000)</f>
        <v>4329.8041479999993</v>
      </c>
      <c r="P4775" s="20">
        <f t="shared" si="224"/>
        <v>0.25189493814276093</v>
      </c>
      <c r="Q4775" s="16">
        <f>[1]!s_margin_tradingbalance(A4775,"",10000)</f>
        <v>0</v>
      </c>
      <c r="R4775" s="16">
        <f>[1]!s_margin_seclendingbalance(A4775,"",10000)</f>
        <v>0</v>
      </c>
      <c r="S4775" s="17">
        <f>[1]!s_val_ev(A4775,"",100000000)</f>
        <v>22.405917599999999</v>
      </c>
      <c r="T4775" s="17">
        <f>[1]!share_freesharesmv(A4775,"",100000000)</f>
        <v>13.621002899500001</v>
      </c>
      <c r="U4775" s="17">
        <f>[1]!s_dq_amount_btin(A4775,E4775,100000000)</f>
        <v>0.21232483999999999</v>
      </c>
      <c r="V4775" s="17">
        <f>[1]!s_dq_turn(A4775,E4775)</f>
        <v>0.9471092136837993</v>
      </c>
      <c r="W4775" s="2">
        <f>[1]!s_pq_amount(A4775,"20260101","",100000000)</f>
        <v>33.308213389999999</v>
      </c>
      <c r="X4775" s="2">
        <f>[1]!s_pq_avgamount(A4775,"20260101","",100000000)</f>
        <v>0.30280193990909093</v>
      </c>
      <c r="Y4775" s="17">
        <f>[1]!s_ipo_dilutedpe(A4775)</f>
        <v>66.89</v>
      </c>
      <c r="Z4775" s="12">
        <f>[1]!s_ipo_collection_total(A4775,100000000)</f>
        <v>7.9640000000000004</v>
      </c>
      <c r="AA4775" s="2">
        <f>[1]!s_val_pe_ttm(A4775,E4775)</f>
        <v>-3.6886825561523438</v>
      </c>
      <c r="AB4775" s="5">
        <f>[1]!s_info_zjtxornot1(A4775,"")</f>
        <v>0</v>
      </c>
      <c r="AC4775" s="22" t="str">
        <f>[1]!s_info_nature1(A4775,"")</f>
        <v>民营企业</v>
      </c>
      <c r="AD4775" s="6" t="str">
        <f>[1]!s_info_city(A4775)</f>
        <v>武汉市</v>
      </c>
      <c r="AE4775" s="6" t="str">
        <f>[1]!s_info_province(A4775)</f>
        <v>湖北省</v>
      </c>
      <c r="AF4775">
        <v>114.29857199999999</v>
      </c>
      <c r="AG4775">
        <v>30.584354999999999</v>
      </c>
    </row>
    <row r="4776" spans="1:33" x14ac:dyDescent="0.3">
      <c r="A4776" s="12" t="s">
        <v>9778</v>
      </c>
      <c r="B4776" s="12" t="s">
        <v>9779</v>
      </c>
      <c r="C4776" s="16" t="str">
        <f>[1]!s_info_mkt(A4776)</f>
        <v>创业板</v>
      </c>
      <c r="D4776" s="16" t="str">
        <f>[1]!s_ipo_listeddate(A4776)</f>
        <v>2016-11-22</v>
      </c>
      <c r="E4776" s="16" t="str">
        <f>[1]!lastradeday_s("000002","")</f>
        <v>2026-06-22</v>
      </c>
      <c r="F4776" s="16" t="str">
        <f>[1]!s_info_industry_csrc2023(A4776,"",3)</f>
        <v>计算机、通信和其他电子设备制造业</v>
      </c>
      <c r="G4776" s="16" t="str">
        <f>[1]!s_info_industry_csrc2023(A4776,"",1)</f>
        <v>制造业</v>
      </c>
      <c r="H4776" s="16">
        <f>[1]!s_is(A4776,83,"FY","YTD","20251231",1,"",100000000)</f>
        <v>5.9121170521000002</v>
      </c>
      <c r="I4776" s="16">
        <f>[1]!s_is(A4776,83,"FY","YTD","20241231",1,"",100000000)</f>
        <v>5.5695992985</v>
      </c>
      <c r="J4776" s="16">
        <f t="shared" si="222"/>
        <v>6.1497737133844987E-2</v>
      </c>
      <c r="K4776" s="16">
        <f>[1]!s_is(A4776,61,"FY","YTD","20251231",1,"",100000000)</f>
        <v>-0.97564142629999995</v>
      </c>
      <c r="L4776" s="16">
        <f>[1]!s_is(A4776,61,"FY","YTD","20241231",1,"",100000000)</f>
        <v>-2.0577188888999998</v>
      </c>
      <c r="M4776" s="16">
        <f t="shared" si="223"/>
        <v>0.52586262799893368</v>
      </c>
      <c r="N4776" s="16">
        <f>[1]!s_fa_roe(A4776,"20251231")</f>
        <v>-16.650099999999998</v>
      </c>
      <c r="O4776" s="16">
        <f>[1]!s_stmnote_rdexp(A4776,"20251231",1,10000)</f>
        <v>6412.5309079999997</v>
      </c>
      <c r="P4776" s="20">
        <f t="shared" si="224"/>
        <v>0.10846420751636253</v>
      </c>
      <c r="Q4776" s="16">
        <f>[1]!s_margin_tradingbalance(A4776,"",10000)</f>
        <v>0</v>
      </c>
      <c r="R4776" s="16">
        <f>[1]!s_margin_seclendingbalance(A4776,"",10000)</f>
        <v>0</v>
      </c>
      <c r="S4776" s="17">
        <f>[1]!s_val_ev(A4776,"",100000000)</f>
        <v>29.5150851384</v>
      </c>
      <c r="T4776" s="17">
        <f>[1]!share_freesharesmv(A4776,"",100000000)</f>
        <v>26.1267691392</v>
      </c>
      <c r="U4776" s="17">
        <f>[1]!s_dq_amount_btin(A4776,E4776,100000000)</f>
        <v>2.0093065000000001</v>
      </c>
      <c r="V4776" s="17">
        <f>[1]!s_dq_turn(A4776,E4776)</f>
        <v>7.5943073062616531</v>
      </c>
      <c r="W4776" s="2">
        <f>[1]!s_pq_amount(A4776,"20260101","",100000000)</f>
        <v>319.55338613999999</v>
      </c>
      <c r="X4776" s="2">
        <f>[1]!s_pq_avgamount(A4776,"20260101","",100000000)</f>
        <v>2.905030783090909</v>
      </c>
      <c r="Y4776" s="17">
        <f>[1]!s_ipo_dilutedpe(A4776)</f>
        <v>22.98</v>
      </c>
      <c r="Z4776" s="12">
        <f>[1]!s_ipo_collection_total(A4776,100000000)</f>
        <v>3.512</v>
      </c>
      <c r="AA4776" s="2">
        <f>[1]!s_val_pe_ttm(A4776,E4776)</f>
        <v>-32.287418365478516</v>
      </c>
      <c r="AB4776" s="5">
        <f>[1]!s_info_zjtxornot1(A4776,"")</f>
        <v>0</v>
      </c>
      <c r="AC4776" s="22" t="str">
        <f>[1]!s_info_nature1(A4776,"")</f>
        <v>民营企业</v>
      </c>
      <c r="AD4776" s="6" t="str">
        <f>[1]!s_info_city(A4776)</f>
        <v>深圳市</v>
      </c>
      <c r="AE4776" s="6" t="str">
        <f>[1]!s_info_province(A4776)</f>
        <v>广东省</v>
      </c>
      <c r="AF4776">
        <v>114.085947</v>
      </c>
      <c r="AG4776">
        <v>22.547000000000001</v>
      </c>
    </row>
    <row r="4777" spans="1:33" x14ac:dyDescent="0.3">
      <c r="A4777" s="12" t="s">
        <v>9780</v>
      </c>
      <c r="B4777" s="12" t="s">
        <v>9781</v>
      </c>
      <c r="C4777" s="16" t="str">
        <f>[1]!s_info_mkt(A4777)</f>
        <v>主板</v>
      </c>
      <c r="D4777" s="16" t="str">
        <f>[1]!s_ipo_listeddate(A4777)</f>
        <v>2017-07-18</v>
      </c>
      <c r="E4777" s="16" t="str">
        <f>[1]!lastradeday_s("000002","")</f>
        <v>2026-06-22</v>
      </c>
      <c r="F4777" s="16" t="str">
        <f>[1]!s_info_industry_csrc2023(A4777,"",3)</f>
        <v>非金属矿物制品业</v>
      </c>
      <c r="G4777" s="16" t="str">
        <f>[1]!s_info_industry_csrc2023(A4777,"",1)</f>
        <v>制造业</v>
      </c>
      <c r="H4777" s="16">
        <f>[1]!s_is(A4777,83,"FY","YTD","20251231",1,"",100000000)</f>
        <v>176.92653978999999</v>
      </c>
      <c r="I4777" s="16">
        <f>[1]!s_is(A4777,83,"FY","YTD","20241231",1,"",100000000)</f>
        <v>137.49825825190001</v>
      </c>
      <c r="J4777" s="16">
        <f t="shared" si="222"/>
        <v>0.28675477085583467</v>
      </c>
      <c r="K4777" s="16">
        <f>[1]!s_is(A4777,61,"FY","YTD","20251231",1,"",100000000)</f>
        <v>7.4666323266000001</v>
      </c>
      <c r="L4777" s="16">
        <f>[1]!s_is(A4777,61,"FY","YTD","20241231",1,"",100000000)</f>
        <v>2.7241289693000001</v>
      </c>
      <c r="M4777" s="16">
        <f t="shared" si="223"/>
        <v>1.7409246811536414</v>
      </c>
      <c r="N4777" s="16">
        <f>[1]!s_fa_roe(A4777,"20251231")</f>
        <v>13.731299999999999</v>
      </c>
      <c r="O4777" s="16">
        <f>[1]!s_stmnote_rdexp(A4777,"20251231",1,10000)</f>
        <v>17895.472459000001</v>
      </c>
      <c r="P4777" s="20">
        <f t="shared" si="224"/>
        <v>1.0114634288468385E-2</v>
      </c>
      <c r="Q4777" s="16">
        <f>[1]!s_margin_tradingbalance(A4777,"",10000)</f>
        <v>62326.332199999997</v>
      </c>
      <c r="R4777" s="16">
        <f>[1]!s_margin_seclendingbalance(A4777,"",10000)</f>
        <v>304.10640000000001</v>
      </c>
      <c r="S4777" s="17">
        <f>[1]!s_val_ev(A4777,"",100000000)</f>
        <v>101.96198275729999</v>
      </c>
      <c r="T4777" s="17">
        <f>[1]!share_freesharesmv(A4777,"",100000000)</f>
        <v>75.652703597499993</v>
      </c>
      <c r="U4777" s="17">
        <f>[1]!s_dq_amount_btin(A4777,E4777,100000000)</f>
        <v>3.89709986</v>
      </c>
      <c r="V4777" s="17">
        <f>[1]!s_dq_turn(A4777,E4777)</f>
        <v>3.9038104655875006</v>
      </c>
      <c r="W4777" s="2">
        <f>[1]!s_pq_amount(A4777,"20260101","",100000000)</f>
        <v>614.32883145999995</v>
      </c>
      <c r="X4777" s="2">
        <f>[1]!s_pq_avgamount(A4777,"20260101","",100000000)</f>
        <v>5.584807558727273</v>
      </c>
      <c r="Y4777" s="17">
        <f>[1]!s_ipo_dilutedpe(A4777)</f>
        <v>22.97</v>
      </c>
      <c r="Z4777" s="12">
        <f>[1]!s_ipo_collection_total(A4777,100000000)</f>
        <v>4.74376</v>
      </c>
      <c r="AA4777" s="2">
        <f>[1]!s_val_pe_ttm(A4777,E4777)</f>
        <v>14.389247894287109</v>
      </c>
      <c r="AB4777" s="5">
        <f>[1]!s_info_zjtxornot1(A4777,"")</f>
        <v>0</v>
      </c>
      <c r="AC4777" s="22" t="str">
        <f>[1]!s_info_nature1(A4777,"")</f>
        <v>民营企业</v>
      </c>
      <c r="AD4777" s="6" t="str">
        <f>[1]!s_info_city(A4777)</f>
        <v>德州市</v>
      </c>
      <c r="AE4777" s="6" t="str">
        <f>[1]!s_info_province(A4777)</f>
        <v>山东省</v>
      </c>
      <c r="AF4777">
        <v>116.307428</v>
      </c>
      <c r="AG4777">
        <v>37.453968000000003</v>
      </c>
    </row>
    <row r="4778" spans="1:33" x14ac:dyDescent="0.3">
      <c r="A4778" s="12" t="s">
        <v>9782</v>
      </c>
      <c r="B4778" s="12" t="s">
        <v>9783</v>
      </c>
      <c r="C4778" s="16" t="str">
        <f>[1]!s_info_mkt(A4778)</f>
        <v>主板</v>
      </c>
      <c r="D4778" s="16" t="str">
        <f>[1]!s_ipo_listeddate(A4778)</f>
        <v>1997-07-09</v>
      </c>
      <c r="E4778" s="16" t="str">
        <f>[1]!lastradeday_s("000002","")</f>
        <v>2026-06-22</v>
      </c>
      <c r="F4778" s="16" t="str">
        <f>[1]!s_info_industry_csrc2023(A4778,"",3)</f>
        <v>资本市场服务</v>
      </c>
      <c r="G4778" s="16" t="str">
        <f>[1]!s_info_industry_csrc2023(A4778,"",1)</f>
        <v>金融业</v>
      </c>
      <c r="H4778" s="16">
        <f>[1]!s_is(A4778,83,"FY","YTD","20251231",1,"",100000000)</f>
        <v>34.547319670999997</v>
      </c>
      <c r="I4778" s="16">
        <f>[1]!s_is(A4778,83,"FY","YTD","20241231",1,"",100000000)</f>
        <v>42.175413427700001</v>
      </c>
      <c r="J4778" s="16">
        <f t="shared" si="222"/>
        <v>-0.18086589168299694</v>
      </c>
      <c r="K4778" s="16">
        <f>[1]!s_is(A4778,61,"FY","YTD","20251231",1,"",100000000)</f>
        <v>7.6922394865000001</v>
      </c>
      <c r="L4778" s="16">
        <f>[1]!s_is(A4778,61,"FY","YTD","20241231",1,"",100000000)</f>
        <v>4.2837946963000002</v>
      </c>
      <c r="M4778" s="16">
        <f t="shared" si="223"/>
        <v>0.79566016390653416</v>
      </c>
      <c r="N4778" s="16">
        <f>[1]!s_fa_roe(A4778,"20251231")</f>
        <v>3.4443999999999999</v>
      </c>
      <c r="O4778" s="16">
        <f>[1]!s_stmnote_rdexp(A4778,"20251231",1,10000)</f>
        <v>0</v>
      </c>
      <c r="P4778" s="20">
        <f t="shared" si="224"/>
        <v>0</v>
      </c>
      <c r="Q4778" s="16">
        <f>[1]!s_margin_tradingbalance(A4778,"",10000)</f>
        <v>158821.7414</v>
      </c>
      <c r="R4778" s="16">
        <f>[1]!s_margin_seclendingbalance(A4778,"",10000)</f>
        <v>723.42</v>
      </c>
      <c r="S4778" s="17">
        <f>[1]!s_val_ev(A4778,"",100000000)</f>
        <v>242.03601267830001</v>
      </c>
      <c r="T4778" s="17">
        <f>[1]!share_freesharesmv(A4778,"",100000000)</f>
        <v>152.11275038860001</v>
      </c>
      <c r="U4778" s="17">
        <f>[1]!s_dq_amount_btin(A4778,E4778,100000000)</f>
        <v>3.8278918800000001</v>
      </c>
      <c r="V4778" s="17">
        <f>[1]!s_dq_turn(A4778,E4778)</f>
        <v>1.7847014254584781</v>
      </c>
      <c r="W4778" s="2">
        <f>[1]!s_pq_amount(A4778,"20260101","",100000000)</f>
        <v>262.09055993999999</v>
      </c>
      <c r="X4778" s="2">
        <f>[1]!s_pq_avgamount(A4778,"20260101","",100000000)</f>
        <v>2.3826414540000003</v>
      </c>
      <c r="Y4778" s="17">
        <f>[1]!s_ipo_dilutedpe(A4778)</f>
        <v>0</v>
      </c>
      <c r="Z4778" s="12">
        <f>[1]!s_ipo_collection_total(A4778,100000000)</f>
        <v>2.7959999999999998</v>
      </c>
      <c r="AA4778" s="2">
        <f>[1]!s_val_pe_ttm(A4778,E4778)</f>
        <v>29.307825088500977</v>
      </c>
      <c r="AB4778" s="5">
        <f>[1]!s_info_zjtxornot1(A4778,"")</f>
        <v>0</v>
      </c>
      <c r="AC4778" s="22" t="str">
        <f>[1]!s_info_nature1(A4778,"")</f>
        <v>地方国有企业</v>
      </c>
      <c r="AD4778" s="6" t="str">
        <f>[1]!s_info_city(A4778)</f>
        <v>桂林市</v>
      </c>
      <c r="AE4778" s="6" t="str">
        <f>[1]!s_info_province(A4778)</f>
        <v>广西壮族自治区</v>
      </c>
      <c r="AF4778">
        <v>110.299121</v>
      </c>
      <c r="AG4778">
        <v>25.274215000000002</v>
      </c>
    </row>
    <row r="4779" spans="1:33" x14ac:dyDescent="0.3">
      <c r="A4779" s="12" t="s">
        <v>9784</v>
      </c>
      <c r="B4779" s="12" t="s">
        <v>9785</v>
      </c>
      <c r="C4779" s="16" t="str">
        <f>[1]!s_info_mkt(A4779)</f>
        <v>创业板</v>
      </c>
      <c r="D4779" s="16" t="str">
        <f>[1]!s_ipo_listeddate(A4779)</f>
        <v>2022-05-18</v>
      </c>
      <c r="E4779" s="16" t="str">
        <f>[1]!lastradeday_s("000002","")</f>
        <v>2026-06-22</v>
      </c>
      <c r="F4779" s="16" t="str">
        <f>[1]!s_info_industry_csrc2023(A4779,"",3)</f>
        <v>软件和信息技术服务业</v>
      </c>
      <c r="G4779" s="16" t="str">
        <f>[1]!s_info_industry_csrc2023(A4779,"",1)</f>
        <v>信息传输、软件和信息技术服务业</v>
      </c>
      <c r="H4779" s="16">
        <f>[1]!s_is(A4779,83,"FY","YTD","20251231",1,"",100000000)</f>
        <v>8.2745390520999997</v>
      </c>
      <c r="I4779" s="16">
        <f>[1]!s_is(A4779,83,"FY","YTD","20241231",1,"",100000000)</f>
        <v>8.2483654514999998</v>
      </c>
      <c r="J4779" s="16">
        <f t="shared" si="222"/>
        <v>3.1731863426638363E-3</v>
      </c>
      <c r="K4779" s="16">
        <f>[1]!s_is(A4779,61,"FY","YTD","20251231",1,"",100000000)</f>
        <v>1.0086981279</v>
      </c>
      <c r="L4779" s="16">
        <f>[1]!s_is(A4779,61,"FY","YTD","20241231",1,"",100000000)</f>
        <v>1.0443506586</v>
      </c>
      <c r="M4779" s="16">
        <f t="shared" si="223"/>
        <v>-3.4138467196251701E-2</v>
      </c>
      <c r="N4779" s="16">
        <f>[1]!s_fa_roe(A4779,"20251231")</f>
        <v>5.6016000000000004</v>
      </c>
      <c r="O4779" s="16">
        <f>[1]!s_stmnote_rdexp(A4779,"20251231",1,10000)</f>
        <v>19954.102747999998</v>
      </c>
      <c r="P4779" s="20">
        <f t="shared" si="224"/>
        <v>0.24115062630510925</v>
      </c>
      <c r="Q4779" s="16">
        <f>[1]!s_margin_tradingbalance(A4779,"",10000)</f>
        <v>21021.843700000001</v>
      </c>
      <c r="R4779" s="16">
        <f>[1]!s_margin_seclendingbalance(A4779,"",10000)</f>
        <v>90.647499999999994</v>
      </c>
      <c r="S4779" s="17">
        <f>[1]!s_val_ev(A4779,"",100000000)</f>
        <v>65.157740064000009</v>
      </c>
      <c r="T4779" s="17">
        <f>[1]!share_freesharesmv(A4779,"",100000000)</f>
        <v>25.980349531999998</v>
      </c>
      <c r="U4779" s="17">
        <f>[1]!s_dq_amount_btin(A4779,E4779,100000000)</f>
        <v>1.11419768</v>
      </c>
      <c r="V4779" s="17">
        <f>[1]!s_dq_turn(A4779,E4779)</f>
        <v>1.8895881333747184</v>
      </c>
      <c r="W4779" s="2">
        <f>[1]!s_pq_amount(A4779,"20260101","",100000000)</f>
        <v>193.22760571000001</v>
      </c>
      <c r="X4779" s="2">
        <f>[1]!s_pq_avgamount(A4779,"20260101","",100000000)</f>
        <v>1.7566145973636365</v>
      </c>
      <c r="Y4779" s="17">
        <f>[1]!s_ipo_dilutedpe(A4779)</f>
        <v>24.36</v>
      </c>
      <c r="Z4779" s="12">
        <f>[1]!s_ipo_collection_total(A4779,100000000)</f>
        <v>9.0936000000000003</v>
      </c>
      <c r="AA4779" s="2">
        <f>[1]!s_val_pe_ttm(A4779,E4779)</f>
        <v>53.611068725585938</v>
      </c>
      <c r="AB4779" s="5">
        <f>[1]!s_info_zjtxornot1(A4779,"")</f>
        <v>0</v>
      </c>
      <c r="AC4779" s="22" t="str">
        <f>[1]!s_info_nature1(A4779,"")</f>
        <v>地方国有企业</v>
      </c>
      <c r="AD4779" s="6" t="str">
        <f>[1]!s_info_city(A4779)</f>
        <v>北京市</v>
      </c>
      <c r="AE4779" s="6" t="str">
        <f>[1]!s_info_province(A4779)</f>
        <v>北京</v>
      </c>
      <c r="AF4779">
        <v>116.40528500000001</v>
      </c>
      <c r="AG4779">
        <v>39.904989</v>
      </c>
    </row>
    <row r="4780" spans="1:33" x14ac:dyDescent="0.3">
      <c r="A4780" s="12" t="s">
        <v>429</v>
      </c>
      <c r="B4780" s="12" t="s">
        <v>430</v>
      </c>
      <c r="C4780" s="16" t="str">
        <f>[1]!s_info_mkt(A4780)</f>
        <v>北证</v>
      </c>
      <c r="D4780" s="16" t="str">
        <f>[1]!s_ipo_listeddate(A4780)</f>
        <v>2023-07-12</v>
      </c>
      <c r="E4780" s="16" t="str">
        <f>[1]!lastradeday_s("000002","")</f>
        <v>2026-06-22</v>
      </c>
      <c r="F4780" s="16" t="str">
        <f>[1]!s_info_industry_csrc2023(A4780,"",3)</f>
        <v>有色金属冶炼和压延加工业</v>
      </c>
      <c r="G4780" s="16" t="str">
        <f>[1]!s_info_industry_csrc2023(A4780,"",1)</f>
        <v>制造业</v>
      </c>
      <c r="H4780" s="16">
        <f>[1]!s_is(A4780,83,"FY","YTD","20251231",1,"",100000000)</f>
        <v>5.2338506091000001</v>
      </c>
      <c r="I4780" s="16">
        <f>[1]!s_is(A4780,83,"FY","YTD","20241231",1,"",100000000)</f>
        <v>5.2344309142999998</v>
      </c>
      <c r="J4780" s="16">
        <f t="shared" si="222"/>
        <v>-1.1086309276031603E-4</v>
      </c>
      <c r="K4780" s="16">
        <f>[1]!s_is(A4780,61,"FY","YTD","20251231",1,"",100000000)</f>
        <v>0.20309313000000001</v>
      </c>
      <c r="L4780" s="16">
        <f>[1]!s_is(A4780,61,"FY","YTD","20241231",1,"",100000000)</f>
        <v>0.60712841709999998</v>
      </c>
      <c r="M4780" s="16">
        <f t="shared" si="223"/>
        <v>-0.66548571228128073</v>
      </c>
      <c r="N4780" s="16">
        <f>[1]!s_fa_roe(A4780,"20251231")</f>
        <v>4.5557999999999996</v>
      </c>
      <c r="O4780" s="16">
        <f>[1]!s_stmnote_rdexp(A4780,"20251231",1,10000)</f>
        <v>3573.6071219999999</v>
      </c>
      <c r="P4780" s="20">
        <f t="shared" si="224"/>
        <v>6.8278737566307965E-2</v>
      </c>
      <c r="Q4780" s="16">
        <f>[1]!s_margin_tradingbalance(A4780,"",10000)</f>
        <v>5015.1036999999997</v>
      </c>
      <c r="R4780" s="16">
        <f>[1]!s_margin_seclendingbalance(A4780,"",10000)</f>
        <v>0</v>
      </c>
      <c r="S4780" s="17">
        <f>[1]!s_val_ev(A4780,"",100000000)</f>
        <v>62.809674999999999</v>
      </c>
      <c r="T4780" s="17">
        <f>[1]!share_freesharesmv(A4780,"",100000000)</f>
        <v>15.820978280999999</v>
      </c>
      <c r="U4780" s="17">
        <f>[1]!s_dq_amount_btin(A4780,E4780,100000000)</f>
        <v>1.79394601</v>
      </c>
      <c r="V4780" s="17">
        <f>[1]!s_dq_turn(A4780,E4780)</f>
        <v>2.8804408678233648</v>
      </c>
      <c r="W4780" s="2">
        <f>[1]!s_pq_amount(A4780,"20260101","",100000000)</f>
        <v>429.97816138000002</v>
      </c>
      <c r="X4780" s="2">
        <f>[1]!s_pq_avgamount(A4780,"20260101","",100000000)</f>
        <v>3.9088923761818184</v>
      </c>
      <c r="Y4780" s="17">
        <f>[1]!s_ipo_dilutedpe(A4780)</f>
        <v>17.18</v>
      </c>
      <c r="Z4780" s="12">
        <f>[1]!s_ipo_collection_total(A4780,100000000)</f>
        <v>1.3978250000000001</v>
      </c>
      <c r="AA4780" s="2">
        <f>[1]!s_val_pe_ttm(A4780,E4780)</f>
        <v>506.78741455078125</v>
      </c>
      <c r="AB4780" s="5">
        <f>[1]!s_info_zjtxornot1(A4780,"")</f>
        <v>1</v>
      </c>
      <c r="AC4780" s="22" t="str">
        <f>[1]!s_info_nature1(A4780,"")</f>
        <v>地方国有企业</v>
      </c>
      <c r="AD4780" s="6" t="str">
        <f>[1]!s_info_city(A4780)</f>
        <v>西安市</v>
      </c>
      <c r="AE4780" s="6" t="str">
        <f>[1]!s_info_province(A4780)</f>
        <v>陕西省</v>
      </c>
      <c r="AF4780">
        <v>108.948024</v>
      </c>
      <c r="AG4780">
        <v>34.263160999999997</v>
      </c>
    </row>
    <row r="4781" spans="1:33" x14ac:dyDescent="0.3">
      <c r="A4781" s="12" t="s">
        <v>9786</v>
      </c>
      <c r="B4781" s="12" t="s">
        <v>9787</v>
      </c>
      <c r="C4781" s="16" t="str">
        <f>[1]!s_info_mkt(A4781)</f>
        <v>主板</v>
      </c>
      <c r="D4781" s="16" t="str">
        <f>[1]!s_ipo_listeddate(A4781)</f>
        <v>2020-10-21</v>
      </c>
      <c r="E4781" s="16" t="str">
        <f>[1]!lastradeday_s("000002","")</f>
        <v>2026-06-22</v>
      </c>
      <c r="F4781" s="16" t="str">
        <f>[1]!s_info_industry_csrc2023(A4781,"",3)</f>
        <v>计算机、通信和其他电子设备制造业</v>
      </c>
      <c r="G4781" s="16" t="str">
        <f>[1]!s_info_industry_csrc2023(A4781,"",1)</f>
        <v>制造业</v>
      </c>
      <c r="H4781" s="16">
        <f>[1]!s_is(A4781,83,"FY","YTD","20251231",1,"",100000000)</f>
        <v>6.673608280599999</v>
      </c>
      <c r="I4781" s="16">
        <f>[1]!s_is(A4781,83,"FY","YTD","20241231",1,"",100000000)</f>
        <v>5.8305472520000006</v>
      </c>
      <c r="J4781" s="16">
        <f t="shared" si="222"/>
        <v>0.1445938077786455</v>
      </c>
      <c r="K4781" s="16">
        <f>[1]!s_is(A4781,61,"FY","YTD","20251231",1,"",100000000)</f>
        <v>1.0454512676999999</v>
      </c>
      <c r="L4781" s="16">
        <f>[1]!s_is(A4781,61,"FY","YTD","20241231",1,"",100000000)</f>
        <v>0.67474242090000003</v>
      </c>
      <c r="M4781" s="16">
        <f t="shared" si="223"/>
        <v>0.54940794489478317</v>
      </c>
      <c r="N4781" s="16">
        <f>[1]!s_fa_roe(A4781,"20251231")</f>
        <v>9.9368999999999996</v>
      </c>
      <c r="O4781" s="16">
        <f>[1]!s_stmnote_rdexp(A4781,"20251231",1,10000)</f>
        <v>4370.778413</v>
      </c>
      <c r="P4781" s="20">
        <f t="shared" si="224"/>
        <v>6.5493481625311101E-2</v>
      </c>
      <c r="Q4781" s="16">
        <f>[1]!s_margin_tradingbalance(A4781,"",10000)</f>
        <v>0</v>
      </c>
      <c r="R4781" s="16">
        <f>[1]!s_margin_seclendingbalance(A4781,"",10000)</f>
        <v>0</v>
      </c>
      <c r="S4781" s="17">
        <f>[1]!s_val_ev(A4781,"",100000000)</f>
        <v>34.824160041300004</v>
      </c>
      <c r="T4781" s="17">
        <f>[1]!share_freesharesmv(A4781,"",100000000)</f>
        <v>26.561648175299997</v>
      </c>
      <c r="U4781" s="17">
        <f>[1]!s_dq_amount_btin(A4781,E4781,100000000)</f>
        <v>1.15078978</v>
      </c>
      <c r="V4781" s="17">
        <f>[1]!s_dq_turn(A4781,E4781)</f>
        <v>3.8089422733829239</v>
      </c>
      <c r="W4781" s="2">
        <f>[1]!s_pq_amount(A4781,"20260101","",100000000)</f>
        <v>137.36100565999999</v>
      </c>
      <c r="X4781" s="2">
        <f>[1]!s_pq_avgamount(A4781,"20260101","",100000000)</f>
        <v>1.248736415090909</v>
      </c>
      <c r="Y4781" s="17">
        <f>[1]!s_ipo_dilutedpe(A4781)</f>
        <v>22.99</v>
      </c>
      <c r="Z4781" s="12">
        <f>[1]!s_ipo_collection_total(A4781,100000000)</f>
        <v>4.6165200218999995</v>
      </c>
      <c r="AA4781" s="2">
        <f>[1]!s_val_pe_ttm(A4781,E4781)</f>
        <v>40.09417724609375</v>
      </c>
      <c r="AB4781" s="5">
        <f>[1]!s_info_zjtxornot1(A4781,"")</f>
        <v>1</v>
      </c>
      <c r="AC4781" s="22" t="str">
        <f>[1]!s_info_nature1(A4781,"")</f>
        <v>民营企业</v>
      </c>
      <c r="AD4781" s="6" t="str">
        <f>[1]!s_info_city(A4781)</f>
        <v>昆山市</v>
      </c>
      <c r="AE4781" s="6" t="str">
        <f>[1]!s_info_province(A4781)</f>
        <v>江苏省</v>
      </c>
      <c r="AF4781">
        <v>120.965808</v>
      </c>
      <c r="AG4781">
        <v>31.328937</v>
      </c>
    </row>
    <row r="4782" spans="1:33" x14ac:dyDescent="0.3">
      <c r="A4782" s="12" t="s">
        <v>9788</v>
      </c>
      <c r="B4782" s="12" t="s">
        <v>9789</v>
      </c>
      <c r="C4782" s="16" t="str">
        <f>[1]!s_info_mkt(A4782)</f>
        <v>创业板</v>
      </c>
      <c r="D4782" s="16" t="str">
        <f>[1]!s_ipo_listeddate(A4782)</f>
        <v>2022-01-28</v>
      </c>
      <c r="E4782" s="16" t="str">
        <f>[1]!lastradeday_s("000002","")</f>
        <v>2026-06-22</v>
      </c>
      <c r="F4782" s="16" t="str">
        <f>[1]!s_info_industry_csrc2023(A4782,"",3)</f>
        <v>计算机、通信和其他电子设备制造业</v>
      </c>
      <c r="G4782" s="16" t="str">
        <f>[1]!s_info_industry_csrc2023(A4782,"",1)</f>
        <v>制造业</v>
      </c>
      <c r="H4782" s="16">
        <f>[1]!s_is(A4782,83,"FY","YTD","20251231",1,"",100000000)</f>
        <v>9.1032047233000011</v>
      </c>
      <c r="I4782" s="16">
        <f>[1]!s_is(A4782,83,"FY","YTD","20241231",1,"",100000000)</f>
        <v>8.2507630804999987</v>
      </c>
      <c r="J4782" s="16">
        <f t="shared" si="222"/>
        <v>0.10331670349554423</v>
      </c>
      <c r="K4782" s="16">
        <f>[1]!s_is(A4782,61,"FY","YTD","20251231",1,"",100000000)</f>
        <v>0.9102966025</v>
      </c>
      <c r="L4782" s="16">
        <f>[1]!s_is(A4782,61,"FY","YTD","20241231",1,"",100000000)</f>
        <v>0.95461598180000007</v>
      </c>
      <c r="M4782" s="16">
        <f t="shared" si="223"/>
        <v>-4.6426395686810687E-2</v>
      </c>
      <c r="N4782" s="16">
        <f>[1]!s_fa_roe(A4782,"20251231")</f>
        <v>7.2359999999999998</v>
      </c>
      <c r="O4782" s="16">
        <f>[1]!s_stmnote_rdexp(A4782,"20251231",1,10000)</f>
        <v>4598.3107540000001</v>
      </c>
      <c r="P4782" s="20">
        <f t="shared" si="224"/>
        <v>5.051309834030699E-2</v>
      </c>
      <c r="Q4782" s="16">
        <f>[1]!s_margin_tradingbalance(A4782,"",10000)</f>
        <v>9425.7556999999997</v>
      </c>
      <c r="R4782" s="16">
        <f>[1]!s_margin_seclendingbalance(A4782,"",10000)</f>
        <v>0</v>
      </c>
      <c r="S4782" s="17">
        <f>[1]!s_val_ev(A4782,"",100000000)</f>
        <v>32.380614178499997</v>
      </c>
      <c r="T4782" s="17">
        <f>[1]!share_freesharesmv(A4782,"",100000000)</f>
        <v>10.597285171499999</v>
      </c>
      <c r="U4782" s="17">
        <f>[1]!s_dq_amount_btin(A4782,E4782,100000000)</f>
        <v>0.95089097</v>
      </c>
      <c r="V4782" s="17">
        <f>[1]!s_dq_turn(A4782,E4782)</f>
        <v>2.9515153209619345</v>
      </c>
      <c r="W4782" s="2">
        <f>[1]!s_pq_amount(A4782,"20260101","",100000000)</f>
        <v>88.236015839999993</v>
      </c>
      <c r="X4782" s="2">
        <f>[1]!s_pq_avgamount(A4782,"20260101","",100000000)</f>
        <v>0.80214559854545464</v>
      </c>
      <c r="Y4782" s="17">
        <f>[1]!s_ipo_dilutedpe(A4782)</f>
        <v>42.61</v>
      </c>
      <c r="Z4782" s="12">
        <f>[1]!s_ipo_collection_total(A4782,100000000)</f>
        <v>6.8503667925</v>
      </c>
      <c r="AA4782" s="2">
        <f>[1]!s_val_pe_ttm(A4782,E4782)</f>
        <v>43.611309051513672</v>
      </c>
      <c r="AB4782" s="5">
        <f>[1]!s_info_zjtxornot1(A4782,"")</f>
        <v>0</v>
      </c>
      <c r="AC4782" s="22" t="str">
        <f>[1]!s_info_nature1(A4782,"")</f>
        <v>民营企业</v>
      </c>
      <c r="AD4782" s="6" t="str">
        <f>[1]!s_info_city(A4782)</f>
        <v>句容市</v>
      </c>
      <c r="AE4782" s="6" t="str">
        <f>[1]!s_info_province(A4782)</f>
        <v>江苏省</v>
      </c>
      <c r="AF4782">
        <v>119.20708</v>
      </c>
      <c r="AG4782">
        <v>31.932635000000001</v>
      </c>
    </row>
    <row r="4783" spans="1:33" x14ac:dyDescent="0.3">
      <c r="A4783" s="12" t="s">
        <v>431</v>
      </c>
      <c r="B4783" s="12" t="s">
        <v>432</v>
      </c>
      <c r="C4783" s="16" t="str">
        <f>[1]!s_info_mkt(A4783)</f>
        <v>北证</v>
      </c>
      <c r="D4783" s="16" t="str">
        <f>[1]!s_ipo_listeddate(A4783)</f>
        <v>2023-11-30</v>
      </c>
      <c r="E4783" s="16" t="str">
        <f>[1]!lastradeday_s("000002","")</f>
        <v>2026-06-22</v>
      </c>
      <c r="F4783" s="16" t="str">
        <f>[1]!s_info_industry_csrc2023(A4783,"",3)</f>
        <v>通用设备制造业</v>
      </c>
      <c r="G4783" s="16" t="str">
        <f>[1]!s_info_industry_csrc2023(A4783,"",1)</f>
        <v>制造业</v>
      </c>
      <c r="H4783" s="16">
        <f>[1]!s_is(A4783,83,"FY","YTD","20251231",1,"",100000000)</f>
        <v>4.7251385893000002</v>
      </c>
      <c r="I4783" s="16">
        <f>[1]!s_is(A4783,83,"FY","YTD","20241231",1,"",100000000)</f>
        <v>4.5966084547000001</v>
      </c>
      <c r="J4783" s="16">
        <f t="shared" si="222"/>
        <v>2.796194974331101E-2</v>
      </c>
      <c r="K4783" s="16">
        <f>[1]!s_is(A4783,61,"FY","YTD","20251231",1,"",100000000)</f>
        <v>-0.380387851</v>
      </c>
      <c r="L4783" s="16">
        <f>[1]!s_is(A4783,61,"FY","YTD","20241231",1,"",100000000)</f>
        <v>0.1171013657</v>
      </c>
      <c r="M4783" s="16">
        <f t="shared" si="223"/>
        <v>-4.2483639172450749</v>
      </c>
      <c r="N4783" s="16">
        <f>[1]!s_fa_roe(A4783,"20251231")</f>
        <v>-7.5955000000000004</v>
      </c>
      <c r="O4783" s="16">
        <f>[1]!s_stmnote_rdexp(A4783,"20251231",1,10000)</f>
        <v>3353.0778890000001</v>
      </c>
      <c r="P4783" s="20">
        <f t="shared" si="224"/>
        <v>7.0962530000558952E-2</v>
      </c>
      <c r="Q4783" s="16">
        <f>[1]!s_margin_tradingbalance(A4783,"",10000)</f>
        <v>1635.1174000000001</v>
      </c>
      <c r="R4783" s="16">
        <f>[1]!s_margin_seclendingbalance(A4783,"",10000)</f>
        <v>0</v>
      </c>
      <c r="S4783" s="17">
        <f>[1]!s_val_ev(A4783,"",100000000)</f>
        <v>22.322351999999999</v>
      </c>
      <c r="T4783" s="17">
        <f>[1]!share_freesharesmv(A4783,"",100000000)</f>
        <v>7.6846300079999992</v>
      </c>
      <c r="U4783" s="17">
        <f>[1]!s_dq_amount_btin(A4783,E4783,100000000)</f>
        <v>0.38513118000000002</v>
      </c>
      <c r="V4783" s="17">
        <f>[1]!s_dq_turn(A4783,E4783)</f>
        <v>5.1002301319905001</v>
      </c>
      <c r="W4783" s="2">
        <f>[1]!s_pq_amount(A4783,"20260101","",100000000)</f>
        <v>37.495268780000004</v>
      </c>
      <c r="X4783" s="2">
        <f>[1]!s_pq_avgamount(A4783,"20260101","",100000000)</f>
        <v>0.34086607981818184</v>
      </c>
      <c r="Y4783" s="17">
        <f>[1]!s_ipo_dilutedpe(A4783)</f>
        <v>20.28</v>
      </c>
      <c r="Z4783" s="12">
        <f>[1]!s_ipo_collection_total(A4783,100000000)</f>
        <v>2.8704000000000001</v>
      </c>
      <c r="AA4783" s="2">
        <f>[1]!s_val_pe_ttm(A4783,E4783)</f>
        <v>-40.123081207275391</v>
      </c>
      <c r="AB4783" s="5">
        <f>[1]!s_info_zjtxornot1(A4783,"")</f>
        <v>1</v>
      </c>
      <c r="AC4783" s="22" t="str">
        <f>[1]!s_info_nature1(A4783,"")</f>
        <v>中央国有企业</v>
      </c>
      <c r="AD4783" s="6" t="str">
        <f>[1]!s_info_city(A4783)</f>
        <v>北京市</v>
      </c>
      <c r="AE4783" s="6" t="str">
        <f>[1]!s_info_province(A4783)</f>
        <v>北京</v>
      </c>
      <c r="AF4783">
        <v>116.40528500000001</v>
      </c>
      <c r="AG4783">
        <v>39.904989</v>
      </c>
    </row>
    <row r="4784" spans="1:33" x14ac:dyDescent="0.3">
      <c r="A4784" s="12" t="s">
        <v>9790</v>
      </c>
      <c r="B4784" s="12" t="s">
        <v>9791</v>
      </c>
      <c r="C4784" s="16" t="str">
        <f>[1]!s_info_mkt(A4784)</f>
        <v>创业板</v>
      </c>
      <c r="D4784" s="16" t="str">
        <f>[1]!s_ipo_listeddate(A4784)</f>
        <v>2016-12-20</v>
      </c>
      <c r="E4784" s="16" t="str">
        <f>[1]!lastradeday_s("000002","")</f>
        <v>2026-06-22</v>
      </c>
      <c r="F4784" s="16" t="str">
        <f>[1]!s_info_industry_csrc2023(A4784,"",3)</f>
        <v>计算机、通信和其他电子设备制造业</v>
      </c>
      <c r="G4784" s="16" t="str">
        <f>[1]!s_info_industry_csrc2023(A4784,"",1)</f>
        <v>制造业</v>
      </c>
      <c r="H4784" s="16">
        <f>[1]!s_is(A4784,83,"FY","YTD","20251231",1,"",100000000)</f>
        <v>1.3001328023999998</v>
      </c>
      <c r="I4784" s="16">
        <f>[1]!s_is(A4784,83,"FY","YTD","20241231",1,"",100000000)</f>
        <v>1.4052770536000001</v>
      </c>
      <c r="J4784" s="16">
        <f t="shared" si="222"/>
        <v>-7.4821011935436221E-2</v>
      </c>
      <c r="K4784" s="16">
        <f>[1]!s_is(A4784,61,"FY","YTD","20251231",1,"",100000000)</f>
        <v>-0.72881166819999987</v>
      </c>
      <c r="L4784" s="16">
        <f>[1]!s_is(A4784,61,"FY","YTD","20241231",1,"",100000000)</f>
        <v>-0.26585069820000001</v>
      </c>
      <c r="M4784" s="16">
        <f t="shared" si="223"/>
        <v>-1.741432214150942</v>
      </c>
      <c r="N4784" s="16">
        <f>[1]!s_fa_roe(A4784,"20251231")</f>
        <v>-7.5698999999999996</v>
      </c>
      <c r="O4784" s="16">
        <f>[1]!s_stmnote_rdexp(A4784,"20251231",1,10000)</f>
        <v>2888.5579910000001</v>
      </c>
      <c r="P4784" s="20">
        <f t="shared" si="224"/>
        <v>0.22217407219230395</v>
      </c>
      <c r="Q4784" s="16">
        <f>[1]!s_margin_tradingbalance(A4784,"",10000)</f>
        <v>16271.831200000001</v>
      </c>
      <c r="R4784" s="16">
        <f>[1]!s_margin_seclendingbalance(A4784,"",10000)</f>
        <v>0.11940000000000001</v>
      </c>
      <c r="S4784" s="17">
        <f>[1]!s_val_ev(A4784,"",100000000)</f>
        <v>65.958134565400002</v>
      </c>
      <c r="T4784" s="17">
        <f>[1]!share_freesharesmv(A4784,"",100000000)</f>
        <v>35.724698508400003</v>
      </c>
      <c r="U4784" s="17">
        <f>[1]!s_dq_amount_btin(A4784,E4784,100000000)</f>
        <v>2.3617306</v>
      </c>
      <c r="V4784" s="17">
        <f>[1]!s_dq_turn(A4784,E4784)</f>
        <v>3.6676711296335149</v>
      </c>
      <c r="W4784" s="2">
        <f>[1]!s_pq_amount(A4784,"20260101","",100000000)</f>
        <v>258.26887110000001</v>
      </c>
      <c r="X4784" s="2">
        <f>[1]!s_pq_avgamount(A4784,"20260101","",100000000)</f>
        <v>2.3478988281818181</v>
      </c>
      <c r="Y4784" s="17">
        <f>[1]!s_ipo_dilutedpe(A4784)</f>
        <v>22.99</v>
      </c>
      <c r="Z4784" s="12">
        <f>[1]!s_ipo_collection_total(A4784,100000000)</f>
        <v>2.7379899999999999</v>
      </c>
      <c r="AA4784" s="2">
        <f>[1]!s_val_pe_ttm(A4784,E4784)</f>
        <v>-96.523765563964844</v>
      </c>
      <c r="AB4784" s="5">
        <f>[1]!s_info_zjtxornot1(A4784,"")</f>
        <v>0</v>
      </c>
      <c r="AC4784" s="22" t="str">
        <f>[1]!s_info_nature1(A4784,"")</f>
        <v>民营企业</v>
      </c>
      <c r="AD4784" s="6" t="str">
        <f>[1]!s_info_city(A4784)</f>
        <v>西安市</v>
      </c>
      <c r="AE4784" s="6" t="str">
        <f>[1]!s_info_province(A4784)</f>
        <v>陕西省</v>
      </c>
      <c r="AF4784">
        <v>108.948024</v>
      </c>
      <c r="AG4784">
        <v>34.263160999999997</v>
      </c>
    </row>
    <row r="4785" spans="1:33" x14ac:dyDescent="0.3">
      <c r="A4785" s="12" t="s">
        <v>9792</v>
      </c>
      <c r="B4785" s="12" t="s">
        <v>9793</v>
      </c>
      <c r="C4785" s="16" t="str">
        <f>[1]!s_info_mkt(A4785)</f>
        <v>主板</v>
      </c>
      <c r="D4785" s="16" t="str">
        <f>[1]!s_ipo_listeddate(A4785)</f>
        <v>2004-03-05</v>
      </c>
      <c r="E4785" s="16" t="str">
        <f>[1]!lastradeday_s("000002","")</f>
        <v>2026-06-22</v>
      </c>
      <c r="F4785" s="16" t="str">
        <f>[1]!s_info_industry_csrc2023(A4785,"",3)</f>
        <v>化学原料和化学制品制造业</v>
      </c>
      <c r="G4785" s="16" t="str">
        <f>[1]!s_info_industry_csrc2023(A4785,"",1)</f>
        <v>制造业</v>
      </c>
      <c r="H4785" s="16">
        <f>[1]!s_is(A4785,83,"FY","YTD","20251231",1,"",100000000)</f>
        <v>64.423226131800007</v>
      </c>
      <c r="I4785" s="16">
        <f>[1]!s_is(A4785,83,"FY","YTD","20241231",1,"",100000000)</f>
        <v>62.510241717</v>
      </c>
      <c r="J4785" s="16">
        <f t="shared" si="222"/>
        <v>3.0602735843841211E-2</v>
      </c>
      <c r="K4785" s="16">
        <f>[1]!s_is(A4785,61,"FY","YTD","20251231",1,"",100000000)</f>
        <v>-4.5583830282999998</v>
      </c>
      <c r="L4785" s="16">
        <f>[1]!s_is(A4785,61,"FY","YTD","20241231",1,"",100000000)</f>
        <v>0.25175444629999999</v>
      </c>
      <c r="M4785" s="16">
        <f t="shared" si="223"/>
        <v>-19.106464832275734</v>
      </c>
      <c r="N4785" s="16">
        <f>[1]!s_fa_roe(A4785,"20251231")</f>
        <v>-26.474399999999999</v>
      </c>
      <c r="O4785" s="16">
        <f>[1]!s_stmnote_rdexp(A4785,"20251231",1,10000)</f>
        <v>22960.410161</v>
      </c>
      <c r="P4785" s="20">
        <f t="shared" si="224"/>
        <v>3.5639957108056862E-2</v>
      </c>
      <c r="Q4785" s="16">
        <f>[1]!s_margin_tradingbalance(A4785,"",10000)</f>
        <v>14599.711300000001</v>
      </c>
      <c r="R4785" s="16">
        <f>[1]!s_margin_seclendingbalance(A4785,"",10000)</f>
        <v>0</v>
      </c>
      <c r="S4785" s="17">
        <f>[1]!s_val_ev(A4785,"",100000000)</f>
        <v>30.826560000000001</v>
      </c>
      <c r="T4785" s="17">
        <f>[1]!share_freesharesmv(A4785,"",100000000)</f>
        <v>22.967929929599997</v>
      </c>
      <c r="U4785" s="17">
        <f>[1]!s_dq_amount_btin(A4785,E4785,100000000)</f>
        <v>2.1753396899999999</v>
      </c>
      <c r="V4785" s="17">
        <f>[1]!s_dq_turn(A4785,E4785)</f>
        <v>7.3087066717791407</v>
      </c>
      <c r="W4785" s="2">
        <f>[1]!s_pq_amount(A4785,"20260101","",100000000)</f>
        <v>353.04125678999998</v>
      </c>
      <c r="X4785" s="2">
        <f>[1]!s_pq_avgamount(A4785,"20260101","",100000000)</f>
        <v>3.2094659708181816</v>
      </c>
      <c r="Y4785" s="17">
        <f>[1]!s_ipo_dilutedpe(A4785)</f>
        <v>17.8</v>
      </c>
      <c r="Z4785" s="12">
        <f>[1]!s_ipo_collection_total(A4785,100000000)</f>
        <v>3.36</v>
      </c>
      <c r="AA4785" s="2">
        <f>[1]!s_val_pe_ttm(A4785,E4785)</f>
        <v>-6.4289984703063965</v>
      </c>
      <c r="AB4785" s="5">
        <f>[1]!s_info_zjtxornot1(A4785,"")</f>
        <v>0</v>
      </c>
      <c r="AC4785" s="22" t="str">
        <f>[1]!s_info_nature1(A4785,"")</f>
        <v>公众企业</v>
      </c>
      <c r="AD4785" s="6" t="str">
        <f>[1]!s_info_city(A4785)</f>
        <v>铜陵市</v>
      </c>
      <c r="AE4785" s="6" t="str">
        <f>[1]!s_info_province(A4785)</f>
        <v>安徽省</v>
      </c>
      <c r="AF4785">
        <v>117.816576</v>
      </c>
      <c r="AG4785">
        <v>30.929935</v>
      </c>
    </row>
    <row r="4786" spans="1:33" x14ac:dyDescent="0.3">
      <c r="A4786" s="12" t="s">
        <v>9794</v>
      </c>
      <c r="B4786" s="12" t="s">
        <v>9795</v>
      </c>
      <c r="C4786" s="16" t="str">
        <f>[1]!s_info_mkt(A4786)</f>
        <v>主板</v>
      </c>
      <c r="D4786" s="16" t="str">
        <f>[1]!s_ipo_listeddate(A4786)</f>
        <v>2021-05-18</v>
      </c>
      <c r="E4786" s="16" t="str">
        <f>[1]!lastradeday_s("000002","")</f>
        <v>2026-06-22</v>
      </c>
      <c r="F4786" s="16" t="str">
        <f>[1]!s_info_industry_csrc2023(A4786,"",3)</f>
        <v>其他制造业</v>
      </c>
      <c r="G4786" s="16" t="str">
        <f>[1]!s_info_industry_csrc2023(A4786,"",1)</f>
        <v>制造业</v>
      </c>
      <c r="H4786" s="16">
        <f>[1]!s_is(A4786,83,"FY","YTD","20251231",1,"",100000000)</f>
        <v>16.7740315486</v>
      </c>
      <c r="I4786" s="16">
        <f>[1]!s_is(A4786,83,"FY","YTD","20241231",1,"",100000000)</f>
        <v>17.975866289000002</v>
      </c>
      <c r="J4786" s="16">
        <f t="shared" si="222"/>
        <v>-6.685823765475174E-2</v>
      </c>
      <c r="K4786" s="16">
        <f>[1]!s_is(A4786,61,"FY","YTD","20251231",1,"",100000000)</f>
        <v>1.8301930041999999</v>
      </c>
      <c r="L4786" s="16">
        <f>[1]!s_is(A4786,61,"FY","YTD","20241231",1,"",100000000)</f>
        <v>2.1511866628999998</v>
      </c>
      <c r="M4786" s="16">
        <f t="shared" si="223"/>
        <v>-0.14921701786086319</v>
      </c>
      <c r="N4786" s="16">
        <f>[1]!s_fa_roe(A4786,"20251231")</f>
        <v>9.8156999999999996</v>
      </c>
      <c r="O4786" s="16">
        <f>[1]!s_stmnote_rdexp(A4786,"20251231",1,10000)</f>
        <v>2169.89968</v>
      </c>
      <c r="P4786" s="20">
        <f t="shared" si="224"/>
        <v>1.2936065332374463E-2</v>
      </c>
      <c r="Q4786" s="16">
        <f>[1]!s_margin_tradingbalance(A4786,"",10000)</f>
        <v>0</v>
      </c>
      <c r="R4786" s="16">
        <f>[1]!s_margin_seclendingbalance(A4786,"",10000)</f>
        <v>0</v>
      </c>
      <c r="S4786" s="17">
        <f>[1]!s_val_ev(A4786,"",100000000)</f>
        <v>31.154606648000001</v>
      </c>
      <c r="T4786" s="17">
        <f>[1]!share_freesharesmv(A4786,"",100000000)</f>
        <v>13.351591373500002</v>
      </c>
      <c r="U4786" s="17">
        <f>[1]!s_dq_amount_btin(A4786,E4786,100000000)</f>
        <v>0.63442292</v>
      </c>
      <c r="V4786" s="17">
        <f>[1]!s_dq_turn(A4786,E4786)</f>
        <v>3.5879487640315362</v>
      </c>
      <c r="W4786" s="2">
        <f>[1]!s_pq_amount(A4786,"20260101","",100000000)</f>
        <v>80.428764360000002</v>
      </c>
      <c r="X4786" s="2">
        <f>[1]!s_pq_avgamount(A4786,"20260101","",100000000)</f>
        <v>0.73117058509090915</v>
      </c>
      <c r="Y4786" s="17">
        <f>[1]!s_ipo_dilutedpe(A4786)</f>
        <v>22.99</v>
      </c>
      <c r="Z4786" s="12">
        <f>[1]!s_ipo_collection_total(A4786,100000000)</f>
        <v>10.518196400000001</v>
      </c>
      <c r="AA4786" s="2">
        <f>[1]!s_val_pe_ttm(A4786,E4786)</f>
        <v>19.892816543579102</v>
      </c>
      <c r="AB4786" s="5">
        <f>[1]!s_info_zjtxornot1(A4786,"")</f>
        <v>0</v>
      </c>
      <c r="AC4786" s="22" t="str">
        <f>[1]!s_info_nature1(A4786,"")</f>
        <v>民营企业</v>
      </c>
      <c r="AD4786" s="6" t="str">
        <f>[1]!s_info_city(A4786)</f>
        <v>天津市</v>
      </c>
      <c r="AE4786" s="6" t="str">
        <f>[1]!s_info_province(A4786)</f>
        <v>天津</v>
      </c>
      <c r="AF4786">
        <v>117.19018199999999</v>
      </c>
      <c r="AG4786">
        <v>39.125596000000002</v>
      </c>
    </row>
    <row r="4787" spans="1:33" x14ac:dyDescent="0.3">
      <c r="A4787" s="12" t="s">
        <v>9796</v>
      </c>
      <c r="B4787" s="12" t="s">
        <v>9797</v>
      </c>
      <c r="C4787" s="16" t="str">
        <f>[1]!s_info_mkt(A4787)</f>
        <v>主板</v>
      </c>
      <c r="D4787" s="16" t="str">
        <f>[1]!s_ipo_listeddate(A4787)</f>
        <v>2000-07-06</v>
      </c>
      <c r="E4787" s="16" t="str">
        <f>[1]!lastradeday_s("000002","")</f>
        <v>2026-06-22</v>
      </c>
      <c r="F4787" s="16" t="str">
        <f>[1]!s_info_industry_csrc2023(A4787,"",3)</f>
        <v>化学原料和化学制品制造业</v>
      </c>
      <c r="G4787" s="16" t="str">
        <f>[1]!s_info_industry_csrc2023(A4787,"",1)</f>
        <v>制造业</v>
      </c>
      <c r="H4787" s="16">
        <f>[1]!s_is(A4787,83,"FY","YTD","20251231",1,"",100000000)</f>
        <v>110.2770863552</v>
      </c>
      <c r="I4787" s="16">
        <f>[1]!s_is(A4787,83,"FY","YTD","20241231",1,"",100000000)</f>
        <v>110.6614083847</v>
      </c>
      <c r="J4787" s="16">
        <f t="shared" si="222"/>
        <v>-3.4729544392201328E-3</v>
      </c>
      <c r="K4787" s="16">
        <f>[1]!s_is(A4787,61,"FY","YTD","20251231",1,"",100000000)</f>
        <v>-0.7814267641</v>
      </c>
      <c r="L4787" s="16">
        <f>[1]!s_is(A4787,61,"FY","YTD","20241231",1,"",100000000)</f>
        <v>2.3058891750999999</v>
      </c>
      <c r="M4787" s="16">
        <f t="shared" si="223"/>
        <v>-1.3388830532439233</v>
      </c>
      <c r="N4787" s="16">
        <f>[1]!s_fa_roe(A4787,"20251231")</f>
        <v>-0.43990000000000001</v>
      </c>
      <c r="O4787" s="16">
        <f>[1]!s_stmnote_rdexp(A4787,"20251231",1,10000)</f>
        <v>31114.816279000002</v>
      </c>
      <c r="P4787" s="20">
        <f t="shared" si="224"/>
        <v>2.8215123655679374E-2</v>
      </c>
      <c r="Q4787" s="16">
        <f>[1]!s_margin_tradingbalance(A4787,"",10000)</f>
        <v>58179.673699999999</v>
      </c>
      <c r="R4787" s="16">
        <f>[1]!s_margin_seclendingbalance(A4787,"",10000)</f>
        <v>55.878999999999998</v>
      </c>
      <c r="S4787" s="17">
        <f>[1]!s_val_ev(A4787,"",100000000)</f>
        <v>106.94090308</v>
      </c>
      <c r="T4787" s="17">
        <f>[1]!share_freesharesmv(A4787,"",100000000)</f>
        <v>57.103942016000005</v>
      </c>
      <c r="U4787" s="17">
        <f>[1]!s_dq_amount_btin(A4787,E4787,100000000)</f>
        <v>2.4554682300000001</v>
      </c>
      <c r="V4787" s="17">
        <f>[1]!s_dq_turn(A4787,E4787)</f>
        <v>2.3354021910308851</v>
      </c>
      <c r="W4787" s="2">
        <f>[1]!s_pq_amount(A4787,"20260101","",100000000)</f>
        <v>587.86482496999997</v>
      </c>
      <c r="X4787" s="2">
        <f>[1]!s_pq_avgamount(A4787,"20260101","",100000000)</f>
        <v>5.3442256815454545</v>
      </c>
      <c r="Y4787" s="17">
        <f>[1]!s_ipo_dilutedpe(A4787)</f>
        <v>40.6</v>
      </c>
      <c r="Z4787" s="12">
        <f>[1]!s_ipo_collection_total(A4787,100000000)</f>
        <v>4.7519999999999998</v>
      </c>
      <c r="AA4787" s="2">
        <f>[1]!s_val_pe_ttm(A4787,E4787)</f>
        <v>151.16633605957031</v>
      </c>
      <c r="AB4787" s="5">
        <f>[1]!s_info_zjtxornot1(A4787,"")</f>
        <v>0</v>
      </c>
      <c r="AC4787" s="22" t="str">
        <f>[1]!s_info_nature1(A4787,"")</f>
        <v>地方国有企业</v>
      </c>
      <c r="AD4787" s="6" t="str">
        <f>[1]!s_info_city(A4787)</f>
        <v>南昌市</v>
      </c>
      <c r="AE4787" s="6" t="str">
        <f>[1]!s_info_province(A4787)</f>
        <v>江西省</v>
      </c>
      <c r="AF4787">
        <v>115.892151</v>
      </c>
      <c r="AG4787">
        <v>28.676493000000001</v>
      </c>
    </row>
    <row r="4788" spans="1:33" x14ac:dyDescent="0.3">
      <c r="A4788" s="12" t="s">
        <v>9798</v>
      </c>
      <c r="B4788" s="12" t="s">
        <v>9799</v>
      </c>
      <c r="C4788" s="16" t="str">
        <f>[1]!s_info_mkt(A4788)</f>
        <v>主板</v>
      </c>
      <c r="D4788" s="16" t="str">
        <f>[1]!s_ipo_listeddate(A4788)</f>
        <v>2017-04-06</v>
      </c>
      <c r="E4788" s="16" t="str">
        <f>[1]!lastradeday_s("000002","")</f>
        <v>2026-06-22</v>
      </c>
      <c r="F4788" s="16" t="str">
        <f>[1]!s_info_industry_csrc2023(A4788,"",3)</f>
        <v>汽车制造业</v>
      </c>
      <c r="G4788" s="16" t="str">
        <f>[1]!s_info_industry_csrc2023(A4788,"",1)</f>
        <v>制造业</v>
      </c>
      <c r="H4788" s="16">
        <f>[1]!s_is(A4788,83,"FY","YTD","20251231",1,"",100000000)</f>
        <v>17.680320287099999</v>
      </c>
      <c r="I4788" s="16">
        <f>[1]!s_is(A4788,83,"FY","YTD","20241231",1,"",100000000)</f>
        <v>17.392787975799997</v>
      </c>
      <c r="J4788" s="16">
        <f t="shared" si="222"/>
        <v>1.6531697603631379E-2</v>
      </c>
      <c r="K4788" s="16">
        <f>[1]!s_is(A4788,61,"FY","YTD","20251231",1,"",100000000)</f>
        <v>1.3636952986000002</v>
      </c>
      <c r="L4788" s="16">
        <f>[1]!s_is(A4788,61,"FY","YTD","20241231",1,"",100000000)</f>
        <v>0.92170149609999996</v>
      </c>
      <c r="M4788" s="16">
        <f t="shared" si="223"/>
        <v>0.47954115770692651</v>
      </c>
      <c r="N4788" s="16">
        <f>[1]!s_fa_roe(A4788,"20251231")</f>
        <v>5.9569000000000001</v>
      </c>
      <c r="O4788" s="16">
        <f>[1]!s_stmnote_rdexp(A4788,"20251231",1,10000)</f>
        <v>6448.5968050000001</v>
      </c>
      <c r="P4788" s="20">
        <f t="shared" si="224"/>
        <v>3.6473303086624831E-2</v>
      </c>
      <c r="Q4788" s="16">
        <f>[1]!s_margin_tradingbalance(A4788,"",10000)</f>
        <v>0</v>
      </c>
      <c r="R4788" s="16">
        <f>[1]!s_margin_seclendingbalance(A4788,"",10000)</f>
        <v>0</v>
      </c>
      <c r="S4788" s="17">
        <f>[1]!s_val_ev(A4788,"",100000000)</f>
        <v>27.839494760000001</v>
      </c>
      <c r="T4788" s="17">
        <f>[1]!share_freesharesmv(A4788,"",100000000)</f>
        <v>11.227551345999998</v>
      </c>
      <c r="U4788" s="17">
        <f>[1]!s_dq_amount_btin(A4788,E4788,100000000)</f>
        <v>1.2236733900000001</v>
      </c>
      <c r="V4788" s="17">
        <f>[1]!s_dq_turn(A4788,E4788)</f>
        <v>4.3273520528502587</v>
      </c>
      <c r="W4788" s="2">
        <f>[1]!s_pq_amount(A4788,"20260101","",100000000)</f>
        <v>67.16664317</v>
      </c>
      <c r="X4788" s="2">
        <f>[1]!s_pq_avgamount(A4788,"20260101","",100000000)</f>
        <v>0.61060584699999998</v>
      </c>
      <c r="Y4788" s="17">
        <f>[1]!s_ipo_dilutedpe(A4788)</f>
        <v>22.98</v>
      </c>
      <c r="Z4788" s="12">
        <f>[1]!s_ipo_collection_total(A4788,100000000)</f>
        <v>11.219250000000001</v>
      </c>
      <c r="AA4788" s="2">
        <f>[1]!s_val_pe_ttm(A4788,E4788)</f>
        <v>39.874805450439453</v>
      </c>
      <c r="AB4788" s="5">
        <f>[1]!s_info_zjtxornot1(A4788,"")</f>
        <v>0</v>
      </c>
      <c r="AC4788" s="22" t="str">
        <f>[1]!s_info_nature1(A4788,"")</f>
        <v>民营企业</v>
      </c>
      <c r="AD4788" s="6" t="str">
        <f>[1]!s_info_city(A4788)</f>
        <v>乐陵市</v>
      </c>
      <c r="AE4788" s="6" t="str">
        <f>[1]!s_info_province(A4788)</f>
        <v>山东省</v>
      </c>
      <c r="AF4788">
        <v>117.14555300000001</v>
      </c>
      <c r="AG4788">
        <v>37.674416999999998</v>
      </c>
    </row>
    <row r="4789" spans="1:33" x14ac:dyDescent="0.3">
      <c r="A4789" s="12" t="s">
        <v>433</v>
      </c>
      <c r="B4789" s="12" t="s">
        <v>434</v>
      </c>
      <c r="C4789" s="16" t="str">
        <f>[1]!s_info_mkt(A4789)</f>
        <v>北证</v>
      </c>
      <c r="D4789" s="16" t="str">
        <f>[1]!s_ipo_listeddate(A4789)</f>
        <v>2022-09-02</v>
      </c>
      <c r="E4789" s="16" t="str">
        <f>[1]!lastradeday_s("000002","")</f>
        <v>2026-06-22</v>
      </c>
      <c r="F4789" s="16" t="str">
        <f>[1]!s_info_industry_csrc2023(A4789,"",3)</f>
        <v>通用设备制造业</v>
      </c>
      <c r="G4789" s="16" t="str">
        <f>[1]!s_info_industry_csrc2023(A4789,"",1)</f>
        <v>制造业</v>
      </c>
      <c r="H4789" s="16">
        <f>[1]!s_is(A4789,83,"FY","YTD","20251231",1,"",100000000)</f>
        <v>2.1283844985</v>
      </c>
      <c r="I4789" s="16">
        <f>[1]!s_is(A4789,83,"FY","YTD","20241231",1,"",100000000)</f>
        <v>2.5325489165000001</v>
      </c>
      <c r="J4789" s="16">
        <f t="shared" si="222"/>
        <v>-0.15958800059765799</v>
      </c>
      <c r="K4789" s="16">
        <f>[1]!s_is(A4789,61,"FY","YTD","20251231",1,"",100000000)</f>
        <v>0.36068723159999999</v>
      </c>
      <c r="L4789" s="16">
        <f>[1]!s_is(A4789,61,"FY","YTD","20241231",1,"",100000000)</f>
        <v>0.62195039340000002</v>
      </c>
      <c r="M4789" s="16">
        <f t="shared" si="223"/>
        <v>-0.42007073968031355</v>
      </c>
      <c r="N4789" s="16">
        <f>[1]!s_fa_roe(A4789,"20251231")</f>
        <v>8.6458999999999993</v>
      </c>
      <c r="O4789" s="16">
        <f>[1]!s_stmnote_rdexp(A4789,"20251231",1,10000)</f>
        <v>1939.4970920000001</v>
      </c>
      <c r="P4789" s="20">
        <f t="shared" si="224"/>
        <v>9.1125315626329723E-2</v>
      </c>
      <c r="Q4789" s="16">
        <f>[1]!s_margin_tradingbalance(A4789,"",10000)</f>
        <v>890.44690000000003</v>
      </c>
      <c r="R4789" s="16">
        <f>[1]!s_margin_seclendingbalance(A4789,"",10000)</f>
        <v>0</v>
      </c>
      <c r="S4789" s="17">
        <f>[1]!s_val_ev(A4789,"",100000000)</f>
        <v>14.196391200000001</v>
      </c>
      <c r="T4789" s="17">
        <f>[1]!share_freesharesmv(A4789,"",100000000)</f>
        <v>3.8958692439</v>
      </c>
      <c r="U4789" s="17">
        <f>[1]!s_dq_amount_btin(A4789,E4789,100000000)</f>
        <v>0.20313327</v>
      </c>
      <c r="V4789" s="17">
        <f>[1]!s_dq_turn(A4789,E4789)</f>
        <v>1.8991938283262408</v>
      </c>
      <c r="W4789" s="2">
        <f>[1]!s_pq_amount(A4789,"20260101","",100000000)</f>
        <v>61.323361990000002</v>
      </c>
      <c r="X4789" s="2">
        <f>[1]!s_pq_avgamount(A4789,"20260101","",100000000)</f>
        <v>0.55748510900000003</v>
      </c>
      <c r="Y4789" s="17">
        <f>[1]!s_ipo_dilutedpe(A4789)</f>
        <v>25.08</v>
      </c>
      <c r="Z4789" s="12">
        <f>[1]!s_ipo_collection_total(A4789,100000000)</f>
        <v>1.8959999999999999</v>
      </c>
      <c r="AA4789" s="2">
        <f>[1]!s_val_pe_ttm(A4789,E4789)</f>
        <v>43.431991577148438</v>
      </c>
      <c r="AB4789" s="5">
        <f>[1]!s_info_zjtxornot1(A4789,"")</f>
        <v>1</v>
      </c>
      <c r="AC4789" s="22" t="str">
        <f>[1]!s_info_nature1(A4789,"")</f>
        <v>民营企业</v>
      </c>
      <c r="AD4789" s="6" t="str">
        <f>[1]!s_info_city(A4789)</f>
        <v>杭州市</v>
      </c>
      <c r="AE4789" s="6" t="str">
        <f>[1]!s_info_province(A4789)</f>
        <v>浙江省</v>
      </c>
      <c r="AF4789">
        <v>120.153576</v>
      </c>
      <c r="AG4789">
        <v>30.287458999999998</v>
      </c>
    </row>
    <row r="4790" spans="1:33" x14ac:dyDescent="0.3">
      <c r="A4790" s="12" t="s">
        <v>9800</v>
      </c>
      <c r="B4790" s="12" t="s">
        <v>9801</v>
      </c>
      <c r="C4790" s="16" t="str">
        <f>[1]!s_info_mkt(A4790)</f>
        <v>主板</v>
      </c>
      <c r="D4790" s="16" t="str">
        <f>[1]!s_ipo_listeddate(A4790)</f>
        <v>2001-12-26</v>
      </c>
      <c r="E4790" s="16" t="str">
        <f>[1]!lastradeday_s("000002","")</f>
        <v>2026-06-22</v>
      </c>
      <c r="F4790" s="16" t="str">
        <f>[1]!s_info_industry_csrc2023(A4790,"",3)</f>
        <v>石油、煤炭及其他燃料加工业</v>
      </c>
      <c r="G4790" s="16" t="str">
        <f>[1]!s_info_industry_csrc2023(A4790,"",1)</f>
        <v>制造业</v>
      </c>
      <c r="H4790" s="16">
        <f>[1]!s_is(A4790,83,"FY","YTD","20251231",1,"",100000000)</f>
        <v>24.1108423835</v>
      </c>
      <c r="I4790" s="16">
        <f>[1]!s_is(A4790,83,"FY","YTD","20241231",1,"",100000000)</f>
        <v>23.138512886500003</v>
      </c>
      <c r="J4790" s="16">
        <f t="shared" si="222"/>
        <v>4.2022125698808255E-2</v>
      </c>
      <c r="K4790" s="16">
        <f>[1]!s_is(A4790,61,"FY","YTD","20251231",1,"",100000000)</f>
        <v>0.1307737732</v>
      </c>
      <c r="L4790" s="16">
        <f>[1]!s_is(A4790,61,"FY","YTD","20241231",1,"",100000000)</f>
        <v>0.31387579760000001</v>
      </c>
      <c r="M4790" s="16">
        <f t="shared" si="223"/>
        <v>-0.583358213025852</v>
      </c>
      <c r="N4790" s="16">
        <f>[1]!s_fa_roe(A4790,"20251231")</f>
        <v>2.9474999999999998</v>
      </c>
      <c r="O4790" s="16">
        <f>[1]!s_stmnote_rdexp(A4790,"20251231",1,10000)</f>
        <v>4757.0648579999997</v>
      </c>
      <c r="P4790" s="20">
        <f t="shared" si="224"/>
        <v>1.9729981982112111E-2</v>
      </c>
      <c r="Q4790" s="16">
        <f>[1]!s_margin_tradingbalance(A4790,"",10000)</f>
        <v>0</v>
      </c>
      <c r="R4790" s="16">
        <f>[1]!s_margin_seclendingbalance(A4790,"",10000)</f>
        <v>0</v>
      </c>
      <c r="S4790" s="17">
        <f>[1]!s_val_ev(A4790,"",100000000)</f>
        <v>37.243992408800004</v>
      </c>
      <c r="T4790" s="17">
        <f>[1]!share_freesharesmv(A4790,"",100000000)</f>
        <v>21.952171387199996</v>
      </c>
      <c r="U4790" s="17">
        <f>[1]!s_dq_amount_btin(A4790,E4790,100000000)</f>
        <v>1.1776235100000001</v>
      </c>
      <c r="V4790" s="17">
        <f>[1]!s_dq_turn(A4790,E4790)</f>
        <v>3.2139142336340281</v>
      </c>
      <c r="W4790" s="2">
        <f>[1]!s_pq_amount(A4790,"20260101","",100000000)</f>
        <v>273.32258395999997</v>
      </c>
      <c r="X4790" s="2">
        <f>[1]!s_pq_avgamount(A4790,"20260101","",100000000)</f>
        <v>2.4847507632727273</v>
      </c>
      <c r="Y4790" s="17">
        <f>[1]!s_ipo_dilutedpe(A4790)</f>
        <v>19.96</v>
      </c>
      <c r="Z4790" s="12">
        <f>[1]!s_ipo_collection_total(A4790,100000000)</f>
        <v>2.4700000000000002</v>
      </c>
      <c r="AA4790" s="2">
        <f>[1]!s_val_pe_ttm(A4790,E4790)</f>
        <v>107.06082916259766</v>
      </c>
      <c r="AB4790" s="5">
        <f>[1]!s_info_zjtxornot1(A4790,"")</f>
        <v>0</v>
      </c>
      <c r="AC4790" s="22" t="str">
        <f>[1]!s_info_nature1(A4790,"")</f>
        <v>中央国有企业</v>
      </c>
      <c r="AD4790" s="6" t="str">
        <f>[1]!s_info_city(A4790)</f>
        <v>库尔勒市</v>
      </c>
      <c r="AE4790" s="6" t="str">
        <f>[1]!s_info_province(A4790)</f>
        <v>新疆维吾尔自治区</v>
      </c>
      <c r="AF4790">
        <v>85.709417999999999</v>
      </c>
      <c r="AG4790">
        <v>41.705500000000001</v>
      </c>
    </row>
    <row r="4791" spans="1:33" x14ac:dyDescent="0.3">
      <c r="A4791" s="12" t="s">
        <v>9802</v>
      </c>
      <c r="B4791" s="12" t="s">
        <v>9803</v>
      </c>
      <c r="C4791" s="16" t="str">
        <f>[1]!s_info_mkt(A4791)</f>
        <v>科创板</v>
      </c>
      <c r="D4791" s="16" t="str">
        <f>[1]!s_ipo_listeddate(A4791)</f>
        <v>2020-10-29</v>
      </c>
      <c r="E4791" s="16" t="str">
        <f>[1]!lastradeday_s("000002","")</f>
        <v>2026-06-22</v>
      </c>
      <c r="F4791" s="16" t="str">
        <f>[1]!s_info_industry_csrc2023(A4791,"",3)</f>
        <v>计算机、通信和其他电子设备制造业</v>
      </c>
      <c r="G4791" s="16" t="str">
        <f>[1]!s_info_industry_csrc2023(A4791,"",1)</f>
        <v>制造业</v>
      </c>
      <c r="H4791" s="16">
        <f>[1]!s_is(A4791,83,"FY","YTD","20251231",1,"",100000000)</f>
        <v>212.77876666950002</v>
      </c>
      <c r="I4791" s="16">
        <f>[1]!s_is(A4791,83,"FY","YTD","20241231",1,"",100000000)</f>
        <v>141.95808623280001</v>
      </c>
      <c r="J4791" s="16">
        <f t="shared" si="222"/>
        <v>0.49888444058452364</v>
      </c>
      <c r="K4791" s="16">
        <f>[1]!s_is(A4791,61,"FY","YTD","20251231",1,"",100000000)</f>
        <v>17.5817153584</v>
      </c>
      <c r="L4791" s="16">
        <f>[1]!s_is(A4791,61,"FY","YTD","20241231",1,"",100000000)</f>
        <v>10.841269178800001</v>
      </c>
      <c r="M4791" s="16">
        <f t="shared" si="223"/>
        <v>0.62173958310904021</v>
      </c>
      <c r="N4791" s="16">
        <f>[1]!s_fa_roe(A4791,"20251231")</f>
        <v>26.405799999999999</v>
      </c>
      <c r="O4791" s="16">
        <f>[1]!s_stmnote_rdexp(A4791,"20251231",1,10000)</f>
        <v>124972.69809200001</v>
      </c>
      <c r="P4791" s="20">
        <f t="shared" si="224"/>
        <v>5.8733632142024136E-2</v>
      </c>
      <c r="Q4791" s="16">
        <f>[1]!s_margin_tradingbalance(A4791,"",10000)</f>
        <v>137985.37289999999</v>
      </c>
      <c r="R4791" s="16">
        <f>[1]!s_margin_seclendingbalance(A4791,"",10000)</f>
        <v>531.66330000000005</v>
      </c>
      <c r="S4791" s="17">
        <f>[1]!s_val_ev(A4791,"",100000000)</f>
        <v>248.62245543999995</v>
      </c>
      <c r="T4791" s="17">
        <f>[1]!share_freesharesmv(A4791,"",100000000)</f>
        <v>189.32630277999999</v>
      </c>
      <c r="U4791" s="17">
        <f>[1]!s_dq_amount_btin(A4791,E4791,100000000)</f>
        <v>4.6385256300000002</v>
      </c>
      <c r="V4791" s="17">
        <f>[1]!s_dq_turn(A4791,E4791)</f>
        <v>2.4382647194168445</v>
      </c>
      <c r="W4791" s="2">
        <f>[1]!s_pq_amount(A4791,"20260101","",100000000)</f>
        <v>555.73667981000006</v>
      </c>
      <c r="X4791" s="2">
        <f>[1]!s_pq_avgamount(A4791,"20260101","",100000000)</f>
        <v>5.0521516346363633</v>
      </c>
      <c r="Y4791" s="17">
        <f>[1]!s_ipo_dilutedpe(A4791)</f>
        <v>0</v>
      </c>
      <c r="Z4791" s="12">
        <f>[1]!s_ipo_collection_total(A4791,100000000)</f>
        <v>13.335496797999999</v>
      </c>
      <c r="AA4791" s="2">
        <f>[1]!s_val_pe_ttm(A4791,E4791)</f>
        <v>16.515707015991211</v>
      </c>
      <c r="AB4791" s="5">
        <f>[1]!s_info_zjtxornot1(A4791,"")</f>
        <v>1</v>
      </c>
      <c r="AC4791" s="22" t="str">
        <f>[1]!s_info_nature1(A4791,"")</f>
        <v>民营企业</v>
      </c>
      <c r="AD4791" s="6" t="str">
        <f>[1]!s_info_city(A4791)</f>
        <v>北京市</v>
      </c>
      <c r="AE4791" s="6" t="str">
        <f>[1]!s_info_province(A4791)</f>
        <v>北京</v>
      </c>
      <c r="AF4791">
        <v>116.40528500000001</v>
      </c>
      <c r="AG4791">
        <v>39.904989</v>
      </c>
    </row>
    <row r="4792" spans="1:33" x14ac:dyDescent="0.3">
      <c r="A4792" s="12" t="s">
        <v>9804</v>
      </c>
      <c r="B4792" s="12" t="s">
        <v>9805</v>
      </c>
      <c r="C4792" s="16" t="str">
        <f>[1]!s_info_mkt(A4792)</f>
        <v>创业板</v>
      </c>
      <c r="D4792" s="16" t="str">
        <f>[1]!s_ipo_listeddate(A4792)</f>
        <v>2017-01-25</v>
      </c>
      <c r="E4792" s="16" t="str">
        <f>[1]!lastradeday_s("000002","")</f>
        <v>2026-06-22</v>
      </c>
      <c r="F4792" s="16" t="str">
        <f>[1]!s_info_industry_csrc2023(A4792,"",3)</f>
        <v>铁路、船舶、航空航天和其他运输设备制造业</v>
      </c>
      <c r="G4792" s="16" t="str">
        <f>[1]!s_info_industry_csrc2023(A4792,"",1)</f>
        <v>制造业</v>
      </c>
      <c r="H4792" s="16">
        <f>[1]!s_is(A4792,83,"FY","YTD","20251231",1,"",100000000)</f>
        <v>2.7689842126999999</v>
      </c>
      <c r="I4792" s="16">
        <f>[1]!s_is(A4792,83,"FY","YTD","20241231",1,"",100000000)</f>
        <v>2.7755134467000002</v>
      </c>
      <c r="J4792" s="16">
        <f t="shared" si="222"/>
        <v>-2.3524418545921577E-3</v>
      </c>
      <c r="K4792" s="16">
        <f>[1]!s_is(A4792,61,"FY","YTD","20251231",1,"",100000000)</f>
        <v>-0.55022356630000002</v>
      </c>
      <c r="L4792" s="16">
        <f>[1]!s_is(A4792,61,"FY","YTD","20241231",1,"",100000000)</f>
        <v>-0.38070796880000002</v>
      </c>
      <c r="M4792" s="16">
        <f t="shared" si="223"/>
        <v>-0.4452641168355812</v>
      </c>
      <c r="N4792" s="16">
        <f>[1]!s_fa_roe(A4792,"20251231")</f>
        <v>-4.9863</v>
      </c>
      <c r="O4792" s="16">
        <f>[1]!s_stmnote_rdexp(A4792,"20251231",1,10000)</f>
        <v>2001.580925</v>
      </c>
      <c r="P4792" s="20">
        <f t="shared" si="224"/>
        <v>7.2285747091648631E-2</v>
      </c>
      <c r="Q4792" s="16">
        <f>[1]!s_margin_tradingbalance(A4792,"",10000)</f>
        <v>0</v>
      </c>
      <c r="R4792" s="16">
        <f>[1]!s_margin_seclendingbalance(A4792,"",10000)</f>
        <v>0</v>
      </c>
      <c r="S4792" s="17">
        <f>[1]!s_val_ev(A4792,"",100000000)</f>
        <v>30.188457647999996</v>
      </c>
      <c r="T4792" s="17">
        <f>[1]!share_freesharesmv(A4792,"",100000000)</f>
        <v>17.765616200400004</v>
      </c>
      <c r="U4792" s="17">
        <f>[1]!s_dq_amount_btin(A4792,E4792,100000000)</f>
        <v>0.78539760999999997</v>
      </c>
      <c r="V4792" s="17">
        <f>[1]!s_dq_turn(A4792,E4792)</f>
        <v>2.6879242704661941</v>
      </c>
      <c r="W4792" s="2">
        <f>[1]!s_pq_amount(A4792,"20260101","",100000000)</f>
        <v>111.77541669</v>
      </c>
      <c r="X4792" s="2">
        <f>[1]!s_pq_avgamount(A4792,"20260101","",100000000)</f>
        <v>1.0161401517272728</v>
      </c>
      <c r="Y4792" s="17">
        <f>[1]!s_ipo_dilutedpe(A4792)</f>
        <v>17.350000000000001</v>
      </c>
      <c r="Z4792" s="12">
        <f>[1]!s_ipo_collection_total(A4792,100000000)</f>
        <v>3.4325000000000001</v>
      </c>
      <c r="AA4792" s="2">
        <f>[1]!s_val_pe_ttm(A4792,E4792)</f>
        <v>-55.231727600097656</v>
      </c>
      <c r="AB4792" s="5">
        <f>[1]!s_info_zjtxornot1(A4792,"")</f>
        <v>1</v>
      </c>
      <c r="AC4792" s="22" t="str">
        <f>[1]!s_info_nature1(A4792,"")</f>
        <v>地方国有企业</v>
      </c>
      <c r="AD4792" s="6" t="str">
        <f>[1]!s_info_city(A4792)</f>
        <v>常熟市</v>
      </c>
      <c r="AE4792" s="6" t="str">
        <f>[1]!s_info_province(A4792)</f>
        <v>江苏省</v>
      </c>
      <c r="AF4792">
        <v>120.831486</v>
      </c>
      <c r="AG4792">
        <v>31.669446000000001</v>
      </c>
    </row>
    <row r="4793" spans="1:33" x14ac:dyDescent="0.3">
      <c r="A4793" s="12" t="s">
        <v>9806</v>
      </c>
      <c r="B4793" s="12" t="s">
        <v>9807</v>
      </c>
      <c r="C4793" s="16" t="str">
        <f>[1]!s_info_mkt(A4793)</f>
        <v>主板</v>
      </c>
      <c r="D4793" s="16" t="str">
        <f>[1]!s_ipo_listeddate(A4793)</f>
        <v>1998-09-18</v>
      </c>
      <c r="E4793" s="16" t="str">
        <f>[1]!lastradeday_s("000002","")</f>
        <v>2026-06-22</v>
      </c>
      <c r="F4793" s="16" t="str">
        <f>[1]!s_info_industry_csrc2023(A4793,"",3)</f>
        <v>资本市场服务</v>
      </c>
      <c r="G4793" s="16" t="str">
        <f>[1]!s_info_industry_csrc2023(A4793,"",1)</f>
        <v>金融业</v>
      </c>
      <c r="H4793" s="16">
        <f>[1]!s_is(A4793,83,"FY","YTD","20251231",1,"",100000000)</f>
        <v>31.477866052800003</v>
      </c>
      <c r="I4793" s="16">
        <f>[1]!s_is(A4793,83,"FY","YTD","20241231",1,"",100000000)</f>
        <v>33.5154485236</v>
      </c>
      <c r="J4793" s="16">
        <f t="shared" si="222"/>
        <v>-6.0795321577308714E-2</v>
      </c>
      <c r="K4793" s="16">
        <f>[1]!s_is(A4793,61,"FY","YTD","20251231",1,"",100000000)</f>
        <v>1.8201410087999998</v>
      </c>
      <c r="L4793" s="16">
        <f>[1]!s_is(A4793,61,"FY","YTD","20241231",1,"",100000000)</f>
        <v>0.61758528820000003</v>
      </c>
      <c r="M4793" s="16">
        <f t="shared" si="223"/>
        <v>1.9471897138368393</v>
      </c>
      <c r="N4793" s="16">
        <f>[1]!s_fa_roe(A4793,"20251231")</f>
        <v>0.91539999999999999</v>
      </c>
      <c r="O4793" s="16">
        <f>[1]!s_stmnote_rdexp(A4793,"20251231",1,10000)</f>
        <v>14392.718175999998</v>
      </c>
      <c r="P4793" s="20">
        <f t="shared" si="224"/>
        <v>4.5723296972730289E-2</v>
      </c>
      <c r="Q4793" s="16">
        <f>[1]!s_margin_tradingbalance(A4793,"",10000)</f>
        <v>130683.9417</v>
      </c>
      <c r="R4793" s="16">
        <f>[1]!s_margin_seclendingbalance(A4793,"",10000)</f>
        <v>221.87700000000001</v>
      </c>
      <c r="S4793" s="17">
        <f>[1]!s_val_ev(A4793,"",100000000)</f>
        <v>124.4010872074</v>
      </c>
      <c r="T4793" s="17">
        <f>[1]!share_freesharesmv(A4793,"",100000000)</f>
        <v>111.33639875819999</v>
      </c>
      <c r="U4793" s="17">
        <f>[1]!s_dq_amount_btin(A4793,E4793,100000000)</f>
        <v>2.6364185100000004</v>
      </c>
      <c r="V4793" s="17">
        <f>[1]!s_dq_turn(A4793,E4793)</f>
        <v>2.1851719812287116</v>
      </c>
      <c r="W4793" s="2">
        <f>[1]!s_pq_amount(A4793,"20260101","",100000000)</f>
        <v>190.10608291</v>
      </c>
      <c r="X4793" s="2">
        <f>[1]!s_pq_avgamount(A4793,"20260101","",100000000)</f>
        <v>1.7282371173636364</v>
      </c>
      <c r="Y4793" s="17">
        <f>[1]!s_ipo_dilutedpe(A4793)</f>
        <v>0</v>
      </c>
      <c r="Z4793" s="12">
        <f>[1]!s_ipo_collection_total(A4793,100000000)</f>
        <v>2.5</v>
      </c>
      <c r="AA4793" s="2">
        <f>[1]!s_val_pe_ttm(A4793,E4793)</f>
        <v>49.228996276855469</v>
      </c>
      <c r="AB4793" s="5">
        <f>[1]!s_info_zjtxornot1(A4793,"")</f>
        <v>0</v>
      </c>
      <c r="AC4793" s="22" t="str">
        <f>[1]!s_info_nature1(A4793,"")</f>
        <v>公众企业</v>
      </c>
      <c r="AD4793" s="6" t="str">
        <f>[1]!s_info_city(A4793)</f>
        <v>北京市</v>
      </c>
      <c r="AE4793" s="6" t="str">
        <f>[1]!s_info_province(A4793)</f>
        <v>北京</v>
      </c>
      <c r="AF4793">
        <v>116.40528500000001</v>
      </c>
      <c r="AG4793">
        <v>39.904989</v>
      </c>
    </row>
    <row r="4794" spans="1:33" x14ac:dyDescent="0.3">
      <c r="A4794" s="12" t="s">
        <v>9808</v>
      </c>
      <c r="B4794" s="12" t="s">
        <v>9809</v>
      </c>
      <c r="C4794" s="16" t="str">
        <f>[1]!s_info_mkt(A4794)</f>
        <v>创业板</v>
      </c>
      <c r="D4794" s="16" t="str">
        <f>[1]!s_ipo_listeddate(A4794)</f>
        <v>2011-04-07</v>
      </c>
      <c r="E4794" s="16" t="str">
        <f>[1]!lastradeday_s("000002","")</f>
        <v>2026-06-22</v>
      </c>
      <c r="F4794" s="16" t="str">
        <f>[1]!s_info_industry_csrc2023(A4794,"",3)</f>
        <v>化学原料和化学制品制造业</v>
      </c>
      <c r="G4794" s="16" t="str">
        <f>[1]!s_info_industry_csrc2023(A4794,"",1)</f>
        <v>制造业</v>
      </c>
      <c r="H4794" s="16">
        <f>[1]!s_is(A4794,83,"FY","YTD","20251231",1,"",100000000)</f>
        <v>13.194556346300001</v>
      </c>
      <c r="I4794" s="16">
        <f>[1]!s_is(A4794,83,"FY","YTD","20241231",1,"",100000000)</f>
        <v>11.8084355466</v>
      </c>
      <c r="J4794" s="16">
        <f t="shared" si="222"/>
        <v>0.1173839493157165</v>
      </c>
      <c r="K4794" s="16">
        <f>[1]!s_is(A4794,61,"FY","YTD","20251231",1,"",100000000)</f>
        <v>1.0398005096</v>
      </c>
      <c r="L4794" s="16">
        <f>[1]!s_is(A4794,61,"FY","YTD","20241231",1,"",100000000)</f>
        <v>1.3536044232</v>
      </c>
      <c r="M4794" s="16">
        <f t="shared" si="223"/>
        <v>-0.23182837483505642</v>
      </c>
      <c r="N4794" s="16">
        <f>[1]!s_fa_roe(A4794,"20251231")</f>
        <v>6.4608999999999996</v>
      </c>
      <c r="O4794" s="16">
        <f>[1]!s_stmnote_rdexp(A4794,"20251231",1,10000)</f>
        <v>8172.0784739999999</v>
      </c>
      <c r="P4794" s="20">
        <f t="shared" si="224"/>
        <v>6.1935227373458475E-2</v>
      </c>
      <c r="Q4794" s="16">
        <f>[1]!s_margin_tradingbalance(A4794,"",10000)</f>
        <v>0</v>
      </c>
      <c r="R4794" s="16">
        <f>[1]!s_margin_seclendingbalance(A4794,"",10000)</f>
        <v>0</v>
      </c>
      <c r="S4794" s="17">
        <f>[1]!s_val_ev(A4794,"",100000000)</f>
        <v>41.804400981999997</v>
      </c>
      <c r="T4794" s="17">
        <f>[1]!share_freesharesmv(A4794,"",100000000)</f>
        <v>29.240901520999998</v>
      </c>
      <c r="U4794" s="17">
        <f>[1]!s_dq_amount_btin(A4794,E4794,100000000)</f>
        <v>1.4792807800000001</v>
      </c>
      <c r="V4794" s="17">
        <f>[1]!s_dq_turn(A4794,E4794)</f>
        <v>3.7213942722659636</v>
      </c>
      <c r="W4794" s="2">
        <f>[1]!s_pq_amount(A4794,"20260101","",100000000)</f>
        <v>342.12741865999999</v>
      </c>
      <c r="X4794" s="2">
        <f>[1]!s_pq_avgamount(A4794,"20260101","",100000000)</f>
        <v>3.1102492605454546</v>
      </c>
      <c r="Y4794" s="17">
        <f>[1]!s_ipo_dilutedpe(A4794)</f>
        <v>62.51</v>
      </c>
      <c r="Z4794" s="12">
        <f>[1]!s_ipo_collection_total(A4794,100000000)</f>
        <v>5.8638399999999997</v>
      </c>
      <c r="AA4794" s="2">
        <f>[1]!s_val_pe_ttm(A4794,E4794)</f>
        <v>46.449596405029297</v>
      </c>
      <c r="AB4794" s="5">
        <f>[1]!s_info_zjtxornot1(A4794,"")</f>
        <v>1</v>
      </c>
      <c r="AC4794" s="22" t="str">
        <f>[1]!s_info_nature1(A4794,"")</f>
        <v>民营企业</v>
      </c>
      <c r="AD4794" s="6" t="str">
        <f>[1]!s_info_city(A4794)</f>
        <v>北京市</v>
      </c>
      <c r="AE4794" s="6" t="str">
        <f>[1]!s_info_province(A4794)</f>
        <v>北京</v>
      </c>
      <c r="AF4794">
        <v>116.40528500000001</v>
      </c>
      <c r="AG4794">
        <v>39.904989</v>
      </c>
    </row>
    <row r="4795" spans="1:33" x14ac:dyDescent="0.3">
      <c r="A4795" s="12" t="s">
        <v>9810</v>
      </c>
      <c r="B4795" s="12" t="s">
        <v>9811</v>
      </c>
      <c r="C4795" s="16" t="str">
        <f>[1]!s_info_mkt(A4795)</f>
        <v>主板</v>
      </c>
      <c r="D4795" s="16" t="str">
        <f>[1]!s_ipo_listeddate(A4795)</f>
        <v>2017-10-30</v>
      </c>
      <c r="E4795" s="16" t="str">
        <f>[1]!lastradeday_s("000002","")</f>
        <v>2026-06-22</v>
      </c>
      <c r="F4795" s="16" t="str">
        <f>[1]!s_info_industry_csrc2023(A4795,"",3)</f>
        <v>化学原料和化学制品制造业</v>
      </c>
      <c r="G4795" s="16" t="str">
        <f>[1]!s_info_industry_csrc2023(A4795,"",1)</f>
        <v>制造业</v>
      </c>
      <c r="H4795" s="16">
        <f>[1]!s_is(A4795,83,"FY","YTD","20251231",1,"",100000000)</f>
        <v>204.98545487939998</v>
      </c>
      <c r="I4795" s="16">
        <f>[1]!s_is(A4795,83,"FY","YTD","20241231",1,"",100000000)</f>
        <v>266.92250312089999</v>
      </c>
      <c r="J4795" s="16">
        <f t="shared" si="222"/>
        <v>-0.23204131355476698</v>
      </c>
      <c r="K4795" s="16">
        <f>[1]!s_is(A4795,61,"FY","YTD","20251231",1,"",100000000)</f>
        <v>-29.908530482600003</v>
      </c>
      <c r="L4795" s="16">
        <f>[1]!s_is(A4795,61,"FY","YTD","20241231",1,"",100000000)</f>
        <v>17.404765595499999</v>
      </c>
      <c r="M4795" s="16">
        <f t="shared" si="223"/>
        <v>-2.718410415727337</v>
      </c>
      <c r="N4795" s="16">
        <f>[1]!s_fa_roe(A4795,"20251231")</f>
        <v>-9.6324000000000005</v>
      </c>
      <c r="O4795" s="16">
        <f>[1]!s_stmnote_rdexp(A4795,"20251231",1,10000)</f>
        <v>52131.404438999998</v>
      </c>
      <c r="P4795" s="20">
        <f t="shared" si="224"/>
        <v>2.5431757814070612E-2</v>
      </c>
      <c r="Q4795" s="16">
        <f>[1]!s_margin_tradingbalance(A4795,"",10000)</f>
        <v>118911.6005</v>
      </c>
      <c r="R4795" s="16">
        <f>[1]!s_margin_seclendingbalance(A4795,"",10000)</f>
        <v>234.74</v>
      </c>
      <c r="S4795" s="17">
        <f>[1]!s_val_ev(A4795,"",100000000)</f>
        <v>598.43315353419996</v>
      </c>
      <c r="T4795" s="17">
        <f>[1]!share_freesharesmv(A4795,"",100000000)</f>
        <v>149.15796058819998</v>
      </c>
      <c r="U4795" s="17">
        <f>[1]!s_dq_amount_btin(A4795,E4795,100000000)</f>
        <v>18.70102773</v>
      </c>
      <c r="V4795" s="17">
        <f>[1]!s_dq_turn(A4795,E4795)</f>
        <v>3.2370708268409669</v>
      </c>
      <c r="W4795" s="2">
        <f>[1]!s_pq_amount(A4795,"20260101","",100000000)</f>
        <v>634.98829045000002</v>
      </c>
      <c r="X4795" s="2">
        <f>[1]!s_pq_avgamount(A4795,"20260101","",100000000)</f>
        <v>5.7726208222727271</v>
      </c>
      <c r="Y4795" s="17">
        <f>[1]!s_ipo_dilutedpe(A4795)</f>
        <v>22.99</v>
      </c>
      <c r="Z4795" s="12">
        <f>[1]!s_ipo_collection_total(A4795,100000000)</f>
        <v>13.664</v>
      </c>
      <c r="AA4795" s="2">
        <f>[1]!s_val_pe_ttm(A4795,E4795)</f>
        <v>-18.859151840209961</v>
      </c>
      <c r="AB4795" s="5">
        <f>[1]!s_info_zjtxornot1(A4795,"")</f>
        <v>0</v>
      </c>
      <c r="AC4795" s="22" t="str">
        <f>[1]!s_info_nature1(A4795,"")</f>
        <v>民营企业</v>
      </c>
      <c r="AD4795" s="6" t="str">
        <f>[1]!s_info_city(A4795)</f>
        <v>平湖市</v>
      </c>
      <c r="AE4795" s="6" t="str">
        <f>[1]!s_info_province(A4795)</f>
        <v>浙江省</v>
      </c>
      <c r="AF4795">
        <v>121.105839</v>
      </c>
      <c r="AG4795">
        <v>30.716529000000001</v>
      </c>
    </row>
    <row r="4796" spans="1:33" x14ac:dyDescent="0.3">
      <c r="A4796" s="12" t="s">
        <v>9812</v>
      </c>
      <c r="B4796" s="12" t="s">
        <v>9813</v>
      </c>
      <c r="C4796" s="16" t="str">
        <f>[1]!s_info_mkt(A4796)</f>
        <v>主板</v>
      </c>
      <c r="D4796" s="16" t="str">
        <f>[1]!s_ipo_listeddate(A4796)</f>
        <v>2007-05-30</v>
      </c>
      <c r="E4796" s="16" t="str">
        <f>[1]!lastradeday_s("000002","")</f>
        <v>2026-06-22</v>
      </c>
      <c r="F4796" s="16" t="str">
        <f>[1]!s_info_industry_csrc2023(A4796,"",3)</f>
        <v>化学原料和化学制品制造业</v>
      </c>
      <c r="G4796" s="16" t="str">
        <f>[1]!s_info_industry_csrc2023(A4796,"",1)</f>
        <v>制造业</v>
      </c>
      <c r="H4796" s="16">
        <f>[1]!s_is(A4796,83,"FY","YTD","20251231",1,"",100000000)</f>
        <v>16.9071655883</v>
      </c>
      <c r="I4796" s="16">
        <f>[1]!s_is(A4796,83,"FY","YTD","20241231",1,"",100000000)</f>
        <v>18.867000807</v>
      </c>
      <c r="J4796" s="16">
        <f t="shared" si="222"/>
        <v>-0.10387635208945689</v>
      </c>
      <c r="K4796" s="16">
        <f>[1]!s_is(A4796,61,"FY","YTD","20251231",1,"",100000000)</f>
        <v>-0.92583289459999996</v>
      </c>
      <c r="L4796" s="16">
        <f>[1]!s_is(A4796,61,"FY","YTD","20241231",1,"",100000000)</f>
        <v>0.1125621391</v>
      </c>
      <c r="M4796" s="16">
        <f t="shared" si="223"/>
        <v>-9.2250826254953413</v>
      </c>
      <c r="N4796" s="16">
        <f>[1]!s_fa_roe(A4796,"20251231")</f>
        <v>-8.2113999999999994</v>
      </c>
      <c r="O4796" s="16">
        <f>[1]!s_stmnote_rdexp(A4796,"20251231",1,10000)</f>
        <v>4878.1672280000003</v>
      </c>
      <c r="P4796" s="20">
        <f t="shared" si="224"/>
        <v>2.8852661331806924E-2</v>
      </c>
      <c r="Q4796" s="16">
        <f>[1]!s_margin_tradingbalance(A4796,"",10000)</f>
        <v>0</v>
      </c>
      <c r="R4796" s="16">
        <f>[1]!s_margin_seclendingbalance(A4796,"",10000)</f>
        <v>0</v>
      </c>
      <c r="S4796" s="17">
        <f>[1]!s_val_ev(A4796,"",100000000)</f>
        <v>30.339321999999999</v>
      </c>
      <c r="T4796" s="17">
        <f>[1]!share_freesharesmv(A4796,"",100000000)</f>
        <v>20.782648772099996</v>
      </c>
      <c r="U4796" s="17">
        <f>[1]!s_dq_amount_btin(A4796,E4796,100000000)</f>
        <v>3.3160544999999999</v>
      </c>
      <c r="V4796" s="17">
        <f>[1]!s_dq_turn(A4796,E4796)</f>
        <v>11.178996078258752</v>
      </c>
      <c r="W4796" s="2">
        <f>[1]!s_pq_amount(A4796,"20260101","",100000000)</f>
        <v>190.0081227</v>
      </c>
      <c r="X4796" s="2">
        <f>[1]!s_pq_avgamount(A4796,"20260101","",100000000)</f>
        <v>1.7273465699999999</v>
      </c>
      <c r="Y4796" s="17">
        <f>[1]!s_ipo_dilutedpe(A4796)</f>
        <v>29.93</v>
      </c>
      <c r="Z4796" s="12">
        <f>[1]!s_ipo_collection_total(A4796,100000000)</f>
        <v>1.6160000000000001</v>
      </c>
      <c r="AA4796" s="2">
        <f>[1]!s_val_pe_ttm(A4796,E4796)</f>
        <v>-40.500324249267578</v>
      </c>
      <c r="AB4796" s="5">
        <f>[1]!s_info_zjtxornot1(A4796,"")</f>
        <v>1</v>
      </c>
      <c r="AC4796" s="22" t="str">
        <f>[1]!s_info_nature1(A4796,"")</f>
        <v>地方国有企业</v>
      </c>
      <c r="AD4796" s="6" t="str">
        <f>[1]!s_info_city(A4796)</f>
        <v>铜陵市</v>
      </c>
      <c r="AE4796" s="6" t="str">
        <f>[1]!s_info_province(A4796)</f>
        <v>安徽省</v>
      </c>
      <c r="AF4796">
        <v>117.816576</v>
      </c>
      <c r="AG4796">
        <v>30.929935</v>
      </c>
    </row>
    <row r="4797" spans="1:33" x14ac:dyDescent="0.3">
      <c r="A4797" s="12" t="s">
        <v>435</v>
      </c>
      <c r="B4797" s="12" t="s">
        <v>436</v>
      </c>
      <c r="C4797" s="16" t="str">
        <f>[1]!s_info_mkt(A4797)</f>
        <v>北证</v>
      </c>
      <c r="D4797" s="16" t="str">
        <f>[1]!s_ipo_listeddate(A4797)</f>
        <v>2022-11-29</v>
      </c>
      <c r="E4797" s="16" t="str">
        <f>[1]!lastradeday_s("000002","")</f>
        <v>2026-06-22</v>
      </c>
      <c r="F4797" s="16" t="str">
        <f>[1]!s_info_industry_csrc2023(A4797,"",3)</f>
        <v>计算机、通信和其他电子设备制造业</v>
      </c>
      <c r="G4797" s="16" t="str">
        <f>[1]!s_info_industry_csrc2023(A4797,"",1)</f>
        <v>制造业</v>
      </c>
      <c r="H4797" s="16">
        <f>[1]!s_is(A4797,83,"FY","YTD","20251231",1,"",100000000)</f>
        <v>2.4561834765000001</v>
      </c>
      <c r="I4797" s="16">
        <f>[1]!s_is(A4797,83,"FY","YTD","20241231",1,"",100000000)</f>
        <v>1.9759978558000002</v>
      </c>
      <c r="J4797" s="16">
        <f t="shared" si="222"/>
        <v>0.24300918105277636</v>
      </c>
      <c r="K4797" s="16">
        <f>[1]!s_is(A4797,61,"FY","YTD","20251231",1,"",100000000)</f>
        <v>0.1545978774</v>
      </c>
      <c r="L4797" s="16">
        <f>[1]!s_is(A4797,61,"FY","YTD","20241231",1,"",100000000)</f>
        <v>0.22465266760000002</v>
      </c>
      <c r="M4797" s="16">
        <f t="shared" si="223"/>
        <v>-0.3118360042122198</v>
      </c>
      <c r="N4797" s="16">
        <f>[1]!s_fa_roe(A4797,"20251231")</f>
        <v>6.0022000000000002</v>
      </c>
      <c r="O4797" s="16">
        <f>[1]!s_stmnote_rdexp(A4797,"20251231",1,10000)</f>
        <v>3374.9736479999997</v>
      </c>
      <c r="P4797" s="20">
        <f t="shared" si="224"/>
        <v>0.13740722874698483</v>
      </c>
      <c r="Q4797" s="16">
        <f>[1]!s_margin_tradingbalance(A4797,"",10000)</f>
        <v>958.38729999999998</v>
      </c>
      <c r="R4797" s="16">
        <f>[1]!s_margin_seclendingbalance(A4797,"",10000)</f>
        <v>0</v>
      </c>
      <c r="S4797" s="17">
        <f>[1]!s_val_ev(A4797,"",100000000)</f>
        <v>14.167828399999999</v>
      </c>
      <c r="T4797" s="17">
        <f>[1]!share_freesharesmv(A4797,"",100000000)</f>
        <v>5.0585478922</v>
      </c>
      <c r="U4797" s="17">
        <f>[1]!s_dq_amount_btin(A4797,E4797,100000000)</f>
        <v>0.21261685</v>
      </c>
      <c r="V4797" s="17">
        <f>[1]!s_dq_turn(A4797,E4797)</f>
        <v>3.7866263272959566</v>
      </c>
      <c r="W4797" s="2">
        <f>[1]!s_pq_amount(A4797,"20260101","",100000000)</f>
        <v>25.388181199999998</v>
      </c>
      <c r="X4797" s="2">
        <f>[1]!s_pq_avgamount(A4797,"20260101","",100000000)</f>
        <v>0.23080164727272726</v>
      </c>
      <c r="Y4797" s="17">
        <f>[1]!s_ipo_dilutedpe(A4797)</f>
        <v>19.399999999999999</v>
      </c>
      <c r="Z4797" s="12">
        <f>[1]!s_ipo_collection_total(A4797,100000000)</f>
        <v>1.1499999999999999</v>
      </c>
      <c r="AA4797" s="2">
        <f>[1]!s_val_pe_ttm(A4797,E4797)</f>
        <v>104.71224212646484</v>
      </c>
      <c r="AB4797" s="5">
        <f>[1]!s_info_zjtxornot1(A4797,"")</f>
        <v>1</v>
      </c>
      <c r="AC4797" s="22" t="str">
        <f>[1]!s_info_nature1(A4797,"")</f>
        <v>民营企业</v>
      </c>
      <c r="AD4797" s="6" t="str">
        <f>[1]!s_info_city(A4797)</f>
        <v>深圳市</v>
      </c>
      <c r="AE4797" s="6" t="str">
        <f>[1]!s_info_province(A4797)</f>
        <v>广东省</v>
      </c>
      <c r="AF4797">
        <v>114.085947</v>
      </c>
      <c r="AG4797">
        <v>22.547000000000001</v>
      </c>
    </row>
    <row r="4798" spans="1:33" x14ac:dyDescent="0.3">
      <c r="A4798" s="12" t="s">
        <v>9814</v>
      </c>
      <c r="B4798" s="12" t="s">
        <v>9815</v>
      </c>
      <c r="C4798" s="16" t="str">
        <f>[1]!s_info_mkt(A4798)</f>
        <v>主板</v>
      </c>
      <c r="D4798" s="16" t="str">
        <f>[1]!s_ipo_listeddate(A4798)</f>
        <v>2000-07-06</v>
      </c>
      <c r="E4798" s="16" t="str">
        <f>[1]!lastradeday_s("000002","")</f>
        <v>2026-06-22</v>
      </c>
      <c r="F4798" s="16" t="str">
        <f>[1]!s_info_industry_csrc2023(A4798,"",3)</f>
        <v>计算机、通信和其他电子设备制造业</v>
      </c>
      <c r="G4798" s="16" t="str">
        <f>[1]!s_info_industry_csrc2023(A4798,"",1)</f>
        <v>制造业</v>
      </c>
      <c r="H4798" s="16">
        <f>[1]!s_is(A4798,83,"FY","YTD","20251231",1,"",100000000)</f>
        <v>4.7041468137999995</v>
      </c>
      <c r="I4798" s="16">
        <f>[1]!s_is(A4798,83,"FY","YTD","20241231",1,"",100000000)</f>
        <v>3.6060946407999999</v>
      </c>
      <c r="J4798" s="16">
        <f t="shared" si="222"/>
        <v>0.3044989891769454</v>
      </c>
      <c r="K4798" s="16">
        <f>[1]!s_is(A4798,61,"FY","YTD","20251231",1,"",100000000)</f>
        <v>5.2506966600000003E-2</v>
      </c>
      <c r="L4798" s="16">
        <f>[1]!s_is(A4798,61,"FY","YTD","20241231",1,"",100000000)</f>
        <v>5.1110628700000001E-2</v>
      </c>
      <c r="M4798" s="16">
        <f t="shared" si="223"/>
        <v>2.7319912423616942E-2</v>
      </c>
      <c r="N4798" s="16">
        <f>[1]!s_fa_roe(A4798,"20251231")</f>
        <v>0.54579999999999995</v>
      </c>
      <c r="O4798" s="16">
        <f>[1]!s_stmnote_rdexp(A4798,"20251231",1,10000)</f>
        <v>3434.3656539999997</v>
      </c>
      <c r="P4798" s="20">
        <f t="shared" si="224"/>
        <v>7.3007195352088231E-2</v>
      </c>
      <c r="Q4798" s="16">
        <f>[1]!s_margin_tradingbalance(A4798,"",10000)</f>
        <v>10636.367899999999</v>
      </c>
      <c r="R4798" s="16">
        <f>[1]!s_margin_seclendingbalance(A4798,"",10000)</f>
        <v>24.734999999999999</v>
      </c>
      <c r="S4798" s="17">
        <f>[1]!s_val_ev(A4798,"",100000000)</f>
        <v>35.549999999999997</v>
      </c>
      <c r="T4798" s="17">
        <f>[1]!share_freesharesmv(A4798,"",100000000)</f>
        <v>29.58014064</v>
      </c>
      <c r="U4798" s="17">
        <f>[1]!s_dq_amount_btin(A4798,E4798,100000000)</f>
        <v>1.68354465</v>
      </c>
      <c r="V4798" s="17">
        <f>[1]!s_dq_turn(A4798,E4798)</f>
        <v>4.7348623999999999</v>
      </c>
      <c r="W4798" s="2">
        <f>[1]!s_pq_amount(A4798,"20260101","",100000000)</f>
        <v>206.67468983000001</v>
      </c>
      <c r="X4798" s="2">
        <f>[1]!s_pq_avgamount(A4798,"20260101","",100000000)</f>
        <v>1.8960980718348626</v>
      </c>
      <c r="Y4798" s="17">
        <f>[1]!s_ipo_dilutedpe(A4798)</f>
        <v>49.71</v>
      </c>
      <c r="Z4798" s="12">
        <f>[1]!s_ipo_collection_total(A4798,100000000)</f>
        <v>6.4</v>
      </c>
      <c r="AA4798" s="2">
        <f>[1]!s_val_pe_ttm(A4798,E4798)</f>
        <v>620.41143798828125</v>
      </c>
      <c r="AB4798" s="5">
        <f>[1]!s_info_zjtxornot1(A4798,"")</f>
        <v>0</v>
      </c>
      <c r="AC4798" s="22" t="str">
        <f>[1]!s_info_nature1(A4798,"")</f>
        <v>民营企业</v>
      </c>
      <c r="AD4798" s="6" t="str">
        <f>[1]!s_info_city(A4798)</f>
        <v>宁波市</v>
      </c>
      <c r="AE4798" s="6" t="str">
        <f>[1]!s_info_province(A4798)</f>
        <v>浙江省</v>
      </c>
      <c r="AF4798">
        <v>121.549792</v>
      </c>
      <c r="AG4798">
        <v>29.868387999999999</v>
      </c>
    </row>
    <row r="4799" spans="1:33" x14ac:dyDescent="0.3">
      <c r="A4799" s="12" t="s">
        <v>9816</v>
      </c>
      <c r="B4799" s="12" t="s">
        <v>9817</v>
      </c>
      <c r="C4799" s="16" t="str">
        <f>[1]!s_info_mkt(A4799)</f>
        <v>创业板</v>
      </c>
      <c r="D4799" s="16" t="str">
        <f>[1]!s_ipo_listeddate(A4799)</f>
        <v>2022-09-08</v>
      </c>
      <c r="E4799" s="16" t="str">
        <f>[1]!lastradeday_s("000002","")</f>
        <v>2026-06-22</v>
      </c>
      <c r="F4799" s="16" t="str">
        <f>[1]!s_info_industry_csrc2023(A4799,"",3)</f>
        <v>计算机、通信和其他电子设备制造业</v>
      </c>
      <c r="G4799" s="16" t="str">
        <f>[1]!s_info_industry_csrc2023(A4799,"",1)</f>
        <v>制造业</v>
      </c>
      <c r="H4799" s="16">
        <f>[1]!s_is(A4799,83,"FY","YTD","20251231",1,"",100000000)</f>
        <v>7.1292039191000001</v>
      </c>
      <c r="I4799" s="16">
        <f>[1]!s_is(A4799,83,"FY","YTD","20241231",1,"",100000000)</f>
        <v>5.3417234587999998</v>
      </c>
      <c r="J4799" s="16">
        <f t="shared" si="222"/>
        <v>0.33462616964105285</v>
      </c>
      <c r="K4799" s="16">
        <f>[1]!s_is(A4799,61,"FY","YTD","20251231",1,"",100000000)</f>
        <v>0.98829231120000005</v>
      </c>
      <c r="L4799" s="16">
        <f>[1]!s_is(A4799,61,"FY","YTD","20241231",1,"",100000000)</f>
        <v>0.85466427989999993</v>
      </c>
      <c r="M4799" s="16">
        <f t="shared" si="223"/>
        <v>0.15635148729467818</v>
      </c>
      <c r="N4799" s="16">
        <f>[1]!s_fa_roe(A4799,"20251231")</f>
        <v>5.1032999999999999</v>
      </c>
      <c r="O4799" s="16">
        <f>[1]!s_stmnote_rdexp(A4799,"20251231",1,10000)</f>
        <v>6389.3382430000001</v>
      </c>
      <c r="P4799" s="20">
        <f t="shared" si="224"/>
        <v>8.9622043576032234E-2</v>
      </c>
      <c r="Q4799" s="16">
        <f>[1]!s_margin_tradingbalance(A4799,"",10000)</f>
        <v>22704.705600000001</v>
      </c>
      <c r="R4799" s="16">
        <f>[1]!s_margin_seclendingbalance(A4799,"",10000)</f>
        <v>36.4148</v>
      </c>
      <c r="S4799" s="17">
        <f>[1]!s_val_ev(A4799,"",100000000)</f>
        <v>102.4752267441</v>
      </c>
      <c r="T4799" s="17">
        <f>[1]!share_freesharesmv(A4799,"",100000000)</f>
        <v>34.083154638900005</v>
      </c>
      <c r="U4799" s="17">
        <f>[1]!s_dq_amount_btin(A4799,E4799,100000000)</f>
        <v>3.4618150600000002</v>
      </c>
      <c r="V4799" s="17">
        <f>[1]!s_dq_turn(A4799,E4799)</f>
        <v>4.73409921287685</v>
      </c>
      <c r="W4799" s="2">
        <f>[1]!s_pq_amount(A4799,"20260101","",100000000)</f>
        <v>151.62327999999999</v>
      </c>
      <c r="X4799" s="2">
        <f>[1]!s_pq_avgamount(A4799,"20260101","",100000000)</f>
        <v>1.3783934545454546</v>
      </c>
      <c r="Y4799" s="17">
        <f>[1]!s_ipo_dilutedpe(A4799)</f>
        <v>60.38</v>
      </c>
      <c r="Z4799" s="12">
        <f>[1]!s_ipo_collection_total(A4799,100000000)</f>
        <v>14.436159999999999</v>
      </c>
      <c r="AA4799" s="2">
        <f>[1]!s_val_pe_ttm(A4799,E4799)</f>
        <v>111.43782806396484</v>
      </c>
      <c r="AB4799" s="5">
        <f>[1]!s_info_zjtxornot1(A4799,"")</f>
        <v>1</v>
      </c>
      <c r="AC4799" s="22" t="str">
        <f>[1]!s_info_nature1(A4799,"")</f>
        <v>民营企业</v>
      </c>
      <c r="AD4799" s="6" t="str">
        <f>[1]!s_info_city(A4799)</f>
        <v>东莞市</v>
      </c>
      <c r="AE4799" s="6" t="str">
        <f>[1]!s_info_province(A4799)</f>
        <v>广东省</v>
      </c>
      <c r="AF4799">
        <v>113.746262</v>
      </c>
      <c r="AG4799">
        <v>23.046237000000001</v>
      </c>
    </row>
    <row r="4800" spans="1:33" x14ac:dyDescent="0.3">
      <c r="A4800" s="12" t="s">
        <v>9818</v>
      </c>
      <c r="B4800" s="12" t="s">
        <v>9819</v>
      </c>
      <c r="C4800" s="16" t="str">
        <f>[1]!s_info_mkt(A4800)</f>
        <v>主板</v>
      </c>
      <c r="D4800" s="16" t="str">
        <f>[1]!s_ipo_listeddate(A4800)</f>
        <v>2012-09-05</v>
      </c>
      <c r="E4800" s="16" t="str">
        <f>[1]!lastradeday_s("000002","")</f>
        <v>2026-06-22</v>
      </c>
      <c r="F4800" s="16" t="str">
        <f>[1]!s_info_industry_csrc2023(A4800,"",3)</f>
        <v>农副食品加工业</v>
      </c>
      <c r="G4800" s="16" t="str">
        <f>[1]!s_info_industry_csrc2023(A4800,"",1)</f>
        <v>制造业</v>
      </c>
      <c r="H4800" s="16">
        <f>[1]!s_is(A4800,83,"FY","YTD","20251231",1,"",100000000)</f>
        <v>40.552860914200004</v>
      </c>
      <c r="I4800" s="16">
        <f>[1]!s_is(A4800,83,"FY","YTD","20241231",1,"",100000000)</f>
        <v>30.777014231999999</v>
      </c>
      <c r="J4800" s="16">
        <f t="shared" si="222"/>
        <v>0.31763466749921743</v>
      </c>
      <c r="K4800" s="16">
        <f>[1]!s_is(A4800,61,"FY","YTD","20251231",1,"",100000000)</f>
        <v>0.40631136490000003</v>
      </c>
      <c r="L4800" s="16">
        <f>[1]!s_is(A4800,61,"FY","YTD","20241231",1,"",100000000)</f>
        <v>-0.1525420649</v>
      </c>
      <c r="M4800" s="16">
        <f t="shared" si="223"/>
        <v>3.663602103238607</v>
      </c>
      <c r="N4800" s="16">
        <f>[1]!s_fa_roe(A4800,"20251231")</f>
        <v>3.0013000000000001</v>
      </c>
      <c r="O4800" s="16">
        <f>[1]!s_stmnote_rdexp(A4800,"20251231",1,10000)</f>
        <v>251.79570800000002</v>
      </c>
      <c r="P4800" s="20">
        <f t="shared" si="224"/>
        <v>6.2090738439573613E-4</v>
      </c>
      <c r="Q4800" s="16">
        <f>[1]!s_margin_tradingbalance(A4800,"",10000)</f>
        <v>0</v>
      </c>
      <c r="R4800" s="16">
        <f>[1]!s_margin_seclendingbalance(A4800,"",10000)</f>
        <v>0</v>
      </c>
      <c r="S4800" s="17">
        <f>[1]!s_val_ev(A4800,"",100000000)</f>
        <v>18.567002258400002</v>
      </c>
      <c r="T4800" s="17">
        <f>[1]!share_freesharesmv(A4800,"",100000000)</f>
        <v>9.938040816900001</v>
      </c>
      <c r="U4800" s="17">
        <f>[1]!s_dq_amount_btin(A4800,E4800,100000000)</f>
        <v>0.54842802000000002</v>
      </c>
      <c r="V4800" s="17">
        <f>[1]!s_dq_turn(A4800,E4800)</f>
        <v>3.1212528486674511</v>
      </c>
      <c r="W4800" s="2">
        <f>[1]!s_pq_amount(A4800,"20260101","",100000000)</f>
        <v>79.619654019999999</v>
      </c>
      <c r="X4800" s="2">
        <f>[1]!s_pq_avgamount(A4800,"20260101","",100000000)</f>
        <v>0.72381503654545454</v>
      </c>
      <c r="Y4800" s="17">
        <f>[1]!s_ipo_dilutedpe(A4800)</f>
        <v>36.21</v>
      </c>
      <c r="Z4800" s="12">
        <f>[1]!s_ipo_collection_total(A4800,100000000)</f>
        <v>5.258</v>
      </c>
      <c r="AA4800" s="2">
        <f>[1]!s_val_pe_ttm(A4800,E4800)</f>
        <v>110.11096954345703</v>
      </c>
      <c r="AB4800" s="5">
        <f>[1]!s_info_zjtxornot1(A4800,"")</f>
        <v>0</v>
      </c>
      <c r="AC4800" s="22" t="str">
        <f>[1]!s_info_nature1(A4800,"")</f>
        <v>地方国有企业</v>
      </c>
      <c r="AD4800" s="6" t="str">
        <f>[1]!s_info_city(A4800)</f>
        <v>南宁市</v>
      </c>
      <c r="AE4800" s="6" t="str">
        <f>[1]!s_info_province(A4800)</f>
        <v>广西壮族自治区</v>
      </c>
      <c r="AF4800">
        <v>108.320004</v>
      </c>
      <c r="AG4800">
        <v>22.824020000000001</v>
      </c>
    </row>
    <row r="4801" spans="1:33" x14ac:dyDescent="0.3">
      <c r="A4801" s="12" t="s">
        <v>9820</v>
      </c>
      <c r="B4801" s="12" t="s">
        <v>9821</v>
      </c>
      <c r="C4801" s="16" t="str">
        <f>[1]!s_info_mkt(A4801)</f>
        <v>主板</v>
      </c>
      <c r="D4801" s="16" t="str">
        <f>[1]!s_ipo_listeddate(A4801)</f>
        <v>2010-11-09</v>
      </c>
      <c r="E4801" s="16" t="str">
        <f>[1]!lastradeday_s("000002","")</f>
        <v>2026-06-22</v>
      </c>
      <c r="F4801" s="16" t="str">
        <f>[1]!s_info_industry_csrc2023(A4801,"",3)</f>
        <v>有色金属冶炼和压延加工业</v>
      </c>
      <c r="G4801" s="16" t="str">
        <f>[1]!s_info_industry_csrc2023(A4801,"",1)</f>
        <v>制造业</v>
      </c>
      <c r="H4801" s="16">
        <f>[1]!s_is(A4801,83,"FY","YTD","20251231",1,"",100000000)</f>
        <v>85.431712638999997</v>
      </c>
      <c r="I4801" s="16">
        <f>[1]!s_is(A4801,83,"FY","YTD","20241231",1,"",100000000)</f>
        <v>77.156762403800002</v>
      </c>
      <c r="J4801" s="16">
        <f t="shared" si="222"/>
        <v>0.10724854150687446</v>
      </c>
      <c r="K4801" s="16">
        <f>[1]!s_is(A4801,61,"FY","YTD","20251231",1,"",100000000)</f>
        <v>6.3238016187000001</v>
      </c>
      <c r="L4801" s="16">
        <f>[1]!s_is(A4801,61,"FY","YTD","20241231",1,"",100000000)</f>
        <v>2.5711498703000002</v>
      </c>
      <c r="M4801" s="16">
        <f t="shared" si="223"/>
        <v>1.4595227574043137</v>
      </c>
      <c r="N4801" s="16">
        <f>[1]!s_fa_roe(A4801,"20251231")</f>
        <v>5.9791999999999996</v>
      </c>
      <c r="O4801" s="16">
        <f>[1]!s_stmnote_rdexp(A4801,"20251231",1,10000)</f>
        <v>4673.1948979999997</v>
      </c>
      <c r="P4801" s="20">
        <f t="shared" si="224"/>
        <v>5.4700938956322208E-3</v>
      </c>
      <c r="Q4801" s="16">
        <f>[1]!s_margin_tradingbalance(A4801,"",10000)</f>
        <v>96523.723299999998</v>
      </c>
      <c r="R4801" s="16">
        <f>[1]!s_margin_seclendingbalance(A4801,"",10000)</f>
        <v>315.39960000000002</v>
      </c>
      <c r="S4801" s="17">
        <f>[1]!s_val_ev(A4801,"",100000000)</f>
        <v>261.86220454399995</v>
      </c>
      <c r="T4801" s="17">
        <f>[1]!share_freesharesmv(A4801,"",100000000)</f>
        <v>224.54352761599998</v>
      </c>
      <c r="U4801" s="17">
        <f>[1]!s_dq_amount_btin(A4801,E4801,100000000)</f>
        <v>12.539502479999999</v>
      </c>
      <c r="V4801" s="17">
        <f>[1]!s_dq_turn(A4801,E4801)</f>
        <v>5.4521710316517815</v>
      </c>
      <c r="W4801" s="2">
        <f>[1]!s_pq_amount(A4801,"20260101","",100000000)</f>
        <v>1421.4536335299999</v>
      </c>
      <c r="X4801" s="2">
        <f>[1]!s_pq_avgamount(A4801,"20260101","",100000000)</f>
        <v>12.922305759363637</v>
      </c>
      <c r="Y4801" s="17">
        <f>[1]!s_ipo_dilutedpe(A4801)</f>
        <v>38.9</v>
      </c>
      <c r="Z4801" s="12">
        <f>[1]!s_ipo_collection_total(A4801,100000000)</f>
        <v>12.2</v>
      </c>
      <c r="AA4801" s="2">
        <f>[1]!s_val_pe_ttm(A4801,E4801)</f>
        <v>29.464529037475586</v>
      </c>
      <c r="AB4801" s="5">
        <f>[1]!s_info_zjtxornot1(A4801,"")</f>
        <v>0</v>
      </c>
      <c r="AC4801" s="22" t="str">
        <f>[1]!s_info_nature1(A4801,"")</f>
        <v>民营企业</v>
      </c>
      <c r="AD4801" s="6" t="str">
        <f>[1]!s_info_city(A4801)</f>
        <v>雅安市</v>
      </c>
      <c r="AE4801" s="6" t="str">
        <f>[1]!s_info_province(A4801)</f>
        <v>四川省</v>
      </c>
      <c r="AF4801">
        <v>103.00103300000001</v>
      </c>
      <c r="AG4801">
        <v>29.987722000000002</v>
      </c>
    </row>
    <row r="4802" spans="1:33" x14ac:dyDescent="0.3">
      <c r="A4802" s="12" t="s">
        <v>9822</v>
      </c>
      <c r="B4802" s="12" t="s">
        <v>9823</v>
      </c>
      <c r="C4802" s="16" t="str">
        <f>[1]!s_info_mkt(A4802)</f>
        <v>主板</v>
      </c>
      <c r="D4802" s="16" t="str">
        <f>[1]!s_ipo_listeddate(A4802)</f>
        <v>2009-12-03</v>
      </c>
      <c r="E4802" s="16" t="str">
        <f>[1]!lastradeday_s("000002","")</f>
        <v>2026-06-22</v>
      </c>
      <c r="F4802" s="16" t="str">
        <f>[1]!s_info_industry_csrc2023(A4802,"",3)</f>
        <v>房地产业</v>
      </c>
      <c r="G4802" s="16" t="str">
        <f>[1]!s_info_industry_csrc2023(A4802,"",1)</f>
        <v>房地产业</v>
      </c>
      <c r="H4802" s="16">
        <f>[1]!s_is(A4802,83,"FY","YTD","20251231",1,"",100000000)</f>
        <v>130.6340996662</v>
      </c>
      <c r="I4802" s="16">
        <f>[1]!s_is(A4802,83,"FY","YTD","20241231",1,"",100000000)</f>
        <v>83.980747481800009</v>
      </c>
      <c r="J4802" s="16">
        <f t="shared" si="222"/>
        <v>0.55552437413718581</v>
      </c>
      <c r="K4802" s="16">
        <f>[1]!s_is(A4802,61,"FY","YTD","20251231",1,"",100000000)</f>
        <v>-19.699900029400002</v>
      </c>
      <c r="L4802" s="16">
        <f>[1]!s_is(A4802,61,"FY","YTD","20241231",1,"",100000000)</f>
        <v>-17.729388468</v>
      </c>
      <c r="M4802" s="16">
        <f t="shared" si="223"/>
        <v>-0.1111437974838559</v>
      </c>
      <c r="N4802" s="16">
        <f>[1]!s_fa_roe(A4802,"20251231")</f>
        <v>-25.056899999999999</v>
      </c>
      <c r="O4802" s="16">
        <f>[1]!s_stmnote_rdexp(A4802,"20251231",1,10000)</f>
        <v>7422.7489329999999</v>
      </c>
      <c r="P4802" s="20">
        <f t="shared" si="224"/>
        <v>5.6820913926507862E-3</v>
      </c>
      <c r="Q4802" s="16">
        <f>[1]!s_margin_tradingbalance(A4802,"",10000)</f>
        <v>0</v>
      </c>
      <c r="R4802" s="16">
        <f>[1]!s_margin_seclendingbalance(A4802,"",10000)</f>
        <v>0</v>
      </c>
      <c r="S4802" s="17">
        <f>[1]!s_val_ev(A4802,"",100000000)</f>
        <v>55.509541516499993</v>
      </c>
      <c r="T4802" s="17">
        <f>[1]!share_freesharesmv(A4802,"",100000000)</f>
        <v>17.518073074999997</v>
      </c>
      <c r="U4802" s="17">
        <f>[1]!s_dq_amount_btin(A4802,E4802,100000000)</f>
        <v>0.72609398000000003</v>
      </c>
      <c r="V4802" s="17">
        <f>[1]!s_dq_turn(A4802,E4802)</f>
        <v>2.6751518284578912</v>
      </c>
      <c r="W4802" s="2">
        <f>[1]!s_pq_amount(A4802,"20260101","",100000000)</f>
        <v>128.25696388</v>
      </c>
      <c r="X4802" s="2">
        <f>[1]!s_pq_avgamount(A4802,"20260101","",100000000)</f>
        <v>1.1659723989090909</v>
      </c>
      <c r="Y4802" s="17">
        <f>[1]!s_ipo_dilutedpe(A4802)</f>
        <v>31.74</v>
      </c>
      <c r="Z4802" s="12">
        <f>[1]!s_ipo_collection_total(A4802,100000000)</f>
        <v>12.386416000000001</v>
      </c>
      <c r="AA4802" s="2">
        <f>[1]!s_val_pe_ttm(A4802,E4802)</f>
        <v>-2.3540523052215576</v>
      </c>
      <c r="AB4802" s="5">
        <f>[1]!s_info_zjtxornot1(A4802,"")</f>
        <v>1</v>
      </c>
      <c r="AC4802" s="22" t="str">
        <f>[1]!s_info_nature1(A4802,"")</f>
        <v>中央国有企业</v>
      </c>
      <c r="AD4802" s="6" t="str">
        <f>[1]!s_info_city(A4802)</f>
        <v>深圳市</v>
      </c>
      <c r="AE4802" s="6" t="str">
        <f>[1]!s_info_province(A4802)</f>
        <v>广东省</v>
      </c>
      <c r="AF4802">
        <v>114.085947</v>
      </c>
      <c r="AG4802">
        <v>22.547000000000001</v>
      </c>
    </row>
    <row r="4803" spans="1:33" x14ac:dyDescent="0.3">
      <c r="A4803" s="12" t="s">
        <v>9824</v>
      </c>
      <c r="B4803" s="12" t="s">
        <v>9825</v>
      </c>
      <c r="C4803" s="16" t="str">
        <f>[1]!s_info_mkt(A4803)</f>
        <v>主板</v>
      </c>
      <c r="D4803" s="16" t="str">
        <f>[1]!s_ipo_listeddate(A4803)</f>
        <v>2021-07-07</v>
      </c>
      <c r="E4803" s="16" t="str">
        <f>[1]!lastradeday_s("000002","")</f>
        <v>2026-06-22</v>
      </c>
      <c r="F4803" s="16" t="str">
        <f>[1]!s_info_industry_csrc2023(A4803,"",3)</f>
        <v>电力、热力生产和供应业</v>
      </c>
      <c r="G4803" s="16" t="str">
        <f>[1]!s_info_industry_csrc2023(A4803,"",1)</f>
        <v>电力、热力、燃气及水生产和供应业</v>
      </c>
      <c r="H4803" s="16">
        <f>[1]!s_is(A4803,83,"FY","YTD","20251231",1,"",100000000)</f>
        <v>7.07502239</v>
      </c>
      <c r="I4803" s="16">
        <f>[1]!s_is(A4803,83,"FY","YTD","20241231",1,"",100000000)</f>
        <v>8.7155382488999997</v>
      </c>
      <c r="J4803" s="16">
        <f t="shared" ref="J4803:J4866" si="225">H4803/I4803-1</f>
        <v>-0.18822886344478518</v>
      </c>
      <c r="K4803" s="16">
        <f>[1]!s_is(A4803,61,"FY","YTD","20251231",1,"",100000000)</f>
        <v>1.2312600034000001</v>
      </c>
      <c r="L4803" s="16">
        <f>[1]!s_is(A4803,61,"FY","YTD","20241231",1,"",100000000)</f>
        <v>1.4654264516</v>
      </c>
      <c r="M4803" s="16">
        <f t="shared" ref="M4803:M4866" si="226">(K4803-L4803)/ABS(L4803)</f>
        <v>-0.1597940640039146</v>
      </c>
      <c r="N4803" s="16">
        <f>[1]!s_fa_roe(A4803,"20251231")</f>
        <v>9.3402999999999992</v>
      </c>
      <c r="O4803" s="16">
        <f>[1]!s_stmnote_rdexp(A4803,"20251231",1,10000)</f>
        <v>2423.6145769999998</v>
      </c>
      <c r="P4803" s="20">
        <f t="shared" ref="P4803:P4866" si="227">O4803/H4803/10000</f>
        <v>3.4255928015515434E-2</v>
      </c>
      <c r="Q4803" s="16">
        <f>[1]!s_margin_tradingbalance(A4803,"",10000)</f>
        <v>0</v>
      </c>
      <c r="R4803" s="16">
        <f>[1]!s_margin_seclendingbalance(A4803,"",10000)</f>
        <v>0</v>
      </c>
      <c r="S4803" s="17">
        <f>[1]!s_val_ev(A4803,"",100000000)</f>
        <v>37.819074959399998</v>
      </c>
      <c r="T4803" s="17">
        <f>[1]!share_freesharesmv(A4803,"",100000000)</f>
        <v>12.282677289399999</v>
      </c>
      <c r="U4803" s="17">
        <f>[1]!s_dq_amount_btin(A4803,E4803,100000000)</f>
        <v>1.11933704</v>
      </c>
      <c r="V4803" s="17">
        <f>[1]!s_dq_turn(A4803,E4803)</f>
        <v>2.9919867617458826</v>
      </c>
      <c r="W4803" s="2">
        <f>[1]!s_pq_amount(A4803,"20260101","",100000000)</f>
        <v>257.20269654999998</v>
      </c>
      <c r="X4803" s="2">
        <f>[1]!s_pq_avgamount(A4803,"20260101","",100000000)</f>
        <v>2.3382063322727271</v>
      </c>
      <c r="Y4803" s="17">
        <f>[1]!s_ipo_dilutedpe(A4803)</f>
        <v>16.18</v>
      </c>
      <c r="Z4803" s="12">
        <f>[1]!s_ipo_collection_total(A4803,100000000)</f>
        <v>4.8614751399999996</v>
      </c>
      <c r="AA4803" s="2">
        <f>[1]!s_val_pe_ttm(A4803,E4803)</f>
        <v>31.564769744873047</v>
      </c>
      <c r="AB4803" s="5">
        <f>[1]!s_info_zjtxornot1(A4803,"")</f>
        <v>0</v>
      </c>
      <c r="AC4803" s="22" t="str">
        <f>[1]!s_info_nature1(A4803,"")</f>
        <v>民营企业</v>
      </c>
      <c r="AD4803" s="6" t="str">
        <f>[1]!s_info_city(A4803)</f>
        <v>嵊州市</v>
      </c>
      <c r="AE4803" s="6" t="str">
        <f>[1]!s_info_province(A4803)</f>
        <v>浙江省</v>
      </c>
      <c r="AF4803">
        <v>120.761431</v>
      </c>
      <c r="AG4803">
        <v>29.591007999999999</v>
      </c>
    </row>
    <row r="4804" spans="1:33" x14ac:dyDescent="0.3">
      <c r="A4804" s="12" t="s">
        <v>9826</v>
      </c>
      <c r="B4804" s="12" t="s">
        <v>9827</v>
      </c>
      <c r="C4804" s="16" t="str">
        <f>[1]!s_info_mkt(A4804)</f>
        <v>主板</v>
      </c>
      <c r="D4804" s="16" t="str">
        <f>[1]!s_ipo_listeddate(A4804)</f>
        <v>2023-09-25</v>
      </c>
      <c r="E4804" s="16" t="str">
        <f>[1]!lastradeday_s("000002","")</f>
        <v>2026-06-22</v>
      </c>
      <c r="F4804" s="16" t="str">
        <f>[1]!s_info_industry_csrc2023(A4804,"",3)</f>
        <v>化学原料和化学制品制造业</v>
      </c>
      <c r="G4804" s="16" t="str">
        <f>[1]!s_info_industry_csrc2023(A4804,"",1)</f>
        <v>制造业</v>
      </c>
      <c r="H4804" s="16">
        <f>[1]!s_is(A4804,83,"FY","YTD","20251231",1,"",100000000)</f>
        <v>8.6834558862999991</v>
      </c>
      <c r="I4804" s="16">
        <f>[1]!s_is(A4804,83,"FY","YTD","20241231",1,"",100000000)</f>
        <v>7.3027769664999997</v>
      </c>
      <c r="J4804" s="16">
        <f t="shared" si="225"/>
        <v>0.18906217814587278</v>
      </c>
      <c r="K4804" s="16">
        <f>[1]!s_is(A4804,61,"FY","YTD","20251231",1,"",100000000)</f>
        <v>0.60028813400000003</v>
      </c>
      <c r="L4804" s="16">
        <f>[1]!s_is(A4804,61,"FY","YTD","20241231",1,"",100000000)</f>
        <v>0.34853361179999998</v>
      </c>
      <c r="M4804" s="16">
        <f t="shared" si="226"/>
        <v>0.7223249456481835</v>
      </c>
      <c r="N4804" s="16">
        <f>[1]!s_fa_roe(A4804,"20251231")</f>
        <v>3.4245999999999999</v>
      </c>
      <c r="O4804" s="16">
        <f>[1]!s_stmnote_rdexp(A4804,"20251231",1,10000)</f>
        <v>4098.0104579999997</v>
      </c>
      <c r="P4804" s="20">
        <f t="shared" si="227"/>
        <v>4.7193312336226458E-2</v>
      </c>
      <c r="Q4804" s="16">
        <f>[1]!s_margin_tradingbalance(A4804,"",10000)</f>
        <v>9412.1803999999993</v>
      </c>
      <c r="R4804" s="16">
        <f>[1]!s_margin_seclendingbalance(A4804,"",10000)</f>
        <v>6.1559999999999997</v>
      </c>
      <c r="S4804" s="17">
        <f>[1]!s_val_ev(A4804,"",100000000)</f>
        <v>32.912445274500001</v>
      </c>
      <c r="T4804" s="17">
        <f>[1]!share_freesharesmv(A4804,"",100000000)</f>
        <v>11.989308987999999</v>
      </c>
      <c r="U4804" s="17">
        <f>[1]!s_dq_amount_btin(A4804,E4804,100000000)</f>
        <v>0.75266781999999999</v>
      </c>
      <c r="V4804" s="17">
        <f>[1]!s_dq_turn(A4804,E4804)</f>
        <v>6.2677843548125596</v>
      </c>
      <c r="W4804" s="2">
        <f>[1]!s_pq_amount(A4804,"20260101","",100000000)</f>
        <v>57.245706599999998</v>
      </c>
      <c r="X4804" s="2">
        <f>[1]!s_pq_avgamount(A4804,"20260101","",100000000)</f>
        <v>0.52041551454545454</v>
      </c>
      <c r="Y4804" s="17">
        <f>[1]!s_ipo_dilutedpe(A4804)</f>
        <v>44.35</v>
      </c>
      <c r="Z4804" s="12">
        <f>[1]!s_ipo_collection_total(A4804,100000000)</f>
        <v>10.292</v>
      </c>
      <c r="AA4804" s="2">
        <f>[1]!s_val_pe_ttm(A4804,E4804)</f>
        <v>45.043201446533203</v>
      </c>
      <c r="AB4804" s="5">
        <f>[1]!s_info_zjtxornot1(A4804,"")</f>
        <v>0</v>
      </c>
      <c r="AC4804" s="22" t="str">
        <f>[1]!s_info_nature1(A4804,"")</f>
        <v>民营企业</v>
      </c>
      <c r="AD4804" s="6" t="str">
        <f>[1]!s_info_city(A4804)</f>
        <v>宜兴市</v>
      </c>
      <c r="AE4804" s="6" t="str">
        <f>[1]!s_info_province(A4804)</f>
        <v>江苏省</v>
      </c>
      <c r="AF4804">
        <v>119.79026500000001</v>
      </c>
      <c r="AG4804">
        <v>31.362245000000001</v>
      </c>
    </row>
    <row r="4805" spans="1:33" x14ac:dyDescent="0.3">
      <c r="A4805" s="12" t="s">
        <v>9828</v>
      </c>
      <c r="B4805" s="12" t="s">
        <v>9829</v>
      </c>
      <c r="C4805" s="16" t="str">
        <f>[1]!s_info_mkt(A4805)</f>
        <v>主板</v>
      </c>
      <c r="D4805" s="16" t="str">
        <f>[1]!s_ipo_listeddate(A4805)</f>
        <v>2004-06-08</v>
      </c>
      <c r="E4805" s="16" t="str">
        <f>[1]!lastradeday_s("000002","")</f>
        <v>2026-06-22</v>
      </c>
      <c r="F4805" s="16" t="str">
        <f>[1]!s_info_industry_csrc2023(A4805,"",3)</f>
        <v>造纸和纸制品业</v>
      </c>
      <c r="G4805" s="16" t="str">
        <f>[1]!s_info_industry_csrc2023(A4805,"",1)</f>
        <v>制造业</v>
      </c>
      <c r="H4805" s="16">
        <f>[1]!s_is(A4805,83,"FY","YTD","20251231",1,"",100000000)</f>
        <v>191.5763872823</v>
      </c>
      <c r="I4805" s="16">
        <f>[1]!s_is(A4805,83,"FY","YTD","20241231",1,"",100000000)</f>
        <v>189.30389611639998</v>
      </c>
      <c r="J4805" s="16">
        <f t="shared" si="225"/>
        <v>1.2004460618722401E-2</v>
      </c>
      <c r="K4805" s="16">
        <f>[1]!s_is(A4805,61,"FY","YTD","20251231",1,"",100000000)</f>
        <v>1.5548908709</v>
      </c>
      <c r="L4805" s="16">
        <f>[1]!s_is(A4805,61,"FY","YTD","20241231",1,"",100000000)</f>
        <v>1.758204726</v>
      </c>
      <c r="M4805" s="16">
        <f t="shared" si="226"/>
        <v>-0.11563719064875269</v>
      </c>
      <c r="N4805" s="16">
        <f>[1]!s_fa_roe(A4805,"20251231")</f>
        <v>2.1869999999999998</v>
      </c>
      <c r="O4805" s="16">
        <f>[1]!s_stmnote_rdexp(A4805,"20251231",1,10000)</f>
        <v>67642.434485999998</v>
      </c>
      <c r="P4805" s="20">
        <f t="shared" si="227"/>
        <v>3.5308335983142099E-2</v>
      </c>
      <c r="Q4805" s="16">
        <f>[1]!s_margin_tradingbalance(A4805,"",10000)</f>
        <v>16351.492899999999</v>
      </c>
      <c r="R4805" s="16">
        <f>[1]!s_margin_seclendingbalance(A4805,"",10000)</f>
        <v>15.531000000000001</v>
      </c>
      <c r="S4805" s="17">
        <f>[1]!s_val_ev(A4805,"",100000000)</f>
        <v>70.050640691200002</v>
      </c>
      <c r="T4805" s="17">
        <f>[1]!share_freesharesmv(A4805,"",100000000)</f>
        <v>35.840470832400001</v>
      </c>
      <c r="U4805" s="17">
        <f>[1]!s_dq_amount_btin(A4805,E4805,100000000)</f>
        <v>1.34542899</v>
      </c>
      <c r="V4805" s="17">
        <f>[1]!s_dq_turn(A4805,E4805)</f>
        <v>1.9745907759752492</v>
      </c>
      <c r="W4805" s="2">
        <f>[1]!s_pq_amount(A4805,"20260101","",100000000)</f>
        <v>152.07000248</v>
      </c>
      <c r="X4805" s="2">
        <f>[1]!s_pq_avgamount(A4805,"20260101","",100000000)</f>
        <v>1.3824545680000002</v>
      </c>
      <c r="Y4805" s="17">
        <f>[1]!s_ipo_dilutedpe(A4805)</f>
        <v>18.670000000000002</v>
      </c>
      <c r="Z4805" s="12">
        <f>[1]!s_ipo_collection_total(A4805,100000000)</f>
        <v>7.84</v>
      </c>
      <c r="AA4805" s="2">
        <f>[1]!s_val_pe_ttm(A4805,E4805)</f>
        <v>44.479461669921875</v>
      </c>
      <c r="AB4805" s="5">
        <f>[1]!s_info_zjtxornot1(A4805,"")</f>
        <v>0</v>
      </c>
      <c r="AC4805" s="22" t="str">
        <f>[1]!s_info_nature1(A4805,"")</f>
        <v>外资企业</v>
      </c>
      <c r="AD4805" s="6" t="str">
        <f>[1]!s_info_city(A4805)</f>
        <v>淄博市</v>
      </c>
      <c r="AE4805" s="6" t="str">
        <f>[1]!s_info_province(A4805)</f>
        <v>山东省</v>
      </c>
      <c r="AF4805">
        <v>118.047648</v>
      </c>
      <c r="AG4805">
        <v>36.814939000000003</v>
      </c>
    </row>
    <row r="4806" spans="1:33" x14ac:dyDescent="0.3">
      <c r="A4806" s="12" t="s">
        <v>9830</v>
      </c>
      <c r="B4806" s="12" t="s">
        <v>9831</v>
      </c>
      <c r="C4806" s="16" t="str">
        <f>[1]!s_info_mkt(A4806)</f>
        <v>主板</v>
      </c>
      <c r="D4806" s="16" t="str">
        <f>[1]!s_ipo_listeddate(A4806)</f>
        <v>2000-06-22</v>
      </c>
      <c r="E4806" s="16" t="str">
        <f>[1]!lastradeday_s("000002","")</f>
        <v>2026-06-22</v>
      </c>
      <c r="F4806" s="16" t="str">
        <f>[1]!s_info_industry_csrc2023(A4806,"",3)</f>
        <v>汽车制造业</v>
      </c>
      <c r="G4806" s="16" t="str">
        <f>[1]!s_info_industry_csrc2023(A4806,"",1)</f>
        <v>制造业</v>
      </c>
      <c r="H4806" s="16">
        <f>[1]!s_is(A4806,83,"FY","YTD","20251231",1,"",100000000)</f>
        <v>32.684761218699997</v>
      </c>
      <c r="I4806" s="16">
        <f>[1]!s_is(A4806,83,"FY","YTD","20241231",1,"",100000000)</f>
        <v>49.70204863</v>
      </c>
      <c r="J4806" s="16">
        <f t="shared" si="225"/>
        <v>-0.34238603599587691</v>
      </c>
      <c r="K4806" s="16">
        <f>[1]!s_is(A4806,61,"FY","YTD","20251231",1,"",100000000)</f>
        <v>10.257778003099999</v>
      </c>
      <c r="L4806" s="16">
        <f>[1]!s_is(A4806,61,"FY","YTD","20241231",1,"",100000000)</f>
        <v>-17.424595070199999</v>
      </c>
      <c r="M4806" s="16">
        <f t="shared" si="226"/>
        <v>1.588695344814246</v>
      </c>
      <c r="N4806" s="16">
        <f>[1]!s_fa_roe(A4806,"20251231")</f>
        <v>50.996099999999998</v>
      </c>
      <c r="O4806" s="16">
        <f>[1]!s_stmnote_rdexp(A4806,"20251231",1,10000)</f>
        <v>28866.991507999999</v>
      </c>
      <c r="P4806" s="20">
        <f t="shared" si="227"/>
        <v>8.8319419912066752E-2</v>
      </c>
      <c r="Q4806" s="16">
        <f>[1]!s_margin_tradingbalance(A4806,"",10000)</f>
        <v>77913.713900000002</v>
      </c>
      <c r="R4806" s="16">
        <f>[1]!s_margin_seclendingbalance(A4806,"",10000)</f>
        <v>0</v>
      </c>
      <c r="S4806" s="17">
        <f>[1]!s_val_ev(A4806,"",100000000)</f>
        <v>321.91856259360003</v>
      </c>
      <c r="T4806" s="17">
        <f>[1]!share_freesharesmv(A4806,"",100000000)</f>
        <v>210.11000555440003</v>
      </c>
      <c r="U4806" s="17">
        <f>[1]!s_dq_amount_btin(A4806,E4806,100000000)</f>
        <v>7.7818231100000004</v>
      </c>
      <c r="V4806" s="17">
        <f>[1]!s_dq_turn(A4806,E4806)</f>
        <v>2.5832071205746678</v>
      </c>
      <c r="W4806" s="2">
        <f>[1]!s_pq_amount(A4806,"20260101","",100000000)</f>
        <v>2924.09816194</v>
      </c>
      <c r="X4806" s="2">
        <f>[1]!s_pq_avgamount(A4806,"20260101","",100000000)</f>
        <v>26.58271056309091</v>
      </c>
      <c r="Y4806" s="17">
        <f>[1]!s_ipo_dilutedpe(A4806)</f>
        <v>32.51</v>
      </c>
      <c r="Z4806" s="12">
        <f>[1]!s_ipo_collection_total(A4806,100000000)</f>
        <v>4.34</v>
      </c>
      <c r="AA4806" s="2">
        <f>[1]!s_val_pe_ttm(A4806,E4806)</f>
        <v>26.926431655883789</v>
      </c>
      <c r="AB4806" s="5">
        <f>[1]!s_info_zjtxornot1(A4806,"")</f>
        <v>1</v>
      </c>
      <c r="AC4806" s="22" t="str">
        <f>[1]!s_info_nature1(A4806,"")</f>
        <v>民营企业</v>
      </c>
      <c r="AD4806" s="6" t="str">
        <f>[1]!s_info_city(A4806)</f>
        <v>兰州市</v>
      </c>
      <c r="AE4806" s="6" t="str">
        <f>[1]!s_info_province(A4806)</f>
        <v>甘肃省</v>
      </c>
      <c r="AF4806">
        <v>103.82355699999999</v>
      </c>
      <c r="AG4806">
        <v>36.058039000000001</v>
      </c>
    </row>
    <row r="4807" spans="1:33" x14ac:dyDescent="0.3">
      <c r="A4807" s="12" t="s">
        <v>9832</v>
      </c>
      <c r="B4807" s="12" t="s">
        <v>9833</v>
      </c>
      <c r="C4807" s="16" t="str">
        <f>[1]!s_info_mkt(A4807)</f>
        <v>主板</v>
      </c>
      <c r="D4807" s="16" t="str">
        <f>[1]!s_ipo_listeddate(A4807)</f>
        <v>2000-05-25</v>
      </c>
      <c r="E4807" s="16" t="str">
        <f>[1]!lastradeday_s("000002","")</f>
        <v>2026-06-22</v>
      </c>
      <c r="F4807" s="16" t="str">
        <f>[1]!s_info_industry_csrc2023(A4807,"",3)</f>
        <v>橡胶和塑料制品业</v>
      </c>
      <c r="G4807" s="16" t="str">
        <f>[1]!s_info_industry_csrc2023(A4807,"",1)</f>
        <v>制造业</v>
      </c>
      <c r="H4807" s="16">
        <f>[1]!s_is(A4807,83,"FY","YTD","20251231",1,"",100000000)</f>
        <v>22.309354391900001</v>
      </c>
      <c r="I4807" s="16">
        <f>[1]!s_is(A4807,83,"FY","YTD","20241231",1,"",100000000)</f>
        <v>22.280049125000001</v>
      </c>
      <c r="J4807" s="16">
        <f t="shared" si="225"/>
        <v>1.3153142856905387E-3</v>
      </c>
      <c r="K4807" s="16">
        <f>[1]!s_is(A4807,61,"FY","YTD","20251231",1,"",100000000)</f>
        <v>1.0802466804999999</v>
      </c>
      <c r="L4807" s="16">
        <f>[1]!s_is(A4807,61,"FY","YTD","20241231",1,"",100000000)</f>
        <v>1.1964079683</v>
      </c>
      <c r="M4807" s="16">
        <f t="shared" si="226"/>
        <v>-9.7091703564174611E-2</v>
      </c>
      <c r="N4807" s="16">
        <f>[1]!s_fa_roe(A4807,"20251231")</f>
        <v>3.7412999999999998</v>
      </c>
      <c r="O4807" s="16">
        <f>[1]!s_stmnote_rdexp(A4807,"20251231",1,10000)</f>
        <v>12491.063185999999</v>
      </c>
      <c r="P4807" s="20">
        <f t="shared" si="227"/>
        <v>5.5990249500609525E-2</v>
      </c>
      <c r="Q4807" s="16">
        <f>[1]!s_margin_tradingbalance(A4807,"",10000)</f>
        <v>70738.987699999998</v>
      </c>
      <c r="R4807" s="16">
        <f>[1]!s_margin_seclendingbalance(A4807,"",10000)</f>
        <v>35.978499999999997</v>
      </c>
      <c r="S4807" s="17">
        <f>[1]!s_val_ev(A4807,"",100000000)</f>
        <v>397.98853241540002</v>
      </c>
      <c r="T4807" s="17">
        <f>[1]!share_freesharesmv(A4807,"",100000000)</f>
        <v>114.73248449210001</v>
      </c>
      <c r="U4807" s="17">
        <f>[1]!s_dq_amount_btin(A4807,E4807,100000000)</f>
        <v>13.676914760000001</v>
      </c>
      <c r="V4807" s="17">
        <f>[1]!s_dq_turn(A4807,E4807)</f>
        <v>9.1818410663227752</v>
      </c>
      <c r="W4807" s="2">
        <f>[1]!s_pq_amount(A4807,"20260101","",100000000)</f>
        <v>1183.98219122</v>
      </c>
      <c r="X4807" s="2">
        <f>[1]!s_pq_avgamount(A4807,"20260101","",100000000)</f>
        <v>10.763474465636364</v>
      </c>
      <c r="Y4807" s="17">
        <f>[1]!s_ipo_dilutedpe(A4807)</f>
        <v>28.55</v>
      </c>
      <c r="Z4807" s="12">
        <f>[1]!s_ipo_collection_total(A4807,100000000)</f>
        <v>5.9660000000000002</v>
      </c>
      <c r="AA4807" s="2">
        <f>[1]!s_val_pe_ttm(A4807,E4807)</f>
        <v>61.741416931152344</v>
      </c>
      <c r="AB4807" s="5">
        <f>[1]!s_info_zjtxornot1(A4807,"")</f>
        <v>1</v>
      </c>
      <c r="AC4807" s="22" t="str">
        <f>[1]!s_info_nature1(A4807,"")</f>
        <v>地方国有企业</v>
      </c>
      <c r="AD4807" s="6" t="str">
        <f>[1]!s_info_city(A4807)</f>
        <v>佛山市</v>
      </c>
      <c r="AE4807" s="6" t="str">
        <f>[1]!s_info_province(A4807)</f>
        <v>广东省</v>
      </c>
      <c r="AF4807">
        <v>113.12271699999999</v>
      </c>
      <c r="AG4807">
        <v>23.028762</v>
      </c>
    </row>
    <row r="4808" spans="1:33" x14ac:dyDescent="0.3">
      <c r="A4808" s="12" t="s">
        <v>437</v>
      </c>
      <c r="B4808" s="12" t="s">
        <v>438</v>
      </c>
      <c r="C4808" s="16" t="str">
        <f>[1]!s_info_mkt(A4808)</f>
        <v>北证</v>
      </c>
      <c r="D4808" s="16" t="str">
        <f>[1]!s_ipo_listeddate(A4808)</f>
        <v>2025-11-27</v>
      </c>
      <c r="E4808" s="16" t="str">
        <f>[1]!lastradeday_s("000002","")</f>
        <v>2026-06-22</v>
      </c>
      <c r="F4808" s="16" t="str">
        <f>[1]!s_info_industry_csrc2023(A4808,"",3)</f>
        <v>通用设备制造业</v>
      </c>
      <c r="G4808" s="16" t="str">
        <f>[1]!s_info_industry_csrc2023(A4808,"",1)</f>
        <v>制造业</v>
      </c>
      <c r="H4808" s="16">
        <f>[1]!s_is(A4808,83,"FY","YTD","20251231",1,"",100000000)</f>
        <v>10.943920416199999</v>
      </c>
      <c r="I4808" s="16">
        <f>[1]!s_is(A4808,83,"FY","YTD","20241231",1,"",100000000)</f>
        <v>10.308641376499999</v>
      </c>
      <c r="J4808" s="16">
        <f t="shared" si="225"/>
        <v>6.1625874496731292E-2</v>
      </c>
      <c r="K4808" s="16">
        <f>[1]!s_is(A4808,61,"FY","YTD","20251231",1,"",100000000)</f>
        <v>0.99228519129999992</v>
      </c>
      <c r="L4808" s="16">
        <f>[1]!s_is(A4808,61,"FY","YTD","20241231",1,"",100000000)</f>
        <v>0.98217020709999991</v>
      </c>
      <c r="M4808" s="16">
        <f t="shared" si="226"/>
        <v>1.0298606215989761E-2</v>
      </c>
      <c r="N4808" s="16">
        <f>[1]!s_fa_roe(A4808,"20251231")</f>
        <v>11.5098</v>
      </c>
      <c r="O4808" s="16">
        <f>[1]!s_stmnote_rdexp(A4808,"20251231",1,10000)</f>
        <v>2804.6358140000002</v>
      </c>
      <c r="P4808" s="20">
        <f t="shared" si="227"/>
        <v>2.5627341092944816E-2</v>
      </c>
      <c r="Q4808" s="16">
        <f>[1]!s_margin_tradingbalance(A4808,"",10000)</f>
        <v>2486.3624</v>
      </c>
      <c r="R4808" s="16">
        <f>[1]!s_margin_seclendingbalance(A4808,"",10000)</f>
        <v>0</v>
      </c>
      <c r="S4808" s="17">
        <f>[1]!s_val_ev(A4808,"",100000000)</f>
        <v>21.149877393000001</v>
      </c>
      <c r="T4808" s="17">
        <f>[1]!share_freesharesmv(A4808,"",100000000)</f>
        <v>9.8323825968000005</v>
      </c>
      <c r="U4808" s="17">
        <f>[1]!s_dq_amount_btin(A4808,E4808,100000000)</f>
        <v>0.22433383000000001</v>
      </c>
      <c r="V4808" s="17">
        <f>[1]!s_dq_turn(A4808,E4808)</f>
        <v>2.11416585453527</v>
      </c>
      <c r="W4808" s="2">
        <f>[1]!s_pq_amount(A4808,"20260101","",100000000)</f>
        <v>48.255436420000002</v>
      </c>
      <c r="X4808" s="2">
        <f>[1]!s_pq_avgamount(A4808,"20260101","",100000000)</f>
        <v>0.43868578563636362</v>
      </c>
      <c r="Y4808" s="17">
        <f>[1]!s_ipo_dilutedpe(A4808)</f>
        <v>13.6</v>
      </c>
      <c r="Z4808" s="12">
        <f>[1]!s_ipo_collection_total(A4808,100000000)</f>
        <v>3.2200762913999998</v>
      </c>
      <c r="AA4808" s="2">
        <f>[1]!s_val_pe_ttm(A4808,E4808)</f>
        <v>23.727226257324219</v>
      </c>
      <c r="AB4808" s="5">
        <f>[1]!s_info_zjtxornot1(A4808,"")</f>
        <v>1</v>
      </c>
      <c r="AC4808" s="22" t="str">
        <f>[1]!s_info_nature1(A4808,"")</f>
        <v>民营企业</v>
      </c>
      <c r="AD4808" s="6" t="str">
        <f>[1]!s_info_city(A4808)</f>
        <v>珠海市</v>
      </c>
      <c r="AE4808" s="6" t="str">
        <f>[1]!s_info_province(A4808)</f>
        <v>广东省</v>
      </c>
      <c r="AF4808">
        <v>113.552724</v>
      </c>
      <c r="AG4808">
        <v>22.255898999999999</v>
      </c>
    </row>
    <row r="4809" spans="1:33" x14ac:dyDescent="0.3">
      <c r="A4809" s="12" t="s">
        <v>9834</v>
      </c>
      <c r="B4809" s="12" t="s">
        <v>9835</v>
      </c>
      <c r="C4809" s="16" t="str">
        <f>[1]!s_info_mkt(A4809)</f>
        <v>创业板</v>
      </c>
      <c r="D4809" s="16" t="str">
        <f>[1]!s_ipo_listeddate(A4809)</f>
        <v>2014-09-12</v>
      </c>
      <c r="E4809" s="16" t="str">
        <f>[1]!lastradeday_s("000002","")</f>
        <v>2026-06-22</v>
      </c>
      <c r="F4809" s="16" t="str">
        <f>[1]!s_info_industry_csrc2023(A4809,"",3)</f>
        <v>电气机械和器材制造业</v>
      </c>
      <c r="G4809" s="16" t="str">
        <f>[1]!s_info_industry_csrc2023(A4809,"",1)</f>
        <v>制造业</v>
      </c>
      <c r="H4809" s="16">
        <f>[1]!s_is(A4809,83,"FY","YTD","20251231",1,"",100000000)</f>
        <v>44.493976300500002</v>
      </c>
      <c r="I4809" s="16">
        <f>[1]!s_is(A4809,83,"FY","YTD","20241231",1,"",100000000)</f>
        <v>60.9601683446</v>
      </c>
      <c r="J4809" s="16">
        <f t="shared" si="225"/>
        <v>-0.2701139529506994</v>
      </c>
      <c r="K4809" s="16">
        <f>[1]!s_is(A4809,61,"FY","YTD","20251231",1,"",100000000)</f>
        <v>-13.718881838699998</v>
      </c>
      <c r="L4809" s="16">
        <f>[1]!s_is(A4809,61,"FY","YTD","20241231",1,"",100000000)</f>
        <v>-8.5639760329999994</v>
      </c>
      <c r="M4809" s="16">
        <f t="shared" si="226"/>
        <v>-0.60192903224347438</v>
      </c>
      <c r="N4809" s="16">
        <f>[1]!s_fa_roe(A4809,"20251231")</f>
        <v>-51.163499999999999</v>
      </c>
      <c r="O4809" s="16">
        <f>[1]!s_stmnote_rdexp(A4809,"20251231",1,10000)</f>
        <v>19125.203305000003</v>
      </c>
      <c r="P4809" s="20">
        <f t="shared" si="227"/>
        <v>4.2983803416070693E-2</v>
      </c>
      <c r="Q4809" s="16">
        <f>[1]!s_margin_tradingbalance(A4809,"",10000)</f>
        <v>61107.845999999998</v>
      </c>
      <c r="R4809" s="16">
        <f>[1]!s_margin_seclendingbalance(A4809,"",10000)</f>
        <v>58.523400000000002</v>
      </c>
      <c r="S4809" s="17">
        <f>[1]!s_val_ev(A4809,"",100000000)</f>
        <v>87.497076847399995</v>
      </c>
      <c r="T4809" s="17">
        <f>[1]!share_freesharesmv(A4809,"",100000000)</f>
        <v>67.272067453799991</v>
      </c>
      <c r="U4809" s="17">
        <f>[1]!s_dq_amount_btin(A4809,E4809,100000000)</f>
        <v>2.76710024</v>
      </c>
      <c r="V4809" s="17">
        <f>[1]!s_dq_turn(A4809,E4809)</f>
        <v>3.6861160007471452</v>
      </c>
      <c r="W4809" s="2">
        <f>[1]!s_pq_amount(A4809,"20260101","",100000000)</f>
        <v>819.5195271</v>
      </c>
      <c r="X4809" s="2">
        <f>[1]!s_pq_avgamount(A4809,"20260101","",100000000)</f>
        <v>7.450177519090909</v>
      </c>
      <c r="Y4809" s="17">
        <f>[1]!s_ipo_dilutedpe(A4809)</f>
        <v>20.95</v>
      </c>
      <c r="Z4809" s="12">
        <f>[1]!s_ipo_collection_total(A4809,100000000)</f>
        <v>4.9062960000000002</v>
      </c>
      <c r="AA4809" s="2">
        <f>[1]!s_val_pe_ttm(A4809,E4809)</f>
        <v>-5.8740601539611816</v>
      </c>
      <c r="AB4809" s="5">
        <f>[1]!s_info_zjtxornot1(A4809,"")</f>
        <v>0</v>
      </c>
      <c r="AC4809" s="22" t="str">
        <f>[1]!s_info_nature1(A4809,"")</f>
        <v>地方国有企业</v>
      </c>
      <c r="AD4809" s="6" t="str">
        <f>[1]!s_info_city(A4809)</f>
        <v>常熟市</v>
      </c>
      <c r="AE4809" s="6" t="str">
        <f>[1]!s_info_province(A4809)</f>
        <v>江苏省</v>
      </c>
      <c r="AF4809">
        <v>120.831486</v>
      </c>
      <c r="AG4809">
        <v>31.669446000000001</v>
      </c>
    </row>
    <row r="4810" spans="1:33" x14ac:dyDescent="0.3">
      <c r="A4810" s="12" t="s">
        <v>9836</v>
      </c>
      <c r="B4810" s="12" t="s">
        <v>9837</v>
      </c>
      <c r="C4810" s="16" t="str">
        <f>[1]!s_info_mkt(A4810)</f>
        <v>主板</v>
      </c>
      <c r="D4810" s="16" t="str">
        <f>[1]!s_ipo_listeddate(A4810)</f>
        <v>2011-05-06</v>
      </c>
      <c r="E4810" s="16" t="str">
        <f>[1]!lastradeday_s("000002","")</f>
        <v>2026-06-22</v>
      </c>
      <c r="F4810" s="16" t="str">
        <f>[1]!s_info_industry_csrc2023(A4810,"",3)</f>
        <v>电气机械和器材制造业</v>
      </c>
      <c r="G4810" s="16" t="str">
        <f>[1]!s_info_industry_csrc2023(A4810,"",1)</f>
        <v>制造业</v>
      </c>
      <c r="H4810" s="16">
        <f>[1]!s_is(A4810,83,"FY","YTD","20251231",1,"",100000000)</f>
        <v>34.1540581199</v>
      </c>
      <c r="I4810" s="16">
        <f>[1]!s_is(A4810,83,"FY","YTD","20241231",1,"",100000000)</f>
        <v>30.151074584899998</v>
      </c>
      <c r="J4810" s="16">
        <f t="shared" si="225"/>
        <v>0.13276420791333066</v>
      </c>
      <c r="K4810" s="16">
        <f>[1]!s_is(A4810,61,"FY","YTD","20251231",1,"",100000000)</f>
        <v>1.8591141587</v>
      </c>
      <c r="L4810" s="16">
        <f>[1]!s_is(A4810,61,"FY","YTD","20241231",1,"",100000000)</f>
        <v>2.0525696184000002</v>
      </c>
      <c r="M4810" s="16">
        <f t="shared" si="226"/>
        <v>-9.4250376681888529E-2</v>
      </c>
      <c r="N4810" s="16">
        <f>[1]!s_fa_roe(A4810,"20251231")</f>
        <v>8.1960999999999995</v>
      </c>
      <c r="O4810" s="16">
        <f>[1]!s_stmnote_rdexp(A4810,"20251231",1,10000)</f>
        <v>11118.155261</v>
      </c>
      <c r="P4810" s="20">
        <f t="shared" si="227"/>
        <v>3.2552955265137185E-2</v>
      </c>
      <c r="Q4810" s="16">
        <f>[1]!s_margin_tradingbalance(A4810,"",10000)</f>
        <v>37374.321100000001</v>
      </c>
      <c r="R4810" s="16">
        <f>[1]!s_margin_seclendingbalance(A4810,"",10000)</f>
        <v>10.506</v>
      </c>
      <c r="S4810" s="17">
        <f>[1]!s_val_ev(A4810,"",100000000)</f>
        <v>95.675583724399985</v>
      </c>
      <c r="T4810" s="17">
        <f>[1]!share_freesharesmv(A4810,"",100000000)</f>
        <v>73.274038261599998</v>
      </c>
      <c r="U4810" s="17">
        <f>[1]!s_dq_amount_btin(A4810,E4810,100000000)</f>
        <v>11.80462975</v>
      </c>
      <c r="V4810" s="17">
        <f>[1]!s_dq_turn(A4810,E4810)</f>
        <v>12.604754002972994</v>
      </c>
      <c r="W4810" s="2">
        <f>[1]!s_pq_amount(A4810,"20260101","",100000000)</f>
        <v>1568.7402073799999</v>
      </c>
      <c r="X4810" s="2">
        <f>[1]!s_pq_avgamount(A4810,"20260101","",100000000)</f>
        <v>14.261274612545455</v>
      </c>
      <c r="Y4810" s="17">
        <f>[1]!s_ipo_dilutedpe(A4810)</f>
        <v>46.91</v>
      </c>
      <c r="Z4810" s="12">
        <f>[1]!s_ipo_collection_total(A4810,100000000)</f>
        <v>4.8503999999999996</v>
      </c>
      <c r="AA4810" s="2">
        <f>[1]!s_val_pe_ttm(A4810,E4810)</f>
        <v>51.391250610351563</v>
      </c>
      <c r="AB4810" s="5">
        <f>[1]!s_info_zjtxornot1(A4810,"")</f>
        <v>0</v>
      </c>
      <c r="AC4810" s="22" t="str">
        <f>[1]!s_info_nature1(A4810,"")</f>
        <v>地方国有企业</v>
      </c>
      <c r="AD4810" s="6" t="str">
        <f>[1]!s_info_city(A4810)</f>
        <v>曲阜市</v>
      </c>
      <c r="AE4810" s="6" t="str">
        <f>[1]!s_info_province(A4810)</f>
        <v>山东省</v>
      </c>
      <c r="AF4810">
        <v>117.03179</v>
      </c>
      <c r="AG4810">
        <v>35.615760999999999</v>
      </c>
    </row>
    <row r="4811" spans="1:33" x14ac:dyDescent="0.3">
      <c r="A4811" s="12" t="s">
        <v>9838</v>
      </c>
      <c r="B4811" s="12" t="s">
        <v>9839</v>
      </c>
      <c r="C4811" s="16" t="str">
        <f>[1]!s_info_mkt(A4811)</f>
        <v>主板</v>
      </c>
      <c r="D4811" s="16" t="str">
        <f>[1]!s_ipo_listeddate(A4811)</f>
        <v>2020-12-28</v>
      </c>
      <c r="E4811" s="16" t="str">
        <f>[1]!lastradeday_s("000002","")</f>
        <v>2026-06-22</v>
      </c>
      <c r="F4811" s="16" t="str">
        <f>[1]!s_info_industry_csrc2023(A4811,"",3)</f>
        <v>造纸和纸制品业</v>
      </c>
      <c r="G4811" s="16" t="str">
        <f>[1]!s_info_industry_csrc2023(A4811,"",1)</f>
        <v>制造业</v>
      </c>
      <c r="H4811" s="16">
        <f>[1]!s_is(A4811,83,"FY","YTD","20251231",1,"",100000000)</f>
        <v>32.019953434599998</v>
      </c>
      <c r="I4811" s="16">
        <f>[1]!s_is(A4811,83,"FY","YTD","20241231",1,"",100000000)</f>
        <v>37.684834356700001</v>
      </c>
      <c r="J4811" s="16">
        <f t="shared" si="225"/>
        <v>-0.15032256393858456</v>
      </c>
      <c r="K4811" s="16">
        <f>[1]!s_is(A4811,61,"FY","YTD","20251231",1,"",100000000)</f>
        <v>2.7088536691000002</v>
      </c>
      <c r="L4811" s="16">
        <f>[1]!s_is(A4811,61,"FY","YTD","20241231",1,"",100000000)</f>
        <v>4.6886043955999996</v>
      </c>
      <c r="M4811" s="16">
        <f t="shared" si="226"/>
        <v>-0.42224733832478761</v>
      </c>
      <c r="N4811" s="16">
        <f>[1]!s_fa_roe(A4811,"20251231")</f>
        <v>6.8842999999999996</v>
      </c>
      <c r="O4811" s="16">
        <f>[1]!s_stmnote_rdexp(A4811,"20251231",1,10000)</f>
        <v>9010.3773840000013</v>
      </c>
      <c r="P4811" s="20">
        <f t="shared" si="227"/>
        <v>2.8139882846499091E-2</v>
      </c>
      <c r="Q4811" s="16">
        <f>[1]!s_margin_tradingbalance(A4811,"",10000)</f>
        <v>0</v>
      </c>
      <c r="R4811" s="16">
        <f>[1]!s_margin_seclendingbalance(A4811,"",10000)</f>
        <v>0</v>
      </c>
      <c r="S4811" s="17">
        <f>[1]!s_val_ev(A4811,"",100000000)</f>
        <v>46.760302511999996</v>
      </c>
      <c r="T4811" s="17">
        <f>[1]!share_freesharesmv(A4811,"",100000000)</f>
        <v>24.597533519999999</v>
      </c>
      <c r="U4811" s="17">
        <f>[1]!s_dq_amount_btin(A4811,E4811,100000000)</f>
        <v>1.0327205800000001</v>
      </c>
      <c r="V4811" s="17">
        <f>[1]!s_dq_turn(A4811,E4811)</f>
        <v>2.290842844152043</v>
      </c>
      <c r="W4811" s="2">
        <f>[1]!s_pq_amount(A4811,"20260101","",100000000)</f>
        <v>97.322933379999995</v>
      </c>
      <c r="X4811" s="2">
        <f>[1]!s_pq_avgamount(A4811,"20260101","",100000000)</f>
        <v>0.88475393981818184</v>
      </c>
      <c r="Y4811" s="17">
        <f>[1]!s_ipo_dilutedpe(A4811)</f>
        <v>22.98</v>
      </c>
      <c r="Z4811" s="12">
        <f>[1]!s_ipo_collection_total(A4811,100000000)</f>
        <v>9.4950962099999998</v>
      </c>
      <c r="AA4811" s="2">
        <f>[1]!s_val_pe_ttm(A4811,E4811)</f>
        <v>18.318111419677734</v>
      </c>
      <c r="AB4811" s="5">
        <f>[1]!s_info_zjtxornot1(A4811,"")</f>
        <v>0</v>
      </c>
      <c r="AC4811" s="22" t="str">
        <f>[1]!s_info_nature1(A4811,"")</f>
        <v>民营企业</v>
      </c>
      <c r="AD4811" s="6" t="str">
        <f>[1]!s_info_city(A4811)</f>
        <v>杭州市</v>
      </c>
      <c r="AE4811" s="6" t="str">
        <f>[1]!s_info_province(A4811)</f>
        <v>浙江省</v>
      </c>
      <c r="AF4811">
        <v>120.153576</v>
      </c>
      <c r="AG4811">
        <v>30.287458999999998</v>
      </c>
    </row>
    <row r="4812" spans="1:33" x14ac:dyDescent="0.3">
      <c r="A4812" s="12" t="s">
        <v>9840</v>
      </c>
      <c r="B4812" s="12" t="s">
        <v>9841</v>
      </c>
      <c r="C4812" s="16" t="str">
        <f>[1]!s_info_mkt(A4812)</f>
        <v>创业板</v>
      </c>
      <c r="D4812" s="16" t="str">
        <f>[1]!s_ipo_listeddate(A4812)</f>
        <v>2023-08-10</v>
      </c>
      <c r="E4812" s="16" t="str">
        <f>[1]!lastradeday_s("000002","")</f>
        <v>2026-06-22</v>
      </c>
      <c r="F4812" s="16" t="str">
        <f>[1]!s_info_industry_csrc2023(A4812,"",3)</f>
        <v>计算机、通信和其他电子设备制造业</v>
      </c>
      <c r="G4812" s="16" t="str">
        <f>[1]!s_info_industry_csrc2023(A4812,"",1)</f>
        <v>制造业</v>
      </c>
      <c r="H4812" s="16">
        <f>[1]!s_is(A4812,83,"FY","YTD","20251231",1,"",100000000)</f>
        <v>7.1197975047000002</v>
      </c>
      <c r="I4812" s="16">
        <f>[1]!s_is(A4812,83,"FY","YTD","20241231",1,"",100000000)</f>
        <v>7.1305993230999993</v>
      </c>
      <c r="J4812" s="16">
        <f t="shared" si="225"/>
        <v>-1.5148542093798012E-3</v>
      </c>
      <c r="K4812" s="16">
        <f>[1]!s_is(A4812,61,"FY","YTD","20251231",1,"",100000000)</f>
        <v>-0.37371145850000004</v>
      </c>
      <c r="L4812" s="16">
        <f>[1]!s_is(A4812,61,"FY","YTD","20241231",1,"",100000000)</f>
        <v>0.1511176437</v>
      </c>
      <c r="M4812" s="16">
        <f t="shared" si="226"/>
        <v>-3.4729836261998308</v>
      </c>
      <c r="N4812" s="16">
        <f>[1]!s_fa_roe(A4812,"20251231")</f>
        <v>-2.4881000000000002</v>
      </c>
      <c r="O4812" s="16">
        <f>[1]!s_stmnote_rdexp(A4812,"20251231",1,10000)</f>
        <v>2986.1757689999999</v>
      </c>
      <c r="P4812" s="20">
        <f t="shared" si="227"/>
        <v>4.1941863754253295E-2</v>
      </c>
      <c r="Q4812" s="16">
        <f>[1]!s_margin_tradingbalance(A4812,"",10000)</f>
        <v>27572.816299999999</v>
      </c>
      <c r="R4812" s="16">
        <f>[1]!s_margin_seclendingbalance(A4812,"",10000)</f>
        <v>66.148700000000005</v>
      </c>
      <c r="S4812" s="17">
        <f>[1]!s_val_ev(A4812,"",100000000)</f>
        <v>68.951999999999998</v>
      </c>
      <c r="T4812" s="17">
        <f>[1]!share_freesharesmv(A4812,"",100000000)</f>
        <v>44.571483253700002</v>
      </c>
      <c r="U4812" s="17">
        <f>[1]!s_dq_amount_btin(A4812,E4812,100000000)</f>
        <v>5.6411211300000002</v>
      </c>
      <c r="V4812" s="17">
        <f>[1]!s_dq_turn(A4812,E4812)</f>
        <v>12.711152913291679</v>
      </c>
      <c r="W4812" s="2">
        <f>[1]!s_pq_amount(A4812,"20260101","",100000000)</f>
        <v>674.03501322</v>
      </c>
      <c r="X4812" s="2">
        <f>[1]!s_pq_avgamount(A4812,"20260101","",100000000)</f>
        <v>6.1275910292727271</v>
      </c>
      <c r="Y4812" s="17">
        <f>[1]!s_ipo_dilutedpe(A4812)</f>
        <v>55.29</v>
      </c>
      <c r="Z4812" s="12">
        <f>[1]!s_ipo_collection_total(A4812,100000000)</f>
        <v>9.0399999999999991</v>
      </c>
      <c r="AA4812" s="2">
        <f>[1]!s_val_pe_ttm(A4812,E4812)</f>
        <v>-180.89836120605469</v>
      </c>
      <c r="AB4812" s="5">
        <f>[1]!s_info_zjtxornot1(A4812,"")</f>
        <v>0</v>
      </c>
      <c r="AC4812" s="22" t="str">
        <f>[1]!s_info_nature1(A4812,"")</f>
        <v>民营企业</v>
      </c>
      <c r="AD4812" s="6" t="str">
        <f>[1]!s_info_city(A4812)</f>
        <v>佛山市</v>
      </c>
      <c r="AE4812" s="6" t="str">
        <f>[1]!s_info_province(A4812)</f>
        <v>广东省</v>
      </c>
      <c r="AF4812">
        <v>113.12271699999999</v>
      </c>
      <c r="AG4812">
        <v>23.028762</v>
      </c>
    </row>
    <row r="4813" spans="1:33" x14ac:dyDescent="0.3">
      <c r="A4813" s="12" t="s">
        <v>9842</v>
      </c>
      <c r="B4813" s="12" t="s">
        <v>9843</v>
      </c>
      <c r="C4813" s="16" t="str">
        <f>[1]!s_info_mkt(A4813)</f>
        <v>主板</v>
      </c>
      <c r="D4813" s="16" t="str">
        <f>[1]!s_ipo_listeddate(A4813)</f>
        <v>1997-06-26</v>
      </c>
      <c r="E4813" s="16" t="str">
        <f>[1]!lastradeday_s("000002","")</f>
        <v>2026-06-22</v>
      </c>
      <c r="F4813" s="16" t="str">
        <f>[1]!s_info_industry_csrc2023(A4813,"",3)</f>
        <v>铁路、船舶、航空航天和其他运输设备制造业</v>
      </c>
      <c r="G4813" s="16" t="str">
        <f>[1]!s_info_industry_csrc2023(A4813,"",1)</f>
        <v>制造业</v>
      </c>
      <c r="H4813" s="16">
        <f>[1]!s_is(A4813,83,"FY","YTD","20251231",1,"",100000000)</f>
        <v>410.13725506669999</v>
      </c>
      <c r="I4813" s="16">
        <f>[1]!s_is(A4813,83,"FY","YTD","20241231",1,"",100000000)</f>
        <v>432.15752501379995</v>
      </c>
      <c r="J4813" s="16">
        <f t="shared" si="225"/>
        <v>-5.0954267072861437E-2</v>
      </c>
      <c r="K4813" s="16">
        <f>[1]!s_is(A4813,61,"FY","YTD","20251231",1,"",100000000)</f>
        <v>11.5124041101</v>
      </c>
      <c r="L4813" s="16">
        <f>[1]!s_is(A4813,61,"FY","YTD","20241231",1,"",100000000)</f>
        <v>10.2343552455</v>
      </c>
      <c r="M4813" s="16">
        <f t="shared" si="226"/>
        <v>0.12487829804050948</v>
      </c>
      <c r="N4813" s="16">
        <f>[1]!s_fa_roe(A4813,"20251231")</f>
        <v>5.3258000000000001</v>
      </c>
      <c r="O4813" s="16">
        <f>[1]!s_stmnote_rdexp(A4813,"20251231",1,10000)</f>
        <v>27477.008931</v>
      </c>
      <c r="P4813" s="20">
        <f t="shared" si="227"/>
        <v>6.6994667252384702E-3</v>
      </c>
      <c r="Q4813" s="16">
        <f>[1]!s_margin_tradingbalance(A4813,"",10000)</f>
        <v>237763.1893</v>
      </c>
      <c r="R4813" s="16">
        <f>[1]!s_margin_seclendingbalance(A4813,"",10000)</f>
        <v>704.22950000000003</v>
      </c>
      <c r="S4813" s="17">
        <f>[1]!s_val_ev(A4813,"",100000000)</f>
        <v>587.82098253900006</v>
      </c>
      <c r="T4813" s="17">
        <f>[1]!share_freesharesmv(A4813,"",100000000)</f>
        <v>265.51507911740003</v>
      </c>
      <c r="U4813" s="17">
        <f>[1]!s_dq_amount_btin(A4813,E4813,100000000)</f>
        <v>6.4132929599999997</v>
      </c>
      <c r="V4813" s="17">
        <f>[1]!s_dq_turn(A4813,E4813)</f>
        <v>1.111323847955703</v>
      </c>
      <c r="W4813" s="2">
        <f>[1]!s_pq_amount(A4813,"20260101","",100000000)</f>
        <v>1290.7680096500001</v>
      </c>
      <c r="X4813" s="2">
        <f>[1]!s_pq_avgamount(A4813,"20260101","",100000000)</f>
        <v>11.734254633181818</v>
      </c>
      <c r="Y4813" s="17">
        <f>[1]!s_ipo_dilutedpe(A4813)</f>
        <v>0</v>
      </c>
      <c r="Z4813" s="12">
        <f>[1]!s_ipo_collection_total(A4813,100000000)</f>
        <v>3.69</v>
      </c>
      <c r="AA4813" s="2">
        <f>[1]!s_val_pe_ttm(A4813,E4813)</f>
        <v>53.018360137939453</v>
      </c>
      <c r="AB4813" s="5">
        <f>[1]!s_info_zjtxornot1(A4813,"")</f>
        <v>0</v>
      </c>
      <c r="AC4813" s="22" t="str">
        <f>[1]!s_info_nature1(A4813,"")</f>
        <v>中央国有企业</v>
      </c>
      <c r="AD4813" s="6" t="str">
        <f>[1]!s_info_city(A4813)</f>
        <v>西安市</v>
      </c>
      <c r="AE4813" s="6" t="str">
        <f>[1]!s_info_province(A4813)</f>
        <v>陕西省</v>
      </c>
      <c r="AF4813">
        <v>108.948024</v>
      </c>
      <c r="AG4813">
        <v>34.263160999999997</v>
      </c>
    </row>
    <row r="4814" spans="1:33" x14ac:dyDescent="0.3">
      <c r="A4814" s="12" t="s">
        <v>9844</v>
      </c>
      <c r="B4814" s="12" t="s">
        <v>9845</v>
      </c>
      <c r="C4814" s="16" t="str">
        <f>[1]!s_info_mkt(A4814)</f>
        <v>创业板</v>
      </c>
      <c r="D4814" s="16" t="str">
        <f>[1]!s_ipo_listeddate(A4814)</f>
        <v>2021-11-18</v>
      </c>
      <c r="E4814" s="16" t="str">
        <f>[1]!lastradeday_s("000002","")</f>
        <v>2026-06-22</v>
      </c>
      <c r="F4814" s="16" t="str">
        <f>[1]!s_info_industry_csrc2023(A4814,"",3)</f>
        <v>化学原料和化学制品制造业</v>
      </c>
      <c r="G4814" s="16" t="str">
        <f>[1]!s_info_industry_csrc2023(A4814,"",1)</f>
        <v>制造业</v>
      </c>
      <c r="H4814" s="16">
        <f>[1]!s_is(A4814,83,"FY","YTD","20251231",1,"",100000000)</f>
        <v>15.048099772300001</v>
      </c>
      <c r="I4814" s="16">
        <f>[1]!s_is(A4814,83,"FY","YTD","20241231",1,"",100000000)</f>
        <v>12.348579562000001</v>
      </c>
      <c r="J4814" s="16">
        <f t="shared" si="225"/>
        <v>0.21860977586500474</v>
      </c>
      <c r="K4814" s="16">
        <f>[1]!s_is(A4814,61,"FY","YTD","20251231",1,"",100000000)</f>
        <v>-0.15476520800000002</v>
      </c>
      <c r="L4814" s="16">
        <f>[1]!s_is(A4814,61,"FY","YTD","20241231",1,"",100000000)</f>
        <v>-0.60931555820000005</v>
      </c>
      <c r="M4814" s="16">
        <f t="shared" si="226"/>
        <v>0.74600154892286474</v>
      </c>
      <c r="N4814" s="16">
        <f>[1]!s_fa_roe(A4814,"20251231")</f>
        <v>-1.1608000000000001</v>
      </c>
      <c r="O4814" s="16">
        <f>[1]!s_stmnote_rdexp(A4814,"20251231",1,10000)</f>
        <v>5661.2831180000003</v>
      </c>
      <c r="P4814" s="20">
        <f t="shared" si="227"/>
        <v>3.7621249218596269E-2</v>
      </c>
      <c r="Q4814" s="16">
        <f>[1]!s_margin_tradingbalance(A4814,"",10000)</f>
        <v>7315.3653000000004</v>
      </c>
      <c r="R4814" s="16">
        <f>[1]!s_margin_seclendingbalance(A4814,"",10000)</f>
        <v>19.872</v>
      </c>
      <c r="S4814" s="17">
        <f>[1]!s_val_ev(A4814,"",100000000)</f>
        <v>33.940491199999997</v>
      </c>
      <c r="T4814" s="17">
        <f>[1]!share_freesharesmv(A4814,"",100000000)</f>
        <v>17.446920259999999</v>
      </c>
      <c r="U4814" s="17">
        <f>[1]!s_dq_amount_btin(A4814,E4814,100000000)</f>
        <v>2.4170575599999999</v>
      </c>
      <c r="V4814" s="17">
        <f>[1]!s_dq_turn(A4814,E4814)</f>
        <v>7.6241865968731313</v>
      </c>
      <c r="W4814" s="2">
        <f>[1]!s_pq_amount(A4814,"20260101","",100000000)</f>
        <v>161.76175731999999</v>
      </c>
      <c r="X4814" s="2">
        <f>[1]!s_pq_avgamount(A4814,"20260101","",100000000)</f>
        <v>1.4705614301818184</v>
      </c>
      <c r="Y4814" s="17">
        <f>[1]!s_ipo_dilutedpe(A4814)</f>
        <v>25.51</v>
      </c>
      <c r="Z4814" s="12">
        <f>[1]!s_ipo_collection_total(A4814,100000000)</f>
        <v>6.0540900000000004</v>
      </c>
      <c r="AA4814" s="2">
        <f>[1]!s_val_pe_ttm(A4814,E4814)</f>
        <v>778.77490234375</v>
      </c>
      <c r="AB4814" s="5">
        <f>[1]!s_info_zjtxornot1(A4814,"")</f>
        <v>0</v>
      </c>
      <c r="AC4814" s="22" t="str">
        <f>[1]!s_info_nature1(A4814,"")</f>
        <v>民营企业</v>
      </c>
      <c r="AD4814" s="6" t="str">
        <f>[1]!s_info_city(A4814)</f>
        <v>洪江市</v>
      </c>
      <c r="AE4814" s="6" t="str">
        <f>[1]!s_info_province(A4814)</f>
        <v>湖南省</v>
      </c>
      <c r="AF4814">
        <v>110.087193</v>
      </c>
      <c r="AG4814">
        <v>27.239104999999999</v>
      </c>
    </row>
    <row r="4815" spans="1:33" x14ac:dyDescent="0.3">
      <c r="A4815" s="12" t="s">
        <v>9846</v>
      </c>
      <c r="B4815" s="12" t="s">
        <v>9847</v>
      </c>
      <c r="C4815" s="16" t="str">
        <f>[1]!s_info_mkt(A4815)</f>
        <v>主板</v>
      </c>
      <c r="D4815" s="16" t="str">
        <f>[1]!s_ipo_listeddate(A4815)</f>
        <v>2015-05-28</v>
      </c>
      <c r="E4815" s="16" t="str">
        <f>[1]!lastradeday_s("000002","")</f>
        <v>2026-06-22</v>
      </c>
      <c r="F4815" s="16" t="str">
        <f>[1]!s_info_industry_csrc2023(A4815,"",3)</f>
        <v>生态保护和环境治理业</v>
      </c>
      <c r="G4815" s="16" t="str">
        <f>[1]!s_info_industry_csrc2023(A4815,"",1)</f>
        <v>水利、环境和公共设施管理业</v>
      </c>
      <c r="H4815" s="16">
        <f>[1]!s_is(A4815,83,"FY","YTD","20251231",1,"",100000000)</f>
        <v>62.357378315200002</v>
      </c>
      <c r="I4815" s="16">
        <f>[1]!s_is(A4815,83,"FY","YTD","20241231",1,"",100000000)</f>
        <v>71.710953168199993</v>
      </c>
      <c r="J4815" s="16">
        <f t="shared" si="225"/>
        <v>-0.13043439585945715</v>
      </c>
      <c r="K4815" s="16">
        <f>[1]!s_is(A4815,61,"FY","YTD","20251231",1,"",100000000)</f>
        <v>22.134930458099998</v>
      </c>
      <c r="L4815" s="16">
        <f>[1]!s_is(A4815,61,"FY","YTD","20241231",1,"",100000000)</f>
        <v>27.038798581999998</v>
      </c>
      <c r="M4815" s="16">
        <f t="shared" si="226"/>
        <v>-0.18136412788564338</v>
      </c>
      <c r="N4815" s="16">
        <f>[1]!s_fa_roe(A4815,"20251231")</f>
        <v>15.6455</v>
      </c>
      <c r="O4815" s="16">
        <f>[1]!s_stmnote_rdexp(A4815,"20251231",1,10000)</f>
        <v>13000.448392</v>
      </c>
      <c r="P4815" s="20">
        <f t="shared" si="227"/>
        <v>2.0848292123966765E-2</v>
      </c>
      <c r="Q4815" s="16">
        <f>[1]!s_margin_tradingbalance(A4815,"",10000)</f>
        <v>33140.149799999999</v>
      </c>
      <c r="R4815" s="16">
        <f>[1]!s_margin_seclendingbalance(A4815,"",10000)</f>
        <v>991.25080000000003</v>
      </c>
      <c r="S4815" s="17">
        <f>[1]!s_val_ev(A4815,"",100000000)</f>
        <v>331.21833638520002</v>
      </c>
      <c r="T4815" s="17">
        <f>[1]!share_freesharesmv(A4815,"",100000000)</f>
        <v>108.40514088720001</v>
      </c>
      <c r="U4815" s="17">
        <f>[1]!s_dq_amount_btin(A4815,E4815,100000000)</f>
        <v>1.7835325200000001</v>
      </c>
      <c r="V4815" s="17">
        <f>[1]!s_dq_turn(A4815,E4815)</f>
        <v>0.54462865090418</v>
      </c>
      <c r="W4815" s="2">
        <f>[1]!s_pq_amount(A4815,"20260101","",100000000)</f>
        <v>199.02510684000001</v>
      </c>
      <c r="X4815" s="2">
        <f>[1]!s_pq_avgamount(A4815,"20260101","",100000000)</f>
        <v>1.8093191530909092</v>
      </c>
      <c r="Y4815" s="17">
        <f>[1]!s_ipo_dilutedpe(A4815)</f>
        <v>22.97</v>
      </c>
      <c r="Z4815" s="12">
        <f>[1]!s_ipo_collection_total(A4815,100000000)</f>
        <v>5.1616600000000004</v>
      </c>
      <c r="AA4815" s="2">
        <f>[1]!s_val_pe_ttm(A4815,E4815)</f>
        <v>17.100038528442383</v>
      </c>
      <c r="AB4815" s="5">
        <f>[1]!s_info_zjtxornot1(A4815,"")</f>
        <v>1</v>
      </c>
      <c r="AC4815" s="22" t="str">
        <f>[1]!s_info_nature1(A4815,"")</f>
        <v>民营企业</v>
      </c>
      <c r="AD4815" s="6" t="str">
        <f>[1]!s_info_city(A4815)</f>
        <v>温州市</v>
      </c>
      <c r="AE4815" s="6" t="str">
        <f>[1]!s_info_province(A4815)</f>
        <v>浙江省</v>
      </c>
      <c r="AF4815">
        <v>120.672111</v>
      </c>
      <c r="AG4815">
        <v>28.000575000000001</v>
      </c>
    </row>
    <row r="4816" spans="1:33" x14ac:dyDescent="0.3">
      <c r="A4816" s="12" t="s">
        <v>439</v>
      </c>
      <c r="B4816" s="12" t="s">
        <v>440</v>
      </c>
      <c r="C4816" s="16" t="str">
        <f>[1]!s_info_mkt(A4816)</f>
        <v>北证</v>
      </c>
      <c r="D4816" s="16" t="str">
        <f>[1]!s_ipo_listeddate(A4816)</f>
        <v>2023-01-11</v>
      </c>
      <c r="E4816" s="16" t="str">
        <f>[1]!lastradeday_s("000002","")</f>
        <v>2026-06-22</v>
      </c>
      <c r="F4816" s="16" t="str">
        <f>[1]!s_info_industry_csrc2023(A4816,"",3)</f>
        <v>专用设备制造业</v>
      </c>
      <c r="G4816" s="16" t="str">
        <f>[1]!s_info_industry_csrc2023(A4816,"",1)</f>
        <v>制造业</v>
      </c>
      <c r="H4816" s="16">
        <f>[1]!s_is(A4816,83,"FY","YTD","20251231",1,"",100000000)</f>
        <v>1.8952349343000001</v>
      </c>
      <c r="I4816" s="16">
        <f>[1]!s_is(A4816,83,"FY","YTD","20241231",1,"",100000000)</f>
        <v>2.2340031850999997</v>
      </c>
      <c r="J4816" s="16">
        <f t="shared" si="225"/>
        <v>-0.15164179400435163</v>
      </c>
      <c r="K4816" s="16">
        <f>[1]!s_is(A4816,61,"FY","YTD","20251231",1,"",100000000)</f>
        <v>0.42348256249999999</v>
      </c>
      <c r="L4816" s="16">
        <f>[1]!s_is(A4816,61,"FY","YTD","20241231",1,"",100000000)</f>
        <v>0.59385604430000005</v>
      </c>
      <c r="M4816" s="16">
        <f t="shared" si="226"/>
        <v>-0.28689357199491933</v>
      </c>
      <c r="N4816" s="16">
        <f>[1]!s_fa_roe(A4816,"20251231")</f>
        <v>13.5922</v>
      </c>
      <c r="O4816" s="16">
        <f>[1]!s_stmnote_rdexp(A4816,"20251231",1,10000)</f>
        <v>1257.940523</v>
      </c>
      <c r="P4816" s="20">
        <f t="shared" si="227"/>
        <v>6.6373856888862007E-2</v>
      </c>
      <c r="Q4816" s="16">
        <f>[1]!s_margin_tradingbalance(A4816,"",10000)</f>
        <v>157.51730000000001</v>
      </c>
      <c r="R4816" s="16">
        <f>[1]!s_margin_seclendingbalance(A4816,"",10000)</f>
        <v>0</v>
      </c>
      <c r="S4816" s="17">
        <f>[1]!s_val_ev(A4816,"",100000000)</f>
        <v>9.8395440000000001</v>
      </c>
      <c r="T4816" s="17">
        <f>[1]!share_freesharesmv(A4816,"",100000000)</f>
        <v>2.7090148799999998</v>
      </c>
      <c r="U4816" s="17">
        <f>[1]!s_dq_amount_btin(A4816,E4816,100000000)</f>
        <v>5.2469790000000002E-2</v>
      </c>
      <c r="V4816" s="17">
        <f>[1]!s_dq_turn(A4816,E4816)</f>
        <v>1.127116105498025</v>
      </c>
      <c r="W4816" s="2">
        <f>[1]!s_pq_amount(A4816,"20260101","",100000000)</f>
        <v>6.3500646700000001</v>
      </c>
      <c r="X4816" s="2">
        <f>[1]!s_pq_avgamount(A4816,"20260101","",100000000)</f>
        <v>5.7727860636363634E-2</v>
      </c>
      <c r="Y4816" s="17">
        <f>[1]!s_ipo_dilutedpe(A4816)</f>
        <v>11.29</v>
      </c>
      <c r="Z4816" s="12">
        <f>[1]!s_ipo_collection_total(A4816,100000000)</f>
        <v>1.4105000000000001</v>
      </c>
      <c r="AA4816" s="2">
        <f>[1]!s_val_pe_ttm(A4816,E4816)</f>
        <v>24.631656646728516</v>
      </c>
      <c r="AB4816" s="5">
        <f>[1]!s_info_zjtxornot1(A4816,"")</f>
        <v>1</v>
      </c>
      <c r="AC4816" s="22" t="str">
        <f>[1]!s_info_nature1(A4816,"")</f>
        <v>民营企业</v>
      </c>
      <c r="AD4816" s="6" t="str">
        <f>[1]!s_info_city(A4816)</f>
        <v>常州市</v>
      </c>
      <c r="AE4816" s="6" t="str">
        <f>[1]!s_info_province(A4816)</f>
        <v>江苏省</v>
      </c>
      <c r="AF4816">
        <v>119.946973</v>
      </c>
      <c r="AG4816">
        <v>31.772752000000001</v>
      </c>
    </row>
    <row r="4817" spans="1:33" x14ac:dyDescent="0.3">
      <c r="A4817" s="12" t="s">
        <v>9848</v>
      </c>
      <c r="B4817" s="12" t="s">
        <v>9849</v>
      </c>
      <c r="C4817" s="16" t="str">
        <f>[1]!s_info_mkt(A4817)</f>
        <v>创业板</v>
      </c>
      <c r="D4817" s="16" t="str">
        <f>[1]!s_ipo_listeddate(A4817)</f>
        <v>2010-05-26</v>
      </c>
      <c r="E4817" s="16" t="str">
        <f>[1]!lastradeday_s("000002","")</f>
        <v>2026-06-22</v>
      </c>
      <c r="F4817" s="16" t="str">
        <f>[1]!s_info_industry_csrc2023(A4817,"",3)</f>
        <v>软件和信息技术服务业</v>
      </c>
      <c r="G4817" s="16" t="str">
        <f>[1]!s_info_industry_csrc2023(A4817,"",1)</f>
        <v>信息传输、软件和信息技术服务业</v>
      </c>
      <c r="H4817" s="16">
        <f>[1]!s_is(A4817,83,"FY","YTD","20251231",1,"",100000000)</f>
        <v>7.5845684357000005</v>
      </c>
      <c r="I4817" s="16">
        <f>[1]!s_is(A4817,83,"FY","YTD","20241231",1,"",100000000)</f>
        <v>8.6265040646000006</v>
      </c>
      <c r="J4817" s="16">
        <f t="shared" si="225"/>
        <v>-0.12078306821597884</v>
      </c>
      <c r="K4817" s="16">
        <f>[1]!s_is(A4817,61,"FY","YTD","20251231",1,"",100000000)</f>
        <v>-1.3289153647</v>
      </c>
      <c r="L4817" s="16">
        <f>[1]!s_is(A4817,61,"FY","YTD","20241231",1,"",100000000)</f>
        <v>-1.2911209908000001</v>
      </c>
      <c r="M4817" s="16">
        <f t="shared" si="226"/>
        <v>-2.9272526873396994E-2</v>
      </c>
      <c r="N4817" s="16">
        <f>[1]!s_fa_roe(A4817,"20251231")</f>
        <v>-27.310500000000001</v>
      </c>
      <c r="O4817" s="16">
        <f>[1]!s_stmnote_rdexp(A4817,"20251231",1,10000)</f>
        <v>7125.6733459999996</v>
      </c>
      <c r="P4817" s="20">
        <f t="shared" si="227"/>
        <v>9.3949621608791667E-2</v>
      </c>
      <c r="Q4817" s="16">
        <f>[1]!s_margin_tradingbalance(A4817,"",10000)</f>
        <v>117452.4137</v>
      </c>
      <c r="R4817" s="16">
        <f>[1]!s_margin_seclendingbalance(A4817,"",10000)</f>
        <v>342.392</v>
      </c>
      <c r="S4817" s="17">
        <f>[1]!s_val_ev(A4817,"",100000000)</f>
        <v>228.59821307249999</v>
      </c>
      <c r="T4817" s="17">
        <f>[1]!share_freesharesmv(A4817,"",100000000)</f>
        <v>142.45675600249999</v>
      </c>
      <c r="U4817" s="17">
        <f>[1]!s_dq_amount_btin(A4817,E4817,100000000)</f>
        <v>33.975253260000002</v>
      </c>
      <c r="V4817" s="17">
        <f>[1]!s_dq_turn(A4817,E4817)</f>
        <v>17.416989750784975</v>
      </c>
      <c r="W4817" s="2">
        <f>[1]!s_pq_amount(A4817,"20260101","",100000000)</f>
        <v>1806.1234303599999</v>
      </c>
      <c r="X4817" s="2">
        <f>[1]!s_pq_avgamount(A4817,"20260101","",100000000)</f>
        <v>16.419303912363638</v>
      </c>
      <c r="Y4817" s="17">
        <f>[1]!s_ipo_dilutedpe(A4817)</f>
        <v>60.87</v>
      </c>
      <c r="Z4817" s="12">
        <f>[1]!s_ipo_collection_total(A4817,100000000)</f>
        <v>4.2</v>
      </c>
      <c r="AA4817" s="2">
        <f>[1]!s_val_pe_ttm(A4817,E4817)</f>
        <v>-177.39425659179688</v>
      </c>
      <c r="AB4817" s="5">
        <f>[1]!s_info_zjtxornot1(A4817,"")</f>
        <v>1</v>
      </c>
      <c r="AC4817" s="22" t="str">
        <f>[1]!s_info_nature1(A4817,"")</f>
        <v>公众企业</v>
      </c>
      <c r="AD4817" s="6" t="str">
        <f>[1]!s_info_city(A4817)</f>
        <v>深圳市</v>
      </c>
      <c r="AE4817" s="6" t="str">
        <f>[1]!s_info_province(A4817)</f>
        <v>广东省</v>
      </c>
      <c r="AF4817">
        <v>114.085947</v>
      </c>
      <c r="AG4817">
        <v>22.547000000000001</v>
      </c>
    </row>
    <row r="4818" spans="1:33" x14ac:dyDescent="0.3">
      <c r="A4818" s="12" t="s">
        <v>9850</v>
      </c>
      <c r="B4818" s="12" t="s">
        <v>9851</v>
      </c>
      <c r="C4818" s="16" t="str">
        <f>[1]!s_info_mkt(A4818)</f>
        <v>主板</v>
      </c>
      <c r="D4818" s="16" t="str">
        <f>[1]!s_ipo_listeddate(A4818)</f>
        <v>1999-08-31</v>
      </c>
      <c r="E4818" s="16" t="str">
        <f>[1]!lastradeday_s("000002","")</f>
        <v>2026-06-22</v>
      </c>
      <c r="F4818" s="16" t="str">
        <f>[1]!s_info_industry_csrc2023(A4818,"",3)</f>
        <v>有色金属冶炼和压延加工业</v>
      </c>
      <c r="G4818" s="16" t="str">
        <f>[1]!s_info_industry_csrc2023(A4818,"",1)</f>
        <v>制造业</v>
      </c>
      <c r="H4818" s="16">
        <f>[1]!s_is(A4818,83,"FY","YTD","20251231",1,"",100000000)</f>
        <v>412.40761541379999</v>
      </c>
      <c r="I4818" s="16">
        <f>[1]!s_is(A4818,83,"FY","YTD","20241231",1,"",100000000)</f>
        <v>383.72663537440002</v>
      </c>
      <c r="J4818" s="16">
        <f t="shared" si="225"/>
        <v>7.47432609451677E-2</v>
      </c>
      <c r="K4818" s="16">
        <f>[1]!s_is(A4818,61,"FY","YTD","20251231",1,"",100000000)</f>
        <v>40.053591850499998</v>
      </c>
      <c r="L4818" s="16">
        <f>[1]!s_is(A4818,61,"FY","YTD","20241231",1,"",100000000)</f>
        <v>43.067792958100007</v>
      </c>
      <c r="M4818" s="16">
        <f t="shared" si="226"/>
        <v>-6.9987359476081784E-2</v>
      </c>
      <c r="N4818" s="16">
        <f>[1]!s_fa_roe(A4818,"20251231")</f>
        <v>17.320900000000002</v>
      </c>
      <c r="O4818" s="16">
        <f>[1]!s_stmnote_rdexp(A4818,"20251231",1,10000)</f>
        <v>32665.209792000001</v>
      </c>
      <c r="P4818" s="20">
        <f t="shared" si="227"/>
        <v>7.9206126587222474E-3</v>
      </c>
      <c r="Q4818" s="16">
        <f>[1]!s_margin_tradingbalance(A4818,"",10000)</f>
        <v>226414.7029</v>
      </c>
      <c r="R4818" s="16">
        <f>[1]!s_margin_seclendingbalance(A4818,"",10000)</f>
        <v>148.61240000000001</v>
      </c>
      <c r="S4818" s="17">
        <f>[1]!s_val_ev(A4818,"",100000000)</f>
        <v>564.72500458889999</v>
      </c>
      <c r="T4818" s="17">
        <f>[1]!share_freesharesmv(A4818,"",100000000)</f>
        <v>379.6916601762</v>
      </c>
      <c r="U4818" s="17">
        <f>[1]!s_dq_amount_btin(A4818,E4818,100000000)</f>
        <v>17.216041950000001</v>
      </c>
      <c r="V4818" s="17">
        <f>[1]!s_dq_turn(A4818,E4818)</f>
        <v>3.1408597129899101</v>
      </c>
      <c r="W4818" s="2">
        <f>[1]!s_pq_amount(A4818,"20260101","",100000000)</f>
        <v>1786.3753122400001</v>
      </c>
      <c r="X4818" s="2">
        <f>[1]!s_pq_avgamount(A4818,"20260101","",100000000)</f>
        <v>16.239775565818181</v>
      </c>
      <c r="Y4818" s="17">
        <f>[1]!s_ipo_dilutedpe(A4818)</f>
        <v>0</v>
      </c>
      <c r="Z4818" s="12">
        <f>[1]!s_ipo_collection_total(A4818,100000000)</f>
        <v>5.25</v>
      </c>
      <c r="AA4818" s="2">
        <f>[1]!s_val_pe_ttm(A4818,E4818)</f>
        <v>10.108220100402832</v>
      </c>
      <c r="AB4818" s="5">
        <f>[1]!s_info_zjtxornot1(A4818,"")</f>
        <v>0</v>
      </c>
      <c r="AC4818" s="22" t="str">
        <f>[1]!s_info_nature1(A4818,"")</f>
        <v>地方国有企业</v>
      </c>
      <c r="AD4818" s="6" t="str">
        <f>[1]!s_info_city(A4818)</f>
        <v>永城市</v>
      </c>
      <c r="AE4818" s="6" t="str">
        <f>[1]!s_info_province(A4818)</f>
        <v>河南省</v>
      </c>
      <c r="AF4818">
        <v>116.330775</v>
      </c>
      <c r="AG4818">
        <v>33.972012999999997</v>
      </c>
    </row>
    <row r="4819" spans="1:33" x14ac:dyDescent="0.3">
      <c r="A4819" s="12" t="s">
        <v>9852</v>
      </c>
      <c r="B4819" s="12" t="s">
        <v>9853</v>
      </c>
      <c r="C4819" s="16" t="str">
        <f>[1]!s_info_mkt(A4819)</f>
        <v>主板</v>
      </c>
      <c r="D4819" s="16" t="str">
        <f>[1]!s_ipo_listeddate(A4819)</f>
        <v>2003-08-21</v>
      </c>
      <c r="E4819" s="16" t="str">
        <f>[1]!lastradeday_s("000002","")</f>
        <v>2026-06-22</v>
      </c>
      <c r="F4819" s="16" t="str">
        <f>[1]!s_info_industry_csrc2023(A4819,"",3)</f>
        <v>煤炭开采和洗选业</v>
      </c>
      <c r="G4819" s="16" t="str">
        <f>[1]!s_info_industry_csrc2023(A4819,"",1)</f>
        <v>采矿业</v>
      </c>
      <c r="H4819" s="16">
        <f>[1]!s_is(A4819,83,"FY","YTD","20251231",1,"",100000000)</f>
        <v>214.44330070740003</v>
      </c>
      <c r="I4819" s="16">
        <f>[1]!s_is(A4819,83,"FY","YTD","20241231",1,"",100000000)</f>
        <v>250.6019642343</v>
      </c>
      <c r="J4819" s="16">
        <f t="shared" si="225"/>
        <v>-0.14428723109725294</v>
      </c>
      <c r="K4819" s="16">
        <f>[1]!s_is(A4819,61,"FY","YTD","20251231",1,"",100000000)</f>
        <v>17.030310895100001</v>
      </c>
      <c r="L4819" s="16">
        <f>[1]!s_is(A4819,61,"FY","YTD","20241231",1,"",100000000)</f>
        <v>22.247542886399998</v>
      </c>
      <c r="M4819" s="16">
        <f t="shared" si="226"/>
        <v>-0.23450823391779185</v>
      </c>
      <c r="N4819" s="16">
        <f>[1]!s_fa_roe(A4819,"20251231")</f>
        <v>4.9065000000000003</v>
      </c>
      <c r="O4819" s="16">
        <f>[1]!s_stmnote_rdexp(A4819,"20251231",1,10000)</f>
        <v>85670.266819000011</v>
      </c>
      <c r="P4819" s="20">
        <f t="shared" si="227"/>
        <v>3.9950078429306556E-2</v>
      </c>
      <c r="Q4819" s="16">
        <f>[1]!s_margin_tradingbalance(A4819,"",10000)</f>
        <v>105760.59299999999</v>
      </c>
      <c r="R4819" s="16">
        <f>[1]!s_margin_seclendingbalance(A4819,"",10000)</f>
        <v>719.26739999999995</v>
      </c>
      <c r="S4819" s="17">
        <f>[1]!s_val_ev(A4819,"",100000000)</f>
        <v>301.58699999999999</v>
      </c>
      <c r="T4819" s="17">
        <f>[1]!share_freesharesmv(A4819,"",100000000)</f>
        <v>134.1344137188</v>
      </c>
      <c r="U4819" s="17">
        <f>[1]!s_dq_amount_btin(A4819,E4819,100000000)</f>
        <v>3.2652138599999998</v>
      </c>
      <c r="V4819" s="17">
        <f>[1]!s_dq_turn(A4819,E4819)</f>
        <v>1.0954373388773389</v>
      </c>
      <c r="W4819" s="2">
        <f>[1]!s_pq_amount(A4819,"20260101","",100000000)</f>
        <v>579.94484924000005</v>
      </c>
      <c r="X4819" s="2">
        <f>[1]!s_pq_avgamount(A4819,"20260101","",100000000)</f>
        <v>5.2722259021818179</v>
      </c>
      <c r="Y4819" s="17">
        <f>[1]!s_ipo_dilutedpe(A4819)</f>
        <v>15.77</v>
      </c>
      <c r="Z4819" s="12">
        <f>[1]!s_ipo_collection_total(A4819,100000000)</f>
        <v>12.3</v>
      </c>
      <c r="AA4819" s="2">
        <f>[1]!s_val_pe_ttm(A4819,E4819)</f>
        <v>18.971269607543945</v>
      </c>
      <c r="AB4819" s="5">
        <f>[1]!s_info_zjtxornot1(A4819,"")</f>
        <v>0</v>
      </c>
      <c r="AC4819" s="22" t="str">
        <f>[1]!s_info_nature1(A4819,"")</f>
        <v>地方国有企业</v>
      </c>
      <c r="AD4819" s="6" t="str">
        <f>[1]!s_info_city(A4819)</f>
        <v>阳泉市</v>
      </c>
      <c r="AE4819" s="6" t="str">
        <f>[1]!s_info_province(A4819)</f>
        <v>山西省</v>
      </c>
      <c r="AF4819">
        <v>113.583285</v>
      </c>
      <c r="AG4819">
        <v>37.861187999999999</v>
      </c>
    </row>
    <row r="4820" spans="1:33" x14ac:dyDescent="0.3">
      <c r="A4820" s="12" t="s">
        <v>9854</v>
      </c>
      <c r="B4820" s="12" t="s">
        <v>9855</v>
      </c>
      <c r="C4820" s="16" t="str">
        <f>[1]!s_info_mkt(A4820)</f>
        <v>主板</v>
      </c>
      <c r="D4820" s="16" t="str">
        <f>[1]!s_ipo_listeddate(A4820)</f>
        <v>2008-01-30</v>
      </c>
      <c r="E4820" s="16" t="str">
        <f>[1]!lastradeday_s("000002","")</f>
        <v>2026-06-22</v>
      </c>
      <c r="F4820" s="16" t="str">
        <f>[1]!s_info_industry_csrc2023(A4820,"",3)</f>
        <v>商务服务业</v>
      </c>
      <c r="G4820" s="16" t="str">
        <f>[1]!s_info_industry_csrc2023(A4820,"",1)</f>
        <v>租赁和商务服务业</v>
      </c>
      <c r="H4820" s="16">
        <f>[1]!s_is(A4820,83,"FY","YTD","20251231",1,"",100000000)</f>
        <v>2.6575532436000002</v>
      </c>
      <c r="I4820" s="16">
        <f>[1]!s_is(A4820,83,"FY","YTD","20241231",1,"",100000000)</f>
        <v>2.3913582293000002</v>
      </c>
      <c r="J4820" s="16">
        <f t="shared" si="225"/>
        <v>0.11131540688402874</v>
      </c>
      <c r="K4820" s="16">
        <f>[1]!s_is(A4820,61,"FY","YTD","20251231",1,"",100000000)</f>
        <v>0.15415977109999998</v>
      </c>
      <c r="L4820" s="16">
        <f>[1]!s_is(A4820,61,"FY","YTD","20241231",1,"",100000000)</f>
        <v>0.28504796830000001</v>
      </c>
      <c r="M4820" s="16">
        <f t="shared" si="226"/>
        <v>-0.45917954785156073</v>
      </c>
      <c r="N4820" s="16">
        <f>[1]!s_fa_roe(A4820,"20251231")</f>
        <v>2.3715000000000002</v>
      </c>
      <c r="O4820" s="16">
        <f>[1]!s_stmnote_rdexp(A4820,"20251231",1,10000)</f>
        <v>0</v>
      </c>
      <c r="P4820" s="20">
        <f t="shared" si="227"/>
        <v>0</v>
      </c>
      <c r="Q4820" s="16">
        <f>[1]!s_margin_tradingbalance(A4820,"",10000)</f>
        <v>26967.11</v>
      </c>
      <c r="R4820" s="16">
        <f>[1]!s_margin_seclendingbalance(A4820,"",10000)</f>
        <v>4.6800000000000001E-2</v>
      </c>
      <c r="S4820" s="17">
        <f>[1]!s_val_ev(A4820,"",100000000)</f>
        <v>61.474477079400003</v>
      </c>
      <c r="T4820" s="17">
        <f>[1]!share_freesharesmv(A4820,"",100000000)</f>
        <v>42.956644315200002</v>
      </c>
      <c r="U4820" s="17">
        <f>[1]!s_dq_amount_btin(A4820,E4820,100000000)</f>
        <v>1.69648577</v>
      </c>
      <c r="V4820" s="17">
        <f>[1]!s_dq_turn(A4820,E4820)</f>
        <v>2.7978826704047508</v>
      </c>
      <c r="W4820" s="2">
        <f>[1]!s_pq_amount(A4820,"20260101","",100000000)</f>
        <v>309.02468379999999</v>
      </c>
      <c r="X4820" s="2">
        <f>[1]!s_pq_avgamount(A4820,"20260101","",100000000)</f>
        <v>2.8093153072727275</v>
      </c>
      <c r="Y4820" s="17">
        <f>[1]!s_ipo_dilutedpe(A4820)</f>
        <v>29.96</v>
      </c>
      <c r="Z4820" s="12">
        <f>[1]!s_ipo_collection_total(A4820,100000000)</f>
        <v>2.7265000000000001</v>
      </c>
      <c r="AA4820" s="2">
        <f>[1]!s_val_pe_ttm(A4820,E4820)</f>
        <v>221.23252868652344</v>
      </c>
      <c r="AB4820" s="5">
        <f>[1]!s_info_zjtxornot1(A4820,"")</f>
        <v>0</v>
      </c>
      <c r="AC4820" s="22" t="str">
        <f>[1]!s_info_nature1(A4820,"")</f>
        <v>民营企业</v>
      </c>
      <c r="AD4820" s="6" t="str">
        <f>[1]!s_info_city(A4820)</f>
        <v>深圳市</v>
      </c>
      <c r="AE4820" s="6" t="str">
        <f>[1]!s_info_province(A4820)</f>
        <v>广东省</v>
      </c>
      <c r="AF4820">
        <v>114.085947</v>
      </c>
      <c r="AG4820">
        <v>22.547000000000001</v>
      </c>
    </row>
    <row r="4821" spans="1:33" x14ac:dyDescent="0.3">
      <c r="A4821" s="12" t="s">
        <v>9856</v>
      </c>
      <c r="B4821" s="12" t="s">
        <v>9857</v>
      </c>
      <c r="C4821" s="16" t="str">
        <f>[1]!s_info_mkt(A4821)</f>
        <v>创业板</v>
      </c>
      <c r="D4821" s="16" t="str">
        <f>[1]!s_ipo_listeddate(A4821)</f>
        <v>2017-04-25</v>
      </c>
      <c r="E4821" s="16" t="str">
        <f>[1]!lastradeday_s("000002","")</f>
        <v>2026-06-22</v>
      </c>
      <c r="F4821" s="16" t="str">
        <f>[1]!s_info_industry_csrc2023(A4821,"",3)</f>
        <v>专用设备制造业</v>
      </c>
      <c r="G4821" s="16" t="str">
        <f>[1]!s_info_industry_csrc2023(A4821,"",1)</f>
        <v>制造业</v>
      </c>
      <c r="H4821" s="16">
        <f>[1]!s_is(A4821,83,"FY","YTD","20251231",1,"",100000000)</f>
        <v>9.5494100160999995</v>
      </c>
      <c r="I4821" s="16">
        <f>[1]!s_is(A4821,83,"FY","YTD","20241231",1,"",100000000)</f>
        <v>10.909919042</v>
      </c>
      <c r="J4821" s="16">
        <f t="shared" si="225"/>
        <v>-0.12470386083182095</v>
      </c>
      <c r="K4821" s="16">
        <f>[1]!s_is(A4821,61,"FY","YTD","20251231",1,"",100000000)</f>
        <v>-2.2003532958000003</v>
      </c>
      <c r="L4821" s="16">
        <f>[1]!s_is(A4821,61,"FY","YTD","20241231",1,"",100000000)</f>
        <v>-0.82448794900000011</v>
      </c>
      <c r="M4821" s="16">
        <f t="shared" si="226"/>
        <v>-1.6687513122159654</v>
      </c>
      <c r="N4821" s="16">
        <f>[1]!s_fa_roe(A4821,"20251231")</f>
        <v>-22.611999999999998</v>
      </c>
      <c r="O4821" s="16">
        <f>[1]!s_stmnote_rdexp(A4821,"20251231",1,10000)</f>
        <v>15675.308558000001</v>
      </c>
      <c r="P4821" s="20">
        <f t="shared" si="227"/>
        <v>0.16414949752468405</v>
      </c>
      <c r="Q4821" s="16">
        <f>[1]!s_margin_tradingbalance(A4821,"",10000)</f>
        <v>89196.984100000001</v>
      </c>
      <c r="R4821" s="16">
        <f>[1]!s_margin_seclendingbalance(A4821,"",10000)</f>
        <v>0</v>
      </c>
      <c r="S4821" s="17">
        <f>[1]!s_val_ev(A4821,"",100000000)</f>
        <v>77.607507420000005</v>
      </c>
      <c r="T4821" s="17">
        <f>[1]!share_freesharesmv(A4821,"",100000000)</f>
        <v>53.372180939899998</v>
      </c>
      <c r="U4821" s="17">
        <f>[1]!s_dq_amount_btin(A4821,E4821,100000000)</f>
        <v>2.0076102599999999</v>
      </c>
      <c r="V4821" s="17">
        <f>[1]!s_dq_turn(A4821,E4821)</f>
        <v>3.3996246337516425</v>
      </c>
      <c r="W4821" s="2">
        <f>[1]!s_pq_amount(A4821,"20260101","",100000000)</f>
        <v>261.79518211999999</v>
      </c>
      <c r="X4821" s="2">
        <f>[1]!s_pq_avgamount(A4821,"20260101","",100000000)</f>
        <v>2.3799562010909088</v>
      </c>
      <c r="Y4821" s="17">
        <f>[1]!s_ipo_dilutedpe(A4821)</f>
        <v>22.99</v>
      </c>
      <c r="Z4821" s="12">
        <f>[1]!s_ipo_collection_total(A4821,100000000)</f>
        <v>2.6758000000000002</v>
      </c>
      <c r="AA4821" s="2">
        <f>[1]!s_val_pe_ttm(A4821,E4821)</f>
        <v>-33.443775177001953</v>
      </c>
      <c r="AB4821" s="5">
        <f>[1]!s_info_zjtxornot1(A4821,"")</f>
        <v>0</v>
      </c>
      <c r="AC4821" s="22" t="str">
        <f>[1]!s_info_nature1(A4821,"")</f>
        <v>民营企业</v>
      </c>
      <c r="AD4821" s="6" t="str">
        <f>[1]!s_info_city(A4821)</f>
        <v>福州市</v>
      </c>
      <c r="AE4821" s="6" t="str">
        <f>[1]!s_info_province(A4821)</f>
        <v>福建省</v>
      </c>
      <c r="AF4821">
        <v>119.30623900000001</v>
      </c>
      <c r="AG4821">
        <v>26.075302000000001</v>
      </c>
    </row>
    <row r="4822" spans="1:33" x14ac:dyDescent="0.3">
      <c r="A4822" s="12" t="s">
        <v>9858</v>
      </c>
      <c r="B4822" s="12" t="s">
        <v>9859</v>
      </c>
      <c r="C4822" s="16" t="str">
        <f>[1]!s_info_mkt(A4822)</f>
        <v>创业板</v>
      </c>
      <c r="D4822" s="16" t="str">
        <f>[1]!s_ipo_listeddate(A4822)</f>
        <v>2021-08-03</v>
      </c>
      <c r="E4822" s="16" t="str">
        <f>[1]!lastradeday_s("000002","")</f>
        <v>2026-06-22</v>
      </c>
      <c r="F4822" s="16" t="str">
        <f>[1]!s_info_industry_csrc2023(A4822,"",3)</f>
        <v>金属制品业</v>
      </c>
      <c r="G4822" s="16" t="str">
        <f>[1]!s_info_industry_csrc2023(A4822,"",1)</f>
        <v>制造业</v>
      </c>
      <c r="H4822" s="16">
        <f>[1]!s_is(A4822,83,"FY","YTD","20251231",1,"",100000000)</f>
        <v>7.0574324430999997</v>
      </c>
      <c r="I4822" s="16">
        <f>[1]!s_is(A4822,83,"FY","YTD","20241231",1,"",100000000)</f>
        <v>5.7866264308000002</v>
      </c>
      <c r="J4822" s="16">
        <f t="shared" si="225"/>
        <v>0.21961086092165627</v>
      </c>
      <c r="K4822" s="16">
        <f>[1]!s_is(A4822,61,"FY","YTD","20251231",1,"",100000000)</f>
        <v>-0.78441652969999998</v>
      </c>
      <c r="L4822" s="16">
        <f>[1]!s_is(A4822,61,"FY","YTD","20241231",1,"",100000000)</f>
        <v>-1.5359098303000001</v>
      </c>
      <c r="M4822" s="16">
        <f t="shared" si="226"/>
        <v>0.48928217384559314</v>
      </c>
      <c r="N4822" s="16">
        <f>[1]!s_fa_roe(A4822,"20251231")</f>
        <v>-9.3035999999999994</v>
      </c>
      <c r="O4822" s="16">
        <f>[1]!s_stmnote_rdexp(A4822,"20251231",1,10000)</f>
        <v>2320.8666619999999</v>
      </c>
      <c r="P4822" s="20">
        <f t="shared" si="227"/>
        <v>3.2885425127506453E-2</v>
      </c>
      <c r="Q4822" s="16">
        <f>[1]!s_margin_tradingbalance(A4822,"",10000)</f>
        <v>14163.8379</v>
      </c>
      <c r="R4822" s="16">
        <f>[1]!s_margin_seclendingbalance(A4822,"",10000)</f>
        <v>0.2777</v>
      </c>
      <c r="S4822" s="17">
        <f>[1]!s_val_ev(A4822,"",100000000)</f>
        <v>27.790290683400002</v>
      </c>
      <c r="T4822" s="17">
        <f>[1]!share_freesharesmv(A4822,"",100000000)</f>
        <v>17.141927464199998</v>
      </c>
      <c r="U4822" s="17">
        <f>[1]!s_dq_amount_btin(A4822,E4822,100000000)</f>
        <v>0.74392566000000004</v>
      </c>
      <c r="V4822" s="17">
        <f>[1]!s_dq_turn(A4822,E4822)</f>
        <v>2.8373691531550014</v>
      </c>
      <c r="W4822" s="2">
        <f>[1]!s_pq_amount(A4822,"20260101","",100000000)</f>
        <v>258.84181437000001</v>
      </c>
      <c r="X4822" s="2">
        <f>[1]!s_pq_avgamount(A4822,"20260101","",100000000)</f>
        <v>2.3531074033636363</v>
      </c>
      <c r="Y4822" s="17">
        <f>[1]!s_ipo_dilutedpe(A4822)</f>
        <v>10.53</v>
      </c>
      <c r="Z4822" s="12">
        <f>[1]!s_ipo_collection_total(A4822,100000000)</f>
        <v>3.3925000000000001</v>
      </c>
      <c r="AA4822" s="2">
        <f>[1]!s_val_pe_ttm(A4822,E4822)</f>
        <v>-33.300773620605469</v>
      </c>
      <c r="AB4822" s="5">
        <f>[1]!s_info_zjtxornot1(A4822,"")</f>
        <v>1</v>
      </c>
      <c r="AC4822" s="22" t="str">
        <f>[1]!s_info_nature1(A4822,"")</f>
        <v>民营企业</v>
      </c>
      <c r="AD4822" s="6" t="str">
        <f>[1]!s_info_city(A4822)</f>
        <v>张家港市</v>
      </c>
      <c r="AE4822" s="6" t="str">
        <f>[1]!s_info_province(A4822)</f>
        <v>江苏省</v>
      </c>
      <c r="AF4822">
        <v>120.627279</v>
      </c>
      <c r="AG4822">
        <v>31.907812</v>
      </c>
    </row>
    <row r="4823" spans="1:33" x14ac:dyDescent="0.3">
      <c r="A4823" s="12" t="s">
        <v>9860</v>
      </c>
      <c r="B4823" s="12" t="s">
        <v>9861</v>
      </c>
      <c r="C4823" s="16" t="str">
        <f>[1]!s_info_mkt(A4823)</f>
        <v>主板</v>
      </c>
      <c r="D4823" s="16" t="str">
        <f>[1]!s_ipo_listeddate(A4823)</f>
        <v>1998-04-08</v>
      </c>
      <c r="E4823" s="16" t="str">
        <f>[1]!lastradeday_s("000002","")</f>
        <v>2026-06-22</v>
      </c>
      <c r="F4823" s="16" t="str">
        <f>[1]!s_info_industry_csrc2023(A4823,"",3)</f>
        <v>有色金属冶炼和压延加工业</v>
      </c>
      <c r="G4823" s="16" t="str">
        <f>[1]!s_info_industry_csrc2023(A4823,"",1)</f>
        <v>制造业</v>
      </c>
      <c r="H4823" s="16">
        <f>[1]!s_is(A4823,83,"FY","YTD","20251231",1,"",100000000)</f>
        <v>600.42935758930003</v>
      </c>
      <c r="I4823" s="16">
        <f>[1]!s_is(A4823,83,"FY","YTD","20241231",1,"",100000000)</f>
        <v>544.50459133319998</v>
      </c>
      <c r="J4823" s="16">
        <f t="shared" si="225"/>
        <v>0.10270761192145361</v>
      </c>
      <c r="K4823" s="16">
        <f>[1]!s_is(A4823,61,"FY","YTD","20251231",1,"",100000000)</f>
        <v>60.546865525900003</v>
      </c>
      <c r="L4823" s="16">
        <f>[1]!s_is(A4823,61,"FY","YTD","20241231",1,"",100000000)</f>
        <v>44.116708005299998</v>
      </c>
      <c r="M4823" s="16">
        <f t="shared" si="226"/>
        <v>0.37242483094219436</v>
      </c>
      <c r="N4823" s="16">
        <f>[1]!s_fa_roe(A4823,"20251231")</f>
        <v>20.064299999999999</v>
      </c>
      <c r="O4823" s="16">
        <f>[1]!s_stmnote_rdexp(A4823,"20251231",1,10000)</f>
        <v>210940.77006800001</v>
      </c>
      <c r="P4823" s="20">
        <f t="shared" si="227"/>
        <v>3.5131654940211254E-2</v>
      </c>
      <c r="Q4823" s="16">
        <f>[1]!s_margin_tradingbalance(A4823,"",10000)</f>
        <v>238622.5969</v>
      </c>
      <c r="R4823" s="16">
        <f>[1]!s_margin_seclendingbalance(A4823,"",10000)</f>
        <v>386.47829999999999</v>
      </c>
      <c r="S4823" s="17">
        <f>[1]!s_val_ev(A4823,"",100000000)</f>
        <v>901.32212955950001</v>
      </c>
      <c r="T4823" s="17">
        <f>[1]!share_freesharesmv(A4823,"",100000000)</f>
        <v>521.83037856469991</v>
      </c>
      <c r="U4823" s="17">
        <f>[1]!s_dq_amount_btin(A4823,E4823,100000000)</f>
        <v>31.99345993</v>
      </c>
      <c r="V4823" s="17">
        <f>[1]!s_dq_turn(A4823,E4823)</f>
        <v>3.6799119784818886</v>
      </c>
      <c r="W4823" s="2">
        <f>[1]!s_pq_amount(A4823,"20260101","",100000000)</f>
        <v>2531.75317584</v>
      </c>
      <c r="X4823" s="2">
        <f>[1]!s_pq_avgamount(A4823,"20260101","",100000000)</f>
        <v>23.015937962181816</v>
      </c>
      <c r="Y4823" s="17">
        <f>[1]!s_ipo_dilutedpe(A4823)</f>
        <v>0</v>
      </c>
      <c r="Z4823" s="12">
        <f>[1]!s_ipo_collection_total(A4823,100000000)</f>
        <v>3.92</v>
      </c>
      <c r="AA4823" s="2">
        <f>[1]!s_val_pe_ttm(A4823,E4823)</f>
        <v>10.3836669921875</v>
      </c>
      <c r="AB4823" s="5">
        <f>[1]!s_info_zjtxornot1(A4823,"")</f>
        <v>0</v>
      </c>
      <c r="AC4823" s="22" t="str">
        <f>[1]!s_info_nature1(A4823,"")</f>
        <v>中央国有企业</v>
      </c>
      <c r="AD4823" s="6" t="str">
        <f>[1]!s_info_city(A4823)</f>
        <v>昆明市</v>
      </c>
      <c r="AE4823" s="6" t="str">
        <f>[1]!s_info_province(A4823)</f>
        <v>云南省</v>
      </c>
      <c r="AF4823">
        <v>102.71225099999999</v>
      </c>
      <c r="AG4823">
        <v>25.040609</v>
      </c>
    </row>
    <row r="4824" spans="1:33" x14ac:dyDescent="0.3">
      <c r="A4824" s="12" t="s">
        <v>441</v>
      </c>
      <c r="B4824" s="12" t="s">
        <v>442</v>
      </c>
      <c r="C4824" s="16" t="str">
        <f>[1]!s_info_mkt(A4824)</f>
        <v>北证</v>
      </c>
      <c r="D4824" s="16" t="str">
        <f>[1]!s_ipo_listeddate(A4824)</f>
        <v>2025-10-16</v>
      </c>
      <c r="E4824" s="16" t="str">
        <f>[1]!lastradeday_s("000002","")</f>
        <v>2026-06-22</v>
      </c>
      <c r="F4824" s="16" t="str">
        <f>[1]!s_info_industry_csrc2023(A4824,"",3)</f>
        <v>专用设备制造业</v>
      </c>
      <c r="G4824" s="16" t="str">
        <f>[1]!s_info_industry_csrc2023(A4824,"",1)</f>
        <v>制造业</v>
      </c>
      <c r="H4824" s="16">
        <f>[1]!s_is(A4824,83,"FY","YTD","20251231",1,"",100000000)</f>
        <v>2.9463118968000002</v>
      </c>
      <c r="I4824" s="16">
        <f>[1]!s_is(A4824,83,"FY","YTD","20241231",1,"",100000000)</f>
        <v>3.1398231491000002</v>
      </c>
      <c r="J4824" s="16">
        <f t="shared" si="225"/>
        <v>-6.1631258548898837E-2</v>
      </c>
      <c r="K4824" s="16">
        <f>[1]!s_is(A4824,61,"FY","YTD","20251231",1,"",100000000)</f>
        <v>0.54431691979999997</v>
      </c>
      <c r="L4824" s="16">
        <f>[1]!s_is(A4824,61,"FY","YTD","20241231",1,"",100000000)</f>
        <v>0.49163867960000002</v>
      </c>
      <c r="M4824" s="16">
        <f t="shared" si="226"/>
        <v>0.10714828264297524</v>
      </c>
      <c r="N4824" s="16">
        <f>[1]!s_fa_roe(A4824,"20251231")</f>
        <v>11.9191</v>
      </c>
      <c r="O4824" s="16">
        <f>[1]!s_stmnote_rdexp(A4824,"20251231",1,10000)</f>
        <v>1565.0487539999999</v>
      </c>
      <c r="P4824" s="20">
        <f t="shared" si="227"/>
        <v>5.3118909634102388E-2</v>
      </c>
      <c r="Q4824" s="16">
        <f>[1]!s_margin_tradingbalance(A4824,"",10000)</f>
        <v>4101.8729000000003</v>
      </c>
      <c r="R4824" s="16">
        <f>[1]!s_margin_seclendingbalance(A4824,"",10000)</f>
        <v>0</v>
      </c>
      <c r="S4824" s="17">
        <f>[1]!s_val_ev(A4824,"",100000000)</f>
        <v>18.703644399999998</v>
      </c>
      <c r="T4824" s="17">
        <f>[1]!share_freesharesmv(A4824,"",100000000)</f>
        <v>5.0031264919999989</v>
      </c>
      <c r="U4824" s="17">
        <f>[1]!s_dq_amount_btin(A4824,E4824,100000000)</f>
        <v>0.27708822</v>
      </c>
      <c r="V4824" s="17">
        <f>[1]!s_dq_turn(A4824,E4824)</f>
        <v>5.7682344242436967</v>
      </c>
      <c r="W4824" s="2">
        <f>[1]!s_pq_amount(A4824,"20260101","",100000000)</f>
        <v>80.397908290000004</v>
      </c>
      <c r="X4824" s="2">
        <f>[1]!s_pq_avgamount(A4824,"20260101","",100000000)</f>
        <v>0.73089007536363626</v>
      </c>
      <c r="Y4824" s="17">
        <f>[1]!s_ipo_dilutedpe(A4824)</f>
        <v>15.48</v>
      </c>
      <c r="Z4824" s="12">
        <f>[1]!s_ipo_collection_total(A4824,100000000)</f>
        <v>1.8388500000000001</v>
      </c>
      <c r="AA4824" s="2">
        <f>[1]!s_val_pe_ttm(A4824,E4824)</f>
        <v>32.896846771240234</v>
      </c>
      <c r="AB4824" s="5">
        <f>[1]!s_info_zjtxornot1(A4824,"")</f>
        <v>1</v>
      </c>
      <c r="AC4824" s="22" t="str">
        <f>[1]!s_info_nature1(A4824,"")</f>
        <v>民营企业</v>
      </c>
      <c r="AD4824" s="6" t="str">
        <f>[1]!s_info_city(A4824)</f>
        <v>扬中市</v>
      </c>
      <c r="AE4824" s="6" t="str">
        <f>[1]!s_info_province(A4824)</f>
        <v>江苏省</v>
      </c>
      <c r="AF4824">
        <v>119.84513800000001</v>
      </c>
      <c r="AG4824">
        <v>32.189469000000003</v>
      </c>
    </row>
    <row r="4825" spans="1:33" x14ac:dyDescent="0.3">
      <c r="A4825" s="12" t="s">
        <v>9862</v>
      </c>
      <c r="B4825" s="12" t="s">
        <v>9863</v>
      </c>
      <c r="C4825" s="16" t="str">
        <f>[1]!s_info_mkt(A4825)</f>
        <v>主板</v>
      </c>
      <c r="D4825" s="16" t="str">
        <f>[1]!s_ipo_listeddate(A4825)</f>
        <v>2012-03-29</v>
      </c>
      <c r="E4825" s="16" t="str">
        <f>[1]!lastradeday_s("000002","")</f>
        <v>2026-06-22</v>
      </c>
      <c r="F4825" s="16" t="str">
        <f>[1]!s_info_industry_csrc2023(A4825,"",3)</f>
        <v>汽车制造业</v>
      </c>
      <c r="G4825" s="16" t="str">
        <f>[1]!s_info_industry_csrc2023(A4825,"",1)</f>
        <v>制造业</v>
      </c>
      <c r="H4825" s="16">
        <f>[1]!s_is(A4825,83,"FY","YTD","20251231",1,"",100000000)</f>
        <v>965.42390396999997</v>
      </c>
      <c r="I4825" s="16">
        <f>[1]!s_is(A4825,83,"FY","YTD","20241231",1,"",100000000)</f>
        <v>1077.83806936</v>
      </c>
      <c r="J4825" s="16">
        <f t="shared" si="225"/>
        <v>-0.10429596855560075</v>
      </c>
      <c r="K4825" s="16">
        <f>[1]!s_is(A4825,61,"FY","YTD","20251231",1,"",100000000)</f>
        <v>-87.836212430000003</v>
      </c>
      <c r="L4825" s="16">
        <f>[1]!s_is(A4825,61,"FY","YTD","20241231",1,"",100000000)</f>
        <v>8.2358189300000006</v>
      </c>
      <c r="M4825" s="16">
        <f t="shared" si="226"/>
        <v>-11.665146135018293</v>
      </c>
      <c r="N4825" s="16">
        <f>[1]!s_fa_roe(A4825,"20251231")</f>
        <v>-8.0001999999999995</v>
      </c>
      <c r="O4825" s="16">
        <f>[1]!s_stmnote_rdexp(A4825,"20251231",1,10000)</f>
        <v>770700</v>
      </c>
      <c r="P4825" s="20">
        <f t="shared" si="227"/>
        <v>7.9830217258008679E-2</v>
      </c>
      <c r="Q4825" s="16">
        <f>[1]!s_margin_tradingbalance(A4825,"",10000)</f>
        <v>228363.8615</v>
      </c>
      <c r="R4825" s="16">
        <f>[1]!s_margin_seclendingbalance(A4825,"",10000)</f>
        <v>204.9418</v>
      </c>
      <c r="S4825" s="17">
        <f>[1]!s_val_ev(A4825,"",100000000)</f>
        <v>461.14213588620652</v>
      </c>
      <c r="T4825" s="17">
        <f>[1]!share_freesharesmv(A4825,"",100000000)</f>
        <v>97.940423240000001</v>
      </c>
      <c r="U4825" s="17">
        <f>[1]!s_dq_amount_btin(A4825,E4825,100000000)</f>
        <v>2.0627682200000002</v>
      </c>
      <c r="V4825" s="17">
        <f>[1]!s_dq_turn(A4825,E4825)</f>
        <v>0.5169416746678126</v>
      </c>
      <c r="W4825" s="2">
        <f>[1]!s_pq_amount(A4825,"20260101","",100000000)</f>
        <v>199.47695014000001</v>
      </c>
      <c r="X4825" s="2">
        <f>[1]!s_pq_avgamount(A4825,"20260101","",100000000)</f>
        <v>1.8134268194545453</v>
      </c>
      <c r="Y4825" s="17">
        <f>[1]!s_ipo_dilutedpe(A4825)</f>
        <v>0</v>
      </c>
      <c r="Z4825" s="12">
        <f>[1]!s_ipo_collection_total(A4825,100000000)</f>
        <v>0</v>
      </c>
      <c r="AA4825" s="2">
        <f>[1]!s_val_pe_ttm(A4825,E4825)</f>
        <v>-6.4402589797973633</v>
      </c>
      <c r="AB4825" s="5">
        <f>[1]!s_info_zjtxornot1(A4825,"")</f>
        <v>1</v>
      </c>
      <c r="AC4825" s="22" t="str">
        <f>[1]!s_info_nature1(A4825,"")</f>
        <v>地方国有企业</v>
      </c>
      <c r="AD4825" s="6" t="str">
        <f>[1]!s_info_city(A4825)</f>
        <v>广州市</v>
      </c>
      <c r="AE4825" s="6" t="str">
        <f>[1]!s_info_province(A4825)</f>
        <v>广东省</v>
      </c>
      <c r="AF4825">
        <v>113.280637</v>
      </c>
      <c r="AG4825">
        <v>23.125177999999998</v>
      </c>
    </row>
    <row r="4826" spans="1:33" x14ac:dyDescent="0.3">
      <c r="A4826" s="12" t="s">
        <v>443</v>
      </c>
      <c r="B4826" s="12" t="s">
        <v>444</v>
      </c>
      <c r="C4826" s="16" t="str">
        <f>[1]!s_info_mkt(A4826)</f>
        <v>北证</v>
      </c>
      <c r="D4826" s="16" t="str">
        <f>[1]!s_ipo_listeddate(A4826)</f>
        <v>2020-07-27</v>
      </c>
      <c r="E4826" s="16" t="str">
        <f>[1]!lastradeday_s("000002","")</f>
        <v>2026-06-22</v>
      </c>
      <c r="F4826" s="16" t="str">
        <f>[1]!s_info_industry_csrc2023(A4826,"",3)</f>
        <v>电气机械和器材制造业</v>
      </c>
      <c r="G4826" s="16" t="str">
        <f>[1]!s_info_industry_csrc2023(A4826,"",1)</f>
        <v>制造业</v>
      </c>
      <c r="H4826" s="16">
        <f>[1]!s_is(A4826,83,"FY","YTD","20251231",1,"",100000000)</f>
        <v>38.124627407800006</v>
      </c>
      <c r="I4826" s="16">
        <f>[1]!s_is(A4826,83,"FY","YTD","20241231",1,"",100000000)</f>
        <v>35.847253109200004</v>
      </c>
      <c r="J4826" s="16">
        <f t="shared" si="225"/>
        <v>6.3529952815702062E-2</v>
      </c>
      <c r="K4826" s="16">
        <f>[1]!s_is(A4826,61,"FY","YTD","20251231",1,"",100000000)</f>
        <v>0.96622462890000005</v>
      </c>
      <c r="L4826" s="16">
        <f>[1]!s_is(A4826,61,"FY","YTD","20241231",1,"",100000000)</f>
        <v>1.3291642919</v>
      </c>
      <c r="M4826" s="16">
        <f t="shared" si="226"/>
        <v>-0.27305854153002312</v>
      </c>
      <c r="N4826" s="16">
        <f>[1]!s_fa_roe(A4826,"20251231")</f>
        <v>8.4977</v>
      </c>
      <c r="O4826" s="16">
        <f>[1]!s_stmnote_rdexp(A4826,"20251231",1,10000)</f>
        <v>13012.474012000001</v>
      </c>
      <c r="P4826" s="20">
        <f t="shared" si="227"/>
        <v>3.4131412938970124E-2</v>
      </c>
      <c r="Q4826" s="16">
        <f>[1]!s_margin_tradingbalance(A4826,"",10000)</f>
        <v>2879.9614000000001</v>
      </c>
      <c r="R4826" s="16">
        <f>[1]!s_margin_seclendingbalance(A4826,"",10000)</f>
        <v>0</v>
      </c>
      <c r="S4826" s="17">
        <f>[1]!s_val_ev(A4826,"",100000000)</f>
        <v>25.504128000000001</v>
      </c>
      <c r="T4826" s="17">
        <f>[1]!share_freesharesmv(A4826,"",100000000)</f>
        <v>10.611085149999999</v>
      </c>
      <c r="U4826" s="17">
        <f>[1]!s_dq_amount_btin(A4826,E4826,100000000)</f>
        <v>0.25825725999999999</v>
      </c>
      <c r="V4826" s="17">
        <f>[1]!s_dq_turn(A4826,E4826)</f>
        <v>1.8006035478490889</v>
      </c>
      <c r="W4826" s="2">
        <f>[1]!s_pq_amount(A4826,"20260101","",100000000)</f>
        <v>59.438003500000001</v>
      </c>
      <c r="X4826" s="2">
        <f>[1]!s_pq_avgamount(A4826,"20260101","",100000000)</f>
        <v>0.54034548636363633</v>
      </c>
      <c r="Y4826" s="17">
        <f>[1]!s_ipo_dilutedpe(A4826)</f>
        <v>19.73</v>
      </c>
      <c r="Z4826" s="12">
        <f>[1]!s_ipo_collection_total(A4826,100000000)</f>
        <v>3.64</v>
      </c>
      <c r="AA4826" s="2">
        <f>[1]!s_val_pe_ttm(A4826,E4826)</f>
        <v>29.231267929077148</v>
      </c>
      <c r="AB4826" s="5">
        <f>[1]!s_info_zjtxornot1(A4826,"")</f>
        <v>1</v>
      </c>
      <c r="AC4826" s="22" t="str">
        <f>[1]!s_info_nature1(A4826,"")</f>
        <v>民营企业</v>
      </c>
      <c r="AD4826" s="6" t="str">
        <f>[1]!s_info_city(A4826)</f>
        <v>宁波市</v>
      </c>
      <c r="AE4826" s="6" t="str">
        <f>[1]!s_info_province(A4826)</f>
        <v>浙江省</v>
      </c>
      <c r="AF4826">
        <v>121.549792</v>
      </c>
      <c r="AG4826">
        <v>29.868387999999999</v>
      </c>
    </row>
    <row r="4827" spans="1:33" x14ac:dyDescent="0.3">
      <c r="A4827" s="12" t="s">
        <v>9864</v>
      </c>
      <c r="B4827" s="12" t="s">
        <v>9865</v>
      </c>
      <c r="C4827" s="16" t="str">
        <f>[1]!s_info_mkt(A4827)</f>
        <v>主板</v>
      </c>
      <c r="D4827" s="16" t="str">
        <f>[1]!s_ipo_listeddate(A4827)</f>
        <v>2011-03-09</v>
      </c>
      <c r="E4827" s="16" t="str">
        <f>[1]!lastradeday_s("000002","")</f>
        <v>2026-06-22</v>
      </c>
      <c r="F4827" s="16" t="str">
        <f>[1]!s_info_industry_csrc2023(A4827,"",3)</f>
        <v>石油、煤炭及其他燃料加工业</v>
      </c>
      <c r="G4827" s="16" t="str">
        <f>[1]!s_info_industry_csrc2023(A4827,"",1)</f>
        <v>制造业</v>
      </c>
      <c r="H4827" s="16">
        <f>[1]!s_is(A4827,83,"FY","YTD","20251231",1,"",100000000)</f>
        <v>6.8527423007000001</v>
      </c>
      <c r="I4827" s="16">
        <f>[1]!s_is(A4827,83,"FY","YTD","20241231",1,"",100000000)</f>
        <v>12.908136728599999</v>
      </c>
      <c r="J4827" s="16">
        <f t="shared" si="225"/>
        <v>-0.46911452483171512</v>
      </c>
      <c r="K4827" s="16">
        <f>[1]!s_is(A4827,61,"FY","YTD","20251231",1,"",100000000)</f>
        <v>-3.2071680825</v>
      </c>
      <c r="L4827" s="16">
        <f>[1]!s_is(A4827,61,"FY","YTD","20241231",1,"",100000000)</f>
        <v>-4.6417018754999999</v>
      </c>
      <c r="M4827" s="16">
        <f t="shared" si="226"/>
        <v>0.30905341003734182</v>
      </c>
      <c r="N4827" s="16">
        <f>[1]!s_fa_roe(A4827,"20251231")</f>
        <v>-5.7039999999999997</v>
      </c>
      <c r="O4827" s="16">
        <f>[1]!s_stmnote_rdexp(A4827,"20251231",1,10000)</f>
        <v>1012.242252</v>
      </c>
      <c r="P4827" s="20">
        <f t="shared" si="227"/>
        <v>1.4771345653791776E-2</v>
      </c>
      <c r="Q4827" s="16">
        <f>[1]!s_margin_tradingbalance(A4827,"",10000)</f>
        <v>18244.3449</v>
      </c>
      <c r="R4827" s="16">
        <f>[1]!s_margin_seclendingbalance(A4827,"",10000)</f>
        <v>56.696800000000003</v>
      </c>
      <c r="S4827" s="17">
        <f>[1]!s_val_ev(A4827,"",100000000)</f>
        <v>51.531376099100001</v>
      </c>
      <c r="T4827" s="17">
        <f>[1]!share_freesharesmv(A4827,"",100000000)</f>
        <v>35.408460558099996</v>
      </c>
      <c r="U4827" s="17">
        <f>[1]!s_dq_amount_btin(A4827,E4827,100000000)</f>
        <v>1.1109574900000001</v>
      </c>
      <c r="V4827" s="17">
        <f>[1]!s_dq_turn(A4827,E4827)</f>
        <v>2.2146986143068133</v>
      </c>
      <c r="W4827" s="2">
        <f>[1]!s_pq_amount(A4827,"20260101","",100000000)</f>
        <v>291.97913431000001</v>
      </c>
      <c r="X4827" s="2">
        <f>[1]!s_pq_avgamount(A4827,"20260101","",100000000)</f>
        <v>2.6543557664545454</v>
      </c>
      <c r="Y4827" s="17">
        <f>[1]!s_ipo_dilutedpe(A4827)</f>
        <v>39.08</v>
      </c>
      <c r="Z4827" s="12">
        <f>[1]!s_ipo_collection_total(A4827,100000000)</f>
        <v>17.46</v>
      </c>
      <c r="AA4827" s="2">
        <f>[1]!s_val_pe_ttm(A4827,E4827)</f>
        <v>-16.653078079223633</v>
      </c>
      <c r="AB4827" s="5">
        <f>[1]!s_info_zjtxornot1(A4827,"")</f>
        <v>0</v>
      </c>
      <c r="AC4827" s="22" t="str">
        <f>[1]!s_info_nature1(A4827,"")</f>
        <v>民营企业</v>
      </c>
      <c r="AD4827" s="6" t="str">
        <f>[1]!s_info_city(A4827)</f>
        <v>七台河市</v>
      </c>
      <c r="AE4827" s="6" t="str">
        <f>[1]!s_info_province(A4827)</f>
        <v>黑龙江省</v>
      </c>
      <c r="AF4827">
        <v>131.01558399999999</v>
      </c>
      <c r="AG4827">
        <v>45.771265999999997</v>
      </c>
    </row>
    <row r="4828" spans="1:33" x14ac:dyDescent="0.3">
      <c r="A4828" s="12" t="s">
        <v>9866</v>
      </c>
      <c r="B4828" s="12" t="s">
        <v>9867</v>
      </c>
      <c r="C4828" s="16" t="str">
        <f>[1]!s_info_mkt(A4828)</f>
        <v>创业板</v>
      </c>
      <c r="D4828" s="16" t="str">
        <f>[1]!s_ipo_listeddate(A4828)</f>
        <v>2011-10-12</v>
      </c>
      <c r="E4828" s="16" t="str">
        <f>[1]!lastradeday_s("000002","")</f>
        <v>2026-06-22</v>
      </c>
      <c r="F4828" s="16" t="str">
        <f>[1]!s_info_industry_csrc2023(A4828,"",3)</f>
        <v>计算机、通信和其他电子设备制造业</v>
      </c>
      <c r="G4828" s="16" t="str">
        <f>[1]!s_info_industry_csrc2023(A4828,"",1)</f>
        <v>制造业</v>
      </c>
      <c r="H4828" s="16">
        <f>[1]!s_is(A4828,83,"FY","YTD","20251231",1,"",100000000)</f>
        <v>1.6895405175</v>
      </c>
      <c r="I4828" s="16">
        <f>[1]!s_is(A4828,83,"FY","YTD","20241231",1,"",100000000)</f>
        <v>1.8251880825</v>
      </c>
      <c r="J4828" s="16">
        <f t="shared" si="225"/>
        <v>-7.4319773562295355E-2</v>
      </c>
      <c r="K4828" s="16">
        <f>[1]!s_is(A4828,61,"FY","YTD","20251231",1,"",100000000)</f>
        <v>-0.5830043587</v>
      </c>
      <c r="L4828" s="16">
        <f>[1]!s_is(A4828,61,"FY","YTD","20241231",1,"",100000000)</f>
        <v>-0.62813419829999995</v>
      </c>
      <c r="M4828" s="16">
        <f t="shared" si="226"/>
        <v>7.1847448717392889E-2</v>
      </c>
      <c r="N4828" s="16">
        <f>[1]!s_fa_roe(A4828,"20251231")</f>
        <v>-10.092599999999999</v>
      </c>
      <c r="O4828" s="16">
        <f>[1]!s_stmnote_rdexp(A4828,"20251231",1,10000)</f>
        <v>1726.2136059999998</v>
      </c>
      <c r="P4828" s="20">
        <f t="shared" si="227"/>
        <v>0.10217059538496684</v>
      </c>
      <c r="Q4828" s="16">
        <f>[1]!s_margin_tradingbalance(A4828,"",10000)</f>
        <v>0</v>
      </c>
      <c r="R4828" s="16">
        <f>[1]!s_margin_seclendingbalance(A4828,"",10000)</f>
        <v>0</v>
      </c>
      <c r="S4828" s="17">
        <f>[1]!s_val_ev(A4828,"",100000000)</f>
        <v>33.2481018744</v>
      </c>
      <c r="T4828" s="17">
        <f>[1]!share_freesharesmv(A4828,"",100000000)</f>
        <v>21.335556859200004</v>
      </c>
      <c r="U4828" s="17">
        <f>[1]!s_dq_amount_btin(A4828,E4828,100000000)</f>
        <v>1.9181018299999999</v>
      </c>
      <c r="V4828" s="17">
        <f>[1]!s_dq_turn(A4828,E4828)</f>
        <v>6.6765425371457896</v>
      </c>
      <c r="W4828" s="2">
        <f>[1]!s_pq_amount(A4828,"20260101","",100000000)</f>
        <v>168.02865369</v>
      </c>
      <c r="X4828" s="2">
        <f>[1]!s_pq_avgamount(A4828,"20260101","",100000000)</f>
        <v>1.5275332153636363</v>
      </c>
      <c r="Y4828" s="17">
        <f>[1]!s_ipo_dilutedpe(A4828)</f>
        <v>42.68</v>
      </c>
      <c r="Z4828" s="12">
        <f>[1]!s_ipo_collection_total(A4828,100000000)</f>
        <v>3.5</v>
      </c>
      <c r="AA4828" s="2">
        <f>[1]!s_val_pe_ttm(A4828,E4828)</f>
        <v>-78.314033508300781</v>
      </c>
      <c r="AB4828" s="5">
        <f>[1]!s_info_zjtxornot1(A4828,"")</f>
        <v>0</v>
      </c>
      <c r="AC4828" s="22" t="str">
        <f>[1]!s_info_nature1(A4828,"")</f>
        <v>民营企业</v>
      </c>
      <c r="AD4828" s="6" t="str">
        <f>[1]!s_info_city(A4828)</f>
        <v>杭州市</v>
      </c>
      <c r="AE4828" s="6" t="str">
        <f>[1]!s_info_province(A4828)</f>
        <v>浙江省</v>
      </c>
      <c r="AF4828">
        <v>120.153576</v>
      </c>
      <c r="AG4828">
        <v>30.287458999999998</v>
      </c>
    </row>
    <row r="4829" spans="1:33" x14ac:dyDescent="0.3">
      <c r="A4829" s="12" t="s">
        <v>9868</v>
      </c>
      <c r="B4829" s="12" t="s">
        <v>9869</v>
      </c>
      <c r="C4829" s="16" t="str">
        <f>[1]!s_info_mkt(A4829)</f>
        <v>科创板</v>
      </c>
      <c r="D4829" s="16" t="str">
        <f>[1]!s_ipo_listeddate(A4829)</f>
        <v>2021-11-26</v>
      </c>
      <c r="E4829" s="16" t="str">
        <f>[1]!lastradeday_s("000002","")</f>
        <v>2026-06-22</v>
      </c>
      <c r="F4829" s="16" t="str">
        <f>[1]!s_info_industry_csrc2023(A4829,"",3)</f>
        <v>黑色金属冶炼和压延加工业</v>
      </c>
      <c r="G4829" s="16" t="str">
        <f>[1]!s_info_industry_csrc2023(A4829,"",1)</f>
        <v>制造业</v>
      </c>
      <c r="H4829" s="16">
        <f>[1]!s_is(A4829,83,"FY","YTD","20251231",1,"",100000000)</f>
        <v>18.895909231300003</v>
      </c>
      <c r="I4829" s="16">
        <f>[1]!s_is(A4829,83,"FY","YTD","20241231",1,"",100000000)</f>
        <v>19.002470309100001</v>
      </c>
      <c r="J4829" s="16">
        <f t="shared" si="225"/>
        <v>-5.6077486803896015E-3</v>
      </c>
      <c r="K4829" s="16">
        <f>[1]!s_is(A4829,61,"FY","YTD","20251231",1,"",100000000)</f>
        <v>2.9438973194</v>
      </c>
      <c r="L4829" s="16">
        <f>[1]!s_is(A4829,61,"FY","YTD","20241231",1,"",100000000)</f>
        <v>3.6097973931</v>
      </c>
      <c r="M4829" s="16">
        <f t="shared" si="226"/>
        <v>-0.1844702073786314</v>
      </c>
      <c r="N4829" s="16">
        <f>[1]!s_fa_roe(A4829,"20251231")</f>
        <v>11.470499999999999</v>
      </c>
      <c r="O4829" s="16">
        <f>[1]!s_stmnote_rdexp(A4829,"20251231",1,10000)</f>
        <v>11851.854659000001</v>
      </c>
      <c r="P4829" s="20">
        <f t="shared" si="227"/>
        <v>6.2721801390578633E-2</v>
      </c>
      <c r="Q4829" s="16">
        <f>[1]!s_margin_tradingbalance(A4829,"",10000)</f>
        <v>30037.451099999998</v>
      </c>
      <c r="R4829" s="16">
        <f>[1]!s_margin_seclendingbalance(A4829,"",10000)</f>
        <v>188.63339999999999</v>
      </c>
      <c r="S4829" s="17">
        <f>[1]!s_val_ev(A4829,"",100000000)</f>
        <v>132.30000000000001</v>
      </c>
      <c r="T4829" s="17">
        <f>[1]!share_freesharesmv(A4829,"",100000000)</f>
        <v>47.9695159125</v>
      </c>
      <c r="U4829" s="17">
        <f>[1]!s_dq_amount_btin(A4829,E4829,100000000)</f>
        <v>3.2266352299999999</v>
      </c>
      <c r="V4829" s="17">
        <f>[1]!s_dq_turn(A4829,E4829)</f>
        <v>2.4426083333333333</v>
      </c>
      <c r="W4829" s="2">
        <f>[1]!s_pq_amount(A4829,"20260101","",100000000)</f>
        <v>246.69452376999999</v>
      </c>
      <c r="X4829" s="2">
        <f>[1]!s_pq_avgamount(A4829,"20260101","",100000000)</f>
        <v>2.242677488818182</v>
      </c>
      <c r="Y4829" s="17">
        <f>[1]!s_ipo_dilutedpe(A4829)</f>
        <v>63.51</v>
      </c>
      <c r="Z4829" s="12">
        <f>[1]!s_ipo_collection_total(A4829,100000000)</f>
        <v>13.989000000000001</v>
      </c>
      <c r="AA4829" s="2">
        <f>[1]!s_val_pe_ttm(A4829,E4829)</f>
        <v>47.692901611328125</v>
      </c>
      <c r="AB4829" s="5">
        <f>[1]!s_info_zjtxornot1(A4829,"")</f>
        <v>1</v>
      </c>
      <c r="AC4829" s="22" t="str">
        <f>[1]!s_info_nature1(A4829,"")</f>
        <v>中央国有企业</v>
      </c>
      <c r="AD4829" s="6" t="str">
        <f>[1]!s_info_city(A4829)</f>
        <v>青岛市</v>
      </c>
      <c r="AE4829" s="6" t="str">
        <f>[1]!s_info_province(A4829)</f>
        <v>山东省</v>
      </c>
      <c r="AF4829">
        <v>120.35517299999999</v>
      </c>
      <c r="AG4829">
        <v>36.082982000000001</v>
      </c>
    </row>
    <row r="4830" spans="1:33" x14ac:dyDescent="0.3">
      <c r="A4830" s="12" t="s">
        <v>9870</v>
      </c>
      <c r="B4830" s="12" t="s">
        <v>9871</v>
      </c>
      <c r="C4830" s="16" t="str">
        <f>[1]!s_info_mkt(A4830)</f>
        <v>主板</v>
      </c>
      <c r="D4830" s="16" t="str">
        <f>[1]!s_ipo_listeddate(A4830)</f>
        <v>2010-08-03</v>
      </c>
      <c r="E4830" s="16" t="str">
        <f>[1]!lastradeday_s("000002","")</f>
        <v>2026-06-22</v>
      </c>
      <c r="F4830" s="16" t="str">
        <f>[1]!s_info_industry_csrc2023(A4830,"",3)</f>
        <v>计算机、通信和其他电子设备制造业</v>
      </c>
      <c r="G4830" s="16" t="str">
        <f>[1]!s_info_industry_csrc2023(A4830,"",1)</f>
        <v>制造业</v>
      </c>
      <c r="H4830" s="16">
        <f>[1]!s_is(A4830,83,"FY","YTD","20251231",1,"",100000000)</f>
        <v>221.49943604250001</v>
      </c>
      <c r="I4830" s="16">
        <f>[1]!s_is(A4830,83,"FY","YTD","20241231",1,"",100000000)</f>
        <v>204.3691860056</v>
      </c>
      <c r="J4830" s="16">
        <f t="shared" si="225"/>
        <v>8.3820121671525527E-2</v>
      </c>
      <c r="K4830" s="16">
        <f>[1]!s_is(A4830,61,"FY","YTD","20251231",1,"",100000000)</f>
        <v>0.41634215939999997</v>
      </c>
      <c r="L4830" s="16">
        <f>[1]!s_is(A4830,61,"FY","YTD","20241231",1,"",100000000)</f>
        <v>0.5838177416</v>
      </c>
      <c r="M4830" s="16">
        <f t="shared" si="226"/>
        <v>-0.28686278313677072</v>
      </c>
      <c r="N4830" s="16">
        <f>[1]!s_fa_roe(A4830,"20251231")</f>
        <v>1.0866</v>
      </c>
      <c r="O4830" s="16">
        <f>[1]!s_stmnote_rdexp(A4830,"20251231",1,10000)</f>
        <v>156628.65878699999</v>
      </c>
      <c r="P4830" s="20">
        <f t="shared" si="227"/>
        <v>7.071289281158577E-2</v>
      </c>
      <c r="Q4830" s="16">
        <f>[1]!s_margin_tradingbalance(A4830,"",10000)</f>
        <v>179496.79310000001</v>
      </c>
      <c r="R4830" s="16">
        <f>[1]!s_margin_seclendingbalance(A4830,"",10000)</f>
        <v>838.11599999999999</v>
      </c>
      <c r="S4830" s="17">
        <f>[1]!s_val_ev(A4830,"",100000000)</f>
        <v>308.62517382499999</v>
      </c>
      <c r="T4830" s="17">
        <f>[1]!share_freesharesmv(A4830,"",100000000)</f>
        <v>278.14699804929995</v>
      </c>
      <c r="U4830" s="17">
        <f>[1]!s_dq_amount_btin(A4830,E4830,100000000)</f>
        <v>10.57460433</v>
      </c>
      <c r="V4830" s="17">
        <f>[1]!s_dq_turn(A4830,E4830)</f>
        <v>3.4718169111877097</v>
      </c>
      <c r="W4830" s="2">
        <f>[1]!s_pq_amount(A4830,"20260101","",100000000)</f>
        <v>958.78756653999994</v>
      </c>
      <c r="X4830" s="2">
        <f>[1]!s_pq_avgamount(A4830,"20260101","",100000000)</f>
        <v>8.7162506049090904</v>
      </c>
      <c r="Y4830" s="17">
        <f>[1]!s_ipo_dilutedpe(A4830)</f>
        <v>58.69</v>
      </c>
      <c r="Z4830" s="12">
        <f>[1]!s_ipo_collection_total(A4830,100000000)</f>
        <v>7.2</v>
      </c>
      <c r="AA4830" s="2">
        <f>[1]!s_val_pe_ttm(A4830,E4830)</f>
        <v>-210.15060424804688</v>
      </c>
      <c r="AB4830" s="5">
        <f>[1]!s_info_zjtxornot1(A4830,"")</f>
        <v>0</v>
      </c>
      <c r="AC4830" s="22" t="str">
        <f>[1]!s_info_nature1(A4830,"")</f>
        <v>民营企业</v>
      </c>
      <c r="AD4830" s="6" t="str">
        <f>[1]!s_info_city(A4830)</f>
        <v>深圳市</v>
      </c>
      <c r="AE4830" s="6" t="str">
        <f>[1]!s_info_province(A4830)</f>
        <v>广东省</v>
      </c>
      <c r="AF4830">
        <v>114.085947</v>
      </c>
      <c r="AG4830">
        <v>22.547000000000001</v>
      </c>
    </row>
    <row r="4831" spans="1:33" x14ac:dyDescent="0.3">
      <c r="A4831" s="12" t="s">
        <v>9872</v>
      </c>
      <c r="B4831" s="12" t="s">
        <v>9873</v>
      </c>
      <c r="C4831" s="16" t="str">
        <f>[1]!s_info_mkt(A4831)</f>
        <v>主板</v>
      </c>
      <c r="D4831" s="16" t="str">
        <f>[1]!s_ipo_listeddate(A4831)</f>
        <v>2015-03-19</v>
      </c>
      <c r="E4831" s="16" t="str">
        <f>[1]!lastradeday_s("000002","")</f>
        <v>2026-06-22</v>
      </c>
      <c r="F4831" s="16" t="str">
        <f>[1]!s_info_industry_csrc2023(A4831,"",3)</f>
        <v>非金属矿物制品业</v>
      </c>
      <c r="G4831" s="16" t="str">
        <f>[1]!s_info_industry_csrc2023(A4831,"",1)</f>
        <v>制造业</v>
      </c>
      <c r="H4831" s="16">
        <f>[1]!s_is(A4831,83,"FY","YTD","20251231",1,"",100000000)</f>
        <v>216.39152774729999</v>
      </c>
      <c r="I4831" s="16">
        <f>[1]!s_is(A4831,83,"FY","YTD","20241231",1,"",100000000)</f>
        <v>2.7481429077999997</v>
      </c>
      <c r="J4831" s="16">
        <f t="shared" si="225"/>
        <v>77.74100256326561</v>
      </c>
      <c r="K4831" s="16">
        <f>[1]!s_is(A4831,61,"FY","YTD","20251231",1,"",100000000)</f>
        <v>26.5460774411</v>
      </c>
      <c r="L4831" s="16">
        <f>[1]!s_is(A4831,61,"FY","YTD","20241231",1,"",100000000)</f>
        <v>-0.76642428200000001</v>
      </c>
      <c r="M4831" s="16">
        <f t="shared" si="226"/>
        <v>35.636268793347021</v>
      </c>
      <c r="N4831" s="16">
        <f>[1]!s_fa_roe(A4831,"20251231")</f>
        <v>56.160499999999999</v>
      </c>
      <c r="O4831" s="16">
        <f>[1]!s_stmnote_rdexp(A4831,"20251231",1,10000)</f>
        <v>78133.52</v>
      </c>
      <c r="P4831" s="20">
        <f t="shared" si="227"/>
        <v>3.6107476486437862E-2</v>
      </c>
      <c r="Q4831" s="16">
        <f>[1]!s_margin_tradingbalance(A4831,"",10000)</f>
        <v>0</v>
      </c>
      <c r="R4831" s="16">
        <f>[1]!s_margin_seclendingbalance(A4831,"",10000)</f>
        <v>0</v>
      </c>
      <c r="S4831" s="17">
        <f>[1]!s_val_ev(A4831,"",100000000)</f>
        <v>1425.3937822949001</v>
      </c>
      <c r="T4831" s="17">
        <f>[1]!share_freesharesmv(A4831,"",100000000)</f>
        <v>287.52513719360002</v>
      </c>
      <c r="U4831" s="17">
        <f>[1]!s_dq_amount_btin(A4831,E4831,100000000)</f>
        <v>14.14738655</v>
      </c>
      <c r="V4831" s="17">
        <f>[1]!s_dq_turn(A4831,E4831)</f>
        <v>4.1652513027750091</v>
      </c>
      <c r="W4831" s="2">
        <f>[1]!s_pq_amount(A4831,"20260101","",100000000)</f>
        <v>928.93078693999996</v>
      </c>
      <c r="X4831" s="2">
        <f>[1]!s_pq_avgamount(A4831,"20260101","",100000000)</f>
        <v>8.5223007976146796</v>
      </c>
      <c r="Y4831" s="17">
        <f>[1]!s_ipo_dilutedpe(A4831)</f>
        <v>22.86</v>
      </c>
      <c r="Z4831" s="12">
        <f>[1]!s_ipo_collection_total(A4831,100000000)</f>
        <v>2.5651999999999999</v>
      </c>
      <c r="AA4831" s="2">
        <f>[1]!s_val_pe_ttm(A4831,E4831)</f>
        <v>37.819492340087891</v>
      </c>
      <c r="AB4831" s="5">
        <f>[1]!s_info_zjtxornot1(A4831,"")</f>
        <v>0</v>
      </c>
      <c r="AC4831" s="22" t="str">
        <f>[1]!s_info_nature1(A4831,"")</f>
        <v>民营企业</v>
      </c>
      <c r="AD4831" s="6" t="str">
        <f>[1]!s_info_city(A4831)</f>
        <v>潮州市</v>
      </c>
      <c r="AE4831" s="6" t="str">
        <f>[1]!s_info_province(A4831)</f>
        <v>广东省</v>
      </c>
      <c r="AF4831">
        <v>116.632301</v>
      </c>
      <c r="AG4831">
        <v>23.661701000000001</v>
      </c>
    </row>
    <row r="4832" spans="1:33" x14ac:dyDescent="0.3">
      <c r="A4832" s="12" t="s">
        <v>9874</v>
      </c>
      <c r="B4832" s="12" t="s">
        <v>9875</v>
      </c>
      <c r="C4832" s="16" t="str">
        <f>[1]!s_info_mkt(A4832)</f>
        <v>主板</v>
      </c>
      <c r="D4832" s="16" t="str">
        <f>[1]!s_ipo_listeddate(A4832)</f>
        <v>2012-05-21</v>
      </c>
      <c r="E4832" s="16" t="str">
        <f>[1]!lastradeday_s("000002","")</f>
        <v>2026-06-22</v>
      </c>
      <c r="F4832" s="16" t="str">
        <f>[1]!s_info_industry_csrc2023(A4832,"",3)</f>
        <v>电气机械和器材制造业</v>
      </c>
      <c r="G4832" s="16" t="str">
        <f>[1]!s_info_industry_csrc2023(A4832,"",1)</f>
        <v>制造业</v>
      </c>
      <c r="H4832" s="16">
        <f>[1]!s_is(A4832,83,"FY","YTD","20251231",1,"",100000000)</f>
        <v>40.867787038700001</v>
      </c>
      <c r="I4832" s="16">
        <f>[1]!s_is(A4832,83,"FY","YTD","20241231",1,"",100000000)</f>
        <v>50.788046341899992</v>
      </c>
      <c r="J4832" s="16">
        <f t="shared" si="225"/>
        <v>-0.19532665691485374</v>
      </c>
      <c r="K4832" s="16">
        <f>[1]!s_is(A4832,61,"FY","YTD","20251231",1,"",100000000)</f>
        <v>1.7469703775000001</v>
      </c>
      <c r="L4832" s="16">
        <f>[1]!s_is(A4832,61,"FY","YTD","20241231",1,"",100000000)</f>
        <v>2.1235679275999999</v>
      </c>
      <c r="M4832" s="16">
        <f t="shared" si="226"/>
        <v>-0.17734189012998533</v>
      </c>
      <c r="N4832" s="16">
        <f>[1]!s_fa_roe(A4832,"20251231")</f>
        <v>4.1197999999999997</v>
      </c>
      <c r="O4832" s="16">
        <f>[1]!s_stmnote_rdexp(A4832,"20251231",1,10000)</f>
        <v>19371.624313999997</v>
      </c>
      <c r="P4832" s="20">
        <f t="shared" si="227"/>
        <v>4.7400717576549761E-2</v>
      </c>
      <c r="Q4832" s="16">
        <f>[1]!s_margin_tradingbalance(A4832,"",10000)</f>
        <v>12036.2019</v>
      </c>
      <c r="R4832" s="16">
        <f>[1]!s_margin_seclendingbalance(A4832,"",10000)</f>
        <v>19.943300000000001</v>
      </c>
      <c r="S4832" s="17">
        <f>[1]!s_val_ev(A4832,"",100000000)</f>
        <v>54.311613146799992</v>
      </c>
      <c r="T4832" s="17">
        <f>[1]!share_freesharesmv(A4832,"",100000000)</f>
        <v>21.395143544</v>
      </c>
      <c r="U4832" s="17">
        <f>[1]!s_dq_amount_btin(A4832,E4832,100000000)</f>
        <v>0.79089116999999998</v>
      </c>
      <c r="V4832" s="17">
        <f>[1]!s_dq_turn(A4832,E4832)</f>
        <v>1.4805274110098439</v>
      </c>
      <c r="W4832" s="2">
        <f>[1]!s_pq_amount(A4832,"20260101","",100000000)</f>
        <v>273.38022887</v>
      </c>
      <c r="X4832" s="2">
        <f>[1]!s_pq_avgamount(A4832,"20260101","",100000000)</f>
        <v>2.4852748079090907</v>
      </c>
      <c r="Y4832" s="17">
        <f>[1]!s_ipo_dilutedpe(A4832)</f>
        <v>23.89</v>
      </c>
      <c r="Z4832" s="12">
        <f>[1]!s_ipo_collection_total(A4832,100000000)</f>
        <v>21.5</v>
      </c>
      <c r="AA4832" s="2">
        <f>[1]!s_val_pe_ttm(A4832,E4832)</f>
        <v>29.882009506225586</v>
      </c>
      <c r="AB4832" s="5">
        <f>[1]!s_info_zjtxornot1(A4832,"")</f>
        <v>1</v>
      </c>
      <c r="AC4832" s="22" t="str">
        <f>[1]!s_info_nature1(A4832,"")</f>
        <v>民营企业</v>
      </c>
      <c r="AD4832" s="6" t="str">
        <f>[1]!s_info_city(A4832)</f>
        <v>连云港市</v>
      </c>
      <c r="AE4832" s="6" t="str">
        <f>[1]!s_info_province(A4832)</f>
        <v>江苏省</v>
      </c>
      <c r="AF4832">
        <v>119.178821</v>
      </c>
      <c r="AG4832">
        <v>34.600017999999999</v>
      </c>
    </row>
    <row r="4833" spans="1:33" x14ac:dyDescent="0.3">
      <c r="A4833" s="12" t="s">
        <v>445</v>
      </c>
      <c r="B4833" s="12" t="s">
        <v>446</v>
      </c>
      <c r="C4833" s="16" t="str">
        <f>[1]!s_info_mkt(A4833)</f>
        <v>北证</v>
      </c>
      <c r="D4833" s="16" t="str">
        <f>[1]!s_ipo_listeddate(A4833)</f>
        <v>2024-12-26</v>
      </c>
      <c r="E4833" s="16" t="str">
        <f>[1]!lastradeday_s("000002","")</f>
        <v>2026-06-22</v>
      </c>
      <c r="F4833" s="16" t="str">
        <f>[1]!s_info_industry_csrc2023(A4833,"",3)</f>
        <v>通用设备制造业</v>
      </c>
      <c r="G4833" s="16" t="str">
        <f>[1]!s_info_industry_csrc2023(A4833,"",1)</f>
        <v>制造业</v>
      </c>
      <c r="H4833" s="16">
        <f>[1]!s_is(A4833,83,"FY","YTD","20251231",1,"",100000000)</f>
        <v>7.2676845305999995</v>
      </c>
      <c r="I4833" s="16">
        <f>[1]!s_is(A4833,83,"FY","YTD","20241231",1,"",100000000)</f>
        <v>7.5598346824</v>
      </c>
      <c r="J4833" s="16">
        <f t="shared" si="225"/>
        <v>-3.8645045040489268E-2</v>
      </c>
      <c r="K4833" s="16">
        <f>[1]!s_is(A4833,61,"FY","YTD","20251231",1,"",100000000)</f>
        <v>0.57447323309999998</v>
      </c>
      <c r="L4833" s="16">
        <f>[1]!s_is(A4833,61,"FY","YTD","20241231",1,"",100000000)</f>
        <v>0.66300431189999998</v>
      </c>
      <c r="M4833" s="16">
        <f t="shared" si="226"/>
        <v>-0.13353017048455187</v>
      </c>
      <c r="N4833" s="16">
        <f>[1]!s_fa_roe(A4833,"20251231")</f>
        <v>11.2057</v>
      </c>
      <c r="O4833" s="16">
        <f>[1]!s_stmnote_rdexp(A4833,"20251231",1,10000)</f>
        <v>3156.1092570000001</v>
      </c>
      <c r="P4833" s="20">
        <f t="shared" si="227"/>
        <v>4.342661330044606E-2</v>
      </c>
      <c r="Q4833" s="16">
        <f>[1]!s_margin_tradingbalance(A4833,"",10000)</f>
        <v>728.02829999999994</v>
      </c>
      <c r="R4833" s="16">
        <f>[1]!s_margin_seclendingbalance(A4833,"",10000)</f>
        <v>0</v>
      </c>
      <c r="S4833" s="17">
        <f>[1]!s_val_ev(A4833,"",100000000)</f>
        <v>17.7856378</v>
      </c>
      <c r="T4833" s="17">
        <f>[1]!share_freesharesmv(A4833,"",100000000)</f>
        <v>4.8248393887999992</v>
      </c>
      <c r="U4833" s="17">
        <f>[1]!s_dq_amount_btin(A4833,E4833,100000000)</f>
        <v>0.17770680999999999</v>
      </c>
      <c r="V4833" s="17">
        <f>[1]!s_dq_turn(A4833,E4833)</f>
        <v>3.7890112575377994</v>
      </c>
      <c r="W4833" s="2">
        <f>[1]!s_pq_amount(A4833,"20260101","",100000000)</f>
        <v>27.26216646</v>
      </c>
      <c r="X4833" s="2">
        <f>[1]!s_pq_avgamount(A4833,"20260101","",100000000)</f>
        <v>0.24783787690909093</v>
      </c>
      <c r="Y4833" s="17">
        <f>[1]!s_ipo_dilutedpe(A4833)</f>
        <v>8.69</v>
      </c>
      <c r="Z4833" s="12">
        <f>[1]!s_ipo_collection_total(A4833,100000000)</f>
        <v>1.3441544999999999</v>
      </c>
      <c r="AA4833" s="2">
        <f>[1]!s_val_pe_ttm(A4833,E4833)</f>
        <v>47.568771362304688</v>
      </c>
      <c r="AB4833" s="5">
        <f>[1]!s_info_zjtxornot1(A4833,"")</f>
        <v>1</v>
      </c>
      <c r="AC4833" s="22" t="str">
        <f>[1]!s_info_nature1(A4833,"")</f>
        <v>民营企业</v>
      </c>
      <c r="AD4833" s="6" t="str">
        <f>[1]!s_info_city(A4833)</f>
        <v>温州市</v>
      </c>
      <c r="AE4833" s="6" t="str">
        <f>[1]!s_info_province(A4833)</f>
        <v>浙江省</v>
      </c>
      <c r="AF4833">
        <v>120.672111</v>
      </c>
      <c r="AG4833">
        <v>28.000575000000001</v>
      </c>
    </row>
    <row r="4834" spans="1:33" x14ac:dyDescent="0.3">
      <c r="A4834" s="12" t="s">
        <v>447</v>
      </c>
      <c r="B4834" s="12" t="s">
        <v>448</v>
      </c>
      <c r="C4834" s="16" t="str">
        <f>[1]!s_info_mkt(A4834)</f>
        <v>北证</v>
      </c>
      <c r="D4834" s="16" t="str">
        <f>[1]!s_ipo_listeddate(A4834)</f>
        <v>2021-07-05</v>
      </c>
      <c r="E4834" s="16" t="str">
        <f>[1]!lastradeday_s("000002","")</f>
        <v>2026-06-22</v>
      </c>
      <c r="F4834" s="16" t="str">
        <f>[1]!s_info_industry_csrc2023(A4834,"",3)</f>
        <v>家具制造业</v>
      </c>
      <c r="G4834" s="16" t="str">
        <f>[1]!s_info_industry_csrc2023(A4834,"",1)</f>
        <v>制造业</v>
      </c>
      <c r="H4834" s="16">
        <f>[1]!s_is(A4834,83,"FY","YTD","20251231",1,"",100000000)</f>
        <v>5.2310918986999999</v>
      </c>
      <c r="I4834" s="16">
        <f>[1]!s_is(A4834,83,"FY","YTD","20241231",1,"",100000000)</f>
        <v>5.4225112162000002</v>
      </c>
      <c r="J4834" s="16">
        <f t="shared" si="225"/>
        <v>-3.5300861513780979E-2</v>
      </c>
      <c r="K4834" s="16">
        <f>[1]!s_is(A4834,61,"FY","YTD","20251231",1,"",100000000)</f>
        <v>-7.5037613700000005E-2</v>
      </c>
      <c r="L4834" s="16">
        <f>[1]!s_is(A4834,61,"FY","YTD","20241231",1,"",100000000)</f>
        <v>0.19177557379999999</v>
      </c>
      <c r="M4834" s="16">
        <f t="shared" si="226"/>
        <v>-1.3912782645523756</v>
      </c>
      <c r="N4834" s="16">
        <f>[1]!s_fa_roe(A4834,"20251231")</f>
        <v>-2.3578000000000001</v>
      </c>
      <c r="O4834" s="16">
        <f>[1]!s_stmnote_rdexp(A4834,"20251231",1,10000)</f>
        <v>1227.1606710000001</v>
      </c>
      <c r="P4834" s="20">
        <f t="shared" si="227"/>
        <v>2.3458977490052636E-2</v>
      </c>
      <c r="Q4834" s="16">
        <f>[1]!s_margin_tradingbalance(A4834,"",10000)</f>
        <v>634.24180000000001</v>
      </c>
      <c r="R4834" s="16">
        <f>[1]!s_margin_seclendingbalance(A4834,"",10000)</f>
        <v>0</v>
      </c>
      <c r="S4834" s="17">
        <f>[1]!s_val_ev(A4834,"",100000000)</f>
        <v>10.604249394</v>
      </c>
      <c r="T4834" s="17">
        <f>[1]!share_freesharesmv(A4834,"",100000000)</f>
        <v>3.0752841340000003</v>
      </c>
      <c r="U4834" s="17">
        <f>[1]!s_dq_amount_btin(A4834,E4834,100000000)</f>
        <v>0.14696480000000001</v>
      </c>
      <c r="V4834" s="17">
        <f>[1]!s_dq_turn(A4834,E4834)</f>
        <v>2.3186084963114055</v>
      </c>
      <c r="W4834" s="2">
        <f>[1]!s_pq_amount(A4834,"20260101","",100000000)</f>
        <v>29.39812908</v>
      </c>
      <c r="X4834" s="2">
        <f>[1]!s_pq_avgamount(A4834,"20260101","",100000000)</f>
        <v>0.26725571890909089</v>
      </c>
      <c r="Y4834" s="17">
        <f>[1]!s_ipo_dilutedpe(A4834)</f>
        <v>15.33</v>
      </c>
      <c r="Z4834" s="12">
        <f>[1]!s_ipo_collection_total(A4834,100000000)</f>
        <v>1.2104348279999999</v>
      </c>
      <c r="AA4834" s="2">
        <f>[1]!s_val_pe_ttm(A4834,E4834)</f>
        <v>-434.42636108398438</v>
      </c>
      <c r="AB4834" s="5">
        <f>[1]!s_info_zjtxornot1(A4834,"")</f>
        <v>0</v>
      </c>
      <c r="AC4834" s="22" t="str">
        <f>[1]!s_info_nature1(A4834,"")</f>
        <v>民营企业</v>
      </c>
      <c r="AD4834" s="6" t="str">
        <f>[1]!s_info_city(A4834)</f>
        <v>深圳市</v>
      </c>
      <c r="AE4834" s="6" t="str">
        <f>[1]!s_info_province(A4834)</f>
        <v>广东省</v>
      </c>
      <c r="AF4834">
        <v>114.085947</v>
      </c>
      <c r="AG4834">
        <v>22.547000000000001</v>
      </c>
    </row>
    <row r="4835" spans="1:33" x14ac:dyDescent="0.3">
      <c r="A4835" s="12" t="s">
        <v>9876</v>
      </c>
      <c r="B4835" s="12" t="s">
        <v>9877</v>
      </c>
      <c r="C4835" s="16" t="str">
        <f>[1]!s_info_mkt(A4835)</f>
        <v>主板</v>
      </c>
      <c r="D4835" s="16" t="str">
        <f>[1]!s_ipo_listeddate(A4835)</f>
        <v>1998-07-01</v>
      </c>
      <c r="E4835" s="16" t="str">
        <f>[1]!lastradeday_s("000002","")</f>
        <v>2026-06-22</v>
      </c>
      <c r="F4835" s="16" t="str">
        <f>[1]!s_info_industry_csrc2023(A4835,"",3)</f>
        <v>煤炭开采和洗选业</v>
      </c>
      <c r="G4835" s="16" t="str">
        <f>[1]!s_info_industry_csrc2023(A4835,"",1)</f>
        <v>采矿业</v>
      </c>
      <c r="H4835" s="16">
        <f>[1]!s_is(A4835,83,"FY","YTD","20251231",1,"",100000000)</f>
        <v>1449.3285900000001</v>
      </c>
      <c r="I4835" s="16">
        <f>[1]!s_is(A4835,83,"FY","YTD","20241231",1,"",100000000)</f>
        <v>1391.24434</v>
      </c>
      <c r="J4835" s="16">
        <f t="shared" si="225"/>
        <v>4.1749855384856538E-2</v>
      </c>
      <c r="K4835" s="16">
        <f>[1]!s_is(A4835,61,"FY","YTD","20251231",1,"",100000000)</f>
        <v>83.809479999999994</v>
      </c>
      <c r="L4835" s="16">
        <f>[1]!s_is(A4835,61,"FY","YTD","20241231",1,"",100000000)</f>
        <v>144.25050999999999</v>
      </c>
      <c r="M4835" s="16">
        <f t="shared" si="226"/>
        <v>-0.41900045968641636</v>
      </c>
      <c r="N4835" s="16">
        <f>[1]!s_fa_roe(A4835,"20251231")</f>
        <v>9.1557999999999993</v>
      </c>
      <c r="O4835" s="16">
        <f>[1]!s_stmnote_rdexp(A4835,"20251231",1,10000)</f>
        <v>339800</v>
      </c>
      <c r="P4835" s="20">
        <f t="shared" si="227"/>
        <v>2.3445338920692924E-2</v>
      </c>
      <c r="Q4835" s="16">
        <f>[1]!s_margin_tradingbalance(A4835,"",10000)</f>
        <v>58982.661500000002</v>
      </c>
      <c r="R4835" s="16">
        <f>[1]!s_margin_seclendingbalance(A4835,"",10000)</f>
        <v>3798.2087000000001</v>
      </c>
      <c r="S4835" s="17">
        <f>[1]!s_val_ev(A4835,"",100000000)</f>
        <v>1626.3866714160001</v>
      </c>
      <c r="T4835" s="17">
        <f>[1]!share_freesharesmv(A4835,"",100000000)</f>
        <v>310.73589516160001</v>
      </c>
      <c r="U4835" s="17">
        <f>[1]!s_dq_amount_btin(A4835,E4835,100000000)</f>
        <v>12.643792400000001</v>
      </c>
      <c r="V4835" s="17">
        <f>[1]!s_dq_turn(A4835,E4835)</f>
        <v>1.0727057014156998</v>
      </c>
      <c r="W4835" s="2">
        <f>[1]!s_pq_amount(A4835,"20260101","",100000000)</f>
        <v>1576.5965561600001</v>
      </c>
      <c r="X4835" s="2">
        <f>[1]!s_pq_avgamount(A4835,"20260101","",100000000)</f>
        <v>14.33269596509091</v>
      </c>
      <c r="Y4835" s="17">
        <f>[1]!s_ipo_dilutedpe(A4835)</f>
        <v>0</v>
      </c>
      <c r="Z4835" s="12">
        <f>[1]!s_ipo_collection_total(A4835,100000000)</f>
        <v>2.6960000000000002</v>
      </c>
      <c r="AA4835" s="2">
        <f>[1]!s_val_pe_ttm(A4835,E4835)</f>
        <v>20.687137603759766</v>
      </c>
      <c r="AB4835" s="5">
        <f>[1]!s_info_zjtxornot1(A4835,"")</f>
        <v>1</v>
      </c>
      <c r="AC4835" s="22" t="str">
        <f>[1]!s_info_nature1(A4835,"")</f>
        <v>地方国有企业</v>
      </c>
      <c r="AD4835" s="6" t="str">
        <f>[1]!s_info_city(A4835)</f>
        <v>邹城市</v>
      </c>
      <c r="AE4835" s="6" t="str">
        <f>[1]!s_info_province(A4835)</f>
        <v>山东省</v>
      </c>
      <c r="AF4835">
        <v>117.08958199999999</v>
      </c>
      <c r="AG4835">
        <v>35.354042999999997</v>
      </c>
    </row>
    <row r="4836" spans="1:33" x14ac:dyDescent="0.3">
      <c r="A4836" s="12" t="s">
        <v>9878</v>
      </c>
      <c r="B4836" s="12" t="s">
        <v>9879</v>
      </c>
      <c r="C4836" s="16" t="str">
        <f>[1]!s_info_mkt(A4836)</f>
        <v>主板</v>
      </c>
      <c r="D4836" s="16" t="str">
        <f>[1]!s_ipo_listeddate(A4836)</f>
        <v>2016-09-19</v>
      </c>
      <c r="E4836" s="16" t="str">
        <f>[1]!lastradeday_s("000002","")</f>
        <v>2026-06-22</v>
      </c>
      <c r="F4836" s="16" t="str">
        <f>[1]!s_info_industry_csrc2023(A4836,"",3)</f>
        <v>橡胶和塑料制品业</v>
      </c>
      <c r="G4836" s="16" t="str">
        <f>[1]!s_info_industry_csrc2023(A4836,"",1)</f>
        <v>制造业</v>
      </c>
      <c r="H4836" s="16">
        <f>[1]!s_is(A4836,83,"FY","YTD","20251231",1,"",100000000)</f>
        <v>84.965724540600007</v>
      </c>
      <c r="I4836" s="16">
        <f>[1]!s_is(A4836,83,"FY","YTD","20241231",1,"",100000000)</f>
        <v>69.58050368100001</v>
      </c>
      <c r="J4836" s="16">
        <f t="shared" si="225"/>
        <v>0.22111396218307577</v>
      </c>
      <c r="K4836" s="16">
        <f>[1]!s_is(A4836,61,"FY","YTD","20251231",1,"",100000000)</f>
        <v>2.0138797905999999</v>
      </c>
      <c r="L4836" s="16">
        <f>[1]!s_is(A4836,61,"FY","YTD","20241231",1,"",100000000)</f>
        <v>3.7388241873000001</v>
      </c>
      <c r="M4836" s="16">
        <f t="shared" si="226"/>
        <v>-0.46136012561362844</v>
      </c>
      <c r="N4836" s="16">
        <f>[1]!s_fa_roe(A4836,"20251231")</f>
        <v>3.3178000000000001</v>
      </c>
      <c r="O4836" s="16">
        <f>[1]!s_stmnote_rdexp(A4836,"20251231",1,10000)</f>
        <v>15056.364024</v>
      </c>
      <c r="P4836" s="20">
        <f t="shared" si="227"/>
        <v>1.7720515072881499E-2</v>
      </c>
      <c r="Q4836" s="16">
        <f>[1]!s_margin_tradingbalance(A4836,"",10000)</f>
        <v>38543.923199999997</v>
      </c>
      <c r="R4836" s="16">
        <f>[1]!s_margin_seclendingbalance(A4836,"",10000)</f>
        <v>105.7688</v>
      </c>
      <c r="S4836" s="17">
        <f>[1]!s_val_ev(A4836,"",100000000)</f>
        <v>60.711861076999995</v>
      </c>
      <c r="T4836" s="17">
        <f>[1]!share_freesharesmv(A4836,"",100000000)</f>
        <v>49.030909220999995</v>
      </c>
      <c r="U4836" s="17">
        <f>[1]!s_dq_amount_btin(A4836,E4836,100000000)</f>
        <v>0.65400789999999998</v>
      </c>
      <c r="V4836" s="17">
        <f>[1]!s_dq_turn(A4836,E4836)</f>
        <v>1.1052148374397313</v>
      </c>
      <c r="W4836" s="2">
        <f>[1]!s_pq_amount(A4836,"20260101","",100000000)</f>
        <v>92.863480519999996</v>
      </c>
      <c r="X4836" s="2">
        <f>[1]!s_pq_avgamount(A4836,"20260101","",100000000)</f>
        <v>0.84421345927272717</v>
      </c>
      <c r="Y4836" s="17">
        <f>[1]!s_ipo_dilutedpe(A4836)</f>
        <v>22.98</v>
      </c>
      <c r="Z4836" s="12">
        <f>[1]!s_ipo_collection_total(A4836,100000000)</f>
        <v>8.6060189820000002</v>
      </c>
      <c r="AA4836" s="2">
        <f>[1]!s_val_pe_ttm(A4836,E4836)</f>
        <v>26.953023910522461</v>
      </c>
      <c r="AB4836" s="5">
        <f>[1]!s_info_zjtxornot1(A4836,"")</f>
        <v>0</v>
      </c>
      <c r="AC4836" s="22" t="str">
        <f>[1]!s_info_nature1(A4836,"")</f>
        <v>地方国有企业</v>
      </c>
      <c r="AD4836" s="6" t="str">
        <f>[1]!s_info_city(A4836)</f>
        <v>无锡市</v>
      </c>
      <c r="AE4836" s="6" t="str">
        <f>[1]!s_info_province(A4836)</f>
        <v>江苏省</v>
      </c>
      <c r="AF4836">
        <v>120.301663</v>
      </c>
      <c r="AG4836">
        <v>31.574729000000001</v>
      </c>
    </row>
    <row r="4837" spans="1:33" x14ac:dyDescent="0.3">
      <c r="A4837" s="12" t="s">
        <v>9880</v>
      </c>
      <c r="B4837" s="12" t="s">
        <v>9881</v>
      </c>
      <c r="C4837" s="16" t="str">
        <f>[1]!s_info_mkt(A4837)</f>
        <v>主板</v>
      </c>
      <c r="D4837" s="16" t="str">
        <f>[1]!s_ipo_listeddate(A4837)</f>
        <v>1994-01-03</v>
      </c>
      <c r="E4837" s="16" t="str">
        <f>[1]!lastradeday_s("000002","")</f>
        <v>2026-06-22</v>
      </c>
      <c r="F4837" s="16" t="str">
        <f>[1]!s_info_industry_csrc2023(A4837,"",3)</f>
        <v>电气机械和器材制造业</v>
      </c>
      <c r="G4837" s="16" t="str">
        <f>[1]!s_info_industry_csrc2023(A4837,"",1)</f>
        <v>制造业</v>
      </c>
      <c r="H4837" s="16">
        <f>[1]!s_is(A4837,83,"FY","YTD","20251231",1,"",100000000)</f>
        <v>22.390410472700001</v>
      </c>
      <c r="I4837" s="16">
        <f>[1]!s_is(A4837,83,"FY","YTD","20241231",1,"",100000000)</f>
        <v>24.195687843200002</v>
      </c>
      <c r="J4837" s="16">
        <f t="shared" si="225"/>
        <v>-7.461153335251669E-2</v>
      </c>
      <c r="K4837" s="16">
        <f>[1]!s_is(A4837,61,"FY","YTD","20251231",1,"",100000000)</f>
        <v>1.0194944812</v>
      </c>
      <c r="L4837" s="16">
        <f>[1]!s_is(A4837,61,"FY","YTD","20241231",1,"",100000000)</f>
        <v>0.94052453420000004</v>
      </c>
      <c r="M4837" s="16">
        <f t="shared" si="226"/>
        <v>8.3963728885787028E-2</v>
      </c>
      <c r="N4837" s="16">
        <f>[1]!s_fa_roe(A4837,"20251231")</f>
        <v>11.098100000000001</v>
      </c>
      <c r="O4837" s="16">
        <f>[1]!s_stmnote_rdexp(A4837,"20251231",1,10000)</f>
        <v>9475.3827120000005</v>
      </c>
      <c r="P4837" s="20">
        <f t="shared" si="227"/>
        <v>4.2318932578538783E-2</v>
      </c>
      <c r="Q4837" s="16">
        <f>[1]!s_margin_tradingbalance(A4837,"",10000)</f>
        <v>23290.9686</v>
      </c>
      <c r="R4837" s="16">
        <f>[1]!s_margin_seclendingbalance(A4837,"",10000)</f>
        <v>37.092300000000002</v>
      </c>
      <c r="S4837" s="17">
        <f>[1]!s_val_ev(A4837,"",100000000)</f>
        <v>73.779148800000002</v>
      </c>
      <c r="T4837" s="17">
        <f>[1]!share_freesharesmv(A4837,"",100000000)</f>
        <v>45.328935177600002</v>
      </c>
      <c r="U4837" s="17">
        <f>[1]!s_dq_amount_btin(A4837,E4837,100000000)</f>
        <v>3.6457313999999998</v>
      </c>
      <c r="V4837" s="17">
        <f>[1]!s_dq_turn(A4837,E4837)</f>
        <v>5.0618537765380873</v>
      </c>
      <c r="W4837" s="2">
        <f>[1]!s_pq_amount(A4837,"20260101","",100000000)</f>
        <v>1329.1450464699999</v>
      </c>
      <c r="X4837" s="2">
        <f>[1]!s_pq_avgamount(A4837,"20260101","",100000000)</f>
        <v>12.083136786090908</v>
      </c>
      <c r="Y4837" s="17">
        <f>[1]!s_ipo_dilutedpe(A4837)</f>
        <v>0</v>
      </c>
      <c r="Z4837" s="12">
        <f>[1]!s_ipo_collection_total(A4837,100000000)</f>
        <v>1.7221599999999999</v>
      </c>
      <c r="AA4837" s="2">
        <f>[1]!s_val_pe_ttm(A4837,E4837)</f>
        <v>74.254776000976563</v>
      </c>
      <c r="AB4837" s="5">
        <f>[1]!s_info_zjtxornot1(A4837,"")</f>
        <v>0</v>
      </c>
      <c r="AC4837" s="22" t="str">
        <f>[1]!s_info_nature1(A4837,"")</f>
        <v>公众企业</v>
      </c>
      <c r="AD4837" s="6" t="str">
        <f>[1]!s_info_city(A4837)</f>
        <v>佛山市</v>
      </c>
      <c r="AE4837" s="6" t="str">
        <f>[1]!s_info_province(A4837)</f>
        <v>广东省</v>
      </c>
      <c r="AF4837">
        <v>113.12271699999999</v>
      </c>
      <c r="AG4837">
        <v>23.028762</v>
      </c>
    </row>
    <row r="4838" spans="1:33" x14ac:dyDescent="0.3">
      <c r="A4838" s="12" t="s">
        <v>9882</v>
      </c>
      <c r="B4838" s="12" t="s">
        <v>9883</v>
      </c>
      <c r="C4838" s="16" t="str">
        <f>[1]!s_info_mkt(A4838)</f>
        <v>创业板</v>
      </c>
      <c r="D4838" s="16" t="str">
        <f>[1]!s_ipo_listeddate(A4838)</f>
        <v>2015-06-10</v>
      </c>
      <c r="E4838" s="16" t="str">
        <f>[1]!lastradeday_s("000002","")</f>
        <v>2026-06-22</v>
      </c>
      <c r="F4838" s="16" t="str">
        <f>[1]!s_info_industry_csrc2023(A4838,"",3)</f>
        <v>电气机械和器材制造业</v>
      </c>
      <c r="G4838" s="16" t="str">
        <f>[1]!s_info_industry_csrc2023(A4838,"",1)</f>
        <v>制造业</v>
      </c>
      <c r="H4838" s="16">
        <f>[1]!s_is(A4838,83,"FY","YTD","20251231",1,"",100000000)</f>
        <v>16.631354787399999</v>
      </c>
      <c r="I4838" s="16">
        <f>[1]!s_is(A4838,83,"FY","YTD","20241231",1,"",100000000)</f>
        <v>26.498270514200001</v>
      </c>
      <c r="J4838" s="16">
        <f t="shared" si="225"/>
        <v>-0.37236074412903586</v>
      </c>
      <c r="K4838" s="16">
        <f>[1]!s_is(A4838,61,"FY","YTD","20251231",1,"",100000000)</f>
        <v>-8.9462786383000008</v>
      </c>
      <c r="L4838" s="16">
        <f>[1]!s_is(A4838,61,"FY","YTD","20241231",1,"",100000000)</f>
        <v>-6.3124959691999996</v>
      </c>
      <c r="M4838" s="16">
        <f t="shared" si="226"/>
        <v>-0.4172331644963867</v>
      </c>
      <c r="N4838" s="16">
        <f>[1]!s_fa_roe(A4838,"20251231")</f>
        <v>-144.16720000000001</v>
      </c>
      <c r="O4838" s="16">
        <f>[1]!s_stmnote_rdexp(A4838,"20251231",1,10000)</f>
        <v>7713.3467319999991</v>
      </c>
      <c r="P4838" s="20">
        <f t="shared" si="227"/>
        <v>4.6378342778446831E-2</v>
      </c>
      <c r="Q4838" s="16">
        <f>[1]!s_margin_tradingbalance(A4838,"",10000)</f>
        <v>7853.9543000000003</v>
      </c>
      <c r="R4838" s="16">
        <f>[1]!s_margin_seclendingbalance(A4838,"",10000)</f>
        <v>0</v>
      </c>
      <c r="S4838" s="17">
        <f>[1]!s_val_ev(A4838,"",100000000)</f>
        <v>25.728448487999998</v>
      </c>
      <c r="T4838" s="17">
        <f>[1]!share_freesharesmv(A4838,"",100000000)</f>
        <v>23.326840464</v>
      </c>
      <c r="U4838" s="17">
        <f>[1]!s_dq_amount_btin(A4838,E4838,100000000)</f>
        <v>0.71952411999999999</v>
      </c>
      <c r="V4838" s="17">
        <f>[1]!s_dq_turn(A4838,E4838)</f>
        <v>3.1135106478461299</v>
      </c>
      <c r="W4838" s="2">
        <f>[1]!s_pq_amount(A4838,"20260101","",100000000)</f>
        <v>167.56034961</v>
      </c>
      <c r="X4838" s="2">
        <f>[1]!s_pq_avgamount(A4838,"20260101","",100000000)</f>
        <v>1.5232759055454546</v>
      </c>
      <c r="Y4838" s="17">
        <f>[1]!s_ipo_dilutedpe(A4838)</f>
        <v>15.38</v>
      </c>
      <c r="Z4838" s="12">
        <f>[1]!s_ipo_collection_total(A4838,100000000)</f>
        <v>2.8694744999999999</v>
      </c>
      <c r="AA4838" s="2">
        <f>[1]!s_val_pe_ttm(A4838,E4838)</f>
        <v>-2.8598349094390869</v>
      </c>
      <c r="AB4838" s="5">
        <f>[1]!s_info_zjtxornot1(A4838,"")</f>
        <v>1</v>
      </c>
      <c r="AC4838" s="22" t="str">
        <f>[1]!s_info_nature1(A4838,"")</f>
        <v>民营企业</v>
      </c>
      <c r="AD4838" s="6" t="str">
        <f>[1]!s_info_city(A4838)</f>
        <v>北京市</v>
      </c>
      <c r="AE4838" s="6" t="str">
        <f>[1]!s_info_province(A4838)</f>
        <v>北京</v>
      </c>
      <c r="AF4838">
        <v>116.40528500000001</v>
      </c>
      <c r="AG4838">
        <v>39.904989</v>
      </c>
    </row>
    <row r="4839" spans="1:33" x14ac:dyDescent="0.3">
      <c r="A4839" s="12" t="s">
        <v>449</v>
      </c>
      <c r="B4839" s="12" t="s">
        <v>450</v>
      </c>
      <c r="C4839" s="16" t="str">
        <f>[1]!s_info_mkt(A4839)</f>
        <v>北证</v>
      </c>
      <c r="D4839" s="16" t="str">
        <f>[1]!s_ipo_listeddate(A4839)</f>
        <v>2021-11-15</v>
      </c>
      <c r="E4839" s="16" t="str">
        <f>[1]!lastradeday_s("000002","")</f>
        <v>2026-06-22</v>
      </c>
      <c r="F4839" s="16" t="str">
        <f>[1]!s_info_industry_csrc2023(A4839,"",3)</f>
        <v>仪器仪表制造业</v>
      </c>
      <c r="G4839" s="16" t="str">
        <f>[1]!s_info_industry_csrc2023(A4839,"",1)</f>
        <v>制造业</v>
      </c>
      <c r="H4839" s="16">
        <f>[1]!s_is(A4839,83,"FY","YTD","20251231",1,"",100000000)</f>
        <v>0.55743779090000001</v>
      </c>
      <c r="I4839" s="16">
        <f>[1]!s_is(A4839,83,"FY","YTD","20241231",1,"",100000000)</f>
        <v>0.7023020364</v>
      </c>
      <c r="J4839" s="16">
        <f t="shared" si="225"/>
        <v>-0.20627057589434605</v>
      </c>
      <c r="K4839" s="16">
        <f>[1]!s_is(A4839,61,"FY","YTD","20251231",1,"",100000000)</f>
        <v>-0.10172674330000001</v>
      </c>
      <c r="L4839" s="16">
        <f>[1]!s_is(A4839,61,"FY","YTD","20241231",1,"",100000000)</f>
        <v>-9.7094335800000001E-2</v>
      </c>
      <c r="M4839" s="16">
        <f t="shared" si="226"/>
        <v>-4.77103783844001E-2</v>
      </c>
      <c r="N4839" s="16">
        <f>[1]!s_fa_roe(A4839,"20251231")</f>
        <v>-3.8877000000000002</v>
      </c>
      <c r="O4839" s="16">
        <f>[1]!s_stmnote_rdexp(A4839,"20251231",1,10000)</f>
        <v>1175.786932</v>
      </c>
      <c r="P4839" s="20">
        <f t="shared" si="227"/>
        <v>0.21092702202727531</v>
      </c>
      <c r="Q4839" s="16">
        <f>[1]!s_margin_tradingbalance(A4839,"",10000)</f>
        <v>113.4666</v>
      </c>
      <c r="R4839" s="16">
        <f>[1]!s_margin_seclendingbalance(A4839,"",10000)</f>
        <v>0</v>
      </c>
      <c r="S4839" s="17">
        <f>[1]!s_val_ev(A4839,"",100000000)</f>
        <v>7.8592700000000004</v>
      </c>
      <c r="T4839" s="17">
        <f>[1]!share_freesharesmv(A4839,"",100000000)</f>
        <v>3.37088045</v>
      </c>
      <c r="U4839" s="17">
        <f>[1]!s_dq_amount_btin(A4839,E4839,100000000)</f>
        <v>0.13767255</v>
      </c>
      <c r="V4839" s="17">
        <f>[1]!s_dq_turn(A4839,E4839)</f>
        <v>2.6527632865575517</v>
      </c>
      <c r="W4839" s="2">
        <f>[1]!s_pq_amount(A4839,"20260101","",100000000)</f>
        <v>25.312467999999999</v>
      </c>
      <c r="X4839" s="2">
        <f>[1]!s_pq_avgamount(A4839,"20260101","",100000000)</f>
        <v>0.23011334545454548</v>
      </c>
      <c r="Y4839" s="17">
        <f>[1]!s_ipo_dilutedpe(A4839)</f>
        <v>18.73</v>
      </c>
      <c r="Z4839" s="12">
        <f>[1]!s_ipo_collection_total(A4839,100000000)</f>
        <v>1.5640000000000001</v>
      </c>
      <c r="AA4839" s="2">
        <f>[1]!s_val_pe_ttm(A4839,E4839)</f>
        <v>-74.032012939453125</v>
      </c>
      <c r="AB4839" s="5">
        <f>[1]!s_info_zjtxornot1(A4839,"")</f>
        <v>0</v>
      </c>
      <c r="AC4839" s="22" t="str">
        <f>[1]!s_info_nature1(A4839,"")</f>
        <v>民营企业</v>
      </c>
      <c r="AD4839" s="6" t="str">
        <f>[1]!s_info_city(A4839)</f>
        <v>北京市</v>
      </c>
      <c r="AE4839" s="6" t="str">
        <f>[1]!s_info_province(A4839)</f>
        <v>北京</v>
      </c>
      <c r="AF4839">
        <v>116.40528500000001</v>
      </c>
      <c r="AG4839">
        <v>39.904989</v>
      </c>
    </row>
    <row r="4840" spans="1:33" x14ac:dyDescent="0.3">
      <c r="A4840" s="12" t="s">
        <v>9884</v>
      </c>
      <c r="B4840" s="12" t="s">
        <v>9885</v>
      </c>
      <c r="C4840" s="16" t="str">
        <f>[1]!s_info_mkt(A4840)</f>
        <v>主板</v>
      </c>
      <c r="D4840" s="16" t="str">
        <f>[1]!s_ipo_listeddate(A4840)</f>
        <v>2011-12-28</v>
      </c>
      <c r="E4840" s="16" t="str">
        <f>[1]!lastradeday_s("000002","")</f>
        <v>2026-06-22</v>
      </c>
      <c r="F4840" s="16" t="str">
        <f>[1]!s_info_industry_csrc2023(A4840,"",3)</f>
        <v>化学原料和化学制品制造业</v>
      </c>
      <c r="G4840" s="16" t="str">
        <f>[1]!s_info_industry_csrc2023(A4840,"",1)</f>
        <v>制造业</v>
      </c>
      <c r="H4840" s="16">
        <f>[1]!s_is(A4840,83,"FY","YTD","20251231",1,"",100000000)</f>
        <v>460.67886132180001</v>
      </c>
      <c r="I4840" s="16">
        <f>[1]!s_is(A4840,83,"FY","YTD","20241231",1,"",100000000)</f>
        <v>456.48350054599996</v>
      </c>
      <c r="J4840" s="16">
        <f t="shared" si="225"/>
        <v>9.1906077016628007E-3</v>
      </c>
      <c r="K4840" s="16">
        <f>[1]!s_is(A4840,61,"FY","YTD","20251231",1,"",100000000)</f>
        <v>53.1068705876</v>
      </c>
      <c r="L4840" s="16">
        <f>[1]!s_is(A4840,61,"FY","YTD","20241231",1,"",100000000)</f>
        <v>60.718357084700003</v>
      </c>
      <c r="M4840" s="16">
        <f t="shared" si="226"/>
        <v>-0.12535725376235465</v>
      </c>
      <c r="N4840" s="16">
        <f>[1]!s_fa_roe(A4840,"20251231")</f>
        <v>16.637499999999999</v>
      </c>
      <c r="O4840" s="16">
        <f>[1]!s_stmnote_rdexp(A4840,"20251231",1,10000)</f>
        <v>165594.879732</v>
      </c>
      <c r="P4840" s="20">
        <f t="shared" si="227"/>
        <v>3.5945838551581878E-2</v>
      </c>
      <c r="Q4840" s="16">
        <f>[1]!s_margin_tradingbalance(A4840,"",10000)</f>
        <v>150951.1888</v>
      </c>
      <c r="R4840" s="16">
        <f>[1]!s_margin_seclendingbalance(A4840,"",10000)</f>
        <v>426.93799999999999</v>
      </c>
      <c r="S4840" s="17">
        <f>[1]!s_val_ev(A4840,"",100000000)</f>
        <v>771.08299844100009</v>
      </c>
      <c r="T4840" s="17">
        <f>[1]!share_freesharesmv(A4840,"",100000000)</f>
        <v>382.00211488740007</v>
      </c>
      <c r="U4840" s="17">
        <f>[1]!s_dq_amount_btin(A4840,E4840,100000000)</f>
        <v>14.273070840000001</v>
      </c>
      <c r="V4840" s="17">
        <f>[1]!s_dq_turn(A4840,E4840)</f>
        <v>1.9214082143071063</v>
      </c>
      <c r="W4840" s="2">
        <f>[1]!s_pq_amount(A4840,"20260101","",100000000)</f>
        <v>1875.2406381200001</v>
      </c>
      <c r="X4840" s="2">
        <f>[1]!s_pq_avgamount(A4840,"20260101","",100000000)</f>
        <v>17.047642164727272</v>
      </c>
      <c r="Y4840" s="17">
        <f>[1]!s_ipo_dilutedpe(A4840)</f>
        <v>26.14</v>
      </c>
      <c r="Z4840" s="12">
        <f>[1]!s_ipo_collection_total(A4840,100000000)</f>
        <v>20</v>
      </c>
      <c r="AA4840" s="2">
        <f>[1]!s_val_pe_ttm(A4840,E4840)</f>
        <v>13.160160064697266</v>
      </c>
      <c r="AB4840" s="5">
        <f>[1]!s_info_zjtxornot1(A4840,"")</f>
        <v>1</v>
      </c>
      <c r="AC4840" s="22" t="str">
        <f>[1]!s_info_nature1(A4840,"")</f>
        <v>民营企业</v>
      </c>
      <c r="AD4840" s="6" t="str">
        <f>[1]!s_info_city(A4840)</f>
        <v>嘉兴市</v>
      </c>
      <c r="AE4840" s="6" t="str">
        <f>[1]!s_info_province(A4840)</f>
        <v>浙江省</v>
      </c>
      <c r="AF4840">
        <v>120.750865</v>
      </c>
      <c r="AG4840">
        <v>30.762653</v>
      </c>
    </row>
    <row r="4841" spans="1:33" x14ac:dyDescent="0.3">
      <c r="A4841" s="12" t="s">
        <v>9886</v>
      </c>
      <c r="B4841" s="12" t="s">
        <v>9887</v>
      </c>
      <c r="C4841" s="16" t="str">
        <f>[1]!s_info_mkt(A4841)</f>
        <v>主板</v>
      </c>
      <c r="D4841" s="16" t="str">
        <f>[1]!s_ipo_listeddate(A4841)</f>
        <v>2014-01-28</v>
      </c>
      <c r="E4841" s="16" t="str">
        <f>[1]!lastradeday_s("000002","")</f>
        <v>2026-06-22</v>
      </c>
      <c r="F4841" s="16" t="str">
        <f>[1]!s_info_industry_csrc2023(A4841,"",3)</f>
        <v>食品制造业</v>
      </c>
      <c r="G4841" s="16" t="str">
        <f>[1]!s_info_industry_csrc2023(A4841,"",1)</f>
        <v>制造业</v>
      </c>
      <c r="H4841" s="16">
        <f>[1]!s_is(A4841,83,"FY","YTD","20251231",1,"",100000000)</f>
        <v>6.0099031996000001</v>
      </c>
      <c r="I4841" s="16">
        <f>[1]!s_is(A4841,83,"FY","YTD","20241231",1,"",100000000)</f>
        <v>6.3520525995000003</v>
      </c>
      <c r="J4841" s="16">
        <f t="shared" si="225"/>
        <v>-5.3864383920078418E-2</v>
      </c>
      <c r="K4841" s="16">
        <f>[1]!s_is(A4841,61,"FY","YTD","20251231",1,"",100000000)</f>
        <v>-1.0274460605</v>
      </c>
      <c r="L4841" s="16">
        <f>[1]!s_is(A4841,61,"FY","YTD","20241231",1,"",100000000)</f>
        <v>-2.3048247687000001</v>
      </c>
      <c r="M4841" s="16">
        <f t="shared" si="226"/>
        <v>0.55421944676535451</v>
      </c>
      <c r="N4841" s="16">
        <f>[1]!s_fa_roe(A4841,"20251231")</f>
        <v>-59.618299999999998</v>
      </c>
      <c r="O4841" s="16">
        <f>[1]!s_stmnote_rdexp(A4841,"20251231",1,10000)</f>
        <v>400.07080099999996</v>
      </c>
      <c r="P4841" s="20">
        <f t="shared" si="227"/>
        <v>6.6568593155814457E-3</v>
      </c>
      <c r="Q4841" s="16">
        <f>[1]!s_margin_tradingbalance(A4841,"",10000)</f>
        <v>0</v>
      </c>
      <c r="R4841" s="16">
        <f>[1]!s_margin_seclendingbalance(A4841,"",10000)</f>
        <v>0</v>
      </c>
      <c r="S4841" s="17">
        <f>[1]!s_val_ev(A4841,"",100000000)</f>
        <v>11.423548379199998</v>
      </c>
      <c r="T4841" s="17">
        <f>[1]!share_freesharesmv(A4841,"",100000000)</f>
        <v>8.5548740240000001</v>
      </c>
      <c r="U4841" s="17">
        <f>[1]!s_dq_amount_btin(A4841,E4841,100000000)</f>
        <v>0.43063832000000002</v>
      </c>
      <c r="V4841" s="17">
        <f>[1]!s_dq_turn(A4841,E4841)</f>
        <v>4.0417663813316542</v>
      </c>
      <c r="W4841" s="2">
        <f>[1]!s_pq_amount(A4841,"20260101","",100000000)</f>
        <v>79.194699209999996</v>
      </c>
      <c r="X4841" s="2">
        <f>[1]!s_pq_avgamount(A4841,"20260101","",100000000)</f>
        <v>0.72655687348623854</v>
      </c>
      <c r="Y4841" s="17">
        <f>[1]!s_ipo_dilutedpe(A4841)</f>
        <v>39.64</v>
      </c>
      <c r="Z4841" s="12">
        <f>[1]!s_ipo_collection_total(A4841,100000000)</f>
        <v>5.8120200000000004</v>
      </c>
      <c r="AA4841" s="2">
        <f>[1]!s_val_pe_ttm(A4841,E4841)</f>
        <v>-9.7948741912841797</v>
      </c>
      <c r="AB4841" s="5">
        <f>[1]!s_info_zjtxornot1(A4841,"")</f>
        <v>0</v>
      </c>
      <c r="AC4841" s="22" t="str">
        <f>[1]!s_info_nature1(A4841,"")</f>
        <v>民营企业</v>
      </c>
      <c r="AD4841" s="6" t="str">
        <f>[1]!s_info_city(A4841)</f>
        <v>昌吉市</v>
      </c>
      <c r="AE4841" s="6" t="str">
        <f>[1]!s_info_province(A4841)</f>
        <v>新疆维吾尔自治区</v>
      </c>
      <c r="AF4841">
        <v>87.073617999999996</v>
      </c>
      <c r="AG4841">
        <v>44.175083000000001</v>
      </c>
    </row>
    <row r="4842" spans="1:33" x14ac:dyDescent="0.3">
      <c r="A4842" s="12" t="s">
        <v>9888</v>
      </c>
      <c r="B4842" s="12" t="s">
        <v>9889</v>
      </c>
      <c r="C4842" s="16" t="str">
        <f>[1]!s_info_mkt(A4842)</f>
        <v>主板</v>
      </c>
      <c r="D4842" s="16" t="str">
        <f>[1]!s_ipo_listeddate(A4842)</f>
        <v>2010-01-28</v>
      </c>
      <c r="E4842" s="16" t="str">
        <f>[1]!lastradeday_s("000002","")</f>
        <v>2026-06-22</v>
      </c>
      <c r="F4842" s="16" t="str">
        <f>[1]!s_info_industry_csrc2023(A4842,"",3)</f>
        <v>电气机械和器材制造业</v>
      </c>
      <c r="G4842" s="16" t="str">
        <f>[1]!s_info_industry_csrc2023(A4842,"",1)</f>
        <v>制造业</v>
      </c>
      <c r="H4842" s="16">
        <f>[1]!s_is(A4842,83,"FY","YTD","20251231",1,"",100000000)</f>
        <v>238.12998981749999</v>
      </c>
      <c r="I4842" s="16">
        <f>[1]!s_is(A4842,83,"FY","YTD","20241231",1,"",100000000)</f>
        <v>222.80533573770001</v>
      </c>
      <c r="J4842" s="16">
        <f t="shared" si="225"/>
        <v>6.8780462680844812E-2</v>
      </c>
      <c r="K4842" s="16">
        <f>[1]!s_is(A4842,61,"FY","YTD","20251231",1,"",100000000)</f>
        <v>12.696795961400001</v>
      </c>
      <c r="L4842" s="16">
        <f>[1]!s_is(A4842,61,"FY","YTD","20241231",1,"",100000000)</f>
        <v>10.5415246803</v>
      </c>
      <c r="M4842" s="16">
        <f t="shared" si="226"/>
        <v>0.20445536546793575</v>
      </c>
      <c r="N4842" s="16">
        <f>[1]!s_fa_roe(A4842,"20251231")</f>
        <v>5.6422999999999996</v>
      </c>
      <c r="O4842" s="16">
        <f>[1]!s_stmnote_rdexp(A4842,"20251231",1,10000)</f>
        <v>125303.02</v>
      </c>
      <c r="P4842" s="20">
        <f t="shared" si="227"/>
        <v>5.2619588190479814E-2</v>
      </c>
      <c r="Q4842" s="16">
        <f>[1]!s_margin_tradingbalance(A4842,"",10000)</f>
        <v>155562.94219999999</v>
      </c>
      <c r="R4842" s="16">
        <f>[1]!s_margin_seclendingbalance(A4842,"",10000)</f>
        <v>1446.8417999999999</v>
      </c>
      <c r="S4842" s="17">
        <f>[1]!s_val_ev(A4842,"",100000000)</f>
        <v>860.6356469008</v>
      </c>
      <c r="T4842" s="17">
        <f>[1]!share_freesharesmv(A4842,"",100000000)</f>
        <v>414.20387128930003</v>
      </c>
      <c r="U4842" s="17">
        <f>[1]!s_dq_amount_btin(A4842,E4842,100000000)</f>
        <v>41.765570449999998</v>
      </c>
      <c r="V4842" s="17">
        <f>[1]!s_dq_turn(A4842,E4842)</f>
        <v>5.0581144902562523</v>
      </c>
      <c r="W4842" s="2">
        <f>[1]!s_pq_amount(A4842,"20260101","",100000000)</f>
        <v>4815.20434553</v>
      </c>
      <c r="X4842" s="2">
        <f>[1]!s_pq_avgamount(A4842,"20260101","",100000000)</f>
        <v>43.774584959363629</v>
      </c>
      <c r="Y4842" s="17">
        <f>[1]!s_ipo_dilutedpe(A4842)</f>
        <v>34.17</v>
      </c>
      <c r="Z4842" s="12">
        <f>[1]!s_ipo_collection_total(A4842,100000000)</f>
        <v>103.253</v>
      </c>
      <c r="AA4842" s="2">
        <f>[1]!s_val_pe_ttm(A4842,E4842)</f>
        <v>65.130966186523438</v>
      </c>
      <c r="AB4842" s="5">
        <f>[1]!s_info_zjtxornot1(A4842,"")</f>
        <v>1</v>
      </c>
      <c r="AC4842" s="22" t="str">
        <f>[1]!s_info_nature1(A4842,"")</f>
        <v>中央国有企业</v>
      </c>
      <c r="AD4842" s="6" t="str">
        <f>[1]!s_info_city(A4842)</f>
        <v>西安市</v>
      </c>
      <c r="AE4842" s="6" t="str">
        <f>[1]!s_info_province(A4842)</f>
        <v>陕西省</v>
      </c>
      <c r="AF4842">
        <v>108.948024</v>
      </c>
      <c r="AG4842">
        <v>34.263160999999997</v>
      </c>
    </row>
    <row r="4843" spans="1:33" x14ac:dyDescent="0.3">
      <c r="A4843" s="12" t="s">
        <v>453</v>
      </c>
      <c r="B4843" s="12" t="s">
        <v>454</v>
      </c>
      <c r="C4843" s="16" t="str">
        <f>[1]!s_info_mkt(A4843)</f>
        <v>北证</v>
      </c>
      <c r="D4843" s="16" t="str">
        <f>[1]!s_ipo_listeddate(A4843)</f>
        <v>2020-07-27</v>
      </c>
      <c r="E4843" s="16" t="str">
        <f>[1]!lastradeday_s("000002","")</f>
        <v>2026-06-22</v>
      </c>
      <c r="F4843" s="16" t="str">
        <f>[1]!s_info_industry_csrc2023(A4843,"",3)</f>
        <v>计算机、通信和其他电子设备制造业</v>
      </c>
      <c r="G4843" s="16" t="str">
        <f>[1]!s_info_industry_csrc2023(A4843,"",1)</f>
        <v>制造业</v>
      </c>
      <c r="H4843" s="16">
        <f>[1]!s_is(A4843,83,"FY","YTD","20251231",1,"",100000000)</f>
        <v>1.7232555093000002</v>
      </c>
      <c r="I4843" s="16">
        <f>[1]!s_is(A4843,83,"FY","YTD","20241231",1,"",100000000)</f>
        <v>2.1077663148000001</v>
      </c>
      <c r="J4843" s="16">
        <f t="shared" si="225"/>
        <v>-0.18242572850704519</v>
      </c>
      <c r="K4843" s="16">
        <f>[1]!s_is(A4843,61,"FY","YTD","20251231",1,"",100000000)</f>
        <v>-0.1187765306</v>
      </c>
      <c r="L4843" s="16">
        <f>[1]!s_is(A4843,61,"FY","YTD","20241231",1,"",100000000)</f>
        <v>4.1122424300000002E-2</v>
      </c>
      <c r="M4843" s="16">
        <f t="shared" si="226"/>
        <v>-3.888364016029084</v>
      </c>
      <c r="N4843" s="16">
        <f>[1]!s_fa_roe(A4843,"20251231")</f>
        <v>-2.7202000000000002</v>
      </c>
      <c r="O4843" s="16">
        <f>[1]!s_stmnote_rdexp(A4843,"20251231",1,10000)</f>
        <v>2856.9310869999999</v>
      </c>
      <c r="P4843" s="20">
        <f t="shared" si="227"/>
        <v>0.16578685352124639</v>
      </c>
      <c r="Q4843" s="16">
        <f>[1]!s_margin_tradingbalance(A4843,"",10000)</f>
        <v>391.63229999999999</v>
      </c>
      <c r="R4843" s="16">
        <f>[1]!s_margin_seclendingbalance(A4843,"",10000)</f>
        <v>0</v>
      </c>
      <c r="S4843" s="17">
        <f>[1]!s_val_ev(A4843,"",100000000)</f>
        <v>12.2152451104</v>
      </c>
      <c r="T4843" s="17">
        <f>[1]!share_freesharesmv(A4843,"",100000000)</f>
        <v>5.2123994271000003</v>
      </c>
      <c r="U4843" s="17">
        <f>[1]!s_dq_amount_btin(A4843,E4843,100000000)</f>
        <v>0.18444617999999999</v>
      </c>
      <c r="V4843" s="17">
        <f>[1]!s_dq_turn(A4843,E4843)</f>
        <v>3.5543962951893269</v>
      </c>
      <c r="W4843" s="2">
        <f>[1]!s_pq_amount(A4843,"20260101","",100000000)</f>
        <v>33.16357987</v>
      </c>
      <c r="X4843" s="2">
        <f>[1]!s_pq_avgamount(A4843,"20260101","",100000000)</f>
        <v>0.30148708972727273</v>
      </c>
      <c r="Y4843" s="17">
        <f>[1]!s_ipo_dilutedpe(A4843)</f>
        <v>25.41</v>
      </c>
      <c r="Z4843" s="12">
        <f>[1]!s_ipo_collection_total(A4843,100000000)</f>
        <v>2.1816</v>
      </c>
      <c r="AA4843" s="2">
        <f>[1]!s_val_pe_ttm(A4843,E4843)</f>
        <v>154.6514892578125</v>
      </c>
      <c r="AB4843" s="5">
        <f>[1]!s_info_zjtxornot1(A4843,"")</f>
        <v>1</v>
      </c>
      <c r="AC4843" s="22" t="str">
        <f>[1]!s_info_nature1(A4843,"")</f>
        <v>地方国有企业</v>
      </c>
      <c r="AD4843" s="6" t="str">
        <f>[1]!s_info_city(A4843)</f>
        <v>武汉市</v>
      </c>
      <c r="AE4843" s="6" t="str">
        <f>[1]!s_info_province(A4843)</f>
        <v>湖北省</v>
      </c>
      <c r="AF4843">
        <v>114.29857199999999</v>
      </c>
      <c r="AG4843">
        <v>30.584354999999999</v>
      </c>
    </row>
    <row r="4844" spans="1:33" x14ac:dyDescent="0.3">
      <c r="A4844" s="12" t="s">
        <v>9890</v>
      </c>
      <c r="B4844" s="12" t="s">
        <v>9891</v>
      </c>
      <c r="C4844" s="16" t="str">
        <f>[1]!s_info_mkt(A4844)</f>
        <v>主板</v>
      </c>
      <c r="D4844" s="16" t="str">
        <f>[1]!s_ipo_listeddate(A4844)</f>
        <v>2002-11-08</v>
      </c>
      <c r="E4844" s="16" t="str">
        <f>[1]!lastradeday_s("000002","")</f>
        <v>2026-06-22</v>
      </c>
      <c r="F4844" s="16" t="str">
        <f>[1]!s_info_industry_csrc2023(A4844,"",3)</f>
        <v>计算机、通信和其他电子设备制造业</v>
      </c>
      <c r="G4844" s="16" t="str">
        <f>[1]!s_info_industry_csrc2023(A4844,"",1)</f>
        <v>制造业</v>
      </c>
      <c r="H4844" s="16">
        <f>[1]!s_is(A4844,83,"FY","YTD","20251231",1,"",100000000)</f>
        <v>58.798944155299999</v>
      </c>
      <c r="I4844" s="16">
        <f>[1]!s_is(A4844,83,"FY","YTD","20241231",1,"",100000000)</f>
        <v>48.938218693700001</v>
      </c>
      <c r="J4844" s="16">
        <f t="shared" si="225"/>
        <v>0.20149334660743201</v>
      </c>
      <c r="K4844" s="16">
        <f>[1]!s_is(A4844,61,"FY","YTD","20251231",1,"",100000000)</f>
        <v>1.2866849137</v>
      </c>
      <c r="L4844" s="16">
        <f>[1]!s_is(A4844,61,"FY","YTD","20241231",1,"",100000000)</f>
        <v>1.4015834212</v>
      </c>
      <c r="M4844" s="16">
        <f t="shared" si="226"/>
        <v>-8.1977644542646486E-2</v>
      </c>
      <c r="N4844" s="16">
        <f>[1]!s_fa_roe(A4844,"20251231")</f>
        <v>3.056</v>
      </c>
      <c r="O4844" s="16">
        <f>[1]!s_stmnote_rdexp(A4844,"20251231",1,10000)</f>
        <v>55455.644874999998</v>
      </c>
      <c r="P4844" s="20">
        <f t="shared" si="227"/>
        <v>9.431401476960255E-2</v>
      </c>
      <c r="Q4844" s="16">
        <f>[1]!s_margin_tradingbalance(A4844,"",10000)</f>
        <v>106572.4664</v>
      </c>
      <c r="R4844" s="16">
        <f>[1]!s_margin_seclendingbalance(A4844,"",10000)</f>
        <v>664.15359999999998</v>
      </c>
      <c r="S4844" s="17">
        <f>[1]!s_val_ev(A4844,"",100000000)</f>
        <v>242.291668311</v>
      </c>
      <c r="T4844" s="17">
        <f>[1]!share_freesharesmv(A4844,"",100000000)</f>
        <v>171.35060762699999</v>
      </c>
      <c r="U4844" s="17">
        <f>[1]!s_dq_amount_btin(A4844,E4844,100000000)</f>
        <v>20.14023401</v>
      </c>
      <c r="V4844" s="17">
        <f>[1]!s_dq_turn(A4844,E4844)</f>
        <v>8.360524944464359</v>
      </c>
      <c r="W4844" s="2">
        <f>[1]!s_pq_amount(A4844,"20260101","",100000000)</f>
        <v>1236.0055992099999</v>
      </c>
      <c r="X4844" s="2">
        <f>[1]!s_pq_avgamount(A4844,"20260101","",100000000)</f>
        <v>11.236414538272726</v>
      </c>
      <c r="Y4844" s="17">
        <f>[1]!s_ipo_dilutedpe(A4844)</f>
        <v>20</v>
      </c>
      <c r="Z4844" s="12">
        <f>[1]!s_ipo_collection_total(A4844,100000000)</f>
        <v>2.2400000000000002</v>
      </c>
      <c r="AA4844" s="2">
        <f>[1]!s_val_pe_ttm(A4844,E4844)</f>
        <v>182.53205871582031</v>
      </c>
      <c r="AB4844" s="5">
        <f>[1]!s_info_zjtxornot1(A4844,"")</f>
        <v>1</v>
      </c>
      <c r="AC4844" s="22" t="str">
        <f>[1]!s_info_nature1(A4844,"")</f>
        <v>中央国有企业</v>
      </c>
      <c r="AD4844" s="6" t="str">
        <f>[1]!s_info_city(A4844)</f>
        <v>蚌埠市</v>
      </c>
      <c r="AE4844" s="6" t="str">
        <f>[1]!s_info_province(A4844)</f>
        <v>安徽省</v>
      </c>
      <c r="AF4844">
        <v>117.36322800000001</v>
      </c>
      <c r="AG4844">
        <v>32.939667</v>
      </c>
    </row>
    <row r="4845" spans="1:33" x14ac:dyDescent="0.3">
      <c r="A4845" s="12" t="s">
        <v>451</v>
      </c>
      <c r="B4845" s="12" t="s">
        <v>452</v>
      </c>
      <c r="C4845" s="16" t="str">
        <f>[1]!s_info_mkt(A4845)</f>
        <v>北证</v>
      </c>
      <c r="D4845" s="16" t="str">
        <f>[1]!s_ipo_listeddate(A4845)</f>
        <v>2022-01-06</v>
      </c>
      <c r="E4845" s="16" t="str">
        <f>[1]!lastradeday_s("000002","")</f>
        <v>2026-06-22</v>
      </c>
      <c r="F4845" s="16" t="str">
        <f>[1]!s_info_industry_csrc2023(A4845,"",3)</f>
        <v>通用设备制造业</v>
      </c>
      <c r="G4845" s="16" t="str">
        <f>[1]!s_info_industry_csrc2023(A4845,"",1)</f>
        <v>制造业</v>
      </c>
      <c r="H4845" s="16">
        <f>[1]!s_is(A4845,83,"FY","YTD","20251231",1,"",100000000)</f>
        <v>3.4000649850999998</v>
      </c>
      <c r="I4845" s="16">
        <f>[1]!s_is(A4845,83,"FY","YTD","20241231",1,"",100000000)</f>
        <v>3.3788113713999999</v>
      </c>
      <c r="J4845" s="16">
        <f t="shared" si="225"/>
        <v>6.2902634577062244E-3</v>
      </c>
      <c r="K4845" s="16">
        <f>[1]!s_is(A4845,61,"FY","YTD","20251231",1,"",100000000)</f>
        <v>0.12897968939999999</v>
      </c>
      <c r="L4845" s="16">
        <f>[1]!s_is(A4845,61,"FY","YTD","20241231",1,"",100000000)</f>
        <v>0.20696101530000002</v>
      </c>
      <c r="M4845" s="16">
        <f t="shared" si="226"/>
        <v>-0.3767923431713085</v>
      </c>
      <c r="N4845" s="16">
        <f>[1]!s_fa_roe(A4845,"20251231")</f>
        <v>3.7601</v>
      </c>
      <c r="O4845" s="16">
        <f>[1]!s_stmnote_rdexp(A4845,"20251231",1,10000)</f>
        <v>1111.6124300000001</v>
      </c>
      <c r="P4845" s="20">
        <f t="shared" si="227"/>
        <v>3.2693858348925242E-2</v>
      </c>
      <c r="Q4845" s="16">
        <f>[1]!s_margin_tradingbalance(A4845,"",10000)</f>
        <v>635.34559999999999</v>
      </c>
      <c r="R4845" s="16">
        <f>[1]!s_margin_seclendingbalance(A4845,"",10000)</f>
        <v>0</v>
      </c>
      <c r="S4845" s="17">
        <f>[1]!s_val_ev(A4845,"",100000000)</f>
        <v>10.105409160000001</v>
      </c>
      <c r="T4845" s="17">
        <f>[1]!share_freesharesmv(A4845,"",100000000)</f>
        <v>3.8242182132</v>
      </c>
      <c r="U4845" s="17">
        <f>[1]!s_dq_amount_btin(A4845,E4845,100000000)</f>
        <v>0.14295141</v>
      </c>
      <c r="V4845" s="17">
        <f>[1]!s_dq_turn(A4845,E4845)</f>
        <v>1.9235164217731633</v>
      </c>
      <c r="W4845" s="2">
        <f>[1]!s_pq_amount(A4845,"20260101","",100000000)</f>
        <v>12.71243464</v>
      </c>
      <c r="X4845" s="2">
        <f>[1]!s_pq_avgamount(A4845,"20260101","",100000000)</f>
        <v>0.11556758763636364</v>
      </c>
      <c r="Y4845" s="17">
        <f>[1]!s_ipo_dilutedpe(A4845)</f>
        <v>19.09</v>
      </c>
      <c r="Z4845" s="12">
        <f>[1]!s_ipo_collection_total(A4845,100000000)</f>
        <v>0.94379999999999997</v>
      </c>
      <c r="AA4845" s="2">
        <f>[1]!s_val_pe_ttm(A4845,E4845)</f>
        <v>63.891376495361328</v>
      </c>
      <c r="AB4845" s="5">
        <f>[1]!s_info_zjtxornot1(A4845,"")</f>
        <v>1</v>
      </c>
      <c r="AC4845" s="22" t="str">
        <f>[1]!s_info_nature1(A4845,"")</f>
        <v>民营企业</v>
      </c>
      <c r="AD4845" s="6" t="str">
        <f>[1]!s_info_city(A4845)</f>
        <v>淮安市</v>
      </c>
      <c r="AE4845" s="6" t="str">
        <f>[1]!s_info_province(A4845)</f>
        <v>江苏省</v>
      </c>
      <c r="AF4845">
        <v>119.021265</v>
      </c>
      <c r="AG4845">
        <v>33.597506000000003</v>
      </c>
    </row>
    <row r="4846" spans="1:33" x14ac:dyDescent="0.3">
      <c r="A4846" s="12" t="s">
        <v>9892</v>
      </c>
      <c r="B4846" s="12" t="s">
        <v>9893</v>
      </c>
      <c r="C4846" s="16" t="str">
        <f>[1]!s_info_mkt(A4846)</f>
        <v>主板</v>
      </c>
      <c r="D4846" s="16" t="str">
        <f>[1]!s_ipo_listeddate(A4846)</f>
        <v>1997-07-08</v>
      </c>
      <c r="E4846" s="16" t="str">
        <f>[1]!lastradeday_s("000002","")</f>
        <v>2026-06-22</v>
      </c>
      <c r="F4846" s="16" t="str">
        <f>[1]!s_info_industry_csrc2023(A4846,"",3)</f>
        <v>资本市场服务</v>
      </c>
      <c r="G4846" s="16" t="str">
        <f>[1]!s_info_industry_csrc2023(A4846,"",1)</f>
        <v>金融业</v>
      </c>
      <c r="H4846" s="16">
        <f>[1]!s_is(A4846,83,"FY","YTD","20251231",1,"",100000000)</f>
        <v>24.195232926399999</v>
      </c>
      <c r="I4846" s="16">
        <f>[1]!s_is(A4846,83,"FY","YTD","20241231",1,"",100000000)</f>
        <v>21.921026942699999</v>
      </c>
      <c r="J4846" s="16">
        <f t="shared" si="225"/>
        <v>0.10374541255045266</v>
      </c>
      <c r="K4846" s="16">
        <f>[1]!s_is(A4846,61,"FY","YTD","20251231",1,"",100000000)</f>
        <v>4.6412569421000001</v>
      </c>
      <c r="L4846" s="16">
        <f>[1]!s_is(A4846,61,"FY","YTD","20241231",1,"",100000000)</f>
        <v>1.0916767115999999</v>
      </c>
      <c r="M4846" s="16">
        <f t="shared" si="226"/>
        <v>3.2514939567572254</v>
      </c>
      <c r="N4846" s="16">
        <f>[1]!s_fa_roe(A4846,"20251231")</f>
        <v>3.8544</v>
      </c>
      <c r="O4846" s="16">
        <f>[1]!s_stmnote_rdexp(A4846,"20251231",1,10000)</f>
        <v>12.056877999999999</v>
      </c>
      <c r="P4846" s="20">
        <f t="shared" si="227"/>
        <v>4.9831626075583057E-5</v>
      </c>
      <c r="Q4846" s="16">
        <f>[1]!s_margin_tradingbalance(A4846,"",10000)</f>
        <v>65069.184999999998</v>
      </c>
      <c r="R4846" s="16">
        <f>[1]!s_margin_seclendingbalance(A4846,"",10000)</f>
        <v>579.80340000000001</v>
      </c>
      <c r="S4846" s="17">
        <f>[1]!s_val_ev(A4846,"",100000000)</f>
        <v>236.45482634609999</v>
      </c>
      <c r="T4846" s="17">
        <f>[1]!share_freesharesmv(A4846,"",100000000)</f>
        <v>72.928109531099992</v>
      </c>
      <c r="U4846" s="17">
        <f>[1]!s_dq_amount_btin(A4846,E4846,100000000)</f>
        <v>3.8431837799999999</v>
      </c>
      <c r="V4846" s="17">
        <f>[1]!s_dq_turn(A4846,E4846)</f>
        <v>1.6784657152190372</v>
      </c>
      <c r="W4846" s="2">
        <f>[1]!s_pq_amount(A4846,"20260101","",100000000)</f>
        <v>327.96028999999999</v>
      </c>
      <c r="X4846" s="2">
        <f>[1]!s_pq_avgamount(A4846,"20260101","",100000000)</f>
        <v>2.9814571818181821</v>
      </c>
      <c r="Y4846" s="17">
        <f>[1]!s_ipo_dilutedpe(A4846)</f>
        <v>0</v>
      </c>
      <c r="Z4846" s="12">
        <f>[1]!s_ipo_collection_total(A4846,100000000)</f>
        <v>2.89</v>
      </c>
      <c r="AA4846" s="2">
        <f>[1]!s_val_pe_ttm(A4846,E4846)</f>
        <v>53.855026245117188</v>
      </c>
      <c r="AB4846" s="5">
        <f>[1]!s_info_zjtxornot1(A4846,"")</f>
        <v>0</v>
      </c>
      <c r="AC4846" s="22" t="str">
        <f>[1]!s_info_nature1(A4846,"")</f>
        <v>民营企业</v>
      </c>
      <c r="AD4846" s="6" t="str">
        <f>[1]!s_info_city(A4846)</f>
        <v>哈尔滨市</v>
      </c>
      <c r="AE4846" s="6" t="str">
        <f>[1]!s_info_province(A4846)</f>
        <v>黑龙江省</v>
      </c>
      <c r="AF4846">
        <v>126.642464</v>
      </c>
      <c r="AG4846">
        <v>45.756967000000003</v>
      </c>
    </row>
    <row r="4847" spans="1:33" x14ac:dyDescent="0.3">
      <c r="A4847" s="12" t="s">
        <v>455</v>
      </c>
      <c r="B4847" s="12" t="s">
        <v>456</v>
      </c>
      <c r="C4847" s="16" t="str">
        <f>[1]!s_info_mkt(A4847)</f>
        <v>北证</v>
      </c>
      <c r="D4847" s="16" t="str">
        <f>[1]!s_ipo_listeddate(A4847)</f>
        <v>2025-09-25</v>
      </c>
      <c r="E4847" s="16" t="str">
        <f>[1]!lastradeday_s("000002","")</f>
        <v>2026-06-22</v>
      </c>
      <c r="F4847" s="16" t="str">
        <f>[1]!s_info_industry_csrc2023(A4847,"",3)</f>
        <v>化学原料和化学制品制造业</v>
      </c>
      <c r="G4847" s="16" t="str">
        <f>[1]!s_info_industry_csrc2023(A4847,"",1)</f>
        <v>制造业</v>
      </c>
      <c r="H4847" s="16">
        <f>[1]!s_is(A4847,83,"FY","YTD","20251231",1,"",100000000)</f>
        <v>10.322975768500001</v>
      </c>
      <c r="I4847" s="16">
        <f>[1]!s_is(A4847,83,"FY","YTD","20241231",1,"",100000000)</f>
        <v>12.394815021400001</v>
      </c>
      <c r="J4847" s="16">
        <f t="shared" si="225"/>
        <v>-0.16715370494218029</v>
      </c>
      <c r="K4847" s="16">
        <f>[1]!s_is(A4847,61,"FY","YTD","20251231",1,"",100000000)</f>
        <v>1.945134549</v>
      </c>
      <c r="L4847" s="16">
        <f>[1]!s_is(A4847,61,"FY","YTD","20241231",1,"",100000000)</f>
        <v>2.1094112755999999</v>
      </c>
      <c r="M4847" s="16">
        <f t="shared" si="226"/>
        <v>-7.7877997761850892E-2</v>
      </c>
      <c r="N4847" s="16">
        <f>[1]!s_fa_roe(A4847,"20251231")</f>
        <v>15.442500000000001</v>
      </c>
      <c r="O4847" s="16">
        <f>[1]!s_stmnote_rdexp(A4847,"20251231",1,10000)</f>
        <v>5061.4141030000001</v>
      </c>
      <c r="P4847" s="20">
        <f t="shared" si="227"/>
        <v>4.9030572351478625E-2</v>
      </c>
      <c r="Q4847" s="16">
        <f>[1]!s_margin_tradingbalance(A4847,"",10000)</f>
        <v>5981.8392999999996</v>
      </c>
      <c r="R4847" s="16">
        <f>[1]!s_margin_seclendingbalance(A4847,"",10000)</f>
        <v>0</v>
      </c>
      <c r="S4847" s="17">
        <f>[1]!s_val_ev(A4847,"",100000000)</f>
        <v>72.528166845000001</v>
      </c>
      <c r="T4847" s="17">
        <f>[1]!share_freesharesmv(A4847,"",100000000)</f>
        <v>21.406655399999998</v>
      </c>
      <c r="U4847" s="17">
        <f>[1]!s_dq_amount_btin(A4847,E4847,100000000)</f>
        <v>2.6737766299999999</v>
      </c>
      <c r="V4847" s="17">
        <f>[1]!s_dq_turn(A4847,E4847)</f>
        <v>12.353100685686751</v>
      </c>
      <c r="W4847" s="2">
        <f>[1]!s_pq_amount(A4847,"20260101","",100000000)</f>
        <v>142.70526448999999</v>
      </c>
      <c r="X4847" s="2">
        <f>[1]!s_pq_avgamount(A4847,"20260101","",100000000)</f>
        <v>1.2973205862727273</v>
      </c>
      <c r="Y4847" s="17">
        <f>[1]!s_ipo_dilutedpe(A4847)</f>
        <v>11.95</v>
      </c>
      <c r="Z4847" s="12">
        <f>[1]!s_ipo_collection_total(A4847,100000000)</f>
        <v>6.8183500604999994</v>
      </c>
      <c r="AA4847" s="2">
        <f>[1]!s_val_pe_ttm(A4847,E4847)</f>
        <v>41.817886352539063</v>
      </c>
      <c r="AB4847" s="5">
        <f>[1]!s_info_zjtxornot1(A4847,"")</f>
        <v>1</v>
      </c>
      <c r="AC4847" s="22" t="str">
        <f>[1]!s_info_nature1(A4847,"")</f>
        <v>地方国有企业</v>
      </c>
      <c r="AD4847" s="6" t="str">
        <f>[1]!s_info_city(A4847)</f>
        <v>衢州市</v>
      </c>
      <c r="AE4847" s="6" t="str">
        <f>[1]!s_info_province(A4847)</f>
        <v>浙江省</v>
      </c>
      <c r="AF4847">
        <v>118.87263</v>
      </c>
      <c r="AG4847">
        <v>28.941707999999998</v>
      </c>
    </row>
    <row r="4848" spans="1:33" x14ac:dyDescent="0.3">
      <c r="A4848" s="12" t="s">
        <v>9894</v>
      </c>
      <c r="B4848" s="12" t="s">
        <v>9895</v>
      </c>
      <c r="C4848" s="16" t="str">
        <f>[1]!s_info_mkt(A4848)</f>
        <v>主板</v>
      </c>
      <c r="D4848" s="16" t="str">
        <f>[1]!s_ipo_listeddate(A4848)</f>
        <v>2008-06-25</v>
      </c>
      <c r="E4848" s="16" t="str">
        <f>[1]!lastradeday_s("000002","")</f>
        <v>2026-06-22</v>
      </c>
      <c r="F4848" s="16" t="str">
        <f>[1]!s_info_industry_csrc2023(A4848,"",3)</f>
        <v>电力、热力生产和供应业</v>
      </c>
      <c r="G4848" s="16" t="str">
        <f>[1]!s_info_industry_csrc2023(A4848,"",1)</f>
        <v>电力、热力、燃气及水生产和供应业</v>
      </c>
      <c r="H4848" s="16">
        <f>[1]!s_is(A4848,83,"FY","YTD","20251231",1,"",100000000)</f>
        <v>4.9657420318999996</v>
      </c>
      <c r="I4848" s="16">
        <f>[1]!s_is(A4848,83,"FY","YTD","20241231",1,"",100000000)</f>
        <v>3.4629247826</v>
      </c>
      <c r="J4848" s="16">
        <f t="shared" si="225"/>
        <v>0.43397340215159641</v>
      </c>
      <c r="K4848" s="16">
        <f>[1]!s_is(A4848,61,"FY","YTD","20251231",1,"",100000000)</f>
        <v>0.42587745479999994</v>
      </c>
      <c r="L4848" s="16">
        <f>[1]!s_is(A4848,61,"FY","YTD","20241231",1,"",100000000)</f>
        <v>-1.4336609127000002</v>
      </c>
      <c r="M4848" s="16">
        <f t="shared" si="226"/>
        <v>1.2970559154032797</v>
      </c>
      <c r="N4848" s="16">
        <f>[1]!s_fa_roe(A4848,"20251231")</f>
        <v>3.7130000000000001</v>
      </c>
      <c r="O4848" s="16">
        <f>[1]!s_stmnote_rdexp(A4848,"20251231",1,10000)</f>
        <v>1316.619089</v>
      </c>
      <c r="P4848" s="20">
        <f t="shared" si="227"/>
        <v>2.6514045243228902E-2</v>
      </c>
      <c r="Q4848" s="16">
        <f>[1]!s_margin_tradingbalance(A4848,"",10000)</f>
        <v>38234.611400000002</v>
      </c>
      <c r="R4848" s="16">
        <f>[1]!s_margin_seclendingbalance(A4848,"",10000)</f>
        <v>32.521799999999999</v>
      </c>
      <c r="S4848" s="17">
        <f>[1]!s_val_ev(A4848,"",100000000)</f>
        <v>82.037190224999989</v>
      </c>
      <c r="T4848" s="17">
        <f>[1]!share_freesharesmv(A4848,"",100000000)</f>
        <v>61.439261005199995</v>
      </c>
      <c r="U4848" s="17">
        <f>[1]!s_dq_amount_btin(A4848,E4848,100000000)</f>
        <v>2.5486361</v>
      </c>
      <c r="V4848" s="17">
        <f>[1]!s_dq_turn(A4848,E4848)</f>
        <v>3.1525440419591355</v>
      </c>
      <c r="W4848" s="2">
        <f>[1]!s_pq_amount(A4848,"20260101","",100000000)</f>
        <v>670.62687197000002</v>
      </c>
      <c r="X4848" s="2">
        <f>[1]!s_pq_avgamount(A4848,"20260101","",100000000)</f>
        <v>6.0966079270000009</v>
      </c>
      <c r="Y4848" s="17">
        <f>[1]!s_ipo_dilutedpe(A4848)</f>
        <v>29.21</v>
      </c>
      <c r="Z4848" s="12">
        <f>[1]!s_ipo_collection_total(A4848,100000000)</f>
        <v>2.7631999999999999</v>
      </c>
      <c r="AA4848" s="2">
        <f>[1]!s_val_pe_ttm(A4848,E4848)</f>
        <v>161.05653381347656</v>
      </c>
      <c r="AB4848" s="5">
        <f>[1]!s_info_zjtxornot1(A4848,"")</f>
        <v>0</v>
      </c>
      <c r="AC4848" s="22" t="str">
        <f>[1]!s_info_nature1(A4848,"")</f>
        <v>公众企业</v>
      </c>
      <c r="AD4848" s="6" t="str">
        <f>[1]!s_info_city(A4848)</f>
        <v>深圳市</v>
      </c>
      <c r="AE4848" s="6" t="str">
        <f>[1]!s_info_province(A4848)</f>
        <v>广东省</v>
      </c>
      <c r="AF4848">
        <v>114.085947</v>
      </c>
      <c r="AG4848">
        <v>22.547000000000001</v>
      </c>
    </row>
    <row r="4849" spans="1:33" x14ac:dyDescent="0.3">
      <c r="A4849" s="12" t="s">
        <v>9896</v>
      </c>
      <c r="B4849" s="12" t="s">
        <v>9897</v>
      </c>
      <c r="C4849" s="16" t="str">
        <f>[1]!s_info_mkt(A4849)</f>
        <v>主板</v>
      </c>
      <c r="D4849" s="16" t="str">
        <f>[1]!s_ipo_listeddate(A4849)</f>
        <v>2019-08-02</v>
      </c>
      <c r="E4849" s="16" t="str">
        <f>[1]!lastradeday_s("000002","")</f>
        <v>2026-06-22</v>
      </c>
      <c r="F4849" s="16" t="str">
        <f>[1]!s_info_industry_csrc2023(A4849,"",3)</f>
        <v>货币金融服务</v>
      </c>
      <c r="G4849" s="16" t="str">
        <f>[1]!s_info_industry_csrc2023(A4849,"",1)</f>
        <v>金融业</v>
      </c>
      <c r="H4849" s="16">
        <f>[1]!s_is(A4849,83,"FY","YTD","20251231",1,"",100000000)</f>
        <v>123.55561062</v>
      </c>
      <c r="I4849" s="16">
        <f>[1]!s_is(A4849,83,"FY","YTD","20241231",1,"",100000000)</f>
        <v>122.23786393</v>
      </c>
      <c r="J4849" s="16">
        <f t="shared" si="225"/>
        <v>1.078018420507254E-2</v>
      </c>
      <c r="K4849" s="16">
        <f>[1]!s_is(A4849,61,"FY","YTD","20251231",1,"",100000000)</f>
        <v>53.483032340000001</v>
      </c>
      <c r="L4849" s="16">
        <f>[1]!s_is(A4849,61,"FY","YTD","20241231",1,"",100000000)</f>
        <v>50.682073989999999</v>
      </c>
      <c r="M4849" s="16">
        <f t="shared" si="226"/>
        <v>5.5265266976893143E-2</v>
      </c>
      <c r="N4849" s="16">
        <f>[1]!s_fa_roe(A4849,"20251231")</f>
        <v>9.3880999999999997</v>
      </c>
      <c r="O4849" s="16">
        <f>[1]!s_stmnote_rdexp(A4849,"20251231",1,10000)</f>
        <v>0</v>
      </c>
      <c r="P4849" s="20">
        <f t="shared" si="227"/>
        <v>0</v>
      </c>
      <c r="Q4849" s="16">
        <f>[1]!s_margin_tradingbalance(A4849,"",10000)</f>
        <v>97869.198999999993</v>
      </c>
      <c r="R4849" s="16">
        <f>[1]!s_margin_seclendingbalance(A4849,"",10000)</f>
        <v>762.95100000000002</v>
      </c>
      <c r="S4849" s="17">
        <f>[1]!s_val_ev(A4849,"",100000000)</f>
        <v>342.89977624369999</v>
      </c>
      <c r="T4849" s="17">
        <f>[1]!share_freesharesmv(A4849,"",100000000)</f>
        <v>284.025340911</v>
      </c>
      <c r="U4849" s="17">
        <f>[1]!s_dq_amount_btin(A4849,E4849,100000000)</f>
        <v>4.70787449</v>
      </c>
      <c r="V4849" s="17">
        <f>[1]!s_dq_turn(A4849,E4849)</f>
        <v>1.40910284973356</v>
      </c>
      <c r="W4849" s="2">
        <f>[1]!s_pq_amount(A4849,"20260101","",100000000)</f>
        <v>304.51718091999999</v>
      </c>
      <c r="X4849" s="2">
        <f>[1]!s_pq_avgamount(A4849,"20260101","",100000000)</f>
        <v>2.768338008363636</v>
      </c>
      <c r="Y4849" s="17">
        <f>[1]!s_ipo_dilutedpe(A4849)</f>
        <v>12.01</v>
      </c>
      <c r="Z4849" s="12">
        <f>[1]!s_ipo_collection_total(A4849,100000000)</f>
        <v>26.200000052399997</v>
      </c>
      <c r="AA4849" s="2">
        <f>[1]!s_val_pe_ttm(A4849,E4849)</f>
        <v>6.2616591453552246</v>
      </c>
      <c r="AB4849" s="5">
        <f>[1]!s_info_zjtxornot1(A4849,"")</f>
        <v>0</v>
      </c>
      <c r="AC4849" s="22" t="str">
        <f>[1]!s_info_nature1(A4849,"")</f>
        <v>地方国有企业</v>
      </c>
      <c r="AD4849" s="6" t="str">
        <f>[1]!s_info_city(A4849)</f>
        <v>苏州市</v>
      </c>
      <c r="AE4849" s="6" t="str">
        <f>[1]!s_info_province(A4849)</f>
        <v>江苏省</v>
      </c>
      <c r="AF4849">
        <v>120.619585</v>
      </c>
      <c r="AG4849">
        <v>31.299378999999998</v>
      </c>
    </row>
    <row r="4850" spans="1:33" x14ac:dyDescent="0.3">
      <c r="A4850" s="12" t="s">
        <v>9898</v>
      </c>
      <c r="B4850" s="12" t="s">
        <v>9899</v>
      </c>
      <c r="C4850" s="16" t="str">
        <f>[1]!s_info_mkt(A4850)</f>
        <v>主板</v>
      </c>
      <c r="D4850" s="16" t="str">
        <f>[1]!s_ipo_listeddate(A4850)</f>
        <v>1999-07-13</v>
      </c>
      <c r="E4850" s="16" t="str">
        <f>[1]!lastradeday_s("000002","")</f>
        <v>2026-06-22</v>
      </c>
      <c r="F4850" s="16" t="str">
        <f>[1]!s_info_industry_csrc2023(A4850,"",3)</f>
        <v>电气机械和器材制造业</v>
      </c>
      <c r="G4850" s="16" t="str">
        <f>[1]!s_info_industry_csrc2023(A4850,"",1)</f>
        <v>制造业</v>
      </c>
      <c r="H4850" s="16">
        <f>[1]!s_is(A4850,83,"FY","YTD","20251231",1,"",100000000)</f>
        <v>879.28485899719999</v>
      </c>
      <c r="I4850" s="16">
        <f>[1]!s_is(A4850,83,"FY","YTD","20241231",1,"",100000000)</f>
        <v>927.45611109520007</v>
      </c>
      <c r="J4850" s="16">
        <f t="shared" si="225"/>
        <v>-5.1939117680853242E-2</v>
      </c>
      <c r="K4850" s="16">
        <f>[1]!s_is(A4850,61,"FY","YTD","20251231",1,"",100000000)</f>
        <v>31.865739178800002</v>
      </c>
      <c r="L4850" s="16">
        <f>[1]!s_is(A4850,61,"FY","YTD","20241231",1,"",100000000)</f>
        <v>33.478817738899998</v>
      </c>
      <c r="M4850" s="16">
        <f t="shared" si="226"/>
        <v>-4.8182064632040882E-2</v>
      </c>
      <c r="N4850" s="16">
        <f>[1]!s_fa_roe(A4850,"20251231")</f>
        <v>19.3568</v>
      </c>
      <c r="O4850" s="16">
        <f>[1]!s_stmnote_rdexp(A4850,"20251231",1,10000)</f>
        <v>344204.61059899995</v>
      </c>
      <c r="P4850" s="20">
        <f t="shared" si="227"/>
        <v>3.9145972670512688E-2</v>
      </c>
      <c r="Q4850" s="16">
        <f>[1]!s_margin_tradingbalance(A4850,"",10000)</f>
        <v>45839.796999999999</v>
      </c>
      <c r="R4850" s="16">
        <f>[1]!s_margin_seclendingbalance(A4850,"",10000)</f>
        <v>733.30679999999995</v>
      </c>
      <c r="S4850" s="17">
        <f>[1]!s_val_ev(A4850,"",100000000)</f>
        <v>347.9998249194403</v>
      </c>
      <c r="T4850" s="17">
        <f>[1]!share_freesharesmv(A4850,"",100000000)</f>
        <v>100.5141903</v>
      </c>
      <c r="U4850" s="17">
        <f>[1]!s_dq_amount_btin(A4850,E4850,100000000)</f>
        <v>3.4685206100000001</v>
      </c>
      <c r="V4850" s="17">
        <f>[1]!s_dq_turn(A4850,E4850)</f>
        <v>1.4154505334699907</v>
      </c>
      <c r="W4850" s="2">
        <f>[1]!s_pq_amount(A4850,"20260101","",100000000)</f>
        <v>280.45093293999997</v>
      </c>
      <c r="X4850" s="2">
        <f>[1]!s_pq_avgamount(A4850,"20260101","",100000000)</f>
        <v>2.549553935818182</v>
      </c>
      <c r="Y4850" s="17">
        <f>[1]!s_ipo_dilutedpe(A4850)</f>
        <v>14.9</v>
      </c>
      <c r="Z4850" s="12">
        <f>[1]!s_ipo_collection_total(A4850,100000000)</f>
        <v>10.978</v>
      </c>
      <c r="AA4850" s="2">
        <f>[1]!s_val_pe_ttm(A4850,E4850)</f>
        <v>12.04080867767334</v>
      </c>
      <c r="AB4850" s="5">
        <f>[1]!s_info_zjtxornot1(A4850,"")</f>
        <v>1</v>
      </c>
      <c r="AC4850" s="22" t="str">
        <f>[1]!s_info_nature1(A4850,"")</f>
        <v>公众企业</v>
      </c>
      <c r="AD4850" s="6" t="str">
        <f>[1]!s_info_city(A4850)</f>
        <v>青岛市</v>
      </c>
      <c r="AE4850" s="6" t="str">
        <f>[1]!s_info_province(A4850)</f>
        <v>山东省</v>
      </c>
      <c r="AF4850">
        <v>120.35517299999999</v>
      </c>
      <c r="AG4850">
        <v>36.082982000000001</v>
      </c>
    </row>
    <row r="4851" spans="1:33" x14ac:dyDescent="0.3">
      <c r="A4851" s="12" t="s">
        <v>9900</v>
      </c>
      <c r="B4851" s="12" t="s">
        <v>9901</v>
      </c>
      <c r="C4851" s="16" t="str">
        <f>[1]!s_info_mkt(A4851)</f>
        <v>主板</v>
      </c>
      <c r="D4851" s="16" t="str">
        <f>[1]!s_ipo_listeddate(A4851)</f>
        <v>2003-02-12</v>
      </c>
      <c r="E4851" s="16" t="str">
        <f>[1]!lastradeday_s("000002","")</f>
        <v>2026-06-22</v>
      </c>
      <c r="F4851" s="16" t="str">
        <f>[1]!s_info_industry_csrc2023(A4851,"",3)</f>
        <v>黑色金属冶炼和压延加工业</v>
      </c>
      <c r="G4851" s="16" t="str">
        <f>[1]!s_info_industry_csrc2023(A4851,"",1)</f>
        <v>制造业</v>
      </c>
      <c r="H4851" s="16">
        <f>[1]!s_is(A4851,83,"FY","YTD","20251231",1,"",100000000)</f>
        <v>49.836864940600002</v>
      </c>
      <c r="I4851" s="16">
        <f>[1]!s_is(A4851,83,"FY","YTD","20241231",1,"",100000000)</f>
        <v>66.755782511500001</v>
      </c>
      <c r="J4851" s="16">
        <f t="shared" si="225"/>
        <v>-0.25344497411868971</v>
      </c>
      <c r="K4851" s="16">
        <f>[1]!s_is(A4851,61,"FY","YTD","20251231",1,"",100000000)</f>
        <v>-2.9972463066000001</v>
      </c>
      <c r="L4851" s="16">
        <f>[1]!s_is(A4851,61,"FY","YTD","20241231",1,"",100000000)</f>
        <v>-3.3496142069999997</v>
      </c>
      <c r="M4851" s="16">
        <f t="shared" si="226"/>
        <v>0.10519656253655231</v>
      </c>
      <c r="N4851" s="16">
        <f>[1]!s_fa_roe(A4851,"20251231")</f>
        <v>-22.029299999999999</v>
      </c>
      <c r="O4851" s="16">
        <f>[1]!s_stmnote_rdexp(A4851,"20251231",1,10000)</f>
        <v>2104.6136120000001</v>
      </c>
      <c r="P4851" s="20">
        <f t="shared" si="227"/>
        <v>4.2230056294842487E-3</v>
      </c>
      <c r="Q4851" s="16">
        <f>[1]!s_margin_tradingbalance(A4851,"",10000)</f>
        <v>32408.2287</v>
      </c>
      <c r="R4851" s="16">
        <f>[1]!s_margin_seclendingbalance(A4851,"",10000)</f>
        <v>37.637599999999999</v>
      </c>
      <c r="S4851" s="17">
        <f>[1]!s_val_ev(A4851,"",100000000)</f>
        <v>26.277480000000001</v>
      </c>
      <c r="T4851" s="17">
        <f>[1]!share_freesharesmv(A4851,"",100000000)</f>
        <v>17.982714272399999</v>
      </c>
      <c r="U4851" s="17">
        <f>[1]!s_dq_amount_btin(A4851,E4851,100000000)</f>
        <v>1.17734943</v>
      </c>
      <c r="V4851" s="17">
        <f>[1]!s_dq_turn(A4851,E4851)</f>
        <v>4.5858364123957092</v>
      </c>
      <c r="W4851" s="2">
        <f>[1]!s_pq_amount(A4851,"20260101","",100000000)</f>
        <v>348.37036078</v>
      </c>
      <c r="X4851" s="2">
        <f>[1]!s_pq_avgamount(A4851,"20260101","",100000000)</f>
        <v>3.1670032798181822</v>
      </c>
      <c r="Y4851" s="17">
        <f>[1]!s_ipo_dilutedpe(A4851)</f>
        <v>19.989999999999998</v>
      </c>
      <c r="Z4851" s="12">
        <f>[1]!s_ipo_collection_total(A4851,100000000)</f>
        <v>3.5630000000000002</v>
      </c>
      <c r="AA4851" s="2">
        <f>[1]!s_val_pe_ttm(A4851,E4851)</f>
        <v>-8.999760627746582</v>
      </c>
      <c r="AB4851" s="5">
        <f>[1]!s_info_zjtxornot1(A4851,"")</f>
        <v>0</v>
      </c>
      <c r="AC4851" s="22" t="str">
        <f>[1]!s_info_nature1(A4851,"")</f>
        <v>民营企业</v>
      </c>
      <c r="AD4851" s="6" t="str">
        <f>[1]!s_info_city(A4851)</f>
        <v>介休市</v>
      </c>
      <c r="AE4851" s="6" t="str">
        <f>[1]!s_info_province(A4851)</f>
        <v>山西省</v>
      </c>
      <c r="AF4851">
        <v>111.995188</v>
      </c>
      <c r="AG4851">
        <v>37.025475999999998</v>
      </c>
    </row>
    <row r="4852" spans="1:33" x14ac:dyDescent="0.3">
      <c r="A4852" s="12" t="s">
        <v>9902</v>
      </c>
      <c r="B4852" s="12" t="s">
        <v>9903</v>
      </c>
      <c r="C4852" s="16" t="str">
        <f>[1]!s_info_mkt(A4852)</f>
        <v>主板</v>
      </c>
      <c r="D4852" s="16" t="str">
        <f>[1]!s_ipo_listeddate(A4852)</f>
        <v>2003-10-09</v>
      </c>
      <c r="E4852" s="16" t="str">
        <f>[1]!lastradeday_s("000002","")</f>
        <v>2026-06-22</v>
      </c>
      <c r="F4852" s="16" t="str">
        <f>[1]!s_info_industry_csrc2023(A4852,"",3)</f>
        <v>煤炭开采和洗选业</v>
      </c>
      <c r="G4852" s="16" t="str">
        <f>[1]!s_info_industry_csrc2023(A4852,"",1)</f>
        <v>采矿业</v>
      </c>
      <c r="H4852" s="16">
        <f>[1]!s_is(A4852,83,"FY","YTD","20251231",1,"",100000000)</f>
        <v>41.1235893279</v>
      </c>
      <c r="I4852" s="16">
        <f>[1]!s_is(A4852,83,"FY","YTD","20241231",1,"",100000000)</f>
        <v>49.303660398100007</v>
      </c>
      <c r="J4852" s="16">
        <f t="shared" si="225"/>
        <v>-0.16591204393650327</v>
      </c>
      <c r="K4852" s="16">
        <f>[1]!s_is(A4852,61,"FY","YTD","20251231",1,"",100000000)</f>
        <v>-20.160876398599999</v>
      </c>
      <c r="L4852" s="16">
        <f>[1]!s_is(A4852,61,"FY","YTD","20241231",1,"",100000000)</f>
        <v>-10.912202109600001</v>
      </c>
      <c r="M4852" s="16">
        <f t="shared" si="226"/>
        <v>-0.84755342653188992</v>
      </c>
      <c r="N4852" s="16">
        <f>[1]!s_fa_roe(A4852,"20251231")</f>
        <v>-43.1738</v>
      </c>
      <c r="O4852" s="16">
        <f>[1]!s_stmnote_rdexp(A4852,"20251231",1,10000)</f>
        <v>11009.448203</v>
      </c>
      <c r="P4852" s="20">
        <f t="shared" si="227"/>
        <v>2.6771613039941338E-2</v>
      </c>
      <c r="Q4852" s="16">
        <f>[1]!s_margin_tradingbalance(A4852,"",10000)</f>
        <v>12128.7343</v>
      </c>
      <c r="R4852" s="16">
        <f>[1]!s_margin_seclendingbalance(A4852,"",10000)</f>
        <v>48.801200000000001</v>
      </c>
      <c r="S4852" s="17">
        <f>[1]!s_val_ev(A4852,"",100000000)</f>
        <v>150.14301884560001</v>
      </c>
      <c r="T4852" s="17">
        <f>[1]!share_freesharesmv(A4852,"",100000000)</f>
        <v>23.276932474799999</v>
      </c>
      <c r="U4852" s="17">
        <f>[1]!s_dq_amount_btin(A4852,E4852,100000000)</f>
        <v>6.0017544599999999</v>
      </c>
      <c r="V4852" s="17">
        <f>[1]!s_dq_turn(A4852,E4852)</f>
        <v>4.0729166754590054</v>
      </c>
      <c r="W4852" s="2">
        <f>[1]!s_pq_amount(A4852,"20260101","",100000000)</f>
        <v>433.67912117999998</v>
      </c>
      <c r="X4852" s="2">
        <f>[1]!s_pq_avgamount(A4852,"20260101","",100000000)</f>
        <v>3.9425374652727272</v>
      </c>
      <c r="Y4852" s="17">
        <f>[1]!s_ipo_dilutedpe(A4852)</f>
        <v>19.62</v>
      </c>
      <c r="Z4852" s="12">
        <f>[1]!s_ipo_collection_total(A4852,100000000)</f>
        <v>2.0009999999999999</v>
      </c>
      <c r="AA4852" s="2">
        <f>[1]!s_val_pe_ttm(A4852,E4852)</f>
        <v>-7.2318053245544434</v>
      </c>
      <c r="AB4852" s="5">
        <f>[1]!s_info_zjtxornot1(A4852,"")</f>
        <v>0</v>
      </c>
      <c r="AC4852" s="22" t="str">
        <f>[1]!s_info_nature1(A4852,"")</f>
        <v>地方国有企业</v>
      </c>
      <c r="AD4852" s="6" t="str">
        <f>[1]!s_info_city(A4852)</f>
        <v>义马市</v>
      </c>
      <c r="AE4852" s="6" t="str">
        <f>[1]!s_info_province(A4852)</f>
        <v>河南省</v>
      </c>
      <c r="AF4852">
        <v>111.906093</v>
      </c>
      <c r="AG4852">
        <v>34.749524999999998</v>
      </c>
    </row>
    <row r="4853" spans="1:33" x14ac:dyDescent="0.3">
      <c r="A4853" s="12" t="s">
        <v>9904</v>
      </c>
      <c r="B4853" s="12" t="s">
        <v>9905</v>
      </c>
      <c r="C4853" s="16" t="str">
        <f>[1]!s_info_mkt(A4853)</f>
        <v>创业板</v>
      </c>
      <c r="D4853" s="16" t="str">
        <f>[1]!s_ipo_listeddate(A4853)</f>
        <v>2021-12-23</v>
      </c>
      <c r="E4853" s="16" t="str">
        <f>[1]!lastradeday_s("000002","")</f>
        <v>2026-06-22</v>
      </c>
      <c r="F4853" s="16" t="str">
        <f>[1]!s_info_industry_csrc2023(A4853,"",3)</f>
        <v>专用设备制造业</v>
      </c>
      <c r="G4853" s="16" t="str">
        <f>[1]!s_info_industry_csrc2023(A4853,"",1)</f>
        <v>制造业</v>
      </c>
      <c r="H4853" s="16">
        <f>[1]!s_is(A4853,83,"FY","YTD","20251231",1,"",100000000)</f>
        <v>7.9229945541999998</v>
      </c>
      <c r="I4853" s="16">
        <f>[1]!s_is(A4853,83,"FY","YTD","20241231",1,"",100000000)</f>
        <v>7.2066666122000003</v>
      </c>
      <c r="J4853" s="16">
        <f t="shared" si="225"/>
        <v>9.9397957550491522E-2</v>
      </c>
      <c r="K4853" s="16">
        <f>[1]!s_is(A4853,61,"FY","YTD","20251231",1,"",100000000)</f>
        <v>1.3248076288999999</v>
      </c>
      <c r="L4853" s="16">
        <f>[1]!s_is(A4853,61,"FY","YTD","20241231",1,"",100000000)</f>
        <v>0.96599670730000009</v>
      </c>
      <c r="M4853" s="16">
        <f t="shared" si="226"/>
        <v>0.37144114352407154</v>
      </c>
      <c r="N4853" s="16">
        <f>[1]!s_fa_roe(A4853,"20251231")</f>
        <v>8.6898999999999997</v>
      </c>
      <c r="O4853" s="16">
        <f>[1]!s_stmnote_rdexp(A4853,"20251231",1,10000)</f>
        <v>5242.8818229999997</v>
      </c>
      <c r="P4853" s="20">
        <f t="shared" si="227"/>
        <v>6.617298279248135E-2</v>
      </c>
      <c r="Q4853" s="16">
        <f>[1]!s_margin_tradingbalance(A4853,"",10000)</f>
        <v>28478.149600000001</v>
      </c>
      <c r="R4853" s="16">
        <f>[1]!s_margin_seclendingbalance(A4853,"",10000)</f>
        <v>28.84</v>
      </c>
      <c r="S4853" s="17">
        <f>[1]!s_val_ev(A4853,"",100000000)</f>
        <v>46.780926580799999</v>
      </c>
      <c r="T4853" s="17">
        <f>[1]!share_freesharesmv(A4853,"",100000000)</f>
        <v>22.952317885199999</v>
      </c>
      <c r="U4853" s="17">
        <f>[1]!s_dq_amount_btin(A4853,E4853,100000000)</f>
        <v>1.17941746</v>
      </c>
      <c r="V4853" s="17">
        <f>[1]!s_dq_turn(A4853,E4853)</f>
        <v>2.701160968753463</v>
      </c>
      <c r="W4853" s="2">
        <f>[1]!s_pq_amount(A4853,"20260101","",100000000)</f>
        <v>139.66872000000001</v>
      </c>
      <c r="X4853" s="2">
        <f>[1]!s_pq_avgamount(A4853,"20260101","",100000000)</f>
        <v>1.2697156363636364</v>
      </c>
      <c r="Y4853" s="17">
        <f>[1]!s_ipo_dilutedpe(A4853)</f>
        <v>35.99</v>
      </c>
      <c r="Z4853" s="12">
        <f>[1]!s_ipo_collection_total(A4853,100000000)</f>
        <v>5.1178400000000002</v>
      </c>
      <c r="AA4853" s="2">
        <f>[1]!s_val_pe_ttm(A4853,E4853)</f>
        <v>37.876407623291016</v>
      </c>
      <c r="AB4853" s="5">
        <f>[1]!s_info_zjtxornot1(A4853,"")</f>
        <v>1</v>
      </c>
      <c r="AC4853" s="22" t="str">
        <f>[1]!s_info_nature1(A4853,"")</f>
        <v>民营企业</v>
      </c>
      <c r="AD4853" s="6" t="str">
        <f>[1]!s_info_city(A4853)</f>
        <v>如皋市</v>
      </c>
      <c r="AE4853" s="6" t="str">
        <f>[1]!s_info_province(A4853)</f>
        <v>江苏省</v>
      </c>
      <c r="AF4853">
        <v>120.580144</v>
      </c>
      <c r="AG4853">
        <v>32.273615999999997</v>
      </c>
    </row>
    <row r="4854" spans="1:33" x14ac:dyDescent="0.3">
      <c r="A4854" s="12" t="s">
        <v>461</v>
      </c>
      <c r="B4854" s="12" t="s">
        <v>462</v>
      </c>
      <c r="C4854" s="16" t="str">
        <f>[1]!s_info_mkt(A4854)</f>
        <v>北证</v>
      </c>
      <c r="D4854" s="16" t="str">
        <f>[1]!s_ipo_listeddate(A4854)</f>
        <v>2023-02-23</v>
      </c>
      <c r="E4854" s="16" t="str">
        <f>[1]!lastradeday_s("000002","")</f>
        <v>2026-06-22</v>
      </c>
      <c r="F4854" s="16" t="str">
        <f>[1]!s_info_industry_csrc2023(A4854,"",3)</f>
        <v>医药制造业</v>
      </c>
      <c r="G4854" s="16" t="str">
        <f>[1]!s_info_industry_csrc2023(A4854,"",1)</f>
        <v>制造业</v>
      </c>
      <c r="H4854" s="16">
        <f>[1]!s_is(A4854,83,"FY","YTD","20251231",1,"",100000000)</f>
        <v>2.8768465566000003</v>
      </c>
      <c r="I4854" s="16">
        <f>[1]!s_is(A4854,83,"FY","YTD","20241231",1,"",100000000)</f>
        <v>2.7046622983999997</v>
      </c>
      <c r="J4854" s="16">
        <f t="shared" si="225"/>
        <v>6.3662017362337675E-2</v>
      </c>
      <c r="K4854" s="16">
        <f>[1]!s_is(A4854,61,"FY","YTD","20251231",1,"",100000000)</f>
        <v>0.50164943139999996</v>
      </c>
      <c r="L4854" s="16">
        <f>[1]!s_is(A4854,61,"FY","YTD","20241231",1,"",100000000)</f>
        <v>0.49664051159999995</v>
      </c>
      <c r="M4854" s="16">
        <f t="shared" si="226"/>
        <v>1.0085604542937998E-2</v>
      </c>
      <c r="N4854" s="16">
        <f>[1]!s_fa_roe(A4854,"20251231")</f>
        <v>10.008699999999999</v>
      </c>
      <c r="O4854" s="16">
        <f>[1]!s_stmnote_rdexp(A4854,"20251231",1,10000)</f>
        <v>2030.3897579999998</v>
      </c>
      <c r="P4854" s="20">
        <f t="shared" si="227"/>
        <v>7.057692226726249E-2</v>
      </c>
      <c r="Q4854" s="16">
        <f>[1]!s_margin_tradingbalance(A4854,"",10000)</f>
        <v>1520.64</v>
      </c>
      <c r="R4854" s="16">
        <f>[1]!s_margin_seclendingbalance(A4854,"",10000)</f>
        <v>0</v>
      </c>
      <c r="S4854" s="17">
        <f>[1]!s_val_ev(A4854,"",100000000)</f>
        <v>9.6087580960000007</v>
      </c>
      <c r="T4854" s="17">
        <f>[1]!share_freesharesmv(A4854,"",100000000)</f>
        <v>2.3772195424000002</v>
      </c>
      <c r="U4854" s="17">
        <f>[1]!s_dq_amount_btin(A4854,E4854,100000000)</f>
        <v>0.19858972</v>
      </c>
      <c r="V4854" s="17">
        <f>[1]!s_dq_turn(A4854,E4854)</f>
        <v>3.6165033760990899</v>
      </c>
      <c r="W4854" s="2">
        <f>[1]!s_pq_amount(A4854,"20260101","",100000000)</f>
        <v>29.227521410000001</v>
      </c>
      <c r="X4854" s="2">
        <f>[1]!s_pq_avgamount(A4854,"20260101","",100000000)</f>
        <v>0.26570474009090905</v>
      </c>
      <c r="Y4854" s="17">
        <f>[1]!s_ipo_dilutedpe(A4854)</f>
        <v>16.54</v>
      </c>
      <c r="Z4854" s="12">
        <f>[1]!s_ipo_collection_total(A4854,100000000)</f>
        <v>1.2771440000000001</v>
      </c>
      <c r="AA4854" s="2">
        <f>[1]!s_val_pe_ttm(A4854,E4854)</f>
        <v>28.132682800292969</v>
      </c>
      <c r="AB4854" s="5">
        <f>[1]!s_info_zjtxornot1(A4854,"")</f>
        <v>0</v>
      </c>
      <c r="AC4854" s="22" t="str">
        <f>[1]!s_info_nature1(A4854,"")</f>
        <v>民营企业</v>
      </c>
      <c r="AD4854" s="6" t="str">
        <f>[1]!s_info_city(A4854)</f>
        <v>天长市</v>
      </c>
      <c r="AE4854" s="6" t="str">
        <f>[1]!s_info_province(A4854)</f>
        <v>安徽省</v>
      </c>
      <c r="AF4854">
        <v>118.97291300000001</v>
      </c>
      <c r="AG4854">
        <v>32.721214000000003</v>
      </c>
    </row>
    <row r="4855" spans="1:33" x14ac:dyDescent="0.3">
      <c r="A4855" s="12" t="s">
        <v>459</v>
      </c>
      <c r="B4855" s="12" t="s">
        <v>460</v>
      </c>
      <c r="C4855" s="16" t="str">
        <f>[1]!s_info_mkt(A4855)</f>
        <v>北证</v>
      </c>
      <c r="D4855" s="16" t="str">
        <f>[1]!s_ipo_listeddate(A4855)</f>
        <v>2022-03-11</v>
      </c>
      <c r="E4855" s="16" t="str">
        <f>[1]!lastradeday_s("000002","")</f>
        <v>2026-06-22</v>
      </c>
      <c r="F4855" s="16" t="str">
        <f>[1]!s_info_industry_csrc2023(A4855,"",3)</f>
        <v>农副食品加工业</v>
      </c>
      <c r="G4855" s="16" t="str">
        <f>[1]!s_info_industry_csrc2023(A4855,"",1)</f>
        <v>制造业</v>
      </c>
      <c r="H4855" s="16">
        <f>[1]!s_is(A4855,83,"FY","YTD","20251231",1,"",100000000)</f>
        <v>8.5896028536000006</v>
      </c>
      <c r="I4855" s="16">
        <f>[1]!s_is(A4855,83,"FY","YTD","20241231",1,"",100000000)</f>
        <v>7.7763757677999994</v>
      </c>
      <c r="J4855" s="16">
        <f t="shared" si="225"/>
        <v>0.1045766189909918</v>
      </c>
      <c r="K4855" s="16">
        <f>[1]!s_is(A4855,61,"FY","YTD","20251231",1,"",100000000)</f>
        <v>0.6045961621</v>
      </c>
      <c r="L4855" s="16">
        <f>[1]!s_is(A4855,61,"FY","YTD","20241231",1,"",100000000)</f>
        <v>0.78362448419999997</v>
      </c>
      <c r="M4855" s="16">
        <f t="shared" si="226"/>
        <v>-0.22846187901181964</v>
      </c>
      <c r="N4855" s="16">
        <f>[1]!s_fa_roe(A4855,"20251231")</f>
        <v>10.3512</v>
      </c>
      <c r="O4855" s="16">
        <f>[1]!s_stmnote_rdexp(A4855,"20251231",1,10000)</f>
        <v>2369.3724710000001</v>
      </c>
      <c r="P4855" s="20">
        <f t="shared" si="227"/>
        <v>2.7584191159745752E-2</v>
      </c>
      <c r="Q4855" s="16">
        <f>[1]!s_margin_tradingbalance(A4855,"",10000)</f>
        <v>1289.5452</v>
      </c>
      <c r="R4855" s="16">
        <f>[1]!s_margin_seclendingbalance(A4855,"",10000)</f>
        <v>0</v>
      </c>
      <c r="S4855" s="17">
        <f>[1]!s_val_ev(A4855,"",100000000)</f>
        <v>10.692212400000001</v>
      </c>
      <c r="T4855" s="17">
        <f>[1]!share_freesharesmv(A4855,"",100000000)</f>
        <v>5.463527881500001</v>
      </c>
      <c r="U4855" s="17">
        <f>[1]!s_dq_amount_btin(A4855,E4855,100000000)</f>
        <v>0.13422903999999999</v>
      </c>
      <c r="V4855" s="17">
        <f>[1]!s_dq_turn(A4855,E4855)</f>
        <v>1.3694627707563352</v>
      </c>
      <c r="W4855" s="2">
        <f>[1]!s_pq_amount(A4855,"20260101","",100000000)</f>
        <v>14.394448450000001</v>
      </c>
      <c r="X4855" s="2">
        <f>[1]!s_pq_avgamount(A4855,"20260101","",100000000)</f>
        <v>0.13085862227272727</v>
      </c>
      <c r="Y4855" s="17">
        <f>[1]!s_ipo_dilutedpe(A4855)</f>
        <v>21.4</v>
      </c>
      <c r="Z4855" s="12">
        <f>[1]!s_ipo_collection_total(A4855,100000000)</f>
        <v>0.93912479999999998</v>
      </c>
      <c r="AA4855" s="2">
        <f>[1]!s_val_pe_ttm(A4855,E4855)</f>
        <v>19.687284469604492</v>
      </c>
      <c r="AB4855" s="5">
        <f>[1]!s_info_zjtxornot1(A4855,"")</f>
        <v>0</v>
      </c>
      <c r="AC4855" s="22" t="str">
        <f>[1]!s_info_nature1(A4855,"")</f>
        <v>民营企业</v>
      </c>
      <c r="AD4855" s="6" t="str">
        <f>[1]!s_info_city(A4855)</f>
        <v>寿光市</v>
      </c>
      <c r="AE4855" s="6" t="str">
        <f>[1]!s_info_province(A4855)</f>
        <v>山东省</v>
      </c>
      <c r="AF4855">
        <v>118.85253400000001</v>
      </c>
      <c r="AG4855">
        <v>37.029891999999997</v>
      </c>
    </row>
    <row r="4856" spans="1:33" x14ac:dyDescent="0.3">
      <c r="A4856" s="12" t="s">
        <v>457</v>
      </c>
      <c r="B4856" s="12" t="s">
        <v>458</v>
      </c>
      <c r="C4856" s="16" t="str">
        <f>[1]!s_info_mkt(A4856)</f>
        <v>北证</v>
      </c>
      <c r="D4856" s="16" t="str">
        <f>[1]!s_ipo_listeddate(A4856)</f>
        <v>2022-12-22</v>
      </c>
      <c r="E4856" s="16" t="str">
        <f>[1]!lastradeday_s("000002","")</f>
        <v>2026-06-22</v>
      </c>
      <c r="F4856" s="16" t="str">
        <f>[1]!s_info_industry_csrc2023(A4856,"",3)</f>
        <v>电气机械和器材制造业</v>
      </c>
      <c r="G4856" s="16" t="str">
        <f>[1]!s_info_industry_csrc2023(A4856,"",1)</f>
        <v>制造业</v>
      </c>
      <c r="H4856" s="16">
        <f>[1]!s_is(A4856,83,"FY","YTD","20251231",1,"",100000000)</f>
        <v>11.432743385999999</v>
      </c>
      <c r="I4856" s="16">
        <f>[1]!s_is(A4856,83,"FY","YTD","20241231",1,"",100000000)</f>
        <v>11.976337537799999</v>
      </c>
      <c r="J4856" s="16">
        <f t="shared" si="225"/>
        <v>-4.538901396894468E-2</v>
      </c>
      <c r="K4856" s="16">
        <f>[1]!s_is(A4856,61,"FY","YTD","20251231",1,"",100000000)</f>
        <v>0.39012945799999998</v>
      </c>
      <c r="L4856" s="16">
        <f>[1]!s_is(A4856,61,"FY","YTD","20241231",1,"",100000000)</f>
        <v>0.76244332269999993</v>
      </c>
      <c r="M4856" s="16">
        <f t="shared" si="226"/>
        <v>-0.48831677531327139</v>
      </c>
      <c r="N4856" s="16">
        <f>[1]!s_fa_roe(A4856,"20251231")</f>
        <v>6.8274999999999997</v>
      </c>
      <c r="O4856" s="16">
        <f>[1]!s_stmnote_rdexp(A4856,"20251231",1,10000)</f>
        <v>3879.7537240000001</v>
      </c>
      <c r="P4856" s="20">
        <f t="shared" si="227"/>
        <v>3.3935457072805153E-2</v>
      </c>
      <c r="Q4856" s="16">
        <f>[1]!s_margin_tradingbalance(A4856,"",10000)</f>
        <v>521.56489999999997</v>
      </c>
      <c r="R4856" s="16">
        <f>[1]!s_margin_seclendingbalance(A4856,"",10000)</f>
        <v>0</v>
      </c>
      <c r="S4856" s="17">
        <f>[1]!s_val_ev(A4856,"",100000000)</f>
        <v>9.1573367000000001</v>
      </c>
      <c r="T4856" s="17">
        <f>[1]!share_freesharesmv(A4856,"",100000000)</f>
        <v>2.7613685830000003</v>
      </c>
      <c r="U4856" s="17">
        <f>[1]!s_dq_amount_btin(A4856,E4856,100000000)</f>
        <v>0.11558555</v>
      </c>
      <c r="V4856" s="17">
        <f>[1]!s_dq_turn(A4856,E4856)</f>
        <v>2.7330482929051829</v>
      </c>
      <c r="W4856" s="2">
        <f>[1]!s_pq_amount(A4856,"20260101","",100000000)</f>
        <v>15.44273469</v>
      </c>
      <c r="X4856" s="2">
        <f>[1]!s_pq_avgamount(A4856,"20260101","",100000000)</f>
        <v>0.1403884971818182</v>
      </c>
      <c r="Y4856" s="17">
        <f>[1]!s_ipo_dilutedpe(A4856)</f>
        <v>16.559999999999999</v>
      </c>
      <c r="Z4856" s="12">
        <f>[1]!s_ipo_collection_total(A4856,100000000)</f>
        <v>1.4733354999999999</v>
      </c>
      <c r="AA4856" s="2">
        <f>[1]!s_val_pe_ttm(A4856,E4856)</f>
        <v>40.752155303955078</v>
      </c>
      <c r="AB4856" s="5">
        <f>[1]!s_info_zjtxornot1(A4856,"")</f>
        <v>1</v>
      </c>
      <c r="AC4856" s="22" t="str">
        <f>[1]!s_info_nature1(A4856,"")</f>
        <v>民营企业</v>
      </c>
      <c r="AD4856" s="6" t="str">
        <f>[1]!s_info_city(A4856)</f>
        <v>合肥市</v>
      </c>
      <c r="AE4856" s="6" t="str">
        <f>[1]!s_info_province(A4856)</f>
        <v>安徽省</v>
      </c>
      <c r="AF4856">
        <v>117.28304199999999</v>
      </c>
      <c r="AG4856">
        <v>31.861190000000001</v>
      </c>
    </row>
    <row r="4857" spans="1:33" x14ac:dyDescent="0.3">
      <c r="A4857" s="12" t="s">
        <v>9906</v>
      </c>
      <c r="B4857" s="12" t="s">
        <v>9907</v>
      </c>
      <c r="C4857" s="16" t="str">
        <f>[1]!s_info_mkt(A4857)</f>
        <v>主板</v>
      </c>
      <c r="D4857" s="16" t="str">
        <f>[1]!s_ipo_listeddate(A4857)</f>
        <v>2003-07-17</v>
      </c>
      <c r="E4857" s="16" t="str">
        <f>[1]!lastradeday_s("000002","")</f>
        <v>2026-06-22</v>
      </c>
      <c r="F4857" s="16" t="str">
        <f>[1]!s_info_industry_csrc2023(A4857,"",3)</f>
        <v>化学原料和化学制品制造业</v>
      </c>
      <c r="G4857" s="16" t="str">
        <f>[1]!s_info_industry_csrc2023(A4857,"",1)</f>
        <v>制造业</v>
      </c>
      <c r="H4857" s="16">
        <f>[1]!s_is(A4857,83,"FY","YTD","20251231",1,"",100000000)</f>
        <v>1.3740929253</v>
      </c>
      <c r="I4857" s="16">
        <f>[1]!s_is(A4857,83,"FY","YTD","20241231",1,"",100000000)</f>
        <v>1.6489403297999998</v>
      </c>
      <c r="J4857" s="16">
        <f t="shared" si="225"/>
        <v>-0.16668123129315182</v>
      </c>
      <c r="K4857" s="16">
        <f>[1]!s_is(A4857,61,"FY","YTD","20251231",1,"",100000000)</f>
        <v>-0.25712493350000004</v>
      </c>
      <c r="L4857" s="16">
        <f>[1]!s_is(A4857,61,"FY","YTD","20241231",1,"",100000000)</f>
        <v>0.30175257950000001</v>
      </c>
      <c r="M4857" s="16">
        <f t="shared" si="226"/>
        <v>-1.8521051714820556</v>
      </c>
      <c r="N4857" s="16">
        <f>[1]!s_fa_roe(A4857,"20251231")</f>
        <v>-4.7704000000000004</v>
      </c>
      <c r="O4857" s="16">
        <f>[1]!s_stmnote_rdexp(A4857,"20251231",1,10000)</f>
        <v>46.719096</v>
      </c>
      <c r="P4857" s="20">
        <f t="shared" si="227"/>
        <v>3.3999953816660549E-3</v>
      </c>
      <c r="Q4857" s="16">
        <f>[1]!s_margin_tradingbalance(A4857,"",10000)</f>
        <v>0</v>
      </c>
      <c r="R4857" s="16">
        <f>[1]!s_margin_seclendingbalance(A4857,"",10000)</f>
        <v>0</v>
      </c>
      <c r="S4857" s="17">
        <f>[1]!s_val_ev(A4857,"",100000000)</f>
        <v>18.1303770902</v>
      </c>
      <c r="T4857" s="17">
        <f>[1]!share_freesharesmv(A4857,"",100000000)</f>
        <v>13.0392528475</v>
      </c>
      <c r="U4857" s="17">
        <f>[1]!s_dq_amount_btin(A4857,E4857,100000000)</f>
        <v>0.25589789000000002</v>
      </c>
      <c r="V4857" s="17">
        <f>[1]!s_dq_turn(A4857,E4857)</f>
        <v>1.4439565321645058</v>
      </c>
      <c r="W4857" s="2">
        <f>[1]!s_pq_amount(A4857,"20260101","",100000000)</f>
        <v>100.62922407000001</v>
      </c>
      <c r="X4857" s="2">
        <f>[1]!s_pq_avgamount(A4857,"20260101","",100000000)</f>
        <v>0.92320389055045871</v>
      </c>
      <c r="Y4857" s="17">
        <f>[1]!s_ipo_dilutedpe(A4857)</f>
        <v>16.98</v>
      </c>
      <c r="Z4857" s="12">
        <f>[1]!s_ipo_collection_total(A4857,100000000)</f>
        <v>4.1760000000000002</v>
      </c>
      <c r="AA4857" s="2">
        <f>[1]!s_val_pe_ttm(A4857,E4857)</f>
        <v>-74.989517211914063</v>
      </c>
      <c r="AB4857" s="5">
        <f>[1]!s_info_zjtxornot1(A4857,"")</f>
        <v>0</v>
      </c>
      <c r="AC4857" s="22" t="str">
        <f>[1]!s_info_nature1(A4857,"")</f>
        <v>地方国有企业</v>
      </c>
      <c r="AD4857" s="6" t="str">
        <f>[1]!s_info_city(A4857)</f>
        <v>柳州市</v>
      </c>
      <c r="AE4857" s="6" t="str">
        <f>[1]!s_info_province(A4857)</f>
        <v>广西壮族自治区</v>
      </c>
      <c r="AF4857">
        <v>109.411703</v>
      </c>
      <c r="AG4857">
        <v>24.314616999999998</v>
      </c>
    </row>
    <row r="4858" spans="1:33" x14ac:dyDescent="0.3">
      <c r="A4858" s="12" t="s">
        <v>9908</v>
      </c>
      <c r="B4858" s="12" t="s">
        <v>9909</v>
      </c>
      <c r="C4858" s="16" t="str">
        <f>[1]!s_info_mkt(A4858)</f>
        <v>主板</v>
      </c>
      <c r="D4858" s="16" t="str">
        <f>[1]!s_ipo_listeddate(A4858)</f>
        <v>2017-06-01</v>
      </c>
      <c r="E4858" s="16" t="str">
        <f>[1]!lastradeday_s("000002","")</f>
        <v>2026-06-22</v>
      </c>
      <c r="F4858" s="16" t="str">
        <f>[1]!s_info_industry_csrc2023(A4858,"",3)</f>
        <v>纺织服装、服饰业</v>
      </c>
      <c r="G4858" s="16" t="str">
        <f>[1]!s_info_industry_csrc2023(A4858,"",1)</f>
        <v>制造业</v>
      </c>
      <c r="H4858" s="16">
        <f>[1]!s_is(A4858,83,"FY","YTD","20251231",1,"",100000000)</f>
        <v>5.4299388044000008</v>
      </c>
      <c r="I4858" s="16">
        <f>[1]!s_is(A4858,83,"FY","YTD","20241231",1,"",100000000)</f>
        <v>6.3895741149000003</v>
      </c>
      <c r="J4858" s="16">
        <f t="shared" si="225"/>
        <v>-0.15018767968622559</v>
      </c>
      <c r="K4858" s="16">
        <f>[1]!s_is(A4858,61,"FY","YTD","20251231",1,"",100000000)</f>
        <v>-1.0132759254000001</v>
      </c>
      <c r="L4858" s="16">
        <f>[1]!s_is(A4858,61,"FY","YTD","20241231",1,"",100000000)</f>
        <v>-1.1465805298</v>
      </c>
      <c r="M4858" s="16">
        <f t="shared" si="226"/>
        <v>0.11626274904847064</v>
      </c>
      <c r="N4858" s="16">
        <f>[1]!s_fa_roe(A4858,"20251231")</f>
        <v>-15.4838</v>
      </c>
      <c r="O4858" s="16">
        <f>[1]!s_stmnote_rdexp(A4858,"20251231",1,10000)</f>
        <v>2215.327554</v>
      </c>
      <c r="P4858" s="20">
        <f t="shared" si="227"/>
        <v>4.0798388965357597E-2</v>
      </c>
      <c r="Q4858" s="16">
        <f>[1]!s_margin_tradingbalance(A4858,"",10000)</f>
        <v>0</v>
      </c>
      <c r="R4858" s="16">
        <f>[1]!s_margin_seclendingbalance(A4858,"",10000)</f>
        <v>0</v>
      </c>
      <c r="S4858" s="17">
        <f>[1]!s_val_ev(A4858,"",100000000)</f>
        <v>35.232990628799996</v>
      </c>
      <c r="T4858" s="17">
        <f>[1]!share_freesharesmv(A4858,"",100000000)</f>
        <v>22.281334531799999</v>
      </c>
      <c r="U4858" s="17">
        <f>[1]!s_dq_amount_btin(A4858,E4858,100000000)</f>
        <v>1.7680762299999999</v>
      </c>
      <c r="V4858" s="17">
        <f>[1]!s_dq_turn(A4858,E4858)</f>
        <v>5.9433798698611966</v>
      </c>
      <c r="W4858" s="2">
        <f>[1]!s_pq_amount(A4858,"20260101","",100000000)</f>
        <v>154.60024978999999</v>
      </c>
      <c r="X4858" s="2">
        <f>[1]!s_pq_avgamount(A4858,"20260101","",100000000)</f>
        <v>1.4054568162727272</v>
      </c>
      <c r="Y4858" s="17">
        <f>[1]!s_ipo_dilutedpe(A4858)</f>
        <v>22.99</v>
      </c>
      <c r="Z4858" s="12">
        <f>[1]!s_ipo_collection_total(A4858,100000000)</f>
        <v>4.2675000000000001</v>
      </c>
      <c r="AA4858" s="2">
        <f>[1]!s_val_pe_ttm(A4858,E4858)</f>
        <v>-45.182651519775391</v>
      </c>
      <c r="AB4858" s="5">
        <f>[1]!s_info_zjtxornot1(A4858,"")</f>
        <v>0</v>
      </c>
      <c r="AC4858" s="22" t="str">
        <f>[1]!s_info_nature1(A4858,"")</f>
        <v>民营企业</v>
      </c>
      <c r="AD4858" s="6" t="str">
        <f>[1]!s_info_city(A4858)</f>
        <v>深圳市</v>
      </c>
      <c r="AE4858" s="6" t="str">
        <f>[1]!s_info_province(A4858)</f>
        <v>广东省</v>
      </c>
      <c r="AF4858">
        <v>114.085947</v>
      </c>
      <c r="AG4858">
        <v>22.547000000000001</v>
      </c>
    </row>
    <row r="4859" spans="1:33" x14ac:dyDescent="0.3">
      <c r="A4859" s="12" t="s">
        <v>9910</v>
      </c>
      <c r="B4859" s="12" t="s">
        <v>9911</v>
      </c>
      <c r="C4859" s="16" t="str">
        <f>[1]!s_info_mkt(A4859)</f>
        <v>主板</v>
      </c>
      <c r="D4859" s="16" t="str">
        <f>[1]!s_ipo_listeddate(A4859)</f>
        <v>2010-09-21</v>
      </c>
      <c r="E4859" s="16" t="str">
        <f>[1]!lastradeday_s("000002","")</f>
        <v>2026-06-22</v>
      </c>
      <c r="F4859" s="16" t="str">
        <f>[1]!s_info_industry_csrc2023(A4859,"",3)</f>
        <v>电力、热力生产和供应业</v>
      </c>
      <c r="G4859" s="16" t="str">
        <f>[1]!s_info_industry_csrc2023(A4859,"",1)</f>
        <v>电力、热力、燃气及水生产和供应业</v>
      </c>
      <c r="H4859" s="16">
        <f>[1]!s_is(A4859,83,"FY","YTD","20251231",1,"",100000000)</f>
        <v>53.542356456499995</v>
      </c>
      <c r="I4859" s="16">
        <f>[1]!s_is(A4859,83,"FY","YTD","20241231",1,"",100000000)</f>
        <v>52.527446863400002</v>
      </c>
      <c r="J4859" s="16">
        <f t="shared" si="225"/>
        <v>1.9321510061955038E-2</v>
      </c>
      <c r="K4859" s="16">
        <f>[1]!s_is(A4859,61,"FY","YTD","20251231",1,"",100000000)</f>
        <v>2.0332153865999998</v>
      </c>
      <c r="L4859" s="16">
        <f>[1]!s_is(A4859,61,"FY","YTD","20241231",1,"",100000000)</f>
        <v>2.4113305359999999</v>
      </c>
      <c r="M4859" s="16">
        <f t="shared" si="226"/>
        <v>-0.15680768096904329</v>
      </c>
      <c r="N4859" s="16">
        <f>[1]!s_fa_roe(A4859,"20251231")</f>
        <v>4.9151999999999996</v>
      </c>
      <c r="O4859" s="16">
        <f>[1]!s_stmnote_rdexp(A4859,"20251231",1,10000)</f>
        <v>21641.178636000001</v>
      </c>
      <c r="P4859" s="20">
        <f t="shared" si="227"/>
        <v>4.0418801241185902E-2</v>
      </c>
      <c r="Q4859" s="16">
        <f>[1]!s_margin_tradingbalance(A4859,"",10000)</f>
        <v>0</v>
      </c>
      <c r="R4859" s="16">
        <f>[1]!s_margin_seclendingbalance(A4859,"",10000)</f>
        <v>0</v>
      </c>
      <c r="S4859" s="17">
        <f>[1]!s_val_ev(A4859,"",100000000)</f>
        <v>40.135999999999996</v>
      </c>
      <c r="T4859" s="17">
        <f>[1]!share_freesharesmv(A4859,"",100000000)</f>
        <v>26.0042993504</v>
      </c>
      <c r="U4859" s="17">
        <f>[1]!s_dq_amount_btin(A4859,E4859,100000000)</f>
        <v>0.67137164999999999</v>
      </c>
      <c r="V4859" s="17">
        <f>[1]!s_dq_turn(A4859,E4859)</f>
        <v>1.7129497356772356</v>
      </c>
      <c r="W4859" s="2">
        <f>[1]!s_pq_amount(A4859,"20260101","",100000000)</f>
        <v>143.9737547</v>
      </c>
      <c r="X4859" s="2">
        <f>[1]!s_pq_avgamount(A4859,"20260101","",100000000)</f>
        <v>1.3088523154545455</v>
      </c>
      <c r="Y4859" s="17">
        <f>[1]!s_ipo_dilutedpe(A4859)</f>
        <v>73.709999999999994</v>
      </c>
      <c r="Z4859" s="12">
        <f>[1]!s_ipo_collection_total(A4859,100000000)</f>
        <v>13.932</v>
      </c>
      <c r="AA4859" s="2">
        <f>[1]!s_val_pe_ttm(A4859,E4859)</f>
        <v>19.027467727661133</v>
      </c>
      <c r="AB4859" s="5">
        <f>[1]!s_info_zjtxornot1(A4859,"")</f>
        <v>1</v>
      </c>
      <c r="AC4859" s="22" t="str">
        <f>[1]!s_info_nature1(A4859,"")</f>
        <v>地方国有企业</v>
      </c>
      <c r="AD4859" s="6" t="str">
        <f>[1]!s_info_city(A4859)</f>
        <v>杭州市</v>
      </c>
      <c r="AE4859" s="6" t="str">
        <f>[1]!s_info_province(A4859)</f>
        <v>浙江省</v>
      </c>
      <c r="AF4859">
        <v>120.153576</v>
      </c>
      <c r="AG4859">
        <v>30.287458999999998</v>
      </c>
    </row>
    <row r="4860" spans="1:33" x14ac:dyDescent="0.3">
      <c r="A4860" s="12" t="s">
        <v>9912</v>
      </c>
      <c r="B4860" s="12" t="s">
        <v>9913</v>
      </c>
      <c r="C4860" s="16" t="str">
        <f>[1]!s_info_mkt(A4860)</f>
        <v>主板</v>
      </c>
      <c r="D4860" s="16" t="str">
        <f>[1]!s_ipo_listeddate(A4860)</f>
        <v>2023-04-10</v>
      </c>
      <c r="E4860" s="16" t="str">
        <f>[1]!lastradeday_s("000002","")</f>
        <v>2026-06-22</v>
      </c>
      <c r="F4860" s="16" t="str">
        <f>[1]!s_info_industry_csrc2023(A4860,"",3)</f>
        <v>化学原料和化学制品制造业</v>
      </c>
      <c r="G4860" s="16" t="str">
        <f>[1]!s_info_industry_csrc2023(A4860,"",1)</f>
        <v>制造业</v>
      </c>
      <c r="H4860" s="16">
        <f>[1]!s_is(A4860,83,"FY","YTD","20251231",1,"",100000000)</f>
        <v>17.158296147000001</v>
      </c>
      <c r="I4860" s="16">
        <f>[1]!s_is(A4860,83,"FY","YTD","20241231",1,"",100000000)</f>
        <v>15.6007085025</v>
      </c>
      <c r="J4860" s="16">
        <f t="shared" si="225"/>
        <v>9.984082737334643E-2</v>
      </c>
      <c r="K4860" s="16">
        <f>[1]!s_is(A4860,61,"FY","YTD","20251231",1,"",100000000)</f>
        <v>1.8107797997999999</v>
      </c>
      <c r="L4860" s="16">
        <f>[1]!s_is(A4860,61,"FY","YTD","20241231",1,"",100000000)</f>
        <v>1.6117943350999999</v>
      </c>
      <c r="M4860" s="16">
        <f t="shared" si="226"/>
        <v>0.12345586553240642</v>
      </c>
      <c r="N4860" s="16">
        <f>[1]!s_fa_roe(A4860,"20251231")</f>
        <v>12.2369</v>
      </c>
      <c r="O4860" s="16">
        <f>[1]!s_stmnote_rdexp(A4860,"20251231",1,10000)</f>
        <v>5224.5286259999993</v>
      </c>
      <c r="P4860" s="20">
        <f t="shared" si="227"/>
        <v>3.0448994359579633E-2</v>
      </c>
      <c r="Q4860" s="16">
        <f>[1]!s_margin_tradingbalance(A4860,"",10000)</f>
        <v>3520.3045000000002</v>
      </c>
      <c r="R4860" s="16">
        <f>[1]!s_margin_seclendingbalance(A4860,"",10000)</f>
        <v>21.590699999999998</v>
      </c>
      <c r="S4860" s="17">
        <f>[1]!s_val_ev(A4860,"",100000000)</f>
        <v>45.626057000000003</v>
      </c>
      <c r="T4860" s="17">
        <f>[1]!share_freesharesmv(A4860,"",100000000)</f>
        <v>12.198268000000001</v>
      </c>
      <c r="U4860" s="17">
        <f>[1]!s_dq_amount_btin(A4860,E4860,100000000)</f>
        <v>0.91139481</v>
      </c>
      <c r="V4860" s="17">
        <f>[1]!s_dq_turn(A4860,E4860)</f>
        <v>2.1319416832749081</v>
      </c>
      <c r="W4860" s="2">
        <f>[1]!s_pq_amount(A4860,"20260101","",100000000)</f>
        <v>61.557373320000004</v>
      </c>
      <c r="X4860" s="2">
        <f>[1]!s_pq_avgamount(A4860,"20260101","",100000000)</f>
        <v>0.55961248472727276</v>
      </c>
      <c r="Y4860" s="17">
        <f>[1]!s_ipo_dilutedpe(A4860)</f>
        <v>36.75</v>
      </c>
      <c r="Z4860" s="12">
        <f>[1]!s_ipo_collection_total(A4860,100000000)</f>
        <v>8.9013957999999995</v>
      </c>
      <c r="AA4860" s="2">
        <f>[1]!s_val_pe_ttm(A4860,E4860)</f>
        <v>24.04981803894043</v>
      </c>
      <c r="AB4860" s="5">
        <f>[1]!s_info_zjtxornot1(A4860,"")</f>
        <v>0</v>
      </c>
      <c r="AC4860" s="22" t="str">
        <f>[1]!s_info_nature1(A4860,"")</f>
        <v>地方国有企业</v>
      </c>
      <c r="AD4860" s="6" t="str">
        <f>[1]!s_info_city(A4860)</f>
        <v>重庆市</v>
      </c>
      <c r="AE4860" s="6" t="str">
        <f>[1]!s_info_province(A4860)</f>
        <v>重庆</v>
      </c>
      <c r="AF4860">
        <v>106.50496200000001</v>
      </c>
      <c r="AG4860">
        <v>29.533155000000001</v>
      </c>
    </row>
    <row r="4861" spans="1:33" x14ac:dyDescent="0.3">
      <c r="A4861" s="12" t="s">
        <v>9914</v>
      </c>
      <c r="B4861" s="12" t="s">
        <v>9915</v>
      </c>
      <c r="C4861" s="16" t="str">
        <f>[1]!s_info_mkt(A4861)</f>
        <v>主板</v>
      </c>
      <c r="D4861" s="16" t="str">
        <f>[1]!s_ipo_listeddate(A4861)</f>
        <v>2020-06-03</v>
      </c>
      <c r="E4861" s="16" t="str">
        <f>[1]!lastradeday_s("000002","")</f>
        <v>2026-06-22</v>
      </c>
      <c r="F4861" s="16" t="str">
        <f>[1]!s_info_industry_csrc2023(A4861,"",3)</f>
        <v>资本市场服务</v>
      </c>
      <c r="G4861" s="16" t="str">
        <f>[1]!s_info_industry_csrc2023(A4861,"",1)</f>
        <v>金融业</v>
      </c>
      <c r="H4861" s="16">
        <f>[1]!s_is(A4861,83,"FY","YTD","20251231",1,"",100000000)</f>
        <v>113.925576742</v>
      </c>
      <c r="I4861" s="16">
        <f>[1]!s_is(A4861,83,"FY","YTD","20241231",1,"",100000000)</f>
        <v>108.9143302409</v>
      </c>
      <c r="J4861" s="16">
        <f t="shared" si="225"/>
        <v>4.6010901320477915E-2</v>
      </c>
      <c r="K4861" s="16">
        <f>[1]!s_is(A4861,61,"FY","YTD","20251231",1,"",100000000)</f>
        <v>14.3472443651</v>
      </c>
      <c r="L4861" s="16">
        <f>[1]!s_is(A4861,61,"FY","YTD","20241231",1,"",100000000)</f>
        <v>9.3729013182000003</v>
      </c>
      <c r="M4861" s="16">
        <f t="shared" si="226"/>
        <v>0.53071539729549688</v>
      </c>
      <c r="N4861" s="16">
        <f>[1]!s_fa_roe(A4861,"20251231")</f>
        <v>3.1154000000000002</v>
      </c>
      <c r="O4861" s="16">
        <f>[1]!s_stmnote_rdexp(A4861,"20251231",1,10000)</f>
        <v>24843.121665999999</v>
      </c>
      <c r="P4861" s="20">
        <f t="shared" si="227"/>
        <v>2.1806448013215358E-2</v>
      </c>
      <c r="Q4861" s="16">
        <f>[1]!s_margin_tradingbalance(A4861,"",10000)</f>
        <v>144131.91219999999</v>
      </c>
      <c r="R4861" s="16">
        <f>[1]!s_margin_seclendingbalance(A4861,"",10000)</f>
        <v>86.337900000000005</v>
      </c>
      <c r="S4861" s="17">
        <f>[1]!s_val_ev(A4861,"",100000000)</f>
        <v>428.38224788360003</v>
      </c>
      <c r="T4861" s="17">
        <f>[1]!share_freesharesmv(A4861,"",100000000)</f>
        <v>184.077401557</v>
      </c>
      <c r="U4861" s="17">
        <f>[1]!s_dq_amount_btin(A4861,E4861,100000000)</f>
        <v>4.1188862500000001</v>
      </c>
      <c r="V4861" s="17">
        <f>[1]!s_dq_turn(A4861,E4861)</f>
        <v>1.71210156081795</v>
      </c>
      <c r="W4861" s="2">
        <f>[1]!s_pq_amount(A4861,"20260101","",100000000)</f>
        <v>204.08673125999999</v>
      </c>
      <c r="X4861" s="2">
        <f>[1]!s_pq_avgamount(A4861,"20260101","",100000000)</f>
        <v>1.8553339205454547</v>
      </c>
      <c r="Y4861" s="17">
        <f>[1]!s_ipo_dilutedpe(A4861)</f>
        <v>48.08</v>
      </c>
      <c r="Z4861" s="12">
        <f>[1]!s_ipo_collection_total(A4861,100000000)</f>
        <v>30.522580828800002</v>
      </c>
      <c r="AA4861" s="2">
        <f>[1]!s_val_pe_ttm(A4861,E4861)</f>
        <v>27.928560256958008</v>
      </c>
      <c r="AB4861" s="5">
        <f>[1]!s_info_zjtxornot1(A4861,"")</f>
        <v>0</v>
      </c>
      <c r="AC4861" s="22" t="str">
        <f>[1]!s_info_nature1(A4861,"")</f>
        <v>地方国有企业</v>
      </c>
      <c r="AD4861" s="6" t="str">
        <f>[1]!s_info_city(A4861)</f>
        <v>济南市</v>
      </c>
      <c r="AE4861" s="6" t="str">
        <f>[1]!s_info_province(A4861)</f>
        <v>山东省</v>
      </c>
      <c r="AF4861">
        <v>117.000923</v>
      </c>
      <c r="AG4861">
        <v>36.675806999999999</v>
      </c>
    </row>
    <row r="4862" spans="1:33" x14ac:dyDescent="0.3">
      <c r="A4862" s="12" t="s">
        <v>9916</v>
      </c>
      <c r="B4862" s="12" t="s">
        <v>9917</v>
      </c>
      <c r="C4862" s="16" t="str">
        <f>[1]!s_info_mkt(A4862)</f>
        <v>主板</v>
      </c>
      <c r="D4862" s="16" t="str">
        <f>[1]!s_ipo_listeddate(A4862)</f>
        <v>2007-10-12</v>
      </c>
      <c r="E4862" s="16" t="str">
        <f>[1]!lastradeday_s("000002","")</f>
        <v>2026-06-22</v>
      </c>
      <c r="F4862" s="16" t="str">
        <f>[1]!s_info_industry_csrc2023(A4862,"",3)</f>
        <v>有色金属冶炼和压延加工业</v>
      </c>
      <c r="G4862" s="16" t="str">
        <f>[1]!s_info_industry_csrc2023(A4862,"",1)</f>
        <v>制造业</v>
      </c>
      <c r="H4862" s="16">
        <f>[1]!s_is(A4862,83,"FY","YTD","20251231",1,"",100000000)</f>
        <v>19.554203421099999</v>
      </c>
      <c r="I4862" s="16">
        <f>[1]!s_is(A4862,83,"FY","YTD","20241231",1,"",100000000)</f>
        <v>21.028737241800002</v>
      </c>
      <c r="J4862" s="16">
        <f t="shared" si="225"/>
        <v>-7.0119941285346821E-2</v>
      </c>
      <c r="K4862" s="16">
        <f>[1]!s_is(A4862,61,"FY","YTD","20251231",1,"",100000000)</f>
        <v>-3.6936130562000002</v>
      </c>
      <c r="L4862" s="16">
        <f>[1]!s_is(A4862,61,"FY","YTD","20241231",1,"",100000000)</f>
        <v>-3.1918506406000002</v>
      </c>
      <c r="M4862" s="16">
        <f t="shared" si="226"/>
        <v>-0.15720109494399129</v>
      </c>
      <c r="N4862" s="16">
        <f>[1]!s_fa_roe(A4862,"20251231")</f>
        <v>-11.4312</v>
      </c>
      <c r="O4862" s="16">
        <f>[1]!s_stmnote_rdexp(A4862,"20251231",1,10000)</f>
        <v>7291.5331269999997</v>
      </c>
      <c r="P4862" s="20">
        <f t="shared" si="227"/>
        <v>3.7288827215186157E-2</v>
      </c>
      <c r="Q4862" s="16">
        <f>[1]!s_margin_tradingbalance(A4862,"",10000)</f>
        <v>149417.41529999999</v>
      </c>
      <c r="R4862" s="16">
        <f>[1]!s_margin_seclendingbalance(A4862,"",10000)</f>
        <v>731.601</v>
      </c>
      <c r="S4862" s="17">
        <f>[1]!s_val_ev(A4862,"",100000000)</f>
        <v>192.13226042060001</v>
      </c>
      <c r="T4862" s="17">
        <f>[1]!share_freesharesmv(A4862,"",100000000)</f>
        <v>159.36616340480001</v>
      </c>
      <c r="U4862" s="17">
        <f>[1]!s_dq_amount_btin(A4862,E4862,100000000)</f>
        <v>13.42288894</v>
      </c>
      <c r="V4862" s="17">
        <f>[1]!s_dq_turn(A4862,E4862)</f>
        <v>7.2239386459907493</v>
      </c>
      <c r="W4862" s="2">
        <f>[1]!s_pq_amount(A4862,"20260101","",100000000)</f>
        <v>1468.8543350899999</v>
      </c>
      <c r="X4862" s="2">
        <f>[1]!s_pq_avgamount(A4862,"20260101","",100000000)</f>
        <v>13.353221228090909</v>
      </c>
      <c r="Y4862" s="17">
        <f>[1]!s_ipo_dilutedpe(A4862)</f>
        <v>29.95</v>
      </c>
      <c r="Z4862" s="12">
        <f>[1]!s_ipo_collection_total(A4862,100000000)</f>
        <v>2.0059999999999998</v>
      </c>
      <c r="AA4862" s="2">
        <f>[1]!s_val_pe_ttm(A4862,E4862)</f>
        <v>-37.978160858154297</v>
      </c>
      <c r="AB4862" s="5">
        <f>[1]!s_info_zjtxornot1(A4862,"")</f>
        <v>0</v>
      </c>
      <c r="AC4862" s="22" t="str">
        <f>[1]!s_info_nature1(A4862,"")</f>
        <v>民营企业</v>
      </c>
      <c r="AD4862" s="6" t="str">
        <f>[1]!s_info_city(A4862)</f>
        <v>宜春市</v>
      </c>
      <c r="AE4862" s="6" t="str">
        <f>[1]!s_info_province(A4862)</f>
        <v>江西省</v>
      </c>
      <c r="AF4862">
        <v>114.391136</v>
      </c>
      <c r="AG4862">
        <v>27.804300000000001</v>
      </c>
    </row>
    <row r="4863" spans="1:33" x14ac:dyDescent="0.3">
      <c r="A4863" s="12" t="s">
        <v>463</v>
      </c>
      <c r="B4863" s="12" t="s">
        <v>464</v>
      </c>
      <c r="C4863" s="16" t="str">
        <f>[1]!s_info_mkt(A4863)</f>
        <v>北证</v>
      </c>
      <c r="D4863" s="16" t="str">
        <f>[1]!s_ipo_listeddate(A4863)</f>
        <v>2026-01-28</v>
      </c>
      <c r="E4863" s="16" t="str">
        <f>[1]!lastradeday_s("000002","")</f>
        <v>2026-06-22</v>
      </c>
      <c r="F4863" s="16" t="str">
        <f>[1]!s_info_industry_csrc2023(A4863,"",3)</f>
        <v>化学原料和化学制品制造业</v>
      </c>
      <c r="G4863" s="16" t="str">
        <f>[1]!s_info_industry_csrc2023(A4863,"",1)</f>
        <v>制造业</v>
      </c>
      <c r="H4863" s="16">
        <f>[1]!s_is(A4863,83,"FY","YTD","20251231",1,"",100000000)</f>
        <v>23.4973834175</v>
      </c>
      <c r="I4863" s="16">
        <f>[1]!s_is(A4863,83,"FY","YTD","20241231",1,"",100000000)</f>
        <v>23.631914543899999</v>
      </c>
      <c r="J4863" s="16">
        <f t="shared" si="225"/>
        <v>-5.692773056964362E-3</v>
      </c>
      <c r="K4863" s="16">
        <f>[1]!s_is(A4863,61,"FY","YTD","20251231",1,"",100000000)</f>
        <v>1.4237678522999999</v>
      </c>
      <c r="L4863" s="16">
        <f>[1]!s_is(A4863,61,"FY","YTD","20241231",1,"",100000000)</f>
        <v>1.4528272368999999</v>
      </c>
      <c r="M4863" s="16">
        <f t="shared" si="226"/>
        <v>-2.0001954714179284E-2</v>
      </c>
      <c r="N4863" s="16">
        <f>[1]!s_fa_roe(A4863,"20251231")</f>
        <v>22.346599999999999</v>
      </c>
      <c r="O4863" s="16">
        <f>[1]!s_stmnote_rdexp(A4863,"20251231",1,10000)</f>
        <v>4957.7520629999999</v>
      </c>
      <c r="P4863" s="20">
        <f t="shared" si="227"/>
        <v>2.1099166553615691E-2</v>
      </c>
      <c r="Q4863" s="16">
        <f>[1]!s_margin_tradingbalance(A4863,"",10000)</f>
        <v>2028.9253000000001</v>
      </c>
      <c r="R4863" s="16">
        <f>[1]!s_margin_seclendingbalance(A4863,"",10000)</f>
        <v>0</v>
      </c>
      <c r="S4863" s="17">
        <f>[1]!s_val_ev(A4863,"",100000000)</f>
        <v>23.886800000000001</v>
      </c>
      <c r="T4863" s="17">
        <f>[1]!share_freesharesmv(A4863,"",100000000)</f>
        <v>4.5259200000000002</v>
      </c>
      <c r="U4863" s="17">
        <f>[1]!s_dq_amount_btin(A4863,E4863,100000000)</f>
        <v>0.38538816999999997</v>
      </c>
      <c r="V4863" s="17">
        <f>[1]!s_dq_turn(A4863,E4863)</f>
        <v>8.8127499999999994</v>
      </c>
      <c r="W4863" s="2">
        <f>[1]!s_pq_amount(A4863,"20260101","",100000000)</f>
        <v>94.564255059999994</v>
      </c>
      <c r="X4863" s="2">
        <f>[1]!s_pq_avgamount(A4863,"20260101","",100000000)</f>
        <v>1.0168199468817205</v>
      </c>
      <c r="Y4863" s="17">
        <f>[1]!s_ipo_dilutedpe(A4863)</f>
        <v>13.4</v>
      </c>
      <c r="Z4863" s="12">
        <f>[1]!s_ipo_collection_total(A4863,100000000)</f>
        <v>4</v>
      </c>
      <c r="AA4863" s="2">
        <f>[1]!s_val_pe_ttm(A4863,E4863)</f>
        <v>16.761383056640625</v>
      </c>
      <c r="AB4863" s="5">
        <f>[1]!s_info_zjtxornot1(A4863,"")</f>
        <v>0</v>
      </c>
      <c r="AC4863" s="22" t="str">
        <f>[1]!s_info_nature1(A4863,"")</f>
        <v>民营企业</v>
      </c>
      <c r="AD4863" s="6" t="str">
        <f>[1]!s_info_city(A4863)</f>
        <v>肥城市</v>
      </c>
      <c r="AE4863" s="6" t="str">
        <f>[1]!s_info_province(A4863)</f>
        <v>山东省</v>
      </c>
      <c r="AF4863">
        <v>116.74476199999999</v>
      </c>
      <c r="AG4863">
        <v>36.112513999999997</v>
      </c>
    </row>
    <row r="4864" spans="1:33" x14ac:dyDescent="0.3">
      <c r="A4864" s="12" t="s">
        <v>467</v>
      </c>
      <c r="B4864" s="12" t="s">
        <v>468</v>
      </c>
      <c r="C4864" s="16" t="str">
        <f>[1]!s_info_mkt(A4864)</f>
        <v>北证</v>
      </c>
      <c r="D4864" s="16" t="str">
        <f>[1]!s_ipo_listeddate(A4864)</f>
        <v>2021-01-12</v>
      </c>
      <c r="E4864" s="16" t="str">
        <f>[1]!lastradeday_s("000002","")</f>
        <v>2026-06-22</v>
      </c>
      <c r="F4864" s="16" t="str">
        <f>[1]!s_info_industry_csrc2023(A4864,"",3)</f>
        <v>农副食品加工业</v>
      </c>
      <c r="G4864" s="16" t="str">
        <f>[1]!s_info_industry_csrc2023(A4864,"",1)</f>
        <v>制造业</v>
      </c>
      <c r="H4864" s="16">
        <f>[1]!s_is(A4864,83,"FY","YTD","20251231",1,"",100000000)</f>
        <v>6.3043361961000004</v>
      </c>
      <c r="I4864" s="16">
        <f>[1]!s_is(A4864,83,"FY","YTD","20241231",1,"",100000000)</f>
        <v>5.3423992545000001</v>
      </c>
      <c r="J4864" s="16">
        <f t="shared" si="225"/>
        <v>0.180057104640718</v>
      </c>
      <c r="K4864" s="16">
        <f>[1]!s_is(A4864,61,"FY","YTD","20251231",1,"",100000000)</f>
        <v>0.47581894969999999</v>
      </c>
      <c r="L4864" s="16">
        <f>[1]!s_is(A4864,61,"FY","YTD","20241231",1,"",100000000)</f>
        <v>0.41075730450000003</v>
      </c>
      <c r="M4864" s="16">
        <f t="shared" si="226"/>
        <v>0.15839437177921192</v>
      </c>
      <c r="N4864" s="16">
        <f>[1]!s_fa_roe(A4864,"20251231")</f>
        <v>13.133100000000001</v>
      </c>
      <c r="O4864" s="16">
        <f>[1]!s_stmnote_rdexp(A4864,"20251231",1,10000)</f>
        <v>752.13558899999998</v>
      </c>
      <c r="P4864" s="20">
        <f t="shared" si="227"/>
        <v>1.1930448592911137E-2</v>
      </c>
      <c r="Q4864" s="16">
        <f>[1]!s_margin_tradingbalance(A4864,"",10000)</f>
        <v>1577.2118</v>
      </c>
      <c r="R4864" s="16">
        <f>[1]!s_margin_seclendingbalance(A4864,"",10000)</f>
        <v>0</v>
      </c>
      <c r="S4864" s="17">
        <f>[1]!s_val_ev(A4864,"",100000000)</f>
        <v>12.407546376200001</v>
      </c>
      <c r="T4864" s="17">
        <f>[1]!share_freesharesmv(A4864,"",100000000)</f>
        <v>5.2405947572000002</v>
      </c>
      <c r="U4864" s="17">
        <f>[1]!s_dq_amount_btin(A4864,E4864,100000000)</f>
        <v>0.22802451000000001</v>
      </c>
      <c r="V4864" s="17">
        <f>[1]!s_dq_turn(A4864,E4864)</f>
        <v>4.2062299589145793</v>
      </c>
      <c r="W4864" s="2">
        <f>[1]!s_pq_amount(A4864,"20260101","",100000000)</f>
        <v>47.208478139999997</v>
      </c>
      <c r="X4864" s="2">
        <f>[1]!s_pq_avgamount(A4864,"20260101","",100000000)</f>
        <v>0.42916798309090914</v>
      </c>
      <c r="Y4864" s="17">
        <f>[1]!s_ipo_dilutedpe(A4864)</f>
        <v>10.66</v>
      </c>
      <c r="Z4864" s="12">
        <f>[1]!s_ipo_collection_total(A4864,100000000)</f>
        <v>0.85396012319999992</v>
      </c>
      <c r="AA4864" s="2">
        <f>[1]!s_val_pe_ttm(A4864,E4864)</f>
        <v>25.748752593994141</v>
      </c>
      <c r="AB4864" s="5">
        <f>[1]!s_info_zjtxornot1(A4864,"")</f>
        <v>0</v>
      </c>
      <c r="AC4864" s="22" t="str">
        <f>[1]!s_info_nature1(A4864,"")</f>
        <v>民营企业</v>
      </c>
      <c r="AD4864" s="6" t="str">
        <f>[1]!s_info_city(A4864)</f>
        <v>大连市</v>
      </c>
      <c r="AE4864" s="6" t="str">
        <f>[1]!s_info_province(A4864)</f>
        <v>辽宁省</v>
      </c>
      <c r="AF4864">
        <v>121.618622</v>
      </c>
      <c r="AG4864">
        <v>38.914589999999997</v>
      </c>
    </row>
    <row r="4865" spans="1:33" x14ac:dyDescent="0.3">
      <c r="A4865" s="12" t="s">
        <v>9918</v>
      </c>
      <c r="B4865" s="12" t="s">
        <v>9919</v>
      </c>
      <c r="C4865" s="16" t="str">
        <f>[1]!s_info_mkt(A4865)</f>
        <v>主板</v>
      </c>
      <c r="D4865" s="16" t="str">
        <f>[1]!s_ipo_listeddate(A4865)</f>
        <v>1999-01-28</v>
      </c>
      <c r="E4865" s="16" t="str">
        <f>[1]!lastradeday_s("000002","")</f>
        <v>2026-06-22</v>
      </c>
      <c r="F4865" s="16" t="str">
        <f>[1]!s_info_industry_csrc2023(A4865,"",3)</f>
        <v>电力、热力生产和供应业</v>
      </c>
      <c r="G4865" s="16" t="str">
        <f>[1]!s_info_industry_csrc2023(A4865,"",1)</f>
        <v>电力、热力、燃气及水生产和供应业</v>
      </c>
      <c r="H4865" s="16">
        <f>[1]!s_is(A4865,83,"FY","YTD","20251231",1,"",100000000)</f>
        <v>32.391411597000001</v>
      </c>
      <c r="I4865" s="16">
        <f>[1]!s_is(A4865,83,"FY","YTD","20241231",1,"",100000000)</f>
        <v>35.094227796799998</v>
      </c>
      <c r="J4865" s="16">
        <f t="shared" si="225"/>
        <v>-7.7015975830830197E-2</v>
      </c>
      <c r="K4865" s="16">
        <f>[1]!s_is(A4865,61,"FY","YTD","20251231",1,"",100000000)</f>
        <v>6.8597794689999994</v>
      </c>
      <c r="L4865" s="16">
        <f>[1]!s_is(A4865,61,"FY","YTD","20241231",1,"",100000000)</f>
        <v>6.5901825735999999</v>
      </c>
      <c r="M4865" s="16">
        <f t="shared" si="226"/>
        <v>4.0908865936429971E-2</v>
      </c>
      <c r="N4865" s="16">
        <f>[1]!s_fa_roe(A4865,"20251231")</f>
        <v>6.1595000000000004</v>
      </c>
      <c r="O4865" s="16">
        <f>[1]!s_stmnote_rdexp(A4865,"20251231",1,10000)</f>
        <v>4440.894456</v>
      </c>
      <c r="P4865" s="20">
        <f t="shared" si="227"/>
        <v>1.3710098563321961E-2</v>
      </c>
      <c r="Q4865" s="16">
        <f>[1]!s_margin_tradingbalance(A4865,"",10000)</f>
        <v>60782.948900000003</v>
      </c>
      <c r="R4865" s="16">
        <f>[1]!s_margin_seclendingbalance(A4865,"",10000)</f>
        <v>32.2624</v>
      </c>
      <c r="S4865" s="17">
        <f>[1]!s_val_ev(A4865,"",100000000)</f>
        <v>127.6242021132</v>
      </c>
      <c r="T4865" s="17">
        <f>[1]!share_freesharesmv(A4865,"",100000000)</f>
        <v>38.017137464399994</v>
      </c>
      <c r="U4865" s="17">
        <f>[1]!s_dq_amount_btin(A4865,E4865,100000000)</f>
        <v>0.55528993000000004</v>
      </c>
      <c r="V4865" s="17">
        <f>[1]!s_dq_turn(A4865,E4865)</f>
        <v>0.43915548455525388</v>
      </c>
      <c r="W4865" s="2">
        <f>[1]!s_pq_amount(A4865,"20260101","",100000000)</f>
        <v>110.35315387</v>
      </c>
      <c r="X4865" s="2">
        <f>[1]!s_pq_avgamount(A4865,"20260101","",100000000)</f>
        <v>1.0032104897272727</v>
      </c>
      <c r="Y4865" s="17">
        <f>[1]!s_ipo_dilutedpe(A4865)</f>
        <v>0</v>
      </c>
      <c r="Z4865" s="12">
        <f>[1]!s_ipo_collection_total(A4865,100000000)</f>
        <v>3.6819999999999999</v>
      </c>
      <c r="AA4865" s="2">
        <f>[1]!s_val_pe_ttm(A4865,E4865)</f>
        <v>21.250030517578125</v>
      </c>
      <c r="AB4865" s="5">
        <f>[1]!s_info_zjtxornot1(A4865,"")</f>
        <v>0</v>
      </c>
      <c r="AC4865" s="22" t="str">
        <f>[1]!s_info_nature1(A4865,"")</f>
        <v>民营企业</v>
      </c>
      <c r="AD4865" s="6" t="str">
        <f>[1]!s_info_city(A4865)</f>
        <v>沈阳市</v>
      </c>
      <c r="AE4865" s="6" t="str">
        <f>[1]!s_info_province(A4865)</f>
        <v>辽宁省</v>
      </c>
      <c r="AF4865">
        <v>123.429096</v>
      </c>
      <c r="AG4865">
        <v>41.796767000000003</v>
      </c>
    </row>
    <row r="4866" spans="1:33" x14ac:dyDescent="0.3">
      <c r="A4866" s="12" t="s">
        <v>469</v>
      </c>
      <c r="B4866" s="12" t="s">
        <v>470</v>
      </c>
      <c r="C4866" s="16" t="str">
        <f>[1]!s_info_mkt(A4866)</f>
        <v>北证</v>
      </c>
      <c r="D4866" s="16" t="str">
        <f>[1]!s_ipo_listeddate(A4866)</f>
        <v>2023-05-15</v>
      </c>
      <c r="E4866" s="16" t="str">
        <f>[1]!lastradeday_s("000002","")</f>
        <v>2026-06-22</v>
      </c>
      <c r="F4866" s="16" t="str">
        <f>[1]!s_info_industry_csrc2023(A4866,"",3)</f>
        <v>汽车制造业</v>
      </c>
      <c r="G4866" s="16" t="str">
        <f>[1]!s_info_industry_csrc2023(A4866,"",1)</f>
        <v>制造业</v>
      </c>
      <c r="H4866" s="16">
        <f>[1]!s_is(A4866,83,"FY","YTD","20251231",1,"",100000000)</f>
        <v>6.0363086634000007</v>
      </c>
      <c r="I4866" s="16">
        <f>[1]!s_is(A4866,83,"FY","YTD","20241231",1,"",100000000)</f>
        <v>5.2684036663000002</v>
      </c>
      <c r="J4866" s="16">
        <f t="shared" si="225"/>
        <v>0.14575667426776739</v>
      </c>
      <c r="K4866" s="16">
        <f>[1]!s_is(A4866,61,"FY","YTD","20251231",1,"",100000000)</f>
        <v>0.7508697406999999</v>
      </c>
      <c r="L4866" s="16">
        <f>[1]!s_is(A4866,61,"FY","YTD","20241231",1,"",100000000)</f>
        <v>0.64718091979999992</v>
      </c>
      <c r="M4866" s="16">
        <f t="shared" si="226"/>
        <v>0.16021612771285534</v>
      </c>
      <c r="N4866" s="16">
        <f>[1]!s_fa_roe(A4866,"20251231")</f>
        <v>13.6828</v>
      </c>
      <c r="O4866" s="16">
        <f>[1]!s_stmnote_rdexp(A4866,"20251231",1,10000)</f>
        <v>2254.0869290000001</v>
      </c>
      <c r="P4866" s="20">
        <f t="shared" si="227"/>
        <v>3.7342141608284939E-2</v>
      </c>
      <c r="Q4866" s="16">
        <f>[1]!s_margin_tradingbalance(A4866,"",10000)</f>
        <v>1084.7889</v>
      </c>
      <c r="R4866" s="16">
        <f>[1]!s_margin_seclendingbalance(A4866,"",10000)</f>
        <v>0</v>
      </c>
      <c r="S4866" s="17">
        <f>[1]!s_val_ev(A4866,"",100000000)</f>
        <v>16.0512128646</v>
      </c>
      <c r="T4866" s="17">
        <f>[1]!share_freesharesmv(A4866,"",100000000)</f>
        <v>4.9078596045999996</v>
      </c>
      <c r="U4866" s="17">
        <f>[1]!s_dq_amount_btin(A4866,E4866,100000000)</f>
        <v>0.15365103999999999</v>
      </c>
      <c r="V4866" s="17">
        <f>[1]!s_dq_turn(A4866,E4866)</f>
        <v>1.1056337946310952</v>
      </c>
      <c r="W4866" s="2">
        <f>[1]!s_pq_amount(A4866,"20260101","",100000000)</f>
        <v>20.266058940000001</v>
      </c>
      <c r="X4866" s="2">
        <f>[1]!s_pq_avgamount(A4866,"20260101","",100000000)</f>
        <v>0.18423689945454547</v>
      </c>
      <c r="Y4866" s="17">
        <f>[1]!s_ipo_dilutedpe(A4866)</f>
        <v>16.309999999999999</v>
      </c>
      <c r="Z4866" s="12">
        <f>[1]!s_ipo_collection_total(A4866,100000000)</f>
        <v>0.89772152909999992</v>
      </c>
      <c r="AA4866" s="2">
        <f>[1]!s_val_pe_ttm(A4866,E4866)</f>
        <v>19.999361038208008</v>
      </c>
      <c r="AB4866" s="5">
        <f>[1]!s_info_zjtxornot1(A4866,"")</f>
        <v>1</v>
      </c>
      <c r="AC4866" s="22" t="str">
        <f>[1]!s_info_nature1(A4866,"")</f>
        <v>地方国有企业</v>
      </c>
      <c r="AD4866" s="6" t="str">
        <f>[1]!s_info_city(A4866)</f>
        <v>玉林市</v>
      </c>
      <c r="AE4866" s="6" t="str">
        <f>[1]!s_info_province(A4866)</f>
        <v>广西壮族自治区</v>
      </c>
      <c r="AF4866">
        <v>110.154393</v>
      </c>
      <c r="AG4866">
        <v>22.631360000000001</v>
      </c>
    </row>
    <row r="4867" spans="1:33" x14ac:dyDescent="0.3">
      <c r="A4867" s="12" t="s">
        <v>465</v>
      </c>
      <c r="B4867" s="12" t="s">
        <v>466</v>
      </c>
      <c r="C4867" s="16" t="str">
        <f>[1]!s_info_mkt(A4867)</f>
        <v>北证</v>
      </c>
      <c r="D4867" s="16" t="str">
        <f>[1]!s_ipo_listeddate(A4867)</f>
        <v>2023-02-22</v>
      </c>
      <c r="E4867" s="16" t="str">
        <f>[1]!lastradeday_s("000002","")</f>
        <v>2026-06-22</v>
      </c>
      <c r="F4867" s="16" t="str">
        <f>[1]!s_info_industry_csrc2023(A4867,"",3)</f>
        <v>汽车制造业</v>
      </c>
      <c r="G4867" s="16" t="str">
        <f>[1]!s_info_industry_csrc2023(A4867,"",1)</f>
        <v>制造业</v>
      </c>
      <c r="H4867" s="16">
        <f>[1]!s_is(A4867,83,"FY","YTD","20251231",1,"",100000000)</f>
        <v>7.471585148</v>
      </c>
      <c r="I4867" s="16">
        <f>[1]!s_is(A4867,83,"FY","YTD","20241231",1,"",100000000)</f>
        <v>7.2039877685000002</v>
      </c>
      <c r="J4867" s="16">
        <f t="shared" ref="J4867:J4930" si="228">H4867/I4867-1</f>
        <v>3.7145729295944951E-2</v>
      </c>
      <c r="K4867" s="16">
        <f>[1]!s_is(A4867,61,"FY","YTD","20251231",1,"",100000000)</f>
        <v>0.29288763820000002</v>
      </c>
      <c r="L4867" s="16">
        <f>[1]!s_is(A4867,61,"FY","YTD","20241231",1,"",100000000)</f>
        <v>0.17506407940000002</v>
      </c>
      <c r="M4867" s="16">
        <f t="shared" ref="M4867:M4930" si="229">(K4867-L4867)/ABS(L4867)</f>
        <v>0.67303103642859585</v>
      </c>
      <c r="N4867" s="16">
        <f>[1]!s_fa_roe(A4867,"20251231")</f>
        <v>5.2005999999999997</v>
      </c>
      <c r="O4867" s="16">
        <f>[1]!s_stmnote_rdexp(A4867,"20251231",1,10000)</f>
        <v>3700.798072</v>
      </c>
      <c r="P4867" s="20">
        <f t="shared" ref="P4867:P4930" si="230">O4867/H4867/10000</f>
        <v>4.953163215961786E-2</v>
      </c>
      <c r="Q4867" s="16">
        <f>[1]!s_margin_tradingbalance(A4867,"",10000)</f>
        <v>1234.6532999999999</v>
      </c>
      <c r="R4867" s="16">
        <f>[1]!s_margin_seclendingbalance(A4867,"",10000)</f>
        <v>0</v>
      </c>
      <c r="S4867" s="17">
        <f>[1]!s_val_ev(A4867,"",100000000)</f>
        <v>12.467743</v>
      </c>
      <c r="T4867" s="17">
        <f>[1]!share_freesharesmv(A4867,"",100000000)</f>
        <v>4.2932119389000007</v>
      </c>
      <c r="U4867" s="17">
        <f>[1]!s_dq_amount_btin(A4867,E4867,100000000)</f>
        <v>0.19543930000000001</v>
      </c>
      <c r="V4867" s="17">
        <f>[1]!s_dq_turn(A4867,E4867)</f>
        <v>3.1732335707428678</v>
      </c>
      <c r="W4867" s="2">
        <f>[1]!s_pq_amount(A4867,"20260101","",100000000)</f>
        <v>28.664610360000001</v>
      </c>
      <c r="X4867" s="2">
        <f>[1]!s_pq_avgamount(A4867,"20260101","",100000000)</f>
        <v>0.2605873669090909</v>
      </c>
      <c r="Y4867" s="17">
        <f>[1]!s_ipo_dilutedpe(A4867)</f>
        <v>17.22</v>
      </c>
      <c r="Z4867" s="12">
        <f>[1]!s_ipo_collection_total(A4867,100000000)</f>
        <v>1.012</v>
      </c>
      <c r="AA4867" s="2">
        <f>[1]!s_val_pe_ttm(A4867,E4867)</f>
        <v>39.615997314453125</v>
      </c>
      <c r="AB4867" s="5">
        <f>[1]!s_info_zjtxornot1(A4867,"")</f>
        <v>1</v>
      </c>
      <c r="AC4867" s="22" t="str">
        <f>[1]!s_info_nature1(A4867,"")</f>
        <v>民营企业</v>
      </c>
      <c r="AD4867" s="6" t="str">
        <f>[1]!s_info_city(A4867)</f>
        <v>余姚市</v>
      </c>
      <c r="AE4867" s="6" t="str">
        <f>[1]!s_info_province(A4867)</f>
        <v>浙江省</v>
      </c>
      <c r="AF4867">
        <v>121.152779</v>
      </c>
      <c r="AG4867">
        <v>29.996456999999999</v>
      </c>
    </row>
    <row r="4868" spans="1:33" x14ac:dyDescent="0.3">
      <c r="A4868" s="12" t="s">
        <v>9920</v>
      </c>
      <c r="B4868" s="12" t="s">
        <v>9921</v>
      </c>
      <c r="C4868" s="16" t="str">
        <f>[1]!s_info_mkt(A4868)</f>
        <v>创业板</v>
      </c>
      <c r="D4868" s="16" t="str">
        <f>[1]!s_ipo_listeddate(A4868)</f>
        <v>2017-01-13</v>
      </c>
      <c r="E4868" s="16" t="str">
        <f>[1]!lastradeday_s("000002","")</f>
        <v>2026-06-22</v>
      </c>
      <c r="F4868" s="16" t="str">
        <f>[1]!s_info_industry_csrc2023(A4868,"",3)</f>
        <v>铁路、船舶、航空航天和其他运输设备制造业</v>
      </c>
      <c r="G4868" s="16" t="str">
        <f>[1]!s_info_industry_csrc2023(A4868,"",1)</f>
        <v>制造业</v>
      </c>
      <c r="H4868" s="16">
        <f>[1]!s_is(A4868,83,"FY","YTD","20251231",1,"",100000000)</f>
        <v>7.0268851320000003</v>
      </c>
      <c r="I4868" s="16">
        <f>[1]!s_is(A4868,83,"FY","YTD","20241231",1,"",100000000)</f>
        <v>17.293947014899999</v>
      </c>
      <c r="J4868" s="16">
        <f t="shared" si="228"/>
        <v>-0.59367950382027734</v>
      </c>
      <c r="K4868" s="16">
        <f>[1]!s_is(A4868,61,"FY","YTD","20251231",1,"",100000000)</f>
        <v>-1.3133495569</v>
      </c>
      <c r="L4868" s="16">
        <f>[1]!s_is(A4868,61,"FY","YTD","20241231",1,"",100000000)</f>
        <v>0.1124781591</v>
      </c>
      <c r="M4868" s="16">
        <f t="shared" si="229"/>
        <v>-12.676485171955484</v>
      </c>
      <c r="N4868" s="16">
        <f>[1]!s_fa_roe(A4868,"20251231")</f>
        <v>-17.3172</v>
      </c>
      <c r="O4868" s="16">
        <f>[1]!s_stmnote_rdexp(A4868,"20251231",1,10000)</f>
        <v>5073.3743490000006</v>
      </c>
      <c r="P4868" s="20">
        <f t="shared" si="230"/>
        <v>7.2199477488199812E-2</v>
      </c>
      <c r="Q4868" s="16">
        <f>[1]!s_margin_tradingbalance(A4868,"",10000)</f>
        <v>18566.479200000002</v>
      </c>
      <c r="R4868" s="16">
        <f>[1]!s_margin_seclendingbalance(A4868,"",10000)</f>
        <v>0</v>
      </c>
      <c r="S4868" s="17">
        <f>[1]!s_val_ev(A4868,"",100000000)</f>
        <v>48.492570686400001</v>
      </c>
      <c r="T4868" s="17">
        <f>[1]!share_freesharesmv(A4868,"",100000000)</f>
        <v>25.165100591999998</v>
      </c>
      <c r="U4868" s="17">
        <f>[1]!s_dq_amount_btin(A4868,E4868,100000000)</f>
        <v>1.6585364600000001</v>
      </c>
      <c r="V4868" s="17">
        <f>[1]!s_dq_turn(A4868,E4868)</f>
        <v>5.6431638633947152</v>
      </c>
      <c r="W4868" s="2">
        <f>[1]!s_pq_amount(A4868,"20260101","",100000000)</f>
        <v>555.14286762999996</v>
      </c>
      <c r="X4868" s="2">
        <f>[1]!s_pq_avgamount(A4868,"20260101","",100000000)</f>
        <v>5.0467533420909092</v>
      </c>
      <c r="Y4868" s="17">
        <f>[1]!s_ipo_dilutedpe(A4868)</f>
        <v>22.98</v>
      </c>
      <c r="Z4868" s="12">
        <f>[1]!s_ipo_collection_total(A4868,100000000)</f>
        <v>1.3738779999999999</v>
      </c>
      <c r="AA4868" s="2">
        <f>[1]!s_val_pe_ttm(A4868,E4868)</f>
        <v>-38.634708404541016</v>
      </c>
      <c r="AB4868" s="5">
        <f>[1]!s_info_zjtxornot1(A4868,"")</f>
        <v>1</v>
      </c>
      <c r="AC4868" s="22" t="str">
        <f>[1]!s_info_nature1(A4868,"")</f>
        <v>公众企业</v>
      </c>
      <c r="AD4868" s="6" t="str">
        <f>[1]!s_info_city(A4868)</f>
        <v>中山市</v>
      </c>
      <c r="AE4868" s="6" t="str">
        <f>[1]!s_info_province(A4868)</f>
        <v>广东省</v>
      </c>
      <c r="AF4868">
        <v>113.382391</v>
      </c>
      <c r="AG4868">
        <v>22.521113</v>
      </c>
    </row>
    <row r="4869" spans="1:33" x14ac:dyDescent="0.3">
      <c r="A4869" s="12" t="s">
        <v>9922</v>
      </c>
      <c r="B4869" s="12" t="s">
        <v>9923</v>
      </c>
      <c r="C4869" s="16" t="str">
        <f>[1]!s_info_mkt(A4869)</f>
        <v>主板</v>
      </c>
      <c r="D4869" s="16" t="str">
        <f>[1]!s_ipo_listeddate(A4869)</f>
        <v>2000-12-11</v>
      </c>
      <c r="E4869" s="16" t="str">
        <f>[1]!lastradeday_s("000002","")</f>
        <v>2026-06-22</v>
      </c>
      <c r="F4869" s="16" t="str">
        <f>[1]!s_info_industry_csrc2023(A4869,"",3)</f>
        <v>燃气生产和供应业</v>
      </c>
      <c r="G4869" s="16" t="str">
        <f>[1]!s_info_industry_csrc2023(A4869,"",1)</f>
        <v>电力、热力、燃气及水生产和供应业</v>
      </c>
      <c r="H4869" s="16">
        <f>[1]!s_is(A4869,83,"FY","YTD","20251231",1,"",100000000)</f>
        <v>24.6180002764</v>
      </c>
      <c r="I4869" s="16">
        <f>[1]!s_is(A4869,83,"FY","YTD","20241231",1,"",100000000)</f>
        <v>23.043458404899997</v>
      </c>
      <c r="J4869" s="16">
        <f t="shared" si="228"/>
        <v>6.8329234433195607E-2</v>
      </c>
      <c r="K4869" s="16">
        <f>[1]!s_is(A4869,61,"FY","YTD","20251231",1,"",100000000)</f>
        <v>-8.8857011700000002E-2</v>
      </c>
      <c r="L4869" s="16">
        <f>[1]!s_is(A4869,61,"FY","YTD","20241231",1,"",100000000)</f>
        <v>-0.3315677145</v>
      </c>
      <c r="M4869" s="16">
        <f t="shared" si="229"/>
        <v>0.73200945745277024</v>
      </c>
      <c r="N4869" s="16">
        <f>[1]!s_fa_roe(A4869,"20251231")</f>
        <v>-0.46200000000000002</v>
      </c>
      <c r="O4869" s="16">
        <f>[1]!s_stmnote_rdexp(A4869,"20251231",1,10000)</f>
        <v>427.769925</v>
      </c>
      <c r="P4869" s="20">
        <f t="shared" si="230"/>
        <v>1.737630677541591E-3</v>
      </c>
      <c r="Q4869" s="16">
        <f>[1]!s_margin_tradingbalance(A4869,"",10000)</f>
        <v>7418.9955</v>
      </c>
      <c r="R4869" s="16">
        <f>[1]!s_margin_seclendingbalance(A4869,"",10000)</f>
        <v>23.187799999999999</v>
      </c>
      <c r="S4869" s="17">
        <f>[1]!s_val_ev(A4869,"",100000000)</f>
        <v>32.765850799200003</v>
      </c>
      <c r="T4869" s="17">
        <f>[1]!share_freesharesmv(A4869,"",100000000)</f>
        <v>13.5156256704</v>
      </c>
      <c r="U4869" s="17">
        <f>[1]!s_dq_amount_btin(A4869,E4869,100000000)</f>
        <v>0.79252009999999995</v>
      </c>
      <c r="V4869" s="17">
        <f>[1]!s_dq_turn(A4869,E4869)</f>
        <v>2.465493347786726</v>
      </c>
      <c r="W4869" s="2">
        <f>[1]!s_pq_amount(A4869,"20260101","",100000000)</f>
        <v>133.78100842000001</v>
      </c>
      <c r="X4869" s="2">
        <f>[1]!s_pq_avgamount(A4869,"20260101","",100000000)</f>
        <v>1.2161909856363635</v>
      </c>
      <c r="Y4869" s="17">
        <f>[1]!s_ipo_dilutedpe(A4869)</f>
        <v>30.77</v>
      </c>
      <c r="Z4869" s="12">
        <f>[1]!s_ipo_collection_total(A4869,100000000)</f>
        <v>3.6</v>
      </c>
      <c r="AA4869" s="2">
        <f>[1]!s_val_pe_ttm(A4869,E4869)</f>
        <v>282.90054321289063</v>
      </c>
      <c r="AB4869" s="5">
        <f>[1]!s_info_zjtxornot1(A4869,"")</f>
        <v>0</v>
      </c>
      <c r="AC4869" s="22" t="str">
        <f>[1]!s_info_nature1(A4869,"")</f>
        <v>地方国有企业</v>
      </c>
      <c r="AD4869" s="6" t="str">
        <f>[1]!s_info_city(A4869)</f>
        <v>长春市</v>
      </c>
      <c r="AE4869" s="6" t="str">
        <f>[1]!s_info_province(A4869)</f>
        <v>吉林省</v>
      </c>
      <c r="AF4869">
        <v>125.3245</v>
      </c>
      <c r="AG4869">
        <v>43.886840999999997</v>
      </c>
    </row>
    <row r="4870" spans="1:33" x14ac:dyDescent="0.3">
      <c r="A4870" s="12" t="s">
        <v>9924</v>
      </c>
      <c r="B4870" s="12" t="s">
        <v>9925</v>
      </c>
      <c r="C4870" s="16" t="str">
        <f>[1]!s_info_mkt(A4870)</f>
        <v>主板</v>
      </c>
      <c r="D4870" s="16" t="str">
        <f>[1]!s_ipo_listeddate(A4870)</f>
        <v>2017-01-13</v>
      </c>
      <c r="E4870" s="16" t="str">
        <f>[1]!lastradeday_s("000002","")</f>
        <v>2026-06-22</v>
      </c>
      <c r="F4870" s="16" t="str">
        <f>[1]!s_info_industry_csrc2023(A4870,"",3)</f>
        <v>软件和信息技术服务业</v>
      </c>
      <c r="G4870" s="16" t="str">
        <f>[1]!s_info_industry_csrc2023(A4870,"",1)</f>
        <v>信息传输、软件和信息技术服务业</v>
      </c>
      <c r="H4870" s="16">
        <f>[1]!s_is(A4870,83,"FY","YTD","20251231",1,"",100000000)</f>
        <v>22.868475888400003</v>
      </c>
      <c r="I4870" s="16">
        <f>[1]!s_is(A4870,83,"FY","YTD","20241231",1,"",100000000)</f>
        <v>23.618036653099999</v>
      </c>
      <c r="J4870" s="16">
        <f t="shared" si="228"/>
        <v>-3.1736794032014237E-2</v>
      </c>
      <c r="K4870" s="16">
        <f>[1]!s_is(A4870,61,"FY","YTD","20251231",1,"",100000000)</f>
        <v>2.8869178883999997</v>
      </c>
      <c r="L4870" s="16">
        <f>[1]!s_is(A4870,61,"FY","YTD","20241231",1,"",100000000)</f>
        <v>2.0294497668</v>
      </c>
      <c r="M4870" s="16">
        <f t="shared" si="229"/>
        <v>0.42251261185539968</v>
      </c>
      <c r="N4870" s="16">
        <f>[1]!s_fa_roe(A4870,"20251231")</f>
        <v>12.5893</v>
      </c>
      <c r="O4870" s="16">
        <f>[1]!s_stmnote_rdexp(A4870,"20251231",1,10000)</f>
        <v>30719.800262000001</v>
      </c>
      <c r="P4870" s="20">
        <f t="shared" si="230"/>
        <v>0.13433252137971541</v>
      </c>
      <c r="Q4870" s="16">
        <f>[1]!s_margin_tradingbalance(A4870,"",10000)</f>
        <v>79816.763800000001</v>
      </c>
      <c r="R4870" s="16">
        <f>[1]!s_margin_seclendingbalance(A4870,"",10000)</f>
        <v>274.4846</v>
      </c>
      <c r="S4870" s="17">
        <f>[1]!s_val_ev(A4870,"",100000000)</f>
        <v>117.4566259428</v>
      </c>
      <c r="T4870" s="17">
        <f>[1]!share_freesharesmv(A4870,"",100000000)</f>
        <v>55.645030564999999</v>
      </c>
      <c r="U4870" s="17">
        <f>[1]!s_dq_amount_btin(A4870,E4870,100000000)</f>
        <v>8.8462017799999995</v>
      </c>
      <c r="V4870" s="17">
        <f>[1]!s_dq_turn(A4870,E4870)</f>
        <v>7.5597017812551073</v>
      </c>
      <c r="W4870" s="2">
        <f>[1]!s_pq_amount(A4870,"20260101","",100000000)</f>
        <v>545.73489057999996</v>
      </c>
      <c r="X4870" s="2">
        <f>[1]!s_pq_avgamount(A4870,"20260101","",100000000)</f>
        <v>4.9612262779999998</v>
      </c>
      <c r="Y4870" s="17">
        <f>[1]!s_ipo_dilutedpe(A4870)</f>
        <v>22.99</v>
      </c>
      <c r="Z4870" s="12">
        <f>[1]!s_ipo_collection_total(A4870,100000000)</f>
        <v>2.4838300000000002</v>
      </c>
      <c r="AA4870" s="2">
        <f>[1]!s_val_pe_ttm(A4870,E4870)</f>
        <v>36.173118591308594</v>
      </c>
      <c r="AB4870" s="5">
        <f>[1]!s_info_zjtxornot1(A4870,"")</f>
        <v>0</v>
      </c>
      <c r="AC4870" s="22" t="str">
        <f>[1]!s_info_nature1(A4870,"")</f>
        <v>民营企业</v>
      </c>
      <c r="AD4870" s="6" t="str">
        <f>[1]!s_info_city(A4870)</f>
        <v>上海市</v>
      </c>
      <c r="AE4870" s="6" t="str">
        <f>[1]!s_info_province(A4870)</f>
        <v>上海</v>
      </c>
      <c r="AF4870">
        <v>121.472644</v>
      </c>
      <c r="AG4870">
        <v>31.231705999999999</v>
      </c>
    </row>
    <row r="4871" spans="1:33" x14ac:dyDescent="0.3">
      <c r="A4871" s="12" t="s">
        <v>9926</v>
      </c>
      <c r="B4871" s="12" t="s">
        <v>9927</v>
      </c>
      <c r="C4871" s="16" t="str">
        <f>[1]!s_info_mkt(A4871)</f>
        <v>主板</v>
      </c>
      <c r="D4871" s="16" t="str">
        <f>[1]!s_ipo_listeddate(A4871)</f>
        <v>1996-07-02</v>
      </c>
      <c r="E4871" s="16" t="str">
        <f>[1]!lastradeday_s("000002","")</f>
        <v>2026-06-22</v>
      </c>
      <c r="F4871" s="16" t="str">
        <f>[1]!s_info_industry_csrc2023(A4871,"",3)</f>
        <v>批发业</v>
      </c>
      <c r="G4871" s="16" t="str">
        <f>[1]!s_info_industry_csrc2023(A4871,"",1)</f>
        <v>批发和零售业</v>
      </c>
      <c r="H4871" s="16">
        <f>[1]!s_is(A4871,83,"FY","YTD","20251231",1,"",100000000)</f>
        <v>5.4879254076999997</v>
      </c>
      <c r="I4871" s="16">
        <f>[1]!s_is(A4871,83,"FY","YTD","20241231",1,"",100000000)</f>
        <v>7.5854015575</v>
      </c>
      <c r="J4871" s="16">
        <f t="shared" si="228"/>
        <v>-0.2765148468278702</v>
      </c>
      <c r="K4871" s="16">
        <f>[1]!s_is(A4871,61,"FY","YTD","20251231",1,"",100000000)</f>
        <v>-0.39315916299999998</v>
      </c>
      <c r="L4871" s="16">
        <f>[1]!s_is(A4871,61,"FY","YTD","20241231",1,"",100000000)</f>
        <v>-0.62690528410000002</v>
      </c>
      <c r="M4871" s="16">
        <f t="shared" si="229"/>
        <v>0.37285715566358874</v>
      </c>
      <c r="N4871" s="16">
        <f>[1]!s_fa_roe(A4871,"20251231")</f>
        <v>-14.147600000000001</v>
      </c>
      <c r="O4871" s="16">
        <f>[1]!s_stmnote_rdexp(A4871,"20251231",1,10000)</f>
        <v>0</v>
      </c>
      <c r="P4871" s="20">
        <f t="shared" si="230"/>
        <v>0</v>
      </c>
      <c r="Q4871" s="16">
        <f>[1]!s_margin_tradingbalance(A4871,"",10000)</f>
        <v>0</v>
      </c>
      <c r="R4871" s="16">
        <f>[1]!s_margin_seclendingbalance(A4871,"",10000)</f>
        <v>0</v>
      </c>
      <c r="S4871" s="17">
        <f>[1]!s_val_ev(A4871,"",100000000)</f>
        <v>41.287745000000001</v>
      </c>
      <c r="T4871" s="17">
        <f>[1]!share_freesharesmv(A4871,"",100000000)</f>
        <v>28.8036565405</v>
      </c>
      <c r="U4871" s="17">
        <f>[1]!s_dq_amount_btin(A4871,E4871,100000000)</f>
        <v>0.72791262000000001</v>
      </c>
      <c r="V4871" s="17">
        <f>[1]!s_dq_turn(A4871,E4871)</f>
        <v>1.8027111410419727</v>
      </c>
      <c r="W4871" s="2">
        <f>[1]!s_pq_amount(A4871,"20260101","",100000000)</f>
        <v>136.38013383000001</v>
      </c>
      <c r="X4871" s="2">
        <f>[1]!s_pq_avgamount(A4871,"20260101","",100000000)</f>
        <v>1.2398193984545454</v>
      </c>
      <c r="Y4871" s="17">
        <f>[1]!s_ipo_dilutedpe(A4871)</f>
        <v>12.125</v>
      </c>
      <c r="Z4871" s="12">
        <f>[1]!s_ipo_collection_total(A4871,100000000)</f>
        <v>1.8187500000000001</v>
      </c>
      <c r="AA4871" s="2">
        <f>[1]!s_val_pe_ttm(A4871,E4871)</f>
        <v>-109.76763916015625</v>
      </c>
      <c r="AB4871" s="5">
        <f>[1]!s_info_zjtxornot1(A4871,"")</f>
        <v>0</v>
      </c>
      <c r="AC4871" s="22" t="str">
        <f>[1]!s_info_nature1(A4871,"")</f>
        <v>地方国有企业</v>
      </c>
      <c r="AD4871" s="6" t="str">
        <f>[1]!s_info_city(A4871)</f>
        <v>昆明市</v>
      </c>
      <c r="AE4871" s="6" t="str">
        <f>[1]!s_info_province(A4871)</f>
        <v>云南省</v>
      </c>
      <c r="AF4871">
        <v>102.71225099999999</v>
      </c>
      <c r="AG4871">
        <v>25.040609</v>
      </c>
    </row>
    <row r="4872" spans="1:33" x14ac:dyDescent="0.3">
      <c r="A4872" s="12" t="s">
        <v>9928</v>
      </c>
      <c r="B4872" s="12" t="s">
        <v>9929</v>
      </c>
      <c r="C4872" s="16" t="str">
        <f>[1]!s_info_mkt(A4872)</f>
        <v>主板</v>
      </c>
      <c r="D4872" s="16" t="str">
        <f>[1]!s_ipo_listeddate(A4872)</f>
        <v>1997-10-30</v>
      </c>
      <c r="E4872" s="16" t="str">
        <f>[1]!lastradeday_s("000002","")</f>
        <v>2026-06-22</v>
      </c>
      <c r="F4872" s="16" t="str">
        <f>[1]!s_info_industry_csrc2023(A4872,"",3)</f>
        <v>酒、饮料和精制茶制造业</v>
      </c>
      <c r="G4872" s="16" t="str">
        <f>[1]!s_info_industry_csrc2023(A4872,"",1)</f>
        <v>制造业</v>
      </c>
      <c r="H4872" s="16">
        <f>[1]!s_is(A4872,83,"FY","YTD","20251231",1,"",100000000)</f>
        <v>147.21871107450002</v>
      </c>
      <c r="I4872" s="16">
        <f>[1]!s_is(A4872,83,"FY","YTD","20241231",1,"",100000000)</f>
        <v>146.44597842459999</v>
      </c>
      <c r="J4872" s="16">
        <f t="shared" si="228"/>
        <v>5.2765713214713017E-3</v>
      </c>
      <c r="K4872" s="16">
        <f>[1]!s_is(A4872,61,"FY","YTD","20251231",1,"",100000000)</f>
        <v>12.3089708541</v>
      </c>
      <c r="L4872" s="16">
        <f>[1]!s_is(A4872,61,"FY","YTD","20241231",1,"",100000000)</f>
        <v>11.145930435799999</v>
      </c>
      <c r="M4872" s="16">
        <f t="shared" si="229"/>
        <v>0.10434664248077412</v>
      </c>
      <c r="N4872" s="16">
        <f>[1]!s_fa_roe(A4872,"20251231")</f>
        <v>96.080100000000002</v>
      </c>
      <c r="O4872" s="16">
        <f>[1]!s_stmnote_rdexp(A4872,"20251231",1,10000)</f>
        <v>1588.048452</v>
      </c>
      <c r="P4872" s="20">
        <f t="shared" si="230"/>
        <v>1.0787001464755172E-3</v>
      </c>
      <c r="Q4872" s="16">
        <f>[1]!s_margin_tradingbalance(A4872,"",10000)</f>
        <v>41266.833200000001</v>
      </c>
      <c r="R4872" s="16">
        <f>[1]!s_margin_seclendingbalance(A4872,"",10000)</f>
        <v>824.50699999999995</v>
      </c>
      <c r="S4872" s="17">
        <f>[1]!s_val_ev(A4872,"",100000000)</f>
        <v>214.01206375559997</v>
      </c>
      <c r="T4872" s="17">
        <f>[1]!share_freesharesmv(A4872,"",100000000)</f>
        <v>85.604825856000019</v>
      </c>
      <c r="U4872" s="17">
        <f>[1]!s_dq_amount_btin(A4872,E4872,100000000)</f>
        <v>2.1341909399999999</v>
      </c>
      <c r="V4872" s="17">
        <f>[1]!s_dq_turn(A4872,E4872)</f>
        <v>1.0073390772316166</v>
      </c>
      <c r="W4872" s="2">
        <f>[1]!s_pq_amount(A4872,"20260101","",100000000)</f>
        <v>251.97049157999999</v>
      </c>
      <c r="X4872" s="2">
        <f>[1]!s_pq_avgamount(A4872,"20260101","",100000000)</f>
        <v>2.2906408325454546</v>
      </c>
      <c r="Y4872" s="17">
        <f>[1]!s_ipo_dilutedpe(A4872)</f>
        <v>0</v>
      </c>
      <c r="Z4872" s="12">
        <f>[1]!s_ipo_collection_total(A4872,100000000)</f>
        <v>2.2160000000000002</v>
      </c>
      <c r="AA4872" s="2">
        <f>[1]!s_val_pe_ttm(A4872,E4872)</f>
        <v>17.894950866699219</v>
      </c>
      <c r="AB4872" s="5">
        <f>[1]!s_info_zjtxornot1(A4872,"")</f>
        <v>0</v>
      </c>
      <c r="AC4872" s="22" t="str">
        <f>[1]!s_info_nature1(A4872,"")</f>
        <v>外资企业</v>
      </c>
      <c r="AD4872" s="6" t="str">
        <f>[1]!s_info_city(A4872)</f>
        <v>重庆市</v>
      </c>
      <c r="AE4872" s="6" t="str">
        <f>[1]!s_info_province(A4872)</f>
        <v>重庆</v>
      </c>
      <c r="AF4872">
        <v>106.50496200000001</v>
      </c>
      <c r="AG4872">
        <v>29.533155000000001</v>
      </c>
    </row>
    <row r="4873" spans="1:33" x14ac:dyDescent="0.3">
      <c r="A4873" s="12" t="s">
        <v>9930</v>
      </c>
      <c r="B4873" s="12" t="s">
        <v>9931</v>
      </c>
      <c r="C4873" s="16" t="str">
        <f>[1]!s_info_mkt(A4873)</f>
        <v>主板</v>
      </c>
      <c r="D4873" s="16" t="str">
        <f>[1]!s_ipo_listeddate(A4873)</f>
        <v>2011-01-18</v>
      </c>
      <c r="E4873" s="16" t="str">
        <f>[1]!lastradeday_s("000002","")</f>
        <v>2026-06-22</v>
      </c>
      <c r="F4873" s="16" t="str">
        <f>[1]!s_info_industry_csrc2023(A4873,"",3)</f>
        <v>化学原料和化学制品制造业</v>
      </c>
      <c r="G4873" s="16" t="str">
        <f>[1]!s_info_industry_csrc2023(A4873,"",1)</f>
        <v>制造业</v>
      </c>
      <c r="H4873" s="16">
        <f>[1]!s_is(A4873,83,"FY","YTD","20251231",1,"",100000000)</f>
        <v>46.624792263400003</v>
      </c>
      <c r="I4873" s="16">
        <f>[1]!s_is(A4873,83,"FY","YTD","20241231",1,"",100000000)</f>
        <v>42.825556933499996</v>
      </c>
      <c r="J4873" s="16">
        <f t="shared" si="228"/>
        <v>8.8714207168385517E-2</v>
      </c>
      <c r="K4873" s="16">
        <f>[1]!s_is(A4873,61,"FY","YTD","20251231",1,"",100000000)</f>
        <v>1.6511999819999998</v>
      </c>
      <c r="L4873" s="16">
        <f>[1]!s_is(A4873,61,"FY","YTD","20241231",1,"",100000000)</f>
        <v>3.1188335825000002</v>
      </c>
      <c r="M4873" s="16">
        <f t="shared" si="229"/>
        <v>-0.47057130868892721</v>
      </c>
      <c r="N4873" s="16">
        <f>[1]!s_fa_roe(A4873,"20251231")</f>
        <v>3.1772999999999998</v>
      </c>
      <c r="O4873" s="16">
        <f>[1]!s_stmnote_rdexp(A4873,"20251231",1,10000)</f>
        <v>11103.687649</v>
      </c>
      <c r="P4873" s="20">
        <f t="shared" si="230"/>
        <v>2.3814985783253095E-2</v>
      </c>
      <c r="Q4873" s="16">
        <f>[1]!s_margin_tradingbalance(A4873,"",10000)</f>
        <v>34999.525900000001</v>
      </c>
      <c r="R4873" s="16">
        <f>[1]!s_margin_seclendingbalance(A4873,"",10000)</f>
        <v>0</v>
      </c>
      <c r="S4873" s="17">
        <f>[1]!s_val_ev(A4873,"",100000000)</f>
        <v>50.530501169600001</v>
      </c>
      <c r="T4873" s="17">
        <f>[1]!share_freesharesmv(A4873,"",100000000)</f>
        <v>34.0705176592</v>
      </c>
      <c r="U4873" s="17">
        <f>[1]!s_dq_amount_btin(A4873,E4873,100000000)</f>
        <v>0.77825986999999996</v>
      </c>
      <c r="V4873" s="17">
        <f>[1]!s_dq_turn(A4873,E4873)</f>
        <v>1.5859388820491498</v>
      </c>
      <c r="W4873" s="2">
        <f>[1]!s_pq_amount(A4873,"20260101","",100000000)</f>
        <v>172.3689631</v>
      </c>
      <c r="X4873" s="2">
        <f>[1]!s_pq_avgamount(A4873,"20260101","",100000000)</f>
        <v>1.5813666339449544</v>
      </c>
      <c r="Y4873" s="17">
        <f>[1]!s_ipo_dilutedpe(A4873)</f>
        <v>63.41</v>
      </c>
      <c r="Z4873" s="12">
        <f>[1]!s_ipo_collection_total(A4873,100000000)</f>
        <v>9.8800000000000008</v>
      </c>
      <c r="AA4873" s="2">
        <f>[1]!s_val_pe_ttm(A4873,E4873)</f>
        <v>25.73408317565918</v>
      </c>
      <c r="AB4873" s="5">
        <f>[1]!s_info_zjtxornot1(A4873,"")</f>
        <v>0</v>
      </c>
      <c r="AC4873" s="22" t="str">
        <f>[1]!s_info_nature1(A4873,"")</f>
        <v>民营企业</v>
      </c>
      <c r="AD4873" s="6" t="str">
        <f>[1]!s_info_city(A4873)</f>
        <v>宁国市</v>
      </c>
      <c r="AE4873" s="6" t="str">
        <f>[1]!s_info_province(A4873)</f>
        <v>安徽省</v>
      </c>
      <c r="AF4873">
        <v>118.99702499999999</v>
      </c>
      <c r="AG4873">
        <v>30.502935999999998</v>
      </c>
    </row>
    <row r="4874" spans="1:33" x14ac:dyDescent="0.3">
      <c r="A4874" s="12" t="s">
        <v>9932</v>
      </c>
      <c r="B4874" s="12" t="s">
        <v>9933</v>
      </c>
      <c r="C4874" s="16" t="str">
        <f>[1]!s_info_mkt(A4874)</f>
        <v>主板</v>
      </c>
      <c r="D4874" s="16" t="str">
        <f>[1]!s_ipo_listeddate(A4874)</f>
        <v>2019-03-01</v>
      </c>
      <c r="E4874" s="16" t="str">
        <f>[1]!lastradeday_s("000002","")</f>
        <v>2026-06-22</v>
      </c>
      <c r="F4874" s="16" t="str">
        <f>[1]!s_info_industry_csrc2023(A4874,"",3)</f>
        <v>货币金融服务</v>
      </c>
      <c r="G4874" s="16" t="str">
        <f>[1]!s_info_industry_csrc2023(A4874,"",1)</f>
        <v>金融业</v>
      </c>
      <c r="H4874" s="16">
        <f>[1]!s_is(A4874,83,"FY","YTD","20251231",1,"",100000000)</f>
        <v>99.65625</v>
      </c>
      <c r="I4874" s="16">
        <f>[1]!s_is(A4874,83,"FY","YTD","20241231",1,"",100000000)</f>
        <v>81.902410000000003</v>
      </c>
      <c r="J4874" s="16">
        <f t="shared" si="228"/>
        <v>0.21676822452477285</v>
      </c>
      <c r="K4874" s="16">
        <f>[1]!s_is(A4874,61,"FY","YTD","20251231",1,"",100000000)</f>
        <v>26.499469999999999</v>
      </c>
      <c r="L4874" s="16">
        <f>[1]!s_is(A4874,61,"FY","YTD","20241231",1,"",100000000)</f>
        <v>25.585540000000002</v>
      </c>
      <c r="M4874" s="16">
        <f t="shared" si="229"/>
        <v>3.5720567164108985E-2</v>
      </c>
      <c r="N4874" s="16">
        <f>[1]!s_fa_roe(A4874,"20251231")</f>
        <v>7.2096</v>
      </c>
      <c r="O4874" s="16">
        <f>[1]!s_stmnote_rdexp(A4874,"20251231",1,10000)</f>
        <v>0</v>
      </c>
      <c r="P4874" s="20">
        <f t="shared" si="230"/>
        <v>0</v>
      </c>
      <c r="Q4874" s="16">
        <f>[1]!s_margin_tradingbalance(A4874,"",10000)</f>
        <v>21731.537499999999</v>
      </c>
      <c r="R4874" s="16">
        <f>[1]!s_margin_seclendingbalance(A4874,"",10000)</f>
        <v>136.14240000000001</v>
      </c>
      <c r="S4874" s="17">
        <f>[1]!s_val_ev(A4874,"",100000000)</f>
        <v>152.000000019</v>
      </c>
      <c r="T4874" s="17">
        <f>[1]!share_freesharesmv(A4874,"",100000000)</f>
        <v>41.364482178599999</v>
      </c>
      <c r="U4874" s="17">
        <f>[1]!s_dq_amount_btin(A4874,E4874,100000000)</f>
        <v>0.83701835000000002</v>
      </c>
      <c r="V4874" s="17">
        <f>[1]!s_dq_turn(A4874,E4874)</f>
        <v>0.56211830726190848</v>
      </c>
      <c r="W4874" s="2">
        <f>[1]!s_pq_amount(A4874,"20260101","",100000000)</f>
        <v>103.53555899</v>
      </c>
      <c r="X4874" s="2">
        <f>[1]!s_pq_avgamount(A4874,"20260101","",100000000)</f>
        <v>0.94123235445454556</v>
      </c>
      <c r="Y4874" s="17">
        <f>[1]!s_ipo_dilutedpe(A4874)</f>
        <v>10.28</v>
      </c>
      <c r="Z4874" s="12">
        <f>[1]!s_ipo_collection_total(A4874,100000000)</f>
        <v>20.800000025999999</v>
      </c>
      <c r="AA4874" s="2">
        <f>[1]!s_val_pe_ttm(A4874,E4874)</f>
        <v>5.6425447463989258</v>
      </c>
      <c r="AB4874" s="5">
        <f>[1]!s_info_zjtxornot1(A4874,"")</f>
        <v>0</v>
      </c>
      <c r="AC4874" s="22" t="str">
        <f>[1]!s_info_nature1(A4874,"")</f>
        <v>地方国有企业</v>
      </c>
      <c r="AD4874" s="6" t="str">
        <f>[1]!s_info_city(A4874)</f>
        <v>西安市</v>
      </c>
      <c r="AE4874" s="6" t="str">
        <f>[1]!s_info_province(A4874)</f>
        <v>陕西省</v>
      </c>
      <c r="AF4874">
        <v>108.948024</v>
      </c>
      <c r="AG4874">
        <v>34.263160999999997</v>
      </c>
    </row>
    <row r="4875" spans="1:33" x14ac:dyDescent="0.3">
      <c r="A4875" s="12" t="s">
        <v>9934</v>
      </c>
      <c r="B4875" s="12" t="s">
        <v>9935</v>
      </c>
      <c r="C4875" s="16" t="str">
        <f>[1]!s_info_mkt(A4875)</f>
        <v>创业板</v>
      </c>
      <c r="D4875" s="16" t="str">
        <f>[1]!s_ipo_listeddate(A4875)</f>
        <v>2011-01-13</v>
      </c>
      <c r="E4875" s="16" t="str">
        <f>[1]!lastradeday_s("000002","")</f>
        <v>2026-06-22</v>
      </c>
      <c r="F4875" s="16" t="str">
        <f>[1]!s_info_industry_csrc2023(A4875,"",3)</f>
        <v>非金属矿物制品业</v>
      </c>
      <c r="G4875" s="16" t="str">
        <f>[1]!s_info_industry_csrc2023(A4875,"",1)</f>
        <v>制造业</v>
      </c>
      <c r="H4875" s="16">
        <f>[1]!s_is(A4875,83,"FY","YTD","20251231",1,"",100000000)</f>
        <v>16.680332232400001</v>
      </c>
      <c r="I4875" s="16">
        <f>[1]!s_is(A4875,83,"FY","YTD","20241231",1,"",100000000)</f>
        <v>15.8681910077</v>
      </c>
      <c r="J4875" s="16">
        <f t="shared" si="228"/>
        <v>5.1180454300424838E-2</v>
      </c>
      <c r="K4875" s="16">
        <f>[1]!s_is(A4875,61,"FY","YTD","20251231",1,"",100000000)</f>
        <v>1.9311249262999999</v>
      </c>
      <c r="L4875" s="16">
        <f>[1]!s_is(A4875,61,"FY","YTD","20241231",1,"",100000000)</f>
        <v>2.1940147544999999</v>
      </c>
      <c r="M4875" s="16">
        <f t="shared" si="229"/>
        <v>-0.11982135838457966</v>
      </c>
      <c r="N4875" s="16">
        <f>[1]!s_fa_roe(A4875,"20251231")</f>
        <v>7.4772999999999996</v>
      </c>
      <c r="O4875" s="16">
        <f>[1]!s_stmnote_rdexp(A4875,"20251231",1,10000)</f>
        <v>5392.7920450000001</v>
      </c>
      <c r="P4875" s="20">
        <f t="shared" si="230"/>
        <v>3.2330243605849775E-2</v>
      </c>
      <c r="Q4875" s="16">
        <f>[1]!s_margin_tradingbalance(A4875,"",10000)</f>
        <v>0</v>
      </c>
      <c r="R4875" s="16">
        <f>[1]!s_margin_seclendingbalance(A4875,"",10000)</f>
        <v>0</v>
      </c>
      <c r="S4875" s="17">
        <f>[1]!s_val_ev(A4875,"",100000000)</f>
        <v>34.396109994</v>
      </c>
      <c r="T4875" s="17">
        <f>[1]!share_freesharesmv(A4875,"",100000000)</f>
        <v>21.354261636</v>
      </c>
      <c r="U4875" s="17">
        <f>[1]!s_dq_amount_btin(A4875,E4875,100000000)</f>
        <v>0.40288675000000002</v>
      </c>
      <c r="V4875" s="17">
        <f>[1]!s_dq_turn(A4875,E4875)</f>
        <v>1.206098171703339</v>
      </c>
      <c r="W4875" s="2">
        <f>[1]!s_pq_amount(A4875,"20260101","",100000000)</f>
        <v>85.098871059999993</v>
      </c>
      <c r="X4875" s="2">
        <f>[1]!s_pq_avgamount(A4875,"20260101","",100000000)</f>
        <v>0.77362610054545444</v>
      </c>
      <c r="Y4875" s="17">
        <f>[1]!s_ipo_dilutedpe(A4875)</f>
        <v>87.5</v>
      </c>
      <c r="Z4875" s="12">
        <f>[1]!s_ipo_collection_total(A4875,100000000)</f>
        <v>8.19</v>
      </c>
      <c r="AA4875" s="2">
        <f>[1]!s_val_pe_ttm(A4875,E4875)</f>
        <v>23.491199493408203</v>
      </c>
      <c r="AB4875" s="5">
        <f>[1]!s_info_zjtxornot1(A4875,"")</f>
        <v>0</v>
      </c>
      <c r="AC4875" s="22" t="str">
        <f>[1]!s_info_nature1(A4875,"")</f>
        <v>地方国有企业</v>
      </c>
      <c r="AD4875" s="6" t="str">
        <f>[1]!s_info_city(A4875)</f>
        <v>宿迁市</v>
      </c>
      <c r="AE4875" s="6" t="str">
        <f>[1]!s_info_province(A4875)</f>
        <v>江苏省</v>
      </c>
      <c r="AF4875">
        <v>118.27516199999999</v>
      </c>
      <c r="AG4875">
        <v>33.963008000000002</v>
      </c>
    </row>
    <row r="4876" spans="1:33" x14ac:dyDescent="0.3">
      <c r="A4876" s="12" t="s">
        <v>9936</v>
      </c>
      <c r="B4876" s="12" t="s">
        <v>9937</v>
      </c>
      <c r="C4876" s="16" t="str">
        <f>[1]!s_info_mkt(A4876)</f>
        <v>主板</v>
      </c>
      <c r="D4876" s="16" t="str">
        <f>[1]!s_ipo_listeddate(A4876)</f>
        <v>2017-01-03</v>
      </c>
      <c r="E4876" s="16" t="str">
        <f>[1]!lastradeday_s("000002","")</f>
        <v>2026-06-22</v>
      </c>
      <c r="F4876" s="16" t="str">
        <f>[1]!s_info_industry_csrc2023(A4876,"",3)</f>
        <v>资本市场服务</v>
      </c>
      <c r="G4876" s="16" t="str">
        <f>[1]!s_info_industry_csrc2023(A4876,"",1)</f>
        <v>金融业</v>
      </c>
      <c r="H4876" s="16">
        <f>[1]!s_is(A4876,83,"FY","YTD","20251231",1,"",100000000)</f>
        <v>19.629410088499998</v>
      </c>
      <c r="I4876" s="16">
        <f>[1]!s_is(A4876,83,"FY","YTD","20241231",1,"",100000000)</f>
        <v>16.8992516442</v>
      </c>
      <c r="J4876" s="16">
        <f t="shared" si="228"/>
        <v>0.16155499082333735</v>
      </c>
      <c r="K4876" s="16">
        <f>[1]!s_is(A4876,61,"FY","YTD","20251231",1,"",100000000)</f>
        <v>4.5581868339999998</v>
      </c>
      <c r="L4876" s="16">
        <f>[1]!s_is(A4876,61,"FY","YTD","20241231",1,"",100000000)</f>
        <v>2.4584740050999998</v>
      </c>
      <c r="M4876" s="16">
        <f t="shared" si="229"/>
        <v>0.85407160073453492</v>
      </c>
      <c r="N4876" s="16">
        <f>[1]!s_fa_roe(A4876,"20251231")</f>
        <v>3.2050000000000001</v>
      </c>
      <c r="O4876" s="16">
        <f>[1]!s_stmnote_rdexp(A4876,"20251231",1,10000)</f>
        <v>0</v>
      </c>
      <c r="P4876" s="20">
        <f t="shared" si="230"/>
        <v>0</v>
      </c>
      <c r="Q4876" s="16">
        <f>[1]!s_margin_tradingbalance(A4876,"",10000)</f>
        <v>100446.2913</v>
      </c>
      <c r="R4876" s="16">
        <f>[1]!s_margin_seclendingbalance(A4876,"",10000)</f>
        <v>62.961199999999998</v>
      </c>
      <c r="S4876" s="17">
        <f>[1]!s_val_ev(A4876,"",100000000)</f>
        <v>160.57111791350002</v>
      </c>
      <c r="T4876" s="17">
        <f>[1]!share_freesharesmv(A4876,"",100000000)</f>
        <v>108.3933307289</v>
      </c>
      <c r="U4876" s="17">
        <f>[1]!s_dq_amount_btin(A4876,E4876,100000000)</f>
        <v>3.5843655299999999</v>
      </c>
      <c r="V4876" s="17">
        <f>[1]!s_dq_turn(A4876,E4876)</f>
        <v>2.5762269320752544</v>
      </c>
      <c r="W4876" s="2">
        <f>[1]!s_pq_amount(A4876,"20260101","",100000000)</f>
        <v>199.62158110999999</v>
      </c>
      <c r="X4876" s="2">
        <f>[1]!s_pq_avgamount(A4876,"20260101","",100000000)</f>
        <v>1.8147416464545456</v>
      </c>
      <c r="Y4876" s="17">
        <f>[1]!s_ipo_dilutedpe(A4876)</f>
        <v>11.23</v>
      </c>
      <c r="Z4876" s="12">
        <f>[1]!s_ipo_collection_total(A4876,100000000)</f>
        <v>28</v>
      </c>
      <c r="AA4876" s="2">
        <f>[1]!s_val_pe_ttm(A4876,E4876)</f>
        <v>36.768692016601563</v>
      </c>
      <c r="AB4876" s="5">
        <f>[1]!s_info_zjtxornot1(A4876,"")</f>
        <v>0</v>
      </c>
      <c r="AC4876" s="22" t="str">
        <f>[1]!s_info_nature1(A4876,"")</f>
        <v>地方国有企业</v>
      </c>
      <c r="AD4876" s="6" t="str">
        <f>[1]!s_info_city(A4876)</f>
        <v>郑州市</v>
      </c>
      <c r="AE4876" s="6" t="str">
        <f>[1]!s_info_province(A4876)</f>
        <v>河南省</v>
      </c>
      <c r="AF4876">
        <v>113.665412</v>
      </c>
      <c r="AG4876">
        <v>34.757975000000002</v>
      </c>
    </row>
    <row r="4877" spans="1:33" x14ac:dyDescent="0.3">
      <c r="A4877" s="12" t="s">
        <v>9938</v>
      </c>
      <c r="B4877" s="12" t="s">
        <v>9939</v>
      </c>
      <c r="C4877" s="16" t="str">
        <f>[1]!s_info_mkt(A4877)</f>
        <v>主板</v>
      </c>
      <c r="D4877" s="16" t="str">
        <f>[1]!s_ipo_listeddate(A4877)</f>
        <v>2010-08-16</v>
      </c>
      <c r="E4877" s="16" t="str">
        <f>[1]!lastradeday_s("000002","")</f>
        <v>2026-06-22</v>
      </c>
      <c r="F4877" s="16" t="str">
        <f>[1]!s_info_industry_csrc2023(A4877,"",3)</f>
        <v>纺织服装、服饰业</v>
      </c>
      <c r="G4877" s="16" t="str">
        <f>[1]!s_info_industry_csrc2023(A4877,"",1)</f>
        <v>制造业</v>
      </c>
      <c r="H4877" s="16">
        <f>[1]!s_is(A4877,83,"FY","YTD","20251231",1,"",100000000)</f>
        <v>69.258451329799996</v>
      </c>
      <c r="I4877" s="16">
        <f>[1]!s_is(A4877,83,"FY","YTD","20241231",1,"",100000000)</f>
        <v>98.860977573300005</v>
      </c>
      <c r="J4877" s="16">
        <f t="shared" si="228"/>
        <v>-0.29943590454131763</v>
      </c>
      <c r="K4877" s="16">
        <f>[1]!s_is(A4877,61,"FY","YTD","20251231",1,"",100000000)</f>
        <v>-2.9428067748000002</v>
      </c>
      <c r="L4877" s="16">
        <f>[1]!s_is(A4877,61,"FY","YTD","20241231",1,"",100000000)</f>
        <v>-42.282577920199998</v>
      </c>
      <c r="M4877" s="16">
        <f t="shared" si="229"/>
        <v>0.9304014343601763</v>
      </c>
      <c r="N4877" s="16">
        <f>[1]!s_fa_roe(A4877,"20251231")</f>
        <v>-2.3700999999999999</v>
      </c>
      <c r="O4877" s="16">
        <f>[1]!s_stmnote_rdexp(A4877,"20251231",1,10000)</f>
        <v>26379.881257000001</v>
      </c>
      <c r="P4877" s="20">
        <f t="shared" si="230"/>
        <v>3.8089042926158341E-2</v>
      </c>
      <c r="Q4877" s="16">
        <f>[1]!s_margin_tradingbalance(A4877,"",10000)</f>
        <v>35872.004699999998</v>
      </c>
      <c r="R4877" s="16">
        <f>[1]!s_margin_seclendingbalance(A4877,"",10000)</f>
        <v>59.156700000000001</v>
      </c>
      <c r="S4877" s="17">
        <f>[1]!s_val_ev(A4877,"",100000000)</f>
        <v>71.957646799499997</v>
      </c>
      <c r="T4877" s="17">
        <f>[1]!share_freesharesmv(A4877,"",100000000)</f>
        <v>38.474314098000001</v>
      </c>
      <c r="U4877" s="17">
        <f>[1]!s_dq_amount_btin(A4877,E4877,100000000)</f>
        <v>0.81228155999999996</v>
      </c>
      <c r="V4877" s="17">
        <f>[1]!s_dq_turn(A4877,E4877)</f>
        <v>1.1452177032639235</v>
      </c>
      <c r="W4877" s="2">
        <f>[1]!s_pq_amount(A4877,"20260101","",100000000)</f>
        <v>171.72019963</v>
      </c>
      <c r="X4877" s="2">
        <f>[1]!s_pq_avgamount(A4877,"20260101","",100000000)</f>
        <v>1.5754146755045872</v>
      </c>
      <c r="Y4877" s="17">
        <f>[1]!s_ipo_dilutedpe(A4877)</f>
        <v>30.53</v>
      </c>
      <c r="Z4877" s="12">
        <f>[1]!s_ipo_collection_total(A4877,100000000)</f>
        <v>40.494999999999997</v>
      </c>
      <c r="AA4877" s="2">
        <f>[1]!s_val_pe_ttm(A4877,E4877)</f>
        <v>-17.003139495849609</v>
      </c>
      <c r="AB4877" s="5">
        <f>[1]!s_info_zjtxornot1(A4877,"")</f>
        <v>1</v>
      </c>
      <c r="AC4877" s="22" t="str">
        <f>[1]!s_info_nature1(A4877,"")</f>
        <v>中央国有企业</v>
      </c>
      <c r="AD4877" s="6" t="str">
        <f>[1]!s_info_city(A4877)</f>
        <v>北京市</v>
      </c>
      <c r="AE4877" s="6" t="str">
        <f>[1]!s_info_province(A4877)</f>
        <v>北京</v>
      </c>
      <c r="AF4877">
        <v>116.40528500000001</v>
      </c>
      <c r="AG4877">
        <v>39.904989</v>
      </c>
    </row>
    <row r="4878" spans="1:33" x14ac:dyDescent="0.3">
      <c r="A4878" s="12" t="s">
        <v>9940</v>
      </c>
      <c r="B4878" s="12" t="s">
        <v>9941</v>
      </c>
      <c r="C4878" s="16" t="str">
        <f>[1]!s_info_mkt(A4878)</f>
        <v>创业板</v>
      </c>
      <c r="D4878" s="16" t="str">
        <f>[1]!s_ipo_listeddate(A4878)</f>
        <v>2017-11-06</v>
      </c>
      <c r="E4878" s="16" t="str">
        <f>[1]!lastradeday_s("000002","")</f>
        <v>2026-06-22</v>
      </c>
      <c r="F4878" s="16" t="str">
        <f>[1]!s_info_industry_csrc2023(A4878,"",3)</f>
        <v>仪器仪表制造业</v>
      </c>
      <c r="G4878" s="16" t="str">
        <f>[1]!s_info_industry_csrc2023(A4878,"",1)</f>
        <v>制造业</v>
      </c>
      <c r="H4878" s="16">
        <f>[1]!s_is(A4878,83,"FY","YTD","20251231",1,"",100000000)</f>
        <v>2.2801063596</v>
      </c>
      <c r="I4878" s="16">
        <f>[1]!s_is(A4878,83,"FY","YTD","20241231",1,"",100000000)</f>
        <v>2.3642956062000002</v>
      </c>
      <c r="J4878" s="16">
        <f t="shared" si="228"/>
        <v>-3.5608595803006571E-2</v>
      </c>
      <c r="K4878" s="16">
        <f>[1]!s_is(A4878,61,"FY","YTD","20251231",1,"",100000000)</f>
        <v>0.23113729629999999</v>
      </c>
      <c r="L4878" s="16">
        <f>[1]!s_is(A4878,61,"FY","YTD","20241231",1,"",100000000)</f>
        <v>0.4782861518</v>
      </c>
      <c r="M4878" s="16">
        <f t="shared" si="229"/>
        <v>-0.51673847250201743</v>
      </c>
      <c r="N4878" s="16">
        <f>[1]!s_fa_roe(A4878,"20251231")</f>
        <v>3.9535999999999998</v>
      </c>
      <c r="O4878" s="16">
        <f>[1]!s_stmnote_rdexp(A4878,"20251231",1,10000)</f>
        <v>1749.384832</v>
      </c>
      <c r="P4878" s="20">
        <f t="shared" si="230"/>
        <v>7.672382582656781E-2</v>
      </c>
      <c r="Q4878" s="16">
        <f>[1]!s_margin_tradingbalance(A4878,"",10000)</f>
        <v>0</v>
      </c>
      <c r="R4878" s="16">
        <f>[1]!s_margin_seclendingbalance(A4878,"",10000)</f>
        <v>0</v>
      </c>
      <c r="S4878" s="17">
        <f>[1]!s_val_ev(A4878,"",100000000)</f>
        <v>163.57996868640001</v>
      </c>
      <c r="T4878" s="17">
        <f>[1]!share_freesharesmv(A4878,"",100000000)</f>
        <v>74.101305302399993</v>
      </c>
      <c r="U4878" s="17">
        <f>[1]!s_dq_amount_btin(A4878,E4878,100000000)</f>
        <v>10.443388990000001</v>
      </c>
      <c r="V4878" s="17">
        <f>[1]!s_dq_turn(A4878,E4878)</f>
        <v>6.7439436834475339</v>
      </c>
      <c r="W4878" s="2">
        <f>[1]!s_pq_amount(A4878,"20260101","",100000000)</f>
        <v>722.85622778000004</v>
      </c>
      <c r="X4878" s="2">
        <f>[1]!s_pq_avgamount(A4878,"20260101","",100000000)</f>
        <v>6.5714202525454546</v>
      </c>
      <c r="Y4878" s="17">
        <f>[1]!s_ipo_dilutedpe(A4878)</f>
        <v>22.84</v>
      </c>
      <c r="Z4878" s="12">
        <f>[1]!s_ipo_collection_total(A4878,100000000)</f>
        <v>2.1132</v>
      </c>
      <c r="AA4878" s="2">
        <f>[1]!s_val_pe_ttm(A4878,E4878)</f>
        <v>714.237548828125</v>
      </c>
      <c r="AB4878" s="5">
        <f>[1]!s_info_zjtxornot1(A4878,"")</f>
        <v>0</v>
      </c>
      <c r="AC4878" s="22" t="str">
        <f>[1]!s_info_nature1(A4878,"")</f>
        <v>民营企业</v>
      </c>
      <c r="AD4878" s="6" t="str">
        <f>[1]!s_info_city(A4878)</f>
        <v>佛山市</v>
      </c>
      <c r="AE4878" s="6" t="str">
        <f>[1]!s_info_province(A4878)</f>
        <v>广东省</v>
      </c>
      <c r="AF4878">
        <v>113.12271699999999</v>
      </c>
      <c r="AG4878">
        <v>23.028762</v>
      </c>
    </row>
    <row r="4879" spans="1:33" x14ac:dyDescent="0.3">
      <c r="A4879" s="12" t="s">
        <v>9942</v>
      </c>
      <c r="B4879" s="12" t="s">
        <v>9943</v>
      </c>
      <c r="C4879" s="16" t="str">
        <f>[1]!s_info_mkt(A4879)</f>
        <v>主板</v>
      </c>
      <c r="D4879" s="16" t="str">
        <f>[1]!s_ipo_listeddate(A4879)</f>
        <v>2009-08-28</v>
      </c>
      <c r="E4879" s="16" t="str">
        <f>[1]!lastradeday_s("000002","")</f>
        <v>2026-06-22</v>
      </c>
      <c r="F4879" s="16" t="str">
        <f>[1]!s_info_industry_csrc2023(A4879,"",3)</f>
        <v>房地产业</v>
      </c>
      <c r="G4879" s="16" t="str">
        <f>[1]!s_info_industry_csrc2023(A4879,"",1)</f>
        <v>房地产业</v>
      </c>
      <c r="H4879" s="16">
        <f>[1]!s_is(A4879,83,"FY","YTD","20251231",1,"",100000000)</f>
        <v>19.5067766182</v>
      </c>
      <c r="I4879" s="16">
        <f>[1]!s_is(A4879,83,"FY","YTD","20241231",1,"",100000000)</f>
        <v>24.445888825000001</v>
      </c>
      <c r="J4879" s="16">
        <f t="shared" si="228"/>
        <v>-0.20204265192227067</v>
      </c>
      <c r="K4879" s="16">
        <f>[1]!s_is(A4879,61,"FY","YTD","20251231",1,"",100000000)</f>
        <v>-6.4988184730999992</v>
      </c>
      <c r="L4879" s="16">
        <f>[1]!s_is(A4879,61,"FY","YTD","20241231",1,"",100000000)</f>
        <v>-1.9778578345</v>
      </c>
      <c r="M4879" s="16">
        <f t="shared" si="229"/>
        <v>-2.2857864502394292</v>
      </c>
      <c r="N4879" s="16">
        <f>[1]!s_fa_roe(A4879,"20251231")</f>
        <v>-25.802399999999999</v>
      </c>
      <c r="O4879" s="16">
        <f>[1]!s_stmnote_rdexp(A4879,"20251231",1,10000)</f>
        <v>2154.9643820000001</v>
      </c>
      <c r="P4879" s="20">
        <f t="shared" si="230"/>
        <v>1.1047260263335352E-2</v>
      </c>
      <c r="Q4879" s="16">
        <f>[1]!s_margin_tradingbalance(A4879,"",10000)</f>
        <v>18097.048200000001</v>
      </c>
      <c r="R4879" s="16">
        <f>[1]!s_margin_seclendingbalance(A4879,"",10000)</f>
        <v>1.71</v>
      </c>
      <c r="S4879" s="17">
        <f>[1]!s_val_ev(A4879,"",100000000)</f>
        <v>44.240804643600008</v>
      </c>
      <c r="T4879" s="17">
        <f>[1]!share_freesharesmv(A4879,"",100000000)</f>
        <v>23.162302689600001</v>
      </c>
      <c r="U4879" s="17">
        <f>[1]!s_dq_amount_btin(A4879,E4879,100000000)</f>
        <v>1.08399515</v>
      </c>
      <c r="V4879" s="17">
        <f>[1]!s_dq_turn(A4879,E4879)</f>
        <v>2.5248840196863909</v>
      </c>
      <c r="W4879" s="2">
        <f>[1]!s_pq_amount(A4879,"20260101","",100000000)</f>
        <v>220.51236449000001</v>
      </c>
      <c r="X4879" s="2">
        <f>[1]!s_pq_avgamount(A4879,"20260101","",100000000)</f>
        <v>2.0046578589999999</v>
      </c>
      <c r="Y4879" s="17">
        <f>[1]!s_ipo_dilutedpe(A4879)</f>
        <v>37.85</v>
      </c>
      <c r="Z4879" s="12">
        <f>[1]!s_ipo_collection_total(A4879,100000000)</f>
        <v>6.2976000000000001</v>
      </c>
      <c r="AA4879" s="2">
        <f>[1]!s_val_pe_ttm(A4879,E4879)</f>
        <v>-6.8775386810302734</v>
      </c>
      <c r="AB4879" s="5">
        <f>[1]!s_info_zjtxornot1(A4879,"")</f>
        <v>0</v>
      </c>
      <c r="AC4879" s="22" t="str">
        <f>[1]!s_info_nature1(A4879,"")</f>
        <v>地方国有企业</v>
      </c>
      <c r="AD4879" s="6" t="str">
        <f>[1]!s_info_city(A4879)</f>
        <v>深圳市</v>
      </c>
      <c r="AE4879" s="6" t="str">
        <f>[1]!s_info_province(A4879)</f>
        <v>广东省</v>
      </c>
      <c r="AF4879">
        <v>114.085947</v>
      </c>
      <c r="AG4879">
        <v>22.547000000000001</v>
      </c>
    </row>
    <row r="4880" spans="1:33" x14ac:dyDescent="0.3">
      <c r="A4880" s="12" t="s">
        <v>9944</v>
      </c>
      <c r="B4880" s="12" t="s">
        <v>9945</v>
      </c>
      <c r="C4880" s="16" t="str">
        <f>[1]!s_info_mkt(A4880)</f>
        <v>创业板</v>
      </c>
      <c r="D4880" s="16" t="str">
        <f>[1]!s_ipo_listeddate(A4880)</f>
        <v>2010-12-22</v>
      </c>
      <c r="E4880" s="16" t="str">
        <f>[1]!lastradeday_s("000002","")</f>
        <v>2026-06-22</v>
      </c>
      <c r="F4880" s="16" t="str">
        <f>[1]!s_info_industry_csrc2023(A4880,"",3)</f>
        <v>专用设备制造业</v>
      </c>
      <c r="G4880" s="16" t="str">
        <f>[1]!s_info_industry_csrc2023(A4880,"",1)</f>
        <v>制造业</v>
      </c>
      <c r="H4880" s="16">
        <f>[1]!s_is(A4880,83,"FY","YTD","20251231",1,"",100000000)</f>
        <v>9.9378362265</v>
      </c>
      <c r="I4880" s="16">
        <f>[1]!s_is(A4880,83,"FY","YTD","20241231",1,"",100000000)</f>
        <v>10.3889813344</v>
      </c>
      <c r="J4880" s="16">
        <f t="shared" si="228"/>
        <v>-4.3425345890859224E-2</v>
      </c>
      <c r="K4880" s="16">
        <f>[1]!s_is(A4880,61,"FY","YTD","20251231",1,"",100000000)</f>
        <v>0.64588118539999995</v>
      </c>
      <c r="L4880" s="16">
        <f>[1]!s_is(A4880,61,"FY","YTD","20241231",1,"",100000000)</f>
        <v>1.0196347313</v>
      </c>
      <c r="M4880" s="16">
        <f t="shared" si="229"/>
        <v>-0.36655631122282084</v>
      </c>
      <c r="N4880" s="16">
        <f>[1]!s_fa_roe(A4880,"20251231")</f>
        <v>3.9451000000000001</v>
      </c>
      <c r="O4880" s="16">
        <f>[1]!s_stmnote_rdexp(A4880,"20251231",1,10000)</f>
        <v>4915.6956469999996</v>
      </c>
      <c r="P4880" s="20">
        <f t="shared" si="230"/>
        <v>4.9464446132568791E-2</v>
      </c>
      <c r="Q4880" s="16">
        <f>[1]!s_margin_tradingbalance(A4880,"",10000)</f>
        <v>62086.123200000002</v>
      </c>
      <c r="R4880" s="16">
        <f>[1]!s_margin_seclendingbalance(A4880,"",10000)</f>
        <v>116.81010000000001</v>
      </c>
      <c r="S4880" s="17">
        <f>[1]!s_val_ev(A4880,"",100000000)</f>
        <v>119.12236664940001</v>
      </c>
      <c r="T4880" s="17">
        <f>[1]!share_freesharesmv(A4880,"",100000000)</f>
        <v>71.132718581299997</v>
      </c>
      <c r="U4880" s="17">
        <f>[1]!s_dq_amount_btin(A4880,E4880,100000000)</f>
        <v>4.6892660900000003</v>
      </c>
      <c r="V4880" s="17">
        <f>[1]!s_dq_turn(A4880,E4880)</f>
        <v>5.6310364634622276</v>
      </c>
      <c r="W4880" s="2">
        <f>[1]!s_pq_amount(A4880,"20260101","",100000000)</f>
        <v>384.58784723000002</v>
      </c>
      <c r="X4880" s="2">
        <f>[1]!s_pq_avgamount(A4880,"20260101","",100000000)</f>
        <v>3.4962531566363637</v>
      </c>
      <c r="Y4880" s="17">
        <f>[1]!s_ipo_dilutedpe(A4880)</f>
        <v>85</v>
      </c>
      <c r="Z4880" s="12">
        <f>[1]!s_ipo_collection_total(A4880,100000000)</f>
        <v>5.78</v>
      </c>
      <c r="AA4880" s="2">
        <f>[1]!s_val_pe_ttm(A4880,E4880)</f>
        <v>186.69682312011719</v>
      </c>
      <c r="AB4880" s="5">
        <f>[1]!s_info_zjtxornot1(A4880,"")</f>
        <v>1</v>
      </c>
      <c r="AC4880" s="22" t="str">
        <f>[1]!s_info_nature1(A4880,"")</f>
        <v>民营企业</v>
      </c>
      <c r="AD4880" s="6" t="str">
        <f>[1]!s_info_city(A4880)</f>
        <v>深圳市</v>
      </c>
      <c r="AE4880" s="6" t="str">
        <f>[1]!s_info_province(A4880)</f>
        <v>广东省</v>
      </c>
      <c r="AF4880">
        <v>114.085947</v>
      </c>
      <c r="AG4880">
        <v>22.547000000000001</v>
      </c>
    </row>
    <row r="4881" spans="1:33" x14ac:dyDescent="0.3">
      <c r="A4881" s="12" t="s">
        <v>9946</v>
      </c>
      <c r="B4881" s="12" t="s">
        <v>9947</v>
      </c>
      <c r="C4881" s="16" t="str">
        <f>[1]!s_info_mkt(A4881)</f>
        <v>创业板</v>
      </c>
      <c r="D4881" s="16" t="str">
        <f>[1]!s_ipo_listeddate(A4881)</f>
        <v>2016-03-15</v>
      </c>
      <c r="E4881" s="16" t="str">
        <f>[1]!lastradeday_s("000002","")</f>
        <v>2026-06-22</v>
      </c>
      <c r="F4881" s="16" t="str">
        <f>[1]!s_info_industry_csrc2023(A4881,"",3)</f>
        <v>化学原料和化学制品制造业</v>
      </c>
      <c r="G4881" s="16" t="str">
        <f>[1]!s_info_industry_csrc2023(A4881,"",1)</f>
        <v>制造业</v>
      </c>
      <c r="H4881" s="16">
        <f>[1]!s_is(A4881,83,"FY","YTD","20251231",1,"",100000000)</f>
        <v>40.7466036442</v>
      </c>
      <c r="I4881" s="16">
        <f>[1]!s_is(A4881,83,"FY","YTD","20241231",1,"",100000000)</f>
        <v>32.074769515700005</v>
      </c>
      <c r="J4881" s="16">
        <f t="shared" si="228"/>
        <v>0.27036310032579625</v>
      </c>
      <c r="K4881" s="16">
        <f>[1]!s_is(A4881,61,"FY","YTD","20251231",1,"",100000000)</f>
        <v>4.5381314837</v>
      </c>
      <c r="L4881" s="16">
        <f>[1]!s_is(A4881,61,"FY","YTD","20241231",1,"",100000000)</f>
        <v>1.7605594437000001</v>
      </c>
      <c r="M4881" s="16">
        <f t="shared" si="229"/>
        <v>1.5776644463436245</v>
      </c>
      <c r="N4881" s="16">
        <f>[1]!s_fa_roe(A4881,"20251231")</f>
        <v>16.625900000000001</v>
      </c>
      <c r="O4881" s="16">
        <f>[1]!s_stmnote_rdexp(A4881,"20251231",1,10000)</f>
        <v>15404.596455000001</v>
      </c>
      <c r="P4881" s="20">
        <f t="shared" si="230"/>
        <v>3.7805841658640274E-2</v>
      </c>
      <c r="Q4881" s="16">
        <f>[1]!s_margin_tradingbalance(A4881,"",10000)</f>
        <v>38559.238499999999</v>
      </c>
      <c r="R4881" s="16">
        <f>[1]!s_margin_seclendingbalance(A4881,"",10000)</f>
        <v>28.168800000000001</v>
      </c>
      <c r="S4881" s="17">
        <f>[1]!s_val_ev(A4881,"",100000000)</f>
        <v>65.693337997</v>
      </c>
      <c r="T4881" s="17">
        <f>[1]!share_freesharesmv(A4881,"",100000000)</f>
        <v>47.625553183000001</v>
      </c>
      <c r="U4881" s="17">
        <f>[1]!s_dq_amount_btin(A4881,E4881,100000000)</f>
        <v>12.942253320000001</v>
      </c>
      <c r="V4881" s="17">
        <f>[1]!s_dq_turn(A4881,E4881)</f>
        <v>25.849773240601298</v>
      </c>
      <c r="W4881" s="2">
        <f>[1]!s_pq_amount(A4881,"20260101","",100000000)</f>
        <v>1009.65216763</v>
      </c>
      <c r="X4881" s="2">
        <f>[1]!s_pq_avgamount(A4881,"20260101","",100000000)</f>
        <v>9.178656069363635</v>
      </c>
      <c r="Y4881" s="17">
        <f>[1]!s_ipo_dilutedpe(A4881)</f>
        <v>22.98</v>
      </c>
      <c r="Z4881" s="12">
        <f>[1]!s_ipo_collection_total(A4881,100000000)</f>
        <v>2.3933749999999998</v>
      </c>
      <c r="AA4881" s="2">
        <f>[1]!s_val_pe_ttm(A4881,E4881)</f>
        <v>15.53223705291748</v>
      </c>
      <c r="AB4881" s="5">
        <f>[1]!s_info_zjtxornot1(A4881,"")</f>
        <v>1</v>
      </c>
      <c r="AC4881" s="22" t="str">
        <f>[1]!s_info_nature1(A4881,"")</f>
        <v>民营企业</v>
      </c>
      <c r="AD4881" s="6" t="str">
        <f>[1]!s_info_city(A4881)</f>
        <v>昆明市</v>
      </c>
      <c r="AE4881" s="6" t="str">
        <f>[1]!s_info_province(A4881)</f>
        <v>云南省</v>
      </c>
      <c r="AF4881">
        <v>102.71225099999999</v>
      </c>
      <c r="AG4881">
        <v>25.040609</v>
      </c>
    </row>
    <row r="4882" spans="1:33" x14ac:dyDescent="0.3">
      <c r="A4882" s="12" t="s">
        <v>9948</v>
      </c>
      <c r="B4882" s="12" t="s">
        <v>9949</v>
      </c>
      <c r="C4882" s="16" t="str">
        <f>[1]!s_info_mkt(A4882)</f>
        <v>主板</v>
      </c>
      <c r="D4882" s="16" t="str">
        <f>[1]!s_ipo_listeddate(A4882)</f>
        <v>2003-08-14</v>
      </c>
      <c r="E4882" s="16" t="str">
        <f>[1]!lastradeday_s("000002","")</f>
        <v>2026-06-22</v>
      </c>
      <c r="F4882" s="16" t="str">
        <f>[1]!s_info_industry_csrc2023(A4882,"",3)</f>
        <v>有色金属矿采选业</v>
      </c>
      <c r="G4882" s="16" t="str">
        <f>[1]!s_info_industry_csrc2023(A4882,"",1)</f>
        <v>采矿业</v>
      </c>
      <c r="H4882" s="16">
        <f>[1]!s_is(A4882,83,"FY","YTD","20251231",1,"",100000000)</f>
        <v>790.74657048600011</v>
      </c>
      <c r="I4882" s="16">
        <f>[1]!s_is(A4882,83,"FY","YTD","20241231",1,"",100000000)</f>
        <v>655.56150182900001</v>
      </c>
      <c r="J4882" s="16">
        <f t="shared" si="228"/>
        <v>0.20621264104105741</v>
      </c>
      <c r="K4882" s="16">
        <f>[1]!s_is(A4882,61,"FY","YTD","20251231",1,"",100000000)</f>
        <v>49.335827394600003</v>
      </c>
      <c r="L4882" s="16">
        <f>[1]!s_is(A4882,61,"FY","YTD","20241231",1,"",100000000)</f>
        <v>33.859884728099999</v>
      </c>
      <c r="M4882" s="16">
        <f t="shared" si="229"/>
        <v>0.45705833882112024</v>
      </c>
      <c r="N4882" s="16">
        <f>[1]!s_fa_roe(A4882,"20251231")</f>
        <v>17.094999999999999</v>
      </c>
      <c r="O4882" s="16">
        <f>[1]!s_stmnote_rdexp(A4882,"20251231",1,10000)</f>
        <v>65066.164436999999</v>
      </c>
      <c r="P4882" s="20">
        <f t="shared" si="230"/>
        <v>8.2284472504268631E-3</v>
      </c>
      <c r="Q4882" s="16">
        <f>[1]!s_margin_tradingbalance(A4882,"",10000)</f>
        <v>301188.03779999999</v>
      </c>
      <c r="R4882" s="16">
        <f>[1]!s_margin_seclendingbalance(A4882,"",10000)</f>
        <v>793.06560000000002</v>
      </c>
      <c r="S4882" s="17">
        <f>[1]!s_val_ev(A4882,"",100000000)</f>
        <v>1079.0117767464001</v>
      </c>
      <c r="T4882" s="17">
        <f>[1]!share_freesharesmv(A4882,"",100000000)</f>
        <v>584.43536285400012</v>
      </c>
      <c r="U4882" s="17">
        <f>[1]!s_dq_amount_btin(A4882,E4882,100000000)</f>
        <v>17.89836545</v>
      </c>
      <c r="V4882" s="17">
        <f>[1]!s_dq_turn(A4882,E4882)</f>
        <v>1.7060287717810969</v>
      </c>
      <c r="W4882" s="2">
        <f>[1]!s_pq_amount(A4882,"20260101","",100000000)</f>
        <v>2625.6473629699999</v>
      </c>
      <c r="X4882" s="2">
        <f>[1]!s_pq_avgamount(A4882,"20260101","",100000000)</f>
        <v>23.869521481545455</v>
      </c>
      <c r="Y4882" s="17">
        <f>[1]!s_ipo_dilutedpe(A4882)</f>
        <v>20</v>
      </c>
      <c r="Z4882" s="12">
        <f>[1]!s_ipo_collection_total(A4882,100000000)</f>
        <v>4.05</v>
      </c>
      <c r="AA4882" s="2">
        <f>[1]!s_val_pe_ttm(A4882,E4882)</f>
        <v>17.19366455078125</v>
      </c>
      <c r="AB4882" s="5">
        <f>[1]!s_info_zjtxornot1(A4882,"")</f>
        <v>0</v>
      </c>
      <c r="AC4882" s="22" t="str">
        <f>[1]!s_info_nature1(A4882,"")</f>
        <v>中央国有企业</v>
      </c>
      <c r="AD4882" s="6" t="str">
        <f>[1]!s_info_city(A4882)</f>
        <v>北京市</v>
      </c>
      <c r="AE4882" s="6" t="str">
        <f>[1]!s_info_province(A4882)</f>
        <v>北京</v>
      </c>
      <c r="AF4882">
        <v>116.40528500000001</v>
      </c>
      <c r="AG4882">
        <v>39.904989</v>
      </c>
    </row>
    <row r="4883" spans="1:33" x14ac:dyDescent="0.3">
      <c r="A4883" s="12" t="s">
        <v>9950</v>
      </c>
      <c r="B4883" s="12" t="s">
        <v>9951</v>
      </c>
      <c r="C4883" s="16" t="str">
        <f>[1]!s_info_mkt(A4883)</f>
        <v>主板</v>
      </c>
      <c r="D4883" s="16" t="str">
        <f>[1]!s_ipo_listeddate(A4883)</f>
        <v>2015-06-29</v>
      </c>
      <c r="E4883" s="16" t="str">
        <f>[1]!lastradeday_s("000002","")</f>
        <v>2026-06-22</v>
      </c>
      <c r="F4883" s="16" t="str">
        <f>[1]!s_info_industry_csrc2023(A4883,"",3)</f>
        <v>商务服务业</v>
      </c>
      <c r="G4883" s="16" t="str">
        <f>[1]!s_info_industry_csrc2023(A4883,"",1)</f>
        <v>租赁和商务服务业</v>
      </c>
      <c r="H4883" s="16">
        <f>[1]!s_is(A4883,83,"FY","YTD","20251231",1,"",100000000)</f>
        <v>2.2508463352999999</v>
      </c>
      <c r="I4883" s="16">
        <f>[1]!s_is(A4883,83,"FY","YTD","20241231",1,"",100000000)</f>
        <v>6.2211567226</v>
      </c>
      <c r="J4883" s="16">
        <f t="shared" si="228"/>
        <v>-0.63819488309574257</v>
      </c>
      <c r="K4883" s="16">
        <f>[1]!s_is(A4883,61,"FY","YTD","20251231",1,"",100000000)</f>
        <v>0.3279592261</v>
      </c>
      <c r="L4883" s="16">
        <f>[1]!s_is(A4883,61,"FY","YTD","20241231",1,"",100000000)</f>
        <v>-0.84576184529999998</v>
      </c>
      <c r="M4883" s="16">
        <f t="shared" si="229"/>
        <v>1.3877678189463247</v>
      </c>
      <c r="N4883" s="16">
        <f>[1]!s_fa_roe(A4883,"20251231")</f>
        <v>2.8191999999999999</v>
      </c>
      <c r="O4883" s="16">
        <f>[1]!s_stmnote_rdexp(A4883,"20251231",1,10000)</f>
        <v>231.034842</v>
      </c>
      <c r="P4883" s="20">
        <f t="shared" si="230"/>
        <v>1.0264354273176403E-2</v>
      </c>
      <c r="Q4883" s="16">
        <f>[1]!s_margin_tradingbalance(A4883,"",10000)</f>
        <v>0</v>
      </c>
      <c r="R4883" s="16">
        <f>[1]!s_margin_seclendingbalance(A4883,"",10000)</f>
        <v>0</v>
      </c>
      <c r="S4883" s="17">
        <f>[1]!s_val_ev(A4883,"",100000000)</f>
        <v>26.692240860999998</v>
      </c>
      <c r="T4883" s="17">
        <f>[1]!share_freesharesmv(A4883,"",100000000)</f>
        <v>20.023190687500001</v>
      </c>
      <c r="U4883" s="17">
        <f>[1]!s_dq_amount_btin(A4883,E4883,100000000)</f>
        <v>0.77041535000000005</v>
      </c>
      <c r="V4883" s="17">
        <f>[1]!s_dq_turn(A4883,E4883)</f>
        <v>2.8986727790280713</v>
      </c>
      <c r="W4883" s="2">
        <f>[1]!s_pq_amount(A4883,"20260101","",100000000)</f>
        <v>168.81325336</v>
      </c>
      <c r="X4883" s="2">
        <f>[1]!s_pq_avgamount(A4883,"20260101","",100000000)</f>
        <v>1.5346659396363638</v>
      </c>
      <c r="Y4883" s="17">
        <f>[1]!s_ipo_dilutedpe(A4883)</f>
        <v>19.64</v>
      </c>
      <c r="Z4883" s="12">
        <f>[1]!s_ipo_collection_total(A4883,100000000)</f>
        <v>5.2706499999999998</v>
      </c>
      <c r="AA4883" s="2">
        <f>[1]!s_val_pe_ttm(A4883,E4883)</f>
        <v>467.61093139648438</v>
      </c>
      <c r="AB4883" s="5">
        <f>[1]!s_info_zjtxornot1(A4883,"")</f>
        <v>0</v>
      </c>
      <c r="AC4883" s="22" t="str">
        <f>[1]!s_info_nature1(A4883,"")</f>
        <v>地方国有企业</v>
      </c>
      <c r="AD4883" s="6" t="str">
        <f>[1]!s_info_city(A4883)</f>
        <v>广州市</v>
      </c>
      <c r="AE4883" s="6" t="str">
        <f>[1]!s_info_province(A4883)</f>
        <v>广东省</v>
      </c>
      <c r="AF4883">
        <v>113.280637</v>
      </c>
      <c r="AG4883">
        <v>23.125177999999998</v>
      </c>
    </row>
    <row r="4884" spans="1:33" x14ac:dyDescent="0.3">
      <c r="A4884" s="12" t="s">
        <v>9952</v>
      </c>
      <c r="B4884" s="12" t="s">
        <v>9953</v>
      </c>
      <c r="C4884" s="16" t="str">
        <f>[1]!s_info_mkt(A4884)</f>
        <v>主板</v>
      </c>
      <c r="D4884" s="16" t="str">
        <f>[1]!s_ipo_listeddate(A4884)</f>
        <v>1998-06-05</v>
      </c>
      <c r="E4884" s="16" t="str">
        <f>[1]!lastradeday_s("000002","")</f>
        <v>2026-06-22</v>
      </c>
      <c r="F4884" s="16" t="str">
        <f>[1]!s_info_industry_csrc2023(A4884,"",3)</f>
        <v>批发业</v>
      </c>
      <c r="G4884" s="16" t="str">
        <f>[1]!s_info_industry_csrc2023(A4884,"",1)</f>
        <v>批发和零售业</v>
      </c>
      <c r="H4884" s="16">
        <f>[1]!s_is(A4884,83,"FY","YTD","20251231",1,"",100000000)</f>
        <v>135.53927839780002</v>
      </c>
      <c r="I4884" s="16">
        <f>[1]!s_is(A4884,83,"FY","YTD","20241231",1,"",100000000)</f>
        <v>190.79925410560003</v>
      </c>
      <c r="J4884" s="16">
        <f t="shared" si="228"/>
        <v>-0.28962364641748417</v>
      </c>
      <c r="K4884" s="16">
        <f>[1]!s_is(A4884,61,"FY","YTD","20251231",1,"",100000000)</f>
        <v>7.2331091763000002</v>
      </c>
      <c r="L4884" s="16">
        <f>[1]!s_is(A4884,61,"FY","YTD","20241231",1,"",100000000)</f>
        <v>10.4951251537</v>
      </c>
      <c r="M4884" s="16">
        <f t="shared" si="229"/>
        <v>-0.31081248957283691</v>
      </c>
      <c r="N4884" s="16">
        <f>[1]!s_fa_roe(A4884,"20251231")</f>
        <v>7.0361000000000002</v>
      </c>
      <c r="O4884" s="16">
        <f>[1]!s_stmnote_rdexp(A4884,"20251231",1,10000)</f>
        <v>17251.073809000001</v>
      </c>
      <c r="P4884" s="20">
        <f t="shared" si="230"/>
        <v>1.272773030292303E-2</v>
      </c>
      <c r="Q4884" s="16">
        <f>[1]!s_margin_tradingbalance(A4884,"",10000)</f>
        <v>80226.450400000002</v>
      </c>
      <c r="R4884" s="16">
        <f>[1]!s_margin_seclendingbalance(A4884,"",10000)</f>
        <v>267.34399999999999</v>
      </c>
      <c r="S4884" s="17">
        <f>[1]!s_val_ev(A4884,"",100000000)</f>
        <v>143.90268350010001</v>
      </c>
      <c r="T4884" s="17">
        <f>[1]!share_freesharesmv(A4884,"",100000000)</f>
        <v>57.684470539499998</v>
      </c>
      <c r="U4884" s="17">
        <f>[1]!s_dq_amount_btin(A4884,E4884,100000000)</f>
        <v>3.9209023599999999</v>
      </c>
      <c r="V4884" s="17">
        <f>[1]!s_dq_turn(A4884,E4884)</f>
        <v>3.3310943817757184</v>
      </c>
      <c r="W4884" s="2">
        <f>[1]!s_pq_amount(A4884,"20260101","",100000000)</f>
        <v>539.99456965000002</v>
      </c>
      <c r="X4884" s="2">
        <f>[1]!s_pq_avgamount(A4884,"20260101","",100000000)</f>
        <v>4.9090415422727274</v>
      </c>
      <c r="Y4884" s="17">
        <f>[1]!s_ipo_dilutedpe(A4884)</f>
        <v>0</v>
      </c>
      <c r="Z4884" s="12">
        <f>[1]!s_ipo_collection_total(A4884,100000000)</f>
        <v>0.4975</v>
      </c>
      <c r="AA4884" s="2">
        <f>[1]!s_val_pe_ttm(A4884,E4884)</f>
        <v>21.906078338623047</v>
      </c>
      <c r="AB4884" s="5">
        <f>[1]!s_info_zjtxornot1(A4884,"")</f>
        <v>1</v>
      </c>
      <c r="AC4884" s="22" t="str">
        <f>[1]!s_info_nature1(A4884,"")</f>
        <v>中央国有企业</v>
      </c>
      <c r="AD4884" s="6" t="str">
        <f>[1]!s_info_city(A4884)</f>
        <v>北京市</v>
      </c>
      <c r="AE4884" s="6" t="str">
        <f>[1]!s_info_province(A4884)</f>
        <v>北京</v>
      </c>
      <c r="AF4884">
        <v>116.40528500000001</v>
      </c>
      <c r="AG4884">
        <v>39.904989</v>
      </c>
    </row>
    <row r="4885" spans="1:33" x14ac:dyDescent="0.3">
      <c r="A4885" s="12" t="s">
        <v>9954</v>
      </c>
      <c r="B4885" s="12" t="s">
        <v>9955</v>
      </c>
      <c r="C4885" s="16" t="str">
        <f>[1]!s_info_mkt(A4885)</f>
        <v>主板</v>
      </c>
      <c r="D4885" s="16" t="str">
        <f>[1]!s_ipo_listeddate(A4885)</f>
        <v>2017-11-21</v>
      </c>
      <c r="E4885" s="16" t="str">
        <f>[1]!lastradeday_s("000002","")</f>
        <v>2026-06-22</v>
      </c>
      <c r="F4885" s="16" t="str">
        <f>[1]!s_info_industry_csrc2023(A4885,"",3)</f>
        <v>家具制造业</v>
      </c>
      <c r="G4885" s="16" t="str">
        <f>[1]!s_info_industry_csrc2023(A4885,"",1)</f>
        <v>制造业</v>
      </c>
      <c r="H4885" s="16">
        <f>[1]!s_is(A4885,83,"FY","YTD","20251231",1,"",100000000)</f>
        <v>116.7715004458</v>
      </c>
      <c r="I4885" s="16">
        <f>[1]!s_is(A4885,83,"FY","YTD","20241231",1,"",100000000)</f>
        <v>110.2891765657</v>
      </c>
      <c r="J4885" s="16">
        <f t="shared" si="228"/>
        <v>5.8775702947047037E-2</v>
      </c>
      <c r="K4885" s="16">
        <f>[1]!s_is(A4885,61,"FY","YTD","20251231",1,"",100000000)</f>
        <v>1.6384305728999999</v>
      </c>
      <c r="L4885" s="16">
        <f>[1]!s_is(A4885,61,"FY","YTD","20241231",1,"",100000000)</f>
        <v>2.6305945153999999</v>
      </c>
      <c r="M4885" s="16">
        <f t="shared" si="229"/>
        <v>-0.37716338899502899</v>
      </c>
      <c r="N4885" s="16">
        <f>[1]!s_fa_roe(A4885,"20251231")</f>
        <v>4.4679000000000002</v>
      </c>
      <c r="O4885" s="16">
        <f>[1]!s_stmnote_rdexp(A4885,"20251231",1,10000)</f>
        <v>20564.062227999999</v>
      </c>
      <c r="P4885" s="20">
        <f t="shared" si="230"/>
        <v>1.7610514679945299E-2</v>
      </c>
      <c r="Q4885" s="16">
        <f>[1]!s_margin_tradingbalance(A4885,"",10000)</f>
        <v>0</v>
      </c>
      <c r="R4885" s="16">
        <f>[1]!s_margin_seclendingbalance(A4885,"",10000)</f>
        <v>0</v>
      </c>
      <c r="S4885" s="17">
        <f>[1]!s_val_ev(A4885,"",100000000)</f>
        <v>49.688650176299994</v>
      </c>
      <c r="T4885" s="17">
        <f>[1]!share_freesharesmv(A4885,"",100000000)</f>
        <v>14.152354654499998</v>
      </c>
      <c r="U4885" s="17">
        <f>[1]!s_dq_amount_btin(A4885,E4885,100000000)</f>
        <v>2.7010110799999998</v>
      </c>
      <c r="V4885" s="17">
        <f>[1]!s_dq_turn(A4885,E4885)</f>
        <v>5.5500307617842219</v>
      </c>
      <c r="W4885" s="2">
        <f>[1]!s_pq_amount(A4885,"20260101","",100000000)</f>
        <v>80.130510900000004</v>
      </c>
      <c r="X4885" s="2">
        <f>[1]!s_pq_avgamount(A4885,"20260101","",100000000)</f>
        <v>0.72845919000000003</v>
      </c>
      <c r="Y4885" s="17">
        <f>[1]!s_ipo_dilutedpe(A4885)</f>
        <v>22.98</v>
      </c>
      <c r="Z4885" s="12">
        <f>[1]!s_ipo_collection_total(A4885,100000000)</f>
        <v>14.22</v>
      </c>
      <c r="AA4885" s="2">
        <f>[1]!s_val_pe_ttm(A4885,E4885)</f>
        <v>29.06458854675293</v>
      </c>
      <c r="AB4885" s="5">
        <f>[1]!s_info_zjtxornot1(A4885,"")</f>
        <v>0</v>
      </c>
      <c r="AC4885" s="22" t="str">
        <f>[1]!s_info_nature1(A4885,"")</f>
        <v>民营企业</v>
      </c>
      <c r="AD4885" s="6" t="str">
        <f>[1]!s_info_city(A4885)</f>
        <v>湖州市</v>
      </c>
      <c r="AE4885" s="6" t="str">
        <f>[1]!s_info_province(A4885)</f>
        <v>浙江省</v>
      </c>
      <c r="AF4885">
        <v>120.10239799999999</v>
      </c>
      <c r="AG4885">
        <v>30.867197999999998</v>
      </c>
    </row>
    <row r="4886" spans="1:33" x14ac:dyDescent="0.3">
      <c r="A4886" s="12" t="s">
        <v>9956</v>
      </c>
      <c r="B4886" s="12" t="s">
        <v>9957</v>
      </c>
      <c r="C4886" s="16" t="str">
        <f>[1]!s_info_mkt(A4886)</f>
        <v>主板</v>
      </c>
      <c r="D4886" s="16" t="str">
        <f>[1]!s_ipo_listeddate(A4886)</f>
        <v>2007-01-26</v>
      </c>
      <c r="E4886" s="16" t="str">
        <f>[1]!lastradeday_s("000002","")</f>
        <v>2026-06-22</v>
      </c>
      <c r="F4886" s="16" t="str">
        <f>[1]!s_info_industry_csrc2023(A4886,"",3)</f>
        <v>化学原料和化学制品制造业</v>
      </c>
      <c r="G4886" s="16" t="str">
        <f>[1]!s_info_industry_csrc2023(A4886,"",1)</f>
        <v>制造业</v>
      </c>
      <c r="H4886" s="16">
        <f>[1]!s_is(A4886,83,"FY","YTD","20251231",1,"",100000000)</f>
        <v>35.496418782199996</v>
      </c>
      <c r="I4886" s="16">
        <f>[1]!s_is(A4886,83,"FY","YTD","20241231",1,"",100000000)</f>
        <v>40.614519160299999</v>
      </c>
      <c r="J4886" s="16">
        <f t="shared" si="228"/>
        <v>-0.12601652029658539</v>
      </c>
      <c r="K4886" s="16">
        <f>[1]!s_is(A4886,61,"FY","YTD","20251231",1,"",100000000)</f>
        <v>-5.1748929262000001</v>
      </c>
      <c r="L4886" s="16">
        <f>[1]!s_is(A4886,61,"FY","YTD","20241231",1,"",100000000)</f>
        <v>-4.3545730986000004</v>
      </c>
      <c r="M4886" s="16">
        <f t="shared" si="229"/>
        <v>-0.18838122797013865</v>
      </c>
      <c r="N4886" s="16">
        <f>[1]!s_fa_roe(A4886,"20251231")</f>
        <v>-12.363300000000001</v>
      </c>
      <c r="O4886" s="16">
        <f>[1]!s_stmnote_rdexp(A4886,"20251231",1,10000)</f>
        <v>3123.9820920000002</v>
      </c>
      <c r="P4886" s="20">
        <f t="shared" si="230"/>
        <v>8.8008373779006385E-3</v>
      </c>
      <c r="Q4886" s="16">
        <f>[1]!s_margin_tradingbalance(A4886,"",10000)</f>
        <v>13277.548000000001</v>
      </c>
      <c r="R4886" s="16">
        <f>[1]!s_margin_seclendingbalance(A4886,"",10000)</f>
        <v>28.926400000000001</v>
      </c>
      <c r="S4886" s="17">
        <f>[1]!s_val_ev(A4886,"",100000000)</f>
        <v>31.523865319700004</v>
      </c>
      <c r="T4886" s="17">
        <f>[1]!share_freesharesmv(A4886,"",100000000)</f>
        <v>13.231824752900001</v>
      </c>
      <c r="U4886" s="17">
        <f>[1]!s_dq_amount_btin(A4886,E4886,100000000)</f>
        <v>0.34033959000000003</v>
      </c>
      <c r="V4886" s="17">
        <f>[1]!s_dq_turn(A4886,E4886)</f>
        <v>1.0991813360637006</v>
      </c>
      <c r="W4886" s="2">
        <f>[1]!s_pq_amount(A4886,"20260101","",100000000)</f>
        <v>193.77058541</v>
      </c>
      <c r="X4886" s="2">
        <f>[1]!s_pq_avgamount(A4886,"20260101","",100000000)</f>
        <v>1.7777117927522936</v>
      </c>
      <c r="Y4886" s="17">
        <f>[1]!s_ipo_dilutedpe(A4886)</f>
        <v>21.18</v>
      </c>
      <c r="Z4886" s="12">
        <f>[1]!s_ipo_collection_total(A4886,100000000)</f>
        <v>4.32</v>
      </c>
      <c r="AA4886" s="2">
        <f>[1]!s_val_pe_ttm(A4886,E4886)</f>
        <v>-7.7666330337524414</v>
      </c>
      <c r="AB4886" s="5">
        <f>[1]!s_info_zjtxornot1(A4886,"")</f>
        <v>0</v>
      </c>
      <c r="AC4886" s="22" t="str">
        <f>[1]!s_info_nature1(A4886,"")</f>
        <v>地方国有企业</v>
      </c>
      <c r="AD4886" s="6" t="str">
        <f>[1]!s_info_city(A4886)</f>
        <v>兴平市</v>
      </c>
      <c r="AE4886" s="6" t="str">
        <f>[1]!s_info_province(A4886)</f>
        <v>陕西省</v>
      </c>
      <c r="AF4886">
        <v>108.47575999999999</v>
      </c>
      <c r="AG4886">
        <v>34.307608999999999</v>
      </c>
    </row>
    <row r="4887" spans="1:33" x14ac:dyDescent="0.3">
      <c r="A4887" s="12" t="s">
        <v>9958</v>
      </c>
      <c r="B4887" s="12" t="s">
        <v>9959</v>
      </c>
      <c r="C4887" s="16" t="str">
        <f>[1]!s_info_mkt(A4887)</f>
        <v>主板</v>
      </c>
      <c r="D4887" s="16" t="str">
        <f>[1]!s_ipo_listeddate(A4887)</f>
        <v>2019-01-17</v>
      </c>
      <c r="E4887" s="16" t="str">
        <f>[1]!lastradeday_s("000002","")</f>
        <v>2026-06-22</v>
      </c>
      <c r="F4887" s="16" t="str">
        <f>[1]!s_info_industry_csrc2023(A4887,"",3)</f>
        <v>资本市场服务</v>
      </c>
      <c r="G4887" s="16" t="str">
        <f>[1]!s_info_industry_csrc2023(A4887,"",1)</f>
        <v>金融业</v>
      </c>
      <c r="H4887" s="16">
        <f>[1]!s_is(A4887,83,"FY","YTD","20251231",1,"",100000000)</f>
        <v>16.978227538500001</v>
      </c>
      <c r="I4887" s="16">
        <f>[1]!s_is(A4887,83,"FY","YTD","20241231",1,"",100000000)</f>
        <v>14.347515425699999</v>
      </c>
      <c r="J4887" s="16">
        <f t="shared" si="228"/>
        <v>0.18335663247224931</v>
      </c>
      <c r="K4887" s="16">
        <f>[1]!s_is(A4887,61,"FY","YTD","20251231",1,"",100000000)</f>
        <v>5.0623121476000001</v>
      </c>
      <c r="L4887" s="16">
        <f>[1]!s_is(A4887,61,"FY","YTD","20241231",1,"",100000000)</f>
        <v>3.5315326195999996</v>
      </c>
      <c r="M4887" s="16">
        <f t="shared" si="229"/>
        <v>0.43346039606265474</v>
      </c>
      <c r="N4887" s="16">
        <f>[1]!s_fa_roe(A4887,"20251231")</f>
        <v>7.2740999999999998</v>
      </c>
      <c r="O4887" s="16">
        <f>[1]!s_stmnote_rdexp(A4887,"20251231",1,10000)</f>
        <v>0</v>
      </c>
      <c r="P4887" s="20">
        <f t="shared" si="230"/>
        <v>0</v>
      </c>
      <c r="Q4887" s="16">
        <f>[1]!s_margin_tradingbalance(A4887,"",10000)</f>
        <v>29416.279299999998</v>
      </c>
      <c r="R4887" s="16">
        <f>[1]!s_margin_seclendingbalance(A4887,"",10000)</f>
        <v>93.022999999999996</v>
      </c>
      <c r="S4887" s="17">
        <f>[1]!s_val_ev(A4887,"",100000000)</f>
        <v>391.5</v>
      </c>
      <c r="T4887" s="17">
        <f>[1]!share_freesharesmv(A4887,"",100000000)</f>
        <v>39.15</v>
      </c>
      <c r="U4887" s="17">
        <f>[1]!s_dq_amount_btin(A4887,E4887,100000000)</f>
        <v>2.6610632700000001</v>
      </c>
      <c r="V4887" s="17">
        <f>[1]!s_dq_turn(A4887,E4887)</f>
        <v>0.69861496296296299</v>
      </c>
      <c r="W4887" s="2">
        <f>[1]!s_pq_amount(A4887,"20260101","",100000000)</f>
        <v>538.5700415</v>
      </c>
      <c r="X4887" s="2">
        <f>[1]!s_pq_avgamount(A4887,"20260101","",100000000)</f>
        <v>4.8960912863636361</v>
      </c>
      <c r="Y4887" s="17">
        <f>[1]!s_ipo_dilutedpe(A4887)</f>
        <v>22.98</v>
      </c>
      <c r="Z4887" s="12">
        <f>[1]!s_ipo_collection_total(A4887,100000000)</f>
        <v>9.7739999999999991</v>
      </c>
      <c r="AA4887" s="2">
        <f>[1]!s_val_pe_ttm(A4887,E4887)</f>
        <v>78.778923034667969</v>
      </c>
      <c r="AB4887" s="5">
        <f>[1]!s_info_zjtxornot1(A4887,"")</f>
        <v>0</v>
      </c>
      <c r="AC4887" s="22" t="str">
        <f>[1]!s_info_nature1(A4887,"")</f>
        <v>民营企业</v>
      </c>
      <c r="AD4887" s="6" t="str">
        <f>[1]!s_info_city(A4887)</f>
        <v>拉萨市</v>
      </c>
      <c r="AE4887" s="6" t="str">
        <f>[1]!s_info_province(A4887)</f>
        <v>西藏自治区</v>
      </c>
      <c r="AF4887">
        <v>91.132211999999996</v>
      </c>
      <c r="AG4887">
        <v>29.660361000000002</v>
      </c>
    </row>
    <row r="4888" spans="1:33" x14ac:dyDescent="0.3">
      <c r="A4888" s="12" t="s">
        <v>9960</v>
      </c>
      <c r="B4888" s="12" t="s">
        <v>9961</v>
      </c>
      <c r="C4888" s="16" t="str">
        <f>[1]!s_info_mkt(A4888)</f>
        <v>主板</v>
      </c>
      <c r="D4888" s="16" t="str">
        <f>[1]!s_ipo_listeddate(A4888)</f>
        <v>2016-12-28</v>
      </c>
      <c r="E4888" s="16" t="str">
        <f>[1]!lastradeday_s("000002","")</f>
        <v>2026-06-22</v>
      </c>
      <c r="F4888" s="16" t="str">
        <f>[1]!s_info_industry_csrc2023(A4888,"",3)</f>
        <v>食品制造业</v>
      </c>
      <c r="G4888" s="16" t="str">
        <f>[1]!s_info_industry_csrc2023(A4888,"",1)</f>
        <v>制造业</v>
      </c>
      <c r="H4888" s="16">
        <f>[1]!s_is(A4888,83,"FY","YTD","20251231",1,"",100000000)</f>
        <v>20.805447691299999</v>
      </c>
      <c r="I4888" s="16">
        <f>[1]!s_is(A4888,83,"FY","YTD","20241231",1,"",100000000)</f>
        <v>23.137079679799999</v>
      </c>
      <c r="J4888" s="16">
        <f t="shared" si="228"/>
        <v>-0.10077468810965151</v>
      </c>
      <c r="K4888" s="16">
        <f>[1]!s_is(A4888,61,"FY","YTD","20251231",1,"",100000000)</f>
        <v>1.3959422137000002</v>
      </c>
      <c r="L4888" s="16">
        <f>[1]!s_is(A4888,61,"FY","YTD","20241231",1,"",100000000)</f>
        <v>2.4875623539</v>
      </c>
      <c r="M4888" s="16">
        <f t="shared" si="229"/>
        <v>-0.43883126728001731</v>
      </c>
      <c r="N4888" s="16">
        <f>[1]!s_fa_roe(A4888,"20251231")</f>
        <v>8.6920999999999999</v>
      </c>
      <c r="O4888" s="16">
        <f>[1]!s_stmnote_rdexp(A4888,"20251231",1,10000)</f>
        <v>2255.727222</v>
      </c>
      <c r="P4888" s="20">
        <f t="shared" si="230"/>
        <v>1.0842002803637119E-2</v>
      </c>
      <c r="Q4888" s="16">
        <f>[1]!s_margin_tradingbalance(A4888,"",10000)</f>
        <v>0</v>
      </c>
      <c r="R4888" s="16">
        <f>[1]!s_margin_seclendingbalance(A4888,"",10000)</f>
        <v>0</v>
      </c>
      <c r="S4888" s="17">
        <f>[1]!s_val_ev(A4888,"",100000000)</f>
        <v>31.2</v>
      </c>
      <c r="T4888" s="17">
        <f>[1]!share_freesharesmv(A4888,"",100000000)</f>
        <v>15.75717</v>
      </c>
      <c r="U4888" s="17">
        <f>[1]!s_dq_amount_btin(A4888,E4888,100000000)</f>
        <v>1.13549777</v>
      </c>
      <c r="V4888" s="17">
        <f>[1]!s_dq_turn(A4888,E4888)</f>
        <v>3.6765833333333333</v>
      </c>
      <c r="W4888" s="2">
        <f>[1]!s_pq_amount(A4888,"20260101","",100000000)</f>
        <v>89.817946199999994</v>
      </c>
      <c r="X4888" s="2">
        <f>[1]!s_pq_avgamount(A4888,"20260101","",100000000)</f>
        <v>0.81652678363636355</v>
      </c>
      <c r="Y4888" s="17">
        <f>[1]!s_ipo_dilutedpe(A4888)</f>
        <v>22.98</v>
      </c>
      <c r="Z4888" s="12">
        <f>[1]!s_ipo_collection_total(A4888,100000000)</f>
        <v>6.0960000000000001</v>
      </c>
      <c r="AA4888" s="2">
        <f>[1]!s_val_pe_ttm(A4888,E4888)</f>
        <v>33.059501647949219</v>
      </c>
      <c r="AB4888" s="5">
        <f>[1]!s_info_zjtxornot1(A4888,"")</f>
        <v>0</v>
      </c>
      <c r="AC4888" s="22" t="str">
        <f>[1]!s_info_nature1(A4888,"")</f>
        <v>外资企业</v>
      </c>
      <c r="AD4888" s="6" t="str">
        <f>[1]!s_info_city(A4888)</f>
        <v>上海市</v>
      </c>
      <c r="AE4888" s="6" t="str">
        <f>[1]!s_info_province(A4888)</f>
        <v>上海</v>
      </c>
      <c r="AF4888">
        <v>121.472644</v>
      </c>
      <c r="AG4888">
        <v>31.231705999999999</v>
      </c>
    </row>
    <row r="4889" spans="1:33" x14ac:dyDescent="0.3">
      <c r="A4889" s="12" t="s">
        <v>471</v>
      </c>
      <c r="B4889" s="12" t="s">
        <v>472</v>
      </c>
      <c r="C4889" s="16" t="str">
        <f>[1]!s_info_mkt(A4889)</f>
        <v>北证</v>
      </c>
      <c r="D4889" s="16" t="str">
        <f>[1]!s_ipo_listeddate(A4889)</f>
        <v>2023-11-10</v>
      </c>
      <c r="E4889" s="16" t="str">
        <f>[1]!lastradeday_s("000002","")</f>
        <v>2026-06-22</v>
      </c>
      <c r="F4889" s="16" t="str">
        <f>[1]!s_info_industry_csrc2023(A4889,"",3)</f>
        <v>通用设备制造业</v>
      </c>
      <c r="G4889" s="16" t="str">
        <f>[1]!s_info_industry_csrc2023(A4889,"",1)</f>
        <v>制造业</v>
      </c>
      <c r="H4889" s="16">
        <f>[1]!s_is(A4889,83,"FY","YTD","20251231",1,"",100000000)</f>
        <v>1.1215587478</v>
      </c>
      <c r="I4889" s="16">
        <f>[1]!s_is(A4889,83,"FY","YTD","20241231",1,"",100000000)</f>
        <v>1.3722017471000001</v>
      </c>
      <c r="J4889" s="16">
        <f t="shared" si="228"/>
        <v>-0.18265754276272206</v>
      </c>
      <c r="K4889" s="16">
        <f>[1]!s_is(A4889,61,"FY","YTD","20251231",1,"",100000000)</f>
        <v>0.19410377500000001</v>
      </c>
      <c r="L4889" s="16">
        <f>[1]!s_is(A4889,61,"FY","YTD","20241231",1,"",100000000)</f>
        <v>0.23136173199999999</v>
      </c>
      <c r="M4889" s="16">
        <f t="shared" si="229"/>
        <v>-0.16103768189287235</v>
      </c>
      <c r="N4889" s="16">
        <f>[1]!s_fa_roe(A4889,"20251231")</f>
        <v>3.8544</v>
      </c>
      <c r="O4889" s="16">
        <f>[1]!s_stmnote_rdexp(A4889,"20251231",1,10000)</f>
        <v>492.578283</v>
      </c>
      <c r="P4889" s="20">
        <f t="shared" si="230"/>
        <v>4.3919079938186008E-2</v>
      </c>
      <c r="Q4889" s="16">
        <f>[1]!s_margin_tradingbalance(A4889,"",10000)</f>
        <v>700.51880000000006</v>
      </c>
      <c r="R4889" s="16">
        <f>[1]!s_margin_seclendingbalance(A4889,"",10000)</f>
        <v>0</v>
      </c>
      <c r="S4889" s="17">
        <f>[1]!s_val_ev(A4889,"",100000000)</f>
        <v>8.6623350000000006</v>
      </c>
      <c r="T4889" s="17">
        <f>[1]!share_freesharesmv(A4889,"",100000000)</f>
        <v>2.7202989</v>
      </c>
      <c r="U4889" s="17">
        <f>[1]!s_dq_amount_btin(A4889,E4889,100000000)</f>
        <v>0.10139585</v>
      </c>
      <c r="V4889" s="17">
        <f>[1]!s_dq_turn(A4889,E4889)</f>
        <v>1.8205648957632818</v>
      </c>
      <c r="W4889" s="2">
        <f>[1]!s_pq_amount(A4889,"20260101","",100000000)</f>
        <v>8.4418653700000004</v>
      </c>
      <c r="X4889" s="2">
        <f>[1]!s_pq_avgamount(A4889,"20260101","",100000000)</f>
        <v>7.6744230636363639E-2</v>
      </c>
      <c r="Y4889" s="17">
        <f>[1]!s_ipo_dilutedpe(A4889)</f>
        <v>15.63</v>
      </c>
      <c r="Z4889" s="12">
        <f>[1]!s_ipo_collection_total(A4889,100000000)</f>
        <v>2.164253</v>
      </c>
      <c r="AA4889" s="2">
        <f>[1]!s_val_pe_ttm(A4889,E4889)</f>
        <v>34.806327819824219</v>
      </c>
      <c r="AB4889" s="5">
        <f>[1]!s_info_zjtxornot1(A4889,"")</f>
        <v>0</v>
      </c>
      <c r="AC4889" s="22" t="str">
        <f>[1]!s_info_nature1(A4889,"")</f>
        <v>民营企业</v>
      </c>
      <c r="AD4889" s="6" t="str">
        <f>[1]!s_info_city(A4889)</f>
        <v>丽水市</v>
      </c>
      <c r="AE4889" s="6" t="str">
        <f>[1]!s_info_province(A4889)</f>
        <v>浙江省</v>
      </c>
      <c r="AF4889">
        <v>119.921786</v>
      </c>
      <c r="AG4889">
        <v>28.451993000000002</v>
      </c>
    </row>
    <row r="4890" spans="1:33" x14ac:dyDescent="0.3">
      <c r="A4890" s="12" t="s">
        <v>9962</v>
      </c>
      <c r="B4890" s="12" t="s">
        <v>9963</v>
      </c>
      <c r="C4890" s="16" t="str">
        <f>[1]!s_info_mkt(A4890)</f>
        <v>主板</v>
      </c>
      <c r="D4890" s="16" t="str">
        <f>[1]!s_ipo_listeddate(A4890)</f>
        <v>2007-05-30</v>
      </c>
      <c r="E4890" s="16" t="str">
        <f>[1]!lastradeday_s("000002","")</f>
        <v>2026-06-22</v>
      </c>
      <c r="F4890" s="16" t="str">
        <f>[1]!s_info_industry_csrc2023(A4890,"",3)</f>
        <v>金属制品业</v>
      </c>
      <c r="G4890" s="16" t="str">
        <f>[1]!s_info_industry_csrc2023(A4890,"",1)</f>
        <v>制造业</v>
      </c>
      <c r="H4890" s="16">
        <f>[1]!s_is(A4890,83,"FY","YTD","20251231",1,"",100000000)</f>
        <v>93.784719187199997</v>
      </c>
      <c r="I4890" s="16">
        <f>[1]!s_is(A4890,83,"FY","YTD","20241231",1,"",100000000)</f>
        <v>112.42285150719999</v>
      </c>
      <c r="J4890" s="16">
        <f t="shared" si="228"/>
        <v>-0.16578597740697176</v>
      </c>
      <c r="K4890" s="16">
        <f>[1]!s_is(A4890,61,"FY","YTD","20251231",1,"",100000000)</f>
        <v>0.4898903879</v>
      </c>
      <c r="L4890" s="16">
        <f>[1]!s_is(A4890,61,"FY","YTD","20241231",1,"",100000000)</f>
        <v>1.9045114207</v>
      </c>
      <c r="M4890" s="16">
        <f t="shared" si="229"/>
        <v>-0.74277372003369679</v>
      </c>
      <c r="N4890" s="16">
        <f>[1]!s_fa_roe(A4890,"20251231")</f>
        <v>0.75690000000000002</v>
      </c>
      <c r="O4890" s="16">
        <f>[1]!s_stmnote_rdexp(A4890,"20251231",1,10000)</f>
        <v>35452.244859999999</v>
      </c>
      <c r="P4890" s="20">
        <f t="shared" si="230"/>
        <v>3.7801728434282741E-2</v>
      </c>
      <c r="Q4890" s="16">
        <f>[1]!s_margin_tradingbalance(A4890,"",10000)</f>
        <v>32482.7248</v>
      </c>
      <c r="R4890" s="16">
        <f>[1]!s_margin_seclendingbalance(A4890,"",10000)</f>
        <v>29.783000000000001</v>
      </c>
      <c r="S4890" s="17">
        <f>[1]!s_val_ev(A4890,"",100000000)</f>
        <v>79.982962819799994</v>
      </c>
      <c r="T4890" s="17">
        <f>[1]!share_freesharesmv(A4890,"",100000000)</f>
        <v>44.416398942600004</v>
      </c>
      <c r="U4890" s="17">
        <f>[1]!s_dq_amount_btin(A4890,E4890,100000000)</f>
        <v>2.7162668600000002</v>
      </c>
      <c r="V4890" s="17">
        <f>[1]!s_dq_turn(A4890,E4890)</f>
        <v>3.6319272132728262</v>
      </c>
      <c r="W4890" s="2">
        <f>[1]!s_pq_amount(A4890,"20260101","",100000000)</f>
        <v>307.31234071</v>
      </c>
      <c r="X4890" s="2">
        <f>[1]!s_pq_avgamount(A4890,"20260101","",100000000)</f>
        <v>2.7937485519090908</v>
      </c>
      <c r="Y4890" s="17">
        <f>[1]!s_ipo_dilutedpe(A4890)</f>
        <v>21.33</v>
      </c>
      <c r="Z4890" s="12">
        <f>[1]!s_ipo_collection_total(A4890,100000000)</f>
        <v>4.8</v>
      </c>
      <c r="AA4890" s="2">
        <f>[1]!s_val_pe_ttm(A4890,E4890)</f>
        <v>461.23709106445313</v>
      </c>
      <c r="AB4890" s="5">
        <f>[1]!s_info_zjtxornot1(A4890,"")</f>
        <v>0</v>
      </c>
      <c r="AC4890" s="22" t="str">
        <f>[1]!s_info_nature1(A4890,"")</f>
        <v>民营企业</v>
      </c>
      <c r="AD4890" s="6" t="str">
        <f>[1]!s_info_city(A4890)</f>
        <v>杭州市</v>
      </c>
      <c r="AE4890" s="6" t="str">
        <f>[1]!s_info_province(A4890)</f>
        <v>浙江省</v>
      </c>
      <c r="AF4890">
        <v>120.153576</v>
      </c>
      <c r="AG4890">
        <v>30.287458999999998</v>
      </c>
    </row>
    <row r="4891" spans="1:33" x14ac:dyDescent="0.3">
      <c r="A4891" s="12" t="s">
        <v>9964</v>
      </c>
      <c r="B4891" s="12" t="s">
        <v>9965</v>
      </c>
      <c r="C4891" s="16" t="str">
        <f>[1]!s_info_mkt(A4891)</f>
        <v>创业板</v>
      </c>
      <c r="D4891" s="16" t="str">
        <f>[1]!s_ipo_listeddate(A4891)</f>
        <v>2011-03-16</v>
      </c>
      <c r="E4891" s="16" t="str">
        <f>[1]!lastradeday_s("000002","")</f>
        <v>2026-06-22</v>
      </c>
      <c r="F4891" s="16" t="str">
        <f>[1]!s_info_industry_csrc2023(A4891,"",3)</f>
        <v>生态保护和环境治理业</v>
      </c>
      <c r="G4891" s="16" t="str">
        <f>[1]!s_info_industry_csrc2023(A4891,"",1)</f>
        <v>水利、环境和公共设施管理业</v>
      </c>
      <c r="H4891" s="16">
        <f>[1]!s_is(A4891,83,"FY","YTD","20251231",1,"",100000000)</f>
        <v>16.403941935399999</v>
      </c>
      <c r="I4891" s="16">
        <f>[1]!s_is(A4891,83,"FY","YTD","20241231",1,"",100000000)</f>
        <v>20.4763043154</v>
      </c>
      <c r="J4891" s="16">
        <f t="shared" si="228"/>
        <v>-0.19888170820635942</v>
      </c>
      <c r="K4891" s="16">
        <f>[1]!s_is(A4891,61,"FY","YTD","20251231",1,"",100000000)</f>
        <v>-3.4961694680000002</v>
      </c>
      <c r="L4891" s="16">
        <f>[1]!s_is(A4891,61,"FY","YTD","20241231",1,"",100000000)</f>
        <v>-7.3640191971000002</v>
      </c>
      <c r="M4891" s="16">
        <f t="shared" si="229"/>
        <v>0.52523623656809382</v>
      </c>
      <c r="N4891" s="16">
        <f>[1]!s_fa_roe(A4891,"20251231")</f>
        <v>-12.9313</v>
      </c>
      <c r="O4891" s="16">
        <f>[1]!s_stmnote_rdexp(A4891,"20251231",1,10000)</f>
        <v>5276.1778999999997</v>
      </c>
      <c r="P4891" s="20">
        <f t="shared" si="230"/>
        <v>3.2164085442255276E-2</v>
      </c>
      <c r="Q4891" s="16">
        <f>[1]!s_margin_tradingbalance(A4891,"",10000)</f>
        <v>0</v>
      </c>
      <c r="R4891" s="16">
        <f>[1]!s_margin_seclendingbalance(A4891,"",10000)</f>
        <v>0</v>
      </c>
      <c r="S4891" s="17">
        <f>[1]!s_val_ev(A4891,"",100000000)</f>
        <v>38.682033240000003</v>
      </c>
      <c r="T4891" s="17">
        <f>[1]!share_freesharesmv(A4891,"",100000000)</f>
        <v>27.587710948800002</v>
      </c>
      <c r="U4891" s="17">
        <f>[1]!s_dq_amount_btin(A4891,E4891,100000000)</f>
        <v>1.0925295900000001</v>
      </c>
      <c r="V4891" s="17">
        <f>[1]!s_dq_turn(A4891,E4891)</f>
        <v>2.857293599428016</v>
      </c>
      <c r="W4891" s="2">
        <f>[1]!s_pq_amount(A4891,"20260101","",100000000)</f>
        <v>151.73524105999999</v>
      </c>
      <c r="X4891" s="2">
        <f>[1]!s_pq_avgamount(A4891,"20260101","",100000000)</f>
        <v>1.3794112823636364</v>
      </c>
      <c r="Y4891" s="17">
        <f>[1]!s_ipo_dilutedpe(A4891)</f>
        <v>69.64</v>
      </c>
      <c r="Z4891" s="12">
        <f>[1]!s_ipo_collection_total(A4891,100000000)</f>
        <v>7.7805</v>
      </c>
      <c r="AA4891" s="2">
        <f>[1]!s_val_pe_ttm(A4891,E4891)</f>
        <v>-13.403362274169922</v>
      </c>
      <c r="AB4891" s="5">
        <f>[1]!s_info_zjtxornot1(A4891,"")</f>
        <v>1</v>
      </c>
      <c r="AC4891" s="22" t="str">
        <f>[1]!s_info_nature1(A4891,"")</f>
        <v>民营企业</v>
      </c>
      <c r="AD4891" s="6" t="str">
        <f>[1]!s_info_city(A4891)</f>
        <v>常州市</v>
      </c>
      <c r="AE4891" s="6" t="str">
        <f>[1]!s_info_province(A4891)</f>
        <v>江苏省</v>
      </c>
      <c r="AF4891">
        <v>119.946973</v>
      </c>
      <c r="AG4891">
        <v>31.772752000000001</v>
      </c>
    </row>
    <row r="4892" spans="1:33" x14ac:dyDescent="0.3">
      <c r="A4892" s="12" t="s">
        <v>9966</v>
      </c>
      <c r="B4892" s="12" t="s">
        <v>9967</v>
      </c>
      <c r="C4892" s="16" t="str">
        <f>[1]!s_info_mkt(A4892)</f>
        <v>主板</v>
      </c>
      <c r="D4892" s="16" t="str">
        <f>[1]!s_ipo_listeddate(A4892)</f>
        <v>1999-09-09</v>
      </c>
      <c r="E4892" s="16" t="str">
        <f>[1]!lastradeday_s("000002","")</f>
        <v>2026-06-22</v>
      </c>
      <c r="F4892" s="16" t="str">
        <f>[1]!s_info_industry_csrc2023(A4892,"",3)</f>
        <v>煤炭开采和洗选业</v>
      </c>
      <c r="G4892" s="16" t="str">
        <f>[1]!s_info_industry_csrc2023(A4892,"",1)</f>
        <v>采矿业</v>
      </c>
      <c r="H4892" s="16">
        <f>[1]!s_is(A4892,83,"FY","YTD","20251231",1,"",100000000)</f>
        <v>151.40173815270001</v>
      </c>
      <c r="I4892" s="16">
        <f>[1]!s_is(A4892,83,"FY","YTD","20241231",1,"",100000000)</f>
        <v>187.31475149869999</v>
      </c>
      <c r="J4892" s="16">
        <f t="shared" si="228"/>
        <v>-0.19172549443469344</v>
      </c>
      <c r="K4892" s="16">
        <f>[1]!s_is(A4892,61,"FY","YTD","20251231",1,"",100000000)</f>
        <v>6.1264651346000001</v>
      </c>
      <c r="L4892" s="16">
        <f>[1]!s_is(A4892,61,"FY","YTD","20241231",1,"",100000000)</f>
        <v>12.083017464800001</v>
      </c>
      <c r="M4892" s="16">
        <f t="shared" si="229"/>
        <v>-0.49296894153736903</v>
      </c>
      <c r="N4892" s="16">
        <f>[1]!s_fa_roe(A4892,"20251231")</f>
        <v>3.0586000000000002</v>
      </c>
      <c r="O4892" s="16">
        <f>[1]!s_stmnote_rdexp(A4892,"20251231",1,10000)</f>
        <v>49597.033789000001</v>
      </c>
      <c r="P4892" s="20">
        <f t="shared" si="230"/>
        <v>3.2758563008687312E-2</v>
      </c>
      <c r="Q4892" s="16">
        <f>[1]!s_margin_tradingbalance(A4892,"",10000)</f>
        <v>16856.5085</v>
      </c>
      <c r="R4892" s="16">
        <f>[1]!s_margin_seclendingbalance(A4892,"",10000)</f>
        <v>512.39179999999999</v>
      </c>
      <c r="S4892" s="17">
        <f>[1]!s_val_ev(A4892,"",100000000)</f>
        <v>174.13318876800002</v>
      </c>
      <c r="T4892" s="17">
        <f>[1]!share_freesharesmv(A4892,"",100000000)</f>
        <v>47.619619264000008</v>
      </c>
      <c r="U4892" s="17">
        <f>[1]!s_dq_amount_btin(A4892,E4892,100000000)</f>
        <v>1.04572848</v>
      </c>
      <c r="V4892" s="17">
        <f>[1]!s_dq_turn(A4892,E4892)</f>
        <v>0.62322417225053417</v>
      </c>
      <c r="W4892" s="2">
        <f>[1]!s_pq_amount(A4892,"20260101","",100000000)</f>
        <v>186.82558323000001</v>
      </c>
      <c r="X4892" s="2">
        <f>[1]!s_pq_avgamount(A4892,"20260101","",100000000)</f>
        <v>1.6984143930000002</v>
      </c>
      <c r="Y4892" s="17">
        <f>[1]!s_ipo_dilutedpe(A4892)</f>
        <v>0</v>
      </c>
      <c r="Z4892" s="12">
        <f>[1]!s_ipo_collection_total(A4892,100000000)</f>
        <v>7.83</v>
      </c>
      <c r="AA4892" s="2">
        <f>[1]!s_val_pe_ttm(A4892,E4892)</f>
        <v>42.983707427978516</v>
      </c>
      <c r="AB4892" s="5">
        <f>[1]!s_info_zjtxornot1(A4892,"")</f>
        <v>0</v>
      </c>
      <c r="AC4892" s="22" t="str">
        <f>[1]!s_info_nature1(A4892,"")</f>
        <v>地方国有企业</v>
      </c>
      <c r="AD4892" s="6" t="str">
        <f>[1]!s_info_city(A4892)</f>
        <v>邢台市</v>
      </c>
      <c r="AE4892" s="6" t="str">
        <f>[1]!s_info_province(A4892)</f>
        <v>河北省</v>
      </c>
      <c r="AF4892">
        <v>114.50885100000001</v>
      </c>
      <c r="AG4892">
        <v>37.068199999999997</v>
      </c>
    </row>
    <row r="4893" spans="1:33" x14ac:dyDescent="0.3">
      <c r="A4893" s="12" t="s">
        <v>9968</v>
      </c>
      <c r="B4893" s="12" t="s">
        <v>9969</v>
      </c>
      <c r="C4893" s="16" t="str">
        <f>[1]!s_info_mkt(A4893)</f>
        <v>主板</v>
      </c>
      <c r="D4893" s="16" t="str">
        <f>[1]!s_ipo_listeddate(A4893)</f>
        <v>1996-07-16</v>
      </c>
      <c r="E4893" s="16" t="str">
        <f>[1]!lastradeday_s("000002","")</f>
        <v>2026-06-22</v>
      </c>
      <c r="F4893" s="16" t="str">
        <f>[1]!s_info_industry_csrc2023(A4893,"",3)</f>
        <v>非金属矿物制品业</v>
      </c>
      <c r="G4893" s="16" t="str">
        <f>[1]!s_info_industry_csrc2023(A4893,"",1)</f>
        <v>制造业</v>
      </c>
      <c r="H4893" s="16">
        <f>[1]!s_is(A4893,83,"FY","YTD","20251231",1,"",100000000)</f>
        <v>14.773895095799999</v>
      </c>
      <c r="I4893" s="16">
        <f>[1]!s_is(A4893,83,"FY","YTD","20241231",1,"",100000000)</f>
        <v>17.005199723400001</v>
      </c>
      <c r="J4893" s="16">
        <f t="shared" si="228"/>
        <v>-0.13121307975757646</v>
      </c>
      <c r="K4893" s="16">
        <f>[1]!s_is(A4893,61,"FY","YTD","20251231",1,"",100000000)</f>
        <v>1.8335792161000002</v>
      </c>
      <c r="L4893" s="16">
        <f>[1]!s_is(A4893,61,"FY","YTD","20241231",1,"",100000000)</f>
        <v>2.0981890913999997</v>
      </c>
      <c r="M4893" s="16">
        <f t="shared" si="229"/>
        <v>-0.12611345487619549</v>
      </c>
      <c r="N4893" s="16">
        <f>[1]!s_fa_roe(A4893,"20251231")</f>
        <v>6.3742999999999999</v>
      </c>
      <c r="O4893" s="16">
        <f>[1]!s_stmnote_rdexp(A4893,"20251231",1,10000)</f>
        <v>0</v>
      </c>
      <c r="P4893" s="20">
        <f t="shared" si="230"/>
        <v>0</v>
      </c>
      <c r="Q4893" s="16">
        <f>[1]!s_margin_tradingbalance(A4893,"",10000)</f>
        <v>0</v>
      </c>
      <c r="R4893" s="16">
        <f>[1]!s_margin_seclendingbalance(A4893,"",10000)</f>
        <v>0</v>
      </c>
      <c r="S4893" s="17">
        <f>[1]!s_val_ev(A4893,"",100000000)</f>
        <v>85.991843724500001</v>
      </c>
      <c r="T4893" s="17">
        <f>[1]!share_freesharesmv(A4893,"",100000000)</f>
        <v>19.8012554355</v>
      </c>
      <c r="U4893" s="17">
        <f>[1]!s_dq_amount_btin(A4893,E4893,100000000)</f>
        <v>0.89720091999999996</v>
      </c>
      <c r="V4893" s="17">
        <f>[1]!s_dq_turn(A4893,E4893)</f>
        <v>1.0571780722228021</v>
      </c>
      <c r="W4893" s="2">
        <f>[1]!s_pq_amount(A4893,"20260101","",100000000)</f>
        <v>112.88015278</v>
      </c>
      <c r="X4893" s="2">
        <f>[1]!s_pq_avgamount(A4893,"20260101","",100000000)</f>
        <v>1.0261832070909089</v>
      </c>
      <c r="Y4893" s="17">
        <f>[1]!s_ipo_dilutedpe(A4893)</f>
        <v>17.600000000000001</v>
      </c>
      <c r="Z4893" s="12">
        <f>[1]!s_ipo_collection_total(A4893,100000000)</f>
        <v>0.7772</v>
      </c>
      <c r="AA4893" s="2">
        <f>[1]!s_val_pe_ttm(A4893,E4893)</f>
        <v>46.369239807128906</v>
      </c>
      <c r="AB4893" s="5">
        <f>[1]!s_info_zjtxornot1(A4893,"")</f>
        <v>0</v>
      </c>
      <c r="AC4893" s="22" t="str">
        <f>[1]!s_info_nature1(A4893,"")</f>
        <v>地方国有企业</v>
      </c>
      <c r="AD4893" s="6" t="str">
        <f>[1]!s_info_city(A4893)</f>
        <v>余姚市</v>
      </c>
      <c r="AE4893" s="6" t="str">
        <f>[1]!s_info_province(A4893)</f>
        <v>浙江省</v>
      </c>
      <c r="AF4893">
        <v>121.152779</v>
      </c>
      <c r="AG4893">
        <v>29.996456999999999</v>
      </c>
    </row>
    <row r="4894" spans="1:33" x14ac:dyDescent="0.3">
      <c r="A4894" s="12" t="s">
        <v>9970</v>
      </c>
      <c r="B4894" s="12" t="s">
        <v>9971</v>
      </c>
      <c r="C4894" s="16" t="str">
        <f>[1]!s_info_mkt(A4894)</f>
        <v>主板</v>
      </c>
      <c r="D4894" s="16" t="str">
        <f>[1]!s_ipo_listeddate(A4894)</f>
        <v>2017-09-15</v>
      </c>
      <c r="E4894" s="16" t="str">
        <f>[1]!lastradeday_s("000002","")</f>
        <v>2026-06-22</v>
      </c>
      <c r="F4894" s="16" t="str">
        <f>[1]!s_info_industry_csrc2023(A4894,"",3)</f>
        <v>文教、工美、体育和娱乐用品制造业</v>
      </c>
      <c r="G4894" s="16" t="str">
        <f>[1]!s_info_industry_csrc2023(A4894,"",1)</f>
        <v>制造业</v>
      </c>
      <c r="H4894" s="16">
        <f>[1]!s_is(A4894,83,"FY","YTD","20251231",1,"",100000000)</f>
        <v>11.759066640999999</v>
      </c>
      <c r="I4894" s="16">
        <f>[1]!s_is(A4894,83,"FY","YTD","20241231",1,"",100000000)</f>
        <v>12.1385764397</v>
      </c>
      <c r="J4894" s="16">
        <f t="shared" si="228"/>
        <v>-3.1264769850506524E-2</v>
      </c>
      <c r="K4894" s="16">
        <f>[1]!s_is(A4894,61,"FY","YTD","20251231",1,"",100000000)</f>
        <v>0.62988589309999998</v>
      </c>
      <c r="L4894" s="16">
        <f>[1]!s_is(A4894,61,"FY","YTD","20241231",1,"",100000000)</f>
        <v>1.0911879562</v>
      </c>
      <c r="M4894" s="16">
        <f t="shared" si="229"/>
        <v>-0.42275215784680964</v>
      </c>
      <c r="N4894" s="16">
        <f>[1]!s_fa_roe(A4894,"20251231")</f>
        <v>3.6457000000000002</v>
      </c>
      <c r="O4894" s="16">
        <f>[1]!s_stmnote_rdexp(A4894,"20251231",1,10000)</f>
        <v>5156.5452909999995</v>
      </c>
      <c r="P4894" s="20">
        <f t="shared" si="230"/>
        <v>4.3851654628955176E-2</v>
      </c>
      <c r="Q4894" s="16">
        <f>[1]!s_margin_tradingbalance(A4894,"",10000)</f>
        <v>0</v>
      </c>
      <c r="R4894" s="16">
        <f>[1]!s_margin_seclendingbalance(A4894,"",10000)</f>
        <v>0</v>
      </c>
      <c r="S4894" s="17">
        <f>[1]!s_val_ev(A4894,"",100000000)</f>
        <v>32.633572300799997</v>
      </c>
      <c r="T4894" s="17">
        <f>[1]!share_freesharesmv(A4894,"",100000000)</f>
        <v>23.042307340800001</v>
      </c>
      <c r="U4894" s="17">
        <f>[1]!s_dq_amount_btin(A4894,E4894,100000000)</f>
        <v>1.4586454499999999</v>
      </c>
      <c r="V4894" s="17">
        <f>[1]!s_dq_turn(A4894,E4894)</f>
        <v>4.5161411150929096</v>
      </c>
      <c r="W4894" s="2">
        <f>[1]!s_pq_amount(A4894,"20260101","",100000000)</f>
        <v>143.80866454</v>
      </c>
      <c r="X4894" s="2">
        <f>[1]!s_pq_avgamount(A4894,"20260101","",100000000)</f>
        <v>1.3073514958181818</v>
      </c>
      <c r="Y4894" s="17">
        <f>[1]!s_ipo_dilutedpe(A4894)</f>
        <v>22.99</v>
      </c>
      <c r="Z4894" s="12">
        <f>[1]!s_ipo_collection_total(A4894,100000000)</f>
        <v>4.8150000000000004</v>
      </c>
      <c r="AA4894" s="2">
        <f>[1]!s_val_pe_ttm(A4894,E4894)</f>
        <v>51.146934509277344</v>
      </c>
      <c r="AB4894" s="5">
        <f>[1]!s_info_zjtxornot1(A4894,"")</f>
        <v>0</v>
      </c>
      <c r="AC4894" s="22" t="str">
        <f>[1]!s_info_nature1(A4894,"")</f>
        <v>民营企业</v>
      </c>
      <c r="AD4894" s="6" t="str">
        <f>[1]!s_info_city(A4894)</f>
        <v>青岛市</v>
      </c>
      <c r="AE4894" s="6" t="str">
        <f>[1]!s_info_province(A4894)</f>
        <v>山东省</v>
      </c>
      <c r="AF4894">
        <v>120.35517299999999</v>
      </c>
      <c r="AG4894">
        <v>36.082982000000001</v>
      </c>
    </row>
    <row r="4895" spans="1:33" x14ac:dyDescent="0.3">
      <c r="A4895" s="12" t="s">
        <v>9972</v>
      </c>
      <c r="B4895" s="12" t="s">
        <v>9973</v>
      </c>
      <c r="C4895" s="16" t="str">
        <f>[1]!s_info_mkt(A4895)</f>
        <v>科创板</v>
      </c>
      <c r="D4895" s="16" t="str">
        <f>[1]!s_ipo_listeddate(A4895)</f>
        <v>2020-08-17</v>
      </c>
      <c r="E4895" s="16" t="str">
        <f>[1]!lastradeday_s("000002","")</f>
        <v>2026-06-22</v>
      </c>
      <c r="F4895" s="16" t="str">
        <f>[1]!s_info_industry_csrc2023(A4895,"",3)</f>
        <v>计算机、通信和其他电子设备制造业</v>
      </c>
      <c r="G4895" s="16" t="str">
        <f>[1]!s_info_industry_csrc2023(A4895,"",1)</f>
        <v>制造业</v>
      </c>
      <c r="H4895" s="16">
        <f>[1]!s_is(A4895,83,"FY","YTD","20251231",1,"",100000000)</f>
        <v>24.987602254899997</v>
      </c>
      <c r="I4895" s="16">
        <f>[1]!s_is(A4895,83,"FY","YTD","20241231",1,"",100000000)</f>
        <v>34.131337102399996</v>
      </c>
      <c r="J4895" s="16">
        <f t="shared" si="228"/>
        <v>-0.2678985244576616</v>
      </c>
      <c r="K4895" s="16">
        <f>[1]!s_is(A4895,61,"FY","YTD","20251231",1,"",100000000)</f>
        <v>-2.0821696918999999</v>
      </c>
      <c r="L4895" s="16">
        <f>[1]!s_is(A4895,61,"FY","YTD","20241231",1,"",100000000)</f>
        <v>-1.9031866486000002</v>
      </c>
      <c r="M4895" s="16">
        <f t="shared" si="229"/>
        <v>-9.4043872907400392E-2</v>
      </c>
      <c r="N4895" s="16">
        <f>[1]!s_fa_roe(A4895,"20251231")</f>
        <v>-4.9767999999999999</v>
      </c>
      <c r="O4895" s="16">
        <f>[1]!s_stmnote_rdexp(A4895,"20251231",1,10000)</f>
        <v>18355.564038999997</v>
      </c>
      <c r="P4895" s="20">
        <f t="shared" si="230"/>
        <v>7.3458685038099339E-2</v>
      </c>
      <c r="Q4895" s="16">
        <f>[1]!s_margin_tradingbalance(A4895,"",10000)</f>
        <v>11558.2827</v>
      </c>
      <c r="R4895" s="16">
        <f>[1]!s_margin_seclendingbalance(A4895,"",10000)</f>
        <v>3.96</v>
      </c>
      <c r="S4895" s="17">
        <f>[1]!s_val_ev(A4895,"",100000000)</f>
        <v>180.00000360000001</v>
      </c>
      <c r="T4895" s="17">
        <f>[1]!share_freesharesmv(A4895,"",100000000)</f>
        <v>18.690123599999996</v>
      </c>
      <c r="U4895" s="17">
        <f>[1]!s_dq_amount_btin(A4895,E4895,100000000)</f>
        <v>2.5416500100000001</v>
      </c>
      <c r="V4895" s="17">
        <f>[1]!s_dq_turn(A4895,E4895)</f>
        <v>1.4048616019027678</v>
      </c>
      <c r="W4895" s="2">
        <f>[1]!s_pq_amount(A4895,"20260101","",100000000)</f>
        <v>140.74461445</v>
      </c>
      <c r="X4895" s="2">
        <f>[1]!s_pq_avgamount(A4895,"20260101","",100000000)</f>
        <v>1.2794964950000001</v>
      </c>
      <c r="Y4895" s="17">
        <f>[1]!s_ipo_dilutedpe(A4895)</f>
        <v>38.35</v>
      </c>
      <c r="Z4895" s="12">
        <f>[1]!s_ipo_collection_total(A4895,100000000)</f>
        <v>4.0666674799999996</v>
      </c>
      <c r="AA4895" s="2">
        <f>[1]!s_val_pe_ttm(A4895,E4895)</f>
        <v>-81.567367553710938</v>
      </c>
      <c r="AB4895" s="5">
        <f>[1]!s_info_zjtxornot1(A4895,"")</f>
        <v>0</v>
      </c>
      <c r="AC4895" s="22" t="str">
        <f>[1]!s_info_nature1(A4895,"")</f>
        <v>地方国有企业</v>
      </c>
      <c r="AD4895" s="6" t="str">
        <f>[1]!s_info_city(A4895)</f>
        <v>昆山市</v>
      </c>
      <c r="AE4895" s="6" t="str">
        <f>[1]!s_info_province(A4895)</f>
        <v>江苏省</v>
      </c>
      <c r="AF4895">
        <v>120.965808</v>
      </c>
      <c r="AG4895">
        <v>31.328937</v>
      </c>
    </row>
    <row r="4896" spans="1:33" x14ac:dyDescent="0.3">
      <c r="A4896" s="12" t="s">
        <v>9974</v>
      </c>
      <c r="B4896" s="12" t="s">
        <v>9975</v>
      </c>
      <c r="C4896" s="16" t="str">
        <f>[1]!s_info_mkt(A4896)</f>
        <v>主板</v>
      </c>
      <c r="D4896" s="16" t="str">
        <f>[1]!s_ipo_listeddate(A4896)</f>
        <v>1999-05-07</v>
      </c>
      <c r="E4896" s="16" t="str">
        <f>[1]!lastradeday_s("000002","")</f>
        <v>2026-06-22</v>
      </c>
      <c r="F4896" s="16" t="str">
        <f>[1]!s_info_industry_csrc2023(A4896,"",3)</f>
        <v>房地产业</v>
      </c>
      <c r="G4896" s="16" t="str">
        <f>[1]!s_info_industry_csrc2023(A4896,"",1)</f>
        <v>房地产业</v>
      </c>
      <c r="H4896" s="16">
        <f>[1]!s_is(A4896,83,"FY","YTD","20251231",1,"",100000000)</f>
        <v>2.6967038801999998</v>
      </c>
      <c r="I4896" s="16">
        <f>[1]!s_is(A4896,83,"FY","YTD","20241231",1,"",100000000)</f>
        <v>3.2211618375</v>
      </c>
      <c r="J4896" s="16">
        <f t="shared" si="228"/>
        <v>-0.16281639475371446</v>
      </c>
      <c r="K4896" s="16">
        <f>[1]!s_is(A4896,61,"FY","YTD","20251231",1,"",100000000)</f>
        <v>-4.3706280990000002</v>
      </c>
      <c r="L4896" s="16">
        <f>[1]!s_is(A4896,61,"FY","YTD","20241231",1,"",100000000)</f>
        <v>-0.66012524679999995</v>
      </c>
      <c r="M4896" s="16">
        <f t="shared" si="229"/>
        <v>-5.6209073508200209</v>
      </c>
      <c r="N4896" s="16">
        <f>[1]!s_fa_roe(A4896,"20251231")</f>
        <v>-51.6143</v>
      </c>
      <c r="O4896" s="16">
        <f>[1]!s_stmnote_rdexp(A4896,"20251231",1,10000)</f>
        <v>2382.7996469999998</v>
      </c>
      <c r="P4896" s="20">
        <f t="shared" si="230"/>
        <v>8.8359706992496359E-2</v>
      </c>
      <c r="Q4896" s="16">
        <f>[1]!s_margin_tradingbalance(A4896,"",10000)</f>
        <v>0</v>
      </c>
      <c r="R4896" s="16">
        <f>[1]!s_margin_seclendingbalance(A4896,"",10000)</f>
        <v>0</v>
      </c>
      <c r="S4896" s="17">
        <f>[1]!s_val_ev(A4896,"",100000000)</f>
        <v>16.633141309999999</v>
      </c>
      <c r="T4896" s="17">
        <f>[1]!share_freesharesmv(A4896,"",100000000)</f>
        <v>9.7410073619999977</v>
      </c>
      <c r="U4896" s="17">
        <f>[1]!s_dq_amount_btin(A4896,E4896,100000000)</f>
        <v>0.17995649999999999</v>
      </c>
      <c r="V4896" s="17">
        <f>[1]!s_dq_turn(A4896,E4896)</f>
        <v>1.0993204939053676</v>
      </c>
      <c r="W4896" s="2">
        <f>[1]!s_pq_amount(A4896,"20260101","",100000000)</f>
        <v>36.361478810000001</v>
      </c>
      <c r="X4896" s="2">
        <f>[1]!s_pq_avgamount(A4896,"20260101","",100000000)</f>
        <v>0.33359154871559638</v>
      </c>
      <c r="Y4896" s="17">
        <f>[1]!s_ipo_dilutedpe(A4896)</f>
        <v>0</v>
      </c>
      <c r="Z4896" s="12">
        <f>[1]!s_ipo_collection_total(A4896,100000000)</f>
        <v>3.1080000000000001</v>
      </c>
      <c r="AA4896" s="2">
        <f>[1]!s_val_pe_ttm(A4896,E4896)</f>
        <v>-3.8385999202728271</v>
      </c>
      <c r="AB4896" s="5">
        <f>[1]!s_info_zjtxornot1(A4896,"")</f>
        <v>0</v>
      </c>
      <c r="AC4896" s="22" t="str">
        <f>[1]!s_info_nature1(A4896,"")</f>
        <v>地方国有企业</v>
      </c>
      <c r="AD4896" s="6" t="str">
        <f>[1]!s_info_city(A4896)</f>
        <v>杭州市</v>
      </c>
      <c r="AE4896" s="6" t="str">
        <f>[1]!s_info_province(A4896)</f>
        <v>浙江省</v>
      </c>
      <c r="AF4896">
        <v>120.153576</v>
      </c>
      <c r="AG4896">
        <v>30.287458999999998</v>
      </c>
    </row>
    <row r="4897" spans="1:33" x14ac:dyDescent="0.3">
      <c r="A4897" s="12" t="s">
        <v>9976</v>
      </c>
      <c r="B4897" s="12" t="s">
        <v>9977</v>
      </c>
      <c r="C4897" s="16" t="str">
        <f>[1]!s_info_mkt(A4897)</f>
        <v>主板</v>
      </c>
      <c r="D4897" s="16" t="str">
        <f>[1]!s_ipo_listeddate(A4897)</f>
        <v>2017-08-25</v>
      </c>
      <c r="E4897" s="16" t="str">
        <f>[1]!lastradeday_s("000002","")</f>
        <v>2026-06-22</v>
      </c>
      <c r="F4897" s="16" t="str">
        <f>[1]!s_info_industry_csrc2023(A4897,"",3)</f>
        <v>化学原料和化学制品制造业</v>
      </c>
      <c r="G4897" s="16" t="str">
        <f>[1]!s_info_industry_csrc2023(A4897,"",1)</f>
        <v>制造业</v>
      </c>
      <c r="H4897" s="16">
        <f>[1]!s_is(A4897,83,"FY","YTD","20251231",1,"",100000000)</f>
        <v>83.281064225699993</v>
      </c>
      <c r="I4897" s="16">
        <f>[1]!s_is(A4897,83,"FY","YTD","20241231",1,"",100000000)</f>
        <v>59.056469933999999</v>
      </c>
      <c r="J4897" s="16">
        <f t="shared" si="228"/>
        <v>0.41019374030944933</v>
      </c>
      <c r="K4897" s="16">
        <f>[1]!s_is(A4897,61,"FY","YTD","20251231",1,"",100000000)</f>
        <v>12.602399591700001</v>
      </c>
      <c r="L4897" s="16">
        <f>[1]!s_is(A4897,61,"FY","YTD","20241231",1,"",100000000)</f>
        <v>9.5648143845</v>
      </c>
      <c r="M4897" s="16">
        <f t="shared" si="229"/>
        <v>0.31757910661836547</v>
      </c>
      <c r="N4897" s="16">
        <f>[1]!s_fa_roe(A4897,"20251231")</f>
        <v>18.1568</v>
      </c>
      <c r="O4897" s="16">
        <f>[1]!s_stmnote_rdexp(A4897,"20251231",1,10000)</f>
        <v>31482.095162999998</v>
      </c>
      <c r="P4897" s="20">
        <f t="shared" si="230"/>
        <v>3.7802224858318786E-2</v>
      </c>
      <c r="Q4897" s="16">
        <f>[1]!s_margin_tradingbalance(A4897,"",10000)</f>
        <v>36861.854299999999</v>
      </c>
      <c r="R4897" s="16">
        <f>[1]!s_margin_seclendingbalance(A4897,"",10000)</f>
        <v>42.004800000000003</v>
      </c>
      <c r="S4897" s="17">
        <f>[1]!s_val_ev(A4897,"",100000000)</f>
        <v>192.49645787910001</v>
      </c>
      <c r="T4897" s="17">
        <f>[1]!share_freesharesmv(A4897,"",100000000)</f>
        <v>102.27524939910001</v>
      </c>
      <c r="U4897" s="17">
        <f>[1]!s_dq_amount_btin(A4897,E4897,100000000)</f>
        <v>5.1291037599999996</v>
      </c>
      <c r="V4897" s="17">
        <f>[1]!s_dq_turn(A4897,E4897)</f>
        <v>2.7996790766184265</v>
      </c>
      <c r="W4897" s="2">
        <f>[1]!s_pq_amount(A4897,"20260101","",100000000)</f>
        <v>512.29285072000005</v>
      </c>
      <c r="X4897" s="2">
        <f>[1]!s_pq_avgamount(A4897,"20260101","",100000000)</f>
        <v>4.6572077338181819</v>
      </c>
      <c r="Y4897" s="17">
        <f>[1]!s_ipo_dilutedpe(A4897)</f>
        <v>22.99</v>
      </c>
      <c r="Z4897" s="12">
        <f>[1]!s_ipo_collection_total(A4897,100000000)</f>
        <v>2.812703</v>
      </c>
      <c r="AA4897" s="2">
        <f>[1]!s_val_pe_ttm(A4897,E4897)</f>
        <v>15.438515663146973</v>
      </c>
      <c r="AB4897" s="5">
        <f>[1]!s_info_zjtxornot1(A4897,"")</f>
        <v>0</v>
      </c>
      <c r="AC4897" s="22" t="str">
        <f>[1]!s_info_nature1(A4897,"")</f>
        <v>民营企业</v>
      </c>
      <c r="AD4897" s="6" t="str">
        <f>[1]!s_info_city(A4897)</f>
        <v>福泉市</v>
      </c>
      <c r="AE4897" s="6" t="str">
        <f>[1]!s_info_province(A4897)</f>
        <v>贵州省</v>
      </c>
      <c r="AF4897">
        <v>107.49121700000001</v>
      </c>
      <c r="AG4897">
        <v>26.777118999999999</v>
      </c>
    </row>
    <row r="4898" spans="1:33" x14ac:dyDescent="0.3">
      <c r="A4898" s="12" t="s">
        <v>9978</v>
      </c>
      <c r="B4898" s="12" t="s">
        <v>9979</v>
      </c>
      <c r="C4898" s="16" t="str">
        <f>[1]!s_info_mkt(A4898)</f>
        <v>主板</v>
      </c>
      <c r="D4898" s="16" t="str">
        <f>[1]!s_ipo_listeddate(A4898)</f>
        <v>1996-07-29</v>
      </c>
      <c r="E4898" s="16" t="str">
        <f>[1]!lastradeday_s("000002","")</f>
        <v>2026-06-22</v>
      </c>
      <c r="F4898" s="16" t="str">
        <f>[1]!s_info_industry_csrc2023(A4898,"",3)</f>
        <v>医药制造业</v>
      </c>
      <c r="G4898" s="16" t="str">
        <f>[1]!s_info_industry_csrc2023(A4898,"",1)</f>
        <v>制造业</v>
      </c>
      <c r="H4898" s="16">
        <f>[1]!s_is(A4898,83,"FY","YTD","20251231",1,"",100000000)</f>
        <v>67.004741844700007</v>
      </c>
      <c r="I4898" s="16">
        <f>[1]!s_is(A4898,83,"FY","YTD","20241231",1,"",100000000)</f>
        <v>59.207859554099997</v>
      </c>
      <c r="J4898" s="16">
        <f t="shared" si="228"/>
        <v>0.13168660967174062</v>
      </c>
      <c r="K4898" s="16">
        <f>[1]!s_is(A4898,61,"FY","YTD","20251231",1,"",100000000)</f>
        <v>17.3874109072</v>
      </c>
      <c r="L4898" s="16">
        <f>[1]!s_is(A4898,61,"FY","YTD","20241231",1,"",100000000)</f>
        <v>15.570007756500001</v>
      </c>
      <c r="M4898" s="16">
        <f t="shared" si="229"/>
        <v>0.11672461434332226</v>
      </c>
      <c r="N4898" s="16">
        <f>[1]!s_fa_roe(A4898,"20251231")</f>
        <v>16.843</v>
      </c>
      <c r="O4898" s="16">
        <f>[1]!s_stmnote_rdexp(A4898,"20251231",1,10000)</f>
        <v>33719.681270000001</v>
      </c>
      <c r="P4898" s="20">
        <f t="shared" si="230"/>
        <v>5.0324320849043293E-2</v>
      </c>
      <c r="Q4898" s="16">
        <f>[1]!s_margin_tradingbalance(A4898,"",10000)</f>
        <v>69379.605100000001</v>
      </c>
      <c r="R4898" s="16">
        <f>[1]!s_margin_seclendingbalance(A4898,"",10000)</f>
        <v>1339.7944</v>
      </c>
      <c r="S4898" s="17">
        <f>[1]!s_val_ev(A4898,"",100000000)</f>
        <v>291.72150127199995</v>
      </c>
      <c r="T4898" s="17">
        <f>[1]!share_freesharesmv(A4898,"",100000000)</f>
        <v>192.91184206800003</v>
      </c>
      <c r="U4898" s="17">
        <f>[1]!s_dq_amount_btin(A4898,E4898,100000000)</f>
        <v>3.2325438200000001</v>
      </c>
      <c r="V4898" s="17">
        <f>[1]!s_dq_turn(A4898,E4898)</f>
        <v>1.1217717528519506</v>
      </c>
      <c r="W4898" s="2">
        <f>[1]!s_pq_amount(A4898,"20260101","",100000000)</f>
        <v>421.48294471000003</v>
      </c>
      <c r="X4898" s="2">
        <f>[1]!s_pq_avgamount(A4898,"20260101","",100000000)</f>
        <v>3.8316631337272726</v>
      </c>
      <c r="Y4898" s="17">
        <f>[1]!s_ipo_dilutedpe(A4898)</f>
        <v>0</v>
      </c>
      <c r="Z4898" s="12">
        <f>[1]!s_ipo_collection_total(A4898,100000000)</f>
        <v>0.57552000000000003</v>
      </c>
      <c r="AA4898" s="2">
        <f>[1]!s_val_pe_ttm(A4898,E4898)</f>
        <v>16.49473762512207</v>
      </c>
      <c r="AB4898" s="5">
        <f>[1]!s_info_zjtxornot1(A4898,"")</f>
        <v>0</v>
      </c>
      <c r="AC4898" s="22" t="str">
        <f>[1]!s_info_nature1(A4898,"")</f>
        <v>中央国有企业</v>
      </c>
      <c r="AD4898" s="6" t="str">
        <f>[1]!s_info_city(A4898)</f>
        <v>聊城市</v>
      </c>
      <c r="AE4898" s="6" t="str">
        <f>[1]!s_info_province(A4898)</f>
        <v>山东省</v>
      </c>
      <c r="AF4898">
        <v>115.980367</v>
      </c>
      <c r="AG4898">
        <v>36.456012999999999</v>
      </c>
    </row>
    <row r="4899" spans="1:33" x14ac:dyDescent="0.3">
      <c r="A4899" s="12" t="s">
        <v>9980</v>
      </c>
      <c r="B4899" s="12" t="s">
        <v>9981</v>
      </c>
      <c r="C4899" s="16" t="str">
        <f>[1]!s_info_mkt(A4899)</f>
        <v>主板</v>
      </c>
      <c r="D4899" s="16" t="str">
        <f>[1]!s_ipo_listeddate(A4899)</f>
        <v>2010-11-17</v>
      </c>
      <c r="E4899" s="16" t="str">
        <f>[1]!lastradeday_s("000002","")</f>
        <v>2026-06-22</v>
      </c>
      <c r="F4899" s="16" t="str">
        <f>[1]!s_info_industry_csrc2023(A4899,"",3)</f>
        <v>有色金属冶炼和压延加工业</v>
      </c>
      <c r="G4899" s="16" t="str">
        <f>[1]!s_info_industry_csrc2023(A4899,"",1)</f>
        <v>制造业</v>
      </c>
      <c r="H4899" s="16">
        <f>[1]!s_is(A4899,83,"FY","YTD","20251231",1,"",100000000)</f>
        <v>2.2359240292</v>
      </c>
      <c r="I4899" s="16">
        <f>[1]!s_is(A4899,83,"FY","YTD","20241231",1,"",100000000)</f>
        <v>3.3355929622000002</v>
      </c>
      <c r="J4899" s="16">
        <f t="shared" si="228"/>
        <v>-0.32967719546773189</v>
      </c>
      <c r="K4899" s="16">
        <f>[1]!s_is(A4899,61,"FY","YTD","20251231",1,"",100000000)</f>
        <v>-1.7847504618000001</v>
      </c>
      <c r="L4899" s="16">
        <f>[1]!s_is(A4899,61,"FY","YTD","20241231",1,"",100000000)</f>
        <v>-7.1810127835999999</v>
      </c>
      <c r="M4899" s="16">
        <f t="shared" si="229"/>
        <v>0.7514625700324592</v>
      </c>
      <c r="N4899" s="16">
        <f>[1]!s_fa_roe(A4899,"20251231")</f>
        <v>-68.085999999999999</v>
      </c>
      <c r="O4899" s="16">
        <f>[1]!s_stmnote_rdexp(A4899,"20251231",1,10000)</f>
        <v>1014.3157140000001</v>
      </c>
      <c r="P4899" s="20">
        <f t="shared" si="230"/>
        <v>4.536449811145489E-2</v>
      </c>
      <c r="Q4899" s="16">
        <f>[1]!s_margin_tradingbalance(A4899,"",10000)</f>
        <v>6238.2001</v>
      </c>
      <c r="R4899" s="16">
        <f>[1]!s_margin_seclendingbalance(A4899,"",10000)</f>
        <v>0</v>
      </c>
      <c r="S4899" s="17">
        <f>[1]!s_val_ev(A4899,"",100000000)</f>
        <v>48.28</v>
      </c>
      <c r="T4899" s="17">
        <f>[1]!share_freesharesmv(A4899,"",100000000)</f>
        <v>37.351981201600005</v>
      </c>
      <c r="U4899" s="17">
        <f>[1]!s_dq_amount_btin(A4899,E4899,100000000)</f>
        <v>0.53815208000000003</v>
      </c>
      <c r="V4899" s="17">
        <f>[1]!s_dq_turn(A4899,E4899)</f>
        <v>1.1245832878662814</v>
      </c>
      <c r="W4899" s="2">
        <f>[1]!s_pq_amount(A4899,"20260101","",100000000)</f>
        <v>219.21939090000001</v>
      </c>
      <c r="X4899" s="2">
        <f>[1]!s_pq_avgamount(A4899,"20260101","",100000000)</f>
        <v>2.011187072477064</v>
      </c>
      <c r="Y4899" s="17">
        <f>[1]!s_ipo_dilutedpe(A4899)</f>
        <v>63.64</v>
      </c>
      <c r="Z4899" s="12">
        <f>[1]!s_ipo_collection_total(A4899,100000000)</f>
        <v>8.26</v>
      </c>
      <c r="AA4899" s="2">
        <f>[1]!s_val_pe_ttm(A4899,E4899)</f>
        <v>-28.342006683349609</v>
      </c>
      <c r="AB4899" s="5">
        <f>[1]!s_info_zjtxornot1(A4899,"")</f>
        <v>0</v>
      </c>
      <c r="AC4899" s="22" t="str">
        <f>[1]!s_info_nature1(A4899,"")</f>
        <v>民营企业</v>
      </c>
      <c r="AD4899" s="6" t="str">
        <f>[1]!s_info_city(A4899)</f>
        <v>辽源市</v>
      </c>
      <c r="AE4899" s="6" t="str">
        <f>[1]!s_info_province(A4899)</f>
        <v>吉林省</v>
      </c>
      <c r="AF4899">
        <v>125.145349</v>
      </c>
      <c r="AG4899">
        <v>42.902692000000002</v>
      </c>
    </row>
    <row r="4900" spans="1:33" x14ac:dyDescent="0.3">
      <c r="A4900" s="12" t="s">
        <v>473</v>
      </c>
      <c r="B4900" s="12" t="s">
        <v>474</v>
      </c>
      <c r="C4900" s="16" t="str">
        <f>[1]!s_info_mkt(A4900)</f>
        <v>北证</v>
      </c>
      <c r="D4900" s="16" t="str">
        <f>[1]!s_ipo_listeddate(A4900)</f>
        <v>2022-12-26</v>
      </c>
      <c r="E4900" s="16" t="str">
        <f>[1]!lastradeday_s("000002","")</f>
        <v>2026-06-22</v>
      </c>
      <c r="F4900" s="16" t="str">
        <f>[1]!s_info_industry_csrc2023(A4900,"",3)</f>
        <v>专用设备制造业</v>
      </c>
      <c r="G4900" s="16" t="str">
        <f>[1]!s_info_industry_csrc2023(A4900,"",1)</f>
        <v>制造业</v>
      </c>
      <c r="H4900" s="16">
        <f>[1]!s_is(A4900,83,"FY","YTD","20251231",1,"",100000000)</f>
        <v>2.4010547406999998</v>
      </c>
      <c r="I4900" s="16">
        <f>[1]!s_is(A4900,83,"FY","YTD","20241231",1,"",100000000)</f>
        <v>4.5054694270999995</v>
      </c>
      <c r="J4900" s="16">
        <f t="shared" si="228"/>
        <v>-0.46708000585735454</v>
      </c>
      <c r="K4900" s="16">
        <f>[1]!s_is(A4900,61,"FY","YTD","20251231",1,"",100000000)</f>
        <v>-0.47498638789999997</v>
      </c>
      <c r="L4900" s="16">
        <f>[1]!s_is(A4900,61,"FY","YTD","20241231",1,"",100000000)</f>
        <v>0.22971585460000002</v>
      </c>
      <c r="M4900" s="16">
        <f t="shared" si="229"/>
        <v>-3.0677126910856241</v>
      </c>
      <c r="N4900" s="16">
        <f>[1]!s_fa_roe(A4900,"20251231")</f>
        <v>-12.335599999999999</v>
      </c>
      <c r="O4900" s="16">
        <f>[1]!s_stmnote_rdexp(A4900,"20251231",1,10000)</f>
        <v>1246.6008939999999</v>
      </c>
      <c r="P4900" s="20">
        <f t="shared" si="230"/>
        <v>5.1918886848725809E-2</v>
      </c>
      <c r="Q4900" s="16">
        <f>[1]!s_margin_tradingbalance(A4900,"",10000)</f>
        <v>646.92100000000005</v>
      </c>
      <c r="R4900" s="16">
        <f>[1]!s_margin_seclendingbalance(A4900,"",10000)</f>
        <v>0</v>
      </c>
      <c r="S4900" s="17">
        <f>[1]!s_val_ev(A4900,"",100000000)</f>
        <v>9.1812830076000012</v>
      </c>
      <c r="T4900" s="17">
        <f>[1]!share_freesharesmv(A4900,"",100000000)</f>
        <v>5.5677960359999998</v>
      </c>
      <c r="U4900" s="17">
        <f>[1]!s_dq_amount_btin(A4900,E4900,100000000)</f>
        <v>0.16219496</v>
      </c>
      <c r="V4900" s="17">
        <f>[1]!s_dq_turn(A4900,E4900)</f>
        <v>2.7923548608802053</v>
      </c>
      <c r="W4900" s="2">
        <f>[1]!s_pq_amount(A4900,"20260101","",100000000)</f>
        <v>27.200652430000002</v>
      </c>
      <c r="X4900" s="2">
        <f>[1]!s_pq_avgamount(A4900,"20260101","",100000000)</f>
        <v>0.24727865845454544</v>
      </c>
      <c r="Y4900" s="17">
        <f>[1]!s_ipo_dilutedpe(A4900)</f>
        <v>23.93</v>
      </c>
      <c r="Z4900" s="12">
        <f>[1]!s_ipo_collection_total(A4900,100000000)</f>
        <v>2.321904</v>
      </c>
      <c r="AA4900" s="2">
        <f>[1]!s_val_pe_ttm(A4900,E4900)</f>
        <v>-17.377986907958984</v>
      </c>
      <c r="AB4900" s="5">
        <f>[1]!s_info_zjtxornot1(A4900,"")</f>
        <v>1</v>
      </c>
      <c r="AC4900" s="22" t="str">
        <f>[1]!s_info_nature1(A4900,"")</f>
        <v>公众企业</v>
      </c>
      <c r="AD4900" s="6" t="str">
        <f>[1]!s_info_city(A4900)</f>
        <v>成都市</v>
      </c>
      <c r="AE4900" s="6" t="str">
        <f>[1]!s_info_province(A4900)</f>
        <v>四川省</v>
      </c>
      <c r="AF4900">
        <v>104.065735</v>
      </c>
      <c r="AG4900">
        <v>30.659462000000001</v>
      </c>
    </row>
    <row r="4901" spans="1:33" x14ac:dyDescent="0.3">
      <c r="A4901" s="12" t="s">
        <v>9982</v>
      </c>
      <c r="B4901" s="12" t="s">
        <v>9983</v>
      </c>
      <c r="C4901" s="16" t="str">
        <f>[1]!s_info_mkt(A4901)</f>
        <v>主板</v>
      </c>
      <c r="D4901" s="16" t="str">
        <f>[1]!s_ipo_listeddate(A4901)</f>
        <v>2008-01-28</v>
      </c>
      <c r="E4901" s="16" t="str">
        <f>[1]!lastradeday_s("000002","")</f>
        <v>2026-06-22</v>
      </c>
      <c r="F4901" s="16" t="str">
        <f>[1]!s_info_industry_csrc2023(A4901,"",3)</f>
        <v>开采专业及辅助性活动</v>
      </c>
      <c r="G4901" s="16" t="str">
        <f>[1]!s_info_industry_csrc2023(A4901,"",1)</f>
        <v>采矿业</v>
      </c>
      <c r="H4901" s="16">
        <f>[1]!s_is(A4901,83,"FY","YTD","20251231",1,"",100000000)</f>
        <v>2.9665921505999999</v>
      </c>
      <c r="I4901" s="16">
        <f>[1]!s_is(A4901,83,"FY","YTD","20241231",1,"",100000000)</f>
        <v>3.4162326362999997</v>
      </c>
      <c r="J4901" s="16">
        <f t="shared" si="228"/>
        <v>-0.13161881334492176</v>
      </c>
      <c r="K4901" s="16">
        <f>[1]!s_is(A4901,61,"FY","YTD","20251231",1,"",100000000)</f>
        <v>-0.4029874014</v>
      </c>
      <c r="L4901" s="16">
        <f>[1]!s_is(A4901,61,"FY","YTD","20241231",1,"",100000000)</f>
        <v>-0.15735407710000002</v>
      </c>
      <c r="M4901" s="16">
        <f t="shared" si="229"/>
        <v>-1.5610229415530026</v>
      </c>
      <c r="N4901" s="16">
        <f>[1]!s_fa_roe(A4901,"20251231")</f>
        <v>-85.479500000000002</v>
      </c>
      <c r="O4901" s="16">
        <f>[1]!s_stmnote_rdexp(A4901,"20251231",1,10000)</f>
        <v>617.06203700000003</v>
      </c>
      <c r="P4901" s="20">
        <f t="shared" si="230"/>
        <v>2.0800366402749289E-2</v>
      </c>
      <c r="Q4901" s="16">
        <f>[1]!s_margin_tradingbalance(A4901,"",10000)</f>
        <v>0</v>
      </c>
      <c r="R4901" s="16">
        <f>[1]!s_margin_seclendingbalance(A4901,"",10000)</f>
        <v>0</v>
      </c>
      <c r="S4901" s="17">
        <f>[1]!s_val_ev(A4901,"",100000000)</f>
        <v>17.2694494102</v>
      </c>
      <c r="T4901" s="17">
        <f>[1]!share_freesharesmv(A4901,"",100000000)</f>
        <v>12.0066914898</v>
      </c>
      <c r="U4901" s="17">
        <f>[1]!s_dq_amount_btin(A4901,E4901,100000000)</f>
        <v>1.17543219</v>
      </c>
      <c r="V4901" s="17">
        <f>[1]!s_dq_turn(A4901,E4901)</f>
        <v>6.8277912165817591</v>
      </c>
      <c r="W4901" s="2">
        <f>[1]!s_pq_amount(A4901,"20260101","",100000000)</f>
        <v>401.56144721999999</v>
      </c>
      <c r="X4901" s="2">
        <f>[1]!s_pq_avgamount(A4901,"20260101","",100000000)</f>
        <v>3.6840499744954127</v>
      </c>
      <c r="Y4901" s="17">
        <f>[1]!s_ipo_dilutedpe(A4901)</f>
        <v>29.96</v>
      </c>
      <c r="Z4901" s="12">
        <f>[1]!s_ipo_collection_total(A4901,100000000)</f>
        <v>1.9624999999999999</v>
      </c>
      <c r="AA4901" s="2">
        <f>[1]!s_val_pe_ttm(A4901,E4901)</f>
        <v>-42.688014984130859</v>
      </c>
      <c r="AB4901" s="5">
        <f>[1]!s_info_zjtxornot1(A4901,"")</f>
        <v>0</v>
      </c>
      <c r="AC4901" s="22" t="str">
        <f>[1]!s_info_nature1(A4901,"")</f>
        <v>地方国有企业</v>
      </c>
      <c r="AD4901" s="6" t="str">
        <f>[1]!s_info_city(A4901)</f>
        <v>克拉玛依市</v>
      </c>
      <c r="AE4901" s="6" t="str">
        <f>[1]!s_info_province(A4901)</f>
        <v>新疆维吾尔自治区</v>
      </c>
      <c r="AF4901">
        <v>84.873946000000004</v>
      </c>
      <c r="AG4901">
        <v>45.595886</v>
      </c>
    </row>
    <row r="4902" spans="1:33" x14ac:dyDescent="0.3">
      <c r="A4902" s="12" t="s">
        <v>9984</v>
      </c>
      <c r="B4902" s="12" t="s">
        <v>9985</v>
      </c>
      <c r="C4902" s="16" t="str">
        <f>[1]!s_info_mkt(A4902)</f>
        <v>创业板</v>
      </c>
      <c r="D4902" s="16" t="str">
        <f>[1]!s_ipo_listeddate(A4902)</f>
        <v>2009-10-30</v>
      </c>
      <c r="E4902" s="16" t="str">
        <f>[1]!lastradeday_s("000002","")</f>
        <v>2026-06-22</v>
      </c>
      <c r="F4902" s="16" t="str">
        <f>[1]!s_info_industry_csrc2023(A4902,"",3)</f>
        <v>铁路、船舶、航空航天和其他运输设备制造业</v>
      </c>
      <c r="G4902" s="16" t="str">
        <f>[1]!s_info_industry_csrc2023(A4902,"",1)</f>
        <v>制造业</v>
      </c>
      <c r="H4902" s="16">
        <f>[1]!s_is(A4902,83,"FY","YTD","20251231",1,"",100000000)</f>
        <v>45.185018191099999</v>
      </c>
      <c r="I4902" s="16">
        <f>[1]!s_is(A4902,83,"FY","YTD","20241231",1,"",100000000)</f>
        <v>39.453218264200004</v>
      </c>
      <c r="J4902" s="16">
        <f t="shared" si="228"/>
        <v>0.14528092204080223</v>
      </c>
      <c r="K4902" s="16">
        <f>[1]!s_is(A4902,61,"FY","YTD","20251231",1,"",100000000)</f>
        <v>2.9838062541000001</v>
      </c>
      <c r="L4902" s="16">
        <f>[1]!s_is(A4902,61,"FY","YTD","20241231",1,"",100000000)</f>
        <v>1.38545469</v>
      </c>
      <c r="M4902" s="16">
        <f t="shared" si="229"/>
        <v>1.1536657067435385</v>
      </c>
      <c r="N4902" s="16">
        <f>[1]!s_fa_roe(A4902,"20251231")</f>
        <v>13.241099999999999</v>
      </c>
      <c r="O4902" s="16">
        <f>[1]!s_stmnote_rdexp(A4902,"20251231",1,10000)</f>
        <v>5059.6643819999999</v>
      </c>
      <c r="P4902" s="20">
        <f t="shared" si="230"/>
        <v>1.1197659278571656E-2</v>
      </c>
      <c r="Q4902" s="16">
        <f>[1]!s_margin_tradingbalance(A4902,"",10000)</f>
        <v>67098.703899999993</v>
      </c>
      <c r="R4902" s="16">
        <f>[1]!s_margin_seclendingbalance(A4902,"",10000)</f>
        <v>273.714</v>
      </c>
      <c r="S4902" s="17">
        <f>[1]!s_val_ev(A4902,"",100000000)</f>
        <v>116.64196647750001</v>
      </c>
      <c r="T4902" s="17">
        <f>[1]!share_freesharesmv(A4902,"",100000000)</f>
        <v>96.612079792499983</v>
      </c>
      <c r="U4902" s="17">
        <f>[1]!s_dq_amount_btin(A4902,E4902,100000000)</f>
        <v>3.3089270800000001</v>
      </c>
      <c r="V4902" s="17">
        <f>[1]!s_dq_turn(A4902,E4902)</f>
        <v>3.0117702931264745</v>
      </c>
      <c r="W4902" s="2">
        <f>[1]!s_pq_amount(A4902,"20260101","",100000000)</f>
        <v>1113.3916370500001</v>
      </c>
      <c r="X4902" s="2">
        <f>[1]!s_pq_avgamount(A4902,"20260101","",100000000)</f>
        <v>10.121742155</v>
      </c>
      <c r="Y4902" s="17">
        <f>[1]!s_ipo_dilutedpe(A4902)</f>
        <v>40.119999999999997</v>
      </c>
      <c r="Z4902" s="12">
        <f>[1]!s_ipo_collection_total(A4902,100000000)</f>
        <v>3.5028000000000001</v>
      </c>
      <c r="AA4902" s="2">
        <f>[1]!s_val_pe_ttm(A4902,E4902)</f>
        <v>34.057712554931641</v>
      </c>
      <c r="AB4902" s="5">
        <f>[1]!s_info_zjtxornot1(A4902,"")</f>
        <v>1</v>
      </c>
      <c r="AC4902" s="22" t="str">
        <f>[1]!s_info_nature1(A4902,"")</f>
        <v>民营企业</v>
      </c>
      <c r="AD4902" s="6" t="str">
        <f>[1]!s_info_city(A4902)</f>
        <v>上海市</v>
      </c>
      <c r="AE4902" s="6" t="str">
        <f>[1]!s_info_province(A4902)</f>
        <v>上海</v>
      </c>
      <c r="AF4902">
        <v>121.472644</v>
      </c>
      <c r="AG4902">
        <v>31.231705999999999</v>
      </c>
    </row>
    <row r="4903" spans="1:33" x14ac:dyDescent="0.3">
      <c r="A4903" s="12" t="s">
        <v>9986</v>
      </c>
      <c r="B4903" s="12" t="s">
        <v>9987</v>
      </c>
      <c r="C4903" s="16" t="str">
        <f>[1]!s_info_mkt(A4903)</f>
        <v>科创板</v>
      </c>
      <c r="D4903" s="16" t="str">
        <f>[1]!s_ipo_listeddate(A4903)</f>
        <v>2026-04-10</v>
      </c>
      <c r="E4903" s="16" t="str">
        <f>[1]!lastradeday_s("000002","")</f>
        <v>2026-06-22</v>
      </c>
      <c r="F4903" s="16" t="str">
        <f>[1]!s_info_industry_csrc2023(A4903,"",3)</f>
        <v>有色金属冶炼和压延加工业</v>
      </c>
      <c r="G4903" s="16" t="str">
        <f>[1]!s_info_industry_csrc2023(A4903,"",1)</f>
        <v>制造业</v>
      </c>
      <c r="H4903" s="16">
        <f>[1]!s_is(A4903,83,"FY","YTD","20251231",1,"",100000000)</f>
        <v>5.746308559400001</v>
      </c>
      <c r="I4903" s="16">
        <f>[1]!s_is(A4903,83,"FY","YTD","20241231",1,"",100000000)</f>
        <v>6.0963976960000004</v>
      </c>
      <c r="J4903" s="16">
        <f t="shared" si="228"/>
        <v>-5.7425573930273921E-2</v>
      </c>
      <c r="K4903" s="16">
        <f>[1]!s_is(A4903,61,"FY","YTD","20251231",1,"",100000000)</f>
        <v>0.68900255290000012</v>
      </c>
      <c r="L4903" s="16">
        <f>[1]!s_is(A4903,61,"FY","YTD","20241231",1,"",100000000)</f>
        <v>0.65547798769999999</v>
      </c>
      <c r="M4903" s="16">
        <f t="shared" si="229"/>
        <v>5.1145218953323114E-2</v>
      </c>
      <c r="N4903" s="16">
        <f>[1]!s_fa_roe(A4903,"20251231")</f>
        <v>8.8790999999999993</v>
      </c>
      <c r="O4903" s="16">
        <f>[1]!s_stmnote_rdexp(A4903,"20251231",1,10000)</f>
        <v>0</v>
      </c>
      <c r="P4903" s="20">
        <f t="shared" si="230"/>
        <v>0</v>
      </c>
      <c r="Q4903" s="16">
        <f>[1]!s_margin_tradingbalance(A4903,"",10000)</f>
        <v>23135.561300000001</v>
      </c>
      <c r="R4903" s="16">
        <f>[1]!s_margin_seclendingbalance(A4903,"",10000)</f>
        <v>0</v>
      </c>
      <c r="S4903" s="17">
        <f>[1]!s_val_ev(A4903,"",100000000)</f>
        <v>160.38505151850001</v>
      </c>
      <c r="T4903" s="17">
        <f>[1]!share_freesharesmv(A4903,"",100000000)</f>
        <v>29.452713210900001</v>
      </c>
      <c r="U4903" s="17">
        <f>[1]!s_dq_amount_btin(A4903,E4903,100000000)</f>
        <v>6.5091229500000001</v>
      </c>
      <c r="V4903" s="17">
        <f>[1]!s_dq_turn(A4903,E4903)</f>
        <v>22.434806936410208</v>
      </c>
      <c r="W4903" s="2">
        <f>[1]!s_pq_amount(A4903,"20260101","",100000000)</f>
        <v>334.62202672000001</v>
      </c>
      <c r="X4903" s="2">
        <f>[1]!s_pq_avgamount(A4903,"20260101","",100000000)</f>
        <v>6.9712922233333341</v>
      </c>
      <c r="Y4903" s="17">
        <f>[1]!s_ipo_dilutedpe(A4903)</f>
        <v>58.09</v>
      </c>
      <c r="Z4903" s="12">
        <f>[1]!s_ipo_collection_total(A4903,100000000)</f>
        <v>8.3608922817</v>
      </c>
      <c r="AA4903" s="2">
        <f>[1]!s_val_pe_ttm(A4903,E4903)</f>
        <v>223.74179077148438</v>
      </c>
      <c r="AB4903" s="5">
        <f>[1]!s_info_zjtxornot1(A4903,"")</f>
        <v>0</v>
      </c>
      <c r="AC4903" s="22" t="str">
        <f>[1]!s_info_nature1(A4903,"")</f>
        <v>中央国有企业</v>
      </c>
      <c r="AD4903" s="6" t="str">
        <f>[1]!s_info_city(A4903)</f>
        <v>北京市</v>
      </c>
      <c r="AE4903" s="6" t="str">
        <f>[1]!s_info_province(A4903)</f>
        <v>北京</v>
      </c>
      <c r="AF4903">
        <v>116.40528500000001</v>
      </c>
      <c r="AG4903">
        <v>39.904989</v>
      </c>
    </row>
    <row r="4904" spans="1:33" x14ac:dyDescent="0.3">
      <c r="A4904" s="12" t="s">
        <v>475</v>
      </c>
      <c r="B4904" s="12" t="s">
        <v>476</v>
      </c>
      <c r="C4904" s="16" t="str">
        <f>[1]!s_info_mkt(A4904)</f>
        <v>北证</v>
      </c>
      <c r="D4904" s="16" t="str">
        <f>[1]!s_ipo_listeddate(A4904)</f>
        <v>2023-08-08</v>
      </c>
      <c r="E4904" s="16" t="str">
        <f>[1]!lastradeday_s("000002","")</f>
        <v>2026-06-22</v>
      </c>
      <c r="F4904" s="16" t="str">
        <f>[1]!s_info_industry_csrc2023(A4904,"",3)</f>
        <v>电气机械和器材制造业</v>
      </c>
      <c r="G4904" s="16" t="str">
        <f>[1]!s_info_industry_csrc2023(A4904,"",1)</f>
        <v>制造业</v>
      </c>
      <c r="H4904" s="16">
        <f>[1]!s_is(A4904,83,"FY","YTD","20251231",1,"",100000000)</f>
        <v>4.7228252536999999</v>
      </c>
      <c r="I4904" s="16">
        <f>[1]!s_is(A4904,83,"FY","YTD","20241231",1,"",100000000)</f>
        <v>4.7999791077999996</v>
      </c>
      <c r="J4904" s="16">
        <f t="shared" si="228"/>
        <v>-1.607378956600547E-2</v>
      </c>
      <c r="K4904" s="16">
        <f>[1]!s_is(A4904,61,"FY","YTD","20251231",1,"",100000000)</f>
        <v>0.27810560719999999</v>
      </c>
      <c r="L4904" s="16">
        <f>[1]!s_is(A4904,61,"FY","YTD","20241231",1,"",100000000)</f>
        <v>0.35423462909999998</v>
      </c>
      <c r="M4904" s="16">
        <f t="shared" si="229"/>
        <v>-0.21491129225118433</v>
      </c>
      <c r="N4904" s="16">
        <f>[1]!s_fa_roe(A4904,"20251231")</f>
        <v>10.1225</v>
      </c>
      <c r="O4904" s="16">
        <f>[1]!s_stmnote_rdexp(A4904,"20251231",1,10000)</f>
        <v>1737.8689879999999</v>
      </c>
      <c r="P4904" s="20">
        <f t="shared" si="230"/>
        <v>3.6797232475169445E-2</v>
      </c>
      <c r="Q4904" s="16">
        <f>[1]!s_margin_tradingbalance(A4904,"",10000)</f>
        <v>699.4819</v>
      </c>
      <c r="R4904" s="16">
        <f>[1]!s_margin_seclendingbalance(A4904,"",10000)</f>
        <v>0</v>
      </c>
      <c r="S4904" s="17">
        <f>[1]!s_val_ev(A4904,"",100000000)</f>
        <v>10.0290571495</v>
      </c>
      <c r="T4904" s="17">
        <f>[1]!share_freesharesmv(A4904,"",100000000)</f>
        <v>2.6759460294999999</v>
      </c>
      <c r="U4904" s="17">
        <f>[1]!s_dq_amount_btin(A4904,E4904,100000000)</f>
        <v>0.11721985</v>
      </c>
      <c r="V4904" s="17">
        <f>[1]!s_dq_turn(A4904,E4904)</f>
        <v>1.3522135580437193</v>
      </c>
      <c r="W4904" s="2">
        <f>[1]!s_pq_amount(A4904,"20260101","",100000000)</f>
        <v>16.012644609999999</v>
      </c>
      <c r="X4904" s="2">
        <f>[1]!s_pq_avgamount(A4904,"20260101","",100000000)</f>
        <v>0.14556949645454545</v>
      </c>
      <c r="Y4904" s="17">
        <f>[1]!s_ipo_dilutedpe(A4904)</f>
        <v>15.47</v>
      </c>
      <c r="Z4904" s="12">
        <f>[1]!s_ipo_collection_total(A4904,100000000)</f>
        <v>1.3857391824</v>
      </c>
      <c r="AA4904" s="2">
        <f>[1]!s_val_pe_ttm(A4904,E4904)</f>
        <v>47.930377960205078</v>
      </c>
      <c r="AB4904" s="5">
        <f>[1]!s_info_zjtxornot1(A4904,"")</f>
        <v>0</v>
      </c>
      <c r="AC4904" s="22" t="str">
        <f>[1]!s_info_nature1(A4904,"")</f>
        <v>民营企业</v>
      </c>
      <c r="AD4904" s="6" t="str">
        <f>[1]!s_info_city(A4904)</f>
        <v>湛江市</v>
      </c>
      <c r="AE4904" s="6" t="str">
        <f>[1]!s_info_province(A4904)</f>
        <v>广东省</v>
      </c>
      <c r="AF4904">
        <v>110.364977</v>
      </c>
      <c r="AG4904">
        <v>21.274898</v>
      </c>
    </row>
    <row r="4905" spans="1:33" x14ac:dyDescent="0.3">
      <c r="A4905" s="12" t="s">
        <v>9988</v>
      </c>
      <c r="B4905" s="12" t="s">
        <v>9989</v>
      </c>
      <c r="C4905" s="16" t="str">
        <f>[1]!s_info_mkt(A4905)</f>
        <v>主板</v>
      </c>
      <c r="D4905" s="16" t="str">
        <f>[1]!s_ipo_listeddate(A4905)</f>
        <v>1994-08-09</v>
      </c>
      <c r="E4905" s="16" t="str">
        <f>[1]!lastradeday_s("000002","")</f>
        <v>2026-06-22</v>
      </c>
      <c r="F4905" s="16" t="str">
        <f>[1]!s_info_industry_csrc2023(A4905,"",3)</f>
        <v>资本市场服务</v>
      </c>
      <c r="G4905" s="16" t="str">
        <f>[1]!s_info_industry_csrc2023(A4905,"",1)</f>
        <v>金融业</v>
      </c>
      <c r="H4905" s="16">
        <f>[1]!s_is(A4905,83,"FY","YTD","20251231",1,"",100000000)</f>
        <v>27.261914231199999</v>
      </c>
      <c r="I4905" s="16">
        <f>[1]!s_is(A4905,83,"FY","YTD","20241231",1,"",100000000)</f>
        <v>26.992846731100002</v>
      </c>
      <c r="J4905" s="16">
        <f t="shared" si="228"/>
        <v>9.9681038750902839E-3</v>
      </c>
      <c r="K4905" s="16">
        <f>[1]!s_is(A4905,61,"FY","YTD","20251231",1,"",100000000)</f>
        <v>3.4773326268</v>
      </c>
      <c r="L4905" s="16">
        <f>[1]!s_is(A4905,61,"FY","YTD","20241231",1,"",100000000)</f>
        <v>3.4250374413999998</v>
      </c>
      <c r="M4905" s="16">
        <f t="shared" si="229"/>
        <v>1.5268500357947714E-2</v>
      </c>
      <c r="N4905" s="16">
        <f>[1]!s_fa_roe(A4905,"20251231")</f>
        <v>2.6905999999999999</v>
      </c>
      <c r="O4905" s="16">
        <f>[1]!s_stmnote_rdexp(A4905,"20251231",1,10000)</f>
        <v>0</v>
      </c>
      <c r="P4905" s="20">
        <f t="shared" si="230"/>
        <v>0</v>
      </c>
      <c r="Q4905" s="16">
        <f>[1]!s_margin_tradingbalance(A4905,"",10000)</f>
        <v>75261.691200000001</v>
      </c>
      <c r="R4905" s="16">
        <f>[1]!s_margin_seclendingbalance(A4905,"",10000)</f>
        <v>358.10079999999999</v>
      </c>
      <c r="S4905" s="17">
        <f>[1]!s_val_ev(A4905,"",100000000)</f>
        <v>115.26360680799999</v>
      </c>
      <c r="T4905" s="17">
        <f>[1]!share_freesharesmv(A4905,"",100000000)</f>
        <v>62.410960191199997</v>
      </c>
      <c r="U4905" s="17">
        <f>[1]!s_dq_amount_btin(A4905,E4905,100000000)</f>
        <v>3.00950915</v>
      </c>
      <c r="V4905" s="17">
        <f>[1]!s_dq_turn(A4905,E4905)</f>
        <v>2.6807869026232285</v>
      </c>
      <c r="W4905" s="2">
        <f>[1]!s_pq_amount(A4905,"20260101","",100000000)</f>
        <v>364.59926841999999</v>
      </c>
      <c r="X4905" s="2">
        <f>[1]!s_pq_avgamount(A4905,"20260101","",100000000)</f>
        <v>3.3145388038181816</v>
      </c>
      <c r="Y4905" s="17">
        <f>[1]!s_ipo_dilutedpe(A4905)</f>
        <v>0</v>
      </c>
      <c r="Z4905" s="12">
        <f>[1]!s_ipo_collection_total(A4905,100000000)</f>
        <v>1.1499999999999999</v>
      </c>
      <c r="AA4905" s="2">
        <f>[1]!s_val_pe_ttm(A4905,E4905)</f>
        <v>37.35699462890625</v>
      </c>
      <c r="AB4905" s="5">
        <f>[1]!s_info_zjtxornot1(A4905,"")</f>
        <v>0</v>
      </c>
      <c r="AC4905" s="22" t="str">
        <f>[1]!s_info_nature1(A4905,"")</f>
        <v>地方国有企业</v>
      </c>
      <c r="AD4905" s="6" t="str">
        <f>[1]!s_info_city(A4905)</f>
        <v>哈尔滨市</v>
      </c>
      <c r="AE4905" s="6" t="str">
        <f>[1]!s_info_province(A4905)</f>
        <v>黑龙江省</v>
      </c>
      <c r="AF4905">
        <v>126.642464</v>
      </c>
      <c r="AG4905">
        <v>45.756967000000003</v>
      </c>
    </row>
    <row r="4906" spans="1:33" x14ac:dyDescent="0.3">
      <c r="A4906" s="12" t="s">
        <v>9990</v>
      </c>
      <c r="B4906" s="12" t="s">
        <v>9991</v>
      </c>
      <c r="C4906" s="16" t="str">
        <f>[1]!s_info_mkt(A4906)</f>
        <v>创业板</v>
      </c>
      <c r="D4906" s="16" t="str">
        <f>[1]!s_ipo_listeddate(A4906)</f>
        <v>2011-02-01</v>
      </c>
      <c r="E4906" s="16" t="str">
        <f>[1]!lastradeday_s("000002","")</f>
        <v>2026-06-22</v>
      </c>
      <c r="F4906" s="16" t="str">
        <f>[1]!s_info_industry_csrc2023(A4906,"",3)</f>
        <v>水的生产和供应业</v>
      </c>
      <c r="G4906" s="16" t="str">
        <f>[1]!s_info_industry_csrc2023(A4906,"",1)</f>
        <v>电力、热力、燃气及水生产和供应业</v>
      </c>
      <c r="H4906" s="16">
        <f>[1]!s_is(A4906,83,"FY","YTD","20251231",1,"",100000000)</f>
        <v>7.1635751020000002</v>
      </c>
      <c r="I4906" s="16">
        <f>[1]!s_is(A4906,83,"FY","YTD","20241231",1,"",100000000)</f>
        <v>8.3730114126000004</v>
      </c>
      <c r="J4906" s="16">
        <f t="shared" si="228"/>
        <v>-0.14444460314242469</v>
      </c>
      <c r="K4906" s="16">
        <f>[1]!s_is(A4906,61,"FY","YTD","20251231",1,"",100000000)</f>
        <v>0.81690835939999995</v>
      </c>
      <c r="L4906" s="16">
        <f>[1]!s_is(A4906,61,"FY","YTD","20241231",1,"",100000000)</f>
        <v>0.74158439949999999</v>
      </c>
      <c r="M4906" s="16">
        <f t="shared" si="229"/>
        <v>0.10157166190495079</v>
      </c>
      <c r="N4906" s="16">
        <f>[1]!s_fa_roe(A4906,"20251231")</f>
        <v>4.2831999999999999</v>
      </c>
      <c r="O4906" s="16">
        <f>[1]!s_stmnote_rdexp(A4906,"20251231",1,10000)</f>
        <v>3517.6373409999997</v>
      </c>
      <c r="P4906" s="20">
        <f t="shared" si="230"/>
        <v>4.9104494486529635E-2</v>
      </c>
      <c r="Q4906" s="16">
        <f>[1]!s_margin_tradingbalance(A4906,"",10000)</f>
        <v>0</v>
      </c>
      <c r="R4906" s="16">
        <f>[1]!s_margin_seclendingbalance(A4906,"",10000)</f>
        <v>0</v>
      </c>
      <c r="S4906" s="17">
        <f>[1]!s_val_ev(A4906,"",100000000)</f>
        <v>29.639897999999999</v>
      </c>
      <c r="T4906" s="17">
        <f>[1]!share_freesharesmv(A4906,"",100000000)</f>
        <v>20.813290157400001</v>
      </c>
      <c r="U4906" s="17">
        <f>[1]!s_dq_amount_btin(A4906,E4906,100000000)</f>
        <v>0.82186349999999997</v>
      </c>
      <c r="V4906" s="17">
        <f>[1]!s_dq_turn(A4906,E4906)</f>
        <v>3.6627736359023002</v>
      </c>
      <c r="W4906" s="2">
        <f>[1]!s_pq_amount(A4906,"20260101","",100000000)</f>
        <v>149.11561803999999</v>
      </c>
      <c r="X4906" s="2">
        <f>[1]!s_pq_avgamount(A4906,"20260101","",100000000)</f>
        <v>1.3555965276363635</v>
      </c>
      <c r="Y4906" s="17">
        <f>[1]!s_ipo_dilutedpe(A4906)</f>
        <v>66.209999999999994</v>
      </c>
      <c r="Z4906" s="12">
        <f>[1]!s_ipo_collection_total(A4906,100000000)</f>
        <v>6.29</v>
      </c>
      <c r="AA4906" s="2">
        <f>[1]!s_val_pe_ttm(A4906,E4906)</f>
        <v>37.37445068359375</v>
      </c>
      <c r="AB4906" s="5">
        <f>[1]!s_info_zjtxornot1(A4906,"")</f>
        <v>1</v>
      </c>
      <c r="AC4906" s="22" t="str">
        <f>[1]!s_info_nature1(A4906,"")</f>
        <v>民营企业</v>
      </c>
      <c r="AD4906" s="6" t="str">
        <f>[1]!s_info_city(A4906)</f>
        <v>南京市</v>
      </c>
      <c r="AE4906" s="6" t="str">
        <f>[1]!s_info_province(A4906)</f>
        <v>江苏省</v>
      </c>
      <c r="AF4906">
        <v>118.767413</v>
      </c>
      <c r="AG4906">
        <v>32.041544000000002</v>
      </c>
    </row>
    <row r="4907" spans="1:33" x14ac:dyDescent="0.3">
      <c r="A4907" s="12" t="s">
        <v>9992</v>
      </c>
      <c r="B4907" s="12" t="s">
        <v>9993</v>
      </c>
      <c r="C4907" s="16" t="str">
        <f>[1]!s_info_mkt(A4907)</f>
        <v>创业板</v>
      </c>
      <c r="D4907" s="16" t="str">
        <f>[1]!s_ipo_listeddate(A4907)</f>
        <v>2017-01-20</v>
      </c>
      <c r="E4907" s="16" t="str">
        <f>[1]!lastradeday_s("000002","")</f>
        <v>2026-06-22</v>
      </c>
      <c r="F4907" s="16" t="str">
        <f>[1]!s_info_industry_csrc2023(A4907,"",3)</f>
        <v>零售业</v>
      </c>
      <c r="G4907" s="16" t="str">
        <f>[1]!s_info_industry_csrc2023(A4907,"",1)</f>
        <v>批发和零售业</v>
      </c>
      <c r="H4907" s="16">
        <f>[1]!s_is(A4907,83,"FY","YTD","20251231",1,"",100000000)</f>
        <v>91.332950947099988</v>
      </c>
      <c r="I4907" s="16">
        <f>[1]!s_is(A4907,83,"FY","YTD","20241231",1,"",100000000)</f>
        <v>90.222099930499994</v>
      </c>
      <c r="J4907" s="16">
        <f t="shared" si="228"/>
        <v>1.2312404803875188E-2</v>
      </c>
      <c r="K4907" s="16">
        <f>[1]!s_is(A4907,61,"FY","YTD","20251231",1,"",100000000)</f>
        <v>1.4671012147</v>
      </c>
      <c r="L4907" s="16">
        <f>[1]!s_is(A4907,61,"FY","YTD","20241231",1,"",100000000)</f>
        <v>1.7016199853999998</v>
      </c>
      <c r="M4907" s="16">
        <f t="shared" si="229"/>
        <v>-0.1378208840470756</v>
      </c>
      <c r="N4907" s="16">
        <f>[1]!s_fa_roe(A4907,"20251231")</f>
        <v>6.2788000000000004</v>
      </c>
      <c r="O4907" s="16">
        <f>[1]!s_stmnote_rdexp(A4907,"20251231",1,10000)</f>
        <v>7095.7645319999992</v>
      </c>
      <c r="P4907" s="20">
        <f t="shared" si="230"/>
        <v>7.7691177810622408E-3</v>
      </c>
      <c r="Q4907" s="16">
        <f>[1]!s_margin_tradingbalance(A4907,"",10000)</f>
        <v>0</v>
      </c>
      <c r="R4907" s="16">
        <f>[1]!s_margin_seclendingbalance(A4907,"",10000)</f>
        <v>0</v>
      </c>
      <c r="S4907" s="17">
        <f>[1]!s_val_ev(A4907,"",100000000)</f>
        <v>56.974530982099999</v>
      </c>
      <c r="T4907" s="17">
        <f>[1]!share_freesharesmv(A4907,"",100000000)</f>
        <v>29.647657233599997</v>
      </c>
      <c r="U4907" s="17">
        <f>[1]!s_dq_amount_btin(A4907,E4907,100000000)</f>
        <v>7.05542625</v>
      </c>
      <c r="V4907" s="17">
        <f>[1]!s_dq_turn(A4907,E4907)</f>
        <v>14.52388397255412</v>
      </c>
      <c r="W4907" s="2">
        <f>[1]!s_pq_amount(A4907,"20260101","",100000000)</f>
        <v>207.98384644999999</v>
      </c>
      <c r="X4907" s="2">
        <f>[1]!s_pq_avgamount(A4907,"20260101","",100000000)</f>
        <v>1.8907622404545452</v>
      </c>
      <c r="Y4907" s="17">
        <f>[1]!s_ipo_dilutedpe(A4907)</f>
        <v>22.95</v>
      </c>
      <c r="Z4907" s="12">
        <f>[1]!s_ipo_collection_total(A4907,100000000)</f>
        <v>1.59426</v>
      </c>
      <c r="AA4907" s="2">
        <f>[1]!s_val_pe_ttm(A4907,E4907)</f>
        <v>24.416250228881836</v>
      </c>
      <c r="AB4907" s="5">
        <f>[1]!s_info_zjtxornot1(A4907,"")</f>
        <v>0</v>
      </c>
      <c r="AC4907" s="22" t="str">
        <f>[1]!s_info_nature1(A4907,"")</f>
        <v>公众企业</v>
      </c>
      <c r="AD4907" s="6" t="str">
        <f>[1]!s_info_city(A4907)</f>
        <v>长沙市</v>
      </c>
      <c r="AE4907" s="6" t="str">
        <f>[1]!s_info_province(A4907)</f>
        <v>湖南省</v>
      </c>
      <c r="AF4907">
        <v>112.98227900000001</v>
      </c>
      <c r="AG4907">
        <v>28.194089999999999</v>
      </c>
    </row>
    <row r="4908" spans="1:33" x14ac:dyDescent="0.3">
      <c r="A4908" s="12" t="s">
        <v>9994</v>
      </c>
      <c r="B4908" s="12" t="s">
        <v>9995</v>
      </c>
      <c r="C4908" s="16" t="str">
        <f>[1]!s_info_mkt(A4908)</f>
        <v>主板</v>
      </c>
      <c r="D4908" s="16" t="str">
        <f>[1]!s_ipo_listeddate(A4908)</f>
        <v>2008-09-10</v>
      </c>
      <c r="E4908" s="16" t="str">
        <f>[1]!lastradeday_s("000002","")</f>
        <v>2026-06-22</v>
      </c>
      <c r="F4908" s="16" t="str">
        <f>[1]!s_info_industry_csrc2023(A4908,"",3)</f>
        <v>非金属矿物制品业</v>
      </c>
      <c r="G4908" s="16" t="str">
        <f>[1]!s_info_industry_csrc2023(A4908,"",1)</f>
        <v>制造业</v>
      </c>
      <c r="H4908" s="16">
        <f>[1]!s_is(A4908,83,"FY","YTD","20251231",1,"",100000000)</f>
        <v>275.78652775299997</v>
      </c>
      <c r="I4908" s="16">
        <f>[1]!s_is(A4908,83,"FY","YTD","20241231",1,"",100000000)</f>
        <v>280.55609124879999</v>
      </c>
      <c r="J4908" s="16">
        <f t="shared" si="228"/>
        <v>-1.7000391880888865E-2</v>
      </c>
      <c r="K4908" s="16">
        <f>[1]!s_is(A4908,61,"FY","YTD","20251231",1,"",100000000)</f>
        <v>1.1326707115000001</v>
      </c>
      <c r="L4908" s="16">
        <f>[1]!s_is(A4908,61,"FY","YTD","20241231",1,"",100000000)</f>
        <v>1.0817322093999999</v>
      </c>
      <c r="M4908" s="16">
        <f t="shared" si="229"/>
        <v>4.7089752581421264E-2</v>
      </c>
      <c r="N4908" s="16">
        <f>[1]!s_fa_roe(A4908,"20251231")</f>
        <v>0.50260000000000005</v>
      </c>
      <c r="O4908" s="16">
        <f>[1]!s_stmnote_rdexp(A4908,"20251231",1,10000)</f>
        <v>50346.276349</v>
      </c>
      <c r="P4908" s="20">
        <f t="shared" si="230"/>
        <v>1.8255524212586319E-2</v>
      </c>
      <c r="Q4908" s="16">
        <f>[1]!s_margin_tradingbalance(A4908,"",10000)</f>
        <v>70090.781400000007</v>
      </c>
      <c r="R4908" s="16">
        <f>[1]!s_margin_seclendingbalance(A4908,"",10000)</f>
        <v>414.96730000000002</v>
      </c>
      <c r="S4908" s="17">
        <f>[1]!s_val_ev(A4908,"",100000000)</f>
        <v>297.1542633304</v>
      </c>
      <c r="T4908" s="17">
        <f>[1]!share_freesharesmv(A4908,"",100000000)</f>
        <v>186.76610385599997</v>
      </c>
      <c r="U4908" s="17">
        <f>[1]!s_dq_amount_btin(A4908,E4908,100000000)</f>
        <v>4.0975074500000002</v>
      </c>
      <c r="V4908" s="17">
        <f>[1]!s_dq_turn(A4908,E4908)</f>
        <v>1.7544416876352416</v>
      </c>
      <c r="W4908" s="2">
        <f>[1]!s_pq_amount(A4908,"20260101","",100000000)</f>
        <v>856.50379022000004</v>
      </c>
      <c r="X4908" s="2">
        <f>[1]!s_pq_avgamount(A4908,"20260101","",100000000)</f>
        <v>7.7863980929090904</v>
      </c>
      <c r="Y4908" s="17">
        <f>[1]!s_ipo_dilutedpe(A4908)</f>
        <v>25.44</v>
      </c>
      <c r="Z4908" s="12">
        <f>[1]!s_ipo_collection_total(A4908,100000000)</f>
        <v>2.28756</v>
      </c>
      <c r="AA4908" s="2">
        <f>[1]!s_val_pe_ttm(A4908,E4908)</f>
        <v>92.073402404785156</v>
      </c>
      <c r="AB4908" s="5">
        <f>[1]!s_info_zjtxornot1(A4908,"")</f>
        <v>0</v>
      </c>
      <c r="AC4908" s="22" t="str">
        <f>[1]!s_info_nature1(A4908,"")</f>
        <v>民营企业</v>
      </c>
      <c r="AD4908" s="6" t="str">
        <f>[1]!s_info_city(A4908)</f>
        <v>北京市</v>
      </c>
      <c r="AE4908" s="6" t="str">
        <f>[1]!s_info_province(A4908)</f>
        <v>北京</v>
      </c>
      <c r="AF4908">
        <v>116.40528500000001</v>
      </c>
      <c r="AG4908">
        <v>39.904989</v>
      </c>
    </row>
    <row r="4909" spans="1:33" x14ac:dyDescent="0.3">
      <c r="A4909" s="12" t="s">
        <v>9996</v>
      </c>
      <c r="B4909" s="12" t="s">
        <v>9997</v>
      </c>
      <c r="C4909" s="16" t="str">
        <f>[1]!s_info_mkt(A4909)</f>
        <v>主板</v>
      </c>
      <c r="D4909" s="16" t="str">
        <f>[1]!s_ipo_listeddate(A4909)</f>
        <v>2015-01-26</v>
      </c>
      <c r="E4909" s="16" t="str">
        <f>[1]!lastradeday_s("000002","")</f>
        <v>2026-06-22</v>
      </c>
      <c r="F4909" s="16" t="str">
        <f>[1]!s_info_industry_csrc2023(A4909,"",3)</f>
        <v>资本市场服务</v>
      </c>
      <c r="G4909" s="16" t="str">
        <f>[1]!s_info_industry_csrc2023(A4909,"",1)</f>
        <v>金融业</v>
      </c>
      <c r="H4909" s="16">
        <f>[1]!s_is(A4909,83,"FY","YTD","20251231",1,"",100000000)</f>
        <v>242.56073184060003</v>
      </c>
      <c r="I4909" s="16">
        <f>[1]!s_is(A4909,83,"FY","YTD","20241231",1,"",100000000)</f>
        <v>247.35044127970002</v>
      </c>
      <c r="J4909" s="16">
        <f t="shared" si="228"/>
        <v>-1.9364062640518487E-2</v>
      </c>
      <c r="K4909" s="16">
        <f>[1]!s_is(A4909,61,"FY","YTD","20251231",1,"",100000000)</f>
        <v>95.072263004199996</v>
      </c>
      <c r="L4909" s="16">
        <f>[1]!s_is(A4909,61,"FY","YTD","20241231",1,"",100000000)</f>
        <v>52.106619086099997</v>
      </c>
      <c r="M4909" s="16">
        <f t="shared" si="229"/>
        <v>0.82457170838707416</v>
      </c>
      <c r="N4909" s="16">
        <f>[1]!s_fa_roe(A4909,"20251231")</f>
        <v>8.7874999999999996</v>
      </c>
      <c r="O4909" s="16">
        <f>[1]!s_stmnote_rdexp(A4909,"20251231",1,10000)</f>
        <v>0</v>
      </c>
      <c r="P4909" s="20">
        <f t="shared" si="230"/>
        <v>0</v>
      </c>
      <c r="Q4909" s="16">
        <f>[1]!s_margin_tradingbalance(A4909,"",10000)</f>
        <v>341136.66220000002</v>
      </c>
      <c r="R4909" s="16">
        <f>[1]!s_margin_seclendingbalance(A4909,"",10000)</f>
        <v>382.17059999999998</v>
      </c>
      <c r="S4909" s="17">
        <f>[1]!s_val_ev(A4909,"",100000000)</f>
        <v>1098.932270088</v>
      </c>
      <c r="T4909" s="17">
        <f>[1]!share_freesharesmv(A4909,"",100000000)</f>
        <v>373.71359965010004</v>
      </c>
      <c r="U4909" s="17">
        <f>[1]!s_dq_amount_btin(A4909,E4909,100000000)</f>
        <v>8.5980061600000006</v>
      </c>
      <c r="V4909" s="17">
        <f>[1]!s_dq_turn(A4909,E4909)</f>
        <v>0.84152771153882822</v>
      </c>
      <c r="W4909" s="2">
        <f>[1]!s_pq_amount(A4909,"20260101","",100000000)</f>
        <v>527.62983726000004</v>
      </c>
      <c r="X4909" s="2">
        <f>[1]!s_pq_avgamount(A4909,"20260101","",100000000)</f>
        <v>4.7966348841818185</v>
      </c>
      <c r="Y4909" s="17">
        <f>[1]!s_ipo_dilutedpe(A4909)</f>
        <v>23.14</v>
      </c>
      <c r="Z4909" s="12">
        <f>[1]!s_ipo_collection_total(A4909,100000000)</f>
        <v>0</v>
      </c>
      <c r="AA4909" s="2">
        <f>[1]!s_val_pe_ttm(A4909,E4909)</f>
        <v>11.727226257324219</v>
      </c>
      <c r="AB4909" s="5">
        <f>[1]!s_info_zjtxornot1(A4909,"")</f>
        <v>0</v>
      </c>
      <c r="AC4909" s="22" t="str">
        <f>[1]!s_info_nature1(A4909,"")</f>
        <v>中央国有企业</v>
      </c>
      <c r="AD4909" s="6" t="str">
        <f>[1]!s_info_city(A4909)</f>
        <v>乌鲁木齐市</v>
      </c>
      <c r="AE4909" s="6" t="str">
        <f>[1]!s_info_province(A4909)</f>
        <v>新疆维吾尔自治区</v>
      </c>
      <c r="AF4909">
        <v>87.617733000000001</v>
      </c>
      <c r="AG4909">
        <v>43.792817999999997</v>
      </c>
    </row>
    <row r="4910" spans="1:33" x14ac:dyDescent="0.3">
      <c r="A4910" s="12" t="s">
        <v>9998</v>
      </c>
      <c r="B4910" s="12" t="s">
        <v>9999</v>
      </c>
      <c r="C4910" s="16" t="str">
        <f>[1]!s_info_mkt(A4910)</f>
        <v>创业板</v>
      </c>
      <c r="D4910" s="16" t="str">
        <f>[1]!s_ipo_listeddate(A4910)</f>
        <v>2020-09-28</v>
      </c>
      <c r="E4910" s="16" t="str">
        <f>[1]!lastradeday_s("000002","")</f>
        <v>2026-06-22</v>
      </c>
      <c r="F4910" s="16" t="str">
        <f>[1]!s_info_industry_csrc2023(A4910,"",3)</f>
        <v>仪器仪表制造业</v>
      </c>
      <c r="G4910" s="16" t="str">
        <f>[1]!s_info_industry_csrc2023(A4910,"",1)</f>
        <v>制造业</v>
      </c>
      <c r="H4910" s="16">
        <f>[1]!s_is(A4910,83,"FY","YTD","20251231",1,"",100000000)</f>
        <v>5.8248977238000004</v>
      </c>
      <c r="I4910" s="16">
        <f>[1]!s_is(A4910,83,"FY","YTD","20241231",1,"",100000000)</f>
        <v>6.6409259200999999</v>
      </c>
      <c r="J4910" s="16">
        <f t="shared" si="228"/>
        <v>-0.12287867778047912</v>
      </c>
      <c r="K4910" s="16">
        <f>[1]!s_is(A4910,61,"FY","YTD","20251231",1,"",100000000)</f>
        <v>0.17716662489999999</v>
      </c>
      <c r="L4910" s="16">
        <f>[1]!s_is(A4910,61,"FY","YTD","20241231",1,"",100000000)</f>
        <v>0.81452899280000002</v>
      </c>
      <c r="M4910" s="16">
        <f t="shared" si="229"/>
        <v>-0.78249193525821903</v>
      </c>
      <c r="N4910" s="16">
        <f>[1]!s_fa_roe(A4910,"20251231")</f>
        <v>1.8111999999999999</v>
      </c>
      <c r="O4910" s="16">
        <f>[1]!s_stmnote_rdexp(A4910,"20251231",1,10000)</f>
        <v>5062.7559879999999</v>
      </c>
      <c r="P4910" s="20">
        <f t="shared" si="230"/>
        <v>8.6915791968570383E-2</v>
      </c>
      <c r="Q4910" s="16">
        <f>[1]!s_margin_tradingbalance(A4910,"",10000)</f>
        <v>9844.6306999999997</v>
      </c>
      <c r="R4910" s="16">
        <f>[1]!s_margin_seclendingbalance(A4910,"",10000)</f>
        <v>22.937100000000001</v>
      </c>
      <c r="S4910" s="17">
        <f>[1]!s_val_ev(A4910,"",100000000)</f>
        <v>29.964473802000004</v>
      </c>
      <c r="T4910" s="17">
        <f>[1]!share_freesharesmv(A4910,"",100000000)</f>
        <v>10.507766283</v>
      </c>
      <c r="U4910" s="17">
        <f>[1]!s_dq_amount_btin(A4910,E4910,100000000)</f>
        <v>0.56804094999999999</v>
      </c>
      <c r="V4910" s="17">
        <f>[1]!s_dq_turn(A4910,E4910)</f>
        <v>3.0930698147755975</v>
      </c>
      <c r="W4910" s="2">
        <f>[1]!s_pq_amount(A4910,"20260101","",100000000)</f>
        <v>62.241734280000003</v>
      </c>
      <c r="X4910" s="2">
        <f>[1]!s_pq_avgamount(A4910,"20260101","",100000000)</f>
        <v>0.56583394799999998</v>
      </c>
      <c r="Y4910" s="17">
        <f>[1]!s_ipo_dilutedpe(A4910)</f>
        <v>35.99</v>
      </c>
      <c r="Z4910" s="12">
        <f>[1]!s_ipo_collection_total(A4910,100000000)</f>
        <v>5.6882000000000001</v>
      </c>
      <c r="AA4910" s="2">
        <f>[1]!s_val_pe_ttm(A4910,E4910)</f>
        <v>198.73934936523438</v>
      </c>
      <c r="AB4910" s="5">
        <f>[1]!s_info_zjtxornot1(A4910,"")</f>
        <v>1</v>
      </c>
      <c r="AC4910" s="22" t="str">
        <f>[1]!s_info_nature1(A4910,"")</f>
        <v>公众企业</v>
      </c>
      <c r="AD4910" s="6" t="str">
        <f>[1]!s_info_city(A4910)</f>
        <v>杭州市</v>
      </c>
      <c r="AE4910" s="6" t="str">
        <f>[1]!s_info_province(A4910)</f>
        <v>浙江省</v>
      </c>
      <c r="AF4910">
        <v>120.153576</v>
      </c>
      <c r="AG4910">
        <v>30.287458999999998</v>
      </c>
    </row>
    <row r="4911" spans="1:33" x14ac:dyDescent="0.3">
      <c r="A4911" s="12" t="s">
        <v>479</v>
      </c>
      <c r="B4911" s="12" t="s">
        <v>480</v>
      </c>
      <c r="C4911" s="16" t="str">
        <f>[1]!s_info_mkt(A4911)</f>
        <v>北证</v>
      </c>
      <c r="D4911" s="16" t="str">
        <f>[1]!s_ipo_listeddate(A4911)</f>
        <v>2021-11-15</v>
      </c>
      <c r="E4911" s="16" t="str">
        <f>[1]!lastradeday_s("000002","")</f>
        <v>2026-06-22</v>
      </c>
      <c r="F4911" s="16" t="str">
        <f>[1]!s_info_industry_csrc2023(A4911,"",3)</f>
        <v>软件和信息技术服务业</v>
      </c>
      <c r="G4911" s="16" t="str">
        <f>[1]!s_info_industry_csrc2023(A4911,"",1)</f>
        <v>信息传输、软件和信息技术服务业</v>
      </c>
      <c r="H4911" s="16">
        <f>[1]!s_is(A4911,83,"FY","YTD","20251231",1,"",100000000)</f>
        <v>2.4157874281000002</v>
      </c>
      <c r="I4911" s="16">
        <f>[1]!s_is(A4911,83,"FY","YTD","20241231",1,"",100000000)</f>
        <v>1.5225023031</v>
      </c>
      <c r="J4911" s="16">
        <f t="shared" si="228"/>
        <v>0.58672169045732336</v>
      </c>
      <c r="K4911" s="16">
        <f>[1]!s_is(A4911,61,"FY","YTD","20251231",1,"",100000000)</f>
        <v>4.9070464800000005E-2</v>
      </c>
      <c r="L4911" s="16">
        <f>[1]!s_is(A4911,61,"FY","YTD","20241231",1,"",100000000)</f>
        <v>-0.7613006804000001</v>
      </c>
      <c r="M4911" s="16">
        <f t="shared" si="229"/>
        <v>1.0644560895101494</v>
      </c>
      <c r="N4911" s="16">
        <f>[1]!s_fa_roe(A4911,"20251231")</f>
        <v>2.2706</v>
      </c>
      <c r="O4911" s="16">
        <f>[1]!s_stmnote_rdexp(A4911,"20251231",1,10000)</f>
        <v>876.78238699999997</v>
      </c>
      <c r="P4911" s="20">
        <f t="shared" si="230"/>
        <v>3.6293855030514133E-2</v>
      </c>
      <c r="Q4911" s="16">
        <f>[1]!s_margin_tradingbalance(A4911,"",10000)</f>
        <v>1073.5065</v>
      </c>
      <c r="R4911" s="16">
        <f>[1]!s_margin_seclendingbalance(A4911,"",10000)</f>
        <v>0</v>
      </c>
      <c r="S4911" s="17">
        <f>[1]!s_val_ev(A4911,"",100000000)</f>
        <v>20.668093057</v>
      </c>
      <c r="T4911" s="17">
        <f>[1]!share_freesharesmv(A4911,"",100000000)</f>
        <v>8.3064620302000005</v>
      </c>
      <c r="U4911" s="17">
        <f>[1]!s_dq_amount_btin(A4911,E4911,100000000)</f>
        <v>1.5669685200000001</v>
      </c>
      <c r="V4911" s="17">
        <f>[1]!s_dq_turn(A4911,E4911)</f>
        <v>11.771187240119245</v>
      </c>
      <c r="W4911" s="2">
        <f>[1]!s_pq_amount(A4911,"20260101","",100000000)</f>
        <v>89.278406180000005</v>
      </c>
      <c r="X4911" s="2">
        <f>[1]!s_pq_avgamount(A4911,"20260101","",100000000)</f>
        <v>0.81162187436363642</v>
      </c>
      <c r="Y4911" s="17">
        <f>[1]!s_ipo_dilutedpe(A4911)</f>
        <v>11.3</v>
      </c>
      <c r="Z4911" s="12">
        <f>[1]!s_ipo_collection_total(A4911,100000000)</f>
        <v>1.13628</v>
      </c>
      <c r="AA4911" s="2">
        <f>[1]!s_val_pe_ttm(A4911,E4911)</f>
        <v>200.9810791015625</v>
      </c>
      <c r="AB4911" s="5">
        <f>[1]!s_info_zjtxornot1(A4911,"")</f>
        <v>0</v>
      </c>
      <c r="AC4911" s="22" t="str">
        <f>[1]!s_info_nature1(A4911,"")</f>
        <v>民营企业</v>
      </c>
      <c r="AD4911" s="6" t="str">
        <f>[1]!s_info_city(A4911)</f>
        <v>廊坊市</v>
      </c>
      <c r="AE4911" s="6" t="str">
        <f>[1]!s_info_province(A4911)</f>
        <v>河北省</v>
      </c>
      <c r="AF4911">
        <v>116.71387300000001</v>
      </c>
      <c r="AG4911">
        <v>39.529243999999998</v>
      </c>
    </row>
    <row r="4912" spans="1:33" x14ac:dyDescent="0.3">
      <c r="A4912" s="12" t="s">
        <v>10000</v>
      </c>
      <c r="B4912" s="12" t="s">
        <v>10001</v>
      </c>
      <c r="C4912" s="16" t="str">
        <f>[1]!s_info_mkt(A4912)</f>
        <v>主板</v>
      </c>
      <c r="D4912" s="16" t="str">
        <f>[1]!s_ipo_listeddate(A4912)</f>
        <v>2018-03-02</v>
      </c>
      <c r="E4912" s="16" t="str">
        <f>[1]!lastradeday_s("000002","")</f>
        <v>2026-06-22</v>
      </c>
      <c r="F4912" s="16" t="str">
        <f>[1]!s_info_industry_csrc2023(A4912,"",3)</f>
        <v>航空运输业</v>
      </c>
      <c r="G4912" s="16" t="str">
        <f>[1]!s_info_industry_csrc2023(A4912,"",1)</f>
        <v>交通运输、仓储和邮政业</v>
      </c>
      <c r="H4912" s="16">
        <f>[1]!s_is(A4912,83,"FY","YTD","20251231",1,"",100000000)</f>
        <v>74.561213073700003</v>
      </c>
      <c r="I4912" s="16">
        <f>[1]!s_is(A4912,83,"FY","YTD","20241231",1,"",100000000)</f>
        <v>66.956000430499998</v>
      </c>
      <c r="J4912" s="16">
        <f t="shared" si="228"/>
        <v>0.11358522902057411</v>
      </c>
      <c r="K4912" s="16">
        <f>[1]!s_is(A4912,61,"FY","YTD","20251231",1,"",100000000)</f>
        <v>6.2591036023999997</v>
      </c>
      <c r="L4912" s="16">
        <f>[1]!s_is(A4912,61,"FY","YTD","20241231",1,"",100000000)</f>
        <v>2.6797301824000002</v>
      </c>
      <c r="M4912" s="16">
        <f t="shared" si="229"/>
        <v>1.3357215750707661</v>
      </c>
      <c r="N4912" s="16">
        <f>[1]!s_fa_roe(A4912,"20251231")</f>
        <v>17.328199999999999</v>
      </c>
      <c r="O4912" s="16">
        <f>[1]!s_stmnote_rdexp(A4912,"20251231",1,10000)</f>
        <v>47.192124</v>
      </c>
      <c r="P4912" s="20">
        <f t="shared" si="230"/>
        <v>6.3293127960985509E-5</v>
      </c>
      <c r="Q4912" s="16">
        <f>[1]!s_margin_tradingbalance(A4912,"",10000)</f>
        <v>25920.677</v>
      </c>
      <c r="R4912" s="16">
        <f>[1]!s_margin_seclendingbalance(A4912,"",10000)</f>
        <v>247.47239999999999</v>
      </c>
      <c r="S4912" s="17">
        <f>[1]!s_val_ev(A4912,"",100000000)</f>
        <v>91.010798359999995</v>
      </c>
      <c r="T4912" s="17">
        <f>[1]!share_freesharesmv(A4912,"",100000000)</f>
        <v>49.985383636000002</v>
      </c>
      <c r="U4912" s="17">
        <f>[1]!s_dq_amount_btin(A4912,E4912,100000000)</f>
        <v>1.9498303299999999</v>
      </c>
      <c r="V4912" s="17">
        <f>[1]!s_dq_turn(A4912,E4912)</f>
        <v>2.1899396713081121</v>
      </c>
      <c r="W4912" s="2">
        <f>[1]!s_pq_amount(A4912,"20260101","",100000000)</f>
        <v>296.98890503000001</v>
      </c>
      <c r="X4912" s="2">
        <f>[1]!s_pq_avgamount(A4912,"20260101","",100000000)</f>
        <v>2.6998991366363638</v>
      </c>
      <c r="Y4912" s="17">
        <f>[1]!s_ipo_dilutedpe(A4912)</f>
        <v>22.99</v>
      </c>
      <c r="Z4912" s="12">
        <f>[1]!s_ipo_collection_total(A4912,100000000)</f>
        <v>8.3591999999999995</v>
      </c>
      <c r="AA4912" s="2">
        <f>[1]!s_val_pe_ttm(A4912,E4912)</f>
        <v>13.423931121826172</v>
      </c>
      <c r="AB4912" s="5">
        <f>[1]!s_info_zjtxornot1(A4912,"")</f>
        <v>0</v>
      </c>
      <c r="AC4912" s="22" t="str">
        <f>[1]!s_info_nature1(A4912,"")</f>
        <v>民营企业</v>
      </c>
      <c r="AD4912" s="6" t="str">
        <f>[1]!s_info_city(A4912)</f>
        <v>贵阳市</v>
      </c>
      <c r="AE4912" s="6" t="str">
        <f>[1]!s_info_province(A4912)</f>
        <v>贵州省</v>
      </c>
      <c r="AF4912">
        <v>106.71347799999999</v>
      </c>
      <c r="AG4912">
        <v>26.578343</v>
      </c>
    </row>
    <row r="4913" spans="1:33" x14ac:dyDescent="0.3">
      <c r="A4913" s="12" t="s">
        <v>477</v>
      </c>
      <c r="B4913" s="12" t="s">
        <v>478</v>
      </c>
      <c r="C4913" s="16" t="str">
        <f>[1]!s_info_mkt(A4913)</f>
        <v>北证</v>
      </c>
      <c r="D4913" s="16" t="str">
        <f>[1]!s_ipo_listeddate(A4913)</f>
        <v>2022-04-15</v>
      </c>
      <c r="E4913" s="16" t="str">
        <f>[1]!lastradeday_s("000002","")</f>
        <v>2026-06-22</v>
      </c>
      <c r="F4913" s="16" t="str">
        <f>[1]!s_info_industry_csrc2023(A4913,"",3)</f>
        <v>通用设备制造业</v>
      </c>
      <c r="G4913" s="16" t="str">
        <f>[1]!s_info_industry_csrc2023(A4913,"",1)</f>
        <v>制造业</v>
      </c>
      <c r="H4913" s="16">
        <f>[1]!s_is(A4913,83,"FY","YTD","20251231",1,"",100000000)</f>
        <v>2.0840352478999997</v>
      </c>
      <c r="I4913" s="16">
        <f>[1]!s_is(A4913,83,"FY","YTD","20241231",1,"",100000000)</f>
        <v>1.8322849686000002</v>
      </c>
      <c r="J4913" s="16">
        <f t="shared" si="228"/>
        <v>0.13739690256388193</v>
      </c>
      <c r="K4913" s="16">
        <f>[1]!s_is(A4913,61,"FY","YTD","20251231",1,"",100000000)</f>
        <v>0.2886603096</v>
      </c>
      <c r="L4913" s="16">
        <f>[1]!s_is(A4913,61,"FY","YTD","20241231",1,"",100000000)</f>
        <v>0.13939481919999999</v>
      </c>
      <c r="M4913" s="16">
        <f t="shared" si="229"/>
        <v>1.0708108899358579</v>
      </c>
      <c r="N4913" s="16">
        <f>[1]!s_fa_roe(A4913,"20251231")</f>
        <v>8.8762000000000008</v>
      </c>
      <c r="O4913" s="16">
        <f>[1]!s_stmnote_rdexp(A4913,"20251231",1,10000)</f>
        <v>998.91513599999996</v>
      </c>
      <c r="P4913" s="20">
        <f t="shared" si="230"/>
        <v>4.7931777401872995E-2</v>
      </c>
      <c r="Q4913" s="16">
        <f>[1]!s_margin_tradingbalance(A4913,"",10000)</f>
        <v>1347.0930000000001</v>
      </c>
      <c r="R4913" s="16">
        <f>[1]!s_margin_seclendingbalance(A4913,"",10000)</f>
        <v>0</v>
      </c>
      <c r="S4913" s="17">
        <f>[1]!s_val_ev(A4913,"",100000000)</f>
        <v>19.084981258000003</v>
      </c>
      <c r="T4913" s="17">
        <f>[1]!share_freesharesmv(A4913,"",100000000)</f>
        <v>7.4642192653999997</v>
      </c>
      <c r="U4913" s="17">
        <f>[1]!s_dq_amount_btin(A4913,E4913,100000000)</f>
        <v>0.37515556</v>
      </c>
      <c r="V4913" s="17">
        <f>[1]!s_dq_turn(A4913,E4913)</f>
        <v>3.1781266619023252</v>
      </c>
      <c r="W4913" s="2">
        <f>[1]!s_pq_amount(A4913,"20260101","",100000000)</f>
        <v>145.21277531000001</v>
      </c>
      <c r="X4913" s="2">
        <f>[1]!s_pq_avgamount(A4913,"20260101","",100000000)</f>
        <v>1.3201161391818181</v>
      </c>
      <c r="Y4913" s="17">
        <f>[1]!s_ipo_dilutedpe(A4913)</f>
        <v>15.74</v>
      </c>
      <c r="Z4913" s="12">
        <f>[1]!s_ipo_collection_total(A4913,100000000)</f>
        <v>1.3364453999999999</v>
      </c>
      <c r="AA4913" s="2">
        <f>[1]!s_val_pe_ttm(A4913,E4913)</f>
        <v>68.711807250976563</v>
      </c>
      <c r="AB4913" s="5">
        <f>[1]!s_info_zjtxornot1(A4913,"")</f>
        <v>1</v>
      </c>
      <c r="AC4913" s="22" t="str">
        <f>[1]!s_info_nature1(A4913,"")</f>
        <v>民营企业</v>
      </c>
      <c r="AD4913" s="6" t="str">
        <f>[1]!s_info_city(A4913)</f>
        <v>嘉兴市</v>
      </c>
      <c r="AE4913" s="6" t="str">
        <f>[1]!s_info_province(A4913)</f>
        <v>浙江省</v>
      </c>
      <c r="AF4913">
        <v>120.750865</v>
      </c>
      <c r="AG4913">
        <v>30.762653</v>
      </c>
    </row>
    <row r="4914" spans="1:33" x14ac:dyDescent="0.3">
      <c r="A4914" s="12" t="s">
        <v>10002</v>
      </c>
      <c r="B4914" s="12" t="s">
        <v>10003</v>
      </c>
      <c r="C4914" s="16" t="str">
        <f>[1]!s_info_mkt(A4914)</f>
        <v>创业板</v>
      </c>
      <c r="D4914" s="16" t="str">
        <f>[1]!s_ipo_listeddate(A4914)</f>
        <v>2022-06-17</v>
      </c>
      <c r="E4914" s="16" t="str">
        <f>[1]!lastradeday_s("000002","")</f>
        <v>2026-06-22</v>
      </c>
      <c r="F4914" s="16" t="str">
        <f>[1]!s_info_industry_csrc2023(A4914,"",3)</f>
        <v>化学原料和化学制品制造业</v>
      </c>
      <c r="G4914" s="16" t="str">
        <f>[1]!s_info_industry_csrc2023(A4914,"",1)</f>
        <v>制造业</v>
      </c>
      <c r="H4914" s="16">
        <f>[1]!s_is(A4914,83,"FY","YTD","20251231",1,"",100000000)</f>
        <v>20.510455680299998</v>
      </c>
      <c r="I4914" s="16">
        <f>[1]!s_is(A4914,83,"FY","YTD","20241231",1,"",100000000)</f>
        <v>21.0195459352</v>
      </c>
      <c r="J4914" s="16">
        <f t="shared" si="228"/>
        <v>-2.4219850251258945E-2</v>
      </c>
      <c r="K4914" s="16">
        <f>[1]!s_is(A4914,61,"FY","YTD","20251231",1,"",100000000)</f>
        <v>2.2237094997</v>
      </c>
      <c r="L4914" s="16">
        <f>[1]!s_is(A4914,61,"FY","YTD","20241231",1,"",100000000)</f>
        <v>0.84600941209999991</v>
      </c>
      <c r="M4914" s="16">
        <f t="shared" si="229"/>
        <v>1.6284689837908721</v>
      </c>
      <c r="N4914" s="16">
        <f>[1]!s_fa_roe(A4914,"20251231")</f>
        <v>3.0872000000000002</v>
      </c>
      <c r="O4914" s="16">
        <f>[1]!s_stmnote_rdexp(A4914,"20251231",1,10000)</f>
        <v>6776.2433260000007</v>
      </c>
      <c r="P4914" s="20">
        <f t="shared" si="230"/>
        <v>3.303799501884537E-2</v>
      </c>
      <c r="Q4914" s="16">
        <f>[1]!s_margin_tradingbalance(A4914,"",10000)</f>
        <v>31920.001799999998</v>
      </c>
      <c r="R4914" s="16">
        <f>[1]!s_margin_seclendingbalance(A4914,"",10000)</f>
        <v>238.10159999999999</v>
      </c>
      <c r="S4914" s="17">
        <f>[1]!s_val_ev(A4914,"",100000000)</f>
        <v>192.86665790000001</v>
      </c>
      <c r="T4914" s="17">
        <f>[1]!share_freesharesmv(A4914,"",100000000)</f>
        <v>54.622443700000012</v>
      </c>
      <c r="U4914" s="17">
        <f>[1]!s_dq_amount_btin(A4914,E4914,100000000)</f>
        <v>8.0908729699999995</v>
      </c>
      <c r="V4914" s="17">
        <f>[1]!s_dq_turn(A4914,E4914)</f>
        <v>4.3173053780593351</v>
      </c>
      <c r="W4914" s="2">
        <f>[1]!s_pq_amount(A4914,"20260101","",100000000)</f>
        <v>338.93918463</v>
      </c>
      <c r="X4914" s="2">
        <f>[1]!s_pq_avgamount(A4914,"20260101","",100000000)</f>
        <v>3.0812653148181819</v>
      </c>
      <c r="Y4914" s="17">
        <f>[1]!s_ipo_dilutedpe(A4914)</f>
        <v>23.71</v>
      </c>
      <c r="Z4914" s="12">
        <f>[1]!s_ipo_collection_total(A4914,100000000)</f>
        <v>35.163326939999997</v>
      </c>
      <c r="AA4914" s="2">
        <f>[1]!s_val_pe_ttm(A4914,E4914)</f>
        <v>59.822025299072266</v>
      </c>
      <c r="AB4914" s="5">
        <f>[1]!s_info_zjtxornot1(A4914,"")</f>
        <v>1</v>
      </c>
      <c r="AC4914" s="22" t="str">
        <f>[1]!s_info_nature1(A4914,"")</f>
        <v>地方国有企业</v>
      </c>
      <c r="AD4914" s="6" t="str">
        <f>[1]!s_info_city(A4914)</f>
        <v>张家港市</v>
      </c>
      <c r="AE4914" s="6" t="str">
        <f>[1]!s_info_province(A4914)</f>
        <v>江苏省</v>
      </c>
      <c r="AF4914">
        <v>120.627279</v>
      </c>
      <c r="AG4914">
        <v>31.907812</v>
      </c>
    </row>
    <row r="4915" spans="1:33" x14ac:dyDescent="0.3">
      <c r="A4915" s="12" t="s">
        <v>481</v>
      </c>
      <c r="B4915" s="12" t="s">
        <v>482</v>
      </c>
      <c r="C4915" s="16" t="str">
        <f>[1]!s_info_mkt(A4915)</f>
        <v>北证</v>
      </c>
      <c r="D4915" s="16" t="str">
        <f>[1]!s_ipo_listeddate(A4915)</f>
        <v>2023-01-19</v>
      </c>
      <c r="E4915" s="16" t="str">
        <f>[1]!lastradeday_s("000002","")</f>
        <v>2026-06-22</v>
      </c>
      <c r="F4915" s="16" t="str">
        <f>[1]!s_info_industry_csrc2023(A4915,"",3)</f>
        <v>电气机械和器材制造业</v>
      </c>
      <c r="G4915" s="16" t="str">
        <f>[1]!s_info_industry_csrc2023(A4915,"",1)</f>
        <v>制造业</v>
      </c>
      <c r="H4915" s="16">
        <f>[1]!s_is(A4915,83,"FY","YTD","20251231",1,"",100000000)</f>
        <v>3.9907593263999996</v>
      </c>
      <c r="I4915" s="16">
        <f>[1]!s_is(A4915,83,"FY","YTD","20241231",1,"",100000000)</f>
        <v>3.9426803172000002</v>
      </c>
      <c r="J4915" s="16">
        <f t="shared" si="228"/>
        <v>1.2194498496429951E-2</v>
      </c>
      <c r="K4915" s="16">
        <f>[1]!s_is(A4915,61,"FY","YTD","20251231",1,"",100000000)</f>
        <v>9.0834156600000007E-2</v>
      </c>
      <c r="L4915" s="16">
        <f>[1]!s_is(A4915,61,"FY","YTD","20241231",1,"",100000000)</f>
        <v>7.0022972199999992E-2</v>
      </c>
      <c r="M4915" s="16">
        <f t="shared" si="229"/>
        <v>0.29720509921456917</v>
      </c>
      <c r="N4915" s="16">
        <f>[1]!s_fa_roe(A4915,"20251231")</f>
        <v>3.4666999999999999</v>
      </c>
      <c r="O4915" s="16">
        <f>[1]!s_stmnote_rdexp(A4915,"20251231",1,10000)</f>
        <v>1440.707709</v>
      </c>
      <c r="P4915" s="20">
        <f t="shared" si="230"/>
        <v>3.6101092327700937E-2</v>
      </c>
      <c r="Q4915" s="16">
        <f>[1]!s_margin_tradingbalance(A4915,"",10000)</f>
        <v>1974.4503999999999</v>
      </c>
      <c r="R4915" s="16">
        <f>[1]!s_margin_seclendingbalance(A4915,"",10000)</f>
        <v>0</v>
      </c>
      <c r="S4915" s="17">
        <f>[1]!s_val_ev(A4915,"",100000000)</f>
        <v>21.556639650000001</v>
      </c>
      <c r="T4915" s="17">
        <f>[1]!share_freesharesmv(A4915,"",100000000)</f>
        <v>8.5868674499999997</v>
      </c>
      <c r="U4915" s="17">
        <f>[1]!s_dq_amount_btin(A4915,E4915,100000000)</f>
        <v>0.88265009000000005</v>
      </c>
      <c r="V4915" s="17">
        <f>[1]!s_dq_turn(A4915,E4915)</f>
        <v>6.2485865162143694</v>
      </c>
      <c r="W4915" s="2">
        <f>[1]!s_pq_amount(A4915,"20260101","",100000000)</f>
        <v>110.52994538</v>
      </c>
      <c r="X4915" s="2">
        <f>[1]!s_pq_avgamount(A4915,"20260101","",100000000)</f>
        <v>1.0048176852727273</v>
      </c>
      <c r="Y4915" s="17">
        <f>[1]!s_ipo_dilutedpe(A4915)</f>
        <v>15.59</v>
      </c>
      <c r="Z4915" s="12">
        <f>[1]!s_ipo_collection_total(A4915,100000000)</f>
        <v>1.3128626400000001</v>
      </c>
      <c r="AA4915" s="2">
        <f>[1]!s_val_pe_ttm(A4915,E4915)</f>
        <v>257.04086303710938</v>
      </c>
      <c r="AB4915" s="5">
        <f>[1]!s_info_zjtxornot1(A4915,"")</f>
        <v>1</v>
      </c>
      <c r="AC4915" s="22" t="str">
        <f>[1]!s_info_nature1(A4915,"")</f>
        <v>民营企业</v>
      </c>
      <c r="AD4915" s="6" t="str">
        <f>[1]!s_info_city(A4915)</f>
        <v>湖州市</v>
      </c>
      <c r="AE4915" s="6" t="str">
        <f>[1]!s_info_province(A4915)</f>
        <v>浙江省</v>
      </c>
      <c r="AF4915">
        <v>120.10239799999999</v>
      </c>
      <c r="AG4915">
        <v>30.867197999999998</v>
      </c>
    </row>
    <row r="4916" spans="1:33" x14ac:dyDescent="0.3">
      <c r="A4916" s="12" t="s">
        <v>10004</v>
      </c>
      <c r="B4916" s="12" t="s">
        <v>10005</v>
      </c>
      <c r="C4916" s="16" t="str">
        <f>[1]!s_info_mkt(A4916)</f>
        <v>主板</v>
      </c>
      <c r="D4916" s="16" t="str">
        <f>[1]!s_ipo_listeddate(A4916)</f>
        <v>2000-09-26</v>
      </c>
      <c r="E4916" s="16" t="str">
        <f>[1]!lastradeday_s("000002","")</f>
        <v>2026-06-22</v>
      </c>
      <c r="F4916" s="16" t="str">
        <f>[1]!s_info_industry_csrc2023(A4916,"",3)</f>
        <v>电力、热力生产和供应业</v>
      </c>
      <c r="G4916" s="16" t="str">
        <f>[1]!s_info_industry_csrc2023(A4916,"",1)</f>
        <v>电力、热力、燃气及水生产和供应业</v>
      </c>
      <c r="H4916" s="16">
        <f>[1]!s_is(A4916,83,"FY","YTD","20251231",1,"",100000000)</f>
        <v>35.995904903400003</v>
      </c>
      <c r="I4916" s="16">
        <f>[1]!s_is(A4916,83,"FY","YTD","20241231",1,"",100000000)</f>
        <v>30.548619773400002</v>
      </c>
      <c r="J4916" s="16">
        <f t="shared" si="228"/>
        <v>0.17831526171742751</v>
      </c>
      <c r="K4916" s="16">
        <f>[1]!s_is(A4916,61,"FY","YTD","20251231",1,"",100000000)</f>
        <v>5.0249443655999997</v>
      </c>
      <c r="L4916" s="16">
        <f>[1]!s_is(A4916,61,"FY","YTD","20241231",1,"",100000000)</f>
        <v>7.2688957373000003</v>
      </c>
      <c r="M4916" s="16">
        <f t="shared" si="229"/>
        <v>-0.30870595105461046</v>
      </c>
      <c r="N4916" s="16">
        <f>[1]!s_fa_roe(A4916,"20251231")</f>
        <v>4.8437000000000001</v>
      </c>
      <c r="O4916" s="16">
        <f>[1]!s_stmnote_rdexp(A4916,"20251231",1,10000)</f>
        <v>2951.6939510000002</v>
      </c>
      <c r="P4916" s="20">
        <f t="shared" si="230"/>
        <v>8.2000826452933457E-3</v>
      </c>
      <c r="Q4916" s="16">
        <f>[1]!s_margin_tradingbalance(A4916,"",10000)</f>
        <v>106938.6194</v>
      </c>
      <c r="R4916" s="16">
        <f>[1]!s_margin_seclendingbalance(A4916,"",10000)</f>
        <v>277.7346</v>
      </c>
      <c r="S4916" s="17">
        <f>[1]!s_val_ev(A4916,"",100000000)</f>
        <v>242.40190330460004</v>
      </c>
      <c r="T4916" s="17">
        <f>[1]!share_freesharesmv(A4916,"",100000000)</f>
        <v>146.74783062810002</v>
      </c>
      <c r="U4916" s="17">
        <f>[1]!s_dq_amount_btin(A4916,E4916,100000000)</f>
        <v>5.3417671100000002</v>
      </c>
      <c r="V4916" s="17">
        <f>[1]!s_dq_turn(A4916,E4916)</f>
        <v>2.2707992032072228</v>
      </c>
      <c r="W4916" s="2">
        <f>[1]!s_pq_amount(A4916,"20260101","",100000000)</f>
        <v>1068.89155308</v>
      </c>
      <c r="X4916" s="2">
        <f>[1]!s_pq_avgamount(A4916,"20260101","",100000000)</f>
        <v>9.71719593709091</v>
      </c>
      <c r="Y4916" s="17">
        <f>[1]!s_ipo_dilutedpe(A4916)</f>
        <v>26.87</v>
      </c>
      <c r="Z4916" s="12">
        <f>[1]!s_ipo_collection_total(A4916,100000000)</f>
        <v>8.0340000000000007</v>
      </c>
      <c r="AA4916" s="2">
        <f>[1]!s_val_pe_ttm(A4916,E4916)</f>
        <v>45.525100708007813</v>
      </c>
      <c r="AB4916" s="5">
        <f>[1]!s_info_zjtxornot1(A4916,"")</f>
        <v>0</v>
      </c>
      <c r="AC4916" s="22" t="str">
        <f>[1]!s_info_nature1(A4916,"")</f>
        <v>地方国有企业</v>
      </c>
      <c r="AD4916" s="6" t="str">
        <f>[1]!s_info_city(A4916)</f>
        <v>成都市</v>
      </c>
      <c r="AE4916" s="6" t="str">
        <f>[1]!s_info_province(A4916)</f>
        <v>四川省</v>
      </c>
      <c r="AF4916">
        <v>104.065735</v>
      </c>
      <c r="AG4916">
        <v>30.659462000000001</v>
      </c>
    </row>
    <row r="4917" spans="1:33" x14ac:dyDescent="0.3">
      <c r="A4917" s="12" t="s">
        <v>10006</v>
      </c>
      <c r="B4917" s="12" t="s">
        <v>10007</v>
      </c>
      <c r="C4917" s="16" t="str">
        <f>[1]!s_info_mkt(A4917)</f>
        <v>主板</v>
      </c>
      <c r="D4917" s="16" t="str">
        <f>[1]!s_ipo_listeddate(A4917)</f>
        <v>2007-11-01</v>
      </c>
      <c r="E4917" s="16" t="str">
        <f>[1]!lastradeday_s("000002","")</f>
        <v>2026-06-22</v>
      </c>
      <c r="F4917" s="16" t="str">
        <f>[1]!s_info_industry_csrc2023(A4917,"",3)</f>
        <v>软件和信息技术服务业</v>
      </c>
      <c r="G4917" s="16" t="str">
        <f>[1]!s_info_industry_csrc2023(A4917,"",1)</f>
        <v>信息传输、软件和信息技术服务业</v>
      </c>
      <c r="H4917" s="16">
        <f>[1]!s_is(A4917,83,"FY","YTD","20251231",1,"",100000000)</f>
        <v>4.2597124087000005</v>
      </c>
      <c r="I4917" s="16">
        <f>[1]!s_is(A4917,83,"FY","YTD","20241231",1,"",100000000)</f>
        <v>5.4872734525000002</v>
      </c>
      <c r="J4917" s="16">
        <f t="shared" si="228"/>
        <v>-0.22371056489643748</v>
      </c>
      <c r="K4917" s="16">
        <f>[1]!s_is(A4917,61,"FY","YTD","20251231",1,"",100000000)</f>
        <v>8.9488184600000006E-2</v>
      </c>
      <c r="L4917" s="16">
        <f>[1]!s_is(A4917,61,"FY","YTD","20241231",1,"",100000000)</f>
        <v>-0.21295162379999999</v>
      </c>
      <c r="M4917" s="16">
        <f t="shared" si="229"/>
        <v>1.4202277634851264</v>
      </c>
      <c r="N4917" s="16">
        <f>[1]!s_fa_roe(A4917,"20251231")</f>
        <v>2.0649999999999999</v>
      </c>
      <c r="O4917" s="16">
        <f>[1]!s_stmnote_rdexp(A4917,"20251231",1,10000)</f>
        <v>4636.6506450000006</v>
      </c>
      <c r="P4917" s="20">
        <f t="shared" si="230"/>
        <v>0.10884891279350561</v>
      </c>
      <c r="Q4917" s="16">
        <f>[1]!s_margin_tradingbalance(A4917,"",10000)</f>
        <v>0</v>
      </c>
      <c r="R4917" s="16">
        <f>[1]!s_margin_seclendingbalance(A4917,"",10000)</f>
        <v>0</v>
      </c>
      <c r="S4917" s="17">
        <f>[1]!s_val_ev(A4917,"",100000000)</f>
        <v>35.251573549500002</v>
      </c>
      <c r="T4917" s="17">
        <f>[1]!share_freesharesmv(A4917,"",100000000)</f>
        <v>25.760309899500005</v>
      </c>
      <c r="U4917" s="17">
        <f>[1]!s_dq_amount_btin(A4917,E4917,100000000)</f>
        <v>0.64319930000000003</v>
      </c>
      <c r="V4917" s="17">
        <f>[1]!s_dq_turn(A4917,E4917)</f>
        <v>1.873098969841037</v>
      </c>
      <c r="W4917" s="2">
        <f>[1]!s_pq_amount(A4917,"20260101","",100000000)</f>
        <v>155.86280801000001</v>
      </c>
      <c r="X4917" s="2">
        <f>[1]!s_pq_avgamount(A4917,"20260101","",100000000)</f>
        <v>1.4169346182727272</v>
      </c>
      <c r="Y4917" s="17">
        <f>[1]!s_ipo_dilutedpe(A4917)</f>
        <v>29.96</v>
      </c>
      <c r="Z4917" s="12">
        <f>[1]!s_ipo_collection_total(A4917,100000000)</f>
        <v>1.5780000000000001</v>
      </c>
      <c r="AA4917" s="2">
        <f>[1]!s_val_pe_ttm(A4917,E4917)</f>
        <v>423.8402099609375</v>
      </c>
      <c r="AB4917" s="5">
        <f>[1]!s_info_zjtxornot1(A4917,"")</f>
        <v>0</v>
      </c>
      <c r="AC4917" s="22" t="str">
        <f>[1]!s_info_nature1(A4917,"")</f>
        <v>公众企业</v>
      </c>
      <c r="AD4917" s="6" t="str">
        <f>[1]!s_info_city(A4917)</f>
        <v>上海市</v>
      </c>
      <c r="AE4917" s="6" t="str">
        <f>[1]!s_info_province(A4917)</f>
        <v>上海</v>
      </c>
      <c r="AF4917">
        <v>121.472644</v>
      </c>
      <c r="AG4917">
        <v>31.231705999999999</v>
      </c>
    </row>
    <row r="4918" spans="1:33" x14ac:dyDescent="0.3">
      <c r="A4918" s="12" t="s">
        <v>10008</v>
      </c>
      <c r="B4918" s="12" t="s">
        <v>10009</v>
      </c>
      <c r="C4918" s="16" t="str">
        <f>[1]!s_info_mkt(A4918)</f>
        <v>科创板</v>
      </c>
      <c r="D4918" s="16" t="str">
        <f>[1]!s_ipo_listeddate(A4918)</f>
        <v>2021-07-01</v>
      </c>
      <c r="E4918" s="16" t="str">
        <f>[1]!lastradeday_s("000002","")</f>
        <v>2026-06-22</v>
      </c>
      <c r="F4918" s="16" t="str">
        <f>[1]!s_info_industry_csrc2023(A4918,"",3)</f>
        <v>专用设备制造业</v>
      </c>
      <c r="G4918" s="16" t="str">
        <f>[1]!s_info_industry_csrc2023(A4918,"",1)</f>
        <v>制造业</v>
      </c>
      <c r="H4918" s="16">
        <f>[1]!s_is(A4918,83,"FY","YTD","20251231",1,"",100000000)</f>
        <v>30.773494096599997</v>
      </c>
      <c r="I4918" s="16">
        <f>[1]!s_is(A4918,83,"FY","YTD","20241231",1,"",100000000)</f>
        <v>24.821359408499998</v>
      </c>
      <c r="J4918" s="16">
        <f t="shared" si="228"/>
        <v>0.23979890021904726</v>
      </c>
      <c r="K4918" s="16">
        <f>[1]!s_is(A4918,61,"FY","YTD","20251231",1,"",100000000)</f>
        <v>0.51506112049999997</v>
      </c>
      <c r="L4918" s="16">
        <f>[1]!s_is(A4918,61,"FY","YTD","20241231",1,"",100000000)</f>
        <v>-10.4413243411</v>
      </c>
      <c r="M4918" s="16">
        <f t="shared" si="229"/>
        <v>1.0493290988454955</v>
      </c>
      <c r="N4918" s="16">
        <f>[1]!s_fa_roe(A4918,"20251231")</f>
        <v>2.25</v>
      </c>
      <c r="O4918" s="16">
        <f>[1]!s_stmnote_rdexp(A4918,"20251231",1,10000)</f>
        <v>34916.779488</v>
      </c>
      <c r="P4918" s="20">
        <f t="shared" si="230"/>
        <v>0.11346381200130855</v>
      </c>
      <c r="Q4918" s="16">
        <f>[1]!s_margin_tradingbalance(A4918,"",10000)</f>
        <v>52587.568500000001</v>
      </c>
      <c r="R4918" s="16">
        <f>[1]!s_margin_seclendingbalance(A4918,"",10000)</f>
        <v>6.4093999999999998</v>
      </c>
      <c r="S4918" s="17">
        <f>[1]!s_val_ev(A4918,"",100000000)</f>
        <v>79.825458081000008</v>
      </c>
      <c r="T4918" s="17">
        <f>[1]!share_freesharesmv(A4918,"",100000000)</f>
        <v>51.701400777300002</v>
      </c>
      <c r="U4918" s="17">
        <f>[1]!s_dq_amount_btin(A4918,E4918,100000000)</f>
        <v>3.6963710500000002</v>
      </c>
      <c r="V4918" s="17">
        <f>[1]!s_dq_turn(A4918,E4918)</f>
        <v>4.7143005055873486</v>
      </c>
      <c r="W4918" s="2">
        <f>[1]!s_pq_amount(A4918,"20260101","",100000000)</f>
        <v>408.57414980999999</v>
      </c>
      <c r="X4918" s="2">
        <f>[1]!s_pq_avgamount(A4918,"20260101","",100000000)</f>
        <v>3.7143104528181823</v>
      </c>
      <c r="Y4918" s="17">
        <f>[1]!s_ipo_dilutedpe(A4918)</f>
        <v>27.44</v>
      </c>
      <c r="Z4918" s="12">
        <f>[1]!s_ipo_collection_total(A4918,100000000)</f>
        <v>8.5470000000000006</v>
      </c>
      <c r="AA4918" s="2">
        <f>[1]!s_val_pe_ttm(A4918,E4918)</f>
        <v>138.67314147949219</v>
      </c>
      <c r="AB4918" s="5">
        <f>[1]!s_info_zjtxornot1(A4918,"")</f>
        <v>0</v>
      </c>
      <c r="AC4918" s="22" t="str">
        <f>[1]!s_info_nature1(A4918,"")</f>
        <v>民营企业</v>
      </c>
      <c r="AD4918" s="6" t="str">
        <f>[1]!s_info_city(A4918)</f>
        <v>惠州市</v>
      </c>
      <c r="AE4918" s="6" t="str">
        <f>[1]!s_info_province(A4918)</f>
        <v>广东省</v>
      </c>
      <c r="AF4918">
        <v>114.412599</v>
      </c>
      <c r="AG4918">
        <v>23.079404</v>
      </c>
    </row>
    <row r="4919" spans="1:33" x14ac:dyDescent="0.3">
      <c r="A4919" s="12" t="s">
        <v>10010</v>
      </c>
      <c r="B4919" s="12" t="s">
        <v>10011</v>
      </c>
      <c r="C4919" s="16" t="str">
        <f>[1]!s_info_mkt(A4919)</f>
        <v>主板</v>
      </c>
      <c r="D4919" s="16" t="str">
        <f>[1]!s_ipo_listeddate(A4919)</f>
        <v>2015-05-13</v>
      </c>
      <c r="E4919" s="16" t="str">
        <f>[1]!lastradeday_s("000002","")</f>
        <v>2026-06-22</v>
      </c>
      <c r="F4919" s="16" t="str">
        <f>[1]!s_info_industry_csrc2023(A4919,"",3)</f>
        <v>化学原料和化学制品制造业</v>
      </c>
      <c r="G4919" s="16" t="str">
        <f>[1]!s_info_industry_csrc2023(A4919,"",1)</f>
        <v>制造业</v>
      </c>
      <c r="H4919" s="16">
        <f>[1]!s_is(A4919,83,"FY","YTD","20251231",1,"",100000000)</f>
        <v>35.323441500400001</v>
      </c>
      <c r="I4919" s="16">
        <f>[1]!s_is(A4919,83,"FY","YTD","20241231",1,"",100000000)</f>
        <v>46.426455044199997</v>
      </c>
      <c r="J4919" s="16">
        <f t="shared" si="228"/>
        <v>-0.23915273163176998</v>
      </c>
      <c r="K4919" s="16">
        <f>[1]!s_is(A4919,61,"FY","YTD","20251231",1,"",100000000)</f>
        <v>6.5690753316999997</v>
      </c>
      <c r="L4919" s="16">
        <f>[1]!s_is(A4919,61,"FY","YTD","20241231",1,"",100000000)</f>
        <v>7.7873789957000001</v>
      </c>
      <c r="M4919" s="16">
        <f t="shared" si="229"/>
        <v>-0.1564459190534733</v>
      </c>
      <c r="N4919" s="16">
        <f>[1]!s_fa_roe(A4919,"20251231")</f>
        <v>6.6406000000000001</v>
      </c>
      <c r="O4919" s="16">
        <f>[1]!s_stmnote_rdexp(A4919,"20251231",1,10000)</f>
        <v>15955.697328999999</v>
      </c>
      <c r="P4919" s="20">
        <f t="shared" si="230"/>
        <v>4.5170279710201273E-2</v>
      </c>
      <c r="Q4919" s="16">
        <f>[1]!s_margin_tradingbalance(A4919,"",10000)</f>
        <v>39051.331599999998</v>
      </c>
      <c r="R4919" s="16">
        <f>[1]!s_margin_seclendingbalance(A4919,"",10000)</f>
        <v>141.33600000000001</v>
      </c>
      <c r="S4919" s="17">
        <f>[1]!s_val_ev(A4919,"",100000000)</f>
        <v>99.219358604999996</v>
      </c>
      <c r="T4919" s="17">
        <f>[1]!share_freesharesmv(A4919,"",100000000)</f>
        <v>57.912129677999999</v>
      </c>
      <c r="U4919" s="17">
        <f>[1]!s_dq_amount_btin(A4919,E4919,100000000)</f>
        <v>2.5360287100000001</v>
      </c>
      <c r="V4919" s="17">
        <f>[1]!s_dq_turn(A4919,E4919)</f>
        <v>2.5969863897811476</v>
      </c>
      <c r="W4919" s="2">
        <f>[1]!s_pq_amount(A4919,"20260101","",100000000)</f>
        <v>320.69411284</v>
      </c>
      <c r="X4919" s="2">
        <f>[1]!s_pq_avgamount(A4919,"20260101","",100000000)</f>
        <v>2.9154010258181815</v>
      </c>
      <c r="Y4919" s="17">
        <f>[1]!s_ipo_dilutedpe(A4919)</f>
        <v>20.62</v>
      </c>
      <c r="Z4919" s="12">
        <f>[1]!s_ipo_collection_total(A4919,100000000)</f>
        <v>7.581366</v>
      </c>
      <c r="AA4919" s="2">
        <f>[1]!s_val_pe_ttm(A4919,E4919)</f>
        <v>15.188636779785156</v>
      </c>
      <c r="AB4919" s="5">
        <f>[1]!s_info_zjtxornot1(A4919,"")</f>
        <v>0</v>
      </c>
      <c r="AC4919" s="22" t="str">
        <f>[1]!s_info_nature1(A4919,"")</f>
        <v>民营企业</v>
      </c>
      <c r="AD4919" s="6" t="str">
        <f>[1]!s_info_city(A4919)</f>
        <v>广德市</v>
      </c>
      <c r="AE4919" s="6" t="str">
        <f>[1]!s_info_province(A4919)</f>
        <v>安徽省</v>
      </c>
      <c r="AF4919">
        <v>119.36471299999999</v>
      </c>
      <c r="AG4919">
        <v>30.89395</v>
      </c>
    </row>
    <row r="4920" spans="1:33" x14ac:dyDescent="0.3">
      <c r="A4920" s="12" t="s">
        <v>10012</v>
      </c>
      <c r="B4920" s="12" t="s">
        <v>10013</v>
      </c>
      <c r="C4920" s="16" t="str">
        <f>[1]!s_info_mkt(A4920)</f>
        <v>主板</v>
      </c>
      <c r="D4920" s="16" t="str">
        <f>[1]!s_ipo_listeddate(A4920)</f>
        <v>1996-07-31</v>
      </c>
      <c r="E4920" s="16" t="str">
        <f>[1]!lastradeday_s("000002","")</f>
        <v>2026-06-22</v>
      </c>
      <c r="F4920" s="16" t="str">
        <f>[1]!s_info_industry_csrc2023(A4920,"",3)</f>
        <v>农副食品加工业</v>
      </c>
      <c r="G4920" s="16" t="str">
        <f>[1]!s_info_industry_csrc2023(A4920,"",1)</f>
        <v>制造业</v>
      </c>
      <c r="H4920" s="16">
        <f>[1]!s_is(A4920,83,"FY","YTD","20251231",1,"",100000000)</f>
        <v>265.10979601630004</v>
      </c>
      <c r="I4920" s="16">
        <f>[1]!s_is(A4920,83,"FY","YTD","20241231",1,"",100000000)</f>
        <v>324.97400661770001</v>
      </c>
      <c r="J4920" s="16">
        <f t="shared" si="228"/>
        <v>-0.18421230431461655</v>
      </c>
      <c r="K4920" s="16">
        <f>[1]!s_is(A4920,61,"FY","YTD","20251231",1,"",100000000)</f>
        <v>9.5122573455000001</v>
      </c>
      <c r="L4920" s="16">
        <f>[1]!s_is(A4920,61,"FY","YTD","20241231",1,"",100000000)</f>
        <v>17.133471912600001</v>
      </c>
      <c r="M4920" s="16">
        <f t="shared" si="229"/>
        <v>-0.44481437305741511</v>
      </c>
      <c r="N4920" s="16">
        <f>[1]!s_fa_roe(A4920,"20251231")</f>
        <v>8.2935999999999996</v>
      </c>
      <c r="O4920" s="16">
        <f>[1]!s_stmnote_rdexp(A4920,"20251231",1,10000)</f>
        <v>5734.81</v>
      </c>
      <c r="P4920" s="20">
        <f t="shared" si="230"/>
        <v>2.1631829853799144E-3</v>
      </c>
      <c r="Q4920" s="16">
        <f>[1]!s_margin_tradingbalance(A4920,"",10000)</f>
        <v>197484.81880000001</v>
      </c>
      <c r="R4920" s="16">
        <f>[1]!s_margin_seclendingbalance(A4920,"",10000)</f>
        <v>646.4</v>
      </c>
      <c r="S4920" s="17">
        <f>[1]!s_val_ev(A4920,"",100000000)</f>
        <v>257.30344182840003</v>
      </c>
      <c r="T4920" s="17">
        <f>[1]!share_freesharesmv(A4920,"",100000000)</f>
        <v>126.77396314649999</v>
      </c>
      <c r="U4920" s="17">
        <f>[1]!s_dq_amount_btin(A4920,E4920,100000000)</f>
        <v>5.3249436799999996</v>
      </c>
      <c r="V4920" s="17">
        <f>[1]!s_dq_turn(A4920,E4920)</f>
        <v>2.0603014941927893</v>
      </c>
      <c r="W4920" s="2">
        <f>[1]!s_pq_amount(A4920,"20260101","",100000000)</f>
        <v>506.36897620000002</v>
      </c>
      <c r="X4920" s="2">
        <f>[1]!s_pq_avgamount(A4920,"20260101","",100000000)</f>
        <v>4.6033543290909096</v>
      </c>
      <c r="Y4920" s="17">
        <f>[1]!s_ipo_dilutedpe(A4920)</f>
        <v>17.649999999999999</v>
      </c>
      <c r="Z4920" s="12">
        <f>[1]!s_ipo_collection_total(A4920,100000000)</f>
        <v>1.0115000000000001</v>
      </c>
      <c r="AA4920" s="2">
        <f>[1]!s_val_pe_ttm(A4920,E4920)</f>
        <v>25.984416961669922</v>
      </c>
      <c r="AB4920" s="5">
        <f>[1]!s_info_zjtxornot1(A4920,"")</f>
        <v>0</v>
      </c>
      <c r="AC4920" s="22" t="str">
        <f>[1]!s_info_nature1(A4920,"")</f>
        <v>中央国有企业</v>
      </c>
      <c r="AD4920" s="6" t="str">
        <f>[1]!s_info_city(A4920)</f>
        <v>昌吉市</v>
      </c>
      <c r="AE4920" s="6" t="str">
        <f>[1]!s_info_province(A4920)</f>
        <v>新疆维吾尔自治区</v>
      </c>
      <c r="AF4920">
        <v>87.073617999999996</v>
      </c>
      <c r="AG4920">
        <v>44.175083000000001</v>
      </c>
    </row>
    <row r="4921" spans="1:33" x14ac:dyDescent="0.3">
      <c r="A4921" s="12" t="s">
        <v>483</v>
      </c>
      <c r="B4921" s="12" t="s">
        <v>484</v>
      </c>
      <c r="C4921" s="16" t="str">
        <f>[1]!s_info_mkt(A4921)</f>
        <v>北证</v>
      </c>
      <c r="D4921" s="16" t="str">
        <f>[1]!s_ipo_listeddate(A4921)</f>
        <v>2021-11-15</v>
      </c>
      <c r="E4921" s="16" t="str">
        <f>[1]!lastradeday_s("000002","")</f>
        <v>2026-06-22</v>
      </c>
      <c r="F4921" s="16" t="str">
        <f>[1]!s_info_industry_csrc2023(A4921,"",3)</f>
        <v>汽车制造业</v>
      </c>
      <c r="G4921" s="16" t="str">
        <f>[1]!s_info_industry_csrc2023(A4921,"",1)</f>
        <v>制造业</v>
      </c>
      <c r="H4921" s="16">
        <f>[1]!s_is(A4921,83,"FY","YTD","20251231",1,"",100000000)</f>
        <v>17.148426640299999</v>
      </c>
      <c r="I4921" s="16">
        <f>[1]!s_is(A4921,83,"FY","YTD","20241231",1,"",100000000)</f>
        <v>7.9955552555999994</v>
      </c>
      <c r="J4921" s="16">
        <f t="shared" si="228"/>
        <v>1.1447449354176409</v>
      </c>
      <c r="K4921" s="16">
        <f>[1]!s_is(A4921,61,"FY","YTD","20251231",1,"",100000000)</f>
        <v>-9.7954533800000007E-2</v>
      </c>
      <c r="L4921" s="16">
        <f>[1]!s_is(A4921,61,"FY","YTD","20241231",1,"",100000000)</f>
        <v>-0.56973055799999994</v>
      </c>
      <c r="M4921" s="16">
        <f t="shared" si="229"/>
        <v>0.82806866785614819</v>
      </c>
      <c r="N4921" s="16">
        <f>[1]!s_fa_roe(A4921,"20251231")</f>
        <v>-2.5276000000000001</v>
      </c>
      <c r="O4921" s="16">
        <f>[1]!s_stmnote_rdexp(A4921,"20251231",1,10000)</f>
        <v>9410.8887739999991</v>
      </c>
      <c r="P4921" s="20">
        <f t="shared" si="230"/>
        <v>5.4879021681696179E-2</v>
      </c>
      <c r="Q4921" s="16">
        <f>[1]!s_margin_tradingbalance(A4921,"",10000)</f>
        <v>694.22270000000003</v>
      </c>
      <c r="R4921" s="16">
        <f>[1]!s_margin_seclendingbalance(A4921,"",10000)</f>
        <v>0</v>
      </c>
      <c r="S4921" s="17">
        <f>[1]!s_val_ev(A4921,"",100000000)</f>
        <v>11.015901599999999</v>
      </c>
      <c r="T4921" s="17">
        <f>[1]!share_freesharesmv(A4921,"",100000000)</f>
        <v>3.8744636216000004</v>
      </c>
      <c r="U4921" s="17">
        <f>[1]!s_dq_amount_btin(A4921,E4921,100000000)</f>
        <v>0.13516797</v>
      </c>
      <c r="V4921" s="17">
        <f>[1]!s_dq_turn(A4921,E4921)</f>
        <v>1.3381160591492447</v>
      </c>
      <c r="W4921" s="2">
        <f>[1]!s_pq_amount(A4921,"20260101","",100000000)</f>
        <v>17.157767410000002</v>
      </c>
      <c r="X4921" s="2">
        <f>[1]!s_pq_avgamount(A4921,"20260101","",100000000)</f>
        <v>0.15597970372727274</v>
      </c>
      <c r="Y4921" s="17">
        <f>[1]!s_ipo_dilutedpe(A4921)</f>
        <v>13.6</v>
      </c>
      <c r="Z4921" s="12">
        <f>[1]!s_ipo_collection_total(A4921,100000000)</f>
        <v>1.7967599999999999</v>
      </c>
      <c r="AA4921" s="2">
        <f>[1]!s_val_pe_ttm(A4921,E4921)</f>
        <v>1005.2359008789063</v>
      </c>
      <c r="AB4921" s="5">
        <f>[1]!s_info_zjtxornot1(A4921,"")</f>
        <v>1</v>
      </c>
      <c r="AC4921" s="22" t="str">
        <f>[1]!s_info_nature1(A4921,"")</f>
        <v>民营企业</v>
      </c>
      <c r="AD4921" s="6" t="str">
        <f>[1]!s_info_city(A4921)</f>
        <v>南通市</v>
      </c>
      <c r="AE4921" s="6" t="str">
        <f>[1]!s_info_province(A4921)</f>
        <v>江苏省</v>
      </c>
      <c r="AF4921">
        <v>120.864608</v>
      </c>
      <c r="AG4921">
        <v>32.016212000000003</v>
      </c>
    </row>
    <row r="4922" spans="1:33" x14ac:dyDescent="0.3">
      <c r="A4922" s="12" t="s">
        <v>10014</v>
      </c>
      <c r="B4922" s="12" t="s">
        <v>10015</v>
      </c>
      <c r="C4922" s="16" t="str">
        <f>[1]!s_info_mkt(A4922)</f>
        <v>创业板</v>
      </c>
      <c r="D4922" s="16" t="str">
        <f>[1]!s_ipo_listeddate(A4922)</f>
        <v>2023-07-07</v>
      </c>
      <c r="E4922" s="16" t="str">
        <f>[1]!lastradeday_s("000002","")</f>
        <v>2026-06-22</v>
      </c>
      <c r="F4922" s="16" t="str">
        <f>[1]!s_info_industry_csrc2023(A4922,"",3)</f>
        <v>化学原料和化学制品制造业</v>
      </c>
      <c r="G4922" s="16" t="str">
        <f>[1]!s_info_industry_csrc2023(A4922,"",1)</f>
        <v>制造业</v>
      </c>
      <c r="H4922" s="16">
        <f>[1]!s_is(A4922,83,"FY","YTD","20251231",1,"",100000000)</f>
        <v>50.474646022100004</v>
      </c>
      <c r="I4922" s="16">
        <f>[1]!s_is(A4922,83,"FY","YTD","20241231",1,"",100000000)</f>
        <v>36.145221665699999</v>
      </c>
      <c r="J4922" s="16">
        <f t="shared" si="228"/>
        <v>0.39644035078633677</v>
      </c>
      <c r="K4922" s="16">
        <f>[1]!s_is(A4922,61,"FY","YTD","20251231",1,"",100000000)</f>
        <v>-1.8045339115999999</v>
      </c>
      <c r="L4922" s="16">
        <f>[1]!s_is(A4922,61,"FY","YTD","20241231",1,"",100000000)</f>
        <v>-2.6700744496</v>
      </c>
      <c r="M4922" s="16">
        <f t="shared" si="229"/>
        <v>0.32416344725131746</v>
      </c>
      <c r="N4922" s="16">
        <f>[1]!s_fa_roe(A4922,"20251231")</f>
        <v>-6.5559000000000003</v>
      </c>
      <c r="O4922" s="16">
        <f>[1]!s_stmnote_rdexp(A4922,"20251231",1,10000)</f>
        <v>18930.444952999998</v>
      </c>
      <c r="P4922" s="20">
        <f t="shared" si="230"/>
        <v>3.7504859260848351E-2</v>
      </c>
      <c r="Q4922" s="16">
        <f>[1]!s_margin_tradingbalance(A4922,"",10000)</f>
        <v>48211.144099999998</v>
      </c>
      <c r="R4922" s="16">
        <f>[1]!s_margin_seclendingbalance(A4922,"",10000)</f>
        <v>0</v>
      </c>
      <c r="S4922" s="17">
        <f>[1]!s_val_ev(A4922,"",100000000)</f>
        <v>180.1081069352</v>
      </c>
      <c r="T4922" s="17">
        <f>[1]!share_freesharesmv(A4922,"",100000000)</f>
        <v>68.869946018800007</v>
      </c>
      <c r="U4922" s="17">
        <f>[1]!s_dq_amount_btin(A4922,E4922,100000000)</f>
        <v>16.817129690000002</v>
      </c>
      <c r="V4922" s="17">
        <f>[1]!s_dq_turn(A4922,E4922)</f>
        <v>25.371427928853279</v>
      </c>
      <c r="W4922" s="2">
        <f>[1]!s_pq_amount(A4922,"20260101","",100000000)</f>
        <v>1320.1971318799999</v>
      </c>
      <c r="X4922" s="2">
        <f>[1]!s_pq_avgamount(A4922,"20260101","",100000000)</f>
        <v>12.001792108</v>
      </c>
      <c r="Y4922" s="17">
        <f>[1]!s_ipo_dilutedpe(A4922)</f>
        <v>16.23</v>
      </c>
      <c r="Z4922" s="12">
        <f>[1]!s_ipo_collection_total(A4922,100000000)</f>
        <v>11.142584920499999</v>
      </c>
      <c r="AA4922" s="2">
        <f>[1]!s_val_pe_ttm(A4922,E4922)</f>
        <v>563.7171630859375</v>
      </c>
      <c r="AB4922" s="5">
        <f>[1]!s_info_zjtxornot1(A4922,"")</f>
        <v>0</v>
      </c>
      <c r="AC4922" s="22" t="str">
        <f>[1]!s_info_nature1(A4922,"")</f>
        <v>民营企业</v>
      </c>
      <c r="AD4922" s="6" t="str">
        <f>[1]!s_info_city(A4922)</f>
        <v>东营市</v>
      </c>
      <c r="AE4922" s="6" t="str">
        <f>[1]!s_info_province(A4922)</f>
        <v>山东省</v>
      </c>
      <c r="AF4922">
        <v>118.66471</v>
      </c>
      <c r="AG4922">
        <v>37.434564000000002</v>
      </c>
    </row>
    <row r="4923" spans="1:33" x14ac:dyDescent="0.3">
      <c r="A4923" s="12" t="s">
        <v>10016</v>
      </c>
      <c r="B4923" s="12" t="s">
        <v>10017</v>
      </c>
      <c r="C4923" s="16" t="str">
        <f>[1]!s_info_mkt(A4923)</f>
        <v>主板</v>
      </c>
      <c r="D4923" s="16" t="str">
        <f>[1]!s_ipo_listeddate(A4923)</f>
        <v>2015-04-23</v>
      </c>
      <c r="E4923" s="16" t="str">
        <f>[1]!lastradeday_s("000002","")</f>
        <v>2026-06-22</v>
      </c>
      <c r="F4923" s="16" t="str">
        <f>[1]!s_info_industry_csrc2023(A4923,"",3)</f>
        <v>非金属矿物制品业</v>
      </c>
      <c r="G4923" s="16" t="str">
        <f>[1]!s_info_industry_csrc2023(A4923,"",1)</f>
        <v>制造业</v>
      </c>
      <c r="H4923" s="16">
        <f>[1]!s_is(A4923,83,"FY","YTD","20251231",1,"",100000000)</f>
        <v>3.5772772997000004</v>
      </c>
      <c r="I4923" s="16">
        <f>[1]!s_is(A4923,83,"FY","YTD","20241231",1,"",100000000)</f>
        <v>4.118485239</v>
      </c>
      <c r="J4923" s="16">
        <f t="shared" si="228"/>
        <v>-0.13140946437661849</v>
      </c>
      <c r="K4923" s="16">
        <f>[1]!s_is(A4923,61,"FY","YTD","20251231",1,"",100000000)</f>
        <v>-2.2247722580000002</v>
      </c>
      <c r="L4923" s="16">
        <f>[1]!s_is(A4923,61,"FY","YTD","20241231",1,"",100000000)</f>
        <v>-1.4707427466999998</v>
      </c>
      <c r="M4923" s="16">
        <f t="shared" si="229"/>
        <v>-0.51268620089534012</v>
      </c>
      <c r="N4923" s="16">
        <f>[1]!s_fa_roe(A4923,"20251231")</f>
        <v>0</v>
      </c>
      <c r="O4923" s="16">
        <f>[1]!s_stmnote_rdexp(A4923,"20251231",1,10000)</f>
        <v>1211.3875169999999</v>
      </c>
      <c r="P4923" s="20">
        <f t="shared" si="230"/>
        <v>3.386339429435873E-2</v>
      </c>
      <c r="Q4923" s="16">
        <f>[1]!s_margin_tradingbalance(A4923,"",10000)</f>
        <v>0</v>
      </c>
      <c r="R4923" s="16">
        <f>[1]!s_margin_seclendingbalance(A4923,"",10000)</f>
        <v>0</v>
      </c>
      <c r="S4923" s="17">
        <f>[1]!s_val_ev(A4923,"",100000000)</f>
        <v>19.260873814</v>
      </c>
      <c r="T4923" s="17">
        <f>[1]!share_freesharesmv(A4923,"",100000000)</f>
        <v>11.399949626799998</v>
      </c>
      <c r="U4923" s="17">
        <f>[1]!s_dq_amount_btin(A4923,E4923,100000000)</f>
        <v>0.64758950999999998</v>
      </c>
      <c r="V4923" s="17">
        <f>[1]!s_dq_turn(A4923,E4923)</f>
        <v>3.3857894501442063</v>
      </c>
      <c r="W4923" s="2">
        <f>[1]!s_pq_amount(A4923,"20260101","",100000000)</f>
        <v>70.042918790000002</v>
      </c>
      <c r="X4923" s="2">
        <f>[1]!s_pq_avgamount(A4923,"20260101","",100000000)</f>
        <v>0.64259558522935778</v>
      </c>
      <c r="Y4923" s="17">
        <f>[1]!s_ipo_dilutedpe(A4923)</f>
        <v>22.97</v>
      </c>
      <c r="Z4923" s="12">
        <f>[1]!s_ipo_collection_total(A4923,100000000)</f>
        <v>2.3047200000000001</v>
      </c>
      <c r="AA4923" s="2">
        <f>[1]!s_val_pe_ttm(A4923,E4923)</f>
        <v>-8.2198162078857422</v>
      </c>
      <c r="AB4923" s="5">
        <f>[1]!s_info_zjtxornot1(A4923,"")</f>
        <v>0</v>
      </c>
      <c r="AC4923" s="22" t="str">
        <f>[1]!s_info_nature1(A4923,"")</f>
        <v>民营企业</v>
      </c>
      <c r="AD4923" s="6" t="str">
        <f>[1]!s_info_city(A4923)</f>
        <v>荣成市</v>
      </c>
      <c r="AE4923" s="6" t="str">
        <f>[1]!s_info_province(A4923)</f>
        <v>山东省</v>
      </c>
      <c r="AF4923">
        <v>122.406926</v>
      </c>
      <c r="AG4923">
        <v>37.128686000000002</v>
      </c>
    </row>
    <row r="4924" spans="1:33" x14ac:dyDescent="0.3">
      <c r="A4924" s="12" t="s">
        <v>10018</v>
      </c>
      <c r="B4924" s="12" t="s">
        <v>10019</v>
      </c>
      <c r="C4924" s="16" t="str">
        <f>[1]!s_info_mkt(A4924)</f>
        <v>主板</v>
      </c>
      <c r="D4924" s="16" t="str">
        <f>[1]!s_ipo_listeddate(A4924)</f>
        <v>2001-12-06</v>
      </c>
      <c r="E4924" s="16" t="str">
        <f>[1]!lastradeday_s("000002","")</f>
        <v>2026-06-22</v>
      </c>
      <c r="F4924" s="16" t="str">
        <f>[1]!s_info_industry_csrc2023(A4924,"",3)</f>
        <v>电力、热力生产和供应业</v>
      </c>
      <c r="G4924" s="16" t="str">
        <f>[1]!s_info_industry_csrc2023(A4924,"",1)</f>
        <v>电力、热力、燃气及水生产和供应业</v>
      </c>
      <c r="H4924" s="16">
        <f>[1]!s_is(A4924,83,"FY","YTD","20251231",1,"",100000000)</f>
        <v>2292.8805795500002</v>
      </c>
      <c r="I4924" s="16">
        <f>[1]!s_is(A4924,83,"FY","YTD","20241231",1,"",100000000)</f>
        <v>2455.5092349800002</v>
      </c>
      <c r="J4924" s="16">
        <f t="shared" si="228"/>
        <v>-6.6230113539493374E-2</v>
      </c>
      <c r="K4924" s="16">
        <f>[1]!s_is(A4924,61,"FY","YTD","20251231",1,"",100000000)</f>
        <v>144.09553808999999</v>
      </c>
      <c r="L4924" s="16">
        <f>[1]!s_is(A4924,61,"FY","YTD","20241231",1,"",100000000)</f>
        <v>101.35493812999999</v>
      </c>
      <c r="M4924" s="16">
        <f t="shared" si="229"/>
        <v>0.42169232943717055</v>
      </c>
      <c r="N4924" s="16">
        <f>[1]!s_fa_roe(A4924,"20251231")</f>
        <v>10.296799999999999</v>
      </c>
      <c r="O4924" s="16">
        <f>[1]!s_stmnote_rdexp(A4924,"20251231",1,10000)</f>
        <v>204500</v>
      </c>
      <c r="P4924" s="20">
        <f t="shared" si="230"/>
        <v>8.9189119496199433E-3</v>
      </c>
      <c r="Q4924" s="16">
        <f>[1]!s_margin_tradingbalance(A4924,"",10000)</f>
        <v>115182.85550000001</v>
      </c>
      <c r="R4924" s="16">
        <f>[1]!s_margin_seclendingbalance(A4924,"",10000)</f>
        <v>811.75</v>
      </c>
      <c r="S4924" s="17">
        <f>[1]!s_val_ev(A4924,"",100000000)</f>
        <v>1113.4449495005044</v>
      </c>
      <c r="T4924" s="17">
        <f>[1]!share_freesharesmv(A4924,"",100000000)</f>
        <v>337.82127505439996</v>
      </c>
      <c r="U4924" s="17">
        <f>[1]!s_dq_amount_btin(A4924,E4924,100000000)</f>
        <v>14.12883701</v>
      </c>
      <c r="V4924" s="17">
        <f>[1]!s_dq_turn(A4924,E4924)</f>
        <v>1.6929900076590663</v>
      </c>
      <c r="W4924" s="2">
        <f>[1]!s_pq_amount(A4924,"20260101","",100000000)</f>
        <v>1236.9788573200001</v>
      </c>
      <c r="X4924" s="2">
        <f>[1]!s_pq_avgamount(A4924,"20260101","",100000000)</f>
        <v>11.245262339272728</v>
      </c>
      <c r="Y4924" s="17">
        <f>[1]!s_ipo_dilutedpe(A4924)</f>
        <v>16.899999999999999</v>
      </c>
      <c r="Z4924" s="12">
        <f>[1]!s_ipo_collection_total(A4924,100000000)</f>
        <v>27.824999999999999</v>
      </c>
      <c r="AA4924" s="2">
        <f>[1]!s_val_pe_ttm(A4924,E4924)</f>
        <v>8.7056674957275391</v>
      </c>
      <c r="AB4924" s="5">
        <f>[1]!s_info_zjtxornot1(A4924,"")</f>
        <v>0</v>
      </c>
      <c r="AC4924" s="22" t="str">
        <f>[1]!s_info_nature1(A4924,"")</f>
        <v>中央国有企业</v>
      </c>
      <c r="AD4924" s="6" t="str">
        <f>[1]!s_info_city(A4924)</f>
        <v>保定市</v>
      </c>
      <c r="AE4924" s="6" t="str">
        <f>[1]!s_info_province(A4924)</f>
        <v>河北省</v>
      </c>
      <c r="AF4924">
        <v>115.482331</v>
      </c>
      <c r="AG4924">
        <v>38.867657000000001</v>
      </c>
    </row>
    <row r="4925" spans="1:33" x14ac:dyDescent="0.3">
      <c r="A4925" s="12" t="s">
        <v>10020</v>
      </c>
      <c r="B4925" s="12" t="s">
        <v>10021</v>
      </c>
      <c r="C4925" s="16" t="str">
        <f>[1]!s_info_mkt(A4925)</f>
        <v>主板</v>
      </c>
      <c r="D4925" s="16" t="str">
        <f>[1]!s_ipo_listeddate(A4925)</f>
        <v>2014-07-03</v>
      </c>
      <c r="E4925" s="16" t="str">
        <f>[1]!lastradeday_s("000002","")</f>
        <v>2026-06-22</v>
      </c>
      <c r="F4925" s="16" t="str">
        <f>[1]!s_info_industry_csrc2023(A4925,"",3)</f>
        <v>酒、饮料和精制茶制造业</v>
      </c>
      <c r="G4925" s="16" t="str">
        <f>[1]!s_info_industry_csrc2023(A4925,"",1)</f>
        <v>制造业</v>
      </c>
      <c r="H4925" s="16">
        <f>[1]!s_is(A4925,83,"FY","YTD","20251231",1,"",100000000)</f>
        <v>101.8211633395</v>
      </c>
      <c r="I4925" s="16">
        <f>[1]!s_is(A4925,83,"FY","YTD","20241231",1,"",100000000)</f>
        <v>115.45705180799999</v>
      </c>
      <c r="J4925" s="16">
        <f t="shared" si="228"/>
        <v>-0.11810355673359707</v>
      </c>
      <c r="K4925" s="16">
        <f>[1]!s_is(A4925,61,"FY","YTD","20251231",1,"",100000000)</f>
        <v>26.036906657900001</v>
      </c>
      <c r="L4925" s="16">
        <f>[1]!s_is(A4925,61,"FY","YTD","20241231",1,"",100000000)</f>
        <v>34.119252686100005</v>
      </c>
      <c r="M4925" s="16">
        <f t="shared" si="229"/>
        <v>-0.23688520093210325</v>
      </c>
      <c r="N4925" s="16">
        <f>[1]!s_fa_roe(A4925,"20251231")</f>
        <v>16.264800000000001</v>
      </c>
      <c r="O4925" s="16">
        <f>[1]!s_stmnote_rdexp(A4925,"20251231",1,10000)</f>
        <v>5023.0878229999998</v>
      </c>
      <c r="P4925" s="20">
        <f t="shared" si="230"/>
        <v>4.9332453669298903E-3</v>
      </c>
      <c r="Q4925" s="16">
        <f>[1]!s_margin_tradingbalance(A4925,"",10000)</f>
        <v>36883.785400000001</v>
      </c>
      <c r="R4925" s="16">
        <f>[1]!s_margin_seclendingbalance(A4925,"",10000)</f>
        <v>312.21120000000002</v>
      </c>
      <c r="S4925" s="17">
        <f>[1]!s_val_ev(A4925,"",100000000)</f>
        <v>304.21920902799997</v>
      </c>
      <c r="T4925" s="17">
        <f>[1]!share_freesharesmv(A4925,"",100000000)</f>
        <v>164.277456172</v>
      </c>
      <c r="U4925" s="17">
        <f>[1]!s_dq_amount_btin(A4925,E4925,100000000)</f>
        <v>3.4860731700000001</v>
      </c>
      <c r="V4925" s="17">
        <f>[1]!s_dq_turn(A4925,E4925)</f>
        <v>1.1533363469093323</v>
      </c>
      <c r="W4925" s="2">
        <f>[1]!s_pq_amount(A4925,"20260101","",100000000)</f>
        <v>347.02062964999999</v>
      </c>
      <c r="X4925" s="2">
        <f>[1]!s_pq_avgamount(A4925,"20260101","",100000000)</f>
        <v>3.1547329968181819</v>
      </c>
      <c r="Y4925" s="17">
        <f>[1]!s_ipo_dilutedpe(A4925)</f>
        <v>12.54</v>
      </c>
      <c r="Z4925" s="12">
        <f>[1]!s_ipo_collection_total(A4925,100000000)</f>
        <v>8.7697400000000005</v>
      </c>
      <c r="AA4925" s="2">
        <f>[1]!s_val_pe_ttm(A4925,E4925)</f>
        <v>12.975516319274902</v>
      </c>
      <c r="AB4925" s="5">
        <f>[1]!s_info_zjtxornot1(A4925,"")</f>
        <v>0</v>
      </c>
      <c r="AC4925" s="22" t="str">
        <f>[1]!s_info_nature1(A4925,"")</f>
        <v>地方国有企业</v>
      </c>
      <c r="AD4925" s="6" t="str">
        <f>[1]!s_info_city(A4925)</f>
        <v>淮安市</v>
      </c>
      <c r="AE4925" s="6" t="str">
        <f>[1]!s_info_province(A4925)</f>
        <v>江苏省</v>
      </c>
      <c r="AF4925">
        <v>119.021265</v>
      </c>
      <c r="AG4925">
        <v>33.597506000000003</v>
      </c>
    </row>
    <row r="4926" spans="1:33" x14ac:dyDescent="0.3">
      <c r="A4926" s="12" t="s">
        <v>10022</v>
      </c>
      <c r="B4926" s="12" t="s">
        <v>10023</v>
      </c>
      <c r="C4926" s="16" t="str">
        <f>[1]!s_info_mkt(A4926)</f>
        <v>主板</v>
      </c>
      <c r="D4926" s="16" t="str">
        <f>[1]!s_ipo_listeddate(A4926)</f>
        <v>2007-12-21</v>
      </c>
      <c r="E4926" s="16" t="str">
        <f>[1]!lastradeday_s("000002","")</f>
        <v>2026-06-22</v>
      </c>
      <c r="F4926" s="16" t="str">
        <f>[1]!s_info_industry_csrc2023(A4926,"",3)</f>
        <v>土木工程建筑业</v>
      </c>
      <c r="G4926" s="16" t="str">
        <f>[1]!s_info_industry_csrc2023(A4926,"",1)</f>
        <v>建筑业</v>
      </c>
      <c r="H4926" s="16">
        <f>[1]!s_is(A4926,83,"FY","YTD","20251231",1,"",100000000)</f>
        <v>5.1275341351999995</v>
      </c>
      <c r="I4926" s="16">
        <f>[1]!s_is(A4926,83,"FY","YTD","20241231",1,"",100000000)</f>
        <v>6.0350527158</v>
      </c>
      <c r="J4926" s="16">
        <f t="shared" si="228"/>
        <v>-0.15037459046945556</v>
      </c>
      <c r="K4926" s="16">
        <f>[1]!s_is(A4926,61,"FY","YTD","20251231",1,"",100000000)</f>
        <v>-0.24873175350000001</v>
      </c>
      <c r="L4926" s="16">
        <f>[1]!s_is(A4926,61,"FY","YTD","20241231",1,"",100000000)</f>
        <v>-0.8773251312</v>
      </c>
      <c r="M4926" s="16">
        <f t="shared" si="229"/>
        <v>0.71648851189320639</v>
      </c>
      <c r="N4926" s="16">
        <f>[1]!s_fa_roe(A4926,"20251231")</f>
        <v>-4.0022000000000002</v>
      </c>
      <c r="O4926" s="16">
        <f>[1]!s_stmnote_rdexp(A4926,"20251231",1,10000)</f>
        <v>21.701198000000002</v>
      </c>
      <c r="P4926" s="20">
        <f t="shared" si="230"/>
        <v>4.2322873778691174E-4</v>
      </c>
      <c r="Q4926" s="16">
        <f>[1]!s_margin_tradingbalance(A4926,"",10000)</f>
        <v>0</v>
      </c>
      <c r="R4926" s="16">
        <f>[1]!s_margin_seclendingbalance(A4926,"",10000)</f>
        <v>0</v>
      </c>
      <c r="S4926" s="17">
        <f>[1]!s_val_ev(A4926,"",100000000)</f>
        <v>27.969786022000005</v>
      </c>
      <c r="T4926" s="17">
        <f>[1]!share_freesharesmv(A4926,"",100000000)</f>
        <v>9.4884826659999995</v>
      </c>
      <c r="U4926" s="17">
        <f>[1]!s_dq_amount_btin(A4926,E4926,100000000)</f>
        <v>0.31056086999999999</v>
      </c>
      <c r="V4926" s="17">
        <f>[1]!s_dq_turn(A4926,E4926)</f>
        <v>2.5839192417848276</v>
      </c>
      <c r="W4926" s="2">
        <f>[1]!s_pq_amount(A4926,"20260101","",100000000)</f>
        <v>21.987366529999999</v>
      </c>
      <c r="X4926" s="2">
        <f>[1]!s_pq_avgamount(A4926,"20260101","",100000000)</f>
        <v>0.20171895899082568</v>
      </c>
      <c r="Y4926" s="17">
        <f>[1]!s_ipo_dilutedpe(A4926)</f>
        <v>29.98</v>
      </c>
      <c r="Z4926" s="12">
        <f>[1]!s_ipo_collection_total(A4926,100000000)</f>
        <v>3.4628999999999999</v>
      </c>
      <c r="AA4926" s="2">
        <f>[1]!s_val_pe_ttm(A4926,E4926)</f>
        <v>-297.00186157226563</v>
      </c>
      <c r="AB4926" s="5">
        <f>[1]!s_info_zjtxornot1(A4926,"")</f>
        <v>0</v>
      </c>
      <c r="AC4926" s="22" t="str">
        <f>[1]!s_info_nature1(A4926,"")</f>
        <v>地方国有企业</v>
      </c>
      <c r="AD4926" s="6" t="str">
        <f>[1]!s_info_city(A4926)</f>
        <v>昆明市</v>
      </c>
      <c r="AE4926" s="6" t="str">
        <f>[1]!s_info_province(A4926)</f>
        <v>云南省</v>
      </c>
      <c r="AF4926">
        <v>102.71225099999999</v>
      </c>
      <c r="AG4926">
        <v>25.040609</v>
      </c>
    </row>
    <row r="4927" spans="1:33" x14ac:dyDescent="0.3">
      <c r="A4927" s="12" t="s">
        <v>10024</v>
      </c>
      <c r="B4927" s="12" t="s">
        <v>10025</v>
      </c>
      <c r="C4927" s="16" t="str">
        <f>[1]!s_info_mkt(A4927)</f>
        <v>主板</v>
      </c>
      <c r="D4927" s="16" t="str">
        <f>[1]!s_ipo_listeddate(A4927)</f>
        <v>2006-08-18</v>
      </c>
      <c r="E4927" s="16" t="str">
        <f>[1]!lastradeday_s("000002","")</f>
        <v>2026-06-22</v>
      </c>
      <c r="F4927" s="16" t="str">
        <f>[1]!s_info_industry_csrc2023(A4927,"",3)</f>
        <v>航空运输业</v>
      </c>
      <c r="G4927" s="16" t="str">
        <f>[1]!s_info_industry_csrc2023(A4927,"",1)</f>
        <v>交通运输、仓储和邮政业</v>
      </c>
      <c r="H4927" s="16">
        <f>[1]!s_is(A4927,83,"FY","YTD","20251231",1,"",100000000)</f>
        <v>1714.84646</v>
      </c>
      <c r="I4927" s="16">
        <f>[1]!s_is(A4927,83,"FY","YTD","20241231",1,"",100000000)</f>
        <v>1666.9888000000001</v>
      </c>
      <c r="J4927" s="16">
        <f t="shared" si="228"/>
        <v>2.8709047115373476E-2</v>
      </c>
      <c r="K4927" s="16">
        <f>[1]!s_is(A4927,61,"FY","YTD","20251231",1,"",100000000)</f>
        <v>-17.70393</v>
      </c>
      <c r="L4927" s="16">
        <f>[1]!s_is(A4927,61,"FY","YTD","20241231",1,"",100000000)</f>
        <v>-2.3730500000000001</v>
      </c>
      <c r="M4927" s="16">
        <f t="shared" si="229"/>
        <v>-6.4604117064537201</v>
      </c>
      <c r="N4927" s="16">
        <f>[1]!s_fa_roe(A4927,"20251231")</f>
        <v>-4.0373999999999999</v>
      </c>
      <c r="O4927" s="16">
        <f>[1]!s_stmnote_rdexp(A4927,"20251231",1,10000)</f>
        <v>66397.5</v>
      </c>
      <c r="P4927" s="20">
        <f t="shared" si="230"/>
        <v>3.8719209881915612E-3</v>
      </c>
      <c r="Q4927" s="16">
        <f>[1]!s_margin_tradingbalance(A4927,"",10000)</f>
        <v>96227.701100000006</v>
      </c>
      <c r="R4927" s="16">
        <f>[1]!s_margin_seclendingbalance(A4927,"",10000)</f>
        <v>517.7328</v>
      </c>
      <c r="S4927" s="17">
        <f>[1]!s_val_ev(A4927,"",100000000)</f>
        <v>1158.9106404619115</v>
      </c>
      <c r="T4927" s="17">
        <f>[1]!share_freesharesmv(A4927,"",100000000)</f>
        <v>231.80961183400001</v>
      </c>
      <c r="U4927" s="17">
        <f>[1]!s_dq_amount_btin(A4927,E4927,100000000)</f>
        <v>7.0436517800000003</v>
      </c>
      <c r="V4927" s="17">
        <f>[1]!s_dq_turn(A4927,E4927)</f>
        <v>0.99547329623271763</v>
      </c>
      <c r="W4927" s="2">
        <f>[1]!s_pq_amount(A4927,"20260101","",100000000)</f>
        <v>851.75103098</v>
      </c>
      <c r="X4927" s="2">
        <f>[1]!s_pq_avgamount(A4927,"20260101","",100000000)</f>
        <v>7.7431911907272735</v>
      </c>
      <c r="Y4927" s="17">
        <f>[1]!s_ipo_dilutedpe(A4927)</f>
        <v>18.670000000000002</v>
      </c>
      <c r="Z4927" s="12">
        <f>[1]!s_ipo_collection_total(A4927,100000000)</f>
        <v>45.892000000000003</v>
      </c>
      <c r="AA4927" s="2">
        <f>[1]!s_val_pe_ttm(A4927,E4927)</f>
        <v>63.920143127441406</v>
      </c>
      <c r="AB4927" s="5">
        <f>[1]!s_info_zjtxornot1(A4927,"")</f>
        <v>1</v>
      </c>
      <c r="AC4927" s="22" t="str">
        <f>[1]!s_info_nature1(A4927,"")</f>
        <v>中央国有企业</v>
      </c>
      <c r="AD4927" s="6" t="str">
        <f>[1]!s_info_city(A4927)</f>
        <v>北京市</v>
      </c>
      <c r="AE4927" s="6" t="str">
        <f>[1]!s_info_province(A4927)</f>
        <v>北京</v>
      </c>
      <c r="AF4927">
        <v>116.40528500000001</v>
      </c>
      <c r="AG4927">
        <v>39.904989</v>
      </c>
    </row>
    <row r="4928" spans="1:33" x14ac:dyDescent="0.3">
      <c r="A4928" s="12" t="s">
        <v>10026</v>
      </c>
      <c r="B4928" s="12" t="s">
        <v>10027</v>
      </c>
      <c r="C4928" s="16" t="str">
        <f>[1]!s_info_mkt(A4928)</f>
        <v>主板</v>
      </c>
      <c r="D4928" s="16" t="str">
        <f>[1]!s_ipo_listeddate(A4928)</f>
        <v>1998-01-07</v>
      </c>
      <c r="E4928" s="16" t="str">
        <f>[1]!lastradeday_s("000002","")</f>
        <v>2026-06-22</v>
      </c>
      <c r="F4928" s="16" t="str">
        <f>[1]!s_info_industry_csrc2023(A4928,"",3)</f>
        <v>煤炭开采和洗选业</v>
      </c>
      <c r="G4928" s="16" t="str">
        <f>[1]!s_info_industry_csrc2023(A4928,"",1)</f>
        <v>采矿业</v>
      </c>
      <c r="H4928" s="16">
        <f>[1]!s_is(A4928,83,"FY","YTD","20251231",1,"",100000000)</f>
        <v>35.522736586500002</v>
      </c>
      <c r="I4928" s="16">
        <f>[1]!s_is(A4928,83,"FY","YTD","20241231",1,"",100000000)</f>
        <v>42.049163228899999</v>
      </c>
      <c r="J4928" s="16">
        <f t="shared" si="228"/>
        <v>-0.15520942965910067</v>
      </c>
      <c r="K4928" s="16">
        <f>[1]!s_is(A4928,61,"FY","YTD","20251231",1,"",100000000)</f>
        <v>-9.2748367771000009</v>
      </c>
      <c r="L4928" s="16">
        <f>[1]!s_is(A4928,61,"FY","YTD","20241231",1,"",100000000)</f>
        <v>2.8266278808999998</v>
      </c>
      <c r="M4928" s="16">
        <f t="shared" si="229"/>
        <v>-4.2812372791521778</v>
      </c>
      <c r="N4928" s="16">
        <f>[1]!s_fa_roe(A4928,"20251231")</f>
        <v>-65.864599999999996</v>
      </c>
      <c r="O4928" s="16">
        <f>[1]!s_stmnote_rdexp(A4928,"20251231",1,10000)</f>
        <v>7713.9521260000001</v>
      </c>
      <c r="P4928" s="20">
        <f t="shared" si="230"/>
        <v>2.1715534520309443E-2</v>
      </c>
      <c r="Q4928" s="16">
        <f>[1]!s_margin_tradingbalance(A4928,"",10000)</f>
        <v>16109.761</v>
      </c>
      <c r="R4928" s="16">
        <f>[1]!s_margin_seclendingbalance(A4928,"",10000)</f>
        <v>22.929600000000001</v>
      </c>
      <c r="S4928" s="17">
        <f>[1]!s_val_ev(A4928,"",100000000)</f>
        <v>50.442258373199998</v>
      </c>
      <c r="T4928" s="17">
        <f>[1]!share_freesharesmv(A4928,"",100000000)</f>
        <v>24.2592721812</v>
      </c>
      <c r="U4928" s="17">
        <f>[1]!s_dq_amount_btin(A4928,E4928,100000000)</f>
        <v>2.7481576400000001</v>
      </c>
      <c r="V4928" s="17">
        <f>[1]!s_dq_turn(A4928,E4928)</f>
        <v>5.553907372014983</v>
      </c>
      <c r="W4928" s="2">
        <f>[1]!s_pq_amount(A4928,"20260101","",100000000)</f>
        <v>462.67646872</v>
      </c>
      <c r="X4928" s="2">
        <f>[1]!s_pq_avgamount(A4928,"20260101","",100000000)</f>
        <v>4.2061497156363634</v>
      </c>
      <c r="Y4928" s="17">
        <f>[1]!s_ipo_dilutedpe(A4928)</f>
        <v>0</v>
      </c>
      <c r="Z4928" s="12">
        <f>[1]!s_ipo_collection_total(A4928,100000000)</f>
        <v>4.4000000000000004</v>
      </c>
      <c r="AA4928" s="2">
        <f>[1]!s_val_pe_ttm(A4928,E4928)</f>
        <v>-4.746150016784668</v>
      </c>
      <c r="AB4928" s="5">
        <f>[1]!s_info_zjtxornot1(A4928,"")</f>
        <v>0</v>
      </c>
      <c r="AC4928" s="22" t="str">
        <f>[1]!s_info_nature1(A4928,"")</f>
        <v>地方国有企业</v>
      </c>
      <c r="AD4928" s="6" t="str">
        <f>[1]!s_info_city(A4928)</f>
        <v>郑州市</v>
      </c>
      <c r="AE4928" s="6" t="str">
        <f>[1]!s_info_province(A4928)</f>
        <v>河南省</v>
      </c>
      <c r="AF4928">
        <v>113.665412</v>
      </c>
      <c r="AG4928">
        <v>34.757975000000002</v>
      </c>
    </row>
    <row r="4929" spans="1:33" x14ac:dyDescent="0.3">
      <c r="A4929" s="12" t="s">
        <v>10028</v>
      </c>
      <c r="B4929" s="12" t="s">
        <v>10029</v>
      </c>
      <c r="C4929" s="16" t="str">
        <f>[1]!s_info_mkt(A4929)</f>
        <v>主板</v>
      </c>
      <c r="D4929" s="16" t="str">
        <f>[1]!s_ipo_listeddate(A4929)</f>
        <v>2011-08-10</v>
      </c>
      <c r="E4929" s="16" t="str">
        <f>[1]!lastradeday_s("000002","")</f>
        <v>2026-06-22</v>
      </c>
      <c r="F4929" s="16" t="str">
        <f>[1]!s_info_industry_csrc2023(A4929,"",3)</f>
        <v>教育</v>
      </c>
      <c r="G4929" s="16" t="str">
        <f>[1]!s_info_industry_csrc2023(A4929,"",1)</f>
        <v>教育</v>
      </c>
      <c r="H4929" s="16">
        <f>[1]!s_is(A4929,83,"FY","YTD","20251231",1,"",100000000)</f>
        <v>22.369318670799998</v>
      </c>
      <c r="I4929" s="16">
        <f>[1]!s_is(A4929,83,"FY","YTD","20241231",1,"",100000000)</f>
        <v>26.266254143400001</v>
      </c>
      <c r="J4929" s="16">
        <f t="shared" si="228"/>
        <v>-0.14836281760333148</v>
      </c>
      <c r="K4929" s="16">
        <f>[1]!s_is(A4929,61,"FY","YTD","20251231",1,"",100000000)</f>
        <v>0.48891366060000002</v>
      </c>
      <c r="L4929" s="16">
        <f>[1]!s_is(A4929,61,"FY","YTD","20241231",1,"",100000000)</f>
        <v>1.8367887899999999</v>
      </c>
      <c r="M4929" s="16">
        <f t="shared" si="229"/>
        <v>-0.73382151325085121</v>
      </c>
      <c r="N4929" s="16">
        <f>[1]!s_fa_roe(A4929,"20251231")</f>
        <v>6.5997000000000003</v>
      </c>
      <c r="O4929" s="16">
        <f>[1]!s_stmnote_rdexp(A4929,"20251231",1,10000)</f>
        <v>18199.089258</v>
      </c>
      <c r="P4929" s="20">
        <f t="shared" si="230"/>
        <v>8.1357369555275519E-2</v>
      </c>
      <c r="Q4929" s="16">
        <f>[1]!s_margin_tradingbalance(A4929,"",10000)</f>
        <v>100030.4598</v>
      </c>
      <c r="R4929" s="16">
        <f>[1]!s_margin_seclendingbalance(A4929,"",10000)</f>
        <v>283.44200000000001</v>
      </c>
      <c r="S4929" s="17">
        <f>[1]!s_val_ev(A4929,"",100000000)</f>
        <v>119.6475481466</v>
      </c>
      <c r="T4929" s="17">
        <f>[1]!share_freesharesmv(A4929,"",100000000)</f>
        <v>100.7258011564</v>
      </c>
      <c r="U4929" s="17">
        <f>[1]!s_dq_amount_btin(A4929,E4929,100000000)</f>
        <v>4.0539323600000001</v>
      </c>
      <c r="V4929" s="17">
        <f>[1]!s_dq_turn(A4929,E4929)</f>
        <v>3.8609261724639667</v>
      </c>
      <c r="W4929" s="2">
        <f>[1]!s_pq_amount(A4929,"20260101","",100000000)</f>
        <v>573.53221651000001</v>
      </c>
      <c r="X4929" s="2">
        <f>[1]!s_pq_avgamount(A4929,"20260101","",100000000)</f>
        <v>5.2139292410000007</v>
      </c>
      <c r="Y4929" s="17">
        <f>[1]!s_ipo_dilutedpe(A4929)</f>
        <v>26.61</v>
      </c>
      <c r="Z4929" s="12">
        <f>[1]!s_ipo_collection_total(A4929,100000000)</f>
        <v>4.9169999999999998</v>
      </c>
      <c r="AA4929" s="2">
        <f>[1]!s_val_pe_ttm(A4929,E4929)</f>
        <v>212.80830383300781</v>
      </c>
      <c r="AB4929" s="5">
        <f>[1]!s_info_zjtxornot1(A4929,"")</f>
        <v>0</v>
      </c>
      <c r="AC4929" s="22" t="str">
        <f>[1]!s_info_nature1(A4929,"")</f>
        <v>民营企业</v>
      </c>
      <c r="AD4929" s="6" t="str">
        <f>[1]!s_info_city(A4929)</f>
        <v>芜湖市</v>
      </c>
      <c r="AE4929" s="6" t="str">
        <f>[1]!s_info_province(A4929)</f>
        <v>安徽省</v>
      </c>
      <c r="AF4929">
        <v>118.376451</v>
      </c>
      <c r="AG4929">
        <v>31.326319000000002</v>
      </c>
    </row>
    <row r="4930" spans="1:33" x14ac:dyDescent="0.3">
      <c r="A4930" s="12" t="s">
        <v>10030</v>
      </c>
      <c r="B4930" s="12" t="s">
        <v>10031</v>
      </c>
      <c r="C4930" s="16" t="str">
        <f>[1]!s_info_mkt(A4930)</f>
        <v>创业板</v>
      </c>
      <c r="D4930" s="16" t="str">
        <f>[1]!s_ipo_listeddate(A4930)</f>
        <v>2021-02-03</v>
      </c>
      <c r="E4930" s="16" t="str">
        <f>[1]!lastradeday_s("000002","")</f>
        <v>2026-06-22</v>
      </c>
      <c r="F4930" s="16" t="str">
        <f>[1]!s_info_industry_csrc2023(A4930,"",3)</f>
        <v>计算机、通信和其他电子设备制造业</v>
      </c>
      <c r="G4930" s="16" t="str">
        <f>[1]!s_info_industry_csrc2023(A4930,"",1)</f>
        <v>制造业</v>
      </c>
      <c r="H4930" s="16">
        <f>[1]!s_is(A4930,83,"FY","YTD","20251231",1,"",100000000)</f>
        <v>7.9258163228999994</v>
      </c>
      <c r="I4930" s="16">
        <f>[1]!s_is(A4930,83,"FY","YTD","20241231",1,"",100000000)</f>
        <v>4.5724720335000004</v>
      </c>
      <c r="J4930" s="16">
        <f t="shared" si="228"/>
        <v>0.73337666470825424</v>
      </c>
      <c r="K4930" s="16">
        <f>[1]!s_is(A4930,61,"FY","YTD","20251231",1,"",100000000)</f>
        <v>0.88527983329999993</v>
      </c>
      <c r="L4930" s="16">
        <f>[1]!s_is(A4930,61,"FY","YTD","20241231",1,"",100000000)</f>
        <v>0.20626876370000002</v>
      </c>
      <c r="M4930" s="16">
        <f t="shared" si="229"/>
        <v>3.2918754028485013</v>
      </c>
      <c r="N4930" s="16">
        <f>[1]!s_fa_roe(A4930,"20251231")</f>
        <v>7.8785999999999996</v>
      </c>
      <c r="O4930" s="16">
        <f>[1]!s_stmnote_rdexp(A4930,"20251231",1,10000)</f>
        <v>3063.2688399999997</v>
      </c>
      <c r="P4930" s="20">
        <f t="shared" si="230"/>
        <v>3.8649253467422921E-2</v>
      </c>
      <c r="Q4930" s="16">
        <f>[1]!s_margin_tradingbalance(A4930,"",10000)</f>
        <v>24569.456399999999</v>
      </c>
      <c r="R4930" s="16">
        <f>[1]!s_margin_seclendingbalance(A4930,"",10000)</f>
        <v>14.926500000000001</v>
      </c>
      <c r="S4930" s="17">
        <f>[1]!s_val_ev(A4930,"",100000000)</f>
        <v>35.623099519999997</v>
      </c>
      <c r="T4930" s="17">
        <f>[1]!share_freesharesmv(A4930,"",100000000)</f>
        <v>19.966237759999999</v>
      </c>
      <c r="U4930" s="17">
        <f>[1]!s_dq_amount_btin(A4930,E4930,100000000)</f>
        <v>0.94385744999999999</v>
      </c>
      <c r="V4930" s="17">
        <f>[1]!s_dq_turn(A4930,E4930)</f>
        <v>3.8208204751983406</v>
      </c>
      <c r="W4930" s="2">
        <f>[1]!s_pq_amount(A4930,"20260101","",100000000)</f>
        <v>156.54705866</v>
      </c>
      <c r="X4930" s="2">
        <f>[1]!s_pq_avgamount(A4930,"20260101","",100000000)</f>
        <v>1.4231550787272726</v>
      </c>
      <c r="Y4930" s="17">
        <f>[1]!s_ipo_dilutedpe(A4930)</f>
        <v>19.93</v>
      </c>
      <c r="Z4930" s="12">
        <f>[1]!s_ipo_collection_total(A4930,100000000)</f>
        <v>3.7777795748000003</v>
      </c>
      <c r="AA4930" s="2">
        <f>[1]!s_val_pe_ttm(A4930,E4930)</f>
        <v>54.767200469970703</v>
      </c>
      <c r="AB4930" s="5">
        <f>[1]!s_info_zjtxornot1(A4930,"")</f>
        <v>0</v>
      </c>
      <c r="AC4930" s="22" t="str">
        <f>[1]!s_info_nature1(A4930,"")</f>
        <v>民营企业</v>
      </c>
      <c r="AD4930" s="6" t="str">
        <f>[1]!s_info_city(A4930)</f>
        <v>深圳市</v>
      </c>
      <c r="AE4930" s="6" t="str">
        <f>[1]!s_info_province(A4930)</f>
        <v>广东省</v>
      </c>
      <c r="AF4930">
        <v>114.085947</v>
      </c>
      <c r="AG4930">
        <v>22.547000000000001</v>
      </c>
    </row>
    <row r="4931" spans="1:33" x14ac:dyDescent="0.3">
      <c r="A4931" s="12" t="s">
        <v>485</v>
      </c>
      <c r="B4931" s="12" t="s">
        <v>486</v>
      </c>
      <c r="C4931" s="16" t="str">
        <f>[1]!s_info_mkt(A4931)</f>
        <v>北证</v>
      </c>
      <c r="D4931" s="16" t="str">
        <f>[1]!s_ipo_listeddate(A4931)</f>
        <v>2020-07-27</v>
      </c>
      <c r="E4931" s="16" t="str">
        <f>[1]!lastradeday_s("000002","")</f>
        <v>2026-06-22</v>
      </c>
      <c r="F4931" s="16" t="str">
        <f>[1]!s_info_industry_csrc2023(A4931,"",3)</f>
        <v>电信、广播电视和卫星传输服务</v>
      </c>
      <c r="G4931" s="16" t="str">
        <f>[1]!s_info_industry_csrc2023(A4931,"",1)</f>
        <v>信息传输、软件和信息技术服务业</v>
      </c>
      <c r="H4931" s="16">
        <f>[1]!s_is(A4931,83,"FY","YTD","20251231",1,"",100000000)</f>
        <v>3.9644139635000002</v>
      </c>
      <c r="I4931" s="16">
        <f>[1]!s_is(A4931,83,"FY","YTD","20241231",1,"",100000000)</f>
        <v>6.4505858857000007</v>
      </c>
      <c r="J4931" s="16">
        <f t="shared" ref="J4931:J4994" si="231">H4931/I4931-1</f>
        <v>-0.38541800175259699</v>
      </c>
      <c r="K4931" s="16">
        <f>[1]!s_is(A4931,61,"FY","YTD","20251231",1,"",100000000)</f>
        <v>0.10071387750000001</v>
      </c>
      <c r="L4931" s="16">
        <f>[1]!s_is(A4931,61,"FY","YTD","20241231",1,"",100000000)</f>
        <v>-0.2408972127</v>
      </c>
      <c r="M4931" s="16">
        <f t="shared" ref="M4931:M4994" si="232">(K4931-L4931)/ABS(L4931)</f>
        <v>1.4180782183869578</v>
      </c>
      <c r="N4931" s="16">
        <f>[1]!s_fa_roe(A4931,"20251231")</f>
        <v>1.5739000000000001</v>
      </c>
      <c r="O4931" s="16">
        <f>[1]!s_stmnote_rdexp(A4931,"20251231",1,10000)</f>
        <v>2685.092255</v>
      </c>
      <c r="P4931" s="20">
        <f t="shared" ref="P4931:P4994" si="233">O4931/H4931/10000</f>
        <v>6.7729865743623163E-2</v>
      </c>
      <c r="Q4931" s="16">
        <f>[1]!s_margin_tradingbalance(A4931,"",10000)</f>
        <v>4785.2565000000004</v>
      </c>
      <c r="R4931" s="16">
        <f>[1]!s_margin_seclendingbalance(A4931,"",10000)</f>
        <v>0</v>
      </c>
      <c r="S4931" s="17">
        <f>[1]!s_val_ev(A4931,"",100000000)</f>
        <v>24.8744986315</v>
      </c>
      <c r="T4931" s="17">
        <f>[1]!share_freesharesmv(A4931,"",100000000)</f>
        <v>16.487204114499999</v>
      </c>
      <c r="U4931" s="17">
        <f>[1]!s_dq_amount_btin(A4931,E4931,100000000)</f>
        <v>1.3960453900000001</v>
      </c>
      <c r="V4931" s="17">
        <f>[1]!s_dq_turn(A4931,E4931)</f>
        <v>7.2087122346504851</v>
      </c>
      <c r="W4931" s="2">
        <f>[1]!s_pq_amount(A4931,"20260101","",100000000)</f>
        <v>425.14634527999999</v>
      </c>
      <c r="X4931" s="2">
        <f>[1]!s_pq_avgamount(A4931,"20260101","",100000000)</f>
        <v>3.8649667752727268</v>
      </c>
      <c r="Y4931" s="17">
        <f>[1]!s_ipo_dilutedpe(A4931)</f>
        <v>30.06</v>
      </c>
      <c r="Z4931" s="12">
        <f>[1]!s_ipo_collection_total(A4931,100000000)</f>
        <v>2.1539999999999999</v>
      </c>
      <c r="AA4931" s="2">
        <f>[1]!s_val_pe_ttm(A4931,E4931)</f>
        <v>175.49404907226563</v>
      </c>
      <c r="AB4931" s="5">
        <f>[1]!s_info_zjtxornot1(A4931,"")</f>
        <v>0</v>
      </c>
      <c r="AC4931" s="22" t="str">
        <f>[1]!s_info_nature1(A4931,"")</f>
        <v>民营企业</v>
      </c>
      <c r="AD4931" s="6" t="str">
        <f>[1]!s_info_city(A4931)</f>
        <v>北京市</v>
      </c>
      <c r="AE4931" s="6" t="str">
        <f>[1]!s_info_province(A4931)</f>
        <v>北京</v>
      </c>
      <c r="AF4931">
        <v>116.40528500000001</v>
      </c>
      <c r="AG4931">
        <v>39.904989</v>
      </c>
    </row>
    <row r="4932" spans="1:33" x14ac:dyDescent="0.3">
      <c r="A4932" s="12" t="s">
        <v>10032</v>
      </c>
      <c r="B4932" s="12" t="s">
        <v>10033</v>
      </c>
      <c r="C4932" s="16" t="str">
        <f>[1]!s_info_mkt(A4932)</f>
        <v>创业板</v>
      </c>
      <c r="D4932" s="16" t="str">
        <f>[1]!s_ipo_listeddate(A4932)</f>
        <v>2011-01-13</v>
      </c>
      <c r="E4932" s="16" t="str">
        <f>[1]!lastradeday_s("000002","")</f>
        <v>2026-06-22</v>
      </c>
      <c r="F4932" s="16" t="str">
        <f>[1]!s_info_industry_csrc2023(A4932,"",3)</f>
        <v>计算机、通信和其他电子设备制造业</v>
      </c>
      <c r="G4932" s="16" t="str">
        <f>[1]!s_info_industry_csrc2023(A4932,"",1)</f>
        <v>制造业</v>
      </c>
      <c r="H4932" s="16">
        <f>[1]!s_is(A4932,83,"FY","YTD","20251231",1,"",100000000)</f>
        <v>10.6366062974</v>
      </c>
      <c r="I4932" s="16">
        <f>[1]!s_is(A4932,83,"FY","YTD","20241231",1,"",100000000)</f>
        <v>12.525593112599999</v>
      </c>
      <c r="J4932" s="16">
        <f t="shared" si="231"/>
        <v>-0.15081016908491074</v>
      </c>
      <c r="K4932" s="16">
        <f>[1]!s_is(A4932,61,"FY","YTD","20251231",1,"",100000000)</f>
        <v>-0.42115883749999999</v>
      </c>
      <c r="L4932" s="16">
        <f>[1]!s_is(A4932,61,"FY","YTD","20241231",1,"",100000000)</f>
        <v>-0.9188010406999999</v>
      </c>
      <c r="M4932" s="16">
        <f t="shared" si="232"/>
        <v>0.54162128813095933</v>
      </c>
      <c r="N4932" s="16">
        <f>[1]!s_fa_roe(A4932,"20251231")</f>
        <v>-4.8719000000000001</v>
      </c>
      <c r="O4932" s="16">
        <f>[1]!s_stmnote_rdexp(A4932,"20251231",1,10000)</f>
        <v>6280.4488200000005</v>
      </c>
      <c r="P4932" s="20">
        <f t="shared" si="233"/>
        <v>5.9045607634600393E-2</v>
      </c>
      <c r="Q4932" s="16">
        <f>[1]!s_margin_tradingbalance(A4932,"",10000)</f>
        <v>0</v>
      </c>
      <c r="R4932" s="16">
        <f>[1]!s_margin_seclendingbalance(A4932,"",10000)</f>
        <v>0</v>
      </c>
      <c r="S4932" s="17">
        <f>[1]!s_val_ev(A4932,"",100000000)</f>
        <v>50.131448585000001</v>
      </c>
      <c r="T4932" s="17">
        <f>[1]!share_freesharesmv(A4932,"",100000000)</f>
        <v>34.953932835000003</v>
      </c>
      <c r="U4932" s="17">
        <f>[1]!s_dq_amount_btin(A4932,E4932,100000000)</f>
        <v>8.9013036900000007</v>
      </c>
      <c r="V4932" s="17">
        <f>[1]!s_dq_turn(A4932,E4932)</f>
        <v>22.618281328791312</v>
      </c>
      <c r="W4932" s="2">
        <f>[1]!s_pq_amount(A4932,"20260101","",100000000)</f>
        <v>424.24010156999998</v>
      </c>
      <c r="X4932" s="2">
        <f>[1]!s_pq_avgamount(A4932,"20260101","",100000000)</f>
        <v>3.8567281960909092</v>
      </c>
      <c r="Y4932" s="17">
        <f>[1]!s_ipo_dilutedpe(A4932)</f>
        <v>131.49</v>
      </c>
      <c r="Z4932" s="12">
        <f>[1]!s_ipo_collection_total(A4932,100000000)</f>
        <v>6.3840000000000003</v>
      </c>
      <c r="AA4932" s="2">
        <f>[1]!s_val_pe_ttm(A4932,E4932)</f>
        <v>-86.081535339355469</v>
      </c>
      <c r="AB4932" s="5">
        <f>[1]!s_info_zjtxornot1(A4932,"")</f>
        <v>1</v>
      </c>
      <c r="AC4932" s="22" t="str">
        <f>[1]!s_info_nature1(A4932,"")</f>
        <v>民营企业</v>
      </c>
      <c r="AD4932" s="6" t="str">
        <f>[1]!s_info_city(A4932)</f>
        <v>深圳市</v>
      </c>
      <c r="AE4932" s="6" t="str">
        <f>[1]!s_info_province(A4932)</f>
        <v>广东省</v>
      </c>
      <c r="AF4932">
        <v>114.085947</v>
      </c>
      <c r="AG4932">
        <v>22.547000000000001</v>
      </c>
    </row>
    <row r="4933" spans="1:33" x14ac:dyDescent="0.3">
      <c r="A4933" s="12" t="s">
        <v>487</v>
      </c>
      <c r="B4933" s="12" t="s">
        <v>488</v>
      </c>
      <c r="C4933" s="16" t="str">
        <f>[1]!s_info_mkt(A4933)</f>
        <v>北证</v>
      </c>
      <c r="D4933" s="16" t="str">
        <f>[1]!s_ipo_listeddate(A4933)</f>
        <v>2022-10-28</v>
      </c>
      <c r="E4933" s="16" t="str">
        <f>[1]!lastradeday_s("000002","")</f>
        <v>2026-06-22</v>
      </c>
      <c r="F4933" s="16" t="str">
        <f>[1]!s_info_industry_csrc2023(A4933,"",3)</f>
        <v>计算机、通信和其他电子设备制造业</v>
      </c>
      <c r="G4933" s="16" t="str">
        <f>[1]!s_info_industry_csrc2023(A4933,"",1)</f>
        <v>制造业</v>
      </c>
      <c r="H4933" s="16">
        <f>[1]!s_is(A4933,83,"FY","YTD","20251231",1,"",100000000)</f>
        <v>3.1625822857000001</v>
      </c>
      <c r="I4933" s="16">
        <f>[1]!s_is(A4933,83,"FY","YTD","20241231",1,"",100000000)</f>
        <v>2.7627555199999998</v>
      </c>
      <c r="J4933" s="16">
        <f t="shared" si="231"/>
        <v>0.14472028480464338</v>
      </c>
      <c r="K4933" s="16">
        <f>[1]!s_is(A4933,61,"FY","YTD","20251231",1,"",100000000)</f>
        <v>-0.55935471439999995</v>
      </c>
      <c r="L4933" s="16">
        <f>[1]!s_is(A4933,61,"FY","YTD","20241231",1,"",100000000)</f>
        <v>-0.1498322899</v>
      </c>
      <c r="M4933" s="16">
        <f t="shared" si="232"/>
        <v>-2.7332054043445542</v>
      </c>
      <c r="N4933" s="16">
        <f>[1]!s_fa_roe(A4933,"20251231")</f>
        <v>-5.2192999999999996</v>
      </c>
      <c r="O4933" s="16">
        <f>[1]!s_stmnote_rdexp(A4933,"20251231",1,10000)</f>
        <v>5285.8070029999999</v>
      </c>
      <c r="P4933" s="20">
        <f t="shared" si="233"/>
        <v>0.16713579364876663</v>
      </c>
      <c r="Q4933" s="16">
        <f>[1]!s_margin_tradingbalance(A4933,"",10000)</f>
        <v>5300.1769999999997</v>
      </c>
      <c r="R4933" s="16">
        <f>[1]!s_margin_seclendingbalance(A4933,"",10000)</f>
        <v>0</v>
      </c>
      <c r="S4933" s="17">
        <f>[1]!s_val_ev(A4933,"",100000000)</f>
        <v>45.951010336000003</v>
      </c>
      <c r="T4933" s="17">
        <f>[1]!share_freesharesmv(A4933,"",100000000)</f>
        <v>24.938082416500002</v>
      </c>
      <c r="U4933" s="17">
        <f>[1]!s_dq_amount_btin(A4933,E4933,100000000)</f>
        <v>0.98759722000000005</v>
      </c>
      <c r="V4933" s="17">
        <f>[1]!s_dq_turn(A4933,E4933)</f>
        <v>2.2662801517495499</v>
      </c>
      <c r="W4933" s="2">
        <f>[1]!s_pq_amount(A4933,"20260101","",100000000)</f>
        <v>148.25650622000001</v>
      </c>
      <c r="X4933" s="2">
        <f>[1]!s_pq_avgamount(A4933,"20260101","",100000000)</f>
        <v>1.3477864201818184</v>
      </c>
      <c r="Y4933" s="17">
        <f>[1]!s_ipo_dilutedpe(A4933)</f>
        <v>55.59</v>
      </c>
      <c r="Z4933" s="12">
        <f>[1]!s_ipo_collection_total(A4933,100000000)</f>
        <v>5.4</v>
      </c>
      <c r="AA4933" s="2">
        <f>[1]!s_val_pe_ttm(A4933,E4933)</f>
        <v>-78.04119873046875</v>
      </c>
      <c r="AB4933" s="5">
        <f>[1]!s_info_zjtxornot1(A4933,"")</f>
        <v>1</v>
      </c>
      <c r="AC4933" s="22" t="str">
        <f>[1]!s_info_nature1(A4933,"")</f>
        <v>公众企业</v>
      </c>
      <c r="AD4933" s="6" t="str">
        <f>[1]!s_info_city(A4933)</f>
        <v>上海市</v>
      </c>
      <c r="AE4933" s="6" t="str">
        <f>[1]!s_info_province(A4933)</f>
        <v>上海</v>
      </c>
      <c r="AF4933">
        <v>121.472644</v>
      </c>
      <c r="AG4933">
        <v>31.231705999999999</v>
      </c>
    </row>
    <row r="4934" spans="1:33" x14ac:dyDescent="0.3">
      <c r="A4934" s="12" t="s">
        <v>10034</v>
      </c>
      <c r="B4934" s="12" t="s">
        <v>10035</v>
      </c>
      <c r="C4934" s="16" t="str">
        <f>[1]!s_info_mkt(A4934)</f>
        <v>创业板</v>
      </c>
      <c r="D4934" s="16" t="str">
        <f>[1]!s_ipo_listeddate(A4934)</f>
        <v>2017-03-31</v>
      </c>
      <c r="E4934" s="16" t="str">
        <f>[1]!lastradeday_s("000002","")</f>
        <v>2026-06-22</v>
      </c>
      <c r="F4934" s="16" t="str">
        <f>[1]!s_info_industry_csrc2023(A4934,"",3)</f>
        <v>专业技术服务业</v>
      </c>
      <c r="G4934" s="16" t="str">
        <f>[1]!s_info_industry_csrc2023(A4934,"",1)</f>
        <v>科学研究和技术服务业</v>
      </c>
      <c r="H4934" s="16">
        <f>[1]!s_is(A4934,83,"FY","YTD","20251231",1,"",100000000)</f>
        <v>5.8946085197000002</v>
      </c>
      <c r="I4934" s="16">
        <f>[1]!s_is(A4934,83,"FY","YTD","20241231",1,"",100000000)</f>
        <v>6.8819712008000007</v>
      </c>
      <c r="J4934" s="16">
        <f t="shared" si="231"/>
        <v>-0.14347091150065028</v>
      </c>
      <c r="K4934" s="16">
        <f>[1]!s_is(A4934,61,"FY","YTD","20251231",1,"",100000000)</f>
        <v>-0.94455775419999999</v>
      </c>
      <c r="L4934" s="16">
        <f>[1]!s_is(A4934,61,"FY","YTD","20241231",1,"",100000000)</f>
        <v>-0.49349567619999996</v>
      </c>
      <c r="M4934" s="16">
        <f t="shared" si="232"/>
        <v>-0.91401424521741348</v>
      </c>
      <c r="N4934" s="16">
        <f>[1]!s_fa_roe(A4934,"20251231")</f>
        <v>-27.783799999999999</v>
      </c>
      <c r="O4934" s="16">
        <f>[1]!s_stmnote_rdexp(A4934,"20251231",1,10000)</f>
        <v>4961.1699130000006</v>
      </c>
      <c r="P4934" s="20">
        <f t="shared" si="233"/>
        <v>8.416453605730706E-2</v>
      </c>
      <c r="Q4934" s="16">
        <f>[1]!s_margin_tradingbalance(A4934,"",10000)</f>
        <v>0</v>
      </c>
      <c r="R4934" s="16">
        <f>[1]!s_margin_seclendingbalance(A4934,"",10000)</f>
        <v>0</v>
      </c>
      <c r="S4934" s="17">
        <f>[1]!s_val_ev(A4934,"",100000000)</f>
        <v>18.495849400000001</v>
      </c>
      <c r="T4934" s="17">
        <f>[1]!share_freesharesmv(A4934,"",100000000)</f>
        <v>13.631167825</v>
      </c>
      <c r="U4934" s="17">
        <f>[1]!s_dq_amount_btin(A4934,E4934,100000000)</f>
        <v>0.66428285999999992</v>
      </c>
      <c r="V4934" s="17">
        <f>[1]!s_dq_turn(A4934,E4934)</f>
        <v>4.2296164887559344</v>
      </c>
      <c r="W4934" s="2">
        <f>[1]!s_pq_amount(A4934,"20260101","",100000000)</f>
        <v>88.620490790000005</v>
      </c>
      <c r="X4934" s="2">
        <f>[1]!s_pq_avgamount(A4934,"20260101","",100000000)</f>
        <v>0.80564082536363635</v>
      </c>
      <c r="Y4934" s="17">
        <f>[1]!s_ipo_dilutedpe(A4934)</f>
        <v>19.510000000000002</v>
      </c>
      <c r="Z4934" s="12">
        <f>[1]!s_ipo_collection_total(A4934,100000000)</f>
        <v>2.6266799999999999</v>
      </c>
      <c r="AA4934" s="2">
        <f>[1]!s_val_pe_ttm(A4934,E4934)</f>
        <v>-20.481584548950195</v>
      </c>
      <c r="AB4934" s="5">
        <f>[1]!s_info_zjtxornot1(A4934,"")</f>
        <v>0</v>
      </c>
      <c r="AC4934" s="22" t="str">
        <f>[1]!s_info_nature1(A4934,"")</f>
        <v>地方国有企业</v>
      </c>
      <c r="AD4934" s="6" t="str">
        <f>[1]!s_info_city(A4934)</f>
        <v>广州市</v>
      </c>
      <c r="AE4934" s="6" t="str">
        <f>[1]!s_info_province(A4934)</f>
        <v>广东省</v>
      </c>
      <c r="AF4934">
        <v>113.280637</v>
      </c>
      <c r="AG4934">
        <v>23.125177999999998</v>
      </c>
    </row>
    <row r="4935" spans="1:33" x14ac:dyDescent="0.3">
      <c r="A4935" s="12" t="s">
        <v>10036</v>
      </c>
      <c r="B4935" s="12" t="s">
        <v>10037</v>
      </c>
      <c r="C4935" s="16" t="str">
        <f>[1]!s_info_mkt(A4935)</f>
        <v>主板</v>
      </c>
      <c r="D4935" s="16" t="str">
        <f>[1]!s_ipo_listeddate(A4935)</f>
        <v>2022-02-22</v>
      </c>
      <c r="E4935" s="16" t="str">
        <f>[1]!lastradeday_s("000002","")</f>
        <v>2026-06-22</v>
      </c>
      <c r="F4935" s="16" t="str">
        <f>[1]!s_info_industry_csrc2023(A4935,"",3)</f>
        <v>有色金属矿采选业</v>
      </c>
      <c r="G4935" s="16" t="str">
        <f>[1]!s_info_industry_csrc2023(A4935,"",1)</f>
        <v>采矿业</v>
      </c>
      <c r="H4935" s="16">
        <f>[1]!s_is(A4935,83,"FY","YTD","20251231",1,"",100000000)</f>
        <v>17.237055384800001</v>
      </c>
      <c r="I4935" s="16">
        <f>[1]!s_is(A4935,83,"FY","YTD","20241231",1,"",100000000)</f>
        <v>15.3905909966</v>
      </c>
      <c r="J4935" s="16">
        <f t="shared" si="231"/>
        <v>0.11997358571921701</v>
      </c>
      <c r="K4935" s="16">
        <f>[1]!s_is(A4935,61,"FY","YTD","20251231",1,"",100000000)</f>
        <v>5.4226597425999996</v>
      </c>
      <c r="L4935" s="16">
        <f>[1]!s_is(A4935,61,"FY","YTD","20241231",1,"",100000000)</f>
        <v>4.7696427627000002</v>
      </c>
      <c r="M4935" s="16">
        <f t="shared" si="232"/>
        <v>0.13691108797639584</v>
      </c>
      <c r="N4935" s="16">
        <f>[1]!s_fa_roe(A4935,"20251231")</f>
        <v>16.772600000000001</v>
      </c>
      <c r="O4935" s="16">
        <f>[1]!s_stmnote_rdexp(A4935,"20251231",1,10000)</f>
        <v>5172.6778249999998</v>
      </c>
      <c r="P4935" s="20">
        <f t="shared" si="233"/>
        <v>3.0009057286903982E-2</v>
      </c>
      <c r="Q4935" s="16">
        <f>[1]!s_margin_tradingbalance(A4935,"",10000)</f>
        <v>0</v>
      </c>
      <c r="R4935" s="16">
        <f>[1]!s_margin_seclendingbalance(A4935,"",10000)</f>
        <v>0</v>
      </c>
      <c r="S4935" s="17">
        <f>[1]!s_val_ev(A4935,"",100000000)</f>
        <v>174.084</v>
      </c>
      <c r="T4935" s="17">
        <f>[1]!share_freesharesmv(A4935,"",100000000)</f>
        <v>28.408799999999999</v>
      </c>
      <c r="U4935" s="17">
        <f>[1]!s_dq_amount_btin(A4935,E4935,100000000)</f>
        <v>1.6182888600000001</v>
      </c>
      <c r="V4935" s="17">
        <f>[1]!s_dq_turn(A4935,E4935)</f>
        <v>0.95662576687116563</v>
      </c>
      <c r="W4935" s="2">
        <f>[1]!s_pq_amount(A4935,"20260101","",100000000)</f>
        <v>213.50898986999999</v>
      </c>
      <c r="X4935" s="2">
        <f>[1]!s_pq_avgamount(A4935,"20260101","",100000000)</f>
        <v>1.9409908169999999</v>
      </c>
      <c r="Y4935" s="17">
        <f>[1]!s_ipo_dilutedpe(A4935)</f>
        <v>22.98</v>
      </c>
      <c r="Z4935" s="12">
        <f>[1]!s_ipo_collection_total(A4935,100000000)</f>
        <v>10.584</v>
      </c>
      <c r="AA4935" s="2">
        <f>[1]!s_val_pe_ttm(A4935,E4935)</f>
        <v>26.644140243530273</v>
      </c>
      <c r="AB4935" s="5">
        <f>[1]!s_info_zjtxornot1(A4935,"")</f>
        <v>0</v>
      </c>
      <c r="AC4935" s="22" t="str">
        <f>[1]!s_info_nature1(A4935,"")</f>
        <v>民营企业</v>
      </c>
      <c r="AD4935" s="6" t="str">
        <f>[1]!s_info_city(A4935)</f>
        <v>陇南市</v>
      </c>
      <c r="AE4935" s="6" t="str">
        <f>[1]!s_info_province(A4935)</f>
        <v>甘肃省</v>
      </c>
      <c r="AF4935">
        <v>104.929379</v>
      </c>
      <c r="AG4935">
        <v>33.388598000000002</v>
      </c>
    </row>
    <row r="4936" spans="1:33" x14ac:dyDescent="0.3">
      <c r="A4936" s="12" t="s">
        <v>10038</v>
      </c>
      <c r="B4936" s="12" t="s">
        <v>10039</v>
      </c>
      <c r="C4936" s="16" t="str">
        <f>[1]!s_info_mkt(A4936)</f>
        <v>主板</v>
      </c>
      <c r="D4936" s="16" t="str">
        <f>[1]!s_ipo_listeddate(A4936)</f>
        <v>2011-04-12</v>
      </c>
      <c r="E4936" s="16" t="str">
        <f>[1]!lastradeday_s("000002","")</f>
        <v>2026-06-22</v>
      </c>
      <c r="F4936" s="16" t="str">
        <f>[1]!s_info_industry_csrc2023(A4936,"",3)</f>
        <v>非金属矿物制品业</v>
      </c>
      <c r="G4936" s="16" t="str">
        <f>[1]!s_info_industry_csrc2023(A4936,"",1)</f>
        <v>制造业</v>
      </c>
      <c r="H4936" s="16">
        <f>[1]!s_is(A4936,83,"FY","YTD","20251231",1,"",100000000)</f>
        <v>15.8394606304</v>
      </c>
      <c r="I4936" s="16">
        <f>[1]!s_is(A4936,83,"FY","YTD","20241231",1,"",100000000)</f>
        <v>18.584286021400001</v>
      </c>
      <c r="J4936" s="16">
        <f t="shared" si="231"/>
        <v>-0.14769603673981913</v>
      </c>
      <c r="K4936" s="16">
        <f>[1]!s_is(A4936,61,"FY","YTD","20251231",1,"",100000000)</f>
        <v>-2.6008640794</v>
      </c>
      <c r="L4936" s="16">
        <f>[1]!s_is(A4936,61,"FY","YTD","20241231",1,"",100000000)</f>
        <v>-1.7316846252000002</v>
      </c>
      <c r="M4936" s="16">
        <f t="shared" si="232"/>
        <v>-0.50192710702135745</v>
      </c>
      <c r="N4936" s="16">
        <f>[1]!s_fa_roe(A4936,"20251231")</f>
        <v>-27.5824</v>
      </c>
      <c r="O4936" s="16">
        <f>[1]!s_stmnote_rdexp(A4936,"20251231",1,10000)</f>
        <v>1178.7027039999998</v>
      </c>
      <c r="P4936" s="20">
        <f t="shared" si="233"/>
        <v>7.4415583428249195E-3</v>
      </c>
      <c r="Q4936" s="16">
        <f>[1]!s_margin_tradingbalance(A4936,"",10000)</f>
        <v>55227.404600000002</v>
      </c>
      <c r="R4936" s="16">
        <f>[1]!s_margin_seclendingbalance(A4936,"",10000)</f>
        <v>0</v>
      </c>
      <c r="S4936" s="17">
        <f>[1]!s_val_ev(A4936,"",100000000)</f>
        <v>40.998043220000007</v>
      </c>
      <c r="T4936" s="17">
        <f>[1]!share_freesharesmv(A4936,"",100000000)</f>
        <v>21.576877540000005</v>
      </c>
      <c r="U4936" s="17">
        <f>[1]!s_dq_amount_btin(A4936,E4936,100000000)</f>
        <v>1.0751554400000001</v>
      </c>
      <c r="V4936" s="17">
        <f>[1]!s_dq_turn(A4936,E4936)</f>
        <v>3.4476334765137358</v>
      </c>
      <c r="W4936" s="2">
        <f>[1]!s_pq_amount(A4936,"20260101","",100000000)</f>
        <v>144.86717393000001</v>
      </c>
      <c r="X4936" s="2">
        <f>[1]!s_pq_avgamount(A4936,"20260101","",100000000)</f>
        <v>1.3169743084545453</v>
      </c>
      <c r="Y4936" s="17">
        <f>[1]!s_ipo_dilutedpe(A4936)</f>
        <v>42.99</v>
      </c>
      <c r="Z4936" s="12">
        <f>[1]!s_ipo_collection_total(A4936,100000000)</f>
        <v>6.3360000000000003</v>
      </c>
      <c r="AA4936" s="2">
        <f>[1]!s_val_pe_ttm(A4936,E4936)</f>
        <v>-16.405961990356445</v>
      </c>
      <c r="AB4936" s="5">
        <f>[1]!s_info_zjtxornot1(A4936,"")</f>
        <v>0</v>
      </c>
      <c r="AC4936" s="22" t="str">
        <f>[1]!s_info_nature1(A4936,"")</f>
        <v>民营企业</v>
      </c>
      <c r="AD4936" s="6" t="str">
        <f>[1]!s_info_city(A4936)</f>
        <v>滁州市</v>
      </c>
      <c r="AE4936" s="6" t="str">
        <f>[1]!s_info_province(A4936)</f>
        <v>安徽省</v>
      </c>
      <c r="AF4936">
        <v>118.316264</v>
      </c>
      <c r="AG4936">
        <v>32.303626999999999</v>
      </c>
    </row>
    <row r="4937" spans="1:33" x14ac:dyDescent="0.3">
      <c r="A4937" s="12" t="s">
        <v>10040</v>
      </c>
      <c r="B4937" s="12" t="s">
        <v>10041</v>
      </c>
      <c r="C4937" s="16" t="str">
        <f>[1]!s_info_mkt(A4937)</f>
        <v>主板</v>
      </c>
      <c r="D4937" s="16" t="str">
        <f>[1]!s_ipo_listeddate(A4937)</f>
        <v>2002-07-09</v>
      </c>
      <c r="E4937" s="16" t="str">
        <f>[1]!lastradeday_s("000002","")</f>
        <v>2026-06-22</v>
      </c>
      <c r="F4937" s="16" t="str">
        <f>[1]!s_info_industry_csrc2023(A4937,"",3)</f>
        <v>房地产业</v>
      </c>
      <c r="G4937" s="16" t="str">
        <f>[1]!s_info_industry_csrc2023(A4937,"",1)</f>
        <v>房地产业</v>
      </c>
      <c r="H4937" s="16">
        <f>[1]!s_is(A4937,83,"FY","YTD","20251231",1,"",100000000)</f>
        <v>3.7996673236</v>
      </c>
      <c r="I4937" s="16">
        <f>[1]!s_is(A4937,83,"FY","YTD","20241231",1,"",100000000)</f>
        <v>3.5278769535000003</v>
      </c>
      <c r="J4937" s="16">
        <f t="shared" si="231"/>
        <v>7.704077372379925E-2</v>
      </c>
      <c r="K4937" s="16">
        <f>[1]!s_is(A4937,61,"FY","YTD","20251231",1,"",100000000)</f>
        <v>-0.73378318209999993</v>
      </c>
      <c r="L4937" s="16">
        <f>[1]!s_is(A4937,61,"FY","YTD","20241231",1,"",100000000)</f>
        <v>-0.3441903711</v>
      </c>
      <c r="M4937" s="16">
        <f t="shared" si="232"/>
        <v>-1.1319108368862789</v>
      </c>
      <c r="N4937" s="16">
        <f>[1]!s_fa_roe(A4937,"20251231")</f>
        <v>-2.0855999999999999</v>
      </c>
      <c r="O4937" s="16">
        <f>[1]!s_stmnote_rdexp(A4937,"20251231",1,10000)</f>
        <v>11.337999</v>
      </c>
      <c r="P4937" s="20">
        <f t="shared" si="233"/>
        <v>2.9839451810896426E-4</v>
      </c>
      <c r="Q4937" s="16">
        <f>[1]!s_margin_tradingbalance(A4937,"",10000)</f>
        <v>25211.3014</v>
      </c>
      <c r="R4937" s="16">
        <f>[1]!s_margin_seclendingbalance(A4937,"",10000)</f>
        <v>34.72</v>
      </c>
      <c r="S4937" s="17">
        <f>[1]!s_val_ev(A4937,"",100000000)</f>
        <v>34.449235000000002</v>
      </c>
      <c r="T4937" s="17">
        <f>[1]!share_freesharesmv(A4937,"",100000000)</f>
        <v>31.997805</v>
      </c>
      <c r="U4937" s="17">
        <f>[1]!s_dq_amount_btin(A4937,E4937,100000000)</f>
        <v>1.05210647</v>
      </c>
      <c r="V4937" s="17">
        <f>[1]!s_dq_turn(A4937,E4937)</f>
        <v>3.1083262081146361</v>
      </c>
      <c r="W4937" s="2">
        <f>[1]!s_pq_amount(A4937,"20260101","",100000000)</f>
        <v>116.84256908</v>
      </c>
      <c r="X4937" s="2">
        <f>[1]!s_pq_avgamount(A4937,"20260101","",100000000)</f>
        <v>1.0622051734545455</v>
      </c>
      <c r="Y4937" s="17">
        <f>[1]!s_ipo_dilutedpe(A4937)</f>
        <v>20</v>
      </c>
      <c r="Z4937" s="12">
        <f>[1]!s_ipo_collection_total(A4937,100000000)</f>
        <v>3.472</v>
      </c>
      <c r="AA4937" s="2">
        <f>[1]!s_val_pe_ttm(A4937,E4937)</f>
        <v>-43.120796203613281</v>
      </c>
      <c r="AB4937" s="5">
        <f>[1]!s_info_zjtxornot1(A4937,"")</f>
        <v>0</v>
      </c>
      <c r="AC4937" s="22" t="str">
        <f>[1]!s_info_nature1(A4937,"")</f>
        <v>民营企业</v>
      </c>
      <c r="AD4937" s="6" t="str">
        <f>[1]!s_info_city(A4937)</f>
        <v>上海市</v>
      </c>
      <c r="AE4937" s="6" t="str">
        <f>[1]!s_info_province(A4937)</f>
        <v>上海</v>
      </c>
      <c r="AF4937">
        <v>121.472644</v>
      </c>
      <c r="AG4937">
        <v>31.231705999999999</v>
      </c>
    </row>
    <row r="4938" spans="1:33" x14ac:dyDescent="0.3">
      <c r="A4938" s="12" t="s">
        <v>10042</v>
      </c>
      <c r="B4938" s="12" t="s">
        <v>10043</v>
      </c>
      <c r="C4938" s="16" t="str">
        <f>[1]!s_info_mkt(A4938)</f>
        <v>主板</v>
      </c>
      <c r="D4938" s="16" t="str">
        <f>[1]!s_ipo_listeddate(A4938)</f>
        <v>1992-08-07</v>
      </c>
      <c r="E4938" s="16" t="str">
        <f>[1]!lastradeday_s("000002","")</f>
        <v>2026-06-22</v>
      </c>
      <c r="F4938" s="16" t="str">
        <f>[1]!s_info_industry_csrc2023(A4938,"",3)</f>
        <v>道路运输业</v>
      </c>
      <c r="G4938" s="16" t="str">
        <f>[1]!s_info_industry_csrc2023(A4938,"",1)</f>
        <v>交通运输、仓储和邮政业</v>
      </c>
      <c r="H4938" s="16">
        <f>[1]!s_is(A4938,83,"FY","YTD","20251231",1,"",100000000)</f>
        <v>22.268365485100002</v>
      </c>
      <c r="I4938" s="16">
        <f>[1]!s_is(A4938,83,"FY","YTD","20241231",1,"",100000000)</f>
        <v>28.4343561972</v>
      </c>
      <c r="J4938" s="16">
        <f t="shared" si="231"/>
        <v>-0.21685002007209775</v>
      </c>
      <c r="K4938" s="16">
        <f>[1]!s_is(A4938,61,"FY","YTD","20251231",1,"",100000000)</f>
        <v>0.72400718819999987</v>
      </c>
      <c r="L4938" s="16">
        <f>[1]!s_is(A4938,61,"FY","YTD","20241231",1,"",100000000)</f>
        <v>2.1156365811</v>
      </c>
      <c r="M4938" s="16">
        <f t="shared" si="232"/>
        <v>-0.65778281834039709</v>
      </c>
      <c r="N4938" s="16">
        <f>[1]!s_fa_roe(A4938,"20251231")</f>
        <v>0.73350000000000004</v>
      </c>
      <c r="O4938" s="16">
        <f>[1]!s_stmnote_rdexp(A4938,"20251231",1,10000)</f>
        <v>4535.0646749999996</v>
      </c>
      <c r="P4938" s="20">
        <f t="shared" si="233"/>
        <v>2.036550315304668E-2</v>
      </c>
      <c r="Q4938" s="16">
        <f>[1]!s_margin_tradingbalance(A4938,"",10000)</f>
        <v>36754.078999999998</v>
      </c>
      <c r="R4938" s="16">
        <f>[1]!s_margin_seclendingbalance(A4938,"",10000)</f>
        <v>27.538799999999998</v>
      </c>
      <c r="S4938" s="17">
        <f>[1]!s_val_ev(A4938,"",100000000)</f>
        <v>76.467952152349994</v>
      </c>
      <c r="T4938" s="17">
        <f>[1]!share_freesharesmv(A4938,"",100000000)</f>
        <v>46.548563382999994</v>
      </c>
      <c r="U4938" s="17">
        <f>[1]!s_dq_amount_btin(A4938,E4938,100000000)</f>
        <v>1.8968714499999999</v>
      </c>
      <c r="V4938" s="17">
        <f>[1]!s_dq_turn(A4938,E4938)</f>
        <v>2.8789070489125899</v>
      </c>
      <c r="W4938" s="2">
        <f>[1]!s_pq_amount(A4938,"20260101","",100000000)</f>
        <v>267.05119767999997</v>
      </c>
      <c r="X4938" s="2">
        <f>[1]!s_pq_avgamount(A4938,"20260101","",100000000)</f>
        <v>2.4277381607272726</v>
      </c>
      <c r="Y4938" s="17">
        <f>[1]!s_ipo_dilutedpe(A4938)</f>
        <v>0</v>
      </c>
      <c r="Z4938" s="12">
        <f>[1]!s_ipo_collection_total(A4938,100000000)</f>
        <v>0.245</v>
      </c>
      <c r="AA4938" s="2">
        <f>[1]!s_val_pe_ttm(A4938,E4938)</f>
        <v>-174.80169677734375</v>
      </c>
      <c r="AB4938" s="5">
        <f>[1]!s_info_zjtxornot1(A4938,"")</f>
        <v>0</v>
      </c>
      <c r="AC4938" s="22" t="str">
        <f>[1]!s_info_nature1(A4938,"")</f>
        <v>其他企业</v>
      </c>
      <c r="AD4938" s="6" t="str">
        <f>[1]!s_info_city(A4938)</f>
        <v>上海市</v>
      </c>
      <c r="AE4938" s="6" t="str">
        <f>[1]!s_info_province(A4938)</f>
        <v>上海</v>
      </c>
      <c r="AF4938">
        <v>121.472644</v>
      </c>
      <c r="AG4938">
        <v>31.231705999999999</v>
      </c>
    </row>
    <row r="4939" spans="1:33" x14ac:dyDescent="0.3">
      <c r="A4939" s="12" t="s">
        <v>491</v>
      </c>
      <c r="B4939" s="12" t="s">
        <v>492</v>
      </c>
      <c r="C4939" s="16" t="str">
        <f>[1]!s_info_mkt(A4939)</f>
        <v>北证</v>
      </c>
      <c r="D4939" s="16" t="str">
        <f>[1]!s_ipo_listeddate(A4939)</f>
        <v>2026-04-20</v>
      </c>
      <c r="E4939" s="16" t="str">
        <f>[1]!lastradeday_s("000002","")</f>
        <v>2026-06-22</v>
      </c>
      <c r="F4939" s="16" t="str">
        <f>[1]!s_info_industry_csrc2023(A4939,"",3)</f>
        <v>非金属矿物制品业</v>
      </c>
      <c r="G4939" s="16" t="str">
        <f>[1]!s_info_industry_csrc2023(A4939,"",1)</f>
        <v>制造业</v>
      </c>
      <c r="H4939" s="16">
        <f>[1]!s_is(A4939,83,"FY","YTD","20251231",1,"",100000000)</f>
        <v>4.7766209215000002</v>
      </c>
      <c r="I4939" s="16">
        <f>[1]!s_is(A4939,83,"FY","YTD","20241231",1,"",100000000)</f>
        <v>4.7624729416000005</v>
      </c>
      <c r="J4939" s="16">
        <f t="shared" si="231"/>
        <v>2.9707213192577964E-3</v>
      </c>
      <c r="K4939" s="16">
        <f>[1]!s_is(A4939,61,"FY","YTD","20251231",1,"",100000000)</f>
        <v>0.92636799140000003</v>
      </c>
      <c r="L4939" s="16">
        <f>[1]!s_is(A4939,61,"FY","YTD","20241231",1,"",100000000)</f>
        <v>0.84843734310000007</v>
      </c>
      <c r="M4939" s="16">
        <f t="shared" si="232"/>
        <v>9.1851978149923033E-2</v>
      </c>
      <c r="N4939" s="16">
        <f>[1]!s_fa_roe(A4939,"20251231")</f>
        <v>14.58</v>
      </c>
      <c r="O4939" s="16">
        <f>[1]!s_stmnote_rdexp(A4939,"20251231",1,10000)</f>
        <v>2010.4138679999999</v>
      </c>
      <c r="P4939" s="20">
        <f t="shared" si="233"/>
        <v>4.2088620827140502E-2</v>
      </c>
      <c r="Q4939" s="16">
        <f>[1]!s_margin_tradingbalance(A4939,"",10000)</f>
        <v>835.04650000000004</v>
      </c>
      <c r="R4939" s="16">
        <f>[1]!s_margin_seclendingbalance(A4939,"",10000)</f>
        <v>0</v>
      </c>
      <c r="S4939" s="17">
        <f>[1]!s_val_ev(A4939,"",100000000)</f>
        <v>18.253986659999999</v>
      </c>
      <c r="T4939" s="17">
        <f>[1]!share_freesharesmv(A4939,"",100000000)</f>
        <v>4.1072534999999997</v>
      </c>
      <c r="U4939" s="17">
        <f>[1]!s_dq_amount_btin(A4939,E4939,100000000)</f>
        <v>0.30018860000000003</v>
      </c>
      <c r="V4939" s="17">
        <f>[1]!s_dq_turn(A4939,E4939)</f>
        <v>7.3643567581109854</v>
      </c>
      <c r="W4939" s="2">
        <f>[1]!s_pq_amount(A4939,"20260101","",100000000)</f>
        <v>34.017612939999999</v>
      </c>
      <c r="X4939" s="2">
        <f>[1]!s_pq_avgamount(A4939,"20260101","",100000000)</f>
        <v>0.80994316523809518</v>
      </c>
      <c r="Y4939" s="17">
        <f>[1]!s_ipo_dilutedpe(A4939)</f>
        <v>14.99</v>
      </c>
      <c r="Z4939" s="12">
        <f>[1]!s_ipo_collection_total(A4939,100000000)</f>
        <v>3.4193850000000001</v>
      </c>
      <c r="AA4939" s="2">
        <f>[1]!s_val_pe_ttm(A4939,E4939)</f>
        <v>19.208257675170898</v>
      </c>
      <c r="AB4939" s="5">
        <f>[1]!s_info_zjtxornot1(A4939,"")</f>
        <v>1</v>
      </c>
      <c r="AC4939" s="22" t="str">
        <f>[1]!s_info_nature1(A4939,"")</f>
        <v>民营企业</v>
      </c>
      <c r="AD4939" s="6" t="str">
        <f>[1]!s_info_city(A4939)</f>
        <v>明光市</v>
      </c>
      <c r="AE4939" s="6" t="str">
        <f>[1]!s_info_province(A4939)</f>
        <v>安徽省</v>
      </c>
      <c r="AF4939">
        <v>118.140727</v>
      </c>
      <c r="AG4939">
        <v>32.811836</v>
      </c>
    </row>
    <row r="4940" spans="1:33" x14ac:dyDescent="0.3">
      <c r="A4940" s="12" t="s">
        <v>10044</v>
      </c>
      <c r="B4940" s="12" t="s">
        <v>10045</v>
      </c>
      <c r="C4940" s="16" t="str">
        <f>[1]!s_info_mkt(A4940)</f>
        <v>主板</v>
      </c>
      <c r="D4940" s="16" t="str">
        <f>[1]!s_ipo_listeddate(A4940)</f>
        <v>2008-02-01</v>
      </c>
      <c r="E4940" s="16" t="str">
        <f>[1]!lastradeday_s("000002","")</f>
        <v>2026-06-22</v>
      </c>
      <c r="F4940" s="16" t="str">
        <f>[1]!s_info_industry_csrc2023(A4940,"",3)</f>
        <v>煤炭开采和洗选业</v>
      </c>
      <c r="G4940" s="16" t="str">
        <f>[1]!s_info_industry_csrc2023(A4940,"",1)</f>
        <v>采矿业</v>
      </c>
      <c r="H4940" s="16">
        <f>[1]!s_is(A4940,83,"FY","YTD","20251231",1,"",100000000)</f>
        <v>1480.5669800000001</v>
      </c>
      <c r="I4940" s="16">
        <f>[1]!s_is(A4940,83,"FY","YTD","20241231",1,"",100000000)</f>
        <v>1893.9875400000001</v>
      </c>
      <c r="J4940" s="16">
        <f t="shared" si="231"/>
        <v>-0.2182805067450444</v>
      </c>
      <c r="K4940" s="16">
        <f>[1]!s_is(A4940,61,"FY","YTD","20251231",1,"",100000000)</f>
        <v>178.83577</v>
      </c>
      <c r="L4940" s="16">
        <f>[1]!s_is(A4940,61,"FY","YTD","20241231",1,"",100000000)</f>
        <v>193.22936000000001</v>
      </c>
      <c r="M4940" s="16">
        <f t="shared" si="232"/>
        <v>-7.4489663475571288E-2</v>
      </c>
      <c r="N4940" s="16">
        <f>[1]!s_fa_roe(A4940,"20251231")</f>
        <v>11.462199999999999</v>
      </c>
      <c r="O4940" s="16">
        <f>[1]!s_stmnote_rdexp(A4940,"20251231",1,10000)</f>
        <v>358300</v>
      </c>
      <c r="P4940" s="20">
        <f t="shared" si="233"/>
        <v>2.4200188498057683E-2</v>
      </c>
      <c r="Q4940" s="16">
        <f>[1]!s_margin_tradingbalance(A4940,"",10000)</f>
        <v>42723.341399999998</v>
      </c>
      <c r="R4940" s="16">
        <f>[1]!s_margin_seclendingbalance(A4940,"",10000)</f>
        <v>329.07870000000003</v>
      </c>
      <c r="S4940" s="17">
        <f>[1]!s_val_ev(A4940,"",100000000)</f>
        <v>1647.5570722237799</v>
      </c>
      <c r="T4940" s="17">
        <f>[1]!share_freesharesmv(A4940,"",100000000)</f>
        <v>210.95845576159999</v>
      </c>
      <c r="U4940" s="17">
        <f>[1]!s_dq_amount_btin(A4940,E4940,100000000)</f>
        <v>8.5911865800000005</v>
      </c>
      <c r="V4940" s="17">
        <f>[1]!s_dq_turn(A4940,E4940)</f>
        <v>0.6928403434073277</v>
      </c>
      <c r="W4940" s="2">
        <f>[1]!s_pq_amount(A4940,"20260101","",100000000)</f>
        <v>953.48220583</v>
      </c>
      <c r="X4940" s="2">
        <f>[1]!s_pq_avgamount(A4940,"20260101","",100000000)</f>
        <v>8.6680200529999993</v>
      </c>
      <c r="Y4940" s="17">
        <f>[1]!s_ipo_dilutedpe(A4940)</f>
        <v>43.71</v>
      </c>
      <c r="Z4940" s="12">
        <f>[1]!s_ipo_collection_total(A4940,100000000)</f>
        <v>256.71361122000002</v>
      </c>
      <c r="AA4940" s="2">
        <f>[1]!s_val_pe_ttm(A4940,E4940)</f>
        <v>10.255821228027344</v>
      </c>
      <c r="AB4940" s="5">
        <f>[1]!s_info_zjtxornot1(A4940,"")</f>
        <v>0</v>
      </c>
      <c r="AC4940" s="22" t="str">
        <f>[1]!s_info_nature1(A4940,"")</f>
        <v>中央国有企业</v>
      </c>
      <c r="AD4940" s="6" t="str">
        <f>[1]!s_info_city(A4940)</f>
        <v>北京市</v>
      </c>
      <c r="AE4940" s="6" t="str">
        <f>[1]!s_info_province(A4940)</f>
        <v>北京</v>
      </c>
      <c r="AF4940">
        <v>116.40528500000001</v>
      </c>
      <c r="AG4940">
        <v>39.904989</v>
      </c>
    </row>
    <row r="4941" spans="1:33" x14ac:dyDescent="0.3">
      <c r="A4941" s="12" t="s">
        <v>10046</v>
      </c>
      <c r="B4941" s="12" t="s">
        <v>10047</v>
      </c>
      <c r="C4941" s="16" t="str">
        <f>[1]!s_info_mkt(A4941)</f>
        <v>主板</v>
      </c>
      <c r="D4941" s="16" t="str">
        <f>[1]!s_ipo_listeddate(A4941)</f>
        <v>1998-11-11</v>
      </c>
      <c r="E4941" s="16" t="str">
        <f>[1]!lastradeday_s("000002","")</f>
        <v>2026-06-22</v>
      </c>
      <c r="F4941" s="16" t="str">
        <f>[1]!s_info_industry_csrc2023(A4941,"",3)</f>
        <v>水的生产和供应业</v>
      </c>
      <c r="G4941" s="16" t="str">
        <f>[1]!s_info_industry_csrc2023(A4941,"",1)</f>
        <v>电力、热力、燃气及水生产和供应业</v>
      </c>
      <c r="H4941" s="16">
        <f>[1]!s_is(A4941,83,"FY","YTD","20251231",1,"",100000000)</f>
        <v>2.2281573522999998</v>
      </c>
      <c r="I4941" s="16">
        <f>[1]!s_is(A4941,83,"FY","YTD","20241231",1,"",100000000)</f>
        <v>1.7915565622999998</v>
      </c>
      <c r="J4941" s="16">
        <f t="shared" si="231"/>
        <v>0.24369913804981524</v>
      </c>
      <c r="K4941" s="16">
        <f>[1]!s_is(A4941,61,"FY","YTD","20251231",1,"",100000000)</f>
        <v>-2.1490727393000002</v>
      </c>
      <c r="L4941" s="16">
        <f>[1]!s_is(A4941,61,"FY","YTD","20241231",1,"",100000000)</f>
        <v>0.43579164520000002</v>
      </c>
      <c r="M4941" s="16">
        <f t="shared" si="232"/>
        <v>-5.9314225340729418</v>
      </c>
      <c r="N4941" s="16">
        <f>[1]!s_fa_roe(A4941,"20251231")</f>
        <v>-6.9722</v>
      </c>
      <c r="O4941" s="16">
        <f>[1]!s_stmnote_rdexp(A4941,"20251231",1,10000)</f>
        <v>594.76762699999995</v>
      </c>
      <c r="P4941" s="20">
        <f t="shared" si="233"/>
        <v>2.6693250653328199E-2</v>
      </c>
      <c r="Q4941" s="16">
        <f>[1]!s_margin_tradingbalance(A4941,"",10000)</f>
        <v>8717.7186999999994</v>
      </c>
      <c r="R4941" s="16">
        <f>[1]!s_margin_seclendingbalance(A4941,"",10000)</f>
        <v>22.098400000000002</v>
      </c>
      <c r="S4941" s="17">
        <f>[1]!s_val_ev(A4941,"",100000000)</f>
        <v>21.786044890500001</v>
      </c>
      <c r="T4941" s="17">
        <f>[1]!share_freesharesmv(A4941,"",100000000)</f>
        <v>16.714773940500002</v>
      </c>
      <c r="U4941" s="17">
        <f>[1]!s_dq_amount_btin(A4941,E4941,100000000)</f>
        <v>0.60392992000000001</v>
      </c>
      <c r="V4941" s="17">
        <f>[1]!s_dq_turn(A4941,E4941)</f>
        <v>2.8554508361968347</v>
      </c>
      <c r="W4941" s="2">
        <f>[1]!s_pq_amount(A4941,"20260101","",100000000)</f>
        <v>95.250029670000004</v>
      </c>
      <c r="X4941" s="2">
        <f>[1]!s_pq_avgamount(A4941,"20260101","",100000000)</f>
        <v>0.8738534832110092</v>
      </c>
      <c r="Y4941" s="17">
        <f>[1]!s_ipo_dilutedpe(A4941)</f>
        <v>0</v>
      </c>
      <c r="Z4941" s="12">
        <f>[1]!s_ipo_collection_total(A4941,100000000)</f>
        <v>2.2850000000000001</v>
      </c>
      <c r="AA4941" s="2">
        <f>[1]!s_val_pe_ttm(A4941,E4941)</f>
        <v>-11.094246864318848</v>
      </c>
      <c r="AB4941" s="5">
        <f>[1]!s_info_zjtxornot1(A4941,"")</f>
        <v>0</v>
      </c>
      <c r="AC4941" s="22" t="str">
        <f>[1]!s_info_nature1(A4941,"")</f>
        <v>民营企业</v>
      </c>
      <c r="AD4941" s="6" t="str">
        <f>[1]!s_info_city(A4941)</f>
        <v>哈尔滨市</v>
      </c>
      <c r="AE4941" s="6" t="str">
        <f>[1]!s_info_province(A4941)</f>
        <v>黑龙江省</v>
      </c>
      <c r="AF4941">
        <v>126.642464</v>
      </c>
      <c r="AG4941">
        <v>45.756967000000003</v>
      </c>
    </row>
    <row r="4942" spans="1:33" x14ac:dyDescent="0.3">
      <c r="A4942" s="12" t="s">
        <v>489</v>
      </c>
      <c r="B4942" s="12" t="s">
        <v>490</v>
      </c>
      <c r="C4942" s="16" t="str">
        <f>[1]!s_info_mkt(A4942)</f>
        <v>北证</v>
      </c>
      <c r="D4942" s="16" t="str">
        <f>[1]!s_ipo_listeddate(A4942)</f>
        <v>2023-04-25</v>
      </c>
      <c r="E4942" s="16" t="str">
        <f>[1]!lastradeday_s("000002","")</f>
        <v>2026-06-22</v>
      </c>
      <c r="F4942" s="16" t="str">
        <f>[1]!s_info_industry_csrc2023(A4942,"",3)</f>
        <v>纺织业</v>
      </c>
      <c r="G4942" s="16" t="str">
        <f>[1]!s_info_industry_csrc2023(A4942,"",1)</f>
        <v>制造业</v>
      </c>
      <c r="H4942" s="16">
        <f>[1]!s_is(A4942,83,"FY","YTD","20251231",1,"",100000000)</f>
        <v>4.4530097088999998</v>
      </c>
      <c r="I4942" s="16">
        <f>[1]!s_is(A4942,83,"FY","YTD","20241231",1,"",100000000)</f>
        <v>4.0794589730000004</v>
      </c>
      <c r="J4942" s="16">
        <f t="shared" si="231"/>
        <v>9.156869535209311E-2</v>
      </c>
      <c r="K4942" s="16">
        <f>[1]!s_is(A4942,61,"FY","YTD","20251231",1,"",100000000)</f>
        <v>1.2736632689</v>
      </c>
      <c r="L4942" s="16">
        <f>[1]!s_is(A4942,61,"FY","YTD","20241231",1,"",100000000)</f>
        <v>1.0052255837000001</v>
      </c>
      <c r="M4942" s="16">
        <f t="shared" si="232"/>
        <v>0.26704223365659235</v>
      </c>
      <c r="N4942" s="16">
        <f>[1]!s_fa_roe(A4942,"20251231")</f>
        <v>16.663399999999999</v>
      </c>
      <c r="O4942" s="16">
        <f>[1]!s_stmnote_rdexp(A4942,"20251231",1,10000)</f>
        <v>2533.123032</v>
      </c>
      <c r="P4942" s="20">
        <f t="shared" si="233"/>
        <v>5.6885639097915691E-2</v>
      </c>
      <c r="Q4942" s="16">
        <f>[1]!s_margin_tradingbalance(A4942,"",10000)</f>
        <v>13706.504499999999</v>
      </c>
      <c r="R4942" s="16">
        <f>[1]!s_margin_seclendingbalance(A4942,"",10000)</f>
        <v>0</v>
      </c>
      <c r="S4942" s="17">
        <f>[1]!s_val_ev(A4942,"",100000000)</f>
        <v>92.122874999999993</v>
      </c>
      <c r="T4942" s="17">
        <f>[1]!share_freesharesmv(A4942,"",100000000)</f>
        <v>30.432240278800002</v>
      </c>
      <c r="U4942" s="17">
        <f>[1]!s_dq_amount_btin(A4942,E4942,100000000)</f>
        <v>2.5067395800000001</v>
      </c>
      <c r="V4942" s="17">
        <f>[1]!s_dq_turn(A4942,E4942)</f>
        <v>2.7298127971785791</v>
      </c>
      <c r="W4942" s="2">
        <f>[1]!s_pq_amount(A4942,"20260101","",100000000)</f>
        <v>170.19347723000001</v>
      </c>
      <c r="X4942" s="2">
        <f>[1]!s_pq_avgamount(A4942,"20260101","",100000000)</f>
        <v>1.5472134293636364</v>
      </c>
      <c r="Y4942" s="17">
        <f>[1]!s_ipo_dilutedpe(A4942)</f>
        <v>19.88</v>
      </c>
      <c r="Z4942" s="12">
        <f>[1]!s_ipo_collection_total(A4942,100000000)</f>
        <v>2.6363750000000001</v>
      </c>
      <c r="AA4942" s="2">
        <f>[1]!s_val_pe_ttm(A4942,E4942)</f>
        <v>72.312469482421875</v>
      </c>
      <c r="AB4942" s="5">
        <f>[1]!s_info_zjtxornot1(A4942,"")</f>
        <v>1</v>
      </c>
      <c r="AC4942" s="22" t="str">
        <f>[1]!s_info_nature1(A4942,"")</f>
        <v>地方国有企业</v>
      </c>
      <c r="AD4942" s="6" t="str">
        <f>[1]!s_info_city(A4942)</f>
        <v>烟台市</v>
      </c>
      <c r="AE4942" s="6" t="str">
        <f>[1]!s_info_province(A4942)</f>
        <v>山东省</v>
      </c>
      <c r="AF4942">
        <v>121.39138199999999</v>
      </c>
      <c r="AG4942">
        <v>37.539296999999998</v>
      </c>
    </row>
    <row r="4943" spans="1:33" x14ac:dyDescent="0.3">
      <c r="A4943" s="12" t="s">
        <v>10048</v>
      </c>
      <c r="B4943" s="12" t="s">
        <v>10049</v>
      </c>
      <c r="C4943" s="16" t="str">
        <f>[1]!s_info_mkt(A4943)</f>
        <v>创业板</v>
      </c>
      <c r="D4943" s="16" t="str">
        <f>[1]!s_ipo_listeddate(A4943)</f>
        <v>2011-06-22</v>
      </c>
      <c r="E4943" s="16" t="str">
        <f>[1]!lastradeday_s("000002","")</f>
        <v>2026-06-22</v>
      </c>
      <c r="F4943" s="16" t="str">
        <f>[1]!s_info_industry_csrc2023(A4943,"",3)</f>
        <v>计算机、通信和其他电子设备制造业</v>
      </c>
      <c r="G4943" s="16" t="str">
        <f>[1]!s_info_industry_csrc2023(A4943,"",1)</f>
        <v>制造业</v>
      </c>
      <c r="H4943" s="16">
        <f>[1]!s_is(A4943,83,"FY","YTD","20251231",1,"",100000000)</f>
        <v>80.934685861800006</v>
      </c>
      <c r="I4943" s="16">
        <f>[1]!s_is(A4943,83,"FY","YTD","20241231",1,"",100000000)</f>
        <v>77.736436161599997</v>
      </c>
      <c r="J4943" s="16">
        <f t="shared" si="231"/>
        <v>4.1142221821842018E-2</v>
      </c>
      <c r="K4943" s="16">
        <f>[1]!s_is(A4943,61,"FY","YTD","20251231",1,"",100000000)</f>
        <v>0.63162028289999994</v>
      </c>
      <c r="L4943" s="16">
        <f>[1]!s_is(A4943,61,"FY","YTD","20241231",1,"",100000000)</f>
        <v>0.99886342810000006</v>
      </c>
      <c r="M4943" s="16">
        <f t="shared" si="232"/>
        <v>-0.36766101838221871</v>
      </c>
      <c r="N4943" s="16">
        <f>[1]!s_fa_roe(A4943,"20251231")</f>
        <v>1.3481000000000001</v>
      </c>
      <c r="O4943" s="16">
        <f>[1]!s_stmnote_rdexp(A4943,"20251231",1,10000)</f>
        <v>38048.277607999997</v>
      </c>
      <c r="P4943" s="20">
        <f t="shared" si="233"/>
        <v>4.7011089501192753E-2</v>
      </c>
      <c r="Q4943" s="16">
        <f>[1]!s_margin_tradingbalance(A4943,"",10000)</f>
        <v>53608.8488</v>
      </c>
      <c r="R4943" s="16">
        <f>[1]!s_margin_seclendingbalance(A4943,"",10000)</f>
        <v>220.96799999999999</v>
      </c>
      <c r="S4943" s="17">
        <f>[1]!s_val_ev(A4943,"",100000000)</f>
        <v>63.289424188200009</v>
      </c>
      <c r="T4943" s="17">
        <f>[1]!share_freesharesmv(A4943,"",100000000)</f>
        <v>46.715295060000003</v>
      </c>
      <c r="U4943" s="17">
        <f>[1]!s_dq_amount_btin(A4943,E4943,100000000)</f>
        <v>1.67746248</v>
      </c>
      <c r="V4943" s="17">
        <f>[1]!s_dq_turn(A4943,E4943)</f>
        <v>3.303817241350437</v>
      </c>
      <c r="W4943" s="2">
        <f>[1]!s_pq_amount(A4943,"20260101","",100000000)</f>
        <v>331.65207729000002</v>
      </c>
      <c r="X4943" s="2">
        <f>[1]!s_pq_avgamount(A4943,"20260101","",100000000)</f>
        <v>3.0150188844545456</v>
      </c>
      <c r="Y4943" s="17">
        <f>[1]!s_ipo_dilutedpe(A4943)</f>
        <v>28.14</v>
      </c>
      <c r="Z4943" s="12">
        <f>[1]!s_ipo_collection_total(A4943,100000000)</f>
        <v>3.714</v>
      </c>
      <c r="AA4943" s="2">
        <f>[1]!s_val_pe_ttm(A4943,E4943)</f>
        <v>-85.099098205566406</v>
      </c>
      <c r="AB4943" s="5">
        <f>[1]!s_info_zjtxornot1(A4943,"")</f>
        <v>0</v>
      </c>
      <c r="AC4943" s="22" t="str">
        <f>[1]!s_info_nature1(A4943,"")</f>
        <v>民营企业</v>
      </c>
      <c r="AD4943" s="6" t="str">
        <f>[1]!s_info_city(A4943)</f>
        <v>深圳市</v>
      </c>
      <c r="AE4943" s="6" t="str">
        <f>[1]!s_info_province(A4943)</f>
        <v>广东省</v>
      </c>
      <c r="AF4943">
        <v>114.085947</v>
      </c>
      <c r="AG4943">
        <v>22.547000000000001</v>
      </c>
    </row>
    <row r="4944" spans="1:33" x14ac:dyDescent="0.3">
      <c r="A4944" s="12" t="s">
        <v>10050</v>
      </c>
      <c r="B4944" s="12" t="s">
        <v>10051</v>
      </c>
      <c r="C4944" s="16" t="str">
        <f>[1]!s_info_mkt(A4944)</f>
        <v>主板</v>
      </c>
      <c r="D4944" s="16" t="str">
        <f>[1]!s_ipo_listeddate(A4944)</f>
        <v>2014-10-10</v>
      </c>
      <c r="E4944" s="16" t="str">
        <f>[1]!lastradeday_s("000002","")</f>
        <v>2026-06-22</v>
      </c>
      <c r="F4944" s="16" t="str">
        <f>[1]!s_info_industry_csrc2023(A4944,"",3)</f>
        <v>化学原料和化学制品制造业</v>
      </c>
      <c r="G4944" s="16" t="str">
        <f>[1]!s_info_industry_csrc2023(A4944,"",1)</f>
        <v>制造业</v>
      </c>
      <c r="H4944" s="16">
        <f>[1]!s_is(A4944,83,"FY","YTD","20251231",1,"",100000000)</f>
        <v>33.7778918104</v>
      </c>
      <c r="I4944" s="16">
        <f>[1]!s_is(A4944,83,"FY","YTD","20241231",1,"",100000000)</f>
        <v>29.633636888800002</v>
      </c>
      <c r="J4944" s="16">
        <f t="shared" si="231"/>
        <v>0.13984968963314515</v>
      </c>
      <c r="K4944" s="16">
        <f>[1]!s_is(A4944,61,"FY","YTD","20251231",1,"",100000000)</f>
        <v>-9.6034970774000001</v>
      </c>
      <c r="L4944" s="16">
        <f>[1]!s_is(A4944,61,"FY","YTD","20241231",1,"",100000000)</f>
        <v>1.0342439073</v>
      </c>
      <c r="M4944" s="16">
        <f t="shared" si="232"/>
        <v>-10.285524439269762</v>
      </c>
      <c r="N4944" s="16">
        <f>[1]!s_fa_roe(A4944,"20251231")</f>
        <v>-30.653600000000001</v>
      </c>
      <c r="O4944" s="16">
        <f>[1]!s_stmnote_rdexp(A4944,"20251231",1,10000)</f>
        <v>14029.283211000002</v>
      </c>
      <c r="P4944" s="20">
        <f t="shared" si="233"/>
        <v>4.1533921920729445E-2</v>
      </c>
      <c r="Q4944" s="16">
        <f>[1]!s_margin_tradingbalance(A4944,"",10000)</f>
        <v>25815.8874</v>
      </c>
      <c r="R4944" s="16">
        <f>[1]!s_margin_seclendingbalance(A4944,"",10000)</f>
        <v>16.0641</v>
      </c>
      <c r="S4944" s="17">
        <f>[1]!s_val_ev(A4944,"",100000000)</f>
        <v>80.792683463299994</v>
      </c>
      <c r="T4944" s="17">
        <f>[1]!share_freesharesmv(A4944,"",100000000)</f>
        <v>40.028102155600003</v>
      </c>
      <c r="U4944" s="17">
        <f>[1]!s_dq_amount_btin(A4944,E4944,100000000)</f>
        <v>2.14069222</v>
      </c>
      <c r="V4944" s="17">
        <f>[1]!s_dq_turn(A4944,E4944)</f>
        <v>2.7482688449050743</v>
      </c>
      <c r="W4944" s="2">
        <f>[1]!s_pq_amount(A4944,"20260101","",100000000)</f>
        <v>195.85017755999999</v>
      </c>
      <c r="X4944" s="2">
        <f>[1]!s_pq_avgamount(A4944,"20260101","",100000000)</f>
        <v>1.7804561596363637</v>
      </c>
      <c r="Y4944" s="17">
        <f>[1]!s_ipo_dilutedpe(A4944)</f>
        <v>22.76</v>
      </c>
      <c r="Z4944" s="12">
        <f>[1]!s_ipo_collection_total(A4944,100000000)</f>
        <v>2.9249999999999998</v>
      </c>
      <c r="AA4944" s="2">
        <f>[1]!s_val_pe_ttm(A4944,E4944)</f>
        <v>-8.4516935348510742</v>
      </c>
      <c r="AB4944" s="5">
        <f>[1]!s_info_zjtxornot1(A4944,"")</f>
        <v>1</v>
      </c>
      <c r="AC4944" s="22" t="str">
        <f>[1]!s_info_nature1(A4944,"")</f>
        <v>民营企业</v>
      </c>
      <c r="AD4944" s="6" t="str">
        <f>[1]!s_info_city(A4944)</f>
        <v>临海市</v>
      </c>
      <c r="AE4944" s="6" t="str">
        <f>[1]!s_info_province(A4944)</f>
        <v>浙江省</v>
      </c>
      <c r="AF4944">
        <v>121.221919</v>
      </c>
      <c r="AG4944">
        <v>28.857389000000001</v>
      </c>
    </row>
    <row r="4945" spans="1:33" x14ac:dyDescent="0.3">
      <c r="A4945" s="12" t="s">
        <v>10052</v>
      </c>
      <c r="B4945" s="12" t="s">
        <v>10053</v>
      </c>
      <c r="C4945" s="16" t="str">
        <f>[1]!s_info_mkt(A4945)</f>
        <v>主板</v>
      </c>
      <c r="D4945" s="16" t="str">
        <f>[1]!s_ipo_listeddate(A4945)</f>
        <v>2007-12-28</v>
      </c>
      <c r="E4945" s="16" t="str">
        <f>[1]!lastradeday_s("000002","")</f>
        <v>2026-06-22</v>
      </c>
      <c r="F4945" s="16" t="str">
        <f>[1]!s_info_industry_csrc2023(A4945,"",3)</f>
        <v>资本市场服务</v>
      </c>
      <c r="G4945" s="16" t="str">
        <f>[1]!s_info_industry_csrc2023(A4945,"",1)</f>
        <v>金融业</v>
      </c>
      <c r="H4945" s="16">
        <f>[1]!s_is(A4945,83,"FY","YTD","20251231",1,"",100000000)</f>
        <v>13.273002566500001</v>
      </c>
      <c r="I4945" s="16">
        <f>[1]!s_is(A4945,83,"FY","YTD","20241231",1,"",100000000)</f>
        <v>13.193937951400001</v>
      </c>
      <c r="J4945" s="16">
        <f t="shared" si="231"/>
        <v>5.992495598450942E-3</v>
      </c>
      <c r="K4945" s="16">
        <f>[1]!s_is(A4945,61,"FY","YTD","20251231",1,"",100000000)</f>
        <v>2.1053773433999998</v>
      </c>
      <c r="L4945" s="16">
        <f>[1]!s_is(A4945,61,"FY","YTD","20241231",1,"",100000000)</f>
        <v>2.2005170575999999</v>
      </c>
      <c r="M4945" s="16">
        <f t="shared" si="232"/>
        <v>-4.3235163241026865E-2</v>
      </c>
      <c r="N4945" s="16">
        <f>[1]!s_fa_roe(A4945,"20251231")</f>
        <v>2.1469999999999998</v>
      </c>
      <c r="O4945" s="16">
        <f>[1]!s_stmnote_rdexp(A4945,"20251231",1,10000)</f>
        <v>0</v>
      </c>
      <c r="P4945" s="20">
        <f t="shared" si="233"/>
        <v>0</v>
      </c>
      <c r="Q4945" s="16">
        <f>[1]!s_margin_tradingbalance(A4945,"",10000)</f>
        <v>194311.49230000001</v>
      </c>
      <c r="R4945" s="16">
        <f>[1]!s_margin_seclendingbalance(A4945,"",10000)</f>
        <v>1613.8157000000001</v>
      </c>
      <c r="S4945" s="17">
        <f>[1]!s_val_ev(A4945,"",100000000)</f>
        <v>233.11801985399998</v>
      </c>
      <c r="T4945" s="17">
        <f>[1]!share_freesharesmv(A4945,"",100000000)</f>
        <v>207.67185270900001</v>
      </c>
      <c r="U4945" s="17">
        <f>[1]!s_dq_amount_btin(A4945,E4945,100000000)</f>
        <v>8.0401812400000008</v>
      </c>
      <c r="V4945" s="17">
        <f>[1]!s_dq_turn(A4945,E4945)</f>
        <v>3.5474765676112532</v>
      </c>
      <c r="W4945" s="2">
        <f>[1]!s_pq_amount(A4945,"20260101","",100000000)</f>
        <v>613.63173359999996</v>
      </c>
      <c r="X4945" s="2">
        <f>[1]!s_pq_avgamount(A4945,"20260101","",100000000)</f>
        <v>5.5784703054545446</v>
      </c>
      <c r="Y4945" s="17">
        <f>[1]!s_ipo_dilutedpe(A4945)</f>
        <v>0</v>
      </c>
      <c r="Z4945" s="12">
        <f>[1]!s_ipo_collection_total(A4945,100000000)</f>
        <v>0</v>
      </c>
      <c r="AA4945" s="2">
        <f>[1]!s_val_pe_ttm(A4945,E4945)</f>
        <v>139.611083984375</v>
      </c>
      <c r="AB4945" s="5">
        <f>[1]!s_info_zjtxornot1(A4945,"")</f>
        <v>0</v>
      </c>
      <c r="AC4945" s="22" t="str">
        <f>[1]!s_info_nature1(A4945,"")</f>
        <v>公众企业</v>
      </c>
      <c r="AD4945" s="6" t="str">
        <f>[1]!s_info_city(A4945)</f>
        <v>昆明市</v>
      </c>
      <c r="AE4945" s="6" t="str">
        <f>[1]!s_info_province(A4945)</f>
        <v>云南省</v>
      </c>
      <c r="AF4945">
        <v>102.71225099999999</v>
      </c>
      <c r="AG4945">
        <v>25.040609</v>
      </c>
    </row>
    <row r="4946" spans="1:33" x14ac:dyDescent="0.3">
      <c r="A4946" s="12" t="s">
        <v>493</v>
      </c>
      <c r="B4946" s="12" t="s">
        <v>494</v>
      </c>
      <c r="C4946" s="16" t="str">
        <f>[1]!s_info_mkt(A4946)</f>
        <v>北证</v>
      </c>
      <c r="D4946" s="16" t="str">
        <f>[1]!s_ipo_listeddate(A4946)</f>
        <v>2022-12-09</v>
      </c>
      <c r="E4946" s="16" t="str">
        <f>[1]!lastradeday_s("000002","")</f>
        <v>2026-06-22</v>
      </c>
      <c r="F4946" s="16" t="str">
        <f>[1]!s_info_industry_csrc2023(A4946,"",3)</f>
        <v>化学原料和化学制品制造业</v>
      </c>
      <c r="G4946" s="16" t="str">
        <f>[1]!s_info_industry_csrc2023(A4946,"",1)</f>
        <v>制造业</v>
      </c>
      <c r="H4946" s="16">
        <f>[1]!s_is(A4946,83,"FY","YTD","20251231",1,"",100000000)</f>
        <v>4.9625203426999995</v>
      </c>
      <c r="I4946" s="16">
        <f>[1]!s_is(A4946,83,"FY","YTD","20241231",1,"",100000000)</f>
        <v>5.0115828963000002</v>
      </c>
      <c r="J4946" s="16">
        <f t="shared" si="231"/>
        <v>-9.7898317986964134E-3</v>
      </c>
      <c r="K4946" s="16">
        <f>[1]!s_is(A4946,61,"FY","YTD","20251231",1,"",100000000)</f>
        <v>0.32060643899999997</v>
      </c>
      <c r="L4946" s="16">
        <f>[1]!s_is(A4946,61,"FY","YTD","20241231",1,"",100000000)</f>
        <v>0.49854254340000004</v>
      </c>
      <c r="M4946" s="16">
        <f t="shared" si="232"/>
        <v>-0.35691257798481407</v>
      </c>
      <c r="N4946" s="16">
        <f>[1]!s_fa_roe(A4946,"20251231")</f>
        <v>4.1787000000000001</v>
      </c>
      <c r="O4946" s="16">
        <f>[1]!s_stmnote_rdexp(A4946,"20251231",1,10000)</f>
        <v>2293.1188520000001</v>
      </c>
      <c r="P4946" s="20">
        <f t="shared" si="233"/>
        <v>4.6208754698068677E-2</v>
      </c>
      <c r="Q4946" s="16">
        <f>[1]!s_margin_tradingbalance(A4946,"",10000)</f>
        <v>671.13660000000004</v>
      </c>
      <c r="R4946" s="16">
        <f>[1]!s_margin_seclendingbalance(A4946,"",10000)</f>
        <v>0</v>
      </c>
      <c r="S4946" s="17">
        <f>[1]!s_val_ev(A4946,"",100000000)</f>
        <v>11.15474521</v>
      </c>
      <c r="T4946" s="17">
        <f>[1]!share_freesharesmv(A4946,"",100000000)</f>
        <v>5.6466934246000005</v>
      </c>
      <c r="U4946" s="17">
        <f>[1]!s_dq_amount_btin(A4946,E4946,100000000)</f>
        <v>0.13599553</v>
      </c>
      <c r="V4946" s="17">
        <f>[1]!s_dq_turn(A4946,E4946)</f>
        <v>1.9483789385401831</v>
      </c>
      <c r="W4946" s="2">
        <f>[1]!s_pq_amount(A4946,"20260101","",100000000)</f>
        <v>20.320075060000001</v>
      </c>
      <c r="X4946" s="2">
        <f>[1]!s_pq_avgamount(A4946,"20260101","",100000000)</f>
        <v>0.18472795509090909</v>
      </c>
      <c r="Y4946" s="17">
        <f>[1]!s_ipo_dilutedpe(A4946)</f>
        <v>26.36</v>
      </c>
      <c r="Z4946" s="12">
        <f>[1]!s_ipo_collection_total(A4946,100000000)</f>
        <v>3.2396560000000001</v>
      </c>
      <c r="AA4946" s="2">
        <f>[1]!s_val_pe_ttm(A4946,E4946)</f>
        <v>31.136760711669922</v>
      </c>
      <c r="AB4946" s="5">
        <f>[1]!s_info_zjtxornot1(A4946,"")</f>
        <v>0</v>
      </c>
      <c r="AC4946" s="22" t="str">
        <f>[1]!s_info_nature1(A4946,"")</f>
        <v>民营企业</v>
      </c>
      <c r="AD4946" s="6" t="str">
        <f>[1]!s_info_city(A4946)</f>
        <v>广州市</v>
      </c>
      <c r="AE4946" s="6" t="str">
        <f>[1]!s_info_province(A4946)</f>
        <v>广东省</v>
      </c>
      <c r="AF4946">
        <v>113.280637</v>
      </c>
      <c r="AG4946">
        <v>23.125177999999998</v>
      </c>
    </row>
    <row r="4947" spans="1:33" x14ac:dyDescent="0.3">
      <c r="A4947" s="12" t="s">
        <v>10054</v>
      </c>
      <c r="B4947" s="12" t="s">
        <v>10055</v>
      </c>
      <c r="C4947" s="16" t="str">
        <f>[1]!s_info_mkt(A4947)</f>
        <v>创业板</v>
      </c>
      <c r="D4947" s="16" t="str">
        <f>[1]!s_ipo_listeddate(A4947)</f>
        <v>2014-01-23</v>
      </c>
      <c r="E4947" s="16" t="str">
        <f>[1]!lastradeday_s("000002","")</f>
        <v>2026-06-22</v>
      </c>
      <c r="F4947" s="16" t="str">
        <f>[1]!s_info_industry_csrc2023(A4947,"",3)</f>
        <v>软件和信息技术服务业</v>
      </c>
      <c r="G4947" s="16" t="str">
        <f>[1]!s_info_industry_csrc2023(A4947,"",1)</f>
        <v>信息传输、软件和信息技术服务业</v>
      </c>
      <c r="H4947" s="16">
        <f>[1]!s_is(A4947,83,"FY","YTD","20251231",1,"",100000000)</f>
        <v>1.4937317363999998</v>
      </c>
      <c r="I4947" s="16">
        <f>[1]!s_is(A4947,83,"FY","YTD","20241231",1,"",100000000)</f>
        <v>1.8316677561000001</v>
      </c>
      <c r="J4947" s="16">
        <f t="shared" si="231"/>
        <v>-0.18449635234041362</v>
      </c>
      <c r="K4947" s="16">
        <f>[1]!s_is(A4947,61,"FY","YTD","20251231",1,"",100000000)</f>
        <v>-1.695623731</v>
      </c>
      <c r="L4947" s="16">
        <f>[1]!s_is(A4947,61,"FY","YTD","20241231",1,"",100000000)</f>
        <v>-2.6977947027999996</v>
      </c>
      <c r="M4947" s="16">
        <f t="shared" si="232"/>
        <v>0.37147784846632764</v>
      </c>
      <c r="N4947" s="16">
        <f>[1]!s_fa_roe(A4947,"20251231")</f>
        <v>-161.57550000000001</v>
      </c>
      <c r="O4947" s="16">
        <f>[1]!s_stmnote_rdexp(A4947,"20251231",1,10000)</f>
        <v>1235.9971449999998</v>
      </c>
      <c r="P4947" s="20">
        <f t="shared" si="233"/>
        <v>8.2745590448445677E-2</v>
      </c>
      <c r="Q4947" s="16">
        <f>[1]!s_margin_tradingbalance(A4947,"",10000)</f>
        <v>0</v>
      </c>
      <c r="R4947" s="16">
        <f>[1]!s_margin_seclendingbalance(A4947,"",10000)</f>
        <v>0</v>
      </c>
      <c r="S4947" s="17">
        <f>[1]!s_val_ev(A4947,"",100000000)</f>
        <v>51.148834032499998</v>
      </c>
      <c r="T4947" s="17">
        <f>[1]!share_freesharesmv(A4947,"",100000000)</f>
        <v>35.808249332499997</v>
      </c>
      <c r="U4947" s="17">
        <f>[1]!s_dq_amount_btin(A4947,E4947,100000000)</f>
        <v>5.1819335300000002</v>
      </c>
      <c r="V4947" s="17">
        <f>[1]!s_dq_turn(A4947,E4947)</f>
        <v>10.623377100927465</v>
      </c>
      <c r="W4947" s="2">
        <f>[1]!s_pq_amount(A4947,"20260101","",100000000)</f>
        <v>359.87822288000001</v>
      </c>
      <c r="X4947" s="2">
        <f>[1]!s_pq_avgamount(A4947,"20260101","",100000000)</f>
        <v>3.2716202080000003</v>
      </c>
      <c r="Y4947" s="17">
        <f>[1]!s_ipo_dilutedpe(A4947)</f>
        <v>21.33</v>
      </c>
      <c r="Z4947" s="12">
        <f>[1]!s_ipo_collection_total(A4947,100000000)</f>
        <v>2.9046574999999999</v>
      </c>
      <c r="AA4947" s="2">
        <f>[1]!s_val_pe_ttm(A4947,E4947)</f>
        <v>-31.037754058837891</v>
      </c>
      <c r="AB4947" s="5">
        <f>[1]!s_info_zjtxornot1(A4947,"")</f>
        <v>0</v>
      </c>
      <c r="AC4947" s="22" t="str">
        <f>[1]!s_info_nature1(A4947,"")</f>
        <v>地方国有企业</v>
      </c>
      <c r="AD4947" s="6" t="str">
        <f>[1]!s_info_city(A4947)</f>
        <v>石家庄市</v>
      </c>
      <c r="AE4947" s="6" t="str">
        <f>[1]!s_info_province(A4947)</f>
        <v>河北省</v>
      </c>
      <c r="AF4947">
        <v>114.502461</v>
      </c>
      <c r="AG4947">
        <v>38.045473999999999</v>
      </c>
    </row>
    <row r="4948" spans="1:33" x14ac:dyDescent="0.3">
      <c r="A4948" s="12" t="s">
        <v>10056</v>
      </c>
      <c r="B4948" s="12" t="s">
        <v>10057</v>
      </c>
      <c r="C4948" s="16" t="str">
        <f>[1]!s_info_mkt(A4948)</f>
        <v>创业板</v>
      </c>
      <c r="D4948" s="16" t="str">
        <f>[1]!s_ipo_listeddate(A4948)</f>
        <v>2015-05-15</v>
      </c>
      <c r="E4948" s="16" t="str">
        <f>[1]!lastradeday_s("000002","")</f>
        <v>2026-06-22</v>
      </c>
      <c r="F4948" s="16" t="str">
        <f>[1]!s_info_industry_csrc2023(A4948,"",3)</f>
        <v>专用设备制造业</v>
      </c>
      <c r="G4948" s="16" t="str">
        <f>[1]!s_info_industry_csrc2023(A4948,"",1)</f>
        <v>制造业</v>
      </c>
      <c r="H4948" s="16">
        <f>[1]!s_is(A4948,83,"FY","YTD","20251231",1,"",100000000)</f>
        <v>16.401958724500002</v>
      </c>
      <c r="I4948" s="16">
        <f>[1]!s_is(A4948,83,"FY","YTD","20241231",1,"",100000000)</f>
        <v>15.0043841774</v>
      </c>
      <c r="J4948" s="16">
        <f t="shared" si="231"/>
        <v>9.3144412364825069E-2</v>
      </c>
      <c r="K4948" s="16">
        <f>[1]!s_is(A4948,61,"FY","YTD","20251231",1,"",100000000)</f>
        <v>2.6493774544000002</v>
      </c>
      <c r="L4948" s="16">
        <f>[1]!s_is(A4948,61,"FY","YTD","20241231",1,"",100000000)</f>
        <v>2.2740409112999997</v>
      </c>
      <c r="M4948" s="16">
        <f t="shared" si="232"/>
        <v>0.16505267835547954</v>
      </c>
      <c r="N4948" s="16">
        <f>[1]!s_fa_roe(A4948,"20251231")</f>
        <v>19.0441</v>
      </c>
      <c r="O4948" s="16">
        <f>[1]!s_stmnote_rdexp(A4948,"20251231",1,10000)</f>
        <v>8933.5135719999998</v>
      </c>
      <c r="P4948" s="20">
        <f t="shared" si="233"/>
        <v>5.4466138599994121E-2</v>
      </c>
      <c r="Q4948" s="16">
        <f>[1]!s_margin_tradingbalance(A4948,"",10000)</f>
        <v>0</v>
      </c>
      <c r="R4948" s="16">
        <f>[1]!s_margin_seclendingbalance(A4948,"",10000)</f>
        <v>0</v>
      </c>
      <c r="S4948" s="17">
        <f>[1]!s_val_ev(A4948,"",100000000)</f>
        <v>48.1883785825</v>
      </c>
      <c r="T4948" s="17">
        <f>[1]!share_freesharesmv(A4948,"",100000000)</f>
        <v>28.710584821100003</v>
      </c>
      <c r="U4948" s="17">
        <f>[1]!s_dq_amount_btin(A4948,E4948,100000000)</f>
        <v>0.71625910999999998</v>
      </c>
      <c r="V4948" s="17">
        <f>[1]!s_dq_turn(A4948,E4948)</f>
        <v>2.175742288908332</v>
      </c>
      <c r="W4948" s="2">
        <f>[1]!s_pq_amount(A4948,"20260101","",100000000)</f>
        <v>113.29186914</v>
      </c>
      <c r="X4948" s="2">
        <f>[1]!s_pq_avgamount(A4948,"20260101","",100000000)</f>
        <v>1.0299260830909092</v>
      </c>
      <c r="Y4948" s="17">
        <f>[1]!s_ipo_dilutedpe(A4948)</f>
        <v>22.98</v>
      </c>
      <c r="Z4948" s="12">
        <f>[1]!s_ipo_collection_total(A4948,100000000)</f>
        <v>2.5559820000000002</v>
      </c>
      <c r="AA4948" s="2">
        <f>[1]!s_val_pe_ttm(A4948,E4948)</f>
        <v>17.236686706542969</v>
      </c>
      <c r="AB4948" s="5">
        <f>[1]!s_info_zjtxornot1(A4948,"")</f>
        <v>0</v>
      </c>
      <c r="AC4948" s="22" t="str">
        <f>[1]!s_info_nature1(A4948,"")</f>
        <v>民营企业</v>
      </c>
      <c r="AD4948" s="6" t="str">
        <f>[1]!s_info_city(A4948)</f>
        <v>南昌市</v>
      </c>
      <c r="AE4948" s="6" t="str">
        <f>[1]!s_info_province(A4948)</f>
        <v>江西省</v>
      </c>
      <c r="AF4948">
        <v>115.892151</v>
      </c>
      <c r="AG4948">
        <v>28.676493000000001</v>
      </c>
    </row>
    <row r="4949" spans="1:33" x14ac:dyDescent="0.3">
      <c r="A4949" s="12" t="s">
        <v>10058</v>
      </c>
      <c r="B4949" s="12" t="s">
        <v>10059</v>
      </c>
      <c r="C4949" s="16" t="str">
        <f>[1]!s_info_mkt(A4949)</f>
        <v>主板</v>
      </c>
      <c r="D4949" s="16" t="str">
        <f>[1]!s_ipo_listeddate(A4949)</f>
        <v>2024-01-11</v>
      </c>
      <c r="E4949" s="16" t="str">
        <f>[1]!lastradeday_s("000002","")</f>
        <v>2026-06-22</v>
      </c>
      <c r="F4949" s="16" t="str">
        <f>[1]!s_info_industry_csrc2023(A4949,"",3)</f>
        <v>电气机械和器材制造业</v>
      </c>
      <c r="G4949" s="16" t="str">
        <f>[1]!s_info_industry_csrc2023(A4949,"",1)</f>
        <v>制造业</v>
      </c>
      <c r="H4949" s="16">
        <f>[1]!s_is(A4949,83,"FY","YTD","20251231",1,"",100000000)</f>
        <v>19.997306039800002</v>
      </c>
      <c r="I4949" s="16">
        <f>[1]!s_is(A4949,83,"FY","YTD","20241231",1,"",100000000)</f>
        <v>19.458041137000002</v>
      </c>
      <c r="J4949" s="16">
        <f t="shared" si="231"/>
        <v>2.7714244152489353E-2</v>
      </c>
      <c r="K4949" s="16">
        <f>[1]!s_is(A4949,61,"FY","YTD","20251231",1,"",100000000)</f>
        <v>0.97442944809999998</v>
      </c>
      <c r="L4949" s="16">
        <f>[1]!s_is(A4949,61,"FY","YTD","20241231",1,"",100000000)</f>
        <v>1.0207846508</v>
      </c>
      <c r="M4949" s="16">
        <f t="shared" si="232"/>
        <v>-4.5411343777231529E-2</v>
      </c>
      <c r="N4949" s="16">
        <f>[1]!s_fa_roe(A4949,"20251231")</f>
        <v>7.7119</v>
      </c>
      <c r="O4949" s="16">
        <f>[1]!s_stmnote_rdexp(A4949,"20251231",1,10000)</f>
        <v>8045.1293889999997</v>
      </c>
      <c r="P4949" s="20">
        <f t="shared" si="233"/>
        <v>4.0231065989528962E-2</v>
      </c>
      <c r="Q4949" s="16">
        <f>[1]!s_margin_tradingbalance(A4949,"",10000)</f>
        <v>10639.9512</v>
      </c>
      <c r="R4949" s="16">
        <f>[1]!s_margin_seclendingbalance(A4949,"",10000)</f>
        <v>24.948</v>
      </c>
      <c r="S4949" s="17">
        <f>[1]!s_val_ev(A4949,"",100000000)</f>
        <v>23.958679360000001</v>
      </c>
      <c r="T4949" s="17">
        <f>[1]!share_freesharesmv(A4949,"",100000000)</f>
        <v>12.2188178266</v>
      </c>
      <c r="U4949" s="17">
        <f>[1]!s_dq_amount_btin(A4949,E4949,100000000)</f>
        <v>1.0111659900000001</v>
      </c>
      <c r="V4949" s="17">
        <f>[1]!s_dq_turn(A4949,E4949)</f>
        <v>6.7186545529579762</v>
      </c>
      <c r="W4949" s="2">
        <f>[1]!s_pq_amount(A4949,"20260101","",100000000)</f>
        <v>60.348578250000003</v>
      </c>
      <c r="X4949" s="2">
        <f>[1]!s_pq_avgamount(A4949,"20260101","",100000000)</f>
        <v>0.54862343863636365</v>
      </c>
      <c r="Y4949" s="17">
        <f>[1]!s_ipo_dilutedpe(A4949)</f>
        <v>22.53</v>
      </c>
      <c r="Z4949" s="12">
        <f>[1]!s_ipo_collection_total(A4949,100000000)</f>
        <v>5.2584220000000004</v>
      </c>
      <c r="AA4949" s="2">
        <f>[1]!s_val_pe_ttm(A4949,E4949)</f>
        <v>26.571201324462891</v>
      </c>
      <c r="AB4949" s="5">
        <f>[1]!s_info_zjtxornot1(A4949,"")</f>
        <v>0</v>
      </c>
      <c r="AC4949" s="22" t="str">
        <f>[1]!s_info_nature1(A4949,"")</f>
        <v>民营企业</v>
      </c>
      <c r="AD4949" s="6" t="str">
        <f>[1]!s_info_city(A4949)</f>
        <v>合肥市</v>
      </c>
      <c r="AE4949" s="6" t="str">
        <f>[1]!s_info_province(A4949)</f>
        <v>安徽省</v>
      </c>
      <c r="AF4949">
        <v>117.28304199999999</v>
      </c>
      <c r="AG4949">
        <v>31.861190000000001</v>
      </c>
    </row>
    <row r="4950" spans="1:33" x14ac:dyDescent="0.3">
      <c r="A4950" s="12" t="s">
        <v>495</v>
      </c>
      <c r="B4950" s="12" t="s">
        <v>496</v>
      </c>
      <c r="C4950" s="16" t="str">
        <f>[1]!s_info_mkt(A4950)</f>
        <v>北证</v>
      </c>
      <c r="D4950" s="16" t="str">
        <f>[1]!s_ipo_listeddate(A4950)</f>
        <v>2020-07-27</v>
      </c>
      <c r="E4950" s="16" t="str">
        <f>[1]!lastradeday_s("000002","")</f>
        <v>2026-06-22</v>
      </c>
      <c r="F4950" s="16" t="str">
        <f>[1]!s_info_industry_csrc2023(A4950,"",3)</f>
        <v>软件和信息技术服务业</v>
      </c>
      <c r="G4950" s="16" t="str">
        <f>[1]!s_info_industry_csrc2023(A4950,"",1)</f>
        <v>信息传输、软件和信息技术服务业</v>
      </c>
      <c r="H4950" s="16">
        <f>[1]!s_is(A4950,83,"FY","YTD","20251231",1,"",100000000)</f>
        <v>2.4254316422</v>
      </c>
      <c r="I4950" s="16">
        <f>[1]!s_is(A4950,83,"FY","YTD","20241231",1,"",100000000)</f>
        <v>2.6835916661000003</v>
      </c>
      <c r="J4950" s="16">
        <f t="shared" si="231"/>
        <v>-9.6199443142249041E-2</v>
      </c>
      <c r="K4950" s="16">
        <f>[1]!s_is(A4950,61,"FY","YTD","20251231",1,"",100000000)</f>
        <v>0.21752531999999999</v>
      </c>
      <c r="L4950" s="16">
        <f>[1]!s_is(A4950,61,"FY","YTD","20241231",1,"",100000000)</f>
        <v>0.11856970090000001</v>
      </c>
      <c r="M4950" s="16">
        <f t="shared" si="232"/>
        <v>0.83457762268842817</v>
      </c>
      <c r="N4950" s="16">
        <f>[1]!s_fa_roe(A4950,"20251231")</f>
        <v>3.5240999999999998</v>
      </c>
      <c r="O4950" s="16">
        <f>[1]!s_stmnote_rdexp(A4950,"20251231",1,10000)</f>
        <v>2475.6946640000001</v>
      </c>
      <c r="P4950" s="20">
        <f t="shared" si="233"/>
        <v>0.10207233306127765</v>
      </c>
      <c r="Q4950" s="16">
        <f>[1]!s_margin_tradingbalance(A4950,"",10000)</f>
        <v>2497.2175000000002</v>
      </c>
      <c r="R4950" s="16">
        <f>[1]!s_margin_seclendingbalance(A4950,"",10000)</f>
        <v>0</v>
      </c>
      <c r="S4950" s="17">
        <f>[1]!s_val_ev(A4950,"",100000000)</f>
        <v>16.268336123000001</v>
      </c>
      <c r="T4950" s="17">
        <f>[1]!share_freesharesmv(A4950,"",100000000)</f>
        <v>8.0541262294999996</v>
      </c>
      <c r="U4950" s="17">
        <f>[1]!s_dq_amount_btin(A4950,E4950,100000000)</f>
        <v>0.65549176000000009</v>
      </c>
      <c r="V4950" s="17">
        <f>[1]!s_dq_turn(A4950,E4950)</f>
        <v>6.2202009733880592</v>
      </c>
      <c r="W4950" s="2">
        <f>[1]!s_pq_amount(A4950,"20260101","",100000000)</f>
        <v>58.971138660000001</v>
      </c>
      <c r="X4950" s="2">
        <f>[1]!s_pq_avgamount(A4950,"20260101","",100000000)</f>
        <v>0.53610126054545459</v>
      </c>
      <c r="Y4950" s="17">
        <f>[1]!s_ipo_dilutedpe(A4950)</f>
        <v>35.67</v>
      </c>
      <c r="Z4950" s="12">
        <f>[1]!s_ipo_collection_total(A4950,100000000)</f>
        <v>3.9738600000000002</v>
      </c>
      <c r="AA4950" s="2">
        <f>[1]!s_val_pe_ttm(A4950,E4950)</f>
        <v>75.724601745605469</v>
      </c>
      <c r="AB4950" s="5">
        <f>[1]!s_info_zjtxornot1(A4950,"")</f>
        <v>0</v>
      </c>
      <c r="AC4950" s="22" t="str">
        <f>[1]!s_info_nature1(A4950,"")</f>
        <v>民营企业</v>
      </c>
      <c r="AD4950" s="6" t="str">
        <f>[1]!s_info_city(A4950)</f>
        <v>北京市</v>
      </c>
      <c r="AE4950" s="6" t="str">
        <f>[1]!s_info_province(A4950)</f>
        <v>北京</v>
      </c>
      <c r="AF4950">
        <v>116.40528500000001</v>
      </c>
      <c r="AG4950">
        <v>39.904989</v>
      </c>
    </row>
    <row r="4951" spans="1:33" x14ac:dyDescent="0.3">
      <c r="A4951" s="12" t="s">
        <v>10060</v>
      </c>
      <c r="B4951" s="12" t="s">
        <v>10061</v>
      </c>
      <c r="C4951" s="16" t="str">
        <f>[1]!s_info_mkt(A4951)</f>
        <v>主板</v>
      </c>
      <c r="D4951" s="16" t="str">
        <f>[1]!s_ipo_listeddate(A4951)</f>
        <v>2017-02-13</v>
      </c>
      <c r="E4951" s="16" t="str">
        <f>[1]!lastradeday_s("000002","")</f>
        <v>2026-06-22</v>
      </c>
      <c r="F4951" s="16" t="str">
        <f>[1]!s_info_industry_csrc2023(A4951,"",3)</f>
        <v>橡胶和塑料制品业</v>
      </c>
      <c r="G4951" s="16" t="str">
        <f>[1]!s_info_industry_csrc2023(A4951,"",1)</f>
        <v>制造业</v>
      </c>
      <c r="H4951" s="16">
        <f>[1]!s_is(A4951,83,"FY","YTD","20251231",1,"",100000000)</f>
        <v>8.6063061046999998</v>
      </c>
      <c r="I4951" s="16">
        <f>[1]!s_is(A4951,83,"FY","YTD","20241231",1,"",100000000)</f>
        <v>13.1869860259</v>
      </c>
      <c r="J4951" s="16">
        <f t="shared" si="231"/>
        <v>-0.34736367447446148</v>
      </c>
      <c r="K4951" s="16">
        <f>[1]!s_is(A4951,61,"FY","YTD","20251231",1,"",100000000)</f>
        <v>-2.4414201313999997</v>
      </c>
      <c r="L4951" s="16">
        <f>[1]!s_is(A4951,61,"FY","YTD","20241231",1,"",100000000)</f>
        <v>-2.1265512056000002</v>
      </c>
      <c r="M4951" s="16">
        <f t="shared" si="232"/>
        <v>-0.14806552739987286</v>
      </c>
      <c r="N4951" s="16">
        <f>[1]!s_fa_roe(A4951,"20251231")</f>
        <v>-17.215499999999999</v>
      </c>
      <c r="O4951" s="16">
        <f>[1]!s_stmnote_rdexp(A4951,"20251231",1,10000)</f>
        <v>2896.5112480000003</v>
      </c>
      <c r="P4951" s="20">
        <f t="shared" si="233"/>
        <v>3.3655684712610712E-2</v>
      </c>
      <c r="Q4951" s="16">
        <f>[1]!s_margin_tradingbalance(A4951,"",10000)</f>
        <v>15534.5888</v>
      </c>
      <c r="R4951" s="16">
        <f>[1]!s_margin_seclendingbalance(A4951,"",10000)</f>
        <v>17.770399999999999</v>
      </c>
      <c r="S4951" s="17">
        <f>[1]!s_val_ev(A4951,"",100000000)</f>
        <v>34.224485635900002</v>
      </c>
      <c r="T4951" s="17">
        <f>[1]!share_freesharesmv(A4951,"",100000000)</f>
        <v>22.193652406799998</v>
      </c>
      <c r="U4951" s="17">
        <f>[1]!s_dq_amount_btin(A4951,E4951,100000000)</f>
        <v>2.9605467499999998</v>
      </c>
      <c r="V4951" s="17">
        <f>[1]!s_dq_turn(A4951,E4951)</f>
        <v>8.9033640225222044</v>
      </c>
      <c r="W4951" s="2">
        <f>[1]!s_pq_amount(A4951,"20260101","",100000000)</f>
        <v>144.79178152</v>
      </c>
      <c r="X4951" s="2">
        <f>[1]!s_pq_avgamount(A4951,"20260101","",100000000)</f>
        <v>1.3162889229090911</v>
      </c>
      <c r="Y4951" s="17">
        <f>[1]!s_ipo_dilutedpe(A4951)</f>
        <v>22.99</v>
      </c>
      <c r="Z4951" s="12">
        <f>[1]!s_ipo_collection_total(A4951,100000000)</f>
        <v>2.7284999999999999</v>
      </c>
      <c r="AA4951" s="2">
        <f>[1]!s_val_pe_ttm(A4951,E4951)</f>
        <v>-14.36597728729248</v>
      </c>
      <c r="AB4951" s="5">
        <f>[1]!s_info_zjtxornot1(A4951,"")</f>
        <v>1</v>
      </c>
      <c r="AC4951" s="22" t="str">
        <f>[1]!s_info_nature1(A4951,"")</f>
        <v>民营企业</v>
      </c>
      <c r="AD4951" s="6" t="str">
        <f>[1]!s_info_city(A4951)</f>
        <v>上海市</v>
      </c>
      <c r="AE4951" s="6" t="str">
        <f>[1]!s_info_province(A4951)</f>
        <v>上海</v>
      </c>
      <c r="AF4951">
        <v>121.472644</v>
      </c>
      <c r="AG4951">
        <v>31.231705999999999</v>
      </c>
    </row>
    <row r="4952" spans="1:33" x14ac:dyDescent="0.3">
      <c r="A4952" s="12" t="s">
        <v>10062</v>
      </c>
      <c r="B4952" s="12" t="s">
        <v>10063</v>
      </c>
      <c r="C4952" s="16" t="str">
        <f>[1]!s_info_mkt(A4952)</f>
        <v>主板</v>
      </c>
      <c r="D4952" s="16" t="str">
        <f>[1]!s_ipo_listeddate(A4952)</f>
        <v>2019-07-05</v>
      </c>
      <c r="E4952" s="16" t="str">
        <f>[1]!lastradeday_s("000002","")</f>
        <v>2026-06-22</v>
      </c>
      <c r="F4952" s="16" t="str">
        <f>[1]!s_info_industry_csrc2023(A4952,"",3)</f>
        <v>资本市场服务</v>
      </c>
      <c r="G4952" s="16" t="str">
        <f>[1]!s_info_industry_csrc2023(A4952,"",1)</f>
        <v>金融业</v>
      </c>
      <c r="H4952" s="16">
        <f>[1]!s_is(A4952,83,"FY","YTD","20251231",1,"",100000000)</f>
        <v>24.3397245723</v>
      </c>
      <c r="I4952" s="16">
        <f>[1]!s_is(A4952,83,"FY","YTD","20241231",1,"",100000000)</f>
        <v>20.218943725799999</v>
      </c>
      <c r="J4952" s="16">
        <f t="shared" si="231"/>
        <v>0.20380791906758988</v>
      </c>
      <c r="K4952" s="16">
        <f>[1]!s_is(A4952,61,"FY","YTD","20251231",1,"",100000000)</f>
        <v>12.135535212899999</v>
      </c>
      <c r="L4952" s="16">
        <f>[1]!s_is(A4952,61,"FY","YTD","20241231",1,"",100000000)</f>
        <v>7.6401820304999992</v>
      </c>
      <c r="M4952" s="16">
        <f t="shared" si="232"/>
        <v>0.58838299460069388</v>
      </c>
      <c r="N4952" s="16">
        <f>[1]!s_fa_roe(A4952,"20251231")</f>
        <v>4.8883000000000001</v>
      </c>
      <c r="O4952" s="16">
        <f>[1]!s_stmnote_rdexp(A4952,"20251231",1,10000)</f>
        <v>0</v>
      </c>
      <c r="P4952" s="20">
        <f t="shared" si="233"/>
        <v>0</v>
      </c>
      <c r="Q4952" s="16">
        <f>[1]!s_margin_tradingbalance(A4952,"",10000)</f>
        <v>52626.096400000002</v>
      </c>
      <c r="R4952" s="16">
        <f>[1]!s_margin_seclendingbalance(A4952,"",10000)</f>
        <v>53.7072</v>
      </c>
      <c r="S4952" s="17">
        <f>[1]!s_val_ev(A4952,"",100000000)</f>
        <v>333.47689335940004</v>
      </c>
      <c r="T4952" s="17">
        <f>[1]!share_freesharesmv(A4952,"",100000000)</f>
        <v>77.311725569400011</v>
      </c>
      <c r="U4952" s="17">
        <f>[1]!s_dq_amount_btin(A4952,E4952,100000000)</f>
        <v>2.5048669600000002</v>
      </c>
      <c r="V4952" s="17">
        <f>[1]!s_dq_turn(A4952,E4952)</f>
        <v>0.77025906161710844</v>
      </c>
      <c r="W4952" s="2">
        <f>[1]!s_pq_amount(A4952,"20260101","",100000000)</f>
        <v>142.65701486</v>
      </c>
      <c r="X4952" s="2">
        <f>[1]!s_pq_avgamount(A4952,"20260101","",100000000)</f>
        <v>1.2968819532727274</v>
      </c>
      <c r="Y4952" s="17">
        <f>[1]!s_ipo_dilutedpe(A4952)</f>
        <v>35.56</v>
      </c>
      <c r="Z4952" s="12">
        <f>[1]!s_ipo_collection_total(A4952,100000000)</f>
        <v>12.5944</v>
      </c>
      <c r="AA4952" s="2">
        <f>[1]!s_val_pe_ttm(A4952,E4952)</f>
        <v>29.938173294067383</v>
      </c>
      <c r="AB4952" s="5">
        <f>[1]!s_info_zjtxornot1(A4952,"")</f>
        <v>0</v>
      </c>
      <c r="AC4952" s="22" t="str">
        <f>[1]!s_info_nature1(A4952,"")</f>
        <v>中央国有企业</v>
      </c>
      <c r="AD4952" s="6" t="str">
        <f>[1]!s_info_city(A4952)</f>
        <v>昆明市</v>
      </c>
      <c r="AE4952" s="6" t="str">
        <f>[1]!s_info_province(A4952)</f>
        <v>云南省</v>
      </c>
      <c r="AF4952">
        <v>102.71225099999999</v>
      </c>
      <c r="AG4952">
        <v>25.040609</v>
      </c>
    </row>
    <row r="4953" spans="1:33" x14ac:dyDescent="0.3">
      <c r="A4953" s="12" t="s">
        <v>10064</v>
      </c>
      <c r="B4953" s="12" t="s">
        <v>10065</v>
      </c>
      <c r="C4953" s="16" t="str">
        <f>[1]!s_info_mkt(A4953)</f>
        <v>主板</v>
      </c>
      <c r="D4953" s="16" t="str">
        <f>[1]!s_ipo_listeddate(A4953)</f>
        <v>1998-06-16</v>
      </c>
      <c r="E4953" s="16" t="str">
        <f>[1]!lastradeday_s("000002","")</f>
        <v>2026-06-22</v>
      </c>
      <c r="F4953" s="16" t="str">
        <f>[1]!s_info_industry_csrc2023(A4953,"",3)</f>
        <v>商务服务业</v>
      </c>
      <c r="G4953" s="16" t="str">
        <f>[1]!s_info_industry_csrc2023(A4953,"",1)</f>
        <v>租赁和商务服务业</v>
      </c>
      <c r="H4953" s="16">
        <f>[1]!s_is(A4953,83,"FY","YTD","20251231",1,"",100000000)</f>
        <v>11.978068459100001</v>
      </c>
      <c r="I4953" s="16">
        <f>[1]!s_is(A4953,83,"FY","YTD","20241231",1,"",100000000)</f>
        <v>13.977607873499998</v>
      </c>
      <c r="J4953" s="16">
        <f t="shared" si="231"/>
        <v>-0.14305304831099919</v>
      </c>
      <c r="K4953" s="16">
        <f>[1]!s_is(A4953,61,"FY","YTD","20251231",1,"",100000000)</f>
        <v>-2.9404417612000002</v>
      </c>
      <c r="L4953" s="16">
        <f>[1]!s_is(A4953,61,"FY","YTD","20241231",1,"",100000000)</f>
        <v>0.20329995219999999</v>
      </c>
      <c r="M4953" s="16">
        <f t="shared" si="232"/>
        <v>-15.46356346560912</v>
      </c>
      <c r="N4953" s="16">
        <f>[1]!s_fa_roe(A4953,"20251231")</f>
        <v>-4.3659999999999997</v>
      </c>
      <c r="O4953" s="16">
        <f>[1]!s_stmnote_rdexp(A4953,"20251231",1,10000)</f>
        <v>0</v>
      </c>
      <c r="P4953" s="20">
        <f t="shared" si="233"/>
        <v>0</v>
      </c>
      <c r="Q4953" s="16">
        <f>[1]!s_margin_tradingbalance(A4953,"",10000)</f>
        <v>0</v>
      </c>
      <c r="R4953" s="16">
        <f>[1]!s_margin_seclendingbalance(A4953,"",10000)</f>
        <v>0</v>
      </c>
      <c r="S4953" s="17">
        <f>[1]!s_val_ev(A4953,"",100000000)</f>
        <v>36.406780895099999</v>
      </c>
      <c r="T4953" s="17">
        <f>[1]!share_freesharesmv(A4953,"",100000000)</f>
        <v>26.115944225700002</v>
      </c>
      <c r="U4953" s="17">
        <f>[1]!s_dq_amount_btin(A4953,E4953,100000000)</f>
        <v>0.92351324000000001</v>
      </c>
      <c r="V4953" s="17">
        <f>[1]!s_dq_turn(A4953,E4953)</f>
        <v>2.5878039201481702</v>
      </c>
      <c r="W4953" s="2">
        <f>[1]!s_pq_amount(A4953,"20260101","",100000000)</f>
        <v>127.64949244</v>
      </c>
      <c r="X4953" s="2">
        <f>[1]!s_pq_avgamount(A4953,"20260101","",100000000)</f>
        <v>1.1604499312727272</v>
      </c>
      <c r="Y4953" s="17">
        <f>[1]!s_ipo_dilutedpe(A4953)</f>
        <v>0</v>
      </c>
      <c r="Z4953" s="12">
        <f>[1]!s_ipo_collection_total(A4953,100000000)</f>
        <v>1.44</v>
      </c>
      <c r="AA4953" s="2">
        <f>[1]!s_val_pe_ttm(A4953,E4953)</f>
        <v>-10.880871772766113</v>
      </c>
      <c r="AB4953" s="5">
        <f>[1]!s_info_zjtxornot1(A4953,"")</f>
        <v>0</v>
      </c>
      <c r="AC4953" s="22" t="str">
        <f>[1]!s_info_nature1(A4953,"")</f>
        <v>其他企业</v>
      </c>
      <c r="AD4953" s="6" t="str">
        <f>[1]!s_info_city(A4953)</f>
        <v>北京市</v>
      </c>
      <c r="AE4953" s="6" t="str">
        <f>[1]!s_info_province(A4953)</f>
        <v>北京</v>
      </c>
      <c r="AF4953">
        <v>116.40528500000001</v>
      </c>
      <c r="AG4953">
        <v>39.904989</v>
      </c>
    </row>
    <row r="4954" spans="1:33" x14ac:dyDescent="0.3">
      <c r="A4954" s="12" t="s">
        <v>10066</v>
      </c>
      <c r="B4954" s="12" t="s">
        <v>10067</v>
      </c>
      <c r="C4954" s="16" t="str">
        <f>[1]!s_info_mkt(A4954)</f>
        <v>主板</v>
      </c>
      <c r="D4954" s="16" t="str">
        <f>[1]!s_ipo_listeddate(A4954)</f>
        <v>2025-04-15</v>
      </c>
      <c r="E4954" s="16" t="str">
        <f>[1]!lastradeday_s("000002","")</f>
        <v>2026-06-22</v>
      </c>
      <c r="F4954" s="16" t="str">
        <f>[1]!s_info_industry_csrc2023(A4954,"",3)</f>
        <v>批发业</v>
      </c>
      <c r="G4954" s="16" t="str">
        <f>[1]!s_info_industry_csrc2023(A4954,"",1)</f>
        <v>批发和零售业</v>
      </c>
      <c r="H4954" s="16">
        <f>[1]!s_is(A4954,83,"FY","YTD","20251231",1,"",100000000)</f>
        <v>13.127905679200001</v>
      </c>
      <c r="I4954" s="16">
        <f>[1]!s_is(A4954,83,"FY","YTD","20241231",1,"",100000000)</f>
        <v>14.165653438900002</v>
      </c>
      <c r="J4954" s="16">
        <f t="shared" si="231"/>
        <v>-7.3258022595008798E-2</v>
      </c>
      <c r="K4954" s="16">
        <f>[1]!s_is(A4954,61,"FY","YTD","20251231",1,"",100000000)</f>
        <v>0.77821004510000003</v>
      </c>
      <c r="L4954" s="16">
        <f>[1]!s_is(A4954,61,"FY","YTD","20241231",1,"",100000000)</f>
        <v>1.1096967087</v>
      </c>
      <c r="M4954" s="16">
        <f t="shared" si="232"/>
        <v>-0.29871825427718329</v>
      </c>
      <c r="N4954" s="16">
        <f>[1]!s_fa_roe(A4954,"20251231")</f>
        <v>9.5075000000000003</v>
      </c>
      <c r="O4954" s="16">
        <f>[1]!s_stmnote_rdexp(A4954,"20251231",1,10000)</f>
        <v>1477.1989699999999</v>
      </c>
      <c r="P4954" s="20">
        <f t="shared" si="233"/>
        <v>1.1252358190998358E-2</v>
      </c>
      <c r="Q4954" s="16">
        <f>[1]!s_margin_tradingbalance(A4954,"",10000)</f>
        <v>12464.0167</v>
      </c>
      <c r="R4954" s="16">
        <f>[1]!s_margin_seclendingbalance(A4954,"",10000)</f>
        <v>29.8432</v>
      </c>
      <c r="S4954" s="17">
        <f>[1]!s_val_ev(A4954,"",100000000)</f>
        <v>42.623377931999997</v>
      </c>
      <c r="T4954" s="17">
        <f>[1]!share_freesharesmv(A4954,"",100000000)</f>
        <v>11.614870440999999</v>
      </c>
      <c r="U4954" s="17">
        <f>[1]!s_dq_amount_btin(A4954,E4954,100000000)</f>
        <v>0.60103435000000005</v>
      </c>
      <c r="V4954" s="17">
        <f>[1]!s_dq_turn(A4954,E4954)</f>
        <v>5.1843972936142038</v>
      </c>
      <c r="W4954" s="2">
        <f>[1]!s_pq_amount(A4954,"20260101","",100000000)</f>
        <v>90.572719930000005</v>
      </c>
      <c r="X4954" s="2">
        <f>[1]!s_pq_avgamount(A4954,"20260101","",100000000)</f>
        <v>0.82338836299999996</v>
      </c>
      <c r="Y4954" s="17">
        <f>[1]!s_ipo_dilutedpe(A4954)</f>
        <v>14.38</v>
      </c>
      <c r="Z4954" s="12">
        <f>[1]!s_ipo_collection_total(A4954,100000000)</f>
        <v>2.99966592</v>
      </c>
      <c r="AA4954" s="2">
        <f>[1]!s_val_pe_ttm(A4954,E4954)</f>
        <v>54.271484375</v>
      </c>
      <c r="AB4954" s="5">
        <f>[1]!s_info_zjtxornot1(A4954,"")</f>
        <v>0</v>
      </c>
      <c r="AC4954" s="22" t="str">
        <f>[1]!s_info_nature1(A4954,"")</f>
        <v>民营企业</v>
      </c>
      <c r="AD4954" s="6" t="str">
        <f>[1]!s_info_city(A4954)</f>
        <v>杭州市</v>
      </c>
      <c r="AE4954" s="6" t="str">
        <f>[1]!s_info_province(A4954)</f>
        <v>浙江省</v>
      </c>
      <c r="AF4954">
        <v>120.153576</v>
      </c>
      <c r="AG4954">
        <v>30.287458999999998</v>
      </c>
    </row>
    <row r="4955" spans="1:33" x14ac:dyDescent="0.3">
      <c r="A4955" s="12" t="s">
        <v>497</v>
      </c>
      <c r="B4955" s="12" t="s">
        <v>498</v>
      </c>
      <c r="C4955" s="16" t="str">
        <f>[1]!s_info_mkt(A4955)</f>
        <v>北证</v>
      </c>
      <c r="D4955" s="16" t="str">
        <f>[1]!s_ipo_listeddate(A4955)</f>
        <v>2021-07-08</v>
      </c>
      <c r="E4955" s="16" t="str">
        <f>[1]!lastradeday_s("000002","")</f>
        <v>2026-06-22</v>
      </c>
      <c r="F4955" s="16" t="str">
        <f>[1]!s_info_industry_csrc2023(A4955,"",3)</f>
        <v>仪器仪表制造业</v>
      </c>
      <c r="G4955" s="16" t="str">
        <f>[1]!s_info_industry_csrc2023(A4955,"",1)</f>
        <v>制造业</v>
      </c>
      <c r="H4955" s="16">
        <f>[1]!s_is(A4955,83,"FY","YTD","20251231",1,"",100000000)</f>
        <v>1.9758062471000002</v>
      </c>
      <c r="I4955" s="16">
        <f>[1]!s_is(A4955,83,"FY","YTD","20241231",1,"",100000000)</f>
        <v>1.4715927743000001</v>
      </c>
      <c r="J4955" s="16">
        <f t="shared" si="231"/>
        <v>0.34263111480677244</v>
      </c>
      <c r="K4955" s="16">
        <f>[1]!s_is(A4955,61,"FY","YTD","20251231",1,"",100000000)</f>
        <v>0.33888110659999998</v>
      </c>
      <c r="L4955" s="16">
        <f>[1]!s_is(A4955,61,"FY","YTD","20241231",1,"",100000000)</f>
        <v>0.16074334239999999</v>
      </c>
      <c r="M4955" s="16">
        <f t="shared" si="232"/>
        <v>1.1082123933737489</v>
      </c>
      <c r="N4955" s="16">
        <f>[1]!s_fa_roe(A4955,"20251231")</f>
        <v>8.5867000000000004</v>
      </c>
      <c r="O4955" s="16">
        <f>[1]!s_stmnote_rdexp(A4955,"20251231",1,10000)</f>
        <v>2270.529051</v>
      </c>
      <c r="P4955" s="20">
        <f t="shared" si="233"/>
        <v>0.11491658427199432</v>
      </c>
      <c r="Q4955" s="16">
        <f>[1]!s_margin_tradingbalance(A4955,"",10000)</f>
        <v>2985.5282999999999</v>
      </c>
      <c r="R4955" s="16">
        <f>[1]!s_margin_seclendingbalance(A4955,"",10000)</f>
        <v>0</v>
      </c>
      <c r="S4955" s="17">
        <f>[1]!s_val_ev(A4955,"",100000000)</f>
        <v>24.358917739999999</v>
      </c>
      <c r="T4955" s="17">
        <f>[1]!share_freesharesmv(A4955,"",100000000)</f>
        <v>8.5422969955999992</v>
      </c>
      <c r="U4955" s="17">
        <f>[1]!s_dq_amount_btin(A4955,E4955,100000000)</f>
        <v>0.47042821000000001</v>
      </c>
      <c r="V4955" s="17">
        <f>[1]!s_dq_turn(A4955,E4955)</f>
        <v>3.831732811095319</v>
      </c>
      <c r="W4955" s="2">
        <f>[1]!s_pq_amount(A4955,"20260101","",100000000)</f>
        <v>117.96531653</v>
      </c>
      <c r="X4955" s="2">
        <f>[1]!s_pq_avgamount(A4955,"20260101","",100000000)</f>
        <v>1.0724119684545455</v>
      </c>
      <c r="Y4955" s="17">
        <f>[1]!s_ipo_dilutedpe(A4955)</f>
        <v>20.43</v>
      </c>
      <c r="Z4955" s="12">
        <f>[1]!s_ipo_collection_total(A4955,100000000)</f>
        <v>1.68</v>
      </c>
      <c r="AA4955" s="2">
        <f>[1]!s_val_pe_ttm(A4955,E4955)</f>
        <v>86.873435974121094</v>
      </c>
      <c r="AB4955" s="5">
        <f>[1]!s_info_zjtxornot1(A4955,"")</f>
        <v>1</v>
      </c>
      <c r="AC4955" s="22" t="str">
        <f>[1]!s_info_nature1(A4955,"")</f>
        <v>民营企业</v>
      </c>
      <c r="AD4955" s="6" t="str">
        <f>[1]!s_info_city(A4955)</f>
        <v>桂林市</v>
      </c>
      <c r="AE4955" s="6" t="str">
        <f>[1]!s_info_province(A4955)</f>
        <v>广西壮族自治区</v>
      </c>
      <c r="AF4955">
        <v>110.299121</v>
      </c>
      <c r="AG4955">
        <v>25.274215000000002</v>
      </c>
    </row>
    <row r="4956" spans="1:33" x14ac:dyDescent="0.3">
      <c r="A4956" s="12" t="s">
        <v>499</v>
      </c>
      <c r="B4956" s="12" t="s">
        <v>500</v>
      </c>
      <c r="C4956" s="16" t="str">
        <f>[1]!s_info_mkt(A4956)</f>
        <v>北证</v>
      </c>
      <c r="D4956" s="16" t="str">
        <f>[1]!s_ipo_listeddate(A4956)</f>
        <v>2023-04-19</v>
      </c>
      <c r="E4956" s="16" t="str">
        <f>[1]!lastradeday_s("000002","")</f>
        <v>2026-06-22</v>
      </c>
      <c r="F4956" s="16" t="str">
        <f>[1]!s_info_industry_csrc2023(A4956,"",3)</f>
        <v>通用设备制造业</v>
      </c>
      <c r="G4956" s="16" t="str">
        <f>[1]!s_info_industry_csrc2023(A4956,"",1)</f>
        <v>制造业</v>
      </c>
      <c r="H4956" s="16">
        <f>[1]!s_is(A4956,83,"FY","YTD","20251231",1,"",100000000)</f>
        <v>4.4664003701999997</v>
      </c>
      <c r="I4956" s="16">
        <f>[1]!s_is(A4956,83,"FY","YTD","20241231",1,"",100000000)</f>
        <v>3.4785043793999999</v>
      </c>
      <c r="J4956" s="16">
        <f t="shared" si="231"/>
        <v>0.28400021476195469</v>
      </c>
      <c r="K4956" s="16">
        <f>[1]!s_is(A4956,61,"FY","YTD","20251231",1,"",100000000)</f>
        <v>0.61268828710000001</v>
      </c>
      <c r="L4956" s="16">
        <f>[1]!s_is(A4956,61,"FY","YTD","20241231",1,"",100000000)</f>
        <v>0.3537259056</v>
      </c>
      <c r="M4956" s="16">
        <f t="shared" si="232"/>
        <v>0.73209899925407107</v>
      </c>
      <c r="N4956" s="16">
        <f>[1]!s_fa_roe(A4956,"20251231")</f>
        <v>14.2631</v>
      </c>
      <c r="O4956" s="16">
        <f>[1]!s_stmnote_rdexp(A4956,"20251231",1,10000)</f>
        <v>1546.805918</v>
      </c>
      <c r="P4956" s="20">
        <f t="shared" si="233"/>
        <v>3.4632047953433609E-2</v>
      </c>
      <c r="Q4956" s="16">
        <f>[1]!s_margin_tradingbalance(A4956,"",10000)</f>
        <v>575.54780000000005</v>
      </c>
      <c r="R4956" s="16">
        <f>[1]!s_margin_seclendingbalance(A4956,"",10000)</f>
        <v>0</v>
      </c>
      <c r="S4956" s="17">
        <f>[1]!s_val_ev(A4956,"",100000000)</f>
        <v>13.877843304000001</v>
      </c>
      <c r="T4956" s="17">
        <f>[1]!share_freesharesmv(A4956,"",100000000)</f>
        <v>3.5394388595999997</v>
      </c>
      <c r="U4956" s="17">
        <f>[1]!s_dq_amount_btin(A4956,E4956,100000000)</f>
        <v>0.11095134</v>
      </c>
      <c r="V4956" s="17">
        <f>[1]!s_dq_turn(A4956,E4956)</f>
        <v>1.8826755035436622</v>
      </c>
      <c r="W4956" s="2">
        <f>[1]!s_pq_amount(A4956,"20260101","",100000000)</f>
        <v>21.795376229999999</v>
      </c>
      <c r="X4956" s="2">
        <f>[1]!s_pq_avgamount(A4956,"20260101","",100000000)</f>
        <v>0.1981397839090909</v>
      </c>
      <c r="Y4956" s="17">
        <f>[1]!s_ipo_dilutedpe(A4956)</f>
        <v>16.5</v>
      </c>
      <c r="Z4956" s="12">
        <f>[1]!s_ipo_collection_total(A4956,100000000)</f>
        <v>1.399643</v>
      </c>
      <c r="AA4956" s="2">
        <f>[1]!s_val_pe_ttm(A4956,E4956)</f>
        <v>22.569585800170898</v>
      </c>
      <c r="AB4956" s="5">
        <f>[1]!s_info_zjtxornot1(A4956,"")</f>
        <v>1</v>
      </c>
      <c r="AC4956" s="22" t="str">
        <f>[1]!s_info_nature1(A4956,"")</f>
        <v>民营企业</v>
      </c>
      <c r="AD4956" s="6" t="str">
        <f>[1]!s_info_city(A4956)</f>
        <v>重庆市</v>
      </c>
      <c r="AE4956" s="6" t="str">
        <f>[1]!s_info_province(A4956)</f>
        <v>重庆</v>
      </c>
      <c r="AF4956">
        <v>106.50496200000001</v>
      </c>
      <c r="AG4956">
        <v>29.533155000000001</v>
      </c>
    </row>
    <row r="4957" spans="1:33" x14ac:dyDescent="0.3">
      <c r="A4957" s="12" t="s">
        <v>10068</v>
      </c>
      <c r="B4957" s="12" t="s">
        <v>10069</v>
      </c>
      <c r="C4957" s="16" t="str">
        <f>[1]!s_info_mkt(A4957)</f>
        <v>创业板</v>
      </c>
      <c r="D4957" s="16" t="str">
        <f>[1]!s_ipo_listeddate(A4957)</f>
        <v>2018-01-05</v>
      </c>
      <c r="E4957" s="16" t="str">
        <f>[1]!lastradeday_s("000002","")</f>
        <v>2026-06-22</v>
      </c>
      <c r="F4957" s="16" t="str">
        <f>[1]!s_info_industry_csrc2023(A4957,"",3)</f>
        <v>生态保护和环境治理业</v>
      </c>
      <c r="G4957" s="16" t="str">
        <f>[1]!s_info_industry_csrc2023(A4957,"",1)</f>
        <v>水利、环境和公共设施管理业</v>
      </c>
      <c r="H4957" s="16">
        <f>[1]!s_is(A4957,83,"FY","YTD","20251231",1,"",100000000)</f>
        <v>16.586733731900001</v>
      </c>
      <c r="I4957" s="16">
        <f>[1]!s_is(A4957,83,"FY","YTD","20241231",1,"",100000000)</f>
        <v>19.097193202</v>
      </c>
      <c r="J4957" s="16">
        <f t="shared" si="231"/>
        <v>-0.13145698656057403</v>
      </c>
      <c r="K4957" s="16">
        <f>[1]!s_is(A4957,61,"FY","YTD","20251231",1,"",100000000)</f>
        <v>1.7036600690999999</v>
      </c>
      <c r="L4957" s="16">
        <f>[1]!s_is(A4957,61,"FY","YTD","20241231",1,"",100000000)</f>
        <v>1.5890510269999998</v>
      </c>
      <c r="M4957" s="16">
        <f t="shared" si="232"/>
        <v>7.2124205046059944E-2</v>
      </c>
      <c r="N4957" s="16">
        <f>[1]!s_fa_roe(A4957,"20251231")</f>
        <v>4.0072000000000001</v>
      </c>
      <c r="O4957" s="16">
        <f>[1]!s_stmnote_rdexp(A4957,"20251231",1,10000)</f>
        <v>2863.1515559999998</v>
      </c>
      <c r="P4957" s="20">
        <f t="shared" si="233"/>
        <v>1.7261696017302784E-2</v>
      </c>
      <c r="Q4957" s="16">
        <f>[1]!s_margin_tradingbalance(A4957,"",10000)</f>
        <v>0</v>
      </c>
      <c r="R4957" s="16">
        <f>[1]!s_margin_seclendingbalance(A4957,"",10000)</f>
        <v>0</v>
      </c>
      <c r="S4957" s="17">
        <f>[1]!s_val_ev(A4957,"",100000000)</f>
        <v>34.258411839600001</v>
      </c>
      <c r="T4957" s="17">
        <f>[1]!share_freesharesmv(A4957,"",100000000)</f>
        <v>22.846631716800005</v>
      </c>
      <c r="U4957" s="17">
        <f>[1]!s_dq_amount_btin(A4957,E4957,100000000)</f>
        <v>0.51058764999999995</v>
      </c>
      <c r="V4957" s="17">
        <f>[1]!s_dq_turn(A4957,E4957)</f>
        <v>1.5877508770285997</v>
      </c>
      <c r="W4957" s="2">
        <f>[1]!s_pq_amount(A4957,"20260101","",100000000)</f>
        <v>125.79174817000001</v>
      </c>
      <c r="X4957" s="2">
        <f>[1]!s_pq_avgamount(A4957,"20260101","",100000000)</f>
        <v>1.1435613470000001</v>
      </c>
      <c r="Y4957" s="17">
        <f>[1]!s_ipo_dilutedpe(A4957)</f>
        <v>22.98</v>
      </c>
      <c r="Z4957" s="12">
        <f>[1]!s_ipo_collection_total(A4957,100000000)</f>
        <v>7.1040000000000001</v>
      </c>
      <c r="AA4957" s="2">
        <f>[1]!s_val_pe_ttm(A4957,E4957)</f>
        <v>31.461635589599609</v>
      </c>
      <c r="AB4957" s="5">
        <f>[1]!s_info_zjtxornot1(A4957,"")</f>
        <v>0</v>
      </c>
      <c r="AC4957" s="22" t="str">
        <f>[1]!s_info_nature1(A4957,"")</f>
        <v>民营企业</v>
      </c>
      <c r="AD4957" s="6" t="str">
        <f>[1]!s_info_city(A4957)</f>
        <v>宜兴市</v>
      </c>
      <c r="AE4957" s="6" t="str">
        <f>[1]!s_info_province(A4957)</f>
        <v>江苏省</v>
      </c>
      <c r="AF4957">
        <v>119.79026500000001</v>
      </c>
      <c r="AG4957">
        <v>31.362245000000001</v>
      </c>
    </row>
    <row r="4958" spans="1:33" x14ac:dyDescent="0.3">
      <c r="A4958" s="12" t="s">
        <v>503</v>
      </c>
      <c r="B4958" s="12" t="s">
        <v>504</v>
      </c>
      <c r="C4958" s="16" t="str">
        <f>[1]!s_info_mkt(A4958)</f>
        <v>北证</v>
      </c>
      <c r="D4958" s="16" t="str">
        <f>[1]!s_ipo_listeddate(A4958)</f>
        <v>2022-08-08</v>
      </c>
      <c r="E4958" s="16" t="str">
        <f>[1]!lastradeday_s("000002","")</f>
        <v>2026-06-22</v>
      </c>
      <c r="F4958" s="16" t="str">
        <f>[1]!s_info_industry_csrc2023(A4958,"",3)</f>
        <v>电气机械和器材制造业</v>
      </c>
      <c r="G4958" s="16" t="str">
        <f>[1]!s_info_industry_csrc2023(A4958,"",1)</f>
        <v>制造业</v>
      </c>
      <c r="H4958" s="16">
        <f>[1]!s_is(A4958,83,"FY","YTD","20251231",1,"",100000000)</f>
        <v>16.508445754</v>
      </c>
      <c r="I4958" s="16">
        <f>[1]!s_is(A4958,83,"FY","YTD","20241231",1,"",100000000)</f>
        <v>37.174550015299999</v>
      </c>
      <c r="J4958" s="16">
        <f t="shared" si="231"/>
        <v>-0.55592076441528981</v>
      </c>
      <c r="K4958" s="16">
        <f>[1]!s_is(A4958,61,"FY","YTD","20251231",1,"",100000000)</f>
        <v>-6.7459468974000005</v>
      </c>
      <c r="L4958" s="16">
        <f>[1]!s_is(A4958,61,"FY","YTD","20241231",1,"",100000000)</f>
        <v>1.8948975236000001</v>
      </c>
      <c r="M4958" s="16">
        <f t="shared" si="232"/>
        <v>-4.5600589548419421</v>
      </c>
      <c r="N4958" s="16">
        <f>[1]!s_fa_roe(A4958,"20251231")</f>
        <v>-64.474100000000007</v>
      </c>
      <c r="O4958" s="16">
        <f>[1]!s_stmnote_rdexp(A4958,"20251231",1,10000)</f>
        <v>9580.7335760000005</v>
      </c>
      <c r="P4958" s="20">
        <f t="shared" si="233"/>
        <v>5.8035345778560565E-2</v>
      </c>
      <c r="Q4958" s="16">
        <f>[1]!s_margin_tradingbalance(A4958,"",10000)</f>
        <v>1806.5735999999999</v>
      </c>
      <c r="R4958" s="16">
        <f>[1]!s_margin_seclendingbalance(A4958,"",10000)</f>
        <v>0</v>
      </c>
      <c r="S4958" s="17">
        <f>[1]!s_val_ev(A4958,"",100000000)</f>
        <v>16.216552879999998</v>
      </c>
      <c r="T4958" s="17">
        <f>[1]!share_freesharesmv(A4958,"",100000000)</f>
        <v>7.0723158116000011</v>
      </c>
      <c r="U4958" s="17">
        <f>[1]!s_dq_amount_btin(A4958,E4958,100000000)</f>
        <v>0.22127927</v>
      </c>
      <c r="V4958" s="17">
        <f>[1]!s_dq_turn(A4958,E4958)</f>
        <v>2.0045253131893834</v>
      </c>
      <c r="W4958" s="2">
        <f>[1]!s_pq_amount(A4958,"20260101","",100000000)</f>
        <v>50.973502789999998</v>
      </c>
      <c r="X4958" s="2">
        <f>[1]!s_pq_avgamount(A4958,"20260101","",100000000)</f>
        <v>0.46339547990909091</v>
      </c>
      <c r="Y4958" s="17">
        <f>[1]!s_ipo_dilutedpe(A4958)</f>
        <v>25.24</v>
      </c>
      <c r="Z4958" s="12">
        <f>[1]!s_ipo_collection_total(A4958,100000000)</f>
        <v>5.6015192200000001</v>
      </c>
      <c r="AA4958" s="2">
        <f>[1]!s_val_pe_ttm(A4958,E4958)</f>
        <v>-2.358508825302124</v>
      </c>
      <c r="AB4958" s="5">
        <f>[1]!s_info_zjtxornot1(A4958,"")</f>
        <v>0</v>
      </c>
      <c r="AC4958" s="22" t="str">
        <f>[1]!s_info_nature1(A4958,"")</f>
        <v>民营企业</v>
      </c>
      <c r="AD4958" s="6" t="str">
        <f>[1]!s_info_city(A4958)</f>
        <v>唐山市</v>
      </c>
      <c r="AE4958" s="6" t="str">
        <f>[1]!s_info_province(A4958)</f>
        <v>河北省</v>
      </c>
      <c r="AF4958">
        <v>118.175393</v>
      </c>
      <c r="AG4958">
        <v>39.635112999999997</v>
      </c>
    </row>
    <row r="4959" spans="1:33" x14ac:dyDescent="0.3">
      <c r="A4959" s="12" t="s">
        <v>10070</v>
      </c>
      <c r="B4959" s="12" t="s">
        <v>10071</v>
      </c>
      <c r="C4959" s="16" t="str">
        <f>[1]!s_info_mkt(A4959)</f>
        <v>主板</v>
      </c>
      <c r="D4959" s="16" t="str">
        <f>[1]!s_ipo_listeddate(A4959)</f>
        <v>2016-10-14</v>
      </c>
      <c r="E4959" s="16" t="str">
        <f>[1]!lastradeday_s("000002","")</f>
        <v>2026-06-22</v>
      </c>
      <c r="F4959" s="16" t="str">
        <f>[1]!s_info_industry_csrc2023(A4959,"",3)</f>
        <v>家具制造业</v>
      </c>
      <c r="G4959" s="16" t="str">
        <f>[1]!s_info_industry_csrc2023(A4959,"",1)</f>
        <v>制造业</v>
      </c>
      <c r="H4959" s="16">
        <f>[1]!s_is(A4959,83,"FY","YTD","20251231",1,"",100000000)</f>
        <v>200.56388763959998</v>
      </c>
      <c r="I4959" s="16">
        <f>[1]!s_is(A4959,83,"FY","YTD","20241231",1,"",100000000)</f>
        <v>184.7971716463</v>
      </c>
      <c r="J4959" s="16">
        <f t="shared" si="231"/>
        <v>8.5319033039517045E-2</v>
      </c>
      <c r="K4959" s="16">
        <f>[1]!s_is(A4959,61,"FY","YTD","20251231",1,"",100000000)</f>
        <v>17.900449426600002</v>
      </c>
      <c r="L4959" s="16">
        <f>[1]!s_is(A4959,61,"FY","YTD","20241231",1,"",100000000)</f>
        <v>14.1653957498</v>
      </c>
      <c r="M4959" s="16">
        <f t="shared" si="232"/>
        <v>0.26367450248276592</v>
      </c>
      <c r="N4959" s="16">
        <f>[1]!s_fa_roe(A4959,"20251231")</f>
        <v>17.522099999999998</v>
      </c>
      <c r="O4959" s="16">
        <f>[1]!s_stmnote_rdexp(A4959,"20251231",1,10000)</f>
        <v>36943.357382999995</v>
      </c>
      <c r="P4959" s="20">
        <f t="shared" si="233"/>
        <v>1.8419745357840672E-2</v>
      </c>
      <c r="Q4959" s="16">
        <f>[1]!s_margin_tradingbalance(A4959,"",10000)</f>
        <v>20153.161599999999</v>
      </c>
      <c r="R4959" s="16">
        <f>[1]!s_margin_seclendingbalance(A4959,"",10000)</f>
        <v>842.72519999999997</v>
      </c>
      <c r="S4959" s="17">
        <f>[1]!s_val_ev(A4959,"",100000000)</f>
        <v>193.69826818020002</v>
      </c>
      <c r="T4959" s="17">
        <f>[1]!share_freesharesmv(A4959,"",100000000)</f>
        <v>106.1543273346</v>
      </c>
      <c r="U4959" s="17">
        <f>[1]!s_dq_amount_btin(A4959,E4959,100000000)</f>
        <v>3.5132905800000001</v>
      </c>
      <c r="V4959" s="17">
        <f>[1]!s_dq_turn(A4959,E4959)</f>
        <v>1.8494362886161417</v>
      </c>
      <c r="W4959" s="2">
        <f>[1]!s_pq_amount(A4959,"20260101","",100000000)</f>
        <v>229.3371985</v>
      </c>
      <c r="X4959" s="2">
        <f>[1]!s_pq_avgamount(A4959,"20260101","",100000000)</f>
        <v>2.0848836227272729</v>
      </c>
      <c r="Y4959" s="17">
        <f>[1]!s_ipo_dilutedpe(A4959)</f>
        <v>22.99</v>
      </c>
      <c r="Z4959" s="12">
        <f>[1]!s_ipo_collection_total(A4959,100000000)</f>
        <v>20.3445</v>
      </c>
      <c r="AA4959" s="2">
        <f>[1]!s_val_pe_ttm(A4959,E4959)</f>
        <v>10.960522651672363</v>
      </c>
      <c r="AB4959" s="5">
        <f>[1]!s_info_zjtxornot1(A4959,"")</f>
        <v>0</v>
      </c>
      <c r="AC4959" s="22" t="str">
        <f>[1]!s_info_nature1(A4959,"")</f>
        <v>民营企业</v>
      </c>
      <c r="AD4959" s="6" t="str">
        <f>[1]!s_info_city(A4959)</f>
        <v>杭州市</v>
      </c>
      <c r="AE4959" s="6" t="str">
        <f>[1]!s_info_province(A4959)</f>
        <v>浙江省</v>
      </c>
      <c r="AF4959">
        <v>120.153576</v>
      </c>
      <c r="AG4959">
        <v>30.287458999999998</v>
      </c>
    </row>
    <row r="4960" spans="1:33" x14ac:dyDescent="0.3">
      <c r="A4960" s="12" t="s">
        <v>10072</v>
      </c>
      <c r="B4960" s="12" t="s">
        <v>10073</v>
      </c>
      <c r="C4960" s="16" t="str">
        <f>[1]!s_info_mkt(A4960)</f>
        <v>主板</v>
      </c>
      <c r="D4960" s="16" t="str">
        <f>[1]!s_ipo_listeddate(A4960)</f>
        <v>1998-11-19</v>
      </c>
      <c r="E4960" s="16" t="str">
        <f>[1]!lastradeday_s("000002","")</f>
        <v>2026-06-22</v>
      </c>
      <c r="F4960" s="16" t="str">
        <f>[1]!s_info_industry_csrc2023(A4960,"",3)</f>
        <v>橡胶和塑料制品业</v>
      </c>
      <c r="G4960" s="16" t="str">
        <f>[1]!s_info_industry_csrc2023(A4960,"",1)</f>
        <v>制造业</v>
      </c>
      <c r="H4960" s="16">
        <f>[1]!s_is(A4960,83,"FY","YTD","20251231",1,"",100000000)</f>
        <v>21.717119505100001</v>
      </c>
      <c r="I4960" s="16">
        <f>[1]!s_is(A4960,83,"FY","YTD","20241231",1,"",100000000)</f>
        <v>23.1429516914</v>
      </c>
      <c r="J4960" s="16">
        <f t="shared" si="231"/>
        <v>-6.1609781038856948E-2</v>
      </c>
      <c r="K4960" s="16">
        <f>[1]!s_is(A4960,61,"FY","YTD","20251231",1,"",100000000)</f>
        <v>-0.7246734640000001</v>
      </c>
      <c r="L4960" s="16">
        <f>[1]!s_is(A4960,61,"FY","YTD","20241231",1,"",100000000)</f>
        <v>-0.69722502860000002</v>
      </c>
      <c r="M4960" s="16">
        <f t="shared" si="232"/>
        <v>-3.9368115420519892E-2</v>
      </c>
      <c r="N4960" s="16">
        <f>[1]!s_fa_roe(A4960,"20251231")</f>
        <v>-2.6301999999999999</v>
      </c>
      <c r="O4960" s="16">
        <f>[1]!s_stmnote_rdexp(A4960,"20251231",1,10000)</f>
        <v>9080.8001409999997</v>
      </c>
      <c r="P4960" s="20">
        <f t="shared" si="233"/>
        <v>4.1814017456907604E-2</v>
      </c>
      <c r="Q4960" s="16">
        <f>[1]!s_margin_tradingbalance(A4960,"",10000)</f>
        <v>51634.296499999997</v>
      </c>
      <c r="R4960" s="16">
        <f>[1]!s_margin_seclendingbalance(A4960,"",10000)</f>
        <v>79.527699999999996</v>
      </c>
      <c r="S4960" s="17">
        <f>[1]!s_val_ev(A4960,"",100000000)</f>
        <v>100.9765257417</v>
      </c>
      <c r="T4960" s="17">
        <f>[1]!share_freesharesmv(A4960,"",100000000)</f>
        <v>71.573925889899996</v>
      </c>
      <c r="U4960" s="17">
        <f>[1]!s_dq_amount_btin(A4960,E4960,100000000)</f>
        <v>6.7379191799999996</v>
      </c>
      <c r="V4960" s="17">
        <f>[1]!s_dq_turn(A4960,E4960)</f>
        <v>6.764195738374255</v>
      </c>
      <c r="W4960" s="2">
        <f>[1]!s_pq_amount(A4960,"20260101","",100000000)</f>
        <v>909.21702723999999</v>
      </c>
      <c r="X4960" s="2">
        <f>[1]!s_pq_avgamount(A4960,"20260101","",100000000)</f>
        <v>8.2656093385454543</v>
      </c>
      <c r="Y4960" s="17">
        <f>[1]!s_ipo_dilutedpe(A4960)</f>
        <v>0</v>
      </c>
      <c r="Z4960" s="12">
        <f>[1]!s_ipo_collection_total(A4960,100000000)</f>
        <v>2.91</v>
      </c>
      <c r="AA4960" s="2">
        <f>[1]!s_val_pe_ttm(A4960,E4960)</f>
        <v>-144.41041564941406</v>
      </c>
      <c r="AB4960" s="5">
        <f>[1]!s_info_zjtxornot1(A4960,"")</f>
        <v>0</v>
      </c>
      <c r="AC4960" s="22" t="str">
        <f>[1]!s_info_nature1(A4960,"")</f>
        <v>地方国有企业</v>
      </c>
      <c r="AD4960" s="6" t="str">
        <f>[1]!s_info_city(A4960)</f>
        <v>合肥市</v>
      </c>
      <c r="AE4960" s="6" t="str">
        <f>[1]!s_info_province(A4960)</f>
        <v>安徽省</v>
      </c>
      <c r="AF4960">
        <v>117.28304199999999</v>
      </c>
      <c r="AG4960">
        <v>31.861190000000001</v>
      </c>
    </row>
    <row r="4961" spans="1:33" x14ac:dyDescent="0.3">
      <c r="A4961" s="12" t="s">
        <v>10074</v>
      </c>
      <c r="B4961" s="12" t="s">
        <v>10075</v>
      </c>
      <c r="C4961" s="16" t="str">
        <f>[1]!s_info_mkt(A4961)</f>
        <v>主板</v>
      </c>
      <c r="D4961" s="16" t="str">
        <f>[1]!s_ipo_listeddate(A4961)</f>
        <v>2007-12-03</v>
      </c>
      <c r="E4961" s="16" t="str">
        <f>[1]!lastradeday_s("000002","")</f>
        <v>2026-06-22</v>
      </c>
      <c r="F4961" s="16" t="str">
        <f>[1]!s_info_industry_csrc2023(A4961,"",3)</f>
        <v>土木工程建筑业</v>
      </c>
      <c r="G4961" s="16" t="str">
        <f>[1]!s_info_industry_csrc2023(A4961,"",1)</f>
        <v>建筑业</v>
      </c>
      <c r="H4961" s="16">
        <f>[1]!s_is(A4961,83,"FY","YTD","20251231",1,"",100000000)</f>
        <v>10934.936309999999</v>
      </c>
      <c r="I4961" s="16">
        <f>[1]!s_is(A4961,83,"FY","YTD","20241231",1,"",100000000)</f>
        <v>11603.114299999999</v>
      </c>
      <c r="J4961" s="16">
        <f t="shared" si="231"/>
        <v>-5.7586090486068886E-2</v>
      </c>
      <c r="K4961" s="16">
        <f>[1]!s_is(A4961,61,"FY","YTD","20251231",1,"",100000000)</f>
        <v>228.91703000000001</v>
      </c>
      <c r="L4961" s="16">
        <f>[1]!s_is(A4961,61,"FY","YTD","20241231",1,"",100000000)</f>
        <v>278.86745000000002</v>
      </c>
      <c r="M4961" s="16">
        <f t="shared" si="232"/>
        <v>-0.17911886094988858</v>
      </c>
      <c r="N4961" s="16">
        <f>[1]!s_fa_roe(A4961,"20251231")</f>
        <v>6.3082000000000003</v>
      </c>
      <c r="O4961" s="16">
        <f>[1]!s_stmnote_rdexp(A4961,"20251231",1,10000)</f>
        <v>2252006.7000000002</v>
      </c>
      <c r="P4961" s="20">
        <f t="shared" si="233"/>
        <v>2.059460280477848E-2</v>
      </c>
      <c r="Q4961" s="16">
        <f>[1]!s_margin_tradingbalance(A4961,"",10000)</f>
        <v>326278.68310000002</v>
      </c>
      <c r="R4961" s="16">
        <f>[1]!s_margin_seclendingbalance(A4961,"",10000)</f>
        <v>767.91769999999997</v>
      </c>
      <c r="S4961" s="17">
        <f>[1]!s_val_ev(A4961,"",100000000)</f>
        <v>1075.66151532054</v>
      </c>
      <c r="T4961" s="17">
        <f>[1]!share_freesharesmv(A4961,"",100000000)</f>
        <v>412.23154141350005</v>
      </c>
      <c r="U4961" s="17">
        <f>[1]!s_dq_amount_btin(A4961,E4961,100000000)</f>
        <v>9.2497053200000003</v>
      </c>
      <c r="V4961" s="17">
        <f>[1]!s_dq_turn(A4961,E4961)</f>
        <v>0.99551027422254756</v>
      </c>
      <c r="W4961" s="2">
        <f>[1]!s_pq_amount(A4961,"20260101","",100000000)</f>
        <v>1627.2406337699999</v>
      </c>
      <c r="X4961" s="2">
        <f>[1]!s_pq_avgamount(A4961,"20260101","",100000000)</f>
        <v>14.793096670636363</v>
      </c>
      <c r="Y4961" s="17">
        <f>[1]!s_ipo_dilutedpe(A4961)</f>
        <v>26.7</v>
      </c>
      <c r="Z4961" s="12">
        <f>[1]!s_ipo_collection_total(A4961,100000000)</f>
        <v>224.4</v>
      </c>
      <c r="AA4961" s="2">
        <f>[1]!s_val_pe_ttm(A4961,E4961)</f>
        <v>5.3742237091064453</v>
      </c>
      <c r="AB4961" s="5">
        <f>[1]!s_info_zjtxornot1(A4961,"")</f>
        <v>0</v>
      </c>
      <c r="AC4961" s="22" t="str">
        <f>[1]!s_info_nature1(A4961,"")</f>
        <v>中央国有企业</v>
      </c>
      <c r="AD4961" s="6" t="str">
        <f>[1]!s_info_city(A4961)</f>
        <v>北京市</v>
      </c>
      <c r="AE4961" s="6" t="str">
        <f>[1]!s_info_province(A4961)</f>
        <v>北京</v>
      </c>
      <c r="AF4961">
        <v>116.40528500000001</v>
      </c>
      <c r="AG4961">
        <v>39.904989</v>
      </c>
    </row>
    <row r="4962" spans="1:33" x14ac:dyDescent="0.3">
      <c r="A4962" s="12" t="s">
        <v>10076</v>
      </c>
      <c r="B4962" s="12" t="s">
        <v>10077</v>
      </c>
      <c r="C4962" s="16" t="str">
        <f>[1]!s_info_mkt(A4962)</f>
        <v>主板</v>
      </c>
      <c r="D4962" s="16" t="str">
        <f>[1]!s_ipo_listeddate(A4962)</f>
        <v>1997-09-04</v>
      </c>
      <c r="E4962" s="16" t="str">
        <f>[1]!lastradeday_s("000002","")</f>
        <v>2026-06-22</v>
      </c>
      <c r="F4962" s="16" t="str">
        <f>[1]!s_info_industry_csrc2023(A4962,"",3)</f>
        <v>化学原料和化学制品制造业</v>
      </c>
      <c r="G4962" s="16" t="str">
        <f>[1]!s_info_industry_csrc2023(A4962,"",1)</f>
        <v>制造业</v>
      </c>
      <c r="H4962" s="16">
        <f>[1]!s_is(A4962,83,"FY","YTD","20251231",1,"",100000000)</f>
        <v>155.01243782059998</v>
      </c>
      <c r="I4962" s="16">
        <f>[1]!s_is(A4962,83,"FY","YTD","20241231",1,"",100000000)</f>
        <v>151.3411950089</v>
      </c>
      <c r="J4962" s="16">
        <f t="shared" si="231"/>
        <v>2.425805354242172E-2</v>
      </c>
      <c r="K4962" s="16">
        <f>[1]!s_is(A4962,61,"FY","YTD","20251231",1,"",100000000)</f>
        <v>84.755352626899992</v>
      </c>
      <c r="L4962" s="16">
        <f>[1]!s_is(A4962,61,"FY","YTD","20241231",1,"",100000000)</f>
        <v>46.631165283800001</v>
      </c>
      <c r="M4962" s="16">
        <f t="shared" si="232"/>
        <v>0.81756883215493237</v>
      </c>
      <c r="N4962" s="16">
        <f>[1]!s_fa_roe(A4962,"20251231")</f>
        <v>20.790199999999999</v>
      </c>
      <c r="O4962" s="16">
        <f>[1]!s_stmnote_rdexp(A4962,"20251231",1,10000)</f>
        <v>27625.806118</v>
      </c>
      <c r="P4962" s="20">
        <f t="shared" si="233"/>
        <v>1.7821670639082576E-2</v>
      </c>
      <c r="Q4962" s="16">
        <f>[1]!s_margin_tradingbalance(A4962,"",10000)</f>
        <v>605383.01170000003</v>
      </c>
      <c r="R4962" s="16">
        <f>[1]!s_margin_seclendingbalance(A4962,"",10000)</f>
        <v>1032.8456000000001</v>
      </c>
      <c r="S4962" s="17">
        <f>[1]!s_val_ev(A4962,"",100000000)</f>
        <v>1623.9836128329</v>
      </c>
      <c r="T4962" s="17">
        <f>[1]!share_freesharesmv(A4962,"",100000000)</f>
        <v>1063.1653655337002</v>
      </c>
      <c r="U4962" s="17">
        <f>[1]!s_dq_amount_btin(A4962,E4962,100000000)</f>
        <v>40.834928740000002</v>
      </c>
      <c r="V4962" s="17">
        <f>[1]!s_dq_turn(A4962,E4962)</f>
        <v>2.6020086713480106</v>
      </c>
      <c r="W4962" s="2">
        <f>[1]!s_pq_amount(A4962,"20260101","",100000000)</f>
        <v>4130.9287496400002</v>
      </c>
      <c r="X4962" s="2">
        <f>[1]!s_pq_avgamount(A4962,"20260101","",100000000)</f>
        <v>37.553897724000002</v>
      </c>
      <c r="Y4962" s="17">
        <f>[1]!s_ipo_dilutedpe(A4962)</f>
        <v>0</v>
      </c>
      <c r="Z4962" s="12">
        <f>[1]!s_ipo_collection_total(A4962,100000000)</f>
        <v>2.1749999999999998</v>
      </c>
      <c r="AA4962" s="2">
        <f>[1]!s_val_pe_ttm(A4962,E4962)</f>
        <v>15.67900276184082</v>
      </c>
      <c r="AB4962" s="5">
        <f>[1]!s_info_zjtxornot1(A4962,"")</f>
        <v>0</v>
      </c>
      <c r="AC4962" s="22" t="str">
        <f>[1]!s_info_nature1(A4962,"")</f>
        <v>中央国有企业</v>
      </c>
      <c r="AD4962" s="6" t="str">
        <f>[1]!s_info_city(A4962)</f>
        <v>格尔木市</v>
      </c>
      <c r="AE4962" s="6" t="str">
        <f>[1]!s_info_province(A4962)</f>
        <v>青海省</v>
      </c>
      <c r="AF4962">
        <v>92.701667</v>
      </c>
      <c r="AG4962">
        <v>35.580972000000003</v>
      </c>
    </row>
    <row r="4963" spans="1:33" x14ac:dyDescent="0.3">
      <c r="A4963" s="12" t="s">
        <v>501</v>
      </c>
      <c r="B4963" s="12" t="s">
        <v>502</v>
      </c>
      <c r="C4963" s="16" t="str">
        <f>[1]!s_info_mkt(A4963)</f>
        <v>北证</v>
      </c>
      <c r="D4963" s="16" t="str">
        <f>[1]!s_ipo_listeddate(A4963)</f>
        <v>2025-08-22</v>
      </c>
      <c r="E4963" s="16" t="str">
        <f>[1]!lastradeday_s("000002","")</f>
        <v>2026-06-22</v>
      </c>
      <c r="F4963" s="16" t="str">
        <f>[1]!s_info_industry_csrc2023(A4963,"",3)</f>
        <v>橡胶和塑料制品业</v>
      </c>
      <c r="G4963" s="16" t="str">
        <f>[1]!s_info_industry_csrc2023(A4963,"",1)</f>
        <v>制造业</v>
      </c>
      <c r="H4963" s="16">
        <f>[1]!s_is(A4963,83,"FY","YTD","20251231",1,"",100000000)</f>
        <v>5.9763316579999994</v>
      </c>
      <c r="I4963" s="16">
        <f>[1]!s_is(A4963,83,"FY","YTD","20241231",1,"",100000000)</f>
        <v>6.1054187684000008</v>
      </c>
      <c r="J4963" s="16">
        <f t="shared" si="231"/>
        <v>-2.1143039535325814E-2</v>
      </c>
      <c r="K4963" s="16">
        <f>[1]!s_is(A4963,61,"FY","YTD","20251231",1,"",100000000)</f>
        <v>0.55029102590000001</v>
      </c>
      <c r="L4963" s="16">
        <f>[1]!s_is(A4963,61,"FY","YTD","20241231",1,"",100000000)</f>
        <v>0.559408825</v>
      </c>
      <c r="M4963" s="16">
        <f t="shared" si="232"/>
        <v>-1.6298990456577067E-2</v>
      </c>
      <c r="N4963" s="16">
        <f>[1]!s_fa_roe(A4963,"20251231")</f>
        <v>12.023</v>
      </c>
      <c r="O4963" s="16">
        <f>[1]!s_stmnote_rdexp(A4963,"20251231",1,10000)</f>
        <v>1504.391869</v>
      </c>
      <c r="P4963" s="20">
        <f t="shared" si="233"/>
        <v>2.5172496358802317E-2</v>
      </c>
      <c r="Q4963" s="16">
        <f>[1]!s_margin_tradingbalance(A4963,"",10000)</f>
        <v>1023.5662</v>
      </c>
      <c r="R4963" s="16">
        <f>[1]!s_margin_seclendingbalance(A4963,"",10000)</f>
        <v>0</v>
      </c>
      <c r="S4963" s="17">
        <f>[1]!s_val_ev(A4963,"",100000000)</f>
        <v>16.526230909999999</v>
      </c>
      <c r="T4963" s="17">
        <f>[1]!share_freesharesmv(A4963,"",100000000)</f>
        <v>6.2059330263000003</v>
      </c>
      <c r="U4963" s="17">
        <f>[1]!s_dq_amount_btin(A4963,E4963,100000000)</f>
        <v>0.23363118999999999</v>
      </c>
      <c r="V4963" s="17">
        <f>[1]!s_dq_turn(A4963,E4963)</f>
        <v>3.8661704083218322</v>
      </c>
      <c r="W4963" s="2">
        <f>[1]!s_pq_amount(A4963,"20260101","",100000000)</f>
        <v>45.113098000000001</v>
      </c>
      <c r="X4963" s="2">
        <f>[1]!s_pq_avgamount(A4963,"20260101","",100000000)</f>
        <v>0.41011907272727272</v>
      </c>
      <c r="Y4963" s="17">
        <f>[1]!s_ipo_dilutedpe(A4963)</f>
        <v>11.59</v>
      </c>
      <c r="Z4963" s="12">
        <f>[1]!s_ipo_collection_total(A4963,100000000)</f>
        <v>1.2254837000000001</v>
      </c>
      <c r="AA4963" s="2">
        <f>[1]!s_val_pe_ttm(A4963,E4963)</f>
        <v>28.516960144042969</v>
      </c>
      <c r="AB4963" s="5">
        <f>[1]!s_info_zjtxornot1(A4963,"")</f>
        <v>1</v>
      </c>
      <c r="AC4963" s="22" t="str">
        <f>[1]!s_info_nature1(A4963,"")</f>
        <v>民营企业</v>
      </c>
      <c r="AD4963" s="6" t="str">
        <f>[1]!s_info_city(A4963)</f>
        <v>宁波市</v>
      </c>
      <c r="AE4963" s="6" t="str">
        <f>[1]!s_info_province(A4963)</f>
        <v>浙江省</v>
      </c>
      <c r="AF4963">
        <v>121.549792</v>
      </c>
      <c r="AG4963">
        <v>29.868387999999999</v>
      </c>
    </row>
    <row r="4964" spans="1:33" x14ac:dyDescent="0.3">
      <c r="A4964" s="12" t="s">
        <v>10078</v>
      </c>
      <c r="B4964" s="12" t="s">
        <v>10079</v>
      </c>
      <c r="C4964" s="16" t="str">
        <f>[1]!s_info_mkt(A4964)</f>
        <v>主板</v>
      </c>
      <c r="D4964" s="16" t="str">
        <f>[1]!s_ipo_listeddate(A4964)</f>
        <v>1997-06-11</v>
      </c>
      <c r="E4964" s="16" t="str">
        <f>[1]!lastradeday_s("000002","")</f>
        <v>2026-06-22</v>
      </c>
      <c r="F4964" s="16" t="str">
        <f>[1]!s_info_industry_csrc2023(A4964,"",3)</f>
        <v>资本市场服务</v>
      </c>
      <c r="G4964" s="16" t="str">
        <f>[1]!s_info_industry_csrc2023(A4964,"",1)</f>
        <v>金融业</v>
      </c>
      <c r="H4964" s="16">
        <f>[1]!s_is(A4964,83,"FY","YTD","20251231",1,"",100000000)</f>
        <v>354.92783045199997</v>
      </c>
      <c r="I4964" s="16">
        <f>[1]!s_is(A4964,83,"FY","YTD","20241231",1,"",100000000)</f>
        <v>271.98789118970001</v>
      </c>
      <c r="J4964" s="16">
        <f t="shared" si="231"/>
        <v>0.30493982250280727</v>
      </c>
      <c r="K4964" s="16">
        <f>[1]!s_is(A4964,61,"FY","YTD","20251231",1,"",100000000)</f>
        <v>137.0154826744</v>
      </c>
      <c r="L4964" s="16">
        <f>[1]!s_is(A4964,61,"FY","YTD","20241231",1,"",100000000)</f>
        <v>96.3682994909</v>
      </c>
      <c r="M4964" s="16">
        <f t="shared" si="232"/>
        <v>0.42178998071184493</v>
      </c>
      <c r="N4964" s="16">
        <f>[1]!s_fa_roe(A4964,"20251231")</f>
        <v>9.0227000000000004</v>
      </c>
      <c r="O4964" s="16">
        <f>[1]!s_stmnote_rdexp(A4964,"20251231",1,10000)</f>
        <v>0</v>
      </c>
      <c r="P4964" s="20">
        <f t="shared" si="233"/>
        <v>0</v>
      </c>
      <c r="Q4964" s="16">
        <f>[1]!s_margin_tradingbalance(A4964,"",10000)</f>
        <v>365100.67009999999</v>
      </c>
      <c r="R4964" s="16">
        <f>[1]!s_margin_seclendingbalance(A4964,"",10000)</f>
        <v>980.4</v>
      </c>
      <c r="S4964" s="17">
        <f>[1]!s_val_ev(A4964,"",100000000)</f>
        <v>1623.3001062529318</v>
      </c>
      <c r="T4964" s="17">
        <f>[1]!share_freesharesmv(A4964,"",100000000)</f>
        <v>662.69749848000004</v>
      </c>
      <c r="U4964" s="17">
        <f>[1]!s_dq_amount_btin(A4964,E4964,100000000)</f>
        <v>43.19620295</v>
      </c>
      <c r="V4964" s="17">
        <f>[1]!s_dq_turn(A4964,E4964)</f>
        <v>3.3002065995109029</v>
      </c>
      <c r="W4964" s="2">
        <f>[1]!s_pq_amount(A4964,"20260101","",100000000)</f>
        <v>1413.0659563500001</v>
      </c>
      <c r="X4964" s="2">
        <f>[1]!s_pq_avgamount(A4964,"20260101","",100000000)</f>
        <v>12.846054148636362</v>
      </c>
      <c r="Y4964" s="17">
        <f>[1]!s_ipo_dilutedpe(A4964)</f>
        <v>0</v>
      </c>
      <c r="Z4964" s="12">
        <f>[1]!s_ipo_collection_total(A4964,100000000)</f>
        <v>1.08</v>
      </c>
      <c r="AA4964" s="2">
        <f>[1]!s_val_pe_ttm(A4964,E4964)</f>
        <v>11.348474502563477</v>
      </c>
      <c r="AB4964" s="5">
        <f>[1]!s_info_zjtxornot1(A4964,"")</f>
        <v>0</v>
      </c>
      <c r="AC4964" s="22" t="str">
        <f>[1]!s_info_nature1(A4964,"")</f>
        <v>公众企业</v>
      </c>
      <c r="AD4964" s="6" t="str">
        <f>[1]!s_info_city(A4964)</f>
        <v>广州市</v>
      </c>
      <c r="AE4964" s="6" t="str">
        <f>[1]!s_info_province(A4964)</f>
        <v>广东省</v>
      </c>
      <c r="AF4964">
        <v>113.280637</v>
      </c>
      <c r="AG4964">
        <v>23.125177999999998</v>
      </c>
    </row>
    <row r="4965" spans="1:33" x14ac:dyDescent="0.3">
      <c r="A4965" s="12" t="s">
        <v>10080</v>
      </c>
      <c r="B4965" s="12" t="s">
        <v>10081</v>
      </c>
      <c r="C4965" s="16" t="str">
        <f>[1]!s_info_mkt(A4965)</f>
        <v>主板</v>
      </c>
      <c r="D4965" s="16" t="str">
        <f>[1]!s_ipo_listeddate(A4965)</f>
        <v>1998-09-04</v>
      </c>
      <c r="E4965" s="16" t="str">
        <f>[1]!lastradeday_s("000002","")</f>
        <v>2026-06-22</v>
      </c>
      <c r="F4965" s="16" t="str">
        <f>[1]!s_info_industry_csrc2023(A4965,"",3)</f>
        <v>专用设备制造业</v>
      </c>
      <c r="G4965" s="16" t="str">
        <f>[1]!s_info_industry_csrc2023(A4965,"",1)</f>
        <v>制造业</v>
      </c>
      <c r="H4965" s="16">
        <f>[1]!s_is(A4965,83,"FY","YTD","20251231",1,"",100000000)</f>
        <v>103.7942374508</v>
      </c>
      <c r="I4965" s="16">
        <f>[1]!s_is(A4965,83,"FY","YTD","20241231",1,"",100000000)</f>
        <v>92.489381491299994</v>
      </c>
      <c r="J4965" s="16">
        <f t="shared" si="231"/>
        <v>0.12222869022606009</v>
      </c>
      <c r="K4965" s="16">
        <f>[1]!s_is(A4965,61,"FY","YTD","20251231",1,"",100000000)</f>
        <v>2.3683816372000002</v>
      </c>
      <c r="L4965" s="16">
        <f>[1]!s_is(A4965,61,"FY","YTD","20241231",1,"",100000000)</f>
        <v>1.9499379134999999</v>
      </c>
      <c r="M4965" s="16">
        <f t="shared" si="232"/>
        <v>0.2145933574617889</v>
      </c>
      <c r="N4965" s="16">
        <f>[1]!s_fa_roe(A4965,"20251231")</f>
        <v>4.6532999999999998</v>
      </c>
      <c r="O4965" s="16">
        <f>[1]!s_stmnote_rdexp(A4965,"20251231",1,10000)</f>
        <v>78561.079304999992</v>
      </c>
      <c r="P4965" s="20">
        <f t="shared" si="233"/>
        <v>7.5689249455914265E-2</v>
      </c>
      <c r="Q4965" s="16">
        <f>[1]!s_margin_tradingbalance(A4965,"",10000)</f>
        <v>21913.4879</v>
      </c>
      <c r="R4965" s="16">
        <f>[1]!s_margin_seclendingbalance(A4965,"",10000)</f>
        <v>16.457599999999999</v>
      </c>
      <c r="S4965" s="17">
        <f>[1]!s_val_ev(A4965,"",100000000)</f>
        <v>68.615614984999993</v>
      </c>
      <c r="T4965" s="17">
        <f>[1]!share_freesharesmv(A4965,"",100000000)</f>
        <v>33.018151447000001</v>
      </c>
      <c r="U4965" s="17">
        <f>[1]!s_dq_amount_btin(A4965,E4965,100000000)</f>
        <v>0.76624764000000001</v>
      </c>
      <c r="V4965" s="17">
        <f>[1]!s_dq_turn(A4965,E4965)</f>
        <v>1.1344518977067131</v>
      </c>
      <c r="W4965" s="2">
        <f>[1]!s_pq_amount(A4965,"20260101","",100000000)</f>
        <v>59.53834732</v>
      </c>
      <c r="X4965" s="2">
        <f>[1]!s_pq_avgamount(A4965,"20260101","",100000000)</f>
        <v>0.54125770290909092</v>
      </c>
      <c r="Y4965" s="17">
        <f>[1]!s_ipo_dilutedpe(A4965)</f>
        <v>0</v>
      </c>
      <c r="Z4965" s="12">
        <f>[1]!s_ipo_collection_total(A4965,100000000)</f>
        <v>3.3039999999999998</v>
      </c>
      <c r="AA4965" s="2">
        <f>[1]!s_val_pe_ttm(A4965,E4965)</f>
        <v>28.520105361938477</v>
      </c>
      <c r="AB4965" s="5">
        <f>[1]!s_info_zjtxornot1(A4965,"")</f>
        <v>1</v>
      </c>
      <c r="AC4965" s="22" t="str">
        <f>[1]!s_info_nature1(A4965,"")</f>
        <v>地方国有企业</v>
      </c>
      <c r="AD4965" s="6" t="str">
        <f>[1]!s_info_city(A4965)</f>
        <v>太原市</v>
      </c>
      <c r="AE4965" s="6" t="str">
        <f>[1]!s_info_province(A4965)</f>
        <v>山西省</v>
      </c>
      <c r="AF4965">
        <v>112.54924800000001</v>
      </c>
      <c r="AG4965">
        <v>37.857013999999999</v>
      </c>
    </row>
    <row r="4966" spans="1:33" x14ac:dyDescent="0.3">
      <c r="A4966" s="12" t="s">
        <v>10082</v>
      </c>
      <c r="B4966" s="12" t="s">
        <v>10083</v>
      </c>
      <c r="C4966" s="16" t="str">
        <f>[1]!s_info_mkt(A4966)</f>
        <v>主板</v>
      </c>
      <c r="D4966" s="16" t="str">
        <f>[1]!s_ipo_listeddate(A4966)</f>
        <v>2021-02-05</v>
      </c>
      <c r="E4966" s="16" t="str">
        <f>[1]!lastradeday_s("000002","")</f>
        <v>2026-06-22</v>
      </c>
      <c r="F4966" s="16" t="str">
        <f>[1]!s_info_industry_csrc2023(A4966,"",3)</f>
        <v>货币金融服务</v>
      </c>
      <c r="G4966" s="16" t="str">
        <f>[1]!s_info_industry_csrc2023(A4966,"",1)</f>
        <v>金融业</v>
      </c>
      <c r="H4966" s="16">
        <f>[1]!s_is(A4966,83,"FY","YTD","20251231",1,"",100000000)</f>
        <v>151.13455999999999</v>
      </c>
      <c r="I4966" s="16">
        <f>[1]!s_is(A4966,83,"FY","YTD","20241231",1,"",100000000)</f>
        <v>136.79302999999999</v>
      </c>
      <c r="J4966" s="16">
        <f t="shared" si="231"/>
        <v>0.10484108729808828</v>
      </c>
      <c r="K4966" s="16">
        <f>[1]!s_is(A4966,61,"FY","YTD","20251231",1,"",100000000)</f>
        <v>56.542180000000002</v>
      </c>
      <c r="L4966" s="16">
        <f>[1]!s_is(A4966,61,"FY","YTD","20241231",1,"",100000000)</f>
        <v>51.172899999999998</v>
      </c>
      <c r="M4966" s="16">
        <f t="shared" si="232"/>
        <v>0.10492428609674267</v>
      </c>
      <c r="N4966" s="16">
        <f>[1]!s_fa_roe(A4966,"20251231")</f>
        <v>9.1165000000000003</v>
      </c>
      <c r="O4966" s="16">
        <f>[1]!s_stmnote_rdexp(A4966,"20251231",1,10000)</f>
        <v>0</v>
      </c>
      <c r="P4966" s="20">
        <f t="shared" si="233"/>
        <v>0</v>
      </c>
      <c r="Q4966" s="16">
        <f>[1]!s_margin_tradingbalance(A4966,"",10000)</f>
        <v>0</v>
      </c>
      <c r="R4966" s="16">
        <f>[1]!s_margin_seclendingbalance(A4966,"",10000)</f>
        <v>0</v>
      </c>
      <c r="S4966" s="17">
        <f>[1]!s_val_ev(A4966,"",100000000)</f>
        <v>331.57259503300031</v>
      </c>
      <c r="T4966" s="17">
        <f>[1]!share_freesharesmv(A4966,"",100000000)</f>
        <v>74.257954751599996</v>
      </c>
      <c r="U4966" s="17">
        <f>[1]!s_dq_amount_btin(A4966,E4966,100000000)</f>
        <v>1.5674606499999999</v>
      </c>
      <c r="V4966" s="17">
        <f>[1]!s_dq_turn(A4966,E4966)</f>
        <v>0.71756690067714768</v>
      </c>
      <c r="W4966" s="2">
        <f>[1]!s_pq_amount(A4966,"20260101","",100000000)</f>
        <v>172.76447422000001</v>
      </c>
      <c r="X4966" s="2">
        <f>[1]!s_pq_avgamount(A4966,"20260101","",100000000)</f>
        <v>1.5705861292727274</v>
      </c>
      <c r="Y4966" s="17">
        <f>[1]!s_ipo_dilutedpe(A4966)</f>
        <v>8.9700000000000006</v>
      </c>
      <c r="Z4966" s="12">
        <f>[1]!s_ipo_collection_total(A4966,100000000)</f>
        <v>37.628892832199995</v>
      </c>
      <c r="AA4966" s="2">
        <f>[1]!s_val_pe_ttm(A4966,E4966)</f>
        <v>6.699650764465332</v>
      </c>
      <c r="AB4966" s="5">
        <f>[1]!s_info_zjtxornot1(A4966,"")</f>
        <v>0</v>
      </c>
      <c r="AC4966" s="22" t="str">
        <f>[1]!s_info_nature1(A4966,"")</f>
        <v>地方国有企业</v>
      </c>
      <c r="AD4966" s="6" t="str">
        <f>[1]!s_info_city(A4966)</f>
        <v>重庆市</v>
      </c>
      <c r="AE4966" s="6" t="str">
        <f>[1]!s_info_province(A4966)</f>
        <v>重庆</v>
      </c>
      <c r="AF4966">
        <v>106.50496200000001</v>
      </c>
      <c r="AG4966">
        <v>29.533155000000001</v>
      </c>
    </row>
    <row r="4967" spans="1:33" x14ac:dyDescent="0.3">
      <c r="A4967" s="12" t="s">
        <v>10084</v>
      </c>
      <c r="B4967" s="12" t="s">
        <v>10085</v>
      </c>
      <c r="C4967" s="16" t="str">
        <f>[1]!s_info_mkt(A4967)</f>
        <v>主板</v>
      </c>
      <c r="D4967" s="16" t="str">
        <f>[1]!s_ipo_listeddate(A4967)</f>
        <v>2018-08-31</v>
      </c>
      <c r="E4967" s="16" t="str">
        <f>[1]!lastradeday_s("000002","")</f>
        <v>2026-06-22</v>
      </c>
      <c r="F4967" s="16" t="str">
        <f>[1]!s_info_industry_csrc2023(A4967,"",3)</f>
        <v>土木工程建筑业</v>
      </c>
      <c r="G4967" s="16" t="str">
        <f>[1]!s_info_industry_csrc2023(A4967,"",1)</f>
        <v>建筑业</v>
      </c>
      <c r="H4967" s="16">
        <f>[1]!s_is(A4967,83,"FY","YTD","20251231",1,"",100000000)</f>
        <v>230.59806</v>
      </c>
      <c r="I4967" s="16">
        <f>[1]!s_is(A4967,83,"FY","YTD","20241231",1,"",100000000)</f>
        <v>240.03254999999999</v>
      </c>
      <c r="J4967" s="16">
        <f t="shared" si="231"/>
        <v>-3.9305044253373111E-2</v>
      </c>
      <c r="K4967" s="16">
        <f>[1]!s_is(A4967,61,"FY","YTD","20251231",1,"",100000000)</f>
        <v>2.57605</v>
      </c>
      <c r="L4967" s="16">
        <f>[1]!s_is(A4967,61,"FY","YTD","20241231",1,"",100000000)</f>
        <v>2.21177</v>
      </c>
      <c r="M4967" s="16">
        <f t="shared" si="232"/>
        <v>0.16470066959946103</v>
      </c>
      <c r="N4967" s="16">
        <f>[1]!s_fa_roe(A4967,"20251231")</f>
        <v>3.8511000000000002</v>
      </c>
      <c r="O4967" s="16">
        <f>[1]!s_stmnote_rdexp(A4967,"20251231",1,10000)</f>
        <v>95938.4</v>
      </c>
      <c r="P4967" s="20">
        <f t="shared" si="233"/>
        <v>4.1604166140859988E-2</v>
      </c>
      <c r="Q4967" s="16">
        <f>[1]!s_margin_tradingbalance(A4967,"",10000)</f>
        <v>6882.4570999999996</v>
      </c>
      <c r="R4967" s="16">
        <f>[1]!s_margin_seclendingbalance(A4967,"",10000)</f>
        <v>70.119</v>
      </c>
      <c r="S4967" s="17">
        <f>[1]!s_val_ev(A4967,"",100000000)</f>
        <v>133.552278545148</v>
      </c>
      <c r="T4967" s="17">
        <f>[1]!share_freesharesmv(A4967,"",100000000)</f>
        <v>14.469836016299999</v>
      </c>
      <c r="U4967" s="17">
        <f>[1]!s_dq_amount_btin(A4967,E4967,100000000)</f>
        <v>0.88004342999999996</v>
      </c>
      <c r="V4967" s="17">
        <f>[1]!s_dq_turn(A4967,E4967)</f>
        <v>0.72004708556002872</v>
      </c>
      <c r="W4967" s="2">
        <f>[1]!s_pq_amount(A4967,"20260101","",100000000)</f>
        <v>175.37177853</v>
      </c>
      <c r="X4967" s="2">
        <f>[1]!s_pq_avgamount(A4967,"20260101","",100000000)</f>
        <v>1.5942888957272727</v>
      </c>
      <c r="Y4967" s="17">
        <f>[1]!s_ipo_dilutedpe(A4967)</f>
        <v>31.86</v>
      </c>
      <c r="Z4967" s="12">
        <f>[1]!s_ipo_collection_total(A4967,100000000)</f>
        <v>10.2087800115</v>
      </c>
      <c r="AA4967" s="2">
        <f>[1]!s_val_pe_ttm(A4967,E4967)</f>
        <v>54.615699768066406</v>
      </c>
      <c r="AB4967" s="5">
        <f>[1]!s_info_zjtxornot1(A4967,"")</f>
        <v>0</v>
      </c>
      <c r="AC4967" s="22" t="str">
        <f>[1]!s_info_nature1(A4967,"")</f>
        <v>中央国有企业</v>
      </c>
      <c r="AD4967" s="6" t="str">
        <f>[1]!s_info_city(A4967)</f>
        <v>北京市</v>
      </c>
      <c r="AE4967" s="6" t="str">
        <f>[1]!s_info_province(A4967)</f>
        <v>北京</v>
      </c>
      <c r="AF4967">
        <v>116.40528500000001</v>
      </c>
      <c r="AG4967">
        <v>39.904989</v>
      </c>
    </row>
    <row r="4968" spans="1:33" x14ac:dyDescent="0.3">
      <c r="A4968" s="12" t="s">
        <v>505</v>
      </c>
      <c r="B4968" s="12" t="s">
        <v>506</v>
      </c>
      <c r="C4968" s="16" t="str">
        <f>[1]!s_info_mkt(A4968)</f>
        <v>北证</v>
      </c>
      <c r="D4968" s="16" t="str">
        <f>[1]!s_ipo_listeddate(A4968)</f>
        <v>2023-03-17</v>
      </c>
      <c r="E4968" s="16" t="str">
        <f>[1]!lastradeday_s("000002","")</f>
        <v>2026-06-22</v>
      </c>
      <c r="F4968" s="16" t="str">
        <f>[1]!s_info_industry_csrc2023(A4968,"",3)</f>
        <v>仪器仪表制造业</v>
      </c>
      <c r="G4968" s="16" t="str">
        <f>[1]!s_info_industry_csrc2023(A4968,"",1)</f>
        <v>制造业</v>
      </c>
      <c r="H4968" s="16">
        <f>[1]!s_is(A4968,83,"FY","YTD","20251231",1,"",100000000)</f>
        <v>3.2161344450999998</v>
      </c>
      <c r="I4968" s="16">
        <f>[1]!s_is(A4968,83,"FY","YTD","20241231",1,"",100000000)</f>
        <v>3.1967785182999999</v>
      </c>
      <c r="J4968" s="16">
        <f t="shared" si="231"/>
        <v>6.0548225938070743E-3</v>
      </c>
      <c r="K4968" s="16">
        <f>[1]!s_is(A4968,61,"FY","YTD","20251231",1,"",100000000)</f>
        <v>0.233022746</v>
      </c>
      <c r="L4968" s="16">
        <f>[1]!s_is(A4968,61,"FY","YTD","20241231",1,"",100000000)</f>
        <v>0.25155566170000004</v>
      </c>
      <c r="M4968" s="16">
        <f t="shared" si="232"/>
        <v>-7.3673220371012774E-2</v>
      </c>
      <c r="N4968" s="16">
        <f>[1]!s_fa_roe(A4968,"20251231")</f>
        <v>4.4867999999999997</v>
      </c>
      <c r="O4968" s="16">
        <f>[1]!s_stmnote_rdexp(A4968,"20251231",1,10000)</f>
        <v>2898.9315660000002</v>
      </c>
      <c r="P4968" s="20">
        <f t="shared" si="233"/>
        <v>9.0137138713735063E-2</v>
      </c>
      <c r="Q4968" s="16">
        <f>[1]!s_margin_tradingbalance(A4968,"",10000)</f>
        <v>2331.6478000000002</v>
      </c>
      <c r="R4968" s="16">
        <f>[1]!s_margin_seclendingbalance(A4968,"",10000)</f>
        <v>0</v>
      </c>
      <c r="S4968" s="17">
        <f>[1]!s_val_ev(A4968,"",100000000)</f>
        <v>12.469664959999999</v>
      </c>
      <c r="T4968" s="17">
        <f>[1]!share_freesharesmv(A4968,"",100000000)</f>
        <v>6.5915691972000001</v>
      </c>
      <c r="U4968" s="17">
        <f>[1]!s_dq_amount_btin(A4968,E4968,100000000)</f>
        <v>0.19852868000000001</v>
      </c>
      <c r="V4968" s="17">
        <f>[1]!s_dq_turn(A4968,E4968)</f>
        <v>2.274732757135522</v>
      </c>
      <c r="W4968" s="2">
        <f>[1]!s_pq_amount(A4968,"20260101","",100000000)</f>
        <v>52.249640049999996</v>
      </c>
      <c r="X4968" s="2">
        <f>[1]!s_pq_avgamount(A4968,"20260101","",100000000)</f>
        <v>0.47499672772727275</v>
      </c>
      <c r="Y4968" s="17">
        <f>[1]!s_ipo_dilutedpe(A4968)</f>
        <v>14.14</v>
      </c>
      <c r="Z4968" s="12">
        <f>[1]!s_ipo_collection_total(A4968,100000000)</f>
        <v>1.3320000000000001</v>
      </c>
      <c r="AA4968" s="2">
        <f>[1]!s_val_pe_ttm(A4968,E4968)</f>
        <v>56.425273895263672</v>
      </c>
      <c r="AB4968" s="5">
        <f>[1]!s_info_zjtxornot1(A4968,"")</f>
        <v>0</v>
      </c>
      <c r="AC4968" s="22" t="str">
        <f>[1]!s_info_nature1(A4968,"")</f>
        <v>民营企业</v>
      </c>
      <c r="AD4968" s="6" t="str">
        <f>[1]!s_info_city(A4968)</f>
        <v>河源市</v>
      </c>
      <c r="AE4968" s="6" t="str">
        <f>[1]!s_info_province(A4968)</f>
        <v>广东省</v>
      </c>
      <c r="AF4968">
        <v>114.697802</v>
      </c>
      <c r="AG4968">
        <v>23.746265999999999</v>
      </c>
    </row>
    <row r="4969" spans="1:33" x14ac:dyDescent="0.3">
      <c r="A4969" s="12" t="s">
        <v>10086</v>
      </c>
      <c r="B4969" s="12" t="s">
        <v>10087</v>
      </c>
      <c r="C4969" s="16" t="str">
        <f>[1]!s_info_mkt(A4969)</f>
        <v>创业板</v>
      </c>
      <c r="D4969" s="16" t="str">
        <f>[1]!s_ipo_listeddate(A4969)</f>
        <v>2011-01-25</v>
      </c>
      <c r="E4969" s="16" t="str">
        <f>[1]!lastradeday_s("000002","")</f>
        <v>2026-06-22</v>
      </c>
      <c r="F4969" s="16" t="str">
        <f>[1]!s_info_industry_csrc2023(A4969,"",3)</f>
        <v>仪器仪表制造业</v>
      </c>
      <c r="G4969" s="16" t="str">
        <f>[1]!s_info_industry_csrc2023(A4969,"",1)</f>
        <v>制造业</v>
      </c>
      <c r="H4969" s="16">
        <f>[1]!s_is(A4969,83,"FY","YTD","20251231",1,"",100000000)</f>
        <v>6.1914310627999996</v>
      </c>
      <c r="I4969" s="16">
        <f>[1]!s_is(A4969,83,"FY","YTD","20241231",1,"",100000000)</f>
        <v>8.5112214311999992</v>
      </c>
      <c r="J4969" s="16">
        <f t="shared" si="231"/>
        <v>-0.27255669320225073</v>
      </c>
      <c r="K4969" s="16">
        <f>[1]!s_is(A4969,61,"FY","YTD","20251231",1,"",100000000)</f>
        <v>-2.3283463043000001</v>
      </c>
      <c r="L4969" s="16">
        <f>[1]!s_is(A4969,61,"FY","YTD","20241231",1,"",100000000)</f>
        <v>-0.97318864530000004</v>
      </c>
      <c r="M4969" s="16">
        <f t="shared" si="232"/>
        <v>-1.392492262979756</v>
      </c>
      <c r="N4969" s="16">
        <f>[1]!s_fa_roe(A4969,"20251231")</f>
        <v>-20.075900000000001</v>
      </c>
      <c r="O4969" s="16">
        <f>[1]!s_stmnote_rdexp(A4969,"20251231",1,10000)</f>
        <v>4198.6563770000002</v>
      </c>
      <c r="P4969" s="20">
        <f t="shared" si="233"/>
        <v>6.7813988953649249E-2</v>
      </c>
      <c r="Q4969" s="16">
        <f>[1]!s_margin_tradingbalance(A4969,"",10000)</f>
        <v>0</v>
      </c>
      <c r="R4969" s="16">
        <f>[1]!s_margin_seclendingbalance(A4969,"",10000)</f>
        <v>0</v>
      </c>
      <c r="S4969" s="17">
        <f>[1]!s_val_ev(A4969,"",100000000)</f>
        <v>29.829805844999999</v>
      </c>
      <c r="T4969" s="17">
        <f>[1]!share_freesharesmv(A4969,"",100000000)</f>
        <v>21.3548056582</v>
      </c>
      <c r="U4969" s="17">
        <f>[1]!s_dq_amount_btin(A4969,E4969,100000000)</f>
        <v>1.3682094600000001</v>
      </c>
      <c r="V4969" s="17">
        <f>[1]!s_dq_turn(A4969,E4969)</f>
        <v>5.4899579399491083</v>
      </c>
      <c r="W4969" s="2">
        <f>[1]!s_pq_amount(A4969,"20260101","",100000000)</f>
        <v>147.86591562000001</v>
      </c>
      <c r="X4969" s="2">
        <f>[1]!s_pq_avgamount(A4969,"20260101","",100000000)</f>
        <v>1.3565680332110093</v>
      </c>
      <c r="Y4969" s="17">
        <f>[1]!s_ipo_dilutedpe(A4969)</f>
        <v>72.63</v>
      </c>
      <c r="Z4969" s="12">
        <f>[1]!s_ipo_collection_total(A4969,100000000)</f>
        <v>12.025</v>
      </c>
      <c r="AA4969" s="2">
        <f>[1]!s_val_pe_ttm(A4969,E4969)</f>
        <v>-13.351017951965332</v>
      </c>
      <c r="AB4969" s="5">
        <f>[1]!s_info_zjtxornot1(A4969,"")</f>
        <v>0</v>
      </c>
      <c r="AC4969" s="22" t="str">
        <f>[1]!s_info_nature1(A4969,"")</f>
        <v>民营企业</v>
      </c>
      <c r="AD4969" s="6" t="str">
        <f>[1]!s_info_city(A4969)</f>
        <v>昆山市</v>
      </c>
      <c r="AE4969" s="6" t="str">
        <f>[1]!s_info_province(A4969)</f>
        <v>江苏省</v>
      </c>
      <c r="AF4969">
        <v>120.965808</v>
      </c>
      <c r="AG4969">
        <v>31.328937</v>
      </c>
    </row>
    <row r="4970" spans="1:33" x14ac:dyDescent="0.3">
      <c r="A4970" s="12" t="s">
        <v>10088</v>
      </c>
      <c r="B4970" s="12" t="s">
        <v>10089</v>
      </c>
      <c r="C4970" s="16" t="str">
        <f>[1]!s_info_mkt(A4970)</f>
        <v>主板</v>
      </c>
      <c r="D4970" s="16" t="str">
        <f>[1]!s_ipo_listeddate(A4970)</f>
        <v>1997-12-02</v>
      </c>
      <c r="E4970" s="16" t="str">
        <f>[1]!lastradeday_s("000002","")</f>
        <v>2026-06-22</v>
      </c>
      <c r="F4970" s="16" t="str">
        <f>[1]!s_info_industry_csrc2023(A4970,"",3)</f>
        <v>批发业</v>
      </c>
      <c r="G4970" s="16" t="str">
        <f>[1]!s_info_industry_csrc2023(A4970,"",1)</f>
        <v>批发和零售业</v>
      </c>
      <c r="H4970" s="16">
        <f>[1]!s_is(A4970,83,"FY","YTD","20251231",1,"",100000000)</f>
        <v>905.69996478410008</v>
      </c>
      <c r="I4970" s="16">
        <f>[1]!s_is(A4970,83,"FY","YTD","20241231",1,"",100000000)</f>
        <v>840.3793026825</v>
      </c>
      <c r="J4970" s="16">
        <f t="shared" si="231"/>
        <v>7.7727595019410733E-2</v>
      </c>
      <c r="K4970" s="16">
        <f>[1]!s_is(A4970,61,"FY","YTD","20251231",1,"",100000000)</f>
        <v>-0.21529960109999999</v>
      </c>
      <c r="L4970" s="16">
        <f>[1]!s_is(A4970,61,"FY","YTD","20241231",1,"",100000000)</f>
        <v>0.31183901420000004</v>
      </c>
      <c r="M4970" s="16">
        <f t="shared" si="232"/>
        <v>-1.6904190665569387</v>
      </c>
      <c r="N4970" s="16">
        <f>[1]!s_fa_roe(A4970,"20251231")</f>
        <v>-0.72740000000000005</v>
      </c>
      <c r="O4970" s="16">
        <f>[1]!s_stmnote_rdexp(A4970,"20251231",1,10000)</f>
        <v>7229.8158939999994</v>
      </c>
      <c r="P4970" s="20">
        <f t="shared" si="233"/>
        <v>7.9825727891282808E-4</v>
      </c>
      <c r="Q4970" s="16">
        <f>[1]!s_margin_tradingbalance(A4970,"",10000)</f>
        <v>49863.511100000003</v>
      </c>
      <c r="R4970" s="16">
        <f>[1]!s_margin_seclendingbalance(A4970,"",10000)</f>
        <v>148.0752</v>
      </c>
      <c r="S4970" s="17">
        <f>[1]!s_val_ev(A4970,"",100000000)</f>
        <v>83.135645521799987</v>
      </c>
      <c r="T4970" s="17">
        <f>[1]!share_freesharesmv(A4970,"",100000000)</f>
        <v>54.017591786099999</v>
      </c>
      <c r="U4970" s="17">
        <f>[1]!s_dq_amount_btin(A4970,E4970,100000000)</f>
        <v>2.0808931300000002</v>
      </c>
      <c r="V4970" s="17">
        <f>[1]!s_dq_turn(A4970,E4970)</f>
        <v>2.533587277608691</v>
      </c>
      <c r="W4970" s="2">
        <f>[1]!s_pq_amount(A4970,"20260101","",100000000)</f>
        <v>375.14388509000003</v>
      </c>
      <c r="X4970" s="2">
        <f>[1]!s_pq_avgamount(A4970,"20260101","",100000000)</f>
        <v>3.4103989553636365</v>
      </c>
      <c r="Y4970" s="17">
        <f>[1]!s_ipo_dilutedpe(A4970)</f>
        <v>0</v>
      </c>
      <c r="Z4970" s="12">
        <f>[1]!s_ipo_collection_total(A4970,100000000)</f>
        <v>1.25</v>
      </c>
      <c r="AA4970" s="2">
        <f>[1]!s_val_pe_ttm(A4970,E4970)</f>
        <v>-452.06417846679688</v>
      </c>
      <c r="AB4970" s="5">
        <f>[1]!s_info_zjtxornot1(A4970,"")</f>
        <v>0</v>
      </c>
      <c r="AC4970" s="22" t="str">
        <f>[1]!s_info_nature1(A4970,"")</f>
        <v>地方国有企业</v>
      </c>
      <c r="AD4970" s="6" t="str">
        <f>[1]!s_info_city(A4970)</f>
        <v>赣州市</v>
      </c>
      <c r="AE4970" s="6" t="str">
        <f>[1]!s_info_province(A4970)</f>
        <v>江西省</v>
      </c>
      <c r="AF4970">
        <v>114.94027800000001</v>
      </c>
      <c r="AG4970">
        <v>25.85097</v>
      </c>
    </row>
    <row r="4971" spans="1:33" x14ac:dyDescent="0.3">
      <c r="A4971" s="12" t="s">
        <v>507</v>
      </c>
      <c r="B4971" s="12" t="s">
        <v>508</v>
      </c>
      <c r="C4971" s="16" t="str">
        <f>[1]!s_info_mkt(A4971)</f>
        <v>北证</v>
      </c>
      <c r="D4971" s="16" t="str">
        <f>[1]!s_ipo_listeddate(A4971)</f>
        <v>2022-10-14</v>
      </c>
      <c r="E4971" s="16" t="str">
        <f>[1]!lastradeday_s("000002","")</f>
        <v>2026-06-22</v>
      </c>
      <c r="F4971" s="16" t="str">
        <f>[1]!s_info_industry_csrc2023(A4971,"",3)</f>
        <v>仪器仪表制造业</v>
      </c>
      <c r="G4971" s="16" t="str">
        <f>[1]!s_info_industry_csrc2023(A4971,"",1)</f>
        <v>制造业</v>
      </c>
      <c r="H4971" s="16">
        <f>[1]!s_is(A4971,83,"FY","YTD","20251231",1,"",100000000)</f>
        <v>3.6185016554000002</v>
      </c>
      <c r="I4971" s="16">
        <f>[1]!s_is(A4971,83,"FY","YTD","20241231",1,"",100000000)</f>
        <v>3.1026344674000002</v>
      </c>
      <c r="J4971" s="16">
        <f t="shared" si="231"/>
        <v>0.16626747153759802</v>
      </c>
      <c r="K4971" s="16">
        <f>[1]!s_is(A4971,61,"FY","YTD","20251231",1,"",100000000)</f>
        <v>0.42129735840000004</v>
      </c>
      <c r="L4971" s="16">
        <f>[1]!s_is(A4971,61,"FY","YTD","20241231",1,"",100000000)</f>
        <v>0.13071710449999999</v>
      </c>
      <c r="M4971" s="16">
        <f t="shared" si="232"/>
        <v>2.2229703986443496</v>
      </c>
      <c r="N4971" s="16">
        <f>[1]!s_fa_roe(A4971,"20251231")</f>
        <v>9.1503999999999994</v>
      </c>
      <c r="O4971" s="16">
        <f>[1]!s_stmnote_rdexp(A4971,"20251231",1,10000)</f>
        <v>5411.469486</v>
      </c>
      <c r="P4971" s="20">
        <f t="shared" si="233"/>
        <v>0.14955000719494765</v>
      </c>
      <c r="Q4971" s="16">
        <f>[1]!s_margin_tradingbalance(A4971,"",10000)</f>
        <v>5561.3697000000002</v>
      </c>
      <c r="R4971" s="16">
        <f>[1]!s_margin_seclendingbalance(A4971,"",10000)</f>
        <v>0</v>
      </c>
      <c r="S4971" s="17">
        <f>[1]!s_val_ev(A4971,"",100000000)</f>
        <v>16.269341800000003</v>
      </c>
      <c r="T4971" s="17">
        <f>[1]!share_freesharesmv(A4971,"",100000000)</f>
        <v>11.324558653000002</v>
      </c>
      <c r="U4971" s="17">
        <f>[1]!s_dq_amount_btin(A4971,E4971,100000000)</f>
        <v>0.18357863999999999</v>
      </c>
      <c r="V4971" s="17">
        <f>[1]!s_dq_turn(A4971,E4971)</f>
        <v>1.2115133398949123</v>
      </c>
      <c r="W4971" s="2">
        <f>[1]!s_pq_amount(A4971,"20260101","",100000000)</f>
        <v>49.204567249999997</v>
      </c>
      <c r="X4971" s="2">
        <f>[1]!s_pq_avgamount(A4971,"20260101","",100000000)</f>
        <v>0.44731424772727274</v>
      </c>
      <c r="Y4971" s="17">
        <f>[1]!s_ipo_dilutedpe(A4971)</f>
        <v>25.44</v>
      </c>
      <c r="Z4971" s="12">
        <f>[1]!s_ipo_collection_total(A4971,100000000)</f>
        <v>1.0880000000000001</v>
      </c>
      <c r="AA4971" s="2">
        <f>[1]!s_val_pe_ttm(A4971,E4971)</f>
        <v>38.403629302978516</v>
      </c>
      <c r="AB4971" s="5">
        <f>[1]!s_info_zjtxornot1(A4971,"")</f>
        <v>1</v>
      </c>
      <c r="AC4971" s="22" t="str">
        <f>[1]!s_info_nature1(A4971,"")</f>
        <v>民营企业</v>
      </c>
      <c r="AD4971" s="6" t="str">
        <f>[1]!s_info_city(A4971)</f>
        <v>济南市</v>
      </c>
      <c r="AE4971" s="6" t="str">
        <f>[1]!s_info_province(A4971)</f>
        <v>山东省</v>
      </c>
      <c r="AF4971">
        <v>117.000923</v>
      </c>
      <c r="AG4971">
        <v>36.675806999999999</v>
      </c>
    </row>
    <row r="4972" spans="1:33" x14ac:dyDescent="0.3">
      <c r="A4972" s="12" t="s">
        <v>509</v>
      </c>
      <c r="B4972" s="12" t="s">
        <v>510</v>
      </c>
      <c r="C4972" s="16" t="str">
        <f>[1]!s_info_mkt(A4972)</f>
        <v>北证</v>
      </c>
      <c r="D4972" s="16" t="str">
        <f>[1]!s_ipo_listeddate(A4972)</f>
        <v>2024-11-29</v>
      </c>
      <c r="E4972" s="16" t="str">
        <f>[1]!lastradeday_s("000002","")</f>
        <v>2026-06-22</v>
      </c>
      <c r="F4972" s="16" t="str">
        <f>[1]!s_info_industry_csrc2023(A4972,"",3)</f>
        <v>电气机械和器材制造业</v>
      </c>
      <c r="G4972" s="16" t="str">
        <f>[1]!s_info_industry_csrc2023(A4972,"",1)</f>
        <v>制造业</v>
      </c>
      <c r="H4972" s="16">
        <f>[1]!s_is(A4972,83,"FY","YTD","20251231",1,"",100000000)</f>
        <v>5.5124586555999997</v>
      </c>
      <c r="I4972" s="16">
        <f>[1]!s_is(A4972,83,"FY","YTD","20241231",1,"",100000000)</f>
        <v>6.3394709538000003</v>
      </c>
      <c r="J4972" s="16">
        <f t="shared" si="231"/>
        <v>-0.13045446603147126</v>
      </c>
      <c r="K4972" s="16">
        <f>[1]!s_is(A4972,61,"FY","YTD","20251231",1,"",100000000)</f>
        <v>0.18616064800000001</v>
      </c>
      <c r="L4972" s="16">
        <f>[1]!s_is(A4972,61,"FY","YTD","20241231",1,"",100000000)</f>
        <v>0.47972912280000002</v>
      </c>
      <c r="M4972" s="16">
        <f t="shared" si="232"/>
        <v>-0.6119463273076905</v>
      </c>
      <c r="N4972" s="16">
        <f>[1]!s_fa_roe(A4972,"20251231")</f>
        <v>3.581</v>
      </c>
      <c r="O4972" s="16">
        <f>[1]!s_stmnote_rdexp(A4972,"20251231",1,10000)</f>
        <v>2670.0100550000002</v>
      </c>
      <c r="P4972" s="20">
        <f t="shared" si="233"/>
        <v>4.8435919828397962E-2</v>
      </c>
      <c r="Q4972" s="16">
        <f>[1]!s_margin_tradingbalance(A4972,"",10000)</f>
        <v>2140.3786</v>
      </c>
      <c r="R4972" s="16">
        <f>[1]!s_margin_seclendingbalance(A4972,"",10000)</f>
        <v>0</v>
      </c>
      <c r="S4972" s="17">
        <f>[1]!s_val_ev(A4972,"",100000000)</f>
        <v>20.394928</v>
      </c>
      <c r="T4972" s="17">
        <f>[1]!share_freesharesmv(A4972,"",100000000)</f>
        <v>6.1041600000000003</v>
      </c>
      <c r="U4972" s="17">
        <f>[1]!s_dq_amount_btin(A4972,E4972,100000000)</f>
        <v>0.83791437999999996</v>
      </c>
      <c r="V4972" s="17">
        <f>[1]!s_dq_turn(A4972,E4972)</f>
        <v>13.754329218106994</v>
      </c>
      <c r="W4972" s="2">
        <f>[1]!s_pq_amount(A4972,"20260101","",100000000)</f>
        <v>55.084119909999998</v>
      </c>
      <c r="X4972" s="2">
        <f>[1]!s_pq_avgamount(A4972,"20260101","",100000000)</f>
        <v>0.50076472645454551</v>
      </c>
      <c r="Y4972" s="17">
        <f>[1]!s_ipo_dilutedpe(A4972)</f>
        <v>16.510000000000002</v>
      </c>
      <c r="Z4972" s="12">
        <f>[1]!s_ipo_collection_total(A4972,100000000)</f>
        <v>1.88784</v>
      </c>
      <c r="AA4972" s="2">
        <f>[1]!s_val_pe_ttm(A4972,E4972)</f>
        <v>185.97911071777344</v>
      </c>
      <c r="AB4972" s="5">
        <f>[1]!s_info_zjtxornot1(A4972,"")</f>
        <v>1</v>
      </c>
      <c r="AC4972" s="22" t="str">
        <f>[1]!s_info_nature1(A4972,"")</f>
        <v>民营企业</v>
      </c>
      <c r="AD4972" s="6" t="str">
        <f>[1]!s_info_city(A4972)</f>
        <v>佛山市</v>
      </c>
      <c r="AE4972" s="6" t="str">
        <f>[1]!s_info_province(A4972)</f>
        <v>广东省</v>
      </c>
      <c r="AF4972">
        <v>113.12271699999999</v>
      </c>
      <c r="AG4972">
        <v>23.028762</v>
      </c>
    </row>
    <row r="4973" spans="1:33" x14ac:dyDescent="0.3">
      <c r="A4973" s="12" t="s">
        <v>10090</v>
      </c>
      <c r="B4973" s="12" t="s">
        <v>10091</v>
      </c>
      <c r="C4973" s="16" t="str">
        <f>[1]!s_info_mkt(A4973)</f>
        <v>主板</v>
      </c>
      <c r="D4973" s="16" t="str">
        <f>[1]!s_ipo_listeddate(A4973)</f>
        <v>1999-06-30</v>
      </c>
      <c r="E4973" s="16" t="str">
        <f>[1]!lastradeday_s("000002","")</f>
        <v>2026-06-22</v>
      </c>
      <c r="F4973" s="16" t="str">
        <f>[1]!s_info_industry_csrc2023(A4973,"",3)</f>
        <v>木材加工和木、竹、藤、棕、草制品业</v>
      </c>
      <c r="G4973" s="16" t="str">
        <f>[1]!s_info_industry_csrc2023(A4973,"",1)</f>
        <v>制造业</v>
      </c>
      <c r="H4973" s="16">
        <f>[1]!s_is(A4973,83,"FY","YTD","20251231",1,"",100000000)</f>
        <v>45.746422402600004</v>
      </c>
      <c r="I4973" s="16">
        <f>[1]!s_is(A4973,83,"FY","YTD","20241231",1,"",100000000)</f>
        <v>53.499057796499997</v>
      </c>
      <c r="J4973" s="16">
        <f t="shared" si="231"/>
        <v>-0.14491162486243236</v>
      </c>
      <c r="K4973" s="16">
        <f>[1]!s_is(A4973,61,"FY","YTD","20251231",1,"",100000000)</f>
        <v>0.13337037739999999</v>
      </c>
      <c r="L4973" s="16">
        <f>[1]!s_is(A4973,61,"FY","YTD","20241231",1,"",100000000)</f>
        <v>1.3901882800999998</v>
      </c>
      <c r="M4973" s="16">
        <f t="shared" si="232"/>
        <v>-0.90406308317431205</v>
      </c>
      <c r="N4973" s="16">
        <f>[1]!s_fa_roe(A4973,"20251231")</f>
        <v>0.19889999999999999</v>
      </c>
      <c r="O4973" s="16">
        <f>[1]!s_stmnote_rdexp(A4973,"20251231",1,10000)</f>
        <v>7256.3908010000005</v>
      </c>
      <c r="P4973" s="20">
        <f t="shared" si="233"/>
        <v>1.5862203905561766E-2</v>
      </c>
      <c r="Q4973" s="16">
        <f>[1]!s_margin_tradingbalance(A4973,"",10000)</f>
        <v>23519.805700000001</v>
      </c>
      <c r="R4973" s="16">
        <f>[1]!s_margin_seclendingbalance(A4973,"",10000)</f>
        <v>33.831400000000002</v>
      </c>
      <c r="S4973" s="17">
        <f>[1]!s_val_ev(A4973,"",100000000)</f>
        <v>30.216342000000001</v>
      </c>
      <c r="T4973" s="17">
        <f>[1]!share_freesharesmv(A4973,"",100000000)</f>
        <v>16.172507039999999</v>
      </c>
      <c r="U4973" s="17">
        <f>[1]!s_dq_amount_btin(A4973,E4973,100000000)</f>
        <v>0.30854299000000002</v>
      </c>
      <c r="V4973" s="17">
        <f>[1]!s_dq_turn(A4973,E4973)</f>
        <v>1.0459464053028158</v>
      </c>
      <c r="W4973" s="2">
        <f>[1]!s_pq_amount(A4973,"20260101","",100000000)</f>
        <v>47.17223723</v>
      </c>
      <c r="X4973" s="2">
        <f>[1]!s_pq_avgamount(A4973,"20260101","",100000000)</f>
        <v>0.42883852027272723</v>
      </c>
      <c r="Y4973" s="17">
        <f>[1]!s_ipo_dilutedpe(A4973)</f>
        <v>0</v>
      </c>
      <c r="Z4973" s="12">
        <f>[1]!s_ipo_collection_total(A4973,100000000)</f>
        <v>5</v>
      </c>
      <c r="AA4973" s="2">
        <f>[1]!s_val_pe_ttm(A4973,E4973)</f>
        <v>-217.44633483886719</v>
      </c>
      <c r="AB4973" s="5">
        <f>[1]!s_info_zjtxornot1(A4973,"")</f>
        <v>0</v>
      </c>
      <c r="AC4973" s="22" t="str">
        <f>[1]!s_info_nature1(A4973,"")</f>
        <v>民营企业</v>
      </c>
      <c r="AD4973" s="6" t="str">
        <f>[1]!s_info_city(A4973)</f>
        <v>丹阳市</v>
      </c>
      <c r="AE4973" s="6" t="str">
        <f>[1]!s_info_province(A4973)</f>
        <v>江苏省</v>
      </c>
      <c r="AF4973">
        <v>119.64430400000001</v>
      </c>
      <c r="AG4973">
        <v>31.960263000000001</v>
      </c>
    </row>
    <row r="4974" spans="1:33" x14ac:dyDescent="0.3">
      <c r="A4974" s="12" t="s">
        <v>10092</v>
      </c>
      <c r="B4974" s="12" t="s">
        <v>10093</v>
      </c>
      <c r="C4974" s="16" t="str">
        <f>[1]!s_info_mkt(A4974)</f>
        <v>创业板</v>
      </c>
      <c r="D4974" s="16" t="str">
        <f>[1]!s_ipo_listeddate(A4974)</f>
        <v>2012-03-29</v>
      </c>
      <c r="E4974" s="16" t="str">
        <f>[1]!lastradeday_s("000002","")</f>
        <v>2026-06-22</v>
      </c>
      <c r="F4974" s="16" t="str">
        <f>[1]!s_info_industry_csrc2023(A4974,"",3)</f>
        <v>橡胶和塑料制品业</v>
      </c>
      <c r="G4974" s="16" t="str">
        <f>[1]!s_info_industry_csrc2023(A4974,"",1)</f>
        <v>制造业</v>
      </c>
      <c r="H4974" s="16">
        <f>[1]!s_is(A4974,83,"FY","YTD","20251231",1,"",100000000)</f>
        <v>8.9035665065999989</v>
      </c>
      <c r="I4974" s="16">
        <f>[1]!s_is(A4974,83,"FY","YTD","20241231",1,"",100000000)</f>
        <v>10.9980741877</v>
      </c>
      <c r="J4974" s="16">
        <f t="shared" si="231"/>
        <v>-0.19044313080215913</v>
      </c>
      <c r="K4974" s="16">
        <f>[1]!s_is(A4974,61,"FY","YTD","20251231",1,"",100000000)</f>
        <v>-2.5556396881999999</v>
      </c>
      <c r="L4974" s="16">
        <f>[1]!s_is(A4974,61,"FY","YTD","20241231",1,"",100000000)</f>
        <v>-3.5740850391000003</v>
      </c>
      <c r="M4974" s="16">
        <f t="shared" si="232"/>
        <v>0.28495274727891134</v>
      </c>
      <c r="N4974" s="16">
        <f>[1]!s_fa_roe(A4974,"20251231")</f>
        <v>-11.7903</v>
      </c>
      <c r="O4974" s="16">
        <f>[1]!s_stmnote_rdexp(A4974,"20251231",1,10000)</f>
        <v>4512.4878579999995</v>
      </c>
      <c r="P4974" s="20">
        <f t="shared" si="233"/>
        <v>5.0681800991265701E-2</v>
      </c>
      <c r="Q4974" s="16">
        <f>[1]!s_margin_tradingbalance(A4974,"",10000)</f>
        <v>0</v>
      </c>
      <c r="R4974" s="16">
        <f>[1]!s_margin_seclendingbalance(A4974,"",10000)</f>
        <v>0</v>
      </c>
      <c r="S4974" s="17">
        <f>[1]!s_val_ev(A4974,"",100000000)</f>
        <v>28.980908718399998</v>
      </c>
      <c r="T4974" s="17">
        <f>[1]!share_freesharesmv(A4974,"",100000000)</f>
        <v>18.3581490376</v>
      </c>
      <c r="U4974" s="17">
        <f>[1]!s_dq_amount_btin(A4974,E4974,100000000)</f>
        <v>2.3764061000000001</v>
      </c>
      <c r="V4974" s="17">
        <f>[1]!s_dq_turn(A4974,E4974)</f>
        <v>9.6394486458186925</v>
      </c>
      <c r="W4974" s="2">
        <f>[1]!s_pq_amount(A4974,"20260101","",100000000)</f>
        <v>104.86717225</v>
      </c>
      <c r="X4974" s="2">
        <f>[1]!s_pq_avgamount(A4974,"20260101","",100000000)</f>
        <v>0.95333792954545449</v>
      </c>
      <c r="Y4974" s="17">
        <f>[1]!s_ipo_dilutedpe(A4974)</f>
        <v>30.37</v>
      </c>
      <c r="Z4974" s="12">
        <f>[1]!s_ipo_collection_total(A4974,100000000)</f>
        <v>8.4</v>
      </c>
      <c r="AA4974" s="2">
        <f>[1]!s_val_pe_ttm(A4974,E4974)</f>
        <v>-11.702880859375</v>
      </c>
      <c r="AB4974" s="5">
        <f>[1]!s_info_zjtxornot1(A4974,"")</f>
        <v>1</v>
      </c>
      <c r="AC4974" s="22" t="str">
        <f>[1]!s_info_nature1(A4974,"")</f>
        <v>民营企业</v>
      </c>
      <c r="AD4974" s="6" t="str">
        <f>[1]!s_info_city(A4974)</f>
        <v>常州市</v>
      </c>
      <c r="AE4974" s="6" t="str">
        <f>[1]!s_info_province(A4974)</f>
        <v>江苏省</v>
      </c>
      <c r="AF4974">
        <v>119.946973</v>
      </c>
      <c r="AG4974">
        <v>31.772752000000001</v>
      </c>
    </row>
    <row r="4975" spans="1:33" x14ac:dyDescent="0.3">
      <c r="A4975" s="12" t="s">
        <v>10094</v>
      </c>
      <c r="B4975" s="12" t="s">
        <v>10095</v>
      </c>
      <c r="C4975" s="16" t="str">
        <f>[1]!s_info_mkt(A4975)</f>
        <v>主板</v>
      </c>
      <c r="D4975" s="16" t="str">
        <f>[1]!s_ipo_listeddate(A4975)</f>
        <v>2015-05-15</v>
      </c>
      <c r="E4975" s="16" t="str">
        <f>[1]!lastradeday_s("000002","")</f>
        <v>2026-06-22</v>
      </c>
      <c r="F4975" s="16" t="str">
        <f>[1]!s_info_industry_csrc2023(A4975,"",3)</f>
        <v>医药制造业</v>
      </c>
      <c r="G4975" s="16" t="str">
        <f>[1]!s_info_industry_csrc2023(A4975,"",1)</f>
        <v>制造业</v>
      </c>
      <c r="H4975" s="16">
        <f>[1]!s_is(A4975,83,"FY","YTD","20251231",1,"",100000000)</f>
        <v>1.8787033779</v>
      </c>
      <c r="I4975" s="16">
        <f>[1]!s_is(A4975,83,"FY","YTD","20241231",1,"",100000000)</f>
        <v>2.7103981826000001</v>
      </c>
      <c r="J4975" s="16">
        <f t="shared" si="231"/>
        <v>-0.30685336569336885</v>
      </c>
      <c r="K4975" s="16">
        <f>[1]!s_is(A4975,61,"FY","YTD","20251231",1,"",100000000)</f>
        <v>-3.1143662279000002</v>
      </c>
      <c r="L4975" s="16">
        <f>[1]!s_is(A4975,61,"FY","YTD","20241231",1,"",100000000)</f>
        <v>1.7118029561000001</v>
      </c>
      <c r="M4975" s="16">
        <f t="shared" si="232"/>
        <v>-2.8193485510712399</v>
      </c>
      <c r="N4975" s="16">
        <f>[1]!s_fa_roe(A4975,"20251231")</f>
        <v>-25.501300000000001</v>
      </c>
      <c r="O4975" s="16">
        <f>[1]!s_stmnote_rdexp(A4975,"20251231",1,10000)</f>
        <v>2267.106522</v>
      </c>
      <c r="P4975" s="20">
        <f t="shared" si="233"/>
        <v>0.12067400041267579</v>
      </c>
      <c r="Q4975" s="16">
        <f>[1]!s_margin_tradingbalance(A4975,"",10000)</f>
        <v>10943.1641</v>
      </c>
      <c r="R4975" s="16">
        <f>[1]!s_margin_seclendingbalance(A4975,"",10000)</f>
        <v>27.806999999999999</v>
      </c>
      <c r="S4975" s="17">
        <f>[1]!s_val_ev(A4975,"",100000000)</f>
        <v>19.68752194</v>
      </c>
      <c r="T4975" s="17">
        <f>[1]!share_freesharesmv(A4975,"",100000000)</f>
        <v>12.135658962400001</v>
      </c>
      <c r="U4975" s="17">
        <f>[1]!s_dq_amount_btin(A4975,E4975,100000000)</f>
        <v>0.40867878000000002</v>
      </c>
      <c r="V4975" s="17">
        <f>[1]!s_dq_turn(A4975,E4975)</f>
        <v>2.0902656893582341</v>
      </c>
      <c r="W4975" s="2">
        <f>[1]!s_pq_amount(A4975,"20260101","",100000000)</f>
        <v>92.16342272</v>
      </c>
      <c r="X4975" s="2">
        <f>[1]!s_pq_avgamount(A4975,"20260101","",100000000)</f>
        <v>0.84553598825688081</v>
      </c>
      <c r="Y4975" s="17">
        <f>[1]!s_ipo_dilutedpe(A4975)</f>
        <v>21.28</v>
      </c>
      <c r="Z4975" s="12">
        <f>[1]!s_ipo_collection_total(A4975,100000000)</f>
        <v>4.7670000000000003</v>
      </c>
      <c r="AA4975" s="2">
        <f>[1]!s_val_pe_ttm(A4975,E4975)</f>
        <v>-6.2301840782165527</v>
      </c>
      <c r="AB4975" s="5">
        <f>[1]!s_info_zjtxornot1(A4975,"")</f>
        <v>0</v>
      </c>
      <c r="AC4975" s="22" t="str">
        <f>[1]!s_info_nature1(A4975,"")</f>
        <v>民营企业</v>
      </c>
      <c r="AD4975" s="6" t="str">
        <f>[1]!s_info_city(A4975)</f>
        <v>上海市</v>
      </c>
      <c r="AE4975" s="6" t="str">
        <f>[1]!s_info_province(A4975)</f>
        <v>上海</v>
      </c>
      <c r="AF4975">
        <v>121.472644</v>
      </c>
      <c r="AG4975">
        <v>31.231705999999999</v>
      </c>
    </row>
    <row r="4976" spans="1:33" x14ac:dyDescent="0.3">
      <c r="A4976" s="12" t="s">
        <v>10096</v>
      </c>
      <c r="B4976" s="12" t="s">
        <v>10097</v>
      </c>
      <c r="C4976" s="16" t="str">
        <f>[1]!s_info_mkt(A4976)</f>
        <v>主板</v>
      </c>
      <c r="D4976" s="16" t="str">
        <f>[1]!s_ipo_listeddate(A4976)</f>
        <v>2025-12-30</v>
      </c>
      <c r="E4976" s="16" t="str">
        <f>[1]!lastradeday_s("000002","")</f>
        <v>2026-06-22</v>
      </c>
      <c r="F4976" s="16" t="str">
        <f>[1]!s_info_industry_csrc2023(A4976,"",3)</f>
        <v>化学原料和化学制品制造业</v>
      </c>
      <c r="G4976" s="16" t="str">
        <f>[1]!s_info_industry_csrc2023(A4976,"",1)</f>
        <v>制造业</v>
      </c>
      <c r="H4976" s="16">
        <f>[1]!s_is(A4976,83,"FY","YTD","20251231",1,"",100000000)</f>
        <v>35.848198233600002</v>
      </c>
      <c r="I4976" s="16">
        <f>[1]!s_is(A4976,83,"FY","YTD","20241231",1,"",100000000)</f>
        <v>34.8621475375</v>
      </c>
      <c r="J4976" s="16">
        <f t="shared" si="231"/>
        <v>2.8284278673289975E-2</v>
      </c>
      <c r="K4976" s="16">
        <f>[1]!s_is(A4976,61,"FY","YTD","20251231",1,"",100000000)</f>
        <v>5.3618773154000001</v>
      </c>
      <c r="L4976" s="16">
        <f>[1]!s_is(A4976,61,"FY","YTD","20241231",1,"",100000000)</f>
        <v>5.2137336861000003</v>
      </c>
      <c r="M4976" s="16">
        <f t="shared" si="232"/>
        <v>2.841411514649396E-2</v>
      </c>
      <c r="N4976" s="16">
        <f>[1]!s_fa_roe(A4976,"20251231")</f>
        <v>9.3109999999999999</v>
      </c>
      <c r="O4976" s="16">
        <f>[1]!s_stmnote_rdexp(A4976,"20251231",1,10000)</f>
        <v>11916.632607</v>
      </c>
      <c r="P4976" s="20">
        <f t="shared" si="233"/>
        <v>3.3241929006715631E-2</v>
      </c>
      <c r="Q4976" s="16">
        <f>[1]!s_margin_tradingbalance(A4976,"",10000)</f>
        <v>16957.063200000001</v>
      </c>
      <c r="R4976" s="16">
        <f>[1]!s_margin_seclendingbalance(A4976,"",10000)</f>
        <v>1.0611999999999999</v>
      </c>
      <c r="S4976" s="17">
        <f>[1]!s_val_ev(A4976,"",100000000)</f>
        <v>173.0823</v>
      </c>
      <c r="T4976" s="17">
        <f>[1]!share_freesharesmv(A4976,"",100000000)</f>
        <v>30.3353346492</v>
      </c>
      <c r="U4976" s="17">
        <f>[1]!s_dq_amount_btin(A4976,E4976,100000000)</f>
        <v>2.9999764899999999</v>
      </c>
      <c r="V4976" s="17">
        <f>[1]!s_dq_turn(A4976,E4976)</f>
        <v>9.9871193956975084</v>
      </c>
      <c r="W4976" s="2">
        <f>[1]!s_pq_amount(A4976,"20260101","",100000000)</f>
        <v>426.81921112999999</v>
      </c>
      <c r="X4976" s="2">
        <f>[1]!s_pq_avgamount(A4976,"20260101","",100000000)</f>
        <v>3.8801746466363638</v>
      </c>
      <c r="Y4976" s="17">
        <f>[1]!s_ipo_dilutedpe(A4976)</f>
        <v>16.190000000000001</v>
      </c>
      <c r="Z4976" s="12">
        <f>[1]!s_ipo_collection_total(A4976,100000000)</f>
        <v>19.659500000000001</v>
      </c>
      <c r="AA4976" s="2">
        <f>[1]!s_val_pe_ttm(A4976,E4976)</f>
        <v>32.127815246582031</v>
      </c>
      <c r="AB4976" s="5">
        <f>[1]!s_info_zjtxornot1(A4976,"")</f>
        <v>1</v>
      </c>
      <c r="AC4976" s="22" t="str">
        <f>[1]!s_info_nature1(A4976,"")</f>
        <v>民营企业</v>
      </c>
      <c r="AD4976" s="6" t="str">
        <f>[1]!s_info_city(A4976)</f>
        <v>鄂尔多斯市</v>
      </c>
      <c r="AE4976" s="6" t="str">
        <f>[1]!s_info_province(A4976)</f>
        <v>内蒙古自治区</v>
      </c>
      <c r="AF4976">
        <v>109.99029</v>
      </c>
      <c r="AG4976">
        <v>39.817179000000003</v>
      </c>
    </row>
    <row r="4977" spans="1:33" x14ac:dyDescent="0.3">
      <c r="A4977" s="12" t="s">
        <v>10098</v>
      </c>
      <c r="B4977" s="12" t="s">
        <v>10099</v>
      </c>
      <c r="C4977" s="16" t="str">
        <f>[1]!s_info_mkt(A4977)</f>
        <v>主板</v>
      </c>
      <c r="D4977" s="16" t="str">
        <f>[1]!s_ipo_listeddate(A4977)</f>
        <v>1996-11-26</v>
      </c>
      <c r="E4977" s="16" t="str">
        <f>[1]!lastradeday_s("000002","")</f>
        <v>2026-06-22</v>
      </c>
      <c r="F4977" s="16" t="str">
        <f>[1]!s_info_industry_csrc2023(A4977,"",3)</f>
        <v>农副食品加工业</v>
      </c>
      <c r="G4977" s="16" t="str">
        <f>[1]!s_info_industry_csrc2023(A4977,"",1)</f>
        <v>制造业</v>
      </c>
      <c r="H4977" s="16">
        <f>[1]!s_is(A4977,83,"FY","YTD","20251231",1,"",100000000)</f>
        <v>45.304982049199999</v>
      </c>
      <c r="I4977" s="16">
        <f>[1]!s_is(A4977,83,"FY","YTD","20241231",1,"",100000000)</f>
        <v>49.723090083000002</v>
      </c>
      <c r="J4977" s="16">
        <f t="shared" si="231"/>
        <v>-8.8854253153315632E-2</v>
      </c>
      <c r="K4977" s="16">
        <f>[1]!s_is(A4977,61,"FY","YTD","20251231",1,"",100000000)</f>
        <v>-12.422046509500001</v>
      </c>
      <c r="L4977" s="16">
        <f>[1]!s_is(A4977,61,"FY","YTD","20241231",1,"",100000000)</f>
        <v>-4.4357068657000003</v>
      </c>
      <c r="M4977" s="16">
        <f t="shared" si="232"/>
        <v>-1.8004660554907237</v>
      </c>
      <c r="N4977" s="16">
        <f>[1]!s_fa_roe(A4977,"20251231")</f>
        <v>-54.3292</v>
      </c>
      <c r="O4977" s="16">
        <f>[1]!s_stmnote_rdexp(A4977,"20251231",1,10000)</f>
        <v>4440.059561</v>
      </c>
      <c r="P4977" s="20">
        <f t="shared" si="233"/>
        <v>9.8003781486508783E-3</v>
      </c>
      <c r="Q4977" s="16">
        <f>[1]!s_margin_tradingbalance(A4977,"",10000)</f>
        <v>10640.5137</v>
      </c>
      <c r="R4977" s="16">
        <f>[1]!s_margin_seclendingbalance(A4977,"",10000)</f>
        <v>3.9376000000000002</v>
      </c>
      <c r="S4977" s="17">
        <f>[1]!s_val_ev(A4977,"",100000000)</f>
        <v>13.816679616000002</v>
      </c>
      <c r="T4977" s="17">
        <f>[1]!share_freesharesmv(A4977,"",100000000)</f>
        <v>11.050536051200002</v>
      </c>
      <c r="U4977" s="17">
        <f>[1]!s_dq_amount_btin(A4977,E4977,100000000)</f>
        <v>0.54744183999999996</v>
      </c>
      <c r="V4977" s="17">
        <f>[1]!s_dq_turn(A4977,E4977)</f>
        <v>4.034859624548945</v>
      </c>
      <c r="W4977" s="2">
        <f>[1]!s_pq_amount(A4977,"20260101","",100000000)</f>
        <v>167.41095099</v>
      </c>
      <c r="X4977" s="2">
        <f>[1]!s_pq_avgamount(A4977,"20260101","",100000000)</f>
        <v>1.5358802843119266</v>
      </c>
      <c r="Y4977" s="17">
        <f>[1]!s_ipo_dilutedpe(A4977)</f>
        <v>0</v>
      </c>
      <c r="Z4977" s="12">
        <f>[1]!s_ipo_collection_total(A4977,100000000)</f>
        <v>0</v>
      </c>
      <c r="AA4977" s="2">
        <f>[1]!s_val_pe_ttm(A4977,E4977)</f>
        <v>-1.0974222421646118</v>
      </c>
      <c r="AB4977" s="5">
        <f>[1]!s_info_zjtxornot1(A4977,"")</f>
        <v>0</v>
      </c>
      <c r="AC4977" s="22" t="str">
        <f>[1]!s_info_nature1(A4977,"")</f>
        <v>民营企业</v>
      </c>
      <c r="AD4977" s="6" t="str">
        <f>[1]!s_info_city(A4977)</f>
        <v>邹平市</v>
      </c>
      <c r="AE4977" s="6" t="str">
        <f>[1]!s_info_province(A4977)</f>
        <v>山东省</v>
      </c>
      <c r="AF4977">
        <v>117.670806</v>
      </c>
      <c r="AG4977">
        <v>36.956592999999998</v>
      </c>
    </row>
    <row r="4978" spans="1:33" x14ac:dyDescent="0.3">
      <c r="A4978" s="12" t="s">
        <v>10100</v>
      </c>
      <c r="B4978" s="12" t="s">
        <v>10101</v>
      </c>
      <c r="C4978" s="16" t="str">
        <f>[1]!s_info_mkt(A4978)</f>
        <v>创业板</v>
      </c>
      <c r="D4978" s="16" t="str">
        <f>[1]!s_ipo_listeddate(A4978)</f>
        <v>2011-02-15</v>
      </c>
      <c r="E4978" s="16" t="str">
        <f>[1]!lastradeday_s("000002","")</f>
        <v>2026-06-22</v>
      </c>
      <c r="F4978" s="16" t="str">
        <f>[1]!s_info_industry_csrc2023(A4978,"",3)</f>
        <v>计算机、通信和其他电子设备制造业</v>
      </c>
      <c r="G4978" s="16" t="str">
        <f>[1]!s_info_industry_csrc2023(A4978,"",1)</f>
        <v>制造业</v>
      </c>
      <c r="H4978" s="16">
        <f>[1]!s_is(A4978,83,"FY","YTD","20251231",1,"",100000000)</f>
        <v>10.124165318200001</v>
      </c>
      <c r="I4978" s="16">
        <f>[1]!s_is(A4978,83,"FY","YTD","20241231",1,"",100000000)</f>
        <v>12.1954953551</v>
      </c>
      <c r="J4978" s="16">
        <f t="shared" si="231"/>
        <v>-0.16984386255649675</v>
      </c>
      <c r="K4978" s="16">
        <f>[1]!s_is(A4978,61,"FY","YTD","20251231",1,"",100000000)</f>
        <v>-2.3291131475999998</v>
      </c>
      <c r="L4978" s="16">
        <f>[1]!s_is(A4978,61,"FY","YTD","20241231",1,"",100000000)</f>
        <v>-0.124497947</v>
      </c>
      <c r="M4978" s="16">
        <f t="shared" si="232"/>
        <v>-17.708044620205662</v>
      </c>
      <c r="N4978" s="16">
        <f>[1]!s_fa_roe(A4978,"20251231")</f>
        <v>-16.3352</v>
      </c>
      <c r="O4978" s="16">
        <f>[1]!s_stmnote_rdexp(A4978,"20251231",1,10000)</f>
        <v>13575.819993999999</v>
      </c>
      <c r="P4978" s="20">
        <f t="shared" si="233"/>
        <v>0.13409322711863497</v>
      </c>
      <c r="Q4978" s="16">
        <f>[1]!s_margin_tradingbalance(A4978,"",10000)</f>
        <v>39919.3583</v>
      </c>
      <c r="R4978" s="16">
        <f>[1]!s_margin_seclendingbalance(A4978,"",10000)</f>
        <v>18.509399999999999</v>
      </c>
      <c r="S4978" s="17">
        <f>[1]!s_val_ev(A4978,"",100000000)</f>
        <v>49.7104936088</v>
      </c>
      <c r="T4978" s="17">
        <f>[1]!share_freesharesmv(A4978,"",100000000)</f>
        <v>37.434410649200004</v>
      </c>
      <c r="U4978" s="17">
        <f>[1]!s_dq_amount_btin(A4978,E4978,100000000)</f>
        <v>0.79918677999999999</v>
      </c>
      <c r="V4978" s="17">
        <f>[1]!s_dq_turn(A4978,E4978)</f>
        <v>2.0044703669253456</v>
      </c>
      <c r="W4978" s="2">
        <f>[1]!s_pq_amount(A4978,"20260101","",100000000)</f>
        <v>189.67206791999999</v>
      </c>
      <c r="X4978" s="2">
        <f>[1]!s_pq_avgamount(A4978,"20260101","",100000000)</f>
        <v>1.7242915265454546</v>
      </c>
      <c r="Y4978" s="17">
        <f>[1]!s_ipo_dilutedpe(A4978)</f>
        <v>73.13</v>
      </c>
      <c r="Z4978" s="12">
        <f>[1]!s_ipo_collection_total(A4978,100000000)</f>
        <v>5.85</v>
      </c>
      <c r="AA4978" s="2">
        <f>[1]!s_val_pe_ttm(A4978,E4978)</f>
        <v>-20.940616607666016</v>
      </c>
      <c r="AB4978" s="5">
        <f>[1]!s_info_zjtxornot1(A4978,"")</f>
        <v>1</v>
      </c>
      <c r="AC4978" s="22" t="str">
        <f>[1]!s_info_nature1(A4978,"")</f>
        <v>民营企业</v>
      </c>
      <c r="AD4978" s="6" t="str">
        <f>[1]!s_info_city(A4978)</f>
        <v>广州市</v>
      </c>
      <c r="AE4978" s="6" t="str">
        <f>[1]!s_info_province(A4978)</f>
        <v>广东省</v>
      </c>
      <c r="AF4978">
        <v>113.280637</v>
      </c>
      <c r="AG4978">
        <v>23.125177999999998</v>
      </c>
    </row>
    <row r="4979" spans="1:33" x14ac:dyDescent="0.3">
      <c r="A4979" s="12" t="s">
        <v>10102</v>
      </c>
      <c r="B4979" s="12" t="s">
        <v>10103</v>
      </c>
      <c r="C4979" s="16" t="str">
        <f>[1]!s_info_mkt(A4979)</f>
        <v>主板</v>
      </c>
      <c r="D4979" s="16" t="str">
        <f>[1]!s_ipo_listeddate(A4979)</f>
        <v>2012-05-30</v>
      </c>
      <c r="E4979" s="16" t="str">
        <f>[1]!lastradeday_s("000002","")</f>
        <v>2026-06-22</v>
      </c>
      <c r="F4979" s="16" t="str">
        <f>[1]!s_info_industry_csrc2023(A4979,"",3)</f>
        <v>文教、工美、体育和娱乐用品制造业</v>
      </c>
      <c r="G4979" s="16" t="str">
        <f>[1]!s_info_industry_csrc2023(A4979,"",1)</f>
        <v>制造业</v>
      </c>
      <c r="H4979" s="16">
        <f>[1]!s_is(A4979,83,"FY","YTD","20251231",1,"",100000000)</f>
        <v>5.6966454615999993</v>
      </c>
      <c r="I4979" s="16">
        <f>[1]!s_is(A4979,83,"FY","YTD","20241231",1,"",100000000)</f>
        <v>6.7717359936000001</v>
      </c>
      <c r="J4979" s="16">
        <f t="shared" si="231"/>
        <v>-0.15876143621311789</v>
      </c>
      <c r="K4979" s="16">
        <f>[1]!s_is(A4979,61,"FY","YTD","20251231",1,"",100000000)</f>
        <v>-3.7397002213999997</v>
      </c>
      <c r="L4979" s="16">
        <f>[1]!s_is(A4979,61,"FY","YTD","20241231",1,"",100000000)</f>
        <v>-2.3562254797</v>
      </c>
      <c r="M4979" s="16">
        <f t="shared" si="232"/>
        <v>-0.58715719425805846</v>
      </c>
      <c r="N4979" s="16">
        <f>[1]!s_fa_roe(A4979,"20251231")</f>
        <v>-11.4198</v>
      </c>
      <c r="O4979" s="16">
        <f>[1]!s_stmnote_rdexp(A4979,"20251231",1,10000)</f>
        <v>3440.3730009999999</v>
      </c>
      <c r="P4979" s="20">
        <f t="shared" si="233"/>
        <v>6.0392963265677987E-2</v>
      </c>
      <c r="Q4979" s="16">
        <f>[1]!s_margin_tradingbalance(A4979,"",10000)</f>
        <v>0</v>
      </c>
      <c r="R4979" s="16">
        <f>[1]!s_margin_seclendingbalance(A4979,"",10000)</f>
        <v>0</v>
      </c>
      <c r="S4979" s="17">
        <f>[1]!s_val_ev(A4979,"",100000000)</f>
        <v>62.890230954899998</v>
      </c>
      <c r="T4979" s="17">
        <f>[1]!share_freesharesmv(A4979,"",100000000)</f>
        <v>10.4086717475</v>
      </c>
      <c r="U4979" s="17">
        <f>[1]!s_dq_amount_btin(A4979,E4979,100000000)</f>
        <v>0.67482911000000001</v>
      </c>
      <c r="V4979" s="17">
        <f>[1]!s_dq_turn(A4979,E4979)</f>
        <v>1.0916822294227506</v>
      </c>
      <c r="W4979" s="2">
        <f>[1]!s_pq_amount(A4979,"20260101","",100000000)</f>
        <v>135.99429781000001</v>
      </c>
      <c r="X4979" s="2">
        <f>[1]!s_pq_avgamount(A4979,"20260101","",100000000)</f>
        <v>1.2363117982727272</v>
      </c>
      <c r="Y4979" s="17">
        <f>[1]!s_ipo_dilutedpe(A4979)</f>
        <v>44.63</v>
      </c>
      <c r="Z4979" s="12">
        <f>[1]!s_ipo_collection_total(A4979,100000000)</f>
        <v>6.48</v>
      </c>
      <c r="AA4979" s="2">
        <f>[1]!s_val_pe_ttm(A4979,E4979)</f>
        <v>-17.102079391479492</v>
      </c>
      <c r="AB4979" s="5">
        <f>[1]!s_info_zjtxornot1(A4979,"")</f>
        <v>0</v>
      </c>
      <c r="AC4979" s="22" t="str">
        <f>[1]!s_info_nature1(A4979,"")</f>
        <v>地方国有企业</v>
      </c>
      <c r="AD4979" s="6" t="str">
        <f>[1]!s_info_city(A4979)</f>
        <v>广州市</v>
      </c>
      <c r="AE4979" s="6" t="str">
        <f>[1]!s_info_province(A4979)</f>
        <v>广东省</v>
      </c>
      <c r="AF4979">
        <v>113.280637</v>
      </c>
      <c r="AG4979">
        <v>23.125177999999998</v>
      </c>
    </row>
    <row r="4980" spans="1:33" x14ac:dyDescent="0.3">
      <c r="A4980" s="12" t="s">
        <v>10104</v>
      </c>
      <c r="B4980" s="12" t="s">
        <v>10105</v>
      </c>
      <c r="C4980" s="16" t="str">
        <f>[1]!s_info_mkt(A4980)</f>
        <v>科创板</v>
      </c>
      <c r="D4980" s="16" t="str">
        <f>[1]!s_ipo_listeddate(A4980)</f>
        <v>2021-05-28</v>
      </c>
      <c r="E4980" s="16" t="str">
        <f>[1]!lastradeday_s("000002","")</f>
        <v>2026-06-22</v>
      </c>
      <c r="F4980" s="16" t="str">
        <f>[1]!s_info_industry_csrc2023(A4980,"",3)</f>
        <v>计算机、通信和其他电子设备制造业</v>
      </c>
      <c r="G4980" s="16" t="str">
        <f>[1]!s_info_industry_csrc2023(A4980,"",1)</f>
        <v>制造业</v>
      </c>
      <c r="H4980" s="16">
        <f>[1]!s_is(A4980,83,"FY","YTD","20251231",1,"",100000000)</f>
        <v>55.007454617299999</v>
      </c>
      <c r="I4980" s="16">
        <f>[1]!s_is(A4980,83,"FY","YTD","20241231",1,"",100000000)</f>
        <v>49.583117503000004</v>
      </c>
      <c r="J4980" s="16">
        <f t="shared" si="231"/>
        <v>0.10939887178275542</v>
      </c>
      <c r="K4980" s="16">
        <f>[1]!s_is(A4980,61,"FY","YTD","20251231",1,"",100000000)</f>
        <v>-19.717288563900002</v>
      </c>
      <c r="L4980" s="16">
        <f>[1]!s_is(A4980,61,"FY","YTD","20241231",1,"",100000000)</f>
        <v>-25.180510035000001</v>
      </c>
      <c r="M4980" s="16">
        <f t="shared" si="232"/>
        <v>0.21696230392102137</v>
      </c>
      <c r="N4980" s="16">
        <f>[1]!s_fa_roe(A4980,"20251231")</f>
        <v>-21.7913</v>
      </c>
      <c r="O4980" s="16">
        <f>[1]!s_stmnote_rdexp(A4980,"20251231",1,10000)</f>
        <v>52542.33</v>
      </c>
      <c r="P4980" s="20">
        <f t="shared" si="233"/>
        <v>9.5518562648552893E-2</v>
      </c>
      <c r="Q4980" s="16">
        <f>[1]!s_margin_tradingbalance(A4980,"",10000)</f>
        <v>56046.242700000003</v>
      </c>
      <c r="R4980" s="16">
        <f>[1]!s_margin_seclendingbalance(A4980,"",10000)</f>
        <v>771.51840000000004</v>
      </c>
      <c r="S4980" s="17">
        <f>[1]!s_val_ev(A4980,"",100000000)</f>
        <v>321.75989666250001</v>
      </c>
      <c r="T4980" s="17">
        <f>[1]!share_freesharesmv(A4980,"",100000000)</f>
        <v>104.1694527379</v>
      </c>
      <c r="U4980" s="17">
        <f>[1]!s_dq_amount_btin(A4980,E4980,100000000)</f>
        <v>2.80181557</v>
      </c>
      <c r="V4980" s="17">
        <f>[1]!s_dq_turn(A4980,E4980)</f>
        <v>2.0957207556023794</v>
      </c>
      <c r="W4980" s="2">
        <f>[1]!s_pq_amount(A4980,"20260101","",100000000)</f>
        <v>244.38806557000001</v>
      </c>
      <c r="X4980" s="2">
        <f>[1]!s_pq_avgamount(A4980,"20260101","",100000000)</f>
        <v>2.2217096869999997</v>
      </c>
      <c r="Y4980" s="17">
        <f>[1]!s_ipo_dilutedpe(A4980)</f>
        <v>0</v>
      </c>
      <c r="Z4980" s="12">
        <f>[1]!s_ipo_collection_total(A4980,100000000)</f>
        <v>81.717009212500002</v>
      </c>
      <c r="AA4980" s="2">
        <f>[1]!s_val_pe_ttm(A4980,E4980)</f>
        <v>-16.635946273803711</v>
      </c>
      <c r="AB4980" s="5">
        <f>[1]!s_info_zjtxornot1(A4980,"")</f>
        <v>0</v>
      </c>
      <c r="AC4980" s="22" t="str">
        <f>[1]!s_info_nature1(A4980,"")</f>
        <v>地方国有企业</v>
      </c>
      <c r="AD4980" s="6" t="str">
        <f>[1]!s_info_city(A4980)</f>
        <v>上海市</v>
      </c>
      <c r="AE4980" s="6" t="str">
        <f>[1]!s_info_province(A4980)</f>
        <v>上海</v>
      </c>
      <c r="AF4980">
        <v>121.472644</v>
      </c>
      <c r="AG4980">
        <v>31.231705999999999</v>
      </c>
    </row>
    <row r="4981" spans="1:33" x14ac:dyDescent="0.3">
      <c r="A4981" s="12" t="s">
        <v>10106</v>
      </c>
      <c r="B4981" s="12" t="s">
        <v>10107</v>
      </c>
      <c r="C4981" s="16" t="str">
        <f>[1]!s_info_mkt(A4981)</f>
        <v>主板</v>
      </c>
      <c r="D4981" s="16" t="str">
        <f>[1]!s_ipo_listeddate(A4981)</f>
        <v>2016-09-14</v>
      </c>
      <c r="E4981" s="16" t="str">
        <f>[1]!lastradeday_s("000002","")</f>
        <v>2026-06-22</v>
      </c>
      <c r="F4981" s="16" t="str">
        <f>[1]!s_info_industry_csrc2023(A4981,"",3)</f>
        <v>软件和信息技术服务业</v>
      </c>
      <c r="G4981" s="16" t="str">
        <f>[1]!s_info_industry_csrc2023(A4981,"",1)</f>
        <v>信息传输、软件和信息技术服务业</v>
      </c>
      <c r="H4981" s="16">
        <f>[1]!s_is(A4981,83,"FY","YTD","20251231",1,"",100000000)</f>
        <v>2.5577500171000001</v>
      </c>
      <c r="I4981" s="16">
        <f>[1]!s_is(A4981,83,"FY","YTD","20241231",1,"",100000000)</f>
        <v>3.3443123563000001</v>
      </c>
      <c r="J4981" s="16">
        <f t="shared" si="231"/>
        <v>-0.23519404152494239</v>
      </c>
      <c r="K4981" s="16">
        <f>[1]!s_is(A4981,61,"FY","YTD","20251231",1,"",100000000)</f>
        <v>5.2621348499999998E-2</v>
      </c>
      <c r="L4981" s="16">
        <f>[1]!s_is(A4981,61,"FY","YTD","20241231",1,"",100000000)</f>
        <v>0.10476947660000001</v>
      </c>
      <c r="M4981" s="16">
        <f t="shared" si="232"/>
        <v>-0.49774161131964656</v>
      </c>
      <c r="N4981" s="16">
        <f>[1]!s_fa_roe(A4981,"20251231")</f>
        <v>0.35120000000000001</v>
      </c>
      <c r="O4981" s="16">
        <f>[1]!s_stmnote_rdexp(A4981,"20251231",1,10000)</f>
        <v>2392.023342</v>
      </c>
      <c r="P4981" s="20">
        <f t="shared" si="233"/>
        <v>9.3520607018198657E-2</v>
      </c>
      <c r="Q4981" s="16">
        <f>[1]!s_margin_tradingbalance(A4981,"",10000)</f>
        <v>0</v>
      </c>
      <c r="R4981" s="16">
        <f>[1]!s_margin_seclendingbalance(A4981,"",10000)</f>
        <v>0</v>
      </c>
      <c r="S4981" s="17">
        <f>[1]!s_val_ev(A4981,"",100000000)</f>
        <v>29.380770040999998</v>
      </c>
      <c r="T4981" s="17">
        <f>[1]!share_freesharesmv(A4981,"",100000000)</f>
        <v>17.793557741000001</v>
      </c>
      <c r="U4981" s="17">
        <f>[1]!s_dq_amount_btin(A4981,E4981,100000000)</f>
        <v>0.65210162999999999</v>
      </c>
      <c r="V4981" s="17">
        <f>[1]!s_dq_turn(A4981,E4981)</f>
        <v>2.2810074789217127</v>
      </c>
      <c r="W4981" s="2">
        <f>[1]!s_pq_amount(A4981,"20260101","",100000000)</f>
        <v>194.82247169999999</v>
      </c>
      <c r="X4981" s="2">
        <f>[1]!s_pq_avgamount(A4981,"20260101","",100000000)</f>
        <v>1.7873621256880734</v>
      </c>
      <c r="Y4981" s="17">
        <f>[1]!s_ipo_dilutedpe(A4981)</f>
        <v>22.97</v>
      </c>
      <c r="Z4981" s="12">
        <f>[1]!s_ipo_collection_total(A4981,100000000)</f>
        <v>4.0075200000000004</v>
      </c>
      <c r="AA4981" s="2">
        <f>[1]!s_val_pe_ttm(A4981,E4981)</f>
        <v>-1051.5029296875</v>
      </c>
      <c r="AB4981" s="5">
        <f>[1]!s_info_zjtxornot1(A4981,"")</f>
        <v>0</v>
      </c>
      <c r="AC4981" s="22" t="str">
        <f>[1]!s_info_nature1(A4981,"")</f>
        <v>民营企业</v>
      </c>
      <c r="AD4981" s="6" t="str">
        <f>[1]!s_info_city(A4981)</f>
        <v>上海市</v>
      </c>
      <c r="AE4981" s="6" t="str">
        <f>[1]!s_info_province(A4981)</f>
        <v>上海</v>
      </c>
      <c r="AF4981">
        <v>121.472644</v>
      </c>
      <c r="AG4981">
        <v>31.231705999999999</v>
      </c>
    </row>
    <row r="4982" spans="1:33" x14ac:dyDescent="0.3">
      <c r="A4982" s="12" t="s">
        <v>10108</v>
      </c>
      <c r="B4982" s="12" t="s">
        <v>10109</v>
      </c>
      <c r="C4982" s="16" t="str">
        <f>[1]!s_info_mkt(A4982)</f>
        <v>主板</v>
      </c>
      <c r="D4982" s="16" t="str">
        <f>[1]!s_ipo_listeddate(A4982)</f>
        <v>2000-09-28</v>
      </c>
      <c r="E4982" s="16" t="str">
        <f>[1]!lastradeday_s("000002","")</f>
        <v>2026-06-22</v>
      </c>
      <c r="F4982" s="16" t="str">
        <f>[1]!s_info_industry_csrc2023(A4982,"",3)</f>
        <v>造纸和纸制品业</v>
      </c>
      <c r="G4982" s="16" t="str">
        <f>[1]!s_info_industry_csrc2023(A4982,"",1)</f>
        <v>制造业</v>
      </c>
      <c r="H4982" s="16">
        <f>[1]!s_is(A4982,83,"FY","YTD","20251231",1,"",100000000)</f>
        <v>124.5641658359</v>
      </c>
      <c r="I4982" s="16">
        <f>[1]!s_is(A4982,83,"FY","YTD","20241231",1,"",100000000)</f>
        <v>130.4608849313</v>
      </c>
      <c r="J4982" s="16">
        <f t="shared" si="231"/>
        <v>-4.5199134579726241E-2</v>
      </c>
      <c r="K4982" s="16">
        <f>[1]!s_is(A4982,61,"FY","YTD","20251231",1,"",100000000)</f>
        <v>-0.65982094729999996</v>
      </c>
      <c r="L4982" s="16">
        <f>[1]!s_is(A4982,61,"FY","YTD","20241231",1,"",100000000)</f>
        <v>0.36161932099999999</v>
      </c>
      <c r="M4982" s="16">
        <f t="shared" si="232"/>
        <v>-2.8246285775753668</v>
      </c>
      <c r="N4982" s="16">
        <f>[1]!s_fa_roe(A4982,"20251231")</f>
        <v>-0.72629999999999995</v>
      </c>
      <c r="O4982" s="16">
        <f>[1]!s_stmnote_rdexp(A4982,"20251231",1,10000)</f>
        <v>41567.508193000001</v>
      </c>
      <c r="P4982" s="20">
        <f t="shared" si="233"/>
        <v>3.3370358091395852E-2</v>
      </c>
      <c r="Q4982" s="16">
        <f>[1]!s_margin_tradingbalance(A4982,"",10000)</f>
        <v>27974.613600000001</v>
      </c>
      <c r="R4982" s="16">
        <f>[1]!s_margin_seclendingbalance(A4982,"",10000)</f>
        <v>15.6187</v>
      </c>
      <c r="S4982" s="17">
        <f>[1]!s_val_ev(A4982,"",100000000)</f>
        <v>48.388158614399998</v>
      </c>
      <c r="T4982" s="17">
        <f>[1]!share_freesharesmv(A4982,"",100000000)</f>
        <v>29.138048012699993</v>
      </c>
      <c r="U4982" s="17">
        <f>[1]!s_dq_amount_btin(A4982,E4982,100000000)</f>
        <v>0.41207601999999999</v>
      </c>
      <c r="V4982" s="17">
        <f>[1]!s_dq_turn(A4982,E4982)</f>
        <v>0.87000128348492234</v>
      </c>
      <c r="W4982" s="2">
        <f>[1]!s_pq_amount(A4982,"20260101","",100000000)</f>
        <v>87.317657960000005</v>
      </c>
      <c r="X4982" s="2">
        <f>[1]!s_pq_avgamount(A4982,"20260101","",100000000)</f>
        <v>0.79379689054545444</v>
      </c>
      <c r="Y4982" s="17">
        <f>[1]!s_ipo_dilutedpe(A4982)</f>
        <v>30.72</v>
      </c>
      <c r="Z4982" s="12">
        <f>[1]!s_ipo_collection_total(A4982,100000000)</f>
        <v>10.782</v>
      </c>
      <c r="AA4982" s="2">
        <f>[1]!s_val_pe_ttm(A4982,E4982)</f>
        <v>-47.008438110351563</v>
      </c>
      <c r="AB4982" s="5">
        <f>[1]!s_info_zjtxornot1(A4982,"")</f>
        <v>0</v>
      </c>
      <c r="AC4982" s="22" t="str">
        <f>[1]!s_info_nature1(A4982,"")</f>
        <v>民营企业</v>
      </c>
      <c r="AD4982" s="6" t="str">
        <f>[1]!s_info_city(A4982)</f>
        <v>东营市</v>
      </c>
      <c r="AE4982" s="6" t="str">
        <f>[1]!s_info_province(A4982)</f>
        <v>山东省</v>
      </c>
      <c r="AF4982">
        <v>118.66471</v>
      </c>
      <c r="AG4982">
        <v>37.434564000000002</v>
      </c>
    </row>
    <row r="4983" spans="1:33" x14ac:dyDescent="0.3">
      <c r="A4983" s="12" t="s">
        <v>10110</v>
      </c>
      <c r="B4983" s="12" t="s">
        <v>10111</v>
      </c>
      <c r="C4983" s="16" t="str">
        <f>[1]!s_info_mkt(A4983)</f>
        <v>主板</v>
      </c>
      <c r="D4983" s="16" t="str">
        <f>[1]!s_ipo_listeddate(A4983)</f>
        <v>2000-06-08</v>
      </c>
      <c r="E4983" s="16" t="str">
        <f>[1]!lastradeday_s("000002","")</f>
        <v>2026-06-22</v>
      </c>
      <c r="F4983" s="16" t="str">
        <f>[1]!s_info_industry_csrc2023(A4983,"",3)</f>
        <v>有色金属矿采选业</v>
      </c>
      <c r="G4983" s="16" t="str">
        <f>[1]!s_info_industry_csrc2023(A4983,"",1)</f>
        <v>采矿业</v>
      </c>
      <c r="H4983" s="16">
        <f>[1]!s_is(A4983,83,"FY","YTD","20251231",1,"",100000000)</f>
        <v>170.98604999309998</v>
      </c>
      <c r="I4983" s="16">
        <f>[1]!s_is(A4983,83,"FY","YTD","20241231",1,"",100000000)</f>
        <v>135.85441104660001</v>
      </c>
      <c r="J4983" s="16">
        <f t="shared" si="231"/>
        <v>0.25859770526294734</v>
      </c>
      <c r="K4983" s="16">
        <f>[1]!s_is(A4983,61,"FY","YTD","20251231",1,"",100000000)</f>
        <v>29.716586782899999</v>
      </c>
      <c r="L4983" s="16">
        <f>[1]!s_is(A4983,61,"FY","YTD","20241231",1,"",100000000)</f>
        <v>21.731148875799999</v>
      </c>
      <c r="M4983" s="16">
        <f t="shared" si="232"/>
        <v>0.36746505915260902</v>
      </c>
      <c r="N4983" s="16">
        <f>[1]!s_fa_roe(A4983,"20251231")</f>
        <v>21.303000000000001</v>
      </c>
      <c r="O4983" s="16">
        <f>[1]!s_stmnote_rdexp(A4983,"20251231",1,10000)</f>
        <v>17941.098050000001</v>
      </c>
      <c r="P4983" s="20">
        <f t="shared" si="233"/>
        <v>1.0492726190659414E-2</v>
      </c>
      <c r="Q4983" s="16">
        <f>[1]!s_margin_tradingbalance(A4983,"",10000)</f>
        <v>104291.04240000001</v>
      </c>
      <c r="R4983" s="16">
        <f>[1]!s_margin_seclendingbalance(A4983,"",10000)</f>
        <v>323.947</v>
      </c>
      <c r="S4983" s="17">
        <f>[1]!s_val_ev(A4983,"",100000000)</f>
        <v>589.99383838080007</v>
      </c>
      <c r="T4983" s="17">
        <f>[1]!share_freesharesmv(A4983,"",100000000)</f>
        <v>348.55137100000002</v>
      </c>
      <c r="U4983" s="17">
        <f>[1]!s_dq_amount_btin(A4983,E4983,100000000)</f>
        <v>13.08303531</v>
      </c>
      <c r="V4983" s="17">
        <f>[1]!s_dq_turn(A4983,E4983)</f>
        <v>2.4970596136756487</v>
      </c>
      <c r="W4983" s="2">
        <f>[1]!s_pq_amount(A4983,"20260101","",100000000)</f>
        <v>1417.4073582399999</v>
      </c>
      <c r="X4983" s="2">
        <f>[1]!s_pq_avgamount(A4983,"20260101","",100000000)</f>
        <v>12.885521438545453</v>
      </c>
      <c r="Y4983" s="17">
        <f>[1]!s_ipo_dilutedpe(A4983)</f>
        <v>30.14</v>
      </c>
      <c r="Z4983" s="12">
        <f>[1]!s_ipo_collection_total(A4983,100000000)</f>
        <v>5.28</v>
      </c>
      <c r="AA4983" s="2">
        <f>[1]!s_val_pe_ttm(A4983,E4983)</f>
        <v>16.068868637084961</v>
      </c>
      <c r="AB4983" s="5">
        <f>[1]!s_info_zjtxornot1(A4983,"")</f>
        <v>0</v>
      </c>
      <c r="AC4983" s="22" t="str">
        <f>[1]!s_info_nature1(A4983,"")</f>
        <v>地方国有企业</v>
      </c>
      <c r="AD4983" s="6" t="str">
        <f>[1]!s_info_city(A4983)</f>
        <v>锡林郭勒盟</v>
      </c>
      <c r="AE4983" s="6" t="str">
        <f>[1]!s_info_province(A4983)</f>
        <v>内蒙古自治区</v>
      </c>
      <c r="AF4983">
        <v>116.090996</v>
      </c>
      <c r="AG4983">
        <v>43.944018</v>
      </c>
    </row>
    <row r="4984" spans="1:33" x14ac:dyDescent="0.3">
      <c r="A4984" s="12" t="s">
        <v>10112</v>
      </c>
      <c r="B4984" s="12" t="s">
        <v>10113</v>
      </c>
      <c r="C4984" s="16" t="str">
        <f>[1]!s_info_mkt(A4984)</f>
        <v>主板</v>
      </c>
      <c r="D4984" s="16" t="str">
        <f>[1]!s_ipo_listeddate(A4984)</f>
        <v>2017-05-15</v>
      </c>
      <c r="E4984" s="16" t="str">
        <f>[1]!lastradeday_s("000002","")</f>
        <v>2026-06-22</v>
      </c>
      <c r="F4984" s="16" t="str">
        <f>[1]!s_info_industry_csrc2023(A4984,"",3)</f>
        <v>汽车制造业</v>
      </c>
      <c r="G4984" s="16" t="str">
        <f>[1]!s_info_industry_csrc2023(A4984,"",1)</f>
        <v>制造业</v>
      </c>
      <c r="H4984" s="16">
        <f>[1]!s_is(A4984,83,"FY","YTD","20251231",1,"",100000000)</f>
        <v>60.304234869799998</v>
      </c>
      <c r="I4984" s="16">
        <f>[1]!s_is(A4984,83,"FY","YTD","20241231",1,"",100000000)</f>
        <v>59.0212732428</v>
      </c>
      <c r="J4984" s="16">
        <f t="shared" si="231"/>
        <v>2.1737274655566852E-2</v>
      </c>
      <c r="K4984" s="16">
        <f>[1]!s_is(A4984,61,"FY","YTD","20251231",1,"",100000000)</f>
        <v>0.9493148213</v>
      </c>
      <c r="L4984" s="16">
        <f>[1]!s_is(A4984,61,"FY","YTD","20241231",1,"",100000000)</f>
        <v>1.5526001355000001</v>
      </c>
      <c r="M4984" s="16">
        <f t="shared" si="232"/>
        <v>-0.38856451214060844</v>
      </c>
      <c r="N4984" s="16">
        <f>[1]!s_fa_roe(A4984,"20251231")</f>
        <v>5.8129999999999997</v>
      </c>
      <c r="O4984" s="16">
        <f>[1]!s_stmnote_rdexp(A4984,"20251231",1,10000)</f>
        <v>59570.446632000007</v>
      </c>
      <c r="P4984" s="20">
        <f t="shared" si="233"/>
        <v>9.8783189539865188E-2</v>
      </c>
      <c r="Q4984" s="16">
        <f>[1]!s_margin_tradingbalance(A4984,"",10000)</f>
        <v>0</v>
      </c>
      <c r="R4984" s="16">
        <f>[1]!s_margin_seclendingbalance(A4984,"",10000)</f>
        <v>0</v>
      </c>
      <c r="S4984" s="17">
        <f>[1]!s_val_ev(A4984,"",100000000)</f>
        <v>51.4830829128</v>
      </c>
      <c r="T4984" s="17">
        <f>[1]!share_freesharesmv(A4984,"",100000000)</f>
        <v>28.4830734612</v>
      </c>
      <c r="U4984" s="17">
        <f>[1]!s_dq_amount_btin(A4984,E4984,100000000)</f>
        <v>1.8320301999999999</v>
      </c>
      <c r="V4984" s="17">
        <f>[1]!s_dq_turn(A4984,E4984)</f>
        <v>3.6661565558459421</v>
      </c>
      <c r="W4984" s="2">
        <f>[1]!s_pq_amount(A4984,"20260101","",100000000)</f>
        <v>175.24544431000001</v>
      </c>
      <c r="X4984" s="2">
        <f>[1]!s_pq_avgamount(A4984,"20260101","",100000000)</f>
        <v>1.5931404028181819</v>
      </c>
      <c r="Y4984" s="17">
        <f>[1]!s_ipo_dilutedpe(A4984)</f>
        <v>22.99</v>
      </c>
      <c r="Z4984" s="12">
        <f>[1]!s_ipo_collection_total(A4984,100000000)</f>
        <v>5.655748</v>
      </c>
      <c r="AA4984" s="2">
        <f>[1]!s_val_pe_ttm(A4984,E4984)</f>
        <v>83.276557922363281</v>
      </c>
      <c r="AB4984" s="5">
        <f>[1]!s_info_zjtxornot1(A4984,"")</f>
        <v>0</v>
      </c>
      <c r="AC4984" s="22" t="str">
        <f>[1]!s_info_nature1(A4984,"")</f>
        <v>民营企业</v>
      </c>
      <c r="AD4984" s="6" t="str">
        <f>[1]!s_info_city(A4984)</f>
        <v>中山市</v>
      </c>
      <c r="AE4984" s="6" t="str">
        <f>[1]!s_info_province(A4984)</f>
        <v>广东省</v>
      </c>
      <c r="AF4984">
        <v>113.382391</v>
      </c>
      <c r="AG4984">
        <v>22.521113</v>
      </c>
    </row>
    <row r="4985" spans="1:33" x14ac:dyDescent="0.3">
      <c r="A4985" s="12" t="s">
        <v>10114</v>
      </c>
      <c r="B4985" s="12" t="s">
        <v>10115</v>
      </c>
      <c r="C4985" s="16" t="str">
        <f>[1]!s_info_mkt(A4985)</f>
        <v>主板</v>
      </c>
      <c r="D4985" s="16" t="str">
        <f>[1]!s_ipo_listeddate(A4985)</f>
        <v>2011-03-10</v>
      </c>
      <c r="E4985" s="16" t="str">
        <f>[1]!lastradeday_s("000002","")</f>
        <v>2026-06-22</v>
      </c>
      <c r="F4985" s="16" t="str">
        <f>[1]!s_info_industry_csrc2023(A4985,"",3)</f>
        <v>专用设备制造业</v>
      </c>
      <c r="G4985" s="16" t="str">
        <f>[1]!s_info_industry_csrc2023(A4985,"",1)</f>
        <v>制造业</v>
      </c>
      <c r="H4985" s="16">
        <f>[1]!s_is(A4985,83,"FY","YTD","20251231",1,"",100000000)</f>
        <v>25.451723917100001</v>
      </c>
      <c r="I4985" s="16">
        <f>[1]!s_is(A4985,83,"FY","YTD","20241231",1,"",100000000)</f>
        <v>24.6374258142</v>
      </c>
      <c r="J4985" s="16">
        <f t="shared" si="231"/>
        <v>3.3051265543767583E-2</v>
      </c>
      <c r="K4985" s="16">
        <f>[1]!s_is(A4985,61,"FY","YTD","20251231",1,"",100000000)</f>
        <v>0.4697401276</v>
      </c>
      <c r="L4985" s="16">
        <f>[1]!s_is(A4985,61,"FY","YTD","20241231",1,"",100000000)</f>
        <v>0.24038746999999999</v>
      </c>
      <c r="M4985" s="16">
        <f t="shared" si="232"/>
        <v>0.95409572553844013</v>
      </c>
      <c r="N4985" s="16">
        <f>[1]!s_fa_roe(A4985,"20251231")</f>
        <v>28.960999999999999</v>
      </c>
      <c r="O4985" s="16">
        <f>[1]!s_stmnote_rdexp(A4985,"20251231",1,10000)</f>
        <v>8873.1167129999994</v>
      </c>
      <c r="P4985" s="20">
        <f t="shared" si="233"/>
        <v>3.4862537177839277E-2</v>
      </c>
      <c r="Q4985" s="16">
        <f>[1]!s_margin_tradingbalance(A4985,"",10000)</f>
        <v>6889.4648999999999</v>
      </c>
      <c r="R4985" s="16">
        <f>[1]!s_margin_seclendingbalance(A4985,"",10000)</f>
        <v>0</v>
      </c>
      <c r="S4985" s="17">
        <f>[1]!s_val_ev(A4985,"",100000000)</f>
        <v>38.7365919127</v>
      </c>
      <c r="T4985" s="17">
        <f>[1]!share_freesharesmv(A4985,"",100000000)</f>
        <v>27.531045912700002</v>
      </c>
      <c r="U4985" s="17">
        <f>[1]!s_dq_amount_btin(A4985,E4985,100000000)</f>
        <v>1.09232117</v>
      </c>
      <c r="V4985" s="17">
        <f>[1]!s_dq_turn(A4985,E4985)</f>
        <v>2.8365929684169058</v>
      </c>
      <c r="W4985" s="2">
        <f>[1]!s_pq_amount(A4985,"20260101","",100000000)</f>
        <v>120.68083851</v>
      </c>
      <c r="X4985" s="2">
        <f>[1]!s_pq_avgamount(A4985,"20260101","",100000000)</f>
        <v>1.0970985319090909</v>
      </c>
      <c r="Y4985" s="17">
        <f>[1]!s_ipo_dilutedpe(A4985)</f>
        <v>50.86</v>
      </c>
      <c r="Z4985" s="12">
        <f>[1]!s_ipo_collection_total(A4985,100000000)</f>
        <v>14.16</v>
      </c>
      <c r="AA4985" s="2">
        <f>[1]!s_val_pe_ttm(A4985,E4985)</f>
        <v>121.65325164794922</v>
      </c>
      <c r="AB4985" s="5">
        <f>[1]!s_info_zjtxornot1(A4985,"")</f>
        <v>0</v>
      </c>
      <c r="AC4985" s="22" t="str">
        <f>[1]!s_info_nature1(A4985,"")</f>
        <v>地方国有企业</v>
      </c>
      <c r="AD4985" s="6" t="str">
        <f>[1]!s_info_city(A4985)</f>
        <v>张家港市</v>
      </c>
      <c r="AE4985" s="6" t="str">
        <f>[1]!s_info_province(A4985)</f>
        <v>江苏省</v>
      </c>
      <c r="AF4985">
        <v>120.627279</v>
      </c>
      <c r="AG4985">
        <v>31.907812</v>
      </c>
    </row>
    <row r="4986" spans="1:33" x14ac:dyDescent="0.3">
      <c r="A4986" s="12" t="s">
        <v>10116</v>
      </c>
      <c r="B4986" s="12" t="s">
        <v>10117</v>
      </c>
      <c r="C4986" s="16" t="str">
        <f>[1]!s_info_mkt(A4986)</f>
        <v>主板</v>
      </c>
      <c r="D4986" s="16" t="str">
        <f>[1]!s_ipo_listeddate(A4986)</f>
        <v>2010-10-15</v>
      </c>
      <c r="E4986" s="16" t="str">
        <f>[1]!lastradeday_s("000002","")</f>
        <v>2026-06-22</v>
      </c>
      <c r="F4986" s="16" t="str">
        <f>[1]!s_info_industry_csrc2023(A4986,"",3)</f>
        <v>金属制品业</v>
      </c>
      <c r="G4986" s="16" t="str">
        <f>[1]!s_info_industry_csrc2023(A4986,"",1)</f>
        <v>制造业</v>
      </c>
      <c r="H4986" s="16">
        <f>[1]!s_is(A4986,83,"FY","YTD","20251231",1,"",100000000)</f>
        <v>61.735502464600003</v>
      </c>
      <c r="I4986" s="16">
        <f>[1]!s_is(A4986,83,"FY","YTD","20241231",1,"",100000000)</f>
        <v>37.796505702099999</v>
      </c>
      <c r="J4986" s="16">
        <f t="shared" si="231"/>
        <v>0.63336534205515038</v>
      </c>
      <c r="K4986" s="16">
        <f>[1]!s_is(A4986,61,"FY","YTD","20251231",1,"",100000000)</f>
        <v>11.0329742475</v>
      </c>
      <c r="L4986" s="16">
        <f>[1]!s_is(A4986,61,"FY","YTD","20241231",1,"",100000000)</f>
        <v>4.7387486705999997</v>
      </c>
      <c r="M4986" s="16">
        <f t="shared" si="232"/>
        <v>1.3282463397880633</v>
      </c>
      <c r="N4986" s="16">
        <f>[1]!s_fa_roe(A4986,"20251231")</f>
        <v>14.1882</v>
      </c>
      <c r="O4986" s="16">
        <f>[1]!s_stmnote_rdexp(A4986,"20251231",1,10000)</f>
        <v>28817.799820999997</v>
      </c>
      <c r="P4986" s="20">
        <f t="shared" si="233"/>
        <v>4.667946104030582E-2</v>
      </c>
      <c r="Q4986" s="16">
        <f>[1]!s_margin_tradingbalance(A4986,"",10000)</f>
        <v>64535.976999999999</v>
      </c>
      <c r="R4986" s="16">
        <f>[1]!s_margin_seclendingbalance(A4986,"",10000)</f>
        <v>124.2216</v>
      </c>
      <c r="S4986" s="17">
        <f>[1]!s_val_ev(A4986,"",100000000)</f>
        <v>444.01301790186807</v>
      </c>
      <c r="T4986" s="17">
        <f>[1]!share_freesharesmv(A4986,"",100000000)</f>
        <v>232.02650792</v>
      </c>
      <c r="U4986" s="17">
        <f>[1]!s_dq_amount_btin(A4986,E4986,100000000)</f>
        <v>17.716358549999999</v>
      </c>
      <c r="V4986" s="17">
        <f>[1]!s_dq_turn(A4986,E4986)</f>
        <v>4.6198522334357861</v>
      </c>
      <c r="W4986" s="2">
        <f>[1]!s_pq_amount(A4986,"20260101","",100000000)</f>
        <v>1502.1172327199999</v>
      </c>
      <c r="X4986" s="2">
        <f>[1]!s_pq_avgamount(A4986,"20260101","",100000000)</f>
        <v>13.655611206545455</v>
      </c>
      <c r="Y4986" s="17">
        <f>[1]!s_ipo_dilutedpe(A4986)</f>
        <v>50.79</v>
      </c>
      <c r="Z4986" s="12">
        <f>[1]!s_ipo_collection_total(A4986,100000000)</f>
        <v>11.58</v>
      </c>
      <c r="AA4986" s="2">
        <f>[1]!s_val_pe_ttm(A4986,E4986)</f>
        <v>34.404827117919922</v>
      </c>
      <c r="AB4986" s="5">
        <f>[1]!s_info_zjtxornot1(A4986,"")</f>
        <v>0</v>
      </c>
      <c r="AC4986" s="22" t="str">
        <f>[1]!s_info_nature1(A4986,"")</f>
        <v>民营企业</v>
      </c>
      <c r="AD4986" s="6" t="str">
        <f>[1]!s_info_city(A4986)</f>
        <v>阜新市</v>
      </c>
      <c r="AE4986" s="6" t="str">
        <f>[1]!s_info_province(A4986)</f>
        <v>辽宁省</v>
      </c>
      <c r="AF4986">
        <v>121.648962</v>
      </c>
      <c r="AG4986">
        <v>42.011795999999997</v>
      </c>
    </row>
    <row r="4987" spans="1:33" x14ac:dyDescent="0.3">
      <c r="A4987" s="12" t="s">
        <v>10118</v>
      </c>
      <c r="B4987" s="12" t="s">
        <v>10119</v>
      </c>
      <c r="C4987" s="16" t="str">
        <f>[1]!s_info_mkt(A4987)</f>
        <v>主板</v>
      </c>
      <c r="D4987" s="16" t="str">
        <f>[1]!s_ipo_listeddate(A4987)</f>
        <v>2011-01-28</v>
      </c>
      <c r="E4987" s="16" t="str">
        <f>[1]!lastradeday_s("000002","")</f>
        <v>2026-06-22</v>
      </c>
      <c r="F4987" s="16" t="str">
        <f>[1]!s_info_industry_csrc2023(A4987,"",3)</f>
        <v>其他金融业</v>
      </c>
      <c r="G4987" s="16" t="str">
        <f>[1]!s_info_industry_csrc2023(A4987,"",1)</f>
        <v>金融业</v>
      </c>
      <c r="H4987" s="16">
        <f>[1]!s_is(A4987,83,"FY","YTD","20251231",1,"",100000000)</f>
        <v>8.2655726759999997</v>
      </c>
      <c r="I4987" s="16">
        <f>[1]!s_is(A4987,83,"FY","YTD","20241231",1,"",100000000)</f>
        <v>7.7085343602999998</v>
      </c>
      <c r="J4987" s="16">
        <f t="shared" si="231"/>
        <v>7.2262545597360672E-2</v>
      </c>
      <c r="K4987" s="16">
        <f>[1]!s_is(A4987,61,"FY","YTD","20251231",1,"",100000000)</f>
        <v>-0.44025721670000001</v>
      </c>
      <c r="L4987" s="16">
        <f>[1]!s_is(A4987,61,"FY","YTD","20241231",1,"",100000000)</f>
        <v>-2.0127104965</v>
      </c>
      <c r="M4987" s="16">
        <f t="shared" si="232"/>
        <v>0.78126152893544065</v>
      </c>
      <c r="N4987" s="16">
        <f>[1]!s_fa_roe(A4987,"20251231")</f>
        <v>-3.1793</v>
      </c>
      <c r="O4987" s="16">
        <f>[1]!s_stmnote_rdexp(A4987,"20251231",1,10000)</f>
        <v>18511.454863999999</v>
      </c>
      <c r="P4987" s="20">
        <f t="shared" si="233"/>
        <v>0.22395852761358018</v>
      </c>
      <c r="Q4987" s="16">
        <f>[1]!s_margin_tradingbalance(A4987,"",10000)</f>
        <v>78906.810100000002</v>
      </c>
      <c r="R4987" s="16">
        <f>[1]!s_margin_seclendingbalance(A4987,"",10000)</f>
        <v>104.432</v>
      </c>
      <c r="S4987" s="17">
        <f>[1]!s_val_ev(A4987,"",100000000)</f>
        <v>187.378872</v>
      </c>
      <c r="T4987" s="17">
        <f>[1]!share_freesharesmv(A4987,"",100000000)</f>
        <v>93.779371942800012</v>
      </c>
      <c r="U4987" s="17">
        <f>[1]!s_dq_amount_btin(A4987,E4987,100000000)</f>
        <v>8.1816073300000003</v>
      </c>
      <c r="V4987" s="17">
        <f>[1]!s_dq_turn(A4987,E4987)</f>
        <v>4.6090900681694782</v>
      </c>
      <c r="W4987" s="2">
        <f>[1]!s_pq_amount(A4987,"20260101","",100000000)</f>
        <v>505.22273783000003</v>
      </c>
      <c r="X4987" s="2">
        <f>[1]!s_pq_avgamount(A4987,"20260101","",100000000)</f>
        <v>4.5929339802727274</v>
      </c>
      <c r="Y4987" s="17">
        <f>[1]!s_ipo_dilutedpe(A4987)</f>
        <v>88.89</v>
      </c>
      <c r="Z4987" s="12">
        <f>[1]!s_ipo_collection_total(A4987,100000000)</f>
        <v>25.52</v>
      </c>
      <c r="AA4987" s="2">
        <f>[1]!s_val_pe_ttm(A4987,E4987)</f>
        <v>-246.58583068847656</v>
      </c>
      <c r="AB4987" s="5">
        <f>[1]!s_info_zjtxornot1(A4987,"")</f>
        <v>0</v>
      </c>
      <c r="AC4987" s="22" t="str">
        <f>[1]!s_info_nature1(A4987,"")</f>
        <v>民营企业</v>
      </c>
      <c r="AD4987" s="6" t="str">
        <f>[1]!s_info_city(A4987)</f>
        <v>上海市</v>
      </c>
      <c r="AE4987" s="6" t="str">
        <f>[1]!s_info_province(A4987)</f>
        <v>上海</v>
      </c>
      <c r="AF4987">
        <v>121.472644</v>
      </c>
      <c r="AG4987">
        <v>31.231705999999999</v>
      </c>
    </row>
    <row r="4988" spans="1:33" x14ac:dyDescent="0.3">
      <c r="A4988" s="12" t="s">
        <v>511</v>
      </c>
      <c r="B4988" s="12" t="s">
        <v>512</v>
      </c>
      <c r="C4988" s="16" t="str">
        <f>[1]!s_info_mkt(A4988)</f>
        <v>北证</v>
      </c>
      <c r="D4988" s="16" t="str">
        <f>[1]!s_ipo_listeddate(A4988)</f>
        <v>2022-05-27</v>
      </c>
      <c r="E4988" s="16" t="str">
        <f>[1]!lastradeday_s("000002","")</f>
        <v>2026-06-22</v>
      </c>
      <c r="F4988" s="16" t="str">
        <f>[1]!s_info_industry_csrc2023(A4988,"",3)</f>
        <v>计算机、通信和其他电子设备制造业</v>
      </c>
      <c r="G4988" s="16" t="str">
        <f>[1]!s_info_industry_csrc2023(A4988,"",1)</f>
        <v>制造业</v>
      </c>
      <c r="H4988" s="16">
        <f>[1]!s_is(A4988,83,"FY","YTD","20251231",1,"",100000000)</f>
        <v>5.1419086323999998</v>
      </c>
      <c r="I4988" s="16">
        <f>[1]!s_is(A4988,83,"FY","YTD","20241231",1,"",100000000)</f>
        <v>6.2068136752999994</v>
      </c>
      <c r="J4988" s="16">
        <f t="shared" si="231"/>
        <v>-0.17157032555009455</v>
      </c>
      <c r="K4988" s="16">
        <f>[1]!s_is(A4988,61,"FY","YTD","20251231",1,"",100000000)</f>
        <v>-0.13642168609999999</v>
      </c>
      <c r="L4988" s="16">
        <f>[1]!s_is(A4988,61,"FY","YTD","20241231",1,"",100000000)</f>
        <v>0.1944420499</v>
      </c>
      <c r="M4988" s="16">
        <f t="shared" si="232"/>
        <v>-1.7016058829361271</v>
      </c>
      <c r="N4988" s="16">
        <f>[1]!s_fa_roe(A4988,"20251231")</f>
        <v>-5.3183999999999996</v>
      </c>
      <c r="O4988" s="16">
        <f>[1]!s_stmnote_rdexp(A4988,"20251231",1,10000)</f>
        <v>2440.2628420000001</v>
      </c>
      <c r="P4988" s="20">
        <f t="shared" si="233"/>
        <v>4.7458308119741922E-2</v>
      </c>
      <c r="Q4988" s="16">
        <f>[1]!s_margin_tradingbalance(A4988,"",10000)</f>
        <v>268.76170000000002</v>
      </c>
      <c r="R4988" s="16">
        <f>[1]!s_margin_seclendingbalance(A4988,"",10000)</f>
        <v>0</v>
      </c>
      <c r="S4988" s="17">
        <f>[1]!s_val_ev(A4988,"",100000000)</f>
        <v>7.4524565031000005</v>
      </c>
      <c r="T4988" s="17">
        <f>[1]!share_freesharesmv(A4988,"",100000000)</f>
        <v>3.2026378817999999</v>
      </c>
      <c r="U4988" s="17">
        <f>[1]!s_dq_amount_btin(A4988,E4988,100000000)</f>
        <v>0.10789324</v>
      </c>
      <c r="V4988" s="17">
        <f>[1]!s_dq_turn(A4988,E4988)</f>
        <v>2.5356059672781472</v>
      </c>
      <c r="W4988" s="2">
        <f>[1]!s_pq_amount(A4988,"20260101","",100000000)</f>
        <v>13.402099890000001</v>
      </c>
      <c r="X4988" s="2">
        <f>[1]!s_pq_avgamount(A4988,"20260101","",100000000)</f>
        <v>0.12183727172727273</v>
      </c>
      <c r="Y4988" s="17">
        <f>[1]!s_ipo_dilutedpe(A4988)</f>
        <v>25.82</v>
      </c>
      <c r="Z4988" s="12">
        <f>[1]!s_ipo_collection_total(A4988,100000000)</f>
        <v>1.0647</v>
      </c>
      <c r="AA4988" s="2">
        <f>[1]!s_val_pe_ttm(A4988,E4988)</f>
        <v>-32.55413818359375</v>
      </c>
      <c r="AB4988" s="5">
        <f>[1]!s_info_zjtxornot1(A4988,"")</f>
        <v>1</v>
      </c>
      <c r="AC4988" s="22" t="str">
        <f>[1]!s_info_nature1(A4988,"")</f>
        <v>民营企业</v>
      </c>
      <c r="AD4988" s="6" t="str">
        <f>[1]!s_info_city(A4988)</f>
        <v>深圳市</v>
      </c>
      <c r="AE4988" s="6" t="str">
        <f>[1]!s_info_province(A4988)</f>
        <v>广东省</v>
      </c>
      <c r="AF4988">
        <v>114.085947</v>
      </c>
      <c r="AG4988">
        <v>22.547000000000001</v>
      </c>
    </row>
    <row r="4989" spans="1:33" x14ac:dyDescent="0.3">
      <c r="A4989" s="12" t="s">
        <v>10120</v>
      </c>
      <c r="B4989" s="12" t="s">
        <v>10121</v>
      </c>
      <c r="C4989" s="16" t="str">
        <f>[1]!s_info_mkt(A4989)</f>
        <v>主板</v>
      </c>
      <c r="D4989" s="16" t="str">
        <f>[1]!s_ipo_listeddate(A4989)</f>
        <v>2015-12-30</v>
      </c>
      <c r="E4989" s="16" t="str">
        <f>[1]!lastradeday_s("000002","")</f>
        <v>2026-06-22</v>
      </c>
      <c r="F4989" s="16" t="str">
        <f>[1]!s_info_industry_csrc2023(A4989,"",3)</f>
        <v>房地产业</v>
      </c>
      <c r="G4989" s="16" t="str">
        <f>[1]!s_info_industry_csrc2023(A4989,"",1)</f>
        <v>房地产业</v>
      </c>
      <c r="H4989" s="16">
        <f>[1]!s_is(A4989,83,"FY","YTD","20251231",1,"",100000000)</f>
        <v>1547.2797700592002</v>
      </c>
      <c r="I4989" s="16">
        <f>[1]!s_is(A4989,83,"FY","YTD","20241231",1,"",100000000)</f>
        <v>1789.4754656885998</v>
      </c>
      <c r="J4989" s="16">
        <f t="shared" si="231"/>
        <v>-0.1353445187001775</v>
      </c>
      <c r="K4989" s="16">
        <f>[1]!s_is(A4989,61,"FY","YTD","20251231",1,"",100000000)</f>
        <v>10.237843206200001</v>
      </c>
      <c r="L4989" s="16">
        <f>[1]!s_is(A4989,61,"FY","YTD","20241231",1,"",100000000)</f>
        <v>40.385715643699996</v>
      </c>
      <c r="M4989" s="16">
        <f t="shared" si="232"/>
        <v>-0.74649840808758672</v>
      </c>
      <c r="N4989" s="16">
        <f>[1]!s_fa_roe(A4989,"20251231")</f>
        <v>0.98129999999999995</v>
      </c>
      <c r="O4989" s="16">
        <f>[1]!s_stmnote_rdexp(A4989,"20251231",1,10000)</f>
        <v>19713.8603</v>
      </c>
      <c r="P4989" s="20">
        <f t="shared" si="233"/>
        <v>1.2740979803055094E-3</v>
      </c>
      <c r="Q4989" s="16">
        <f>[1]!s_margin_tradingbalance(A4989,"",10000)</f>
        <v>77438.677599999995</v>
      </c>
      <c r="R4989" s="16">
        <f>[1]!s_margin_seclendingbalance(A4989,"",10000)</f>
        <v>355.61250000000001</v>
      </c>
      <c r="S4989" s="17">
        <f>[1]!s_val_ev(A4989,"",100000000)</f>
        <v>653.66233239749999</v>
      </c>
      <c r="T4989" s="17">
        <f>[1]!share_freesharesmv(A4989,"",100000000)</f>
        <v>236.46597694499999</v>
      </c>
      <c r="U4989" s="17">
        <f>[1]!s_dq_amount_btin(A4989,E4989,100000000)</f>
        <v>5.8441400999999997</v>
      </c>
      <c r="V4989" s="17">
        <f>[1]!s_dq_turn(A4989,E4989)</f>
        <v>0.97217395738047707</v>
      </c>
      <c r="W4989" s="2">
        <f>[1]!s_pq_amount(A4989,"20260101","",100000000)</f>
        <v>678.32409241000005</v>
      </c>
      <c r="X4989" s="2">
        <f>[1]!s_pq_avgamount(A4989,"20260101","",100000000)</f>
        <v>6.1665826582727279</v>
      </c>
      <c r="Y4989" s="17">
        <f>[1]!s_ipo_dilutedpe(A4989)</f>
        <v>34.7059</v>
      </c>
      <c r="Z4989" s="12">
        <f>[1]!s_ipo_collection_total(A4989,100000000)</f>
        <v>0</v>
      </c>
      <c r="AA4989" s="2">
        <f>[1]!s_val_pe_ttm(A4989,E4989)</f>
        <v>105.86251831054688</v>
      </c>
      <c r="AB4989" s="5">
        <f>[1]!s_info_zjtxornot1(A4989,"")</f>
        <v>0</v>
      </c>
      <c r="AC4989" s="22" t="str">
        <f>[1]!s_info_nature1(A4989,"")</f>
        <v>中央国有企业</v>
      </c>
      <c r="AD4989" s="6" t="str">
        <f>[1]!s_info_city(A4989)</f>
        <v>深圳市</v>
      </c>
      <c r="AE4989" s="6" t="str">
        <f>[1]!s_info_province(A4989)</f>
        <v>广东省</v>
      </c>
      <c r="AF4989">
        <v>114.085947</v>
      </c>
      <c r="AG4989">
        <v>22.547000000000001</v>
      </c>
    </row>
    <row r="4990" spans="1:33" x14ac:dyDescent="0.3">
      <c r="A4990" s="12" t="s">
        <v>10122</v>
      </c>
      <c r="B4990" s="12" t="s">
        <v>10123</v>
      </c>
      <c r="C4990" s="16" t="str">
        <f>[1]!s_info_mkt(A4990)</f>
        <v>科创板</v>
      </c>
      <c r="D4990" s="16" t="str">
        <f>[1]!s_ipo_listeddate(A4990)</f>
        <v>2025-01-22</v>
      </c>
      <c r="E4990" s="16" t="str">
        <f>[1]!lastradeday_s("000002","")</f>
        <v>2026-06-22</v>
      </c>
      <c r="F4990" s="16" t="str">
        <f>[1]!s_info_industry_csrc2023(A4990,"",3)</f>
        <v>计算机、通信和其他电子设备制造业</v>
      </c>
      <c r="G4990" s="16" t="str">
        <f>[1]!s_info_industry_csrc2023(A4990,"",1)</f>
        <v>制造业</v>
      </c>
      <c r="H4990" s="16">
        <f>[1]!s_is(A4990,83,"FY","YTD","20251231",1,"",100000000)</f>
        <v>14.749813017599999</v>
      </c>
      <c r="I4990" s="16">
        <f>[1]!s_is(A4990,83,"FY","YTD","20241231",1,"",100000000)</f>
        <v>11.370037079500001</v>
      </c>
      <c r="J4990" s="16">
        <f t="shared" si="231"/>
        <v>0.2972528510213639</v>
      </c>
      <c r="K4990" s="16">
        <f>[1]!s_is(A4990,61,"FY","YTD","20251231",1,"",100000000)</f>
        <v>2.0681755911000002</v>
      </c>
      <c r="L4990" s="16">
        <f>[1]!s_is(A4990,61,"FY","YTD","20241231",1,"",100000000)</f>
        <v>1.5947374834000001</v>
      </c>
      <c r="M4990" s="16">
        <f t="shared" si="232"/>
        <v>0.29687526168295997</v>
      </c>
      <c r="N4990" s="16">
        <f>[1]!s_fa_roe(A4990,"20251231")</f>
        <v>8.7917000000000005</v>
      </c>
      <c r="O4990" s="16">
        <f>[1]!s_stmnote_rdexp(A4990,"20251231",1,10000)</f>
        <v>9291.3253640000003</v>
      </c>
      <c r="P4990" s="20">
        <f t="shared" si="233"/>
        <v>6.299283491196303E-2</v>
      </c>
      <c r="Q4990" s="16">
        <f>[1]!s_margin_tradingbalance(A4990,"",10000)</f>
        <v>88986.263099999996</v>
      </c>
      <c r="R4990" s="16">
        <f>[1]!s_margin_seclendingbalance(A4990,"",10000)</f>
        <v>97.686400000000006</v>
      </c>
      <c r="S4990" s="17">
        <f>[1]!s_val_ev(A4990,"",100000000)</f>
        <v>408.96</v>
      </c>
      <c r="T4990" s="17">
        <f>[1]!share_freesharesmv(A4990,"",100000000)</f>
        <v>178.636</v>
      </c>
      <c r="U4990" s="17">
        <f>[1]!s_dq_amount_btin(A4990,E4990,100000000)</f>
        <v>22.074046490000001</v>
      </c>
      <c r="V4990" s="17">
        <f>[1]!s_dq_turn(A4990,E4990)</f>
        <v>10.729173113854594</v>
      </c>
      <c r="W4990" s="2">
        <f>[1]!s_pq_amount(A4990,"20260101","",100000000)</f>
        <v>866.64908599</v>
      </c>
      <c r="X4990" s="2">
        <f>[1]!s_pq_avgamount(A4990,"20260101","",100000000)</f>
        <v>7.8786280544545457</v>
      </c>
      <c r="Y4990" s="17">
        <f>[1]!s_ipo_dilutedpe(A4990)</f>
        <v>40.46</v>
      </c>
      <c r="Z4990" s="12">
        <f>[1]!s_ipo_collection_total(A4990,100000000)</f>
        <v>11.68</v>
      </c>
      <c r="AA4990" s="2">
        <f>[1]!s_val_pe_ttm(A4990,E4990)</f>
        <v>187.95307922363281</v>
      </c>
      <c r="AB4990" s="5">
        <f>[1]!s_info_zjtxornot1(A4990,"")</f>
        <v>1</v>
      </c>
      <c r="AC4990" s="22" t="str">
        <f>[1]!s_info_nature1(A4990,"")</f>
        <v>地方国有企业</v>
      </c>
      <c r="AD4990" s="6" t="str">
        <f>[1]!s_info_city(A4990)</f>
        <v>宜昌市</v>
      </c>
      <c r="AE4990" s="6" t="str">
        <f>[1]!s_info_province(A4990)</f>
        <v>湖北省</v>
      </c>
      <c r="AF4990">
        <v>111.290843</v>
      </c>
      <c r="AG4990">
        <v>30.702635999999998</v>
      </c>
    </row>
    <row r="4991" spans="1:33" x14ac:dyDescent="0.3">
      <c r="A4991" s="12" t="s">
        <v>10124</v>
      </c>
      <c r="B4991" s="12" t="s">
        <v>10125</v>
      </c>
      <c r="C4991" s="16" t="str">
        <f>[1]!s_info_mkt(A4991)</f>
        <v>主板</v>
      </c>
      <c r="D4991" s="16" t="str">
        <f>[1]!s_ipo_listeddate(A4991)</f>
        <v>2001-04-12</v>
      </c>
      <c r="E4991" s="16" t="str">
        <f>[1]!lastradeday_s("000002","")</f>
        <v>2026-06-22</v>
      </c>
      <c r="F4991" s="16" t="str">
        <f>[1]!s_info_industry_csrc2023(A4991,"",3)</f>
        <v>房地产业</v>
      </c>
      <c r="G4991" s="16" t="str">
        <f>[1]!s_info_industry_csrc2023(A4991,"",1)</f>
        <v>房地产业</v>
      </c>
      <c r="H4991" s="16">
        <f>[1]!s_is(A4991,83,"FY","YTD","20251231",1,"",100000000)</f>
        <v>358.58141679260001</v>
      </c>
      <c r="I4991" s="16">
        <f>[1]!s_is(A4991,83,"FY","YTD","20241231",1,"",100000000)</f>
        <v>753.43746673020007</v>
      </c>
      <c r="J4991" s="16">
        <f t="shared" si="231"/>
        <v>-0.52407275636452366</v>
      </c>
      <c r="K4991" s="16">
        <f>[1]!s_is(A4991,61,"FY","YTD","20251231",1,"",100000000)</f>
        <v>-132.81344097030001</v>
      </c>
      <c r="L4991" s="16">
        <f>[1]!s_is(A4991,61,"FY","YTD","20241231",1,"",100000000)</f>
        <v>-61.150842283199999</v>
      </c>
      <c r="M4991" s="16">
        <f t="shared" si="232"/>
        <v>-1.171898799941598</v>
      </c>
      <c r="N4991" s="16">
        <f>[1]!s_fa_roe(A4991,"20251231")</f>
        <v>-25.3734</v>
      </c>
      <c r="O4991" s="16">
        <f>[1]!s_stmnote_rdexp(A4991,"20251231",1,10000)</f>
        <v>3561.154008</v>
      </c>
      <c r="P4991" s="20">
        <f t="shared" si="233"/>
        <v>9.931228561294175E-4</v>
      </c>
      <c r="Q4991" s="16">
        <f>[1]!s_margin_tradingbalance(A4991,"",10000)</f>
        <v>92811.816999999995</v>
      </c>
      <c r="R4991" s="16">
        <f>[1]!s_margin_seclendingbalance(A4991,"",10000)</f>
        <v>35.252899999999997</v>
      </c>
      <c r="S4991" s="17">
        <f>[1]!s_val_ev(A4991,"",100000000)</f>
        <v>106.092713942</v>
      </c>
      <c r="T4991" s="17">
        <f>[1]!share_freesharesmv(A4991,"",100000000)</f>
        <v>66.171679172500006</v>
      </c>
      <c r="U4991" s="17">
        <f>[1]!s_dq_amount_btin(A4991,E4991,100000000)</f>
        <v>1.7468587099999999</v>
      </c>
      <c r="V4991" s="17">
        <f>[1]!s_dq_turn(A4991,E4991)</f>
        <v>1.675709925256424</v>
      </c>
      <c r="W4991" s="2">
        <f>[1]!s_pq_amount(A4991,"20260101","",100000000)</f>
        <v>304.49093519000002</v>
      </c>
      <c r="X4991" s="2">
        <f>[1]!s_pq_avgamount(A4991,"20260101","",100000000)</f>
        <v>2.7680994108181816</v>
      </c>
      <c r="Y4991" s="17">
        <f>[1]!s_ipo_dilutedpe(A4991)</f>
        <v>31.2</v>
      </c>
      <c r="Z4991" s="12">
        <f>[1]!s_ipo_collection_total(A4991,100000000)</f>
        <v>8.4779999999999998</v>
      </c>
      <c r="AA4991" s="2">
        <f>[1]!s_val_pe_ttm(A4991,E4991)</f>
        <v>-0.79750043153762817</v>
      </c>
      <c r="AB4991" s="5">
        <f>[1]!s_info_zjtxornot1(A4991,"")</f>
        <v>0</v>
      </c>
      <c r="AC4991" s="22" t="str">
        <f>[1]!s_info_nature1(A4991,"")</f>
        <v>公众企业</v>
      </c>
      <c r="AD4991" s="6" t="str">
        <f>[1]!s_info_city(A4991)</f>
        <v>深圳市</v>
      </c>
      <c r="AE4991" s="6" t="str">
        <f>[1]!s_info_province(A4991)</f>
        <v>广东省</v>
      </c>
      <c r="AF4991">
        <v>114.085947</v>
      </c>
      <c r="AG4991">
        <v>22.547000000000001</v>
      </c>
    </row>
    <row r="4992" spans="1:33" x14ac:dyDescent="0.3">
      <c r="A4992" s="12" t="s">
        <v>10126</v>
      </c>
      <c r="B4992" s="12" t="s">
        <v>10127</v>
      </c>
      <c r="C4992" s="16" t="str">
        <f>[1]!s_info_mkt(A4992)</f>
        <v>创业板</v>
      </c>
      <c r="D4992" s="16" t="str">
        <f>[1]!s_ipo_listeddate(A4992)</f>
        <v>2015-06-30</v>
      </c>
      <c r="E4992" s="16" t="str">
        <f>[1]!lastradeday_s("000002","")</f>
        <v>2026-06-22</v>
      </c>
      <c r="F4992" s="16" t="str">
        <f>[1]!s_info_industry_csrc2023(A4992,"",3)</f>
        <v>化学原料和化学制品制造业</v>
      </c>
      <c r="G4992" s="16" t="str">
        <f>[1]!s_info_industry_csrc2023(A4992,"",1)</f>
        <v>制造业</v>
      </c>
      <c r="H4992" s="16">
        <f>[1]!s_is(A4992,83,"FY","YTD","20251231",1,"",100000000)</f>
        <v>14.104323558800001</v>
      </c>
      <c r="I4992" s="16">
        <f>[1]!s_is(A4992,83,"FY","YTD","20241231",1,"",100000000)</f>
        <v>14.110069107499999</v>
      </c>
      <c r="J4992" s="16">
        <f t="shared" si="231"/>
        <v>-4.0719493690821729E-4</v>
      </c>
      <c r="K4992" s="16">
        <f>[1]!s_is(A4992,61,"FY","YTD","20251231",1,"",100000000)</f>
        <v>1.3133070089000001</v>
      </c>
      <c r="L4992" s="16">
        <f>[1]!s_is(A4992,61,"FY","YTD","20241231",1,"",100000000)</f>
        <v>1.9155196463999999</v>
      </c>
      <c r="M4992" s="16">
        <f t="shared" si="232"/>
        <v>-0.31438604069229448</v>
      </c>
      <c r="N4992" s="16">
        <f>[1]!s_fa_roe(A4992,"20251231")</f>
        <v>5.4318</v>
      </c>
      <c r="O4992" s="16">
        <f>[1]!s_stmnote_rdexp(A4992,"20251231",1,10000)</f>
        <v>8305.328845</v>
      </c>
      <c r="P4992" s="20">
        <f t="shared" si="233"/>
        <v>5.8884985234319308E-2</v>
      </c>
      <c r="Q4992" s="16">
        <f>[1]!s_margin_tradingbalance(A4992,"",10000)</f>
        <v>28971.102599999998</v>
      </c>
      <c r="R4992" s="16">
        <f>[1]!s_margin_seclendingbalance(A4992,"",10000)</f>
        <v>30.569600000000001</v>
      </c>
      <c r="S4992" s="17">
        <f>[1]!s_val_ev(A4992,"",100000000)</f>
        <v>54.431039186999996</v>
      </c>
      <c r="T4992" s="17">
        <f>[1]!share_freesharesmv(A4992,"",100000000)</f>
        <v>34.848767649499997</v>
      </c>
      <c r="U4992" s="17">
        <f>[1]!s_dq_amount_btin(A4992,E4992,100000000)</f>
        <v>3.7152646699999998</v>
      </c>
      <c r="V4992" s="17">
        <f>[1]!s_dq_turn(A4992,E4992)</f>
        <v>6.9115941986218052</v>
      </c>
      <c r="W4992" s="2">
        <f>[1]!s_pq_amount(A4992,"20260101","",100000000)</f>
        <v>222.98408835000001</v>
      </c>
      <c r="X4992" s="2">
        <f>[1]!s_pq_avgamount(A4992,"20260101","",100000000)</f>
        <v>2.0271280759090908</v>
      </c>
      <c r="Y4992" s="17">
        <f>[1]!s_ipo_dilutedpe(A4992)</f>
        <v>22.95</v>
      </c>
      <c r="Z4992" s="12">
        <f>[1]!s_ipo_collection_total(A4992,100000000)</f>
        <v>1.8260000000000001</v>
      </c>
      <c r="AA4992" s="2">
        <f>[1]!s_val_pe_ttm(A4992,E4992)</f>
        <v>47.958995819091797</v>
      </c>
      <c r="AB4992" s="5">
        <f>[1]!s_info_zjtxornot1(A4992,"")</f>
        <v>1</v>
      </c>
      <c r="AC4992" s="22" t="str">
        <f>[1]!s_info_nature1(A4992,"")</f>
        <v>民营企业</v>
      </c>
      <c r="AD4992" s="6" t="str">
        <f>[1]!s_info_city(A4992)</f>
        <v>濮阳市</v>
      </c>
      <c r="AE4992" s="6" t="str">
        <f>[1]!s_info_province(A4992)</f>
        <v>河南省</v>
      </c>
      <c r="AF4992">
        <v>115.041299</v>
      </c>
      <c r="AG4992">
        <v>35.768234</v>
      </c>
    </row>
    <row r="4993" spans="1:33" x14ac:dyDescent="0.3">
      <c r="A4993" s="12" t="s">
        <v>10128</v>
      </c>
      <c r="B4993" s="12" t="s">
        <v>10129</v>
      </c>
      <c r="C4993" s="16" t="str">
        <f>[1]!s_info_mkt(A4993)</f>
        <v>主板</v>
      </c>
      <c r="D4993" s="16" t="str">
        <f>[1]!s_ipo_listeddate(A4993)</f>
        <v>2009-11-27</v>
      </c>
      <c r="E4993" s="16" t="str">
        <f>[1]!lastradeday_s("000002","")</f>
        <v>2026-06-22</v>
      </c>
      <c r="F4993" s="16" t="str">
        <f>[1]!s_info_industry_csrc2023(A4993,"",3)</f>
        <v>电力、热力生产和供应业</v>
      </c>
      <c r="G4993" s="16" t="str">
        <f>[1]!s_info_industry_csrc2023(A4993,"",1)</f>
        <v>电力、热力、燃气及水生产和供应业</v>
      </c>
      <c r="H4993" s="16">
        <f>[1]!s_is(A4993,83,"FY","YTD","20251231",1,"",100000000)</f>
        <v>3.4249665385000001</v>
      </c>
      <c r="I4993" s="16">
        <f>[1]!s_is(A4993,83,"FY","YTD","20241231",1,"",100000000)</f>
        <v>8.7689168376999991</v>
      </c>
      <c r="J4993" s="16">
        <f t="shared" si="231"/>
        <v>-0.60941965787893881</v>
      </c>
      <c r="K4993" s="16">
        <f>[1]!s_is(A4993,61,"FY","YTD","20251231",1,"",100000000)</f>
        <v>-0.75872416819999988</v>
      </c>
      <c r="L4993" s="16">
        <f>[1]!s_is(A4993,61,"FY","YTD","20241231",1,"",100000000)</f>
        <v>-36.034750275500002</v>
      </c>
      <c r="M4993" s="16">
        <f t="shared" si="232"/>
        <v>0.97894465308072764</v>
      </c>
      <c r="N4993" s="16">
        <f>[1]!s_fa_roe(A4993,"20251231")</f>
        <v>-3.8443000000000001</v>
      </c>
      <c r="O4993" s="16">
        <f>[1]!s_stmnote_rdexp(A4993,"20251231",1,10000)</f>
        <v>0</v>
      </c>
      <c r="P4993" s="20">
        <f t="shared" si="233"/>
        <v>0</v>
      </c>
      <c r="Q4993" s="16">
        <f>[1]!s_margin_tradingbalance(A4993,"",10000)</f>
        <v>15687.269200000001</v>
      </c>
      <c r="R4993" s="16">
        <f>[1]!s_margin_seclendingbalance(A4993,"",10000)</f>
        <v>2.3317999999999999</v>
      </c>
      <c r="S4993" s="17">
        <f>[1]!s_val_ev(A4993,"",100000000)</f>
        <v>139.18427311439999</v>
      </c>
      <c r="T4993" s="17">
        <f>[1]!share_freesharesmv(A4993,"",100000000)</f>
        <v>66.891656243999989</v>
      </c>
      <c r="U4993" s="17">
        <f>[1]!s_dq_amount_btin(A4993,E4993,100000000)</f>
        <v>2.47382225</v>
      </c>
      <c r="V4993" s="17">
        <f>[1]!s_dq_turn(A4993,E4993)</f>
        <v>2.4487780982381029</v>
      </c>
      <c r="W4993" s="2">
        <f>[1]!s_pq_amount(A4993,"20260101","",100000000)</f>
        <v>757.24873129000002</v>
      </c>
      <c r="X4993" s="2">
        <f>[1]!s_pq_avgamount(A4993,"20260101","",100000000)</f>
        <v>6.884079375363636</v>
      </c>
      <c r="Y4993" s="17">
        <f>[1]!s_ipo_dilutedpe(A4993)</f>
        <v>50.96</v>
      </c>
      <c r="Z4993" s="12">
        <f>[1]!s_ipo_collection_total(A4993,100000000)</f>
        <v>8.4969999999999999</v>
      </c>
      <c r="AA4993" s="2">
        <f>[1]!s_val_pe_ttm(A4993,E4993)</f>
        <v>-164.08251953125</v>
      </c>
      <c r="AB4993" s="5">
        <f>[1]!s_info_zjtxornot1(A4993,"")</f>
        <v>0</v>
      </c>
      <c r="AC4993" s="22" t="str">
        <f>[1]!s_info_nature1(A4993,"")</f>
        <v>地方国有企业</v>
      </c>
      <c r="AD4993" s="6" t="str">
        <f>[1]!s_info_city(A4993)</f>
        <v>北京市</v>
      </c>
      <c r="AE4993" s="6" t="str">
        <f>[1]!s_info_province(A4993)</f>
        <v>北京</v>
      </c>
      <c r="AF4993">
        <v>116.40528500000001</v>
      </c>
      <c r="AG4993">
        <v>39.904989</v>
      </c>
    </row>
    <row r="4994" spans="1:33" x14ac:dyDescent="0.3">
      <c r="A4994" s="12" t="s">
        <v>513</v>
      </c>
      <c r="B4994" s="12" t="s">
        <v>514</v>
      </c>
      <c r="C4994" s="16" t="str">
        <f>[1]!s_info_mkt(A4994)</f>
        <v>北证</v>
      </c>
      <c r="D4994" s="16" t="str">
        <f>[1]!s_ipo_listeddate(A4994)</f>
        <v>2023-07-10</v>
      </c>
      <c r="E4994" s="16" t="str">
        <f>[1]!lastradeday_s("000002","")</f>
        <v>2026-06-22</v>
      </c>
      <c r="F4994" s="16" t="str">
        <f>[1]!s_info_industry_csrc2023(A4994,"",3)</f>
        <v>软件和信息技术服务业</v>
      </c>
      <c r="G4994" s="16" t="str">
        <f>[1]!s_info_industry_csrc2023(A4994,"",1)</f>
        <v>信息传输、软件和信息技术服务业</v>
      </c>
      <c r="H4994" s="16">
        <f>[1]!s_is(A4994,83,"FY","YTD","20251231",1,"",100000000)</f>
        <v>1.8620969206</v>
      </c>
      <c r="I4994" s="16">
        <f>[1]!s_is(A4994,83,"FY","YTD","20241231",1,"",100000000)</f>
        <v>2.1005099244999998</v>
      </c>
      <c r="J4994" s="16">
        <f t="shared" si="231"/>
        <v>-0.11350244105928287</v>
      </c>
      <c r="K4994" s="16">
        <f>[1]!s_is(A4994,61,"FY","YTD","20251231",1,"",100000000)</f>
        <v>-0.38866953020000006</v>
      </c>
      <c r="L4994" s="16">
        <f>[1]!s_is(A4994,61,"FY","YTD","20241231",1,"",100000000)</f>
        <v>0.12018742710000001</v>
      </c>
      <c r="M4994" s="16">
        <f t="shared" si="232"/>
        <v>-4.2338618071640211</v>
      </c>
      <c r="N4994" s="16">
        <f>[1]!s_fa_roe(A4994,"20251231")</f>
        <v>-10.669600000000001</v>
      </c>
      <c r="O4994" s="16">
        <f>[1]!s_stmnote_rdexp(A4994,"20251231",1,10000)</f>
        <v>2673.0909499999998</v>
      </c>
      <c r="P4994" s="20">
        <f t="shared" si="233"/>
        <v>0.1435527292069568</v>
      </c>
      <c r="Q4994" s="16">
        <f>[1]!s_margin_tradingbalance(A4994,"",10000)</f>
        <v>2803.0839999999998</v>
      </c>
      <c r="R4994" s="16">
        <f>[1]!s_margin_seclendingbalance(A4994,"",10000)</f>
        <v>0</v>
      </c>
      <c r="S4994" s="17">
        <f>[1]!s_val_ev(A4994,"",100000000)</f>
        <v>21.798490999999999</v>
      </c>
      <c r="T4994" s="17">
        <f>[1]!share_freesharesmv(A4994,"",100000000)</f>
        <v>8.7810154824000008</v>
      </c>
      <c r="U4994" s="17">
        <f>[1]!s_dq_amount_btin(A4994,E4994,100000000)</f>
        <v>1.3985775300000001</v>
      </c>
      <c r="V4994" s="17">
        <f>[1]!s_dq_turn(A4994,E4994)</f>
        <v>10.701286494686334</v>
      </c>
      <c r="W4994" s="2">
        <f>[1]!s_pq_amount(A4994,"20260101","",100000000)</f>
        <v>83.244133939999998</v>
      </c>
      <c r="X4994" s="2">
        <f>[1]!s_pq_avgamount(A4994,"20260101","",100000000)</f>
        <v>0.75676485400000004</v>
      </c>
      <c r="Y4994" s="17">
        <f>[1]!s_ipo_dilutedpe(A4994)</f>
        <v>18.48</v>
      </c>
      <c r="Z4994" s="12">
        <f>[1]!s_ipo_collection_total(A4994,100000000)</f>
        <v>1.31307</v>
      </c>
      <c r="AA4994" s="2">
        <f>[1]!s_val_pe_ttm(A4994,E4994)</f>
        <v>-56.754196166992188</v>
      </c>
      <c r="AB4994" s="5">
        <f>[1]!s_info_zjtxornot1(A4994,"")</f>
        <v>0</v>
      </c>
      <c r="AC4994" s="22" t="str">
        <f>[1]!s_info_nature1(A4994,"")</f>
        <v>民营企业</v>
      </c>
      <c r="AD4994" s="6" t="str">
        <f>[1]!s_info_city(A4994)</f>
        <v>北京市</v>
      </c>
      <c r="AE4994" s="6" t="str">
        <f>[1]!s_info_province(A4994)</f>
        <v>北京</v>
      </c>
      <c r="AF4994">
        <v>116.40528500000001</v>
      </c>
      <c r="AG4994">
        <v>39.904989</v>
      </c>
    </row>
    <row r="4995" spans="1:33" x14ac:dyDescent="0.3">
      <c r="A4995" s="12" t="s">
        <v>515</v>
      </c>
      <c r="B4995" s="12" t="s">
        <v>516</v>
      </c>
      <c r="C4995" s="16" t="str">
        <f>[1]!s_info_mkt(A4995)</f>
        <v>北证</v>
      </c>
      <c r="D4995" s="16" t="str">
        <f>[1]!s_ipo_listeddate(A4995)</f>
        <v>2020-07-27</v>
      </c>
      <c r="E4995" s="16" t="str">
        <f>[1]!lastradeday_s("000002","")</f>
        <v>2026-06-22</v>
      </c>
      <c r="F4995" s="16" t="str">
        <f>[1]!s_info_industry_csrc2023(A4995,"",3)</f>
        <v>专业技术服务业</v>
      </c>
      <c r="G4995" s="16" t="str">
        <f>[1]!s_info_industry_csrc2023(A4995,"",1)</f>
        <v>科学研究和技术服务业</v>
      </c>
      <c r="H4995" s="16">
        <f>[1]!s_is(A4995,83,"FY","YTD","20251231",1,"",100000000)</f>
        <v>4.6578192062000001</v>
      </c>
      <c r="I4995" s="16">
        <f>[1]!s_is(A4995,83,"FY","YTD","20241231",1,"",100000000)</f>
        <v>5.5681582063999997</v>
      </c>
      <c r="J4995" s="16">
        <f t="shared" ref="J4995:J5058" si="234">H4995/I4995-1</f>
        <v>-0.16349014637437254</v>
      </c>
      <c r="K4995" s="16">
        <f>[1]!s_is(A4995,61,"FY","YTD","20251231",1,"",100000000)</f>
        <v>-0.39893575520000002</v>
      </c>
      <c r="L4995" s="16">
        <f>[1]!s_is(A4995,61,"FY","YTD","20241231",1,"",100000000)</f>
        <v>-0.30172101350000002</v>
      </c>
      <c r="M4995" s="16">
        <f t="shared" ref="M4995:M5058" si="235">(K4995-L4995)/ABS(L4995)</f>
        <v>-0.32220076610607035</v>
      </c>
      <c r="N4995" s="16">
        <f>[1]!s_fa_roe(A4995,"20251231")</f>
        <v>-29.190200000000001</v>
      </c>
      <c r="O4995" s="16">
        <f>[1]!s_stmnote_rdexp(A4995,"20251231",1,10000)</f>
        <v>1267.0930619999999</v>
      </c>
      <c r="P4995" s="20">
        <f t="shared" ref="P4995:P5058" si="236">O4995/H4995/10000</f>
        <v>2.7203569007431174E-2</v>
      </c>
      <c r="Q4995" s="16">
        <f>[1]!s_margin_tradingbalance(A4995,"",10000)</f>
        <v>261.4187</v>
      </c>
      <c r="R4995" s="16">
        <f>[1]!s_margin_seclendingbalance(A4995,"",10000)</f>
        <v>0</v>
      </c>
      <c r="S4995" s="17">
        <f>[1]!s_val_ev(A4995,"",100000000)</f>
        <v>6.2792690780000004</v>
      </c>
      <c r="T4995" s="17">
        <f>[1]!share_freesharesmv(A4995,"",100000000)</f>
        <v>3.6145194936000009</v>
      </c>
      <c r="U4995" s="17">
        <f>[1]!s_dq_amount_btin(A4995,E4995,100000000)</f>
        <v>9.5665130000000001E-2</v>
      </c>
      <c r="V4995" s="17">
        <f>[1]!s_dq_turn(A4995,E4995)</f>
        <v>1.90763422127013</v>
      </c>
      <c r="W4995" s="2">
        <f>[1]!s_pq_amount(A4995,"20260101","",100000000)</f>
        <v>12.199000460000001</v>
      </c>
      <c r="X4995" s="2">
        <f>[1]!s_pq_avgamount(A4995,"20260101","",100000000)</f>
        <v>0.11090000418181818</v>
      </c>
      <c r="Y4995" s="17">
        <f>[1]!s_ipo_dilutedpe(A4995)</f>
        <v>27.41</v>
      </c>
      <c r="Z4995" s="12">
        <f>[1]!s_ipo_collection_total(A4995,100000000)</f>
        <v>1.0009600000000001</v>
      </c>
      <c r="AA4995" s="2">
        <f>[1]!s_val_pe_ttm(A4995,E4995)</f>
        <v>-13.680154800415039</v>
      </c>
      <c r="AB4995" s="5">
        <f>[1]!s_info_zjtxornot1(A4995,"")</f>
        <v>0</v>
      </c>
      <c r="AC4995" s="22" t="str">
        <f>[1]!s_info_nature1(A4995,"")</f>
        <v>民营企业</v>
      </c>
      <c r="AD4995" s="6" t="str">
        <f>[1]!s_info_city(A4995)</f>
        <v>苏州市</v>
      </c>
      <c r="AE4995" s="6" t="str">
        <f>[1]!s_info_province(A4995)</f>
        <v>江苏省</v>
      </c>
      <c r="AF4995">
        <v>120.619585</v>
      </c>
      <c r="AG4995">
        <v>31.299378999999998</v>
      </c>
    </row>
    <row r="4996" spans="1:33" x14ac:dyDescent="0.3">
      <c r="A4996" s="12" t="s">
        <v>10130</v>
      </c>
      <c r="B4996" s="12" t="s">
        <v>10131</v>
      </c>
      <c r="C4996" s="16" t="str">
        <f>[1]!s_info_mkt(A4996)</f>
        <v>主板</v>
      </c>
      <c r="D4996" s="16" t="str">
        <f>[1]!s_ipo_listeddate(A4996)</f>
        <v>2016-08-26</v>
      </c>
      <c r="E4996" s="16" t="str">
        <f>[1]!lastradeday_s("000002","")</f>
        <v>2026-06-22</v>
      </c>
      <c r="F4996" s="16" t="str">
        <f>[1]!s_info_industry_csrc2023(A4996,"",3)</f>
        <v>化学原料和化学制品制造业</v>
      </c>
      <c r="G4996" s="16" t="str">
        <f>[1]!s_info_industry_csrc2023(A4996,"",1)</f>
        <v>制造业</v>
      </c>
      <c r="H4996" s="16">
        <f>[1]!s_is(A4996,83,"FY","YTD","20251231",1,"",100000000)</f>
        <v>19.1183485643</v>
      </c>
      <c r="I4996" s="16">
        <f>[1]!s_is(A4996,83,"FY","YTD","20241231",1,"",100000000)</f>
        <v>19.565035161600001</v>
      </c>
      <c r="J4996" s="16">
        <f t="shared" si="234"/>
        <v>-2.283086095223108E-2</v>
      </c>
      <c r="K4996" s="16">
        <f>[1]!s_is(A4996,61,"FY","YTD","20251231",1,"",100000000)</f>
        <v>1.4170713819</v>
      </c>
      <c r="L4996" s="16">
        <f>[1]!s_is(A4996,61,"FY","YTD","20241231",1,"",100000000)</f>
        <v>2.2163487163999998</v>
      </c>
      <c r="M4996" s="16">
        <f t="shared" si="235"/>
        <v>-0.36062796823699317</v>
      </c>
      <c r="N4996" s="16">
        <f>[1]!s_fa_roe(A4996,"20251231")</f>
        <v>6.4375999999999998</v>
      </c>
      <c r="O4996" s="16">
        <f>[1]!s_stmnote_rdexp(A4996,"20251231",1,10000)</f>
        <v>8561.8722629999993</v>
      </c>
      <c r="P4996" s="20">
        <f t="shared" si="236"/>
        <v>4.4783534698115725E-2</v>
      </c>
      <c r="Q4996" s="16">
        <f>[1]!s_margin_tradingbalance(A4996,"",10000)</f>
        <v>18795.787199999999</v>
      </c>
      <c r="R4996" s="16">
        <f>[1]!s_margin_seclendingbalance(A4996,"",10000)</f>
        <v>40.052999999999997</v>
      </c>
      <c r="S4996" s="17">
        <f>[1]!s_val_ev(A4996,"",100000000)</f>
        <v>84.7339166525</v>
      </c>
      <c r="T4996" s="17">
        <f>[1]!share_freesharesmv(A4996,"",100000000)</f>
        <v>49.702403269999998</v>
      </c>
      <c r="U4996" s="17">
        <f>[1]!s_dq_amount_btin(A4996,E4996,100000000)</f>
        <v>2.64939875</v>
      </c>
      <c r="V4996" s="17">
        <f>[1]!s_dq_turn(A4996,E4996)</f>
        <v>3.4529953233421251</v>
      </c>
      <c r="W4996" s="2">
        <f>[1]!s_pq_amount(A4996,"20260101","",100000000)</f>
        <v>370.19705708999999</v>
      </c>
      <c r="X4996" s="2">
        <f>[1]!s_pq_avgamount(A4996,"20260101","",100000000)</f>
        <v>3.365427791727273</v>
      </c>
      <c r="Y4996" s="17">
        <f>[1]!s_ipo_dilutedpe(A4996)</f>
        <v>22.98</v>
      </c>
      <c r="Z4996" s="12">
        <f>[1]!s_ipo_collection_total(A4996,100000000)</f>
        <v>2.3764180000000001</v>
      </c>
      <c r="AA4996" s="2">
        <f>[1]!s_val_pe_ttm(A4996,E4996)</f>
        <v>42.527549743652344</v>
      </c>
      <c r="AB4996" s="5">
        <f>[1]!s_info_zjtxornot1(A4996,"")</f>
        <v>1</v>
      </c>
      <c r="AC4996" s="22" t="str">
        <f>[1]!s_info_nature1(A4996,"")</f>
        <v>民营企业</v>
      </c>
      <c r="AD4996" s="6" t="str">
        <f>[1]!s_info_city(A4996)</f>
        <v>淄博市</v>
      </c>
      <c r="AE4996" s="6" t="str">
        <f>[1]!s_info_province(A4996)</f>
        <v>山东省</v>
      </c>
      <c r="AF4996">
        <v>118.047648</v>
      </c>
      <c r="AG4996">
        <v>36.814939000000003</v>
      </c>
    </row>
    <row r="4997" spans="1:33" x14ac:dyDescent="0.3">
      <c r="A4997" s="12" t="s">
        <v>519</v>
      </c>
      <c r="B4997" s="12" t="s">
        <v>520</v>
      </c>
      <c r="C4997" s="16" t="str">
        <f>[1]!s_info_mkt(A4997)</f>
        <v>北证</v>
      </c>
      <c r="D4997" s="16" t="str">
        <f>[1]!s_ipo_listeddate(A4997)</f>
        <v>2023-05-25</v>
      </c>
      <c r="E4997" s="16" t="str">
        <f>[1]!lastradeday_s("000002","")</f>
        <v>2026-06-22</v>
      </c>
      <c r="F4997" s="16" t="str">
        <f>[1]!s_info_industry_csrc2023(A4997,"",3)</f>
        <v>化学原料和化学制品制造业</v>
      </c>
      <c r="G4997" s="16" t="str">
        <f>[1]!s_info_industry_csrc2023(A4997,"",1)</f>
        <v>制造业</v>
      </c>
      <c r="H4997" s="16">
        <f>[1]!s_is(A4997,83,"FY","YTD","20251231",1,"",100000000)</f>
        <v>4.2243149318000004</v>
      </c>
      <c r="I4997" s="16">
        <f>[1]!s_is(A4997,83,"FY","YTD","20241231",1,"",100000000)</f>
        <v>5.3959266363999996</v>
      </c>
      <c r="J4997" s="16">
        <f t="shared" si="234"/>
        <v>-0.2171289165972915</v>
      </c>
      <c r="K4997" s="16">
        <f>[1]!s_is(A4997,61,"FY","YTD","20251231",1,"",100000000)</f>
        <v>-0.2596035921</v>
      </c>
      <c r="L4997" s="16">
        <f>[1]!s_is(A4997,61,"FY","YTD","20241231",1,"",100000000)</f>
        <v>-3.4527166499999998E-2</v>
      </c>
      <c r="M4997" s="16">
        <f t="shared" si="235"/>
        <v>-6.5188212186482213</v>
      </c>
      <c r="N4997" s="16">
        <f>[1]!s_fa_roe(A4997,"20251231")</f>
        <v>-4.9764999999999997</v>
      </c>
      <c r="O4997" s="16">
        <f>[1]!s_stmnote_rdexp(A4997,"20251231",1,10000)</f>
        <v>2765.1650449999997</v>
      </c>
      <c r="P4997" s="20">
        <f t="shared" si="236"/>
        <v>6.5458307196375395E-2</v>
      </c>
      <c r="Q4997" s="16">
        <f>[1]!s_margin_tradingbalance(A4997,"",10000)</f>
        <v>505.31439999999998</v>
      </c>
      <c r="R4997" s="16">
        <f>[1]!s_margin_seclendingbalance(A4997,"",10000)</f>
        <v>0</v>
      </c>
      <c r="S4997" s="17">
        <f>[1]!s_val_ev(A4997,"",100000000)</f>
        <v>10.55808</v>
      </c>
      <c r="T4997" s="17">
        <f>[1]!share_freesharesmv(A4997,"",100000000)</f>
        <v>4.0382933966999994</v>
      </c>
      <c r="U4997" s="17">
        <f>[1]!s_dq_amount_btin(A4997,E4997,100000000)</f>
        <v>0.42104657000000001</v>
      </c>
      <c r="V4997" s="17">
        <f>[1]!s_dq_turn(A4997,E4997)</f>
        <v>6.4267867045157523</v>
      </c>
      <c r="W4997" s="2">
        <f>[1]!s_pq_amount(A4997,"20260101","",100000000)</f>
        <v>81.056092620000001</v>
      </c>
      <c r="X4997" s="2">
        <f>[1]!s_pq_avgamount(A4997,"20260101","",100000000)</f>
        <v>0.73687356927272718</v>
      </c>
      <c r="Y4997" s="17">
        <f>[1]!s_ipo_dilutedpe(A4997)</f>
        <v>16.36</v>
      </c>
      <c r="Z4997" s="12">
        <f>[1]!s_ipo_collection_total(A4997,100000000)</f>
        <v>1.4176800000000001</v>
      </c>
      <c r="AA4997" s="2">
        <f>[1]!s_val_pe_ttm(A4997,E4997)</f>
        <v>-53.556427001953125</v>
      </c>
      <c r="AB4997" s="5">
        <f>[1]!s_info_zjtxornot1(A4997,"")</f>
        <v>1</v>
      </c>
      <c r="AC4997" s="22" t="str">
        <f>[1]!s_info_nature1(A4997,"")</f>
        <v>民营企业</v>
      </c>
      <c r="AD4997" s="6" t="str">
        <f>[1]!s_info_city(A4997)</f>
        <v>石家庄市</v>
      </c>
      <c r="AE4997" s="6" t="str">
        <f>[1]!s_info_province(A4997)</f>
        <v>河北省</v>
      </c>
      <c r="AF4997">
        <v>114.502461</v>
      </c>
      <c r="AG4997">
        <v>38.045473999999999</v>
      </c>
    </row>
    <row r="4998" spans="1:33" x14ac:dyDescent="0.3">
      <c r="A4998" s="12" t="s">
        <v>517</v>
      </c>
      <c r="B4998" s="12" t="s">
        <v>518</v>
      </c>
      <c r="C4998" s="16" t="str">
        <f>[1]!s_info_mkt(A4998)</f>
        <v>北证</v>
      </c>
      <c r="D4998" s="16" t="str">
        <f>[1]!s_ipo_listeddate(A4998)</f>
        <v>2023-11-16</v>
      </c>
      <c r="E4998" s="16" t="str">
        <f>[1]!lastradeday_s("000002","")</f>
        <v>2026-06-22</v>
      </c>
      <c r="F4998" s="16" t="str">
        <f>[1]!s_info_industry_csrc2023(A4998,"",3)</f>
        <v>家具制造业</v>
      </c>
      <c r="G4998" s="16" t="str">
        <f>[1]!s_info_industry_csrc2023(A4998,"",1)</f>
        <v>制造业</v>
      </c>
      <c r="H4998" s="16">
        <f>[1]!s_is(A4998,83,"FY","YTD","20251231",1,"",100000000)</f>
        <v>2.9670064577999997</v>
      </c>
      <c r="I4998" s="16">
        <f>[1]!s_is(A4998,83,"FY","YTD","20241231",1,"",100000000)</f>
        <v>2.9539609417000001</v>
      </c>
      <c r="J4998" s="16">
        <f t="shared" si="234"/>
        <v>4.4162791443316252E-3</v>
      </c>
      <c r="K4998" s="16">
        <f>[1]!s_is(A4998,61,"FY","YTD","20251231",1,"",100000000)</f>
        <v>0.1836985807</v>
      </c>
      <c r="L4998" s="16">
        <f>[1]!s_is(A4998,61,"FY","YTD","20241231",1,"",100000000)</f>
        <v>0.21221511739999999</v>
      </c>
      <c r="M4998" s="16">
        <f t="shared" si="235"/>
        <v>-0.134375613996668</v>
      </c>
      <c r="N4998" s="16">
        <f>[1]!s_fa_roe(A4998,"20251231")</f>
        <v>7.07</v>
      </c>
      <c r="O4998" s="16">
        <f>[1]!s_stmnote_rdexp(A4998,"20251231",1,10000)</f>
        <v>987.36169100000006</v>
      </c>
      <c r="P4998" s="20">
        <f t="shared" si="236"/>
        <v>3.3278043207634847E-2</v>
      </c>
      <c r="Q4998" s="16">
        <f>[1]!s_margin_tradingbalance(A4998,"",10000)</f>
        <v>265.61559999999997</v>
      </c>
      <c r="R4998" s="16">
        <f>[1]!s_margin_seclendingbalance(A4998,"",10000)</f>
        <v>0</v>
      </c>
      <c r="S4998" s="17">
        <f>[1]!s_val_ev(A4998,"",100000000)</f>
        <v>9.0775104000000013</v>
      </c>
      <c r="T4998" s="17">
        <f>[1]!share_freesharesmv(A4998,"",100000000)</f>
        <v>2.7837912280000001</v>
      </c>
      <c r="U4998" s="17">
        <f>[1]!s_dq_amount_btin(A4998,E4998,100000000)</f>
        <v>7.1566969999999994E-2</v>
      </c>
      <c r="V4998" s="17">
        <f>[1]!s_dq_turn(A4998,E4998)</f>
        <v>2.3865648409810749</v>
      </c>
      <c r="W4998" s="2">
        <f>[1]!s_pq_amount(A4998,"20260101","",100000000)</f>
        <v>16.703526490000002</v>
      </c>
      <c r="X4998" s="2">
        <f>[1]!s_pq_avgamount(A4998,"20260101","",100000000)</f>
        <v>0.15185024081818183</v>
      </c>
      <c r="Y4998" s="17">
        <f>[1]!s_ipo_dilutedpe(A4998)</f>
        <v>11.77</v>
      </c>
      <c r="Z4998" s="12">
        <f>[1]!s_ipo_collection_total(A4998,100000000)</f>
        <v>1.2143999999999999</v>
      </c>
      <c r="AA4998" s="2">
        <f>[1]!s_val_pe_ttm(A4998,E4998)</f>
        <v>53.260883331298828</v>
      </c>
      <c r="AB4998" s="5">
        <f>[1]!s_info_zjtxornot1(A4998,"")</f>
        <v>0</v>
      </c>
      <c r="AC4998" s="22" t="str">
        <f>[1]!s_info_nature1(A4998,"")</f>
        <v>民营企业</v>
      </c>
      <c r="AD4998" s="6" t="str">
        <f>[1]!s_info_city(A4998)</f>
        <v>肥城市</v>
      </c>
      <c r="AE4998" s="6" t="str">
        <f>[1]!s_info_province(A4998)</f>
        <v>山东省</v>
      </c>
      <c r="AF4998">
        <v>116.74476199999999</v>
      </c>
      <c r="AG4998">
        <v>36.112513999999997</v>
      </c>
    </row>
    <row r="4999" spans="1:33" x14ac:dyDescent="0.3">
      <c r="A4999" s="12" t="s">
        <v>10132</v>
      </c>
      <c r="B4999" s="12" t="s">
        <v>10133</v>
      </c>
      <c r="C4999" s="16" t="str">
        <f>[1]!s_info_mkt(A4999)</f>
        <v>主板</v>
      </c>
      <c r="D4999" s="16" t="str">
        <f>[1]!s_ipo_listeddate(A4999)</f>
        <v>2004-07-13</v>
      </c>
      <c r="E4999" s="16" t="str">
        <f>[1]!lastradeday_s("000002","")</f>
        <v>2026-06-22</v>
      </c>
      <c r="F4999" s="16" t="str">
        <f>[1]!s_info_industry_csrc2023(A4999,"",3)</f>
        <v>农副食品加工业</v>
      </c>
      <c r="G4999" s="16" t="str">
        <f>[1]!s_info_industry_csrc2023(A4999,"",1)</f>
        <v>制造业</v>
      </c>
      <c r="H4999" s="16">
        <f>[1]!s_is(A4999,83,"FY","YTD","20251231",1,"",100000000)</f>
        <v>11.625381556400001</v>
      </c>
      <c r="I4999" s="16">
        <f>[1]!s_is(A4999,83,"FY","YTD","20241231",1,"",100000000)</f>
        <v>10.2154006621</v>
      </c>
      <c r="J4999" s="16">
        <f t="shared" si="234"/>
        <v>0.13802502133187478</v>
      </c>
      <c r="K4999" s="16">
        <f>[1]!s_is(A4999,61,"FY","YTD","20251231",1,"",100000000)</f>
        <v>0.56942009370000002</v>
      </c>
      <c r="L4999" s="16">
        <f>[1]!s_is(A4999,61,"FY","YTD","20241231",1,"",100000000)</f>
        <v>0.51698765520000001</v>
      </c>
      <c r="M4999" s="16">
        <f t="shared" si="235"/>
        <v>0.10141913055876776</v>
      </c>
      <c r="N4999" s="16">
        <f>[1]!s_fa_roe(A4999,"20251231")</f>
        <v>2.6292</v>
      </c>
      <c r="O4999" s="16">
        <f>[1]!s_stmnote_rdexp(A4999,"20251231",1,10000)</f>
        <v>38.745901000000003</v>
      </c>
      <c r="P4999" s="20">
        <f t="shared" si="236"/>
        <v>3.332871339493337E-4</v>
      </c>
      <c r="Q4999" s="16">
        <f>[1]!s_margin_tradingbalance(A4999,"",10000)</f>
        <v>9329.3050999999996</v>
      </c>
      <c r="R4999" s="16">
        <f>[1]!s_margin_seclendingbalance(A4999,"",10000)</f>
        <v>16.116299999999999</v>
      </c>
      <c r="S4999" s="17">
        <f>[1]!s_val_ev(A4999,"",100000000)</f>
        <v>22.104925784999999</v>
      </c>
      <c r="T4999" s="17">
        <f>[1]!share_freesharesmv(A4999,"",100000000)</f>
        <v>8.4991741020000013</v>
      </c>
      <c r="U4999" s="17">
        <f>[1]!s_dq_amount_btin(A4999,E4999,100000000)</f>
        <v>0.23884253</v>
      </c>
      <c r="V4999" s="17">
        <f>[1]!s_dq_turn(A4999,E4999)</f>
        <v>1.0815919959443556</v>
      </c>
      <c r="W4999" s="2">
        <f>[1]!s_pq_amount(A4999,"20260101","",100000000)</f>
        <v>90.107777150000004</v>
      </c>
      <c r="X4999" s="2">
        <f>[1]!s_pq_avgamount(A4999,"20260101","",100000000)</f>
        <v>0.82667685458715601</v>
      </c>
      <c r="Y4999" s="17">
        <f>[1]!s_ipo_dilutedpe(A4999)</f>
        <v>15</v>
      </c>
      <c r="Z4999" s="12">
        <f>[1]!s_ipo_collection_total(A4999,100000000)</f>
        <v>2.52</v>
      </c>
      <c r="AA4999" s="2">
        <f>[1]!s_val_pe_ttm(A4999,E4999)</f>
        <v>40.579132080078125</v>
      </c>
      <c r="AB4999" s="5">
        <f>[1]!s_info_zjtxornot1(A4999,"")</f>
        <v>0</v>
      </c>
      <c r="AC4999" s="22" t="str">
        <f>[1]!s_info_nature1(A4999,"")</f>
        <v>民营企业</v>
      </c>
      <c r="AD4999" s="6" t="str">
        <f>[1]!s_info_city(A4999)</f>
        <v>三河市</v>
      </c>
      <c r="AE4999" s="6" t="str">
        <f>[1]!s_info_province(A4999)</f>
        <v>河北省</v>
      </c>
      <c r="AF4999">
        <v>117.02128399999999</v>
      </c>
      <c r="AG4999">
        <v>39.967427999999998</v>
      </c>
    </row>
    <row r="5000" spans="1:33" x14ac:dyDescent="0.3">
      <c r="A5000" s="12" t="s">
        <v>10134</v>
      </c>
      <c r="B5000" s="12" t="s">
        <v>10135</v>
      </c>
      <c r="C5000" s="16" t="str">
        <f>[1]!s_info_mkt(A5000)</f>
        <v>创业板</v>
      </c>
      <c r="D5000" s="16" t="str">
        <f>[1]!s_ipo_listeddate(A5000)</f>
        <v>2021-05-20</v>
      </c>
      <c r="E5000" s="16" t="str">
        <f>[1]!lastradeday_s("000002","")</f>
        <v>2026-06-22</v>
      </c>
      <c r="F5000" s="16" t="str">
        <f>[1]!s_info_industry_csrc2023(A5000,"",3)</f>
        <v>计算机、通信和其他电子设备制造业</v>
      </c>
      <c r="G5000" s="16" t="str">
        <f>[1]!s_info_industry_csrc2023(A5000,"",1)</f>
        <v>制造业</v>
      </c>
      <c r="H5000" s="16">
        <f>[1]!s_is(A5000,83,"FY","YTD","20251231",1,"",100000000)</f>
        <v>7.0677828398000004</v>
      </c>
      <c r="I5000" s="16">
        <f>[1]!s_is(A5000,83,"FY","YTD","20241231",1,"",100000000)</f>
        <v>6.8935186139999995</v>
      </c>
      <c r="J5000" s="16">
        <f t="shared" si="234"/>
        <v>2.5279430659125079E-2</v>
      </c>
      <c r="K5000" s="16">
        <f>[1]!s_is(A5000,61,"FY","YTD","20251231",1,"",100000000)</f>
        <v>-3.1946051499999996E-2</v>
      </c>
      <c r="L5000" s="16">
        <f>[1]!s_is(A5000,61,"FY","YTD","20241231",1,"",100000000)</f>
        <v>0.19680560999999999</v>
      </c>
      <c r="M5000" s="16">
        <f t="shared" si="235"/>
        <v>-1.1623228702677733</v>
      </c>
      <c r="N5000" s="16">
        <f>[1]!s_fa_roe(A5000,"20251231")</f>
        <v>-0.50119999999999998</v>
      </c>
      <c r="O5000" s="16">
        <f>[1]!s_stmnote_rdexp(A5000,"20251231",1,10000)</f>
        <v>4379.7945579999996</v>
      </c>
      <c r="P5000" s="20">
        <f t="shared" si="236"/>
        <v>6.196843702294532E-2</v>
      </c>
      <c r="Q5000" s="16">
        <f>[1]!s_margin_tradingbalance(A5000,"",10000)</f>
        <v>39734.419500000004</v>
      </c>
      <c r="R5000" s="16">
        <f>[1]!s_margin_seclendingbalance(A5000,"",10000)</f>
        <v>0</v>
      </c>
      <c r="S5000" s="17">
        <f>[1]!s_val_ev(A5000,"",100000000)</f>
        <v>54.36</v>
      </c>
      <c r="T5000" s="17">
        <f>[1]!share_freesharesmv(A5000,"",100000000)</f>
        <v>20.917841249999999</v>
      </c>
      <c r="U5000" s="17">
        <f>[1]!s_dq_amount_btin(A5000,E5000,100000000)</f>
        <v>1.1512609</v>
      </c>
      <c r="V5000" s="17">
        <f>[1]!s_dq_turn(A5000,E5000)</f>
        <v>3.3041153871198801</v>
      </c>
      <c r="W5000" s="2">
        <f>[1]!s_pq_amount(A5000,"20260101","",100000000)</f>
        <v>228.68562021</v>
      </c>
      <c r="X5000" s="2">
        <f>[1]!s_pq_avgamount(A5000,"20260101","",100000000)</f>
        <v>2.0789601837272729</v>
      </c>
      <c r="Y5000" s="17">
        <f>[1]!s_ipo_dilutedpe(A5000)</f>
        <v>16.78</v>
      </c>
      <c r="Z5000" s="12">
        <f>[1]!s_ipo_collection_total(A5000,100000000)</f>
        <v>2.9384999999999999</v>
      </c>
      <c r="AA5000" s="2">
        <f>[1]!s_val_pe_ttm(A5000,E5000)</f>
        <v>-342.02667236328125</v>
      </c>
      <c r="AB5000" s="5">
        <f>[1]!s_info_zjtxornot1(A5000,"")</f>
        <v>0</v>
      </c>
      <c r="AC5000" s="22" t="str">
        <f>[1]!s_info_nature1(A5000,"")</f>
        <v>民营企业</v>
      </c>
      <c r="AD5000" s="6" t="str">
        <f>[1]!s_info_city(A5000)</f>
        <v>深圳市</v>
      </c>
      <c r="AE5000" s="6" t="str">
        <f>[1]!s_info_province(A5000)</f>
        <v>广东省</v>
      </c>
      <c r="AF5000">
        <v>114.085947</v>
      </c>
      <c r="AG5000">
        <v>22.547000000000001</v>
      </c>
    </row>
    <row r="5001" spans="1:33" x14ac:dyDescent="0.3">
      <c r="A5001" s="12" t="s">
        <v>10136</v>
      </c>
      <c r="B5001" s="12" t="s">
        <v>10137</v>
      </c>
      <c r="C5001" s="16" t="str">
        <f>[1]!s_info_mkt(A5001)</f>
        <v>主板</v>
      </c>
      <c r="D5001" s="16" t="str">
        <f>[1]!s_ipo_listeddate(A5001)</f>
        <v>1996-09-23</v>
      </c>
      <c r="E5001" s="16" t="str">
        <f>[1]!lastradeday_s("000002","")</f>
        <v>2026-06-22</v>
      </c>
      <c r="F5001" s="16" t="str">
        <f>[1]!s_info_industry_csrc2023(A5001,"",3)</f>
        <v>软件和信息技术服务业</v>
      </c>
      <c r="G5001" s="16" t="str">
        <f>[1]!s_info_industry_csrc2023(A5001,"",1)</f>
        <v>信息传输、软件和信息技术服务业</v>
      </c>
      <c r="H5001" s="16">
        <f>[1]!s_is(A5001,83,"FY","YTD","20251231",1,"",100000000)</f>
        <v>11.554326243499998</v>
      </c>
      <c r="I5001" s="16">
        <f>[1]!s_is(A5001,83,"FY","YTD","20241231",1,"",100000000)</f>
        <v>18.696592594000002</v>
      </c>
      <c r="J5001" s="16">
        <f t="shared" si="234"/>
        <v>-0.3820089845029867</v>
      </c>
      <c r="K5001" s="16">
        <f>[1]!s_is(A5001,61,"FY","YTD","20251231",1,"",100000000)</f>
        <v>-2.6676711519</v>
      </c>
      <c r="L5001" s="16">
        <f>[1]!s_is(A5001,61,"FY","YTD","20241231",1,"",100000000)</f>
        <v>0.13627299749999999</v>
      </c>
      <c r="M5001" s="16">
        <f t="shared" si="235"/>
        <v>-20.575933610031583</v>
      </c>
      <c r="N5001" s="16">
        <f>[1]!s_fa_roe(A5001,"20251231")</f>
        <v>-11.479900000000001</v>
      </c>
      <c r="O5001" s="16">
        <f>[1]!s_stmnote_rdexp(A5001,"20251231",1,10000)</f>
        <v>27738.035376999997</v>
      </c>
      <c r="P5001" s="20">
        <f t="shared" si="236"/>
        <v>0.24006622967396565</v>
      </c>
      <c r="Q5001" s="16">
        <f>[1]!s_margin_tradingbalance(A5001,"",10000)</f>
        <v>30972.266899999999</v>
      </c>
      <c r="R5001" s="16">
        <f>[1]!s_margin_seclendingbalance(A5001,"",10000)</f>
        <v>136.48589999999999</v>
      </c>
      <c r="S5001" s="17">
        <f>[1]!s_val_ev(A5001,"",100000000)</f>
        <v>47.549510408000003</v>
      </c>
      <c r="T5001" s="17">
        <f>[1]!share_freesharesmv(A5001,"",100000000)</f>
        <v>35.661614407999998</v>
      </c>
      <c r="U5001" s="17">
        <f>[1]!s_dq_amount_btin(A5001,E5001,100000000)</f>
        <v>1.50935946</v>
      </c>
      <c r="V5001" s="17">
        <f>[1]!s_dq_turn(A5001,E5001)</f>
        <v>3.5075676455935021</v>
      </c>
      <c r="W5001" s="2">
        <f>[1]!s_pq_amount(A5001,"20260101","",100000000)</f>
        <v>339.86543977000002</v>
      </c>
      <c r="X5001" s="2">
        <f>[1]!s_pq_avgamount(A5001,"20260101","",100000000)</f>
        <v>3.0896858160909093</v>
      </c>
      <c r="Y5001" s="17">
        <f>[1]!s_ipo_dilutedpe(A5001)</f>
        <v>0</v>
      </c>
      <c r="Z5001" s="12">
        <f>[1]!s_ipo_collection_total(A5001,100000000)</f>
        <v>0.56000000000000005</v>
      </c>
      <c r="AA5001" s="2">
        <f>[1]!s_val_pe_ttm(A5001,E5001)</f>
        <v>-17.970230102539063</v>
      </c>
      <c r="AB5001" s="5">
        <f>[1]!s_info_zjtxornot1(A5001,"")</f>
        <v>0</v>
      </c>
      <c r="AC5001" s="22" t="str">
        <f>[1]!s_info_nature1(A5001,"")</f>
        <v>地方国有企业</v>
      </c>
      <c r="AD5001" s="6" t="str">
        <f>[1]!s_info_city(A5001)</f>
        <v>泰安市</v>
      </c>
      <c r="AE5001" s="6" t="str">
        <f>[1]!s_info_province(A5001)</f>
        <v>山东省</v>
      </c>
      <c r="AF5001">
        <v>117.129063</v>
      </c>
      <c r="AG5001">
        <v>36.194968000000003</v>
      </c>
    </row>
    <row r="5002" spans="1:33" x14ac:dyDescent="0.3">
      <c r="A5002" s="12" t="s">
        <v>10138</v>
      </c>
      <c r="B5002" s="12" t="s">
        <v>10139</v>
      </c>
      <c r="C5002" s="16" t="str">
        <f>[1]!s_info_mkt(A5002)</f>
        <v>创业板</v>
      </c>
      <c r="D5002" s="16" t="str">
        <f>[1]!s_ipo_listeddate(A5002)</f>
        <v>2024-02-28</v>
      </c>
      <c r="E5002" s="16" t="str">
        <f>[1]!lastradeday_s("000002","")</f>
        <v>2026-06-22</v>
      </c>
      <c r="F5002" s="16" t="str">
        <f>[1]!s_info_industry_csrc2023(A5002,"",3)</f>
        <v>橡胶和塑料制品业</v>
      </c>
      <c r="G5002" s="16" t="str">
        <f>[1]!s_info_industry_csrc2023(A5002,"",1)</f>
        <v>制造业</v>
      </c>
      <c r="H5002" s="16">
        <f>[1]!s_is(A5002,83,"FY","YTD","20251231",1,"",100000000)</f>
        <v>4.3061270183999998</v>
      </c>
      <c r="I5002" s="16">
        <f>[1]!s_is(A5002,83,"FY","YTD","20241231",1,"",100000000)</f>
        <v>4.1157336242999998</v>
      </c>
      <c r="J5002" s="16">
        <f t="shared" si="234"/>
        <v>4.625989227677052E-2</v>
      </c>
      <c r="K5002" s="16">
        <f>[1]!s_is(A5002,61,"FY","YTD","20251231",1,"",100000000)</f>
        <v>0.65983899660000001</v>
      </c>
      <c r="L5002" s="16">
        <f>[1]!s_is(A5002,61,"FY","YTD","20241231",1,"",100000000)</f>
        <v>0.72039183909999993</v>
      </c>
      <c r="M5002" s="16">
        <f t="shared" si="235"/>
        <v>-8.4055425413549684E-2</v>
      </c>
      <c r="N5002" s="16">
        <f>[1]!s_fa_roe(A5002,"20251231")</f>
        <v>7.4226000000000001</v>
      </c>
      <c r="O5002" s="16">
        <f>[1]!s_stmnote_rdexp(A5002,"20251231",1,10000)</f>
        <v>2781.4965469999997</v>
      </c>
      <c r="P5002" s="20">
        <f t="shared" si="236"/>
        <v>6.4593927097707921E-2</v>
      </c>
      <c r="Q5002" s="16">
        <f>[1]!s_margin_tradingbalance(A5002,"",10000)</f>
        <v>23471.9571</v>
      </c>
      <c r="R5002" s="16">
        <f>[1]!s_margin_seclendingbalance(A5002,"",10000)</f>
        <v>49.694400000000002</v>
      </c>
      <c r="S5002" s="17">
        <f>[1]!s_val_ev(A5002,"",100000000)</f>
        <v>61.633041599999999</v>
      </c>
      <c r="T5002" s="17">
        <f>[1]!share_freesharesmv(A5002,"",100000000)</f>
        <v>25.1899594092</v>
      </c>
      <c r="U5002" s="17">
        <f>[1]!s_dq_amount_btin(A5002,E5002,100000000)</f>
        <v>6.9962658600000003</v>
      </c>
      <c r="V5002" s="17">
        <f>[1]!s_dq_turn(A5002,E5002)</f>
        <v>28.896603889490638</v>
      </c>
      <c r="W5002" s="2">
        <f>[1]!s_pq_amount(A5002,"20260101","",100000000)</f>
        <v>228.53331767</v>
      </c>
      <c r="X5002" s="2">
        <f>[1]!s_pq_avgamount(A5002,"20260101","",100000000)</f>
        <v>2.0775756151818183</v>
      </c>
      <c r="Y5002" s="17">
        <f>[1]!s_ipo_dilutedpe(A5002)</f>
        <v>22.81</v>
      </c>
      <c r="Z5002" s="12">
        <f>[1]!s_ipo_collection_total(A5002,100000000)</f>
        <v>4.0861289999999997</v>
      </c>
      <c r="AA5002" s="2">
        <f>[1]!s_val_pe_ttm(A5002,E5002)</f>
        <v>100.69856262207031</v>
      </c>
      <c r="AB5002" s="5">
        <f>[1]!s_info_zjtxornot1(A5002,"")</f>
        <v>1</v>
      </c>
      <c r="AC5002" s="22" t="str">
        <f>[1]!s_info_nature1(A5002,"")</f>
        <v>民营企业</v>
      </c>
      <c r="AD5002" s="6" t="str">
        <f>[1]!s_info_city(A5002)</f>
        <v>南京市</v>
      </c>
      <c r="AE5002" s="6" t="str">
        <f>[1]!s_info_province(A5002)</f>
        <v>江苏省</v>
      </c>
      <c r="AF5002">
        <v>118.767413</v>
      </c>
      <c r="AG5002">
        <v>32.041544000000002</v>
      </c>
    </row>
    <row r="5003" spans="1:33" x14ac:dyDescent="0.3">
      <c r="A5003" s="12" t="s">
        <v>523</v>
      </c>
      <c r="B5003" s="12" t="s">
        <v>524</v>
      </c>
      <c r="C5003" s="16" t="str">
        <f>[1]!s_info_mkt(A5003)</f>
        <v>北证</v>
      </c>
      <c r="D5003" s="16" t="str">
        <f>[1]!s_ipo_listeddate(A5003)</f>
        <v>2022-12-15</v>
      </c>
      <c r="E5003" s="16" t="str">
        <f>[1]!lastradeday_s("000002","")</f>
        <v>2026-06-22</v>
      </c>
      <c r="F5003" s="16" t="str">
        <f>[1]!s_info_industry_csrc2023(A5003,"",3)</f>
        <v>食品制造业</v>
      </c>
      <c r="G5003" s="16" t="str">
        <f>[1]!s_info_industry_csrc2023(A5003,"",1)</f>
        <v>制造业</v>
      </c>
      <c r="H5003" s="16">
        <f>[1]!s_is(A5003,83,"FY","YTD","20251231",1,"",100000000)</f>
        <v>11.585813055499999</v>
      </c>
      <c r="I5003" s="16">
        <f>[1]!s_is(A5003,83,"FY","YTD","20241231",1,"",100000000)</f>
        <v>10.4001319271</v>
      </c>
      <c r="J5003" s="16">
        <f t="shared" si="234"/>
        <v>0.11400635460310138</v>
      </c>
      <c r="K5003" s="16">
        <f>[1]!s_is(A5003,61,"FY","YTD","20251231",1,"",100000000)</f>
        <v>0.39433784450000003</v>
      </c>
      <c r="L5003" s="16">
        <f>[1]!s_is(A5003,61,"FY","YTD","20241231",1,"",100000000)</f>
        <v>0.89313991989999997</v>
      </c>
      <c r="M5003" s="16">
        <f t="shared" si="235"/>
        <v>-0.5584814476278791</v>
      </c>
      <c r="N5003" s="16">
        <f>[1]!s_fa_roe(A5003,"20251231")</f>
        <v>4.6050000000000004</v>
      </c>
      <c r="O5003" s="16">
        <f>[1]!s_stmnote_rdexp(A5003,"20251231",1,10000)</f>
        <v>3079.6555469999998</v>
      </c>
      <c r="P5003" s="20">
        <f t="shared" si="236"/>
        <v>2.6581263932426658E-2</v>
      </c>
      <c r="Q5003" s="16">
        <f>[1]!s_margin_tradingbalance(A5003,"",10000)</f>
        <v>1755.1168</v>
      </c>
      <c r="R5003" s="16">
        <f>[1]!s_margin_seclendingbalance(A5003,"",10000)</f>
        <v>0</v>
      </c>
      <c r="S5003" s="17">
        <f>[1]!s_val_ev(A5003,"",100000000)</f>
        <v>13.630122</v>
      </c>
      <c r="T5003" s="17">
        <f>[1]!share_freesharesmv(A5003,"",100000000)</f>
        <v>6.593067379499999</v>
      </c>
      <c r="U5003" s="17">
        <f>[1]!s_dq_amount_btin(A5003,E5003,100000000)</f>
        <v>0.47603616999999998</v>
      </c>
      <c r="V5003" s="17">
        <f>[1]!s_dq_turn(A5003,E5003)</f>
        <v>3.9438833298820972</v>
      </c>
      <c r="W5003" s="2">
        <f>[1]!s_pq_amount(A5003,"20260101","",100000000)</f>
        <v>26.56883753</v>
      </c>
      <c r="X5003" s="2">
        <f>[1]!s_pq_avgamount(A5003,"20260101","",100000000)</f>
        <v>0.24153488663636363</v>
      </c>
      <c r="Y5003" s="17">
        <f>[1]!s_ipo_dilutedpe(A5003)</f>
        <v>21.22</v>
      </c>
      <c r="Z5003" s="12">
        <f>[1]!s_ipo_collection_total(A5003,100000000)</f>
        <v>1.6392</v>
      </c>
      <c r="AA5003" s="2">
        <f>[1]!s_val_pe_ttm(A5003,E5003)</f>
        <v>70.093666076660156</v>
      </c>
      <c r="AB5003" s="5">
        <f>[1]!s_info_zjtxornot1(A5003,"")</f>
        <v>0</v>
      </c>
      <c r="AC5003" s="22" t="str">
        <f>[1]!s_info_nature1(A5003,"")</f>
        <v>民营企业</v>
      </c>
      <c r="AD5003" s="6" t="str">
        <f>[1]!s_info_city(A5003)</f>
        <v>北京市</v>
      </c>
      <c r="AE5003" s="6" t="str">
        <f>[1]!s_info_province(A5003)</f>
        <v>北京</v>
      </c>
      <c r="AF5003">
        <v>116.40528500000001</v>
      </c>
      <c r="AG5003">
        <v>39.904989</v>
      </c>
    </row>
    <row r="5004" spans="1:33" x14ac:dyDescent="0.3">
      <c r="A5004" s="12" t="s">
        <v>10140</v>
      </c>
      <c r="B5004" s="12" t="s">
        <v>10141</v>
      </c>
      <c r="C5004" s="16" t="str">
        <f>[1]!s_info_mkt(A5004)</f>
        <v>主板</v>
      </c>
      <c r="D5004" s="16" t="str">
        <f>[1]!s_ipo_listeddate(A5004)</f>
        <v>1994-01-06</v>
      </c>
      <c r="E5004" s="16" t="str">
        <f>[1]!lastradeday_s("000002","")</f>
        <v>2026-06-22</v>
      </c>
      <c r="F5004" s="16" t="str">
        <f>[1]!s_info_industry_csrc2023(A5004,"",3)</f>
        <v>酒、饮料和精制茶制造业</v>
      </c>
      <c r="G5004" s="16" t="str">
        <f>[1]!s_info_industry_csrc2023(A5004,"",1)</f>
        <v>制造业</v>
      </c>
      <c r="H5004" s="16">
        <f>[1]!s_is(A5004,83,"FY","YTD","20251231",1,"",100000000)</f>
        <v>387.18257657739997</v>
      </c>
      <c r="I5004" s="16">
        <f>[1]!s_is(A5004,83,"FY","YTD","20241231",1,"",100000000)</f>
        <v>360.10992321459997</v>
      </c>
      <c r="J5004" s="16">
        <f t="shared" si="234"/>
        <v>7.517885961355919E-2</v>
      </c>
      <c r="K5004" s="16">
        <f>[1]!s_is(A5004,61,"FY","YTD","20251231",1,"",100000000)</f>
        <v>122.4632933725</v>
      </c>
      <c r="L5004" s="16">
        <f>[1]!s_is(A5004,61,"FY","YTD","20241231",1,"",100000000)</f>
        <v>122.42884323770001</v>
      </c>
      <c r="M5004" s="16">
        <f t="shared" si="235"/>
        <v>2.8138904108658785E-4</v>
      </c>
      <c r="N5004" s="16">
        <f>[1]!s_fa_roe(A5004,"20251231")</f>
        <v>32.926000000000002</v>
      </c>
      <c r="O5004" s="16">
        <f>[1]!s_stmnote_rdexp(A5004,"20251231",1,10000)</f>
        <v>17428.086128999999</v>
      </c>
      <c r="P5004" s="20">
        <f t="shared" si="236"/>
        <v>4.5012578518021269E-3</v>
      </c>
      <c r="Q5004" s="16">
        <f>[1]!s_margin_tradingbalance(A5004,"",10000)</f>
        <v>149386.1061</v>
      </c>
      <c r="R5004" s="16">
        <f>[1]!s_margin_seclendingbalance(A5004,"",10000)</f>
        <v>1890.3146999999999</v>
      </c>
      <c r="S5004" s="17">
        <f>[1]!s_val_ev(A5004,"",100000000)</f>
        <v>1386.0013526142002</v>
      </c>
      <c r="T5004" s="17">
        <f>[1]!share_freesharesmv(A5004,"",100000000)</f>
        <v>464.33486408610003</v>
      </c>
      <c r="U5004" s="17">
        <f>[1]!s_dq_amount_btin(A5004,E5004,100000000)</f>
        <v>15.642646900000001</v>
      </c>
      <c r="V5004" s="17">
        <f>[1]!s_dq_turn(A5004,E5004)</f>
        <v>1.1420188189748404</v>
      </c>
      <c r="W5004" s="2">
        <f>[1]!s_pq_amount(A5004,"20260101","",100000000)</f>
        <v>1222.4128631200001</v>
      </c>
      <c r="X5004" s="2">
        <f>[1]!s_pq_avgamount(A5004,"20260101","",100000000)</f>
        <v>11.112844210181818</v>
      </c>
      <c r="Y5004" s="17">
        <f>[1]!s_ipo_dilutedpe(A5004)</f>
        <v>12.07</v>
      </c>
      <c r="Z5004" s="12">
        <f>[1]!s_ipo_collection_total(A5004,100000000)</f>
        <v>2.73</v>
      </c>
      <c r="AA5004" s="2">
        <f>[1]!s_val_pe_ttm(A5004,E5004)</f>
        <v>12.621463775634766</v>
      </c>
      <c r="AB5004" s="5">
        <f>[1]!s_info_zjtxornot1(A5004,"")</f>
        <v>0</v>
      </c>
      <c r="AC5004" s="22" t="str">
        <f>[1]!s_info_nature1(A5004,"")</f>
        <v>地方国有企业</v>
      </c>
      <c r="AD5004" s="6" t="str">
        <f>[1]!s_info_city(A5004)</f>
        <v>汾阳市</v>
      </c>
      <c r="AE5004" s="6" t="str">
        <f>[1]!s_info_province(A5004)</f>
        <v>山西省</v>
      </c>
      <c r="AF5004">
        <v>111.74599600000001</v>
      </c>
      <c r="AG5004">
        <v>37.316763999999999</v>
      </c>
    </row>
    <row r="5005" spans="1:33" x14ac:dyDescent="0.3">
      <c r="A5005" s="12" t="s">
        <v>10142</v>
      </c>
      <c r="B5005" s="12" t="s">
        <v>10143</v>
      </c>
      <c r="C5005" s="16" t="str">
        <f>[1]!s_info_mkt(A5005)</f>
        <v>主板</v>
      </c>
      <c r="D5005" s="16" t="str">
        <f>[1]!s_ipo_listeddate(A5005)</f>
        <v>2011-01-18</v>
      </c>
      <c r="E5005" s="16" t="str">
        <f>[1]!lastradeday_s("000002","")</f>
        <v>2026-06-22</v>
      </c>
      <c r="F5005" s="16" t="str">
        <f>[1]!s_info_industry_csrc2023(A5005,"",3)</f>
        <v>金属制品业</v>
      </c>
      <c r="G5005" s="16" t="str">
        <f>[1]!s_info_industry_csrc2023(A5005,"",1)</f>
        <v>制造业</v>
      </c>
      <c r="H5005" s="16">
        <f>[1]!s_is(A5005,83,"FY","YTD","20251231",1,"",100000000)</f>
        <v>29.795050708600002</v>
      </c>
      <c r="I5005" s="16">
        <f>[1]!s_is(A5005,83,"FY","YTD","20241231",1,"",100000000)</f>
        <v>32.2671995018</v>
      </c>
      <c r="J5005" s="16">
        <f t="shared" si="234"/>
        <v>-7.661491642812357E-2</v>
      </c>
      <c r="K5005" s="16">
        <f>[1]!s_is(A5005,61,"FY","YTD","20251231",1,"",100000000)</f>
        <v>-3.8698129592000003</v>
      </c>
      <c r="L5005" s="16">
        <f>[1]!s_is(A5005,61,"FY","YTD","20241231",1,"",100000000)</f>
        <v>0.91288576219999995</v>
      </c>
      <c r="M5005" s="16">
        <f t="shared" si="235"/>
        <v>-5.2390988220409778</v>
      </c>
      <c r="N5005" s="16">
        <f>[1]!s_fa_roe(A5005,"20251231")</f>
        <v>-16.0639</v>
      </c>
      <c r="O5005" s="16">
        <f>[1]!s_stmnote_rdexp(A5005,"20251231",1,10000)</f>
        <v>8945.0729670000001</v>
      </c>
      <c r="P5005" s="20">
        <f t="shared" si="236"/>
        <v>3.0022009542739619E-2</v>
      </c>
      <c r="Q5005" s="16">
        <f>[1]!s_margin_tradingbalance(A5005,"",10000)</f>
        <v>12949.4956</v>
      </c>
      <c r="R5005" s="16">
        <f>[1]!s_margin_seclendingbalance(A5005,"",10000)</f>
        <v>24.847899999999999</v>
      </c>
      <c r="S5005" s="17">
        <f>[1]!s_val_ev(A5005,"",100000000)</f>
        <v>53.521593099999997</v>
      </c>
      <c r="T5005" s="17">
        <f>[1]!share_freesharesmv(A5005,"",100000000)</f>
        <v>26.374501200000001</v>
      </c>
      <c r="U5005" s="17">
        <f>[1]!s_dq_amount_btin(A5005,E5005,100000000)</f>
        <v>0.70505417999999997</v>
      </c>
      <c r="V5005" s="17">
        <f>[1]!s_dq_turn(A5005,E5005)</f>
        <v>1.3424458398642098</v>
      </c>
      <c r="W5005" s="2">
        <f>[1]!s_pq_amount(A5005,"20260101","",100000000)</f>
        <v>247.45871375999999</v>
      </c>
      <c r="X5005" s="2">
        <f>[1]!s_pq_avgamount(A5005,"20260101","",100000000)</f>
        <v>2.2496246705454546</v>
      </c>
      <c r="Y5005" s="17">
        <f>[1]!s_ipo_dilutedpe(A5005)</f>
        <v>59.22</v>
      </c>
      <c r="Z5005" s="12">
        <f>[1]!s_ipo_collection_total(A5005,100000000)</f>
        <v>19.215</v>
      </c>
      <c r="AA5005" s="2">
        <f>[1]!s_val_pe_ttm(A5005,E5005)</f>
        <v>-16.931814193725586</v>
      </c>
      <c r="AB5005" s="5">
        <f>[1]!s_info_zjtxornot1(A5005,"")</f>
        <v>0</v>
      </c>
      <c r="AC5005" s="22" t="str">
        <f>[1]!s_info_nature1(A5005,"")</f>
        <v>地方国有企业</v>
      </c>
      <c r="AD5005" s="6" t="str">
        <f>[1]!s_info_city(A5005)</f>
        <v>常熟市</v>
      </c>
      <c r="AE5005" s="6" t="str">
        <f>[1]!s_info_province(A5005)</f>
        <v>江苏省</v>
      </c>
      <c r="AF5005">
        <v>120.831486</v>
      </c>
      <c r="AG5005">
        <v>31.669446000000001</v>
      </c>
    </row>
    <row r="5006" spans="1:33" x14ac:dyDescent="0.3">
      <c r="A5006" s="12" t="s">
        <v>10144</v>
      </c>
      <c r="B5006" s="12" t="s">
        <v>10145</v>
      </c>
      <c r="C5006" s="16" t="str">
        <f>[1]!s_info_mkt(A5006)</f>
        <v>主板</v>
      </c>
      <c r="D5006" s="16" t="str">
        <f>[1]!s_ipo_listeddate(A5006)</f>
        <v>1998-06-02</v>
      </c>
      <c r="E5006" s="16" t="str">
        <f>[1]!lastradeday_s("000002","")</f>
        <v>2026-06-22</v>
      </c>
      <c r="F5006" s="16" t="str">
        <f>[1]!s_info_industry_csrc2023(A5006,"",3)</f>
        <v>电力、热力生产和供应业</v>
      </c>
      <c r="G5006" s="16" t="str">
        <f>[1]!s_info_industry_csrc2023(A5006,"",1)</f>
        <v>电力、热力、燃气及水生产和供应业</v>
      </c>
      <c r="H5006" s="16">
        <f>[1]!s_is(A5006,83,"FY","YTD","20251231",1,"",100000000)</f>
        <v>16.0727512297</v>
      </c>
      <c r="I5006" s="16">
        <f>[1]!s_is(A5006,83,"FY","YTD","20241231",1,"",100000000)</f>
        <v>17.412081067399999</v>
      </c>
      <c r="J5006" s="16">
        <f t="shared" si="234"/>
        <v>-7.6919572825075888E-2</v>
      </c>
      <c r="K5006" s="16">
        <f>[1]!s_is(A5006,61,"FY","YTD","20251231",1,"",100000000)</f>
        <v>5.2162227136999997</v>
      </c>
      <c r="L5006" s="16">
        <f>[1]!s_is(A5006,61,"FY","YTD","20241231",1,"",100000000)</f>
        <v>6.5114630709000005</v>
      </c>
      <c r="M5006" s="16">
        <f t="shared" si="235"/>
        <v>-0.19891694740441421</v>
      </c>
      <c r="N5006" s="16">
        <f>[1]!s_fa_roe(A5006,"20251231")</f>
        <v>7.5038999999999998</v>
      </c>
      <c r="O5006" s="16">
        <f>[1]!s_stmnote_rdexp(A5006,"20251231",1,10000)</f>
        <v>1895.0991730000001</v>
      </c>
      <c r="P5006" s="20">
        <f t="shared" si="236"/>
        <v>1.1790757823079754E-2</v>
      </c>
      <c r="Q5006" s="16">
        <f>[1]!s_margin_tradingbalance(A5006,"",10000)</f>
        <v>30606.337</v>
      </c>
      <c r="R5006" s="16">
        <f>[1]!s_margin_seclendingbalance(A5006,"",10000)</f>
        <v>185.2833</v>
      </c>
      <c r="S5006" s="17">
        <f>[1]!s_val_ev(A5006,"",100000000)</f>
        <v>105.42598632219999</v>
      </c>
      <c r="T5006" s="17">
        <f>[1]!share_freesharesmv(A5006,"",100000000)</f>
        <v>35.882861930600001</v>
      </c>
      <c r="U5006" s="17">
        <f>[1]!s_dq_amount_btin(A5006,E5006,100000000)</f>
        <v>1.8322358000000001</v>
      </c>
      <c r="V5006" s="17">
        <f>[1]!s_dq_turn(A5006,E5006)</f>
        <v>1.7606275831532259</v>
      </c>
      <c r="W5006" s="2">
        <f>[1]!s_pq_amount(A5006,"20260101","",100000000)</f>
        <v>445.10073928999998</v>
      </c>
      <c r="X5006" s="2">
        <f>[1]!s_pq_avgamount(A5006,"20260101","",100000000)</f>
        <v>4.0463703571818179</v>
      </c>
      <c r="Y5006" s="17">
        <f>[1]!s_ipo_dilutedpe(A5006)</f>
        <v>0</v>
      </c>
      <c r="Z5006" s="12">
        <f>[1]!s_ipo_collection_total(A5006,100000000)</f>
        <v>3.3109999999999999</v>
      </c>
      <c r="AA5006" s="2">
        <f>[1]!s_val_pe_ttm(A5006,E5006)</f>
        <v>22.588787078857422</v>
      </c>
      <c r="AB5006" s="5">
        <f>[1]!s_info_zjtxornot1(A5006,"")</f>
        <v>0</v>
      </c>
      <c r="AC5006" s="22" t="str">
        <f>[1]!s_info_nature1(A5006,"")</f>
        <v>地方国有企业</v>
      </c>
      <c r="AD5006" s="6" t="str">
        <f>[1]!s_info_city(A5006)</f>
        <v>福州市</v>
      </c>
      <c r="AE5006" s="6" t="str">
        <f>[1]!s_info_province(A5006)</f>
        <v>福建省</v>
      </c>
      <c r="AF5006">
        <v>119.30623900000001</v>
      </c>
      <c r="AG5006">
        <v>26.075302000000001</v>
      </c>
    </row>
    <row r="5007" spans="1:33" x14ac:dyDescent="0.3">
      <c r="A5007" s="12" t="s">
        <v>521</v>
      </c>
      <c r="B5007" s="12" t="s">
        <v>522</v>
      </c>
      <c r="C5007" s="16" t="str">
        <f>[1]!s_info_mkt(A5007)</f>
        <v>北证</v>
      </c>
      <c r="D5007" s="16" t="str">
        <f>[1]!s_ipo_listeddate(A5007)</f>
        <v>2022-10-27</v>
      </c>
      <c r="E5007" s="16" t="str">
        <f>[1]!lastradeday_s("000002","")</f>
        <v>2026-06-22</v>
      </c>
      <c r="F5007" s="16" t="str">
        <f>[1]!s_info_industry_csrc2023(A5007,"",3)</f>
        <v>化学原料和化学制品制造业</v>
      </c>
      <c r="G5007" s="16" t="str">
        <f>[1]!s_info_industry_csrc2023(A5007,"",1)</f>
        <v>制造业</v>
      </c>
      <c r="H5007" s="16">
        <f>[1]!s_is(A5007,83,"FY","YTD","20251231",1,"",100000000)</f>
        <v>3.6863026816000004</v>
      </c>
      <c r="I5007" s="16">
        <f>[1]!s_is(A5007,83,"FY","YTD","20241231",1,"",100000000)</f>
        <v>3.8041300175999999</v>
      </c>
      <c r="J5007" s="16">
        <f t="shared" si="234"/>
        <v>-3.0973530203979749E-2</v>
      </c>
      <c r="K5007" s="16">
        <f>[1]!s_is(A5007,61,"FY","YTD","20251231",1,"",100000000)</f>
        <v>0.17920203570000001</v>
      </c>
      <c r="L5007" s="16">
        <f>[1]!s_is(A5007,61,"FY","YTD","20241231",1,"",100000000)</f>
        <v>0.23150877680000001</v>
      </c>
      <c r="M5007" s="16">
        <f t="shared" si="235"/>
        <v>-0.2259384798408213</v>
      </c>
      <c r="N5007" s="16">
        <f>[1]!s_fa_roe(A5007,"20251231")</f>
        <v>4.6116999999999999</v>
      </c>
      <c r="O5007" s="16">
        <f>[1]!s_stmnote_rdexp(A5007,"20251231",1,10000)</f>
        <v>1698.034977</v>
      </c>
      <c r="P5007" s="20">
        <f t="shared" si="236"/>
        <v>4.6063362769304284E-2</v>
      </c>
      <c r="Q5007" s="16">
        <f>[1]!s_margin_tradingbalance(A5007,"",10000)</f>
        <v>448.13659999999999</v>
      </c>
      <c r="R5007" s="16">
        <f>[1]!s_margin_seclendingbalance(A5007,"",10000)</f>
        <v>0</v>
      </c>
      <c r="S5007" s="17">
        <f>[1]!s_val_ev(A5007,"",100000000)</f>
        <v>8.1057644999999994</v>
      </c>
      <c r="T5007" s="17">
        <f>[1]!share_freesharesmv(A5007,"",100000000)</f>
        <v>3.9864132450000005</v>
      </c>
      <c r="U5007" s="17">
        <f>[1]!s_dq_amount_btin(A5007,E5007,100000000)</f>
        <v>8.1187259999999997E-2</v>
      </c>
      <c r="V5007" s="17">
        <f>[1]!s_dq_turn(A5007,E5007)</f>
        <v>1.3235390362116597</v>
      </c>
      <c r="W5007" s="2">
        <f>[1]!s_pq_amount(A5007,"20260101","",100000000)</f>
        <v>12.73051304</v>
      </c>
      <c r="X5007" s="2">
        <f>[1]!s_pq_avgamount(A5007,"20260101","",100000000)</f>
        <v>0.11573193672727272</v>
      </c>
      <c r="Y5007" s="17">
        <f>[1]!s_ipo_dilutedpe(A5007)</f>
        <v>22.29</v>
      </c>
      <c r="Z5007" s="12">
        <f>[1]!s_ipo_collection_total(A5007,100000000)</f>
        <v>1.48284773</v>
      </c>
      <c r="AA5007" s="2">
        <f>[1]!s_val_pe_ttm(A5007,E5007)</f>
        <v>40.990066528320313</v>
      </c>
      <c r="AB5007" s="5">
        <f>[1]!s_info_zjtxornot1(A5007,"")</f>
        <v>1</v>
      </c>
      <c r="AC5007" s="22" t="str">
        <f>[1]!s_info_nature1(A5007,"")</f>
        <v>民营企业</v>
      </c>
      <c r="AD5007" s="6" t="str">
        <f>[1]!s_info_city(A5007)</f>
        <v>台州市</v>
      </c>
      <c r="AE5007" s="6" t="str">
        <f>[1]!s_info_province(A5007)</f>
        <v>浙江省</v>
      </c>
      <c r="AF5007">
        <v>121.42859900000001</v>
      </c>
      <c r="AG5007">
        <v>28.661377999999999</v>
      </c>
    </row>
    <row r="5008" spans="1:33" x14ac:dyDescent="0.3">
      <c r="A5008" s="12" t="s">
        <v>10146</v>
      </c>
      <c r="B5008" s="12" t="s">
        <v>10147</v>
      </c>
      <c r="C5008" s="16" t="str">
        <f>[1]!s_info_mkt(A5008)</f>
        <v>主板</v>
      </c>
      <c r="D5008" s="16" t="str">
        <f>[1]!s_ipo_listeddate(A5008)</f>
        <v>1996-11-08</v>
      </c>
      <c r="E5008" s="16" t="str">
        <f>[1]!lastradeday_s("000002","")</f>
        <v>2026-06-22</v>
      </c>
      <c r="F5008" s="16" t="str">
        <f>[1]!s_info_industry_csrc2023(A5008,"",3)</f>
        <v>房地产业</v>
      </c>
      <c r="G5008" s="16" t="str">
        <f>[1]!s_info_industry_csrc2023(A5008,"",1)</f>
        <v>房地产业</v>
      </c>
      <c r="H5008" s="16">
        <f>[1]!s_is(A5008,83,"FY","YTD","20251231",1,"",100000000)</f>
        <v>9.1867634341999995</v>
      </c>
      <c r="I5008" s="16">
        <f>[1]!s_is(A5008,83,"FY","YTD","20241231",1,"",100000000)</f>
        <v>11.8298134083</v>
      </c>
      <c r="J5008" s="16">
        <f t="shared" si="234"/>
        <v>-0.22342279483847061</v>
      </c>
      <c r="K5008" s="16">
        <f>[1]!s_is(A5008,61,"FY","YTD","20251231",1,"",100000000)</f>
        <v>-5.5271543685000006</v>
      </c>
      <c r="L5008" s="16">
        <f>[1]!s_is(A5008,61,"FY","YTD","20241231",1,"",100000000)</f>
        <v>0.1254988963</v>
      </c>
      <c r="M5008" s="16">
        <f t="shared" si="235"/>
        <v>-45.041457984519347</v>
      </c>
      <c r="N5008" s="16">
        <f>[1]!s_fa_roe(A5008,"20251231")</f>
        <v>-12.0921</v>
      </c>
      <c r="O5008" s="16">
        <f>[1]!s_stmnote_rdexp(A5008,"20251231",1,10000)</f>
        <v>0</v>
      </c>
      <c r="P5008" s="20">
        <f t="shared" si="236"/>
        <v>0</v>
      </c>
      <c r="Q5008" s="16">
        <f>[1]!s_margin_tradingbalance(A5008,"",10000)</f>
        <v>57366.585299999999</v>
      </c>
      <c r="R5008" s="16">
        <f>[1]!s_margin_seclendingbalance(A5008,"",10000)</f>
        <v>307.63200000000001</v>
      </c>
      <c r="S5008" s="17">
        <f>[1]!s_val_ev(A5008,"",100000000)</f>
        <v>140.26390390099999</v>
      </c>
      <c r="T5008" s="17">
        <f>[1]!share_freesharesmv(A5008,"",100000000)</f>
        <v>82.539454184000007</v>
      </c>
      <c r="U5008" s="17">
        <f>[1]!s_dq_amount_btin(A5008,E5008,100000000)</f>
        <v>5.1739277299999999</v>
      </c>
      <c r="V5008" s="17">
        <f>[1]!s_dq_turn(A5008,E5008)</f>
        <v>3.7848624570916076</v>
      </c>
      <c r="W5008" s="2">
        <f>[1]!s_pq_amount(A5008,"20260101","",100000000)</f>
        <v>709.27813875000004</v>
      </c>
      <c r="X5008" s="2">
        <f>[1]!s_pq_avgamount(A5008,"20260101","",100000000)</f>
        <v>6.4479830795454554</v>
      </c>
      <c r="Y5008" s="17">
        <f>[1]!s_ipo_dilutedpe(A5008)</f>
        <v>0</v>
      </c>
      <c r="Z5008" s="12">
        <f>[1]!s_ipo_collection_total(A5008,100000000)</f>
        <v>0.80400000000000005</v>
      </c>
      <c r="AA5008" s="2">
        <f>[1]!s_val_pe_ttm(A5008,E5008)</f>
        <v>-24.548707962036133</v>
      </c>
      <c r="AB5008" s="5">
        <f>[1]!s_info_zjtxornot1(A5008,"")</f>
        <v>0</v>
      </c>
      <c r="AC5008" s="22" t="str">
        <f>[1]!s_info_nature1(A5008,"")</f>
        <v>地方国有企业</v>
      </c>
      <c r="AD5008" s="6" t="str">
        <f>[1]!s_info_city(A5008)</f>
        <v>拉萨市</v>
      </c>
      <c r="AE5008" s="6" t="str">
        <f>[1]!s_info_province(A5008)</f>
        <v>西藏自治区</v>
      </c>
      <c r="AF5008">
        <v>91.132211999999996</v>
      </c>
      <c r="AG5008">
        <v>29.660361000000002</v>
      </c>
    </row>
    <row r="5009" spans="1:33" x14ac:dyDescent="0.3">
      <c r="A5009" s="12" t="s">
        <v>10148</v>
      </c>
      <c r="B5009" s="12" t="s">
        <v>10149</v>
      </c>
      <c r="C5009" s="16" t="str">
        <f>[1]!s_info_mkt(A5009)</f>
        <v>主板</v>
      </c>
      <c r="D5009" s="16" t="str">
        <f>[1]!s_ipo_listeddate(A5009)</f>
        <v>2001-05-31</v>
      </c>
      <c r="E5009" s="16" t="str">
        <f>[1]!lastradeday_s("000002","")</f>
        <v>2026-06-22</v>
      </c>
      <c r="F5009" s="16" t="str">
        <f>[1]!s_info_industry_csrc2023(A5009,"",3)</f>
        <v>煤炭开采和洗选业</v>
      </c>
      <c r="G5009" s="16" t="str">
        <f>[1]!s_info_industry_csrc2023(A5009,"",1)</f>
        <v>采矿业</v>
      </c>
      <c r="H5009" s="16">
        <f>[1]!s_is(A5009,83,"FY","YTD","20251231",1,"",100000000)</f>
        <v>97.615269129500007</v>
      </c>
      <c r="I5009" s="16">
        <f>[1]!s_is(A5009,83,"FY","YTD","20241231",1,"",100000000)</f>
        <v>88.997349116100011</v>
      </c>
      <c r="J5009" s="16">
        <f t="shared" si="234"/>
        <v>9.6833446153071767E-2</v>
      </c>
      <c r="K5009" s="16">
        <f>[1]!s_is(A5009,61,"FY","YTD","20251231",1,"",100000000)</f>
        <v>3.2949911995999996</v>
      </c>
      <c r="L5009" s="16">
        <f>[1]!s_is(A5009,61,"FY","YTD","20241231",1,"",100000000)</f>
        <v>1.0415939237</v>
      </c>
      <c r="M5009" s="16">
        <f t="shared" si="235"/>
        <v>2.1634124629830533</v>
      </c>
      <c r="N5009" s="16">
        <f>[1]!s_fa_roe(A5009,"20251231")</f>
        <v>3.1295999999999999</v>
      </c>
      <c r="O5009" s="16">
        <f>[1]!s_stmnote_rdexp(A5009,"20251231",1,10000)</f>
        <v>29770.718341000003</v>
      </c>
      <c r="P5009" s="20">
        <f t="shared" si="236"/>
        <v>3.0498013893200532E-2</v>
      </c>
      <c r="Q5009" s="16">
        <f>[1]!s_margin_tradingbalance(A5009,"",10000)</f>
        <v>51148.138099999996</v>
      </c>
      <c r="R5009" s="16">
        <f>[1]!s_margin_seclendingbalance(A5009,"",10000)</f>
        <v>43.019500000000001</v>
      </c>
      <c r="S5009" s="17">
        <f>[1]!s_val_ev(A5009,"",100000000)</f>
        <v>108.61921963639999</v>
      </c>
      <c r="T5009" s="17">
        <f>[1]!share_freesharesmv(A5009,"",100000000)</f>
        <v>50.559594382</v>
      </c>
      <c r="U5009" s="17">
        <f>[1]!s_dq_amount_btin(A5009,E5009,100000000)</f>
        <v>1.78358452</v>
      </c>
      <c r="V5009" s="17">
        <f>[1]!s_dq_turn(A5009,E5009)</f>
        <v>1.6917985113052547</v>
      </c>
      <c r="W5009" s="2">
        <f>[1]!s_pq_amount(A5009,"20260101","",100000000)</f>
        <v>262.10597658</v>
      </c>
      <c r="X5009" s="2">
        <f>[1]!s_pq_avgamount(A5009,"20260101","",100000000)</f>
        <v>2.3827816052727275</v>
      </c>
      <c r="Y5009" s="17">
        <f>[1]!s_ipo_dilutedpe(A5009)</f>
        <v>0</v>
      </c>
      <c r="Z5009" s="12">
        <f>[1]!s_ipo_collection_total(A5009,100000000)</f>
        <v>7.2</v>
      </c>
      <c r="AA5009" s="2">
        <f>[1]!s_val_pe_ttm(A5009,E5009)</f>
        <v>22.657533645629883</v>
      </c>
      <c r="AB5009" s="5">
        <f>[1]!s_info_zjtxornot1(A5009,"")</f>
        <v>0</v>
      </c>
      <c r="AC5009" s="22" t="str">
        <f>[1]!s_info_nature1(A5009,"")</f>
        <v>地方国有企业</v>
      </c>
      <c r="AD5009" s="6" t="str">
        <f>[1]!s_info_city(A5009)</f>
        <v>盘州市</v>
      </c>
      <c r="AE5009" s="6" t="str">
        <f>[1]!s_info_province(A5009)</f>
        <v>贵州省</v>
      </c>
      <c r="AF5009">
        <v>104.66691299999999</v>
      </c>
      <c r="AG5009">
        <v>25.772838</v>
      </c>
    </row>
    <row r="5010" spans="1:33" x14ac:dyDescent="0.3">
      <c r="A5010" s="12" t="s">
        <v>10150</v>
      </c>
      <c r="B5010" s="12" t="s">
        <v>10151</v>
      </c>
      <c r="C5010" s="16" t="str">
        <f>[1]!s_info_mkt(A5010)</f>
        <v>创业板</v>
      </c>
      <c r="D5010" s="16" t="str">
        <f>[1]!s_ipo_listeddate(A5010)</f>
        <v>2016-11-17</v>
      </c>
      <c r="E5010" s="16" t="str">
        <f>[1]!lastradeday_s("000002","")</f>
        <v>2026-06-22</v>
      </c>
      <c r="F5010" s="16" t="str">
        <f>[1]!s_info_industry_csrc2023(A5010,"",3)</f>
        <v>软件和信息技术服务业</v>
      </c>
      <c r="G5010" s="16" t="str">
        <f>[1]!s_info_industry_csrc2023(A5010,"",1)</f>
        <v>信息传输、软件和信息技术服务业</v>
      </c>
      <c r="H5010" s="16">
        <f>[1]!s_is(A5010,83,"FY","YTD","20251231",1,"",100000000)</f>
        <v>1.1208482112</v>
      </c>
      <c r="I5010" s="16">
        <f>[1]!s_is(A5010,83,"FY","YTD","20241231",1,"",100000000)</f>
        <v>0.89833754569999991</v>
      </c>
      <c r="J5010" s="16">
        <f t="shared" si="234"/>
        <v>0.24769160163133996</v>
      </c>
      <c r="K5010" s="16">
        <f>[1]!s_is(A5010,61,"FY","YTD","20251231",1,"",100000000)</f>
        <v>-0.1528729123</v>
      </c>
      <c r="L5010" s="16">
        <f>[1]!s_is(A5010,61,"FY","YTD","20241231",1,"",100000000)</f>
        <v>-0.2119328228</v>
      </c>
      <c r="M5010" s="16">
        <f t="shared" si="235"/>
        <v>0.27867278753576818</v>
      </c>
      <c r="N5010" s="16">
        <f>[1]!s_fa_roe(A5010,"20251231")</f>
        <v>-2.5629</v>
      </c>
      <c r="O5010" s="16">
        <f>[1]!s_stmnote_rdexp(A5010,"20251231",1,10000)</f>
        <v>1395.293846</v>
      </c>
      <c r="P5010" s="20">
        <f t="shared" si="236"/>
        <v>0.12448553087363844</v>
      </c>
      <c r="Q5010" s="16">
        <f>[1]!s_margin_tradingbalance(A5010,"",10000)</f>
        <v>16315.9496</v>
      </c>
      <c r="R5010" s="16">
        <f>[1]!s_margin_seclendingbalance(A5010,"",10000)</f>
        <v>0.16500000000000001</v>
      </c>
      <c r="S5010" s="17">
        <f>[1]!s_val_ev(A5010,"",100000000)</f>
        <v>50.134898579999998</v>
      </c>
      <c r="T5010" s="17">
        <f>[1]!share_freesharesmv(A5010,"",100000000)</f>
        <v>21.731654841599997</v>
      </c>
      <c r="U5010" s="17">
        <f>[1]!s_dq_amount_btin(A5010,E5010,100000000)</f>
        <v>5.3609324300000001</v>
      </c>
      <c r="V5010" s="17">
        <f>[1]!s_dq_turn(A5010,E5010)</f>
        <v>15.995159728936789</v>
      </c>
      <c r="W5010" s="2">
        <f>[1]!s_pq_amount(A5010,"20260101","",100000000)</f>
        <v>279.07505584</v>
      </c>
      <c r="X5010" s="2">
        <f>[1]!s_pq_avgamount(A5010,"20260101","",100000000)</f>
        <v>2.5603216132110092</v>
      </c>
      <c r="Y5010" s="17">
        <f>[1]!s_ipo_dilutedpe(A5010)</f>
        <v>22.99</v>
      </c>
      <c r="Z5010" s="12">
        <f>[1]!s_ipo_collection_total(A5010,100000000)</f>
        <v>3.6554000000000002</v>
      </c>
      <c r="AA5010" s="2">
        <f>[1]!s_val_pe_ttm(A5010,E5010)</f>
        <v>-257.3912353515625</v>
      </c>
      <c r="AB5010" s="5">
        <f>[1]!s_info_zjtxornot1(A5010,"")</f>
        <v>0</v>
      </c>
      <c r="AC5010" s="22" t="str">
        <f>[1]!s_info_nature1(A5010,"")</f>
        <v>民营企业</v>
      </c>
      <c r="AD5010" s="6" t="str">
        <f>[1]!s_info_city(A5010)</f>
        <v>珠海市</v>
      </c>
      <c r="AE5010" s="6" t="str">
        <f>[1]!s_info_province(A5010)</f>
        <v>广东省</v>
      </c>
      <c r="AF5010">
        <v>113.552724</v>
      </c>
      <c r="AG5010">
        <v>22.255898999999999</v>
      </c>
    </row>
    <row r="5011" spans="1:33" x14ac:dyDescent="0.3">
      <c r="A5011" s="12" t="s">
        <v>10152</v>
      </c>
      <c r="B5011" s="12" t="s">
        <v>10153</v>
      </c>
      <c r="C5011" s="16" t="str">
        <f>[1]!s_info_mkt(A5011)</f>
        <v>主板</v>
      </c>
      <c r="D5011" s="16" t="str">
        <f>[1]!s_ipo_listeddate(A5011)</f>
        <v>2011-01-18</v>
      </c>
      <c r="E5011" s="16" t="str">
        <f>[1]!lastradeday_s("000002","")</f>
        <v>2026-06-22</v>
      </c>
      <c r="F5011" s="16" t="str">
        <f>[1]!s_info_industry_csrc2023(A5011,"",3)</f>
        <v>化学原料和化学制品制造业</v>
      </c>
      <c r="G5011" s="16" t="str">
        <f>[1]!s_info_industry_csrc2023(A5011,"",1)</f>
        <v>制造业</v>
      </c>
      <c r="H5011" s="16">
        <f>[1]!s_is(A5011,83,"FY","YTD","20251231",1,"",100000000)</f>
        <v>213.998789128</v>
      </c>
      <c r="I5011" s="16">
        <f>[1]!s_is(A5011,83,"FY","YTD","20241231",1,"",100000000)</f>
        <v>203.81182514860001</v>
      </c>
      <c r="J5011" s="16">
        <f t="shared" si="234"/>
        <v>4.998220280875576E-2</v>
      </c>
      <c r="K5011" s="16">
        <f>[1]!s_is(A5011,61,"FY","YTD","20251231",1,"",100000000)</f>
        <v>8.2707935588999995</v>
      </c>
      <c r="L5011" s="16">
        <f>[1]!s_is(A5011,61,"FY","YTD","20241231",1,"",100000000)</f>
        <v>8.0446731648000007</v>
      </c>
      <c r="M5011" s="16">
        <f t="shared" si="235"/>
        <v>2.8108089597648725E-2</v>
      </c>
      <c r="N5011" s="16">
        <f>[1]!s_fa_roe(A5011,"20251231")</f>
        <v>9.0802999999999994</v>
      </c>
      <c r="O5011" s="16">
        <f>[1]!s_stmnote_rdexp(A5011,"20251231",1,10000)</f>
        <v>35569.905470999998</v>
      </c>
      <c r="P5011" s="20">
        <f t="shared" si="236"/>
        <v>1.6621545204035908E-2</v>
      </c>
      <c r="Q5011" s="16">
        <f>[1]!s_margin_tradingbalance(A5011,"",10000)</f>
        <v>57315.126600000003</v>
      </c>
      <c r="R5011" s="16">
        <f>[1]!s_margin_seclendingbalance(A5011,"",10000)</f>
        <v>31.143999999999998</v>
      </c>
      <c r="S5011" s="17">
        <f>[1]!s_val_ev(A5011,"",100000000)</f>
        <v>152.17319401199998</v>
      </c>
      <c r="T5011" s="17">
        <f>[1]!share_freesharesmv(A5011,"",100000000)</f>
        <v>95.823930888000007</v>
      </c>
      <c r="U5011" s="17">
        <f>[1]!s_dq_amount_btin(A5011,E5011,100000000)</f>
        <v>3.6118836600000002</v>
      </c>
      <c r="V5011" s="17">
        <f>[1]!s_dq_turn(A5011,E5011)</f>
        <v>3.3542576796951096</v>
      </c>
      <c r="W5011" s="2">
        <f>[1]!s_pq_amount(A5011,"20260101","",100000000)</f>
        <v>466.39716736999998</v>
      </c>
      <c r="X5011" s="2">
        <f>[1]!s_pq_avgamount(A5011,"20260101","",100000000)</f>
        <v>4.2399742488181822</v>
      </c>
      <c r="Y5011" s="17">
        <f>[1]!s_ipo_dilutedpe(A5011)</f>
        <v>76.13</v>
      </c>
      <c r="Z5011" s="12">
        <f>[1]!s_ipo_collection_total(A5011,100000000)</f>
        <v>14.2296</v>
      </c>
      <c r="AA5011" s="2">
        <f>[1]!s_val_pe_ttm(A5011,E5011)</f>
        <v>17.354026794433594</v>
      </c>
      <c r="AB5011" s="5">
        <f>[1]!s_info_zjtxornot1(A5011,"")</f>
        <v>0</v>
      </c>
      <c r="AC5011" s="22" t="str">
        <f>[1]!s_info_nature1(A5011,"")</f>
        <v>民营企业</v>
      </c>
      <c r="AD5011" s="6" t="str">
        <f>[1]!s_info_city(A5011)</f>
        <v>成都市</v>
      </c>
      <c r="AE5011" s="6" t="str">
        <f>[1]!s_info_province(A5011)</f>
        <v>四川省</v>
      </c>
      <c r="AF5011">
        <v>104.065735</v>
      </c>
      <c r="AG5011">
        <v>30.659462000000001</v>
      </c>
    </row>
    <row r="5012" spans="1:33" x14ac:dyDescent="0.3">
      <c r="A5012" s="12" t="s">
        <v>527</v>
      </c>
      <c r="B5012" s="12" t="s">
        <v>528</v>
      </c>
      <c r="C5012" s="16" t="str">
        <f>[1]!s_info_mkt(A5012)</f>
        <v>北证</v>
      </c>
      <c r="D5012" s="16" t="str">
        <f>[1]!s_ipo_listeddate(A5012)</f>
        <v>2024-01-26</v>
      </c>
      <c r="E5012" s="16" t="str">
        <f>[1]!lastradeday_s("000002","")</f>
        <v>2026-06-22</v>
      </c>
      <c r="F5012" s="16" t="str">
        <f>[1]!s_info_industry_csrc2023(A5012,"",3)</f>
        <v>电气机械和器材制造业</v>
      </c>
      <c r="G5012" s="16" t="str">
        <f>[1]!s_info_industry_csrc2023(A5012,"",1)</f>
        <v>制造业</v>
      </c>
      <c r="H5012" s="16">
        <f>[1]!s_is(A5012,83,"FY","YTD","20251231",1,"",100000000)</f>
        <v>5.8678855046000002</v>
      </c>
      <c r="I5012" s="16">
        <f>[1]!s_is(A5012,83,"FY","YTD","20241231",1,"",100000000)</f>
        <v>6.2954722250000001</v>
      </c>
      <c r="J5012" s="16">
        <f t="shared" si="234"/>
        <v>-6.7919721526529364E-2</v>
      </c>
      <c r="K5012" s="16">
        <f>[1]!s_is(A5012,61,"FY","YTD","20251231",1,"",100000000)</f>
        <v>0.1099378481</v>
      </c>
      <c r="L5012" s="16">
        <f>[1]!s_is(A5012,61,"FY","YTD","20241231",1,"",100000000)</f>
        <v>0.42462092470000001</v>
      </c>
      <c r="M5012" s="16">
        <f t="shared" si="235"/>
        <v>-0.74109177926718406</v>
      </c>
      <c r="N5012" s="16">
        <f>[1]!s_fa_roe(A5012,"20251231")</f>
        <v>1.9311</v>
      </c>
      <c r="O5012" s="16">
        <f>[1]!s_stmnote_rdexp(A5012,"20251231",1,10000)</f>
        <v>2963.83889</v>
      </c>
      <c r="P5012" s="20">
        <f t="shared" si="236"/>
        <v>5.0509487406946905E-2</v>
      </c>
      <c r="Q5012" s="16">
        <f>[1]!s_margin_tradingbalance(A5012,"",10000)</f>
        <v>2145.8357000000001</v>
      </c>
      <c r="R5012" s="16">
        <f>[1]!s_margin_seclendingbalance(A5012,"",10000)</f>
        <v>0</v>
      </c>
      <c r="S5012" s="17">
        <f>[1]!s_val_ev(A5012,"",100000000)</f>
        <v>11.6730375</v>
      </c>
      <c r="T5012" s="17">
        <f>[1]!share_freesharesmv(A5012,"",100000000)</f>
        <v>7.0999841474999998</v>
      </c>
      <c r="U5012" s="17">
        <f>[1]!s_dq_amount_btin(A5012,E5012,100000000)</f>
        <v>0.16309188999999999</v>
      </c>
      <c r="V5012" s="17">
        <f>[1]!s_dq_turn(A5012,E5012)</f>
        <v>1.6503730192061663</v>
      </c>
      <c r="W5012" s="2">
        <f>[1]!s_pq_amount(A5012,"20260101","",100000000)</f>
        <v>52.756088939999998</v>
      </c>
      <c r="X5012" s="2">
        <f>[1]!s_pq_avgamount(A5012,"20260101","",100000000)</f>
        <v>0.4796008085454545</v>
      </c>
      <c r="Y5012" s="17">
        <f>[1]!s_ipo_dilutedpe(A5012)</f>
        <v>30.56</v>
      </c>
      <c r="Z5012" s="12">
        <f>[1]!s_ipo_collection_total(A5012,100000000)</f>
        <v>1.7192499999999999</v>
      </c>
      <c r="AA5012" s="2">
        <f>[1]!s_val_pe_ttm(A5012,E5012)</f>
        <v>118.28913879394531</v>
      </c>
      <c r="AB5012" s="5">
        <f>[1]!s_info_zjtxornot1(A5012,"")</f>
        <v>1</v>
      </c>
      <c r="AC5012" s="22" t="str">
        <f>[1]!s_info_nature1(A5012,"")</f>
        <v>民营企业</v>
      </c>
      <c r="AD5012" s="6" t="str">
        <f>[1]!s_info_city(A5012)</f>
        <v>许昌市</v>
      </c>
      <c r="AE5012" s="6" t="str">
        <f>[1]!s_info_province(A5012)</f>
        <v>河南省</v>
      </c>
      <c r="AF5012">
        <v>113.826063</v>
      </c>
      <c r="AG5012">
        <v>34.022956000000001</v>
      </c>
    </row>
    <row r="5013" spans="1:33" x14ac:dyDescent="0.3">
      <c r="A5013" s="12" t="s">
        <v>10154</v>
      </c>
      <c r="B5013" s="12" t="s">
        <v>10155</v>
      </c>
      <c r="C5013" s="16" t="str">
        <f>[1]!s_info_mkt(A5013)</f>
        <v>主板</v>
      </c>
      <c r="D5013" s="16" t="str">
        <f>[1]!s_ipo_listeddate(A5013)</f>
        <v>1998-06-26</v>
      </c>
      <c r="E5013" s="16" t="str">
        <f>[1]!lastradeday_s("000002","")</f>
        <v>2026-06-22</v>
      </c>
      <c r="F5013" s="16" t="str">
        <f>[1]!s_info_industry_csrc2023(A5013,"",3)</f>
        <v>专用设备制造业</v>
      </c>
      <c r="G5013" s="16" t="str">
        <f>[1]!s_info_industry_csrc2023(A5013,"",1)</f>
        <v>制造业</v>
      </c>
      <c r="H5013" s="16">
        <f>[1]!s_is(A5013,83,"FY","YTD","20251231",1,"",100000000)</f>
        <v>70.975359480699993</v>
      </c>
      <c r="I5013" s="16">
        <f>[1]!s_is(A5013,83,"FY","YTD","20241231",1,"",100000000)</f>
        <v>87.228857305000005</v>
      </c>
      <c r="J5013" s="16">
        <f t="shared" si="234"/>
        <v>-0.18633166049016159</v>
      </c>
      <c r="K5013" s="16">
        <f>[1]!s_is(A5013,61,"FY","YTD","20251231",1,"",100000000)</f>
        <v>1.9763476191999998</v>
      </c>
      <c r="L5013" s="16">
        <f>[1]!s_is(A5013,61,"FY","YTD","20241231",1,"",100000000)</f>
        <v>4.2878989647000001</v>
      </c>
      <c r="M5013" s="16">
        <f t="shared" si="235"/>
        <v>-0.53908717638400006</v>
      </c>
      <c r="N5013" s="16">
        <f>[1]!s_fa_roe(A5013,"20251231")</f>
        <v>4.8118999999999996</v>
      </c>
      <c r="O5013" s="16">
        <f>[1]!s_stmnote_rdexp(A5013,"20251231",1,10000)</f>
        <v>39329.756955000004</v>
      </c>
      <c r="P5013" s="20">
        <f t="shared" si="236"/>
        <v>5.5413255026478259E-2</v>
      </c>
      <c r="Q5013" s="16">
        <f>[1]!s_margin_tradingbalance(A5013,"",10000)</f>
        <v>43717.936900000001</v>
      </c>
      <c r="R5013" s="16">
        <f>[1]!s_margin_seclendingbalance(A5013,"",10000)</f>
        <v>0</v>
      </c>
      <c r="S5013" s="17">
        <f>[1]!s_val_ev(A5013,"",100000000)</f>
        <v>51.387169184999998</v>
      </c>
      <c r="T5013" s="17">
        <f>[1]!share_freesharesmv(A5013,"",100000000)</f>
        <v>38.551794187500001</v>
      </c>
      <c r="U5013" s="17">
        <f>[1]!s_dq_amount_btin(A5013,E5013,100000000)</f>
        <v>1.4199232100000001</v>
      </c>
      <c r="V5013" s="17">
        <f>[1]!s_dq_turn(A5013,E5013)</f>
        <v>2.8441872604662746</v>
      </c>
      <c r="W5013" s="2">
        <f>[1]!s_pq_amount(A5013,"20260101","",100000000)</f>
        <v>369.03987193</v>
      </c>
      <c r="X5013" s="2">
        <f>[1]!s_pq_avgamount(A5013,"20260101","",100000000)</f>
        <v>3.3856868984403672</v>
      </c>
      <c r="Y5013" s="17">
        <f>[1]!s_ipo_dilutedpe(A5013)</f>
        <v>0</v>
      </c>
      <c r="Z5013" s="12">
        <f>[1]!s_ipo_collection_total(A5013,100000000)</f>
        <v>4.202</v>
      </c>
      <c r="AA5013" s="2">
        <f>[1]!s_val_pe_ttm(A5013,E5013)</f>
        <v>40.777988433837891</v>
      </c>
      <c r="AB5013" s="5">
        <f>[1]!s_info_zjtxornot1(A5013,"")</f>
        <v>1</v>
      </c>
      <c r="AC5013" s="22" t="str">
        <f>[1]!s_info_nature1(A5013,"")</f>
        <v>民营企业</v>
      </c>
      <c r="AD5013" s="6" t="str">
        <f>[1]!s_info_city(A5013)</f>
        <v>京山市</v>
      </c>
      <c r="AE5013" s="6" t="str">
        <f>[1]!s_info_province(A5013)</f>
        <v>湖北省</v>
      </c>
      <c r="AF5013">
        <v>113.112261</v>
      </c>
      <c r="AG5013">
        <v>31.085751999999999</v>
      </c>
    </row>
    <row r="5014" spans="1:33" x14ac:dyDescent="0.3">
      <c r="A5014" s="12" t="s">
        <v>525</v>
      </c>
      <c r="B5014" s="12" t="s">
        <v>526</v>
      </c>
      <c r="C5014" s="16" t="str">
        <f>[1]!s_info_mkt(A5014)</f>
        <v>北证</v>
      </c>
      <c r="D5014" s="16" t="str">
        <f>[1]!s_ipo_listeddate(A5014)</f>
        <v>2021-06-03</v>
      </c>
      <c r="E5014" s="16" t="str">
        <f>[1]!lastradeday_s("000002","")</f>
        <v>2026-06-22</v>
      </c>
      <c r="F5014" s="16" t="str">
        <f>[1]!s_info_industry_csrc2023(A5014,"",3)</f>
        <v>电气机械和器材制造业</v>
      </c>
      <c r="G5014" s="16" t="str">
        <f>[1]!s_info_industry_csrc2023(A5014,"",1)</f>
        <v>制造业</v>
      </c>
      <c r="H5014" s="16">
        <f>[1]!s_is(A5014,83,"FY","YTD","20251231",1,"",100000000)</f>
        <v>5.2185173532000002</v>
      </c>
      <c r="I5014" s="16">
        <f>[1]!s_is(A5014,83,"FY","YTD","20241231",1,"",100000000)</f>
        <v>5.1999248869999999</v>
      </c>
      <c r="J5014" s="16">
        <f t="shared" si="234"/>
        <v>3.5755259170151543E-3</v>
      </c>
      <c r="K5014" s="16">
        <f>[1]!s_is(A5014,61,"FY","YTD","20251231",1,"",100000000)</f>
        <v>1.4522292816999998</v>
      </c>
      <c r="L5014" s="16">
        <f>[1]!s_is(A5014,61,"FY","YTD","20241231",1,"",100000000)</f>
        <v>1.5056158888999998</v>
      </c>
      <c r="M5014" s="16">
        <f t="shared" si="235"/>
        <v>-3.5458318149793271E-2</v>
      </c>
      <c r="N5014" s="16">
        <f>[1]!s_fa_roe(A5014,"20251231")</f>
        <v>22.266300000000001</v>
      </c>
      <c r="O5014" s="16">
        <f>[1]!s_stmnote_rdexp(A5014,"20251231",1,10000)</f>
        <v>1853.6864190000001</v>
      </c>
      <c r="P5014" s="20">
        <f t="shared" si="236"/>
        <v>3.5521323271318003E-2</v>
      </c>
      <c r="Q5014" s="16">
        <f>[1]!s_margin_tradingbalance(A5014,"",10000)</f>
        <v>5488.8036000000002</v>
      </c>
      <c r="R5014" s="16">
        <f>[1]!s_margin_seclendingbalance(A5014,"",10000)</f>
        <v>0</v>
      </c>
      <c r="S5014" s="17">
        <f>[1]!s_val_ev(A5014,"",100000000)</f>
        <v>18.700232717399999</v>
      </c>
      <c r="T5014" s="17">
        <f>[1]!share_freesharesmv(A5014,"",100000000)</f>
        <v>11.5682634054</v>
      </c>
      <c r="U5014" s="17">
        <f>[1]!s_dq_amount_btin(A5014,E5014,100000000)</f>
        <v>0.53433944</v>
      </c>
      <c r="V5014" s="17">
        <f>[1]!s_dq_turn(A5014,E5014)</f>
        <v>2.9870910377643933</v>
      </c>
      <c r="W5014" s="2">
        <f>[1]!s_pq_amount(A5014,"20260101","",100000000)</f>
        <v>43.698839130000003</v>
      </c>
      <c r="X5014" s="2">
        <f>[1]!s_pq_avgamount(A5014,"20260101","",100000000)</f>
        <v>0.39726217390909091</v>
      </c>
      <c r="Y5014" s="17">
        <f>[1]!s_ipo_dilutedpe(A5014)</f>
        <v>18.670000000000002</v>
      </c>
      <c r="Z5014" s="12">
        <f>[1]!s_ipo_collection_total(A5014,100000000)</f>
        <v>1.74058066</v>
      </c>
      <c r="AA5014" s="2">
        <f>[1]!s_val_pe_ttm(A5014,E5014)</f>
        <v>13.719561576843262</v>
      </c>
      <c r="AB5014" s="5">
        <f>[1]!s_info_zjtxornot1(A5014,"")</f>
        <v>1</v>
      </c>
      <c r="AC5014" s="22" t="str">
        <f>[1]!s_info_nature1(A5014,"")</f>
        <v>民营企业</v>
      </c>
      <c r="AD5014" s="6" t="str">
        <f>[1]!s_info_city(A5014)</f>
        <v>惠州市</v>
      </c>
      <c r="AE5014" s="6" t="str">
        <f>[1]!s_info_province(A5014)</f>
        <v>广东省</v>
      </c>
      <c r="AF5014">
        <v>114.412599</v>
      </c>
      <c r="AG5014">
        <v>23.079404</v>
      </c>
    </row>
    <row r="5015" spans="1:33" x14ac:dyDescent="0.3">
      <c r="A5015" s="12" t="s">
        <v>10156</v>
      </c>
      <c r="B5015" s="12" t="s">
        <v>10157</v>
      </c>
      <c r="C5015" s="16" t="str">
        <f>[1]!s_info_mkt(A5015)</f>
        <v>主板</v>
      </c>
      <c r="D5015" s="16" t="str">
        <f>[1]!s_ipo_listeddate(A5015)</f>
        <v>2004-05-31</v>
      </c>
      <c r="E5015" s="16" t="str">
        <f>[1]!lastradeday_s("000002","")</f>
        <v>2026-06-22</v>
      </c>
      <c r="F5015" s="16" t="str">
        <f>[1]!s_info_industry_csrc2023(A5015,"",3)</f>
        <v>电力、热力生产和供应业</v>
      </c>
      <c r="G5015" s="16" t="str">
        <f>[1]!s_info_industry_csrc2023(A5015,"",1)</f>
        <v>电力、热力、燃气及水生产和供应业</v>
      </c>
      <c r="H5015" s="16">
        <f>[1]!s_is(A5015,83,"FY","YTD","20251231",1,"",100000000)</f>
        <v>137.5068761535</v>
      </c>
      <c r="I5015" s="16">
        <f>[1]!s_is(A5015,83,"FY","YTD","20241231",1,"",100000000)</f>
        <v>145.63285308709999</v>
      </c>
      <c r="J5015" s="16">
        <f t="shared" si="234"/>
        <v>-5.5797690983503623E-2</v>
      </c>
      <c r="K5015" s="16">
        <f>[1]!s_is(A5015,61,"FY","YTD","20251231",1,"",100000000)</f>
        <v>29.571826963299998</v>
      </c>
      <c r="L5015" s="16">
        <f>[1]!s_is(A5015,61,"FY","YTD","20241231",1,"",100000000)</f>
        <v>27.932396193100001</v>
      </c>
      <c r="M5015" s="16">
        <f t="shared" si="235"/>
        <v>5.8692808123814937E-2</v>
      </c>
      <c r="N5015" s="16">
        <f>[1]!s_fa_roe(A5015,"20251231")</f>
        <v>11.224500000000001</v>
      </c>
      <c r="O5015" s="16">
        <f>[1]!s_stmnote_rdexp(A5015,"20251231",1,10000)</f>
        <v>12099.914062</v>
      </c>
      <c r="P5015" s="20">
        <f t="shared" si="236"/>
        <v>8.799497450944032E-3</v>
      </c>
      <c r="Q5015" s="16">
        <f>[1]!s_margin_tradingbalance(A5015,"",10000)</f>
        <v>50801.576699999998</v>
      </c>
      <c r="R5015" s="16">
        <f>[1]!s_margin_seclendingbalance(A5015,"",10000)</f>
        <v>685.44719999999995</v>
      </c>
      <c r="S5015" s="17">
        <f>[1]!s_val_ev(A5015,"",100000000)</f>
        <v>317.77029380790003</v>
      </c>
      <c r="T5015" s="17">
        <f>[1]!share_freesharesmv(A5015,"",100000000)</f>
        <v>109.77461256869999</v>
      </c>
      <c r="U5015" s="17">
        <f>[1]!s_dq_amount_btin(A5015,E5015,100000000)</f>
        <v>3.40780233</v>
      </c>
      <c r="V5015" s="17">
        <f>[1]!s_dq_turn(A5015,E5015)</f>
        <v>1.0943858244667499</v>
      </c>
      <c r="W5015" s="2">
        <f>[1]!s_pq_amount(A5015,"20260101","",100000000)</f>
        <v>366.92944062999999</v>
      </c>
      <c r="X5015" s="2">
        <f>[1]!s_pq_avgamount(A5015,"20260101","",100000000)</f>
        <v>3.3357221875454544</v>
      </c>
      <c r="Y5015" s="17">
        <f>[1]!s_ipo_dilutedpe(A5015)</f>
        <v>20</v>
      </c>
      <c r="Z5015" s="12">
        <f>[1]!s_ipo_collection_total(A5015,100000000)</f>
        <v>3.52</v>
      </c>
      <c r="AA5015" s="2">
        <f>[1]!s_val_pe_ttm(A5015,E5015)</f>
        <v>11.129696846008301</v>
      </c>
      <c r="AB5015" s="5">
        <f>[1]!s_info_zjtxornot1(A5015,"")</f>
        <v>0</v>
      </c>
      <c r="AC5015" s="22" t="str">
        <f>[1]!s_info_nature1(A5015,"")</f>
        <v>地方国有企业</v>
      </c>
      <c r="AD5015" s="6" t="str">
        <f>[1]!s_info_city(A5015)</f>
        <v>南平市</v>
      </c>
      <c r="AE5015" s="6" t="str">
        <f>[1]!s_info_province(A5015)</f>
        <v>福建省</v>
      </c>
      <c r="AF5015">
        <v>118.178459</v>
      </c>
      <c r="AG5015">
        <v>26.635626999999999</v>
      </c>
    </row>
    <row r="5016" spans="1:33" x14ac:dyDescent="0.3">
      <c r="A5016" s="12" t="s">
        <v>10158</v>
      </c>
      <c r="B5016" s="12" t="s">
        <v>10159</v>
      </c>
      <c r="C5016" s="16" t="str">
        <f>[1]!s_info_mkt(A5016)</f>
        <v>主板</v>
      </c>
      <c r="D5016" s="16" t="str">
        <f>[1]!s_ipo_listeddate(A5016)</f>
        <v>2000-12-29</v>
      </c>
      <c r="E5016" s="16" t="str">
        <f>[1]!lastradeday_s("000002","")</f>
        <v>2026-06-22</v>
      </c>
      <c r="F5016" s="16" t="str">
        <f>[1]!s_info_industry_csrc2023(A5016,"",3)</f>
        <v>专用设备制造业</v>
      </c>
      <c r="G5016" s="16" t="str">
        <f>[1]!s_info_industry_csrc2023(A5016,"",1)</f>
        <v>制造业</v>
      </c>
      <c r="H5016" s="16">
        <f>[1]!s_is(A5016,83,"FY","YTD","20251231",1,"",100000000)</f>
        <v>118.72436487500001</v>
      </c>
      <c r="I5016" s="16">
        <f>[1]!s_is(A5016,83,"FY","YTD","20241231",1,"",100000000)</f>
        <v>100.19424016139999</v>
      </c>
      <c r="J5016" s="16">
        <f t="shared" si="234"/>
        <v>0.18494201546666122</v>
      </c>
      <c r="K5016" s="16">
        <f>[1]!s_is(A5016,61,"FY","YTD","20251231",1,"",100000000)</f>
        <v>11.1229141767</v>
      </c>
      <c r="L5016" s="16">
        <f>[1]!s_is(A5016,61,"FY","YTD","20241231",1,"",100000000)</f>
        <v>8.3040425086000003</v>
      </c>
      <c r="M5016" s="16">
        <f t="shared" si="235"/>
        <v>0.33945775990195898</v>
      </c>
      <c r="N5016" s="16">
        <f>[1]!s_fa_roe(A5016,"20251231")</f>
        <v>10.518800000000001</v>
      </c>
      <c r="O5016" s="16">
        <f>[1]!s_stmnote_rdexp(A5016,"20251231",1,10000)</f>
        <v>46411.167106000001</v>
      </c>
      <c r="P5016" s="20">
        <f t="shared" si="236"/>
        <v>3.9091526962358909E-2</v>
      </c>
      <c r="Q5016" s="16">
        <f>[1]!s_margin_tradingbalance(A5016,"",10000)</f>
        <v>46935.424899999998</v>
      </c>
      <c r="R5016" s="16">
        <f>[1]!s_margin_seclendingbalance(A5016,"",10000)</f>
        <v>222.88749999999999</v>
      </c>
      <c r="S5016" s="17">
        <f>[1]!s_val_ev(A5016,"",100000000)</f>
        <v>207.90657816410001</v>
      </c>
      <c r="T5016" s="17">
        <f>[1]!share_freesharesmv(A5016,"",100000000)</f>
        <v>144.86587546550001</v>
      </c>
      <c r="U5016" s="17">
        <f>[1]!s_dq_amount_btin(A5016,E5016,100000000)</f>
        <v>2.4212322500000001</v>
      </c>
      <c r="V5016" s="17">
        <f>[1]!s_dq_turn(A5016,E5016)</f>
        <v>1.185455686377882</v>
      </c>
      <c r="W5016" s="2">
        <f>[1]!s_pq_amount(A5016,"20260101","",100000000)</f>
        <v>350.62365011000003</v>
      </c>
      <c r="X5016" s="2">
        <f>[1]!s_pq_avgamount(A5016,"20260101","",100000000)</f>
        <v>3.187487728272727</v>
      </c>
      <c r="Y5016" s="17">
        <f>[1]!s_ipo_dilutedpe(A5016)</f>
        <v>59.52</v>
      </c>
      <c r="Z5016" s="12">
        <f>[1]!s_ipo_collection_total(A5016,100000000)</f>
        <v>4.68</v>
      </c>
      <c r="AA5016" s="2">
        <f>[1]!s_val_pe_ttm(A5016,E5016)</f>
        <v>17.749685287475586</v>
      </c>
      <c r="AB5016" s="5">
        <f>[1]!s_info_zjtxornot1(A5016,"")</f>
        <v>1</v>
      </c>
      <c r="AC5016" s="22" t="str">
        <f>[1]!s_info_nature1(A5016,"")</f>
        <v>地方国有企业</v>
      </c>
      <c r="AD5016" s="6" t="str">
        <f>[1]!s_info_city(A5016)</f>
        <v>龙岩市</v>
      </c>
      <c r="AE5016" s="6" t="str">
        <f>[1]!s_info_province(A5016)</f>
        <v>福建省</v>
      </c>
      <c r="AF5016">
        <v>117.02978</v>
      </c>
      <c r="AG5016">
        <v>25.091602999999999</v>
      </c>
    </row>
    <row r="5017" spans="1:33" x14ac:dyDescent="0.3">
      <c r="A5017" s="12" t="s">
        <v>10160</v>
      </c>
      <c r="B5017" s="12" t="s">
        <v>10161</v>
      </c>
      <c r="C5017" s="16" t="str">
        <f>[1]!s_info_mkt(A5017)</f>
        <v>主板</v>
      </c>
      <c r="D5017" s="16" t="str">
        <f>[1]!s_ipo_listeddate(A5017)</f>
        <v>1996-07-26</v>
      </c>
      <c r="E5017" s="16" t="str">
        <f>[1]!lastradeday_s("000002","")</f>
        <v>2026-06-22</v>
      </c>
      <c r="F5017" s="16" t="str">
        <f>[1]!s_info_industry_csrc2023(A5017,"",3)</f>
        <v>教育</v>
      </c>
      <c r="G5017" s="16" t="str">
        <f>[1]!s_info_industry_csrc2023(A5017,"",1)</f>
        <v>教育</v>
      </c>
      <c r="H5017" s="16">
        <f>[1]!s_is(A5017,83,"FY","YTD","20251231",1,"",100000000)</f>
        <v>0.78039839650000009</v>
      </c>
      <c r="I5017" s="16">
        <f>[1]!s_is(A5017,83,"FY","YTD","20241231",1,"",100000000)</f>
        <v>1.5059045399000002</v>
      </c>
      <c r="J5017" s="16">
        <f t="shared" si="234"/>
        <v>-0.48177432511636986</v>
      </c>
      <c r="K5017" s="16">
        <f>[1]!s_is(A5017,61,"FY","YTD","20251231",1,"",100000000)</f>
        <v>-1.2626572148999999</v>
      </c>
      <c r="L5017" s="16">
        <f>[1]!s_is(A5017,61,"FY","YTD","20241231",1,"",100000000)</f>
        <v>0.48908796409999994</v>
      </c>
      <c r="M5017" s="16">
        <f t="shared" si="235"/>
        <v>-3.5816566907825895</v>
      </c>
      <c r="N5017" s="16">
        <f>[1]!s_fa_roe(A5017,"20251231")</f>
        <v>-7.2347000000000001</v>
      </c>
      <c r="O5017" s="16">
        <f>[1]!s_stmnote_rdexp(A5017,"20251231",1,10000)</f>
        <v>1373.5042559999999</v>
      </c>
      <c r="P5017" s="20">
        <f t="shared" si="236"/>
        <v>0.17600039443443422</v>
      </c>
      <c r="Q5017" s="16">
        <f>[1]!s_margin_tradingbalance(A5017,"",10000)</f>
        <v>28027.962</v>
      </c>
      <c r="R5017" s="16">
        <f>[1]!s_margin_seclendingbalance(A5017,"",10000)</f>
        <v>0</v>
      </c>
      <c r="S5017" s="17">
        <f>[1]!s_val_ev(A5017,"",100000000)</f>
        <v>64.825488221000001</v>
      </c>
      <c r="T5017" s="17">
        <f>[1]!share_freesharesmv(A5017,"",100000000)</f>
        <v>51.843618489000008</v>
      </c>
      <c r="U5017" s="17">
        <f>[1]!s_dq_amount_btin(A5017,E5017,100000000)</f>
        <v>2.87302378</v>
      </c>
      <c r="V5017" s="17">
        <f>[1]!s_dq_turn(A5017,E5017)</f>
        <v>4.3827530805693522</v>
      </c>
      <c r="W5017" s="2">
        <f>[1]!s_pq_amount(A5017,"20260101","",100000000)</f>
        <v>284.53071301</v>
      </c>
      <c r="X5017" s="2">
        <f>[1]!s_pq_avgamount(A5017,"20260101","",100000000)</f>
        <v>2.6103735138532111</v>
      </c>
      <c r="Y5017" s="17">
        <f>[1]!s_ipo_dilutedpe(A5017)</f>
        <v>23.3</v>
      </c>
      <c r="Z5017" s="12">
        <f>[1]!s_ipo_collection_total(A5017,100000000)</f>
        <v>1.224</v>
      </c>
      <c r="AA5017" s="2">
        <f>[1]!s_val_pe_ttm(A5017,E5017)</f>
        <v>-50.376949310302734</v>
      </c>
      <c r="AB5017" s="5">
        <f>[1]!s_info_zjtxornot1(A5017,"")</f>
        <v>0</v>
      </c>
      <c r="AC5017" s="22" t="str">
        <f>[1]!s_info_nature1(A5017,"")</f>
        <v>地方国有企业</v>
      </c>
      <c r="AD5017" s="6" t="str">
        <f>[1]!s_info_city(A5017)</f>
        <v>北京市</v>
      </c>
      <c r="AE5017" s="6" t="str">
        <f>[1]!s_info_province(A5017)</f>
        <v>北京</v>
      </c>
      <c r="AF5017">
        <v>116.40528500000001</v>
      </c>
      <c r="AG5017">
        <v>39.904989</v>
      </c>
    </row>
    <row r="5018" spans="1:33" x14ac:dyDescent="0.3">
      <c r="A5018" s="12" t="s">
        <v>10162</v>
      </c>
      <c r="B5018" s="12" t="s">
        <v>10163</v>
      </c>
      <c r="C5018" s="16" t="str">
        <f>[1]!s_info_mkt(A5018)</f>
        <v>主板</v>
      </c>
      <c r="D5018" s="16" t="str">
        <f>[1]!s_ipo_listeddate(A5018)</f>
        <v>2016-09-14</v>
      </c>
      <c r="E5018" s="16" t="str">
        <f>[1]!lastradeday_s("000002","")</f>
        <v>2026-06-22</v>
      </c>
      <c r="F5018" s="16" t="str">
        <f>[1]!s_info_industry_csrc2023(A5018,"",3)</f>
        <v>橡胶和塑料制品业</v>
      </c>
      <c r="G5018" s="16" t="str">
        <f>[1]!s_info_industry_csrc2023(A5018,"",1)</f>
        <v>制造业</v>
      </c>
      <c r="H5018" s="16">
        <f>[1]!s_is(A5018,83,"FY","YTD","20251231",1,"",100000000)</f>
        <v>136.32727136010001</v>
      </c>
      <c r="I5018" s="16">
        <f>[1]!s_is(A5018,83,"FY","YTD","20241231",1,"",100000000)</f>
        <v>101.63655793700001</v>
      </c>
      <c r="J5018" s="16">
        <f t="shared" si="234"/>
        <v>0.34132121479953348</v>
      </c>
      <c r="K5018" s="16">
        <f>[1]!s_is(A5018,61,"FY","YTD","20251231",1,"",100000000)</f>
        <v>1.4254833991</v>
      </c>
      <c r="L5018" s="16">
        <f>[1]!s_is(A5018,61,"FY","YTD","20241231",1,"",100000000)</f>
        <v>-5.5631750109000002</v>
      </c>
      <c r="M5018" s="16">
        <f t="shared" si="235"/>
        <v>1.2562355842314923</v>
      </c>
      <c r="N5018" s="16">
        <f>[1]!s_fa_roe(A5018,"20251231")</f>
        <v>0.57089999999999996</v>
      </c>
      <c r="O5018" s="16">
        <f>[1]!s_stmnote_rdexp(A5018,"20251231",1,10000)</f>
        <v>68961.901314000002</v>
      </c>
      <c r="P5018" s="20">
        <f t="shared" si="236"/>
        <v>5.0585550951020963E-2</v>
      </c>
      <c r="Q5018" s="16">
        <f>[1]!s_margin_tradingbalance(A5018,"",10000)</f>
        <v>177988.1182</v>
      </c>
      <c r="R5018" s="16">
        <f>[1]!s_margin_seclendingbalance(A5018,"",10000)</f>
        <v>196.33</v>
      </c>
      <c r="S5018" s="17">
        <f>[1]!s_val_ev(A5018,"",100000000)</f>
        <v>707.62603178849986</v>
      </c>
      <c r="T5018" s="17">
        <f>[1]!share_freesharesmv(A5018,"",100000000)</f>
        <v>406.99230492799995</v>
      </c>
      <c r="U5018" s="17">
        <f>[1]!s_dq_amount_btin(A5018,E5018,100000000)</f>
        <v>33.112866539999999</v>
      </c>
      <c r="V5018" s="17">
        <f>[1]!s_dq_turn(A5018,E5018)</f>
        <v>5.8307508518239581</v>
      </c>
      <c r="W5018" s="2">
        <f>[1]!s_pq_amount(A5018,"20260101","",100000000)</f>
        <v>2678.08672333</v>
      </c>
      <c r="X5018" s="2">
        <f>[1]!s_pq_avgamount(A5018,"20260101","",100000000)</f>
        <v>24.346242939363638</v>
      </c>
      <c r="Y5018" s="17">
        <f>[1]!s_ipo_dilutedpe(A5018)</f>
        <v>22.99</v>
      </c>
      <c r="Z5018" s="12">
        <f>[1]!s_ipo_collection_total(A5018,100000000)</f>
        <v>7.8376679999999999</v>
      </c>
      <c r="AA5018" s="2">
        <f>[1]!s_val_pe_ttm(A5018,E5018)</f>
        <v>187.76371765136719</v>
      </c>
      <c r="AB5018" s="5">
        <f>[1]!s_info_zjtxornot1(A5018,"")</f>
        <v>0</v>
      </c>
      <c r="AC5018" s="22" t="str">
        <f>[1]!s_info_nature1(A5018,"")</f>
        <v>外资企业</v>
      </c>
      <c r="AD5018" s="6" t="str">
        <f>[1]!s_info_city(A5018)</f>
        <v>玉溪市</v>
      </c>
      <c r="AE5018" s="6" t="str">
        <f>[1]!s_info_province(A5018)</f>
        <v>云南省</v>
      </c>
      <c r="AF5018">
        <v>102.543907</v>
      </c>
      <c r="AG5018">
        <v>24.350460999999999</v>
      </c>
    </row>
    <row r="5019" spans="1:33" x14ac:dyDescent="0.3">
      <c r="A5019" s="12" t="s">
        <v>529</v>
      </c>
      <c r="B5019" s="12" t="s">
        <v>530</v>
      </c>
      <c r="C5019" s="16" t="str">
        <f>[1]!s_info_mkt(A5019)</f>
        <v>北证</v>
      </c>
      <c r="D5019" s="16" t="str">
        <f>[1]!s_ipo_listeddate(A5019)</f>
        <v>2023-03-10</v>
      </c>
      <c r="E5019" s="16" t="str">
        <f>[1]!lastradeday_s("000002","")</f>
        <v>2026-06-22</v>
      </c>
      <c r="F5019" s="16" t="str">
        <f>[1]!s_info_industry_csrc2023(A5019,"",3)</f>
        <v>铁路、船舶、航空航天和其他运输设备制造业</v>
      </c>
      <c r="G5019" s="16" t="str">
        <f>[1]!s_info_industry_csrc2023(A5019,"",1)</f>
        <v>制造业</v>
      </c>
      <c r="H5019" s="16">
        <f>[1]!s_is(A5019,83,"FY","YTD","20251231",1,"",100000000)</f>
        <v>3.3913614812000001</v>
      </c>
      <c r="I5019" s="16">
        <f>[1]!s_is(A5019,83,"FY","YTD","20241231",1,"",100000000)</f>
        <v>2.7994848389999998</v>
      </c>
      <c r="J5019" s="16">
        <f t="shared" si="234"/>
        <v>0.21142341403478504</v>
      </c>
      <c r="K5019" s="16">
        <f>[1]!s_is(A5019,61,"FY","YTD","20251231",1,"",100000000)</f>
        <v>0.70614649979999999</v>
      </c>
      <c r="L5019" s="16">
        <f>[1]!s_is(A5019,61,"FY","YTD","20241231",1,"",100000000)</f>
        <v>0.56991324890000006</v>
      </c>
      <c r="M5019" s="16">
        <f t="shared" si="235"/>
        <v>0.23904208432238805</v>
      </c>
      <c r="N5019" s="16">
        <f>[1]!s_fa_roe(A5019,"20251231")</f>
        <v>15.9588</v>
      </c>
      <c r="O5019" s="16">
        <f>[1]!s_stmnote_rdexp(A5019,"20251231",1,10000)</f>
        <v>2679.9183370000001</v>
      </c>
      <c r="P5019" s="20">
        <f t="shared" si="236"/>
        <v>7.902190173050315E-2</v>
      </c>
      <c r="Q5019" s="16">
        <f>[1]!s_margin_tradingbalance(A5019,"",10000)</f>
        <v>1758.7327</v>
      </c>
      <c r="R5019" s="16">
        <f>[1]!s_margin_seclendingbalance(A5019,"",10000)</f>
        <v>0</v>
      </c>
      <c r="S5019" s="17">
        <f>[1]!s_val_ev(A5019,"",100000000)</f>
        <v>13.98441</v>
      </c>
      <c r="T5019" s="17">
        <f>[1]!share_freesharesmv(A5019,"",100000000)</f>
        <v>6.0713499132000006</v>
      </c>
      <c r="U5019" s="17">
        <f>[1]!s_dq_amount_btin(A5019,E5019,100000000)</f>
        <v>0.19241222999999999</v>
      </c>
      <c r="V5019" s="17">
        <f>[1]!s_dq_turn(A5019,E5019)</f>
        <v>2.1831786926844274</v>
      </c>
      <c r="W5019" s="2">
        <f>[1]!s_pq_amount(A5019,"20260101","",100000000)</f>
        <v>20.40800071</v>
      </c>
      <c r="X5019" s="2">
        <f>[1]!s_pq_avgamount(A5019,"20260101","",100000000)</f>
        <v>0.18552727918181819</v>
      </c>
      <c r="Y5019" s="17">
        <f>[1]!s_ipo_dilutedpe(A5019)</f>
        <v>16.510000000000002</v>
      </c>
      <c r="Z5019" s="12">
        <f>[1]!s_ipo_collection_total(A5019,100000000)</f>
        <v>1.014</v>
      </c>
      <c r="AA5019" s="2">
        <f>[1]!s_val_pe_ttm(A5019,E5019)</f>
        <v>18.947250366210938</v>
      </c>
      <c r="AB5019" s="5">
        <f>[1]!s_info_zjtxornot1(A5019,"")</f>
        <v>1</v>
      </c>
      <c r="AC5019" s="22" t="str">
        <f>[1]!s_info_nature1(A5019,"")</f>
        <v>民营企业</v>
      </c>
      <c r="AD5019" s="6" t="str">
        <f>[1]!s_info_city(A5019)</f>
        <v>上海市</v>
      </c>
      <c r="AE5019" s="6" t="str">
        <f>[1]!s_info_province(A5019)</f>
        <v>上海</v>
      </c>
      <c r="AF5019">
        <v>121.472644</v>
      </c>
      <c r="AG5019">
        <v>31.231705999999999</v>
      </c>
    </row>
    <row r="5020" spans="1:33" x14ac:dyDescent="0.3">
      <c r="A5020" s="12" t="s">
        <v>10164</v>
      </c>
      <c r="B5020" s="12" t="s">
        <v>10165</v>
      </c>
      <c r="C5020" s="16" t="str">
        <f>[1]!s_info_mkt(A5020)</f>
        <v>主板</v>
      </c>
      <c r="D5020" s="16" t="str">
        <f>[1]!s_ipo_listeddate(A5020)</f>
        <v>2012-06-11</v>
      </c>
      <c r="E5020" s="16" t="str">
        <f>[1]!lastradeday_s("000002","")</f>
        <v>2026-06-22</v>
      </c>
      <c r="F5020" s="16" t="str">
        <f>[1]!s_info_industry_csrc2023(A5020,"",3)</f>
        <v>专业技术服务业</v>
      </c>
      <c r="G5020" s="16" t="str">
        <f>[1]!s_info_industry_csrc2023(A5020,"",1)</f>
        <v>科学研究和技术服务业</v>
      </c>
      <c r="H5020" s="16">
        <f>[1]!s_is(A5020,83,"FY","YTD","20251231",1,"",100000000)</f>
        <v>49.666791823500006</v>
      </c>
      <c r="I5020" s="16">
        <f>[1]!s_is(A5020,83,"FY","YTD","20241231",1,"",100000000)</f>
        <v>46.965372091300004</v>
      </c>
      <c r="J5020" s="16">
        <f t="shared" si="234"/>
        <v>5.7519393798232565E-2</v>
      </c>
      <c r="K5020" s="16">
        <f>[1]!s_is(A5020,61,"FY","YTD","20251231",1,"",100000000)</f>
        <v>10.5767742332</v>
      </c>
      <c r="L5020" s="16">
        <f>[1]!s_is(A5020,61,"FY","YTD","20241231",1,"",100000000)</f>
        <v>9.0777526445000003</v>
      </c>
      <c r="M5020" s="16">
        <f t="shared" si="235"/>
        <v>0.16513135435654575</v>
      </c>
      <c r="N5020" s="16">
        <f>[1]!s_fa_roe(A5020,"20251231")</f>
        <v>14.200699999999999</v>
      </c>
      <c r="O5020" s="16">
        <f>[1]!s_stmnote_rdexp(A5020,"20251231",1,10000)</f>
        <v>34654.952022000005</v>
      </c>
      <c r="P5020" s="20">
        <f t="shared" si="236"/>
        <v>6.9774895356947336E-2</v>
      </c>
      <c r="Q5020" s="16">
        <f>[1]!s_margin_tradingbalance(A5020,"",10000)</f>
        <v>22842.455099999999</v>
      </c>
      <c r="R5020" s="16">
        <f>[1]!s_margin_seclendingbalance(A5020,"",10000)</f>
        <v>291.60320000000002</v>
      </c>
      <c r="S5020" s="17">
        <f>[1]!s_val_ev(A5020,"",100000000)</f>
        <v>125.1305186976</v>
      </c>
      <c r="T5020" s="17">
        <f>[1]!share_freesharesmv(A5020,"",100000000)</f>
        <v>46.621942723200007</v>
      </c>
      <c r="U5020" s="17">
        <f>[1]!s_dq_amount_btin(A5020,E5020,100000000)</f>
        <v>2.2672501</v>
      </c>
      <c r="V5020" s="17">
        <f>[1]!s_dq_turn(A5020,E5020)</f>
        <v>1.8473893429499528</v>
      </c>
      <c r="W5020" s="2">
        <f>[1]!s_pq_amount(A5020,"20260101","",100000000)</f>
        <v>215.46405655999999</v>
      </c>
      <c r="X5020" s="2">
        <f>[1]!s_pq_avgamount(A5020,"20260101","",100000000)</f>
        <v>1.9587641505454547</v>
      </c>
      <c r="Y5020" s="17">
        <f>[1]!s_ipo_dilutedpe(A5020)</f>
        <v>28.28</v>
      </c>
      <c r="Z5020" s="12">
        <f>[1]!s_ipo_collection_total(A5020,100000000)</f>
        <v>15.744</v>
      </c>
      <c r="AA5020" s="2">
        <f>[1]!s_val_pe_ttm(A5020,E5020)</f>
        <v>11.983717918395996</v>
      </c>
      <c r="AB5020" s="5">
        <f>[1]!s_info_zjtxornot1(A5020,"")</f>
        <v>1</v>
      </c>
      <c r="AC5020" s="22" t="str">
        <f>[1]!s_info_nature1(A5020,"")</f>
        <v>中央国有企业</v>
      </c>
      <c r="AD5020" s="6" t="str">
        <f>[1]!s_info_city(A5020)</f>
        <v>重庆市</v>
      </c>
      <c r="AE5020" s="6" t="str">
        <f>[1]!s_info_province(A5020)</f>
        <v>重庆</v>
      </c>
      <c r="AF5020">
        <v>106.50496200000001</v>
      </c>
      <c r="AG5020">
        <v>29.533155000000001</v>
      </c>
    </row>
    <row r="5021" spans="1:33" x14ac:dyDescent="0.3">
      <c r="A5021" s="12" t="s">
        <v>10166</v>
      </c>
      <c r="B5021" s="12" t="s">
        <v>10167</v>
      </c>
      <c r="C5021" s="16" t="str">
        <f>[1]!s_info_mkt(A5021)</f>
        <v>主板</v>
      </c>
      <c r="D5021" s="16" t="str">
        <f>[1]!s_ipo_listeddate(A5021)</f>
        <v>1996-11-18</v>
      </c>
      <c r="E5021" s="16" t="str">
        <f>[1]!lastradeday_s("000002","")</f>
        <v>2026-06-22</v>
      </c>
      <c r="F5021" s="16" t="str">
        <f>[1]!s_info_industry_csrc2023(A5021,"",3)</f>
        <v>计算机、通信和其他电子设备制造业</v>
      </c>
      <c r="G5021" s="16" t="str">
        <f>[1]!s_info_industry_csrc2023(A5021,"",1)</f>
        <v>制造业</v>
      </c>
      <c r="H5021" s="16">
        <f>[1]!s_is(A5021,83,"FY","YTD","20251231",1,"",100000000)</f>
        <v>24.879051618600002</v>
      </c>
      <c r="I5021" s="16">
        <f>[1]!s_is(A5021,83,"FY","YTD","20241231",1,"",100000000)</f>
        <v>26.458849608600001</v>
      </c>
      <c r="J5021" s="16">
        <f t="shared" si="234"/>
        <v>-5.9707735346381519E-2</v>
      </c>
      <c r="K5021" s="16">
        <f>[1]!s_is(A5021,61,"FY","YTD","20251231",1,"",100000000)</f>
        <v>0.1073171009</v>
      </c>
      <c r="L5021" s="16">
        <f>[1]!s_is(A5021,61,"FY","YTD","20241231",1,"",100000000)</f>
        <v>-1.8885455625000001</v>
      </c>
      <c r="M5021" s="16">
        <f t="shared" si="235"/>
        <v>1.0568252643891403</v>
      </c>
      <c r="N5021" s="16">
        <f>[1]!s_fa_roe(A5021,"20251231")</f>
        <v>0.34399999999999997</v>
      </c>
      <c r="O5021" s="16">
        <f>[1]!s_stmnote_rdexp(A5021,"20251231",1,10000)</f>
        <v>21571.870604</v>
      </c>
      <c r="P5021" s="20">
        <f t="shared" si="236"/>
        <v>8.6706965099395114E-2</v>
      </c>
      <c r="Q5021" s="16">
        <f>[1]!s_margin_tradingbalance(A5021,"",10000)</f>
        <v>32981.589500000002</v>
      </c>
      <c r="R5021" s="16">
        <f>[1]!s_margin_seclendingbalance(A5021,"",10000)</f>
        <v>146.67150000000001</v>
      </c>
      <c r="S5021" s="17">
        <f>[1]!s_val_ev(A5021,"",100000000)</f>
        <v>77.988390595599995</v>
      </c>
      <c r="T5021" s="17">
        <f>[1]!share_freesharesmv(A5021,"",100000000)</f>
        <v>45.837495885599992</v>
      </c>
      <c r="U5021" s="17">
        <f>[1]!s_dq_amount_btin(A5021,E5021,100000000)</f>
        <v>2.0507826200000001</v>
      </c>
      <c r="V5021" s="17">
        <f>[1]!s_dq_turn(A5021,E5021)</f>
        <v>2.9542464659689083</v>
      </c>
      <c r="W5021" s="2">
        <f>[1]!s_pq_amount(A5021,"20260101","",100000000)</f>
        <v>713.65395316000001</v>
      </c>
      <c r="X5021" s="2">
        <f>[1]!s_pq_avgamount(A5021,"20260101","",100000000)</f>
        <v>6.4877632105454541</v>
      </c>
      <c r="Y5021" s="17">
        <f>[1]!s_ipo_dilutedpe(A5021)</f>
        <v>15</v>
      </c>
      <c r="Z5021" s="12">
        <f>[1]!s_ipo_collection_total(A5021,100000000)</f>
        <v>1.173</v>
      </c>
      <c r="AA5021" s="2">
        <f>[1]!s_val_pe_ttm(A5021,E5021)</f>
        <v>291.9510498046875</v>
      </c>
      <c r="AB5021" s="5">
        <f>[1]!s_info_zjtxornot1(A5021,"")</f>
        <v>0</v>
      </c>
      <c r="AC5021" s="22" t="str">
        <f>[1]!s_info_nature1(A5021,"")</f>
        <v>中央国有企业</v>
      </c>
      <c r="AD5021" s="6" t="str">
        <f>[1]!s_info_city(A5021)</f>
        <v>南京市</v>
      </c>
      <c r="AE5021" s="6" t="str">
        <f>[1]!s_info_province(A5021)</f>
        <v>江苏省</v>
      </c>
      <c r="AF5021">
        <v>118.767413</v>
      </c>
      <c r="AG5021">
        <v>32.041544000000002</v>
      </c>
    </row>
    <row r="5022" spans="1:33" x14ac:dyDescent="0.3">
      <c r="A5022" s="12" t="s">
        <v>10168</v>
      </c>
      <c r="B5022" s="12" t="s">
        <v>10169</v>
      </c>
      <c r="C5022" s="16" t="str">
        <f>[1]!s_info_mkt(A5022)</f>
        <v>主板</v>
      </c>
      <c r="D5022" s="16" t="str">
        <f>[1]!s_ipo_listeddate(A5022)</f>
        <v>2001-09-06</v>
      </c>
      <c r="E5022" s="16" t="str">
        <f>[1]!lastradeday_s("000002","")</f>
        <v>2026-06-22</v>
      </c>
      <c r="F5022" s="16" t="str">
        <f>[1]!s_info_industry_csrc2023(A5022,"",3)</f>
        <v>化学原料和化学制品制造业</v>
      </c>
      <c r="G5022" s="16" t="str">
        <f>[1]!s_info_industry_csrc2023(A5022,"",1)</f>
        <v>制造业</v>
      </c>
      <c r="H5022" s="16">
        <f>[1]!s_is(A5022,83,"FY","YTD","20251231",1,"",100000000)</f>
        <v>146.24617638180001</v>
      </c>
      <c r="I5022" s="16">
        <f>[1]!s_is(A5022,83,"FY","YTD","20241231",1,"",100000000)</f>
        <v>146.65388667089999</v>
      </c>
      <c r="J5022" s="16">
        <f t="shared" si="234"/>
        <v>-2.7800851266553961E-3</v>
      </c>
      <c r="K5022" s="16">
        <f>[1]!s_is(A5022,61,"FY","YTD","20251231",1,"",100000000)</f>
        <v>1.4685532419</v>
      </c>
      <c r="L5022" s="16">
        <f>[1]!s_is(A5022,61,"FY","YTD","20241231",1,"",100000000)</f>
        <v>0.51406924430000001</v>
      </c>
      <c r="M5022" s="16">
        <f t="shared" si="235"/>
        <v>1.8567226267342756</v>
      </c>
      <c r="N5022" s="16">
        <f>[1]!s_fa_roe(A5022,"20251231")</f>
        <v>1.1793</v>
      </c>
      <c r="O5022" s="16">
        <f>[1]!s_stmnote_rdexp(A5022,"20251231",1,10000)</f>
        <v>50887.681478999999</v>
      </c>
      <c r="P5022" s="20">
        <f t="shared" si="236"/>
        <v>3.4795905601079945E-2</v>
      </c>
      <c r="Q5022" s="16">
        <f>[1]!s_margin_tradingbalance(A5022,"",10000)</f>
        <v>82431.679600000003</v>
      </c>
      <c r="R5022" s="16">
        <f>[1]!s_margin_seclendingbalance(A5022,"",10000)</f>
        <v>688.90099999999995</v>
      </c>
      <c r="S5022" s="17">
        <f>[1]!s_val_ev(A5022,"",100000000)</f>
        <v>223.35831160950002</v>
      </c>
      <c r="T5022" s="17">
        <f>[1]!share_freesharesmv(A5022,"",100000000)</f>
        <v>159.84274626900003</v>
      </c>
      <c r="U5022" s="17">
        <f>[1]!s_dq_amount_btin(A5022,E5022,100000000)</f>
        <v>16.917149160000001</v>
      </c>
      <c r="V5022" s="17">
        <f>[1]!s_dq_turn(A5022,E5022)</f>
        <v>7.7051809706498551</v>
      </c>
      <c r="W5022" s="2">
        <f>[1]!s_pq_amount(A5022,"20260101","",100000000)</f>
        <v>596.42244418999996</v>
      </c>
      <c r="X5022" s="2">
        <f>[1]!s_pq_avgamount(A5022,"20260101","",100000000)</f>
        <v>5.4220222199090911</v>
      </c>
      <c r="Y5022" s="17">
        <f>[1]!s_ipo_dilutedpe(A5022)</f>
        <v>48.34</v>
      </c>
      <c r="Z5022" s="12">
        <f>[1]!s_ipo_collection_total(A5022,100000000)</f>
        <v>3.2120000000000002</v>
      </c>
      <c r="AA5022" s="2">
        <f>[1]!s_val_pe_ttm(A5022,E5022)</f>
        <v>106.35835266113281</v>
      </c>
      <c r="AB5022" s="5">
        <f>[1]!s_info_zjtxornot1(A5022,"")</f>
        <v>1</v>
      </c>
      <c r="AC5022" s="22" t="str">
        <f>[1]!s_info_nature1(A5022,"")</f>
        <v>民营企业</v>
      </c>
      <c r="AD5022" s="6" t="str">
        <f>[1]!s_info_city(A5022)</f>
        <v>建德市</v>
      </c>
      <c r="AE5022" s="6" t="str">
        <f>[1]!s_info_province(A5022)</f>
        <v>浙江省</v>
      </c>
      <c r="AF5022">
        <v>119.379533</v>
      </c>
      <c r="AG5022">
        <v>29.487114999999999</v>
      </c>
    </row>
    <row r="5023" spans="1:33" x14ac:dyDescent="0.3">
      <c r="A5023" s="12" t="s">
        <v>10170</v>
      </c>
      <c r="B5023" s="12" t="s">
        <v>10171</v>
      </c>
      <c r="C5023" s="16" t="str">
        <f>[1]!s_info_mkt(A5023)</f>
        <v>主板</v>
      </c>
      <c r="D5023" s="16" t="str">
        <f>[1]!s_ipo_listeddate(A5023)</f>
        <v>2020-12-18</v>
      </c>
      <c r="E5023" s="16" t="str">
        <f>[1]!lastradeday_s("000002","")</f>
        <v>2026-06-22</v>
      </c>
      <c r="F5023" s="16" t="str">
        <f>[1]!s_info_industry_csrc2023(A5023,"",3)</f>
        <v>生态保护和环境治理业</v>
      </c>
      <c r="G5023" s="16" t="str">
        <f>[1]!s_info_industry_csrc2023(A5023,"",1)</f>
        <v>水利、环境和公共设施管理业</v>
      </c>
      <c r="H5023" s="16">
        <f>[1]!s_is(A5023,83,"FY","YTD","20251231",1,"",100000000)</f>
        <v>7.2367113251999999</v>
      </c>
      <c r="I5023" s="16">
        <f>[1]!s_is(A5023,83,"FY","YTD","20241231",1,"",100000000)</f>
        <v>7.2430797687000004</v>
      </c>
      <c r="J5023" s="16">
        <f t="shared" si="234"/>
        <v>-8.7924525248506136E-4</v>
      </c>
      <c r="K5023" s="16">
        <f>[1]!s_is(A5023,61,"FY","YTD","20251231",1,"",100000000)</f>
        <v>0.73979357680000002</v>
      </c>
      <c r="L5023" s="16">
        <f>[1]!s_is(A5023,61,"FY","YTD","20241231",1,"",100000000)</f>
        <v>0.39035310509999999</v>
      </c>
      <c r="M5023" s="16">
        <f t="shared" si="235"/>
        <v>0.8951907058878934</v>
      </c>
      <c r="N5023" s="16">
        <f>[1]!s_fa_roe(A5023,"20251231")</f>
        <v>4.3177000000000003</v>
      </c>
      <c r="O5023" s="16">
        <f>[1]!s_stmnote_rdexp(A5023,"20251231",1,10000)</f>
        <v>4572.7695679999997</v>
      </c>
      <c r="P5023" s="20">
        <f t="shared" si="236"/>
        <v>6.3188503209689981E-2</v>
      </c>
      <c r="Q5023" s="16">
        <f>[1]!s_margin_tradingbalance(A5023,"",10000)</f>
        <v>0</v>
      </c>
      <c r="R5023" s="16">
        <f>[1]!s_margin_seclendingbalance(A5023,"",10000)</f>
        <v>0</v>
      </c>
      <c r="S5023" s="17">
        <f>[1]!s_val_ev(A5023,"",100000000)</f>
        <v>24.575961599999999</v>
      </c>
      <c r="T5023" s="17">
        <f>[1]!share_freesharesmv(A5023,"",100000000)</f>
        <v>13.806965716000001</v>
      </c>
      <c r="U5023" s="17">
        <f>[1]!s_dq_amount_btin(A5023,E5023,100000000)</f>
        <v>0.86270080999999998</v>
      </c>
      <c r="V5023" s="17">
        <f>[1]!s_dq_turn(A5023,E5023)</f>
        <v>4.4560908497430614</v>
      </c>
      <c r="W5023" s="2">
        <f>[1]!s_pq_amount(A5023,"20260101","",100000000)</f>
        <v>138.95322525</v>
      </c>
      <c r="X5023" s="2">
        <f>[1]!s_pq_avgamount(A5023,"20260101","",100000000)</f>
        <v>1.2632111386363636</v>
      </c>
      <c r="Y5023" s="17">
        <f>[1]!s_ipo_dilutedpe(A5023)</f>
        <v>22.99</v>
      </c>
      <c r="Z5023" s="12">
        <f>[1]!s_ipo_collection_total(A5023,100000000)</f>
        <v>8.6918369999999996</v>
      </c>
      <c r="AA5023" s="2">
        <f>[1]!s_val_pe_ttm(A5023,E5023)</f>
        <v>34.744941711425781</v>
      </c>
      <c r="AB5023" s="5">
        <f>[1]!s_info_zjtxornot1(A5023,"")</f>
        <v>0</v>
      </c>
      <c r="AC5023" s="22" t="str">
        <f>[1]!s_info_nature1(A5023,"")</f>
        <v>民营企业</v>
      </c>
      <c r="AD5023" s="6" t="str">
        <f>[1]!s_info_city(A5023)</f>
        <v>马鞍山市</v>
      </c>
      <c r="AE5023" s="6" t="str">
        <f>[1]!s_info_province(A5023)</f>
        <v>安徽省</v>
      </c>
      <c r="AF5023">
        <v>118.50790600000001</v>
      </c>
      <c r="AG5023">
        <v>31.689361999999999</v>
      </c>
    </row>
    <row r="5024" spans="1:33" x14ac:dyDescent="0.3">
      <c r="A5024" s="12" t="s">
        <v>10172</v>
      </c>
      <c r="B5024" s="12" t="s">
        <v>10173</v>
      </c>
      <c r="C5024" s="16" t="str">
        <f>[1]!s_info_mkt(A5024)</f>
        <v>主板</v>
      </c>
      <c r="D5024" s="16" t="str">
        <f>[1]!s_ipo_listeddate(A5024)</f>
        <v>2021-05-27</v>
      </c>
      <c r="E5024" s="16" t="str">
        <f>[1]!lastradeday_s("000002","")</f>
        <v>2026-06-22</v>
      </c>
      <c r="F5024" s="16" t="str">
        <f>[1]!s_info_industry_csrc2023(A5024,"",3)</f>
        <v>酒、饮料和精制茶制造业</v>
      </c>
      <c r="G5024" s="16" t="str">
        <f>[1]!s_info_industry_csrc2023(A5024,"",1)</f>
        <v>制造业</v>
      </c>
      <c r="H5024" s="16">
        <f>[1]!s_is(A5024,83,"FY","YTD","20251231",1,"",100000000)</f>
        <v>208.75273117520001</v>
      </c>
      <c r="I5024" s="16">
        <f>[1]!s_is(A5024,83,"FY","YTD","20241231",1,"",100000000)</f>
        <v>158.38851828270001</v>
      </c>
      <c r="J5024" s="16">
        <f t="shared" si="234"/>
        <v>0.31797893836349522</v>
      </c>
      <c r="K5024" s="16">
        <f>[1]!s_is(A5024,61,"FY","YTD","20251231",1,"",100000000)</f>
        <v>44.152631477900002</v>
      </c>
      <c r="L5024" s="16">
        <f>[1]!s_is(A5024,61,"FY","YTD","20241231",1,"",100000000)</f>
        <v>33.267088524400002</v>
      </c>
      <c r="M5024" s="16">
        <f t="shared" si="235"/>
        <v>0.32721658060085163</v>
      </c>
      <c r="N5024" s="16">
        <f>[1]!s_fa_roe(A5024,"20251231")</f>
        <v>51.614100000000001</v>
      </c>
      <c r="O5024" s="16">
        <f>[1]!s_stmnote_rdexp(A5024,"20251231",1,10000)</f>
        <v>6633.8402679999999</v>
      </c>
      <c r="P5024" s="20">
        <f t="shared" si="236"/>
        <v>3.1778459762676894E-3</v>
      </c>
      <c r="Q5024" s="16">
        <f>[1]!s_margin_tradingbalance(A5024,"",10000)</f>
        <v>84540.203299999994</v>
      </c>
      <c r="R5024" s="16">
        <f>[1]!s_margin_seclendingbalance(A5024,"",10000)</f>
        <v>357.13279999999997</v>
      </c>
      <c r="S5024" s="17">
        <f>[1]!s_val_ev(A5024,"",100000000)</f>
        <v>873.65589459381999</v>
      </c>
      <c r="T5024" s="17">
        <f>[1]!share_freesharesmv(A5024,"",100000000)</f>
        <v>274.35046524989991</v>
      </c>
      <c r="U5024" s="17">
        <f>[1]!s_dq_amount_btin(A5024,E5024,100000000)</f>
        <v>13.273175630000001</v>
      </c>
      <c r="V5024" s="17">
        <f>[1]!s_dq_turn(A5024,E5024)</f>
        <v>1.6613413067040188</v>
      </c>
      <c r="W5024" s="2">
        <f>[1]!s_pq_amount(A5024,"20260101","",100000000)</f>
        <v>879.41577101999997</v>
      </c>
      <c r="X5024" s="2">
        <f>[1]!s_pq_avgamount(A5024,"20260101","",100000000)</f>
        <v>7.9946888274545458</v>
      </c>
      <c r="Y5024" s="17">
        <f>[1]!s_ipo_dilutedpe(A5024)</f>
        <v>22.99</v>
      </c>
      <c r="Z5024" s="12">
        <f>[1]!s_ipo_collection_total(A5024,100000000)</f>
        <v>18.512626999999998</v>
      </c>
      <c r="AA5024" s="2">
        <f>[1]!s_val_pe_ttm(A5024,E5024)</f>
        <v>18.873336791992188</v>
      </c>
      <c r="AB5024" s="5">
        <f>[1]!s_info_zjtxornot1(A5024,"")</f>
        <v>0</v>
      </c>
      <c r="AC5024" s="22" t="str">
        <f>[1]!s_info_nature1(A5024,"")</f>
        <v>民营企业</v>
      </c>
      <c r="AD5024" s="6" t="str">
        <f>[1]!s_info_city(A5024)</f>
        <v>深圳市</v>
      </c>
      <c r="AE5024" s="6" t="str">
        <f>[1]!s_info_province(A5024)</f>
        <v>广东省</v>
      </c>
      <c r="AF5024">
        <v>114.085947</v>
      </c>
      <c r="AG5024">
        <v>22.547000000000001</v>
      </c>
    </row>
    <row r="5025" spans="1:33" x14ac:dyDescent="0.3">
      <c r="A5025" s="12" t="s">
        <v>10174</v>
      </c>
      <c r="B5025" s="12" t="s">
        <v>10175</v>
      </c>
      <c r="C5025" s="16" t="str">
        <f>[1]!s_info_mkt(A5025)</f>
        <v>主板</v>
      </c>
      <c r="D5025" s="16" t="str">
        <f>[1]!s_ipo_listeddate(A5025)</f>
        <v>1993-10-18</v>
      </c>
      <c r="E5025" s="16" t="str">
        <f>[1]!lastradeday_s("000002","")</f>
        <v>2026-06-22</v>
      </c>
      <c r="F5025" s="16" t="str">
        <f>[1]!s_info_industry_csrc2023(A5025,"",3)</f>
        <v>电气机械和器材制造业</v>
      </c>
      <c r="G5025" s="16" t="str">
        <f>[1]!s_info_industry_csrc2023(A5025,"",1)</f>
        <v>制造业</v>
      </c>
      <c r="H5025" s="16">
        <f>[1]!s_is(A5025,83,"FY","YTD","20251231",1,"",100000000)</f>
        <v>304.07926517700002</v>
      </c>
      <c r="I5025" s="16">
        <f>[1]!s_is(A5025,83,"FY","YTD","20241231",1,"",100000000)</f>
        <v>286.01036014959999</v>
      </c>
      <c r="J5025" s="16">
        <f t="shared" si="234"/>
        <v>6.3175701110788296E-2</v>
      </c>
      <c r="K5025" s="16">
        <f>[1]!s_is(A5025,61,"FY","YTD","20251231",1,"",100000000)</f>
        <v>4.1040993608999994</v>
      </c>
      <c r="L5025" s="16">
        <f>[1]!s_is(A5025,61,"FY","YTD","20241231",1,"",100000000)</f>
        <v>6.9927005182000004</v>
      </c>
      <c r="M5025" s="16">
        <f t="shared" si="235"/>
        <v>-0.41308806944924897</v>
      </c>
      <c r="N5025" s="16">
        <f>[1]!s_fa_roe(A5025,"20251231")</f>
        <v>6.7450000000000001</v>
      </c>
      <c r="O5025" s="16">
        <f>[1]!s_stmnote_rdexp(A5025,"20251231",1,10000)</f>
        <v>96753.665087000001</v>
      </c>
      <c r="P5025" s="20">
        <f t="shared" si="236"/>
        <v>3.1818567119557176E-2</v>
      </c>
      <c r="Q5025" s="16">
        <f>[1]!s_margin_tradingbalance(A5025,"",10000)</f>
        <v>24387.025600000001</v>
      </c>
      <c r="R5025" s="16">
        <f>[1]!s_margin_seclendingbalance(A5025,"",10000)</f>
        <v>25.040800000000001</v>
      </c>
      <c r="S5025" s="17">
        <f>[1]!s_val_ev(A5025,"",100000000)</f>
        <v>53.358824063780219</v>
      </c>
      <c r="T5025" s="17">
        <f>[1]!share_freesharesmv(A5025,"",100000000)</f>
        <v>35.099237375999998</v>
      </c>
      <c r="U5025" s="17">
        <f>[1]!s_dq_amount_btin(A5025,E5025,100000000)</f>
        <v>0.58618305999999998</v>
      </c>
      <c r="V5025" s="17">
        <f>[1]!s_dq_turn(A5025,E5025)</f>
        <v>1.2298712582713418</v>
      </c>
      <c r="W5025" s="2">
        <f>[1]!s_pq_amount(A5025,"20260101","",100000000)</f>
        <v>75.727391960000006</v>
      </c>
      <c r="X5025" s="2">
        <f>[1]!s_pq_avgamount(A5025,"20260101","",100000000)</f>
        <v>0.68843083599999999</v>
      </c>
      <c r="Y5025" s="17">
        <f>[1]!s_ipo_dilutedpe(A5025)</f>
        <v>0</v>
      </c>
      <c r="Z5025" s="12">
        <f>[1]!s_ipo_collection_total(A5025,100000000)</f>
        <v>1.44</v>
      </c>
      <c r="AA5025" s="2">
        <f>[1]!s_val_pe_ttm(A5025,E5025)</f>
        <v>19.290384292602539</v>
      </c>
      <c r="AB5025" s="5">
        <f>[1]!s_info_zjtxornot1(A5025,"")</f>
        <v>1</v>
      </c>
      <c r="AC5025" s="22" t="str">
        <f>[1]!s_info_nature1(A5025,"")</f>
        <v>地方国有企业</v>
      </c>
      <c r="AD5025" s="6" t="str">
        <f>[1]!s_info_city(A5025)</f>
        <v>合肥市</v>
      </c>
      <c r="AE5025" s="6" t="str">
        <f>[1]!s_info_province(A5025)</f>
        <v>安徽省</v>
      </c>
      <c r="AF5025">
        <v>117.28304199999999</v>
      </c>
      <c r="AG5025">
        <v>31.861190000000001</v>
      </c>
    </row>
    <row r="5026" spans="1:33" x14ac:dyDescent="0.3">
      <c r="A5026" s="12" t="s">
        <v>531</v>
      </c>
      <c r="B5026" s="12" t="s">
        <v>532</v>
      </c>
      <c r="C5026" s="16" t="str">
        <f>[1]!s_info_mkt(A5026)</f>
        <v>北证</v>
      </c>
      <c r="D5026" s="16" t="str">
        <f>[1]!s_ipo_listeddate(A5026)</f>
        <v>2021-08-20</v>
      </c>
      <c r="E5026" s="16" t="str">
        <f>[1]!lastradeday_s("000002","")</f>
        <v>2026-06-22</v>
      </c>
      <c r="F5026" s="16" t="str">
        <f>[1]!s_info_industry_csrc2023(A5026,"",3)</f>
        <v>专用设备制造业</v>
      </c>
      <c r="G5026" s="16" t="str">
        <f>[1]!s_info_industry_csrc2023(A5026,"",1)</f>
        <v>制造业</v>
      </c>
      <c r="H5026" s="16">
        <f>[1]!s_is(A5026,83,"FY","YTD","20251231",1,"",100000000)</f>
        <v>14.004818073399999</v>
      </c>
      <c r="I5026" s="16">
        <f>[1]!s_is(A5026,83,"FY","YTD","20241231",1,"",100000000)</f>
        <v>7.9894284224000005</v>
      </c>
      <c r="J5026" s="16">
        <f t="shared" si="234"/>
        <v>0.75291864861503988</v>
      </c>
      <c r="K5026" s="16">
        <f>[1]!s_is(A5026,61,"FY","YTD","20251231",1,"",100000000)</f>
        <v>1.9895676430000002</v>
      </c>
      <c r="L5026" s="16">
        <f>[1]!s_is(A5026,61,"FY","YTD","20241231",1,"",100000000)</f>
        <v>1.0464147838</v>
      </c>
      <c r="M5026" s="16">
        <f t="shared" si="235"/>
        <v>0.90131836227981266</v>
      </c>
      <c r="N5026" s="16">
        <f>[1]!s_fa_roe(A5026,"20251231")</f>
        <v>11.8017</v>
      </c>
      <c r="O5026" s="16">
        <f>[1]!s_stmnote_rdexp(A5026,"20251231",1,10000)</f>
        <v>6858.46738</v>
      </c>
      <c r="P5026" s="20">
        <f t="shared" si="236"/>
        <v>4.8972199025038431E-2</v>
      </c>
      <c r="Q5026" s="16">
        <f>[1]!s_margin_tradingbalance(A5026,"",10000)</f>
        <v>4678.5775999999996</v>
      </c>
      <c r="R5026" s="16">
        <f>[1]!s_margin_seclendingbalance(A5026,"",10000)</f>
        <v>0</v>
      </c>
      <c r="S5026" s="17">
        <f>[1]!s_val_ev(A5026,"",100000000)</f>
        <v>74.420068102100004</v>
      </c>
      <c r="T5026" s="17">
        <f>[1]!share_freesharesmv(A5026,"",100000000)</f>
        <v>16.514648109900001</v>
      </c>
      <c r="U5026" s="17">
        <f>[1]!s_dq_amount_btin(A5026,E5026,100000000)</f>
        <v>0.58151514000000004</v>
      </c>
      <c r="V5026" s="17">
        <f>[1]!s_dq_turn(A5026,E5026)</f>
        <v>3.1620552001080529</v>
      </c>
      <c r="W5026" s="2">
        <f>[1]!s_pq_amount(A5026,"20260101","",100000000)</f>
        <v>75.177581369999999</v>
      </c>
      <c r="X5026" s="2">
        <f>[1]!s_pq_avgamount(A5026,"20260101","",100000000)</f>
        <v>0.68343255790909097</v>
      </c>
      <c r="Y5026" s="17">
        <f>[1]!s_ipo_dilutedpe(A5026)</f>
        <v>9.73</v>
      </c>
      <c r="Z5026" s="12">
        <f>[1]!s_ipo_collection_total(A5026,100000000)</f>
        <v>0.98428595239999994</v>
      </c>
      <c r="AA5026" s="2">
        <f>[1]!s_val_pe_ttm(A5026,E5026)</f>
        <v>32.996986389160156</v>
      </c>
      <c r="AB5026" s="5">
        <f>[1]!s_info_zjtxornot1(A5026,"")</f>
        <v>1</v>
      </c>
      <c r="AC5026" s="22" t="str">
        <f>[1]!s_info_nature1(A5026,"")</f>
        <v>公众企业</v>
      </c>
      <c r="AD5026" s="6" t="str">
        <f>[1]!s_info_city(A5026)</f>
        <v>长沙市</v>
      </c>
      <c r="AE5026" s="6" t="str">
        <f>[1]!s_info_province(A5026)</f>
        <v>湖南省</v>
      </c>
      <c r="AF5026">
        <v>112.98227900000001</v>
      </c>
      <c r="AG5026">
        <v>28.194089999999999</v>
      </c>
    </row>
    <row r="5027" spans="1:33" x14ac:dyDescent="0.3">
      <c r="A5027" s="12" t="s">
        <v>10176</v>
      </c>
      <c r="B5027" s="12" t="s">
        <v>10177</v>
      </c>
      <c r="C5027" s="16" t="str">
        <f>[1]!s_info_mkt(A5027)</f>
        <v>主板</v>
      </c>
      <c r="D5027" s="16" t="str">
        <f>[1]!s_ipo_listeddate(A5027)</f>
        <v>2005-02-03</v>
      </c>
      <c r="E5027" s="16" t="str">
        <f>[1]!lastradeday_s("000002","")</f>
        <v>2026-06-22</v>
      </c>
      <c r="F5027" s="16" t="str">
        <f>[1]!s_info_industry_csrc2023(A5027,"",3)</f>
        <v>电力、热力生产和供应业</v>
      </c>
      <c r="G5027" s="16" t="str">
        <f>[1]!s_info_industry_csrc2023(A5027,"",1)</f>
        <v>电力、热力、燃气及水生产和供应业</v>
      </c>
      <c r="H5027" s="16">
        <f>[1]!s_is(A5027,83,"FY","YTD","20251231",1,"",100000000)</f>
        <v>1260.12591</v>
      </c>
      <c r="I5027" s="16">
        <f>[1]!s_is(A5027,83,"FY","YTD","20241231",1,"",100000000)</f>
        <v>1129.9397899999999</v>
      </c>
      <c r="J5027" s="16">
        <f t="shared" si="234"/>
        <v>0.11521509477951919</v>
      </c>
      <c r="K5027" s="16">
        <f>[1]!s_is(A5027,61,"FY","YTD","20251231",1,"",100000000)</f>
        <v>60.703150000000001</v>
      </c>
      <c r="L5027" s="16">
        <f>[1]!s_is(A5027,61,"FY","YTD","20241231",1,"",100000000)</f>
        <v>57.026710000000001</v>
      </c>
      <c r="M5027" s="16">
        <f t="shared" si="235"/>
        <v>6.4468737544213922E-2</v>
      </c>
      <c r="N5027" s="16">
        <f>[1]!s_fa_roe(A5027,"20251231")</f>
        <v>8.8943999999999992</v>
      </c>
      <c r="O5027" s="16">
        <f>[1]!s_stmnote_rdexp(A5027,"20251231",1,10000)</f>
        <v>261282.7</v>
      </c>
      <c r="P5027" s="20">
        <f t="shared" si="236"/>
        <v>2.0734650238244844E-2</v>
      </c>
      <c r="Q5027" s="16">
        <f>[1]!s_margin_tradingbalance(A5027,"",10000)</f>
        <v>72663.967300000004</v>
      </c>
      <c r="R5027" s="16">
        <f>[1]!s_margin_seclendingbalance(A5027,"",10000)</f>
        <v>107.6589</v>
      </c>
      <c r="S5027" s="17">
        <f>[1]!s_val_ev(A5027,"",100000000)</f>
        <v>535.22132119621767</v>
      </c>
      <c r="T5027" s="17">
        <f>[1]!share_freesharesmv(A5027,"",100000000)</f>
        <v>188.7954876332</v>
      </c>
      <c r="U5027" s="17">
        <f>[1]!s_dq_amount_btin(A5027,E5027,100000000)</f>
        <v>4.6669202800000003</v>
      </c>
      <c r="V5027" s="17">
        <f>[1]!s_dq_turn(A5027,E5027)</f>
        <v>1.0668479430367104</v>
      </c>
      <c r="W5027" s="2">
        <f>[1]!s_pq_amount(A5027,"20260101","",100000000)</f>
        <v>782.67297212000005</v>
      </c>
      <c r="X5027" s="2">
        <f>[1]!s_pq_avgamount(A5027,"20260101","",100000000)</f>
        <v>7.1152088374545457</v>
      </c>
      <c r="Y5027" s="17">
        <f>[1]!s_ipo_dilutedpe(A5027)</f>
        <v>14.8</v>
      </c>
      <c r="Z5027" s="12">
        <f>[1]!s_ipo_collection_total(A5027,100000000)</f>
        <v>19.277999999999999</v>
      </c>
      <c r="AA5027" s="2">
        <f>[1]!s_val_pe_ttm(A5027,E5027)</f>
        <v>9.3623361587524414</v>
      </c>
      <c r="AB5027" s="5">
        <f>[1]!s_info_zjtxornot1(A5027,"")</f>
        <v>0</v>
      </c>
      <c r="AC5027" s="22" t="str">
        <f>[1]!s_info_nature1(A5027,"")</f>
        <v>中央国有企业</v>
      </c>
      <c r="AD5027" s="6" t="str">
        <f>[1]!s_info_city(A5027)</f>
        <v>济南市</v>
      </c>
      <c r="AE5027" s="6" t="str">
        <f>[1]!s_info_province(A5027)</f>
        <v>山东省</v>
      </c>
      <c r="AF5027">
        <v>117.000923</v>
      </c>
      <c r="AG5027">
        <v>36.675806999999999</v>
      </c>
    </row>
    <row r="5028" spans="1:33" x14ac:dyDescent="0.3">
      <c r="A5028" s="12" t="s">
        <v>10178</v>
      </c>
      <c r="B5028" s="12" t="s">
        <v>10179</v>
      </c>
      <c r="C5028" s="16" t="str">
        <f>[1]!s_info_mkt(A5028)</f>
        <v>主板</v>
      </c>
      <c r="D5028" s="16" t="str">
        <f>[1]!s_ipo_listeddate(A5028)</f>
        <v>2000-12-21</v>
      </c>
      <c r="E5028" s="16" t="str">
        <f>[1]!lastradeday_s("000002","")</f>
        <v>2026-06-22</v>
      </c>
      <c r="F5028" s="16" t="str">
        <f>[1]!s_info_industry_csrc2023(A5028,"",3)</f>
        <v>道路运输业</v>
      </c>
      <c r="G5028" s="16" t="str">
        <f>[1]!s_info_industry_csrc2023(A5028,"",1)</f>
        <v>交通运输、仓储和邮政业</v>
      </c>
      <c r="H5028" s="16">
        <f>[1]!s_is(A5028,83,"FY","YTD","20251231",1,"",100000000)</f>
        <v>13.454117753399998</v>
      </c>
      <c r="I5028" s="16">
        <f>[1]!s_is(A5028,83,"FY","YTD","20241231",1,"",100000000)</f>
        <v>15.626105190399999</v>
      </c>
      <c r="J5028" s="16">
        <f t="shared" si="234"/>
        <v>-0.13899736438062471</v>
      </c>
      <c r="K5028" s="16">
        <f>[1]!s_is(A5028,61,"FY","YTD","20251231",1,"",100000000)</f>
        <v>5.5650260744000004</v>
      </c>
      <c r="L5028" s="16">
        <f>[1]!s_is(A5028,61,"FY","YTD","20241231",1,"",100000000)</f>
        <v>6.9823349746000005</v>
      </c>
      <c r="M5028" s="16">
        <f t="shared" si="235"/>
        <v>-0.20298494777976389</v>
      </c>
      <c r="N5028" s="16">
        <f>[1]!s_fa_roe(A5028,"20251231")</f>
        <v>7.9013999999999998</v>
      </c>
      <c r="O5028" s="16">
        <f>[1]!s_stmnote_rdexp(A5028,"20251231",1,10000)</f>
        <v>18.3</v>
      </c>
      <c r="P5028" s="20">
        <f t="shared" si="236"/>
        <v>1.3601783732995347E-4</v>
      </c>
      <c r="Q5028" s="16">
        <f>[1]!s_margin_tradingbalance(A5028,"",10000)</f>
        <v>17920.970799999999</v>
      </c>
      <c r="R5028" s="16">
        <f>[1]!s_margin_seclendingbalance(A5028,"",10000)</f>
        <v>10.1439</v>
      </c>
      <c r="S5028" s="17">
        <f>[1]!s_val_ev(A5028,"",100000000)</f>
        <v>56.4988504158</v>
      </c>
      <c r="T5028" s="17">
        <f>[1]!share_freesharesmv(A5028,"",100000000)</f>
        <v>26.963865278999997</v>
      </c>
      <c r="U5028" s="17">
        <f>[1]!s_dq_amount_btin(A5028,E5028,100000000)</f>
        <v>0.46428912</v>
      </c>
      <c r="V5028" s="17">
        <f>[1]!s_dq_turn(A5028,E5028)</f>
        <v>0.83514042060588178</v>
      </c>
      <c r="W5028" s="2">
        <f>[1]!s_pq_amount(A5028,"20260101","",100000000)</f>
        <v>63.901643579999998</v>
      </c>
      <c r="X5028" s="2">
        <f>[1]!s_pq_avgamount(A5028,"20260101","",100000000)</f>
        <v>0.58092403254545455</v>
      </c>
      <c r="Y5028" s="17">
        <f>[1]!s_ipo_dilutedpe(A5028)</f>
        <v>20.3</v>
      </c>
      <c r="Z5028" s="12">
        <f>[1]!s_ipo_collection_total(A5028,100000000)</f>
        <v>4.3840000000000003</v>
      </c>
      <c r="AA5028" s="2">
        <f>[1]!s_val_pe_ttm(A5028,E5028)</f>
        <v>10.128267288208008</v>
      </c>
      <c r="AB5028" s="5">
        <f>[1]!s_info_zjtxornot1(A5028,"")</f>
        <v>0</v>
      </c>
      <c r="AC5028" s="22" t="str">
        <f>[1]!s_info_nature1(A5028,"")</f>
        <v>地方国有企业</v>
      </c>
      <c r="AD5028" s="6" t="str">
        <f>[1]!s_info_city(A5028)</f>
        <v>南宁市</v>
      </c>
      <c r="AE5028" s="6" t="str">
        <f>[1]!s_info_province(A5028)</f>
        <v>广西壮族自治区</v>
      </c>
      <c r="AF5028">
        <v>108.320004</v>
      </c>
      <c r="AG5028">
        <v>22.824020000000001</v>
      </c>
    </row>
    <row r="5029" spans="1:33" x14ac:dyDescent="0.3">
      <c r="A5029" s="12" t="s">
        <v>10180</v>
      </c>
      <c r="B5029" s="12" t="s">
        <v>10181</v>
      </c>
      <c r="C5029" s="16" t="str">
        <f>[1]!s_info_mkt(A5029)</f>
        <v>主板</v>
      </c>
      <c r="D5029" s="16" t="str">
        <f>[1]!s_ipo_listeddate(A5029)</f>
        <v>2007-04-27</v>
      </c>
      <c r="E5029" s="16" t="str">
        <f>[1]!lastradeday_s("000002","")</f>
        <v>2026-06-22</v>
      </c>
      <c r="F5029" s="16" t="str">
        <f>[1]!s_info_industry_csrc2023(A5029,"",3)</f>
        <v>货币金融服务</v>
      </c>
      <c r="G5029" s="16" t="str">
        <f>[1]!s_info_industry_csrc2023(A5029,"",1)</f>
        <v>金融业</v>
      </c>
      <c r="H5029" s="16">
        <f>[1]!s_is(A5029,83,"FY","YTD","20251231",1,"",100000000)</f>
        <v>2124.75</v>
      </c>
      <c r="I5029" s="16">
        <f>[1]!s_is(A5029,83,"FY","YTD","20241231",1,"",100000000)</f>
        <v>2136.46</v>
      </c>
      <c r="J5029" s="16">
        <f t="shared" si="234"/>
        <v>-5.4810293663349885E-3</v>
      </c>
      <c r="K5029" s="16">
        <f>[1]!s_is(A5029,61,"FY","YTD","20251231",1,"",100000000)</f>
        <v>706.18</v>
      </c>
      <c r="L5029" s="16">
        <f>[1]!s_is(A5029,61,"FY","YTD","20241231",1,"",100000000)</f>
        <v>685.76</v>
      </c>
      <c r="M5029" s="16">
        <f t="shared" si="235"/>
        <v>2.977718152123186E-2</v>
      </c>
      <c r="N5029" s="16">
        <f>[1]!s_fa_roe(A5029,"20251231")</f>
        <v>8.7286000000000001</v>
      </c>
      <c r="O5029" s="16">
        <f>[1]!s_stmnote_rdexp(A5029,"20251231",1,10000)</f>
        <v>0</v>
      </c>
      <c r="P5029" s="20">
        <f t="shared" si="236"/>
        <v>0</v>
      </c>
      <c r="Q5029" s="16">
        <f>[1]!s_margin_tradingbalance(A5029,"",10000)</f>
        <v>28861.609400000001</v>
      </c>
      <c r="R5029" s="16">
        <f>[1]!s_margin_seclendingbalance(A5029,"",10000)</f>
        <v>341.62459999999999</v>
      </c>
      <c r="S5029" s="17">
        <f>[1]!s_val_ev(A5029,"",100000000)</f>
        <v>3920.4945687227901</v>
      </c>
      <c r="T5029" s="17">
        <f>[1]!share_freesharesmv(A5029,"",100000000)</f>
        <v>359.1960310014</v>
      </c>
      <c r="U5029" s="17">
        <f>[1]!s_dq_amount_btin(A5029,E5029,100000000)</f>
        <v>5.7307426699999997</v>
      </c>
      <c r="V5029" s="17">
        <f>[1]!s_dq_turn(A5029,E5029)</f>
        <v>0.19240910720966792</v>
      </c>
      <c r="W5029" s="2">
        <f>[1]!s_pq_amount(A5029,"20260101","",100000000)</f>
        <v>537.79224075000002</v>
      </c>
      <c r="X5029" s="2">
        <f>[1]!s_pq_avgamount(A5029,"20260101","",100000000)</f>
        <v>4.8890203704545456</v>
      </c>
      <c r="Y5029" s="17">
        <f>[1]!s_ipo_dilutedpe(A5029)</f>
        <v>59.62</v>
      </c>
      <c r="Z5029" s="12">
        <f>[1]!s_ipo_collection_total(A5029,100000000)</f>
        <v>133.512093932</v>
      </c>
      <c r="AA5029" s="2">
        <f>[1]!s_val_pe_ttm(A5029,E5029)</f>
        <v>5.7124457359313965</v>
      </c>
      <c r="AB5029" s="5">
        <f>[1]!s_info_zjtxornot1(A5029,"")</f>
        <v>0</v>
      </c>
      <c r="AC5029" s="22" t="str">
        <f>[1]!s_info_nature1(A5029,"")</f>
        <v>中央国有企业</v>
      </c>
      <c r="AD5029" s="6" t="str">
        <f>[1]!s_info_city(A5029)</f>
        <v>北京市</v>
      </c>
      <c r="AE5029" s="6" t="str">
        <f>[1]!s_info_province(A5029)</f>
        <v>北京</v>
      </c>
      <c r="AF5029">
        <v>116.40528500000001</v>
      </c>
      <c r="AG5029">
        <v>39.904989</v>
      </c>
    </row>
    <row r="5030" spans="1:33" x14ac:dyDescent="0.3">
      <c r="A5030" s="12" t="s">
        <v>10182</v>
      </c>
      <c r="B5030" s="12" t="s">
        <v>10183</v>
      </c>
      <c r="C5030" s="16" t="str">
        <f>[1]!s_info_mkt(A5030)</f>
        <v>主板</v>
      </c>
      <c r="D5030" s="16" t="str">
        <f>[1]!s_ipo_listeddate(A5030)</f>
        <v>2007-12-07</v>
      </c>
      <c r="E5030" s="16" t="str">
        <f>[1]!lastradeday_s("000002","")</f>
        <v>2026-06-22</v>
      </c>
      <c r="F5030" s="16" t="str">
        <f>[1]!s_info_industry_csrc2023(A5030,"",3)</f>
        <v>纺织服装、服饰业</v>
      </c>
      <c r="G5030" s="16" t="str">
        <f>[1]!s_info_industry_csrc2023(A5030,"",1)</f>
        <v>制造业</v>
      </c>
      <c r="H5030" s="16">
        <f>[1]!s_is(A5030,83,"FY","YTD","20251231",1,"",100000000)</f>
        <v>3.5985551052999996</v>
      </c>
      <c r="I5030" s="16">
        <f>[1]!s_is(A5030,83,"FY","YTD","20241231",1,"",100000000)</f>
        <v>4.4917481501000003</v>
      </c>
      <c r="J5030" s="16">
        <f t="shared" si="234"/>
        <v>-0.19885198701091811</v>
      </c>
      <c r="K5030" s="16">
        <f>[1]!s_is(A5030,61,"FY","YTD","20251231",1,"",100000000)</f>
        <v>-3.6799328724999998</v>
      </c>
      <c r="L5030" s="16">
        <f>[1]!s_is(A5030,61,"FY","YTD","20241231",1,"",100000000)</f>
        <v>-5.7748785370000002</v>
      </c>
      <c r="M5030" s="16">
        <f t="shared" si="235"/>
        <v>0.36276878398005347</v>
      </c>
      <c r="N5030" s="16">
        <f>[1]!s_fa_roe(A5030,"20251231")</f>
        <v>-76.083500000000001</v>
      </c>
      <c r="O5030" s="16">
        <f>[1]!s_stmnote_rdexp(A5030,"20251231",1,10000)</f>
        <v>2361.0303629999999</v>
      </c>
      <c r="P5030" s="20">
        <f t="shared" si="236"/>
        <v>6.5610510160665395E-2</v>
      </c>
      <c r="Q5030" s="16">
        <f>[1]!s_margin_tradingbalance(A5030,"",10000)</f>
        <v>0</v>
      </c>
      <c r="R5030" s="16">
        <f>[1]!s_margin_seclendingbalance(A5030,"",10000)</f>
        <v>0</v>
      </c>
      <c r="S5030" s="17">
        <f>[1]!s_val_ev(A5030,"",100000000)</f>
        <v>12.143601520000001</v>
      </c>
      <c r="T5030" s="17">
        <f>[1]!share_freesharesmv(A5030,"",100000000)</f>
        <v>8.9080522640000002</v>
      </c>
      <c r="U5030" s="17">
        <f>[1]!s_dq_amount_btin(A5030,E5030,100000000)</f>
        <v>0.19603714999999999</v>
      </c>
      <c r="V5030" s="17">
        <f>[1]!s_dq_turn(A5030,E5030)</f>
        <v>1.6326597674064498</v>
      </c>
      <c r="W5030" s="2">
        <f>[1]!s_pq_amount(A5030,"20260101","",100000000)</f>
        <v>75.848675580000005</v>
      </c>
      <c r="X5030" s="2">
        <f>[1]!s_pq_avgamount(A5030,"20260101","",100000000)</f>
        <v>0.69585940899082577</v>
      </c>
      <c r="Y5030" s="17">
        <f>[1]!s_ipo_dilutedpe(A5030)</f>
        <v>29.98</v>
      </c>
      <c r="Z5030" s="12">
        <f>[1]!s_ipo_collection_total(A5030,100000000)</f>
        <v>2.6139999999999999</v>
      </c>
      <c r="AA5030" s="2">
        <f>[1]!s_val_pe_ttm(A5030,E5030)</f>
        <v>-3.2457625865936279</v>
      </c>
      <c r="AB5030" s="5">
        <f>[1]!s_info_zjtxornot1(A5030,"")</f>
        <v>0</v>
      </c>
      <c r="AC5030" s="22" t="str">
        <f>[1]!s_info_nature1(A5030,"")</f>
        <v>民营企业</v>
      </c>
      <c r="AD5030" s="6" t="str">
        <f>[1]!s_info_city(A5030)</f>
        <v>济宁市</v>
      </c>
      <c r="AE5030" s="6" t="str">
        <f>[1]!s_info_province(A5030)</f>
        <v>山东省</v>
      </c>
      <c r="AF5030">
        <v>116.587245</v>
      </c>
      <c r="AG5030">
        <v>35.415393000000002</v>
      </c>
    </row>
    <row r="5031" spans="1:33" x14ac:dyDescent="0.3">
      <c r="A5031" s="12" t="s">
        <v>10184</v>
      </c>
      <c r="B5031" s="12" t="s">
        <v>10185</v>
      </c>
      <c r="C5031" s="16" t="str">
        <f>[1]!s_info_mkt(A5031)</f>
        <v>主板</v>
      </c>
      <c r="D5031" s="16" t="str">
        <f>[1]!s_ipo_listeddate(A5031)</f>
        <v>1997-08-04</v>
      </c>
      <c r="E5031" s="16" t="str">
        <f>[1]!lastradeday_s("000002","")</f>
        <v>2026-06-22</v>
      </c>
      <c r="F5031" s="16" t="str">
        <f>[1]!s_info_industry_csrc2023(A5031,"",3)</f>
        <v>电力、热力生产和供应业</v>
      </c>
      <c r="G5031" s="16" t="str">
        <f>[1]!s_info_industry_csrc2023(A5031,"",1)</f>
        <v>电力、热力、燃气及水生产和供应业</v>
      </c>
      <c r="H5031" s="16">
        <f>[1]!s_is(A5031,83,"FY","YTD","20251231",1,"",100000000)</f>
        <v>101.729077045</v>
      </c>
      <c r="I5031" s="16">
        <f>[1]!s_is(A5031,83,"FY","YTD","20241231",1,"",100000000)</f>
        <v>103.21619482850001</v>
      </c>
      <c r="J5031" s="16">
        <f t="shared" si="234"/>
        <v>-1.4407795074900309E-2</v>
      </c>
      <c r="K5031" s="16">
        <f>[1]!s_is(A5031,61,"FY","YTD","20251231",1,"",100000000)</f>
        <v>4.3592095108999995</v>
      </c>
      <c r="L5031" s="16">
        <f>[1]!s_is(A5031,61,"FY","YTD","20241231",1,"",100000000)</f>
        <v>3.0971003077999999</v>
      </c>
      <c r="M5031" s="16">
        <f t="shared" si="235"/>
        <v>0.40751318254736435</v>
      </c>
      <c r="N5031" s="16">
        <f>[1]!s_fa_roe(A5031,"20251231")</f>
        <v>3.9049999999999998</v>
      </c>
      <c r="O5031" s="16">
        <f>[1]!s_stmnote_rdexp(A5031,"20251231",1,10000)</f>
        <v>379.28595300000001</v>
      </c>
      <c r="P5031" s="20">
        <f t="shared" si="236"/>
        <v>3.7283927468664867E-4</v>
      </c>
      <c r="Q5031" s="16">
        <f>[1]!s_margin_tradingbalance(A5031,"",10000)</f>
        <v>20832.0468</v>
      </c>
      <c r="R5031" s="16">
        <f>[1]!s_margin_seclendingbalance(A5031,"",10000)</f>
        <v>259.8741</v>
      </c>
      <c r="S5031" s="17">
        <f>[1]!s_val_ev(A5031,"",100000000)</f>
        <v>115.1110028208</v>
      </c>
      <c r="T5031" s="17">
        <f>[1]!share_freesharesmv(A5031,"",100000000)</f>
        <v>53.484454678199995</v>
      </c>
      <c r="U5031" s="17">
        <f>[1]!s_dq_amount_btin(A5031,E5031,100000000)</f>
        <v>1.4528441999999999</v>
      </c>
      <c r="V5031" s="17">
        <f>[1]!s_dq_turn(A5031,E5031)</f>
        <v>1.2928691651803448</v>
      </c>
      <c r="W5031" s="2">
        <f>[1]!s_pq_amount(A5031,"20260101","",100000000)</f>
        <v>199.85309253</v>
      </c>
      <c r="X5031" s="2">
        <f>[1]!s_pq_avgamount(A5031,"20260101","",100000000)</f>
        <v>1.8168462957272726</v>
      </c>
      <c r="Y5031" s="17">
        <f>[1]!s_ipo_dilutedpe(A5031)</f>
        <v>0</v>
      </c>
      <c r="Z5031" s="12">
        <f>[1]!s_ipo_collection_total(A5031,100000000)</f>
        <v>3.19</v>
      </c>
      <c r="AA5031" s="2">
        <f>[1]!s_val_pe_ttm(A5031,E5031)</f>
        <v>24.358352661132813</v>
      </c>
      <c r="AB5031" s="5">
        <f>[1]!s_info_zjtxornot1(A5031,"")</f>
        <v>0</v>
      </c>
      <c r="AC5031" s="22" t="str">
        <f>[1]!s_info_nature1(A5031,"")</f>
        <v>中央国有企业</v>
      </c>
      <c r="AD5031" s="6" t="str">
        <f>[1]!s_info_city(A5031)</f>
        <v>重庆市</v>
      </c>
      <c r="AE5031" s="6" t="str">
        <f>[1]!s_info_province(A5031)</f>
        <v>重庆</v>
      </c>
      <c r="AF5031">
        <v>106.50496200000001</v>
      </c>
      <c r="AG5031">
        <v>29.533155000000001</v>
      </c>
    </row>
    <row r="5032" spans="1:33" x14ac:dyDescent="0.3">
      <c r="A5032" s="12" t="s">
        <v>10186</v>
      </c>
      <c r="B5032" s="12" t="s">
        <v>10187</v>
      </c>
      <c r="C5032" s="16" t="str">
        <f>[1]!s_info_mkt(A5032)</f>
        <v>主板</v>
      </c>
      <c r="D5032" s="16" t="str">
        <f>[1]!s_ipo_listeddate(A5032)</f>
        <v>2010-08-03</v>
      </c>
      <c r="E5032" s="16" t="str">
        <f>[1]!lastradeday_s("000002","")</f>
        <v>2026-06-22</v>
      </c>
      <c r="F5032" s="16" t="str">
        <f>[1]!s_info_industry_csrc2023(A5032,"",3)</f>
        <v>化学原料和化学制品制造业</v>
      </c>
      <c r="G5032" s="16" t="str">
        <f>[1]!s_info_industry_csrc2023(A5032,"",1)</f>
        <v>制造业</v>
      </c>
      <c r="H5032" s="16">
        <f>[1]!s_is(A5032,83,"FY","YTD","20251231",1,"",100000000)</f>
        <v>57.657526617399995</v>
      </c>
      <c r="I5032" s="16">
        <f>[1]!s_is(A5032,83,"FY","YTD","20241231",1,"",100000000)</f>
        <v>55.560068600299999</v>
      </c>
      <c r="J5032" s="16">
        <f t="shared" si="234"/>
        <v>3.7751177598234209E-2</v>
      </c>
      <c r="K5032" s="16">
        <f>[1]!s_is(A5032,61,"FY","YTD","20251231",1,"",100000000)</f>
        <v>-1.077846286</v>
      </c>
      <c r="L5032" s="16">
        <f>[1]!s_is(A5032,61,"FY","YTD","20241231",1,"",100000000)</f>
        <v>1.0867658597000001</v>
      </c>
      <c r="M5032" s="16">
        <f t="shared" si="235"/>
        <v>-1.9917925525352238</v>
      </c>
      <c r="N5032" s="16">
        <f>[1]!s_fa_roe(A5032,"20251231")</f>
        <v>-5.7148000000000003</v>
      </c>
      <c r="O5032" s="16">
        <f>[1]!s_stmnote_rdexp(A5032,"20251231",1,10000)</f>
        <v>13216.606119</v>
      </c>
      <c r="P5032" s="20">
        <f t="shared" si="236"/>
        <v>2.2922603334516727E-2</v>
      </c>
      <c r="Q5032" s="16">
        <f>[1]!s_margin_tradingbalance(A5032,"",10000)</f>
        <v>30504.895400000001</v>
      </c>
      <c r="R5032" s="16">
        <f>[1]!s_margin_seclendingbalance(A5032,"",10000)</f>
        <v>2.319</v>
      </c>
      <c r="S5032" s="17">
        <f>[1]!s_val_ev(A5032,"",100000000)</f>
        <v>59.097432499999996</v>
      </c>
      <c r="T5032" s="17">
        <f>[1]!share_freesharesmv(A5032,"",100000000)</f>
        <v>52.040033041399994</v>
      </c>
      <c r="U5032" s="17">
        <f>[1]!s_dq_amount_btin(A5032,E5032,100000000)</f>
        <v>5.2230057700000003</v>
      </c>
      <c r="V5032" s="17">
        <f>[1]!s_dq_turn(A5032,E5032)</f>
        <v>9.8632805795121392</v>
      </c>
      <c r="W5032" s="2">
        <f>[1]!s_pq_amount(A5032,"20260101","",100000000)</f>
        <v>1067.9979438099999</v>
      </c>
      <c r="X5032" s="2">
        <f>[1]!s_pq_avgamount(A5032,"20260101","",100000000)</f>
        <v>9.7090722164545458</v>
      </c>
      <c r="Y5032" s="17">
        <f>[1]!s_ipo_dilutedpe(A5032)</f>
        <v>33.28</v>
      </c>
      <c r="Z5032" s="12">
        <f>[1]!s_ipo_collection_total(A5032,100000000)</f>
        <v>4.4000000000000004</v>
      </c>
      <c r="AA5032" s="2">
        <f>[1]!s_val_pe_ttm(A5032,E5032)</f>
        <v>-44.955604553222656</v>
      </c>
      <c r="AB5032" s="5">
        <f>[1]!s_info_zjtxornot1(A5032,"")</f>
        <v>0</v>
      </c>
      <c r="AC5032" s="22" t="str">
        <f>[1]!s_info_nature1(A5032,"")</f>
        <v>民营企业</v>
      </c>
      <c r="AD5032" s="6" t="str">
        <f>[1]!s_info_city(A5032)</f>
        <v>江阴市</v>
      </c>
      <c r="AE5032" s="6" t="str">
        <f>[1]!s_info_province(A5032)</f>
        <v>江苏省</v>
      </c>
      <c r="AF5032">
        <v>120.31067899999999</v>
      </c>
      <c r="AG5032">
        <v>31.837425</v>
      </c>
    </row>
    <row r="5033" spans="1:33" x14ac:dyDescent="0.3">
      <c r="A5033" s="12" t="s">
        <v>10188</v>
      </c>
      <c r="B5033" s="12" t="s">
        <v>10189</v>
      </c>
      <c r="C5033" s="16" t="str">
        <f>[1]!s_info_mkt(A5033)</f>
        <v>科创板</v>
      </c>
      <c r="D5033" s="16" t="str">
        <f>[1]!s_ipo_listeddate(A5033)</f>
        <v>2021-07-22</v>
      </c>
      <c r="E5033" s="16" t="str">
        <f>[1]!lastradeday_s("000002","")</f>
        <v>2026-06-22</v>
      </c>
      <c r="F5033" s="16" t="str">
        <f>[1]!s_info_industry_csrc2023(A5033,"",3)</f>
        <v>电气机械和器材制造业</v>
      </c>
      <c r="G5033" s="16" t="str">
        <f>[1]!s_info_industry_csrc2023(A5033,"",1)</f>
        <v>制造业</v>
      </c>
      <c r="H5033" s="16">
        <f>[1]!s_is(A5033,83,"FY","YTD","20251231",1,"",100000000)</f>
        <v>48.385260999899998</v>
      </c>
      <c r="I5033" s="16">
        <f>[1]!s_is(A5033,83,"FY","YTD","20241231",1,"",100000000)</f>
        <v>74.105184311599999</v>
      </c>
      <c r="J5033" s="16">
        <f t="shared" si="234"/>
        <v>-0.34707319805793868</v>
      </c>
      <c r="K5033" s="16">
        <f>[1]!s_is(A5033,61,"FY","YTD","20251231",1,"",100000000)</f>
        <v>-11.291678576700001</v>
      </c>
      <c r="L5033" s="16">
        <f>[1]!s_is(A5033,61,"FY","YTD","20241231",1,"",100000000)</f>
        <v>-27.181323958099998</v>
      </c>
      <c r="M5033" s="16">
        <f t="shared" si="235"/>
        <v>0.58457952253885359</v>
      </c>
      <c r="N5033" s="16">
        <f>[1]!s_fa_roe(A5033,"20251231")</f>
        <v>-2.8521000000000001</v>
      </c>
      <c r="O5033" s="16">
        <f>[1]!s_stmnote_rdexp(A5033,"20251231",1,10000)</f>
        <v>21892.84</v>
      </c>
      <c r="P5033" s="20">
        <f t="shared" si="236"/>
        <v>4.5246919304713987E-2</v>
      </c>
      <c r="Q5033" s="16">
        <f>[1]!s_margin_tradingbalance(A5033,"",10000)</f>
        <v>59892.8295</v>
      </c>
      <c r="R5033" s="16">
        <f>[1]!s_margin_seclendingbalance(A5033,"",10000)</f>
        <v>144.5779</v>
      </c>
      <c r="S5033" s="17">
        <f>[1]!s_val_ev(A5033,"",100000000)</f>
        <v>426.68141850360001</v>
      </c>
      <c r="T5033" s="17">
        <f>[1]!share_freesharesmv(A5033,"",100000000)</f>
        <v>106.7010435036</v>
      </c>
      <c r="U5033" s="17">
        <f>[1]!s_dq_amount_btin(A5033,E5033,100000000)</f>
        <v>5.4654206800000003</v>
      </c>
      <c r="V5033" s="17">
        <f>[1]!s_dq_turn(A5033,E5033)</f>
        <v>1.3110708071185435</v>
      </c>
      <c r="W5033" s="2">
        <f>[1]!s_pq_amount(A5033,"20260101","",100000000)</f>
        <v>463.15440962000002</v>
      </c>
      <c r="X5033" s="2">
        <f>[1]!s_pq_avgamount(A5033,"20260101","",100000000)</f>
        <v>4.2104946329090911</v>
      </c>
      <c r="Y5033" s="17">
        <f>[1]!s_ipo_dilutedpe(A5033)</f>
        <v>39.71</v>
      </c>
      <c r="Z5033" s="12">
        <f>[1]!s_ipo_collection_total(A5033,100000000)</f>
        <v>64.47</v>
      </c>
      <c r="AA5033" s="2">
        <f>[1]!s_val_pe_ttm(A5033,E5033)</f>
        <v>-31.100004196166992</v>
      </c>
      <c r="AB5033" s="5">
        <f>[1]!s_info_zjtxornot1(A5033,"")</f>
        <v>0</v>
      </c>
      <c r="AC5033" s="22" t="str">
        <f>[1]!s_info_nature1(A5033,"")</f>
        <v>民营企业</v>
      </c>
      <c r="AD5033" s="6" t="str">
        <f>[1]!s_info_city(A5033)</f>
        <v>石河子市</v>
      </c>
      <c r="AE5033" s="6" t="str">
        <f>[1]!s_info_province(A5033)</f>
        <v>新疆维吾尔自治区</v>
      </c>
      <c r="AF5033">
        <v>86.041075000000006</v>
      </c>
      <c r="AG5033">
        <v>44.305886000000001</v>
      </c>
    </row>
    <row r="5034" spans="1:33" x14ac:dyDescent="0.3">
      <c r="A5034" s="12" t="s">
        <v>10190</v>
      </c>
      <c r="B5034" s="12" t="s">
        <v>10191</v>
      </c>
      <c r="C5034" s="16" t="str">
        <f>[1]!s_info_mkt(A5034)</f>
        <v>主板</v>
      </c>
      <c r="D5034" s="16" t="str">
        <f>[1]!s_ipo_listeddate(A5034)</f>
        <v>1997-06-03</v>
      </c>
      <c r="E5034" s="16" t="str">
        <f>[1]!lastradeday_s("000002","")</f>
        <v>2026-06-22</v>
      </c>
      <c r="F5034" s="16" t="str">
        <f>[1]!s_info_industry_csrc2023(A5034,"",3)</f>
        <v>土木工程建筑业</v>
      </c>
      <c r="G5034" s="16" t="str">
        <f>[1]!s_info_industry_csrc2023(A5034,"",1)</f>
        <v>建筑业</v>
      </c>
      <c r="H5034" s="16">
        <f>[1]!s_is(A5034,83,"FY","YTD","20251231",1,"",100000000)</f>
        <v>103.51257336280001</v>
      </c>
      <c r="I5034" s="16">
        <f>[1]!s_is(A5034,83,"FY","YTD","20241231",1,"",100000000)</f>
        <v>84.231423016899996</v>
      </c>
      <c r="J5034" s="16">
        <f t="shared" si="234"/>
        <v>0.22890685750413464</v>
      </c>
      <c r="K5034" s="16">
        <f>[1]!s_is(A5034,61,"FY","YTD","20251231",1,"",100000000)</f>
        <v>-33.868923987499997</v>
      </c>
      <c r="L5034" s="16">
        <f>[1]!s_is(A5034,61,"FY","YTD","20241231",1,"",100000000)</f>
        <v>1.4643800866999999</v>
      </c>
      <c r="M5034" s="16">
        <f t="shared" si="235"/>
        <v>-24.128506249920449</v>
      </c>
      <c r="N5034" s="16">
        <f>[1]!s_fa_roe(A5034,"20251231")</f>
        <v>-36.031500000000001</v>
      </c>
      <c r="O5034" s="16">
        <f>[1]!s_stmnote_rdexp(A5034,"20251231",1,10000)</f>
        <v>65634.076201000003</v>
      </c>
      <c r="P5034" s="20">
        <f t="shared" si="236"/>
        <v>6.3406863599999488E-2</v>
      </c>
      <c r="Q5034" s="16">
        <f>[1]!s_margin_tradingbalance(A5034,"",10000)</f>
        <v>52966.305800000002</v>
      </c>
      <c r="R5034" s="16">
        <f>[1]!s_margin_seclendingbalance(A5034,"",10000)</f>
        <v>221.60499999999999</v>
      </c>
      <c r="S5034" s="17">
        <f>[1]!s_val_ev(A5034,"",100000000)</f>
        <v>141.36120258779999</v>
      </c>
      <c r="T5034" s="17">
        <f>[1]!share_freesharesmv(A5034,"",100000000)</f>
        <v>73.419957499799992</v>
      </c>
      <c r="U5034" s="17">
        <f>[1]!s_dq_amount_btin(A5034,E5034,100000000)</f>
        <v>2.6938520499999998</v>
      </c>
      <c r="V5034" s="17">
        <f>[1]!s_dq_turn(A5034,E5034)</f>
        <v>2.6868494761607566</v>
      </c>
      <c r="W5034" s="2">
        <f>[1]!s_pq_amount(A5034,"20260101","",100000000)</f>
        <v>474.03394450000002</v>
      </c>
      <c r="X5034" s="2">
        <f>[1]!s_pq_avgamount(A5034,"20260101","",100000000)</f>
        <v>4.3093994954545458</v>
      </c>
      <c r="Y5034" s="17">
        <f>[1]!s_ipo_dilutedpe(A5034)</f>
        <v>0</v>
      </c>
      <c r="Z5034" s="12">
        <f>[1]!s_ipo_collection_total(A5034,100000000)</f>
        <v>3.222</v>
      </c>
      <c r="AA5034" s="2">
        <f>[1]!s_val_pe_ttm(A5034,E5034)</f>
        <v>-4.3165340423583984</v>
      </c>
      <c r="AB5034" s="5">
        <f>[1]!s_info_zjtxornot1(A5034,"")</f>
        <v>0</v>
      </c>
      <c r="AC5034" s="22" t="str">
        <f>[1]!s_info_nature1(A5034,"")</f>
        <v>中央国有企业</v>
      </c>
      <c r="AD5034" s="6" t="str">
        <f>[1]!s_info_city(A5034)</f>
        <v>上海市</v>
      </c>
      <c r="AE5034" s="6" t="str">
        <f>[1]!s_info_province(A5034)</f>
        <v>上海</v>
      </c>
      <c r="AF5034">
        <v>121.472644</v>
      </c>
      <c r="AG5034">
        <v>31.231705999999999</v>
      </c>
    </row>
    <row r="5035" spans="1:33" x14ac:dyDescent="0.3">
      <c r="A5035" s="12" t="s">
        <v>10192</v>
      </c>
      <c r="B5035" s="12" t="s">
        <v>10193</v>
      </c>
      <c r="C5035" s="16" t="str">
        <f>[1]!s_info_mkt(A5035)</f>
        <v>主板</v>
      </c>
      <c r="D5035" s="16" t="str">
        <f>[1]!s_ipo_listeddate(A5035)</f>
        <v>2012-08-16</v>
      </c>
      <c r="E5035" s="16" t="str">
        <f>[1]!lastradeday_s("000002","")</f>
        <v>2026-06-22</v>
      </c>
      <c r="F5035" s="16" t="str">
        <f>[1]!s_info_industry_csrc2023(A5035,"",3)</f>
        <v>橡胶和塑料制品业</v>
      </c>
      <c r="G5035" s="16" t="str">
        <f>[1]!s_info_industry_csrc2023(A5035,"",1)</f>
        <v>制造业</v>
      </c>
      <c r="H5035" s="16">
        <f>[1]!s_is(A5035,83,"FY","YTD","20251231",1,"",100000000)</f>
        <v>8.9058651729999987</v>
      </c>
      <c r="I5035" s="16">
        <f>[1]!s_is(A5035,83,"FY","YTD","20241231",1,"",100000000)</f>
        <v>8.4203018799000002</v>
      </c>
      <c r="J5035" s="16">
        <f t="shared" si="234"/>
        <v>5.7665782061695481E-2</v>
      </c>
      <c r="K5035" s="16">
        <f>[1]!s_is(A5035,61,"FY","YTD","20251231",1,"",100000000)</f>
        <v>-4.8182700720999998</v>
      </c>
      <c r="L5035" s="16">
        <f>[1]!s_is(A5035,61,"FY","YTD","20241231",1,"",100000000)</f>
        <v>-1.5338663221000002</v>
      </c>
      <c r="M5035" s="16">
        <f t="shared" si="235"/>
        <v>-2.1412581413896339</v>
      </c>
      <c r="N5035" s="16">
        <f>[1]!s_fa_roe(A5035,"20251231")</f>
        <v>-282.89670000000001</v>
      </c>
      <c r="O5035" s="16">
        <f>[1]!s_stmnote_rdexp(A5035,"20251231",1,10000)</f>
        <v>3226.8128280000001</v>
      </c>
      <c r="P5035" s="20">
        <f t="shared" si="236"/>
        <v>3.6232446430727039E-2</v>
      </c>
      <c r="Q5035" s="16">
        <f>[1]!s_margin_tradingbalance(A5035,"",10000)</f>
        <v>0</v>
      </c>
      <c r="R5035" s="16">
        <f>[1]!s_margin_seclendingbalance(A5035,"",10000)</f>
        <v>0</v>
      </c>
      <c r="S5035" s="17">
        <f>[1]!s_val_ev(A5035,"",100000000)</f>
        <v>16.940482560000003</v>
      </c>
      <c r="T5035" s="17">
        <f>[1]!share_freesharesmv(A5035,"",100000000)</f>
        <v>9.5718681726000003</v>
      </c>
      <c r="U5035" s="17">
        <f>[1]!s_dq_amount_btin(A5035,E5035,100000000)</f>
        <v>0.13922103</v>
      </c>
      <c r="V5035" s="17">
        <f>[1]!s_dq_turn(A5035,E5035)</f>
        <v>0.89427686885816693</v>
      </c>
      <c r="W5035" s="2">
        <f>[1]!s_pq_amount(A5035,"20260101","",100000000)</f>
        <v>48.552240439999999</v>
      </c>
      <c r="X5035" s="2">
        <f>[1]!s_pq_avgamount(A5035,"20260101","",100000000)</f>
        <v>0.44543339853211006</v>
      </c>
      <c r="Y5035" s="17">
        <f>[1]!s_ipo_dilutedpe(A5035)</f>
        <v>18.57</v>
      </c>
      <c r="Z5035" s="12">
        <f>[1]!s_ipo_collection_total(A5035,100000000)</f>
        <v>4.68</v>
      </c>
      <c r="AA5035" s="2">
        <f>[1]!s_val_pe_ttm(A5035,E5035)</f>
        <v>-3.4429144859313965</v>
      </c>
      <c r="AB5035" s="5">
        <f>[1]!s_info_zjtxornot1(A5035,"")</f>
        <v>1</v>
      </c>
      <c r="AC5035" s="22" t="str">
        <f>[1]!s_info_nature1(A5035,"")</f>
        <v>民营企业</v>
      </c>
      <c r="AD5035" s="6" t="str">
        <f>[1]!s_info_city(A5035)</f>
        <v>鄂州市</v>
      </c>
      <c r="AE5035" s="6" t="str">
        <f>[1]!s_info_province(A5035)</f>
        <v>湖北省</v>
      </c>
      <c r="AF5035">
        <v>114.890593</v>
      </c>
      <c r="AG5035">
        <v>30.396536000000001</v>
      </c>
    </row>
    <row r="5036" spans="1:33" x14ac:dyDescent="0.3">
      <c r="A5036" s="12" t="s">
        <v>10194</v>
      </c>
      <c r="B5036" s="12" t="s">
        <v>10195</v>
      </c>
      <c r="C5036" s="16" t="str">
        <f>[1]!s_info_mkt(A5036)</f>
        <v>创业板</v>
      </c>
      <c r="D5036" s="16" t="str">
        <f>[1]!s_ipo_listeddate(A5036)</f>
        <v>2025-03-27</v>
      </c>
      <c r="E5036" s="16" t="str">
        <f>[1]!lastradeday_s("000002","")</f>
        <v>2026-06-22</v>
      </c>
      <c r="F5036" s="16" t="str">
        <f>[1]!s_info_industry_csrc2023(A5036,"",3)</f>
        <v>汽车制造业</v>
      </c>
      <c r="G5036" s="16" t="str">
        <f>[1]!s_info_industry_csrc2023(A5036,"",1)</f>
        <v>制造业</v>
      </c>
      <c r="H5036" s="16">
        <f>[1]!s_is(A5036,83,"FY","YTD","20251231",1,"",100000000)</f>
        <v>7.6254547066999994</v>
      </c>
      <c r="I5036" s="16">
        <f>[1]!s_is(A5036,83,"FY","YTD","20241231",1,"",100000000)</f>
        <v>6.8169941846000004</v>
      </c>
      <c r="J5036" s="16">
        <f t="shared" si="234"/>
        <v>0.1185948675042674</v>
      </c>
      <c r="K5036" s="16">
        <f>[1]!s_is(A5036,61,"FY","YTD","20251231",1,"",100000000)</f>
        <v>1.0013222261000001</v>
      </c>
      <c r="L5036" s="16">
        <f>[1]!s_is(A5036,61,"FY","YTD","20241231",1,"",100000000)</f>
        <v>1.0733597961000001</v>
      </c>
      <c r="M5036" s="16">
        <f t="shared" si="235"/>
        <v>-6.711409376589747E-2</v>
      </c>
      <c r="N5036" s="16">
        <f>[1]!s_fa_roe(A5036,"20251231")</f>
        <v>10.031700000000001</v>
      </c>
      <c r="O5036" s="16">
        <f>[1]!s_stmnote_rdexp(A5036,"20251231",1,10000)</f>
        <v>3165.8063550000002</v>
      </c>
      <c r="P5036" s="20">
        <f t="shared" si="236"/>
        <v>4.1516296099934985E-2</v>
      </c>
      <c r="Q5036" s="16">
        <f>[1]!s_margin_tradingbalance(A5036,"",10000)</f>
        <v>6751.6426000000001</v>
      </c>
      <c r="R5036" s="16">
        <f>[1]!s_margin_seclendingbalance(A5036,"",10000)</f>
        <v>6.7163000000000004</v>
      </c>
      <c r="S5036" s="17">
        <f>[1]!s_val_ev(A5036,"",100000000)</f>
        <v>60.009000049799994</v>
      </c>
      <c r="T5036" s="17">
        <f>[1]!share_freesharesmv(A5036,"",100000000)</f>
        <v>9.1004022498000001</v>
      </c>
      <c r="U5036" s="17">
        <f>[1]!s_dq_amount_btin(A5036,E5036,100000000)</f>
        <v>0.60152541000000004</v>
      </c>
      <c r="V5036" s="17">
        <f>[1]!s_dq_turn(A5036,E5036)</f>
        <v>2.5301520733236078</v>
      </c>
      <c r="W5036" s="2">
        <f>[1]!s_pq_amount(A5036,"20260101","",100000000)</f>
        <v>138.06785195</v>
      </c>
      <c r="X5036" s="2">
        <f>[1]!s_pq_avgamount(A5036,"20260101","",100000000)</f>
        <v>1.2551622904545454</v>
      </c>
      <c r="Y5036" s="17">
        <f>[1]!s_ipo_dilutedpe(A5036)</f>
        <v>25.91</v>
      </c>
      <c r="Z5036" s="12">
        <f>[1]!s_ipo_collection_total(A5036,100000000)</f>
        <v>3.1386706056000002</v>
      </c>
      <c r="AA5036" s="2">
        <f>[1]!s_val_pe_ttm(A5036,E5036)</f>
        <v>67.4808349609375</v>
      </c>
      <c r="AB5036" s="5">
        <f>[1]!s_info_zjtxornot1(A5036,"")</f>
        <v>1</v>
      </c>
      <c r="AC5036" s="22" t="str">
        <f>[1]!s_info_nature1(A5036,"")</f>
        <v>民营企业</v>
      </c>
      <c r="AD5036" s="6" t="str">
        <f>[1]!s_info_city(A5036)</f>
        <v>温州市</v>
      </c>
      <c r="AE5036" s="6" t="str">
        <f>[1]!s_info_province(A5036)</f>
        <v>浙江省</v>
      </c>
      <c r="AF5036">
        <v>120.672111</v>
      </c>
      <c r="AG5036">
        <v>28.000575000000001</v>
      </c>
    </row>
    <row r="5037" spans="1:33" x14ac:dyDescent="0.3">
      <c r="A5037" s="12" t="s">
        <v>10196</v>
      </c>
      <c r="B5037" s="12" t="s">
        <v>10197</v>
      </c>
      <c r="C5037" s="16" t="str">
        <f>[1]!s_info_mkt(A5037)</f>
        <v>创业板</v>
      </c>
      <c r="D5037" s="16" t="str">
        <f>[1]!s_ipo_listeddate(A5037)</f>
        <v>2017-07-11</v>
      </c>
      <c r="E5037" s="16" t="str">
        <f>[1]!lastradeday_s("000002","")</f>
        <v>2026-06-22</v>
      </c>
      <c r="F5037" s="16" t="str">
        <f>[1]!s_info_industry_csrc2023(A5037,"",3)</f>
        <v>农副食品加工业</v>
      </c>
      <c r="G5037" s="16" t="str">
        <f>[1]!s_info_industry_csrc2023(A5037,"",1)</f>
        <v>制造业</v>
      </c>
      <c r="H5037" s="16">
        <f>[1]!s_is(A5037,83,"FY","YTD","20251231",1,"",100000000)</f>
        <v>14.488764467200001</v>
      </c>
      <c r="I5037" s="16">
        <f>[1]!s_is(A5037,83,"FY","YTD","20241231",1,"",100000000)</f>
        <v>16.590402773599997</v>
      </c>
      <c r="J5037" s="16">
        <f t="shared" si="234"/>
        <v>-0.12667795562771356</v>
      </c>
      <c r="K5037" s="16">
        <f>[1]!s_is(A5037,61,"FY","YTD","20251231",1,"",100000000)</f>
        <v>1.1566869237999999</v>
      </c>
      <c r="L5037" s="16">
        <f>[1]!s_is(A5037,61,"FY","YTD","20241231",1,"",100000000)</f>
        <v>1.8220558824000002</v>
      </c>
      <c r="M5037" s="16">
        <f t="shared" si="235"/>
        <v>-0.36517483630830277</v>
      </c>
      <c r="N5037" s="16">
        <f>[1]!s_fa_roe(A5037,"20251231")</f>
        <v>5.9993999999999996</v>
      </c>
      <c r="O5037" s="16">
        <f>[1]!s_stmnote_rdexp(A5037,"20251231",1,10000)</f>
        <v>3388.6937600000001</v>
      </c>
      <c r="P5037" s="20">
        <f t="shared" si="236"/>
        <v>2.3388424649123142E-2</v>
      </c>
      <c r="Q5037" s="16">
        <f>[1]!s_margin_tradingbalance(A5037,"",10000)</f>
        <v>0</v>
      </c>
      <c r="R5037" s="16">
        <f>[1]!s_margin_seclendingbalance(A5037,"",10000)</f>
        <v>0</v>
      </c>
      <c r="S5037" s="17">
        <f>[1]!s_val_ev(A5037,"",100000000)</f>
        <v>30.715387190999998</v>
      </c>
      <c r="T5037" s="17">
        <f>[1]!share_freesharesmv(A5037,"",100000000)</f>
        <v>15.294913165799999</v>
      </c>
      <c r="U5037" s="17">
        <f>[1]!s_dq_amount_btin(A5037,E5037,100000000)</f>
        <v>0.42591415999999999</v>
      </c>
      <c r="V5037" s="17">
        <f>[1]!s_dq_turn(A5037,E5037)</f>
        <v>2.1499517696712291</v>
      </c>
      <c r="W5037" s="2">
        <f>[1]!s_pq_amount(A5037,"20260101","",100000000)</f>
        <v>77.808000129999996</v>
      </c>
      <c r="X5037" s="2">
        <f>[1]!s_pq_avgamount(A5037,"20260101","",100000000)</f>
        <v>0.70734545572727281</v>
      </c>
      <c r="Y5037" s="17">
        <f>[1]!s_ipo_dilutedpe(A5037)</f>
        <v>22.99</v>
      </c>
      <c r="Z5037" s="12">
        <f>[1]!s_ipo_collection_total(A5037,100000000)</f>
        <v>4.468</v>
      </c>
      <c r="AA5037" s="2">
        <f>[1]!s_val_pe_ttm(A5037,E5037)</f>
        <v>30.259004592895508</v>
      </c>
      <c r="AB5037" s="5">
        <f>[1]!s_info_zjtxornot1(A5037,"")</f>
        <v>0</v>
      </c>
      <c r="AC5037" s="22" t="str">
        <f>[1]!s_info_nature1(A5037,"")</f>
        <v>民营企业</v>
      </c>
      <c r="AD5037" s="6" t="str">
        <f>[1]!s_info_city(A5037)</f>
        <v>温州市</v>
      </c>
      <c r="AE5037" s="6" t="str">
        <f>[1]!s_info_province(A5037)</f>
        <v>浙江省</v>
      </c>
      <c r="AF5037">
        <v>120.672111</v>
      </c>
      <c r="AG5037">
        <v>28.000575000000001</v>
      </c>
    </row>
    <row r="5038" spans="1:33" x14ac:dyDescent="0.3">
      <c r="A5038" s="12" t="s">
        <v>10198</v>
      </c>
      <c r="B5038" s="12" t="s">
        <v>10199</v>
      </c>
      <c r="C5038" s="16" t="str">
        <f>[1]!s_info_mkt(A5038)</f>
        <v>主板</v>
      </c>
      <c r="D5038" s="16" t="str">
        <f>[1]!s_ipo_listeddate(A5038)</f>
        <v>2022-07-27</v>
      </c>
      <c r="E5038" s="16" t="str">
        <f>[1]!lastradeday_s("000002","")</f>
        <v>2026-06-22</v>
      </c>
      <c r="F5038" s="16" t="str">
        <f>[1]!s_info_industry_csrc2023(A5038,"",3)</f>
        <v>电力、热力生产和供应业</v>
      </c>
      <c r="G5038" s="16" t="str">
        <f>[1]!s_info_industry_csrc2023(A5038,"",1)</f>
        <v>电力、热力、燃气及水生产和供应业</v>
      </c>
      <c r="H5038" s="16">
        <f>[1]!s_is(A5038,83,"FY","YTD","20251231",1,"",100000000)</f>
        <v>10.599260102600001</v>
      </c>
      <c r="I5038" s="16">
        <f>[1]!s_is(A5038,83,"FY","YTD","20241231",1,"",100000000)</f>
        <v>9.7067850971000009</v>
      </c>
      <c r="J5038" s="16">
        <f t="shared" si="234"/>
        <v>9.1943418605881622E-2</v>
      </c>
      <c r="K5038" s="16">
        <f>[1]!s_is(A5038,61,"FY","YTD","20251231",1,"",100000000)</f>
        <v>0.85078526209999994</v>
      </c>
      <c r="L5038" s="16">
        <f>[1]!s_is(A5038,61,"FY","YTD","20241231",1,"",100000000)</f>
        <v>0.50182051799999994</v>
      </c>
      <c r="M5038" s="16">
        <f t="shared" si="235"/>
        <v>0.69539752079248396</v>
      </c>
      <c r="N5038" s="16">
        <f>[1]!s_fa_roe(A5038,"20251231")</f>
        <v>2.8578999999999999</v>
      </c>
      <c r="O5038" s="16">
        <f>[1]!s_stmnote_rdexp(A5038,"20251231",1,10000)</f>
        <v>696.47269299999994</v>
      </c>
      <c r="P5038" s="20">
        <f t="shared" si="236"/>
        <v>6.570955767272426E-3</v>
      </c>
      <c r="Q5038" s="16">
        <f>[1]!s_margin_tradingbalance(A5038,"",10000)</f>
        <v>0</v>
      </c>
      <c r="R5038" s="16">
        <f>[1]!s_margin_seclendingbalance(A5038,"",10000)</f>
        <v>0</v>
      </c>
      <c r="S5038" s="17">
        <f>[1]!s_val_ev(A5038,"",100000000)</f>
        <v>69.440000049600002</v>
      </c>
      <c r="T5038" s="17">
        <f>[1]!share_freesharesmv(A5038,"",100000000)</f>
        <v>27.0611164896</v>
      </c>
      <c r="U5038" s="17">
        <f>[1]!s_dq_amount_btin(A5038,E5038,100000000)</f>
        <v>1.46501857</v>
      </c>
      <c r="V5038" s="17">
        <f>[1]!s_dq_turn(A5038,E5038)</f>
        <v>2.1440825393307539</v>
      </c>
      <c r="W5038" s="2">
        <f>[1]!s_pq_amount(A5038,"20260101","",100000000)</f>
        <v>426.16363108000002</v>
      </c>
      <c r="X5038" s="2">
        <f>[1]!s_pq_avgamount(A5038,"20260101","",100000000)</f>
        <v>3.8742148279999999</v>
      </c>
      <c r="Y5038" s="17">
        <f>[1]!s_ipo_dilutedpe(A5038)</f>
        <v>22.4</v>
      </c>
      <c r="Z5038" s="12">
        <f>[1]!s_ipo_collection_total(A5038,100000000)</f>
        <v>7.8866666891999992</v>
      </c>
      <c r="AA5038" s="2">
        <f>[1]!s_val_pe_ttm(A5038,E5038)</f>
        <v>68.900604248046875</v>
      </c>
      <c r="AB5038" s="5">
        <f>[1]!s_info_zjtxornot1(A5038,"")</f>
        <v>0</v>
      </c>
      <c r="AC5038" s="22" t="str">
        <f>[1]!s_info_nature1(A5038,"")</f>
        <v>地方国有企业</v>
      </c>
      <c r="AD5038" s="6" t="str">
        <f>[1]!s_info_city(A5038)</f>
        <v>乌鲁木齐市</v>
      </c>
      <c r="AE5038" s="6" t="str">
        <f>[1]!s_info_province(A5038)</f>
        <v>新疆维吾尔自治区</v>
      </c>
      <c r="AF5038">
        <v>87.617733000000001</v>
      </c>
      <c r="AG5038">
        <v>43.792817999999997</v>
      </c>
    </row>
    <row r="5039" spans="1:33" x14ac:dyDescent="0.3">
      <c r="A5039" s="12" t="s">
        <v>10200</v>
      </c>
      <c r="B5039" s="12" t="s">
        <v>10201</v>
      </c>
      <c r="C5039" s="16" t="str">
        <f>[1]!s_info_mkt(A5039)</f>
        <v>主板</v>
      </c>
      <c r="D5039" s="16" t="str">
        <f>[1]!s_ipo_listeddate(A5039)</f>
        <v>2017-01-18</v>
      </c>
      <c r="E5039" s="16" t="str">
        <f>[1]!lastradeday_s("000002","")</f>
        <v>2026-06-22</v>
      </c>
      <c r="F5039" s="16" t="str">
        <f>[1]!s_info_industry_csrc2023(A5039,"",3)</f>
        <v>新闻和出版业</v>
      </c>
      <c r="G5039" s="16" t="str">
        <f>[1]!s_info_industry_csrc2023(A5039,"",1)</f>
        <v>文化、体育和娱乐业</v>
      </c>
      <c r="H5039" s="16">
        <f>[1]!s_is(A5039,83,"FY","YTD","20251231",1,"",100000000)</f>
        <v>30.125678541399999</v>
      </c>
      <c r="I5039" s="16">
        <f>[1]!s_is(A5039,83,"FY","YTD","20241231",1,"",100000000)</f>
        <v>29.579635335500001</v>
      </c>
      <c r="J5039" s="16">
        <f t="shared" si="234"/>
        <v>1.8460106073203253E-2</v>
      </c>
      <c r="K5039" s="16">
        <f>[1]!s_is(A5039,61,"FY","YTD","20251231",1,"",100000000)</f>
        <v>4.8391806129999999</v>
      </c>
      <c r="L5039" s="16">
        <f>[1]!s_is(A5039,61,"FY","YTD","20241231",1,"",100000000)</f>
        <v>4.3296878219999995</v>
      </c>
      <c r="M5039" s="16">
        <f t="shared" si="235"/>
        <v>0.1176742554997076</v>
      </c>
      <c r="N5039" s="16">
        <f>[1]!s_fa_roe(A5039,"20251231")</f>
        <v>8.7581000000000007</v>
      </c>
      <c r="O5039" s="16">
        <f>[1]!s_stmnote_rdexp(A5039,"20251231",1,10000)</f>
        <v>2596.7936110000001</v>
      </c>
      <c r="P5039" s="20">
        <f t="shared" si="236"/>
        <v>8.6198676236665505E-3</v>
      </c>
      <c r="Q5039" s="16">
        <f>[1]!s_margin_tradingbalance(A5039,"",10000)</f>
        <v>26647.5831</v>
      </c>
      <c r="R5039" s="16">
        <f>[1]!s_margin_seclendingbalance(A5039,"",10000)</f>
        <v>144.3612</v>
      </c>
      <c r="S5039" s="17">
        <f>[1]!s_val_ev(A5039,"",100000000)</f>
        <v>160.3134</v>
      </c>
      <c r="T5039" s="17">
        <f>[1]!share_freesharesmv(A5039,"",100000000)</f>
        <v>29.400047820000001</v>
      </c>
      <c r="U5039" s="17">
        <f>[1]!s_dq_amount_btin(A5039,E5039,100000000)</f>
        <v>2.25043389</v>
      </c>
      <c r="V5039" s="17">
        <f>[1]!s_dq_turn(A5039,E5039)</f>
        <v>1.4312366856419987</v>
      </c>
      <c r="W5039" s="2">
        <f>[1]!s_pq_amount(A5039,"20260101","",100000000)</f>
        <v>388.23598576000001</v>
      </c>
      <c r="X5039" s="2">
        <f>[1]!s_pq_avgamount(A5039,"20260101","",100000000)</f>
        <v>3.5294180523636367</v>
      </c>
      <c r="Y5039" s="17">
        <f>[1]!s_ipo_dilutedpe(A5039)</f>
        <v>22.97</v>
      </c>
      <c r="Z5039" s="12">
        <f>[1]!s_ipo_collection_total(A5039,100000000)</f>
        <v>8.9261999999999997</v>
      </c>
      <c r="AA5039" s="2">
        <f>[1]!s_val_pe_ttm(A5039,E5039)</f>
        <v>32.941249847412109</v>
      </c>
      <c r="AB5039" s="5">
        <f>[1]!s_info_zjtxornot1(A5039,"")</f>
        <v>0</v>
      </c>
      <c r="AC5039" s="22" t="str">
        <f>[1]!s_info_nature1(A5039,"")</f>
        <v>中央国有企业</v>
      </c>
      <c r="AD5039" s="6" t="str">
        <f>[1]!s_info_city(A5039)</f>
        <v>北京市</v>
      </c>
      <c r="AE5039" s="6" t="str">
        <f>[1]!s_info_province(A5039)</f>
        <v>北京</v>
      </c>
      <c r="AF5039">
        <v>116.40528500000001</v>
      </c>
      <c r="AG5039">
        <v>39.904989</v>
      </c>
    </row>
    <row r="5040" spans="1:33" x14ac:dyDescent="0.3">
      <c r="A5040" s="12" t="s">
        <v>10202</v>
      </c>
      <c r="B5040" s="12" t="s">
        <v>10203</v>
      </c>
      <c r="C5040" s="16" t="str">
        <f>[1]!s_info_mkt(A5040)</f>
        <v>主板</v>
      </c>
      <c r="D5040" s="16" t="str">
        <f>[1]!s_ipo_listeddate(A5040)</f>
        <v>1997-11-05</v>
      </c>
      <c r="E5040" s="16" t="str">
        <f>[1]!lastradeday_s("000002","")</f>
        <v>2026-06-22</v>
      </c>
      <c r="F5040" s="16" t="str">
        <f>[1]!s_info_industry_csrc2023(A5040,"",3)</f>
        <v>航空运输业</v>
      </c>
      <c r="G5040" s="16" t="str">
        <f>[1]!s_info_industry_csrc2023(A5040,"",1)</f>
        <v>交通运输、仓储和邮政业</v>
      </c>
      <c r="H5040" s="16">
        <f>[1]!s_is(A5040,83,"FY","YTD","20251231",1,"",100000000)</f>
        <v>1399.41</v>
      </c>
      <c r="I5040" s="16">
        <f>[1]!s_is(A5040,83,"FY","YTD","20241231",1,"",100000000)</f>
        <v>1321.2</v>
      </c>
      <c r="J5040" s="16">
        <f t="shared" si="234"/>
        <v>5.9196185286103598E-2</v>
      </c>
      <c r="K5040" s="16">
        <f>[1]!s_is(A5040,61,"FY","YTD","20251231",1,"",100000000)</f>
        <v>-16.329999999999998</v>
      </c>
      <c r="L5040" s="16">
        <f>[1]!s_is(A5040,61,"FY","YTD","20241231",1,"",100000000)</f>
        <v>-42.26</v>
      </c>
      <c r="M5040" s="16">
        <f t="shared" si="235"/>
        <v>0.61358258400378607</v>
      </c>
      <c r="N5040" s="16">
        <f>[1]!s_fa_roe(A5040,"20251231")</f>
        <v>-4.1715999999999998</v>
      </c>
      <c r="O5040" s="16">
        <f>[1]!s_stmnote_rdexp(A5040,"20251231",1,10000)</f>
        <v>48500</v>
      </c>
      <c r="P5040" s="20">
        <f t="shared" si="236"/>
        <v>3.4657462787889182E-3</v>
      </c>
      <c r="Q5040" s="16">
        <f>[1]!s_margin_tradingbalance(A5040,"",10000)</f>
        <v>61221.094499999999</v>
      </c>
      <c r="R5040" s="16">
        <f>[1]!s_margin_seclendingbalance(A5040,"",10000)</f>
        <v>166.32560000000001</v>
      </c>
      <c r="S5040" s="17">
        <f>[1]!s_val_ev(A5040,"",100000000)</f>
        <v>821.44788196890852</v>
      </c>
      <c r="T5040" s="17">
        <f>[1]!share_freesharesmv(A5040,"",100000000)</f>
        <v>293.19270136239999</v>
      </c>
      <c r="U5040" s="17">
        <f>[1]!s_dq_amount_btin(A5040,E5040,100000000)</f>
        <v>11.02820562</v>
      </c>
      <c r="V5040" s="17">
        <f>[1]!s_dq_turn(A5040,E5040)</f>
        <v>1.6922312898187308</v>
      </c>
      <c r="W5040" s="2">
        <f>[1]!s_pq_amount(A5040,"20260101","",100000000)</f>
        <v>1115.33527037</v>
      </c>
      <c r="X5040" s="2">
        <f>[1]!s_pq_avgamount(A5040,"20260101","",100000000)</f>
        <v>10.139411548818181</v>
      </c>
      <c r="Y5040" s="17">
        <f>[1]!s_ipo_dilutedpe(A5040)</f>
        <v>0</v>
      </c>
      <c r="Z5040" s="12">
        <f>[1]!s_ipo_collection_total(A5040,100000000)</f>
        <v>7.35</v>
      </c>
      <c r="AA5040" s="2">
        <f>[1]!s_val_pe_ttm(A5040,E5040)</f>
        <v>87.019020080566406</v>
      </c>
      <c r="AB5040" s="5">
        <f>[1]!s_info_zjtxornot1(A5040,"")</f>
        <v>0</v>
      </c>
      <c r="AC5040" s="22" t="str">
        <f>[1]!s_info_nature1(A5040,"")</f>
        <v>中央国有企业</v>
      </c>
      <c r="AD5040" s="6" t="str">
        <f>[1]!s_info_city(A5040)</f>
        <v>上海市</v>
      </c>
      <c r="AE5040" s="6" t="str">
        <f>[1]!s_info_province(A5040)</f>
        <v>上海</v>
      </c>
      <c r="AF5040">
        <v>121.472644</v>
      </c>
      <c r="AG5040">
        <v>31.231705999999999</v>
      </c>
    </row>
    <row r="5041" spans="1:33" x14ac:dyDescent="0.3">
      <c r="A5041" s="12" t="s">
        <v>10204</v>
      </c>
      <c r="B5041" s="12" t="s">
        <v>10205</v>
      </c>
      <c r="C5041" s="16" t="str">
        <f>[1]!s_info_mkt(A5041)</f>
        <v>主板</v>
      </c>
      <c r="D5041" s="16" t="str">
        <f>[1]!s_ipo_listeddate(A5041)</f>
        <v>1993-08-27</v>
      </c>
      <c r="E5041" s="16" t="str">
        <f>[1]!lastradeday_s("000002","")</f>
        <v>2026-06-22</v>
      </c>
      <c r="F5041" s="16" t="str">
        <f>[1]!s_info_industry_csrc2023(A5041,"",3)</f>
        <v>酒、饮料和精制茶制造业</v>
      </c>
      <c r="G5041" s="16" t="str">
        <f>[1]!s_info_industry_csrc2023(A5041,"",1)</f>
        <v>制造业</v>
      </c>
      <c r="H5041" s="16">
        <f>[1]!s_is(A5041,83,"FY","YTD","20251231",1,"",100000000)</f>
        <v>324.73493664</v>
      </c>
      <c r="I5041" s="16">
        <f>[1]!s_is(A5041,83,"FY","YTD","20241231",1,"",100000000)</f>
        <v>321.37830111</v>
      </c>
      <c r="J5041" s="16">
        <f t="shared" si="234"/>
        <v>1.0444499576998778E-2</v>
      </c>
      <c r="K5041" s="16">
        <f>[1]!s_is(A5041,61,"FY","YTD","20251231",1,"",100000000)</f>
        <v>45.881011370000003</v>
      </c>
      <c r="L5041" s="16">
        <f>[1]!s_is(A5041,61,"FY","YTD","20241231",1,"",100000000)</f>
        <v>43.449838579999998</v>
      </c>
      <c r="M5041" s="16">
        <f t="shared" si="235"/>
        <v>5.5953551715128266E-2</v>
      </c>
      <c r="N5041" s="16">
        <f>[1]!s_fa_roe(A5041,"20251231")</f>
        <v>15.3681</v>
      </c>
      <c r="O5041" s="16">
        <f>[1]!s_stmnote_rdexp(A5041,"20251231",1,10000)</f>
        <v>12184.6</v>
      </c>
      <c r="P5041" s="20">
        <f t="shared" si="236"/>
        <v>3.7521678837740225E-3</v>
      </c>
      <c r="Q5041" s="16">
        <f>[1]!s_margin_tradingbalance(A5041,"",10000)</f>
        <v>66915.961800000005</v>
      </c>
      <c r="R5041" s="16">
        <f>[1]!s_margin_seclendingbalance(A5041,"",10000)</f>
        <v>624.69560000000001</v>
      </c>
      <c r="S5041" s="17">
        <f>[1]!s_val_ev(A5041,"",100000000)</f>
        <v>640.94528366049769</v>
      </c>
      <c r="T5041" s="17">
        <f>[1]!share_freesharesmv(A5041,"",100000000)</f>
        <v>163.91350440960002</v>
      </c>
      <c r="U5041" s="17">
        <f>[1]!s_dq_amount_btin(A5041,E5041,100000000)</f>
        <v>4.1806140799999998</v>
      </c>
      <c r="V5041" s="17">
        <f>[1]!s_dq_turn(A5041,E5041)</f>
        <v>1.0999941656344112</v>
      </c>
      <c r="W5041" s="2">
        <f>[1]!s_pq_amount(A5041,"20260101","",100000000)</f>
        <v>396.79030800999999</v>
      </c>
      <c r="X5041" s="2">
        <f>[1]!s_pq_avgamount(A5041,"20260101","",100000000)</f>
        <v>3.607184618272727</v>
      </c>
      <c r="Y5041" s="17">
        <f>[1]!s_ipo_dilutedpe(A5041)</f>
        <v>0</v>
      </c>
      <c r="Z5041" s="12">
        <f>[1]!s_ipo_collection_total(A5041,100000000)</f>
        <v>6.38</v>
      </c>
      <c r="AA5041" s="2">
        <f>[1]!s_val_pe_ttm(A5041,E5041)</f>
        <v>15.725696563720703</v>
      </c>
      <c r="AB5041" s="5">
        <f>[1]!s_info_zjtxornot1(A5041,"")</f>
        <v>0</v>
      </c>
      <c r="AC5041" s="22" t="str">
        <f>[1]!s_info_nature1(A5041,"")</f>
        <v>地方国有企业</v>
      </c>
      <c r="AD5041" s="6" t="str">
        <f>[1]!s_info_city(A5041)</f>
        <v>青岛市</v>
      </c>
      <c r="AE5041" s="6" t="str">
        <f>[1]!s_info_province(A5041)</f>
        <v>山东省</v>
      </c>
      <c r="AF5041">
        <v>120.35517299999999</v>
      </c>
      <c r="AG5041">
        <v>36.082982000000001</v>
      </c>
    </row>
    <row r="5042" spans="1:33" x14ac:dyDescent="0.3">
      <c r="A5042" s="12" t="s">
        <v>10206</v>
      </c>
      <c r="B5042" s="12" t="s">
        <v>10207</v>
      </c>
      <c r="C5042" s="16" t="str">
        <f>[1]!s_info_mkt(A5042)</f>
        <v>主板</v>
      </c>
      <c r="D5042" s="16" t="str">
        <f>[1]!s_ipo_listeddate(A5042)</f>
        <v>2015-05-29</v>
      </c>
      <c r="E5042" s="16" t="str">
        <f>[1]!lastradeday_s("000002","")</f>
        <v>2026-06-22</v>
      </c>
      <c r="F5042" s="16" t="str">
        <f>[1]!s_info_industry_csrc2023(A5042,"",3)</f>
        <v>化学原料和化学制品制造业</v>
      </c>
      <c r="G5042" s="16" t="str">
        <f>[1]!s_info_industry_csrc2023(A5042,"",1)</f>
        <v>制造业</v>
      </c>
      <c r="H5042" s="16">
        <f>[1]!s_is(A5042,83,"FY","YTD","20251231",1,"",100000000)</f>
        <v>68.083875742200007</v>
      </c>
      <c r="I5042" s="16">
        <f>[1]!s_is(A5042,83,"FY","YTD","20241231",1,"",100000000)</f>
        <v>55.467296676700002</v>
      </c>
      <c r="J5042" s="16">
        <f t="shared" si="234"/>
        <v>0.22745977939104822</v>
      </c>
      <c r="K5042" s="16">
        <f>[1]!s_is(A5042,61,"FY","YTD","20251231",1,"",100000000)</f>
        <v>0.1589847227</v>
      </c>
      <c r="L5042" s="16">
        <f>[1]!s_is(A5042,61,"FY","YTD","20241231",1,"",100000000)</f>
        <v>0.1641955547</v>
      </c>
      <c r="M5042" s="16">
        <f t="shared" si="235"/>
        <v>-3.1735524201740153E-2</v>
      </c>
      <c r="N5042" s="16">
        <f>[1]!s_fa_roe(A5042,"20251231")</f>
        <v>0.36109999999999998</v>
      </c>
      <c r="O5042" s="16">
        <f>[1]!s_stmnote_rdexp(A5042,"20251231",1,10000)</f>
        <v>27103.909348000001</v>
      </c>
      <c r="P5042" s="20">
        <f t="shared" si="236"/>
        <v>3.9809586414600008E-2</v>
      </c>
      <c r="Q5042" s="16">
        <f>[1]!s_margin_tradingbalance(A5042,"",10000)</f>
        <v>92543.275500000003</v>
      </c>
      <c r="R5042" s="16">
        <f>[1]!s_margin_seclendingbalance(A5042,"",10000)</f>
        <v>724.01480000000004</v>
      </c>
      <c r="S5042" s="17">
        <f>[1]!s_val_ev(A5042,"",100000000)</f>
        <v>222.41562918119999</v>
      </c>
      <c r="T5042" s="17">
        <f>[1]!share_freesharesmv(A5042,"",100000000)</f>
        <v>151.25085678420001</v>
      </c>
      <c r="U5042" s="17">
        <f>[1]!s_dq_amount_btin(A5042,E5042,100000000)</f>
        <v>21.044535960000001</v>
      </c>
      <c r="V5042" s="17">
        <f>[1]!s_dq_turn(A5042,E5042)</f>
        <v>10.017063354953837</v>
      </c>
      <c r="W5042" s="2">
        <f>[1]!s_pq_amount(A5042,"20260101","",100000000)</f>
        <v>1431.6234713599999</v>
      </c>
      <c r="X5042" s="2">
        <f>[1]!s_pq_avgamount(A5042,"20260101","",100000000)</f>
        <v>13.014758830545453</v>
      </c>
      <c r="Y5042" s="17">
        <f>[1]!s_ipo_dilutedpe(A5042)</f>
        <v>32.549999999999997</v>
      </c>
      <c r="Z5042" s="12">
        <f>[1]!s_ipo_collection_total(A5042,100000000)</f>
        <v>3.2992680000000001</v>
      </c>
      <c r="AA5042" s="2">
        <f>[1]!s_val_pe_ttm(A5042,E5042)</f>
        <v>68.216300964355469</v>
      </c>
      <c r="AB5042" s="5">
        <f>[1]!s_info_zjtxornot1(A5042,"")</f>
        <v>0</v>
      </c>
      <c r="AC5042" s="22" t="str">
        <f>[1]!s_info_nature1(A5042,"")</f>
        <v>地方国有企业</v>
      </c>
      <c r="AD5042" s="6" t="str">
        <f>[1]!s_info_city(A5042)</f>
        <v>东营市</v>
      </c>
      <c r="AE5042" s="6" t="str">
        <f>[1]!s_info_province(A5042)</f>
        <v>山东省</v>
      </c>
      <c r="AF5042">
        <v>118.66471</v>
      </c>
      <c r="AG5042">
        <v>37.434564000000002</v>
      </c>
    </row>
    <row r="5043" spans="1:33" x14ac:dyDescent="0.3">
      <c r="A5043" s="12" t="s">
        <v>10208</v>
      </c>
      <c r="B5043" s="12" t="s">
        <v>10209</v>
      </c>
      <c r="C5043" s="16" t="str">
        <f>[1]!s_info_mkt(A5043)</f>
        <v>主板</v>
      </c>
      <c r="D5043" s="16" t="str">
        <f>[1]!s_ipo_listeddate(A5043)</f>
        <v>2002-06-18</v>
      </c>
      <c r="E5043" s="16" t="str">
        <f>[1]!lastradeday_s("000002","")</f>
        <v>2026-06-22</v>
      </c>
      <c r="F5043" s="16" t="str">
        <f>[1]!s_info_industry_csrc2023(A5043,"",3)</f>
        <v>房地产业</v>
      </c>
      <c r="G5043" s="16" t="str">
        <f>[1]!s_info_industry_csrc2023(A5043,"",1)</f>
        <v>房地产业</v>
      </c>
      <c r="H5043" s="16">
        <f>[1]!s_is(A5043,83,"FY","YTD","20251231",1,"",100000000)</f>
        <v>45.277391242900002</v>
      </c>
      <c r="I5043" s="16">
        <f>[1]!s_is(A5043,83,"FY","YTD","20241231",1,"",100000000)</f>
        <v>48.126961059700001</v>
      </c>
      <c r="J5043" s="16">
        <f t="shared" si="234"/>
        <v>-5.9209427606808473E-2</v>
      </c>
      <c r="K5043" s="16">
        <f>[1]!s_is(A5043,61,"FY","YTD","20251231",1,"",100000000)</f>
        <v>0.66800081759999996</v>
      </c>
      <c r="L5043" s="16">
        <f>[1]!s_is(A5043,61,"FY","YTD","20241231",1,"",100000000)</f>
        <v>1.2070366745999999</v>
      </c>
      <c r="M5043" s="16">
        <f t="shared" si="235"/>
        <v>-0.4465778615870401</v>
      </c>
      <c r="N5043" s="16">
        <f>[1]!s_fa_roe(A5043,"20251231")</f>
        <v>0.64159999999999995</v>
      </c>
      <c r="O5043" s="16">
        <f>[1]!s_stmnote_rdexp(A5043,"20251231",1,10000)</f>
        <v>2075.4750899999999</v>
      </c>
      <c r="P5043" s="20">
        <f t="shared" si="236"/>
        <v>4.5839104971081074E-3</v>
      </c>
      <c r="Q5043" s="16">
        <f>[1]!s_margin_tradingbalance(A5043,"",10000)</f>
        <v>31737.897700000001</v>
      </c>
      <c r="R5043" s="16">
        <f>[1]!s_margin_seclendingbalance(A5043,"",10000)</f>
        <v>16.7348</v>
      </c>
      <c r="S5043" s="17">
        <f>[1]!s_val_ev(A5043,"",100000000)</f>
        <v>77.917922003499996</v>
      </c>
      <c r="T5043" s="17">
        <f>[1]!share_freesharesmv(A5043,"",100000000)</f>
        <v>31.174324404499998</v>
      </c>
      <c r="U5043" s="17">
        <f>[1]!s_dq_amount_btin(A5043,E5043,100000000)</f>
        <v>0.93681119000000002</v>
      </c>
      <c r="V5043" s="17">
        <f>[1]!s_dq_turn(A5043,E5043)</f>
        <v>1.2040973326494213</v>
      </c>
      <c r="W5043" s="2">
        <f>[1]!s_pq_amount(A5043,"20260101","",100000000)</f>
        <v>159.49070897999999</v>
      </c>
      <c r="X5043" s="2">
        <f>[1]!s_pq_avgamount(A5043,"20260101","",100000000)</f>
        <v>1.4499155361818183</v>
      </c>
      <c r="Y5043" s="17">
        <f>[1]!s_ipo_dilutedpe(A5043)</f>
        <v>18</v>
      </c>
      <c r="Z5043" s="12">
        <f>[1]!s_ipo_collection_total(A5043,100000000)</f>
        <v>5.5061999999999998</v>
      </c>
      <c r="AA5043" s="2">
        <f>[1]!s_val_pe_ttm(A5043,E5043)</f>
        <v>92.236732482910156</v>
      </c>
      <c r="AB5043" s="5">
        <f>[1]!s_info_zjtxornot1(A5043,"")</f>
        <v>0</v>
      </c>
      <c r="AC5043" s="22" t="str">
        <f>[1]!s_info_nature1(A5043,"")</f>
        <v>地方国有企业</v>
      </c>
      <c r="AD5043" s="6" t="str">
        <f>[1]!s_info_city(A5043)</f>
        <v>常州市</v>
      </c>
      <c r="AE5043" s="6" t="str">
        <f>[1]!s_info_province(A5043)</f>
        <v>江苏省</v>
      </c>
      <c r="AF5043">
        <v>119.946973</v>
      </c>
      <c r="AG5043">
        <v>31.772752000000001</v>
      </c>
    </row>
    <row r="5044" spans="1:33" x14ac:dyDescent="0.3">
      <c r="A5044" s="12" t="s">
        <v>10210</v>
      </c>
      <c r="B5044" s="12" t="s">
        <v>10211</v>
      </c>
      <c r="C5044" s="16" t="str">
        <f>[1]!s_info_mkt(A5044)</f>
        <v>创业板</v>
      </c>
      <c r="D5044" s="16" t="str">
        <f>[1]!s_ipo_listeddate(A5044)</f>
        <v>2023-12-01</v>
      </c>
      <c r="E5044" s="16" t="str">
        <f>[1]!lastradeday_s("000002","")</f>
        <v>2026-06-22</v>
      </c>
      <c r="F5044" s="16" t="str">
        <f>[1]!s_info_industry_csrc2023(A5044,"",3)</f>
        <v>专业技术服务业</v>
      </c>
      <c r="G5044" s="16" t="str">
        <f>[1]!s_info_industry_csrc2023(A5044,"",1)</f>
        <v>科学研究和技术服务业</v>
      </c>
      <c r="H5044" s="16">
        <f>[1]!s_is(A5044,83,"FY","YTD","20251231",1,"",100000000)</f>
        <v>8.7989167720000001</v>
      </c>
      <c r="I5044" s="16">
        <f>[1]!s_is(A5044,83,"FY","YTD","20241231",1,"",100000000)</f>
        <v>8.3107884036000002</v>
      </c>
      <c r="J5044" s="16">
        <f t="shared" si="234"/>
        <v>5.8734303497434359E-2</v>
      </c>
      <c r="K5044" s="16">
        <f>[1]!s_is(A5044,61,"FY","YTD","20251231",1,"",100000000)</f>
        <v>1.5161401959</v>
      </c>
      <c r="L5044" s="16">
        <f>[1]!s_is(A5044,61,"FY","YTD","20241231",1,"",100000000)</f>
        <v>1.3243040402999999</v>
      </c>
      <c r="M5044" s="16">
        <f t="shared" si="235"/>
        <v>0.14485809131605662</v>
      </c>
      <c r="N5044" s="16">
        <f>[1]!s_fa_roe(A5044,"20251231")</f>
        <v>7.6234000000000002</v>
      </c>
      <c r="O5044" s="16">
        <f>[1]!s_stmnote_rdexp(A5044,"20251231",1,10000)</f>
        <v>7104.338103</v>
      </c>
      <c r="P5044" s="20">
        <f t="shared" si="236"/>
        <v>8.0741053553404385E-2</v>
      </c>
      <c r="Q5044" s="16">
        <f>[1]!s_margin_tradingbalance(A5044,"",10000)</f>
        <v>14266.1376</v>
      </c>
      <c r="R5044" s="16">
        <f>[1]!s_margin_seclendingbalance(A5044,"",10000)</f>
        <v>54.101999999999997</v>
      </c>
      <c r="S5044" s="17">
        <f>[1]!s_val_ev(A5044,"",100000000)</f>
        <v>57.041295959999999</v>
      </c>
      <c r="T5044" s="17">
        <f>[1]!share_freesharesmv(A5044,"",100000000)</f>
        <v>14.84442372</v>
      </c>
      <c r="U5044" s="17">
        <f>[1]!s_dq_amount_btin(A5044,E5044,100000000)</f>
        <v>0.56250707</v>
      </c>
      <c r="V5044" s="17">
        <f>[1]!s_dq_turn(A5044,E5044)</f>
        <v>3.854022339912027</v>
      </c>
      <c r="W5044" s="2">
        <f>[1]!s_pq_amount(A5044,"20260101","",100000000)</f>
        <v>59.938767990000002</v>
      </c>
      <c r="X5044" s="2">
        <f>[1]!s_pq_avgamount(A5044,"20260101","",100000000)</f>
        <v>0.54489789081818174</v>
      </c>
      <c r="Y5044" s="17">
        <f>[1]!s_ipo_dilutedpe(A5044)</f>
        <v>37.39</v>
      </c>
      <c r="Z5044" s="12">
        <f>[1]!s_ipo_collection_total(A5044,100000000)</f>
        <v>9.5068826600000005</v>
      </c>
      <c r="AA5044" s="2">
        <f>[1]!s_val_pe_ttm(A5044,E5044)</f>
        <v>37.480731964111328</v>
      </c>
      <c r="AB5044" s="5">
        <f>[1]!s_info_zjtxornot1(A5044,"")</f>
        <v>1</v>
      </c>
      <c r="AC5044" s="22" t="str">
        <f>[1]!s_info_nature1(A5044,"")</f>
        <v>中央国有企业</v>
      </c>
      <c r="AD5044" s="6" t="str">
        <f>[1]!s_info_city(A5044)</f>
        <v>北京市</v>
      </c>
      <c r="AE5044" s="6" t="str">
        <f>[1]!s_info_province(A5044)</f>
        <v>北京</v>
      </c>
      <c r="AF5044">
        <v>116.40528500000001</v>
      </c>
      <c r="AG5044">
        <v>39.904989</v>
      </c>
    </row>
    <row r="5045" spans="1:33" x14ac:dyDescent="0.3">
      <c r="A5045" s="12" t="s">
        <v>10212</v>
      </c>
      <c r="B5045" s="12" t="s">
        <v>10213</v>
      </c>
      <c r="C5045" s="16" t="str">
        <f>[1]!s_info_mkt(A5045)</f>
        <v>主板</v>
      </c>
      <c r="D5045" s="16" t="str">
        <f>[1]!s_ipo_listeddate(A5045)</f>
        <v>2018-06-20</v>
      </c>
      <c r="E5045" s="16" t="str">
        <f>[1]!lastradeday_s("000002","")</f>
        <v>2026-06-22</v>
      </c>
      <c r="F5045" s="16" t="str">
        <f>[1]!s_info_industry_csrc2023(A5045,"",3)</f>
        <v>资本市场服务</v>
      </c>
      <c r="G5045" s="16" t="str">
        <f>[1]!s_info_industry_csrc2023(A5045,"",1)</f>
        <v>金融业</v>
      </c>
      <c r="H5045" s="16">
        <f>[1]!s_is(A5045,83,"FY","YTD","20251231",1,"",100000000)</f>
        <v>233.21714460729999</v>
      </c>
      <c r="I5045" s="16">
        <f>[1]!s_is(A5045,83,"FY","YTD","20241231",1,"",100000000)</f>
        <v>211.28745039450001</v>
      </c>
      <c r="J5045" s="16">
        <f t="shared" si="234"/>
        <v>0.10379080334328661</v>
      </c>
      <c r="K5045" s="16">
        <f>[1]!s_is(A5045,61,"FY","YTD","20251231",1,"",100000000)</f>
        <v>94.394238214599994</v>
      </c>
      <c r="L5045" s="16">
        <f>[1]!s_is(A5045,61,"FY","YTD","20241231",1,"",100000000)</f>
        <v>72.232213685800005</v>
      </c>
      <c r="M5045" s="16">
        <f t="shared" si="235"/>
        <v>0.3068163551680928</v>
      </c>
      <c r="N5045" s="16">
        <f>[1]!s_fa_roe(A5045,"20251231")</f>
        <v>8.3694000000000006</v>
      </c>
      <c r="O5045" s="16">
        <f>[1]!s_stmnote_rdexp(A5045,"20251231",1,10000)</f>
        <v>0</v>
      </c>
      <c r="P5045" s="20">
        <f t="shared" si="236"/>
        <v>0</v>
      </c>
      <c r="Q5045" s="16">
        <f>[1]!s_margin_tradingbalance(A5045,"",10000)</f>
        <v>221481.37719999999</v>
      </c>
      <c r="R5045" s="16">
        <f>[1]!s_margin_seclendingbalance(A5045,"",10000)</f>
        <v>123.006</v>
      </c>
      <c r="S5045" s="17">
        <f>[1]!s_val_ev(A5045,"",100000000)</f>
        <v>1908.9821934516171</v>
      </c>
      <c r="T5045" s="17">
        <f>[1]!share_freesharesmv(A5045,"",100000000)</f>
        <v>285.52987370490001</v>
      </c>
      <c r="U5045" s="17">
        <f>[1]!s_dq_amount_btin(A5045,E5045,100000000)</f>
        <v>23.072248219999999</v>
      </c>
      <c r="V5045" s="17">
        <f>[1]!s_dq_turn(A5045,E5045)</f>
        <v>1.3388085777653609</v>
      </c>
      <c r="W5045" s="2">
        <f>[1]!s_pq_amount(A5045,"20260101","",100000000)</f>
        <v>546.77995387999999</v>
      </c>
      <c r="X5045" s="2">
        <f>[1]!s_pq_avgamount(A5045,"20260101","",100000000)</f>
        <v>4.9707268534545461</v>
      </c>
      <c r="Y5045" s="17">
        <f>[1]!s_ipo_dilutedpe(A5045)</f>
        <v>11.21</v>
      </c>
      <c r="Z5045" s="12">
        <f>[1]!s_ipo_collection_total(A5045,100000000)</f>
        <v>21.68</v>
      </c>
      <c r="AA5045" s="2">
        <f>[1]!s_val_pe_ttm(A5045,E5045)</f>
        <v>18.861185073852539</v>
      </c>
      <c r="AB5045" s="5">
        <f>[1]!s_info_zjtxornot1(A5045,"")</f>
        <v>0</v>
      </c>
      <c r="AC5045" s="22" t="str">
        <f>[1]!s_info_nature1(A5045,"")</f>
        <v>地方国有企业</v>
      </c>
      <c r="AD5045" s="6" t="str">
        <f>[1]!s_info_city(A5045)</f>
        <v>北京市</v>
      </c>
      <c r="AE5045" s="6" t="str">
        <f>[1]!s_info_province(A5045)</f>
        <v>北京</v>
      </c>
      <c r="AF5045">
        <v>116.40528500000001</v>
      </c>
      <c r="AG5045">
        <v>39.904989</v>
      </c>
    </row>
    <row r="5046" spans="1:33" x14ac:dyDescent="0.3">
      <c r="A5046" s="12" t="s">
        <v>533</v>
      </c>
      <c r="B5046" s="12" t="s">
        <v>534</v>
      </c>
      <c r="C5046" s="16" t="str">
        <f>[1]!s_info_mkt(A5046)</f>
        <v>北证</v>
      </c>
      <c r="D5046" s="16" t="str">
        <f>[1]!s_ipo_listeddate(A5046)</f>
        <v>2021-11-15</v>
      </c>
      <c r="E5046" s="16" t="str">
        <f>[1]!lastradeday_s("000002","")</f>
        <v>2026-06-22</v>
      </c>
      <c r="F5046" s="16" t="str">
        <f>[1]!s_info_industry_csrc2023(A5046,"",3)</f>
        <v>仪器仪表制造业</v>
      </c>
      <c r="G5046" s="16" t="str">
        <f>[1]!s_info_industry_csrc2023(A5046,"",1)</f>
        <v>制造业</v>
      </c>
      <c r="H5046" s="16">
        <f>[1]!s_is(A5046,83,"FY","YTD","20251231",1,"",100000000)</f>
        <v>3.0775210630000003</v>
      </c>
      <c r="I5046" s="16">
        <f>[1]!s_is(A5046,83,"FY","YTD","20241231",1,"",100000000)</f>
        <v>2.9489399892000003</v>
      </c>
      <c r="J5046" s="16">
        <f t="shared" si="234"/>
        <v>4.3602472166577311E-2</v>
      </c>
      <c r="K5046" s="16">
        <f>[1]!s_is(A5046,61,"FY","YTD","20251231",1,"",100000000)</f>
        <v>0.4202931707</v>
      </c>
      <c r="L5046" s="16">
        <f>[1]!s_is(A5046,61,"FY","YTD","20241231",1,"",100000000)</f>
        <v>0.44523904560000005</v>
      </c>
      <c r="M5046" s="16">
        <f t="shared" si="235"/>
        <v>-5.602804863257943E-2</v>
      </c>
      <c r="N5046" s="16">
        <f>[1]!s_fa_roe(A5046,"20251231")</f>
        <v>9.5952000000000002</v>
      </c>
      <c r="O5046" s="16">
        <f>[1]!s_stmnote_rdexp(A5046,"20251231",1,10000)</f>
        <v>1266.153067</v>
      </c>
      <c r="P5046" s="20">
        <f t="shared" si="236"/>
        <v>4.114197892006434E-2</v>
      </c>
      <c r="Q5046" s="16">
        <f>[1]!s_margin_tradingbalance(A5046,"",10000)</f>
        <v>457.02379999999999</v>
      </c>
      <c r="R5046" s="16">
        <f>[1]!s_margin_seclendingbalance(A5046,"",10000)</f>
        <v>0</v>
      </c>
      <c r="S5046" s="17">
        <f>[1]!s_val_ev(A5046,"",100000000)</f>
        <v>8.0976099999999995</v>
      </c>
      <c r="T5046" s="17">
        <f>[1]!share_freesharesmv(A5046,"",100000000)</f>
        <v>3.3264253837999997</v>
      </c>
      <c r="U5046" s="17">
        <f>[1]!s_dq_amount_btin(A5046,E5046,100000000)</f>
        <v>8.0440780000000003E-2</v>
      </c>
      <c r="V5046" s="17">
        <f>[1]!s_dq_turn(A5046,E5046)</f>
        <v>1.0846682022636418</v>
      </c>
      <c r="W5046" s="2">
        <f>[1]!s_pq_amount(A5046,"20260101","",100000000)</f>
        <v>29.818784319999999</v>
      </c>
      <c r="X5046" s="2">
        <f>[1]!s_pq_avgamount(A5046,"20260101","",100000000)</f>
        <v>0.27107985745454544</v>
      </c>
      <c r="Y5046" s="17">
        <f>[1]!s_ipo_dilutedpe(A5046)</f>
        <v>16.41</v>
      </c>
      <c r="Z5046" s="12">
        <f>[1]!s_ipo_collection_total(A5046,100000000)</f>
        <v>1.3147374999999999</v>
      </c>
      <c r="AA5046" s="2">
        <f>[1]!s_val_pe_ttm(A5046,E5046)</f>
        <v>24.982444763183594</v>
      </c>
      <c r="AB5046" s="5">
        <f>[1]!s_info_zjtxornot1(A5046,"")</f>
        <v>1</v>
      </c>
      <c r="AC5046" s="22" t="str">
        <f>[1]!s_info_nature1(A5046,"")</f>
        <v>民营企业</v>
      </c>
      <c r="AD5046" s="6" t="str">
        <f>[1]!s_info_city(A5046)</f>
        <v>成都市</v>
      </c>
      <c r="AE5046" s="6" t="str">
        <f>[1]!s_info_province(A5046)</f>
        <v>四川省</v>
      </c>
      <c r="AF5046">
        <v>104.065735</v>
      </c>
      <c r="AG5046">
        <v>30.659462000000001</v>
      </c>
    </row>
    <row r="5047" spans="1:33" x14ac:dyDescent="0.3">
      <c r="A5047" s="12" t="s">
        <v>10214</v>
      </c>
      <c r="B5047" s="12" t="s">
        <v>10215</v>
      </c>
      <c r="C5047" s="16" t="str">
        <f>[1]!s_info_mkt(A5047)</f>
        <v>主板</v>
      </c>
      <c r="D5047" s="16" t="str">
        <f>[1]!s_ipo_listeddate(A5047)</f>
        <v>2002-03-18</v>
      </c>
      <c r="E5047" s="16" t="str">
        <f>[1]!lastradeday_s("000002","")</f>
        <v>2026-06-22</v>
      </c>
      <c r="F5047" s="16" t="str">
        <f>[1]!s_info_industry_csrc2023(A5047,"",3)</f>
        <v>道路运输业</v>
      </c>
      <c r="G5047" s="16" t="str">
        <f>[1]!s_info_industry_csrc2023(A5047,"",1)</f>
        <v>交通运输、仓储和邮政业</v>
      </c>
      <c r="H5047" s="16">
        <f>[1]!s_is(A5047,83,"FY","YTD","20251231",1,"",100000000)</f>
        <v>239.25458141040002</v>
      </c>
      <c r="I5047" s="16">
        <f>[1]!s_is(A5047,83,"FY","YTD","20241231",1,"",100000000)</f>
        <v>284.94275610160003</v>
      </c>
      <c r="J5047" s="16">
        <f t="shared" si="234"/>
        <v>-0.16034159041723206</v>
      </c>
      <c r="K5047" s="16">
        <f>[1]!s_is(A5047,61,"FY","YTD","20251231",1,"",100000000)</f>
        <v>32.055693005900004</v>
      </c>
      <c r="L5047" s="16">
        <f>[1]!s_is(A5047,61,"FY","YTD","20241231",1,"",100000000)</f>
        <v>31.9612835619</v>
      </c>
      <c r="M5047" s="16">
        <f t="shared" si="235"/>
        <v>2.9538689776697838E-3</v>
      </c>
      <c r="N5047" s="16">
        <f>[1]!s_fa_roe(A5047,"20251231")</f>
        <v>7.3041</v>
      </c>
      <c r="O5047" s="16">
        <f>[1]!s_stmnote_rdexp(A5047,"20251231",1,10000)</f>
        <v>54113.550087999996</v>
      </c>
      <c r="P5047" s="20">
        <f t="shared" si="236"/>
        <v>2.2617560662371403E-2</v>
      </c>
      <c r="Q5047" s="16">
        <f>[1]!s_margin_tradingbalance(A5047,"",10000)</f>
        <v>2107.8595999999998</v>
      </c>
      <c r="R5047" s="16">
        <f>[1]!s_margin_seclendingbalance(A5047,"",10000)</f>
        <v>186.30240000000001</v>
      </c>
      <c r="S5047" s="17">
        <f>[1]!s_val_ev(A5047,"",100000000)</f>
        <v>486.84128207750001</v>
      </c>
      <c r="T5047" s="17">
        <f>[1]!share_freesharesmv(A5047,"",100000000)</f>
        <v>64.380577221300001</v>
      </c>
      <c r="U5047" s="17">
        <f>[1]!s_dq_amount_btin(A5047,E5047,100000000)</f>
        <v>1.2995466</v>
      </c>
      <c r="V5047" s="17">
        <f>[1]!s_dq_turn(A5047,E5047)</f>
        <v>0.26339533457967285</v>
      </c>
      <c r="W5047" s="2">
        <f>[1]!s_pq_amount(A5047,"20260101","",100000000)</f>
        <v>93.005639099999996</v>
      </c>
      <c r="X5047" s="2">
        <f>[1]!s_pq_avgamount(A5047,"20260101","",100000000)</f>
        <v>0.84550581000000002</v>
      </c>
      <c r="Y5047" s="17">
        <f>[1]!s_ipo_dilutedpe(A5047)</f>
        <v>19.850000000000001</v>
      </c>
      <c r="Z5047" s="12">
        <f>[1]!s_ipo_collection_total(A5047,100000000)</f>
        <v>13.13</v>
      </c>
      <c r="AA5047" s="2">
        <f>[1]!s_val_pe_ttm(A5047,E5047)</f>
        <v>15.055214881896973</v>
      </c>
      <c r="AB5047" s="5">
        <f>[1]!s_info_zjtxornot1(A5047,"")</f>
        <v>1</v>
      </c>
      <c r="AC5047" s="22" t="str">
        <f>[1]!s_info_nature1(A5047,"")</f>
        <v>地方国有企业</v>
      </c>
      <c r="AD5047" s="6" t="str">
        <f>[1]!s_info_city(A5047)</f>
        <v>济南市</v>
      </c>
      <c r="AE5047" s="6" t="str">
        <f>[1]!s_info_province(A5047)</f>
        <v>山东省</v>
      </c>
      <c r="AF5047">
        <v>117.000923</v>
      </c>
      <c r="AG5047">
        <v>36.675806999999999</v>
      </c>
    </row>
    <row r="5048" spans="1:33" x14ac:dyDescent="0.3">
      <c r="A5048" s="12" t="s">
        <v>10216</v>
      </c>
      <c r="B5048" s="12" t="s">
        <v>10217</v>
      </c>
      <c r="C5048" s="16" t="str">
        <f>[1]!s_info_mkt(A5048)</f>
        <v>主板</v>
      </c>
      <c r="D5048" s="16" t="str">
        <f>[1]!s_ipo_listeddate(A5048)</f>
        <v>2002-02-28</v>
      </c>
      <c r="E5048" s="16" t="str">
        <f>[1]!lastradeday_s("000002","")</f>
        <v>2026-06-22</v>
      </c>
      <c r="F5048" s="16" t="str">
        <f>[1]!s_info_industry_csrc2023(A5048,"",3)</f>
        <v>电力、热力生产和供应业</v>
      </c>
      <c r="G5048" s="16" t="str">
        <f>[1]!s_info_industry_csrc2023(A5048,"",1)</f>
        <v>电力、热力、燃气及水生产和供应业</v>
      </c>
      <c r="H5048" s="16">
        <f>[1]!s_is(A5048,83,"FY","YTD","20251231",1,"",100000000)</f>
        <v>83.846974734100002</v>
      </c>
      <c r="I5048" s="16">
        <f>[1]!s_is(A5048,83,"FY","YTD","20241231",1,"",100000000)</f>
        <v>92.708066480900001</v>
      </c>
      <c r="J5048" s="16">
        <f t="shared" si="234"/>
        <v>-9.5580590591063497E-2</v>
      </c>
      <c r="K5048" s="16">
        <f>[1]!s_is(A5048,61,"FY","YTD","20251231",1,"",100000000)</f>
        <v>2.3008527206</v>
      </c>
      <c r="L5048" s="16">
        <f>[1]!s_is(A5048,61,"FY","YTD","20241231",1,"",100000000)</f>
        <v>2.1450181744000001</v>
      </c>
      <c r="M5048" s="16">
        <f t="shared" si="235"/>
        <v>7.2649522535439423E-2</v>
      </c>
      <c r="N5048" s="16">
        <f>[1]!s_fa_roe(A5048,"20251231")</f>
        <v>3.0669</v>
      </c>
      <c r="O5048" s="16">
        <f>[1]!s_stmnote_rdexp(A5048,"20251231",1,10000)</f>
        <v>1494.620107</v>
      </c>
      <c r="P5048" s="20">
        <f t="shared" si="236"/>
        <v>1.7825569875834148E-3</v>
      </c>
      <c r="Q5048" s="16">
        <f>[1]!s_margin_tradingbalance(A5048,"",10000)</f>
        <v>71158.828099999999</v>
      </c>
      <c r="R5048" s="16">
        <f>[1]!s_margin_seclendingbalance(A5048,"",10000)</f>
        <v>285.7285</v>
      </c>
      <c r="S5048" s="17">
        <f>[1]!s_val_ev(A5048,"",100000000)</f>
        <v>120.2597731125</v>
      </c>
      <c r="T5048" s="17">
        <f>[1]!share_freesharesmv(A5048,"",100000000)</f>
        <v>78.800020862500006</v>
      </c>
      <c r="U5048" s="17">
        <f>[1]!s_dq_amount_btin(A5048,E5048,100000000)</f>
        <v>4.6950136499999999</v>
      </c>
      <c r="V5048" s="17">
        <f>[1]!s_dq_turn(A5048,E5048)</f>
        <v>3.9473259861876326</v>
      </c>
      <c r="W5048" s="2">
        <f>[1]!s_pq_amount(A5048,"20260101","",100000000)</f>
        <v>562.48728229999995</v>
      </c>
      <c r="X5048" s="2">
        <f>[1]!s_pq_avgamount(A5048,"20260101","",100000000)</f>
        <v>5.1135207481818181</v>
      </c>
      <c r="Y5048" s="17">
        <f>[1]!s_ipo_dilutedpe(A5048)</f>
        <v>20</v>
      </c>
      <c r="Z5048" s="12">
        <f>[1]!s_ipo_collection_total(A5048,100000000)</f>
        <v>4.2</v>
      </c>
      <c r="AA5048" s="2">
        <f>[1]!s_val_pe_ttm(A5048,E5048)</f>
        <v>53.528526306152344</v>
      </c>
      <c r="AB5048" s="5">
        <f>[1]!s_info_zjtxornot1(A5048,"")</f>
        <v>1</v>
      </c>
      <c r="AC5048" s="22" t="str">
        <f>[1]!s_info_nature1(A5048,"")</f>
        <v>地方国有企业</v>
      </c>
      <c r="AD5048" s="6" t="str">
        <f>[1]!s_info_city(A5048)</f>
        <v>石河子市</v>
      </c>
      <c r="AE5048" s="6" t="str">
        <f>[1]!s_info_province(A5048)</f>
        <v>新疆维吾尔自治区</v>
      </c>
      <c r="AF5048">
        <v>86.041075000000006</v>
      </c>
      <c r="AG5048">
        <v>44.305886000000001</v>
      </c>
    </row>
    <row r="5049" spans="1:33" x14ac:dyDescent="0.3">
      <c r="A5049" s="12" t="s">
        <v>10218</v>
      </c>
      <c r="B5049" s="12" t="s">
        <v>10219</v>
      </c>
      <c r="C5049" s="16" t="str">
        <f>[1]!s_info_mkt(A5049)</f>
        <v>创业板</v>
      </c>
      <c r="D5049" s="16" t="str">
        <f>[1]!s_ipo_listeddate(A5049)</f>
        <v>2023-06-28</v>
      </c>
      <c r="E5049" s="16" t="str">
        <f>[1]!lastradeday_s("000002","")</f>
        <v>2026-06-22</v>
      </c>
      <c r="F5049" s="16" t="str">
        <f>[1]!s_info_industry_csrc2023(A5049,"",3)</f>
        <v>电气机械和器材制造业</v>
      </c>
      <c r="G5049" s="16" t="str">
        <f>[1]!s_info_industry_csrc2023(A5049,"",1)</f>
        <v>制造业</v>
      </c>
      <c r="H5049" s="16">
        <f>[1]!s_is(A5049,83,"FY","YTD","20251231",1,"",100000000)</f>
        <v>7.0580895102999994</v>
      </c>
      <c r="I5049" s="16">
        <f>[1]!s_is(A5049,83,"FY","YTD","20241231",1,"",100000000)</f>
        <v>6.3306038171000001</v>
      </c>
      <c r="J5049" s="16">
        <f t="shared" si="234"/>
        <v>0.11491568801619545</v>
      </c>
      <c r="K5049" s="16">
        <f>[1]!s_is(A5049,61,"FY","YTD","20251231",1,"",100000000)</f>
        <v>0.2255252059</v>
      </c>
      <c r="L5049" s="16">
        <f>[1]!s_is(A5049,61,"FY","YTD","20241231",1,"",100000000)</f>
        <v>0.27297868940000003</v>
      </c>
      <c r="M5049" s="16">
        <f t="shared" si="235"/>
        <v>-0.17383585364960738</v>
      </c>
      <c r="N5049" s="16">
        <f>[1]!s_fa_roe(A5049,"20251231")</f>
        <v>2.3565</v>
      </c>
      <c r="O5049" s="16">
        <f>[1]!s_stmnote_rdexp(A5049,"20251231",1,10000)</f>
        <v>3778.4672020000003</v>
      </c>
      <c r="P5049" s="20">
        <f t="shared" si="236"/>
        <v>5.3533852135000747E-2</v>
      </c>
      <c r="Q5049" s="16">
        <f>[1]!s_margin_tradingbalance(A5049,"",10000)</f>
        <v>10503.923500000001</v>
      </c>
      <c r="R5049" s="16">
        <f>[1]!s_margin_seclendingbalance(A5049,"",10000)</f>
        <v>0</v>
      </c>
      <c r="S5049" s="17">
        <f>[1]!s_val_ev(A5049,"",100000000)</f>
        <v>42.003360000000001</v>
      </c>
      <c r="T5049" s="17">
        <f>[1]!share_freesharesmv(A5049,"",100000000)</f>
        <v>12.25098</v>
      </c>
      <c r="U5049" s="17">
        <f>[1]!s_dq_amount_btin(A5049,E5049,100000000)</f>
        <v>0.88534986999999998</v>
      </c>
      <c r="V5049" s="17">
        <f>[1]!s_dq_turn(A5049,E5049)</f>
        <v>7.0606054421768709</v>
      </c>
      <c r="W5049" s="2">
        <f>[1]!s_pq_amount(A5049,"20260101","",100000000)</f>
        <v>105.31478271</v>
      </c>
      <c r="X5049" s="2">
        <f>[1]!s_pq_avgamount(A5049,"20260101","",100000000)</f>
        <v>0.95740711554545443</v>
      </c>
      <c r="Y5049" s="17">
        <f>[1]!s_ipo_dilutedpe(A5049)</f>
        <v>47.61</v>
      </c>
      <c r="Z5049" s="12">
        <f>[1]!s_ipo_collection_total(A5049,100000000)</f>
        <v>6.7320000000000002</v>
      </c>
      <c r="AA5049" s="2">
        <f>[1]!s_val_pe_ttm(A5049,E5049)</f>
        <v>121.38739776611328</v>
      </c>
      <c r="AB5049" s="5">
        <f>[1]!s_info_zjtxornot1(A5049,"")</f>
        <v>1</v>
      </c>
      <c r="AC5049" s="22" t="str">
        <f>[1]!s_info_nature1(A5049,"")</f>
        <v>民营企业</v>
      </c>
      <c r="AD5049" s="6" t="str">
        <f>[1]!s_info_city(A5049)</f>
        <v>乐清市</v>
      </c>
      <c r="AE5049" s="6" t="str">
        <f>[1]!s_info_province(A5049)</f>
        <v>浙江省</v>
      </c>
      <c r="AF5049">
        <v>121.016175</v>
      </c>
      <c r="AG5049">
        <v>28.261838999999998</v>
      </c>
    </row>
    <row r="5050" spans="1:33" x14ac:dyDescent="0.3">
      <c r="A5050" s="12" t="s">
        <v>10220</v>
      </c>
      <c r="B5050" s="12" t="s">
        <v>10221</v>
      </c>
      <c r="C5050" s="16" t="str">
        <f>[1]!s_info_mkt(A5050)</f>
        <v>创业板</v>
      </c>
      <c r="D5050" s="16" t="str">
        <f>[1]!s_ipo_listeddate(A5050)</f>
        <v>2010-12-29</v>
      </c>
      <c r="E5050" s="16" t="str">
        <f>[1]!lastradeday_s("000002","")</f>
        <v>2026-06-22</v>
      </c>
      <c r="F5050" s="16" t="str">
        <f>[1]!s_info_industry_csrc2023(A5050,"",3)</f>
        <v>通用设备制造业</v>
      </c>
      <c r="G5050" s="16" t="str">
        <f>[1]!s_info_industry_csrc2023(A5050,"",1)</f>
        <v>制造业</v>
      </c>
      <c r="H5050" s="16">
        <f>[1]!s_is(A5050,83,"FY","YTD","20251231",1,"",100000000)</f>
        <v>2.4626725592000001</v>
      </c>
      <c r="I5050" s="16">
        <f>[1]!s_is(A5050,83,"FY","YTD","20241231",1,"",100000000)</f>
        <v>1.90073311</v>
      </c>
      <c r="J5050" s="16">
        <f t="shared" si="234"/>
        <v>0.2956435315634609</v>
      </c>
      <c r="K5050" s="16">
        <f>[1]!s_is(A5050,61,"FY","YTD","20251231",1,"",100000000)</f>
        <v>-0.34248627609999999</v>
      </c>
      <c r="L5050" s="16">
        <f>[1]!s_is(A5050,61,"FY","YTD","20241231",1,"",100000000)</f>
        <v>-0.47417182799999996</v>
      </c>
      <c r="M5050" s="16">
        <f t="shared" si="235"/>
        <v>0.27771694589160617</v>
      </c>
      <c r="N5050" s="16">
        <f>[1]!s_fa_roe(A5050,"20251231")</f>
        <v>-15.0458</v>
      </c>
      <c r="O5050" s="16">
        <f>[1]!s_stmnote_rdexp(A5050,"20251231",1,10000)</f>
        <v>840.16139800000008</v>
      </c>
      <c r="P5050" s="20">
        <f t="shared" si="236"/>
        <v>3.4115838699763104E-2</v>
      </c>
      <c r="Q5050" s="16">
        <f>[1]!s_margin_tradingbalance(A5050,"",10000)</f>
        <v>8377.8554999999997</v>
      </c>
      <c r="R5050" s="16">
        <f>[1]!s_margin_seclendingbalance(A5050,"",10000)</f>
        <v>0</v>
      </c>
      <c r="S5050" s="17">
        <f>[1]!s_val_ev(A5050,"",100000000)</f>
        <v>12.260160000000001</v>
      </c>
      <c r="T5050" s="17">
        <f>[1]!share_freesharesmv(A5050,"",100000000)</f>
        <v>12.25969259</v>
      </c>
      <c r="U5050" s="17">
        <f>[1]!s_dq_amount_btin(A5050,E5050,100000000)</f>
        <v>0.34399403000000001</v>
      </c>
      <c r="V5050" s="17">
        <f>[1]!s_dq_turn(A5050,E5050)</f>
        <v>2.8294990062226346</v>
      </c>
      <c r="W5050" s="2">
        <f>[1]!s_pq_amount(A5050,"20260101","",100000000)</f>
        <v>83.054855380000006</v>
      </c>
      <c r="X5050" s="2">
        <f>[1]!s_pq_avgamount(A5050,"20260101","",100000000)</f>
        <v>0.76197115027522933</v>
      </c>
      <c r="Y5050" s="17">
        <f>[1]!s_ipo_dilutedpe(A5050)</f>
        <v>79.59</v>
      </c>
      <c r="Z5050" s="12">
        <f>[1]!s_ipo_collection_total(A5050,100000000)</f>
        <v>10.92</v>
      </c>
      <c r="AA5050" s="2">
        <f>[1]!s_val_pe_ttm(A5050,E5050)</f>
        <v>-38.15704345703125</v>
      </c>
      <c r="AB5050" s="5">
        <f>[1]!s_info_zjtxornot1(A5050,"")</f>
        <v>0</v>
      </c>
      <c r="AC5050" s="22" t="str">
        <f>[1]!s_info_nature1(A5050,"")</f>
        <v>公众企业</v>
      </c>
      <c r="AD5050" s="6" t="str">
        <f>[1]!s_info_city(A5050)</f>
        <v>保定市</v>
      </c>
      <c r="AE5050" s="6" t="str">
        <f>[1]!s_info_province(A5050)</f>
        <v>河北省</v>
      </c>
      <c r="AF5050">
        <v>115.482331</v>
      </c>
      <c r="AG5050">
        <v>38.867657000000001</v>
      </c>
    </row>
    <row r="5051" spans="1:33" x14ac:dyDescent="0.3">
      <c r="A5051" s="12" t="s">
        <v>10222</v>
      </c>
      <c r="B5051" s="12" t="s">
        <v>10223</v>
      </c>
      <c r="C5051" s="16" t="str">
        <f>[1]!s_info_mkt(A5051)</f>
        <v>主板</v>
      </c>
      <c r="D5051" s="16" t="str">
        <f>[1]!s_ipo_listeddate(A5051)</f>
        <v>1994-01-10</v>
      </c>
      <c r="E5051" s="16" t="str">
        <f>[1]!lastradeday_s("000002","")</f>
        <v>2026-06-22</v>
      </c>
      <c r="F5051" s="16" t="str">
        <f>[1]!s_info_industry_csrc2023(A5051,"",3)</f>
        <v>零售业</v>
      </c>
      <c r="G5051" s="16" t="str">
        <f>[1]!s_info_industry_csrc2023(A5051,"",1)</f>
        <v>批发和零售业</v>
      </c>
      <c r="H5051" s="16">
        <f>[1]!s_is(A5051,83,"FY","YTD","20251231",1,"",100000000)</f>
        <v>18.8585360165</v>
      </c>
      <c r="I5051" s="16">
        <f>[1]!s_is(A5051,83,"FY","YTD","20241231",1,"",100000000)</f>
        <v>14.237202611400001</v>
      </c>
      <c r="J5051" s="16">
        <f t="shared" si="234"/>
        <v>0.32459560569852464</v>
      </c>
      <c r="K5051" s="16">
        <f>[1]!s_is(A5051,61,"FY","YTD","20251231",1,"",100000000)</f>
        <v>-16.713890477700001</v>
      </c>
      <c r="L5051" s="16">
        <f>[1]!s_is(A5051,61,"FY","YTD","20241231",1,"",100000000)</f>
        <v>-13.2367652111</v>
      </c>
      <c r="M5051" s="16">
        <f t="shared" si="235"/>
        <v>-0.26268693378984898</v>
      </c>
      <c r="N5051" s="16">
        <f>[1]!s_fa_roe(A5051,"20251231")</f>
        <v>-11.274699999999999</v>
      </c>
      <c r="O5051" s="16">
        <f>[1]!s_stmnote_rdexp(A5051,"20251231",1,10000)</f>
        <v>0</v>
      </c>
      <c r="P5051" s="20">
        <f t="shared" si="236"/>
        <v>0</v>
      </c>
      <c r="Q5051" s="16">
        <f>[1]!s_margin_tradingbalance(A5051,"",10000)</f>
        <v>48089.358200000002</v>
      </c>
      <c r="R5051" s="16">
        <f>[1]!s_margin_seclendingbalance(A5051,"",10000)</f>
        <v>16.994399999999999</v>
      </c>
      <c r="S5051" s="17">
        <f>[1]!s_val_ev(A5051,"",100000000)</f>
        <v>260.03611229759997</v>
      </c>
      <c r="T5051" s="17">
        <f>[1]!share_freesharesmv(A5051,"",100000000)</f>
        <v>149.07201389279999</v>
      </c>
      <c r="U5051" s="17">
        <f>[1]!s_dq_amount_btin(A5051,E5051,100000000)</f>
        <v>4.0560061599999999</v>
      </c>
      <c r="V5051" s="17">
        <f>[1]!s_dq_turn(A5051,E5051)</f>
        <v>1.8917405569687713</v>
      </c>
      <c r="W5051" s="2">
        <f>[1]!s_pq_amount(A5051,"20260101","",100000000)</f>
        <v>584.21895092</v>
      </c>
      <c r="X5051" s="2">
        <f>[1]!s_pq_avgamount(A5051,"20260101","",100000000)</f>
        <v>5.3110813720000003</v>
      </c>
      <c r="Y5051" s="17">
        <f>[1]!s_ipo_dilutedpe(A5051)</f>
        <v>0</v>
      </c>
      <c r="Z5051" s="12">
        <f>[1]!s_ipo_collection_total(A5051,100000000)</f>
        <v>0.53949999999999998</v>
      </c>
      <c r="AA5051" s="2">
        <f>[1]!s_val_pe_ttm(A5051,E5051)</f>
        <v>-14.433906555175781</v>
      </c>
      <c r="AB5051" s="5">
        <f>[1]!s_info_zjtxornot1(A5051,"")</f>
        <v>0</v>
      </c>
      <c r="AC5051" s="22" t="str">
        <f>[1]!s_info_nature1(A5051,"")</f>
        <v>集体企业</v>
      </c>
      <c r="AD5051" s="6" t="str">
        <f>[1]!s_info_city(A5051)</f>
        <v>西安市</v>
      </c>
      <c r="AE5051" s="6" t="str">
        <f>[1]!s_info_province(A5051)</f>
        <v>陕西省</v>
      </c>
      <c r="AF5051">
        <v>108.948024</v>
      </c>
      <c r="AG5051">
        <v>34.263160999999997</v>
      </c>
    </row>
    <row r="5052" spans="1:33" x14ac:dyDescent="0.3">
      <c r="A5052" s="12" t="s">
        <v>10224</v>
      </c>
      <c r="B5052" s="12" t="s">
        <v>10225</v>
      </c>
      <c r="C5052" s="16" t="str">
        <f>[1]!s_info_mkt(A5052)</f>
        <v>创业板</v>
      </c>
      <c r="D5052" s="16" t="str">
        <f>[1]!s_ipo_listeddate(A5052)</f>
        <v>2010-02-11</v>
      </c>
      <c r="E5052" s="16" t="str">
        <f>[1]!lastradeday_s("000002","")</f>
        <v>2026-06-22</v>
      </c>
      <c r="F5052" s="16" t="str">
        <f>[1]!s_info_industry_csrc2023(A5052,"",3)</f>
        <v>互联网和相关服务</v>
      </c>
      <c r="G5052" s="16" t="str">
        <f>[1]!s_info_industry_csrc2023(A5052,"",1)</f>
        <v>信息传输、软件和信息技术服务业</v>
      </c>
      <c r="H5052" s="16">
        <f>[1]!s_is(A5052,83,"FY","YTD","20251231",1,"",100000000)</f>
        <v>1.8362326994999998</v>
      </c>
      <c r="I5052" s="16">
        <f>[1]!s_is(A5052,83,"FY","YTD","20241231",1,"",100000000)</f>
        <v>2.2714186432000001</v>
      </c>
      <c r="J5052" s="16">
        <f t="shared" si="234"/>
        <v>-0.1915921334021039</v>
      </c>
      <c r="K5052" s="16">
        <f>[1]!s_is(A5052,61,"FY","YTD","20251231",1,"",100000000)</f>
        <v>-0.55076190979999995</v>
      </c>
      <c r="L5052" s="16">
        <f>[1]!s_is(A5052,61,"FY","YTD","20241231",1,"",100000000)</f>
        <v>-0.52741821820000001</v>
      </c>
      <c r="M5052" s="16">
        <f t="shared" si="235"/>
        <v>-4.4260305758243405E-2</v>
      </c>
      <c r="N5052" s="16">
        <f>[1]!s_fa_roe(A5052,"20251231")</f>
        <v>-14.404</v>
      </c>
      <c r="O5052" s="16">
        <f>[1]!s_stmnote_rdexp(A5052,"20251231",1,10000)</f>
        <v>2009.5420489999999</v>
      </c>
      <c r="P5052" s="20">
        <f t="shared" si="236"/>
        <v>0.10943831081688023</v>
      </c>
      <c r="Q5052" s="16">
        <f>[1]!s_margin_tradingbalance(A5052,"",10000)</f>
        <v>20166.288799999998</v>
      </c>
      <c r="R5052" s="16">
        <f>[1]!s_margin_seclendingbalance(A5052,"",10000)</f>
        <v>0</v>
      </c>
      <c r="S5052" s="17">
        <f>[1]!s_val_ev(A5052,"",100000000)</f>
        <v>35.324739979</v>
      </c>
      <c r="T5052" s="17">
        <f>[1]!share_freesharesmv(A5052,"",100000000)</f>
        <v>29.382074186799997</v>
      </c>
      <c r="U5052" s="17">
        <f>[1]!s_dq_amount_btin(A5052,E5052,100000000)</f>
        <v>8.8228572599999993</v>
      </c>
      <c r="V5052" s="17">
        <f>[1]!s_dq_turn(A5052,E5052)</f>
        <v>24.522165087570151</v>
      </c>
      <c r="W5052" s="2">
        <f>[1]!s_pq_amount(A5052,"20260101","",100000000)</f>
        <v>255.19239091</v>
      </c>
      <c r="X5052" s="2">
        <f>[1]!s_pq_avgamount(A5052,"20260101","",100000000)</f>
        <v>2.3412145955045873</v>
      </c>
      <c r="Y5052" s="17">
        <f>[1]!s_ipo_dilutedpe(A5052)</f>
        <v>93.75</v>
      </c>
      <c r="Z5052" s="12">
        <f>[1]!s_ipo_collection_total(A5052,100000000)</f>
        <v>7.5</v>
      </c>
      <c r="AA5052" s="2">
        <f>[1]!s_val_pe_ttm(A5052,E5052)</f>
        <v>-61.229862213134766</v>
      </c>
      <c r="AB5052" s="5">
        <f>[1]!s_info_zjtxornot1(A5052,"")</f>
        <v>0</v>
      </c>
      <c r="AC5052" s="22" t="str">
        <f>[1]!s_info_nature1(A5052,"")</f>
        <v>民营企业</v>
      </c>
      <c r="AD5052" s="6" t="str">
        <f>[1]!s_info_city(A5052)</f>
        <v>深圳市</v>
      </c>
      <c r="AE5052" s="6" t="str">
        <f>[1]!s_info_province(A5052)</f>
        <v>广东省</v>
      </c>
      <c r="AF5052">
        <v>114.085947</v>
      </c>
      <c r="AG5052">
        <v>22.547000000000001</v>
      </c>
    </row>
    <row r="5053" spans="1:33" x14ac:dyDescent="0.3">
      <c r="A5053" s="12" t="s">
        <v>10226</v>
      </c>
      <c r="B5053" s="12" t="s">
        <v>10227</v>
      </c>
      <c r="C5053" s="16" t="str">
        <f>[1]!s_info_mkt(A5053)</f>
        <v>主板</v>
      </c>
      <c r="D5053" s="16" t="str">
        <f>[1]!s_ipo_listeddate(A5053)</f>
        <v>2010-12-31</v>
      </c>
      <c r="E5053" s="16" t="str">
        <f>[1]!lastradeday_s("000002","")</f>
        <v>2026-06-22</v>
      </c>
      <c r="F5053" s="16" t="str">
        <f>[1]!s_info_industry_csrc2023(A5053,"",3)</f>
        <v>有色金属冶炼和压延加工业</v>
      </c>
      <c r="G5053" s="16" t="str">
        <f>[1]!s_info_industry_csrc2023(A5053,"",1)</f>
        <v>制造业</v>
      </c>
      <c r="H5053" s="16">
        <f>[1]!s_is(A5053,83,"FY","YTD","20251231",1,"",100000000)</f>
        <v>295.02154897930001</v>
      </c>
      <c r="I5053" s="16">
        <f>[1]!s_is(A5053,83,"FY","YTD","20241231",1,"",100000000)</f>
        <v>280.89427344569998</v>
      </c>
      <c r="J5053" s="16">
        <f t="shared" si="234"/>
        <v>5.0293925042693921E-2</v>
      </c>
      <c r="K5053" s="16">
        <f>[1]!s_is(A5053,61,"FY","YTD","20251231",1,"",100000000)</f>
        <v>48.178475021200001</v>
      </c>
      <c r="L5053" s="16">
        <f>[1]!s_is(A5053,61,"FY","YTD","20241231",1,"",100000000)</f>
        <v>44.554079384600001</v>
      </c>
      <c r="M5053" s="16">
        <f t="shared" si="235"/>
        <v>8.1348233128407138E-2</v>
      </c>
      <c r="N5053" s="16">
        <f>[1]!s_fa_roe(A5053,"20251231")</f>
        <v>17.084900000000001</v>
      </c>
      <c r="O5053" s="16">
        <f>[1]!s_stmnote_rdexp(A5053,"20251231",1,10000)</f>
        <v>153727.84296099999</v>
      </c>
      <c r="P5053" s="20">
        <f t="shared" si="236"/>
        <v>5.2107326903020973E-2</v>
      </c>
      <c r="Q5053" s="16">
        <f>[1]!s_margin_tradingbalance(A5053,"",10000)</f>
        <v>68510.498999999996</v>
      </c>
      <c r="R5053" s="16">
        <f>[1]!s_margin_seclendingbalance(A5053,"",10000)</f>
        <v>383.55029999999999</v>
      </c>
      <c r="S5053" s="17">
        <f>[1]!s_val_ev(A5053,"",100000000)</f>
        <v>597.10712653500002</v>
      </c>
      <c r="T5053" s="17">
        <f>[1]!share_freesharesmv(A5053,"",100000000)</f>
        <v>378.12881693099996</v>
      </c>
      <c r="U5053" s="17">
        <f>[1]!s_dq_amount_btin(A5053,E5053,100000000)</f>
        <v>14.58059486</v>
      </c>
      <c r="V5053" s="17">
        <f>[1]!s_dq_turn(A5053,E5053)</f>
        <v>2.8556648086942173</v>
      </c>
      <c r="W5053" s="2">
        <f>[1]!s_pq_amount(A5053,"20260101","",100000000)</f>
        <v>1463.2119046</v>
      </c>
      <c r="X5053" s="2">
        <f>[1]!s_pq_avgamount(A5053,"20260101","",100000000)</f>
        <v>13.301926405454545</v>
      </c>
      <c r="Y5053" s="17">
        <f>[1]!s_ipo_dilutedpe(A5053)</f>
        <v>58.71</v>
      </c>
      <c r="Z5053" s="12">
        <f>[1]!s_ipo_collection_total(A5053,100000000)</f>
        <v>6.5759999999999996</v>
      </c>
      <c r="AA5053" s="2">
        <f>[1]!s_val_pe_ttm(A5053,E5053)</f>
        <v>9.9875106811523438</v>
      </c>
      <c r="AB5053" s="5">
        <f>[1]!s_info_zjtxornot1(A5053,"")</f>
        <v>1</v>
      </c>
      <c r="AC5053" s="22" t="str">
        <f>[1]!s_info_nature1(A5053,"")</f>
        <v>民营企业</v>
      </c>
      <c r="AD5053" s="6" t="str">
        <f>[1]!s_info_city(A5053)</f>
        <v>石河子市</v>
      </c>
      <c r="AE5053" s="6" t="str">
        <f>[1]!s_info_province(A5053)</f>
        <v>新疆维吾尔自治区</v>
      </c>
      <c r="AF5053">
        <v>86.041075000000006</v>
      </c>
      <c r="AG5053">
        <v>44.305886000000001</v>
      </c>
    </row>
    <row r="5054" spans="1:33" x14ac:dyDescent="0.3">
      <c r="A5054" s="12" t="s">
        <v>10228</v>
      </c>
      <c r="B5054" s="12" t="s">
        <v>10229</v>
      </c>
      <c r="C5054" s="16" t="str">
        <f>[1]!s_info_mkt(A5054)</f>
        <v>主板</v>
      </c>
      <c r="D5054" s="16" t="str">
        <f>[1]!s_ipo_listeddate(A5054)</f>
        <v>1992-03-27</v>
      </c>
      <c r="E5054" s="16" t="str">
        <f>[1]!lastradeday_s("000002","")</f>
        <v>2026-06-22</v>
      </c>
      <c r="F5054" s="16" t="str">
        <f>[1]!s_info_industry_csrc2023(A5054,"",3)</f>
        <v>房地产业</v>
      </c>
      <c r="G5054" s="16" t="str">
        <f>[1]!s_info_industry_csrc2023(A5054,"",1)</f>
        <v>房地产业</v>
      </c>
      <c r="H5054" s="16">
        <f>[1]!s_is(A5054,83,"FY","YTD","20251231",1,"",100000000)</f>
        <v>1.0310504074</v>
      </c>
      <c r="I5054" s="16">
        <f>[1]!s_is(A5054,83,"FY","YTD","20241231",1,"",100000000)</f>
        <v>1.3652280415</v>
      </c>
      <c r="J5054" s="16">
        <f t="shared" si="234"/>
        <v>-0.24477788614188822</v>
      </c>
      <c r="K5054" s="16">
        <f>[1]!s_is(A5054,61,"FY","YTD","20251231",1,"",100000000)</f>
        <v>0.24117409100000001</v>
      </c>
      <c r="L5054" s="16">
        <f>[1]!s_is(A5054,61,"FY","YTD","20241231",1,"",100000000)</f>
        <v>0.95102554019999996</v>
      </c>
      <c r="M5054" s="16">
        <f t="shared" si="235"/>
        <v>-0.74640629425232763</v>
      </c>
      <c r="N5054" s="16">
        <f>[1]!s_fa_roe(A5054,"20251231")</f>
        <v>1.7213000000000001</v>
      </c>
      <c r="O5054" s="16">
        <f>[1]!s_stmnote_rdexp(A5054,"20251231",1,10000)</f>
        <v>0</v>
      </c>
      <c r="P5054" s="20">
        <f t="shared" si="236"/>
        <v>0</v>
      </c>
      <c r="Q5054" s="16">
        <f>[1]!s_margin_tradingbalance(A5054,"",10000)</f>
        <v>0</v>
      </c>
      <c r="R5054" s="16">
        <f>[1]!s_margin_seclendingbalance(A5054,"",10000)</f>
        <v>0</v>
      </c>
      <c r="S5054" s="17">
        <f>[1]!s_val_ev(A5054,"",100000000)</f>
        <v>61.822843971300003</v>
      </c>
      <c r="T5054" s="17">
        <f>[1]!share_freesharesmv(A5054,"",100000000)</f>
        <v>38.429078653799998</v>
      </c>
      <c r="U5054" s="17">
        <f>[1]!s_dq_amount_btin(A5054,E5054,100000000)</f>
        <v>1.5618602399999999</v>
      </c>
      <c r="V5054" s="17">
        <f>[1]!s_dq_turn(A5054,E5054)</f>
        <v>2.5883237006095174</v>
      </c>
      <c r="W5054" s="2">
        <f>[1]!s_pq_amount(A5054,"20260101","",100000000)</f>
        <v>138.87277725999999</v>
      </c>
      <c r="X5054" s="2">
        <f>[1]!s_pq_avgamount(A5054,"20260101","",100000000)</f>
        <v>1.2624797932727272</v>
      </c>
      <c r="Y5054" s="17">
        <f>[1]!s_ipo_dilutedpe(A5054)</f>
        <v>0</v>
      </c>
      <c r="Z5054" s="12">
        <f>[1]!s_ipo_collection_total(A5054,100000000)</f>
        <v>0.24</v>
      </c>
      <c r="AA5054" s="2">
        <f>[1]!s_val_pe_ttm(A5054,E5054)</f>
        <v>266.42098999023438</v>
      </c>
      <c r="AB5054" s="5">
        <f>[1]!s_info_zjtxornot1(A5054,"")</f>
        <v>0</v>
      </c>
      <c r="AC5054" s="22" t="str">
        <f>[1]!s_info_nature1(A5054,"")</f>
        <v>民营企业</v>
      </c>
      <c r="AD5054" s="6" t="str">
        <f>[1]!s_info_city(A5054)</f>
        <v>上海市</v>
      </c>
      <c r="AE5054" s="6" t="str">
        <f>[1]!s_info_province(A5054)</f>
        <v>上海</v>
      </c>
      <c r="AF5054">
        <v>121.472644</v>
      </c>
      <c r="AG5054">
        <v>31.231705999999999</v>
      </c>
    </row>
    <row r="5055" spans="1:33" x14ac:dyDescent="0.3">
      <c r="A5055" s="12" t="s">
        <v>10230</v>
      </c>
      <c r="B5055" s="12" t="s">
        <v>10231</v>
      </c>
      <c r="C5055" s="16" t="str">
        <f>[1]!s_info_mkt(A5055)</f>
        <v>主板</v>
      </c>
      <c r="D5055" s="16" t="str">
        <f>[1]!s_ipo_listeddate(A5055)</f>
        <v>2016-04-06</v>
      </c>
      <c r="E5055" s="16" t="str">
        <f>[1]!lastradeday_s("000002","")</f>
        <v>2026-06-22</v>
      </c>
      <c r="F5055" s="16" t="str">
        <f>[1]!s_info_industry_csrc2023(A5055,"",3)</f>
        <v>石油、煤炭及其他燃料加工业</v>
      </c>
      <c r="G5055" s="16" t="str">
        <f>[1]!s_info_industry_csrc2023(A5055,"",1)</f>
        <v>制造业</v>
      </c>
      <c r="H5055" s="16">
        <f>[1]!s_is(A5055,83,"FY","YTD","20251231",1,"",100000000)</f>
        <v>9.5115006098000006</v>
      </c>
      <c r="I5055" s="16">
        <f>[1]!s_is(A5055,83,"FY","YTD","20241231",1,"",100000000)</f>
        <v>10.668044585399999</v>
      </c>
      <c r="J5055" s="16">
        <f t="shared" si="234"/>
        <v>-0.10841199306410976</v>
      </c>
      <c r="K5055" s="16">
        <f>[1]!s_is(A5055,61,"FY","YTD","20251231",1,"",100000000)</f>
        <v>0.51034603479999996</v>
      </c>
      <c r="L5055" s="16">
        <f>[1]!s_is(A5055,61,"FY","YTD","20241231",1,"",100000000)</f>
        <v>0.54640602709999997</v>
      </c>
      <c r="M5055" s="16">
        <f t="shared" si="235"/>
        <v>-6.5994865560662141E-2</v>
      </c>
      <c r="N5055" s="16">
        <f>[1]!s_fa_roe(A5055,"20251231")</f>
        <v>4.3796999999999997</v>
      </c>
      <c r="O5055" s="16">
        <f>[1]!s_stmnote_rdexp(A5055,"20251231",1,10000)</f>
        <v>2767.5076979999999</v>
      </c>
      <c r="P5055" s="20">
        <f t="shared" si="236"/>
        <v>2.909643610965602E-2</v>
      </c>
      <c r="Q5055" s="16">
        <f>[1]!s_margin_tradingbalance(A5055,"",10000)</f>
        <v>0</v>
      </c>
      <c r="R5055" s="16">
        <f>[1]!s_margin_seclendingbalance(A5055,"",10000)</f>
        <v>0</v>
      </c>
      <c r="S5055" s="17">
        <f>[1]!s_val_ev(A5055,"",100000000)</f>
        <v>38.441802535000001</v>
      </c>
      <c r="T5055" s="17">
        <f>[1]!share_freesharesmv(A5055,"",100000000)</f>
        <v>18.076195164000001</v>
      </c>
      <c r="U5055" s="17">
        <f>[1]!s_dq_amount_btin(A5055,E5055,100000000)</f>
        <v>0.87412849999999997</v>
      </c>
      <c r="V5055" s="17">
        <f>[1]!s_dq_turn(A5055,E5055)</f>
        <v>2.2866476908820115</v>
      </c>
      <c r="W5055" s="2">
        <f>[1]!s_pq_amount(A5055,"20260101","",100000000)</f>
        <v>135.29241214000001</v>
      </c>
      <c r="X5055" s="2">
        <f>[1]!s_pq_avgamount(A5055,"20260101","",100000000)</f>
        <v>1.2412147902752293</v>
      </c>
      <c r="Y5055" s="17">
        <f>[1]!s_ipo_dilutedpe(A5055)</f>
        <v>17.47</v>
      </c>
      <c r="Z5055" s="12">
        <f>[1]!s_ipo_collection_total(A5055,100000000)</f>
        <v>3.5825</v>
      </c>
      <c r="AA5055" s="2">
        <f>[1]!s_val_pe_ttm(A5055,E5055)</f>
        <v>89.001701354980469</v>
      </c>
      <c r="AB5055" s="5">
        <f>[1]!s_info_zjtxornot1(A5055,"")</f>
        <v>0</v>
      </c>
      <c r="AC5055" s="22" t="str">
        <f>[1]!s_info_nature1(A5055,"")</f>
        <v>民营企业</v>
      </c>
      <c r="AD5055" s="6" t="str">
        <f>[1]!s_info_city(A5055)</f>
        <v>青岛市</v>
      </c>
      <c r="AE5055" s="6" t="str">
        <f>[1]!s_info_province(A5055)</f>
        <v>山东省</v>
      </c>
      <c r="AF5055">
        <v>120.35517299999999</v>
      </c>
      <c r="AG5055">
        <v>36.082982000000001</v>
      </c>
    </row>
    <row r="5056" spans="1:33" x14ac:dyDescent="0.3">
      <c r="A5056" s="12" t="s">
        <v>535</v>
      </c>
      <c r="B5056" s="12" t="s">
        <v>536</v>
      </c>
      <c r="C5056" s="16" t="str">
        <f>[1]!s_info_mkt(A5056)</f>
        <v>北证</v>
      </c>
      <c r="D5056" s="16" t="str">
        <f>[1]!s_ipo_listeddate(A5056)</f>
        <v>2023-07-03</v>
      </c>
      <c r="E5056" s="16" t="str">
        <f>[1]!lastradeday_s("000002","")</f>
        <v>2026-06-22</v>
      </c>
      <c r="F5056" s="16" t="str">
        <f>[1]!s_info_industry_csrc2023(A5056,"",3)</f>
        <v>专用设备制造业</v>
      </c>
      <c r="G5056" s="16" t="str">
        <f>[1]!s_info_industry_csrc2023(A5056,"",1)</f>
        <v>制造业</v>
      </c>
      <c r="H5056" s="16">
        <f>[1]!s_is(A5056,83,"FY","YTD","20251231",1,"",100000000)</f>
        <v>1.4834416766</v>
      </c>
      <c r="I5056" s="16">
        <f>[1]!s_is(A5056,83,"FY","YTD","20241231",1,"",100000000)</f>
        <v>1.7605061071000001</v>
      </c>
      <c r="J5056" s="16">
        <f t="shared" si="234"/>
        <v>-0.15737771620479946</v>
      </c>
      <c r="K5056" s="16">
        <f>[1]!s_is(A5056,61,"FY","YTD","20251231",1,"",100000000)</f>
        <v>-0.13859448150000001</v>
      </c>
      <c r="L5056" s="16">
        <f>[1]!s_is(A5056,61,"FY","YTD","20241231",1,"",100000000)</f>
        <v>0.1601968476</v>
      </c>
      <c r="M5056" s="16">
        <f t="shared" si="235"/>
        <v>-1.8651511161197158</v>
      </c>
      <c r="N5056" s="16">
        <f>[1]!s_fa_roe(A5056,"20251231")</f>
        <v>-2.492</v>
      </c>
      <c r="O5056" s="16">
        <f>[1]!s_stmnote_rdexp(A5056,"20251231",1,10000)</f>
        <v>700.30920900000001</v>
      </c>
      <c r="P5056" s="20">
        <f t="shared" si="236"/>
        <v>4.7208408665252409E-2</v>
      </c>
      <c r="Q5056" s="16">
        <f>[1]!s_margin_tradingbalance(A5056,"",10000)</f>
        <v>131.6473</v>
      </c>
      <c r="R5056" s="16">
        <f>[1]!s_margin_seclendingbalance(A5056,"",10000)</f>
        <v>0</v>
      </c>
      <c r="S5056" s="17">
        <f>[1]!s_val_ev(A5056,"",100000000)</f>
        <v>8.1881520000000005</v>
      </c>
      <c r="T5056" s="17">
        <f>[1]!share_freesharesmv(A5056,"",100000000)</f>
        <v>2.590392</v>
      </c>
      <c r="U5056" s="17">
        <f>[1]!s_dq_amount_btin(A5056,E5056,100000000)</f>
        <v>0.10652175999999999</v>
      </c>
      <c r="V5056" s="17">
        <f>[1]!s_dq_turn(A5056,E5056)</f>
        <v>3.5135749774164409</v>
      </c>
      <c r="W5056" s="2">
        <f>[1]!s_pq_amount(A5056,"20260101","",100000000)</f>
        <v>21.162180500000002</v>
      </c>
      <c r="X5056" s="2">
        <f>[1]!s_pq_avgamount(A5056,"20260101","",100000000)</f>
        <v>0.19238345909090909</v>
      </c>
      <c r="Y5056" s="17">
        <f>[1]!s_ipo_dilutedpe(A5056)</f>
        <v>17.11</v>
      </c>
      <c r="Z5056" s="12">
        <f>[1]!s_ipo_collection_total(A5056,100000000)</f>
        <v>1.4540759999999999</v>
      </c>
      <c r="AA5056" s="2">
        <f>[1]!s_val_pe_ttm(A5056,E5056)</f>
        <v>-66.632484436035156</v>
      </c>
      <c r="AB5056" s="5">
        <f>[1]!s_info_zjtxornot1(A5056,"")</f>
        <v>0</v>
      </c>
      <c r="AC5056" s="22" t="str">
        <f>[1]!s_info_nature1(A5056,"")</f>
        <v>民营企业</v>
      </c>
      <c r="AD5056" s="6" t="str">
        <f>[1]!s_info_city(A5056)</f>
        <v>衡水市</v>
      </c>
      <c r="AE5056" s="6" t="str">
        <f>[1]!s_info_province(A5056)</f>
        <v>河北省</v>
      </c>
      <c r="AF5056">
        <v>115.665993</v>
      </c>
      <c r="AG5056">
        <v>37.735097000000003</v>
      </c>
    </row>
    <row r="5057" spans="1:33" x14ac:dyDescent="0.3">
      <c r="A5057" s="12" t="s">
        <v>10232</v>
      </c>
      <c r="B5057" s="12" t="s">
        <v>10233</v>
      </c>
      <c r="C5057" s="16" t="str">
        <f>[1]!s_info_mkt(A5057)</f>
        <v>创业板</v>
      </c>
      <c r="D5057" s="16" t="str">
        <f>[1]!s_ipo_listeddate(A5057)</f>
        <v>2011-07-12</v>
      </c>
      <c r="E5057" s="16" t="str">
        <f>[1]!lastradeday_s("000002","")</f>
        <v>2026-06-22</v>
      </c>
      <c r="F5057" s="16" t="str">
        <f>[1]!s_info_industry_csrc2023(A5057,"",3)</f>
        <v>计算机、通信和其他电子设备制造业</v>
      </c>
      <c r="G5057" s="16" t="str">
        <f>[1]!s_info_industry_csrc2023(A5057,"",1)</f>
        <v>制造业</v>
      </c>
      <c r="H5057" s="16">
        <f>[1]!s_is(A5057,83,"FY","YTD","20251231",1,"",100000000)</f>
        <v>18.4182891964</v>
      </c>
      <c r="I5057" s="16">
        <f>[1]!s_is(A5057,83,"FY","YTD","20241231",1,"",100000000)</f>
        <v>15.446550955799999</v>
      </c>
      <c r="J5057" s="16">
        <f t="shared" si="234"/>
        <v>0.19238846582020619</v>
      </c>
      <c r="K5057" s="16">
        <f>[1]!s_is(A5057,61,"FY","YTD","20251231",1,"",100000000)</f>
        <v>0.65945914859999999</v>
      </c>
      <c r="L5057" s="16">
        <f>[1]!s_is(A5057,61,"FY","YTD","20241231",1,"",100000000)</f>
        <v>0.3158446801</v>
      </c>
      <c r="M5057" s="16">
        <f t="shared" si="235"/>
        <v>1.0879222926636212</v>
      </c>
      <c r="N5057" s="16">
        <f>[1]!s_fa_roe(A5057,"20251231")</f>
        <v>3.0063</v>
      </c>
      <c r="O5057" s="16">
        <f>[1]!s_stmnote_rdexp(A5057,"20251231",1,10000)</f>
        <v>9485.5636290000002</v>
      </c>
      <c r="P5057" s="20">
        <f t="shared" si="236"/>
        <v>5.1500785593343971E-2</v>
      </c>
      <c r="Q5057" s="16">
        <f>[1]!s_margin_tradingbalance(A5057,"",10000)</f>
        <v>0</v>
      </c>
      <c r="R5057" s="16">
        <f>[1]!s_margin_seclendingbalance(A5057,"",10000)</f>
        <v>0</v>
      </c>
      <c r="S5057" s="17">
        <f>[1]!s_val_ev(A5057,"",100000000)</f>
        <v>47.207459903999997</v>
      </c>
      <c r="T5057" s="17">
        <f>[1]!share_freesharesmv(A5057,"",100000000)</f>
        <v>37.099983492</v>
      </c>
      <c r="U5057" s="17">
        <f>[1]!s_dq_amount_btin(A5057,E5057,100000000)</f>
        <v>3.1021235599999999</v>
      </c>
      <c r="V5057" s="17">
        <f>[1]!s_dq_turn(A5057,E5057)</f>
        <v>7.9077677198108773</v>
      </c>
      <c r="W5057" s="2">
        <f>[1]!s_pq_amount(A5057,"20260101","",100000000)</f>
        <v>420.14041589999999</v>
      </c>
      <c r="X5057" s="2">
        <f>[1]!s_pq_avgamount(A5057,"20260101","",100000000)</f>
        <v>3.8194583263636361</v>
      </c>
      <c r="Y5057" s="17">
        <f>[1]!s_ipo_dilutedpe(A5057)</f>
        <v>26.54</v>
      </c>
      <c r="Z5057" s="12">
        <f>[1]!s_ipo_collection_total(A5057,100000000)</f>
        <v>2.9159999999999999</v>
      </c>
      <c r="AA5057" s="2">
        <f>[1]!s_val_pe_ttm(A5057,E5057)</f>
        <v>69.901214599609375</v>
      </c>
      <c r="AB5057" s="5">
        <f>[1]!s_info_zjtxornot1(A5057,"")</f>
        <v>1</v>
      </c>
      <c r="AC5057" s="22" t="str">
        <f>[1]!s_info_nature1(A5057,"")</f>
        <v>民营企业</v>
      </c>
      <c r="AD5057" s="6" t="str">
        <f>[1]!s_info_city(A5057)</f>
        <v>深圳市</v>
      </c>
      <c r="AE5057" s="6" t="str">
        <f>[1]!s_info_province(A5057)</f>
        <v>广东省</v>
      </c>
      <c r="AF5057">
        <v>114.085947</v>
      </c>
      <c r="AG5057">
        <v>22.547000000000001</v>
      </c>
    </row>
    <row r="5058" spans="1:33" x14ac:dyDescent="0.3">
      <c r="A5058" s="12" t="s">
        <v>10234</v>
      </c>
      <c r="B5058" s="12" t="s">
        <v>10235</v>
      </c>
      <c r="C5058" s="16" t="str">
        <f>[1]!s_info_mkt(A5058)</f>
        <v>主板</v>
      </c>
      <c r="D5058" s="16" t="str">
        <f>[1]!s_ipo_listeddate(A5058)</f>
        <v>2024-10-11</v>
      </c>
      <c r="E5058" s="16" t="str">
        <f>[1]!lastradeday_s("000002","")</f>
        <v>2026-06-22</v>
      </c>
      <c r="F5058" s="16" t="str">
        <f>[1]!s_info_industry_csrc2023(A5058,"",3)</f>
        <v>印刷和记录媒介复制业</v>
      </c>
      <c r="G5058" s="16" t="str">
        <f>[1]!s_info_industry_csrc2023(A5058,"",1)</f>
        <v>制造业</v>
      </c>
      <c r="H5058" s="16">
        <f>[1]!s_is(A5058,83,"FY","YTD","20251231",1,"",100000000)</f>
        <v>14.823937241800001</v>
      </c>
      <c r="I5058" s="16">
        <f>[1]!s_is(A5058,83,"FY","YTD","20241231",1,"",100000000)</f>
        <v>14.7924681818</v>
      </c>
      <c r="J5058" s="16">
        <f t="shared" si="234"/>
        <v>2.1273704707858165E-3</v>
      </c>
      <c r="K5058" s="16">
        <f>[1]!s_is(A5058,61,"FY","YTD","20251231",1,"",100000000)</f>
        <v>0.53520476610000001</v>
      </c>
      <c r="L5058" s="16">
        <f>[1]!s_is(A5058,61,"FY","YTD","20241231",1,"",100000000)</f>
        <v>0.82316202790000004</v>
      </c>
      <c r="M5058" s="16">
        <f t="shared" si="235"/>
        <v>-0.34981844647841537</v>
      </c>
      <c r="N5058" s="16">
        <f>[1]!s_fa_roe(A5058,"20251231")</f>
        <v>5.3906999999999998</v>
      </c>
      <c r="O5058" s="16">
        <f>[1]!s_stmnote_rdexp(A5058,"20251231",1,10000)</f>
        <v>4988.1598479999993</v>
      </c>
      <c r="P5058" s="20">
        <f t="shared" si="236"/>
        <v>3.3649358916162747E-2</v>
      </c>
      <c r="Q5058" s="16">
        <f>[1]!s_margin_tradingbalance(A5058,"",10000)</f>
        <v>7944.0679</v>
      </c>
      <c r="R5058" s="16">
        <f>[1]!s_margin_seclendingbalance(A5058,"",10000)</f>
        <v>21.465</v>
      </c>
      <c r="S5058" s="17">
        <f>[1]!s_val_ev(A5058,"",100000000)</f>
        <v>41.536000000000001</v>
      </c>
      <c r="T5058" s="17">
        <f>[1]!share_freesharesmv(A5058,"",100000000)</f>
        <v>10.384</v>
      </c>
      <c r="U5058" s="17">
        <f>[1]!s_dq_amount_btin(A5058,E5058,100000000)</f>
        <v>0.30382335999999999</v>
      </c>
      <c r="V5058" s="17">
        <f>[1]!s_dq_turn(A5058,E5058)</f>
        <v>2.9503525000000002</v>
      </c>
      <c r="W5058" s="2">
        <f>[1]!s_pq_amount(A5058,"20260101","",100000000)</f>
        <v>38.774898499999999</v>
      </c>
      <c r="X5058" s="2">
        <f>[1]!s_pq_avgamount(A5058,"20260101","",100000000)</f>
        <v>0.35249907727272728</v>
      </c>
      <c r="Y5058" s="17">
        <f>[1]!s_ipo_dilutedpe(A5058)</f>
        <v>17.54</v>
      </c>
      <c r="Z5058" s="12">
        <f>[1]!s_ipo_collection_total(A5058,100000000)</f>
        <v>3.8719999999999999</v>
      </c>
      <c r="AA5058" s="2">
        <f>[1]!s_val_pe_ttm(A5058,E5058)</f>
        <v>105.58165740966797</v>
      </c>
      <c r="AB5058" s="5">
        <f>[1]!s_info_zjtxornot1(A5058,"")</f>
        <v>1</v>
      </c>
      <c r="AC5058" s="22" t="str">
        <f>[1]!s_info_nature1(A5058,"")</f>
        <v>民营企业</v>
      </c>
      <c r="AD5058" s="6" t="str">
        <f>[1]!s_info_city(A5058)</f>
        <v>广德市</v>
      </c>
      <c r="AE5058" s="6" t="str">
        <f>[1]!s_info_province(A5058)</f>
        <v>安徽省</v>
      </c>
      <c r="AF5058">
        <v>119.36471299999999</v>
      </c>
      <c r="AG5058">
        <v>30.89395</v>
      </c>
    </row>
    <row r="5059" spans="1:33" x14ac:dyDescent="0.3">
      <c r="A5059" s="12" t="s">
        <v>537</v>
      </c>
      <c r="B5059" s="12" t="s">
        <v>538</v>
      </c>
      <c r="C5059" s="16" t="str">
        <f>[1]!s_info_mkt(A5059)</f>
        <v>北证</v>
      </c>
      <c r="D5059" s="16" t="str">
        <f>[1]!s_ipo_listeddate(A5059)</f>
        <v>2021-07-20</v>
      </c>
      <c r="E5059" s="16" t="str">
        <f>[1]!lastradeday_s("000002","")</f>
        <v>2026-06-22</v>
      </c>
      <c r="F5059" s="16" t="str">
        <f>[1]!s_info_industry_csrc2023(A5059,"",3)</f>
        <v>汽车制造业</v>
      </c>
      <c r="G5059" s="16" t="str">
        <f>[1]!s_info_industry_csrc2023(A5059,"",1)</f>
        <v>制造业</v>
      </c>
      <c r="H5059" s="16">
        <f>[1]!s_is(A5059,83,"FY","YTD","20251231",1,"",100000000)</f>
        <v>3.1513271617000003</v>
      </c>
      <c r="I5059" s="16">
        <f>[1]!s_is(A5059,83,"FY","YTD","20241231",1,"",100000000)</f>
        <v>5.1212194615</v>
      </c>
      <c r="J5059" s="16">
        <f t="shared" ref="J5059:J5122" si="237">H5059/I5059-1</f>
        <v>-0.3846529746692442</v>
      </c>
      <c r="K5059" s="16">
        <f>[1]!s_is(A5059,61,"FY","YTD","20251231",1,"",100000000)</f>
        <v>-0.24892090659999999</v>
      </c>
      <c r="L5059" s="16">
        <f>[1]!s_is(A5059,61,"FY","YTD","20241231",1,"",100000000)</f>
        <v>-0.16306710839999999</v>
      </c>
      <c r="M5059" s="16">
        <f t="shared" ref="M5059:M5122" si="238">(K5059-L5059)/ABS(L5059)</f>
        <v>-0.52649365676738769</v>
      </c>
      <c r="N5059" s="16">
        <f>[1]!s_fa_roe(A5059,"20251231")</f>
        <v>-11.947900000000001</v>
      </c>
      <c r="O5059" s="16">
        <f>[1]!s_stmnote_rdexp(A5059,"20251231",1,10000)</f>
        <v>1179.621537</v>
      </c>
      <c r="P5059" s="20">
        <f t="shared" ref="P5059:P5122" si="239">O5059/H5059/10000</f>
        <v>3.7432531643704262E-2</v>
      </c>
      <c r="Q5059" s="16">
        <f>[1]!s_margin_tradingbalance(A5059,"",10000)</f>
        <v>344.5924</v>
      </c>
      <c r="R5059" s="16">
        <f>[1]!s_margin_seclendingbalance(A5059,"",10000)</f>
        <v>0</v>
      </c>
      <c r="S5059" s="17">
        <f>[1]!s_val_ev(A5059,"",100000000)</f>
        <v>7.2894839220000005</v>
      </c>
      <c r="T5059" s="17">
        <f>[1]!share_freesharesmv(A5059,"",100000000)</f>
        <v>4.4155238399999996</v>
      </c>
      <c r="U5059" s="17">
        <f>[1]!s_dq_amount_btin(A5059,E5059,100000000)</f>
        <v>0.11751627000000001</v>
      </c>
      <c r="V5059" s="17">
        <f>[1]!s_dq_turn(A5059,E5059)</f>
        <v>2.0876069687715639</v>
      </c>
      <c r="W5059" s="2">
        <f>[1]!s_pq_amount(A5059,"20260101","",100000000)</f>
        <v>20.437913009999999</v>
      </c>
      <c r="X5059" s="2">
        <f>[1]!s_pq_avgamount(A5059,"20260101","",100000000)</f>
        <v>0.18579920918181819</v>
      </c>
      <c r="Y5059" s="17">
        <f>[1]!s_ipo_dilutedpe(A5059)</f>
        <v>11.01</v>
      </c>
      <c r="Z5059" s="12">
        <f>[1]!s_ipo_collection_total(A5059,100000000)</f>
        <v>1.427748</v>
      </c>
      <c r="AA5059" s="2">
        <f>[1]!s_val_pe_ttm(A5059,E5059)</f>
        <v>-16.98725700378418</v>
      </c>
      <c r="AB5059" s="5">
        <f>[1]!s_info_zjtxornot1(A5059,"")</f>
        <v>0</v>
      </c>
      <c r="AC5059" s="22" t="str">
        <f>[1]!s_info_nature1(A5059,"")</f>
        <v>民营企业</v>
      </c>
      <c r="AD5059" s="6" t="str">
        <f>[1]!s_info_city(A5059)</f>
        <v>十堰市</v>
      </c>
      <c r="AE5059" s="6" t="str">
        <f>[1]!s_info_province(A5059)</f>
        <v>湖北省</v>
      </c>
      <c r="AF5059">
        <v>110.787916</v>
      </c>
      <c r="AG5059">
        <v>32.646906999999999</v>
      </c>
    </row>
    <row r="5060" spans="1:33" x14ac:dyDescent="0.3">
      <c r="A5060" s="12" t="s">
        <v>539</v>
      </c>
      <c r="B5060" s="12" t="s">
        <v>540</v>
      </c>
      <c r="C5060" s="16" t="str">
        <f>[1]!s_info_mkt(A5060)</f>
        <v>北证</v>
      </c>
      <c r="D5060" s="16" t="str">
        <f>[1]!s_ipo_listeddate(A5060)</f>
        <v>2020-07-27</v>
      </c>
      <c r="E5060" s="16" t="str">
        <f>[1]!lastradeday_s("000002","")</f>
        <v>2026-06-22</v>
      </c>
      <c r="F5060" s="16" t="str">
        <f>[1]!s_info_industry_csrc2023(A5060,"",3)</f>
        <v>公共设施管理业</v>
      </c>
      <c r="G5060" s="16" t="str">
        <f>[1]!s_info_industry_csrc2023(A5060,"",1)</f>
        <v>水利、环境和公共设施管理业</v>
      </c>
      <c r="H5060" s="16">
        <f>[1]!s_is(A5060,83,"FY","YTD","20251231",1,"",100000000)</f>
        <v>3.9429874769</v>
      </c>
      <c r="I5060" s="16">
        <f>[1]!s_is(A5060,83,"FY","YTD","20241231",1,"",100000000)</f>
        <v>4.6926745027000001</v>
      </c>
      <c r="J5060" s="16">
        <f t="shared" si="237"/>
        <v>-0.15975687752659096</v>
      </c>
      <c r="K5060" s="16">
        <f>[1]!s_is(A5060,61,"FY","YTD","20251231",1,"",100000000)</f>
        <v>-0.7849780744</v>
      </c>
      <c r="L5060" s="16">
        <f>[1]!s_is(A5060,61,"FY","YTD","20241231",1,"",100000000)</f>
        <v>-0.53433885960000005</v>
      </c>
      <c r="M5060" s="16">
        <f t="shared" si="238"/>
        <v>-0.46906417210162404</v>
      </c>
      <c r="N5060" s="16">
        <f>[1]!s_fa_roe(A5060,"20251231")</f>
        <v>-12.8668</v>
      </c>
      <c r="O5060" s="16">
        <f>[1]!s_stmnote_rdexp(A5060,"20251231",1,10000)</f>
        <v>612.96493499999997</v>
      </c>
      <c r="P5060" s="20">
        <f t="shared" si="239"/>
        <v>1.5545698245075752E-2</v>
      </c>
      <c r="Q5060" s="16">
        <f>[1]!s_margin_tradingbalance(A5060,"",10000)</f>
        <v>183.40360000000001</v>
      </c>
      <c r="R5060" s="16">
        <f>[1]!s_margin_seclendingbalance(A5060,"",10000)</f>
        <v>0</v>
      </c>
      <c r="S5060" s="17">
        <f>[1]!s_val_ev(A5060,"",100000000)</f>
        <v>7.8974519208999991</v>
      </c>
      <c r="T5060" s="17">
        <f>[1]!share_freesharesmv(A5060,"",100000000)</f>
        <v>3.5820413006999998</v>
      </c>
      <c r="U5060" s="17">
        <f>[1]!s_dq_amount_btin(A5060,E5060,100000000)</f>
        <v>0.11966520999999999</v>
      </c>
      <c r="V5060" s="17">
        <f>[1]!s_dq_turn(A5060,E5060)</f>
        <v>1.7772642006325028</v>
      </c>
      <c r="W5060" s="2">
        <f>[1]!s_pq_amount(A5060,"20260101","",100000000)</f>
        <v>17.00009781</v>
      </c>
      <c r="X5060" s="2">
        <f>[1]!s_pq_avgamount(A5060,"20260101","",100000000)</f>
        <v>0.15454634372727272</v>
      </c>
      <c r="Y5060" s="17">
        <f>[1]!s_ipo_dilutedpe(A5060)</f>
        <v>37.450000000000003</v>
      </c>
      <c r="Z5060" s="12">
        <f>[1]!s_ipo_collection_total(A5060,100000000)</f>
        <v>3.5219999999999998</v>
      </c>
      <c r="AA5060" s="2">
        <f>[1]!s_val_pe_ttm(A5060,E5060)</f>
        <v>-10.248824119567871</v>
      </c>
      <c r="AB5060" s="5">
        <f>[1]!s_info_zjtxornot1(A5060,"")</f>
        <v>0</v>
      </c>
      <c r="AC5060" s="22" t="str">
        <f>[1]!s_info_nature1(A5060,"")</f>
        <v>民营企业</v>
      </c>
      <c r="AD5060" s="6" t="str">
        <f>[1]!s_info_city(A5060)</f>
        <v>重庆市</v>
      </c>
      <c r="AE5060" s="6" t="str">
        <f>[1]!s_info_province(A5060)</f>
        <v>重庆</v>
      </c>
      <c r="AF5060">
        <v>106.50496200000001</v>
      </c>
      <c r="AG5060">
        <v>29.533155000000001</v>
      </c>
    </row>
    <row r="5061" spans="1:33" x14ac:dyDescent="0.3">
      <c r="A5061" s="12" t="s">
        <v>10236</v>
      </c>
      <c r="B5061" s="12" t="s">
        <v>10237</v>
      </c>
      <c r="C5061" s="16" t="str">
        <f>[1]!s_info_mkt(A5061)</f>
        <v>主板</v>
      </c>
      <c r="D5061" s="16" t="str">
        <f>[1]!s_ipo_listeddate(A5061)</f>
        <v>2008-02-28</v>
      </c>
      <c r="E5061" s="16" t="str">
        <f>[1]!lastradeday_s("000002","")</f>
        <v>2026-06-22</v>
      </c>
      <c r="F5061" s="16" t="str">
        <f>[1]!s_info_industry_csrc2023(A5061,"",3)</f>
        <v>电气机械和器材制造业</v>
      </c>
      <c r="G5061" s="16" t="str">
        <f>[1]!s_info_industry_csrc2023(A5061,"",1)</f>
        <v>制造业</v>
      </c>
      <c r="H5061" s="16">
        <f>[1]!s_is(A5061,83,"FY","YTD","20251231",1,"",100000000)</f>
        <v>10.272878840100001</v>
      </c>
      <c r="I5061" s="16">
        <f>[1]!s_is(A5061,83,"FY","YTD","20241231",1,"",100000000)</f>
        <v>13.217467682200001</v>
      </c>
      <c r="J5061" s="16">
        <f t="shared" si="237"/>
        <v>-0.22278010530454984</v>
      </c>
      <c r="K5061" s="16">
        <f>[1]!s_is(A5061,61,"FY","YTD","20251231",1,"",100000000)</f>
        <v>-1.9901149911000002</v>
      </c>
      <c r="L5061" s="16">
        <f>[1]!s_is(A5061,61,"FY","YTD","20241231",1,"",100000000)</f>
        <v>0.1078782199</v>
      </c>
      <c r="M5061" s="16">
        <f t="shared" si="238"/>
        <v>-19.447792269327206</v>
      </c>
      <c r="N5061" s="16">
        <f>[1]!s_fa_roe(A5061,"20251231")</f>
        <v>-4.8813000000000004</v>
      </c>
      <c r="O5061" s="16">
        <f>[1]!s_stmnote_rdexp(A5061,"20251231",1,10000)</f>
        <v>7303.1282280000005</v>
      </c>
      <c r="P5061" s="20">
        <f t="shared" si="239"/>
        <v>7.1091349773272597E-2</v>
      </c>
      <c r="Q5061" s="16">
        <f>[1]!s_margin_tradingbalance(A5061,"",10000)</f>
        <v>14857.127899999999</v>
      </c>
      <c r="R5061" s="16">
        <f>[1]!s_margin_seclendingbalance(A5061,"",10000)</f>
        <v>4.7035</v>
      </c>
      <c r="S5061" s="17">
        <f>[1]!s_val_ev(A5061,"",100000000)</f>
        <v>57.176986049399993</v>
      </c>
      <c r="T5061" s="17">
        <f>[1]!share_freesharesmv(A5061,"",100000000)</f>
        <v>34.7021531822</v>
      </c>
      <c r="U5061" s="17">
        <f>[1]!s_dq_amount_btin(A5061,E5061,100000000)</f>
        <v>2.1491552</v>
      </c>
      <c r="V5061" s="17">
        <f>[1]!s_dq_turn(A5061,E5061)</f>
        <v>3.8837111970070799</v>
      </c>
      <c r="W5061" s="2">
        <f>[1]!s_pq_amount(A5061,"20260101","",100000000)</f>
        <v>978.96606793000001</v>
      </c>
      <c r="X5061" s="2">
        <f>[1]!s_pq_avgamount(A5061,"20260101","",100000000)</f>
        <v>8.8996915266363636</v>
      </c>
      <c r="Y5061" s="17">
        <f>[1]!s_ipo_dilutedpe(A5061)</f>
        <v>29.97</v>
      </c>
      <c r="Z5061" s="12">
        <f>[1]!s_ipo_collection_total(A5061,100000000)</f>
        <v>4.3159999999999998</v>
      </c>
      <c r="AA5061" s="2">
        <f>[1]!s_val_pe_ttm(A5061,E5061)</f>
        <v>-28.804510116577148</v>
      </c>
      <c r="AB5061" s="5">
        <f>[1]!s_info_zjtxornot1(A5061,"")</f>
        <v>0</v>
      </c>
      <c r="AC5061" s="22" t="str">
        <f>[1]!s_info_nature1(A5061,"")</f>
        <v>民营企业</v>
      </c>
      <c r="AD5061" s="6" t="str">
        <f>[1]!s_info_city(A5061)</f>
        <v>深圳市</v>
      </c>
      <c r="AE5061" s="6" t="str">
        <f>[1]!s_info_province(A5061)</f>
        <v>广东省</v>
      </c>
      <c r="AF5061">
        <v>114.085947</v>
      </c>
      <c r="AG5061">
        <v>22.547000000000001</v>
      </c>
    </row>
    <row r="5062" spans="1:33" x14ac:dyDescent="0.3">
      <c r="A5062" s="12" t="s">
        <v>10238</v>
      </c>
      <c r="B5062" s="12" t="s">
        <v>10239</v>
      </c>
      <c r="C5062" s="16" t="str">
        <f>[1]!s_info_mkt(A5062)</f>
        <v>创业板</v>
      </c>
      <c r="D5062" s="16" t="str">
        <f>[1]!s_ipo_listeddate(A5062)</f>
        <v>2012-06-01</v>
      </c>
      <c r="E5062" s="16" t="str">
        <f>[1]!lastradeday_s("000002","")</f>
        <v>2026-06-22</v>
      </c>
      <c r="F5062" s="16" t="str">
        <f>[1]!s_info_industry_csrc2023(A5062,"",3)</f>
        <v>计算机、通信和其他电子设备制造业</v>
      </c>
      <c r="G5062" s="16" t="str">
        <f>[1]!s_info_industry_csrc2023(A5062,"",1)</f>
        <v>制造业</v>
      </c>
      <c r="H5062" s="16">
        <f>[1]!s_is(A5062,83,"FY","YTD","20251231",1,"",100000000)</f>
        <v>54.080154723599996</v>
      </c>
      <c r="I5062" s="16">
        <f>[1]!s_is(A5062,83,"FY","YTD","20241231",1,"",100000000)</f>
        <v>41.259420574300002</v>
      </c>
      <c r="J5062" s="16">
        <f t="shared" si="237"/>
        <v>0.31073471151182086</v>
      </c>
      <c r="K5062" s="16">
        <f>[1]!s_is(A5062,61,"FY","YTD","20251231",1,"",100000000)</f>
        <v>-4.3807527478999999</v>
      </c>
      <c r="L5062" s="16">
        <f>[1]!s_is(A5062,61,"FY","YTD","20241231",1,"",100000000)</f>
        <v>-6.1116948369000008</v>
      </c>
      <c r="M5062" s="16">
        <f t="shared" si="238"/>
        <v>0.28321801647380296</v>
      </c>
      <c r="N5062" s="16">
        <f>[1]!s_fa_roe(A5062,"20251231")</f>
        <v>-6.4912000000000001</v>
      </c>
      <c r="O5062" s="16">
        <f>[1]!s_stmnote_rdexp(A5062,"20251231",1,10000)</f>
        <v>29698.135897000004</v>
      </c>
      <c r="P5062" s="20">
        <f t="shared" si="239"/>
        <v>5.491503500458747E-2</v>
      </c>
      <c r="Q5062" s="16">
        <f>[1]!s_margin_tradingbalance(A5062,"",10000)</f>
        <v>139421.11780000001</v>
      </c>
      <c r="R5062" s="16">
        <f>[1]!s_margin_seclendingbalance(A5062,"",10000)</f>
        <v>46.131799999999998</v>
      </c>
      <c r="S5062" s="17">
        <f>[1]!s_val_ev(A5062,"",100000000)</f>
        <v>260.00440727939997</v>
      </c>
      <c r="T5062" s="17">
        <f>[1]!share_freesharesmv(A5062,"",100000000)</f>
        <v>142.76497550760001</v>
      </c>
      <c r="U5062" s="17">
        <f>[1]!s_dq_amount_btin(A5062,E5062,100000000)</f>
        <v>16.83063258</v>
      </c>
      <c r="V5062" s="17">
        <f>[1]!s_dq_turn(A5062,E5062)</f>
        <v>8.7396835780612676</v>
      </c>
      <c r="W5062" s="2">
        <f>[1]!s_pq_amount(A5062,"20260101","",100000000)</f>
        <v>1429.31677307</v>
      </c>
      <c r="X5062" s="2">
        <f>[1]!s_pq_avgamount(A5062,"20260101","",100000000)</f>
        <v>12.993788846090908</v>
      </c>
      <c r="Y5062" s="17">
        <f>[1]!s_ipo_dilutedpe(A5062)</f>
        <v>34.42</v>
      </c>
      <c r="Z5062" s="12">
        <f>[1]!s_ipo_collection_total(A5062,100000000)</f>
        <v>10</v>
      </c>
      <c r="AA5062" s="2">
        <f>[1]!s_val_pe_ttm(A5062,E5062)</f>
        <v>-89.729301452636719</v>
      </c>
      <c r="AB5062" s="5">
        <f>[1]!s_info_zjtxornot1(A5062,"")</f>
        <v>0</v>
      </c>
      <c r="AC5062" s="22" t="str">
        <f>[1]!s_info_nature1(A5062,"")</f>
        <v>地方国有企业</v>
      </c>
      <c r="AD5062" s="6" t="str">
        <f>[1]!s_info_city(A5062)</f>
        <v>武汉市</v>
      </c>
      <c r="AE5062" s="6" t="str">
        <f>[1]!s_info_province(A5062)</f>
        <v>湖北省</v>
      </c>
      <c r="AF5062">
        <v>114.29857199999999</v>
      </c>
      <c r="AG5062">
        <v>30.584354999999999</v>
      </c>
    </row>
    <row r="5063" spans="1:33" x14ac:dyDescent="0.3">
      <c r="A5063" s="12" t="s">
        <v>10240</v>
      </c>
      <c r="B5063" s="12" t="s">
        <v>10241</v>
      </c>
      <c r="C5063" s="16" t="str">
        <f>[1]!s_info_mkt(A5063)</f>
        <v>主板</v>
      </c>
      <c r="D5063" s="16" t="str">
        <f>[1]!s_ipo_listeddate(A5063)</f>
        <v>1994-09-12</v>
      </c>
      <c r="E5063" s="16" t="str">
        <f>[1]!lastradeday_s("000002","")</f>
        <v>2026-06-22</v>
      </c>
      <c r="F5063" s="16" t="str">
        <f>[1]!s_info_industry_csrc2023(A5063,"",3)</f>
        <v>电力、热力生产和供应业</v>
      </c>
      <c r="G5063" s="16" t="str">
        <f>[1]!s_info_industry_csrc2023(A5063,"",1)</f>
        <v>电力、热力、燃气及水生产和供应业</v>
      </c>
      <c r="H5063" s="16">
        <f>[1]!s_is(A5063,83,"FY","YTD","20251231",1,"",100000000)</f>
        <v>3.6943308172000004</v>
      </c>
      <c r="I5063" s="16">
        <f>[1]!s_is(A5063,83,"FY","YTD","20241231",1,"",100000000)</f>
        <v>3.5728695783999997</v>
      </c>
      <c r="J5063" s="16">
        <f t="shared" si="237"/>
        <v>3.3995430321414943E-2</v>
      </c>
      <c r="K5063" s="16">
        <f>[1]!s_is(A5063,61,"FY","YTD","20251231",1,"",100000000)</f>
        <v>-0.97090047629999998</v>
      </c>
      <c r="L5063" s="16">
        <f>[1]!s_is(A5063,61,"FY","YTD","20241231",1,"",100000000)</f>
        <v>-0.82818535810000005</v>
      </c>
      <c r="M5063" s="16">
        <f t="shared" si="238"/>
        <v>-0.17232267728979539</v>
      </c>
      <c r="N5063" s="16">
        <f>[1]!s_fa_roe(A5063,"20251231")</f>
        <v>-4.8075000000000001</v>
      </c>
      <c r="O5063" s="16">
        <f>[1]!s_stmnote_rdexp(A5063,"20251231",1,10000)</f>
        <v>555.39942900000005</v>
      </c>
      <c r="P5063" s="20">
        <f t="shared" si="239"/>
        <v>1.5033830387202499E-2</v>
      </c>
      <c r="Q5063" s="16">
        <f>[1]!s_margin_tradingbalance(A5063,"",10000)</f>
        <v>22733.265500000001</v>
      </c>
      <c r="R5063" s="16">
        <f>[1]!s_margin_seclendingbalance(A5063,"",10000)</f>
        <v>189.78630000000001</v>
      </c>
      <c r="S5063" s="17">
        <f>[1]!s_val_ev(A5063,"",100000000)</f>
        <v>55.236126558900004</v>
      </c>
      <c r="T5063" s="17">
        <f>[1]!share_freesharesmv(A5063,"",100000000)</f>
        <v>51.293071524600002</v>
      </c>
      <c r="U5063" s="17">
        <f>[1]!s_dq_amount_btin(A5063,E5063,100000000)</f>
        <v>1.4874639700000001</v>
      </c>
      <c r="V5063" s="17">
        <f>[1]!s_dq_turn(A5063,E5063)</f>
        <v>2.7448420967449407</v>
      </c>
      <c r="W5063" s="2">
        <f>[1]!s_pq_amount(A5063,"20260101","",100000000)</f>
        <v>610.16960921999998</v>
      </c>
      <c r="X5063" s="2">
        <f>[1]!s_pq_avgamount(A5063,"20260101","",100000000)</f>
        <v>5.5469964474545455</v>
      </c>
      <c r="Y5063" s="17">
        <f>[1]!s_ipo_dilutedpe(A5063)</f>
        <v>0</v>
      </c>
      <c r="Z5063" s="12">
        <f>[1]!s_ipo_collection_total(A5063,100000000)</f>
        <v>0.96599999999999997</v>
      </c>
      <c r="AA5063" s="2">
        <f>[1]!s_val_pe_ttm(A5063,E5063)</f>
        <v>-57.979114532470703</v>
      </c>
      <c r="AB5063" s="5">
        <f>[1]!s_info_zjtxornot1(A5063,"")</f>
        <v>0</v>
      </c>
      <c r="AC5063" s="22" t="str">
        <f>[1]!s_info_nature1(A5063,"")</f>
        <v>公众企业</v>
      </c>
      <c r="AD5063" s="6" t="str">
        <f>[1]!s_info_city(A5063)</f>
        <v>梅州市</v>
      </c>
      <c r="AE5063" s="6" t="str">
        <f>[1]!s_info_province(A5063)</f>
        <v>广东省</v>
      </c>
      <c r="AF5063">
        <v>116.117582</v>
      </c>
      <c r="AG5063">
        <v>24.299112000000001</v>
      </c>
    </row>
    <row r="5064" spans="1:33" x14ac:dyDescent="0.3">
      <c r="A5064" s="12" t="s">
        <v>10242</v>
      </c>
      <c r="B5064" s="12" t="s">
        <v>10243</v>
      </c>
      <c r="C5064" s="16" t="str">
        <f>[1]!s_info_mkt(A5064)</f>
        <v>创业板</v>
      </c>
      <c r="D5064" s="16" t="str">
        <f>[1]!s_ipo_listeddate(A5064)</f>
        <v>2014-10-09</v>
      </c>
      <c r="E5064" s="16" t="str">
        <f>[1]!lastradeday_s("000002","")</f>
        <v>2026-06-22</v>
      </c>
      <c r="F5064" s="16" t="str">
        <f>[1]!s_info_industry_csrc2023(A5064,"",3)</f>
        <v>医药制造业</v>
      </c>
      <c r="G5064" s="16" t="str">
        <f>[1]!s_info_industry_csrc2023(A5064,"",1)</f>
        <v>制造业</v>
      </c>
      <c r="H5064" s="16">
        <f>[1]!s_is(A5064,83,"FY","YTD","20251231",1,"",100000000)</f>
        <v>12.373985209100001</v>
      </c>
      <c r="I5064" s="16">
        <f>[1]!s_is(A5064,83,"FY","YTD","20241231",1,"",100000000)</f>
        <v>12.4328322876</v>
      </c>
      <c r="J5064" s="16">
        <f t="shared" si="237"/>
        <v>-4.7331997358872613E-3</v>
      </c>
      <c r="K5064" s="16">
        <f>[1]!s_is(A5064,61,"FY","YTD","20251231",1,"",100000000)</f>
        <v>3.0486460868999998</v>
      </c>
      <c r="L5064" s="16">
        <f>[1]!s_is(A5064,61,"FY","YTD","20241231",1,"",100000000)</f>
        <v>3.0921279814999996</v>
      </c>
      <c r="M5064" s="16">
        <f t="shared" si="238"/>
        <v>-1.4062126425603689E-2</v>
      </c>
      <c r="N5064" s="16">
        <f>[1]!s_fa_roe(A5064,"20251231")</f>
        <v>9.0902999999999992</v>
      </c>
      <c r="O5064" s="16">
        <f>[1]!s_stmnote_rdexp(A5064,"20251231",1,10000)</f>
        <v>11076.234804000002</v>
      </c>
      <c r="P5064" s="20">
        <f t="shared" si="239"/>
        <v>8.9512268010910376E-2</v>
      </c>
      <c r="Q5064" s="16">
        <f>[1]!s_margin_tradingbalance(A5064,"",10000)</f>
        <v>46558.28</v>
      </c>
      <c r="R5064" s="16">
        <f>[1]!s_margin_seclendingbalance(A5064,"",10000)</f>
        <v>179.8416</v>
      </c>
      <c r="S5064" s="17">
        <f>[1]!s_val_ev(A5064,"",100000000)</f>
        <v>108.0302263895</v>
      </c>
      <c r="T5064" s="17">
        <f>[1]!share_freesharesmv(A5064,"",100000000)</f>
        <v>74.166982358300004</v>
      </c>
      <c r="U5064" s="17">
        <f>[1]!s_dq_amount_btin(A5064,E5064,100000000)</f>
        <v>16.66717311</v>
      </c>
      <c r="V5064" s="17">
        <f>[1]!s_dq_turn(A5064,E5064)</f>
        <v>15.887200311273999</v>
      </c>
      <c r="W5064" s="2">
        <f>[1]!s_pq_amount(A5064,"20260101","",100000000)</f>
        <v>421.74632330999998</v>
      </c>
      <c r="X5064" s="2">
        <f>[1]!s_pq_avgamount(A5064,"20260101","",100000000)</f>
        <v>3.8340574846363635</v>
      </c>
      <c r="Y5064" s="17">
        <f>[1]!s_ipo_dilutedpe(A5064)</f>
        <v>21.1</v>
      </c>
      <c r="Z5064" s="12">
        <f>[1]!s_ipo_collection_total(A5064,100000000)</f>
        <v>1.59127</v>
      </c>
      <c r="AA5064" s="2">
        <f>[1]!s_val_pe_ttm(A5064,E5064)</f>
        <v>41.771060943603516</v>
      </c>
      <c r="AB5064" s="5">
        <f>[1]!s_info_zjtxornot1(A5064,"")</f>
        <v>1</v>
      </c>
      <c r="AC5064" s="22" t="str">
        <f>[1]!s_info_nature1(A5064,"")</f>
        <v>民营企业</v>
      </c>
      <c r="AD5064" s="6" t="str">
        <f>[1]!s_info_city(A5064)</f>
        <v>东阳市</v>
      </c>
      <c r="AE5064" s="6" t="str">
        <f>[1]!s_info_province(A5064)</f>
        <v>浙江省</v>
      </c>
      <c r="AF5064">
        <v>120.380818</v>
      </c>
      <c r="AG5064">
        <v>29.237427</v>
      </c>
    </row>
    <row r="5065" spans="1:33" x14ac:dyDescent="0.3">
      <c r="A5065" s="12" t="s">
        <v>10244</v>
      </c>
      <c r="B5065" s="12" t="s">
        <v>10245</v>
      </c>
      <c r="C5065" s="16" t="str">
        <f>[1]!s_info_mkt(A5065)</f>
        <v>主板</v>
      </c>
      <c r="D5065" s="16" t="str">
        <f>[1]!s_ipo_listeddate(A5065)</f>
        <v>2020-03-17</v>
      </c>
      <c r="E5065" s="16" t="str">
        <f>[1]!lastradeday_s("000002","")</f>
        <v>2026-06-22</v>
      </c>
      <c r="F5065" s="16" t="str">
        <f>[1]!s_info_industry_csrc2023(A5065,"",3)</f>
        <v>计算机、通信和其他电子设备制造业</v>
      </c>
      <c r="G5065" s="16" t="str">
        <f>[1]!s_info_industry_csrc2023(A5065,"",1)</f>
        <v>制造业</v>
      </c>
      <c r="H5065" s="16">
        <f>[1]!s_is(A5065,83,"FY","YTD","20251231",1,"",100000000)</f>
        <v>-1.7142198419999999</v>
      </c>
      <c r="I5065" s="16">
        <f>[1]!s_is(A5065,83,"FY","YTD","20241231",1,"",100000000)</f>
        <v>1.3654642022000001</v>
      </c>
      <c r="J5065" s="16">
        <f t="shared" si="237"/>
        <v>-2.2554117780884289</v>
      </c>
      <c r="K5065" s="16">
        <f>[1]!s_is(A5065,61,"FY","YTD","20251231",1,"",100000000)</f>
        <v>-2.2573264185999999</v>
      </c>
      <c r="L5065" s="16">
        <f>[1]!s_is(A5065,61,"FY","YTD","20241231",1,"",100000000)</f>
        <v>0.16036689210000002</v>
      </c>
      <c r="M5065" s="16">
        <f t="shared" si="238"/>
        <v>-15.076012754505452</v>
      </c>
      <c r="N5065" s="16">
        <f>[1]!s_fa_roe(A5065,"20251231")</f>
        <v>-23.264099999999999</v>
      </c>
      <c r="O5065" s="16">
        <f>[1]!s_stmnote_rdexp(A5065,"20251231",1,10000)</f>
        <v>909.44454600000006</v>
      </c>
      <c r="P5065" s="20">
        <f t="shared" si="239"/>
        <v>-5.3052970436915529E-2</v>
      </c>
      <c r="Q5065" s="16">
        <f>[1]!s_margin_tradingbalance(A5065,"",10000)</f>
        <v>0</v>
      </c>
      <c r="R5065" s="16">
        <f>[1]!s_margin_seclendingbalance(A5065,"",10000)</f>
        <v>0</v>
      </c>
      <c r="S5065" s="17">
        <f>[1]!s_val_ev(A5065,"",100000000)</f>
        <v>28.480452</v>
      </c>
      <c r="T5065" s="17">
        <f>[1]!share_freesharesmv(A5065,"",100000000)</f>
        <v>11.594704507000001</v>
      </c>
      <c r="U5065" s="17">
        <f>[1]!s_dq_amount_btin(A5065,E5065,100000000)</f>
        <v>0.36998184000000001</v>
      </c>
      <c r="V5065" s="17">
        <f>[1]!s_dq_turn(A5065,E5065)</f>
        <v>2.3608834403621337</v>
      </c>
      <c r="W5065" s="2">
        <f>[1]!s_pq_amount(A5065,"20260101","",100000000)</f>
        <v>146.72760495</v>
      </c>
      <c r="X5065" s="2">
        <f>[1]!s_pq_avgamount(A5065,"20260101","",100000000)</f>
        <v>1.3461248160550456</v>
      </c>
      <c r="Y5065" s="17">
        <f>[1]!s_ipo_dilutedpe(A5065)</f>
        <v>22.98</v>
      </c>
      <c r="Z5065" s="12">
        <f>[1]!s_ipo_collection_total(A5065,100000000)</f>
        <v>5.3664199999999997</v>
      </c>
      <c r="AA5065" s="2">
        <f>[1]!s_val_pe_ttm(A5065,E5065)</f>
        <v>-11.943421363830566</v>
      </c>
      <c r="AB5065" s="5">
        <f>[1]!s_info_zjtxornot1(A5065,"")</f>
        <v>0</v>
      </c>
      <c r="AC5065" s="22" t="str">
        <f>[1]!s_info_nature1(A5065,"")</f>
        <v>民营企业</v>
      </c>
      <c r="AD5065" s="6" t="str">
        <f>[1]!s_info_city(A5065)</f>
        <v>成都市</v>
      </c>
      <c r="AE5065" s="6" t="str">
        <f>[1]!s_info_province(A5065)</f>
        <v>四川省</v>
      </c>
      <c r="AF5065">
        <v>104.065735</v>
      </c>
      <c r="AG5065">
        <v>30.659462000000001</v>
      </c>
    </row>
    <row r="5066" spans="1:33" x14ac:dyDescent="0.3">
      <c r="A5066" s="12" t="s">
        <v>10246</v>
      </c>
      <c r="B5066" s="12" t="s">
        <v>10247</v>
      </c>
      <c r="C5066" s="16" t="str">
        <f>[1]!s_info_mkt(A5066)</f>
        <v>主板</v>
      </c>
      <c r="D5066" s="16" t="str">
        <f>[1]!s_ipo_listeddate(A5066)</f>
        <v>2011-02-01</v>
      </c>
      <c r="E5066" s="16" t="str">
        <f>[1]!lastradeday_s("000002","")</f>
        <v>2026-06-22</v>
      </c>
      <c r="F5066" s="16" t="str">
        <f>[1]!s_info_industry_csrc2023(A5066,"",3)</f>
        <v>汽车制造业</v>
      </c>
      <c r="G5066" s="16" t="str">
        <f>[1]!s_info_industry_csrc2023(A5066,"",1)</f>
        <v>制造业</v>
      </c>
      <c r="H5066" s="16">
        <f>[1]!s_is(A5066,83,"FY","YTD","20251231",1,"",100000000)</f>
        <v>152.56665866590001</v>
      </c>
      <c r="I5066" s="16">
        <f>[1]!s_is(A5066,83,"FY","YTD","20241231",1,"",100000000)</f>
        <v>132.52933664950001</v>
      </c>
      <c r="J5066" s="16">
        <f t="shared" si="237"/>
        <v>0.15119159669072091</v>
      </c>
      <c r="K5066" s="16">
        <f>[1]!s_is(A5066,61,"FY","YTD","20251231",1,"",100000000)</f>
        <v>16.240906010899998</v>
      </c>
      <c r="L5066" s="16">
        <f>[1]!s_is(A5066,61,"FY","YTD","20241231",1,"",100000000)</f>
        <v>14.0828049546</v>
      </c>
      <c r="M5066" s="16">
        <f t="shared" si="238"/>
        <v>0.15324369422549425</v>
      </c>
      <c r="N5066" s="16">
        <f>[1]!s_fa_roe(A5066,"20251231")</f>
        <v>15.0549</v>
      </c>
      <c r="O5066" s="16">
        <f>[1]!s_stmnote_rdexp(A5066,"20251231",1,10000)</f>
        <v>88371.18</v>
      </c>
      <c r="P5066" s="20">
        <f t="shared" si="239"/>
        <v>5.7922996264551295E-2</v>
      </c>
      <c r="Q5066" s="16">
        <f>[1]!s_margin_tradingbalance(A5066,"",10000)</f>
        <v>43649.224000000002</v>
      </c>
      <c r="R5066" s="16">
        <f>[1]!s_margin_seclendingbalance(A5066,"",10000)</f>
        <v>404.91300000000001</v>
      </c>
      <c r="S5066" s="17">
        <f>[1]!s_val_ev(A5066,"",100000000)</f>
        <v>317.21842685760004</v>
      </c>
      <c r="T5066" s="17">
        <f>[1]!share_freesharesmv(A5066,"",100000000)</f>
        <v>144.98247623680001</v>
      </c>
      <c r="U5066" s="17">
        <f>[1]!s_dq_amount_btin(A5066,E5066,100000000)</f>
        <v>5.8018817900000004</v>
      </c>
      <c r="V5066" s="17">
        <f>[1]!s_dq_turn(A5066,E5066)</f>
        <v>1.8406611223190705</v>
      </c>
      <c r="W5066" s="2">
        <f>[1]!s_pq_amount(A5066,"20260101","",100000000)</f>
        <v>576.32231446000003</v>
      </c>
      <c r="X5066" s="2">
        <f>[1]!s_pq_avgamount(A5066,"20260101","",100000000)</f>
        <v>5.2392937678181823</v>
      </c>
      <c r="Y5066" s="17">
        <f>[1]!s_ipo_dilutedpe(A5066)</f>
        <v>66.38</v>
      </c>
      <c r="Z5066" s="12">
        <f>[1]!s_ipo_collection_total(A5066,100000000)</f>
        <v>12.744</v>
      </c>
      <c r="AA5066" s="2">
        <f>[1]!s_val_pe_ttm(A5066,E5066)</f>
        <v>19.142656326293945</v>
      </c>
      <c r="AB5066" s="5">
        <f>[1]!s_info_zjtxornot1(A5066,"")</f>
        <v>0</v>
      </c>
      <c r="AC5066" s="22" t="str">
        <f>[1]!s_info_nature1(A5066,"")</f>
        <v>民营企业</v>
      </c>
      <c r="AD5066" s="6" t="str">
        <f>[1]!s_info_city(A5066)</f>
        <v>常州市</v>
      </c>
      <c r="AE5066" s="6" t="str">
        <f>[1]!s_info_province(A5066)</f>
        <v>江苏省</v>
      </c>
      <c r="AF5066">
        <v>119.946973</v>
      </c>
      <c r="AG5066">
        <v>31.772752000000001</v>
      </c>
    </row>
    <row r="5067" spans="1:33" x14ac:dyDescent="0.3">
      <c r="A5067" s="12" t="s">
        <v>10248</v>
      </c>
      <c r="B5067" s="12" t="s">
        <v>10249</v>
      </c>
      <c r="C5067" s="16" t="str">
        <f>[1]!s_info_mkt(A5067)</f>
        <v>主板</v>
      </c>
      <c r="D5067" s="16" t="str">
        <f>[1]!s_ipo_listeddate(A5067)</f>
        <v>2007-12-26</v>
      </c>
      <c r="E5067" s="16" t="str">
        <f>[1]!lastradeday_s("000002","")</f>
        <v>2026-06-22</v>
      </c>
      <c r="F5067" s="16" t="str">
        <f>[1]!s_info_industry_csrc2023(A5067,"",3)</f>
        <v>非金属矿物制品业</v>
      </c>
      <c r="G5067" s="16" t="str">
        <f>[1]!s_info_industry_csrc2023(A5067,"",1)</f>
        <v>制造业</v>
      </c>
      <c r="H5067" s="16">
        <f>[1]!s_is(A5067,83,"FY","YTD","20251231",1,"",100000000)</f>
        <v>17.953815393699998</v>
      </c>
      <c r="I5067" s="16">
        <f>[1]!s_is(A5067,83,"FY","YTD","20241231",1,"",100000000)</f>
        <v>14.233619564000001</v>
      </c>
      <c r="J5067" s="16">
        <f t="shared" si="237"/>
        <v>0.26136681628819147</v>
      </c>
      <c r="K5067" s="16">
        <f>[1]!s_is(A5067,61,"FY","YTD","20251231",1,"",100000000)</f>
        <v>0.90561537870000008</v>
      </c>
      <c r="L5067" s="16">
        <f>[1]!s_is(A5067,61,"FY","YTD","20241231",1,"",100000000)</f>
        <v>0.29546258670000003</v>
      </c>
      <c r="M5067" s="16">
        <f t="shared" si="238"/>
        <v>2.065076322571842</v>
      </c>
      <c r="N5067" s="16">
        <f>[1]!s_fa_roe(A5067,"20251231")</f>
        <v>7.99</v>
      </c>
      <c r="O5067" s="16">
        <f>[1]!s_stmnote_rdexp(A5067,"20251231",1,10000)</f>
        <v>5861.092756</v>
      </c>
      <c r="P5067" s="20">
        <f t="shared" si="239"/>
        <v>3.2645388333761419E-2</v>
      </c>
      <c r="Q5067" s="16">
        <f>[1]!s_margin_tradingbalance(A5067,"",10000)</f>
        <v>24713.278300000002</v>
      </c>
      <c r="R5067" s="16">
        <f>[1]!s_margin_seclendingbalance(A5067,"",10000)</f>
        <v>42.3504</v>
      </c>
      <c r="S5067" s="17">
        <f>[1]!s_val_ev(A5067,"",100000000)</f>
        <v>86.472129180699994</v>
      </c>
      <c r="T5067" s="17">
        <f>[1]!share_freesharesmv(A5067,"",100000000)</f>
        <v>52.3386166449</v>
      </c>
      <c r="U5067" s="17">
        <f>[1]!s_dq_amount_btin(A5067,E5067,100000000)</f>
        <v>10.09492552</v>
      </c>
      <c r="V5067" s="17">
        <f>[1]!s_dq_turn(A5067,E5067)</f>
        <v>13.091749544847238</v>
      </c>
      <c r="W5067" s="2">
        <f>[1]!s_pq_amount(A5067,"20260101","",100000000)</f>
        <v>923.10146218</v>
      </c>
      <c r="X5067" s="2">
        <f>[1]!s_pq_avgamount(A5067,"20260101","",100000000)</f>
        <v>8.3918314743636362</v>
      </c>
      <c r="Y5067" s="17">
        <f>[1]!s_ipo_dilutedpe(A5067)</f>
        <v>29.97</v>
      </c>
      <c r="Z5067" s="12">
        <f>[1]!s_ipo_collection_total(A5067,100000000)</f>
        <v>2.0379999999999998</v>
      </c>
      <c r="AA5067" s="2">
        <f>[1]!s_val_pe_ttm(A5067,E5067)</f>
        <v>96.314468383789063</v>
      </c>
      <c r="AB5067" s="5">
        <f>[1]!s_info_zjtxornot1(A5067,"")</f>
        <v>0</v>
      </c>
      <c r="AC5067" s="22" t="str">
        <f>[1]!s_info_nature1(A5067,"")</f>
        <v>民营企业</v>
      </c>
      <c r="AD5067" s="6" t="str">
        <f>[1]!s_info_city(A5067)</f>
        <v>如皋市</v>
      </c>
      <c r="AE5067" s="6" t="str">
        <f>[1]!s_info_province(A5067)</f>
        <v>江苏省</v>
      </c>
      <c r="AF5067">
        <v>120.580144</v>
      </c>
      <c r="AG5067">
        <v>32.273615999999997</v>
      </c>
    </row>
    <row r="5068" spans="1:33" x14ac:dyDescent="0.3">
      <c r="A5068" s="12" t="s">
        <v>10250</v>
      </c>
      <c r="B5068" s="12" t="s">
        <v>10251</v>
      </c>
      <c r="C5068" s="16" t="str">
        <f>[1]!s_info_mkt(A5068)</f>
        <v>主板</v>
      </c>
      <c r="D5068" s="16" t="str">
        <f>[1]!s_ipo_listeddate(A5068)</f>
        <v>2001-01-10</v>
      </c>
      <c r="E5068" s="16" t="str">
        <f>[1]!lastradeday_s("000002","")</f>
        <v>2026-06-22</v>
      </c>
      <c r="F5068" s="16" t="str">
        <f>[1]!s_info_industry_csrc2023(A5068,"",3)</f>
        <v>化学原料和化学制品制造业</v>
      </c>
      <c r="G5068" s="16" t="str">
        <f>[1]!s_info_industry_csrc2023(A5068,"",1)</f>
        <v>制造业</v>
      </c>
      <c r="H5068" s="16">
        <f>[1]!s_is(A5068,83,"FY","YTD","20251231",1,"",100000000)</f>
        <v>58.161885355100004</v>
      </c>
      <c r="I5068" s="16">
        <f>[1]!s_is(A5068,83,"FY","YTD","20241231",1,"",100000000)</f>
        <v>54.315913469599998</v>
      </c>
      <c r="J5068" s="16">
        <f t="shared" si="237"/>
        <v>7.0807460278699885E-2</v>
      </c>
      <c r="K5068" s="16">
        <f>[1]!s_is(A5068,61,"FY","YTD","20251231",1,"",100000000)</f>
        <v>5.3260083324999998</v>
      </c>
      <c r="L5068" s="16">
        <f>[1]!s_is(A5068,61,"FY","YTD","20241231",1,"",100000000)</f>
        <v>2.2439910035000001</v>
      </c>
      <c r="M5068" s="16">
        <f t="shared" si="238"/>
        <v>1.3734535139369597</v>
      </c>
      <c r="N5068" s="16">
        <f>[1]!s_fa_roe(A5068,"20251231")</f>
        <v>13.8027</v>
      </c>
      <c r="O5068" s="16">
        <f>[1]!s_stmnote_rdexp(A5068,"20251231",1,10000)</f>
        <v>17799.757291999998</v>
      </c>
      <c r="P5068" s="20">
        <f t="shared" si="239"/>
        <v>3.06038175745608E-2</v>
      </c>
      <c r="Q5068" s="16">
        <f>[1]!s_margin_tradingbalance(A5068,"",10000)</f>
        <v>31658.617699999999</v>
      </c>
      <c r="R5068" s="16">
        <f>[1]!s_margin_seclendingbalance(A5068,"",10000)</f>
        <v>195.328</v>
      </c>
      <c r="S5068" s="17">
        <f>[1]!s_val_ev(A5068,"",100000000)</f>
        <v>97.326899999999995</v>
      </c>
      <c r="T5068" s="17">
        <f>[1]!share_freesharesmv(A5068,"",100000000)</f>
        <v>69.138340134000003</v>
      </c>
      <c r="U5068" s="17">
        <f>[1]!s_dq_amount_btin(A5068,E5068,100000000)</f>
        <v>2.49315855</v>
      </c>
      <c r="V5068" s="17">
        <f>[1]!s_dq_turn(A5068,E5068)</f>
        <v>2.6324802043422735</v>
      </c>
      <c r="W5068" s="2">
        <f>[1]!s_pq_amount(A5068,"20260101","",100000000)</f>
        <v>357.45694626</v>
      </c>
      <c r="X5068" s="2">
        <f>[1]!s_pq_avgamount(A5068,"20260101","",100000000)</f>
        <v>3.2496086023636366</v>
      </c>
      <c r="Y5068" s="17">
        <f>[1]!s_ipo_dilutedpe(A5068)</f>
        <v>31.82</v>
      </c>
      <c r="Z5068" s="12">
        <f>[1]!s_ipo_collection_total(A5068,100000000)</f>
        <v>2.8</v>
      </c>
      <c r="AA5068" s="2">
        <f>[1]!s_val_pe_ttm(A5068,E5068)</f>
        <v>17.387277603149414</v>
      </c>
      <c r="AB5068" s="5">
        <f>[1]!s_info_zjtxornot1(A5068,"")</f>
        <v>1</v>
      </c>
      <c r="AC5068" s="22" t="str">
        <f>[1]!s_info_nature1(A5068,"")</f>
        <v>公众企业</v>
      </c>
      <c r="AD5068" s="6" t="str">
        <f>[1]!s_info_city(A5068)</f>
        <v>南通市</v>
      </c>
      <c r="AE5068" s="6" t="str">
        <f>[1]!s_info_province(A5068)</f>
        <v>江苏省</v>
      </c>
      <c r="AF5068">
        <v>120.864608</v>
      </c>
      <c r="AG5068">
        <v>32.016212000000003</v>
      </c>
    </row>
    <row r="5069" spans="1:33" x14ac:dyDescent="0.3">
      <c r="A5069" s="12" t="s">
        <v>10252</v>
      </c>
      <c r="B5069" s="12" t="s">
        <v>10253</v>
      </c>
      <c r="C5069" s="16" t="str">
        <f>[1]!s_info_mkt(A5069)</f>
        <v>主板</v>
      </c>
      <c r="D5069" s="16" t="str">
        <f>[1]!s_ipo_listeddate(A5069)</f>
        <v>2017-12-05</v>
      </c>
      <c r="E5069" s="16" t="str">
        <f>[1]!lastradeday_s("000002","")</f>
        <v>2026-06-22</v>
      </c>
      <c r="F5069" s="16" t="str">
        <f>[1]!s_info_industry_csrc2023(A5069,"",3)</f>
        <v>化学原料和化学制品制造业</v>
      </c>
      <c r="G5069" s="16" t="str">
        <f>[1]!s_info_industry_csrc2023(A5069,"",1)</f>
        <v>制造业</v>
      </c>
      <c r="H5069" s="16">
        <f>[1]!s_is(A5069,83,"FY","YTD","20251231",1,"",100000000)</f>
        <v>15.7109511151</v>
      </c>
      <c r="I5069" s="16">
        <f>[1]!s_is(A5069,83,"FY","YTD","20241231",1,"",100000000)</f>
        <v>14.044783585599999</v>
      </c>
      <c r="J5069" s="16">
        <f t="shared" si="237"/>
        <v>0.11863248154341854</v>
      </c>
      <c r="K5069" s="16">
        <f>[1]!s_is(A5069,61,"FY","YTD","20251231",1,"",100000000)</f>
        <v>0.1882263481</v>
      </c>
      <c r="L5069" s="16">
        <f>[1]!s_is(A5069,61,"FY","YTD","20241231",1,"",100000000)</f>
        <v>-1.8552631434</v>
      </c>
      <c r="M5069" s="16">
        <f t="shared" si="238"/>
        <v>1.1014553373571858</v>
      </c>
      <c r="N5069" s="16">
        <f>[1]!s_fa_roe(A5069,"20251231")</f>
        <v>1.4388000000000001</v>
      </c>
      <c r="O5069" s="16">
        <f>[1]!s_stmnote_rdexp(A5069,"20251231",1,10000)</f>
        <v>7187.2586299999994</v>
      </c>
      <c r="P5069" s="20">
        <f t="shared" si="239"/>
        <v>4.57468079261747E-2</v>
      </c>
      <c r="Q5069" s="16">
        <f>[1]!s_margin_tradingbalance(A5069,"",10000)</f>
        <v>23788.400900000001</v>
      </c>
      <c r="R5069" s="16">
        <f>[1]!s_margin_seclendingbalance(A5069,"",10000)</f>
        <v>34.971200000000003</v>
      </c>
      <c r="S5069" s="17">
        <f>[1]!s_val_ev(A5069,"",100000000)</f>
        <v>69.200415312000004</v>
      </c>
      <c r="T5069" s="17">
        <f>[1]!share_freesharesmv(A5069,"",100000000)</f>
        <v>41.475160694400003</v>
      </c>
      <c r="U5069" s="17">
        <f>[1]!s_dq_amount_btin(A5069,E5069,100000000)</f>
        <v>4.0433591199999999</v>
      </c>
      <c r="V5069" s="17">
        <f>[1]!s_dq_turn(A5069,E5069)</f>
        <v>6.9017059411358099</v>
      </c>
      <c r="W5069" s="2">
        <f>[1]!s_pq_amount(A5069,"20260101","",100000000)</f>
        <v>293.52831913</v>
      </c>
      <c r="X5069" s="2">
        <f>[1]!s_pq_avgamount(A5069,"20260101","",100000000)</f>
        <v>2.6684392648181818</v>
      </c>
      <c r="Y5069" s="17">
        <f>[1]!s_ipo_dilutedpe(A5069)</f>
        <v>22.96</v>
      </c>
      <c r="Z5069" s="12">
        <f>[1]!s_ipo_collection_total(A5069,100000000)</f>
        <v>1.8004</v>
      </c>
      <c r="AA5069" s="2">
        <f>[1]!s_val_pe_ttm(A5069,E5069)</f>
        <v>645.79315185546875</v>
      </c>
      <c r="AB5069" s="5">
        <f>[1]!s_info_zjtxornot1(A5069,"")</f>
        <v>1</v>
      </c>
      <c r="AC5069" s="22" t="str">
        <f>[1]!s_info_nature1(A5069,"")</f>
        <v>民营企业</v>
      </c>
      <c r="AD5069" s="6" t="str">
        <f>[1]!s_info_city(A5069)</f>
        <v>绍兴市</v>
      </c>
      <c r="AE5069" s="6" t="str">
        <f>[1]!s_info_province(A5069)</f>
        <v>浙江省</v>
      </c>
      <c r="AF5069">
        <v>120.582112</v>
      </c>
      <c r="AG5069">
        <v>29.997116999999999</v>
      </c>
    </row>
    <row r="5070" spans="1:33" x14ac:dyDescent="0.3">
      <c r="A5070" s="12" t="s">
        <v>10254</v>
      </c>
      <c r="B5070" s="12" t="s">
        <v>10255</v>
      </c>
      <c r="C5070" s="16" t="str">
        <f>[1]!s_info_mkt(A5070)</f>
        <v>创业板</v>
      </c>
      <c r="D5070" s="16" t="str">
        <f>[1]!s_ipo_listeddate(A5070)</f>
        <v>2021-11-26</v>
      </c>
      <c r="E5070" s="16" t="str">
        <f>[1]!lastradeday_s("000002","")</f>
        <v>2026-06-22</v>
      </c>
      <c r="F5070" s="16" t="str">
        <f>[1]!s_info_industry_csrc2023(A5070,"",3)</f>
        <v>汽车制造业</v>
      </c>
      <c r="G5070" s="16" t="str">
        <f>[1]!s_info_industry_csrc2023(A5070,"",1)</f>
        <v>制造业</v>
      </c>
      <c r="H5070" s="16">
        <f>[1]!s_is(A5070,83,"FY","YTD","20251231",1,"",100000000)</f>
        <v>11.270148366900001</v>
      </c>
      <c r="I5070" s="16">
        <f>[1]!s_is(A5070,83,"FY","YTD","20241231",1,"",100000000)</f>
        <v>11.342363097</v>
      </c>
      <c r="J5070" s="16">
        <f t="shared" si="237"/>
        <v>-6.3668152291033175E-3</v>
      </c>
      <c r="K5070" s="16">
        <f>[1]!s_is(A5070,61,"FY","YTD","20251231",1,"",100000000)</f>
        <v>-7.5165728200000004E-2</v>
      </c>
      <c r="L5070" s="16">
        <f>[1]!s_is(A5070,61,"FY","YTD","20241231",1,"",100000000)</f>
        <v>0.8558004548</v>
      </c>
      <c r="M5070" s="16">
        <f t="shared" si="238"/>
        <v>-1.0878309047143078</v>
      </c>
      <c r="N5070" s="16">
        <f>[1]!s_fa_roe(A5070,"20251231")</f>
        <v>-0.62129999999999996</v>
      </c>
      <c r="O5070" s="16">
        <f>[1]!s_stmnote_rdexp(A5070,"20251231",1,10000)</f>
        <v>6858.3090409999995</v>
      </c>
      <c r="P5070" s="20">
        <f t="shared" si="239"/>
        <v>6.0853760019190108E-2</v>
      </c>
      <c r="Q5070" s="16">
        <f>[1]!s_margin_tradingbalance(A5070,"",10000)</f>
        <v>13373.536899999999</v>
      </c>
      <c r="R5070" s="16">
        <f>[1]!s_margin_seclendingbalance(A5070,"",10000)</f>
        <v>31.98</v>
      </c>
      <c r="S5070" s="17">
        <f>[1]!s_val_ev(A5070,"",100000000)</f>
        <v>48.100783104000008</v>
      </c>
      <c r="T5070" s="17">
        <f>[1]!share_freesharesmv(A5070,"",100000000)</f>
        <v>20.049277248000003</v>
      </c>
      <c r="U5070" s="17">
        <f>[1]!s_dq_amount_btin(A5070,E5070,100000000)</f>
        <v>1.43749693</v>
      </c>
      <c r="V5070" s="17">
        <f>[1]!s_dq_turn(A5070,E5070)</f>
        <v>3.3710490255409575</v>
      </c>
      <c r="W5070" s="2">
        <f>[1]!s_pq_amount(A5070,"20260101","",100000000)</f>
        <v>160.82718392000001</v>
      </c>
      <c r="X5070" s="2">
        <f>[1]!s_pq_avgamount(A5070,"20260101","",100000000)</f>
        <v>1.4620653083636364</v>
      </c>
      <c r="Y5070" s="17">
        <f>[1]!s_ipo_dilutedpe(A5070)</f>
        <v>32.549999999999997</v>
      </c>
      <c r="Z5070" s="12">
        <f>[1]!s_ipo_collection_total(A5070,100000000)</f>
        <v>3.801749</v>
      </c>
      <c r="AA5070" s="2">
        <f>[1]!s_val_pe_ttm(A5070,E5070)</f>
        <v>-410.21505737304688</v>
      </c>
      <c r="AB5070" s="5">
        <f>[1]!s_info_zjtxornot1(A5070,"")</f>
        <v>0</v>
      </c>
      <c r="AC5070" s="22" t="str">
        <f>[1]!s_info_nature1(A5070,"")</f>
        <v>民营企业</v>
      </c>
      <c r="AD5070" s="6" t="str">
        <f>[1]!s_info_city(A5070)</f>
        <v>广州市</v>
      </c>
      <c r="AE5070" s="6" t="str">
        <f>[1]!s_info_province(A5070)</f>
        <v>广东省</v>
      </c>
      <c r="AF5070">
        <v>113.280637</v>
      </c>
      <c r="AG5070">
        <v>23.125177999999998</v>
      </c>
    </row>
    <row r="5071" spans="1:33" x14ac:dyDescent="0.3">
      <c r="A5071" s="12" t="s">
        <v>10256</v>
      </c>
      <c r="B5071" s="12" t="s">
        <v>10257</v>
      </c>
      <c r="C5071" s="16" t="str">
        <f>[1]!s_info_mkt(A5071)</f>
        <v>创业板</v>
      </c>
      <c r="D5071" s="16" t="str">
        <f>[1]!s_ipo_listeddate(A5071)</f>
        <v>2016-07-26</v>
      </c>
      <c r="E5071" s="16" t="str">
        <f>[1]!lastradeday_s("000002","")</f>
        <v>2026-06-22</v>
      </c>
      <c r="F5071" s="16" t="str">
        <f>[1]!s_info_industry_csrc2023(A5071,"",3)</f>
        <v>软件和信息技术服务业</v>
      </c>
      <c r="G5071" s="16" t="str">
        <f>[1]!s_info_industry_csrc2023(A5071,"",1)</f>
        <v>信息传输、软件和信息技术服务业</v>
      </c>
      <c r="H5071" s="16">
        <f>[1]!s_is(A5071,83,"FY","YTD","20251231",1,"",100000000)</f>
        <v>20.043156476500002</v>
      </c>
      <c r="I5071" s="16">
        <f>[1]!s_is(A5071,83,"FY","YTD","20241231",1,"",100000000)</f>
        <v>21.422886276900002</v>
      </c>
      <c r="J5071" s="16">
        <f t="shared" si="237"/>
        <v>-6.4404477649108505E-2</v>
      </c>
      <c r="K5071" s="16">
        <f>[1]!s_is(A5071,61,"FY","YTD","20251231",1,"",100000000)</f>
        <v>1.7372395146000001</v>
      </c>
      <c r="L5071" s="16">
        <f>[1]!s_is(A5071,61,"FY","YTD","20241231",1,"",100000000)</f>
        <v>3.0234519814</v>
      </c>
      <c r="M5071" s="16">
        <f t="shared" si="238"/>
        <v>-0.42541190490626651</v>
      </c>
      <c r="N5071" s="16">
        <f>[1]!s_fa_roe(A5071,"20251231")</f>
        <v>6.6829999999999998</v>
      </c>
      <c r="O5071" s="16">
        <f>[1]!s_stmnote_rdexp(A5071,"20251231",1,10000)</f>
        <v>38790.316881999999</v>
      </c>
      <c r="P5071" s="20">
        <f t="shared" si="239"/>
        <v>0.19353397219385321</v>
      </c>
      <c r="Q5071" s="16">
        <f>[1]!s_margin_tradingbalance(A5071,"",10000)</f>
        <v>54550.079100000003</v>
      </c>
      <c r="R5071" s="16">
        <f>[1]!s_margin_seclendingbalance(A5071,"",10000)</f>
        <v>210.84520000000001</v>
      </c>
      <c r="S5071" s="17">
        <f>[1]!s_val_ev(A5071,"",100000000)</f>
        <v>65.7579165426</v>
      </c>
      <c r="T5071" s="17">
        <f>[1]!share_freesharesmv(A5071,"",100000000)</f>
        <v>51.303325141800002</v>
      </c>
      <c r="U5071" s="17">
        <f>[1]!s_dq_amount_btin(A5071,E5071,100000000)</f>
        <v>1.77861673</v>
      </c>
      <c r="V5071" s="17">
        <f>[1]!s_dq_turn(A5071,E5071)</f>
        <v>3.3727422224032524</v>
      </c>
      <c r="W5071" s="2">
        <f>[1]!s_pq_amount(A5071,"20260101","",100000000)</f>
        <v>277.12474302999999</v>
      </c>
      <c r="X5071" s="2">
        <f>[1]!s_pq_avgamount(A5071,"20260101","",100000000)</f>
        <v>2.5193158457272729</v>
      </c>
      <c r="Y5071" s="17">
        <f>[1]!s_ipo_dilutedpe(A5071)</f>
        <v>22.99</v>
      </c>
      <c r="Z5071" s="12">
        <f>[1]!s_ipo_collection_total(A5071,100000000)</f>
        <v>1.9972799999999999</v>
      </c>
      <c r="AA5071" s="2">
        <f>[1]!s_val_pe_ttm(A5071,E5071)</f>
        <v>37.616046905517578</v>
      </c>
      <c r="AB5071" s="5">
        <f>[1]!s_info_zjtxornot1(A5071,"")</f>
        <v>0</v>
      </c>
      <c r="AC5071" s="22" t="str">
        <f>[1]!s_info_nature1(A5071,"")</f>
        <v>民营企业</v>
      </c>
      <c r="AD5071" s="6" t="str">
        <f>[1]!s_info_city(A5071)</f>
        <v>福州市</v>
      </c>
      <c r="AE5071" s="6" t="str">
        <f>[1]!s_info_province(A5071)</f>
        <v>福建省</v>
      </c>
      <c r="AF5071">
        <v>119.30623900000001</v>
      </c>
      <c r="AG5071">
        <v>26.075302000000001</v>
      </c>
    </row>
    <row r="5072" spans="1:33" x14ac:dyDescent="0.3">
      <c r="A5072" s="12" t="s">
        <v>10258</v>
      </c>
      <c r="B5072" s="12" t="s">
        <v>10259</v>
      </c>
      <c r="C5072" s="16" t="str">
        <f>[1]!s_info_mkt(A5072)</f>
        <v>主板</v>
      </c>
      <c r="D5072" s="16" t="str">
        <f>[1]!s_ipo_listeddate(A5072)</f>
        <v>2000-03-01</v>
      </c>
      <c r="E5072" s="16" t="str">
        <f>[1]!lastradeday_s("000002","")</f>
        <v>2026-06-22</v>
      </c>
      <c r="F5072" s="16" t="str">
        <f>[1]!s_info_industry_csrc2023(A5072,"",3)</f>
        <v>化学原料和化学制品制造业</v>
      </c>
      <c r="G5072" s="16" t="str">
        <f>[1]!s_info_industry_csrc2023(A5072,"",1)</f>
        <v>制造业</v>
      </c>
      <c r="H5072" s="16">
        <f>[1]!s_is(A5072,83,"FY","YTD","20251231",1,"",100000000)</f>
        <v>473.39874447349996</v>
      </c>
      <c r="I5072" s="16">
        <f>[1]!s_is(A5072,83,"FY","YTD","20241231",1,"",100000000)</f>
        <v>529.25278984249996</v>
      </c>
      <c r="J5072" s="16">
        <f t="shared" si="237"/>
        <v>-0.10553377599695146</v>
      </c>
      <c r="K5072" s="16">
        <f>[1]!s_is(A5072,61,"FY","YTD","20251231",1,"",100000000)</f>
        <v>-22.232041793099999</v>
      </c>
      <c r="L5072" s="16">
        <f>[1]!s_is(A5072,61,"FY","YTD","20241231",1,"",100000000)</f>
        <v>-28.366157358300001</v>
      </c>
      <c r="M5072" s="16">
        <f t="shared" si="238"/>
        <v>0.21624767456932781</v>
      </c>
      <c r="N5072" s="16">
        <f>[1]!s_fa_roe(A5072,"20251231")</f>
        <v>-19.254999999999999</v>
      </c>
      <c r="O5072" s="16">
        <f>[1]!s_stmnote_rdexp(A5072,"20251231",1,10000)</f>
        <v>68732.064695000008</v>
      </c>
      <c r="P5072" s="20">
        <f t="shared" si="239"/>
        <v>1.4518852341157299E-2</v>
      </c>
      <c r="Q5072" s="16">
        <f>[1]!s_margin_tradingbalance(A5072,"",10000)</f>
        <v>120147.51240000001</v>
      </c>
      <c r="R5072" s="16">
        <f>[1]!s_margin_seclendingbalance(A5072,"",10000)</f>
        <v>269.57990000000001</v>
      </c>
      <c r="S5072" s="17">
        <f>[1]!s_val_ev(A5072,"",100000000)</f>
        <v>314.33563214279997</v>
      </c>
      <c r="T5072" s="17">
        <f>[1]!share_freesharesmv(A5072,"",100000000)</f>
        <v>143.64252267000001</v>
      </c>
      <c r="U5072" s="17">
        <f>[1]!s_dq_amount_btin(A5072,E5072,100000000)</f>
        <v>30.899470789999999</v>
      </c>
      <c r="V5072" s="17">
        <f>[1]!s_dq_turn(A5072,E5072)</f>
        <v>10.078587764306585</v>
      </c>
      <c r="W5072" s="2">
        <f>[1]!s_pq_amount(A5072,"20260101","",100000000)</f>
        <v>562.90797395000004</v>
      </c>
      <c r="X5072" s="2">
        <f>[1]!s_pq_avgamount(A5072,"20260101","",100000000)</f>
        <v>5.1173452177272729</v>
      </c>
      <c r="Y5072" s="17">
        <f>[1]!s_ipo_dilutedpe(A5072)</f>
        <v>17.170000000000002</v>
      </c>
      <c r="Z5072" s="12">
        <f>[1]!s_ipo_collection_total(A5072,100000000)</f>
        <v>9.6</v>
      </c>
      <c r="AA5072" s="2">
        <f>[1]!s_val_pe_ttm(A5072,E5072)</f>
        <v>-15.387887001037598</v>
      </c>
      <c r="AB5072" s="5">
        <f>[1]!s_info_zjtxornot1(A5072,"")</f>
        <v>1</v>
      </c>
      <c r="AC5072" s="22" t="str">
        <f>[1]!s_info_nature1(A5072,"")</f>
        <v>中央国有企业</v>
      </c>
      <c r="AD5072" s="6" t="str">
        <f>[1]!s_info_city(A5072)</f>
        <v>上海市</v>
      </c>
      <c r="AE5072" s="6" t="str">
        <f>[1]!s_info_province(A5072)</f>
        <v>上海</v>
      </c>
      <c r="AF5072">
        <v>121.472644</v>
      </c>
      <c r="AG5072">
        <v>31.231705999999999</v>
      </c>
    </row>
    <row r="5073" spans="1:33" x14ac:dyDescent="0.3">
      <c r="A5073" s="12" t="s">
        <v>10260</v>
      </c>
      <c r="B5073" s="12" t="s">
        <v>10261</v>
      </c>
      <c r="C5073" s="16" t="str">
        <f>[1]!s_info_mkt(A5073)</f>
        <v>主板</v>
      </c>
      <c r="D5073" s="16" t="str">
        <f>[1]!s_ipo_listeddate(A5073)</f>
        <v>2021-01-29</v>
      </c>
      <c r="E5073" s="16" t="str">
        <f>[1]!lastradeday_s("000002","")</f>
        <v>2026-06-22</v>
      </c>
      <c r="F5073" s="16" t="str">
        <f>[1]!s_info_industry_csrc2023(A5073,"",3)</f>
        <v>燃气生产和供应业</v>
      </c>
      <c r="G5073" s="16" t="str">
        <f>[1]!s_info_industry_csrc2023(A5073,"",1)</f>
        <v>电力、热力、燃气及水生产和供应业</v>
      </c>
      <c r="H5073" s="16">
        <f>[1]!s_is(A5073,83,"FY","YTD","20251231",1,"",100000000)</f>
        <v>40.558886025999996</v>
      </c>
      <c r="I5073" s="16">
        <f>[1]!s_is(A5073,83,"FY","YTD","20241231",1,"",100000000)</f>
        <v>47.553870020699996</v>
      </c>
      <c r="J5073" s="16">
        <f t="shared" si="237"/>
        <v>-0.14709599853082644</v>
      </c>
      <c r="K5073" s="16">
        <f>[1]!s_is(A5073,61,"FY","YTD","20251231",1,"",100000000)</f>
        <v>2.8201625757</v>
      </c>
      <c r="L5073" s="16">
        <f>[1]!s_is(A5073,61,"FY","YTD","20241231",1,"",100000000)</f>
        <v>5.0338206254999998</v>
      </c>
      <c r="M5073" s="16">
        <f t="shared" si="238"/>
        <v>-0.43975703833906904</v>
      </c>
      <c r="N5073" s="16">
        <f>[1]!s_fa_roe(A5073,"20251231")</f>
        <v>8.1752000000000002</v>
      </c>
      <c r="O5073" s="16">
        <f>[1]!s_stmnote_rdexp(A5073,"20251231",1,10000)</f>
        <v>0</v>
      </c>
      <c r="P5073" s="20">
        <f t="shared" si="239"/>
        <v>0</v>
      </c>
      <c r="Q5073" s="16">
        <f>[1]!s_margin_tradingbalance(A5073,"",10000)</f>
        <v>0</v>
      </c>
      <c r="R5073" s="16">
        <f>[1]!s_margin_seclendingbalance(A5073,"",10000)</f>
        <v>0</v>
      </c>
      <c r="S5073" s="17">
        <f>[1]!s_val_ev(A5073,"",100000000)</f>
        <v>46.951579615500002</v>
      </c>
      <c r="T5073" s="17">
        <f>[1]!share_freesharesmv(A5073,"",100000000)</f>
        <v>19.288751244300002</v>
      </c>
      <c r="U5073" s="17">
        <f>[1]!s_dq_amount_btin(A5073,E5073,100000000)</f>
        <v>0.48231420000000003</v>
      </c>
      <c r="V5073" s="17">
        <f>[1]!s_dq_turn(A5073,E5073)</f>
        <v>1.050613304258575</v>
      </c>
      <c r="W5073" s="2">
        <f>[1]!s_pq_amount(A5073,"20260101","",100000000)</f>
        <v>73.408690300000004</v>
      </c>
      <c r="X5073" s="2">
        <f>[1]!s_pq_avgamount(A5073,"20260101","",100000000)</f>
        <v>0.66735173000000003</v>
      </c>
      <c r="Y5073" s="17">
        <f>[1]!s_ipo_dilutedpe(A5073)</f>
        <v>21.72</v>
      </c>
      <c r="Z5073" s="12">
        <f>[1]!s_ipo_collection_total(A5073,100000000)</f>
        <v>9.7988</v>
      </c>
      <c r="AA5073" s="2">
        <f>[1]!s_val_pe_ttm(A5073,E5073)</f>
        <v>19.911411285400391</v>
      </c>
      <c r="AB5073" s="5">
        <f>[1]!s_info_zjtxornot1(A5073,"")</f>
        <v>0</v>
      </c>
      <c r="AC5073" s="22" t="str">
        <f>[1]!s_info_nature1(A5073,"")</f>
        <v>民营企业</v>
      </c>
      <c r="AD5073" s="6" t="str">
        <f>[1]!s_info_city(A5073)</f>
        <v>驻马店市</v>
      </c>
      <c r="AE5073" s="6" t="str">
        <f>[1]!s_info_province(A5073)</f>
        <v>河南省</v>
      </c>
      <c r="AF5073">
        <v>114.024736</v>
      </c>
      <c r="AG5073">
        <v>32.980168999999997</v>
      </c>
    </row>
    <row r="5074" spans="1:33" x14ac:dyDescent="0.3">
      <c r="A5074" s="12" t="s">
        <v>541</v>
      </c>
      <c r="B5074" s="12" t="s">
        <v>542</v>
      </c>
      <c r="C5074" s="16" t="str">
        <f>[1]!s_info_mkt(A5074)</f>
        <v>北证</v>
      </c>
      <c r="D5074" s="16" t="str">
        <f>[1]!s_ipo_listeddate(A5074)</f>
        <v>2020-12-23</v>
      </c>
      <c r="E5074" s="16" t="str">
        <f>[1]!lastradeday_s("000002","")</f>
        <v>2026-06-22</v>
      </c>
      <c r="F5074" s="16" t="str">
        <f>[1]!s_info_industry_csrc2023(A5074,"",3)</f>
        <v>汽车制造业</v>
      </c>
      <c r="G5074" s="16" t="str">
        <f>[1]!s_info_industry_csrc2023(A5074,"",1)</f>
        <v>制造业</v>
      </c>
      <c r="H5074" s="16">
        <f>[1]!s_is(A5074,83,"FY","YTD","20251231",1,"",100000000)</f>
        <v>4.2761912146999999</v>
      </c>
      <c r="I5074" s="16">
        <f>[1]!s_is(A5074,83,"FY","YTD","20241231",1,"",100000000)</f>
        <v>4.7410464919999997</v>
      </c>
      <c r="J5074" s="16">
        <f t="shared" si="237"/>
        <v>-9.8049086437855593E-2</v>
      </c>
      <c r="K5074" s="16">
        <f>[1]!s_is(A5074,61,"FY","YTD","20251231",1,"",100000000)</f>
        <v>0.66129742579999995</v>
      </c>
      <c r="L5074" s="16">
        <f>[1]!s_is(A5074,61,"FY","YTD","20241231",1,"",100000000)</f>
        <v>0.64474634659999996</v>
      </c>
      <c r="M5074" s="16">
        <f t="shared" si="238"/>
        <v>2.5670683187706777E-2</v>
      </c>
      <c r="N5074" s="16">
        <f>[1]!s_fa_roe(A5074,"20251231")</f>
        <v>10.431900000000001</v>
      </c>
      <c r="O5074" s="16">
        <f>[1]!s_stmnote_rdexp(A5074,"20251231",1,10000)</f>
        <v>1503.3578600000001</v>
      </c>
      <c r="P5074" s="20">
        <f t="shared" si="239"/>
        <v>3.5156469496312494E-2</v>
      </c>
      <c r="Q5074" s="16">
        <f>[1]!s_margin_tradingbalance(A5074,"",10000)</f>
        <v>1081.5616</v>
      </c>
      <c r="R5074" s="16">
        <f>[1]!s_margin_seclendingbalance(A5074,"",10000)</f>
        <v>0</v>
      </c>
      <c r="S5074" s="17">
        <f>[1]!s_val_ev(A5074,"",100000000)</f>
        <v>11.597519999999999</v>
      </c>
      <c r="T5074" s="17">
        <f>[1]!share_freesharesmv(A5074,"",100000000)</f>
        <v>3.9539409249999999</v>
      </c>
      <c r="U5074" s="17">
        <f>[1]!s_dq_amount_btin(A5074,E5074,100000000)</f>
        <v>0.14536467</v>
      </c>
      <c r="V5074" s="17">
        <f>[1]!s_dq_turn(A5074,E5074)</f>
        <v>2.0780750747583188</v>
      </c>
      <c r="W5074" s="2">
        <f>[1]!s_pq_amount(A5074,"20260101","",100000000)</f>
        <v>15.448978500000001</v>
      </c>
      <c r="X5074" s="2">
        <f>[1]!s_pq_avgamount(A5074,"20260101","",100000000)</f>
        <v>0.14044525909090907</v>
      </c>
      <c r="Y5074" s="17">
        <f>[1]!s_ipo_dilutedpe(A5074)</f>
        <v>15.13</v>
      </c>
      <c r="Z5074" s="12">
        <f>[1]!s_ipo_collection_total(A5074,100000000)</f>
        <v>1.297023912</v>
      </c>
      <c r="AA5074" s="2">
        <f>[1]!s_val_pe_ttm(A5074,E5074)</f>
        <v>17.298717498779297</v>
      </c>
      <c r="AB5074" s="5">
        <f>[1]!s_info_zjtxornot1(A5074,"")</f>
        <v>1</v>
      </c>
      <c r="AC5074" s="22" t="str">
        <f>[1]!s_info_nature1(A5074,"")</f>
        <v>外资企业</v>
      </c>
      <c r="AD5074" s="6" t="str">
        <f>[1]!s_info_city(A5074)</f>
        <v>蚌埠市</v>
      </c>
      <c r="AE5074" s="6" t="str">
        <f>[1]!s_info_province(A5074)</f>
        <v>安徽省</v>
      </c>
      <c r="AF5074">
        <v>117.36322800000001</v>
      </c>
      <c r="AG5074">
        <v>32.939667</v>
      </c>
    </row>
    <row r="5075" spans="1:33" x14ac:dyDescent="0.3">
      <c r="A5075" s="12" t="s">
        <v>10262</v>
      </c>
      <c r="B5075" s="12" t="s">
        <v>10263</v>
      </c>
      <c r="C5075" s="16" t="str">
        <f>[1]!s_info_mkt(A5075)</f>
        <v>创业板</v>
      </c>
      <c r="D5075" s="16" t="str">
        <f>[1]!s_ipo_listeddate(A5075)</f>
        <v>2021-08-13</v>
      </c>
      <c r="E5075" s="16" t="str">
        <f>[1]!lastradeday_s("000002","")</f>
        <v>2026-06-22</v>
      </c>
      <c r="F5075" s="16" t="str">
        <f>[1]!s_info_industry_csrc2023(A5075,"",3)</f>
        <v>专业技术服务业</v>
      </c>
      <c r="G5075" s="16" t="str">
        <f>[1]!s_info_industry_csrc2023(A5075,"",1)</f>
        <v>科学研究和技术服务业</v>
      </c>
      <c r="H5075" s="16">
        <f>[1]!s_is(A5075,83,"FY","YTD","20251231",1,"",100000000)</f>
        <v>4.7305356919000001</v>
      </c>
      <c r="I5075" s="16">
        <f>[1]!s_is(A5075,83,"FY","YTD","20241231",1,"",100000000)</f>
        <v>4.5925640907999998</v>
      </c>
      <c r="J5075" s="16">
        <f t="shared" si="237"/>
        <v>3.0042389909460399E-2</v>
      </c>
      <c r="K5075" s="16">
        <f>[1]!s_is(A5075,61,"FY","YTD","20251231",1,"",100000000)</f>
        <v>-0.26258185769999998</v>
      </c>
      <c r="L5075" s="16">
        <f>[1]!s_is(A5075,61,"FY","YTD","20241231",1,"",100000000)</f>
        <v>0.28623683760000002</v>
      </c>
      <c r="M5075" s="16">
        <f t="shared" si="238"/>
        <v>-1.917358715606492</v>
      </c>
      <c r="N5075" s="16">
        <f>[1]!s_fa_roe(A5075,"20251231")</f>
        <v>-3.3378000000000001</v>
      </c>
      <c r="O5075" s="16">
        <f>[1]!s_stmnote_rdexp(A5075,"20251231",1,10000)</f>
        <v>3704.371267</v>
      </c>
      <c r="P5075" s="20">
        <f t="shared" si="239"/>
        <v>7.8307648610344907E-2</v>
      </c>
      <c r="Q5075" s="16">
        <f>[1]!s_margin_tradingbalance(A5075,"",10000)</f>
        <v>8420.4748</v>
      </c>
      <c r="R5075" s="16">
        <f>[1]!s_margin_seclendingbalance(A5075,"",10000)</f>
        <v>0</v>
      </c>
      <c r="S5075" s="17">
        <f>[1]!s_val_ev(A5075,"",100000000)</f>
        <v>22.519748608</v>
      </c>
      <c r="T5075" s="17">
        <f>[1]!share_freesharesmv(A5075,"",100000000)</f>
        <v>6.1556974079999991</v>
      </c>
      <c r="U5075" s="17">
        <f>[1]!s_dq_amount_btin(A5075,E5075,100000000)</f>
        <v>0.40807589</v>
      </c>
      <c r="V5075" s="17">
        <f>[1]!s_dq_turn(A5075,E5075)</f>
        <v>1.932460761653086</v>
      </c>
      <c r="W5075" s="2">
        <f>[1]!s_pq_amount(A5075,"20260101","",100000000)</f>
        <v>55.658028770000001</v>
      </c>
      <c r="X5075" s="2">
        <f>[1]!s_pq_avgamount(A5075,"20260101","",100000000)</f>
        <v>0.50598207972727272</v>
      </c>
      <c r="Y5075" s="17">
        <f>[1]!s_ipo_dilutedpe(A5075)</f>
        <v>32.630000000000003</v>
      </c>
      <c r="Z5075" s="12">
        <f>[1]!s_ipo_collection_total(A5075,100000000)</f>
        <v>8.1032299999999999</v>
      </c>
      <c r="AA5075" s="2">
        <f>[1]!s_val_pe_ttm(A5075,E5075)</f>
        <v>-37.506305694580078</v>
      </c>
      <c r="AB5075" s="5">
        <f>[1]!s_info_zjtxornot1(A5075,"")</f>
        <v>0</v>
      </c>
      <c r="AC5075" s="22" t="str">
        <f>[1]!s_info_nature1(A5075,"")</f>
        <v>民营企业</v>
      </c>
      <c r="AD5075" s="6" t="str">
        <f>[1]!s_info_city(A5075)</f>
        <v>广州市</v>
      </c>
      <c r="AE5075" s="6" t="str">
        <f>[1]!s_info_province(A5075)</f>
        <v>广东省</v>
      </c>
      <c r="AF5075">
        <v>113.280637</v>
      </c>
      <c r="AG5075">
        <v>23.125177999999998</v>
      </c>
    </row>
    <row r="5076" spans="1:33" x14ac:dyDescent="0.3">
      <c r="A5076" s="12" t="s">
        <v>10264</v>
      </c>
      <c r="B5076" s="12" t="s">
        <v>10265</v>
      </c>
      <c r="C5076" s="16" t="str">
        <f>[1]!s_info_mkt(A5076)</f>
        <v>创业板</v>
      </c>
      <c r="D5076" s="16" t="str">
        <f>[1]!s_ipo_listeddate(A5076)</f>
        <v>2009-10-30</v>
      </c>
      <c r="E5076" s="16" t="str">
        <f>[1]!lastradeday_s("000002","")</f>
        <v>2026-06-22</v>
      </c>
      <c r="F5076" s="16" t="str">
        <f>[1]!s_info_industry_csrc2023(A5076,"",3)</f>
        <v>化学原料和化学制品制造业</v>
      </c>
      <c r="G5076" s="16" t="str">
        <f>[1]!s_info_industry_csrc2023(A5076,"",1)</f>
        <v>制造业</v>
      </c>
      <c r="H5076" s="16">
        <f>[1]!s_is(A5076,83,"FY","YTD","20251231",1,"",100000000)</f>
        <v>37.513317298000004</v>
      </c>
      <c r="I5076" s="16">
        <f>[1]!s_is(A5076,83,"FY","YTD","20241231",1,"",100000000)</f>
        <v>31.589770983400001</v>
      </c>
      <c r="J5076" s="16">
        <f t="shared" si="237"/>
        <v>0.18751469637791129</v>
      </c>
      <c r="K5076" s="16">
        <f>[1]!s_is(A5076,61,"FY","YTD","20251231",1,"",100000000)</f>
        <v>2.7850537074999999</v>
      </c>
      <c r="L5076" s="16">
        <f>[1]!s_is(A5076,61,"FY","YTD","20241231",1,"",100000000)</f>
        <v>2.3752691097</v>
      </c>
      <c r="M5076" s="16">
        <f t="shared" si="238"/>
        <v>0.172521335004334</v>
      </c>
      <c r="N5076" s="16">
        <f>[1]!s_fa_roe(A5076,"20251231")</f>
        <v>10.5722</v>
      </c>
      <c r="O5076" s="16">
        <f>[1]!s_stmnote_rdexp(A5076,"20251231",1,10000)</f>
        <v>11782.952003</v>
      </c>
      <c r="P5076" s="20">
        <f t="shared" si="239"/>
        <v>3.1410050754504183E-2</v>
      </c>
      <c r="Q5076" s="16">
        <f>[1]!s_margin_tradingbalance(A5076,"",10000)</f>
        <v>30143.877199999999</v>
      </c>
      <c r="R5076" s="16">
        <f>[1]!s_margin_seclendingbalance(A5076,"",10000)</f>
        <v>27.15</v>
      </c>
      <c r="S5076" s="17">
        <f>[1]!s_val_ev(A5076,"",100000000)</f>
        <v>74.25974463</v>
      </c>
      <c r="T5076" s="17">
        <f>[1]!share_freesharesmv(A5076,"",100000000)</f>
        <v>37.982877466599994</v>
      </c>
      <c r="U5076" s="17">
        <f>[1]!s_dq_amount_btin(A5076,E5076,100000000)</f>
        <v>2.8609975099999998</v>
      </c>
      <c r="V5076" s="17">
        <f>[1]!s_dq_turn(A5076,E5076)</f>
        <v>4.1883274835267175</v>
      </c>
      <c r="W5076" s="2">
        <f>[1]!s_pq_amount(A5076,"20260101","",100000000)</f>
        <v>251.49012357999999</v>
      </c>
      <c r="X5076" s="2">
        <f>[1]!s_pq_avgamount(A5076,"20260101","",100000000)</f>
        <v>2.2862738507272726</v>
      </c>
      <c r="Y5076" s="17">
        <f>[1]!s_ipo_dilutedpe(A5076)</f>
        <v>47.96</v>
      </c>
      <c r="Z5076" s="12">
        <f>[1]!s_ipo_collection_total(A5076,100000000)</f>
        <v>2.99</v>
      </c>
      <c r="AA5076" s="2">
        <f>[1]!s_val_pe_ttm(A5076,E5076)</f>
        <v>29.281848907470703</v>
      </c>
      <c r="AB5076" s="5">
        <f>[1]!s_info_zjtxornot1(A5076,"")</f>
        <v>1</v>
      </c>
      <c r="AC5076" s="22" t="str">
        <f>[1]!s_info_nature1(A5076,"")</f>
        <v>公众企业</v>
      </c>
      <c r="AD5076" s="6" t="str">
        <f>[1]!s_info_city(A5076)</f>
        <v>成都市</v>
      </c>
      <c r="AE5076" s="6" t="str">
        <f>[1]!s_info_province(A5076)</f>
        <v>四川省</v>
      </c>
      <c r="AF5076">
        <v>104.065735</v>
      </c>
      <c r="AG5076">
        <v>30.659462000000001</v>
      </c>
    </row>
    <row r="5077" spans="1:33" x14ac:dyDescent="0.3">
      <c r="A5077" s="12" t="s">
        <v>543</v>
      </c>
      <c r="B5077" s="12" t="s">
        <v>544</v>
      </c>
      <c r="C5077" s="16" t="str">
        <f>[1]!s_info_mkt(A5077)</f>
        <v>北证</v>
      </c>
      <c r="D5077" s="16" t="str">
        <f>[1]!s_ipo_listeddate(A5077)</f>
        <v>2024-09-13</v>
      </c>
      <c r="E5077" s="16" t="str">
        <f>[1]!lastradeday_s("000002","")</f>
        <v>2026-06-22</v>
      </c>
      <c r="F5077" s="16" t="str">
        <f>[1]!s_info_industry_csrc2023(A5077,"",3)</f>
        <v>化学原料和化学制品制造业</v>
      </c>
      <c r="G5077" s="16" t="str">
        <f>[1]!s_info_industry_csrc2023(A5077,"",1)</f>
        <v>制造业</v>
      </c>
      <c r="H5077" s="16">
        <f>[1]!s_is(A5077,83,"FY","YTD","20251231",1,"",100000000)</f>
        <v>2.3959016050999997</v>
      </c>
      <c r="I5077" s="16">
        <f>[1]!s_is(A5077,83,"FY","YTD","20241231",1,"",100000000)</f>
        <v>2.2215261103999997</v>
      </c>
      <c r="J5077" s="16">
        <f t="shared" si="237"/>
        <v>7.8493560748022384E-2</v>
      </c>
      <c r="K5077" s="16">
        <f>[1]!s_is(A5077,61,"FY","YTD","20251231",1,"",100000000)</f>
        <v>0.19145567159999999</v>
      </c>
      <c r="L5077" s="16">
        <f>[1]!s_is(A5077,61,"FY","YTD","20241231",1,"",100000000)</f>
        <v>0.36626068340000001</v>
      </c>
      <c r="M5077" s="16">
        <f t="shared" si="238"/>
        <v>-0.47726938686752862</v>
      </c>
      <c r="N5077" s="16">
        <f>[1]!s_fa_roe(A5077,"20251231")</f>
        <v>5.1067</v>
      </c>
      <c r="O5077" s="16">
        <f>[1]!s_stmnote_rdexp(A5077,"20251231",1,10000)</f>
        <v>1377.8504050000001</v>
      </c>
      <c r="P5077" s="20">
        <f t="shared" si="239"/>
        <v>5.75086390053356E-2</v>
      </c>
      <c r="Q5077" s="16">
        <f>[1]!s_margin_tradingbalance(A5077,"",10000)</f>
        <v>676.74279999999999</v>
      </c>
      <c r="R5077" s="16">
        <f>[1]!s_margin_seclendingbalance(A5077,"",10000)</f>
        <v>0</v>
      </c>
      <c r="S5077" s="17">
        <f>[1]!s_val_ev(A5077,"",100000000)</f>
        <v>10.354069450499999</v>
      </c>
      <c r="T5077" s="17">
        <f>[1]!share_freesharesmv(A5077,"",100000000)</f>
        <v>4.1227714720000002</v>
      </c>
      <c r="U5077" s="17">
        <f>[1]!s_dq_amount_btin(A5077,E5077,100000000)</f>
        <v>9.880187E-2</v>
      </c>
      <c r="V5077" s="17">
        <f>[1]!s_dq_turn(A5077,E5077)</f>
        <v>2.2101737354945135</v>
      </c>
      <c r="W5077" s="2">
        <f>[1]!s_pq_amount(A5077,"20260101","",100000000)</f>
        <v>14.616869469999999</v>
      </c>
      <c r="X5077" s="2">
        <f>[1]!s_pq_avgamount(A5077,"20260101","",100000000)</f>
        <v>0.13288063154545454</v>
      </c>
      <c r="Y5077" s="17">
        <f>[1]!s_ipo_dilutedpe(A5077)</f>
        <v>15.37</v>
      </c>
      <c r="Z5077" s="12">
        <f>[1]!s_ipo_collection_total(A5077,100000000)</f>
        <v>1.2894375</v>
      </c>
      <c r="AA5077" s="2">
        <f>[1]!s_val_pe_ttm(A5077,E5077)</f>
        <v>47.917728424072266</v>
      </c>
      <c r="AB5077" s="5">
        <f>[1]!s_info_zjtxornot1(A5077,"")</f>
        <v>0</v>
      </c>
      <c r="AC5077" s="22" t="str">
        <f>[1]!s_info_nature1(A5077,"")</f>
        <v>民营企业</v>
      </c>
      <c r="AD5077" s="6" t="str">
        <f>[1]!s_info_city(A5077)</f>
        <v>蚌埠市</v>
      </c>
      <c r="AE5077" s="6" t="str">
        <f>[1]!s_info_province(A5077)</f>
        <v>安徽省</v>
      </c>
      <c r="AF5077">
        <v>117.36322800000001</v>
      </c>
      <c r="AG5077">
        <v>32.939667</v>
      </c>
    </row>
    <row r="5078" spans="1:33" x14ac:dyDescent="0.3">
      <c r="A5078" s="12" t="s">
        <v>10266</v>
      </c>
      <c r="B5078" s="12" t="s">
        <v>10267</v>
      </c>
      <c r="C5078" s="16" t="str">
        <f>[1]!s_info_mkt(A5078)</f>
        <v>主板</v>
      </c>
      <c r="D5078" s="16" t="str">
        <f>[1]!s_ipo_listeddate(A5078)</f>
        <v>2001-08-20</v>
      </c>
      <c r="E5078" s="16" t="str">
        <f>[1]!lastradeday_s("000002","")</f>
        <v>2026-06-22</v>
      </c>
      <c r="F5078" s="16" t="str">
        <f>[1]!s_info_industry_csrc2023(A5078,"",3)</f>
        <v>化学原料和化学制品制造业</v>
      </c>
      <c r="G5078" s="16" t="str">
        <f>[1]!s_info_industry_csrc2023(A5078,"",1)</f>
        <v>制造业</v>
      </c>
      <c r="H5078" s="16">
        <f>[1]!s_is(A5078,83,"FY","YTD","20251231",1,"",100000000)</f>
        <v>2010.8730061548999</v>
      </c>
      <c r="I5078" s="16">
        <f>[1]!s_is(A5078,83,"FY","YTD","20241231",1,"",100000000)</f>
        <v>2364.0057622239001</v>
      </c>
      <c r="J5078" s="16">
        <f t="shared" si="237"/>
        <v>-0.14937897432906266</v>
      </c>
      <c r="K5078" s="16">
        <f>[1]!s_is(A5078,61,"FY","YTD","20251231",1,"",100000000)</f>
        <v>70.74582387529999</v>
      </c>
      <c r="L5078" s="16">
        <f>[1]!s_is(A5078,61,"FY","YTD","20241231",1,"",100000000)</f>
        <v>70.435682236000005</v>
      </c>
      <c r="M5078" s="16">
        <f t="shared" si="238"/>
        <v>4.4031892565593736E-3</v>
      </c>
      <c r="N5078" s="16">
        <f>[1]!s_fa_roe(A5078,"20251231")</f>
        <v>10.8696</v>
      </c>
      <c r="O5078" s="16">
        <f>[1]!s_stmnote_rdexp(A5078,"20251231",1,10000)</f>
        <v>162600</v>
      </c>
      <c r="P5078" s="20">
        <f t="shared" si="239"/>
        <v>8.0860402174733215E-3</v>
      </c>
      <c r="Q5078" s="16">
        <f>[1]!s_margin_tradingbalance(A5078,"",10000)</f>
        <v>175464.54269999999</v>
      </c>
      <c r="R5078" s="16">
        <f>[1]!s_margin_seclendingbalance(A5078,"",10000)</f>
        <v>525.31200000000001</v>
      </c>
      <c r="S5078" s="17">
        <f>[1]!s_val_ev(A5078,"",100000000)</f>
        <v>1312.7921100889998</v>
      </c>
      <c r="T5078" s="17">
        <f>[1]!share_freesharesmv(A5078,"",100000000)</f>
        <v>328.42296619799998</v>
      </c>
      <c r="U5078" s="17">
        <f>[1]!s_dq_amount_btin(A5078,E5078,100000000)</f>
        <v>13.0111267</v>
      </c>
      <c r="V5078" s="17">
        <f>[1]!s_dq_turn(A5078,E5078)</f>
        <v>1.0285759571699868</v>
      </c>
      <c r="W5078" s="2">
        <f>[1]!s_pq_amount(A5078,"20260101","",100000000)</f>
        <v>1135.99522424</v>
      </c>
      <c r="X5078" s="2">
        <f>[1]!s_pq_avgamount(A5078,"20260101","",100000000)</f>
        <v>10.327229311272728</v>
      </c>
      <c r="Y5078" s="17">
        <f>[1]!s_ipo_dilutedpe(A5078)</f>
        <v>36.46</v>
      </c>
      <c r="Z5078" s="12">
        <f>[1]!s_ipo_collection_total(A5078,100000000)</f>
        <v>2.0636000000000001</v>
      </c>
      <c r="AA5078" s="2">
        <f>[1]!s_val_pe_ttm(A5078,E5078)</f>
        <v>14.694600105285645</v>
      </c>
      <c r="AB5078" s="5">
        <f>[1]!s_info_zjtxornot1(A5078,"")</f>
        <v>0</v>
      </c>
      <c r="AC5078" s="22" t="str">
        <f>[1]!s_info_nature1(A5078,"")</f>
        <v>民营企业</v>
      </c>
      <c r="AD5078" s="6" t="str">
        <f>[1]!s_info_city(A5078)</f>
        <v>瓦房店市</v>
      </c>
      <c r="AE5078" s="6" t="str">
        <f>[1]!s_info_province(A5078)</f>
        <v>辽宁省</v>
      </c>
      <c r="AF5078">
        <v>121.790699</v>
      </c>
      <c r="AG5078">
        <v>39.708956000000001</v>
      </c>
    </row>
    <row r="5079" spans="1:33" x14ac:dyDescent="0.3">
      <c r="A5079" s="12" t="s">
        <v>545</v>
      </c>
      <c r="B5079" s="12" t="s">
        <v>546</v>
      </c>
      <c r="C5079" s="16" t="str">
        <f>[1]!s_info_mkt(A5079)</f>
        <v>北证</v>
      </c>
      <c r="D5079" s="16" t="str">
        <f>[1]!s_ipo_listeddate(A5079)</f>
        <v>2020-07-27</v>
      </c>
      <c r="E5079" s="16" t="str">
        <f>[1]!lastradeday_s("000002","")</f>
        <v>2026-06-22</v>
      </c>
      <c r="F5079" s="16" t="str">
        <f>[1]!s_info_industry_csrc2023(A5079,"",3)</f>
        <v>软件和信息技术服务业</v>
      </c>
      <c r="G5079" s="16" t="str">
        <f>[1]!s_info_industry_csrc2023(A5079,"",1)</f>
        <v>信息传输、软件和信息技术服务业</v>
      </c>
      <c r="H5079" s="16">
        <f>[1]!s_is(A5079,83,"FY","YTD","20251231",1,"",100000000)</f>
        <v>4.7739908939999998</v>
      </c>
      <c r="I5079" s="16">
        <f>[1]!s_is(A5079,83,"FY","YTD","20241231",1,"",100000000)</f>
        <v>6.0846287217999997</v>
      </c>
      <c r="J5079" s="16">
        <f t="shared" si="237"/>
        <v>-0.21540144645214732</v>
      </c>
      <c r="K5079" s="16">
        <f>[1]!s_is(A5079,61,"FY","YTD","20251231",1,"",100000000)</f>
        <v>0.64492471880000002</v>
      </c>
      <c r="L5079" s="16">
        <f>[1]!s_is(A5079,61,"FY","YTD","20241231",1,"",100000000)</f>
        <v>0.65675393459999998</v>
      </c>
      <c r="M5079" s="16">
        <f t="shared" si="238"/>
        <v>-1.801164055028405E-2</v>
      </c>
      <c r="N5079" s="16">
        <f>[1]!s_fa_roe(A5079,"20251231")</f>
        <v>15.751099999999999</v>
      </c>
      <c r="O5079" s="16">
        <f>[1]!s_stmnote_rdexp(A5079,"20251231",1,10000)</f>
        <v>5912.2562939999998</v>
      </c>
      <c r="P5079" s="20">
        <f t="shared" si="239"/>
        <v>0.12384305762775089</v>
      </c>
      <c r="Q5079" s="16">
        <f>[1]!s_margin_tradingbalance(A5079,"",10000)</f>
        <v>12108.935299999999</v>
      </c>
      <c r="R5079" s="16">
        <f>[1]!s_margin_seclendingbalance(A5079,"",10000)</f>
        <v>0</v>
      </c>
      <c r="S5079" s="17">
        <f>[1]!s_val_ev(A5079,"",100000000)</f>
        <v>74.706736879999994</v>
      </c>
      <c r="T5079" s="17">
        <f>[1]!share_freesharesmv(A5079,"",100000000)</f>
        <v>27.558953370000001</v>
      </c>
      <c r="U5079" s="17">
        <f>[1]!s_dq_amount_btin(A5079,E5079,100000000)</f>
        <v>4.1363844800000003</v>
      </c>
      <c r="V5079" s="17">
        <f>[1]!s_dq_turn(A5079,E5079)</f>
        <v>10.400092626029128</v>
      </c>
      <c r="W5079" s="2">
        <f>[1]!s_pq_amount(A5079,"20260101","",100000000)</f>
        <v>144.93281200999999</v>
      </c>
      <c r="X5079" s="2">
        <f>[1]!s_pq_avgamount(A5079,"20260101","",100000000)</f>
        <v>1.3175710182727274</v>
      </c>
      <c r="Y5079" s="17">
        <f>[1]!s_ipo_dilutedpe(A5079)</f>
        <v>49.31</v>
      </c>
      <c r="Z5079" s="12">
        <f>[1]!s_ipo_collection_total(A5079,100000000)</f>
        <v>2.21584</v>
      </c>
      <c r="AA5079" s="2">
        <f>[1]!s_val_pe_ttm(A5079,E5079)</f>
        <v>173.77265930175781</v>
      </c>
      <c r="AB5079" s="5">
        <f>[1]!s_info_zjtxornot1(A5079,"")</f>
        <v>0</v>
      </c>
      <c r="AC5079" s="22" t="str">
        <f>[1]!s_info_nature1(A5079,"")</f>
        <v>民营企业</v>
      </c>
      <c r="AD5079" s="6" t="str">
        <f>[1]!s_info_city(A5079)</f>
        <v>上海市</v>
      </c>
      <c r="AE5079" s="6" t="str">
        <f>[1]!s_info_province(A5079)</f>
        <v>上海</v>
      </c>
      <c r="AF5079">
        <v>121.472644</v>
      </c>
      <c r="AG5079">
        <v>31.231705999999999</v>
      </c>
    </row>
    <row r="5080" spans="1:33" x14ac:dyDescent="0.3">
      <c r="A5080" s="12" t="s">
        <v>10268</v>
      </c>
      <c r="B5080" s="12" t="s">
        <v>10269</v>
      </c>
      <c r="C5080" s="16" t="str">
        <f>[1]!s_info_mkt(A5080)</f>
        <v>主板</v>
      </c>
      <c r="D5080" s="16" t="str">
        <f>[1]!s_ipo_listeddate(A5080)</f>
        <v>1997-03-18</v>
      </c>
      <c r="E5080" s="16" t="str">
        <f>[1]!lastradeday_s("000002","")</f>
        <v>2026-06-22</v>
      </c>
      <c r="F5080" s="16" t="str">
        <f>[1]!s_info_industry_csrc2023(A5080,"",3)</f>
        <v>电力、热力生产和供应业</v>
      </c>
      <c r="G5080" s="16" t="str">
        <f>[1]!s_info_industry_csrc2023(A5080,"",1)</f>
        <v>电力、热力、燃气及水生产和供应业</v>
      </c>
      <c r="H5080" s="16">
        <f>[1]!s_is(A5080,83,"FY","YTD","20251231",1,"",100000000)</f>
        <v>1702.4399413370002</v>
      </c>
      <c r="I5080" s="16">
        <f>[1]!s_is(A5080,83,"FY","YTD","20241231",1,"",100000000)</f>
        <v>1791.8200741252999</v>
      </c>
      <c r="J5080" s="16">
        <f t="shared" si="237"/>
        <v>-4.9882314680469109E-2</v>
      </c>
      <c r="K5080" s="16">
        <f>[1]!s_is(A5080,61,"FY","YTD","20251231",1,"",100000000)</f>
        <v>71.614190625299997</v>
      </c>
      <c r="L5080" s="16">
        <f>[1]!s_is(A5080,61,"FY","YTD","20241231",1,"",100000000)</f>
        <v>98.310157304699999</v>
      </c>
      <c r="M5080" s="16">
        <f t="shared" si="238"/>
        <v>-0.27154840772616406</v>
      </c>
      <c r="N5080" s="16">
        <f>[1]!s_fa_roe(A5080,"20251231")</f>
        <v>12.4002</v>
      </c>
      <c r="O5080" s="16">
        <f>[1]!s_stmnote_rdexp(A5080,"20251231",1,10000)</f>
        <v>100902.006805</v>
      </c>
      <c r="P5080" s="20">
        <f t="shared" si="239"/>
        <v>5.9269055168993078E-3</v>
      </c>
      <c r="Q5080" s="16">
        <f>[1]!s_margin_tradingbalance(A5080,"",10000)</f>
        <v>93486.744999999995</v>
      </c>
      <c r="R5080" s="16">
        <f>[1]!s_margin_seclendingbalance(A5080,"",10000)</f>
        <v>434.27879999999999</v>
      </c>
      <c r="S5080" s="17">
        <f>[1]!s_val_ev(A5080,"",100000000)</f>
        <v>848.97546830319993</v>
      </c>
      <c r="T5080" s="17">
        <f>[1]!share_freesharesmv(A5080,"",100000000)</f>
        <v>370.60539661599989</v>
      </c>
      <c r="U5080" s="17">
        <f>[1]!s_dq_amount_btin(A5080,E5080,100000000)</f>
        <v>9.1118175899999994</v>
      </c>
      <c r="V5080" s="17">
        <f>[1]!s_dq_turn(A5080,E5080)</f>
        <v>1.0898695532030986</v>
      </c>
      <c r="W5080" s="2">
        <f>[1]!s_pq_amount(A5080,"20260101","",100000000)</f>
        <v>1261.1398291999999</v>
      </c>
      <c r="X5080" s="2">
        <f>[1]!s_pq_avgamount(A5080,"20260101","",100000000)</f>
        <v>11.464907538181818</v>
      </c>
      <c r="Y5080" s="17">
        <f>[1]!s_ipo_dilutedpe(A5080)</f>
        <v>0</v>
      </c>
      <c r="Z5080" s="12">
        <f>[1]!s_ipo_collection_total(A5080,100000000)</f>
        <v>0.1792</v>
      </c>
      <c r="AA5080" s="2">
        <f>[1]!s_val_pe_ttm(A5080,E5080)</f>
        <v>12.579631805419922</v>
      </c>
      <c r="AB5080" s="5">
        <f>[1]!s_info_zjtxornot1(A5080,"")</f>
        <v>1</v>
      </c>
      <c r="AC5080" s="22" t="str">
        <f>[1]!s_info_nature1(A5080,"")</f>
        <v>中央国有企业</v>
      </c>
      <c r="AD5080" s="6" t="str">
        <f>[1]!s_info_city(A5080)</f>
        <v>大连市</v>
      </c>
      <c r="AE5080" s="6" t="str">
        <f>[1]!s_info_province(A5080)</f>
        <v>辽宁省</v>
      </c>
      <c r="AF5080">
        <v>121.618622</v>
      </c>
      <c r="AG5080">
        <v>38.914589999999997</v>
      </c>
    </row>
    <row r="5081" spans="1:33" x14ac:dyDescent="0.3">
      <c r="A5081" s="12" t="s">
        <v>10270</v>
      </c>
      <c r="B5081" s="12" t="s">
        <v>10271</v>
      </c>
      <c r="C5081" s="16" t="str">
        <f>[1]!s_info_mkt(A5081)</f>
        <v>创业板</v>
      </c>
      <c r="D5081" s="16" t="str">
        <f>[1]!s_ipo_listeddate(A5081)</f>
        <v>2011-08-19</v>
      </c>
      <c r="E5081" s="16" t="str">
        <f>[1]!lastradeday_s("000002","")</f>
        <v>2026-06-22</v>
      </c>
      <c r="F5081" s="16" t="str">
        <f>[1]!s_info_industry_csrc2023(A5081,"",3)</f>
        <v>通用设备制造业</v>
      </c>
      <c r="G5081" s="16" t="str">
        <f>[1]!s_info_industry_csrc2023(A5081,"",1)</f>
        <v>制造业</v>
      </c>
      <c r="H5081" s="16">
        <f>[1]!s_is(A5081,83,"FY","YTD","20251231",1,"",100000000)</f>
        <v>47.241539109799994</v>
      </c>
      <c r="I5081" s="16">
        <f>[1]!s_is(A5081,83,"FY","YTD","20241231",1,"",100000000)</f>
        <v>42.349693707600004</v>
      </c>
      <c r="J5081" s="16">
        <f t="shared" si="237"/>
        <v>0.11551076227316637</v>
      </c>
      <c r="K5081" s="16">
        <f>[1]!s_is(A5081,61,"FY","YTD","20251231",1,"",100000000)</f>
        <v>3.6416532456000001</v>
      </c>
      <c r="L5081" s="16">
        <f>[1]!s_is(A5081,61,"FY","YTD","20241231",1,"",100000000)</f>
        <v>3.2042020112</v>
      </c>
      <c r="M5081" s="16">
        <f t="shared" si="238"/>
        <v>0.13652423688360743</v>
      </c>
      <c r="N5081" s="16">
        <f>[1]!s_fa_roe(A5081,"20251231")</f>
        <v>5.5373999999999999</v>
      </c>
      <c r="O5081" s="16">
        <f>[1]!s_stmnote_rdexp(A5081,"20251231",1,10000)</f>
        <v>12465.607625000001</v>
      </c>
      <c r="P5081" s="20">
        <f t="shared" si="239"/>
        <v>2.6386963379891402E-2</v>
      </c>
      <c r="Q5081" s="16">
        <f>[1]!s_margin_tradingbalance(A5081,"",10000)</f>
        <v>92614.925099999993</v>
      </c>
      <c r="R5081" s="16">
        <f>[1]!s_margin_seclendingbalance(A5081,"",10000)</f>
        <v>414.63279999999997</v>
      </c>
      <c r="S5081" s="17">
        <f>[1]!s_val_ev(A5081,"",100000000)</f>
        <v>272.85217594280005</v>
      </c>
      <c r="T5081" s="17">
        <f>[1]!share_freesharesmv(A5081,"",100000000)</f>
        <v>105.9994877868</v>
      </c>
      <c r="U5081" s="17">
        <f>[1]!s_dq_amount_btin(A5081,E5081,100000000)</f>
        <v>2.9908678000000002</v>
      </c>
      <c r="V5081" s="17">
        <f>[1]!s_dq_turn(A5081,E5081)</f>
        <v>1.1337694678336492</v>
      </c>
      <c r="W5081" s="2">
        <f>[1]!s_pq_amount(A5081,"20260101","",100000000)</f>
        <v>484.70622477000001</v>
      </c>
      <c r="X5081" s="2">
        <f>[1]!s_pq_avgamount(A5081,"20260101","",100000000)</f>
        <v>4.4064202251818179</v>
      </c>
      <c r="Y5081" s="17">
        <f>[1]!s_ipo_dilutedpe(A5081)</f>
        <v>46.99</v>
      </c>
      <c r="Z5081" s="12">
        <f>[1]!s_ipo_collection_total(A5081,100000000)</f>
        <v>22.68</v>
      </c>
      <c r="AA5081" s="2">
        <f>[1]!s_val_pe_ttm(A5081,E5081)</f>
        <v>76.749725341796875</v>
      </c>
      <c r="AB5081" s="5">
        <f>[1]!s_info_zjtxornot1(A5081,"")</f>
        <v>1</v>
      </c>
      <c r="AC5081" s="22" t="str">
        <f>[1]!s_info_nature1(A5081,"")</f>
        <v>民营企业</v>
      </c>
      <c r="AD5081" s="6" t="str">
        <f>[1]!s_info_city(A5081)</f>
        <v>上海市</v>
      </c>
      <c r="AE5081" s="6" t="str">
        <f>[1]!s_info_province(A5081)</f>
        <v>上海</v>
      </c>
      <c r="AF5081">
        <v>121.472644</v>
      </c>
      <c r="AG5081">
        <v>31.231705999999999</v>
      </c>
    </row>
    <row r="5082" spans="1:33" x14ac:dyDescent="0.3">
      <c r="A5082" s="12" t="s">
        <v>10272</v>
      </c>
      <c r="B5082" s="12" t="s">
        <v>10273</v>
      </c>
      <c r="C5082" s="16" t="str">
        <f>[1]!s_info_mkt(A5082)</f>
        <v>主板</v>
      </c>
      <c r="D5082" s="16" t="str">
        <f>[1]!s_ipo_listeddate(A5082)</f>
        <v>1997-05-08</v>
      </c>
      <c r="E5082" s="16" t="str">
        <f>[1]!lastradeday_s("000002","")</f>
        <v>2026-06-22</v>
      </c>
      <c r="F5082" s="16" t="str">
        <f>[1]!s_info_industry_csrc2023(A5082,"",3)</f>
        <v>汽车制造业</v>
      </c>
      <c r="G5082" s="16" t="str">
        <f>[1]!s_info_industry_csrc2023(A5082,"",1)</f>
        <v>制造业</v>
      </c>
      <c r="H5082" s="16">
        <f>[1]!s_is(A5082,83,"FY","YTD","20251231",1,"",100000000)</f>
        <v>414.26173982339998</v>
      </c>
      <c r="I5082" s="16">
        <f>[1]!s_is(A5082,83,"FY","YTD","20241231",1,"",100000000)</f>
        <v>372.17586604069999</v>
      </c>
      <c r="J5082" s="16">
        <f t="shared" si="237"/>
        <v>0.11308060952586763</v>
      </c>
      <c r="K5082" s="16">
        <f>[1]!s_is(A5082,61,"FY","YTD","20251231",1,"",100000000)</f>
        <v>55.544819708999995</v>
      </c>
      <c r="L5082" s="16">
        <f>[1]!s_is(A5082,61,"FY","YTD","20241231",1,"",100000000)</f>
        <v>41.161944224999999</v>
      </c>
      <c r="M5082" s="16">
        <f t="shared" si="238"/>
        <v>0.3494216746755236</v>
      </c>
      <c r="N5082" s="16">
        <f>[1]!s_fa_roe(A5082,"20251231")</f>
        <v>38.272799999999997</v>
      </c>
      <c r="O5082" s="16">
        <f>[1]!s_stmnote_rdexp(A5082,"20251231",1,10000)</f>
        <v>180773.14</v>
      </c>
      <c r="P5082" s="20">
        <f t="shared" si="239"/>
        <v>4.3637421133089362E-2</v>
      </c>
      <c r="Q5082" s="16">
        <f>[1]!s_margin_tradingbalance(A5082,"",10000)</f>
        <v>24872.1666</v>
      </c>
      <c r="R5082" s="16">
        <f>[1]!s_margin_seclendingbalance(A5082,"",10000)</f>
        <v>668.44680000000005</v>
      </c>
      <c r="S5082" s="17">
        <f>[1]!s_val_ev(A5082,"",100000000)</f>
        <v>607.06213494660005</v>
      </c>
      <c r="T5082" s="17">
        <f>[1]!share_freesharesmv(A5082,"",100000000)</f>
        <v>354.1993811328</v>
      </c>
      <c r="U5082" s="17">
        <f>[1]!s_dq_amount_btin(A5082,E5082,100000000)</f>
        <v>9.6267566799999997</v>
      </c>
      <c r="V5082" s="17">
        <f>[1]!s_dq_turn(A5082,E5082)</f>
        <v>1.604811669213559</v>
      </c>
      <c r="W5082" s="2">
        <f>[1]!s_pq_amount(A5082,"20260101","",100000000)</f>
        <v>740.9162513</v>
      </c>
      <c r="X5082" s="2">
        <f>[1]!s_pq_avgamount(A5082,"20260101","",100000000)</f>
        <v>6.7356022845454548</v>
      </c>
      <c r="Y5082" s="17">
        <f>[1]!s_ipo_dilutedpe(A5082)</f>
        <v>0</v>
      </c>
      <c r="Z5082" s="12">
        <f>[1]!s_ipo_collection_total(A5082,100000000)</f>
        <v>3.4125000000000001</v>
      </c>
      <c r="AA5082" s="2">
        <f>[1]!s_val_pe_ttm(A5082,E5082)</f>
        <v>11.121035575866699</v>
      </c>
      <c r="AB5082" s="5">
        <f>[1]!s_info_zjtxornot1(A5082,"")</f>
        <v>1</v>
      </c>
      <c r="AC5082" s="22" t="str">
        <f>[1]!s_info_nature1(A5082,"")</f>
        <v>民营企业</v>
      </c>
      <c r="AD5082" s="6" t="str">
        <f>[1]!s_info_city(A5082)</f>
        <v>郑州市</v>
      </c>
      <c r="AE5082" s="6" t="str">
        <f>[1]!s_info_province(A5082)</f>
        <v>河南省</v>
      </c>
      <c r="AF5082">
        <v>113.665412</v>
      </c>
      <c r="AG5082">
        <v>34.757975000000002</v>
      </c>
    </row>
    <row r="5083" spans="1:33" x14ac:dyDescent="0.3">
      <c r="A5083" s="12" t="s">
        <v>10274</v>
      </c>
      <c r="B5083" s="12" t="s">
        <v>10275</v>
      </c>
      <c r="C5083" s="16" t="str">
        <f>[1]!s_info_mkt(A5083)</f>
        <v>主板</v>
      </c>
      <c r="D5083" s="16" t="str">
        <f>[1]!s_ipo_listeddate(A5083)</f>
        <v>2020-02-05</v>
      </c>
      <c r="E5083" s="16" t="str">
        <f>[1]!lastradeday_s("000002","")</f>
        <v>2026-06-22</v>
      </c>
      <c r="F5083" s="16" t="str">
        <f>[1]!s_info_industry_csrc2023(A5083,"",3)</f>
        <v>专用设备制造业</v>
      </c>
      <c r="G5083" s="16" t="str">
        <f>[1]!s_info_industry_csrc2023(A5083,"",1)</f>
        <v>制造业</v>
      </c>
      <c r="H5083" s="16">
        <f>[1]!s_is(A5083,83,"FY","YTD","20251231",1,"",100000000)</f>
        <v>18.358827879100001</v>
      </c>
      <c r="I5083" s="16">
        <f>[1]!s_is(A5083,83,"FY","YTD","20241231",1,"",100000000)</f>
        <v>12.3278878284</v>
      </c>
      <c r="J5083" s="16">
        <f t="shared" si="237"/>
        <v>0.48921113938159011</v>
      </c>
      <c r="K5083" s="16">
        <f>[1]!s_is(A5083,61,"FY","YTD","20251231",1,"",100000000)</f>
        <v>1.4632372946000001</v>
      </c>
      <c r="L5083" s="16">
        <f>[1]!s_is(A5083,61,"FY","YTD","20241231",1,"",100000000)</f>
        <v>0.2225422752</v>
      </c>
      <c r="M5083" s="16">
        <f t="shared" si="238"/>
        <v>5.5750981169082614</v>
      </c>
      <c r="N5083" s="16">
        <f>[1]!s_fa_roe(A5083,"20251231")</f>
        <v>7.1478999999999999</v>
      </c>
      <c r="O5083" s="16">
        <f>[1]!s_stmnote_rdexp(A5083,"20251231",1,10000)</f>
        <v>22570.630459</v>
      </c>
      <c r="P5083" s="20">
        <f t="shared" si="239"/>
        <v>0.12294156581039024</v>
      </c>
      <c r="Q5083" s="16">
        <f>[1]!s_margin_tradingbalance(A5083,"",10000)</f>
        <v>0</v>
      </c>
      <c r="R5083" s="16">
        <f>[1]!s_margin_seclendingbalance(A5083,"",10000)</f>
        <v>0</v>
      </c>
      <c r="S5083" s="17">
        <f>[1]!s_val_ev(A5083,"",100000000)</f>
        <v>313.19513153279996</v>
      </c>
      <c r="T5083" s="17">
        <f>[1]!share_freesharesmv(A5083,"",100000000)</f>
        <v>169.9976457432</v>
      </c>
      <c r="U5083" s="17">
        <f>[1]!s_dq_amount_btin(A5083,E5083,100000000)</f>
        <v>28.661070339999998</v>
      </c>
      <c r="V5083" s="17">
        <f>[1]!s_dq_turn(A5083,E5083)</f>
        <v>14.328581921060218</v>
      </c>
      <c r="W5083" s="2">
        <f>[1]!s_pq_amount(A5083,"20260101","",100000000)</f>
        <v>1093.10124086</v>
      </c>
      <c r="X5083" s="2">
        <f>[1]!s_pq_avgamount(A5083,"20260101","",100000000)</f>
        <v>9.9372840078181817</v>
      </c>
      <c r="Y5083" s="17">
        <f>[1]!s_ipo_dilutedpe(A5083)</f>
        <v>21.53</v>
      </c>
      <c r="Z5083" s="12">
        <f>[1]!s_ipo_collection_total(A5083,100000000)</f>
        <v>6.0088781999999998</v>
      </c>
      <c r="AA5083" s="2">
        <f>[1]!s_val_pe_ttm(A5083,E5083)</f>
        <v>134.48912048339844</v>
      </c>
      <c r="AB5083" s="5">
        <f>[1]!s_info_zjtxornot1(A5083,"")</f>
        <v>1</v>
      </c>
      <c r="AC5083" s="22" t="str">
        <f>[1]!s_info_nature1(A5083,"")</f>
        <v>民营企业</v>
      </c>
      <c r="AD5083" s="6" t="str">
        <f>[1]!s_info_city(A5083)</f>
        <v>珠海市</v>
      </c>
      <c r="AE5083" s="6" t="str">
        <f>[1]!s_info_province(A5083)</f>
        <v>广东省</v>
      </c>
      <c r="AF5083">
        <v>113.552724</v>
      </c>
      <c r="AG5083">
        <v>22.255898999999999</v>
      </c>
    </row>
    <row r="5084" spans="1:33" x14ac:dyDescent="0.3">
      <c r="A5084" s="12" t="s">
        <v>10276</v>
      </c>
      <c r="B5084" s="12" t="s">
        <v>10277</v>
      </c>
      <c r="C5084" s="16" t="str">
        <f>[1]!s_info_mkt(A5084)</f>
        <v>主板</v>
      </c>
      <c r="D5084" s="16" t="str">
        <f>[1]!s_ipo_listeddate(A5084)</f>
        <v>1997-04-11</v>
      </c>
      <c r="E5084" s="16" t="str">
        <f>[1]!lastradeday_s("000002","")</f>
        <v>2026-06-22</v>
      </c>
      <c r="F5084" s="16" t="str">
        <f>[1]!s_info_industry_csrc2023(A5084,"",3)</f>
        <v>废弃资源综合利用业</v>
      </c>
      <c r="G5084" s="16" t="str">
        <f>[1]!s_info_industry_csrc2023(A5084,"",1)</f>
        <v>制造业</v>
      </c>
      <c r="H5084" s="16">
        <f>[1]!s_is(A5084,83,"FY","YTD","20251231",1,"",100000000)</f>
        <v>4.7518939461</v>
      </c>
      <c r="I5084" s="16">
        <f>[1]!s_is(A5084,83,"FY","YTD","20241231",1,"",100000000)</f>
        <v>3.7785268077999996</v>
      </c>
      <c r="J5084" s="16">
        <f t="shared" si="237"/>
        <v>0.25760493118394234</v>
      </c>
      <c r="K5084" s="16">
        <f>[1]!s_is(A5084,61,"FY","YTD","20251231",1,"",100000000)</f>
        <v>-2.1106747786</v>
      </c>
      <c r="L5084" s="16">
        <f>[1]!s_is(A5084,61,"FY","YTD","20241231",1,"",100000000)</f>
        <v>-1.0989240055</v>
      </c>
      <c r="M5084" s="16">
        <f t="shared" si="238"/>
        <v>-0.92067401206661503</v>
      </c>
      <c r="N5084" s="16">
        <f>[1]!s_fa_roe(A5084,"20251231")</f>
        <v>-33.793599999999998</v>
      </c>
      <c r="O5084" s="16">
        <f>[1]!s_stmnote_rdexp(A5084,"20251231",1,10000)</f>
        <v>468.08670000000001</v>
      </c>
      <c r="P5084" s="20">
        <f t="shared" si="239"/>
        <v>9.8505291849825607E-3</v>
      </c>
      <c r="Q5084" s="16">
        <f>[1]!s_margin_tradingbalance(A5084,"",10000)</f>
        <v>0</v>
      </c>
      <c r="R5084" s="16">
        <f>[1]!s_margin_seclendingbalance(A5084,"",10000)</f>
        <v>0</v>
      </c>
      <c r="S5084" s="17">
        <f>[1]!s_val_ev(A5084,"",100000000)</f>
        <v>159.16250781969998</v>
      </c>
      <c r="T5084" s="17">
        <f>[1]!share_freesharesmv(A5084,"",100000000)</f>
        <v>119.7451667566</v>
      </c>
      <c r="U5084" s="17">
        <f>[1]!s_dq_amount_btin(A5084,E5084,100000000)</f>
        <v>4.3966026999999999</v>
      </c>
      <c r="V5084" s="17">
        <f>[1]!s_dq_turn(A5084,E5084)</f>
        <v>3.4302093516440748</v>
      </c>
      <c r="W5084" s="2">
        <f>[1]!s_pq_amount(A5084,"20260101","",100000000)</f>
        <v>491.14899933999999</v>
      </c>
      <c r="X5084" s="2">
        <f>[1]!s_pq_avgamount(A5084,"20260101","",100000000)</f>
        <v>4.8151862680392155</v>
      </c>
      <c r="Y5084" s="17">
        <f>[1]!s_ipo_dilutedpe(A5084)</f>
        <v>0</v>
      </c>
      <c r="Z5084" s="12">
        <f>[1]!s_ipo_collection_total(A5084,100000000)</f>
        <v>0.59877599999999997</v>
      </c>
      <c r="AA5084" s="2">
        <f>[1]!s_val_pe_ttm(A5084,E5084)</f>
        <v>-84.295219421386719</v>
      </c>
      <c r="AB5084" s="5">
        <f>[1]!s_info_zjtxornot1(A5084,"")</f>
        <v>0</v>
      </c>
      <c r="AC5084" s="22" t="str">
        <f>[1]!s_info_nature1(A5084,"")</f>
        <v>民营企业</v>
      </c>
      <c r="AD5084" s="6" t="str">
        <f>[1]!s_info_city(A5084)</f>
        <v>哈尔滨市</v>
      </c>
      <c r="AE5084" s="6" t="str">
        <f>[1]!s_info_province(A5084)</f>
        <v>黑龙江省</v>
      </c>
      <c r="AF5084">
        <v>126.642464</v>
      </c>
      <c r="AG5084">
        <v>45.756967000000003</v>
      </c>
    </row>
    <row r="5085" spans="1:33" x14ac:dyDescent="0.3">
      <c r="A5085" s="12" t="s">
        <v>547</v>
      </c>
      <c r="B5085" s="12" t="s">
        <v>548</v>
      </c>
      <c r="C5085" s="16" t="str">
        <f>[1]!s_info_mkt(A5085)</f>
        <v>北证</v>
      </c>
      <c r="D5085" s="16" t="str">
        <f>[1]!s_ipo_listeddate(A5085)</f>
        <v>2026-05-22</v>
      </c>
      <c r="E5085" s="16" t="str">
        <f>[1]!lastradeday_s("000002","")</f>
        <v>2026-06-22</v>
      </c>
      <c r="F5085" s="16" t="str">
        <f>[1]!s_info_industry_csrc2023(A5085,"",3)</f>
        <v>汽车制造业</v>
      </c>
      <c r="G5085" s="16" t="str">
        <f>[1]!s_info_industry_csrc2023(A5085,"",1)</f>
        <v>制造业</v>
      </c>
      <c r="H5085" s="16">
        <f>[1]!s_is(A5085,83,"FY","YTD","20251231",1,"",100000000)</f>
        <v>14.1145398315</v>
      </c>
      <c r="I5085" s="16">
        <f>[1]!s_is(A5085,83,"FY","YTD","20241231",1,"",100000000)</f>
        <v>13.0060151707</v>
      </c>
      <c r="J5085" s="16">
        <f t="shared" si="237"/>
        <v>8.5231690587082243E-2</v>
      </c>
      <c r="K5085" s="16">
        <f>[1]!s_is(A5085,61,"FY","YTD","20251231",1,"",100000000)</f>
        <v>1.3161978951</v>
      </c>
      <c r="L5085" s="16">
        <f>[1]!s_is(A5085,61,"FY","YTD","20241231",1,"",100000000)</f>
        <v>1.1637644629000001</v>
      </c>
      <c r="M5085" s="16">
        <f t="shared" si="238"/>
        <v>0.13098306148664218</v>
      </c>
      <c r="N5085" s="16">
        <f>[1]!s_fa_roe(A5085,"20251231")</f>
        <v>18.2986</v>
      </c>
      <c r="O5085" s="16">
        <f>[1]!s_stmnote_rdexp(A5085,"20251231",1,10000)</f>
        <v>4410.7643239999998</v>
      </c>
      <c r="P5085" s="20">
        <f t="shared" si="239"/>
        <v>3.124979189301174E-2</v>
      </c>
      <c r="Q5085" s="16">
        <f>[1]!s_margin_tradingbalance(A5085,"",10000)</f>
        <v>1112.4322999999999</v>
      </c>
      <c r="R5085" s="16">
        <f>[1]!s_margin_seclendingbalance(A5085,"",10000)</f>
        <v>0</v>
      </c>
      <c r="S5085" s="17">
        <f>[1]!s_val_ev(A5085,"",100000000)</f>
        <v>38.5386651102</v>
      </c>
      <c r="T5085" s="17">
        <f>[1]!share_freesharesmv(A5085,"",100000000)</f>
        <v>6.9369596266999993</v>
      </c>
      <c r="U5085" s="17">
        <f>[1]!s_dq_amount_btin(A5085,E5085,100000000)</f>
        <v>1.0788997499999999</v>
      </c>
      <c r="V5085" s="17">
        <f>[1]!s_dq_turn(A5085,E5085)</f>
        <v>15.233906628669811</v>
      </c>
      <c r="W5085" s="2">
        <f>[1]!s_pq_amount(A5085,"20260101","",100000000)</f>
        <v>61.727220160000002</v>
      </c>
      <c r="X5085" s="2">
        <f>[1]!s_pq_avgamount(A5085,"20260101","",100000000)</f>
        <v>2.9393914361904763</v>
      </c>
      <c r="Y5085" s="17">
        <f>[1]!s_ipo_dilutedpe(A5085)</f>
        <v>14.99</v>
      </c>
      <c r="Z5085" s="12">
        <f>[1]!s_ipo_collection_total(A5085,100000000)</f>
        <v>3.7459501907999999</v>
      </c>
      <c r="AA5085" s="2">
        <f>[1]!s_val_pe_ttm(A5085,E5085)</f>
        <v>28.477506637573242</v>
      </c>
      <c r="AB5085" s="5">
        <f>[1]!s_info_zjtxornot1(A5085,"")</f>
        <v>1</v>
      </c>
      <c r="AC5085" s="22" t="str">
        <f>[1]!s_info_nature1(A5085,"")</f>
        <v>民营企业</v>
      </c>
      <c r="AD5085" s="6" t="str">
        <f>[1]!s_info_city(A5085)</f>
        <v>张家港市</v>
      </c>
      <c r="AE5085" s="6" t="str">
        <f>[1]!s_info_province(A5085)</f>
        <v>江苏省</v>
      </c>
      <c r="AF5085">
        <v>120.627279</v>
      </c>
      <c r="AG5085">
        <v>31.907812</v>
      </c>
    </row>
    <row r="5086" spans="1:33" x14ac:dyDescent="0.3">
      <c r="A5086" s="12" t="s">
        <v>10278</v>
      </c>
      <c r="B5086" s="12" t="s">
        <v>10279</v>
      </c>
      <c r="C5086" s="16" t="str">
        <f>[1]!s_info_mkt(A5086)</f>
        <v>主板</v>
      </c>
      <c r="D5086" s="16" t="str">
        <f>[1]!s_ipo_listeddate(A5086)</f>
        <v>2000-05-26</v>
      </c>
      <c r="E5086" s="16" t="str">
        <f>[1]!lastradeday_s("000002","")</f>
        <v>2026-06-22</v>
      </c>
      <c r="F5086" s="16" t="str">
        <f>[1]!s_info_industry_csrc2023(A5086,"",3)</f>
        <v>石油和天然气开采业</v>
      </c>
      <c r="G5086" s="16" t="str">
        <f>[1]!s_info_industry_csrc2023(A5086,"",1)</f>
        <v>采矿业</v>
      </c>
      <c r="H5086" s="16">
        <f>[1]!s_is(A5086,83,"FY","YTD","20251231",1,"",100000000)</f>
        <v>304.40011232339998</v>
      </c>
      <c r="I5086" s="16">
        <f>[1]!s_is(A5086,83,"FY","YTD","20241231",1,"",100000000)</f>
        <v>364.41416956540002</v>
      </c>
      <c r="J5086" s="16">
        <f t="shared" si="237"/>
        <v>-0.16468639875769031</v>
      </c>
      <c r="K5086" s="16">
        <f>[1]!s_is(A5086,61,"FY","YTD","20251231",1,"",100000000)</f>
        <v>13.4526655842</v>
      </c>
      <c r="L5086" s="16">
        <f>[1]!s_is(A5086,61,"FY","YTD","20241231",1,"",100000000)</f>
        <v>29.609795121599998</v>
      </c>
      <c r="M5086" s="16">
        <f t="shared" si="238"/>
        <v>-0.54566840030627428</v>
      </c>
      <c r="N5086" s="16">
        <f>[1]!s_fa_roe(A5086,"20251231")</f>
        <v>5.2538</v>
      </c>
      <c r="O5086" s="16">
        <f>[1]!s_stmnote_rdexp(A5086,"20251231",1,10000)</f>
        <v>27607.556455000002</v>
      </c>
      <c r="P5086" s="20">
        <f t="shared" si="239"/>
        <v>9.0694961458060355E-3</v>
      </c>
      <c r="Q5086" s="16">
        <f>[1]!s_margin_tradingbalance(A5086,"",10000)</f>
        <v>179120.20850000001</v>
      </c>
      <c r="R5086" s="16">
        <f>[1]!s_margin_seclendingbalance(A5086,"",10000)</f>
        <v>969.02260000000001</v>
      </c>
      <c r="S5086" s="17">
        <f>[1]!s_val_ev(A5086,"",100000000)</f>
        <v>334.9409553136</v>
      </c>
      <c r="T5086" s="17">
        <f>[1]!share_freesharesmv(A5086,"",100000000)</f>
        <v>215.49747071239997</v>
      </c>
      <c r="U5086" s="17">
        <f>[1]!s_dq_amount_btin(A5086,E5086,100000000)</f>
        <v>6.2936444700000003</v>
      </c>
      <c r="V5086" s="17">
        <f>[1]!s_dq_turn(A5086,E5086)</f>
        <v>1.8970657035508847</v>
      </c>
      <c r="W5086" s="2">
        <f>[1]!s_pq_amount(A5086,"20260101","",100000000)</f>
        <v>1654.7885611500001</v>
      </c>
      <c r="X5086" s="2">
        <f>[1]!s_pq_avgamount(A5086,"20260101","",100000000)</f>
        <v>15.04353237409091</v>
      </c>
      <c r="Y5086" s="17">
        <f>[1]!s_ipo_dilutedpe(A5086)</f>
        <v>24.91</v>
      </c>
      <c r="Z5086" s="12">
        <f>[1]!s_ipo_collection_total(A5086,100000000)</f>
        <v>3.3</v>
      </c>
      <c r="AA5086" s="2">
        <f>[1]!s_val_pe_ttm(A5086,E5086)</f>
        <v>37.727710723876953</v>
      </c>
      <c r="AB5086" s="5">
        <f>[1]!s_info_zjtxornot1(A5086,"")</f>
        <v>0</v>
      </c>
      <c r="AC5086" s="22" t="str">
        <f>[1]!s_info_nature1(A5086,"")</f>
        <v>民营企业</v>
      </c>
      <c r="AD5086" s="6" t="str">
        <f>[1]!s_info_city(A5086)</f>
        <v>乌鲁木齐市</v>
      </c>
      <c r="AE5086" s="6" t="str">
        <f>[1]!s_info_province(A5086)</f>
        <v>新疆维吾尔自治区</v>
      </c>
      <c r="AF5086">
        <v>87.617733000000001</v>
      </c>
      <c r="AG5086">
        <v>43.792817999999997</v>
      </c>
    </row>
    <row r="5087" spans="1:33" x14ac:dyDescent="0.3">
      <c r="A5087" s="12" t="s">
        <v>10280</v>
      </c>
      <c r="B5087" s="12" t="s">
        <v>10281</v>
      </c>
      <c r="C5087" s="16" t="str">
        <f>[1]!s_info_mkt(A5087)</f>
        <v>创业板</v>
      </c>
      <c r="D5087" s="16" t="str">
        <f>[1]!s_ipo_listeddate(A5087)</f>
        <v>2021-03-24</v>
      </c>
      <c r="E5087" s="16" t="str">
        <f>[1]!lastradeday_s("000002","")</f>
        <v>2026-06-22</v>
      </c>
      <c r="F5087" s="16" t="str">
        <f>[1]!s_info_industry_csrc2023(A5087,"",3)</f>
        <v>化学原料和化学制品制造业</v>
      </c>
      <c r="G5087" s="16" t="str">
        <f>[1]!s_info_industry_csrc2023(A5087,"",1)</f>
        <v>制造业</v>
      </c>
      <c r="H5087" s="16">
        <f>[1]!s_is(A5087,83,"FY","YTD","20251231",1,"",100000000)</f>
        <v>11.378629240999999</v>
      </c>
      <c r="I5087" s="16">
        <f>[1]!s_is(A5087,83,"FY","YTD","20241231",1,"",100000000)</f>
        <v>9.2299376463999998</v>
      </c>
      <c r="J5087" s="16">
        <f t="shared" si="237"/>
        <v>0.23279589493630692</v>
      </c>
      <c r="K5087" s="16">
        <f>[1]!s_is(A5087,61,"FY","YTD","20251231",1,"",100000000)</f>
        <v>-0.37162927109999999</v>
      </c>
      <c r="L5087" s="16">
        <f>[1]!s_is(A5087,61,"FY","YTD","20241231",1,"",100000000)</f>
        <v>-0.23697042850000002</v>
      </c>
      <c r="M5087" s="16">
        <f t="shared" si="238"/>
        <v>-0.56825167364711904</v>
      </c>
      <c r="N5087" s="16">
        <f>[1]!s_fa_roe(A5087,"20251231")</f>
        <v>-4.1170999999999998</v>
      </c>
      <c r="O5087" s="16">
        <f>[1]!s_stmnote_rdexp(A5087,"20251231",1,10000)</f>
        <v>3397.6852509999999</v>
      </c>
      <c r="P5087" s="20">
        <f t="shared" si="239"/>
        <v>2.9860233416845194E-2</v>
      </c>
      <c r="Q5087" s="16">
        <f>[1]!s_margin_tradingbalance(A5087,"",10000)</f>
        <v>16334.063700000001</v>
      </c>
      <c r="R5087" s="16">
        <f>[1]!s_margin_seclendingbalance(A5087,"",10000)</f>
        <v>0</v>
      </c>
      <c r="S5087" s="17">
        <f>[1]!s_val_ev(A5087,"",100000000)</f>
        <v>38.727359999999997</v>
      </c>
      <c r="T5087" s="17">
        <f>[1]!share_freesharesmv(A5087,"",100000000)</f>
        <v>17.235898949599999</v>
      </c>
      <c r="U5087" s="17">
        <f>[1]!s_dq_amount_btin(A5087,E5087,100000000)</f>
        <v>1.2124598900000001</v>
      </c>
      <c r="V5087" s="17">
        <f>[1]!s_dq_turn(A5087,E5087)</f>
        <v>3.1332341269841271</v>
      </c>
      <c r="W5087" s="2">
        <f>[1]!s_pq_amount(A5087,"20260101","",100000000)</f>
        <v>161.19488856999999</v>
      </c>
      <c r="X5087" s="2">
        <f>[1]!s_pq_avgamount(A5087,"20260101","",100000000)</f>
        <v>1.4654080779090908</v>
      </c>
      <c r="Y5087" s="17">
        <f>[1]!s_ipo_dilutedpe(A5087)</f>
        <v>26.75</v>
      </c>
      <c r="Z5087" s="12">
        <f>[1]!s_ipo_collection_total(A5087,100000000)</f>
        <v>4.1655600000000002</v>
      </c>
      <c r="AA5087" s="2">
        <f>[1]!s_val_pe_ttm(A5087,E5087)</f>
        <v>-180.7716064453125</v>
      </c>
      <c r="AB5087" s="5">
        <f>[1]!s_info_zjtxornot1(A5087,"")</f>
        <v>0</v>
      </c>
      <c r="AC5087" s="22" t="str">
        <f>[1]!s_info_nature1(A5087,"")</f>
        <v>民营企业</v>
      </c>
      <c r="AD5087" s="6" t="str">
        <f>[1]!s_info_city(A5087)</f>
        <v>泉州市</v>
      </c>
      <c r="AE5087" s="6" t="str">
        <f>[1]!s_info_province(A5087)</f>
        <v>福建省</v>
      </c>
      <c r="AF5087">
        <v>118.589421</v>
      </c>
      <c r="AG5087">
        <v>24.908853000000001</v>
      </c>
    </row>
    <row r="5088" spans="1:33" x14ac:dyDescent="0.3">
      <c r="A5088" s="12" t="s">
        <v>10282</v>
      </c>
      <c r="B5088" s="12" t="s">
        <v>10283</v>
      </c>
      <c r="C5088" s="16" t="str">
        <f>[1]!s_info_mkt(A5088)</f>
        <v>主板</v>
      </c>
      <c r="D5088" s="16" t="str">
        <f>[1]!s_ipo_listeddate(A5088)</f>
        <v>2009-11-27</v>
      </c>
      <c r="E5088" s="16" t="str">
        <f>[1]!lastradeday_s("000002","")</f>
        <v>2026-06-22</v>
      </c>
      <c r="F5088" s="16" t="str">
        <f>[1]!s_info_industry_csrc2023(A5088,"",3)</f>
        <v>电气机械和器材制造业</v>
      </c>
      <c r="G5088" s="16" t="str">
        <f>[1]!s_info_industry_csrc2023(A5088,"",1)</f>
        <v>制造业</v>
      </c>
      <c r="H5088" s="16">
        <f>[1]!s_is(A5088,83,"FY","YTD","20251231",1,"",100000000)</f>
        <v>23.411173055500001</v>
      </c>
      <c r="I5088" s="16">
        <f>[1]!s_is(A5088,83,"FY","YTD","20241231",1,"",100000000)</f>
        <v>23.5797974756</v>
      </c>
      <c r="J5088" s="16">
        <f t="shared" si="237"/>
        <v>-7.1512242746990529E-3</v>
      </c>
      <c r="K5088" s="16">
        <f>[1]!s_is(A5088,61,"FY","YTD","20251231",1,"",100000000)</f>
        <v>-0.5696495358</v>
      </c>
      <c r="L5088" s="16">
        <f>[1]!s_is(A5088,61,"FY","YTD","20241231",1,"",100000000)</f>
        <v>-11.741260555999999</v>
      </c>
      <c r="M5088" s="16">
        <f t="shared" si="238"/>
        <v>0.95148310242473078</v>
      </c>
      <c r="N5088" s="16">
        <f>[1]!s_fa_roe(A5088,"20251231")</f>
        <v>-3.5091000000000001</v>
      </c>
      <c r="O5088" s="16">
        <f>[1]!s_stmnote_rdexp(A5088,"20251231",1,10000)</f>
        <v>2881.5636589999999</v>
      </c>
      <c r="P5088" s="20">
        <f t="shared" si="239"/>
        <v>1.2308497537345881E-2</v>
      </c>
      <c r="Q5088" s="16">
        <f>[1]!s_margin_tradingbalance(A5088,"",10000)</f>
        <v>0</v>
      </c>
      <c r="R5088" s="16">
        <f>[1]!s_margin_seclendingbalance(A5088,"",10000)</f>
        <v>0</v>
      </c>
      <c r="S5088" s="17">
        <f>[1]!s_val_ev(A5088,"",100000000)</f>
        <v>93.839160012000008</v>
      </c>
      <c r="T5088" s="17">
        <f>[1]!share_freesharesmv(A5088,"",100000000)</f>
        <v>75.071328009599995</v>
      </c>
      <c r="U5088" s="17">
        <f>[1]!s_dq_amount_btin(A5088,E5088,100000000)</f>
        <v>4.8786283199999998</v>
      </c>
      <c r="V5088" s="17">
        <f>[1]!s_dq_turn(A5088,E5088)</f>
        <v>6.6966516955143263</v>
      </c>
      <c r="W5088" s="2">
        <f>[1]!s_pq_amount(A5088,"20260101","",100000000)</f>
        <v>1265.73240397</v>
      </c>
      <c r="X5088" s="2">
        <f>[1]!s_pq_avgamount(A5088,"20260101","",100000000)</f>
        <v>11.50665821790909</v>
      </c>
      <c r="Y5088" s="17">
        <f>[1]!s_ipo_dilutedpe(A5088)</f>
        <v>41.07</v>
      </c>
      <c r="Z5088" s="12">
        <f>[1]!s_ipo_collection_total(A5088,100000000)</f>
        <v>15.41</v>
      </c>
      <c r="AA5088" s="2">
        <f>[1]!s_val_pe_ttm(A5088,E5088)</f>
        <v>263.16421508789063</v>
      </c>
      <c r="AB5088" s="5">
        <f>[1]!s_info_zjtxornot1(A5088,"")</f>
        <v>1</v>
      </c>
      <c r="AC5088" s="22" t="str">
        <f>[1]!s_info_nature1(A5088,"")</f>
        <v>地方国有企业</v>
      </c>
      <c r="AD5088" s="6" t="str">
        <f>[1]!s_info_city(A5088)</f>
        <v>常熟市</v>
      </c>
      <c r="AE5088" s="6" t="str">
        <f>[1]!s_info_province(A5088)</f>
        <v>江苏省</v>
      </c>
      <c r="AF5088">
        <v>120.831486</v>
      </c>
      <c r="AG5088">
        <v>31.669446000000001</v>
      </c>
    </row>
    <row r="5089" spans="1:33" x14ac:dyDescent="0.3">
      <c r="A5089" s="12" t="s">
        <v>10284</v>
      </c>
      <c r="B5089" s="12" t="s">
        <v>10285</v>
      </c>
      <c r="C5089" s="16" t="str">
        <f>[1]!s_info_mkt(A5089)</f>
        <v>创业板</v>
      </c>
      <c r="D5089" s="16" t="str">
        <f>[1]!s_ipo_listeddate(A5089)</f>
        <v>2016-12-28</v>
      </c>
      <c r="E5089" s="16" t="str">
        <f>[1]!lastradeday_s("000002","")</f>
        <v>2026-06-22</v>
      </c>
      <c r="F5089" s="16" t="str">
        <f>[1]!s_info_industry_csrc2023(A5089,"",3)</f>
        <v>计算机、通信和其他电子设备制造业</v>
      </c>
      <c r="G5089" s="16" t="str">
        <f>[1]!s_info_industry_csrc2023(A5089,"",1)</f>
        <v>制造业</v>
      </c>
      <c r="H5089" s="16">
        <f>[1]!s_is(A5089,83,"FY","YTD","20251231",1,"",100000000)</f>
        <v>23.105466990700002</v>
      </c>
      <c r="I5089" s="16">
        <f>[1]!s_is(A5089,83,"FY","YTD","20241231",1,"",100000000)</f>
        <v>26.682416810700001</v>
      </c>
      <c r="J5089" s="16">
        <f t="shared" si="237"/>
        <v>-0.13405644044079223</v>
      </c>
      <c r="K5089" s="16">
        <f>[1]!s_is(A5089,61,"FY","YTD","20251231",1,"",100000000)</f>
        <v>-4.9697788332000004</v>
      </c>
      <c r="L5089" s="16">
        <f>[1]!s_is(A5089,61,"FY","YTD","20241231",1,"",100000000)</f>
        <v>9.071833189999999E-2</v>
      </c>
      <c r="M5089" s="16">
        <f t="shared" si="238"/>
        <v>-55.782520016772935</v>
      </c>
      <c r="N5089" s="16">
        <f>[1]!s_fa_roe(A5089,"20251231")</f>
        <v>-41.968200000000003</v>
      </c>
      <c r="O5089" s="16">
        <f>[1]!s_stmnote_rdexp(A5089,"20251231",1,10000)</f>
        <v>16499.910879999999</v>
      </c>
      <c r="P5089" s="20">
        <f t="shared" si="239"/>
        <v>7.1411284985675672E-2</v>
      </c>
      <c r="Q5089" s="16">
        <f>[1]!s_margin_tradingbalance(A5089,"",10000)</f>
        <v>0</v>
      </c>
      <c r="R5089" s="16">
        <f>[1]!s_margin_seclendingbalance(A5089,"",10000)</f>
        <v>0</v>
      </c>
      <c r="S5089" s="17">
        <f>[1]!s_val_ev(A5089,"",100000000)</f>
        <v>42.063791159200001</v>
      </c>
      <c r="T5089" s="17">
        <f>[1]!share_freesharesmv(A5089,"",100000000)</f>
        <v>28.248072453400003</v>
      </c>
      <c r="U5089" s="17">
        <f>[1]!s_dq_amount_btin(A5089,E5089,100000000)</f>
        <v>2.0325363300000001</v>
      </c>
      <c r="V5089" s="17">
        <f>[1]!s_dq_turn(A5089,E5089)</f>
        <v>6.6385606718373067</v>
      </c>
      <c r="W5089" s="2">
        <f>[1]!s_pq_amount(A5089,"20260101","",100000000)</f>
        <v>255.05832960999999</v>
      </c>
      <c r="X5089" s="2">
        <f>[1]!s_pq_avgamount(A5089,"20260101","",100000000)</f>
        <v>2.3187120873636364</v>
      </c>
      <c r="Y5089" s="17">
        <f>[1]!s_ipo_dilutedpe(A5089)</f>
        <v>22.98</v>
      </c>
      <c r="Z5089" s="12">
        <f>[1]!s_ipo_collection_total(A5089,100000000)</f>
        <v>4.9005000000000001</v>
      </c>
      <c r="AA5089" s="2">
        <f>[1]!s_val_pe_ttm(A5089,E5089)</f>
        <v>-8.5605344772338867</v>
      </c>
      <c r="AB5089" s="5">
        <f>[1]!s_info_zjtxornot1(A5089,"")</f>
        <v>1</v>
      </c>
      <c r="AC5089" s="22" t="str">
        <f>[1]!s_info_nature1(A5089,"")</f>
        <v>外资企业</v>
      </c>
      <c r="AD5089" s="6" t="str">
        <f>[1]!s_info_city(A5089)</f>
        <v>杭州市</v>
      </c>
      <c r="AE5089" s="6" t="str">
        <f>[1]!s_info_province(A5089)</f>
        <v>浙江省</v>
      </c>
      <c r="AF5089">
        <v>120.153576</v>
      </c>
      <c r="AG5089">
        <v>30.287458999999998</v>
      </c>
    </row>
    <row r="5090" spans="1:33" x14ac:dyDescent="0.3">
      <c r="A5090" s="12" t="s">
        <v>10286</v>
      </c>
      <c r="B5090" s="12" t="s">
        <v>10287</v>
      </c>
      <c r="C5090" s="16" t="str">
        <f>[1]!s_info_mkt(A5090)</f>
        <v>主板</v>
      </c>
      <c r="D5090" s="16" t="str">
        <f>[1]!s_ipo_listeddate(A5090)</f>
        <v>2020-07-31</v>
      </c>
      <c r="E5090" s="16" t="str">
        <f>[1]!lastradeday_s("000002","")</f>
        <v>2026-06-22</v>
      </c>
      <c r="F5090" s="16" t="str">
        <f>[1]!s_info_industry_csrc2023(A5090,"",3)</f>
        <v>资本市场服务</v>
      </c>
      <c r="G5090" s="16" t="str">
        <f>[1]!s_info_industry_csrc2023(A5090,"",1)</f>
        <v>金融业</v>
      </c>
      <c r="H5090" s="16">
        <f>[1]!s_is(A5090,83,"FY","YTD","20251231",1,"",100000000)</f>
        <v>76.733962839300005</v>
      </c>
      <c r="I5090" s="16">
        <f>[1]!s_is(A5090,83,"FY","YTD","20241231",1,"",100000000)</f>
        <v>26.831344756300002</v>
      </c>
      <c r="J5090" s="16">
        <f t="shared" si="237"/>
        <v>1.8598627290673853</v>
      </c>
      <c r="K5090" s="16">
        <f>[1]!s_is(A5090,61,"FY","YTD","20251231",1,"",100000000)</f>
        <v>20.089165744000002</v>
      </c>
      <c r="L5090" s="16">
        <f>[1]!s_is(A5090,61,"FY","YTD","20241231",1,"",100000000)</f>
        <v>3.9741930824999998</v>
      </c>
      <c r="M5090" s="16">
        <f t="shared" si="238"/>
        <v>4.0549043106286975</v>
      </c>
      <c r="N5090" s="16">
        <f>[1]!s_fa_roe(A5090,"20251231")</f>
        <v>5.6529999999999996</v>
      </c>
      <c r="O5090" s="16">
        <f>[1]!s_stmnote_rdexp(A5090,"20251231",1,10000)</f>
        <v>6888.991465000001</v>
      </c>
      <c r="P5090" s="20">
        <f t="shared" si="239"/>
        <v>8.9777605770566832E-3</v>
      </c>
      <c r="Q5090" s="16">
        <f>[1]!s_margin_tradingbalance(A5090,"",10000)</f>
        <v>94134.949699999997</v>
      </c>
      <c r="R5090" s="16">
        <f>[1]!s_margin_seclendingbalance(A5090,"",10000)</f>
        <v>154.88130000000001</v>
      </c>
      <c r="S5090" s="17">
        <f>[1]!s_val_ev(A5090,"",100000000)</f>
        <v>513.73987891743991</v>
      </c>
      <c r="T5090" s="17">
        <f>[1]!share_freesharesmv(A5090,"",100000000)</f>
        <v>267.95106982559992</v>
      </c>
      <c r="U5090" s="17">
        <f>[1]!s_dq_amount_btin(A5090,E5090,100000000)</f>
        <v>7.4679690499999998</v>
      </c>
      <c r="V5090" s="17">
        <f>[1]!s_dq_turn(A5090,E5090)</f>
        <v>1.8233061269902975</v>
      </c>
      <c r="W5090" s="2">
        <f>[1]!s_pq_amount(A5090,"20260101","",100000000)</f>
        <v>350.20605893999999</v>
      </c>
      <c r="X5090" s="2">
        <f>[1]!s_pq_avgamount(A5090,"20260101","",100000000)</f>
        <v>3.183691444909091</v>
      </c>
      <c r="Y5090" s="17">
        <f>[1]!s_ipo_dilutedpe(A5090)</f>
        <v>19.600000000000001</v>
      </c>
      <c r="Z5090" s="12">
        <f>[1]!s_ipo_collection_total(A5090,100000000)</f>
        <v>20.2180575</v>
      </c>
      <c r="AA5090" s="2">
        <f>[1]!s_val_pe_ttm(A5090,E5090)</f>
        <v>25.394948959350586</v>
      </c>
      <c r="AB5090" s="5">
        <f>[1]!s_info_zjtxornot1(A5090,"")</f>
        <v>0</v>
      </c>
      <c r="AC5090" s="22" t="str">
        <f>[1]!s_info_nature1(A5090,"")</f>
        <v>地方国有企业</v>
      </c>
      <c r="AD5090" s="6" t="str">
        <f>[1]!s_info_city(A5090)</f>
        <v>无锡市</v>
      </c>
      <c r="AE5090" s="6" t="str">
        <f>[1]!s_info_province(A5090)</f>
        <v>江苏省</v>
      </c>
      <c r="AF5090">
        <v>120.301663</v>
      </c>
      <c r="AG5090">
        <v>31.574729000000001</v>
      </c>
    </row>
    <row r="5091" spans="1:33" x14ac:dyDescent="0.3">
      <c r="A5091" s="12" t="s">
        <v>10288</v>
      </c>
      <c r="B5091" s="12" t="s">
        <v>10289</v>
      </c>
      <c r="C5091" s="16" t="str">
        <f>[1]!s_info_mkt(A5091)</f>
        <v>科创板</v>
      </c>
      <c r="D5091" s="16" t="str">
        <f>[1]!s_ipo_listeddate(A5091)</f>
        <v>2019-11-20</v>
      </c>
      <c r="E5091" s="16" t="str">
        <f>[1]!lastradeday_s("000002","")</f>
        <v>2026-06-22</v>
      </c>
      <c r="F5091" s="16" t="str">
        <f>[1]!s_info_industry_csrc2023(A5091,"",3)</f>
        <v>计算机、通信和其他电子设备制造业</v>
      </c>
      <c r="G5091" s="16" t="str">
        <f>[1]!s_info_industry_csrc2023(A5091,"",1)</f>
        <v>制造业</v>
      </c>
      <c r="H5091" s="16">
        <f>[1]!s_is(A5091,83,"FY","YTD","20251231",1,"",100000000)</f>
        <v>12.396701328099999</v>
      </c>
      <c r="I5091" s="16">
        <f>[1]!s_is(A5091,83,"FY","YTD","20241231",1,"",100000000)</f>
        <v>11.122496050100001</v>
      </c>
      <c r="J5091" s="16">
        <f t="shared" si="237"/>
        <v>0.11456109062754338</v>
      </c>
      <c r="K5091" s="16">
        <f>[1]!s_is(A5091,61,"FY","YTD","20251231",1,"",100000000)</f>
        <v>1.8730559241999998</v>
      </c>
      <c r="L5091" s="16">
        <f>[1]!s_is(A5091,61,"FY","YTD","20241231",1,"",100000000)</f>
        <v>1.7201258069999998</v>
      </c>
      <c r="M5091" s="16">
        <f t="shared" si="238"/>
        <v>8.890635590586192E-2</v>
      </c>
      <c r="N5091" s="16">
        <f>[1]!s_fa_roe(A5091,"20251231")</f>
        <v>8.7898999999999994</v>
      </c>
      <c r="O5091" s="16">
        <f>[1]!s_stmnote_rdexp(A5091,"20251231",1,10000)</f>
        <v>6419.3025829999997</v>
      </c>
      <c r="P5091" s="20">
        <f t="shared" si="239"/>
        <v>5.1782344456820638E-2</v>
      </c>
      <c r="Q5091" s="16">
        <f>[1]!s_margin_tradingbalance(A5091,"",10000)</f>
        <v>42487.718099999998</v>
      </c>
      <c r="R5091" s="16">
        <f>[1]!s_margin_seclendingbalance(A5091,"",10000)</f>
        <v>38.867400000000004</v>
      </c>
      <c r="S5091" s="17">
        <f>[1]!s_val_ev(A5091,"",100000000)</f>
        <v>125.92</v>
      </c>
      <c r="T5091" s="17">
        <f>[1]!share_freesharesmv(A5091,"",100000000)</f>
        <v>50.357320799999997</v>
      </c>
      <c r="U5091" s="17">
        <f>[1]!s_dq_amount_btin(A5091,E5091,100000000)</f>
        <v>7.4444040999999999</v>
      </c>
      <c r="V5091" s="17">
        <f>[1]!s_dq_turn(A5091,E5091)</f>
        <v>6.013296060991105</v>
      </c>
      <c r="W5091" s="2">
        <f>[1]!s_pq_amount(A5091,"20260101","",100000000)</f>
        <v>243.73576613</v>
      </c>
      <c r="X5091" s="2">
        <f>[1]!s_pq_avgamount(A5091,"20260101","",100000000)</f>
        <v>2.215779692090909</v>
      </c>
      <c r="Y5091" s="17">
        <f>[1]!s_ipo_dilutedpe(A5091)</f>
        <v>42.01</v>
      </c>
      <c r="Z5091" s="12">
        <f>[1]!s_ipo_collection_total(A5091,100000000)</f>
        <v>5.8650399999999996</v>
      </c>
      <c r="AA5091" s="2">
        <f>[1]!s_val_pe_ttm(A5091,E5091)</f>
        <v>65.838081359863281</v>
      </c>
      <c r="AB5091" s="5">
        <f>[1]!s_info_zjtxornot1(A5091,"")</f>
        <v>1</v>
      </c>
      <c r="AC5091" s="22" t="str">
        <f>[1]!s_info_nature1(A5091,"")</f>
        <v>外资企业</v>
      </c>
      <c r="AD5091" s="6" t="str">
        <f>[1]!s_info_city(A5091)</f>
        <v>深圳市</v>
      </c>
      <c r="AE5091" s="6" t="str">
        <f>[1]!s_info_province(A5091)</f>
        <v>广东省</v>
      </c>
      <c r="AF5091">
        <v>114.085947</v>
      </c>
      <c r="AG5091">
        <v>22.547000000000001</v>
      </c>
    </row>
    <row r="5092" spans="1:33" x14ac:dyDescent="0.3">
      <c r="A5092" s="12" t="s">
        <v>549</v>
      </c>
      <c r="B5092" s="12" t="s">
        <v>550</v>
      </c>
      <c r="C5092" s="16" t="str">
        <f>[1]!s_info_mkt(A5092)</f>
        <v>北证</v>
      </c>
      <c r="D5092" s="16" t="str">
        <f>[1]!s_ipo_listeddate(A5092)</f>
        <v>2020-12-25</v>
      </c>
      <c r="E5092" s="16" t="str">
        <f>[1]!lastradeday_s("000002","")</f>
        <v>2026-06-22</v>
      </c>
      <c r="F5092" s="16" t="str">
        <f>[1]!s_info_industry_csrc2023(A5092,"",3)</f>
        <v>专用设备制造业</v>
      </c>
      <c r="G5092" s="16" t="str">
        <f>[1]!s_info_industry_csrc2023(A5092,"",1)</f>
        <v>制造业</v>
      </c>
      <c r="H5092" s="16">
        <f>[1]!s_is(A5092,83,"FY","YTD","20251231",1,"",100000000)</f>
        <v>4.2209894637999996</v>
      </c>
      <c r="I5092" s="16">
        <f>[1]!s_is(A5092,83,"FY","YTD","20241231",1,"",100000000)</f>
        <v>5.4459844213000004</v>
      </c>
      <c r="J5092" s="16">
        <f t="shared" si="237"/>
        <v>-0.22493545018396965</v>
      </c>
      <c r="K5092" s="16">
        <f>[1]!s_is(A5092,61,"FY","YTD","20251231",1,"",100000000)</f>
        <v>0.17357995579999999</v>
      </c>
      <c r="L5092" s="16">
        <f>[1]!s_is(A5092,61,"FY","YTD","20241231",1,"",100000000)</f>
        <v>0.19040924789999999</v>
      </c>
      <c r="M5092" s="16">
        <f t="shared" si="238"/>
        <v>-8.838484624884653E-2</v>
      </c>
      <c r="N5092" s="16">
        <f>[1]!s_fa_roe(A5092,"20251231")</f>
        <v>3.7183000000000002</v>
      </c>
      <c r="O5092" s="16">
        <f>[1]!s_stmnote_rdexp(A5092,"20251231",1,10000)</f>
        <v>2447.416221</v>
      </c>
      <c r="P5092" s="20">
        <f t="shared" si="239"/>
        <v>5.7982049990636129E-2</v>
      </c>
      <c r="Q5092" s="16">
        <f>[1]!s_margin_tradingbalance(A5092,"",10000)</f>
        <v>1103.2347</v>
      </c>
      <c r="R5092" s="16">
        <f>[1]!s_margin_seclendingbalance(A5092,"",10000)</f>
        <v>0</v>
      </c>
      <c r="S5092" s="17">
        <f>[1]!s_val_ev(A5092,"",100000000)</f>
        <v>9.0560549855999994</v>
      </c>
      <c r="T5092" s="17">
        <f>[1]!share_freesharesmv(A5092,"",100000000)</f>
        <v>3.0056087991999996</v>
      </c>
      <c r="U5092" s="17">
        <f>[1]!s_dq_amount_btin(A5092,E5092,100000000)</f>
        <v>0.14579491</v>
      </c>
      <c r="V5092" s="17">
        <f>[1]!s_dq_turn(A5092,E5092)</f>
        <v>3.0018957581955701</v>
      </c>
      <c r="W5092" s="2">
        <f>[1]!s_pq_amount(A5092,"20260101","",100000000)</f>
        <v>15.763279580000001</v>
      </c>
      <c r="X5092" s="2">
        <f>[1]!s_pq_avgamount(A5092,"20260101","",100000000)</f>
        <v>0.14330254163636363</v>
      </c>
      <c r="Y5092" s="17">
        <f>[1]!s_ipo_dilutedpe(A5092)</f>
        <v>12.2</v>
      </c>
      <c r="Z5092" s="12">
        <f>[1]!s_ipo_collection_total(A5092,100000000)</f>
        <v>0.64852984200000008</v>
      </c>
      <c r="AA5092" s="2">
        <f>[1]!s_val_pe_ttm(A5092,E5092)</f>
        <v>178.86405944824219</v>
      </c>
      <c r="AB5092" s="5">
        <f>[1]!s_info_zjtxornot1(A5092,"")</f>
        <v>1</v>
      </c>
      <c r="AC5092" s="22" t="str">
        <f>[1]!s_info_nature1(A5092,"")</f>
        <v>民营企业</v>
      </c>
      <c r="AD5092" s="6" t="str">
        <f>[1]!s_info_city(A5092)</f>
        <v>明光市</v>
      </c>
      <c r="AE5092" s="6" t="str">
        <f>[1]!s_info_province(A5092)</f>
        <v>安徽省</v>
      </c>
      <c r="AF5092">
        <v>118.140727</v>
      </c>
      <c r="AG5092">
        <v>32.811836</v>
      </c>
    </row>
    <row r="5093" spans="1:33" x14ac:dyDescent="0.3">
      <c r="A5093" s="12" t="s">
        <v>10290</v>
      </c>
      <c r="B5093" s="12" t="s">
        <v>10291</v>
      </c>
      <c r="C5093" s="16" t="str">
        <f>[1]!s_info_mkt(A5093)</f>
        <v>主板</v>
      </c>
      <c r="D5093" s="16" t="str">
        <f>[1]!s_ipo_listeddate(A5093)</f>
        <v>2020-08-04</v>
      </c>
      <c r="E5093" s="16" t="str">
        <f>[1]!lastradeday_s("000002","")</f>
        <v>2026-06-22</v>
      </c>
      <c r="F5093" s="16" t="str">
        <f>[1]!s_info_industry_csrc2023(A5093,"",3)</f>
        <v>化学原料和化学制品制造业</v>
      </c>
      <c r="G5093" s="16" t="str">
        <f>[1]!s_info_industry_csrc2023(A5093,"",1)</f>
        <v>制造业</v>
      </c>
      <c r="H5093" s="16">
        <f>[1]!s_is(A5093,83,"FY","YTD","20251231",1,"",100000000)</f>
        <v>11.0413297182</v>
      </c>
      <c r="I5093" s="16">
        <f>[1]!s_is(A5093,83,"FY","YTD","20241231",1,"",100000000)</f>
        <v>11.5965349038</v>
      </c>
      <c r="J5093" s="16">
        <f t="shared" si="237"/>
        <v>-4.7876817532629401E-2</v>
      </c>
      <c r="K5093" s="16">
        <f>[1]!s_is(A5093,61,"FY","YTD","20251231",1,"",100000000)</f>
        <v>-0.94528080780000001</v>
      </c>
      <c r="L5093" s="16">
        <f>[1]!s_is(A5093,61,"FY","YTD","20241231",1,"",100000000)</f>
        <v>0.41360061840000001</v>
      </c>
      <c r="M5093" s="16">
        <f t="shared" si="238"/>
        <v>-3.2854917660829104</v>
      </c>
      <c r="N5093" s="16">
        <f>[1]!s_fa_roe(A5093,"20251231")</f>
        <v>-4.4146999999999998</v>
      </c>
      <c r="O5093" s="16">
        <f>[1]!s_stmnote_rdexp(A5093,"20251231",1,10000)</f>
        <v>4919.6636360000002</v>
      </c>
      <c r="P5093" s="20">
        <f t="shared" si="239"/>
        <v>4.4556803949896195E-2</v>
      </c>
      <c r="Q5093" s="16">
        <f>[1]!s_margin_tradingbalance(A5093,"",10000)</f>
        <v>9861.1232999999993</v>
      </c>
      <c r="R5093" s="16">
        <f>[1]!s_margin_seclendingbalance(A5093,"",10000)</f>
        <v>18.658799999999999</v>
      </c>
      <c r="S5093" s="17">
        <f>[1]!s_val_ev(A5093,"",100000000)</f>
        <v>43.646304854400007</v>
      </c>
      <c r="T5093" s="17">
        <f>[1]!share_freesharesmv(A5093,"",100000000)</f>
        <v>15.4547331444</v>
      </c>
      <c r="U5093" s="17">
        <f>[1]!s_dq_amount_btin(A5093,E5093,100000000)</f>
        <v>1.4522501699999999</v>
      </c>
      <c r="V5093" s="17">
        <f>[1]!s_dq_turn(A5093,E5093)</f>
        <v>3.5141671423445713</v>
      </c>
      <c r="W5093" s="2">
        <f>[1]!s_pq_amount(A5093,"20260101","",100000000)</f>
        <v>132.27590436</v>
      </c>
      <c r="X5093" s="2">
        <f>[1]!s_pq_avgamount(A5093,"20260101","",100000000)</f>
        <v>1.2025082214545455</v>
      </c>
      <c r="Y5093" s="17">
        <f>[1]!s_ipo_dilutedpe(A5093)</f>
        <v>22.99</v>
      </c>
      <c r="Z5093" s="12">
        <f>[1]!s_ipo_collection_total(A5093,100000000)</f>
        <v>6.0536000000000003</v>
      </c>
      <c r="AA5093" s="2">
        <f>[1]!s_val_pe_ttm(A5093,E5093)</f>
        <v>-39.987316131591797</v>
      </c>
      <c r="AB5093" s="5">
        <f>[1]!s_info_zjtxornot1(A5093,"")</f>
        <v>1</v>
      </c>
      <c r="AC5093" s="22" t="str">
        <f>[1]!s_info_nature1(A5093,"")</f>
        <v>民营企业</v>
      </c>
      <c r="AD5093" s="6" t="str">
        <f>[1]!s_info_city(A5093)</f>
        <v>九江市</v>
      </c>
      <c r="AE5093" s="6" t="str">
        <f>[1]!s_info_province(A5093)</f>
        <v>江西省</v>
      </c>
      <c r="AF5093">
        <v>115.992811</v>
      </c>
      <c r="AG5093">
        <v>29.712033999999999</v>
      </c>
    </row>
    <row r="5094" spans="1:33" x14ac:dyDescent="0.3">
      <c r="A5094" s="12" t="s">
        <v>10292</v>
      </c>
      <c r="B5094" s="12" t="s">
        <v>10293</v>
      </c>
      <c r="C5094" s="16" t="str">
        <f>[1]!s_info_mkt(A5094)</f>
        <v>创业板</v>
      </c>
      <c r="D5094" s="16" t="str">
        <f>[1]!s_ipo_listeddate(A5094)</f>
        <v>2019-11-29</v>
      </c>
      <c r="E5094" s="16" t="str">
        <f>[1]!lastradeday_s("000002","")</f>
        <v>2026-06-22</v>
      </c>
      <c r="F5094" s="16" t="str">
        <f>[1]!s_info_industry_csrc2023(A5094,"",3)</f>
        <v>电气机械和器材制造业</v>
      </c>
      <c r="G5094" s="16" t="str">
        <f>[1]!s_info_industry_csrc2023(A5094,"",1)</f>
        <v>制造业</v>
      </c>
      <c r="H5094" s="16">
        <f>[1]!s_is(A5094,83,"FY","YTD","20251231",1,"",100000000)</f>
        <v>3.0119638558999999</v>
      </c>
      <c r="I5094" s="16">
        <f>[1]!s_is(A5094,83,"FY","YTD","20241231",1,"",100000000)</f>
        <v>4.3140217457999999</v>
      </c>
      <c r="J5094" s="16">
        <f t="shared" si="237"/>
        <v>-0.3018199644375098</v>
      </c>
      <c r="K5094" s="16">
        <f>[1]!s_is(A5094,61,"FY","YTD","20251231",1,"",100000000)</f>
        <v>-0.61193933359999997</v>
      </c>
      <c r="L5094" s="16">
        <f>[1]!s_is(A5094,61,"FY","YTD","20241231",1,"",100000000)</f>
        <v>-0.19372213620000001</v>
      </c>
      <c r="M5094" s="16">
        <f t="shared" si="238"/>
        <v>-2.1588508448421702</v>
      </c>
      <c r="N5094" s="16">
        <f>[1]!s_fa_roe(A5094,"20251231")</f>
        <v>-6.2237999999999998</v>
      </c>
      <c r="O5094" s="16">
        <f>[1]!s_stmnote_rdexp(A5094,"20251231",1,10000)</f>
        <v>1284.5303269999999</v>
      </c>
      <c r="P5094" s="20">
        <f t="shared" si="239"/>
        <v>4.2647600982455069E-2</v>
      </c>
      <c r="Q5094" s="16">
        <f>[1]!s_margin_tradingbalance(A5094,"",10000)</f>
        <v>0</v>
      </c>
      <c r="R5094" s="16">
        <f>[1]!s_margin_seclendingbalance(A5094,"",10000)</f>
        <v>0</v>
      </c>
      <c r="S5094" s="17">
        <f>[1]!s_val_ev(A5094,"",100000000)</f>
        <v>37.904000000000003</v>
      </c>
      <c r="T5094" s="17">
        <f>[1]!share_freesharesmv(A5094,"",100000000)</f>
        <v>24.921746625300003</v>
      </c>
      <c r="U5094" s="17">
        <f>[1]!s_dq_amount_btin(A5094,E5094,100000000)</f>
        <v>1.0555246700000001</v>
      </c>
      <c r="V5094" s="17">
        <f>[1]!s_dq_turn(A5094,E5094)</f>
        <v>3.8762122435791992</v>
      </c>
      <c r="W5094" s="2">
        <f>[1]!s_pq_amount(A5094,"20260101","",100000000)</f>
        <v>99.964910059999994</v>
      </c>
      <c r="X5094" s="2">
        <f>[1]!s_pq_avgamount(A5094,"20260101","",100000000)</f>
        <v>0.90877190963636367</v>
      </c>
      <c r="Y5094" s="17">
        <f>[1]!s_ipo_dilutedpe(A5094)</f>
        <v>20.61</v>
      </c>
      <c r="Z5094" s="12">
        <f>[1]!s_ipo_collection_total(A5094,100000000)</f>
        <v>4.4160000000000004</v>
      </c>
      <c r="AA5094" s="2">
        <f>[1]!s_val_pe_ttm(A5094,E5094)</f>
        <v>-57.279430389404297</v>
      </c>
      <c r="AB5094" s="5">
        <f>[1]!s_info_zjtxornot1(A5094,"")</f>
        <v>0</v>
      </c>
      <c r="AC5094" s="22" t="str">
        <f>[1]!s_info_nature1(A5094,"")</f>
        <v>地方国有企业</v>
      </c>
      <c r="AD5094" s="6" t="str">
        <f>[1]!s_info_city(A5094)</f>
        <v>十堰市</v>
      </c>
      <c r="AE5094" s="6" t="str">
        <f>[1]!s_info_province(A5094)</f>
        <v>湖北省</v>
      </c>
      <c r="AF5094">
        <v>110.787916</v>
      </c>
      <c r="AG5094">
        <v>32.646906999999999</v>
      </c>
    </row>
    <row r="5095" spans="1:33" x14ac:dyDescent="0.3">
      <c r="A5095" s="12" t="s">
        <v>10294</v>
      </c>
      <c r="B5095" s="12" t="s">
        <v>10295</v>
      </c>
      <c r="C5095" s="16" t="str">
        <f>[1]!s_info_mkt(A5095)</f>
        <v>创业板</v>
      </c>
      <c r="D5095" s="16" t="str">
        <f>[1]!s_ipo_listeddate(A5095)</f>
        <v>2022-09-26</v>
      </c>
      <c r="E5095" s="16" t="str">
        <f>[1]!lastradeday_s("000002","")</f>
        <v>2026-06-22</v>
      </c>
      <c r="F5095" s="16" t="str">
        <f>[1]!s_info_industry_csrc2023(A5095,"",3)</f>
        <v>计算机、通信和其他电子设备制造业</v>
      </c>
      <c r="G5095" s="16" t="str">
        <f>[1]!s_info_industry_csrc2023(A5095,"",1)</f>
        <v>制造业</v>
      </c>
      <c r="H5095" s="16">
        <f>[1]!s_is(A5095,83,"FY","YTD","20251231",1,"",100000000)</f>
        <v>11.271407922</v>
      </c>
      <c r="I5095" s="16">
        <f>[1]!s_is(A5095,83,"FY","YTD","20241231",1,"",100000000)</f>
        <v>8.8764964567</v>
      </c>
      <c r="J5095" s="16">
        <f t="shared" si="237"/>
        <v>0.26980368628349027</v>
      </c>
      <c r="K5095" s="16">
        <f>[1]!s_is(A5095,61,"FY","YTD","20251231",1,"",100000000)</f>
        <v>0.29188661649999997</v>
      </c>
      <c r="L5095" s="16">
        <f>[1]!s_is(A5095,61,"FY","YTD","20241231",1,"",100000000)</f>
        <v>0.88580223709999995</v>
      </c>
      <c r="M5095" s="16">
        <f t="shared" si="238"/>
        <v>-0.67048331526504346</v>
      </c>
      <c r="N5095" s="16">
        <f>[1]!s_fa_roe(A5095,"20251231")</f>
        <v>1.3468</v>
      </c>
      <c r="O5095" s="16">
        <f>[1]!s_stmnote_rdexp(A5095,"20251231",1,10000)</f>
        <v>12960.725834999999</v>
      </c>
      <c r="P5095" s="20">
        <f t="shared" si="239"/>
        <v>0.11498763885301957</v>
      </c>
      <c r="Q5095" s="16">
        <f>[1]!s_margin_tradingbalance(A5095,"",10000)</f>
        <v>32855.7114</v>
      </c>
      <c r="R5095" s="16">
        <f>[1]!s_margin_seclendingbalance(A5095,"",10000)</f>
        <v>46.330599999999997</v>
      </c>
      <c r="S5095" s="17">
        <f>[1]!s_val_ev(A5095,"",100000000)</f>
        <v>115.32872503039999</v>
      </c>
      <c r="T5095" s="17">
        <f>[1]!share_freesharesmv(A5095,"",100000000)</f>
        <v>47.416819097599991</v>
      </c>
      <c r="U5095" s="17">
        <f>[1]!s_dq_amount_btin(A5095,E5095,100000000)</f>
        <v>9.7059814099999997</v>
      </c>
      <c r="V5095" s="17">
        <f>[1]!s_dq_turn(A5095,E5095)</f>
        <v>14.96986743861091</v>
      </c>
      <c r="W5095" s="2">
        <f>[1]!s_pq_amount(A5095,"20260101","",100000000)</f>
        <v>279.23687496999997</v>
      </c>
      <c r="X5095" s="2">
        <f>[1]!s_pq_avgamount(A5095,"20260101","",100000000)</f>
        <v>2.5385170451818184</v>
      </c>
      <c r="Y5095" s="17">
        <f>[1]!s_ipo_dilutedpe(A5095)</f>
        <v>38.200000000000003</v>
      </c>
      <c r="Z5095" s="12">
        <f>[1]!s_ipo_collection_total(A5095,100000000)</f>
        <v>13.614583769000001</v>
      </c>
      <c r="AA5095" s="2">
        <f>[1]!s_val_pe_ttm(A5095,E5095)</f>
        <v>242.77433776855469</v>
      </c>
      <c r="AB5095" s="5">
        <f>[1]!s_info_zjtxornot1(A5095,"")</f>
        <v>1</v>
      </c>
      <c r="AC5095" s="22" t="str">
        <f>[1]!s_info_nature1(A5095,"")</f>
        <v>民营企业</v>
      </c>
      <c r="AD5095" s="6" t="str">
        <f>[1]!s_info_city(A5095)</f>
        <v>深圳市</v>
      </c>
      <c r="AE5095" s="6" t="str">
        <f>[1]!s_info_province(A5095)</f>
        <v>广东省</v>
      </c>
      <c r="AF5095">
        <v>114.085947</v>
      </c>
      <c r="AG5095">
        <v>22.547000000000001</v>
      </c>
    </row>
    <row r="5096" spans="1:33" x14ac:dyDescent="0.3">
      <c r="A5096" s="12" t="s">
        <v>10296</v>
      </c>
      <c r="B5096" s="12" t="s">
        <v>10297</v>
      </c>
      <c r="C5096" s="16" t="str">
        <f>[1]!s_info_mkt(A5096)</f>
        <v>主板</v>
      </c>
      <c r="D5096" s="16" t="str">
        <f>[1]!s_ipo_listeddate(A5096)</f>
        <v>2019-07-16</v>
      </c>
      <c r="E5096" s="16" t="str">
        <f>[1]!lastradeday_s("000002","")</f>
        <v>2026-06-22</v>
      </c>
      <c r="F5096" s="16" t="str">
        <f>[1]!s_info_industry_csrc2023(A5096,"",3)</f>
        <v>计算机、通信和其他电子设备制造业</v>
      </c>
      <c r="G5096" s="16" t="str">
        <f>[1]!s_info_industry_csrc2023(A5096,"",1)</f>
        <v>制造业</v>
      </c>
      <c r="H5096" s="16">
        <f>[1]!s_is(A5096,83,"FY","YTD","20251231",1,"",100000000)</f>
        <v>243.26466639930001</v>
      </c>
      <c r="I5096" s="16">
        <f>[1]!s_is(A5096,83,"FY","YTD","20241231",1,"",100000000)</f>
        <v>185.9405588873</v>
      </c>
      <c r="J5096" s="16">
        <f t="shared" si="237"/>
        <v>0.30829264930167599</v>
      </c>
      <c r="K5096" s="16">
        <f>[1]!s_is(A5096,61,"FY","YTD","20251231",1,"",100000000)</f>
        <v>8.3707107508000007</v>
      </c>
      <c r="L5096" s="16">
        <f>[1]!s_is(A5096,61,"FY","YTD","20241231",1,"",100000000)</f>
        <v>5.8822447598999998</v>
      </c>
      <c r="M5096" s="16">
        <f t="shared" si="238"/>
        <v>0.42304699863293443</v>
      </c>
      <c r="N5096" s="16">
        <f>[1]!s_fa_roe(A5096,"20251231")</f>
        <v>15.3748</v>
      </c>
      <c r="O5096" s="16">
        <f>[1]!s_stmnote_rdexp(A5096,"20251231",1,10000)</f>
        <v>195138.68</v>
      </c>
      <c r="P5096" s="20">
        <f t="shared" si="239"/>
        <v>8.0216614639667824E-2</v>
      </c>
      <c r="Q5096" s="16">
        <f>[1]!s_margin_tradingbalance(A5096,"",10000)</f>
        <v>150362.21280000001</v>
      </c>
      <c r="R5096" s="16">
        <f>[1]!s_margin_seclendingbalance(A5096,"",10000)</f>
        <v>660.4366</v>
      </c>
      <c r="S5096" s="17">
        <f>[1]!s_val_ev(A5096,"",100000000)</f>
        <v>206.11035055049999</v>
      </c>
      <c r="T5096" s="17">
        <f>[1]!share_freesharesmv(A5096,"",100000000)</f>
        <v>142.811970312</v>
      </c>
      <c r="U5096" s="17">
        <f>[1]!s_dq_amount_btin(A5096,E5096,100000000)</f>
        <v>6.7515769800000003</v>
      </c>
      <c r="V5096" s="17">
        <f>[1]!s_dq_turn(A5096,E5096)</f>
        <v>3.5936010236450833</v>
      </c>
      <c r="W5096" s="2">
        <f>[1]!s_pq_amount(A5096,"20260101","",100000000)</f>
        <v>700.46128192000003</v>
      </c>
      <c r="X5096" s="2">
        <f>[1]!s_pq_avgamount(A5096,"20260101","",100000000)</f>
        <v>6.3678298356363641</v>
      </c>
      <c r="Y5096" s="17">
        <f>[1]!s_ipo_dilutedpe(A5096)</f>
        <v>22.99</v>
      </c>
      <c r="Z5096" s="12">
        <f>[1]!s_ipo_collection_total(A5096,100000000)</f>
        <v>9.7963900000000006</v>
      </c>
      <c r="AA5096" s="2">
        <f>[1]!s_val_pe_ttm(A5096,E5096)</f>
        <v>26.889673233032227</v>
      </c>
      <c r="AB5096" s="5">
        <f>[1]!s_info_zjtxornot1(A5096,"")</f>
        <v>0</v>
      </c>
      <c r="AC5096" s="22" t="str">
        <f>[1]!s_info_nature1(A5096,"")</f>
        <v>民营企业</v>
      </c>
      <c r="AD5096" s="6" t="str">
        <f>[1]!s_info_city(A5096)</f>
        <v>上海市</v>
      </c>
      <c r="AE5096" s="6" t="str">
        <f>[1]!s_info_province(A5096)</f>
        <v>上海</v>
      </c>
      <c r="AF5096">
        <v>121.472644</v>
      </c>
      <c r="AG5096">
        <v>31.231705999999999</v>
      </c>
    </row>
    <row r="5097" spans="1:33" x14ac:dyDescent="0.3">
      <c r="A5097" s="12" t="s">
        <v>10298</v>
      </c>
      <c r="B5097" s="12" t="s">
        <v>10299</v>
      </c>
      <c r="C5097" s="16" t="str">
        <f>[1]!s_info_mkt(A5097)</f>
        <v>主板</v>
      </c>
      <c r="D5097" s="16" t="str">
        <f>[1]!s_ipo_listeddate(A5097)</f>
        <v>2008-07-28</v>
      </c>
      <c r="E5097" s="16" t="str">
        <f>[1]!lastradeday_s("000002","")</f>
        <v>2026-06-22</v>
      </c>
      <c r="F5097" s="16" t="str">
        <f>[1]!s_info_industry_csrc2023(A5097,"",3)</f>
        <v>橡胶和塑料制品业</v>
      </c>
      <c r="G5097" s="16" t="str">
        <f>[1]!s_info_industry_csrc2023(A5097,"",1)</f>
        <v>制造业</v>
      </c>
      <c r="H5097" s="16">
        <f>[1]!s_is(A5097,83,"FY","YTD","20251231",1,"",100000000)</f>
        <v>12.297190713199999</v>
      </c>
      <c r="I5097" s="16">
        <f>[1]!s_is(A5097,83,"FY","YTD","20241231",1,"",100000000)</f>
        <v>13.2455153725</v>
      </c>
      <c r="J5097" s="16">
        <f t="shared" si="237"/>
        <v>-7.1595904925593756E-2</v>
      </c>
      <c r="K5097" s="16">
        <f>[1]!s_is(A5097,61,"FY","YTD","20251231",1,"",100000000)</f>
        <v>0.18462561960000001</v>
      </c>
      <c r="L5097" s="16">
        <f>[1]!s_is(A5097,61,"FY","YTD","20241231",1,"",100000000)</f>
        <v>0.18323397329999999</v>
      </c>
      <c r="M5097" s="16">
        <f t="shared" si="238"/>
        <v>7.5949141686817382E-3</v>
      </c>
      <c r="N5097" s="16">
        <f>[1]!s_fa_roe(A5097,"20251231")</f>
        <v>0.66790000000000005</v>
      </c>
      <c r="O5097" s="16">
        <f>[1]!s_stmnote_rdexp(A5097,"20251231",1,10000)</f>
        <v>4207.1509249999999</v>
      </c>
      <c r="P5097" s="20">
        <f t="shared" si="239"/>
        <v>3.4212293060430277E-2</v>
      </c>
      <c r="Q5097" s="16">
        <f>[1]!s_margin_tradingbalance(A5097,"",10000)</f>
        <v>33025.746700000003</v>
      </c>
      <c r="R5097" s="16">
        <f>[1]!s_margin_seclendingbalance(A5097,"",10000)</f>
        <v>37.542400000000001</v>
      </c>
      <c r="S5097" s="17">
        <f>[1]!s_val_ev(A5097,"",100000000)</f>
        <v>83.587024450000001</v>
      </c>
      <c r="T5097" s="17">
        <f>[1]!share_freesharesmv(A5097,"",100000000)</f>
        <v>60.261325060000011</v>
      </c>
      <c r="U5097" s="17">
        <f>[1]!s_dq_amount_btin(A5097,E5097,100000000)</f>
        <v>11.301805480000001</v>
      </c>
      <c r="V5097" s="17">
        <f>[1]!s_dq_turn(A5097,E5097)</f>
        <v>14.075302775831767</v>
      </c>
      <c r="W5097" s="2">
        <f>[1]!s_pq_amount(A5097,"20260101","",100000000)</f>
        <v>726.78306915999997</v>
      </c>
      <c r="X5097" s="2">
        <f>[1]!s_pq_avgamount(A5097,"20260101","",100000000)</f>
        <v>6.6071188105454537</v>
      </c>
      <c r="Y5097" s="17">
        <f>[1]!s_ipo_dilutedpe(A5097)</f>
        <v>24.55</v>
      </c>
      <c r="Z5097" s="12">
        <f>[1]!s_ipo_collection_total(A5097,100000000)</f>
        <v>3.3792</v>
      </c>
      <c r="AA5097" s="2">
        <f>[1]!s_val_pe_ttm(A5097,E5097)</f>
        <v>461.18731689453125</v>
      </c>
      <c r="AB5097" s="5">
        <f>[1]!s_info_zjtxornot1(A5097,"")</f>
        <v>1</v>
      </c>
      <c r="AC5097" s="22" t="str">
        <f>[1]!s_info_nature1(A5097,"")</f>
        <v>地方国有企业</v>
      </c>
      <c r="AD5097" s="6" t="str">
        <f>[1]!s_info_city(A5097)</f>
        <v>诸暨市</v>
      </c>
      <c r="AE5097" s="6" t="str">
        <f>[1]!s_info_province(A5097)</f>
        <v>浙江省</v>
      </c>
      <c r="AF5097">
        <v>120.281434</v>
      </c>
      <c r="AG5097">
        <v>29.699400000000001</v>
      </c>
    </row>
    <row r="5098" spans="1:33" x14ac:dyDescent="0.3">
      <c r="A5098" s="12" t="s">
        <v>551</v>
      </c>
      <c r="B5098" s="12" t="s">
        <v>552</v>
      </c>
      <c r="C5098" s="16" t="str">
        <f>[1]!s_info_mkt(A5098)</f>
        <v>北证</v>
      </c>
      <c r="D5098" s="16" t="str">
        <f>[1]!s_ipo_listeddate(A5098)</f>
        <v>2020-07-27</v>
      </c>
      <c r="E5098" s="16" t="str">
        <f>[1]!lastradeday_s("000002","")</f>
        <v>2026-06-22</v>
      </c>
      <c r="F5098" s="16" t="str">
        <f>[1]!s_info_industry_csrc2023(A5098,"",3)</f>
        <v>土木工程建筑业</v>
      </c>
      <c r="G5098" s="16" t="str">
        <f>[1]!s_info_industry_csrc2023(A5098,"",1)</f>
        <v>建筑业</v>
      </c>
      <c r="H5098" s="16">
        <f>[1]!s_is(A5098,83,"FY","YTD","20251231",1,"",100000000)</f>
        <v>10.305635884900001</v>
      </c>
      <c r="I5098" s="16">
        <f>[1]!s_is(A5098,83,"FY","YTD","20241231",1,"",100000000)</f>
        <v>9.8357532274999997</v>
      </c>
      <c r="J5098" s="16">
        <f t="shared" si="237"/>
        <v>4.7772920541178987E-2</v>
      </c>
      <c r="K5098" s="16">
        <f>[1]!s_is(A5098,61,"FY","YTD","20251231",1,"",100000000)</f>
        <v>-0.167694817</v>
      </c>
      <c r="L5098" s="16">
        <f>[1]!s_is(A5098,61,"FY","YTD","20241231",1,"",100000000)</f>
        <v>7.9489230300000005E-2</v>
      </c>
      <c r="M5098" s="16">
        <f t="shared" si="238"/>
        <v>-3.1096545578200168</v>
      </c>
      <c r="N5098" s="16">
        <f>[1]!s_fa_roe(A5098,"20251231")</f>
        <v>-1.9037999999999999</v>
      </c>
      <c r="O5098" s="16">
        <f>[1]!s_stmnote_rdexp(A5098,"20251231",1,10000)</f>
        <v>3595.8566149999997</v>
      </c>
      <c r="P5098" s="20">
        <f t="shared" si="239"/>
        <v>3.4892137226279381E-2</v>
      </c>
      <c r="Q5098" s="16">
        <f>[1]!s_margin_tradingbalance(A5098,"",10000)</f>
        <v>2290.5207999999998</v>
      </c>
      <c r="R5098" s="16">
        <f>[1]!s_margin_seclendingbalance(A5098,"",10000)</f>
        <v>0</v>
      </c>
      <c r="S5098" s="17">
        <f>[1]!s_val_ev(A5098,"",100000000)</f>
        <v>12.1984136</v>
      </c>
      <c r="T5098" s="17">
        <f>[1]!share_freesharesmv(A5098,"",100000000)</f>
        <v>6.2728177392999998</v>
      </c>
      <c r="U5098" s="17">
        <f>[1]!s_dq_amount_btin(A5098,E5098,100000000)</f>
        <v>0.15857006000000001</v>
      </c>
      <c r="V5098" s="17">
        <f>[1]!s_dq_turn(A5098,E5098)</f>
        <v>2.3677159241645125</v>
      </c>
      <c r="W5098" s="2">
        <f>[1]!s_pq_amount(A5098,"20260101","",100000000)</f>
        <v>21.10336916</v>
      </c>
      <c r="X5098" s="2">
        <f>[1]!s_pq_avgamount(A5098,"20260101","",100000000)</f>
        <v>0.19184881054545455</v>
      </c>
      <c r="Y5098" s="17">
        <f>[1]!s_ipo_dilutedpe(A5098)</f>
        <v>25.31</v>
      </c>
      <c r="Z5098" s="12">
        <f>[1]!s_ipo_collection_total(A5098,100000000)</f>
        <v>1.88</v>
      </c>
      <c r="AA5098" s="2">
        <f>[1]!s_val_pe_ttm(A5098,E5098)</f>
        <v>-64.691314697265625</v>
      </c>
      <c r="AB5098" s="5">
        <f>[1]!s_info_zjtxornot1(A5098,"")</f>
        <v>1</v>
      </c>
      <c r="AC5098" s="22" t="str">
        <f>[1]!s_info_nature1(A5098,"")</f>
        <v>地方国有企业</v>
      </c>
      <c r="AD5098" s="6" t="str">
        <f>[1]!s_info_city(A5098)</f>
        <v>唐山市</v>
      </c>
      <c r="AE5098" s="6" t="str">
        <f>[1]!s_info_province(A5098)</f>
        <v>河北省</v>
      </c>
      <c r="AF5098">
        <v>118.175393</v>
      </c>
      <c r="AG5098">
        <v>39.635112999999997</v>
      </c>
    </row>
    <row r="5099" spans="1:33" x14ac:dyDescent="0.3">
      <c r="A5099" s="12" t="s">
        <v>553</v>
      </c>
      <c r="B5099" s="12" t="s">
        <v>554</v>
      </c>
      <c r="C5099" s="16" t="str">
        <f>[1]!s_info_mkt(A5099)</f>
        <v>北证</v>
      </c>
      <c r="D5099" s="16" t="str">
        <f>[1]!s_ipo_listeddate(A5099)</f>
        <v>2026-03-20</v>
      </c>
      <c r="E5099" s="16" t="str">
        <f>[1]!lastradeday_s("000002","")</f>
        <v>2026-06-22</v>
      </c>
      <c r="F5099" s="16" t="str">
        <f>[1]!s_info_industry_csrc2023(A5099,"",3)</f>
        <v>橡胶和塑料制品业</v>
      </c>
      <c r="G5099" s="16" t="str">
        <f>[1]!s_info_industry_csrc2023(A5099,"",1)</f>
        <v>制造业</v>
      </c>
      <c r="H5099" s="16">
        <f>[1]!s_is(A5099,83,"FY","YTD","20251231",1,"",100000000)</f>
        <v>8.3569549279000004</v>
      </c>
      <c r="I5099" s="16">
        <f>[1]!s_is(A5099,83,"FY","YTD","20241231",1,"",100000000)</f>
        <v>7.7421857346000005</v>
      </c>
      <c r="J5099" s="16">
        <f t="shared" si="237"/>
        <v>7.9405120772624072E-2</v>
      </c>
      <c r="K5099" s="16">
        <f>[1]!s_is(A5099,61,"FY","YTD","20251231",1,"",100000000)</f>
        <v>1.1123040605000001</v>
      </c>
      <c r="L5099" s="16">
        <f>[1]!s_is(A5099,61,"FY","YTD","20241231",1,"",100000000)</f>
        <v>0.91764324220000004</v>
      </c>
      <c r="M5099" s="16">
        <f t="shared" si="238"/>
        <v>0.21213126120049797</v>
      </c>
      <c r="N5099" s="16">
        <f>[1]!s_fa_roe(A5099,"20251231")</f>
        <v>15.3962</v>
      </c>
      <c r="O5099" s="16">
        <f>[1]!s_stmnote_rdexp(A5099,"20251231",1,10000)</f>
        <v>3569.8787850000003</v>
      </c>
      <c r="P5099" s="20">
        <f t="shared" si="239"/>
        <v>4.2717458880648373E-2</v>
      </c>
      <c r="Q5099" s="16">
        <f>[1]!s_margin_tradingbalance(A5099,"",10000)</f>
        <v>2184.0635000000002</v>
      </c>
      <c r="R5099" s="16">
        <f>[1]!s_margin_seclendingbalance(A5099,"",10000)</f>
        <v>0</v>
      </c>
      <c r="S5099" s="17">
        <f>[1]!s_val_ev(A5099,"",100000000)</f>
        <v>30.061444000000002</v>
      </c>
      <c r="T5099" s="17">
        <f>[1]!share_freesharesmv(A5099,"",100000000)</f>
        <v>11.88111084</v>
      </c>
      <c r="U5099" s="17">
        <f>[1]!s_dq_amount_btin(A5099,E5099,100000000)</f>
        <v>0.95180001000000003</v>
      </c>
      <c r="V5099" s="17">
        <f>[1]!s_dq_turn(A5099,E5099)</f>
        <v>8.013456055763891</v>
      </c>
      <c r="W5099" s="2">
        <f>[1]!s_pq_amount(A5099,"20260101","",100000000)</f>
        <v>91.473832250000001</v>
      </c>
      <c r="X5099" s="2">
        <f>[1]!s_pq_avgamount(A5099,"20260101","",100000000)</f>
        <v>1.4753843911290323</v>
      </c>
      <c r="Y5099" s="17">
        <f>[1]!s_ipo_dilutedpe(A5099)</f>
        <v>14.99</v>
      </c>
      <c r="Z5099" s="12">
        <f>[1]!s_ipo_collection_total(A5099,100000000)</f>
        <v>3.86246</v>
      </c>
      <c r="AA5099" s="2">
        <f>[1]!s_val_pe_ttm(A5099,E5099)</f>
        <v>26.634830474853516</v>
      </c>
      <c r="AB5099" s="5">
        <f>[1]!s_info_zjtxornot1(A5099,"")</f>
        <v>1</v>
      </c>
      <c r="AC5099" s="22" t="str">
        <f>[1]!s_info_nature1(A5099,"")</f>
        <v>民营企业</v>
      </c>
      <c r="AD5099" s="6" t="str">
        <f>[1]!s_info_city(A5099)</f>
        <v>嘉兴市</v>
      </c>
      <c r="AE5099" s="6" t="str">
        <f>[1]!s_info_province(A5099)</f>
        <v>浙江省</v>
      </c>
      <c r="AF5099">
        <v>120.750865</v>
      </c>
      <c r="AG5099">
        <v>30.762653</v>
      </c>
    </row>
    <row r="5100" spans="1:33" x14ac:dyDescent="0.3">
      <c r="A5100" s="12" t="s">
        <v>10300</v>
      </c>
      <c r="B5100" s="12" t="s">
        <v>10301</v>
      </c>
      <c r="C5100" s="16" t="str">
        <f>[1]!s_info_mkt(A5100)</f>
        <v>创业板</v>
      </c>
      <c r="D5100" s="16" t="str">
        <f>[1]!s_ipo_listeddate(A5100)</f>
        <v>2014-01-27</v>
      </c>
      <c r="E5100" s="16" t="str">
        <f>[1]!lastradeday_s("000002","")</f>
        <v>2026-06-22</v>
      </c>
      <c r="F5100" s="16" t="str">
        <f>[1]!s_info_industry_csrc2023(A5100,"",3)</f>
        <v>电气机械和器材制造业</v>
      </c>
      <c r="G5100" s="16" t="str">
        <f>[1]!s_info_industry_csrc2023(A5100,"",1)</f>
        <v>制造业</v>
      </c>
      <c r="H5100" s="16">
        <f>[1]!s_is(A5100,83,"FY","YTD","20251231",1,"",100000000)</f>
        <v>36.705406214100002</v>
      </c>
      <c r="I5100" s="16">
        <f>[1]!s_is(A5100,83,"FY","YTD","20241231",1,"",100000000)</f>
        <v>30.438392499699997</v>
      </c>
      <c r="J5100" s="16">
        <f t="shared" si="237"/>
        <v>0.20589174393693011</v>
      </c>
      <c r="K5100" s="16">
        <f>[1]!s_is(A5100,61,"FY","YTD","20251231",1,"",100000000)</f>
        <v>0.2401226907</v>
      </c>
      <c r="L5100" s="16">
        <f>[1]!s_is(A5100,61,"FY","YTD","20241231",1,"",100000000)</f>
        <v>1.8921638111000001</v>
      </c>
      <c r="M5100" s="16">
        <f t="shared" si="238"/>
        <v>-0.87309624605894676</v>
      </c>
      <c r="N5100" s="16">
        <f>[1]!s_fa_roe(A5100,"20251231")</f>
        <v>0.36049999999999999</v>
      </c>
      <c r="O5100" s="16">
        <f>[1]!s_stmnote_rdexp(A5100,"20251231",1,10000)</f>
        <v>24540.136047</v>
      </c>
      <c r="P5100" s="20">
        <f t="shared" si="239"/>
        <v>6.6857007122763185E-2</v>
      </c>
      <c r="Q5100" s="16">
        <f>[1]!s_margin_tradingbalance(A5100,"",10000)</f>
        <v>0</v>
      </c>
      <c r="R5100" s="16">
        <f>[1]!s_margin_seclendingbalance(A5100,"",10000)</f>
        <v>0</v>
      </c>
      <c r="S5100" s="17">
        <f>[1]!s_val_ev(A5100,"",100000000)</f>
        <v>137.8318361792</v>
      </c>
      <c r="T5100" s="17">
        <f>[1]!share_freesharesmv(A5100,"",100000000)</f>
        <v>66.555543996799997</v>
      </c>
      <c r="U5100" s="17">
        <f>[1]!s_dq_amount_btin(A5100,E5100,100000000)</f>
        <v>3.5843784900000002</v>
      </c>
      <c r="V5100" s="17">
        <f>[1]!s_dq_turn(A5100,E5100)</f>
        <v>2.6143073206411458</v>
      </c>
      <c r="W5100" s="2">
        <f>[1]!s_pq_amount(A5100,"20260101","",100000000)</f>
        <v>311.85681018999998</v>
      </c>
      <c r="X5100" s="2">
        <f>[1]!s_pq_avgamount(A5100,"20260101","",100000000)</f>
        <v>2.8610716531192661</v>
      </c>
      <c r="Y5100" s="17">
        <f>[1]!s_ipo_dilutedpe(A5100)</f>
        <v>14.51</v>
      </c>
      <c r="Z5100" s="12">
        <f>[1]!s_ipo_collection_total(A5100,100000000)</f>
        <v>4.1197600000000003</v>
      </c>
      <c r="AA5100" s="2">
        <f>[1]!s_val_pe_ttm(A5100,E5100)</f>
        <v>-2600.93994140625</v>
      </c>
      <c r="AB5100" s="5">
        <f>[1]!s_info_zjtxornot1(A5100,"")</f>
        <v>0</v>
      </c>
      <c r="AC5100" s="22" t="str">
        <f>[1]!s_info_nature1(A5100,"")</f>
        <v>地方国有企业</v>
      </c>
      <c r="AD5100" s="6" t="str">
        <f>[1]!s_info_city(A5100)</f>
        <v>东莞市</v>
      </c>
      <c r="AE5100" s="6" t="str">
        <f>[1]!s_info_province(A5100)</f>
        <v>广东省</v>
      </c>
      <c r="AF5100">
        <v>113.746262</v>
      </c>
      <c r="AG5100">
        <v>23.046237000000001</v>
      </c>
    </row>
    <row r="5101" spans="1:33" x14ac:dyDescent="0.3">
      <c r="A5101" s="12" t="s">
        <v>10302</v>
      </c>
      <c r="B5101" s="12" t="s">
        <v>10303</v>
      </c>
      <c r="C5101" s="16" t="str">
        <f>[1]!s_info_mkt(A5101)</f>
        <v>创业板</v>
      </c>
      <c r="D5101" s="16" t="str">
        <f>[1]!s_ipo_listeddate(A5101)</f>
        <v>2010-07-08</v>
      </c>
      <c r="E5101" s="16" t="str">
        <f>[1]!lastradeday_s("000002","")</f>
        <v>2026-06-22</v>
      </c>
      <c r="F5101" s="16" t="str">
        <f>[1]!s_info_industry_csrc2023(A5101,"",3)</f>
        <v>电气机械和器材制造业</v>
      </c>
      <c r="G5101" s="16" t="str">
        <f>[1]!s_info_industry_csrc2023(A5101,"",1)</f>
        <v>制造业</v>
      </c>
      <c r="H5101" s="16">
        <f>[1]!s_is(A5101,83,"FY","YTD","20251231",1,"",100000000)</f>
        <v>3.0103168843999999</v>
      </c>
      <c r="I5101" s="16">
        <f>[1]!s_is(A5101,83,"FY","YTD","20241231",1,"",100000000)</f>
        <v>1.2367462728</v>
      </c>
      <c r="J5101" s="16">
        <f t="shared" si="237"/>
        <v>1.4340618206066043</v>
      </c>
      <c r="K5101" s="16">
        <f>[1]!s_is(A5101,61,"FY","YTD","20251231",1,"",100000000)</f>
        <v>2.0306661692999999</v>
      </c>
      <c r="L5101" s="16">
        <f>[1]!s_is(A5101,61,"FY","YTD","20241231",1,"",100000000)</f>
        <v>-7.9525396298000004</v>
      </c>
      <c r="M5101" s="16">
        <f t="shared" si="238"/>
        <v>1.2553481357943348</v>
      </c>
      <c r="N5101" s="16">
        <f>[1]!s_fa_roe(A5101,"20251231")</f>
        <v>33.543900000000001</v>
      </c>
      <c r="O5101" s="16">
        <f>[1]!s_stmnote_rdexp(A5101,"20251231",1,10000)</f>
        <v>762.22672599999999</v>
      </c>
      <c r="P5101" s="20">
        <f t="shared" si="239"/>
        <v>2.5320481373572169E-2</v>
      </c>
      <c r="Q5101" s="16">
        <f>[1]!s_margin_tradingbalance(A5101,"",10000)</f>
        <v>3280.8000999999999</v>
      </c>
      <c r="R5101" s="16">
        <f>[1]!s_margin_seclendingbalance(A5101,"",10000)</f>
        <v>0</v>
      </c>
      <c r="S5101" s="17">
        <f>[1]!s_val_ev(A5101,"",100000000)</f>
        <v>122.904</v>
      </c>
      <c r="T5101" s="17">
        <f>[1]!share_freesharesmv(A5101,"",100000000)</f>
        <v>52.570537038000005</v>
      </c>
      <c r="U5101" s="17">
        <f>[1]!s_dq_amount_btin(A5101,E5101,100000000)</f>
        <v>1.91955842</v>
      </c>
      <c r="V5101" s="17">
        <f>[1]!s_dq_turn(A5101,E5101)</f>
        <v>3.647494106088268</v>
      </c>
      <c r="W5101" s="2">
        <f>[1]!s_pq_amount(A5101,"20260101","",100000000)</f>
        <v>114.17941594</v>
      </c>
      <c r="X5101" s="2">
        <f>[1]!s_pq_avgamount(A5101,"20260101","",100000000)</f>
        <v>1.0475175774311927</v>
      </c>
      <c r="Y5101" s="17">
        <f>[1]!s_ipo_dilutedpe(A5101)</f>
        <v>46.29</v>
      </c>
      <c r="Z5101" s="12">
        <f>[1]!s_ipo_collection_total(A5101,100000000)</f>
        <v>4.8600000000000003</v>
      </c>
      <c r="AA5101" s="2">
        <f>[1]!s_val_pe_ttm(A5101,E5101)</f>
        <v>46.263996124267578</v>
      </c>
      <c r="AB5101" s="5">
        <f>[1]!s_info_zjtxornot1(A5101,"")</f>
        <v>0</v>
      </c>
      <c r="AC5101" s="22" t="str">
        <f>[1]!s_info_nature1(A5101,"")</f>
        <v>民营企业</v>
      </c>
      <c r="AD5101" s="6" t="str">
        <f>[1]!s_info_city(A5101)</f>
        <v>酒泉市</v>
      </c>
      <c r="AE5101" s="6" t="str">
        <f>[1]!s_info_province(A5101)</f>
        <v>甘肃省</v>
      </c>
      <c r="AF5101">
        <v>98.510795000000002</v>
      </c>
      <c r="AG5101">
        <v>39.744022999999999</v>
      </c>
    </row>
    <row r="5102" spans="1:33" x14ac:dyDescent="0.3">
      <c r="A5102" s="12" t="s">
        <v>10304</v>
      </c>
      <c r="B5102" s="12" t="s">
        <v>10305</v>
      </c>
      <c r="C5102" s="16" t="str">
        <f>[1]!s_info_mkt(A5102)</f>
        <v>主板</v>
      </c>
      <c r="D5102" s="16" t="str">
        <f>[1]!s_ipo_listeddate(A5102)</f>
        <v>2011-08-18</v>
      </c>
      <c r="E5102" s="16" t="str">
        <f>[1]!lastradeday_s("000002","")</f>
        <v>2026-06-22</v>
      </c>
      <c r="F5102" s="16" t="str">
        <f>[1]!s_info_industry_csrc2023(A5102,"",3)</f>
        <v>建筑装饰、装修和其他建筑业</v>
      </c>
      <c r="G5102" s="16" t="str">
        <f>[1]!s_info_industry_csrc2023(A5102,"",1)</f>
        <v>建筑业</v>
      </c>
      <c r="H5102" s="16">
        <f>[1]!s_is(A5102,83,"FY","YTD","20251231",1,"",100000000)</f>
        <v>218.45260672240002</v>
      </c>
      <c r="I5102" s="16">
        <f>[1]!s_is(A5102,83,"FY","YTD","20241231",1,"",100000000)</f>
        <v>224.05694088479999</v>
      </c>
      <c r="J5102" s="16">
        <f t="shared" si="237"/>
        <v>-2.5012990627598874E-2</v>
      </c>
      <c r="K5102" s="16">
        <f>[1]!s_is(A5102,61,"FY","YTD","20251231",1,"",100000000)</f>
        <v>6.1024303302999998</v>
      </c>
      <c r="L5102" s="16">
        <f>[1]!s_is(A5102,61,"FY","YTD","20241231",1,"",100000000)</f>
        <v>6.3769625914999999</v>
      </c>
      <c r="M5102" s="16">
        <f t="shared" si="238"/>
        <v>-4.3050630650700451E-2</v>
      </c>
      <c r="N5102" s="16">
        <f>[1]!s_fa_roe(A5102,"20251231")</f>
        <v>8.3240999999999996</v>
      </c>
      <c r="O5102" s="16">
        <f>[1]!s_stmnote_rdexp(A5102,"20251231",1,10000)</f>
        <v>60978.829240999999</v>
      </c>
      <c r="P5102" s="20">
        <f t="shared" si="239"/>
        <v>2.7913985626406013E-2</v>
      </c>
      <c r="Q5102" s="16">
        <f>[1]!s_margin_tradingbalance(A5102,"",10000)</f>
        <v>7221.7051000000001</v>
      </c>
      <c r="R5102" s="16">
        <f>[1]!s_margin_seclendingbalance(A5102,"",10000)</f>
        <v>64.635999999999996</v>
      </c>
      <c r="S5102" s="17">
        <f>[1]!s_val_ev(A5102,"",100000000)</f>
        <v>101.40368436999999</v>
      </c>
      <c r="T5102" s="17">
        <f>[1]!share_freesharesmv(A5102,"",100000000)</f>
        <v>33.286069763</v>
      </c>
      <c r="U5102" s="17">
        <f>[1]!s_dq_amount_btin(A5102,E5102,100000000)</f>
        <v>0.45958083</v>
      </c>
      <c r="V5102" s="17">
        <f>[1]!s_dq_turn(A5102,E5102)</f>
        <v>0.45859457660650677</v>
      </c>
      <c r="W5102" s="2">
        <f>[1]!s_pq_amount(A5102,"20260101","",100000000)</f>
        <v>80.031402060000005</v>
      </c>
      <c r="X5102" s="2">
        <f>[1]!s_pq_avgamount(A5102,"20260101","",100000000)</f>
        <v>0.7275582005454545</v>
      </c>
      <c r="Y5102" s="17">
        <f>[1]!s_ipo_dilutedpe(A5102)</f>
        <v>37.04</v>
      </c>
      <c r="Z5102" s="12">
        <f>[1]!s_ipo_collection_total(A5102,100000000)</f>
        <v>22</v>
      </c>
      <c r="AA5102" s="2">
        <f>[1]!s_val_pe_ttm(A5102,E5102)</f>
        <v>16.393884658813477</v>
      </c>
      <c r="AB5102" s="5">
        <f>[1]!s_info_zjtxornot1(A5102,"")</f>
        <v>0</v>
      </c>
      <c r="AC5102" s="22" t="str">
        <f>[1]!s_info_nature1(A5102,"")</f>
        <v>民营企业</v>
      </c>
      <c r="AD5102" s="6" t="str">
        <f>[1]!s_info_city(A5102)</f>
        <v>北京市</v>
      </c>
      <c r="AE5102" s="6" t="str">
        <f>[1]!s_info_province(A5102)</f>
        <v>北京</v>
      </c>
      <c r="AF5102">
        <v>116.40528500000001</v>
      </c>
      <c r="AG5102">
        <v>39.904989</v>
      </c>
    </row>
    <row r="5103" spans="1:33" x14ac:dyDescent="0.3">
      <c r="A5103" s="12" t="s">
        <v>10306</v>
      </c>
      <c r="B5103" s="12" t="s">
        <v>10307</v>
      </c>
      <c r="C5103" s="16" t="str">
        <f>[1]!s_info_mkt(A5103)</f>
        <v>创业板</v>
      </c>
      <c r="D5103" s="16" t="str">
        <f>[1]!s_ipo_listeddate(A5103)</f>
        <v>2012-06-28</v>
      </c>
      <c r="E5103" s="16" t="str">
        <f>[1]!lastradeday_s("000002","")</f>
        <v>2026-06-22</v>
      </c>
      <c r="F5103" s="16" t="str">
        <f>[1]!s_info_industry_csrc2023(A5103,"",3)</f>
        <v>软件和信息技术服务业</v>
      </c>
      <c r="G5103" s="16" t="str">
        <f>[1]!s_info_industry_csrc2023(A5103,"",1)</f>
        <v>信息传输、软件和信息技术服务业</v>
      </c>
      <c r="H5103" s="16">
        <f>[1]!s_is(A5103,83,"FY","YTD","20251231",1,"",100000000)</f>
        <v>1.2776562356000001</v>
      </c>
      <c r="I5103" s="16">
        <f>[1]!s_is(A5103,83,"FY","YTD","20241231",1,"",100000000)</f>
        <v>1.2804054936</v>
      </c>
      <c r="J5103" s="16">
        <f t="shared" si="237"/>
        <v>-2.1471776040807855E-3</v>
      </c>
      <c r="K5103" s="16">
        <f>[1]!s_is(A5103,61,"FY","YTD","20251231",1,"",100000000)</f>
        <v>-0.18155779829999999</v>
      </c>
      <c r="L5103" s="16">
        <f>[1]!s_is(A5103,61,"FY","YTD","20241231",1,"",100000000)</f>
        <v>-0.48116988649999998</v>
      </c>
      <c r="M5103" s="16">
        <f t="shared" si="238"/>
        <v>0.62267422921945459</v>
      </c>
      <c r="N5103" s="16">
        <f>[1]!s_fa_roe(A5103,"20251231")</f>
        <v>-3.1446999999999998</v>
      </c>
      <c r="O5103" s="16">
        <f>[1]!s_stmnote_rdexp(A5103,"20251231",1,10000)</f>
        <v>1991.936207</v>
      </c>
      <c r="P5103" s="20">
        <f t="shared" si="239"/>
        <v>0.15590548940299007</v>
      </c>
      <c r="Q5103" s="16">
        <f>[1]!s_margin_tradingbalance(A5103,"",10000)</f>
        <v>19470.443899999998</v>
      </c>
      <c r="R5103" s="16">
        <f>[1]!s_margin_seclendingbalance(A5103,"",10000)</f>
        <v>0</v>
      </c>
      <c r="S5103" s="17">
        <f>[1]!s_val_ev(A5103,"",100000000)</f>
        <v>34.742400000000004</v>
      </c>
      <c r="T5103" s="17">
        <f>[1]!share_freesharesmv(A5103,"",100000000)</f>
        <v>29.6462866414</v>
      </c>
      <c r="U5103" s="17">
        <f>[1]!s_dq_amount_btin(A5103,E5103,100000000)</f>
        <v>3.7222974299999998</v>
      </c>
      <c r="V5103" s="17">
        <f>[1]!s_dq_turn(A5103,E5103)</f>
        <v>11.429995322869686</v>
      </c>
      <c r="W5103" s="2">
        <f>[1]!s_pq_amount(A5103,"20260101","",100000000)</f>
        <v>140.26240487000001</v>
      </c>
      <c r="X5103" s="2">
        <f>[1]!s_pq_avgamount(A5103,"20260101","",100000000)</f>
        <v>1.2751127715454547</v>
      </c>
      <c r="Y5103" s="17">
        <f>[1]!s_ipo_dilutedpe(A5103)</f>
        <v>31.51</v>
      </c>
      <c r="Z5103" s="12">
        <f>[1]!s_ipo_collection_total(A5103,100000000)</f>
        <v>6.44</v>
      </c>
      <c r="AA5103" s="2">
        <f>[1]!s_val_pe_ttm(A5103,E5103)</f>
        <v>-162.55386352539063</v>
      </c>
      <c r="AB5103" s="5">
        <f>[1]!s_info_zjtxornot1(A5103,"")</f>
        <v>0</v>
      </c>
      <c r="AC5103" s="22" t="str">
        <f>[1]!s_info_nature1(A5103,"")</f>
        <v>民营企业</v>
      </c>
      <c r="AD5103" s="6" t="str">
        <f>[1]!s_info_city(A5103)</f>
        <v>深圳市</v>
      </c>
      <c r="AE5103" s="6" t="str">
        <f>[1]!s_info_province(A5103)</f>
        <v>广东省</v>
      </c>
      <c r="AF5103">
        <v>114.085947</v>
      </c>
      <c r="AG5103">
        <v>22.547000000000001</v>
      </c>
    </row>
    <row r="5104" spans="1:33" x14ac:dyDescent="0.3">
      <c r="A5104" s="12" t="s">
        <v>10308</v>
      </c>
      <c r="B5104" s="12" t="s">
        <v>10309</v>
      </c>
      <c r="C5104" s="16" t="str">
        <f>[1]!s_info_mkt(A5104)</f>
        <v>创业板</v>
      </c>
      <c r="D5104" s="16" t="str">
        <f>[1]!s_ipo_listeddate(A5104)</f>
        <v>2021-01-07</v>
      </c>
      <c r="E5104" s="16" t="str">
        <f>[1]!lastradeday_s("000002","")</f>
        <v>2026-06-22</v>
      </c>
      <c r="F5104" s="16" t="str">
        <f>[1]!s_info_industry_csrc2023(A5104,"",3)</f>
        <v>化学原料和化学制品制造业</v>
      </c>
      <c r="G5104" s="16" t="str">
        <f>[1]!s_info_industry_csrc2023(A5104,"",1)</f>
        <v>制造业</v>
      </c>
      <c r="H5104" s="16">
        <f>[1]!s_is(A5104,83,"FY","YTD","20251231",1,"",100000000)</f>
        <v>15.5235361955</v>
      </c>
      <c r="I5104" s="16">
        <f>[1]!s_is(A5104,83,"FY","YTD","20241231",1,"",100000000)</f>
        <v>6.8837917265000002</v>
      </c>
      <c r="J5104" s="16">
        <f t="shared" si="237"/>
        <v>1.2550851060383255</v>
      </c>
      <c r="K5104" s="16">
        <f>[1]!s_is(A5104,61,"FY","YTD","20251231",1,"",100000000)</f>
        <v>0.19509222800000001</v>
      </c>
      <c r="L5104" s="16">
        <f>[1]!s_is(A5104,61,"FY","YTD","20241231",1,"",100000000)</f>
        <v>2.9773533847000002</v>
      </c>
      <c r="M5104" s="16">
        <f t="shared" si="238"/>
        <v>-0.93447461460149861</v>
      </c>
      <c r="N5104" s="16">
        <f>[1]!s_fa_roe(A5104,"20251231")</f>
        <v>2.0192999999999999</v>
      </c>
      <c r="O5104" s="16">
        <f>[1]!s_stmnote_rdexp(A5104,"20251231",1,10000)</f>
        <v>3606.6003810000002</v>
      </c>
      <c r="P5104" s="20">
        <f t="shared" si="239"/>
        <v>2.3233110907072127E-2</v>
      </c>
      <c r="Q5104" s="16">
        <f>[1]!s_margin_tradingbalance(A5104,"",10000)</f>
        <v>11392.090200000001</v>
      </c>
      <c r="R5104" s="16">
        <f>[1]!s_margin_seclendingbalance(A5104,"",10000)</f>
        <v>25.015499999999999</v>
      </c>
      <c r="S5104" s="17">
        <f>[1]!s_val_ev(A5104,"",100000000)</f>
        <v>34.516475999999997</v>
      </c>
      <c r="T5104" s="17">
        <f>[1]!share_freesharesmv(A5104,"",100000000)</f>
        <v>13.456929842699999</v>
      </c>
      <c r="U5104" s="17">
        <f>[1]!s_dq_amount_btin(A5104,E5104,100000000)</f>
        <v>1.5433276499999999</v>
      </c>
      <c r="V5104" s="17">
        <f>[1]!s_dq_turn(A5104,E5104)</f>
        <v>4.6775964225056965</v>
      </c>
      <c r="W5104" s="2">
        <f>[1]!s_pq_amount(A5104,"20260101","",100000000)</f>
        <v>369.42403173000002</v>
      </c>
      <c r="X5104" s="2">
        <f>[1]!s_pq_avgamount(A5104,"20260101","",100000000)</f>
        <v>3.3584002884545456</v>
      </c>
      <c r="Y5104" s="17">
        <f>[1]!s_ipo_dilutedpe(A5104)</f>
        <v>20.94</v>
      </c>
      <c r="Z5104" s="12">
        <f>[1]!s_ipo_collection_total(A5104,100000000)</f>
        <v>2.6846950000000001</v>
      </c>
      <c r="AA5104" s="2">
        <f>[1]!s_val_pe_ttm(A5104,E5104)</f>
        <v>109.30702209472656</v>
      </c>
      <c r="AB5104" s="5">
        <f>[1]!s_info_zjtxornot1(A5104,"")</f>
        <v>1</v>
      </c>
      <c r="AC5104" s="22" t="str">
        <f>[1]!s_info_nature1(A5104,"")</f>
        <v>地方国有企业</v>
      </c>
      <c r="AD5104" s="6" t="str">
        <f>[1]!s_info_city(A5104)</f>
        <v>南通市</v>
      </c>
      <c r="AE5104" s="6" t="str">
        <f>[1]!s_info_province(A5104)</f>
        <v>江苏省</v>
      </c>
      <c r="AF5104">
        <v>120.864608</v>
      </c>
      <c r="AG5104">
        <v>32.016212000000003</v>
      </c>
    </row>
    <row r="5105" spans="1:33" x14ac:dyDescent="0.3">
      <c r="A5105" s="12" t="s">
        <v>10310</v>
      </c>
      <c r="B5105" s="12" t="s">
        <v>10311</v>
      </c>
      <c r="C5105" s="16" t="str">
        <f>[1]!s_info_mkt(A5105)</f>
        <v>主板</v>
      </c>
      <c r="D5105" s="16" t="str">
        <f>[1]!s_ipo_listeddate(A5105)</f>
        <v>2015-12-23</v>
      </c>
      <c r="E5105" s="16" t="str">
        <f>[1]!lastradeday_s("000002","")</f>
        <v>2026-06-22</v>
      </c>
      <c r="F5105" s="16" t="str">
        <f>[1]!s_info_industry_csrc2023(A5105,"",3)</f>
        <v>专用设备制造业</v>
      </c>
      <c r="G5105" s="16" t="str">
        <f>[1]!s_info_industry_csrc2023(A5105,"",1)</f>
        <v>制造业</v>
      </c>
      <c r="H5105" s="16">
        <f>[1]!s_is(A5105,83,"FY","YTD","20251231",1,"",100000000)</f>
        <v>23.030528991300002</v>
      </c>
      <c r="I5105" s="16">
        <f>[1]!s_is(A5105,83,"FY","YTD","20241231",1,"",100000000)</f>
        <v>22.211712895100003</v>
      </c>
      <c r="J5105" s="16">
        <f t="shared" si="237"/>
        <v>3.6864158116352908E-2</v>
      </c>
      <c r="K5105" s="16">
        <f>[1]!s_is(A5105,61,"FY","YTD","20251231",1,"",100000000)</f>
        <v>-0.6321282238</v>
      </c>
      <c r="L5105" s="16">
        <f>[1]!s_is(A5105,61,"FY","YTD","20241231",1,"",100000000)</f>
        <v>-2.7183575477999997</v>
      </c>
      <c r="M5105" s="16">
        <f t="shared" si="238"/>
        <v>0.76745949983231998</v>
      </c>
      <c r="N5105" s="16">
        <f>[1]!s_fa_roe(A5105,"20251231")</f>
        <v>-30.6005</v>
      </c>
      <c r="O5105" s="16">
        <f>[1]!s_stmnote_rdexp(A5105,"20251231",1,10000)</f>
        <v>14195.196921999999</v>
      </c>
      <c r="P5105" s="20">
        <f t="shared" si="239"/>
        <v>6.163643452289945E-2</v>
      </c>
      <c r="Q5105" s="16">
        <f>[1]!s_margin_tradingbalance(A5105,"",10000)</f>
        <v>0</v>
      </c>
      <c r="R5105" s="16">
        <f>[1]!s_margin_seclendingbalance(A5105,"",10000)</f>
        <v>0</v>
      </c>
      <c r="S5105" s="17">
        <f>[1]!s_val_ev(A5105,"",100000000)</f>
        <v>39.648960000000002</v>
      </c>
      <c r="T5105" s="17">
        <f>[1]!share_freesharesmv(A5105,"",100000000)</f>
        <v>24.935872</v>
      </c>
      <c r="U5105" s="17">
        <f>[1]!s_dq_amount_btin(A5105,E5105,100000000)</f>
        <v>1.2972144299999999</v>
      </c>
      <c r="V5105" s="17">
        <f>[1]!s_dq_turn(A5105,E5105)</f>
        <v>3.2833041901431255</v>
      </c>
      <c r="W5105" s="2">
        <f>[1]!s_pq_amount(A5105,"20260101","",100000000)</f>
        <v>119.31361049</v>
      </c>
      <c r="X5105" s="2">
        <f>[1]!s_pq_avgamount(A5105,"20260101","",100000000)</f>
        <v>1.0846691862727273</v>
      </c>
      <c r="Y5105" s="17">
        <f>[1]!s_ipo_dilutedpe(A5105)</f>
        <v>22.81</v>
      </c>
      <c r="Z5105" s="12">
        <f>[1]!s_ipo_collection_total(A5105,100000000)</f>
        <v>3.4068160000000001</v>
      </c>
      <c r="AA5105" s="2">
        <f>[1]!s_val_pe_ttm(A5105,E5105)</f>
        <v>-121.65640258789063</v>
      </c>
      <c r="AB5105" s="5">
        <f>[1]!s_info_zjtxornot1(A5105,"")</f>
        <v>0</v>
      </c>
      <c r="AC5105" s="22" t="str">
        <f>[1]!s_info_nature1(A5105,"")</f>
        <v>中央国有企业</v>
      </c>
      <c r="AD5105" s="6" t="str">
        <f>[1]!s_info_city(A5105)</f>
        <v>深圳市</v>
      </c>
      <c r="AE5105" s="6" t="str">
        <f>[1]!s_info_province(A5105)</f>
        <v>广东省</v>
      </c>
      <c r="AF5105">
        <v>114.085947</v>
      </c>
      <c r="AG5105">
        <v>22.547000000000001</v>
      </c>
    </row>
    <row r="5106" spans="1:33" x14ac:dyDescent="0.3">
      <c r="A5106" s="12" t="s">
        <v>10312</v>
      </c>
      <c r="B5106" s="12" t="s">
        <v>10313</v>
      </c>
      <c r="C5106" s="16" t="str">
        <f>[1]!s_info_mkt(A5106)</f>
        <v>主板</v>
      </c>
      <c r="D5106" s="16" t="str">
        <f>[1]!s_ipo_listeddate(A5106)</f>
        <v>2019-01-16</v>
      </c>
      <c r="E5106" s="16" t="str">
        <f>[1]!lastradeday_s("000002","")</f>
        <v>2026-06-22</v>
      </c>
      <c r="F5106" s="16" t="str">
        <f>[1]!s_info_industry_csrc2023(A5106,"",3)</f>
        <v>货币金融服务</v>
      </c>
      <c r="G5106" s="16" t="str">
        <f>[1]!s_info_industry_csrc2023(A5106,"",1)</f>
        <v>金融业</v>
      </c>
      <c r="H5106" s="16">
        <f>[1]!s_is(A5106,83,"FY","YTD","20251231",1,"",100000000)</f>
        <v>145.72778</v>
      </c>
      <c r="I5106" s="16">
        <f>[1]!s_is(A5106,83,"FY","YTD","20241231",1,"",100000000)</f>
        <v>134.97533999999999</v>
      </c>
      <c r="J5106" s="16">
        <f t="shared" si="237"/>
        <v>7.9662255342346278E-2</v>
      </c>
      <c r="K5106" s="16">
        <f>[1]!s_is(A5106,61,"FY","YTD","20251231",1,"",100000000)</f>
        <v>51.877409999999998</v>
      </c>
      <c r="L5106" s="16">
        <f>[1]!s_is(A5106,61,"FY","YTD","20241231",1,"",100000000)</f>
        <v>42.641199999999998</v>
      </c>
      <c r="M5106" s="16">
        <f t="shared" si="238"/>
        <v>0.216602956764819</v>
      </c>
      <c r="N5106" s="16">
        <f>[1]!s_fa_roe(A5106,"20251231")</f>
        <v>11.144500000000001</v>
      </c>
      <c r="O5106" s="16">
        <f>[1]!s_stmnote_rdexp(A5106,"20251231",1,10000)</f>
        <v>0</v>
      </c>
      <c r="P5106" s="20">
        <f t="shared" si="239"/>
        <v>0</v>
      </c>
      <c r="Q5106" s="16">
        <f>[1]!s_margin_tradingbalance(A5106,"",10000)</f>
        <v>72378.484800000006</v>
      </c>
      <c r="R5106" s="16">
        <f>[1]!s_margin_seclendingbalance(A5106,"",10000)</f>
        <v>209.1446</v>
      </c>
      <c r="S5106" s="17">
        <f>[1]!s_val_ev(A5106,"",100000000)</f>
        <v>285.16630940749491</v>
      </c>
      <c r="T5106" s="17">
        <f>[1]!share_freesharesmv(A5106,"",100000000)</f>
        <v>101.59805701800001</v>
      </c>
      <c r="U5106" s="17">
        <f>[1]!s_dq_amount_btin(A5106,E5106,100000000)</f>
        <v>2.2225622399999998</v>
      </c>
      <c r="V5106" s="17">
        <f>[1]!s_dq_turn(A5106,E5106)</f>
        <v>1.1480189711576527</v>
      </c>
      <c r="W5106" s="2">
        <f>[1]!s_pq_amount(A5106,"20260101","",100000000)</f>
        <v>306.35291587</v>
      </c>
      <c r="X5106" s="2">
        <f>[1]!s_pq_avgamount(A5106,"20260101","",100000000)</f>
        <v>2.785026507909091</v>
      </c>
      <c r="Y5106" s="17">
        <f>[1]!s_ipo_dilutedpe(A5106)</f>
        <v>10.81</v>
      </c>
      <c r="Z5106" s="12">
        <f>[1]!s_ipo_collection_total(A5106,100000000)</f>
        <v>20.3841717452</v>
      </c>
      <c r="AA5106" s="2">
        <f>[1]!s_val_pe_ttm(A5106,E5106)</f>
        <v>5.9549350738525391</v>
      </c>
      <c r="AB5106" s="5">
        <f>[1]!s_info_zjtxornot1(A5106,"")</f>
        <v>0</v>
      </c>
      <c r="AC5106" s="22" t="str">
        <f>[1]!s_info_nature1(A5106,"")</f>
        <v>公众企业</v>
      </c>
      <c r="AD5106" s="6" t="str">
        <f>[1]!s_info_city(A5106)</f>
        <v>青岛市</v>
      </c>
      <c r="AE5106" s="6" t="str">
        <f>[1]!s_info_province(A5106)</f>
        <v>山东省</v>
      </c>
      <c r="AF5106">
        <v>120.35517299999999</v>
      </c>
      <c r="AG5106">
        <v>36.082982000000001</v>
      </c>
    </row>
    <row r="5107" spans="1:33" x14ac:dyDescent="0.3">
      <c r="A5107" s="12" t="s">
        <v>555</v>
      </c>
      <c r="B5107" s="12" t="s">
        <v>556</v>
      </c>
      <c r="C5107" s="16" t="str">
        <f>[1]!s_info_mkt(A5107)</f>
        <v>北证</v>
      </c>
      <c r="D5107" s="16" t="str">
        <f>[1]!s_ipo_listeddate(A5107)</f>
        <v>2022-12-14</v>
      </c>
      <c r="E5107" s="16" t="str">
        <f>[1]!lastradeday_s("000002","")</f>
        <v>2026-06-22</v>
      </c>
      <c r="F5107" s="16" t="str">
        <f>[1]!s_info_industry_csrc2023(A5107,"",3)</f>
        <v>化学原料和化学制品制造业</v>
      </c>
      <c r="G5107" s="16" t="str">
        <f>[1]!s_info_industry_csrc2023(A5107,"",1)</f>
        <v>制造业</v>
      </c>
      <c r="H5107" s="16">
        <f>[1]!s_is(A5107,83,"FY","YTD","20251231",1,"",100000000)</f>
        <v>6.1498802269000006</v>
      </c>
      <c r="I5107" s="16">
        <f>[1]!s_is(A5107,83,"FY","YTD","20241231",1,"",100000000)</f>
        <v>5.8715452183000005</v>
      </c>
      <c r="J5107" s="16">
        <f t="shared" si="237"/>
        <v>4.7404047529516768E-2</v>
      </c>
      <c r="K5107" s="16">
        <f>[1]!s_is(A5107,61,"FY","YTD","20251231",1,"",100000000)</f>
        <v>4.9001355999999996E-2</v>
      </c>
      <c r="L5107" s="16">
        <f>[1]!s_is(A5107,61,"FY","YTD","20241231",1,"",100000000)</f>
        <v>0.19930803589999999</v>
      </c>
      <c r="M5107" s="16">
        <f t="shared" si="238"/>
        <v>-0.75414259751881885</v>
      </c>
      <c r="N5107" s="16">
        <f>[1]!s_fa_roe(A5107,"20251231")</f>
        <v>1.2410000000000001</v>
      </c>
      <c r="O5107" s="16">
        <f>[1]!s_stmnote_rdexp(A5107,"20251231",1,10000)</f>
        <v>1998.7458550000001</v>
      </c>
      <c r="P5107" s="20">
        <f t="shared" si="239"/>
        <v>3.2500565559916886E-2</v>
      </c>
      <c r="Q5107" s="16">
        <f>[1]!s_margin_tradingbalance(A5107,"",10000)</f>
        <v>178.9718</v>
      </c>
      <c r="R5107" s="16">
        <f>[1]!s_margin_seclendingbalance(A5107,"",10000)</f>
        <v>0</v>
      </c>
      <c r="S5107" s="17">
        <f>[1]!s_val_ev(A5107,"",100000000)</f>
        <v>10.161436329800001</v>
      </c>
      <c r="T5107" s="17">
        <f>[1]!share_freesharesmv(A5107,"",100000000)</f>
        <v>2.1079469976</v>
      </c>
      <c r="U5107" s="17">
        <f>[1]!s_dq_amount_btin(A5107,E5107,100000000)</f>
        <v>0.10489725</v>
      </c>
      <c r="V5107" s="17">
        <f>[1]!s_dq_turn(A5107,E5107)</f>
        <v>2.7110741399302474</v>
      </c>
      <c r="W5107" s="2">
        <f>[1]!s_pq_amount(A5107,"20260101","",100000000)</f>
        <v>15.433113880000001</v>
      </c>
      <c r="X5107" s="2">
        <f>[1]!s_pq_avgamount(A5107,"20260101","",100000000)</f>
        <v>0.14030103527272728</v>
      </c>
      <c r="Y5107" s="17">
        <f>[1]!s_ipo_dilutedpe(A5107)</f>
        <v>24.18</v>
      </c>
      <c r="Z5107" s="12">
        <f>[1]!s_ipo_collection_total(A5107,100000000)</f>
        <v>1.01218871</v>
      </c>
      <c r="AA5107" s="2">
        <f>[1]!s_val_pe_ttm(A5107,E5107)</f>
        <v>119.23265075683594</v>
      </c>
      <c r="AB5107" s="5">
        <f>[1]!s_info_zjtxornot1(A5107,"")</f>
        <v>1</v>
      </c>
      <c r="AC5107" s="22" t="str">
        <f>[1]!s_info_nature1(A5107,"")</f>
        <v>民营企业</v>
      </c>
      <c r="AD5107" s="6" t="str">
        <f>[1]!s_info_city(A5107)</f>
        <v>东莞市</v>
      </c>
      <c r="AE5107" s="6" t="str">
        <f>[1]!s_info_province(A5107)</f>
        <v>广东省</v>
      </c>
      <c r="AF5107">
        <v>113.746262</v>
      </c>
      <c r="AG5107">
        <v>23.046237000000001</v>
      </c>
    </row>
    <row r="5108" spans="1:33" x14ac:dyDescent="0.3">
      <c r="A5108" s="12" t="s">
        <v>10314</v>
      </c>
      <c r="B5108" s="12" t="s">
        <v>10315</v>
      </c>
      <c r="C5108" s="16" t="str">
        <f>[1]!s_info_mkt(A5108)</f>
        <v>创业板</v>
      </c>
      <c r="D5108" s="16" t="str">
        <f>[1]!s_ipo_listeddate(A5108)</f>
        <v>2022-04-22</v>
      </c>
      <c r="E5108" s="16" t="str">
        <f>[1]!lastradeday_s("000002","")</f>
        <v>2026-06-22</v>
      </c>
      <c r="F5108" s="16" t="str">
        <f>[1]!s_info_industry_csrc2023(A5108,"",3)</f>
        <v>专用设备制造业</v>
      </c>
      <c r="G5108" s="16" t="str">
        <f>[1]!s_info_industry_csrc2023(A5108,"",1)</f>
        <v>制造业</v>
      </c>
      <c r="H5108" s="16">
        <f>[1]!s_is(A5108,83,"FY","YTD","20251231",1,"",100000000)</f>
        <v>1.7825423227000001</v>
      </c>
      <c r="I5108" s="16">
        <f>[1]!s_is(A5108,83,"FY","YTD","20241231",1,"",100000000)</f>
        <v>0.73171530279999997</v>
      </c>
      <c r="J5108" s="16">
        <f t="shared" si="237"/>
        <v>1.4361145870243242</v>
      </c>
      <c r="K5108" s="16">
        <f>[1]!s_is(A5108,61,"FY","YTD","20251231",1,"",100000000)</f>
        <v>-0.22266394399999997</v>
      </c>
      <c r="L5108" s="16">
        <f>[1]!s_is(A5108,61,"FY","YTD","20241231",1,"",100000000)</f>
        <v>-0.18216584100000002</v>
      </c>
      <c r="M5108" s="16">
        <f t="shared" si="238"/>
        <v>-0.22231447332653298</v>
      </c>
      <c r="N5108" s="16">
        <f>[1]!s_fa_roe(A5108,"20251231")</f>
        <v>-2.7856000000000001</v>
      </c>
      <c r="O5108" s="16">
        <f>[1]!s_stmnote_rdexp(A5108,"20251231",1,10000)</f>
        <v>1244.5346730000001</v>
      </c>
      <c r="P5108" s="20">
        <f t="shared" si="239"/>
        <v>6.9817959279357536E-2</v>
      </c>
      <c r="Q5108" s="16">
        <f>[1]!s_margin_tradingbalance(A5108,"",10000)</f>
        <v>12926.859399999999</v>
      </c>
      <c r="R5108" s="16">
        <f>[1]!s_margin_seclendingbalance(A5108,"",10000)</f>
        <v>0</v>
      </c>
      <c r="S5108" s="17">
        <f>[1]!s_val_ev(A5108,"",100000000)</f>
        <v>19.312187999999999</v>
      </c>
      <c r="T5108" s="17">
        <f>[1]!share_freesharesmv(A5108,"",100000000)</f>
        <v>7.4524419312000001</v>
      </c>
      <c r="U5108" s="17">
        <f>[1]!s_dq_amount_btin(A5108,E5108,100000000)</f>
        <v>0.35065238999999998</v>
      </c>
      <c r="V5108" s="17">
        <f>[1]!s_dq_turn(A5108,E5108)</f>
        <v>2.5780767775073441</v>
      </c>
      <c r="W5108" s="2">
        <f>[1]!s_pq_amount(A5108,"20260101","",100000000)</f>
        <v>29.222906080000001</v>
      </c>
      <c r="X5108" s="2">
        <f>[1]!s_pq_avgamount(A5108,"20260101","",100000000)</f>
        <v>0.26810005577981649</v>
      </c>
      <c r="Y5108" s="17">
        <f>[1]!s_ipo_dilutedpe(A5108)</f>
        <v>33.49</v>
      </c>
      <c r="Z5108" s="12">
        <f>[1]!s_ipo_collection_total(A5108,100000000)</f>
        <v>5.1562089999999996</v>
      </c>
      <c r="AA5108" s="2">
        <f>[1]!s_val_pe_ttm(A5108,E5108)</f>
        <v>-60.818840026855469</v>
      </c>
      <c r="AB5108" s="5">
        <f>[1]!s_info_zjtxornot1(A5108,"")</f>
        <v>1</v>
      </c>
      <c r="AC5108" s="22" t="str">
        <f>[1]!s_info_nature1(A5108,"")</f>
        <v>民营企业</v>
      </c>
      <c r="AD5108" s="6" t="str">
        <f>[1]!s_info_city(A5108)</f>
        <v>深圳市</v>
      </c>
      <c r="AE5108" s="6" t="str">
        <f>[1]!s_info_province(A5108)</f>
        <v>广东省</v>
      </c>
      <c r="AF5108">
        <v>114.085947</v>
      </c>
      <c r="AG5108">
        <v>22.547000000000001</v>
      </c>
    </row>
    <row r="5109" spans="1:33" x14ac:dyDescent="0.3">
      <c r="A5109" s="12" t="s">
        <v>10316</v>
      </c>
      <c r="B5109" s="12" t="s">
        <v>10317</v>
      </c>
      <c r="C5109" s="16" t="str">
        <f>[1]!s_info_mkt(A5109)</f>
        <v>主板</v>
      </c>
      <c r="D5109" s="16" t="str">
        <f>[1]!s_ipo_listeddate(A5109)</f>
        <v>2010-02-26</v>
      </c>
      <c r="E5109" s="16" t="str">
        <f>[1]!lastradeday_s("000002","")</f>
        <v>2026-06-22</v>
      </c>
      <c r="F5109" s="16" t="str">
        <f>[1]!s_info_industry_csrc2023(A5109,"",3)</f>
        <v>资本市场服务</v>
      </c>
      <c r="G5109" s="16" t="str">
        <f>[1]!s_info_industry_csrc2023(A5109,"",1)</f>
        <v>金融业</v>
      </c>
      <c r="H5109" s="16">
        <f>[1]!s_is(A5109,83,"FY","YTD","20251231",1,"",100000000)</f>
        <v>358.09920255160006</v>
      </c>
      <c r="I5109" s="16">
        <f>[1]!s_is(A5109,83,"FY","YTD","20241231",1,"",100000000)</f>
        <v>414.66367393800004</v>
      </c>
      <c r="J5109" s="16">
        <f t="shared" si="237"/>
        <v>-0.13641048141308232</v>
      </c>
      <c r="K5109" s="16">
        <f>[1]!s_is(A5109,61,"FY","YTD","20251231",1,"",100000000)</f>
        <v>163.83497118100001</v>
      </c>
      <c r="L5109" s="16">
        <f>[1]!s_is(A5109,61,"FY","YTD","20241231",1,"",100000000)</f>
        <v>153.51162321659999</v>
      </c>
      <c r="M5109" s="16">
        <f t="shared" si="238"/>
        <v>6.7247989097438662E-2</v>
      </c>
      <c r="N5109" s="16">
        <f>[1]!s_fa_roe(A5109,"20251231")</f>
        <v>8.2202000000000002</v>
      </c>
      <c r="O5109" s="16">
        <f>[1]!s_stmnote_rdexp(A5109,"20251231",1,10000)</f>
        <v>0</v>
      </c>
      <c r="P5109" s="20">
        <f t="shared" si="239"/>
        <v>0</v>
      </c>
      <c r="Q5109" s="16">
        <f>[1]!s_margin_tradingbalance(A5109,"",10000)</f>
        <v>708033.6557</v>
      </c>
      <c r="R5109" s="16">
        <f>[1]!s_margin_seclendingbalance(A5109,"",10000)</f>
        <v>884.22299999999996</v>
      </c>
      <c r="S5109" s="17">
        <f>[1]!s_val_ev(A5109,"",100000000)</f>
        <v>1809.0325616985799</v>
      </c>
      <c r="T5109" s="17">
        <f>[1]!share_freesharesmv(A5109,"",100000000)</f>
        <v>1115.9349040134</v>
      </c>
      <c r="U5109" s="17">
        <f>[1]!s_dq_amount_btin(A5109,E5109,100000000)</f>
        <v>52.358436689999998</v>
      </c>
      <c r="V5109" s="17">
        <f>[1]!s_dq_turn(A5109,E5109)</f>
        <v>3.4702966804359132</v>
      </c>
      <c r="W5109" s="2">
        <f>[1]!s_pq_amount(A5109,"20260101","",100000000)</f>
        <v>2222.74665873</v>
      </c>
      <c r="X5109" s="2">
        <f>[1]!s_pq_avgamount(A5109,"20260101","",100000000)</f>
        <v>20.206787806636363</v>
      </c>
      <c r="Y5109" s="17">
        <f>[1]!s_ipo_dilutedpe(A5109)</f>
        <v>29.41</v>
      </c>
      <c r="Z5109" s="12">
        <f>[1]!s_ipo_collection_total(A5109,100000000)</f>
        <v>156.91225499999999</v>
      </c>
      <c r="AA5109" s="2">
        <f>[1]!s_val_pe_ttm(A5109,E5109)</f>
        <v>10.955790519714355</v>
      </c>
      <c r="AB5109" s="5">
        <f>[1]!s_info_zjtxornot1(A5109,"")</f>
        <v>0</v>
      </c>
      <c r="AC5109" s="22" t="str">
        <f>[1]!s_info_nature1(A5109,"")</f>
        <v>地方国有企业</v>
      </c>
      <c r="AD5109" s="6" t="str">
        <f>[1]!s_info_city(A5109)</f>
        <v>南京市</v>
      </c>
      <c r="AE5109" s="6" t="str">
        <f>[1]!s_info_province(A5109)</f>
        <v>江苏省</v>
      </c>
      <c r="AF5109">
        <v>118.767413</v>
      </c>
      <c r="AG5109">
        <v>32.041544000000002</v>
      </c>
    </row>
    <row r="5110" spans="1:33" x14ac:dyDescent="0.3">
      <c r="A5110" s="12" t="s">
        <v>10318</v>
      </c>
      <c r="B5110" s="12" t="s">
        <v>10319</v>
      </c>
      <c r="C5110" s="16" t="str">
        <f>[1]!s_info_mkt(A5110)</f>
        <v>主板</v>
      </c>
      <c r="D5110" s="16" t="str">
        <f>[1]!s_ipo_listeddate(A5110)</f>
        <v>2000-07-31</v>
      </c>
      <c r="E5110" s="16" t="str">
        <f>[1]!lastradeday_s("000002","")</f>
        <v>2026-06-22</v>
      </c>
      <c r="F5110" s="16" t="str">
        <f>[1]!s_info_industry_csrc2023(A5110,"",3)</f>
        <v>航空运输业</v>
      </c>
      <c r="G5110" s="16" t="str">
        <f>[1]!s_info_industry_csrc2023(A5110,"",1)</f>
        <v>交通运输、仓储和邮政业</v>
      </c>
      <c r="H5110" s="16">
        <f>[1]!s_is(A5110,83,"FY","YTD","20251231",1,"",100000000)</f>
        <v>22.353781553200001</v>
      </c>
      <c r="I5110" s="16">
        <f>[1]!s_is(A5110,83,"FY","YTD","20241231",1,"",100000000)</f>
        <v>21.633219775900002</v>
      </c>
      <c r="J5110" s="16">
        <f t="shared" si="237"/>
        <v>3.3308115239633729E-2</v>
      </c>
      <c r="K5110" s="16">
        <f>[1]!s_is(A5110,61,"FY","YTD","20251231",1,"",100000000)</f>
        <v>3.0866916781000002</v>
      </c>
      <c r="L5110" s="16">
        <f>[1]!s_is(A5110,61,"FY","YTD","20241231",1,"",100000000)</f>
        <v>3.0322995632999996</v>
      </c>
      <c r="M5110" s="16">
        <f t="shared" si="238"/>
        <v>1.7937579604043675E-2</v>
      </c>
      <c r="N5110" s="16">
        <f>[1]!s_fa_roe(A5110,"20251231")</f>
        <v>5.7081999999999997</v>
      </c>
      <c r="O5110" s="16">
        <f>[1]!s_stmnote_rdexp(A5110,"20251231",1,10000)</f>
        <v>434.92176100000006</v>
      </c>
      <c r="P5110" s="20">
        <f t="shared" si="239"/>
        <v>1.9456294675016179E-3</v>
      </c>
      <c r="Q5110" s="16">
        <f>[1]!s_margin_tradingbalance(A5110,"",10000)</f>
        <v>57868.564899999998</v>
      </c>
      <c r="R5110" s="16">
        <f>[1]!s_margin_seclendingbalance(A5110,"",10000)</f>
        <v>312.14699999999999</v>
      </c>
      <c r="S5110" s="17">
        <f>[1]!s_val_ev(A5110,"",100000000)</f>
        <v>122.10621956380001</v>
      </c>
      <c r="T5110" s="17">
        <f>[1]!share_freesharesmv(A5110,"",100000000)</f>
        <v>74.937457198800004</v>
      </c>
      <c r="U5110" s="17">
        <f>[1]!s_dq_amount_btin(A5110,E5110,100000000)</f>
        <v>2.4652496400000001</v>
      </c>
      <c r="V5110" s="17">
        <f>[1]!s_dq_turn(A5110,E5110)</f>
        <v>2.0599980893567187</v>
      </c>
      <c r="W5110" s="2">
        <f>[1]!s_pq_amount(A5110,"20260101","",100000000)</f>
        <v>321.87822662999997</v>
      </c>
      <c r="X5110" s="2">
        <f>[1]!s_pq_avgamount(A5110,"20260101","",100000000)</f>
        <v>2.9261656966363638</v>
      </c>
      <c r="Y5110" s="17">
        <f>[1]!s_ipo_dilutedpe(A5110)</f>
        <v>39.229999999999997</v>
      </c>
      <c r="Z5110" s="12">
        <f>[1]!s_ipo_collection_total(A5110,100000000)</f>
        <v>6.12</v>
      </c>
      <c r="AA5110" s="2">
        <f>[1]!s_val_pe_ttm(A5110,E5110)</f>
        <v>39.313838958740234</v>
      </c>
      <c r="AB5110" s="5">
        <f>[1]!s_info_zjtxornot1(A5110,"")</f>
        <v>0</v>
      </c>
      <c r="AC5110" s="22" t="str">
        <f>[1]!s_info_nature1(A5110,"")</f>
        <v>中央国有企业</v>
      </c>
      <c r="AD5110" s="6" t="str">
        <f>[1]!s_info_city(A5110)</f>
        <v>深圳市</v>
      </c>
      <c r="AE5110" s="6" t="str">
        <f>[1]!s_info_province(A5110)</f>
        <v>广东省</v>
      </c>
      <c r="AF5110">
        <v>114.085947</v>
      </c>
      <c r="AG5110">
        <v>22.547000000000001</v>
      </c>
    </row>
    <row r="5111" spans="1:33" x14ac:dyDescent="0.3">
      <c r="A5111" s="12" t="s">
        <v>10320</v>
      </c>
      <c r="B5111" s="12" t="s">
        <v>10321</v>
      </c>
      <c r="C5111" s="16" t="str">
        <f>[1]!s_info_mkt(A5111)</f>
        <v>主板</v>
      </c>
      <c r="D5111" s="16" t="str">
        <f>[1]!s_ipo_listeddate(A5111)</f>
        <v>1994-03-11</v>
      </c>
      <c r="E5111" s="16" t="str">
        <f>[1]!lastradeday_s("000002","")</f>
        <v>2026-06-22</v>
      </c>
      <c r="F5111" s="16" t="str">
        <f>[1]!s_info_industry_csrc2023(A5111,"",3)</f>
        <v>专用设备制造业</v>
      </c>
      <c r="G5111" s="16" t="str">
        <f>[1]!s_info_industry_csrc2023(A5111,"",1)</f>
        <v>制造业</v>
      </c>
      <c r="H5111" s="16">
        <f>[1]!s_is(A5111,83,"FY","YTD","20251231",1,"",100000000)</f>
        <v>43.511618268500001</v>
      </c>
      <c r="I5111" s="16">
        <f>[1]!s_is(A5111,83,"FY","YTD","20241231",1,"",100000000)</f>
        <v>44.110873243299999</v>
      </c>
      <c r="J5111" s="16">
        <f t="shared" si="237"/>
        <v>-1.3585198631065776E-2</v>
      </c>
      <c r="K5111" s="16">
        <f>[1]!s_is(A5111,61,"FY","YTD","20251231",1,"",100000000)</f>
        <v>-1.4220133553999998</v>
      </c>
      <c r="L5111" s="16">
        <f>[1]!s_is(A5111,61,"FY","YTD","20241231",1,"",100000000)</f>
        <v>-2.4423133428999999</v>
      </c>
      <c r="M5111" s="16">
        <f t="shared" si="238"/>
        <v>0.41775965826256228</v>
      </c>
      <c r="N5111" s="16">
        <f>[1]!s_fa_roe(A5111,"20251231")</f>
        <v>-4.9766000000000004</v>
      </c>
      <c r="O5111" s="16">
        <f>[1]!s_stmnote_rdexp(A5111,"20251231",1,10000)</f>
        <v>15160.181144</v>
      </c>
      <c r="P5111" s="20">
        <f t="shared" si="239"/>
        <v>3.4841685387222494E-2</v>
      </c>
      <c r="Q5111" s="16">
        <f>[1]!s_margin_tradingbalance(A5111,"",10000)</f>
        <v>16330.847599999999</v>
      </c>
      <c r="R5111" s="16">
        <f>[1]!s_margin_seclendingbalance(A5111,"",10000)</f>
        <v>19.202400000000001</v>
      </c>
      <c r="S5111" s="17">
        <f>[1]!s_val_ev(A5111,"",100000000)</f>
        <v>41.719801041250001</v>
      </c>
      <c r="T5111" s="17">
        <f>[1]!share_freesharesmv(A5111,"",100000000)</f>
        <v>28.378535016000004</v>
      </c>
      <c r="U5111" s="17">
        <f>[1]!s_dq_amount_btin(A5111,E5111,100000000)</f>
        <v>1.48499504</v>
      </c>
      <c r="V5111" s="17">
        <f>[1]!s_dq_turn(A5111,E5111)</f>
        <v>4.1086649830454718</v>
      </c>
      <c r="W5111" s="2">
        <f>[1]!s_pq_amount(A5111,"20260101","",100000000)</f>
        <v>154.18960077</v>
      </c>
      <c r="X5111" s="2">
        <f>[1]!s_pq_avgamount(A5111,"20260101","",100000000)</f>
        <v>1.4017236433636364</v>
      </c>
      <c r="Y5111" s="17">
        <f>[1]!s_ipo_dilutedpe(A5111)</f>
        <v>15.59</v>
      </c>
      <c r="Z5111" s="12">
        <f>[1]!s_ipo_collection_total(A5111,100000000)</f>
        <v>0.55679999999999996</v>
      </c>
      <c r="AA5111" s="2">
        <f>[1]!s_val_pe_ttm(A5111,E5111)</f>
        <v>-47.949016571044922</v>
      </c>
      <c r="AB5111" s="5">
        <f>[1]!s_info_zjtxornot1(A5111,"")</f>
        <v>0</v>
      </c>
      <c r="AC5111" s="22" t="str">
        <f>[1]!s_info_nature1(A5111,"")</f>
        <v>公众企业</v>
      </c>
      <c r="AD5111" s="6" t="str">
        <f>[1]!s_info_city(A5111)</f>
        <v>上海市</v>
      </c>
      <c r="AE5111" s="6" t="str">
        <f>[1]!s_info_province(A5111)</f>
        <v>上海</v>
      </c>
      <c r="AF5111">
        <v>121.472644</v>
      </c>
      <c r="AG5111">
        <v>31.231705999999999</v>
      </c>
    </row>
    <row r="5112" spans="1:33" x14ac:dyDescent="0.3">
      <c r="A5112" s="12" t="s">
        <v>557</v>
      </c>
      <c r="B5112" s="12" t="s">
        <v>558</v>
      </c>
      <c r="C5112" s="16" t="str">
        <f>[1]!s_info_mkt(A5112)</f>
        <v>北证</v>
      </c>
      <c r="D5112" s="16" t="str">
        <f>[1]!s_ipo_listeddate(A5112)</f>
        <v>2021-11-05</v>
      </c>
      <c r="E5112" s="16" t="str">
        <f>[1]!lastradeday_s("000002","")</f>
        <v>2026-06-22</v>
      </c>
      <c r="F5112" s="16" t="str">
        <f>[1]!s_info_industry_csrc2023(A5112,"",3)</f>
        <v>仪器仪表制造业</v>
      </c>
      <c r="G5112" s="16" t="str">
        <f>[1]!s_info_industry_csrc2023(A5112,"",1)</f>
        <v>制造业</v>
      </c>
      <c r="H5112" s="16">
        <f>[1]!s_is(A5112,83,"FY","YTD","20251231",1,"",100000000)</f>
        <v>5.9816945973999998</v>
      </c>
      <c r="I5112" s="16">
        <f>[1]!s_is(A5112,83,"FY","YTD","20241231",1,"",100000000)</f>
        <v>4.7756271398000001</v>
      </c>
      <c r="J5112" s="16">
        <f t="shared" si="237"/>
        <v>0.25254640328778022</v>
      </c>
      <c r="K5112" s="16">
        <f>[1]!s_is(A5112,61,"FY","YTD","20251231",1,"",100000000)</f>
        <v>0.78747189629999992</v>
      </c>
      <c r="L5112" s="16">
        <f>[1]!s_is(A5112,61,"FY","YTD","20241231",1,"",100000000)</f>
        <v>0.50561714979999994</v>
      </c>
      <c r="M5112" s="16">
        <f t="shared" si="238"/>
        <v>0.55744696676425909</v>
      </c>
      <c r="N5112" s="16">
        <f>[1]!s_fa_roe(A5112,"20251231")</f>
        <v>9.7233999999999998</v>
      </c>
      <c r="O5112" s="16">
        <f>[1]!s_stmnote_rdexp(A5112,"20251231",1,10000)</f>
        <v>3338.45273</v>
      </c>
      <c r="P5112" s="20">
        <f t="shared" si="239"/>
        <v>5.5811153104524759E-2</v>
      </c>
      <c r="Q5112" s="16">
        <f>[1]!s_margin_tradingbalance(A5112,"",10000)</f>
        <v>7217.4132</v>
      </c>
      <c r="R5112" s="16">
        <f>[1]!s_margin_seclendingbalance(A5112,"",10000)</f>
        <v>0</v>
      </c>
      <c r="S5112" s="17">
        <f>[1]!s_val_ev(A5112,"",100000000)</f>
        <v>20.267569999999999</v>
      </c>
      <c r="T5112" s="17">
        <f>[1]!share_freesharesmv(A5112,"",100000000)</f>
        <v>9.3263533909999996</v>
      </c>
      <c r="U5112" s="17">
        <f>[1]!s_dq_amount_btin(A5112,E5112,100000000)</f>
        <v>0.40545267000000002</v>
      </c>
      <c r="V5112" s="17">
        <f>[1]!s_dq_turn(A5112,E5112)</f>
        <v>2.7353333916665306</v>
      </c>
      <c r="W5112" s="2">
        <f>[1]!s_pq_amount(A5112,"20260101","",100000000)</f>
        <v>61.818615319999999</v>
      </c>
      <c r="X5112" s="2">
        <f>[1]!s_pq_avgamount(A5112,"20260101","",100000000)</f>
        <v>0.56198741200000002</v>
      </c>
      <c r="Y5112" s="17">
        <f>[1]!s_ipo_dilutedpe(A5112)</f>
        <v>17.64</v>
      </c>
      <c r="Z5112" s="12">
        <f>[1]!s_ipo_collection_total(A5112,100000000)</f>
        <v>3.5730040000000001</v>
      </c>
      <c r="AA5112" s="2">
        <f>[1]!s_val_pe_ttm(A5112,E5112)</f>
        <v>39.997108459472656</v>
      </c>
      <c r="AB5112" s="5">
        <f>[1]!s_info_zjtxornot1(A5112,"")</f>
        <v>0</v>
      </c>
      <c r="AC5112" s="22" t="str">
        <f>[1]!s_info_nature1(A5112,"")</f>
        <v>民营企业</v>
      </c>
      <c r="AD5112" s="6" t="str">
        <f>[1]!s_info_city(A5112)</f>
        <v>上海市</v>
      </c>
      <c r="AE5112" s="6" t="str">
        <f>[1]!s_info_province(A5112)</f>
        <v>上海</v>
      </c>
      <c r="AF5112">
        <v>121.472644</v>
      </c>
      <c r="AG5112">
        <v>31.231705999999999</v>
      </c>
    </row>
    <row r="5113" spans="1:33" x14ac:dyDescent="0.3">
      <c r="A5113" s="12" t="s">
        <v>10322</v>
      </c>
      <c r="B5113" s="12" t="s">
        <v>10323</v>
      </c>
      <c r="C5113" s="16" t="str">
        <f>[1]!s_info_mkt(A5113)</f>
        <v>主板</v>
      </c>
      <c r="D5113" s="16" t="str">
        <f>[1]!s_ipo_listeddate(A5113)</f>
        <v>1997-06-06</v>
      </c>
      <c r="E5113" s="16" t="str">
        <f>[1]!lastradeday_s("000002","")</f>
        <v>2026-06-22</v>
      </c>
      <c r="F5113" s="16" t="str">
        <f>[1]!s_info_industry_csrc2023(A5113,"",3)</f>
        <v>非金属矿物制品业</v>
      </c>
      <c r="G5113" s="16" t="str">
        <f>[1]!s_info_industry_csrc2023(A5113,"",1)</f>
        <v>制造业</v>
      </c>
      <c r="H5113" s="16">
        <f>[1]!s_is(A5113,83,"FY","YTD","20251231",1,"",100000000)</f>
        <v>252.8026191822</v>
      </c>
      <c r="I5113" s="16">
        <f>[1]!s_is(A5113,83,"FY","YTD","20241231",1,"",100000000)</f>
        <v>258.21124419479997</v>
      </c>
      <c r="J5113" s="16">
        <f t="shared" si="237"/>
        <v>-2.0946512339019563E-2</v>
      </c>
      <c r="K5113" s="16">
        <f>[1]!s_is(A5113,61,"FY","YTD","20251231",1,"",100000000)</f>
        <v>29.063802916599997</v>
      </c>
      <c r="L5113" s="16">
        <f>[1]!s_is(A5113,61,"FY","YTD","20241231",1,"",100000000)</f>
        <v>36.469424703999998</v>
      </c>
      <c r="M5113" s="16">
        <f t="shared" si="238"/>
        <v>-0.2030638499923402</v>
      </c>
      <c r="N5113" s="16">
        <f>[1]!s_fa_roe(A5113,"20251231")</f>
        <v>11.001099999999999</v>
      </c>
      <c r="O5113" s="16">
        <f>[1]!s_stmnote_rdexp(A5113,"20251231",1,10000)</f>
        <v>104403.52783400001</v>
      </c>
      <c r="P5113" s="20">
        <f t="shared" si="239"/>
        <v>4.129843597813132E-2</v>
      </c>
      <c r="Q5113" s="16">
        <f>[1]!s_margin_tradingbalance(A5113,"",10000)</f>
        <v>46498.831299999998</v>
      </c>
      <c r="R5113" s="16">
        <f>[1]!s_margin_seclendingbalance(A5113,"",10000)</f>
        <v>183.91659999999999</v>
      </c>
      <c r="S5113" s="17">
        <f>[1]!s_val_ev(A5113,"",100000000)</f>
        <v>332.10625179420003</v>
      </c>
      <c r="T5113" s="17">
        <f>[1]!share_freesharesmv(A5113,"",100000000)</f>
        <v>182.91982974040002</v>
      </c>
      <c r="U5113" s="17">
        <f>[1]!s_dq_amount_btin(A5113,E5113,100000000)</f>
        <v>3.40719679</v>
      </c>
      <c r="V5113" s="17">
        <f>[1]!s_dq_turn(A5113,E5113)</f>
        <v>1.0389010079540075</v>
      </c>
      <c r="W5113" s="2">
        <f>[1]!s_pq_amount(A5113,"20260101","",100000000)</f>
        <v>534.93119029000002</v>
      </c>
      <c r="X5113" s="2">
        <f>[1]!s_pq_avgamount(A5113,"20260101","",100000000)</f>
        <v>4.8630108208181815</v>
      </c>
      <c r="Y5113" s="17">
        <f>[1]!s_ipo_dilutedpe(A5113)</f>
        <v>0</v>
      </c>
      <c r="Z5113" s="12">
        <f>[1]!s_ipo_collection_total(A5113,100000000)</f>
        <v>2.6684999999999999</v>
      </c>
      <c r="AA5113" s="2">
        <f>[1]!s_val_pe_ttm(A5113,E5113)</f>
        <v>11.579773902893066</v>
      </c>
      <c r="AB5113" s="5">
        <f>[1]!s_info_zjtxornot1(A5113,"")</f>
        <v>1</v>
      </c>
      <c r="AC5113" s="22" t="str">
        <f>[1]!s_info_nature1(A5113,"")</f>
        <v>中央国有企业</v>
      </c>
      <c r="AD5113" s="6" t="str">
        <f>[1]!s_info_city(A5113)</f>
        <v>北京市</v>
      </c>
      <c r="AE5113" s="6" t="str">
        <f>[1]!s_info_province(A5113)</f>
        <v>北京</v>
      </c>
      <c r="AF5113">
        <v>116.40528500000001</v>
      </c>
      <c r="AG5113">
        <v>39.904989</v>
      </c>
    </row>
    <row r="5114" spans="1:33" x14ac:dyDescent="0.3">
      <c r="A5114" s="12" t="s">
        <v>10324</v>
      </c>
      <c r="B5114" s="12" t="s">
        <v>10325</v>
      </c>
      <c r="C5114" s="16" t="str">
        <f>[1]!s_info_mkt(A5114)</f>
        <v>主板</v>
      </c>
      <c r="D5114" s="16" t="str">
        <f>[1]!s_ipo_listeddate(A5114)</f>
        <v>2017-03-06</v>
      </c>
      <c r="E5114" s="16" t="str">
        <f>[1]!lastradeday_s("000002","")</f>
        <v>2026-06-22</v>
      </c>
      <c r="F5114" s="16" t="str">
        <f>[1]!s_info_industry_csrc2023(A5114,"",3)</f>
        <v>非金属矿物制品业</v>
      </c>
      <c r="G5114" s="16" t="str">
        <f>[1]!s_info_industry_csrc2023(A5114,"",1)</f>
        <v>制造业</v>
      </c>
      <c r="H5114" s="16">
        <f>[1]!s_is(A5114,83,"FY","YTD","20251231",1,"",100000000)</f>
        <v>15.384419101300001</v>
      </c>
      <c r="I5114" s="16">
        <f>[1]!s_is(A5114,83,"FY","YTD","20241231",1,"",100000000)</f>
        <v>10.1549675432</v>
      </c>
      <c r="J5114" s="16">
        <f t="shared" si="237"/>
        <v>0.51496487170968486</v>
      </c>
      <c r="K5114" s="16">
        <f>[1]!s_is(A5114,61,"FY","YTD","20251231",1,"",100000000)</f>
        <v>-1.6964140587000001</v>
      </c>
      <c r="L5114" s="16">
        <f>[1]!s_is(A5114,61,"FY","YTD","20241231",1,"",100000000)</f>
        <v>-0.65603391509999998</v>
      </c>
      <c r="M5114" s="16">
        <f t="shared" si="238"/>
        <v>-1.58586335196011</v>
      </c>
      <c r="N5114" s="16">
        <f>[1]!s_fa_roe(A5114,"20251231")</f>
        <v>-18.1861</v>
      </c>
      <c r="O5114" s="16">
        <f>[1]!s_stmnote_rdexp(A5114,"20251231",1,10000)</f>
        <v>5838.0611790000003</v>
      </c>
      <c r="P5114" s="20">
        <f t="shared" si="239"/>
        <v>3.7947881818343583E-2</v>
      </c>
      <c r="Q5114" s="16">
        <f>[1]!s_margin_tradingbalance(A5114,"",10000)</f>
        <v>0</v>
      </c>
      <c r="R5114" s="16">
        <f>[1]!s_margin_seclendingbalance(A5114,"",10000)</f>
        <v>0</v>
      </c>
      <c r="S5114" s="17">
        <f>[1]!s_val_ev(A5114,"",100000000)</f>
        <v>32.698260790799999</v>
      </c>
      <c r="T5114" s="17">
        <f>[1]!share_freesharesmv(A5114,"",100000000)</f>
        <v>10.9322279704</v>
      </c>
      <c r="U5114" s="17">
        <f>[1]!s_dq_amount_btin(A5114,E5114,100000000)</f>
        <v>0.80363446999999999</v>
      </c>
      <c r="V5114" s="17">
        <f>[1]!s_dq_turn(A5114,E5114)</f>
        <v>3.2960267387855442</v>
      </c>
      <c r="W5114" s="2">
        <f>[1]!s_pq_amount(A5114,"20260101","",100000000)</f>
        <v>106.44706217</v>
      </c>
      <c r="X5114" s="2">
        <f>[1]!s_pq_avgamount(A5114,"20260101","",100000000)</f>
        <v>0.96770056518181813</v>
      </c>
      <c r="Y5114" s="17">
        <f>[1]!s_ipo_dilutedpe(A5114)</f>
        <v>22.99</v>
      </c>
      <c r="Z5114" s="12">
        <f>[1]!s_ipo_collection_total(A5114,100000000)</f>
        <v>2.6972</v>
      </c>
      <c r="AA5114" s="2">
        <f>[1]!s_val_pe_ttm(A5114,E5114)</f>
        <v>-17.87230110168457</v>
      </c>
      <c r="AB5114" s="5">
        <f>[1]!s_info_zjtxornot1(A5114,"")</f>
        <v>1</v>
      </c>
      <c r="AC5114" s="22" t="str">
        <f>[1]!s_info_nature1(A5114,"")</f>
        <v>民营企业</v>
      </c>
      <c r="AD5114" s="6" t="str">
        <f>[1]!s_info_city(A5114)</f>
        <v>湖州市</v>
      </c>
      <c r="AE5114" s="6" t="str">
        <f>[1]!s_info_province(A5114)</f>
        <v>浙江省</v>
      </c>
      <c r="AF5114">
        <v>120.10239799999999</v>
      </c>
      <c r="AG5114">
        <v>30.867197999999998</v>
      </c>
    </row>
    <row r="5115" spans="1:33" x14ac:dyDescent="0.3">
      <c r="A5115" s="12" t="s">
        <v>559</v>
      </c>
      <c r="B5115" s="12" t="s">
        <v>560</v>
      </c>
      <c r="C5115" s="16" t="str">
        <f>[1]!s_info_mkt(A5115)</f>
        <v>北证</v>
      </c>
      <c r="D5115" s="16" t="str">
        <f>[1]!s_ipo_listeddate(A5115)</f>
        <v>2023-07-17</v>
      </c>
      <c r="E5115" s="16" t="str">
        <f>[1]!lastradeday_s("000002","")</f>
        <v>2026-06-22</v>
      </c>
      <c r="F5115" s="16" t="str">
        <f>[1]!s_info_industry_csrc2023(A5115,"",3)</f>
        <v>金属制品业</v>
      </c>
      <c r="G5115" s="16" t="str">
        <f>[1]!s_info_industry_csrc2023(A5115,"",1)</f>
        <v>制造业</v>
      </c>
      <c r="H5115" s="16">
        <f>[1]!s_is(A5115,83,"FY","YTD","20251231",1,"",100000000)</f>
        <v>2.3034576922999999</v>
      </c>
      <c r="I5115" s="16">
        <f>[1]!s_is(A5115,83,"FY","YTD","20241231",1,"",100000000)</f>
        <v>2.1521511980999999</v>
      </c>
      <c r="J5115" s="16">
        <f t="shared" si="237"/>
        <v>7.030476963401977E-2</v>
      </c>
      <c r="K5115" s="16">
        <f>[1]!s_is(A5115,61,"FY","YTD","20251231",1,"",100000000)</f>
        <v>0.46449753329999999</v>
      </c>
      <c r="L5115" s="16">
        <f>[1]!s_is(A5115,61,"FY","YTD","20241231",1,"",100000000)</f>
        <v>0.3960329326</v>
      </c>
      <c r="M5115" s="16">
        <f t="shared" si="238"/>
        <v>0.1728760288961888</v>
      </c>
      <c r="N5115" s="16">
        <f>[1]!s_fa_roe(A5115,"20251231")</f>
        <v>11.864800000000001</v>
      </c>
      <c r="O5115" s="16">
        <f>[1]!s_stmnote_rdexp(A5115,"20251231",1,10000)</f>
        <v>1857.6245859999999</v>
      </c>
      <c r="P5115" s="20">
        <f t="shared" si="239"/>
        <v>8.0645049058624727E-2</v>
      </c>
      <c r="Q5115" s="16">
        <f>[1]!s_margin_tradingbalance(A5115,"",10000)</f>
        <v>2521.5785999999998</v>
      </c>
      <c r="R5115" s="16">
        <f>[1]!s_margin_seclendingbalance(A5115,"",10000)</f>
        <v>0</v>
      </c>
      <c r="S5115" s="17">
        <f>[1]!s_val_ev(A5115,"",100000000)</f>
        <v>20.644962</v>
      </c>
      <c r="T5115" s="17">
        <f>[1]!share_freesharesmv(A5115,"",100000000)</f>
        <v>12.4272120375</v>
      </c>
      <c r="U5115" s="17">
        <f>[1]!s_dq_amount_btin(A5115,E5115,100000000)</f>
        <v>0.44525504999999999</v>
      </c>
      <c r="V5115" s="17">
        <f>[1]!s_dq_turn(A5115,E5115)</f>
        <v>2.333178137560437</v>
      </c>
      <c r="W5115" s="2">
        <f>[1]!s_pq_amount(A5115,"20260101","",100000000)</f>
        <v>43.974432460000003</v>
      </c>
      <c r="X5115" s="2">
        <f>[1]!s_pq_avgamount(A5115,"20260101","",100000000)</f>
        <v>0.39976756781818179</v>
      </c>
      <c r="Y5115" s="17">
        <f>[1]!s_ipo_dilutedpe(A5115)</f>
        <v>17.55</v>
      </c>
      <c r="Z5115" s="12">
        <f>[1]!s_ipo_collection_total(A5115,100000000)</f>
        <v>1.2585999999999999</v>
      </c>
      <c r="AA5115" s="2">
        <f>[1]!s_val_pe_ttm(A5115,E5115)</f>
        <v>43.540275573730469</v>
      </c>
      <c r="AB5115" s="5">
        <f>[1]!s_info_zjtxornot1(A5115,"")</f>
        <v>1</v>
      </c>
      <c r="AC5115" s="22" t="str">
        <f>[1]!s_info_nature1(A5115,"")</f>
        <v>公众企业</v>
      </c>
      <c r="AD5115" s="6" t="str">
        <f>[1]!s_info_city(A5115)</f>
        <v>益阳市</v>
      </c>
      <c r="AE5115" s="6" t="str">
        <f>[1]!s_info_province(A5115)</f>
        <v>湖南省</v>
      </c>
      <c r="AF5115">
        <v>112.355042</v>
      </c>
      <c r="AG5115">
        <v>28.570066000000001</v>
      </c>
    </row>
    <row r="5116" spans="1:33" x14ac:dyDescent="0.3">
      <c r="A5116" s="12" t="s">
        <v>10326</v>
      </c>
      <c r="B5116" s="12" t="s">
        <v>10327</v>
      </c>
      <c r="C5116" s="16" t="str">
        <f>[1]!s_info_mkt(A5116)</f>
        <v>主板</v>
      </c>
      <c r="D5116" s="16" t="str">
        <f>[1]!s_ipo_listeddate(A5116)</f>
        <v>2021-05-11</v>
      </c>
      <c r="E5116" s="16" t="str">
        <f>[1]!lastradeday_s("000002","")</f>
        <v>2026-06-22</v>
      </c>
      <c r="F5116" s="16" t="str">
        <f>[1]!s_info_industry_csrc2023(A5116,"",3)</f>
        <v>电气机械和器材制造业</v>
      </c>
      <c r="G5116" s="16" t="str">
        <f>[1]!s_info_industry_csrc2023(A5116,"",1)</f>
        <v>制造业</v>
      </c>
      <c r="H5116" s="16">
        <f>[1]!s_is(A5116,83,"FY","YTD","20251231",1,"",100000000)</f>
        <v>75.298284638500007</v>
      </c>
      <c r="I5116" s="16">
        <f>[1]!s_is(A5116,83,"FY","YTD","20241231",1,"",100000000)</f>
        <v>63.4684152066</v>
      </c>
      <c r="J5116" s="16">
        <f t="shared" si="237"/>
        <v>0.18638986641452848</v>
      </c>
      <c r="K5116" s="16">
        <f>[1]!s_is(A5116,61,"FY","YTD","20251231",1,"",100000000)</f>
        <v>2.8569401424</v>
      </c>
      <c r="L5116" s="16">
        <f>[1]!s_is(A5116,61,"FY","YTD","20241231",1,"",100000000)</f>
        <v>3.1932425162999998</v>
      </c>
      <c r="M5116" s="16">
        <f t="shared" si="238"/>
        <v>-0.10531689096062527</v>
      </c>
      <c r="N5116" s="16">
        <f>[1]!s_fa_roe(A5116,"20251231")</f>
        <v>8.8102</v>
      </c>
      <c r="O5116" s="16">
        <f>[1]!s_stmnote_rdexp(A5116,"20251231",1,10000)</f>
        <v>10399.293681000001</v>
      </c>
      <c r="P5116" s="20">
        <f t="shared" si="239"/>
        <v>1.3810797591108528E-2</v>
      </c>
      <c r="Q5116" s="16">
        <f>[1]!s_margin_tradingbalance(A5116,"",10000)</f>
        <v>0</v>
      </c>
      <c r="R5116" s="16">
        <f>[1]!s_margin_seclendingbalance(A5116,"",10000)</f>
        <v>0</v>
      </c>
      <c r="S5116" s="17">
        <f>[1]!s_val_ev(A5116,"",100000000)</f>
        <v>163.51109792</v>
      </c>
      <c r="T5116" s="17">
        <f>[1]!share_freesharesmv(A5116,"",100000000)</f>
        <v>104.96376992</v>
      </c>
      <c r="U5116" s="17">
        <f>[1]!s_dq_amount_btin(A5116,E5116,100000000)</f>
        <v>7.2445247999999998</v>
      </c>
      <c r="V5116" s="17">
        <f>[1]!s_dq_turn(A5116,E5116)</f>
        <v>4.5713630525969391</v>
      </c>
      <c r="W5116" s="2">
        <f>[1]!s_pq_amount(A5116,"20260101","",100000000)</f>
        <v>680.46637018000001</v>
      </c>
      <c r="X5116" s="2">
        <f>[1]!s_pq_avgamount(A5116,"20260101","",100000000)</f>
        <v>6.1860579107272731</v>
      </c>
      <c r="Y5116" s="17">
        <f>[1]!s_ipo_dilutedpe(A5116)</f>
        <v>21.09</v>
      </c>
      <c r="Z5116" s="12">
        <f>[1]!s_ipo_collection_total(A5116,100000000)</f>
        <v>3.8380000000000001</v>
      </c>
      <c r="AA5116" s="2">
        <f>[1]!s_val_pe_ttm(A5116,E5116)</f>
        <v>52.996284484863281</v>
      </c>
      <c r="AB5116" s="5">
        <f>[1]!s_info_zjtxornot1(A5116,"")</f>
        <v>1</v>
      </c>
      <c r="AC5116" s="22" t="str">
        <f>[1]!s_info_nature1(A5116,"")</f>
        <v>民营企业</v>
      </c>
      <c r="AD5116" s="6" t="str">
        <f>[1]!s_info_city(A5116)</f>
        <v>唐山市</v>
      </c>
      <c r="AE5116" s="6" t="str">
        <f>[1]!s_info_province(A5116)</f>
        <v>河北省</v>
      </c>
      <c r="AF5116">
        <v>118.175393</v>
      </c>
      <c r="AG5116">
        <v>39.635112999999997</v>
      </c>
    </row>
    <row r="5117" spans="1:33" x14ac:dyDescent="0.3">
      <c r="A5117" s="12" t="s">
        <v>10328</v>
      </c>
      <c r="B5117" s="12" t="s">
        <v>10329</v>
      </c>
      <c r="C5117" s="16" t="str">
        <f>[1]!s_info_mkt(A5117)</f>
        <v>主板</v>
      </c>
      <c r="D5117" s="16" t="str">
        <f>[1]!s_ipo_listeddate(A5117)</f>
        <v>2007-04-20</v>
      </c>
      <c r="E5117" s="16" t="str">
        <f>[1]!lastradeday_s("000002","")</f>
        <v>2026-06-22</v>
      </c>
      <c r="F5117" s="16" t="str">
        <f>[1]!s_info_industry_csrc2023(A5117,"",3)</f>
        <v>电气机械和器材制造业</v>
      </c>
      <c r="G5117" s="16" t="str">
        <f>[1]!s_info_industry_csrc2023(A5117,"",1)</f>
        <v>制造业</v>
      </c>
      <c r="H5117" s="16">
        <f>[1]!s_is(A5117,83,"FY","YTD","20251231",1,"",100000000)</f>
        <v>290.5024764035</v>
      </c>
      <c r="I5117" s="16">
        <f>[1]!s_is(A5117,83,"FY","YTD","20241231",1,"",100000000)</f>
        <v>284.18504235630002</v>
      </c>
      <c r="J5117" s="16">
        <f t="shared" si="237"/>
        <v>2.2230001955132472E-2</v>
      </c>
      <c r="K5117" s="16">
        <f>[1]!s_is(A5117,61,"FY","YTD","20251231",1,"",100000000)</f>
        <v>-92.637888386499995</v>
      </c>
      <c r="L5117" s="16">
        <f>[1]!s_is(A5117,61,"FY","YTD","20241231",1,"",100000000)</f>
        <v>-98.183649279799994</v>
      </c>
      <c r="M5117" s="16">
        <f t="shared" si="238"/>
        <v>5.6483548268774393E-2</v>
      </c>
      <c r="N5117" s="16">
        <f>[1]!s_fa_roe(A5117,"20251231")</f>
        <v>-35.040500000000002</v>
      </c>
      <c r="O5117" s="16">
        <f>[1]!s_stmnote_rdexp(A5117,"20251231",1,10000)</f>
        <v>106006.620214</v>
      </c>
      <c r="P5117" s="20">
        <f t="shared" si="239"/>
        <v>3.6490780225487546E-2</v>
      </c>
      <c r="Q5117" s="16">
        <f>[1]!s_margin_tradingbalance(A5117,"",10000)</f>
        <v>215739.70740000001</v>
      </c>
      <c r="R5117" s="16">
        <f>[1]!s_margin_seclendingbalance(A5117,"",10000)</f>
        <v>153.23310000000001</v>
      </c>
      <c r="S5117" s="17">
        <f>[1]!s_val_ev(A5117,"",100000000)</f>
        <v>420.8883519693</v>
      </c>
      <c r="T5117" s="17">
        <f>[1]!share_freesharesmv(A5117,"",100000000)</f>
        <v>294.65522697</v>
      </c>
      <c r="U5117" s="17">
        <f>[1]!s_dq_amount_btin(A5117,E5117,100000000)</f>
        <v>24.00418333</v>
      </c>
      <c r="V5117" s="17">
        <f>[1]!s_dq_turn(A5117,E5117)</f>
        <v>5.7543154951168374</v>
      </c>
      <c r="W5117" s="2">
        <f>[1]!s_pq_amount(A5117,"20260101","",100000000)</f>
        <v>1902.7674796900001</v>
      </c>
      <c r="X5117" s="2">
        <f>[1]!s_pq_avgamount(A5117,"20260101","",100000000)</f>
        <v>17.297886179000002</v>
      </c>
      <c r="Y5117" s="17">
        <f>[1]!s_ipo_dilutedpe(A5117)</f>
        <v>29.96</v>
      </c>
      <c r="Z5117" s="12">
        <f>[1]!s_ipo_collection_total(A5117,100000000)</f>
        <v>5.81</v>
      </c>
      <c r="AA5117" s="2">
        <f>[1]!s_val_pe_ttm(A5117,E5117)</f>
        <v>-4.6743860244750977</v>
      </c>
      <c r="AB5117" s="5">
        <f>[1]!s_info_zjtxornot1(A5117,"")</f>
        <v>1</v>
      </c>
      <c r="AC5117" s="22" t="str">
        <f>[1]!s_info_nature1(A5117,"")</f>
        <v>公众企业</v>
      </c>
      <c r="AD5117" s="6" t="str">
        <f>[1]!s_info_city(A5117)</f>
        <v>天津市</v>
      </c>
      <c r="AE5117" s="6" t="str">
        <f>[1]!s_info_province(A5117)</f>
        <v>天津</v>
      </c>
      <c r="AF5117">
        <v>117.19018199999999</v>
      </c>
      <c r="AG5117">
        <v>39.125596000000002</v>
      </c>
    </row>
    <row r="5118" spans="1:33" x14ac:dyDescent="0.3">
      <c r="A5118" s="12" t="s">
        <v>10330</v>
      </c>
      <c r="B5118" s="12" t="s">
        <v>10331</v>
      </c>
      <c r="C5118" s="16" t="str">
        <f>[1]!s_info_mkt(A5118)</f>
        <v>主板</v>
      </c>
      <c r="D5118" s="16" t="str">
        <f>[1]!s_ipo_listeddate(A5118)</f>
        <v>2017-09-01</v>
      </c>
      <c r="E5118" s="16" t="str">
        <f>[1]!lastradeday_s("000002","")</f>
        <v>2026-06-22</v>
      </c>
      <c r="F5118" s="16" t="str">
        <f>[1]!s_info_industry_csrc2023(A5118,"",3)</f>
        <v>土木工程建筑业</v>
      </c>
      <c r="G5118" s="16" t="str">
        <f>[1]!s_info_industry_csrc2023(A5118,"",1)</f>
        <v>建筑业</v>
      </c>
      <c r="H5118" s="16">
        <f>[1]!s_is(A5118,83,"FY","YTD","20251231",1,"",100000000)</f>
        <v>2.8389375163000001</v>
      </c>
      <c r="I5118" s="16">
        <f>[1]!s_is(A5118,83,"FY","YTD","20241231",1,"",100000000)</f>
        <v>3.7593162322000002</v>
      </c>
      <c r="J5118" s="16">
        <f t="shared" si="237"/>
        <v>-0.24482609577151282</v>
      </c>
      <c r="K5118" s="16">
        <f>[1]!s_is(A5118,61,"FY","YTD","20251231",1,"",100000000)</f>
        <v>-10.792865584100001</v>
      </c>
      <c r="L5118" s="16">
        <f>[1]!s_is(A5118,61,"FY","YTD","20241231",1,"",100000000)</f>
        <v>-6.3012336942999996</v>
      </c>
      <c r="M5118" s="16">
        <f t="shared" si="238"/>
        <v>-0.7128178556308844</v>
      </c>
      <c r="N5118" s="16">
        <f>[1]!s_fa_roe(A5118,"20251231")</f>
        <v>-55.152299999999997</v>
      </c>
      <c r="O5118" s="16">
        <f>[1]!s_stmnote_rdexp(A5118,"20251231",1,10000)</f>
        <v>1232.3379640000001</v>
      </c>
      <c r="P5118" s="20">
        <f t="shared" si="239"/>
        <v>4.3408421528280471E-2</v>
      </c>
      <c r="Q5118" s="16">
        <f>[1]!s_margin_tradingbalance(A5118,"",10000)</f>
        <v>0</v>
      </c>
      <c r="R5118" s="16">
        <f>[1]!s_margin_seclendingbalance(A5118,"",10000)</f>
        <v>0</v>
      </c>
      <c r="S5118" s="17">
        <f>[1]!s_val_ev(A5118,"",100000000)</f>
        <v>10.706303999999999</v>
      </c>
      <c r="T5118" s="17">
        <f>[1]!share_freesharesmv(A5118,"",100000000)</f>
        <v>5.7750208319999992</v>
      </c>
      <c r="U5118" s="17">
        <f>[1]!s_dq_amount_btin(A5118,E5118,100000000)</f>
        <v>0.27380568999999999</v>
      </c>
      <c r="V5118" s="17">
        <f>[1]!s_dq_turn(A5118,E5118)</f>
        <v>2.5578431548366272</v>
      </c>
      <c r="W5118" s="2">
        <f>[1]!s_pq_amount(A5118,"20260101","",100000000)</f>
        <v>103.06516727</v>
      </c>
      <c r="X5118" s="2">
        <f>[1]!s_pq_avgamount(A5118,"20260101","",100000000)</f>
        <v>0.94555199330275219</v>
      </c>
      <c r="Y5118" s="17">
        <f>[1]!s_ipo_dilutedpe(A5118)</f>
        <v>22.34</v>
      </c>
      <c r="Z5118" s="12">
        <f>[1]!s_ipo_collection_total(A5118,100000000)</f>
        <v>10.34442</v>
      </c>
      <c r="AA5118" s="2">
        <f>[1]!s_val_pe_ttm(A5118,E5118)</f>
        <v>-0.97956758737564087</v>
      </c>
      <c r="AB5118" s="5">
        <f>[1]!s_info_zjtxornot1(A5118,"")</f>
        <v>0</v>
      </c>
      <c r="AC5118" s="22" t="str">
        <f>[1]!s_info_nature1(A5118,"")</f>
        <v>民营企业</v>
      </c>
      <c r="AD5118" s="6" t="str">
        <f>[1]!s_info_city(A5118)</f>
        <v>无锡市</v>
      </c>
      <c r="AE5118" s="6" t="str">
        <f>[1]!s_info_province(A5118)</f>
        <v>江苏省</v>
      </c>
      <c r="AF5118">
        <v>120.301663</v>
      </c>
      <c r="AG5118">
        <v>31.574729000000001</v>
      </c>
    </row>
    <row r="5119" spans="1:33" x14ac:dyDescent="0.3">
      <c r="A5119" s="12" t="s">
        <v>10332</v>
      </c>
      <c r="B5119" s="12" t="s">
        <v>10333</v>
      </c>
      <c r="C5119" s="16" t="str">
        <f>[1]!s_info_mkt(A5119)</f>
        <v>主板</v>
      </c>
      <c r="D5119" s="16" t="str">
        <f>[1]!s_ipo_listeddate(A5119)</f>
        <v>1994-08-15</v>
      </c>
      <c r="E5119" s="16" t="str">
        <f>[1]!lastradeday_s("000002","")</f>
        <v>2026-06-22</v>
      </c>
      <c r="F5119" s="16" t="str">
        <f>[1]!s_info_industry_csrc2023(A5119,"",3)</f>
        <v>计算机、通信和其他电子设备制造业</v>
      </c>
      <c r="G5119" s="16" t="str">
        <f>[1]!s_info_industry_csrc2023(A5119,"",1)</f>
        <v>制造业</v>
      </c>
      <c r="H5119" s="16">
        <f>[1]!s_is(A5119,83,"FY","YTD","20251231",1,"",100000000)</f>
        <v>32.413804306199999</v>
      </c>
      <c r="I5119" s="16">
        <f>[1]!s_is(A5119,83,"FY","YTD","20241231",1,"",100000000)</f>
        <v>33.352830086799997</v>
      </c>
      <c r="J5119" s="16">
        <f t="shared" si="237"/>
        <v>-2.8154305891170406E-2</v>
      </c>
      <c r="K5119" s="16">
        <f>[1]!s_is(A5119,61,"FY","YTD","20251231",1,"",100000000)</f>
        <v>0.68418663019999992</v>
      </c>
      <c r="L5119" s="16">
        <f>[1]!s_is(A5119,61,"FY","YTD","20241231",1,"",100000000)</f>
        <v>0.89371134239999994</v>
      </c>
      <c r="M5119" s="16">
        <f t="shared" si="238"/>
        <v>-0.23444338485996599</v>
      </c>
      <c r="N5119" s="16">
        <f>[1]!s_fa_roe(A5119,"20251231")</f>
        <v>2.3069000000000002</v>
      </c>
      <c r="O5119" s="16">
        <f>[1]!s_stmnote_rdexp(A5119,"20251231",1,10000)</f>
        <v>10397.483899999999</v>
      </c>
      <c r="P5119" s="20">
        <f t="shared" si="239"/>
        <v>3.2077332860343102E-2</v>
      </c>
      <c r="Q5119" s="16">
        <f>[1]!s_margin_tradingbalance(A5119,"",10000)</f>
        <v>0</v>
      </c>
      <c r="R5119" s="16">
        <f>[1]!s_margin_seclendingbalance(A5119,"",10000)</f>
        <v>0</v>
      </c>
      <c r="S5119" s="17">
        <f>[1]!s_val_ev(A5119,"",100000000)</f>
        <v>50.019295247000009</v>
      </c>
      <c r="T5119" s="17">
        <f>[1]!share_freesharesmv(A5119,"",100000000)</f>
        <v>23.521479571500006</v>
      </c>
      <c r="U5119" s="17">
        <f>[1]!s_dq_amount_btin(A5119,E5119,100000000)</f>
        <v>0.80516982000000004</v>
      </c>
      <c r="V5119" s="17">
        <f>[1]!s_dq_turn(A5119,E5119)</f>
        <v>1.6820764733285216</v>
      </c>
      <c r="W5119" s="2">
        <f>[1]!s_pq_amount(A5119,"20260101","",100000000)</f>
        <v>162.24705302999999</v>
      </c>
      <c r="X5119" s="2">
        <f>[1]!s_pq_avgamount(A5119,"20260101","",100000000)</f>
        <v>1.4749732093636363</v>
      </c>
      <c r="Y5119" s="17">
        <f>[1]!s_ipo_dilutedpe(A5119)</f>
        <v>0</v>
      </c>
      <c r="Z5119" s="12">
        <f>[1]!s_ipo_collection_total(A5119,100000000)</f>
        <v>0.6552</v>
      </c>
      <c r="AA5119" s="2">
        <f>[1]!s_val_pe_ttm(A5119,E5119)</f>
        <v>76.599540710449219</v>
      </c>
      <c r="AB5119" s="5">
        <f>[1]!s_info_zjtxornot1(A5119,"")</f>
        <v>0</v>
      </c>
      <c r="AC5119" s="22" t="str">
        <f>[1]!s_info_nature1(A5119,"")</f>
        <v>地方国有企业</v>
      </c>
      <c r="AD5119" s="6" t="str">
        <f>[1]!s_info_city(A5119)</f>
        <v>深圳市</v>
      </c>
      <c r="AE5119" s="6" t="str">
        <f>[1]!s_info_province(A5119)</f>
        <v>广东省</v>
      </c>
      <c r="AF5119">
        <v>114.085947</v>
      </c>
      <c r="AG5119">
        <v>22.547000000000001</v>
      </c>
    </row>
    <row r="5120" spans="1:33" x14ac:dyDescent="0.3">
      <c r="A5120" s="12" t="s">
        <v>561</v>
      </c>
      <c r="B5120" s="12" t="s">
        <v>562</v>
      </c>
      <c r="C5120" s="16" t="str">
        <f>[1]!s_info_mkt(A5120)</f>
        <v>北证</v>
      </c>
      <c r="D5120" s="16" t="str">
        <f>[1]!s_ipo_listeddate(A5120)</f>
        <v>2022-12-02</v>
      </c>
      <c r="E5120" s="16" t="str">
        <f>[1]!lastradeday_s("000002","")</f>
        <v>2026-06-22</v>
      </c>
      <c r="F5120" s="16" t="str">
        <f>[1]!s_info_industry_csrc2023(A5120,"",3)</f>
        <v>计算机、通信和其他电子设备制造业</v>
      </c>
      <c r="G5120" s="16" t="str">
        <f>[1]!s_info_industry_csrc2023(A5120,"",1)</f>
        <v>制造业</v>
      </c>
      <c r="H5120" s="16">
        <f>[1]!s_is(A5120,83,"FY","YTD","20251231",1,"",100000000)</f>
        <v>5.1783875107999995</v>
      </c>
      <c r="I5120" s="16">
        <f>[1]!s_is(A5120,83,"FY","YTD","20241231",1,"",100000000)</f>
        <v>5.4402247255999994</v>
      </c>
      <c r="J5120" s="16">
        <f t="shared" si="237"/>
        <v>-4.8129852718744481E-2</v>
      </c>
      <c r="K5120" s="16">
        <f>[1]!s_is(A5120,61,"FY","YTD","20251231",1,"",100000000)</f>
        <v>8.7343057400000007E-2</v>
      </c>
      <c r="L5120" s="16">
        <f>[1]!s_is(A5120,61,"FY","YTD","20241231",1,"",100000000)</f>
        <v>-8.0175125900000005E-2</v>
      </c>
      <c r="M5120" s="16">
        <f t="shared" si="238"/>
        <v>2.0894034330415687</v>
      </c>
      <c r="N5120" s="16">
        <f>[1]!s_fa_roe(A5120,"20251231")</f>
        <v>2.508</v>
      </c>
      <c r="O5120" s="16">
        <f>[1]!s_stmnote_rdexp(A5120,"20251231",1,10000)</f>
        <v>2014.937543</v>
      </c>
      <c r="P5120" s="20">
        <f t="shared" si="239"/>
        <v>3.8910520674585745E-2</v>
      </c>
      <c r="Q5120" s="16">
        <f>[1]!s_margin_tradingbalance(A5120,"",10000)</f>
        <v>585.82150000000001</v>
      </c>
      <c r="R5120" s="16">
        <f>[1]!s_margin_seclendingbalance(A5120,"",10000)</f>
        <v>0</v>
      </c>
      <c r="S5120" s="17">
        <f>[1]!s_val_ev(A5120,"",100000000)</f>
        <v>11.5540425</v>
      </c>
      <c r="T5120" s="17">
        <f>[1]!share_freesharesmv(A5120,"",100000000)</f>
        <v>4.4387550207000004</v>
      </c>
      <c r="U5120" s="17">
        <f>[1]!s_dq_amount_btin(A5120,E5120,100000000)</f>
        <v>0.22278273000000001</v>
      </c>
      <c r="V5120" s="17">
        <f>[1]!s_dq_turn(A5120,E5120)</f>
        <v>3.3037394013452941</v>
      </c>
      <c r="W5120" s="2">
        <f>[1]!s_pq_amount(A5120,"20260101","",100000000)</f>
        <v>57.974493590000002</v>
      </c>
      <c r="X5120" s="2">
        <f>[1]!s_pq_avgamount(A5120,"20260101","",100000000)</f>
        <v>0.5469291848113208</v>
      </c>
      <c r="Y5120" s="17">
        <f>[1]!s_ipo_dilutedpe(A5120)</f>
        <v>23.82</v>
      </c>
      <c r="Z5120" s="12">
        <f>[1]!s_ipo_collection_total(A5120,100000000)</f>
        <v>1.1592</v>
      </c>
      <c r="AA5120" s="2">
        <f>[1]!s_val_pe_ttm(A5120,E5120)</f>
        <v>213.40316772460938</v>
      </c>
      <c r="AB5120" s="5">
        <f>[1]!s_info_zjtxornot1(A5120,"")</f>
        <v>0</v>
      </c>
      <c r="AC5120" s="22" t="str">
        <f>[1]!s_info_nature1(A5120,"")</f>
        <v>地方国有企业</v>
      </c>
      <c r="AD5120" s="6" t="str">
        <f>[1]!s_info_city(A5120)</f>
        <v>徐州市</v>
      </c>
      <c r="AE5120" s="6" t="str">
        <f>[1]!s_info_province(A5120)</f>
        <v>江苏省</v>
      </c>
      <c r="AF5120">
        <v>117.184811</v>
      </c>
      <c r="AG5120">
        <v>34.261792</v>
      </c>
    </row>
    <row r="5121" spans="1:33" x14ac:dyDescent="0.3">
      <c r="A5121" s="12" t="s">
        <v>10334</v>
      </c>
      <c r="B5121" s="12" t="s">
        <v>10335</v>
      </c>
      <c r="C5121" s="16" t="str">
        <f>[1]!s_info_mkt(A5121)</f>
        <v>主板</v>
      </c>
      <c r="D5121" s="16" t="str">
        <f>[1]!s_ipo_listeddate(A5121)</f>
        <v>1997-05-15</v>
      </c>
      <c r="E5121" s="16" t="str">
        <f>[1]!lastradeday_s("000002","")</f>
        <v>2026-06-22</v>
      </c>
      <c r="F5121" s="16" t="str">
        <f>[1]!s_info_industry_csrc2023(A5121,"",3)</f>
        <v>石油、煤炭及其他燃料加工业</v>
      </c>
      <c r="G5121" s="16" t="str">
        <f>[1]!s_info_industry_csrc2023(A5121,"",1)</f>
        <v>制造业</v>
      </c>
      <c r="H5121" s="16">
        <f>[1]!s_is(A5121,83,"FY","YTD","20251231",1,"",100000000)</f>
        <v>179.69258714400002</v>
      </c>
      <c r="I5121" s="16">
        <f>[1]!s_is(A5121,83,"FY","YTD","20241231",1,"",100000000)</f>
        <v>190.30807655599997</v>
      </c>
      <c r="J5121" s="16">
        <f t="shared" si="237"/>
        <v>-5.5780551220464103E-2</v>
      </c>
      <c r="K5121" s="16">
        <f>[1]!s_is(A5121,61,"FY","YTD","20251231",1,"",100000000)</f>
        <v>-11.231401430999998</v>
      </c>
      <c r="L5121" s="16">
        <f>[1]!s_is(A5121,61,"FY","YTD","20241231",1,"",100000000)</f>
        <v>-11.425357007799999</v>
      </c>
      <c r="M5121" s="16">
        <f t="shared" si="238"/>
        <v>1.6975887639011072E-2</v>
      </c>
      <c r="N5121" s="16">
        <f>[1]!s_fa_roe(A5121,"20251231")</f>
        <v>-8.1561000000000003</v>
      </c>
      <c r="O5121" s="16">
        <f>[1]!s_stmnote_rdexp(A5121,"20251231",1,10000)</f>
        <v>5989.2457640000002</v>
      </c>
      <c r="P5121" s="20">
        <f t="shared" si="239"/>
        <v>3.3330511064434761E-3</v>
      </c>
      <c r="Q5121" s="16">
        <f>[1]!s_margin_tradingbalance(A5121,"",10000)</f>
        <v>77370.929000000004</v>
      </c>
      <c r="R5121" s="16">
        <f>[1]!s_margin_seclendingbalance(A5121,"",10000)</f>
        <v>569.10799999999995</v>
      </c>
      <c r="S5121" s="17">
        <f>[1]!s_val_ev(A5121,"",100000000)</f>
        <v>162.04872801920001</v>
      </c>
      <c r="T5121" s="17">
        <f>[1]!share_freesharesmv(A5121,"",100000000)</f>
        <v>101.15894319680001</v>
      </c>
      <c r="U5121" s="17">
        <f>[1]!s_dq_amount_btin(A5121,E5121,100000000)</f>
        <v>2.2187955000000001</v>
      </c>
      <c r="V5121" s="17">
        <f>[1]!s_dq_turn(A5121,E5121)</f>
        <v>1.4010038492071089</v>
      </c>
      <c r="W5121" s="2">
        <f>[1]!s_pq_amount(A5121,"20260101","",100000000)</f>
        <v>614.08298101000003</v>
      </c>
      <c r="X5121" s="2">
        <f>[1]!s_pq_avgamount(A5121,"20260101","",100000000)</f>
        <v>5.5825725546363643</v>
      </c>
      <c r="Y5121" s="17">
        <f>[1]!s_ipo_dilutedpe(A5121)</f>
        <v>0</v>
      </c>
      <c r="Z5121" s="12">
        <f>[1]!s_ipo_collection_total(A5121,100000000)</f>
        <v>1.74</v>
      </c>
      <c r="AA5121" s="2">
        <f>[1]!s_val_pe_ttm(A5121,E5121)</f>
        <v>-14.721359252929688</v>
      </c>
      <c r="AB5121" s="5">
        <f>[1]!s_info_zjtxornot1(A5121,"")</f>
        <v>0</v>
      </c>
      <c r="AC5121" s="22" t="str">
        <f>[1]!s_info_nature1(A5121,"")</f>
        <v>民营企业</v>
      </c>
      <c r="AD5121" s="6" t="str">
        <f>[1]!s_info_city(A5121)</f>
        <v>太原市</v>
      </c>
      <c r="AE5121" s="6" t="str">
        <f>[1]!s_info_province(A5121)</f>
        <v>山西省</v>
      </c>
      <c r="AF5121">
        <v>112.54924800000001</v>
      </c>
      <c r="AG5121">
        <v>37.857013999999999</v>
      </c>
    </row>
    <row r="5122" spans="1:33" x14ac:dyDescent="0.3">
      <c r="A5122" s="12" t="s">
        <v>563</v>
      </c>
      <c r="B5122" s="12" t="s">
        <v>564</v>
      </c>
      <c r="C5122" s="16" t="str">
        <f>[1]!s_info_mkt(A5122)</f>
        <v>北证</v>
      </c>
      <c r="D5122" s="16" t="str">
        <f>[1]!s_ipo_listeddate(A5122)</f>
        <v>2022-12-20</v>
      </c>
      <c r="E5122" s="16" t="str">
        <f>[1]!lastradeday_s("000002","")</f>
        <v>2026-06-22</v>
      </c>
      <c r="F5122" s="16" t="str">
        <f>[1]!s_info_industry_csrc2023(A5122,"",3)</f>
        <v>仪器仪表制造业</v>
      </c>
      <c r="G5122" s="16" t="str">
        <f>[1]!s_info_industry_csrc2023(A5122,"",1)</f>
        <v>制造业</v>
      </c>
      <c r="H5122" s="16">
        <f>[1]!s_is(A5122,83,"FY","YTD","20251231",1,"",100000000)</f>
        <v>4.0789713800999996</v>
      </c>
      <c r="I5122" s="16">
        <f>[1]!s_is(A5122,83,"FY","YTD","20241231",1,"",100000000)</f>
        <v>3.5680051538000002</v>
      </c>
      <c r="J5122" s="16">
        <f t="shared" si="237"/>
        <v>0.14320781620951695</v>
      </c>
      <c r="K5122" s="16">
        <f>[1]!s_is(A5122,61,"FY","YTD","20251231",1,"",100000000)</f>
        <v>0.82611652069999997</v>
      </c>
      <c r="L5122" s="16">
        <f>[1]!s_is(A5122,61,"FY","YTD","20241231",1,"",100000000)</f>
        <v>0.77017926459999997</v>
      </c>
      <c r="M5122" s="16">
        <f t="shared" si="238"/>
        <v>7.2628878328802521E-2</v>
      </c>
      <c r="N5122" s="16">
        <f>[1]!s_fa_roe(A5122,"20251231")</f>
        <v>13.443199999999999</v>
      </c>
      <c r="O5122" s="16">
        <f>[1]!s_stmnote_rdexp(A5122,"20251231",1,10000)</f>
        <v>3509.0157880000002</v>
      </c>
      <c r="P5122" s="20">
        <f t="shared" si="239"/>
        <v>8.6026977416889194E-2</v>
      </c>
      <c r="Q5122" s="16">
        <f>[1]!s_margin_tradingbalance(A5122,"",10000)</f>
        <v>3161.9654</v>
      </c>
      <c r="R5122" s="16">
        <f>[1]!s_margin_seclendingbalance(A5122,"",10000)</f>
        <v>0</v>
      </c>
      <c r="S5122" s="17">
        <f>[1]!s_val_ev(A5122,"",100000000)</f>
        <v>30.311104032599996</v>
      </c>
      <c r="T5122" s="17">
        <f>[1]!share_freesharesmv(A5122,"",100000000)</f>
        <v>10.943448929100001</v>
      </c>
      <c r="U5122" s="17">
        <f>[1]!s_dq_amount_btin(A5122,E5122,100000000)</f>
        <v>0.26525865999999998</v>
      </c>
      <c r="V5122" s="17">
        <f>[1]!s_dq_turn(A5122,E5122)</f>
        <v>1.2064362489011844</v>
      </c>
      <c r="W5122" s="2">
        <f>[1]!s_pq_amount(A5122,"20260101","",100000000)</f>
        <v>35.638178930000002</v>
      </c>
      <c r="X5122" s="2">
        <f>[1]!s_pq_avgamount(A5122,"20260101","",100000000)</f>
        <v>0.32398344481818181</v>
      </c>
      <c r="Y5122" s="17">
        <f>[1]!s_ipo_dilutedpe(A5122)</f>
        <v>19.34</v>
      </c>
      <c r="Z5122" s="12">
        <f>[1]!s_ipo_collection_total(A5122,100000000)</f>
        <v>0.84499999999999997</v>
      </c>
      <c r="AA5122" s="2">
        <f>[1]!s_val_pe_ttm(A5122,E5122)</f>
        <v>38.242847442626953</v>
      </c>
      <c r="AB5122" s="5">
        <f>[1]!s_info_zjtxornot1(A5122,"")</f>
        <v>1</v>
      </c>
      <c r="AC5122" s="22" t="str">
        <f>[1]!s_info_nature1(A5122,"")</f>
        <v>民营企业</v>
      </c>
      <c r="AD5122" s="6" t="str">
        <f>[1]!s_info_city(A5122)</f>
        <v>北京市</v>
      </c>
      <c r="AE5122" s="6" t="str">
        <f>[1]!s_info_province(A5122)</f>
        <v>北京</v>
      </c>
      <c r="AF5122">
        <v>116.40528500000001</v>
      </c>
      <c r="AG5122">
        <v>39.904989</v>
      </c>
    </row>
    <row r="5123" spans="1:33" x14ac:dyDescent="0.3">
      <c r="A5123" s="12" t="s">
        <v>10336</v>
      </c>
      <c r="B5123" s="12" t="s">
        <v>10337</v>
      </c>
      <c r="C5123" s="16" t="str">
        <f>[1]!s_info_mkt(A5123)</f>
        <v>主板</v>
      </c>
      <c r="D5123" s="16" t="str">
        <f>[1]!s_ipo_listeddate(A5123)</f>
        <v>2018-06-11</v>
      </c>
      <c r="E5123" s="16" t="str">
        <f>[1]!lastradeday_s("000002","")</f>
        <v>2026-06-22</v>
      </c>
      <c r="F5123" s="16" t="str">
        <f>[1]!s_info_industry_csrc2023(A5123,"",3)</f>
        <v>生态保护和环境治理业</v>
      </c>
      <c r="G5123" s="16" t="str">
        <f>[1]!s_info_industry_csrc2023(A5123,"",1)</f>
        <v>水利、环境和公共设施管理业</v>
      </c>
      <c r="H5123" s="16">
        <f>[1]!s_is(A5123,83,"FY","YTD","20251231",1,"",100000000)</f>
        <v>35.335598749100001</v>
      </c>
      <c r="I5123" s="16">
        <f>[1]!s_is(A5123,83,"FY","YTD","20241231",1,"",100000000)</f>
        <v>33.985722726599995</v>
      </c>
      <c r="J5123" s="16">
        <f t="shared" ref="J5123:J5186" si="240">H5123/I5123-1</f>
        <v>3.9718914714839348E-2</v>
      </c>
      <c r="K5123" s="16">
        <f>[1]!s_is(A5123,61,"FY","YTD","20251231",1,"",100000000)</f>
        <v>6.1750062578999998</v>
      </c>
      <c r="L5123" s="16">
        <f>[1]!s_is(A5123,61,"FY","YTD","20241231",1,"",100000000)</f>
        <v>5.8508214726999999</v>
      </c>
      <c r="M5123" s="16">
        <f t="shared" ref="M5123:M5186" si="241">(K5123-L5123)/ABS(L5123)</f>
        <v>5.5408421998970551E-2</v>
      </c>
      <c r="N5123" s="16">
        <f>[1]!s_fa_roe(A5123,"20251231")</f>
        <v>7.5678999999999998</v>
      </c>
      <c r="O5123" s="16">
        <f>[1]!s_stmnote_rdexp(A5123,"20251231",1,10000)</f>
        <v>785.00751100000002</v>
      </c>
      <c r="P5123" s="20">
        <f t="shared" ref="P5123:P5186" si="242">O5123/H5123/10000</f>
        <v>2.2215769331487391E-3</v>
      </c>
      <c r="Q5123" s="16">
        <f>[1]!s_margin_tradingbalance(A5123,"",10000)</f>
        <v>0</v>
      </c>
      <c r="R5123" s="16">
        <f>[1]!s_margin_seclendingbalance(A5123,"",10000)</f>
        <v>0</v>
      </c>
      <c r="S5123" s="17">
        <f>[1]!s_val_ev(A5123,"",100000000)</f>
        <v>98.405796719265865</v>
      </c>
      <c r="T5123" s="17">
        <f>[1]!share_freesharesmv(A5123,"",100000000)</f>
        <v>23.771877138000001</v>
      </c>
      <c r="U5123" s="17">
        <f>[1]!s_dq_amount_btin(A5123,E5123,100000000)</f>
        <v>1.3891210700000001</v>
      </c>
      <c r="V5123" s="17">
        <f>[1]!s_dq_turn(A5123,E5123)</f>
        <v>1.8566265008520324</v>
      </c>
      <c r="W5123" s="2">
        <f>[1]!s_pq_amount(A5123,"20260101","",100000000)</f>
        <v>340.53321589000001</v>
      </c>
      <c r="X5123" s="2">
        <f>[1]!s_pq_avgamount(A5123,"20260101","",100000000)</f>
        <v>3.0957565080909091</v>
      </c>
      <c r="Y5123" s="17">
        <f>[1]!s_ipo_dilutedpe(A5123)</f>
        <v>19.559999999999999</v>
      </c>
      <c r="Z5123" s="12">
        <f>[1]!s_ipo_collection_total(A5123,100000000)</f>
        <v>3.8229799999999998</v>
      </c>
      <c r="AA5123" s="2">
        <f>[1]!s_val_pe_ttm(A5123,E5123)</f>
        <v>17.124984741210938</v>
      </c>
      <c r="AB5123" s="5">
        <f>[1]!s_info_zjtxornot1(A5123,"")</f>
        <v>0</v>
      </c>
      <c r="AC5123" s="22" t="str">
        <f>[1]!s_info_nature1(A5123,"")</f>
        <v>地方国有企业</v>
      </c>
      <c r="AD5123" s="6" t="str">
        <f>[1]!s_info_city(A5123)</f>
        <v>深圳市</v>
      </c>
      <c r="AE5123" s="6" t="str">
        <f>[1]!s_info_province(A5123)</f>
        <v>广东省</v>
      </c>
      <c r="AF5123">
        <v>114.085947</v>
      </c>
      <c r="AG5123">
        <v>22.547000000000001</v>
      </c>
    </row>
    <row r="5124" spans="1:33" x14ac:dyDescent="0.3">
      <c r="A5124" s="12" t="s">
        <v>10338</v>
      </c>
      <c r="B5124" s="12" t="s">
        <v>10339</v>
      </c>
      <c r="C5124" s="16" t="str">
        <f>[1]!s_info_mkt(A5124)</f>
        <v>创业板</v>
      </c>
      <c r="D5124" s="16" t="str">
        <f>[1]!s_ipo_listeddate(A5124)</f>
        <v>2024-09-04</v>
      </c>
      <c r="E5124" s="16" t="str">
        <f>[1]!lastradeday_s("000002","")</f>
        <v>2026-06-22</v>
      </c>
      <c r="F5124" s="16" t="str">
        <f>[1]!s_info_industry_csrc2023(A5124,"",3)</f>
        <v>汽车制造业</v>
      </c>
      <c r="G5124" s="16" t="str">
        <f>[1]!s_info_industry_csrc2023(A5124,"",1)</f>
        <v>制造业</v>
      </c>
      <c r="H5124" s="16">
        <f>[1]!s_is(A5124,83,"FY","YTD","20251231",1,"",100000000)</f>
        <v>40.924615012099999</v>
      </c>
      <c r="I5124" s="16">
        <f>[1]!s_is(A5124,83,"FY","YTD","20241231",1,"",100000000)</f>
        <v>19.338425133599998</v>
      </c>
      <c r="J5124" s="16">
        <f t="shared" si="240"/>
        <v>1.1162330815136841</v>
      </c>
      <c r="K5124" s="16">
        <f>[1]!s_is(A5124,61,"FY","YTD","20251231",1,"",100000000)</f>
        <v>2.1500190244000001</v>
      </c>
      <c r="L5124" s="16">
        <f>[1]!s_is(A5124,61,"FY","YTD","20241231",1,"",100000000)</f>
        <v>0.9460515317</v>
      </c>
      <c r="M5124" s="16">
        <f t="shared" si="241"/>
        <v>1.2726235858807184</v>
      </c>
      <c r="N5124" s="16">
        <f>[1]!s_fa_roe(A5124,"20251231")</f>
        <v>19.299800000000001</v>
      </c>
      <c r="O5124" s="16">
        <f>[1]!s_stmnote_rdexp(A5124,"20251231",1,10000)</f>
        <v>28437.799357999997</v>
      </c>
      <c r="P5124" s="20">
        <f t="shared" si="242"/>
        <v>6.9488251385118521E-2</v>
      </c>
      <c r="Q5124" s="16">
        <f>[1]!s_margin_tradingbalance(A5124,"",10000)</f>
        <v>34555.511200000001</v>
      </c>
      <c r="R5124" s="16">
        <f>[1]!s_margin_seclendingbalance(A5124,"",10000)</f>
        <v>0</v>
      </c>
      <c r="S5124" s="17">
        <f>[1]!s_val_ev(A5124,"",100000000)</f>
        <v>104.1170457863</v>
      </c>
      <c r="T5124" s="17">
        <f>[1]!share_freesharesmv(A5124,"",100000000)</f>
        <v>58.792826448</v>
      </c>
      <c r="U5124" s="17">
        <f>[1]!s_dq_amount_btin(A5124,E5124,100000000)</f>
        <v>7.6011300899999998</v>
      </c>
      <c r="V5124" s="17">
        <f>[1]!s_dq_turn(A5124,E5124)</f>
        <v>11.481057636796876</v>
      </c>
      <c r="W5124" s="2">
        <f>[1]!s_pq_amount(A5124,"20260101","",100000000)</f>
        <v>354.65679007</v>
      </c>
      <c r="X5124" s="2">
        <f>[1]!s_pq_avgamount(A5124,"20260101","",100000000)</f>
        <v>3.224152637</v>
      </c>
      <c r="Y5124" s="17">
        <f>[1]!s_ipo_dilutedpe(A5124)</f>
        <v>16.82</v>
      </c>
      <c r="Z5124" s="12">
        <f>[1]!s_ipo_collection_total(A5124,100000000)</f>
        <v>3.8855100199999999</v>
      </c>
      <c r="AA5124" s="2">
        <f>[1]!s_val_pe_ttm(A5124,E5124)</f>
        <v>38.237354278564453</v>
      </c>
      <c r="AB5124" s="5">
        <f>[1]!s_info_zjtxornot1(A5124,"")</f>
        <v>1</v>
      </c>
      <c r="AC5124" s="22" t="str">
        <f>[1]!s_info_nature1(A5124,"")</f>
        <v>民营企业</v>
      </c>
      <c r="AD5124" s="6" t="str">
        <f>[1]!s_info_city(A5124)</f>
        <v>湖州市</v>
      </c>
      <c r="AE5124" s="6" t="str">
        <f>[1]!s_info_province(A5124)</f>
        <v>浙江省</v>
      </c>
      <c r="AF5124">
        <v>120.10239799999999</v>
      </c>
      <c r="AG5124">
        <v>30.867197999999998</v>
      </c>
    </row>
    <row r="5125" spans="1:33" x14ac:dyDescent="0.3">
      <c r="A5125" s="12" t="s">
        <v>10340</v>
      </c>
      <c r="B5125" s="12" t="s">
        <v>10341</v>
      </c>
      <c r="C5125" s="16" t="str">
        <f>[1]!s_info_mkt(A5125)</f>
        <v>主板</v>
      </c>
      <c r="D5125" s="16" t="str">
        <f>[1]!s_ipo_listeddate(A5125)</f>
        <v>2018-10-19</v>
      </c>
      <c r="E5125" s="16" t="str">
        <f>[1]!lastradeday_s("000002","")</f>
        <v>2026-06-22</v>
      </c>
      <c r="F5125" s="16" t="str">
        <f>[1]!s_info_industry_csrc2023(A5125,"",3)</f>
        <v>资本市场服务</v>
      </c>
      <c r="G5125" s="16" t="str">
        <f>[1]!s_info_industry_csrc2023(A5125,"",1)</f>
        <v>金融业</v>
      </c>
      <c r="H5125" s="16">
        <f>[1]!s_is(A5125,83,"FY","YTD","20251231",1,"",100000000)</f>
        <v>28.5372615914</v>
      </c>
      <c r="I5125" s="16">
        <f>[1]!s_is(A5125,83,"FY","YTD","20241231",1,"",100000000)</f>
        <v>26.9978383441</v>
      </c>
      <c r="J5125" s="16">
        <f t="shared" si="240"/>
        <v>5.702024094223157E-2</v>
      </c>
      <c r="K5125" s="16">
        <f>[1]!s_is(A5125,61,"FY","YTD","20251231",1,"",100000000)</f>
        <v>1.5583126946000001</v>
      </c>
      <c r="L5125" s="16">
        <f>[1]!s_is(A5125,61,"FY","YTD","20241231",1,"",100000000)</f>
        <v>-0.29709077340000001</v>
      </c>
      <c r="M5125" s="16">
        <f t="shared" si="241"/>
        <v>6.2452409637841679</v>
      </c>
      <c r="N5125" s="16">
        <f>[1]!s_fa_roe(A5125,"20251231")</f>
        <v>0.61339999999999995</v>
      </c>
      <c r="O5125" s="16">
        <f>[1]!s_stmnote_rdexp(A5125,"20251231",1,10000)</f>
        <v>2082.1888450000001</v>
      </c>
      <c r="P5125" s="20">
        <f t="shared" si="242"/>
        <v>7.2963862994741202E-3</v>
      </c>
      <c r="Q5125" s="16">
        <f>[1]!s_margin_tradingbalance(A5125,"",10000)</f>
        <v>159054.57509999999</v>
      </c>
      <c r="R5125" s="16">
        <f>[1]!s_margin_seclendingbalance(A5125,"",10000)</f>
        <v>1114.8572999999999</v>
      </c>
      <c r="S5125" s="17">
        <f>[1]!s_val_ev(A5125,"",100000000)</f>
        <v>340.50070090919996</v>
      </c>
      <c r="T5125" s="17">
        <f>[1]!share_freesharesmv(A5125,"",100000000)</f>
        <v>218.30953921660003</v>
      </c>
      <c r="U5125" s="17">
        <f>[1]!s_dq_amount_btin(A5125,E5125,100000000)</f>
        <v>9.5974386799999998</v>
      </c>
      <c r="V5125" s="17">
        <f>[1]!s_dq_turn(A5125,E5125)</f>
        <v>3.3988190222761632</v>
      </c>
      <c r="W5125" s="2">
        <f>[1]!s_pq_amount(A5125,"20260101","",100000000)</f>
        <v>616.86859551999999</v>
      </c>
      <c r="X5125" s="2">
        <f>[1]!s_pq_avgamount(A5125,"20260101","",100000000)</f>
        <v>5.6078963229090908</v>
      </c>
      <c r="Y5125" s="17">
        <f>[1]!s_ipo_dilutedpe(A5125)</f>
        <v>22.86</v>
      </c>
      <c r="Z5125" s="12">
        <f>[1]!s_ipo_collection_total(A5125,100000000)</f>
        <v>9.2721999999999998</v>
      </c>
      <c r="AA5125" s="2">
        <f>[1]!s_val_pe_ttm(A5125,E5125)</f>
        <v>258.15753173828125</v>
      </c>
      <c r="AB5125" s="5">
        <f>[1]!s_info_zjtxornot1(A5125,"")</f>
        <v>0</v>
      </c>
      <c r="AC5125" s="22" t="str">
        <f>[1]!s_info_nature1(A5125,"")</f>
        <v>地方国有企业</v>
      </c>
      <c r="AD5125" s="6" t="str">
        <f>[1]!s_info_city(A5125)</f>
        <v>武汉市</v>
      </c>
      <c r="AE5125" s="6" t="str">
        <f>[1]!s_info_province(A5125)</f>
        <v>湖北省</v>
      </c>
      <c r="AF5125">
        <v>114.29857199999999</v>
      </c>
      <c r="AG5125">
        <v>30.584354999999999</v>
      </c>
    </row>
    <row r="5126" spans="1:33" x14ac:dyDescent="0.3">
      <c r="A5126" s="12" t="s">
        <v>10342</v>
      </c>
      <c r="B5126" s="12" t="s">
        <v>10343</v>
      </c>
      <c r="C5126" s="16" t="str">
        <f>[1]!s_info_mkt(A5126)</f>
        <v>主板</v>
      </c>
      <c r="D5126" s="16" t="str">
        <f>[1]!s_ipo_listeddate(A5126)</f>
        <v>2005-05-31</v>
      </c>
      <c r="E5126" s="16" t="str">
        <f>[1]!lastradeday_s("000002","")</f>
        <v>2026-06-22</v>
      </c>
      <c r="F5126" s="16" t="str">
        <f>[1]!s_info_industry_csrc2023(A5126,"",3)</f>
        <v>建筑装饰、装修和其他建筑业</v>
      </c>
      <c r="G5126" s="16" t="str">
        <f>[1]!s_info_industry_csrc2023(A5126,"",1)</f>
        <v>建筑业</v>
      </c>
      <c r="H5126" s="16">
        <f>[1]!s_is(A5126,83,"FY","YTD","20251231",1,"",100000000)</f>
        <v>6.5862985713999995</v>
      </c>
      <c r="I5126" s="16">
        <f>[1]!s_is(A5126,83,"FY","YTD","20241231",1,"",100000000)</f>
        <v>21.118209894</v>
      </c>
      <c r="J5126" s="16">
        <f t="shared" si="240"/>
        <v>-0.68812230750338044</v>
      </c>
      <c r="K5126" s="16">
        <f>[1]!s_is(A5126,61,"FY","YTD","20251231",1,"",100000000)</f>
        <v>0.59208117240000002</v>
      </c>
      <c r="L5126" s="16">
        <f>[1]!s_is(A5126,61,"FY","YTD","20241231",1,"",100000000)</f>
        <v>-7.4229933508000006</v>
      </c>
      <c r="M5126" s="16">
        <f t="shared" si="241"/>
        <v>1.0797631284872686</v>
      </c>
      <c r="N5126" s="16">
        <f>[1]!s_fa_roe(A5126,"20251231")</f>
        <v>265.10849999999999</v>
      </c>
      <c r="O5126" s="16">
        <f>[1]!s_stmnote_rdexp(A5126,"20251231",1,10000)</f>
        <v>0</v>
      </c>
      <c r="P5126" s="20">
        <f t="shared" si="242"/>
        <v>0</v>
      </c>
      <c r="Q5126" s="16">
        <f>[1]!s_margin_tradingbalance(A5126,"",10000)</f>
        <v>16246.448</v>
      </c>
      <c r="R5126" s="16">
        <f>[1]!s_margin_seclendingbalance(A5126,"",10000)</f>
        <v>0</v>
      </c>
      <c r="S5126" s="17">
        <f>[1]!s_val_ev(A5126,"",100000000)</f>
        <v>65.805193276200001</v>
      </c>
      <c r="T5126" s="17">
        <f>[1]!share_freesharesmv(A5126,"",100000000)</f>
        <v>44.802609098799998</v>
      </c>
      <c r="U5126" s="17">
        <f>[1]!s_dq_amount_btin(A5126,E5126,100000000)</f>
        <v>1.8270188199999999</v>
      </c>
      <c r="V5126" s="17">
        <f>[1]!s_dq_turn(A5126,E5126)</f>
        <v>2.7693441614426209</v>
      </c>
      <c r="W5126" s="2">
        <f>[1]!s_pq_amount(A5126,"20260101","",100000000)</f>
        <v>166.59680294</v>
      </c>
      <c r="X5126" s="2">
        <f>[1]!s_pq_avgamount(A5126,"20260101","",100000000)</f>
        <v>1.5284110361467889</v>
      </c>
      <c r="Y5126" s="17">
        <f>[1]!s_ipo_dilutedpe(A5126)</f>
        <v>20.48</v>
      </c>
      <c r="Z5126" s="12">
        <f>[1]!s_ipo_collection_total(A5126,100000000)</f>
        <v>4.3860000000000001</v>
      </c>
      <c r="AA5126" s="2">
        <f>[1]!s_val_pe_ttm(A5126,E5126)</f>
        <v>99.38128662109375</v>
      </c>
      <c r="AB5126" s="5">
        <f>[1]!s_info_zjtxornot1(A5126,"")</f>
        <v>0</v>
      </c>
      <c r="AC5126" s="22" t="str">
        <f>[1]!s_info_nature1(A5126,"")</f>
        <v>地方国有企业</v>
      </c>
      <c r="AD5126" s="6" t="str">
        <f>[1]!s_info_city(A5126)</f>
        <v>深圳市</v>
      </c>
      <c r="AE5126" s="6" t="str">
        <f>[1]!s_info_province(A5126)</f>
        <v>广东省</v>
      </c>
      <c r="AF5126">
        <v>114.085947</v>
      </c>
      <c r="AG5126">
        <v>22.547000000000001</v>
      </c>
    </row>
    <row r="5127" spans="1:33" x14ac:dyDescent="0.3">
      <c r="A5127" s="12" t="s">
        <v>10344</v>
      </c>
      <c r="B5127" s="12" t="s">
        <v>10345</v>
      </c>
      <c r="C5127" s="16" t="str">
        <f>[1]!s_info_mkt(A5127)</f>
        <v>主板</v>
      </c>
      <c r="D5127" s="16" t="str">
        <f>[1]!s_ipo_listeddate(A5127)</f>
        <v>2002-10-10</v>
      </c>
      <c r="E5127" s="16" t="str">
        <f>[1]!lastradeday_s("000002","")</f>
        <v>2026-06-22</v>
      </c>
      <c r="F5127" s="16" t="str">
        <f>[1]!s_info_industry_csrc2023(A5127,"",3)</f>
        <v>专用设备制造业</v>
      </c>
      <c r="G5127" s="16" t="str">
        <f>[1]!s_info_industry_csrc2023(A5127,"",1)</f>
        <v>制造业</v>
      </c>
      <c r="H5127" s="16">
        <f>[1]!s_is(A5127,83,"FY","YTD","20251231",1,"",100000000)</f>
        <v>173.894702</v>
      </c>
      <c r="I5127" s="16">
        <f>[1]!s_is(A5127,83,"FY","YTD","20241231",1,"",100000000)</f>
        <v>126.002619</v>
      </c>
      <c r="J5127" s="16">
        <f t="shared" si="240"/>
        <v>0.38008799642489977</v>
      </c>
      <c r="K5127" s="16">
        <f>[1]!s_is(A5127,61,"FY","YTD","20251231",1,"",100000000)</f>
        <v>13.088634000000001</v>
      </c>
      <c r="L5127" s="16">
        <f>[1]!s_is(A5127,61,"FY","YTD","20241231",1,"",100000000)</f>
        <v>10.063117999999999</v>
      </c>
      <c r="M5127" s="16">
        <f t="shared" si="241"/>
        <v>0.30065393250879119</v>
      </c>
      <c r="N5127" s="16">
        <f>[1]!s_fa_roe(A5127,"20251231")</f>
        <v>10.874700000000001</v>
      </c>
      <c r="O5127" s="16">
        <f>[1]!s_stmnote_rdexp(A5127,"20251231",1,10000)</f>
        <v>39026.54</v>
      </c>
      <c r="P5127" s="20">
        <f t="shared" si="242"/>
        <v>2.2442627378032484E-2</v>
      </c>
      <c r="Q5127" s="16">
        <f>[1]!s_margin_tradingbalance(A5127,"",10000)</f>
        <v>42679.848599999998</v>
      </c>
      <c r="R5127" s="16">
        <f>[1]!s_margin_seclendingbalance(A5127,"",10000)</f>
        <v>196.4248</v>
      </c>
      <c r="S5127" s="17">
        <f>[1]!s_val_ev(A5127,"",100000000)</f>
        <v>295.83116123004362</v>
      </c>
      <c r="T5127" s="17">
        <f>[1]!share_freesharesmv(A5127,"",100000000)</f>
        <v>169.40934190890002</v>
      </c>
      <c r="U5127" s="17">
        <f>[1]!s_dq_amount_btin(A5127,E5127,100000000)</f>
        <v>4.8815810700000002</v>
      </c>
      <c r="V5127" s="17">
        <f>[1]!s_dq_turn(A5127,E5127)</f>
        <v>1.7062431344474946</v>
      </c>
      <c r="W5127" s="2">
        <f>[1]!s_pq_amount(A5127,"20260101","",100000000)</f>
        <v>567.64420415999996</v>
      </c>
      <c r="X5127" s="2">
        <f>[1]!s_pq_avgamount(A5127,"20260101","",100000000)</f>
        <v>5.6764420415999997</v>
      </c>
      <c r="Y5127" s="17">
        <f>[1]!s_ipo_dilutedpe(A5127)</f>
        <v>20</v>
      </c>
      <c r="Z5127" s="12">
        <f>[1]!s_ipo_collection_total(A5127,100000000)</f>
        <v>2.84</v>
      </c>
      <c r="AA5127" s="2">
        <f>[1]!s_val_pe_ttm(A5127,E5127)</f>
        <v>19.059932708740234</v>
      </c>
      <c r="AB5127" s="5">
        <f>[1]!s_info_zjtxornot1(A5127,"")</f>
        <v>1</v>
      </c>
      <c r="AC5127" s="22" t="str">
        <f>[1]!s_info_nature1(A5127,"")</f>
        <v>公众企业</v>
      </c>
      <c r="AD5127" s="6" t="str">
        <f>[1]!s_info_city(A5127)</f>
        <v>佛山市</v>
      </c>
      <c r="AE5127" s="6" t="str">
        <f>[1]!s_info_province(A5127)</f>
        <v>广东省</v>
      </c>
      <c r="AF5127">
        <v>113.12271699999999</v>
      </c>
      <c r="AG5127">
        <v>23.028762</v>
      </c>
    </row>
    <row r="5128" spans="1:33" x14ac:dyDescent="0.3">
      <c r="A5128" s="12" t="s">
        <v>10346</v>
      </c>
      <c r="B5128" s="12" t="s">
        <v>10347</v>
      </c>
      <c r="C5128" s="16" t="str">
        <f>[1]!s_info_mkt(A5128)</f>
        <v>主板</v>
      </c>
      <c r="D5128" s="16" t="str">
        <f>[1]!s_ipo_listeddate(A5128)</f>
        <v>2020-09-28</v>
      </c>
      <c r="E5128" s="16" t="str">
        <f>[1]!lastradeday_s("000002","")</f>
        <v>2026-06-22</v>
      </c>
      <c r="F5128" s="16" t="str">
        <f>[1]!s_info_industry_csrc2023(A5128,"",3)</f>
        <v>计算机、通信和其他电子设备制造业</v>
      </c>
      <c r="G5128" s="16" t="str">
        <f>[1]!s_info_industry_csrc2023(A5128,"",1)</f>
        <v>制造业</v>
      </c>
      <c r="H5128" s="16">
        <f>[1]!s_is(A5128,83,"FY","YTD","20251231",1,"",100000000)</f>
        <v>23.742683002700002</v>
      </c>
      <c r="I5128" s="16">
        <f>[1]!s_is(A5128,83,"FY","YTD","20241231",1,"",100000000)</f>
        <v>20.273476313900002</v>
      </c>
      <c r="J5128" s="16">
        <f t="shared" si="240"/>
        <v>0.17112046474345521</v>
      </c>
      <c r="K5128" s="16">
        <f>[1]!s_is(A5128,61,"FY","YTD","20251231",1,"",100000000)</f>
        <v>0.22197465920000001</v>
      </c>
      <c r="L5128" s="16">
        <f>[1]!s_is(A5128,61,"FY","YTD","20241231",1,"",100000000)</f>
        <v>0.5598406963</v>
      </c>
      <c r="M5128" s="16">
        <f t="shared" si="241"/>
        <v>-0.60350388839711788</v>
      </c>
      <c r="N5128" s="16">
        <f>[1]!s_fa_roe(A5128,"20251231")</f>
        <v>1.6887000000000001</v>
      </c>
      <c r="O5128" s="16">
        <f>[1]!s_stmnote_rdexp(A5128,"20251231",1,10000)</f>
        <v>13153.93641</v>
      </c>
      <c r="P5128" s="20">
        <f t="shared" si="242"/>
        <v>5.5402063905347777E-2</v>
      </c>
      <c r="Q5128" s="16">
        <f>[1]!s_margin_tradingbalance(A5128,"",10000)</f>
        <v>0</v>
      </c>
      <c r="R5128" s="16">
        <f>[1]!s_margin_seclendingbalance(A5128,"",10000)</f>
        <v>0</v>
      </c>
      <c r="S5128" s="17">
        <f>[1]!s_val_ev(A5128,"",100000000)</f>
        <v>42.735390896000006</v>
      </c>
      <c r="T5128" s="17">
        <f>[1]!share_freesharesmv(A5128,"",100000000)</f>
        <v>13.902678416000002</v>
      </c>
      <c r="U5128" s="17">
        <f>[1]!s_dq_amount_btin(A5128,E5128,100000000)</f>
        <v>1.0882996</v>
      </c>
      <c r="V5128" s="17">
        <f>[1]!s_dq_turn(A5128,E5128)</f>
        <v>2.9432623047146818</v>
      </c>
      <c r="W5128" s="2">
        <f>[1]!s_pq_amount(A5128,"20260101","",100000000)</f>
        <v>86.028400520000005</v>
      </c>
      <c r="X5128" s="2">
        <f>[1]!s_pq_avgamount(A5128,"20260101","",100000000)</f>
        <v>0.78207636836363648</v>
      </c>
      <c r="Y5128" s="17">
        <f>[1]!s_ipo_dilutedpe(A5128)</f>
        <v>22.98</v>
      </c>
      <c r="Z5128" s="12">
        <f>[1]!s_ipo_collection_total(A5128,100000000)</f>
        <v>5.8369576404999997</v>
      </c>
      <c r="AA5128" s="2">
        <f>[1]!s_val_pe_ttm(A5128,E5128)</f>
        <v>-250.24043273925781</v>
      </c>
      <c r="AB5128" s="5">
        <f>[1]!s_info_zjtxornot1(A5128,"")</f>
        <v>0</v>
      </c>
      <c r="AC5128" s="22" t="str">
        <f>[1]!s_info_nature1(A5128,"")</f>
        <v>外资企业</v>
      </c>
      <c r="AD5128" s="6" t="str">
        <f>[1]!s_info_city(A5128)</f>
        <v>昆山市</v>
      </c>
      <c r="AE5128" s="6" t="str">
        <f>[1]!s_info_province(A5128)</f>
        <v>江苏省</v>
      </c>
      <c r="AF5128">
        <v>120.965808</v>
      </c>
      <c r="AG5128">
        <v>31.328937</v>
      </c>
    </row>
    <row r="5129" spans="1:33" x14ac:dyDescent="0.3">
      <c r="A5129" s="12" t="s">
        <v>565</v>
      </c>
      <c r="B5129" s="12" t="s">
        <v>566</v>
      </c>
      <c r="C5129" s="16" t="str">
        <f>[1]!s_info_mkt(A5129)</f>
        <v>北证</v>
      </c>
      <c r="D5129" s="16" t="str">
        <f>[1]!s_ipo_listeddate(A5129)</f>
        <v>2022-07-12</v>
      </c>
      <c r="E5129" s="16" t="str">
        <f>[1]!lastradeday_s("000002","")</f>
        <v>2026-06-22</v>
      </c>
      <c r="F5129" s="16" t="str">
        <f>[1]!s_info_industry_csrc2023(A5129,"",3)</f>
        <v>电气机械和器材制造业</v>
      </c>
      <c r="G5129" s="16" t="str">
        <f>[1]!s_info_industry_csrc2023(A5129,"",1)</f>
        <v>制造业</v>
      </c>
      <c r="H5129" s="16">
        <f>[1]!s_is(A5129,83,"FY","YTD","20251231",1,"",100000000)</f>
        <v>22.748476500199999</v>
      </c>
      <c r="I5129" s="16">
        <f>[1]!s_is(A5129,83,"FY","YTD","20241231",1,"",100000000)</f>
        <v>20.076103172899998</v>
      </c>
      <c r="J5129" s="16">
        <f t="shared" si="240"/>
        <v>0.13311215350334216</v>
      </c>
      <c r="K5129" s="16">
        <f>[1]!s_is(A5129,61,"FY","YTD","20251231",1,"",100000000)</f>
        <v>0.16282414910000001</v>
      </c>
      <c r="L5129" s="16">
        <f>[1]!s_is(A5129,61,"FY","YTD","20241231",1,"",100000000)</f>
        <v>0.24071745159999999</v>
      </c>
      <c r="M5129" s="16">
        <f t="shared" si="241"/>
        <v>-0.32358809875336841</v>
      </c>
      <c r="N5129" s="16">
        <f>[1]!s_fa_roe(A5129,"20251231")</f>
        <v>1.9339999999999999</v>
      </c>
      <c r="O5129" s="16">
        <f>[1]!s_stmnote_rdexp(A5129,"20251231",1,10000)</f>
        <v>7900.4658469999995</v>
      </c>
      <c r="P5129" s="20">
        <f t="shared" si="242"/>
        <v>3.472964814558259E-2</v>
      </c>
      <c r="Q5129" s="16">
        <f>[1]!s_margin_tradingbalance(A5129,"",10000)</f>
        <v>4118.2614000000003</v>
      </c>
      <c r="R5129" s="16">
        <f>[1]!s_margin_seclendingbalance(A5129,"",10000)</f>
        <v>0</v>
      </c>
      <c r="S5129" s="17">
        <f>[1]!s_val_ev(A5129,"",100000000)</f>
        <v>13.628159999999999</v>
      </c>
      <c r="T5129" s="17">
        <f>[1]!share_freesharesmv(A5129,"",100000000)</f>
        <v>6.2486254688000002</v>
      </c>
      <c r="U5129" s="17">
        <f>[1]!s_dq_amount_btin(A5129,E5129,100000000)</f>
        <v>0.11298883</v>
      </c>
      <c r="V5129" s="17">
        <f>[1]!s_dq_turn(A5129,E5129)</f>
        <v>1.4526073366310628</v>
      </c>
      <c r="W5129" s="2">
        <f>[1]!s_pq_amount(A5129,"20260101","",100000000)</f>
        <v>38.120210239999999</v>
      </c>
      <c r="X5129" s="2">
        <f>[1]!s_pq_avgamount(A5129,"20260101","",100000000)</f>
        <v>0.3465473658181818</v>
      </c>
      <c r="Y5129" s="17">
        <f>[1]!s_ipo_dilutedpe(A5129)</f>
        <v>14.88</v>
      </c>
      <c r="Z5129" s="12">
        <f>[1]!s_ipo_collection_total(A5129,100000000)</f>
        <v>2.006666681</v>
      </c>
      <c r="AA5129" s="2">
        <f>[1]!s_val_pe_ttm(A5129,E5129)</f>
        <v>66.725410461425781</v>
      </c>
      <c r="AB5129" s="5">
        <f>[1]!s_info_zjtxornot1(A5129,"")</f>
        <v>0</v>
      </c>
      <c r="AC5129" s="22" t="str">
        <f>[1]!s_info_nature1(A5129,"")</f>
        <v>民营企业</v>
      </c>
      <c r="AD5129" s="6" t="str">
        <f>[1]!s_info_city(A5129)</f>
        <v>平湖市</v>
      </c>
      <c r="AE5129" s="6" t="str">
        <f>[1]!s_info_province(A5129)</f>
        <v>浙江省</v>
      </c>
      <c r="AF5129">
        <v>121.105839</v>
      </c>
      <c r="AG5129">
        <v>30.716529000000001</v>
      </c>
    </row>
    <row r="5130" spans="1:33" x14ac:dyDescent="0.3">
      <c r="A5130" s="12" t="s">
        <v>567</v>
      </c>
      <c r="B5130" s="12" t="s">
        <v>568</v>
      </c>
      <c r="C5130" s="16" t="str">
        <f>[1]!s_info_mkt(A5130)</f>
        <v>北证</v>
      </c>
      <c r="D5130" s="16" t="str">
        <f>[1]!s_ipo_listeddate(A5130)</f>
        <v>2022-08-22</v>
      </c>
      <c r="E5130" s="16" t="str">
        <f>[1]!lastradeday_s("000002","")</f>
        <v>2026-06-22</v>
      </c>
      <c r="F5130" s="16" t="str">
        <f>[1]!s_info_industry_csrc2023(A5130,"",3)</f>
        <v>通用设备制造业</v>
      </c>
      <c r="G5130" s="16" t="str">
        <f>[1]!s_info_industry_csrc2023(A5130,"",1)</f>
        <v>制造业</v>
      </c>
      <c r="H5130" s="16">
        <f>[1]!s_is(A5130,83,"FY","YTD","20251231",1,"",100000000)</f>
        <v>3.0845377787000001</v>
      </c>
      <c r="I5130" s="16">
        <f>[1]!s_is(A5130,83,"FY","YTD","20241231",1,"",100000000)</f>
        <v>2.7129399486999999</v>
      </c>
      <c r="J5130" s="16">
        <f t="shared" si="240"/>
        <v>0.13697237573506338</v>
      </c>
      <c r="K5130" s="16">
        <f>[1]!s_is(A5130,61,"FY","YTD","20251231",1,"",100000000)</f>
        <v>0.47098139820000001</v>
      </c>
      <c r="L5130" s="16">
        <f>[1]!s_is(A5130,61,"FY","YTD","20241231",1,"",100000000)</f>
        <v>0.33997790389999999</v>
      </c>
      <c r="M5130" s="16">
        <f t="shared" si="241"/>
        <v>0.38532943699344935</v>
      </c>
      <c r="N5130" s="16">
        <f>[1]!s_fa_roe(A5130,"20251231")</f>
        <v>15.7791</v>
      </c>
      <c r="O5130" s="16">
        <f>[1]!s_stmnote_rdexp(A5130,"20251231",1,10000)</f>
        <v>1377.6732730000001</v>
      </c>
      <c r="P5130" s="20">
        <f t="shared" si="242"/>
        <v>4.4663848259969441E-2</v>
      </c>
      <c r="Q5130" s="16">
        <f>[1]!s_margin_tradingbalance(A5130,"",10000)</f>
        <v>528.91189999999995</v>
      </c>
      <c r="R5130" s="16">
        <f>[1]!s_margin_seclendingbalance(A5130,"",10000)</f>
        <v>0</v>
      </c>
      <c r="S5130" s="17">
        <f>[1]!s_val_ev(A5130,"",100000000)</f>
        <v>11.3880004745</v>
      </c>
      <c r="T5130" s="17">
        <f>[1]!share_freesharesmv(A5130,"",100000000)</f>
        <v>3.3656573495999997</v>
      </c>
      <c r="U5130" s="17">
        <f>[1]!s_dq_amount_btin(A5130,E5130,100000000)</f>
        <v>0.13740864</v>
      </c>
      <c r="V5130" s="17">
        <f>[1]!s_dq_turn(A5130,E5130)</f>
        <v>2.3782622450932291</v>
      </c>
      <c r="W5130" s="2">
        <f>[1]!s_pq_amount(A5130,"20260101","",100000000)</f>
        <v>21.918266920000001</v>
      </c>
      <c r="X5130" s="2">
        <f>[1]!s_pq_avgamount(A5130,"20260101","",100000000)</f>
        <v>0.199256972</v>
      </c>
      <c r="Y5130" s="17">
        <f>[1]!s_ipo_dilutedpe(A5130)</f>
        <v>16.82</v>
      </c>
      <c r="Z5130" s="12">
        <f>[1]!s_ipo_collection_total(A5130,100000000)</f>
        <v>1.56</v>
      </c>
      <c r="AA5130" s="2">
        <f>[1]!s_val_pe_ttm(A5130,E5130)</f>
        <v>24.488607406616211</v>
      </c>
      <c r="AB5130" s="5">
        <f>[1]!s_info_zjtxornot1(A5130,"")</f>
        <v>1</v>
      </c>
      <c r="AC5130" s="22" t="str">
        <f>[1]!s_info_nature1(A5130,"")</f>
        <v>民营企业</v>
      </c>
      <c r="AD5130" s="6" t="str">
        <f>[1]!s_info_city(A5130)</f>
        <v>镇江市</v>
      </c>
      <c r="AE5130" s="6" t="str">
        <f>[1]!s_info_province(A5130)</f>
        <v>江苏省</v>
      </c>
      <c r="AF5130">
        <v>119.452753</v>
      </c>
      <c r="AG5130">
        <v>32.204402000000002</v>
      </c>
    </row>
    <row r="5131" spans="1:33" x14ac:dyDescent="0.3">
      <c r="A5131" s="12" t="s">
        <v>10348</v>
      </c>
      <c r="B5131" s="12" t="s">
        <v>10349</v>
      </c>
      <c r="C5131" s="16" t="str">
        <f>[1]!s_info_mkt(A5131)</f>
        <v>主板</v>
      </c>
      <c r="D5131" s="16" t="str">
        <f>[1]!s_ipo_listeddate(A5131)</f>
        <v>2020-09-14</v>
      </c>
      <c r="E5131" s="16" t="str">
        <f>[1]!lastradeday_s("000002","")</f>
        <v>2026-06-22</v>
      </c>
      <c r="F5131" s="16" t="str">
        <f>[1]!s_info_industry_csrc2023(A5131,"",3)</f>
        <v>农副食品加工业</v>
      </c>
      <c r="G5131" s="16" t="str">
        <f>[1]!s_info_industry_csrc2023(A5131,"",1)</f>
        <v>制造业</v>
      </c>
      <c r="H5131" s="16">
        <f>[1]!s_is(A5131,83,"FY","YTD","20251231",1,"",100000000)</f>
        <v>24.427939277100002</v>
      </c>
      <c r="I5131" s="16">
        <f>[1]!s_is(A5131,83,"FY","YTD","20241231",1,"",100000000)</f>
        <v>24.1193730245</v>
      </c>
      <c r="J5131" s="16">
        <f t="shared" si="240"/>
        <v>1.2793294928792998E-2</v>
      </c>
      <c r="K5131" s="16">
        <f>[1]!s_is(A5131,61,"FY","YTD","20251231",1,"",100000000)</f>
        <v>2.4273659884000001</v>
      </c>
      <c r="L5131" s="16">
        <f>[1]!s_is(A5131,61,"FY","YTD","20241231",1,"",100000000)</f>
        <v>2.9132629262999998</v>
      </c>
      <c r="M5131" s="16">
        <f t="shared" si="241"/>
        <v>-0.16678787675272239</v>
      </c>
      <c r="N5131" s="16">
        <f>[1]!s_fa_roe(A5131,"20251231")</f>
        <v>17.195799999999998</v>
      </c>
      <c r="O5131" s="16">
        <f>[1]!s_stmnote_rdexp(A5131,"20251231",1,10000)</f>
        <v>5153.6446229999992</v>
      </c>
      <c r="P5131" s="20">
        <f t="shared" si="242"/>
        <v>2.1097336801681379E-2</v>
      </c>
      <c r="Q5131" s="16">
        <f>[1]!s_margin_tradingbalance(A5131,"",10000)</f>
        <v>0</v>
      </c>
      <c r="R5131" s="16">
        <f>[1]!s_margin_seclendingbalance(A5131,"",10000)</f>
        <v>0</v>
      </c>
      <c r="S5131" s="17">
        <f>[1]!s_val_ev(A5131,"",100000000)</f>
        <v>45.675578306700004</v>
      </c>
      <c r="T5131" s="17">
        <f>[1]!share_freesharesmv(A5131,"",100000000)</f>
        <v>23.174266574900003</v>
      </c>
      <c r="U5131" s="17">
        <f>[1]!s_dq_amount_btin(A5131,E5131,100000000)</f>
        <v>0.79482149000000002</v>
      </c>
      <c r="V5131" s="17">
        <f>[1]!s_dq_turn(A5131,E5131)</f>
        <v>2.610802213248546</v>
      </c>
      <c r="W5131" s="2">
        <f>[1]!s_pq_amount(A5131,"20260101","",100000000)</f>
        <v>56.041498679999997</v>
      </c>
      <c r="X5131" s="2">
        <f>[1]!s_pq_avgamount(A5131,"20260101","",100000000)</f>
        <v>0.50946816981818188</v>
      </c>
      <c r="Y5131" s="17">
        <f>[1]!s_ipo_dilutedpe(A5131)</f>
        <v>22.71</v>
      </c>
      <c r="Z5131" s="12">
        <f>[1]!s_ipo_collection_total(A5131,100000000)</f>
        <v>2.008502</v>
      </c>
      <c r="AA5131" s="2">
        <f>[1]!s_val_pe_ttm(A5131,E5131)</f>
        <v>18.534528732299805</v>
      </c>
      <c r="AB5131" s="5">
        <f>[1]!s_info_zjtxornot1(A5131,"")</f>
        <v>0</v>
      </c>
      <c r="AC5131" s="22" t="str">
        <f>[1]!s_info_nature1(A5131,"")</f>
        <v>民营企业</v>
      </c>
      <c r="AD5131" s="6" t="str">
        <f>[1]!s_info_city(A5131)</f>
        <v>岳阳市</v>
      </c>
      <c r="AE5131" s="6" t="str">
        <f>[1]!s_info_province(A5131)</f>
        <v>湖南省</v>
      </c>
      <c r="AF5131">
        <v>113.13285500000001</v>
      </c>
      <c r="AG5131">
        <v>29.370290000000001</v>
      </c>
    </row>
    <row r="5132" spans="1:33" x14ac:dyDescent="0.3">
      <c r="A5132" s="12" t="s">
        <v>10350</v>
      </c>
      <c r="B5132" s="12" t="s">
        <v>10351</v>
      </c>
      <c r="C5132" s="16" t="str">
        <f>[1]!s_info_mkt(A5132)</f>
        <v>创业板</v>
      </c>
      <c r="D5132" s="16" t="str">
        <f>[1]!s_ipo_listeddate(A5132)</f>
        <v>2020-11-18</v>
      </c>
      <c r="E5132" s="16" t="str">
        <f>[1]!lastradeday_s("000002","")</f>
        <v>2026-06-22</v>
      </c>
      <c r="F5132" s="16" t="str">
        <f>[1]!s_info_industry_csrc2023(A5132,"",3)</f>
        <v>电气机械和器材制造业</v>
      </c>
      <c r="G5132" s="16" t="str">
        <f>[1]!s_info_industry_csrc2023(A5132,"",1)</f>
        <v>制造业</v>
      </c>
      <c r="H5132" s="16">
        <f>[1]!s_is(A5132,83,"FY","YTD","20251231",1,"",100000000)</f>
        <v>10.3712899114</v>
      </c>
      <c r="I5132" s="16">
        <f>[1]!s_is(A5132,83,"FY","YTD","20241231",1,"",100000000)</f>
        <v>11.611001931600001</v>
      </c>
      <c r="J5132" s="16">
        <f t="shared" si="240"/>
        <v>-0.10677046024995085</v>
      </c>
      <c r="K5132" s="16">
        <f>[1]!s_is(A5132,61,"FY","YTD","20251231",1,"",100000000)</f>
        <v>0.47839820750000001</v>
      </c>
      <c r="L5132" s="16">
        <f>[1]!s_is(A5132,61,"FY","YTD","20241231",1,"",100000000)</f>
        <v>0.85077012419999998</v>
      </c>
      <c r="M5132" s="16">
        <f t="shared" si="241"/>
        <v>-0.43768805004777339</v>
      </c>
      <c r="N5132" s="16">
        <f>[1]!s_fa_roe(A5132,"20251231")</f>
        <v>6.1752000000000002</v>
      </c>
      <c r="O5132" s="16">
        <f>[1]!s_stmnote_rdexp(A5132,"20251231",1,10000)</f>
        <v>3932.6329229999997</v>
      </c>
      <c r="P5132" s="20">
        <f t="shared" si="242"/>
        <v>3.7918455241303169E-2</v>
      </c>
      <c r="Q5132" s="16">
        <f>[1]!s_margin_tradingbalance(A5132,"",10000)</f>
        <v>10106.1014</v>
      </c>
      <c r="R5132" s="16">
        <f>[1]!s_margin_seclendingbalance(A5132,"",10000)</f>
        <v>43.619399999999999</v>
      </c>
      <c r="S5132" s="17">
        <f>[1]!s_val_ev(A5132,"",100000000)</f>
        <v>49.468800000000002</v>
      </c>
      <c r="T5132" s="17">
        <f>[1]!share_freesharesmv(A5132,"",100000000)</f>
        <v>19.045487999999999</v>
      </c>
      <c r="U5132" s="17">
        <f>[1]!s_dq_amount_btin(A5132,E5132,100000000)</f>
        <v>3.7726131199999999</v>
      </c>
      <c r="V5132" s="17">
        <f>[1]!s_dq_turn(A5132,E5132)</f>
        <v>8.680083333333334</v>
      </c>
      <c r="W5132" s="2">
        <f>[1]!s_pq_amount(A5132,"20260101","",100000000)</f>
        <v>129.23334120999999</v>
      </c>
      <c r="X5132" s="2">
        <f>[1]!s_pq_avgamount(A5132,"20260101","",100000000)</f>
        <v>1.1748485564545454</v>
      </c>
      <c r="Y5132" s="17">
        <f>[1]!s_ipo_dilutedpe(A5132)</f>
        <v>30.3</v>
      </c>
      <c r="Z5132" s="12">
        <f>[1]!s_ipo_collection_total(A5132,100000000)</f>
        <v>3.4319999999999999</v>
      </c>
      <c r="AA5132" s="2">
        <f>[1]!s_val_pe_ttm(A5132,E5132)</f>
        <v>115.93527984619141</v>
      </c>
      <c r="AB5132" s="5">
        <f>[1]!s_info_zjtxornot1(A5132,"")</f>
        <v>1</v>
      </c>
      <c r="AC5132" s="22" t="str">
        <f>[1]!s_info_nature1(A5132,"")</f>
        <v>民营企业</v>
      </c>
      <c r="AD5132" s="6" t="str">
        <f>[1]!s_info_city(A5132)</f>
        <v>苏州市</v>
      </c>
      <c r="AE5132" s="6" t="str">
        <f>[1]!s_info_province(A5132)</f>
        <v>江苏省</v>
      </c>
      <c r="AF5132">
        <v>120.619585</v>
      </c>
      <c r="AG5132">
        <v>31.299378999999998</v>
      </c>
    </row>
    <row r="5133" spans="1:33" x14ac:dyDescent="0.3">
      <c r="A5133" s="12" t="s">
        <v>10352</v>
      </c>
      <c r="B5133" s="12" t="s">
        <v>10353</v>
      </c>
      <c r="C5133" s="16" t="str">
        <f>[1]!s_info_mkt(A5133)</f>
        <v>主板</v>
      </c>
      <c r="D5133" s="16" t="str">
        <f>[1]!s_ipo_listeddate(A5133)</f>
        <v>2000-07-20</v>
      </c>
      <c r="E5133" s="16" t="str">
        <f>[1]!lastradeday_s("000002","")</f>
        <v>2026-06-22</v>
      </c>
      <c r="F5133" s="16" t="str">
        <f>[1]!s_info_industry_csrc2023(A5133,"",3)</f>
        <v>电气机械和器材制造业</v>
      </c>
      <c r="G5133" s="16" t="str">
        <f>[1]!s_info_industry_csrc2023(A5133,"",1)</f>
        <v>制造业</v>
      </c>
      <c r="H5133" s="16">
        <f>[1]!s_is(A5133,83,"FY","YTD","20251231",1,"",100000000)</f>
        <v>26.683661596700002</v>
      </c>
      <c r="I5133" s="16">
        <f>[1]!s_is(A5133,83,"FY","YTD","20241231",1,"",100000000)</f>
        <v>31.760325964699998</v>
      </c>
      <c r="J5133" s="16">
        <f t="shared" si="240"/>
        <v>-0.15984295544203331</v>
      </c>
      <c r="K5133" s="16">
        <f>[1]!s_is(A5133,61,"FY","YTD","20251231",1,"",100000000)</f>
        <v>1.8855780550000001</v>
      </c>
      <c r="L5133" s="16">
        <f>[1]!s_is(A5133,61,"FY","YTD","20241231",1,"",100000000)</f>
        <v>2.0301947863000001</v>
      </c>
      <c r="M5133" s="16">
        <f t="shared" si="241"/>
        <v>-7.1232934039576479E-2</v>
      </c>
      <c r="N5133" s="16">
        <f>[1]!s_fa_roe(A5133,"20251231")</f>
        <v>5.343</v>
      </c>
      <c r="O5133" s="16">
        <f>[1]!s_stmnote_rdexp(A5133,"20251231",1,10000)</f>
        <v>8241.2329090000003</v>
      </c>
      <c r="P5133" s="20">
        <f t="shared" si="242"/>
        <v>3.0884940131376878E-2</v>
      </c>
      <c r="Q5133" s="16">
        <f>[1]!s_margin_tradingbalance(A5133,"",10000)</f>
        <v>20037.831099999999</v>
      </c>
      <c r="R5133" s="16">
        <f>[1]!s_margin_seclendingbalance(A5133,"",10000)</f>
        <v>37.548000000000002</v>
      </c>
      <c r="S5133" s="17">
        <f>[1]!s_val_ev(A5133,"",100000000)</f>
        <v>42.855200208600003</v>
      </c>
      <c r="T5133" s="17">
        <f>[1]!share_freesharesmv(A5133,"",100000000)</f>
        <v>22.860629201399998</v>
      </c>
      <c r="U5133" s="17">
        <f>[1]!s_dq_amount_btin(A5133,E5133,100000000)</f>
        <v>0.48326375999999999</v>
      </c>
      <c r="V5133" s="17">
        <f>[1]!s_dq_turn(A5133,E5133)</f>
        <v>1.1458343893151577</v>
      </c>
      <c r="W5133" s="2">
        <f>[1]!s_pq_amount(A5133,"20260101","",100000000)</f>
        <v>101.22808293999999</v>
      </c>
      <c r="X5133" s="2">
        <f>[1]!s_pq_avgamount(A5133,"20260101","",100000000)</f>
        <v>0.92025529945454554</v>
      </c>
      <c r="Y5133" s="17">
        <f>[1]!s_ipo_dilutedpe(A5133)</f>
        <v>37.6</v>
      </c>
      <c r="Z5133" s="12">
        <f>[1]!s_ipo_collection_total(A5133,100000000)</f>
        <v>3.7919999999999998</v>
      </c>
      <c r="AA5133" s="2">
        <f>[1]!s_val_pe_ttm(A5133,E5133)</f>
        <v>31.506889343261719</v>
      </c>
      <c r="AB5133" s="5">
        <f>[1]!s_info_zjtxornot1(A5133,"")</f>
        <v>0</v>
      </c>
      <c r="AC5133" s="22" t="str">
        <f>[1]!s_info_nature1(A5133,"")</f>
        <v>民营企业</v>
      </c>
      <c r="AD5133" s="6" t="str">
        <f>[1]!s_info_city(A5133)</f>
        <v>绍兴市</v>
      </c>
      <c r="AE5133" s="6" t="str">
        <f>[1]!s_info_province(A5133)</f>
        <v>浙江省</v>
      </c>
      <c r="AF5133">
        <v>120.582112</v>
      </c>
      <c r="AG5133">
        <v>29.997116999999999</v>
      </c>
    </row>
    <row r="5134" spans="1:33" x14ac:dyDescent="0.3">
      <c r="A5134" s="12" t="s">
        <v>10354</v>
      </c>
      <c r="B5134" s="12" t="s">
        <v>10355</v>
      </c>
      <c r="C5134" s="16" t="str">
        <f>[1]!s_info_mkt(A5134)</f>
        <v>主板</v>
      </c>
      <c r="D5134" s="16" t="str">
        <f>[1]!s_ipo_listeddate(A5134)</f>
        <v>1992-09-10</v>
      </c>
      <c r="E5134" s="16" t="str">
        <f>[1]!lastradeday_s("000002","")</f>
        <v>2026-06-22</v>
      </c>
      <c r="F5134" s="16" t="str">
        <f>[1]!s_info_industry_csrc2023(A5134,"",3)</f>
        <v>金属制品业</v>
      </c>
      <c r="G5134" s="16" t="str">
        <f>[1]!s_info_industry_csrc2023(A5134,"",1)</f>
        <v>制造业</v>
      </c>
      <c r="H5134" s="16">
        <f>[1]!s_is(A5134,83,"FY","YTD","20251231",1,"",100000000)</f>
        <v>6.1692033233000005</v>
      </c>
      <c r="I5134" s="16">
        <f>[1]!s_is(A5134,83,"FY","YTD","20241231",1,"",100000000)</f>
        <v>1.8882590028999999</v>
      </c>
      <c r="J5134" s="16">
        <f t="shared" si="240"/>
        <v>2.2671383077349558</v>
      </c>
      <c r="K5134" s="16">
        <f>[1]!s_is(A5134,61,"FY","YTD","20251231",1,"",100000000)</f>
        <v>-4.4753722300000007E-2</v>
      </c>
      <c r="L5134" s="16">
        <f>[1]!s_is(A5134,61,"FY","YTD","20241231",1,"",100000000)</f>
        <v>8.75702493E-2</v>
      </c>
      <c r="M5134" s="16">
        <f t="shared" si="241"/>
        <v>-1.5110608072689364</v>
      </c>
      <c r="N5134" s="16">
        <f>[1]!s_fa_roe(A5134,"20251231")</f>
        <v>-0.61539999999999995</v>
      </c>
      <c r="O5134" s="16">
        <f>[1]!s_stmnote_rdexp(A5134,"20251231",1,10000)</f>
        <v>2404.4843430000001</v>
      </c>
      <c r="P5134" s="20">
        <f t="shared" si="242"/>
        <v>3.8975605390062014E-2</v>
      </c>
      <c r="Q5134" s="16">
        <f>[1]!s_margin_tradingbalance(A5134,"",10000)</f>
        <v>0</v>
      </c>
      <c r="R5134" s="16">
        <f>[1]!s_margin_seclendingbalance(A5134,"",10000)</f>
        <v>0</v>
      </c>
      <c r="S5134" s="17">
        <f>[1]!s_val_ev(A5134,"",100000000)</f>
        <v>23.397272056999999</v>
      </c>
      <c r="T5134" s="17">
        <f>[1]!share_freesharesmv(A5134,"",100000000)</f>
        <v>16.343247550999997</v>
      </c>
      <c r="U5134" s="17">
        <f>[1]!s_dq_amount_btin(A5134,E5134,100000000)</f>
        <v>0.68361945000000002</v>
      </c>
      <c r="V5134" s="17">
        <f>[1]!s_dq_turn(A5134,E5134)</f>
        <v>2.9387730641168521</v>
      </c>
      <c r="W5134" s="2">
        <f>[1]!s_pq_amount(A5134,"20260101","",100000000)</f>
        <v>56.407492159999997</v>
      </c>
      <c r="X5134" s="2">
        <f>[1]!s_pq_avgamount(A5134,"20260101","",100000000)</f>
        <v>0.51279538327272733</v>
      </c>
      <c r="Y5134" s="17">
        <f>[1]!s_ipo_dilutedpe(A5134)</f>
        <v>0</v>
      </c>
      <c r="Z5134" s="12">
        <f>[1]!s_ipo_collection_total(A5134,100000000)</f>
        <v>0.33</v>
      </c>
      <c r="AA5134" s="2">
        <f>[1]!s_val_pe_ttm(A5134,E5134)</f>
        <v>-168.38560485839844</v>
      </c>
      <c r="AB5134" s="5">
        <f>[1]!s_info_zjtxornot1(A5134,"")</f>
        <v>1</v>
      </c>
      <c r="AC5134" s="22" t="str">
        <f>[1]!s_info_nature1(A5134,"")</f>
        <v>民营企业</v>
      </c>
      <c r="AD5134" s="6" t="str">
        <f>[1]!s_info_city(A5134)</f>
        <v>重庆市</v>
      </c>
      <c r="AE5134" s="6" t="str">
        <f>[1]!s_info_province(A5134)</f>
        <v>重庆</v>
      </c>
      <c r="AF5134">
        <v>106.50496200000001</v>
      </c>
      <c r="AG5134">
        <v>29.533155000000001</v>
      </c>
    </row>
    <row r="5135" spans="1:33" x14ac:dyDescent="0.3">
      <c r="A5135" s="12" t="s">
        <v>10356</v>
      </c>
      <c r="B5135" s="12" t="s">
        <v>10357</v>
      </c>
      <c r="C5135" s="16" t="str">
        <f>[1]!s_info_mkt(A5135)</f>
        <v>主板</v>
      </c>
      <c r="D5135" s="16" t="str">
        <f>[1]!s_ipo_listeddate(A5135)</f>
        <v>1997-01-31</v>
      </c>
      <c r="E5135" s="16" t="str">
        <f>[1]!lastradeday_s("000002","")</f>
        <v>2026-06-22</v>
      </c>
      <c r="F5135" s="16" t="str">
        <f>[1]!s_info_industry_csrc2023(A5135,"",3)</f>
        <v>化学原料和化学制品制造业</v>
      </c>
      <c r="G5135" s="16" t="str">
        <f>[1]!s_info_industry_csrc2023(A5135,"",1)</f>
        <v>制造业</v>
      </c>
      <c r="H5135" s="16">
        <f>[1]!s_is(A5135,83,"FY","YTD","20251231",1,"",100000000)</f>
        <v>120.7466669416</v>
      </c>
      <c r="I5135" s="16">
        <f>[1]!s_is(A5135,83,"FY","YTD","20241231",1,"",100000000)</f>
        <v>132.63919340430002</v>
      </c>
      <c r="J5135" s="16">
        <f t="shared" si="240"/>
        <v>-8.9660726648496669E-2</v>
      </c>
      <c r="K5135" s="16">
        <f>[1]!s_is(A5135,61,"FY","YTD","20251231",1,"",100000000)</f>
        <v>9.421695089</v>
      </c>
      <c r="L5135" s="16">
        <f>[1]!s_is(A5135,61,"FY","YTD","20241231",1,"",100000000)</f>
        <v>18.111951277100001</v>
      </c>
      <c r="M5135" s="16">
        <f t="shared" si="241"/>
        <v>-0.47980783821385387</v>
      </c>
      <c r="N5135" s="16">
        <f>[1]!s_fa_roe(A5135,"20251231")</f>
        <v>6.9642999999999997</v>
      </c>
      <c r="O5135" s="16">
        <f>[1]!s_stmnote_rdexp(A5135,"20251231",1,10000)</f>
        <v>9774.5020640000002</v>
      </c>
      <c r="P5135" s="20">
        <f t="shared" si="242"/>
        <v>8.0950491732641443E-3</v>
      </c>
      <c r="Q5135" s="16">
        <f>[1]!s_margin_tradingbalance(A5135,"",10000)</f>
        <v>70142.415900000007</v>
      </c>
      <c r="R5135" s="16">
        <f>[1]!s_margin_seclendingbalance(A5135,"",10000)</f>
        <v>141.33629999999999</v>
      </c>
      <c r="S5135" s="17">
        <f>[1]!s_val_ev(A5135,"",100000000)</f>
        <v>242.70910086799998</v>
      </c>
      <c r="T5135" s="17">
        <f>[1]!share_freesharesmv(A5135,"",100000000)</f>
        <v>164.607888686</v>
      </c>
      <c r="U5135" s="17">
        <f>[1]!s_dq_amount_btin(A5135,E5135,100000000)</f>
        <v>9.6576910199999997</v>
      </c>
      <c r="V5135" s="17">
        <f>[1]!s_dq_turn(A5135,E5135)</f>
        <v>4.4932504346518725</v>
      </c>
      <c r="W5135" s="2">
        <f>[1]!s_pq_amount(A5135,"20260101","",100000000)</f>
        <v>506.70849864000002</v>
      </c>
      <c r="X5135" s="2">
        <f>[1]!s_pq_avgamount(A5135,"20260101","",100000000)</f>
        <v>4.606440896727273</v>
      </c>
      <c r="Y5135" s="17">
        <f>[1]!s_ipo_dilutedpe(A5135)</f>
        <v>0</v>
      </c>
      <c r="Z5135" s="12">
        <f>[1]!s_ipo_collection_total(A5135,100000000)</f>
        <v>3.3214999999999999</v>
      </c>
      <c r="AA5135" s="2">
        <f>[1]!s_val_pe_ttm(A5135,E5135)</f>
        <v>23.723674774169922</v>
      </c>
      <c r="AB5135" s="5">
        <f>[1]!s_info_zjtxornot1(A5135,"")</f>
        <v>0</v>
      </c>
      <c r="AC5135" s="22" t="str">
        <f>[1]!s_info_nature1(A5135,"")</f>
        <v>民营企业</v>
      </c>
      <c r="AD5135" s="6" t="str">
        <f>[1]!s_info_city(A5135)</f>
        <v>鄂尔多斯市</v>
      </c>
      <c r="AE5135" s="6" t="str">
        <f>[1]!s_info_province(A5135)</f>
        <v>内蒙古自治区</v>
      </c>
      <c r="AF5135">
        <v>109.99029</v>
      </c>
      <c r="AG5135">
        <v>39.817179000000003</v>
      </c>
    </row>
    <row r="5136" spans="1:33" x14ac:dyDescent="0.3">
      <c r="A5136" s="12" t="s">
        <v>569</v>
      </c>
      <c r="B5136" s="12" t="s">
        <v>570</v>
      </c>
      <c r="C5136" s="16" t="str">
        <f>[1]!s_info_mkt(A5136)</f>
        <v>北证</v>
      </c>
      <c r="D5136" s="16" t="str">
        <f>[1]!s_ipo_listeddate(A5136)</f>
        <v>2020-07-27</v>
      </c>
      <c r="E5136" s="16" t="str">
        <f>[1]!lastradeday_s("000002","")</f>
        <v>2026-06-22</v>
      </c>
      <c r="F5136" s="16" t="str">
        <f>[1]!s_info_industry_csrc2023(A5136,"",3)</f>
        <v>橡胶和塑料制品业</v>
      </c>
      <c r="G5136" s="16" t="str">
        <f>[1]!s_info_industry_csrc2023(A5136,"",1)</f>
        <v>制造业</v>
      </c>
      <c r="H5136" s="16">
        <f>[1]!s_is(A5136,83,"FY","YTD","20251231",1,"",100000000)</f>
        <v>8.1309218122000004</v>
      </c>
      <c r="I5136" s="16">
        <f>[1]!s_is(A5136,83,"FY","YTD","20241231",1,"",100000000)</f>
        <v>6.9868921939000002</v>
      </c>
      <c r="J5136" s="16">
        <f t="shared" si="240"/>
        <v>0.16373941182301488</v>
      </c>
      <c r="K5136" s="16">
        <f>[1]!s_is(A5136,61,"FY","YTD","20251231",1,"",100000000)</f>
        <v>0.44384115140000002</v>
      </c>
      <c r="L5136" s="16">
        <f>[1]!s_is(A5136,61,"FY","YTD","20241231",1,"",100000000)</f>
        <v>0.44734463340000002</v>
      </c>
      <c r="M5136" s="16">
        <f t="shared" si="241"/>
        <v>-7.831729137716759E-3</v>
      </c>
      <c r="N5136" s="16">
        <f>[1]!s_fa_roe(A5136,"20251231")</f>
        <v>9.19</v>
      </c>
      <c r="O5136" s="16">
        <f>[1]!s_stmnote_rdexp(A5136,"20251231",1,10000)</f>
        <v>2892.6815959999999</v>
      </c>
      <c r="P5136" s="20">
        <f t="shared" si="242"/>
        <v>3.5576305649129357E-2</v>
      </c>
      <c r="Q5136" s="16">
        <f>[1]!s_margin_tradingbalance(A5136,"",10000)</f>
        <v>340.41309999999999</v>
      </c>
      <c r="R5136" s="16">
        <f>[1]!s_margin_seclendingbalance(A5136,"",10000)</f>
        <v>0</v>
      </c>
      <c r="S5136" s="17">
        <f>[1]!s_val_ev(A5136,"",100000000)</f>
        <v>13.069840255999999</v>
      </c>
      <c r="T5136" s="17">
        <f>[1]!share_freesharesmv(A5136,"",100000000)</f>
        <v>3.6053938560000001</v>
      </c>
      <c r="U5136" s="17">
        <f>[1]!s_dq_amount_btin(A5136,E5136,100000000)</f>
        <v>9.7038979999999997E-2</v>
      </c>
      <c r="V5136" s="17">
        <f>[1]!s_dq_turn(A5136,E5136)</f>
        <v>1.646166333794951</v>
      </c>
      <c r="W5136" s="2">
        <f>[1]!s_pq_amount(A5136,"20260101","",100000000)</f>
        <v>15.134030210000001</v>
      </c>
      <c r="X5136" s="2">
        <f>[1]!s_pq_avgamount(A5136,"20260101","",100000000)</f>
        <v>0.13758209281818182</v>
      </c>
      <c r="Y5136" s="17">
        <f>[1]!s_ipo_dilutedpe(A5136)</f>
        <v>36.950000000000003</v>
      </c>
      <c r="Z5136" s="12">
        <f>[1]!s_ipo_collection_total(A5136,100000000)</f>
        <v>1.2657989999999999</v>
      </c>
      <c r="AA5136" s="2">
        <f>[1]!s_val_pe_ttm(A5136,E5136)</f>
        <v>26.675933837890625</v>
      </c>
      <c r="AB5136" s="5">
        <f>[1]!s_info_zjtxornot1(A5136,"")</f>
        <v>0</v>
      </c>
      <c r="AC5136" s="22" t="str">
        <f>[1]!s_info_nature1(A5136,"")</f>
        <v>民营企业</v>
      </c>
      <c r="AD5136" s="6" t="str">
        <f>[1]!s_info_city(A5136)</f>
        <v>石家庄市</v>
      </c>
      <c r="AE5136" s="6" t="str">
        <f>[1]!s_info_province(A5136)</f>
        <v>河北省</v>
      </c>
      <c r="AF5136">
        <v>114.502461</v>
      </c>
      <c r="AG5136">
        <v>38.045473999999999</v>
      </c>
    </row>
    <row r="5137" spans="1:33" x14ac:dyDescent="0.3">
      <c r="A5137" s="12" t="s">
        <v>10358</v>
      </c>
      <c r="B5137" s="12" t="s">
        <v>10359</v>
      </c>
      <c r="C5137" s="16" t="str">
        <f>[1]!s_info_mkt(A5137)</f>
        <v>主板</v>
      </c>
      <c r="D5137" s="16" t="str">
        <f>[1]!s_ipo_listeddate(A5137)</f>
        <v>2010-10-13</v>
      </c>
      <c r="E5137" s="16" t="str">
        <f>[1]!lastradeday_s("000002","")</f>
        <v>2026-06-22</v>
      </c>
      <c r="F5137" s="16" t="str">
        <f>[1]!s_info_industry_csrc2023(A5137,"",3)</f>
        <v>资本市场服务</v>
      </c>
      <c r="G5137" s="16" t="str">
        <f>[1]!s_info_industry_csrc2023(A5137,"",1)</f>
        <v>金融业</v>
      </c>
      <c r="H5137" s="16">
        <f>[1]!s_is(A5137,83,"FY","YTD","20251231",1,"",100000000)</f>
        <v>118.41384174209999</v>
      </c>
      <c r="I5137" s="16">
        <f>[1]!s_is(A5137,83,"FY","YTD","20241231",1,"",100000000)</f>
        <v>123.53833465059999</v>
      </c>
      <c r="J5137" s="16">
        <f t="shared" si="240"/>
        <v>-4.1480993919769671E-2</v>
      </c>
      <c r="K5137" s="16">
        <f>[1]!s_is(A5137,61,"FY","YTD","20251231",1,"",100000000)</f>
        <v>28.703600595400001</v>
      </c>
      <c r="L5137" s="16">
        <f>[1]!s_is(A5137,61,"FY","YTD","20241231",1,"",100000000)</f>
        <v>21.6404811986</v>
      </c>
      <c r="M5137" s="16">
        <f t="shared" si="241"/>
        <v>0.32638458137691223</v>
      </c>
      <c r="N5137" s="16">
        <f>[1]!s_fa_roe(A5137,"20251231")</f>
        <v>4.8057999999999996</v>
      </c>
      <c r="O5137" s="16">
        <f>[1]!s_stmnote_rdexp(A5137,"20251231",1,10000)</f>
        <v>0</v>
      </c>
      <c r="P5137" s="20">
        <f t="shared" si="242"/>
        <v>0</v>
      </c>
      <c r="Q5137" s="16">
        <f>[1]!s_margin_tradingbalance(A5137,"",10000)</f>
        <v>221207.64689999999</v>
      </c>
      <c r="R5137" s="16">
        <f>[1]!s_margin_seclendingbalance(A5137,"",10000)</f>
        <v>398.78640000000001</v>
      </c>
      <c r="S5137" s="17">
        <f>[1]!s_val_ev(A5137,"",100000000)</f>
        <v>538.88560714560003</v>
      </c>
      <c r="T5137" s="17">
        <f>[1]!share_freesharesmv(A5137,"",100000000)</f>
        <v>381.44530488480001</v>
      </c>
      <c r="U5137" s="17">
        <f>[1]!s_dq_amount_btin(A5137,E5137,100000000)</f>
        <v>18.799675260000001</v>
      </c>
      <c r="V5137" s="17">
        <f>[1]!s_dq_turn(A5137,E5137)</f>
        <v>3.5805386283376346</v>
      </c>
      <c r="W5137" s="2">
        <f>[1]!s_pq_amount(A5137,"20260101","",100000000)</f>
        <v>768.30024477999996</v>
      </c>
      <c r="X5137" s="2">
        <f>[1]!s_pq_avgamount(A5137,"20260101","",100000000)</f>
        <v>6.9845476798181823</v>
      </c>
      <c r="Y5137" s="17">
        <f>[1]!s_ipo_dilutedpe(A5137)</f>
        <v>19.55</v>
      </c>
      <c r="Z5137" s="12">
        <f>[1]!s_ipo_collection_total(A5137,100000000)</f>
        <v>26.3</v>
      </c>
      <c r="AA5137" s="2">
        <f>[1]!s_val_pe_ttm(A5137,E5137)</f>
        <v>17.163522720336914</v>
      </c>
      <c r="AB5137" s="5">
        <f>[1]!s_info_zjtxornot1(A5137,"")</f>
        <v>0</v>
      </c>
      <c r="AC5137" s="22" t="str">
        <f>[1]!s_info_nature1(A5137,"")</f>
        <v>地方国有企业</v>
      </c>
      <c r="AD5137" s="6" t="str">
        <f>[1]!s_info_city(A5137)</f>
        <v>福州市</v>
      </c>
      <c r="AE5137" s="6" t="str">
        <f>[1]!s_info_province(A5137)</f>
        <v>福建省</v>
      </c>
      <c r="AF5137">
        <v>119.30623900000001</v>
      </c>
      <c r="AG5137">
        <v>26.075302000000001</v>
      </c>
    </row>
    <row r="5138" spans="1:33" x14ac:dyDescent="0.3">
      <c r="A5138" s="12" t="s">
        <v>10360</v>
      </c>
      <c r="B5138" s="12" t="s">
        <v>10361</v>
      </c>
      <c r="C5138" s="16" t="str">
        <f>[1]!s_info_mkt(A5138)</f>
        <v>主板</v>
      </c>
      <c r="D5138" s="16" t="str">
        <f>[1]!s_ipo_listeddate(A5138)</f>
        <v>2002-08-30</v>
      </c>
      <c r="E5138" s="16" t="str">
        <f>[1]!lastradeday_s("000002","")</f>
        <v>2026-06-22</v>
      </c>
      <c r="F5138" s="16" t="str">
        <f>[1]!s_info_industry_csrc2023(A5138,"",3)</f>
        <v>非金属矿物制品业</v>
      </c>
      <c r="G5138" s="16" t="str">
        <f>[1]!s_info_industry_csrc2023(A5138,"",1)</f>
        <v>制造业</v>
      </c>
      <c r="H5138" s="16">
        <f>[1]!s_is(A5138,83,"FY","YTD","20251231",1,"",100000000)</f>
        <v>35.265305485399999</v>
      </c>
      <c r="I5138" s="16">
        <f>[1]!s_is(A5138,83,"FY","YTD","20241231",1,"",100000000)</f>
        <v>38.720398804600002</v>
      </c>
      <c r="J5138" s="16">
        <f t="shared" si="240"/>
        <v>-8.9231862942215745E-2</v>
      </c>
      <c r="K5138" s="16">
        <f>[1]!s_is(A5138,61,"FY","YTD","20251231",1,"",100000000)</f>
        <v>0.93042230069999998</v>
      </c>
      <c r="L5138" s="16">
        <f>[1]!s_is(A5138,61,"FY","YTD","20241231",1,"",100000000)</f>
        <v>1.8602177178000001</v>
      </c>
      <c r="M5138" s="16">
        <f t="shared" si="241"/>
        <v>-0.49983150262627829</v>
      </c>
      <c r="N5138" s="16">
        <f>[1]!s_fa_roe(A5138,"20251231")</f>
        <v>0.57630000000000003</v>
      </c>
      <c r="O5138" s="16">
        <f>[1]!s_stmnote_rdexp(A5138,"20251231",1,10000)</f>
        <v>6560.2390350000005</v>
      </c>
      <c r="P5138" s="20">
        <f t="shared" si="242"/>
        <v>1.8602530007051747E-2</v>
      </c>
      <c r="Q5138" s="16">
        <f>[1]!s_margin_tradingbalance(A5138,"",10000)</f>
        <v>76064.602599999998</v>
      </c>
      <c r="R5138" s="16">
        <f>[1]!s_margin_seclendingbalance(A5138,"",10000)</f>
        <v>990.91319999999996</v>
      </c>
      <c r="S5138" s="17">
        <f>[1]!s_val_ev(A5138,"",100000000)</f>
        <v>252.83093911040001</v>
      </c>
      <c r="T5138" s="17">
        <f>[1]!share_freesharesmv(A5138,"",100000000)</f>
        <v>142.80490038960002</v>
      </c>
      <c r="U5138" s="17">
        <f>[1]!s_dq_amount_btin(A5138,E5138,100000000)</f>
        <v>15.15638787</v>
      </c>
      <c r="V5138" s="17">
        <f>[1]!s_dq_turn(A5138,E5138)</f>
        <v>6.0326863786792781</v>
      </c>
      <c r="W5138" s="2">
        <f>[1]!s_pq_amount(A5138,"20260101","",100000000)</f>
        <v>650.77559070999996</v>
      </c>
      <c r="X5138" s="2">
        <f>[1]!s_pq_avgamount(A5138,"20260101","",100000000)</f>
        <v>5.9161417337272724</v>
      </c>
      <c r="Y5138" s="17">
        <f>[1]!s_ipo_dilutedpe(A5138)</f>
        <v>20</v>
      </c>
      <c r="Z5138" s="12">
        <f>[1]!s_ipo_collection_total(A5138,100000000)</f>
        <v>4.8479999999999999</v>
      </c>
      <c r="AA5138" s="2">
        <f>[1]!s_val_pe_ttm(A5138,E5138)</f>
        <v>266.250244140625</v>
      </c>
      <c r="AB5138" s="5">
        <f>[1]!s_info_zjtxornot1(A5138,"")</f>
        <v>1</v>
      </c>
      <c r="AC5138" s="22" t="str">
        <f>[1]!s_info_nature1(A5138,"")</f>
        <v>民营企业</v>
      </c>
      <c r="AD5138" s="6" t="str">
        <f>[1]!s_info_city(A5138)</f>
        <v>兰州市</v>
      </c>
      <c r="AE5138" s="6" t="str">
        <f>[1]!s_info_province(A5138)</f>
        <v>甘肃省</v>
      </c>
      <c r="AF5138">
        <v>103.82355699999999</v>
      </c>
      <c r="AG5138">
        <v>36.058039000000001</v>
      </c>
    </row>
    <row r="5139" spans="1:33" x14ac:dyDescent="0.3">
      <c r="A5139" s="12" t="s">
        <v>10362</v>
      </c>
      <c r="B5139" s="12" t="s">
        <v>10363</v>
      </c>
      <c r="C5139" s="16" t="str">
        <f>[1]!s_info_mkt(A5139)</f>
        <v>主板</v>
      </c>
      <c r="D5139" s="16" t="str">
        <f>[1]!s_ipo_listeddate(A5139)</f>
        <v>2010-08-18</v>
      </c>
      <c r="E5139" s="16" t="str">
        <f>[1]!lastradeday_s("000002","")</f>
        <v>2026-06-22</v>
      </c>
      <c r="F5139" s="16" t="str">
        <f>[1]!s_info_industry_csrc2023(A5139,"",3)</f>
        <v>酒、饮料和精制茶制造业</v>
      </c>
      <c r="G5139" s="16" t="str">
        <f>[1]!s_info_industry_csrc2023(A5139,"",1)</f>
        <v>制造业</v>
      </c>
      <c r="H5139" s="16">
        <f>[1]!s_is(A5139,83,"FY","YTD","20251231",1,"",100000000)</f>
        <v>58.776059408100004</v>
      </c>
      <c r="I5139" s="16">
        <f>[1]!s_is(A5139,83,"FY","YTD","20241231",1,"",100000000)</f>
        <v>57.310793663299997</v>
      </c>
      <c r="J5139" s="16">
        <f t="shared" si="240"/>
        <v>2.5567011921147298E-2</v>
      </c>
      <c r="K5139" s="16">
        <f>[1]!s_is(A5139,61,"FY","YTD","20251231",1,"",100000000)</f>
        <v>9.0380272779999995</v>
      </c>
      <c r="L5139" s="16">
        <f>[1]!s_is(A5139,61,"FY","YTD","20241231",1,"",100000000)</f>
        <v>8.1027319713000008</v>
      </c>
      <c r="M5139" s="16">
        <f t="shared" si="241"/>
        <v>0.11542962423202802</v>
      </c>
      <c r="N5139" s="16">
        <f>[1]!s_fa_roe(A5139,"20251231")</f>
        <v>8.3892000000000007</v>
      </c>
      <c r="O5139" s="16">
        <f>[1]!s_stmnote_rdexp(A5139,"20251231",1,10000)</f>
        <v>18907.468915999998</v>
      </c>
      <c r="P5139" s="20">
        <f t="shared" si="242"/>
        <v>3.2168656943671076E-2</v>
      </c>
      <c r="Q5139" s="16">
        <f>[1]!s_margin_tradingbalance(A5139,"",10000)</f>
        <v>33653.620699999999</v>
      </c>
      <c r="R5139" s="16">
        <f>[1]!s_margin_seclendingbalance(A5139,"",10000)</f>
        <v>293.86500000000001</v>
      </c>
      <c r="S5139" s="17">
        <f>[1]!s_val_ev(A5139,"",100000000)</f>
        <v>184.591595232</v>
      </c>
      <c r="T5139" s="17">
        <f>[1]!share_freesharesmv(A5139,"",100000000)</f>
        <v>29.278240202399999</v>
      </c>
      <c r="U5139" s="17">
        <f>[1]!s_dq_amount_btin(A5139,E5139,100000000)</f>
        <v>0.94675224000000002</v>
      </c>
      <c r="V5139" s="17">
        <f>[1]!s_dq_turn(A5139,E5139)</f>
        <v>0.52441547221224027</v>
      </c>
      <c r="W5139" s="2">
        <f>[1]!s_pq_amount(A5139,"20260101","",100000000)</f>
        <v>128.70608587000001</v>
      </c>
      <c r="X5139" s="2">
        <f>[1]!s_pq_avgamount(A5139,"20260101","",100000000)</f>
        <v>1.170055326090909</v>
      </c>
      <c r="Y5139" s="17">
        <f>[1]!s_ipo_dilutedpe(A5139)</f>
        <v>44.62</v>
      </c>
      <c r="Z5139" s="12">
        <f>[1]!s_ipo_collection_total(A5139,100000000)</f>
        <v>4.0599999999999996</v>
      </c>
      <c r="AA5139" s="2">
        <f>[1]!s_val_pe_ttm(A5139,E5139)</f>
        <v>19.936473846435547</v>
      </c>
      <c r="AB5139" s="5">
        <f>[1]!s_info_zjtxornot1(A5139,"")</f>
        <v>0</v>
      </c>
      <c r="AC5139" s="22" t="str">
        <f>[1]!s_info_nature1(A5139,"")</f>
        <v>地方国有企业</v>
      </c>
      <c r="AD5139" s="6" t="str">
        <f>[1]!s_info_city(A5139)</f>
        <v>广州市</v>
      </c>
      <c r="AE5139" s="6" t="str">
        <f>[1]!s_info_province(A5139)</f>
        <v>广东省</v>
      </c>
      <c r="AF5139">
        <v>113.280637</v>
      </c>
      <c r="AG5139">
        <v>23.125177999999998</v>
      </c>
    </row>
    <row r="5140" spans="1:33" x14ac:dyDescent="0.3">
      <c r="A5140" s="12" t="s">
        <v>10364</v>
      </c>
      <c r="B5140" s="12" t="s">
        <v>10365</v>
      </c>
      <c r="C5140" s="16" t="str">
        <f>[1]!s_info_mkt(A5140)</f>
        <v>主板</v>
      </c>
      <c r="D5140" s="16" t="str">
        <f>[1]!s_ipo_listeddate(A5140)</f>
        <v>2007-08-17</v>
      </c>
      <c r="E5140" s="16" t="str">
        <f>[1]!lastradeday_s("000002","")</f>
        <v>2026-06-22</v>
      </c>
      <c r="F5140" s="16" t="str">
        <f>[1]!s_info_industry_csrc2023(A5140,"",3)</f>
        <v>畜牧业</v>
      </c>
      <c r="G5140" s="16" t="str">
        <f>[1]!s_info_industry_csrc2023(A5140,"",1)</f>
        <v>农、林、牧、渔业</v>
      </c>
      <c r="H5140" s="16">
        <f>[1]!s_is(A5140,83,"FY","YTD","20251231",1,"",100000000)</f>
        <v>147.94917436099999</v>
      </c>
      <c r="I5140" s="16">
        <f>[1]!s_is(A5140,83,"FY","YTD","20241231",1,"",100000000)</f>
        <v>88.697163233400005</v>
      </c>
      <c r="J5140" s="16">
        <f t="shared" si="240"/>
        <v>0.6680259995653155</v>
      </c>
      <c r="K5140" s="16">
        <f>[1]!s_is(A5140,61,"FY","YTD","20251231",1,"",100000000)</f>
        <v>-5.4643224279999991</v>
      </c>
      <c r="L5140" s="16">
        <f>[1]!s_is(A5140,61,"FY","YTD","20241231",1,"",100000000)</f>
        <v>2.1640208336</v>
      </c>
      <c r="M5140" s="16">
        <f t="shared" si="241"/>
        <v>-3.5250784757509552</v>
      </c>
      <c r="N5140" s="16">
        <f>[1]!s_fa_roe(A5140,"20251231")</f>
        <v>-4.899</v>
      </c>
      <c r="O5140" s="16">
        <f>[1]!s_stmnote_rdexp(A5140,"20251231",1,10000)</f>
        <v>588.19842199999994</v>
      </c>
      <c r="P5140" s="20">
        <f t="shared" si="242"/>
        <v>3.9756789758405806E-4</v>
      </c>
      <c r="Q5140" s="16">
        <f>[1]!s_margin_tradingbalance(A5140,"",10000)</f>
        <v>65061.292099999999</v>
      </c>
      <c r="R5140" s="16">
        <f>[1]!s_margin_seclendingbalance(A5140,"",10000)</f>
        <v>437.34899999999999</v>
      </c>
      <c r="S5140" s="17">
        <f>[1]!s_val_ev(A5140,"",100000000)</f>
        <v>270.10474759880003</v>
      </c>
      <c r="T5140" s="17">
        <f>[1]!share_freesharesmv(A5140,"",100000000)</f>
        <v>211.34000619400001</v>
      </c>
      <c r="U5140" s="17">
        <f>[1]!s_dq_amount_btin(A5140,E5140,100000000)</f>
        <v>4.6253943599999996</v>
      </c>
      <c r="V5140" s="17">
        <f>[1]!s_dq_turn(A5140,E5140)</f>
        <v>2.0894081645479585</v>
      </c>
      <c r="W5140" s="2">
        <f>[1]!s_pq_amount(A5140,"20260101","",100000000)</f>
        <v>723.75303470999995</v>
      </c>
      <c r="X5140" s="2">
        <f>[1]!s_pq_avgamount(A5140,"20260101","",100000000)</f>
        <v>6.5795730428181818</v>
      </c>
      <c r="Y5140" s="17">
        <f>[1]!s_ipo_dilutedpe(A5140)</f>
        <v>29.97</v>
      </c>
      <c r="Z5140" s="12">
        <f>[1]!s_ipo_collection_total(A5140,100000000)</f>
        <v>2.1071</v>
      </c>
      <c r="AA5140" s="2">
        <f>[1]!s_val_pe_ttm(A5140,E5140)</f>
        <v>-23.873777389526367</v>
      </c>
      <c r="AB5140" s="5">
        <f>[1]!s_info_zjtxornot1(A5140,"")</f>
        <v>0</v>
      </c>
      <c r="AC5140" s="22" t="str">
        <f>[1]!s_info_nature1(A5140,"")</f>
        <v>民营企业</v>
      </c>
      <c r="AD5140" s="6" t="str">
        <f>[1]!s_info_city(A5140)</f>
        <v>南昌市</v>
      </c>
      <c r="AE5140" s="6" t="str">
        <f>[1]!s_info_province(A5140)</f>
        <v>江西省</v>
      </c>
      <c r="AF5140">
        <v>115.892151</v>
      </c>
      <c r="AG5140">
        <v>28.676493000000001</v>
      </c>
    </row>
    <row r="5141" spans="1:33" x14ac:dyDescent="0.3">
      <c r="A5141" s="12" t="s">
        <v>10366</v>
      </c>
      <c r="B5141" s="12" t="s">
        <v>10367</v>
      </c>
      <c r="C5141" s="16" t="str">
        <f>[1]!s_info_mkt(A5141)</f>
        <v>主板</v>
      </c>
      <c r="D5141" s="16" t="str">
        <f>[1]!s_ipo_listeddate(A5141)</f>
        <v>2018-02-06</v>
      </c>
      <c r="E5141" s="16" t="str">
        <f>[1]!lastradeday_s("000002","")</f>
        <v>2026-06-22</v>
      </c>
      <c r="F5141" s="16" t="str">
        <f>[1]!s_info_industry_csrc2023(A5141,"",3)</f>
        <v>多式联运和运输代理业</v>
      </c>
      <c r="G5141" s="16" t="str">
        <f>[1]!s_info_industry_csrc2023(A5141,"",1)</f>
        <v>交通运输、仓储和邮政业</v>
      </c>
      <c r="H5141" s="16">
        <f>[1]!s_is(A5141,83,"FY","YTD","20251231",1,"",100000000)</f>
        <v>83.765956851699997</v>
      </c>
      <c r="I5141" s="16">
        <f>[1]!s_is(A5141,83,"FY","YTD","20241231",1,"",100000000)</f>
        <v>87.536006595300009</v>
      </c>
      <c r="J5141" s="16">
        <f t="shared" si="240"/>
        <v>-4.3068559901639714E-2</v>
      </c>
      <c r="K5141" s="16">
        <f>[1]!s_is(A5141,61,"FY","YTD","20251231",1,"",100000000)</f>
        <v>11.4107643667</v>
      </c>
      <c r="L5141" s="16">
        <f>[1]!s_is(A5141,61,"FY","YTD","20241231",1,"",100000000)</f>
        <v>12.764170708800002</v>
      </c>
      <c r="M5141" s="16">
        <f t="shared" si="241"/>
        <v>-0.10603167044506248</v>
      </c>
      <c r="N5141" s="16">
        <f>[1]!s_fa_roe(A5141,"20251231")</f>
        <v>19.6601</v>
      </c>
      <c r="O5141" s="16">
        <f>[1]!s_stmnote_rdexp(A5141,"20251231",1,10000)</f>
        <v>2031.84</v>
      </c>
      <c r="P5141" s="20">
        <f t="shared" si="242"/>
        <v>2.4256154604634767E-3</v>
      </c>
      <c r="Q5141" s="16">
        <f>[1]!s_margin_tradingbalance(A5141,"",10000)</f>
        <v>17850.2961</v>
      </c>
      <c r="R5141" s="16">
        <f>[1]!s_margin_seclendingbalance(A5141,"",10000)</f>
        <v>152.35059999999999</v>
      </c>
      <c r="S5141" s="17">
        <f>[1]!s_val_ev(A5141,"",100000000)</f>
        <v>153.90097402500001</v>
      </c>
      <c r="T5141" s="17">
        <f>[1]!share_freesharesmv(A5141,"",100000000)</f>
        <v>62.384925375000002</v>
      </c>
      <c r="U5141" s="17">
        <f>[1]!s_dq_amount_btin(A5141,E5141,100000000)</f>
        <v>1.23384505</v>
      </c>
      <c r="V5141" s="17">
        <f>[1]!s_dq_turn(A5141,E5141)</f>
        <v>0.81767962027035646</v>
      </c>
      <c r="W5141" s="2">
        <f>[1]!s_pq_amount(A5141,"20260101","",100000000)</f>
        <v>210.16202271</v>
      </c>
      <c r="X5141" s="2">
        <f>[1]!s_pq_avgamount(A5141,"20260101","",100000000)</f>
        <v>1.9105638428181819</v>
      </c>
      <c r="Y5141" s="17">
        <f>[1]!s_ipo_dilutedpe(A5141)</f>
        <v>22.99</v>
      </c>
      <c r="Z5141" s="12">
        <f>[1]!s_ipo_collection_total(A5141,100000000)</f>
        <v>8.3780000000000001</v>
      </c>
      <c r="AA5141" s="2">
        <f>[1]!s_val_pe_ttm(A5141,E5141)</f>
        <v>12.750893592834473</v>
      </c>
      <c r="AB5141" s="5">
        <f>[1]!s_info_zjtxornot1(A5141,"")</f>
        <v>0</v>
      </c>
      <c r="AC5141" s="22" t="str">
        <f>[1]!s_info_nature1(A5141,"")</f>
        <v>民营企业</v>
      </c>
      <c r="AD5141" s="6" t="str">
        <f>[1]!s_info_city(A5141)</f>
        <v>北京市</v>
      </c>
      <c r="AE5141" s="6" t="str">
        <f>[1]!s_info_province(A5141)</f>
        <v>北京</v>
      </c>
      <c r="AF5141">
        <v>116.40528500000001</v>
      </c>
      <c r="AG5141">
        <v>39.904989</v>
      </c>
    </row>
    <row r="5142" spans="1:33" x14ac:dyDescent="0.3">
      <c r="A5142" s="12" t="s">
        <v>10368</v>
      </c>
      <c r="B5142" s="12" t="s">
        <v>10369</v>
      </c>
      <c r="C5142" s="16" t="str">
        <f>[1]!s_info_mkt(A5142)</f>
        <v>主板</v>
      </c>
      <c r="D5142" s="16" t="str">
        <f>[1]!s_ipo_listeddate(A5142)</f>
        <v>2012-02-16</v>
      </c>
      <c r="E5142" s="16" t="str">
        <f>[1]!lastradeday_s("000002","")</f>
        <v>2026-06-22</v>
      </c>
      <c r="F5142" s="16" t="str">
        <f>[1]!s_info_industry_csrc2023(A5142,"",3)</f>
        <v>医药制造业</v>
      </c>
      <c r="G5142" s="16" t="str">
        <f>[1]!s_info_industry_csrc2023(A5142,"",1)</f>
        <v>制造业</v>
      </c>
      <c r="H5142" s="16">
        <f>[1]!s_is(A5142,83,"FY","YTD","20251231",1,"",100000000)</f>
        <v>12.697394468900001</v>
      </c>
      <c r="I5142" s="16">
        <f>[1]!s_is(A5142,83,"FY","YTD","20241231",1,"",100000000)</f>
        <v>14.2412564675</v>
      </c>
      <c r="J5142" s="16">
        <f t="shared" si="240"/>
        <v>-0.10840770981993408</v>
      </c>
      <c r="K5142" s="16">
        <f>[1]!s_is(A5142,61,"FY","YTD","20251231",1,"",100000000)</f>
        <v>-4.4645638908</v>
      </c>
      <c r="L5142" s="16">
        <f>[1]!s_is(A5142,61,"FY","YTD","20241231",1,"",100000000)</f>
        <v>-4.8948576158999995</v>
      </c>
      <c r="M5142" s="16">
        <f t="shared" si="241"/>
        <v>8.7907301675593866E-2</v>
      </c>
      <c r="N5142" s="16">
        <f>[1]!s_fa_roe(A5142,"20251231")</f>
        <v>-8.7863000000000007</v>
      </c>
      <c r="O5142" s="16">
        <f>[1]!s_stmnote_rdexp(A5142,"20251231",1,10000)</f>
        <v>6919.0968000000003</v>
      </c>
      <c r="P5142" s="20">
        <f t="shared" si="242"/>
        <v>5.4492256792896307E-2</v>
      </c>
      <c r="Q5142" s="16">
        <f>[1]!s_margin_tradingbalance(A5142,"",10000)</f>
        <v>38601.5311</v>
      </c>
      <c r="R5142" s="16">
        <f>[1]!s_margin_seclendingbalance(A5142,"",10000)</f>
        <v>133.2072</v>
      </c>
      <c r="S5142" s="17">
        <f>[1]!s_val_ev(A5142,"",100000000)</f>
        <v>71.012967759899993</v>
      </c>
      <c r="T5142" s="17">
        <f>[1]!share_freesharesmv(A5142,"",100000000)</f>
        <v>35.431237270800004</v>
      </c>
      <c r="U5142" s="17">
        <f>[1]!s_dq_amount_btin(A5142,E5142,100000000)</f>
        <v>0.85972276999999997</v>
      </c>
      <c r="V5142" s="17">
        <f>[1]!s_dq_turn(A5142,E5142)</f>
        <v>1.2187388643243191</v>
      </c>
      <c r="W5142" s="2">
        <f>[1]!s_pq_amount(A5142,"20260101","",100000000)</f>
        <v>187.40155786</v>
      </c>
      <c r="X5142" s="2">
        <f>[1]!s_pq_avgamount(A5142,"20260101","",100000000)</f>
        <v>1.7036505259999999</v>
      </c>
      <c r="Y5142" s="17">
        <f>[1]!s_ipo_dilutedpe(A5142)</f>
        <v>18.079999999999998</v>
      </c>
      <c r="Z5142" s="12">
        <f>[1]!s_ipo_collection_total(A5142,100000000)</f>
        <v>7.3920000000000003</v>
      </c>
      <c r="AA5142" s="2">
        <f>[1]!s_val_pe_ttm(A5142,E5142)</f>
        <v>-15.879894256591797</v>
      </c>
      <c r="AB5142" s="5">
        <f>[1]!s_info_zjtxornot1(A5142,"")</f>
        <v>1</v>
      </c>
      <c r="AC5142" s="22" t="str">
        <f>[1]!s_info_nature1(A5142,"")</f>
        <v>地方国有企业</v>
      </c>
      <c r="AD5142" s="6" t="str">
        <f>[1]!s_info_city(A5142)</f>
        <v>衢州市</v>
      </c>
      <c r="AE5142" s="6" t="str">
        <f>[1]!s_info_province(A5142)</f>
        <v>浙江省</v>
      </c>
      <c r="AF5142">
        <v>118.87263</v>
      </c>
      <c r="AG5142">
        <v>28.941707999999998</v>
      </c>
    </row>
    <row r="5143" spans="1:33" x14ac:dyDescent="0.3">
      <c r="A5143" s="12" t="s">
        <v>571</v>
      </c>
      <c r="B5143" s="12" t="s">
        <v>572</v>
      </c>
      <c r="C5143" s="16" t="str">
        <f>[1]!s_info_mkt(A5143)</f>
        <v>北证</v>
      </c>
      <c r="D5143" s="16" t="str">
        <f>[1]!s_ipo_listeddate(A5143)</f>
        <v>2022-12-22</v>
      </c>
      <c r="E5143" s="16" t="str">
        <f>[1]!lastradeday_s("000002","")</f>
        <v>2026-06-22</v>
      </c>
      <c r="F5143" s="16" t="str">
        <f>[1]!s_info_industry_csrc2023(A5143,"",3)</f>
        <v>计算机、通信和其他电子设备制造业</v>
      </c>
      <c r="G5143" s="16" t="str">
        <f>[1]!s_info_industry_csrc2023(A5143,"",1)</f>
        <v>制造业</v>
      </c>
      <c r="H5143" s="16">
        <f>[1]!s_is(A5143,83,"FY","YTD","20251231",1,"",100000000)</f>
        <v>1.1468823918000002</v>
      </c>
      <c r="I5143" s="16">
        <f>[1]!s_is(A5143,83,"FY","YTD","20241231",1,"",100000000)</f>
        <v>1.1502746909999999</v>
      </c>
      <c r="J5143" s="16">
        <f t="shared" si="240"/>
        <v>-2.9491209591429035E-3</v>
      </c>
      <c r="K5143" s="16">
        <f>[1]!s_is(A5143,61,"FY","YTD","20251231",1,"",100000000)</f>
        <v>0.14408588189999999</v>
      </c>
      <c r="L5143" s="16">
        <f>[1]!s_is(A5143,61,"FY","YTD","20241231",1,"",100000000)</f>
        <v>0.23326186730000001</v>
      </c>
      <c r="M5143" s="16">
        <f t="shared" si="241"/>
        <v>-0.38229988652757396</v>
      </c>
      <c r="N5143" s="16">
        <f>[1]!s_fa_roe(A5143,"20251231")</f>
        <v>6.3795000000000002</v>
      </c>
      <c r="O5143" s="16">
        <f>[1]!s_stmnote_rdexp(A5143,"20251231",1,10000)</f>
        <v>605.00120300000003</v>
      </c>
      <c r="P5143" s="20">
        <f t="shared" si="242"/>
        <v>5.2751808496289437E-2</v>
      </c>
      <c r="Q5143" s="16">
        <f>[1]!s_margin_tradingbalance(A5143,"",10000)</f>
        <v>2081.8472999999999</v>
      </c>
      <c r="R5143" s="16">
        <f>[1]!s_margin_seclendingbalance(A5143,"",10000)</f>
        <v>0</v>
      </c>
      <c r="S5143" s="17">
        <f>[1]!s_val_ev(A5143,"",100000000)</f>
        <v>25.082909999999998</v>
      </c>
      <c r="T5143" s="17">
        <f>[1]!share_freesharesmv(A5143,"",100000000)</f>
        <v>8.1707548994999986</v>
      </c>
      <c r="U5143" s="17">
        <f>[1]!s_dq_amount_btin(A5143,E5143,100000000)</f>
        <v>1.35640227</v>
      </c>
      <c r="V5143" s="17">
        <f>[1]!s_dq_turn(A5143,E5143)</f>
        <v>8.6744874481849283</v>
      </c>
      <c r="W5143" s="2">
        <f>[1]!s_pq_amount(A5143,"20260101","",100000000)</f>
        <v>89.342851600000003</v>
      </c>
      <c r="X5143" s="2">
        <f>[1]!s_pq_avgamount(A5143,"20260101","",100000000)</f>
        <v>0.81220774181818189</v>
      </c>
      <c r="Y5143" s="17">
        <f>[1]!s_ipo_dilutedpe(A5143)</f>
        <v>17.21</v>
      </c>
      <c r="Z5143" s="12">
        <f>[1]!s_ipo_collection_total(A5143,100000000)</f>
        <v>0.82799999999999996</v>
      </c>
      <c r="AA5143" s="2">
        <f>[1]!s_val_pe_ttm(A5143,E5143)</f>
        <v>161.40567016601563</v>
      </c>
      <c r="AB5143" s="5">
        <f>[1]!s_info_zjtxornot1(A5143,"")</f>
        <v>1</v>
      </c>
      <c r="AC5143" s="22" t="str">
        <f>[1]!s_info_nature1(A5143,"")</f>
        <v>民营企业</v>
      </c>
      <c r="AD5143" s="6" t="str">
        <f>[1]!s_info_city(A5143)</f>
        <v>天津市</v>
      </c>
      <c r="AE5143" s="6" t="str">
        <f>[1]!s_info_province(A5143)</f>
        <v>天津</v>
      </c>
      <c r="AF5143">
        <v>117.19018199999999</v>
      </c>
      <c r="AG5143">
        <v>39.125596000000002</v>
      </c>
    </row>
    <row r="5144" spans="1:33" x14ac:dyDescent="0.3">
      <c r="A5144" s="12" t="s">
        <v>10370</v>
      </c>
      <c r="B5144" s="12" t="s">
        <v>10371</v>
      </c>
      <c r="C5144" s="16" t="str">
        <f>[1]!s_info_mkt(A5144)</f>
        <v>创业板</v>
      </c>
      <c r="D5144" s="16" t="str">
        <f>[1]!s_ipo_listeddate(A5144)</f>
        <v>2015-06-30</v>
      </c>
      <c r="E5144" s="16" t="str">
        <f>[1]!lastradeday_s("000002","")</f>
        <v>2026-06-22</v>
      </c>
      <c r="F5144" s="16" t="str">
        <f>[1]!s_info_industry_csrc2023(A5144,"",3)</f>
        <v>医药制造业</v>
      </c>
      <c r="G5144" s="16" t="str">
        <f>[1]!s_info_industry_csrc2023(A5144,"",1)</f>
        <v>制造业</v>
      </c>
      <c r="H5144" s="16">
        <f>[1]!s_is(A5144,83,"FY","YTD","20251231",1,"",100000000)</f>
        <v>20.868300726499999</v>
      </c>
      <c r="I5144" s="16">
        <f>[1]!s_is(A5144,83,"FY","YTD","20241231",1,"",100000000)</f>
        <v>30.648093966599998</v>
      </c>
      <c r="J5144" s="16">
        <f t="shared" si="240"/>
        <v>-0.31909955805923607</v>
      </c>
      <c r="K5144" s="16">
        <f>[1]!s_is(A5144,61,"FY","YTD","20251231",1,"",100000000)</f>
        <v>-0.63024899740000007</v>
      </c>
      <c r="L5144" s="16">
        <f>[1]!s_is(A5144,61,"FY","YTD","20241231",1,"",100000000)</f>
        <v>5.6162853380999991</v>
      </c>
      <c r="M5144" s="16">
        <f t="shared" si="241"/>
        <v>-1.1122181227375485</v>
      </c>
      <c r="N5144" s="16">
        <f>[1]!s_fa_roe(A5144,"20251231")</f>
        <v>-1.1491</v>
      </c>
      <c r="O5144" s="16">
        <f>[1]!s_stmnote_rdexp(A5144,"20251231",1,10000)</f>
        <v>37936.998458999995</v>
      </c>
      <c r="P5144" s="20">
        <f t="shared" si="242"/>
        <v>0.18179246578915262</v>
      </c>
      <c r="Q5144" s="16">
        <f>[1]!s_margin_tradingbalance(A5144,"",10000)</f>
        <v>39683.465300000003</v>
      </c>
      <c r="R5144" s="16">
        <f>[1]!s_margin_seclendingbalance(A5144,"",10000)</f>
        <v>281.92950000000002</v>
      </c>
      <c r="S5144" s="17">
        <f>[1]!s_val_ev(A5144,"",100000000)</f>
        <v>89.170896968999998</v>
      </c>
      <c r="T5144" s="17">
        <f>[1]!share_freesharesmv(A5144,"",100000000)</f>
        <v>51.556054939500001</v>
      </c>
      <c r="U5144" s="17">
        <f>[1]!s_dq_amount_btin(A5144,E5144,100000000)</f>
        <v>3.6885349199999999</v>
      </c>
      <c r="V5144" s="17">
        <f>[1]!s_dq_turn(A5144,E5144)</f>
        <v>4.6034103955454455</v>
      </c>
      <c r="W5144" s="2">
        <f>[1]!s_pq_amount(A5144,"20260101","",100000000)</f>
        <v>224.22315509000001</v>
      </c>
      <c r="X5144" s="2">
        <f>[1]!s_pq_avgamount(A5144,"20260101","",100000000)</f>
        <v>2.0383923190000002</v>
      </c>
      <c r="Y5144" s="17">
        <f>[1]!s_ipo_dilutedpe(A5144)</f>
        <v>18.559999999999999</v>
      </c>
      <c r="Z5144" s="12">
        <f>[1]!s_ipo_collection_total(A5144,100000000)</f>
        <v>3.52</v>
      </c>
      <c r="AA5144" s="2">
        <f>[1]!s_val_pe_ttm(A5144,E5144)</f>
        <v>-53.153606414794922</v>
      </c>
      <c r="AB5144" s="5">
        <f>[1]!s_info_zjtxornot1(A5144,"")</f>
        <v>0</v>
      </c>
      <c r="AC5144" s="22" t="str">
        <f>[1]!s_info_nature1(A5144,"")</f>
        <v>民营企业</v>
      </c>
      <c r="AD5144" s="6" t="str">
        <f>[1]!s_info_city(A5144)</f>
        <v>广州市</v>
      </c>
      <c r="AE5144" s="6" t="str">
        <f>[1]!s_info_province(A5144)</f>
        <v>广东省</v>
      </c>
      <c r="AF5144">
        <v>113.280637</v>
      </c>
      <c r="AG5144">
        <v>23.125177999999998</v>
      </c>
    </row>
    <row r="5145" spans="1:33" x14ac:dyDescent="0.3">
      <c r="A5145" s="12" t="s">
        <v>573</v>
      </c>
      <c r="B5145" s="12" t="s">
        <v>574</v>
      </c>
      <c r="C5145" s="16" t="str">
        <f>[1]!s_info_mkt(A5145)</f>
        <v>北证</v>
      </c>
      <c r="D5145" s="16" t="str">
        <f>[1]!s_ipo_listeddate(A5145)</f>
        <v>2026-05-18</v>
      </c>
      <c r="E5145" s="16" t="str">
        <f>[1]!lastradeday_s("000002","")</f>
        <v>2026-06-22</v>
      </c>
      <c r="F5145" s="16" t="str">
        <f>[1]!s_info_industry_csrc2023(A5145,"",3)</f>
        <v>仪器仪表制造业</v>
      </c>
      <c r="G5145" s="16" t="str">
        <f>[1]!s_info_industry_csrc2023(A5145,"",1)</f>
        <v>制造业</v>
      </c>
      <c r="H5145" s="16">
        <f>[1]!s_is(A5145,83,"FY","YTD","20251231",1,"",100000000)</f>
        <v>4.0091928761000002</v>
      </c>
      <c r="I5145" s="16">
        <f>[1]!s_is(A5145,83,"FY","YTD","20241231",1,"",100000000)</f>
        <v>3.8154346779999999</v>
      </c>
      <c r="J5145" s="16">
        <f t="shared" si="240"/>
        <v>5.0782732362637528E-2</v>
      </c>
      <c r="K5145" s="16">
        <f>[1]!s_is(A5145,61,"FY","YTD","20251231",1,"",100000000)</f>
        <v>0.71230765129999996</v>
      </c>
      <c r="L5145" s="16">
        <f>[1]!s_is(A5145,61,"FY","YTD","20241231",1,"",100000000)</f>
        <v>0.57374665270000003</v>
      </c>
      <c r="M5145" s="16">
        <f t="shared" si="241"/>
        <v>0.24150206009559161</v>
      </c>
      <c r="N5145" s="16">
        <f>[1]!s_fa_roe(A5145,"20251231")</f>
        <v>17.6692</v>
      </c>
      <c r="O5145" s="16">
        <f>[1]!s_stmnote_rdexp(A5145,"20251231",1,10000)</f>
        <v>4658.3342200000006</v>
      </c>
      <c r="P5145" s="20">
        <f t="shared" si="242"/>
        <v>0.11619132239233802</v>
      </c>
      <c r="Q5145" s="16">
        <f>[1]!s_margin_tradingbalance(A5145,"",10000)</f>
        <v>1568.7937999999999</v>
      </c>
      <c r="R5145" s="16">
        <f>[1]!s_margin_seclendingbalance(A5145,"",10000)</f>
        <v>0</v>
      </c>
      <c r="S5145" s="17">
        <f>[1]!s_val_ev(A5145,"",100000000)</f>
        <v>37.5015</v>
      </c>
      <c r="T5145" s="17">
        <f>[1]!share_freesharesmv(A5145,"",100000000)</f>
        <v>8.6416500000000003</v>
      </c>
      <c r="U5145" s="17">
        <f>[1]!s_dq_amount_btin(A5145,E5145,100000000)</f>
        <v>1.2486895499999999</v>
      </c>
      <c r="V5145" s="17">
        <f>[1]!s_dq_turn(A5145,E5145)</f>
        <v>14.16538888888889</v>
      </c>
      <c r="W5145" s="2">
        <f>[1]!s_pq_amount(A5145,"20260101","",100000000)</f>
        <v>92.498717040000002</v>
      </c>
      <c r="X5145" s="2">
        <f>[1]!s_pq_avgamount(A5145,"20260101","",100000000)</f>
        <v>3.6999486816000005</v>
      </c>
      <c r="Y5145" s="17">
        <f>[1]!s_ipo_dilutedpe(A5145)</f>
        <v>14.99</v>
      </c>
      <c r="Z5145" s="12">
        <f>[1]!s_ipo_collection_total(A5145,100000000)</f>
        <v>2.5973999999999999</v>
      </c>
      <c r="AA5145" s="2">
        <f>[1]!s_val_pe_ttm(A5145,E5145)</f>
        <v>52.647895812988281</v>
      </c>
      <c r="AB5145" s="5">
        <f>[1]!s_info_zjtxornot1(A5145,"")</f>
        <v>1</v>
      </c>
      <c r="AC5145" s="22" t="str">
        <f>[1]!s_info_nature1(A5145,"")</f>
        <v>民营企业</v>
      </c>
      <c r="AD5145" s="6" t="str">
        <f>[1]!s_info_city(A5145)</f>
        <v>郑州市</v>
      </c>
      <c r="AE5145" s="6" t="str">
        <f>[1]!s_info_province(A5145)</f>
        <v>河南省</v>
      </c>
      <c r="AF5145">
        <v>113.665412</v>
      </c>
      <c r="AG5145">
        <v>34.757975000000002</v>
      </c>
    </row>
    <row r="5146" spans="1:33" x14ac:dyDescent="0.3">
      <c r="A5146" s="12" t="s">
        <v>10372</v>
      </c>
      <c r="B5146" s="12" t="s">
        <v>10373</v>
      </c>
      <c r="C5146" s="16" t="str">
        <f>[1]!s_info_mkt(A5146)</f>
        <v>主板</v>
      </c>
      <c r="D5146" s="16" t="str">
        <f>[1]!s_ipo_listeddate(A5146)</f>
        <v>1997-06-27</v>
      </c>
      <c r="E5146" s="16" t="str">
        <f>[1]!lastradeday_s("000002","")</f>
        <v>2026-06-22</v>
      </c>
      <c r="F5146" s="16" t="str">
        <f>[1]!s_info_industry_csrc2023(A5146,"",3)</f>
        <v>电力、热力生产和供应业</v>
      </c>
      <c r="G5146" s="16" t="str">
        <f>[1]!s_info_industry_csrc2023(A5146,"",1)</f>
        <v>电力、热力、燃气及水生产和供应业</v>
      </c>
      <c r="H5146" s="16">
        <f>[1]!s_is(A5146,83,"FY","YTD","20251231",1,"",100000000)</f>
        <v>30.212001333099998</v>
      </c>
      <c r="I5146" s="16">
        <f>[1]!s_is(A5146,83,"FY","YTD","20241231",1,"",100000000)</f>
        <v>28.4232653585</v>
      </c>
      <c r="J5146" s="16">
        <f t="shared" si="240"/>
        <v>6.2932106921524955E-2</v>
      </c>
      <c r="K5146" s="16">
        <f>[1]!s_is(A5146,61,"FY","YTD","20251231",1,"",100000000)</f>
        <v>1.8415067102</v>
      </c>
      <c r="L5146" s="16">
        <f>[1]!s_is(A5146,61,"FY","YTD","20241231",1,"",100000000)</f>
        <v>2.0931639194999998</v>
      </c>
      <c r="M5146" s="16">
        <f t="shared" si="241"/>
        <v>-0.12022814217059211</v>
      </c>
      <c r="N5146" s="16">
        <f>[1]!s_fa_roe(A5146,"20251231")</f>
        <v>6.0589000000000004</v>
      </c>
      <c r="O5146" s="16">
        <f>[1]!s_stmnote_rdexp(A5146,"20251231",1,10000)</f>
        <v>3174.8681449999999</v>
      </c>
      <c r="P5146" s="20">
        <f t="shared" si="242"/>
        <v>1.0508632347773807E-2</v>
      </c>
      <c r="Q5146" s="16">
        <f>[1]!s_margin_tradingbalance(A5146,"",10000)</f>
        <v>27218.331900000001</v>
      </c>
      <c r="R5146" s="16">
        <f>[1]!s_margin_seclendingbalance(A5146,"",10000)</f>
        <v>28.5032</v>
      </c>
      <c r="S5146" s="17">
        <f>[1]!s_val_ev(A5146,"",100000000)</f>
        <v>48.211897448000002</v>
      </c>
      <c r="T5146" s="17">
        <f>[1]!share_freesharesmv(A5146,"",100000000)</f>
        <v>33.061850536000001</v>
      </c>
      <c r="U5146" s="17">
        <f>[1]!s_dq_amount_btin(A5146,E5146,100000000)</f>
        <v>1.91332554</v>
      </c>
      <c r="V5146" s="17">
        <f>[1]!s_dq_turn(A5146,E5146)</f>
        <v>4.0776824810108225</v>
      </c>
      <c r="W5146" s="2">
        <f>[1]!s_pq_amount(A5146,"20260101","",100000000)</f>
        <v>352.64937620000001</v>
      </c>
      <c r="X5146" s="2">
        <f>[1]!s_pq_avgamount(A5146,"20260101","",100000000)</f>
        <v>3.2059034199999998</v>
      </c>
      <c r="Y5146" s="17">
        <f>[1]!s_ipo_dilutedpe(A5146)</f>
        <v>0</v>
      </c>
      <c r="Z5146" s="12">
        <f>[1]!s_ipo_collection_total(A5146,100000000)</f>
        <v>0</v>
      </c>
      <c r="AA5146" s="2">
        <f>[1]!s_val_pe_ttm(A5146,E5146)</f>
        <v>26.163570404052734</v>
      </c>
      <c r="AB5146" s="5">
        <f>[1]!s_info_zjtxornot1(A5146,"")</f>
        <v>0</v>
      </c>
      <c r="AC5146" s="22" t="str">
        <f>[1]!s_info_nature1(A5146,"")</f>
        <v>中央国有企业</v>
      </c>
      <c r="AD5146" s="6" t="str">
        <f>[1]!s_info_city(A5146)</f>
        <v>遂宁市</v>
      </c>
      <c r="AE5146" s="6" t="str">
        <f>[1]!s_info_province(A5146)</f>
        <v>四川省</v>
      </c>
      <c r="AF5146">
        <v>105.571331</v>
      </c>
      <c r="AG5146">
        <v>30.513311000000002</v>
      </c>
    </row>
    <row r="5147" spans="1:33" x14ac:dyDescent="0.3">
      <c r="A5147" s="12" t="s">
        <v>10374</v>
      </c>
      <c r="B5147" s="12" t="s">
        <v>10375</v>
      </c>
      <c r="C5147" s="16" t="str">
        <f>[1]!s_info_mkt(A5147)</f>
        <v>主板</v>
      </c>
      <c r="D5147" s="16" t="str">
        <f>[1]!s_ipo_listeddate(A5147)</f>
        <v>1994-02-24</v>
      </c>
      <c r="E5147" s="16" t="str">
        <f>[1]!lastradeday_s("000002","")</f>
        <v>2026-06-22</v>
      </c>
      <c r="F5147" s="16" t="str">
        <f>[1]!s_info_industry_csrc2023(A5147,"",3)</f>
        <v>零售业</v>
      </c>
      <c r="G5147" s="16" t="str">
        <f>[1]!s_info_industry_csrc2023(A5147,"",1)</f>
        <v>批发和零售业</v>
      </c>
      <c r="H5147" s="16">
        <f>[1]!s_is(A5147,83,"FY","YTD","20251231",1,"",100000000)</f>
        <v>23.670555768899998</v>
      </c>
      <c r="I5147" s="16">
        <f>[1]!s_is(A5147,83,"FY","YTD","20241231",1,"",100000000)</f>
        <v>27.157312894299999</v>
      </c>
      <c r="J5147" s="16">
        <f t="shared" si="240"/>
        <v>-0.128391094471347</v>
      </c>
      <c r="K5147" s="16">
        <f>[1]!s_is(A5147,61,"FY","YTD","20251231",1,"",100000000)</f>
        <v>-2.4581354018999999</v>
      </c>
      <c r="L5147" s="16">
        <f>[1]!s_is(A5147,61,"FY","YTD","20241231",1,"",100000000)</f>
        <v>0.37146633890000003</v>
      </c>
      <c r="M5147" s="16">
        <f t="shared" si="241"/>
        <v>-7.6173839847215286</v>
      </c>
      <c r="N5147" s="16">
        <f>[1]!s_fa_roe(A5147,"20251231")</f>
        <v>-3.5831</v>
      </c>
      <c r="O5147" s="16">
        <f>[1]!s_stmnote_rdexp(A5147,"20251231",1,10000)</f>
        <v>0</v>
      </c>
      <c r="P5147" s="20">
        <f t="shared" si="242"/>
        <v>0</v>
      </c>
      <c r="Q5147" s="16">
        <f>[1]!s_margin_tradingbalance(A5147,"",10000)</f>
        <v>0</v>
      </c>
      <c r="R5147" s="16">
        <f>[1]!s_margin_seclendingbalance(A5147,"",10000)</f>
        <v>0</v>
      </c>
      <c r="S5147" s="17">
        <f>[1]!s_val_ev(A5147,"",100000000)</f>
        <v>65.815336747999993</v>
      </c>
      <c r="T5147" s="17">
        <f>[1]!share_freesharesmv(A5147,"",100000000)</f>
        <v>10.142395471999999</v>
      </c>
      <c r="U5147" s="17">
        <f>[1]!s_dq_amount_btin(A5147,E5147,100000000)</f>
        <v>1.0654634000000001</v>
      </c>
      <c r="V5147" s="17">
        <f>[1]!s_dq_turn(A5147,E5147)</f>
        <v>1.6462340599480381</v>
      </c>
      <c r="W5147" s="2">
        <f>[1]!s_pq_amount(A5147,"20260101","",100000000)</f>
        <v>302.69440872000001</v>
      </c>
      <c r="X5147" s="2">
        <f>[1]!s_pq_avgamount(A5147,"20260101","",100000000)</f>
        <v>2.7517673519999999</v>
      </c>
      <c r="Y5147" s="17">
        <f>[1]!s_ipo_dilutedpe(A5147)</f>
        <v>14.64</v>
      </c>
      <c r="Z5147" s="12">
        <f>[1]!s_ipo_collection_total(A5147,100000000)</f>
        <v>1.2134191490000001</v>
      </c>
      <c r="AA5147" s="2">
        <f>[1]!s_val_pe_ttm(A5147,E5147)</f>
        <v>-23.624794006347656</v>
      </c>
      <c r="AB5147" s="5">
        <f>[1]!s_info_zjtxornot1(A5147,"")</f>
        <v>0</v>
      </c>
      <c r="AC5147" s="22" t="str">
        <f>[1]!s_info_nature1(A5147,"")</f>
        <v>外资企业</v>
      </c>
      <c r="AD5147" s="6" t="str">
        <f>[1]!s_info_city(A5147)</f>
        <v>成都市</v>
      </c>
      <c r="AE5147" s="6" t="str">
        <f>[1]!s_info_province(A5147)</f>
        <v>四川省</v>
      </c>
      <c r="AF5147">
        <v>104.065735</v>
      </c>
      <c r="AG5147">
        <v>30.659462000000001</v>
      </c>
    </row>
    <row r="5148" spans="1:33" x14ac:dyDescent="0.3">
      <c r="A5148" s="12" t="s">
        <v>10376</v>
      </c>
      <c r="B5148" s="12" t="s">
        <v>10377</v>
      </c>
      <c r="C5148" s="16" t="str">
        <f>[1]!s_info_mkt(A5148)</f>
        <v>主板</v>
      </c>
      <c r="D5148" s="16" t="str">
        <f>[1]!s_ipo_listeddate(A5148)</f>
        <v>2016-12-23</v>
      </c>
      <c r="E5148" s="16" t="str">
        <f>[1]!lastradeday_s("000002","")</f>
        <v>2026-06-22</v>
      </c>
      <c r="F5148" s="16" t="str">
        <f>[1]!s_info_industry_csrc2023(A5148,"",3)</f>
        <v>印刷和记录媒介复制业</v>
      </c>
      <c r="G5148" s="16" t="str">
        <f>[1]!s_info_industry_csrc2023(A5148,"",1)</f>
        <v>制造业</v>
      </c>
      <c r="H5148" s="16">
        <f>[1]!s_is(A5148,83,"FY","YTD","20251231",1,"",100000000)</f>
        <v>8.8090738457000004</v>
      </c>
      <c r="I5148" s="16">
        <f>[1]!s_is(A5148,83,"FY","YTD","20241231",1,"",100000000)</f>
        <v>9.0512553680999996</v>
      </c>
      <c r="J5148" s="16">
        <f t="shared" si="240"/>
        <v>-2.6756677670761286E-2</v>
      </c>
      <c r="K5148" s="16">
        <f>[1]!s_is(A5148,61,"FY","YTD","20251231",1,"",100000000)</f>
        <v>0.82220326620000006</v>
      </c>
      <c r="L5148" s="16">
        <f>[1]!s_is(A5148,61,"FY","YTD","20241231",1,"",100000000)</f>
        <v>1.6001581466999999</v>
      </c>
      <c r="M5148" s="16">
        <f t="shared" si="241"/>
        <v>-0.48617374607901931</v>
      </c>
      <c r="N5148" s="16">
        <f>[1]!s_fa_roe(A5148,"20251231")</f>
        <v>6.8437000000000001</v>
      </c>
      <c r="O5148" s="16">
        <f>[1]!s_stmnote_rdexp(A5148,"20251231",1,10000)</f>
        <v>3346.7916249999998</v>
      </c>
      <c r="P5148" s="20">
        <f t="shared" si="242"/>
        <v>3.7992548179553283E-2</v>
      </c>
      <c r="Q5148" s="16">
        <f>[1]!s_margin_tradingbalance(A5148,"",10000)</f>
        <v>0</v>
      </c>
      <c r="R5148" s="16">
        <f>[1]!s_margin_seclendingbalance(A5148,"",10000)</f>
        <v>0</v>
      </c>
      <c r="S5148" s="17">
        <f>[1]!s_val_ev(A5148,"",100000000)</f>
        <v>40.390572727000006</v>
      </c>
      <c r="T5148" s="17">
        <f>[1]!share_freesharesmv(A5148,"",100000000)</f>
        <v>22.522026507000003</v>
      </c>
      <c r="U5148" s="17">
        <f>[1]!s_dq_amount_btin(A5148,E5148,100000000)</f>
        <v>1.0802192500000001</v>
      </c>
      <c r="V5148" s="17">
        <f>[1]!s_dq_turn(A5148,E5148)</f>
        <v>2.783597807159476</v>
      </c>
      <c r="W5148" s="2">
        <f>[1]!s_pq_amount(A5148,"20260101","",100000000)</f>
        <v>164.89664035999999</v>
      </c>
      <c r="X5148" s="2">
        <f>[1]!s_pq_avgamount(A5148,"20260101","",100000000)</f>
        <v>1.4990603669090909</v>
      </c>
      <c r="Y5148" s="17">
        <f>[1]!s_ipo_dilutedpe(A5148)</f>
        <v>22.96</v>
      </c>
      <c r="Z5148" s="12">
        <f>[1]!s_ipo_collection_total(A5148,100000000)</f>
        <v>2.0068160000000002</v>
      </c>
      <c r="AA5148" s="2">
        <f>[1]!s_val_pe_ttm(A5148,E5148)</f>
        <v>129.02061462402344</v>
      </c>
      <c r="AB5148" s="5">
        <f>[1]!s_info_zjtxornot1(A5148,"")</f>
        <v>0</v>
      </c>
      <c r="AC5148" s="22" t="str">
        <f>[1]!s_info_nature1(A5148,"")</f>
        <v>民营企业</v>
      </c>
      <c r="AD5148" s="6" t="str">
        <f>[1]!s_info_city(A5148)</f>
        <v>贵阳市</v>
      </c>
      <c r="AE5148" s="6" t="str">
        <f>[1]!s_info_province(A5148)</f>
        <v>贵州省</v>
      </c>
      <c r="AF5148">
        <v>106.71347799999999</v>
      </c>
      <c r="AG5148">
        <v>26.578343</v>
      </c>
    </row>
    <row r="5149" spans="1:33" x14ac:dyDescent="0.3">
      <c r="A5149" s="12" t="s">
        <v>10378</v>
      </c>
      <c r="B5149" s="12" t="s">
        <v>10379</v>
      </c>
      <c r="C5149" s="16" t="str">
        <f>[1]!s_info_mkt(A5149)</f>
        <v>科创板</v>
      </c>
      <c r="D5149" s="16" t="str">
        <f>[1]!s_ipo_listeddate(A5149)</f>
        <v>2021-09-13</v>
      </c>
      <c r="E5149" s="16" t="str">
        <f>[1]!lastradeday_s("000002","")</f>
        <v>2026-06-22</v>
      </c>
      <c r="F5149" s="16" t="str">
        <f>[1]!s_info_industry_csrc2023(A5149,"",3)</f>
        <v>仪器仪表制造业</v>
      </c>
      <c r="G5149" s="16" t="str">
        <f>[1]!s_info_industry_csrc2023(A5149,"",1)</f>
        <v>制造业</v>
      </c>
      <c r="H5149" s="16">
        <f>[1]!s_is(A5149,83,"FY","YTD","20251231",1,"",100000000)</f>
        <v>0.9939263101000001</v>
      </c>
      <c r="I5149" s="16">
        <f>[1]!s_is(A5149,83,"FY","YTD","20241231",1,"",100000000)</f>
        <v>2.0250909855999999</v>
      </c>
      <c r="J5149" s="16">
        <f t="shared" si="240"/>
        <v>-0.50919424501535837</v>
      </c>
      <c r="K5149" s="16">
        <f>[1]!s_is(A5149,61,"FY","YTD","20251231",1,"",100000000)</f>
        <v>-0.94801752689999996</v>
      </c>
      <c r="L5149" s="16">
        <f>[1]!s_is(A5149,61,"FY","YTD","20241231",1,"",100000000)</f>
        <v>-0.45990942659999995</v>
      </c>
      <c r="M5149" s="16">
        <f t="shared" si="241"/>
        <v>-1.0613135371207025</v>
      </c>
      <c r="N5149" s="16">
        <f>[1]!s_fa_roe(A5149,"20251231")</f>
        <v>-27.561599999999999</v>
      </c>
      <c r="O5149" s="16">
        <f>[1]!s_stmnote_rdexp(A5149,"20251231",1,10000)</f>
        <v>1741.186563</v>
      </c>
      <c r="P5149" s="20">
        <f t="shared" si="242"/>
        <v>0.17518266146157424</v>
      </c>
      <c r="Q5149" s="16">
        <f>[1]!s_margin_tradingbalance(A5149,"",10000)</f>
        <v>8607.2541999999994</v>
      </c>
      <c r="R5149" s="16">
        <f>[1]!s_margin_seclendingbalance(A5149,"",10000)</f>
        <v>0</v>
      </c>
      <c r="S5149" s="17">
        <f>[1]!s_val_ev(A5149,"",100000000)</f>
        <v>96.537763769999998</v>
      </c>
      <c r="T5149" s="17">
        <f>[1]!share_freesharesmv(A5149,"",100000000)</f>
        <v>44.911809910000002</v>
      </c>
      <c r="U5149" s="17">
        <f>[1]!s_dq_amount_btin(A5149,E5149,100000000)</f>
        <v>1.3757431</v>
      </c>
      <c r="V5149" s="17">
        <f>[1]!s_dq_turn(A5149,E5149)</f>
        <v>1.4548178817836317</v>
      </c>
      <c r="W5149" s="2">
        <f>[1]!s_pq_amount(A5149,"20260101","",100000000)</f>
        <v>250.26328909</v>
      </c>
      <c r="X5149" s="2">
        <f>[1]!s_pq_avgamount(A5149,"20260101","",100000000)</f>
        <v>2.2959934778899083</v>
      </c>
      <c r="Y5149" s="17">
        <f>[1]!s_ipo_dilutedpe(A5149)</f>
        <v>23.95</v>
      </c>
      <c r="Z5149" s="12">
        <f>[1]!s_ipo_collection_total(A5149,100000000)</f>
        <v>3.0975000000000001</v>
      </c>
      <c r="AA5149" s="2">
        <f>[1]!s_val_pe_ttm(A5149,E5149)</f>
        <v>-101.1820068359375</v>
      </c>
      <c r="AB5149" s="5">
        <f>[1]!s_info_zjtxornot1(A5149,"")</f>
        <v>1</v>
      </c>
      <c r="AC5149" s="22" t="str">
        <f>[1]!s_info_nature1(A5149,"")</f>
        <v>民营企业</v>
      </c>
      <c r="AD5149" s="6" t="str">
        <f>[1]!s_info_city(A5149)</f>
        <v>广州市</v>
      </c>
      <c r="AE5149" s="6" t="str">
        <f>[1]!s_info_province(A5149)</f>
        <v>广东省</v>
      </c>
      <c r="AF5149">
        <v>113.280637</v>
      </c>
      <c r="AG5149">
        <v>23.125177999999998</v>
      </c>
    </row>
    <row r="5150" spans="1:33" x14ac:dyDescent="0.3">
      <c r="A5150" s="12" t="s">
        <v>10380</v>
      </c>
      <c r="B5150" s="12" t="s">
        <v>10381</v>
      </c>
      <c r="C5150" s="16" t="str">
        <f>[1]!s_info_mkt(A5150)</f>
        <v>创业板</v>
      </c>
      <c r="D5150" s="16" t="str">
        <f>[1]!s_ipo_listeddate(A5150)</f>
        <v>2023-04-24</v>
      </c>
      <c r="E5150" s="16" t="str">
        <f>[1]!lastradeday_s("000002","")</f>
        <v>2026-06-22</v>
      </c>
      <c r="F5150" s="16" t="str">
        <f>[1]!s_info_industry_csrc2023(A5150,"",3)</f>
        <v>金属制品业</v>
      </c>
      <c r="G5150" s="16" t="str">
        <f>[1]!s_info_industry_csrc2023(A5150,"",1)</f>
        <v>制造业</v>
      </c>
      <c r="H5150" s="16">
        <f>[1]!s_is(A5150,83,"FY","YTD","20251231",1,"",100000000)</f>
        <v>38.831529983800003</v>
      </c>
      <c r="I5150" s="16">
        <f>[1]!s_is(A5150,83,"FY","YTD","20241231",1,"",100000000)</f>
        <v>36.589822036199998</v>
      </c>
      <c r="J5150" s="16">
        <f t="shared" si="240"/>
        <v>6.1265888240237487E-2</v>
      </c>
      <c r="K5150" s="16">
        <f>[1]!s_is(A5150,61,"FY","YTD","20251231",1,"",100000000)</f>
        <v>-5.6669403599999999</v>
      </c>
      <c r="L5150" s="16">
        <f>[1]!s_is(A5150,61,"FY","YTD","20241231",1,"",100000000)</f>
        <v>-1.6383583833000002</v>
      </c>
      <c r="M5150" s="16">
        <f t="shared" si="241"/>
        <v>-2.4589137625588267</v>
      </c>
      <c r="N5150" s="16">
        <f>[1]!s_fa_roe(A5150,"20251231")</f>
        <v>-20.314900000000002</v>
      </c>
      <c r="O5150" s="16">
        <f>[1]!s_stmnote_rdexp(A5150,"20251231",1,10000)</f>
        <v>20359.209971</v>
      </c>
      <c r="P5150" s="20">
        <f t="shared" si="242"/>
        <v>5.242958487469742E-2</v>
      </c>
      <c r="Q5150" s="16">
        <f>[1]!s_margin_tradingbalance(A5150,"",10000)</f>
        <v>49252.624199999998</v>
      </c>
      <c r="R5150" s="16">
        <f>[1]!s_margin_seclendingbalance(A5150,"",10000)</f>
        <v>0</v>
      </c>
      <c r="S5150" s="17">
        <f>[1]!s_val_ev(A5150,"",100000000)</f>
        <v>126.1494</v>
      </c>
      <c r="T5150" s="17">
        <f>[1]!share_freesharesmv(A5150,"",100000000)</f>
        <v>63.690795459999997</v>
      </c>
      <c r="U5150" s="17">
        <f>[1]!s_dq_amount_btin(A5150,E5150,100000000)</f>
        <v>9.8931595899999998</v>
      </c>
      <c r="V5150" s="17">
        <f>[1]!s_dq_turn(A5150,E5150)</f>
        <v>15.044985656547345</v>
      </c>
      <c r="W5150" s="2">
        <f>[1]!s_pq_amount(A5150,"20260101","",100000000)</f>
        <v>489.74304210999998</v>
      </c>
      <c r="X5150" s="2">
        <f>[1]!s_pq_avgamount(A5150,"20260101","",100000000)</f>
        <v>4.4522094737272724</v>
      </c>
      <c r="Y5150" s="17">
        <f>[1]!s_ipo_dilutedpe(A5150)</f>
        <v>86.89</v>
      </c>
      <c r="Z5150" s="12">
        <f>[1]!s_ipo_collection_total(A5150,100000000)</f>
        <v>17.1402</v>
      </c>
      <c r="AA5150" s="2">
        <f>[1]!s_val_pe_ttm(A5150,E5150)</f>
        <v>-22.52202033996582</v>
      </c>
      <c r="AB5150" s="5">
        <f>[1]!s_info_zjtxornot1(A5150,"")</f>
        <v>1</v>
      </c>
      <c r="AC5150" s="22" t="str">
        <f>[1]!s_info_nature1(A5150,"")</f>
        <v>民营企业</v>
      </c>
      <c r="AD5150" s="6" t="str">
        <f>[1]!s_info_city(A5150)</f>
        <v>重庆市</v>
      </c>
      <c r="AE5150" s="6" t="str">
        <f>[1]!s_info_province(A5150)</f>
        <v>重庆</v>
      </c>
      <c r="AF5150">
        <v>106.50496200000001</v>
      </c>
      <c r="AG5150">
        <v>29.533155000000001</v>
      </c>
    </row>
    <row r="5151" spans="1:33" x14ac:dyDescent="0.3">
      <c r="A5151" s="12" t="s">
        <v>10382</v>
      </c>
      <c r="B5151" s="12" t="s">
        <v>10383</v>
      </c>
      <c r="C5151" s="16" t="str">
        <f>[1]!s_info_mkt(A5151)</f>
        <v>科创板</v>
      </c>
      <c r="D5151" s="16" t="str">
        <f>[1]!s_ipo_listeddate(A5151)</f>
        <v>2019-09-30</v>
      </c>
      <c r="E5151" s="16" t="str">
        <f>[1]!lastradeday_s("000002","")</f>
        <v>2026-06-22</v>
      </c>
      <c r="F5151" s="16" t="str">
        <f>[1]!s_info_industry_csrc2023(A5151,"",3)</f>
        <v>计算机、通信和其他电子设备制造业</v>
      </c>
      <c r="G5151" s="16" t="str">
        <f>[1]!s_info_industry_csrc2023(A5151,"",1)</f>
        <v>制造业</v>
      </c>
      <c r="H5151" s="16">
        <f>[1]!s_is(A5151,83,"FY","YTD","20251231",1,"",100000000)</f>
        <v>655.91236007160001</v>
      </c>
      <c r="I5151" s="16">
        <f>[1]!s_is(A5151,83,"FY","YTD","20241231",1,"",100000000)</f>
        <v>687.15278819499997</v>
      </c>
      <c r="J5151" s="16">
        <f t="shared" si="240"/>
        <v>-4.5463583441845201E-2</v>
      </c>
      <c r="K5151" s="16">
        <f>[1]!s_is(A5151,61,"FY","YTD","20251231",1,"",100000000)</f>
        <v>25.806369830000001</v>
      </c>
      <c r="L5151" s="16">
        <f>[1]!s_is(A5151,61,"FY","YTD","20241231",1,"",100000000)</f>
        <v>55.489504673999996</v>
      </c>
      <c r="M5151" s="16">
        <f t="shared" si="241"/>
        <v>-0.53493241683067749</v>
      </c>
      <c r="N5151" s="16">
        <f>[1]!s_fa_roe(A5151,"20251231")</f>
        <v>12.664099999999999</v>
      </c>
      <c r="O5151" s="16">
        <f>[1]!s_stmnote_rdexp(A5151,"20251231",1,10000)</f>
        <v>295023.12405700004</v>
      </c>
      <c r="P5151" s="20">
        <f t="shared" si="242"/>
        <v>4.4979046289781006E-2</v>
      </c>
      <c r="Q5151" s="16">
        <f>[1]!s_margin_tradingbalance(A5151,"",10000)</f>
        <v>131299.75030000001</v>
      </c>
      <c r="R5151" s="16">
        <f>[1]!s_margin_seclendingbalance(A5151,"",10000)</f>
        <v>423.7724</v>
      </c>
      <c r="S5151" s="17">
        <f>[1]!s_val_ev(A5151,"",100000000)</f>
        <v>642.59121301900007</v>
      </c>
      <c r="T5151" s="17">
        <f>[1]!share_freesharesmv(A5151,"",100000000)</f>
        <v>262.07754810080002</v>
      </c>
      <c r="U5151" s="17">
        <f>[1]!s_dq_amount_btin(A5151,E5151,100000000)</f>
        <v>10.715671499999999</v>
      </c>
      <c r="V5151" s="17">
        <f>[1]!s_dq_turn(A5151,E5151)</f>
        <v>1.698975380181116</v>
      </c>
      <c r="W5151" s="2">
        <f>[1]!s_pq_amount(A5151,"20260101","",100000000)</f>
        <v>846.35885195000003</v>
      </c>
      <c r="X5151" s="2">
        <f>[1]!s_pq_avgamount(A5151,"20260101","",100000000)</f>
        <v>7.6941713813636365</v>
      </c>
      <c r="Y5151" s="17">
        <f>[1]!s_ipo_dilutedpe(A5151)</f>
        <v>42.78</v>
      </c>
      <c r="Z5151" s="12">
        <f>[1]!s_ipo_collection_total(A5151,100000000)</f>
        <v>28.12</v>
      </c>
      <c r="AA5151" s="2">
        <f>[1]!s_val_pe_ttm(A5151,E5151)</f>
        <v>23.024448394775391</v>
      </c>
      <c r="AB5151" s="5">
        <f>[1]!s_info_zjtxornot1(A5151,"")</f>
        <v>0</v>
      </c>
      <c r="AC5151" s="22" t="str">
        <f>[1]!s_info_nature1(A5151,"")</f>
        <v>民营企业</v>
      </c>
      <c r="AD5151" s="6" t="str">
        <f>[1]!s_info_city(A5151)</f>
        <v>深圳市</v>
      </c>
      <c r="AE5151" s="6" t="str">
        <f>[1]!s_info_province(A5151)</f>
        <v>广东省</v>
      </c>
      <c r="AF5151">
        <v>114.085947</v>
      </c>
      <c r="AG5151">
        <v>22.547000000000001</v>
      </c>
    </row>
    <row r="5152" spans="1:33" x14ac:dyDescent="0.3">
      <c r="A5152" s="12" t="s">
        <v>10384</v>
      </c>
      <c r="B5152" s="12" t="s">
        <v>10385</v>
      </c>
      <c r="C5152" s="16" t="str">
        <f>[1]!s_info_mkt(A5152)</f>
        <v>创业板</v>
      </c>
      <c r="D5152" s="16" t="str">
        <f>[1]!s_ipo_listeddate(A5152)</f>
        <v>2021-09-09</v>
      </c>
      <c r="E5152" s="16" t="str">
        <f>[1]!lastradeday_s("000002","")</f>
        <v>2026-06-22</v>
      </c>
      <c r="F5152" s="16" t="str">
        <f>[1]!s_info_industry_csrc2023(A5152,"",3)</f>
        <v>专业技术服务业</v>
      </c>
      <c r="G5152" s="16" t="str">
        <f>[1]!s_info_industry_csrc2023(A5152,"",1)</f>
        <v>科学研究和技术服务业</v>
      </c>
      <c r="H5152" s="16">
        <f>[1]!s_is(A5152,83,"FY","YTD","20251231",1,"",100000000)</f>
        <v>30.625388753899998</v>
      </c>
      <c r="I5152" s="16">
        <f>[1]!s_is(A5152,83,"FY","YTD","20241231",1,"",100000000)</f>
        <v>26.520572229799999</v>
      </c>
      <c r="J5152" s="16">
        <f t="shared" si="240"/>
        <v>0.15477858051221061</v>
      </c>
      <c r="K5152" s="16">
        <f>[1]!s_is(A5152,61,"FY","YTD","20251231",1,"",100000000)</f>
        <v>2.3308939613999997</v>
      </c>
      <c r="L5152" s="16">
        <f>[1]!s_is(A5152,61,"FY","YTD","20241231",1,"",100000000)</f>
        <v>2.3367143486000002</v>
      </c>
      <c r="M5152" s="16">
        <f t="shared" si="241"/>
        <v>-2.4908424101934504E-3</v>
      </c>
      <c r="N5152" s="16">
        <f>[1]!s_fa_roe(A5152,"20251231")</f>
        <v>10.4864</v>
      </c>
      <c r="O5152" s="16">
        <f>[1]!s_stmnote_rdexp(A5152,"20251231",1,10000)</f>
        <v>18272.381731000001</v>
      </c>
      <c r="P5152" s="20">
        <f t="shared" si="242"/>
        <v>5.9664162560787416E-2</v>
      </c>
      <c r="Q5152" s="16">
        <f>[1]!s_margin_tradingbalance(A5152,"",10000)</f>
        <v>20948.179400000001</v>
      </c>
      <c r="R5152" s="16">
        <f>[1]!s_margin_seclendingbalance(A5152,"",10000)</f>
        <v>21.592300000000002</v>
      </c>
      <c r="S5152" s="17">
        <f>[1]!s_val_ev(A5152,"",100000000)</f>
        <v>42.262625212499998</v>
      </c>
      <c r="T5152" s="17">
        <f>[1]!share_freesharesmv(A5152,"",100000000)</f>
        <v>24.134417092500001</v>
      </c>
      <c r="U5152" s="17">
        <f>[1]!s_dq_amount_btin(A5152,E5152,100000000)</f>
        <v>0.49355906999999999</v>
      </c>
      <c r="V5152" s="17">
        <f>[1]!s_dq_turn(A5152,E5152)</f>
        <v>1.1938492047360296</v>
      </c>
      <c r="W5152" s="2">
        <f>[1]!s_pq_amount(A5152,"20260101","",100000000)</f>
        <v>94.42352803</v>
      </c>
      <c r="X5152" s="2">
        <f>[1]!s_pq_avgamount(A5152,"20260101","",100000000)</f>
        <v>0.85839570936363641</v>
      </c>
      <c r="Y5152" s="17">
        <f>[1]!s_ipo_dilutedpe(A5152)</f>
        <v>14.88</v>
      </c>
      <c r="Z5152" s="12">
        <f>[1]!s_ipo_collection_total(A5152,100000000)</f>
        <v>3.61958</v>
      </c>
      <c r="AA5152" s="2">
        <f>[1]!s_val_pe_ttm(A5152,E5152)</f>
        <v>18.116533279418945</v>
      </c>
      <c r="AB5152" s="5">
        <f>[1]!s_info_zjtxornot1(A5152,"")</f>
        <v>1</v>
      </c>
      <c r="AC5152" s="22" t="str">
        <f>[1]!s_info_nature1(A5152,"")</f>
        <v>中央国有企业</v>
      </c>
      <c r="AD5152" s="6" t="str">
        <f>[1]!s_info_city(A5152)</f>
        <v>无锡市</v>
      </c>
      <c r="AE5152" s="6" t="str">
        <f>[1]!s_info_province(A5152)</f>
        <v>江苏省</v>
      </c>
      <c r="AF5152">
        <v>120.301663</v>
      </c>
      <c r="AG5152">
        <v>31.574729000000001</v>
      </c>
    </row>
    <row r="5153" spans="1:33" x14ac:dyDescent="0.3">
      <c r="A5153" s="12" t="s">
        <v>10386</v>
      </c>
      <c r="B5153" s="12" t="s">
        <v>10387</v>
      </c>
      <c r="C5153" s="16" t="str">
        <f>[1]!s_info_mkt(A5153)</f>
        <v>主板</v>
      </c>
      <c r="D5153" s="16" t="str">
        <f>[1]!s_ipo_listeddate(A5153)</f>
        <v>1997-04-15</v>
      </c>
      <c r="E5153" s="16" t="str">
        <f>[1]!lastradeday_s("000002","")</f>
        <v>2026-06-22</v>
      </c>
      <c r="F5153" s="16" t="str">
        <f>[1]!s_info_industry_csrc2023(A5153,"",3)</f>
        <v>商务服务业</v>
      </c>
      <c r="G5153" s="16" t="str">
        <f>[1]!s_info_industry_csrc2023(A5153,"",1)</f>
        <v>租赁和商务服务业</v>
      </c>
      <c r="H5153" s="16">
        <f>[1]!s_is(A5153,83,"FY","YTD","20251231",1,"",100000000)</f>
        <v>5.8914244687000004</v>
      </c>
      <c r="I5153" s="16">
        <f>[1]!s_is(A5153,83,"FY","YTD","20241231",1,"",100000000)</f>
        <v>4.4746322968000003</v>
      </c>
      <c r="J5153" s="16">
        <f t="shared" si="240"/>
        <v>0.31662761941650674</v>
      </c>
      <c r="K5153" s="16">
        <f>[1]!s_is(A5153,61,"FY","YTD","20251231",1,"",100000000)</f>
        <v>-4.6233222887999998</v>
      </c>
      <c r="L5153" s="16">
        <f>[1]!s_is(A5153,61,"FY","YTD","20241231",1,"",100000000)</f>
        <v>-3.6692079029000002</v>
      </c>
      <c r="M5153" s="16">
        <f t="shared" si="241"/>
        <v>-0.2600327948563243</v>
      </c>
      <c r="N5153" s="16">
        <f>[1]!s_fa_roe(A5153,"20251231")</f>
        <v>-19.569800000000001</v>
      </c>
      <c r="O5153" s="16">
        <f>[1]!s_stmnote_rdexp(A5153,"20251231",1,10000)</f>
        <v>1290.872574</v>
      </c>
      <c r="P5153" s="20">
        <f t="shared" si="242"/>
        <v>2.1911043430296977E-2</v>
      </c>
      <c r="Q5153" s="16">
        <f>[1]!s_margin_tradingbalance(A5153,"",10000)</f>
        <v>0</v>
      </c>
      <c r="R5153" s="16">
        <f>[1]!s_margin_seclendingbalance(A5153,"",10000)</f>
        <v>0</v>
      </c>
      <c r="S5153" s="17">
        <f>[1]!s_val_ev(A5153,"",100000000)</f>
        <v>31.7417222616</v>
      </c>
      <c r="T5153" s="17">
        <f>[1]!share_freesharesmv(A5153,"",100000000)</f>
        <v>19.385859549599999</v>
      </c>
      <c r="U5153" s="17">
        <f>[1]!s_dq_amount_btin(A5153,E5153,100000000)</f>
        <v>0.61976805999999995</v>
      </c>
      <c r="V5153" s="17">
        <f>[1]!s_dq_turn(A5153,E5153)</f>
        <v>1.9862952451157236</v>
      </c>
      <c r="W5153" s="2">
        <f>[1]!s_pq_amount(A5153,"20260101","",100000000)</f>
        <v>108.04552956000001</v>
      </c>
      <c r="X5153" s="2">
        <f>[1]!s_pq_avgamount(A5153,"20260101","",100000000)</f>
        <v>0.98223208690909092</v>
      </c>
      <c r="Y5153" s="17">
        <f>[1]!s_ipo_dilutedpe(A5153)</f>
        <v>0</v>
      </c>
      <c r="Z5153" s="12">
        <f>[1]!s_ipo_collection_total(A5153,100000000)</f>
        <v>1.9950000000000001</v>
      </c>
      <c r="AA5153" s="2">
        <f>[1]!s_val_pe_ttm(A5153,E5153)</f>
        <v>-6.6018824577331543</v>
      </c>
      <c r="AB5153" s="5">
        <f>[1]!s_info_zjtxornot1(A5153,"")</f>
        <v>0</v>
      </c>
      <c r="AC5153" s="22" t="str">
        <f>[1]!s_info_nature1(A5153,"")</f>
        <v>地方国有企业</v>
      </c>
      <c r="AD5153" s="6" t="str">
        <f>[1]!s_info_city(A5153)</f>
        <v>东阳市</v>
      </c>
      <c r="AE5153" s="6" t="str">
        <f>[1]!s_info_province(A5153)</f>
        <v>浙江省</v>
      </c>
      <c r="AF5153">
        <v>120.380818</v>
      </c>
      <c r="AG5153">
        <v>29.237427</v>
      </c>
    </row>
    <row r="5154" spans="1:33" x14ac:dyDescent="0.3">
      <c r="A5154" s="12" t="s">
        <v>10388</v>
      </c>
      <c r="B5154" s="12" t="s">
        <v>10389</v>
      </c>
      <c r="C5154" s="16" t="str">
        <f>[1]!s_info_mkt(A5154)</f>
        <v>创业板</v>
      </c>
      <c r="D5154" s="16" t="str">
        <f>[1]!s_ipo_listeddate(A5154)</f>
        <v>2012-08-01</v>
      </c>
      <c r="E5154" s="16" t="str">
        <f>[1]!lastradeday_s("000002","")</f>
        <v>2026-06-22</v>
      </c>
      <c r="F5154" s="16" t="str">
        <f>[1]!s_info_industry_csrc2023(A5154,"",3)</f>
        <v>电气机械和器材制造业</v>
      </c>
      <c r="G5154" s="16" t="str">
        <f>[1]!s_info_industry_csrc2023(A5154,"",1)</f>
        <v>制造业</v>
      </c>
      <c r="H5154" s="16">
        <f>[1]!s_is(A5154,83,"FY","YTD","20251231",1,"",100000000)</f>
        <v>10.030885442999999</v>
      </c>
      <c r="I5154" s="16">
        <f>[1]!s_is(A5154,83,"FY","YTD","20241231",1,"",100000000)</f>
        <v>10.3221099326</v>
      </c>
      <c r="J5154" s="16">
        <f t="shared" si="240"/>
        <v>-2.8213658980731804E-2</v>
      </c>
      <c r="K5154" s="16">
        <f>[1]!s_is(A5154,61,"FY","YTD","20251231",1,"",100000000)</f>
        <v>-1.6668993928</v>
      </c>
      <c r="L5154" s="16">
        <f>[1]!s_is(A5154,61,"FY","YTD","20241231",1,"",100000000)</f>
        <v>-2.9759073931</v>
      </c>
      <c r="M5154" s="16">
        <f t="shared" si="241"/>
        <v>0.43986852659968279</v>
      </c>
      <c r="N5154" s="16">
        <f>[1]!s_fa_roe(A5154,"20251231")</f>
        <v>-31.6219</v>
      </c>
      <c r="O5154" s="16">
        <f>[1]!s_stmnote_rdexp(A5154,"20251231",1,10000)</f>
        <v>5351.678578</v>
      </c>
      <c r="P5154" s="20">
        <f t="shared" si="242"/>
        <v>5.3352005746757289E-2</v>
      </c>
      <c r="Q5154" s="16">
        <f>[1]!s_margin_tradingbalance(A5154,"",10000)</f>
        <v>0</v>
      </c>
      <c r="R5154" s="16">
        <f>[1]!s_margin_seclendingbalance(A5154,"",10000)</f>
        <v>0</v>
      </c>
      <c r="S5154" s="17">
        <f>[1]!s_val_ev(A5154,"",100000000)</f>
        <v>32.971204075999999</v>
      </c>
      <c r="T5154" s="17">
        <f>[1]!share_freesharesmv(A5154,"",100000000)</f>
        <v>20.353546995999999</v>
      </c>
      <c r="U5154" s="17">
        <f>[1]!s_dq_amount_btin(A5154,E5154,100000000)</f>
        <v>0.87488264000000004</v>
      </c>
      <c r="V5154" s="17">
        <f>[1]!s_dq_turn(A5154,E5154)</f>
        <v>3.2350062743929824</v>
      </c>
      <c r="W5154" s="2">
        <f>[1]!s_pq_amount(A5154,"20260101","",100000000)</f>
        <v>332.07105474000002</v>
      </c>
      <c r="X5154" s="2">
        <f>[1]!s_pq_avgamount(A5154,"20260101","",100000000)</f>
        <v>3.0188277703636368</v>
      </c>
      <c r="Y5154" s="17">
        <f>[1]!s_ipo_dilutedpe(A5154)</f>
        <v>30.39</v>
      </c>
      <c r="Z5154" s="12">
        <f>[1]!s_ipo_collection_total(A5154,100000000)</f>
        <v>4.1280000000000001</v>
      </c>
      <c r="AA5154" s="2">
        <f>[1]!s_val_pe_ttm(A5154,E5154)</f>
        <v>-16.976015090942383</v>
      </c>
      <c r="AB5154" s="5">
        <f>[1]!s_info_zjtxornot1(A5154,"")</f>
        <v>0</v>
      </c>
      <c r="AC5154" s="22" t="str">
        <f>[1]!s_info_nature1(A5154,"")</f>
        <v>民营企业</v>
      </c>
      <c r="AD5154" s="6" t="str">
        <f>[1]!s_info_city(A5154)</f>
        <v>宁乡市</v>
      </c>
      <c r="AE5154" s="6" t="str">
        <f>[1]!s_info_province(A5154)</f>
        <v>湖南省</v>
      </c>
      <c r="AF5154">
        <v>112.360465</v>
      </c>
      <c r="AG5154">
        <v>28.131212999999999</v>
      </c>
    </row>
    <row r="5155" spans="1:33" x14ac:dyDescent="0.3">
      <c r="A5155" s="12" t="s">
        <v>10390</v>
      </c>
      <c r="B5155" s="12" t="s">
        <v>10391</v>
      </c>
      <c r="C5155" s="16" t="str">
        <f>[1]!s_info_mkt(A5155)</f>
        <v>主板</v>
      </c>
      <c r="D5155" s="16" t="str">
        <f>[1]!s_ipo_listeddate(A5155)</f>
        <v>1995-11-02</v>
      </c>
      <c r="E5155" s="16" t="str">
        <f>[1]!lastradeday_s("000002","")</f>
        <v>2026-06-22</v>
      </c>
      <c r="F5155" s="16" t="str">
        <f>[1]!s_info_industry_csrc2023(A5155,"",3)</f>
        <v>水上运输业</v>
      </c>
      <c r="G5155" s="16" t="str">
        <f>[1]!s_info_industry_csrc2023(A5155,"",1)</f>
        <v>交通运输、仓储和邮政业</v>
      </c>
      <c r="H5155" s="16">
        <f>[1]!s_is(A5155,83,"FY","YTD","20251231",1,"",100000000)</f>
        <v>76.139590635800005</v>
      </c>
      <c r="I5155" s="16">
        <f>[1]!s_is(A5155,83,"FY","YTD","20241231",1,"",100000000)</f>
        <v>70.032547388799998</v>
      </c>
      <c r="J5155" s="16">
        <f t="shared" si="240"/>
        <v>8.7202928848147065E-2</v>
      </c>
      <c r="K5155" s="16">
        <f>[1]!s_is(A5155,61,"FY","YTD","20251231",1,"",100000000)</f>
        <v>10.380244853999999</v>
      </c>
      <c r="L5155" s="16">
        <f>[1]!s_is(A5155,61,"FY","YTD","20241231",1,"",100000000)</f>
        <v>12.1907973196</v>
      </c>
      <c r="M5155" s="16">
        <f t="shared" si="241"/>
        <v>-0.14851796959080343</v>
      </c>
      <c r="N5155" s="16">
        <f>[1]!s_fa_roe(A5155,"20251231")</f>
        <v>5.6593999999999998</v>
      </c>
      <c r="O5155" s="16">
        <f>[1]!s_stmnote_rdexp(A5155,"20251231",1,10000)</f>
        <v>6342.3703390000001</v>
      </c>
      <c r="P5155" s="20">
        <f t="shared" si="242"/>
        <v>8.3299244007464975E-3</v>
      </c>
      <c r="Q5155" s="16">
        <f>[1]!s_margin_tradingbalance(A5155,"",10000)</f>
        <v>70500.059099999999</v>
      </c>
      <c r="R5155" s="16">
        <f>[1]!s_margin_seclendingbalance(A5155,"",10000)</f>
        <v>580.88800000000003</v>
      </c>
      <c r="S5155" s="17">
        <f>[1]!s_val_ev(A5155,"",100000000)</f>
        <v>288.20617296</v>
      </c>
      <c r="T5155" s="17">
        <f>[1]!share_freesharesmv(A5155,"",100000000)</f>
        <v>108.59125475099998</v>
      </c>
      <c r="U5155" s="17">
        <f>[1]!s_dq_amount_btin(A5155,E5155,100000000)</f>
        <v>6.0147722100000003</v>
      </c>
      <c r="V5155" s="17">
        <f>[1]!s_dq_turn(A5155,E5155)</f>
        <v>2.4907898676929752</v>
      </c>
      <c r="W5155" s="2">
        <f>[1]!s_pq_amount(A5155,"20260101","",100000000)</f>
        <v>667.23070725000002</v>
      </c>
      <c r="X5155" s="2">
        <f>[1]!s_pq_avgamount(A5155,"20260101","",100000000)</f>
        <v>6.0657337022727278</v>
      </c>
      <c r="Y5155" s="17">
        <f>[1]!s_ipo_dilutedpe(A5155)</f>
        <v>0</v>
      </c>
      <c r="Z5155" s="12">
        <f>[1]!s_ipo_collection_total(A5155,100000000)</f>
        <v>0</v>
      </c>
      <c r="AA5155" s="2">
        <f>[1]!s_val_pe_ttm(A5155,E5155)</f>
        <v>26.904083251953125</v>
      </c>
      <c r="AB5155" s="5">
        <f>[1]!s_info_zjtxornot1(A5155,"")</f>
        <v>0</v>
      </c>
      <c r="AC5155" s="22" t="str">
        <f>[1]!s_info_nature1(A5155,"")</f>
        <v>地方国有企业</v>
      </c>
      <c r="AD5155" s="6" t="str">
        <f>[1]!s_info_city(A5155)</f>
        <v>北海市</v>
      </c>
      <c r="AE5155" s="6" t="str">
        <f>[1]!s_info_province(A5155)</f>
        <v>广西壮族自治区</v>
      </c>
      <c r="AF5155">
        <v>109.119254</v>
      </c>
      <c r="AG5155">
        <v>21.473343</v>
      </c>
    </row>
    <row r="5156" spans="1:33" x14ac:dyDescent="0.3">
      <c r="A5156" s="12" t="s">
        <v>575</v>
      </c>
      <c r="B5156" s="12" t="s">
        <v>576</v>
      </c>
      <c r="C5156" s="16" t="str">
        <f>[1]!s_info_mkt(A5156)</f>
        <v>北证</v>
      </c>
      <c r="D5156" s="16" t="str">
        <f>[1]!s_ipo_listeddate(A5156)</f>
        <v>2022-05-18</v>
      </c>
      <c r="E5156" s="16" t="str">
        <f>[1]!lastradeday_s("000002","")</f>
        <v>2026-06-22</v>
      </c>
      <c r="F5156" s="16" t="str">
        <f>[1]!s_info_industry_csrc2023(A5156,"",3)</f>
        <v>食品制造业</v>
      </c>
      <c r="G5156" s="16" t="str">
        <f>[1]!s_info_industry_csrc2023(A5156,"",1)</f>
        <v>制造业</v>
      </c>
      <c r="H5156" s="16">
        <f>[1]!s_is(A5156,83,"FY","YTD","20251231",1,"",100000000)</f>
        <v>1.6748061305000002</v>
      </c>
      <c r="I5156" s="16">
        <f>[1]!s_is(A5156,83,"FY","YTD","20241231",1,"",100000000)</f>
        <v>1.2251195917</v>
      </c>
      <c r="J5156" s="16">
        <f t="shared" si="240"/>
        <v>0.36705521799386642</v>
      </c>
      <c r="K5156" s="16">
        <f>[1]!s_is(A5156,61,"FY","YTD","20251231",1,"",100000000)</f>
        <v>-0.29853181079999996</v>
      </c>
      <c r="L5156" s="16">
        <f>[1]!s_is(A5156,61,"FY","YTD","20241231",1,"",100000000)</f>
        <v>-0.23942694679999998</v>
      </c>
      <c r="M5156" s="16">
        <f t="shared" si="241"/>
        <v>-0.24685969891840087</v>
      </c>
      <c r="N5156" s="16">
        <f>[1]!s_fa_roe(A5156,"20251231")</f>
        <v>-10.7216</v>
      </c>
      <c r="O5156" s="16">
        <f>[1]!s_stmnote_rdexp(A5156,"20251231",1,10000)</f>
        <v>680.07646099999999</v>
      </c>
      <c r="P5156" s="20">
        <f t="shared" si="242"/>
        <v>4.060627965321386E-2</v>
      </c>
      <c r="Q5156" s="16">
        <f>[1]!s_margin_tradingbalance(A5156,"",10000)</f>
        <v>279.33800000000002</v>
      </c>
      <c r="R5156" s="16">
        <f>[1]!s_margin_seclendingbalance(A5156,"",10000)</f>
        <v>0</v>
      </c>
      <c r="S5156" s="17">
        <f>[1]!s_val_ev(A5156,"",100000000)</f>
        <v>6.2602452</v>
      </c>
      <c r="T5156" s="17">
        <f>[1]!share_freesharesmv(A5156,"",100000000)</f>
        <v>3.0730236999999998</v>
      </c>
      <c r="U5156" s="17">
        <f>[1]!s_dq_amount_btin(A5156,E5156,100000000)</f>
        <v>0.10189229</v>
      </c>
      <c r="V5156" s="17">
        <f>[1]!s_dq_turn(A5156,E5156)</f>
        <v>2.6443037306286596</v>
      </c>
      <c r="W5156" s="2">
        <f>[1]!s_pq_amount(A5156,"20260101","",100000000)</f>
        <v>20.47715646</v>
      </c>
      <c r="X5156" s="2">
        <f>[1]!s_pq_avgamount(A5156,"20260101","",100000000)</f>
        <v>0.18615596781818181</v>
      </c>
      <c r="Y5156" s="17">
        <f>[1]!s_ipo_dilutedpe(A5156)</f>
        <v>20.37</v>
      </c>
      <c r="Z5156" s="12">
        <f>[1]!s_ipo_collection_total(A5156,100000000)</f>
        <v>1.5</v>
      </c>
      <c r="AA5156" s="2">
        <f>[1]!s_val_pe_ttm(A5156,E5156)</f>
        <v>-14.218055725097656</v>
      </c>
      <c r="AB5156" s="5">
        <f>[1]!s_info_zjtxornot1(A5156,"")</f>
        <v>0</v>
      </c>
      <c r="AC5156" s="22" t="str">
        <f>[1]!s_info_nature1(A5156,"")</f>
        <v>民营企业</v>
      </c>
      <c r="AD5156" s="6" t="str">
        <f>[1]!s_info_city(A5156)</f>
        <v>运城市</v>
      </c>
      <c r="AE5156" s="6" t="str">
        <f>[1]!s_info_province(A5156)</f>
        <v>山西省</v>
      </c>
      <c r="AF5156">
        <v>111.003957</v>
      </c>
      <c r="AG5156">
        <v>35.022778000000002</v>
      </c>
    </row>
    <row r="5157" spans="1:33" x14ac:dyDescent="0.3">
      <c r="A5157" s="12" t="s">
        <v>577</v>
      </c>
      <c r="B5157" s="12" t="s">
        <v>578</v>
      </c>
      <c r="C5157" s="16" t="str">
        <f>[1]!s_info_mkt(A5157)</f>
        <v>北证</v>
      </c>
      <c r="D5157" s="16" t="str">
        <f>[1]!s_ipo_listeddate(A5157)</f>
        <v>2022-01-18</v>
      </c>
      <c r="E5157" s="16" t="str">
        <f>[1]!lastradeday_s("000002","")</f>
        <v>2026-06-22</v>
      </c>
      <c r="F5157" s="16" t="str">
        <f>[1]!s_info_industry_csrc2023(A5157,"",3)</f>
        <v>橡胶和塑料制品业</v>
      </c>
      <c r="G5157" s="16" t="str">
        <f>[1]!s_info_industry_csrc2023(A5157,"",1)</f>
        <v>制造业</v>
      </c>
      <c r="H5157" s="16">
        <f>[1]!s_is(A5157,83,"FY","YTD","20251231",1,"",100000000)</f>
        <v>3.2205293416000003</v>
      </c>
      <c r="I5157" s="16">
        <f>[1]!s_is(A5157,83,"FY","YTD","20241231",1,"",100000000)</f>
        <v>2.9393539345999997</v>
      </c>
      <c r="J5157" s="16">
        <f t="shared" si="240"/>
        <v>9.565891459691267E-2</v>
      </c>
      <c r="K5157" s="16">
        <f>[1]!s_is(A5157,61,"FY","YTD","20251231",1,"",100000000)</f>
        <v>0.20967982020000001</v>
      </c>
      <c r="L5157" s="16">
        <f>[1]!s_is(A5157,61,"FY","YTD","20241231",1,"",100000000)</f>
        <v>0.25002469160000002</v>
      </c>
      <c r="M5157" s="16">
        <f t="shared" si="241"/>
        <v>-0.1613635483032429</v>
      </c>
      <c r="N5157" s="16">
        <f>[1]!s_fa_roe(A5157,"20251231")</f>
        <v>4.3263999999999996</v>
      </c>
      <c r="O5157" s="16">
        <f>[1]!s_stmnote_rdexp(A5157,"20251231",1,10000)</f>
        <v>1605.6421339999999</v>
      </c>
      <c r="P5157" s="20">
        <f t="shared" si="242"/>
        <v>4.9856466552243753E-2</v>
      </c>
      <c r="Q5157" s="16">
        <f>[1]!s_margin_tradingbalance(A5157,"",10000)</f>
        <v>1695.7646999999999</v>
      </c>
      <c r="R5157" s="16">
        <f>[1]!s_margin_seclendingbalance(A5157,"",10000)</f>
        <v>0</v>
      </c>
      <c r="S5157" s="17">
        <f>[1]!s_val_ev(A5157,"",100000000)</f>
        <v>14.284601245499999</v>
      </c>
      <c r="T5157" s="17">
        <f>[1]!share_freesharesmv(A5157,"",100000000)</f>
        <v>4.9651819169999998</v>
      </c>
      <c r="U5157" s="17">
        <f>[1]!s_dq_amount_btin(A5157,E5157,100000000)</f>
        <v>0.23996500000000001</v>
      </c>
      <c r="V5157" s="17">
        <f>[1]!s_dq_turn(A5157,E5157)</f>
        <v>3.2494736075437007</v>
      </c>
      <c r="W5157" s="2">
        <f>[1]!s_pq_amount(A5157,"20260101","",100000000)</f>
        <v>22.829582940000002</v>
      </c>
      <c r="X5157" s="2">
        <f>[1]!s_pq_avgamount(A5157,"20260101","",100000000)</f>
        <v>0.20754166309090907</v>
      </c>
      <c r="Y5157" s="17">
        <f>[1]!s_ipo_dilutedpe(A5157)</f>
        <v>19.18</v>
      </c>
      <c r="Z5157" s="12">
        <f>[1]!s_ipo_collection_total(A5157,100000000)</f>
        <v>1.768892326</v>
      </c>
      <c r="AA5157" s="2">
        <f>[1]!s_val_pe_ttm(A5157,E5157)</f>
        <v>58.417831420898438</v>
      </c>
      <c r="AB5157" s="5">
        <f>[1]!s_info_zjtxornot1(A5157,"")</f>
        <v>1</v>
      </c>
      <c r="AC5157" s="22" t="str">
        <f>[1]!s_info_nature1(A5157,"")</f>
        <v>民营企业</v>
      </c>
      <c r="AD5157" s="6" t="str">
        <f>[1]!s_info_city(A5157)</f>
        <v>南京市</v>
      </c>
      <c r="AE5157" s="6" t="str">
        <f>[1]!s_info_province(A5157)</f>
        <v>江苏省</v>
      </c>
      <c r="AF5157">
        <v>118.767413</v>
      </c>
      <c r="AG5157">
        <v>32.041544000000002</v>
      </c>
    </row>
    <row r="5158" spans="1:33" x14ac:dyDescent="0.3">
      <c r="A5158" s="12" t="s">
        <v>10392</v>
      </c>
      <c r="B5158" s="12" t="s">
        <v>10393</v>
      </c>
      <c r="C5158" s="16" t="str">
        <f>[1]!s_info_mkt(A5158)</f>
        <v>主板</v>
      </c>
      <c r="D5158" s="16" t="str">
        <f>[1]!s_ipo_listeddate(A5158)</f>
        <v>2010-11-18</v>
      </c>
      <c r="E5158" s="16" t="str">
        <f>[1]!lastradeday_s("000002","")</f>
        <v>2026-06-22</v>
      </c>
      <c r="F5158" s="16" t="str">
        <f>[1]!s_info_industry_csrc2023(A5158,"",3)</f>
        <v>电气机械和器材制造业</v>
      </c>
      <c r="G5158" s="16" t="str">
        <f>[1]!s_info_industry_csrc2023(A5158,"",1)</f>
        <v>制造业</v>
      </c>
      <c r="H5158" s="16">
        <f>[1]!s_is(A5158,83,"FY","YTD","20251231",1,"",100000000)</f>
        <v>153.43258933139998</v>
      </c>
      <c r="I5158" s="16">
        <f>[1]!s_is(A5158,83,"FY","YTD","20241231",1,"",100000000)</f>
        <v>162.39786764909999</v>
      </c>
      <c r="J5158" s="16">
        <f t="shared" si="240"/>
        <v>-5.5205640612669082E-2</v>
      </c>
      <c r="K5158" s="16">
        <f>[1]!s_is(A5158,61,"FY","YTD","20251231",1,"",100000000)</f>
        <v>-11.660697824100001</v>
      </c>
      <c r="L5158" s="16">
        <f>[1]!s_is(A5158,61,"FY","YTD","20241231",1,"",100000000)</f>
        <v>0.68294014089999999</v>
      </c>
      <c r="M5158" s="16">
        <f t="shared" si="241"/>
        <v>-18.074260430399018</v>
      </c>
      <c r="N5158" s="16">
        <f>[1]!s_fa_roe(A5158,"20251231")</f>
        <v>-66.396699999999996</v>
      </c>
      <c r="O5158" s="16">
        <f>[1]!s_stmnote_rdexp(A5158,"20251231",1,10000)</f>
        <v>14951.985538999999</v>
      </c>
      <c r="P5158" s="20">
        <f t="shared" si="242"/>
        <v>9.744986775074958E-3</v>
      </c>
      <c r="Q5158" s="16">
        <f>[1]!s_margin_tradingbalance(A5158,"",10000)</f>
        <v>51100.289199999999</v>
      </c>
      <c r="R5158" s="16">
        <f>[1]!s_margin_seclendingbalance(A5158,"",10000)</f>
        <v>157.98220000000001</v>
      </c>
      <c r="S5158" s="17">
        <f>[1]!s_val_ev(A5158,"",100000000)</f>
        <v>181.94484087969997</v>
      </c>
      <c r="T5158" s="17">
        <f>[1]!share_freesharesmv(A5158,"",100000000)</f>
        <v>137.75014949269999</v>
      </c>
      <c r="U5158" s="17">
        <f>[1]!s_dq_amount_btin(A5158,E5158,100000000)</f>
        <v>9.3891529299999998</v>
      </c>
      <c r="V5158" s="17">
        <f>[1]!s_dq_turn(A5158,E5158)</f>
        <v>5.2820990758555819</v>
      </c>
      <c r="W5158" s="2">
        <f>[1]!s_pq_amount(A5158,"20260101","",100000000)</f>
        <v>3485.2536261800001</v>
      </c>
      <c r="X5158" s="2">
        <f>[1]!s_pq_avgamount(A5158,"20260101","",100000000)</f>
        <v>31.684123874363635</v>
      </c>
      <c r="Y5158" s="17">
        <f>[1]!s_ipo_dilutedpe(A5158)</f>
        <v>58.06</v>
      </c>
      <c r="Z5158" s="12">
        <f>[1]!s_ipo_collection_total(A5158,100000000)</f>
        <v>23.76</v>
      </c>
      <c r="AA5158" s="2">
        <f>[1]!s_val_pe_ttm(A5158,E5158)</f>
        <v>-15.752781867980957</v>
      </c>
      <c r="AB5158" s="5">
        <f>[1]!s_info_zjtxornot1(A5158,"")</f>
        <v>0</v>
      </c>
      <c r="AC5158" s="22" t="str">
        <f>[1]!s_info_nature1(A5158,"")</f>
        <v>民营企业</v>
      </c>
      <c r="AD5158" s="6" t="str">
        <f>[1]!s_info_city(A5158)</f>
        <v>上海市</v>
      </c>
      <c r="AE5158" s="6" t="str">
        <f>[1]!s_info_province(A5158)</f>
        <v>上海</v>
      </c>
      <c r="AF5158">
        <v>121.472644</v>
      </c>
      <c r="AG5158">
        <v>31.231705999999999</v>
      </c>
    </row>
    <row r="5159" spans="1:33" x14ac:dyDescent="0.3">
      <c r="A5159" s="12" t="s">
        <v>10394</v>
      </c>
      <c r="B5159" s="12" t="s">
        <v>10395</v>
      </c>
      <c r="C5159" s="16" t="str">
        <f>[1]!s_info_mkt(A5159)</f>
        <v>创业板</v>
      </c>
      <c r="D5159" s="16" t="str">
        <f>[1]!s_ipo_listeddate(A5159)</f>
        <v>2021-09-13</v>
      </c>
      <c r="E5159" s="16" t="str">
        <f>[1]!lastradeday_s("000002","")</f>
        <v>2026-06-22</v>
      </c>
      <c r="F5159" s="16" t="str">
        <f>[1]!s_info_industry_csrc2023(A5159,"",3)</f>
        <v>化学原料和化学制品制造业</v>
      </c>
      <c r="G5159" s="16" t="str">
        <f>[1]!s_info_industry_csrc2023(A5159,"",1)</f>
        <v>制造业</v>
      </c>
      <c r="H5159" s="16">
        <f>[1]!s_is(A5159,83,"FY","YTD","20251231",1,"",100000000)</f>
        <v>4.4814863898999997</v>
      </c>
      <c r="I5159" s="16">
        <f>[1]!s_is(A5159,83,"FY","YTD","20241231",1,"",100000000)</f>
        <v>3.8554950744999998</v>
      </c>
      <c r="J5159" s="16">
        <f t="shared" si="240"/>
        <v>0.16236340685279749</v>
      </c>
      <c r="K5159" s="16">
        <f>[1]!s_is(A5159,61,"FY","YTD","20251231",1,"",100000000)</f>
        <v>0.76388874680000007</v>
      </c>
      <c r="L5159" s="16">
        <f>[1]!s_is(A5159,61,"FY","YTD","20241231",1,"",100000000)</f>
        <v>0.53378968110000002</v>
      </c>
      <c r="M5159" s="16">
        <f t="shared" si="241"/>
        <v>0.43106690490124583</v>
      </c>
      <c r="N5159" s="16">
        <f>[1]!s_fa_roe(A5159,"20251231")</f>
        <v>12.5083</v>
      </c>
      <c r="O5159" s="16">
        <f>[1]!s_stmnote_rdexp(A5159,"20251231",1,10000)</f>
        <v>1765.7343530000001</v>
      </c>
      <c r="P5159" s="20">
        <f t="shared" si="242"/>
        <v>3.940064075569804E-2</v>
      </c>
      <c r="Q5159" s="16">
        <f>[1]!s_margin_tradingbalance(A5159,"",10000)</f>
        <v>7642.0358999999999</v>
      </c>
      <c r="R5159" s="16">
        <f>[1]!s_margin_seclendingbalance(A5159,"",10000)</f>
        <v>29.767499999999998</v>
      </c>
      <c r="S5159" s="17">
        <f>[1]!s_val_ev(A5159,"",100000000)</f>
        <v>27.576672200000001</v>
      </c>
      <c r="T5159" s="17">
        <f>[1]!share_freesharesmv(A5159,"",100000000)</f>
        <v>7.8624248642999994</v>
      </c>
      <c r="U5159" s="17">
        <f>[1]!s_dq_amount_btin(A5159,E5159,100000000)</f>
        <v>0.85038369999999996</v>
      </c>
      <c r="V5159" s="17">
        <f>[1]!s_dq_turn(A5159,E5159)</f>
        <v>3.4821705485816392</v>
      </c>
      <c r="W5159" s="2">
        <f>[1]!s_pq_amount(A5159,"20260101","",100000000)</f>
        <v>92.926115159999995</v>
      </c>
      <c r="X5159" s="2">
        <f>[1]!s_pq_avgamount(A5159,"20260101","",100000000)</f>
        <v>0.84478286509090916</v>
      </c>
      <c r="Y5159" s="17">
        <f>[1]!s_ipo_dilutedpe(A5159)</f>
        <v>16.91</v>
      </c>
      <c r="Z5159" s="12">
        <f>[1]!s_ipo_collection_total(A5159,100000000)</f>
        <v>2.4617870000000002</v>
      </c>
      <c r="AA5159" s="2">
        <f>[1]!s_val_pe_ttm(A5159,E5159)</f>
        <v>32.967414855957031</v>
      </c>
      <c r="AB5159" s="5">
        <f>[1]!s_info_zjtxornot1(A5159,"")</f>
        <v>1</v>
      </c>
      <c r="AC5159" s="22" t="str">
        <f>[1]!s_info_nature1(A5159,"")</f>
        <v>民营企业</v>
      </c>
      <c r="AD5159" s="6" t="str">
        <f>[1]!s_info_city(A5159)</f>
        <v>四会市</v>
      </c>
      <c r="AE5159" s="6" t="str">
        <f>[1]!s_info_province(A5159)</f>
        <v>广东省</v>
      </c>
      <c r="AF5159">
        <v>112.687558</v>
      </c>
      <c r="AG5159">
        <v>23.431443999999999</v>
      </c>
    </row>
    <row r="5160" spans="1:33" x14ac:dyDescent="0.3">
      <c r="A5160" s="12" t="s">
        <v>10396</v>
      </c>
      <c r="B5160" s="12" t="s">
        <v>10397</v>
      </c>
      <c r="C5160" s="16" t="str">
        <f>[1]!s_info_mkt(A5160)</f>
        <v>主板</v>
      </c>
      <c r="D5160" s="16" t="str">
        <f>[1]!s_ipo_listeddate(A5160)</f>
        <v>1994-05-09</v>
      </c>
      <c r="E5160" s="16" t="str">
        <f>[1]!lastradeday_s("000002","")</f>
        <v>2026-06-22</v>
      </c>
      <c r="F5160" s="16" t="str">
        <f>[1]!s_info_industry_csrc2023(A5160,"",3)</f>
        <v>公共设施管理业</v>
      </c>
      <c r="G5160" s="16" t="str">
        <f>[1]!s_info_industry_csrc2023(A5160,"",1)</f>
        <v>水利、环境和公共设施管理业</v>
      </c>
      <c r="H5160" s="16">
        <f>[1]!s_is(A5160,83,"FY","YTD","20251231",1,"",100000000)</f>
        <v>5.3547383119000003</v>
      </c>
      <c r="I5160" s="16">
        <f>[1]!s_is(A5160,83,"FY","YTD","20241231",1,"",100000000)</f>
        <v>4.1292624865000001</v>
      </c>
      <c r="J5160" s="16">
        <f t="shared" si="240"/>
        <v>0.29677837856191225</v>
      </c>
      <c r="K5160" s="16">
        <f>[1]!s_is(A5160,61,"FY","YTD","20251231",1,"",100000000)</f>
        <v>-0.20778486930000001</v>
      </c>
      <c r="L5160" s="16">
        <f>[1]!s_is(A5160,61,"FY","YTD","20241231",1,"",100000000)</f>
        <v>-0.24525411989999998</v>
      </c>
      <c r="M5160" s="16">
        <f t="shared" si="241"/>
        <v>0.15277725248928622</v>
      </c>
      <c r="N5160" s="16">
        <f>[1]!s_fa_roe(A5160,"20251231")</f>
        <v>-1.9699</v>
      </c>
      <c r="O5160" s="16">
        <f>[1]!s_stmnote_rdexp(A5160,"20251231",1,10000)</f>
        <v>0</v>
      </c>
      <c r="P5160" s="20">
        <f t="shared" si="242"/>
        <v>0</v>
      </c>
      <c r="Q5160" s="16">
        <f>[1]!s_margin_tradingbalance(A5160,"",10000)</f>
        <v>11038.961300000001</v>
      </c>
      <c r="R5160" s="16">
        <f>[1]!s_margin_seclendingbalance(A5160,"",10000)</f>
        <v>19.39</v>
      </c>
      <c r="S5160" s="17">
        <f>[1]!s_val_ev(A5160,"",100000000)</f>
        <v>44.091459055800001</v>
      </c>
      <c r="T5160" s="17">
        <f>[1]!share_freesharesmv(A5160,"",100000000)</f>
        <v>30.889667327399994</v>
      </c>
      <c r="U5160" s="17">
        <f>[1]!s_dq_amount_btin(A5160,E5160,100000000)</f>
        <v>1.59542527</v>
      </c>
      <c r="V5160" s="17">
        <f>[1]!s_dq_turn(A5160,E5160)</f>
        <v>3.6821535467582769</v>
      </c>
      <c r="W5160" s="2">
        <f>[1]!s_pq_amount(A5160,"20260101","",100000000)</f>
        <v>193.05161018000001</v>
      </c>
      <c r="X5160" s="2">
        <f>[1]!s_pq_avgamount(A5160,"20260101","",100000000)</f>
        <v>1.755014638</v>
      </c>
      <c r="Y5160" s="17">
        <f>[1]!s_ipo_dilutedpe(A5160)</f>
        <v>0</v>
      </c>
      <c r="Z5160" s="12">
        <f>[1]!s_ipo_collection_total(A5160,100000000)</f>
        <v>0.73599999999999999</v>
      </c>
      <c r="AA5160" s="2">
        <f>[1]!s_val_pe_ttm(A5160,E5160)</f>
        <v>-99.184661865234375</v>
      </c>
      <c r="AB5160" s="5">
        <f>[1]!s_info_zjtxornot1(A5160,"")</f>
        <v>0</v>
      </c>
      <c r="AC5160" s="22" t="str">
        <f>[1]!s_info_nature1(A5160,"")</f>
        <v>地方国有企业</v>
      </c>
      <c r="AD5160" s="6" t="str">
        <f>[1]!s_info_city(A5160)</f>
        <v>成都市</v>
      </c>
      <c r="AE5160" s="6" t="str">
        <f>[1]!s_info_province(A5160)</f>
        <v>四川省</v>
      </c>
      <c r="AF5160">
        <v>104.065735</v>
      </c>
      <c r="AG5160">
        <v>30.659462000000001</v>
      </c>
    </row>
    <row r="5161" spans="1:33" x14ac:dyDescent="0.3">
      <c r="A5161" s="12" t="s">
        <v>10398</v>
      </c>
      <c r="B5161" s="12" t="s">
        <v>10399</v>
      </c>
      <c r="C5161" s="16" t="str">
        <f>[1]!s_info_mkt(A5161)</f>
        <v>主板</v>
      </c>
      <c r="D5161" s="16" t="str">
        <f>[1]!s_ipo_listeddate(A5161)</f>
        <v>2019-08-09</v>
      </c>
      <c r="E5161" s="16" t="str">
        <f>[1]!lastradeday_s("000002","")</f>
        <v>2026-06-22</v>
      </c>
      <c r="F5161" s="16" t="str">
        <f>[1]!s_info_industry_csrc2023(A5161,"",3)</f>
        <v>计算机、通信和其他电子设备制造业</v>
      </c>
      <c r="G5161" s="16" t="str">
        <f>[1]!s_info_industry_csrc2023(A5161,"",1)</f>
        <v>制造业</v>
      </c>
      <c r="H5161" s="16">
        <f>[1]!s_is(A5161,83,"FY","YTD","20251231",1,"",100000000)</f>
        <v>22.953081305900003</v>
      </c>
      <c r="I5161" s="16">
        <f>[1]!s_is(A5161,83,"FY","YTD","20241231",1,"",100000000)</f>
        <v>19.279652556400002</v>
      </c>
      <c r="J5161" s="16">
        <f t="shared" si="240"/>
        <v>0.19053397039982367</v>
      </c>
      <c r="K5161" s="16">
        <f>[1]!s_is(A5161,61,"FY","YTD","20251231",1,"",100000000)</f>
        <v>2.0623391523999999</v>
      </c>
      <c r="L5161" s="16">
        <f>[1]!s_is(A5161,61,"FY","YTD","20241231",1,"",100000000)</f>
        <v>1.6090472793000001</v>
      </c>
      <c r="M5161" s="16">
        <f t="shared" si="241"/>
        <v>0.28171445235419051</v>
      </c>
      <c r="N5161" s="16">
        <f>[1]!s_fa_roe(A5161,"20251231")</f>
        <v>9.9149999999999991</v>
      </c>
      <c r="O5161" s="16">
        <f>[1]!s_stmnote_rdexp(A5161,"20251231",1,10000)</f>
        <v>16404.132903000002</v>
      </c>
      <c r="P5161" s="20">
        <f t="shared" si="242"/>
        <v>7.1468107851747911E-2</v>
      </c>
      <c r="Q5161" s="16">
        <f>[1]!s_margin_tradingbalance(A5161,"",10000)</f>
        <v>0</v>
      </c>
      <c r="R5161" s="16">
        <f>[1]!s_margin_seclendingbalance(A5161,"",10000)</f>
        <v>0</v>
      </c>
      <c r="S5161" s="17">
        <f>[1]!s_val_ev(A5161,"",100000000)</f>
        <v>276.91612992</v>
      </c>
      <c r="T5161" s="17">
        <f>[1]!share_freesharesmv(A5161,"",100000000)</f>
        <v>98.327329920000025</v>
      </c>
      <c r="U5161" s="17">
        <f>[1]!s_dq_amount_btin(A5161,E5161,100000000)</f>
        <v>12.853510979999999</v>
      </c>
      <c r="V5161" s="17">
        <f>[1]!s_dq_turn(A5161,E5161)</f>
        <v>4.6016294983182462</v>
      </c>
      <c r="W5161" s="2">
        <f>[1]!s_pq_amount(A5161,"20260101","",100000000)</f>
        <v>610.48723295000002</v>
      </c>
      <c r="X5161" s="2">
        <f>[1]!s_pq_avgamount(A5161,"20260101","",100000000)</f>
        <v>5.549883935909091</v>
      </c>
      <c r="Y5161" s="17">
        <f>[1]!s_ipo_dilutedpe(A5161)</f>
        <v>15.44</v>
      </c>
      <c r="Z5161" s="12">
        <f>[1]!s_ipo_collection_total(A5161,100000000)</f>
        <v>5.2935999999999996</v>
      </c>
      <c r="AA5161" s="2">
        <f>[1]!s_val_pe_ttm(A5161,E5161)</f>
        <v>124.06938934326172</v>
      </c>
      <c r="AB5161" s="5">
        <f>[1]!s_info_zjtxornot1(A5161,"")</f>
        <v>1</v>
      </c>
      <c r="AC5161" s="22" t="str">
        <f>[1]!s_info_nature1(A5161,"")</f>
        <v>民营企业</v>
      </c>
      <c r="AD5161" s="6" t="str">
        <f>[1]!s_info_city(A5161)</f>
        <v>南通市</v>
      </c>
      <c r="AE5161" s="6" t="str">
        <f>[1]!s_info_province(A5161)</f>
        <v>江苏省</v>
      </c>
      <c r="AF5161">
        <v>120.864608</v>
      </c>
      <c r="AG5161">
        <v>32.016212000000003</v>
      </c>
    </row>
    <row r="5162" spans="1:33" x14ac:dyDescent="0.3">
      <c r="A5162" s="12" t="s">
        <v>10400</v>
      </c>
      <c r="B5162" s="12" t="s">
        <v>10401</v>
      </c>
      <c r="C5162" s="16" t="str">
        <f>[1]!s_info_mkt(A5162)</f>
        <v>主板</v>
      </c>
      <c r="D5162" s="16" t="str">
        <f>[1]!s_ipo_listeddate(A5162)</f>
        <v>2012-03-09</v>
      </c>
      <c r="E5162" s="16" t="str">
        <f>[1]!lastradeday_s("000002","")</f>
        <v>2026-06-22</v>
      </c>
      <c r="F5162" s="16" t="str">
        <f>[1]!s_info_industry_csrc2023(A5162,"",3)</f>
        <v>土木工程建筑业</v>
      </c>
      <c r="G5162" s="16" t="str">
        <f>[1]!s_info_industry_csrc2023(A5162,"",1)</f>
        <v>建筑业</v>
      </c>
      <c r="H5162" s="16">
        <f>[1]!s_is(A5162,83,"FY","YTD","20251231",1,"",100000000)</f>
        <v>7311.0875134300004</v>
      </c>
      <c r="I5162" s="16">
        <f>[1]!s_is(A5162,83,"FY","YTD","20241231",1,"",100000000)</f>
        <v>7719.4425871000003</v>
      </c>
      <c r="J5162" s="16">
        <f t="shared" si="240"/>
        <v>-5.2899554477211064E-2</v>
      </c>
      <c r="K5162" s="16">
        <f>[1]!s_is(A5162,61,"FY","YTD","20251231",1,"",100000000)</f>
        <v>147.51374779</v>
      </c>
      <c r="L5162" s="16">
        <f>[1]!s_is(A5162,61,"FY","YTD","20241231",1,"",100000000)</f>
        <v>233.84093178000001</v>
      </c>
      <c r="M5162" s="16">
        <f t="shared" si="241"/>
        <v>-0.36917054397994586</v>
      </c>
      <c r="N5162" s="16">
        <f>[1]!s_fa_roe(A5162,"20251231")</f>
        <v>4.7252999999999998</v>
      </c>
      <c r="O5162" s="16">
        <f>[1]!s_stmnote_rdexp(A5162,"20251231",1,10000)</f>
        <v>2502863.3609000002</v>
      </c>
      <c r="P5162" s="20">
        <f t="shared" si="242"/>
        <v>3.423380388078244E-2</v>
      </c>
      <c r="Q5162" s="16">
        <f>[1]!s_margin_tradingbalance(A5162,"",10000)</f>
        <v>141784.8964</v>
      </c>
      <c r="R5162" s="16">
        <f>[1]!s_margin_seclendingbalance(A5162,"",10000)</f>
        <v>412.60770000000002</v>
      </c>
      <c r="S5162" s="17">
        <f>[1]!s_val_ev(A5162,"",100000000)</f>
        <v>885.48156602667996</v>
      </c>
      <c r="T5162" s="17">
        <f>[1]!share_freesharesmv(A5162,"",100000000)</f>
        <v>147.91962544939997</v>
      </c>
      <c r="U5162" s="17">
        <f>[1]!s_dq_amount_btin(A5162,E5162,100000000)</f>
        <v>4.0822136100000002</v>
      </c>
      <c r="V5162" s="17">
        <f>[1]!s_dq_turn(A5162,E5162)</f>
        <v>0.57420109858626034</v>
      </c>
      <c r="W5162" s="2">
        <f>[1]!s_pq_amount(A5162,"20260101","",100000000)</f>
        <v>354.74813773</v>
      </c>
      <c r="X5162" s="2">
        <f>[1]!s_pq_avgamount(A5162,"20260101","",100000000)</f>
        <v>3.2249830702727271</v>
      </c>
      <c r="Y5162" s="17">
        <f>[1]!s_ipo_dilutedpe(A5162)</f>
        <v>10.43</v>
      </c>
      <c r="Z5162" s="12">
        <f>[1]!s_ipo_collection_total(A5162,100000000)</f>
        <v>49.999999950000003</v>
      </c>
      <c r="AA5162" s="2">
        <f>[1]!s_val_pe_ttm(A5162,E5162)</f>
        <v>7.4643435478210449</v>
      </c>
      <c r="AB5162" s="5">
        <f>[1]!s_info_zjtxornot1(A5162,"")</f>
        <v>0</v>
      </c>
      <c r="AC5162" s="22" t="str">
        <f>[1]!s_info_nature1(A5162,"")</f>
        <v>中央国有企业</v>
      </c>
      <c r="AD5162" s="6" t="str">
        <f>[1]!s_info_city(A5162)</f>
        <v>北京市</v>
      </c>
      <c r="AE5162" s="6" t="str">
        <f>[1]!s_info_province(A5162)</f>
        <v>北京</v>
      </c>
      <c r="AF5162">
        <v>116.40528500000001</v>
      </c>
      <c r="AG5162">
        <v>39.904989</v>
      </c>
    </row>
    <row r="5163" spans="1:33" x14ac:dyDescent="0.3">
      <c r="A5163" s="12" t="s">
        <v>10402</v>
      </c>
      <c r="B5163" s="12" t="s">
        <v>10403</v>
      </c>
      <c r="C5163" s="16" t="str">
        <f>[1]!s_info_mkt(A5163)</f>
        <v>主板</v>
      </c>
      <c r="D5163" s="16" t="str">
        <f>[1]!s_ipo_listeddate(A5163)</f>
        <v>2015-05-27</v>
      </c>
      <c r="E5163" s="16" t="str">
        <f>[1]!lastradeday_s("000002","")</f>
        <v>2026-06-22</v>
      </c>
      <c r="F5163" s="16" t="str">
        <f>[1]!s_info_industry_csrc2023(A5163,"",3)</f>
        <v>航空运输业</v>
      </c>
      <c r="G5163" s="16" t="str">
        <f>[1]!s_info_industry_csrc2023(A5163,"",1)</f>
        <v>交通运输、仓储和邮政业</v>
      </c>
      <c r="H5163" s="16">
        <f>[1]!s_is(A5163,83,"FY","YTD","20251231",1,"",100000000)</f>
        <v>224.99438223609999</v>
      </c>
      <c r="I5163" s="16">
        <f>[1]!s_is(A5163,83,"FY","YTD","20241231",1,"",100000000)</f>
        <v>220.94960780400001</v>
      </c>
      <c r="J5163" s="16">
        <f t="shared" si="240"/>
        <v>1.8306320940329579E-2</v>
      </c>
      <c r="K5163" s="16">
        <f>[1]!s_is(A5163,61,"FY","YTD","20251231",1,"",100000000)</f>
        <v>10.396383823500001</v>
      </c>
      <c r="L5163" s="16">
        <f>[1]!s_is(A5163,61,"FY","YTD","20241231",1,"",100000000)</f>
        <v>9.1428435192999995</v>
      </c>
      <c r="M5163" s="16">
        <f t="shared" si="241"/>
        <v>0.13710617507057318</v>
      </c>
      <c r="N5163" s="16">
        <f>[1]!s_fa_roe(A5163,"20251231")</f>
        <v>9.8804999999999996</v>
      </c>
      <c r="O5163" s="16">
        <f>[1]!s_stmnote_rdexp(A5163,"20251231",1,10000)</f>
        <v>9533.1524570000001</v>
      </c>
      <c r="P5163" s="20">
        <f t="shared" si="242"/>
        <v>4.2370624378506912E-3</v>
      </c>
      <c r="Q5163" s="16">
        <f>[1]!s_margin_tradingbalance(A5163,"",10000)</f>
        <v>14756.678900000001</v>
      </c>
      <c r="R5163" s="16">
        <f>[1]!s_margin_seclendingbalance(A5163,"",10000)</f>
        <v>489.35160000000002</v>
      </c>
      <c r="S5163" s="17">
        <f>[1]!s_val_ev(A5163,"",100000000)</f>
        <v>229.53895366680001</v>
      </c>
      <c r="T5163" s="17">
        <f>[1]!share_freesharesmv(A5163,"",100000000)</f>
        <v>97.982800363999999</v>
      </c>
      <c r="U5163" s="17">
        <f>[1]!s_dq_amount_btin(A5163,E5163,100000000)</f>
        <v>4.0244352499999998</v>
      </c>
      <c r="V5163" s="17">
        <f>[1]!s_dq_turn(A5163,E5163)</f>
        <v>1.7749167810157498</v>
      </c>
      <c r="W5163" s="2">
        <f>[1]!s_pq_amount(A5163,"20260101","",100000000)</f>
        <v>292.37715235000002</v>
      </c>
      <c r="X5163" s="2">
        <f>[1]!s_pq_avgamount(A5163,"20260101","",100000000)</f>
        <v>2.6579741122727274</v>
      </c>
      <c r="Y5163" s="17">
        <f>[1]!s_ipo_dilutedpe(A5163)</f>
        <v>22.98</v>
      </c>
      <c r="Z5163" s="12">
        <f>[1]!s_ipo_collection_total(A5163,100000000)</f>
        <v>7.6024000000000003</v>
      </c>
      <c r="AA5163" s="2">
        <f>[1]!s_val_pe_ttm(A5163,E5163)</f>
        <v>20.220746994018555</v>
      </c>
      <c r="AB5163" s="5">
        <f>[1]!s_info_zjtxornot1(A5163,"")</f>
        <v>0</v>
      </c>
      <c r="AC5163" s="22" t="str">
        <f>[1]!s_info_nature1(A5163,"")</f>
        <v>民营企业</v>
      </c>
      <c r="AD5163" s="6" t="str">
        <f>[1]!s_info_city(A5163)</f>
        <v>上海市</v>
      </c>
      <c r="AE5163" s="6" t="str">
        <f>[1]!s_info_province(A5163)</f>
        <v>上海</v>
      </c>
      <c r="AF5163">
        <v>121.472644</v>
      </c>
      <c r="AG5163">
        <v>31.231705999999999</v>
      </c>
    </row>
    <row r="5164" spans="1:33" x14ac:dyDescent="0.3">
      <c r="A5164" s="12" t="s">
        <v>10404</v>
      </c>
      <c r="B5164" s="12" t="s">
        <v>10405</v>
      </c>
      <c r="C5164" s="16" t="str">
        <f>[1]!s_info_mkt(A5164)</f>
        <v>主板</v>
      </c>
      <c r="D5164" s="16" t="str">
        <f>[1]!s_ipo_listeddate(A5164)</f>
        <v>2010-02-23</v>
      </c>
      <c r="E5164" s="16" t="str">
        <f>[1]!lastradeday_s("000002","")</f>
        <v>2026-06-22</v>
      </c>
      <c r="F5164" s="16" t="str">
        <f>[1]!s_info_industry_csrc2023(A5164,"",3)</f>
        <v>化学原料和化学制品制造业</v>
      </c>
      <c r="G5164" s="16" t="str">
        <f>[1]!s_info_industry_csrc2023(A5164,"",1)</f>
        <v>制造业</v>
      </c>
      <c r="H5164" s="16">
        <f>[1]!s_is(A5164,83,"FY","YTD","20251231",1,"",100000000)</f>
        <v>148.36441799959999</v>
      </c>
      <c r="I5164" s="16">
        <f>[1]!s_is(A5164,83,"FY","YTD","20241231",1,"",100000000)</f>
        <v>102.2806196797</v>
      </c>
      <c r="J5164" s="16">
        <f t="shared" si="240"/>
        <v>0.45056236913909142</v>
      </c>
      <c r="K5164" s="16">
        <f>[1]!s_is(A5164,61,"FY","YTD","20251231",1,"",100000000)</f>
        <v>2.2528099803999999</v>
      </c>
      <c r="L5164" s="16">
        <f>[1]!s_is(A5164,61,"FY","YTD","20241231",1,"",100000000)</f>
        <v>2.1924926241999998</v>
      </c>
      <c r="M5164" s="16">
        <f t="shared" si="241"/>
        <v>2.7510859345311965E-2</v>
      </c>
      <c r="N5164" s="16">
        <f>[1]!s_fa_roe(A5164,"20251231")</f>
        <v>1.9671000000000001</v>
      </c>
      <c r="O5164" s="16">
        <f>[1]!s_stmnote_rdexp(A5164,"20251231",1,10000)</f>
        <v>17319.265275999998</v>
      </c>
      <c r="P5164" s="20">
        <f t="shared" si="242"/>
        <v>1.1673462889226372E-2</v>
      </c>
      <c r="Q5164" s="16">
        <f>[1]!s_margin_tradingbalance(A5164,"",10000)</f>
        <v>64708.968200000003</v>
      </c>
      <c r="R5164" s="16">
        <f>[1]!s_margin_seclendingbalance(A5164,"",10000)</f>
        <v>437.44900000000001</v>
      </c>
      <c r="S5164" s="17">
        <f>[1]!s_val_ev(A5164,"",100000000)</f>
        <v>131.2261544088</v>
      </c>
      <c r="T5164" s="17">
        <f>[1]!share_freesharesmv(A5164,"",100000000)</f>
        <v>114.26558971520001</v>
      </c>
      <c r="U5164" s="17">
        <f>[1]!s_dq_amount_btin(A5164,E5164,100000000)</f>
        <v>19.336264929999999</v>
      </c>
      <c r="V5164" s="17">
        <f>[1]!s_dq_turn(A5164,E5164)</f>
        <v>15.081779030677767</v>
      </c>
      <c r="W5164" s="2">
        <f>[1]!s_pq_amount(A5164,"20260101","",100000000)</f>
        <v>671.50494293999998</v>
      </c>
      <c r="X5164" s="2">
        <f>[1]!s_pq_avgamount(A5164,"20260101","",100000000)</f>
        <v>6.1045903903636356</v>
      </c>
      <c r="Y5164" s="17">
        <f>[1]!s_ipo_dilutedpe(A5164)</f>
        <v>38</v>
      </c>
      <c r="Z5164" s="12">
        <f>[1]!s_ipo_collection_total(A5164,100000000)</f>
        <v>20.9</v>
      </c>
      <c r="AA5164" s="2">
        <f>[1]!s_val_pe_ttm(A5164,E5164)</f>
        <v>47.593055725097656</v>
      </c>
      <c r="AB5164" s="5">
        <f>[1]!s_info_zjtxornot1(A5164,"")</f>
        <v>0</v>
      </c>
      <c r="AC5164" s="22" t="str">
        <f>[1]!s_info_nature1(A5164,"")</f>
        <v>公众企业</v>
      </c>
      <c r="AD5164" s="6" t="str">
        <f>[1]!s_info_city(A5164)</f>
        <v>滨州市</v>
      </c>
      <c r="AE5164" s="6" t="str">
        <f>[1]!s_info_province(A5164)</f>
        <v>山东省</v>
      </c>
      <c r="AF5164">
        <v>118.016974</v>
      </c>
      <c r="AG5164">
        <v>37.383541999999998</v>
      </c>
    </row>
    <row r="5165" spans="1:33" x14ac:dyDescent="0.3">
      <c r="A5165" s="12" t="s">
        <v>10406</v>
      </c>
      <c r="B5165" s="12" t="s">
        <v>10407</v>
      </c>
      <c r="C5165" s="16" t="str">
        <f>[1]!s_info_mkt(A5165)</f>
        <v>主板</v>
      </c>
      <c r="D5165" s="16" t="str">
        <f>[1]!s_ipo_listeddate(A5165)</f>
        <v>1993-04-16</v>
      </c>
      <c r="E5165" s="16" t="str">
        <f>[1]!lastradeday_s("000002","")</f>
        <v>2026-06-22</v>
      </c>
      <c r="F5165" s="16" t="str">
        <f>[1]!s_info_industry_csrc2023(A5165,"",3)</f>
        <v>电力、热力生产和供应业</v>
      </c>
      <c r="G5165" s="16" t="str">
        <f>[1]!s_info_industry_csrc2023(A5165,"",1)</f>
        <v>电力、热力、燃气及水生产和供应业</v>
      </c>
      <c r="H5165" s="16">
        <f>[1]!s_is(A5165,83,"FY","YTD","20251231",1,"",100000000)</f>
        <v>280.29356985679999</v>
      </c>
      <c r="I5165" s="16">
        <f>[1]!s_is(A5165,83,"FY","YTD","20241231",1,"",100000000)</f>
        <v>296.19325998900001</v>
      </c>
      <c r="J5165" s="16">
        <f t="shared" si="240"/>
        <v>-5.3680121326158847E-2</v>
      </c>
      <c r="K5165" s="16">
        <f>[1]!s_is(A5165,61,"FY","YTD","20251231",1,"",100000000)</f>
        <v>40.133903547599999</v>
      </c>
      <c r="L5165" s="16">
        <f>[1]!s_is(A5165,61,"FY","YTD","20241231",1,"",100000000)</f>
        <v>39.4433227225</v>
      </c>
      <c r="M5165" s="16">
        <f t="shared" si="241"/>
        <v>1.7508180787874281E-2</v>
      </c>
      <c r="N5165" s="16">
        <f>[1]!s_fa_roe(A5165,"20251231")</f>
        <v>10.101100000000001</v>
      </c>
      <c r="O5165" s="16">
        <f>[1]!s_stmnote_rdexp(A5165,"20251231",1,10000)</f>
        <v>2332.7404660000002</v>
      </c>
      <c r="P5165" s="20">
        <f t="shared" si="242"/>
        <v>8.3224901205967039E-4</v>
      </c>
      <c r="Q5165" s="16">
        <f>[1]!s_margin_tradingbalance(A5165,"",10000)</f>
        <v>23365.733899999999</v>
      </c>
      <c r="R5165" s="16">
        <f>[1]!s_margin_seclendingbalance(A5165,"",10000)</f>
        <v>1313.0064</v>
      </c>
      <c r="S5165" s="17">
        <f>[1]!s_val_ev(A5165,"",100000000)</f>
        <v>453.68115815519997</v>
      </c>
      <c r="T5165" s="17">
        <f>[1]!share_freesharesmv(A5165,"",100000000)</f>
        <v>157.59635180400002</v>
      </c>
      <c r="U5165" s="17">
        <f>[1]!s_dq_amount_btin(A5165,E5165,100000000)</f>
        <v>2.2280042500000001</v>
      </c>
      <c r="V5165" s="17">
        <f>[1]!s_dq_turn(A5165,E5165)</f>
        <v>0.49534892786576995</v>
      </c>
      <c r="W5165" s="2">
        <f>[1]!s_pq_amount(A5165,"20260101","",100000000)</f>
        <v>316.64559627</v>
      </c>
      <c r="X5165" s="2">
        <f>[1]!s_pq_avgamount(A5165,"20260101","",100000000)</f>
        <v>2.878596329727273</v>
      </c>
      <c r="Y5165" s="17">
        <f>[1]!s_ipo_dilutedpe(A5165)</f>
        <v>0</v>
      </c>
      <c r="Z5165" s="12">
        <f>[1]!s_ipo_collection_total(A5165,100000000)</f>
        <v>0.66931200000000002</v>
      </c>
      <c r="AA5165" s="2">
        <f>[1]!s_val_pe_ttm(A5165,E5165)</f>
        <v>11.968789100646973</v>
      </c>
      <c r="AB5165" s="5">
        <f>[1]!s_info_zjtxornot1(A5165,"")</f>
        <v>0</v>
      </c>
      <c r="AC5165" s="22" t="str">
        <f>[1]!s_info_nature1(A5165,"")</f>
        <v>地方国有企业</v>
      </c>
      <c r="AD5165" s="6" t="str">
        <f>[1]!s_info_city(A5165)</f>
        <v>上海市</v>
      </c>
      <c r="AE5165" s="6" t="str">
        <f>[1]!s_info_province(A5165)</f>
        <v>上海</v>
      </c>
      <c r="AF5165">
        <v>121.472644</v>
      </c>
      <c r="AG5165">
        <v>31.231705999999999</v>
      </c>
    </row>
    <row r="5166" spans="1:33" x14ac:dyDescent="0.3">
      <c r="A5166" s="12" t="s">
        <v>10408</v>
      </c>
      <c r="B5166" s="12" t="s">
        <v>10409</v>
      </c>
      <c r="C5166" s="16" t="str">
        <f>[1]!s_info_mkt(A5166)</f>
        <v>主板</v>
      </c>
      <c r="D5166" s="16" t="str">
        <f>[1]!s_ipo_listeddate(A5166)</f>
        <v>1993-02-09</v>
      </c>
      <c r="E5166" s="16" t="str">
        <f>[1]!lastradeday_s("000002","")</f>
        <v>2026-06-22</v>
      </c>
      <c r="F5166" s="16" t="str">
        <f>[1]!s_info_industry_csrc2023(A5166,"",3)</f>
        <v>纺织服装、服饰业</v>
      </c>
      <c r="G5166" s="16" t="str">
        <f>[1]!s_info_industry_csrc2023(A5166,"",1)</f>
        <v>制造业</v>
      </c>
      <c r="H5166" s="16">
        <f>[1]!s_is(A5166,83,"FY","YTD","20251231",1,"",100000000)</f>
        <v>18.2925204704</v>
      </c>
      <c r="I5166" s="16">
        <f>[1]!s_is(A5166,83,"FY","YTD","20241231",1,"",100000000)</f>
        <v>17.703623188599998</v>
      </c>
      <c r="J5166" s="16">
        <f t="shared" si="240"/>
        <v>3.3264223686099159E-2</v>
      </c>
      <c r="K5166" s="16">
        <f>[1]!s_is(A5166,61,"FY","YTD","20251231",1,"",100000000)</f>
        <v>0.4705319878</v>
      </c>
      <c r="L5166" s="16">
        <f>[1]!s_is(A5166,61,"FY","YTD","20241231",1,"",100000000)</f>
        <v>0.39991769179999997</v>
      </c>
      <c r="M5166" s="16">
        <f t="shared" si="241"/>
        <v>0.17657207332381394</v>
      </c>
      <c r="N5166" s="16">
        <f>[1]!s_fa_roe(A5166,"20251231")</f>
        <v>6.0961999999999996</v>
      </c>
      <c r="O5166" s="16">
        <f>[1]!s_stmnote_rdexp(A5166,"20251231",1,10000)</f>
        <v>1548.5237960000002</v>
      </c>
      <c r="P5166" s="20">
        <f t="shared" si="242"/>
        <v>8.4653385983945745E-3</v>
      </c>
      <c r="Q5166" s="16">
        <f>[1]!s_margin_tradingbalance(A5166,"",10000)</f>
        <v>20084.640899999999</v>
      </c>
      <c r="R5166" s="16">
        <f>[1]!s_margin_seclendingbalance(A5166,"",10000)</f>
        <v>27.781600000000001</v>
      </c>
      <c r="S5166" s="17">
        <f>[1]!s_val_ev(A5166,"",100000000)</f>
        <v>38.832349965800006</v>
      </c>
      <c r="T5166" s="17">
        <f>[1]!share_freesharesmv(A5166,"",100000000)</f>
        <v>27.15040656</v>
      </c>
      <c r="U5166" s="17">
        <f>[1]!s_dq_amount_btin(A5166,E5166,100000000)</f>
        <v>3.8015446499999999</v>
      </c>
      <c r="V5166" s="17">
        <f>[1]!s_dq_turn(A5166,E5166)</f>
        <v>9.9977120313841894</v>
      </c>
      <c r="W5166" s="2">
        <f>[1]!s_pq_amount(A5166,"20260101","",100000000)</f>
        <v>103.71677699</v>
      </c>
      <c r="X5166" s="2">
        <f>[1]!s_pq_avgamount(A5166,"20260101","",100000000)</f>
        <v>0.94287979081818174</v>
      </c>
      <c r="Y5166" s="17">
        <f>[1]!s_ipo_dilutedpe(A5166)</f>
        <v>0</v>
      </c>
      <c r="Z5166" s="12">
        <f>[1]!s_ipo_collection_total(A5166,100000000)</f>
        <v>0.45600000000000002</v>
      </c>
      <c r="AA5166" s="2">
        <f>[1]!s_val_pe_ttm(A5166,E5166)</f>
        <v>72.383537292480469</v>
      </c>
      <c r="AB5166" s="5">
        <f>[1]!s_info_zjtxornot1(A5166,"")</f>
        <v>0</v>
      </c>
      <c r="AC5166" s="22" t="str">
        <f>[1]!s_info_nature1(A5166,"")</f>
        <v>地方国有企业</v>
      </c>
      <c r="AD5166" s="6" t="str">
        <f>[1]!s_info_city(A5166)</f>
        <v>上海市</v>
      </c>
      <c r="AE5166" s="6" t="str">
        <f>[1]!s_info_province(A5166)</f>
        <v>上海</v>
      </c>
      <c r="AF5166">
        <v>121.472644</v>
      </c>
      <c r="AG5166">
        <v>31.231705999999999</v>
      </c>
    </row>
    <row r="5167" spans="1:33" x14ac:dyDescent="0.3">
      <c r="A5167" s="12" t="s">
        <v>10410</v>
      </c>
      <c r="B5167" s="12" t="s">
        <v>10411</v>
      </c>
      <c r="C5167" s="16" t="str">
        <f>[1]!s_info_mkt(A5167)</f>
        <v>主板</v>
      </c>
      <c r="D5167" s="16" t="str">
        <f>[1]!s_ipo_listeddate(A5167)</f>
        <v>2016-11-09</v>
      </c>
      <c r="E5167" s="16" t="str">
        <f>[1]!lastradeday_s("000002","")</f>
        <v>2026-06-22</v>
      </c>
      <c r="F5167" s="16" t="str">
        <f>[1]!s_info_industry_csrc2023(A5167,"",3)</f>
        <v>专业技术服务业</v>
      </c>
      <c r="G5167" s="16" t="str">
        <f>[1]!s_info_industry_csrc2023(A5167,"",1)</f>
        <v>科学研究和技术服务业</v>
      </c>
      <c r="H5167" s="16">
        <f>[1]!s_is(A5167,83,"FY","YTD","20251231",1,"",100000000)</f>
        <v>26.038796577500001</v>
      </c>
      <c r="I5167" s="16">
        <f>[1]!s_is(A5167,83,"FY","YTD","20241231",1,"",100000000)</f>
        <v>26.169612260300003</v>
      </c>
      <c r="J5167" s="16">
        <f t="shared" si="240"/>
        <v>-4.9987627443167648E-3</v>
      </c>
      <c r="K5167" s="16">
        <f>[1]!s_is(A5167,61,"FY","YTD","20251231",1,"",100000000)</f>
        <v>1.1941489604</v>
      </c>
      <c r="L5167" s="16">
        <f>[1]!s_is(A5167,61,"FY","YTD","20241231",1,"",100000000)</f>
        <v>2.0364220675000002</v>
      </c>
      <c r="M5167" s="16">
        <f t="shared" si="241"/>
        <v>-0.41360439004376492</v>
      </c>
      <c r="N5167" s="16">
        <f>[1]!s_fa_roe(A5167,"20251231")</f>
        <v>5.6925999999999997</v>
      </c>
      <c r="O5167" s="16">
        <f>[1]!s_stmnote_rdexp(A5167,"20251231",1,10000)</f>
        <v>20464.019165000002</v>
      </c>
      <c r="P5167" s="20">
        <f t="shared" si="242"/>
        <v>7.8590495163984891E-2</v>
      </c>
      <c r="Q5167" s="16">
        <f>[1]!s_margin_tradingbalance(A5167,"",10000)</f>
        <v>0</v>
      </c>
      <c r="R5167" s="16">
        <f>[1]!s_margin_seclendingbalance(A5167,"",10000)</f>
        <v>0</v>
      </c>
      <c r="S5167" s="17">
        <f>[1]!s_val_ev(A5167,"",100000000)</f>
        <v>54.186970658600004</v>
      </c>
      <c r="T5167" s="17">
        <f>[1]!share_freesharesmv(A5167,"",100000000)</f>
        <v>17.116124182</v>
      </c>
      <c r="U5167" s="17">
        <f>[1]!s_dq_amount_btin(A5167,E5167,100000000)</f>
        <v>1.7139049500000001</v>
      </c>
      <c r="V5167" s="17">
        <f>[1]!s_dq_turn(A5167,E5167)</f>
        <v>3.1816660696206989</v>
      </c>
      <c r="W5167" s="2">
        <f>[1]!s_pq_amount(A5167,"20260101","",100000000)</f>
        <v>108.82381639</v>
      </c>
      <c r="X5167" s="2">
        <f>[1]!s_pq_avgamount(A5167,"20260101","",100000000)</f>
        <v>0.98930742172727271</v>
      </c>
      <c r="Y5167" s="17">
        <f>[1]!s_ipo_dilutedpe(A5167)</f>
        <v>22.97</v>
      </c>
      <c r="Z5167" s="12">
        <f>[1]!s_ipo_collection_total(A5167,100000000)</f>
        <v>5.5220000000000002</v>
      </c>
      <c r="AA5167" s="2">
        <f>[1]!s_val_pe_ttm(A5167,E5167)</f>
        <v>43.912113189697266</v>
      </c>
      <c r="AB5167" s="5">
        <f>[1]!s_info_zjtxornot1(A5167,"")</f>
        <v>1</v>
      </c>
      <c r="AC5167" s="22" t="str">
        <f>[1]!s_info_nature1(A5167,"")</f>
        <v>中央国有企业</v>
      </c>
      <c r="AD5167" s="6" t="str">
        <f>[1]!s_info_city(A5167)</f>
        <v>北京市</v>
      </c>
      <c r="AE5167" s="6" t="str">
        <f>[1]!s_info_province(A5167)</f>
        <v>北京</v>
      </c>
      <c r="AF5167">
        <v>116.40528500000001</v>
      </c>
      <c r="AG5167">
        <v>39.904989</v>
      </c>
    </row>
    <row r="5168" spans="1:33" x14ac:dyDescent="0.3">
      <c r="A5168" s="12" t="s">
        <v>10412</v>
      </c>
      <c r="B5168" s="12" t="s">
        <v>10413</v>
      </c>
      <c r="C5168" s="16" t="str">
        <f>[1]!s_info_mkt(A5168)</f>
        <v>主板</v>
      </c>
      <c r="D5168" s="16" t="str">
        <f>[1]!s_ipo_listeddate(A5168)</f>
        <v>1995-11-15</v>
      </c>
      <c r="E5168" s="16" t="str">
        <f>[1]!lastradeday_s("000002","")</f>
        <v>2026-06-22</v>
      </c>
      <c r="F5168" s="16" t="str">
        <f>[1]!s_info_industry_csrc2023(A5168,"",3)</f>
        <v>非金属矿物制品业</v>
      </c>
      <c r="G5168" s="16" t="str">
        <f>[1]!s_info_industry_csrc2023(A5168,"",1)</f>
        <v>制造业</v>
      </c>
      <c r="H5168" s="16">
        <f>[1]!s_is(A5168,83,"FY","YTD","20251231",1,"",100000000)</f>
        <v>63.606543040399998</v>
      </c>
      <c r="I5168" s="16">
        <f>[1]!s_is(A5168,83,"FY","YTD","20241231",1,"",100000000)</f>
        <v>72.146315543900002</v>
      </c>
      <c r="J5168" s="16">
        <f t="shared" si="240"/>
        <v>-0.11836740988254169</v>
      </c>
      <c r="K5168" s="16">
        <f>[1]!s_is(A5168,61,"FY","YTD","20251231",1,"",100000000)</f>
        <v>-20.4041105421</v>
      </c>
      <c r="L5168" s="16">
        <f>[1]!s_is(A5168,61,"FY","YTD","20241231",1,"",100000000)</f>
        <v>-29.1796109659</v>
      </c>
      <c r="M5168" s="16">
        <f t="shared" si="241"/>
        <v>0.30074083009726427</v>
      </c>
      <c r="N5168" s="16">
        <f>[1]!s_fa_roe(A5168,"20251231")</f>
        <v>-120.0331</v>
      </c>
      <c r="O5168" s="16">
        <f>[1]!s_stmnote_rdexp(A5168,"20251231",1,10000)</f>
        <v>12930.190468999999</v>
      </c>
      <c r="P5168" s="20">
        <f t="shared" si="242"/>
        <v>2.0328396814125439E-2</v>
      </c>
      <c r="Q5168" s="16">
        <f>[1]!s_margin_tradingbalance(A5168,"",10000)</f>
        <v>15505.660400000001</v>
      </c>
      <c r="R5168" s="16">
        <f>[1]!s_margin_seclendingbalance(A5168,"",10000)</f>
        <v>1.1399999999999999</v>
      </c>
      <c r="S5168" s="17">
        <f>[1]!s_val_ev(A5168,"",100000000)</f>
        <v>48.805479918800003</v>
      </c>
      <c r="T5168" s="17">
        <f>[1]!share_freesharesmv(A5168,"",100000000)</f>
        <v>41.314415400000001</v>
      </c>
      <c r="U5168" s="17">
        <f>[1]!s_dq_amount_btin(A5168,E5168,100000000)</f>
        <v>1.0709556499999999</v>
      </c>
      <c r="V5168" s="17">
        <f>[1]!s_dq_turn(A5168,E5168)</f>
        <v>2.235538787274006</v>
      </c>
      <c r="W5168" s="2">
        <f>[1]!s_pq_amount(A5168,"20260101","",100000000)</f>
        <v>99.041684410000002</v>
      </c>
      <c r="X5168" s="2">
        <f>[1]!s_pq_avgamount(A5168,"20260101","",100000000)</f>
        <v>0.90037894918181827</v>
      </c>
      <c r="Y5168" s="17">
        <f>[1]!s_ipo_dilutedpe(A5168)</f>
        <v>0</v>
      </c>
      <c r="Z5168" s="12">
        <f>[1]!s_ipo_collection_total(A5168,100000000)</f>
        <v>0</v>
      </c>
      <c r="AA5168" s="2">
        <f>[1]!s_val_pe_ttm(A5168,E5168)</f>
        <v>-2.7173724174499512</v>
      </c>
      <c r="AB5168" s="5">
        <f>[1]!s_info_zjtxornot1(A5168,"")</f>
        <v>0</v>
      </c>
      <c r="AC5168" s="22" t="str">
        <f>[1]!s_info_nature1(A5168,"")</f>
        <v>地方国有企业</v>
      </c>
      <c r="AD5168" s="6" t="str">
        <f>[1]!s_info_city(A5168)</f>
        <v>长春市</v>
      </c>
      <c r="AE5168" s="6" t="str">
        <f>[1]!s_info_province(A5168)</f>
        <v>吉林省</v>
      </c>
      <c r="AF5168">
        <v>125.3245</v>
      </c>
      <c r="AG5168">
        <v>43.886840999999997</v>
      </c>
    </row>
    <row r="5169" spans="1:33" x14ac:dyDescent="0.3">
      <c r="A5169" s="12" t="s">
        <v>10414</v>
      </c>
      <c r="B5169" s="12" t="s">
        <v>10415</v>
      </c>
      <c r="C5169" s="16" t="str">
        <f>[1]!s_info_mkt(A5169)</f>
        <v>主板</v>
      </c>
      <c r="D5169" s="16" t="str">
        <f>[1]!s_ipo_listeddate(A5169)</f>
        <v>2017-04-25</v>
      </c>
      <c r="E5169" s="16" t="str">
        <f>[1]!lastradeday_s("000002","")</f>
        <v>2026-06-22</v>
      </c>
      <c r="F5169" s="16" t="str">
        <f>[1]!s_info_industry_csrc2023(A5169,"",3)</f>
        <v>电气机械和器材制造业</v>
      </c>
      <c r="G5169" s="16" t="str">
        <f>[1]!s_info_industry_csrc2023(A5169,"",1)</f>
        <v>制造业</v>
      </c>
      <c r="H5169" s="16">
        <f>[1]!s_is(A5169,83,"FY","YTD","20251231",1,"",100000000)</f>
        <v>76.273961265799997</v>
      </c>
      <c r="I5169" s="16">
        <f>[1]!s_is(A5169,83,"FY","YTD","20241231",1,"",100000000)</f>
        <v>99.519374257900012</v>
      </c>
      <c r="J5169" s="16">
        <f t="shared" si="240"/>
        <v>-0.23357675995691618</v>
      </c>
      <c r="K5169" s="16">
        <f>[1]!s_is(A5169,61,"FY","YTD","20251231",1,"",100000000)</f>
        <v>-14.157883332400001</v>
      </c>
      <c r="L5169" s="16">
        <f>[1]!s_is(A5169,61,"FY","YTD","20241231",1,"",100000000)</f>
        <v>-5.9111328508000005</v>
      </c>
      <c r="M5169" s="16">
        <f t="shared" si="241"/>
        <v>-1.3951218302400192</v>
      </c>
      <c r="N5169" s="16">
        <f>[1]!s_fa_roe(A5169,"20251231")</f>
        <v>-37.520099999999999</v>
      </c>
      <c r="O5169" s="16">
        <f>[1]!s_stmnote_rdexp(A5169,"20251231",1,10000)</f>
        <v>11059.044726</v>
      </c>
      <c r="P5169" s="20">
        <f t="shared" si="242"/>
        <v>1.4499108925864451E-2</v>
      </c>
      <c r="Q5169" s="16">
        <f>[1]!s_margin_tradingbalance(A5169,"",10000)</f>
        <v>67471.118600000002</v>
      </c>
      <c r="R5169" s="16">
        <f>[1]!s_margin_seclendingbalance(A5169,"",10000)</f>
        <v>40.244399999999999</v>
      </c>
      <c r="S5169" s="17">
        <f>[1]!s_val_ev(A5169,"",100000000)</f>
        <v>162.46651498870241</v>
      </c>
      <c r="T5169" s="17">
        <f>[1]!share_freesharesmv(A5169,"",100000000)</f>
        <v>99.761380338000009</v>
      </c>
      <c r="U5169" s="17">
        <f>[1]!s_dq_amount_btin(A5169,E5169,100000000)</f>
        <v>12.045421749999999</v>
      </c>
      <c r="V5169" s="17">
        <f>[1]!s_dq_turn(A5169,E5169)</f>
        <v>8.6879343514884138</v>
      </c>
      <c r="W5169" s="2">
        <f>[1]!s_pq_amount(A5169,"20260101","",100000000)</f>
        <v>2065.8508563599999</v>
      </c>
      <c r="X5169" s="2">
        <f>[1]!s_pq_avgamount(A5169,"20260101","",100000000)</f>
        <v>18.780462330545454</v>
      </c>
      <c r="Y5169" s="17">
        <f>[1]!s_ipo_dilutedpe(A5169)</f>
        <v>22.07</v>
      </c>
      <c r="Z5169" s="12">
        <f>[1]!s_ipo_collection_total(A5169,100000000)</f>
        <v>2.7149999999999999</v>
      </c>
      <c r="AA5169" s="2">
        <f>[1]!s_val_pe_ttm(A5169,E5169)</f>
        <v>-15.148492813110352</v>
      </c>
      <c r="AB5169" s="5">
        <f>[1]!s_info_zjtxornot1(A5169,"")</f>
        <v>0</v>
      </c>
      <c r="AC5169" s="22" t="str">
        <f>[1]!s_info_nature1(A5169,"")</f>
        <v>民营企业</v>
      </c>
      <c r="AD5169" s="6" t="str">
        <f>[1]!s_info_city(A5169)</f>
        <v>海口市</v>
      </c>
      <c r="AE5169" s="6" t="str">
        <f>[1]!s_info_province(A5169)</f>
        <v>海南省</v>
      </c>
      <c r="AF5169">
        <v>110.33119000000001</v>
      </c>
      <c r="AG5169">
        <v>20.031970999999999</v>
      </c>
    </row>
    <row r="5170" spans="1:33" x14ac:dyDescent="0.3">
      <c r="A5170" s="12" t="s">
        <v>579</v>
      </c>
      <c r="B5170" s="12" t="s">
        <v>580</v>
      </c>
      <c r="C5170" s="16" t="str">
        <f>[1]!s_info_mkt(A5170)</f>
        <v>北证</v>
      </c>
      <c r="D5170" s="16" t="str">
        <f>[1]!s_ipo_listeddate(A5170)</f>
        <v>2021-08-09</v>
      </c>
      <c r="E5170" s="16" t="str">
        <f>[1]!lastradeday_s("000002","")</f>
        <v>2026-06-22</v>
      </c>
      <c r="F5170" s="16" t="str">
        <f>[1]!s_info_industry_csrc2023(A5170,"",3)</f>
        <v>软件和信息技术服务业</v>
      </c>
      <c r="G5170" s="16" t="str">
        <f>[1]!s_info_industry_csrc2023(A5170,"",1)</f>
        <v>信息传输、软件和信息技术服务业</v>
      </c>
      <c r="H5170" s="16">
        <f>[1]!s_is(A5170,83,"FY","YTD","20251231",1,"",100000000)</f>
        <v>0.33325054640000001</v>
      </c>
      <c r="I5170" s="16">
        <f>[1]!s_is(A5170,83,"FY","YTD","20241231",1,"",100000000)</f>
        <v>2.0725225466999997</v>
      </c>
      <c r="J5170" s="16">
        <f t="shared" si="240"/>
        <v>-0.8392053457123434</v>
      </c>
      <c r="K5170" s="16">
        <f>[1]!s_is(A5170,61,"FY","YTD","20251231",1,"",100000000)</f>
        <v>-0.60623106950000005</v>
      </c>
      <c r="L5170" s="16">
        <f>[1]!s_is(A5170,61,"FY","YTD","20241231",1,"",100000000)</f>
        <v>-0.71944088769999992</v>
      </c>
      <c r="M5170" s="16">
        <f t="shared" si="241"/>
        <v>0.15735805419945398</v>
      </c>
      <c r="N5170" s="16">
        <f>[1]!s_fa_roe(A5170,"20251231")</f>
        <v>-80.927499999999995</v>
      </c>
      <c r="O5170" s="16">
        <f>[1]!s_stmnote_rdexp(A5170,"20251231",1,10000)</f>
        <v>2530.2568999999999</v>
      </c>
      <c r="P5170" s="20">
        <f t="shared" si="242"/>
        <v>0.75926564182221534</v>
      </c>
      <c r="Q5170" s="16">
        <f>[1]!s_margin_tradingbalance(A5170,"",10000)</f>
        <v>171.8203</v>
      </c>
      <c r="R5170" s="16">
        <f>[1]!s_margin_seclendingbalance(A5170,"",10000)</f>
        <v>0</v>
      </c>
      <c r="S5170" s="17">
        <f>[1]!s_val_ev(A5170,"",100000000)</f>
        <v>6.6776737910000001</v>
      </c>
      <c r="T5170" s="17">
        <f>[1]!share_freesharesmv(A5170,"",100000000)</f>
        <v>4.6288642419999997</v>
      </c>
      <c r="U5170" s="17">
        <f>[1]!s_dq_amount_btin(A5170,E5170,100000000)</f>
        <v>0.22452812</v>
      </c>
      <c r="V5170" s="17">
        <f>[1]!s_dq_turn(A5170,E5170)</f>
        <v>4.5924231072467707</v>
      </c>
      <c r="W5170" s="2">
        <f>[1]!s_pq_amount(A5170,"20260101","",100000000)</f>
        <v>73.241229590000003</v>
      </c>
      <c r="X5170" s="2">
        <f>[1]!s_pq_avgamount(A5170,"20260101","",100000000)</f>
        <v>0.67193788614678907</v>
      </c>
      <c r="Y5170" s="17">
        <f>[1]!s_ipo_dilutedpe(A5170)</f>
        <v>18.059999999999999</v>
      </c>
      <c r="Z5170" s="12">
        <f>[1]!s_ipo_collection_total(A5170,100000000)</f>
        <v>0.745</v>
      </c>
      <c r="AA5170" s="2">
        <f>[1]!s_val_pe_ttm(A5170,E5170)</f>
        <v>-10.978796005249023</v>
      </c>
      <c r="AB5170" s="5">
        <f>[1]!s_info_zjtxornot1(A5170,"")</f>
        <v>0</v>
      </c>
      <c r="AC5170" s="22" t="str">
        <f>[1]!s_info_nature1(A5170,"")</f>
        <v>民营企业</v>
      </c>
      <c r="AD5170" s="6" t="str">
        <f>[1]!s_info_city(A5170)</f>
        <v>北京市</v>
      </c>
      <c r="AE5170" s="6" t="str">
        <f>[1]!s_info_province(A5170)</f>
        <v>北京</v>
      </c>
      <c r="AF5170">
        <v>116.40528500000001</v>
      </c>
      <c r="AG5170">
        <v>39.904989</v>
      </c>
    </row>
    <row r="5171" spans="1:33" x14ac:dyDescent="0.3">
      <c r="A5171" s="12" t="s">
        <v>10416</v>
      </c>
      <c r="B5171" s="12" t="s">
        <v>10417</v>
      </c>
      <c r="C5171" s="16" t="str">
        <f>[1]!s_info_mkt(A5171)</f>
        <v>主板</v>
      </c>
      <c r="D5171" s="16" t="str">
        <f>[1]!s_ipo_listeddate(A5171)</f>
        <v>2022-12-28</v>
      </c>
      <c r="E5171" s="16" t="str">
        <f>[1]!lastradeday_s("000002","")</f>
        <v>2026-06-22</v>
      </c>
      <c r="F5171" s="16" t="str">
        <f>[1]!s_info_industry_csrc2023(A5171,"",3)</f>
        <v>非金属矿物制品业</v>
      </c>
      <c r="G5171" s="16" t="str">
        <f>[1]!s_info_industry_csrc2023(A5171,"",1)</f>
        <v>制造业</v>
      </c>
      <c r="H5171" s="16">
        <f>[1]!s_is(A5171,83,"FY","YTD","20251231",1,"",100000000)</f>
        <v>79.430399624100005</v>
      </c>
      <c r="I5171" s="16">
        <f>[1]!s_is(A5171,83,"FY","YTD","20241231",1,"",100000000)</f>
        <v>52.292464639399995</v>
      </c>
      <c r="J5171" s="16">
        <f t="shared" si="240"/>
        <v>0.51896454244103096</v>
      </c>
      <c r="K5171" s="16">
        <f>[1]!s_is(A5171,61,"FY","YTD","20251231",1,"",100000000)</f>
        <v>9.458213078</v>
      </c>
      <c r="L5171" s="16">
        <f>[1]!s_is(A5171,61,"FY","YTD","20241231",1,"",100000000)</f>
        <v>8.3832711960000008</v>
      </c>
      <c r="M5171" s="16">
        <f t="shared" si="241"/>
        <v>0.12822463413958238</v>
      </c>
      <c r="N5171" s="16">
        <f>[1]!s_fa_roe(A5171,"20251231")</f>
        <v>14.247400000000001</v>
      </c>
      <c r="O5171" s="16">
        <f>[1]!s_stmnote_rdexp(A5171,"20251231",1,10000)</f>
        <v>25100.980072999999</v>
      </c>
      <c r="P5171" s="20">
        <f t="shared" si="242"/>
        <v>3.1601225968632921E-2</v>
      </c>
      <c r="Q5171" s="16">
        <f>[1]!s_margin_tradingbalance(A5171,"",10000)</f>
        <v>0</v>
      </c>
      <c r="R5171" s="16">
        <f>[1]!s_margin_seclendingbalance(A5171,"",10000)</f>
        <v>0</v>
      </c>
      <c r="S5171" s="17">
        <f>[1]!s_val_ev(A5171,"",100000000)</f>
        <v>243.53723443000001</v>
      </c>
      <c r="T5171" s="17">
        <f>[1]!share_freesharesmv(A5171,"",100000000)</f>
        <v>151.1939868138</v>
      </c>
      <c r="U5171" s="17">
        <f>[1]!s_dq_amount_btin(A5171,E5171,100000000)</f>
        <v>5.0592609399999997</v>
      </c>
      <c r="V5171" s="17">
        <f>[1]!s_dq_turn(A5171,E5171)</f>
        <v>3.0001079279121656</v>
      </c>
      <c r="W5171" s="2">
        <f>[1]!s_pq_amount(A5171,"20260101","",100000000)</f>
        <v>531.87001572999998</v>
      </c>
      <c r="X5171" s="2">
        <f>[1]!s_pq_avgamount(A5171,"20260101","",100000000)</f>
        <v>4.8351819611818181</v>
      </c>
      <c r="Y5171" s="17">
        <f>[1]!s_ipo_dilutedpe(A5171)</f>
        <v>16.28</v>
      </c>
      <c r="Z5171" s="12">
        <f>[1]!s_ipo_collection_total(A5171,100000000)</f>
        <v>22.002925560000001</v>
      </c>
      <c r="AA5171" s="2">
        <f>[1]!s_val_pe_ttm(A5171,E5171)</f>
        <v>27.444072723388672</v>
      </c>
      <c r="AB5171" s="5">
        <f>[1]!s_info_zjtxornot1(A5171,"")</f>
        <v>1</v>
      </c>
      <c r="AC5171" s="22" t="str">
        <f>[1]!s_info_nature1(A5171,"")</f>
        <v>民营企业</v>
      </c>
      <c r="AD5171" s="6" t="str">
        <f>[1]!s_info_city(A5171)</f>
        <v>石家庄市</v>
      </c>
      <c r="AE5171" s="6" t="str">
        <f>[1]!s_info_province(A5171)</f>
        <v>河北省</v>
      </c>
      <c r="AF5171">
        <v>114.502461</v>
      </c>
      <c r="AG5171">
        <v>38.045473999999999</v>
      </c>
    </row>
    <row r="5172" spans="1:33" x14ac:dyDescent="0.3">
      <c r="A5172" s="12" t="s">
        <v>10418</v>
      </c>
      <c r="B5172" s="12" t="s">
        <v>10419</v>
      </c>
      <c r="C5172" s="16" t="str">
        <f>[1]!s_info_mkt(A5172)</f>
        <v>主板</v>
      </c>
      <c r="D5172" s="16" t="str">
        <f>[1]!s_ipo_listeddate(A5172)</f>
        <v>2021-06-18</v>
      </c>
      <c r="E5172" s="16" t="str">
        <f>[1]!lastradeday_s("000002","")</f>
        <v>2026-06-22</v>
      </c>
      <c r="F5172" s="16" t="str">
        <f>[1]!s_info_industry_csrc2023(A5172,"",3)</f>
        <v>货币金融服务</v>
      </c>
      <c r="G5172" s="16" t="str">
        <f>[1]!s_info_industry_csrc2023(A5172,"",1)</f>
        <v>金融业</v>
      </c>
      <c r="H5172" s="16">
        <f>[1]!s_is(A5172,83,"FY","YTD","20251231",1,"",100000000)</f>
        <v>131.35164</v>
      </c>
      <c r="I5172" s="16">
        <f>[1]!s_is(A5172,83,"FY","YTD","20241231",1,"",100000000)</f>
        <v>124.9581</v>
      </c>
      <c r="J5172" s="16">
        <f t="shared" si="240"/>
        <v>5.1165470665767154E-2</v>
      </c>
      <c r="K5172" s="16">
        <f>[1]!s_is(A5172,61,"FY","YTD","20251231",1,"",100000000)</f>
        <v>57.134920000000001</v>
      </c>
      <c r="L5172" s="16">
        <f>[1]!s_is(A5172,61,"FY","YTD","20241231",1,"",100000000)</f>
        <v>49.86289</v>
      </c>
      <c r="M5172" s="16">
        <f t="shared" si="241"/>
        <v>0.14584052388459637</v>
      </c>
      <c r="N5172" s="16">
        <f>[1]!s_fa_roe(A5172,"20251231")</f>
        <v>11.2448</v>
      </c>
      <c r="O5172" s="16">
        <f>[1]!s_stmnote_rdexp(A5172,"20251231",1,10000)</f>
        <v>0</v>
      </c>
      <c r="P5172" s="20">
        <f t="shared" si="242"/>
        <v>0</v>
      </c>
      <c r="Q5172" s="16">
        <f>[1]!s_margin_tradingbalance(A5172,"",10000)</f>
        <v>128934.4093</v>
      </c>
      <c r="R5172" s="16">
        <f>[1]!s_margin_seclendingbalance(A5172,"",10000)</f>
        <v>215.6148</v>
      </c>
      <c r="S5172" s="17">
        <f>[1]!s_val_ev(A5172,"",100000000)</f>
        <v>369.23055149999999</v>
      </c>
      <c r="T5172" s="17">
        <f>[1]!share_freesharesmv(A5172,"",100000000)</f>
        <v>225.84273576000001</v>
      </c>
      <c r="U5172" s="17">
        <f>[1]!s_dq_amount_btin(A5172,E5172,100000000)</f>
        <v>3.21735989</v>
      </c>
      <c r="V5172" s="17">
        <f>[1]!s_dq_turn(A5172,E5172)</f>
        <v>0.87351682760195437</v>
      </c>
      <c r="W5172" s="2">
        <f>[1]!s_pq_amount(A5172,"20260101","",100000000)</f>
        <v>360.16883431999997</v>
      </c>
      <c r="X5172" s="2">
        <f>[1]!s_pq_avgamount(A5172,"20260101","",100000000)</f>
        <v>3.274262130181818</v>
      </c>
      <c r="Y5172" s="17">
        <f>[1]!s_ipo_dilutedpe(A5172)</f>
        <v>10.28</v>
      </c>
      <c r="Z5172" s="12">
        <f>[1]!s_ipo_collection_total(A5172,100000000)</f>
        <v>24.553266702399998</v>
      </c>
      <c r="AA5172" s="2">
        <f>[1]!s_val_pe_ttm(A5172,E5172)</f>
        <v>6.2522220611572266</v>
      </c>
      <c r="AB5172" s="5">
        <f>[1]!s_info_zjtxornot1(A5172,"")</f>
        <v>0</v>
      </c>
      <c r="AC5172" s="22" t="str">
        <f>[1]!s_info_nature1(A5172,"")</f>
        <v>公众企业</v>
      </c>
      <c r="AD5172" s="6" t="str">
        <f>[1]!s_info_city(A5172)</f>
        <v>济南市</v>
      </c>
      <c r="AE5172" s="6" t="str">
        <f>[1]!s_info_province(A5172)</f>
        <v>山东省</v>
      </c>
      <c r="AF5172">
        <v>117.000923</v>
      </c>
      <c r="AG5172">
        <v>36.675806999999999</v>
      </c>
    </row>
    <row r="5173" spans="1:33" x14ac:dyDescent="0.3">
      <c r="A5173" s="12" t="s">
        <v>10420</v>
      </c>
      <c r="B5173" s="12" t="s">
        <v>10421</v>
      </c>
      <c r="C5173" s="16" t="str">
        <f>[1]!s_info_mkt(A5173)</f>
        <v>主板</v>
      </c>
      <c r="D5173" s="16" t="str">
        <f>[1]!s_ipo_listeddate(A5173)</f>
        <v>2007-12-03</v>
      </c>
      <c r="E5173" s="16" t="str">
        <f>[1]!lastradeday_s("000002","")</f>
        <v>2026-06-22</v>
      </c>
      <c r="F5173" s="16" t="str">
        <f>[1]!s_info_industry_csrc2023(A5173,"",3)</f>
        <v>计算机、通信和其他电子设备制造业</v>
      </c>
      <c r="G5173" s="16" t="str">
        <f>[1]!s_info_industry_csrc2023(A5173,"",1)</f>
        <v>制造业</v>
      </c>
      <c r="H5173" s="16">
        <f>[1]!s_is(A5173,83,"FY","YTD","20251231",1,"",100000000)</f>
        <v>15.021070789100001</v>
      </c>
      <c r="I5173" s="16">
        <f>[1]!s_is(A5173,83,"FY","YTD","20241231",1,"",100000000)</f>
        <v>17.8507552809</v>
      </c>
      <c r="J5173" s="16">
        <f t="shared" si="240"/>
        <v>-0.15851903447624494</v>
      </c>
      <c r="K5173" s="16">
        <f>[1]!s_is(A5173,61,"FY","YTD","20251231",1,"",100000000)</f>
        <v>-2.2538611037000003</v>
      </c>
      <c r="L5173" s="16">
        <f>[1]!s_is(A5173,61,"FY","YTD","20241231",1,"",100000000)</f>
        <v>-3.6992647827999998</v>
      </c>
      <c r="M5173" s="16">
        <f t="shared" si="241"/>
        <v>0.39072728338358176</v>
      </c>
      <c r="N5173" s="16">
        <f>[1]!s_fa_roe(A5173,"20251231")</f>
        <v>-37.735500000000002</v>
      </c>
      <c r="O5173" s="16">
        <f>[1]!s_stmnote_rdexp(A5173,"20251231",1,10000)</f>
        <v>9011.7999999999993</v>
      </c>
      <c r="P5173" s="20">
        <f t="shared" si="242"/>
        <v>5.9994391388790917E-2</v>
      </c>
      <c r="Q5173" s="16">
        <f>[1]!s_margin_tradingbalance(A5173,"",10000)</f>
        <v>21882.973399999999</v>
      </c>
      <c r="R5173" s="16">
        <f>[1]!s_margin_seclendingbalance(A5173,"",10000)</f>
        <v>25.645199999999999</v>
      </c>
      <c r="S5173" s="17">
        <f>[1]!s_val_ev(A5173,"",100000000)</f>
        <v>49.967420924899997</v>
      </c>
      <c r="T5173" s="17">
        <f>[1]!share_freesharesmv(A5173,"",100000000)</f>
        <v>28.877885478199996</v>
      </c>
      <c r="U5173" s="17">
        <f>[1]!s_dq_amount_btin(A5173,E5173,100000000)</f>
        <v>1.20369305</v>
      </c>
      <c r="V5173" s="17">
        <f>[1]!s_dq_turn(A5173,E5173)</f>
        <v>2.4254874085369322</v>
      </c>
      <c r="W5173" s="2">
        <f>[1]!s_pq_amount(A5173,"20260101","",100000000)</f>
        <v>107.04177398</v>
      </c>
      <c r="X5173" s="2">
        <f>[1]!s_pq_avgamount(A5173,"20260101","",100000000)</f>
        <v>0.97310703618181826</v>
      </c>
      <c r="Y5173" s="17">
        <f>[1]!s_ipo_dilutedpe(A5173)</f>
        <v>29.83</v>
      </c>
      <c r="Z5173" s="12">
        <f>[1]!s_ipo_collection_total(A5173,100000000)</f>
        <v>2.5499999999999998</v>
      </c>
      <c r="AA5173" s="2">
        <f>[1]!s_val_pe_ttm(A5173,E5173)</f>
        <v>-22.720134735107422</v>
      </c>
      <c r="AB5173" s="5">
        <f>[1]!s_info_zjtxornot1(A5173,"")</f>
        <v>0</v>
      </c>
      <c r="AC5173" s="22" t="str">
        <f>[1]!s_info_nature1(A5173,"")</f>
        <v>中央国有企业</v>
      </c>
      <c r="AD5173" s="6" t="str">
        <f>[1]!s_info_city(A5173)</f>
        <v>南阳市</v>
      </c>
      <c r="AE5173" s="6" t="str">
        <f>[1]!s_info_province(A5173)</f>
        <v>河南省</v>
      </c>
      <c r="AF5173">
        <v>112.540918</v>
      </c>
      <c r="AG5173">
        <v>32.999082000000001</v>
      </c>
    </row>
    <row r="5174" spans="1:33" x14ac:dyDescent="0.3">
      <c r="A5174" s="12" t="s">
        <v>10422</v>
      </c>
      <c r="B5174" s="12" t="s">
        <v>10423</v>
      </c>
      <c r="C5174" s="16" t="str">
        <f>[1]!s_info_mkt(A5174)</f>
        <v>创业板</v>
      </c>
      <c r="D5174" s="16" t="str">
        <f>[1]!s_ipo_listeddate(A5174)</f>
        <v>2020-09-24</v>
      </c>
      <c r="E5174" s="16" t="str">
        <f>[1]!lastradeday_s("000002","")</f>
        <v>2026-06-22</v>
      </c>
      <c r="F5174" s="16" t="str">
        <f>[1]!s_info_industry_csrc2023(A5174,"",3)</f>
        <v>汽车制造业</v>
      </c>
      <c r="G5174" s="16" t="str">
        <f>[1]!s_info_industry_csrc2023(A5174,"",1)</f>
        <v>制造业</v>
      </c>
      <c r="H5174" s="16">
        <f>[1]!s_is(A5174,83,"FY","YTD","20251231",1,"",100000000)</f>
        <v>26.780882039200002</v>
      </c>
      <c r="I5174" s="16">
        <f>[1]!s_is(A5174,83,"FY","YTD","20241231",1,"",100000000)</f>
        <v>19.709738486099997</v>
      </c>
      <c r="J5174" s="16">
        <f t="shared" si="240"/>
        <v>0.35876394595934502</v>
      </c>
      <c r="K5174" s="16">
        <f>[1]!s_is(A5174,61,"FY","YTD","20251231",1,"",100000000)</f>
        <v>3.6637309892999999</v>
      </c>
      <c r="L5174" s="16">
        <f>[1]!s_is(A5174,61,"FY","YTD","20241231",1,"",100000000)</f>
        <v>2.6038477906999997</v>
      </c>
      <c r="M5174" s="16">
        <f t="shared" si="241"/>
        <v>0.40704499025846236</v>
      </c>
      <c r="N5174" s="16">
        <f>[1]!s_fa_roe(A5174,"20251231")</f>
        <v>21.668700000000001</v>
      </c>
      <c r="O5174" s="16">
        <f>[1]!s_stmnote_rdexp(A5174,"20251231",1,10000)</f>
        <v>16657.190166999997</v>
      </c>
      <c r="P5174" s="20">
        <f t="shared" si="242"/>
        <v>6.2198064061588239E-2</v>
      </c>
      <c r="Q5174" s="16">
        <f>[1]!s_margin_tradingbalance(A5174,"",10000)</f>
        <v>9798.2875000000004</v>
      </c>
      <c r="R5174" s="16">
        <f>[1]!s_margin_seclendingbalance(A5174,"",10000)</f>
        <v>20.919</v>
      </c>
      <c r="S5174" s="17">
        <f>[1]!s_val_ev(A5174,"",100000000)</f>
        <v>83.626623828800007</v>
      </c>
      <c r="T5174" s="17">
        <f>[1]!share_freesharesmv(A5174,"",100000000)</f>
        <v>25.809621489600001</v>
      </c>
      <c r="U5174" s="17">
        <f>[1]!s_dq_amount_btin(A5174,E5174,100000000)</f>
        <v>1.02314628</v>
      </c>
      <c r="V5174" s="17">
        <f>[1]!s_dq_turn(A5174,E5174)</f>
        <v>2.3129630559324363</v>
      </c>
      <c r="W5174" s="2">
        <f>[1]!s_pq_amount(A5174,"20260101","",100000000)</f>
        <v>88.130022269999998</v>
      </c>
      <c r="X5174" s="2">
        <f>[1]!s_pq_avgamount(A5174,"20260101","",100000000)</f>
        <v>0.80118202063636368</v>
      </c>
      <c r="Y5174" s="17">
        <f>[1]!s_ipo_dilutedpe(A5174)</f>
        <v>17.05</v>
      </c>
      <c r="Z5174" s="12">
        <f>[1]!s_ipo_collection_total(A5174,100000000)</f>
        <v>3.3675000000000002</v>
      </c>
      <c r="AA5174" s="2">
        <f>[1]!s_val_pe_ttm(A5174,E5174)</f>
        <v>22.719812393188477</v>
      </c>
      <c r="AB5174" s="5">
        <f>[1]!s_info_zjtxornot1(A5174,"")</f>
        <v>1</v>
      </c>
      <c r="AC5174" s="22" t="str">
        <f>[1]!s_info_nature1(A5174,"")</f>
        <v>民营企业</v>
      </c>
      <c r="AD5174" s="6" t="str">
        <f>[1]!s_info_city(A5174)</f>
        <v>余姚市</v>
      </c>
      <c r="AE5174" s="6" t="str">
        <f>[1]!s_info_province(A5174)</f>
        <v>浙江省</v>
      </c>
      <c r="AF5174">
        <v>121.152779</v>
      </c>
      <c r="AG5174">
        <v>29.996456999999999</v>
      </c>
    </row>
    <row r="5175" spans="1:33" x14ac:dyDescent="0.3">
      <c r="A5175" s="12" t="s">
        <v>10424</v>
      </c>
      <c r="B5175" s="12" t="s">
        <v>10425</v>
      </c>
      <c r="C5175" s="16" t="str">
        <f>[1]!s_info_mkt(A5175)</f>
        <v>主板</v>
      </c>
      <c r="D5175" s="16" t="str">
        <f>[1]!s_ipo_listeddate(A5175)</f>
        <v>2019-10-29</v>
      </c>
      <c r="E5175" s="16" t="str">
        <f>[1]!lastradeday_s("000002","")</f>
        <v>2026-06-22</v>
      </c>
      <c r="F5175" s="16" t="str">
        <f>[1]!s_info_industry_csrc2023(A5175,"",3)</f>
        <v>货币金融服务</v>
      </c>
      <c r="G5175" s="16" t="str">
        <f>[1]!s_info_industry_csrc2023(A5175,"",1)</f>
        <v>金融业</v>
      </c>
      <c r="H5175" s="16">
        <f>[1]!s_is(A5175,83,"FY","YTD","20251231",1,"",100000000)</f>
        <v>286.48293000000001</v>
      </c>
      <c r="I5175" s="16">
        <f>[1]!s_is(A5175,83,"FY","YTD","20241231",1,"",100000000)</f>
        <v>282.61462999999998</v>
      </c>
      <c r="J5175" s="16">
        <f t="shared" si="240"/>
        <v>1.3687543351878162E-2</v>
      </c>
      <c r="K5175" s="16">
        <f>[1]!s_is(A5175,61,"FY","YTD","20251231",1,"",100000000)</f>
        <v>121.28421</v>
      </c>
      <c r="L5175" s="16">
        <f>[1]!s_is(A5175,61,"FY","YTD","20241231",1,"",100000000)</f>
        <v>115.12747</v>
      </c>
      <c r="M5175" s="16">
        <f t="shared" si="241"/>
        <v>5.3477593140889824E-2</v>
      </c>
      <c r="N5175" s="16">
        <f>[1]!s_fa_roe(A5175,"20251231")</f>
        <v>9.0234000000000005</v>
      </c>
      <c r="O5175" s="16">
        <f>[1]!s_stmnote_rdexp(A5175,"20251231",1,10000)</f>
        <v>0</v>
      </c>
      <c r="P5175" s="20">
        <f t="shared" si="242"/>
        <v>0</v>
      </c>
      <c r="Q5175" s="16">
        <f>[1]!s_margin_tradingbalance(A5175,"",10000)</f>
        <v>28029.166799999999</v>
      </c>
      <c r="R5175" s="16">
        <f>[1]!s_margin_seclendingbalance(A5175,"",10000)</f>
        <v>123.009</v>
      </c>
      <c r="S5175" s="17">
        <f>[1]!s_val_ev(A5175,"",100000000)</f>
        <v>701.680842560614</v>
      </c>
      <c r="T5175" s="17">
        <f>[1]!share_freesharesmv(A5175,"",100000000)</f>
        <v>334.97274737959998</v>
      </c>
      <c r="U5175" s="17">
        <f>[1]!s_dq_amount_btin(A5175,E5175,100000000)</f>
        <v>4.80577641</v>
      </c>
      <c r="V5175" s="17">
        <f>[1]!s_dq_turn(A5175,E5175)</f>
        <v>0.86128721613795234</v>
      </c>
      <c r="W5175" s="2">
        <f>[1]!s_pq_amount(A5175,"20260101","",100000000)</f>
        <v>415.71395790000003</v>
      </c>
      <c r="X5175" s="2">
        <f>[1]!s_pq_avgamount(A5175,"20260101","",100000000)</f>
        <v>3.7792177990909095</v>
      </c>
      <c r="Y5175" s="17">
        <f>[1]!s_ipo_dilutedpe(A5175)</f>
        <v>9.26</v>
      </c>
      <c r="Z5175" s="12">
        <f>[1]!s_ipo_collection_total(A5175,100000000)</f>
        <v>99.875200000000007</v>
      </c>
      <c r="AA5175" s="2">
        <f>[1]!s_val_pe_ttm(A5175,E5175)</f>
        <v>5.8820934295654297</v>
      </c>
      <c r="AB5175" s="5">
        <f>[1]!s_info_zjtxornot1(A5175,"")</f>
        <v>0</v>
      </c>
      <c r="AC5175" s="22" t="str">
        <f>[1]!s_info_nature1(A5175,"")</f>
        <v>地方国有企业</v>
      </c>
      <c r="AD5175" s="6" t="str">
        <f>[1]!s_info_city(A5175)</f>
        <v>重庆市</v>
      </c>
      <c r="AE5175" s="6" t="str">
        <f>[1]!s_info_province(A5175)</f>
        <v>重庆</v>
      </c>
      <c r="AF5175">
        <v>106.50496200000001</v>
      </c>
      <c r="AG5175">
        <v>29.533155000000001</v>
      </c>
    </row>
    <row r="5176" spans="1:33" x14ac:dyDescent="0.3">
      <c r="A5176" s="12" t="s">
        <v>581</v>
      </c>
      <c r="B5176" s="12" t="s">
        <v>582</v>
      </c>
      <c r="C5176" s="16" t="str">
        <f>[1]!s_info_mkt(A5176)</f>
        <v>北证</v>
      </c>
      <c r="D5176" s="16" t="str">
        <f>[1]!s_ipo_listeddate(A5176)</f>
        <v>2022-12-16</v>
      </c>
      <c r="E5176" s="16" t="str">
        <f>[1]!lastradeday_s("000002","")</f>
        <v>2026-06-22</v>
      </c>
      <c r="F5176" s="16" t="str">
        <f>[1]!s_info_industry_csrc2023(A5176,"",3)</f>
        <v>通用设备制造业</v>
      </c>
      <c r="G5176" s="16" t="str">
        <f>[1]!s_info_industry_csrc2023(A5176,"",1)</f>
        <v>制造业</v>
      </c>
      <c r="H5176" s="16">
        <f>[1]!s_is(A5176,83,"FY","YTD","20251231",1,"",100000000)</f>
        <v>1.3036656836</v>
      </c>
      <c r="I5176" s="16">
        <f>[1]!s_is(A5176,83,"FY","YTD","20241231",1,"",100000000)</f>
        <v>0.78659353970000001</v>
      </c>
      <c r="J5176" s="16">
        <f t="shared" si="240"/>
        <v>0.65735620470161349</v>
      </c>
      <c r="K5176" s="16">
        <f>[1]!s_is(A5176,61,"FY","YTD","20251231",1,"",100000000)</f>
        <v>1.2394523100000001E-2</v>
      </c>
      <c r="L5176" s="16">
        <f>[1]!s_is(A5176,61,"FY","YTD","20241231",1,"",100000000)</f>
        <v>-0.48728246630000005</v>
      </c>
      <c r="M5176" s="16">
        <f t="shared" si="241"/>
        <v>1.0254360129025639</v>
      </c>
      <c r="N5176" s="16">
        <f>[1]!s_fa_roe(A5176,"20251231")</f>
        <v>0.54249999999999998</v>
      </c>
      <c r="O5176" s="16">
        <f>[1]!s_stmnote_rdexp(A5176,"20251231",1,10000)</f>
        <v>495.11454500000002</v>
      </c>
      <c r="P5176" s="20">
        <f t="shared" si="242"/>
        <v>3.7978643698955768E-2</v>
      </c>
      <c r="Q5176" s="16">
        <f>[1]!s_margin_tradingbalance(A5176,"",10000)</f>
        <v>275.58109999999999</v>
      </c>
      <c r="R5176" s="16">
        <f>[1]!s_margin_seclendingbalance(A5176,"",10000)</f>
        <v>0</v>
      </c>
      <c r="S5176" s="17">
        <f>[1]!s_val_ev(A5176,"",100000000)</f>
        <v>8.2569900000000001</v>
      </c>
      <c r="T5176" s="17">
        <f>[1]!share_freesharesmv(A5176,"",100000000)</f>
        <v>3.1572132983999999</v>
      </c>
      <c r="U5176" s="17">
        <f>[1]!s_dq_amount_btin(A5176,E5176,100000000)</f>
        <v>0.14907355</v>
      </c>
      <c r="V5176" s="17">
        <f>[1]!s_dq_turn(A5176,E5176)</f>
        <v>2.886723071705513</v>
      </c>
      <c r="W5176" s="2">
        <f>[1]!s_pq_amount(A5176,"20260101","",100000000)</f>
        <v>13.896770460000001</v>
      </c>
      <c r="X5176" s="2">
        <f>[1]!s_pq_avgamount(A5176,"20260101","",100000000)</f>
        <v>0.12633427690909091</v>
      </c>
      <c r="Y5176" s="17">
        <f>[1]!s_ipo_dilutedpe(A5176)</f>
        <v>21.31</v>
      </c>
      <c r="Z5176" s="12">
        <f>[1]!s_ipo_collection_total(A5176,100000000)</f>
        <v>1.6</v>
      </c>
      <c r="AA5176" s="2">
        <f>[1]!s_val_pe_ttm(A5176,E5176)</f>
        <v>-253.45028686523438</v>
      </c>
      <c r="AB5176" s="5">
        <f>[1]!s_info_zjtxornot1(A5176,"")</f>
        <v>0</v>
      </c>
      <c r="AC5176" s="22" t="str">
        <f>[1]!s_info_nature1(A5176,"")</f>
        <v>民营企业</v>
      </c>
      <c r="AD5176" s="6" t="str">
        <f>[1]!s_info_city(A5176)</f>
        <v>锦州市</v>
      </c>
      <c r="AE5176" s="6" t="str">
        <f>[1]!s_info_province(A5176)</f>
        <v>辽宁省</v>
      </c>
      <c r="AF5176">
        <v>121.13574199999999</v>
      </c>
      <c r="AG5176">
        <v>41.119269000000003</v>
      </c>
    </row>
    <row r="5177" spans="1:33" x14ac:dyDescent="0.3">
      <c r="A5177" s="12" t="s">
        <v>10426</v>
      </c>
      <c r="B5177" s="12" t="s">
        <v>10427</v>
      </c>
      <c r="C5177" s="16" t="str">
        <f>[1]!s_info_mkt(A5177)</f>
        <v>主板</v>
      </c>
      <c r="D5177" s="16" t="str">
        <f>[1]!s_ipo_listeddate(A5177)</f>
        <v>2012-05-25</v>
      </c>
      <c r="E5177" s="16" t="str">
        <f>[1]!lastradeday_s("000002","")</f>
        <v>2026-06-22</v>
      </c>
      <c r="F5177" s="16" t="str">
        <f>[1]!s_info_industry_csrc2023(A5177,"",3)</f>
        <v>橡胶和塑料制品业</v>
      </c>
      <c r="G5177" s="16" t="str">
        <f>[1]!s_info_industry_csrc2023(A5177,"",1)</f>
        <v>制造业</v>
      </c>
      <c r="H5177" s="16">
        <f>[1]!s_is(A5177,83,"FY","YTD","20251231",1,"",100000000)</f>
        <v>29.010233885300003</v>
      </c>
      <c r="I5177" s="16">
        <f>[1]!s_is(A5177,83,"FY","YTD","20241231",1,"",100000000)</f>
        <v>26.972065984499999</v>
      </c>
      <c r="J5177" s="16">
        <f t="shared" si="240"/>
        <v>7.5565879972682604E-2</v>
      </c>
      <c r="K5177" s="16">
        <f>[1]!s_is(A5177,61,"FY","YTD","20251231",1,"",100000000)</f>
        <v>0.79722979319999998</v>
      </c>
      <c r="L5177" s="16">
        <f>[1]!s_is(A5177,61,"FY","YTD","20241231",1,"",100000000)</f>
        <v>0.54155138450000007</v>
      </c>
      <c r="M5177" s="16">
        <f t="shared" si="241"/>
        <v>0.47212215870532942</v>
      </c>
      <c r="N5177" s="16">
        <f>[1]!s_fa_roe(A5177,"20251231")</f>
        <v>6.2187999999999999</v>
      </c>
      <c r="O5177" s="16">
        <f>[1]!s_stmnote_rdexp(A5177,"20251231",1,10000)</f>
        <v>9135.988820999999</v>
      </c>
      <c r="P5177" s="20">
        <f t="shared" si="242"/>
        <v>3.1492296329363151E-2</v>
      </c>
      <c r="Q5177" s="16">
        <f>[1]!s_margin_tradingbalance(A5177,"",10000)</f>
        <v>0</v>
      </c>
      <c r="R5177" s="16">
        <f>[1]!s_margin_seclendingbalance(A5177,"",10000)</f>
        <v>0</v>
      </c>
      <c r="S5177" s="17">
        <f>[1]!s_val_ev(A5177,"",100000000)</f>
        <v>37.152000000000001</v>
      </c>
      <c r="T5177" s="17">
        <f>[1]!share_freesharesmv(A5177,"",100000000)</f>
        <v>22.956533289599999</v>
      </c>
      <c r="U5177" s="17">
        <f>[1]!s_dq_amount_btin(A5177,E5177,100000000)</f>
        <v>1.04713086</v>
      </c>
      <c r="V5177" s="17">
        <f>[1]!s_dq_turn(A5177,E5177)</f>
        <v>2.8945918633153531</v>
      </c>
      <c r="W5177" s="2">
        <f>[1]!s_pq_amount(A5177,"20260101","",100000000)</f>
        <v>143.47691673</v>
      </c>
      <c r="X5177" s="2">
        <f>[1]!s_pq_avgamount(A5177,"20260101","",100000000)</f>
        <v>1.3043356066363636</v>
      </c>
      <c r="Y5177" s="17">
        <f>[1]!s_ipo_dilutedpe(A5177)</f>
        <v>25.08</v>
      </c>
      <c r="Z5177" s="12">
        <f>[1]!s_ipo_collection_total(A5177,100000000)</f>
        <v>6.32</v>
      </c>
      <c r="AA5177" s="2">
        <f>[1]!s_val_pe_ttm(A5177,E5177)</f>
        <v>44.852817535400391</v>
      </c>
      <c r="AB5177" s="5">
        <f>[1]!s_info_zjtxornot1(A5177,"")</f>
        <v>0</v>
      </c>
      <c r="AC5177" s="22" t="str">
        <f>[1]!s_info_nature1(A5177,"")</f>
        <v>地方国有企业</v>
      </c>
      <c r="AD5177" s="6" t="str">
        <f>[1]!s_info_city(A5177)</f>
        <v>佛山市</v>
      </c>
      <c r="AE5177" s="6" t="str">
        <f>[1]!s_info_province(A5177)</f>
        <v>广东省</v>
      </c>
      <c r="AF5177">
        <v>113.12271699999999</v>
      </c>
      <c r="AG5177">
        <v>23.028762</v>
      </c>
    </row>
    <row r="5178" spans="1:33" x14ac:dyDescent="0.3">
      <c r="A5178" s="12" t="s">
        <v>10428</v>
      </c>
      <c r="B5178" s="12" t="s">
        <v>10429</v>
      </c>
      <c r="C5178" s="16" t="str">
        <f>[1]!s_info_mkt(A5178)</f>
        <v>主板</v>
      </c>
      <c r="D5178" s="16" t="str">
        <f>[1]!s_ipo_listeddate(A5178)</f>
        <v>1996-12-26</v>
      </c>
      <c r="E5178" s="16" t="str">
        <f>[1]!lastradeday_s("000002","")</f>
        <v>2026-06-22</v>
      </c>
      <c r="F5178" s="16" t="str">
        <f>[1]!s_info_industry_csrc2023(A5178,"",3)</f>
        <v>纺织业</v>
      </c>
      <c r="G5178" s="16" t="str">
        <f>[1]!s_info_industry_csrc2023(A5178,"",1)</f>
        <v>制造业</v>
      </c>
      <c r="H5178" s="16">
        <f>[1]!s_is(A5178,83,"FY","YTD","20251231",1,"",100000000)</f>
        <v>11.4552039523</v>
      </c>
      <c r="I5178" s="16">
        <f>[1]!s_is(A5178,83,"FY","YTD","20241231",1,"",100000000)</f>
        <v>10.5502191914</v>
      </c>
      <c r="J5178" s="16">
        <f t="shared" si="240"/>
        <v>8.5778763879872377E-2</v>
      </c>
      <c r="K5178" s="16">
        <f>[1]!s_is(A5178,61,"FY","YTD","20251231",1,"",100000000)</f>
        <v>3.4708360399999999E-2</v>
      </c>
      <c r="L5178" s="16">
        <f>[1]!s_is(A5178,61,"FY","YTD","20241231",1,"",100000000)</f>
        <v>0.43880743189999999</v>
      </c>
      <c r="M5178" s="16">
        <f t="shared" si="241"/>
        <v>-0.92090297958328637</v>
      </c>
      <c r="N5178" s="16">
        <f>[1]!s_fa_roe(A5178,"20251231")</f>
        <v>0.68479999999999996</v>
      </c>
      <c r="O5178" s="16">
        <f>[1]!s_stmnote_rdexp(A5178,"20251231",1,10000)</f>
        <v>809.50006399999995</v>
      </c>
      <c r="P5178" s="20">
        <f t="shared" si="242"/>
        <v>7.0666578034821181E-3</v>
      </c>
      <c r="Q5178" s="16">
        <f>[1]!s_margin_tradingbalance(A5178,"",10000)</f>
        <v>0</v>
      </c>
      <c r="R5178" s="16">
        <f>[1]!s_margin_seclendingbalance(A5178,"",10000)</f>
        <v>0</v>
      </c>
      <c r="S5178" s="17">
        <f>[1]!s_val_ev(A5178,"",100000000)</f>
        <v>14.342033936799998</v>
      </c>
      <c r="T5178" s="17">
        <f>[1]!share_freesharesmv(A5178,"",100000000)</f>
        <v>11.022033936799998</v>
      </c>
      <c r="U5178" s="17">
        <f>[1]!s_dq_amount_btin(A5178,E5178,100000000)</f>
        <v>0.61498132000000005</v>
      </c>
      <c r="V5178" s="17">
        <f>[1]!s_dq_turn(A5178,E5178)</f>
        <v>4.3270201613988419</v>
      </c>
      <c r="W5178" s="2">
        <f>[1]!s_pq_amount(A5178,"20260101","",100000000)</f>
        <v>190.9831045</v>
      </c>
      <c r="X5178" s="2">
        <f>[1]!s_pq_avgamount(A5178,"20260101","",100000000)</f>
        <v>1.7521385733944956</v>
      </c>
      <c r="Y5178" s="17">
        <f>[1]!s_ipo_dilutedpe(A5178)</f>
        <v>0</v>
      </c>
      <c r="Z5178" s="12">
        <f>[1]!s_ipo_collection_total(A5178,100000000)</f>
        <v>0</v>
      </c>
      <c r="AA5178" s="2">
        <f>[1]!s_val_pe_ttm(A5178,E5178)</f>
        <v>-315.95687866210938</v>
      </c>
      <c r="AB5178" s="5">
        <f>[1]!s_info_zjtxornot1(A5178,"")</f>
        <v>0</v>
      </c>
      <c r="AC5178" s="22" t="str">
        <f>[1]!s_info_nature1(A5178,"")</f>
        <v>民营企业</v>
      </c>
      <c r="AD5178" s="6" t="str">
        <f>[1]!s_info_city(A5178)</f>
        <v>潍坊市</v>
      </c>
      <c r="AE5178" s="6" t="str">
        <f>[1]!s_info_province(A5178)</f>
        <v>山东省</v>
      </c>
      <c r="AF5178">
        <v>119.107078</v>
      </c>
      <c r="AG5178">
        <v>36.709249999999997</v>
      </c>
    </row>
    <row r="5179" spans="1:33" x14ac:dyDescent="0.3">
      <c r="A5179" s="12" t="s">
        <v>10430</v>
      </c>
      <c r="B5179" s="12" t="s">
        <v>10431</v>
      </c>
      <c r="C5179" s="16" t="str">
        <f>[1]!s_info_mkt(A5179)</f>
        <v>主板</v>
      </c>
      <c r="D5179" s="16" t="str">
        <f>[1]!s_ipo_listeddate(A5179)</f>
        <v>1996-04-15</v>
      </c>
      <c r="E5179" s="16" t="str">
        <f>[1]!lastradeday_s("000002","")</f>
        <v>2026-06-22</v>
      </c>
      <c r="F5179" s="16" t="str">
        <f>[1]!s_info_industry_csrc2023(A5179,"",3)</f>
        <v>金属制品业</v>
      </c>
      <c r="G5179" s="16" t="str">
        <f>[1]!s_info_industry_csrc2023(A5179,"",1)</f>
        <v>制造业</v>
      </c>
      <c r="H5179" s="16">
        <f>[1]!s_is(A5179,83,"FY","YTD","20251231",1,"",100000000)</f>
        <v>33.773030664400004</v>
      </c>
      <c r="I5179" s="16">
        <f>[1]!s_is(A5179,83,"FY","YTD","20241231",1,"",100000000)</f>
        <v>44.242241977100001</v>
      </c>
      <c r="J5179" s="16">
        <f t="shared" si="240"/>
        <v>-0.23663383329712162</v>
      </c>
      <c r="K5179" s="16">
        <f>[1]!s_is(A5179,61,"FY","YTD","20251231",1,"",100000000)</f>
        <v>-5.1546688424000005</v>
      </c>
      <c r="L5179" s="16">
        <f>[1]!s_is(A5179,61,"FY","YTD","20241231",1,"",100000000)</f>
        <v>1.4481370552999999</v>
      </c>
      <c r="M5179" s="16">
        <f t="shared" si="241"/>
        <v>-4.5595172594572864</v>
      </c>
      <c r="N5179" s="16">
        <f>[1]!s_fa_roe(A5179,"20251231")</f>
        <v>-8.8225999999999996</v>
      </c>
      <c r="O5179" s="16">
        <f>[1]!s_stmnote_rdexp(A5179,"20251231",1,10000)</f>
        <v>13281.441212</v>
      </c>
      <c r="P5179" s="20">
        <f t="shared" si="242"/>
        <v>3.9325583019115623E-2</v>
      </c>
      <c r="Q5179" s="16">
        <f>[1]!s_margin_tradingbalance(A5179,"",10000)</f>
        <v>10641.2727</v>
      </c>
      <c r="R5179" s="16">
        <f>[1]!s_margin_seclendingbalance(A5179,"",10000)</f>
        <v>25.331</v>
      </c>
      <c r="S5179" s="17">
        <f>[1]!s_val_ev(A5179,"",100000000)</f>
        <v>28.823141060592221</v>
      </c>
      <c r="T5179" s="17">
        <f>[1]!share_freesharesmv(A5179,"",100000000)</f>
        <v>18.241435481999996</v>
      </c>
      <c r="U5179" s="17">
        <f>[1]!s_dq_amount_btin(A5179,E5179,100000000)</f>
        <v>0.75131234999999996</v>
      </c>
      <c r="V5179" s="17">
        <f>[1]!s_dq_turn(A5179,E5179)</f>
        <v>3.122433040976639</v>
      </c>
      <c r="W5179" s="2">
        <f>[1]!s_pq_amount(A5179,"20260101","",100000000)</f>
        <v>65.583524479999994</v>
      </c>
      <c r="X5179" s="2">
        <f>[1]!s_pq_avgamount(A5179,"20260101","",100000000)</f>
        <v>0.59621385890909095</v>
      </c>
      <c r="Y5179" s="17">
        <f>[1]!s_ipo_dilutedpe(A5179)</f>
        <v>11.75</v>
      </c>
      <c r="Z5179" s="12">
        <f>[1]!s_ipo_collection_total(A5179,100000000)</f>
        <v>1.036</v>
      </c>
      <c r="AA5179" s="2">
        <f>[1]!s_val_pe_ttm(A5179,E5179)</f>
        <v>-7.4096994400024414</v>
      </c>
      <c r="AB5179" s="5">
        <f>[1]!s_info_zjtxornot1(A5179,"")</f>
        <v>1</v>
      </c>
      <c r="AC5179" s="22" t="str">
        <f>[1]!s_info_nature1(A5179,"")</f>
        <v>民营企业</v>
      </c>
      <c r="AD5179" s="6" t="str">
        <f>[1]!s_info_city(A5179)</f>
        <v>深圳市</v>
      </c>
      <c r="AE5179" s="6" t="str">
        <f>[1]!s_info_province(A5179)</f>
        <v>广东省</v>
      </c>
      <c r="AF5179">
        <v>114.085947</v>
      </c>
      <c r="AG5179">
        <v>22.547000000000001</v>
      </c>
    </row>
    <row r="5180" spans="1:33" x14ac:dyDescent="0.3">
      <c r="A5180" s="12" t="s">
        <v>10432</v>
      </c>
      <c r="B5180" s="12" t="s">
        <v>10433</v>
      </c>
      <c r="C5180" s="16" t="str">
        <f>[1]!s_info_mkt(A5180)</f>
        <v>主板</v>
      </c>
      <c r="D5180" s="16" t="str">
        <f>[1]!s_ipo_listeddate(A5180)</f>
        <v>2012-04-16</v>
      </c>
      <c r="E5180" s="16" t="str">
        <f>[1]!lastradeday_s("000002","")</f>
        <v>2026-06-22</v>
      </c>
      <c r="F5180" s="16" t="str">
        <f>[1]!s_info_industry_csrc2023(A5180,"",3)</f>
        <v>资本市场服务</v>
      </c>
      <c r="G5180" s="16" t="str">
        <f>[1]!s_info_industry_csrc2023(A5180,"",1)</f>
        <v>金融业</v>
      </c>
      <c r="H5180" s="16">
        <f>[1]!s_is(A5180,83,"FY","YTD","20251231",1,"",100000000)</f>
        <v>17.872786059799999</v>
      </c>
      <c r="I5180" s="16">
        <f>[1]!s_is(A5180,83,"FY","YTD","20241231",1,"",100000000)</f>
        <v>20.0683257492</v>
      </c>
      <c r="J5180" s="16">
        <f t="shared" si="240"/>
        <v>-0.10940323158186338</v>
      </c>
      <c r="K5180" s="16">
        <f>[1]!s_is(A5180,61,"FY","YTD","20251231",1,"",100000000)</f>
        <v>2.7295886210000004</v>
      </c>
      <c r="L5180" s="16">
        <f>[1]!s_is(A5180,61,"FY","YTD","20241231",1,"",100000000)</f>
        <v>1.6741314931</v>
      </c>
      <c r="M5180" s="16">
        <f t="shared" si="241"/>
        <v>0.63045055436213304</v>
      </c>
      <c r="N5180" s="16">
        <f>[1]!s_fa_roe(A5180,"20251231")</f>
        <v>2.4314</v>
      </c>
      <c r="O5180" s="16">
        <f>[1]!s_stmnote_rdexp(A5180,"20251231",1,10000)</f>
        <v>1874.164227</v>
      </c>
      <c r="P5180" s="20">
        <f t="shared" si="242"/>
        <v>1.0486133615258932E-2</v>
      </c>
      <c r="Q5180" s="16">
        <f>[1]!s_margin_tradingbalance(A5180,"",10000)</f>
        <v>56467.029699999999</v>
      </c>
      <c r="R5180" s="16">
        <f>[1]!s_margin_seclendingbalance(A5180,"",10000)</f>
        <v>383.96120000000002</v>
      </c>
      <c r="S5180" s="17">
        <f>[1]!s_val_ev(A5180,"",100000000)</f>
        <v>237.62839538840001</v>
      </c>
      <c r="T5180" s="17">
        <f>[1]!share_freesharesmv(A5180,"",100000000)</f>
        <v>71.243606370799995</v>
      </c>
      <c r="U5180" s="17">
        <f>[1]!s_dq_amount_btin(A5180,E5180,100000000)</f>
        <v>5.9795863599999999</v>
      </c>
      <c r="V5180" s="17">
        <f>[1]!s_dq_turn(A5180,E5180)</f>
        <v>3.1250190770554127</v>
      </c>
      <c r="W5180" s="2">
        <f>[1]!s_pq_amount(A5180,"20260101","",100000000)</f>
        <v>372.47575868000001</v>
      </c>
      <c r="X5180" s="2">
        <f>[1]!s_pq_avgamount(A5180,"20260101","",100000000)</f>
        <v>3.3861432607272728</v>
      </c>
      <c r="Y5180" s="17">
        <f>[1]!s_ipo_dilutedpe(A5180)</f>
        <v>22.12</v>
      </c>
      <c r="Z5180" s="12">
        <f>[1]!s_ipo_collection_total(A5180,100000000)</f>
        <v>3.65</v>
      </c>
      <c r="AA5180" s="2">
        <f>[1]!s_val_pe_ttm(A5180,E5180)</f>
        <v>116.46360778808594</v>
      </c>
      <c r="AB5180" s="5">
        <f>[1]!s_info_zjtxornot1(A5180,"")</f>
        <v>0</v>
      </c>
      <c r="AC5180" s="22" t="str">
        <f>[1]!s_info_nature1(A5180,"")</f>
        <v>地方国有企业</v>
      </c>
      <c r="AD5180" s="6" t="str">
        <f>[1]!s_info_city(A5180)</f>
        <v>南昌市</v>
      </c>
      <c r="AE5180" s="6" t="str">
        <f>[1]!s_info_province(A5180)</f>
        <v>江西省</v>
      </c>
      <c r="AF5180">
        <v>115.892151</v>
      </c>
      <c r="AG5180">
        <v>28.676493000000001</v>
      </c>
    </row>
    <row r="5181" spans="1:33" x14ac:dyDescent="0.3">
      <c r="A5181" s="12" t="s">
        <v>10434</v>
      </c>
      <c r="B5181" s="12" t="s">
        <v>10435</v>
      </c>
      <c r="C5181" s="16" t="str">
        <f>[1]!s_info_mkt(A5181)</f>
        <v>主板</v>
      </c>
      <c r="D5181" s="16" t="str">
        <f>[1]!s_ipo_listeddate(A5181)</f>
        <v>1999-05-14</v>
      </c>
      <c r="E5181" s="16" t="str">
        <f>[1]!lastradeday_s("000002","")</f>
        <v>2026-06-22</v>
      </c>
      <c r="F5181" s="16" t="str">
        <f>[1]!s_info_industry_csrc2023(A5181,"",3)</f>
        <v>铁路、船舶、航空航天和其他运输设备制造业</v>
      </c>
      <c r="G5181" s="16" t="str">
        <f>[1]!s_info_industry_csrc2023(A5181,"",1)</f>
        <v>制造业</v>
      </c>
      <c r="H5181" s="16">
        <f>[1]!s_is(A5181,83,"FY","YTD","20251231",1,"",100000000)</f>
        <v>54.1436099314</v>
      </c>
      <c r="I5181" s="16">
        <f>[1]!s_is(A5181,83,"FY","YTD","20241231",1,"",100000000)</f>
        <v>60.308829145799997</v>
      </c>
      <c r="J5181" s="16">
        <f t="shared" si="240"/>
        <v>-0.10222747318630965</v>
      </c>
      <c r="K5181" s="16">
        <f>[1]!s_is(A5181,61,"FY","YTD","20251231",1,"",100000000)</f>
        <v>9.7713965780999992</v>
      </c>
      <c r="L5181" s="16">
        <f>[1]!s_is(A5181,61,"FY","YTD","20241231",1,"",100000000)</f>
        <v>6.7673805080999996</v>
      </c>
      <c r="M5181" s="16">
        <f t="shared" si="241"/>
        <v>0.44389643325130584</v>
      </c>
      <c r="N5181" s="16">
        <f>[1]!s_fa_roe(A5181,"20251231")</f>
        <v>19.234500000000001</v>
      </c>
      <c r="O5181" s="16">
        <f>[1]!s_stmnote_rdexp(A5181,"20251231",1,10000)</f>
        <v>38200.445792999999</v>
      </c>
      <c r="P5181" s="20">
        <f t="shared" si="242"/>
        <v>7.0553932110178838E-2</v>
      </c>
      <c r="Q5181" s="16">
        <f>[1]!s_margin_tradingbalance(A5181,"",10000)</f>
        <v>18437.961500000001</v>
      </c>
      <c r="R5181" s="16">
        <f>[1]!s_margin_seclendingbalance(A5181,"",10000)</f>
        <v>215.06399999999999</v>
      </c>
      <c r="S5181" s="17">
        <f>[1]!s_val_ev(A5181,"",100000000)</f>
        <v>57.536722300000001</v>
      </c>
      <c r="T5181" s="17">
        <f>[1]!share_freesharesmv(A5181,"",100000000)</f>
        <v>29.962548685399998</v>
      </c>
      <c r="U5181" s="17">
        <f>[1]!s_dq_amount_btin(A5181,E5181,100000000)</f>
        <v>1.0670072399999999</v>
      </c>
      <c r="V5181" s="17">
        <f>[1]!s_dq_turn(A5181,E5181)</f>
        <v>1.8759105593909895</v>
      </c>
      <c r="W5181" s="2">
        <f>[1]!s_pq_amount(A5181,"20260101","",100000000)</f>
        <v>113.34633402</v>
      </c>
      <c r="X5181" s="2">
        <f>[1]!s_pq_avgamount(A5181,"20260101","",100000000)</f>
        <v>1.0304212183636365</v>
      </c>
      <c r="Y5181" s="17">
        <f>[1]!s_ipo_dilutedpe(A5181)</f>
        <v>18.18</v>
      </c>
      <c r="Z5181" s="12">
        <f>[1]!s_ipo_collection_total(A5181,100000000)</f>
        <v>3.4969999999999999</v>
      </c>
      <c r="AA5181" s="2">
        <f>[1]!s_val_pe_ttm(A5181,E5181)</f>
        <v>6.7569341659545898</v>
      </c>
      <c r="AB5181" s="5">
        <f>[1]!s_info_zjtxornot1(A5181,"")</f>
        <v>0</v>
      </c>
      <c r="AC5181" s="22" t="str">
        <f>[1]!s_info_nature1(A5181,"")</f>
        <v>民营企业</v>
      </c>
      <c r="AD5181" s="6" t="str">
        <f>[1]!s_info_city(A5181)</f>
        <v>温岭市</v>
      </c>
      <c r="AE5181" s="6" t="str">
        <f>[1]!s_info_province(A5181)</f>
        <v>浙江省</v>
      </c>
      <c r="AF5181">
        <v>121.421046</v>
      </c>
      <c r="AG5181">
        <v>28.400554</v>
      </c>
    </row>
    <row r="5182" spans="1:33" x14ac:dyDescent="0.3">
      <c r="A5182" s="12" t="s">
        <v>10436</v>
      </c>
      <c r="B5182" s="12" t="s">
        <v>10437</v>
      </c>
      <c r="C5182" s="16" t="str">
        <f>[1]!s_info_mkt(A5182)</f>
        <v>主板</v>
      </c>
      <c r="D5182" s="16" t="str">
        <f>[1]!s_ipo_listeddate(A5182)</f>
        <v>2011-10-18</v>
      </c>
      <c r="E5182" s="16" t="str">
        <f>[1]!lastradeday_s("000002","")</f>
        <v>2026-06-22</v>
      </c>
      <c r="F5182" s="16" t="str">
        <f>[1]!s_info_industry_csrc2023(A5182,"",3)</f>
        <v>土木工程建筑业</v>
      </c>
      <c r="G5182" s="16" t="str">
        <f>[1]!s_info_industry_csrc2023(A5182,"",1)</f>
        <v>建筑业</v>
      </c>
      <c r="H5182" s="16">
        <f>[1]!s_is(A5182,83,"FY","YTD","20251231",1,"",100000000)</f>
        <v>6462.3728322331999</v>
      </c>
      <c r="I5182" s="16">
        <f>[1]!s_is(A5182,83,"FY","YTD","20241231",1,"",100000000)</f>
        <v>6345.5211947117004</v>
      </c>
      <c r="J5182" s="16">
        <f t="shared" si="240"/>
        <v>1.8414821089697497E-2</v>
      </c>
      <c r="K5182" s="16">
        <f>[1]!s_is(A5182,61,"FY","YTD","20251231",1,"",100000000)</f>
        <v>100.07143581450001</v>
      </c>
      <c r="L5182" s="16">
        <f>[1]!s_is(A5182,61,"FY","YTD","20241231",1,"",100000000)</f>
        <v>120.1501707983</v>
      </c>
      <c r="M5182" s="16">
        <f t="shared" si="241"/>
        <v>-0.16711366159859078</v>
      </c>
      <c r="N5182" s="16">
        <f>[1]!s_fa_roe(A5182,"20251231")</f>
        <v>6.0095000000000001</v>
      </c>
      <c r="O5182" s="16">
        <f>[1]!s_stmnote_rdexp(A5182,"20251231",1,10000)</f>
        <v>2381127.9736540001</v>
      </c>
      <c r="P5182" s="20">
        <f t="shared" si="242"/>
        <v>3.6846032184607871E-2</v>
      </c>
      <c r="Q5182" s="16">
        <f>[1]!s_margin_tradingbalance(A5182,"",10000)</f>
        <v>368677.62949999998</v>
      </c>
      <c r="R5182" s="16">
        <f>[1]!s_margin_seclendingbalance(A5182,"",10000)</f>
        <v>820.13879999999995</v>
      </c>
      <c r="S5182" s="17">
        <f>[1]!s_val_ev(A5182,"",100000000)</f>
        <v>871.64366230039991</v>
      </c>
      <c r="T5182" s="17">
        <f>[1]!share_freesharesmv(A5182,"",100000000)</f>
        <v>409.24204350259993</v>
      </c>
      <c r="U5182" s="17">
        <f>[1]!s_dq_amount_btin(A5182,E5182,100000000)</f>
        <v>12.2297292</v>
      </c>
      <c r="V5182" s="17">
        <f>[1]!s_dq_turn(A5182,E5182)</f>
        <v>1.8742526833621342</v>
      </c>
      <c r="W5182" s="2">
        <f>[1]!s_pq_amount(A5182,"20260101","",100000000)</f>
        <v>2351.1711071499999</v>
      </c>
      <c r="X5182" s="2">
        <f>[1]!s_pq_avgamount(A5182,"20260101","",100000000)</f>
        <v>21.374282792272727</v>
      </c>
      <c r="Y5182" s="17">
        <f>[1]!s_ipo_dilutedpe(A5182)</f>
        <v>15</v>
      </c>
      <c r="Z5182" s="12">
        <f>[1]!s_ipo_collection_total(A5182,100000000)</f>
        <v>135</v>
      </c>
      <c r="AA5182" s="2">
        <f>[1]!s_val_pe_ttm(A5182,E5182)</f>
        <v>9.3497991561889648</v>
      </c>
      <c r="AB5182" s="5">
        <f>[1]!s_info_zjtxornot1(A5182,"")</f>
        <v>0</v>
      </c>
      <c r="AC5182" s="22" t="str">
        <f>[1]!s_info_nature1(A5182,"")</f>
        <v>中央国有企业</v>
      </c>
      <c r="AD5182" s="6" t="str">
        <f>[1]!s_info_city(A5182)</f>
        <v>北京市</v>
      </c>
      <c r="AE5182" s="6" t="str">
        <f>[1]!s_info_province(A5182)</f>
        <v>北京</v>
      </c>
      <c r="AF5182">
        <v>116.40528500000001</v>
      </c>
      <c r="AG5182">
        <v>39.904989</v>
      </c>
    </row>
    <row r="5183" spans="1:33" x14ac:dyDescent="0.3">
      <c r="A5183" s="12" t="s">
        <v>10438</v>
      </c>
      <c r="B5183" s="12" t="s">
        <v>10439</v>
      </c>
      <c r="C5183" s="16" t="str">
        <f>[1]!s_info_mkt(A5183)</f>
        <v>主板</v>
      </c>
      <c r="D5183" s="16" t="str">
        <f>[1]!s_ipo_listeddate(A5183)</f>
        <v>2017-08-07</v>
      </c>
      <c r="E5183" s="16" t="str">
        <f>[1]!lastradeday_s("000002","")</f>
        <v>2026-06-22</v>
      </c>
      <c r="F5183" s="16" t="str">
        <f>[1]!s_info_industry_csrc2023(A5183,"",3)</f>
        <v>医药制造业</v>
      </c>
      <c r="G5183" s="16" t="str">
        <f>[1]!s_info_industry_csrc2023(A5183,"",1)</f>
        <v>制造业</v>
      </c>
      <c r="H5183" s="16">
        <f>[1]!s_is(A5183,83,"FY","YTD","20251231",1,"",100000000)</f>
        <v>6.0051160859000001</v>
      </c>
      <c r="I5183" s="16">
        <f>[1]!s_is(A5183,83,"FY","YTD","20241231",1,"",100000000)</f>
        <v>6.0261533301999997</v>
      </c>
      <c r="J5183" s="16">
        <f t="shared" si="240"/>
        <v>-3.4909905452573664E-3</v>
      </c>
      <c r="K5183" s="16">
        <f>[1]!s_is(A5183,61,"FY","YTD","20251231",1,"",100000000)</f>
        <v>-1.0171055082</v>
      </c>
      <c r="L5183" s="16">
        <f>[1]!s_is(A5183,61,"FY","YTD","20241231",1,"",100000000)</f>
        <v>-1.9066897925999999</v>
      </c>
      <c r="M5183" s="16">
        <f t="shared" si="241"/>
        <v>0.46655952523191785</v>
      </c>
      <c r="N5183" s="16">
        <f>[1]!s_fa_roe(A5183,"20251231")</f>
        <v>-44.563299999999998</v>
      </c>
      <c r="O5183" s="16">
        <f>[1]!s_stmnote_rdexp(A5183,"20251231",1,10000)</f>
        <v>2860.67</v>
      </c>
      <c r="P5183" s="20">
        <f t="shared" si="242"/>
        <v>4.7637213986867752E-2</v>
      </c>
      <c r="Q5183" s="16">
        <f>[1]!s_margin_tradingbalance(A5183,"",10000)</f>
        <v>0</v>
      </c>
      <c r="R5183" s="16">
        <f>[1]!s_margin_seclendingbalance(A5183,"",10000)</f>
        <v>0</v>
      </c>
      <c r="S5183" s="17">
        <f>[1]!s_val_ev(A5183,"",100000000)</f>
        <v>21.649245799999999</v>
      </c>
      <c r="T5183" s="17">
        <f>[1]!share_freesharesmv(A5183,"",100000000)</f>
        <v>11.420870716500001</v>
      </c>
      <c r="U5183" s="17">
        <f>[1]!s_dq_amount_btin(A5183,E5183,100000000)</f>
        <v>0.79907402999999999</v>
      </c>
      <c r="V5183" s="17">
        <f>[1]!s_dq_turn(A5183,E5183)</f>
        <v>3.6397340178935935</v>
      </c>
      <c r="W5183" s="2">
        <f>[1]!s_pq_amount(A5183,"20260101","",100000000)</f>
        <v>67.572850599999995</v>
      </c>
      <c r="X5183" s="2">
        <f>[1]!s_pq_avgamount(A5183,"20260101","",100000000)</f>
        <v>0.61429864181818183</v>
      </c>
      <c r="Y5183" s="17">
        <f>[1]!s_ipo_dilutedpe(A5183)</f>
        <v>22.98</v>
      </c>
      <c r="Z5183" s="12">
        <f>[1]!s_ipo_collection_total(A5183,100000000)</f>
        <v>2.93</v>
      </c>
      <c r="AA5183" s="2">
        <f>[1]!s_val_pe_ttm(A5183,E5183)</f>
        <v>-21.893814086914063</v>
      </c>
      <c r="AB5183" s="5">
        <f>[1]!s_info_zjtxornot1(A5183,"")</f>
        <v>0</v>
      </c>
      <c r="AC5183" s="22" t="str">
        <f>[1]!s_info_nature1(A5183,"")</f>
        <v>民营企业</v>
      </c>
      <c r="AD5183" s="6" t="str">
        <f>[1]!s_info_city(A5183)</f>
        <v>常州市</v>
      </c>
      <c r="AE5183" s="6" t="str">
        <f>[1]!s_info_province(A5183)</f>
        <v>江苏省</v>
      </c>
      <c r="AF5183">
        <v>119.946973</v>
      </c>
      <c r="AG5183">
        <v>31.772752000000001</v>
      </c>
    </row>
    <row r="5184" spans="1:33" x14ac:dyDescent="0.3">
      <c r="A5184" s="12" t="s">
        <v>10440</v>
      </c>
      <c r="B5184" s="12" t="s">
        <v>10441</v>
      </c>
      <c r="C5184" s="16" t="str">
        <f>[1]!s_info_mkt(A5184)</f>
        <v>创业板</v>
      </c>
      <c r="D5184" s="16" t="str">
        <f>[1]!s_ipo_listeddate(A5184)</f>
        <v>2010-10-19</v>
      </c>
      <c r="E5184" s="16" t="str">
        <f>[1]!lastradeday_s("000002","")</f>
        <v>2026-06-22</v>
      </c>
      <c r="F5184" s="16" t="str">
        <f>[1]!s_info_industry_csrc2023(A5184,"",3)</f>
        <v>专用设备制造业</v>
      </c>
      <c r="G5184" s="16" t="str">
        <f>[1]!s_info_industry_csrc2023(A5184,"",1)</f>
        <v>制造业</v>
      </c>
      <c r="H5184" s="16">
        <f>[1]!s_is(A5184,83,"FY","YTD","20251231",1,"",100000000)</f>
        <v>31.798984288099998</v>
      </c>
      <c r="I5184" s="16">
        <f>[1]!s_is(A5184,83,"FY","YTD","20241231",1,"",100000000)</f>
        <v>31.475441354699999</v>
      </c>
      <c r="J5184" s="16">
        <f t="shared" si="240"/>
        <v>1.0279218319894534E-2</v>
      </c>
      <c r="K5184" s="16">
        <f>[1]!s_is(A5184,61,"FY","YTD","20251231",1,"",100000000)</f>
        <v>4.6881477092999999</v>
      </c>
      <c r="L5184" s="16">
        <f>[1]!s_is(A5184,61,"FY","YTD","20241231",1,"",100000000)</f>
        <v>2.3420754649000002</v>
      </c>
      <c r="M5184" s="16">
        <f t="shared" si="241"/>
        <v>1.0017065118352924</v>
      </c>
      <c r="N5184" s="16">
        <f>[1]!s_fa_roe(A5184,"20251231")</f>
        <v>10.9023</v>
      </c>
      <c r="O5184" s="16">
        <f>[1]!s_stmnote_rdexp(A5184,"20251231",1,10000)</f>
        <v>28679.029917000003</v>
      </c>
      <c r="P5184" s="20">
        <f t="shared" si="242"/>
        <v>9.0188509347238613E-2</v>
      </c>
      <c r="Q5184" s="16">
        <f>[1]!s_margin_tradingbalance(A5184,"",10000)</f>
        <v>95120.791500000007</v>
      </c>
      <c r="R5184" s="16">
        <f>[1]!s_margin_seclendingbalance(A5184,"",10000)</f>
        <v>388.48020000000002</v>
      </c>
      <c r="S5184" s="17">
        <f>[1]!s_val_ev(A5184,"",100000000)</f>
        <v>136.77581855529999</v>
      </c>
      <c r="T5184" s="17">
        <f>[1]!share_freesharesmv(A5184,"",100000000)</f>
        <v>90.191891330100006</v>
      </c>
      <c r="U5184" s="17">
        <f>[1]!s_dq_amount_btin(A5184,E5184,100000000)</f>
        <v>12.753015</v>
      </c>
      <c r="V5184" s="17">
        <f>[1]!s_dq_turn(A5184,E5184)</f>
        <v>12.653883515259169</v>
      </c>
      <c r="W5184" s="2">
        <f>[1]!s_pq_amount(A5184,"20260101","",100000000)</f>
        <v>428.37300318000001</v>
      </c>
      <c r="X5184" s="2">
        <f>[1]!s_pq_avgamount(A5184,"20260101","",100000000)</f>
        <v>3.8943000289090905</v>
      </c>
      <c r="Y5184" s="17">
        <f>[1]!s_ipo_dilutedpe(A5184)</f>
        <v>69.7</v>
      </c>
      <c r="Z5184" s="12">
        <f>[1]!s_ipo_collection_total(A5184,100000000)</f>
        <v>6.9328000000000003</v>
      </c>
      <c r="AA5184" s="2">
        <f>[1]!s_val_pe_ttm(A5184,E5184)</f>
        <v>32.638538360595703</v>
      </c>
      <c r="AB5184" s="5">
        <f>[1]!s_info_zjtxornot1(A5184,"")</f>
        <v>1</v>
      </c>
      <c r="AC5184" s="22" t="str">
        <f>[1]!s_info_nature1(A5184,"")</f>
        <v>民营企业</v>
      </c>
      <c r="AD5184" s="6" t="str">
        <f>[1]!s_info_city(A5184)</f>
        <v>深圳市</v>
      </c>
      <c r="AE5184" s="6" t="str">
        <f>[1]!s_info_province(A5184)</f>
        <v>广东省</v>
      </c>
      <c r="AF5184">
        <v>114.085947</v>
      </c>
      <c r="AG5184">
        <v>22.547000000000001</v>
      </c>
    </row>
    <row r="5185" spans="1:33" x14ac:dyDescent="0.3">
      <c r="A5185" s="12" t="s">
        <v>10442</v>
      </c>
      <c r="B5185" s="12" t="s">
        <v>10443</v>
      </c>
      <c r="C5185" s="16" t="str">
        <f>[1]!s_info_mkt(A5185)</f>
        <v>创业板</v>
      </c>
      <c r="D5185" s="16" t="str">
        <f>[1]!s_ipo_listeddate(A5185)</f>
        <v>2017-10-19</v>
      </c>
      <c r="E5185" s="16" t="str">
        <f>[1]!lastradeday_s("000002","")</f>
        <v>2026-06-22</v>
      </c>
      <c r="F5185" s="16" t="str">
        <f>[1]!s_info_industry_csrc2023(A5185,"",3)</f>
        <v>计算机、通信和其他电子设备制造业</v>
      </c>
      <c r="G5185" s="16" t="str">
        <f>[1]!s_info_industry_csrc2023(A5185,"",1)</f>
        <v>制造业</v>
      </c>
      <c r="H5185" s="16">
        <f>[1]!s_is(A5185,83,"FY","YTD","20251231",1,"",100000000)</f>
        <v>2.7037567331000001</v>
      </c>
      <c r="I5185" s="16">
        <f>[1]!s_is(A5185,83,"FY","YTD","20241231",1,"",100000000)</f>
        <v>3.4642544444999999</v>
      </c>
      <c r="J5185" s="16">
        <f t="shared" si="240"/>
        <v>-0.21952709409304472</v>
      </c>
      <c r="K5185" s="16">
        <f>[1]!s_is(A5185,61,"FY","YTD","20251231",1,"",100000000)</f>
        <v>-0.29290349589999998</v>
      </c>
      <c r="L5185" s="16">
        <f>[1]!s_is(A5185,61,"FY","YTD","20241231",1,"",100000000)</f>
        <v>-1.9936960343000001</v>
      </c>
      <c r="M5185" s="16">
        <f t="shared" si="241"/>
        <v>0.85308517905396719</v>
      </c>
      <c r="N5185" s="16">
        <f>[1]!s_fa_roe(A5185,"20251231")</f>
        <v>-6.4015000000000004</v>
      </c>
      <c r="O5185" s="16">
        <f>[1]!s_stmnote_rdexp(A5185,"20251231",1,10000)</f>
        <v>2305.7160089999998</v>
      </c>
      <c r="P5185" s="20">
        <f t="shared" si="242"/>
        <v>8.5278234567958869E-2</v>
      </c>
      <c r="Q5185" s="16">
        <f>[1]!s_margin_tradingbalance(A5185,"",10000)</f>
        <v>0</v>
      </c>
      <c r="R5185" s="16">
        <f>[1]!s_margin_seclendingbalance(A5185,"",10000)</f>
        <v>0</v>
      </c>
      <c r="S5185" s="17">
        <f>[1]!s_val_ev(A5185,"",100000000)</f>
        <v>34.742012760000001</v>
      </c>
      <c r="T5185" s="17">
        <f>[1]!share_freesharesmv(A5185,"",100000000)</f>
        <v>24.838005502800002</v>
      </c>
      <c r="U5185" s="17">
        <f>[1]!s_dq_amount_btin(A5185,E5185,100000000)</f>
        <v>1.8491762700000001</v>
      </c>
      <c r="V5185" s="17">
        <f>[1]!s_dq_turn(A5185,E5185)</f>
        <v>7.1925476870056322</v>
      </c>
      <c r="W5185" s="2">
        <f>[1]!s_pq_amount(A5185,"20260101","",100000000)</f>
        <v>196.90435278000001</v>
      </c>
      <c r="X5185" s="2">
        <f>[1]!s_pq_avgamount(A5185,"20260101","",100000000)</f>
        <v>1.7900395707272727</v>
      </c>
      <c r="Y5185" s="17">
        <f>[1]!s_ipo_dilutedpe(A5185)</f>
        <v>22.98</v>
      </c>
      <c r="Z5185" s="12">
        <f>[1]!s_ipo_collection_total(A5185,100000000)</f>
        <v>2.5812499999999998</v>
      </c>
      <c r="AA5185" s="2">
        <f>[1]!s_val_pe_ttm(A5185,E5185)</f>
        <v>-100.26051330566406</v>
      </c>
      <c r="AB5185" s="5">
        <f>[1]!s_info_zjtxornot1(A5185,"")</f>
        <v>0</v>
      </c>
      <c r="AC5185" s="22" t="str">
        <f>[1]!s_info_nature1(A5185,"")</f>
        <v>民营企业</v>
      </c>
      <c r="AD5185" s="6" t="str">
        <f>[1]!s_info_city(A5185)</f>
        <v>杭州市</v>
      </c>
      <c r="AE5185" s="6" t="str">
        <f>[1]!s_info_province(A5185)</f>
        <v>浙江省</v>
      </c>
      <c r="AF5185">
        <v>120.153576</v>
      </c>
      <c r="AG5185">
        <v>30.287458999999998</v>
      </c>
    </row>
    <row r="5186" spans="1:33" x14ac:dyDescent="0.3">
      <c r="A5186" s="12" t="s">
        <v>10444</v>
      </c>
      <c r="B5186" s="12" t="s">
        <v>10445</v>
      </c>
      <c r="C5186" s="16" t="str">
        <f>[1]!s_info_mkt(A5186)</f>
        <v>主板</v>
      </c>
      <c r="D5186" s="16" t="str">
        <f>[1]!s_ipo_listeddate(A5186)</f>
        <v>2022-01-24</v>
      </c>
      <c r="E5186" s="16" t="str">
        <f>[1]!lastradeday_s("000002","")</f>
        <v>2026-06-22</v>
      </c>
      <c r="F5186" s="16" t="str">
        <f>[1]!s_info_industry_csrc2023(A5186,"",3)</f>
        <v>电力、热力生产和供应业</v>
      </c>
      <c r="G5186" s="16" t="str">
        <f>[1]!s_info_industry_csrc2023(A5186,"",1)</f>
        <v>电力、热力、燃气及水生产和供应业</v>
      </c>
      <c r="H5186" s="16">
        <f>[1]!s_is(A5186,83,"FY","YTD","20251231",1,"",100000000)</f>
        <v>302.52712873600001</v>
      </c>
      <c r="I5186" s="16">
        <f>[1]!s_is(A5186,83,"FY","YTD","20241231",1,"",100000000)</f>
        <v>370.69646589640001</v>
      </c>
      <c r="J5186" s="16">
        <f t="shared" si="240"/>
        <v>-0.18389529826122364</v>
      </c>
      <c r="K5186" s="16">
        <f>[1]!s_is(A5186,61,"FY","YTD","20251231",1,"",100000000)</f>
        <v>45.262168140900002</v>
      </c>
      <c r="L5186" s="16">
        <f>[1]!s_is(A5186,61,"FY","YTD","20241231",1,"",100000000)</f>
        <v>63.452874105500001</v>
      </c>
      <c r="M5186" s="16">
        <f t="shared" si="241"/>
        <v>-0.28668056760289845</v>
      </c>
      <c r="N5186" s="16">
        <f>[1]!s_fa_roe(A5186,"20251231")</f>
        <v>6.1078999999999999</v>
      </c>
      <c r="O5186" s="16">
        <f>[1]!s_stmnote_rdexp(A5186,"20251231",1,10000)</f>
        <v>34739.832402</v>
      </c>
      <c r="P5186" s="20">
        <f t="shared" si="242"/>
        <v>1.1483212281539115E-2</v>
      </c>
      <c r="Q5186" s="16">
        <f>[1]!s_margin_tradingbalance(A5186,"",10000)</f>
        <v>10922.490900000001</v>
      </c>
      <c r="R5186" s="16">
        <f>[1]!s_margin_seclendingbalance(A5186,"",10000)</f>
        <v>1.3271999999999999</v>
      </c>
      <c r="S5186" s="17">
        <f>[1]!s_val_ev(A5186,"",100000000)</f>
        <v>988.12887895461597</v>
      </c>
      <c r="T5186" s="17">
        <f>[1]!share_freesharesmv(A5186,"",100000000)</f>
        <v>22.080445408799996</v>
      </c>
      <c r="U5186" s="17">
        <f>[1]!s_dq_amount_btin(A5186,E5186,100000000)</f>
        <v>1.3801458099999999</v>
      </c>
      <c r="V5186" s="17">
        <f>[1]!s_dq_turn(A5186,E5186)</f>
        <v>0.16632605121814914</v>
      </c>
      <c r="W5186" s="2">
        <f>[1]!s_pq_amount(A5186,"20260101","",100000000)</f>
        <v>192.97083583</v>
      </c>
      <c r="X5186" s="2">
        <f>[1]!s_pq_avgamount(A5186,"20260101","",100000000)</f>
        <v>1.7542803257272725</v>
      </c>
      <c r="Y5186" s="17">
        <f>[1]!s_ipo_dilutedpe(A5186)</f>
        <v>18.29</v>
      </c>
      <c r="Z5186" s="12">
        <f>[1]!s_ipo_collection_total(A5186,100000000)</f>
        <v>0</v>
      </c>
      <c r="AA5186" s="2">
        <f>[1]!s_val_pe_ttm(A5186,E5186)</f>
        <v>32.586277008056641</v>
      </c>
      <c r="AB5186" s="5">
        <f>[1]!s_info_zjtxornot1(A5186,"")</f>
        <v>1</v>
      </c>
      <c r="AC5186" s="22" t="str">
        <f>[1]!s_info_nature1(A5186,"")</f>
        <v>中央国有企业</v>
      </c>
      <c r="AD5186" s="6" t="str">
        <f>[1]!s_info_city(A5186)</f>
        <v>北京市</v>
      </c>
      <c r="AE5186" s="6" t="str">
        <f>[1]!s_info_province(A5186)</f>
        <v>北京</v>
      </c>
      <c r="AF5186">
        <v>116.40528500000001</v>
      </c>
      <c r="AG5186">
        <v>39.904989</v>
      </c>
    </row>
    <row r="5187" spans="1:33" x14ac:dyDescent="0.3">
      <c r="A5187" s="12" t="s">
        <v>10446</v>
      </c>
      <c r="B5187" s="12" t="s">
        <v>10447</v>
      </c>
      <c r="C5187" s="16" t="str">
        <f>[1]!s_info_mkt(A5187)</f>
        <v>科创板</v>
      </c>
      <c r="D5187" s="16" t="str">
        <f>[1]!s_ipo_listeddate(A5187)</f>
        <v>2019-07-22</v>
      </c>
      <c r="E5187" s="16" t="str">
        <f>[1]!lastradeday_s("000002","")</f>
        <v>2026-06-22</v>
      </c>
      <c r="F5187" s="16" t="str">
        <f>[1]!s_info_industry_csrc2023(A5187,"",3)</f>
        <v>非金属矿物制品业</v>
      </c>
      <c r="G5187" s="16" t="str">
        <f>[1]!s_info_industry_csrc2023(A5187,"",1)</f>
        <v>制造业</v>
      </c>
      <c r="H5187" s="16">
        <f>[1]!s_is(A5187,83,"FY","YTD","20251231",1,"",100000000)</f>
        <v>6.8305576905999992</v>
      </c>
      <c r="I5187" s="16">
        <f>[1]!s_is(A5187,83,"FY","YTD","20241231",1,"",100000000)</f>
        <v>7.6305333173000003</v>
      </c>
      <c r="J5187" s="16">
        <f t="shared" ref="J5187:J5250" si="243">H5187/I5187-1</f>
        <v>-0.10483875679912058</v>
      </c>
      <c r="K5187" s="16">
        <f>[1]!s_is(A5187,61,"FY","YTD","20251231",1,"",100000000)</f>
        <v>-22.347100206500002</v>
      </c>
      <c r="L5187" s="16">
        <f>[1]!s_is(A5187,61,"FY","YTD","20241231",1,"",100000000)</f>
        <v>-14.953332973</v>
      </c>
      <c r="M5187" s="16">
        <f t="shared" ref="M5187:M5250" si="244">(K5187-L5187)/ABS(L5187)</f>
        <v>-0.49445613542146877</v>
      </c>
      <c r="N5187" s="16">
        <f>[1]!s_fa_roe(A5187,"20251231")</f>
        <v>-87.992099999999994</v>
      </c>
      <c r="O5187" s="16">
        <f>[1]!s_stmnote_rdexp(A5187,"20251231",1,10000)</f>
        <v>7513.6342120000008</v>
      </c>
      <c r="P5187" s="20">
        <f t="shared" ref="P5187:P5250" si="245">O5187/H5187/10000</f>
        <v>0.1100003038161881</v>
      </c>
      <c r="Q5187" s="16">
        <f>[1]!s_margin_tradingbalance(A5187,"",10000)</f>
        <v>27936.692200000001</v>
      </c>
      <c r="R5187" s="16">
        <f>[1]!s_margin_seclendingbalance(A5187,"",10000)</f>
        <v>33.924100000000003</v>
      </c>
      <c r="S5187" s="17">
        <f>[1]!s_val_ev(A5187,"",100000000)</f>
        <v>36.5991285996</v>
      </c>
      <c r="T5187" s="17">
        <f>[1]!share_freesharesmv(A5187,"",100000000)</f>
        <v>27.361485992399999</v>
      </c>
      <c r="U5187" s="17">
        <f>[1]!s_dq_amount_btin(A5187,E5187,100000000)</f>
        <v>0.66897895000000007</v>
      </c>
      <c r="V5187" s="17">
        <f>[1]!s_dq_turn(A5187,E5187)</f>
        <v>1.8848613417739664</v>
      </c>
      <c r="W5187" s="2">
        <f>[1]!s_pq_amount(A5187,"20260101","",100000000)</f>
        <v>205.10497602999999</v>
      </c>
      <c r="X5187" s="2">
        <f>[1]!s_pq_avgamount(A5187,"20260101","",100000000)</f>
        <v>1.8816970277981651</v>
      </c>
      <c r="Y5187" s="17">
        <f>[1]!s_ipo_dilutedpe(A5187)</f>
        <v>35.32</v>
      </c>
      <c r="Z5187" s="12">
        <f>[1]!s_ipo_collection_total(A5187,100000000)</f>
        <v>9.7531560000000006</v>
      </c>
      <c r="AA5187" s="2">
        <f>[1]!s_val_pe_ttm(A5187,E5187)</f>
        <v>-1.6407730579376221</v>
      </c>
      <c r="AB5187" s="5">
        <f>[1]!s_info_zjtxornot1(A5187,"")</f>
        <v>0</v>
      </c>
      <c r="AC5187" s="22" t="str">
        <f>[1]!s_info_nature1(A5187,"")</f>
        <v>民营企业</v>
      </c>
      <c r="AD5187" s="6" t="str">
        <f>[1]!s_info_city(A5187)</f>
        <v>北京市</v>
      </c>
      <c r="AE5187" s="6" t="str">
        <f>[1]!s_info_province(A5187)</f>
        <v>北京</v>
      </c>
      <c r="AF5187">
        <v>116.40528500000001</v>
      </c>
      <c r="AG5187">
        <v>39.904989</v>
      </c>
    </row>
    <row r="5188" spans="1:33" x14ac:dyDescent="0.3">
      <c r="A5188" s="12" t="s">
        <v>10448</v>
      </c>
      <c r="B5188" s="12" t="s">
        <v>10449</v>
      </c>
      <c r="C5188" s="16" t="str">
        <f>[1]!s_info_mkt(A5188)</f>
        <v>主板</v>
      </c>
      <c r="D5188" s="16" t="str">
        <f>[1]!s_ipo_listeddate(A5188)</f>
        <v>2021-09-28</v>
      </c>
      <c r="E5188" s="16" t="str">
        <f>[1]!lastradeday_s("000002","")</f>
        <v>2026-06-22</v>
      </c>
      <c r="F5188" s="16" t="str">
        <f>[1]!s_info_industry_csrc2023(A5188,"",3)</f>
        <v>土木工程建筑业</v>
      </c>
      <c r="G5188" s="16" t="str">
        <f>[1]!s_info_industry_csrc2023(A5188,"",1)</f>
        <v>建筑业</v>
      </c>
      <c r="H5188" s="16">
        <f>[1]!s_is(A5188,83,"FY","YTD","20251231",1,"",100000000)</f>
        <v>4529.2960800000001</v>
      </c>
      <c r="I5188" s="16">
        <f>[1]!s_is(A5188,83,"FY","YTD","20241231",1,"",100000000)</f>
        <v>4367.1275699999997</v>
      </c>
      <c r="J5188" s="16">
        <f t="shared" si="243"/>
        <v>3.713390721947718E-2</v>
      </c>
      <c r="K5188" s="16">
        <f>[1]!s_is(A5188,61,"FY","YTD","20251231",1,"",100000000)</f>
        <v>58.402940000000001</v>
      </c>
      <c r="L5188" s="16">
        <f>[1]!s_is(A5188,61,"FY","YTD","20241231",1,"",100000000)</f>
        <v>83.961669999999998</v>
      </c>
      <c r="M5188" s="16">
        <f t="shared" si="244"/>
        <v>-0.304409500192171</v>
      </c>
      <c r="N5188" s="16">
        <f>[1]!s_fa_roe(A5188,"20251231")</f>
        <v>4.9494999999999996</v>
      </c>
      <c r="O5188" s="16">
        <f>[1]!s_stmnote_rdexp(A5188,"20251231",1,10000)</f>
        <v>1484792.7</v>
      </c>
      <c r="P5188" s="20">
        <f t="shared" si="245"/>
        <v>3.2781974809648562E-2</v>
      </c>
      <c r="Q5188" s="16">
        <f>[1]!s_margin_tradingbalance(A5188,"",10000)</f>
        <v>162996.8162</v>
      </c>
      <c r="R5188" s="16">
        <f>[1]!s_margin_seclendingbalance(A5188,"",10000)</f>
        <v>822.41539999999998</v>
      </c>
      <c r="S5188" s="17">
        <f>[1]!s_val_ev(A5188,"",100000000)</f>
        <v>1076.0189570433599</v>
      </c>
      <c r="T5188" s="17">
        <f>[1]!share_freesharesmv(A5188,"",100000000)</f>
        <v>339.67068139199995</v>
      </c>
      <c r="U5188" s="17">
        <f>[1]!s_dq_amount_btin(A5188,E5188,100000000)</f>
        <v>18.89764881</v>
      </c>
      <c r="V5188" s="17">
        <f>[1]!s_dq_turn(A5188,E5188)</f>
        <v>2.1114581357792006</v>
      </c>
      <c r="W5188" s="2">
        <f>[1]!s_pq_amount(A5188,"20260101","",100000000)</f>
        <v>3079.69233214</v>
      </c>
      <c r="X5188" s="2">
        <f>[1]!s_pq_avgamount(A5188,"20260101","",100000000)</f>
        <v>27.997203019454545</v>
      </c>
      <c r="Y5188" s="17">
        <f>[1]!s_ipo_dilutedpe(A5188)</f>
        <v>12.38</v>
      </c>
      <c r="Z5188" s="12">
        <f>[1]!s_ipo_collection_total(A5188,100000000)</f>
        <v>0</v>
      </c>
      <c r="AA5188" s="2">
        <f>[1]!s_val_pe_ttm(A5188,E5188)</f>
        <v>21.796602249145508</v>
      </c>
      <c r="AB5188" s="5">
        <f>[1]!s_info_zjtxornot1(A5188,"")</f>
        <v>0</v>
      </c>
      <c r="AC5188" s="22" t="str">
        <f>[1]!s_info_nature1(A5188,"")</f>
        <v>中央国有企业</v>
      </c>
      <c r="AD5188" s="6" t="str">
        <f>[1]!s_info_city(A5188)</f>
        <v>北京市</v>
      </c>
      <c r="AE5188" s="6" t="str">
        <f>[1]!s_info_province(A5188)</f>
        <v>北京</v>
      </c>
      <c r="AF5188">
        <v>116.40528500000001</v>
      </c>
      <c r="AG5188">
        <v>39.904989</v>
      </c>
    </row>
    <row r="5189" spans="1:33" x14ac:dyDescent="0.3">
      <c r="A5189" s="12" t="s">
        <v>10450</v>
      </c>
      <c r="B5189" s="12" t="s">
        <v>10451</v>
      </c>
      <c r="C5189" s="16" t="str">
        <f>[1]!s_info_mkt(A5189)</f>
        <v>主板</v>
      </c>
      <c r="D5189" s="16" t="str">
        <f>[1]!s_ipo_listeddate(A5189)</f>
        <v>2012-07-31</v>
      </c>
      <c r="E5189" s="16" t="str">
        <f>[1]!lastradeday_s("000002","")</f>
        <v>2026-06-22</v>
      </c>
      <c r="F5189" s="16" t="str">
        <f>[1]!s_info_industry_csrc2023(A5189,"",3)</f>
        <v>专用设备制造业</v>
      </c>
      <c r="G5189" s="16" t="str">
        <f>[1]!s_info_industry_csrc2023(A5189,"",1)</f>
        <v>制造业</v>
      </c>
      <c r="H5189" s="16">
        <f>[1]!s_is(A5189,83,"FY","YTD","20251231",1,"",100000000)</f>
        <v>3.0099285400999998</v>
      </c>
      <c r="I5189" s="16">
        <f>[1]!s_is(A5189,83,"FY","YTD","20241231",1,"",100000000)</f>
        <v>3.8268775181999999</v>
      </c>
      <c r="J5189" s="16">
        <f t="shared" si="243"/>
        <v>-0.21347664622521234</v>
      </c>
      <c r="K5189" s="16">
        <f>[1]!s_is(A5189,61,"FY","YTD","20251231",1,"",100000000)</f>
        <v>-0.54873467509999996</v>
      </c>
      <c r="L5189" s="16">
        <f>[1]!s_is(A5189,61,"FY","YTD","20241231",1,"",100000000)</f>
        <v>-1.8044018999999998E-2</v>
      </c>
      <c r="M5189" s="16">
        <f t="shared" si="244"/>
        <v>-29.410889896535803</v>
      </c>
      <c r="N5189" s="16">
        <f>[1]!s_fa_roe(A5189,"20251231")</f>
        <v>-6.3289999999999997</v>
      </c>
      <c r="O5189" s="16">
        <f>[1]!s_stmnote_rdexp(A5189,"20251231",1,10000)</f>
        <v>1748.231597</v>
      </c>
      <c r="P5189" s="20">
        <f t="shared" si="245"/>
        <v>5.8082162872275966E-2</v>
      </c>
      <c r="Q5189" s="16">
        <f>[1]!s_margin_tradingbalance(A5189,"",10000)</f>
        <v>0</v>
      </c>
      <c r="R5189" s="16">
        <f>[1]!s_margin_seclendingbalance(A5189,"",10000)</f>
        <v>0</v>
      </c>
      <c r="S5189" s="17">
        <f>[1]!s_val_ev(A5189,"",100000000)</f>
        <v>14.960000000000003</v>
      </c>
      <c r="T5189" s="17">
        <f>[1]!share_freesharesmv(A5189,"",100000000)</f>
        <v>5.3086517000000004</v>
      </c>
      <c r="U5189" s="17">
        <f>[1]!s_dq_amount_btin(A5189,E5189,100000000)</f>
        <v>0.2589419</v>
      </c>
      <c r="V5189" s="17">
        <f>[1]!s_dq_turn(A5189,E5189)</f>
        <v>1.7961093630047531</v>
      </c>
      <c r="W5189" s="2">
        <f>[1]!s_pq_amount(A5189,"20260101","",100000000)</f>
        <v>86.457905850000003</v>
      </c>
      <c r="X5189" s="2">
        <f>[1]!s_pq_avgamount(A5189,"20260101","",100000000)</f>
        <v>0.79319179678899077</v>
      </c>
      <c r="Y5189" s="17">
        <f>[1]!s_ipo_dilutedpe(A5189)</f>
        <v>20</v>
      </c>
      <c r="Z5189" s="12">
        <f>[1]!s_ipo_collection_total(A5189,100000000)</f>
        <v>3.7</v>
      </c>
      <c r="AA5189" s="2">
        <f>[1]!s_val_pe_ttm(A5189,E5189)</f>
        <v>-23.244758605957031</v>
      </c>
      <c r="AB5189" s="5">
        <f>[1]!s_info_zjtxornot1(A5189,"")</f>
        <v>1</v>
      </c>
      <c r="AC5189" s="22" t="str">
        <f>[1]!s_info_nature1(A5189,"")</f>
        <v>民营企业</v>
      </c>
      <c r="AD5189" s="6" t="str">
        <f>[1]!s_info_city(A5189)</f>
        <v>石家庄市</v>
      </c>
      <c r="AE5189" s="6" t="str">
        <f>[1]!s_info_province(A5189)</f>
        <v>河北省</v>
      </c>
      <c r="AF5189">
        <v>114.502461</v>
      </c>
      <c r="AG5189">
        <v>38.045473999999999</v>
      </c>
    </row>
    <row r="5190" spans="1:33" x14ac:dyDescent="0.3">
      <c r="A5190" s="12" t="s">
        <v>10452</v>
      </c>
      <c r="B5190" s="12" t="s">
        <v>10453</v>
      </c>
      <c r="C5190" s="16" t="str">
        <f>[1]!s_info_mkt(A5190)</f>
        <v>主板</v>
      </c>
      <c r="D5190" s="16" t="str">
        <f>[1]!s_ipo_listeddate(A5190)</f>
        <v>2019-01-11</v>
      </c>
      <c r="E5190" s="16" t="str">
        <f>[1]!lastradeday_s("000002","")</f>
        <v>2026-06-22</v>
      </c>
      <c r="F5190" s="16" t="str">
        <f>[1]!s_info_industry_csrc2023(A5190,"",3)</f>
        <v>汽车制造业</v>
      </c>
      <c r="G5190" s="16" t="str">
        <f>[1]!s_info_industry_csrc2023(A5190,"",1)</f>
        <v>制造业</v>
      </c>
      <c r="H5190" s="16">
        <f>[1]!s_is(A5190,83,"FY","YTD","20251231",1,"",100000000)</f>
        <v>11.6180395805</v>
      </c>
      <c r="I5190" s="16">
        <f>[1]!s_is(A5190,83,"FY","YTD","20241231",1,"",100000000)</f>
        <v>12.403196462999999</v>
      </c>
      <c r="J5190" s="16">
        <f t="shared" si="243"/>
        <v>-6.3302785281375007E-2</v>
      </c>
      <c r="K5190" s="16">
        <f>[1]!s_is(A5190,61,"FY","YTD","20251231",1,"",100000000)</f>
        <v>-0.43179688459999999</v>
      </c>
      <c r="L5190" s="16">
        <f>[1]!s_is(A5190,61,"FY","YTD","20241231",1,"",100000000)</f>
        <v>0.65613995530000002</v>
      </c>
      <c r="M5190" s="16">
        <f t="shared" si="244"/>
        <v>-1.6580865577719224</v>
      </c>
      <c r="N5190" s="16">
        <f>[1]!s_fa_roe(A5190,"20251231")</f>
        <v>-3.7027000000000001</v>
      </c>
      <c r="O5190" s="16">
        <f>[1]!s_stmnote_rdexp(A5190,"20251231",1,10000)</f>
        <v>7110.572142</v>
      </c>
      <c r="P5190" s="20">
        <f t="shared" si="245"/>
        <v>6.1202856925488165E-2</v>
      </c>
      <c r="Q5190" s="16">
        <f>[1]!s_margin_tradingbalance(A5190,"",10000)</f>
        <v>0</v>
      </c>
      <c r="R5190" s="16">
        <f>[1]!s_margin_seclendingbalance(A5190,"",10000)</f>
        <v>0</v>
      </c>
      <c r="S5190" s="17">
        <f>[1]!s_val_ev(A5190,"",100000000)</f>
        <v>45.024984095000001</v>
      </c>
      <c r="T5190" s="17">
        <f>[1]!share_freesharesmv(A5190,"",100000000)</f>
        <v>21.675937143000002</v>
      </c>
      <c r="U5190" s="17">
        <f>[1]!s_dq_amount_btin(A5190,E5190,100000000)</f>
        <v>1.5339290000000001</v>
      </c>
      <c r="V5190" s="17">
        <f>[1]!s_dq_turn(A5190,E5190)</f>
        <v>3.3842251132948458</v>
      </c>
      <c r="W5190" s="2">
        <f>[1]!s_pq_amount(A5190,"20260101","",100000000)</f>
        <v>192.40398567</v>
      </c>
      <c r="X5190" s="2">
        <f>[1]!s_pq_avgamount(A5190,"20260101","",100000000)</f>
        <v>1.9240398566999999</v>
      </c>
      <c r="Y5190" s="17">
        <f>[1]!s_ipo_dilutedpe(A5190)</f>
        <v>22.98</v>
      </c>
      <c r="Z5190" s="12">
        <f>[1]!s_ipo_collection_total(A5190,100000000)</f>
        <v>5.3055000000000003</v>
      </c>
      <c r="AA5190" s="2">
        <f>[1]!s_val_pe_ttm(A5190,E5190)</f>
        <v>-73.705596923828125</v>
      </c>
      <c r="AB5190" s="5">
        <f>[1]!s_info_zjtxornot1(A5190,"")</f>
        <v>1</v>
      </c>
      <c r="AC5190" s="22" t="str">
        <f>[1]!s_info_nature1(A5190,"")</f>
        <v>民营企业</v>
      </c>
      <c r="AD5190" s="6" t="str">
        <f>[1]!s_info_city(A5190)</f>
        <v>上海市</v>
      </c>
      <c r="AE5190" s="6" t="str">
        <f>[1]!s_info_province(A5190)</f>
        <v>上海</v>
      </c>
      <c r="AF5190">
        <v>121.472644</v>
      </c>
      <c r="AG5190">
        <v>31.231705999999999</v>
      </c>
    </row>
    <row r="5191" spans="1:33" x14ac:dyDescent="0.3">
      <c r="A5191" s="12" t="s">
        <v>10454</v>
      </c>
      <c r="B5191" s="12" t="s">
        <v>10455</v>
      </c>
      <c r="C5191" s="16" t="str">
        <f>[1]!s_info_mkt(A5191)</f>
        <v>创业板</v>
      </c>
      <c r="D5191" s="16" t="str">
        <f>[1]!s_ipo_listeddate(A5191)</f>
        <v>2010-05-20</v>
      </c>
      <c r="E5191" s="16" t="str">
        <f>[1]!lastradeday_s("000002","")</f>
        <v>2026-06-22</v>
      </c>
      <c r="F5191" s="16" t="str">
        <f>[1]!s_info_industry_csrc2023(A5191,"",3)</f>
        <v>化学原料和化学制品制造业</v>
      </c>
      <c r="G5191" s="16" t="str">
        <f>[1]!s_info_industry_csrc2023(A5191,"",1)</f>
        <v>制造业</v>
      </c>
      <c r="H5191" s="16">
        <f>[1]!s_is(A5191,83,"FY","YTD","20251231",1,"",100000000)</f>
        <v>42.253821721900003</v>
      </c>
      <c r="I5191" s="16">
        <f>[1]!s_is(A5191,83,"FY","YTD","20241231",1,"",100000000)</f>
        <v>42.868088482800005</v>
      </c>
      <c r="J5191" s="16">
        <f t="shared" si="243"/>
        <v>-1.4329231431591927E-2</v>
      </c>
      <c r="K5191" s="16">
        <f>[1]!s_is(A5191,61,"FY","YTD","20251231",1,"",100000000)</f>
        <v>6.7972367899999997E-2</v>
      </c>
      <c r="L5191" s="16">
        <f>[1]!s_is(A5191,61,"FY","YTD","20241231",1,"",100000000)</f>
        <v>-1.5924030772</v>
      </c>
      <c r="M5191" s="16">
        <f t="shared" si="244"/>
        <v>1.0426854035094677</v>
      </c>
      <c r="N5191" s="16">
        <f>[1]!s_fa_roe(A5191,"20251231")</f>
        <v>0.2472</v>
      </c>
      <c r="O5191" s="16">
        <f>[1]!s_stmnote_rdexp(A5191,"20251231",1,10000)</f>
        <v>15271.246368</v>
      </c>
      <c r="P5191" s="20">
        <f t="shared" si="245"/>
        <v>3.6141692622527845E-2</v>
      </c>
      <c r="Q5191" s="16">
        <f>[1]!s_margin_tradingbalance(A5191,"",10000)</f>
        <v>19088.2477</v>
      </c>
      <c r="R5191" s="16">
        <f>[1]!s_margin_seclendingbalance(A5191,"",10000)</f>
        <v>28.332799999999999</v>
      </c>
      <c r="S5191" s="17">
        <f>[1]!s_val_ev(A5191,"",100000000)</f>
        <v>65.153407560000005</v>
      </c>
      <c r="T5191" s="17">
        <f>[1]!share_freesharesmv(A5191,"",100000000)</f>
        <v>30.524072861999997</v>
      </c>
      <c r="U5191" s="17">
        <f>[1]!s_dq_amount_btin(A5191,E5191,100000000)</f>
        <v>1.73306786</v>
      </c>
      <c r="V5191" s="17">
        <f>[1]!s_dq_turn(A5191,E5191)</f>
        <v>2.7510311877010447</v>
      </c>
      <c r="W5191" s="2">
        <f>[1]!s_pq_amount(A5191,"20260101","",100000000)</f>
        <v>293.5785108</v>
      </c>
      <c r="X5191" s="2">
        <f>[1]!s_pq_avgamount(A5191,"20260101","",100000000)</f>
        <v>2.6688955527272729</v>
      </c>
      <c r="Y5191" s="17">
        <f>[1]!s_ipo_dilutedpe(A5191)</f>
        <v>55.92</v>
      </c>
      <c r="Z5191" s="12">
        <f>[1]!s_ipo_collection_total(A5191,100000000)</f>
        <v>22.95</v>
      </c>
      <c r="AA5191" s="2">
        <f>[1]!s_val_pe_ttm(A5191,E5191)</f>
        <v>536.42572021484375</v>
      </c>
      <c r="AB5191" s="5">
        <f>[1]!s_info_zjtxornot1(A5191,"")</f>
        <v>1</v>
      </c>
      <c r="AC5191" s="22" t="str">
        <f>[1]!s_info_nature1(A5191,"")</f>
        <v>民营企业</v>
      </c>
      <c r="AD5191" s="6" t="str">
        <f>[1]!s_info_city(A5191)</f>
        <v>辽阳市</v>
      </c>
      <c r="AE5191" s="6" t="str">
        <f>[1]!s_info_province(A5191)</f>
        <v>辽宁省</v>
      </c>
      <c r="AF5191">
        <v>123.18152000000001</v>
      </c>
      <c r="AG5191">
        <v>41.269401999999999</v>
      </c>
    </row>
    <row r="5192" spans="1:33" x14ac:dyDescent="0.3">
      <c r="A5192" s="12" t="s">
        <v>583</v>
      </c>
      <c r="B5192" s="12" t="s">
        <v>584</v>
      </c>
      <c r="C5192" s="16" t="str">
        <f>[1]!s_info_mkt(A5192)</f>
        <v>北证</v>
      </c>
      <c r="D5192" s="16" t="str">
        <f>[1]!s_ipo_listeddate(A5192)</f>
        <v>2022-12-08</v>
      </c>
      <c r="E5192" s="16" t="str">
        <f>[1]!lastradeday_s("000002","")</f>
        <v>2026-06-22</v>
      </c>
      <c r="F5192" s="16" t="str">
        <f>[1]!s_info_industry_csrc2023(A5192,"",3)</f>
        <v>专用设备制造业</v>
      </c>
      <c r="G5192" s="16" t="str">
        <f>[1]!s_info_industry_csrc2023(A5192,"",1)</f>
        <v>制造业</v>
      </c>
      <c r="H5192" s="16">
        <f>[1]!s_is(A5192,83,"FY","YTD","20251231",1,"",100000000)</f>
        <v>1.7307776233000001</v>
      </c>
      <c r="I5192" s="16">
        <f>[1]!s_is(A5192,83,"FY","YTD","20241231",1,"",100000000)</f>
        <v>1.9578548013999999</v>
      </c>
      <c r="J5192" s="16">
        <f t="shared" si="243"/>
        <v>-0.11598264485069276</v>
      </c>
      <c r="K5192" s="16">
        <f>[1]!s_is(A5192,61,"FY","YTD","20251231",1,"",100000000)</f>
        <v>0.1992014563</v>
      </c>
      <c r="L5192" s="16">
        <f>[1]!s_is(A5192,61,"FY","YTD","20241231",1,"",100000000)</f>
        <v>0.37548234219999999</v>
      </c>
      <c r="M5192" s="16">
        <f t="shared" si="244"/>
        <v>-0.46947849762294358</v>
      </c>
      <c r="N5192" s="16">
        <f>[1]!s_fa_roe(A5192,"20251231")</f>
        <v>4.0407000000000002</v>
      </c>
      <c r="O5192" s="16">
        <f>[1]!s_stmnote_rdexp(A5192,"20251231",1,10000)</f>
        <v>901.57259099999999</v>
      </c>
      <c r="P5192" s="20">
        <f t="shared" si="245"/>
        <v>5.2090608225047991E-2</v>
      </c>
      <c r="Q5192" s="16">
        <f>[1]!s_margin_tradingbalance(A5192,"",10000)</f>
        <v>3253.5061000000001</v>
      </c>
      <c r="R5192" s="16">
        <f>[1]!s_margin_seclendingbalance(A5192,"",10000)</f>
        <v>0</v>
      </c>
      <c r="S5192" s="17">
        <f>[1]!s_val_ev(A5192,"",100000000)</f>
        <v>12.416413800000001</v>
      </c>
      <c r="T5192" s="17">
        <f>[1]!share_freesharesmv(A5192,"",100000000)</f>
        <v>6.6651424419999996</v>
      </c>
      <c r="U5192" s="17">
        <f>[1]!s_dq_amount_btin(A5192,E5192,100000000)</f>
        <v>0.27274145999999999</v>
      </c>
      <c r="V5192" s="17">
        <f>[1]!s_dq_turn(A5192,E5192)</f>
        <v>3.3465230749408899</v>
      </c>
      <c r="W5192" s="2">
        <f>[1]!s_pq_amount(A5192,"20260101","",100000000)</f>
        <v>46.095532859999999</v>
      </c>
      <c r="X5192" s="2">
        <f>[1]!s_pq_avgamount(A5192,"20260101","",100000000)</f>
        <v>0.41905029872727273</v>
      </c>
      <c r="Y5192" s="17">
        <f>[1]!s_ipo_dilutedpe(A5192)</f>
        <v>19.579999999999998</v>
      </c>
      <c r="Z5192" s="12">
        <f>[1]!s_ipo_collection_total(A5192,100000000)</f>
        <v>1.988</v>
      </c>
      <c r="AA5192" s="2">
        <f>[1]!s_val_pe_ttm(A5192,E5192)</f>
        <v>101.35527801513672</v>
      </c>
      <c r="AB5192" s="5">
        <f>[1]!s_info_zjtxornot1(A5192,"")</f>
        <v>1</v>
      </c>
      <c r="AC5192" s="22" t="str">
        <f>[1]!s_info_nature1(A5192,"")</f>
        <v>民营企业</v>
      </c>
      <c r="AD5192" s="6" t="str">
        <f>[1]!s_info_city(A5192)</f>
        <v>武汉市</v>
      </c>
      <c r="AE5192" s="6" t="str">
        <f>[1]!s_info_province(A5192)</f>
        <v>湖北省</v>
      </c>
      <c r="AF5192">
        <v>114.29857199999999</v>
      </c>
      <c r="AG5192">
        <v>30.584354999999999</v>
      </c>
    </row>
    <row r="5193" spans="1:33" x14ac:dyDescent="0.3">
      <c r="A5193" s="12" t="s">
        <v>10456</v>
      </c>
      <c r="B5193" s="12" t="s">
        <v>10457</v>
      </c>
      <c r="C5193" s="16" t="str">
        <f>[1]!s_info_mkt(A5193)</f>
        <v>主板</v>
      </c>
      <c r="D5193" s="16" t="str">
        <f>[1]!s_ipo_listeddate(A5193)</f>
        <v>2003-07-21</v>
      </c>
      <c r="E5193" s="16" t="str">
        <f>[1]!lastradeday_s("000002","")</f>
        <v>2026-06-22</v>
      </c>
      <c r="F5193" s="16" t="str">
        <f>[1]!s_info_industry_csrc2023(A5193,"",3)</f>
        <v>生态保护和环境治理业</v>
      </c>
      <c r="G5193" s="16" t="str">
        <f>[1]!s_info_industry_csrc2023(A5193,"",1)</f>
        <v>水利、环境和公共设施管理业</v>
      </c>
      <c r="H5193" s="16">
        <f>[1]!s_is(A5193,83,"FY","YTD","20251231",1,"",100000000)</f>
        <v>91.388455051800008</v>
      </c>
      <c r="I5193" s="16">
        <f>[1]!s_is(A5193,83,"FY","YTD","20241231",1,"",100000000)</f>
        <v>91.133242100499999</v>
      </c>
      <c r="J5193" s="16">
        <f t="shared" si="243"/>
        <v>2.800437528805988E-3</v>
      </c>
      <c r="K5193" s="16">
        <f>[1]!s_is(A5193,61,"FY","YTD","20251231",1,"",100000000)</f>
        <v>3.8752579718</v>
      </c>
      <c r="L5193" s="16">
        <f>[1]!s_is(A5193,61,"FY","YTD","20241231",1,"",100000000)</f>
        <v>7.0429544836</v>
      </c>
      <c r="M5193" s="16">
        <f t="shared" si="244"/>
        <v>-0.44976813625250561</v>
      </c>
      <c r="N5193" s="16">
        <f>[1]!s_fa_roe(A5193,"20251231")</f>
        <v>4.4588000000000001</v>
      </c>
      <c r="O5193" s="16">
        <f>[1]!s_stmnote_rdexp(A5193,"20251231",1,10000)</f>
        <v>17447.728655000003</v>
      </c>
      <c r="P5193" s="20">
        <f t="shared" si="245"/>
        <v>1.9091830193551727E-2</v>
      </c>
      <c r="Q5193" s="16">
        <f>[1]!s_margin_tradingbalance(A5193,"",10000)</f>
        <v>41420.844100000002</v>
      </c>
      <c r="R5193" s="16">
        <f>[1]!s_margin_seclendingbalance(A5193,"",10000)</f>
        <v>218.59620000000001</v>
      </c>
      <c r="S5193" s="17">
        <f>[1]!s_val_ev(A5193,"",100000000)</f>
        <v>140.52696216299998</v>
      </c>
      <c r="T5193" s="17">
        <f>[1]!share_freesharesmv(A5193,"",100000000)</f>
        <v>43.784906823</v>
      </c>
      <c r="U5193" s="17">
        <f>[1]!s_dq_amount_btin(A5193,E5193,100000000)</f>
        <v>1.7892648600000001</v>
      </c>
      <c r="V5193" s="17">
        <f>[1]!s_dq_turn(A5193,E5193)</f>
        <v>1.3144824042617365</v>
      </c>
      <c r="W5193" s="2">
        <f>[1]!s_pq_amount(A5193,"20260101","",100000000)</f>
        <v>447.38936381000002</v>
      </c>
      <c r="X5193" s="2">
        <f>[1]!s_pq_avgamount(A5193,"20260101","",100000000)</f>
        <v>4.067176034636363</v>
      </c>
      <c r="Y5193" s="17">
        <f>[1]!s_ipo_dilutedpe(A5193)</f>
        <v>16.850000000000001</v>
      </c>
      <c r="Z5193" s="12">
        <f>[1]!s_ipo_collection_total(A5193,100000000)</f>
        <v>2.952</v>
      </c>
      <c r="AA5193" s="2">
        <f>[1]!s_val_pe_ttm(A5193,E5193)</f>
        <v>37.508842468261719</v>
      </c>
      <c r="AB5193" s="5">
        <f>[1]!s_info_zjtxornot1(A5193,"")</f>
        <v>0</v>
      </c>
      <c r="AC5193" s="22" t="str">
        <f>[1]!s_info_nature1(A5193,"")</f>
        <v>地方国有企业</v>
      </c>
      <c r="AD5193" s="6" t="str">
        <f>[1]!s_info_city(A5193)</f>
        <v>无锡市</v>
      </c>
      <c r="AE5193" s="6" t="str">
        <f>[1]!s_info_province(A5193)</f>
        <v>江苏省</v>
      </c>
      <c r="AF5193">
        <v>120.301663</v>
      </c>
      <c r="AG5193">
        <v>31.574729000000001</v>
      </c>
    </row>
    <row r="5194" spans="1:33" x14ac:dyDescent="0.3">
      <c r="A5194" s="12" t="s">
        <v>10458</v>
      </c>
      <c r="B5194" s="12" t="s">
        <v>10459</v>
      </c>
      <c r="C5194" s="16" t="str">
        <f>[1]!s_info_mkt(A5194)</f>
        <v>主板</v>
      </c>
      <c r="D5194" s="16" t="str">
        <f>[1]!s_ipo_listeddate(A5194)</f>
        <v>1994-01-28</v>
      </c>
      <c r="E5194" s="16" t="str">
        <f>[1]!lastradeday_s("000002","")</f>
        <v>2026-06-22</v>
      </c>
      <c r="F5194" s="16" t="str">
        <f>[1]!s_info_industry_csrc2023(A5194,"",3)</f>
        <v>铁路、船舶、航空航天和其他运输设备制造业</v>
      </c>
      <c r="G5194" s="16" t="str">
        <f>[1]!s_info_industry_csrc2023(A5194,"",1)</f>
        <v>制造业</v>
      </c>
      <c r="H5194" s="16">
        <f>[1]!s_is(A5194,83,"FY","YTD","20251231",1,"",100000000)</f>
        <v>10.774266385499999</v>
      </c>
      <c r="I5194" s="16">
        <f>[1]!s_is(A5194,83,"FY","YTD","20241231",1,"",100000000)</f>
        <v>9.7609039794000001</v>
      </c>
      <c r="J5194" s="16">
        <f t="shared" si="243"/>
        <v>0.10381849962243872</v>
      </c>
      <c r="K5194" s="16">
        <f>[1]!s_is(A5194,61,"FY","YTD","20251231",1,"",100000000)</f>
        <v>-0.57307456130000001</v>
      </c>
      <c r="L5194" s="16">
        <f>[1]!s_is(A5194,61,"FY","YTD","20241231",1,"",100000000)</f>
        <v>-0.19834635879999998</v>
      </c>
      <c r="M5194" s="16">
        <f t="shared" si="244"/>
        <v>-1.8892618184024867</v>
      </c>
      <c r="N5194" s="16">
        <f>[1]!s_fa_roe(A5194,"20251231")</f>
        <v>-10.339499999999999</v>
      </c>
      <c r="O5194" s="16">
        <f>[1]!s_stmnote_rdexp(A5194,"20251231",1,10000)</f>
        <v>1857.9628149999999</v>
      </c>
      <c r="P5194" s="20">
        <f t="shared" si="245"/>
        <v>1.7244448471224409E-2</v>
      </c>
      <c r="Q5194" s="16">
        <f>[1]!s_margin_tradingbalance(A5194,"",10000)</f>
        <v>12783.236999999999</v>
      </c>
      <c r="R5194" s="16">
        <f>[1]!s_margin_seclendingbalance(A5194,"",10000)</f>
        <v>25.485600000000002</v>
      </c>
      <c r="S5194" s="17">
        <f>[1]!s_val_ev(A5194,"",100000000)</f>
        <v>14.3379064445</v>
      </c>
      <c r="T5194" s="17">
        <f>[1]!share_freesharesmv(A5194,"",100000000)</f>
        <v>11.936573194000001</v>
      </c>
      <c r="U5194" s="17">
        <f>[1]!s_dq_amount_btin(A5194,E5194,100000000)</f>
        <v>0.37274115000000002</v>
      </c>
      <c r="V5194" s="17">
        <f>[1]!s_dq_turn(A5194,E5194)</f>
        <v>2.9344265126551163</v>
      </c>
      <c r="W5194" s="2">
        <f>[1]!s_pq_amount(A5194,"20260101","",100000000)</f>
        <v>51.094777020000002</v>
      </c>
      <c r="X5194" s="2">
        <f>[1]!s_pq_avgamount(A5194,"20260101","",100000000)</f>
        <v>0.46875942220183486</v>
      </c>
      <c r="Y5194" s="17">
        <f>[1]!s_ipo_dilutedpe(A5194)</f>
        <v>14.03</v>
      </c>
      <c r="Z5194" s="12">
        <f>[1]!s_ipo_collection_total(A5194,100000000)</f>
        <v>1.2649999999999999</v>
      </c>
      <c r="AA5194" s="2">
        <f>[1]!s_val_pe_ttm(A5194,E5194)</f>
        <v>-24.641735076904297</v>
      </c>
      <c r="AB5194" s="5">
        <f>[1]!s_info_zjtxornot1(A5194,"")</f>
        <v>0</v>
      </c>
      <c r="AC5194" s="22" t="str">
        <f>[1]!s_info_nature1(A5194,"")</f>
        <v>民营企业</v>
      </c>
      <c r="AD5194" s="6" t="str">
        <f>[1]!s_info_city(A5194)</f>
        <v>上海市</v>
      </c>
      <c r="AE5194" s="6" t="str">
        <f>[1]!s_info_province(A5194)</f>
        <v>上海</v>
      </c>
      <c r="AF5194">
        <v>121.472644</v>
      </c>
      <c r="AG5194">
        <v>31.231705999999999</v>
      </c>
    </row>
    <row r="5195" spans="1:33" x14ac:dyDescent="0.3">
      <c r="A5195" s="12" t="s">
        <v>10460</v>
      </c>
      <c r="B5195" s="12" t="s">
        <v>10461</v>
      </c>
      <c r="C5195" s="16" t="str">
        <f>[1]!s_info_mkt(A5195)</f>
        <v>创业板</v>
      </c>
      <c r="D5195" s="16" t="str">
        <f>[1]!s_ipo_listeddate(A5195)</f>
        <v>2019-06-21</v>
      </c>
      <c r="E5195" s="16" t="str">
        <f>[1]!lastradeday_s("000002","")</f>
        <v>2026-06-22</v>
      </c>
      <c r="F5195" s="16" t="str">
        <f>[1]!s_info_industry_csrc2023(A5195,"",3)</f>
        <v>铁路、船舶、航空航天和其他运输设备制造业</v>
      </c>
      <c r="G5195" s="16" t="str">
        <f>[1]!s_info_industry_csrc2023(A5195,"",1)</f>
        <v>制造业</v>
      </c>
      <c r="H5195" s="16">
        <f>[1]!s_is(A5195,83,"FY","YTD","20251231",1,"",100000000)</f>
        <v>7.8143675854999994</v>
      </c>
      <c r="I5195" s="16">
        <f>[1]!s_is(A5195,83,"FY","YTD","20241231",1,"",100000000)</f>
        <v>8.809712814600001</v>
      </c>
      <c r="J5195" s="16">
        <f t="shared" si="243"/>
        <v>-0.11298271011178185</v>
      </c>
      <c r="K5195" s="16">
        <f>[1]!s_is(A5195,61,"FY","YTD","20251231",1,"",100000000)</f>
        <v>-0.15070798520000001</v>
      </c>
      <c r="L5195" s="16">
        <f>[1]!s_is(A5195,61,"FY","YTD","20241231",1,"",100000000)</f>
        <v>-0.76405989629999993</v>
      </c>
      <c r="M5195" s="16">
        <f t="shared" si="244"/>
        <v>0.80275370304106863</v>
      </c>
      <c r="N5195" s="16">
        <f>[1]!s_fa_roe(A5195,"20251231")</f>
        <v>-1.8668</v>
      </c>
      <c r="O5195" s="16">
        <f>[1]!s_stmnote_rdexp(A5195,"20251231",1,10000)</f>
        <v>5204.0741319999997</v>
      </c>
      <c r="P5195" s="20">
        <f t="shared" si="245"/>
        <v>6.6596228998191148E-2</v>
      </c>
      <c r="Q5195" s="16">
        <f>[1]!s_margin_tradingbalance(A5195,"",10000)</f>
        <v>0</v>
      </c>
      <c r="R5195" s="16">
        <f>[1]!s_margin_seclendingbalance(A5195,"",10000)</f>
        <v>0</v>
      </c>
      <c r="S5195" s="17">
        <f>[1]!s_val_ev(A5195,"",100000000)</f>
        <v>13.395149010000001</v>
      </c>
      <c r="T5195" s="17">
        <f>[1]!share_freesharesmv(A5195,"",100000000)</f>
        <v>8.151368175</v>
      </c>
      <c r="U5195" s="17">
        <f>[1]!s_dq_amount_btin(A5195,E5195,100000000)</f>
        <v>0.36664690999999999</v>
      </c>
      <c r="V5195" s="17">
        <f>[1]!s_dq_turn(A5195,E5195)</f>
        <v>2.8226385857134417</v>
      </c>
      <c r="W5195" s="2">
        <f>[1]!s_pq_amount(A5195,"20260101","",100000000)</f>
        <v>121.95942463</v>
      </c>
      <c r="X5195" s="2">
        <f>[1]!s_pq_avgamount(A5195,"20260101","",100000000)</f>
        <v>1.1188938039449541</v>
      </c>
      <c r="Y5195" s="17">
        <f>[1]!s_ipo_dilutedpe(A5195)</f>
        <v>22.98</v>
      </c>
      <c r="Z5195" s="12">
        <f>[1]!s_ipo_collection_total(A5195,100000000)</f>
        <v>4.2275183399999996</v>
      </c>
      <c r="AA5195" s="2">
        <f>[1]!s_val_pe_ttm(A5195,E5195)</f>
        <v>-97.053543090820313</v>
      </c>
      <c r="AB5195" s="5">
        <f>[1]!s_info_zjtxornot1(A5195,"")</f>
        <v>1</v>
      </c>
      <c r="AC5195" s="22" t="str">
        <f>[1]!s_info_nature1(A5195,"")</f>
        <v>民营企业</v>
      </c>
      <c r="AD5195" s="6" t="str">
        <f>[1]!s_info_city(A5195)</f>
        <v>济南市</v>
      </c>
      <c r="AE5195" s="6" t="str">
        <f>[1]!s_info_province(A5195)</f>
        <v>山东省</v>
      </c>
      <c r="AF5195">
        <v>117.000923</v>
      </c>
      <c r="AG5195">
        <v>36.675806999999999</v>
      </c>
    </row>
    <row r="5196" spans="1:33" x14ac:dyDescent="0.3">
      <c r="A5196" s="12" t="s">
        <v>585</v>
      </c>
      <c r="B5196" s="12" t="s">
        <v>586</v>
      </c>
      <c r="C5196" s="16" t="str">
        <f>[1]!s_info_mkt(A5196)</f>
        <v>北证</v>
      </c>
      <c r="D5196" s="16" t="str">
        <f>[1]!s_ipo_listeddate(A5196)</f>
        <v>2022-12-30</v>
      </c>
      <c r="E5196" s="16" t="str">
        <f>[1]!lastradeday_s("000002","")</f>
        <v>2026-06-22</v>
      </c>
      <c r="F5196" s="16" t="str">
        <f>[1]!s_info_industry_csrc2023(A5196,"",3)</f>
        <v>橡胶和塑料制品业</v>
      </c>
      <c r="G5196" s="16" t="str">
        <f>[1]!s_info_industry_csrc2023(A5196,"",1)</f>
        <v>制造业</v>
      </c>
      <c r="H5196" s="16">
        <f>[1]!s_is(A5196,83,"FY","YTD","20251231",1,"",100000000)</f>
        <v>11.354965291900001</v>
      </c>
      <c r="I5196" s="16">
        <f>[1]!s_is(A5196,83,"FY","YTD","20241231",1,"",100000000)</f>
        <v>9.6560940201999994</v>
      </c>
      <c r="J5196" s="16">
        <f t="shared" si="243"/>
        <v>0.17593773094442322</v>
      </c>
      <c r="K5196" s="16">
        <f>[1]!s_is(A5196,61,"FY","YTD","20251231",1,"",100000000)</f>
        <v>1.1181601274999999</v>
      </c>
      <c r="L5196" s="16">
        <f>[1]!s_is(A5196,61,"FY","YTD","20241231",1,"",100000000)</f>
        <v>0.64449905929999995</v>
      </c>
      <c r="M5196" s="16">
        <f t="shared" si="244"/>
        <v>0.73492902955428718</v>
      </c>
      <c r="N5196" s="16">
        <f>[1]!s_fa_roe(A5196,"20251231")</f>
        <v>14.261699999999999</v>
      </c>
      <c r="O5196" s="16">
        <f>[1]!s_stmnote_rdexp(A5196,"20251231",1,10000)</f>
        <v>4523.6738580000001</v>
      </c>
      <c r="P5196" s="20">
        <f t="shared" si="245"/>
        <v>3.9838729064429083E-2</v>
      </c>
      <c r="Q5196" s="16">
        <f>[1]!s_margin_tradingbalance(A5196,"",10000)</f>
        <v>2225.7624999999998</v>
      </c>
      <c r="R5196" s="16">
        <f>[1]!s_margin_seclendingbalance(A5196,"",10000)</f>
        <v>0</v>
      </c>
      <c r="S5196" s="17">
        <f>[1]!s_val_ev(A5196,"",100000000)</f>
        <v>12.763506</v>
      </c>
      <c r="T5196" s="17">
        <f>[1]!share_freesharesmv(A5196,"",100000000)</f>
        <v>5.0946046535999994</v>
      </c>
      <c r="U5196" s="17">
        <f>[1]!s_dq_amount_btin(A5196,E5196,100000000)</f>
        <v>0.17882308</v>
      </c>
      <c r="V5196" s="17">
        <f>[1]!s_dq_turn(A5196,E5196)</f>
        <v>2.0140834411347197</v>
      </c>
      <c r="W5196" s="2">
        <f>[1]!s_pq_amount(A5196,"20260101","",100000000)</f>
        <v>25.028173760000001</v>
      </c>
      <c r="X5196" s="2">
        <f>[1]!s_pq_avgamount(A5196,"20260101","",100000000)</f>
        <v>0.22752885236363637</v>
      </c>
      <c r="Y5196" s="17">
        <f>[1]!s_ipo_dilutedpe(A5196)</f>
        <v>19.11</v>
      </c>
      <c r="Z5196" s="12">
        <f>[1]!s_ipo_collection_total(A5196,100000000)</f>
        <v>1.5652999999999999</v>
      </c>
      <c r="AA5196" s="2">
        <f>[1]!s_val_pe_ttm(A5196,E5196)</f>
        <v>12.481785774230957</v>
      </c>
      <c r="AB5196" s="5">
        <f>[1]!s_info_zjtxornot1(A5196,"")</f>
        <v>1</v>
      </c>
      <c r="AC5196" s="22" t="str">
        <f>[1]!s_info_nature1(A5196,"")</f>
        <v>民营企业</v>
      </c>
      <c r="AD5196" s="6" t="str">
        <f>[1]!s_info_city(A5196)</f>
        <v>青岛市</v>
      </c>
      <c r="AE5196" s="6" t="str">
        <f>[1]!s_info_province(A5196)</f>
        <v>山东省</v>
      </c>
      <c r="AF5196">
        <v>120.35517299999999</v>
      </c>
      <c r="AG5196">
        <v>36.082982000000001</v>
      </c>
    </row>
    <row r="5197" spans="1:33" x14ac:dyDescent="0.3">
      <c r="A5197" s="12" t="s">
        <v>10462</v>
      </c>
      <c r="B5197" s="12" t="s">
        <v>10463</v>
      </c>
      <c r="C5197" s="16" t="str">
        <f>[1]!s_info_mkt(A5197)</f>
        <v>主板</v>
      </c>
      <c r="D5197" s="16" t="str">
        <f>[1]!s_ipo_listeddate(A5197)</f>
        <v>2000-07-31</v>
      </c>
      <c r="E5197" s="16" t="str">
        <f>[1]!lastradeday_s("000002","")</f>
        <v>2026-06-22</v>
      </c>
      <c r="F5197" s="16" t="str">
        <f>[1]!s_info_industry_csrc2023(A5197,"",3)</f>
        <v>电力、热力生产和供应业</v>
      </c>
      <c r="G5197" s="16" t="str">
        <f>[1]!s_info_industry_csrc2023(A5197,"",1)</f>
        <v>电力、热力、燃气及水生产和供应业</v>
      </c>
      <c r="H5197" s="16">
        <f>[1]!s_is(A5197,83,"FY","YTD","20251231",1,"",100000000)</f>
        <v>5.9815106113000001</v>
      </c>
      <c r="I5197" s="16">
        <f>[1]!s_is(A5197,83,"FY","YTD","20241231",1,"",100000000)</f>
        <v>6.0265792111999996</v>
      </c>
      <c r="J5197" s="16">
        <f t="shared" si="243"/>
        <v>-7.478305406862118E-3</v>
      </c>
      <c r="K5197" s="16">
        <f>[1]!s_is(A5197,61,"FY","YTD","20251231",1,"",100000000)</f>
        <v>0.58876737909999999</v>
      </c>
      <c r="L5197" s="16">
        <f>[1]!s_is(A5197,61,"FY","YTD","20241231",1,"",100000000)</f>
        <v>1.6932475026</v>
      </c>
      <c r="M5197" s="16">
        <f t="shared" si="244"/>
        <v>-0.6522851040997012</v>
      </c>
      <c r="N5197" s="16">
        <f>[1]!s_fa_roe(A5197,"20251231")</f>
        <v>2.3191000000000002</v>
      </c>
      <c r="O5197" s="16">
        <f>[1]!s_stmnote_rdexp(A5197,"20251231",1,10000)</f>
        <v>0</v>
      </c>
      <c r="P5197" s="20">
        <f t="shared" si="245"/>
        <v>0</v>
      </c>
      <c r="Q5197" s="16">
        <f>[1]!s_margin_tradingbalance(A5197,"",10000)</f>
        <v>32726.0304</v>
      </c>
      <c r="R5197" s="16">
        <f>[1]!s_margin_seclendingbalance(A5197,"",10000)</f>
        <v>1.0880000000000001</v>
      </c>
      <c r="S5197" s="17">
        <f>[1]!s_val_ev(A5197,"",100000000)</f>
        <v>50.420455195500004</v>
      </c>
      <c r="T5197" s="17">
        <f>[1]!share_freesharesmv(A5197,"",100000000)</f>
        <v>23.9441083707</v>
      </c>
      <c r="U5197" s="17">
        <f>[1]!s_dq_amount_btin(A5197,E5197,100000000)</f>
        <v>1.3847183000000001</v>
      </c>
      <c r="V5197" s="17">
        <f>[1]!s_dq_turn(A5197,E5197)</f>
        <v>2.7774747434747207</v>
      </c>
      <c r="W5197" s="2">
        <f>[1]!s_pq_amount(A5197,"20260101","",100000000)</f>
        <v>454.66751061999997</v>
      </c>
      <c r="X5197" s="2">
        <f>[1]!s_pq_avgamount(A5197,"20260101","",100000000)</f>
        <v>4.133341005636364</v>
      </c>
      <c r="Y5197" s="17">
        <f>[1]!s_ipo_dilutedpe(A5197)</f>
        <v>88.69</v>
      </c>
      <c r="Z5197" s="12">
        <f>[1]!s_ipo_collection_total(A5197,100000000)</f>
        <v>11.5</v>
      </c>
      <c r="AA5197" s="2">
        <f>[1]!s_val_pe_ttm(A5197,E5197)</f>
        <v>246.52976989746094</v>
      </c>
      <c r="AB5197" s="5">
        <f>[1]!s_info_zjtxornot1(A5197,"")</f>
        <v>0</v>
      </c>
      <c r="AC5197" s="22" t="str">
        <f>[1]!s_info_nature1(A5197,"")</f>
        <v>地方国有企业</v>
      </c>
      <c r="AD5197" s="6" t="str">
        <f>[1]!s_info_city(A5197)</f>
        <v>宁德市</v>
      </c>
      <c r="AE5197" s="6" t="str">
        <f>[1]!s_info_province(A5197)</f>
        <v>福建省</v>
      </c>
      <c r="AF5197">
        <v>119.52708199999999</v>
      </c>
      <c r="AG5197">
        <v>26.65924</v>
      </c>
    </row>
    <row r="5198" spans="1:33" x14ac:dyDescent="0.3">
      <c r="A5198" s="12" t="s">
        <v>10464</v>
      </c>
      <c r="B5198" s="12" t="s">
        <v>10465</v>
      </c>
      <c r="C5198" s="16" t="str">
        <f>[1]!s_info_mkt(A5198)</f>
        <v>主板</v>
      </c>
      <c r="D5198" s="16" t="str">
        <f>[1]!s_ipo_listeddate(A5198)</f>
        <v>1996-12-17</v>
      </c>
      <c r="E5198" s="16" t="str">
        <f>[1]!lastradeday_s("000002","")</f>
        <v>2026-06-22</v>
      </c>
      <c r="F5198" s="16" t="str">
        <f>[1]!s_info_industry_csrc2023(A5198,"",3)</f>
        <v>批发业</v>
      </c>
      <c r="G5198" s="16" t="str">
        <f>[1]!s_info_industry_csrc2023(A5198,"",1)</f>
        <v>批发和零售业</v>
      </c>
      <c r="H5198" s="16">
        <f>[1]!s_is(A5198,83,"FY","YTD","20251231",1,"",100000000)</f>
        <v>47.480212913700001</v>
      </c>
      <c r="I5198" s="16">
        <f>[1]!s_is(A5198,83,"FY","YTD","20241231",1,"",100000000)</f>
        <v>40.813086429099997</v>
      </c>
      <c r="J5198" s="16">
        <f t="shared" si="243"/>
        <v>0.16335756660261547</v>
      </c>
      <c r="K5198" s="16">
        <f>[1]!s_is(A5198,61,"FY","YTD","20251231",1,"",100000000)</f>
        <v>-0.8235097374</v>
      </c>
      <c r="L5198" s="16">
        <f>[1]!s_is(A5198,61,"FY","YTD","20241231",1,"",100000000)</f>
        <v>-0.61970390249999996</v>
      </c>
      <c r="M5198" s="16">
        <f t="shared" si="244"/>
        <v>-0.32887615210717519</v>
      </c>
      <c r="N5198" s="16">
        <f>[1]!s_fa_roe(A5198,"20251231")</f>
        <v>-178.006</v>
      </c>
      <c r="O5198" s="16">
        <f>[1]!s_stmnote_rdexp(A5198,"20251231",1,10000)</f>
        <v>728.93798900000002</v>
      </c>
      <c r="P5198" s="20">
        <f t="shared" si="245"/>
        <v>1.5352458303523556E-3</v>
      </c>
      <c r="Q5198" s="16">
        <f>[1]!s_margin_tradingbalance(A5198,"",10000)</f>
        <v>0</v>
      </c>
      <c r="R5198" s="16">
        <f>[1]!s_margin_seclendingbalance(A5198,"",10000)</f>
        <v>0</v>
      </c>
      <c r="S5198" s="17">
        <f>[1]!s_val_ev(A5198,"",100000000)</f>
        <v>68.253800603999991</v>
      </c>
      <c r="T5198" s="17">
        <f>[1]!share_freesharesmv(A5198,"",100000000)</f>
        <v>56.385461576800004</v>
      </c>
      <c r="U5198" s="17">
        <f>[1]!s_dq_amount_btin(A5198,E5198,100000000)</f>
        <v>9.4643082100000004</v>
      </c>
      <c r="V5198" s="17">
        <f>[1]!s_dq_turn(A5198,E5198)</f>
        <v>14.048232414640518</v>
      </c>
      <c r="W5198" s="2">
        <f>[1]!s_pq_amount(A5198,"20260101","",100000000)</f>
        <v>654.35888242999999</v>
      </c>
      <c r="X5198" s="2">
        <f>[1]!s_pq_avgamount(A5198,"20260101","",100000000)</f>
        <v>6.5435888242999996</v>
      </c>
      <c r="Y5198" s="17">
        <f>[1]!s_ipo_dilutedpe(A5198)</f>
        <v>0</v>
      </c>
      <c r="Z5198" s="12">
        <f>[1]!s_ipo_collection_total(A5198,100000000)</f>
        <v>0</v>
      </c>
      <c r="AA5198" s="2">
        <f>[1]!s_val_pe_ttm(A5198,E5198)</f>
        <v>-84.256431579589844</v>
      </c>
      <c r="AB5198" s="5">
        <f>[1]!s_info_zjtxornot1(A5198,"")</f>
        <v>0</v>
      </c>
      <c r="AC5198" s="22" t="str">
        <f>[1]!s_info_nature1(A5198,"")</f>
        <v>公众企业</v>
      </c>
      <c r="AD5198" s="6" t="str">
        <f>[1]!s_info_city(A5198)</f>
        <v>荆州市</v>
      </c>
      <c r="AE5198" s="6" t="str">
        <f>[1]!s_info_province(A5198)</f>
        <v>湖北省</v>
      </c>
      <c r="AF5198">
        <v>112.23813</v>
      </c>
      <c r="AG5198">
        <v>30.326857</v>
      </c>
    </row>
    <row r="5199" spans="1:33" x14ac:dyDescent="0.3">
      <c r="A5199" s="12" t="s">
        <v>10466</v>
      </c>
      <c r="B5199" s="12" t="s">
        <v>10467</v>
      </c>
      <c r="C5199" s="16" t="str">
        <f>[1]!s_info_mkt(A5199)</f>
        <v>主板</v>
      </c>
      <c r="D5199" s="16" t="str">
        <f>[1]!s_ipo_listeddate(A5199)</f>
        <v>2011-08-10</v>
      </c>
      <c r="E5199" s="16" t="str">
        <f>[1]!lastradeday_s("000002","")</f>
        <v>2026-06-22</v>
      </c>
      <c r="F5199" s="16" t="str">
        <f>[1]!s_info_industry_csrc2023(A5199,"",3)</f>
        <v>电力、热力生产和供应业</v>
      </c>
      <c r="G5199" s="16" t="str">
        <f>[1]!s_info_industry_csrc2023(A5199,"",1)</f>
        <v>电力、热力、燃气及水生产和供应业</v>
      </c>
      <c r="H5199" s="16">
        <f>[1]!s_is(A5199,83,"FY","YTD","20251231",1,"",100000000)</f>
        <v>355.31209751469999</v>
      </c>
      <c r="I5199" s="16">
        <f>[1]!s_is(A5199,83,"FY","YTD","20241231",1,"",100000000)</f>
        <v>369.3254299349</v>
      </c>
      <c r="J5199" s="16">
        <f t="shared" si="243"/>
        <v>-3.7943047741581526E-2</v>
      </c>
      <c r="K5199" s="16">
        <f>[1]!s_is(A5199,61,"FY","YTD","20251231",1,"",100000000)</f>
        <v>34.650977175599998</v>
      </c>
      <c r="L5199" s="16">
        <f>[1]!s_is(A5199,61,"FY","YTD","20241231",1,"",100000000)</f>
        <v>32.380175505799997</v>
      </c>
      <c r="M5199" s="16">
        <f t="shared" si="244"/>
        <v>7.0129381151539799E-2</v>
      </c>
      <c r="N5199" s="16">
        <f>[1]!s_fa_roe(A5199,"20251231")</f>
        <v>10.196</v>
      </c>
      <c r="O5199" s="16">
        <f>[1]!s_stmnote_rdexp(A5199,"20251231",1,10000)</f>
        <v>8733.7609470000007</v>
      </c>
      <c r="P5199" s="20">
        <f t="shared" si="245"/>
        <v>2.4580533587485482E-3</v>
      </c>
      <c r="Q5199" s="16">
        <f>[1]!s_margin_tradingbalance(A5199,"",10000)</f>
        <v>39527.565799999997</v>
      </c>
      <c r="R5199" s="16">
        <f>[1]!s_margin_seclendingbalance(A5199,"",10000)</f>
        <v>237.5575</v>
      </c>
      <c r="S5199" s="17">
        <f>[1]!s_val_ev(A5199,"",100000000)</f>
        <v>309.80253572799995</v>
      </c>
      <c r="T5199" s="17">
        <f>[1]!share_freesharesmv(A5199,"",100000000)</f>
        <v>54.441286905999995</v>
      </c>
      <c r="U5199" s="17">
        <f>[1]!s_dq_amount_btin(A5199,E5199,100000000)</f>
        <v>4.54847424</v>
      </c>
      <c r="V5199" s="17">
        <f>[1]!s_dq_turn(A5199,E5199)</f>
        <v>1.4761482385073577</v>
      </c>
      <c r="W5199" s="2">
        <f>[1]!s_pq_amount(A5199,"20260101","",100000000)</f>
        <v>375.55194705999997</v>
      </c>
      <c r="X5199" s="2">
        <f>[1]!s_pq_avgamount(A5199,"20260101","",100000000)</f>
        <v>3.4141086096363633</v>
      </c>
      <c r="Y5199" s="17">
        <f>[1]!s_ipo_dilutedpe(A5199)</f>
        <v>15.68</v>
      </c>
      <c r="Z5199" s="12">
        <f>[1]!s_ipo_collection_total(A5199,100000000)</f>
        <v>8.1806999999999999</v>
      </c>
      <c r="AA5199" s="2">
        <f>[1]!s_val_pe_ttm(A5199,E5199)</f>
        <v>9.1629829406738281</v>
      </c>
      <c r="AB5199" s="5">
        <f>[1]!s_info_zjtxornot1(A5199,"")</f>
        <v>0</v>
      </c>
      <c r="AC5199" s="22" t="str">
        <f>[1]!s_info_nature1(A5199,"")</f>
        <v>地方国有企业</v>
      </c>
      <c r="AD5199" s="6" t="str">
        <f>[1]!s_info_city(A5199)</f>
        <v>南京市</v>
      </c>
      <c r="AE5199" s="6" t="str">
        <f>[1]!s_info_province(A5199)</f>
        <v>江苏省</v>
      </c>
      <c r="AF5199">
        <v>118.767413</v>
      </c>
      <c r="AG5199">
        <v>32.041544000000002</v>
      </c>
    </row>
    <row r="5200" spans="1:33" x14ac:dyDescent="0.3">
      <c r="A5200" s="12" t="s">
        <v>10468</v>
      </c>
      <c r="B5200" s="12" t="s">
        <v>10469</v>
      </c>
      <c r="C5200" s="16" t="str">
        <f>[1]!s_info_mkt(A5200)</f>
        <v>主板</v>
      </c>
      <c r="D5200" s="16" t="str">
        <f>[1]!s_ipo_listeddate(A5200)</f>
        <v>2017-10-24</v>
      </c>
      <c r="E5200" s="16" t="str">
        <f>[1]!lastradeday_s("000002","")</f>
        <v>2026-06-22</v>
      </c>
      <c r="F5200" s="16" t="str">
        <f>[1]!s_info_industry_csrc2023(A5200,"",3)</f>
        <v>资本市场服务</v>
      </c>
      <c r="G5200" s="16" t="str">
        <f>[1]!s_info_industry_csrc2023(A5200,"",1)</f>
        <v>金融业</v>
      </c>
      <c r="H5200" s="16">
        <f>[1]!s_is(A5200,83,"FY","YTD","20251231",1,"",100000000)</f>
        <v>69.222527434599996</v>
      </c>
      <c r="I5200" s="16">
        <f>[1]!s_is(A5200,83,"FY","YTD","20241231",1,"",100000000)</f>
        <v>62.857297578599997</v>
      </c>
      <c r="J5200" s="16">
        <f t="shared" si="243"/>
        <v>0.1012647711753849</v>
      </c>
      <c r="K5200" s="16">
        <f>[1]!s_is(A5200,61,"FY","YTD","20251231",1,"",100000000)</f>
        <v>26.322569972600004</v>
      </c>
      <c r="L5200" s="16">
        <f>[1]!s_is(A5200,61,"FY","YTD","20241231",1,"",100000000)</f>
        <v>23.397795202600001</v>
      </c>
      <c r="M5200" s="16">
        <f t="shared" si="244"/>
        <v>0.12500215275305071</v>
      </c>
      <c r="N5200" s="16">
        <f>[1]!s_fa_roe(A5200,"20251231")</f>
        <v>7.0902000000000003</v>
      </c>
      <c r="O5200" s="16">
        <f>[1]!s_stmnote_rdexp(A5200,"20251231",1,10000)</f>
        <v>5061.8163869999998</v>
      </c>
      <c r="P5200" s="20">
        <f t="shared" si="245"/>
        <v>7.3123830848018361E-3</v>
      </c>
      <c r="Q5200" s="16">
        <f>[1]!s_margin_tradingbalance(A5200,"",10000)</f>
        <v>202518.41440000001</v>
      </c>
      <c r="R5200" s="16">
        <f>[1]!s_margin_seclendingbalance(A5200,"",10000)</f>
        <v>96.0154</v>
      </c>
      <c r="S5200" s="17">
        <f>[1]!s_val_ev(A5200,"",100000000)</f>
        <v>384.03929412989999</v>
      </c>
      <c r="T5200" s="17">
        <f>[1]!share_freesharesmv(A5200,"",100000000)</f>
        <v>259.59411581869995</v>
      </c>
      <c r="U5200" s="17">
        <f>[1]!s_dq_amount_btin(A5200,E5200,100000000)</f>
        <v>10.27599146</v>
      </c>
      <c r="V5200" s="17">
        <f>[1]!s_dq_turn(A5200,E5200)</f>
        <v>2.7882298320957983</v>
      </c>
      <c r="W5200" s="2">
        <f>[1]!s_pq_amount(A5200,"20260101","",100000000)</f>
        <v>523.75297545000001</v>
      </c>
      <c r="X5200" s="2">
        <f>[1]!s_pq_avgamount(A5200,"20260101","",100000000)</f>
        <v>4.7613906859090909</v>
      </c>
      <c r="Y5200" s="17">
        <f>[1]!s_ipo_dilutedpe(A5200)</f>
        <v>22.98</v>
      </c>
      <c r="Z5200" s="12">
        <f>[1]!s_ipo_collection_total(A5200,100000000)</f>
        <v>40.854199999999999</v>
      </c>
      <c r="AA5200" s="2">
        <f>[1]!s_val_pe_ttm(A5200,E5200)</f>
        <v>12.975728034973145</v>
      </c>
      <c r="AB5200" s="5">
        <f>[1]!s_info_zjtxornot1(A5200,"")</f>
        <v>0</v>
      </c>
      <c r="AC5200" s="22" t="str">
        <f>[1]!s_info_nature1(A5200,"")</f>
        <v>地方国有企业</v>
      </c>
      <c r="AD5200" s="6" t="str">
        <f>[1]!s_info_city(A5200)</f>
        <v>杭州市</v>
      </c>
      <c r="AE5200" s="6" t="str">
        <f>[1]!s_info_province(A5200)</f>
        <v>浙江省</v>
      </c>
      <c r="AF5200">
        <v>120.153576</v>
      </c>
      <c r="AG5200">
        <v>30.287458999999998</v>
      </c>
    </row>
    <row r="5201" spans="1:33" x14ac:dyDescent="0.3">
      <c r="A5201" s="12" t="s">
        <v>10470</v>
      </c>
      <c r="B5201" s="12" t="s">
        <v>10471</v>
      </c>
      <c r="C5201" s="16" t="str">
        <f>[1]!s_info_mkt(A5201)</f>
        <v>主板</v>
      </c>
      <c r="D5201" s="16" t="str">
        <f>[1]!s_ipo_listeddate(A5201)</f>
        <v>2007-08-10</v>
      </c>
      <c r="E5201" s="16" t="str">
        <f>[1]!lastradeday_s("000002","")</f>
        <v>2026-06-22</v>
      </c>
      <c r="F5201" s="16" t="str">
        <f>[1]!s_info_industry_csrc2023(A5201,"",3)</f>
        <v>有色金属冶炼和压延加工业</v>
      </c>
      <c r="G5201" s="16" t="str">
        <f>[1]!s_info_industry_csrc2023(A5201,"",1)</f>
        <v>制造业</v>
      </c>
      <c r="H5201" s="16">
        <f>[1]!s_is(A5201,83,"FY","YTD","20251231",1,"",100000000)</f>
        <v>32.305355135399999</v>
      </c>
      <c r="I5201" s="16">
        <f>[1]!s_is(A5201,83,"FY","YTD","20241231",1,"",100000000)</f>
        <v>29.457220356399997</v>
      </c>
      <c r="J5201" s="16">
        <f t="shared" si="243"/>
        <v>9.668715325277466E-2</v>
      </c>
      <c r="K5201" s="16">
        <f>[1]!s_is(A5201,61,"FY","YTD","20251231",1,"",100000000)</f>
        <v>1.0336878495999999</v>
      </c>
      <c r="L5201" s="16">
        <f>[1]!s_is(A5201,61,"FY","YTD","20241231",1,"",100000000)</f>
        <v>1.5777552881000001</v>
      </c>
      <c r="M5201" s="16">
        <f t="shared" si="244"/>
        <v>-0.34483639041082809</v>
      </c>
      <c r="N5201" s="16">
        <f>[1]!s_fa_roe(A5201,"20251231")</f>
        <v>3.2989000000000002</v>
      </c>
      <c r="O5201" s="16">
        <f>[1]!s_stmnote_rdexp(A5201,"20251231",1,10000)</f>
        <v>21291.274290999998</v>
      </c>
      <c r="P5201" s="20">
        <f t="shared" si="245"/>
        <v>6.5906331014665601E-2</v>
      </c>
      <c r="Q5201" s="16">
        <f>[1]!s_margin_tradingbalance(A5201,"",10000)</f>
        <v>113210.8357</v>
      </c>
      <c r="R5201" s="16">
        <f>[1]!s_margin_seclendingbalance(A5201,"",10000)</f>
        <v>910.30219999999997</v>
      </c>
      <c r="S5201" s="17">
        <f>[1]!s_val_ev(A5201,"",100000000)</f>
        <v>266.61381503140001</v>
      </c>
      <c r="T5201" s="17">
        <f>[1]!share_freesharesmv(A5201,"",100000000)</f>
        <v>183.30600609489997</v>
      </c>
      <c r="U5201" s="17">
        <f>[1]!s_dq_amount_btin(A5201,E5201,100000000)</f>
        <v>33.95181067</v>
      </c>
      <c r="V5201" s="17">
        <f>[1]!s_dq_turn(A5201,E5201)</f>
        <v>12.749614365182179</v>
      </c>
      <c r="W5201" s="2">
        <f>[1]!s_pq_amount(A5201,"20260101","",100000000)</f>
        <v>4478.5273897500001</v>
      </c>
      <c r="X5201" s="2">
        <f>[1]!s_pq_avgamount(A5201,"20260101","",100000000)</f>
        <v>40.713885361363637</v>
      </c>
      <c r="Y5201" s="17">
        <f>[1]!s_ipo_dilutedpe(A5201)</f>
        <v>29.96</v>
      </c>
      <c r="Z5201" s="12">
        <f>[1]!s_ipo_collection_total(A5201,100000000)</f>
        <v>1.9503999999999999</v>
      </c>
      <c r="AA5201" s="2">
        <f>[1]!s_val_pe_ttm(A5201,E5201)</f>
        <v>331.57974243164063</v>
      </c>
      <c r="AB5201" s="5">
        <f>[1]!s_info_zjtxornot1(A5201,"")</f>
        <v>1</v>
      </c>
      <c r="AC5201" s="22" t="str">
        <f>[1]!s_info_nature1(A5201,"")</f>
        <v>地方国有企业</v>
      </c>
      <c r="AD5201" s="6" t="str">
        <f>[1]!s_info_city(A5201)</f>
        <v>西安市</v>
      </c>
      <c r="AE5201" s="6" t="str">
        <f>[1]!s_info_province(A5201)</f>
        <v>陕西省</v>
      </c>
      <c r="AF5201">
        <v>108.948024</v>
      </c>
      <c r="AG5201">
        <v>34.263160999999997</v>
      </c>
    </row>
    <row r="5202" spans="1:33" x14ac:dyDescent="0.3">
      <c r="A5202" s="12" t="s">
        <v>10472</v>
      </c>
      <c r="B5202" s="12" t="s">
        <v>10473</v>
      </c>
      <c r="C5202" s="16" t="str">
        <f>[1]!s_info_mkt(A5202)</f>
        <v>创业板</v>
      </c>
      <c r="D5202" s="16" t="str">
        <f>[1]!s_ipo_listeddate(A5202)</f>
        <v>2020-12-25</v>
      </c>
      <c r="E5202" s="16" t="str">
        <f>[1]!lastradeday_s("000002","")</f>
        <v>2026-06-22</v>
      </c>
      <c r="F5202" s="16" t="str">
        <f>[1]!s_info_industry_csrc2023(A5202,"",3)</f>
        <v>其他制造业</v>
      </c>
      <c r="G5202" s="16" t="str">
        <f>[1]!s_info_industry_csrc2023(A5202,"",1)</f>
        <v>制造业</v>
      </c>
      <c r="H5202" s="16">
        <f>[1]!s_is(A5202,83,"FY","YTD","20251231",1,"",100000000)</f>
        <v>2.3219840425</v>
      </c>
      <c r="I5202" s="16">
        <f>[1]!s_is(A5202,83,"FY","YTD","20241231",1,"",100000000)</f>
        <v>2.3053954716999998</v>
      </c>
      <c r="J5202" s="16">
        <f t="shared" si="243"/>
        <v>7.1955423716381084E-3</v>
      </c>
      <c r="K5202" s="16">
        <f>[1]!s_is(A5202,61,"FY","YTD","20251231",1,"",100000000)</f>
        <v>0.42343615960000003</v>
      </c>
      <c r="L5202" s="16">
        <f>[1]!s_is(A5202,61,"FY","YTD","20241231",1,"",100000000)</f>
        <v>0.41680765729999997</v>
      </c>
      <c r="M5202" s="16">
        <f t="shared" si="244"/>
        <v>1.5903024294079016E-2</v>
      </c>
      <c r="N5202" s="16">
        <f>[1]!s_fa_roe(A5202,"20251231")</f>
        <v>4.5587999999999997</v>
      </c>
      <c r="O5202" s="16">
        <f>[1]!s_stmnote_rdexp(A5202,"20251231",1,10000)</f>
        <v>1188.5169249999999</v>
      </c>
      <c r="P5202" s="20">
        <f t="shared" si="245"/>
        <v>5.1185404518127732E-2</v>
      </c>
      <c r="Q5202" s="16">
        <f>[1]!s_margin_tradingbalance(A5202,"",10000)</f>
        <v>17352.38</v>
      </c>
      <c r="R5202" s="16">
        <f>[1]!s_margin_seclendingbalance(A5202,"",10000)</f>
        <v>28.180199999999999</v>
      </c>
      <c r="S5202" s="17">
        <f>[1]!s_val_ev(A5202,"",100000000)</f>
        <v>32.202646475999998</v>
      </c>
      <c r="T5202" s="17">
        <f>[1]!share_freesharesmv(A5202,"",100000000)</f>
        <v>21.249511683399998</v>
      </c>
      <c r="U5202" s="17">
        <f>[1]!s_dq_amount_btin(A5202,E5202,100000000)</f>
        <v>1.8103428500000001</v>
      </c>
      <c r="V5202" s="17">
        <f>[1]!s_dq_turn(A5202,E5202)</f>
        <v>7.2274217785580657</v>
      </c>
      <c r="W5202" s="2">
        <f>[1]!s_pq_amount(A5202,"20260101","",100000000)</f>
        <v>140.05429885000001</v>
      </c>
      <c r="X5202" s="2">
        <f>[1]!s_pq_avgamount(A5202,"20260101","",100000000)</f>
        <v>1.2732208986363636</v>
      </c>
      <c r="Y5202" s="17">
        <f>[1]!s_ipo_dilutedpe(A5202)</f>
        <v>35.770000000000003</v>
      </c>
      <c r="Z5202" s="12">
        <f>[1]!s_ipo_collection_total(A5202,100000000)</f>
        <v>4.4943210000000002</v>
      </c>
      <c r="AA5202" s="2">
        <f>[1]!s_val_pe_ttm(A5202,E5202)</f>
        <v>96.575027465820313</v>
      </c>
      <c r="AB5202" s="5">
        <f>[1]!s_info_zjtxornot1(A5202,"")</f>
        <v>1</v>
      </c>
      <c r="AC5202" s="22" t="str">
        <f>[1]!s_info_nature1(A5202,"")</f>
        <v>民营企业</v>
      </c>
      <c r="AD5202" s="6" t="str">
        <f>[1]!s_info_city(A5202)</f>
        <v>秦皇岛市</v>
      </c>
      <c r="AE5202" s="6" t="str">
        <f>[1]!s_info_province(A5202)</f>
        <v>河北省</v>
      </c>
      <c r="AF5202">
        <v>119.586579</v>
      </c>
      <c r="AG5202">
        <v>39.942531000000002</v>
      </c>
    </row>
    <row r="5203" spans="1:33" x14ac:dyDescent="0.3">
      <c r="A5203" s="12" t="s">
        <v>10474</v>
      </c>
      <c r="B5203" s="12" t="s">
        <v>10475</v>
      </c>
      <c r="C5203" s="16" t="str">
        <f>[1]!s_info_mkt(A5203)</f>
        <v>主板</v>
      </c>
      <c r="D5203" s="16" t="str">
        <f>[1]!s_ipo_listeddate(A5203)</f>
        <v>1993-04-26</v>
      </c>
      <c r="E5203" s="16" t="str">
        <f>[1]!lastradeday_s("000002","")</f>
        <v>2026-06-22</v>
      </c>
      <c r="F5203" s="16" t="str">
        <f>[1]!s_info_industry_csrc2023(A5203,"",3)</f>
        <v>其他金融业</v>
      </c>
      <c r="G5203" s="16" t="str">
        <f>[1]!s_info_industry_csrc2023(A5203,"",1)</f>
        <v>金融业</v>
      </c>
      <c r="H5203" s="16">
        <f>[1]!s_is(A5203,83,"FY","YTD","20251231",1,"",100000000)</f>
        <v>15.6931705795</v>
      </c>
      <c r="I5203" s="16">
        <f>[1]!s_is(A5203,83,"FY","YTD","20241231",1,"",100000000)</f>
        <v>19.759904456899999</v>
      </c>
      <c r="J5203" s="16">
        <f t="shared" si="243"/>
        <v>-0.20580736542883071</v>
      </c>
      <c r="K5203" s="16">
        <f>[1]!s_is(A5203,61,"FY","YTD","20251231",1,"",100000000)</f>
        <v>-19.219672510300001</v>
      </c>
      <c r="L5203" s="16">
        <f>[1]!s_is(A5203,61,"FY","YTD","20241231",1,"",100000000)</f>
        <v>-5.3100549522999998</v>
      </c>
      <c r="M5203" s="16">
        <f t="shared" si="244"/>
        <v>-2.6194865557794618</v>
      </c>
      <c r="N5203" s="16">
        <f>[1]!s_fa_roe(A5203,"20251231")</f>
        <v>-17.805700000000002</v>
      </c>
      <c r="O5203" s="16">
        <f>[1]!s_stmnote_rdexp(A5203,"20251231",1,10000)</f>
        <v>895.11626899999999</v>
      </c>
      <c r="P5203" s="20">
        <f t="shared" si="245"/>
        <v>5.7038586591882908E-3</v>
      </c>
      <c r="Q5203" s="16">
        <f>[1]!s_margin_tradingbalance(A5203,"",10000)</f>
        <v>27744.8495</v>
      </c>
      <c r="R5203" s="16">
        <f>[1]!s_margin_seclendingbalance(A5203,"",10000)</f>
        <v>205.2072</v>
      </c>
      <c r="S5203" s="17">
        <f>[1]!s_val_ev(A5203,"",100000000)</f>
        <v>65.63863605360001</v>
      </c>
      <c r="T5203" s="17">
        <f>[1]!share_freesharesmv(A5203,"",100000000)</f>
        <v>32.74969122160001</v>
      </c>
      <c r="U5203" s="17">
        <f>[1]!s_dq_amount_btin(A5203,E5203,100000000)</f>
        <v>0.87148460999999999</v>
      </c>
      <c r="V5203" s="17">
        <f>[1]!s_dq_turn(A5203,E5203)</f>
        <v>1.3709112758300064</v>
      </c>
      <c r="W5203" s="2">
        <f>[1]!s_pq_amount(A5203,"20260101","",100000000)</f>
        <v>161.66654045999999</v>
      </c>
      <c r="X5203" s="2">
        <f>[1]!s_pq_avgamount(A5203,"20260101","",100000000)</f>
        <v>1.4696958223636365</v>
      </c>
      <c r="Y5203" s="17">
        <f>[1]!s_ipo_dilutedpe(A5203)</f>
        <v>0</v>
      </c>
      <c r="Z5203" s="12">
        <f>[1]!s_ipo_collection_total(A5203,100000000)</f>
        <v>5.81</v>
      </c>
      <c r="AA5203" s="2">
        <f>[1]!s_val_pe_ttm(A5203,E5203)</f>
        <v>-3.2706918716430664</v>
      </c>
      <c r="AB5203" s="5">
        <f>[1]!s_info_zjtxornot1(A5203,"")</f>
        <v>0</v>
      </c>
      <c r="AC5203" s="22" t="str">
        <f>[1]!s_info_nature1(A5203,"")</f>
        <v>民营企业</v>
      </c>
      <c r="AD5203" s="6" t="str">
        <f>[1]!s_info_city(A5203)</f>
        <v>上海市</v>
      </c>
      <c r="AE5203" s="6" t="str">
        <f>[1]!s_info_province(A5203)</f>
        <v>上海</v>
      </c>
      <c r="AF5203">
        <v>121.472644</v>
      </c>
      <c r="AG5203">
        <v>31.231705999999999</v>
      </c>
    </row>
    <row r="5204" spans="1:33" x14ac:dyDescent="0.3">
      <c r="A5204" s="12" t="s">
        <v>10476</v>
      </c>
      <c r="B5204" s="12" t="s">
        <v>10477</v>
      </c>
      <c r="C5204" s="16" t="str">
        <f>[1]!s_info_mkt(A5204)</f>
        <v>主板</v>
      </c>
      <c r="D5204" s="16" t="str">
        <f>[1]!s_ipo_listeddate(A5204)</f>
        <v>2008-05-16</v>
      </c>
      <c r="E5204" s="16" t="str">
        <f>[1]!lastradeday_s("000002","")</f>
        <v>2026-06-22</v>
      </c>
      <c r="F5204" s="16" t="str">
        <f>[1]!s_info_industry_csrc2023(A5204,"",3)</f>
        <v>造纸和纸制品业</v>
      </c>
      <c r="G5204" s="16" t="str">
        <f>[1]!s_info_industry_csrc2023(A5204,"",1)</f>
        <v>制造业</v>
      </c>
      <c r="H5204" s="16">
        <f>[1]!s_is(A5204,83,"FY","YTD","20251231",1,"",100000000)</f>
        <v>4.0645052906999997</v>
      </c>
      <c r="I5204" s="16">
        <f>[1]!s_is(A5204,83,"FY","YTD","20241231",1,"",100000000)</f>
        <v>3.4402498963999997</v>
      </c>
      <c r="J5204" s="16">
        <f t="shared" si="243"/>
        <v>0.18145640959200171</v>
      </c>
      <c r="K5204" s="16">
        <f>[1]!s_is(A5204,61,"FY","YTD","20251231",1,"",100000000)</f>
        <v>-0.1727447986</v>
      </c>
      <c r="L5204" s="16">
        <f>[1]!s_is(A5204,61,"FY","YTD","20241231",1,"",100000000)</f>
        <v>0.28153350059999999</v>
      </c>
      <c r="M5204" s="16">
        <f t="shared" si="244"/>
        <v>-1.613585233131577</v>
      </c>
      <c r="N5204" s="16">
        <f>[1]!s_fa_roe(A5204,"20251231")</f>
        <v>-2.3443999999999998</v>
      </c>
      <c r="O5204" s="16">
        <f>[1]!s_stmnote_rdexp(A5204,"20251231",1,10000)</f>
        <v>1261.0008760000001</v>
      </c>
      <c r="P5204" s="20">
        <f t="shared" si="245"/>
        <v>3.1024707456656482E-2</v>
      </c>
      <c r="Q5204" s="16">
        <f>[1]!s_margin_tradingbalance(A5204,"",10000)</f>
        <v>37788.307099999998</v>
      </c>
      <c r="R5204" s="16">
        <f>[1]!s_margin_seclendingbalance(A5204,"",10000)</f>
        <v>33.814900000000002</v>
      </c>
      <c r="S5204" s="17">
        <f>[1]!s_val_ev(A5204,"",100000000)</f>
        <v>49.089772454800006</v>
      </c>
      <c r="T5204" s="17">
        <f>[1]!share_freesharesmv(A5204,"",100000000)</f>
        <v>38.8167602515</v>
      </c>
      <c r="U5204" s="17">
        <f>[1]!s_dq_amount_btin(A5204,E5204,100000000)</f>
        <v>3.1777843799999999</v>
      </c>
      <c r="V5204" s="17">
        <f>[1]!s_dq_turn(A5204,E5204)</f>
        <v>6.8713025533287615</v>
      </c>
      <c r="W5204" s="2">
        <f>[1]!s_pq_amount(A5204,"20260101","",100000000)</f>
        <v>586.00782289000006</v>
      </c>
      <c r="X5204" s="2">
        <f>[1]!s_pq_avgamount(A5204,"20260101","",100000000)</f>
        <v>5.3273438444545453</v>
      </c>
      <c r="Y5204" s="17">
        <f>[1]!s_ipo_dilutedpe(A5204)</f>
        <v>29.98</v>
      </c>
      <c r="Z5204" s="12">
        <f>[1]!s_ipo_collection_total(A5204,100000000)</f>
        <v>2.7275</v>
      </c>
      <c r="AA5204" s="2">
        <f>[1]!s_val_pe_ttm(A5204,E5204)</f>
        <v>-253.54426574707031</v>
      </c>
      <c r="AB5204" s="5">
        <f>[1]!s_info_zjtxornot1(A5204,"")</f>
        <v>0</v>
      </c>
      <c r="AC5204" s="22" t="str">
        <f>[1]!s_info_nature1(A5204,"")</f>
        <v>民营企业</v>
      </c>
      <c r="AD5204" s="6" t="str">
        <f>[1]!s_info_city(A5204)</f>
        <v>厦门市</v>
      </c>
      <c r="AE5204" s="6" t="str">
        <f>[1]!s_info_province(A5204)</f>
        <v>福建省</v>
      </c>
      <c r="AF5204">
        <v>118.11022</v>
      </c>
      <c r="AG5204">
        <v>24.490473999999999</v>
      </c>
    </row>
    <row r="5205" spans="1:33" x14ac:dyDescent="0.3">
      <c r="A5205" s="12" t="s">
        <v>10478</v>
      </c>
      <c r="B5205" s="12" t="s">
        <v>10479</v>
      </c>
      <c r="C5205" s="16" t="str">
        <f>[1]!s_info_mkt(A5205)</f>
        <v>创业板</v>
      </c>
      <c r="D5205" s="16" t="str">
        <f>[1]!s_ipo_listeddate(A5205)</f>
        <v>2010-09-17</v>
      </c>
      <c r="E5205" s="16" t="str">
        <f>[1]!lastradeday_s("000002","")</f>
        <v>2026-06-22</v>
      </c>
      <c r="F5205" s="16" t="str">
        <f>[1]!s_info_industry_csrc2023(A5205,"",3)</f>
        <v>化学原料和化学制品制造业</v>
      </c>
      <c r="G5205" s="16" t="str">
        <f>[1]!s_info_industry_csrc2023(A5205,"",1)</f>
        <v>制造业</v>
      </c>
      <c r="H5205" s="16">
        <f>[1]!s_is(A5205,83,"FY","YTD","20251231",1,"",100000000)</f>
        <v>34.433722935700004</v>
      </c>
      <c r="I5205" s="16">
        <f>[1]!s_is(A5205,83,"FY","YTD","20241231",1,"",100000000)</f>
        <v>34.308150052199998</v>
      </c>
      <c r="J5205" s="16">
        <f t="shared" si="243"/>
        <v>3.6601473209412205E-3</v>
      </c>
      <c r="K5205" s="16">
        <f>[1]!s_is(A5205,61,"FY","YTD","20251231",1,"",100000000)</f>
        <v>1.9734442241999999</v>
      </c>
      <c r="L5205" s="16">
        <f>[1]!s_is(A5205,61,"FY","YTD","20241231",1,"",100000000)</f>
        <v>1.9212651809000001</v>
      </c>
      <c r="M5205" s="16">
        <f t="shared" si="244"/>
        <v>2.7158688877897096E-2</v>
      </c>
      <c r="N5205" s="16">
        <f>[1]!s_fa_roe(A5205,"20251231")</f>
        <v>5.5418000000000003</v>
      </c>
      <c r="O5205" s="16">
        <f>[1]!s_stmnote_rdexp(A5205,"20251231",1,10000)</f>
        <v>12773.963485</v>
      </c>
      <c r="P5205" s="20">
        <f t="shared" si="245"/>
        <v>3.7097247686094036E-2</v>
      </c>
      <c r="Q5205" s="16">
        <f>[1]!s_margin_tradingbalance(A5205,"",10000)</f>
        <v>0</v>
      </c>
      <c r="R5205" s="16">
        <f>[1]!s_margin_seclendingbalance(A5205,"",10000)</f>
        <v>0</v>
      </c>
      <c r="S5205" s="17">
        <f>[1]!s_val_ev(A5205,"",100000000)</f>
        <v>58.9938504275</v>
      </c>
      <c r="T5205" s="17">
        <f>[1]!share_freesharesmv(A5205,"",100000000)</f>
        <v>39.303750732499999</v>
      </c>
      <c r="U5205" s="17">
        <f>[1]!s_dq_amount_btin(A5205,E5205,100000000)</f>
        <v>4.8369987800000001</v>
      </c>
      <c r="V5205" s="17">
        <f>[1]!s_dq_turn(A5205,E5205)</f>
        <v>8.8210183589692512</v>
      </c>
      <c r="W5205" s="2">
        <f>[1]!s_pq_amount(A5205,"20260101","",100000000)</f>
        <v>241.92450084999999</v>
      </c>
      <c r="X5205" s="2">
        <f>[1]!s_pq_avgamount(A5205,"20260101","",100000000)</f>
        <v>2.1993136440909091</v>
      </c>
      <c r="Y5205" s="17">
        <f>[1]!s_ipo_dilutedpe(A5205)</f>
        <v>51.36</v>
      </c>
      <c r="Z5205" s="12">
        <f>[1]!s_ipo_collection_total(A5205,100000000)</f>
        <v>3.12</v>
      </c>
      <c r="AA5205" s="2">
        <f>[1]!s_val_pe_ttm(A5205,E5205)</f>
        <v>30.283432006835938</v>
      </c>
      <c r="AB5205" s="5">
        <f>[1]!s_info_zjtxornot1(A5205,"")</f>
        <v>0</v>
      </c>
      <c r="AC5205" s="22" t="str">
        <f>[1]!s_info_nature1(A5205,"")</f>
        <v>民营企业</v>
      </c>
      <c r="AD5205" s="6" t="str">
        <f>[1]!s_info_city(A5205)</f>
        <v>聊城市</v>
      </c>
      <c r="AE5205" s="6" t="str">
        <f>[1]!s_info_province(A5205)</f>
        <v>山东省</v>
      </c>
      <c r="AF5205">
        <v>115.980367</v>
      </c>
      <c r="AG5205">
        <v>36.456012999999999</v>
      </c>
    </row>
    <row r="5206" spans="1:33" x14ac:dyDescent="0.3">
      <c r="A5206" s="12" t="s">
        <v>10480</v>
      </c>
      <c r="B5206" s="12" t="s">
        <v>10481</v>
      </c>
      <c r="C5206" s="16" t="str">
        <f>[1]!s_info_mkt(A5206)</f>
        <v>创业板</v>
      </c>
      <c r="D5206" s="16" t="str">
        <f>[1]!s_ipo_listeddate(A5206)</f>
        <v>2022-09-30</v>
      </c>
      <c r="E5206" s="16" t="str">
        <f>[1]!lastradeday_s("000002","")</f>
        <v>2026-06-22</v>
      </c>
      <c r="F5206" s="16" t="str">
        <f>[1]!s_info_industry_csrc2023(A5206,"",3)</f>
        <v>软件和信息技术服务业</v>
      </c>
      <c r="G5206" s="16" t="str">
        <f>[1]!s_info_industry_csrc2023(A5206,"",1)</f>
        <v>信息传输、软件和信息技术服务业</v>
      </c>
      <c r="H5206" s="16">
        <f>[1]!s_is(A5206,83,"FY","YTD","20251231",1,"",100000000)</f>
        <v>6.3082601328999992</v>
      </c>
      <c r="I5206" s="16">
        <f>[1]!s_is(A5206,83,"FY","YTD","20241231",1,"",100000000)</f>
        <v>3.6504489280000003</v>
      </c>
      <c r="J5206" s="16">
        <f t="shared" si="243"/>
        <v>0.72807790420345775</v>
      </c>
      <c r="K5206" s="16">
        <f>[1]!s_is(A5206,61,"FY","YTD","20251231",1,"",100000000)</f>
        <v>-1.3499559061999999</v>
      </c>
      <c r="L5206" s="16">
        <f>[1]!s_is(A5206,61,"FY","YTD","20241231",1,"",100000000)</f>
        <v>-1.874386769</v>
      </c>
      <c r="M5206" s="16">
        <f t="shared" si="244"/>
        <v>0.27978796664243849</v>
      </c>
      <c r="N5206" s="16">
        <f>[1]!s_fa_roe(A5206,"20251231")</f>
        <v>-18.272200000000002</v>
      </c>
      <c r="O5206" s="16">
        <f>[1]!s_stmnote_rdexp(A5206,"20251231",1,10000)</f>
        <v>3698.7304060000001</v>
      </c>
      <c r="P5206" s="20">
        <f t="shared" si="245"/>
        <v>5.8633130658479034E-2</v>
      </c>
      <c r="Q5206" s="16">
        <f>[1]!s_margin_tradingbalance(A5206,"",10000)</f>
        <v>28869.193800000001</v>
      </c>
      <c r="R5206" s="16">
        <f>[1]!s_margin_seclendingbalance(A5206,"",10000)</f>
        <v>0</v>
      </c>
      <c r="S5206" s="17">
        <f>[1]!s_val_ev(A5206,"",100000000)</f>
        <v>60.023662680000001</v>
      </c>
      <c r="T5206" s="17">
        <f>[1]!share_freesharesmv(A5206,"",100000000)</f>
        <v>39.1812343932</v>
      </c>
      <c r="U5206" s="17">
        <f>[1]!s_dq_amount_btin(A5206,E5206,100000000)</f>
        <v>13.05705232</v>
      </c>
      <c r="V5206" s="17">
        <f>[1]!s_dq_turn(A5206,E5206)</f>
        <v>27.693684999328166</v>
      </c>
      <c r="W5206" s="2">
        <f>[1]!s_pq_amount(A5206,"20260101","",100000000)</f>
        <v>403.05372423</v>
      </c>
      <c r="X5206" s="2">
        <f>[1]!s_pq_avgamount(A5206,"20260101","",100000000)</f>
        <v>3.6641247657272724</v>
      </c>
      <c r="Y5206" s="17">
        <f>[1]!s_ipo_dilutedpe(A5206)</f>
        <v>39.61</v>
      </c>
      <c r="Z5206" s="12">
        <f>[1]!s_ipo_collection_total(A5206,100000000)</f>
        <v>6.4598085000000003</v>
      </c>
      <c r="AA5206" s="2">
        <f>[1]!s_val_pe_ttm(A5206,E5206)</f>
        <v>-43.65008544921875</v>
      </c>
      <c r="AB5206" s="5">
        <f>[1]!s_info_zjtxornot1(A5206,"")</f>
        <v>1</v>
      </c>
      <c r="AC5206" s="22" t="str">
        <f>[1]!s_info_nature1(A5206,"")</f>
        <v>民营企业</v>
      </c>
      <c r="AD5206" s="6" t="str">
        <f>[1]!s_info_city(A5206)</f>
        <v>广州市</v>
      </c>
      <c r="AE5206" s="6" t="str">
        <f>[1]!s_info_province(A5206)</f>
        <v>广东省</v>
      </c>
      <c r="AF5206">
        <v>113.280637</v>
      </c>
      <c r="AG5206">
        <v>23.125177999999998</v>
      </c>
    </row>
    <row r="5207" spans="1:33" x14ac:dyDescent="0.3">
      <c r="A5207" s="12" t="s">
        <v>587</v>
      </c>
      <c r="B5207" s="12" t="s">
        <v>588</v>
      </c>
      <c r="C5207" s="16" t="str">
        <f>[1]!s_info_mkt(A5207)</f>
        <v>北证</v>
      </c>
      <c r="D5207" s="16" t="str">
        <f>[1]!s_ipo_listeddate(A5207)</f>
        <v>2022-06-10</v>
      </c>
      <c r="E5207" s="16" t="str">
        <f>[1]!lastradeday_s("000002","")</f>
        <v>2026-06-22</v>
      </c>
      <c r="F5207" s="16" t="str">
        <f>[1]!s_info_industry_csrc2023(A5207,"",3)</f>
        <v>仪器仪表制造业</v>
      </c>
      <c r="G5207" s="16" t="str">
        <f>[1]!s_info_industry_csrc2023(A5207,"",1)</f>
        <v>制造业</v>
      </c>
      <c r="H5207" s="16">
        <f>[1]!s_is(A5207,83,"FY","YTD","20251231",1,"",100000000)</f>
        <v>1.2552586736</v>
      </c>
      <c r="I5207" s="16">
        <f>[1]!s_is(A5207,83,"FY","YTD","20241231",1,"",100000000)</f>
        <v>1.1617422892</v>
      </c>
      <c r="J5207" s="16">
        <f t="shared" si="243"/>
        <v>8.0496668899259438E-2</v>
      </c>
      <c r="K5207" s="16">
        <f>[1]!s_is(A5207,61,"FY","YTD","20251231",1,"",100000000)</f>
        <v>0.24903130469999998</v>
      </c>
      <c r="L5207" s="16">
        <f>[1]!s_is(A5207,61,"FY","YTD","20241231",1,"",100000000)</f>
        <v>0.24463361359999999</v>
      </c>
      <c r="M5207" s="16">
        <f t="shared" si="244"/>
        <v>1.7976642846762043E-2</v>
      </c>
      <c r="N5207" s="16">
        <f>[1]!s_fa_roe(A5207,"20251231")</f>
        <v>8.8310999999999993</v>
      </c>
      <c r="O5207" s="16">
        <f>[1]!s_stmnote_rdexp(A5207,"20251231",1,10000)</f>
        <v>1096.7548789999998</v>
      </c>
      <c r="P5207" s="20">
        <f t="shared" si="245"/>
        <v>8.7372818214000336E-2</v>
      </c>
      <c r="Q5207" s="16">
        <f>[1]!s_margin_tradingbalance(A5207,"",10000)</f>
        <v>1590.6088999999999</v>
      </c>
      <c r="R5207" s="16">
        <f>[1]!s_margin_seclendingbalance(A5207,"",10000)</f>
        <v>0</v>
      </c>
      <c r="S5207" s="17">
        <f>[1]!s_val_ev(A5207,"",100000000)</f>
        <v>16.751314408399999</v>
      </c>
      <c r="T5207" s="17">
        <f>[1]!share_freesharesmv(A5207,"",100000000)</f>
        <v>5.4874066103999999</v>
      </c>
      <c r="U5207" s="17">
        <f>[1]!s_dq_amount_btin(A5207,E5207,100000000)</f>
        <v>0.47967742000000002</v>
      </c>
      <c r="V5207" s="17">
        <f>[1]!s_dq_turn(A5207,E5207)</f>
        <v>5.7478883794730633</v>
      </c>
      <c r="W5207" s="2">
        <f>[1]!s_pq_amount(A5207,"20260101","",100000000)</f>
        <v>139.08500497</v>
      </c>
      <c r="X5207" s="2">
        <f>[1]!s_pq_avgamount(A5207,"20260101","",100000000)</f>
        <v>1.2644091360909091</v>
      </c>
      <c r="Y5207" s="17">
        <f>[1]!s_ipo_dilutedpe(A5207)</f>
        <v>21.41</v>
      </c>
      <c r="Z5207" s="12">
        <f>[1]!s_ipo_collection_total(A5207,100000000)</f>
        <v>1.174458008</v>
      </c>
      <c r="AA5207" s="2">
        <f>[1]!s_val_pe_ttm(A5207,E5207)</f>
        <v>71.309638977050781</v>
      </c>
      <c r="AB5207" s="5">
        <f>[1]!s_info_zjtxornot1(A5207,"")</f>
        <v>1</v>
      </c>
      <c r="AC5207" s="22" t="str">
        <f>[1]!s_info_nature1(A5207,"")</f>
        <v>民营企业</v>
      </c>
      <c r="AD5207" s="6" t="str">
        <f>[1]!s_info_city(A5207)</f>
        <v>南京市</v>
      </c>
      <c r="AE5207" s="6" t="str">
        <f>[1]!s_info_province(A5207)</f>
        <v>江苏省</v>
      </c>
      <c r="AF5207">
        <v>118.767413</v>
      </c>
      <c r="AG5207">
        <v>32.041544000000002</v>
      </c>
    </row>
    <row r="5208" spans="1:33" x14ac:dyDescent="0.3">
      <c r="A5208" s="12" t="s">
        <v>10482</v>
      </c>
      <c r="B5208" s="12" t="s">
        <v>10483</v>
      </c>
      <c r="C5208" s="16" t="str">
        <f>[1]!s_info_mkt(A5208)</f>
        <v>主板</v>
      </c>
      <c r="D5208" s="16" t="str">
        <f>[1]!s_ipo_listeddate(A5208)</f>
        <v>1995-12-06</v>
      </c>
      <c r="E5208" s="16" t="str">
        <f>[1]!lastradeday_s("000002","")</f>
        <v>2026-06-22</v>
      </c>
      <c r="F5208" s="16" t="str">
        <f>[1]!s_info_industry_csrc2023(A5208,"",3)</f>
        <v>食品制造业</v>
      </c>
      <c r="G5208" s="16" t="str">
        <f>[1]!s_info_industry_csrc2023(A5208,"",1)</f>
        <v>制造业</v>
      </c>
      <c r="H5208" s="16">
        <f>[1]!s_is(A5208,83,"FY","YTD","20251231",1,"",100000000)</f>
        <v>56.329503543800001</v>
      </c>
      <c r="I5208" s="16">
        <f>[1]!s_is(A5208,83,"FY","YTD","20241231",1,"",100000000)</f>
        <v>48.437537946999996</v>
      </c>
      <c r="J5208" s="16">
        <f t="shared" si="243"/>
        <v>0.16293077500006992</v>
      </c>
      <c r="K5208" s="16">
        <f>[1]!s_is(A5208,61,"FY","YTD","20251231",1,"",100000000)</f>
        <v>1.184937334</v>
      </c>
      <c r="L5208" s="16">
        <f>[1]!s_is(A5208,61,"FY","YTD","20241231",1,"",100000000)</f>
        <v>1.1362069695000001</v>
      </c>
      <c r="M5208" s="16">
        <f t="shared" si="244"/>
        <v>4.2888633680397345E-2</v>
      </c>
      <c r="N5208" s="16">
        <f>[1]!s_fa_roe(A5208,"20251231")</f>
        <v>2.6417000000000002</v>
      </c>
      <c r="O5208" s="16">
        <f>[1]!s_stmnote_rdexp(A5208,"20251231",1,10000)</f>
        <v>5075.5993770000005</v>
      </c>
      <c r="P5208" s="20">
        <f t="shared" si="245"/>
        <v>9.0105522997435579E-3</v>
      </c>
      <c r="Q5208" s="16">
        <f>[1]!s_margin_tradingbalance(A5208,"",10000)</f>
        <v>23068.4876</v>
      </c>
      <c r="R5208" s="16">
        <f>[1]!s_margin_seclendingbalance(A5208,"",10000)</f>
        <v>111.4113</v>
      </c>
      <c r="S5208" s="17">
        <f>[1]!s_val_ev(A5208,"",100000000)</f>
        <v>95.533048083099999</v>
      </c>
      <c r="T5208" s="17">
        <f>[1]!share_freesharesmv(A5208,"",100000000)</f>
        <v>44.202851320200004</v>
      </c>
      <c r="U5208" s="17">
        <f>[1]!s_dq_amount_btin(A5208,E5208,100000000)</f>
        <v>3.2319482399999999</v>
      </c>
      <c r="V5208" s="17">
        <f>[1]!s_dq_turn(A5208,E5208)</f>
        <v>3.4235547775624471</v>
      </c>
      <c r="W5208" s="2">
        <f>[1]!s_pq_amount(A5208,"20260101","",100000000)</f>
        <v>160.34978774000001</v>
      </c>
      <c r="X5208" s="2">
        <f>[1]!s_pq_avgamount(A5208,"20260101","",100000000)</f>
        <v>1.4577253430909092</v>
      </c>
      <c r="Y5208" s="17">
        <f>[1]!s_ipo_dilutedpe(A5208)</f>
        <v>0</v>
      </c>
      <c r="Z5208" s="12">
        <f>[1]!s_ipo_collection_total(A5208,100000000)</f>
        <v>0</v>
      </c>
      <c r="AA5208" s="2">
        <f>[1]!s_val_pe_ttm(A5208,E5208)</f>
        <v>85.560882568359375</v>
      </c>
      <c r="AB5208" s="5">
        <f>[1]!s_info_zjtxornot1(A5208,"")</f>
        <v>0</v>
      </c>
      <c r="AC5208" s="22" t="str">
        <f>[1]!s_info_nature1(A5208,"")</f>
        <v>公众企业</v>
      </c>
      <c r="AD5208" s="6" t="str">
        <f>[1]!s_info_city(A5208)</f>
        <v>上海市</v>
      </c>
      <c r="AE5208" s="6" t="str">
        <f>[1]!s_info_province(A5208)</f>
        <v>上海</v>
      </c>
      <c r="AF5208">
        <v>121.472644</v>
      </c>
      <c r="AG5208">
        <v>31.231705999999999</v>
      </c>
    </row>
    <row r="5209" spans="1:33" x14ac:dyDescent="0.3">
      <c r="A5209" s="12" t="s">
        <v>589</v>
      </c>
      <c r="B5209" s="12" t="s">
        <v>590</v>
      </c>
      <c r="C5209" s="16" t="str">
        <f>[1]!s_info_mkt(A5209)</f>
        <v>北证</v>
      </c>
      <c r="D5209" s="16" t="str">
        <f>[1]!s_ipo_listeddate(A5209)</f>
        <v>2023-04-06</v>
      </c>
      <c r="E5209" s="16" t="str">
        <f>[1]!lastradeday_s("000002","")</f>
        <v>2026-06-22</v>
      </c>
      <c r="F5209" s="16" t="str">
        <f>[1]!s_info_industry_csrc2023(A5209,"",3)</f>
        <v>专用设备制造业</v>
      </c>
      <c r="G5209" s="16" t="str">
        <f>[1]!s_info_industry_csrc2023(A5209,"",1)</f>
        <v>制造业</v>
      </c>
      <c r="H5209" s="16">
        <f>[1]!s_is(A5209,83,"FY","YTD","20251231",1,"",100000000)</f>
        <v>0.65692699200000004</v>
      </c>
      <c r="I5209" s="16">
        <f>[1]!s_is(A5209,83,"FY","YTD","20241231",1,"",100000000)</f>
        <v>0.82185348549999993</v>
      </c>
      <c r="J5209" s="16">
        <f t="shared" si="243"/>
        <v>-0.2006762718779026</v>
      </c>
      <c r="K5209" s="16">
        <f>[1]!s_is(A5209,61,"FY","YTD","20251231",1,"",100000000)</f>
        <v>-4.1307239199999998E-2</v>
      </c>
      <c r="L5209" s="16">
        <f>[1]!s_is(A5209,61,"FY","YTD","20241231",1,"",100000000)</f>
        <v>1.5625726600000001E-2</v>
      </c>
      <c r="M5209" s="16">
        <f t="shared" si="244"/>
        <v>-3.6435403778279341</v>
      </c>
      <c r="N5209" s="16">
        <f>[1]!s_fa_roe(A5209,"20251231")</f>
        <v>-2.1061999999999999</v>
      </c>
      <c r="O5209" s="16">
        <f>[1]!s_stmnote_rdexp(A5209,"20251231",1,10000)</f>
        <v>356.06365399999999</v>
      </c>
      <c r="P5209" s="20">
        <f t="shared" si="245"/>
        <v>5.4201404164558972E-2</v>
      </c>
      <c r="Q5209" s="16">
        <f>[1]!s_margin_tradingbalance(A5209,"",10000)</f>
        <v>152.4178</v>
      </c>
      <c r="R5209" s="16">
        <f>[1]!s_margin_seclendingbalance(A5209,"",10000)</f>
        <v>0</v>
      </c>
      <c r="S5209" s="17">
        <f>[1]!s_val_ev(A5209,"",100000000)</f>
        <v>7.2407244000000004</v>
      </c>
      <c r="T5209" s="17">
        <f>[1]!share_freesharesmv(A5209,"",100000000)</f>
        <v>2.53507338</v>
      </c>
      <c r="U5209" s="17">
        <f>[1]!s_dq_amount_btin(A5209,E5209,100000000)</f>
        <v>0.10752715</v>
      </c>
      <c r="V5209" s="17">
        <f>[1]!s_dq_turn(A5209,E5209)</f>
        <v>2.99031210742982</v>
      </c>
      <c r="W5209" s="2">
        <f>[1]!s_pq_amount(A5209,"20260101","",100000000)</f>
        <v>15.104528650000001</v>
      </c>
      <c r="X5209" s="2">
        <f>[1]!s_pq_avgamount(A5209,"20260101","",100000000)</f>
        <v>0.13731389681818182</v>
      </c>
      <c r="Y5209" s="17">
        <f>[1]!s_ipo_dilutedpe(A5209)</f>
        <v>14.48</v>
      </c>
      <c r="Z5209" s="12">
        <f>[1]!s_ipo_collection_total(A5209,100000000)</f>
        <v>0.92400000000000004</v>
      </c>
      <c r="AA5209" s="2">
        <f>[1]!s_val_pe_ttm(A5209,E5209)</f>
        <v>-204.44671630859375</v>
      </c>
      <c r="AB5209" s="5">
        <f>[1]!s_info_zjtxornot1(A5209,"")</f>
        <v>0</v>
      </c>
      <c r="AC5209" s="22" t="str">
        <f>[1]!s_info_nature1(A5209,"")</f>
        <v>民营企业</v>
      </c>
      <c r="AD5209" s="6" t="str">
        <f>[1]!s_info_city(A5209)</f>
        <v>新乡市</v>
      </c>
      <c r="AE5209" s="6" t="str">
        <f>[1]!s_info_province(A5209)</f>
        <v>河南省</v>
      </c>
      <c r="AF5209">
        <v>113.88399099999999</v>
      </c>
      <c r="AG5209">
        <v>35.302616</v>
      </c>
    </row>
    <row r="5210" spans="1:33" x14ac:dyDescent="0.3">
      <c r="A5210" s="12" t="s">
        <v>591</v>
      </c>
      <c r="B5210" s="12" t="s">
        <v>592</v>
      </c>
      <c r="C5210" s="16" t="str">
        <f>[1]!s_info_mkt(A5210)</f>
        <v>北证</v>
      </c>
      <c r="D5210" s="16" t="str">
        <f>[1]!s_ipo_listeddate(A5210)</f>
        <v>2022-10-31</v>
      </c>
      <c r="E5210" s="16" t="str">
        <f>[1]!lastradeday_s("000002","")</f>
        <v>2026-06-22</v>
      </c>
      <c r="F5210" s="16" t="str">
        <f>[1]!s_info_industry_csrc2023(A5210,"",3)</f>
        <v>专业技术服务业</v>
      </c>
      <c r="G5210" s="16" t="str">
        <f>[1]!s_info_industry_csrc2023(A5210,"",1)</f>
        <v>科学研究和技术服务业</v>
      </c>
      <c r="H5210" s="16">
        <f>[1]!s_is(A5210,83,"FY","YTD","20251231",1,"",100000000)</f>
        <v>2.4040104024</v>
      </c>
      <c r="I5210" s="16">
        <f>[1]!s_is(A5210,83,"FY","YTD","20241231",1,"",100000000)</f>
        <v>2.1741031728000002</v>
      </c>
      <c r="J5210" s="16">
        <f t="shared" si="243"/>
        <v>0.10574807694333344</v>
      </c>
      <c r="K5210" s="16">
        <f>[1]!s_is(A5210,61,"FY","YTD","20251231",1,"",100000000)</f>
        <v>0.32736929949999999</v>
      </c>
      <c r="L5210" s="16">
        <f>[1]!s_is(A5210,61,"FY","YTD","20241231",1,"",100000000)</f>
        <v>0.28745445310000001</v>
      </c>
      <c r="M5210" s="16">
        <f t="shared" si="244"/>
        <v>0.13885624650982309</v>
      </c>
      <c r="N5210" s="16">
        <f>[1]!s_fa_roe(A5210,"20251231")</f>
        <v>8.1752000000000002</v>
      </c>
      <c r="O5210" s="16">
        <f>[1]!s_stmnote_rdexp(A5210,"20251231",1,10000)</f>
        <v>1922.8941850000001</v>
      </c>
      <c r="P5210" s="20">
        <f t="shared" si="245"/>
        <v>7.9986932796975996E-2</v>
      </c>
      <c r="Q5210" s="16">
        <f>[1]!s_margin_tradingbalance(A5210,"",10000)</f>
        <v>712.39179999999999</v>
      </c>
      <c r="R5210" s="16">
        <f>[1]!s_margin_seclendingbalance(A5210,"",10000)</f>
        <v>0</v>
      </c>
      <c r="S5210" s="17">
        <f>[1]!s_val_ev(A5210,"",100000000)</f>
        <v>15.190055068800001</v>
      </c>
      <c r="T5210" s="17">
        <f>[1]!share_freesharesmv(A5210,"",100000000)</f>
        <v>4.2240436739999998</v>
      </c>
      <c r="U5210" s="17">
        <f>[1]!s_dq_amount_btin(A5210,E5210,100000000)</f>
        <v>0.77659608000000002</v>
      </c>
      <c r="V5210" s="17">
        <f>[1]!s_dq_turn(A5210,E5210)</f>
        <v>12.627907425607656</v>
      </c>
      <c r="W5210" s="2">
        <f>[1]!s_pq_amount(A5210,"20260101","",100000000)</f>
        <v>14.583565520000001</v>
      </c>
      <c r="X5210" s="2">
        <f>[1]!s_pq_avgamount(A5210,"20260101","",100000000)</f>
        <v>0.13257786836363636</v>
      </c>
      <c r="Y5210" s="17">
        <f>[1]!s_ipo_dilutedpe(A5210)</f>
        <v>24.41</v>
      </c>
      <c r="Z5210" s="12">
        <f>[1]!s_ipo_collection_total(A5210,100000000)</f>
        <v>1.3</v>
      </c>
      <c r="AA5210" s="2">
        <f>[1]!s_val_pe_ttm(A5210,E5210)</f>
        <v>42.945095062255859</v>
      </c>
      <c r="AB5210" s="5">
        <f>[1]!s_info_zjtxornot1(A5210,"")</f>
        <v>0</v>
      </c>
      <c r="AC5210" s="22" t="str">
        <f>[1]!s_info_nature1(A5210,"")</f>
        <v>地方国有企业</v>
      </c>
      <c r="AD5210" s="6" t="str">
        <f>[1]!s_info_city(A5210)</f>
        <v>天津市</v>
      </c>
      <c r="AE5210" s="6" t="str">
        <f>[1]!s_info_province(A5210)</f>
        <v>天津</v>
      </c>
      <c r="AF5210">
        <v>117.19018199999999</v>
      </c>
      <c r="AG5210">
        <v>39.125596000000002</v>
      </c>
    </row>
    <row r="5211" spans="1:33" x14ac:dyDescent="0.3">
      <c r="A5211" s="12" t="s">
        <v>10484</v>
      </c>
      <c r="B5211" s="12" t="s">
        <v>10485</v>
      </c>
      <c r="C5211" s="16" t="str">
        <f>[1]!s_info_mkt(A5211)</f>
        <v>主板</v>
      </c>
      <c r="D5211" s="16" t="str">
        <f>[1]!s_ipo_listeddate(A5211)</f>
        <v>2011-03-18</v>
      </c>
      <c r="E5211" s="16" t="str">
        <f>[1]!lastradeday_s("000002","")</f>
        <v>2026-06-22</v>
      </c>
      <c r="F5211" s="16" t="str">
        <f>[1]!s_info_industry_csrc2023(A5211,"",3)</f>
        <v>造纸和纸制品业</v>
      </c>
      <c r="G5211" s="16" t="str">
        <f>[1]!s_info_industry_csrc2023(A5211,"",1)</f>
        <v>制造业</v>
      </c>
      <c r="H5211" s="16">
        <f>[1]!s_is(A5211,83,"FY","YTD","20251231",1,"",100000000)</f>
        <v>11.875829536600001</v>
      </c>
      <c r="I5211" s="16">
        <f>[1]!s_is(A5211,83,"FY","YTD","20241231",1,"",100000000)</f>
        <v>15.182975953800002</v>
      </c>
      <c r="J5211" s="16">
        <f t="shared" si="243"/>
        <v>-0.21781938055248562</v>
      </c>
      <c r="K5211" s="16">
        <f>[1]!s_is(A5211,61,"FY","YTD","20251231",1,"",100000000)</f>
        <v>0.58939662020000005</v>
      </c>
      <c r="L5211" s="16">
        <f>[1]!s_is(A5211,61,"FY","YTD","20241231",1,"",100000000)</f>
        <v>0.45337107700000001</v>
      </c>
      <c r="M5211" s="16">
        <f t="shared" si="244"/>
        <v>0.30003136525623586</v>
      </c>
      <c r="N5211" s="16">
        <f>[1]!s_fa_roe(A5211,"20251231")</f>
        <v>3.1840000000000002</v>
      </c>
      <c r="O5211" s="16">
        <f>[1]!s_stmnote_rdexp(A5211,"20251231",1,10000)</f>
        <v>5538.6084579999997</v>
      </c>
      <c r="P5211" s="20">
        <f t="shared" si="245"/>
        <v>4.6637655423822116E-2</v>
      </c>
      <c r="Q5211" s="16">
        <f>[1]!s_margin_tradingbalance(A5211,"",10000)</f>
        <v>69402.503899999996</v>
      </c>
      <c r="R5211" s="16">
        <f>[1]!s_margin_seclendingbalance(A5211,"",10000)</f>
        <v>0</v>
      </c>
      <c r="S5211" s="17">
        <f>[1]!s_val_ev(A5211,"",100000000)</f>
        <v>134.088598633</v>
      </c>
      <c r="T5211" s="17">
        <f>[1]!share_freesharesmv(A5211,"",100000000)</f>
        <v>102.10061902700001</v>
      </c>
      <c r="U5211" s="17">
        <f>[1]!s_dq_amount_btin(A5211,E5211,100000000)</f>
        <v>12.05199973</v>
      </c>
      <c r="V5211" s="17">
        <f>[1]!s_dq_turn(A5211,E5211)</f>
        <v>9.1494675021973482</v>
      </c>
      <c r="W5211" s="2">
        <f>[1]!s_pq_amount(A5211,"20260101","",100000000)</f>
        <v>3076.3904212699999</v>
      </c>
      <c r="X5211" s="2">
        <f>[1]!s_pq_avgamount(A5211,"20260101","",100000000)</f>
        <v>27.967185647909094</v>
      </c>
      <c r="Y5211" s="17">
        <f>[1]!s_ipo_dilutedpe(A5211)</f>
        <v>41.22</v>
      </c>
      <c r="Z5211" s="12">
        <f>[1]!s_ipo_collection_total(A5211,100000000)</f>
        <v>10.452</v>
      </c>
      <c r="AA5211" s="2">
        <f>[1]!s_val_pe_ttm(A5211,E5211)</f>
        <v>204.41865539550781</v>
      </c>
      <c r="AB5211" s="5">
        <f>[1]!s_info_zjtxornot1(A5211,"")</f>
        <v>0</v>
      </c>
      <c r="AC5211" s="22" t="str">
        <f>[1]!s_info_nature1(A5211,"")</f>
        <v>外资企业</v>
      </c>
      <c r="AD5211" s="6" t="str">
        <f>[1]!s_info_city(A5211)</f>
        <v>上海市</v>
      </c>
      <c r="AE5211" s="6" t="str">
        <f>[1]!s_info_province(A5211)</f>
        <v>上海</v>
      </c>
      <c r="AF5211">
        <v>121.472644</v>
      </c>
      <c r="AG5211">
        <v>31.231705999999999</v>
      </c>
    </row>
    <row r="5212" spans="1:33" x14ac:dyDescent="0.3">
      <c r="A5212" s="12" t="s">
        <v>10486</v>
      </c>
      <c r="B5212" s="12" t="s">
        <v>10487</v>
      </c>
      <c r="C5212" s="16" t="str">
        <f>[1]!s_info_mkt(A5212)</f>
        <v>主板</v>
      </c>
      <c r="D5212" s="16" t="str">
        <f>[1]!s_ipo_listeddate(A5212)</f>
        <v>2013-12-19</v>
      </c>
      <c r="E5212" s="16" t="str">
        <f>[1]!lastradeday_s("000002","")</f>
        <v>2026-06-22</v>
      </c>
      <c r="F5212" s="16" t="str">
        <f>[1]!s_info_industry_csrc2023(A5212,"",3)</f>
        <v>电力、热力生产和供应业</v>
      </c>
      <c r="G5212" s="16" t="str">
        <f>[1]!s_info_industry_csrc2023(A5212,"",1)</f>
        <v>电力、热力、燃气及水生产和供应业</v>
      </c>
      <c r="H5212" s="16">
        <f>[1]!s_is(A5212,83,"FY","YTD","20251231",1,"",100000000)</f>
        <v>795.53931304550008</v>
      </c>
      <c r="I5212" s="16">
        <f>[1]!s_is(A5212,83,"FY","YTD","20241231",1,"",100000000)</f>
        <v>880.03043686880005</v>
      </c>
      <c r="J5212" s="16">
        <f t="shared" si="243"/>
        <v>-9.6009320000253973E-2</v>
      </c>
      <c r="K5212" s="16">
        <f>[1]!s_is(A5212,61,"FY","YTD","20251231",1,"",100000000)</f>
        <v>75.280416609</v>
      </c>
      <c r="L5212" s="16">
        <f>[1]!s_is(A5212,61,"FY","YTD","20241231",1,"",100000000)</f>
        <v>77.533830267799999</v>
      </c>
      <c r="M5212" s="16">
        <f t="shared" si="244"/>
        <v>-2.9063618436194403E-2</v>
      </c>
      <c r="N5212" s="16">
        <f>[1]!s_fa_roe(A5212,"20251231")</f>
        <v>10.0489</v>
      </c>
      <c r="O5212" s="16">
        <f>[1]!s_stmnote_rdexp(A5212,"20251231",1,10000)</f>
        <v>39532.090214999997</v>
      </c>
      <c r="P5212" s="20">
        <f t="shared" si="245"/>
        <v>4.9692189394968337E-3</v>
      </c>
      <c r="Q5212" s="16">
        <f>[1]!s_margin_tradingbalance(A5212,"",10000)</f>
        <v>47355.492899999997</v>
      </c>
      <c r="R5212" s="16">
        <f>[1]!s_margin_seclendingbalance(A5212,"",10000)</f>
        <v>2230.5023999999999</v>
      </c>
      <c r="S5212" s="17">
        <f>[1]!s_val_ev(A5212,"",100000000)</f>
        <v>766.97951324279995</v>
      </c>
      <c r="T5212" s="17">
        <f>[1]!share_freesharesmv(A5212,"",100000000)</f>
        <v>205.66636078559998</v>
      </c>
      <c r="U5212" s="17">
        <f>[1]!s_dq_amount_btin(A5212,E5212,100000000)</f>
        <v>3.7996540599999999</v>
      </c>
      <c r="V5212" s="17">
        <f>[1]!s_dq_turn(A5212,E5212)</f>
        <v>0.50059145973362706</v>
      </c>
      <c r="W5212" s="2">
        <f>[1]!s_pq_amount(A5212,"20260101","",100000000)</f>
        <v>551.00864540999999</v>
      </c>
      <c r="X5212" s="2">
        <f>[1]!s_pq_avgamount(A5212,"20260101","",100000000)</f>
        <v>5.0091695037272723</v>
      </c>
      <c r="Y5212" s="17">
        <f>[1]!s_ipo_dilutedpe(A5212)</f>
        <v>12.66</v>
      </c>
      <c r="Z5212" s="12">
        <f>[1]!s_ipo_collection_total(A5212,100000000)</f>
        <v>0</v>
      </c>
      <c r="AA5212" s="2">
        <f>[1]!s_val_pe_ttm(A5212,E5212)</f>
        <v>10.363500595092773</v>
      </c>
      <c r="AB5212" s="5">
        <f>[1]!s_info_zjtxornot1(A5212,"")</f>
        <v>0</v>
      </c>
      <c r="AC5212" s="22" t="str">
        <f>[1]!s_info_nature1(A5212,"")</f>
        <v>地方国有企业</v>
      </c>
      <c r="AD5212" s="6" t="str">
        <f>[1]!s_info_city(A5212)</f>
        <v>杭州市</v>
      </c>
      <c r="AE5212" s="6" t="str">
        <f>[1]!s_info_province(A5212)</f>
        <v>浙江省</v>
      </c>
      <c r="AF5212">
        <v>120.153576</v>
      </c>
      <c r="AG5212">
        <v>30.287458999999998</v>
      </c>
    </row>
    <row r="5213" spans="1:33" x14ac:dyDescent="0.3">
      <c r="A5213" s="12" t="s">
        <v>593</v>
      </c>
      <c r="B5213" s="12" t="s">
        <v>594</v>
      </c>
      <c r="C5213" s="16" t="str">
        <f>[1]!s_info_mkt(A5213)</f>
        <v>北证</v>
      </c>
      <c r="D5213" s="16" t="str">
        <f>[1]!s_ipo_listeddate(A5213)</f>
        <v>2025-12-02</v>
      </c>
      <c r="E5213" s="16" t="str">
        <f>[1]!lastradeday_s("000002","")</f>
        <v>2026-06-22</v>
      </c>
      <c r="F5213" s="16" t="str">
        <f>[1]!s_info_industry_csrc2023(A5213,"",3)</f>
        <v>仪器仪表制造业</v>
      </c>
      <c r="G5213" s="16" t="str">
        <f>[1]!s_info_industry_csrc2023(A5213,"",1)</f>
        <v>制造业</v>
      </c>
      <c r="H5213" s="16">
        <f>[1]!s_is(A5213,83,"FY","YTD","20251231",1,"",100000000)</f>
        <v>5.5075780950999995</v>
      </c>
      <c r="I5213" s="16">
        <f>[1]!s_is(A5213,83,"FY","YTD","20241231",1,"",100000000)</f>
        <v>4.9879956993999999</v>
      </c>
      <c r="J5213" s="16">
        <f t="shared" si="243"/>
        <v>0.10416656850014916</v>
      </c>
      <c r="K5213" s="16">
        <f>[1]!s_is(A5213,61,"FY","YTD","20251231",1,"",100000000)</f>
        <v>0.593442209</v>
      </c>
      <c r="L5213" s="16">
        <f>[1]!s_is(A5213,61,"FY","YTD","20241231",1,"",100000000)</f>
        <v>0.58912053980000001</v>
      </c>
      <c r="M5213" s="16">
        <f t="shared" si="244"/>
        <v>7.3357978682378798E-3</v>
      </c>
      <c r="N5213" s="16">
        <f>[1]!s_fa_roe(A5213,"20251231")</f>
        <v>12.3459</v>
      </c>
      <c r="O5213" s="16">
        <f>[1]!s_stmnote_rdexp(A5213,"20251231",1,10000)</f>
        <v>4110.129312</v>
      </c>
      <c r="P5213" s="20">
        <f t="shared" si="245"/>
        <v>7.4626800401735804E-2</v>
      </c>
      <c r="Q5213" s="16">
        <f>[1]!s_margin_tradingbalance(A5213,"",10000)</f>
        <v>728.82640000000004</v>
      </c>
      <c r="R5213" s="16">
        <f>[1]!s_margin_seclendingbalance(A5213,"",10000)</f>
        <v>0</v>
      </c>
      <c r="S5213" s="17">
        <f>[1]!s_val_ev(A5213,"",100000000)</f>
        <v>17.514665999999998</v>
      </c>
      <c r="T5213" s="17">
        <f>[1]!share_freesharesmv(A5213,"",100000000)</f>
        <v>3.9401186400000001</v>
      </c>
      <c r="U5213" s="17">
        <f>[1]!s_dq_amount_btin(A5213,E5213,100000000)</f>
        <v>0.16929664</v>
      </c>
      <c r="V5213" s="17">
        <f>[1]!s_dq_turn(A5213,E5213)</f>
        <v>4.4566812663285695</v>
      </c>
      <c r="W5213" s="2">
        <f>[1]!s_pq_amount(A5213,"20260101","",100000000)</f>
        <v>31.065432829999999</v>
      </c>
      <c r="X5213" s="2">
        <f>[1]!s_pq_avgamount(A5213,"20260101","",100000000)</f>
        <v>0.28241302572727273</v>
      </c>
      <c r="Y5213" s="17">
        <f>[1]!s_ipo_dilutedpe(A5213)</f>
        <v>13.47</v>
      </c>
      <c r="Z5213" s="12">
        <f>[1]!s_ipo_collection_total(A5213,100000000)</f>
        <v>1.74966</v>
      </c>
      <c r="AA5213" s="2">
        <f>[1]!s_val_pe_ttm(A5213,E5213)</f>
        <v>28.405803680419922</v>
      </c>
      <c r="AB5213" s="5">
        <f>[1]!s_info_zjtxornot1(A5213,"")</f>
        <v>1</v>
      </c>
      <c r="AC5213" s="22" t="str">
        <f>[1]!s_info_nature1(A5213,"")</f>
        <v>民营企业</v>
      </c>
      <c r="AD5213" s="6" t="str">
        <f>[1]!s_info_city(A5213)</f>
        <v>徐州市</v>
      </c>
      <c r="AE5213" s="6" t="str">
        <f>[1]!s_info_province(A5213)</f>
        <v>江苏省</v>
      </c>
      <c r="AF5213">
        <v>117.184811</v>
      </c>
      <c r="AG5213">
        <v>34.261792</v>
      </c>
    </row>
    <row r="5214" spans="1:33" x14ac:dyDescent="0.3">
      <c r="A5214" s="12" t="s">
        <v>10488</v>
      </c>
      <c r="B5214" s="12" t="s">
        <v>10489</v>
      </c>
      <c r="C5214" s="16" t="str">
        <f>[1]!s_info_mkt(A5214)</f>
        <v>主板</v>
      </c>
      <c r="D5214" s="16" t="str">
        <f>[1]!s_ipo_listeddate(A5214)</f>
        <v>1998-07-03</v>
      </c>
      <c r="E5214" s="16" t="str">
        <f>[1]!lastradeday_s("000002","")</f>
        <v>2026-06-22</v>
      </c>
      <c r="F5214" s="16" t="str">
        <f>[1]!s_info_industry_csrc2023(A5214,"",3)</f>
        <v>批发业</v>
      </c>
      <c r="G5214" s="16" t="str">
        <f>[1]!s_info_industry_csrc2023(A5214,"",1)</f>
        <v>批发和零售业</v>
      </c>
      <c r="H5214" s="16">
        <f>[1]!s_is(A5214,83,"FY","YTD","20251231",1,"",100000000)</f>
        <v>215.4124686202</v>
      </c>
      <c r="I5214" s="16">
        <f>[1]!s_is(A5214,83,"FY","YTD","20241231",1,"",100000000)</f>
        <v>314.98468586799999</v>
      </c>
      <c r="J5214" s="16">
        <f t="shared" si="243"/>
        <v>-0.31611764544492016</v>
      </c>
      <c r="K5214" s="16">
        <f>[1]!s_is(A5214,61,"FY","YTD","20251231",1,"",100000000)</f>
        <v>-31.302946824399999</v>
      </c>
      <c r="L5214" s="16">
        <f>[1]!s_is(A5214,61,"FY","YTD","20241231",1,"",100000000)</f>
        <v>0.66591494770000004</v>
      </c>
      <c r="M5214" s="16">
        <f t="shared" si="244"/>
        <v>-48.007424795789724</v>
      </c>
      <c r="N5214" s="16">
        <f>[1]!s_fa_roe(A5214,"20251231")</f>
        <v>-49.942100000000003</v>
      </c>
      <c r="O5214" s="16">
        <f>[1]!s_stmnote_rdexp(A5214,"20251231",1,10000)</f>
        <v>290.37653900000004</v>
      </c>
      <c r="P5214" s="20">
        <f t="shared" si="245"/>
        <v>1.3480024664309074E-4</v>
      </c>
      <c r="Q5214" s="16">
        <f>[1]!s_margin_tradingbalance(A5214,"",10000)</f>
        <v>11176.7652</v>
      </c>
      <c r="R5214" s="16">
        <f>[1]!s_margin_seclendingbalance(A5214,"",10000)</f>
        <v>0</v>
      </c>
      <c r="S5214" s="17">
        <f>[1]!s_val_ev(A5214,"",100000000)</f>
        <v>13.039529567999999</v>
      </c>
      <c r="T5214" s="17">
        <f>[1]!share_freesharesmv(A5214,"",100000000)</f>
        <v>4.7790675359999994</v>
      </c>
      <c r="U5214" s="17">
        <f>[1]!s_dq_amount_btin(A5214,E5214,100000000)</f>
        <v>0.3158337</v>
      </c>
      <c r="V5214" s="17">
        <f>[1]!s_dq_turn(A5214,E5214)</f>
        <v>2.4689970471793634</v>
      </c>
      <c r="W5214" s="2">
        <f>[1]!s_pq_amount(A5214,"20260101","",100000000)</f>
        <v>59.598518110000001</v>
      </c>
      <c r="X5214" s="2">
        <f>[1]!s_pq_avgamount(A5214,"20260101","",100000000)</f>
        <v>0.54677539550458709</v>
      </c>
      <c r="Y5214" s="17">
        <f>[1]!s_ipo_dilutedpe(A5214)</f>
        <v>0</v>
      </c>
      <c r="Z5214" s="12">
        <f>[1]!s_ipo_collection_total(A5214,100000000)</f>
        <v>1.6639999999999999</v>
      </c>
      <c r="AA5214" s="2">
        <f>[1]!s_val_pe_ttm(A5214,E5214)</f>
        <v>-0.37613236904144287</v>
      </c>
      <c r="AB5214" s="5">
        <f>[1]!s_info_zjtxornot1(A5214,"")</f>
        <v>0</v>
      </c>
      <c r="AC5214" s="22" t="str">
        <f>[1]!s_info_nature1(A5214,"")</f>
        <v>民营企业</v>
      </c>
      <c r="AD5214" s="6" t="str">
        <f>[1]!s_info_city(A5214)</f>
        <v>烟台市</v>
      </c>
      <c r="AE5214" s="6" t="str">
        <f>[1]!s_info_province(A5214)</f>
        <v>山东省</v>
      </c>
      <c r="AF5214">
        <v>121.39138199999999</v>
      </c>
      <c r="AG5214">
        <v>37.539296999999998</v>
      </c>
    </row>
    <row r="5215" spans="1:33" x14ac:dyDescent="0.3">
      <c r="A5215" s="12" t="s">
        <v>595</v>
      </c>
      <c r="B5215" s="12" t="s">
        <v>596</v>
      </c>
      <c r="C5215" s="16" t="str">
        <f>[1]!s_info_mkt(A5215)</f>
        <v>北证</v>
      </c>
      <c r="D5215" s="16" t="str">
        <f>[1]!s_ipo_listeddate(A5215)</f>
        <v>2022-12-14</v>
      </c>
      <c r="E5215" s="16" t="str">
        <f>[1]!lastradeday_s("000002","")</f>
        <v>2026-06-22</v>
      </c>
      <c r="F5215" s="16" t="str">
        <f>[1]!s_info_industry_csrc2023(A5215,"",3)</f>
        <v>印刷和记录媒介复制业</v>
      </c>
      <c r="G5215" s="16" t="str">
        <f>[1]!s_info_industry_csrc2023(A5215,"",1)</f>
        <v>制造业</v>
      </c>
      <c r="H5215" s="16">
        <f>[1]!s_is(A5215,83,"FY","YTD","20251231",1,"",100000000)</f>
        <v>5.1547114756000001</v>
      </c>
      <c r="I5215" s="16">
        <f>[1]!s_is(A5215,83,"FY","YTD","20241231",1,"",100000000)</f>
        <v>5.9240989166999993</v>
      </c>
      <c r="J5215" s="16">
        <f t="shared" si="243"/>
        <v>-0.12987417190673511</v>
      </c>
      <c r="K5215" s="16">
        <f>[1]!s_is(A5215,61,"FY","YTD","20251231",1,"",100000000)</f>
        <v>0.21680869789999999</v>
      </c>
      <c r="L5215" s="16">
        <f>[1]!s_is(A5215,61,"FY","YTD","20241231",1,"",100000000)</f>
        <v>0.41232242469999997</v>
      </c>
      <c r="M5215" s="16">
        <f t="shared" si="244"/>
        <v>-0.47417679730190043</v>
      </c>
      <c r="N5215" s="16">
        <f>[1]!s_fa_roe(A5215,"20251231")</f>
        <v>5.3846999999999996</v>
      </c>
      <c r="O5215" s="16">
        <f>[1]!s_stmnote_rdexp(A5215,"20251231",1,10000)</f>
        <v>2071.7208690000002</v>
      </c>
      <c r="P5215" s="20">
        <f t="shared" si="245"/>
        <v>4.0190821131435982E-2</v>
      </c>
      <c r="Q5215" s="16">
        <f>[1]!s_margin_tradingbalance(A5215,"",10000)</f>
        <v>1299.2671</v>
      </c>
      <c r="R5215" s="16">
        <f>[1]!s_margin_seclendingbalance(A5215,"",10000)</f>
        <v>0</v>
      </c>
      <c r="S5215" s="17">
        <f>[1]!s_val_ev(A5215,"",100000000)</f>
        <v>10.9472535</v>
      </c>
      <c r="T5215" s="17">
        <f>[1]!share_freesharesmv(A5215,"",100000000)</f>
        <v>4.206008604</v>
      </c>
      <c r="U5215" s="17">
        <f>[1]!s_dq_amount_btin(A5215,E5215,100000000)</f>
        <v>0.19235276000000001</v>
      </c>
      <c r="V5215" s="17">
        <f>[1]!s_dq_turn(A5215,E5215)</f>
        <v>3.4105038512722206</v>
      </c>
      <c r="W5215" s="2">
        <f>[1]!s_pq_amount(A5215,"20260101","",100000000)</f>
        <v>37.150086770000001</v>
      </c>
      <c r="X5215" s="2">
        <f>[1]!s_pq_avgamount(A5215,"20260101","",100000000)</f>
        <v>0.33772806154545454</v>
      </c>
      <c r="Y5215" s="17">
        <f>[1]!s_ipo_dilutedpe(A5215)</f>
        <v>21.55</v>
      </c>
      <c r="Z5215" s="12">
        <f>[1]!s_ipo_collection_total(A5215,100000000)</f>
        <v>1.5296339999999999</v>
      </c>
      <c r="AA5215" s="2">
        <f>[1]!s_val_pe_ttm(A5215,E5215)</f>
        <v>40.906558990478516</v>
      </c>
      <c r="AB5215" s="5">
        <f>[1]!s_info_zjtxornot1(A5215,"")</f>
        <v>0</v>
      </c>
      <c r="AC5215" s="22" t="str">
        <f>[1]!s_info_nature1(A5215,"")</f>
        <v>民营企业</v>
      </c>
      <c r="AD5215" s="6" t="str">
        <f>[1]!s_info_city(A5215)</f>
        <v>深圳市</v>
      </c>
      <c r="AE5215" s="6" t="str">
        <f>[1]!s_info_province(A5215)</f>
        <v>广东省</v>
      </c>
      <c r="AF5215">
        <v>114.085947</v>
      </c>
      <c r="AG5215">
        <v>22.547000000000001</v>
      </c>
    </row>
    <row r="5216" spans="1:33" x14ac:dyDescent="0.3">
      <c r="A5216" s="12" t="s">
        <v>10490</v>
      </c>
      <c r="B5216" s="12" t="s">
        <v>10491</v>
      </c>
      <c r="C5216" s="16" t="str">
        <f>[1]!s_info_mkt(A5216)</f>
        <v>主板</v>
      </c>
      <c r="D5216" s="16" t="str">
        <f>[1]!s_ipo_listeddate(A5216)</f>
        <v>1997-06-11</v>
      </c>
      <c r="E5216" s="16" t="str">
        <f>[1]!lastradeday_s("000002","")</f>
        <v>2026-06-22</v>
      </c>
      <c r="F5216" s="16" t="str">
        <f>[1]!s_info_industry_csrc2023(A5216,"",3)</f>
        <v>批发业</v>
      </c>
      <c r="G5216" s="16" t="str">
        <f>[1]!s_info_industry_csrc2023(A5216,"",1)</f>
        <v>批发和零售业</v>
      </c>
      <c r="H5216" s="16">
        <f>[1]!s_is(A5216,83,"FY","YTD","20251231",1,"",100000000)</f>
        <v>8.3244531613999992</v>
      </c>
      <c r="I5216" s="16">
        <f>[1]!s_is(A5216,83,"FY","YTD","20241231",1,"",100000000)</f>
        <v>10.0978394513</v>
      </c>
      <c r="J5216" s="16">
        <f t="shared" si="243"/>
        <v>-0.17562036893661392</v>
      </c>
      <c r="K5216" s="16">
        <f>[1]!s_is(A5216,61,"FY","YTD","20251231",1,"",100000000)</f>
        <v>-1.0451078321</v>
      </c>
      <c r="L5216" s="16">
        <f>[1]!s_is(A5216,61,"FY","YTD","20241231",1,"",100000000)</f>
        <v>0.13112776369999998</v>
      </c>
      <c r="M5216" s="16">
        <f t="shared" si="244"/>
        <v>-8.9701491324983227</v>
      </c>
      <c r="N5216" s="16">
        <f>[1]!s_fa_roe(A5216,"20251231")</f>
        <v>-15.882400000000001</v>
      </c>
      <c r="O5216" s="16">
        <f>[1]!s_stmnote_rdexp(A5216,"20251231",1,10000)</f>
        <v>1734.0455420000001</v>
      </c>
      <c r="P5216" s="20">
        <f t="shared" si="245"/>
        <v>2.0830744174772552E-2</v>
      </c>
      <c r="Q5216" s="16">
        <f>[1]!s_margin_tradingbalance(A5216,"",10000)</f>
        <v>0</v>
      </c>
      <c r="R5216" s="16">
        <f>[1]!s_margin_seclendingbalance(A5216,"",10000)</f>
        <v>0</v>
      </c>
      <c r="S5216" s="17">
        <f>[1]!s_val_ev(A5216,"",100000000)</f>
        <v>32.012152555199997</v>
      </c>
      <c r="T5216" s="17">
        <f>[1]!share_freesharesmv(A5216,"",100000000)</f>
        <v>18.232032934199999</v>
      </c>
      <c r="U5216" s="17">
        <f>[1]!s_dq_amount_btin(A5216,E5216,100000000)</f>
        <v>1.01038888</v>
      </c>
      <c r="V5216" s="17">
        <f>[1]!s_dq_turn(A5216,E5216)</f>
        <v>3.1337632115496223</v>
      </c>
      <c r="W5216" s="2">
        <f>[1]!s_pq_amount(A5216,"20260101","",100000000)</f>
        <v>73.684440719999998</v>
      </c>
      <c r="X5216" s="2">
        <f>[1]!s_pq_avgamount(A5216,"20260101","",100000000)</f>
        <v>0.669858552</v>
      </c>
      <c r="Y5216" s="17">
        <f>[1]!s_ipo_dilutedpe(A5216)</f>
        <v>0</v>
      </c>
      <c r="Z5216" s="12">
        <f>[1]!s_ipo_collection_total(A5216,100000000)</f>
        <v>8.1750000000000007</v>
      </c>
      <c r="AA5216" s="2">
        <f>[1]!s_val_pe_ttm(A5216,E5216)</f>
        <v>-30.398639678955078</v>
      </c>
      <c r="AB5216" s="5">
        <f>[1]!s_info_zjtxornot1(A5216,"")</f>
        <v>0</v>
      </c>
      <c r="AC5216" s="22" t="str">
        <f>[1]!s_info_nature1(A5216,"")</f>
        <v>地方国有企业</v>
      </c>
      <c r="AD5216" s="6" t="str">
        <f>[1]!s_info_city(A5216)</f>
        <v>深圳市</v>
      </c>
      <c r="AE5216" s="6" t="str">
        <f>[1]!s_info_province(A5216)</f>
        <v>广东省</v>
      </c>
      <c r="AF5216">
        <v>114.085947</v>
      </c>
      <c r="AG5216">
        <v>22.547000000000001</v>
      </c>
    </row>
    <row r="5217" spans="1:33" x14ac:dyDescent="0.3">
      <c r="A5217" s="12" t="s">
        <v>10492</v>
      </c>
      <c r="B5217" s="12" t="s">
        <v>10493</v>
      </c>
      <c r="C5217" s="16" t="str">
        <f>[1]!s_info_mkt(A5217)</f>
        <v>主板</v>
      </c>
      <c r="D5217" s="16" t="str">
        <f>[1]!s_ipo_listeddate(A5217)</f>
        <v>2014-02-19</v>
      </c>
      <c r="E5217" s="16" t="str">
        <f>[1]!lastradeday_s("000002","")</f>
        <v>2026-06-22</v>
      </c>
      <c r="F5217" s="16" t="str">
        <f>[1]!s_info_industry_csrc2023(A5217,"",3)</f>
        <v>生态保护和环境治理业</v>
      </c>
      <c r="G5217" s="16" t="str">
        <f>[1]!s_info_industry_csrc2023(A5217,"",1)</f>
        <v>水利、环境和公共设施管理业</v>
      </c>
      <c r="H5217" s="16">
        <f>[1]!s_is(A5217,83,"FY","YTD","20251231",1,"",100000000)</f>
        <v>1.1208753345</v>
      </c>
      <c r="I5217" s="16">
        <f>[1]!s_is(A5217,83,"FY","YTD","20241231",1,"",100000000)</f>
        <v>8.6183657752999991</v>
      </c>
      <c r="J5217" s="16">
        <f t="shared" si="243"/>
        <v>-0.86994340183235219</v>
      </c>
      <c r="K5217" s="16">
        <f>[1]!s_is(A5217,61,"FY","YTD","20251231",1,"",100000000)</f>
        <v>-23.356761379000002</v>
      </c>
      <c r="L5217" s="16">
        <f>[1]!s_is(A5217,61,"FY","YTD","20241231",1,"",100000000)</f>
        <v>-9.8432979662999998</v>
      </c>
      <c r="M5217" s="16">
        <f t="shared" si="244"/>
        <v>-1.372859326108522</v>
      </c>
      <c r="N5217" s="16">
        <f>[1]!s_fa_roe(A5217,"20251231")</f>
        <v>0</v>
      </c>
      <c r="O5217" s="16">
        <f>[1]!s_stmnote_rdexp(A5217,"20251231",1,10000)</f>
        <v>0</v>
      </c>
      <c r="P5217" s="20">
        <f t="shared" si="245"/>
        <v>0</v>
      </c>
      <c r="Q5217" s="16">
        <f>[1]!s_margin_tradingbalance(A5217,"",10000)</f>
        <v>0</v>
      </c>
      <c r="R5217" s="16">
        <f>[1]!s_margin_seclendingbalance(A5217,"",10000)</f>
        <v>0</v>
      </c>
      <c r="S5217" s="17">
        <f>[1]!s_val_ev(A5217,"",100000000)</f>
        <v>17.656265512600001</v>
      </c>
      <c r="T5217" s="17">
        <f>[1]!share_freesharesmv(A5217,"",100000000)</f>
        <v>15.677754892700003</v>
      </c>
      <c r="U5217" s="17">
        <f>[1]!s_dq_amount_btin(A5217,E5217,100000000)</f>
        <v>0.38690798999999998</v>
      </c>
      <c r="V5217" s="17">
        <f>[1]!s_dq_turn(A5217,E5217)</f>
        <v>2.3162548740119111</v>
      </c>
      <c r="W5217" s="2">
        <f>[1]!s_pq_amount(A5217,"20260101","",100000000)</f>
        <v>106.51676868</v>
      </c>
      <c r="X5217" s="2">
        <f>[1]!s_pq_avgamount(A5217,"20260101","",100000000)</f>
        <v>0.97721806128440369</v>
      </c>
      <c r="Y5217" s="17">
        <f>[1]!s_ipo_dilutedpe(A5217)</f>
        <v>23.34</v>
      </c>
      <c r="Z5217" s="12">
        <f>[1]!s_ipo_collection_total(A5217,100000000)</f>
        <v>4.7831760000000001</v>
      </c>
      <c r="AA5217" s="2">
        <f>[1]!s_val_pe_ttm(A5217,E5217)</f>
        <v>-0.73481839895248413</v>
      </c>
      <c r="AB5217" s="5">
        <f>[1]!s_info_zjtxornot1(A5217,"")</f>
        <v>0</v>
      </c>
      <c r="AC5217" s="22" t="str">
        <f>[1]!s_info_nature1(A5217,"")</f>
        <v>地方国有企业</v>
      </c>
      <c r="AD5217" s="6" t="str">
        <f>[1]!s_info_city(A5217)</f>
        <v>中山市</v>
      </c>
      <c r="AE5217" s="6" t="str">
        <f>[1]!s_info_province(A5217)</f>
        <v>广东省</v>
      </c>
      <c r="AF5217">
        <v>113.382391</v>
      </c>
      <c r="AG5217">
        <v>22.521113</v>
      </c>
    </row>
    <row r="5218" spans="1:33" x14ac:dyDescent="0.3">
      <c r="A5218" s="12" t="s">
        <v>10494</v>
      </c>
      <c r="B5218" s="12" t="s">
        <v>10495</v>
      </c>
      <c r="C5218" s="16" t="str">
        <f>[1]!s_info_mkt(A5218)</f>
        <v>主板</v>
      </c>
      <c r="D5218" s="16" t="str">
        <f>[1]!s_ipo_listeddate(A5218)</f>
        <v>1994-06-17</v>
      </c>
      <c r="E5218" s="16" t="str">
        <f>[1]!lastradeday_s("000002","")</f>
        <v>2026-06-22</v>
      </c>
      <c r="F5218" s="16" t="str">
        <f>[1]!s_info_industry_csrc2023(A5218,"",3)</f>
        <v>房地产业</v>
      </c>
      <c r="G5218" s="16" t="str">
        <f>[1]!s_info_industry_csrc2023(A5218,"",1)</f>
        <v>房地产业</v>
      </c>
      <c r="H5218" s="16">
        <f>[1]!s_is(A5218,83,"FY","YTD","20251231",1,"",100000000)</f>
        <v>6.2148196091999992</v>
      </c>
      <c r="I5218" s="16">
        <f>[1]!s_is(A5218,83,"FY","YTD","20241231",1,"",100000000)</f>
        <v>4.2530586152999996</v>
      </c>
      <c r="J5218" s="16">
        <f t="shared" si="243"/>
        <v>0.46125886599416699</v>
      </c>
      <c r="K5218" s="16">
        <f>[1]!s_is(A5218,61,"FY","YTD","20251231",1,"",100000000)</f>
        <v>0.70145408949999999</v>
      </c>
      <c r="L5218" s="16">
        <f>[1]!s_is(A5218,61,"FY","YTD","20241231",1,"",100000000)</f>
        <v>0.40511986299999997</v>
      </c>
      <c r="M5218" s="16">
        <f t="shared" si="244"/>
        <v>0.73147296285494656</v>
      </c>
      <c r="N5218" s="16">
        <f>[1]!s_fa_roe(A5218,"20251231")</f>
        <v>1.3757999999999999</v>
      </c>
      <c r="O5218" s="16">
        <f>[1]!s_stmnote_rdexp(A5218,"20251231",1,10000)</f>
        <v>0</v>
      </c>
      <c r="P5218" s="20">
        <f t="shared" si="245"/>
        <v>0</v>
      </c>
      <c r="Q5218" s="16">
        <f>[1]!s_margin_tradingbalance(A5218,"",10000)</f>
        <v>43829.364800000003</v>
      </c>
      <c r="R5218" s="16">
        <f>[1]!s_margin_seclendingbalance(A5218,"",10000)</f>
        <v>19.992000000000001</v>
      </c>
      <c r="S5218" s="17">
        <f>[1]!s_val_ev(A5218,"",100000000)</f>
        <v>69.769790632500005</v>
      </c>
      <c r="T5218" s="17">
        <f>[1]!share_freesharesmv(A5218,"",100000000)</f>
        <v>48.920220518400001</v>
      </c>
      <c r="U5218" s="17">
        <f>[1]!s_dq_amount_btin(A5218,E5218,100000000)</f>
        <v>1.3716426799999999</v>
      </c>
      <c r="V5218" s="17">
        <f>[1]!s_dq_turn(A5218,E5218)</f>
        <v>2.0156719402328198</v>
      </c>
      <c r="W5218" s="2">
        <f>[1]!s_pq_amount(A5218,"20260101","",100000000)</f>
        <v>376.57423626000002</v>
      </c>
      <c r="X5218" s="2">
        <f>[1]!s_pq_avgamount(A5218,"20260101","",100000000)</f>
        <v>3.423402147818182</v>
      </c>
      <c r="Y5218" s="17">
        <f>[1]!s_ipo_dilutedpe(A5218)</f>
        <v>0</v>
      </c>
      <c r="Z5218" s="12">
        <f>[1]!s_ipo_collection_total(A5218,100000000)</f>
        <v>0.88660000000000005</v>
      </c>
      <c r="AA5218" s="2">
        <f>[1]!s_val_pe_ttm(A5218,E5218)</f>
        <v>77.136878967285156</v>
      </c>
      <c r="AB5218" s="5">
        <f>[1]!s_info_zjtxornot1(A5218,"")</f>
        <v>0</v>
      </c>
      <c r="AC5218" s="22" t="str">
        <f>[1]!s_info_nature1(A5218,"")</f>
        <v>民营企业</v>
      </c>
      <c r="AD5218" s="6" t="str">
        <f>[1]!s_info_city(A5218)</f>
        <v>深圳市</v>
      </c>
      <c r="AE5218" s="6" t="str">
        <f>[1]!s_info_province(A5218)</f>
        <v>广东省</v>
      </c>
      <c r="AF5218">
        <v>114.085947</v>
      </c>
      <c r="AG5218">
        <v>22.547000000000001</v>
      </c>
    </row>
    <row r="5219" spans="1:33" x14ac:dyDescent="0.3">
      <c r="A5219" s="12" t="s">
        <v>10496</v>
      </c>
      <c r="B5219" s="12" t="s">
        <v>10497</v>
      </c>
      <c r="C5219" s="16" t="str">
        <f>[1]!s_info_mkt(A5219)</f>
        <v>创业板</v>
      </c>
      <c r="D5219" s="16" t="str">
        <f>[1]!s_ipo_listeddate(A5219)</f>
        <v>2023-08-21</v>
      </c>
      <c r="E5219" s="16" t="str">
        <f>[1]!lastradeday_s("000002","")</f>
        <v>2026-06-22</v>
      </c>
      <c r="F5219" s="16" t="str">
        <f>[1]!s_info_industry_csrc2023(A5219,"",3)</f>
        <v>电气机械和器材制造业</v>
      </c>
      <c r="G5219" s="16" t="str">
        <f>[1]!s_info_industry_csrc2023(A5219,"",1)</f>
        <v>制造业</v>
      </c>
      <c r="H5219" s="16">
        <f>[1]!s_is(A5219,83,"FY","YTD","20251231",1,"",100000000)</f>
        <v>3.7754086107</v>
      </c>
      <c r="I5219" s="16">
        <f>[1]!s_is(A5219,83,"FY","YTD","20241231",1,"",100000000)</f>
        <v>3.3025045854000004</v>
      </c>
      <c r="J5219" s="16">
        <f t="shared" si="243"/>
        <v>0.14319556962635427</v>
      </c>
      <c r="K5219" s="16">
        <f>[1]!s_is(A5219,61,"FY","YTD","20251231",1,"",100000000)</f>
        <v>4.9424603300000002E-2</v>
      </c>
      <c r="L5219" s="16">
        <f>[1]!s_is(A5219,61,"FY","YTD","20241231",1,"",100000000)</f>
        <v>0.37047666670000001</v>
      </c>
      <c r="M5219" s="16">
        <f t="shared" si="244"/>
        <v>-0.86659185923840532</v>
      </c>
      <c r="N5219" s="16">
        <f>[1]!s_fa_roe(A5219,"20251231")</f>
        <v>0.30730000000000002</v>
      </c>
      <c r="O5219" s="16">
        <f>[1]!s_stmnote_rdexp(A5219,"20251231",1,10000)</f>
        <v>2979.0208629999997</v>
      </c>
      <c r="P5219" s="20">
        <f t="shared" si="245"/>
        <v>7.8905919072099012E-2</v>
      </c>
      <c r="Q5219" s="16">
        <f>[1]!s_margin_tradingbalance(A5219,"",10000)</f>
        <v>10223.5334</v>
      </c>
      <c r="R5219" s="16">
        <f>[1]!s_margin_seclendingbalance(A5219,"",10000)</f>
        <v>0</v>
      </c>
      <c r="S5219" s="17">
        <f>[1]!s_val_ev(A5219,"",100000000)</f>
        <v>34.83333365</v>
      </c>
      <c r="T5219" s="17">
        <f>[1]!share_freesharesmv(A5219,"",100000000)</f>
        <v>13.98225865</v>
      </c>
      <c r="U5219" s="17">
        <f>[1]!s_dq_amount_btin(A5219,E5219,100000000)</f>
        <v>2.4404889700000001</v>
      </c>
      <c r="V5219" s="17">
        <f>[1]!s_dq_turn(A5219,E5219)</f>
        <v>17.617292289182476</v>
      </c>
      <c r="W5219" s="2">
        <f>[1]!s_pq_amount(A5219,"20260101","",100000000)</f>
        <v>89.507044480000005</v>
      </c>
      <c r="X5219" s="2">
        <f>[1]!s_pq_avgamount(A5219,"20260101","",100000000)</f>
        <v>0.81370040436363633</v>
      </c>
      <c r="Y5219" s="17">
        <f>[1]!s_ipo_dilutedpe(A5219)</f>
        <v>37.880000000000003</v>
      </c>
      <c r="Z5219" s="12">
        <f>[1]!s_ipo_collection_total(A5219,100000000)</f>
        <v>9.5113336791999998</v>
      </c>
      <c r="AA5219" s="2">
        <f>[1]!s_val_pe_ttm(A5219,E5219)</f>
        <v>423.98681640625</v>
      </c>
      <c r="AB5219" s="5">
        <f>[1]!s_info_zjtxornot1(A5219,"")</f>
        <v>0</v>
      </c>
      <c r="AC5219" s="22" t="str">
        <f>[1]!s_info_nature1(A5219,"")</f>
        <v>民营企业</v>
      </c>
      <c r="AD5219" s="6" t="str">
        <f>[1]!s_info_city(A5219)</f>
        <v>张家港市</v>
      </c>
      <c r="AE5219" s="6" t="str">
        <f>[1]!s_info_province(A5219)</f>
        <v>江苏省</v>
      </c>
      <c r="AF5219">
        <v>120.627279</v>
      </c>
      <c r="AG5219">
        <v>31.907812</v>
      </c>
    </row>
    <row r="5220" spans="1:33" x14ac:dyDescent="0.3">
      <c r="A5220" s="12" t="s">
        <v>10498</v>
      </c>
      <c r="B5220" s="12" t="s">
        <v>10499</v>
      </c>
      <c r="C5220" s="16" t="str">
        <f>[1]!s_info_mkt(A5220)</f>
        <v>创业板</v>
      </c>
      <c r="D5220" s="16" t="str">
        <f>[1]!s_ipo_listeddate(A5220)</f>
        <v>2011-10-12</v>
      </c>
      <c r="E5220" s="16" t="str">
        <f>[1]!lastradeday_s("000002","")</f>
        <v>2026-06-22</v>
      </c>
      <c r="F5220" s="16" t="str">
        <f>[1]!s_info_industry_csrc2023(A5220,"",3)</f>
        <v>计算机、通信和其他电子设备制造业</v>
      </c>
      <c r="G5220" s="16" t="str">
        <f>[1]!s_info_industry_csrc2023(A5220,"",1)</f>
        <v>制造业</v>
      </c>
      <c r="H5220" s="16">
        <f>[1]!s_is(A5220,83,"FY","YTD","20251231",1,"",100000000)</f>
        <v>5.1181844681999999</v>
      </c>
      <c r="I5220" s="16">
        <f>[1]!s_is(A5220,83,"FY","YTD","20241231",1,"",100000000)</f>
        <v>6.6548365623999999</v>
      </c>
      <c r="J5220" s="16">
        <f t="shared" si="243"/>
        <v>-0.23090756321231454</v>
      </c>
      <c r="K5220" s="16">
        <f>[1]!s_is(A5220,61,"FY","YTD","20251231",1,"",100000000)</f>
        <v>8.5343147100000002E-2</v>
      </c>
      <c r="L5220" s="16">
        <f>[1]!s_is(A5220,61,"FY","YTD","20241231",1,"",100000000)</f>
        <v>6.340256150000001E-2</v>
      </c>
      <c r="M5220" s="16">
        <f t="shared" si="244"/>
        <v>0.34605203766097037</v>
      </c>
      <c r="N5220" s="16">
        <f>[1]!s_fa_roe(A5220,"20251231")</f>
        <v>9.2087000000000003</v>
      </c>
      <c r="O5220" s="16">
        <f>[1]!s_stmnote_rdexp(A5220,"20251231",1,10000)</f>
        <v>3015.527302</v>
      </c>
      <c r="P5220" s="20">
        <f t="shared" si="245"/>
        <v>5.8917909675508875E-2</v>
      </c>
      <c r="Q5220" s="16">
        <f>[1]!s_margin_tradingbalance(A5220,"",10000)</f>
        <v>0</v>
      </c>
      <c r="R5220" s="16">
        <f>[1]!s_margin_seclendingbalance(A5220,"",10000)</f>
        <v>0</v>
      </c>
      <c r="S5220" s="17">
        <f>[1]!s_val_ev(A5220,"",100000000)</f>
        <v>27.345868485</v>
      </c>
      <c r="T5220" s="17">
        <f>[1]!share_freesharesmv(A5220,"",100000000)</f>
        <v>22.013026670400006</v>
      </c>
      <c r="U5220" s="17">
        <f>[1]!s_dq_amount_btin(A5220,E5220,100000000)</f>
        <v>1.1498784500000001</v>
      </c>
      <c r="V5220" s="17">
        <f>[1]!s_dq_turn(A5220,E5220)</f>
        <v>4.491862459961899</v>
      </c>
      <c r="W5220" s="2">
        <f>[1]!s_pq_amount(A5220,"20260101","",100000000)</f>
        <v>441.46703948999999</v>
      </c>
      <c r="X5220" s="2">
        <f>[1]!s_pq_avgamount(A5220,"20260101","",100000000)</f>
        <v>4.0133367226363639</v>
      </c>
      <c r="Y5220" s="17">
        <f>[1]!s_ipo_dilutedpe(A5220)</f>
        <v>38.31</v>
      </c>
      <c r="Z5220" s="12">
        <f>[1]!s_ipo_collection_total(A5220,100000000)</f>
        <v>3.68</v>
      </c>
      <c r="AA5220" s="2">
        <f>[1]!s_val_pe_ttm(A5220,E5220)</f>
        <v>-646.3828125</v>
      </c>
      <c r="AB5220" s="5">
        <f>[1]!s_info_zjtxornot1(A5220,"")</f>
        <v>0</v>
      </c>
      <c r="AC5220" s="22" t="str">
        <f>[1]!s_info_nature1(A5220,"")</f>
        <v>民营企业</v>
      </c>
      <c r="AD5220" s="6" t="str">
        <f>[1]!s_info_city(A5220)</f>
        <v>深圳市</v>
      </c>
      <c r="AE5220" s="6" t="str">
        <f>[1]!s_info_province(A5220)</f>
        <v>广东省</v>
      </c>
      <c r="AF5220">
        <v>114.085947</v>
      </c>
      <c r="AG5220">
        <v>22.547000000000001</v>
      </c>
    </row>
    <row r="5221" spans="1:33" x14ac:dyDescent="0.3">
      <c r="A5221" s="12" t="s">
        <v>10500</v>
      </c>
      <c r="B5221" s="12" t="s">
        <v>10501</v>
      </c>
      <c r="C5221" s="16" t="str">
        <f>[1]!s_info_mkt(A5221)</f>
        <v>主板</v>
      </c>
      <c r="D5221" s="16" t="str">
        <f>[1]!s_ipo_listeddate(A5221)</f>
        <v>2017-04-10</v>
      </c>
      <c r="E5221" s="16" t="str">
        <f>[1]!lastradeday_s("000002","")</f>
        <v>2026-06-22</v>
      </c>
      <c r="F5221" s="16" t="str">
        <f>[1]!s_info_industry_csrc2023(A5221,"",3)</f>
        <v>计算机、通信和其他电子设备制造业</v>
      </c>
      <c r="G5221" s="16" t="str">
        <f>[1]!s_info_industry_csrc2023(A5221,"",1)</f>
        <v>制造业</v>
      </c>
      <c r="H5221" s="16">
        <f>[1]!s_is(A5221,83,"FY","YTD","20251231",1,"",100000000)</f>
        <v>89.377770017800003</v>
      </c>
      <c r="I5221" s="16">
        <f>[1]!s_is(A5221,83,"FY","YTD","20241231",1,"",100000000)</f>
        <v>76.730511375399999</v>
      </c>
      <c r="J5221" s="16">
        <f t="shared" si="243"/>
        <v>0.16482698232680804</v>
      </c>
      <c r="K5221" s="16">
        <f>[1]!s_is(A5221,61,"FY","YTD","20251231",1,"",100000000)</f>
        <v>-1.7253009734</v>
      </c>
      <c r="L5221" s="16">
        <f>[1]!s_is(A5221,61,"FY","YTD","20241231",1,"",100000000)</f>
        <v>-6.3566813654999992</v>
      </c>
      <c r="M5221" s="16">
        <f t="shared" si="244"/>
        <v>0.72858463808429497</v>
      </c>
      <c r="N5221" s="16">
        <f>[1]!s_fa_roe(A5221,"20251231")</f>
        <v>-5.8404999999999996</v>
      </c>
      <c r="O5221" s="16">
        <f>[1]!s_stmnote_rdexp(A5221,"20251231",1,10000)</f>
        <v>46092.070516</v>
      </c>
      <c r="P5221" s="20">
        <f t="shared" si="245"/>
        <v>5.1569949112425323E-2</v>
      </c>
      <c r="Q5221" s="16">
        <f>[1]!s_margin_tradingbalance(A5221,"",10000)</f>
        <v>48502.836199999998</v>
      </c>
      <c r="R5221" s="16">
        <f>[1]!s_margin_seclendingbalance(A5221,"",10000)</f>
        <v>24.276</v>
      </c>
      <c r="S5221" s="17">
        <f>[1]!s_val_ev(A5221,"",100000000)</f>
        <v>184.64535683080001</v>
      </c>
      <c r="T5221" s="17">
        <f>[1]!share_freesharesmv(A5221,"",100000000)</f>
        <v>85.5341595262</v>
      </c>
      <c r="U5221" s="17">
        <f>[1]!s_dq_amount_btin(A5221,E5221,100000000)</f>
        <v>13.6814803</v>
      </c>
      <c r="V5221" s="17">
        <f>[1]!s_dq_turn(A5221,E5221)</f>
        <v>9.608597870811284</v>
      </c>
      <c r="W5221" s="2">
        <f>[1]!s_pq_amount(A5221,"20260101","",100000000)</f>
        <v>998.47413159999996</v>
      </c>
      <c r="X5221" s="2">
        <f>[1]!s_pq_avgamount(A5221,"20260101","",100000000)</f>
        <v>9.0770375600000008</v>
      </c>
      <c r="Y5221" s="17">
        <f>[1]!s_ipo_dilutedpe(A5221)</f>
        <v>22.99</v>
      </c>
      <c r="Z5221" s="12">
        <f>[1]!s_ipo_collection_total(A5221,100000000)</f>
        <v>4.9504000000000001</v>
      </c>
      <c r="AA5221" s="2">
        <f>[1]!s_val_pe_ttm(A5221,E5221)</f>
        <v>300.21426391601563</v>
      </c>
      <c r="AB5221" s="5">
        <f>[1]!s_info_zjtxornot1(A5221,"")</f>
        <v>1</v>
      </c>
      <c r="AC5221" s="22" t="str">
        <f>[1]!s_info_nature1(A5221,"")</f>
        <v>民营企业</v>
      </c>
      <c r="AD5221" s="6" t="str">
        <f>[1]!s_info_city(A5221)</f>
        <v>南京市</v>
      </c>
      <c r="AE5221" s="6" t="str">
        <f>[1]!s_info_province(A5221)</f>
        <v>江苏省</v>
      </c>
      <c r="AF5221">
        <v>118.767413</v>
      </c>
      <c r="AG5221">
        <v>32.041544000000002</v>
      </c>
    </row>
    <row r="5222" spans="1:33" x14ac:dyDescent="0.3">
      <c r="A5222" s="12" t="s">
        <v>10502</v>
      </c>
      <c r="B5222" s="12" t="s">
        <v>10503</v>
      </c>
      <c r="C5222" s="16" t="str">
        <f>[1]!s_info_mkt(A5222)</f>
        <v>主板</v>
      </c>
      <c r="D5222" s="16" t="str">
        <f>[1]!s_ipo_listeddate(A5222)</f>
        <v>2009-11-03</v>
      </c>
      <c r="E5222" s="16" t="str">
        <f>[1]!lastradeday_s("000002","")</f>
        <v>2026-06-22</v>
      </c>
      <c r="F5222" s="16" t="str">
        <f>[1]!s_info_industry_csrc2023(A5222,"",3)</f>
        <v>造纸和纸制品业</v>
      </c>
      <c r="G5222" s="16" t="str">
        <f>[1]!s_info_industry_csrc2023(A5222,"",1)</f>
        <v>制造业</v>
      </c>
      <c r="H5222" s="16">
        <f>[1]!s_is(A5222,83,"FY","YTD","20251231",1,"",100000000)</f>
        <v>39.704851914099997</v>
      </c>
      <c r="I5222" s="16">
        <f>[1]!s_is(A5222,83,"FY","YTD","20241231",1,"",100000000)</f>
        <v>40.072125622800002</v>
      </c>
      <c r="J5222" s="16">
        <f t="shared" si="243"/>
        <v>-9.165316363727749E-3</v>
      </c>
      <c r="K5222" s="16">
        <f>[1]!s_is(A5222,61,"FY","YTD","20251231",1,"",100000000)</f>
        <v>2.6093819629000001</v>
      </c>
      <c r="L5222" s="16">
        <f>[1]!s_is(A5222,61,"FY","YTD","20241231",1,"",100000000)</f>
        <v>2.8160431556000001</v>
      </c>
      <c r="M5222" s="16">
        <f t="shared" si="244"/>
        <v>-7.3387082967472386E-2</v>
      </c>
      <c r="N5222" s="16">
        <f>[1]!s_fa_roe(A5222,"20251231")</f>
        <v>5.8311999999999999</v>
      </c>
      <c r="O5222" s="16">
        <f>[1]!s_stmnote_rdexp(A5222,"20251231",1,10000)</f>
        <v>12618.650998000001</v>
      </c>
      <c r="P5222" s="20">
        <f t="shared" si="245"/>
        <v>3.1781130994519242E-2</v>
      </c>
      <c r="Q5222" s="16">
        <f>[1]!s_margin_tradingbalance(A5222,"",10000)</f>
        <v>20517.083500000001</v>
      </c>
      <c r="R5222" s="16">
        <f>[1]!s_margin_seclendingbalance(A5222,"",10000)</f>
        <v>41.573500000000003</v>
      </c>
      <c r="S5222" s="17">
        <f>[1]!s_val_ev(A5222,"",100000000)</f>
        <v>56.352711608</v>
      </c>
      <c r="T5222" s="17">
        <f>[1]!share_freesharesmv(A5222,"",100000000)</f>
        <v>29.892037215999999</v>
      </c>
      <c r="U5222" s="17">
        <f>[1]!s_dq_amount_btin(A5222,E5222,100000000)</f>
        <v>2.0214922</v>
      </c>
      <c r="V5222" s="17">
        <f>[1]!s_dq_turn(A5222,E5222)</f>
        <v>5.8039961165564549</v>
      </c>
      <c r="W5222" s="2">
        <f>[1]!s_pq_amount(A5222,"20260101","",100000000)</f>
        <v>98.290589890000007</v>
      </c>
      <c r="X5222" s="2">
        <f>[1]!s_pq_avgamount(A5222,"20260101","",100000000)</f>
        <v>0.89355081718181817</v>
      </c>
      <c r="Y5222" s="17">
        <f>[1]!s_ipo_dilutedpe(A5222)</f>
        <v>45.29</v>
      </c>
      <c r="Z5222" s="12">
        <f>[1]!s_ipo_collection_total(A5222,100000000)</f>
        <v>11.412000000000001</v>
      </c>
      <c r="AA5222" s="2">
        <f>[1]!s_val_pe_ttm(A5222,E5222)</f>
        <v>23.291763305664063</v>
      </c>
      <c r="AB5222" s="5">
        <f>[1]!s_info_zjtxornot1(A5222,"")</f>
        <v>0</v>
      </c>
      <c r="AC5222" s="22" t="str">
        <f>[1]!s_info_nature1(A5222,"")</f>
        <v>民营企业</v>
      </c>
      <c r="AD5222" s="6" t="str">
        <f>[1]!s_info_city(A5222)</f>
        <v>深圳市</v>
      </c>
      <c r="AE5222" s="6" t="str">
        <f>[1]!s_info_province(A5222)</f>
        <v>广东省</v>
      </c>
      <c r="AF5222">
        <v>114.085947</v>
      </c>
      <c r="AG5222">
        <v>22.547000000000001</v>
      </c>
    </row>
    <row r="5223" spans="1:33" x14ac:dyDescent="0.3">
      <c r="A5223" s="12" t="s">
        <v>10504</v>
      </c>
      <c r="B5223" s="12" t="s">
        <v>10505</v>
      </c>
      <c r="C5223" s="16" t="str">
        <f>[1]!s_info_mkt(A5223)</f>
        <v>主板</v>
      </c>
      <c r="D5223" s="16" t="str">
        <f>[1]!s_ipo_listeddate(A5223)</f>
        <v>1998-09-15</v>
      </c>
      <c r="E5223" s="16" t="str">
        <f>[1]!lastradeday_s("000002","")</f>
        <v>2026-06-22</v>
      </c>
      <c r="F5223" s="16" t="str">
        <f>[1]!s_info_industry_csrc2023(A5223,"",3)</f>
        <v>电力、热力生产和供应业</v>
      </c>
      <c r="G5223" s="16" t="str">
        <f>[1]!s_info_industry_csrc2023(A5223,"",1)</f>
        <v>电力、热力、燃气及水生产和供应业</v>
      </c>
      <c r="H5223" s="16">
        <f>[1]!s_is(A5223,83,"FY","YTD","20251231",1,"",100000000)</f>
        <v>13.095131068800001</v>
      </c>
      <c r="I5223" s="16">
        <f>[1]!s_is(A5223,83,"FY","YTD","20241231",1,"",100000000)</f>
        <v>12.656494276199998</v>
      </c>
      <c r="J5223" s="16">
        <f t="shared" si="243"/>
        <v>3.4657052974364388E-2</v>
      </c>
      <c r="K5223" s="16">
        <f>[1]!s_is(A5223,61,"FY","YTD","20251231",1,"",100000000)</f>
        <v>0.44464853939999999</v>
      </c>
      <c r="L5223" s="16">
        <f>[1]!s_is(A5223,61,"FY","YTD","20241231",1,"",100000000)</f>
        <v>0.86913518940000001</v>
      </c>
      <c r="M5223" s="16">
        <f t="shared" si="244"/>
        <v>-0.48840117760395907</v>
      </c>
      <c r="N5223" s="16">
        <f>[1]!s_fa_roe(A5223,"20251231")</f>
        <v>1.0424</v>
      </c>
      <c r="O5223" s="16">
        <f>[1]!s_stmnote_rdexp(A5223,"20251231",1,10000)</f>
        <v>0</v>
      </c>
      <c r="P5223" s="20">
        <f t="shared" si="245"/>
        <v>0</v>
      </c>
      <c r="Q5223" s="16">
        <f>[1]!s_margin_tradingbalance(A5223,"",10000)</f>
        <v>0</v>
      </c>
      <c r="R5223" s="16">
        <f>[1]!s_margin_seclendingbalance(A5223,"",10000)</f>
        <v>0</v>
      </c>
      <c r="S5223" s="17">
        <f>[1]!s_val_ev(A5223,"",100000000)</f>
        <v>47.917235131200002</v>
      </c>
      <c r="T5223" s="17">
        <f>[1]!share_freesharesmv(A5223,"",100000000)</f>
        <v>24.927808858199995</v>
      </c>
      <c r="U5223" s="17">
        <f>[1]!s_dq_amount_btin(A5223,E5223,100000000)</f>
        <v>1.28038878</v>
      </c>
      <c r="V5223" s="17">
        <f>[1]!s_dq_turn(A5223,E5223)</f>
        <v>3.9559398055587272</v>
      </c>
      <c r="W5223" s="2">
        <f>[1]!s_pq_amount(A5223,"20260101","",100000000)</f>
        <v>420.69835784999998</v>
      </c>
      <c r="X5223" s="2">
        <f>[1]!s_pq_avgamount(A5223,"20260101","",100000000)</f>
        <v>3.8245305259090907</v>
      </c>
      <c r="Y5223" s="17">
        <f>[1]!s_ipo_dilutedpe(A5223)</f>
        <v>0</v>
      </c>
      <c r="Z5223" s="12">
        <f>[1]!s_ipo_collection_total(A5223,100000000)</f>
        <v>2.9220000000000002</v>
      </c>
      <c r="AA5223" s="2">
        <f>[1]!s_val_pe_ttm(A5223,E5223)</f>
        <v>175.04502868652344</v>
      </c>
      <c r="AB5223" s="5">
        <f>[1]!s_info_zjtxornot1(A5223,"")</f>
        <v>0</v>
      </c>
      <c r="AC5223" s="22" t="str">
        <f>[1]!s_info_nature1(A5223,"")</f>
        <v>中央国有企业</v>
      </c>
      <c r="AD5223" s="6" t="str">
        <f>[1]!s_info_city(A5223)</f>
        <v>银川市</v>
      </c>
      <c r="AE5223" s="6" t="str">
        <f>[1]!s_info_province(A5223)</f>
        <v>宁夏回族自治区</v>
      </c>
      <c r="AF5223">
        <v>106.27817899999999</v>
      </c>
      <c r="AG5223">
        <v>38.466369999999998</v>
      </c>
    </row>
    <row r="5224" spans="1:33" x14ac:dyDescent="0.3">
      <c r="A5224" s="12" t="s">
        <v>10506</v>
      </c>
      <c r="B5224" s="12" t="s">
        <v>10507</v>
      </c>
      <c r="C5224" s="16" t="str">
        <f>[1]!s_info_mkt(A5224)</f>
        <v>主板</v>
      </c>
      <c r="D5224" s="16" t="str">
        <f>[1]!s_ipo_listeddate(A5224)</f>
        <v>2010-06-10</v>
      </c>
      <c r="E5224" s="16" t="str">
        <f>[1]!lastradeday_s("000002","")</f>
        <v>2026-06-22</v>
      </c>
      <c r="F5224" s="16" t="str">
        <f>[1]!s_info_industry_csrc2023(A5224,"",3)</f>
        <v>土木工程建筑业</v>
      </c>
      <c r="G5224" s="16" t="str">
        <f>[1]!s_info_industry_csrc2023(A5224,"",1)</f>
        <v>建筑业</v>
      </c>
      <c r="H5224" s="16">
        <f>[1]!s_is(A5224,83,"FY","YTD","20251231",1,"",100000000)</f>
        <v>20.176545133899999</v>
      </c>
      <c r="I5224" s="16">
        <f>[1]!s_is(A5224,83,"FY","YTD","20241231",1,"",100000000)</f>
        <v>30.645240940000001</v>
      </c>
      <c r="J5224" s="16">
        <f t="shared" si="243"/>
        <v>-0.34160918579809996</v>
      </c>
      <c r="K5224" s="16">
        <f>[1]!s_is(A5224,61,"FY","YTD","20251231",1,"",100000000)</f>
        <v>-11.905615084500001</v>
      </c>
      <c r="L5224" s="16">
        <f>[1]!s_is(A5224,61,"FY","YTD","20241231",1,"",100000000)</f>
        <v>-15.7884141748</v>
      </c>
      <c r="M5224" s="16">
        <f t="shared" si="244"/>
        <v>0.24592711131795378</v>
      </c>
      <c r="N5224" s="16">
        <f>[1]!s_fa_roe(A5224,"20251231")</f>
        <v>-114.51430000000001</v>
      </c>
      <c r="O5224" s="16">
        <f>[1]!s_stmnote_rdexp(A5224,"20251231",1,10000)</f>
        <v>12312.752386</v>
      </c>
      <c r="P5224" s="20">
        <f t="shared" si="245"/>
        <v>6.1025077902522068E-2</v>
      </c>
      <c r="Q5224" s="16">
        <f>[1]!s_margin_tradingbalance(A5224,"",10000)</f>
        <v>19556.358100000001</v>
      </c>
      <c r="R5224" s="16">
        <f>[1]!s_margin_seclendingbalance(A5224,"",10000)</f>
        <v>0</v>
      </c>
      <c r="S5224" s="17">
        <f>[1]!s_val_ev(A5224,"",100000000)</f>
        <v>24.873185756999998</v>
      </c>
      <c r="T5224" s="17">
        <f>[1]!share_freesharesmv(A5224,"",100000000)</f>
        <v>14.977052093999999</v>
      </c>
      <c r="U5224" s="17">
        <f>[1]!s_dq_amount_btin(A5224,E5224,100000000)</f>
        <v>0.34467605000000001</v>
      </c>
      <c r="V5224" s="17">
        <f>[1]!s_dq_turn(A5224,E5224)</f>
        <v>1.4052072260250599</v>
      </c>
      <c r="W5224" s="2">
        <f>[1]!s_pq_amount(A5224,"20260101","",100000000)</f>
        <v>135.45541137999999</v>
      </c>
      <c r="X5224" s="2">
        <f>[1]!s_pq_avgamount(A5224,"20260101","",100000000)</f>
        <v>1.242710196146789</v>
      </c>
      <c r="Y5224" s="17">
        <f>[1]!s_ipo_dilutedpe(A5224)</f>
        <v>72.930000000000007</v>
      </c>
      <c r="Z5224" s="12">
        <f>[1]!s_ipo_collection_total(A5224,100000000)</f>
        <v>13.5</v>
      </c>
      <c r="AA5224" s="2">
        <f>[1]!s_val_pe_ttm(A5224,E5224)</f>
        <v>-2.1525566577911377</v>
      </c>
      <c r="AB5224" s="5">
        <f>[1]!s_info_zjtxornot1(A5224,"")</f>
        <v>0</v>
      </c>
      <c r="AC5224" s="22" t="str">
        <f>[1]!s_info_nature1(A5224,"")</f>
        <v>地方国有企业</v>
      </c>
      <c r="AD5224" s="6" t="str">
        <f>[1]!s_info_city(A5224)</f>
        <v>郑州市</v>
      </c>
      <c r="AE5224" s="6" t="str">
        <f>[1]!s_info_province(A5224)</f>
        <v>河南省</v>
      </c>
      <c r="AF5224">
        <v>113.665412</v>
      </c>
      <c r="AG5224">
        <v>34.757975000000002</v>
      </c>
    </row>
    <row r="5225" spans="1:33" x14ac:dyDescent="0.3">
      <c r="A5225" s="12" t="s">
        <v>10508</v>
      </c>
      <c r="B5225" s="12" t="s">
        <v>10509</v>
      </c>
      <c r="C5225" s="16" t="str">
        <f>[1]!s_info_mkt(A5225)</f>
        <v>创业板</v>
      </c>
      <c r="D5225" s="16" t="str">
        <f>[1]!s_ipo_listeddate(A5225)</f>
        <v>2011-07-29</v>
      </c>
      <c r="E5225" s="16" t="str">
        <f>[1]!lastradeday_s("000002","")</f>
        <v>2026-06-22</v>
      </c>
      <c r="F5225" s="16" t="str">
        <f>[1]!s_info_industry_csrc2023(A5225,"",3)</f>
        <v>电气机械和器材制造业</v>
      </c>
      <c r="G5225" s="16" t="str">
        <f>[1]!s_info_industry_csrc2023(A5225,"",1)</f>
        <v>制造业</v>
      </c>
      <c r="H5225" s="16">
        <f>[1]!s_is(A5225,83,"FY","YTD","20251231",1,"",100000000)</f>
        <v>9.3315048342000004</v>
      </c>
      <c r="I5225" s="16">
        <f>[1]!s_is(A5225,83,"FY","YTD","20241231",1,"",100000000)</f>
        <v>6.8879151489999995</v>
      </c>
      <c r="J5225" s="16">
        <f t="shared" si="243"/>
        <v>0.35476477748927637</v>
      </c>
      <c r="K5225" s="16">
        <f>[1]!s_is(A5225,61,"FY","YTD","20251231",1,"",100000000)</f>
        <v>0.74803222530000002</v>
      </c>
      <c r="L5225" s="16">
        <f>[1]!s_is(A5225,61,"FY","YTD","20241231",1,"",100000000)</f>
        <v>0.46854048649999996</v>
      </c>
      <c r="M5225" s="16">
        <f t="shared" si="244"/>
        <v>0.59651566268649459</v>
      </c>
      <c r="N5225" s="16">
        <f>[1]!s_fa_roe(A5225,"20251231")</f>
        <v>6.7884000000000002</v>
      </c>
      <c r="O5225" s="16">
        <f>[1]!s_stmnote_rdexp(A5225,"20251231",1,10000)</f>
        <v>1227.280919</v>
      </c>
      <c r="P5225" s="20">
        <f t="shared" si="245"/>
        <v>1.3152015037296138E-2</v>
      </c>
      <c r="Q5225" s="16">
        <f>[1]!s_margin_tradingbalance(A5225,"",10000)</f>
        <v>0</v>
      </c>
      <c r="R5225" s="16">
        <f>[1]!s_margin_seclendingbalance(A5225,"",10000)</f>
        <v>0</v>
      </c>
      <c r="S5225" s="17">
        <f>[1]!s_val_ev(A5225,"",100000000)</f>
        <v>32.161612519999998</v>
      </c>
      <c r="T5225" s="17">
        <f>[1]!share_freesharesmv(A5225,"",100000000)</f>
        <v>27.444320439999998</v>
      </c>
      <c r="U5225" s="17">
        <f>[1]!s_dq_amount_btin(A5225,E5225,100000000)</f>
        <v>0.82640648000000005</v>
      </c>
      <c r="V5225" s="17">
        <f>[1]!s_dq_turn(A5225,E5225)</f>
        <v>2.6763035320627062</v>
      </c>
      <c r="W5225" s="2">
        <f>[1]!s_pq_amount(A5225,"20260101","",100000000)</f>
        <v>115.21497536</v>
      </c>
      <c r="X5225" s="2">
        <f>[1]!s_pq_avgamount(A5225,"20260101","",100000000)</f>
        <v>1.0474088669090909</v>
      </c>
      <c r="Y5225" s="17">
        <f>[1]!s_ipo_dilutedpe(A5225)</f>
        <v>29.63</v>
      </c>
      <c r="Z5225" s="12">
        <f>[1]!s_ipo_collection_total(A5225,100000000)</f>
        <v>3.28</v>
      </c>
      <c r="AA5225" s="2">
        <f>[1]!s_val_pe_ttm(A5225,E5225)</f>
        <v>47.608551025390625</v>
      </c>
      <c r="AB5225" s="5">
        <f>[1]!s_info_zjtxornot1(A5225,"")</f>
        <v>0</v>
      </c>
      <c r="AC5225" s="22" t="str">
        <f>[1]!s_info_nature1(A5225,"")</f>
        <v>民营企业</v>
      </c>
      <c r="AD5225" s="6" t="str">
        <f>[1]!s_info_city(A5225)</f>
        <v>合肥市</v>
      </c>
      <c r="AE5225" s="6" t="str">
        <f>[1]!s_info_province(A5225)</f>
        <v>安徽省</v>
      </c>
      <c r="AF5225">
        <v>117.28304199999999</v>
      </c>
      <c r="AG5225">
        <v>31.861190000000001</v>
      </c>
    </row>
    <row r="5226" spans="1:33" x14ac:dyDescent="0.3">
      <c r="A5226" s="12" t="s">
        <v>10510</v>
      </c>
      <c r="B5226" s="12" t="s">
        <v>10511</v>
      </c>
      <c r="C5226" s="16" t="str">
        <f>[1]!s_info_mkt(A5226)</f>
        <v>主板</v>
      </c>
      <c r="D5226" s="16" t="str">
        <f>[1]!s_ipo_listeddate(A5226)</f>
        <v>1992-08-05</v>
      </c>
      <c r="E5226" s="16" t="str">
        <f>[1]!lastradeday_s("000002","")</f>
        <v>2026-06-22</v>
      </c>
      <c r="F5226" s="16" t="str">
        <f>[1]!s_info_industry_csrc2023(A5226,"",3)</f>
        <v>化学原料和化学制品制造业</v>
      </c>
      <c r="G5226" s="16" t="str">
        <f>[1]!s_info_industry_csrc2023(A5226,"",1)</f>
        <v>制造业</v>
      </c>
      <c r="H5226" s="16">
        <f>[1]!s_is(A5226,83,"FY","YTD","20251231",1,"",100000000)</f>
        <v>10.4454227458</v>
      </c>
      <c r="I5226" s="16">
        <f>[1]!s_is(A5226,83,"FY","YTD","20241231",1,"",100000000)</f>
        <v>10.9967449927</v>
      </c>
      <c r="J5226" s="16">
        <f t="shared" si="243"/>
        <v>-5.0135039710931362E-2</v>
      </c>
      <c r="K5226" s="16">
        <f>[1]!s_is(A5226,61,"FY","YTD","20251231",1,"",100000000)</f>
        <v>0.50710003020000005</v>
      </c>
      <c r="L5226" s="16">
        <f>[1]!s_is(A5226,61,"FY","YTD","20241231",1,"",100000000)</f>
        <v>-0.1408385345</v>
      </c>
      <c r="M5226" s="16">
        <f t="shared" si="244"/>
        <v>4.6005772993896068</v>
      </c>
      <c r="N5226" s="16">
        <f>[1]!s_fa_roe(A5226,"20251231")</f>
        <v>54.4071</v>
      </c>
      <c r="O5226" s="16">
        <f>[1]!s_stmnote_rdexp(A5226,"20251231",1,10000)</f>
        <v>4550.4092369999998</v>
      </c>
      <c r="P5226" s="20">
        <f t="shared" si="245"/>
        <v>4.3563667529202432E-2</v>
      </c>
      <c r="Q5226" s="16">
        <f>[1]!s_margin_tradingbalance(A5226,"",10000)</f>
        <v>13831.668299999999</v>
      </c>
      <c r="R5226" s="16">
        <f>[1]!s_margin_seclendingbalance(A5226,"",10000)</f>
        <v>21.452400000000001</v>
      </c>
      <c r="S5226" s="17">
        <f>[1]!s_val_ev(A5226,"",100000000)</f>
        <v>57.0915375465</v>
      </c>
      <c r="T5226" s="17">
        <f>[1]!share_freesharesmv(A5226,"",100000000)</f>
        <v>32.532686112500002</v>
      </c>
      <c r="U5226" s="17">
        <f>[1]!s_dq_amount_btin(A5226,E5226,100000000)</f>
        <v>1.1983854199999999</v>
      </c>
      <c r="V5226" s="17">
        <f>[1]!s_dq_turn(A5226,E5226)</f>
        <v>2.3652371050417811</v>
      </c>
      <c r="W5226" s="2">
        <f>[1]!s_pq_amount(A5226,"20260101","",100000000)</f>
        <v>477.61586249999999</v>
      </c>
      <c r="X5226" s="2">
        <f>[1]!s_pq_avgamount(A5226,"20260101","",100000000)</f>
        <v>4.3419623863636359</v>
      </c>
      <c r="Y5226" s="17">
        <f>[1]!s_ipo_dilutedpe(A5226)</f>
        <v>0</v>
      </c>
      <c r="Z5226" s="12">
        <f>[1]!s_ipo_collection_total(A5226,100000000)</f>
        <v>0.56999999999999995</v>
      </c>
      <c r="AA5226" s="2">
        <f>[1]!s_val_pe_ttm(A5226,E5226)</f>
        <v>140.07838439941406</v>
      </c>
      <c r="AB5226" s="5">
        <f>[1]!s_info_zjtxornot1(A5226,"")</f>
        <v>1</v>
      </c>
      <c r="AC5226" s="22" t="str">
        <f>[1]!s_info_nature1(A5226,"")</f>
        <v>其他企业</v>
      </c>
      <c r="AD5226" s="6" t="str">
        <f>[1]!s_info_city(A5226)</f>
        <v>福泉市</v>
      </c>
      <c r="AE5226" s="6" t="str">
        <f>[1]!s_info_province(A5226)</f>
        <v>贵州省</v>
      </c>
      <c r="AF5226">
        <v>107.49121700000001</v>
      </c>
      <c r="AG5226">
        <v>26.777118999999999</v>
      </c>
    </row>
    <row r="5227" spans="1:33" x14ac:dyDescent="0.3">
      <c r="A5227" s="12" t="s">
        <v>10512</v>
      </c>
      <c r="B5227" s="12" t="s">
        <v>10513</v>
      </c>
      <c r="C5227" s="16" t="str">
        <f>[1]!s_info_mkt(A5227)</f>
        <v>主板</v>
      </c>
      <c r="D5227" s="16" t="str">
        <f>[1]!s_ipo_listeddate(A5227)</f>
        <v>2008-07-08</v>
      </c>
      <c r="E5227" s="16" t="str">
        <f>[1]!lastradeday_s("000002","")</f>
        <v>2026-06-22</v>
      </c>
      <c r="F5227" s="16" t="str">
        <f>[1]!s_info_industry_csrc2023(A5227,"",3)</f>
        <v>化学原料和化学制品制造业</v>
      </c>
      <c r="G5227" s="16" t="str">
        <f>[1]!s_info_industry_csrc2023(A5227,"",1)</f>
        <v>制造业</v>
      </c>
      <c r="H5227" s="16">
        <f>[1]!s_is(A5227,83,"FY","YTD","20251231",1,"",100000000)</f>
        <v>90.077541055799998</v>
      </c>
      <c r="I5227" s="16">
        <f>[1]!s_is(A5227,83,"FY","YTD","20241231",1,"",100000000)</f>
        <v>73.108816830899997</v>
      </c>
      <c r="J5227" s="16">
        <f t="shared" si="243"/>
        <v>0.23210229573470587</v>
      </c>
      <c r="K5227" s="16">
        <f>[1]!s_is(A5227,61,"FY","YTD","20251231",1,"",100000000)</f>
        <v>4.7876714451</v>
      </c>
      <c r="L5227" s="16">
        <f>[1]!s_is(A5227,61,"FY","YTD","20241231",1,"",100000000)</f>
        <v>2.1533680461000002</v>
      </c>
      <c r="M5227" s="16">
        <f t="shared" si="244"/>
        <v>1.2233409907660835</v>
      </c>
      <c r="N5227" s="16">
        <f>[1]!s_fa_roe(A5227,"20251231")</f>
        <v>6.1321000000000003</v>
      </c>
      <c r="O5227" s="16">
        <f>[1]!s_stmnote_rdexp(A5227,"20251231",1,10000)</f>
        <v>39229.686854</v>
      </c>
      <c r="P5227" s="20">
        <f t="shared" si="245"/>
        <v>4.3551018815776214E-2</v>
      </c>
      <c r="Q5227" s="16">
        <f>[1]!s_margin_tradingbalance(A5227,"",10000)</f>
        <v>35461.379300000001</v>
      </c>
      <c r="R5227" s="16">
        <f>[1]!s_margin_seclendingbalance(A5227,"",10000)</f>
        <v>387.16480000000001</v>
      </c>
      <c r="S5227" s="17">
        <f>[1]!s_val_ev(A5227,"",100000000)</f>
        <v>113.9022175444</v>
      </c>
      <c r="T5227" s="17">
        <f>[1]!share_freesharesmv(A5227,"",100000000)</f>
        <v>67.298992304600006</v>
      </c>
      <c r="U5227" s="17">
        <f>[1]!s_dq_amount_btin(A5227,E5227,100000000)</f>
        <v>6.5660021500000001</v>
      </c>
      <c r="V5227" s="17">
        <f>[1]!s_dq_turn(A5227,E5227)</f>
        <v>5.9127253940458209</v>
      </c>
      <c r="W5227" s="2">
        <f>[1]!s_pq_amount(A5227,"20260101","",100000000)</f>
        <v>385.17281789999998</v>
      </c>
      <c r="X5227" s="2">
        <f>[1]!s_pq_avgamount(A5227,"20260101","",100000000)</f>
        <v>3.5015710718181818</v>
      </c>
      <c r="Y5227" s="17">
        <f>[1]!s_ipo_dilutedpe(A5227)</f>
        <v>21.13</v>
      </c>
      <c r="Z5227" s="12">
        <f>[1]!s_ipo_collection_total(A5227,100000000)</f>
        <v>5.4603999999999999</v>
      </c>
      <c r="AA5227" s="2">
        <f>[1]!s_val_pe_ttm(A5227,E5227)</f>
        <v>25.840827941894531</v>
      </c>
      <c r="AB5227" s="5">
        <f>[1]!s_info_zjtxornot1(A5227,"")</f>
        <v>1</v>
      </c>
      <c r="AC5227" s="22" t="str">
        <f>[1]!s_info_nature1(A5227,"")</f>
        <v>中央国有企业</v>
      </c>
      <c r="AD5227" s="6" t="str">
        <f>[1]!s_info_city(A5227)</f>
        <v>绵阳市</v>
      </c>
      <c r="AE5227" s="6" t="str">
        <f>[1]!s_info_province(A5227)</f>
        <v>四川省</v>
      </c>
      <c r="AF5227">
        <v>104.741722</v>
      </c>
      <c r="AG5227">
        <v>31.464020000000001</v>
      </c>
    </row>
    <row r="5228" spans="1:33" x14ac:dyDescent="0.3">
      <c r="A5228" s="12" t="s">
        <v>10514</v>
      </c>
      <c r="B5228" s="12" t="s">
        <v>10515</v>
      </c>
      <c r="C5228" s="16" t="str">
        <f>[1]!s_info_mkt(A5228)</f>
        <v>创业板</v>
      </c>
      <c r="D5228" s="16" t="str">
        <f>[1]!s_ipo_listeddate(A5228)</f>
        <v>2011-08-19</v>
      </c>
      <c r="E5228" s="16" t="str">
        <f>[1]!lastradeday_s("000002","")</f>
        <v>2026-06-22</v>
      </c>
      <c r="F5228" s="16" t="str">
        <f>[1]!s_info_industry_csrc2023(A5228,"",3)</f>
        <v>计算机、通信和其他电子设备制造业</v>
      </c>
      <c r="G5228" s="16" t="str">
        <f>[1]!s_info_industry_csrc2023(A5228,"",1)</f>
        <v>制造业</v>
      </c>
      <c r="H5228" s="16">
        <f>[1]!s_is(A5228,83,"FY","YTD","20251231",1,"",100000000)</f>
        <v>15.316370230499999</v>
      </c>
      <c r="I5228" s="16">
        <f>[1]!s_is(A5228,83,"FY","YTD","20241231",1,"",100000000)</f>
        <v>12.016411574899999</v>
      </c>
      <c r="J5228" s="16">
        <f t="shared" si="243"/>
        <v>0.27462097440911437</v>
      </c>
      <c r="K5228" s="16">
        <f>[1]!s_is(A5228,61,"FY","YTD","20251231",1,"",100000000)</f>
        <v>-0.3162452764</v>
      </c>
      <c r="L5228" s="16">
        <f>[1]!s_is(A5228,61,"FY","YTD","20241231",1,"",100000000)</f>
        <v>-6.1889027234</v>
      </c>
      <c r="M5228" s="16">
        <f t="shared" si="244"/>
        <v>0.94890123653029979</v>
      </c>
      <c r="N5228" s="16">
        <f>[1]!s_fa_roe(A5228,"20251231")</f>
        <v>-3.8273999999999999</v>
      </c>
      <c r="O5228" s="16">
        <f>[1]!s_stmnote_rdexp(A5228,"20251231",1,10000)</f>
        <v>5897.008957</v>
      </c>
      <c r="P5228" s="20">
        <f t="shared" si="245"/>
        <v>3.8501347696969938E-2</v>
      </c>
      <c r="Q5228" s="16">
        <f>[1]!s_margin_tradingbalance(A5228,"",10000)</f>
        <v>0</v>
      </c>
      <c r="R5228" s="16">
        <f>[1]!s_margin_seclendingbalance(A5228,"",10000)</f>
        <v>0</v>
      </c>
      <c r="S5228" s="17">
        <f>[1]!s_val_ev(A5228,"",100000000)</f>
        <v>63.061336130800001</v>
      </c>
      <c r="T5228" s="17">
        <f>[1]!share_freesharesmv(A5228,"",100000000)</f>
        <v>33.778515544799994</v>
      </c>
      <c r="U5228" s="17">
        <f>[1]!s_dq_amount_btin(A5228,E5228,100000000)</f>
        <v>0.82240793999999995</v>
      </c>
      <c r="V5228" s="17">
        <f>[1]!s_dq_turn(A5228,E5228)</f>
        <v>1.3331212522349833</v>
      </c>
      <c r="W5228" s="2">
        <f>[1]!s_pq_amount(A5228,"20260101","",100000000)</f>
        <v>121.35762706</v>
      </c>
      <c r="X5228" s="2">
        <f>[1]!s_pq_avgamount(A5228,"20260101","",100000000)</f>
        <v>1.1032511550909092</v>
      </c>
      <c r="Y5228" s="17">
        <f>[1]!s_ipo_dilutedpe(A5228)</f>
        <v>39.619999999999997</v>
      </c>
      <c r="Z5228" s="12">
        <f>[1]!s_ipo_collection_total(A5228,100000000)</f>
        <v>5.25</v>
      </c>
      <c r="AA5228" s="2">
        <f>[1]!s_val_pe_ttm(A5228,E5228)</f>
        <v>-147.15475463867188</v>
      </c>
      <c r="AB5228" s="5">
        <f>[1]!s_info_zjtxornot1(A5228,"")</f>
        <v>0</v>
      </c>
      <c r="AC5228" s="22" t="str">
        <f>[1]!s_info_nature1(A5228,"")</f>
        <v>民营企业</v>
      </c>
      <c r="AD5228" s="6" t="str">
        <f>[1]!s_info_city(A5228)</f>
        <v>萍乡市</v>
      </c>
      <c r="AE5228" s="6" t="str">
        <f>[1]!s_info_province(A5228)</f>
        <v>江西省</v>
      </c>
      <c r="AF5228">
        <v>113.852186</v>
      </c>
      <c r="AG5228">
        <v>27.622945999999999</v>
      </c>
    </row>
    <row r="5229" spans="1:33" x14ac:dyDescent="0.3">
      <c r="A5229" s="12" t="s">
        <v>10516</v>
      </c>
      <c r="B5229" s="12" t="s">
        <v>10517</v>
      </c>
      <c r="C5229" s="16" t="str">
        <f>[1]!s_info_mkt(A5229)</f>
        <v>主板</v>
      </c>
      <c r="D5229" s="16" t="str">
        <f>[1]!s_ipo_listeddate(A5229)</f>
        <v>1998-12-17</v>
      </c>
      <c r="E5229" s="16" t="str">
        <f>[1]!lastradeday_s("000002","")</f>
        <v>2026-06-22</v>
      </c>
      <c r="F5229" s="16" t="str">
        <f>[1]!s_info_industry_csrc2023(A5229,"",3)</f>
        <v>煤炭开采和洗选业</v>
      </c>
      <c r="G5229" s="16" t="str">
        <f>[1]!s_info_industry_csrc2023(A5229,"",1)</f>
        <v>采矿业</v>
      </c>
      <c r="H5229" s="16">
        <f>[1]!s_is(A5229,83,"FY","YTD","20251231",1,"",100000000)</f>
        <v>81.4154042511</v>
      </c>
      <c r="I5229" s="16">
        <f>[1]!s_is(A5229,83,"FY","YTD","20241231",1,"",100000000)</f>
        <v>116.96667204120001</v>
      </c>
      <c r="J5229" s="16">
        <f t="shared" si="243"/>
        <v>-0.30394356930645627</v>
      </c>
      <c r="K5229" s="16">
        <f>[1]!s_is(A5229,61,"FY","YTD","20251231",1,"",100000000)</f>
        <v>-5.3992473276999995</v>
      </c>
      <c r="L5229" s="16">
        <f>[1]!s_is(A5229,61,"FY","YTD","20241231",1,"",100000000)</f>
        <v>7.1768015676000001</v>
      </c>
      <c r="M5229" s="16">
        <f t="shared" si="244"/>
        <v>-1.7523194387977994</v>
      </c>
      <c r="N5229" s="16">
        <f>[1]!s_fa_roe(A5229,"20251231")</f>
        <v>-3.4727999999999999</v>
      </c>
      <c r="O5229" s="16">
        <f>[1]!s_stmnote_rdexp(A5229,"20251231",1,10000)</f>
        <v>247.378265</v>
      </c>
      <c r="P5229" s="20">
        <f t="shared" si="245"/>
        <v>3.0384700202069892E-4</v>
      </c>
      <c r="Q5229" s="16">
        <f>[1]!s_margin_tradingbalance(A5229,"",10000)</f>
        <v>35148.336600000002</v>
      </c>
      <c r="R5229" s="16">
        <f>[1]!s_margin_seclendingbalance(A5229,"",10000)</f>
        <v>262.81200000000001</v>
      </c>
      <c r="S5229" s="17">
        <f>[1]!s_val_ev(A5229,"",100000000)</f>
        <v>90.014965283100011</v>
      </c>
      <c r="T5229" s="17">
        <f>[1]!share_freesharesmv(A5229,"",100000000)</f>
        <v>49.081509083100002</v>
      </c>
      <c r="U5229" s="17">
        <f>[1]!s_dq_amount_btin(A5229,E5229,100000000)</f>
        <v>2.56509265</v>
      </c>
      <c r="V5229" s="17">
        <f>[1]!s_dq_turn(A5229,E5229)</f>
        <v>2.9042043652166027</v>
      </c>
      <c r="W5229" s="2">
        <f>[1]!s_pq_amount(A5229,"20260101","",100000000)</f>
        <v>314.18739432000001</v>
      </c>
      <c r="X5229" s="2">
        <f>[1]!s_pq_avgamount(A5229,"20260101","",100000000)</f>
        <v>2.8562490392727273</v>
      </c>
      <c r="Y5229" s="17">
        <f>[1]!s_ipo_dilutedpe(A5229)</f>
        <v>0</v>
      </c>
      <c r="Z5229" s="12">
        <f>[1]!s_ipo_collection_total(A5229,100000000)</f>
        <v>3.2959999999999998</v>
      </c>
      <c r="AA5229" s="2">
        <f>[1]!s_val_pe_ttm(A5229,E5229)</f>
        <v>-14.983586311340332</v>
      </c>
      <c r="AB5229" s="5">
        <f>[1]!s_info_zjtxornot1(A5229,"")</f>
        <v>0</v>
      </c>
      <c r="AC5229" s="22" t="str">
        <f>[1]!s_info_nature1(A5229,"")</f>
        <v>地方国有企业</v>
      </c>
      <c r="AD5229" s="6" t="str">
        <f>[1]!s_info_city(A5229)</f>
        <v>晋城市</v>
      </c>
      <c r="AE5229" s="6" t="str">
        <f>[1]!s_info_province(A5229)</f>
        <v>山西省</v>
      </c>
      <c r="AF5229">
        <v>112.851274</v>
      </c>
      <c r="AG5229">
        <v>35.497553000000003</v>
      </c>
    </row>
    <row r="5230" spans="1:33" x14ac:dyDescent="0.3">
      <c r="A5230" s="12" t="s">
        <v>10518</v>
      </c>
      <c r="B5230" s="12" t="s">
        <v>10519</v>
      </c>
      <c r="C5230" s="16" t="str">
        <f>[1]!s_info_mkt(A5230)</f>
        <v>科创板</v>
      </c>
      <c r="D5230" s="16" t="str">
        <f>[1]!s_ipo_listeddate(A5230)</f>
        <v>2022-08-23</v>
      </c>
      <c r="E5230" s="16" t="str">
        <f>[1]!lastradeday_s("000002","")</f>
        <v>2026-06-22</v>
      </c>
      <c r="F5230" s="16" t="str">
        <f>[1]!s_info_industry_csrc2023(A5230,"",3)</f>
        <v>计算机、通信和其他电子设备制造业</v>
      </c>
      <c r="G5230" s="16" t="str">
        <f>[1]!s_info_industry_csrc2023(A5230,"",1)</f>
        <v>制造业</v>
      </c>
      <c r="H5230" s="16">
        <f>[1]!s_is(A5230,83,"FY","YTD","20251231",1,"",100000000)</f>
        <v>5.6203895804999995</v>
      </c>
      <c r="I5230" s="16">
        <f>[1]!s_is(A5230,83,"FY","YTD","20241231",1,"",100000000)</f>
        <v>5.2624541177999999</v>
      </c>
      <c r="J5230" s="16">
        <f t="shared" si="243"/>
        <v>6.8016832961887541E-2</v>
      </c>
      <c r="K5230" s="16">
        <f>[1]!s_is(A5230,61,"FY","YTD","20251231",1,"",100000000)</f>
        <v>-0.65977402750000003</v>
      </c>
      <c r="L5230" s="16">
        <f>[1]!s_is(A5230,61,"FY","YTD","20241231",1,"",100000000)</f>
        <v>-0.47068216590000006</v>
      </c>
      <c r="M5230" s="16">
        <f t="shared" si="244"/>
        <v>-0.40174001757307698</v>
      </c>
      <c r="N5230" s="16">
        <f>[1]!s_fa_roe(A5230,"20251231")</f>
        <v>-2.4965999999999999</v>
      </c>
      <c r="O5230" s="16">
        <f>[1]!s_stmnote_rdexp(A5230,"20251231",1,10000)</f>
        <v>23643.557325999998</v>
      </c>
      <c r="P5230" s="20">
        <f t="shared" si="245"/>
        <v>0.42067470568288662</v>
      </c>
      <c r="Q5230" s="16">
        <f>[1]!s_margin_tradingbalance(A5230,"",10000)</f>
        <v>69714.6973</v>
      </c>
      <c r="R5230" s="16">
        <f>[1]!s_margin_seclendingbalance(A5230,"",10000)</f>
        <v>44.1648</v>
      </c>
      <c r="S5230" s="17">
        <f>[1]!s_val_ev(A5230,"",100000000)</f>
        <v>108.87524999999999</v>
      </c>
      <c r="T5230" s="17">
        <f>[1]!share_freesharesmv(A5230,"",100000000)</f>
        <v>87.605208719200007</v>
      </c>
      <c r="U5230" s="17">
        <f>[1]!s_dq_amount_btin(A5230,E5230,100000000)</f>
        <v>11.618876970000001</v>
      </c>
      <c r="V5230" s="17">
        <f>[1]!s_dq_turn(A5230,E5230)</f>
        <v>10.446363232323232</v>
      </c>
      <c r="W5230" s="2">
        <f>[1]!s_pq_amount(A5230,"20260101","",100000000)</f>
        <v>383.24747583999999</v>
      </c>
      <c r="X5230" s="2">
        <f>[1]!s_pq_avgamount(A5230,"20260101","",100000000)</f>
        <v>3.4840679621818178</v>
      </c>
      <c r="Y5230" s="17">
        <f>[1]!s_ipo_dilutedpe(A5230)</f>
        <v>67.099999999999994</v>
      </c>
      <c r="Z5230" s="12">
        <f>[1]!s_ipo_collection_total(A5230,100000000)</f>
        <v>26.279240000000001</v>
      </c>
      <c r="AA5230" s="2">
        <f>[1]!s_val_pe_ttm(A5230,E5230)</f>
        <v>-105.67845916748047</v>
      </c>
      <c r="AB5230" s="5">
        <f>[1]!s_info_zjtxornot1(A5230,"")</f>
        <v>1</v>
      </c>
      <c r="AC5230" s="22" t="str">
        <f>[1]!s_info_nature1(A5230,"")</f>
        <v>民营企业</v>
      </c>
      <c r="AD5230" s="6" t="str">
        <f>[1]!s_info_city(A5230)</f>
        <v>南通市</v>
      </c>
      <c r="AE5230" s="6" t="str">
        <f>[1]!s_info_province(A5230)</f>
        <v>江苏省</v>
      </c>
      <c r="AF5230">
        <v>120.864608</v>
      </c>
      <c r="AG5230">
        <v>32.016212000000003</v>
      </c>
    </row>
    <row r="5231" spans="1:33" x14ac:dyDescent="0.3">
      <c r="A5231" s="12" t="s">
        <v>10520</v>
      </c>
      <c r="B5231" s="12" t="s">
        <v>10521</v>
      </c>
      <c r="C5231" s="16" t="str">
        <f>[1]!s_info_mkt(A5231)</f>
        <v>主板</v>
      </c>
      <c r="D5231" s="16" t="str">
        <f>[1]!s_ipo_listeddate(A5231)</f>
        <v>2004-05-24</v>
      </c>
      <c r="E5231" s="16" t="str">
        <f>[1]!lastradeday_s("000002","")</f>
        <v>2026-06-22</v>
      </c>
      <c r="F5231" s="16" t="str">
        <f>[1]!s_info_industry_csrc2023(A5231,"",3)</f>
        <v>土木工程建筑业</v>
      </c>
      <c r="G5231" s="16" t="str">
        <f>[1]!s_info_industry_csrc2023(A5231,"",1)</f>
        <v>建筑业</v>
      </c>
      <c r="H5231" s="16">
        <f>[1]!s_is(A5231,83,"FY","YTD","20251231",1,"",100000000)</f>
        <v>44.313030305299996</v>
      </c>
      <c r="I5231" s="16">
        <f>[1]!s_is(A5231,83,"FY","YTD","20241231",1,"",100000000)</f>
        <v>91.187951792299998</v>
      </c>
      <c r="J5231" s="16">
        <f t="shared" si="243"/>
        <v>-0.51404731179583485</v>
      </c>
      <c r="K5231" s="16">
        <f>[1]!s_is(A5231,61,"FY","YTD","20251231",1,"",100000000)</f>
        <v>-25.855490483899999</v>
      </c>
      <c r="L5231" s="16">
        <f>[1]!s_is(A5231,61,"FY","YTD","20241231",1,"",100000000)</f>
        <v>-6.6339418499000002</v>
      </c>
      <c r="M5231" s="16">
        <f t="shared" si="244"/>
        <v>-2.8974550981766205</v>
      </c>
      <c r="N5231" s="16">
        <f>[1]!s_fa_roe(A5231,"20251231")</f>
        <v>-30.1221</v>
      </c>
      <c r="O5231" s="16">
        <f>[1]!s_stmnote_rdexp(A5231,"20251231",1,10000)</f>
        <v>10058.260954000001</v>
      </c>
      <c r="P5231" s="20">
        <f t="shared" si="245"/>
        <v>2.2698201600527865E-2</v>
      </c>
      <c r="Q5231" s="16">
        <f>[1]!s_margin_tradingbalance(A5231,"",10000)</f>
        <v>24319.093799999999</v>
      </c>
      <c r="R5231" s="16">
        <f>[1]!s_margin_seclendingbalance(A5231,"",10000)</f>
        <v>23.641200000000001</v>
      </c>
      <c r="S5231" s="17">
        <f>[1]!s_val_ev(A5231,"",100000000)</f>
        <v>17.745192278000001</v>
      </c>
      <c r="T5231" s="17">
        <f>[1]!share_freesharesmv(A5231,"",100000000)</f>
        <v>12.047435373999999</v>
      </c>
      <c r="U5231" s="17">
        <f>[1]!s_dq_amount_btin(A5231,E5231,100000000)</f>
        <v>0.59497655000000005</v>
      </c>
      <c r="V5231" s="17">
        <f>[1]!s_dq_turn(A5231,E5231)</f>
        <v>3.3706575495467845</v>
      </c>
      <c r="W5231" s="2">
        <f>[1]!s_pq_amount(A5231,"20260101","",100000000)</f>
        <v>100.85365992</v>
      </c>
      <c r="X5231" s="2">
        <f>[1]!s_pq_avgamount(A5231,"20260101","",100000000)</f>
        <v>0.92526293504587154</v>
      </c>
      <c r="Y5231" s="17">
        <f>[1]!s_ipo_dilutedpe(A5231)</f>
        <v>16.420000000000002</v>
      </c>
      <c r="Z5231" s="12">
        <f>[1]!s_ipo_collection_total(A5231,100000000)</f>
        <v>4.7824</v>
      </c>
      <c r="AA5231" s="2">
        <f>[1]!s_val_pe_ttm(A5231,E5231)</f>
        <v>-0.61039811372756958</v>
      </c>
      <c r="AB5231" s="5">
        <f>[1]!s_info_zjtxornot1(A5231,"")</f>
        <v>0</v>
      </c>
      <c r="AC5231" s="22" t="str">
        <f>[1]!s_info_nature1(A5231,"")</f>
        <v>民营企业</v>
      </c>
      <c r="AD5231" s="6" t="str">
        <f>[1]!s_info_city(A5231)</f>
        <v>宁波市</v>
      </c>
      <c r="AE5231" s="6" t="str">
        <f>[1]!s_info_province(A5231)</f>
        <v>浙江省</v>
      </c>
      <c r="AF5231">
        <v>121.549792</v>
      </c>
      <c r="AG5231">
        <v>29.868387999999999</v>
      </c>
    </row>
    <row r="5232" spans="1:33" x14ac:dyDescent="0.3">
      <c r="A5232" s="12" t="s">
        <v>10522</v>
      </c>
      <c r="B5232" s="12" t="s">
        <v>10523</v>
      </c>
      <c r="C5232" s="16" t="str">
        <f>[1]!s_info_mkt(A5232)</f>
        <v>主板</v>
      </c>
      <c r="D5232" s="16" t="str">
        <f>[1]!s_ipo_listeddate(A5232)</f>
        <v>1998-10-14</v>
      </c>
      <c r="E5232" s="16" t="str">
        <f>[1]!lastradeday_s("000002","")</f>
        <v>2026-06-22</v>
      </c>
      <c r="F5232" s="16" t="str">
        <f>[1]!s_info_industry_csrc2023(A5232,"",3)</f>
        <v>汽车制造业</v>
      </c>
      <c r="G5232" s="16" t="str">
        <f>[1]!s_info_industry_csrc2023(A5232,"",1)</f>
        <v>制造业</v>
      </c>
      <c r="H5232" s="16">
        <f>[1]!s_is(A5232,83,"FY","YTD","20251231",1,"",100000000)</f>
        <v>57.176550803699996</v>
      </c>
      <c r="I5232" s="16">
        <f>[1]!s_is(A5232,83,"FY","YTD","20241231",1,"",100000000)</f>
        <v>46.181201382499999</v>
      </c>
      <c r="J5232" s="16">
        <f t="shared" si="243"/>
        <v>0.23809145479196214</v>
      </c>
      <c r="K5232" s="16">
        <f>[1]!s_is(A5232,61,"FY","YTD","20251231",1,"",100000000)</f>
        <v>0.12520432670000001</v>
      </c>
      <c r="L5232" s="16">
        <f>[1]!s_is(A5232,61,"FY","YTD","20241231",1,"",100000000)</f>
        <v>5.7334642699999994E-2</v>
      </c>
      <c r="M5232" s="16">
        <f t="shared" si="244"/>
        <v>1.1837465239841813</v>
      </c>
      <c r="N5232" s="16">
        <f>[1]!s_fa_roe(A5232,"20251231")</f>
        <v>0.49080000000000001</v>
      </c>
      <c r="O5232" s="16">
        <f>[1]!s_stmnote_rdexp(A5232,"20251231",1,10000)</f>
        <v>31433.343158</v>
      </c>
      <c r="P5232" s="20">
        <f t="shared" si="245"/>
        <v>5.4975934567857654E-2</v>
      </c>
      <c r="Q5232" s="16">
        <f>[1]!s_margin_tradingbalance(A5232,"",10000)</f>
        <v>0</v>
      </c>
      <c r="R5232" s="16">
        <f>[1]!s_margin_seclendingbalance(A5232,"",10000)</f>
        <v>0</v>
      </c>
      <c r="S5232" s="17">
        <f>[1]!s_val_ev(A5232,"",100000000)</f>
        <v>46.554320867799994</v>
      </c>
      <c r="T5232" s="17">
        <f>[1]!share_freesharesmv(A5232,"",100000000)</f>
        <v>22.842539467800002</v>
      </c>
      <c r="U5232" s="17">
        <f>[1]!s_dq_amount_btin(A5232,E5232,100000000)</f>
        <v>2.6522362199999998</v>
      </c>
      <c r="V5232" s="17">
        <f>[1]!s_dq_turn(A5232,E5232)</f>
        <v>5.8337881493583978</v>
      </c>
      <c r="W5232" s="2">
        <f>[1]!s_pq_amount(A5232,"20260101","",100000000)</f>
        <v>86.133394429999996</v>
      </c>
      <c r="X5232" s="2">
        <f>[1]!s_pq_avgamount(A5232,"20260101","",100000000)</f>
        <v>0.78303085845454545</v>
      </c>
      <c r="Y5232" s="17">
        <f>[1]!s_ipo_dilutedpe(A5232)</f>
        <v>0</v>
      </c>
      <c r="Z5232" s="12">
        <f>[1]!s_ipo_collection_total(A5232,100000000)</f>
        <v>5.74</v>
      </c>
      <c r="AA5232" s="2">
        <f>[1]!s_val_pe_ttm(A5232,E5232)</f>
        <v>-418.91986083984375</v>
      </c>
      <c r="AB5232" s="5">
        <f>[1]!s_info_zjtxornot1(A5232,"")</f>
        <v>0</v>
      </c>
      <c r="AC5232" s="22" t="str">
        <f>[1]!s_info_nature1(A5232,"")</f>
        <v>中央国有企业</v>
      </c>
      <c r="AD5232" s="6" t="str">
        <f>[1]!s_info_city(A5232)</f>
        <v>哈尔滨市</v>
      </c>
      <c r="AE5232" s="6" t="str">
        <f>[1]!s_info_province(A5232)</f>
        <v>黑龙江省</v>
      </c>
      <c r="AF5232">
        <v>126.642464</v>
      </c>
      <c r="AG5232">
        <v>45.756967000000003</v>
      </c>
    </row>
    <row r="5233" spans="1:33" x14ac:dyDescent="0.3">
      <c r="A5233" s="12" t="s">
        <v>597</v>
      </c>
      <c r="B5233" s="12" t="s">
        <v>598</v>
      </c>
      <c r="C5233" s="16" t="str">
        <f>[1]!s_info_mkt(A5233)</f>
        <v>北证</v>
      </c>
      <c r="D5233" s="16" t="str">
        <f>[1]!s_ipo_listeddate(A5233)</f>
        <v>2020-07-27</v>
      </c>
      <c r="E5233" s="16" t="str">
        <f>[1]!lastradeday_s("000002","")</f>
        <v>2026-06-22</v>
      </c>
      <c r="F5233" s="16" t="str">
        <f>[1]!s_info_industry_csrc2023(A5233,"",3)</f>
        <v>化学原料和化学制品制造业</v>
      </c>
      <c r="G5233" s="16" t="str">
        <f>[1]!s_info_industry_csrc2023(A5233,"",1)</f>
        <v>制造业</v>
      </c>
      <c r="H5233" s="16">
        <f>[1]!s_is(A5233,83,"FY","YTD","20251231",1,"",100000000)</f>
        <v>5.4201706424000005</v>
      </c>
      <c r="I5233" s="16">
        <f>[1]!s_is(A5233,83,"FY","YTD","20241231",1,"",100000000)</f>
        <v>5.7506860613999997</v>
      </c>
      <c r="J5233" s="16">
        <f t="shared" si="243"/>
        <v>-5.7474084912841783E-2</v>
      </c>
      <c r="K5233" s="16">
        <f>[1]!s_is(A5233,61,"FY","YTD","20251231",1,"",100000000)</f>
        <v>-2.10579748E-2</v>
      </c>
      <c r="L5233" s="16">
        <f>[1]!s_is(A5233,61,"FY","YTD","20241231",1,"",100000000)</f>
        <v>0.11740309369999999</v>
      </c>
      <c r="M5233" s="16">
        <f t="shared" si="244"/>
        <v>-1.1793647350878964</v>
      </c>
      <c r="N5233" s="16">
        <f>[1]!s_fa_roe(A5233,"20251231")</f>
        <v>-0.42449999999999999</v>
      </c>
      <c r="O5233" s="16">
        <f>[1]!s_stmnote_rdexp(A5233,"20251231",1,10000)</f>
        <v>2061.2095129999998</v>
      </c>
      <c r="P5233" s="20">
        <f t="shared" si="245"/>
        <v>3.8028498528734807E-2</v>
      </c>
      <c r="Q5233" s="16">
        <f>[1]!s_margin_tradingbalance(A5233,"",10000)</f>
        <v>2867.9119999999998</v>
      </c>
      <c r="R5233" s="16">
        <f>[1]!s_margin_seclendingbalance(A5233,"",10000)</f>
        <v>0</v>
      </c>
      <c r="S5233" s="17">
        <f>[1]!s_val_ev(A5233,"",100000000)</f>
        <v>21.096592319999999</v>
      </c>
      <c r="T5233" s="17">
        <f>[1]!share_freesharesmv(A5233,"",100000000)</f>
        <v>13.423226783400002</v>
      </c>
      <c r="U5233" s="17">
        <f>[1]!s_dq_amount_btin(A5233,E5233,100000000)</f>
        <v>0.57877900000000004</v>
      </c>
      <c r="V5233" s="17">
        <f>[1]!s_dq_turn(A5233,E5233)</f>
        <v>4.3873582388424035</v>
      </c>
      <c r="W5233" s="2">
        <f>[1]!s_pq_amount(A5233,"20260101","",100000000)</f>
        <v>77.176046270000001</v>
      </c>
      <c r="X5233" s="2">
        <f>[1]!s_pq_avgamount(A5233,"20260101","",100000000)</f>
        <v>0.70160042063636363</v>
      </c>
      <c r="Y5233" s="17">
        <f>[1]!s_ipo_dilutedpe(A5233)</f>
        <v>25</v>
      </c>
      <c r="Z5233" s="12">
        <f>[1]!s_ipo_collection_total(A5233,100000000)</f>
        <v>2.0255709999999998</v>
      </c>
      <c r="AA5233" s="2">
        <f>[1]!s_val_pe_ttm(A5233,E5233)</f>
        <v>-269.60342407226563</v>
      </c>
      <c r="AB5233" s="5">
        <f>[1]!s_info_zjtxornot1(A5233,"")</f>
        <v>1</v>
      </c>
      <c r="AC5233" s="22" t="str">
        <f>[1]!s_info_nature1(A5233,"")</f>
        <v>地方国有企业</v>
      </c>
      <c r="AD5233" s="6" t="str">
        <f>[1]!s_info_city(A5233)</f>
        <v>蚌埠市</v>
      </c>
      <c r="AE5233" s="6" t="str">
        <f>[1]!s_info_province(A5233)</f>
        <v>安徽省</v>
      </c>
      <c r="AF5233">
        <v>117.36322800000001</v>
      </c>
      <c r="AG5233">
        <v>32.939667</v>
      </c>
    </row>
    <row r="5234" spans="1:33" x14ac:dyDescent="0.3">
      <c r="A5234" s="12" t="s">
        <v>10524</v>
      </c>
      <c r="B5234" s="12" t="s">
        <v>10525</v>
      </c>
      <c r="C5234" s="16" t="str">
        <f>[1]!s_info_mkt(A5234)</f>
        <v>主板</v>
      </c>
      <c r="D5234" s="16" t="str">
        <f>[1]!s_ipo_listeddate(A5234)</f>
        <v>2004-06-15</v>
      </c>
      <c r="E5234" s="16" t="str">
        <f>[1]!lastradeday_s("000002","")</f>
        <v>2026-06-22</v>
      </c>
      <c r="F5234" s="16" t="str">
        <f>[1]!s_info_industry_csrc2023(A5234,"",3)</f>
        <v>电力、热力生产和供应业</v>
      </c>
      <c r="G5234" s="16" t="str">
        <f>[1]!s_info_industry_csrc2023(A5234,"",1)</f>
        <v>电力、热力、燃气及水生产和供应业</v>
      </c>
      <c r="H5234" s="16">
        <f>[1]!s_is(A5234,83,"FY","YTD","20251231",1,"",100000000)</f>
        <v>73.772870791800003</v>
      </c>
      <c r="I5234" s="16">
        <f>[1]!s_is(A5234,83,"FY","YTD","20241231",1,"",100000000)</f>
        <v>61.738793760600004</v>
      </c>
      <c r="J5234" s="16">
        <f t="shared" si="243"/>
        <v>0.19491921202515972</v>
      </c>
      <c r="K5234" s="16">
        <f>[1]!s_is(A5234,61,"FY","YTD","20251231",1,"",100000000)</f>
        <v>16.885008495200001</v>
      </c>
      <c r="L5234" s="16">
        <f>[1]!s_is(A5234,61,"FY","YTD","20241231",1,"",100000000)</f>
        <v>11.264803135099999</v>
      </c>
      <c r="M5234" s="16">
        <f t="shared" si="244"/>
        <v>0.49891731730206668</v>
      </c>
      <c r="N5234" s="16">
        <f>[1]!s_fa_roe(A5234,"20251231")</f>
        <v>7.6795999999999998</v>
      </c>
      <c r="O5234" s="16">
        <f>[1]!s_stmnote_rdexp(A5234,"20251231",1,10000)</f>
        <v>8691.1024309999993</v>
      </c>
      <c r="P5234" s="20">
        <f t="shared" si="245"/>
        <v>1.1780892268009763E-2</v>
      </c>
      <c r="Q5234" s="16">
        <f>[1]!s_margin_tradingbalance(A5234,"",10000)</f>
        <v>38911.235099999998</v>
      </c>
      <c r="R5234" s="16">
        <f>[1]!s_margin_seclendingbalance(A5234,"",10000)</f>
        <v>790.38319999999999</v>
      </c>
      <c r="S5234" s="17">
        <f>[1]!s_val_ev(A5234,"",100000000)</f>
        <v>420.27476335749998</v>
      </c>
      <c r="T5234" s="17">
        <f>[1]!share_freesharesmv(A5234,"",100000000)</f>
        <v>92.640518634000003</v>
      </c>
      <c r="U5234" s="17">
        <f>[1]!s_dq_amount_btin(A5234,E5234,100000000)</f>
        <v>3.2646799</v>
      </c>
      <c r="V5234" s="17">
        <f>[1]!s_dq_turn(A5234,E5234)</f>
        <v>0.7940967115984322</v>
      </c>
      <c r="W5234" s="2">
        <f>[1]!s_pq_amount(A5234,"20260101","",100000000)</f>
        <v>546.37738654999998</v>
      </c>
      <c r="X5234" s="2">
        <f>[1]!s_pq_avgamount(A5234,"20260101","",100000000)</f>
        <v>4.9670671504545458</v>
      </c>
      <c r="Y5234" s="17">
        <f>[1]!s_ipo_dilutedpe(A5234)</f>
        <v>16.079999999999998</v>
      </c>
      <c r="Z5234" s="12">
        <f>[1]!s_ipo_collection_total(A5234,100000000)</f>
        <v>2.952</v>
      </c>
      <c r="AA5234" s="2">
        <f>[1]!s_val_pe_ttm(A5234,E5234)</f>
        <v>23.766799926757813</v>
      </c>
      <c r="AB5234" s="5">
        <f>[1]!s_info_zjtxornot1(A5234,"")</f>
        <v>1</v>
      </c>
      <c r="AC5234" s="22" t="str">
        <f>[1]!s_info_nature1(A5234,"")</f>
        <v>中央国有企业</v>
      </c>
      <c r="AD5234" s="6" t="str">
        <f>[1]!s_info_city(A5234)</f>
        <v>文山市</v>
      </c>
      <c r="AE5234" s="6" t="str">
        <f>[1]!s_info_province(A5234)</f>
        <v>云南省</v>
      </c>
      <c r="AF5234">
        <v>104.089112</v>
      </c>
      <c r="AG5234">
        <v>23.401781</v>
      </c>
    </row>
    <row r="5235" spans="1:33" x14ac:dyDescent="0.3">
      <c r="A5235" s="12" t="s">
        <v>10526</v>
      </c>
      <c r="B5235" s="12" t="s">
        <v>10527</v>
      </c>
      <c r="C5235" s="16" t="str">
        <f>[1]!s_info_mkt(A5235)</f>
        <v>主板</v>
      </c>
      <c r="D5235" s="16" t="str">
        <f>[1]!s_ipo_listeddate(A5235)</f>
        <v>2008-04-25</v>
      </c>
      <c r="E5235" s="16" t="str">
        <f>[1]!lastradeday_s("000002","")</f>
        <v>2026-06-22</v>
      </c>
      <c r="F5235" s="16" t="str">
        <f>[1]!s_info_industry_csrc2023(A5235,"",3)</f>
        <v>非金属矿物制品业</v>
      </c>
      <c r="G5235" s="16" t="str">
        <f>[1]!s_info_industry_csrc2023(A5235,"",1)</f>
        <v>制造业</v>
      </c>
      <c r="H5235" s="16">
        <f>[1]!s_is(A5235,83,"FY","YTD","20251231",1,"",100000000)</f>
        <v>54.875871860699995</v>
      </c>
      <c r="I5235" s="16">
        <f>[1]!s_is(A5235,83,"FY","YTD","20241231",1,"",100000000)</f>
        <v>51.919565254399998</v>
      </c>
      <c r="J5235" s="16">
        <f t="shared" si="243"/>
        <v>5.6940126363046906E-2</v>
      </c>
      <c r="K5235" s="16">
        <f>[1]!s_is(A5235,61,"FY","YTD","20251231",1,"",100000000)</f>
        <v>0.86589571639999996</v>
      </c>
      <c r="L5235" s="16">
        <f>[1]!s_is(A5235,61,"FY","YTD","20241231",1,"",100000000)</f>
        <v>1.3505638216999998</v>
      </c>
      <c r="M5235" s="16">
        <f t="shared" si="244"/>
        <v>-0.35886353352034256</v>
      </c>
      <c r="N5235" s="16">
        <f>[1]!s_fa_roe(A5235,"20251231")</f>
        <v>2.3029999999999999</v>
      </c>
      <c r="O5235" s="16">
        <f>[1]!s_stmnote_rdexp(A5235,"20251231",1,10000)</f>
        <v>22276.892422000001</v>
      </c>
      <c r="P5235" s="20">
        <f t="shared" si="245"/>
        <v>4.0595058751046215E-2</v>
      </c>
      <c r="Q5235" s="16">
        <f>[1]!s_margin_tradingbalance(A5235,"",10000)</f>
        <v>0</v>
      </c>
      <c r="R5235" s="16">
        <f>[1]!s_margin_seclendingbalance(A5235,"",10000)</f>
        <v>0</v>
      </c>
      <c r="S5235" s="17">
        <f>[1]!s_val_ev(A5235,"",100000000)</f>
        <v>52.281685529699992</v>
      </c>
      <c r="T5235" s="17">
        <f>[1]!share_freesharesmv(A5235,"",100000000)</f>
        <v>36.969293390699995</v>
      </c>
      <c r="U5235" s="17">
        <f>[1]!s_dq_amount_btin(A5235,E5235,100000000)</f>
        <v>4.7343213899999999</v>
      </c>
      <c r="V5235" s="17">
        <f>[1]!s_dq_turn(A5235,E5235)</f>
        <v>11.483545124943179</v>
      </c>
      <c r="W5235" s="2">
        <f>[1]!s_pq_amount(A5235,"20260101","",100000000)</f>
        <v>243.45594001000001</v>
      </c>
      <c r="X5235" s="2">
        <f>[1]!s_pq_avgamount(A5235,"20260101","",100000000)</f>
        <v>2.213235818272727</v>
      </c>
      <c r="Y5235" s="17">
        <f>[1]!s_ipo_dilutedpe(A5235)</f>
        <v>29.94</v>
      </c>
      <c r="Z5235" s="12">
        <f>[1]!s_ipo_collection_total(A5235,100000000)</f>
        <v>2.8740000000000001</v>
      </c>
      <c r="AA5235" s="2">
        <f>[1]!s_val_pe_ttm(A5235,E5235)</f>
        <v>103.27695465087891</v>
      </c>
      <c r="AB5235" s="5">
        <f>[1]!s_info_zjtxornot1(A5235,"")</f>
        <v>0</v>
      </c>
      <c r="AC5235" s="22" t="str">
        <f>[1]!s_info_nature1(A5235,"")</f>
        <v>民营企业</v>
      </c>
      <c r="AD5235" s="6" t="str">
        <f>[1]!s_info_city(A5235)</f>
        <v>濮阳市</v>
      </c>
      <c r="AE5235" s="6" t="str">
        <f>[1]!s_info_province(A5235)</f>
        <v>河南省</v>
      </c>
      <c r="AF5235">
        <v>115.041299</v>
      </c>
      <c r="AG5235">
        <v>35.768234</v>
      </c>
    </row>
    <row r="5236" spans="1:33" x14ac:dyDescent="0.3">
      <c r="A5236" s="12" t="s">
        <v>10528</v>
      </c>
      <c r="B5236" s="12" t="s">
        <v>10529</v>
      </c>
      <c r="C5236" s="16" t="str">
        <f>[1]!s_info_mkt(A5236)</f>
        <v>主板</v>
      </c>
      <c r="D5236" s="16" t="str">
        <f>[1]!s_ipo_listeddate(A5236)</f>
        <v>2011-01-28</v>
      </c>
      <c r="E5236" s="16" t="str">
        <f>[1]!lastradeday_s("000002","")</f>
        <v>2026-06-22</v>
      </c>
      <c r="F5236" s="16" t="str">
        <f>[1]!s_info_industry_csrc2023(A5236,"",3)</f>
        <v>土木工程建筑业</v>
      </c>
      <c r="G5236" s="16" t="str">
        <f>[1]!s_info_industry_csrc2023(A5236,"",1)</f>
        <v>建筑业</v>
      </c>
      <c r="H5236" s="16">
        <f>[1]!s_is(A5236,83,"FY","YTD","20251231",1,"",100000000)</f>
        <v>10.062362241100001</v>
      </c>
      <c r="I5236" s="16">
        <f>[1]!s_is(A5236,83,"FY","YTD","20241231",1,"",100000000)</f>
        <v>15.301032613</v>
      </c>
      <c r="J5236" s="16">
        <f t="shared" si="243"/>
        <v>-0.34237364917771251</v>
      </c>
      <c r="K5236" s="16">
        <f>[1]!s_is(A5236,61,"FY","YTD","20251231",1,"",100000000)</f>
        <v>-9.5118647597999999</v>
      </c>
      <c r="L5236" s="16">
        <f>[1]!s_is(A5236,61,"FY","YTD","20241231",1,"",100000000)</f>
        <v>-13.8424285176</v>
      </c>
      <c r="M5236" s="16">
        <f t="shared" si="244"/>
        <v>0.31284711004964849</v>
      </c>
      <c r="N5236" s="16">
        <f>[1]!s_fa_roe(A5236,"20251231")</f>
        <v>-277.37819999999999</v>
      </c>
      <c r="O5236" s="16">
        <f>[1]!s_stmnote_rdexp(A5236,"20251231",1,10000)</f>
        <v>5899.6175490000005</v>
      </c>
      <c r="P5236" s="20">
        <f t="shared" si="245"/>
        <v>5.8630542288597473E-2</v>
      </c>
      <c r="Q5236" s="16">
        <f>[1]!s_margin_tradingbalance(A5236,"",10000)</f>
        <v>0</v>
      </c>
      <c r="R5236" s="16">
        <f>[1]!s_margin_seclendingbalance(A5236,"",10000)</f>
        <v>0</v>
      </c>
      <c r="S5236" s="17">
        <f>[1]!s_val_ev(A5236,"",100000000)</f>
        <v>24.382575963000001</v>
      </c>
      <c r="T5236" s="17">
        <f>[1]!share_freesharesmv(A5236,"",100000000)</f>
        <v>13.719779041500001</v>
      </c>
      <c r="U5236" s="17">
        <f>[1]!s_dq_amount_btin(A5236,E5236,100000000)</f>
        <v>0.47541575000000003</v>
      </c>
      <c r="V5236" s="17">
        <f>[1]!s_dq_turn(A5236,E5236)</f>
        <v>2.0168043066593531</v>
      </c>
      <c r="W5236" s="2">
        <f>[1]!s_pq_amount(A5236,"20260101","",100000000)</f>
        <v>142.6999376</v>
      </c>
      <c r="X5236" s="2">
        <f>[1]!s_pq_avgamount(A5236,"20260101","",100000000)</f>
        <v>1.3091737394495413</v>
      </c>
      <c r="Y5236" s="17">
        <f>[1]!s_ipo_dilutedpe(A5236)</f>
        <v>77.08</v>
      </c>
      <c r="Z5236" s="12">
        <f>[1]!s_ipo_collection_total(A5236,100000000)</f>
        <v>6.2160000000000002</v>
      </c>
      <c r="AA5236" s="2">
        <f>[1]!s_val_pe_ttm(A5236,E5236)</f>
        <v>-2.5890083312988281</v>
      </c>
      <c r="AB5236" s="5">
        <f>[1]!s_info_zjtxornot1(A5236,"")</f>
        <v>0</v>
      </c>
      <c r="AC5236" s="22" t="str">
        <f>[1]!s_info_nature1(A5236,"")</f>
        <v>地方国有企业</v>
      </c>
      <c r="AD5236" s="6" t="str">
        <f>[1]!s_info_city(A5236)</f>
        <v>北京市</v>
      </c>
      <c r="AE5236" s="6" t="str">
        <f>[1]!s_info_province(A5236)</f>
        <v>北京</v>
      </c>
      <c r="AF5236">
        <v>116.40528500000001</v>
      </c>
      <c r="AG5236">
        <v>39.904989</v>
      </c>
    </row>
    <row r="5237" spans="1:33" x14ac:dyDescent="0.3">
      <c r="A5237" s="12" t="s">
        <v>10530</v>
      </c>
      <c r="B5237" s="12" t="s">
        <v>10531</v>
      </c>
      <c r="C5237" s="16" t="str">
        <f>[1]!s_info_mkt(A5237)</f>
        <v>主板</v>
      </c>
      <c r="D5237" s="16" t="str">
        <f>[1]!s_ipo_listeddate(A5237)</f>
        <v>1993-08-06</v>
      </c>
      <c r="E5237" s="16" t="str">
        <f>[1]!lastradeday_s("000002","")</f>
        <v>2026-06-22</v>
      </c>
      <c r="F5237" s="16" t="str">
        <f>[1]!s_info_industry_csrc2023(A5237,"",3)</f>
        <v>房地产业</v>
      </c>
      <c r="G5237" s="16" t="str">
        <f>[1]!s_info_industry_csrc2023(A5237,"",1)</f>
        <v>房地产业</v>
      </c>
      <c r="H5237" s="16">
        <f>[1]!s_is(A5237,83,"FY","YTD","20251231",1,"",100000000)</f>
        <v>55.641677512799994</v>
      </c>
      <c r="I5237" s="16">
        <f>[1]!s_is(A5237,83,"FY","YTD","20241231",1,"",100000000)</f>
        <v>239.80887861240001</v>
      </c>
      <c r="J5237" s="16">
        <f t="shared" si="243"/>
        <v>-0.76797490637228272</v>
      </c>
      <c r="K5237" s="16">
        <f>[1]!s_is(A5237,61,"FY","YTD","20251231",1,"",100000000)</f>
        <v>-11.4570601501</v>
      </c>
      <c r="L5237" s="16">
        <f>[1]!s_is(A5237,61,"FY","YTD","20241231",1,"",100000000)</f>
        <v>-17.309367414600001</v>
      </c>
      <c r="M5237" s="16">
        <f t="shared" si="244"/>
        <v>0.33810058590377667</v>
      </c>
      <c r="N5237" s="16">
        <f>[1]!s_fa_roe(A5237,"20251231")</f>
        <v>-21.842400000000001</v>
      </c>
      <c r="O5237" s="16">
        <f>[1]!s_stmnote_rdexp(A5237,"20251231",1,10000)</f>
        <v>628.83277899999996</v>
      </c>
      <c r="P5237" s="20">
        <f t="shared" si="245"/>
        <v>1.1301470536278157E-3</v>
      </c>
      <c r="Q5237" s="16">
        <f>[1]!s_margin_tradingbalance(A5237,"",10000)</f>
        <v>10715.8442</v>
      </c>
      <c r="R5237" s="16">
        <f>[1]!s_margin_seclendingbalance(A5237,"",10000)</f>
        <v>7.3259999999999996</v>
      </c>
      <c r="S5237" s="17">
        <f>[1]!s_val_ev(A5237,"",100000000)</f>
        <v>56.673820233000001</v>
      </c>
      <c r="T5237" s="17">
        <f>[1]!share_freesharesmv(A5237,"",100000000)</f>
        <v>13.130551293800002</v>
      </c>
      <c r="U5237" s="17">
        <f>[1]!s_dq_amount_btin(A5237,E5237,100000000)</f>
        <v>0.81490819999999997</v>
      </c>
      <c r="V5237" s="17">
        <f>[1]!s_dq_turn(A5237,E5237)</f>
        <v>1.8835358691618165</v>
      </c>
      <c r="W5237" s="2">
        <f>[1]!s_pq_amount(A5237,"20260101","",100000000)</f>
        <v>76.988878409999998</v>
      </c>
      <c r="X5237" s="2">
        <f>[1]!s_pq_avgamount(A5237,"20260101","",100000000)</f>
        <v>0.69989889463636368</v>
      </c>
      <c r="Y5237" s="17">
        <f>[1]!s_ipo_dilutedpe(A5237)</f>
        <v>0</v>
      </c>
      <c r="Z5237" s="12">
        <f>[1]!s_ipo_collection_total(A5237,100000000)</f>
        <v>0</v>
      </c>
      <c r="AA5237" s="2">
        <f>[1]!s_val_pe_ttm(A5237,E5237)</f>
        <v>-4.7486305236816406</v>
      </c>
      <c r="AB5237" s="5">
        <f>[1]!s_info_zjtxornot1(A5237,"")</f>
        <v>0</v>
      </c>
      <c r="AC5237" s="22" t="str">
        <f>[1]!s_info_nature1(A5237,"")</f>
        <v>民营企业</v>
      </c>
      <c r="AD5237" s="6" t="str">
        <f>[1]!s_info_city(A5237)</f>
        <v>宁波市</v>
      </c>
      <c r="AE5237" s="6" t="str">
        <f>[1]!s_info_province(A5237)</f>
        <v>浙江省</v>
      </c>
      <c r="AF5237">
        <v>121.549792</v>
      </c>
      <c r="AG5237">
        <v>29.868387999999999</v>
      </c>
    </row>
    <row r="5238" spans="1:33" x14ac:dyDescent="0.3">
      <c r="A5238" s="12" t="s">
        <v>10532</v>
      </c>
      <c r="B5238" s="12" t="s">
        <v>10533</v>
      </c>
      <c r="C5238" s="16" t="str">
        <f>[1]!s_info_mkt(A5238)</f>
        <v>主板</v>
      </c>
      <c r="D5238" s="16" t="str">
        <f>[1]!s_ipo_listeddate(A5238)</f>
        <v>2014-09-29</v>
      </c>
      <c r="E5238" s="16" t="str">
        <f>[1]!lastradeday_s("000002","")</f>
        <v>2026-06-22</v>
      </c>
      <c r="F5238" s="16" t="str">
        <f>[1]!s_info_industry_csrc2023(A5238,"",3)</f>
        <v>电力、热力生产和供应业</v>
      </c>
      <c r="G5238" s="16" t="str">
        <f>[1]!s_info_industry_csrc2023(A5238,"",1)</f>
        <v>电力、热力、燃气及水生产和供应业</v>
      </c>
      <c r="H5238" s="16">
        <f>[1]!s_is(A5238,83,"FY","YTD","20251231",1,"",100000000)</f>
        <v>44.954399754200004</v>
      </c>
      <c r="I5238" s="16">
        <f>[1]!s_is(A5238,83,"FY","YTD","20241231",1,"",100000000)</f>
        <v>50.269775881000001</v>
      </c>
      <c r="J5238" s="16">
        <f t="shared" si="243"/>
        <v>-0.10573701659984924</v>
      </c>
      <c r="K5238" s="16">
        <f>[1]!s_is(A5238,61,"FY","YTD","20251231",1,"",100000000)</f>
        <v>6.8570262616999997</v>
      </c>
      <c r="L5238" s="16">
        <f>[1]!s_is(A5238,61,"FY","YTD","20241231",1,"",100000000)</f>
        <v>13.3005444479</v>
      </c>
      <c r="M5238" s="16">
        <f t="shared" si="244"/>
        <v>-0.48445521996788304</v>
      </c>
      <c r="N5238" s="16">
        <f>[1]!s_fa_roe(A5238,"20251231")</f>
        <v>3.9148999999999998</v>
      </c>
      <c r="O5238" s="16">
        <f>[1]!s_stmnote_rdexp(A5238,"20251231",1,10000)</f>
        <v>2451.7107420000002</v>
      </c>
      <c r="P5238" s="20">
        <f t="shared" si="245"/>
        <v>5.453772612703924E-3</v>
      </c>
      <c r="Q5238" s="16">
        <f>[1]!s_margin_tradingbalance(A5238,"",10000)</f>
        <v>68383.599199999997</v>
      </c>
      <c r="R5238" s="16">
        <f>[1]!s_margin_seclendingbalance(A5238,"",10000)</f>
        <v>899.76400000000001</v>
      </c>
      <c r="S5238" s="17">
        <f>[1]!s_val_ev(A5238,"",100000000)</f>
        <v>247.38157359719997</v>
      </c>
      <c r="T5238" s="17">
        <f>[1]!share_freesharesmv(A5238,"",100000000)</f>
        <v>129.32143027019998</v>
      </c>
      <c r="U5238" s="17">
        <f>[1]!s_dq_amount_btin(A5238,E5238,100000000)</f>
        <v>7.8364353299999996</v>
      </c>
      <c r="V5238" s="17">
        <f>[1]!s_dq_turn(A5238,E5238)</f>
        <v>3.4897548654760491</v>
      </c>
      <c r="W5238" s="2">
        <f>[1]!s_pq_amount(A5238,"20260101","",100000000)</f>
        <v>1968.8558893700001</v>
      </c>
      <c r="X5238" s="2">
        <f>[1]!s_pq_avgamount(A5238,"20260101","",100000000)</f>
        <v>17.898689903363636</v>
      </c>
      <c r="Y5238" s="17">
        <f>[1]!s_ipo_dilutedpe(A5238)</f>
        <v>22.06</v>
      </c>
      <c r="Z5238" s="12">
        <f>[1]!s_ipo_collection_total(A5238,100000000)</f>
        <v>3.8578260000000002</v>
      </c>
      <c r="AA5238" s="2">
        <f>[1]!s_val_pe_ttm(A5238,E5238)</f>
        <v>49.684669494628906</v>
      </c>
      <c r="AB5238" s="5">
        <f>[1]!s_info_zjtxornot1(A5238,"")</f>
        <v>0</v>
      </c>
      <c r="AC5238" s="22" t="str">
        <f>[1]!s_info_nature1(A5238,"")</f>
        <v>中央国有企业</v>
      </c>
      <c r="AD5238" s="6" t="str">
        <f>[1]!s_info_city(A5238)</f>
        <v>北京市</v>
      </c>
      <c r="AE5238" s="6" t="str">
        <f>[1]!s_info_province(A5238)</f>
        <v>北京</v>
      </c>
      <c r="AF5238">
        <v>116.40528500000001</v>
      </c>
      <c r="AG5238">
        <v>39.904989</v>
      </c>
    </row>
    <row r="5239" spans="1:33" x14ac:dyDescent="0.3">
      <c r="A5239" s="12" t="s">
        <v>10534</v>
      </c>
      <c r="B5239" s="12" t="s">
        <v>10535</v>
      </c>
      <c r="C5239" s="16" t="str">
        <f>[1]!s_info_mkt(A5239)</f>
        <v>主板</v>
      </c>
      <c r="D5239" s="16" t="str">
        <f>[1]!s_ipo_listeddate(A5239)</f>
        <v>2005-04-12</v>
      </c>
      <c r="E5239" s="16" t="str">
        <f>[1]!lastradeday_s("000002","")</f>
        <v>2026-06-22</v>
      </c>
      <c r="F5239" s="16" t="str">
        <f>[1]!s_info_industry_csrc2023(A5239,"",3)</f>
        <v>土木工程建筑业</v>
      </c>
      <c r="G5239" s="16" t="str">
        <f>[1]!s_info_industry_csrc2023(A5239,"",1)</f>
        <v>建筑业</v>
      </c>
      <c r="H5239" s="16">
        <f>[1]!s_is(A5239,83,"FY","YTD","20251231",1,"",100000000)</f>
        <v>495.98694416379999</v>
      </c>
      <c r="I5239" s="16">
        <f>[1]!s_is(A5239,83,"FY","YTD","20241231",1,"",100000000)</f>
        <v>461.27315928420001</v>
      </c>
      <c r="J5239" s="16">
        <f t="shared" si="243"/>
        <v>7.5256459607293325E-2</v>
      </c>
      <c r="K5239" s="16">
        <f>[1]!s_is(A5239,61,"FY","YTD","20251231",1,"",100000000)</f>
        <v>28.621415574499999</v>
      </c>
      <c r="L5239" s="16">
        <f>[1]!s_is(A5239,61,"FY","YTD","20241231",1,"",100000000)</f>
        <v>29.831212392399998</v>
      </c>
      <c r="M5239" s="16">
        <f t="shared" si="244"/>
        <v>-4.0554731801923517E-2</v>
      </c>
      <c r="N5239" s="16">
        <f>[1]!s_fa_roe(A5239,"20251231")</f>
        <v>12.988799999999999</v>
      </c>
      <c r="O5239" s="16">
        <f>[1]!s_stmnote_rdexp(A5239,"20251231",1,10000)</f>
        <v>181558.86</v>
      </c>
      <c r="P5239" s="20">
        <f t="shared" si="245"/>
        <v>3.6605572412010921E-2</v>
      </c>
      <c r="Q5239" s="16">
        <f>[1]!s_margin_tradingbalance(A5239,"",10000)</f>
        <v>62373.247300000003</v>
      </c>
      <c r="R5239" s="16">
        <f>[1]!s_margin_seclendingbalance(A5239,"",10000)</f>
        <v>259.64260000000002</v>
      </c>
      <c r="S5239" s="17">
        <f>[1]!s_val_ev(A5239,"",100000000)</f>
        <v>212.10466555159999</v>
      </c>
      <c r="T5239" s="17">
        <f>[1]!share_freesharesmv(A5239,"",100000000)</f>
        <v>87.538284610600002</v>
      </c>
      <c r="U5239" s="17">
        <f>[1]!s_dq_amount_btin(A5239,E5239,100000000)</f>
        <v>2.3968184300000002</v>
      </c>
      <c r="V5239" s="17">
        <f>[1]!s_dq_turn(A5239,E5239)</f>
        <v>1.1639949487105359</v>
      </c>
      <c r="W5239" s="2">
        <f>[1]!s_pq_amount(A5239,"20260101","",100000000)</f>
        <v>286.91093887</v>
      </c>
      <c r="X5239" s="2">
        <f>[1]!s_pq_avgamount(A5239,"20260101","",100000000)</f>
        <v>2.6082812624545455</v>
      </c>
      <c r="Y5239" s="17">
        <f>[1]!s_ipo_dilutedpe(A5239)</f>
        <v>26.86</v>
      </c>
      <c r="Z5239" s="12">
        <f>[1]!s_ipo_collection_total(A5239,100000000)</f>
        <v>4.3673999999999999</v>
      </c>
      <c r="AA5239" s="2">
        <f>[1]!s_val_pe_ttm(A5239,E5239)</f>
        <v>7.9926166534423828</v>
      </c>
      <c r="AB5239" s="5">
        <f>[1]!s_info_zjtxornot1(A5239,"")</f>
        <v>1</v>
      </c>
      <c r="AC5239" s="22" t="str">
        <f>[1]!s_info_nature1(A5239,"")</f>
        <v>中央国有企业</v>
      </c>
      <c r="AD5239" s="6" t="str">
        <f>[1]!s_info_city(A5239)</f>
        <v>南京市</v>
      </c>
      <c r="AE5239" s="6" t="str">
        <f>[1]!s_info_province(A5239)</f>
        <v>江苏省</v>
      </c>
      <c r="AF5239">
        <v>118.767413</v>
      </c>
      <c r="AG5239">
        <v>32.041544000000002</v>
      </c>
    </row>
    <row r="5240" spans="1:33" x14ac:dyDescent="0.3">
      <c r="A5240" s="12" t="s">
        <v>10536</v>
      </c>
      <c r="B5240" s="12" t="s">
        <v>10537</v>
      </c>
      <c r="C5240" s="16" t="str">
        <f>[1]!s_info_mkt(A5240)</f>
        <v>主板</v>
      </c>
      <c r="D5240" s="16" t="str">
        <f>[1]!s_ipo_listeddate(A5240)</f>
        <v>1997-07-18</v>
      </c>
      <c r="E5240" s="16" t="str">
        <f>[1]!lastradeday_s("000002","")</f>
        <v>2026-06-22</v>
      </c>
      <c r="F5240" s="16" t="str">
        <f>[1]!s_info_industry_csrc2023(A5240,"",3)</f>
        <v>电力、热力生产和供应业</v>
      </c>
      <c r="G5240" s="16" t="str">
        <f>[1]!s_info_industry_csrc2023(A5240,"",1)</f>
        <v>电力、热力、燃气及水生产和供应业</v>
      </c>
      <c r="H5240" s="16">
        <f>[1]!s_is(A5240,83,"FY","YTD","20251231",1,"",100000000)</f>
        <v>508.83145499349996</v>
      </c>
      <c r="I5240" s="16">
        <f>[1]!s_is(A5240,83,"FY","YTD","20241231",1,"",100000000)</f>
        <v>483.28429088389998</v>
      </c>
      <c r="J5240" s="16">
        <f t="shared" si="243"/>
        <v>5.2861565317746217E-2</v>
      </c>
      <c r="K5240" s="16">
        <f>[1]!s_is(A5240,61,"FY","YTD","20251231",1,"",100000000)</f>
        <v>23.194370707899999</v>
      </c>
      <c r="L5240" s="16">
        <f>[1]!s_is(A5240,61,"FY","YTD","20241231",1,"",100000000)</f>
        <v>17.318024813699999</v>
      </c>
      <c r="M5240" s="16">
        <f t="shared" si="244"/>
        <v>0.33931963704956242</v>
      </c>
      <c r="N5240" s="16">
        <f>[1]!s_fa_roe(A5240,"20251231")</f>
        <v>8.6562000000000001</v>
      </c>
      <c r="O5240" s="16">
        <f>[1]!s_stmnote_rdexp(A5240,"20251231",1,10000)</f>
        <v>64791.241851999999</v>
      </c>
      <c r="P5240" s="20">
        <f t="shared" si="245"/>
        <v>1.2733340522910022E-2</v>
      </c>
      <c r="Q5240" s="16">
        <f>[1]!s_margin_tradingbalance(A5240,"",10000)</f>
        <v>32470.790099999998</v>
      </c>
      <c r="R5240" s="16">
        <f>[1]!s_margin_seclendingbalance(A5240,"",10000)</f>
        <v>109.49120000000001</v>
      </c>
      <c r="S5240" s="17">
        <f>[1]!s_val_ev(A5240,"",100000000)</f>
        <v>234.54236722890002</v>
      </c>
      <c r="T5240" s="17">
        <f>[1]!share_freesharesmv(A5240,"",100000000)</f>
        <v>62.225065464000004</v>
      </c>
      <c r="U5240" s="17">
        <f>[1]!s_dq_amount_btin(A5240,E5240,100000000)</f>
        <v>2.0199711699999998</v>
      </c>
      <c r="V5240" s="17">
        <f>[1]!s_dq_turn(A5240,E5240)</f>
        <v>0.87560439909593868</v>
      </c>
      <c r="W5240" s="2">
        <f>[1]!s_pq_amount(A5240,"20260101","",100000000)</f>
        <v>301.79120053999998</v>
      </c>
      <c r="X5240" s="2">
        <f>[1]!s_pq_avgamount(A5240,"20260101","",100000000)</f>
        <v>2.7435563685454549</v>
      </c>
      <c r="Y5240" s="17">
        <f>[1]!s_ipo_dilutedpe(A5240)</f>
        <v>0</v>
      </c>
      <c r="Z5240" s="12">
        <f>[1]!s_ipo_collection_total(A5240,100000000)</f>
        <v>7.87</v>
      </c>
      <c r="AA5240" s="2">
        <f>[1]!s_val_pe_ttm(A5240,E5240)</f>
        <v>9.7622203826904297</v>
      </c>
      <c r="AB5240" s="5">
        <f>[1]!s_info_zjtxornot1(A5240,"")</f>
        <v>0</v>
      </c>
      <c r="AC5240" s="22" t="str">
        <f>[1]!s_info_nature1(A5240,"")</f>
        <v>地方国有企业</v>
      </c>
      <c r="AD5240" s="6" t="str">
        <f>[1]!s_info_city(A5240)</f>
        <v>广州市</v>
      </c>
      <c r="AE5240" s="6" t="str">
        <f>[1]!s_info_province(A5240)</f>
        <v>广东省</v>
      </c>
      <c r="AF5240">
        <v>113.280637</v>
      </c>
      <c r="AG5240">
        <v>23.125177999999998</v>
      </c>
    </row>
    <row r="5241" spans="1:33" x14ac:dyDescent="0.3">
      <c r="A5241" s="12" t="s">
        <v>599</v>
      </c>
      <c r="B5241" s="12" t="s">
        <v>600</v>
      </c>
      <c r="C5241" s="16" t="str">
        <f>[1]!s_info_mkt(A5241)</f>
        <v>北证</v>
      </c>
      <c r="D5241" s="16" t="str">
        <f>[1]!s_ipo_listeddate(A5241)</f>
        <v>2023-06-21</v>
      </c>
      <c r="E5241" s="16" t="str">
        <f>[1]!lastradeday_s("000002","")</f>
        <v>2026-06-22</v>
      </c>
      <c r="F5241" s="16" t="str">
        <f>[1]!s_info_industry_csrc2023(A5241,"",3)</f>
        <v>通用设备制造业</v>
      </c>
      <c r="G5241" s="16" t="str">
        <f>[1]!s_info_industry_csrc2023(A5241,"",1)</f>
        <v>制造业</v>
      </c>
      <c r="H5241" s="16">
        <f>[1]!s_is(A5241,83,"FY","YTD","20251231",1,"",100000000)</f>
        <v>1.6128073706000001</v>
      </c>
      <c r="I5241" s="16">
        <f>[1]!s_is(A5241,83,"FY","YTD","20241231",1,"",100000000)</f>
        <v>1.4145122218000001</v>
      </c>
      <c r="J5241" s="16">
        <f t="shared" si="243"/>
        <v>0.14018623928725393</v>
      </c>
      <c r="K5241" s="16">
        <f>[1]!s_is(A5241,61,"FY","YTD","20251231",1,"",100000000)</f>
        <v>0.27228631279999999</v>
      </c>
      <c r="L5241" s="16">
        <f>[1]!s_is(A5241,61,"FY","YTD","20241231",1,"",100000000)</f>
        <v>0.34806680950000002</v>
      </c>
      <c r="M5241" s="16">
        <f t="shared" si="244"/>
        <v>-0.21771825015105334</v>
      </c>
      <c r="N5241" s="16">
        <f>[1]!s_fa_roe(A5241,"20251231")</f>
        <v>7.8701999999999996</v>
      </c>
      <c r="O5241" s="16">
        <f>[1]!s_stmnote_rdexp(A5241,"20251231",1,10000)</f>
        <v>733.01837899999998</v>
      </c>
      <c r="P5241" s="20">
        <f t="shared" si="245"/>
        <v>4.544984059238897E-2</v>
      </c>
      <c r="Q5241" s="16">
        <f>[1]!s_margin_tradingbalance(A5241,"",10000)</f>
        <v>766.41759999999999</v>
      </c>
      <c r="R5241" s="16">
        <f>[1]!s_margin_seclendingbalance(A5241,"",10000)</f>
        <v>0</v>
      </c>
      <c r="S5241" s="17">
        <f>[1]!s_val_ev(A5241,"",100000000)</f>
        <v>11.07288</v>
      </c>
      <c r="T5241" s="17">
        <f>[1]!share_freesharesmv(A5241,"",100000000)</f>
        <v>3.3920199456</v>
      </c>
      <c r="U5241" s="17">
        <f>[1]!s_dq_amount_btin(A5241,E5241,100000000)</f>
        <v>7.8365900000000002E-2</v>
      </c>
      <c r="V5241" s="17">
        <f>[1]!s_dq_turn(A5241,E5241)</f>
        <v>1.3265120457263391</v>
      </c>
      <c r="W5241" s="2">
        <f>[1]!s_pq_amount(A5241,"20260101","",100000000)</f>
        <v>16.083957810000001</v>
      </c>
      <c r="X5241" s="2">
        <f>[1]!s_pq_avgamount(A5241,"20260101","",100000000)</f>
        <v>0.14621779827272727</v>
      </c>
      <c r="Y5241" s="17">
        <f>[1]!s_ipo_dilutedpe(A5241)</f>
        <v>16.149999999999999</v>
      </c>
      <c r="Z5241" s="12">
        <f>[1]!s_ipo_collection_total(A5241,100000000)</f>
        <v>1.5576749999999999</v>
      </c>
      <c r="AA5241" s="2">
        <f>[1]!s_val_pe_ttm(A5241,E5241)</f>
        <v>40.046298980712891</v>
      </c>
      <c r="AB5241" s="5">
        <f>[1]!s_info_zjtxornot1(A5241,"")</f>
        <v>1</v>
      </c>
      <c r="AC5241" s="22" t="str">
        <f>[1]!s_info_nature1(A5241,"")</f>
        <v>民营企业</v>
      </c>
      <c r="AD5241" s="6" t="str">
        <f>[1]!s_info_city(A5241)</f>
        <v>大连市</v>
      </c>
      <c r="AE5241" s="6" t="str">
        <f>[1]!s_info_province(A5241)</f>
        <v>辽宁省</v>
      </c>
      <c r="AF5241">
        <v>121.618622</v>
      </c>
      <c r="AG5241">
        <v>38.914589999999997</v>
      </c>
    </row>
    <row r="5242" spans="1:33" x14ac:dyDescent="0.3">
      <c r="A5242" s="12" t="s">
        <v>10538</v>
      </c>
      <c r="B5242" s="12" t="s">
        <v>10539</v>
      </c>
      <c r="C5242" s="16" t="str">
        <f>[1]!s_info_mkt(A5242)</f>
        <v>主板</v>
      </c>
      <c r="D5242" s="16" t="str">
        <f>[1]!s_ipo_listeddate(A5242)</f>
        <v>2003-08-28</v>
      </c>
      <c r="E5242" s="16" t="str">
        <f>[1]!lastradeday_s("000002","")</f>
        <v>2026-06-22</v>
      </c>
      <c r="F5242" s="16" t="str">
        <f>[1]!s_info_industry_csrc2023(A5242,"",3)</f>
        <v>有色金属矿采选业</v>
      </c>
      <c r="G5242" s="16" t="str">
        <f>[1]!s_info_industry_csrc2023(A5242,"",1)</f>
        <v>采矿业</v>
      </c>
      <c r="H5242" s="16">
        <f>[1]!s_is(A5242,83,"FY","YTD","20251231",1,"",100000000)</f>
        <v>1042.8739158311998</v>
      </c>
      <c r="I5242" s="16">
        <f>[1]!s_is(A5242,83,"FY","YTD","20241231",1,"",100000000)</f>
        <v>825.17993538300004</v>
      </c>
      <c r="J5242" s="16">
        <f t="shared" si="243"/>
        <v>0.26381395270736796</v>
      </c>
      <c r="K5242" s="16">
        <f>[1]!s_is(A5242,61,"FY","YTD","20251231",1,"",100000000)</f>
        <v>47.393931207200005</v>
      </c>
      <c r="L5242" s="16">
        <f>[1]!s_is(A5242,61,"FY","YTD","20241231",1,"",100000000)</f>
        <v>29.515511893200003</v>
      </c>
      <c r="M5242" s="16">
        <f t="shared" si="244"/>
        <v>0.60572960342656168</v>
      </c>
      <c r="N5242" s="16">
        <f>[1]!s_fa_roe(A5242,"20251231")</f>
        <v>11.4621</v>
      </c>
      <c r="O5242" s="16">
        <f>[1]!s_stmnote_rdexp(A5242,"20251231",1,10000)</f>
        <v>102454.496239</v>
      </c>
      <c r="P5242" s="20">
        <f t="shared" si="245"/>
        <v>9.8242457389818676E-3</v>
      </c>
      <c r="Q5242" s="16">
        <f>[1]!s_margin_tradingbalance(A5242,"",10000)</f>
        <v>253631.33749999999</v>
      </c>
      <c r="R5242" s="16">
        <f>[1]!s_margin_seclendingbalance(A5242,"",10000)</f>
        <v>323.38290000000001</v>
      </c>
      <c r="S5242" s="17">
        <f>[1]!s_val_ev(A5242,"",100000000)</f>
        <v>1172.1297615076805</v>
      </c>
      <c r="T5242" s="17">
        <f>[1]!share_freesharesmv(A5242,"",100000000)</f>
        <v>446.61043042739999</v>
      </c>
      <c r="U5242" s="17">
        <f>[1]!s_dq_amount_btin(A5242,E5242,100000000)</f>
        <v>19.94680245</v>
      </c>
      <c r="V5242" s="17">
        <f>[1]!s_dq_turn(A5242,E5242)</f>
        <v>2.0660866094908528</v>
      </c>
      <c r="W5242" s="2">
        <f>[1]!s_pq_amount(A5242,"20260101","",100000000)</f>
        <v>2752.5185825600001</v>
      </c>
      <c r="X5242" s="2">
        <f>[1]!s_pq_avgamount(A5242,"20260101","",100000000)</f>
        <v>25.022896205090909</v>
      </c>
      <c r="Y5242" s="17">
        <f>[1]!s_ipo_dilutedpe(A5242)</f>
        <v>17.84</v>
      </c>
      <c r="Z5242" s="12">
        <f>[1]!s_ipo_collection_total(A5242,100000000)</f>
        <v>2.8679999999999999</v>
      </c>
      <c r="AA5242" s="2">
        <f>[1]!s_val_pe_ttm(A5242,E5242)</f>
        <v>24.386281967163086</v>
      </c>
      <c r="AB5242" s="5">
        <f>[1]!s_info_zjtxornot1(A5242,"")</f>
        <v>0</v>
      </c>
      <c r="AC5242" s="22" t="str">
        <f>[1]!s_info_nature1(A5242,"")</f>
        <v>地方国有企业</v>
      </c>
      <c r="AD5242" s="6" t="str">
        <f>[1]!s_info_city(A5242)</f>
        <v>济南市</v>
      </c>
      <c r="AE5242" s="6" t="str">
        <f>[1]!s_info_province(A5242)</f>
        <v>山东省</v>
      </c>
      <c r="AF5242">
        <v>117.000923</v>
      </c>
      <c r="AG5242">
        <v>36.675806999999999</v>
      </c>
    </row>
    <row r="5243" spans="1:33" x14ac:dyDescent="0.3">
      <c r="A5243" s="12" t="s">
        <v>10540</v>
      </c>
      <c r="B5243" s="12" t="s">
        <v>10541</v>
      </c>
      <c r="C5243" s="16" t="str">
        <f>[1]!s_info_mkt(A5243)</f>
        <v>创业板</v>
      </c>
      <c r="D5243" s="16" t="str">
        <f>[1]!s_ipo_listeddate(A5243)</f>
        <v>2010-02-11</v>
      </c>
      <c r="E5243" s="16" t="str">
        <f>[1]!lastradeday_s("000002","")</f>
        <v>2026-06-22</v>
      </c>
      <c r="F5243" s="16" t="str">
        <f>[1]!s_info_industry_csrc2023(A5243,"",3)</f>
        <v>软件和信息技术服务业</v>
      </c>
      <c r="G5243" s="16" t="str">
        <f>[1]!s_info_industry_csrc2023(A5243,"",1)</f>
        <v>信息传输、软件和信息技术服务业</v>
      </c>
      <c r="H5243" s="16">
        <f>[1]!s_is(A5243,83,"FY","YTD","20251231",1,"",100000000)</f>
        <v>3.8832329655</v>
      </c>
      <c r="I5243" s="16">
        <f>[1]!s_is(A5243,83,"FY","YTD","20241231",1,"",100000000)</f>
        <v>5.0055329079000002</v>
      </c>
      <c r="J5243" s="16">
        <f t="shared" si="243"/>
        <v>-0.22421187974385826</v>
      </c>
      <c r="K5243" s="16">
        <f>[1]!s_is(A5243,61,"FY","YTD","20251231",1,"",100000000)</f>
        <v>-1.3120529834999999</v>
      </c>
      <c r="L5243" s="16">
        <f>[1]!s_is(A5243,61,"FY","YTD","20241231",1,"",100000000)</f>
        <v>-1.1032496373</v>
      </c>
      <c r="M5243" s="16">
        <f t="shared" si="244"/>
        <v>-0.18926210273769725</v>
      </c>
      <c r="N5243" s="16">
        <f>[1]!s_fa_roe(A5243,"20251231")</f>
        <v>-73.013099999999994</v>
      </c>
      <c r="O5243" s="16">
        <f>[1]!s_stmnote_rdexp(A5243,"20251231",1,10000)</f>
        <v>1636.322897</v>
      </c>
      <c r="P5243" s="20">
        <f t="shared" si="245"/>
        <v>4.2138159403199989E-2</v>
      </c>
      <c r="Q5243" s="16">
        <f>[1]!s_margin_tradingbalance(A5243,"",10000)</f>
        <v>0</v>
      </c>
      <c r="R5243" s="16">
        <f>[1]!s_margin_seclendingbalance(A5243,"",10000)</f>
        <v>0</v>
      </c>
      <c r="S5243" s="17">
        <f>[1]!s_val_ev(A5243,"",100000000)</f>
        <v>35.081268166999998</v>
      </c>
      <c r="T5243" s="17">
        <f>[1]!share_freesharesmv(A5243,"",100000000)</f>
        <v>27.784441103199995</v>
      </c>
      <c r="U5243" s="17">
        <f>[1]!s_dq_amount_btin(A5243,E5243,100000000)</f>
        <v>2.0340414</v>
      </c>
      <c r="V5243" s="17">
        <f>[1]!s_dq_turn(A5243,E5243)</f>
        <v>6.0426428829544223</v>
      </c>
      <c r="W5243" s="2">
        <f>[1]!s_pq_amount(A5243,"20260101","",100000000)</f>
        <v>452.31295104999998</v>
      </c>
      <c r="X5243" s="2">
        <f>[1]!s_pq_avgamount(A5243,"20260101","",100000000)</f>
        <v>4.1119359186363633</v>
      </c>
      <c r="Y5243" s="17">
        <f>[1]!s_ipo_dilutedpe(A5243)</f>
        <v>65.38</v>
      </c>
      <c r="Z5243" s="12">
        <f>[1]!s_ipo_collection_total(A5243,100000000)</f>
        <v>4.59</v>
      </c>
      <c r="AA5243" s="2">
        <f>[1]!s_val_pe_ttm(A5243,E5243)</f>
        <v>-27.258352279663086</v>
      </c>
      <c r="AB5243" s="5">
        <f>[1]!s_info_zjtxornot1(A5243,"")</f>
        <v>0</v>
      </c>
      <c r="AC5243" s="22" t="str">
        <f>[1]!s_info_nature1(A5243,"")</f>
        <v>民营企业</v>
      </c>
      <c r="AD5243" s="6" t="str">
        <f>[1]!s_info_city(A5243)</f>
        <v>南通市</v>
      </c>
      <c r="AE5243" s="6" t="str">
        <f>[1]!s_info_province(A5243)</f>
        <v>江苏省</v>
      </c>
      <c r="AF5243">
        <v>120.864608</v>
      </c>
      <c r="AG5243">
        <v>32.016212000000003</v>
      </c>
    </row>
    <row r="5244" spans="1:33" x14ac:dyDescent="0.3">
      <c r="A5244" s="12" t="s">
        <v>10542</v>
      </c>
      <c r="B5244" s="12" t="s">
        <v>10543</v>
      </c>
      <c r="C5244" s="16" t="str">
        <f>[1]!s_info_mkt(A5244)</f>
        <v>主板</v>
      </c>
      <c r="D5244" s="16" t="str">
        <f>[1]!s_ipo_listeddate(A5244)</f>
        <v>1999-03-12</v>
      </c>
      <c r="E5244" s="16" t="str">
        <f>[1]!lastradeday_s("000002","")</f>
        <v>2026-06-22</v>
      </c>
      <c r="F5244" s="16" t="str">
        <f>[1]!s_info_industry_csrc2023(A5244,"",3)</f>
        <v>土木工程建筑业</v>
      </c>
      <c r="G5244" s="16" t="str">
        <f>[1]!s_info_industry_csrc2023(A5244,"",1)</f>
        <v>建筑业</v>
      </c>
      <c r="H5244" s="16">
        <f>[1]!s_is(A5244,83,"FY","YTD","20251231",1,"",100000000)</f>
        <v>139.14317218600002</v>
      </c>
      <c r="I5244" s="16">
        <f>[1]!s_is(A5244,83,"FY","YTD","20241231",1,"",100000000)</f>
        <v>176.46686042439998</v>
      </c>
      <c r="J5244" s="16">
        <f t="shared" si="243"/>
        <v>-0.21150536791234964</v>
      </c>
      <c r="K5244" s="16">
        <f>[1]!s_is(A5244,61,"FY","YTD","20251231",1,"",100000000)</f>
        <v>4.8524316911000005</v>
      </c>
      <c r="L5244" s="16">
        <f>[1]!s_is(A5244,61,"FY","YTD","20241231",1,"",100000000)</f>
        <v>8.3523511944000006</v>
      </c>
      <c r="M5244" s="16">
        <f t="shared" si="244"/>
        <v>-0.41903404464680444</v>
      </c>
      <c r="N5244" s="16">
        <f>[1]!s_fa_roe(A5244,"20251231")</f>
        <v>5.819</v>
      </c>
      <c r="O5244" s="16">
        <f>[1]!s_stmnote_rdexp(A5244,"20251231",1,10000)</f>
        <v>37400.933052</v>
      </c>
      <c r="P5244" s="20">
        <f t="shared" si="245"/>
        <v>2.6879459814243847E-2</v>
      </c>
      <c r="Q5244" s="16">
        <f>[1]!s_margin_tradingbalance(A5244,"",10000)</f>
        <v>40144.667999999998</v>
      </c>
      <c r="R5244" s="16">
        <f>[1]!s_margin_seclendingbalance(A5244,"",10000)</f>
        <v>237.17060000000001</v>
      </c>
      <c r="S5244" s="17">
        <f>[1]!s_val_ev(A5244,"",100000000)</f>
        <v>81.344350010699998</v>
      </c>
      <c r="T5244" s="17">
        <f>[1]!share_freesharesmv(A5244,"",100000000)</f>
        <v>41.766646912199995</v>
      </c>
      <c r="U5244" s="17">
        <f>[1]!s_dq_amount_btin(A5244,E5244,100000000)</f>
        <v>1.0037421500000001</v>
      </c>
      <c r="V5244" s="17">
        <f>[1]!s_dq_turn(A5244,E5244)</f>
        <v>1.2625311738593283</v>
      </c>
      <c r="W5244" s="2">
        <f>[1]!s_pq_amount(A5244,"20260101","",100000000)</f>
        <v>251.09178395999999</v>
      </c>
      <c r="X5244" s="2">
        <f>[1]!s_pq_avgamount(A5244,"20260101","",100000000)</f>
        <v>2.2826525814545455</v>
      </c>
      <c r="Y5244" s="17">
        <f>[1]!s_ipo_dilutedpe(A5244)</f>
        <v>0</v>
      </c>
      <c r="Z5244" s="12">
        <f>[1]!s_ipo_collection_total(A5244,100000000)</f>
        <v>5.6520000000000001</v>
      </c>
      <c r="AA5244" s="2">
        <f>[1]!s_val_pe_ttm(A5244,E5244)</f>
        <v>18.561988830566406</v>
      </c>
      <c r="AB5244" s="5">
        <f>[1]!s_info_zjtxornot1(A5244,"")</f>
        <v>1</v>
      </c>
      <c r="AC5244" s="22" t="str">
        <f>[1]!s_info_nature1(A5244,"")</f>
        <v>中央国有企业</v>
      </c>
      <c r="AD5244" s="6" t="str">
        <f>[1]!s_info_city(A5244)</f>
        <v>吉林市</v>
      </c>
      <c r="AE5244" s="6" t="str">
        <f>[1]!s_info_province(A5244)</f>
        <v>吉林省</v>
      </c>
      <c r="AF5244">
        <v>126.55302</v>
      </c>
      <c r="AG5244">
        <v>43.843577000000003</v>
      </c>
    </row>
    <row r="5245" spans="1:33" x14ac:dyDescent="0.3">
      <c r="A5245" s="12" t="s">
        <v>10544</v>
      </c>
      <c r="B5245" s="12" t="s">
        <v>10545</v>
      </c>
      <c r="C5245" s="16" t="str">
        <f>[1]!s_info_mkt(A5245)</f>
        <v>主板</v>
      </c>
      <c r="D5245" s="16" t="str">
        <f>[1]!s_ipo_listeddate(A5245)</f>
        <v>1993-03-12</v>
      </c>
      <c r="E5245" s="16" t="str">
        <f>[1]!lastradeday_s("000002","")</f>
        <v>2026-06-22</v>
      </c>
      <c r="F5245" s="16" t="str">
        <f>[1]!s_info_industry_csrc2023(A5245,"",3)</f>
        <v>有色金属矿采选业</v>
      </c>
      <c r="G5245" s="16" t="str">
        <f>[1]!s_info_industry_csrc2023(A5245,"",1)</f>
        <v>采矿业</v>
      </c>
      <c r="H5245" s="16">
        <f>[1]!s_is(A5245,83,"FY","YTD","20251231",1,"",100000000)</f>
        <v>5.2690435593</v>
      </c>
      <c r="I5245" s="16">
        <f>[1]!s_is(A5245,83,"FY","YTD","20241231",1,"",100000000)</f>
        <v>3.3321283761</v>
      </c>
      <c r="J5245" s="16">
        <f t="shared" si="243"/>
        <v>0.58128468191462956</v>
      </c>
      <c r="K5245" s="16">
        <f>[1]!s_is(A5245,61,"FY","YTD","20251231",1,"",100000000)</f>
        <v>1.5885762500999998</v>
      </c>
      <c r="L5245" s="16">
        <f>[1]!s_is(A5245,61,"FY","YTD","20241231",1,"",100000000)</f>
        <v>-1.2742801866</v>
      </c>
      <c r="M5245" s="16">
        <f t="shared" si="244"/>
        <v>2.2466459627992772</v>
      </c>
      <c r="N5245" s="16">
        <f>[1]!s_fa_roe(A5245,"20251231")</f>
        <v>25.8672</v>
      </c>
      <c r="O5245" s="16">
        <f>[1]!s_stmnote_rdexp(A5245,"20251231",1,10000)</f>
        <v>0</v>
      </c>
      <c r="P5245" s="20">
        <f t="shared" si="245"/>
        <v>0</v>
      </c>
      <c r="Q5245" s="16">
        <f>[1]!s_margin_tradingbalance(A5245,"",10000)</f>
        <v>12641.816199999999</v>
      </c>
      <c r="R5245" s="16">
        <f>[1]!s_margin_seclendingbalance(A5245,"",10000)</f>
        <v>30.395199999999999</v>
      </c>
      <c r="S5245" s="17">
        <f>[1]!s_val_ev(A5245,"",100000000)</f>
        <v>139.72427125439998</v>
      </c>
      <c r="T5245" s="17">
        <f>[1]!share_freesharesmv(A5245,"",100000000)</f>
        <v>93.582493660799997</v>
      </c>
      <c r="U5245" s="17">
        <f>[1]!s_dq_amount_btin(A5245,E5245,100000000)</f>
        <v>6.6203506499999998</v>
      </c>
      <c r="V5245" s="17">
        <f>[1]!s_dq_turn(A5245,E5245)</f>
        <v>4.9128534528126577</v>
      </c>
      <c r="W5245" s="2">
        <f>[1]!s_pq_amount(A5245,"20260101","",100000000)</f>
        <v>951.81763082999998</v>
      </c>
      <c r="X5245" s="2">
        <f>[1]!s_pq_avgamount(A5245,"20260101","",100000000)</f>
        <v>8.6528875529999993</v>
      </c>
      <c r="Y5245" s="17">
        <f>[1]!s_ipo_dilutedpe(A5245)</f>
        <v>0</v>
      </c>
      <c r="Z5245" s="12">
        <f>[1]!s_ipo_collection_total(A5245,100000000)</f>
        <v>0</v>
      </c>
      <c r="AA5245" s="2">
        <f>[1]!s_val_pe_ttm(A5245,E5245)</f>
        <v>39.993400573730469</v>
      </c>
      <c r="AB5245" s="5">
        <f>[1]!s_info_zjtxornot1(A5245,"")</f>
        <v>0</v>
      </c>
      <c r="AC5245" s="22" t="str">
        <f>[1]!s_info_nature1(A5245,"")</f>
        <v>地方国有企业</v>
      </c>
      <c r="AD5245" s="6" t="str">
        <f>[1]!s_info_city(A5245)</f>
        <v>济南市</v>
      </c>
      <c r="AE5245" s="6" t="str">
        <f>[1]!s_info_province(A5245)</f>
        <v>山东省</v>
      </c>
      <c r="AF5245">
        <v>117.000923</v>
      </c>
      <c r="AG5245">
        <v>36.675806999999999</v>
      </c>
    </row>
    <row r="5246" spans="1:33" x14ac:dyDescent="0.3">
      <c r="A5246" s="12" t="s">
        <v>10546</v>
      </c>
      <c r="B5246" s="12" t="s">
        <v>10547</v>
      </c>
      <c r="C5246" s="16" t="str">
        <f>[1]!s_info_mkt(A5246)</f>
        <v>主板</v>
      </c>
      <c r="D5246" s="16" t="str">
        <f>[1]!s_ipo_listeddate(A5246)</f>
        <v>2012-02-28</v>
      </c>
      <c r="E5246" s="16" t="str">
        <f>[1]!lastradeday_s("000002","")</f>
        <v>2026-06-22</v>
      </c>
      <c r="F5246" s="16" t="str">
        <f>[1]!s_info_industry_csrc2023(A5246,"",3)</f>
        <v>软件和信息技术服务业</v>
      </c>
      <c r="G5246" s="16" t="str">
        <f>[1]!s_info_industry_csrc2023(A5246,"",1)</f>
        <v>信息传输、软件和信息技术服务业</v>
      </c>
      <c r="H5246" s="16">
        <f>[1]!s_is(A5246,83,"FY","YTD","20251231",1,"",100000000)</f>
        <v>8.5588963058000012</v>
      </c>
      <c r="I5246" s="16">
        <f>[1]!s_is(A5246,83,"FY","YTD","20241231",1,"",100000000)</f>
        <v>10.788786079400001</v>
      </c>
      <c r="J5246" s="16">
        <f t="shared" si="243"/>
        <v>-0.20668588265529975</v>
      </c>
      <c r="K5246" s="16">
        <f>[1]!s_is(A5246,61,"FY","YTD","20251231",1,"",100000000)</f>
        <v>-1.0951483718000001</v>
      </c>
      <c r="L5246" s="16">
        <f>[1]!s_is(A5246,61,"FY","YTD","20241231",1,"",100000000)</f>
        <v>-0.60194092609999994</v>
      </c>
      <c r="M5246" s="16">
        <f t="shared" si="244"/>
        <v>-0.81936187475324451</v>
      </c>
      <c r="N5246" s="16">
        <f>[1]!s_fa_roe(A5246,"20251231")</f>
        <v>-6.1481000000000003</v>
      </c>
      <c r="O5246" s="16">
        <f>[1]!s_stmnote_rdexp(A5246,"20251231",1,10000)</f>
        <v>19797.492571999999</v>
      </c>
      <c r="P5246" s="20">
        <f t="shared" si="245"/>
        <v>0.23130894293676721</v>
      </c>
      <c r="Q5246" s="16">
        <f>[1]!s_margin_tradingbalance(A5246,"",10000)</f>
        <v>54832.890200000002</v>
      </c>
      <c r="R5246" s="16">
        <f>[1]!s_margin_seclendingbalance(A5246,"",10000)</f>
        <v>59.46</v>
      </c>
      <c r="S5246" s="17">
        <f>[1]!s_val_ev(A5246,"",100000000)</f>
        <v>74.131334910000007</v>
      </c>
      <c r="T5246" s="17">
        <f>[1]!share_freesharesmv(A5246,"",100000000)</f>
        <v>67.075850802000005</v>
      </c>
      <c r="U5246" s="17">
        <f>[1]!s_dq_amount_btin(A5246,E5246,100000000)</f>
        <v>6.6299871699999997</v>
      </c>
      <c r="V5246" s="17">
        <f>[1]!s_dq_turn(A5246,E5246)</f>
        <v>9.2523306041303837</v>
      </c>
      <c r="W5246" s="2">
        <f>[1]!s_pq_amount(A5246,"20260101","",100000000)</f>
        <v>431.43935427000002</v>
      </c>
      <c r="X5246" s="2">
        <f>[1]!s_pq_avgamount(A5246,"20260101","",100000000)</f>
        <v>3.922175947909091</v>
      </c>
      <c r="Y5246" s="17">
        <f>[1]!s_ipo_dilutedpe(A5246)</f>
        <v>29.73</v>
      </c>
      <c r="Z5246" s="12">
        <f>[1]!s_ipo_collection_total(A5246,100000000)</f>
        <v>3.839</v>
      </c>
      <c r="AA5246" s="2">
        <f>[1]!s_val_pe_ttm(A5246,E5246)</f>
        <v>-70.405685424804688</v>
      </c>
      <c r="AB5246" s="5">
        <f>[1]!s_info_zjtxornot1(A5246,"")</f>
        <v>0</v>
      </c>
      <c r="AC5246" s="22" t="str">
        <f>[1]!s_info_nature1(A5246,"")</f>
        <v>民营企业</v>
      </c>
      <c r="AD5246" s="6" t="str">
        <f>[1]!s_info_city(A5246)</f>
        <v>北京市</v>
      </c>
      <c r="AE5246" s="6" t="str">
        <f>[1]!s_info_province(A5246)</f>
        <v>北京</v>
      </c>
      <c r="AF5246">
        <v>116.40528500000001</v>
      </c>
      <c r="AG5246">
        <v>39.904989</v>
      </c>
    </row>
    <row r="5247" spans="1:33" x14ac:dyDescent="0.3">
      <c r="A5247" s="12" t="s">
        <v>10548</v>
      </c>
      <c r="B5247" s="12" t="s">
        <v>10549</v>
      </c>
      <c r="C5247" s="16" t="str">
        <f>[1]!s_info_mkt(A5247)</f>
        <v>主板</v>
      </c>
      <c r="D5247" s="16" t="str">
        <f>[1]!s_ipo_listeddate(A5247)</f>
        <v>2017-01-23</v>
      </c>
      <c r="E5247" s="16" t="str">
        <f>[1]!lastradeday_s("000002","")</f>
        <v>2026-06-22</v>
      </c>
      <c r="F5247" s="16" t="str">
        <f>[1]!s_info_industry_csrc2023(A5247,"",3)</f>
        <v>资本市场服务</v>
      </c>
      <c r="G5247" s="16" t="str">
        <f>[1]!s_info_industry_csrc2023(A5247,"",1)</f>
        <v>金融业</v>
      </c>
      <c r="H5247" s="16">
        <f>[1]!s_is(A5247,83,"FY","YTD","20251231",1,"",100000000)</f>
        <v>283.0225172447</v>
      </c>
      <c r="I5247" s="16">
        <f>[1]!s_is(A5247,83,"FY","YTD","20241231",1,"",100000000)</f>
        <v>354.71202541440005</v>
      </c>
      <c r="J5247" s="16">
        <f t="shared" si="243"/>
        <v>-0.20210622429828029</v>
      </c>
      <c r="K5247" s="16">
        <f>[1]!s_is(A5247,61,"FY","YTD","20251231",1,"",100000000)</f>
        <v>125.19718792040001</v>
      </c>
      <c r="L5247" s="16">
        <f>[1]!s_is(A5247,61,"FY","YTD","20241231",1,"",100000000)</f>
        <v>100.3083766486</v>
      </c>
      <c r="M5247" s="16">
        <f t="shared" si="244"/>
        <v>0.24812295945123722</v>
      </c>
      <c r="N5247" s="16">
        <f>[1]!s_fa_roe(A5247,"20251231")</f>
        <v>8.6864000000000008</v>
      </c>
      <c r="O5247" s="16">
        <f>[1]!s_stmnote_rdexp(A5247,"20251231",1,10000)</f>
        <v>0</v>
      </c>
      <c r="P5247" s="20">
        <f t="shared" si="245"/>
        <v>0</v>
      </c>
      <c r="Q5247" s="16">
        <f>[1]!s_margin_tradingbalance(A5247,"",10000)</f>
        <v>329743.37550000002</v>
      </c>
      <c r="R5247" s="16">
        <f>[1]!s_margin_seclendingbalance(A5247,"",10000)</f>
        <v>304.06349999999998</v>
      </c>
      <c r="S5247" s="17">
        <f>[1]!s_val_ev(A5247,"",100000000)</f>
        <v>1187.8018467967236</v>
      </c>
      <c r="T5247" s="17">
        <f>[1]!share_freesharesmv(A5247,"",100000000)</f>
        <v>271.59800137359997</v>
      </c>
      <c r="U5247" s="17">
        <f>[1]!s_dq_amount_btin(A5247,E5247,100000000)</f>
        <v>14.55222202</v>
      </c>
      <c r="V5247" s="17">
        <f>[1]!s_dq_turn(A5247,E5247)</f>
        <v>1.5859671080572184</v>
      </c>
      <c r="W5247" s="2">
        <f>[1]!s_pq_amount(A5247,"20260101","",100000000)</f>
        <v>662.29054352000003</v>
      </c>
      <c r="X5247" s="2">
        <f>[1]!s_pq_avgamount(A5247,"20260101","",100000000)</f>
        <v>6.0208231229090909</v>
      </c>
      <c r="Y5247" s="17">
        <f>[1]!s_ipo_dilutedpe(A5247)</f>
        <v>7.02</v>
      </c>
      <c r="Z5247" s="12">
        <f>[1]!s_ipo_collection_total(A5247,100000000)</f>
        <v>40.86</v>
      </c>
      <c r="AA5247" s="2">
        <f>[1]!s_val_pe_ttm(A5247,E5247)</f>
        <v>11.118505477905273</v>
      </c>
      <c r="AB5247" s="5">
        <f>[1]!s_info_zjtxornot1(A5247,"")</f>
        <v>0</v>
      </c>
      <c r="AC5247" s="22" t="str">
        <f>[1]!s_info_nature1(A5247,"")</f>
        <v>中央国有企业</v>
      </c>
      <c r="AD5247" s="6" t="str">
        <f>[1]!s_info_city(A5247)</f>
        <v>北京市</v>
      </c>
      <c r="AE5247" s="6" t="str">
        <f>[1]!s_info_province(A5247)</f>
        <v>北京</v>
      </c>
      <c r="AF5247">
        <v>116.40528500000001</v>
      </c>
      <c r="AG5247">
        <v>39.904989</v>
      </c>
    </row>
    <row r="5248" spans="1:33" x14ac:dyDescent="0.3">
      <c r="A5248" s="12" t="s">
        <v>10550</v>
      </c>
      <c r="B5248" s="12" t="s">
        <v>10551</v>
      </c>
      <c r="C5248" s="16" t="str">
        <f>[1]!s_info_mkt(A5248)</f>
        <v>创业板</v>
      </c>
      <c r="D5248" s="16" t="str">
        <f>[1]!s_ipo_listeddate(A5248)</f>
        <v>2014-01-27</v>
      </c>
      <c r="E5248" s="16" t="str">
        <f>[1]!lastradeday_s("000002","")</f>
        <v>2026-06-22</v>
      </c>
      <c r="F5248" s="16" t="str">
        <f>[1]!s_info_industry_csrc2023(A5248,"",3)</f>
        <v>橡胶和塑料制品业</v>
      </c>
      <c r="G5248" s="16" t="str">
        <f>[1]!s_info_industry_csrc2023(A5248,"",1)</f>
        <v>制造业</v>
      </c>
      <c r="H5248" s="16">
        <f>[1]!s_is(A5248,83,"FY","YTD","20251231",1,"",100000000)</f>
        <v>28.5938915712</v>
      </c>
      <c r="I5248" s="16">
        <f>[1]!s_is(A5248,83,"FY","YTD","20241231",1,"",100000000)</f>
        <v>24.6058160135</v>
      </c>
      <c r="J5248" s="16">
        <f t="shared" si="243"/>
        <v>0.16207857343613141</v>
      </c>
      <c r="K5248" s="16">
        <f>[1]!s_is(A5248,61,"FY","YTD","20251231",1,"",100000000)</f>
        <v>-1.9078283633999999</v>
      </c>
      <c r="L5248" s="16">
        <f>[1]!s_is(A5248,61,"FY","YTD","20241231",1,"",100000000)</f>
        <v>0.77650404950000007</v>
      </c>
      <c r="M5248" s="16">
        <f t="shared" si="244"/>
        <v>-3.4569458003837488</v>
      </c>
      <c r="N5248" s="16">
        <f>[1]!s_fa_roe(A5248,"20251231")</f>
        <v>-8.8553999999999995</v>
      </c>
      <c r="O5248" s="16">
        <f>[1]!s_stmnote_rdexp(A5248,"20251231",1,10000)</f>
        <v>14713.242813999999</v>
      </c>
      <c r="P5248" s="20">
        <f t="shared" si="245"/>
        <v>5.1455894967508707E-2</v>
      </c>
      <c r="Q5248" s="16">
        <f>[1]!s_margin_tradingbalance(A5248,"",10000)</f>
        <v>0</v>
      </c>
      <c r="R5248" s="16">
        <f>[1]!s_margin_seclendingbalance(A5248,"",10000)</f>
        <v>0</v>
      </c>
      <c r="S5248" s="17">
        <f>[1]!s_val_ev(A5248,"",100000000)</f>
        <v>34.036299046400003</v>
      </c>
      <c r="T5248" s="17">
        <f>[1]!share_freesharesmv(A5248,"",100000000)</f>
        <v>20.226305747200005</v>
      </c>
      <c r="U5248" s="17">
        <f>[1]!s_dq_amount_btin(A5248,E5248,100000000)</f>
        <v>0.84653955000000003</v>
      </c>
      <c r="V5248" s="17">
        <f>[1]!s_dq_turn(A5248,E5248)</f>
        <v>3.6131235129798123</v>
      </c>
      <c r="W5248" s="2">
        <f>[1]!s_pq_amount(A5248,"20260101","",100000000)</f>
        <v>141.63485731</v>
      </c>
      <c r="X5248" s="2">
        <f>[1]!s_pq_avgamount(A5248,"20260101","",100000000)</f>
        <v>1.2875896119090908</v>
      </c>
      <c r="Y5248" s="17">
        <f>[1]!s_ipo_dilutedpe(A5248)</f>
        <v>24.17</v>
      </c>
      <c r="Z5248" s="12">
        <f>[1]!s_ipo_collection_total(A5248,100000000)</f>
        <v>4.3467599999999997</v>
      </c>
      <c r="AA5248" s="2">
        <f>[1]!s_val_pe_ttm(A5248,E5248)</f>
        <v>-16.195032119750977</v>
      </c>
      <c r="AB5248" s="5">
        <f>[1]!s_info_zjtxornot1(A5248,"")</f>
        <v>0</v>
      </c>
      <c r="AC5248" s="22" t="str">
        <f>[1]!s_info_nature1(A5248,"")</f>
        <v>民营企业</v>
      </c>
      <c r="AD5248" s="6" t="str">
        <f>[1]!s_info_city(A5248)</f>
        <v>天津市</v>
      </c>
      <c r="AE5248" s="6" t="str">
        <f>[1]!s_info_province(A5248)</f>
        <v>天津</v>
      </c>
      <c r="AF5248">
        <v>117.19018199999999</v>
      </c>
      <c r="AG5248">
        <v>39.125596000000002</v>
      </c>
    </row>
    <row r="5249" spans="1:33" x14ac:dyDescent="0.3">
      <c r="A5249" s="12" t="s">
        <v>10552</v>
      </c>
      <c r="B5249" s="12" t="s">
        <v>10553</v>
      </c>
      <c r="C5249" s="16" t="str">
        <f>[1]!s_info_mkt(A5249)</f>
        <v>主板</v>
      </c>
      <c r="D5249" s="16" t="str">
        <f>[1]!s_ipo_listeddate(A5249)</f>
        <v>2007-01-12</v>
      </c>
      <c r="E5249" s="16" t="str">
        <f>[1]!lastradeday_s("000002","")</f>
        <v>2026-06-22</v>
      </c>
      <c r="F5249" s="16" t="str">
        <f>[1]!s_info_industry_csrc2023(A5249,"",3)</f>
        <v>计算机、通信和其他电子设备制造业</v>
      </c>
      <c r="G5249" s="16" t="str">
        <f>[1]!s_info_industry_csrc2023(A5249,"",1)</f>
        <v>制造业</v>
      </c>
      <c r="H5249" s="16">
        <f>[1]!s_is(A5249,83,"FY","YTD","20251231",1,"",100000000)</f>
        <v>59.872493189399997</v>
      </c>
      <c r="I5249" s="16">
        <f>[1]!s_is(A5249,83,"FY","YTD","20241231",1,"",100000000)</f>
        <v>58.955655947700002</v>
      </c>
      <c r="J5249" s="16">
        <f t="shared" si="243"/>
        <v>1.5551302533438394E-2</v>
      </c>
      <c r="K5249" s="16">
        <f>[1]!s_is(A5249,61,"FY","YTD","20251231",1,"",100000000)</f>
        <v>2.4510460906000002</v>
      </c>
      <c r="L5249" s="16">
        <f>[1]!s_is(A5249,61,"FY","YTD","20241231",1,"",100000000)</f>
        <v>3.7444471461000002</v>
      </c>
      <c r="M5249" s="16">
        <f t="shared" si="244"/>
        <v>-0.34541843028740082</v>
      </c>
      <c r="N5249" s="16">
        <f>[1]!s_fa_roe(A5249,"20251231")</f>
        <v>4.4573</v>
      </c>
      <c r="O5249" s="16">
        <f>[1]!s_stmnote_rdexp(A5249,"20251231",1,10000)</f>
        <v>30033.378439999997</v>
      </c>
      <c r="P5249" s="20">
        <f t="shared" si="245"/>
        <v>5.0162231168481217E-2</v>
      </c>
      <c r="Q5249" s="16">
        <f>[1]!s_margin_tradingbalance(A5249,"",10000)</f>
        <v>61185.368799999997</v>
      </c>
      <c r="R5249" s="16">
        <f>[1]!s_margin_seclendingbalance(A5249,"",10000)</f>
        <v>61.345199999999998</v>
      </c>
      <c r="S5249" s="17">
        <f>[1]!s_val_ev(A5249,"",100000000)</f>
        <v>106.93114824</v>
      </c>
      <c r="T5249" s="17">
        <f>[1]!share_freesharesmv(A5249,"",100000000)</f>
        <v>76.633086682499993</v>
      </c>
      <c r="U5249" s="17">
        <f>[1]!s_dq_amount_btin(A5249,E5249,100000000)</f>
        <v>14.29463917</v>
      </c>
      <c r="V5249" s="17">
        <f>[1]!s_dq_turn(A5249,E5249)</f>
        <v>13.550690713571713</v>
      </c>
      <c r="W5249" s="2">
        <f>[1]!s_pq_amount(A5249,"20260101","",100000000)</f>
        <v>291.52153012999997</v>
      </c>
      <c r="X5249" s="2">
        <f>[1]!s_pq_avgamount(A5249,"20260101","",100000000)</f>
        <v>2.6501957284545457</v>
      </c>
      <c r="Y5249" s="17">
        <f>[1]!s_ipo_dilutedpe(A5249)</f>
        <v>18.690000000000001</v>
      </c>
      <c r="Z5249" s="12">
        <f>[1]!s_ipo_collection_total(A5249,100000000)</f>
        <v>9.76</v>
      </c>
      <c r="AA5249" s="2">
        <f>[1]!s_val_pe_ttm(A5249,E5249)</f>
        <v>52.168411254882813</v>
      </c>
      <c r="AB5249" s="5">
        <f>[1]!s_info_zjtxornot1(A5249,"")</f>
        <v>0</v>
      </c>
      <c r="AC5249" s="22" t="str">
        <f>[1]!s_info_nature1(A5249,"")</f>
        <v>公众企业</v>
      </c>
      <c r="AD5249" s="6" t="str">
        <f>[1]!s_info_city(A5249)</f>
        <v>深圳市</v>
      </c>
      <c r="AE5249" s="6" t="str">
        <f>[1]!s_info_province(A5249)</f>
        <v>广东省</v>
      </c>
      <c r="AF5249">
        <v>114.085947</v>
      </c>
      <c r="AG5249">
        <v>22.547000000000001</v>
      </c>
    </row>
    <row r="5250" spans="1:33" x14ac:dyDescent="0.3">
      <c r="A5250" s="12" t="s">
        <v>10554</v>
      </c>
      <c r="B5250" s="12" t="s">
        <v>10555</v>
      </c>
      <c r="C5250" s="16" t="str">
        <f>[1]!s_info_mkt(A5250)</f>
        <v>主板</v>
      </c>
      <c r="D5250" s="16" t="str">
        <f>[1]!s_ipo_listeddate(A5250)</f>
        <v>1997-06-17</v>
      </c>
      <c r="E5250" s="16" t="str">
        <f>[1]!lastradeday_s("000002","")</f>
        <v>2026-06-22</v>
      </c>
      <c r="F5250" s="16" t="str">
        <f>[1]!s_info_industry_csrc2023(A5250,"",3)</f>
        <v>化学原料和化学制品制造业</v>
      </c>
      <c r="G5250" s="16" t="str">
        <f>[1]!s_info_industry_csrc2023(A5250,"",1)</f>
        <v>制造业</v>
      </c>
      <c r="H5250" s="16">
        <f>[1]!s_is(A5250,83,"FY","YTD","20251231",1,"",100000000)</f>
        <v>104.87823729909999</v>
      </c>
      <c r="I5250" s="16">
        <f>[1]!s_is(A5250,83,"FY","YTD","20241231",1,"",100000000)</f>
        <v>111.55938809790001</v>
      </c>
      <c r="J5250" s="16">
        <f t="shared" si="243"/>
        <v>-5.9888736508100116E-2</v>
      </c>
      <c r="K5250" s="16">
        <f>[1]!s_is(A5250,61,"FY","YTD","20251231",1,"",100000000)</f>
        <v>-0.57074737490000005</v>
      </c>
      <c r="L5250" s="16">
        <f>[1]!s_is(A5250,61,"FY","YTD","20241231",1,"",100000000)</f>
        <v>0.68434985310000007</v>
      </c>
      <c r="M5250" s="16">
        <f t="shared" si="244"/>
        <v>-1.833999411725745</v>
      </c>
      <c r="N5250" s="16">
        <f>[1]!s_fa_roe(A5250,"20251231")</f>
        <v>-0.61519999999999997</v>
      </c>
      <c r="O5250" s="16">
        <f>[1]!s_stmnote_rdexp(A5250,"20251231",1,10000)</f>
        <v>42520.537907999998</v>
      </c>
      <c r="P5250" s="20">
        <f t="shared" si="245"/>
        <v>4.0542765594673937E-2</v>
      </c>
      <c r="Q5250" s="16">
        <f>[1]!s_margin_tradingbalance(A5250,"",10000)</f>
        <v>14150.981900000001</v>
      </c>
      <c r="R5250" s="16">
        <f>[1]!s_margin_seclendingbalance(A5250,"",10000)</f>
        <v>211.358</v>
      </c>
      <c r="S5250" s="17">
        <f>[1]!s_val_ev(A5250,"",100000000)</f>
        <v>75.996926227499998</v>
      </c>
      <c r="T5250" s="17">
        <f>[1]!share_freesharesmv(A5250,"",100000000)</f>
        <v>42.624518975500003</v>
      </c>
      <c r="U5250" s="17">
        <f>[1]!s_dq_amount_btin(A5250,E5250,100000000)</f>
        <v>1.00189098</v>
      </c>
      <c r="V5250" s="17">
        <f>[1]!s_dq_turn(A5250,E5250)</f>
        <v>1.3332783150555219</v>
      </c>
      <c r="W5250" s="2">
        <f>[1]!s_pq_amount(A5250,"20260101","",100000000)</f>
        <v>306.07273498000001</v>
      </c>
      <c r="X5250" s="2">
        <f>[1]!s_pq_avgamount(A5250,"20260101","",100000000)</f>
        <v>2.782479408909091</v>
      </c>
      <c r="Y5250" s="17">
        <f>[1]!s_ipo_dilutedpe(A5250)</f>
        <v>0</v>
      </c>
      <c r="Z5250" s="12">
        <f>[1]!s_ipo_collection_total(A5250,100000000)</f>
        <v>1.7630999999999999</v>
      </c>
      <c r="AA5250" s="2">
        <f>[1]!s_val_pe_ttm(A5250,E5250)</f>
        <v>-76.806655883789063</v>
      </c>
      <c r="AB5250" s="5">
        <f>[1]!s_info_zjtxornot1(A5250,"")</f>
        <v>0</v>
      </c>
      <c r="AC5250" s="22" t="str">
        <f>[1]!s_info_nature1(A5250,"")</f>
        <v>地方国有企业</v>
      </c>
      <c r="AD5250" s="6" t="str">
        <f>[1]!s_info_city(A5250)</f>
        <v>石河子市</v>
      </c>
      <c r="AE5250" s="6" t="str">
        <f>[1]!s_info_province(A5250)</f>
        <v>新疆维吾尔自治区</v>
      </c>
      <c r="AF5250">
        <v>86.041075000000006</v>
      </c>
      <c r="AG5250">
        <v>44.305886000000001</v>
      </c>
    </row>
    <row r="5251" spans="1:33" x14ac:dyDescent="0.3">
      <c r="A5251" s="12" t="s">
        <v>10556</v>
      </c>
      <c r="B5251" s="12" t="s">
        <v>10557</v>
      </c>
      <c r="C5251" s="16" t="str">
        <f>[1]!s_info_mkt(A5251)</f>
        <v>主板</v>
      </c>
      <c r="D5251" s="16" t="str">
        <f>[1]!s_ipo_listeddate(A5251)</f>
        <v>2008-05-06</v>
      </c>
      <c r="E5251" s="16" t="str">
        <f>[1]!lastradeday_s("000002","")</f>
        <v>2026-06-22</v>
      </c>
      <c r="F5251" s="16" t="str">
        <f>[1]!s_info_industry_csrc2023(A5251,"",3)</f>
        <v>电气机械和器材制造业</v>
      </c>
      <c r="G5251" s="16" t="str">
        <f>[1]!s_info_industry_csrc2023(A5251,"",1)</f>
        <v>制造业</v>
      </c>
      <c r="H5251" s="16">
        <f>[1]!s_is(A5251,83,"FY","YTD","20251231",1,"",100000000)</f>
        <v>2.7777504294000002</v>
      </c>
      <c r="I5251" s="16">
        <f>[1]!s_is(A5251,83,"FY","YTD","20241231",1,"",100000000)</f>
        <v>3.4811458136</v>
      </c>
      <c r="J5251" s="16">
        <f t="shared" ref="J5251:J5314" si="246">H5251/I5251-1</f>
        <v>-0.20205858124414178</v>
      </c>
      <c r="K5251" s="16">
        <f>[1]!s_is(A5251,61,"FY","YTD","20251231",1,"",100000000)</f>
        <v>-0.6730404217</v>
      </c>
      <c r="L5251" s="16">
        <f>[1]!s_is(A5251,61,"FY","YTD","20241231",1,"",100000000)</f>
        <v>-0.52859917219999997</v>
      </c>
      <c r="M5251" s="16">
        <f t="shared" ref="M5251:M5314" si="247">(K5251-L5251)/ABS(L5251)</f>
        <v>-0.27325288630105815</v>
      </c>
      <c r="N5251" s="16">
        <f>[1]!s_fa_roe(A5251,"20251231")</f>
        <v>-6.9347000000000003</v>
      </c>
      <c r="O5251" s="16">
        <f>[1]!s_stmnote_rdexp(A5251,"20251231",1,10000)</f>
        <v>4820.4562759999999</v>
      </c>
      <c r="P5251" s="20">
        <f t="shared" ref="P5251:P5314" si="248">O5251/H5251/10000</f>
        <v>0.17353813449112593</v>
      </c>
      <c r="Q5251" s="16">
        <f>[1]!s_margin_tradingbalance(A5251,"",10000)</f>
        <v>0</v>
      </c>
      <c r="R5251" s="16">
        <f>[1]!s_margin_seclendingbalance(A5251,"",10000)</f>
        <v>0</v>
      </c>
      <c r="S5251" s="17">
        <f>[1]!s_val_ev(A5251,"",100000000)</f>
        <v>17.098625729999998</v>
      </c>
      <c r="T5251" s="17">
        <f>[1]!share_freesharesmv(A5251,"",100000000)</f>
        <v>7.9294661309999999</v>
      </c>
      <c r="U5251" s="17">
        <f>[1]!s_dq_amount_btin(A5251,E5251,100000000)</f>
        <v>0.38076079000000002</v>
      </c>
      <c r="V5251" s="17">
        <f>[1]!s_dq_turn(A5251,E5251)</f>
        <v>2.3377269261156339</v>
      </c>
      <c r="W5251" s="2">
        <f>[1]!s_pq_amount(A5251,"20260101","",100000000)</f>
        <v>70.185921329999999</v>
      </c>
      <c r="X5251" s="2">
        <f>[1]!s_pq_avgamount(A5251,"20260101","",100000000)</f>
        <v>0.64390753513761467</v>
      </c>
      <c r="Y5251" s="17">
        <f>[1]!s_ipo_dilutedpe(A5251)</f>
        <v>28.74</v>
      </c>
      <c r="Z5251" s="12">
        <f>[1]!s_ipo_collection_total(A5251,100000000)</f>
        <v>3.9517500000000001</v>
      </c>
      <c r="AA5251" s="2">
        <f>[1]!s_val_pe_ttm(A5251,E5251)</f>
        <v>-26.248374938964844</v>
      </c>
      <c r="AB5251" s="5">
        <f>[1]!s_info_zjtxornot1(A5251,"")</f>
        <v>1</v>
      </c>
      <c r="AC5251" s="22" t="str">
        <f>[1]!s_info_nature1(A5251,"")</f>
        <v>外资企业</v>
      </c>
      <c r="AD5251" s="6" t="str">
        <f>[1]!s_info_city(A5251)</f>
        <v>深圳市</v>
      </c>
      <c r="AE5251" s="6" t="str">
        <f>[1]!s_info_province(A5251)</f>
        <v>广东省</v>
      </c>
      <c r="AF5251">
        <v>114.085947</v>
      </c>
      <c r="AG5251">
        <v>22.547000000000001</v>
      </c>
    </row>
    <row r="5252" spans="1:33" x14ac:dyDescent="0.3">
      <c r="A5252" s="12" t="s">
        <v>601</v>
      </c>
      <c r="B5252" s="12" t="s">
        <v>602</v>
      </c>
      <c r="C5252" s="16" t="str">
        <f>[1]!s_info_mkt(A5252)</f>
        <v>北证</v>
      </c>
      <c r="D5252" s="16" t="str">
        <f>[1]!s_ipo_listeddate(A5252)</f>
        <v>2021-08-06</v>
      </c>
      <c r="E5252" s="16" t="str">
        <f>[1]!lastradeday_s("000002","")</f>
        <v>2026-06-22</v>
      </c>
      <c r="F5252" s="16" t="str">
        <f>[1]!s_info_industry_csrc2023(A5252,"",3)</f>
        <v>专用设备制造业</v>
      </c>
      <c r="G5252" s="16" t="str">
        <f>[1]!s_info_industry_csrc2023(A5252,"",1)</f>
        <v>制造业</v>
      </c>
      <c r="H5252" s="16">
        <f>[1]!s_is(A5252,83,"FY","YTD","20251231",1,"",100000000)</f>
        <v>4.5938171092999998</v>
      </c>
      <c r="I5252" s="16">
        <f>[1]!s_is(A5252,83,"FY","YTD","20241231",1,"",100000000)</f>
        <v>4.4092395428</v>
      </c>
      <c r="J5252" s="16">
        <f t="shared" si="246"/>
        <v>4.1861542043321931E-2</v>
      </c>
      <c r="K5252" s="16">
        <f>[1]!s_is(A5252,61,"FY","YTD","20251231",1,"",100000000)</f>
        <v>0.22901358800000002</v>
      </c>
      <c r="L5252" s="16">
        <f>[1]!s_is(A5252,61,"FY","YTD","20241231",1,"",100000000)</f>
        <v>0.15383070360000001</v>
      </c>
      <c r="M5252" s="16">
        <f t="shared" si="247"/>
        <v>0.48873783087864658</v>
      </c>
      <c r="N5252" s="16">
        <f>[1]!s_fa_roe(A5252,"20251231")</f>
        <v>6.5502000000000002</v>
      </c>
      <c r="O5252" s="16">
        <f>[1]!s_stmnote_rdexp(A5252,"20251231",1,10000)</f>
        <v>2459.1006339999999</v>
      </c>
      <c r="P5252" s="20">
        <f t="shared" si="248"/>
        <v>5.3530660352621544E-2</v>
      </c>
      <c r="Q5252" s="16">
        <f>[1]!s_margin_tradingbalance(A5252,"",10000)</f>
        <v>494.62479999999999</v>
      </c>
      <c r="R5252" s="16">
        <f>[1]!s_margin_seclendingbalance(A5252,"",10000)</f>
        <v>0</v>
      </c>
      <c r="S5252" s="17">
        <f>[1]!s_val_ev(A5252,"",100000000)</f>
        <v>10.13017743</v>
      </c>
      <c r="T5252" s="17">
        <f>[1]!share_freesharesmv(A5252,"",100000000)</f>
        <v>3.9675221550000002</v>
      </c>
      <c r="U5252" s="17">
        <f>[1]!s_dq_amount_btin(A5252,E5252,100000000)</f>
        <v>9.1102279999999994E-2</v>
      </c>
      <c r="V5252" s="17">
        <f>[1]!s_dq_turn(A5252,E5252)</f>
        <v>1.4649636164113149</v>
      </c>
      <c r="W5252" s="2">
        <f>[1]!s_pq_amount(A5252,"20260101","",100000000)</f>
        <v>14.790928510000001</v>
      </c>
      <c r="X5252" s="2">
        <f>[1]!s_pq_avgamount(A5252,"20260101","",100000000)</f>
        <v>0.13446298645454544</v>
      </c>
      <c r="Y5252" s="17">
        <f>[1]!s_ipo_dilutedpe(A5252)</f>
        <v>16.38</v>
      </c>
      <c r="Z5252" s="12">
        <f>[1]!s_ipo_collection_total(A5252,100000000)</f>
        <v>0.46764</v>
      </c>
      <c r="AA5252" s="2">
        <f>[1]!s_val_pe_ttm(A5252,E5252)</f>
        <v>37.087032318115234</v>
      </c>
      <c r="AB5252" s="5">
        <f>[1]!s_info_zjtxornot1(A5252,"")</f>
        <v>0</v>
      </c>
      <c r="AC5252" s="22" t="str">
        <f>[1]!s_info_nature1(A5252,"")</f>
        <v>民营企业</v>
      </c>
      <c r="AD5252" s="6" t="str">
        <f>[1]!s_info_city(A5252)</f>
        <v>北京市</v>
      </c>
      <c r="AE5252" s="6" t="str">
        <f>[1]!s_info_province(A5252)</f>
        <v>北京</v>
      </c>
      <c r="AF5252">
        <v>116.40528500000001</v>
      </c>
      <c r="AG5252">
        <v>39.904989</v>
      </c>
    </row>
    <row r="5253" spans="1:33" x14ac:dyDescent="0.3">
      <c r="A5253" s="12" t="s">
        <v>10558</v>
      </c>
      <c r="B5253" s="12" t="s">
        <v>10559</v>
      </c>
      <c r="C5253" s="16" t="str">
        <f>[1]!s_info_mkt(A5253)</f>
        <v>主板</v>
      </c>
      <c r="D5253" s="16" t="str">
        <f>[1]!s_ipo_listeddate(A5253)</f>
        <v>2017-10-25</v>
      </c>
      <c r="E5253" s="16" t="str">
        <f>[1]!lastradeday_s("000002","")</f>
        <v>2026-06-22</v>
      </c>
      <c r="F5253" s="16" t="str">
        <f>[1]!s_info_industry_csrc2023(A5253,"",3)</f>
        <v>造纸和纸制品业</v>
      </c>
      <c r="G5253" s="16" t="str">
        <f>[1]!s_info_industry_csrc2023(A5253,"",1)</f>
        <v>制造业</v>
      </c>
      <c r="H5253" s="16">
        <f>[1]!s_is(A5253,83,"FY","YTD","20251231",1,"",100000000)</f>
        <v>8.5634652284000001</v>
      </c>
      <c r="I5253" s="16">
        <f>[1]!s_is(A5253,83,"FY","YTD","20241231",1,"",100000000)</f>
        <v>9.0622944714999996</v>
      </c>
      <c r="J5253" s="16">
        <f t="shared" si="246"/>
        <v>-5.5044475178859686E-2</v>
      </c>
      <c r="K5253" s="16">
        <f>[1]!s_is(A5253,61,"FY","YTD","20251231",1,"",100000000)</f>
        <v>1.0573565564</v>
      </c>
      <c r="L5253" s="16">
        <f>[1]!s_is(A5253,61,"FY","YTD","20241231",1,"",100000000)</f>
        <v>1.0592743854</v>
      </c>
      <c r="M5253" s="16">
        <f t="shared" si="247"/>
        <v>-1.81051201316052E-3</v>
      </c>
      <c r="N5253" s="16">
        <f>[1]!s_fa_roe(A5253,"20251231")</f>
        <v>10.2187</v>
      </c>
      <c r="O5253" s="16">
        <f>[1]!s_stmnote_rdexp(A5253,"20251231",1,10000)</f>
        <v>7839.3540879999991</v>
      </c>
      <c r="P5253" s="20">
        <f t="shared" si="248"/>
        <v>9.1544180759927082E-2</v>
      </c>
      <c r="Q5253" s="16">
        <f>[1]!s_margin_tradingbalance(A5253,"",10000)</f>
        <v>0</v>
      </c>
      <c r="R5253" s="16">
        <f>[1]!s_margin_seclendingbalance(A5253,"",10000)</f>
        <v>0</v>
      </c>
      <c r="S5253" s="17">
        <f>[1]!s_val_ev(A5253,"",100000000)</f>
        <v>38.684590560000004</v>
      </c>
      <c r="T5253" s="17">
        <f>[1]!share_freesharesmv(A5253,"",100000000)</f>
        <v>20.058793676899999</v>
      </c>
      <c r="U5253" s="17">
        <f>[1]!s_dq_amount_btin(A5253,E5253,100000000)</f>
        <v>1.60574884</v>
      </c>
      <c r="V5253" s="17">
        <f>[1]!s_dq_turn(A5253,E5253)</f>
        <v>4.3201401772830339</v>
      </c>
      <c r="W5253" s="2">
        <f>[1]!s_pq_amount(A5253,"20260101","",100000000)</f>
        <v>141.57562213</v>
      </c>
      <c r="X5253" s="2">
        <f>[1]!s_pq_avgamount(A5253,"20260101","",100000000)</f>
        <v>1.2870511102727273</v>
      </c>
      <c r="Y5253" s="17">
        <f>[1]!s_ipo_dilutedpe(A5253)</f>
        <v>22.93</v>
      </c>
      <c r="Z5253" s="12">
        <f>[1]!s_ipo_collection_total(A5253,100000000)</f>
        <v>3.653912</v>
      </c>
      <c r="AA5253" s="2">
        <f>[1]!s_val_pe_ttm(A5253,E5253)</f>
        <v>36.13922119140625</v>
      </c>
      <c r="AB5253" s="5">
        <f>[1]!s_info_zjtxornot1(A5253,"")</f>
        <v>1</v>
      </c>
      <c r="AC5253" s="22" t="str">
        <f>[1]!s_info_nature1(A5253,"")</f>
        <v>民营企业</v>
      </c>
      <c r="AD5253" s="6" t="str">
        <f>[1]!s_info_city(A5253)</f>
        <v>绍兴市</v>
      </c>
      <c r="AE5253" s="6" t="str">
        <f>[1]!s_info_province(A5253)</f>
        <v>浙江省</v>
      </c>
      <c r="AF5253">
        <v>120.582112</v>
      </c>
      <c r="AG5253">
        <v>29.997116999999999</v>
      </c>
    </row>
    <row r="5254" spans="1:33" x14ac:dyDescent="0.3">
      <c r="A5254" s="12" t="s">
        <v>10560</v>
      </c>
      <c r="B5254" s="12" t="s">
        <v>10561</v>
      </c>
      <c r="C5254" s="16" t="str">
        <f>[1]!s_info_mkt(A5254)</f>
        <v>主板</v>
      </c>
      <c r="D5254" s="16" t="str">
        <f>[1]!s_ipo_listeddate(A5254)</f>
        <v>1996-08-28</v>
      </c>
      <c r="E5254" s="16" t="str">
        <f>[1]!lastradeday_s("000002","")</f>
        <v>2026-06-22</v>
      </c>
      <c r="F5254" s="16" t="str">
        <f>[1]!s_info_industry_csrc2023(A5254,"",3)</f>
        <v>计算机、通信和其他电子设备制造业</v>
      </c>
      <c r="G5254" s="16" t="str">
        <f>[1]!s_info_industry_csrc2023(A5254,"",1)</f>
        <v>制造业</v>
      </c>
      <c r="H5254" s="16">
        <f>[1]!s_is(A5254,83,"FY","YTD","20251231",1,"",100000000)</f>
        <v>312.5252840265</v>
      </c>
      <c r="I5254" s="16">
        <f>[1]!s_is(A5254,83,"FY","YTD","20241231",1,"",100000000)</f>
        <v>735.97985917429992</v>
      </c>
      <c r="J5254" s="16">
        <f t="shared" si="246"/>
        <v>-0.57536163506278015</v>
      </c>
      <c r="K5254" s="16">
        <f>[1]!s_is(A5254,61,"FY","YTD","20251231",1,"",100000000)</f>
        <v>-87.475283775199998</v>
      </c>
      <c r="L5254" s="16">
        <f>[1]!s_is(A5254,61,"FY","YTD","20241231",1,"",100000000)</f>
        <v>-28.330196432399998</v>
      </c>
      <c r="M5254" s="16">
        <f t="shared" si="247"/>
        <v>-2.0877048093870032</v>
      </c>
      <c r="N5254" s="16">
        <f>[1]!s_fa_roe(A5254,"20251231")</f>
        <v>-29.519600000000001</v>
      </c>
      <c r="O5254" s="16">
        <f>[1]!s_stmnote_rdexp(A5254,"20251231",1,10000)</f>
        <v>229968.32850599999</v>
      </c>
      <c r="P5254" s="20">
        <f t="shared" si="248"/>
        <v>7.3583911529698912E-2</v>
      </c>
      <c r="Q5254" s="16">
        <f>[1]!s_margin_tradingbalance(A5254,"",10000)</f>
        <v>212425.75510000001</v>
      </c>
      <c r="R5254" s="16">
        <f>[1]!s_margin_seclendingbalance(A5254,"",10000)</f>
        <v>47.241599999999998</v>
      </c>
      <c r="S5254" s="17">
        <f>[1]!s_val_ev(A5254,"",100000000)</f>
        <v>202.63230562960004</v>
      </c>
      <c r="T5254" s="17">
        <f>[1]!share_freesharesmv(A5254,"",100000000)</f>
        <v>158.7924795468</v>
      </c>
      <c r="U5254" s="17">
        <f>[1]!s_dq_amount_btin(A5254,E5254,100000000)</f>
        <v>8.1739460299999998</v>
      </c>
      <c r="V5254" s="17">
        <f>[1]!s_dq_turn(A5254,E5254)</f>
        <v>4.0048431882495281</v>
      </c>
      <c r="W5254" s="2">
        <f>[1]!s_pq_amount(A5254,"20260101","",100000000)</f>
        <v>1200.4784350299999</v>
      </c>
      <c r="X5254" s="2">
        <f>[1]!s_pq_avgamount(A5254,"20260101","",100000000)</f>
        <v>11.013563624128439</v>
      </c>
      <c r="Y5254" s="17">
        <f>[1]!s_ipo_dilutedpe(A5254)</f>
        <v>0</v>
      </c>
      <c r="Z5254" s="12">
        <f>[1]!s_ipo_collection_total(A5254,100000000)</f>
        <v>0</v>
      </c>
      <c r="AA5254" s="2">
        <f>[1]!s_val_pe_ttm(A5254,E5254)</f>
        <v>-2.2029509544372559</v>
      </c>
      <c r="AB5254" s="5">
        <f>[1]!s_info_zjtxornot1(A5254,"")</f>
        <v>0</v>
      </c>
      <c r="AC5254" s="22" t="str">
        <f>[1]!s_info_nature1(A5254,"")</f>
        <v>民营企业</v>
      </c>
      <c r="AD5254" s="6" t="str">
        <f>[1]!s_info_city(A5254)</f>
        <v>黄石市</v>
      </c>
      <c r="AE5254" s="6" t="str">
        <f>[1]!s_info_province(A5254)</f>
        <v>湖北省</v>
      </c>
      <c r="AF5254">
        <v>115.077048</v>
      </c>
      <c r="AG5254">
        <v>30.220074</v>
      </c>
    </row>
    <row r="5255" spans="1:33" x14ac:dyDescent="0.3">
      <c r="A5255" s="12" t="s">
        <v>10562</v>
      </c>
      <c r="B5255" s="12" t="s">
        <v>10563</v>
      </c>
      <c r="C5255" s="16" t="str">
        <f>[1]!s_info_mkt(A5255)</f>
        <v>主板</v>
      </c>
      <c r="D5255" s="16" t="str">
        <f>[1]!s_ipo_listeddate(A5255)</f>
        <v>1996-09-05</v>
      </c>
      <c r="E5255" s="16" t="str">
        <f>[1]!lastradeday_s("000002","")</f>
        <v>2026-06-22</v>
      </c>
      <c r="F5255" s="16" t="str">
        <f>[1]!s_info_industry_csrc2023(A5255,"",3)</f>
        <v>电力、热力生产和供应业</v>
      </c>
      <c r="G5255" s="16" t="str">
        <f>[1]!s_info_industry_csrc2023(A5255,"",1)</f>
        <v>电力、热力、燃气及水生产和供应业</v>
      </c>
      <c r="H5255" s="16">
        <f>[1]!s_is(A5255,83,"FY","YTD","20251231",1,"",100000000)</f>
        <v>80.6441480055</v>
      </c>
      <c r="I5255" s="16">
        <f>[1]!s_is(A5255,83,"FY","YTD","20241231",1,"",100000000)</f>
        <v>83.482964315299995</v>
      </c>
      <c r="J5255" s="16">
        <f t="shared" si="246"/>
        <v>-3.4004737769951499E-2</v>
      </c>
      <c r="K5255" s="16">
        <f>[1]!s_is(A5255,61,"FY","YTD","20251231",1,"",100000000)</f>
        <v>0.81571425500000005</v>
      </c>
      <c r="L5255" s="16">
        <f>[1]!s_is(A5255,61,"FY","YTD","20241231",1,"",100000000)</f>
        <v>-1.1271151758</v>
      </c>
      <c r="M5255" s="16">
        <f t="shared" si="247"/>
        <v>1.7237186336534109</v>
      </c>
      <c r="N5255" s="16">
        <f>[1]!s_fa_roe(A5255,"20251231")</f>
        <v>5.0956999999999999</v>
      </c>
      <c r="O5255" s="16">
        <f>[1]!s_stmnote_rdexp(A5255,"20251231",1,10000)</f>
        <v>16180.461799999999</v>
      </c>
      <c r="P5255" s="20">
        <f t="shared" si="248"/>
        <v>2.0064024731089574E-2</v>
      </c>
      <c r="Q5255" s="16">
        <f>[1]!s_margin_tradingbalance(A5255,"",10000)</f>
        <v>32451.236799999999</v>
      </c>
      <c r="R5255" s="16">
        <f>[1]!s_margin_seclendingbalance(A5255,"",10000)</f>
        <v>186.34559999999999</v>
      </c>
      <c r="S5255" s="17">
        <f>[1]!s_val_ev(A5255,"",100000000)</f>
        <v>144.41293588140002</v>
      </c>
      <c r="T5255" s="17">
        <f>[1]!share_freesharesmv(A5255,"",100000000)</f>
        <v>66.228583642200007</v>
      </c>
      <c r="U5255" s="17">
        <f>[1]!s_dq_amount_btin(A5255,E5255,100000000)</f>
        <v>5.3186897599999998</v>
      </c>
      <c r="V5255" s="17">
        <f>[1]!s_dq_turn(A5255,E5255)</f>
        <v>3.7298349475587043</v>
      </c>
      <c r="W5255" s="2">
        <f>[1]!s_pq_amount(A5255,"20260101","",100000000)</f>
        <v>1452.2666574499999</v>
      </c>
      <c r="X5255" s="2">
        <f>[1]!s_pq_avgamount(A5255,"20260101","",100000000)</f>
        <v>13.202424158636363</v>
      </c>
      <c r="Y5255" s="17">
        <f>[1]!s_ipo_dilutedpe(A5255)</f>
        <v>0</v>
      </c>
      <c r="Z5255" s="12">
        <f>[1]!s_ipo_collection_total(A5255,100000000)</f>
        <v>3.8879999999999999</v>
      </c>
      <c r="AA5255" s="2">
        <f>[1]!s_val_pe_ttm(A5255,E5255)</f>
        <v>100.05781555175781</v>
      </c>
      <c r="AB5255" s="5">
        <f>[1]!s_info_zjtxornot1(A5255,"")</f>
        <v>0</v>
      </c>
      <c r="AC5255" s="22" t="str">
        <f>[1]!s_info_nature1(A5255,"")</f>
        <v>中央国有企业</v>
      </c>
      <c r="AD5255" s="6" t="str">
        <f>[1]!s_info_city(A5255)</f>
        <v>长沙市</v>
      </c>
      <c r="AE5255" s="6" t="str">
        <f>[1]!s_info_province(A5255)</f>
        <v>湖南省</v>
      </c>
      <c r="AF5255">
        <v>112.98227900000001</v>
      </c>
      <c r="AG5255">
        <v>28.194089999999999</v>
      </c>
    </row>
    <row r="5256" spans="1:33" x14ac:dyDescent="0.3">
      <c r="A5256" s="12" t="s">
        <v>10564</v>
      </c>
      <c r="B5256" s="12" t="s">
        <v>10565</v>
      </c>
      <c r="C5256" s="16" t="str">
        <f>[1]!s_info_mkt(A5256)</f>
        <v>主板</v>
      </c>
      <c r="D5256" s="16" t="str">
        <f>[1]!s_ipo_listeddate(A5256)</f>
        <v>2021-06-30</v>
      </c>
      <c r="E5256" s="16" t="str">
        <f>[1]!lastradeday_s("000002","")</f>
        <v>2026-06-22</v>
      </c>
      <c r="F5256" s="16" t="str">
        <f>[1]!s_info_industry_csrc2023(A5256,"",3)</f>
        <v>电力、热力生产和供应业</v>
      </c>
      <c r="G5256" s="16" t="str">
        <f>[1]!s_info_industry_csrc2023(A5256,"",1)</f>
        <v>电力、热力、燃气及水生产和供应业</v>
      </c>
      <c r="H5256" s="16">
        <f>[1]!s_is(A5256,83,"FY","YTD","20251231",1,"",100000000)</f>
        <v>31.694586112600003</v>
      </c>
      <c r="I5256" s="16">
        <f>[1]!s_is(A5256,83,"FY","YTD","20241231",1,"",100000000)</f>
        <v>35.408103430499999</v>
      </c>
      <c r="J5256" s="16">
        <f t="shared" si="246"/>
        <v>-0.10487761156677</v>
      </c>
      <c r="K5256" s="16">
        <f>[1]!s_is(A5256,61,"FY","YTD","20251231",1,"",100000000)</f>
        <v>1.8647985733000001</v>
      </c>
      <c r="L5256" s="16">
        <f>[1]!s_is(A5256,61,"FY","YTD","20241231",1,"",100000000)</f>
        <v>2.1197013140000003</v>
      </c>
      <c r="M5256" s="16">
        <f t="shared" si="247"/>
        <v>-0.12025408439219383</v>
      </c>
      <c r="N5256" s="16">
        <f>[1]!s_fa_roe(A5256,"20251231")</f>
        <v>7.8324999999999996</v>
      </c>
      <c r="O5256" s="16">
        <f>[1]!s_stmnote_rdexp(A5256,"20251231",1,10000)</f>
        <v>2994.7035519999999</v>
      </c>
      <c r="P5256" s="20">
        <f t="shared" si="248"/>
        <v>9.4486280444264024E-3</v>
      </c>
      <c r="Q5256" s="16">
        <f>[1]!s_margin_tradingbalance(A5256,"",10000)</f>
        <v>7295.2145</v>
      </c>
      <c r="R5256" s="16">
        <f>[1]!s_margin_seclendingbalance(A5256,"",10000)</f>
        <v>58.5501</v>
      </c>
      <c r="S5256" s="17">
        <f>[1]!s_val_ev(A5256,"",100000000)</f>
        <v>67.456860000000006</v>
      </c>
      <c r="T5256" s="17">
        <f>[1]!share_freesharesmv(A5256,"",100000000)</f>
        <v>13.482385620000001</v>
      </c>
      <c r="U5256" s="17">
        <f>[1]!s_dq_amount_btin(A5256,E5256,100000000)</f>
        <v>0.90947513999999996</v>
      </c>
      <c r="V5256" s="17">
        <f>[1]!s_dq_turn(A5256,E5256)</f>
        <v>1.3620034991252188</v>
      </c>
      <c r="W5256" s="2">
        <f>[1]!s_pq_amount(A5256,"20260101","",100000000)</f>
        <v>139.05953961</v>
      </c>
      <c r="X5256" s="2">
        <f>[1]!s_pq_avgamount(A5256,"20260101","",100000000)</f>
        <v>1.2641776328181817</v>
      </c>
      <c r="Y5256" s="17">
        <f>[1]!s_ipo_dilutedpe(A5256)</f>
        <v>12.65</v>
      </c>
      <c r="Z5256" s="12">
        <f>[1]!s_ipo_collection_total(A5256,100000000)</f>
        <v>2.47417</v>
      </c>
      <c r="AA5256" s="2">
        <f>[1]!s_val_pe_ttm(A5256,E5256)</f>
        <v>35.476005554199219</v>
      </c>
      <c r="AB5256" s="5">
        <f>[1]!s_info_zjtxornot1(A5256,"")</f>
        <v>0</v>
      </c>
      <c r="AC5256" s="22" t="str">
        <f>[1]!s_info_nature1(A5256,"")</f>
        <v>地方国有企业</v>
      </c>
      <c r="AD5256" s="6" t="str">
        <f>[1]!s_info_city(A5256)</f>
        <v>杭州市</v>
      </c>
      <c r="AE5256" s="6" t="str">
        <f>[1]!s_info_province(A5256)</f>
        <v>浙江省</v>
      </c>
      <c r="AF5256">
        <v>120.153576</v>
      </c>
      <c r="AG5256">
        <v>30.287458999999998</v>
      </c>
    </row>
    <row r="5257" spans="1:33" x14ac:dyDescent="0.3">
      <c r="A5257" s="12" t="s">
        <v>10566</v>
      </c>
      <c r="B5257" s="12" t="s">
        <v>10567</v>
      </c>
      <c r="C5257" s="16" t="str">
        <f>[1]!s_info_mkt(A5257)</f>
        <v>科创板</v>
      </c>
      <c r="D5257" s="16" t="str">
        <f>[1]!s_ipo_listeddate(A5257)</f>
        <v>2020-10-22</v>
      </c>
      <c r="E5257" s="16" t="str">
        <f>[1]!lastradeday_s("000002","")</f>
        <v>2026-06-22</v>
      </c>
      <c r="F5257" s="16" t="str">
        <f>[1]!s_info_industry_csrc2023(A5257,"",3)</f>
        <v>计算机、通信和其他电子设备制造业</v>
      </c>
      <c r="G5257" s="16" t="str">
        <f>[1]!s_info_industry_csrc2023(A5257,"",1)</f>
        <v>制造业</v>
      </c>
      <c r="H5257" s="16">
        <f>[1]!s_is(A5257,83,"FY","YTD","20251231",1,"",100000000)</f>
        <v>2.8520089215</v>
      </c>
      <c r="I5257" s="16">
        <f>[1]!s_is(A5257,83,"FY","YTD","20241231",1,"",100000000)</f>
        <v>2.3537992691</v>
      </c>
      <c r="J5257" s="16">
        <f t="shared" si="246"/>
        <v>0.21166191142139978</v>
      </c>
      <c r="K5257" s="16">
        <f>[1]!s_is(A5257,61,"FY","YTD","20251231",1,"",100000000)</f>
        <v>-2.9113620926000001</v>
      </c>
      <c r="L5257" s="16">
        <f>[1]!s_is(A5257,61,"FY","YTD","20241231",1,"",100000000)</f>
        <v>-2.6817355706999999</v>
      </c>
      <c r="M5257" s="16">
        <f t="shared" si="247"/>
        <v>-8.5626086482516975E-2</v>
      </c>
      <c r="N5257" s="16">
        <f>[1]!s_fa_roe(A5257,"20251231")</f>
        <v>-14.534000000000001</v>
      </c>
      <c r="O5257" s="16">
        <f>[1]!s_stmnote_rdexp(A5257,"20251231",1,10000)</f>
        <v>27604.060829000002</v>
      </c>
      <c r="P5257" s="20">
        <f t="shared" si="248"/>
        <v>0.96788129310906168</v>
      </c>
      <c r="Q5257" s="16">
        <f>[1]!s_margin_tradingbalance(A5257,"",10000)</f>
        <v>41345.6682</v>
      </c>
      <c r="R5257" s="16">
        <f>[1]!s_margin_seclendingbalance(A5257,"",10000)</f>
        <v>41.339500000000001</v>
      </c>
      <c r="S5257" s="17">
        <f>[1]!s_val_ev(A5257,"",100000000)</f>
        <v>95.33276647049999</v>
      </c>
      <c r="T5257" s="17">
        <f>[1]!share_freesharesmv(A5257,"",100000000)</f>
        <v>41.431771549999993</v>
      </c>
      <c r="U5257" s="17">
        <f>[1]!s_dq_amount_btin(A5257,E5257,100000000)</f>
        <v>2.8390781500000002</v>
      </c>
      <c r="V5257" s="17">
        <f>[1]!s_dq_turn(A5257,E5257)</f>
        <v>3.0067599762637687</v>
      </c>
      <c r="W5257" s="2">
        <f>[1]!s_pq_amount(A5257,"20260101","",100000000)</f>
        <v>191.39583951</v>
      </c>
      <c r="X5257" s="2">
        <f>[1]!s_pq_avgamount(A5257,"20260101","",100000000)</f>
        <v>1.7399621773636365</v>
      </c>
      <c r="Y5257" s="17">
        <f>[1]!s_ipo_dilutedpe(A5257)</f>
        <v>37.130000000000003</v>
      </c>
      <c r="Z5257" s="12">
        <f>[1]!s_ipo_collection_total(A5257,100000000)</f>
        <v>20.024124903200001</v>
      </c>
      <c r="AA5257" s="2">
        <f>[1]!s_val_pe_ttm(A5257,E5257)</f>
        <v>-31.218585968017578</v>
      </c>
      <c r="AB5257" s="5">
        <f>[1]!s_info_zjtxornot1(A5257,"")</f>
        <v>0</v>
      </c>
      <c r="AC5257" s="22" t="str">
        <f>[1]!s_info_nature1(A5257,"")</f>
        <v>民营企业</v>
      </c>
      <c r="AD5257" s="6" t="str">
        <f>[1]!s_info_city(A5257)</f>
        <v>深圳市</v>
      </c>
      <c r="AE5257" s="6" t="str">
        <f>[1]!s_info_province(A5257)</f>
        <v>广东省</v>
      </c>
      <c r="AF5257">
        <v>114.085947</v>
      </c>
      <c r="AG5257">
        <v>22.547000000000001</v>
      </c>
    </row>
    <row r="5258" spans="1:33" x14ac:dyDescent="0.3">
      <c r="A5258" s="12" t="s">
        <v>10568</v>
      </c>
      <c r="B5258" s="12" t="s">
        <v>10569</v>
      </c>
      <c r="C5258" s="16" t="str">
        <f>[1]!s_info_mkt(A5258)</f>
        <v>主板</v>
      </c>
      <c r="D5258" s="16" t="str">
        <f>[1]!s_ipo_listeddate(A5258)</f>
        <v>1996-11-21</v>
      </c>
      <c r="E5258" s="16" t="str">
        <f>[1]!lastradeday_s("000002","")</f>
        <v>2026-06-22</v>
      </c>
      <c r="F5258" s="16" t="str">
        <f>[1]!s_info_industry_csrc2023(A5258,"",3)</f>
        <v>批发业</v>
      </c>
      <c r="G5258" s="16" t="str">
        <f>[1]!s_info_industry_csrc2023(A5258,"",1)</f>
        <v>批发和零售业</v>
      </c>
      <c r="H5258" s="16">
        <f>[1]!s_is(A5258,83,"FY","YTD","20251231",1,"",100000000)</f>
        <v>59.046847763300001</v>
      </c>
      <c r="I5258" s="16">
        <f>[1]!s_is(A5258,83,"FY","YTD","20241231",1,"",100000000)</f>
        <v>104.8083915677</v>
      </c>
      <c r="J5258" s="16">
        <f t="shared" si="246"/>
        <v>-0.43662099112398611</v>
      </c>
      <c r="K5258" s="16">
        <f>[1]!s_is(A5258,61,"FY","YTD","20251231",1,"",100000000)</f>
        <v>-8.9648142525000001</v>
      </c>
      <c r="L5258" s="16">
        <f>[1]!s_is(A5258,61,"FY","YTD","20241231",1,"",100000000)</f>
        <v>-5.3144536567000005</v>
      </c>
      <c r="M5258" s="16">
        <f t="shared" si="247"/>
        <v>-0.68687410439602625</v>
      </c>
      <c r="N5258" s="16">
        <f>[1]!s_fa_roe(A5258,"20251231")</f>
        <v>-157.58359999999999</v>
      </c>
      <c r="O5258" s="16">
        <f>[1]!s_stmnote_rdexp(A5258,"20251231",1,10000)</f>
        <v>0</v>
      </c>
      <c r="P5258" s="20">
        <f t="shared" si="248"/>
        <v>0</v>
      </c>
      <c r="Q5258" s="16">
        <f>[1]!s_margin_tradingbalance(A5258,"",10000)</f>
        <v>0</v>
      </c>
      <c r="R5258" s="16">
        <f>[1]!s_margin_seclendingbalance(A5258,"",10000)</f>
        <v>0</v>
      </c>
      <c r="S5258" s="17">
        <f>[1]!s_val_ev(A5258,"",100000000)</f>
        <v>14.756970368999999</v>
      </c>
      <c r="T5258" s="17">
        <f>[1]!share_freesharesmv(A5258,"",100000000)</f>
        <v>11.587015858499999</v>
      </c>
      <c r="U5258" s="17">
        <f>[1]!s_dq_amount_btin(A5258,E5258,100000000)</f>
        <v>0.63112924000000004</v>
      </c>
      <c r="V5258" s="17">
        <f>[1]!s_dq_turn(A5258,E5258)</f>
        <v>4.2585235902962832</v>
      </c>
      <c r="W5258" s="2">
        <f>[1]!s_pq_amount(A5258,"20260101","",100000000)</f>
        <v>139.38946526000001</v>
      </c>
      <c r="X5258" s="2">
        <f>[1]!s_pq_avgamount(A5258,"20260101","",100000000)</f>
        <v>1.2788024335779815</v>
      </c>
      <c r="Y5258" s="17">
        <f>[1]!s_ipo_dilutedpe(A5258)</f>
        <v>0</v>
      </c>
      <c r="Z5258" s="12">
        <f>[1]!s_ipo_collection_total(A5258,100000000)</f>
        <v>0.73950000000000005</v>
      </c>
      <c r="AA5258" s="2">
        <f>[1]!s_val_pe_ttm(A5258,E5258)</f>
        <v>-1.5949397087097168</v>
      </c>
      <c r="AB5258" s="5">
        <f>[1]!s_info_zjtxornot1(A5258,"")</f>
        <v>0</v>
      </c>
      <c r="AC5258" s="22" t="str">
        <f>[1]!s_info_nature1(A5258,"")</f>
        <v>地方国有企业</v>
      </c>
      <c r="AD5258" s="6" t="str">
        <f>[1]!s_info_city(A5258)</f>
        <v>福州市</v>
      </c>
      <c r="AE5258" s="6" t="str">
        <f>[1]!s_info_province(A5258)</f>
        <v>福建省</v>
      </c>
      <c r="AF5258">
        <v>119.30623900000001</v>
      </c>
      <c r="AG5258">
        <v>26.075302000000001</v>
      </c>
    </row>
    <row r="5259" spans="1:33" x14ac:dyDescent="0.3">
      <c r="A5259" s="12" t="s">
        <v>10570</v>
      </c>
      <c r="B5259" s="12" t="s">
        <v>10571</v>
      </c>
      <c r="C5259" s="16" t="str">
        <f>[1]!s_info_mkt(A5259)</f>
        <v>主板</v>
      </c>
      <c r="D5259" s="16" t="str">
        <f>[1]!s_ipo_listeddate(A5259)</f>
        <v>2011-02-18</v>
      </c>
      <c r="E5259" s="16" t="str">
        <f>[1]!lastradeday_s("000002","")</f>
        <v>2026-06-22</v>
      </c>
      <c r="F5259" s="16" t="str">
        <f>[1]!s_info_industry_csrc2023(A5259,"",3)</f>
        <v>金属制品业</v>
      </c>
      <c r="G5259" s="16" t="str">
        <f>[1]!s_info_industry_csrc2023(A5259,"",1)</f>
        <v>制造业</v>
      </c>
      <c r="H5259" s="16">
        <f>[1]!s_is(A5259,83,"FY","YTD","20251231",1,"",100000000)</f>
        <v>22.3008817708</v>
      </c>
      <c r="I5259" s="16">
        <f>[1]!s_is(A5259,83,"FY","YTD","20241231",1,"",100000000)</f>
        <v>22.069508767800002</v>
      </c>
      <c r="J5259" s="16">
        <f t="shared" si="246"/>
        <v>1.0483831128021093E-2</v>
      </c>
      <c r="K5259" s="16">
        <f>[1]!s_is(A5259,61,"FY","YTD","20251231",1,"",100000000)</f>
        <v>-4.3769069418999997</v>
      </c>
      <c r="L5259" s="16">
        <f>[1]!s_is(A5259,61,"FY","YTD","20241231",1,"",100000000)</f>
        <v>-1.9902558902</v>
      </c>
      <c r="M5259" s="16">
        <f t="shared" si="247"/>
        <v>-1.1991679378776594</v>
      </c>
      <c r="N5259" s="16">
        <f>[1]!s_fa_roe(A5259,"20251231")</f>
        <v>0</v>
      </c>
      <c r="O5259" s="16">
        <f>[1]!s_stmnote_rdexp(A5259,"20251231",1,10000)</f>
        <v>15764.384890000001</v>
      </c>
      <c r="P5259" s="20">
        <f t="shared" si="248"/>
        <v>7.0689513769098308E-2</v>
      </c>
      <c r="Q5259" s="16">
        <f>[1]!s_margin_tradingbalance(A5259,"",10000)</f>
        <v>5035.9991</v>
      </c>
      <c r="R5259" s="16">
        <f>[1]!s_margin_seclendingbalance(A5259,"",10000)</f>
        <v>0</v>
      </c>
      <c r="S5259" s="17">
        <f>[1]!s_val_ev(A5259,"",100000000)</f>
        <v>31.3599892704</v>
      </c>
      <c r="T5259" s="17">
        <f>[1]!share_freesharesmv(A5259,"",100000000)</f>
        <v>22.491094409400002</v>
      </c>
      <c r="U5259" s="17">
        <f>[1]!s_dq_amount_btin(A5259,E5259,100000000)</f>
        <v>1.08908541</v>
      </c>
      <c r="V5259" s="17">
        <f>[1]!s_dq_turn(A5259,E5259)</f>
        <v>3.5285162152903706</v>
      </c>
      <c r="W5259" s="2">
        <f>[1]!s_pq_amount(A5259,"20260101","",100000000)</f>
        <v>181.57705856000001</v>
      </c>
      <c r="X5259" s="2">
        <f>[1]!s_pq_avgamount(A5259,"20260101","",100000000)</f>
        <v>1.6658445739449543</v>
      </c>
      <c r="Y5259" s="17">
        <f>[1]!s_ipo_dilutedpe(A5259)</f>
        <v>34.04</v>
      </c>
      <c r="Z5259" s="12">
        <f>[1]!s_ipo_collection_total(A5259,100000000)</f>
        <v>5.76</v>
      </c>
      <c r="AA5259" s="2">
        <f>[1]!s_val_pe_ttm(A5259,E5259)</f>
        <v>-7.1057848930358887</v>
      </c>
      <c r="AB5259" s="5">
        <f>[1]!s_info_zjtxornot1(A5259,"")</f>
        <v>0</v>
      </c>
      <c r="AC5259" s="22" t="str">
        <f>[1]!s_info_nature1(A5259,"")</f>
        <v>民营企业</v>
      </c>
      <c r="AD5259" s="6" t="str">
        <f>[1]!s_info_city(A5259)</f>
        <v>苏州市</v>
      </c>
      <c r="AE5259" s="6" t="str">
        <f>[1]!s_info_province(A5259)</f>
        <v>江苏省</v>
      </c>
      <c r="AF5259">
        <v>120.619585</v>
      </c>
      <c r="AG5259">
        <v>31.299378999999998</v>
      </c>
    </row>
    <row r="5260" spans="1:33" x14ac:dyDescent="0.3">
      <c r="A5260" s="12" t="s">
        <v>10572</v>
      </c>
      <c r="B5260" s="12" t="s">
        <v>10573</v>
      </c>
      <c r="C5260" s="16" t="str">
        <f>[1]!s_info_mkt(A5260)</f>
        <v>主板</v>
      </c>
      <c r="D5260" s="16" t="str">
        <f>[1]!s_ipo_listeddate(A5260)</f>
        <v>2011-12-08</v>
      </c>
      <c r="E5260" s="16" t="str">
        <f>[1]!lastradeday_s("000002","")</f>
        <v>2026-06-22</v>
      </c>
      <c r="F5260" s="16" t="str">
        <f>[1]!s_info_industry_csrc2023(A5260,"",3)</f>
        <v>橡胶和塑料制品业</v>
      </c>
      <c r="G5260" s="16" t="str">
        <f>[1]!s_info_industry_csrc2023(A5260,"",1)</f>
        <v>制造业</v>
      </c>
      <c r="H5260" s="16">
        <f>[1]!s_is(A5260,83,"FY","YTD","20251231",1,"",100000000)</f>
        <v>61.759659696999996</v>
      </c>
      <c r="I5260" s="16">
        <f>[1]!s_is(A5260,83,"FY","YTD","20241231",1,"",100000000)</f>
        <v>66.020224155799994</v>
      </c>
      <c r="J5260" s="16">
        <f t="shared" si="246"/>
        <v>-6.4534231946040688E-2</v>
      </c>
      <c r="K5260" s="16">
        <f>[1]!s_is(A5260,61,"FY","YTD","20251231",1,"",100000000)</f>
        <v>0.62491160629999998</v>
      </c>
      <c r="L5260" s="16">
        <f>[1]!s_is(A5260,61,"FY","YTD","20241231",1,"",100000000)</f>
        <v>1.9044223321</v>
      </c>
      <c r="M5260" s="16">
        <f t="shared" si="247"/>
        <v>-0.67186290783992642</v>
      </c>
      <c r="N5260" s="16">
        <f>[1]!s_fa_roe(A5260,"20251231")</f>
        <v>1.1429</v>
      </c>
      <c r="O5260" s="16">
        <f>[1]!s_stmnote_rdexp(A5260,"20251231",1,10000)</f>
        <v>21183.200380000002</v>
      </c>
      <c r="P5260" s="20">
        <f t="shared" si="248"/>
        <v>3.4299412405973777E-2</v>
      </c>
      <c r="Q5260" s="16">
        <f>[1]!s_margin_tradingbalance(A5260,"",10000)</f>
        <v>12873.235500000001</v>
      </c>
      <c r="R5260" s="16">
        <f>[1]!s_margin_seclendingbalance(A5260,"",10000)</f>
        <v>15.501099999999999</v>
      </c>
      <c r="S5260" s="17">
        <f>[1]!s_val_ev(A5260,"",100000000)</f>
        <v>49.778301775500005</v>
      </c>
      <c r="T5260" s="17">
        <f>[1]!share_freesharesmv(A5260,"",100000000)</f>
        <v>19.666609974</v>
      </c>
      <c r="U5260" s="17">
        <f>[1]!s_dq_amount_btin(A5260,E5260,100000000)</f>
        <v>0.93784266000000005</v>
      </c>
      <c r="V5260" s="17">
        <f>[1]!s_dq_turn(A5260,E5260)</f>
        <v>2.0649069145125853</v>
      </c>
      <c r="W5260" s="2">
        <f>[1]!s_pq_amount(A5260,"20260101","",100000000)</f>
        <v>72.099692270000006</v>
      </c>
      <c r="X5260" s="2">
        <f>[1]!s_pq_avgamount(A5260,"20260101","",100000000)</f>
        <v>0.65545174790909089</v>
      </c>
      <c r="Y5260" s="17">
        <f>[1]!s_ipo_dilutedpe(A5260)</f>
        <v>23.08</v>
      </c>
      <c r="Z5260" s="12">
        <f>[1]!s_ipo_collection_total(A5260,100000000)</f>
        <v>9</v>
      </c>
      <c r="AA5260" s="2">
        <f>[1]!s_val_pe_ttm(A5260,E5260)</f>
        <v>72.221549987792969</v>
      </c>
      <c r="AB5260" s="5">
        <f>[1]!s_info_zjtxornot1(A5260,"")</f>
        <v>1</v>
      </c>
      <c r="AC5260" s="22" t="str">
        <f>[1]!s_info_nature1(A5260,"")</f>
        <v>民营企业</v>
      </c>
      <c r="AD5260" s="6" t="str">
        <f>[1]!s_info_city(A5260)</f>
        <v>台州市</v>
      </c>
      <c r="AE5260" s="6" t="str">
        <f>[1]!s_info_province(A5260)</f>
        <v>浙江省</v>
      </c>
      <c r="AF5260">
        <v>121.42859900000001</v>
      </c>
      <c r="AG5260">
        <v>28.661377999999999</v>
      </c>
    </row>
    <row r="5261" spans="1:33" x14ac:dyDescent="0.3">
      <c r="A5261" s="12" t="s">
        <v>603</v>
      </c>
      <c r="B5261" s="12" t="s">
        <v>604</v>
      </c>
      <c r="C5261" s="16" t="str">
        <f>[1]!s_info_mkt(A5261)</f>
        <v>北证</v>
      </c>
      <c r="D5261" s="16" t="str">
        <f>[1]!s_ipo_listeddate(A5261)</f>
        <v>2021-08-31</v>
      </c>
      <c r="E5261" s="16" t="str">
        <f>[1]!lastradeday_s("000002","")</f>
        <v>2026-06-22</v>
      </c>
      <c r="F5261" s="16" t="str">
        <f>[1]!s_info_industry_csrc2023(A5261,"",3)</f>
        <v>化学纤维制造业</v>
      </c>
      <c r="G5261" s="16" t="str">
        <f>[1]!s_info_industry_csrc2023(A5261,"",1)</f>
        <v>制造业</v>
      </c>
      <c r="H5261" s="16">
        <f>[1]!s_is(A5261,83,"FY","YTD","20251231",1,"",100000000)</f>
        <v>25.365443221700001</v>
      </c>
      <c r="I5261" s="16">
        <f>[1]!s_is(A5261,83,"FY","YTD","20241231",1,"",100000000)</f>
        <v>16.0323549961</v>
      </c>
      <c r="J5261" s="16">
        <f t="shared" si="246"/>
        <v>0.58214081635981429</v>
      </c>
      <c r="K5261" s="16">
        <f>[1]!s_is(A5261,61,"FY","YTD","20251231",1,"",100000000)</f>
        <v>1.7858360441999999</v>
      </c>
      <c r="L5261" s="16">
        <f>[1]!s_is(A5261,61,"FY","YTD","20241231",1,"",100000000)</f>
        <v>0.93870517190000002</v>
      </c>
      <c r="M5261" s="16">
        <f t="shared" si="247"/>
        <v>0.90244615419061991</v>
      </c>
      <c r="N5261" s="16">
        <f>[1]!s_fa_roe(A5261,"20251231")</f>
        <v>7.0377000000000001</v>
      </c>
      <c r="O5261" s="16">
        <f>[1]!s_stmnote_rdexp(A5261,"20251231",1,10000)</f>
        <v>8762.2076230000002</v>
      </c>
      <c r="P5261" s="20">
        <f t="shared" si="248"/>
        <v>3.4543877457280062E-2</v>
      </c>
      <c r="Q5261" s="16">
        <f>[1]!s_margin_tradingbalance(A5261,"",10000)</f>
        <v>12174.132299999999</v>
      </c>
      <c r="R5261" s="16">
        <f>[1]!s_margin_seclendingbalance(A5261,"",10000)</f>
        <v>0</v>
      </c>
      <c r="S5261" s="17">
        <f>[1]!s_val_ev(A5261,"",100000000)</f>
        <v>99.905908890000006</v>
      </c>
      <c r="T5261" s="17">
        <f>[1]!share_freesharesmv(A5261,"",100000000)</f>
        <v>41.141580830000002</v>
      </c>
      <c r="U5261" s="17">
        <f>[1]!s_dq_amount_btin(A5261,E5261,100000000)</f>
        <v>1.3428879</v>
      </c>
      <c r="V5261" s="17">
        <f>[1]!s_dq_turn(A5261,E5261)</f>
        <v>2.6927115750480786</v>
      </c>
      <c r="W5261" s="2">
        <f>[1]!s_pq_amount(A5261,"20260101","",100000000)</f>
        <v>241.36939459999999</v>
      </c>
      <c r="X5261" s="2">
        <f>[1]!s_pq_avgamount(A5261,"20260101","",100000000)</f>
        <v>2.1942672236363636</v>
      </c>
      <c r="Y5261" s="17">
        <f>[1]!s_ipo_dilutedpe(A5261)</f>
        <v>15.56</v>
      </c>
      <c r="Z5261" s="12">
        <f>[1]!s_ipo_collection_total(A5261,100000000)</f>
        <v>1.625</v>
      </c>
      <c r="AA5261" s="2">
        <f>[1]!s_val_pe_ttm(A5261,E5261)</f>
        <v>50.9031982421875</v>
      </c>
      <c r="AB5261" s="5">
        <f>[1]!s_info_zjtxornot1(A5261,"")</f>
        <v>0</v>
      </c>
      <c r="AC5261" s="22" t="str">
        <f>[1]!s_info_nature1(A5261,"")</f>
        <v>地方国有企业</v>
      </c>
      <c r="AD5261" s="6" t="str">
        <f>[1]!s_info_city(A5261)</f>
        <v>吉林市</v>
      </c>
      <c r="AE5261" s="6" t="str">
        <f>[1]!s_info_province(A5261)</f>
        <v>吉林省</v>
      </c>
      <c r="AF5261">
        <v>126.55302</v>
      </c>
      <c r="AG5261">
        <v>43.843577000000003</v>
      </c>
    </row>
    <row r="5262" spans="1:33" x14ac:dyDescent="0.3">
      <c r="A5262" s="12" t="s">
        <v>10574</v>
      </c>
      <c r="B5262" s="12" t="s">
        <v>10575</v>
      </c>
      <c r="C5262" s="16" t="str">
        <f>[1]!s_info_mkt(A5262)</f>
        <v>主板</v>
      </c>
      <c r="D5262" s="16" t="str">
        <f>[1]!s_ipo_listeddate(A5262)</f>
        <v>2008-02-20</v>
      </c>
      <c r="E5262" s="16" t="str">
        <f>[1]!lastradeday_s("000002","")</f>
        <v>2026-06-22</v>
      </c>
      <c r="F5262" s="16" t="str">
        <f>[1]!s_info_industry_csrc2023(A5262,"",3)</f>
        <v>计算机、通信和其他电子设备制造业</v>
      </c>
      <c r="G5262" s="16" t="str">
        <f>[1]!s_info_industry_csrc2023(A5262,"",1)</f>
        <v>制造业</v>
      </c>
      <c r="H5262" s="16">
        <f>[1]!s_is(A5262,83,"FY","YTD","20251231",1,"",100000000)</f>
        <v>16.850849565299999</v>
      </c>
      <c r="I5262" s="16">
        <f>[1]!s_is(A5262,83,"FY","YTD","20241231",1,"",100000000)</f>
        <v>13.266580488299999</v>
      </c>
      <c r="J5262" s="16">
        <f t="shared" si="246"/>
        <v>0.27017279095853097</v>
      </c>
      <c r="K5262" s="16">
        <f>[1]!s_is(A5262,61,"FY","YTD","20251231",1,"",100000000)</f>
        <v>0.22723258429999998</v>
      </c>
      <c r="L5262" s="16">
        <f>[1]!s_is(A5262,61,"FY","YTD","20241231",1,"",100000000)</f>
        <v>15.1922662548</v>
      </c>
      <c r="M5262" s="16">
        <f t="shared" si="247"/>
        <v>-0.98504287770574028</v>
      </c>
      <c r="N5262" s="16">
        <f>[1]!s_fa_roe(A5262,"20251231")</f>
        <v>1.2191000000000001</v>
      </c>
      <c r="O5262" s="16">
        <f>[1]!s_stmnote_rdexp(A5262,"20251231",1,10000)</f>
        <v>4544.3770249999998</v>
      </c>
      <c r="P5262" s="20">
        <f t="shared" si="248"/>
        <v>2.696823686775994E-2</v>
      </c>
      <c r="Q5262" s="16">
        <f>[1]!s_margin_tradingbalance(A5262,"",10000)</f>
        <v>0</v>
      </c>
      <c r="R5262" s="16">
        <f>[1]!s_margin_seclendingbalance(A5262,"",10000)</f>
        <v>0</v>
      </c>
      <c r="S5262" s="17">
        <f>[1]!s_val_ev(A5262,"",100000000)</f>
        <v>189.22879287840001</v>
      </c>
      <c r="T5262" s="17">
        <f>[1]!share_freesharesmv(A5262,"",100000000)</f>
        <v>130.81989280029998</v>
      </c>
      <c r="U5262" s="17">
        <f>[1]!s_dq_amount_btin(A5262,E5262,100000000)</f>
        <v>0</v>
      </c>
      <c r="V5262" s="17">
        <f>[1]!s_dq_turn(A5262,E5262)</f>
        <v>0</v>
      </c>
      <c r="W5262" s="2">
        <f>[1]!s_pq_amount(A5262,"20260101","",100000000)</f>
        <v>1079.57869759</v>
      </c>
      <c r="X5262" s="2">
        <f>[1]!s_pq_avgamount(A5262,"20260101","",100000000)</f>
        <v>9.9043917210091745</v>
      </c>
      <c r="Y5262" s="17">
        <f>[1]!s_ipo_dilutedpe(A5262)</f>
        <v>29.97</v>
      </c>
      <c r="Z5262" s="12">
        <f>[1]!s_ipo_collection_total(A5262,100000000)</f>
        <v>3.5308999999999999</v>
      </c>
      <c r="AA5262" s="2">
        <f>[1]!s_val_pe_ttm(A5262,E5262)</f>
        <v>972.0906982421875</v>
      </c>
      <c r="AB5262" s="5">
        <f>[1]!s_info_zjtxornot1(A5262,"")</f>
        <v>0</v>
      </c>
      <c r="AC5262" s="22" t="str">
        <f>[1]!s_info_nature1(A5262,"")</f>
        <v>地方国有企业</v>
      </c>
      <c r="AD5262" s="6" t="str">
        <f>[1]!s_info_city(A5262)</f>
        <v>莆田市</v>
      </c>
      <c r="AE5262" s="6" t="str">
        <f>[1]!s_info_province(A5262)</f>
        <v>福建省</v>
      </c>
      <c r="AF5262">
        <v>119.007558</v>
      </c>
      <c r="AG5262">
        <v>25.431011000000002</v>
      </c>
    </row>
    <row r="5263" spans="1:33" x14ac:dyDescent="0.3">
      <c r="A5263" s="12" t="s">
        <v>10576</v>
      </c>
      <c r="B5263" s="12" t="s">
        <v>10577</v>
      </c>
      <c r="C5263" s="16" t="str">
        <f>[1]!s_info_mkt(A5263)</f>
        <v>主板</v>
      </c>
      <c r="D5263" s="16" t="str">
        <f>[1]!s_ipo_listeddate(A5263)</f>
        <v>2007-04-03</v>
      </c>
      <c r="E5263" s="16" t="str">
        <f>[1]!lastradeday_s("000002","")</f>
        <v>2026-06-22</v>
      </c>
      <c r="F5263" s="16" t="str">
        <f>[1]!s_info_industry_csrc2023(A5263,"",3)</f>
        <v>畜牧业</v>
      </c>
      <c r="G5263" s="16" t="str">
        <f>[1]!s_info_industry_csrc2023(A5263,"",1)</f>
        <v>农、林、牧、渔业</v>
      </c>
      <c r="H5263" s="16">
        <f>[1]!s_is(A5263,83,"FY","YTD","20251231",1,"",100000000)</f>
        <v>86.88946995469999</v>
      </c>
      <c r="I5263" s="16">
        <f>[1]!s_is(A5263,83,"FY","YTD","20241231",1,"",100000000)</f>
        <v>96.437056401000007</v>
      </c>
      <c r="J5263" s="16">
        <f t="shared" si="246"/>
        <v>-9.9003296062871282E-2</v>
      </c>
      <c r="K5263" s="16">
        <f>[1]!s_is(A5263,61,"FY","YTD","20251231",1,"",100000000)</f>
        <v>-13.0929080899</v>
      </c>
      <c r="L5263" s="16">
        <f>[1]!s_is(A5263,61,"FY","YTD","20241231",1,"",100000000)</f>
        <v>14.5852867075</v>
      </c>
      <c r="M5263" s="16">
        <f t="shared" si="247"/>
        <v>-1.8976791716523067</v>
      </c>
      <c r="N5263" s="16">
        <f>[1]!s_fa_roe(A5263,"20251231")</f>
        <v>-43.3459</v>
      </c>
      <c r="O5263" s="16">
        <f>[1]!s_stmnote_rdexp(A5263,"20251231",1,10000)</f>
        <v>3647.0235210000001</v>
      </c>
      <c r="P5263" s="20">
        <f t="shared" si="248"/>
        <v>4.1973135788506751E-3</v>
      </c>
      <c r="Q5263" s="16">
        <f>[1]!s_margin_tradingbalance(A5263,"",10000)</f>
        <v>0</v>
      </c>
      <c r="R5263" s="16">
        <f>[1]!s_margin_seclendingbalance(A5263,"",10000)</f>
        <v>0</v>
      </c>
      <c r="S5263" s="17">
        <f>[1]!s_val_ev(A5263,"",100000000)</f>
        <v>47.327190621599996</v>
      </c>
      <c r="T5263" s="17">
        <f>[1]!share_freesharesmv(A5263,"",100000000)</f>
        <v>40.239738203099996</v>
      </c>
      <c r="U5263" s="17">
        <f>[1]!s_dq_amount_btin(A5263,E5263,100000000)</f>
        <v>1.4616680200000001</v>
      </c>
      <c r="V5263" s="17">
        <f>[1]!s_dq_turn(A5263,E5263)</f>
        <v>3.5235132958328519</v>
      </c>
      <c r="W5263" s="2">
        <f>[1]!s_pq_amount(A5263,"20260101","",100000000)</f>
        <v>292.33106275</v>
      </c>
      <c r="X5263" s="2">
        <f>[1]!s_pq_avgamount(A5263,"20260101","",100000000)</f>
        <v>2.6575551159090911</v>
      </c>
      <c r="Y5263" s="17">
        <f>[1]!s_ipo_dilutedpe(A5263)</f>
        <v>29.97</v>
      </c>
      <c r="Z5263" s="12">
        <f>[1]!s_ipo_collection_total(A5263,100000000)</f>
        <v>1.89625</v>
      </c>
      <c r="AA5263" s="2">
        <f>[1]!s_val_pe_ttm(A5263,E5263)</f>
        <v>-2.207737922668457</v>
      </c>
      <c r="AB5263" s="5">
        <f>[1]!s_info_zjtxornot1(A5263,"")</f>
        <v>0</v>
      </c>
      <c r="AC5263" s="22" t="str">
        <f>[1]!s_info_nature1(A5263,"")</f>
        <v>民营企业</v>
      </c>
      <c r="AD5263" s="6" t="str">
        <f>[1]!s_info_city(A5263)</f>
        <v>余姚市</v>
      </c>
      <c r="AE5263" s="6" t="str">
        <f>[1]!s_info_province(A5263)</f>
        <v>浙江省</v>
      </c>
      <c r="AF5263">
        <v>121.152779</v>
      </c>
      <c r="AG5263">
        <v>29.996456999999999</v>
      </c>
    </row>
    <row r="5264" spans="1:33" x14ac:dyDescent="0.3">
      <c r="A5264" s="12" t="s">
        <v>10578</v>
      </c>
      <c r="B5264" s="12" t="s">
        <v>10579</v>
      </c>
      <c r="C5264" s="16" t="str">
        <f>[1]!s_info_mkt(A5264)</f>
        <v>主板</v>
      </c>
      <c r="D5264" s="16" t="str">
        <f>[1]!s_ipo_listeddate(A5264)</f>
        <v>1999-05-27</v>
      </c>
      <c r="E5264" s="16" t="str">
        <f>[1]!lastradeday_s("000002","")</f>
        <v>2026-06-22</v>
      </c>
      <c r="F5264" s="16" t="str">
        <f>[1]!s_info_industry_csrc2023(A5264,"",3)</f>
        <v>农副食品加工业</v>
      </c>
      <c r="G5264" s="16" t="str">
        <f>[1]!s_info_industry_csrc2023(A5264,"",1)</f>
        <v>制造业</v>
      </c>
      <c r="H5264" s="16">
        <f>[1]!s_is(A5264,83,"FY","YTD","20251231",1,"",100000000)</f>
        <v>24.666568403000003</v>
      </c>
      <c r="I5264" s="16">
        <f>[1]!s_is(A5264,83,"FY","YTD","20241231",1,"",100000000)</f>
        <v>32.752825962499998</v>
      </c>
      <c r="J5264" s="16">
        <f t="shared" si="246"/>
        <v>-0.24688732412764225</v>
      </c>
      <c r="K5264" s="16">
        <f>[1]!s_is(A5264,61,"FY","YTD","20251231",1,"",100000000)</f>
        <v>-1.2029204034000001</v>
      </c>
      <c r="L5264" s="16">
        <f>[1]!s_is(A5264,61,"FY","YTD","20241231",1,"",100000000)</f>
        <v>8.2205937699999995E-2</v>
      </c>
      <c r="M5264" s="16">
        <f t="shared" si="247"/>
        <v>-15.633011155348697</v>
      </c>
      <c r="N5264" s="16">
        <f>[1]!s_fa_roe(A5264,"20251231")</f>
        <v>0</v>
      </c>
      <c r="O5264" s="16">
        <f>[1]!s_stmnote_rdexp(A5264,"20251231",1,10000)</f>
        <v>968.09447799999998</v>
      </c>
      <c r="P5264" s="20">
        <f t="shared" si="248"/>
        <v>3.9247229780136669E-3</v>
      </c>
      <c r="Q5264" s="16">
        <f>[1]!s_margin_tradingbalance(A5264,"",10000)</f>
        <v>0</v>
      </c>
      <c r="R5264" s="16">
        <f>[1]!s_margin_seclendingbalance(A5264,"",10000)</f>
        <v>0</v>
      </c>
      <c r="S5264" s="17">
        <f>[1]!s_val_ev(A5264,"",100000000)</f>
        <v>16.293016592600001</v>
      </c>
      <c r="T5264" s="17">
        <f>[1]!share_freesharesmv(A5264,"",100000000)</f>
        <v>7.6236039759000001</v>
      </c>
      <c r="U5264" s="17">
        <f>[1]!s_dq_amount_btin(A5264,E5264,100000000)</f>
        <v>0.21114493000000001</v>
      </c>
      <c r="V5264" s="17">
        <f>[1]!s_dq_turn(A5264,E5264)</f>
        <v>1.2939404363937834</v>
      </c>
      <c r="W5264" s="2">
        <f>[1]!s_pq_amount(A5264,"20260101","",100000000)</f>
        <v>81.047656020000005</v>
      </c>
      <c r="X5264" s="2">
        <f>[1]!s_pq_avgamount(A5264,"20260101","",100000000)</f>
        <v>0.74355647724770635</v>
      </c>
      <c r="Y5264" s="17">
        <f>[1]!s_ipo_dilutedpe(A5264)</f>
        <v>0</v>
      </c>
      <c r="Z5264" s="12">
        <f>[1]!s_ipo_collection_total(A5264,100000000)</f>
        <v>2.3576000000000001</v>
      </c>
      <c r="AA5264" s="2">
        <f>[1]!s_val_pe_ttm(A5264,E5264)</f>
        <v>-10.47990608215332</v>
      </c>
      <c r="AB5264" s="5">
        <f>[1]!s_info_zjtxornot1(A5264,"")</f>
        <v>0</v>
      </c>
      <c r="AC5264" s="22" t="str">
        <f>[1]!s_info_nature1(A5264,"")</f>
        <v>地方国有企业</v>
      </c>
      <c r="AD5264" s="6" t="str">
        <f>[1]!s_info_city(A5264)</f>
        <v>南宁市</v>
      </c>
      <c r="AE5264" s="6" t="str">
        <f>[1]!s_info_province(A5264)</f>
        <v>广西壮族自治区</v>
      </c>
      <c r="AF5264">
        <v>108.320004</v>
      </c>
      <c r="AG5264">
        <v>22.824020000000001</v>
      </c>
    </row>
    <row r="5265" spans="1:33" x14ac:dyDescent="0.3">
      <c r="A5265" s="12" t="s">
        <v>10580</v>
      </c>
      <c r="B5265" s="12" t="s">
        <v>10581</v>
      </c>
      <c r="C5265" s="16" t="str">
        <f>[1]!s_info_mkt(A5265)</f>
        <v>主板</v>
      </c>
      <c r="D5265" s="16" t="str">
        <f>[1]!s_ipo_listeddate(A5265)</f>
        <v>2018-07-30</v>
      </c>
      <c r="E5265" s="16" t="str">
        <f>[1]!lastradeday_s("000002","")</f>
        <v>2026-06-22</v>
      </c>
      <c r="F5265" s="16" t="str">
        <f>[1]!s_info_industry_csrc2023(A5265,"",3)</f>
        <v>橡胶和塑料制品业</v>
      </c>
      <c r="G5265" s="16" t="str">
        <f>[1]!s_info_industry_csrc2023(A5265,"",1)</f>
        <v>制造业</v>
      </c>
      <c r="H5265" s="16">
        <f>[1]!s_is(A5265,83,"FY","YTD","20251231",1,"",100000000)</f>
        <v>25.611060412399997</v>
      </c>
      <c r="I5265" s="16">
        <f>[1]!s_is(A5265,83,"FY","YTD","20241231",1,"",100000000)</f>
        <v>21.224433275300001</v>
      </c>
      <c r="J5265" s="16">
        <f t="shared" si="246"/>
        <v>0.20667817511080244</v>
      </c>
      <c r="K5265" s="16">
        <f>[1]!s_is(A5265,61,"FY","YTD","20251231",1,"",100000000)</f>
        <v>-0.10458039890000001</v>
      </c>
      <c r="L5265" s="16">
        <f>[1]!s_is(A5265,61,"FY","YTD","20241231",1,"",100000000)</f>
        <v>0.14314553060000001</v>
      </c>
      <c r="M5265" s="16">
        <f t="shared" si="247"/>
        <v>-1.7305879440430116</v>
      </c>
      <c r="N5265" s="16">
        <f>[1]!s_fa_roe(A5265,"20251231")</f>
        <v>-1.1214</v>
      </c>
      <c r="O5265" s="16">
        <f>[1]!s_stmnote_rdexp(A5265,"20251231",1,10000)</f>
        <v>8729.9854940000005</v>
      </c>
      <c r="P5265" s="20">
        <f t="shared" si="248"/>
        <v>3.4086778733196231E-2</v>
      </c>
      <c r="Q5265" s="16">
        <f>[1]!s_margin_tradingbalance(A5265,"",10000)</f>
        <v>0</v>
      </c>
      <c r="R5265" s="16">
        <f>[1]!s_margin_seclendingbalance(A5265,"",10000)</f>
        <v>0</v>
      </c>
      <c r="S5265" s="17">
        <f>[1]!s_val_ev(A5265,"",100000000)</f>
        <v>31.729104735</v>
      </c>
      <c r="T5265" s="17">
        <f>[1]!share_freesharesmv(A5265,"",100000000)</f>
        <v>10.333125165</v>
      </c>
      <c r="U5265" s="17">
        <f>[1]!s_dq_amount_btin(A5265,E5265,100000000)</f>
        <v>0.73586468999999999</v>
      </c>
      <c r="V5265" s="17">
        <f>[1]!s_dq_turn(A5265,E5265)</f>
        <v>2.365188858203692</v>
      </c>
      <c r="W5265" s="2">
        <f>[1]!s_pq_amount(A5265,"20260101","",100000000)</f>
        <v>97.757226189999997</v>
      </c>
      <c r="X5265" s="2">
        <f>[1]!s_pq_avgamount(A5265,"20260101","",100000000)</f>
        <v>0.88870205627272725</v>
      </c>
      <c r="Y5265" s="17">
        <f>[1]!s_ipo_dilutedpe(A5265)</f>
        <v>22.99</v>
      </c>
      <c r="Z5265" s="12">
        <f>[1]!s_ipo_collection_total(A5265,100000000)</f>
        <v>4.4303999999999997</v>
      </c>
      <c r="AA5265" s="2">
        <f>[1]!s_val_pe_ttm(A5265,E5265)</f>
        <v>-65.047317504882813</v>
      </c>
      <c r="AB5265" s="5">
        <f>[1]!s_info_zjtxornot1(A5265,"")</f>
        <v>1</v>
      </c>
      <c r="AC5265" s="22" t="str">
        <f>[1]!s_info_nature1(A5265,"")</f>
        <v>民营企业</v>
      </c>
      <c r="AD5265" s="6" t="str">
        <f>[1]!s_info_city(A5265)</f>
        <v>金华市</v>
      </c>
      <c r="AE5265" s="6" t="str">
        <f>[1]!s_info_province(A5265)</f>
        <v>浙江省</v>
      </c>
      <c r="AF5265">
        <v>119.649506</v>
      </c>
      <c r="AG5265">
        <v>29.089524000000001</v>
      </c>
    </row>
    <row r="5266" spans="1:33" x14ac:dyDescent="0.3">
      <c r="A5266" s="12" t="s">
        <v>605</v>
      </c>
      <c r="B5266" s="12" t="s">
        <v>606</v>
      </c>
      <c r="C5266" s="16" t="str">
        <f>[1]!s_info_mkt(A5266)</f>
        <v>北证</v>
      </c>
      <c r="D5266" s="16" t="str">
        <f>[1]!s_ipo_listeddate(A5266)</f>
        <v>2024-03-08</v>
      </c>
      <c r="E5266" s="16" t="str">
        <f>[1]!lastradeday_s("000002","")</f>
        <v>2026-06-22</v>
      </c>
      <c r="F5266" s="16" t="str">
        <f>[1]!s_info_industry_csrc2023(A5266,"",3)</f>
        <v>专用设备制造业</v>
      </c>
      <c r="G5266" s="16" t="str">
        <f>[1]!s_info_industry_csrc2023(A5266,"",1)</f>
        <v>制造业</v>
      </c>
      <c r="H5266" s="16">
        <f>[1]!s_is(A5266,83,"FY","YTD","20251231",1,"",100000000)</f>
        <v>3.7544437399000001</v>
      </c>
      <c r="I5266" s="16">
        <f>[1]!s_is(A5266,83,"FY","YTD","20241231",1,"",100000000)</f>
        <v>4.5569449925000001</v>
      </c>
      <c r="J5266" s="16">
        <f t="shared" si="246"/>
        <v>-0.17610509978083744</v>
      </c>
      <c r="K5266" s="16">
        <f>[1]!s_is(A5266,61,"FY","YTD","20251231",1,"",100000000)</f>
        <v>0.48182747799999998</v>
      </c>
      <c r="L5266" s="16">
        <f>[1]!s_is(A5266,61,"FY","YTD","20241231",1,"",100000000)</f>
        <v>0.5117145461</v>
      </c>
      <c r="M5266" s="16">
        <f t="shared" si="247"/>
        <v>-5.8405742669975717E-2</v>
      </c>
      <c r="N5266" s="16">
        <f>[1]!s_fa_roe(A5266,"20251231")</f>
        <v>8.3816000000000006</v>
      </c>
      <c r="O5266" s="16">
        <f>[1]!s_stmnote_rdexp(A5266,"20251231",1,10000)</f>
        <v>1663.158727</v>
      </c>
      <c r="P5266" s="20">
        <f t="shared" si="248"/>
        <v>4.4298405894991476E-2</v>
      </c>
      <c r="Q5266" s="16">
        <f>[1]!s_margin_tradingbalance(A5266,"",10000)</f>
        <v>1588.6806999999999</v>
      </c>
      <c r="R5266" s="16">
        <f>[1]!s_margin_seclendingbalance(A5266,"",10000)</f>
        <v>0</v>
      </c>
      <c r="S5266" s="17">
        <f>[1]!s_val_ev(A5266,"",100000000)</f>
        <v>17.6216802215</v>
      </c>
      <c r="T5266" s="17">
        <f>[1]!share_freesharesmv(A5266,"",100000000)</f>
        <v>5.6515365714999994</v>
      </c>
      <c r="U5266" s="17">
        <f>[1]!s_dq_amount_btin(A5266,E5266,100000000)</f>
        <v>0.35016641999999998</v>
      </c>
      <c r="V5266" s="17">
        <f>[1]!s_dq_turn(A5266,E5266)</f>
        <v>3.9425975947660534</v>
      </c>
      <c r="W5266" s="2">
        <f>[1]!s_pq_amount(A5266,"20260101","",100000000)</f>
        <v>92.398633020000005</v>
      </c>
      <c r="X5266" s="2">
        <f>[1]!s_pq_avgamount(A5266,"20260101","",100000000)</f>
        <v>0.83998757290909098</v>
      </c>
      <c r="Y5266" s="17">
        <f>[1]!s_ipo_dilutedpe(A5266)</f>
        <v>10.92</v>
      </c>
      <c r="Z5266" s="12">
        <f>[1]!s_ipo_collection_total(A5266,100000000)</f>
        <v>1.7130577905000002</v>
      </c>
      <c r="AA5266" s="2">
        <f>[1]!s_val_pe_ttm(A5266,E5266)</f>
        <v>40.065525054931641</v>
      </c>
      <c r="AB5266" s="5">
        <f>[1]!s_info_zjtxornot1(A5266,"")</f>
        <v>1</v>
      </c>
      <c r="AC5266" s="22" t="str">
        <f>[1]!s_info_nature1(A5266,"")</f>
        <v>民营企业</v>
      </c>
      <c r="AD5266" s="6" t="str">
        <f>[1]!s_info_city(A5266)</f>
        <v>泉州市</v>
      </c>
      <c r="AE5266" s="6" t="str">
        <f>[1]!s_info_province(A5266)</f>
        <v>福建省</v>
      </c>
      <c r="AF5266">
        <v>118.589421</v>
      </c>
      <c r="AG5266">
        <v>24.908853000000001</v>
      </c>
    </row>
    <row r="5267" spans="1:33" x14ac:dyDescent="0.3">
      <c r="A5267" s="12" t="s">
        <v>10582</v>
      </c>
      <c r="B5267" s="12" t="s">
        <v>10583</v>
      </c>
      <c r="C5267" s="16" t="str">
        <f>[1]!s_info_mkt(A5267)</f>
        <v>主板</v>
      </c>
      <c r="D5267" s="16" t="str">
        <f>[1]!s_ipo_listeddate(A5267)</f>
        <v>2010-12-03</v>
      </c>
      <c r="E5267" s="16" t="str">
        <f>[1]!lastradeday_s("000002","")</f>
        <v>2026-06-22</v>
      </c>
      <c r="F5267" s="16" t="str">
        <f>[1]!s_info_industry_csrc2023(A5267,"",3)</f>
        <v>金属制品业</v>
      </c>
      <c r="G5267" s="16" t="str">
        <f>[1]!s_info_industry_csrc2023(A5267,"",1)</f>
        <v>制造业</v>
      </c>
      <c r="H5267" s="16">
        <f>[1]!s_is(A5267,83,"FY","YTD","20251231",1,"",100000000)</f>
        <v>2.2326662772999999</v>
      </c>
      <c r="I5267" s="16">
        <f>[1]!s_is(A5267,83,"FY","YTD","20241231",1,"",100000000)</f>
        <v>3.3593504832000001</v>
      </c>
      <c r="J5267" s="16">
        <f t="shared" si="246"/>
        <v>-0.3353875136085116</v>
      </c>
      <c r="K5267" s="16">
        <f>[1]!s_is(A5267,61,"FY","YTD","20251231",1,"",100000000)</f>
        <v>-2.1443852428999999</v>
      </c>
      <c r="L5267" s="16">
        <f>[1]!s_is(A5267,61,"FY","YTD","20241231",1,"",100000000)</f>
        <v>-7.3846387808000005</v>
      </c>
      <c r="M5267" s="16">
        <f t="shared" si="247"/>
        <v>0.70961541836340281</v>
      </c>
      <c r="N5267" s="16">
        <f>[1]!s_fa_roe(A5267,"20251231")</f>
        <v>-308.65969999999999</v>
      </c>
      <c r="O5267" s="16">
        <f>[1]!s_stmnote_rdexp(A5267,"20251231",1,10000)</f>
        <v>1234.6591000000001</v>
      </c>
      <c r="P5267" s="20">
        <f t="shared" si="248"/>
        <v>5.5299760315862957E-2</v>
      </c>
      <c r="Q5267" s="16">
        <f>[1]!s_margin_tradingbalance(A5267,"",10000)</f>
        <v>0</v>
      </c>
      <c r="R5267" s="16">
        <f>[1]!s_margin_seclendingbalance(A5267,"",10000)</f>
        <v>0</v>
      </c>
      <c r="S5267" s="17">
        <f>[1]!s_val_ev(A5267,"",100000000)</f>
        <v>19.872945686399998</v>
      </c>
      <c r="T5267" s="17">
        <f>[1]!share_freesharesmv(A5267,"",100000000)</f>
        <v>12.280092839999998</v>
      </c>
      <c r="U5267" s="17">
        <f>[1]!s_dq_amount_btin(A5267,E5267,100000000)</f>
        <v>0.21605255000000001</v>
      </c>
      <c r="V5267" s="17">
        <f>[1]!s_dq_turn(A5267,E5267)</f>
        <v>1.3974448081859672</v>
      </c>
      <c r="W5267" s="2">
        <f>[1]!s_pq_amount(A5267,"20260101","",100000000)</f>
        <v>131.82460759</v>
      </c>
      <c r="X5267" s="2">
        <f>[1]!s_pq_avgamount(A5267,"20260101","",100000000)</f>
        <v>1.2094000696330274</v>
      </c>
      <c r="Y5267" s="17">
        <f>[1]!s_ipo_dilutedpe(A5267)</f>
        <v>48.94</v>
      </c>
      <c r="Z5267" s="12">
        <f>[1]!s_ipo_collection_total(A5267,100000000)</f>
        <v>3.91</v>
      </c>
      <c r="AA5267" s="2">
        <f>[1]!s_val_pe_ttm(A5267,E5267)</f>
        <v>-9.7764387130737305</v>
      </c>
      <c r="AB5267" s="5">
        <f>[1]!s_info_zjtxornot1(A5267,"")</f>
        <v>0</v>
      </c>
      <c r="AC5267" s="22" t="str">
        <f>[1]!s_info_nature1(A5267,"")</f>
        <v>民营企业</v>
      </c>
      <c r="AD5267" s="6" t="str">
        <f>[1]!s_info_city(A5267)</f>
        <v>靖江市</v>
      </c>
      <c r="AE5267" s="6" t="str">
        <f>[1]!s_info_province(A5267)</f>
        <v>江苏省</v>
      </c>
      <c r="AF5267">
        <v>120.276899</v>
      </c>
      <c r="AG5267">
        <v>32.039442999999999</v>
      </c>
    </row>
    <row r="5268" spans="1:33" x14ac:dyDescent="0.3">
      <c r="A5268" s="12" t="s">
        <v>607</v>
      </c>
      <c r="B5268" s="12" t="s">
        <v>608</v>
      </c>
      <c r="C5268" s="16" t="str">
        <f>[1]!s_info_mkt(A5268)</f>
        <v>北证</v>
      </c>
      <c r="D5268" s="16" t="str">
        <f>[1]!s_ipo_listeddate(A5268)</f>
        <v>2021-02-22</v>
      </c>
      <c r="E5268" s="16" t="str">
        <f>[1]!lastradeday_s("000002","")</f>
        <v>2026-06-22</v>
      </c>
      <c r="F5268" s="16" t="str">
        <f>[1]!s_info_industry_csrc2023(A5268,"",3)</f>
        <v>专用设备制造业</v>
      </c>
      <c r="G5268" s="16" t="str">
        <f>[1]!s_info_industry_csrc2023(A5268,"",1)</f>
        <v>制造业</v>
      </c>
      <c r="H5268" s="16">
        <f>[1]!s_is(A5268,83,"FY","YTD","20251231",1,"",100000000)</f>
        <v>63.888831511699998</v>
      </c>
      <c r="I5268" s="16">
        <f>[1]!s_is(A5268,83,"FY","YTD","20241231",1,"",100000000)</f>
        <v>61.446331307100003</v>
      </c>
      <c r="J5268" s="16">
        <f t="shared" si="246"/>
        <v>3.9750138904025567E-2</v>
      </c>
      <c r="K5268" s="16">
        <f>[1]!s_is(A5268,61,"FY","YTD","20251231",1,"",100000000)</f>
        <v>8.3935148783000013</v>
      </c>
      <c r="L5268" s="16">
        <f>[1]!s_is(A5268,61,"FY","YTD","20241231",1,"",100000000)</f>
        <v>7.9307903391999997</v>
      </c>
      <c r="M5268" s="16">
        <f t="shared" si="247"/>
        <v>5.8345324905749299E-2</v>
      </c>
      <c r="N5268" s="16">
        <f>[1]!s_fa_roe(A5268,"20251231")</f>
        <v>25.014099999999999</v>
      </c>
      <c r="O5268" s="16">
        <f>[1]!s_stmnote_rdexp(A5268,"20251231",1,10000)</f>
        <v>22416.571366</v>
      </c>
      <c r="P5268" s="20">
        <f t="shared" si="248"/>
        <v>3.5086838866187187E-2</v>
      </c>
      <c r="Q5268" s="16">
        <f>[1]!s_margin_tradingbalance(A5268,"",10000)</f>
        <v>9575.0604000000003</v>
      </c>
      <c r="R5268" s="16">
        <f>[1]!s_margin_seclendingbalance(A5268,"",10000)</f>
        <v>0</v>
      </c>
      <c r="S5268" s="17">
        <f>[1]!s_val_ev(A5268,"",100000000)</f>
        <v>76.594139999999996</v>
      </c>
      <c r="T5268" s="17">
        <f>[1]!share_freesharesmv(A5268,"",100000000)</f>
        <v>38.643109250399988</v>
      </c>
      <c r="U5268" s="17">
        <f>[1]!s_dq_amount_btin(A5268,E5268,100000000)</f>
        <v>0.80353761000000001</v>
      </c>
      <c r="V5268" s="17">
        <f>[1]!s_dq_turn(A5268,E5268)</f>
        <v>1.4103017110099665</v>
      </c>
      <c r="W5268" s="2">
        <f>[1]!s_pq_amount(A5268,"20260101","",100000000)</f>
        <v>88.388497720000004</v>
      </c>
      <c r="X5268" s="2">
        <f>[1]!s_pq_avgamount(A5268,"20260101","",100000000)</f>
        <v>0.8035317974545455</v>
      </c>
      <c r="Y5268" s="17">
        <f>[1]!s_ipo_dilutedpe(A5268)</f>
        <v>19.2</v>
      </c>
      <c r="Z5268" s="12">
        <f>[1]!s_ipo_collection_total(A5268,100000000)</f>
        <v>5</v>
      </c>
      <c r="AA5268" s="2">
        <f>[1]!s_val_pe_ttm(A5268,E5268)</f>
        <v>9.1094350814819336</v>
      </c>
      <c r="AB5268" s="5">
        <f>[1]!s_info_zjtxornot1(A5268,"")</f>
        <v>0</v>
      </c>
      <c r="AC5268" s="22" t="str">
        <f>[1]!s_info_nature1(A5268,"")</f>
        <v>公众企业</v>
      </c>
      <c r="AD5268" s="6" t="str">
        <f>[1]!s_info_city(A5268)</f>
        <v>西安市</v>
      </c>
      <c r="AE5268" s="6" t="str">
        <f>[1]!s_info_province(A5268)</f>
        <v>陕西省</v>
      </c>
      <c r="AF5268">
        <v>108.948024</v>
      </c>
      <c r="AG5268">
        <v>34.263160999999997</v>
      </c>
    </row>
    <row r="5269" spans="1:33" x14ac:dyDescent="0.3">
      <c r="A5269" s="12" t="s">
        <v>10584</v>
      </c>
      <c r="B5269" s="12" t="s">
        <v>10585</v>
      </c>
      <c r="C5269" s="16" t="str">
        <f>[1]!s_info_mkt(A5269)</f>
        <v>主板</v>
      </c>
      <c r="D5269" s="16" t="str">
        <f>[1]!s_ipo_listeddate(A5269)</f>
        <v>2011-09-29</v>
      </c>
      <c r="E5269" s="16" t="str">
        <f>[1]!lastradeday_s("000002","")</f>
        <v>2026-06-22</v>
      </c>
      <c r="F5269" s="16" t="str">
        <f>[1]!s_info_industry_csrc2023(A5269,"",3)</f>
        <v>建筑装饰、装修和其他建筑业</v>
      </c>
      <c r="G5269" s="16" t="str">
        <f>[1]!s_info_industry_csrc2023(A5269,"",1)</f>
        <v>建筑业</v>
      </c>
      <c r="H5269" s="16">
        <f>[1]!s_is(A5269,83,"FY","YTD","20251231",1,"",100000000)</f>
        <v>3.9597846012</v>
      </c>
      <c r="I5269" s="16">
        <f>[1]!s_is(A5269,83,"FY","YTD","20241231",1,"",100000000)</f>
        <v>7.8273716686000006</v>
      </c>
      <c r="J5269" s="16">
        <f t="shared" si="246"/>
        <v>-0.49411056880243365</v>
      </c>
      <c r="K5269" s="16">
        <f>[1]!s_is(A5269,61,"FY","YTD","20251231",1,"",100000000)</f>
        <v>-0.89317316999999996</v>
      </c>
      <c r="L5269" s="16">
        <f>[1]!s_is(A5269,61,"FY","YTD","20241231",1,"",100000000)</f>
        <v>-1.8586484819</v>
      </c>
      <c r="M5269" s="16">
        <f t="shared" si="247"/>
        <v>0.51945019260072489</v>
      </c>
      <c r="N5269" s="16">
        <f>[1]!s_fa_roe(A5269,"20251231")</f>
        <v>0</v>
      </c>
      <c r="O5269" s="16">
        <f>[1]!s_stmnote_rdexp(A5269,"20251231",1,10000)</f>
        <v>873.07518100000004</v>
      </c>
      <c r="P5269" s="20">
        <f t="shared" si="248"/>
        <v>2.2048552356494781E-2</v>
      </c>
      <c r="Q5269" s="16">
        <f>[1]!s_margin_tradingbalance(A5269,"",10000)</f>
        <v>0</v>
      </c>
      <c r="R5269" s="16">
        <f>[1]!s_margin_seclendingbalance(A5269,"",10000)</f>
        <v>0</v>
      </c>
      <c r="S5269" s="17">
        <f>[1]!s_val_ev(A5269,"",100000000)</f>
        <v>20.082680799999999</v>
      </c>
      <c r="T5269" s="17">
        <f>[1]!share_freesharesmv(A5269,"",100000000)</f>
        <v>11.875595216800001</v>
      </c>
      <c r="U5269" s="17">
        <f>[1]!s_dq_amount_btin(A5269,E5269,100000000)</f>
        <v>0.75646802999999996</v>
      </c>
      <c r="V5269" s="17">
        <f>[1]!s_dq_turn(A5269,E5269)</f>
        <v>4.4919045826357999</v>
      </c>
      <c r="W5269" s="2">
        <f>[1]!s_pq_amount(A5269,"20260101","",100000000)</f>
        <v>141.12617159999999</v>
      </c>
      <c r="X5269" s="2">
        <f>[1]!s_pq_avgamount(A5269,"20260101","",100000000)</f>
        <v>1.294735519266055</v>
      </c>
      <c r="Y5269" s="17">
        <f>[1]!s_ipo_dilutedpe(A5269)</f>
        <v>40</v>
      </c>
      <c r="Z5269" s="12">
        <f>[1]!s_ipo_collection_total(A5269,100000000)</f>
        <v>6</v>
      </c>
      <c r="AA5269" s="2">
        <f>[1]!s_val_pe_ttm(A5269,E5269)</f>
        <v>-22.033622741699219</v>
      </c>
      <c r="AB5269" s="5">
        <f>[1]!s_info_zjtxornot1(A5269,"")</f>
        <v>0</v>
      </c>
      <c r="AC5269" s="22" t="str">
        <f>[1]!s_info_nature1(A5269,"")</f>
        <v>民营企业</v>
      </c>
      <c r="AD5269" s="6" t="str">
        <f>[1]!s_info_city(A5269)</f>
        <v>深圳市</v>
      </c>
      <c r="AE5269" s="6" t="str">
        <f>[1]!s_info_province(A5269)</f>
        <v>广东省</v>
      </c>
      <c r="AF5269">
        <v>114.085947</v>
      </c>
      <c r="AG5269">
        <v>22.547000000000001</v>
      </c>
    </row>
    <row r="5270" spans="1:33" x14ac:dyDescent="0.3">
      <c r="A5270" s="12" t="s">
        <v>10586</v>
      </c>
      <c r="B5270" s="12" t="s">
        <v>10587</v>
      </c>
      <c r="C5270" s="16" t="str">
        <f>[1]!s_info_mkt(A5270)</f>
        <v>主板</v>
      </c>
      <c r="D5270" s="16" t="str">
        <f>[1]!s_ipo_listeddate(A5270)</f>
        <v>2007-09-19</v>
      </c>
      <c r="E5270" s="16" t="str">
        <f>[1]!lastradeday_s("000002","")</f>
        <v>2026-06-22</v>
      </c>
      <c r="F5270" s="16" t="str">
        <f>[1]!s_info_industry_csrc2023(A5270,"",3)</f>
        <v>电气机械和器材制造业</v>
      </c>
      <c r="G5270" s="16" t="str">
        <f>[1]!s_info_industry_csrc2023(A5270,"",1)</f>
        <v>制造业</v>
      </c>
      <c r="H5270" s="16">
        <f>[1]!s_is(A5270,83,"FY","YTD","20251231",1,"",100000000)</f>
        <v>38.224143411599997</v>
      </c>
      <c r="I5270" s="16">
        <f>[1]!s_is(A5270,83,"FY","YTD","20241231",1,"",100000000)</f>
        <v>25.959158973699999</v>
      </c>
      <c r="J5270" s="16">
        <f t="shared" si="246"/>
        <v>0.47247233434357483</v>
      </c>
      <c r="K5270" s="16">
        <f>[1]!s_is(A5270,61,"FY","YTD","20251231",1,"",100000000)</f>
        <v>1.3551798248</v>
      </c>
      <c r="L5270" s="16">
        <f>[1]!s_is(A5270,61,"FY","YTD","20241231",1,"",100000000)</f>
        <v>-3.2645806294000002</v>
      </c>
      <c r="M5270" s="16">
        <f t="shared" si="247"/>
        <v>1.415116052762057</v>
      </c>
      <c r="N5270" s="16">
        <f>[1]!s_fa_roe(A5270,"20251231")</f>
        <v>4.8905000000000003</v>
      </c>
      <c r="O5270" s="16">
        <f>[1]!s_stmnote_rdexp(A5270,"20251231",1,10000)</f>
        <v>18403.503238000001</v>
      </c>
      <c r="P5270" s="20">
        <f t="shared" si="248"/>
        <v>4.814628032296215E-2</v>
      </c>
      <c r="Q5270" s="16">
        <f>[1]!s_margin_tradingbalance(A5270,"",10000)</f>
        <v>83355.703500000003</v>
      </c>
      <c r="R5270" s="16">
        <f>[1]!s_margin_seclendingbalance(A5270,"",10000)</f>
        <v>6.6881000000000004</v>
      </c>
      <c r="S5270" s="17">
        <f>[1]!s_val_ev(A5270,"",100000000)</f>
        <v>111.6136038044</v>
      </c>
      <c r="T5270" s="17">
        <f>[1]!share_freesharesmv(A5270,"",100000000)</f>
        <v>84.449658789599994</v>
      </c>
      <c r="U5270" s="17">
        <f>[1]!s_dq_amount_btin(A5270,E5270,100000000)</f>
        <v>4.9244217099999998</v>
      </c>
      <c r="V5270" s="17">
        <f>[1]!s_dq_turn(A5270,E5270)</f>
        <v>4.6291971950580981</v>
      </c>
      <c r="W5270" s="2">
        <f>[1]!s_pq_amount(A5270,"20260101","",100000000)</f>
        <v>702.39753026999995</v>
      </c>
      <c r="X5270" s="2">
        <f>[1]!s_pq_avgamount(A5270,"20260101","",100000000)</f>
        <v>6.3854320933636366</v>
      </c>
      <c r="Y5270" s="17">
        <f>[1]!s_ipo_dilutedpe(A5270)</f>
        <v>29.97</v>
      </c>
      <c r="Z5270" s="12">
        <f>[1]!s_ipo_collection_total(A5270,100000000)</f>
        <v>1.6758</v>
      </c>
      <c r="AA5270" s="2">
        <f>[1]!s_val_pe_ttm(A5270,E5270)</f>
        <v>57.135406494140625</v>
      </c>
      <c r="AB5270" s="5">
        <f>[1]!s_info_zjtxornot1(A5270,"")</f>
        <v>1</v>
      </c>
      <c r="AC5270" s="22" t="str">
        <f>[1]!s_info_nature1(A5270,"")</f>
        <v>民营企业</v>
      </c>
      <c r="AD5270" s="6" t="str">
        <f>[1]!s_info_city(A5270)</f>
        <v>广州市</v>
      </c>
      <c r="AE5270" s="6" t="str">
        <f>[1]!s_info_province(A5270)</f>
        <v>广东省</v>
      </c>
      <c r="AF5270">
        <v>113.280637</v>
      </c>
      <c r="AG5270">
        <v>23.125177999999998</v>
      </c>
    </row>
    <row r="5271" spans="1:33" x14ac:dyDescent="0.3">
      <c r="A5271" s="12" t="s">
        <v>10588</v>
      </c>
      <c r="B5271" s="12" t="s">
        <v>10589</v>
      </c>
      <c r="C5271" s="16" t="str">
        <f>[1]!s_info_mkt(A5271)</f>
        <v>主板</v>
      </c>
      <c r="D5271" s="16" t="str">
        <f>[1]!s_ipo_listeddate(A5271)</f>
        <v>2000-07-20</v>
      </c>
      <c r="E5271" s="16" t="str">
        <f>[1]!lastradeday_s("000002","")</f>
        <v>2026-06-22</v>
      </c>
      <c r="F5271" s="16" t="str">
        <f>[1]!s_info_industry_csrc2023(A5271,"",3)</f>
        <v>软件和信息技术服务业</v>
      </c>
      <c r="G5271" s="16" t="str">
        <f>[1]!s_info_industry_csrc2023(A5271,"",1)</f>
        <v>信息传输、软件和信息技术服务业</v>
      </c>
      <c r="H5271" s="16">
        <f>[1]!s_is(A5271,83,"FY","YTD","20251231",1,"",100000000)</f>
        <v>3.1073504417</v>
      </c>
      <c r="I5271" s="16">
        <f>[1]!s_is(A5271,83,"FY","YTD","20241231",1,"",100000000)</f>
        <v>3.2026266964999999</v>
      </c>
      <c r="J5271" s="16">
        <f t="shared" si="246"/>
        <v>-2.9749410040240676E-2</v>
      </c>
      <c r="K5271" s="16">
        <f>[1]!s_is(A5271,61,"FY","YTD","20251231",1,"",100000000)</f>
        <v>-4.6759477397999998</v>
      </c>
      <c r="L5271" s="16">
        <f>[1]!s_is(A5271,61,"FY","YTD","20241231",1,"",100000000)</f>
        <v>-0.9670777076</v>
      </c>
      <c r="M5271" s="16">
        <f t="shared" si="247"/>
        <v>-3.8351313478255173</v>
      </c>
      <c r="N5271" s="16">
        <f>[1]!s_fa_roe(A5271,"20251231")</f>
        <v>-59.386600000000001</v>
      </c>
      <c r="O5271" s="16">
        <f>[1]!s_stmnote_rdexp(A5271,"20251231",1,10000)</f>
        <v>6157.9271319999998</v>
      </c>
      <c r="P5271" s="20">
        <f t="shared" si="248"/>
        <v>0.19817292087052338</v>
      </c>
      <c r="Q5271" s="16">
        <f>[1]!s_margin_tradingbalance(A5271,"",10000)</f>
        <v>62777.034500000002</v>
      </c>
      <c r="R5271" s="16">
        <f>[1]!s_margin_seclendingbalance(A5271,"",10000)</f>
        <v>2.7816000000000001</v>
      </c>
      <c r="S5271" s="17">
        <f>[1]!s_val_ev(A5271,"",100000000)</f>
        <v>32.372971139699999</v>
      </c>
      <c r="T5271" s="17">
        <f>[1]!share_freesharesmv(A5271,"",100000000)</f>
        <v>19.984570973099999</v>
      </c>
      <c r="U5271" s="17">
        <f>[1]!s_dq_amount_btin(A5271,E5271,100000000)</f>
        <v>0.23105065</v>
      </c>
      <c r="V5271" s="17">
        <f>[1]!s_dq_turn(A5271,E5271)</f>
        <v>0.81097650434524726</v>
      </c>
      <c r="W5271" s="2">
        <f>[1]!s_pq_amount(A5271,"20260101","",100000000)</f>
        <v>51.362914179999997</v>
      </c>
      <c r="X5271" s="2">
        <f>[1]!s_pq_avgamount(A5271,"20260101","",100000000)</f>
        <v>0.46693558345454544</v>
      </c>
      <c r="Y5271" s="17">
        <f>[1]!s_ipo_dilutedpe(A5271)</f>
        <v>35.08</v>
      </c>
      <c r="Z5271" s="12">
        <f>[1]!s_ipo_collection_total(A5271,100000000)</f>
        <v>7.2960000000000003</v>
      </c>
      <c r="AA5271" s="2">
        <f>[1]!s_val_pe_ttm(A5271,E5271)</f>
        <v>-6.6224541664123535</v>
      </c>
      <c r="AB5271" s="5">
        <f>[1]!s_info_zjtxornot1(A5271,"")</f>
        <v>0</v>
      </c>
      <c r="AC5271" s="22" t="str">
        <f>[1]!s_info_nature1(A5271,"")</f>
        <v>民营企业</v>
      </c>
      <c r="AD5271" s="6" t="str">
        <f>[1]!s_info_city(A5271)</f>
        <v>哈尔滨市</v>
      </c>
      <c r="AE5271" s="6" t="str">
        <f>[1]!s_info_province(A5271)</f>
        <v>黑龙江省</v>
      </c>
      <c r="AF5271">
        <v>126.642464</v>
      </c>
      <c r="AG5271">
        <v>45.756967000000003</v>
      </c>
    </row>
    <row r="5272" spans="1:33" x14ac:dyDescent="0.3">
      <c r="A5272" s="12" t="s">
        <v>10590</v>
      </c>
      <c r="B5272" s="12" t="s">
        <v>10591</v>
      </c>
      <c r="C5272" s="16" t="str">
        <f>[1]!s_info_mkt(A5272)</f>
        <v>主板</v>
      </c>
      <c r="D5272" s="16" t="str">
        <f>[1]!s_ipo_listeddate(A5272)</f>
        <v>2017-10-20</v>
      </c>
      <c r="E5272" s="16" t="str">
        <f>[1]!lastradeday_s("000002","")</f>
        <v>2026-06-22</v>
      </c>
      <c r="F5272" s="16" t="str">
        <f>[1]!s_info_industry_csrc2023(A5272,"",3)</f>
        <v>文化艺术业</v>
      </c>
      <c r="G5272" s="16" t="str">
        <f>[1]!s_info_industry_csrc2023(A5272,"",1)</f>
        <v>文化、体育和娱乐业</v>
      </c>
      <c r="H5272" s="16">
        <f>[1]!s_is(A5272,83,"FY","YTD","20251231",1,"",100000000)</f>
        <v>16.6160366981</v>
      </c>
      <c r="I5272" s="16">
        <f>[1]!s_is(A5272,83,"FY","YTD","20241231",1,"",100000000)</f>
        <v>13.763888742600001</v>
      </c>
      <c r="J5272" s="16">
        <f t="shared" si="246"/>
        <v>0.20721963166357504</v>
      </c>
      <c r="K5272" s="16">
        <f>[1]!s_is(A5272,61,"FY","YTD","20251231",1,"",100000000)</f>
        <v>-0.18374866920000002</v>
      </c>
      <c r="L5272" s="16">
        <f>[1]!s_is(A5272,61,"FY","YTD","20241231",1,"",100000000)</f>
        <v>-1.3544460836000001</v>
      </c>
      <c r="M5272" s="16">
        <f t="shared" si="247"/>
        <v>0.86433666764230876</v>
      </c>
      <c r="N5272" s="16">
        <f>[1]!s_fa_roe(A5272,"20251231")</f>
        <v>-0.85760000000000003</v>
      </c>
      <c r="O5272" s="16">
        <f>[1]!s_stmnote_rdexp(A5272,"20251231",1,10000)</f>
        <v>5834.670768</v>
      </c>
      <c r="P5272" s="20">
        <f t="shared" si="248"/>
        <v>3.5114695965176697E-2</v>
      </c>
      <c r="Q5272" s="16">
        <f>[1]!s_margin_tradingbalance(A5272,"",10000)</f>
        <v>28716.687399999999</v>
      </c>
      <c r="R5272" s="16">
        <f>[1]!s_margin_seclendingbalance(A5272,"",10000)</f>
        <v>40.236899999999999</v>
      </c>
      <c r="S5272" s="17">
        <f>[1]!s_val_ev(A5272,"",100000000)</f>
        <v>57.816472993200009</v>
      </c>
      <c r="T5272" s="17">
        <f>[1]!share_freesharesmv(A5272,"",100000000)</f>
        <v>35.728295832000001</v>
      </c>
      <c r="U5272" s="17">
        <f>[1]!s_dq_amount_btin(A5272,E5272,100000000)</f>
        <v>3.9239490300000002</v>
      </c>
      <c r="V5272" s="17">
        <f>[1]!s_dq_turn(A5272,E5272)</f>
        <v>6.8672552884140359</v>
      </c>
      <c r="W5272" s="2">
        <f>[1]!s_pq_amount(A5272,"20260101","",100000000)</f>
        <v>554.19654998999999</v>
      </c>
      <c r="X5272" s="2">
        <f>[1]!s_pq_avgamount(A5272,"20260101","",100000000)</f>
        <v>5.038150454454545</v>
      </c>
      <c r="Y5272" s="17">
        <f>[1]!s_ipo_dilutedpe(A5272)</f>
        <v>22.98</v>
      </c>
      <c r="Z5272" s="12">
        <f>[1]!s_ipo_collection_total(A5272,100000000)</f>
        <v>5.9615999999999998</v>
      </c>
      <c r="AA5272" s="2">
        <f>[1]!s_val_pe_ttm(A5272,E5272)</f>
        <v>-360.41943359375</v>
      </c>
      <c r="AB5272" s="5">
        <f>[1]!s_info_zjtxornot1(A5272,"")</f>
        <v>0</v>
      </c>
      <c r="AC5272" s="22" t="str">
        <f>[1]!s_info_nature1(A5272,"")</f>
        <v>民营企业</v>
      </c>
      <c r="AD5272" s="6" t="str">
        <f>[1]!s_info_city(A5272)</f>
        <v>上海市</v>
      </c>
      <c r="AE5272" s="6" t="str">
        <f>[1]!s_info_province(A5272)</f>
        <v>上海</v>
      </c>
      <c r="AF5272">
        <v>121.472644</v>
      </c>
      <c r="AG5272">
        <v>31.231705999999999</v>
      </c>
    </row>
    <row r="5273" spans="1:33" x14ac:dyDescent="0.3">
      <c r="A5273" s="12" t="s">
        <v>10592</v>
      </c>
      <c r="B5273" s="12" t="s">
        <v>10593</v>
      </c>
      <c r="C5273" s="16" t="str">
        <f>[1]!s_info_mkt(A5273)</f>
        <v>主板</v>
      </c>
      <c r="D5273" s="16" t="str">
        <f>[1]!s_ipo_listeddate(A5273)</f>
        <v>1993-02-09</v>
      </c>
      <c r="E5273" s="16" t="str">
        <f>[1]!lastradeday_s("000002","")</f>
        <v>2026-06-22</v>
      </c>
      <c r="F5273" s="16" t="str">
        <f>[1]!s_info_industry_csrc2023(A5273,"",3)</f>
        <v>专业技术服务业</v>
      </c>
      <c r="G5273" s="16" t="str">
        <f>[1]!s_info_industry_csrc2023(A5273,"",1)</f>
        <v>科学研究和技术服务业</v>
      </c>
      <c r="H5273" s="16">
        <f>[1]!s_is(A5273,83,"FY","YTD","20251231",1,"",100000000)</f>
        <v>69.7634923552</v>
      </c>
      <c r="I5273" s="16">
        <f>[1]!s_is(A5273,83,"FY","YTD","20241231",1,"",100000000)</f>
        <v>84.814517030299996</v>
      </c>
      <c r="J5273" s="16">
        <f t="shared" si="246"/>
        <v>-0.17745811922413013</v>
      </c>
      <c r="K5273" s="16">
        <f>[1]!s_is(A5273,61,"FY","YTD","20251231",1,"",100000000)</f>
        <v>0.71627252050000001</v>
      </c>
      <c r="L5273" s="16">
        <f>[1]!s_is(A5273,61,"FY","YTD","20241231",1,"",100000000)</f>
        <v>3.9151336244000001</v>
      </c>
      <c r="M5273" s="16">
        <f t="shared" si="247"/>
        <v>-0.81705030039433968</v>
      </c>
      <c r="N5273" s="16">
        <f>[1]!s_fa_roe(A5273,"20251231")</f>
        <v>1.3633</v>
      </c>
      <c r="O5273" s="16">
        <f>[1]!s_stmnote_rdexp(A5273,"20251231",1,10000)</f>
        <v>30048.892472000003</v>
      </c>
      <c r="P5273" s="20">
        <f t="shared" si="248"/>
        <v>4.3072517526798144E-2</v>
      </c>
      <c r="Q5273" s="16">
        <f>[1]!s_margin_tradingbalance(A5273,"",10000)</f>
        <v>37306.321000000004</v>
      </c>
      <c r="R5273" s="16">
        <f>[1]!s_margin_seclendingbalance(A5273,"",10000)</f>
        <v>48.400799999999997</v>
      </c>
      <c r="S5273" s="17">
        <f>[1]!s_val_ev(A5273,"",100000000)</f>
        <v>156.27764638919999</v>
      </c>
      <c r="T5273" s="17">
        <f>[1]!share_freesharesmv(A5273,"",100000000)</f>
        <v>77.005688717299989</v>
      </c>
      <c r="U5273" s="17">
        <f>[1]!s_dq_amount_btin(A5273,E5273,100000000)</f>
        <v>2.9284043099999999</v>
      </c>
      <c r="V5273" s="17">
        <f>[1]!s_dq_turn(A5273,E5273)</f>
        <v>1.9194734702040555</v>
      </c>
      <c r="W5273" s="2">
        <f>[1]!s_pq_amount(A5273,"20260101","",100000000)</f>
        <v>662.73257595999996</v>
      </c>
      <c r="X5273" s="2">
        <f>[1]!s_pq_avgamount(A5273,"20260101","",100000000)</f>
        <v>6.024841599636364</v>
      </c>
      <c r="Y5273" s="17">
        <f>[1]!s_ipo_dilutedpe(A5273)</f>
        <v>0</v>
      </c>
      <c r="Z5273" s="12">
        <f>[1]!s_ipo_collection_total(A5273,100000000)</f>
        <v>0.19359999999999999</v>
      </c>
      <c r="AA5273" s="2">
        <f>[1]!s_val_pe_ttm(A5273,E5273)</f>
        <v>1005.1759033203125</v>
      </c>
      <c r="AB5273" s="5">
        <f>[1]!s_info_zjtxornot1(A5273,"")</f>
        <v>0</v>
      </c>
      <c r="AC5273" s="22" t="str">
        <f>[1]!s_info_nature1(A5273,"")</f>
        <v>地方国有企业</v>
      </c>
      <c r="AD5273" s="6" t="str">
        <f>[1]!s_info_city(A5273)</f>
        <v>上海市</v>
      </c>
      <c r="AE5273" s="6" t="str">
        <f>[1]!s_info_province(A5273)</f>
        <v>上海</v>
      </c>
      <c r="AF5273">
        <v>121.472644</v>
      </c>
      <c r="AG5273">
        <v>31.231705999999999</v>
      </c>
    </row>
    <row r="5274" spans="1:33" x14ac:dyDescent="0.3">
      <c r="A5274" s="12" t="s">
        <v>10594</v>
      </c>
      <c r="B5274" s="12" t="s">
        <v>10595</v>
      </c>
      <c r="C5274" s="16" t="str">
        <f>[1]!s_info_mkt(A5274)</f>
        <v>主板</v>
      </c>
      <c r="D5274" s="16" t="str">
        <f>[1]!s_ipo_listeddate(A5274)</f>
        <v>1996-10-08</v>
      </c>
      <c r="E5274" s="16" t="str">
        <f>[1]!lastradeday_s("000002","")</f>
        <v>2026-06-22</v>
      </c>
      <c r="F5274" s="16" t="str">
        <f>[1]!s_info_industry_csrc2023(A5274,"",3)</f>
        <v>石油和天然气开采业</v>
      </c>
      <c r="G5274" s="16" t="str">
        <f>[1]!s_info_industry_csrc2023(A5274,"",1)</f>
        <v>采矿业</v>
      </c>
      <c r="H5274" s="16">
        <f>[1]!s_is(A5274,83,"FY","YTD","20251231",1,"",100000000)</f>
        <v>21.046510121899999</v>
      </c>
      <c r="I5274" s="16">
        <f>[1]!s_is(A5274,83,"FY","YTD","20241231",1,"",100000000)</f>
        <v>25.475557927299999</v>
      </c>
      <c r="J5274" s="16">
        <f t="shared" si="246"/>
        <v>-0.17385479124889991</v>
      </c>
      <c r="K5274" s="16">
        <f>[1]!s_is(A5274,61,"FY","YTD","20251231",1,"",100000000)</f>
        <v>1.4426184012999999</v>
      </c>
      <c r="L5274" s="16">
        <f>[1]!s_is(A5274,61,"FY","YTD","20241231",1,"",100000000)</f>
        <v>4.8760156880999999</v>
      </c>
      <c r="M5274" s="16">
        <f t="shared" si="247"/>
        <v>-0.70413991800298448</v>
      </c>
      <c r="N5274" s="16">
        <f>[1]!s_fa_roe(A5274,"20251231")</f>
        <v>1.6694</v>
      </c>
      <c r="O5274" s="16">
        <f>[1]!s_stmnote_rdexp(A5274,"20251231",1,10000)</f>
        <v>24.975472</v>
      </c>
      <c r="P5274" s="20">
        <f t="shared" si="248"/>
        <v>1.1866799699971023E-4</v>
      </c>
      <c r="Q5274" s="16">
        <f>[1]!s_margin_tradingbalance(A5274,"",10000)</f>
        <v>85401.535499999998</v>
      </c>
      <c r="R5274" s="16">
        <f>[1]!s_margin_seclendingbalance(A5274,"",10000)</f>
        <v>200.82859999999999</v>
      </c>
      <c r="S5274" s="17">
        <f>[1]!s_val_ev(A5274,"",100000000)</f>
        <v>92.108006016000004</v>
      </c>
      <c r="T5274" s="17">
        <f>[1]!share_freesharesmv(A5274,"",100000000)</f>
        <v>80.704636777800005</v>
      </c>
      <c r="U5274" s="17">
        <f>[1]!s_dq_amount_btin(A5274,E5274,100000000)</f>
        <v>4.9694093199999996</v>
      </c>
      <c r="V5274" s="17">
        <f>[1]!s_dq_turn(A5274,E5274)</f>
        <v>5.4150599469441429</v>
      </c>
      <c r="W5274" s="2">
        <f>[1]!s_pq_amount(A5274,"20260101","",100000000)</f>
        <v>2595.51649172</v>
      </c>
      <c r="X5274" s="2">
        <f>[1]!s_pq_avgamount(A5274,"20260101","",100000000)</f>
        <v>23.812077905688071</v>
      </c>
      <c r="Y5274" s="17">
        <f>[1]!s_ipo_dilutedpe(A5274)</f>
        <v>0</v>
      </c>
      <c r="Z5274" s="12">
        <f>[1]!s_ipo_collection_total(A5274,100000000)</f>
        <v>0</v>
      </c>
      <c r="AA5274" s="2">
        <f>[1]!s_val_pe_ttm(A5274,E5274)</f>
        <v>43.339920043945313</v>
      </c>
      <c r="AB5274" s="5">
        <f>[1]!s_info_zjtxornot1(A5274,"")</f>
        <v>0</v>
      </c>
      <c r="AC5274" s="22" t="str">
        <f>[1]!s_info_nature1(A5274,"")</f>
        <v>外资企业</v>
      </c>
      <c r="AD5274" s="6" t="str">
        <f>[1]!s_info_city(A5274)</f>
        <v>海口市</v>
      </c>
      <c r="AE5274" s="6" t="str">
        <f>[1]!s_info_province(A5274)</f>
        <v>海南省</v>
      </c>
      <c r="AF5274">
        <v>110.33119000000001</v>
      </c>
      <c r="AG5274">
        <v>20.031970999999999</v>
      </c>
    </row>
    <row r="5275" spans="1:33" x14ac:dyDescent="0.3">
      <c r="A5275" s="12" t="s">
        <v>10596</v>
      </c>
      <c r="B5275" s="12" t="s">
        <v>10597</v>
      </c>
      <c r="C5275" s="16" t="str">
        <f>[1]!s_info_mkt(A5275)</f>
        <v>主板</v>
      </c>
      <c r="D5275" s="16" t="str">
        <f>[1]!s_ipo_listeddate(A5275)</f>
        <v>1992-03-27</v>
      </c>
      <c r="E5275" s="16" t="str">
        <f>[1]!lastradeday_s("000002","")</f>
        <v>2026-06-22</v>
      </c>
      <c r="F5275" s="16" t="str">
        <f>[1]!s_info_industry_csrc2023(A5275,"",3)</f>
        <v>计算机、通信和其他电子设备制造业</v>
      </c>
      <c r="G5275" s="16" t="str">
        <f>[1]!s_info_industry_csrc2023(A5275,"",1)</f>
        <v>制造业</v>
      </c>
      <c r="H5275" s="16">
        <f>[1]!s_is(A5275,83,"FY","YTD","20251231",1,"",100000000)</f>
        <v>98.354749165300007</v>
      </c>
      <c r="I5275" s="16">
        <f>[1]!s_is(A5275,83,"FY","YTD","20241231",1,"",100000000)</f>
        <v>111.1476396959</v>
      </c>
      <c r="J5275" s="16">
        <f t="shared" si="246"/>
        <v>-0.11509817541426293</v>
      </c>
      <c r="K5275" s="16">
        <f>[1]!s_is(A5275,61,"FY","YTD","20251231",1,"",100000000)</f>
        <v>-125.82399856799999</v>
      </c>
      <c r="L5275" s="16">
        <f>[1]!s_is(A5275,61,"FY","YTD","20241231",1,"",100000000)</f>
        <v>-37.255572217800001</v>
      </c>
      <c r="M5275" s="16">
        <f t="shared" si="247"/>
        <v>-2.3773202524556498</v>
      </c>
      <c r="N5275" s="16">
        <f>[1]!s_fa_roe(A5275,"20251231")</f>
        <v>0</v>
      </c>
      <c r="O5275" s="16">
        <f>[1]!s_stmnote_rdexp(A5275,"20251231",1,10000)</f>
        <v>38610.583695999994</v>
      </c>
      <c r="P5275" s="20">
        <f t="shared" si="248"/>
        <v>3.9256450780133734E-2</v>
      </c>
      <c r="Q5275" s="16">
        <f>[1]!s_margin_tradingbalance(A5275,"",10000)</f>
        <v>31661.5746</v>
      </c>
      <c r="R5275" s="16">
        <f>[1]!s_margin_seclendingbalance(A5275,"",10000)</f>
        <v>83.033500000000004</v>
      </c>
      <c r="S5275" s="17">
        <f>[1]!s_val_ev(A5275,"",100000000)</f>
        <v>45.670274657007525</v>
      </c>
      <c r="T5275" s="17">
        <f>[1]!share_freesharesmv(A5275,"",100000000)</f>
        <v>27.4578270208</v>
      </c>
      <c r="U5275" s="17">
        <f>[1]!s_dq_amount_btin(A5275,E5275,100000000)</f>
        <v>0.78856972999999997</v>
      </c>
      <c r="V5275" s="17">
        <f>[1]!s_dq_turn(A5275,E5275)</f>
        <v>1.925127856565646</v>
      </c>
      <c r="W5275" s="2">
        <f>[1]!s_pq_amount(A5275,"20260101","",100000000)</f>
        <v>183.62291556</v>
      </c>
      <c r="X5275" s="2">
        <f>[1]!s_pq_avgamount(A5275,"20260101","",100000000)</f>
        <v>1.6846139042201835</v>
      </c>
      <c r="Y5275" s="17">
        <f>[1]!s_ipo_dilutedpe(A5275)</f>
        <v>0</v>
      </c>
      <c r="Z5275" s="12">
        <f>[1]!s_ipo_collection_total(A5275,100000000)</f>
        <v>1.1758500000000001</v>
      </c>
      <c r="AA5275" s="2">
        <f>[1]!s_val_pe_ttm(A5275,E5275)</f>
        <v>-0.4793035089969635</v>
      </c>
      <c r="AB5275" s="5">
        <f>[1]!s_info_zjtxornot1(A5275,"")</f>
        <v>0</v>
      </c>
      <c r="AC5275" s="22" t="str">
        <f>[1]!s_info_nature1(A5275,"")</f>
        <v>中央国有企业</v>
      </c>
      <c r="AD5275" s="6" t="str">
        <f>[1]!s_info_city(A5275)</f>
        <v>深圳市</v>
      </c>
      <c r="AE5275" s="6" t="str">
        <f>[1]!s_info_province(A5275)</f>
        <v>广东省</v>
      </c>
      <c r="AF5275">
        <v>114.085947</v>
      </c>
      <c r="AG5275">
        <v>22.547000000000001</v>
      </c>
    </row>
    <row r="5276" spans="1:33" x14ac:dyDescent="0.3">
      <c r="A5276" s="12" t="s">
        <v>10598</v>
      </c>
      <c r="B5276" s="12" t="s">
        <v>10599</v>
      </c>
      <c r="C5276" s="16" t="str">
        <f>[1]!s_info_mkt(A5276)</f>
        <v>主板</v>
      </c>
      <c r="D5276" s="16" t="str">
        <f>[1]!s_ipo_listeddate(A5276)</f>
        <v>2015-06-30</v>
      </c>
      <c r="E5276" s="16" t="str">
        <f>[1]!lastradeday_s("000002","")</f>
        <v>2026-06-22</v>
      </c>
      <c r="F5276" s="16" t="str">
        <f>[1]!s_info_industry_csrc2023(A5276,"",3)</f>
        <v>汽车制造业</v>
      </c>
      <c r="G5276" s="16" t="str">
        <f>[1]!s_info_industry_csrc2023(A5276,"",1)</f>
        <v>制造业</v>
      </c>
      <c r="H5276" s="16">
        <f>[1]!s_is(A5276,83,"FY","YTD","20251231",1,"",100000000)</f>
        <v>30.188475389299999</v>
      </c>
      <c r="I5276" s="16">
        <f>[1]!s_is(A5276,83,"FY","YTD","20241231",1,"",100000000)</f>
        <v>22.2967371031</v>
      </c>
      <c r="J5276" s="16">
        <f t="shared" si="246"/>
        <v>0.35394139733130636</v>
      </c>
      <c r="K5276" s="16">
        <f>[1]!s_is(A5276,61,"FY","YTD","20251231",1,"",100000000)</f>
        <v>0.84897784109999996</v>
      </c>
      <c r="L5276" s="16">
        <f>[1]!s_is(A5276,61,"FY","YTD","20241231",1,"",100000000)</f>
        <v>-0.16481338800000001</v>
      </c>
      <c r="M5276" s="16">
        <f t="shared" si="247"/>
        <v>6.1511461016747013</v>
      </c>
      <c r="N5276" s="16">
        <f>[1]!s_fa_roe(A5276,"20251231")</f>
        <v>9.4763000000000002</v>
      </c>
      <c r="O5276" s="16">
        <f>[1]!s_stmnote_rdexp(A5276,"20251231",1,10000)</f>
        <v>12828.93053</v>
      </c>
      <c r="P5276" s="20">
        <f t="shared" si="248"/>
        <v>4.2496119345421086E-2</v>
      </c>
      <c r="Q5276" s="16">
        <f>[1]!s_margin_tradingbalance(A5276,"",10000)</f>
        <v>23280.652099999999</v>
      </c>
      <c r="R5276" s="16">
        <f>[1]!s_margin_seclendingbalance(A5276,"",10000)</f>
        <v>4.8585000000000003</v>
      </c>
      <c r="S5276" s="17">
        <f>[1]!s_val_ev(A5276,"",100000000)</f>
        <v>45.07085</v>
      </c>
      <c r="T5276" s="17">
        <f>[1]!share_freesharesmv(A5276,"",100000000)</f>
        <v>23.088853383499998</v>
      </c>
      <c r="U5276" s="17">
        <f>[1]!s_dq_amount_btin(A5276,E5276,100000000)</f>
        <v>1.3983369000000001</v>
      </c>
      <c r="V5276" s="17">
        <f>[1]!s_dq_turn(A5276,E5276)</f>
        <v>3.1004381767816671</v>
      </c>
      <c r="W5276" s="2">
        <f>[1]!s_pq_amount(A5276,"20260101","",100000000)</f>
        <v>136.40404330999999</v>
      </c>
      <c r="X5276" s="2">
        <f>[1]!s_pq_avgamount(A5276,"20260101","",100000000)</f>
        <v>1.2400367573636364</v>
      </c>
      <c r="Y5276" s="17">
        <f>[1]!s_ipo_dilutedpe(A5276)</f>
        <v>22.98</v>
      </c>
      <c r="Z5276" s="12">
        <f>[1]!s_ipo_collection_total(A5276,100000000)</f>
        <v>1.8174999999999999</v>
      </c>
      <c r="AA5276" s="2">
        <f>[1]!s_val_pe_ttm(A5276,E5276)</f>
        <v>50.589710235595703</v>
      </c>
      <c r="AB5276" s="5">
        <f>[1]!s_info_zjtxornot1(A5276,"")</f>
        <v>0</v>
      </c>
      <c r="AC5276" s="22" t="str">
        <f>[1]!s_info_nature1(A5276,"")</f>
        <v>民营企业</v>
      </c>
      <c r="AD5276" s="6" t="str">
        <f>[1]!s_info_city(A5276)</f>
        <v>台州市</v>
      </c>
      <c r="AE5276" s="6" t="str">
        <f>[1]!s_info_province(A5276)</f>
        <v>浙江省</v>
      </c>
      <c r="AF5276">
        <v>121.42859900000001</v>
      </c>
      <c r="AG5276">
        <v>28.661377999999999</v>
      </c>
    </row>
    <row r="5277" spans="1:33" x14ac:dyDescent="0.3">
      <c r="A5277" s="12" t="s">
        <v>10600</v>
      </c>
      <c r="B5277" s="12" t="s">
        <v>10601</v>
      </c>
      <c r="C5277" s="16" t="str">
        <f>[1]!s_info_mkt(A5277)</f>
        <v>主板</v>
      </c>
      <c r="D5277" s="16" t="str">
        <f>[1]!s_ipo_listeddate(A5277)</f>
        <v>2012-07-17</v>
      </c>
      <c r="E5277" s="16" t="str">
        <f>[1]!lastradeday_s("000002","")</f>
        <v>2026-06-22</v>
      </c>
      <c r="F5277" s="16" t="str">
        <f>[1]!s_info_industry_csrc2023(A5277,"",3)</f>
        <v>家具制造业</v>
      </c>
      <c r="G5277" s="16" t="str">
        <f>[1]!s_info_industry_csrc2023(A5277,"",1)</f>
        <v>制造业</v>
      </c>
      <c r="H5277" s="16">
        <f>[1]!s_is(A5277,83,"FY","YTD","20251231",1,"",100000000)</f>
        <v>88.185996091000007</v>
      </c>
      <c r="I5277" s="16">
        <f>[1]!s_is(A5277,83,"FY","YTD","20241231",1,"",100000000)</f>
        <v>87.291358633299993</v>
      </c>
      <c r="J5277" s="16">
        <f t="shared" si="246"/>
        <v>1.0248866230370801E-2</v>
      </c>
      <c r="K5277" s="16">
        <f>[1]!s_is(A5277,61,"FY","YTD","20251231",1,"",100000000)</f>
        <v>2.4141006374999998</v>
      </c>
      <c r="L5277" s="16">
        <f>[1]!s_is(A5277,61,"FY","YTD","20241231",1,"",100000000)</f>
        <v>3.2236143122000005</v>
      </c>
      <c r="M5277" s="16">
        <f t="shared" si="247"/>
        <v>-0.25111989099823073</v>
      </c>
      <c r="N5277" s="16">
        <f>[1]!s_fa_roe(A5277,"20251231")</f>
        <v>6.5891999999999999</v>
      </c>
      <c r="O5277" s="16">
        <f>[1]!s_stmnote_rdexp(A5277,"20251231",1,10000)</f>
        <v>19897.039196000002</v>
      </c>
      <c r="P5277" s="20">
        <f t="shared" si="248"/>
        <v>2.2562583718471637E-2</v>
      </c>
      <c r="Q5277" s="16">
        <f>[1]!s_margin_tradingbalance(A5277,"",10000)</f>
        <v>12325.0219</v>
      </c>
      <c r="R5277" s="16">
        <f>[1]!s_margin_seclendingbalance(A5277,"",10000)</f>
        <v>30.796800000000001</v>
      </c>
      <c r="S5277" s="17">
        <f>[1]!s_val_ev(A5277,"",100000000)</f>
        <v>31.304856975</v>
      </c>
      <c r="T5277" s="17">
        <f>[1]!share_freesharesmv(A5277,"",100000000)</f>
        <v>19.922487085</v>
      </c>
      <c r="U5277" s="17">
        <f>[1]!s_dq_amount_btin(A5277,E5277,100000000)</f>
        <v>0.75903061999999999</v>
      </c>
      <c r="V5277" s="17">
        <f>[1]!s_dq_turn(A5277,E5277)</f>
        <v>2.4478925286640769</v>
      </c>
      <c r="W5277" s="2">
        <f>[1]!s_pq_amount(A5277,"20260101","",100000000)</f>
        <v>247.69447604000001</v>
      </c>
      <c r="X5277" s="2">
        <f>[1]!s_pq_avgamount(A5277,"20260101","",100000000)</f>
        <v>2.2724263856880733</v>
      </c>
      <c r="Y5277" s="17">
        <f>[1]!s_ipo_dilutedpe(A5277)</f>
        <v>29.87</v>
      </c>
      <c r="Z5277" s="12">
        <f>[1]!s_ipo_collection_total(A5277,100000000)</f>
        <v>6.5625</v>
      </c>
      <c r="AA5277" s="2">
        <f>[1]!s_val_pe_ttm(A5277,E5277)</f>
        <v>23.285505294799805</v>
      </c>
      <c r="AB5277" s="5">
        <f>[1]!s_info_zjtxornot1(A5277,"")</f>
        <v>0</v>
      </c>
      <c r="AC5277" s="22" t="str">
        <f>[1]!s_info_nature1(A5277,"")</f>
        <v>民营企业</v>
      </c>
      <c r="AD5277" s="6" t="str">
        <f>[1]!s_info_city(A5277)</f>
        <v>绍兴市</v>
      </c>
      <c r="AE5277" s="6" t="str">
        <f>[1]!s_info_province(A5277)</f>
        <v>浙江省</v>
      </c>
      <c r="AF5277">
        <v>120.582112</v>
      </c>
      <c r="AG5277">
        <v>29.997116999999999</v>
      </c>
    </row>
    <row r="5278" spans="1:33" x14ac:dyDescent="0.3">
      <c r="A5278" s="12" t="s">
        <v>10602</v>
      </c>
      <c r="B5278" s="12" t="s">
        <v>10603</v>
      </c>
      <c r="C5278" s="16" t="str">
        <f>[1]!s_info_mkt(A5278)</f>
        <v>主板</v>
      </c>
      <c r="D5278" s="16" t="str">
        <f>[1]!s_ipo_listeddate(A5278)</f>
        <v>2015-06-30</v>
      </c>
      <c r="E5278" s="16" t="str">
        <f>[1]!lastradeday_s("000002","")</f>
        <v>2026-06-22</v>
      </c>
      <c r="F5278" s="16" t="str">
        <f>[1]!s_info_industry_csrc2023(A5278,"",3)</f>
        <v>开采专业及辅助性活动</v>
      </c>
      <c r="G5278" s="16" t="str">
        <f>[1]!s_info_industry_csrc2023(A5278,"",1)</f>
        <v>采矿业</v>
      </c>
      <c r="H5278" s="16">
        <f>[1]!s_is(A5278,83,"FY","YTD","20251231",1,"",100000000)</f>
        <v>138.9396830698</v>
      </c>
      <c r="I5278" s="16">
        <f>[1]!s_is(A5278,83,"FY","YTD","20241231",1,"",100000000)</f>
        <v>99.424063978099994</v>
      </c>
      <c r="J5278" s="16">
        <f t="shared" si="246"/>
        <v>0.39744522111270819</v>
      </c>
      <c r="K5278" s="16">
        <f>[1]!s_is(A5278,61,"FY","YTD","20251231",1,"",100000000)</f>
        <v>23.387032766399997</v>
      </c>
      <c r="L5278" s="16">
        <f>[1]!s_is(A5278,61,"FY","YTD","20241231",1,"",100000000)</f>
        <v>15.838249668900001</v>
      </c>
      <c r="M5278" s="16">
        <f t="shared" si="247"/>
        <v>0.47661725602942046</v>
      </c>
      <c r="N5278" s="16">
        <f>[1]!s_fa_roe(A5278,"20251231")</f>
        <v>23.241399999999999</v>
      </c>
      <c r="O5278" s="16">
        <f>[1]!s_stmnote_rdexp(A5278,"20251231",1,10000)</f>
        <v>14247.478447999998</v>
      </c>
      <c r="P5278" s="20">
        <f t="shared" si="248"/>
        <v>1.0254434250323144E-2</v>
      </c>
      <c r="Q5278" s="16">
        <f>[1]!s_margin_tradingbalance(A5278,"",10000)</f>
        <v>39446.285300000003</v>
      </c>
      <c r="R5278" s="16">
        <f>[1]!s_margin_seclendingbalance(A5278,"",10000)</f>
        <v>1248.6500000000001</v>
      </c>
      <c r="S5278" s="17">
        <f>[1]!s_val_ev(A5278,"",100000000)</f>
        <v>473.33102339039999</v>
      </c>
      <c r="T5278" s="17">
        <f>[1]!share_freesharesmv(A5278,"",100000000)</f>
        <v>272.74335806759996</v>
      </c>
      <c r="U5278" s="17">
        <f>[1]!s_dq_amount_btin(A5278,E5278,100000000)</f>
        <v>10.4571568</v>
      </c>
      <c r="V5278" s="17">
        <f>[1]!s_dq_turn(A5278,E5278)</f>
        <v>2.2615063876704906</v>
      </c>
      <c r="W5278" s="2">
        <f>[1]!s_pq_amount(A5278,"20260101","",100000000)</f>
        <v>788.21335744999999</v>
      </c>
      <c r="X5278" s="2">
        <f>[1]!s_pq_avgamount(A5278,"20260101","",100000000)</f>
        <v>7.1655759768181815</v>
      </c>
      <c r="Y5278" s="17">
        <f>[1]!s_ipo_dilutedpe(A5278)</f>
        <v>22.98</v>
      </c>
      <c r="Z5278" s="12">
        <f>[1]!s_ipo_collection_total(A5278,100000000)</f>
        <v>16.330500000000001</v>
      </c>
      <c r="AA5278" s="2">
        <f>[1]!s_val_pe_ttm(A5278,E5278)</f>
        <v>18.7960205078125</v>
      </c>
      <c r="AB5278" s="5">
        <f>[1]!s_info_zjtxornot1(A5278,"")</f>
        <v>0</v>
      </c>
      <c r="AC5278" s="22" t="str">
        <f>[1]!s_info_nature1(A5278,"")</f>
        <v>民营企业</v>
      </c>
      <c r="AD5278" s="6" t="str">
        <f>[1]!s_info_city(A5278)</f>
        <v>北京市</v>
      </c>
      <c r="AE5278" s="6" t="str">
        <f>[1]!s_info_province(A5278)</f>
        <v>北京</v>
      </c>
      <c r="AF5278">
        <v>116.40528500000001</v>
      </c>
      <c r="AG5278">
        <v>39.904989</v>
      </c>
    </row>
    <row r="5279" spans="1:33" x14ac:dyDescent="0.3">
      <c r="A5279" s="12" t="s">
        <v>10604</v>
      </c>
      <c r="B5279" s="12" t="s">
        <v>10605</v>
      </c>
      <c r="C5279" s="16" t="str">
        <f>[1]!s_info_mkt(A5279)</f>
        <v>主板</v>
      </c>
      <c r="D5279" s="16" t="str">
        <f>[1]!s_ipo_listeddate(A5279)</f>
        <v>1996-08-08</v>
      </c>
      <c r="E5279" s="16" t="str">
        <f>[1]!lastradeday_s("000002","")</f>
        <v>2026-06-22</v>
      </c>
      <c r="F5279" s="16" t="str">
        <f>[1]!s_info_industry_csrc2023(A5279,"",3)</f>
        <v>软件和信息技术服务业</v>
      </c>
      <c r="G5279" s="16" t="str">
        <f>[1]!s_info_industry_csrc2023(A5279,"",1)</f>
        <v>信息传输、软件和信息技术服务业</v>
      </c>
      <c r="H5279" s="16">
        <f>[1]!s_is(A5279,83,"FY","YTD","20251231",1,"",100000000)</f>
        <v>0.88139840749999998</v>
      </c>
      <c r="I5279" s="16">
        <f>[1]!s_is(A5279,83,"FY","YTD","20241231",1,"",100000000)</f>
        <v>3.0869118704000003</v>
      </c>
      <c r="J5279" s="16">
        <f t="shared" si="246"/>
        <v>-0.71447244219972217</v>
      </c>
      <c r="K5279" s="16">
        <f>[1]!s_is(A5279,61,"FY","YTD","20251231",1,"",100000000)</f>
        <v>-1.4563697328</v>
      </c>
      <c r="L5279" s="16">
        <f>[1]!s_is(A5279,61,"FY","YTD","20241231",1,"",100000000)</f>
        <v>5.6537124800000005E-2</v>
      </c>
      <c r="M5279" s="16">
        <f t="shared" si="247"/>
        <v>-26.759529476461807</v>
      </c>
      <c r="N5279" s="16">
        <f>[1]!s_fa_roe(A5279,"20251231")</f>
        <v>-44.797899999999998</v>
      </c>
      <c r="O5279" s="16">
        <f>[1]!s_stmnote_rdexp(A5279,"20251231",1,10000)</f>
        <v>3238.4506309999997</v>
      </c>
      <c r="P5279" s="20">
        <f t="shared" si="248"/>
        <v>0.36742188361623512</v>
      </c>
      <c r="Q5279" s="16">
        <f>[1]!s_margin_tradingbalance(A5279,"",10000)</f>
        <v>0</v>
      </c>
      <c r="R5279" s="16">
        <f>[1]!s_margin_seclendingbalance(A5279,"",10000)</f>
        <v>0</v>
      </c>
      <c r="S5279" s="17">
        <f>[1]!s_val_ev(A5279,"",100000000)</f>
        <v>40.080777150400003</v>
      </c>
      <c r="T5279" s="17">
        <f>[1]!share_freesharesmv(A5279,"",100000000)</f>
        <v>29.609219574400001</v>
      </c>
      <c r="U5279" s="17">
        <f>[1]!s_dq_amount_btin(A5279,E5279,100000000)</f>
        <v>1.34650917</v>
      </c>
      <c r="V5279" s="17">
        <f>[1]!s_dq_turn(A5279,E5279)</f>
        <v>3.3863360112222369</v>
      </c>
      <c r="W5279" s="2">
        <f>[1]!s_pq_amount(A5279,"20260101","",100000000)</f>
        <v>472.73682001999998</v>
      </c>
      <c r="X5279" s="2">
        <f>[1]!s_pq_avgamount(A5279,"20260101","",100000000)</f>
        <v>4.3370350460550453</v>
      </c>
      <c r="Y5279" s="17">
        <f>[1]!s_ipo_dilutedpe(A5279)</f>
        <v>14.9</v>
      </c>
      <c r="Z5279" s="12">
        <f>[1]!s_ipo_collection_total(A5279,100000000)</f>
        <v>2.2050000000000001</v>
      </c>
      <c r="AA5279" s="2">
        <f>[1]!s_val_pe_ttm(A5279,E5279)</f>
        <v>-29.053613662719727</v>
      </c>
      <c r="AB5279" s="5">
        <f>[1]!s_info_zjtxornot1(A5279,"")</f>
        <v>1</v>
      </c>
      <c r="AC5279" s="22" t="str">
        <f>[1]!s_info_nature1(A5279,"")</f>
        <v>地方国有企业</v>
      </c>
      <c r="AD5279" s="6" t="str">
        <f>[1]!s_info_city(A5279)</f>
        <v>福州市</v>
      </c>
      <c r="AE5279" s="6" t="str">
        <f>[1]!s_info_province(A5279)</f>
        <v>福建省</v>
      </c>
      <c r="AF5279">
        <v>119.30623900000001</v>
      </c>
      <c r="AG5279">
        <v>26.075302000000001</v>
      </c>
    </row>
    <row r="5280" spans="1:33" x14ac:dyDescent="0.3">
      <c r="A5280" s="12" t="s">
        <v>10606</v>
      </c>
      <c r="B5280" s="12" t="s">
        <v>10607</v>
      </c>
      <c r="C5280" s="16" t="str">
        <f>[1]!s_info_mkt(A5280)</f>
        <v>主板</v>
      </c>
      <c r="D5280" s="16" t="str">
        <f>[1]!s_ipo_listeddate(A5280)</f>
        <v>2011-12-05</v>
      </c>
      <c r="E5280" s="16" t="str">
        <f>[1]!lastradeday_s("000002","")</f>
        <v>2026-06-22</v>
      </c>
      <c r="F5280" s="16" t="str">
        <f>[1]!s_info_industry_csrc2023(A5280,"",3)</f>
        <v>纺织服装、服饰业</v>
      </c>
      <c r="G5280" s="16" t="str">
        <f>[1]!s_info_industry_csrc2023(A5280,"",1)</f>
        <v>制造业</v>
      </c>
      <c r="H5280" s="16">
        <f>[1]!s_is(A5280,83,"FY","YTD","20251231",1,"",100000000)</f>
        <v>5.6807847103999993</v>
      </c>
      <c r="I5280" s="16">
        <f>[1]!s_is(A5280,83,"FY","YTD","20241231",1,"",100000000)</f>
        <v>11.055249063</v>
      </c>
      <c r="J5280" s="16">
        <f t="shared" si="246"/>
        <v>-0.48614593140080398</v>
      </c>
      <c r="K5280" s="16">
        <f>[1]!s_is(A5280,61,"FY","YTD","20251231",1,"",100000000)</f>
        <v>-9.8871377452000004</v>
      </c>
      <c r="L5280" s="16">
        <f>[1]!s_is(A5280,61,"FY","YTD","20241231",1,"",100000000)</f>
        <v>-6.7233920947000003</v>
      </c>
      <c r="M5280" s="16">
        <f t="shared" si="247"/>
        <v>-0.47055795734328171</v>
      </c>
      <c r="N5280" s="16">
        <f>[1]!s_fa_roe(A5280,"20251231")</f>
        <v>0</v>
      </c>
      <c r="O5280" s="16">
        <f>[1]!s_stmnote_rdexp(A5280,"20251231",1,10000)</f>
        <v>2044.7899050000001</v>
      </c>
      <c r="P5280" s="20">
        <f t="shared" si="248"/>
        <v>3.5994849466069997E-2</v>
      </c>
      <c r="Q5280" s="16">
        <f>[1]!s_margin_tradingbalance(A5280,"",10000)</f>
        <v>0</v>
      </c>
      <c r="R5280" s="16">
        <f>[1]!s_margin_seclendingbalance(A5280,"",10000)</f>
        <v>0</v>
      </c>
      <c r="S5280" s="17">
        <f>[1]!s_val_ev(A5280,"",100000000)</f>
        <v>21.589568110999998</v>
      </c>
      <c r="T5280" s="17">
        <f>[1]!share_freesharesmv(A5280,"",100000000)</f>
        <v>15.740545951000001</v>
      </c>
      <c r="U5280" s="17">
        <f>[1]!s_dq_amount_btin(A5280,E5280,100000000)</f>
        <v>0.17675014</v>
      </c>
      <c r="V5280" s="17">
        <f>[1]!s_dq_turn(A5280,E5280)</f>
        <v>0.8492087218753428</v>
      </c>
      <c r="W5280" s="2">
        <f>[1]!s_pq_amount(A5280,"20260101","",100000000)</f>
        <v>153.14875040999999</v>
      </c>
      <c r="X5280" s="2">
        <f>[1]!s_pq_avgamount(A5280,"20260101","",100000000)</f>
        <v>1.4050344074311927</v>
      </c>
      <c r="Y5280" s="17">
        <f>[1]!s_ipo_dilutedpe(A5280)</f>
        <v>31.33</v>
      </c>
      <c r="Z5280" s="12">
        <f>[1]!s_ipo_collection_total(A5280,100000000)</f>
        <v>3.0226999999999999</v>
      </c>
      <c r="AA5280" s="2">
        <f>[1]!s_val_pe_ttm(A5280,E5280)</f>
        <v>-2.1669921875</v>
      </c>
      <c r="AB5280" s="5">
        <f>[1]!s_info_zjtxornot1(A5280,"")</f>
        <v>0</v>
      </c>
      <c r="AC5280" s="22" t="str">
        <f>[1]!s_info_nature1(A5280,"")</f>
        <v>民营企业</v>
      </c>
      <c r="AD5280" s="6" t="str">
        <f>[1]!s_info_city(A5280)</f>
        <v>义乌市</v>
      </c>
      <c r="AE5280" s="6" t="str">
        <f>[1]!s_info_province(A5280)</f>
        <v>浙江省</v>
      </c>
      <c r="AF5280">
        <v>120.067296</v>
      </c>
      <c r="AG5280">
        <v>29.306443999999999</v>
      </c>
    </row>
    <row r="5281" spans="1:33" x14ac:dyDescent="0.3">
      <c r="A5281" s="12" t="s">
        <v>10608</v>
      </c>
      <c r="B5281" s="12" t="s">
        <v>10609</v>
      </c>
      <c r="C5281" s="16" t="str">
        <f>[1]!s_info_mkt(A5281)</f>
        <v>主板</v>
      </c>
      <c r="D5281" s="16" t="str">
        <f>[1]!s_ipo_listeddate(A5281)</f>
        <v>2022-05-20</v>
      </c>
      <c r="E5281" s="16" t="str">
        <f>[1]!lastradeday_s("000002","")</f>
        <v>2026-06-22</v>
      </c>
      <c r="F5281" s="16" t="str">
        <f>[1]!s_info_industry_csrc2023(A5281,"",3)</f>
        <v>文教、工美、体育和娱乐用品制造业</v>
      </c>
      <c r="G5281" s="16" t="str">
        <f>[1]!s_info_industry_csrc2023(A5281,"",1)</f>
        <v>制造业</v>
      </c>
      <c r="H5281" s="16">
        <f>[1]!s_is(A5281,83,"FY","YTD","20251231",1,"",100000000)</f>
        <v>1.4161048101</v>
      </c>
      <c r="I5281" s="16">
        <f>[1]!s_is(A5281,83,"FY","YTD","20241231",1,"",100000000)</f>
        <v>2.1556109588000001</v>
      </c>
      <c r="J5281" s="16">
        <f t="shared" si="246"/>
        <v>-0.34306104526007486</v>
      </c>
      <c r="K5281" s="16">
        <f>[1]!s_is(A5281,61,"FY","YTD","20251231",1,"",100000000)</f>
        <v>-0.114487534</v>
      </c>
      <c r="L5281" s="16">
        <f>[1]!s_is(A5281,61,"FY","YTD","20241231",1,"",100000000)</f>
        <v>0.108983644</v>
      </c>
      <c r="M5281" s="16">
        <f t="shared" si="247"/>
        <v>-2.0505019817469123</v>
      </c>
      <c r="N5281" s="16">
        <f>[1]!s_fa_roe(A5281,"20251231")</f>
        <v>-2.0615000000000001</v>
      </c>
      <c r="O5281" s="16">
        <f>[1]!s_stmnote_rdexp(A5281,"20251231",1,10000)</f>
        <v>498.47498499999995</v>
      </c>
      <c r="P5281" s="20">
        <f t="shared" si="248"/>
        <v>3.5200430183186762E-2</v>
      </c>
      <c r="Q5281" s="16">
        <f>[1]!s_margin_tradingbalance(A5281,"",10000)</f>
        <v>0</v>
      </c>
      <c r="R5281" s="16">
        <f>[1]!s_margin_seclendingbalance(A5281,"",10000)</f>
        <v>0</v>
      </c>
      <c r="S5281" s="17">
        <f>[1]!s_val_ev(A5281,"",100000000)</f>
        <v>30.559602300000002</v>
      </c>
      <c r="T5281" s="17">
        <f>[1]!share_freesharesmv(A5281,"",100000000)</f>
        <v>13.31871615</v>
      </c>
      <c r="U5281" s="17">
        <f>[1]!s_dq_amount_btin(A5281,E5281,100000000)</f>
        <v>5.2403730000000003E-2</v>
      </c>
      <c r="V5281" s="17">
        <f>[1]!s_dq_turn(A5281,E5281)</f>
        <v>0.17148040568577688</v>
      </c>
      <c r="W5281" s="2">
        <f>[1]!s_pq_amount(A5281,"20260101","",100000000)</f>
        <v>145.90437112999999</v>
      </c>
      <c r="X5281" s="2">
        <f>[1]!s_pq_avgamount(A5281,"20260101","",100000000)</f>
        <v>1.3385722122018349</v>
      </c>
      <c r="Y5281" s="17">
        <f>[1]!s_ipo_dilutedpe(A5281)</f>
        <v>22.99</v>
      </c>
      <c r="Z5281" s="12">
        <f>[1]!s_ipo_collection_total(A5281,100000000)</f>
        <v>3.5336807000000001</v>
      </c>
      <c r="AA5281" s="2">
        <f>[1]!s_val_pe_ttm(A5281,E5281)</f>
        <v>-176.52777099609375</v>
      </c>
      <c r="AB5281" s="5">
        <f>[1]!s_info_zjtxornot1(A5281,"")</f>
        <v>0</v>
      </c>
      <c r="AC5281" s="22" t="str">
        <f>[1]!s_info_nature1(A5281,"")</f>
        <v>民营企业</v>
      </c>
      <c r="AD5281" s="6" t="str">
        <f>[1]!s_info_city(A5281)</f>
        <v>嘉兴市</v>
      </c>
      <c r="AE5281" s="6" t="str">
        <f>[1]!s_info_province(A5281)</f>
        <v>浙江省</v>
      </c>
      <c r="AF5281">
        <v>120.750865</v>
      </c>
      <c r="AG5281">
        <v>30.762653</v>
      </c>
    </row>
    <row r="5282" spans="1:33" x14ac:dyDescent="0.3">
      <c r="A5282" s="12" t="s">
        <v>10610</v>
      </c>
      <c r="B5282" s="12" t="s">
        <v>10611</v>
      </c>
      <c r="C5282" s="16" t="str">
        <f>[1]!s_info_mkt(A5282)</f>
        <v>主板</v>
      </c>
      <c r="D5282" s="16" t="str">
        <f>[1]!s_ipo_listeddate(A5282)</f>
        <v>2017-03-20</v>
      </c>
      <c r="E5282" s="16" t="str">
        <f>[1]!lastradeday_s("000002","")</f>
        <v>2026-06-22</v>
      </c>
      <c r="F5282" s="16" t="str">
        <f>[1]!s_info_industry_csrc2023(A5282,"",3)</f>
        <v>建筑装饰、装修和其他建筑业</v>
      </c>
      <c r="G5282" s="16" t="str">
        <f>[1]!s_info_industry_csrc2023(A5282,"",1)</f>
        <v>建筑业</v>
      </c>
      <c r="H5282" s="16">
        <f>[1]!s_is(A5282,83,"FY","YTD","20251231",1,"",100000000)</f>
        <v>3.5256194933999998</v>
      </c>
      <c r="I5282" s="16">
        <f>[1]!s_is(A5282,83,"FY","YTD","20241231",1,"",100000000)</f>
        <v>7.0382947241999991</v>
      </c>
      <c r="J5282" s="16">
        <f t="shared" si="246"/>
        <v>-0.49908044042575439</v>
      </c>
      <c r="K5282" s="16">
        <f>[1]!s_is(A5282,61,"FY","YTD","20251231",1,"",100000000)</f>
        <v>-2.1363297390999998</v>
      </c>
      <c r="L5282" s="16">
        <f>[1]!s_is(A5282,61,"FY","YTD","20241231",1,"",100000000)</f>
        <v>-2.5705094528000001</v>
      </c>
      <c r="M5282" s="16">
        <f t="shared" si="247"/>
        <v>0.16890804008795135</v>
      </c>
      <c r="N5282" s="16">
        <f>[1]!s_fa_roe(A5282,"20251231")</f>
        <v>-793.75689999999997</v>
      </c>
      <c r="O5282" s="16">
        <f>[1]!s_stmnote_rdexp(A5282,"20251231",1,10000)</f>
        <v>0</v>
      </c>
      <c r="P5282" s="20">
        <f t="shared" si="248"/>
        <v>0</v>
      </c>
      <c r="Q5282" s="16">
        <f>[1]!s_margin_tradingbalance(A5282,"",10000)</f>
        <v>0</v>
      </c>
      <c r="R5282" s="16">
        <f>[1]!s_margin_seclendingbalance(A5282,"",10000)</f>
        <v>0</v>
      </c>
      <c r="S5282" s="17">
        <f>[1]!s_val_ev(A5282,"",100000000)</f>
        <v>25.4523391848</v>
      </c>
      <c r="T5282" s="17">
        <f>[1]!share_freesharesmv(A5282,"",100000000)</f>
        <v>14.9579668755</v>
      </c>
      <c r="U5282" s="17">
        <f>[1]!s_dq_amount_btin(A5282,E5282,100000000)</f>
        <v>0.18606851999999999</v>
      </c>
      <c r="V5282" s="17">
        <f>[1]!s_dq_turn(A5282,E5282)</f>
        <v>0.79835716625593489</v>
      </c>
      <c r="W5282" s="2">
        <f>[1]!s_pq_amount(A5282,"20260101","",100000000)</f>
        <v>133.5170483</v>
      </c>
      <c r="X5282" s="2">
        <f>[1]!s_pq_avgamount(A5282,"20260101","",100000000)</f>
        <v>1.2249270486238533</v>
      </c>
      <c r="Y5282" s="17">
        <f>[1]!s_ipo_dilutedpe(A5282)</f>
        <v>22.99</v>
      </c>
      <c r="Z5282" s="12">
        <f>[1]!s_ipo_collection_total(A5282,100000000)</f>
        <v>2.9419740000000001</v>
      </c>
      <c r="AA5282" s="2">
        <f>[1]!s_val_pe_ttm(A5282,E5282)</f>
        <v>-13.060602188110352</v>
      </c>
      <c r="AB5282" s="5">
        <f>[1]!s_info_zjtxornot1(A5282,"")</f>
        <v>0</v>
      </c>
      <c r="AC5282" s="22" t="str">
        <f>[1]!s_info_nature1(A5282,"")</f>
        <v>地方国有企业</v>
      </c>
      <c r="AD5282" s="6" t="str">
        <f>[1]!s_info_city(A5282)</f>
        <v>深圳市</v>
      </c>
      <c r="AE5282" s="6" t="str">
        <f>[1]!s_info_province(A5282)</f>
        <v>广东省</v>
      </c>
      <c r="AF5282">
        <v>114.085947</v>
      </c>
      <c r="AG5282">
        <v>22.547000000000001</v>
      </c>
    </row>
    <row r="5283" spans="1:33" x14ac:dyDescent="0.3">
      <c r="A5283" s="12" t="s">
        <v>10612</v>
      </c>
      <c r="B5283" s="12" t="s">
        <v>10613</v>
      </c>
      <c r="C5283" s="16" t="str">
        <f>[1]!s_info_mkt(A5283)</f>
        <v>主板</v>
      </c>
      <c r="D5283" s="16" t="str">
        <f>[1]!s_ipo_listeddate(A5283)</f>
        <v>2011-07-07</v>
      </c>
      <c r="E5283" s="16" t="str">
        <f>[1]!lastradeday_s("000002","")</f>
        <v>2026-06-22</v>
      </c>
      <c r="F5283" s="16" t="str">
        <f>[1]!s_info_industry_csrc2023(A5283,"",3)</f>
        <v>非金属矿物制品业</v>
      </c>
      <c r="G5283" s="16" t="str">
        <f>[1]!s_info_industry_csrc2023(A5283,"",1)</f>
        <v>制造业</v>
      </c>
      <c r="H5283" s="16">
        <f>[1]!s_is(A5283,83,"FY","YTD","20251231",1,"",100000000)</f>
        <v>11.6578534769</v>
      </c>
      <c r="I5283" s="16">
        <f>[1]!s_is(A5283,83,"FY","YTD","20241231",1,"",100000000)</f>
        <v>13.036584726600001</v>
      </c>
      <c r="J5283" s="16">
        <f t="shared" si="246"/>
        <v>-0.10575862303006567</v>
      </c>
      <c r="K5283" s="16">
        <f>[1]!s_is(A5283,61,"FY","YTD","20251231",1,"",100000000)</f>
        <v>-2.147238126</v>
      </c>
      <c r="L5283" s="16">
        <f>[1]!s_is(A5283,61,"FY","YTD","20241231",1,"",100000000)</f>
        <v>-2.4152769286</v>
      </c>
      <c r="M5283" s="16">
        <f t="shared" si="247"/>
        <v>0.11097642652321736</v>
      </c>
      <c r="N5283" s="16">
        <f>[1]!s_fa_roe(A5283,"20251231")</f>
        <v>-33.441299999999998</v>
      </c>
      <c r="O5283" s="16">
        <f>[1]!s_stmnote_rdexp(A5283,"20251231",1,10000)</f>
        <v>2561.3223239999998</v>
      </c>
      <c r="P5283" s="20">
        <f t="shared" si="248"/>
        <v>2.1970788439529217E-2</v>
      </c>
      <c r="Q5283" s="16">
        <f>[1]!s_margin_tradingbalance(A5283,"",10000)</f>
        <v>18751.0016</v>
      </c>
      <c r="R5283" s="16">
        <f>[1]!s_margin_seclendingbalance(A5283,"",10000)</f>
        <v>5.7171000000000003</v>
      </c>
      <c r="S5283" s="17">
        <f>[1]!s_val_ev(A5283,"",100000000)</f>
        <v>37.296366835000001</v>
      </c>
      <c r="T5283" s="17">
        <f>[1]!share_freesharesmv(A5283,"",100000000)</f>
        <v>26.834485600000001</v>
      </c>
      <c r="U5283" s="17">
        <f>[1]!s_dq_amount_btin(A5283,E5283,100000000)</f>
        <v>0.94765423999999998</v>
      </c>
      <c r="V5283" s="17">
        <f>[1]!s_dq_turn(A5283,E5283)</f>
        <v>2.6173849663468558</v>
      </c>
      <c r="W5283" s="2">
        <f>[1]!s_pq_amount(A5283,"20260101","",100000000)</f>
        <v>193.01378944999999</v>
      </c>
      <c r="X5283" s="2">
        <f>[1]!s_pq_avgamount(A5283,"20260101","",100000000)</f>
        <v>1.7546708131818181</v>
      </c>
      <c r="Y5283" s="17">
        <f>[1]!s_ipo_dilutedpe(A5283)</f>
        <v>19.920000000000002</v>
      </c>
      <c r="Z5283" s="12">
        <f>[1]!s_ipo_collection_total(A5283,100000000)</f>
        <v>4.1310000000000002</v>
      </c>
      <c r="AA5283" s="2">
        <f>[1]!s_val_pe_ttm(A5283,E5283)</f>
        <v>-18.545492172241211</v>
      </c>
      <c r="AB5283" s="5">
        <f>[1]!s_info_zjtxornot1(A5283,"")</f>
        <v>0</v>
      </c>
      <c r="AC5283" s="22" t="str">
        <f>[1]!s_info_nature1(A5283,"")</f>
        <v>民营企业</v>
      </c>
      <c r="AD5283" s="6" t="str">
        <f>[1]!s_info_city(A5283)</f>
        <v>三亚市</v>
      </c>
      <c r="AE5283" s="6" t="str">
        <f>[1]!s_info_province(A5283)</f>
        <v>海南省</v>
      </c>
      <c r="AF5283">
        <v>109.508268</v>
      </c>
      <c r="AG5283">
        <v>18.247872000000001</v>
      </c>
    </row>
    <row r="5284" spans="1:33" x14ac:dyDescent="0.3">
      <c r="A5284" s="12" t="s">
        <v>10614</v>
      </c>
      <c r="B5284" s="12" t="s">
        <v>10615</v>
      </c>
      <c r="C5284" s="16" t="str">
        <f>[1]!s_info_mkt(A5284)</f>
        <v>主板</v>
      </c>
      <c r="D5284" s="16" t="str">
        <f>[1]!s_ipo_listeddate(A5284)</f>
        <v>2018-11-16</v>
      </c>
      <c r="E5284" s="16" t="str">
        <f>[1]!lastradeday_s("000002","")</f>
        <v>2026-06-22</v>
      </c>
      <c r="F5284" s="16" t="str">
        <f>[1]!s_info_industry_csrc2023(A5284,"",3)</f>
        <v>保险业</v>
      </c>
      <c r="G5284" s="16" t="str">
        <f>[1]!s_info_industry_csrc2023(A5284,"",1)</f>
        <v>金融业</v>
      </c>
      <c r="H5284" s="16">
        <f>[1]!s_is(A5284,83,"FY","YTD","20251231",1,"",100000000)</f>
        <v>6690.44</v>
      </c>
      <c r="I5284" s="16">
        <f>[1]!s_is(A5284,83,"FY","YTD","20241231",1,"",100000000)</f>
        <v>6219.72</v>
      </c>
      <c r="J5284" s="16">
        <f t="shared" si="246"/>
        <v>7.5681863492247148E-2</v>
      </c>
      <c r="K5284" s="16">
        <f>[1]!s_is(A5284,61,"FY","YTD","20251231",1,"",100000000)</f>
        <v>466.46</v>
      </c>
      <c r="L5284" s="16">
        <f>[1]!s_is(A5284,61,"FY","YTD","20241231",1,"",100000000)</f>
        <v>428.69</v>
      </c>
      <c r="M5284" s="16">
        <f t="shared" si="247"/>
        <v>8.8105624110662681E-2</v>
      </c>
      <c r="N5284" s="16">
        <f>[1]!s_fa_roe(A5284,"20251231")</f>
        <v>16.148199999999999</v>
      </c>
      <c r="O5284" s="16">
        <f>[1]!s_stmnote_rdexp(A5284,"20251231",1,10000)</f>
        <v>216300</v>
      </c>
      <c r="P5284" s="20">
        <f t="shared" si="248"/>
        <v>3.2329712246130298E-3</v>
      </c>
      <c r="Q5284" s="16">
        <f>[1]!s_margin_tradingbalance(A5284,"",10000)</f>
        <v>148082.8173</v>
      </c>
      <c r="R5284" s="16">
        <f>[1]!s_margin_seclendingbalance(A5284,"",10000)</f>
        <v>407.44549999999998</v>
      </c>
      <c r="S5284" s="17">
        <f>[1]!s_val_ev(A5284,"",100000000)</f>
        <v>2918.9442231269118</v>
      </c>
      <c r="T5284" s="17">
        <f>[1]!share_freesharesmv(A5284,"",100000000)</f>
        <v>212.5749475552</v>
      </c>
      <c r="U5284" s="17">
        <f>[1]!s_dq_amount_btin(A5284,E5284,100000000)</f>
        <v>11.42435221</v>
      </c>
      <c r="V5284" s="17">
        <f>[1]!s_dq_turn(A5284,E5284)</f>
        <v>0.46681644968898905</v>
      </c>
      <c r="W5284" s="2">
        <f>[1]!s_pq_amount(A5284,"20260101","",100000000)</f>
        <v>660.13933574999999</v>
      </c>
      <c r="X5284" s="2">
        <f>[1]!s_pq_avgamount(A5284,"20260101","",100000000)</f>
        <v>6.0012666886363641</v>
      </c>
      <c r="Y5284" s="17">
        <f>[1]!s_ipo_dilutedpe(A5284)</f>
        <v>8.8699999999999992</v>
      </c>
      <c r="Z5284" s="12">
        <f>[1]!s_ipo_collection_total(A5284,100000000)</f>
        <v>60.12</v>
      </c>
      <c r="AA5284" s="2">
        <f>[1]!s_val_pe_ttm(A5284,E5284)</f>
        <v>7.389519214630127</v>
      </c>
      <c r="AB5284" s="5">
        <f>[1]!s_info_zjtxornot1(A5284,"")</f>
        <v>0</v>
      </c>
      <c r="AC5284" s="22" t="str">
        <f>[1]!s_info_nature1(A5284,"")</f>
        <v>中央国有企业</v>
      </c>
      <c r="AD5284" s="6" t="str">
        <f>[1]!s_info_city(A5284)</f>
        <v>北京市</v>
      </c>
      <c r="AE5284" s="6" t="str">
        <f>[1]!s_info_province(A5284)</f>
        <v>北京</v>
      </c>
      <c r="AF5284">
        <v>116.40528500000001</v>
      </c>
      <c r="AG5284">
        <v>39.904989</v>
      </c>
    </row>
    <row r="5285" spans="1:33" x14ac:dyDescent="0.3">
      <c r="A5285" s="12" t="s">
        <v>10616</v>
      </c>
      <c r="B5285" s="12" t="s">
        <v>10617</v>
      </c>
      <c r="C5285" s="16" t="str">
        <f>[1]!s_info_mkt(A5285)</f>
        <v>主板</v>
      </c>
      <c r="D5285" s="16" t="str">
        <f>[1]!s_ipo_listeddate(A5285)</f>
        <v>2012-03-29</v>
      </c>
      <c r="E5285" s="16" t="str">
        <f>[1]!lastradeday_s("000002","")</f>
        <v>2026-06-22</v>
      </c>
      <c r="F5285" s="16" t="str">
        <f>[1]!s_info_industry_csrc2023(A5285,"",3)</f>
        <v>有色金属冶炼和压延加工业</v>
      </c>
      <c r="G5285" s="16" t="str">
        <f>[1]!s_info_industry_csrc2023(A5285,"",1)</f>
        <v>制造业</v>
      </c>
      <c r="H5285" s="16">
        <f>[1]!s_is(A5285,83,"FY","YTD","20251231",1,"",100000000)</f>
        <v>3.2022416122000004</v>
      </c>
      <c r="I5285" s="16">
        <f>[1]!s_is(A5285,83,"FY","YTD","20241231",1,"",100000000)</f>
        <v>5.3267138488999999</v>
      </c>
      <c r="J5285" s="16">
        <f t="shared" si="246"/>
        <v>-0.39883355798035147</v>
      </c>
      <c r="K5285" s="16">
        <f>[1]!s_is(A5285,61,"FY","YTD","20251231",1,"",100000000)</f>
        <v>-4.1453950857999997</v>
      </c>
      <c r="L5285" s="16">
        <f>[1]!s_is(A5285,61,"FY","YTD","20241231",1,"",100000000)</f>
        <v>-3.0792622370999996</v>
      </c>
      <c r="M5285" s="16">
        <f t="shared" si="247"/>
        <v>-0.34622996244193455</v>
      </c>
      <c r="N5285" s="16">
        <f>[1]!s_fa_roe(A5285,"20251231")</f>
        <v>-248.65880000000001</v>
      </c>
      <c r="O5285" s="16">
        <f>[1]!s_stmnote_rdexp(A5285,"20251231",1,10000)</f>
        <v>922.12267200000008</v>
      </c>
      <c r="P5285" s="20">
        <f t="shared" si="248"/>
        <v>2.8796161678958522E-2</v>
      </c>
      <c r="Q5285" s="16">
        <f>[1]!s_margin_tradingbalance(A5285,"",10000)</f>
        <v>34473.804799999998</v>
      </c>
      <c r="R5285" s="16">
        <f>[1]!s_margin_seclendingbalance(A5285,"",10000)</f>
        <v>0</v>
      </c>
      <c r="S5285" s="17">
        <f>[1]!s_val_ev(A5285,"",100000000)</f>
        <v>36.222218499999997</v>
      </c>
      <c r="T5285" s="17">
        <f>[1]!share_freesharesmv(A5285,"",100000000)</f>
        <v>25.913631972999998</v>
      </c>
      <c r="U5285" s="17">
        <f>[1]!s_dq_amount_btin(A5285,E5285,100000000)</f>
        <v>7.8632300000000002E-2</v>
      </c>
      <c r="V5285" s="17">
        <f>[1]!s_dq_turn(A5285,E5285)</f>
        <v>0.23908440435989875</v>
      </c>
      <c r="W5285" s="2">
        <f>[1]!s_pq_amount(A5285,"20260101","",100000000)</f>
        <v>499.04494911</v>
      </c>
      <c r="X5285" s="2">
        <f>[1]!s_pq_avgamount(A5285,"20260101","",100000000)</f>
        <v>4.5783940285321094</v>
      </c>
      <c r="Y5285" s="17">
        <f>[1]!s_ipo_dilutedpe(A5285)</f>
        <v>30.49</v>
      </c>
      <c r="Z5285" s="12">
        <f>[1]!s_ipo_collection_total(A5285,100000000)</f>
        <v>4.25</v>
      </c>
      <c r="AA5285" s="2">
        <f>[1]!s_val_pe_ttm(A5285,E5285)</f>
        <v>-9.7149515151977539</v>
      </c>
      <c r="AB5285" s="5">
        <f>[1]!s_info_zjtxornot1(A5285,"")</f>
        <v>0</v>
      </c>
      <c r="AC5285" s="22" t="str">
        <f>[1]!s_info_nature1(A5285,"")</f>
        <v>民营企业</v>
      </c>
      <c r="AD5285" s="6" t="str">
        <f>[1]!s_info_city(A5285)</f>
        <v>郴州市</v>
      </c>
      <c r="AE5285" s="6" t="str">
        <f>[1]!s_info_province(A5285)</f>
        <v>湖南省</v>
      </c>
      <c r="AF5285">
        <v>113.032067</v>
      </c>
      <c r="AG5285">
        <v>25.793589000000001</v>
      </c>
    </row>
    <row r="5286" spans="1:33" x14ac:dyDescent="0.3">
      <c r="A5286" s="12" t="s">
        <v>10618</v>
      </c>
      <c r="B5286" s="12" t="s">
        <v>10619</v>
      </c>
      <c r="C5286" s="16" t="str">
        <f>[1]!s_info_mkt(A5286)</f>
        <v>主板</v>
      </c>
      <c r="D5286" s="16" t="str">
        <f>[1]!s_ipo_listeddate(A5286)</f>
        <v>1997-06-26</v>
      </c>
      <c r="E5286" s="16" t="str">
        <f>[1]!lastradeday_s("000002","")</f>
        <v>2026-06-22</v>
      </c>
      <c r="F5286" s="16" t="str">
        <f>[1]!s_info_industry_csrc2023(A5286,"",3)</f>
        <v>房地产业</v>
      </c>
      <c r="G5286" s="16" t="str">
        <f>[1]!s_info_industry_csrc2023(A5286,"",1)</f>
        <v>房地产业</v>
      </c>
      <c r="H5286" s="16">
        <f>[1]!s_is(A5286,83,"FY","YTD","20251231",1,"",100000000)</f>
        <v>2.833430823</v>
      </c>
      <c r="I5286" s="16">
        <f>[1]!s_is(A5286,83,"FY","YTD","20241231",1,"",100000000)</f>
        <v>8.284870208200001</v>
      </c>
      <c r="J5286" s="16">
        <f t="shared" si="246"/>
        <v>-0.65799937092610161</v>
      </c>
      <c r="K5286" s="16">
        <f>[1]!s_is(A5286,61,"FY","YTD","20251231",1,"",100000000)</f>
        <v>-6.3010767153999998</v>
      </c>
      <c r="L5286" s="16">
        <f>[1]!s_is(A5286,61,"FY","YTD","20241231",1,"",100000000)</f>
        <v>-2.6015956893000003</v>
      </c>
      <c r="M5286" s="16">
        <f t="shared" si="247"/>
        <v>-1.4220045956085523</v>
      </c>
      <c r="N5286" s="16">
        <f>[1]!s_fa_roe(A5286,"20251231")</f>
        <v>-571.83879999999999</v>
      </c>
      <c r="O5286" s="16">
        <f>[1]!s_stmnote_rdexp(A5286,"20251231",1,10000)</f>
        <v>205.06029799999999</v>
      </c>
      <c r="P5286" s="20">
        <f t="shared" si="248"/>
        <v>7.2371732648438113E-3</v>
      </c>
      <c r="Q5286" s="16">
        <f>[1]!s_margin_tradingbalance(A5286,"",10000)</f>
        <v>4564.2048000000004</v>
      </c>
      <c r="R5286" s="16">
        <f>[1]!s_margin_seclendingbalance(A5286,"",10000)</f>
        <v>0</v>
      </c>
      <c r="S5286" s="17">
        <f>[1]!s_val_ev(A5286,"",100000000)</f>
        <v>15.846655247999999</v>
      </c>
      <c r="T5286" s="17">
        <f>[1]!share_freesharesmv(A5286,"",100000000)</f>
        <v>10.1021958144</v>
      </c>
      <c r="U5286" s="17">
        <f>[1]!s_dq_amount_btin(A5286,E5286,100000000)</f>
        <v>0.44483412</v>
      </c>
      <c r="V5286" s="17">
        <f>[1]!s_dq_turn(A5286,E5286)</f>
        <v>2.9117189415859372</v>
      </c>
      <c r="W5286" s="2">
        <f>[1]!s_pq_amount(A5286,"20260101","",100000000)</f>
        <v>99.297414380000006</v>
      </c>
      <c r="X5286" s="2">
        <f>[1]!s_pq_avgamount(A5286,"20260101","",100000000)</f>
        <v>0.91098545302752287</v>
      </c>
      <c r="Y5286" s="17">
        <f>[1]!s_ipo_dilutedpe(A5286)</f>
        <v>0</v>
      </c>
      <c r="Z5286" s="12">
        <f>[1]!s_ipo_collection_total(A5286,100000000)</f>
        <v>0</v>
      </c>
      <c r="AA5286" s="2">
        <f>[1]!s_val_pe_ttm(A5286,E5286)</f>
        <v>-2.4723005294799805</v>
      </c>
      <c r="AB5286" s="5">
        <f>[1]!s_info_zjtxornot1(A5286,"")</f>
        <v>0</v>
      </c>
      <c r="AC5286" s="22" t="str">
        <f>[1]!s_info_nature1(A5286,"")</f>
        <v>民营企业</v>
      </c>
      <c r="AD5286" s="6" t="str">
        <f>[1]!s_info_city(A5286)</f>
        <v>重庆市</v>
      </c>
      <c r="AE5286" s="6" t="str">
        <f>[1]!s_info_province(A5286)</f>
        <v>重庆</v>
      </c>
      <c r="AF5286">
        <v>106.50496200000001</v>
      </c>
      <c r="AG5286">
        <v>29.533155000000001</v>
      </c>
    </row>
    <row r="5287" spans="1:33" x14ac:dyDescent="0.3">
      <c r="A5287" s="12" t="s">
        <v>10620</v>
      </c>
      <c r="B5287" s="12" t="s">
        <v>10621</v>
      </c>
      <c r="C5287" s="16" t="str">
        <f>[1]!s_info_mkt(A5287)</f>
        <v>主板</v>
      </c>
      <c r="D5287" s="16" t="str">
        <f>[1]!s_ipo_listeddate(A5287)</f>
        <v>2011-11-11</v>
      </c>
      <c r="E5287" s="16" t="str">
        <f>[1]!lastradeday_s("000002","")</f>
        <v>2026-06-22</v>
      </c>
      <c r="F5287" s="16" t="str">
        <f>[1]!s_info_industry_csrc2023(A5287,"",3)</f>
        <v>木材加工和木、竹、藤、棕、草制品业</v>
      </c>
      <c r="G5287" s="16" t="str">
        <f>[1]!s_info_industry_csrc2023(A5287,"",1)</f>
        <v>制造业</v>
      </c>
      <c r="H5287" s="16">
        <f>[1]!s_is(A5287,83,"FY","YTD","20251231",1,"",100000000)</f>
        <v>11.6610992133</v>
      </c>
      <c r="I5287" s="16">
        <f>[1]!s_is(A5287,83,"FY","YTD","20241231",1,"",100000000)</f>
        <v>15.248411431099999</v>
      </c>
      <c r="J5287" s="16">
        <f t="shared" si="246"/>
        <v>-0.23525809452409396</v>
      </c>
      <c r="K5287" s="16">
        <f>[1]!s_is(A5287,61,"FY","YTD","20251231",1,"",100000000)</f>
        <v>-2.2091209208000002</v>
      </c>
      <c r="L5287" s="16">
        <f>[1]!s_is(A5287,61,"FY","YTD","20241231",1,"",100000000)</f>
        <v>-0.89521521500000001</v>
      </c>
      <c r="M5287" s="16">
        <f t="shared" si="247"/>
        <v>-1.467698139826634</v>
      </c>
      <c r="N5287" s="16">
        <f>[1]!s_fa_roe(A5287,"20251231")</f>
        <v>-10.2864</v>
      </c>
      <c r="O5287" s="16">
        <f>[1]!s_stmnote_rdexp(A5287,"20251231",1,10000)</f>
        <v>2527.432268</v>
      </c>
      <c r="P5287" s="20">
        <f t="shared" si="248"/>
        <v>2.1674048233097543E-2</v>
      </c>
      <c r="Q5287" s="16">
        <f>[1]!s_margin_tradingbalance(A5287,"",10000)</f>
        <v>26993.805499999999</v>
      </c>
      <c r="R5287" s="16">
        <f>[1]!s_margin_seclendingbalance(A5287,"",10000)</f>
        <v>52.192999999999998</v>
      </c>
      <c r="S5287" s="17">
        <f>[1]!s_val_ev(A5287,"",100000000)</f>
        <v>65.138011377699996</v>
      </c>
      <c r="T5287" s="17">
        <f>[1]!share_freesharesmv(A5287,"",100000000)</f>
        <v>30.648536199399995</v>
      </c>
      <c r="U5287" s="17">
        <f>[1]!s_dq_amount_btin(A5287,E5287,100000000)</f>
        <v>5.5383740299999999</v>
      </c>
      <c r="V5287" s="17">
        <f>[1]!s_dq_turn(A5287,E5287)</f>
        <v>9.0804523139435176</v>
      </c>
      <c r="W5287" s="2">
        <f>[1]!s_pq_amount(A5287,"20260101","",100000000)</f>
        <v>219.10371719</v>
      </c>
      <c r="X5287" s="2">
        <f>[1]!s_pq_avgamount(A5287,"20260101","",100000000)</f>
        <v>1.9918519744545453</v>
      </c>
      <c r="Y5287" s="17">
        <f>[1]!s_ipo_dilutedpe(A5287)</f>
        <v>36.07</v>
      </c>
      <c r="Z5287" s="12">
        <f>[1]!s_ipo_collection_total(A5287,100000000)</f>
        <v>8.8000000000000007</v>
      </c>
      <c r="AA5287" s="2">
        <f>[1]!s_val_pe_ttm(A5287,E5287)</f>
        <v>-32.174163818359375</v>
      </c>
      <c r="AB5287" s="5">
        <f>[1]!s_info_zjtxornot1(A5287,"")</f>
        <v>0</v>
      </c>
      <c r="AC5287" s="22" t="str">
        <f>[1]!s_info_nature1(A5287,"")</f>
        <v>民营企业</v>
      </c>
      <c r="AD5287" s="6" t="str">
        <f>[1]!s_info_city(A5287)</f>
        <v>苏州市</v>
      </c>
      <c r="AE5287" s="6" t="str">
        <f>[1]!s_info_province(A5287)</f>
        <v>江苏省</v>
      </c>
      <c r="AF5287">
        <v>120.619585</v>
      </c>
      <c r="AG5287">
        <v>31.299378999999998</v>
      </c>
    </row>
    <row r="5288" spans="1:33" x14ac:dyDescent="0.3">
      <c r="A5288" s="12" t="s">
        <v>10622</v>
      </c>
      <c r="B5288" s="12" t="s">
        <v>10623</v>
      </c>
      <c r="C5288" s="16" t="str">
        <f>[1]!s_info_mkt(A5288)</f>
        <v>主板</v>
      </c>
      <c r="D5288" s="16" t="str">
        <f>[1]!s_ipo_listeddate(A5288)</f>
        <v>1995-10-27</v>
      </c>
      <c r="E5288" s="16" t="str">
        <f>[1]!lastradeday_s("000002","")</f>
        <v>2026-06-22</v>
      </c>
      <c r="F5288" s="16" t="str">
        <f>[1]!s_info_industry_csrc2023(A5288,"",3)</f>
        <v>土木工程建筑业</v>
      </c>
      <c r="G5288" s="16" t="str">
        <f>[1]!s_info_industry_csrc2023(A5288,"",1)</f>
        <v>建筑业</v>
      </c>
      <c r="H5288" s="16">
        <f>[1]!s_is(A5288,83,"FY","YTD","20251231",1,"",100000000)</f>
        <v>6.3421193054999998</v>
      </c>
      <c r="I5288" s="16">
        <f>[1]!s_is(A5288,83,"FY","YTD","20241231",1,"",100000000)</f>
        <v>8.4217863566000002</v>
      </c>
      <c r="J5288" s="16">
        <f t="shared" si="246"/>
        <v>-0.24693894656567761</v>
      </c>
      <c r="K5288" s="16">
        <f>[1]!s_is(A5288,61,"FY","YTD","20251231",1,"",100000000)</f>
        <v>-0.34564363859999997</v>
      </c>
      <c r="L5288" s="16">
        <f>[1]!s_is(A5288,61,"FY","YTD","20241231",1,"",100000000)</f>
        <v>0.1762135994</v>
      </c>
      <c r="M5288" s="16">
        <f t="shared" si="247"/>
        <v>-2.9615037646180671</v>
      </c>
      <c r="N5288" s="16">
        <f>[1]!s_fa_roe(A5288,"20251231")</f>
        <v>-12.148199999999999</v>
      </c>
      <c r="O5288" s="16">
        <f>[1]!s_stmnote_rdexp(A5288,"20251231",1,10000)</f>
        <v>0</v>
      </c>
      <c r="P5288" s="20">
        <f t="shared" si="248"/>
        <v>0</v>
      </c>
      <c r="Q5288" s="16">
        <f>[1]!s_margin_tradingbalance(A5288,"",10000)</f>
        <v>0</v>
      </c>
      <c r="R5288" s="16">
        <f>[1]!s_margin_seclendingbalance(A5288,"",10000)</f>
        <v>0</v>
      </c>
      <c r="S5288" s="17">
        <f>[1]!s_val_ev(A5288,"",100000000)</f>
        <v>22.303254464800002</v>
      </c>
      <c r="T5288" s="17">
        <f>[1]!share_freesharesmv(A5288,"",100000000)</f>
        <v>14.205745118199999</v>
      </c>
      <c r="U5288" s="17">
        <f>[1]!s_dq_amount_btin(A5288,E5288,100000000)</f>
        <v>0.61122860000000001</v>
      </c>
      <c r="V5288" s="17">
        <f>[1]!s_dq_turn(A5288,E5288)</f>
        <v>3.7606072058461812</v>
      </c>
      <c r="W5288" s="2">
        <f>[1]!s_pq_amount(A5288,"20260101","",100000000)</f>
        <v>160.79907305</v>
      </c>
      <c r="X5288" s="2">
        <f>[1]!s_pq_avgamount(A5288,"20260101","",100000000)</f>
        <v>1.4752208536697247</v>
      </c>
      <c r="Y5288" s="17">
        <f>[1]!s_ipo_dilutedpe(A5288)</f>
        <v>0</v>
      </c>
      <c r="Z5288" s="12">
        <f>[1]!s_ipo_collection_total(A5288,100000000)</f>
        <v>0.16998927999999999</v>
      </c>
      <c r="AA5288" s="2">
        <f>[1]!s_val_pe_ttm(A5288,E5288)</f>
        <v>-1313.578857421875</v>
      </c>
      <c r="AB5288" s="5">
        <f>[1]!s_info_zjtxornot1(A5288,"")</f>
        <v>0</v>
      </c>
      <c r="AC5288" s="22" t="str">
        <f>[1]!s_info_nature1(A5288,"")</f>
        <v>公众企业</v>
      </c>
      <c r="AD5288" s="6" t="str">
        <f>[1]!s_info_city(A5288)</f>
        <v>深圳市</v>
      </c>
      <c r="AE5288" s="6" t="str">
        <f>[1]!s_info_province(A5288)</f>
        <v>广东省</v>
      </c>
      <c r="AF5288">
        <v>114.085947</v>
      </c>
      <c r="AG5288">
        <v>22.547000000000001</v>
      </c>
    </row>
    <row r="5289" spans="1:33" x14ac:dyDescent="0.3">
      <c r="A5289" s="12" t="s">
        <v>10624</v>
      </c>
      <c r="B5289" s="12" t="s">
        <v>10625</v>
      </c>
      <c r="C5289" s="16" t="str">
        <f>[1]!s_info_mkt(A5289)</f>
        <v>主板</v>
      </c>
      <c r="D5289" s="16" t="str">
        <f>[1]!s_ipo_listeddate(A5289)</f>
        <v>2010-10-21</v>
      </c>
      <c r="E5289" s="16" t="str">
        <f>[1]!lastradeday_s("000002","")</f>
        <v>2026-06-22</v>
      </c>
      <c r="F5289" s="16" t="str">
        <f>[1]!s_info_industry_csrc2023(A5289,"",3)</f>
        <v>家具制造业</v>
      </c>
      <c r="G5289" s="16" t="str">
        <f>[1]!s_info_industry_csrc2023(A5289,"",1)</f>
        <v>制造业</v>
      </c>
      <c r="H5289" s="16">
        <f>[1]!s_is(A5289,83,"FY","YTD","20251231",1,"",100000000)</f>
        <v>56.579123762899997</v>
      </c>
      <c r="I5289" s="16">
        <f>[1]!s_is(A5289,83,"FY","YTD","20241231",1,"",100000000)</f>
        <v>56.754990643199996</v>
      </c>
      <c r="J5289" s="16">
        <f t="shared" si="246"/>
        <v>-3.0987033617116966E-3</v>
      </c>
      <c r="K5289" s="16">
        <f>[1]!s_is(A5289,61,"FY","YTD","20251231",1,"",100000000)</f>
        <v>4.6511716857999996</v>
      </c>
      <c r="L5289" s="16">
        <f>[1]!s_is(A5289,61,"FY","YTD","20241231",1,"",100000000)</f>
        <v>4.6204433779</v>
      </c>
      <c r="M5289" s="16">
        <f t="shared" si="247"/>
        <v>6.6505106516348347E-3</v>
      </c>
      <c r="N5289" s="16">
        <f>[1]!s_fa_roe(A5289,"20251231")</f>
        <v>10.8736</v>
      </c>
      <c r="O5289" s="16">
        <f>[1]!s_stmnote_rdexp(A5289,"20251231",1,10000)</f>
        <v>19670.601609999998</v>
      </c>
      <c r="P5289" s="20">
        <f t="shared" si="248"/>
        <v>3.4766536315464086E-2</v>
      </c>
      <c r="Q5289" s="16">
        <f>[1]!s_margin_tradingbalance(A5289,"",10000)</f>
        <v>38503.333700000003</v>
      </c>
      <c r="R5289" s="16">
        <f>[1]!s_margin_seclendingbalance(A5289,"",10000)</f>
        <v>148.352</v>
      </c>
      <c r="S5289" s="17">
        <f>[1]!s_val_ev(A5289,"",100000000)</f>
        <v>63.769079602200001</v>
      </c>
      <c r="T5289" s="17">
        <f>[1]!share_freesharesmv(A5289,"",100000000)</f>
        <v>29.850102974999999</v>
      </c>
      <c r="U5289" s="17">
        <f>[1]!s_dq_amount_btin(A5289,E5289,100000000)</f>
        <v>1.26233298</v>
      </c>
      <c r="V5289" s="17">
        <f>[1]!s_dq_turn(A5289,E5289)</f>
        <v>2.2568907539269398</v>
      </c>
      <c r="W5289" s="2">
        <f>[1]!s_pq_amount(A5289,"20260101","",100000000)</f>
        <v>166.08591618</v>
      </c>
      <c r="X5289" s="2">
        <f>[1]!s_pq_avgamount(A5289,"20260101","",100000000)</f>
        <v>1.5098719652727273</v>
      </c>
      <c r="Y5289" s="17">
        <f>[1]!s_ipo_dilutedpe(A5289)</f>
        <v>51.35</v>
      </c>
      <c r="Z5289" s="12">
        <f>[1]!s_ipo_collection_total(A5289,100000000)</f>
        <v>22.8</v>
      </c>
      <c r="AA5289" s="2">
        <f>[1]!s_val_pe_ttm(A5289,E5289)</f>
        <v>25.656530380249023</v>
      </c>
      <c r="AB5289" s="5">
        <f>[1]!s_info_zjtxornot1(A5289,"")</f>
        <v>0</v>
      </c>
      <c r="AC5289" s="22" t="str">
        <f>[1]!s_info_nature1(A5289,"")</f>
        <v>民营企业</v>
      </c>
      <c r="AD5289" s="6" t="str">
        <f>[1]!s_info_city(A5289)</f>
        <v>临海市</v>
      </c>
      <c r="AE5289" s="6" t="str">
        <f>[1]!s_info_province(A5289)</f>
        <v>浙江省</v>
      </c>
      <c r="AF5289">
        <v>121.221919</v>
      </c>
      <c r="AG5289">
        <v>28.857389000000001</v>
      </c>
    </row>
    <row r="5290" spans="1:33" x14ac:dyDescent="0.3">
      <c r="A5290" s="12" t="s">
        <v>10626</v>
      </c>
      <c r="B5290" s="12" t="s">
        <v>10627</v>
      </c>
      <c r="C5290" s="16" t="str">
        <f>[1]!s_info_mkt(A5290)</f>
        <v>主板</v>
      </c>
      <c r="D5290" s="16" t="str">
        <f>[1]!s_ipo_listeddate(A5290)</f>
        <v>2000-12-13</v>
      </c>
      <c r="E5290" s="16" t="str">
        <f>[1]!lastradeday_s("000002","")</f>
        <v>2026-06-22</v>
      </c>
      <c r="F5290" s="16" t="str">
        <f>[1]!s_info_industry_csrc2023(A5290,"",3)</f>
        <v>专用设备制造业</v>
      </c>
      <c r="G5290" s="16" t="str">
        <f>[1]!s_info_industry_csrc2023(A5290,"",1)</f>
        <v>制造业</v>
      </c>
      <c r="H5290" s="16">
        <f>[1]!s_is(A5290,83,"FY","YTD","20251231",1,"",100000000)</f>
        <v>3.3723862056999998</v>
      </c>
      <c r="I5290" s="16">
        <f>[1]!s_is(A5290,83,"FY","YTD","20241231",1,"",100000000)</f>
        <v>4.4635166076999999</v>
      </c>
      <c r="J5290" s="16">
        <f t="shared" si="246"/>
        <v>-0.2444553247808452</v>
      </c>
      <c r="K5290" s="16">
        <f>[1]!s_is(A5290,61,"FY","YTD","20251231",1,"",100000000)</f>
        <v>-1.4387654363999998</v>
      </c>
      <c r="L5290" s="16">
        <f>[1]!s_is(A5290,61,"FY","YTD","20241231",1,"",100000000)</f>
        <v>-1.5337016103000001</v>
      </c>
      <c r="M5290" s="16">
        <f t="shared" si="247"/>
        <v>6.1900028833790095E-2</v>
      </c>
      <c r="N5290" s="16">
        <f>[1]!s_fa_roe(A5290,"20251231")</f>
        <v>-25.003399999999999</v>
      </c>
      <c r="O5290" s="16">
        <f>[1]!s_stmnote_rdexp(A5290,"20251231",1,10000)</f>
        <v>1947.3361579999998</v>
      </c>
      <c r="P5290" s="20">
        <f t="shared" si="248"/>
        <v>5.7743569070132492E-2</v>
      </c>
      <c r="Q5290" s="16">
        <f>[1]!s_margin_tradingbalance(A5290,"",10000)</f>
        <v>0</v>
      </c>
      <c r="R5290" s="16">
        <f>[1]!s_margin_seclendingbalance(A5290,"",10000)</f>
        <v>0</v>
      </c>
      <c r="S5290" s="17">
        <f>[1]!s_val_ev(A5290,"",100000000)</f>
        <v>29.964449026399997</v>
      </c>
      <c r="T5290" s="17">
        <f>[1]!share_freesharesmv(A5290,"",100000000)</f>
        <v>17.1483896296</v>
      </c>
      <c r="U5290" s="17">
        <f>[1]!s_dq_amount_btin(A5290,E5290,100000000)</f>
        <v>0.41747145000000002</v>
      </c>
      <c r="V5290" s="17">
        <f>[1]!s_dq_turn(A5290,E5290)</f>
        <v>1.3864060915453136</v>
      </c>
      <c r="W5290" s="2">
        <f>[1]!s_pq_amount(A5290,"20260101","",100000000)</f>
        <v>162.96297727000001</v>
      </c>
      <c r="X5290" s="2">
        <f>[1]!s_pq_avgamount(A5290,"20260101","",100000000)</f>
        <v>1.4950731859633029</v>
      </c>
      <c r="Y5290" s="17">
        <f>[1]!s_ipo_dilutedpe(A5290)</f>
        <v>28.08</v>
      </c>
      <c r="Z5290" s="12">
        <f>[1]!s_ipo_collection_total(A5290,100000000)</f>
        <v>4.0815000000000001</v>
      </c>
      <c r="AA5290" s="2">
        <f>[1]!s_val_pe_ttm(A5290,E5290)</f>
        <v>-18.744855880737305</v>
      </c>
      <c r="AB5290" s="5">
        <f>[1]!s_info_zjtxornot1(A5290,"")</f>
        <v>0</v>
      </c>
      <c r="AC5290" s="22" t="str">
        <f>[1]!s_info_nature1(A5290,"")</f>
        <v>地方国有企业</v>
      </c>
      <c r="AD5290" s="6" t="str">
        <f>[1]!s_info_city(A5290)</f>
        <v>西安市</v>
      </c>
      <c r="AE5290" s="6" t="str">
        <f>[1]!s_info_province(A5290)</f>
        <v>陕西省</v>
      </c>
      <c r="AF5290">
        <v>108.948024</v>
      </c>
      <c r="AG5290">
        <v>34.263160999999997</v>
      </c>
    </row>
    <row r="5291" spans="1:33" x14ac:dyDescent="0.3">
      <c r="A5291" s="12" t="s">
        <v>10628</v>
      </c>
      <c r="B5291" s="12" t="s">
        <v>10629</v>
      </c>
      <c r="C5291" s="16" t="str">
        <f>[1]!s_info_mkt(A5291)</f>
        <v>主板</v>
      </c>
      <c r="D5291" s="16" t="str">
        <f>[1]!s_ipo_listeddate(A5291)</f>
        <v>2017-08-02</v>
      </c>
      <c r="E5291" s="16" t="str">
        <f>[1]!lastradeday_s("000002","")</f>
        <v>2026-06-22</v>
      </c>
      <c r="F5291" s="16" t="str">
        <f>[1]!s_info_industry_csrc2023(A5291,"",3)</f>
        <v>商务服务业</v>
      </c>
      <c r="G5291" s="16" t="str">
        <f>[1]!s_info_industry_csrc2023(A5291,"",1)</f>
        <v>租赁和商务服务业</v>
      </c>
      <c r="H5291" s="16">
        <f>[1]!s_is(A5291,83,"FY","YTD","20251231",1,"",100000000)</f>
        <v>13.913275837400001</v>
      </c>
      <c r="I5291" s="16">
        <f>[1]!s_is(A5291,83,"FY","YTD","20241231",1,"",100000000)</f>
        <v>20.309398574900001</v>
      </c>
      <c r="J5291" s="16">
        <f t="shared" si="246"/>
        <v>-0.31493412835005596</v>
      </c>
      <c r="K5291" s="16">
        <f>[1]!s_is(A5291,61,"FY","YTD","20251231",1,"",100000000)</f>
        <v>-6.5309674860999998</v>
      </c>
      <c r="L5291" s="16">
        <f>[1]!s_is(A5291,61,"FY","YTD","20241231",1,"",100000000)</f>
        <v>-5.4656469424000003</v>
      </c>
      <c r="M5291" s="16">
        <f t="shared" si="247"/>
        <v>-0.1949120671215932</v>
      </c>
      <c r="N5291" s="16">
        <f>[1]!s_fa_roe(A5291,"20251231")</f>
        <v>-270.3064</v>
      </c>
      <c r="O5291" s="16">
        <f>[1]!s_stmnote_rdexp(A5291,"20251231",1,10000)</f>
        <v>3224.846724</v>
      </c>
      <c r="P5291" s="20">
        <f t="shared" si="248"/>
        <v>2.3178198733984367E-2</v>
      </c>
      <c r="Q5291" s="16">
        <f>[1]!s_margin_tradingbalance(A5291,"",10000)</f>
        <v>0</v>
      </c>
      <c r="R5291" s="16">
        <f>[1]!s_margin_seclendingbalance(A5291,"",10000)</f>
        <v>0</v>
      </c>
      <c r="S5291" s="17">
        <f>[1]!s_val_ev(A5291,"",100000000)</f>
        <v>16.745546087200001</v>
      </c>
      <c r="T5291" s="17">
        <f>[1]!share_freesharesmv(A5291,"",100000000)</f>
        <v>10.5767133512</v>
      </c>
      <c r="U5291" s="17">
        <f>[1]!s_dq_amount_btin(A5291,E5291,100000000)</f>
        <v>0.45745706000000003</v>
      </c>
      <c r="V5291" s="17">
        <f>[1]!s_dq_turn(A5291,E5291)</f>
        <v>2.8104116614013126</v>
      </c>
      <c r="W5291" s="2">
        <f>[1]!s_pq_amount(A5291,"20260101","",100000000)</f>
        <v>29.87468153</v>
      </c>
      <c r="X5291" s="2">
        <f>[1]!s_pq_avgamount(A5291,"20260101","",100000000)</f>
        <v>0.27158801390909093</v>
      </c>
      <c r="Y5291" s="17">
        <f>[1]!s_ipo_dilutedpe(A5291)</f>
        <v>22.98</v>
      </c>
      <c r="Z5291" s="12">
        <f>[1]!s_ipo_collection_total(A5291,100000000)</f>
        <v>5.8680000000000003</v>
      </c>
      <c r="AA5291" s="2">
        <f>[1]!s_val_pe_ttm(A5291,E5291)</f>
        <v>-2.6953380107879639</v>
      </c>
      <c r="AB5291" s="5">
        <f>[1]!s_info_zjtxornot1(A5291,"")</f>
        <v>0</v>
      </c>
      <c r="AC5291" s="22" t="str">
        <f>[1]!s_info_nature1(A5291,"")</f>
        <v>地方国有企业</v>
      </c>
      <c r="AD5291" s="6" t="str">
        <f>[1]!s_info_city(A5291)</f>
        <v>长沙市</v>
      </c>
      <c r="AE5291" s="6" t="str">
        <f>[1]!s_info_province(A5291)</f>
        <v>湖南省</v>
      </c>
      <c r="AF5291">
        <v>112.98227900000001</v>
      </c>
      <c r="AG5291">
        <v>28.194089999999999</v>
      </c>
    </row>
    <row r="5292" spans="1:33" x14ac:dyDescent="0.3">
      <c r="A5292" s="12" t="s">
        <v>10630</v>
      </c>
      <c r="B5292" s="12" t="s">
        <v>10631</v>
      </c>
      <c r="C5292" s="16" t="str">
        <f>[1]!s_info_mkt(A5292)</f>
        <v>主板</v>
      </c>
      <c r="D5292" s="16" t="str">
        <f>[1]!s_ipo_listeddate(A5292)</f>
        <v>1996-06-28</v>
      </c>
      <c r="E5292" s="16" t="str">
        <f>[1]!lastradeday_s("000002","")</f>
        <v>2026-06-22</v>
      </c>
      <c r="F5292" s="16" t="str">
        <f>[1]!s_info_industry_csrc2023(A5292,"",3)</f>
        <v>医药制造业</v>
      </c>
      <c r="G5292" s="16" t="str">
        <f>[1]!s_info_industry_csrc2023(A5292,"",1)</f>
        <v>制造业</v>
      </c>
      <c r="H5292" s="16">
        <f>[1]!s_is(A5292,83,"FY","YTD","20251231",1,"",100000000)</f>
        <v>26.326073345100003</v>
      </c>
      <c r="I5292" s="16">
        <f>[1]!s_is(A5292,83,"FY","YTD","20241231",1,"",100000000)</f>
        <v>26.546846389299997</v>
      </c>
      <c r="J5292" s="16">
        <f t="shared" si="246"/>
        <v>-8.3163567138045957E-3</v>
      </c>
      <c r="K5292" s="16">
        <f>[1]!s_is(A5292,61,"FY","YTD","20251231",1,"",100000000)</f>
        <v>4.1926637749999998</v>
      </c>
      <c r="L5292" s="16">
        <f>[1]!s_is(A5292,61,"FY","YTD","20241231",1,"",100000000)</f>
        <v>7.4532075740999995</v>
      </c>
      <c r="M5292" s="16">
        <f t="shared" si="247"/>
        <v>-0.43746853508151778</v>
      </c>
      <c r="N5292" s="16">
        <f>[1]!s_fa_roe(A5292,"20251231")</f>
        <v>5.2366999999999999</v>
      </c>
      <c r="O5292" s="16">
        <f>[1]!s_stmnote_rdexp(A5292,"20251231",1,10000)</f>
        <v>14131.709235</v>
      </c>
      <c r="P5292" s="20">
        <f t="shared" si="248"/>
        <v>5.3679517829157364E-2</v>
      </c>
      <c r="Q5292" s="16">
        <f>[1]!s_margin_tradingbalance(A5292,"",10000)</f>
        <v>55846.521699999998</v>
      </c>
      <c r="R5292" s="16">
        <f>[1]!s_margin_seclendingbalance(A5292,"",10000)</f>
        <v>432.14060000000001</v>
      </c>
      <c r="S5292" s="17">
        <f>[1]!s_val_ev(A5292,"",100000000)</f>
        <v>92.473665657800012</v>
      </c>
      <c r="T5292" s="17">
        <f>[1]!share_freesharesmv(A5292,"",100000000)</f>
        <v>56.614868148299998</v>
      </c>
      <c r="U5292" s="17">
        <f>[1]!s_dq_amount_btin(A5292,E5292,100000000)</f>
        <v>3.24682614</v>
      </c>
      <c r="V5292" s="17">
        <f>[1]!s_dq_turn(A5292,E5292)</f>
        <v>3.5009713395970721</v>
      </c>
      <c r="W5292" s="2">
        <f>[1]!s_pq_amount(A5292,"20260101","",100000000)</f>
        <v>158.45676165</v>
      </c>
      <c r="X5292" s="2">
        <f>[1]!s_pq_avgamount(A5292,"20260101","",100000000)</f>
        <v>1.440516015</v>
      </c>
      <c r="Y5292" s="17">
        <f>[1]!s_ipo_dilutedpe(A5292)</f>
        <v>14.54</v>
      </c>
      <c r="Z5292" s="12">
        <f>[1]!s_ipo_collection_total(A5292,100000000)</f>
        <v>0.90720000000000001</v>
      </c>
      <c r="AA5292" s="2">
        <f>[1]!s_val_pe_ttm(A5292,E5292)</f>
        <v>26.185676574707031</v>
      </c>
      <c r="AB5292" s="5">
        <f>[1]!s_info_zjtxornot1(A5292,"")</f>
        <v>1</v>
      </c>
      <c r="AC5292" s="22" t="str">
        <f>[1]!s_info_nature1(A5292,"")</f>
        <v>地方国有企业</v>
      </c>
      <c r="AD5292" s="6" t="str">
        <f>[1]!s_info_city(A5292)</f>
        <v>太原市</v>
      </c>
      <c r="AE5292" s="6" t="str">
        <f>[1]!s_info_province(A5292)</f>
        <v>山西省</v>
      </c>
      <c r="AF5292">
        <v>112.54924800000001</v>
      </c>
      <c r="AG5292">
        <v>37.857013999999999</v>
      </c>
    </row>
    <row r="5293" spans="1:33" x14ac:dyDescent="0.3">
      <c r="A5293" s="12" t="s">
        <v>10632</v>
      </c>
      <c r="B5293" s="12" t="s">
        <v>10633</v>
      </c>
      <c r="C5293" s="16" t="str">
        <f>[1]!s_info_mkt(A5293)</f>
        <v>主板</v>
      </c>
      <c r="D5293" s="16" t="str">
        <f>[1]!s_ipo_listeddate(A5293)</f>
        <v>2017-03-17</v>
      </c>
      <c r="E5293" s="16" t="str">
        <f>[1]!lastradeday_s("000002","")</f>
        <v>2026-06-22</v>
      </c>
      <c r="F5293" s="16" t="str">
        <f>[1]!s_info_industry_csrc2023(A5293,"",3)</f>
        <v>农副食品加工业</v>
      </c>
      <c r="G5293" s="16" t="str">
        <f>[1]!s_info_industry_csrc2023(A5293,"",1)</f>
        <v>制造业</v>
      </c>
      <c r="H5293" s="16">
        <f>[1]!s_is(A5293,83,"FY","YTD","20251231",1,"",100000000)</f>
        <v>54.6690478429</v>
      </c>
      <c r="I5293" s="16">
        <f>[1]!s_is(A5293,83,"FY","YTD","20241231",1,"",100000000)</f>
        <v>62.566509641499998</v>
      </c>
      <c r="J5293" s="16">
        <f t="shared" si="246"/>
        <v>-0.12622506583556736</v>
      </c>
      <c r="K5293" s="16">
        <f>[1]!s_is(A5293,61,"FY","YTD","20251231",1,"",100000000)</f>
        <v>-1.9103334952000002</v>
      </c>
      <c r="L5293" s="16">
        <f>[1]!s_is(A5293,61,"FY","YTD","20241231",1,"",100000000)</f>
        <v>2.2711263031</v>
      </c>
      <c r="M5293" s="16">
        <f t="shared" si="247"/>
        <v>-1.8411392587864748</v>
      </c>
      <c r="N5293" s="16">
        <f>[1]!s_fa_roe(A5293,"20251231")</f>
        <v>-3.1229</v>
      </c>
      <c r="O5293" s="16">
        <f>[1]!s_stmnote_rdexp(A5293,"20251231",1,10000)</f>
        <v>4482.7927399999999</v>
      </c>
      <c r="P5293" s="20">
        <f t="shared" si="248"/>
        <v>8.1998734510284523E-3</v>
      </c>
      <c r="Q5293" s="16">
        <f>[1]!s_margin_tradingbalance(A5293,"",10000)</f>
        <v>36392.500599999999</v>
      </c>
      <c r="R5293" s="16">
        <f>[1]!s_margin_seclendingbalance(A5293,"",10000)</f>
        <v>0</v>
      </c>
      <c r="S5293" s="17">
        <f>[1]!s_val_ev(A5293,"",100000000)</f>
        <v>60.054791857600001</v>
      </c>
      <c r="T5293" s="17">
        <f>[1]!share_freesharesmv(A5293,"",100000000)</f>
        <v>31.3675280036</v>
      </c>
      <c r="U5293" s="17">
        <f>[1]!s_dq_amount_btin(A5293,E5293,100000000)</f>
        <v>1.87759981</v>
      </c>
      <c r="V5293" s="17">
        <f>[1]!s_dq_turn(A5293,E5293)</f>
        <v>3.1075643296294682</v>
      </c>
      <c r="W5293" s="2">
        <f>[1]!s_pq_amount(A5293,"20260101","",100000000)</f>
        <v>101.04732172999999</v>
      </c>
      <c r="X5293" s="2">
        <f>[1]!s_pq_avgamount(A5293,"20260101","",100000000)</f>
        <v>0.9186120157272728</v>
      </c>
      <c r="Y5293" s="17">
        <f>[1]!s_ipo_dilutedpe(A5293)</f>
        <v>22.99</v>
      </c>
      <c r="Z5293" s="12">
        <f>[1]!s_ipo_collection_total(A5293,100000000)</f>
        <v>8.0449999999999999</v>
      </c>
      <c r="AA5293" s="2">
        <f>[1]!s_val_pe_ttm(A5293,E5293)</f>
        <v>-25.058500289916992</v>
      </c>
      <c r="AB5293" s="5">
        <f>[1]!s_info_zjtxornot1(A5293,"")</f>
        <v>0</v>
      </c>
      <c r="AC5293" s="22" t="str">
        <f>[1]!s_info_nature1(A5293,"")</f>
        <v>民营企业</v>
      </c>
      <c r="AD5293" s="6" t="str">
        <f>[1]!s_info_city(A5293)</f>
        <v>长沙市</v>
      </c>
      <c r="AE5293" s="6" t="str">
        <f>[1]!s_info_province(A5293)</f>
        <v>湖南省</v>
      </c>
      <c r="AF5293">
        <v>112.98227900000001</v>
      </c>
      <c r="AG5293">
        <v>28.194089999999999</v>
      </c>
    </row>
    <row r="5294" spans="1:33" x14ac:dyDescent="0.3">
      <c r="A5294" s="12" t="s">
        <v>10634</v>
      </c>
      <c r="B5294" s="12" t="s">
        <v>10635</v>
      </c>
      <c r="C5294" s="16" t="str">
        <f>[1]!s_info_mkt(A5294)</f>
        <v>主板</v>
      </c>
      <c r="D5294" s="16" t="str">
        <f>[1]!s_ipo_listeddate(A5294)</f>
        <v>2000-09-06</v>
      </c>
      <c r="E5294" s="16" t="str">
        <f>[1]!lastradeday_s("000002","")</f>
        <v>2026-06-22</v>
      </c>
      <c r="F5294" s="16" t="str">
        <f>[1]!s_info_industry_csrc2023(A5294,"",3)</f>
        <v>批发业</v>
      </c>
      <c r="G5294" s="16" t="str">
        <f>[1]!s_info_industry_csrc2023(A5294,"",1)</f>
        <v>批发和零售业</v>
      </c>
      <c r="H5294" s="16">
        <f>[1]!s_is(A5294,83,"FY","YTD","20251231",1,"",100000000)</f>
        <v>11.294092727000001</v>
      </c>
      <c r="I5294" s="16">
        <f>[1]!s_is(A5294,83,"FY","YTD","20241231",1,"",100000000)</f>
        <v>12.263424501900001</v>
      </c>
      <c r="J5294" s="16">
        <f t="shared" si="246"/>
        <v>-7.9042503564140665E-2</v>
      </c>
      <c r="K5294" s="16">
        <f>[1]!s_is(A5294,61,"FY","YTD","20251231",1,"",100000000)</f>
        <v>3.5957339029000002</v>
      </c>
      <c r="L5294" s="16">
        <f>[1]!s_is(A5294,61,"FY","YTD","20241231",1,"",100000000)</f>
        <v>-3.0554421145999999</v>
      </c>
      <c r="M5294" s="16">
        <f t="shared" si="247"/>
        <v>2.1768293320689311</v>
      </c>
      <c r="N5294" s="16">
        <f>[1]!s_fa_roe(A5294,"20251231")</f>
        <v>65.9863</v>
      </c>
      <c r="O5294" s="16">
        <f>[1]!s_stmnote_rdexp(A5294,"20251231",1,10000)</f>
        <v>2024.7688660000001</v>
      </c>
      <c r="P5294" s="20">
        <f t="shared" si="248"/>
        <v>1.7927680557815205E-2</v>
      </c>
      <c r="Q5294" s="16">
        <f>[1]!s_margin_tradingbalance(A5294,"",10000)</f>
        <v>26276.189699999999</v>
      </c>
      <c r="R5294" s="16">
        <f>[1]!s_margin_seclendingbalance(A5294,"",10000)</f>
        <v>163.2492</v>
      </c>
      <c r="S5294" s="17">
        <f>[1]!s_val_ev(A5294,"",100000000)</f>
        <v>44.845823350799996</v>
      </c>
      <c r="T5294" s="17">
        <f>[1]!share_freesharesmv(A5294,"",100000000)</f>
        <v>25.958556440999999</v>
      </c>
      <c r="U5294" s="17">
        <f>[1]!s_dq_amount_btin(A5294,E5294,100000000)</f>
        <v>2.2000815999999999</v>
      </c>
      <c r="V5294" s="17">
        <f>[1]!s_dq_turn(A5294,E5294)</f>
        <v>5.5745108552967704</v>
      </c>
      <c r="W5294" s="2">
        <f>[1]!s_pq_amount(A5294,"20260101","",100000000)</f>
        <v>131.76984852000001</v>
      </c>
      <c r="X5294" s="2">
        <f>[1]!s_pq_avgamount(A5294,"20260101","",100000000)</f>
        <v>1.1979077138181817</v>
      </c>
      <c r="Y5294" s="17">
        <f>[1]!s_ipo_dilutedpe(A5294)</f>
        <v>24.31</v>
      </c>
      <c r="Z5294" s="12">
        <f>[1]!s_ipo_collection_total(A5294,100000000)</f>
        <v>5.4459999999999997</v>
      </c>
      <c r="AA5294" s="2">
        <f>[1]!s_val_pe_ttm(A5294,E5294)</f>
        <v>11.094808578491211</v>
      </c>
      <c r="AB5294" s="5">
        <f>[1]!s_info_zjtxornot1(A5294,"")</f>
        <v>0</v>
      </c>
      <c r="AC5294" s="22" t="str">
        <f>[1]!s_info_nature1(A5294,"")</f>
        <v>中央国有企业</v>
      </c>
      <c r="AD5294" s="6" t="str">
        <f>[1]!s_info_city(A5294)</f>
        <v>北京市</v>
      </c>
      <c r="AE5294" s="6" t="str">
        <f>[1]!s_info_province(A5294)</f>
        <v>北京</v>
      </c>
      <c r="AF5294">
        <v>116.40528500000001</v>
      </c>
      <c r="AG5294">
        <v>39.904989</v>
      </c>
    </row>
    <row r="5295" spans="1:33" x14ac:dyDescent="0.3">
      <c r="A5295" s="12" t="s">
        <v>609</v>
      </c>
      <c r="B5295" s="12" t="s">
        <v>610</v>
      </c>
      <c r="C5295" s="16" t="str">
        <f>[1]!s_info_mkt(A5295)</f>
        <v>北证</v>
      </c>
      <c r="D5295" s="16" t="str">
        <f>[1]!s_ipo_listeddate(A5295)</f>
        <v>2023-02-17</v>
      </c>
      <c r="E5295" s="16" t="str">
        <f>[1]!lastradeday_s("000002","")</f>
        <v>2026-06-22</v>
      </c>
      <c r="F5295" s="16" t="str">
        <f>[1]!s_info_industry_csrc2023(A5295,"",3)</f>
        <v>批发业</v>
      </c>
      <c r="G5295" s="16" t="str">
        <f>[1]!s_info_industry_csrc2023(A5295,"",1)</f>
        <v>批发和零售业</v>
      </c>
      <c r="H5295" s="16">
        <f>[1]!s_is(A5295,83,"FY","YTD","20251231",1,"",100000000)</f>
        <v>24.3180209591</v>
      </c>
      <c r="I5295" s="16">
        <f>[1]!s_is(A5295,83,"FY","YTD","20241231",1,"",100000000)</f>
        <v>19.583633489300002</v>
      </c>
      <c r="J5295" s="16">
        <f t="shared" si="246"/>
        <v>0.24175225054057248</v>
      </c>
      <c r="K5295" s="16">
        <f>[1]!s_is(A5295,61,"FY","YTD","20251231",1,"",100000000)</f>
        <v>0.42327542219999997</v>
      </c>
      <c r="L5295" s="16">
        <f>[1]!s_is(A5295,61,"FY","YTD","20241231",1,"",100000000)</f>
        <v>-1.0783342359000001</v>
      </c>
      <c r="M5295" s="16">
        <f t="shared" si="247"/>
        <v>1.3925271108977872</v>
      </c>
      <c r="N5295" s="16">
        <f>[1]!s_fa_roe(A5295,"20251231")</f>
        <v>5.8255999999999997</v>
      </c>
      <c r="O5295" s="16">
        <f>[1]!s_stmnote_rdexp(A5295,"20251231",1,10000)</f>
        <v>8261.7823950000002</v>
      </c>
      <c r="P5295" s="20">
        <f t="shared" si="248"/>
        <v>3.3973909344413057E-2</v>
      </c>
      <c r="Q5295" s="16">
        <f>[1]!s_margin_tradingbalance(A5295,"",10000)</f>
        <v>2570.5423999999998</v>
      </c>
      <c r="R5295" s="16">
        <f>[1]!s_margin_seclendingbalance(A5295,"",10000)</f>
        <v>0</v>
      </c>
      <c r="S5295" s="17">
        <f>[1]!s_val_ev(A5295,"",100000000)</f>
        <v>37.272092000000001</v>
      </c>
      <c r="T5295" s="17">
        <f>[1]!share_freesharesmv(A5295,"",100000000)</f>
        <v>10.882488718400001</v>
      </c>
      <c r="U5295" s="17">
        <f>[1]!s_dq_amount_btin(A5295,E5295,100000000)</f>
        <v>0.59252424000000004</v>
      </c>
      <c r="V5295" s="17">
        <f>[1]!s_dq_turn(A5295,E5295)</f>
        <v>5.5101446723457226</v>
      </c>
      <c r="W5295" s="2">
        <f>[1]!s_pq_amount(A5295,"20260101","",100000000)</f>
        <v>116.81481343</v>
      </c>
      <c r="X5295" s="2">
        <f>[1]!s_pq_avgamount(A5295,"20260101","",100000000)</f>
        <v>1.0619528493636363</v>
      </c>
      <c r="Y5295" s="17">
        <f>[1]!s_ipo_dilutedpe(A5295)</f>
        <v>12.38</v>
      </c>
      <c r="Z5295" s="12">
        <f>[1]!s_ipo_collection_total(A5295,100000000)</f>
        <v>1.1385000000000001</v>
      </c>
      <c r="AA5295" s="2">
        <f>[1]!s_val_pe_ttm(A5295,E5295)</f>
        <v>68.876190185546875</v>
      </c>
      <c r="AB5295" s="5">
        <f>[1]!s_info_zjtxornot1(A5295,"")</f>
        <v>0</v>
      </c>
      <c r="AC5295" s="22" t="str">
        <f>[1]!s_info_nature1(A5295,"")</f>
        <v>民营企业</v>
      </c>
      <c r="AD5295" s="6" t="str">
        <f>[1]!s_info_city(A5295)</f>
        <v>杭州市</v>
      </c>
      <c r="AE5295" s="6" t="str">
        <f>[1]!s_info_province(A5295)</f>
        <v>浙江省</v>
      </c>
      <c r="AF5295">
        <v>120.153576</v>
      </c>
      <c r="AG5295">
        <v>30.287458999999998</v>
      </c>
    </row>
    <row r="5296" spans="1:33" x14ac:dyDescent="0.3">
      <c r="A5296" s="12" t="s">
        <v>10636</v>
      </c>
      <c r="B5296" s="12" t="s">
        <v>10637</v>
      </c>
      <c r="C5296" s="16" t="str">
        <f>[1]!s_info_mkt(A5296)</f>
        <v>创业板</v>
      </c>
      <c r="D5296" s="16" t="str">
        <f>[1]!s_ipo_listeddate(A5296)</f>
        <v>2011-06-08</v>
      </c>
      <c r="E5296" s="16" t="str">
        <f>[1]!lastradeday_s("000002","")</f>
        <v>2026-06-22</v>
      </c>
      <c r="F5296" s="16" t="str">
        <f>[1]!s_info_industry_csrc2023(A5296,"",3)</f>
        <v>计算机、通信和其他电子设备制造业</v>
      </c>
      <c r="G5296" s="16" t="str">
        <f>[1]!s_info_industry_csrc2023(A5296,"",1)</f>
        <v>制造业</v>
      </c>
      <c r="H5296" s="16">
        <f>[1]!s_is(A5296,83,"FY","YTD","20251231",1,"",100000000)</f>
        <v>16.033834623400001</v>
      </c>
      <c r="I5296" s="16">
        <f>[1]!s_is(A5296,83,"FY","YTD","20241231",1,"",100000000)</f>
        <v>10.548959526000001</v>
      </c>
      <c r="J5296" s="16">
        <f t="shared" si="246"/>
        <v>0.51994465272915669</v>
      </c>
      <c r="K5296" s="16">
        <f>[1]!s_is(A5296,61,"FY","YTD","20251231",1,"",100000000)</f>
        <v>-2.7486818300999998</v>
      </c>
      <c r="L5296" s="16">
        <f>[1]!s_is(A5296,61,"FY","YTD","20241231",1,"",100000000)</f>
        <v>-0.27366585929999998</v>
      </c>
      <c r="M5296" s="16">
        <f t="shared" si="247"/>
        <v>-9.0439340045219883</v>
      </c>
      <c r="N5296" s="16">
        <f>[1]!s_fa_roe(A5296,"20251231")</f>
        <v>-19.007899999999999</v>
      </c>
      <c r="O5296" s="16">
        <f>[1]!s_stmnote_rdexp(A5296,"20251231",1,10000)</f>
        <v>9944.7007620000004</v>
      </c>
      <c r="P5296" s="20">
        <f t="shared" si="248"/>
        <v>6.2023221491174459E-2</v>
      </c>
      <c r="Q5296" s="16">
        <f>[1]!s_margin_tradingbalance(A5296,"",10000)</f>
        <v>0</v>
      </c>
      <c r="R5296" s="16">
        <f>[1]!s_margin_seclendingbalance(A5296,"",10000)</f>
        <v>0</v>
      </c>
      <c r="S5296" s="17">
        <f>[1]!s_val_ev(A5296,"",100000000)</f>
        <v>67.404364322099994</v>
      </c>
      <c r="T5296" s="17">
        <f>[1]!share_freesharesmv(A5296,"",100000000)</f>
        <v>43.780356734400009</v>
      </c>
      <c r="U5296" s="17">
        <f>[1]!s_dq_amount_btin(A5296,E5296,100000000)</f>
        <v>3.6120875799999999</v>
      </c>
      <c r="V5296" s="17">
        <f>[1]!s_dq_turn(A5296,E5296)</f>
        <v>7.5804854071682621</v>
      </c>
      <c r="W5296" s="2">
        <f>[1]!s_pq_amount(A5296,"20260101","",100000000)</f>
        <v>355.24789734000001</v>
      </c>
      <c r="X5296" s="2">
        <f>[1]!s_pq_avgamount(A5296,"20260101","",100000000)</f>
        <v>3.2295263394545453</v>
      </c>
      <c r="Y5296" s="17">
        <f>[1]!s_ipo_dilutedpe(A5296)</f>
        <v>45.54</v>
      </c>
      <c r="Z5296" s="12">
        <f>[1]!s_ipo_collection_total(A5296,100000000)</f>
        <v>2.2065999999999999</v>
      </c>
      <c r="AA5296" s="2">
        <f>[1]!s_val_pe_ttm(A5296,E5296)</f>
        <v>-22.194490432739258</v>
      </c>
      <c r="AB5296" s="5">
        <f>[1]!s_info_zjtxornot1(A5296,"")</f>
        <v>1</v>
      </c>
      <c r="AC5296" s="22" t="str">
        <f>[1]!s_info_nature1(A5296,"")</f>
        <v>民营企业</v>
      </c>
      <c r="AD5296" s="6" t="str">
        <f>[1]!s_info_city(A5296)</f>
        <v>深圳市</v>
      </c>
      <c r="AE5296" s="6" t="str">
        <f>[1]!s_info_province(A5296)</f>
        <v>广东省</v>
      </c>
      <c r="AF5296">
        <v>114.085947</v>
      </c>
      <c r="AG5296">
        <v>22.547000000000001</v>
      </c>
    </row>
    <row r="5297" spans="1:33" x14ac:dyDescent="0.3">
      <c r="A5297" s="12" t="s">
        <v>10638</v>
      </c>
      <c r="B5297" s="12" t="s">
        <v>10639</v>
      </c>
      <c r="C5297" s="16" t="str">
        <f>[1]!s_info_mkt(A5297)</f>
        <v>主板</v>
      </c>
      <c r="D5297" s="16" t="str">
        <f>[1]!s_ipo_listeddate(A5297)</f>
        <v>2003-01-23</v>
      </c>
      <c r="E5297" s="16" t="str">
        <f>[1]!lastradeday_s("000002","")</f>
        <v>2026-06-22</v>
      </c>
      <c r="F5297" s="16" t="str">
        <f>[1]!s_info_industry_csrc2023(A5297,"",3)</f>
        <v>电气机械和器材制造业</v>
      </c>
      <c r="G5297" s="16" t="str">
        <f>[1]!s_info_industry_csrc2023(A5297,"",1)</f>
        <v>制造业</v>
      </c>
      <c r="H5297" s="16">
        <f>[1]!s_is(A5297,83,"FY","YTD","20251231",1,"",100000000)</f>
        <v>19.274978518899999</v>
      </c>
      <c r="I5297" s="16">
        <f>[1]!s_is(A5297,83,"FY","YTD","20241231",1,"",100000000)</f>
        <v>34.781626370399998</v>
      </c>
      <c r="J5297" s="16">
        <f t="shared" si="246"/>
        <v>-0.44582871675881519</v>
      </c>
      <c r="K5297" s="16">
        <f>[1]!s_is(A5297,61,"FY","YTD","20251231",1,"",100000000)</f>
        <v>-5.2777264775999999</v>
      </c>
      <c r="L5297" s="16">
        <f>[1]!s_is(A5297,61,"FY","YTD","20241231",1,"",100000000)</f>
        <v>-20.9028643585</v>
      </c>
      <c r="M5297" s="16">
        <f t="shared" si="247"/>
        <v>0.74751180569882758</v>
      </c>
      <c r="N5297" s="16">
        <f>[1]!s_fa_roe(A5297,"20251231")</f>
        <v>-297.46210000000002</v>
      </c>
      <c r="O5297" s="16">
        <f>[1]!s_stmnote_rdexp(A5297,"20251231",1,10000)</f>
        <v>9427.3231130000004</v>
      </c>
      <c r="P5297" s="20">
        <f t="shared" si="248"/>
        <v>4.8909642642434484E-2</v>
      </c>
      <c r="Q5297" s="16">
        <f>[1]!s_margin_tradingbalance(A5297,"",10000)</f>
        <v>14896.436900000001</v>
      </c>
      <c r="R5297" s="16">
        <f>[1]!s_margin_seclendingbalance(A5297,"",10000)</f>
        <v>0</v>
      </c>
      <c r="S5297" s="17">
        <f>[1]!s_val_ev(A5297,"",100000000)</f>
        <v>31.960305486000003</v>
      </c>
      <c r="T5297" s="17">
        <f>[1]!share_freesharesmv(A5297,"",100000000)</f>
        <v>31.960305486000003</v>
      </c>
      <c r="U5297" s="17">
        <f>[1]!s_dq_amount_btin(A5297,E5297,100000000)</f>
        <v>0.57687434999999998</v>
      </c>
      <c r="V5297" s="17">
        <f>[1]!s_dq_turn(A5297,E5297)</f>
        <v>1.7910138570194265</v>
      </c>
      <c r="W5297" s="2">
        <f>[1]!s_pq_amount(A5297,"20260101","",100000000)</f>
        <v>470.5043551</v>
      </c>
      <c r="X5297" s="2">
        <f>[1]!s_pq_avgamount(A5297,"20260101","",100000000)</f>
        <v>4.3165537165137611</v>
      </c>
      <c r="Y5297" s="17">
        <f>[1]!s_ipo_dilutedpe(A5297)</f>
        <v>20</v>
      </c>
      <c r="Z5297" s="12">
        <f>[1]!s_ipo_collection_total(A5297,100000000)</f>
        <v>3</v>
      </c>
      <c r="AA5297" s="2">
        <f>[1]!s_val_pe_ttm(A5297,E5297)</f>
        <v>-5.9173450469970703</v>
      </c>
      <c r="AB5297" s="5">
        <f>[1]!s_info_zjtxornot1(A5297,"")</f>
        <v>0</v>
      </c>
      <c r="AC5297" s="22" t="str">
        <f>[1]!s_info_nature1(A5297,"")</f>
        <v>公众企业</v>
      </c>
      <c r="AD5297" s="6" t="str">
        <f>[1]!s_info_city(A5297)</f>
        <v>慈溪市</v>
      </c>
      <c r="AE5297" s="6" t="str">
        <f>[1]!s_info_province(A5297)</f>
        <v>浙江省</v>
      </c>
      <c r="AF5297">
        <v>121.338408</v>
      </c>
      <c r="AG5297">
        <v>30.189257000000001</v>
      </c>
    </row>
    <row r="5298" spans="1:33" x14ac:dyDescent="0.3">
      <c r="A5298" s="12" t="s">
        <v>10640</v>
      </c>
      <c r="B5298" s="12" t="s">
        <v>10641</v>
      </c>
      <c r="C5298" s="16" t="str">
        <f>[1]!s_info_mkt(A5298)</f>
        <v>主板</v>
      </c>
      <c r="D5298" s="16" t="str">
        <f>[1]!s_ipo_listeddate(A5298)</f>
        <v>2025-07-16</v>
      </c>
      <c r="E5298" s="16" t="str">
        <f>[1]!lastradeday_s("000002","")</f>
        <v>2026-06-22</v>
      </c>
      <c r="F5298" s="16" t="str">
        <f>[1]!s_info_industry_csrc2023(A5298,"",3)</f>
        <v>电力、热力生产和供应业</v>
      </c>
      <c r="G5298" s="16" t="str">
        <f>[1]!s_info_industry_csrc2023(A5298,"",1)</f>
        <v>电力、热力、燃气及水生产和供应业</v>
      </c>
      <c r="H5298" s="16">
        <f>[1]!s_is(A5298,83,"FY","YTD","20251231",1,"",100000000)</f>
        <v>389.80388748000001</v>
      </c>
      <c r="I5298" s="16">
        <f>[1]!s_is(A5298,83,"FY","YTD","20241231",1,"",100000000)</f>
        <v>339.67750888</v>
      </c>
      <c r="J5298" s="16">
        <f t="shared" si="246"/>
        <v>0.14757049639606401</v>
      </c>
      <c r="K5298" s="16">
        <f>[1]!s_is(A5298,61,"FY","YTD","20251231",1,"",100000000)</f>
        <v>72.628701199999995</v>
      </c>
      <c r="L5298" s="16">
        <f>[1]!s_is(A5298,61,"FY","YTD","20241231",1,"",100000000)</f>
        <v>88.310543139999993</v>
      </c>
      <c r="M5298" s="16">
        <f t="shared" si="247"/>
        <v>-0.17757610113595773</v>
      </c>
      <c r="N5298" s="16">
        <f>[1]!s_fa_roe(A5298,"20251231")</f>
        <v>5.9893999999999998</v>
      </c>
      <c r="O5298" s="16">
        <f>[1]!s_stmnote_rdexp(A5298,"20251231",1,10000)</f>
        <v>0</v>
      </c>
      <c r="P5298" s="20">
        <f t="shared" si="248"/>
        <v>0</v>
      </c>
      <c r="Q5298" s="16">
        <f>[1]!s_margin_tradingbalance(A5298,"",10000)</f>
        <v>89413.246499999994</v>
      </c>
      <c r="R5298" s="16">
        <f>[1]!s_margin_seclendingbalance(A5298,"",10000)</f>
        <v>220.54560000000001</v>
      </c>
      <c r="S5298" s="17">
        <f>[1]!s_val_ev(A5298,"",100000000)</f>
        <v>2219.1999999847999</v>
      </c>
      <c r="T5298" s="17">
        <f>[1]!share_freesharesmv(A5298,"",100000000)</f>
        <v>171.82608389240002</v>
      </c>
      <c r="U5298" s="17">
        <f>[1]!s_dq_amount_btin(A5298,E5298,100000000)</f>
        <v>6.8600850299999996</v>
      </c>
      <c r="V5298" s="17">
        <f>[1]!s_dq_turn(A5298,E5298)</f>
        <v>4.1072702992052257</v>
      </c>
      <c r="W5298" s="2">
        <f>[1]!s_pq_amount(A5298,"20260101","",100000000)</f>
        <v>1427.3659772999999</v>
      </c>
      <c r="X5298" s="2">
        <f>[1]!s_pq_avgamount(A5298,"20260101","",100000000)</f>
        <v>12.97605433909091</v>
      </c>
      <c r="Y5298" s="17">
        <f>[1]!s_ipo_dilutedpe(A5298)</f>
        <v>15.56</v>
      </c>
      <c r="Z5298" s="12">
        <f>[1]!s_ipo_collection_total(A5298,100000000)</f>
        <v>181.71428570520001</v>
      </c>
      <c r="AA5298" s="2">
        <f>[1]!s_val_pe_ttm(A5298,E5298)</f>
        <v>34.660842895507813</v>
      </c>
      <c r="AB5298" s="5">
        <f>[1]!s_info_zjtxornot1(A5298,"")</f>
        <v>0</v>
      </c>
      <c r="AC5298" s="22" t="str">
        <f>[1]!s_info_nature1(A5298,"")</f>
        <v>中央国有企业</v>
      </c>
      <c r="AD5298" s="6" t="str">
        <f>[1]!s_info_city(A5298)</f>
        <v>福州市</v>
      </c>
      <c r="AE5298" s="6" t="str">
        <f>[1]!s_info_province(A5298)</f>
        <v>福建省</v>
      </c>
      <c r="AF5298">
        <v>119.30623900000001</v>
      </c>
      <c r="AG5298">
        <v>26.075302000000001</v>
      </c>
    </row>
    <row r="5299" spans="1:33" x14ac:dyDescent="0.3">
      <c r="A5299" s="12" t="s">
        <v>10642</v>
      </c>
      <c r="B5299" s="12" t="s">
        <v>10643</v>
      </c>
      <c r="C5299" s="16" t="str">
        <f>[1]!s_info_mkt(A5299)</f>
        <v>主板</v>
      </c>
      <c r="D5299" s="16" t="str">
        <f>[1]!s_ipo_listeddate(A5299)</f>
        <v>1994-05-06</v>
      </c>
      <c r="E5299" s="16" t="str">
        <f>[1]!lastradeday_s("000002","")</f>
        <v>2026-06-22</v>
      </c>
      <c r="F5299" s="16" t="str">
        <f>[1]!s_info_industry_csrc2023(A5299,"",3)</f>
        <v>专用设备制造业</v>
      </c>
      <c r="G5299" s="16" t="str">
        <f>[1]!s_info_industry_csrc2023(A5299,"",1)</f>
        <v>制造业</v>
      </c>
      <c r="H5299" s="16">
        <f>[1]!s_is(A5299,83,"FY","YTD","20251231",1,"",100000000)</f>
        <v>15.2796419506</v>
      </c>
      <c r="I5299" s="16">
        <f>[1]!s_is(A5299,83,"FY","YTD","20241231",1,"",100000000)</f>
        <v>16.4886024658</v>
      </c>
      <c r="J5299" s="16">
        <f t="shared" si="246"/>
        <v>-7.3320981429904508E-2</v>
      </c>
      <c r="K5299" s="16">
        <f>[1]!s_is(A5299,61,"FY","YTD","20251231",1,"",100000000)</f>
        <v>-0.53630943590000002</v>
      </c>
      <c r="L5299" s="16">
        <f>[1]!s_is(A5299,61,"FY","YTD","20241231",1,"",100000000)</f>
        <v>7.47704753E-2</v>
      </c>
      <c r="M5299" s="16">
        <f t="shared" si="247"/>
        <v>-8.1727434358037314</v>
      </c>
      <c r="N5299" s="16">
        <f>[1]!s_fa_roe(A5299,"20251231")</f>
        <v>-5.5244</v>
      </c>
      <c r="O5299" s="16">
        <f>[1]!s_stmnote_rdexp(A5299,"20251231",1,10000)</f>
        <v>8702.710497</v>
      </c>
      <c r="P5299" s="20">
        <f t="shared" si="248"/>
        <v>5.6956246259803639E-2</v>
      </c>
      <c r="Q5299" s="16">
        <f>[1]!s_margin_tradingbalance(A5299,"",10000)</f>
        <v>12723.8169</v>
      </c>
      <c r="R5299" s="16">
        <f>[1]!s_margin_seclendingbalance(A5299,"",10000)</f>
        <v>13.5648</v>
      </c>
      <c r="S5299" s="17">
        <f>[1]!s_val_ev(A5299,"",100000000)</f>
        <v>41.391681964400007</v>
      </c>
      <c r="T5299" s="17">
        <f>[1]!share_freesharesmv(A5299,"",100000000)</f>
        <v>17.113785016800001</v>
      </c>
      <c r="U5299" s="17">
        <f>[1]!s_dq_amount_btin(A5299,E5299,100000000)</f>
        <v>0.70704690000000003</v>
      </c>
      <c r="V5299" s="17">
        <f>[1]!s_dq_turn(A5299,E5299)</f>
        <v>1.8881878031438861</v>
      </c>
      <c r="W5299" s="2">
        <f>[1]!s_pq_amount(A5299,"20260101","",100000000)</f>
        <v>262.47878070000002</v>
      </c>
      <c r="X5299" s="2">
        <f>[1]!s_pq_avgamount(A5299,"20260101","",100000000)</f>
        <v>2.3861707336363636</v>
      </c>
      <c r="Y5299" s="17">
        <f>[1]!s_ipo_dilutedpe(A5299)</f>
        <v>0</v>
      </c>
      <c r="Z5299" s="12">
        <f>[1]!s_ipo_collection_total(A5299,100000000)</f>
        <v>2.65</v>
      </c>
      <c r="AA5299" s="2">
        <f>[1]!s_val_pe_ttm(A5299,E5299)</f>
        <v>-63.906490325927734</v>
      </c>
      <c r="AB5299" s="5">
        <f>[1]!s_info_zjtxornot1(A5299,"")</f>
        <v>1</v>
      </c>
      <c r="AC5299" s="22" t="str">
        <f>[1]!s_info_nature1(A5299,"")</f>
        <v>地方国有企业</v>
      </c>
      <c r="AD5299" s="6" t="str">
        <f>[1]!s_info_city(A5299)</f>
        <v>北京市</v>
      </c>
      <c r="AE5299" s="6" t="str">
        <f>[1]!s_info_province(A5299)</f>
        <v>北京</v>
      </c>
      <c r="AF5299">
        <v>116.40528500000001</v>
      </c>
      <c r="AG5299">
        <v>39.904989</v>
      </c>
    </row>
    <row r="5300" spans="1:33" x14ac:dyDescent="0.3">
      <c r="A5300" s="12" t="s">
        <v>10644</v>
      </c>
      <c r="B5300" s="12" t="s">
        <v>10645</v>
      </c>
      <c r="C5300" s="16" t="str">
        <f>[1]!s_info_mkt(A5300)</f>
        <v>主板</v>
      </c>
      <c r="D5300" s="16" t="str">
        <f>[1]!s_ipo_listeddate(A5300)</f>
        <v>2000-06-08</v>
      </c>
      <c r="E5300" s="16" t="str">
        <f>[1]!lastradeday_s("000002","")</f>
        <v>2026-06-22</v>
      </c>
      <c r="F5300" s="16" t="str">
        <f>[1]!s_info_industry_csrc2023(A5300,"",3)</f>
        <v>邮政业</v>
      </c>
      <c r="G5300" s="16" t="str">
        <f>[1]!s_info_industry_csrc2023(A5300,"",1)</f>
        <v>交通运输、仓储和邮政业</v>
      </c>
      <c r="H5300" s="16">
        <f>[1]!s_is(A5300,83,"FY","YTD","20251231",1,"",100000000)</f>
        <v>752.76847420820002</v>
      </c>
      <c r="I5300" s="16">
        <f>[1]!s_is(A5300,83,"FY","YTD","20241231",1,"",100000000)</f>
        <v>690.32666856949993</v>
      </c>
      <c r="J5300" s="16">
        <f t="shared" si="246"/>
        <v>9.0452547296329344E-2</v>
      </c>
      <c r="K5300" s="16">
        <f>[1]!s_is(A5300,61,"FY","YTD","20251231",1,"",100000000)</f>
        <v>43.223505760400002</v>
      </c>
      <c r="L5300" s="16">
        <f>[1]!s_is(A5300,61,"FY","YTD","20241231",1,"",100000000)</f>
        <v>40.123339349600002</v>
      </c>
      <c r="M5300" s="16">
        <f t="shared" si="247"/>
        <v>7.7265912086425234E-2</v>
      </c>
      <c r="N5300" s="16">
        <f>[1]!s_fa_roe(A5300,"20251231")</f>
        <v>12.999499999999999</v>
      </c>
      <c r="O5300" s="16">
        <f>[1]!s_stmnote_rdexp(A5300,"20251231",1,10000)</f>
        <v>24906.03</v>
      </c>
      <c r="P5300" s="20">
        <f t="shared" si="248"/>
        <v>3.3085910015290452E-3</v>
      </c>
      <c r="Q5300" s="16">
        <f>[1]!s_margin_tradingbalance(A5300,"",10000)</f>
        <v>21887.619600000002</v>
      </c>
      <c r="R5300" s="16">
        <f>[1]!s_margin_seclendingbalance(A5300,"",10000)</f>
        <v>201.45</v>
      </c>
      <c r="S5300" s="17">
        <f>[1]!s_val_ev(A5300,"",100000000)</f>
        <v>546.64354003860001</v>
      </c>
      <c r="T5300" s="17">
        <f>[1]!share_freesharesmv(A5300,"",100000000)</f>
        <v>267.14521585360001</v>
      </c>
      <c r="U5300" s="17">
        <f>[1]!s_dq_amount_btin(A5300,E5300,100000000)</f>
        <v>5.9149615600000001</v>
      </c>
      <c r="V5300" s="17">
        <f>[1]!s_dq_turn(A5300,E5300)</f>
        <v>1.099517212766401</v>
      </c>
      <c r="W5300" s="2">
        <f>[1]!s_pq_amount(A5300,"20260101","",100000000)</f>
        <v>450.5082534</v>
      </c>
      <c r="X5300" s="2">
        <f>[1]!s_pq_avgamount(A5300,"20260101","",100000000)</f>
        <v>4.0955295763636359</v>
      </c>
      <c r="Y5300" s="17">
        <f>[1]!s_ipo_dilutedpe(A5300)</f>
        <v>27.36</v>
      </c>
      <c r="Z5300" s="12">
        <f>[1]!s_ipo_collection_total(A5300,100000000)</f>
        <v>2.8</v>
      </c>
      <c r="AA5300" s="2">
        <f>[1]!s_val_pe_ttm(A5300,E5300)</f>
        <v>11.287315368652344</v>
      </c>
      <c r="AB5300" s="5">
        <f>[1]!s_info_zjtxornot1(A5300,"")</f>
        <v>0</v>
      </c>
      <c r="AC5300" s="22" t="str">
        <f>[1]!s_info_nature1(A5300,"")</f>
        <v>民营企业</v>
      </c>
      <c r="AD5300" s="6" t="str">
        <f>[1]!s_info_city(A5300)</f>
        <v>大连市</v>
      </c>
      <c r="AE5300" s="6" t="str">
        <f>[1]!s_info_province(A5300)</f>
        <v>辽宁省</v>
      </c>
      <c r="AF5300">
        <v>121.618622</v>
      </c>
      <c r="AG5300">
        <v>38.914589999999997</v>
      </c>
    </row>
    <row r="5301" spans="1:33" x14ac:dyDescent="0.3">
      <c r="A5301" s="12" t="s">
        <v>10646</v>
      </c>
      <c r="B5301" s="12" t="s">
        <v>10647</v>
      </c>
      <c r="C5301" s="16" t="str">
        <f>[1]!s_info_mkt(A5301)</f>
        <v>主板</v>
      </c>
      <c r="D5301" s="16" t="str">
        <f>[1]!s_ipo_listeddate(A5301)</f>
        <v>1996-07-01</v>
      </c>
      <c r="E5301" s="16" t="str">
        <f>[1]!lastradeday_s("000002","")</f>
        <v>2026-06-22</v>
      </c>
      <c r="F5301" s="16" t="str">
        <f>[1]!s_info_industry_csrc2023(A5301,"",3)</f>
        <v>电力、热力生产和供应业</v>
      </c>
      <c r="G5301" s="16" t="str">
        <f>[1]!s_info_industry_csrc2023(A5301,"",1)</f>
        <v>电力、热力、燃气及水生产和供应业</v>
      </c>
      <c r="H5301" s="16">
        <f>[1]!s_is(A5301,83,"FY","YTD","20251231",1,"",100000000)</f>
        <v>166.58322009290001</v>
      </c>
      <c r="I5301" s="16">
        <f>[1]!s_is(A5301,83,"FY","YTD","20241231",1,"",100000000)</f>
        <v>181.50826256569999</v>
      </c>
      <c r="J5301" s="16">
        <f t="shared" si="246"/>
        <v>-8.2227895644131466E-2</v>
      </c>
      <c r="K5301" s="16">
        <f>[1]!s_is(A5301,61,"FY","YTD","20251231",1,"",100000000)</f>
        <v>1.9996986703999999</v>
      </c>
      <c r="L5301" s="16">
        <f>[1]!s_is(A5301,61,"FY","YTD","20241231",1,"",100000000)</f>
        <v>1.6552418868000001</v>
      </c>
      <c r="M5301" s="16">
        <f t="shared" si="247"/>
        <v>0.20810057209579302</v>
      </c>
      <c r="N5301" s="16">
        <f>[1]!s_fa_roe(A5301,"20251231")</f>
        <v>5.0991</v>
      </c>
      <c r="O5301" s="16">
        <f>[1]!s_stmnote_rdexp(A5301,"20251231",1,10000)</f>
        <v>479.63479400000006</v>
      </c>
      <c r="P5301" s="20">
        <f t="shared" si="248"/>
        <v>2.8792503454580699E-4</v>
      </c>
      <c r="Q5301" s="16">
        <f>[1]!s_margin_tradingbalance(A5301,"",10000)</f>
        <v>0</v>
      </c>
      <c r="R5301" s="16">
        <f>[1]!s_margin_seclendingbalance(A5301,"",10000)</f>
        <v>0</v>
      </c>
      <c r="S5301" s="17">
        <f>[1]!s_val_ev(A5301,"",100000000)</f>
        <v>611.5734512414291</v>
      </c>
      <c r="T5301" s="17">
        <f>[1]!share_freesharesmv(A5301,"",100000000)</f>
        <v>84.578317241600004</v>
      </c>
      <c r="U5301" s="17">
        <f>[1]!s_dq_amount_btin(A5301,E5301,100000000)</f>
        <v>12.642360160000001</v>
      </c>
      <c r="V5301" s="17">
        <f>[1]!s_dq_turn(A5301,E5301)</f>
        <v>2.1222934271533704</v>
      </c>
      <c r="W5301" s="2">
        <f>[1]!s_pq_amount(A5301,"20260101","",100000000)</f>
        <v>1638.6307473700001</v>
      </c>
      <c r="X5301" s="2">
        <f>[1]!s_pq_avgamount(A5301,"20260101","",100000000)</f>
        <v>14.896643157909091</v>
      </c>
      <c r="Y5301" s="17">
        <f>[1]!s_ipo_dilutedpe(A5301)</f>
        <v>17.399999999999999</v>
      </c>
      <c r="Z5301" s="12">
        <f>[1]!s_ipo_collection_total(A5301,100000000)</f>
        <v>0.58976399999999995</v>
      </c>
      <c r="AA5301" s="2">
        <f>[1]!s_val_pe_ttm(A5301,E5301)</f>
        <v>196.77020263671875</v>
      </c>
      <c r="AB5301" s="5">
        <f>[1]!s_info_zjtxornot1(A5301,"")</f>
        <v>0</v>
      </c>
      <c r="AC5301" s="22" t="str">
        <f>[1]!s_info_nature1(A5301,"")</f>
        <v>中央国有企业</v>
      </c>
      <c r="AD5301" s="6" t="str">
        <f>[1]!s_info_city(A5301)</f>
        <v>哈尔滨市</v>
      </c>
      <c r="AE5301" s="6" t="str">
        <f>[1]!s_info_province(A5301)</f>
        <v>黑龙江省</v>
      </c>
      <c r="AF5301">
        <v>126.642464</v>
      </c>
      <c r="AG5301">
        <v>45.756967000000003</v>
      </c>
    </row>
    <row r="5302" spans="1:33" x14ac:dyDescent="0.3">
      <c r="A5302" s="12" t="s">
        <v>10648</v>
      </c>
      <c r="B5302" s="12" t="s">
        <v>10649</v>
      </c>
      <c r="C5302" s="16" t="str">
        <f>[1]!s_info_mkt(A5302)</f>
        <v>主板</v>
      </c>
      <c r="D5302" s="16" t="str">
        <f>[1]!s_ipo_listeddate(A5302)</f>
        <v>2015-01-22</v>
      </c>
      <c r="E5302" s="16" t="str">
        <f>[1]!lastradeday_s("000002","")</f>
        <v>2026-06-22</v>
      </c>
      <c r="F5302" s="16" t="str">
        <f>[1]!s_info_industry_csrc2023(A5302,"",3)</f>
        <v>非金属矿物制品业</v>
      </c>
      <c r="G5302" s="16" t="str">
        <f>[1]!s_info_industry_csrc2023(A5302,"",1)</f>
        <v>制造业</v>
      </c>
      <c r="H5302" s="16">
        <f>[1]!s_is(A5302,83,"FY","YTD","20251231",1,"",100000000)</f>
        <v>12.745080418099999</v>
      </c>
      <c r="I5302" s="16">
        <f>[1]!s_is(A5302,83,"FY","YTD","20241231",1,"",100000000)</f>
        <v>14.757169831400001</v>
      </c>
      <c r="J5302" s="16">
        <f t="shared" si="246"/>
        <v>-0.13634656484190621</v>
      </c>
      <c r="K5302" s="16">
        <f>[1]!s_is(A5302,61,"FY","YTD","20251231",1,"",100000000)</f>
        <v>0.56117780780000004</v>
      </c>
      <c r="L5302" s="16">
        <f>[1]!s_is(A5302,61,"FY","YTD","20241231",1,"",100000000)</f>
        <v>0.90752790589999999</v>
      </c>
      <c r="M5302" s="16">
        <f t="shared" si="247"/>
        <v>-0.38164126507660701</v>
      </c>
      <c r="N5302" s="16">
        <f>[1]!s_fa_roe(A5302,"20251231")</f>
        <v>2.4108000000000001</v>
      </c>
      <c r="O5302" s="16">
        <f>[1]!s_stmnote_rdexp(A5302,"20251231",1,10000)</f>
        <v>8914.4253819999994</v>
      </c>
      <c r="P5302" s="20">
        <f t="shared" si="248"/>
        <v>6.994404970046425E-2</v>
      </c>
      <c r="Q5302" s="16">
        <f>[1]!s_margin_tradingbalance(A5302,"",10000)</f>
        <v>63835.7071</v>
      </c>
      <c r="R5302" s="16">
        <f>[1]!s_margin_seclendingbalance(A5302,"",10000)</f>
        <v>68.712299999999999</v>
      </c>
      <c r="S5302" s="17">
        <f>[1]!s_val_ev(A5302,"",100000000)</f>
        <v>159.24233135739999</v>
      </c>
      <c r="T5302" s="17">
        <f>[1]!share_freesharesmv(A5302,"",100000000)</f>
        <v>102.89701306139997</v>
      </c>
      <c r="U5302" s="17">
        <f>[1]!s_dq_amount_btin(A5302,E5302,100000000)</f>
        <v>27.06016597</v>
      </c>
      <c r="V5302" s="17">
        <f>[1]!s_dq_turn(A5302,E5302)</f>
        <v>16.753323207209032</v>
      </c>
      <c r="W5302" s="2">
        <f>[1]!s_pq_amount(A5302,"20260101","",100000000)</f>
        <v>3260.6648695600002</v>
      </c>
      <c r="X5302" s="2">
        <f>[1]!s_pq_avgamount(A5302,"20260101","",100000000)</f>
        <v>29.642407905090909</v>
      </c>
      <c r="Y5302" s="17">
        <f>[1]!s_ipo_dilutedpe(A5302)</f>
        <v>22.34</v>
      </c>
      <c r="Z5302" s="12">
        <f>[1]!s_ipo_collection_total(A5302,100000000)</f>
        <v>1.343</v>
      </c>
      <c r="AA5302" s="2">
        <f>[1]!s_val_pe_ttm(A5302,E5302)</f>
        <v>431.95901489257813</v>
      </c>
      <c r="AB5302" s="5">
        <f>[1]!s_info_zjtxornot1(A5302,"")</f>
        <v>1</v>
      </c>
      <c r="AC5302" s="22" t="str">
        <f>[1]!s_info_nature1(A5302,"")</f>
        <v>民营企业</v>
      </c>
      <c r="AD5302" s="6" t="str">
        <f>[1]!s_info_city(A5302)</f>
        <v>重庆市</v>
      </c>
      <c r="AE5302" s="6" t="str">
        <f>[1]!s_info_province(A5302)</f>
        <v>重庆</v>
      </c>
      <c r="AF5302">
        <v>106.50496200000001</v>
      </c>
      <c r="AG5302">
        <v>29.533155000000001</v>
      </c>
    </row>
    <row r="5303" spans="1:33" x14ac:dyDescent="0.3">
      <c r="A5303" s="12" t="s">
        <v>10650</v>
      </c>
      <c r="B5303" s="12" t="s">
        <v>10651</v>
      </c>
      <c r="C5303" s="16" t="str">
        <f>[1]!s_info_mkt(A5303)</f>
        <v>主板</v>
      </c>
      <c r="D5303" s="16" t="str">
        <f>[1]!s_ipo_listeddate(A5303)</f>
        <v>2020-06-29</v>
      </c>
      <c r="E5303" s="16" t="str">
        <f>[1]!lastradeday_s("000002","")</f>
        <v>2026-06-22</v>
      </c>
      <c r="F5303" s="16" t="str">
        <f>[1]!s_info_industry_csrc2023(A5303,"",3)</f>
        <v>燃气生产和供应业</v>
      </c>
      <c r="G5303" s="16" t="str">
        <f>[1]!s_info_industry_csrc2023(A5303,"",1)</f>
        <v>电力、热力、燃气及水生产和供应业</v>
      </c>
      <c r="H5303" s="16">
        <f>[1]!s_is(A5303,83,"FY","YTD","20251231",1,"",100000000)</f>
        <v>198.30819137009999</v>
      </c>
      <c r="I5303" s="16">
        <f>[1]!s_is(A5303,83,"FY","YTD","20241231",1,"",100000000)</f>
        <v>213.72124492830002</v>
      </c>
      <c r="J5303" s="16">
        <f t="shared" si="246"/>
        <v>-7.2117554636979886E-2</v>
      </c>
      <c r="K5303" s="16">
        <f>[1]!s_is(A5303,61,"FY","YTD","20251231",1,"",100000000)</f>
        <v>18.263335482799999</v>
      </c>
      <c r="L5303" s="16">
        <f>[1]!s_is(A5303,61,"FY","YTD","20241231",1,"",100000000)</f>
        <v>16.7236702097</v>
      </c>
      <c r="M5303" s="16">
        <f t="shared" si="247"/>
        <v>9.2065034396993081E-2</v>
      </c>
      <c r="N5303" s="16">
        <f>[1]!s_fa_roe(A5303,"20251231")</f>
        <v>7.7367999999999997</v>
      </c>
      <c r="O5303" s="16">
        <f>[1]!s_stmnote_rdexp(A5303,"20251231",1,10000)</f>
        <v>27733.274998000001</v>
      </c>
      <c r="P5303" s="20">
        <f t="shared" si="248"/>
        <v>1.3984936681834665E-2</v>
      </c>
      <c r="Q5303" s="16">
        <f>[1]!s_margin_tradingbalance(A5303,"",10000)</f>
        <v>15103.657800000001</v>
      </c>
      <c r="R5303" s="16">
        <f>[1]!s_margin_seclendingbalance(A5303,"",10000)</f>
        <v>73.8048</v>
      </c>
      <c r="S5303" s="17">
        <f>[1]!s_val_ev(A5303,"",100000000)</f>
        <v>241.0200405678012</v>
      </c>
      <c r="T5303" s="17">
        <f>[1]!share_freesharesmv(A5303,"",100000000)</f>
        <v>21.953879481599998</v>
      </c>
      <c r="U5303" s="17">
        <f>[1]!s_dq_amount_btin(A5303,E5303,100000000)</f>
        <v>1.2049265899999999</v>
      </c>
      <c r="V5303" s="17">
        <f>[1]!s_dq_turn(A5303,E5303)</f>
        <v>0.68130702033107249</v>
      </c>
      <c r="W5303" s="2">
        <f>[1]!s_pq_amount(A5303,"20260101","",100000000)</f>
        <v>266.92156482000001</v>
      </c>
      <c r="X5303" s="2">
        <f>[1]!s_pq_avgamount(A5303,"20260101","",100000000)</f>
        <v>2.4265596801818181</v>
      </c>
      <c r="Y5303" s="17">
        <f>[1]!s_ipo_dilutedpe(A5303)</f>
        <v>8.9600000000000009</v>
      </c>
      <c r="Z5303" s="12">
        <f>[1]!s_ipo_collection_total(A5303,100000000)</f>
        <v>4.28505</v>
      </c>
      <c r="AA5303" s="2">
        <f>[1]!s_val_pe_ttm(A5303,E5303)</f>
        <v>21.576278686523438</v>
      </c>
      <c r="AB5303" s="5">
        <f>[1]!s_info_zjtxornot1(A5303,"")</f>
        <v>0</v>
      </c>
      <c r="AC5303" s="22" t="str">
        <f>[1]!s_info_nature1(A5303,"")</f>
        <v>地方国有企业</v>
      </c>
      <c r="AD5303" s="6" t="str">
        <f>[1]!s_info_city(A5303)</f>
        <v>石家庄市</v>
      </c>
      <c r="AE5303" s="6" t="str">
        <f>[1]!s_info_province(A5303)</f>
        <v>河北省</v>
      </c>
      <c r="AF5303">
        <v>114.502461</v>
      </c>
      <c r="AG5303">
        <v>38.045473999999999</v>
      </c>
    </row>
    <row r="5304" spans="1:33" x14ac:dyDescent="0.3">
      <c r="A5304" s="12" t="s">
        <v>10652</v>
      </c>
      <c r="B5304" s="12" t="s">
        <v>10653</v>
      </c>
      <c r="C5304" s="16" t="str">
        <f>[1]!s_info_mkt(A5304)</f>
        <v>主板</v>
      </c>
      <c r="D5304" s="16" t="str">
        <f>[1]!s_ipo_listeddate(A5304)</f>
        <v>2017-10-17</v>
      </c>
      <c r="E5304" s="16" t="str">
        <f>[1]!lastradeday_s("000002","")</f>
        <v>2026-06-22</v>
      </c>
      <c r="F5304" s="16" t="str">
        <f>[1]!s_info_industry_csrc2023(A5304,"",3)</f>
        <v>电气机械和器材制造业</v>
      </c>
      <c r="G5304" s="16" t="str">
        <f>[1]!s_info_industry_csrc2023(A5304,"",1)</f>
        <v>制造业</v>
      </c>
      <c r="H5304" s="16">
        <f>[1]!s_is(A5304,83,"FY","YTD","20251231",1,"",100000000)</f>
        <v>22.133782654699999</v>
      </c>
      <c r="I5304" s="16">
        <f>[1]!s_is(A5304,83,"FY","YTD","20241231",1,"",100000000)</f>
        <v>21.314030475399999</v>
      </c>
      <c r="J5304" s="16">
        <f t="shared" si="246"/>
        <v>3.8460683456661648E-2</v>
      </c>
      <c r="K5304" s="16">
        <f>[1]!s_is(A5304,61,"FY","YTD","20251231",1,"",100000000)</f>
        <v>0.79706470559999998</v>
      </c>
      <c r="L5304" s="16">
        <f>[1]!s_is(A5304,61,"FY","YTD","20241231",1,"",100000000)</f>
        <v>1.2617358984</v>
      </c>
      <c r="M5304" s="16">
        <f t="shared" si="247"/>
        <v>-0.3682792836355428</v>
      </c>
      <c r="N5304" s="16">
        <f>[1]!s_fa_roe(A5304,"20251231")</f>
        <v>6.2088000000000001</v>
      </c>
      <c r="O5304" s="16">
        <f>[1]!s_stmnote_rdexp(A5304,"20251231",1,10000)</f>
        <v>10328.41524</v>
      </c>
      <c r="P5304" s="20">
        <f t="shared" si="248"/>
        <v>4.6663579385093551E-2</v>
      </c>
      <c r="Q5304" s="16">
        <f>[1]!s_margin_tradingbalance(A5304,"",10000)</f>
        <v>0</v>
      </c>
      <c r="R5304" s="16">
        <f>[1]!s_margin_seclendingbalance(A5304,"",10000)</f>
        <v>0</v>
      </c>
      <c r="S5304" s="17">
        <f>[1]!s_val_ev(A5304,"",100000000)</f>
        <v>34.552372494500005</v>
      </c>
      <c r="T5304" s="17">
        <f>[1]!share_freesharesmv(A5304,"",100000000)</f>
        <v>16.556634437</v>
      </c>
      <c r="U5304" s="17">
        <f>[1]!s_dq_amount_btin(A5304,E5304,100000000)</f>
        <v>1.00292073</v>
      </c>
      <c r="V5304" s="17">
        <f>[1]!s_dq_turn(A5304,E5304)</f>
        <v>2.956629389668147</v>
      </c>
      <c r="W5304" s="2">
        <f>[1]!s_pq_amount(A5304,"20260101","",100000000)</f>
        <v>220.37260086000001</v>
      </c>
      <c r="X5304" s="2">
        <f>[1]!s_pq_avgamount(A5304,"20260101","",100000000)</f>
        <v>2.0033872805454545</v>
      </c>
      <c r="Y5304" s="17">
        <f>[1]!s_ipo_dilutedpe(A5304)</f>
        <v>22.99</v>
      </c>
      <c r="Z5304" s="12">
        <f>[1]!s_ipo_collection_total(A5304,100000000)</f>
        <v>2.8919999999999999</v>
      </c>
      <c r="AA5304" s="2">
        <f>[1]!s_val_pe_ttm(A5304,E5304)</f>
        <v>62.811599731445313</v>
      </c>
      <c r="AB5304" s="5">
        <f>[1]!s_info_zjtxornot1(A5304,"")</f>
        <v>1</v>
      </c>
      <c r="AC5304" s="22" t="str">
        <f>[1]!s_info_nature1(A5304,"")</f>
        <v>民营企业</v>
      </c>
      <c r="AD5304" s="6" t="str">
        <f>[1]!s_info_city(A5304)</f>
        <v>常州市</v>
      </c>
      <c r="AE5304" s="6" t="str">
        <f>[1]!s_info_province(A5304)</f>
        <v>江苏省</v>
      </c>
      <c r="AF5304">
        <v>119.946973</v>
      </c>
      <c r="AG5304">
        <v>31.772752000000001</v>
      </c>
    </row>
    <row r="5305" spans="1:33" x14ac:dyDescent="0.3">
      <c r="A5305" s="12" t="s">
        <v>10654</v>
      </c>
      <c r="B5305" s="12" t="s">
        <v>10655</v>
      </c>
      <c r="C5305" s="16" t="str">
        <f>[1]!s_info_mkt(A5305)</f>
        <v>主板</v>
      </c>
      <c r="D5305" s="16" t="str">
        <f>[1]!s_ipo_listeddate(A5305)</f>
        <v>1993-11-19</v>
      </c>
      <c r="E5305" s="16" t="str">
        <f>[1]!lastradeday_s("000002","")</f>
        <v>2026-06-22</v>
      </c>
      <c r="F5305" s="16" t="str">
        <f>[1]!s_info_industry_csrc2023(A5305,"",3)</f>
        <v>电气机械和器材制造业</v>
      </c>
      <c r="G5305" s="16" t="str">
        <f>[1]!s_info_industry_csrc2023(A5305,"",1)</f>
        <v>制造业</v>
      </c>
      <c r="H5305" s="16">
        <f>[1]!s_is(A5305,83,"FY","YTD","20251231",1,"",100000000)</f>
        <v>3023.4678391829998</v>
      </c>
      <c r="I5305" s="16">
        <f>[1]!s_is(A5305,83,"FY","YTD","20241231",1,"",100000000)</f>
        <v>2859.8122520392999</v>
      </c>
      <c r="J5305" s="16">
        <f t="shared" si="246"/>
        <v>5.7225989932380594E-2</v>
      </c>
      <c r="K5305" s="16">
        <f>[1]!s_is(A5305,61,"FY","YTD","20251231",1,"",100000000)</f>
        <v>195.52798222849998</v>
      </c>
      <c r="L5305" s="16">
        <f>[1]!s_is(A5305,61,"FY","YTD","20241231",1,"",100000000)</f>
        <v>187.41120122929999</v>
      </c>
      <c r="M5305" s="16">
        <f t="shared" si="247"/>
        <v>4.331000999918358E-2</v>
      </c>
      <c r="N5305" s="16">
        <f>[1]!s_fa_roe(A5305,"20251231")</f>
        <v>16.997699999999998</v>
      </c>
      <c r="O5305" s="16">
        <f>[1]!s_stmnote_rdexp(A5305,"20251231",1,10000)</f>
        <v>1071660.0069649999</v>
      </c>
      <c r="P5305" s="20">
        <f t="shared" si="248"/>
        <v>3.5444729825688623E-2</v>
      </c>
      <c r="Q5305" s="16">
        <f>[1]!s_margin_tradingbalance(A5305,"",10000)</f>
        <v>170967.59839999999</v>
      </c>
      <c r="R5305" s="16">
        <f>[1]!s_margin_seclendingbalance(A5305,"",10000)</f>
        <v>3886.5709999999999</v>
      </c>
      <c r="S5305" s="17">
        <f>[1]!s_val_ev(A5305,"",100000000)</f>
        <v>1755.0108085390943</v>
      </c>
      <c r="T5305" s="17">
        <f>[1]!share_freesharesmv(A5305,"",100000000)</f>
        <v>722.41470315900006</v>
      </c>
      <c r="U5305" s="17">
        <f>[1]!s_dq_amount_btin(A5305,E5305,100000000)</f>
        <v>9.6184220400000005</v>
      </c>
      <c r="V5305" s="17">
        <f>[1]!s_dq_turn(A5305,E5305)</f>
        <v>0.78134025289334319</v>
      </c>
      <c r="W5305" s="2">
        <f>[1]!s_pq_amount(A5305,"20260101","",100000000)</f>
        <v>1250.82663925</v>
      </c>
      <c r="X5305" s="2">
        <f>[1]!s_pq_avgamount(A5305,"20260101","",100000000)</f>
        <v>11.37115126590909</v>
      </c>
      <c r="Y5305" s="17">
        <f>[1]!s_ipo_dilutedpe(A5305)</f>
        <v>0</v>
      </c>
      <c r="Z5305" s="12">
        <f>[1]!s_ipo_collection_total(A5305,100000000)</f>
        <v>3.69</v>
      </c>
      <c r="AA5305" s="2">
        <f>[1]!s_val_pe_ttm(A5305,E5305)</f>
        <v>10.009994506835938</v>
      </c>
      <c r="AB5305" s="5">
        <f>[1]!s_info_zjtxornot1(A5305,"")</f>
        <v>1</v>
      </c>
      <c r="AC5305" s="22" t="str">
        <f>[1]!s_info_nature1(A5305,"")</f>
        <v>集体企业</v>
      </c>
      <c r="AD5305" s="6" t="str">
        <f>[1]!s_info_city(A5305)</f>
        <v>青岛市</v>
      </c>
      <c r="AE5305" s="6" t="str">
        <f>[1]!s_info_province(A5305)</f>
        <v>山东省</v>
      </c>
      <c r="AF5305">
        <v>120.35517299999999</v>
      </c>
      <c r="AG5305">
        <v>36.082982000000001</v>
      </c>
    </row>
    <row r="5306" spans="1:33" x14ac:dyDescent="0.3">
      <c r="A5306" s="12" t="s">
        <v>10656</v>
      </c>
      <c r="B5306" s="12" t="s">
        <v>10657</v>
      </c>
      <c r="C5306" s="16" t="str">
        <f>[1]!s_info_mkt(A5306)</f>
        <v>创业板</v>
      </c>
      <c r="D5306" s="16" t="str">
        <f>[1]!s_ipo_listeddate(A5306)</f>
        <v>2022-01-28</v>
      </c>
      <c r="E5306" s="16" t="str">
        <f>[1]!lastradeday_s("000002","")</f>
        <v>2026-06-22</v>
      </c>
      <c r="F5306" s="16" t="str">
        <f>[1]!s_info_industry_csrc2023(A5306,"",3)</f>
        <v>专业技术服务业</v>
      </c>
      <c r="G5306" s="16" t="str">
        <f>[1]!s_info_industry_csrc2023(A5306,"",1)</f>
        <v>科学研究和技术服务业</v>
      </c>
      <c r="H5306" s="16">
        <f>[1]!s_is(A5306,83,"FY","YTD","20251231",1,"",100000000)</f>
        <v>3.9836176241000003</v>
      </c>
      <c r="I5306" s="16">
        <f>[1]!s_is(A5306,83,"FY","YTD","20241231",1,"",100000000)</f>
        <v>4.4210667228</v>
      </c>
      <c r="J5306" s="16">
        <f t="shared" si="246"/>
        <v>-9.89465045718535E-2</v>
      </c>
      <c r="K5306" s="16">
        <f>[1]!s_is(A5306,61,"FY","YTD","20251231",1,"",100000000)</f>
        <v>-0.68001945790000007</v>
      </c>
      <c r="L5306" s="16">
        <f>[1]!s_is(A5306,61,"FY","YTD","20241231",1,"",100000000)</f>
        <v>-0.65790026680000002</v>
      </c>
      <c r="M5306" s="16">
        <f t="shared" si="247"/>
        <v>-3.362088787041672E-2</v>
      </c>
      <c r="N5306" s="16">
        <f>[1]!s_fa_roe(A5306,"20251231")</f>
        <v>-10.2027</v>
      </c>
      <c r="O5306" s="16">
        <f>[1]!s_stmnote_rdexp(A5306,"20251231",1,10000)</f>
        <v>2707.7778670000002</v>
      </c>
      <c r="P5306" s="20">
        <f t="shared" si="248"/>
        <v>6.7972835811814541E-2</v>
      </c>
      <c r="Q5306" s="16">
        <f>[1]!s_margin_tradingbalance(A5306,"",10000)</f>
        <v>51257.257100000003</v>
      </c>
      <c r="R5306" s="16">
        <f>[1]!s_margin_seclendingbalance(A5306,"",10000)</f>
        <v>0</v>
      </c>
      <c r="S5306" s="17">
        <f>[1]!s_val_ev(A5306,"",100000000)</f>
        <v>91.08</v>
      </c>
      <c r="T5306" s="17">
        <f>[1]!share_freesharesmv(A5306,"",100000000)</f>
        <v>41.390754966000003</v>
      </c>
      <c r="U5306" s="17">
        <f>[1]!s_dq_amount_btin(A5306,E5306,100000000)</f>
        <v>2.7851362499999999</v>
      </c>
      <c r="V5306" s="17">
        <f>[1]!s_dq_turn(A5306,E5306)</f>
        <v>3.0455676875678153</v>
      </c>
      <c r="W5306" s="2">
        <f>[1]!s_pq_amount(A5306,"20260101","",100000000)</f>
        <v>240.04978854999999</v>
      </c>
      <c r="X5306" s="2">
        <f>[1]!s_pq_avgamount(A5306,"20260101","",100000000)</f>
        <v>2.1822708049999999</v>
      </c>
      <c r="Y5306" s="17">
        <f>[1]!s_ipo_dilutedpe(A5306)</f>
        <v>56.42</v>
      </c>
      <c r="Z5306" s="12">
        <f>[1]!s_ipo_collection_total(A5306,100000000)</f>
        <v>6.024</v>
      </c>
      <c r="AA5306" s="2">
        <f>[1]!s_val_pe_ttm(A5306,E5306)</f>
        <v>-141.73323059082031</v>
      </c>
      <c r="AB5306" s="5">
        <f>[1]!s_info_zjtxornot1(A5306,"")</f>
        <v>0</v>
      </c>
      <c r="AC5306" s="22" t="str">
        <f>[1]!s_info_nature1(A5306,"")</f>
        <v>民营企业</v>
      </c>
      <c r="AD5306" s="6" t="str">
        <f>[1]!s_info_city(A5306)</f>
        <v>上海市</v>
      </c>
      <c r="AE5306" s="6" t="str">
        <f>[1]!s_info_province(A5306)</f>
        <v>上海</v>
      </c>
      <c r="AF5306">
        <v>121.472644</v>
      </c>
      <c r="AG5306">
        <v>31.231705999999999</v>
      </c>
    </row>
    <row r="5307" spans="1:33" x14ac:dyDescent="0.3">
      <c r="A5307" s="12" t="s">
        <v>611</v>
      </c>
      <c r="B5307" s="12" t="s">
        <v>612</v>
      </c>
      <c r="C5307" s="16" t="str">
        <f>[1]!s_info_mkt(A5307)</f>
        <v>北证</v>
      </c>
      <c r="D5307" s="16" t="str">
        <f>[1]!s_ipo_listeddate(A5307)</f>
        <v>2021-11-15</v>
      </c>
      <c r="E5307" s="16" t="str">
        <f>[1]!lastradeday_s("000002","")</f>
        <v>2026-06-22</v>
      </c>
      <c r="F5307" s="16" t="str">
        <f>[1]!s_info_industry_csrc2023(A5307,"",3)</f>
        <v>专业技术服务业</v>
      </c>
      <c r="G5307" s="16" t="str">
        <f>[1]!s_info_industry_csrc2023(A5307,"",1)</f>
        <v>科学研究和技术服务业</v>
      </c>
      <c r="H5307" s="16">
        <f>[1]!s_is(A5307,83,"FY","YTD","20251231",1,"",100000000)</f>
        <v>0.90776658769999996</v>
      </c>
      <c r="I5307" s="16">
        <f>[1]!s_is(A5307,83,"FY","YTD","20241231",1,"",100000000)</f>
        <v>0.72833871430000008</v>
      </c>
      <c r="J5307" s="16">
        <f t="shared" si="246"/>
        <v>0.24635223952422525</v>
      </c>
      <c r="K5307" s="16">
        <f>[1]!s_is(A5307,61,"FY","YTD","20251231",1,"",100000000)</f>
        <v>-0.62143432779999996</v>
      </c>
      <c r="L5307" s="16">
        <f>[1]!s_is(A5307,61,"FY","YTD","20241231",1,"",100000000)</f>
        <v>-1.0502986898</v>
      </c>
      <c r="M5307" s="16">
        <f t="shared" si="247"/>
        <v>0.40832609443858797</v>
      </c>
      <c r="N5307" s="16">
        <f>[1]!s_fa_roe(A5307,"20251231")</f>
        <v>-21.6858</v>
      </c>
      <c r="O5307" s="16">
        <f>[1]!s_stmnote_rdexp(A5307,"20251231",1,10000)</f>
        <v>828.115454</v>
      </c>
      <c r="P5307" s="20">
        <f t="shared" si="248"/>
        <v>9.1225593144840092E-2</v>
      </c>
      <c r="Q5307" s="16">
        <f>[1]!s_margin_tradingbalance(A5307,"",10000)</f>
        <v>436.81330000000003</v>
      </c>
      <c r="R5307" s="16">
        <f>[1]!s_margin_seclendingbalance(A5307,"",10000)</f>
        <v>0</v>
      </c>
      <c r="S5307" s="17">
        <f>[1]!s_val_ev(A5307,"",100000000)</f>
        <v>11.565379950799999</v>
      </c>
      <c r="T5307" s="17">
        <f>[1]!share_freesharesmv(A5307,"",100000000)</f>
        <v>7.819629495600001</v>
      </c>
      <c r="U5307" s="17">
        <f>[1]!s_dq_amount_btin(A5307,E5307,100000000)</f>
        <v>0.21563146</v>
      </c>
      <c r="V5307" s="17">
        <f>[1]!s_dq_turn(A5307,E5307)</f>
        <v>2.4132150875585565</v>
      </c>
      <c r="W5307" s="2">
        <f>[1]!s_pq_amount(A5307,"20260101","",100000000)</f>
        <v>38.748087570000003</v>
      </c>
      <c r="X5307" s="2">
        <f>[1]!s_pq_avgamount(A5307,"20260101","",100000000)</f>
        <v>0.35225534154545457</v>
      </c>
      <c r="Y5307" s="17">
        <f>[1]!s_ipo_dilutedpe(A5307)</f>
        <v>28.2</v>
      </c>
      <c r="Z5307" s="12">
        <f>[1]!s_ipo_collection_total(A5307,100000000)</f>
        <v>1.7274149999999999</v>
      </c>
      <c r="AA5307" s="2">
        <f>[1]!s_val_pe_ttm(A5307,E5307)</f>
        <v>-18.934471130371094</v>
      </c>
      <c r="AB5307" s="5">
        <f>[1]!s_info_zjtxornot1(A5307,"")</f>
        <v>0</v>
      </c>
      <c r="AC5307" s="22" t="str">
        <f>[1]!s_info_nature1(A5307,"")</f>
        <v>民营企业</v>
      </c>
      <c r="AD5307" s="6" t="str">
        <f>[1]!s_info_city(A5307)</f>
        <v>重庆市</v>
      </c>
      <c r="AE5307" s="6" t="str">
        <f>[1]!s_info_province(A5307)</f>
        <v>重庆</v>
      </c>
      <c r="AF5307">
        <v>106.50496200000001</v>
      </c>
      <c r="AG5307">
        <v>29.533155000000001</v>
      </c>
    </row>
    <row r="5308" spans="1:33" x14ac:dyDescent="0.3">
      <c r="A5308" s="12" t="s">
        <v>10658</v>
      </c>
      <c r="B5308" s="12" t="s">
        <v>10659</v>
      </c>
      <c r="C5308" s="16" t="str">
        <f>[1]!s_info_mkt(A5308)</f>
        <v>主板</v>
      </c>
      <c r="D5308" s="16" t="str">
        <f>[1]!s_ipo_listeddate(A5308)</f>
        <v>2007-12-19</v>
      </c>
      <c r="E5308" s="16" t="str">
        <f>[1]!lastradeday_s("000002","")</f>
        <v>2026-06-22</v>
      </c>
      <c r="F5308" s="16" t="str">
        <f>[1]!s_info_industry_csrc2023(A5308,"",3)</f>
        <v>煤炭开采和洗选业</v>
      </c>
      <c r="G5308" s="16" t="str">
        <f>[1]!s_info_industry_csrc2023(A5308,"",1)</f>
        <v>采矿业</v>
      </c>
      <c r="H5308" s="16">
        <f>[1]!s_is(A5308,83,"FY","YTD","20251231",1,"",100000000)</f>
        <v>122.8025658088</v>
      </c>
      <c r="I5308" s="16">
        <f>[1]!s_is(A5308,83,"FY","YTD","20241231",1,"",100000000)</f>
        <v>127.27176117020001</v>
      </c>
      <c r="J5308" s="16">
        <f t="shared" si="246"/>
        <v>-3.5115372964968805E-2</v>
      </c>
      <c r="K5308" s="16">
        <f>[1]!s_is(A5308,61,"FY","YTD","20251231",1,"",100000000)</f>
        <v>21.360926129599999</v>
      </c>
      <c r="L5308" s="16">
        <f>[1]!s_is(A5308,61,"FY","YTD","20241231",1,"",100000000)</f>
        <v>23.9294107383</v>
      </c>
      <c r="M5308" s="16">
        <f t="shared" si="247"/>
        <v>-0.10733589041492926</v>
      </c>
      <c r="N5308" s="16">
        <f>[1]!s_fa_roe(A5308,"20251231")</f>
        <v>13.138299999999999</v>
      </c>
      <c r="O5308" s="16">
        <f>[1]!s_stmnote_rdexp(A5308,"20251231",1,10000)</f>
        <v>494.83269400000006</v>
      </c>
      <c r="P5308" s="20">
        <f t="shared" si="248"/>
        <v>4.029498005525716E-4</v>
      </c>
      <c r="Q5308" s="16">
        <f>[1]!s_margin_tradingbalance(A5308,"",10000)</f>
        <v>45784.344899999996</v>
      </c>
      <c r="R5308" s="16">
        <f>[1]!s_margin_seclendingbalance(A5308,"",10000)</f>
        <v>673.06140000000005</v>
      </c>
      <c r="S5308" s="17">
        <f>[1]!s_val_ev(A5308,"",100000000)</f>
        <v>234.96214126000001</v>
      </c>
      <c r="T5308" s="17">
        <f>[1]!share_freesharesmv(A5308,"",100000000)</f>
        <v>125.26488358890002</v>
      </c>
      <c r="U5308" s="17">
        <f>[1]!s_dq_amount_btin(A5308,E5308,100000000)</f>
        <v>4.92513545</v>
      </c>
      <c r="V5308" s="17">
        <f>[1]!s_dq_turn(A5308,E5308)</f>
        <v>2.1117704412258469</v>
      </c>
      <c r="W5308" s="2">
        <f>[1]!s_pq_amount(A5308,"20260101","",100000000)</f>
        <v>634.27966315000003</v>
      </c>
      <c r="X5308" s="2">
        <f>[1]!s_pq_avgamount(A5308,"20260101","",100000000)</f>
        <v>5.7661787559090909</v>
      </c>
      <c r="Y5308" s="17">
        <f>[1]!s_ipo_dilutedpe(A5308)</f>
        <v>29.4</v>
      </c>
      <c r="Z5308" s="12">
        <f>[1]!s_ipo_collection_total(A5308,100000000)</f>
        <v>20.697600000000001</v>
      </c>
      <c r="AA5308" s="2">
        <f>[1]!s_val_pe_ttm(A5308,E5308)</f>
        <v>10.915950775146484</v>
      </c>
      <c r="AB5308" s="5">
        <f>[1]!s_info_zjtxornot1(A5308,"")</f>
        <v>0</v>
      </c>
      <c r="AC5308" s="22" t="str">
        <f>[1]!s_info_nature1(A5308,"")</f>
        <v>中央国有企业</v>
      </c>
      <c r="AD5308" s="6" t="str">
        <f>[1]!s_info_city(A5308)</f>
        <v>淮南市</v>
      </c>
      <c r="AE5308" s="6" t="str">
        <f>[1]!s_info_province(A5308)</f>
        <v>安徽省</v>
      </c>
      <c r="AF5308">
        <v>117.01832899999999</v>
      </c>
      <c r="AG5308">
        <v>32.647573999999999</v>
      </c>
    </row>
    <row r="5309" spans="1:33" x14ac:dyDescent="0.3">
      <c r="A5309" s="12" t="s">
        <v>10660</v>
      </c>
      <c r="B5309" s="12" t="s">
        <v>10661</v>
      </c>
      <c r="C5309" s="16" t="str">
        <f>[1]!s_info_mkt(A5309)</f>
        <v>主板</v>
      </c>
      <c r="D5309" s="16" t="str">
        <f>[1]!s_ipo_listeddate(A5309)</f>
        <v>2020-09-18</v>
      </c>
      <c r="E5309" s="16" t="str">
        <f>[1]!lastradeday_s("000002","")</f>
        <v>2026-06-22</v>
      </c>
      <c r="F5309" s="16" t="str">
        <f>[1]!s_info_industry_csrc2023(A5309,"",3)</f>
        <v>酒、饮料和精制茶制造业</v>
      </c>
      <c r="G5309" s="16" t="str">
        <f>[1]!s_info_industry_csrc2023(A5309,"",1)</f>
        <v>制造业</v>
      </c>
      <c r="H5309" s="16">
        <f>[1]!s_is(A5309,83,"FY","YTD","20251231",1,"",100000000)</f>
        <v>16.771635454400002</v>
      </c>
      <c r="I5309" s="16">
        <f>[1]!s_is(A5309,83,"FY","YTD","20241231",1,"",100000000)</f>
        <v>14.179869979899999</v>
      </c>
      <c r="J5309" s="16">
        <f t="shared" si="246"/>
        <v>0.18277780248858666</v>
      </c>
      <c r="K5309" s="16">
        <f>[1]!s_is(A5309,61,"FY","YTD","20251231",1,"",100000000)</f>
        <v>3.3034507762</v>
      </c>
      <c r="L5309" s="16">
        <f>[1]!s_is(A5309,61,"FY","YTD","20241231",1,"",100000000)</f>
        <v>2.60703197</v>
      </c>
      <c r="M5309" s="16">
        <f t="shared" si="247"/>
        <v>0.26713090373034437</v>
      </c>
      <c r="N5309" s="16">
        <f>[1]!s_fa_roe(A5309,"20251231")</f>
        <v>12.1775</v>
      </c>
      <c r="O5309" s="16">
        <f>[1]!s_stmnote_rdexp(A5309,"20251231",1,10000)</f>
        <v>2418.177404</v>
      </c>
      <c r="P5309" s="20">
        <f t="shared" si="248"/>
        <v>1.4418256410203551E-2</v>
      </c>
      <c r="Q5309" s="16">
        <f>[1]!s_margin_tradingbalance(A5309,"",10000)</f>
        <v>0</v>
      </c>
      <c r="R5309" s="16">
        <f>[1]!s_margin_seclendingbalance(A5309,"",10000)</f>
        <v>0</v>
      </c>
      <c r="S5309" s="17">
        <f>[1]!s_val_ev(A5309,"",100000000)</f>
        <v>216.00260845593601</v>
      </c>
      <c r="T5309" s="17">
        <f>[1]!share_freesharesmv(A5309,"",100000000)</f>
        <v>35.018596200000005</v>
      </c>
      <c r="U5309" s="17">
        <f>[1]!s_dq_amount_btin(A5309,E5309,100000000)</f>
        <v>9.2504677900000001</v>
      </c>
      <c r="V5309" s="17">
        <f>[1]!s_dq_turn(A5309,E5309)</f>
        <v>4.3983795132625598</v>
      </c>
      <c r="W5309" s="2">
        <f>[1]!s_pq_amount(A5309,"20260101","",100000000)</f>
        <v>209.69114417</v>
      </c>
      <c r="X5309" s="2">
        <f>[1]!s_pq_avgamount(A5309,"20260101","",100000000)</f>
        <v>1.9062831288181818</v>
      </c>
      <c r="Y5309" s="17">
        <f>[1]!s_ipo_dilutedpe(A5309)</f>
        <v>18.100000000000001</v>
      </c>
      <c r="Z5309" s="12">
        <f>[1]!s_ipo_collection_total(A5309,100000000)</f>
        <v>1.52</v>
      </c>
      <c r="AA5309" s="2">
        <f>[1]!s_val_pe_ttm(A5309,E5309)</f>
        <v>78.964530944824219</v>
      </c>
      <c r="AB5309" s="5">
        <f>[1]!s_info_zjtxornot1(A5309,"")</f>
        <v>0</v>
      </c>
      <c r="AC5309" s="22" t="str">
        <f>[1]!s_info_nature1(A5309,"")</f>
        <v>民营企业</v>
      </c>
      <c r="AD5309" s="6" t="str">
        <f>[1]!s_info_city(A5309)</f>
        <v>烟台市</v>
      </c>
      <c r="AE5309" s="6" t="str">
        <f>[1]!s_info_province(A5309)</f>
        <v>山东省</v>
      </c>
      <c r="AF5309">
        <v>121.39138199999999</v>
      </c>
      <c r="AG5309">
        <v>37.539296999999998</v>
      </c>
    </row>
    <row r="5310" spans="1:33" x14ac:dyDescent="0.3">
      <c r="A5310" s="12" t="s">
        <v>10662</v>
      </c>
      <c r="B5310" s="12" t="s">
        <v>10663</v>
      </c>
      <c r="C5310" s="16" t="str">
        <f>[1]!s_info_mkt(A5310)</f>
        <v>主板</v>
      </c>
      <c r="D5310" s="16" t="str">
        <f>[1]!s_ipo_listeddate(A5310)</f>
        <v>2009-12-18</v>
      </c>
      <c r="E5310" s="16" t="str">
        <f>[1]!lastradeday_s("000002","")</f>
        <v>2026-06-22</v>
      </c>
      <c r="F5310" s="16" t="str">
        <f>[1]!s_info_industry_csrc2023(A5310,"",3)</f>
        <v>建筑装饰、装修和其他建筑业</v>
      </c>
      <c r="G5310" s="16" t="str">
        <f>[1]!s_info_industry_csrc2023(A5310,"",1)</f>
        <v>建筑业</v>
      </c>
      <c r="H5310" s="16">
        <f>[1]!s_is(A5310,83,"FY","YTD","20251231",1,"",100000000)</f>
        <v>2.9310520452999995</v>
      </c>
      <c r="I5310" s="16">
        <f>[1]!s_is(A5310,83,"FY","YTD","20241231",1,"",100000000)</f>
        <v>3.4293492697000003</v>
      </c>
      <c r="J5310" s="16">
        <f t="shared" si="246"/>
        <v>-0.14530372534600178</v>
      </c>
      <c r="K5310" s="16">
        <f>[1]!s_is(A5310,61,"FY","YTD","20251231",1,"",100000000)</f>
        <v>-1.7833952555000001</v>
      </c>
      <c r="L5310" s="16">
        <f>[1]!s_is(A5310,61,"FY","YTD","20241231",1,"",100000000)</f>
        <v>-2.0104609238999998</v>
      </c>
      <c r="M5310" s="16">
        <f t="shared" si="247"/>
        <v>0.11294209487022781</v>
      </c>
      <c r="N5310" s="16">
        <f>[1]!s_fa_roe(A5310,"20251231")</f>
        <v>-58.227600000000002</v>
      </c>
      <c r="O5310" s="16">
        <f>[1]!s_stmnote_rdexp(A5310,"20251231",1,10000)</f>
        <v>1091.318409</v>
      </c>
      <c r="P5310" s="20">
        <f t="shared" si="248"/>
        <v>3.7232993209723141E-2</v>
      </c>
      <c r="Q5310" s="16">
        <f>[1]!s_margin_tradingbalance(A5310,"",10000)</f>
        <v>37299.774599999997</v>
      </c>
      <c r="R5310" s="16">
        <f>[1]!s_margin_seclendingbalance(A5310,"",10000)</f>
        <v>0</v>
      </c>
      <c r="S5310" s="17">
        <f>[1]!s_val_ev(A5310,"",100000000)</f>
        <v>26.510689275000001</v>
      </c>
      <c r="T5310" s="17">
        <f>[1]!share_freesharesmv(A5310,"",100000000)</f>
        <v>20.904704525</v>
      </c>
      <c r="U5310" s="17">
        <f>[1]!s_dq_amount_btin(A5310,E5310,100000000)</f>
        <v>0.96881647999999998</v>
      </c>
      <c r="V5310" s="17">
        <f>[1]!s_dq_turn(A5310,E5310)</f>
        <v>3.6542104219938705</v>
      </c>
      <c r="W5310" s="2">
        <f>[1]!s_pq_amount(A5310,"20260101","",100000000)</f>
        <v>381.84001088000002</v>
      </c>
      <c r="X5310" s="2">
        <f>[1]!s_pq_avgamount(A5310,"20260101","",100000000)</f>
        <v>3.5031193658715596</v>
      </c>
      <c r="Y5310" s="17">
        <f>[1]!s_ipo_dilutedpe(A5310)</f>
        <v>43.62</v>
      </c>
      <c r="Z5310" s="12">
        <f>[1]!s_ipo_collection_total(A5310,100000000)</f>
        <v>6.3</v>
      </c>
      <c r="AA5310" s="2">
        <f>[1]!s_val_pe_ttm(A5310,E5310)</f>
        <v>-15.575279235839844</v>
      </c>
      <c r="AB5310" s="5">
        <f>[1]!s_info_zjtxornot1(A5310,"")</f>
        <v>0</v>
      </c>
      <c r="AC5310" s="22" t="str">
        <f>[1]!s_info_nature1(A5310,"")</f>
        <v>地方国有企业</v>
      </c>
      <c r="AD5310" s="6" t="str">
        <f>[1]!s_info_city(A5310)</f>
        <v>枣庄市</v>
      </c>
      <c r="AE5310" s="6" t="str">
        <f>[1]!s_info_province(A5310)</f>
        <v>山东省</v>
      </c>
      <c r="AF5310">
        <v>117.557964</v>
      </c>
      <c r="AG5310">
        <v>34.856423999999997</v>
      </c>
    </row>
    <row r="5311" spans="1:33" x14ac:dyDescent="0.3">
      <c r="A5311" s="12" t="s">
        <v>10664</v>
      </c>
      <c r="B5311" s="12" t="s">
        <v>10665</v>
      </c>
      <c r="C5311" s="16" t="str">
        <f>[1]!s_info_mkt(A5311)</f>
        <v>主板</v>
      </c>
      <c r="D5311" s="16" t="str">
        <f>[1]!s_ipo_listeddate(A5311)</f>
        <v>2019-04-02</v>
      </c>
      <c r="E5311" s="16" t="str">
        <f>[1]!lastradeday_s("000002","")</f>
        <v>2026-06-22</v>
      </c>
      <c r="F5311" s="16" t="str">
        <f>[1]!s_info_industry_csrc2023(A5311,"",3)</f>
        <v>化学原料和化学制品制造业</v>
      </c>
      <c r="G5311" s="16" t="str">
        <f>[1]!s_info_industry_csrc2023(A5311,"",1)</f>
        <v>制造业</v>
      </c>
      <c r="H5311" s="16">
        <f>[1]!s_is(A5311,83,"FY","YTD","20251231",1,"",100000000)</f>
        <v>58.495467382600005</v>
      </c>
      <c r="I5311" s="16">
        <f>[1]!s_is(A5311,83,"FY","YTD","20241231",1,"",100000000)</f>
        <v>40.395360389400004</v>
      </c>
      <c r="J5311" s="16">
        <f t="shared" si="246"/>
        <v>0.44807390796170687</v>
      </c>
      <c r="K5311" s="16">
        <f>[1]!s_is(A5311,61,"FY","YTD","20251231",1,"",100000000)</f>
        <v>20.6114113665</v>
      </c>
      <c r="L5311" s="16">
        <f>[1]!s_is(A5311,61,"FY","YTD","20241231",1,"",100000000)</f>
        <v>7.7853662404999993</v>
      </c>
      <c r="M5311" s="16">
        <f t="shared" si="247"/>
        <v>1.6474555890868756</v>
      </c>
      <c r="N5311" s="16">
        <f>[1]!s_fa_roe(A5311,"20251231")</f>
        <v>28.357800000000001</v>
      </c>
      <c r="O5311" s="16">
        <f>[1]!s_stmnote_rdexp(A5311,"20251231",1,10000)</f>
        <v>11013.318604</v>
      </c>
      <c r="P5311" s="20">
        <f t="shared" si="248"/>
        <v>1.8827644425790175E-2</v>
      </c>
      <c r="Q5311" s="16">
        <f>[1]!s_margin_tradingbalance(A5311,"",10000)</f>
        <v>124668.3162</v>
      </c>
      <c r="R5311" s="16">
        <f>[1]!s_margin_seclendingbalance(A5311,"",10000)</f>
        <v>955.93230000000005</v>
      </c>
      <c r="S5311" s="17">
        <f>[1]!s_val_ev(A5311,"",100000000)</f>
        <v>424.16083490760002</v>
      </c>
      <c r="T5311" s="17">
        <f>[1]!share_freesharesmv(A5311,"",100000000)</f>
        <v>173.94061896719998</v>
      </c>
      <c r="U5311" s="17">
        <f>[1]!s_dq_amount_btin(A5311,E5311,100000000)</f>
        <v>13.94926667</v>
      </c>
      <c r="V5311" s="17">
        <f>[1]!s_dq_turn(A5311,E5311)</f>
        <v>3.3910522303487385</v>
      </c>
      <c r="W5311" s="2">
        <f>[1]!s_pq_amount(A5311,"20260101","",100000000)</f>
        <v>675.88258509000002</v>
      </c>
      <c r="X5311" s="2">
        <f>[1]!s_pq_avgamount(A5311,"20260101","",100000000)</f>
        <v>6.1443871371818188</v>
      </c>
      <c r="Y5311" s="17">
        <f>[1]!s_ipo_dilutedpe(A5311)</f>
        <v>13.06</v>
      </c>
      <c r="Z5311" s="12">
        <f>[1]!s_ipo_collection_total(A5311,100000000)</f>
        <v>19.371658692299999</v>
      </c>
      <c r="AA5311" s="2">
        <f>[1]!s_val_pe_ttm(A5311,E5311)</f>
        <v>19.578689575195313</v>
      </c>
      <c r="AB5311" s="5">
        <f>[1]!s_info_zjtxornot1(A5311,"")</f>
        <v>0</v>
      </c>
      <c r="AC5311" s="22" t="str">
        <f>[1]!s_info_nature1(A5311,"")</f>
        <v>民营企业</v>
      </c>
      <c r="AD5311" s="6" t="str">
        <f>[1]!s_info_city(A5311)</f>
        <v>金华市</v>
      </c>
      <c r="AE5311" s="6" t="str">
        <f>[1]!s_info_province(A5311)</f>
        <v>浙江省</v>
      </c>
      <c r="AF5311">
        <v>119.649506</v>
      </c>
      <c r="AG5311">
        <v>29.089524000000001</v>
      </c>
    </row>
    <row r="5312" spans="1:33" x14ac:dyDescent="0.3">
      <c r="A5312" s="12" t="s">
        <v>10666</v>
      </c>
      <c r="B5312" s="12" t="s">
        <v>10667</v>
      </c>
      <c r="C5312" s="16" t="str">
        <f>[1]!s_info_mkt(A5312)</f>
        <v>主板</v>
      </c>
      <c r="D5312" s="16" t="str">
        <f>[1]!s_ipo_listeddate(A5312)</f>
        <v>2004-09-06</v>
      </c>
      <c r="E5312" s="16" t="str">
        <f>[1]!lastradeday_s("000002","")</f>
        <v>2026-06-22</v>
      </c>
      <c r="F5312" s="16" t="str">
        <f>[1]!s_info_industry_csrc2023(A5312,"",3)</f>
        <v>电力、热力生产和供应业</v>
      </c>
      <c r="G5312" s="16" t="str">
        <f>[1]!s_info_industry_csrc2023(A5312,"",1)</f>
        <v>电力、热力、燃气及水生产和供应业</v>
      </c>
      <c r="H5312" s="16">
        <f>[1]!s_is(A5312,83,"FY","YTD","20251231",1,"",100000000)</f>
        <v>30.301287001799999</v>
      </c>
      <c r="I5312" s="16">
        <f>[1]!s_is(A5312,83,"FY","YTD","20241231",1,"",100000000)</f>
        <v>32.1464114479</v>
      </c>
      <c r="J5312" s="16">
        <f t="shared" si="246"/>
        <v>-5.7397524731194749E-2</v>
      </c>
      <c r="K5312" s="16">
        <f>[1]!s_is(A5312,61,"FY","YTD","20251231",1,"",100000000)</f>
        <v>-3.6543154737000001</v>
      </c>
      <c r="L5312" s="16">
        <f>[1]!s_is(A5312,61,"FY","YTD","20241231",1,"",100000000)</f>
        <v>2.3573137753999998</v>
      </c>
      <c r="M5312" s="16">
        <f t="shared" si="247"/>
        <v>-2.5502032490689195</v>
      </c>
      <c r="N5312" s="16">
        <f>[1]!s_fa_roe(A5312,"20251231")</f>
        <v>-8.4124999999999996</v>
      </c>
      <c r="O5312" s="16">
        <f>[1]!s_stmnote_rdexp(A5312,"20251231",1,10000)</f>
        <v>53.613607999999999</v>
      </c>
      <c r="P5312" s="20">
        <f t="shared" si="248"/>
        <v>1.769350852880116E-4</v>
      </c>
      <c r="Q5312" s="16">
        <f>[1]!s_margin_tradingbalance(A5312,"",10000)</f>
        <v>28063.1103</v>
      </c>
      <c r="R5312" s="16">
        <f>[1]!s_margin_seclendingbalance(A5312,"",10000)</f>
        <v>29.325500000000002</v>
      </c>
      <c r="S5312" s="17">
        <f>[1]!s_val_ev(A5312,"",100000000)</f>
        <v>55.2605763372</v>
      </c>
      <c r="T5312" s="17">
        <f>[1]!share_freesharesmv(A5312,"",100000000)</f>
        <v>35.313910570799997</v>
      </c>
      <c r="U5312" s="17">
        <f>[1]!s_dq_amount_btin(A5312,E5312,100000000)</f>
        <v>2.35988935</v>
      </c>
      <c r="V5312" s="17">
        <f>[1]!s_dq_turn(A5312,E5312)</f>
        <v>4.4231911957006966</v>
      </c>
      <c r="W5312" s="2">
        <f>[1]!s_pq_amount(A5312,"20260101","",100000000)</f>
        <v>441.12333509000001</v>
      </c>
      <c r="X5312" s="2">
        <f>[1]!s_pq_avgamount(A5312,"20260101","",100000000)</f>
        <v>4.010212137181818</v>
      </c>
      <c r="Y5312" s="17">
        <f>[1]!s_ipo_dilutedpe(A5312)</f>
        <v>20</v>
      </c>
      <c r="Z5312" s="12">
        <f>[1]!s_ipo_collection_total(A5312,100000000)</f>
        <v>2.6</v>
      </c>
      <c r="AA5312" s="2">
        <f>[1]!s_val_pe_ttm(A5312,E5312)</f>
        <v>-15.207901954650879</v>
      </c>
      <c r="AB5312" s="5">
        <f>[1]!s_info_zjtxornot1(A5312,"")</f>
        <v>0</v>
      </c>
      <c r="AC5312" s="22" t="str">
        <f>[1]!s_info_nature1(A5312,"")</f>
        <v>地方国有企业</v>
      </c>
      <c r="AD5312" s="6" t="str">
        <f>[1]!s_info_city(A5312)</f>
        <v>广安市</v>
      </c>
      <c r="AE5312" s="6" t="str">
        <f>[1]!s_info_province(A5312)</f>
        <v>四川省</v>
      </c>
      <c r="AF5312">
        <v>106.633369</v>
      </c>
      <c r="AG5312">
        <v>30.456398</v>
      </c>
    </row>
    <row r="5313" spans="1:33" x14ac:dyDescent="0.3">
      <c r="A5313" s="12" t="s">
        <v>10668</v>
      </c>
      <c r="B5313" s="12" t="s">
        <v>10669</v>
      </c>
      <c r="C5313" s="16" t="str">
        <f>[1]!s_info_mkt(A5313)</f>
        <v>主板</v>
      </c>
      <c r="D5313" s="16" t="str">
        <f>[1]!s_ipo_listeddate(A5313)</f>
        <v>2021-05-25</v>
      </c>
      <c r="E5313" s="16" t="str">
        <f>[1]!lastradeday_s("000002","")</f>
        <v>2026-06-22</v>
      </c>
      <c r="F5313" s="16" t="str">
        <f>[1]!s_info_industry_csrc2023(A5313,"",3)</f>
        <v>电力、热力生产和供应业</v>
      </c>
      <c r="G5313" s="16" t="str">
        <f>[1]!s_info_industry_csrc2023(A5313,"",1)</f>
        <v>电力、热力、燃气及水生产和供应业</v>
      </c>
      <c r="H5313" s="16">
        <f>[1]!s_is(A5313,83,"FY","YTD","20251231",1,"",100000000)</f>
        <v>48.761549273100002</v>
      </c>
      <c r="I5313" s="16">
        <f>[1]!s_is(A5313,83,"FY","YTD","20241231",1,"",100000000)</f>
        <v>49.613095035900002</v>
      </c>
      <c r="J5313" s="16">
        <f t="shared" si="246"/>
        <v>-1.716372990203141E-2</v>
      </c>
      <c r="K5313" s="16">
        <f>[1]!s_is(A5313,61,"FY","YTD","20251231",1,"",100000000)</f>
        <v>5.0592962197000002</v>
      </c>
      <c r="L5313" s="16">
        <f>[1]!s_is(A5313,61,"FY","YTD","20241231",1,"",100000000)</f>
        <v>5.6650339837999999</v>
      </c>
      <c r="M5313" s="16">
        <f t="shared" si="247"/>
        <v>-0.10692570703586177</v>
      </c>
      <c r="N5313" s="16">
        <f>[1]!s_fa_roe(A5313,"20251231")</f>
        <v>4.0084</v>
      </c>
      <c r="O5313" s="16">
        <f>[1]!s_stmnote_rdexp(A5313,"20251231",1,10000)</f>
        <v>1306.9174189999999</v>
      </c>
      <c r="P5313" s="20">
        <f t="shared" si="248"/>
        <v>2.6802212777947551E-3</v>
      </c>
      <c r="Q5313" s="16">
        <f>[1]!s_margin_tradingbalance(A5313,"",10000)</f>
        <v>21658.1103</v>
      </c>
      <c r="R5313" s="16">
        <f>[1]!s_margin_seclendingbalance(A5313,"",10000)</f>
        <v>318.23759999999999</v>
      </c>
      <c r="S5313" s="17">
        <f>[1]!s_val_ev(A5313,"",100000000)</f>
        <v>185.40046748040001</v>
      </c>
      <c r="T5313" s="17">
        <f>[1]!share_freesharesmv(A5313,"",100000000)</f>
        <v>42.923268050399997</v>
      </c>
      <c r="U5313" s="17">
        <f>[1]!s_dq_amount_btin(A5313,E5313,100000000)</f>
        <v>3.0597188499999999</v>
      </c>
      <c r="V5313" s="17">
        <f>[1]!s_dq_turn(A5313,E5313)</f>
        <v>1.6709926117244092</v>
      </c>
      <c r="W5313" s="2">
        <f>[1]!s_pq_amount(A5313,"20260101","",100000000)</f>
        <v>667.69075821000001</v>
      </c>
      <c r="X5313" s="2">
        <f>[1]!s_pq_avgamount(A5313,"20260101","",100000000)</f>
        <v>6.0699159837272729</v>
      </c>
      <c r="Y5313" s="17">
        <f>[1]!s_ipo_dilutedpe(A5313)</f>
        <v>30.03</v>
      </c>
      <c r="Z5313" s="12">
        <f>[1]!s_ipo_collection_total(A5313,100000000)</f>
        <v>7.3007999999999997</v>
      </c>
      <c r="AA5313" s="2">
        <f>[1]!s_val_pe_ttm(A5313,E5313)</f>
        <v>41.163581848144531</v>
      </c>
      <c r="AB5313" s="5">
        <f>[1]!s_info_zjtxornot1(A5313,"")</f>
        <v>0</v>
      </c>
      <c r="AC5313" s="22" t="str">
        <f>[1]!s_info_nature1(A5313,"")</f>
        <v>地方国有企业</v>
      </c>
      <c r="AD5313" s="6" t="str">
        <f>[1]!s_info_city(A5313)</f>
        <v>杭州市</v>
      </c>
      <c r="AE5313" s="6" t="str">
        <f>[1]!s_info_province(A5313)</f>
        <v>浙江省</v>
      </c>
      <c r="AF5313">
        <v>120.153576</v>
      </c>
      <c r="AG5313">
        <v>30.287458999999998</v>
      </c>
    </row>
    <row r="5314" spans="1:33" x14ac:dyDescent="0.3">
      <c r="A5314" s="12" t="s">
        <v>10670</v>
      </c>
      <c r="B5314" s="12" t="s">
        <v>10671</v>
      </c>
      <c r="C5314" s="16" t="str">
        <f>[1]!s_info_mkt(A5314)</f>
        <v>科创板</v>
      </c>
      <c r="D5314" s="16" t="str">
        <f>[1]!s_ipo_listeddate(A5314)</f>
        <v>2021-06-17</v>
      </c>
      <c r="E5314" s="16" t="str">
        <f>[1]!lastradeday_s("000002","")</f>
        <v>2026-06-22</v>
      </c>
      <c r="F5314" s="16" t="str">
        <f>[1]!s_info_industry_csrc2023(A5314,"",3)</f>
        <v>仪器仪表制造业</v>
      </c>
      <c r="G5314" s="16" t="str">
        <f>[1]!s_info_industry_csrc2023(A5314,"",1)</f>
        <v>制造业</v>
      </c>
      <c r="H5314" s="16">
        <f>[1]!s_is(A5314,83,"FY","YTD","20251231",1,"",100000000)</f>
        <v>10.0057354732</v>
      </c>
      <c r="I5314" s="16">
        <f>[1]!s_is(A5314,83,"FY","YTD","20241231",1,"",100000000)</f>
        <v>9.4013687954999998</v>
      </c>
      <c r="J5314" s="16">
        <f t="shared" si="246"/>
        <v>6.4284966460339543E-2</v>
      </c>
      <c r="K5314" s="16">
        <f>[1]!s_is(A5314,61,"FY","YTD","20251231",1,"",100000000)</f>
        <v>0.74933661239999994</v>
      </c>
      <c r="L5314" s="16">
        <f>[1]!s_is(A5314,61,"FY","YTD","20241231",1,"",100000000)</f>
        <v>1.1132383723999999</v>
      </c>
      <c r="M5314" s="16">
        <f t="shared" si="247"/>
        <v>-0.32688574973882206</v>
      </c>
      <c r="N5314" s="16">
        <f>[1]!s_fa_roe(A5314,"20251231")</f>
        <v>8.5052000000000003</v>
      </c>
      <c r="O5314" s="16">
        <f>[1]!s_stmnote_rdexp(A5314,"20251231",1,10000)</f>
        <v>7184.0680860000002</v>
      </c>
      <c r="P5314" s="20">
        <f t="shared" si="248"/>
        <v>7.1799500448940165E-2</v>
      </c>
      <c r="Q5314" s="16">
        <f>[1]!s_margin_tradingbalance(A5314,"",10000)</f>
        <v>11180.710800000001</v>
      </c>
      <c r="R5314" s="16">
        <f>[1]!s_margin_seclendingbalance(A5314,"",10000)</f>
        <v>25.4435</v>
      </c>
      <c r="S5314" s="17">
        <f>[1]!s_val_ev(A5314,"",100000000)</f>
        <v>24.633218230800001</v>
      </c>
      <c r="T5314" s="17">
        <f>[1]!share_freesharesmv(A5314,"",100000000)</f>
        <v>18.010457312300002</v>
      </c>
      <c r="U5314" s="17">
        <f>[1]!s_dq_amount_btin(A5314,E5314,100000000)</f>
        <v>0.68450851999999995</v>
      </c>
      <c r="V5314" s="17">
        <f>[1]!s_dq_turn(A5314,E5314)</f>
        <v>2.8200387480488769</v>
      </c>
      <c r="W5314" s="2">
        <f>[1]!s_pq_amount(A5314,"20260101","",100000000)</f>
        <v>88.247179459999998</v>
      </c>
      <c r="X5314" s="2">
        <f>[1]!s_pq_avgamount(A5314,"20260101","",100000000)</f>
        <v>0.80224708599999994</v>
      </c>
      <c r="Y5314" s="17">
        <f>[1]!s_ipo_dilutedpe(A5314)</f>
        <v>17.46</v>
      </c>
      <c r="Z5314" s="12">
        <f>[1]!s_ipo_collection_total(A5314,100000000)</f>
        <v>2.5941560400000001</v>
      </c>
      <c r="AA5314" s="2">
        <f>[1]!s_val_pe_ttm(A5314,E5314)</f>
        <v>52.286666870117188</v>
      </c>
      <c r="AB5314" s="5">
        <f>[1]!s_info_zjtxornot1(A5314,"")</f>
        <v>1</v>
      </c>
      <c r="AC5314" s="22" t="str">
        <f>[1]!s_info_nature1(A5314,"")</f>
        <v>民营企业</v>
      </c>
      <c r="AD5314" s="6" t="str">
        <f>[1]!s_info_city(A5314)</f>
        <v>北京市</v>
      </c>
      <c r="AE5314" s="6" t="str">
        <f>[1]!s_info_province(A5314)</f>
        <v>北京</v>
      </c>
      <c r="AF5314">
        <v>116.40528500000001</v>
      </c>
      <c r="AG5314">
        <v>39.904989</v>
      </c>
    </row>
    <row r="5315" spans="1:33" x14ac:dyDescent="0.3">
      <c r="A5315" s="12" t="s">
        <v>10672</v>
      </c>
      <c r="B5315" s="12" t="s">
        <v>10673</v>
      </c>
      <c r="C5315" s="16" t="str">
        <f>[1]!s_info_mkt(A5315)</f>
        <v>主板</v>
      </c>
      <c r="D5315" s="16" t="str">
        <f>[1]!s_ipo_listeddate(A5315)</f>
        <v>2011-06-03</v>
      </c>
      <c r="E5315" s="16" t="str">
        <f>[1]!lastradeday_s("000002","")</f>
        <v>2026-06-22</v>
      </c>
      <c r="F5315" s="16" t="str">
        <f>[1]!s_info_industry_csrc2023(A5315,"",3)</f>
        <v>零售业</v>
      </c>
      <c r="G5315" s="16" t="str">
        <f>[1]!s_info_industry_csrc2023(A5315,"",1)</f>
        <v>批发和零售业</v>
      </c>
      <c r="H5315" s="16">
        <f>[1]!s_is(A5315,83,"FY","YTD","20251231",1,"",100000000)</f>
        <v>15.0456299021</v>
      </c>
      <c r="I5315" s="16">
        <f>[1]!s_is(A5315,83,"FY","YTD","20241231",1,"",100000000)</f>
        <v>18.908281690199999</v>
      </c>
      <c r="J5315" s="16">
        <f t="shared" ref="J5315:J5378" si="249">H5315/I5315-1</f>
        <v>-0.20428359654182526</v>
      </c>
      <c r="K5315" s="16">
        <f>[1]!s_is(A5315,61,"FY","YTD","20251231",1,"",100000000)</f>
        <v>-0.951616028</v>
      </c>
      <c r="L5315" s="16">
        <f>[1]!s_is(A5315,61,"FY","YTD","20241231",1,"",100000000)</f>
        <v>1.1164822243000001</v>
      </c>
      <c r="M5315" s="16">
        <f t="shared" ref="M5315:M5378" si="250">(K5315-L5315)/ABS(L5315)</f>
        <v>-1.8523342398905041</v>
      </c>
      <c r="N5315" s="16">
        <f>[1]!s_fa_roe(A5315,"20251231")</f>
        <v>-2.2572000000000001</v>
      </c>
      <c r="O5315" s="16">
        <f>[1]!s_stmnote_rdexp(A5315,"20251231",1,10000)</f>
        <v>0</v>
      </c>
      <c r="P5315" s="20">
        <f t="shared" ref="P5315:P5378" si="251">O5315/H5315/10000</f>
        <v>0</v>
      </c>
      <c r="Q5315" s="16">
        <f>[1]!s_margin_tradingbalance(A5315,"",10000)</f>
        <v>19127.340700000001</v>
      </c>
      <c r="R5315" s="16">
        <f>[1]!s_margin_seclendingbalance(A5315,"",10000)</f>
        <v>9.4831000000000003</v>
      </c>
      <c r="S5315" s="17">
        <f>[1]!s_val_ev(A5315,"",100000000)</f>
        <v>26.6112</v>
      </c>
      <c r="T5315" s="17">
        <f>[1]!share_freesharesmv(A5315,"",100000000)</f>
        <v>18.767166235200001</v>
      </c>
      <c r="U5315" s="17">
        <f>[1]!s_dq_amount_btin(A5315,E5315,100000000)</f>
        <v>0.49988552000000003</v>
      </c>
      <c r="V5315" s="17">
        <f>[1]!s_dq_turn(A5315,E5315)</f>
        <v>1.9128354978354978</v>
      </c>
      <c r="W5315" s="2">
        <f>[1]!s_pq_amount(A5315,"20260101","",100000000)</f>
        <v>95.392495240000002</v>
      </c>
      <c r="X5315" s="2">
        <f>[1]!s_pq_avgamount(A5315,"20260101","",100000000)</f>
        <v>0.89151864710280371</v>
      </c>
      <c r="Y5315" s="17">
        <f>[1]!s_ipo_dilutedpe(A5315)</f>
        <v>31.45</v>
      </c>
      <c r="Z5315" s="12">
        <f>[1]!s_ipo_collection_total(A5315,100000000)</f>
        <v>22</v>
      </c>
      <c r="AA5315" s="2">
        <f>[1]!s_val_pe_ttm(A5315,E5315)</f>
        <v>-24.992961883544922</v>
      </c>
      <c r="AB5315" s="5">
        <f>[1]!s_info_zjtxornot1(A5315,"")</f>
        <v>0</v>
      </c>
      <c r="AC5315" s="22" t="str">
        <f>[1]!s_info_nature1(A5315,"")</f>
        <v>民营企业</v>
      </c>
      <c r="AD5315" s="6" t="str">
        <f>[1]!s_info_city(A5315)</f>
        <v>南通市</v>
      </c>
      <c r="AE5315" s="6" t="str">
        <f>[1]!s_info_province(A5315)</f>
        <v>江苏省</v>
      </c>
      <c r="AF5315">
        <v>120.864608</v>
      </c>
      <c r="AG5315">
        <v>32.016212000000003</v>
      </c>
    </row>
    <row r="5316" spans="1:33" x14ac:dyDescent="0.3">
      <c r="A5316" s="12" t="s">
        <v>10674</v>
      </c>
      <c r="B5316" s="12" t="s">
        <v>10675</v>
      </c>
      <c r="C5316" s="16" t="str">
        <f>[1]!s_info_mkt(A5316)</f>
        <v>主板</v>
      </c>
      <c r="D5316" s="16" t="str">
        <f>[1]!s_ipo_listeddate(A5316)</f>
        <v>1998-12-18</v>
      </c>
      <c r="E5316" s="16" t="str">
        <f>[1]!lastradeday_s("000002","")</f>
        <v>2026-06-22</v>
      </c>
      <c r="F5316" s="16" t="str">
        <f>[1]!s_info_industry_csrc2023(A5316,"",3)</f>
        <v>批发业</v>
      </c>
      <c r="G5316" s="16" t="str">
        <f>[1]!s_info_industry_csrc2023(A5316,"",1)</f>
        <v>批发和零售业</v>
      </c>
      <c r="H5316" s="16">
        <f>[1]!s_is(A5316,83,"FY","YTD","20251231",1,"",100000000)</f>
        <v>266.67709464320001</v>
      </c>
      <c r="I5316" s="16">
        <f>[1]!s_is(A5316,83,"FY","YTD","20241231",1,"",100000000)</f>
        <v>303.17288483530001</v>
      </c>
      <c r="J5316" s="16">
        <f t="shared" si="249"/>
        <v>-0.12037946669249955</v>
      </c>
      <c r="K5316" s="16">
        <f>[1]!s_is(A5316,61,"FY","YTD","20251231",1,"",100000000)</f>
        <v>-5.6306035937000001</v>
      </c>
      <c r="L5316" s="16">
        <f>[1]!s_is(A5316,61,"FY","YTD","20241231",1,"",100000000)</f>
        <v>-11.934149552499999</v>
      </c>
      <c r="M5316" s="16">
        <f t="shared" si="250"/>
        <v>0.52819398073317381</v>
      </c>
      <c r="N5316" s="16">
        <f>[1]!s_fa_roe(A5316,"20251231")</f>
        <v>-37.259799999999998</v>
      </c>
      <c r="O5316" s="16">
        <f>[1]!s_stmnote_rdexp(A5316,"20251231",1,10000)</f>
        <v>5592.610036</v>
      </c>
      <c r="P5316" s="20">
        <f t="shared" si="251"/>
        <v>2.0971467547607043E-3</v>
      </c>
      <c r="Q5316" s="16">
        <f>[1]!s_margin_tradingbalance(A5316,"",10000)</f>
        <v>18939.149700000002</v>
      </c>
      <c r="R5316" s="16">
        <f>[1]!s_margin_seclendingbalance(A5316,"",10000)</f>
        <v>51.961199999999998</v>
      </c>
      <c r="S5316" s="17">
        <f>[1]!s_val_ev(A5316,"",100000000)</f>
        <v>38.151287226500003</v>
      </c>
      <c r="T5316" s="17">
        <f>[1]!share_freesharesmv(A5316,"",100000000)</f>
        <v>20.427173352000001</v>
      </c>
      <c r="U5316" s="17">
        <f>[1]!s_dq_amount_btin(A5316,E5316,100000000)</f>
        <v>1.04620197</v>
      </c>
      <c r="V5316" s="17">
        <f>[1]!s_dq_turn(A5316,E5316)</f>
        <v>2.7985809275807982</v>
      </c>
      <c r="W5316" s="2">
        <f>[1]!s_pq_amount(A5316,"20260101","",100000000)</f>
        <v>519.42141071000003</v>
      </c>
      <c r="X5316" s="2">
        <f>[1]!s_pq_avgamount(A5316,"20260101","",100000000)</f>
        <v>4.7653340432110092</v>
      </c>
      <c r="Y5316" s="17">
        <f>[1]!s_ipo_dilutedpe(A5316)</f>
        <v>0</v>
      </c>
      <c r="Z5316" s="12">
        <f>[1]!s_ipo_collection_total(A5316,100000000)</f>
        <v>1.02376</v>
      </c>
      <c r="AA5316" s="2">
        <f>[1]!s_val_pe_ttm(A5316,E5316)</f>
        <v>-6.6664977073669434</v>
      </c>
      <c r="AB5316" s="5">
        <f>[1]!s_info_zjtxornot1(A5316,"")</f>
        <v>0</v>
      </c>
      <c r="AC5316" s="22" t="str">
        <f>[1]!s_info_nature1(A5316,"")</f>
        <v>民营企业</v>
      </c>
      <c r="AD5316" s="6" t="str">
        <f>[1]!s_info_city(A5316)</f>
        <v>深圳市</v>
      </c>
      <c r="AE5316" s="6" t="str">
        <f>[1]!s_info_province(A5316)</f>
        <v>广东省</v>
      </c>
      <c r="AF5316">
        <v>114.085947</v>
      </c>
      <c r="AG5316">
        <v>22.547000000000001</v>
      </c>
    </row>
    <row r="5317" spans="1:33" x14ac:dyDescent="0.3">
      <c r="A5317" s="12" t="s">
        <v>10676</v>
      </c>
      <c r="B5317" s="12" t="s">
        <v>10677</v>
      </c>
      <c r="C5317" s="16" t="str">
        <f>[1]!s_info_mkt(A5317)</f>
        <v>科创板</v>
      </c>
      <c r="D5317" s="16" t="str">
        <f>[1]!s_ipo_listeddate(A5317)</f>
        <v>2023-07-26</v>
      </c>
      <c r="E5317" s="16" t="str">
        <f>[1]!lastradeday_s("000002","")</f>
        <v>2026-06-22</v>
      </c>
      <c r="F5317" s="16" t="str">
        <f>[1]!s_info_industry_csrc2023(A5317,"",3)</f>
        <v>汽车制造业</v>
      </c>
      <c r="G5317" s="16" t="str">
        <f>[1]!s_info_industry_csrc2023(A5317,"",1)</f>
        <v>制造业</v>
      </c>
      <c r="H5317" s="16">
        <f>[1]!s_is(A5317,83,"FY","YTD","20251231",1,"",100000000)</f>
        <v>63.417687419700002</v>
      </c>
      <c r="I5317" s="16">
        <f>[1]!s_is(A5317,83,"FY","YTD","20241231",1,"",100000000)</f>
        <v>63.724195815600005</v>
      </c>
      <c r="J5317" s="16">
        <f t="shared" si="249"/>
        <v>-4.8099217569878006E-3</v>
      </c>
      <c r="K5317" s="16">
        <f>[1]!s_is(A5317,61,"FY","YTD","20251231",1,"",100000000)</f>
        <v>5.5831530891999996</v>
      </c>
      <c r="L5317" s="16">
        <f>[1]!s_is(A5317,61,"FY","YTD","20241231",1,"",100000000)</f>
        <v>4.0018393430000003</v>
      </c>
      <c r="M5317" s="16">
        <f t="shared" si="250"/>
        <v>0.39514673395523142</v>
      </c>
      <c r="N5317" s="16">
        <f>[1]!s_fa_roe(A5317,"20251231")</f>
        <v>16.189299999999999</v>
      </c>
      <c r="O5317" s="16">
        <f>[1]!s_stmnote_rdexp(A5317,"20251231",1,10000)</f>
        <v>41651.11</v>
      </c>
      <c r="P5317" s="20">
        <f t="shared" si="251"/>
        <v>6.5677434316315897E-2</v>
      </c>
      <c r="Q5317" s="16">
        <f>[1]!s_margin_tradingbalance(A5317,"",10000)</f>
        <v>36391.439899999998</v>
      </c>
      <c r="R5317" s="16">
        <f>[1]!s_margin_seclendingbalance(A5317,"",10000)</f>
        <v>253.7029</v>
      </c>
      <c r="S5317" s="17">
        <f>[1]!s_val_ev(A5317,"",100000000)</f>
        <v>127.642775841</v>
      </c>
      <c r="T5317" s="17">
        <f>[1]!share_freesharesmv(A5317,"",100000000)</f>
        <v>68.565276548999989</v>
      </c>
      <c r="U5317" s="17">
        <f>[1]!s_dq_amount_btin(A5317,E5317,100000000)</f>
        <v>2.7507144399999999</v>
      </c>
      <c r="V5317" s="17">
        <f>[1]!s_dq_turn(A5317,E5317)</f>
        <v>3.6160965592950012</v>
      </c>
      <c r="W5317" s="2">
        <f>[1]!s_pq_amount(A5317,"20260101","",100000000)</f>
        <v>201.73809111</v>
      </c>
      <c r="X5317" s="2">
        <f>[1]!s_pq_avgamount(A5317,"20260101","",100000000)</f>
        <v>1.8339826464545455</v>
      </c>
      <c r="Y5317" s="17">
        <f>[1]!s_ipo_dilutedpe(A5317)</f>
        <v>73.98</v>
      </c>
      <c r="Z5317" s="12">
        <f>[1]!s_ipo_collection_total(A5317,100000000)</f>
        <v>19.909089999999999</v>
      </c>
      <c r="AA5317" s="2">
        <f>[1]!s_val_pe_ttm(A5317,E5317)</f>
        <v>21.686605453491211</v>
      </c>
      <c r="AB5317" s="5">
        <f>[1]!s_info_zjtxornot1(A5317,"")</f>
        <v>0</v>
      </c>
      <c r="AC5317" s="22" t="str">
        <f>[1]!s_info_nature1(A5317,"")</f>
        <v>民营企业</v>
      </c>
      <c r="AD5317" s="6" t="str">
        <f>[1]!s_info_city(A5317)</f>
        <v>深圳市</v>
      </c>
      <c r="AE5317" s="6" t="str">
        <f>[1]!s_info_province(A5317)</f>
        <v>广东省</v>
      </c>
      <c r="AF5317">
        <v>114.085947</v>
      </c>
      <c r="AG5317">
        <v>22.547000000000001</v>
      </c>
    </row>
    <row r="5318" spans="1:33" x14ac:dyDescent="0.3">
      <c r="A5318" s="12" t="s">
        <v>10678</v>
      </c>
      <c r="B5318" s="12" t="s">
        <v>10679</v>
      </c>
      <c r="C5318" s="16" t="str">
        <f>[1]!s_info_mkt(A5318)</f>
        <v>主板</v>
      </c>
      <c r="D5318" s="16" t="str">
        <f>[1]!s_ipo_listeddate(A5318)</f>
        <v>2019-03-26</v>
      </c>
      <c r="E5318" s="16" t="str">
        <f>[1]!lastradeday_s("000002","")</f>
        <v>2026-06-22</v>
      </c>
      <c r="F5318" s="16" t="str">
        <f>[1]!s_info_industry_csrc2023(A5318,"",3)</f>
        <v>化学原料和化学制品制造业</v>
      </c>
      <c r="G5318" s="16" t="str">
        <f>[1]!s_info_industry_csrc2023(A5318,"",1)</f>
        <v>制造业</v>
      </c>
      <c r="H5318" s="16">
        <f>[1]!s_is(A5318,83,"FY","YTD","20251231",1,"",100000000)</f>
        <v>66.907778202700001</v>
      </c>
      <c r="I5318" s="16">
        <f>[1]!s_is(A5318,83,"FY","YTD","20241231",1,"",100000000)</f>
        <v>62.049936615100002</v>
      </c>
      <c r="J5318" s="16">
        <f t="shared" si="249"/>
        <v>7.8289227235372127E-2</v>
      </c>
      <c r="K5318" s="16">
        <f>[1]!s_is(A5318,61,"FY","YTD","20251231",1,"",100000000)</f>
        <v>1.2401416809999999</v>
      </c>
      <c r="L5318" s="16">
        <f>[1]!s_is(A5318,61,"FY","YTD","20241231",1,"",100000000)</f>
        <v>1.6328633969999999</v>
      </c>
      <c r="M5318" s="16">
        <f t="shared" si="250"/>
        <v>-0.240511065850048</v>
      </c>
      <c r="N5318" s="16">
        <f>[1]!s_fa_roe(A5318,"20251231")</f>
        <v>4.7705000000000002</v>
      </c>
      <c r="O5318" s="16">
        <f>[1]!s_stmnote_rdexp(A5318,"20251231",1,10000)</f>
        <v>22393.108237</v>
      </c>
      <c r="P5318" s="20">
        <f t="shared" si="251"/>
        <v>3.3468617309573651E-2</v>
      </c>
      <c r="Q5318" s="16">
        <f>[1]!s_margin_tradingbalance(A5318,"",10000)</f>
        <v>51597.747300000003</v>
      </c>
      <c r="R5318" s="16">
        <f>[1]!s_margin_seclendingbalance(A5318,"",10000)</f>
        <v>16.642800000000001</v>
      </c>
      <c r="S5318" s="17">
        <f>[1]!s_val_ev(A5318,"",100000000)</f>
        <v>57.295781030000001</v>
      </c>
      <c r="T5318" s="17">
        <f>[1]!share_freesharesmv(A5318,"",100000000)</f>
        <v>39.543884910000003</v>
      </c>
      <c r="U5318" s="17">
        <f>[1]!s_dq_amount_btin(A5318,E5318,100000000)</f>
        <v>4.1478791499999996</v>
      </c>
      <c r="V5318" s="17">
        <f>[1]!s_dq_turn(A5318,E5318)</f>
        <v>7.2063691946848394</v>
      </c>
      <c r="W5318" s="2">
        <f>[1]!s_pq_amount(A5318,"20260101","",100000000)</f>
        <v>264.04598085999999</v>
      </c>
      <c r="X5318" s="2">
        <f>[1]!s_pq_avgamount(A5318,"20260101","",100000000)</f>
        <v>2.4004180078181818</v>
      </c>
      <c r="Y5318" s="17">
        <f>[1]!s_ipo_dilutedpe(A5318)</f>
        <v>22.98</v>
      </c>
      <c r="Z5318" s="12">
        <f>[1]!s_ipo_collection_total(A5318,100000000)</f>
        <v>4.1647901000000003</v>
      </c>
      <c r="AA5318" s="2">
        <f>[1]!s_val_pe_ttm(A5318,E5318)</f>
        <v>41.602573394775391</v>
      </c>
      <c r="AB5318" s="5">
        <f>[1]!s_info_zjtxornot1(A5318,"")</f>
        <v>0</v>
      </c>
      <c r="AC5318" s="22" t="str">
        <f>[1]!s_info_nature1(A5318,"")</f>
        <v>民营企业</v>
      </c>
      <c r="AD5318" s="6" t="str">
        <f>[1]!s_info_city(A5318)</f>
        <v>上海市</v>
      </c>
      <c r="AE5318" s="6" t="str">
        <f>[1]!s_info_province(A5318)</f>
        <v>上海</v>
      </c>
      <c r="AF5318">
        <v>121.472644</v>
      </c>
      <c r="AG5318">
        <v>31.231705999999999</v>
      </c>
    </row>
    <row r="5319" spans="1:33" x14ac:dyDescent="0.3">
      <c r="A5319" s="12" t="s">
        <v>10680</v>
      </c>
      <c r="B5319" s="12" t="s">
        <v>10681</v>
      </c>
      <c r="C5319" s="16" t="str">
        <f>[1]!s_info_mkt(A5319)</f>
        <v>主板</v>
      </c>
      <c r="D5319" s="16" t="str">
        <f>[1]!s_ipo_listeddate(A5319)</f>
        <v>2000-07-26</v>
      </c>
      <c r="E5319" s="16" t="str">
        <f>[1]!lastradeday_s("000002","")</f>
        <v>2026-06-22</v>
      </c>
      <c r="F5319" s="16" t="str">
        <f>[1]!s_info_industry_csrc2023(A5319,"",3)</f>
        <v>煤炭开采和洗选业</v>
      </c>
      <c r="G5319" s="16" t="str">
        <f>[1]!s_info_industry_csrc2023(A5319,"",1)</f>
        <v>采矿业</v>
      </c>
      <c r="H5319" s="16">
        <f>[1]!s_is(A5319,83,"FY","YTD","20251231",1,"",100000000)</f>
        <v>371.5485632457</v>
      </c>
      <c r="I5319" s="16">
        <f>[1]!s_is(A5319,83,"FY","YTD","20241231",1,"",100000000)</f>
        <v>452.90384448089998</v>
      </c>
      <c r="J5319" s="16">
        <f t="shared" si="249"/>
        <v>-0.17963036133739629</v>
      </c>
      <c r="K5319" s="16">
        <f>[1]!s_is(A5319,61,"FY","YTD","20251231",1,"",100000000)</f>
        <v>12.007749887899999</v>
      </c>
      <c r="L5319" s="16">
        <f>[1]!s_is(A5319,61,"FY","YTD","20241231",1,"",100000000)</f>
        <v>31.080283896899999</v>
      </c>
      <c r="M5319" s="16">
        <f t="shared" si="250"/>
        <v>-0.61365379004476628</v>
      </c>
      <c r="N5319" s="16">
        <f>[1]!s_fa_roe(A5319,"20251231")</f>
        <v>3.3287</v>
      </c>
      <c r="O5319" s="16">
        <f>[1]!s_stmnote_rdexp(A5319,"20251231",1,10000)</f>
        <v>103309.636014</v>
      </c>
      <c r="P5319" s="20">
        <f t="shared" si="251"/>
        <v>2.780515018320304E-2</v>
      </c>
      <c r="Q5319" s="16">
        <f>[1]!s_margin_tradingbalance(A5319,"",10000)</f>
        <v>71107.463399999993</v>
      </c>
      <c r="R5319" s="16">
        <f>[1]!s_margin_seclendingbalance(A5319,"",10000)</f>
        <v>431.94970000000001</v>
      </c>
      <c r="S5319" s="17">
        <f>[1]!s_val_ev(A5319,"",100000000)</f>
        <v>373.55324968220003</v>
      </c>
      <c r="T5319" s="17">
        <f>[1]!share_freesharesmv(A5319,"",100000000)</f>
        <v>159.56292065420001</v>
      </c>
      <c r="U5319" s="17">
        <f>[1]!s_dq_amount_btin(A5319,E5319,100000000)</f>
        <v>8.5066360499999991</v>
      </c>
      <c r="V5319" s="17">
        <f>[1]!s_dq_turn(A5319,E5319)</f>
        <v>2.336336736845618</v>
      </c>
      <c r="W5319" s="2">
        <f>[1]!s_pq_amount(A5319,"20260101","",100000000)</f>
        <v>744.2741767</v>
      </c>
      <c r="X5319" s="2">
        <f>[1]!s_pq_avgamount(A5319,"20260101","",100000000)</f>
        <v>6.7661288790909087</v>
      </c>
      <c r="Y5319" s="17">
        <f>[1]!s_ipo_dilutedpe(A5319)</f>
        <v>33.799999999999997</v>
      </c>
      <c r="Z5319" s="12">
        <f>[1]!s_ipo_collection_total(A5319,100000000)</f>
        <v>18.691199999999998</v>
      </c>
      <c r="AA5319" s="2">
        <f>[1]!s_val_pe_ttm(A5319,E5319)</f>
        <v>28.13715934753418</v>
      </c>
      <c r="AB5319" s="5">
        <f>[1]!s_info_zjtxornot1(A5319,"")</f>
        <v>0</v>
      </c>
      <c r="AC5319" s="22" t="str">
        <f>[1]!s_info_nature1(A5319,"")</f>
        <v>地方国有企业</v>
      </c>
      <c r="AD5319" s="6" t="str">
        <f>[1]!s_info_city(A5319)</f>
        <v>太原市</v>
      </c>
      <c r="AE5319" s="6" t="str">
        <f>[1]!s_info_province(A5319)</f>
        <v>山西省</v>
      </c>
      <c r="AF5319">
        <v>112.54924800000001</v>
      </c>
      <c r="AG5319">
        <v>37.857013999999999</v>
      </c>
    </row>
    <row r="5320" spans="1:33" x14ac:dyDescent="0.3">
      <c r="A5320" s="12" t="s">
        <v>10682</v>
      </c>
      <c r="B5320" s="12" t="s">
        <v>10683</v>
      </c>
      <c r="C5320" s="16" t="str">
        <f>[1]!s_info_mkt(A5320)</f>
        <v>主板</v>
      </c>
      <c r="D5320" s="16" t="str">
        <f>[1]!s_ipo_listeddate(A5320)</f>
        <v>2016-12-08</v>
      </c>
      <c r="E5320" s="16" t="str">
        <f>[1]!lastradeday_s("000002","")</f>
        <v>2026-06-22</v>
      </c>
      <c r="F5320" s="16" t="str">
        <f>[1]!s_info_industry_csrc2023(A5320,"",3)</f>
        <v>开采专业及辅助性活动</v>
      </c>
      <c r="G5320" s="16" t="str">
        <f>[1]!s_info_industry_csrc2023(A5320,"",1)</f>
        <v>采矿业</v>
      </c>
      <c r="H5320" s="16">
        <f>[1]!s_is(A5320,83,"FY","YTD","20251231",1,"",100000000)</f>
        <v>9.7808100321999998</v>
      </c>
      <c r="I5320" s="16">
        <f>[1]!s_is(A5320,83,"FY","YTD","20241231",1,"",100000000)</f>
        <v>9.5143054934000002</v>
      </c>
      <c r="J5320" s="16">
        <f t="shared" si="249"/>
        <v>2.8010929330035905E-2</v>
      </c>
      <c r="K5320" s="16">
        <f>[1]!s_is(A5320,61,"FY","YTD","20251231",1,"",100000000)</f>
        <v>0.22105428600000002</v>
      </c>
      <c r="L5320" s="16">
        <f>[1]!s_is(A5320,61,"FY","YTD","20241231",1,"",100000000)</f>
        <v>4.3218027699999995E-2</v>
      </c>
      <c r="M5320" s="16">
        <f t="shared" si="250"/>
        <v>4.1148628885718459</v>
      </c>
      <c r="N5320" s="16">
        <f>[1]!s_fa_roe(A5320,"20251231")</f>
        <v>3.2562000000000002</v>
      </c>
      <c r="O5320" s="16">
        <f>[1]!s_stmnote_rdexp(A5320,"20251231",1,10000)</f>
        <v>2902.8692000000001</v>
      </c>
      <c r="P5320" s="20">
        <f t="shared" si="251"/>
        <v>2.9679230968020932E-2</v>
      </c>
      <c r="Q5320" s="16">
        <f>[1]!s_margin_tradingbalance(A5320,"",10000)</f>
        <v>0</v>
      </c>
      <c r="R5320" s="16">
        <f>[1]!s_margin_seclendingbalance(A5320,"",10000)</f>
        <v>0</v>
      </c>
      <c r="S5320" s="17">
        <f>[1]!s_val_ev(A5320,"",100000000)</f>
        <v>19.917871160000001</v>
      </c>
      <c r="T5320" s="17">
        <f>[1]!share_freesharesmv(A5320,"",100000000)</f>
        <v>17.330828794799999</v>
      </c>
      <c r="U5320" s="17">
        <f>[1]!s_dq_amount_btin(A5320,E5320,100000000)</f>
        <v>2.7822296299999998</v>
      </c>
      <c r="V5320" s="17">
        <f>[1]!s_dq_turn(A5320,E5320)</f>
        <v>14.552380345852184</v>
      </c>
      <c r="W5320" s="2">
        <f>[1]!s_pq_amount(A5320,"20260101","",100000000)</f>
        <v>361.21843837</v>
      </c>
      <c r="X5320" s="2">
        <f>[1]!s_pq_avgamount(A5320,"20260101","",100000000)</f>
        <v>3.2838039851818182</v>
      </c>
      <c r="Y5320" s="17">
        <f>[1]!s_ipo_dilutedpe(A5320)</f>
        <v>22.97</v>
      </c>
      <c r="Z5320" s="12">
        <f>[1]!s_ipo_collection_total(A5320,100000000)</f>
        <v>3.5218600000000002</v>
      </c>
      <c r="AA5320" s="2">
        <f>[1]!s_val_pe_ttm(A5320,E5320)</f>
        <v>-35.463249206542969</v>
      </c>
      <c r="AB5320" s="5">
        <f>[1]!s_info_zjtxornot1(A5320,"")</f>
        <v>0</v>
      </c>
      <c r="AC5320" s="22" t="str">
        <f>[1]!s_info_nature1(A5320,"")</f>
        <v>民营企业</v>
      </c>
      <c r="AD5320" s="6" t="str">
        <f>[1]!s_info_city(A5320)</f>
        <v>克拉玛依市</v>
      </c>
      <c r="AE5320" s="6" t="str">
        <f>[1]!s_info_province(A5320)</f>
        <v>新疆维吾尔自治区</v>
      </c>
      <c r="AF5320">
        <v>84.873946000000004</v>
      </c>
      <c r="AG5320">
        <v>45.595886</v>
      </c>
    </row>
    <row r="5321" spans="1:33" x14ac:dyDescent="0.3">
      <c r="A5321" s="12" t="s">
        <v>10684</v>
      </c>
      <c r="B5321" s="12" t="s">
        <v>10685</v>
      </c>
      <c r="C5321" s="16" t="str">
        <f>[1]!s_info_mkt(A5321)</f>
        <v>主板</v>
      </c>
      <c r="D5321" s="16" t="str">
        <f>[1]!s_ipo_listeddate(A5321)</f>
        <v>2006-08-02</v>
      </c>
      <c r="E5321" s="16" t="str">
        <f>[1]!lastradeday_s("000002","")</f>
        <v>2026-06-22</v>
      </c>
      <c r="F5321" s="16" t="str">
        <f>[1]!s_info_industry_csrc2023(A5321,"",3)</f>
        <v>仪器仪表制造业</v>
      </c>
      <c r="G5321" s="16" t="str">
        <f>[1]!s_info_industry_csrc2023(A5321,"",1)</f>
        <v>制造业</v>
      </c>
      <c r="H5321" s="16">
        <f>[1]!s_is(A5321,83,"FY","YTD","20251231",1,"",100000000)</f>
        <v>8.1412770480999992</v>
      </c>
      <c r="I5321" s="16">
        <f>[1]!s_is(A5321,83,"FY","YTD","20241231",1,"",100000000)</f>
        <v>1.6253819686000002</v>
      </c>
      <c r="J5321" s="16">
        <f t="shared" si="249"/>
        <v>4.0088392792448495</v>
      </c>
      <c r="K5321" s="16">
        <f>[1]!s_is(A5321,61,"FY","YTD","20251231",1,"",100000000)</f>
        <v>2.0179349081</v>
      </c>
      <c r="L5321" s="16">
        <f>[1]!s_is(A5321,61,"FY","YTD","20241231",1,"",100000000)</f>
        <v>-0.17241650460000002</v>
      </c>
      <c r="M5321" s="16">
        <f t="shared" si="250"/>
        <v>12.70383840445864</v>
      </c>
      <c r="N5321" s="16">
        <f>[1]!s_fa_roe(A5321,"20251231")</f>
        <v>222.1995</v>
      </c>
      <c r="O5321" s="16">
        <f>[1]!s_stmnote_rdexp(A5321,"20251231",1,10000)</f>
        <v>4785.4680399999997</v>
      </c>
      <c r="P5321" s="20">
        <f t="shared" si="251"/>
        <v>5.8780311881375245E-2</v>
      </c>
      <c r="Q5321" s="16">
        <f>[1]!s_margin_tradingbalance(A5321,"",10000)</f>
        <v>0</v>
      </c>
      <c r="R5321" s="16">
        <f>[1]!s_margin_seclendingbalance(A5321,"",10000)</f>
        <v>0</v>
      </c>
      <c r="S5321" s="17">
        <f>[1]!s_val_ev(A5321,"",100000000)</f>
        <v>30.597529215599998</v>
      </c>
      <c r="T5321" s="17">
        <f>[1]!share_freesharesmv(A5321,"",100000000)</f>
        <v>16.198465927499999</v>
      </c>
      <c r="U5321" s="17">
        <f>[1]!s_dq_amount_btin(A5321,E5321,100000000)</f>
        <v>0.75220986000000001</v>
      </c>
      <c r="V5321" s="17">
        <f>[1]!s_dq_turn(A5321,E5321)</f>
        <v>2.4546491035153717</v>
      </c>
      <c r="W5321" s="2">
        <f>[1]!s_pq_amount(A5321,"20260101","",100000000)</f>
        <v>54.984509320000001</v>
      </c>
      <c r="X5321" s="2">
        <f>[1]!s_pq_avgamount(A5321,"20260101","",100000000)</f>
        <v>0.50444503963302756</v>
      </c>
      <c r="Y5321" s="17">
        <f>[1]!s_ipo_dilutedpe(A5321)</f>
        <v>35.76</v>
      </c>
      <c r="Z5321" s="12">
        <f>[1]!s_ipo_collection_total(A5321,100000000)</f>
        <v>1.0944</v>
      </c>
      <c r="AA5321" s="2">
        <f>[1]!s_val_pe_ttm(A5321,E5321)</f>
        <v>14.235013008117676</v>
      </c>
      <c r="AB5321" s="5">
        <f>[1]!s_info_zjtxornot1(A5321,"")</f>
        <v>1</v>
      </c>
      <c r="AC5321" s="22" t="str">
        <f>[1]!s_info_nature1(A5321,"")</f>
        <v>民营企业</v>
      </c>
      <c r="AD5321" s="6" t="str">
        <f>[1]!s_info_city(A5321)</f>
        <v>上海市</v>
      </c>
      <c r="AE5321" s="6" t="str">
        <f>[1]!s_info_province(A5321)</f>
        <v>上海</v>
      </c>
      <c r="AF5321">
        <v>121.472644</v>
      </c>
      <c r="AG5321">
        <v>31.231705999999999</v>
      </c>
    </row>
    <row r="5322" spans="1:33" x14ac:dyDescent="0.3">
      <c r="A5322" s="12" t="s">
        <v>10686</v>
      </c>
      <c r="B5322" s="12" t="s">
        <v>10687</v>
      </c>
      <c r="C5322" s="16" t="str">
        <f>[1]!s_info_mkt(A5322)</f>
        <v>主板</v>
      </c>
      <c r="D5322" s="16" t="str">
        <f>[1]!s_ipo_listeddate(A5322)</f>
        <v>2011-12-08</v>
      </c>
      <c r="E5322" s="16" t="str">
        <f>[1]!lastradeday_s("000002","")</f>
        <v>2026-06-22</v>
      </c>
      <c r="F5322" s="16" t="str">
        <f>[1]!s_info_industry_csrc2023(A5322,"",3)</f>
        <v>零售业</v>
      </c>
      <c r="G5322" s="16" t="str">
        <f>[1]!s_info_industry_csrc2023(A5322,"",1)</f>
        <v>批发和零售业</v>
      </c>
      <c r="H5322" s="16">
        <f>[1]!s_is(A5322,83,"FY","YTD","20251231",1,"",100000000)</f>
        <v>54.373777011599998</v>
      </c>
      <c r="I5322" s="16">
        <f>[1]!s_is(A5322,83,"FY","YTD","20241231",1,"",100000000)</f>
        <v>57.191528509999998</v>
      </c>
      <c r="J5322" s="16">
        <f t="shared" si="249"/>
        <v>-4.9268686671091744E-2</v>
      </c>
      <c r="K5322" s="16">
        <f>[1]!s_is(A5322,61,"FY","YTD","20251231",1,"",100000000)</f>
        <v>-4.1745679034999998</v>
      </c>
      <c r="L5322" s="16">
        <f>[1]!s_is(A5322,61,"FY","YTD","20241231",1,"",100000000)</f>
        <v>-4.7880707554999997</v>
      </c>
      <c r="M5322" s="16">
        <f t="shared" si="250"/>
        <v>0.12813153425004767</v>
      </c>
      <c r="N5322" s="16">
        <f>[1]!s_fa_roe(A5322,"20251231")</f>
        <v>-63.936300000000003</v>
      </c>
      <c r="O5322" s="16">
        <f>[1]!s_stmnote_rdexp(A5322,"20251231",1,10000)</f>
        <v>0</v>
      </c>
      <c r="P5322" s="20">
        <f t="shared" si="251"/>
        <v>0</v>
      </c>
      <c r="Q5322" s="16">
        <f>[1]!s_margin_tradingbalance(A5322,"",10000)</f>
        <v>0</v>
      </c>
      <c r="R5322" s="16">
        <f>[1]!s_margin_seclendingbalance(A5322,"",10000)</f>
        <v>0</v>
      </c>
      <c r="S5322" s="17">
        <f>[1]!s_val_ev(A5322,"",100000000)</f>
        <v>52.038580421999995</v>
      </c>
      <c r="T5322" s="17">
        <f>[1]!share_freesharesmv(A5322,"",100000000)</f>
        <v>47.570016967000001</v>
      </c>
      <c r="U5322" s="17">
        <f>[1]!s_dq_amount_btin(A5322,E5322,100000000)</f>
        <v>2.6169548800000002</v>
      </c>
      <c r="V5322" s="17">
        <f>[1]!s_dq_turn(A5322,E5322)</f>
        <v>5.1667676234165549</v>
      </c>
      <c r="W5322" s="2">
        <f>[1]!s_pq_amount(A5322,"20260101","",100000000)</f>
        <v>389.74952616000002</v>
      </c>
      <c r="X5322" s="2">
        <f>[1]!s_pq_avgamount(A5322,"20260101","",100000000)</f>
        <v>3.5431775105454548</v>
      </c>
      <c r="Y5322" s="17">
        <f>[1]!s_ipo_dilutedpe(A5322)</f>
        <v>39.69</v>
      </c>
      <c r="Z5322" s="12">
        <f>[1]!s_ipo_collection_total(A5322,100000000)</f>
        <v>4.3008600000000001</v>
      </c>
      <c r="AA5322" s="2">
        <f>[1]!s_val_pe_ttm(A5322,E5322)</f>
        <v>-20.298599243164063</v>
      </c>
      <c r="AB5322" s="5">
        <f>[1]!s_info_zjtxornot1(A5322,"")</f>
        <v>0</v>
      </c>
      <c r="AC5322" s="22" t="str">
        <f>[1]!s_info_nature1(A5322,"")</f>
        <v>公众企业</v>
      </c>
      <c r="AD5322" s="6" t="str">
        <f>[1]!s_info_city(A5322)</f>
        <v>太原市</v>
      </c>
      <c r="AE5322" s="6" t="str">
        <f>[1]!s_info_province(A5322)</f>
        <v>山西省</v>
      </c>
      <c r="AF5322">
        <v>112.54924800000001</v>
      </c>
      <c r="AG5322">
        <v>37.857013999999999</v>
      </c>
    </row>
    <row r="5323" spans="1:33" x14ac:dyDescent="0.3">
      <c r="A5323" s="12" t="s">
        <v>10688</v>
      </c>
      <c r="B5323" s="12" t="s">
        <v>10689</v>
      </c>
      <c r="C5323" s="16" t="str">
        <f>[1]!s_info_mkt(A5323)</f>
        <v>主板</v>
      </c>
      <c r="D5323" s="16" t="str">
        <f>[1]!s_ipo_listeddate(A5323)</f>
        <v>2016-06-06</v>
      </c>
      <c r="E5323" s="16" t="str">
        <f>[1]!lastradeday_s("000002","")</f>
        <v>2026-06-22</v>
      </c>
      <c r="F5323" s="16" t="str">
        <f>[1]!s_info_industry_csrc2023(A5323,"",3)</f>
        <v>土木工程建筑业</v>
      </c>
      <c r="G5323" s="16" t="str">
        <f>[1]!s_info_industry_csrc2023(A5323,"",1)</f>
        <v>建筑业</v>
      </c>
      <c r="H5323" s="16">
        <f>[1]!s_is(A5323,83,"FY","YTD","20251231",1,"",100000000)</f>
        <v>1019.1600029755</v>
      </c>
      <c r="I5323" s="16">
        <f>[1]!s_is(A5323,83,"FY","YTD","20241231",1,"",100000000)</f>
        <v>1135.4128296802</v>
      </c>
      <c r="J5323" s="16">
        <f t="shared" si="249"/>
        <v>-0.10238815668257317</v>
      </c>
      <c r="K5323" s="16">
        <f>[1]!s_is(A5323,61,"FY","YTD","20251231",1,"",100000000)</f>
        <v>13.1904723423</v>
      </c>
      <c r="L5323" s="16">
        <f>[1]!s_is(A5323,61,"FY","YTD","20241231",1,"",100000000)</f>
        <v>20.642169282200001</v>
      </c>
      <c r="M5323" s="16">
        <f t="shared" si="250"/>
        <v>-0.36099388770761087</v>
      </c>
      <c r="N5323" s="16">
        <f>[1]!s_fa_roe(A5323,"20251231")</f>
        <v>4.1428000000000003</v>
      </c>
      <c r="O5323" s="16">
        <f>[1]!s_stmnote_rdexp(A5323,"20251231",1,10000)</f>
        <v>289255.76639599999</v>
      </c>
      <c r="P5323" s="20">
        <f t="shared" si="251"/>
        <v>2.8381781619323768E-2</v>
      </c>
      <c r="Q5323" s="16">
        <f>[1]!s_margin_tradingbalance(A5323,"",10000)</f>
        <v>77627.653399999996</v>
      </c>
      <c r="R5323" s="16">
        <f>[1]!s_margin_seclendingbalance(A5323,"",10000)</f>
        <v>820.43899999999996</v>
      </c>
      <c r="S5323" s="17">
        <f>[1]!s_val_ev(A5323,"",100000000)</f>
        <v>336.3438980592</v>
      </c>
      <c r="T5323" s="17">
        <f>[1]!share_freesharesmv(A5323,"",100000000)</f>
        <v>111.83555679840001</v>
      </c>
      <c r="U5323" s="17">
        <f>[1]!s_dq_amount_btin(A5323,E5323,100000000)</f>
        <v>4.3015100999999998</v>
      </c>
      <c r="V5323" s="17">
        <f>[1]!s_dq_turn(A5323,E5323)</f>
        <v>1.3045039386526149</v>
      </c>
      <c r="W5323" s="2">
        <f>[1]!s_pq_amount(A5323,"20260101","",100000000)</f>
        <v>1304.01090196</v>
      </c>
      <c r="X5323" s="2">
        <f>[1]!s_pq_avgamount(A5323,"20260101","",100000000)</f>
        <v>11.854644563272727</v>
      </c>
      <c r="Y5323" s="17">
        <f>[1]!s_ipo_dilutedpe(A5323)</f>
        <v>15.6</v>
      </c>
      <c r="Z5323" s="12">
        <f>[1]!s_ipo_collection_total(A5323,100000000)</f>
        <v>18.217500000000001</v>
      </c>
      <c r="AA5323" s="2">
        <f>[1]!s_val_pe_ttm(A5323,E5323)</f>
        <v>28.733730316162109</v>
      </c>
      <c r="AB5323" s="5">
        <f>[1]!s_info_zjtxornot1(A5323,"")</f>
        <v>1</v>
      </c>
      <c r="AC5323" s="22" t="str">
        <f>[1]!s_info_nature1(A5323,"")</f>
        <v>中央国有企业</v>
      </c>
      <c r="AD5323" s="6" t="str">
        <f>[1]!s_info_city(A5323)</f>
        <v>上海市</v>
      </c>
      <c r="AE5323" s="6" t="str">
        <f>[1]!s_info_province(A5323)</f>
        <v>上海</v>
      </c>
      <c r="AF5323">
        <v>121.472644</v>
      </c>
      <c r="AG5323">
        <v>31.231705999999999</v>
      </c>
    </row>
    <row r="5324" spans="1:33" x14ac:dyDescent="0.3">
      <c r="A5324" s="12" t="s">
        <v>10690</v>
      </c>
      <c r="B5324" s="12" t="s">
        <v>10691</v>
      </c>
      <c r="C5324" s="16" t="str">
        <f>[1]!s_info_mkt(A5324)</f>
        <v>主板</v>
      </c>
      <c r="D5324" s="16" t="str">
        <f>[1]!s_ipo_listeddate(A5324)</f>
        <v>2023-04-10</v>
      </c>
      <c r="E5324" s="16" t="str">
        <f>[1]!lastradeday_s("000002","")</f>
        <v>2026-06-22</v>
      </c>
      <c r="F5324" s="16" t="str">
        <f>[1]!s_info_industry_csrc2023(A5324,"",3)</f>
        <v>建筑安装业</v>
      </c>
      <c r="G5324" s="16" t="str">
        <f>[1]!s_info_industry_csrc2023(A5324,"",1)</f>
        <v>建筑业</v>
      </c>
      <c r="H5324" s="16">
        <f>[1]!s_is(A5324,83,"FY","YTD","20251231",1,"",100000000)</f>
        <v>41.332543664100001</v>
      </c>
      <c r="I5324" s="16">
        <f>[1]!s_is(A5324,83,"FY","YTD","20241231",1,"",100000000)</f>
        <v>52.4434561793</v>
      </c>
      <c r="J5324" s="16">
        <f t="shared" si="249"/>
        <v>-0.21186461237819021</v>
      </c>
      <c r="K5324" s="16">
        <f>[1]!s_is(A5324,61,"FY","YTD","20251231",1,"",100000000)</f>
        <v>2.0516479578999998</v>
      </c>
      <c r="L5324" s="16">
        <f>[1]!s_is(A5324,61,"FY","YTD","20241231",1,"",100000000)</f>
        <v>2.1225929651</v>
      </c>
      <c r="M5324" s="16">
        <f t="shared" si="250"/>
        <v>-3.3423745563322269E-2</v>
      </c>
      <c r="N5324" s="16">
        <f>[1]!s_fa_roe(A5324,"20251231")</f>
        <v>6.9847999999999999</v>
      </c>
      <c r="O5324" s="16">
        <f>[1]!s_stmnote_rdexp(A5324,"20251231",1,10000)</f>
        <v>633.77132099999994</v>
      </c>
      <c r="P5324" s="20">
        <f t="shared" si="251"/>
        <v>1.5333470065392357E-3</v>
      </c>
      <c r="Q5324" s="16">
        <f>[1]!s_margin_tradingbalance(A5324,"",10000)</f>
        <v>35352.798000000003</v>
      </c>
      <c r="R5324" s="16">
        <f>[1]!s_margin_seclendingbalance(A5324,"",10000)</f>
        <v>61.191000000000003</v>
      </c>
      <c r="S5324" s="17">
        <f>[1]!s_val_ev(A5324,"",100000000)</f>
        <v>156.59788870080001</v>
      </c>
      <c r="T5324" s="17">
        <f>[1]!share_freesharesmv(A5324,"",100000000)</f>
        <v>44.457495014400003</v>
      </c>
      <c r="U5324" s="17">
        <f>[1]!s_dq_amount_btin(A5324,E5324,100000000)</f>
        <v>8.3187028099999996</v>
      </c>
      <c r="V5324" s="17">
        <f>[1]!s_dq_turn(A5324,E5324)</f>
        <v>5.3362308105942509</v>
      </c>
      <c r="W5324" s="2">
        <f>[1]!s_pq_amount(A5324,"20260101","",100000000)</f>
        <v>671.14360669999996</v>
      </c>
      <c r="X5324" s="2">
        <f>[1]!s_pq_avgamount(A5324,"20260101","",100000000)</f>
        <v>6.1013055154545448</v>
      </c>
      <c r="Y5324" s="17">
        <f>[1]!s_ipo_dilutedpe(A5324)</f>
        <v>40.6</v>
      </c>
      <c r="Z5324" s="12">
        <f>[1]!s_ipo_collection_total(A5324,100000000)</f>
        <v>15.157999999999999</v>
      </c>
      <c r="AA5324" s="2">
        <f>[1]!s_val_pe_ttm(A5324,E5324)</f>
        <v>81.540794372558594</v>
      </c>
      <c r="AB5324" s="5">
        <f>[1]!s_info_zjtxornot1(A5324,"")</f>
        <v>0</v>
      </c>
      <c r="AC5324" s="22" t="str">
        <f>[1]!s_info_nature1(A5324,"")</f>
        <v>民营企业</v>
      </c>
      <c r="AD5324" s="6" t="str">
        <f>[1]!s_info_city(A5324)</f>
        <v>无锡市</v>
      </c>
      <c r="AE5324" s="6" t="str">
        <f>[1]!s_info_province(A5324)</f>
        <v>江苏省</v>
      </c>
      <c r="AF5324">
        <v>120.301663</v>
      </c>
      <c r="AG5324">
        <v>31.574729000000001</v>
      </c>
    </row>
    <row r="5325" spans="1:33" x14ac:dyDescent="0.3">
      <c r="A5325" s="12" t="s">
        <v>10692</v>
      </c>
      <c r="B5325" s="12" t="s">
        <v>10693</v>
      </c>
      <c r="C5325" s="16" t="str">
        <f>[1]!s_info_mkt(A5325)</f>
        <v>创业板</v>
      </c>
      <c r="D5325" s="16" t="str">
        <f>[1]!s_ipo_listeddate(A5325)</f>
        <v>2009-10-30</v>
      </c>
      <c r="E5325" s="16" t="str">
        <f>[1]!lastradeday_s("000002","")</f>
        <v>2026-06-22</v>
      </c>
      <c r="F5325" s="16" t="str">
        <f>[1]!s_info_industry_csrc2023(A5325,"",3)</f>
        <v>铁路、船舶、航空航天和其他运输设备制造业</v>
      </c>
      <c r="G5325" s="16" t="str">
        <f>[1]!s_info_industry_csrc2023(A5325,"",1)</f>
        <v>制造业</v>
      </c>
      <c r="H5325" s="16">
        <f>[1]!s_is(A5325,83,"FY","YTD","20251231",1,"",100000000)</f>
        <v>17.2548209839</v>
      </c>
      <c r="I5325" s="16">
        <f>[1]!s_is(A5325,83,"FY","YTD","20241231",1,"",100000000)</f>
        <v>15.877695307</v>
      </c>
      <c r="J5325" s="16">
        <f t="shared" si="249"/>
        <v>8.6733348277118427E-2</v>
      </c>
      <c r="K5325" s="16">
        <f>[1]!s_is(A5325,61,"FY","YTD","20251231",1,"",100000000)</f>
        <v>-0.1518240767</v>
      </c>
      <c r="L5325" s="16">
        <f>[1]!s_is(A5325,61,"FY","YTD","20241231",1,"",100000000)</f>
        <v>0.1111628893</v>
      </c>
      <c r="M5325" s="16">
        <f t="shared" si="250"/>
        <v>-2.3657802316586602</v>
      </c>
      <c r="N5325" s="16">
        <f>[1]!s_fa_roe(A5325,"20251231")</f>
        <v>-1.0653999999999999</v>
      </c>
      <c r="O5325" s="16">
        <f>[1]!s_stmnote_rdexp(A5325,"20251231",1,10000)</f>
        <v>12437.508687000001</v>
      </c>
      <c r="P5325" s="20">
        <f t="shared" si="251"/>
        <v>7.2081354530453251E-2</v>
      </c>
      <c r="Q5325" s="16">
        <f>[1]!s_margin_tradingbalance(A5325,"",10000)</f>
        <v>0</v>
      </c>
      <c r="R5325" s="16">
        <f>[1]!s_margin_seclendingbalance(A5325,"",10000)</f>
        <v>0</v>
      </c>
      <c r="S5325" s="17">
        <f>[1]!s_val_ev(A5325,"",100000000)</f>
        <v>37.362767377899999</v>
      </c>
      <c r="T5325" s="17">
        <f>[1]!share_freesharesmv(A5325,"",100000000)</f>
        <v>23.242085572199997</v>
      </c>
      <c r="U5325" s="17">
        <f>[1]!s_dq_amount_btin(A5325,E5325,100000000)</f>
        <v>0.91960165000000005</v>
      </c>
      <c r="V5325" s="17">
        <f>[1]!s_dq_turn(A5325,E5325)</f>
        <v>2.9938728926311531</v>
      </c>
      <c r="W5325" s="2">
        <f>[1]!s_pq_amount(A5325,"20260101","",100000000)</f>
        <v>114.65146565000001</v>
      </c>
      <c r="X5325" s="2">
        <f>[1]!s_pq_avgamount(A5325,"20260101","",100000000)</f>
        <v>1.0422860513636365</v>
      </c>
      <c r="Y5325" s="17">
        <f>[1]!s_ipo_dilutedpe(A5325)</f>
        <v>82.22</v>
      </c>
      <c r="Z5325" s="12">
        <f>[1]!s_ipo_collection_total(A5325,100000000)</f>
        <v>4.8099999999999996</v>
      </c>
      <c r="AA5325" s="2">
        <f>[1]!s_val_pe_ttm(A5325,E5325)</f>
        <v>-244.86236572265625</v>
      </c>
      <c r="AB5325" s="5">
        <f>[1]!s_info_zjtxornot1(A5325,"")</f>
        <v>1</v>
      </c>
      <c r="AC5325" s="22" t="str">
        <f>[1]!s_info_nature1(A5325,"")</f>
        <v>地方国有企业</v>
      </c>
      <c r="AD5325" s="6" t="str">
        <f>[1]!s_info_city(A5325)</f>
        <v>北京市</v>
      </c>
      <c r="AE5325" s="6" t="str">
        <f>[1]!s_info_province(A5325)</f>
        <v>北京</v>
      </c>
      <c r="AF5325">
        <v>116.40528500000001</v>
      </c>
      <c r="AG5325">
        <v>39.904989</v>
      </c>
    </row>
    <row r="5326" spans="1:33" x14ac:dyDescent="0.3">
      <c r="A5326" s="12" t="s">
        <v>10694</v>
      </c>
      <c r="B5326" s="12" t="s">
        <v>10695</v>
      </c>
      <c r="C5326" s="16" t="str">
        <f>[1]!s_info_mkt(A5326)</f>
        <v>主板</v>
      </c>
      <c r="D5326" s="16" t="str">
        <f>[1]!s_ipo_listeddate(A5326)</f>
        <v>2016-11-29</v>
      </c>
      <c r="E5326" s="16" t="str">
        <f>[1]!lastradeday_s("000002","")</f>
        <v>2026-06-22</v>
      </c>
      <c r="F5326" s="16" t="str">
        <f>[1]!s_info_industry_csrc2023(A5326,"",3)</f>
        <v>橡胶和塑料制品业</v>
      </c>
      <c r="G5326" s="16" t="str">
        <f>[1]!s_info_industry_csrc2023(A5326,"",1)</f>
        <v>制造业</v>
      </c>
      <c r="H5326" s="16">
        <f>[1]!s_is(A5326,83,"FY","YTD","20251231",1,"",100000000)</f>
        <v>19.809722508</v>
      </c>
      <c r="I5326" s="16">
        <f>[1]!s_is(A5326,83,"FY","YTD","20241231",1,"",100000000)</f>
        <v>18.999598819000003</v>
      </c>
      <c r="J5326" s="16">
        <f t="shared" si="249"/>
        <v>4.2638989208017231E-2</v>
      </c>
      <c r="K5326" s="16">
        <f>[1]!s_is(A5326,61,"FY","YTD","20251231",1,"",100000000)</f>
        <v>1.4093434515000001</v>
      </c>
      <c r="L5326" s="16">
        <f>[1]!s_is(A5326,61,"FY","YTD","20241231",1,"",100000000)</f>
        <v>1.2633355891</v>
      </c>
      <c r="M5326" s="16">
        <f t="shared" si="250"/>
        <v>0.11557329949361757</v>
      </c>
      <c r="N5326" s="16">
        <f>[1]!s_fa_roe(A5326,"20251231")</f>
        <v>9.0690000000000008</v>
      </c>
      <c r="O5326" s="16">
        <f>[1]!s_stmnote_rdexp(A5326,"20251231",1,10000)</f>
        <v>11811.899362999999</v>
      </c>
      <c r="P5326" s="20">
        <f t="shared" si="251"/>
        <v>5.9626778508532138E-2</v>
      </c>
      <c r="Q5326" s="16">
        <f>[1]!s_margin_tradingbalance(A5326,"",10000)</f>
        <v>0</v>
      </c>
      <c r="R5326" s="16">
        <f>[1]!s_margin_seclendingbalance(A5326,"",10000)</f>
        <v>0</v>
      </c>
      <c r="S5326" s="17">
        <f>[1]!s_val_ev(A5326,"",100000000)</f>
        <v>30.227551426799998</v>
      </c>
      <c r="T5326" s="17">
        <f>[1]!share_freesharesmv(A5326,"",100000000)</f>
        <v>16.181424017200001</v>
      </c>
      <c r="U5326" s="17">
        <f>[1]!s_dq_amount_btin(A5326,E5326,100000000)</f>
        <v>0.43847087000000001</v>
      </c>
      <c r="V5326" s="17">
        <f>[1]!s_dq_turn(A5326,E5326)</f>
        <v>1.971629155288712</v>
      </c>
      <c r="W5326" s="2">
        <f>[1]!s_pq_amount(A5326,"20260101","",100000000)</f>
        <v>80.423637799999995</v>
      </c>
      <c r="X5326" s="2">
        <f>[1]!s_pq_avgamount(A5326,"20260101","",100000000)</f>
        <v>0.73112398000000001</v>
      </c>
      <c r="Y5326" s="17">
        <f>[1]!s_ipo_dilutedpe(A5326)</f>
        <v>18.62</v>
      </c>
      <c r="Z5326" s="12">
        <f>[1]!s_ipo_collection_total(A5326,100000000)</f>
        <v>2.5425</v>
      </c>
      <c r="AA5326" s="2">
        <f>[1]!s_val_pe_ttm(A5326,E5326)</f>
        <v>33.780948638916016</v>
      </c>
      <c r="AB5326" s="5">
        <f>[1]!s_info_zjtxornot1(A5326,"")</f>
        <v>1</v>
      </c>
      <c r="AC5326" s="22" t="str">
        <f>[1]!s_info_nature1(A5326,"")</f>
        <v>民营企业</v>
      </c>
      <c r="AD5326" s="6" t="str">
        <f>[1]!s_info_city(A5326)</f>
        <v>上海市</v>
      </c>
      <c r="AE5326" s="6" t="str">
        <f>[1]!s_info_province(A5326)</f>
        <v>上海</v>
      </c>
      <c r="AF5326">
        <v>121.472644</v>
      </c>
      <c r="AG5326">
        <v>31.231705999999999</v>
      </c>
    </row>
    <row r="5327" spans="1:33" x14ac:dyDescent="0.3">
      <c r="A5327" s="12" t="s">
        <v>10696</v>
      </c>
      <c r="B5327" s="12" t="s">
        <v>10697</v>
      </c>
      <c r="C5327" s="16" t="str">
        <f>[1]!s_info_mkt(A5327)</f>
        <v>主板</v>
      </c>
      <c r="D5327" s="16" t="str">
        <f>[1]!s_ipo_listeddate(A5327)</f>
        <v>2010-10-21</v>
      </c>
      <c r="E5327" s="16" t="str">
        <f>[1]!lastradeday_s("000002","")</f>
        <v>2026-06-22</v>
      </c>
      <c r="F5327" s="16" t="str">
        <f>[1]!s_info_industry_csrc2023(A5327,"",3)</f>
        <v>专用设备制造业</v>
      </c>
      <c r="G5327" s="16" t="str">
        <f>[1]!s_info_industry_csrc2023(A5327,"",1)</f>
        <v>制造业</v>
      </c>
      <c r="H5327" s="16">
        <f>[1]!s_is(A5327,83,"FY","YTD","20251231",1,"",100000000)</f>
        <v>17.6162556347</v>
      </c>
      <c r="I5327" s="16">
        <f>[1]!s_is(A5327,83,"FY","YTD","20241231",1,"",100000000)</f>
        <v>13.563466700299999</v>
      </c>
      <c r="J5327" s="16">
        <f t="shared" si="249"/>
        <v>0.29880184940553289</v>
      </c>
      <c r="K5327" s="16">
        <f>[1]!s_is(A5327,61,"FY","YTD","20251231",1,"",100000000)</f>
        <v>5.1556027900000002E-2</v>
      </c>
      <c r="L5327" s="16">
        <f>[1]!s_is(A5327,61,"FY","YTD","20241231",1,"",100000000)</f>
        <v>-0.43699833389999998</v>
      </c>
      <c r="M5327" s="16">
        <f t="shared" si="250"/>
        <v>1.1179776303490387</v>
      </c>
      <c r="N5327" s="16">
        <f>[1]!s_fa_roe(A5327,"20251231")</f>
        <v>1.0414000000000001</v>
      </c>
      <c r="O5327" s="16">
        <f>[1]!s_stmnote_rdexp(A5327,"20251231",1,10000)</f>
        <v>4508.0295479999995</v>
      </c>
      <c r="P5327" s="20">
        <f t="shared" si="251"/>
        <v>2.5590168770713177E-2</v>
      </c>
      <c r="Q5327" s="16">
        <f>[1]!s_margin_tradingbalance(A5327,"",10000)</f>
        <v>37329.590700000001</v>
      </c>
      <c r="R5327" s="16">
        <f>[1]!s_margin_seclendingbalance(A5327,"",10000)</f>
        <v>82.464600000000004</v>
      </c>
      <c r="S5327" s="17">
        <f>[1]!s_val_ev(A5327,"",100000000)</f>
        <v>49.406306853100794</v>
      </c>
      <c r="T5327" s="17">
        <f>[1]!share_freesharesmv(A5327,"",100000000)</f>
        <v>21.764065500000001</v>
      </c>
      <c r="U5327" s="17">
        <f>[1]!s_dq_amount_btin(A5327,E5327,100000000)</f>
        <v>2.32237458</v>
      </c>
      <c r="V5327" s="17">
        <f>[1]!s_dq_turn(A5327,E5327)</f>
        <v>6.0537140821306865</v>
      </c>
      <c r="W5327" s="2">
        <f>[1]!s_pq_amount(A5327,"20260101","",100000000)</f>
        <v>778.83759987999997</v>
      </c>
      <c r="X5327" s="2">
        <f>[1]!s_pq_avgamount(A5327,"20260101","",100000000)</f>
        <v>7.0803418170909094</v>
      </c>
      <c r="Y5327" s="17">
        <f>[1]!s_ipo_dilutedpe(A5327)</f>
        <v>32.729999999999997</v>
      </c>
      <c r="Z5327" s="12">
        <f>[1]!s_ipo_collection_total(A5327,100000000)</f>
        <v>12.6</v>
      </c>
      <c r="AA5327" s="2">
        <f>[1]!s_val_pe_ttm(A5327,E5327)</f>
        <v>1067.0286865234375</v>
      </c>
      <c r="AB5327" s="5">
        <f>[1]!s_info_zjtxornot1(A5327,"")</f>
        <v>0</v>
      </c>
      <c r="AC5327" s="22" t="str">
        <f>[1]!s_info_nature1(A5327,"")</f>
        <v>地方国有企业</v>
      </c>
      <c r="AD5327" s="6" t="str">
        <f>[1]!s_info_city(A5327)</f>
        <v>寿光市</v>
      </c>
      <c r="AE5327" s="6" t="str">
        <f>[1]!s_info_province(A5327)</f>
        <v>山东省</v>
      </c>
      <c r="AF5327">
        <v>118.85253400000001</v>
      </c>
      <c r="AG5327">
        <v>37.029891999999997</v>
      </c>
    </row>
    <row r="5328" spans="1:33" x14ac:dyDescent="0.3">
      <c r="A5328" s="12" t="s">
        <v>10698</v>
      </c>
      <c r="B5328" s="12" t="s">
        <v>10699</v>
      </c>
      <c r="C5328" s="16" t="str">
        <f>[1]!s_info_mkt(A5328)</f>
        <v>主板</v>
      </c>
      <c r="D5328" s="16" t="str">
        <f>[1]!s_ipo_listeddate(A5328)</f>
        <v>1999-10-21</v>
      </c>
      <c r="E5328" s="16" t="str">
        <f>[1]!lastradeday_s("000002","")</f>
        <v>2026-06-22</v>
      </c>
      <c r="F5328" s="16" t="str">
        <f>[1]!s_info_industry_csrc2023(A5328,"",3)</f>
        <v>化学纤维制造业</v>
      </c>
      <c r="G5328" s="16" t="str">
        <f>[1]!s_info_industry_csrc2023(A5328,"",1)</f>
        <v>制造业</v>
      </c>
      <c r="H5328" s="16">
        <f>[1]!s_is(A5328,83,"FY","YTD","20251231",1,"",100000000)</f>
        <v>78.567995345100002</v>
      </c>
      <c r="I5328" s="16">
        <f>[1]!s_is(A5328,83,"FY","YTD","20241231",1,"",100000000)</f>
        <v>73.657745266600003</v>
      </c>
      <c r="J5328" s="16">
        <f t="shared" si="249"/>
        <v>6.666305166860087E-2</v>
      </c>
      <c r="K5328" s="16">
        <f>[1]!s_is(A5328,61,"FY","YTD","20251231",1,"",100000000)</f>
        <v>1.9800249847</v>
      </c>
      <c r="L5328" s="16">
        <f>[1]!s_is(A5328,61,"FY","YTD","20241231",1,"",100000000)</f>
        <v>2.4555251252999999</v>
      </c>
      <c r="M5328" s="16">
        <f t="shared" si="250"/>
        <v>-0.19364499092303381</v>
      </c>
      <c r="N5328" s="16">
        <f>[1]!s_fa_roe(A5328,"20251231")</f>
        <v>3.0022000000000002</v>
      </c>
      <c r="O5328" s="16">
        <f>[1]!s_stmnote_rdexp(A5328,"20251231",1,10000)</f>
        <v>29202.300673000002</v>
      </c>
      <c r="P5328" s="20">
        <f t="shared" si="251"/>
        <v>3.7168188579500577E-2</v>
      </c>
      <c r="Q5328" s="16">
        <f>[1]!s_margin_tradingbalance(A5328,"",10000)</f>
        <v>0</v>
      </c>
      <c r="R5328" s="16">
        <f>[1]!s_margin_seclendingbalance(A5328,"",10000)</f>
        <v>0</v>
      </c>
      <c r="S5328" s="17">
        <f>[1]!s_val_ev(A5328,"",100000000)</f>
        <v>110.18384481300001</v>
      </c>
      <c r="T5328" s="17">
        <f>[1]!share_freesharesmv(A5328,"",100000000)</f>
        <v>67.767420773500007</v>
      </c>
      <c r="U5328" s="17">
        <f>[1]!s_dq_amount_btin(A5328,E5328,100000000)</f>
        <v>4.1173524099999996</v>
      </c>
      <c r="V5328" s="17">
        <f>[1]!s_dq_turn(A5328,E5328)</f>
        <v>3.8196833544824109</v>
      </c>
      <c r="W5328" s="2">
        <f>[1]!s_pq_amount(A5328,"20260101","",100000000)</f>
        <v>579.55312880999998</v>
      </c>
      <c r="X5328" s="2">
        <f>[1]!s_pq_avgamount(A5328,"20260101","",100000000)</f>
        <v>5.2686648073636366</v>
      </c>
      <c r="Y5328" s="17">
        <f>[1]!s_ipo_dilutedpe(A5328)</f>
        <v>0</v>
      </c>
      <c r="Z5328" s="12">
        <f>[1]!s_ipo_collection_total(A5328,100000000)</f>
        <v>5.85</v>
      </c>
      <c r="AA5328" s="2">
        <f>[1]!s_val_pe_ttm(A5328,E5328)</f>
        <v>38.478790283203125</v>
      </c>
      <c r="AB5328" s="5">
        <f>[1]!s_info_zjtxornot1(A5328,"")</f>
        <v>0</v>
      </c>
      <c r="AC5328" s="22" t="str">
        <f>[1]!s_info_nature1(A5328,"")</f>
        <v>地方国有企业</v>
      </c>
      <c r="AD5328" s="6" t="str">
        <f>[1]!s_info_city(A5328)</f>
        <v>新乡市</v>
      </c>
      <c r="AE5328" s="6" t="str">
        <f>[1]!s_info_province(A5328)</f>
        <v>河南省</v>
      </c>
      <c r="AF5328">
        <v>113.88399099999999</v>
      </c>
      <c r="AG5328">
        <v>35.302616</v>
      </c>
    </row>
    <row r="5329" spans="1:33" x14ac:dyDescent="0.3">
      <c r="A5329" s="12" t="s">
        <v>10700</v>
      </c>
      <c r="B5329" s="12" t="s">
        <v>10701</v>
      </c>
      <c r="C5329" s="16" t="str">
        <f>[1]!s_info_mkt(A5329)</f>
        <v>主板</v>
      </c>
      <c r="D5329" s="16" t="str">
        <f>[1]!s_ipo_listeddate(A5329)</f>
        <v>2011-02-18</v>
      </c>
      <c r="E5329" s="16" t="str">
        <f>[1]!lastradeday_s("000002","")</f>
        <v>2026-06-22</v>
      </c>
      <c r="F5329" s="16" t="str">
        <f>[1]!s_info_industry_csrc2023(A5329,"",3)</f>
        <v>生态保护和环境治理业</v>
      </c>
      <c r="G5329" s="16" t="str">
        <f>[1]!s_info_industry_csrc2023(A5329,"",1)</f>
        <v>水利、环境和公共设施管理业</v>
      </c>
      <c r="H5329" s="16">
        <f>[1]!s_is(A5329,83,"FY","YTD","20251231",1,"",100000000)</f>
        <v>6.2665713634000006</v>
      </c>
      <c r="I5329" s="16">
        <f>[1]!s_is(A5329,83,"FY","YTD","20241231",1,"",100000000)</f>
        <v>5.8803730720000003</v>
      </c>
      <c r="J5329" s="16">
        <f t="shared" si="249"/>
        <v>6.5675814556549694E-2</v>
      </c>
      <c r="K5329" s="16">
        <f>[1]!s_is(A5329,61,"FY","YTD","20251231",1,"",100000000)</f>
        <v>0.68555663849999993</v>
      </c>
      <c r="L5329" s="16">
        <f>[1]!s_is(A5329,61,"FY","YTD","20241231",1,"",100000000)</f>
        <v>-0.48566568799999998</v>
      </c>
      <c r="M5329" s="16">
        <f t="shared" si="250"/>
        <v>2.4115813726169595</v>
      </c>
      <c r="N5329" s="16">
        <f>[1]!s_fa_roe(A5329,"20251231")</f>
        <v>3.3824999999999998</v>
      </c>
      <c r="O5329" s="16">
        <f>[1]!s_stmnote_rdexp(A5329,"20251231",1,10000)</f>
        <v>3471.835368</v>
      </c>
      <c r="P5329" s="20">
        <f t="shared" si="251"/>
        <v>5.5402470771773286E-2</v>
      </c>
      <c r="Q5329" s="16">
        <f>[1]!s_margin_tradingbalance(A5329,"",10000)</f>
        <v>34545.196100000001</v>
      </c>
      <c r="R5329" s="16">
        <f>[1]!s_margin_seclendingbalance(A5329,"",10000)</f>
        <v>77.531599999999997</v>
      </c>
      <c r="S5329" s="17">
        <f>[1]!s_val_ev(A5329,"",100000000)</f>
        <v>118.0005387997</v>
      </c>
      <c r="T5329" s="17">
        <f>[1]!share_freesharesmv(A5329,"",100000000)</f>
        <v>66.197464379500005</v>
      </c>
      <c r="U5329" s="17">
        <f>[1]!s_dq_amount_btin(A5329,E5329,100000000)</f>
        <v>6.9748488999999996</v>
      </c>
      <c r="V5329" s="17">
        <f>[1]!s_dq_turn(A5329,E5329)</f>
        <v>6.0334322604524981</v>
      </c>
      <c r="W5329" s="2">
        <f>[1]!s_pq_amount(A5329,"20260101","",100000000)</f>
        <v>1020.11454916</v>
      </c>
      <c r="X5329" s="2">
        <f>[1]!s_pq_avgamount(A5329,"20260101","",100000000)</f>
        <v>9.2737686287272734</v>
      </c>
      <c r="Y5329" s="17">
        <f>[1]!s_ipo_dilutedpe(A5329)</f>
        <v>63.7</v>
      </c>
      <c r="Z5329" s="12">
        <f>[1]!s_ipo_collection_total(A5329,100000000)</f>
        <v>5.0960000000000001</v>
      </c>
      <c r="AA5329" s="2">
        <f>[1]!s_val_pe_ttm(A5329,E5329)</f>
        <v>248.22819519042969</v>
      </c>
      <c r="AB5329" s="5">
        <f>[1]!s_info_zjtxornot1(A5329,"")</f>
        <v>0</v>
      </c>
      <c r="AC5329" s="22" t="str">
        <f>[1]!s_info_nature1(A5329,"")</f>
        <v>外资企业</v>
      </c>
      <c r="AD5329" s="6" t="str">
        <f>[1]!s_info_city(A5329)</f>
        <v>岳阳市</v>
      </c>
      <c r="AE5329" s="6" t="str">
        <f>[1]!s_info_province(A5329)</f>
        <v>湖南省</v>
      </c>
      <c r="AF5329">
        <v>113.13285500000001</v>
      </c>
      <c r="AG5329">
        <v>29.370290000000001</v>
      </c>
    </row>
    <row r="5330" spans="1:33" x14ac:dyDescent="0.3">
      <c r="A5330" s="12" t="s">
        <v>10702</v>
      </c>
      <c r="B5330" s="12" t="s">
        <v>10703</v>
      </c>
      <c r="C5330" s="16" t="str">
        <f>[1]!s_info_mkt(A5330)</f>
        <v>科创板</v>
      </c>
      <c r="D5330" s="16" t="str">
        <f>[1]!s_ipo_listeddate(A5330)</f>
        <v>2021-02-01</v>
      </c>
      <c r="E5330" s="16" t="str">
        <f>[1]!lastradeday_s("000002","")</f>
        <v>2026-06-22</v>
      </c>
      <c r="F5330" s="16" t="str">
        <f>[1]!s_info_industry_csrc2023(A5330,"",3)</f>
        <v>专用设备制造业</v>
      </c>
      <c r="G5330" s="16" t="str">
        <f>[1]!s_info_industry_csrc2023(A5330,"",1)</f>
        <v>制造业</v>
      </c>
      <c r="H5330" s="16">
        <f>[1]!s_is(A5330,83,"FY","YTD","20251231",1,"",100000000)</f>
        <v>3.2085878824999998</v>
      </c>
      <c r="I5330" s="16">
        <f>[1]!s_is(A5330,83,"FY","YTD","20241231",1,"",100000000)</f>
        <v>2.9810038474000002</v>
      </c>
      <c r="J5330" s="16">
        <f t="shared" si="249"/>
        <v>7.6344763962145068E-2</v>
      </c>
      <c r="K5330" s="16">
        <f>[1]!s_is(A5330,61,"FY","YTD","20251231",1,"",100000000)</f>
        <v>-6.6668475199999994E-2</v>
      </c>
      <c r="L5330" s="16">
        <f>[1]!s_is(A5330,61,"FY","YTD","20241231",1,"",100000000)</f>
        <v>0.17652732430000001</v>
      </c>
      <c r="M5330" s="16">
        <f t="shared" si="250"/>
        <v>-1.3776666046707875</v>
      </c>
      <c r="N5330" s="16">
        <f>[1]!s_fa_roe(A5330,"20251231")</f>
        <v>-0.77669999999999995</v>
      </c>
      <c r="O5330" s="16">
        <f>[1]!s_stmnote_rdexp(A5330,"20251231",1,10000)</f>
        <v>3205.4265909999999</v>
      </c>
      <c r="P5330" s="20">
        <f t="shared" si="251"/>
        <v>9.9901474056009437E-2</v>
      </c>
      <c r="Q5330" s="16">
        <f>[1]!s_margin_tradingbalance(A5330,"",10000)</f>
        <v>32475.439699999999</v>
      </c>
      <c r="R5330" s="16">
        <f>[1]!s_margin_seclendingbalance(A5330,"",10000)</f>
        <v>0</v>
      </c>
      <c r="S5330" s="17">
        <f>[1]!s_val_ev(A5330,"",100000000)</f>
        <v>45.386448905000002</v>
      </c>
      <c r="T5330" s="17">
        <f>[1]!share_freesharesmv(A5330,"",100000000)</f>
        <v>27.523569360000003</v>
      </c>
      <c r="U5330" s="17">
        <f>[1]!s_dq_amount_btin(A5330,E5330,100000000)</f>
        <v>1.3565604499999999</v>
      </c>
      <c r="V5330" s="17">
        <f>[1]!s_dq_turn(A5330,E5330)</f>
        <v>3.3276318893965509</v>
      </c>
      <c r="W5330" s="2">
        <f>[1]!s_pq_amount(A5330,"20260101","",100000000)</f>
        <v>211.94934359000001</v>
      </c>
      <c r="X5330" s="2">
        <f>[1]!s_pq_avgamount(A5330,"20260101","",100000000)</f>
        <v>1.9268122144545454</v>
      </c>
      <c r="Y5330" s="17">
        <f>[1]!s_ipo_dilutedpe(A5330)</f>
        <v>58.24</v>
      </c>
      <c r="Z5330" s="12">
        <f>[1]!s_ipo_collection_total(A5330,100000000)</f>
        <v>5.1136868497000005</v>
      </c>
      <c r="AA5330" s="2">
        <f>[1]!s_val_pe_ttm(A5330,E5330)</f>
        <v>-231.67240905761719</v>
      </c>
      <c r="AB5330" s="5">
        <f>[1]!s_info_zjtxornot1(A5330,"")</f>
        <v>1</v>
      </c>
      <c r="AC5330" s="22" t="str">
        <f>[1]!s_info_nature1(A5330,"")</f>
        <v>民营企业</v>
      </c>
      <c r="AD5330" s="6" t="str">
        <f>[1]!s_info_city(A5330)</f>
        <v>苏州市</v>
      </c>
      <c r="AE5330" s="6" t="str">
        <f>[1]!s_info_province(A5330)</f>
        <v>江苏省</v>
      </c>
      <c r="AF5330">
        <v>120.619585</v>
      </c>
      <c r="AG5330">
        <v>31.299378999999998</v>
      </c>
    </row>
    <row r="5331" spans="1:33" x14ac:dyDescent="0.3">
      <c r="A5331" s="12" t="s">
        <v>613</v>
      </c>
      <c r="B5331" s="12" t="s">
        <v>614</v>
      </c>
      <c r="C5331" s="16" t="str">
        <f>[1]!s_info_mkt(A5331)</f>
        <v>北证</v>
      </c>
      <c r="D5331" s="16" t="str">
        <f>[1]!s_ipo_listeddate(A5331)</f>
        <v>2022-09-28</v>
      </c>
      <c r="E5331" s="16" t="str">
        <f>[1]!lastradeday_s("000002","")</f>
        <v>2026-06-22</v>
      </c>
      <c r="F5331" s="16" t="str">
        <f>[1]!s_info_industry_csrc2023(A5331,"",3)</f>
        <v>化学原料和化学制品制造业</v>
      </c>
      <c r="G5331" s="16" t="str">
        <f>[1]!s_info_industry_csrc2023(A5331,"",1)</f>
        <v>制造业</v>
      </c>
      <c r="H5331" s="16">
        <f>[1]!s_is(A5331,83,"FY","YTD","20251231",1,"",100000000)</f>
        <v>4.7396017158000001</v>
      </c>
      <c r="I5331" s="16">
        <f>[1]!s_is(A5331,83,"FY","YTD","20241231",1,"",100000000)</f>
        <v>7.0543248378999994</v>
      </c>
      <c r="J5331" s="16">
        <f t="shared" si="249"/>
        <v>-0.32812822988586232</v>
      </c>
      <c r="K5331" s="16">
        <f>[1]!s_is(A5331,61,"FY","YTD","20251231",1,"",100000000)</f>
        <v>-1.1288400336</v>
      </c>
      <c r="L5331" s="16">
        <f>[1]!s_is(A5331,61,"FY","YTD","20241231",1,"",100000000)</f>
        <v>0.77673266939999996</v>
      </c>
      <c r="M5331" s="16">
        <f t="shared" si="250"/>
        <v>-2.4533185973392766</v>
      </c>
      <c r="N5331" s="16">
        <f>[1]!s_fa_roe(A5331,"20251231")</f>
        <v>-7.0441000000000003</v>
      </c>
      <c r="O5331" s="16">
        <f>[1]!s_stmnote_rdexp(A5331,"20251231",1,10000)</f>
        <v>2824.7311110000001</v>
      </c>
      <c r="P5331" s="20">
        <f t="shared" si="251"/>
        <v>5.9598491189321638E-2</v>
      </c>
      <c r="Q5331" s="16">
        <f>[1]!s_margin_tradingbalance(A5331,"",10000)</f>
        <v>5587.9218000000001</v>
      </c>
      <c r="R5331" s="16">
        <f>[1]!s_margin_seclendingbalance(A5331,"",10000)</f>
        <v>0</v>
      </c>
      <c r="S5331" s="17">
        <f>[1]!s_val_ev(A5331,"",100000000)</f>
        <v>58.244289246000001</v>
      </c>
      <c r="T5331" s="17">
        <f>[1]!share_freesharesmv(A5331,"",100000000)</f>
        <v>18.697005762</v>
      </c>
      <c r="U5331" s="17">
        <f>[1]!s_dq_amount_btin(A5331,E5331,100000000)</f>
        <v>3.64275766</v>
      </c>
      <c r="V5331" s="17">
        <f>[1]!s_dq_turn(A5331,E5331)</f>
        <v>10.165734550840609</v>
      </c>
      <c r="W5331" s="2">
        <f>[1]!s_pq_amount(A5331,"20260101","",100000000)</f>
        <v>110.67454114</v>
      </c>
      <c r="X5331" s="2">
        <f>[1]!s_pq_avgamount(A5331,"20260101","",100000000)</f>
        <v>1.0061321921818183</v>
      </c>
      <c r="Y5331" s="17">
        <f>[1]!s_ipo_dilutedpe(A5331)</f>
        <v>27.79</v>
      </c>
      <c r="Z5331" s="12">
        <f>[1]!s_ipo_collection_total(A5331,100000000)</f>
        <v>5.0921019190000001</v>
      </c>
      <c r="AA5331" s="2">
        <f>[1]!s_val_pe_ttm(A5331,E5331)</f>
        <v>-43.081520080566406</v>
      </c>
      <c r="AB5331" s="5">
        <f>[1]!s_info_zjtxornot1(A5331,"")</f>
        <v>0</v>
      </c>
      <c r="AC5331" s="22" t="str">
        <f>[1]!s_info_nature1(A5331,"")</f>
        <v>地方国有企业</v>
      </c>
      <c r="AD5331" s="6" t="str">
        <f>[1]!s_info_city(A5331)</f>
        <v>许昌市</v>
      </c>
      <c r="AE5331" s="6" t="str">
        <f>[1]!s_info_province(A5331)</f>
        <v>河南省</v>
      </c>
      <c r="AF5331">
        <v>113.826063</v>
      </c>
      <c r="AG5331">
        <v>34.022956000000001</v>
      </c>
    </row>
    <row r="5332" spans="1:33" x14ac:dyDescent="0.3">
      <c r="A5332" s="12" t="s">
        <v>10704</v>
      </c>
      <c r="B5332" s="12" t="s">
        <v>10705</v>
      </c>
      <c r="C5332" s="16" t="str">
        <f>[1]!s_info_mkt(A5332)</f>
        <v>主板</v>
      </c>
      <c r="D5332" s="16" t="str">
        <f>[1]!s_ipo_listeddate(A5332)</f>
        <v>2008-05-23</v>
      </c>
      <c r="E5332" s="16" t="str">
        <f>[1]!lastradeday_s("000002","")</f>
        <v>2026-06-22</v>
      </c>
      <c r="F5332" s="16" t="str">
        <f>[1]!s_info_industry_csrc2023(A5332,"",3)</f>
        <v>有色金属冶炼和压延加工业</v>
      </c>
      <c r="G5332" s="16" t="str">
        <f>[1]!s_info_industry_csrc2023(A5332,"",1)</f>
        <v>制造业</v>
      </c>
      <c r="H5332" s="16">
        <f>[1]!s_is(A5332,83,"FY","YTD","20251231",1,"",100000000)</f>
        <v>50.643157756899996</v>
      </c>
      <c r="I5332" s="16">
        <f>[1]!s_is(A5332,83,"FY","YTD","20241231",1,"",100000000)</f>
        <v>45.814321873900006</v>
      </c>
      <c r="J5332" s="16">
        <f t="shared" si="249"/>
        <v>0.10540013876645271</v>
      </c>
      <c r="K5332" s="16">
        <f>[1]!s_is(A5332,61,"FY","YTD","20251231",1,"",100000000)</f>
        <v>-8.8807951010000004</v>
      </c>
      <c r="L5332" s="16">
        <f>[1]!s_is(A5332,61,"FY","YTD","20241231",1,"",100000000)</f>
        <v>-6.2158068153999997</v>
      </c>
      <c r="M5332" s="16">
        <f t="shared" si="250"/>
        <v>-0.42874374393318454</v>
      </c>
      <c r="N5332" s="16">
        <f>[1]!s_fa_roe(A5332,"20251231")</f>
        <v>-7.9733999999999998</v>
      </c>
      <c r="O5332" s="16">
        <f>[1]!s_stmnote_rdexp(A5332,"20251231",1,10000)</f>
        <v>1123.323969</v>
      </c>
      <c r="P5332" s="20">
        <f t="shared" si="251"/>
        <v>2.2181159681871343E-3</v>
      </c>
      <c r="Q5332" s="16">
        <f>[1]!s_margin_tradingbalance(A5332,"",10000)</f>
        <v>189679.31200000001</v>
      </c>
      <c r="R5332" s="16">
        <f>[1]!s_margin_seclendingbalance(A5332,"",10000)</f>
        <v>428.12639999999999</v>
      </c>
      <c r="S5332" s="17">
        <f>[1]!s_val_ev(A5332,"",100000000)</f>
        <v>430.00506106559999</v>
      </c>
      <c r="T5332" s="17">
        <f>[1]!share_freesharesmv(A5332,"",100000000)</f>
        <v>318.10088798459998</v>
      </c>
      <c r="U5332" s="17">
        <f>[1]!s_dq_amount_btin(A5332,E5332,100000000)</f>
        <v>42.340245149999994</v>
      </c>
      <c r="V5332" s="17">
        <f>[1]!s_dq_turn(A5332,E5332)</f>
        <v>10.434743003802739</v>
      </c>
      <c r="W5332" s="2">
        <f>[1]!s_pq_amount(A5332,"20260101","",100000000)</f>
        <v>2772.0478418799999</v>
      </c>
      <c r="X5332" s="2">
        <f>[1]!s_pq_avgamount(A5332,"20260101","",100000000)</f>
        <v>25.200434926181817</v>
      </c>
      <c r="Y5332" s="17">
        <f>[1]!s_ipo_dilutedpe(A5332)</f>
        <v>28.55</v>
      </c>
      <c r="Z5332" s="12">
        <f>[1]!s_ipo_collection_total(A5332,100000000)</f>
        <v>12.040330000000001</v>
      </c>
      <c r="AA5332" s="2">
        <f>[1]!s_val_pe_ttm(A5332,E5332)</f>
        <v>-159.67098999023438</v>
      </c>
      <c r="AB5332" s="5">
        <f>[1]!s_info_zjtxornot1(A5332,"")</f>
        <v>0</v>
      </c>
      <c r="AC5332" s="22" t="str">
        <f>[1]!s_info_nature1(A5332,"")</f>
        <v>民营企业</v>
      </c>
      <c r="AD5332" s="6" t="str">
        <f>[1]!s_info_city(A5332)</f>
        <v>成都市</v>
      </c>
      <c r="AE5332" s="6" t="str">
        <f>[1]!s_info_province(A5332)</f>
        <v>四川省</v>
      </c>
      <c r="AF5332">
        <v>104.065735</v>
      </c>
      <c r="AG5332">
        <v>30.659462000000001</v>
      </c>
    </row>
    <row r="5333" spans="1:33" x14ac:dyDescent="0.3">
      <c r="A5333" s="12" t="s">
        <v>10706</v>
      </c>
      <c r="B5333" s="12" t="s">
        <v>10707</v>
      </c>
      <c r="C5333" s="16" t="str">
        <f>[1]!s_info_mkt(A5333)</f>
        <v>主板</v>
      </c>
      <c r="D5333" s="16" t="str">
        <f>[1]!s_ipo_listeddate(A5333)</f>
        <v>1997-01-30</v>
      </c>
      <c r="E5333" s="16" t="str">
        <f>[1]!lastradeday_s("000002","")</f>
        <v>2026-06-22</v>
      </c>
      <c r="F5333" s="16" t="str">
        <f>[1]!s_info_industry_csrc2023(A5333,"",3)</f>
        <v>房地产业</v>
      </c>
      <c r="G5333" s="16" t="str">
        <f>[1]!s_info_industry_csrc2023(A5333,"",1)</f>
        <v>房地产业</v>
      </c>
      <c r="H5333" s="16">
        <f>[1]!s_is(A5333,83,"FY","YTD","20251231",1,"",100000000)</f>
        <v>22.434339182800002</v>
      </c>
      <c r="I5333" s="16">
        <f>[1]!s_is(A5333,83,"FY","YTD","20241231",1,"",100000000)</f>
        <v>54.585945054200003</v>
      </c>
      <c r="J5333" s="16">
        <f t="shared" si="249"/>
        <v>-0.58900887104685495</v>
      </c>
      <c r="K5333" s="16">
        <f>[1]!s_is(A5333,61,"FY","YTD","20251231",1,"",100000000)</f>
        <v>-11.678064425899999</v>
      </c>
      <c r="L5333" s="16">
        <f>[1]!s_is(A5333,61,"FY","YTD","20241231",1,"",100000000)</f>
        <v>-1.0912689290000002</v>
      </c>
      <c r="M5333" s="16">
        <f t="shared" si="250"/>
        <v>-9.7013625290343057</v>
      </c>
      <c r="N5333" s="16">
        <f>[1]!s_fa_roe(A5333,"20251231")</f>
        <v>-108.0304</v>
      </c>
      <c r="O5333" s="16">
        <f>[1]!s_stmnote_rdexp(A5333,"20251231",1,10000)</f>
        <v>0</v>
      </c>
      <c r="P5333" s="20">
        <f t="shared" si="251"/>
        <v>0</v>
      </c>
      <c r="Q5333" s="16">
        <f>[1]!s_margin_tradingbalance(A5333,"",10000)</f>
        <v>0</v>
      </c>
      <c r="R5333" s="16">
        <f>[1]!s_margin_seclendingbalance(A5333,"",10000)</f>
        <v>0</v>
      </c>
      <c r="S5333" s="17">
        <f>[1]!s_val_ev(A5333,"",100000000)</f>
        <v>48.820464000000001</v>
      </c>
      <c r="T5333" s="17">
        <f>[1]!share_freesharesmv(A5333,"",100000000)</f>
        <v>26.662179497799997</v>
      </c>
      <c r="U5333" s="17">
        <f>[1]!s_dq_amount_btin(A5333,E5333,100000000)</f>
        <v>2.9168275600000002</v>
      </c>
      <c r="V5333" s="17">
        <f>[1]!s_dq_turn(A5333,E5333)</f>
        <v>6.1297821059126187</v>
      </c>
      <c r="W5333" s="2">
        <f>[1]!s_pq_amount(A5333,"20260101","",100000000)</f>
        <v>256.73872244</v>
      </c>
      <c r="X5333" s="2">
        <f>[1]!s_pq_avgamount(A5333,"20260101","",100000000)</f>
        <v>2.333988385818182</v>
      </c>
      <c r="Y5333" s="17">
        <f>[1]!s_ipo_dilutedpe(A5333)</f>
        <v>0</v>
      </c>
      <c r="Z5333" s="12">
        <f>[1]!s_ipo_collection_total(A5333,100000000)</f>
        <v>0.40200000000000002</v>
      </c>
      <c r="AA5333" s="2">
        <f>[1]!s_val_pe_ttm(A5333,E5333)</f>
        <v>-4.3013014793395996</v>
      </c>
      <c r="AB5333" s="5">
        <f>[1]!s_info_zjtxornot1(A5333,"")</f>
        <v>0</v>
      </c>
      <c r="AC5333" s="22" t="str">
        <f>[1]!s_info_nature1(A5333,"")</f>
        <v>地方国有企业</v>
      </c>
      <c r="AD5333" s="6" t="str">
        <f>[1]!s_info_city(A5333)</f>
        <v>北京市</v>
      </c>
      <c r="AE5333" s="6" t="str">
        <f>[1]!s_info_province(A5333)</f>
        <v>北京</v>
      </c>
      <c r="AF5333">
        <v>116.40528500000001</v>
      </c>
      <c r="AG5333">
        <v>39.904989</v>
      </c>
    </row>
    <row r="5334" spans="1:33" x14ac:dyDescent="0.3">
      <c r="A5334" s="12" t="s">
        <v>10708</v>
      </c>
      <c r="B5334" s="12" t="s">
        <v>10709</v>
      </c>
      <c r="C5334" s="16" t="str">
        <f>[1]!s_info_mkt(A5334)</f>
        <v>创业板</v>
      </c>
      <c r="D5334" s="16" t="str">
        <f>[1]!s_ipo_listeddate(A5334)</f>
        <v>2011-12-29</v>
      </c>
      <c r="E5334" s="16" t="str">
        <f>[1]!lastradeday_s("000002","")</f>
        <v>2026-06-22</v>
      </c>
      <c r="F5334" s="16" t="str">
        <f>[1]!s_info_industry_csrc2023(A5334,"",3)</f>
        <v>计算机、通信和其他电子设备制造业</v>
      </c>
      <c r="G5334" s="16" t="str">
        <f>[1]!s_info_industry_csrc2023(A5334,"",1)</f>
        <v>制造业</v>
      </c>
      <c r="H5334" s="16">
        <f>[1]!s_is(A5334,83,"FY","YTD","20251231",1,"",100000000)</f>
        <v>18.297471320699998</v>
      </c>
      <c r="I5334" s="16">
        <f>[1]!s_is(A5334,83,"FY","YTD","20241231",1,"",100000000)</f>
        <v>20.796015979500002</v>
      </c>
      <c r="J5334" s="16">
        <f t="shared" si="249"/>
        <v>-0.1201453519396688</v>
      </c>
      <c r="K5334" s="16">
        <f>[1]!s_is(A5334,61,"FY","YTD","20251231",1,"",100000000)</f>
        <v>0.64704369670000006</v>
      </c>
      <c r="L5334" s="16">
        <f>[1]!s_is(A5334,61,"FY","YTD","20241231",1,"",100000000)</f>
        <v>0.52277152289999995</v>
      </c>
      <c r="M5334" s="16">
        <f t="shared" si="250"/>
        <v>0.23771794819774816</v>
      </c>
      <c r="N5334" s="16">
        <f>[1]!s_fa_roe(A5334,"20251231")</f>
        <v>6.4493999999999998</v>
      </c>
      <c r="O5334" s="16">
        <f>[1]!s_stmnote_rdexp(A5334,"20251231",1,10000)</f>
        <v>9056.9724609999994</v>
      </c>
      <c r="P5334" s="20">
        <f t="shared" si="251"/>
        <v>4.9498492454275976E-2</v>
      </c>
      <c r="Q5334" s="16">
        <f>[1]!s_margin_tradingbalance(A5334,"",10000)</f>
        <v>0</v>
      </c>
      <c r="R5334" s="16">
        <f>[1]!s_margin_seclendingbalance(A5334,"",10000)</f>
        <v>0</v>
      </c>
      <c r="S5334" s="17">
        <f>[1]!s_val_ev(A5334,"",100000000)</f>
        <v>34.188054350999998</v>
      </c>
      <c r="T5334" s="17">
        <f>[1]!share_freesharesmv(A5334,"",100000000)</f>
        <v>25.074382258499998</v>
      </c>
      <c r="U5334" s="17">
        <f>[1]!s_dq_amount_btin(A5334,E5334,100000000)</f>
        <v>1.1879530300000001</v>
      </c>
      <c r="V5334" s="17">
        <f>[1]!s_dq_turn(A5334,E5334)</f>
        <v>3.5692713720821754</v>
      </c>
      <c r="W5334" s="2">
        <f>[1]!s_pq_amount(A5334,"20260101","",100000000)</f>
        <v>254.92366107999999</v>
      </c>
      <c r="X5334" s="2">
        <f>[1]!s_pq_avgamount(A5334,"20260101","",100000000)</f>
        <v>2.317487828</v>
      </c>
      <c r="Y5334" s="17">
        <f>[1]!s_ipo_dilutedpe(A5334)</f>
        <v>31.33</v>
      </c>
      <c r="Z5334" s="12">
        <f>[1]!s_ipo_collection_total(A5334,100000000)</f>
        <v>2.4180000000000001</v>
      </c>
      <c r="AA5334" s="2">
        <f>[1]!s_val_pe_ttm(A5334,E5334)</f>
        <v>93.328094482421875</v>
      </c>
      <c r="AB5334" s="5">
        <f>[1]!s_info_zjtxornot1(A5334,"")</f>
        <v>0</v>
      </c>
      <c r="AC5334" s="22" t="str">
        <f>[1]!s_info_nature1(A5334,"")</f>
        <v>公众企业</v>
      </c>
      <c r="AD5334" s="6" t="str">
        <f>[1]!s_info_city(A5334)</f>
        <v>无锡市</v>
      </c>
      <c r="AE5334" s="6" t="str">
        <f>[1]!s_info_province(A5334)</f>
        <v>江苏省</v>
      </c>
      <c r="AF5334">
        <v>120.301663</v>
      </c>
      <c r="AG5334">
        <v>31.574729000000001</v>
      </c>
    </row>
    <row r="5335" spans="1:33" x14ac:dyDescent="0.3">
      <c r="A5335" s="12" t="s">
        <v>10710</v>
      </c>
      <c r="B5335" s="12" t="s">
        <v>10711</v>
      </c>
      <c r="C5335" s="16" t="str">
        <f>[1]!s_info_mkt(A5335)</f>
        <v>主板</v>
      </c>
      <c r="D5335" s="16" t="str">
        <f>[1]!s_ipo_listeddate(A5335)</f>
        <v>1996-02-08</v>
      </c>
      <c r="E5335" s="16" t="str">
        <f>[1]!lastradeday_s("000002","")</f>
        <v>2026-06-22</v>
      </c>
      <c r="F5335" s="16" t="str">
        <f>[1]!s_info_industry_csrc2023(A5335,"",3)</f>
        <v>电力、热力生产和供应业</v>
      </c>
      <c r="G5335" s="16" t="str">
        <f>[1]!s_info_industry_csrc2023(A5335,"",1)</f>
        <v>电力、热力、燃气及水生产和供应业</v>
      </c>
      <c r="H5335" s="16">
        <f>[1]!s_is(A5335,83,"FY","YTD","20251231",1,"",100000000)</f>
        <v>49.574772631099997</v>
      </c>
      <c r="I5335" s="16">
        <f>[1]!s_is(A5335,83,"FY","YTD","20241231",1,"",100000000)</f>
        <v>60.390993761499999</v>
      </c>
      <c r="J5335" s="16">
        <f t="shared" si="249"/>
        <v>-0.1791032148455135</v>
      </c>
      <c r="K5335" s="16">
        <f>[1]!s_is(A5335,61,"FY","YTD","20251231",1,"",100000000)</f>
        <v>8.2264968521000004</v>
      </c>
      <c r="L5335" s="16">
        <f>[1]!s_is(A5335,61,"FY","YTD","20241231",1,"",100000000)</f>
        <v>12.253883119500001</v>
      </c>
      <c r="M5335" s="16">
        <f t="shared" si="250"/>
        <v>-0.32866204354365763</v>
      </c>
      <c r="N5335" s="16">
        <f>[1]!s_fa_roe(A5335,"20251231")</f>
        <v>3.4798</v>
      </c>
      <c r="O5335" s="16">
        <f>[1]!s_stmnote_rdexp(A5335,"20251231",1,10000)</f>
        <v>9936.5844589999997</v>
      </c>
      <c r="P5335" s="20">
        <f t="shared" si="251"/>
        <v>2.0043630926844497E-2</v>
      </c>
      <c r="Q5335" s="16">
        <f>[1]!s_margin_tradingbalance(A5335,"",10000)</f>
        <v>94770.943299999999</v>
      </c>
      <c r="R5335" s="16">
        <f>[1]!s_margin_seclendingbalance(A5335,"",10000)</f>
        <v>852.73289999999997</v>
      </c>
      <c r="S5335" s="17">
        <f>[1]!s_val_ev(A5335,"",100000000)</f>
        <v>186.65179233360001</v>
      </c>
      <c r="T5335" s="17">
        <f>[1]!share_freesharesmv(A5335,"",100000000)</f>
        <v>121.7015115984</v>
      </c>
      <c r="U5335" s="17">
        <f>[1]!s_dq_amount_btin(A5335,E5335,100000000)</f>
        <v>3.9716129499999999</v>
      </c>
      <c r="V5335" s="17">
        <f>[1]!s_dq_turn(A5335,E5335)</f>
        <v>2.1707360493377093</v>
      </c>
      <c r="W5335" s="2">
        <f>[1]!s_pq_amount(A5335,"20260101","",100000000)</f>
        <v>1036.16426213</v>
      </c>
      <c r="X5335" s="2">
        <f>[1]!s_pq_avgamount(A5335,"20260101","",100000000)</f>
        <v>9.4196751102727276</v>
      </c>
      <c r="Y5335" s="17">
        <f>[1]!s_ipo_dilutedpe(A5335)</f>
        <v>0</v>
      </c>
      <c r="Z5335" s="12">
        <f>[1]!s_ipo_collection_total(A5335,100000000)</f>
        <v>0</v>
      </c>
      <c r="AA5335" s="2">
        <f>[1]!s_val_pe_ttm(A5335,E5335)</f>
        <v>26.026321411132813</v>
      </c>
      <c r="AB5335" s="5">
        <f>[1]!s_info_zjtxornot1(A5335,"")</f>
        <v>0</v>
      </c>
      <c r="AC5335" s="22" t="str">
        <f>[1]!s_info_nature1(A5335,"")</f>
        <v>中央国有企业</v>
      </c>
      <c r="AD5335" s="6" t="str">
        <f>[1]!s_info_city(A5335)</f>
        <v>重庆市</v>
      </c>
      <c r="AE5335" s="6" t="str">
        <f>[1]!s_info_province(A5335)</f>
        <v>重庆</v>
      </c>
      <c r="AF5335">
        <v>106.50496200000001</v>
      </c>
      <c r="AG5335">
        <v>29.533155000000001</v>
      </c>
    </row>
    <row r="5336" spans="1:33" x14ac:dyDescent="0.3">
      <c r="A5336" s="12" t="s">
        <v>10712</v>
      </c>
      <c r="B5336" s="12" t="s">
        <v>10713</v>
      </c>
      <c r="C5336" s="16" t="str">
        <f>[1]!s_info_mkt(A5336)</f>
        <v>主板</v>
      </c>
      <c r="D5336" s="16" t="str">
        <f>[1]!s_ipo_listeddate(A5336)</f>
        <v>2002-05-10</v>
      </c>
      <c r="E5336" s="16" t="str">
        <f>[1]!lastradeday_s("000002","")</f>
        <v>2026-06-22</v>
      </c>
      <c r="F5336" s="16" t="str">
        <f>[1]!s_info_industry_csrc2023(A5336,"",3)</f>
        <v>电力、热力生产和供应业</v>
      </c>
      <c r="G5336" s="16" t="str">
        <f>[1]!s_info_industry_csrc2023(A5336,"",1)</f>
        <v>电力、热力、燃气及水生产和供应业</v>
      </c>
      <c r="H5336" s="16">
        <f>[1]!s_is(A5336,83,"FY","YTD","20251231",1,"",100000000)</f>
        <v>354.25723476940004</v>
      </c>
      <c r="I5336" s="16">
        <f>[1]!s_is(A5336,83,"FY","YTD","20241231",1,"",100000000)</f>
        <v>354.28028379249997</v>
      </c>
      <c r="J5336" s="16">
        <f t="shared" si="249"/>
        <v>-6.5058723712208E-5</v>
      </c>
      <c r="K5336" s="16">
        <f>[1]!s_is(A5336,61,"FY","YTD","20251231",1,"",100000000)</f>
        <v>35.295394445900001</v>
      </c>
      <c r="L5336" s="16">
        <f>[1]!s_is(A5336,61,"FY","YTD","20241231",1,"",100000000)</f>
        <v>17.231783735299999</v>
      </c>
      <c r="M5336" s="16">
        <f t="shared" si="250"/>
        <v>1.0482728304903208</v>
      </c>
      <c r="N5336" s="16">
        <f>[1]!s_fa_roe(A5336,"20251231")</f>
        <v>12.4137</v>
      </c>
      <c r="O5336" s="16">
        <f>[1]!s_stmnote_rdexp(A5336,"20251231",1,10000)</f>
        <v>24161.657255000002</v>
      </c>
      <c r="P5336" s="20">
        <f t="shared" si="251"/>
        <v>6.8203708728003182E-3</v>
      </c>
      <c r="Q5336" s="16">
        <f>[1]!s_margin_tradingbalance(A5336,"",10000)</f>
        <v>27071.023000000001</v>
      </c>
      <c r="R5336" s="16">
        <f>[1]!s_margin_seclendingbalance(A5336,"",10000)</f>
        <v>605.15070000000003</v>
      </c>
      <c r="S5336" s="17">
        <f>[1]!s_val_ev(A5336,"",100000000)</f>
        <v>501.4271140235</v>
      </c>
      <c r="T5336" s="17">
        <f>[1]!share_freesharesmv(A5336,"",100000000)</f>
        <v>102.68821937360001</v>
      </c>
      <c r="U5336" s="17">
        <f>[1]!s_dq_amount_btin(A5336,E5336,100000000)</f>
        <v>13.510315739999999</v>
      </c>
      <c r="V5336" s="17">
        <f>[1]!s_dq_turn(A5336,E5336)</f>
        <v>2.6752704387404371</v>
      </c>
      <c r="W5336" s="2">
        <f>[1]!s_pq_amount(A5336,"20260101","",100000000)</f>
        <v>1003.57155829</v>
      </c>
      <c r="X5336" s="2">
        <f>[1]!s_pq_avgamount(A5336,"20260101","",100000000)</f>
        <v>9.1233778026363641</v>
      </c>
      <c r="Y5336" s="17">
        <f>[1]!s_ipo_dilutedpe(A5336)</f>
        <v>20</v>
      </c>
      <c r="Z5336" s="12">
        <f>[1]!s_ipo_collection_total(A5336,100000000)</f>
        <v>5</v>
      </c>
      <c r="AA5336" s="2">
        <f>[1]!s_val_pe_ttm(A5336,E5336)</f>
        <v>14.054259300231934</v>
      </c>
      <c r="AB5336" s="5">
        <f>[1]!s_info_zjtxornot1(A5336,"")</f>
        <v>0</v>
      </c>
      <c r="AC5336" s="22" t="str">
        <f>[1]!s_info_nature1(A5336,"")</f>
        <v>地方国有企业</v>
      </c>
      <c r="AD5336" s="6" t="str">
        <f>[1]!s_info_city(A5336)</f>
        <v>北京市</v>
      </c>
      <c r="AE5336" s="6" t="str">
        <f>[1]!s_info_province(A5336)</f>
        <v>北京</v>
      </c>
      <c r="AF5336">
        <v>116.40528500000001</v>
      </c>
      <c r="AG5336">
        <v>39.904989</v>
      </c>
    </row>
    <row r="5337" spans="1:33" x14ac:dyDescent="0.3">
      <c r="A5337" s="12" t="s">
        <v>10714</v>
      </c>
      <c r="B5337" s="12" t="s">
        <v>10715</v>
      </c>
      <c r="C5337" s="16" t="str">
        <f>[1]!s_info_mkt(A5337)</f>
        <v>科创板</v>
      </c>
      <c r="D5337" s="16" t="str">
        <f>[1]!s_ipo_listeddate(A5337)</f>
        <v>2022-03-18</v>
      </c>
      <c r="E5337" s="16" t="str">
        <f>[1]!lastradeday_s("000002","")</f>
        <v>2026-06-22</v>
      </c>
      <c r="F5337" s="16" t="str">
        <f>[1]!s_info_industry_csrc2023(A5337,"",3)</f>
        <v>计算机、通信和其他电子设备制造业</v>
      </c>
      <c r="G5337" s="16" t="str">
        <f>[1]!s_info_industry_csrc2023(A5337,"",1)</f>
        <v>制造业</v>
      </c>
      <c r="H5337" s="16">
        <f>[1]!s_is(A5337,83,"FY","YTD","20251231",1,"",100000000)</f>
        <v>3.0103555280000003</v>
      </c>
      <c r="I5337" s="16">
        <f>[1]!s_is(A5337,83,"FY","YTD","20241231",1,"",100000000)</f>
        <v>1.7087656691999999</v>
      </c>
      <c r="J5337" s="16">
        <f t="shared" si="249"/>
        <v>0.76171348843248432</v>
      </c>
      <c r="K5337" s="16">
        <f>[1]!s_is(A5337,61,"FY","YTD","20251231",1,"",100000000)</f>
        <v>-9.2330961500000003E-2</v>
      </c>
      <c r="L5337" s="16">
        <f>[1]!s_is(A5337,61,"FY","YTD","20241231",1,"",100000000)</f>
        <v>-4.5318617400000004E-2</v>
      </c>
      <c r="M5337" s="16">
        <f t="shared" si="250"/>
        <v>-1.0373737505063425</v>
      </c>
      <c r="N5337" s="16">
        <f>[1]!s_fa_roe(A5337,"20251231")</f>
        <v>-0.72330000000000005</v>
      </c>
      <c r="O5337" s="16">
        <f>[1]!s_stmnote_rdexp(A5337,"20251231",1,10000)</f>
        <v>3666.5300929999999</v>
      </c>
      <c r="P5337" s="20">
        <f t="shared" si="251"/>
        <v>0.12179724484024464</v>
      </c>
      <c r="Q5337" s="16">
        <f>[1]!s_margin_tradingbalance(A5337,"",10000)</f>
        <v>13858.0164</v>
      </c>
      <c r="R5337" s="16">
        <f>[1]!s_margin_seclendingbalance(A5337,"",10000)</f>
        <v>0</v>
      </c>
      <c r="S5337" s="17">
        <f>[1]!s_val_ev(A5337,"",100000000)</f>
        <v>55.897599999999997</v>
      </c>
      <c r="T5337" s="17">
        <f>[1]!share_freesharesmv(A5337,"",100000000)</f>
        <v>19.042286667199999</v>
      </c>
      <c r="U5337" s="17">
        <f>[1]!s_dq_amount_btin(A5337,E5337,100000000)</f>
        <v>1.9257019099999999</v>
      </c>
      <c r="V5337" s="17">
        <f>[1]!s_dq_turn(A5337,E5337)</f>
        <v>3.5297829545454547</v>
      </c>
      <c r="W5337" s="2">
        <f>[1]!s_pq_amount(A5337,"20260101","",100000000)</f>
        <v>175.26277572000001</v>
      </c>
      <c r="X5337" s="2">
        <f>[1]!s_pq_avgamount(A5337,"20260101","",100000000)</f>
        <v>1.593297961090909</v>
      </c>
      <c r="Y5337" s="17">
        <f>[1]!s_ipo_dilutedpe(A5337)</f>
        <v>80.87</v>
      </c>
      <c r="Z5337" s="12">
        <f>[1]!s_ipo_collection_total(A5337,100000000)</f>
        <v>14.3462</v>
      </c>
      <c r="AA5337" s="2">
        <f>[1]!s_val_pe_ttm(A5337,E5337)</f>
        <v>-442.68701171875</v>
      </c>
      <c r="AB5337" s="5">
        <f>[1]!s_info_zjtxornot1(A5337,"")</f>
        <v>1</v>
      </c>
      <c r="AC5337" s="22" t="str">
        <f>[1]!s_info_nature1(A5337,"")</f>
        <v>民营企业</v>
      </c>
      <c r="AD5337" s="6" t="str">
        <f>[1]!s_info_city(A5337)</f>
        <v>北京市</v>
      </c>
      <c r="AE5337" s="6" t="str">
        <f>[1]!s_info_province(A5337)</f>
        <v>北京</v>
      </c>
      <c r="AF5337">
        <v>116.40528500000001</v>
      </c>
      <c r="AG5337">
        <v>39.904989</v>
      </c>
    </row>
    <row r="5338" spans="1:33" x14ac:dyDescent="0.3">
      <c r="A5338" s="12" t="s">
        <v>10716</v>
      </c>
      <c r="B5338" s="12" t="s">
        <v>10717</v>
      </c>
      <c r="C5338" s="16" t="str">
        <f>[1]!s_info_mkt(A5338)</f>
        <v>创业板</v>
      </c>
      <c r="D5338" s="16" t="str">
        <f>[1]!s_ipo_listeddate(A5338)</f>
        <v>2012-09-20</v>
      </c>
      <c r="E5338" s="16" t="str">
        <f>[1]!lastradeday_s("000002","")</f>
        <v>2026-06-22</v>
      </c>
      <c r="F5338" s="16" t="str">
        <f>[1]!s_info_industry_csrc2023(A5338,"",3)</f>
        <v>计算机、通信和其他电子设备制造业</v>
      </c>
      <c r="G5338" s="16" t="str">
        <f>[1]!s_info_industry_csrc2023(A5338,"",1)</f>
        <v>制造业</v>
      </c>
      <c r="H5338" s="16">
        <f>[1]!s_is(A5338,83,"FY","YTD","20251231",1,"",100000000)</f>
        <v>22.420738805399999</v>
      </c>
      <c r="I5338" s="16">
        <f>[1]!s_is(A5338,83,"FY","YTD","20241231",1,"",100000000)</f>
        <v>20.200477874200001</v>
      </c>
      <c r="J5338" s="16">
        <f t="shared" si="249"/>
        <v>0.10991130729811638</v>
      </c>
      <c r="K5338" s="16">
        <f>[1]!s_is(A5338,61,"FY","YTD","20251231",1,"",100000000)</f>
        <v>0.62498724390000004</v>
      </c>
      <c r="L5338" s="16">
        <f>[1]!s_is(A5338,61,"FY","YTD","20241231",1,"",100000000)</f>
        <v>1.2579632418</v>
      </c>
      <c r="M5338" s="16">
        <f t="shared" si="250"/>
        <v>-0.50317527322522115</v>
      </c>
      <c r="N5338" s="16">
        <f>[1]!s_fa_roe(A5338,"20251231")</f>
        <v>2.5293999999999999</v>
      </c>
      <c r="O5338" s="16">
        <f>[1]!s_stmnote_rdexp(A5338,"20251231",1,10000)</f>
        <v>17320.183843999999</v>
      </c>
      <c r="P5338" s="20">
        <f t="shared" si="251"/>
        <v>7.7250727526554389E-2</v>
      </c>
      <c r="Q5338" s="16">
        <f>[1]!s_margin_tradingbalance(A5338,"",10000)</f>
        <v>37568.121599999999</v>
      </c>
      <c r="R5338" s="16">
        <f>[1]!s_margin_seclendingbalance(A5338,"",10000)</f>
        <v>25.453299999999999</v>
      </c>
      <c r="S5338" s="17">
        <f>[1]!s_val_ev(A5338,"",100000000)</f>
        <v>74.204033342399995</v>
      </c>
      <c r="T5338" s="17">
        <f>[1]!share_freesharesmv(A5338,"",100000000)</f>
        <v>36.841340750399993</v>
      </c>
      <c r="U5338" s="17">
        <f>[1]!s_dq_amount_btin(A5338,E5338,100000000)</f>
        <v>5.5888788099999998</v>
      </c>
      <c r="V5338" s="17">
        <f>[1]!s_dq_turn(A5338,E5338)</f>
        <v>11.232915982533804</v>
      </c>
      <c r="W5338" s="2">
        <f>[1]!s_pq_amount(A5338,"20260101","",100000000)</f>
        <v>379.84245715999998</v>
      </c>
      <c r="X5338" s="2">
        <f>[1]!s_pq_avgamount(A5338,"20260101","",100000000)</f>
        <v>3.453113246909091</v>
      </c>
      <c r="Y5338" s="17">
        <f>[1]!s_ipo_dilutedpe(A5338)</f>
        <v>36.47</v>
      </c>
      <c r="Z5338" s="12">
        <f>[1]!s_ipo_collection_total(A5338,100000000)</f>
        <v>6.2</v>
      </c>
      <c r="AA5338" s="2">
        <f>[1]!s_val_pe_ttm(A5338,E5338)</f>
        <v>424.187255859375</v>
      </c>
      <c r="AB5338" s="5">
        <f>[1]!s_info_zjtxornot1(A5338,"")</f>
        <v>1</v>
      </c>
      <c r="AC5338" s="22" t="str">
        <f>[1]!s_info_nature1(A5338,"")</f>
        <v>民营企业</v>
      </c>
      <c r="AD5338" s="6" t="str">
        <f>[1]!s_info_city(A5338)</f>
        <v>台州市</v>
      </c>
      <c r="AE5338" s="6" t="str">
        <f>[1]!s_info_province(A5338)</f>
        <v>浙江省</v>
      </c>
      <c r="AF5338">
        <v>121.42859900000001</v>
      </c>
      <c r="AG5338">
        <v>28.661377999999999</v>
      </c>
    </row>
    <row r="5339" spans="1:33" x14ac:dyDescent="0.3">
      <c r="A5339" s="12" t="s">
        <v>10718</v>
      </c>
      <c r="B5339" s="12" t="s">
        <v>10719</v>
      </c>
      <c r="C5339" s="16" t="str">
        <f>[1]!s_info_mkt(A5339)</f>
        <v>主板</v>
      </c>
      <c r="D5339" s="16" t="str">
        <f>[1]!s_ipo_listeddate(A5339)</f>
        <v>2016-08-22</v>
      </c>
      <c r="E5339" s="16" t="str">
        <f>[1]!lastradeday_s("000002","")</f>
        <v>2026-06-22</v>
      </c>
      <c r="F5339" s="16" t="str">
        <f>[1]!s_info_industry_csrc2023(A5339,"",3)</f>
        <v>电气机械和器材制造业</v>
      </c>
      <c r="G5339" s="16" t="str">
        <f>[1]!s_info_industry_csrc2023(A5339,"",1)</f>
        <v>制造业</v>
      </c>
      <c r="H5339" s="16">
        <f>[1]!s_is(A5339,83,"FY","YTD","20251231",1,"",100000000)</f>
        <v>47.746380757299995</v>
      </c>
      <c r="I5339" s="16">
        <f>[1]!s_is(A5339,83,"FY","YTD","20241231",1,"",100000000)</f>
        <v>46.383333202899998</v>
      </c>
      <c r="J5339" s="16">
        <f t="shared" si="249"/>
        <v>2.9386580486517877E-2</v>
      </c>
      <c r="K5339" s="16">
        <f>[1]!s_is(A5339,61,"FY","YTD","20251231",1,"",100000000)</f>
        <v>2.2599530891000001</v>
      </c>
      <c r="L5339" s="16">
        <f>[1]!s_is(A5339,61,"FY","YTD","20241231",1,"",100000000)</f>
        <v>1.6818204814</v>
      </c>
      <c r="M5339" s="16">
        <f t="shared" si="250"/>
        <v>0.34375405347587662</v>
      </c>
      <c r="N5339" s="16">
        <f>[1]!s_fa_roe(A5339,"20251231")</f>
        <v>9.8666999999999998</v>
      </c>
      <c r="O5339" s="16">
        <f>[1]!s_stmnote_rdexp(A5339,"20251231",1,10000)</f>
        <v>12191.155167000001</v>
      </c>
      <c r="P5339" s="20">
        <f t="shared" si="251"/>
        <v>2.553315031136906E-2</v>
      </c>
      <c r="Q5339" s="16">
        <f>[1]!s_margin_tradingbalance(A5339,"",10000)</f>
        <v>0</v>
      </c>
      <c r="R5339" s="16">
        <f>[1]!s_margin_seclendingbalance(A5339,"",10000)</f>
        <v>0</v>
      </c>
      <c r="S5339" s="17">
        <f>[1]!s_val_ev(A5339,"",100000000)</f>
        <v>191.78297234999999</v>
      </c>
      <c r="T5339" s="17">
        <f>[1]!share_freesharesmv(A5339,"",100000000)</f>
        <v>116.58674646899999</v>
      </c>
      <c r="U5339" s="17">
        <f>[1]!s_dq_amount_btin(A5339,E5339,100000000)</f>
        <v>10.956362739999999</v>
      </c>
      <c r="V5339" s="17">
        <f>[1]!s_dq_turn(A5339,E5339)</f>
        <v>6.8880545128912649</v>
      </c>
      <c r="W5339" s="2">
        <f>[1]!s_pq_amount(A5339,"20260101","",100000000)</f>
        <v>825.89298472999997</v>
      </c>
      <c r="X5339" s="2">
        <f>[1]!s_pq_avgamount(A5339,"20260101","",100000000)</f>
        <v>7.5081180429999996</v>
      </c>
      <c r="Y5339" s="17">
        <f>[1]!s_ipo_dilutedpe(A5339)</f>
        <v>22.99</v>
      </c>
      <c r="Z5339" s="12">
        <f>[1]!s_ipo_collection_total(A5339,100000000)</f>
        <v>2.3420000000000001</v>
      </c>
      <c r="AA5339" s="2">
        <f>[1]!s_val_pe_ttm(A5339,E5339)</f>
        <v>66.482444763183594</v>
      </c>
      <c r="AB5339" s="5">
        <f>[1]!s_info_zjtxornot1(A5339,"")</f>
        <v>0</v>
      </c>
      <c r="AC5339" s="22" t="str">
        <f>[1]!s_info_nature1(A5339,"")</f>
        <v>民营企业</v>
      </c>
      <c r="AD5339" s="6" t="str">
        <f>[1]!s_info_city(A5339)</f>
        <v>合肥市</v>
      </c>
      <c r="AE5339" s="6" t="str">
        <f>[1]!s_info_province(A5339)</f>
        <v>安徽省</v>
      </c>
      <c r="AF5339">
        <v>117.28304199999999</v>
      </c>
      <c r="AG5339">
        <v>31.861190000000001</v>
      </c>
    </row>
    <row r="5340" spans="1:33" x14ac:dyDescent="0.3">
      <c r="A5340" s="12" t="s">
        <v>10720</v>
      </c>
      <c r="B5340" s="12" t="s">
        <v>10721</v>
      </c>
      <c r="C5340" s="16" t="str">
        <f>[1]!s_info_mkt(A5340)</f>
        <v>主板</v>
      </c>
      <c r="D5340" s="16" t="str">
        <f>[1]!s_ipo_listeddate(A5340)</f>
        <v>2006-08-23</v>
      </c>
      <c r="E5340" s="16" t="str">
        <f>[1]!lastradeday_s("000002","")</f>
        <v>2026-06-22</v>
      </c>
      <c r="F5340" s="16" t="str">
        <f>[1]!s_info_industry_csrc2023(A5340,"",3)</f>
        <v>非金属矿物制品业</v>
      </c>
      <c r="G5340" s="16" t="str">
        <f>[1]!s_info_industry_csrc2023(A5340,"",1)</f>
        <v>制造业</v>
      </c>
      <c r="H5340" s="16">
        <f>[1]!s_is(A5340,83,"FY","YTD","20251231",1,"",100000000)</f>
        <v>38.7218669202</v>
      </c>
      <c r="I5340" s="16">
        <f>[1]!s_is(A5340,83,"FY","YTD","20241231",1,"",100000000)</f>
        <v>43.517016012900001</v>
      </c>
      <c r="J5340" s="16">
        <f t="shared" si="249"/>
        <v>-0.11019020907312549</v>
      </c>
      <c r="K5340" s="16">
        <f>[1]!s_is(A5340,61,"FY","YTD","20251231",1,"",100000000)</f>
        <v>-0.57770157099999997</v>
      </c>
      <c r="L5340" s="16">
        <f>[1]!s_is(A5340,61,"FY","YTD","20241231",1,"",100000000)</f>
        <v>0.57023613119999994</v>
      </c>
      <c r="M5340" s="16">
        <f t="shared" si="250"/>
        <v>-2.0130918393127595</v>
      </c>
      <c r="N5340" s="16">
        <f>[1]!s_fa_roe(A5340,"20251231")</f>
        <v>-8.593</v>
      </c>
      <c r="O5340" s="16">
        <f>[1]!s_stmnote_rdexp(A5340,"20251231",1,10000)</f>
        <v>15109.099637000001</v>
      </c>
      <c r="P5340" s="20">
        <f t="shared" si="251"/>
        <v>3.9019553649460144E-2</v>
      </c>
      <c r="Q5340" s="16">
        <f>[1]!s_margin_tradingbalance(A5340,"",10000)</f>
        <v>0</v>
      </c>
      <c r="R5340" s="16">
        <f>[1]!s_margin_seclendingbalance(A5340,"",10000)</f>
        <v>0</v>
      </c>
      <c r="S5340" s="17">
        <f>[1]!s_val_ev(A5340,"",100000000)</f>
        <v>50.6224585</v>
      </c>
      <c r="T5340" s="17">
        <f>[1]!share_freesharesmv(A5340,"",100000000)</f>
        <v>29.804196292499999</v>
      </c>
      <c r="U5340" s="17">
        <f>[1]!s_dq_amount_btin(A5340,E5340,100000000)</f>
        <v>1.96502573</v>
      </c>
      <c r="V5340" s="17">
        <f>[1]!s_dq_turn(A5340,E5340)</f>
        <v>3.9435259740259738</v>
      </c>
      <c r="W5340" s="2">
        <f>[1]!s_pq_amount(A5340,"20260101","",100000000)</f>
        <v>159.57890427999999</v>
      </c>
      <c r="X5340" s="2">
        <f>[1]!s_pq_avgamount(A5340,"20260101","",100000000)</f>
        <v>1.4507173116363636</v>
      </c>
      <c r="Y5340" s="17">
        <f>[1]!s_ipo_dilutedpe(A5340)</f>
        <v>24.81</v>
      </c>
      <c r="Z5340" s="12">
        <f>[1]!s_ipo_collection_total(A5340,100000000)</f>
        <v>0.90449999999999997</v>
      </c>
      <c r="AA5340" s="2">
        <f>[1]!s_val_pe_ttm(A5340,E5340)</f>
        <v>-65.360130310058594</v>
      </c>
      <c r="AB5340" s="5">
        <f>[1]!s_info_zjtxornot1(A5340,"")</f>
        <v>1</v>
      </c>
      <c r="AC5340" s="22" t="str">
        <f>[1]!s_info_nature1(A5340,"")</f>
        <v>中央国有企业</v>
      </c>
      <c r="AD5340" s="6" t="str">
        <f>[1]!s_info_city(A5340)</f>
        <v>北京市</v>
      </c>
      <c r="AE5340" s="6" t="str">
        <f>[1]!s_info_province(A5340)</f>
        <v>北京</v>
      </c>
      <c r="AF5340">
        <v>116.40528500000001</v>
      </c>
      <c r="AG5340">
        <v>39.904989</v>
      </c>
    </row>
    <row r="5341" spans="1:33" x14ac:dyDescent="0.3">
      <c r="A5341" s="12" t="s">
        <v>10722</v>
      </c>
      <c r="B5341" s="12" t="s">
        <v>10723</v>
      </c>
      <c r="C5341" s="16" t="str">
        <f>[1]!s_info_mkt(A5341)</f>
        <v>主板</v>
      </c>
      <c r="D5341" s="16" t="str">
        <f>[1]!s_ipo_listeddate(A5341)</f>
        <v>2006-06-27</v>
      </c>
      <c r="E5341" s="16" t="str">
        <f>[1]!lastradeday_s("000002","")</f>
        <v>2026-06-22</v>
      </c>
      <c r="F5341" s="16" t="str">
        <f>[1]!s_info_industry_csrc2023(A5341,"",3)</f>
        <v>计算机、通信和其他电子设备制造业</v>
      </c>
      <c r="G5341" s="16" t="str">
        <f>[1]!s_info_industry_csrc2023(A5341,"",1)</f>
        <v>制造业</v>
      </c>
      <c r="H5341" s="16">
        <f>[1]!s_is(A5341,83,"FY","YTD","20251231",1,"",100000000)</f>
        <v>6.9100866004999997</v>
      </c>
      <c r="I5341" s="16">
        <f>[1]!s_is(A5341,83,"FY","YTD","20241231",1,"",100000000)</f>
        <v>5.9944412184000004</v>
      </c>
      <c r="J5341" s="16">
        <f t="shared" si="249"/>
        <v>0.15274908014602206</v>
      </c>
      <c r="K5341" s="16">
        <f>[1]!s_is(A5341,61,"FY","YTD","20251231",1,"",100000000)</f>
        <v>1.8022023781000001</v>
      </c>
      <c r="L5341" s="16">
        <f>[1]!s_is(A5341,61,"FY","YTD","20241231",1,"",100000000)</f>
        <v>0.69609438040000005</v>
      </c>
      <c r="M5341" s="16">
        <f t="shared" si="250"/>
        <v>1.5890201513541771</v>
      </c>
      <c r="N5341" s="16">
        <f>[1]!s_fa_roe(A5341,"20251231")</f>
        <v>99.1601</v>
      </c>
      <c r="O5341" s="16">
        <f>[1]!s_stmnote_rdexp(A5341,"20251231",1,10000)</f>
        <v>1665.3306829999999</v>
      </c>
      <c r="P5341" s="20">
        <f t="shared" si="251"/>
        <v>2.4099997283384262E-2</v>
      </c>
      <c r="Q5341" s="16">
        <f>[1]!s_margin_tradingbalance(A5341,"",10000)</f>
        <v>0</v>
      </c>
      <c r="R5341" s="16">
        <f>[1]!s_margin_seclendingbalance(A5341,"",10000)</f>
        <v>0</v>
      </c>
      <c r="S5341" s="17">
        <f>[1]!s_val_ev(A5341,"",100000000)</f>
        <v>62.678226510200005</v>
      </c>
      <c r="T5341" s="17">
        <f>[1]!share_freesharesmv(A5341,"",100000000)</f>
        <v>41.396934933200001</v>
      </c>
      <c r="U5341" s="17">
        <f>[1]!s_dq_amount_btin(A5341,E5341,100000000)</f>
        <v>1.3398859400000001</v>
      </c>
      <c r="V5341" s="17">
        <f>[1]!s_dq_turn(A5341,E5341)</f>
        <v>2.3533341000529662</v>
      </c>
      <c r="W5341" s="2">
        <f>[1]!s_pq_amount(A5341,"20260101","",100000000)</f>
        <v>226.27171568</v>
      </c>
      <c r="X5341" s="2">
        <f>[1]!s_pq_avgamount(A5341,"20260101","",100000000)</f>
        <v>2.057015597090909</v>
      </c>
      <c r="Y5341" s="17">
        <f>[1]!s_ipo_dilutedpe(A5341)</f>
        <v>24.32</v>
      </c>
      <c r="Z5341" s="12">
        <f>[1]!s_ipo_collection_total(A5341,100000000)</f>
        <v>3.52</v>
      </c>
      <c r="AA5341" s="2">
        <f>[1]!s_val_pe_ttm(A5341,E5341)</f>
        <v>102.74397277832031</v>
      </c>
      <c r="AB5341" s="5">
        <f>[1]!s_info_zjtxornot1(A5341,"")</f>
        <v>0</v>
      </c>
      <c r="AC5341" s="22" t="str">
        <f>[1]!s_info_nature1(A5341,"")</f>
        <v>公众企业</v>
      </c>
      <c r="AD5341" s="6" t="str">
        <f>[1]!s_info_city(A5341)</f>
        <v>深圳市</v>
      </c>
      <c r="AE5341" s="6" t="str">
        <f>[1]!s_info_province(A5341)</f>
        <v>广东省</v>
      </c>
      <c r="AF5341">
        <v>114.085947</v>
      </c>
      <c r="AG5341">
        <v>22.547000000000001</v>
      </c>
    </row>
    <row r="5342" spans="1:33" x14ac:dyDescent="0.3">
      <c r="A5342" s="12" t="s">
        <v>10724</v>
      </c>
      <c r="B5342" s="12" t="s">
        <v>10725</v>
      </c>
      <c r="C5342" s="16" t="str">
        <f>[1]!s_info_mkt(A5342)</f>
        <v>主板</v>
      </c>
      <c r="D5342" s="16" t="str">
        <f>[1]!s_ipo_listeddate(A5342)</f>
        <v>1993-12-10</v>
      </c>
      <c r="E5342" s="16" t="str">
        <f>[1]!lastradeday_s("000002","")</f>
        <v>2026-06-22</v>
      </c>
      <c r="F5342" s="16" t="str">
        <f>[1]!s_info_industry_csrc2023(A5342,"",3)</f>
        <v>电力、热力生产和供应业</v>
      </c>
      <c r="G5342" s="16" t="str">
        <f>[1]!s_info_industry_csrc2023(A5342,"",1)</f>
        <v>电力、热力、燃气及水生产和供应业</v>
      </c>
      <c r="H5342" s="16">
        <f>[1]!s_is(A5342,83,"FY","YTD","20251231",1,"",100000000)</f>
        <v>48.929419361499995</v>
      </c>
      <c r="I5342" s="16">
        <f>[1]!s_is(A5342,83,"FY","YTD","20241231",1,"",100000000)</f>
        <v>38.402142224099997</v>
      </c>
      <c r="J5342" s="16">
        <f t="shared" si="249"/>
        <v>0.27413254906371876</v>
      </c>
      <c r="K5342" s="16">
        <f>[1]!s_is(A5342,61,"FY","YTD","20251231",1,"",100000000)</f>
        <v>8.0070897259000002</v>
      </c>
      <c r="L5342" s="16">
        <f>[1]!s_is(A5342,61,"FY","YTD","20241231",1,"",100000000)</f>
        <v>10.0857274414</v>
      </c>
      <c r="M5342" s="16">
        <f t="shared" si="250"/>
        <v>-0.20609695508601447</v>
      </c>
      <c r="N5342" s="16">
        <f>[1]!s_fa_roe(A5342,"20251231")</f>
        <v>4.0612000000000004</v>
      </c>
      <c r="O5342" s="16">
        <f>[1]!s_stmnote_rdexp(A5342,"20251231",1,10000)</f>
        <v>296.85874999999999</v>
      </c>
      <c r="P5342" s="20">
        <f t="shared" si="251"/>
        <v>6.0670809887758978E-4</v>
      </c>
      <c r="Q5342" s="16">
        <f>[1]!s_margin_tradingbalance(A5342,"",10000)</f>
        <v>49079.204899999997</v>
      </c>
      <c r="R5342" s="16">
        <f>[1]!s_margin_seclendingbalance(A5342,"",10000)</f>
        <v>399.7269</v>
      </c>
      <c r="S5342" s="17">
        <f>[1]!s_val_ev(A5342,"",100000000)</f>
        <v>167.12986518869999</v>
      </c>
      <c r="T5342" s="17">
        <f>[1]!share_freesharesmv(A5342,"",100000000)</f>
        <v>51.853811700600005</v>
      </c>
      <c r="U5342" s="17">
        <f>[1]!s_dq_amount_btin(A5342,E5342,100000000)</f>
        <v>2.7512825099999998</v>
      </c>
      <c r="V5342" s="17">
        <f>[1]!s_dq_turn(A5342,E5342)</f>
        <v>1.6702935269816415</v>
      </c>
      <c r="W5342" s="2">
        <f>[1]!s_pq_amount(A5342,"20260101","",100000000)</f>
        <v>693.27814980999995</v>
      </c>
      <c r="X5342" s="2">
        <f>[1]!s_pq_avgamount(A5342,"20260101","",100000000)</f>
        <v>6.3025286346363636</v>
      </c>
      <c r="Y5342" s="17">
        <f>[1]!s_ipo_dilutedpe(A5342)</f>
        <v>0</v>
      </c>
      <c r="Z5342" s="12">
        <f>[1]!s_ipo_collection_total(A5342,100000000)</f>
        <v>1.22912</v>
      </c>
      <c r="AA5342" s="2">
        <f>[1]!s_val_pe_ttm(A5342,E5342)</f>
        <v>26.301065444946289</v>
      </c>
      <c r="AB5342" s="5">
        <f>[1]!s_info_zjtxornot1(A5342,"")</f>
        <v>0</v>
      </c>
      <c r="AC5342" s="22" t="str">
        <f>[1]!s_info_nature1(A5342,"")</f>
        <v>中央国有企业</v>
      </c>
      <c r="AD5342" s="6" t="str">
        <f>[1]!s_info_city(A5342)</f>
        <v>天津市</v>
      </c>
      <c r="AE5342" s="6" t="str">
        <f>[1]!s_info_province(A5342)</f>
        <v>天津</v>
      </c>
      <c r="AF5342">
        <v>117.19018199999999</v>
      </c>
      <c r="AG5342">
        <v>39.125596000000002</v>
      </c>
    </row>
    <row r="5343" spans="1:33" x14ac:dyDescent="0.3">
      <c r="A5343" s="12" t="s">
        <v>10726</v>
      </c>
      <c r="B5343" s="12" t="s">
        <v>10727</v>
      </c>
      <c r="C5343" s="16" t="str">
        <f>[1]!s_info_mkt(A5343)</f>
        <v>主板</v>
      </c>
      <c r="D5343" s="16" t="str">
        <f>[1]!s_ipo_listeddate(A5343)</f>
        <v>2003-11-27</v>
      </c>
      <c r="E5343" s="16" t="str">
        <f>[1]!lastradeday_s("000002","")</f>
        <v>2026-06-22</v>
      </c>
      <c r="F5343" s="16" t="str">
        <f>[1]!s_info_industry_csrc2023(A5343,"",3)</f>
        <v>化学纤维制造业</v>
      </c>
      <c r="G5343" s="16" t="str">
        <f>[1]!s_info_industry_csrc2023(A5343,"",1)</f>
        <v>制造业</v>
      </c>
      <c r="H5343" s="16">
        <f>[1]!s_is(A5343,83,"FY","YTD","20251231",1,"",100000000)</f>
        <v>5.1965163400999996</v>
      </c>
      <c r="I5343" s="16">
        <f>[1]!s_is(A5343,83,"FY","YTD","20241231",1,"",100000000)</f>
        <v>5.4077617244000002</v>
      </c>
      <c r="J5343" s="16">
        <f t="shared" si="249"/>
        <v>-3.9063367630798984E-2</v>
      </c>
      <c r="K5343" s="16">
        <f>[1]!s_is(A5343,61,"FY","YTD","20251231",1,"",100000000)</f>
        <v>0.21091087949999998</v>
      </c>
      <c r="L5343" s="16">
        <f>[1]!s_is(A5343,61,"FY","YTD","20241231",1,"",100000000)</f>
        <v>0.38072353469999998</v>
      </c>
      <c r="M5343" s="16">
        <f t="shared" si="250"/>
        <v>-0.44602615736326323</v>
      </c>
      <c r="N5343" s="16">
        <f>[1]!s_fa_roe(A5343,"20251231")</f>
        <v>0.99970000000000003</v>
      </c>
      <c r="O5343" s="16">
        <f>[1]!s_stmnote_rdexp(A5343,"20251231",1,10000)</f>
        <v>2296.3145039999999</v>
      </c>
      <c r="P5343" s="20">
        <f t="shared" si="251"/>
        <v>4.4189498381444724E-2</v>
      </c>
      <c r="Q5343" s="16">
        <f>[1]!s_margin_tradingbalance(A5343,"",10000)</f>
        <v>0</v>
      </c>
      <c r="R5343" s="16">
        <f>[1]!s_margin_seclendingbalance(A5343,"",10000)</f>
        <v>0</v>
      </c>
      <c r="S5343" s="17">
        <f>[1]!s_val_ev(A5343,"",100000000)</f>
        <v>40.350029016600004</v>
      </c>
      <c r="T5343" s="17">
        <f>[1]!share_freesharesmv(A5343,"",100000000)</f>
        <v>28.292931276800005</v>
      </c>
      <c r="U5343" s="17">
        <f>[1]!s_dq_amount_btin(A5343,E5343,100000000)</f>
        <v>1.6539645700000001</v>
      </c>
      <c r="V5343" s="17">
        <f>[1]!s_dq_turn(A5343,E5343)</f>
        <v>4.2483152792648049</v>
      </c>
      <c r="W5343" s="2">
        <f>[1]!s_pq_amount(A5343,"20260101","",100000000)</f>
        <v>307.82346357</v>
      </c>
      <c r="X5343" s="2">
        <f>[1]!s_pq_avgamount(A5343,"20260101","",100000000)</f>
        <v>2.7983951233636359</v>
      </c>
      <c r="Y5343" s="17">
        <f>[1]!s_ipo_dilutedpe(A5343)</f>
        <v>14.6</v>
      </c>
      <c r="Z5343" s="12">
        <f>[1]!s_ipo_collection_total(A5343,100000000)</f>
        <v>1.6559999999999999</v>
      </c>
      <c r="AA5343" s="2">
        <f>[1]!s_val_pe_ttm(A5343,E5343)</f>
        <v>184.298095703125</v>
      </c>
      <c r="AB5343" s="5">
        <f>[1]!s_info_zjtxornot1(A5343,"")</f>
        <v>0</v>
      </c>
      <c r="AC5343" s="22" t="str">
        <f>[1]!s_info_nature1(A5343,"")</f>
        <v>民营企业</v>
      </c>
      <c r="AD5343" s="6" t="str">
        <f>[1]!s_info_city(A5343)</f>
        <v>苏州市</v>
      </c>
      <c r="AE5343" s="6" t="str">
        <f>[1]!s_info_province(A5343)</f>
        <v>江苏省</v>
      </c>
      <c r="AF5343">
        <v>120.619585</v>
      </c>
      <c r="AG5343">
        <v>31.299378999999998</v>
      </c>
    </row>
    <row r="5344" spans="1:33" x14ac:dyDescent="0.3">
      <c r="A5344" s="12" t="s">
        <v>615</v>
      </c>
      <c r="B5344" s="12" t="s">
        <v>616</v>
      </c>
      <c r="C5344" s="16" t="str">
        <f>[1]!s_info_mkt(A5344)</f>
        <v>北证</v>
      </c>
      <c r="D5344" s="16" t="str">
        <f>[1]!s_ipo_listeddate(A5344)</f>
        <v>2022-07-13</v>
      </c>
      <c r="E5344" s="16" t="str">
        <f>[1]!lastradeday_s("000002","")</f>
        <v>2026-06-22</v>
      </c>
      <c r="F5344" s="16" t="str">
        <f>[1]!s_info_industry_csrc2023(A5344,"",3)</f>
        <v>电气机械和器材制造业</v>
      </c>
      <c r="G5344" s="16" t="str">
        <f>[1]!s_info_industry_csrc2023(A5344,"",1)</f>
        <v>制造业</v>
      </c>
      <c r="H5344" s="16">
        <f>[1]!s_is(A5344,83,"FY","YTD","20251231",1,"",100000000)</f>
        <v>14.0743488471</v>
      </c>
      <c r="I5344" s="16">
        <f>[1]!s_is(A5344,83,"FY","YTD","20241231",1,"",100000000)</f>
        <v>13.476205350999999</v>
      </c>
      <c r="J5344" s="16">
        <f t="shared" si="249"/>
        <v>4.4385157432734967E-2</v>
      </c>
      <c r="K5344" s="16">
        <f>[1]!s_is(A5344,61,"FY","YTD","20251231",1,"",100000000)</f>
        <v>0.15760899150000002</v>
      </c>
      <c r="L5344" s="16">
        <f>[1]!s_is(A5344,61,"FY","YTD","20241231",1,"",100000000)</f>
        <v>0.42862185930000002</v>
      </c>
      <c r="M5344" s="16">
        <f t="shared" si="250"/>
        <v>-0.63228895568369348</v>
      </c>
      <c r="N5344" s="16">
        <f>[1]!s_fa_roe(A5344,"20251231")</f>
        <v>2.157</v>
      </c>
      <c r="O5344" s="16">
        <f>[1]!s_stmnote_rdexp(A5344,"20251231",1,10000)</f>
        <v>3901.1514200000001</v>
      </c>
      <c r="P5344" s="20">
        <f t="shared" si="251"/>
        <v>2.7718166306527407E-2</v>
      </c>
      <c r="Q5344" s="16">
        <f>[1]!s_margin_tradingbalance(A5344,"",10000)</f>
        <v>4368.6125000000002</v>
      </c>
      <c r="R5344" s="16">
        <f>[1]!s_margin_seclendingbalance(A5344,"",10000)</f>
        <v>0</v>
      </c>
      <c r="S5344" s="17">
        <f>[1]!s_val_ev(A5344,"",100000000)</f>
        <v>17.9082256873</v>
      </c>
      <c r="T5344" s="17">
        <f>[1]!share_freesharesmv(A5344,"",100000000)</f>
        <v>10.969731571500001</v>
      </c>
      <c r="U5344" s="17">
        <f>[1]!s_dq_amount_btin(A5344,E5344,100000000)</f>
        <v>0.46030254999999998</v>
      </c>
      <c r="V5344" s="17">
        <f>[1]!s_dq_turn(A5344,E5344)</f>
        <v>3.7725792950053134</v>
      </c>
      <c r="W5344" s="2">
        <f>[1]!s_pq_amount(A5344,"20260101","",100000000)</f>
        <v>112.65478759</v>
      </c>
      <c r="X5344" s="2">
        <f>[1]!s_pq_avgamount(A5344,"20260101","",100000000)</f>
        <v>1.0241344326363637</v>
      </c>
      <c r="Y5344" s="17">
        <f>[1]!s_ipo_dilutedpe(A5344)</f>
        <v>21.65</v>
      </c>
      <c r="Z5344" s="12">
        <f>[1]!s_ipo_collection_total(A5344,100000000)</f>
        <v>1.622143911</v>
      </c>
      <c r="AA5344" s="2">
        <f>[1]!s_val_pe_ttm(A5344,E5344)</f>
        <v>181.37522888183594</v>
      </c>
      <c r="AB5344" s="5">
        <f>[1]!s_info_zjtxornot1(A5344,"")</f>
        <v>1</v>
      </c>
      <c r="AC5344" s="22" t="str">
        <f>[1]!s_info_nature1(A5344,"")</f>
        <v>民营企业</v>
      </c>
      <c r="AD5344" s="6" t="str">
        <f>[1]!s_info_city(A5344)</f>
        <v>江山市</v>
      </c>
      <c r="AE5344" s="6" t="str">
        <f>[1]!s_info_province(A5344)</f>
        <v>浙江省</v>
      </c>
      <c r="AF5344">
        <v>118.607086</v>
      </c>
      <c r="AG5344">
        <v>28.581969999999998</v>
      </c>
    </row>
    <row r="5345" spans="1:33" x14ac:dyDescent="0.3">
      <c r="A5345" s="12" t="s">
        <v>10728</v>
      </c>
      <c r="B5345" s="12" t="s">
        <v>10729</v>
      </c>
      <c r="C5345" s="16" t="str">
        <f>[1]!s_info_mkt(A5345)</f>
        <v>创业板</v>
      </c>
      <c r="D5345" s="16" t="str">
        <f>[1]!s_ipo_listeddate(A5345)</f>
        <v>2020-09-01</v>
      </c>
      <c r="E5345" s="16" t="str">
        <f>[1]!lastradeday_s("000002","")</f>
        <v>2026-06-22</v>
      </c>
      <c r="F5345" s="16" t="str">
        <f>[1]!s_info_industry_csrc2023(A5345,"",3)</f>
        <v>仪器仪表制造业</v>
      </c>
      <c r="G5345" s="16" t="str">
        <f>[1]!s_info_industry_csrc2023(A5345,"",1)</f>
        <v>制造业</v>
      </c>
      <c r="H5345" s="16">
        <f>[1]!s_is(A5345,83,"FY","YTD","20251231",1,"",100000000)</f>
        <v>6.3745933601999996</v>
      </c>
      <c r="I5345" s="16">
        <f>[1]!s_is(A5345,83,"FY","YTD","20241231",1,"",100000000)</f>
        <v>10.1424539891</v>
      </c>
      <c r="J5345" s="16">
        <f t="shared" si="249"/>
        <v>-0.3714939829107714</v>
      </c>
      <c r="K5345" s="16">
        <f>[1]!s_is(A5345,61,"FY","YTD","20251231",1,"",100000000)</f>
        <v>0.80633302829999998</v>
      </c>
      <c r="L5345" s="16">
        <f>[1]!s_is(A5345,61,"FY","YTD","20241231",1,"",100000000)</f>
        <v>1.9306926830000002</v>
      </c>
      <c r="M5345" s="16">
        <f t="shared" si="250"/>
        <v>-0.58236075818804978</v>
      </c>
      <c r="N5345" s="16">
        <f>[1]!s_fa_roe(A5345,"20251231")</f>
        <v>7.5788000000000002</v>
      </c>
      <c r="O5345" s="16">
        <f>[1]!s_stmnote_rdexp(A5345,"20251231",1,10000)</f>
        <v>4656.437355</v>
      </c>
      <c r="P5345" s="20">
        <f t="shared" si="251"/>
        <v>7.3046813998719234E-2</v>
      </c>
      <c r="Q5345" s="16">
        <f>[1]!s_margin_tradingbalance(A5345,"",10000)</f>
        <v>19763.504099999998</v>
      </c>
      <c r="R5345" s="16">
        <f>[1]!s_margin_seclendingbalance(A5345,"",10000)</f>
        <v>38.576000000000001</v>
      </c>
      <c r="S5345" s="17">
        <f>[1]!s_val_ev(A5345,"",100000000)</f>
        <v>50.442986879999999</v>
      </c>
      <c r="T5345" s="17">
        <f>[1]!share_freesharesmv(A5345,"",100000000)</f>
        <v>22.72103328</v>
      </c>
      <c r="U5345" s="17">
        <f>[1]!s_dq_amount_btin(A5345,E5345,100000000)</f>
        <v>4.21556687</v>
      </c>
      <c r="V5345" s="17">
        <f>[1]!s_dq_turn(A5345,E5345)</f>
        <v>8.5217555558835301</v>
      </c>
      <c r="W5345" s="2">
        <f>[1]!s_pq_amount(A5345,"20260101","",100000000)</f>
        <v>249.75744825999999</v>
      </c>
      <c r="X5345" s="2">
        <f>[1]!s_pq_avgamount(A5345,"20260101","",100000000)</f>
        <v>2.270522256909091</v>
      </c>
      <c r="Y5345" s="17">
        <f>[1]!s_ipo_dilutedpe(A5345)</f>
        <v>18.399999999999999</v>
      </c>
      <c r="Z5345" s="12">
        <f>[1]!s_ipo_collection_total(A5345,100000000)</f>
        <v>3.2439819999999999</v>
      </c>
      <c r="AA5345" s="2">
        <f>[1]!s_val_pe_ttm(A5345,E5345)</f>
        <v>66.443000793457031</v>
      </c>
      <c r="AB5345" s="5">
        <f>[1]!s_info_zjtxornot1(A5345,"")</f>
        <v>1</v>
      </c>
      <c r="AC5345" s="22" t="str">
        <f>[1]!s_info_nature1(A5345,"")</f>
        <v>民营企业</v>
      </c>
      <c r="AD5345" s="6" t="str">
        <f>[1]!s_info_city(A5345)</f>
        <v>慈溪市</v>
      </c>
      <c r="AE5345" s="6" t="str">
        <f>[1]!s_info_province(A5345)</f>
        <v>浙江省</v>
      </c>
      <c r="AF5345">
        <v>121.338408</v>
      </c>
      <c r="AG5345">
        <v>30.189257000000001</v>
      </c>
    </row>
    <row r="5346" spans="1:33" x14ac:dyDescent="0.3">
      <c r="A5346" s="12" t="s">
        <v>617</v>
      </c>
      <c r="B5346" s="12" t="s">
        <v>618</v>
      </c>
      <c r="C5346" s="16" t="str">
        <f>[1]!s_info_mkt(A5346)</f>
        <v>北证</v>
      </c>
      <c r="D5346" s="16" t="str">
        <f>[1]!s_ipo_listeddate(A5346)</f>
        <v>2023-11-16</v>
      </c>
      <c r="E5346" s="16" t="str">
        <f>[1]!lastradeday_s("000002","")</f>
        <v>2026-06-22</v>
      </c>
      <c r="F5346" s="16" t="str">
        <f>[1]!s_info_industry_csrc2023(A5346,"",3)</f>
        <v>专用设备制造业</v>
      </c>
      <c r="G5346" s="16" t="str">
        <f>[1]!s_info_industry_csrc2023(A5346,"",1)</f>
        <v>制造业</v>
      </c>
      <c r="H5346" s="16">
        <f>[1]!s_is(A5346,83,"FY","YTD","20251231",1,"",100000000)</f>
        <v>9.7826474574999995</v>
      </c>
      <c r="I5346" s="16">
        <f>[1]!s_is(A5346,83,"FY","YTD","20241231",1,"",100000000)</f>
        <v>10.5350556423</v>
      </c>
      <c r="J5346" s="16">
        <f t="shared" si="249"/>
        <v>-7.1419478961169958E-2</v>
      </c>
      <c r="K5346" s="16">
        <f>[1]!s_is(A5346,61,"FY","YTD","20251231",1,"",100000000)</f>
        <v>0.6591894707</v>
      </c>
      <c r="L5346" s="16">
        <f>[1]!s_is(A5346,61,"FY","YTD","20241231",1,"",100000000)</f>
        <v>1.6183492571</v>
      </c>
      <c r="M5346" s="16">
        <f t="shared" si="250"/>
        <v>-0.59267786739604389</v>
      </c>
      <c r="N5346" s="16">
        <f>[1]!s_fa_roe(A5346,"20251231")</f>
        <v>6.2137000000000002</v>
      </c>
      <c r="O5346" s="16">
        <f>[1]!s_stmnote_rdexp(A5346,"20251231",1,10000)</f>
        <v>1917.4869019999999</v>
      </c>
      <c r="P5346" s="20">
        <f t="shared" si="251"/>
        <v>1.9600899555364561E-2</v>
      </c>
      <c r="Q5346" s="16">
        <f>[1]!s_margin_tradingbalance(A5346,"",10000)</f>
        <v>16596.083699999999</v>
      </c>
      <c r="R5346" s="16">
        <f>[1]!s_margin_seclendingbalance(A5346,"",10000)</f>
        <v>0</v>
      </c>
      <c r="S5346" s="17">
        <f>[1]!s_val_ev(A5346,"",100000000)</f>
        <v>60.283191897599991</v>
      </c>
      <c r="T5346" s="17">
        <f>[1]!share_freesharesmv(A5346,"",100000000)</f>
        <v>38.375267227499997</v>
      </c>
      <c r="U5346" s="17">
        <f>[1]!s_dq_amount_btin(A5346,E5346,100000000)</f>
        <v>2.2282061</v>
      </c>
      <c r="V5346" s="17">
        <f>[1]!s_dq_turn(A5346,E5346)</f>
        <v>4.5882229298936155</v>
      </c>
      <c r="W5346" s="2">
        <f>[1]!s_pq_amount(A5346,"20260101","",100000000)</f>
        <v>272.37608167000002</v>
      </c>
      <c r="X5346" s="2">
        <f>[1]!s_pq_avgamount(A5346,"20260101","",100000000)</f>
        <v>2.4761461969999998</v>
      </c>
      <c r="Y5346" s="17">
        <f>[1]!s_ipo_dilutedpe(A5346)</f>
        <v>12.92</v>
      </c>
      <c r="Z5346" s="12">
        <f>[1]!s_ipo_collection_total(A5346,100000000)</f>
        <v>3.45</v>
      </c>
      <c r="AA5346" s="2">
        <f>[1]!s_val_pe_ttm(A5346,E5346)</f>
        <v>129.58357238769531</v>
      </c>
      <c r="AB5346" s="5">
        <f>[1]!s_info_zjtxornot1(A5346,"")</f>
        <v>1</v>
      </c>
      <c r="AC5346" s="22" t="str">
        <f>[1]!s_info_nature1(A5346,"")</f>
        <v>民营企业</v>
      </c>
      <c r="AD5346" s="6" t="str">
        <f>[1]!s_info_city(A5346)</f>
        <v>邢台市</v>
      </c>
      <c r="AE5346" s="6" t="str">
        <f>[1]!s_info_province(A5346)</f>
        <v>河北省</v>
      </c>
      <c r="AF5346">
        <v>114.50885100000001</v>
      </c>
      <c r="AG5346">
        <v>37.068199999999997</v>
      </c>
    </row>
    <row r="5347" spans="1:33" x14ac:dyDescent="0.3">
      <c r="A5347" s="12" t="s">
        <v>10730</v>
      </c>
      <c r="B5347" s="12" t="s">
        <v>10731</v>
      </c>
      <c r="C5347" s="16" t="str">
        <f>[1]!s_info_mkt(A5347)</f>
        <v>创业板</v>
      </c>
      <c r="D5347" s="16" t="str">
        <f>[1]!s_ipo_listeddate(A5347)</f>
        <v>2016-07-05</v>
      </c>
      <c r="E5347" s="16" t="str">
        <f>[1]!lastradeday_s("000002","")</f>
        <v>2026-06-22</v>
      </c>
      <c r="F5347" s="16" t="str">
        <f>[1]!s_info_industry_csrc2023(A5347,"",3)</f>
        <v>专用设备制造业</v>
      </c>
      <c r="G5347" s="16" t="str">
        <f>[1]!s_info_industry_csrc2023(A5347,"",1)</f>
        <v>制造业</v>
      </c>
      <c r="H5347" s="16">
        <f>[1]!s_is(A5347,83,"FY","YTD","20251231",1,"",100000000)</f>
        <v>1.9397294781999999</v>
      </c>
      <c r="I5347" s="16">
        <f>[1]!s_is(A5347,83,"FY","YTD","20241231",1,"",100000000)</f>
        <v>1.9002148033000001</v>
      </c>
      <c r="J5347" s="16">
        <f t="shared" si="249"/>
        <v>2.0794846367566899E-2</v>
      </c>
      <c r="K5347" s="16">
        <f>[1]!s_is(A5347,61,"FY","YTD","20251231",1,"",100000000)</f>
        <v>-0.15132418089999999</v>
      </c>
      <c r="L5347" s="16">
        <f>[1]!s_is(A5347,61,"FY","YTD","20241231",1,"",100000000)</f>
        <v>-3.0353669399999998E-2</v>
      </c>
      <c r="M5347" s="16">
        <f t="shared" si="250"/>
        <v>-3.9853669718100044</v>
      </c>
      <c r="N5347" s="16">
        <f>[1]!s_fa_roe(A5347,"20251231")</f>
        <v>-2.9681000000000002</v>
      </c>
      <c r="O5347" s="16">
        <f>[1]!s_stmnote_rdexp(A5347,"20251231",1,10000)</f>
        <v>3533.493657</v>
      </c>
      <c r="P5347" s="20">
        <f t="shared" si="251"/>
        <v>0.18216425005196893</v>
      </c>
      <c r="Q5347" s="16">
        <f>[1]!s_margin_tradingbalance(A5347,"",10000)</f>
        <v>0</v>
      </c>
      <c r="R5347" s="16">
        <f>[1]!s_margin_seclendingbalance(A5347,"",10000)</f>
        <v>0</v>
      </c>
      <c r="S5347" s="17">
        <f>[1]!s_val_ev(A5347,"",100000000)</f>
        <v>40.726559999999999</v>
      </c>
      <c r="T5347" s="17">
        <f>[1]!share_freesharesmv(A5347,"",100000000)</f>
        <v>30.192413439999999</v>
      </c>
      <c r="U5347" s="17">
        <f>[1]!s_dq_amount_btin(A5347,E5347,100000000)</f>
        <v>3.2569076400000001</v>
      </c>
      <c r="V5347" s="17">
        <f>[1]!s_dq_turn(A5347,E5347)</f>
        <v>8.0007088025430324</v>
      </c>
      <c r="W5347" s="2">
        <f>[1]!s_pq_amount(A5347,"20260101","",100000000)</f>
        <v>161.58556562000001</v>
      </c>
      <c r="X5347" s="2">
        <f>[1]!s_pq_avgamount(A5347,"20260101","",100000000)</f>
        <v>1.4689596874545454</v>
      </c>
      <c r="Y5347" s="17">
        <f>[1]!s_ipo_dilutedpe(A5347)</f>
        <v>22.98</v>
      </c>
      <c r="Z5347" s="12">
        <f>[1]!s_ipo_collection_total(A5347,100000000)</f>
        <v>2.2519999999999998</v>
      </c>
      <c r="AA5347" s="2">
        <f>[1]!s_val_pe_ttm(A5347,E5347)</f>
        <v>-301.818359375</v>
      </c>
      <c r="AB5347" s="5">
        <f>[1]!s_info_zjtxornot1(A5347,"")</f>
        <v>1</v>
      </c>
      <c r="AC5347" s="22" t="str">
        <f>[1]!s_info_nature1(A5347,"")</f>
        <v>民营企业</v>
      </c>
      <c r="AD5347" s="6" t="str">
        <f>[1]!s_info_city(A5347)</f>
        <v>广州市</v>
      </c>
      <c r="AE5347" s="6" t="str">
        <f>[1]!s_info_province(A5347)</f>
        <v>广东省</v>
      </c>
      <c r="AF5347">
        <v>113.280637</v>
      </c>
      <c r="AG5347">
        <v>23.125177999999998</v>
      </c>
    </row>
    <row r="5348" spans="1:33" x14ac:dyDescent="0.3">
      <c r="A5348" s="12" t="s">
        <v>619</v>
      </c>
      <c r="B5348" s="12" t="s">
        <v>620</v>
      </c>
      <c r="C5348" s="16" t="str">
        <f>[1]!s_info_mkt(A5348)</f>
        <v>北证</v>
      </c>
      <c r="D5348" s="16" t="str">
        <f>[1]!s_ipo_listeddate(A5348)</f>
        <v>2022-12-30</v>
      </c>
      <c r="E5348" s="16" t="str">
        <f>[1]!lastradeday_s("000002","")</f>
        <v>2026-06-22</v>
      </c>
      <c r="F5348" s="16" t="str">
        <f>[1]!s_info_industry_csrc2023(A5348,"",3)</f>
        <v>造纸和纸制品业</v>
      </c>
      <c r="G5348" s="16" t="str">
        <f>[1]!s_info_industry_csrc2023(A5348,"",1)</f>
        <v>制造业</v>
      </c>
      <c r="H5348" s="16">
        <f>[1]!s_is(A5348,83,"FY","YTD","20251231",1,"",100000000)</f>
        <v>7.3800900597000005</v>
      </c>
      <c r="I5348" s="16">
        <f>[1]!s_is(A5348,83,"FY","YTD","20241231",1,"",100000000)</f>
        <v>6.4883200678999993</v>
      </c>
      <c r="J5348" s="16">
        <f t="shared" si="249"/>
        <v>0.13744235525801218</v>
      </c>
      <c r="K5348" s="16">
        <f>[1]!s_is(A5348,61,"FY","YTD","20251231",1,"",100000000)</f>
        <v>0.20553839809999999</v>
      </c>
      <c r="L5348" s="16">
        <f>[1]!s_is(A5348,61,"FY","YTD","20241231",1,"",100000000)</f>
        <v>0.33834011630000005</v>
      </c>
      <c r="M5348" s="16">
        <f t="shared" si="250"/>
        <v>-0.39250952459402472</v>
      </c>
      <c r="N5348" s="16">
        <f>[1]!s_fa_roe(A5348,"20251231")</f>
        <v>6.1073000000000004</v>
      </c>
      <c r="O5348" s="16">
        <f>[1]!s_stmnote_rdexp(A5348,"20251231",1,10000)</f>
        <v>1663.516701</v>
      </c>
      <c r="P5348" s="20">
        <f t="shared" si="251"/>
        <v>2.2540601639590586E-2</v>
      </c>
      <c r="Q5348" s="16">
        <f>[1]!s_margin_tradingbalance(A5348,"",10000)</f>
        <v>801.68079999999998</v>
      </c>
      <c r="R5348" s="16">
        <f>[1]!s_margin_seclendingbalance(A5348,"",10000)</f>
        <v>0</v>
      </c>
      <c r="S5348" s="17">
        <f>[1]!s_val_ev(A5348,"",100000000)</f>
        <v>13.203417780000001</v>
      </c>
      <c r="T5348" s="17">
        <f>[1]!share_freesharesmv(A5348,"",100000000)</f>
        <v>3.30954624</v>
      </c>
      <c r="U5348" s="17">
        <f>[1]!s_dq_amount_btin(A5348,E5348,100000000)</f>
        <v>0.24884081</v>
      </c>
      <c r="V5348" s="17">
        <f>[1]!s_dq_turn(A5348,E5348)</f>
        <v>4.2219012816350769</v>
      </c>
      <c r="W5348" s="2">
        <f>[1]!s_pq_amount(A5348,"20260101","",100000000)</f>
        <v>23.678615610000001</v>
      </c>
      <c r="X5348" s="2">
        <f>[1]!s_pq_avgamount(A5348,"20260101","",100000000)</f>
        <v>0.2152601419090909</v>
      </c>
      <c r="Y5348" s="17">
        <f>[1]!s_ipo_dilutedpe(A5348)</f>
        <v>13.62</v>
      </c>
      <c r="Z5348" s="12">
        <f>[1]!s_ipo_collection_total(A5348,100000000)</f>
        <v>1.2</v>
      </c>
      <c r="AA5348" s="2">
        <f>[1]!s_val_pe_ttm(A5348,E5348)</f>
        <v>72.844161987304688</v>
      </c>
      <c r="AB5348" s="5">
        <f>[1]!s_info_zjtxornot1(A5348,"")</f>
        <v>0</v>
      </c>
      <c r="AC5348" s="22" t="str">
        <f>[1]!s_info_nature1(A5348,"")</f>
        <v>民营企业</v>
      </c>
      <c r="AD5348" s="6" t="str">
        <f>[1]!s_info_city(A5348)</f>
        <v>昆山市</v>
      </c>
      <c r="AE5348" s="6" t="str">
        <f>[1]!s_info_province(A5348)</f>
        <v>江苏省</v>
      </c>
      <c r="AF5348">
        <v>120.965808</v>
      </c>
      <c r="AG5348">
        <v>31.328937</v>
      </c>
    </row>
    <row r="5349" spans="1:33" x14ac:dyDescent="0.3">
      <c r="A5349" s="12" t="s">
        <v>10732</v>
      </c>
      <c r="B5349" s="12" t="s">
        <v>10733</v>
      </c>
      <c r="C5349" s="16" t="str">
        <f>[1]!s_info_mkt(A5349)</f>
        <v>科创板</v>
      </c>
      <c r="D5349" s="16" t="str">
        <f>[1]!s_ipo_listeddate(A5349)</f>
        <v>2022-04-15</v>
      </c>
      <c r="E5349" s="16" t="str">
        <f>[1]!lastradeday_s("000002","")</f>
        <v>2026-06-22</v>
      </c>
      <c r="F5349" s="16" t="str">
        <f>[1]!s_info_industry_csrc2023(A5349,"",3)</f>
        <v>专用设备制造业</v>
      </c>
      <c r="G5349" s="16" t="str">
        <f>[1]!s_info_industry_csrc2023(A5349,"",1)</f>
        <v>制造业</v>
      </c>
      <c r="H5349" s="16">
        <f>[1]!s_is(A5349,83,"FY","YTD","20251231",1,"",100000000)</f>
        <v>6.9836348685000003</v>
      </c>
      <c r="I5349" s="16">
        <f>[1]!s_is(A5349,83,"FY","YTD","20241231",1,"",100000000)</f>
        <v>7.1112496595000003</v>
      </c>
      <c r="J5349" s="16">
        <f t="shared" si="249"/>
        <v>-1.7945480345992082E-2</v>
      </c>
      <c r="K5349" s="16">
        <f>[1]!s_is(A5349,61,"FY","YTD","20251231",1,"",100000000)</f>
        <v>-1.080888305</v>
      </c>
      <c r="L5349" s="16">
        <f>[1]!s_is(A5349,61,"FY","YTD","20241231",1,"",100000000)</f>
        <v>-0.30745150659999998</v>
      </c>
      <c r="M5349" s="16">
        <f t="shared" si="250"/>
        <v>-2.5156383422971982</v>
      </c>
      <c r="N5349" s="16">
        <f>[1]!s_fa_roe(A5349,"20251231")</f>
        <v>-5.8064</v>
      </c>
      <c r="O5349" s="16">
        <f>[1]!s_stmnote_rdexp(A5349,"20251231",1,10000)</f>
        <v>14380.485537</v>
      </c>
      <c r="P5349" s="20">
        <f t="shared" si="251"/>
        <v>0.20591691587233218</v>
      </c>
      <c r="Q5349" s="16">
        <f>[1]!s_margin_tradingbalance(A5349,"",10000)</f>
        <v>34679.980900000002</v>
      </c>
      <c r="R5349" s="16">
        <f>[1]!s_margin_seclendingbalance(A5349,"",10000)</f>
        <v>0</v>
      </c>
      <c r="S5349" s="17">
        <f>[1]!s_val_ev(A5349,"",100000000)</f>
        <v>146.924050884</v>
      </c>
      <c r="T5349" s="17">
        <f>[1]!share_freesharesmv(A5349,"",100000000)</f>
        <v>44.653531239000003</v>
      </c>
      <c r="U5349" s="17">
        <f>[1]!s_dq_amount_btin(A5349,E5349,100000000)</f>
        <v>3.1614385600000001</v>
      </c>
      <c r="V5349" s="17">
        <f>[1]!s_dq_turn(A5349,E5349)</f>
        <v>2.1154432424656142</v>
      </c>
      <c r="W5349" s="2">
        <f>[1]!s_pq_amount(A5349,"20260101","",100000000)</f>
        <v>259.15447756999998</v>
      </c>
      <c r="X5349" s="2">
        <f>[1]!s_pq_avgamount(A5349,"20260101","",100000000)</f>
        <v>2.355949796090909</v>
      </c>
      <c r="Y5349" s="17">
        <f>[1]!s_ipo_dilutedpe(A5349)</f>
        <v>39.590000000000003</v>
      </c>
      <c r="Z5349" s="12">
        <f>[1]!s_ipo_collection_total(A5349,100000000)</f>
        <v>12.232323109999999</v>
      </c>
      <c r="AA5349" s="2">
        <f>[1]!s_val_pe_ttm(A5349,E5349)</f>
        <v>-123.28282928466797</v>
      </c>
      <c r="AB5349" s="5">
        <f>[1]!s_info_zjtxornot1(A5349,"")</f>
        <v>0</v>
      </c>
      <c r="AC5349" s="22" t="str">
        <f>[1]!s_info_nature1(A5349,"")</f>
        <v>民营企业</v>
      </c>
      <c r="AD5349" s="6" t="str">
        <f>[1]!s_info_city(A5349)</f>
        <v>东莞市</v>
      </c>
      <c r="AE5349" s="6" t="str">
        <f>[1]!s_info_province(A5349)</f>
        <v>广东省</v>
      </c>
      <c r="AF5349">
        <v>113.746262</v>
      </c>
      <c r="AG5349">
        <v>23.046237000000001</v>
      </c>
    </row>
    <row r="5350" spans="1:33" x14ac:dyDescent="0.3">
      <c r="A5350" s="12" t="s">
        <v>10734</v>
      </c>
      <c r="B5350" s="12" t="s">
        <v>10735</v>
      </c>
      <c r="C5350" s="16" t="str">
        <f>[1]!s_info_mkt(A5350)</f>
        <v>创业板</v>
      </c>
      <c r="D5350" s="16" t="str">
        <f>[1]!s_ipo_listeddate(A5350)</f>
        <v>2010-04-21</v>
      </c>
      <c r="E5350" s="16" t="str">
        <f>[1]!lastradeday_s("000002","")</f>
        <v>2026-06-22</v>
      </c>
      <c r="F5350" s="16" t="str">
        <f>[1]!s_info_industry_csrc2023(A5350,"",3)</f>
        <v>电气机械和器材制造业</v>
      </c>
      <c r="G5350" s="16" t="str">
        <f>[1]!s_info_industry_csrc2023(A5350,"",1)</f>
        <v>制造业</v>
      </c>
      <c r="H5350" s="16">
        <f>[1]!s_is(A5350,83,"FY","YTD","20251231",1,"",100000000)</f>
        <v>2.2030092153999998</v>
      </c>
      <c r="I5350" s="16">
        <f>[1]!s_is(A5350,83,"FY","YTD","20241231",1,"",100000000)</f>
        <v>2.7277995344999999</v>
      </c>
      <c r="J5350" s="16">
        <f t="shared" si="249"/>
        <v>-0.19238595522239987</v>
      </c>
      <c r="K5350" s="16">
        <f>[1]!s_is(A5350,61,"FY","YTD","20251231",1,"",100000000)</f>
        <v>-5.3382249800000003E-2</v>
      </c>
      <c r="L5350" s="16">
        <f>[1]!s_is(A5350,61,"FY","YTD","20241231",1,"",100000000)</f>
        <v>0.32068796799999999</v>
      </c>
      <c r="M5350" s="16">
        <f t="shared" si="250"/>
        <v>-1.1664616547135314</v>
      </c>
      <c r="N5350" s="16">
        <f>[1]!s_fa_roe(A5350,"20251231")</f>
        <v>-1.9593</v>
      </c>
      <c r="O5350" s="16">
        <f>[1]!s_stmnote_rdexp(A5350,"20251231",1,10000)</f>
        <v>794.30704400000002</v>
      </c>
      <c r="P5350" s="20">
        <f t="shared" si="251"/>
        <v>3.6055547949933472E-2</v>
      </c>
      <c r="Q5350" s="16">
        <f>[1]!s_margin_tradingbalance(A5350,"",10000)</f>
        <v>0</v>
      </c>
      <c r="R5350" s="16">
        <f>[1]!s_margin_seclendingbalance(A5350,"",10000)</f>
        <v>0</v>
      </c>
      <c r="S5350" s="17">
        <f>[1]!s_val_ev(A5350,"",100000000)</f>
        <v>39.300300000000007</v>
      </c>
      <c r="T5350" s="17">
        <f>[1]!share_freesharesmv(A5350,"",100000000)</f>
        <v>22.316343821700002</v>
      </c>
      <c r="U5350" s="17">
        <f>[1]!s_dq_amount_btin(A5350,E5350,100000000)</f>
        <v>3.5236106999999999</v>
      </c>
      <c r="V5350" s="17">
        <f>[1]!s_dq_turn(A5350,E5350)</f>
        <v>9.0470333333333333</v>
      </c>
      <c r="W5350" s="2">
        <f>[1]!s_pq_amount(A5350,"20260101","",100000000)</f>
        <v>319.78623448000002</v>
      </c>
      <c r="X5350" s="2">
        <f>[1]!s_pq_avgamount(A5350,"20260101","",100000000)</f>
        <v>3.1978623448000003</v>
      </c>
      <c r="Y5350" s="17">
        <f>[1]!s_ipo_dilutedpe(A5350)</f>
        <v>64.59</v>
      </c>
      <c r="Z5350" s="12">
        <f>[1]!s_ipo_collection_total(A5350,100000000)</f>
        <v>3.585</v>
      </c>
      <c r="AA5350" s="2">
        <f>[1]!s_val_pe_ttm(A5350,E5350)</f>
        <v>-2594.569580078125</v>
      </c>
      <c r="AB5350" s="5">
        <f>[1]!s_info_zjtxornot1(A5350,"")</f>
        <v>0</v>
      </c>
      <c r="AC5350" s="22" t="str">
        <f>[1]!s_info_nature1(A5350,"")</f>
        <v>民营企业</v>
      </c>
      <c r="AD5350" s="6" t="str">
        <f>[1]!s_info_city(A5350)</f>
        <v>长治市</v>
      </c>
      <c r="AE5350" s="6" t="str">
        <f>[1]!s_info_province(A5350)</f>
        <v>山西省</v>
      </c>
      <c r="AF5350">
        <v>113.113556</v>
      </c>
      <c r="AG5350">
        <v>36.191111999999997</v>
      </c>
    </row>
    <row r="5351" spans="1:33" x14ac:dyDescent="0.3">
      <c r="A5351" s="12" t="s">
        <v>10736</v>
      </c>
      <c r="B5351" s="12" t="s">
        <v>10737</v>
      </c>
      <c r="C5351" s="16" t="str">
        <f>[1]!s_info_mkt(A5351)</f>
        <v>创业板</v>
      </c>
      <c r="D5351" s="16" t="str">
        <f>[1]!s_ipo_listeddate(A5351)</f>
        <v>2010-04-21</v>
      </c>
      <c r="E5351" s="16" t="str">
        <f>[1]!lastradeday_s("000002","")</f>
        <v>2026-06-22</v>
      </c>
      <c r="F5351" s="16" t="str">
        <f>[1]!s_info_industry_csrc2023(A5351,"",3)</f>
        <v>电气机械和器材制造业</v>
      </c>
      <c r="G5351" s="16" t="str">
        <f>[1]!s_info_industry_csrc2023(A5351,"",1)</f>
        <v>制造业</v>
      </c>
      <c r="H5351" s="16">
        <f>[1]!s_is(A5351,83,"FY","YTD","20251231",1,"",100000000)</f>
        <v>74.705889529200007</v>
      </c>
      <c r="I5351" s="16">
        <f>[1]!s_is(A5351,83,"FY","YTD","20241231",1,"",100000000)</f>
        <v>79.837509531899997</v>
      </c>
      <c r="J5351" s="16">
        <f t="shared" si="249"/>
        <v>-6.4275802599398357E-2</v>
      </c>
      <c r="K5351" s="16">
        <f>[1]!s_is(A5351,61,"FY","YTD","20251231",1,"",100000000)</f>
        <v>-26.420981873600002</v>
      </c>
      <c r="L5351" s="16">
        <f>[1]!s_is(A5351,61,"FY","YTD","20241231",1,"",100000000)</f>
        <v>-14.968267736700001</v>
      </c>
      <c r="M5351" s="16">
        <f t="shared" si="250"/>
        <v>-0.76513290237450937</v>
      </c>
      <c r="N5351" s="16">
        <f>[1]!s_fa_roe(A5351,"20251231")</f>
        <v>-97.757099999999994</v>
      </c>
      <c r="O5351" s="16">
        <f>[1]!s_stmnote_rdexp(A5351,"20251231",1,10000)</f>
        <v>49710.597756000003</v>
      </c>
      <c r="P5351" s="20">
        <f t="shared" si="251"/>
        <v>6.6541738635706643E-2</v>
      </c>
      <c r="Q5351" s="16">
        <f>[1]!s_margin_tradingbalance(A5351,"",10000)</f>
        <v>69819.473599999998</v>
      </c>
      <c r="R5351" s="16">
        <f>[1]!s_margin_seclendingbalance(A5351,"",10000)</f>
        <v>98.544600000000003</v>
      </c>
      <c r="S5351" s="17">
        <f>[1]!s_val_ev(A5351,"",100000000)</f>
        <v>39.977344805500003</v>
      </c>
      <c r="T5351" s="17">
        <f>[1]!share_freesharesmv(A5351,"",100000000)</f>
        <v>33.299992757999995</v>
      </c>
      <c r="U5351" s="17">
        <f>[1]!s_dq_amount_btin(A5351,E5351,100000000)</f>
        <v>4.1242054899999996</v>
      </c>
      <c r="V5351" s="17">
        <f>[1]!s_dq_turn(A5351,E5351)</f>
        <v>11.180858123377559</v>
      </c>
      <c r="W5351" s="2">
        <f>[1]!s_pq_amount(A5351,"20260101","",100000000)</f>
        <v>586.64032624000004</v>
      </c>
      <c r="X5351" s="2">
        <f>[1]!s_pq_avgamount(A5351,"20260101","",100000000)</f>
        <v>5.3820213416513765</v>
      </c>
      <c r="Y5351" s="17">
        <f>[1]!s_ipo_dilutedpe(A5351)</f>
        <v>54.1</v>
      </c>
      <c r="Z5351" s="12">
        <f>[1]!s_ipo_collection_total(A5351,100000000)</f>
        <v>20.46</v>
      </c>
      <c r="AA5351" s="2">
        <f>[1]!s_val_pe_ttm(A5351,E5351)</f>
        <v>-1.4915035963058472</v>
      </c>
      <c r="AB5351" s="5">
        <f>[1]!s_info_zjtxornot1(A5351,"")</f>
        <v>1</v>
      </c>
      <c r="AC5351" s="22" t="str">
        <f>[1]!s_info_nature1(A5351,"")</f>
        <v>外资企业</v>
      </c>
      <c r="AD5351" s="6" t="str">
        <f>[1]!s_info_city(A5351)</f>
        <v>杭州市</v>
      </c>
      <c r="AE5351" s="6" t="str">
        <f>[1]!s_info_province(A5351)</f>
        <v>浙江省</v>
      </c>
      <c r="AF5351">
        <v>120.153576</v>
      </c>
      <c r="AG5351">
        <v>30.287458999999998</v>
      </c>
    </row>
    <row r="5352" spans="1:33" x14ac:dyDescent="0.3">
      <c r="A5352" s="12" t="s">
        <v>10738</v>
      </c>
      <c r="B5352" s="12" t="s">
        <v>10739</v>
      </c>
      <c r="C5352" s="16" t="str">
        <f>[1]!s_info_mkt(A5352)</f>
        <v>主板</v>
      </c>
      <c r="D5352" s="16" t="str">
        <f>[1]!s_ipo_listeddate(A5352)</f>
        <v>2017-01-16</v>
      </c>
      <c r="E5352" s="16" t="str">
        <f>[1]!lastradeday_s("000002","")</f>
        <v>2026-06-22</v>
      </c>
      <c r="F5352" s="16" t="str">
        <f>[1]!s_info_industry_csrc2023(A5352,"",3)</f>
        <v>其他制造业</v>
      </c>
      <c r="G5352" s="16" t="str">
        <f>[1]!s_info_industry_csrc2023(A5352,"",1)</f>
        <v>制造业</v>
      </c>
      <c r="H5352" s="16">
        <f>[1]!s_is(A5352,83,"FY","YTD","20251231",1,"",100000000)</f>
        <v>12.4781785579</v>
      </c>
      <c r="I5352" s="16">
        <f>[1]!s_is(A5352,83,"FY","YTD","20241231",1,"",100000000)</f>
        <v>10.544444917</v>
      </c>
      <c r="J5352" s="16">
        <f t="shared" si="249"/>
        <v>0.18338885129765248</v>
      </c>
      <c r="K5352" s="16">
        <f>[1]!s_is(A5352,61,"FY","YTD","20251231",1,"",100000000)</f>
        <v>0.21595136149999999</v>
      </c>
      <c r="L5352" s="16">
        <f>[1]!s_is(A5352,61,"FY","YTD","20241231",1,"",100000000)</f>
        <v>0.23101276850000002</v>
      </c>
      <c r="M5352" s="16">
        <f t="shared" si="250"/>
        <v>-6.519729233061862E-2</v>
      </c>
      <c r="N5352" s="16">
        <f>[1]!s_fa_roe(A5352,"20251231")</f>
        <v>1.5834999999999999</v>
      </c>
      <c r="O5352" s="16">
        <f>[1]!s_stmnote_rdexp(A5352,"20251231",1,10000)</f>
        <v>4735.5367329999999</v>
      </c>
      <c r="P5352" s="20">
        <f t="shared" si="251"/>
        <v>3.7950544713129683E-2</v>
      </c>
      <c r="Q5352" s="16">
        <f>[1]!s_margin_tradingbalance(A5352,"",10000)</f>
        <v>0</v>
      </c>
      <c r="R5352" s="16">
        <f>[1]!s_margin_seclendingbalance(A5352,"",10000)</f>
        <v>0</v>
      </c>
      <c r="S5352" s="17">
        <f>[1]!s_val_ev(A5352,"",100000000)</f>
        <v>41.268803481599996</v>
      </c>
      <c r="T5352" s="17">
        <f>[1]!share_freesharesmv(A5352,"",100000000)</f>
        <v>24.015421440000001</v>
      </c>
      <c r="U5352" s="17">
        <f>[1]!s_dq_amount_btin(A5352,E5352,100000000)</f>
        <v>1.03018399</v>
      </c>
      <c r="V5352" s="17">
        <f>[1]!s_dq_turn(A5352,E5352)</f>
        <v>2.5650525653644638</v>
      </c>
      <c r="W5352" s="2">
        <f>[1]!s_pq_amount(A5352,"20260101","",100000000)</f>
        <v>110.68794916</v>
      </c>
      <c r="X5352" s="2">
        <f>[1]!s_pq_avgamount(A5352,"20260101","",100000000)</f>
        <v>1.0062540832727274</v>
      </c>
      <c r="Y5352" s="17">
        <f>[1]!s_ipo_dilutedpe(A5352)</f>
        <v>22.98</v>
      </c>
      <c r="Z5352" s="12">
        <f>[1]!s_ipo_collection_total(A5352,100000000)</f>
        <v>3.88442</v>
      </c>
      <c r="AA5352" s="2">
        <f>[1]!s_val_pe_ttm(A5352,E5352)</f>
        <v>49.576595306396484</v>
      </c>
      <c r="AB5352" s="5">
        <f>[1]!s_info_zjtxornot1(A5352,"")</f>
        <v>1</v>
      </c>
      <c r="AC5352" s="22" t="str">
        <f>[1]!s_info_nature1(A5352,"")</f>
        <v>民营企业</v>
      </c>
      <c r="AD5352" s="6" t="str">
        <f>[1]!s_info_city(A5352)</f>
        <v>东莞市</v>
      </c>
      <c r="AE5352" s="6" t="str">
        <f>[1]!s_info_province(A5352)</f>
        <v>广东省</v>
      </c>
      <c r="AF5352">
        <v>113.746262</v>
      </c>
      <c r="AG5352">
        <v>23.046237000000001</v>
      </c>
    </row>
    <row r="5353" spans="1:33" x14ac:dyDescent="0.3">
      <c r="A5353" s="12" t="s">
        <v>10740</v>
      </c>
      <c r="B5353" s="12" t="s">
        <v>10741</v>
      </c>
      <c r="C5353" s="16" t="str">
        <f>[1]!s_info_mkt(A5353)</f>
        <v>主板</v>
      </c>
      <c r="D5353" s="16" t="str">
        <f>[1]!s_ipo_listeddate(A5353)</f>
        <v>2003-04-28</v>
      </c>
      <c r="E5353" s="16" t="str">
        <f>[1]!lastradeday_s("000002","")</f>
        <v>2026-06-22</v>
      </c>
      <c r="F5353" s="16" t="str">
        <f>[1]!s_info_industry_csrc2023(A5353,"",3)</f>
        <v>航空运输业</v>
      </c>
      <c r="G5353" s="16" t="str">
        <f>[1]!s_info_industry_csrc2023(A5353,"",1)</f>
        <v>交通运输、仓储和邮政业</v>
      </c>
      <c r="H5353" s="16">
        <f>[1]!s_is(A5353,83,"FY","YTD","20251231",1,"",100000000)</f>
        <v>79.550020813499998</v>
      </c>
      <c r="I5353" s="16">
        <f>[1]!s_is(A5353,83,"FY","YTD","20241231",1,"",100000000)</f>
        <v>74.235972481899992</v>
      </c>
      <c r="J5353" s="16">
        <f t="shared" si="249"/>
        <v>7.1583198198092779E-2</v>
      </c>
      <c r="K5353" s="16">
        <f>[1]!s_is(A5353,61,"FY","YTD","20251231",1,"",100000000)</f>
        <v>14.683487373800002</v>
      </c>
      <c r="L5353" s="16">
        <f>[1]!s_is(A5353,61,"FY","YTD","20241231",1,"",100000000)</f>
        <v>9.2584748477000005</v>
      </c>
      <c r="M5353" s="16">
        <f t="shared" si="250"/>
        <v>0.58595099250582172</v>
      </c>
      <c r="N5353" s="16">
        <f>[1]!s_fa_roe(A5353,"20251231")</f>
        <v>7.4589999999999996</v>
      </c>
      <c r="O5353" s="16">
        <f>[1]!s_stmnote_rdexp(A5353,"20251231",1,10000)</f>
        <v>10255.964172</v>
      </c>
      <c r="P5353" s="20">
        <f t="shared" si="251"/>
        <v>1.2892472015870945E-2</v>
      </c>
      <c r="Q5353" s="16">
        <f>[1]!s_margin_tradingbalance(A5353,"",10000)</f>
        <v>39357.039599999996</v>
      </c>
      <c r="R5353" s="16">
        <f>[1]!s_margin_seclendingbalance(A5353,"",10000)</f>
        <v>472.46960000000001</v>
      </c>
      <c r="S5353" s="17">
        <f>[1]!s_val_ev(A5353,"",100000000)</f>
        <v>197.159211747</v>
      </c>
      <c r="T5353" s="17">
        <f>[1]!share_freesharesmv(A5353,"",100000000)</f>
        <v>77.492490421500008</v>
      </c>
      <c r="U5353" s="17">
        <f>[1]!s_dq_amount_btin(A5353,E5353,100000000)</f>
        <v>1.2137072799999999</v>
      </c>
      <c r="V5353" s="17">
        <f>[1]!s_dq_turn(A5353,E5353)</f>
        <v>0.67610640923924448</v>
      </c>
      <c r="W5353" s="2">
        <f>[1]!s_pq_amount(A5353,"20260101","",100000000)</f>
        <v>132.83728765000001</v>
      </c>
      <c r="X5353" s="2">
        <f>[1]!s_pq_avgamount(A5353,"20260101","",100000000)</f>
        <v>1.2076117059090909</v>
      </c>
      <c r="Y5353" s="17">
        <f>[1]!s_ipo_dilutedpe(A5353)</f>
        <v>12.25</v>
      </c>
      <c r="Z5353" s="12">
        <f>[1]!s_ipo_collection_total(A5353,100000000)</f>
        <v>23.52</v>
      </c>
      <c r="AA5353" s="2">
        <f>[1]!s_val_pe_ttm(A5353,E5353)</f>
        <v>14.711464881896973</v>
      </c>
      <c r="AB5353" s="5">
        <f>[1]!s_info_zjtxornot1(A5353,"")</f>
        <v>0</v>
      </c>
      <c r="AC5353" s="22" t="str">
        <f>[1]!s_info_nature1(A5353,"")</f>
        <v>地方国有企业</v>
      </c>
      <c r="AD5353" s="6" t="str">
        <f>[1]!s_info_city(A5353)</f>
        <v>广州市</v>
      </c>
      <c r="AE5353" s="6" t="str">
        <f>[1]!s_info_province(A5353)</f>
        <v>广东省</v>
      </c>
      <c r="AF5353">
        <v>113.280637</v>
      </c>
      <c r="AG5353">
        <v>23.125177999999998</v>
      </c>
    </row>
    <row r="5354" spans="1:33" x14ac:dyDescent="0.3">
      <c r="A5354" s="12" t="s">
        <v>10742</v>
      </c>
      <c r="B5354" s="12" t="s">
        <v>10743</v>
      </c>
      <c r="C5354" s="16" t="str">
        <f>[1]!s_info_mkt(A5354)</f>
        <v>主板</v>
      </c>
      <c r="D5354" s="16" t="str">
        <f>[1]!s_ipo_listeddate(A5354)</f>
        <v>1997-01-28</v>
      </c>
      <c r="E5354" s="16" t="str">
        <f>[1]!lastradeday_s("000002","")</f>
        <v>2026-06-22</v>
      </c>
      <c r="F5354" s="16" t="str">
        <f>[1]!s_info_industry_csrc2023(A5354,"",3)</f>
        <v>电力、热力生产和供应业</v>
      </c>
      <c r="G5354" s="16" t="str">
        <f>[1]!s_info_industry_csrc2023(A5354,"",1)</f>
        <v>电力、热力、燃气及水生产和供应业</v>
      </c>
      <c r="H5354" s="16">
        <f>[1]!s_is(A5354,83,"FY","YTD","20251231",1,"",100000000)</f>
        <v>86.335994051299991</v>
      </c>
      <c r="I5354" s="16">
        <f>[1]!s_is(A5354,83,"FY","YTD","20241231",1,"",100000000)</f>
        <v>79.037213085900007</v>
      </c>
      <c r="J5354" s="16">
        <f t="shared" si="249"/>
        <v>9.2346132668765124E-2</v>
      </c>
      <c r="K5354" s="16">
        <f>[1]!s_is(A5354,61,"FY","YTD","20251231",1,"",100000000)</f>
        <v>10.244950809099999</v>
      </c>
      <c r="L5354" s="16">
        <f>[1]!s_is(A5354,61,"FY","YTD","20241231",1,"",100000000)</f>
        <v>7.0554127655999999</v>
      </c>
      <c r="M5354" s="16">
        <f t="shared" si="250"/>
        <v>0.45206965906391688</v>
      </c>
      <c r="N5354" s="16">
        <f>[1]!s_fa_roe(A5354,"20251231")</f>
        <v>8.2058</v>
      </c>
      <c r="O5354" s="16">
        <f>[1]!s_stmnote_rdexp(A5354,"20251231",1,10000)</f>
        <v>0</v>
      </c>
      <c r="P5354" s="20">
        <f t="shared" si="251"/>
        <v>0</v>
      </c>
      <c r="Q5354" s="16">
        <f>[1]!s_margin_tradingbalance(A5354,"",10000)</f>
        <v>87825.987200000003</v>
      </c>
      <c r="R5354" s="16">
        <f>[1]!s_margin_seclendingbalance(A5354,"",10000)</f>
        <v>120.17319999999999</v>
      </c>
      <c r="S5354" s="17">
        <f>[1]!s_val_ev(A5354,"",100000000)</f>
        <v>111.40545853440001</v>
      </c>
      <c r="T5354" s="17">
        <f>[1]!share_freesharesmv(A5354,"",100000000)</f>
        <v>90.646653030399989</v>
      </c>
      <c r="U5354" s="17">
        <f>[1]!s_dq_amount_btin(A5354,E5354,100000000)</f>
        <v>4.3393117700000001</v>
      </c>
      <c r="V5354" s="17">
        <f>[1]!s_dq_turn(A5354,E5354)</f>
        <v>3.9516638137085658</v>
      </c>
      <c r="W5354" s="2">
        <f>[1]!s_pq_amount(A5354,"20260101","",100000000)</f>
        <v>672.57096303000003</v>
      </c>
      <c r="X5354" s="2">
        <f>[1]!s_pq_avgamount(A5354,"20260101","",100000000)</f>
        <v>6.1142814820909095</v>
      </c>
      <c r="Y5354" s="17">
        <f>[1]!s_ipo_dilutedpe(A5354)</f>
        <v>0</v>
      </c>
      <c r="Z5354" s="12">
        <f>[1]!s_ipo_collection_total(A5354,100000000)</f>
        <v>0.88500000000000001</v>
      </c>
      <c r="AA5354" s="2">
        <f>[1]!s_val_pe_ttm(A5354,E5354)</f>
        <v>10.766209602355957</v>
      </c>
      <c r="AB5354" s="5">
        <f>[1]!s_info_zjtxornot1(A5354,"")</f>
        <v>0</v>
      </c>
      <c r="AC5354" s="22" t="str">
        <f>[1]!s_info_nature1(A5354,"")</f>
        <v>民营企业</v>
      </c>
      <c r="AD5354" s="6" t="str">
        <f>[1]!s_info_city(A5354)</f>
        <v>梅州市</v>
      </c>
      <c r="AE5354" s="6" t="str">
        <f>[1]!s_info_province(A5354)</f>
        <v>广东省</v>
      </c>
      <c r="AF5354">
        <v>116.117582</v>
      </c>
      <c r="AG5354">
        <v>24.299112000000001</v>
      </c>
    </row>
    <row r="5355" spans="1:33" x14ac:dyDescent="0.3">
      <c r="A5355" s="12" t="s">
        <v>10744</v>
      </c>
      <c r="B5355" s="12" t="s">
        <v>10745</v>
      </c>
      <c r="C5355" s="16" t="str">
        <f>[1]!s_info_mkt(A5355)</f>
        <v>科创板</v>
      </c>
      <c r="D5355" s="16" t="str">
        <f>[1]!s_ipo_listeddate(A5355)</f>
        <v>2020-07-07</v>
      </c>
      <c r="E5355" s="16" t="str">
        <f>[1]!lastradeday_s("000002","")</f>
        <v>2026-06-22</v>
      </c>
      <c r="F5355" s="16" t="str">
        <f>[1]!s_info_industry_csrc2023(A5355,"",3)</f>
        <v>专用设备制造业</v>
      </c>
      <c r="G5355" s="16" t="str">
        <f>[1]!s_info_industry_csrc2023(A5355,"",1)</f>
        <v>制造业</v>
      </c>
      <c r="H5355" s="16">
        <f>[1]!s_is(A5355,83,"FY","YTD","20251231",1,"",100000000)</f>
        <v>2.7881894833999996</v>
      </c>
      <c r="I5355" s="16">
        <f>[1]!s_is(A5355,83,"FY","YTD","20241231",1,"",100000000)</f>
        <v>1.788426404</v>
      </c>
      <c r="J5355" s="16">
        <f t="shared" si="249"/>
        <v>0.55901829516938828</v>
      </c>
      <c r="K5355" s="16">
        <f>[1]!s_is(A5355,61,"FY","YTD","20251231",1,"",100000000)</f>
        <v>-1.8274870705000001</v>
      </c>
      <c r="L5355" s="16">
        <f>[1]!s_is(A5355,61,"FY","YTD","20241231",1,"",100000000)</f>
        <v>-1.2112969302000001</v>
      </c>
      <c r="M5355" s="16">
        <f t="shared" si="250"/>
        <v>-0.50870280022773562</v>
      </c>
      <c r="N5355" s="16">
        <f>[1]!s_fa_roe(A5355,"20251231")</f>
        <v>-14.891999999999999</v>
      </c>
      <c r="O5355" s="16">
        <f>[1]!s_stmnote_rdexp(A5355,"20251231",1,10000)</f>
        <v>13894.574091</v>
      </c>
      <c r="P5355" s="20">
        <f t="shared" si="251"/>
        <v>0.49833679431487388</v>
      </c>
      <c r="Q5355" s="16">
        <f>[1]!s_margin_tradingbalance(A5355,"",10000)</f>
        <v>55742.13</v>
      </c>
      <c r="R5355" s="16">
        <f>[1]!s_margin_seclendingbalance(A5355,"",10000)</f>
        <v>18.303899999999999</v>
      </c>
      <c r="S5355" s="17">
        <f>[1]!s_val_ev(A5355,"",100000000)</f>
        <v>87.504871324600003</v>
      </c>
      <c r="T5355" s="17">
        <f>[1]!share_freesharesmv(A5355,"",100000000)</f>
        <v>61.759929439900006</v>
      </c>
      <c r="U5355" s="17">
        <f>[1]!s_dq_amount_btin(A5355,E5355,100000000)</f>
        <v>1.93988012</v>
      </c>
      <c r="V5355" s="17">
        <f>[1]!s_dq_turn(A5355,E5355)</f>
        <v>2.2292803913324502</v>
      </c>
      <c r="W5355" s="2">
        <f>[1]!s_pq_amount(A5355,"20260101","",100000000)</f>
        <v>309.02396217</v>
      </c>
      <c r="X5355" s="2">
        <f>[1]!s_pq_avgamount(A5355,"20260101","",100000000)</f>
        <v>2.8093087469999998</v>
      </c>
      <c r="Y5355" s="17">
        <f>[1]!s_ipo_dilutedpe(A5355)</f>
        <v>0</v>
      </c>
      <c r="Z5355" s="12">
        <f>[1]!s_ipo_collection_total(A5355,100000000)</f>
        <v>5.0447600000000001</v>
      </c>
      <c r="AA5355" s="2">
        <f>[1]!s_val_pe_ttm(A5355,E5355)</f>
        <v>-40.512680053710938</v>
      </c>
      <c r="AB5355" s="5">
        <f>[1]!s_info_zjtxornot1(A5355,"")</f>
        <v>1</v>
      </c>
      <c r="AC5355" s="22" t="str">
        <f>[1]!s_info_nature1(A5355,"")</f>
        <v>民营企业</v>
      </c>
      <c r="AD5355" s="6" t="str">
        <f>[1]!s_info_city(A5355)</f>
        <v>北京市</v>
      </c>
      <c r="AE5355" s="6" t="str">
        <f>[1]!s_info_province(A5355)</f>
        <v>北京</v>
      </c>
      <c r="AF5355">
        <v>116.40528500000001</v>
      </c>
      <c r="AG5355">
        <v>39.904989</v>
      </c>
    </row>
    <row r="5356" spans="1:33" x14ac:dyDescent="0.3">
      <c r="A5356" s="12" t="s">
        <v>10746</v>
      </c>
      <c r="B5356" s="12" t="s">
        <v>10747</v>
      </c>
      <c r="C5356" s="16" t="str">
        <f>[1]!s_info_mkt(A5356)</f>
        <v>主板</v>
      </c>
      <c r="D5356" s="16" t="str">
        <f>[1]!s_ipo_listeddate(A5356)</f>
        <v>2007-11-01</v>
      </c>
      <c r="E5356" s="16" t="str">
        <f>[1]!lastradeday_s("000002","")</f>
        <v>2026-06-22</v>
      </c>
      <c r="F5356" s="16" t="str">
        <f>[1]!s_info_industry_csrc2023(A5356,"",3)</f>
        <v>专用设备制造业</v>
      </c>
      <c r="G5356" s="16" t="str">
        <f>[1]!s_info_industry_csrc2023(A5356,"",1)</f>
        <v>制造业</v>
      </c>
      <c r="H5356" s="16">
        <f>[1]!s_is(A5356,83,"FY","YTD","20251231",1,"",100000000)</f>
        <v>0.58882801979999999</v>
      </c>
      <c r="I5356" s="16">
        <f>[1]!s_is(A5356,83,"FY","YTD","20241231",1,"",100000000)</f>
        <v>0.66874744789999996</v>
      </c>
      <c r="J5356" s="16">
        <f t="shared" si="249"/>
        <v>-0.11950614294075124</v>
      </c>
      <c r="K5356" s="16">
        <f>[1]!s_is(A5356,61,"FY","YTD","20251231",1,"",100000000)</f>
        <v>0.1294759996</v>
      </c>
      <c r="L5356" s="16">
        <f>[1]!s_is(A5356,61,"FY","YTD","20241231",1,"",100000000)</f>
        <v>0.109069134</v>
      </c>
      <c r="M5356" s="16">
        <f t="shared" si="250"/>
        <v>0.18710028081821942</v>
      </c>
      <c r="N5356" s="16">
        <f>[1]!s_fa_roe(A5356,"20251231")</f>
        <v>0.76080000000000003</v>
      </c>
      <c r="O5356" s="16">
        <f>[1]!s_stmnote_rdexp(A5356,"20251231",1,10000)</f>
        <v>0</v>
      </c>
      <c r="P5356" s="20">
        <f t="shared" si="251"/>
        <v>0</v>
      </c>
      <c r="Q5356" s="16">
        <f>[1]!s_margin_tradingbalance(A5356,"",10000)</f>
        <v>25558.141199999998</v>
      </c>
      <c r="R5356" s="16">
        <f>[1]!s_margin_seclendingbalance(A5356,"",10000)</f>
        <v>28.2744</v>
      </c>
      <c r="S5356" s="17">
        <f>[1]!s_val_ev(A5356,"",100000000)</f>
        <v>49.096838463000005</v>
      </c>
      <c r="T5356" s="17">
        <f>[1]!share_freesharesmv(A5356,"",100000000)</f>
        <v>41.854603603499996</v>
      </c>
      <c r="U5356" s="17">
        <f>[1]!s_dq_amount_btin(A5356,E5356,100000000)</f>
        <v>3.8118567799999998</v>
      </c>
      <c r="V5356" s="17">
        <f>[1]!s_dq_turn(A5356,E5356)</f>
        <v>9.0557242203313244</v>
      </c>
      <c r="W5356" s="2">
        <f>[1]!s_pq_amount(A5356,"20260101","",100000000)</f>
        <v>847.65295729000002</v>
      </c>
      <c r="X5356" s="2">
        <f>[1]!s_pq_avgamount(A5356,"20260101","",100000000)</f>
        <v>7.7059359753636363</v>
      </c>
      <c r="Y5356" s="17">
        <f>[1]!s_ipo_dilutedpe(A5356)</f>
        <v>29.98</v>
      </c>
      <c r="Z5356" s="12">
        <f>[1]!s_ipo_collection_total(A5356,100000000)</f>
        <v>2.6200999999999999</v>
      </c>
      <c r="AA5356" s="2">
        <f>[1]!s_val_pe_ttm(A5356,E5356)</f>
        <v>300.29473876953125</v>
      </c>
      <c r="AB5356" s="5">
        <f>[1]!s_info_zjtxornot1(A5356,"")</f>
        <v>0</v>
      </c>
      <c r="AC5356" s="22" t="str">
        <f>[1]!s_info_nature1(A5356,"")</f>
        <v>民营企业</v>
      </c>
      <c r="AD5356" s="6" t="str">
        <f>[1]!s_info_city(A5356)</f>
        <v>广州市</v>
      </c>
      <c r="AE5356" s="6" t="str">
        <f>[1]!s_info_province(A5356)</f>
        <v>广东省</v>
      </c>
      <c r="AF5356">
        <v>113.280637</v>
      </c>
      <c r="AG5356">
        <v>23.125177999999998</v>
      </c>
    </row>
    <row r="5357" spans="1:33" x14ac:dyDescent="0.3">
      <c r="A5357" s="12" t="s">
        <v>10748</v>
      </c>
      <c r="B5357" s="12" t="s">
        <v>10749</v>
      </c>
      <c r="C5357" s="16" t="str">
        <f>[1]!s_info_mkt(A5357)</f>
        <v>主板</v>
      </c>
      <c r="D5357" s="16" t="str">
        <f>[1]!s_ipo_listeddate(A5357)</f>
        <v>2021-05-10</v>
      </c>
      <c r="E5357" s="16" t="str">
        <f>[1]!lastradeday_s("000002","")</f>
        <v>2026-06-22</v>
      </c>
      <c r="F5357" s="16" t="str">
        <f>[1]!s_info_industry_csrc2023(A5357,"",3)</f>
        <v>黑色金属矿采选业</v>
      </c>
      <c r="G5357" s="16" t="str">
        <f>[1]!s_info_industry_csrc2023(A5357,"",1)</f>
        <v>采矿业</v>
      </c>
      <c r="H5357" s="16">
        <f>[1]!s_is(A5357,83,"FY","YTD","20251231",1,"",100000000)</f>
        <v>40.897322093299998</v>
      </c>
      <c r="I5357" s="16">
        <f>[1]!s_is(A5357,83,"FY","YTD","20241231",1,"",100000000)</f>
        <v>38.4279092624</v>
      </c>
      <c r="J5357" s="16">
        <f t="shared" si="249"/>
        <v>6.4260920729200643E-2</v>
      </c>
      <c r="K5357" s="16">
        <f>[1]!s_is(A5357,61,"FY","YTD","20251231",1,"",100000000)</f>
        <v>7.3603479773</v>
      </c>
      <c r="L5357" s="16">
        <f>[1]!s_is(A5357,61,"FY","YTD","20241231",1,"",100000000)</f>
        <v>7.5126202914999993</v>
      </c>
      <c r="M5357" s="16">
        <f t="shared" si="250"/>
        <v>-2.0268868689168905E-2</v>
      </c>
      <c r="N5357" s="16">
        <f>[1]!s_fa_roe(A5357,"20251231")</f>
        <v>10.643000000000001</v>
      </c>
      <c r="O5357" s="16">
        <f>[1]!s_stmnote_rdexp(A5357,"20251231",1,10000)</f>
        <v>15286.476765000001</v>
      </c>
      <c r="P5357" s="20">
        <f t="shared" si="251"/>
        <v>3.7377696099824359E-2</v>
      </c>
      <c r="Q5357" s="16">
        <f>[1]!s_margin_tradingbalance(A5357,"",10000)</f>
        <v>57174.9787</v>
      </c>
      <c r="R5357" s="16">
        <f>[1]!s_margin_seclendingbalance(A5357,"",10000)</f>
        <v>138.9288</v>
      </c>
      <c r="S5357" s="17">
        <f>[1]!s_val_ev(A5357,"",100000000)</f>
        <v>503.61692289749999</v>
      </c>
      <c r="T5357" s="17">
        <f>[1]!share_freesharesmv(A5357,"",100000000)</f>
        <v>162.133900893</v>
      </c>
      <c r="U5357" s="17">
        <f>[1]!s_dq_amount_btin(A5357,E5357,100000000)</f>
        <v>12.91744621</v>
      </c>
      <c r="V5357" s="17">
        <f>[1]!s_dq_turn(A5357,E5357)</f>
        <v>3.080249012774849</v>
      </c>
      <c r="W5357" s="2">
        <f>[1]!s_pq_amount(A5357,"20260101","",100000000)</f>
        <v>1482.2542566100001</v>
      </c>
      <c r="X5357" s="2">
        <f>[1]!s_pq_avgamount(A5357,"20260101","",100000000)</f>
        <v>13.475038696454547</v>
      </c>
      <c r="Y5357" s="17">
        <f>[1]!s_ipo_dilutedpe(A5357)</f>
        <v>22.99</v>
      </c>
      <c r="Z5357" s="12">
        <f>[1]!s_ipo_collection_total(A5357,100000000)</f>
        <v>19.660812</v>
      </c>
      <c r="AA5357" s="2">
        <f>[1]!s_val_pe_ttm(A5357,E5357)</f>
        <v>75.29736328125</v>
      </c>
      <c r="AB5357" s="5">
        <f>[1]!s_info_zjtxornot1(A5357,"")</f>
        <v>0</v>
      </c>
      <c r="AC5357" s="22" t="str">
        <f>[1]!s_info_nature1(A5357,"")</f>
        <v>民营企业</v>
      </c>
      <c r="AD5357" s="6" t="str">
        <f>[1]!s_info_city(A5357)</f>
        <v>巴彦淖尔市</v>
      </c>
      <c r="AE5357" s="6" t="str">
        <f>[1]!s_info_province(A5357)</f>
        <v>内蒙古自治区</v>
      </c>
      <c r="AF5357">
        <v>107.41695900000001</v>
      </c>
      <c r="AG5357">
        <v>40.757401999999999</v>
      </c>
    </row>
    <row r="5358" spans="1:33" x14ac:dyDescent="0.3">
      <c r="A5358" s="12" t="s">
        <v>10750</v>
      </c>
      <c r="B5358" s="12" t="s">
        <v>10751</v>
      </c>
      <c r="C5358" s="16" t="str">
        <f>[1]!s_info_mkt(A5358)</f>
        <v>主板</v>
      </c>
      <c r="D5358" s="16" t="str">
        <f>[1]!s_ipo_listeddate(A5358)</f>
        <v>2000-05-29</v>
      </c>
      <c r="E5358" s="16" t="str">
        <f>[1]!lastradeday_s("000002","")</f>
        <v>2026-06-22</v>
      </c>
      <c r="F5358" s="16" t="str">
        <f>[1]!s_info_industry_csrc2023(A5358,"",3)</f>
        <v>化学原料和化学制品制造业</v>
      </c>
      <c r="G5358" s="16" t="str">
        <f>[1]!s_info_industry_csrc2023(A5358,"",1)</f>
        <v>制造业</v>
      </c>
      <c r="H5358" s="16">
        <f>[1]!s_is(A5358,83,"FY","YTD","20251231",1,"",100000000)</f>
        <v>1255.8732032707001</v>
      </c>
      <c r="I5358" s="16">
        <f>[1]!s_is(A5358,83,"FY","YTD","20241231",1,"",100000000)</f>
        <v>1376.7455716685001</v>
      </c>
      <c r="J5358" s="16">
        <f t="shared" si="249"/>
        <v>-8.7795719764918401E-2</v>
      </c>
      <c r="K5358" s="16">
        <f>[1]!s_is(A5358,61,"FY","YTD","20251231",1,"",100000000)</f>
        <v>1.3374631780999999</v>
      </c>
      <c r="L5358" s="16">
        <f>[1]!s_is(A5358,61,"FY","YTD","20241231",1,"",100000000)</f>
        <v>-22.968412557399997</v>
      </c>
      <c r="M5358" s="16">
        <f t="shared" si="250"/>
        <v>1.0582305448736418</v>
      </c>
      <c r="N5358" s="16">
        <f>[1]!s_fa_roe(A5358,"20251231")</f>
        <v>0.3926</v>
      </c>
      <c r="O5358" s="16">
        <f>[1]!s_stmnote_rdexp(A5358,"20251231",1,10000)</f>
        <v>572369.60505400004</v>
      </c>
      <c r="P5358" s="20">
        <f t="shared" si="251"/>
        <v>4.5575429395528499E-2</v>
      </c>
      <c r="Q5358" s="16">
        <f>[1]!s_margin_tradingbalance(A5358,"",10000)</f>
        <v>149819.9044</v>
      </c>
      <c r="R5358" s="16">
        <f>[1]!s_margin_seclendingbalance(A5358,"",10000)</f>
        <v>597.34860000000003</v>
      </c>
      <c r="S5358" s="17">
        <f>[1]!s_val_ev(A5358,"",100000000)</f>
        <v>802.60360364799999</v>
      </c>
      <c r="T5358" s="17">
        <f>[1]!share_freesharesmv(A5358,"",100000000)</f>
        <v>248.3001667314</v>
      </c>
      <c r="U5358" s="17">
        <f>[1]!s_dq_amount_btin(A5358,E5358,100000000)</f>
        <v>3.1781673800000001</v>
      </c>
      <c r="V5358" s="17">
        <f>[1]!s_dq_turn(A5358,E5358)</f>
        <v>0.40727545703060042</v>
      </c>
      <c r="W5358" s="2">
        <f>[1]!s_pq_amount(A5358,"20260101","",100000000)</f>
        <v>427.81318587999999</v>
      </c>
      <c r="X5358" s="2">
        <f>[1]!s_pq_avgamount(A5358,"20260101","",100000000)</f>
        <v>3.8892107807272724</v>
      </c>
      <c r="Y5358" s="17">
        <f>[1]!s_ipo_dilutedpe(A5358)</f>
        <v>22.89</v>
      </c>
      <c r="Z5358" s="12">
        <f>[1]!s_ipo_collection_total(A5358,100000000)</f>
        <v>4.3890000000000002</v>
      </c>
      <c r="AA5358" s="2">
        <f>[1]!s_val_pe_ttm(A5358,E5358)</f>
        <v>65.518150329589844</v>
      </c>
      <c r="AB5358" s="5">
        <f>[1]!s_info_zjtxornot1(A5358,"")</f>
        <v>0</v>
      </c>
      <c r="AC5358" s="22" t="str">
        <f>[1]!s_info_nature1(A5358,"")</f>
        <v>民营企业</v>
      </c>
      <c r="AD5358" s="6" t="str">
        <f>[1]!s_info_city(A5358)</f>
        <v>苏州市</v>
      </c>
      <c r="AE5358" s="6" t="str">
        <f>[1]!s_info_province(A5358)</f>
        <v>江苏省</v>
      </c>
      <c r="AF5358">
        <v>120.619585</v>
      </c>
      <c r="AG5358">
        <v>31.299378999999998</v>
      </c>
    </row>
    <row r="5359" spans="1:33" x14ac:dyDescent="0.3">
      <c r="A5359" s="12" t="s">
        <v>621</v>
      </c>
      <c r="B5359" s="12" t="s">
        <v>622</v>
      </c>
      <c r="C5359" s="16" t="str">
        <f>[1]!s_info_mkt(A5359)</f>
        <v>北证</v>
      </c>
      <c r="D5359" s="16" t="str">
        <f>[1]!s_ipo_listeddate(A5359)</f>
        <v>2022-02-28</v>
      </c>
      <c r="E5359" s="16" t="str">
        <f>[1]!lastradeday_s("000002","")</f>
        <v>2026-06-22</v>
      </c>
      <c r="F5359" s="16" t="str">
        <f>[1]!s_info_industry_csrc2023(A5359,"",3)</f>
        <v>计算机、通信和其他电子设备制造业</v>
      </c>
      <c r="G5359" s="16" t="str">
        <f>[1]!s_info_industry_csrc2023(A5359,"",1)</f>
        <v>制造业</v>
      </c>
      <c r="H5359" s="16">
        <f>[1]!s_is(A5359,83,"FY","YTD","20251231",1,"",100000000)</f>
        <v>3.9439201254</v>
      </c>
      <c r="I5359" s="16">
        <f>[1]!s_is(A5359,83,"FY","YTD","20241231",1,"",100000000)</f>
        <v>4.6764845331</v>
      </c>
      <c r="J5359" s="16">
        <f t="shared" si="249"/>
        <v>-0.15664852572801935</v>
      </c>
      <c r="K5359" s="16">
        <f>[1]!s_is(A5359,61,"FY","YTD","20251231",1,"",100000000)</f>
        <v>-0.21132792050000002</v>
      </c>
      <c r="L5359" s="16">
        <f>[1]!s_is(A5359,61,"FY","YTD","20241231",1,"",100000000)</f>
        <v>0.16332256439999998</v>
      </c>
      <c r="M5359" s="16">
        <f t="shared" si="250"/>
        <v>-2.2939297229158617</v>
      </c>
      <c r="N5359" s="16">
        <f>[1]!s_fa_roe(A5359,"20251231")</f>
        <v>-5.6582999999999997</v>
      </c>
      <c r="O5359" s="16">
        <f>[1]!s_stmnote_rdexp(A5359,"20251231",1,10000)</f>
        <v>2353.7583410000002</v>
      </c>
      <c r="P5359" s="20">
        <f t="shared" si="251"/>
        <v>5.9680679784590657E-2</v>
      </c>
      <c r="Q5359" s="16">
        <f>[1]!s_margin_tradingbalance(A5359,"",10000)</f>
        <v>728.72040000000004</v>
      </c>
      <c r="R5359" s="16">
        <f>[1]!s_margin_seclendingbalance(A5359,"",10000)</f>
        <v>0</v>
      </c>
      <c r="S5359" s="17">
        <f>[1]!s_val_ev(A5359,"",100000000)</f>
        <v>11.8189421744</v>
      </c>
      <c r="T5359" s="17">
        <f>[1]!share_freesharesmv(A5359,"",100000000)</f>
        <v>3.5418722742000002</v>
      </c>
      <c r="U5359" s="17">
        <f>[1]!s_dq_amount_btin(A5359,E5359,100000000)</f>
        <v>0.26595977999999998</v>
      </c>
      <c r="V5359" s="17">
        <f>[1]!s_dq_turn(A5359,E5359)</f>
        <v>2.3625770655246936</v>
      </c>
      <c r="W5359" s="2">
        <f>[1]!s_pq_amount(A5359,"20260101","",100000000)</f>
        <v>35.116454109999999</v>
      </c>
      <c r="X5359" s="2">
        <f>[1]!s_pq_avgamount(A5359,"20260101","",100000000)</f>
        <v>0.31924049190909093</v>
      </c>
      <c r="Y5359" s="17">
        <f>[1]!s_ipo_dilutedpe(A5359)</f>
        <v>24.96</v>
      </c>
      <c r="Z5359" s="12">
        <f>[1]!s_ipo_collection_total(A5359,100000000)</f>
        <v>1.92</v>
      </c>
      <c r="AA5359" s="2">
        <f>[1]!s_val_pe_ttm(A5359,E5359)</f>
        <v>-27.967197418212891</v>
      </c>
      <c r="AB5359" s="5">
        <f>[1]!s_info_zjtxornot1(A5359,"")</f>
        <v>0</v>
      </c>
      <c r="AC5359" s="22" t="str">
        <f>[1]!s_info_nature1(A5359,"")</f>
        <v>民营企业</v>
      </c>
      <c r="AD5359" s="6" t="str">
        <f>[1]!s_info_city(A5359)</f>
        <v>重庆市</v>
      </c>
      <c r="AE5359" s="6" t="str">
        <f>[1]!s_info_province(A5359)</f>
        <v>重庆</v>
      </c>
      <c r="AF5359">
        <v>106.50496200000001</v>
      </c>
      <c r="AG5359">
        <v>29.533155000000001</v>
      </c>
    </row>
    <row r="5360" spans="1:33" x14ac:dyDescent="0.3">
      <c r="A5360" s="12" t="s">
        <v>623</v>
      </c>
      <c r="B5360" s="12" t="s">
        <v>624</v>
      </c>
      <c r="C5360" s="16" t="str">
        <f>[1]!s_info_mkt(A5360)</f>
        <v>北证</v>
      </c>
      <c r="D5360" s="16" t="str">
        <f>[1]!s_ipo_listeddate(A5360)</f>
        <v>2023-02-16</v>
      </c>
      <c r="E5360" s="16" t="str">
        <f>[1]!lastradeday_s("000002","")</f>
        <v>2026-06-22</v>
      </c>
      <c r="F5360" s="16" t="str">
        <f>[1]!s_info_industry_csrc2023(A5360,"",3)</f>
        <v>仪器仪表制造业</v>
      </c>
      <c r="G5360" s="16" t="str">
        <f>[1]!s_info_industry_csrc2023(A5360,"",1)</f>
        <v>制造业</v>
      </c>
      <c r="H5360" s="16">
        <f>[1]!s_is(A5360,83,"FY","YTD","20251231",1,"",100000000)</f>
        <v>2.7124743906000002</v>
      </c>
      <c r="I5360" s="16">
        <f>[1]!s_is(A5360,83,"FY","YTD","20241231",1,"",100000000)</f>
        <v>2.2682713691999998</v>
      </c>
      <c r="J5360" s="16">
        <f t="shared" si="249"/>
        <v>0.19583327966471087</v>
      </c>
      <c r="K5360" s="16">
        <f>[1]!s_is(A5360,61,"FY","YTD","20251231",1,"",100000000)</f>
        <v>0.18724217360000001</v>
      </c>
      <c r="L5360" s="16">
        <f>[1]!s_is(A5360,61,"FY","YTD","20241231",1,"",100000000)</f>
        <v>0.1940877943</v>
      </c>
      <c r="M5360" s="16">
        <f t="shared" si="250"/>
        <v>-3.5270742937182215E-2</v>
      </c>
      <c r="N5360" s="16">
        <f>[1]!s_fa_roe(A5360,"20251231")</f>
        <v>6.9874999999999998</v>
      </c>
      <c r="O5360" s="16">
        <f>[1]!s_stmnote_rdexp(A5360,"20251231",1,10000)</f>
        <v>1940.9926109999999</v>
      </c>
      <c r="P5360" s="20">
        <f t="shared" si="251"/>
        <v>7.1558006878385746E-2</v>
      </c>
      <c r="Q5360" s="16">
        <f>[1]!s_margin_tradingbalance(A5360,"",10000)</f>
        <v>925.51509999999996</v>
      </c>
      <c r="R5360" s="16">
        <f>[1]!s_margin_seclendingbalance(A5360,"",10000)</f>
        <v>0</v>
      </c>
      <c r="S5360" s="17">
        <f>[1]!s_val_ev(A5360,"",100000000)</f>
        <v>12.2696808</v>
      </c>
      <c r="T5360" s="17">
        <f>[1]!share_freesharesmv(A5360,"",100000000)</f>
        <v>3.1051931819999998</v>
      </c>
      <c r="U5360" s="17">
        <f>[1]!s_dq_amount_btin(A5360,E5360,100000000)</f>
        <v>0.14180234</v>
      </c>
      <c r="V5360" s="17">
        <f>[1]!s_dq_turn(A5360,E5360)</f>
        <v>2.9277698402184407</v>
      </c>
      <c r="W5360" s="2">
        <f>[1]!s_pq_amount(A5360,"20260101","",100000000)</f>
        <v>28.722118519999999</v>
      </c>
      <c r="X5360" s="2">
        <f>[1]!s_pq_avgamount(A5360,"20260101","",100000000)</f>
        <v>0.26111016836363637</v>
      </c>
      <c r="Y5360" s="17">
        <f>[1]!s_ipo_dilutedpe(A5360)</f>
        <v>16.36</v>
      </c>
      <c r="Z5360" s="12">
        <f>[1]!s_ipo_collection_total(A5360,100000000)</f>
        <v>0.67505000000000004</v>
      </c>
      <c r="AA5360" s="2">
        <f>[1]!s_val_pe_ttm(A5360,E5360)</f>
        <v>65.823081970214844</v>
      </c>
      <c r="AB5360" s="5">
        <f>[1]!s_info_zjtxornot1(A5360,"")</f>
        <v>1</v>
      </c>
      <c r="AC5360" s="22" t="str">
        <f>[1]!s_info_nature1(A5360,"")</f>
        <v>民营企业</v>
      </c>
      <c r="AD5360" s="6" t="str">
        <f>[1]!s_info_city(A5360)</f>
        <v>郑州市</v>
      </c>
      <c r="AE5360" s="6" t="str">
        <f>[1]!s_info_province(A5360)</f>
        <v>河南省</v>
      </c>
      <c r="AF5360">
        <v>113.665412</v>
      </c>
      <c r="AG5360">
        <v>34.757975000000002</v>
      </c>
    </row>
    <row r="5361" spans="1:33" x14ac:dyDescent="0.3">
      <c r="A5361" s="12" t="s">
        <v>10752</v>
      </c>
      <c r="B5361" s="12" t="s">
        <v>10753</v>
      </c>
      <c r="C5361" s="16" t="str">
        <f>[1]!s_info_mkt(A5361)</f>
        <v>创业板</v>
      </c>
      <c r="D5361" s="16" t="str">
        <f>[1]!s_ipo_listeddate(A5361)</f>
        <v>2014-06-26</v>
      </c>
      <c r="E5361" s="16" t="str">
        <f>[1]!lastradeday_s("000002","")</f>
        <v>2026-06-22</v>
      </c>
      <c r="F5361" s="16" t="str">
        <f>[1]!s_info_industry_csrc2023(A5361,"",3)</f>
        <v>软件和信息技术服务业</v>
      </c>
      <c r="G5361" s="16" t="str">
        <f>[1]!s_info_industry_csrc2023(A5361,"",1)</f>
        <v>信息传输、软件和信息技术服务业</v>
      </c>
      <c r="H5361" s="16">
        <f>[1]!s_is(A5361,83,"FY","YTD","20251231",1,"",100000000)</f>
        <v>6.9429078071000001</v>
      </c>
      <c r="I5361" s="16">
        <f>[1]!s_is(A5361,83,"FY","YTD","20241231",1,"",100000000)</f>
        <v>7.1257601309000007</v>
      </c>
      <c r="J5361" s="16">
        <f t="shared" si="249"/>
        <v>-2.5660746424382652E-2</v>
      </c>
      <c r="K5361" s="16">
        <f>[1]!s_is(A5361,61,"FY","YTD","20251231",1,"",100000000)</f>
        <v>5.8656889599999998E-2</v>
      </c>
      <c r="L5361" s="16">
        <f>[1]!s_is(A5361,61,"FY","YTD","20241231",1,"",100000000)</f>
        <v>-0.77234586049999998</v>
      </c>
      <c r="M5361" s="16">
        <f t="shared" si="250"/>
        <v>1.0759464025119871</v>
      </c>
      <c r="N5361" s="16">
        <f>[1]!s_fa_roe(A5361,"20251231")</f>
        <v>0.39910000000000001</v>
      </c>
      <c r="O5361" s="16">
        <f>[1]!s_stmnote_rdexp(A5361,"20251231",1,10000)</f>
        <v>6280.1135829999994</v>
      </c>
      <c r="P5361" s="20">
        <f t="shared" si="251"/>
        <v>9.0453650797116883E-2</v>
      </c>
      <c r="Q5361" s="16">
        <f>[1]!s_margin_tradingbalance(A5361,"",10000)</f>
        <v>0</v>
      </c>
      <c r="R5361" s="16">
        <f>[1]!s_margin_seclendingbalance(A5361,"",10000)</f>
        <v>0</v>
      </c>
      <c r="S5361" s="17">
        <f>[1]!s_val_ev(A5361,"",100000000)</f>
        <v>50.875954800000002</v>
      </c>
      <c r="T5361" s="17">
        <f>[1]!share_freesharesmv(A5361,"",100000000)</f>
        <v>23.993147332900001</v>
      </c>
      <c r="U5361" s="17">
        <f>[1]!s_dq_amount_btin(A5361,E5361,100000000)</f>
        <v>2.8970743099999998</v>
      </c>
      <c r="V5361" s="17">
        <f>[1]!s_dq_turn(A5361,E5361)</f>
        <v>9.6151003614633446</v>
      </c>
      <c r="W5361" s="2">
        <f>[1]!s_pq_amount(A5361,"20260101","",100000000)</f>
        <v>110.49985700000001</v>
      </c>
      <c r="X5361" s="2">
        <f>[1]!s_pq_avgamount(A5361,"20260101","",100000000)</f>
        <v>1.0045441545454545</v>
      </c>
      <c r="Y5361" s="17">
        <f>[1]!s_ipo_dilutedpe(A5361)</f>
        <v>16.57</v>
      </c>
      <c r="Z5361" s="12">
        <f>[1]!s_ipo_collection_total(A5361,100000000)</f>
        <v>7.8716879999999998</v>
      </c>
      <c r="AA5361" s="2">
        <f>[1]!s_val_pe_ttm(A5361,E5361)</f>
        <v>-123.31809997558594</v>
      </c>
      <c r="AB5361" s="5">
        <f>[1]!s_info_zjtxornot1(A5361,"")</f>
        <v>0</v>
      </c>
      <c r="AC5361" s="22" t="str">
        <f>[1]!s_info_nature1(A5361,"")</f>
        <v>民营企业</v>
      </c>
      <c r="AD5361" s="6" t="str">
        <f>[1]!s_info_city(A5361)</f>
        <v>北京市</v>
      </c>
      <c r="AE5361" s="6" t="str">
        <f>[1]!s_info_province(A5361)</f>
        <v>北京</v>
      </c>
      <c r="AF5361">
        <v>116.40528500000001</v>
      </c>
      <c r="AG5361">
        <v>39.904989</v>
      </c>
    </row>
    <row r="5362" spans="1:33" x14ac:dyDescent="0.3">
      <c r="A5362" s="12" t="s">
        <v>10754</v>
      </c>
      <c r="B5362" s="12" t="s">
        <v>10755</v>
      </c>
      <c r="C5362" s="16" t="str">
        <f>[1]!s_info_mkt(A5362)</f>
        <v>主板</v>
      </c>
      <c r="D5362" s="16" t="str">
        <f>[1]!s_ipo_listeddate(A5362)</f>
        <v>2010-12-24</v>
      </c>
      <c r="E5362" s="16" t="str">
        <f>[1]!lastradeday_s("000002","")</f>
        <v>2026-06-22</v>
      </c>
      <c r="F5362" s="16" t="str">
        <f>[1]!s_info_industry_csrc2023(A5362,"",3)</f>
        <v>通用设备制造业</v>
      </c>
      <c r="G5362" s="16" t="str">
        <f>[1]!s_info_industry_csrc2023(A5362,"",1)</f>
        <v>制造业</v>
      </c>
      <c r="H5362" s="16">
        <f>[1]!s_is(A5362,83,"FY","YTD","20251231",1,"",100000000)</f>
        <v>3.8880760242000001</v>
      </c>
      <c r="I5362" s="16">
        <f>[1]!s_is(A5362,83,"FY","YTD","20241231",1,"",100000000)</f>
        <v>1.9405917506000001</v>
      </c>
      <c r="J5362" s="16">
        <f t="shared" si="249"/>
        <v>1.0035517635267022</v>
      </c>
      <c r="K5362" s="16">
        <f>[1]!s_is(A5362,61,"FY","YTD","20251231",1,"",100000000)</f>
        <v>-1.8557558612</v>
      </c>
      <c r="L5362" s="16">
        <f>[1]!s_is(A5362,61,"FY","YTD","20241231",1,"",100000000)</f>
        <v>-1.6024053433000001</v>
      </c>
      <c r="M5362" s="16">
        <f t="shared" si="250"/>
        <v>-0.15810638610218866</v>
      </c>
      <c r="N5362" s="16">
        <f>[1]!s_fa_roe(A5362,"20251231")</f>
        <v>-94.915700000000001</v>
      </c>
      <c r="O5362" s="16">
        <f>[1]!s_stmnote_rdexp(A5362,"20251231",1,10000)</f>
        <v>1608.2961070000001</v>
      </c>
      <c r="P5362" s="20">
        <f t="shared" si="251"/>
        <v>4.1364831782858949E-2</v>
      </c>
      <c r="Q5362" s="16">
        <f>[1]!s_margin_tradingbalance(A5362,"",10000)</f>
        <v>5090.4439000000002</v>
      </c>
      <c r="R5362" s="16">
        <f>[1]!s_margin_seclendingbalance(A5362,"",10000)</f>
        <v>0</v>
      </c>
      <c r="S5362" s="17">
        <f>[1]!s_val_ev(A5362,"",100000000)</f>
        <v>19.161999999999999</v>
      </c>
      <c r="T5362" s="17">
        <f>[1]!share_freesharesmv(A5362,"",100000000)</f>
        <v>16.422202500000001</v>
      </c>
      <c r="U5362" s="17">
        <f>[1]!s_dq_amount_btin(A5362,E5362,100000000)</f>
        <v>0.91103226000000004</v>
      </c>
      <c r="V5362" s="17">
        <f>[1]!s_dq_turn(A5362,E5362)</f>
        <v>4.7634669230769227</v>
      </c>
      <c r="W5362" s="2">
        <f>[1]!s_pq_amount(A5362,"20260101","",100000000)</f>
        <v>43.619776549999997</v>
      </c>
      <c r="X5362" s="2">
        <f>[1]!s_pq_avgamount(A5362,"20260101","",100000000)</f>
        <v>0.40018143623853214</v>
      </c>
      <c r="Y5362" s="17">
        <f>[1]!s_ipo_dilutedpe(A5362)</f>
        <v>48.25</v>
      </c>
      <c r="Z5362" s="12">
        <f>[1]!s_ipo_collection_total(A5362,100000000)</f>
        <v>7.2</v>
      </c>
      <c r="AA5362" s="2">
        <f>[1]!s_val_pe_ttm(A5362,E5362)</f>
        <v>-10.494272232055664</v>
      </c>
      <c r="AB5362" s="5">
        <f>[1]!s_info_zjtxornot1(A5362,"")</f>
        <v>0</v>
      </c>
      <c r="AC5362" s="22" t="str">
        <f>[1]!s_info_nature1(A5362,"")</f>
        <v>民营企业</v>
      </c>
      <c r="AD5362" s="6" t="str">
        <f>[1]!s_info_city(A5362)</f>
        <v>新余市</v>
      </c>
      <c r="AE5362" s="6" t="str">
        <f>[1]!s_info_province(A5362)</f>
        <v>江西省</v>
      </c>
      <c r="AF5362">
        <v>114.930835</v>
      </c>
      <c r="AG5362">
        <v>27.810834</v>
      </c>
    </row>
    <row r="5363" spans="1:33" x14ac:dyDescent="0.3">
      <c r="A5363" s="12" t="s">
        <v>10756</v>
      </c>
      <c r="B5363" s="12" t="s">
        <v>10757</v>
      </c>
      <c r="C5363" s="16" t="str">
        <f>[1]!s_info_mkt(A5363)</f>
        <v>主板</v>
      </c>
      <c r="D5363" s="16" t="str">
        <f>[1]!s_ipo_listeddate(A5363)</f>
        <v>2011-10-28</v>
      </c>
      <c r="E5363" s="16" t="str">
        <f>[1]!lastradeday_s("000002","")</f>
        <v>2026-06-22</v>
      </c>
      <c r="F5363" s="16" t="str">
        <f>[1]!s_info_industry_csrc2023(A5363,"",3)</f>
        <v>互联网和相关服务</v>
      </c>
      <c r="G5363" s="16" t="str">
        <f>[1]!s_info_industry_csrc2023(A5363,"",1)</f>
        <v>信息传输、软件和信息技术服务业</v>
      </c>
      <c r="H5363" s="16">
        <f>[1]!s_is(A5363,83,"FY","YTD","20251231",1,"",100000000)</f>
        <v>66.595585216399996</v>
      </c>
      <c r="I5363" s="16">
        <f>[1]!s_is(A5363,83,"FY","YTD","20241231",1,"",100000000)</f>
        <v>55.704901646700002</v>
      </c>
      <c r="J5363" s="16">
        <f t="shared" si="249"/>
        <v>0.19550673724859124</v>
      </c>
      <c r="K5363" s="16">
        <f>[1]!s_is(A5363,61,"FY","YTD","20251231",1,"",100000000)</f>
        <v>7.3085901891999994</v>
      </c>
      <c r="L5363" s="16">
        <f>[1]!s_is(A5363,61,"FY","YTD","20241231",1,"",100000000)</f>
        <v>-12.875582641500001</v>
      </c>
      <c r="M5363" s="16">
        <f t="shared" si="250"/>
        <v>1.5676318029790184</v>
      </c>
      <c r="N5363" s="16">
        <f>[1]!s_fa_roe(A5363,"20251231")</f>
        <v>10.5303</v>
      </c>
      <c r="O5363" s="16">
        <f>[1]!s_stmnote_rdexp(A5363,"20251231",1,10000)</f>
        <v>178172.85715699999</v>
      </c>
      <c r="P5363" s="20">
        <f t="shared" si="251"/>
        <v>0.26754454755226431</v>
      </c>
      <c r="Q5363" s="16">
        <f>[1]!s_margin_tradingbalance(A5363,"",10000)</f>
        <v>106301.2542</v>
      </c>
      <c r="R5363" s="16">
        <f>[1]!s_margin_seclendingbalance(A5363,"",10000)</f>
        <v>973.44</v>
      </c>
      <c r="S5363" s="17">
        <f>[1]!s_val_ev(A5363,"",100000000)</f>
        <v>234.15418636279998</v>
      </c>
      <c r="T5363" s="17">
        <f>[1]!share_freesharesmv(A5363,"",100000000)</f>
        <v>162.34418255750001</v>
      </c>
      <c r="U5363" s="17">
        <f>[1]!s_dq_amount_btin(A5363,E5363,100000000)</f>
        <v>11.14172866</v>
      </c>
      <c r="V5363" s="17">
        <f>[1]!s_dq_turn(A5363,E5363)</f>
        <v>5.1365132595422613</v>
      </c>
      <c r="W5363" s="2">
        <f>[1]!s_pq_amount(A5363,"20260101","",100000000)</f>
        <v>1463.04952237</v>
      </c>
      <c r="X5363" s="2">
        <f>[1]!s_pq_avgamount(A5363,"20260101","",100000000)</f>
        <v>13.300450203363635</v>
      </c>
      <c r="Y5363" s="17">
        <f>[1]!s_ipo_dilutedpe(A5363)</f>
        <v>22.4</v>
      </c>
      <c r="Z5363" s="12">
        <f>[1]!s_ipo_collection_total(A5363,100000000)</f>
        <v>2.8</v>
      </c>
      <c r="AA5363" s="2">
        <f>[1]!s_val_pe_ttm(A5363,E5363)</f>
        <v>44.067852020263672</v>
      </c>
      <c r="AB5363" s="5">
        <f>[1]!s_info_zjtxornot1(A5363,"")</f>
        <v>0</v>
      </c>
      <c r="AC5363" s="22" t="str">
        <f>[1]!s_info_nature1(A5363,"")</f>
        <v>民营企业</v>
      </c>
      <c r="AD5363" s="6" t="str">
        <f>[1]!s_info_city(A5363)</f>
        <v>湖州市</v>
      </c>
      <c r="AE5363" s="6" t="str">
        <f>[1]!s_info_province(A5363)</f>
        <v>浙江省</v>
      </c>
      <c r="AF5363">
        <v>120.10239799999999</v>
      </c>
      <c r="AG5363">
        <v>30.867197999999998</v>
      </c>
    </row>
    <row r="5364" spans="1:33" x14ac:dyDescent="0.3">
      <c r="A5364" s="12" t="s">
        <v>10758</v>
      </c>
      <c r="B5364" s="12" t="s">
        <v>10759</v>
      </c>
      <c r="C5364" s="16" t="str">
        <f>[1]!s_info_mkt(A5364)</f>
        <v>主板</v>
      </c>
      <c r="D5364" s="16" t="str">
        <f>[1]!s_ipo_listeddate(A5364)</f>
        <v>2011-09-20</v>
      </c>
      <c r="E5364" s="16" t="str">
        <f>[1]!lastradeday_s("000002","")</f>
        <v>2026-06-22</v>
      </c>
      <c r="F5364" s="16" t="str">
        <f>[1]!s_info_industry_csrc2023(A5364,"",3)</f>
        <v>生态保护和环境治理业</v>
      </c>
      <c r="G5364" s="16" t="str">
        <f>[1]!s_info_industry_csrc2023(A5364,"",1)</f>
        <v>水利、环境和公共设施管理业</v>
      </c>
      <c r="H5364" s="16">
        <f>[1]!s_is(A5364,83,"FY","YTD","20251231",1,"",100000000)</f>
        <v>36.65891878</v>
      </c>
      <c r="I5364" s="16">
        <f>[1]!s_is(A5364,83,"FY","YTD","20241231",1,"",100000000)</f>
        <v>37.8586438528</v>
      </c>
      <c r="J5364" s="16">
        <f t="shared" si="249"/>
        <v>-3.1689594520731057E-2</v>
      </c>
      <c r="K5364" s="16">
        <f>[1]!s_is(A5364,61,"FY","YTD","20251231",1,"",100000000)</f>
        <v>2.8022385425</v>
      </c>
      <c r="L5364" s="16">
        <f>[1]!s_is(A5364,61,"FY","YTD","20241231",1,"",100000000)</f>
        <v>2.1667919985999999</v>
      </c>
      <c r="M5364" s="16">
        <f t="shared" si="250"/>
        <v>0.29326605613763229</v>
      </c>
      <c r="N5364" s="16">
        <f>[1]!s_fa_roe(A5364,"20251231")</f>
        <v>8.7227999999999994</v>
      </c>
      <c r="O5364" s="16">
        <f>[1]!s_stmnote_rdexp(A5364,"20251231",1,10000)</f>
        <v>0</v>
      </c>
      <c r="P5364" s="20">
        <f t="shared" si="251"/>
        <v>0</v>
      </c>
      <c r="Q5364" s="16">
        <f>[1]!s_margin_tradingbalance(A5364,"",10000)</f>
        <v>0</v>
      </c>
      <c r="R5364" s="16">
        <f>[1]!s_margin_seclendingbalance(A5364,"",10000)</f>
        <v>0</v>
      </c>
      <c r="S5364" s="17">
        <f>[1]!s_val_ev(A5364,"",100000000)</f>
        <v>39.609874564800002</v>
      </c>
      <c r="T5364" s="17">
        <f>[1]!share_freesharesmv(A5364,"",100000000)</f>
        <v>17.709654664799999</v>
      </c>
      <c r="U5364" s="17">
        <f>[1]!s_dq_amount_btin(A5364,E5364,100000000)</f>
        <v>0.75323196000000003</v>
      </c>
      <c r="V5364" s="17">
        <f>[1]!s_dq_turn(A5364,E5364)</f>
        <v>2.8624132444904515</v>
      </c>
      <c r="W5364" s="2">
        <f>[1]!s_pq_amount(A5364,"20260101","",100000000)</f>
        <v>136.01535537999999</v>
      </c>
      <c r="X5364" s="2">
        <f>[1]!s_pq_avgamount(A5364,"20260101","",100000000)</f>
        <v>1.2365032307272728</v>
      </c>
      <c r="Y5364" s="17">
        <f>[1]!s_ipo_dilutedpe(A5364)</f>
        <v>48.04</v>
      </c>
      <c r="Z5364" s="12">
        <f>[1]!s_ipo_collection_total(A5364,100000000)</f>
        <v>6.5860000000000003</v>
      </c>
      <c r="AA5364" s="2">
        <f>[1]!s_val_pe_ttm(A5364,E5364)</f>
        <v>13.265542030334473</v>
      </c>
      <c r="AB5364" s="5">
        <f>[1]!s_info_zjtxornot1(A5364,"")</f>
        <v>0</v>
      </c>
      <c r="AC5364" s="22" t="str">
        <f>[1]!s_info_nature1(A5364,"")</f>
        <v>民营企业</v>
      </c>
      <c r="AD5364" s="6" t="str">
        <f>[1]!s_info_city(A5364)</f>
        <v>中山市</v>
      </c>
      <c r="AE5364" s="6" t="str">
        <f>[1]!s_info_province(A5364)</f>
        <v>广东省</v>
      </c>
      <c r="AF5364">
        <v>113.382391</v>
      </c>
      <c r="AG5364">
        <v>22.521113</v>
      </c>
    </row>
    <row r="5365" spans="1:33" x14ac:dyDescent="0.3">
      <c r="A5365" s="12" t="s">
        <v>10760</v>
      </c>
      <c r="B5365" s="12" t="s">
        <v>10761</v>
      </c>
      <c r="C5365" s="16" t="str">
        <f>[1]!s_info_mkt(A5365)</f>
        <v>科创板</v>
      </c>
      <c r="D5365" s="16" t="str">
        <f>[1]!s_ipo_listeddate(A5365)</f>
        <v>2023-09-28</v>
      </c>
      <c r="E5365" s="16" t="str">
        <f>[1]!lastradeday_s("000002","")</f>
        <v>2026-06-22</v>
      </c>
      <c r="F5365" s="16" t="str">
        <f>[1]!s_info_industry_csrc2023(A5365,"",3)</f>
        <v>电气机械和器材制造业</v>
      </c>
      <c r="G5365" s="16" t="str">
        <f>[1]!s_info_industry_csrc2023(A5365,"",1)</f>
        <v>制造业</v>
      </c>
      <c r="H5365" s="16">
        <f>[1]!s_is(A5365,83,"FY","YTD","20251231",1,"",100000000)</f>
        <v>9.0282016271999996</v>
      </c>
      <c r="I5365" s="16">
        <f>[1]!s_is(A5365,83,"FY","YTD","20241231",1,"",100000000)</f>
        <v>9.3535467230999991</v>
      </c>
      <c r="J5365" s="16">
        <f t="shared" si="249"/>
        <v>-3.4783072724329345E-2</v>
      </c>
      <c r="K5365" s="16">
        <f>[1]!s_is(A5365,61,"FY","YTD","20251231",1,"",100000000)</f>
        <v>-0.44937055869999998</v>
      </c>
      <c r="L5365" s="16">
        <f>[1]!s_is(A5365,61,"FY","YTD","20241231",1,"",100000000)</f>
        <v>0.68022375980000005</v>
      </c>
      <c r="M5365" s="16">
        <f t="shared" si="250"/>
        <v>-1.6606216737153146</v>
      </c>
      <c r="N5365" s="16">
        <f>[1]!s_fa_roe(A5365,"20251231")</f>
        <v>-2.5908000000000002</v>
      </c>
      <c r="O5365" s="16">
        <f>[1]!s_stmnote_rdexp(A5365,"20251231",1,10000)</f>
        <v>17660.549702</v>
      </c>
      <c r="P5365" s="20">
        <f t="shared" si="251"/>
        <v>0.19561536650657671</v>
      </c>
      <c r="Q5365" s="16">
        <f>[1]!s_margin_tradingbalance(A5365,"",10000)</f>
        <v>39261.240100000003</v>
      </c>
      <c r="R5365" s="16">
        <f>[1]!s_margin_seclendingbalance(A5365,"",10000)</f>
        <v>0</v>
      </c>
      <c r="S5365" s="17">
        <f>[1]!s_val_ev(A5365,"",100000000)</f>
        <v>96.462209447999996</v>
      </c>
      <c r="T5365" s="17">
        <f>[1]!share_freesharesmv(A5365,"",100000000)</f>
        <v>75.007841127999981</v>
      </c>
      <c r="U5365" s="17">
        <f>[1]!s_dq_amount_btin(A5365,E5365,100000000)</f>
        <v>5.7998815400000003</v>
      </c>
      <c r="V5365" s="17">
        <f>[1]!s_dq_turn(A5365,E5365)</f>
        <v>7.716368343574973</v>
      </c>
      <c r="W5365" s="2">
        <f>[1]!s_pq_amount(A5365,"20260101","",100000000)</f>
        <v>273.07328348999999</v>
      </c>
      <c r="X5365" s="2">
        <f>[1]!s_pq_avgamount(A5365,"20260101","",100000000)</f>
        <v>2.4824843953636364</v>
      </c>
      <c r="Y5365" s="17">
        <f>[1]!s_ipo_dilutedpe(A5365)</f>
        <v>88.78</v>
      </c>
      <c r="Z5365" s="12">
        <f>[1]!s_ipo_collection_total(A5365,100000000)</f>
        <v>14.429876</v>
      </c>
      <c r="AA5365" s="2">
        <f>[1]!s_val_pe_ttm(A5365,E5365)</f>
        <v>-229.13887023925781</v>
      </c>
      <c r="AB5365" s="5">
        <f>[1]!s_info_zjtxornot1(A5365,"")</f>
        <v>1</v>
      </c>
      <c r="AC5365" s="22" t="str">
        <f>[1]!s_info_nature1(A5365,"")</f>
        <v>民营企业</v>
      </c>
      <c r="AD5365" s="6" t="str">
        <f>[1]!s_info_city(A5365)</f>
        <v>西安市</v>
      </c>
      <c r="AE5365" s="6" t="str">
        <f>[1]!s_info_province(A5365)</f>
        <v>陕西省</v>
      </c>
      <c r="AF5365">
        <v>108.948024</v>
      </c>
      <c r="AG5365">
        <v>34.263160999999997</v>
      </c>
    </row>
    <row r="5366" spans="1:33" x14ac:dyDescent="0.3">
      <c r="A5366" s="12" t="s">
        <v>10762</v>
      </c>
      <c r="B5366" s="12" t="s">
        <v>10763</v>
      </c>
      <c r="C5366" s="16" t="str">
        <f>[1]!s_info_mkt(A5366)</f>
        <v>主板</v>
      </c>
      <c r="D5366" s="16" t="str">
        <f>[1]!s_ipo_listeddate(A5366)</f>
        <v>2020-08-17</v>
      </c>
      <c r="E5366" s="16" t="str">
        <f>[1]!lastradeday_s("000002","")</f>
        <v>2026-06-22</v>
      </c>
      <c r="F5366" s="16" t="str">
        <f>[1]!s_info_industry_csrc2023(A5366,"",3)</f>
        <v>汽车制造业</v>
      </c>
      <c r="G5366" s="16" t="str">
        <f>[1]!s_info_industry_csrc2023(A5366,"",1)</f>
        <v>制造业</v>
      </c>
      <c r="H5366" s="16">
        <f>[1]!s_is(A5366,83,"FY","YTD","20251231",1,"",100000000)</f>
        <v>44.489017833199995</v>
      </c>
      <c r="I5366" s="16">
        <f>[1]!s_is(A5366,83,"FY","YTD","20241231",1,"",100000000)</f>
        <v>40.201433878899998</v>
      </c>
      <c r="J5366" s="16">
        <f t="shared" si="249"/>
        <v>0.10665251312218405</v>
      </c>
      <c r="K5366" s="16">
        <f>[1]!s_is(A5366,61,"FY","YTD","20251231",1,"",100000000)</f>
        <v>2.9519614594000001</v>
      </c>
      <c r="L5366" s="16">
        <f>[1]!s_is(A5366,61,"FY","YTD","20241231",1,"",100000000)</f>
        <v>2.9795839429000002</v>
      </c>
      <c r="M5366" s="16">
        <f t="shared" si="250"/>
        <v>-9.2705840913867247E-3</v>
      </c>
      <c r="N5366" s="16">
        <f>[1]!s_fa_roe(A5366,"20251231")</f>
        <v>11.123100000000001</v>
      </c>
      <c r="O5366" s="16">
        <f>[1]!s_stmnote_rdexp(A5366,"20251231",1,10000)</f>
        <v>12826.050298999999</v>
      </c>
      <c r="P5366" s="20">
        <f t="shared" si="251"/>
        <v>2.8829699830839019E-2</v>
      </c>
      <c r="Q5366" s="16">
        <f>[1]!s_margin_tradingbalance(A5366,"",10000)</f>
        <v>0</v>
      </c>
      <c r="R5366" s="16">
        <f>[1]!s_margin_seclendingbalance(A5366,"",10000)</f>
        <v>0</v>
      </c>
      <c r="S5366" s="17">
        <f>[1]!s_val_ev(A5366,"",100000000)</f>
        <v>60.067729503899997</v>
      </c>
      <c r="T5366" s="17">
        <f>[1]!share_freesharesmv(A5366,"",100000000)</f>
        <v>34.865589295899994</v>
      </c>
      <c r="U5366" s="17">
        <f>[1]!s_dq_amount_btin(A5366,E5366,100000000)</f>
        <v>1.2713241</v>
      </c>
      <c r="V5366" s="17">
        <f>[1]!s_dq_turn(A5366,E5366)</f>
        <v>2.1677467118745994</v>
      </c>
      <c r="W5366" s="2">
        <f>[1]!s_pq_amount(A5366,"20260101","",100000000)</f>
        <v>165.08459045999999</v>
      </c>
      <c r="X5366" s="2">
        <f>[1]!s_pq_avgamount(A5366,"20260101","",100000000)</f>
        <v>1.500769004181818</v>
      </c>
      <c r="Y5366" s="17">
        <f>[1]!s_ipo_dilutedpe(A5366)</f>
        <v>22.98</v>
      </c>
      <c r="Z5366" s="12">
        <f>[1]!s_ipo_collection_total(A5366,100000000)</f>
        <v>6.2279999999999998</v>
      </c>
      <c r="AA5366" s="2">
        <f>[1]!s_val_pe_ttm(A5366,E5366)</f>
        <v>20.786151885986328</v>
      </c>
      <c r="AB5366" s="5">
        <f>[1]!s_info_zjtxornot1(A5366,"")</f>
        <v>0</v>
      </c>
      <c r="AC5366" s="22" t="str">
        <f>[1]!s_info_nature1(A5366,"")</f>
        <v>民营企业</v>
      </c>
      <c r="AD5366" s="6" t="str">
        <f>[1]!s_info_city(A5366)</f>
        <v>温州市</v>
      </c>
      <c r="AE5366" s="6" t="str">
        <f>[1]!s_info_province(A5366)</f>
        <v>浙江省</v>
      </c>
      <c r="AF5366">
        <v>120.672111</v>
      </c>
      <c r="AG5366">
        <v>28.000575000000001</v>
      </c>
    </row>
    <row r="5367" spans="1:33" x14ac:dyDescent="0.3">
      <c r="A5367" s="12" t="s">
        <v>10764</v>
      </c>
      <c r="B5367" s="12" t="s">
        <v>10765</v>
      </c>
      <c r="C5367" s="16" t="str">
        <f>[1]!s_info_mkt(A5367)</f>
        <v>主板</v>
      </c>
      <c r="D5367" s="16" t="str">
        <f>[1]!s_ipo_listeddate(A5367)</f>
        <v>2017-03-10</v>
      </c>
      <c r="E5367" s="16" t="str">
        <f>[1]!lastradeday_s("000002","")</f>
        <v>2026-06-22</v>
      </c>
      <c r="F5367" s="16" t="str">
        <f>[1]!s_info_industry_csrc2023(A5367,"",3)</f>
        <v>土木工程建筑业</v>
      </c>
      <c r="G5367" s="16" t="str">
        <f>[1]!s_info_industry_csrc2023(A5367,"",1)</f>
        <v>建筑业</v>
      </c>
      <c r="H5367" s="16">
        <f>[1]!s_is(A5367,83,"FY","YTD","20251231",1,"",100000000)</f>
        <v>3.6375829802999999</v>
      </c>
      <c r="I5367" s="16">
        <f>[1]!s_is(A5367,83,"FY","YTD","20241231",1,"",100000000)</f>
        <v>1.1467852543000001</v>
      </c>
      <c r="J5367" s="16">
        <f t="shared" si="249"/>
        <v>2.1719826939354809</v>
      </c>
      <c r="K5367" s="16">
        <f>[1]!s_is(A5367,61,"FY","YTD","20251231",1,"",100000000)</f>
        <v>-1.2261500906</v>
      </c>
      <c r="L5367" s="16">
        <f>[1]!s_is(A5367,61,"FY","YTD","20241231",1,"",100000000)</f>
        <v>0.29134556540000001</v>
      </c>
      <c r="M5367" s="16">
        <f t="shared" si="250"/>
        <v>-5.2085764680048223</v>
      </c>
      <c r="N5367" s="16">
        <f>[1]!s_fa_roe(A5367,"20251231")</f>
        <v>-8.1624999999999996</v>
      </c>
      <c r="O5367" s="16">
        <f>[1]!s_stmnote_rdexp(A5367,"20251231",1,10000)</f>
        <v>2559.7755440000001</v>
      </c>
      <c r="P5367" s="20">
        <f t="shared" si="251"/>
        <v>7.0370230943539586E-2</v>
      </c>
      <c r="Q5367" s="16">
        <f>[1]!s_margin_tradingbalance(A5367,"",10000)</f>
        <v>0</v>
      </c>
      <c r="R5367" s="16">
        <f>[1]!s_margin_seclendingbalance(A5367,"",10000)</f>
        <v>0</v>
      </c>
      <c r="S5367" s="17">
        <f>[1]!s_val_ev(A5367,"",100000000)</f>
        <v>29.234088</v>
      </c>
      <c r="T5367" s="17">
        <f>[1]!share_freesharesmv(A5367,"",100000000)</f>
        <v>17.775823180199996</v>
      </c>
      <c r="U5367" s="17">
        <f>[1]!s_dq_amount_btin(A5367,E5367,100000000)</f>
        <v>0.63574167999999998</v>
      </c>
      <c r="V5367" s="17">
        <f>[1]!s_dq_turn(A5367,E5367)</f>
        <v>2.216388152077807</v>
      </c>
      <c r="W5367" s="2">
        <f>[1]!s_pq_amount(A5367,"20260101","",100000000)</f>
        <v>58.063488409999998</v>
      </c>
      <c r="X5367" s="2">
        <f>[1]!s_pq_avgamount(A5367,"20260101","",100000000)</f>
        <v>0.52784989463636356</v>
      </c>
      <c r="Y5367" s="17">
        <f>[1]!s_ipo_dilutedpe(A5367)</f>
        <v>22.97</v>
      </c>
      <c r="Z5367" s="12">
        <f>[1]!s_ipo_collection_total(A5367,100000000)</f>
        <v>3.3190499999999998</v>
      </c>
      <c r="AA5367" s="2">
        <f>[1]!s_val_pe_ttm(A5367,E5367)</f>
        <v>-21.229310989379883</v>
      </c>
      <c r="AB5367" s="5">
        <f>[1]!s_info_zjtxornot1(A5367,"")</f>
        <v>0</v>
      </c>
      <c r="AC5367" s="22" t="str">
        <f>[1]!s_info_nature1(A5367,"")</f>
        <v>民营企业</v>
      </c>
      <c r="AD5367" s="6" t="str">
        <f>[1]!s_info_city(A5367)</f>
        <v>南京市</v>
      </c>
      <c r="AE5367" s="6" t="str">
        <f>[1]!s_info_province(A5367)</f>
        <v>江苏省</v>
      </c>
      <c r="AF5367">
        <v>118.767413</v>
      </c>
      <c r="AG5367">
        <v>32.041544000000002</v>
      </c>
    </row>
    <row r="5368" spans="1:33" x14ac:dyDescent="0.3">
      <c r="A5368" s="12" t="s">
        <v>10766</v>
      </c>
      <c r="B5368" s="12" t="s">
        <v>10767</v>
      </c>
      <c r="C5368" s="16" t="str">
        <f>[1]!s_info_mkt(A5368)</f>
        <v>主板</v>
      </c>
      <c r="D5368" s="16" t="str">
        <f>[1]!s_ipo_listeddate(A5368)</f>
        <v>2011-10-13</v>
      </c>
      <c r="E5368" s="16" t="str">
        <f>[1]!lastradeday_s("000002","")</f>
        <v>2026-06-22</v>
      </c>
      <c r="F5368" s="16" t="str">
        <f>[1]!s_info_industry_csrc2023(A5368,"",3)</f>
        <v>非金属矿物制品业</v>
      </c>
      <c r="G5368" s="16" t="str">
        <f>[1]!s_info_industry_csrc2023(A5368,"",1)</f>
        <v>制造业</v>
      </c>
      <c r="H5368" s="16">
        <f>[1]!s_is(A5368,83,"FY","YTD","20251231",1,"",100000000)</f>
        <v>20.361567126700002</v>
      </c>
      <c r="I5368" s="16">
        <f>[1]!s_is(A5368,83,"FY","YTD","20241231",1,"",100000000)</f>
        <v>28.929928225999998</v>
      </c>
      <c r="J5368" s="16">
        <f t="shared" si="249"/>
        <v>-0.29617636906542377</v>
      </c>
      <c r="K5368" s="16">
        <f>[1]!s_is(A5368,61,"FY","YTD","20251231",1,"",100000000)</f>
        <v>-1.0767249895</v>
      </c>
      <c r="L5368" s="16">
        <f>[1]!s_is(A5368,61,"FY","YTD","20241231",1,"",100000000)</f>
        <v>-1.2677298352999999</v>
      </c>
      <c r="M5368" s="16">
        <f t="shared" si="250"/>
        <v>0.15066683806080808</v>
      </c>
      <c r="N5368" s="16">
        <f>[1]!s_fa_roe(A5368,"20251231")</f>
        <v>-3.722</v>
      </c>
      <c r="O5368" s="16">
        <f>[1]!s_stmnote_rdexp(A5368,"20251231",1,10000)</f>
        <v>6624.5541200000007</v>
      </c>
      <c r="P5368" s="20">
        <f t="shared" si="251"/>
        <v>3.2534598534477543E-2</v>
      </c>
      <c r="Q5368" s="16">
        <f>[1]!s_margin_tradingbalance(A5368,"",10000)</f>
        <v>7736.9111999999996</v>
      </c>
      <c r="R5368" s="16">
        <f>[1]!s_margin_seclendingbalance(A5368,"",10000)</f>
        <v>28.256399999999999</v>
      </c>
      <c r="S5368" s="17">
        <f>[1]!s_val_ev(A5368,"",100000000)</f>
        <v>32.666177199600007</v>
      </c>
      <c r="T5368" s="17">
        <f>[1]!share_freesharesmv(A5368,"",100000000)</f>
        <v>17.047625529600001</v>
      </c>
      <c r="U5368" s="17">
        <f>[1]!s_dq_amount_btin(A5368,E5368,100000000)</f>
        <v>0.74874806999999999</v>
      </c>
      <c r="V5368" s="17">
        <f>[1]!s_dq_turn(A5368,E5368)</f>
        <v>2.3255169287083612</v>
      </c>
      <c r="W5368" s="2">
        <f>[1]!s_pq_amount(A5368,"20260101","",100000000)</f>
        <v>284.43532733000001</v>
      </c>
      <c r="X5368" s="2">
        <f>[1]!s_pq_avgamount(A5368,"20260101","",100000000)</f>
        <v>2.5857757029999999</v>
      </c>
      <c r="Y5368" s="17">
        <f>[1]!s_ipo_dilutedpe(A5368)</f>
        <v>28.36</v>
      </c>
      <c r="Z5368" s="12">
        <f>[1]!s_ipo_collection_total(A5368,100000000)</f>
        <v>15.2</v>
      </c>
      <c r="AA5368" s="2">
        <f>[1]!s_val_pe_ttm(A5368,E5368)</f>
        <v>-21.565019607543945</v>
      </c>
      <c r="AB5368" s="5">
        <f>[1]!s_info_zjtxornot1(A5368,"")</f>
        <v>0</v>
      </c>
      <c r="AC5368" s="22" t="str">
        <f>[1]!s_info_nature1(A5368,"")</f>
        <v>民营企业</v>
      </c>
      <c r="AD5368" s="6" t="str">
        <f>[1]!s_info_city(A5368)</f>
        <v>常州市</v>
      </c>
      <c r="AE5368" s="6" t="str">
        <f>[1]!s_info_province(A5368)</f>
        <v>江苏省</v>
      </c>
      <c r="AF5368">
        <v>119.946973</v>
      </c>
      <c r="AG5368">
        <v>31.772752000000001</v>
      </c>
    </row>
    <row r="5369" spans="1:33" x14ac:dyDescent="0.3">
      <c r="A5369" s="12" t="s">
        <v>10768</v>
      </c>
      <c r="B5369" s="12" t="s">
        <v>10769</v>
      </c>
      <c r="C5369" s="16" t="str">
        <f>[1]!s_info_mkt(A5369)</f>
        <v>主板</v>
      </c>
      <c r="D5369" s="16" t="str">
        <f>[1]!s_ipo_listeddate(A5369)</f>
        <v>1994-05-20</v>
      </c>
      <c r="E5369" s="16" t="str">
        <f>[1]!lastradeday_s("000002","")</f>
        <v>2026-06-22</v>
      </c>
      <c r="F5369" s="16" t="str">
        <f>[1]!s_info_industry_csrc2023(A5369,"",3)</f>
        <v>电力、热力生产和供应业</v>
      </c>
      <c r="G5369" s="16" t="str">
        <f>[1]!s_info_industry_csrc2023(A5369,"",1)</f>
        <v>电力、热力、燃气及水生产和供应业</v>
      </c>
      <c r="H5369" s="16">
        <f>[1]!s_is(A5369,83,"FY","YTD","20251231",1,"",100000000)</f>
        <v>210.50468832200002</v>
      </c>
      <c r="I5369" s="16">
        <f>[1]!s_is(A5369,83,"FY","YTD","20241231",1,"",100000000)</f>
        <v>222.93633145080003</v>
      </c>
      <c r="J5369" s="16">
        <f t="shared" si="249"/>
        <v>-5.5763199510365791E-2</v>
      </c>
      <c r="K5369" s="16">
        <f>[1]!s_is(A5369,61,"FY","YTD","20251231",1,"",100000000)</f>
        <v>24.9343906589</v>
      </c>
      <c r="L5369" s="16">
        <f>[1]!s_is(A5369,61,"FY","YTD","20241231",1,"",100000000)</f>
        <v>23.252233590100001</v>
      </c>
      <c r="M5369" s="16">
        <f t="shared" si="250"/>
        <v>7.2343891707513347E-2</v>
      </c>
      <c r="N5369" s="16">
        <f>[1]!s_fa_roe(A5369,"20251231")</f>
        <v>14.8246</v>
      </c>
      <c r="O5369" s="16">
        <f>[1]!s_stmnote_rdexp(A5369,"20251231",1,10000)</f>
        <v>26900</v>
      </c>
      <c r="P5369" s="20">
        <f t="shared" si="251"/>
        <v>1.2778812773448646E-2</v>
      </c>
      <c r="Q5369" s="16">
        <f>[1]!s_margin_tradingbalance(A5369,"",10000)</f>
        <v>54938.5245</v>
      </c>
      <c r="R5369" s="16">
        <f>[1]!s_margin_seclendingbalance(A5369,"",10000)</f>
        <v>1459.7424000000001</v>
      </c>
      <c r="S5369" s="17">
        <f>[1]!s_val_ev(A5369,"",100000000)</f>
        <v>413.69800876800002</v>
      </c>
      <c r="T5369" s="17">
        <f>[1]!share_freesharesmv(A5369,"",100000000)</f>
        <v>161.17202032800003</v>
      </c>
      <c r="U5369" s="17">
        <f>[1]!s_dq_amount_btin(A5369,E5369,100000000)</f>
        <v>12.734449270000001</v>
      </c>
      <c r="V5369" s="17">
        <f>[1]!s_dq_turn(A5369,E5369)</f>
        <v>3.6917579400385381</v>
      </c>
      <c r="W5369" s="2">
        <f>[1]!s_pq_amount(A5369,"20260101","",100000000)</f>
        <v>926.39028468000004</v>
      </c>
      <c r="X5369" s="2">
        <f>[1]!s_pq_avgamount(A5369,"20260101","",100000000)</f>
        <v>8.4217298607272735</v>
      </c>
      <c r="Y5369" s="17">
        <f>[1]!s_ipo_dilutedpe(A5369)</f>
        <v>0</v>
      </c>
      <c r="Z5369" s="12">
        <f>[1]!s_ipo_collection_total(A5369,100000000)</f>
        <v>1.95</v>
      </c>
      <c r="AA5369" s="2">
        <f>[1]!s_val_pe_ttm(A5369,E5369)</f>
        <v>16.928682327270508</v>
      </c>
      <c r="AB5369" s="5">
        <f>[1]!s_info_zjtxornot1(A5369,"")</f>
        <v>0</v>
      </c>
      <c r="AC5369" s="22" t="str">
        <f>[1]!s_info_nature1(A5369,"")</f>
        <v>中央国有企业</v>
      </c>
      <c r="AD5369" s="6" t="str">
        <f>[1]!s_info_city(A5369)</f>
        <v>呼和浩特市</v>
      </c>
      <c r="AE5369" s="6" t="str">
        <f>[1]!s_info_province(A5369)</f>
        <v>内蒙古自治区</v>
      </c>
      <c r="AF5369">
        <v>111.670801</v>
      </c>
      <c r="AG5369">
        <v>40.818311000000001</v>
      </c>
    </row>
    <row r="5370" spans="1:33" x14ac:dyDescent="0.3">
      <c r="A5370" s="12" t="s">
        <v>10770</v>
      </c>
      <c r="B5370" s="12" t="s">
        <v>10771</v>
      </c>
      <c r="C5370" s="16" t="str">
        <f>[1]!s_info_mkt(A5370)</f>
        <v>主板</v>
      </c>
      <c r="D5370" s="16" t="str">
        <f>[1]!s_ipo_listeddate(A5370)</f>
        <v>2016-02-18</v>
      </c>
      <c r="E5370" s="16" t="str">
        <f>[1]!lastradeday_s("000002","")</f>
        <v>2026-06-22</v>
      </c>
      <c r="F5370" s="16" t="str">
        <f>[1]!s_info_industry_csrc2023(A5370,"",3)</f>
        <v>皮革、毛皮、羽毛及其制品和制鞋业</v>
      </c>
      <c r="G5370" s="16" t="str">
        <f>[1]!s_info_industry_csrc2023(A5370,"",1)</f>
        <v>制造业</v>
      </c>
      <c r="H5370" s="16">
        <f>[1]!s_is(A5370,83,"FY","YTD","20251231",1,"",100000000)</f>
        <v>11.48520858</v>
      </c>
      <c r="I5370" s="16">
        <f>[1]!s_is(A5370,83,"FY","YTD","20241231",1,"",100000000)</f>
        <v>10.98642403</v>
      </c>
      <c r="J5370" s="16">
        <f t="shared" si="249"/>
        <v>4.5400081831722172E-2</v>
      </c>
      <c r="K5370" s="16">
        <f>[1]!s_is(A5370,61,"FY","YTD","20251231",1,"",100000000)</f>
        <v>0.14518903999999999</v>
      </c>
      <c r="L5370" s="16">
        <f>[1]!s_is(A5370,61,"FY","YTD","20241231",1,"",100000000)</f>
        <v>-0.90814139999999999</v>
      </c>
      <c r="M5370" s="16">
        <f t="shared" si="250"/>
        <v>1.159874926966219</v>
      </c>
      <c r="N5370" s="16">
        <f>[1]!s_fa_roe(A5370,"20251231")</f>
        <v>1.36</v>
      </c>
      <c r="O5370" s="16">
        <f>[1]!s_stmnote_rdexp(A5370,"20251231",1,10000)</f>
        <v>2854.2375000000002</v>
      </c>
      <c r="P5370" s="20">
        <f t="shared" si="251"/>
        <v>2.485142067833478E-2</v>
      </c>
      <c r="Q5370" s="16">
        <f>[1]!s_margin_tradingbalance(A5370,"",10000)</f>
        <v>0</v>
      </c>
      <c r="R5370" s="16">
        <f>[1]!s_margin_seclendingbalance(A5370,"",10000)</f>
        <v>0</v>
      </c>
      <c r="S5370" s="17">
        <f>[1]!s_val_ev(A5370,"",100000000)</f>
        <v>102.415628164</v>
      </c>
      <c r="T5370" s="17">
        <f>[1]!share_freesharesmv(A5370,"",100000000)</f>
        <v>74.310567464000002</v>
      </c>
      <c r="U5370" s="17">
        <f>[1]!s_dq_amount_btin(A5370,E5370,100000000)</f>
        <v>10.08565278</v>
      </c>
      <c r="V5370" s="17">
        <f>[1]!s_dq_turn(A5370,E5370)</f>
        <v>10.178799191961962</v>
      </c>
      <c r="W5370" s="2">
        <f>[1]!s_pq_amount(A5370,"20260101","",100000000)</f>
        <v>444.42250861999997</v>
      </c>
      <c r="X5370" s="2">
        <f>[1]!s_pq_avgamount(A5370,"20260101","",100000000)</f>
        <v>4.0402046238181821</v>
      </c>
      <c r="Y5370" s="17">
        <f>[1]!s_ipo_dilutedpe(A5370)</f>
        <v>22.98</v>
      </c>
      <c r="Z5370" s="12">
        <f>[1]!s_ipo_collection_total(A5370,100000000)</f>
        <v>6.86</v>
      </c>
      <c r="AA5370" s="2">
        <f>[1]!s_val_pe_ttm(A5370,E5370)</f>
        <v>359.55538940429688</v>
      </c>
      <c r="AB5370" s="5">
        <f>[1]!s_info_zjtxornot1(A5370,"")</f>
        <v>0</v>
      </c>
      <c r="AC5370" s="22" t="str">
        <f>[1]!s_info_nature1(A5370,"")</f>
        <v>民营企业</v>
      </c>
      <c r="AD5370" s="6" t="str">
        <f>[1]!s_info_city(A5370)</f>
        <v>广州市</v>
      </c>
      <c r="AE5370" s="6" t="str">
        <f>[1]!s_info_province(A5370)</f>
        <v>广东省</v>
      </c>
      <c r="AF5370">
        <v>113.280637</v>
      </c>
      <c r="AG5370">
        <v>23.125177999999998</v>
      </c>
    </row>
    <row r="5371" spans="1:33" x14ac:dyDescent="0.3">
      <c r="A5371" s="12" t="s">
        <v>10772</v>
      </c>
      <c r="B5371" s="12" t="s">
        <v>10773</v>
      </c>
      <c r="C5371" s="16" t="str">
        <f>[1]!s_info_mkt(A5371)</f>
        <v>主板</v>
      </c>
      <c r="D5371" s="16" t="str">
        <f>[1]!s_ipo_listeddate(A5371)</f>
        <v>2020-08-17</v>
      </c>
      <c r="E5371" s="16" t="str">
        <f>[1]!lastradeday_s("000002","")</f>
        <v>2026-06-22</v>
      </c>
      <c r="F5371" s="16" t="str">
        <f>[1]!s_info_industry_csrc2023(A5371,"",3)</f>
        <v>计算机、通信和其他电子设备制造业</v>
      </c>
      <c r="G5371" s="16" t="str">
        <f>[1]!s_info_industry_csrc2023(A5371,"",1)</f>
        <v>制造业</v>
      </c>
      <c r="H5371" s="16">
        <f>[1]!s_is(A5371,83,"FY","YTD","20251231",1,"",100000000)</f>
        <v>71.538195330200011</v>
      </c>
      <c r="I5371" s="16">
        <f>[1]!s_is(A5371,83,"FY","YTD","20241231",1,"",100000000)</f>
        <v>64.231634201000006</v>
      </c>
      <c r="J5371" s="16">
        <f t="shared" si="249"/>
        <v>0.1137533120570402</v>
      </c>
      <c r="K5371" s="16">
        <f>[1]!s_is(A5371,61,"FY","YTD","20251231",1,"",100000000)</f>
        <v>4.2238768374999998</v>
      </c>
      <c r="L5371" s="16">
        <f>[1]!s_is(A5371,61,"FY","YTD","20241231",1,"",100000000)</f>
        <v>4.6486428715999999</v>
      </c>
      <c r="M5371" s="16">
        <f t="shared" si="250"/>
        <v>-9.1374202284935133E-2</v>
      </c>
      <c r="N5371" s="16">
        <f>[1]!s_fa_roe(A5371,"20251231")</f>
        <v>8.6637000000000004</v>
      </c>
      <c r="O5371" s="16">
        <f>[1]!s_stmnote_rdexp(A5371,"20251231",1,10000)</f>
        <v>39094.287032</v>
      </c>
      <c r="P5371" s="20">
        <f t="shared" si="251"/>
        <v>5.464813146536876E-2</v>
      </c>
      <c r="Q5371" s="16">
        <f>[1]!s_margin_tradingbalance(A5371,"",10000)</f>
        <v>0</v>
      </c>
      <c r="R5371" s="16">
        <f>[1]!s_margin_seclendingbalance(A5371,"",10000)</f>
        <v>0</v>
      </c>
      <c r="S5371" s="17">
        <f>[1]!s_val_ev(A5371,"",100000000)</f>
        <v>178.04580000000001</v>
      </c>
      <c r="T5371" s="17">
        <f>[1]!share_freesharesmv(A5371,"",100000000)</f>
        <v>74.197551779999998</v>
      </c>
      <c r="U5371" s="17">
        <f>[1]!s_dq_amount_btin(A5371,E5371,100000000)</f>
        <v>12.16485529</v>
      </c>
      <c r="V5371" s="17">
        <f>[1]!s_dq_turn(A5371,E5371)</f>
        <v>7.8793540196216325</v>
      </c>
      <c r="W5371" s="2">
        <f>[1]!s_pq_amount(A5371,"20260101","",100000000)</f>
        <v>425.18292106000001</v>
      </c>
      <c r="X5371" s="2">
        <f>[1]!s_pq_avgamount(A5371,"20260101","",100000000)</f>
        <v>3.8652992823636363</v>
      </c>
      <c r="Y5371" s="17">
        <f>[1]!s_ipo_dilutedpe(A5371)</f>
        <v>22.99</v>
      </c>
      <c r="Z5371" s="12">
        <f>[1]!s_ipo_collection_total(A5371,100000000)</f>
        <v>12.149760000000001</v>
      </c>
      <c r="AA5371" s="2">
        <f>[1]!s_val_pe_ttm(A5371,E5371)</f>
        <v>51.713237762451172</v>
      </c>
      <c r="AB5371" s="5">
        <f>[1]!s_info_zjtxornot1(A5371,"")</f>
        <v>0</v>
      </c>
      <c r="AC5371" s="22" t="str">
        <f>[1]!s_info_nature1(A5371,"")</f>
        <v>民营企业</v>
      </c>
      <c r="AD5371" s="6" t="str">
        <f>[1]!s_info_city(A5371)</f>
        <v>东莞市</v>
      </c>
      <c r="AE5371" s="6" t="str">
        <f>[1]!s_info_province(A5371)</f>
        <v>广东省</v>
      </c>
      <c r="AF5371">
        <v>113.746262</v>
      </c>
      <c r="AG5371">
        <v>23.046237000000001</v>
      </c>
    </row>
    <row r="5372" spans="1:33" x14ac:dyDescent="0.3">
      <c r="A5372" s="12" t="s">
        <v>10774</v>
      </c>
      <c r="B5372" s="12" t="s">
        <v>10775</v>
      </c>
      <c r="C5372" s="16" t="str">
        <f>[1]!s_info_mkt(A5372)</f>
        <v>主板</v>
      </c>
      <c r="D5372" s="16" t="str">
        <f>[1]!s_ipo_listeddate(A5372)</f>
        <v>2017-06-27</v>
      </c>
      <c r="E5372" s="16" t="str">
        <f>[1]!lastradeday_s("000002","")</f>
        <v>2026-06-22</v>
      </c>
      <c r="F5372" s="16" t="str">
        <f>[1]!s_info_industry_csrc2023(A5372,"",3)</f>
        <v>汽车制造业</v>
      </c>
      <c r="G5372" s="16" t="str">
        <f>[1]!s_info_industry_csrc2023(A5372,"",1)</f>
        <v>制造业</v>
      </c>
      <c r="H5372" s="16">
        <f>[1]!s_is(A5372,83,"FY","YTD","20251231",1,"",100000000)</f>
        <v>10.413802411300001</v>
      </c>
      <c r="I5372" s="16">
        <f>[1]!s_is(A5372,83,"FY","YTD","20241231",1,"",100000000)</f>
        <v>9.7066373869000007</v>
      </c>
      <c r="J5372" s="16">
        <f t="shared" si="249"/>
        <v>7.2853759362061288E-2</v>
      </c>
      <c r="K5372" s="16">
        <f>[1]!s_is(A5372,61,"FY","YTD","20251231",1,"",100000000)</f>
        <v>-0.52421029559999999</v>
      </c>
      <c r="L5372" s="16">
        <f>[1]!s_is(A5372,61,"FY","YTD","20241231",1,"",100000000)</f>
        <v>0.1123503532</v>
      </c>
      <c r="M5372" s="16">
        <f t="shared" si="250"/>
        <v>-5.6658535613753633</v>
      </c>
      <c r="N5372" s="16">
        <f>[1]!s_fa_roe(A5372,"20251231")</f>
        <v>-6.2275</v>
      </c>
      <c r="O5372" s="16">
        <f>[1]!s_stmnote_rdexp(A5372,"20251231",1,10000)</f>
        <v>5211.3475399999998</v>
      </c>
      <c r="P5372" s="20">
        <f t="shared" si="251"/>
        <v>5.0042696549966945E-2</v>
      </c>
      <c r="Q5372" s="16">
        <f>[1]!s_margin_tradingbalance(A5372,"",10000)</f>
        <v>0</v>
      </c>
      <c r="R5372" s="16">
        <f>[1]!s_margin_seclendingbalance(A5372,"",10000)</f>
        <v>0</v>
      </c>
      <c r="S5372" s="17">
        <f>[1]!s_val_ev(A5372,"",100000000)</f>
        <v>59.623603465200006</v>
      </c>
      <c r="T5372" s="17">
        <f>[1]!share_freesharesmv(A5372,"",100000000)</f>
        <v>37.964062825200003</v>
      </c>
      <c r="U5372" s="17">
        <f>[1]!s_dq_amount_btin(A5372,E5372,100000000)</f>
        <v>3.1550644299999999</v>
      </c>
      <c r="V5372" s="17">
        <f>[1]!s_dq_turn(A5372,E5372)</f>
        <v>5.3542437630404232</v>
      </c>
      <c r="W5372" s="2">
        <f>[1]!s_pq_amount(A5372,"20260101","",100000000)</f>
        <v>345.64367645999999</v>
      </c>
      <c r="X5372" s="2">
        <f>[1]!s_pq_avgamount(A5372,"20260101","",100000000)</f>
        <v>3.1422152405454544</v>
      </c>
      <c r="Y5372" s="17">
        <f>[1]!s_ipo_dilutedpe(A5372)</f>
        <v>22.97</v>
      </c>
      <c r="Z5372" s="12">
        <f>[1]!s_ipo_collection_total(A5372,100000000)</f>
        <v>1.7461066999999999</v>
      </c>
      <c r="AA5372" s="2">
        <f>[1]!s_val_pe_ttm(A5372,E5372)</f>
        <v>-117.86627960205078</v>
      </c>
      <c r="AB5372" s="5">
        <f>[1]!s_info_zjtxornot1(A5372,"")</f>
        <v>1</v>
      </c>
      <c r="AC5372" s="22" t="str">
        <f>[1]!s_info_nature1(A5372,"")</f>
        <v>民营企业</v>
      </c>
      <c r="AD5372" s="6" t="str">
        <f>[1]!s_info_city(A5372)</f>
        <v>常州市</v>
      </c>
      <c r="AE5372" s="6" t="str">
        <f>[1]!s_info_province(A5372)</f>
        <v>江苏省</v>
      </c>
      <c r="AF5372">
        <v>119.946973</v>
      </c>
      <c r="AG5372">
        <v>31.772752000000001</v>
      </c>
    </row>
    <row r="5373" spans="1:33" x14ac:dyDescent="0.3">
      <c r="A5373" s="12" t="s">
        <v>10776</v>
      </c>
      <c r="B5373" s="12" t="s">
        <v>10777</v>
      </c>
      <c r="C5373" s="16" t="str">
        <f>[1]!s_info_mkt(A5373)</f>
        <v>主板</v>
      </c>
      <c r="D5373" s="16" t="str">
        <f>[1]!s_ipo_listeddate(A5373)</f>
        <v>2021-01-28</v>
      </c>
      <c r="E5373" s="16" t="str">
        <f>[1]!lastradeday_s("000002","")</f>
        <v>2026-06-22</v>
      </c>
      <c r="F5373" s="16" t="str">
        <f>[1]!s_info_industry_csrc2023(A5373,"",3)</f>
        <v>专用设备制造业</v>
      </c>
      <c r="G5373" s="16" t="str">
        <f>[1]!s_info_industry_csrc2023(A5373,"",1)</f>
        <v>制造业</v>
      </c>
      <c r="H5373" s="16">
        <f>[1]!s_is(A5373,83,"FY","YTD","20251231",1,"",100000000)</f>
        <v>15.1379286795</v>
      </c>
      <c r="I5373" s="16">
        <f>[1]!s_is(A5373,83,"FY","YTD","20241231",1,"",100000000)</f>
        <v>16.581830422399999</v>
      </c>
      <c r="J5373" s="16">
        <f t="shared" si="249"/>
        <v>-8.7077343460795875E-2</v>
      </c>
      <c r="K5373" s="16">
        <f>[1]!s_is(A5373,61,"FY","YTD","20251231",1,"",100000000)</f>
        <v>0.47348299759999996</v>
      </c>
      <c r="L5373" s="16">
        <f>[1]!s_is(A5373,61,"FY","YTD","20241231",1,"",100000000)</f>
        <v>0.88754363790000002</v>
      </c>
      <c r="M5373" s="16">
        <f t="shared" si="250"/>
        <v>-0.46652426158977489</v>
      </c>
      <c r="N5373" s="16">
        <f>[1]!s_fa_roe(A5373,"20251231")</f>
        <v>3.2328000000000001</v>
      </c>
      <c r="O5373" s="16">
        <f>[1]!s_stmnote_rdexp(A5373,"20251231",1,10000)</f>
        <v>4825.7249380000003</v>
      </c>
      <c r="P5373" s="20">
        <f t="shared" si="251"/>
        <v>3.1878370153342488E-2</v>
      </c>
      <c r="Q5373" s="16">
        <f>[1]!s_margin_tradingbalance(A5373,"",10000)</f>
        <v>0</v>
      </c>
      <c r="R5373" s="16">
        <f>[1]!s_margin_seclendingbalance(A5373,"",10000)</f>
        <v>0</v>
      </c>
      <c r="S5373" s="17">
        <f>[1]!s_val_ev(A5373,"",100000000)</f>
        <v>209.43490258540001</v>
      </c>
      <c r="T5373" s="17">
        <f>[1]!share_freesharesmv(A5373,"",100000000)</f>
        <v>65.753174520399995</v>
      </c>
      <c r="U5373" s="17">
        <f>[1]!s_dq_amount_btin(A5373,E5373,100000000)</f>
        <v>12.93186843</v>
      </c>
      <c r="V5373" s="17">
        <f>[1]!s_dq_turn(A5373,E5373)</f>
        <v>6.4277926573705333</v>
      </c>
      <c r="W5373" s="2">
        <f>[1]!s_pq_amount(A5373,"20260101","",100000000)</f>
        <v>500.17654076000002</v>
      </c>
      <c r="X5373" s="2">
        <f>[1]!s_pq_avgamount(A5373,"20260101","",100000000)</f>
        <v>4.5470594614545456</v>
      </c>
      <c r="Y5373" s="17">
        <f>[1]!s_ipo_dilutedpe(A5373)</f>
        <v>22.96</v>
      </c>
      <c r="Z5373" s="12">
        <f>[1]!s_ipo_collection_total(A5373,100000000)</f>
        <v>3.0888</v>
      </c>
      <c r="AA5373" s="2">
        <f>[1]!s_val_pe_ttm(A5373,E5373)</f>
        <v>428.474853515625</v>
      </c>
      <c r="AB5373" s="5">
        <f>[1]!s_info_zjtxornot1(A5373,"")</f>
        <v>0</v>
      </c>
      <c r="AC5373" s="22" t="str">
        <f>[1]!s_info_nature1(A5373,"")</f>
        <v>民营企业</v>
      </c>
      <c r="AD5373" s="6" t="str">
        <f>[1]!s_info_city(A5373)</f>
        <v>绍兴市</v>
      </c>
      <c r="AE5373" s="6" t="str">
        <f>[1]!s_info_province(A5373)</f>
        <v>浙江省</v>
      </c>
      <c r="AF5373">
        <v>120.582112</v>
      </c>
      <c r="AG5373">
        <v>29.997116999999999</v>
      </c>
    </row>
    <row r="5374" spans="1:33" x14ac:dyDescent="0.3">
      <c r="A5374" s="12" t="s">
        <v>10778</v>
      </c>
      <c r="B5374" s="12" t="s">
        <v>10779</v>
      </c>
      <c r="C5374" s="16" t="str">
        <f>[1]!s_info_mkt(A5374)</f>
        <v>主板</v>
      </c>
      <c r="D5374" s="16" t="str">
        <f>[1]!s_ipo_listeddate(A5374)</f>
        <v>2019-03-28</v>
      </c>
      <c r="E5374" s="16" t="str">
        <f>[1]!lastradeday_s("000002","")</f>
        <v>2026-06-22</v>
      </c>
      <c r="F5374" s="16" t="str">
        <f>[1]!s_info_industry_csrc2023(A5374,"",3)</f>
        <v>计算机、通信和其他电子设备制造业</v>
      </c>
      <c r="G5374" s="16" t="str">
        <f>[1]!s_info_industry_csrc2023(A5374,"",1)</f>
        <v>制造业</v>
      </c>
      <c r="H5374" s="16">
        <f>[1]!s_is(A5374,83,"FY","YTD","20251231",1,"",100000000)</f>
        <v>9.2531001562000004</v>
      </c>
      <c r="I5374" s="16">
        <f>[1]!s_is(A5374,83,"FY","YTD","20241231",1,"",100000000)</f>
        <v>7.2397789637000001</v>
      </c>
      <c r="J5374" s="16">
        <f t="shared" si="249"/>
        <v>0.27809152773789414</v>
      </c>
      <c r="K5374" s="16">
        <f>[1]!s_is(A5374,61,"FY","YTD","20251231",1,"",100000000)</f>
        <v>0.10683067660000001</v>
      </c>
      <c r="L5374" s="16">
        <f>[1]!s_is(A5374,61,"FY","YTD","20241231",1,"",100000000)</f>
        <v>0.1679898879</v>
      </c>
      <c r="M5374" s="16">
        <f t="shared" si="250"/>
        <v>-0.36406483785742194</v>
      </c>
      <c r="N5374" s="16">
        <f>[1]!s_fa_roe(A5374,"20251231")</f>
        <v>1.2305999999999999</v>
      </c>
      <c r="O5374" s="16">
        <f>[1]!s_stmnote_rdexp(A5374,"20251231",1,10000)</f>
        <v>2806.7952850000001</v>
      </c>
      <c r="P5374" s="20">
        <f t="shared" si="251"/>
        <v>3.0333566454690528E-2</v>
      </c>
      <c r="Q5374" s="16">
        <f>[1]!s_margin_tradingbalance(A5374,"",10000)</f>
        <v>0</v>
      </c>
      <c r="R5374" s="16">
        <f>[1]!s_margin_seclendingbalance(A5374,"",10000)</f>
        <v>0</v>
      </c>
      <c r="S5374" s="17">
        <f>[1]!s_val_ev(A5374,"",100000000)</f>
        <v>37.387349999999998</v>
      </c>
      <c r="T5374" s="17">
        <f>[1]!share_freesharesmv(A5374,"",100000000)</f>
        <v>12.072706555</v>
      </c>
      <c r="U5374" s="17">
        <f>[1]!s_dq_amount_btin(A5374,E5374,100000000)</f>
        <v>1.5302334200000001</v>
      </c>
      <c r="V5374" s="17">
        <f>[1]!s_dq_turn(A5374,E5374)</f>
        <v>5.1181954211534553</v>
      </c>
      <c r="W5374" s="2">
        <f>[1]!s_pq_amount(A5374,"20260101","",100000000)</f>
        <v>265.8939676</v>
      </c>
      <c r="X5374" s="2">
        <f>[1]!s_pq_avgamount(A5374,"20260101","",100000000)</f>
        <v>2.4172178872727272</v>
      </c>
      <c r="Y5374" s="17">
        <f>[1]!s_ipo_dilutedpe(A5374)</f>
        <v>22.99</v>
      </c>
      <c r="Z5374" s="12">
        <f>[1]!s_ipo_collection_total(A5374,100000000)</f>
        <v>5.6861639999999998</v>
      </c>
      <c r="AA5374" s="2">
        <f>[1]!s_val_pe_ttm(A5374,E5374)</f>
        <v>246.70310974121094</v>
      </c>
      <c r="AB5374" s="5">
        <f>[1]!s_info_zjtxornot1(A5374,"")</f>
        <v>0</v>
      </c>
      <c r="AC5374" s="22" t="str">
        <f>[1]!s_info_nature1(A5374,"")</f>
        <v>外资企业</v>
      </c>
      <c r="AD5374" s="6" t="str">
        <f>[1]!s_info_city(A5374)</f>
        <v>鞍山市</v>
      </c>
      <c r="AE5374" s="6" t="str">
        <f>[1]!s_info_province(A5374)</f>
        <v>辽宁省</v>
      </c>
      <c r="AF5374">
        <v>122.995632</v>
      </c>
      <c r="AG5374">
        <v>41.110626000000003</v>
      </c>
    </row>
    <row r="5375" spans="1:33" x14ac:dyDescent="0.3">
      <c r="A5375" s="12" t="s">
        <v>10780</v>
      </c>
      <c r="B5375" s="12" t="s">
        <v>10781</v>
      </c>
      <c r="C5375" s="16" t="str">
        <f>[1]!s_info_mkt(A5375)</f>
        <v>主板</v>
      </c>
      <c r="D5375" s="16" t="str">
        <f>[1]!s_ipo_listeddate(A5375)</f>
        <v>2012-09-21</v>
      </c>
      <c r="E5375" s="16" t="str">
        <f>[1]!lastradeday_s("000002","")</f>
        <v>2026-06-22</v>
      </c>
      <c r="F5375" s="16" t="str">
        <f>[1]!s_info_industry_csrc2023(A5375,"",3)</f>
        <v>燃气生产和供应业</v>
      </c>
      <c r="G5375" s="16" t="str">
        <f>[1]!s_info_industry_csrc2023(A5375,"",1)</f>
        <v>电力、热力、燃气及水生产和供应业</v>
      </c>
      <c r="H5375" s="16">
        <f>[1]!s_is(A5375,83,"FY","YTD","20251231",1,"",100000000)</f>
        <v>6.9140442135000004</v>
      </c>
      <c r="I5375" s="16">
        <f>[1]!s_is(A5375,83,"FY","YTD","20241231",1,"",100000000)</f>
        <v>7.0171119848000005</v>
      </c>
      <c r="J5375" s="16">
        <f t="shared" si="249"/>
        <v>-1.4688061345359604E-2</v>
      </c>
      <c r="K5375" s="16">
        <f>[1]!s_is(A5375,61,"FY","YTD","20251231",1,"",100000000)</f>
        <v>0.81286519000000002</v>
      </c>
      <c r="L5375" s="16">
        <f>[1]!s_is(A5375,61,"FY","YTD","20241231",1,"",100000000)</f>
        <v>0.93182263389999997</v>
      </c>
      <c r="M5375" s="16">
        <f t="shared" si="250"/>
        <v>-0.12766103716768706</v>
      </c>
      <c r="N5375" s="16">
        <f>[1]!s_fa_roe(A5375,"20251231")</f>
        <v>5.9827000000000004</v>
      </c>
      <c r="O5375" s="16">
        <f>[1]!s_stmnote_rdexp(A5375,"20251231",1,10000)</f>
        <v>0</v>
      </c>
      <c r="P5375" s="20">
        <f t="shared" si="251"/>
        <v>0</v>
      </c>
      <c r="Q5375" s="16">
        <f>[1]!s_margin_tradingbalance(A5375,"",10000)</f>
        <v>0</v>
      </c>
      <c r="R5375" s="16">
        <f>[1]!s_margin_seclendingbalance(A5375,"",10000)</f>
        <v>0</v>
      </c>
      <c r="S5375" s="17">
        <f>[1]!s_val_ev(A5375,"",100000000)</f>
        <v>37.102448194500006</v>
      </c>
      <c r="T5375" s="17">
        <f>[1]!share_freesharesmv(A5375,"",100000000)</f>
        <v>1.7014306764000002</v>
      </c>
      <c r="U5375" s="17">
        <f>[1]!s_dq_amount_btin(A5375,E5375,100000000)</f>
        <v>3.48357253</v>
      </c>
      <c r="V5375" s="17">
        <f>[1]!s_dq_turn(A5375,E5375)</f>
        <v>18.977646893301614</v>
      </c>
      <c r="W5375" s="2">
        <f>[1]!s_pq_amount(A5375,"20260101","",100000000)</f>
        <v>96.867593729999996</v>
      </c>
      <c r="X5375" s="2">
        <f>[1]!s_pq_avgamount(A5375,"20260101","",100000000)</f>
        <v>0.88061448845454549</v>
      </c>
      <c r="Y5375" s="17">
        <f>[1]!s_ipo_dilutedpe(A5375)</f>
        <v>27.16</v>
      </c>
      <c r="Z5375" s="12">
        <f>[1]!s_ipo_collection_total(A5375,100000000)</f>
        <v>3.9848474</v>
      </c>
      <c r="AA5375" s="2">
        <f>[1]!s_val_pe_ttm(A5375,E5375)</f>
        <v>48.123008728027344</v>
      </c>
      <c r="AB5375" s="5">
        <f>[1]!s_info_zjtxornot1(A5375,"")</f>
        <v>0</v>
      </c>
      <c r="AC5375" s="22" t="str">
        <f>[1]!s_info_nature1(A5375,"")</f>
        <v>民营企业</v>
      </c>
      <c r="AD5375" s="6" t="str">
        <f>[1]!s_info_city(A5375)</f>
        <v>阿克苏市</v>
      </c>
      <c r="AE5375" s="6" t="str">
        <f>[1]!s_info_province(A5375)</f>
        <v>新疆维吾尔自治区</v>
      </c>
      <c r="AF5375">
        <v>81.156013000000002</v>
      </c>
      <c r="AG5375">
        <v>40.349443999999998</v>
      </c>
    </row>
    <row r="5376" spans="1:33" x14ac:dyDescent="0.3">
      <c r="A5376" s="12" t="s">
        <v>10782</v>
      </c>
      <c r="B5376" s="12" t="s">
        <v>10783</v>
      </c>
      <c r="C5376" s="16" t="str">
        <f>[1]!s_info_mkt(A5376)</f>
        <v>主板</v>
      </c>
      <c r="D5376" s="16" t="str">
        <f>[1]!s_ipo_listeddate(A5376)</f>
        <v>2010-04-13</v>
      </c>
      <c r="E5376" s="16" t="str">
        <f>[1]!lastradeday_s("000002","")</f>
        <v>2026-06-22</v>
      </c>
      <c r="F5376" s="16" t="str">
        <f>[1]!s_info_industry_csrc2023(A5376,"",3)</f>
        <v>计算机、通信和其他电子设备制造业</v>
      </c>
      <c r="G5376" s="16" t="str">
        <f>[1]!s_info_industry_csrc2023(A5376,"",1)</f>
        <v>制造业</v>
      </c>
      <c r="H5376" s="16">
        <f>[1]!s_is(A5376,83,"FY","YTD","20251231",1,"",100000000)</f>
        <v>81.444520843100008</v>
      </c>
      <c r="I5376" s="16">
        <f>[1]!s_is(A5376,83,"FY","YTD","20241231",1,"",100000000)</f>
        <v>79.286619382600009</v>
      </c>
      <c r="J5376" s="16">
        <f t="shared" si="249"/>
        <v>2.7216464484214997E-2</v>
      </c>
      <c r="K5376" s="16">
        <f>[1]!s_is(A5376,61,"FY","YTD","20251231",1,"",100000000)</f>
        <v>-23.889519936300001</v>
      </c>
      <c r="L5376" s="16">
        <f>[1]!s_is(A5376,61,"FY","YTD","20241231",1,"",100000000)</f>
        <v>-25.053352579200002</v>
      </c>
      <c r="M5376" s="16">
        <f t="shared" si="250"/>
        <v>4.6454167729481743E-2</v>
      </c>
      <c r="N5376" s="16">
        <f>[1]!s_fa_roe(A5376,"20251231")</f>
        <v>-54.1873</v>
      </c>
      <c r="O5376" s="16">
        <f>[1]!s_stmnote_rdexp(A5376,"20251231",1,10000)</f>
        <v>125791.833533</v>
      </c>
      <c r="P5376" s="20">
        <f t="shared" si="251"/>
        <v>0.15445094676820989</v>
      </c>
      <c r="Q5376" s="16">
        <f>[1]!s_margin_tradingbalance(A5376,"",10000)</f>
        <v>25645.2084</v>
      </c>
      <c r="R5376" s="16">
        <f>[1]!s_margin_seclendingbalance(A5376,"",10000)</f>
        <v>5.2290000000000001</v>
      </c>
      <c r="S5376" s="17">
        <f>[1]!s_val_ev(A5376,"",100000000)</f>
        <v>115.7943919647</v>
      </c>
      <c r="T5376" s="17">
        <f>[1]!share_freesharesmv(A5376,"",100000000)</f>
        <v>69.294717943199998</v>
      </c>
      <c r="U5376" s="17">
        <f>[1]!s_dq_amount_btin(A5376,E5376,100000000)</f>
        <v>3.6775642099999999</v>
      </c>
      <c r="V5376" s="17">
        <f>[1]!s_dq_turn(A5376,E5376)</f>
        <v>3.1606211315973156</v>
      </c>
      <c r="W5376" s="2">
        <f>[1]!s_pq_amount(A5376,"20260101","",100000000)</f>
        <v>209.87865159</v>
      </c>
      <c r="X5376" s="2">
        <f>[1]!s_pq_avgamount(A5376,"20260101","",100000000)</f>
        <v>1.9079877417272728</v>
      </c>
      <c r="Y5376" s="17">
        <f>[1]!s_ipo_dilutedpe(A5376)</f>
        <v>55.21</v>
      </c>
      <c r="Z5376" s="12">
        <f>[1]!s_ipo_collection_total(A5376,100000000)</f>
        <v>9.0449999999999999</v>
      </c>
      <c r="AA5376" s="2">
        <f>[1]!s_val_pe_ttm(A5376,E5376)</f>
        <v>-4.6602163314819336</v>
      </c>
      <c r="AB5376" s="5">
        <f>[1]!s_info_zjtxornot1(A5376,"")</f>
        <v>0</v>
      </c>
      <c r="AC5376" s="22" t="str">
        <f>[1]!s_info_nature1(A5376,"")</f>
        <v>公众企业</v>
      </c>
      <c r="AD5376" s="6" t="str">
        <f>[1]!s_info_city(A5376)</f>
        <v>昆山市</v>
      </c>
      <c r="AE5376" s="6" t="str">
        <f>[1]!s_info_province(A5376)</f>
        <v>江苏省</v>
      </c>
      <c r="AF5376">
        <v>120.965808</v>
      </c>
      <c r="AG5376">
        <v>31.328937</v>
      </c>
    </row>
    <row r="5377" spans="1:33" x14ac:dyDescent="0.3">
      <c r="A5377" s="12" t="s">
        <v>10784</v>
      </c>
      <c r="B5377" s="12" t="s">
        <v>10785</v>
      </c>
      <c r="C5377" s="16" t="str">
        <f>[1]!s_info_mkt(A5377)</f>
        <v>主板</v>
      </c>
      <c r="D5377" s="16" t="str">
        <f>[1]!s_ipo_listeddate(A5377)</f>
        <v>2010-11-02</v>
      </c>
      <c r="E5377" s="16" t="str">
        <f>[1]!lastradeday_s("000002","")</f>
        <v>2026-06-22</v>
      </c>
      <c r="F5377" s="16" t="str">
        <f>[1]!s_info_industry_csrc2023(A5377,"",3)</f>
        <v>化学原料和化学制品制造业</v>
      </c>
      <c r="G5377" s="16" t="str">
        <f>[1]!s_info_industry_csrc2023(A5377,"",1)</f>
        <v>制造业</v>
      </c>
      <c r="H5377" s="16">
        <f>[1]!s_is(A5377,83,"FY","YTD","20251231",1,"",100000000)</f>
        <v>3086.2231822903004</v>
      </c>
      <c r="I5377" s="16">
        <f>[1]!s_is(A5377,83,"FY","YTD","20241231",1,"",100000000)</f>
        <v>3264.7516260888001</v>
      </c>
      <c r="J5377" s="16">
        <f t="shared" si="249"/>
        <v>-5.4683621985779696E-2</v>
      </c>
      <c r="K5377" s="16">
        <f>[1]!s_is(A5377,61,"FY","YTD","20251231",1,"",100000000)</f>
        <v>8.4831427477000005</v>
      </c>
      <c r="L5377" s="16">
        <f>[1]!s_is(A5377,61,"FY","YTD","20241231",1,"",100000000)</f>
        <v>7.2448468645000004</v>
      </c>
      <c r="M5377" s="16">
        <f t="shared" si="250"/>
        <v>0.17092091887651797</v>
      </c>
      <c r="N5377" s="16">
        <f>[1]!s_fa_roe(A5377,"20251231")</f>
        <v>1.9400999999999999</v>
      </c>
      <c r="O5377" s="16">
        <f>[1]!s_stmnote_rdexp(A5377,"20251231",1,10000)</f>
        <v>498924.68635100004</v>
      </c>
      <c r="P5377" s="20">
        <f t="shared" si="251"/>
        <v>1.6166189445208746E-2</v>
      </c>
      <c r="Q5377" s="16">
        <f>[1]!s_margin_tradingbalance(A5377,"",10000)</f>
        <v>91673.164699999994</v>
      </c>
      <c r="R5377" s="16">
        <f>[1]!s_margin_seclendingbalance(A5377,"",10000)</f>
        <v>756.11450000000002</v>
      </c>
      <c r="S5377" s="17">
        <f>[1]!s_val_ev(A5377,"",100000000)</f>
        <v>1202.7288473816</v>
      </c>
      <c r="T5377" s="17">
        <f>[1]!share_freesharesmv(A5377,"",100000000)</f>
        <v>320.91346432879993</v>
      </c>
      <c r="U5377" s="17">
        <f>[1]!s_dq_amount_btin(A5377,E5377,100000000)</f>
        <v>9.5456288300000001</v>
      </c>
      <c r="V5377" s="17">
        <f>[1]!s_dq_turn(A5377,E5377)</f>
        <v>0.88143359606606664</v>
      </c>
      <c r="W5377" s="2">
        <f>[1]!s_pq_amount(A5377,"20260101","",100000000)</f>
        <v>943.10086636000005</v>
      </c>
      <c r="X5377" s="2">
        <f>[1]!s_pq_avgamount(A5377,"20260101","",100000000)</f>
        <v>8.5736442396363639</v>
      </c>
      <c r="Y5377" s="17">
        <f>[1]!s_ipo_dilutedpe(A5377)</f>
        <v>38.159999999999997</v>
      </c>
      <c r="Z5377" s="12">
        <f>[1]!s_ipo_collection_total(A5377,100000000)</f>
        <v>30.128</v>
      </c>
      <c r="AA5377" s="2">
        <f>[1]!s_val_pe_ttm(A5377,E5377)</f>
        <v>39.110576629638672</v>
      </c>
      <c r="AB5377" s="5">
        <f>[1]!s_info_zjtxornot1(A5377,"")</f>
        <v>1</v>
      </c>
      <c r="AC5377" s="22" t="str">
        <f>[1]!s_info_nature1(A5377,"")</f>
        <v>民营企业</v>
      </c>
      <c r="AD5377" s="6" t="str">
        <f>[1]!s_info_city(A5377)</f>
        <v>杭州市</v>
      </c>
      <c r="AE5377" s="6" t="str">
        <f>[1]!s_info_province(A5377)</f>
        <v>浙江省</v>
      </c>
      <c r="AF5377">
        <v>120.153576</v>
      </c>
      <c r="AG5377">
        <v>30.287458999999998</v>
      </c>
    </row>
    <row r="5378" spans="1:33" x14ac:dyDescent="0.3">
      <c r="A5378" s="12" t="s">
        <v>10786</v>
      </c>
      <c r="B5378" s="12" t="s">
        <v>10787</v>
      </c>
      <c r="C5378" s="16" t="str">
        <f>[1]!s_info_mkt(A5378)</f>
        <v>主板</v>
      </c>
      <c r="D5378" s="16" t="str">
        <f>[1]!s_ipo_listeddate(A5378)</f>
        <v>1996-12-05</v>
      </c>
      <c r="E5378" s="16" t="str">
        <f>[1]!lastradeday_s("000002","")</f>
        <v>2026-06-22</v>
      </c>
      <c r="F5378" s="16" t="str">
        <f>[1]!s_info_industry_csrc2023(A5378,"",3)</f>
        <v>电力、热力生产和供应业</v>
      </c>
      <c r="G5378" s="16" t="str">
        <f>[1]!s_info_industry_csrc2023(A5378,"",1)</f>
        <v>电力、热力、燃气及水生产和供应业</v>
      </c>
      <c r="H5378" s="16">
        <f>[1]!s_is(A5378,83,"FY","YTD","20251231",1,"",100000000)</f>
        <v>112.64300694299999</v>
      </c>
      <c r="I5378" s="16">
        <f>[1]!s_is(A5378,83,"FY","YTD","20241231",1,"",100000000)</f>
        <v>108.28657192940001</v>
      </c>
      <c r="J5378" s="16">
        <f t="shared" si="249"/>
        <v>4.0230611570567287E-2</v>
      </c>
      <c r="K5378" s="16">
        <f>[1]!s_is(A5378,61,"FY","YTD","20251231",1,"",100000000)</f>
        <v>6.4816621424000003</v>
      </c>
      <c r="L5378" s="16">
        <f>[1]!s_is(A5378,61,"FY","YTD","20241231",1,"",100000000)</f>
        <v>5.1267214554000002</v>
      </c>
      <c r="M5378" s="16">
        <f t="shared" si="250"/>
        <v>0.26428989731299612</v>
      </c>
      <c r="N5378" s="16">
        <f>[1]!s_fa_roe(A5378,"20251231")</f>
        <v>8.0670999999999999</v>
      </c>
      <c r="O5378" s="16">
        <f>[1]!s_stmnote_rdexp(A5378,"20251231",1,10000)</f>
        <v>207.594583</v>
      </c>
      <c r="P5378" s="20">
        <f t="shared" si="251"/>
        <v>1.8429424838156862E-4</v>
      </c>
      <c r="Q5378" s="16">
        <f>[1]!s_margin_tradingbalance(A5378,"",10000)</f>
        <v>23167.087500000001</v>
      </c>
      <c r="R5378" s="16">
        <f>[1]!s_margin_seclendingbalance(A5378,"",10000)</f>
        <v>17.029199999999999</v>
      </c>
      <c r="S5378" s="17">
        <f>[1]!s_val_ev(A5378,"",100000000)</f>
        <v>71.541757435200012</v>
      </c>
      <c r="T5378" s="17">
        <f>[1]!share_freesharesmv(A5378,"",100000000)</f>
        <v>29.4580448448</v>
      </c>
      <c r="U5378" s="17">
        <f>[1]!s_dq_amount_btin(A5378,E5378,100000000)</f>
        <v>1.18791867</v>
      </c>
      <c r="V5378" s="17">
        <f>[1]!s_dq_turn(A5378,E5378)</f>
        <v>1.6910527984943649</v>
      </c>
      <c r="W5378" s="2">
        <f>[1]!s_pq_amount(A5378,"20260101","",100000000)</f>
        <v>244.43364904000001</v>
      </c>
      <c r="X5378" s="2">
        <f>[1]!s_pq_avgamount(A5378,"20260101","",100000000)</f>
        <v>2.2221240821818182</v>
      </c>
      <c r="Y5378" s="17">
        <f>[1]!s_ipo_dilutedpe(A5378)</f>
        <v>0</v>
      </c>
      <c r="Z5378" s="12">
        <f>[1]!s_ipo_collection_total(A5378,100000000)</f>
        <v>1.19</v>
      </c>
      <c r="AA5378" s="2">
        <f>[1]!s_val_pe_ttm(A5378,E5378)</f>
        <v>10.974981307983398</v>
      </c>
      <c r="AB5378" s="5">
        <f>[1]!s_info_zjtxornot1(A5378,"")</f>
        <v>0</v>
      </c>
      <c r="AC5378" s="22" t="str">
        <f>[1]!s_info_nature1(A5378,"")</f>
        <v>地方国有企业</v>
      </c>
      <c r="AD5378" s="6" t="str">
        <f>[1]!s_info_city(A5378)</f>
        <v>太原市</v>
      </c>
      <c r="AE5378" s="6" t="str">
        <f>[1]!s_info_province(A5378)</f>
        <v>山西省</v>
      </c>
      <c r="AF5378">
        <v>112.54924800000001</v>
      </c>
      <c r="AG5378">
        <v>37.857013999999999</v>
      </c>
    </row>
    <row r="5379" spans="1:33" x14ac:dyDescent="0.3">
      <c r="A5379" s="12" t="s">
        <v>10788</v>
      </c>
      <c r="B5379" s="12" t="s">
        <v>10789</v>
      </c>
      <c r="C5379" s="16" t="str">
        <f>[1]!s_info_mkt(A5379)</f>
        <v>主板</v>
      </c>
      <c r="D5379" s="16" t="str">
        <f>[1]!s_ipo_listeddate(A5379)</f>
        <v>2010-09-15</v>
      </c>
      <c r="E5379" s="16" t="str">
        <f>[1]!lastradeday_s("000002","")</f>
        <v>2026-06-22</v>
      </c>
      <c r="F5379" s="16" t="str">
        <f>[1]!s_info_industry_csrc2023(A5379,"",3)</f>
        <v>软件和信息技术服务业</v>
      </c>
      <c r="G5379" s="16" t="str">
        <f>[1]!s_info_industry_csrc2023(A5379,"",1)</f>
        <v>信息传输、软件和信息技术服务业</v>
      </c>
      <c r="H5379" s="16">
        <f>[1]!s_is(A5379,83,"FY","YTD","20251231",1,"",100000000)</f>
        <v>4.7906096408999996</v>
      </c>
      <c r="I5379" s="16">
        <f>[1]!s_is(A5379,83,"FY","YTD","20241231",1,"",100000000)</f>
        <v>4.8441496866999998</v>
      </c>
      <c r="J5379" s="16">
        <f t="shared" ref="J5379:J5442" si="252">H5379/I5379-1</f>
        <v>-1.1052516801245527E-2</v>
      </c>
      <c r="K5379" s="16">
        <f>[1]!s_is(A5379,61,"FY","YTD","20251231",1,"",100000000)</f>
        <v>-0.68484184599999998</v>
      </c>
      <c r="L5379" s="16">
        <f>[1]!s_is(A5379,61,"FY","YTD","20241231",1,"",100000000)</f>
        <v>-0.86902866919999999</v>
      </c>
      <c r="M5379" s="16">
        <f t="shared" ref="M5379:M5442" si="253">(K5379-L5379)/ABS(L5379)</f>
        <v>0.21194562357713298</v>
      </c>
      <c r="N5379" s="16">
        <f>[1]!s_fa_roe(A5379,"20251231")</f>
        <v>-5.0202</v>
      </c>
      <c r="O5379" s="16">
        <f>[1]!s_stmnote_rdexp(A5379,"20251231",1,10000)</f>
        <v>6832.6066299999993</v>
      </c>
      <c r="P5379" s="20">
        <f t="shared" ref="P5379:P5442" si="254">O5379/H5379/10000</f>
        <v>0.14262499226959297</v>
      </c>
      <c r="Q5379" s="16">
        <f>[1]!s_margin_tradingbalance(A5379,"",10000)</f>
        <v>32556.668699999998</v>
      </c>
      <c r="R5379" s="16">
        <f>[1]!s_margin_seclendingbalance(A5379,"",10000)</f>
        <v>17.604900000000001</v>
      </c>
      <c r="S5379" s="17">
        <f>[1]!s_val_ev(A5379,"",100000000)</f>
        <v>39.758580000000002</v>
      </c>
      <c r="T5379" s="17">
        <f>[1]!share_freesharesmv(A5379,"",100000000)</f>
        <v>32.080801510800001</v>
      </c>
      <c r="U5379" s="17">
        <f>[1]!s_dq_amount_btin(A5379,E5379,100000000)</f>
        <v>1.32138</v>
      </c>
      <c r="V5379" s="17">
        <f>[1]!s_dq_turn(A5379,E5379)</f>
        <v>3.9919752837571867</v>
      </c>
      <c r="W5379" s="2">
        <f>[1]!s_pq_amount(A5379,"20260101","",100000000)</f>
        <v>317.16173176000001</v>
      </c>
      <c r="X5379" s="2">
        <f>[1]!s_pq_avgamount(A5379,"20260101","",100000000)</f>
        <v>2.8832884705454545</v>
      </c>
      <c r="Y5379" s="17">
        <f>[1]!s_ipo_dilutedpe(A5379)</f>
        <v>81.319999999999993</v>
      </c>
      <c r="Z5379" s="12">
        <f>[1]!s_ipo_collection_total(A5379,100000000)</f>
        <v>9.6199999999999992</v>
      </c>
      <c r="AA5379" s="2">
        <f>[1]!s_val_pe_ttm(A5379,E5379)</f>
        <v>-60.903427124023438</v>
      </c>
      <c r="AB5379" s="5">
        <f>[1]!s_info_zjtxornot1(A5379,"")</f>
        <v>1</v>
      </c>
      <c r="AC5379" s="22" t="str">
        <f>[1]!s_info_nature1(A5379,"")</f>
        <v>民营企业</v>
      </c>
      <c r="AD5379" s="6" t="str">
        <f>[1]!s_info_city(A5379)</f>
        <v>福州市</v>
      </c>
      <c r="AE5379" s="6" t="str">
        <f>[1]!s_info_province(A5379)</f>
        <v>福建省</v>
      </c>
      <c r="AF5379">
        <v>119.30623900000001</v>
      </c>
      <c r="AG5379">
        <v>26.075302000000001</v>
      </c>
    </row>
    <row r="5380" spans="1:33" x14ac:dyDescent="0.3">
      <c r="A5380" s="12" t="s">
        <v>10790</v>
      </c>
      <c r="B5380" s="12" t="s">
        <v>10791</v>
      </c>
      <c r="C5380" s="16" t="str">
        <f>[1]!s_info_mkt(A5380)</f>
        <v>主板</v>
      </c>
      <c r="D5380" s="16" t="str">
        <f>[1]!s_ipo_listeddate(A5380)</f>
        <v>1997-05-09</v>
      </c>
      <c r="E5380" s="16" t="str">
        <f>[1]!lastradeday_s("000002","")</f>
        <v>2026-06-22</v>
      </c>
      <c r="F5380" s="16" t="str">
        <f>[1]!s_info_industry_csrc2023(A5380,"",3)</f>
        <v>电气机械和器材制造业</v>
      </c>
      <c r="G5380" s="16" t="str">
        <f>[1]!s_info_industry_csrc2023(A5380,"",1)</f>
        <v>制造业</v>
      </c>
      <c r="H5380" s="16">
        <f>[1]!s_is(A5380,83,"FY","YTD","20251231",1,"",100000000)</f>
        <v>14.3352679199</v>
      </c>
      <c r="I5380" s="16">
        <f>[1]!s_is(A5380,83,"FY","YTD","20241231",1,"",100000000)</f>
        <v>11.597810859200001</v>
      </c>
      <c r="J5380" s="16">
        <f t="shared" si="252"/>
        <v>0.23603222141948477</v>
      </c>
      <c r="K5380" s="16">
        <f>[1]!s_is(A5380,61,"FY","YTD","20251231",1,"",100000000)</f>
        <v>-4.5898235545999997</v>
      </c>
      <c r="L5380" s="16">
        <f>[1]!s_is(A5380,61,"FY","YTD","20241231",1,"",100000000)</f>
        <v>-1.3229041248</v>
      </c>
      <c r="M5380" s="16">
        <f t="shared" si="253"/>
        <v>-2.4695058156946188</v>
      </c>
      <c r="N5380" s="16">
        <f>[1]!s_fa_roe(A5380,"20251231")</f>
        <v>-21.531199999999998</v>
      </c>
      <c r="O5380" s="16">
        <f>[1]!s_stmnote_rdexp(A5380,"20251231",1,10000)</f>
        <v>61.791598999999998</v>
      </c>
      <c r="P5380" s="20">
        <f t="shared" si="254"/>
        <v>4.3104600029289893E-4</v>
      </c>
      <c r="Q5380" s="16">
        <f>[1]!s_margin_tradingbalance(A5380,"",10000)</f>
        <v>0</v>
      </c>
      <c r="R5380" s="16">
        <f>[1]!s_margin_seclendingbalance(A5380,"",10000)</f>
        <v>0</v>
      </c>
      <c r="S5380" s="17">
        <f>[1]!s_val_ev(A5380,"",100000000)</f>
        <v>51.140834939699999</v>
      </c>
      <c r="T5380" s="17">
        <f>[1]!share_freesharesmv(A5380,"",100000000)</f>
        <v>29.817365664900002</v>
      </c>
      <c r="U5380" s="17">
        <f>[1]!s_dq_amount_btin(A5380,E5380,100000000)</f>
        <v>1.9647230600000001</v>
      </c>
      <c r="V5380" s="17">
        <f>[1]!s_dq_turn(A5380,E5380)</f>
        <v>3.8816957827158327</v>
      </c>
      <c r="W5380" s="2">
        <f>[1]!s_pq_amount(A5380,"20260101","",100000000)</f>
        <v>528.94005096000001</v>
      </c>
      <c r="X5380" s="2">
        <f>[1]!s_pq_avgamount(A5380,"20260101","",100000000)</f>
        <v>4.808545917818182</v>
      </c>
      <c r="Y5380" s="17">
        <f>[1]!s_ipo_dilutedpe(A5380)</f>
        <v>0</v>
      </c>
      <c r="Z5380" s="12">
        <f>[1]!s_ipo_collection_total(A5380,100000000)</f>
        <v>2.7440000000000002</v>
      </c>
      <c r="AA5380" s="2">
        <f>[1]!s_val_pe_ttm(A5380,E5380)</f>
        <v>-10.279911994934082</v>
      </c>
      <c r="AB5380" s="5">
        <f>[1]!s_info_zjtxornot1(A5380,"")</f>
        <v>0</v>
      </c>
      <c r="AC5380" s="22" t="str">
        <f>[1]!s_info_nature1(A5380,"")</f>
        <v>中央国有企业</v>
      </c>
      <c r="AD5380" s="6" t="str">
        <f>[1]!s_info_city(A5380)</f>
        <v>泰安市</v>
      </c>
      <c r="AE5380" s="6" t="str">
        <f>[1]!s_info_province(A5380)</f>
        <v>山东省</v>
      </c>
      <c r="AF5380">
        <v>117.129063</v>
      </c>
      <c r="AG5380">
        <v>36.194968000000003</v>
      </c>
    </row>
    <row r="5381" spans="1:33" x14ac:dyDescent="0.3">
      <c r="A5381" s="12" t="s">
        <v>10792</v>
      </c>
      <c r="B5381" s="12" t="s">
        <v>10793</v>
      </c>
      <c r="C5381" s="16" t="str">
        <f>[1]!s_info_mkt(A5381)</f>
        <v>主板</v>
      </c>
      <c r="D5381" s="16" t="str">
        <f>[1]!s_ipo_listeddate(A5381)</f>
        <v>2000-03-09</v>
      </c>
      <c r="E5381" s="16" t="str">
        <f>[1]!lastradeday_s("000002","")</f>
        <v>2026-06-22</v>
      </c>
      <c r="F5381" s="16" t="str">
        <f>[1]!s_info_industry_csrc2023(A5381,"",3)</f>
        <v>新闻和出版业</v>
      </c>
      <c r="G5381" s="16" t="str">
        <f>[1]!s_info_industry_csrc2023(A5381,"",1)</f>
        <v>文化、体育和娱乐业</v>
      </c>
      <c r="H5381" s="16">
        <f>[1]!s_is(A5381,83,"FY","YTD","20251231",1,"",100000000)</f>
        <v>19.837572851500003</v>
      </c>
      <c r="I5381" s="16">
        <f>[1]!s_is(A5381,83,"FY","YTD","20241231",1,"",100000000)</f>
        <v>24.325192020700001</v>
      </c>
      <c r="J5381" s="16">
        <f t="shared" si="252"/>
        <v>-0.18448442936775877</v>
      </c>
      <c r="K5381" s="16">
        <f>[1]!s_is(A5381,61,"FY","YTD","20251231",1,"",100000000)</f>
        <v>-3.9699142918999999</v>
      </c>
      <c r="L5381" s="16">
        <f>[1]!s_is(A5381,61,"FY","YTD","20241231",1,"",100000000)</f>
        <v>0.84855038650000003</v>
      </c>
      <c r="M5381" s="16">
        <f t="shared" si="253"/>
        <v>-5.6784661878178282</v>
      </c>
      <c r="N5381" s="16">
        <f>[1]!s_fa_roe(A5381,"20251231")</f>
        <v>-13.419600000000001</v>
      </c>
      <c r="O5381" s="16">
        <f>[1]!s_stmnote_rdexp(A5381,"20251231",1,10000)</f>
        <v>833.39425400000005</v>
      </c>
      <c r="P5381" s="20">
        <f t="shared" si="254"/>
        <v>4.2010898220191471E-3</v>
      </c>
      <c r="Q5381" s="16">
        <f>[1]!s_margin_tradingbalance(A5381,"",10000)</f>
        <v>13422.070900000001</v>
      </c>
      <c r="R5381" s="16">
        <f>[1]!s_margin_seclendingbalance(A5381,"",10000)</f>
        <v>23.396699999999999</v>
      </c>
      <c r="S5381" s="17">
        <f>[1]!s_val_ev(A5381,"",100000000)</f>
        <v>33.497884648800003</v>
      </c>
      <c r="T5381" s="17">
        <f>[1]!share_freesharesmv(A5381,"",100000000)</f>
        <v>12.7501122021</v>
      </c>
      <c r="U5381" s="17">
        <f>[1]!s_dq_amount_btin(A5381,E5381,100000000)</f>
        <v>0.71195483999999998</v>
      </c>
      <c r="V5381" s="17">
        <f>[1]!s_dq_turn(A5381,E5381)</f>
        <v>2.1938933293996126</v>
      </c>
      <c r="W5381" s="2">
        <f>[1]!s_pq_amount(A5381,"20260101","",100000000)</f>
        <v>48.709280810000003</v>
      </c>
      <c r="X5381" s="2">
        <f>[1]!s_pq_avgamount(A5381,"20260101","",100000000)</f>
        <v>0.44281164372727277</v>
      </c>
      <c r="Y5381" s="17">
        <f>[1]!s_ipo_dilutedpe(A5381)</f>
        <v>0</v>
      </c>
      <c r="Z5381" s="12">
        <f>[1]!s_ipo_collection_total(A5381,100000000)</f>
        <v>3.4020000000000001</v>
      </c>
      <c r="AA5381" s="2">
        <f>[1]!s_val_pe_ttm(A5381,E5381)</f>
        <v>-7.7278962135314941</v>
      </c>
      <c r="AB5381" s="5">
        <f>[1]!s_info_zjtxornot1(A5381,"")</f>
        <v>0</v>
      </c>
      <c r="AC5381" s="22" t="str">
        <f>[1]!s_info_nature1(A5381,"")</f>
        <v>地方国有企业</v>
      </c>
      <c r="AD5381" s="6" t="str">
        <f>[1]!s_info_city(A5381)</f>
        <v>青岛市</v>
      </c>
      <c r="AE5381" s="6" t="str">
        <f>[1]!s_info_province(A5381)</f>
        <v>山东省</v>
      </c>
      <c r="AF5381">
        <v>120.35517299999999</v>
      </c>
      <c r="AG5381">
        <v>36.082982000000001</v>
      </c>
    </row>
    <row r="5382" spans="1:33" x14ac:dyDescent="0.3">
      <c r="A5382" s="12" t="s">
        <v>625</v>
      </c>
      <c r="B5382" s="12" t="s">
        <v>626</v>
      </c>
      <c r="C5382" s="16" t="str">
        <f>[1]!s_info_mkt(A5382)</f>
        <v>北证</v>
      </c>
      <c r="D5382" s="16" t="str">
        <f>[1]!s_ipo_listeddate(A5382)</f>
        <v>2022-12-30</v>
      </c>
      <c r="E5382" s="16" t="str">
        <f>[1]!lastradeday_s("000002","")</f>
        <v>2026-06-22</v>
      </c>
      <c r="F5382" s="16" t="str">
        <f>[1]!s_info_industry_csrc2023(A5382,"",3)</f>
        <v>纺织业</v>
      </c>
      <c r="G5382" s="16" t="str">
        <f>[1]!s_info_industry_csrc2023(A5382,"",1)</f>
        <v>制造业</v>
      </c>
      <c r="H5382" s="16">
        <f>[1]!s_is(A5382,83,"FY","YTD","20251231",1,"",100000000)</f>
        <v>6.0006831060000003</v>
      </c>
      <c r="I5382" s="16">
        <f>[1]!s_is(A5382,83,"FY","YTD","20241231",1,"",100000000)</f>
        <v>5.1563451350999996</v>
      </c>
      <c r="J5382" s="16">
        <f t="shared" si="252"/>
        <v>0.16374737314468502</v>
      </c>
      <c r="K5382" s="16">
        <f>[1]!s_is(A5382,61,"FY","YTD","20251231",1,"",100000000)</f>
        <v>0.38660817840000006</v>
      </c>
      <c r="L5382" s="16">
        <f>[1]!s_is(A5382,61,"FY","YTD","20241231",1,"",100000000)</f>
        <v>0.28055125139999998</v>
      </c>
      <c r="M5382" s="16">
        <f t="shared" si="253"/>
        <v>0.37803048986863325</v>
      </c>
      <c r="N5382" s="16">
        <f>[1]!s_fa_roe(A5382,"20251231")</f>
        <v>11.2218</v>
      </c>
      <c r="O5382" s="16">
        <f>[1]!s_stmnote_rdexp(A5382,"20251231",1,10000)</f>
        <v>2534.7335929999999</v>
      </c>
      <c r="P5382" s="20">
        <f t="shared" si="254"/>
        <v>4.2240750731621785E-2</v>
      </c>
      <c r="Q5382" s="16">
        <f>[1]!s_margin_tradingbalance(A5382,"",10000)</f>
        <v>333.46300000000002</v>
      </c>
      <c r="R5382" s="16">
        <f>[1]!s_margin_seclendingbalance(A5382,"",10000)</f>
        <v>0</v>
      </c>
      <c r="S5382" s="17">
        <f>[1]!s_val_ev(A5382,"",100000000)</f>
        <v>11.088679841399999</v>
      </c>
      <c r="T5382" s="17">
        <f>[1]!share_freesharesmv(A5382,"",100000000)</f>
        <v>2.9289906344999999</v>
      </c>
      <c r="U5382" s="17">
        <f>[1]!s_dq_amount_btin(A5382,E5382,100000000)</f>
        <v>0.16124822999999999</v>
      </c>
      <c r="V5382" s="17">
        <f>[1]!s_dq_turn(A5382,E5382)</f>
        <v>3.3184672275130396</v>
      </c>
      <c r="W5382" s="2">
        <f>[1]!s_pq_amount(A5382,"20260101","",100000000)</f>
        <v>19.92524396</v>
      </c>
      <c r="X5382" s="2">
        <f>[1]!s_pq_avgamount(A5382,"20260101","",100000000)</f>
        <v>0.18113858145454545</v>
      </c>
      <c r="Y5382" s="17">
        <f>[1]!s_ipo_dilutedpe(A5382)</f>
        <v>17.940000000000001</v>
      </c>
      <c r="Z5382" s="12">
        <f>[1]!s_ipo_collection_total(A5382,100000000)</f>
        <v>1.2</v>
      </c>
      <c r="AA5382" s="2">
        <f>[1]!s_val_pe_ttm(A5382,E5382)</f>
        <v>27.553550720214844</v>
      </c>
      <c r="AB5382" s="5">
        <f>[1]!s_info_zjtxornot1(A5382,"")</f>
        <v>0</v>
      </c>
      <c r="AC5382" s="22" t="str">
        <f>[1]!s_info_nature1(A5382,"")</f>
        <v>民营企业</v>
      </c>
      <c r="AD5382" s="6" t="str">
        <f>[1]!s_info_city(A5382)</f>
        <v>苏州市</v>
      </c>
      <c r="AE5382" s="6" t="str">
        <f>[1]!s_info_province(A5382)</f>
        <v>江苏省</v>
      </c>
      <c r="AF5382">
        <v>120.619585</v>
      </c>
      <c r="AG5382">
        <v>31.299378999999998</v>
      </c>
    </row>
    <row r="5383" spans="1:33" x14ac:dyDescent="0.3">
      <c r="A5383" s="12" t="s">
        <v>10794</v>
      </c>
      <c r="B5383" s="12" t="s">
        <v>10795</v>
      </c>
      <c r="C5383" s="16" t="str">
        <f>[1]!s_info_mkt(A5383)</f>
        <v>创业板</v>
      </c>
      <c r="D5383" s="16" t="str">
        <f>[1]!s_ipo_listeddate(A5383)</f>
        <v>2012-08-01</v>
      </c>
      <c r="E5383" s="16" t="str">
        <f>[1]!lastradeday_s("000002","")</f>
        <v>2026-06-22</v>
      </c>
      <c r="F5383" s="16" t="str">
        <f>[1]!s_info_industry_csrc2023(A5383,"",3)</f>
        <v>化学原料和化学制品制造业</v>
      </c>
      <c r="G5383" s="16" t="str">
        <f>[1]!s_info_industry_csrc2023(A5383,"",1)</f>
        <v>制造业</v>
      </c>
      <c r="H5383" s="16">
        <f>[1]!s_is(A5383,83,"FY","YTD","20251231",1,"",100000000)</f>
        <v>9.9864759104999994</v>
      </c>
      <c r="I5383" s="16">
        <f>[1]!s_is(A5383,83,"FY","YTD","20241231",1,"",100000000)</f>
        <v>8.6874529183</v>
      </c>
      <c r="J5383" s="16">
        <f t="shared" si="252"/>
        <v>0.14952863680718487</v>
      </c>
      <c r="K5383" s="16">
        <f>[1]!s_is(A5383,61,"FY","YTD","20251231",1,"",100000000)</f>
        <v>0.3906792972</v>
      </c>
      <c r="L5383" s="16">
        <f>[1]!s_is(A5383,61,"FY","YTD","20241231",1,"",100000000)</f>
        <v>0.21862191910000001</v>
      </c>
      <c r="M5383" s="16">
        <f t="shared" si="253"/>
        <v>0.78700881781803</v>
      </c>
      <c r="N5383" s="16">
        <f>[1]!s_fa_roe(A5383,"20251231")</f>
        <v>2.0007000000000001</v>
      </c>
      <c r="O5383" s="16">
        <f>[1]!s_stmnote_rdexp(A5383,"20251231",1,10000)</f>
        <v>5383.9395950000007</v>
      </c>
      <c r="P5383" s="20">
        <f t="shared" si="254"/>
        <v>5.391230743709309E-2</v>
      </c>
      <c r="Q5383" s="16">
        <f>[1]!s_margin_tradingbalance(A5383,"",10000)</f>
        <v>35336.137499999997</v>
      </c>
      <c r="R5383" s="16">
        <f>[1]!s_margin_seclendingbalance(A5383,"",10000)</f>
        <v>0</v>
      </c>
      <c r="S5383" s="17">
        <f>[1]!s_val_ev(A5383,"",100000000)</f>
        <v>66.025567522199992</v>
      </c>
      <c r="T5383" s="17">
        <f>[1]!share_freesharesmv(A5383,"",100000000)</f>
        <v>57.875550382199997</v>
      </c>
      <c r="U5383" s="17">
        <f>[1]!s_dq_amount_btin(A5383,E5383,100000000)</f>
        <v>2.7934076499999998</v>
      </c>
      <c r="V5383" s="17">
        <f>[1]!s_dq_turn(A5383,E5383)</f>
        <v>4.4229611172452623</v>
      </c>
      <c r="W5383" s="2">
        <f>[1]!s_pq_amount(A5383,"20260101","",100000000)</f>
        <v>138.52926259</v>
      </c>
      <c r="X5383" s="2">
        <f>[1]!s_pq_avgamount(A5383,"20260101","",100000000)</f>
        <v>1.2709106659633027</v>
      </c>
      <c r="Y5383" s="17">
        <f>[1]!s_ipo_dilutedpe(A5383)</f>
        <v>25.01</v>
      </c>
      <c r="Z5383" s="12">
        <f>[1]!s_ipo_collection_total(A5383,100000000)</f>
        <v>2.81</v>
      </c>
      <c r="AA5383" s="2">
        <f>[1]!s_val_pe_ttm(A5383,E5383)</f>
        <v>156.5028076171875</v>
      </c>
      <c r="AB5383" s="5">
        <f>[1]!s_info_zjtxornot1(A5383,"")</f>
        <v>1</v>
      </c>
      <c r="AC5383" s="22" t="str">
        <f>[1]!s_info_nature1(A5383,"")</f>
        <v>民营企业</v>
      </c>
      <c r="AD5383" s="6" t="str">
        <f>[1]!s_info_city(A5383)</f>
        <v>淄博市</v>
      </c>
      <c r="AE5383" s="6" t="str">
        <f>[1]!s_info_province(A5383)</f>
        <v>山东省</v>
      </c>
      <c r="AF5383">
        <v>118.047648</v>
      </c>
      <c r="AG5383">
        <v>36.814939000000003</v>
      </c>
    </row>
    <row r="5384" spans="1:33" x14ac:dyDescent="0.3">
      <c r="A5384" s="12" t="s">
        <v>10796</v>
      </c>
      <c r="B5384" s="12" t="s">
        <v>10797</v>
      </c>
      <c r="C5384" s="16" t="str">
        <f>[1]!s_info_mkt(A5384)</f>
        <v>主板</v>
      </c>
      <c r="D5384" s="16" t="str">
        <f>[1]!s_ipo_listeddate(A5384)</f>
        <v>2004-04-14</v>
      </c>
      <c r="E5384" s="16" t="str">
        <f>[1]!lastradeday_s("000002","")</f>
        <v>2026-06-22</v>
      </c>
      <c r="F5384" s="16" t="str">
        <f>[1]!s_info_industry_csrc2023(A5384,"",3)</f>
        <v>有色金属矿采选业</v>
      </c>
      <c r="G5384" s="16" t="str">
        <f>[1]!s_info_industry_csrc2023(A5384,"",1)</f>
        <v>采矿业</v>
      </c>
      <c r="H5384" s="16">
        <f>[1]!s_is(A5384,83,"FY","YTD","20251231",1,"",100000000)</f>
        <v>126.38506229120001</v>
      </c>
      <c r="I5384" s="16">
        <f>[1]!s_is(A5384,83,"FY","YTD","20241231",1,"",100000000)</f>
        <v>90.2582182222</v>
      </c>
      <c r="J5384" s="16">
        <f t="shared" si="252"/>
        <v>0.40026099318803321</v>
      </c>
      <c r="K5384" s="16">
        <f>[1]!s_is(A5384,61,"FY","YTD","20251231",1,"",100000000)</f>
        <v>30.823677916799998</v>
      </c>
      <c r="L5384" s="16">
        <f>[1]!s_is(A5384,61,"FY","YTD","20241231",1,"",100000000)</f>
        <v>17.643396509900001</v>
      </c>
      <c r="M5384" s="16">
        <f t="shared" si="253"/>
        <v>0.74703764660644134</v>
      </c>
      <c r="N5384" s="16">
        <f>[1]!s_fa_roe(A5384,"20251231")</f>
        <v>28.899000000000001</v>
      </c>
      <c r="O5384" s="16">
        <f>[1]!s_stmnote_rdexp(A5384,"20251231",1,10000)</f>
        <v>11724.195861</v>
      </c>
      <c r="P5384" s="20">
        <f t="shared" si="254"/>
        <v>9.2765676959407073E-3</v>
      </c>
      <c r="Q5384" s="16">
        <f>[1]!s_margin_tradingbalance(A5384,"",10000)</f>
        <v>129862.9246</v>
      </c>
      <c r="R5384" s="16">
        <f>[1]!s_margin_seclendingbalance(A5384,"",10000)</f>
        <v>1615.7637999999999</v>
      </c>
      <c r="S5384" s="17">
        <f>[1]!s_val_ev(A5384,"",100000000)</f>
        <v>573.85880509879996</v>
      </c>
      <c r="T5384" s="17">
        <f>[1]!share_freesharesmv(A5384,"",100000000)</f>
        <v>442.09533298879995</v>
      </c>
      <c r="U5384" s="17">
        <f>[1]!s_dq_amount_btin(A5384,E5384,100000000)</f>
        <v>18.670446770000002</v>
      </c>
      <c r="V5384" s="17">
        <f>[1]!s_dq_turn(A5384,E5384)</f>
        <v>3.722851398159019</v>
      </c>
      <c r="W5384" s="2">
        <f>[1]!s_pq_amount(A5384,"20260101","",100000000)</f>
        <v>2849.3053811300001</v>
      </c>
      <c r="X5384" s="2">
        <f>[1]!s_pq_avgamount(A5384,"20260101","",100000000)</f>
        <v>26.382457232685184</v>
      </c>
      <c r="Y5384" s="17">
        <f>[1]!s_ipo_dilutedpe(A5384)</f>
        <v>19.32</v>
      </c>
      <c r="Z5384" s="12">
        <f>[1]!s_ipo_collection_total(A5384,100000000)</f>
        <v>2.27</v>
      </c>
      <c r="AA5384" s="2">
        <f>[1]!s_val_pe_ttm(A5384,E5384)</f>
        <v>16.47075080871582</v>
      </c>
      <c r="AB5384" s="5">
        <f>[1]!s_info_zjtxornot1(A5384,"")</f>
        <v>0</v>
      </c>
      <c r="AC5384" s="22" t="str">
        <f>[1]!s_info_nature1(A5384,"")</f>
        <v>民营企业</v>
      </c>
      <c r="AD5384" s="6" t="str">
        <f>[1]!s_info_city(A5384)</f>
        <v>赤峰市</v>
      </c>
      <c r="AE5384" s="6" t="str">
        <f>[1]!s_info_province(A5384)</f>
        <v>内蒙古自治区</v>
      </c>
      <c r="AF5384">
        <v>118.956806</v>
      </c>
      <c r="AG5384">
        <v>42.275317000000001</v>
      </c>
    </row>
    <row r="5385" spans="1:33" x14ac:dyDescent="0.3">
      <c r="A5385" s="12" t="s">
        <v>10798</v>
      </c>
      <c r="B5385" s="12" t="s">
        <v>10799</v>
      </c>
      <c r="C5385" s="16" t="str">
        <f>[1]!s_info_mkt(A5385)</f>
        <v>创业板</v>
      </c>
      <c r="D5385" s="16" t="str">
        <f>[1]!s_ipo_listeddate(A5385)</f>
        <v>2018-01-25</v>
      </c>
      <c r="E5385" s="16" t="str">
        <f>[1]!lastradeday_s("000002","")</f>
        <v>2026-06-22</v>
      </c>
      <c r="F5385" s="16" t="str">
        <f>[1]!s_info_industry_csrc2023(A5385,"",3)</f>
        <v>非金属矿物制品业</v>
      </c>
      <c r="G5385" s="16" t="str">
        <f>[1]!s_info_industry_csrc2023(A5385,"",1)</f>
        <v>制造业</v>
      </c>
      <c r="H5385" s="16">
        <f>[1]!s_is(A5385,83,"FY","YTD","20251231",1,"",100000000)</f>
        <v>60.441247934099998</v>
      </c>
      <c r="I5385" s="16">
        <f>[1]!s_is(A5385,83,"FY","YTD","20241231",1,"",100000000)</f>
        <v>68.288033276999997</v>
      </c>
      <c r="J5385" s="16">
        <f t="shared" si="252"/>
        <v>-0.11490718016538437</v>
      </c>
      <c r="K5385" s="16">
        <f>[1]!s_is(A5385,61,"FY","YTD","20251231",1,"",100000000)</f>
        <v>-5.3534276208999998</v>
      </c>
      <c r="L5385" s="16">
        <f>[1]!s_is(A5385,61,"FY","YTD","20241231",1,"",100000000)</f>
        <v>0.44071003420000004</v>
      </c>
      <c r="M5385" s="16">
        <f t="shared" si="253"/>
        <v>-13.147278721751418</v>
      </c>
      <c r="N5385" s="16">
        <f>[1]!s_fa_roe(A5385,"20251231")</f>
        <v>-12.0808</v>
      </c>
      <c r="O5385" s="16">
        <f>[1]!s_stmnote_rdexp(A5385,"20251231",1,10000)</f>
        <v>25283.892463</v>
      </c>
      <c r="P5385" s="20">
        <f t="shared" si="254"/>
        <v>4.1832181378133375E-2</v>
      </c>
      <c r="Q5385" s="16">
        <f>[1]!s_margin_tradingbalance(A5385,"",10000)</f>
        <v>33366.966800000002</v>
      </c>
      <c r="R5385" s="16">
        <f>[1]!s_margin_seclendingbalance(A5385,"",10000)</f>
        <v>18.585599999999999</v>
      </c>
      <c r="S5385" s="17">
        <f>[1]!s_val_ev(A5385,"",100000000)</f>
        <v>92.682636365499988</v>
      </c>
      <c r="T5385" s="17">
        <f>[1]!share_freesharesmv(A5385,"",100000000)</f>
        <v>47.806734874499995</v>
      </c>
      <c r="U5385" s="17">
        <f>[1]!s_dq_amount_btin(A5385,E5385,100000000)</f>
        <v>9.2832184899999994</v>
      </c>
      <c r="V5385" s="17">
        <f>[1]!s_dq_turn(A5385,E5385)</f>
        <v>12.67233532444175</v>
      </c>
      <c r="W5385" s="2">
        <f>[1]!s_pq_amount(A5385,"20260101","",100000000)</f>
        <v>341.20187725</v>
      </c>
      <c r="X5385" s="2">
        <f>[1]!s_pq_avgamount(A5385,"20260101","",100000000)</f>
        <v>3.1018352477272724</v>
      </c>
      <c r="Y5385" s="17">
        <f>[1]!s_ipo_dilutedpe(A5385)</f>
        <v>22.98</v>
      </c>
      <c r="Z5385" s="12">
        <f>[1]!s_ipo_collection_total(A5385,100000000)</f>
        <v>15.1903267</v>
      </c>
      <c r="AA5385" s="2">
        <f>[1]!s_val_pe_ttm(A5385,E5385)</f>
        <v>-18.091650009155273</v>
      </c>
      <c r="AB5385" s="5">
        <f>[1]!s_info_zjtxornot1(A5385,"")</f>
        <v>0</v>
      </c>
      <c r="AC5385" s="22" t="str">
        <f>[1]!s_info_nature1(A5385,"")</f>
        <v>民营企业</v>
      </c>
      <c r="AD5385" s="6" t="str">
        <f>[1]!s_info_city(A5385)</f>
        <v>佛山市</v>
      </c>
      <c r="AE5385" s="6" t="str">
        <f>[1]!s_info_province(A5385)</f>
        <v>广东省</v>
      </c>
      <c r="AF5385">
        <v>113.12271699999999</v>
      </c>
      <c r="AG5385">
        <v>23.028762</v>
      </c>
    </row>
    <row r="5386" spans="1:33" x14ac:dyDescent="0.3">
      <c r="A5386" s="12" t="s">
        <v>10800</v>
      </c>
      <c r="B5386" s="12" t="s">
        <v>10801</v>
      </c>
      <c r="C5386" s="16" t="str">
        <f>[1]!s_info_mkt(A5386)</f>
        <v>主板</v>
      </c>
      <c r="D5386" s="16" t="str">
        <f>[1]!s_ipo_listeddate(A5386)</f>
        <v>2007-01-09</v>
      </c>
      <c r="E5386" s="16" t="str">
        <f>[1]!lastradeday_s("000002","")</f>
        <v>2026-06-22</v>
      </c>
      <c r="F5386" s="16" t="str">
        <f>[1]!s_info_industry_csrc2023(A5386,"",3)</f>
        <v>保险业</v>
      </c>
      <c r="G5386" s="16" t="str">
        <f>[1]!s_info_industry_csrc2023(A5386,"",1)</f>
        <v>金融业</v>
      </c>
      <c r="H5386" s="16">
        <f>[1]!s_is(A5386,83,"FY","YTD","20251231",1,"",100000000)</f>
        <v>6156.78</v>
      </c>
      <c r="I5386" s="16">
        <f>[1]!s_is(A5386,83,"FY","YTD","20241231",1,"",100000000)</f>
        <v>5285.67</v>
      </c>
      <c r="J5386" s="16">
        <f t="shared" si="252"/>
        <v>0.16480597540141551</v>
      </c>
      <c r="K5386" s="16">
        <f>[1]!s_is(A5386,61,"FY","YTD","20251231",1,"",100000000)</f>
        <v>1540.78</v>
      </c>
      <c r="L5386" s="16">
        <f>[1]!s_is(A5386,61,"FY","YTD","20241231",1,"",100000000)</f>
        <v>1069.3499999999999</v>
      </c>
      <c r="M5386" s="16">
        <f t="shared" si="253"/>
        <v>0.4408565951278815</v>
      </c>
      <c r="N5386" s="16">
        <f>[1]!s_fa_roe(A5386,"20251231")</f>
        <v>27.8904</v>
      </c>
      <c r="O5386" s="16">
        <f>[1]!s_stmnote_rdexp(A5386,"20251231",1,10000)</f>
        <v>0</v>
      </c>
      <c r="P5386" s="20">
        <f t="shared" si="254"/>
        <v>0</v>
      </c>
      <c r="Q5386" s="16">
        <f>[1]!s_margin_tradingbalance(A5386,"",10000)</f>
        <v>138662.36749999999</v>
      </c>
      <c r="R5386" s="16">
        <f>[1]!s_margin_seclendingbalance(A5386,"",10000)</f>
        <v>1190.0313000000001</v>
      </c>
      <c r="S5386" s="17">
        <f>[1]!s_val_ev(A5386,"",100000000)</f>
        <v>9400.9751174878002</v>
      </c>
      <c r="T5386" s="17">
        <f>[1]!share_freesharesmv(A5386,"",100000000)</f>
        <v>546.6</v>
      </c>
      <c r="U5386" s="17">
        <f>[1]!s_dq_amount_btin(A5386,E5386,100000000)</f>
        <v>30.92284321</v>
      </c>
      <c r="V5386" s="17">
        <f>[1]!s_dq_turn(A5386,E5386)</f>
        <v>0.41886903421273913</v>
      </c>
      <c r="W5386" s="2">
        <f>[1]!s_pq_amount(A5386,"20260101","",100000000)</f>
        <v>1182.8172560099999</v>
      </c>
      <c r="X5386" s="2">
        <f>[1]!s_pq_avgamount(A5386,"20260101","",100000000)</f>
        <v>10.752884145545455</v>
      </c>
      <c r="Y5386" s="17">
        <f>[1]!s_ipo_dilutedpe(A5386)</f>
        <v>97.8</v>
      </c>
      <c r="Z5386" s="12">
        <f>[1]!s_ipo_collection_total(A5386,100000000)</f>
        <v>283.2</v>
      </c>
      <c r="AA5386" s="2">
        <f>[1]!s_val_pe_ttm(A5386,E5386)</f>
        <v>7.113957405090332</v>
      </c>
      <c r="AB5386" s="5">
        <f>[1]!s_info_zjtxornot1(A5386,"")</f>
        <v>0</v>
      </c>
      <c r="AC5386" s="22" t="str">
        <f>[1]!s_info_nature1(A5386,"")</f>
        <v>中央国有企业</v>
      </c>
      <c r="AD5386" s="6" t="str">
        <f>[1]!s_info_city(A5386)</f>
        <v>北京市</v>
      </c>
      <c r="AE5386" s="6" t="str">
        <f>[1]!s_info_province(A5386)</f>
        <v>北京</v>
      </c>
      <c r="AF5386">
        <v>116.40528500000001</v>
      </c>
      <c r="AG5386">
        <v>39.904989</v>
      </c>
    </row>
    <row r="5387" spans="1:33" x14ac:dyDescent="0.3">
      <c r="A5387" s="12" t="s">
        <v>10802</v>
      </c>
      <c r="B5387" s="12" t="s">
        <v>10803</v>
      </c>
      <c r="C5387" s="16" t="str">
        <f>[1]!s_info_mkt(A5387)</f>
        <v>主板</v>
      </c>
      <c r="D5387" s="16" t="str">
        <f>[1]!s_ipo_listeddate(A5387)</f>
        <v>2020-11-17</v>
      </c>
      <c r="E5387" s="16" t="str">
        <f>[1]!lastradeday_s("000002","")</f>
        <v>2026-06-22</v>
      </c>
      <c r="F5387" s="16" t="str">
        <f>[1]!s_info_industry_csrc2023(A5387,"",3)</f>
        <v>计算机、通信和其他电子设备制造业</v>
      </c>
      <c r="G5387" s="16" t="str">
        <f>[1]!s_info_industry_csrc2023(A5387,"",1)</f>
        <v>制造业</v>
      </c>
      <c r="H5387" s="16">
        <f>[1]!s_is(A5387,83,"FY","YTD","20251231",1,"",100000000)</f>
        <v>25.203700324499998</v>
      </c>
      <c r="I5387" s="16">
        <f>[1]!s_is(A5387,83,"FY","YTD","20241231",1,"",100000000)</f>
        <v>22.135407813899999</v>
      </c>
      <c r="J5387" s="16">
        <f t="shared" si="252"/>
        <v>0.13861468179832914</v>
      </c>
      <c r="K5387" s="16">
        <f>[1]!s_is(A5387,61,"FY","YTD","20251231",1,"",100000000)</f>
        <v>1.9418243393000001</v>
      </c>
      <c r="L5387" s="16">
        <f>[1]!s_is(A5387,61,"FY","YTD","20241231",1,"",100000000)</f>
        <v>1.8808226464</v>
      </c>
      <c r="M5387" s="16">
        <f t="shared" si="253"/>
        <v>3.2433516800087867E-2</v>
      </c>
      <c r="N5387" s="16">
        <f>[1]!s_fa_roe(A5387,"20251231")</f>
        <v>12.0055</v>
      </c>
      <c r="O5387" s="16">
        <f>[1]!s_stmnote_rdexp(A5387,"20251231",1,10000)</f>
        <v>11118.331937000001</v>
      </c>
      <c r="P5387" s="20">
        <f t="shared" si="254"/>
        <v>4.4113887222314331E-2</v>
      </c>
      <c r="Q5387" s="16">
        <f>[1]!s_margin_tradingbalance(A5387,"",10000)</f>
        <v>0</v>
      </c>
      <c r="R5387" s="16">
        <f>[1]!s_margin_seclendingbalance(A5387,"",10000)</f>
        <v>0</v>
      </c>
      <c r="S5387" s="17">
        <f>[1]!s_val_ev(A5387,"",100000000)</f>
        <v>56.377021577400001</v>
      </c>
      <c r="T5387" s="17">
        <f>[1]!share_freesharesmv(A5387,"",100000000)</f>
        <v>37.369592810999997</v>
      </c>
      <c r="U5387" s="17">
        <f>[1]!s_dq_amount_btin(A5387,E5387,100000000)</f>
        <v>2.7437214299999999</v>
      </c>
      <c r="V5387" s="17">
        <f>[1]!s_dq_turn(A5387,E5387)</f>
        <v>5.0213379676351924</v>
      </c>
      <c r="W5387" s="2">
        <f>[1]!s_pq_amount(A5387,"20260101","",100000000)</f>
        <v>244.90009891</v>
      </c>
      <c r="X5387" s="2">
        <f>[1]!s_pq_avgamount(A5387,"20260101","",100000000)</f>
        <v>2.2263645355454544</v>
      </c>
      <c r="Y5387" s="17">
        <f>[1]!s_ipo_dilutedpe(A5387)</f>
        <v>22.99</v>
      </c>
      <c r="Z5387" s="12">
        <f>[1]!s_ipo_collection_total(A5387,100000000)</f>
        <v>7.5456000000000003</v>
      </c>
      <c r="AA5387" s="2">
        <f>[1]!s_val_pe_ttm(A5387,E5387)</f>
        <v>32.738601684570313</v>
      </c>
      <c r="AB5387" s="5">
        <f>[1]!s_info_zjtxornot1(A5387,"")</f>
        <v>0</v>
      </c>
      <c r="AC5387" s="22" t="str">
        <f>[1]!s_info_nature1(A5387,"")</f>
        <v>外资企业</v>
      </c>
      <c r="AD5387" s="6" t="str">
        <f>[1]!s_info_city(A5387)</f>
        <v>厦门市</v>
      </c>
      <c r="AE5387" s="6" t="str">
        <f>[1]!s_info_province(A5387)</f>
        <v>福建省</v>
      </c>
      <c r="AF5387">
        <v>118.11022</v>
      </c>
      <c r="AG5387">
        <v>24.490473999999999</v>
      </c>
    </row>
    <row r="5388" spans="1:33" x14ac:dyDescent="0.3">
      <c r="A5388" s="12" t="s">
        <v>10804</v>
      </c>
      <c r="B5388" s="12" t="s">
        <v>10805</v>
      </c>
      <c r="C5388" s="16" t="str">
        <f>[1]!s_info_mkt(A5388)</f>
        <v>主板</v>
      </c>
      <c r="D5388" s="16" t="str">
        <f>[1]!s_ipo_listeddate(A5388)</f>
        <v>2007-04-30</v>
      </c>
      <c r="E5388" s="16" t="str">
        <f>[1]!lastradeday_s("000002","")</f>
        <v>2026-06-22</v>
      </c>
      <c r="F5388" s="16" t="str">
        <f>[1]!s_info_industry_csrc2023(A5388,"",3)</f>
        <v>有色金属冶炼和压延加工业</v>
      </c>
      <c r="G5388" s="16" t="str">
        <f>[1]!s_info_industry_csrc2023(A5388,"",1)</f>
        <v>制造业</v>
      </c>
      <c r="H5388" s="16">
        <f>[1]!s_is(A5388,83,"FY","YTD","20251231",1,"",100000000)</f>
        <v>2411.2521700000002</v>
      </c>
      <c r="I5388" s="16">
        <f>[1]!s_is(A5388,83,"FY","YTD","20241231",1,"",100000000)</f>
        <v>2370.6562899999999</v>
      </c>
      <c r="J5388" s="16">
        <f t="shared" si="252"/>
        <v>1.7124321299229806E-2</v>
      </c>
      <c r="K5388" s="16">
        <f>[1]!s_is(A5388,61,"FY","YTD","20251231",1,"",100000000)</f>
        <v>126.73918</v>
      </c>
      <c r="L5388" s="16">
        <f>[1]!s_is(A5388,61,"FY","YTD","20241231",1,"",100000000)</f>
        <v>124.0016</v>
      </c>
      <c r="M5388" s="16">
        <f t="shared" si="253"/>
        <v>2.2076973200345872E-2</v>
      </c>
      <c r="N5388" s="16">
        <f>[1]!s_fa_roe(A5388,"20251231")</f>
        <v>17.5885</v>
      </c>
      <c r="O5388" s="16">
        <f>[1]!s_stmnote_rdexp(A5388,"20251231",1,10000)</f>
        <v>685371.4</v>
      </c>
      <c r="P5388" s="20">
        <f t="shared" si="254"/>
        <v>2.8423879033771901E-2</v>
      </c>
      <c r="Q5388" s="16">
        <f>[1]!s_margin_tradingbalance(A5388,"",10000)</f>
        <v>463257.93199999997</v>
      </c>
      <c r="R5388" s="16">
        <f>[1]!s_margin_seclendingbalance(A5388,"",10000)</f>
        <v>797.11239999999998</v>
      </c>
      <c r="S5388" s="17">
        <f>[1]!s_val_ev(A5388,"",100000000)</f>
        <v>1595.8016882001425</v>
      </c>
      <c r="T5388" s="17">
        <f>[1]!share_freesharesmv(A5388,"",100000000)</f>
        <v>787.22553104300005</v>
      </c>
      <c r="U5388" s="17">
        <f>[1]!s_dq_amount_btin(A5388,E5388,100000000)</f>
        <v>38.951400820000003</v>
      </c>
      <c r="V5388" s="17">
        <f>[1]!s_dq_turn(A5388,E5388)</f>
        <v>3.0718684994085024</v>
      </c>
      <c r="W5388" s="2">
        <f>[1]!s_pq_amount(A5388,"20260101","",100000000)</f>
        <v>4852.8590455800004</v>
      </c>
      <c r="X5388" s="2">
        <f>[1]!s_pq_avgamount(A5388,"20260101","",100000000)</f>
        <v>44.116900414363634</v>
      </c>
      <c r="Y5388" s="17">
        <f>[1]!s_ipo_dilutedpe(A5388)</f>
        <v>0</v>
      </c>
      <c r="Z5388" s="12">
        <f>[1]!s_ipo_collection_total(A5388,100000000)</f>
        <v>0</v>
      </c>
      <c r="AA5388" s="2">
        <f>[1]!s_val_pe_ttm(A5388,E5388)</f>
        <v>11.535324096679688</v>
      </c>
      <c r="AB5388" s="5">
        <f>[1]!s_info_zjtxornot1(A5388,"")</f>
        <v>0</v>
      </c>
      <c r="AC5388" s="22" t="str">
        <f>[1]!s_info_nature1(A5388,"")</f>
        <v>中央国有企业</v>
      </c>
      <c r="AD5388" s="6" t="str">
        <f>[1]!s_info_city(A5388)</f>
        <v>北京市</v>
      </c>
      <c r="AE5388" s="6" t="str">
        <f>[1]!s_info_province(A5388)</f>
        <v>北京</v>
      </c>
      <c r="AF5388">
        <v>116.40528500000001</v>
      </c>
      <c r="AG5388">
        <v>39.904989</v>
      </c>
    </row>
    <row r="5389" spans="1:33" x14ac:dyDescent="0.3">
      <c r="A5389" s="12" t="s">
        <v>10806</v>
      </c>
      <c r="B5389" s="12" t="s">
        <v>10807</v>
      </c>
      <c r="C5389" s="16" t="str">
        <f>[1]!s_info_mkt(A5389)</f>
        <v>主板</v>
      </c>
      <c r="D5389" s="16" t="str">
        <f>[1]!s_ipo_listeddate(A5389)</f>
        <v>2010-11-09</v>
      </c>
      <c r="E5389" s="16" t="str">
        <f>[1]!lastradeday_s("000002","")</f>
        <v>2026-06-22</v>
      </c>
      <c r="F5389" s="16" t="str">
        <f>[1]!s_info_industry_csrc2023(A5389,"",3)</f>
        <v>化学原料和化学制品制造业</v>
      </c>
      <c r="G5389" s="16" t="str">
        <f>[1]!s_info_industry_csrc2023(A5389,"",1)</f>
        <v>制造业</v>
      </c>
      <c r="H5389" s="16">
        <f>[1]!s_is(A5389,83,"FY","YTD","20251231",1,"",100000000)</f>
        <v>3.2869152532000001</v>
      </c>
      <c r="I5389" s="16">
        <f>[1]!s_is(A5389,83,"FY","YTD","20241231",1,"",100000000)</f>
        <v>2.8001054942999999</v>
      </c>
      <c r="J5389" s="16">
        <f t="shared" si="252"/>
        <v>0.17385407795919416</v>
      </c>
      <c r="K5389" s="16">
        <f>[1]!s_is(A5389,61,"FY","YTD","20251231",1,"",100000000)</f>
        <v>-2.1442780268999999</v>
      </c>
      <c r="L5389" s="16">
        <f>[1]!s_is(A5389,61,"FY","YTD","20241231",1,"",100000000)</f>
        <v>-1.5509473230000002</v>
      </c>
      <c r="M5389" s="16">
        <f t="shared" si="253"/>
        <v>-0.38256019085955745</v>
      </c>
      <c r="N5389" s="16">
        <f>[1]!s_fa_roe(A5389,"20251231")</f>
        <v>-17.560099999999998</v>
      </c>
      <c r="O5389" s="16">
        <f>[1]!s_stmnote_rdexp(A5389,"20251231",1,10000)</f>
        <v>114.04756200000001</v>
      </c>
      <c r="P5389" s="20">
        <f t="shared" si="254"/>
        <v>3.469744523804445E-3</v>
      </c>
      <c r="Q5389" s="16">
        <f>[1]!s_margin_tradingbalance(A5389,"",10000)</f>
        <v>0</v>
      </c>
      <c r="R5389" s="16">
        <f>[1]!s_margin_seclendingbalance(A5389,"",10000)</f>
        <v>0</v>
      </c>
      <c r="S5389" s="17">
        <f>[1]!s_val_ev(A5389,"",100000000)</f>
        <v>32.714695990899997</v>
      </c>
      <c r="T5389" s="17">
        <f>[1]!share_freesharesmv(A5389,"",100000000)</f>
        <v>23.281770548400001</v>
      </c>
      <c r="U5389" s="17">
        <f>[1]!s_dq_amount_btin(A5389,E5389,100000000)</f>
        <v>1.29365459</v>
      </c>
      <c r="V5389" s="17">
        <f>[1]!s_dq_turn(A5389,E5389)</f>
        <v>4.981940294527357</v>
      </c>
      <c r="W5389" s="2">
        <f>[1]!s_pq_amount(A5389,"20260101","",100000000)</f>
        <v>75.862223610000001</v>
      </c>
      <c r="X5389" s="2">
        <f>[1]!s_pq_avgamount(A5389,"20260101","",100000000)</f>
        <v>0.69598370284403666</v>
      </c>
      <c r="Y5389" s="17">
        <f>[1]!s_ipo_dilutedpe(A5389)</f>
        <v>48.69</v>
      </c>
      <c r="Z5389" s="12">
        <f>[1]!s_ipo_collection_total(A5389,100000000)</f>
        <v>12.172499999999999</v>
      </c>
      <c r="AA5389" s="2">
        <f>[1]!s_val_pe_ttm(A5389,E5389)</f>
        <v>-14.254281044006348</v>
      </c>
      <c r="AB5389" s="5">
        <f>[1]!s_info_zjtxornot1(A5389,"")</f>
        <v>0</v>
      </c>
      <c r="AC5389" s="22" t="str">
        <f>[1]!s_info_nature1(A5389,"")</f>
        <v>民营企业</v>
      </c>
      <c r="AD5389" s="6" t="str">
        <f>[1]!s_info_city(A5389)</f>
        <v>盐城市</v>
      </c>
      <c r="AE5389" s="6" t="str">
        <f>[1]!s_info_province(A5389)</f>
        <v>江苏省</v>
      </c>
      <c r="AF5389">
        <v>120.13999800000001</v>
      </c>
      <c r="AG5389">
        <v>33.377631000000001</v>
      </c>
    </row>
    <row r="5390" spans="1:33" x14ac:dyDescent="0.3">
      <c r="A5390" s="12" t="s">
        <v>10808</v>
      </c>
      <c r="B5390" s="12" t="s">
        <v>10809</v>
      </c>
      <c r="C5390" s="16" t="str">
        <f>[1]!s_info_mkt(A5390)</f>
        <v>主板</v>
      </c>
      <c r="D5390" s="16" t="str">
        <f>[1]!s_ipo_listeddate(A5390)</f>
        <v>2003-04-22</v>
      </c>
      <c r="E5390" s="16" t="str">
        <f>[1]!lastradeday_s("000002","")</f>
        <v>2026-06-22</v>
      </c>
      <c r="F5390" s="16" t="str">
        <f>[1]!s_info_industry_csrc2023(A5390,"",3)</f>
        <v>通用设备制造业</v>
      </c>
      <c r="G5390" s="16" t="str">
        <f>[1]!s_info_industry_csrc2023(A5390,"",1)</f>
        <v>制造业</v>
      </c>
      <c r="H5390" s="16">
        <f>[1]!s_is(A5390,83,"FY","YTD","20251231",1,"",100000000)</f>
        <v>75.650191470500005</v>
      </c>
      <c r="I5390" s="16">
        <f>[1]!s_is(A5390,83,"FY","YTD","20241231",1,"",100000000)</f>
        <v>130.3780887767</v>
      </c>
      <c r="J5390" s="16">
        <f t="shared" si="252"/>
        <v>-0.41976299713928977</v>
      </c>
      <c r="K5390" s="16">
        <f>[1]!s_is(A5390,61,"FY","YTD","20251231",1,"",100000000)</f>
        <v>-11.156630206700001</v>
      </c>
      <c r="L5390" s="16">
        <f>[1]!s_is(A5390,61,"FY","YTD","20241231",1,"",100000000)</f>
        <v>-21.3368564411</v>
      </c>
      <c r="M5390" s="16">
        <f t="shared" si="253"/>
        <v>0.4771193105461588</v>
      </c>
      <c r="N5390" s="16">
        <f>[1]!s_fa_roe(A5390,"20251231")</f>
        <v>-26.4695</v>
      </c>
      <c r="O5390" s="16">
        <f>[1]!s_stmnote_rdexp(A5390,"20251231",1,10000)</f>
        <v>24229.922788</v>
      </c>
      <c r="P5390" s="20">
        <f t="shared" si="254"/>
        <v>3.20288981653781E-2</v>
      </c>
      <c r="Q5390" s="16">
        <f>[1]!s_margin_tradingbalance(A5390,"",10000)</f>
        <v>40018.229299999999</v>
      </c>
      <c r="R5390" s="16">
        <f>[1]!s_margin_seclendingbalance(A5390,"",10000)</f>
        <v>44.271599999999999</v>
      </c>
      <c r="S5390" s="17">
        <f>[1]!s_val_ev(A5390,"",100000000)</f>
        <v>95.984442633000015</v>
      </c>
      <c r="T5390" s="17">
        <f>[1]!share_freesharesmv(A5390,"",100000000)</f>
        <v>55.963945514999999</v>
      </c>
      <c r="U5390" s="17">
        <f>[1]!s_dq_amount_btin(A5390,E5390,100000000)</f>
        <v>4.1360095399999999</v>
      </c>
      <c r="V5390" s="17">
        <f>[1]!s_dq_turn(A5390,E5390)</f>
        <v>4.3706879114154207</v>
      </c>
      <c r="W5390" s="2">
        <f>[1]!s_pq_amount(A5390,"20260101","",100000000)</f>
        <v>1111.9606680899999</v>
      </c>
      <c r="X5390" s="2">
        <f>[1]!s_pq_avgamount(A5390,"20260101","",100000000)</f>
        <v>10.108733346272727</v>
      </c>
      <c r="Y5390" s="17">
        <f>[1]!s_ipo_dilutedpe(A5390)</f>
        <v>20</v>
      </c>
      <c r="Z5390" s="12">
        <f>[1]!s_ipo_collection_total(A5390,100000000)</f>
        <v>5.7919999999999998</v>
      </c>
      <c r="AA5390" s="2">
        <f>[1]!s_val_pe_ttm(A5390,E5390)</f>
        <v>-7.1159863471984863</v>
      </c>
      <c r="AB5390" s="5">
        <f>[1]!s_info_zjtxornot1(A5390,"")</f>
        <v>1</v>
      </c>
      <c r="AC5390" s="22" t="str">
        <f>[1]!s_info_nature1(A5390,"")</f>
        <v>民营企业</v>
      </c>
      <c r="AD5390" s="6" t="str">
        <f>[1]!s_info_city(A5390)</f>
        <v>江阴市</v>
      </c>
      <c r="AE5390" s="6" t="str">
        <f>[1]!s_info_province(A5390)</f>
        <v>江苏省</v>
      </c>
      <c r="AF5390">
        <v>120.31067899999999</v>
      </c>
      <c r="AG5390">
        <v>31.837425</v>
      </c>
    </row>
    <row r="5391" spans="1:33" x14ac:dyDescent="0.3">
      <c r="A5391" s="12" t="s">
        <v>10810</v>
      </c>
      <c r="B5391" s="12" t="s">
        <v>10811</v>
      </c>
      <c r="C5391" s="16" t="str">
        <f>[1]!s_info_mkt(A5391)</f>
        <v>主板</v>
      </c>
      <c r="D5391" s="16" t="str">
        <f>[1]!s_ipo_listeddate(A5391)</f>
        <v>2011-09-08</v>
      </c>
      <c r="E5391" s="16" t="str">
        <f>[1]!lastradeday_s("000002","")</f>
        <v>2026-06-22</v>
      </c>
      <c r="F5391" s="16" t="str">
        <f>[1]!s_info_industry_csrc2023(A5391,"",3)</f>
        <v>电气机械和器材制造业</v>
      </c>
      <c r="G5391" s="16" t="str">
        <f>[1]!s_info_industry_csrc2023(A5391,"",1)</f>
        <v>制造业</v>
      </c>
      <c r="H5391" s="16">
        <f>[1]!s_is(A5391,83,"FY","YTD","20251231",1,"",100000000)</f>
        <v>31.1263285506</v>
      </c>
      <c r="I5391" s="16">
        <f>[1]!s_is(A5391,83,"FY","YTD","20241231",1,"",100000000)</f>
        <v>45.907707503900006</v>
      </c>
      <c r="J5391" s="16">
        <f t="shared" si="252"/>
        <v>-0.32198033308555607</v>
      </c>
      <c r="K5391" s="16">
        <f>[1]!s_is(A5391,61,"FY","YTD","20251231",1,"",100000000)</f>
        <v>-14.8009434297</v>
      </c>
      <c r="L5391" s="16">
        <f>[1]!s_is(A5391,61,"FY","YTD","20241231",1,"",100000000)</f>
        <v>-23.606476580100001</v>
      </c>
      <c r="M5391" s="16">
        <f t="shared" si="253"/>
        <v>0.37301344487058979</v>
      </c>
      <c r="N5391" s="16">
        <f>[1]!s_fa_roe(A5391,"20251231")</f>
        <v>-17.866499999999998</v>
      </c>
      <c r="O5391" s="16">
        <f>[1]!s_stmnote_rdexp(A5391,"20251231",1,10000)</f>
        <v>3792.6920030000001</v>
      </c>
      <c r="P5391" s="20">
        <f t="shared" si="254"/>
        <v>1.2184835731057947E-2</v>
      </c>
      <c r="Q5391" s="16">
        <f>[1]!s_margin_tradingbalance(A5391,"",10000)</f>
        <v>21532.8217</v>
      </c>
      <c r="R5391" s="16">
        <f>[1]!s_margin_seclendingbalance(A5391,"",10000)</f>
        <v>280.9556</v>
      </c>
      <c r="S5391" s="17">
        <f>[1]!s_val_ev(A5391,"",100000000)</f>
        <v>76.542910693699994</v>
      </c>
      <c r="T5391" s="17">
        <f>[1]!share_freesharesmv(A5391,"",100000000)</f>
        <v>41.355952918100002</v>
      </c>
      <c r="U5391" s="17">
        <f>[1]!s_dq_amount_btin(A5391,E5391,100000000)</f>
        <v>1.3917311999999999</v>
      </c>
      <c r="V5391" s="17">
        <f>[1]!s_dq_turn(A5391,E5391)</f>
        <v>1.8437489128776445</v>
      </c>
      <c r="W5391" s="2">
        <f>[1]!s_pq_amount(A5391,"20260101","",100000000)</f>
        <v>524.62000323999996</v>
      </c>
      <c r="X5391" s="2">
        <f>[1]!s_pq_avgamount(A5391,"20260101","",100000000)</f>
        <v>4.7692727567272728</v>
      </c>
      <c r="Y5391" s="17">
        <f>[1]!s_ipo_dilutedpe(A5391)</f>
        <v>53.47</v>
      </c>
      <c r="Z5391" s="12">
        <f>[1]!s_ipo_collection_total(A5391,100000000)</f>
        <v>25.2</v>
      </c>
      <c r="AA5391" s="2">
        <f>[1]!s_val_pe_ttm(A5391,E5391)</f>
        <v>-4.9751768112182617</v>
      </c>
      <c r="AB5391" s="5">
        <f>[1]!s_info_zjtxornot1(A5391,"")</f>
        <v>1</v>
      </c>
      <c r="AC5391" s="22" t="str">
        <f>[1]!s_info_nature1(A5391,"")</f>
        <v>民营企业</v>
      </c>
      <c r="AD5391" s="6" t="str">
        <f>[1]!s_info_city(A5391)</f>
        <v>北京市</v>
      </c>
      <c r="AE5391" s="6" t="str">
        <f>[1]!s_info_province(A5391)</f>
        <v>北京</v>
      </c>
      <c r="AF5391">
        <v>116.40528500000001</v>
      </c>
      <c r="AG5391">
        <v>39.904989</v>
      </c>
    </row>
    <row r="5392" spans="1:33" x14ac:dyDescent="0.3">
      <c r="A5392" s="12" t="s">
        <v>627</v>
      </c>
      <c r="B5392" s="12" t="s">
        <v>628</v>
      </c>
      <c r="C5392" s="16" t="str">
        <f>[1]!s_info_mkt(A5392)</f>
        <v>北证</v>
      </c>
      <c r="D5392" s="16" t="str">
        <f>[1]!s_ipo_listeddate(A5392)</f>
        <v>2022-12-27</v>
      </c>
      <c r="E5392" s="16" t="str">
        <f>[1]!lastradeday_s("000002","")</f>
        <v>2026-06-22</v>
      </c>
      <c r="F5392" s="16" t="str">
        <f>[1]!s_info_industry_csrc2023(A5392,"",3)</f>
        <v>计算机、通信和其他电子设备制造业</v>
      </c>
      <c r="G5392" s="16" t="str">
        <f>[1]!s_info_industry_csrc2023(A5392,"",1)</f>
        <v>制造业</v>
      </c>
      <c r="H5392" s="16">
        <f>[1]!s_is(A5392,83,"FY","YTD","20251231",1,"",100000000)</f>
        <v>2.1283853628</v>
      </c>
      <c r="I5392" s="16">
        <f>[1]!s_is(A5392,83,"FY","YTD","20241231",1,"",100000000)</f>
        <v>2.1779599308000002</v>
      </c>
      <c r="J5392" s="16">
        <f t="shared" si="252"/>
        <v>-2.2761928398650877E-2</v>
      </c>
      <c r="K5392" s="16">
        <f>[1]!s_is(A5392,61,"FY","YTD","20251231",1,"",100000000)</f>
        <v>-0.19607358149999998</v>
      </c>
      <c r="L5392" s="16">
        <f>[1]!s_is(A5392,61,"FY","YTD","20241231",1,"",100000000)</f>
        <v>0.32950382039999998</v>
      </c>
      <c r="M5392" s="16">
        <f t="shared" si="253"/>
        <v>-1.5950570808616942</v>
      </c>
      <c r="N5392" s="16">
        <f>[1]!s_fa_roe(A5392,"20251231")</f>
        <v>-2.6549999999999998</v>
      </c>
      <c r="O5392" s="16">
        <f>[1]!s_stmnote_rdexp(A5392,"20251231",1,10000)</f>
        <v>1973.0255649999999</v>
      </c>
      <c r="P5392" s="20">
        <f t="shared" si="254"/>
        <v>9.2700579485492401E-2</v>
      </c>
      <c r="Q5392" s="16">
        <f>[1]!s_margin_tradingbalance(A5392,"",10000)</f>
        <v>1819.2813000000001</v>
      </c>
      <c r="R5392" s="16">
        <f>[1]!s_margin_seclendingbalance(A5392,"",10000)</f>
        <v>0</v>
      </c>
      <c r="S5392" s="17">
        <f>[1]!s_val_ev(A5392,"",100000000)</f>
        <v>24.3852395748</v>
      </c>
      <c r="T5392" s="17">
        <f>[1]!share_freesharesmv(A5392,"",100000000)</f>
        <v>7.0543183136999996</v>
      </c>
      <c r="U5392" s="17">
        <f>[1]!s_dq_amount_btin(A5392,E5392,100000000)</f>
        <v>0.70310614999999999</v>
      </c>
      <c r="V5392" s="17">
        <f>[1]!s_dq_turn(A5392,E5392)</f>
        <v>5.1414156698164026</v>
      </c>
      <c r="W5392" s="2">
        <f>[1]!s_pq_amount(A5392,"20260101","",100000000)</f>
        <v>71.302304550000002</v>
      </c>
      <c r="X5392" s="2">
        <f>[1]!s_pq_avgamount(A5392,"20260101","",100000000)</f>
        <v>0.64820276863636372</v>
      </c>
      <c r="Y5392" s="17">
        <f>[1]!s_ipo_dilutedpe(A5392)</f>
        <v>20.62</v>
      </c>
      <c r="Z5392" s="12">
        <f>[1]!s_ipo_collection_total(A5392,100000000)</f>
        <v>3.2728771451999998</v>
      </c>
      <c r="AA5392" s="2">
        <f>[1]!s_val_pe_ttm(A5392,E5392)</f>
        <v>-78.083587646484375</v>
      </c>
      <c r="AB5392" s="5">
        <f>[1]!s_info_zjtxornot1(A5392,"")</f>
        <v>1</v>
      </c>
      <c r="AC5392" s="22" t="str">
        <f>[1]!s_info_nature1(A5392,"")</f>
        <v>地方国有企业</v>
      </c>
      <c r="AD5392" s="6" t="str">
        <f>[1]!s_info_city(A5392)</f>
        <v>佛山市</v>
      </c>
      <c r="AE5392" s="6" t="str">
        <f>[1]!s_info_province(A5392)</f>
        <v>广东省</v>
      </c>
      <c r="AF5392">
        <v>113.12271699999999</v>
      </c>
      <c r="AG5392">
        <v>23.028762</v>
      </c>
    </row>
    <row r="5393" spans="1:33" x14ac:dyDescent="0.3">
      <c r="A5393" s="12" t="s">
        <v>10812</v>
      </c>
      <c r="B5393" s="12" t="s">
        <v>10813</v>
      </c>
      <c r="C5393" s="16" t="str">
        <f>[1]!s_info_mkt(A5393)</f>
        <v>科创板</v>
      </c>
      <c r="D5393" s="16" t="str">
        <f>[1]!s_ipo_listeddate(A5393)</f>
        <v>2022-11-18</v>
      </c>
      <c r="E5393" s="16" t="str">
        <f>[1]!lastradeday_s("000002","")</f>
        <v>2026-06-22</v>
      </c>
      <c r="F5393" s="16" t="str">
        <f>[1]!s_info_industry_csrc2023(A5393,"",3)</f>
        <v>专用设备制造业</v>
      </c>
      <c r="G5393" s="16" t="str">
        <f>[1]!s_info_industry_csrc2023(A5393,"",1)</f>
        <v>制造业</v>
      </c>
      <c r="H5393" s="16">
        <f>[1]!s_is(A5393,83,"FY","YTD","20251231",1,"",100000000)</f>
        <v>19.290738673900002</v>
      </c>
      <c r="I5393" s="16">
        <f>[1]!s_is(A5393,83,"FY","YTD","20241231",1,"",100000000)</f>
        <v>17.228629792100001</v>
      </c>
      <c r="J5393" s="16">
        <f t="shared" si="252"/>
        <v>0.11969082316375257</v>
      </c>
      <c r="K5393" s="16">
        <f>[1]!s_is(A5393,61,"FY","YTD","20251231",1,"",100000000)</f>
        <v>1.2109387334000001</v>
      </c>
      <c r="L5393" s="16">
        <f>[1]!s_is(A5393,61,"FY","YTD","20241231",1,"",100000000)</f>
        <v>1.9198839271000001</v>
      </c>
      <c r="M5393" s="16">
        <f t="shared" si="253"/>
        <v>-0.369264612142916</v>
      </c>
      <c r="N5393" s="16">
        <f>[1]!s_fa_roe(A5393,"20251231")</f>
        <v>6.5140000000000002</v>
      </c>
      <c r="O5393" s="16">
        <f>[1]!s_stmnote_rdexp(A5393,"20251231",1,10000)</f>
        <v>10270.219999999999</v>
      </c>
      <c r="P5393" s="20">
        <f t="shared" si="254"/>
        <v>5.323912253238601E-2</v>
      </c>
      <c r="Q5393" s="16">
        <f>[1]!s_margin_tradingbalance(A5393,"",10000)</f>
        <v>12896.2983</v>
      </c>
      <c r="R5393" s="16">
        <f>[1]!s_margin_seclendingbalance(A5393,"",10000)</f>
        <v>45.663400000000003</v>
      </c>
      <c r="S5393" s="17">
        <f>[1]!s_val_ev(A5393,"",100000000)</f>
        <v>106.6867334272</v>
      </c>
      <c r="T5393" s="17">
        <f>[1]!share_freesharesmv(A5393,"",100000000)</f>
        <v>45.917075017599991</v>
      </c>
      <c r="U5393" s="17">
        <f>[1]!s_dq_amount_btin(A5393,E5393,100000000)</f>
        <v>2.7702990199999999</v>
      </c>
      <c r="V5393" s="17">
        <f>[1]!s_dq_turn(A5393,E5393)</f>
        <v>2.5566220327302651</v>
      </c>
      <c r="W5393" s="2">
        <f>[1]!s_pq_amount(A5393,"20260101","",100000000)</f>
        <v>246.10343947000001</v>
      </c>
      <c r="X5393" s="2">
        <f>[1]!s_pq_avgamount(A5393,"20260101","",100000000)</f>
        <v>2.2373039951818181</v>
      </c>
      <c r="Y5393" s="17">
        <f>[1]!s_ipo_dilutedpe(A5393)</f>
        <v>37.06</v>
      </c>
      <c r="Z5393" s="12">
        <f>[1]!s_ipo_collection_total(A5393,100000000)</f>
        <v>9.8078400000000006</v>
      </c>
      <c r="AA5393" s="2">
        <f>[1]!s_val_pe_ttm(A5393,E5393)</f>
        <v>96.231773376464844</v>
      </c>
      <c r="AB5393" s="5">
        <f>[1]!s_info_zjtxornot1(A5393,"")</f>
        <v>1</v>
      </c>
      <c r="AC5393" s="22" t="str">
        <f>[1]!s_info_nature1(A5393,"")</f>
        <v>民营企业</v>
      </c>
      <c r="AD5393" s="6" t="str">
        <f>[1]!s_info_city(A5393)</f>
        <v>南京市</v>
      </c>
      <c r="AE5393" s="6" t="str">
        <f>[1]!s_info_province(A5393)</f>
        <v>江苏省</v>
      </c>
      <c r="AF5393">
        <v>118.767413</v>
      </c>
      <c r="AG5393">
        <v>32.041544000000002</v>
      </c>
    </row>
    <row r="5394" spans="1:33" x14ac:dyDescent="0.3">
      <c r="A5394" s="12" t="s">
        <v>10814</v>
      </c>
      <c r="B5394" s="12" t="s">
        <v>10815</v>
      </c>
      <c r="C5394" s="16" t="str">
        <f>[1]!s_info_mkt(A5394)</f>
        <v>主板</v>
      </c>
      <c r="D5394" s="16" t="str">
        <f>[1]!s_ipo_listeddate(A5394)</f>
        <v>1994-01-06</v>
      </c>
      <c r="E5394" s="16" t="str">
        <f>[1]!lastradeday_s("000002","")</f>
        <v>2026-06-22</v>
      </c>
      <c r="F5394" s="16" t="str">
        <f>[1]!s_info_industry_csrc2023(A5394,"",3)</f>
        <v>电力、热力生产和供应业</v>
      </c>
      <c r="G5394" s="16" t="str">
        <f>[1]!s_info_industry_csrc2023(A5394,"",1)</f>
        <v>电力、热力、燃气及水生产和供应业</v>
      </c>
      <c r="H5394" s="16">
        <f>[1]!s_is(A5394,83,"FY","YTD","20251231",1,"",100000000)</f>
        <v>41.414712012499997</v>
      </c>
      <c r="I5394" s="16">
        <f>[1]!s_is(A5394,83,"FY","YTD","20241231",1,"",100000000)</f>
        <v>42.9878247726</v>
      </c>
      <c r="J5394" s="16">
        <f t="shared" si="252"/>
        <v>-3.6594379185770909E-2</v>
      </c>
      <c r="K5394" s="16">
        <f>[1]!s_is(A5394,61,"FY","YTD","20251231",1,"",100000000)</f>
        <v>3.0249661857999999</v>
      </c>
      <c r="L5394" s="16">
        <f>[1]!s_is(A5394,61,"FY","YTD","20241231",1,"",100000000)</f>
        <v>1.666299306</v>
      </c>
      <c r="M5394" s="16">
        <f t="shared" si="253"/>
        <v>0.81537985097138355</v>
      </c>
      <c r="N5394" s="16">
        <f>[1]!s_fa_roe(A5394,"20251231")</f>
        <v>4.5269000000000004</v>
      </c>
      <c r="O5394" s="16">
        <f>[1]!s_stmnote_rdexp(A5394,"20251231",1,10000)</f>
        <v>12808.223408</v>
      </c>
      <c r="P5394" s="20">
        <f t="shared" si="254"/>
        <v>3.0926747490442909E-2</v>
      </c>
      <c r="Q5394" s="16">
        <f>[1]!s_margin_tradingbalance(A5394,"",10000)</f>
        <v>23593.913700000001</v>
      </c>
      <c r="R5394" s="16">
        <f>[1]!s_margin_seclendingbalance(A5394,"",10000)</f>
        <v>30.186</v>
      </c>
      <c r="S5394" s="17">
        <f>[1]!s_val_ev(A5394,"",100000000)</f>
        <v>69.565608977599993</v>
      </c>
      <c r="T5394" s="17">
        <f>[1]!share_freesharesmv(A5394,"",100000000)</f>
        <v>28.9539495812</v>
      </c>
      <c r="U5394" s="17">
        <f>[1]!s_dq_amount_btin(A5394,E5394,100000000)</f>
        <v>1.33534671</v>
      </c>
      <c r="V5394" s="17">
        <f>[1]!s_dq_turn(A5394,E5394)</f>
        <v>2.2704269790233904</v>
      </c>
      <c r="W5394" s="2">
        <f>[1]!s_pq_amount(A5394,"20260101","",100000000)</f>
        <v>218.70263310999999</v>
      </c>
      <c r="X5394" s="2">
        <f>[1]!s_pq_avgamount(A5394,"20260101","",100000000)</f>
        <v>1.9882057555454546</v>
      </c>
      <c r="Y5394" s="17">
        <f>[1]!s_ipo_dilutedpe(A5394)</f>
        <v>0</v>
      </c>
      <c r="Z5394" s="12">
        <f>[1]!s_ipo_collection_total(A5394,100000000)</f>
        <v>1.0127999999999999</v>
      </c>
      <c r="AA5394" s="2">
        <f>[1]!s_val_pe_ttm(A5394,E5394)</f>
        <v>17.453933715820313</v>
      </c>
      <c r="AB5394" s="5">
        <f>[1]!s_info_zjtxornot1(A5394,"")</f>
        <v>0</v>
      </c>
      <c r="AC5394" s="22" t="str">
        <f>[1]!s_info_nature1(A5394,"")</f>
        <v>地方国有企业</v>
      </c>
      <c r="AD5394" s="6" t="str">
        <f>[1]!s_info_city(A5394)</f>
        <v>广州市</v>
      </c>
      <c r="AE5394" s="6" t="str">
        <f>[1]!s_info_province(A5394)</f>
        <v>广东省</v>
      </c>
      <c r="AF5394">
        <v>113.280637</v>
      </c>
      <c r="AG5394">
        <v>23.125177999999998</v>
      </c>
    </row>
    <row r="5395" spans="1:33" x14ac:dyDescent="0.3">
      <c r="A5395" s="12" t="s">
        <v>10816</v>
      </c>
      <c r="B5395" s="12" t="s">
        <v>10817</v>
      </c>
      <c r="C5395" s="16" t="str">
        <f>[1]!s_info_mkt(A5395)</f>
        <v>科创板</v>
      </c>
      <c r="D5395" s="16" t="str">
        <f>[1]!s_ipo_listeddate(A5395)</f>
        <v>2022-08-22</v>
      </c>
      <c r="E5395" s="16" t="str">
        <f>[1]!lastradeday_s("000002","")</f>
        <v>2026-06-22</v>
      </c>
      <c r="F5395" s="16" t="str">
        <f>[1]!s_info_industry_csrc2023(A5395,"",3)</f>
        <v>专用设备制造业</v>
      </c>
      <c r="G5395" s="16" t="str">
        <f>[1]!s_info_industry_csrc2023(A5395,"",1)</f>
        <v>制造业</v>
      </c>
      <c r="H5395" s="16">
        <f>[1]!s_is(A5395,83,"FY","YTD","20251231",1,"",100000000)</f>
        <v>138.00251663950002</v>
      </c>
      <c r="I5395" s="16">
        <f>[1]!s_is(A5395,83,"FY","YTD","20241231",1,"",100000000)</f>
        <v>103.0010438697</v>
      </c>
      <c r="J5395" s="16">
        <f t="shared" si="252"/>
        <v>0.33981668005304999</v>
      </c>
      <c r="K5395" s="16">
        <f>[1]!s_is(A5395,61,"FY","YTD","20251231",1,"",100000000)</f>
        <v>18.693008056500002</v>
      </c>
      <c r="L5395" s="16">
        <f>[1]!s_is(A5395,61,"FY","YTD","20241231",1,"",100000000)</f>
        <v>12.618694512699999</v>
      </c>
      <c r="M5395" s="16">
        <f t="shared" si="253"/>
        <v>0.48137416574167408</v>
      </c>
      <c r="N5395" s="16">
        <f>[1]!s_fa_roe(A5395,"20251231")</f>
        <v>9.0140999999999991</v>
      </c>
      <c r="O5395" s="16">
        <f>[1]!s_stmnote_rdexp(A5395,"20251231",1,10000)</f>
        <v>262135.69834599999</v>
      </c>
      <c r="P5395" s="20">
        <f t="shared" si="254"/>
        <v>0.18994994057301831</v>
      </c>
      <c r="Q5395" s="16">
        <f>[1]!s_margin_tradingbalance(A5395,"",10000)</f>
        <v>151928.79329999999</v>
      </c>
      <c r="R5395" s="16">
        <f>[1]!s_margin_seclendingbalance(A5395,"",10000)</f>
        <v>781.36710000000005</v>
      </c>
      <c r="S5395" s="17">
        <f>[1]!s_val_ev(A5395,"",100000000)</f>
        <v>858.69020769719998</v>
      </c>
      <c r="T5395" s="17">
        <f>[1]!share_freesharesmv(A5395,"",100000000)</f>
        <v>480.77723039820006</v>
      </c>
      <c r="U5395" s="17">
        <f>[1]!s_dq_amount_btin(A5395,E5395,100000000)</f>
        <v>10.492215889999999</v>
      </c>
      <c r="V5395" s="17">
        <f>[1]!s_dq_turn(A5395,E5395)</f>
        <v>1.2556721102847577</v>
      </c>
      <c r="W5395" s="2">
        <f>[1]!s_pq_amount(A5395,"20260101","",100000000)</f>
        <v>916.65521345000002</v>
      </c>
      <c r="X5395" s="2">
        <f>[1]!s_pq_avgamount(A5395,"20260101","",100000000)</f>
        <v>8.3332292131818182</v>
      </c>
      <c r="Y5395" s="17">
        <f>[1]!s_ipo_dilutedpe(A5395)</f>
        <v>77.69</v>
      </c>
      <c r="Z5395" s="12">
        <f>[1]!s_ipo_collection_total(A5395,100000000)</f>
        <v>109.88</v>
      </c>
      <c r="AA5395" s="2">
        <f>[1]!s_val_pe_ttm(A5395,E5395)</f>
        <v>45.239749908447266</v>
      </c>
      <c r="AB5395" s="5">
        <f>[1]!s_info_zjtxornot1(A5395,"")</f>
        <v>1</v>
      </c>
      <c r="AC5395" s="22" t="str">
        <f>[1]!s_info_nature1(A5395,"")</f>
        <v>民营企业</v>
      </c>
      <c r="AD5395" s="6" t="str">
        <f>[1]!s_info_city(A5395)</f>
        <v>上海市</v>
      </c>
      <c r="AE5395" s="6" t="str">
        <f>[1]!s_info_province(A5395)</f>
        <v>上海</v>
      </c>
      <c r="AF5395">
        <v>121.472644</v>
      </c>
      <c r="AG5395">
        <v>31.231705999999999</v>
      </c>
    </row>
    <row r="5396" spans="1:33" x14ac:dyDescent="0.3">
      <c r="A5396" s="12" t="s">
        <v>629</v>
      </c>
      <c r="B5396" s="12" t="s">
        <v>630</v>
      </c>
      <c r="C5396" s="16" t="str">
        <f>[1]!s_info_mkt(A5396)</f>
        <v>北证</v>
      </c>
      <c r="D5396" s="16" t="str">
        <f>[1]!s_ipo_listeddate(A5396)</f>
        <v>2021-02-05</v>
      </c>
      <c r="E5396" s="16" t="str">
        <f>[1]!lastradeday_s("000002","")</f>
        <v>2026-06-22</v>
      </c>
      <c r="F5396" s="16" t="str">
        <f>[1]!s_info_industry_csrc2023(A5396,"",3)</f>
        <v>专业技术服务业</v>
      </c>
      <c r="G5396" s="16" t="str">
        <f>[1]!s_info_industry_csrc2023(A5396,"",1)</f>
        <v>科学研究和技术服务业</v>
      </c>
      <c r="H5396" s="16">
        <f>[1]!s_is(A5396,83,"FY","YTD","20251231",1,"",100000000)</f>
        <v>0.94584194370000008</v>
      </c>
      <c r="I5396" s="16">
        <f>[1]!s_is(A5396,83,"FY","YTD","20241231",1,"",100000000)</f>
        <v>0.80074355590000001</v>
      </c>
      <c r="J5396" s="16">
        <f t="shared" si="252"/>
        <v>0.18120456509564531</v>
      </c>
      <c r="K5396" s="16">
        <f>[1]!s_is(A5396,61,"FY","YTD","20251231",1,"",100000000)</f>
        <v>-0.1273644759</v>
      </c>
      <c r="L5396" s="16">
        <f>[1]!s_is(A5396,61,"FY","YTD","20241231",1,"",100000000)</f>
        <v>0.15394363599999999</v>
      </c>
      <c r="M5396" s="16">
        <f t="shared" si="253"/>
        <v>-1.8273448595172845</v>
      </c>
      <c r="N5396" s="16">
        <f>[1]!s_fa_roe(A5396,"20251231")</f>
        <v>-3.9062999999999999</v>
      </c>
      <c r="O5396" s="16">
        <f>[1]!s_stmnote_rdexp(A5396,"20251231",1,10000)</f>
        <v>913.06084299999998</v>
      </c>
      <c r="P5396" s="20">
        <f t="shared" si="254"/>
        <v>9.6534188305102533E-2</v>
      </c>
      <c r="Q5396" s="16">
        <f>[1]!s_margin_tradingbalance(A5396,"",10000)</f>
        <v>332.2998</v>
      </c>
      <c r="R5396" s="16">
        <f>[1]!s_margin_seclendingbalance(A5396,"",10000)</f>
        <v>0</v>
      </c>
      <c r="S5396" s="17">
        <f>[1]!s_val_ev(A5396,"",100000000)</f>
        <v>11.361069000000001</v>
      </c>
      <c r="T5396" s="17">
        <f>[1]!share_freesharesmv(A5396,"",100000000)</f>
        <v>3.45560752</v>
      </c>
      <c r="U5396" s="17">
        <f>[1]!s_dq_amount_btin(A5396,E5396,100000000)</f>
        <v>0.23677646999999999</v>
      </c>
      <c r="V5396" s="17">
        <f>[1]!s_dq_turn(A5396,E5396)</f>
        <v>4.3594825757689151</v>
      </c>
      <c r="W5396" s="2">
        <f>[1]!s_pq_amount(A5396,"20260101","",100000000)</f>
        <v>56.885546519999998</v>
      </c>
      <c r="X5396" s="2">
        <f>[1]!s_pq_avgamount(A5396,"20260101","",100000000)</f>
        <v>0.51714133200000001</v>
      </c>
      <c r="Y5396" s="17">
        <f>[1]!s_ipo_dilutedpe(A5396)</f>
        <v>16.45</v>
      </c>
      <c r="Z5396" s="12">
        <f>[1]!s_ipo_collection_total(A5396,100000000)</f>
        <v>1.8887004000000001</v>
      </c>
      <c r="AA5396" s="2">
        <f>[1]!s_val_pe_ttm(A5396,E5396)</f>
        <v>-92.179481506347656</v>
      </c>
      <c r="AB5396" s="5">
        <f>[1]!s_info_zjtxornot1(A5396,"")</f>
        <v>0</v>
      </c>
      <c r="AC5396" s="22" t="str">
        <f>[1]!s_info_nature1(A5396,"")</f>
        <v>民营企业</v>
      </c>
      <c r="AD5396" s="6" t="str">
        <f>[1]!s_info_city(A5396)</f>
        <v>南昌市</v>
      </c>
      <c r="AE5396" s="6" t="str">
        <f>[1]!s_info_province(A5396)</f>
        <v>江西省</v>
      </c>
      <c r="AF5396">
        <v>115.892151</v>
      </c>
      <c r="AG5396">
        <v>28.676493000000001</v>
      </c>
    </row>
    <row r="5397" spans="1:33" x14ac:dyDescent="0.3">
      <c r="A5397" s="12" t="s">
        <v>10818</v>
      </c>
      <c r="B5397" s="12" t="s">
        <v>10819</v>
      </c>
      <c r="C5397" s="16" t="str">
        <f>[1]!s_info_mkt(A5397)</f>
        <v>主板</v>
      </c>
      <c r="D5397" s="16" t="str">
        <f>[1]!s_ipo_listeddate(A5397)</f>
        <v>2018-03-01</v>
      </c>
      <c r="E5397" s="16" t="str">
        <f>[1]!lastradeday_s("000002","")</f>
        <v>2026-06-22</v>
      </c>
      <c r="F5397" s="16" t="str">
        <f>[1]!s_info_industry_csrc2023(A5397,"",3)</f>
        <v>货币金融服务</v>
      </c>
      <c r="G5397" s="16" t="str">
        <f>[1]!s_info_industry_csrc2023(A5397,"",1)</f>
        <v>金融业</v>
      </c>
      <c r="H5397" s="16">
        <f>[1]!s_is(A5397,83,"FY","YTD","20251231",1,"",100000000)</f>
        <v>61.092159809999998</v>
      </c>
      <c r="I5397" s="16">
        <f>[1]!s_is(A5397,83,"FY","YTD","20241231",1,"",100000000)</f>
        <v>52.781090696400007</v>
      </c>
      <c r="J5397" s="16">
        <f t="shared" si="252"/>
        <v>0.15746300434384275</v>
      </c>
      <c r="K5397" s="16">
        <f>[1]!s_is(A5397,61,"FY","YTD","20251231",1,"",100000000)</f>
        <v>32.405441133800004</v>
      </c>
      <c r="L5397" s="16">
        <f>[1]!s_is(A5397,61,"FY","YTD","20241231",1,"",100000000)</f>
        <v>29.427434961100001</v>
      </c>
      <c r="M5397" s="16">
        <f t="shared" si="253"/>
        <v>0.10119829256734798</v>
      </c>
      <c r="N5397" s="16">
        <f>[1]!s_fa_roe(A5397,"20251231")</f>
        <v>13.175000000000001</v>
      </c>
      <c r="O5397" s="16">
        <f>[1]!s_stmnote_rdexp(A5397,"20251231",1,10000)</f>
        <v>0</v>
      </c>
      <c r="P5397" s="20">
        <f t="shared" si="254"/>
        <v>0</v>
      </c>
      <c r="Q5397" s="16">
        <f>[1]!s_margin_tradingbalance(A5397,"",10000)</f>
        <v>18749.124400000001</v>
      </c>
      <c r="R5397" s="16">
        <f>[1]!s_margin_seclendingbalance(A5397,"",10000)</f>
        <v>773.19</v>
      </c>
      <c r="S5397" s="17">
        <f>[1]!s_val_ev(A5397,"",100000000)</f>
        <v>353.88303893410006</v>
      </c>
      <c r="T5397" s="17">
        <f>[1]!share_freesharesmv(A5397,"",100000000)</f>
        <v>139.91433073800002</v>
      </c>
      <c r="U5397" s="17">
        <f>[1]!s_dq_amount_btin(A5397,E5397,100000000)</f>
        <v>2.4668689399999999</v>
      </c>
      <c r="V5397" s="17">
        <f>[1]!s_dq_turn(A5397,E5397)</f>
        <v>0.7102117406203764</v>
      </c>
      <c r="W5397" s="2">
        <f>[1]!s_pq_amount(A5397,"20260101","",100000000)</f>
        <v>235.21574113</v>
      </c>
      <c r="X5397" s="2">
        <f>[1]!s_pq_avgamount(A5397,"20260101","",100000000)</f>
        <v>2.1383249193636362</v>
      </c>
      <c r="Y5397" s="17">
        <f>[1]!s_ipo_dilutedpe(A5397)</f>
        <v>22.98</v>
      </c>
      <c r="Z5397" s="12">
        <f>[1]!s_ipo_collection_total(A5397,100000000)</f>
        <v>39.999981249999998</v>
      </c>
      <c r="AA5397" s="2">
        <f>[1]!s_val_pe_ttm(A5397,E5397)</f>
        <v>10.754288673400879</v>
      </c>
      <c r="AB5397" s="5">
        <f>[1]!s_info_zjtxornot1(A5397,"")</f>
        <v>0</v>
      </c>
      <c r="AC5397" s="22" t="str">
        <f>[1]!s_info_nature1(A5397,"")</f>
        <v>地方国有企业</v>
      </c>
      <c r="AD5397" s="6" t="str">
        <f>[1]!s_info_city(A5397)</f>
        <v>南京市</v>
      </c>
      <c r="AE5397" s="6" t="str">
        <f>[1]!s_info_province(A5397)</f>
        <v>江苏省</v>
      </c>
      <c r="AF5397">
        <v>118.767413</v>
      </c>
      <c r="AG5397">
        <v>32.041544000000002</v>
      </c>
    </row>
    <row r="5398" spans="1:33" x14ac:dyDescent="0.3">
      <c r="A5398" s="12" t="s">
        <v>10820</v>
      </c>
      <c r="B5398" s="12" t="s">
        <v>10821</v>
      </c>
      <c r="C5398" s="16" t="str">
        <f>[1]!s_info_mkt(A5398)</f>
        <v>创业板</v>
      </c>
      <c r="D5398" s="16" t="str">
        <f>[1]!s_ipo_listeddate(A5398)</f>
        <v>2022-01-13</v>
      </c>
      <c r="E5398" s="16" t="str">
        <f>[1]!lastradeday_s("000002","")</f>
        <v>2026-06-22</v>
      </c>
      <c r="F5398" s="16" t="str">
        <f>[1]!s_info_industry_csrc2023(A5398,"",3)</f>
        <v>化学原料和化学制品制造业</v>
      </c>
      <c r="G5398" s="16" t="str">
        <f>[1]!s_info_industry_csrc2023(A5398,"",1)</f>
        <v>制造业</v>
      </c>
      <c r="H5398" s="16">
        <f>[1]!s_is(A5398,83,"FY","YTD","20251231",1,"",100000000)</f>
        <v>13.051564087999999</v>
      </c>
      <c r="I5398" s="16">
        <f>[1]!s_is(A5398,83,"FY","YTD","20241231",1,"",100000000)</f>
        <v>16.941784203399997</v>
      </c>
      <c r="J5398" s="16">
        <f t="shared" si="252"/>
        <v>-0.22962281119241745</v>
      </c>
      <c r="K5398" s="16">
        <f>[1]!s_is(A5398,61,"FY","YTD","20251231",1,"",100000000)</f>
        <v>0.50233320910000001</v>
      </c>
      <c r="L5398" s="16">
        <f>[1]!s_is(A5398,61,"FY","YTD","20241231",1,"",100000000)</f>
        <v>0.97208932519999991</v>
      </c>
      <c r="M5398" s="16">
        <f t="shared" si="253"/>
        <v>-0.48324377598051615</v>
      </c>
      <c r="N5398" s="16">
        <f>[1]!s_fa_roe(A5398,"20251231")</f>
        <v>1.7058</v>
      </c>
      <c r="O5398" s="16">
        <f>[1]!s_stmnote_rdexp(A5398,"20251231",1,10000)</f>
        <v>5065.6139880000001</v>
      </c>
      <c r="P5398" s="20">
        <f t="shared" si="254"/>
        <v>3.8812313634175678E-2</v>
      </c>
      <c r="Q5398" s="16">
        <f>[1]!s_margin_tradingbalance(A5398,"",10000)</f>
        <v>24586.000700000001</v>
      </c>
      <c r="R5398" s="16">
        <f>[1]!s_margin_seclendingbalance(A5398,"",10000)</f>
        <v>0</v>
      </c>
      <c r="S5398" s="17">
        <f>[1]!s_val_ev(A5398,"",100000000)</f>
        <v>94.725340616999986</v>
      </c>
      <c r="T5398" s="17">
        <f>[1]!share_freesharesmv(A5398,"",100000000)</f>
        <v>33.894465314999998</v>
      </c>
      <c r="U5398" s="17">
        <f>[1]!s_dq_amount_btin(A5398,E5398,100000000)</f>
        <v>2.3592774599999999</v>
      </c>
      <c r="V5398" s="17">
        <f>[1]!s_dq_turn(A5398,E5398)</f>
        <v>2.5455521447978922</v>
      </c>
      <c r="W5398" s="2">
        <f>[1]!s_pq_amount(A5398,"20260101","",100000000)</f>
        <v>235.05255464999999</v>
      </c>
      <c r="X5398" s="2">
        <f>[1]!s_pq_avgamount(A5398,"20260101","",100000000)</f>
        <v>2.1368414059090908</v>
      </c>
      <c r="Y5398" s="17">
        <f>[1]!s_ipo_dilutedpe(A5398)</f>
        <v>49.48</v>
      </c>
      <c r="Z5398" s="12">
        <f>[1]!s_ipo_collection_total(A5398,100000000)</f>
        <v>26.911495169999998</v>
      </c>
      <c r="AA5398" s="2">
        <f>[1]!s_val_pe_ttm(A5398,E5398)</f>
        <v>179.42794799804688</v>
      </c>
      <c r="AB5398" s="5">
        <f>[1]!s_info_zjtxornot1(A5398,"")</f>
        <v>0</v>
      </c>
      <c r="AC5398" s="22" t="str">
        <f>[1]!s_info_nature1(A5398,"")</f>
        <v>民营企业</v>
      </c>
      <c r="AD5398" s="6" t="str">
        <f>[1]!s_info_city(A5398)</f>
        <v>汕头市</v>
      </c>
      <c r="AE5398" s="6" t="str">
        <f>[1]!s_info_province(A5398)</f>
        <v>广东省</v>
      </c>
      <c r="AF5398">
        <v>116.70846299999999</v>
      </c>
      <c r="AG5398">
        <v>23.371020000000001</v>
      </c>
    </row>
    <row r="5399" spans="1:33" x14ac:dyDescent="0.3">
      <c r="A5399" s="12" t="s">
        <v>10822</v>
      </c>
      <c r="B5399" s="12" t="s">
        <v>10823</v>
      </c>
      <c r="C5399" s="16" t="str">
        <f>[1]!s_info_mkt(A5399)</f>
        <v>主板</v>
      </c>
      <c r="D5399" s="16" t="str">
        <f>[1]!s_ipo_listeddate(A5399)</f>
        <v>2001-08-29</v>
      </c>
      <c r="E5399" s="16" t="str">
        <f>[1]!lastradeday_s("000002","")</f>
        <v>2026-06-22</v>
      </c>
      <c r="F5399" s="16" t="str">
        <f>[1]!s_info_industry_csrc2023(A5399,"",3)</f>
        <v>煤炭开采和洗选业</v>
      </c>
      <c r="G5399" s="16" t="str">
        <f>[1]!s_info_industry_csrc2023(A5399,"",1)</f>
        <v>采矿业</v>
      </c>
      <c r="H5399" s="16">
        <f>[1]!s_is(A5399,83,"FY","YTD","20251231",1,"",100000000)</f>
        <v>76.765961325399999</v>
      </c>
      <c r="I5399" s="16">
        <f>[1]!s_is(A5399,83,"FY","YTD","20241231",1,"",100000000)</f>
        <v>94.882327227600001</v>
      </c>
      <c r="J5399" s="16">
        <f t="shared" si="252"/>
        <v>-0.19093509225109095</v>
      </c>
      <c r="K5399" s="16">
        <f>[1]!s_is(A5399,61,"FY","YTD","20251231",1,"",100000000)</f>
        <v>2.2043040233000002</v>
      </c>
      <c r="L5399" s="16">
        <f>[1]!s_is(A5399,61,"FY","YTD","20241231",1,"",100000000)</f>
        <v>7.1559531289999994</v>
      </c>
      <c r="M5399" s="16">
        <f t="shared" si="253"/>
        <v>-0.69196220495535332</v>
      </c>
      <c r="N5399" s="16">
        <f>[1]!s_fa_roe(A5399,"20251231")</f>
        <v>1.7326999999999999</v>
      </c>
      <c r="O5399" s="16">
        <f>[1]!s_stmnote_rdexp(A5399,"20251231",1,10000)</f>
        <v>4160.9849389999999</v>
      </c>
      <c r="P5399" s="20">
        <f t="shared" si="254"/>
        <v>5.4203515036595146E-3</v>
      </c>
      <c r="Q5399" s="16">
        <f>[1]!s_margin_tradingbalance(A5399,"",10000)</f>
        <v>26449.4457</v>
      </c>
      <c r="R5399" s="16">
        <f>[1]!s_margin_seclendingbalance(A5399,"",10000)</f>
        <v>97.106899999999996</v>
      </c>
      <c r="S5399" s="17">
        <f>[1]!s_val_ev(A5399,"",100000000)</f>
        <v>82.66448484</v>
      </c>
      <c r="T5399" s="17">
        <f>[1]!share_freesharesmv(A5399,"",100000000)</f>
        <v>30.769440107800001</v>
      </c>
      <c r="U5399" s="17">
        <f>[1]!s_dq_amount_btin(A5399,E5399,100000000)</f>
        <v>0.90335131999999996</v>
      </c>
      <c r="V5399" s="17">
        <f>[1]!s_dq_turn(A5399,E5399)</f>
        <v>1.1101255459054766</v>
      </c>
      <c r="W5399" s="2">
        <f>[1]!s_pq_amount(A5399,"20260101","",100000000)</f>
        <v>174.66750514</v>
      </c>
      <c r="X5399" s="2">
        <f>[1]!s_pq_avgamount(A5399,"20260101","",100000000)</f>
        <v>1.5878864103636363</v>
      </c>
      <c r="Y5399" s="17">
        <f>[1]!s_ipo_dilutedpe(A5399)</f>
        <v>26.47</v>
      </c>
      <c r="Z5399" s="12">
        <f>[1]!s_ipo_collection_total(A5399,100000000)</f>
        <v>9.9</v>
      </c>
      <c r="AA5399" s="2">
        <f>[1]!s_val_pe_ttm(A5399,E5399)</f>
        <v>43.5521240234375</v>
      </c>
      <c r="AB5399" s="5">
        <f>[1]!s_info_zjtxornot1(A5399,"")</f>
        <v>0</v>
      </c>
      <c r="AC5399" s="22" t="str">
        <f>[1]!s_info_nature1(A5399,"")</f>
        <v>中央国有企业</v>
      </c>
      <c r="AD5399" s="6" t="str">
        <f>[1]!s_info_city(A5399)</f>
        <v>上海市</v>
      </c>
      <c r="AE5399" s="6" t="str">
        <f>[1]!s_info_province(A5399)</f>
        <v>上海</v>
      </c>
      <c r="AF5399">
        <v>121.472644</v>
      </c>
      <c r="AG5399">
        <v>31.231705999999999</v>
      </c>
    </row>
    <row r="5400" spans="1:33" x14ac:dyDescent="0.3">
      <c r="A5400" s="12" t="s">
        <v>10824</v>
      </c>
      <c r="B5400" s="12" t="s">
        <v>10825</v>
      </c>
      <c r="C5400" s="16" t="str">
        <f>[1]!s_info_mkt(A5400)</f>
        <v>创业板</v>
      </c>
      <c r="D5400" s="16" t="str">
        <f>[1]!s_ipo_listeddate(A5400)</f>
        <v>2022-07-08</v>
      </c>
      <c r="E5400" s="16" t="str">
        <f>[1]!lastradeday_s("000002","")</f>
        <v>2026-06-22</v>
      </c>
      <c r="F5400" s="16" t="str">
        <f>[1]!s_info_industry_csrc2023(A5400,"",3)</f>
        <v>软件和信息技术服务业</v>
      </c>
      <c r="G5400" s="16" t="str">
        <f>[1]!s_info_industry_csrc2023(A5400,"",1)</f>
        <v>信息传输、软件和信息技术服务业</v>
      </c>
      <c r="H5400" s="16">
        <f>[1]!s_is(A5400,83,"FY","YTD","20251231",1,"",100000000)</f>
        <v>13.8682057755</v>
      </c>
      <c r="I5400" s="16">
        <f>[1]!s_is(A5400,83,"FY","YTD","20241231",1,"",100000000)</f>
        <v>12.824014931700001</v>
      </c>
      <c r="J5400" s="16">
        <f t="shared" si="252"/>
        <v>8.1424643480322079E-2</v>
      </c>
      <c r="K5400" s="16">
        <f>[1]!s_is(A5400,61,"FY","YTD","20251231",1,"",100000000)</f>
        <v>8.8370575700000009E-2</v>
      </c>
      <c r="L5400" s="16">
        <f>[1]!s_is(A5400,61,"FY","YTD","20241231",1,"",100000000)</f>
        <v>0.42355749509999996</v>
      </c>
      <c r="M5400" s="16">
        <f t="shared" si="253"/>
        <v>-0.79136108622245926</v>
      </c>
      <c r="N5400" s="16">
        <f>[1]!s_fa_roe(A5400,"20251231")</f>
        <v>0.4551</v>
      </c>
      <c r="O5400" s="16">
        <f>[1]!s_stmnote_rdexp(A5400,"20251231",1,10000)</f>
        <v>6487.0398679999998</v>
      </c>
      <c r="P5400" s="20">
        <f t="shared" si="254"/>
        <v>4.677634564278102E-2</v>
      </c>
      <c r="Q5400" s="16">
        <f>[1]!s_margin_tradingbalance(A5400,"",10000)</f>
        <v>4593.2317999999996</v>
      </c>
      <c r="R5400" s="16">
        <f>[1]!s_margin_seclendingbalance(A5400,"",10000)</f>
        <v>0</v>
      </c>
      <c r="S5400" s="17">
        <f>[1]!s_val_ev(A5400,"",100000000)</f>
        <v>6.1033561599999997</v>
      </c>
      <c r="T5400" s="17">
        <f>[1]!share_freesharesmv(A5400,"",100000000)</f>
        <v>3.406997445</v>
      </c>
      <c r="U5400" s="17">
        <f>[1]!s_dq_amount_btin(A5400,E5400,100000000)</f>
        <v>1.17645103</v>
      </c>
      <c r="V5400" s="17">
        <f>[1]!s_dq_turn(A5400,E5400)</f>
        <v>32.613231100631467</v>
      </c>
      <c r="W5400" s="2">
        <f>[1]!s_pq_amount(A5400,"20260101","",100000000)</f>
        <v>97.066120920000003</v>
      </c>
      <c r="X5400" s="2">
        <f>[1]!s_pq_avgamount(A5400,"20260101","",100000000)</f>
        <v>0.89051487082568814</v>
      </c>
      <c r="Y5400" s="17">
        <f>[1]!s_ipo_dilutedpe(A5400)</f>
        <v>47.79</v>
      </c>
      <c r="Z5400" s="12">
        <f>[1]!s_ipo_collection_total(A5400,100000000)</f>
        <v>11.691839999999999</v>
      </c>
      <c r="AA5400" s="2">
        <f>[1]!s_val_pe_ttm(A5400,E5400)</f>
        <v>-603.40167236328125</v>
      </c>
      <c r="AB5400" s="5">
        <f>[1]!s_info_zjtxornot1(A5400,"")</f>
        <v>0</v>
      </c>
      <c r="AC5400" s="22" t="str">
        <f>[1]!s_info_nature1(A5400,"")</f>
        <v>民营企业</v>
      </c>
      <c r="AD5400" s="6" t="str">
        <f>[1]!s_info_city(A5400)</f>
        <v>乌鲁木齐市</v>
      </c>
      <c r="AE5400" s="6" t="str">
        <f>[1]!s_info_province(A5400)</f>
        <v>新疆维吾尔自治区</v>
      </c>
      <c r="AF5400">
        <v>87.617733000000001</v>
      </c>
      <c r="AG5400">
        <v>43.792817999999997</v>
      </c>
    </row>
    <row r="5401" spans="1:33" x14ac:dyDescent="0.3">
      <c r="A5401" s="12" t="s">
        <v>10826</v>
      </c>
      <c r="B5401" s="12" t="s">
        <v>10827</v>
      </c>
      <c r="C5401" s="16" t="str">
        <f>[1]!s_info_mkt(A5401)</f>
        <v>主板</v>
      </c>
      <c r="D5401" s="16" t="str">
        <f>[1]!s_ipo_listeddate(A5401)</f>
        <v>1998-05-19</v>
      </c>
      <c r="E5401" s="16" t="str">
        <f>[1]!lastradeday_s("000002","")</f>
        <v>2026-06-22</v>
      </c>
      <c r="F5401" s="16" t="str">
        <f>[1]!s_info_industry_csrc2023(A5401,"",3)</f>
        <v>电力、热力生产和供应业</v>
      </c>
      <c r="G5401" s="16" t="str">
        <f>[1]!s_info_industry_csrc2023(A5401,"",1)</f>
        <v>电力、热力、燃气及水生产和供应业</v>
      </c>
      <c r="H5401" s="16">
        <f>[1]!s_is(A5401,83,"FY","YTD","20251231",1,"",100000000)</f>
        <v>174.66946716569998</v>
      </c>
      <c r="I5401" s="16">
        <f>[1]!s_is(A5401,83,"FY","YTD","20241231",1,"",100000000)</f>
        <v>200.306984908</v>
      </c>
      <c r="J5401" s="16">
        <f t="shared" si="252"/>
        <v>-0.12799113198211831</v>
      </c>
      <c r="K5401" s="16">
        <f>[1]!s_is(A5401,61,"FY","YTD","20251231",1,"",100000000)</f>
        <v>19.094812996600002</v>
      </c>
      <c r="L5401" s="16">
        <f>[1]!s_is(A5401,61,"FY","YTD","20241231",1,"",100000000)</f>
        <v>18.140785746400002</v>
      </c>
      <c r="M5401" s="16">
        <f t="shared" si="253"/>
        <v>5.2590183442816081E-2</v>
      </c>
      <c r="N5401" s="16">
        <f>[1]!s_fa_roe(A5401,"20251231")</f>
        <v>5.3818999999999999</v>
      </c>
      <c r="O5401" s="16">
        <f>[1]!s_stmnote_rdexp(A5401,"20251231",1,10000)</f>
        <v>2284.1097719999998</v>
      </c>
      <c r="P5401" s="20">
        <f t="shared" si="254"/>
        <v>1.3076754678785284E-3</v>
      </c>
      <c r="Q5401" s="16">
        <f>[1]!s_margin_tradingbalance(A5401,"",10000)</f>
        <v>40806.25</v>
      </c>
      <c r="R5401" s="16">
        <f>[1]!s_margin_seclendingbalance(A5401,"",10000)</f>
        <v>500.93439999999998</v>
      </c>
      <c r="S5401" s="17">
        <f>[1]!s_val_ev(A5401,"",100000000)</f>
        <v>330.607402321</v>
      </c>
      <c r="T5401" s="17">
        <f>[1]!share_freesharesmv(A5401,"",100000000)</f>
        <v>77.463569567099995</v>
      </c>
      <c r="U5401" s="17">
        <f>[1]!s_dq_amount_btin(A5401,E5401,100000000)</f>
        <v>2.4159606199999999</v>
      </c>
      <c r="V5401" s="17">
        <f>[1]!s_dq_turn(A5401,E5401)</f>
        <v>0.80822912780123679</v>
      </c>
      <c r="W5401" s="2">
        <f>[1]!s_pq_amount(A5401,"20260101","",100000000)</f>
        <v>260.27237309999998</v>
      </c>
      <c r="X5401" s="2">
        <f>[1]!s_pq_avgamount(A5401,"20260101","",100000000)</f>
        <v>2.3661124827272726</v>
      </c>
      <c r="Y5401" s="17">
        <f>[1]!s_ipo_dilutedpe(A5401)</f>
        <v>0</v>
      </c>
      <c r="Z5401" s="12">
        <f>[1]!s_ipo_collection_total(A5401,100000000)</f>
        <v>3.19</v>
      </c>
      <c r="AA5401" s="2">
        <f>[1]!s_val_pe_ttm(A5401,E5401)</f>
        <v>16.054927825927734</v>
      </c>
      <c r="AB5401" s="5">
        <f>[1]!s_info_zjtxornot1(A5401,"")</f>
        <v>0</v>
      </c>
      <c r="AC5401" s="22" t="str">
        <f>[1]!s_info_nature1(A5401,"")</f>
        <v>中央国有企业</v>
      </c>
      <c r="AD5401" s="6" t="str">
        <f>[1]!s_info_city(A5401)</f>
        <v>武汉市</v>
      </c>
      <c r="AE5401" s="6" t="str">
        <f>[1]!s_info_province(A5401)</f>
        <v>湖北省</v>
      </c>
      <c r="AF5401">
        <v>114.29857199999999</v>
      </c>
      <c r="AG5401">
        <v>30.584354999999999</v>
      </c>
    </row>
    <row r="5402" spans="1:33" x14ac:dyDescent="0.3">
      <c r="A5402" s="12" t="s">
        <v>10828</v>
      </c>
      <c r="B5402" s="12" t="s">
        <v>10829</v>
      </c>
      <c r="C5402" s="16" t="str">
        <f>[1]!s_info_mkt(A5402)</f>
        <v>主板</v>
      </c>
      <c r="D5402" s="16" t="str">
        <f>[1]!s_ipo_listeddate(A5402)</f>
        <v>2022-10-13</v>
      </c>
      <c r="E5402" s="16" t="str">
        <f>[1]!lastradeday_s("000002","")</f>
        <v>2026-06-22</v>
      </c>
      <c r="F5402" s="16" t="str">
        <f>[1]!s_info_industry_csrc2023(A5402,"",3)</f>
        <v>建筑安装业</v>
      </c>
      <c r="G5402" s="16" t="str">
        <f>[1]!s_info_industry_csrc2023(A5402,"",1)</f>
        <v>建筑业</v>
      </c>
      <c r="H5402" s="16">
        <f>[1]!s_is(A5402,83,"FY","YTD","20251231",1,"",100000000)</f>
        <v>29.885047332100001</v>
      </c>
      <c r="I5402" s="16">
        <f>[1]!s_is(A5402,83,"FY","YTD","20241231",1,"",100000000)</f>
        <v>20.0769731798</v>
      </c>
      <c r="J5402" s="16">
        <f t="shared" si="252"/>
        <v>0.48852354707372814</v>
      </c>
      <c r="K5402" s="16">
        <f>[1]!s_is(A5402,61,"FY","YTD","20251231",1,"",100000000)</f>
        <v>1.5454614311000001</v>
      </c>
      <c r="L5402" s="16">
        <f>[1]!s_is(A5402,61,"FY","YTD","20241231",1,"",100000000)</f>
        <v>1.1440231435999999</v>
      </c>
      <c r="M5402" s="16">
        <f t="shared" si="253"/>
        <v>0.35090049510428473</v>
      </c>
      <c r="N5402" s="16">
        <f>[1]!s_fa_roe(A5402,"20251231")</f>
        <v>13.5633</v>
      </c>
      <c r="O5402" s="16">
        <f>[1]!s_stmnote_rdexp(A5402,"20251231",1,10000)</f>
        <v>3125.0454730000001</v>
      </c>
      <c r="P5402" s="20">
        <f t="shared" si="254"/>
        <v>1.0456886476613806E-2</v>
      </c>
      <c r="Q5402" s="16">
        <f>[1]!s_margin_tradingbalance(A5402,"",10000)</f>
        <v>0</v>
      </c>
      <c r="R5402" s="16">
        <f>[1]!s_margin_seclendingbalance(A5402,"",10000)</f>
        <v>0</v>
      </c>
      <c r="S5402" s="17">
        <f>[1]!s_val_ev(A5402,"",100000000)</f>
        <v>110.19</v>
      </c>
      <c r="T5402" s="17">
        <f>[1]!share_freesharesmv(A5402,"",100000000)</f>
        <v>30.721247474999998</v>
      </c>
      <c r="U5402" s="17">
        <f>[1]!s_dq_amount_btin(A5402,E5402,100000000)</f>
        <v>3.83229774</v>
      </c>
      <c r="V5402" s="17">
        <f>[1]!s_dq_turn(A5402,E5402)</f>
        <v>3.5106999999999999</v>
      </c>
      <c r="W5402" s="2">
        <f>[1]!s_pq_amount(A5402,"20260101","",100000000)</f>
        <v>509.59599028999997</v>
      </c>
      <c r="X5402" s="2">
        <f>[1]!s_pq_avgamount(A5402,"20260101","",100000000)</f>
        <v>4.6326908208181816</v>
      </c>
      <c r="Y5402" s="17">
        <f>[1]!s_ipo_dilutedpe(A5402)</f>
        <v>17.64</v>
      </c>
      <c r="Z5402" s="12">
        <f>[1]!s_ipo_collection_total(A5402,100000000)</f>
        <v>5.45</v>
      </c>
      <c r="AA5402" s="2">
        <f>[1]!s_val_pe_ttm(A5402,E5402)</f>
        <v>67.07025146484375</v>
      </c>
      <c r="AB5402" s="5">
        <f>[1]!s_info_zjtxornot1(A5402,"")</f>
        <v>0</v>
      </c>
      <c r="AC5402" s="22" t="str">
        <f>[1]!s_info_nature1(A5402,"")</f>
        <v>公众企业</v>
      </c>
      <c r="AD5402" s="6" t="str">
        <f>[1]!s_info_city(A5402)</f>
        <v>苏州市</v>
      </c>
      <c r="AE5402" s="6" t="str">
        <f>[1]!s_info_province(A5402)</f>
        <v>江苏省</v>
      </c>
      <c r="AF5402">
        <v>120.619585</v>
      </c>
      <c r="AG5402">
        <v>31.299378999999998</v>
      </c>
    </row>
    <row r="5403" spans="1:33" x14ac:dyDescent="0.3">
      <c r="A5403" s="12" t="s">
        <v>10830</v>
      </c>
      <c r="B5403" s="12" t="s">
        <v>10831</v>
      </c>
      <c r="C5403" s="16" t="str">
        <f>[1]!s_info_mkt(A5403)</f>
        <v>创业板</v>
      </c>
      <c r="D5403" s="16" t="str">
        <f>[1]!s_ipo_listeddate(A5403)</f>
        <v>2021-06-02</v>
      </c>
      <c r="E5403" s="16" t="str">
        <f>[1]!lastradeday_s("000002","")</f>
        <v>2026-06-22</v>
      </c>
      <c r="F5403" s="16" t="str">
        <f>[1]!s_info_industry_csrc2023(A5403,"",3)</f>
        <v>专用设备制造业</v>
      </c>
      <c r="G5403" s="16" t="str">
        <f>[1]!s_info_industry_csrc2023(A5403,"",1)</f>
        <v>制造业</v>
      </c>
      <c r="H5403" s="16">
        <f>[1]!s_is(A5403,83,"FY","YTD","20251231",1,"",100000000)</f>
        <v>12.864524258499999</v>
      </c>
      <c r="I5403" s="16">
        <f>[1]!s_is(A5403,83,"FY","YTD","20241231",1,"",100000000)</f>
        <v>9.6982173891999999</v>
      </c>
      <c r="J5403" s="16">
        <f t="shared" si="252"/>
        <v>0.32648338784672126</v>
      </c>
      <c r="K5403" s="16">
        <f>[1]!s_is(A5403,61,"FY","YTD","20251231",1,"",100000000)</f>
        <v>0.27283251539999998</v>
      </c>
      <c r="L5403" s="16">
        <f>[1]!s_is(A5403,61,"FY","YTD","20241231",1,"",100000000)</f>
        <v>-9.2963744000000001E-2</v>
      </c>
      <c r="M5403" s="16">
        <f t="shared" si="253"/>
        <v>3.934827102058196</v>
      </c>
      <c r="N5403" s="16">
        <f>[1]!s_fa_roe(A5403,"20251231")</f>
        <v>2.1036000000000001</v>
      </c>
      <c r="O5403" s="16">
        <f>[1]!s_stmnote_rdexp(A5403,"20251231",1,10000)</f>
        <v>4865.6377439999997</v>
      </c>
      <c r="P5403" s="20">
        <f t="shared" si="254"/>
        <v>3.7822135092054551E-2</v>
      </c>
      <c r="Q5403" s="16">
        <f>[1]!s_margin_tradingbalance(A5403,"",10000)</f>
        <v>11012.183800000001</v>
      </c>
      <c r="R5403" s="16">
        <f>[1]!s_margin_seclendingbalance(A5403,"",10000)</f>
        <v>0.29749999999999999</v>
      </c>
      <c r="S5403" s="17">
        <f>[1]!s_val_ev(A5403,"",100000000)</f>
        <v>36.761353640000003</v>
      </c>
      <c r="T5403" s="17">
        <f>[1]!share_freesharesmv(A5403,"",100000000)</f>
        <v>18.594732440000001</v>
      </c>
      <c r="U5403" s="17">
        <f>[1]!s_dq_amount_btin(A5403,E5403,100000000)</f>
        <v>4.1001758099999996</v>
      </c>
      <c r="V5403" s="17">
        <f>[1]!s_dq_turn(A5403,E5403)</f>
        <v>14.048764410444296</v>
      </c>
      <c r="W5403" s="2">
        <f>[1]!s_pq_amount(A5403,"20260101","",100000000)</f>
        <v>99.01592875</v>
      </c>
      <c r="X5403" s="2">
        <f>[1]!s_pq_avgamount(A5403,"20260101","",100000000)</f>
        <v>0.90014480681818188</v>
      </c>
      <c r="Y5403" s="17">
        <f>[1]!s_ipo_dilutedpe(A5403)</f>
        <v>16.940000000000001</v>
      </c>
      <c r="Z5403" s="12">
        <f>[1]!s_ipo_collection_total(A5403,100000000)</f>
        <v>1.6013200000000001</v>
      </c>
      <c r="AA5403" s="2">
        <f>[1]!s_val_pe_ttm(A5403,E5403)</f>
        <v>156.65660095214844</v>
      </c>
      <c r="AB5403" s="5">
        <f>[1]!s_info_zjtxornot1(A5403,"")</f>
        <v>0</v>
      </c>
      <c r="AC5403" s="22" t="str">
        <f>[1]!s_info_nature1(A5403,"")</f>
        <v>民营企业</v>
      </c>
      <c r="AD5403" s="6" t="str">
        <f>[1]!s_info_city(A5403)</f>
        <v>宁波市</v>
      </c>
      <c r="AE5403" s="6" t="str">
        <f>[1]!s_info_province(A5403)</f>
        <v>浙江省</v>
      </c>
      <c r="AF5403">
        <v>121.549792</v>
      </c>
      <c r="AG5403">
        <v>29.868387999999999</v>
      </c>
    </row>
    <row r="5404" spans="1:33" x14ac:dyDescent="0.3">
      <c r="A5404" s="12" t="s">
        <v>10832</v>
      </c>
      <c r="B5404" s="12" t="s">
        <v>10833</v>
      </c>
      <c r="C5404" s="16" t="str">
        <f>[1]!s_info_mkt(A5404)</f>
        <v>主板</v>
      </c>
      <c r="D5404" s="16" t="str">
        <f>[1]!s_ipo_listeddate(A5404)</f>
        <v>2010-09-08</v>
      </c>
      <c r="E5404" s="16" t="str">
        <f>[1]!lastradeday_s("000002","")</f>
        <v>2026-06-22</v>
      </c>
      <c r="F5404" s="16" t="str">
        <f>[1]!s_info_industry_csrc2023(A5404,"",3)</f>
        <v>化学原料和化学制品制造业</v>
      </c>
      <c r="G5404" s="16" t="str">
        <f>[1]!s_info_industry_csrc2023(A5404,"",1)</f>
        <v>制造业</v>
      </c>
      <c r="H5404" s="16">
        <f>[1]!s_is(A5404,83,"FY","YTD","20251231",1,"",100000000)</f>
        <v>25.965802721199999</v>
      </c>
      <c r="I5404" s="16">
        <f>[1]!s_is(A5404,83,"FY","YTD","20241231",1,"",100000000)</f>
        <v>25.542904300300002</v>
      </c>
      <c r="J5404" s="16">
        <f t="shared" si="252"/>
        <v>1.6556395307601335E-2</v>
      </c>
      <c r="K5404" s="16">
        <f>[1]!s_is(A5404,61,"FY","YTD","20251231",1,"",100000000)</f>
        <v>1.8647221549999999</v>
      </c>
      <c r="L5404" s="16">
        <f>[1]!s_is(A5404,61,"FY","YTD","20241231",1,"",100000000)</f>
        <v>2.6264851374</v>
      </c>
      <c r="M5404" s="16">
        <f t="shared" si="253"/>
        <v>-0.29003133181788399</v>
      </c>
      <c r="N5404" s="16">
        <f>[1]!s_fa_roe(A5404,"20251231")</f>
        <v>6.9398</v>
      </c>
      <c r="O5404" s="16">
        <f>[1]!s_stmnote_rdexp(A5404,"20251231",1,10000)</f>
        <v>10137.922014</v>
      </c>
      <c r="P5404" s="20">
        <f t="shared" si="254"/>
        <v>3.9043360695807827E-2</v>
      </c>
      <c r="Q5404" s="16">
        <f>[1]!s_margin_tradingbalance(A5404,"",10000)</f>
        <v>16595.4437</v>
      </c>
      <c r="R5404" s="16">
        <f>[1]!s_margin_seclendingbalance(A5404,"",10000)</f>
        <v>38.387099999999997</v>
      </c>
      <c r="S5404" s="17">
        <f>[1]!s_val_ev(A5404,"",100000000)</f>
        <v>42.370729738999998</v>
      </c>
      <c r="T5404" s="17">
        <f>[1]!share_freesharesmv(A5404,"",100000000)</f>
        <v>31.6845556944</v>
      </c>
      <c r="U5404" s="17">
        <f>[1]!s_dq_amount_btin(A5404,E5404,100000000)</f>
        <v>0.68892408000000005</v>
      </c>
      <c r="V5404" s="17">
        <f>[1]!s_dq_turn(A5404,E5404)</f>
        <v>1.7005424088495351</v>
      </c>
      <c r="W5404" s="2">
        <f>[1]!s_pq_amount(A5404,"20260101","",100000000)</f>
        <v>172.43120228999999</v>
      </c>
      <c r="X5404" s="2">
        <f>[1]!s_pq_avgamount(A5404,"20260101","",100000000)</f>
        <v>1.5675563844545455</v>
      </c>
      <c r="Y5404" s="17">
        <f>[1]!s_ipo_dilutedpe(A5404)</f>
        <v>60.59</v>
      </c>
      <c r="Z5404" s="12">
        <f>[1]!s_ipo_collection_total(A5404,100000000)</f>
        <v>5.6323800000000004</v>
      </c>
      <c r="AA5404" s="2">
        <f>[1]!s_val_pe_ttm(A5404,E5404)</f>
        <v>31.626373291015625</v>
      </c>
      <c r="AB5404" s="5">
        <f>[1]!s_info_zjtxornot1(A5404,"")</f>
        <v>1</v>
      </c>
      <c r="AC5404" s="22" t="str">
        <f>[1]!s_info_nature1(A5404,"")</f>
        <v>民营企业</v>
      </c>
      <c r="AD5404" s="6" t="str">
        <f>[1]!s_info_city(A5404)</f>
        <v>淄博市</v>
      </c>
      <c r="AE5404" s="6" t="str">
        <f>[1]!s_info_province(A5404)</f>
        <v>山东省</v>
      </c>
      <c r="AF5404">
        <v>118.047648</v>
      </c>
      <c r="AG5404">
        <v>36.814939000000003</v>
      </c>
    </row>
    <row r="5405" spans="1:33" x14ac:dyDescent="0.3">
      <c r="A5405" s="12" t="s">
        <v>631</v>
      </c>
      <c r="B5405" s="12" t="s">
        <v>632</v>
      </c>
      <c r="C5405" s="16" t="str">
        <f>[1]!s_info_mkt(A5405)</f>
        <v>北证</v>
      </c>
      <c r="D5405" s="16" t="str">
        <f>[1]!s_ipo_listeddate(A5405)</f>
        <v>2021-02-25</v>
      </c>
      <c r="E5405" s="16" t="str">
        <f>[1]!lastradeday_s("000002","")</f>
        <v>2026-06-22</v>
      </c>
      <c r="F5405" s="16" t="str">
        <f>[1]!s_info_industry_csrc2023(A5405,"",3)</f>
        <v>橡胶和塑料制品业</v>
      </c>
      <c r="G5405" s="16" t="str">
        <f>[1]!s_info_industry_csrc2023(A5405,"",1)</f>
        <v>制造业</v>
      </c>
      <c r="H5405" s="16">
        <f>[1]!s_is(A5405,83,"FY","YTD","20251231",1,"",100000000)</f>
        <v>4.6143650987999996</v>
      </c>
      <c r="I5405" s="16">
        <f>[1]!s_is(A5405,83,"FY","YTD","20241231",1,"",100000000)</f>
        <v>4.8383812287000003</v>
      </c>
      <c r="J5405" s="16">
        <f t="shared" si="252"/>
        <v>-4.6299809649391843E-2</v>
      </c>
      <c r="K5405" s="16">
        <f>[1]!s_is(A5405,61,"FY","YTD","20251231",1,"",100000000)</f>
        <v>0.83235293030000002</v>
      </c>
      <c r="L5405" s="16">
        <f>[1]!s_is(A5405,61,"FY","YTD","20241231",1,"",100000000)</f>
        <v>1.0721415156</v>
      </c>
      <c r="M5405" s="16">
        <f t="shared" si="253"/>
        <v>-0.22365385708043187</v>
      </c>
      <c r="N5405" s="16">
        <f>[1]!s_fa_roe(A5405,"20251231")</f>
        <v>11.846500000000001</v>
      </c>
      <c r="O5405" s="16">
        <f>[1]!s_stmnote_rdexp(A5405,"20251231",1,10000)</f>
        <v>2687.7694339999998</v>
      </c>
      <c r="P5405" s="20">
        <f t="shared" si="254"/>
        <v>5.8247871081960431E-2</v>
      </c>
      <c r="Q5405" s="16">
        <f>[1]!s_margin_tradingbalance(A5405,"",10000)</f>
        <v>5390.0541000000003</v>
      </c>
      <c r="R5405" s="16">
        <f>[1]!s_margin_seclendingbalance(A5405,"",10000)</f>
        <v>0</v>
      </c>
      <c r="S5405" s="17">
        <f>[1]!s_val_ev(A5405,"",100000000)</f>
        <v>25.637616587999997</v>
      </c>
      <c r="T5405" s="17">
        <f>[1]!share_freesharesmv(A5405,"",100000000)</f>
        <v>13.787463136</v>
      </c>
      <c r="U5405" s="17">
        <f>[1]!s_dq_amount_btin(A5405,E5405,100000000)</f>
        <v>0.79373499000000003</v>
      </c>
      <c r="V5405" s="17">
        <f>[1]!s_dq_turn(A5405,E5405)</f>
        <v>4.7221602858993021</v>
      </c>
      <c r="W5405" s="2">
        <f>[1]!s_pq_amount(A5405,"20260101","",100000000)</f>
        <v>104.66237197</v>
      </c>
      <c r="X5405" s="2">
        <f>[1]!s_pq_avgamount(A5405,"20260101","",100000000)</f>
        <v>0.95147610881818179</v>
      </c>
      <c r="Y5405" s="17">
        <f>[1]!s_ipo_dilutedpe(A5405)</f>
        <v>18.309999999999999</v>
      </c>
      <c r="Z5405" s="12">
        <f>[1]!s_ipo_collection_total(A5405,100000000)</f>
        <v>1.04270463</v>
      </c>
      <c r="AA5405" s="2">
        <f>[1]!s_val_pe_ttm(A5405,E5405)</f>
        <v>44.9071044921875</v>
      </c>
      <c r="AB5405" s="5">
        <f>[1]!s_info_zjtxornot1(A5405,"")</f>
        <v>1</v>
      </c>
      <c r="AC5405" s="22" t="str">
        <f>[1]!s_info_nature1(A5405,"")</f>
        <v>民营企业</v>
      </c>
      <c r="AD5405" s="6" t="str">
        <f>[1]!s_info_city(A5405)</f>
        <v>漯河市</v>
      </c>
      <c r="AE5405" s="6" t="str">
        <f>[1]!s_info_province(A5405)</f>
        <v>河南省</v>
      </c>
      <c r="AF5405">
        <v>114.026405</v>
      </c>
      <c r="AG5405">
        <v>33.575854999999997</v>
      </c>
    </row>
    <row r="5406" spans="1:33" x14ac:dyDescent="0.3">
      <c r="A5406" s="12" t="s">
        <v>10834</v>
      </c>
      <c r="B5406" s="12" t="s">
        <v>10835</v>
      </c>
      <c r="C5406" s="16" t="str">
        <f>[1]!s_info_mkt(A5406)</f>
        <v>创业板</v>
      </c>
      <c r="D5406" s="16" t="str">
        <f>[1]!s_ipo_listeddate(A5406)</f>
        <v>2015-05-14</v>
      </c>
      <c r="E5406" s="16" t="str">
        <f>[1]!lastradeday_s("000002","")</f>
        <v>2026-06-22</v>
      </c>
      <c r="F5406" s="16" t="str">
        <f>[1]!s_info_industry_csrc2023(A5406,"",3)</f>
        <v>专用设备制造业</v>
      </c>
      <c r="G5406" s="16" t="str">
        <f>[1]!s_info_industry_csrc2023(A5406,"",1)</f>
        <v>制造业</v>
      </c>
      <c r="H5406" s="16">
        <f>[1]!s_is(A5406,83,"FY","YTD","20251231",1,"",100000000)</f>
        <v>94.452158682700002</v>
      </c>
      <c r="I5406" s="16">
        <f>[1]!s_is(A5406,83,"FY","YTD","20241231",1,"",100000000)</f>
        <v>85.237211739700001</v>
      </c>
      <c r="J5406" s="16">
        <f t="shared" si="252"/>
        <v>0.10810943665239647</v>
      </c>
      <c r="K5406" s="16">
        <f>[1]!s_is(A5406,61,"FY","YTD","20251231",1,"",100000000)</f>
        <v>5.3816452605999991</v>
      </c>
      <c r="L5406" s="16">
        <f>[1]!s_is(A5406,61,"FY","YTD","20241231",1,"",100000000)</f>
        <v>5.0315963876999996</v>
      </c>
      <c r="M5406" s="16">
        <f t="shared" si="253"/>
        <v>6.9570141547066908E-2</v>
      </c>
      <c r="N5406" s="16">
        <f>[1]!s_fa_roe(A5406,"20251231")</f>
        <v>8.0405999999999995</v>
      </c>
      <c r="O5406" s="16">
        <f>[1]!s_stmnote_rdexp(A5406,"20251231",1,10000)</f>
        <v>64610.552197000005</v>
      </c>
      <c r="P5406" s="20">
        <f t="shared" si="254"/>
        <v>6.8405585534631275E-2</v>
      </c>
      <c r="Q5406" s="16">
        <f>[1]!s_margin_tradingbalance(A5406,"",10000)</f>
        <v>104568.4537</v>
      </c>
      <c r="R5406" s="16">
        <f>[1]!s_margin_seclendingbalance(A5406,"",10000)</f>
        <v>455.04239999999999</v>
      </c>
      <c r="S5406" s="17">
        <f>[1]!s_val_ev(A5406,"",100000000)</f>
        <v>152.32686295080001</v>
      </c>
      <c r="T5406" s="17">
        <f>[1]!share_freesharesmv(A5406,"",100000000)</f>
        <v>87.541390794599991</v>
      </c>
      <c r="U5406" s="17">
        <f>[1]!s_dq_amount_btin(A5406,E5406,100000000)</f>
        <v>5.1073165500000002</v>
      </c>
      <c r="V5406" s="17">
        <f>[1]!s_dq_turn(A5406,E5406)</f>
        <v>3.5027089614815012</v>
      </c>
      <c r="W5406" s="2">
        <f>[1]!s_pq_amount(A5406,"20260101","",100000000)</f>
        <v>546.31095082000002</v>
      </c>
      <c r="X5406" s="2">
        <f>[1]!s_pq_avgamount(A5406,"20260101","",100000000)</f>
        <v>4.9664631892727273</v>
      </c>
      <c r="Y5406" s="17">
        <f>[1]!s_ipo_dilutedpe(A5406)</f>
        <v>20.34</v>
      </c>
      <c r="Z5406" s="12">
        <f>[1]!s_ipo_collection_total(A5406,100000000)</f>
        <v>2.41995</v>
      </c>
      <c r="AA5406" s="2">
        <f>[1]!s_val_pe_ttm(A5406,E5406)</f>
        <v>26.043264389038086</v>
      </c>
      <c r="AB5406" s="5">
        <f>[1]!s_info_zjtxornot1(A5406,"")</f>
        <v>0</v>
      </c>
      <c r="AC5406" s="22" t="str">
        <f>[1]!s_info_nature1(A5406,"")</f>
        <v>地方国有企业</v>
      </c>
      <c r="AD5406" s="6" t="str">
        <f>[1]!s_info_city(A5406)</f>
        <v>深圳市</v>
      </c>
      <c r="AE5406" s="6" t="str">
        <f>[1]!s_info_province(A5406)</f>
        <v>广东省</v>
      </c>
      <c r="AF5406">
        <v>114.085947</v>
      </c>
      <c r="AG5406">
        <v>22.547000000000001</v>
      </c>
    </row>
    <row r="5407" spans="1:33" x14ac:dyDescent="0.3">
      <c r="A5407" s="12" t="s">
        <v>633</v>
      </c>
      <c r="B5407" s="12" t="s">
        <v>634</v>
      </c>
      <c r="C5407" s="16" t="str">
        <f>[1]!s_info_mkt(A5407)</f>
        <v>北证</v>
      </c>
      <c r="D5407" s="16" t="str">
        <f>[1]!s_ipo_listeddate(A5407)</f>
        <v>2023-06-30</v>
      </c>
      <c r="E5407" s="16" t="str">
        <f>[1]!lastradeday_s("000002","")</f>
        <v>2026-06-22</v>
      </c>
      <c r="F5407" s="16" t="str">
        <f>[1]!s_info_industry_csrc2023(A5407,"",3)</f>
        <v>非金属矿物制品业</v>
      </c>
      <c r="G5407" s="16" t="str">
        <f>[1]!s_info_industry_csrc2023(A5407,"",1)</f>
        <v>制造业</v>
      </c>
      <c r="H5407" s="16">
        <f>[1]!s_is(A5407,83,"FY","YTD","20251231",1,"",100000000)</f>
        <v>2.3625400582</v>
      </c>
      <c r="I5407" s="16">
        <f>[1]!s_is(A5407,83,"FY","YTD","20241231",1,"",100000000)</f>
        <v>3.0337437756000001</v>
      </c>
      <c r="J5407" s="16">
        <f t="shared" si="252"/>
        <v>-0.22124601385206055</v>
      </c>
      <c r="K5407" s="16">
        <f>[1]!s_is(A5407,61,"FY","YTD","20251231",1,"",100000000)</f>
        <v>-1.2019195134</v>
      </c>
      <c r="L5407" s="16">
        <f>[1]!s_is(A5407,61,"FY","YTD","20241231",1,"",100000000)</f>
        <v>-0.61424864020000003</v>
      </c>
      <c r="M5407" s="16">
        <f t="shared" si="253"/>
        <v>-0.95673125626888444</v>
      </c>
      <c r="N5407" s="16">
        <f>[1]!s_fa_roe(A5407,"20251231")</f>
        <v>-16.658000000000001</v>
      </c>
      <c r="O5407" s="16">
        <f>[1]!s_stmnote_rdexp(A5407,"20251231",1,10000)</f>
        <v>869.97511999999995</v>
      </c>
      <c r="P5407" s="20">
        <f t="shared" si="254"/>
        <v>3.6823719326174169E-2</v>
      </c>
      <c r="Q5407" s="16">
        <f>[1]!s_margin_tradingbalance(A5407,"",10000)</f>
        <v>741.21759999999995</v>
      </c>
      <c r="R5407" s="16">
        <f>[1]!s_margin_seclendingbalance(A5407,"",10000)</f>
        <v>0</v>
      </c>
      <c r="S5407" s="17">
        <f>[1]!s_val_ev(A5407,"",100000000)</f>
        <v>14.1372</v>
      </c>
      <c r="T5407" s="17">
        <f>[1]!share_freesharesmv(A5407,"",100000000)</f>
        <v>7.8470453159999991</v>
      </c>
      <c r="U5407" s="17">
        <f>[1]!s_dq_amount_btin(A5407,E5407,100000000)</f>
        <v>1.9759172899999999</v>
      </c>
      <c r="V5407" s="17">
        <f>[1]!s_dq_turn(A5407,E5407)</f>
        <v>22.401089057879663</v>
      </c>
      <c r="W5407" s="2">
        <f>[1]!s_pq_amount(A5407,"20260101","",100000000)</f>
        <v>28.960343609999999</v>
      </c>
      <c r="X5407" s="2">
        <f>[1]!s_pq_avgamount(A5407,"20260101","",100000000)</f>
        <v>0.26327585100000001</v>
      </c>
      <c r="Y5407" s="17">
        <f>[1]!s_ipo_dilutedpe(A5407)</f>
        <v>16.11</v>
      </c>
      <c r="Z5407" s="12">
        <f>[1]!s_ipo_collection_total(A5407,100000000)</f>
        <v>4.032</v>
      </c>
      <c r="AA5407" s="2">
        <f>[1]!s_val_pe_ttm(A5407,E5407)</f>
        <v>-12.187529563903809</v>
      </c>
      <c r="AB5407" s="5">
        <f>[1]!s_info_zjtxornot1(A5407,"")</f>
        <v>1</v>
      </c>
      <c r="AC5407" s="22" t="str">
        <f>[1]!s_info_nature1(A5407,"")</f>
        <v>民营企业</v>
      </c>
      <c r="AD5407" s="6" t="str">
        <f>[1]!s_info_city(A5407)</f>
        <v>平顶山市</v>
      </c>
      <c r="AE5407" s="6" t="str">
        <f>[1]!s_info_province(A5407)</f>
        <v>河南省</v>
      </c>
      <c r="AF5407">
        <v>113.30771799999999</v>
      </c>
      <c r="AG5407">
        <v>33.735241000000002</v>
      </c>
    </row>
    <row r="5408" spans="1:33" x14ac:dyDescent="0.3">
      <c r="A5408" s="12" t="s">
        <v>10836</v>
      </c>
      <c r="B5408" s="12" t="s">
        <v>10837</v>
      </c>
      <c r="C5408" s="16" t="str">
        <f>[1]!s_info_mkt(A5408)</f>
        <v>主板</v>
      </c>
      <c r="D5408" s="16" t="str">
        <f>[1]!s_ipo_listeddate(A5408)</f>
        <v>2001-02-28</v>
      </c>
      <c r="E5408" s="16" t="str">
        <f>[1]!lastradeday_s("000002","")</f>
        <v>2026-06-22</v>
      </c>
      <c r="F5408" s="16" t="str">
        <f>[1]!s_info_industry_csrc2023(A5408,"",3)</f>
        <v>电力、热力生产和供应业</v>
      </c>
      <c r="G5408" s="16" t="str">
        <f>[1]!s_info_industry_csrc2023(A5408,"",1)</f>
        <v>电力、热力、燃气及水生产和供应业</v>
      </c>
      <c r="H5408" s="16">
        <f>[1]!s_is(A5408,83,"FY","YTD","20251231",1,"",100000000)</f>
        <v>37.129880555700005</v>
      </c>
      <c r="I5408" s="16">
        <f>[1]!s_is(A5408,83,"FY","YTD","20241231",1,"",100000000)</f>
        <v>39.316339980900004</v>
      </c>
      <c r="J5408" s="16">
        <f t="shared" si="252"/>
        <v>-5.5611977774690846E-2</v>
      </c>
      <c r="K5408" s="16">
        <f>[1]!s_is(A5408,61,"FY","YTD","20251231",1,"",100000000)</f>
        <v>-2.1095797587000003</v>
      </c>
      <c r="L5408" s="16">
        <f>[1]!s_is(A5408,61,"FY","YTD","20241231",1,"",100000000)</f>
        <v>0.62987971359999995</v>
      </c>
      <c r="M5408" s="16">
        <f t="shared" si="253"/>
        <v>-4.3491787608827037</v>
      </c>
      <c r="N5408" s="16">
        <f>[1]!s_fa_roe(A5408,"20251231")</f>
        <v>-7.3474000000000004</v>
      </c>
      <c r="O5408" s="16">
        <f>[1]!s_stmnote_rdexp(A5408,"20251231",1,10000)</f>
        <v>2053.2933819999998</v>
      </c>
      <c r="P5408" s="20">
        <f t="shared" si="254"/>
        <v>5.5300295914493258E-3</v>
      </c>
      <c r="Q5408" s="16">
        <f>[1]!s_margin_tradingbalance(A5408,"",10000)</f>
        <v>20971.907899999998</v>
      </c>
      <c r="R5408" s="16">
        <f>[1]!s_margin_seclendingbalance(A5408,"",10000)</f>
        <v>2.9346000000000001</v>
      </c>
      <c r="S5408" s="17">
        <f>[1]!s_val_ev(A5408,"",100000000)</f>
        <v>62.439276757199991</v>
      </c>
      <c r="T5408" s="17">
        <f>[1]!share_freesharesmv(A5408,"",100000000)</f>
        <v>30.601812751199997</v>
      </c>
      <c r="U5408" s="17">
        <f>[1]!s_dq_amount_btin(A5408,E5408,100000000)</f>
        <v>3.4273432800000001</v>
      </c>
      <c r="V5408" s="17">
        <f>[1]!s_dq_turn(A5408,E5408)</f>
        <v>5.5220784555330553</v>
      </c>
      <c r="W5408" s="2">
        <f>[1]!s_pq_amount(A5408,"20260101","",100000000)</f>
        <v>630.77282161000005</v>
      </c>
      <c r="X5408" s="2">
        <f>[1]!s_pq_avgamount(A5408,"20260101","",100000000)</f>
        <v>5.7342983782727277</v>
      </c>
      <c r="Y5408" s="17">
        <f>[1]!s_ipo_dilutedpe(A5408)</f>
        <v>35.200000000000003</v>
      </c>
      <c r="Z5408" s="12">
        <f>[1]!s_ipo_collection_total(A5408,100000000)</f>
        <v>3.96</v>
      </c>
      <c r="AA5408" s="2">
        <f>[1]!s_val_pe_ttm(A5408,E5408)</f>
        <v>-169.52421569824219</v>
      </c>
      <c r="AB5408" s="5">
        <f>[1]!s_info_zjtxornot1(A5408,"")</f>
        <v>0</v>
      </c>
      <c r="AC5408" s="22" t="str">
        <f>[1]!s_info_nature1(A5408,"")</f>
        <v>地方国有企业</v>
      </c>
      <c r="AD5408" s="6" t="str">
        <f>[1]!s_info_city(A5408)</f>
        <v>贺州市</v>
      </c>
      <c r="AE5408" s="6" t="str">
        <f>[1]!s_info_province(A5408)</f>
        <v>广西壮族自治区</v>
      </c>
      <c r="AF5408">
        <v>111.55205599999999</v>
      </c>
      <c r="AG5408">
        <v>24.414141000000001</v>
      </c>
    </row>
    <row r="5409" spans="1:33" x14ac:dyDescent="0.3">
      <c r="A5409" s="12" t="s">
        <v>10838</v>
      </c>
      <c r="B5409" s="12" t="s">
        <v>10839</v>
      </c>
      <c r="C5409" s="16" t="str">
        <f>[1]!s_info_mkt(A5409)</f>
        <v>主板</v>
      </c>
      <c r="D5409" s="16" t="str">
        <f>[1]!s_ipo_listeddate(A5409)</f>
        <v>2000-03-23</v>
      </c>
      <c r="E5409" s="16" t="str">
        <f>[1]!lastradeday_s("000002","")</f>
        <v>2026-06-22</v>
      </c>
      <c r="F5409" s="16" t="str">
        <f>[1]!s_info_industry_csrc2023(A5409,"",3)</f>
        <v>电力、热力生产和供应业</v>
      </c>
      <c r="G5409" s="16" t="str">
        <f>[1]!s_info_industry_csrc2023(A5409,"",1)</f>
        <v>电力、热力、燃气及水生产和供应业</v>
      </c>
      <c r="H5409" s="16">
        <f>[1]!s_is(A5409,83,"FY","YTD","20251231",1,"",100000000)</f>
        <v>103.9293475284</v>
      </c>
      <c r="I5409" s="16">
        <f>[1]!s_is(A5409,83,"FY","YTD","20241231",1,"",100000000)</f>
        <v>95.983762315000007</v>
      </c>
      <c r="J5409" s="16">
        <f t="shared" si="252"/>
        <v>8.2780514347042589E-2</v>
      </c>
      <c r="K5409" s="16">
        <f>[1]!s_is(A5409,61,"FY","YTD","20251231",1,"",100000000)</f>
        <v>32.795984441199998</v>
      </c>
      <c r="L5409" s="16">
        <f>[1]!s_is(A5409,61,"FY","YTD","20241231",1,"",100000000)</f>
        <v>22.834384493600002</v>
      </c>
      <c r="M5409" s="16">
        <f t="shared" si="253"/>
        <v>0.43625436675956925</v>
      </c>
      <c r="N5409" s="16">
        <f>[1]!s_fa_roe(A5409,"20251231")</f>
        <v>16.536999999999999</v>
      </c>
      <c r="O5409" s="16">
        <f>[1]!s_stmnote_rdexp(A5409,"20251231",1,10000)</f>
        <v>19963.75</v>
      </c>
      <c r="P5409" s="20">
        <f t="shared" si="254"/>
        <v>1.9208963083834095E-2</v>
      </c>
      <c r="Q5409" s="16">
        <f>[1]!s_margin_tradingbalance(A5409,"",10000)</f>
        <v>15742.722599999999</v>
      </c>
      <c r="R5409" s="16">
        <f>[1]!s_margin_seclendingbalance(A5409,"",10000)</f>
        <v>95.979900000000001</v>
      </c>
      <c r="S5409" s="17">
        <f>[1]!s_val_ev(A5409,"",100000000)</f>
        <v>725.96699556420015</v>
      </c>
      <c r="T5409" s="17">
        <f>[1]!share_freesharesmv(A5409,"",100000000)</f>
        <v>95.228261416200013</v>
      </c>
      <c r="U5409" s="17">
        <f>[1]!s_dq_amount_btin(A5409,E5409,100000000)</f>
        <v>1.4483343200000001</v>
      </c>
      <c r="V5409" s="17">
        <f>[1]!s_dq_turn(A5409,E5409)</f>
        <v>0.19989488445989109</v>
      </c>
      <c r="W5409" s="2">
        <f>[1]!s_pq_amount(A5409,"20260101","",100000000)</f>
        <v>290.25334657000002</v>
      </c>
      <c r="X5409" s="2">
        <f>[1]!s_pq_avgamount(A5409,"20260101","",100000000)</f>
        <v>2.638666787</v>
      </c>
      <c r="Y5409" s="17">
        <f>[1]!s_ipo_dilutedpe(A5409)</f>
        <v>0</v>
      </c>
      <c r="Z5409" s="12">
        <f>[1]!s_ipo_collection_total(A5409,100000000)</f>
        <v>7.0510000000000002</v>
      </c>
      <c r="AA5409" s="2">
        <f>[1]!s_val_pe_ttm(A5409,E5409)</f>
        <v>20.191556930541992</v>
      </c>
      <c r="AB5409" s="5">
        <f>[1]!s_info_zjtxornot1(A5409,"")</f>
        <v>0</v>
      </c>
      <c r="AC5409" s="22" t="str">
        <f>[1]!s_info_nature1(A5409,"")</f>
        <v>中央国有企业</v>
      </c>
      <c r="AD5409" s="6" t="str">
        <f>[1]!s_info_city(A5409)</f>
        <v>南宁市</v>
      </c>
      <c r="AE5409" s="6" t="str">
        <f>[1]!s_info_province(A5409)</f>
        <v>广西壮族自治区</v>
      </c>
      <c r="AF5409">
        <v>108.320004</v>
      </c>
      <c r="AG5409">
        <v>22.824020000000001</v>
      </c>
    </row>
    <row r="5410" spans="1:33" x14ac:dyDescent="0.3">
      <c r="A5410" s="12" t="s">
        <v>10840</v>
      </c>
      <c r="B5410" s="12" t="s">
        <v>10841</v>
      </c>
      <c r="C5410" s="16" t="str">
        <f>[1]!s_info_mkt(A5410)</f>
        <v>主板</v>
      </c>
      <c r="D5410" s="16" t="str">
        <f>[1]!s_ipo_listeddate(A5410)</f>
        <v>2011-09-09</v>
      </c>
      <c r="E5410" s="16" t="str">
        <f>[1]!lastradeday_s("000002","")</f>
        <v>2026-06-22</v>
      </c>
      <c r="F5410" s="16" t="str">
        <f>[1]!s_info_industry_csrc2023(A5410,"",3)</f>
        <v>金属制品业</v>
      </c>
      <c r="G5410" s="16" t="str">
        <f>[1]!s_info_industry_csrc2023(A5410,"",1)</f>
        <v>制造业</v>
      </c>
      <c r="H5410" s="16">
        <f>[1]!s_is(A5410,83,"FY","YTD","20251231",1,"",100000000)</f>
        <v>32.382184881800001</v>
      </c>
      <c r="I5410" s="16">
        <f>[1]!s_is(A5410,83,"FY","YTD","20241231",1,"",100000000)</f>
        <v>33.315221706199999</v>
      </c>
      <c r="J5410" s="16">
        <f t="shared" si="252"/>
        <v>-2.8006321933807143E-2</v>
      </c>
      <c r="K5410" s="16">
        <f>[1]!s_is(A5410,61,"FY","YTD","20251231",1,"",100000000)</f>
        <v>0.70202859500000003</v>
      </c>
      <c r="L5410" s="16">
        <f>[1]!s_is(A5410,61,"FY","YTD","20241231",1,"",100000000)</f>
        <v>2.8654493331999999</v>
      </c>
      <c r="M5410" s="16">
        <f t="shared" si="253"/>
        <v>-0.75500226548552962</v>
      </c>
      <c r="N5410" s="16">
        <f>[1]!s_fa_roe(A5410,"20251231")</f>
        <v>4.1471</v>
      </c>
      <c r="O5410" s="16">
        <f>[1]!s_stmnote_rdexp(A5410,"20251231",1,10000)</f>
        <v>13686.220203000001</v>
      </c>
      <c r="P5410" s="20">
        <f t="shared" si="254"/>
        <v>4.2264659574259206E-2</v>
      </c>
      <c r="Q5410" s="16">
        <f>[1]!s_margin_tradingbalance(A5410,"",10000)</f>
        <v>0</v>
      </c>
      <c r="R5410" s="16">
        <f>[1]!s_margin_seclendingbalance(A5410,"",10000)</f>
        <v>0</v>
      </c>
      <c r="S5410" s="17">
        <f>[1]!s_val_ev(A5410,"",100000000)</f>
        <v>37.283460685199998</v>
      </c>
      <c r="T5410" s="17">
        <f>[1]!share_freesharesmv(A5410,"",100000000)</f>
        <v>15.752089808999999</v>
      </c>
      <c r="U5410" s="17">
        <f>[1]!s_dq_amount_btin(A5410,E5410,100000000)</f>
        <v>0.99834056000000004</v>
      </c>
      <c r="V5410" s="17">
        <f>[1]!s_dq_turn(A5410,E5410)</f>
        <v>4.9749388005917901</v>
      </c>
      <c r="W5410" s="2">
        <f>[1]!s_pq_amount(A5410,"20260101","",100000000)</f>
        <v>123.55546198</v>
      </c>
      <c r="X5410" s="2">
        <f>[1]!s_pq_avgamount(A5410,"20260101","",100000000)</f>
        <v>1.1232314725454544</v>
      </c>
      <c r="Y5410" s="17">
        <f>[1]!s_ipo_dilutedpe(A5410)</f>
        <v>42.86</v>
      </c>
      <c r="Z5410" s="12">
        <f>[1]!s_ipo_collection_total(A5410,100000000)</f>
        <v>4.1040000000000001</v>
      </c>
      <c r="AA5410" s="2">
        <f>[1]!s_val_pe_ttm(A5410,E5410)</f>
        <v>124.39627075195313</v>
      </c>
      <c r="AB5410" s="5">
        <f>[1]!s_info_zjtxornot1(A5410,"")</f>
        <v>0</v>
      </c>
      <c r="AC5410" s="22" t="str">
        <f>[1]!s_info_nature1(A5410,"")</f>
        <v>民营企业</v>
      </c>
      <c r="AD5410" s="6" t="str">
        <f>[1]!s_info_city(A5410)</f>
        <v>永康市</v>
      </c>
      <c r="AE5410" s="6" t="str">
        <f>[1]!s_info_province(A5410)</f>
        <v>浙江省</v>
      </c>
      <c r="AF5410">
        <v>120.108684</v>
      </c>
      <c r="AG5410">
        <v>28.940176999999998</v>
      </c>
    </row>
    <row r="5411" spans="1:33" x14ac:dyDescent="0.3">
      <c r="A5411" s="12" t="s">
        <v>10842</v>
      </c>
      <c r="B5411" s="12" t="s">
        <v>10843</v>
      </c>
      <c r="C5411" s="16" t="str">
        <f>[1]!s_info_mkt(A5411)</f>
        <v>创业板</v>
      </c>
      <c r="D5411" s="16" t="str">
        <f>[1]!s_ipo_listeddate(A5411)</f>
        <v>2011-07-12</v>
      </c>
      <c r="E5411" s="16" t="str">
        <f>[1]!lastradeday_s("000002","")</f>
        <v>2026-06-22</v>
      </c>
      <c r="F5411" s="16" t="str">
        <f>[1]!s_info_industry_csrc2023(A5411,"",3)</f>
        <v>化学原料和化学制品制造业</v>
      </c>
      <c r="G5411" s="16" t="str">
        <f>[1]!s_info_industry_csrc2023(A5411,"",1)</f>
        <v>制造业</v>
      </c>
      <c r="H5411" s="16">
        <f>[1]!s_is(A5411,83,"FY","YTD","20251231",1,"",100000000)</f>
        <v>19.689571485399998</v>
      </c>
      <c r="I5411" s="16">
        <f>[1]!s_is(A5411,83,"FY","YTD","20241231",1,"",100000000)</f>
        <v>20.007892477999999</v>
      </c>
      <c r="J5411" s="16">
        <f t="shared" si="252"/>
        <v>-1.59097712540196E-2</v>
      </c>
      <c r="K5411" s="16">
        <f>[1]!s_is(A5411,61,"FY","YTD","20251231",1,"",100000000)</f>
        <v>0.30332424530000002</v>
      </c>
      <c r="L5411" s="16">
        <f>[1]!s_is(A5411,61,"FY","YTD","20241231",1,"",100000000)</f>
        <v>0.2207643705</v>
      </c>
      <c r="M5411" s="16">
        <f t="shared" si="253"/>
        <v>0.37397282275674104</v>
      </c>
      <c r="N5411" s="16">
        <f>[1]!s_fa_roe(A5411,"20251231")</f>
        <v>2.66</v>
      </c>
      <c r="O5411" s="16">
        <f>[1]!s_stmnote_rdexp(A5411,"20251231",1,10000)</f>
        <v>10999.002410999999</v>
      </c>
      <c r="P5411" s="20">
        <f t="shared" si="254"/>
        <v>5.5862071041799279E-2</v>
      </c>
      <c r="Q5411" s="16">
        <f>[1]!s_margin_tradingbalance(A5411,"",10000)</f>
        <v>0</v>
      </c>
      <c r="R5411" s="16">
        <f>[1]!s_margin_seclendingbalance(A5411,"",10000)</f>
        <v>0</v>
      </c>
      <c r="S5411" s="17">
        <f>[1]!s_val_ev(A5411,"",100000000)</f>
        <v>65.585262560399997</v>
      </c>
      <c r="T5411" s="17">
        <f>[1]!share_freesharesmv(A5411,"",100000000)</f>
        <v>48.515043523200006</v>
      </c>
      <c r="U5411" s="17">
        <f>[1]!s_dq_amount_btin(A5411,E5411,100000000)</f>
        <v>14.166576579999999</v>
      </c>
      <c r="V5411" s="17">
        <f>[1]!s_dq_turn(A5411,E5411)</f>
        <v>28.571741817576111</v>
      </c>
      <c r="W5411" s="2">
        <f>[1]!s_pq_amount(A5411,"20260101","",100000000)</f>
        <v>435.49537341000001</v>
      </c>
      <c r="X5411" s="2">
        <f>[1]!s_pq_avgamount(A5411,"20260101","",100000000)</f>
        <v>3.9590488491818183</v>
      </c>
      <c r="Y5411" s="17">
        <f>[1]!s_ipo_dilutedpe(A5411)</f>
        <v>22.54</v>
      </c>
      <c r="Z5411" s="12">
        <f>[1]!s_ipo_collection_total(A5411,100000000)</f>
        <v>2.16</v>
      </c>
      <c r="AA5411" s="2">
        <f>[1]!s_val_pe_ttm(A5411,E5411)</f>
        <v>144.82980346679688</v>
      </c>
      <c r="AB5411" s="5">
        <f>[1]!s_info_zjtxornot1(A5411,"")</f>
        <v>0</v>
      </c>
      <c r="AC5411" s="22" t="str">
        <f>[1]!s_info_nature1(A5411,"")</f>
        <v>民营企业</v>
      </c>
      <c r="AD5411" s="6" t="str">
        <f>[1]!s_info_city(A5411)</f>
        <v>淄博市</v>
      </c>
      <c r="AE5411" s="6" t="str">
        <f>[1]!s_info_province(A5411)</f>
        <v>山东省</v>
      </c>
      <c r="AF5411">
        <v>118.047648</v>
      </c>
      <c r="AG5411">
        <v>36.814939000000003</v>
      </c>
    </row>
    <row r="5412" spans="1:33" x14ac:dyDescent="0.3">
      <c r="A5412" s="12" t="s">
        <v>10844</v>
      </c>
      <c r="B5412" s="12" t="s">
        <v>10845</v>
      </c>
      <c r="C5412" s="16" t="str">
        <f>[1]!s_info_mkt(A5412)</f>
        <v>主板</v>
      </c>
      <c r="D5412" s="16" t="str">
        <f>[1]!s_ipo_listeddate(A5412)</f>
        <v>1999-05-27</v>
      </c>
      <c r="E5412" s="16" t="str">
        <f>[1]!lastradeday_s("000002","")</f>
        <v>2026-06-22</v>
      </c>
      <c r="F5412" s="16" t="str">
        <f>[1]!s_info_industry_csrc2023(A5412,"",3)</f>
        <v>建筑装饰、装修和其他建筑业</v>
      </c>
      <c r="G5412" s="16" t="str">
        <f>[1]!s_info_industry_csrc2023(A5412,"",1)</f>
        <v>建筑业</v>
      </c>
      <c r="H5412" s="16">
        <f>[1]!s_is(A5412,83,"FY","YTD","20251231",1,"",100000000)</f>
        <v>3.2146083705000001</v>
      </c>
      <c r="I5412" s="16">
        <f>[1]!s_is(A5412,83,"FY","YTD","20241231",1,"",100000000)</f>
        <v>0.2164625054</v>
      </c>
      <c r="J5412" s="16">
        <f t="shared" si="252"/>
        <v>13.85064752696889</v>
      </c>
      <c r="K5412" s="16">
        <f>[1]!s_is(A5412,61,"FY","YTD","20251231",1,"",100000000)</f>
        <v>-0.33448101790000001</v>
      </c>
      <c r="L5412" s="16">
        <f>[1]!s_is(A5412,61,"FY","YTD","20241231",1,"",100000000)</f>
        <v>-1.9308175224999999</v>
      </c>
      <c r="M5412" s="16">
        <f t="shared" si="253"/>
        <v>0.82676715225428565</v>
      </c>
      <c r="N5412" s="16">
        <f>[1]!s_fa_roe(A5412,"20251231")</f>
        <v>-41.784100000000002</v>
      </c>
      <c r="O5412" s="16">
        <f>[1]!s_stmnote_rdexp(A5412,"20251231",1,10000)</f>
        <v>0</v>
      </c>
      <c r="P5412" s="20">
        <f t="shared" si="254"/>
        <v>0</v>
      </c>
      <c r="Q5412" s="16">
        <f>[1]!s_margin_tradingbalance(A5412,"",10000)</f>
        <v>18499.296999999999</v>
      </c>
      <c r="R5412" s="16">
        <f>[1]!s_margin_seclendingbalance(A5412,"",10000)</f>
        <v>0</v>
      </c>
      <c r="S5412" s="17">
        <f>[1]!s_val_ev(A5412,"",100000000)</f>
        <v>0.6380595</v>
      </c>
      <c r="T5412" s="17">
        <f>[1]!share_freesharesmv(A5412,"",100000000)</f>
        <v>0.54393387299999985</v>
      </c>
      <c r="U5412" s="17">
        <f>[1]!s_dq_amount_btin(A5412,E5412,100000000)</f>
        <v>2.4127030000000001E-2</v>
      </c>
      <c r="V5412" s="17">
        <f>[1]!s_dq_turn(A5412,E5412)</f>
        <v>3.8025725657246703</v>
      </c>
      <c r="W5412" s="2">
        <f>[1]!s_pq_amount(A5412,"20260101","",100000000)</f>
        <v>26.543020370000001</v>
      </c>
      <c r="X5412" s="2">
        <f>[1]!s_pq_avgamount(A5412,"20260101","",100000000)</f>
        <v>0.3159883377380952</v>
      </c>
      <c r="Y5412" s="17">
        <f>[1]!s_ipo_dilutedpe(A5412)</f>
        <v>0</v>
      </c>
      <c r="Z5412" s="12">
        <f>[1]!s_ipo_collection_total(A5412,100000000)</f>
        <v>1.4674</v>
      </c>
      <c r="AA5412" s="2">
        <f>[1]!s_val_pe_ttm(A5412,E5412)</f>
        <v>-2.4854495525360107</v>
      </c>
      <c r="AB5412" s="5">
        <f>[1]!s_info_zjtxornot1(A5412,"")</f>
        <v>0</v>
      </c>
      <c r="AC5412" s="22" t="str">
        <f>[1]!s_info_nature1(A5412,"")</f>
        <v>民营企业</v>
      </c>
      <c r="AD5412" s="6" t="str">
        <f>[1]!s_info_city(A5412)</f>
        <v>上海市</v>
      </c>
      <c r="AE5412" s="6" t="str">
        <f>[1]!s_info_province(A5412)</f>
        <v>上海</v>
      </c>
      <c r="AF5412">
        <v>121.472644</v>
      </c>
      <c r="AG5412">
        <v>31.231705999999999</v>
      </c>
    </row>
    <row r="5413" spans="1:33" x14ac:dyDescent="0.3">
      <c r="A5413" s="12" t="s">
        <v>10846</v>
      </c>
      <c r="B5413" s="12" t="s">
        <v>10847</v>
      </c>
      <c r="C5413" s="16" t="str">
        <f>[1]!s_info_mkt(A5413)</f>
        <v>主板</v>
      </c>
      <c r="D5413" s="16" t="str">
        <f>[1]!s_ipo_listeddate(A5413)</f>
        <v>1996-10-29</v>
      </c>
      <c r="E5413" s="16" t="str">
        <f>[1]!lastradeday_s("000002","")</f>
        <v>2026-06-22</v>
      </c>
      <c r="F5413" s="16" t="str">
        <f>[1]!s_info_industry_csrc2023(A5413,"",3)</f>
        <v>煤炭开采和洗选业</v>
      </c>
      <c r="G5413" s="16" t="str">
        <f>[1]!s_info_industry_csrc2023(A5413,"",1)</f>
        <v>采矿业</v>
      </c>
      <c r="H5413" s="16">
        <f>[1]!s_is(A5413,83,"FY","YTD","20251231",1,"",100000000)</f>
        <v>46.901323867299993</v>
      </c>
      <c r="I5413" s="16">
        <f>[1]!s_is(A5413,83,"FY","YTD","20241231",1,"",100000000)</f>
        <v>55.2615582472</v>
      </c>
      <c r="J5413" s="16">
        <f t="shared" si="252"/>
        <v>-0.15128481072687816</v>
      </c>
      <c r="K5413" s="16">
        <f>[1]!s_is(A5413,61,"FY","YTD","20251231",1,"",100000000)</f>
        <v>-2.7396293867000003</v>
      </c>
      <c r="L5413" s="16">
        <f>[1]!s_is(A5413,61,"FY","YTD","20241231",1,"",100000000)</f>
        <v>2.0213971369000001</v>
      </c>
      <c r="M5413" s="16">
        <f t="shared" si="253"/>
        <v>-2.3553147655593674</v>
      </c>
      <c r="N5413" s="16">
        <f>[1]!s_fa_roe(A5413,"20251231")</f>
        <v>-5.0229999999999997</v>
      </c>
      <c r="O5413" s="16">
        <f>[1]!s_stmnote_rdexp(A5413,"20251231",1,10000)</f>
        <v>0</v>
      </c>
      <c r="P5413" s="20">
        <f t="shared" si="254"/>
        <v>0</v>
      </c>
      <c r="Q5413" s="16">
        <f>[1]!s_margin_tradingbalance(A5413,"",10000)</f>
        <v>16818.364399999999</v>
      </c>
      <c r="R5413" s="16">
        <f>[1]!s_margin_seclendingbalance(A5413,"",10000)</f>
        <v>27.299499999999998</v>
      </c>
      <c r="S5413" s="17">
        <f>[1]!s_val_ev(A5413,"",100000000)</f>
        <v>46.667214008199998</v>
      </c>
      <c r="T5413" s="17">
        <f>[1]!share_freesharesmv(A5413,"",100000000)</f>
        <v>28.3110799741</v>
      </c>
      <c r="U5413" s="17">
        <f>[1]!s_dq_amount_btin(A5413,E5413,100000000)</f>
        <v>1.94147125</v>
      </c>
      <c r="V5413" s="17">
        <f>[1]!s_dq_turn(A5413,E5413)</f>
        <v>4.2239090691980401</v>
      </c>
      <c r="W5413" s="2">
        <f>[1]!s_pq_amount(A5413,"20260101","",100000000)</f>
        <v>439.66885278000001</v>
      </c>
      <c r="X5413" s="2">
        <f>[1]!s_pq_avgamount(A5413,"20260101","",100000000)</f>
        <v>3.9969895707272727</v>
      </c>
      <c r="Y5413" s="17">
        <f>[1]!s_ipo_dilutedpe(A5413)</f>
        <v>13.79</v>
      </c>
      <c r="Z5413" s="12">
        <f>[1]!s_ipo_collection_total(A5413,100000000)</f>
        <v>1.57114048</v>
      </c>
      <c r="AA5413" s="2">
        <f>[1]!s_val_pe_ttm(A5413,E5413)</f>
        <v>-9.6437463760375977</v>
      </c>
      <c r="AB5413" s="5">
        <f>[1]!s_info_zjtxornot1(A5413,"")</f>
        <v>0</v>
      </c>
      <c r="AC5413" s="22" t="str">
        <f>[1]!s_info_nature1(A5413,"")</f>
        <v>地方国有企业</v>
      </c>
      <c r="AD5413" s="6" t="str">
        <f>[1]!s_info_city(A5413)</f>
        <v>沈阳市</v>
      </c>
      <c r="AE5413" s="6" t="str">
        <f>[1]!s_info_province(A5413)</f>
        <v>辽宁省</v>
      </c>
      <c r="AF5413">
        <v>123.429096</v>
      </c>
      <c r="AG5413">
        <v>41.796767000000003</v>
      </c>
    </row>
    <row r="5414" spans="1:33" x14ac:dyDescent="0.3">
      <c r="A5414" s="12" t="s">
        <v>10848</v>
      </c>
      <c r="B5414" s="12" t="s">
        <v>10849</v>
      </c>
      <c r="C5414" s="16" t="str">
        <f>[1]!s_info_mkt(A5414)</f>
        <v>主板</v>
      </c>
      <c r="D5414" s="16" t="str">
        <f>[1]!s_ipo_listeddate(A5414)</f>
        <v>2010-03-31</v>
      </c>
      <c r="E5414" s="16" t="str">
        <f>[1]!lastradeday_s("000002","")</f>
        <v>2026-06-22</v>
      </c>
      <c r="F5414" s="16" t="str">
        <f>[1]!s_info_industry_csrc2023(A5414,"",3)</f>
        <v>煤炭开采和洗选业</v>
      </c>
      <c r="G5414" s="16" t="str">
        <f>[1]!s_info_industry_csrc2023(A5414,"",1)</f>
        <v>采矿业</v>
      </c>
      <c r="H5414" s="16">
        <f>[1]!s_is(A5414,83,"FY","YTD","20251231",1,"",100000000)</f>
        <v>80.269508241300002</v>
      </c>
      <c r="I5414" s="16">
        <f>[1]!s_is(A5414,83,"FY","YTD","20241231",1,"",100000000)</f>
        <v>91.376969269</v>
      </c>
      <c r="J5414" s="16">
        <f t="shared" si="252"/>
        <v>-0.12155646128951059</v>
      </c>
      <c r="K5414" s="16">
        <f>[1]!s_is(A5414,61,"FY","YTD","20251231",1,"",100000000)</f>
        <v>5.1241547249000003</v>
      </c>
      <c r="L5414" s="16">
        <f>[1]!s_is(A5414,61,"FY","YTD","20241231",1,"",100000000)</f>
        <v>10.3657044148</v>
      </c>
      <c r="M5414" s="16">
        <f t="shared" si="253"/>
        <v>-0.50566266219362688</v>
      </c>
      <c r="N5414" s="16">
        <f>[1]!s_fa_roe(A5414,"20251231")</f>
        <v>4.2958999999999996</v>
      </c>
      <c r="O5414" s="16">
        <f>[1]!s_stmnote_rdexp(A5414,"20251231",1,10000)</f>
        <v>31367.757537000001</v>
      </c>
      <c r="P5414" s="20">
        <f t="shared" si="254"/>
        <v>3.9078048718953991E-2</v>
      </c>
      <c r="Q5414" s="16">
        <f>[1]!s_margin_tradingbalance(A5414,"",10000)</f>
        <v>16496.705900000001</v>
      </c>
      <c r="R5414" s="16">
        <f>[1]!s_margin_seclendingbalance(A5414,"",10000)</f>
        <v>176.12970000000001</v>
      </c>
      <c r="S5414" s="17">
        <f>[1]!s_val_ev(A5414,"",100000000)</f>
        <v>160.8477683342</v>
      </c>
      <c r="T5414" s="17">
        <f>[1]!share_freesharesmv(A5414,"",100000000)</f>
        <v>59.020535469399995</v>
      </c>
      <c r="U5414" s="17">
        <f>[1]!s_dq_amount_btin(A5414,E5414,100000000)</f>
        <v>4.4381053499999998</v>
      </c>
      <c r="V5414" s="17">
        <f>[1]!s_dq_turn(A5414,E5414)</f>
        <v>2.8107707149572665</v>
      </c>
      <c r="W5414" s="2">
        <f>[1]!s_pq_amount(A5414,"20260101","",100000000)</f>
        <v>373.94122521000003</v>
      </c>
      <c r="X5414" s="2">
        <f>[1]!s_pq_avgamount(A5414,"20260101","",100000000)</f>
        <v>3.3994656837272728</v>
      </c>
      <c r="Y5414" s="17">
        <f>[1]!s_ipo_dilutedpe(A5414)</f>
        <v>28.93</v>
      </c>
      <c r="Z5414" s="12">
        <f>[1]!s_ipo_collection_total(A5414,100000000)</f>
        <v>32.78</v>
      </c>
      <c r="AA5414" s="2">
        <f>[1]!s_val_pe_ttm(A5414,E5414)</f>
        <v>28.947502136230469</v>
      </c>
      <c r="AB5414" s="5">
        <f>[1]!s_info_zjtxornot1(A5414,"")</f>
        <v>0</v>
      </c>
      <c r="AC5414" s="22" t="str">
        <f>[1]!s_info_nature1(A5414,"")</f>
        <v>地方国有企业</v>
      </c>
      <c r="AD5414" s="6" t="str">
        <f>[1]!s_info_city(A5414)</f>
        <v>北京市</v>
      </c>
      <c r="AE5414" s="6" t="str">
        <f>[1]!s_info_province(A5414)</f>
        <v>北京</v>
      </c>
      <c r="AF5414">
        <v>116.40528500000001</v>
      </c>
      <c r="AG5414">
        <v>39.904989</v>
      </c>
    </row>
    <row r="5415" spans="1:33" x14ac:dyDescent="0.3">
      <c r="A5415" s="12" t="s">
        <v>10850</v>
      </c>
      <c r="B5415" s="12" t="s">
        <v>10851</v>
      </c>
      <c r="C5415" s="16" t="str">
        <f>[1]!s_info_mkt(A5415)</f>
        <v>主板</v>
      </c>
      <c r="D5415" s="16" t="str">
        <f>[1]!s_ipo_listeddate(A5415)</f>
        <v>2014-10-09</v>
      </c>
      <c r="E5415" s="16" t="str">
        <f>[1]!lastradeday_s("000002","")</f>
        <v>2026-06-22</v>
      </c>
      <c r="F5415" s="16" t="str">
        <f>[1]!s_info_industry_csrc2023(A5415,"",3)</f>
        <v>专用设备制造业</v>
      </c>
      <c r="G5415" s="16" t="str">
        <f>[1]!s_info_industry_csrc2023(A5415,"",1)</f>
        <v>制造业</v>
      </c>
      <c r="H5415" s="16">
        <f>[1]!s_is(A5415,83,"FY","YTD","20251231",1,"",100000000)</f>
        <v>64.857193048599996</v>
      </c>
      <c r="I5415" s="16">
        <f>[1]!s_is(A5415,83,"FY","YTD","20241231",1,"",100000000)</f>
        <v>57.906673004700004</v>
      </c>
      <c r="J5415" s="16">
        <f t="shared" si="252"/>
        <v>0.12002969059085555</v>
      </c>
      <c r="K5415" s="16">
        <f>[1]!s_is(A5415,61,"FY","YTD","20251231",1,"",100000000)</f>
        <v>-5.9609848989999996</v>
      </c>
      <c r="L5415" s="16">
        <f>[1]!s_is(A5415,61,"FY","YTD","20241231",1,"",100000000)</f>
        <v>1.5617849831999999</v>
      </c>
      <c r="M5415" s="16">
        <f t="shared" si="253"/>
        <v>-4.8167769335227657</v>
      </c>
      <c r="N5415" s="16">
        <f>[1]!s_fa_roe(A5415,"20251231")</f>
        <v>-19.959599999999998</v>
      </c>
      <c r="O5415" s="16">
        <f>[1]!s_stmnote_rdexp(A5415,"20251231",1,10000)</f>
        <v>29683.585756</v>
      </c>
      <c r="P5415" s="20">
        <f t="shared" si="254"/>
        <v>4.5767607817620078E-2</v>
      </c>
      <c r="Q5415" s="16">
        <f>[1]!s_margin_tradingbalance(A5415,"",10000)</f>
        <v>34974.500899999999</v>
      </c>
      <c r="R5415" s="16">
        <f>[1]!s_margin_seclendingbalance(A5415,"",10000)</f>
        <v>226.59119999999999</v>
      </c>
      <c r="S5415" s="17">
        <f>[1]!s_val_ev(A5415,"",100000000)</f>
        <v>104.76460219959999</v>
      </c>
      <c r="T5415" s="17">
        <f>[1]!share_freesharesmv(A5415,"",100000000)</f>
        <v>56.479214080399998</v>
      </c>
      <c r="U5415" s="17">
        <f>[1]!s_dq_amount_btin(A5415,E5415,100000000)</f>
        <v>2.06147239</v>
      </c>
      <c r="V5415" s="17">
        <f>[1]!s_dq_turn(A5415,E5415)</f>
        <v>1.9886016309504533</v>
      </c>
      <c r="W5415" s="2">
        <f>[1]!s_pq_amount(A5415,"20260101","",100000000)</f>
        <v>480.13874112000002</v>
      </c>
      <c r="X5415" s="2">
        <f>[1]!s_pq_avgamount(A5415,"20260101","",100000000)</f>
        <v>4.3648976465454545</v>
      </c>
      <c r="Y5415" s="17">
        <f>[1]!s_ipo_dilutedpe(A5415)</f>
        <v>21.73</v>
      </c>
      <c r="Z5415" s="12">
        <f>[1]!s_ipo_collection_total(A5415,100000000)</f>
        <v>1.68</v>
      </c>
      <c r="AA5415" s="2">
        <f>[1]!s_val_pe_ttm(A5415,E5415)</f>
        <v>-17.311962127685547</v>
      </c>
      <c r="AB5415" s="5">
        <f>[1]!s_info_zjtxornot1(A5415,"")</f>
        <v>1</v>
      </c>
      <c r="AC5415" s="22" t="str">
        <f>[1]!s_info_nature1(A5415,"")</f>
        <v>地方国有企业</v>
      </c>
      <c r="AD5415" s="6" t="str">
        <f>[1]!s_info_city(A5415)</f>
        <v>兰州市</v>
      </c>
      <c r="AE5415" s="6" t="str">
        <f>[1]!s_info_province(A5415)</f>
        <v>甘肃省</v>
      </c>
      <c r="AF5415">
        <v>103.82355699999999</v>
      </c>
      <c r="AG5415">
        <v>36.058039000000001</v>
      </c>
    </row>
    <row r="5416" spans="1:33" x14ac:dyDescent="0.3">
      <c r="A5416" s="12" t="s">
        <v>10852</v>
      </c>
      <c r="B5416" s="12" t="s">
        <v>10853</v>
      </c>
      <c r="C5416" s="16" t="str">
        <f>[1]!s_info_mkt(A5416)</f>
        <v>创业板</v>
      </c>
      <c r="D5416" s="16" t="str">
        <f>[1]!s_ipo_listeddate(A5416)</f>
        <v>2011-03-29</v>
      </c>
      <c r="E5416" s="16" t="str">
        <f>[1]!lastradeday_s("000002","")</f>
        <v>2026-06-22</v>
      </c>
      <c r="F5416" s="16" t="str">
        <f>[1]!s_info_industry_csrc2023(A5416,"",3)</f>
        <v>非金属矿物制品业</v>
      </c>
      <c r="G5416" s="16" t="str">
        <f>[1]!s_info_industry_csrc2023(A5416,"",1)</f>
        <v>制造业</v>
      </c>
      <c r="H5416" s="16">
        <f>[1]!s_is(A5416,83,"FY","YTD","20251231",1,"",100000000)</f>
        <v>31.388321129200001</v>
      </c>
      <c r="I5416" s="16">
        <f>[1]!s_is(A5416,83,"FY","YTD","20241231",1,"",100000000)</f>
        <v>26.617912948499999</v>
      </c>
      <c r="J5416" s="16">
        <f t="shared" si="252"/>
        <v>0.17921796460638095</v>
      </c>
      <c r="K5416" s="16">
        <f>[1]!s_is(A5416,61,"FY","YTD","20251231",1,"",100000000)</f>
        <v>3.2643935555000003</v>
      </c>
      <c r="L5416" s="16">
        <f>[1]!s_is(A5416,61,"FY","YTD","20241231",1,"",100000000)</f>
        <v>2.7478099808999996</v>
      </c>
      <c r="M5416" s="16">
        <f t="shared" si="253"/>
        <v>0.18799828888852144</v>
      </c>
      <c r="N5416" s="16">
        <f>[1]!s_fa_roe(A5416,"20251231")</f>
        <v>6.9130000000000003</v>
      </c>
      <c r="O5416" s="16">
        <f>[1]!s_stmnote_rdexp(A5416,"20251231",1,10000)</f>
        <v>14599.604699000001</v>
      </c>
      <c r="P5416" s="20">
        <f t="shared" si="254"/>
        <v>4.6512856291056122E-2</v>
      </c>
      <c r="Q5416" s="16">
        <f>[1]!s_margin_tradingbalance(A5416,"",10000)</f>
        <v>0</v>
      </c>
      <c r="R5416" s="16">
        <f>[1]!s_margin_seclendingbalance(A5416,"",10000)</f>
        <v>0</v>
      </c>
      <c r="S5416" s="17">
        <f>[1]!s_val_ev(A5416,"",100000000)</f>
        <v>134.8361938919</v>
      </c>
      <c r="T5416" s="17">
        <f>[1]!share_freesharesmv(A5416,"",100000000)</f>
        <v>63.83811831180001</v>
      </c>
      <c r="U5416" s="17">
        <f>[1]!s_dq_amount_btin(A5416,E5416,100000000)</f>
        <v>17.231209060000001</v>
      </c>
      <c r="V5416" s="17">
        <f>[1]!s_dq_turn(A5416,E5416)</f>
        <v>22.417315691859777</v>
      </c>
      <c r="W5416" s="2">
        <f>[1]!s_pq_amount(A5416,"20260101","",100000000)</f>
        <v>615.13450692000004</v>
      </c>
      <c r="X5416" s="2">
        <f>[1]!s_pq_avgamount(A5416,"20260101","",100000000)</f>
        <v>5.5921318810909089</v>
      </c>
      <c r="Y5416" s="17">
        <f>[1]!s_ipo_dilutedpe(A5416)</f>
        <v>46.45</v>
      </c>
      <c r="Z5416" s="12">
        <f>[1]!s_ipo_collection_total(A5416,100000000)</f>
        <v>5.5739999999999998</v>
      </c>
      <c r="AA5416" s="2">
        <f>[1]!s_val_pe_ttm(A5416,E5416)</f>
        <v>41.447605133056641</v>
      </c>
      <c r="AB5416" s="5">
        <f>[1]!s_info_zjtxornot1(A5416,"")</f>
        <v>1</v>
      </c>
      <c r="AC5416" s="22" t="str">
        <f>[1]!s_info_nature1(A5416,"")</f>
        <v>民营企业</v>
      </c>
      <c r="AD5416" s="6" t="str">
        <f>[1]!s_info_city(A5416)</f>
        <v>常州市</v>
      </c>
      <c r="AE5416" s="6" t="str">
        <f>[1]!s_info_province(A5416)</f>
        <v>江苏省</v>
      </c>
      <c r="AF5416">
        <v>119.946973</v>
      </c>
      <c r="AG5416">
        <v>31.772752000000001</v>
      </c>
    </row>
    <row r="5417" spans="1:33" x14ac:dyDescent="0.3">
      <c r="A5417" s="12" t="s">
        <v>10854</v>
      </c>
      <c r="B5417" s="12" t="s">
        <v>10855</v>
      </c>
      <c r="C5417" s="16" t="str">
        <f>[1]!s_info_mkt(A5417)</f>
        <v>主板</v>
      </c>
      <c r="D5417" s="16" t="str">
        <f>[1]!s_ipo_listeddate(A5417)</f>
        <v>2007-03-01</v>
      </c>
      <c r="E5417" s="16" t="str">
        <f>[1]!lastradeday_s("000002","")</f>
        <v>2026-06-22</v>
      </c>
      <c r="F5417" s="16" t="str">
        <f>[1]!s_info_industry_csrc2023(A5417,"",3)</f>
        <v>保险业</v>
      </c>
      <c r="G5417" s="16" t="str">
        <f>[1]!s_info_industry_csrc2023(A5417,"",1)</f>
        <v>金融业</v>
      </c>
      <c r="H5417" s="16">
        <f>[1]!s_is(A5417,83,"FY","YTD","20251231",1,"",100000000)</f>
        <v>10505.06</v>
      </c>
      <c r="I5417" s="16">
        <f>[1]!s_is(A5417,83,"FY","YTD","20241231",1,"",100000000)</f>
        <v>10289.25</v>
      </c>
      <c r="J5417" s="16">
        <f t="shared" si="252"/>
        <v>2.0974317856014668E-2</v>
      </c>
      <c r="K5417" s="16">
        <f>[1]!s_is(A5417,61,"FY","YTD","20251231",1,"",100000000)</f>
        <v>1347.78</v>
      </c>
      <c r="L5417" s="16">
        <f>[1]!s_is(A5417,61,"FY","YTD","20241231",1,"",100000000)</f>
        <v>1266.07</v>
      </c>
      <c r="M5417" s="16">
        <f t="shared" si="253"/>
        <v>6.4538295670855519E-2</v>
      </c>
      <c r="N5417" s="16">
        <f>[1]!s_fa_roe(A5417,"20251231")</f>
        <v>13.973699999999999</v>
      </c>
      <c r="O5417" s="16">
        <f>[1]!s_stmnote_rdexp(A5417,"20251231",1,10000)</f>
        <v>0</v>
      </c>
      <c r="P5417" s="20">
        <f t="shared" si="254"/>
        <v>0</v>
      </c>
      <c r="Q5417" s="16">
        <f>[1]!s_margin_tradingbalance(A5417,"",10000)</f>
        <v>3839922.7604</v>
      </c>
      <c r="R5417" s="16">
        <f>[1]!s_margin_seclendingbalance(A5417,"",10000)</f>
        <v>5679.1938</v>
      </c>
      <c r="S5417" s="17">
        <f>[1]!s_val_ev(A5417,"",100000000)</f>
        <v>9028.16890504394</v>
      </c>
      <c r="T5417" s="17">
        <f>[1]!share_freesharesmv(A5417,"",100000000)</f>
        <v>5040.6804409237993</v>
      </c>
      <c r="U5417" s="17">
        <f>[1]!s_dq_amount_btin(A5417,E5417,100000000)</f>
        <v>87.598397550000001</v>
      </c>
      <c r="V5417" s="17">
        <f>[1]!s_dq_turn(A5417,E5417)</f>
        <v>1.6181630286206008</v>
      </c>
      <c r="W5417" s="2">
        <f>[1]!s_pq_amount(A5417,"20260101","",100000000)</f>
        <v>6292.8342431800002</v>
      </c>
      <c r="X5417" s="2">
        <f>[1]!s_pq_avgamount(A5417,"20260101","",100000000)</f>
        <v>57.207584028909089</v>
      </c>
      <c r="Y5417" s="17">
        <f>[1]!s_ipo_dilutedpe(A5417)</f>
        <v>76.180000000000007</v>
      </c>
      <c r="Z5417" s="12">
        <f>[1]!s_ipo_collection_total(A5417,100000000)</f>
        <v>388.7</v>
      </c>
      <c r="AA5417" s="2">
        <f>[1]!s_val_pe_ttm(A5417,E5417)</f>
        <v>7.0884685516357422</v>
      </c>
      <c r="AB5417" s="5">
        <f>[1]!s_info_zjtxornot1(A5417,"")</f>
        <v>0</v>
      </c>
      <c r="AC5417" s="22" t="str">
        <f>[1]!s_info_nature1(A5417,"")</f>
        <v>公众企业</v>
      </c>
      <c r="AD5417" s="6" t="str">
        <f>[1]!s_info_city(A5417)</f>
        <v>深圳市</v>
      </c>
      <c r="AE5417" s="6" t="str">
        <f>[1]!s_info_province(A5417)</f>
        <v>广东省</v>
      </c>
      <c r="AF5417">
        <v>114.085947</v>
      </c>
      <c r="AG5417">
        <v>22.547000000000001</v>
      </c>
    </row>
    <row r="5418" spans="1:33" x14ac:dyDescent="0.3">
      <c r="A5418" s="12" t="s">
        <v>10856</v>
      </c>
      <c r="B5418" s="12" t="s">
        <v>10857</v>
      </c>
      <c r="C5418" s="16" t="str">
        <f>[1]!s_info_mkt(A5418)</f>
        <v>主板</v>
      </c>
      <c r="D5418" s="16" t="str">
        <f>[1]!s_ipo_listeddate(A5418)</f>
        <v>1993-12-20</v>
      </c>
      <c r="E5418" s="16" t="str">
        <f>[1]!lastradeday_s("000002","")</f>
        <v>2026-06-22</v>
      </c>
      <c r="F5418" s="16" t="str">
        <f>[1]!s_info_industry_csrc2023(A5418,"",3)</f>
        <v>电力、热力生产和供应业</v>
      </c>
      <c r="G5418" s="16" t="str">
        <f>[1]!s_info_industry_csrc2023(A5418,"",1)</f>
        <v>电力、热力、燃气及水生产和供应业</v>
      </c>
      <c r="H5418" s="16">
        <f>[1]!s_is(A5418,83,"FY","YTD","20251231",1,"",100000000)</f>
        <v>273.05760344589999</v>
      </c>
      <c r="I5418" s="16">
        <f>[1]!s_is(A5418,83,"FY","YTD","20241231",1,"",100000000)</f>
        <v>300.93871084439996</v>
      </c>
      <c r="J5418" s="16">
        <f t="shared" si="252"/>
        <v>-9.2647128447745253E-2</v>
      </c>
      <c r="K5418" s="16">
        <f>[1]!s_is(A5418,61,"FY","YTD","20251231",1,"",100000000)</f>
        <v>21.491370468499998</v>
      </c>
      <c r="L5418" s="16">
        <f>[1]!s_is(A5418,61,"FY","YTD","20241231",1,"",100000000)</f>
        <v>20.6358214523</v>
      </c>
      <c r="M5418" s="16">
        <f t="shared" si="253"/>
        <v>4.1459411643854915E-2</v>
      </c>
      <c r="N5418" s="16">
        <f>[1]!s_fa_roe(A5418,"20251231")</f>
        <v>12.951700000000001</v>
      </c>
      <c r="O5418" s="16">
        <f>[1]!s_stmnote_rdexp(A5418,"20251231",1,10000)</f>
        <v>21312.785313999997</v>
      </c>
      <c r="P5418" s="20">
        <f t="shared" si="254"/>
        <v>7.8052341502450164E-3</v>
      </c>
      <c r="Q5418" s="16">
        <f>[1]!s_margin_tradingbalance(A5418,"",10000)</f>
        <v>60521.434399999998</v>
      </c>
      <c r="R5418" s="16">
        <f>[1]!s_margin_seclendingbalance(A5418,"",10000)</f>
        <v>190.55520000000001</v>
      </c>
      <c r="S5418" s="17">
        <f>[1]!s_val_ev(A5418,"",100000000)</f>
        <v>182.48249814550002</v>
      </c>
      <c r="T5418" s="17">
        <f>[1]!share_freesharesmv(A5418,"",100000000)</f>
        <v>77.273461790000013</v>
      </c>
      <c r="U5418" s="17">
        <f>[1]!s_dq_amount_btin(A5418,E5418,100000000)</f>
        <v>4.0195116799999999</v>
      </c>
      <c r="V5418" s="17">
        <f>[1]!s_dq_turn(A5418,E5418)</f>
        <v>2.2309124378350096</v>
      </c>
      <c r="W5418" s="2">
        <f>[1]!s_pq_amount(A5418,"20260101","",100000000)</f>
        <v>513.33575062</v>
      </c>
      <c r="X5418" s="2">
        <f>[1]!s_pq_avgamount(A5418,"20260101","",100000000)</f>
        <v>4.6666886419999996</v>
      </c>
      <c r="Y5418" s="17">
        <f>[1]!s_ipo_dilutedpe(A5418)</f>
        <v>0</v>
      </c>
      <c r="Z5418" s="12">
        <f>[1]!s_ipo_collection_total(A5418,100000000)</f>
        <v>5.75</v>
      </c>
      <c r="AA5418" s="2">
        <f>[1]!s_val_pe_ttm(A5418,E5418)</f>
        <v>8.4884147644042969</v>
      </c>
      <c r="AB5418" s="5">
        <f>[1]!s_info_zjtxornot1(A5418,"")</f>
        <v>0</v>
      </c>
      <c r="AC5418" s="22" t="str">
        <f>[1]!s_info_nature1(A5418,"")</f>
        <v>地方国有企业</v>
      </c>
      <c r="AD5418" s="6" t="str">
        <f>[1]!s_info_city(A5418)</f>
        <v>合肥市</v>
      </c>
      <c r="AE5418" s="6" t="str">
        <f>[1]!s_info_province(A5418)</f>
        <v>安徽省</v>
      </c>
      <c r="AF5418">
        <v>117.28304199999999</v>
      </c>
      <c r="AG5418">
        <v>31.861190000000001</v>
      </c>
    </row>
    <row r="5419" spans="1:33" x14ac:dyDescent="0.3">
      <c r="A5419" s="12" t="s">
        <v>10858</v>
      </c>
      <c r="B5419" s="12" t="s">
        <v>10859</v>
      </c>
      <c r="C5419" s="16" t="str">
        <f>[1]!s_info_mkt(A5419)</f>
        <v>主板</v>
      </c>
      <c r="D5419" s="16" t="str">
        <f>[1]!s_ipo_listeddate(A5419)</f>
        <v>1993-11-26</v>
      </c>
      <c r="E5419" s="16" t="str">
        <f>[1]!lastradeday_s("000002","")</f>
        <v>2026-06-22</v>
      </c>
      <c r="F5419" s="16" t="str">
        <f>[1]!s_info_industry_csrc2023(A5419,"",3)</f>
        <v>计算机、通信和其他电子设备制造业</v>
      </c>
      <c r="G5419" s="16" t="str">
        <f>[1]!s_info_industry_csrc2023(A5419,"",1)</f>
        <v>制造业</v>
      </c>
      <c r="H5419" s="16">
        <f>[1]!s_is(A5419,83,"FY","YTD","20251231",1,"",100000000)</f>
        <v>13.7901218412</v>
      </c>
      <c r="I5419" s="16">
        <f>[1]!s_is(A5419,83,"FY","YTD","20241231",1,"",100000000)</f>
        <v>17.389730149200002</v>
      </c>
      <c r="J5419" s="16">
        <f t="shared" si="252"/>
        <v>-0.20699621426647608</v>
      </c>
      <c r="K5419" s="16">
        <f>[1]!s_is(A5419,61,"FY","YTD","20251231",1,"",100000000)</f>
        <v>-10.3179664235</v>
      </c>
      <c r="L5419" s="16">
        <f>[1]!s_is(A5419,61,"FY","YTD","20241231",1,"",100000000)</f>
        <v>-11.2974918754</v>
      </c>
      <c r="M5419" s="16">
        <f t="shared" si="253"/>
        <v>8.6702912708695318E-2</v>
      </c>
      <c r="N5419" s="16">
        <f>[1]!s_fa_roe(A5419,"20251231")</f>
        <v>-85.855800000000002</v>
      </c>
      <c r="O5419" s="16">
        <f>[1]!s_stmnote_rdexp(A5419,"20251231",1,10000)</f>
        <v>10409.860210999999</v>
      </c>
      <c r="P5419" s="20">
        <f t="shared" si="254"/>
        <v>7.5487804465215261E-2</v>
      </c>
      <c r="Q5419" s="16">
        <f>[1]!s_margin_tradingbalance(A5419,"",10000)</f>
        <v>28468.1227</v>
      </c>
      <c r="R5419" s="16">
        <f>[1]!s_margin_seclendingbalance(A5419,"",10000)</f>
        <v>16.596</v>
      </c>
      <c r="S5419" s="17">
        <f>[1]!s_val_ev(A5419,"",100000000)</f>
        <v>98.470767786799996</v>
      </c>
      <c r="T5419" s="17">
        <f>[1]!share_freesharesmv(A5419,"",100000000)</f>
        <v>57.784606181999997</v>
      </c>
      <c r="U5419" s="17">
        <f>[1]!s_dq_amount_btin(A5419,E5419,100000000)</f>
        <v>2.44602224</v>
      </c>
      <c r="V5419" s="17">
        <f>[1]!s_dq_turn(A5419,E5419)</f>
        <v>2.481718102985528</v>
      </c>
      <c r="W5419" s="2">
        <f>[1]!s_pq_amount(A5419,"20260101","",100000000)</f>
        <v>359.96531542999998</v>
      </c>
      <c r="X5419" s="2">
        <f>[1]!s_pq_avgamount(A5419,"20260101","",100000000)</f>
        <v>3.2724119584545459</v>
      </c>
      <c r="Y5419" s="17">
        <f>[1]!s_ipo_dilutedpe(A5419)</f>
        <v>0</v>
      </c>
      <c r="Z5419" s="12">
        <f>[1]!s_ipo_collection_total(A5419,100000000)</f>
        <v>0.56347199999999997</v>
      </c>
      <c r="AA5419" s="2">
        <f>[1]!s_val_pe_ttm(A5419,E5419)</f>
        <v>-9.6451120376586914</v>
      </c>
      <c r="AB5419" s="5">
        <f>[1]!s_info_zjtxornot1(A5419,"")</f>
        <v>0</v>
      </c>
      <c r="AC5419" s="22" t="str">
        <f>[1]!s_info_nature1(A5419,"")</f>
        <v>地方国有企业</v>
      </c>
      <c r="AD5419" s="6" t="str">
        <f>[1]!s_info_city(A5419)</f>
        <v>福州市</v>
      </c>
      <c r="AE5419" s="6" t="str">
        <f>[1]!s_info_province(A5419)</f>
        <v>福建省</v>
      </c>
      <c r="AF5419">
        <v>119.30623900000001</v>
      </c>
      <c r="AG5419">
        <v>26.075302000000001</v>
      </c>
    </row>
    <row r="5420" spans="1:33" x14ac:dyDescent="0.3">
      <c r="A5420" s="12" t="s">
        <v>10860</v>
      </c>
      <c r="B5420" s="12" t="s">
        <v>10861</v>
      </c>
      <c r="C5420" s="16" t="str">
        <f>[1]!s_info_mkt(A5420)</f>
        <v>主板</v>
      </c>
      <c r="D5420" s="16" t="str">
        <f>[1]!s_ipo_listeddate(A5420)</f>
        <v>2010-08-18</v>
      </c>
      <c r="E5420" s="16" t="str">
        <f>[1]!lastradeday_s("000002","")</f>
        <v>2026-06-22</v>
      </c>
      <c r="F5420" s="16" t="str">
        <f>[1]!s_info_industry_csrc2023(A5420,"",3)</f>
        <v>批发业</v>
      </c>
      <c r="G5420" s="16" t="str">
        <f>[1]!s_info_industry_csrc2023(A5420,"",1)</f>
        <v>批发和零售业</v>
      </c>
      <c r="H5420" s="16">
        <f>[1]!s_is(A5420,83,"FY","YTD","20251231",1,"",100000000)</f>
        <v>195.25150161970001</v>
      </c>
      <c r="I5420" s="16">
        <f>[1]!s_is(A5420,83,"FY","YTD","20241231",1,"",100000000)</f>
        <v>240.18607695130001</v>
      </c>
      <c r="J5420" s="16">
        <f t="shared" si="252"/>
        <v>-0.18708234841069038</v>
      </c>
      <c r="K5420" s="16">
        <f>[1]!s_is(A5420,61,"FY","YTD","20251231",1,"",100000000)</f>
        <v>1.1137871940999999</v>
      </c>
      <c r="L5420" s="16">
        <f>[1]!s_is(A5420,61,"FY","YTD","20241231",1,"",100000000)</f>
        <v>1.5813756640000001</v>
      </c>
      <c r="M5420" s="16">
        <f t="shared" si="253"/>
        <v>-0.29568462481410751</v>
      </c>
      <c r="N5420" s="16">
        <f>[1]!s_fa_roe(A5420,"20251231")</f>
        <v>2.5777000000000001</v>
      </c>
      <c r="O5420" s="16">
        <f>[1]!s_stmnote_rdexp(A5420,"20251231",1,10000)</f>
        <v>0</v>
      </c>
      <c r="P5420" s="20">
        <f t="shared" si="254"/>
        <v>0</v>
      </c>
      <c r="Q5420" s="16">
        <f>[1]!s_margin_tradingbalance(A5420,"",10000)</f>
        <v>0</v>
      </c>
      <c r="R5420" s="16">
        <f>[1]!s_margin_seclendingbalance(A5420,"",10000)</f>
        <v>0</v>
      </c>
      <c r="S5420" s="17">
        <f>[1]!s_val_ev(A5420,"",100000000)</f>
        <v>37.863584175999996</v>
      </c>
      <c r="T5420" s="17">
        <f>[1]!share_freesharesmv(A5420,"",100000000)</f>
        <v>27.052031153400002</v>
      </c>
      <c r="U5420" s="17">
        <f>[1]!s_dq_amount_btin(A5420,E5420,100000000)</f>
        <v>1.62777734</v>
      </c>
      <c r="V5420" s="17">
        <f>[1]!s_dq_turn(A5420,E5420)</f>
        <v>4.5039555111765912</v>
      </c>
      <c r="W5420" s="2">
        <f>[1]!s_pq_amount(A5420,"20260101","",100000000)</f>
        <v>143.23240164000001</v>
      </c>
      <c r="X5420" s="2">
        <f>[1]!s_pq_avgamount(A5420,"20260101","",100000000)</f>
        <v>1.3641181108571427</v>
      </c>
      <c r="Y5420" s="17">
        <f>[1]!s_ipo_dilutedpe(A5420)</f>
        <v>50</v>
      </c>
      <c r="Z5420" s="12">
        <f>[1]!s_ipo_collection_total(A5420,100000000)</f>
        <v>4.8</v>
      </c>
      <c r="AA5420" s="2">
        <f>[1]!s_val_pe_ttm(A5420,E5420)</f>
        <v>36.649650573730469</v>
      </c>
      <c r="AB5420" s="5">
        <f>[1]!s_info_zjtxornot1(A5420,"")</f>
        <v>0</v>
      </c>
      <c r="AC5420" s="22" t="str">
        <f>[1]!s_info_nature1(A5420,"")</f>
        <v>中央国有企业</v>
      </c>
      <c r="AD5420" s="6" t="str">
        <f>[1]!s_info_city(A5420)</f>
        <v>北京市</v>
      </c>
      <c r="AE5420" s="6" t="str">
        <f>[1]!s_info_province(A5420)</f>
        <v>北京</v>
      </c>
      <c r="AF5420">
        <v>116.40528500000001</v>
      </c>
      <c r="AG5420">
        <v>39.904989</v>
      </c>
    </row>
    <row r="5421" spans="1:33" x14ac:dyDescent="0.3">
      <c r="A5421" s="12" t="s">
        <v>635</v>
      </c>
      <c r="B5421" s="12" t="s">
        <v>636</v>
      </c>
      <c r="C5421" s="16" t="str">
        <f>[1]!s_info_mkt(A5421)</f>
        <v>北证</v>
      </c>
      <c r="D5421" s="16" t="str">
        <f>[1]!s_ipo_listeddate(A5421)</f>
        <v>2023-12-19</v>
      </c>
      <c r="E5421" s="16" t="str">
        <f>[1]!lastradeday_s("000002","")</f>
        <v>2026-06-22</v>
      </c>
      <c r="F5421" s="16" t="str">
        <f>[1]!s_info_industry_csrc2023(A5421,"",3)</f>
        <v>专用设备制造业</v>
      </c>
      <c r="G5421" s="16" t="str">
        <f>[1]!s_info_industry_csrc2023(A5421,"",1)</f>
        <v>制造业</v>
      </c>
      <c r="H5421" s="16">
        <f>[1]!s_is(A5421,83,"FY","YTD","20251231",1,"",100000000)</f>
        <v>2.3529525083</v>
      </c>
      <c r="I5421" s="16">
        <f>[1]!s_is(A5421,83,"FY","YTD","20241231",1,"",100000000)</f>
        <v>2.1120097222999998</v>
      </c>
      <c r="J5421" s="16">
        <f t="shared" si="252"/>
        <v>0.11408223336093881</v>
      </c>
      <c r="K5421" s="16">
        <f>[1]!s_is(A5421,61,"FY","YTD","20251231",1,"",100000000)</f>
        <v>-8.5723209499999994E-2</v>
      </c>
      <c r="L5421" s="16">
        <f>[1]!s_is(A5421,61,"FY","YTD","20241231",1,"",100000000)</f>
        <v>-0.43569861539999999</v>
      </c>
      <c r="M5421" s="16">
        <f t="shared" si="253"/>
        <v>0.80325113169960283</v>
      </c>
      <c r="N5421" s="16">
        <f>[1]!s_fa_roe(A5421,"20251231")</f>
        <v>-2.7728000000000002</v>
      </c>
      <c r="O5421" s="16">
        <f>[1]!s_stmnote_rdexp(A5421,"20251231",1,10000)</f>
        <v>945.68256699999995</v>
      </c>
      <c r="P5421" s="20">
        <f t="shared" si="254"/>
        <v>4.0191315535019118E-2</v>
      </c>
      <c r="Q5421" s="16">
        <f>[1]!s_margin_tradingbalance(A5421,"",10000)</f>
        <v>3172.6666</v>
      </c>
      <c r="R5421" s="16">
        <f>[1]!s_margin_seclendingbalance(A5421,"",10000)</f>
        <v>0</v>
      </c>
      <c r="S5421" s="17">
        <f>[1]!s_val_ev(A5421,"",100000000)</f>
        <v>25.923968572999996</v>
      </c>
      <c r="T5421" s="17">
        <f>[1]!share_freesharesmv(A5421,"",100000000)</f>
        <v>13.31846975</v>
      </c>
      <c r="U5421" s="17">
        <f>[1]!s_dq_amount_btin(A5421,E5421,100000000)</f>
        <v>0.91356130000000002</v>
      </c>
      <c r="V5421" s="17">
        <f>[1]!s_dq_turn(A5421,E5421)</f>
        <v>5.7798202855052159</v>
      </c>
      <c r="W5421" s="2">
        <f>[1]!s_pq_amount(A5421,"20260101","",100000000)</f>
        <v>129.85065603000001</v>
      </c>
      <c r="X5421" s="2">
        <f>[1]!s_pq_avgamount(A5421,"20260101","",100000000)</f>
        <v>1.1804605093636364</v>
      </c>
      <c r="Y5421" s="17">
        <f>[1]!s_ipo_dilutedpe(A5421)</f>
        <v>15.49</v>
      </c>
      <c r="Z5421" s="12">
        <f>[1]!s_ipo_collection_total(A5421,100000000)</f>
        <v>0.96599999999999997</v>
      </c>
      <c r="AA5421" s="2">
        <f>[1]!s_val_pe_ttm(A5421,E5421)</f>
        <v>-240.14720153808594</v>
      </c>
      <c r="AB5421" s="5">
        <f>[1]!s_info_zjtxornot1(A5421,"")</f>
        <v>1</v>
      </c>
      <c r="AC5421" s="22" t="str">
        <f>[1]!s_info_nature1(A5421,"")</f>
        <v>民营企业</v>
      </c>
      <c r="AD5421" s="6" t="str">
        <f>[1]!s_info_city(A5421)</f>
        <v>无锡市</v>
      </c>
      <c r="AE5421" s="6" t="str">
        <f>[1]!s_info_province(A5421)</f>
        <v>江苏省</v>
      </c>
      <c r="AF5421">
        <v>120.301663</v>
      </c>
      <c r="AG5421">
        <v>31.574729000000001</v>
      </c>
    </row>
    <row r="5422" spans="1:33" x14ac:dyDescent="0.3">
      <c r="A5422" s="12" t="s">
        <v>10862</v>
      </c>
      <c r="B5422" s="12" t="s">
        <v>10863</v>
      </c>
      <c r="C5422" s="16" t="str">
        <f>[1]!s_info_mkt(A5422)</f>
        <v>主板</v>
      </c>
      <c r="D5422" s="16" t="str">
        <f>[1]!s_ipo_listeddate(A5422)</f>
        <v>2019-09-17</v>
      </c>
      <c r="E5422" s="16" t="str">
        <f>[1]!lastradeday_s("000002","")</f>
        <v>2026-06-22</v>
      </c>
      <c r="F5422" s="16" t="str">
        <f>[1]!s_info_industry_csrc2023(A5422,"",3)</f>
        <v>计算机、通信和其他电子设备制造业</v>
      </c>
      <c r="G5422" s="16" t="str">
        <f>[1]!s_info_industry_csrc2023(A5422,"",1)</f>
        <v>制造业</v>
      </c>
      <c r="H5422" s="16">
        <f>[1]!s_is(A5422,83,"FY","YTD","20251231",1,"",100000000)</f>
        <v>11.780142120399999</v>
      </c>
      <c r="I5422" s="16">
        <f>[1]!s_is(A5422,83,"FY","YTD","20241231",1,"",100000000)</f>
        <v>10.839996040499999</v>
      </c>
      <c r="J5422" s="16">
        <f t="shared" si="252"/>
        <v>8.6729374843630858E-2</v>
      </c>
      <c r="K5422" s="16">
        <f>[1]!s_is(A5422,61,"FY","YTD","20251231",1,"",100000000)</f>
        <v>0.37131709950000003</v>
      </c>
      <c r="L5422" s="16">
        <f>[1]!s_is(A5422,61,"FY","YTD","20241231",1,"",100000000)</f>
        <v>0.65122099040000003</v>
      </c>
      <c r="M5422" s="16">
        <f t="shared" si="253"/>
        <v>-0.42981398791840908</v>
      </c>
      <c r="N5422" s="16">
        <f>[1]!s_fa_roe(A5422,"20251231")</f>
        <v>2.0638000000000001</v>
      </c>
      <c r="O5422" s="16">
        <f>[1]!s_stmnote_rdexp(A5422,"20251231",1,10000)</f>
        <v>6014.9722630000006</v>
      </c>
      <c r="P5422" s="20">
        <f t="shared" si="254"/>
        <v>5.106026906571616E-2</v>
      </c>
      <c r="Q5422" s="16">
        <f>[1]!s_margin_tradingbalance(A5422,"",10000)</f>
        <v>0</v>
      </c>
      <c r="R5422" s="16">
        <f>[1]!s_margin_seclendingbalance(A5422,"",10000)</f>
        <v>0</v>
      </c>
      <c r="S5422" s="17">
        <f>[1]!s_val_ev(A5422,"",100000000)</f>
        <v>49.612276375200004</v>
      </c>
      <c r="T5422" s="17">
        <f>[1]!share_freesharesmv(A5422,"",100000000)</f>
        <v>30.682527945300002</v>
      </c>
      <c r="U5422" s="17">
        <f>[1]!s_dq_amount_btin(A5422,E5422,100000000)</f>
        <v>4.8637335999999998</v>
      </c>
      <c r="V5422" s="17">
        <f>[1]!s_dq_turn(A5422,E5422)</f>
        <v>13.554783980735049</v>
      </c>
      <c r="W5422" s="2">
        <f>[1]!s_pq_amount(A5422,"20260101","",100000000)</f>
        <v>340.57850173999998</v>
      </c>
      <c r="X5422" s="2">
        <f>[1]!s_pq_avgamount(A5422,"20260101","",100000000)</f>
        <v>3.0961681976363633</v>
      </c>
      <c r="Y5422" s="17">
        <f>[1]!s_ipo_dilutedpe(A5422)</f>
        <v>22.99</v>
      </c>
      <c r="Z5422" s="12">
        <f>[1]!s_ipo_collection_total(A5422,100000000)</f>
        <v>7.2525599999999999</v>
      </c>
      <c r="AA5422" s="2">
        <f>[1]!s_val_pe_ttm(A5422,E5422)</f>
        <v>164.89271545410156</v>
      </c>
      <c r="AB5422" s="5">
        <f>[1]!s_info_zjtxornot1(A5422,"")</f>
        <v>0</v>
      </c>
      <c r="AC5422" s="22" t="str">
        <f>[1]!s_info_nature1(A5422,"")</f>
        <v>民营企业</v>
      </c>
      <c r="AD5422" s="6" t="str">
        <f>[1]!s_info_city(A5422)</f>
        <v>荆州市</v>
      </c>
      <c r="AE5422" s="6" t="str">
        <f>[1]!s_info_province(A5422)</f>
        <v>湖北省</v>
      </c>
      <c r="AF5422">
        <v>112.23813</v>
      </c>
      <c r="AG5422">
        <v>30.326857</v>
      </c>
    </row>
    <row r="5423" spans="1:33" x14ac:dyDescent="0.3">
      <c r="A5423" s="12" t="s">
        <v>10864</v>
      </c>
      <c r="B5423" s="12" t="s">
        <v>10865</v>
      </c>
      <c r="C5423" s="16" t="str">
        <f>[1]!s_info_mkt(A5423)</f>
        <v>主板</v>
      </c>
      <c r="D5423" s="16" t="str">
        <f>[1]!s_ipo_listeddate(A5423)</f>
        <v>2012-04-26</v>
      </c>
      <c r="E5423" s="16" t="str">
        <f>[1]!lastradeday_s("000002","")</f>
        <v>2026-06-22</v>
      </c>
      <c r="F5423" s="16" t="str">
        <f>[1]!s_info_industry_csrc2023(A5423,"",3)</f>
        <v>废弃资源综合利用业</v>
      </c>
      <c r="G5423" s="16" t="str">
        <f>[1]!s_info_industry_csrc2023(A5423,"",1)</f>
        <v>制造业</v>
      </c>
      <c r="H5423" s="16">
        <f>[1]!s_is(A5423,83,"FY","YTD","20251231",1,"",100000000)</f>
        <v>34.570304907000001</v>
      </c>
      <c r="I5423" s="16">
        <f>[1]!s_is(A5423,83,"FY","YTD","20241231",1,"",100000000)</f>
        <v>34.866607030899999</v>
      </c>
      <c r="J5423" s="16">
        <f t="shared" si="252"/>
        <v>-8.4981634042395893E-3</v>
      </c>
      <c r="K5423" s="16">
        <f>[1]!s_is(A5423,61,"FY","YTD","20251231",1,"",100000000)</f>
        <v>-12.315377724400001</v>
      </c>
      <c r="L5423" s="16">
        <f>[1]!s_is(A5423,61,"FY","YTD","20241231",1,"",100000000)</f>
        <v>-8.0418586723000001</v>
      </c>
      <c r="M5423" s="16">
        <f t="shared" si="253"/>
        <v>-0.53140937017707612</v>
      </c>
      <c r="N5423" s="16">
        <f>[1]!s_fa_roe(A5423,"20251231")</f>
        <v>-41.2164</v>
      </c>
      <c r="O5423" s="16">
        <f>[1]!s_stmnote_rdexp(A5423,"20251231",1,10000)</f>
        <v>12176.93247</v>
      </c>
      <c r="P5423" s="20">
        <f t="shared" si="254"/>
        <v>3.5223676802267206E-2</v>
      </c>
      <c r="Q5423" s="16">
        <f>[1]!s_margin_tradingbalance(A5423,"",10000)</f>
        <v>9464.5714000000007</v>
      </c>
      <c r="R5423" s="16">
        <f>[1]!s_margin_seclendingbalance(A5423,"",10000)</f>
        <v>11.184799999999999</v>
      </c>
      <c r="S5423" s="17">
        <f>[1]!s_val_ev(A5423,"",100000000)</f>
        <v>36.917602289850002</v>
      </c>
      <c r="T5423" s="17">
        <f>[1]!share_freesharesmv(A5423,"",100000000)</f>
        <v>16.442354362500001</v>
      </c>
      <c r="U5423" s="17">
        <f>[1]!s_dq_amount_btin(A5423,E5423,100000000)</f>
        <v>0.68155588</v>
      </c>
      <c r="V5423" s="17">
        <f>[1]!s_dq_turn(A5423,E5423)</f>
        <v>2.0498048662814465</v>
      </c>
      <c r="W5423" s="2">
        <f>[1]!s_pq_amount(A5423,"20260101","",100000000)</f>
        <v>56.34767059</v>
      </c>
      <c r="X5423" s="2">
        <f>[1]!s_pq_avgamount(A5423,"20260101","",100000000)</f>
        <v>0.51225155081818174</v>
      </c>
      <c r="Y5423" s="17">
        <f>[1]!s_ipo_dilutedpe(A5423)</f>
        <v>33.1</v>
      </c>
      <c r="Z5423" s="12">
        <f>[1]!s_ipo_collection_total(A5423,100000000)</f>
        <v>10.75</v>
      </c>
      <c r="AA5423" s="2">
        <f>[1]!s_val_pe_ttm(A5423,E5423)</f>
        <v>-3.3548793792724609</v>
      </c>
      <c r="AB5423" s="5">
        <f>[1]!s_info_zjtxornot1(A5423,"")</f>
        <v>0</v>
      </c>
      <c r="AC5423" s="22" t="str">
        <f>[1]!s_info_nature1(A5423,"")</f>
        <v>地方国有企业</v>
      </c>
      <c r="AD5423" s="6" t="str">
        <f>[1]!s_info_city(A5423)</f>
        <v>深圳市</v>
      </c>
      <c r="AE5423" s="6" t="str">
        <f>[1]!s_info_province(A5423)</f>
        <v>广东省</v>
      </c>
      <c r="AF5423">
        <v>114.085947</v>
      </c>
      <c r="AG5423">
        <v>22.547000000000001</v>
      </c>
    </row>
    <row r="5424" spans="1:33" x14ac:dyDescent="0.3">
      <c r="A5424" s="12" t="s">
        <v>10866</v>
      </c>
      <c r="B5424" s="12" t="s">
        <v>10867</v>
      </c>
      <c r="C5424" s="16" t="str">
        <f>[1]!s_info_mkt(A5424)</f>
        <v>创业板</v>
      </c>
      <c r="D5424" s="16" t="str">
        <f>[1]!s_ipo_listeddate(A5424)</f>
        <v>2017-10-26</v>
      </c>
      <c r="E5424" s="16" t="str">
        <f>[1]!lastradeday_s("000002","")</f>
        <v>2026-06-22</v>
      </c>
      <c r="F5424" s="16" t="str">
        <f>[1]!s_info_industry_csrc2023(A5424,"",3)</f>
        <v>非金属矿物制品业</v>
      </c>
      <c r="G5424" s="16" t="str">
        <f>[1]!s_info_industry_csrc2023(A5424,"",1)</f>
        <v>制造业</v>
      </c>
      <c r="H5424" s="16">
        <f>[1]!s_is(A5424,83,"FY","YTD","20251231",1,"",100000000)</f>
        <v>24.1019298515</v>
      </c>
      <c r="I5424" s="16">
        <f>[1]!s_is(A5424,83,"FY","YTD","20241231",1,"",100000000)</f>
        <v>23.801016666300001</v>
      </c>
      <c r="J5424" s="16">
        <f t="shared" si="252"/>
        <v>1.2642871076430362E-2</v>
      </c>
      <c r="K5424" s="16">
        <f>[1]!s_is(A5424,61,"FY","YTD","20251231",1,"",100000000)</f>
        <v>0.20396737719999999</v>
      </c>
      <c r="L5424" s="16">
        <f>[1]!s_is(A5424,61,"FY","YTD","20241231",1,"",100000000)</f>
        <v>-5.3864827265999997</v>
      </c>
      <c r="M5424" s="16">
        <f t="shared" si="253"/>
        <v>1.0378665239550013</v>
      </c>
      <c r="N5424" s="16">
        <f>[1]!s_fa_roe(A5424,"20251231")</f>
        <v>1.1203000000000001</v>
      </c>
      <c r="O5424" s="16">
        <f>[1]!s_stmnote_rdexp(A5424,"20251231",1,10000)</f>
        <v>11712.188195000001</v>
      </c>
      <c r="P5424" s="20">
        <f t="shared" si="254"/>
        <v>4.8594399980261681E-2</v>
      </c>
      <c r="Q5424" s="16">
        <f>[1]!s_margin_tradingbalance(A5424,"",10000)</f>
        <v>0</v>
      </c>
      <c r="R5424" s="16">
        <f>[1]!s_margin_seclendingbalance(A5424,"",10000)</f>
        <v>0</v>
      </c>
      <c r="S5424" s="17">
        <f>[1]!s_val_ev(A5424,"",100000000)</f>
        <v>73.418364506000003</v>
      </c>
      <c r="T5424" s="17">
        <f>[1]!share_freesharesmv(A5424,"",100000000)</f>
        <v>38.487806065400001</v>
      </c>
      <c r="U5424" s="17">
        <f>[1]!s_dq_amount_btin(A5424,E5424,100000000)</f>
        <v>4.3844529200000002</v>
      </c>
      <c r="V5424" s="17">
        <f>[1]!s_dq_turn(A5424,E5424)</f>
        <v>7.2586922966675038</v>
      </c>
      <c r="W5424" s="2">
        <f>[1]!s_pq_amount(A5424,"20260101","",100000000)</f>
        <v>268.36739188000001</v>
      </c>
      <c r="X5424" s="2">
        <f>[1]!s_pq_avgamount(A5424,"20260101","",100000000)</f>
        <v>2.4397035625454544</v>
      </c>
      <c r="Y5424" s="17">
        <f>[1]!s_ipo_dilutedpe(A5424)</f>
        <v>22.98</v>
      </c>
      <c r="Z5424" s="12">
        <f>[1]!s_ipo_collection_total(A5424,100000000)</f>
        <v>2.25</v>
      </c>
      <c r="AA5424" s="2">
        <f>[1]!s_val_pe_ttm(A5424,E5424)</f>
        <v>259.70220947265625</v>
      </c>
      <c r="AB5424" s="5">
        <f>[1]!s_info_zjtxornot1(A5424,"")</f>
        <v>1</v>
      </c>
      <c r="AC5424" s="22" t="str">
        <f>[1]!s_info_nature1(A5424,"")</f>
        <v>民营企业</v>
      </c>
      <c r="AD5424" s="6" t="str">
        <f>[1]!s_info_city(A5424)</f>
        <v>苏州市</v>
      </c>
      <c r="AE5424" s="6" t="str">
        <f>[1]!s_info_province(A5424)</f>
        <v>江苏省</v>
      </c>
      <c r="AF5424">
        <v>120.619585</v>
      </c>
      <c r="AG5424">
        <v>31.299378999999998</v>
      </c>
    </row>
    <row r="5425" spans="1:33" x14ac:dyDescent="0.3">
      <c r="A5425" s="12" t="s">
        <v>637</v>
      </c>
      <c r="B5425" s="12" t="s">
        <v>638</v>
      </c>
      <c r="C5425" s="16" t="str">
        <f>[1]!s_info_mkt(A5425)</f>
        <v>北证</v>
      </c>
      <c r="D5425" s="16" t="str">
        <f>[1]!s_ipo_listeddate(A5425)</f>
        <v>2021-08-18</v>
      </c>
      <c r="E5425" s="16" t="str">
        <f>[1]!lastradeday_s("000002","")</f>
        <v>2026-06-22</v>
      </c>
      <c r="F5425" s="16" t="str">
        <f>[1]!s_info_industry_csrc2023(A5425,"",3)</f>
        <v>专业技术服务业</v>
      </c>
      <c r="G5425" s="16" t="str">
        <f>[1]!s_info_industry_csrc2023(A5425,"",1)</f>
        <v>科学研究和技术服务业</v>
      </c>
      <c r="H5425" s="16">
        <f>[1]!s_is(A5425,83,"FY","YTD","20251231",1,"",100000000)</f>
        <v>2.7718225354000001</v>
      </c>
      <c r="I5425" s="16">
        <f>[1]!s_is(A5425,83,"FY","YTD","20241231",1,"",100000000)</f>
        <v>3.1341458691000001</v>
      </c>
      <c r="J5425" s="16">
        <f t="shared" si="252"/>
        <v>-0.11560512778687115</v>
      </c>
      <c r="K5425" s="16">
        <f>[1]!s_is(A5425,61,"FY","YTD","20251231",1,"",100000000)</f>
        <v>0.31193778329999999</v>
      </c>
      <c r="L5425" s="16">
        <f>[1]!s_is(A5425,61,"FY","YTD","20241231",1,"",100000000)</f>
        <v>0.53134327689999994</v>
      </c>
      <c r="M5425" s="16">
        <f t="shared" si="253"/>
        <v>-0.41292607460862363</v>
      </c>
      <c r="N5425" s="16">
        <f>[1]!s_fa_roe(A5425,"20251231")</f>
        <v>5.8139000000000003</v>
      </c>
      <c r="O5425" s="16">
        <f>[1]!s_stmnote_rdexp(A5425,"20251231",1,10000)</f>
        <v>1926.6506570000001</v>
      </c>
      <c r="P5425" s="20">
        <f t="shared" si="254"/>
        <v>6.9508441914805569E-2</v>
      </c>
      <c r="Q5425" s="16">
        <f>[1]!s_margin_tradingbalance(A5425,"",10000)</f>
        <v>868.99099999999999</v>
      </c>
      <c r="R5425" s="16">
        <f>[1]!s_margin_seclendingbalance(A5425,"",10000)</f>
        <v>0</v>
      </c>
      <c r="S5425" s="17">
        <f>[1]!s_val_ev(A5425,"",100000000)</f>
        <v>12.582476</v>
      </c>
      <c r="T5425" s="17">
        <f>[1]!share_freesharesmv(A5425,"",100000000)</f>
        <v>4.1228754199999997</v>
      </c>
      <c r="U5425" s="17">
        <f>[1]!s_dq_amount_btin(A5425,E5425,100000000)</f>
        <v>0.22732340000000001</v>
      </c>
      <c r="V5425" s="17">
        <f>[1]!s_dq_turn(A5425,E5425)</f>
        <v>1.81965467407013</v>
      </c>
      <c r="W5425" s="2">
        <f>[1]!s_pq_amount(A5425,"20260101","",100000000)</f>
        <v>17.547485810000001</v>
      </c>
      <c r="X5425" s="2">
        <f>[1]!s_pq_avgamount(A5425,"20260101","",100000000)</f>
        <v>0.15952259827272727</v>
      </c>
      <c r="Y5425" s="17">
        <f>[1]!s_ipo_dilutedpe(A5425)</f>
        <v>10.23</v>
      </c>
      <c r="Z5425" s="12">
        <f>[1]!s_ipo_collection_total(A5425,100000000)</f>
        <v>0.60858000000000001</v>
      </c>
      <c r="AA5425" s="2">
        <f>[1]!s_val_pe_ttm(A5425,E5425)</f>
        <v>45.565082550048828</v>
      </c>
      <c r="AB5425" s="5">
        <f>[1]!s_info_zjtxornot1(A5425,"")</f>
        <v>0</v>
      </c>
      <c r="AC5425" s="22" t="str">
        <f>[1]!s_info_nature1(A5425,"")</f>
        <v>地方国有企业</v>
      </c>
      <c r="AD5425" s="6" t="str">
        <f>[1]!s_info_city(A5425)</f>
        <v>广州市</v>
      </c>
      <c r="AE5425" s="6" t="str">
        <f>[1]!s_info_province(A5425)</f>
        <v>广东省</v>
      </c>
      <c r="AF5425">
        <v>113.280637</v>
      </c>
      <c r="AG5425">
        <v>23.125177999999998</v>
      </c>
    </row>
    <row r="5426" spans="1:33" x14ac:dyDescent="0.3">
      <c r="A5426" s="12" t="s">
        <v>10868</v>
      </c>
      <c r="B5426" s="12" t="s">
        <v>10869</v>
      </c>
      <c r="C5426" s="16" t="str">
        <f>[1]!s_info_mkt(A5426)</f>
        <v>主板</v>
      </c>
      <c r="D5426" s="16" t="str">
        <f>[1]!s_ipo_listeddate(A5426)</f>
        <v>1996-08-30</v>
      </c>
      <c r="E5426" s="16" t="str">
        <f>[1]!lastradeday_s("000002","")</f>
        <v>2026-06-22</v>
      </c>
      <c r="F5426" s="16" t="str">
        <f>[1]!s_info_industry_csrc2023(A5426,"",3)</f>
        <v>电力、热力生产和供应业</v>
      </c>
      <c r="G5426" s="16" t="str">
        <f>[1]!s_info_industry_csrc2023(A5426,"",1)</f>
        <v>电力、热力、燃气及水生产和供应业</v>
      </c>
      <c r="H5426" s="16">
        <f>[1]!s_is(A5426,83,"FY","YTD","20251231",1,"",100000000)</f>
        <v>47.955718798500001</v>
      </c>
      <c r="I5426" s="16">
        <f>[1]!s_is(A5426,83,"FY","YTD","20241231",1,"",100000000)</f>
        <v>44.416527561300001</v>
      </c>
      <c r="J5426" s="16">
        <f t="shared" si="252"/>
        <v>7.9681853389270474E-2</v>
      </c>
      <c r="K5426" s="16">
        <f>[1]!s_is(A5426,61,"FY","YTD","20251231",1,"",100000000)</f>
        <v>1.071616267</v>
      </c>
      <c r="L5426" s="16">
        <f>[1]!s_is(A5426,61,"FY","YTD","20241231",1,"",100000000)</f>
        <v>0.76697905769999997</v>
      </c>
      <c r="M5426" s="16">
        <f t="shared" si="253"/>
        <v>0.39719103962700031</v>
      </c>
      <c r="N5426" s="16">
        <f>[1]!s_fa_roe(A5426,"20251231")</f>
        <v>2.5455999999999999</v>
      </c>
      <c r="O5426" s="16">
        <f>[1]!s_stmnote_rdexp(A5426,"20251231",1,10000)</f>
        <v>4413.2651380000007</v>
      </c>
      <c r="P5426" s="20">
        <f t="shared" si="254"/>
        <v>9.2027921769739854E-3</v>
      </c>
      <c r="Q5426" s="16">
        <f>[1]!s_margin_tradingbalance(A5426,"",10000)</f>
        <v>32500.879199999999</v>
      </c>
      <c r="R5426" s="16">
        <f>[1]!s_margin_seclendingbalance(A5426,"",10000)</f>
        <v>50.169899999999998</v>
      </c>
      <c r="S5426" s="17">
        <f>[1]!s_val_ev(A5426,"",100000000)</f>
        <v>71.736740037600001</v>
      </c>
      <c r="T5426" s="17">
        <f>[1]!share_freesharesmv(A5426,"",100000000)</f>
        <v>55.085327936799992</v>
      </c>
      <c r="U5426" s="17">
        <f>[1]!s_dq_amount_btin(A5426,E5426,100000000)</f>
        <v>4.0618130900000002</v>
      </c>
      <c r="V5426" s="17">
        <f>[1]!s_dq_turn(A5426,E5426)</f>
        <v>5.8163900125680321</v>
      </c>
      <c r="W5426" s="2">
        <f>[1]!s_pq_amount(A5426,"20260101","",100000000)</f>
        <v>832.25655297000003</v>
      </c>
      <c r="X5426" s="2">
        <f>[1]!s_pq_avgamount(A5426,"20260101","",100000000)</f>
        <v>7.5659686633636367</v>
      </c>
      <c r="Y5426" s="17">
        <f>[1]!s_ipo_dilutedpe(A5426)</f>
        <v>0</v>
      </c>
      <c r="Z5426" s="12">
        <f>[1]!s_ipo_collection_total(A5426,100000000)</f>
        <v>2.15</v>
      </c>
      <c r="AA5426" s="2">
        <f>[1]!s_val_pe_ttm(A5426,E5426)</f>
        <v>72.056625366210938</v>
      </c>
      <c r="AB5426" s="5">
        <f>[1]!s_info_zjtxornot1(A5426,"")</f>
        <v>1</v>
      </c>
      <c r="AC5426" s="22" t="str">
        <f>[1]!s_info_nature1(A5426,"")</f>
        <v>公众企业</v>
      </c>
      <c r="AD5426" s="6" t="str">
        <f>[1]!s_info_city(A5426)</f>
        <v>韶关市</v>
      </c>
      <c r="AE5426" s="6" t="str">
        <f>[1]!s_info_province(A5426)</f>
        <v>广东省</v>
      </c>
      <c r="AF5426">
        <v>113.591544</v>
      </c>
      <c r="AG5426">
        <v>24.801321999999999</v>
      </c>
    </row>
    <row r="5427" spans="1:33" x14ac:dyDescent="0.3">
      <c r="A5427" s="12" t="s">
        <v>10870</v>
      </c>
      <c r="B5427" s="12" t="s">
        <v>10871</v>
      </c>
      <c r="C5427" s="16" t="str">
        <f>[1]!s_info_mkt(A5427)</f>
        <v>主板</v>
      </c>
      <c r="D5427" s="16" t="str">
        <f>[1]!s_ipo_listeddate(A5427)</f>
        <v>1993-04-26</v>
      </c>
      <c r="E5427" s="16" t="str">
        <f>[1]!lastradeday_s("000002","")</f>
        <v>2026-06-22</v>
      </c>
      <c r="F5427" s="16" t="str">
        <f>[1]!s_info_industry_csrc2023(A5427,"",3)</f>
        <v>电力、热力生产和供应业</v>
      </c>
      <c r="G5427" s="16" t="str">
        <f>[1]!s_info_industry_csrc2023(A5427,"",1)</f>
        <v>电力、热力、燃气及水生产和供应业</v>
      </c>
      <c r="H5427" s="16">
        <f>[1]!s_is(A5427,83,"FY","YTD","20251231",1,"",100000000)</f>
        <v>33.950722559299997</v>
      </c>
      <c r="I5427" s="16">
        <f>[1]!s_is(A5427,83,"FY","YTD","20241231",1,"",100000000)</f>
        <v>31.955903865500002</v>
      </c>
      <c r="J5427" s="16">
        <f t="shared" si="252"/>
        <v>6.2424104860123508E-2</v>
      </c>
      <c r="K5427" s="16">
        <f>[1]!s_is(A5427,61,"FY","YTD","20251231",1,"",100000000)</f>
        <v>0.23317604159999999</v>
      </c>
      <c r="L5427" s="16">
        <f>[1]!s_is(A5427,61,"FY","YTD","20241231",1,"",100000000)</f>
        <v>0.2257191734</v>
      </c>
      <c r="M5427" s="16">
        <f t="shared" si="253"/>
        <v>3.3036042475601206E-2</v>
      </c>
      <c r="N5427" s="16">
        <f>[1]!s_fa_roe(A5427,"20251231")</f>
        <v>1.1923999999999999</v>
      </c>
      <c r="O5427" s="16">
        <f>[1]!s_stmnote_rdexp(A5427,"20251231",1,10000)</f>
        <v>92.181668000000002</v>
      </c>
      <c r="P5427" s="20">
        <f t="shared" si="254"/>
        <v>2.715160710909495E-4</v>
      </c>
      <c r="Q5427" s="16">
        <f>[1]!s_margin_tradingbalance(A5427,"",10000)</f>
        <v>15346.774600000001</v>
      </c>
      <c r="R5427" s="16">
        <f>[1]!s_margin_seclendingbalance(A5427,"",10000)</f>
        <v>25.8096</v>
      </c>
      <c r="S5427" s="17">
        <f>[1]!s_val_ev(A5427,"",100000000)</f>
        <v>52.916354847000001</v>
      </c>
      <c r="T5427" s="17">
        <f>[1]!share_freesharesmv(A5427,"",100000000)</f>
        <v>29.543121974999998</v>
      </c>
      <c r="U5427" s="17">
        <f>[1]!s_dq_amount_btin(A5427,E5427,100000000)</f>
        <v>1.61326887</v>
      </c>
      <c r="V5427" s="17">
        <f>[1]!s_dq_turn(A5427,E5427)</f>
        <v>3.100620527895297</v>
      </c>
      <c r="W5427" s="2">
        <f>[1]!s_pq_amount(A5427,"20260101","",100000000)</f>
        <v>508.77598276999998</v>
      </c>
      <c r="X5427" s="2">
        <f>[1]!s_pq_avgamount(A5427,"20260101","",100000000)</f>
        <v>4.6252362069999995</v>
      </c>
      <c r="Y5427" s="17">
        <f>[1]!s_ipo_dilutedpe(A5427)</f>
        <v>0</v>
      </c>
      <c r="Z5427" s="12">
        <f>[1]!s_ipo_collection_total(A5427,100000000)</f>
        <v>0.13</v>
      </c>
      <c r="AA5427" s="2">
        <f>[1]!s_val_pe_ttm(A5427,E5427)</f>
        <v>232.57157897949219</v>
      </c>
      <c r="AB5427" s="5">
        <f>[1]!s_info_zjtxornot1(A5427,"")</f>
        <v>0</v>
      </c>
      <c r="AC5427" s="22" t="str">
        <f>[1]!s_info_nature1(A5427,"")</f>
        <v>公众企业</v>
      </c>
      <c r="AD5427" s="6" t="str">
        <f>[1]!s_info_city(A5427)</f>
        <v>乐山市</v>
      </c>
      <c r="AE5427" s="6" t="str">
        <f>[1]!s_info_province(A5427)</f>
        <v>四川省</v>
      </c>
      <c r="AF5427">
        <v>103.761263</v>
      </c>
      <c r="AG5427">
        <v>29.582024000000001</v>
      </c>
    </row>
    <row r="5428" spans="1:33" x14ac:dyDescent="0.3">
      <c r="A5428" s="12" t="s">
        <v>10872</v>
      </c>
      <c r="B5428" s="12" t="s">
        <v>10873</v>
      </c>
      <c r="C5428" s="16" t="str">
        <f>[1]!s_info_mkt(A5428)</f>
        <v>主板</v>
      </c>
      <c r="D5428" s="16" t="str">
        <f>[1]!s_ipo_listeddate(A5428)</f>
        <v>1993-09-03</v>
      </c>
      <c r="E5428" s="16" t="str">
        <f>[1]!lastradeday_s("000002","")</f>
        <v>2026-06-22</v>
      </c>
      <c r="F5428" s="16" t="str">
        <f>[1]!s_info_industry_csrc2023(A5428,"",3)</f>
        <v>电力、热力生产和供应业</v>
      </c>
      <c r="G5428" s="16" t="str">
        <f>[1]!s_info_industry_csrc2023(A5428,"",1)</f>
        <v>电力、热力、燃气及水生产和供应业</v>
      </c>
      <c r="H5428" s="16">
        <f>[1]!s_is(A5428,83,"FY","YTD","20251231",1,"",100000000)</f>
        <v>434.29622180480004</v>
      </c>
      <c r="I5428" s="16">
        <f>[1]!s_is(A5428,83,"FY","YTD","20241231",1,"",100000000)</f>
        <v>412.13608804879999</v>
      </c>
      <c r="J5428" s="16">
        <f t="shared" si="252"/>
        <v>5.3768971945441724E-2</v>
      </c>
      <c r="K5428" s="16">
        <f>[1]!s_is(A5428,61,"FY","YTD","20251231",1,"",100000000)</f>
        <v>21.0334204354</v>
      </c>
      <c r="L5428" s="16">
        <f>[1]!s_is(A5428,61,"FY","YTD","20241231",1,"",100000000)</f>
        <v>20.051487083800001</v>
      </c>
      <c r="M5428" s="16">
        <f t="shared" si="253"/>
        <v>4.8970599910932402E-2</v>
      </c>
      <c r="N5428" s="16">
        <f>[1]!s_fa_roe(A5428,"20251231")</f>
        <v>4.2601000000000004</v>
      </c>
      <c r="O5428" s="16">
        <f>[1]!s_stmnote_rdexp(A5428,"20251231",1,10000)</f>
        <v>36012.544156999997</v>
      </c>
      <c r="P5428" s="20">
        <f t="shared" si="254"/>
        <v>8.2921615130205507E-3</v>
      </c>
      <c r="Q5428" s="16">
        <f>[1]!s_margin_tradingbalance(A5428,"",10000)</f>
        <v>65084.861299999997</v>
      </c>
      <c r="R5428" s="16">
        <f>[1]!s_margin_seclendingbalance(A5428,"",10000)</f>
        <v>103.70910000000001</v>
      </c>
      <c r="S5428" s="17">
        <f>[1]!s_val_ev(A5428,"",100000000)</f>
        <v>333.96877210320002</v>
      </c>
      <c r="T5428" s="17">
        <f>[1]!share_freesharesmv(A5428,"",100000000)</f>
        <v>83.440072965599995</v>
      </c>
      <c r="U5428" s="17">
        <f>[1]!s_dq_amount_btin(A5428,E5428,100000000)</f>
        <v>3.3284412300000001</v>
      </c>
      <c r="V5428" s="17">
        <f>[1]!s_dq_turn(A5428,E5428)</f>
        <v>1.0177841811358479</v>
      </c>
      <c r="W5428" s="2">
        <f>[1]!s_pq_amount(A5428,"20260101","",100000000)</f>
        <v>420.06435443999999</v>
      </c>
      <c r="X5428" s="2">
        <f>[1]!s_pq_avgamount(A5428,"20260101","",100000000)</f>
        <v>3.8187668585454548</v>
      </c>
      <c r="Y5428" s="17">
        <f>[1]!s_ipo_dilutedpe(A5428)</f>
        <v>0</v>
      </c>
      <c r="Z5428" s="12">
        <f>[1]!s_ipo_collection_total(A5428,100000000)</f>
        <v>3.7555000000000001</v>
      </c>
      <c r="AA5428" s="2">
        <f>[1]!s_val_pe_ttm(A5428,E5428)</f>
        <v>16.689262390136719</v>
      </c>
      <c r="AB5428" s="5">
        <f>[1]!s_info_zjtxornot1(A5428,"")</f>
        <v>0</v>
      </c>
      <c r="AC5428" s="22" t="str">
        <f>[1]!s_info_nature1(A5428,"")</f>
        <v>地方国有企业</v>
      </c>
      <c r="AD5428" s="6" t="str">
        <f>[1]!s_info_city(A5428)</f>
        <v>深圳市</v>
      </c>
      <c r="AE5428" s="6" t="str">
        <f>[1]!s_info_province(A5428)</f>
        <v>广东省</v>
      </c>
      <c r="AF5428">
        <v>114.085947</v>
      </c>
      <c r="AG5428">
        <v>22.547000000000001</v>
      </c>
    </row>
    <row r="5429" spans="1:33" x14ac:dyDescent="0.3">
      <c r="A5429" s="12" t="s">
        <v>10874</v>
      </c>
      <c r="B5429" s="12" t="s">
        <v>10875</v>
      </c>
      <c r="C5429" s="16" t="str">
        <f>[1]!s_info_mkt(A5429)</f>
        <v>主板</v>
      </c>
      <c r="D5429" s="16" t="str">
        <f>[1]!s_ipo_listeddate(A5429)</f>
        <v>2016-08-15</v>
      </c>
      <c r="E5429" s="16" t="str">
        <f>[1]!lastradeday_s("000002","")</f>
        <v>2026-06-22</v>
      </c>
      <c r="F5429" s="16" t="str">
        <f>[1]!s_info_industry_csrc2023(A5429,"",3)</f>
        <v>电信、广播电视和卫星传输服务</v>
      </c>
      <c r="G5429" s="16" t="str">
        <f>[1]!s_info_industry_csrc2023(A5429,"",1)</f>
        <v>信息传输、软件和信息技术服务业</v>
      </c>
      <c r="H5429" s="16">
        <f>[1]!s_is(A5429,83,"FY","YTD","20251231",1,"",100000000)</f>
        <v>35.948065968599998</v>
      </c>
      <c r="I5429" s="16">
        <f>[1]!s_is(A5429,83,"FY","YTD","20241231",1,"",100000000)</f>
        <v>13.590130869200001</v>
      </c>
      <c r="J5429" s="16">
        <f t="shared" si="252"/>
        <v>1.6451596614180453</v>
      </c>
      <c r="K5429" s="16">
        <f>[1]!s_is(A5429,61,"FY","YTD","20251231",1,"",100000000)</f>
        <v>-3.7717230834</v>
      </c>
      <c r="L5429" s="16">
        <f>[1]!s_is(A5429,61,"FY","YTD","20241231",1,"",100000000)</f>
        <v>-8.8285378550000004</v>
      </c>
      <c r="M5429" s="16">
        <f t="shared" si="253"/>
        <v>0.57278055037574516</v>
      </c>
      <c r="N5429" s="16">
        <f>[1]!s_fa_roe(A5429,"20251231")</f>
        <v>-46.538400000000003</v>
      </c>
      <c r="O5429" s="16">
        <f>[1]!s_stmnote_rdexp(A5429,"20251231",1,10000)</f>
        <v>17063.609159</v>
      </c>
      <c r="P5429" s="20">
        <f t="shared" si="254"/>
        <v>4.7467391358146392E-2</v>
      </c>
      <c r="Q5429" s="16">
        <f>[1]!s_margin_tradingbalance(A5429,"",10000)</f>
        <v>21647.105800000001</v>
      </c>
      <c r="R5429" s="16">
        <f>[1]!s_margin_seclendingbalance(A5429,"",10000)</f>
        <v>43.197000000000003</v>
      </c>
      <c r="S5429" s="17">
        <f>[1]!s_val_ev(A5429,"",100000000)</f>
        <v>77.535617489599986</v>
      </c>
      <c r="T5429" s="17">
        <f>[1]!share_freesharesmv(A5429,"",100000000)</f>
        <v>50.907052724799996</v>
      </c>
      <c r="U5429" s="17">
        <f>[1]!s_dq_amount_btin(A5429,E5429,100000000)</f>
        <v>2.9243140200000002</v>
      </c>
      <c r="V5429" s="17">
        <f>[1]!s_dq_turn(A5429,E5429)</f>
        <v>3.8631559752545575</v>
      </c>
      <c r="W5429" s="2">
        <f>[1]!s_pq_amount(A5429,"20260101","",100000000)</f>
        <v>337.04675252999999</v>
      </c>
      <c r="X5429" s="2">
        <f>[1]!s_pq_avgamount(A5429,"20260101","",100000000)</f>
        <v>3.064061386636364</v>
      </c>
      <c r="Y5429" s="17">
        <f>[1]!s_ipo_dilutedpe(A5429)</f>
        <v>22.86</v>
      </c>
      <c r="Z5429" s="12">
        <f>[1]!s_ipo_collection_total(A5429,100000000)</f>
        <v>14.4</v>
      </c>
      <c r="AA5429" s="2">
        <f>[1]!s_val_pe_ttm(A5429,E5429)</f>
        <v>-50.320648193359375</v>
      </c>
      <c r="AB5429" s="5">
        <f>[1]!s_info_zjtxornot1(A5429,"")</f>
        <v>0</v>
      </c>
      <c r="AC5429" s="22" t="str">
        <f>[1]!s_info_nature1(A5429,"")</f>
        <v>地方国有企业</v>
      </c>
      <c r="AD5429" s="6" t="str">
        <f>[1]!s_info_city(A5429)</f>
        <v>南宁市</v>
      </c>
      <c r="AE5429" s="6" t="str">
        <f>[1]!s_info_province(A5429)</f>
        <v>广西壮族自治区</v>
      </c>
      <c r="AF5429">
        <v>108.320004</v>
      </c>
      <c r="AG5429">
        <v>22.824020000000001</v>
      </c>
    </row>
    <row r="5430" spans="1:33" x14ac:dyDescent="0.3">
      <c r="A5430" s="12" t="s">
        <v>10876</v>
      </c>
      <c r="B5430" s="12" t="s">
        <v>10877</v>
      </c>
      <c r="C5430" s="16" t="str">
        <f>[1]!s_info_mkt(A5430)</f>
        <v>创业板</v>
      </c>
      <c r="D5430" s="16" t="str">
        <f>[1]!s_ipo_listeddate(A5430)</f>
        <v>2017-12-29</v>
      </c>
      <c r="E5430" s="16" t="str">
        <f>[1]!lastradeday_s("000002","")</f>
        <v>2026-06-22</v>
      </c>
      <c r="F5430" s="16" t="str">
        <f>[1]!s_info_industry_csrc2023(A5430,"",3)</f>
        <v>计算机、通信和其他电子设备制造业</v>
      </c>
      <c r="G5430" s="16" t="str">
        <f>[1]!s_info_industry_csrc2023(A5430,"",1)</f>
        <v>制造业</v>
      </c>
      <c r="H5430" s="16">
        <f>[1]!s_is(A5430,83,"FY","YTD","20251231",1,"",100000000)</f>
        <v>89.9356024776</v>
      </c>
      <c r="I5430" s="16">
        <f>[1]!s_is(A5430,83,"FY","YTD","20241231",1,"",100000000)</f>
        <v>68.814121929199999</v>
      </c>
      <c r="J5430" s="16">
        <f t="shared" si="252"/>
        <v>0.3069352620691872</v>
      </c>
      <c r="K5430" s="16">
        <f>[1]!s_is(A5430,61,"FY","YTD","20251231",1,"",100000000)</f>
        <v>2.8877048400000001</v>
      </c>
      <c r="L5430" s="16">
        <f>[1]!s_is(A5430,61,"FY","YTD","20241231",1,"",100000000)</f>
        <v>2.7567181863999997</v>
      </c>
      <c r="M5430" s="16">
        <f t="shared" si="253"/>
        <v>4.7515431300236007E-2</v>
      </c>
      <c r="N5430" s="16">
        <f>[1]!s_fa_roe(A5430,"20251231")</f>
        <v>5.8140999999999998</v>
      </c>
      <c r="O5430" s="16">
        <f>[1]!s_stmnote_rdexp(A5430,"20251231",1,10000)</f>
        <v>13704.913916</v>
      </c>
      <c r="P5430" s="20">
        <f t="shared" si="254"/>
        <v>1.523858576408986E-2</v>
      </c>
      <c r="Q5430" s="16">
        <f>[1]!s_margin_tradingbalance(A5430,"",10000)</f>
        <v>96175.676300000006</v>
      </c>
      <c r="R5430" s="16">
        <f>[1]!s_margin_seclendingbalance(A5430,"",10000)</f>
        <v>451.97309999999999</v>
      </c>
      <c r="S5430" s="17">
        <f>[1]!s_val_ev(A5430,"",100000000)</f>
        <v>185.6110913414</v>
      </c>
      <c r="T5430" s="17">
        <f>[1]!share_freesharesmv(A5430,"",100000000)</f>
        <v>88.261422435200018</v>
      </c>
      <c r="U5430" s="17">
        <f>[1]!s_dq_amount_btin(A5430,E5430,100000000)</f>
        <v>5.6371038999999996</v>
      </c>
      <c r="V5430" s="17">
        <f>[1]!s_dq_turn(A5430,E5430)</f>
        <v>3.2587512540502019</v>
      </c>
      <c r="W5430" s="2">
        <f>[1]!s_pq_amount(A5430,"20260101","",100000000)</f>
        <v>372.31245813999999</v>
      </c>
      <c r="X5430" s="2">
        <f>[1]!s_pq_avgamount(A5430,"20260101","",100000000)</f>
        <v>3.3846587103636367</v>
      </c>
      <c r="Y5430" s="17">
        <f>[1]!s_ipo_dilutedpe(A5430)</f>
        <v>22.98</v>
      </c>
      <c r="Z5430" s="12">
        <f>[1]!s_ipo_collection_total(A5430,100000000)</f>
        <v>8.8591320000000007</v>
      </c>
      <c r="AA5430" s="2">
        <f>[1]!s_val_pe_ttm(A5430,E5430)</f>
        <v>68.649925231933594</v>
      </c>
      <c r="AB5430" s="5">
        <f>[1]!s_info_zjtxornot1(A5430,"")</f>
        <v>0</v>
      </c>
      <c r="AC5430" s="22" t="str">
        <f>[1]!s_info_nature1(A5430,"")</f>
        <v>外资企业</v>
      </c>
      <c r="AD5430" s="6" t="str">
        <f>[1]!s_info_city(A5430)</f>
        <v>惠州市</v>
      </c>
      <c r="AE5430" s="6" t="str">
        <f>[1]!s_info_province(A5430)</f>
        <v>广东省</v>
      </c>
      <c r="AF5430">
        <v>114.412599</v>
      </c>
      <c r="AG5430">
        <v>23.079404</v>
      </c>
    </row>
    <row r="5431" spans="1:33" x14ac:dyDescent="0.3">
      <c r="A5431" s="12" t="s">
        <v>10878</v>
      </c>
      <c r="B5431" s="12" t="s">
        <v>10879</v>
      </c>
      <c r="C5431" s="16" t="str">
        <f>[1]!s_info_mkt(A5431)</f>
        <v>创业板</v>
      </c>
      <c r="D5431" s="16" t="str">
        <f>[1]!s_ipo_listeddate(A5431)</f>
        <v>2021-11-11</v>
      </c>
      <c r="E5431" s="16" t="str">
        <f>[1]!lastradeday_s("000002","")</f>
        <v>2026-06-22</v>
      </c>
      <c r="F5431" s="16" t="str">
        <f>[1]!s_info_industry_csrc2023(A5431,"",3)</f>
        <v>非金属矿物制品业</v>
      </c>
      <c r="G5431" s="16" t="str">
        <f>[1]!s_info_industry_csrc2023(A5431,"",1)</f>
        <v>制造业</v>
      </c>
      <c r="H5431" s="16">
        <f>[1]!s_is(A5431,83,"FY","YTD","20251231",1,"",100000000)</f>
        <v>9.8147163065999994</v>
      </c>
      <c r="I5431" s="16">
        <f>[1]!s_is(A5431,83,"FY","YTD","20241231",1,"",100000000)</f>
        <v>10.808417118099999</v>
      </c>
      <c r="J5431" s="16">
        <f t="shared" si="252"/>
        <v>-9.1937681590390175E-2</v>
      </c>
      <c r="K5431" s="16">
        <f>[1]!s_is(A5431,61,"FY","YTD","20251231",1,"",100000000)</f>
        <v>0.39660429380000001</v>
      </c>
      <c r="L5431" s="16">
        <f>[1]!s_is(A5431,61,"FY","YTD","20241231",1,"",100000000)</f>
        <v>0.66067595869999995</v>
      </c>
      <c r="M5431" s="16">
        <f t="shared" si="253"/>
        <v>-0.39969921929596008</v>
      </c>
      <c r="N5431" s="16">
        <f>[1]!s_fa_roe(A5431,"20251231")</f>
        <v>2.5364</v>
      </c>
      <c r="O5431" s="16">
        <f>[1]!s_stmnote_rdexp(A5431,"20251231",1,10000)</f>
        <v>3436.5649869999997</v>
      </c>
      <c r="P5431" s="20">
        <f t="shared" si="254"/>
        <v>3.5014409786751029E-2</v>
      </c>
      <c r="Q5431" s="16">
        <f>[1]!s_margin_tradingbalance(A5431,"",10000)</f>
        <v>73897.488200000007</v>
      </c>
      <c r="R5431" s="16">
        <f>[1]!s_margin_seclendingbalance(A5431,"",10000)</f>
        <v>106.3074</v>
      </c>
      <c r="S5431" s="17">
        <f>[1]!s_val_ev(A5431,"",100000000)</f>
        <v>182.45997143</v>
      </c>
      <c r="T5431" s="17">
        <f>[1]!share_freesharesmv(A5431,"",100000000)</f>
        <v>127.32111642800001</v>
      </c>
      <c r="U5431" s="17">
        <f>[1]!s_dq_amount_btin(A5431,E5431,100000000)</f>
        <v>16.718931640000001</v>
      </c>
      <c r="V5431" s="17">
        <f>[1]!s_dq_turn(A5431,E5431)</f>
        <v>9.1743887093734831</v>
      </c>
      <c r="W5431" s="2">
        <f>[1]!s_pq_amount(A5431,"20260101","",100000000)</f>
        <v>657.57383771000002</v>
      </c>
      <c r="X5431" s="2">
        <f>[1]!s_pq_avgamount(A5431,"20260101","",100000000)</f>
        <v>5.9779439791818181</v>
      </c>
      <c r="Y5431" s="17">
        <f>[1]!s_ipo_dilutedpe(A5431)</f>
        <v>35.57</v>
      </c>
      <c r="Z5431" s="12">
        <f>[1]!s_ipo_collection_total(A5431,100000000)</f>
        <v>7.5542710099999999</v>
      </c>
      <c r="AA5431" s="2">
        <f>[1]!s_val_pe_ttm(A5431,E5431)</f>
        <v>454.5693359375</v>
      </c>
      <c r="AB5431" s="5">
        <f>[1]!s_info_zjtxornot1(A5431,"")</f>
        <v>0</v>
      </c>
      <c r="AC5431" s="22" t="str">
        <f>[1]!s_info_nature1(A5431,"")</f>
        <v>民营企业</v>
      </c>
      <c r="AD5431" s="6" t="str">
        <f>[1]!s_info_city(A5431)</f>
        <v>济南市</v>
      </c>
      <c r="AE5431" s="6" t="str">
        <f>[1]!s_info_province(A5431)</f>
        <v>山东省</v>
      </c>
      <c r="AF5431">
        <v>117.000923</v>
      </c>
      <c r="AG5431">
        <v>36.675806999999999</v>
      </c>
    </row>
    <row r="5432" spans="1:33" x14ac:dyDescent="0.3">
      <c r="A5432" s="12" t="s">
        <v>639</v>
      </c>
      <c r="B5432" s="12" t="s">
        <v>640</v>
      </c>
      <c r="C5432" s="16" t="str">
        <f>[1]!s_info_mkt(A5432)</f>
        <v>北证</v>
      </c>
      <c r="D5432" s="16" t="str">
        <f>[1]!s_ipo_listeddate(A5432)</f>
        <v>2022-09-01</v>
      </c>
      <c r="E5432" s="16" t="str">
        <f>[1]!lastradeday_s("000002","")</f>
        <v>2026-06-22</v>
      </c>
      <c r="F5432" s="16" t="str">
        <f>[1]!s_info_industry_csrc2023(A5432,"",3)</f>
        <v>专用设备制造业</v>
      </c>
      <c r="G5432" s="16" t="str">
        <f>[1]!s_info_industry_csrc2023(A5432,"",1)</f>
        <v>制造业</v>
      </c>
      <c r="H5432" s="16">
        <f>[1]!s_is(A5432,83,"FY","YTD","20251231",1,"",100000000)</f>
        <v>6.3244560266000001</v>
      </c>
      <c r="I5432" s="16">
        <f>[1]!s_is(A5432,83,"FY","YTD","20241231",1,"",100000000)</f>
        <v>5.9710848517999997</v>
      </c>
      <c r="J5432" s="16">
        <f t="shared" si="252"/>
        <v>5.918039746051762E-2</v>
      </c>
      <c r="K5432" s="16">
        <f>[1]!s_is(A5432,61,"FY","YTD","20251231",1,"",100000000)</f>
        <v>-2.1323286924999998</v>
      </c>
      <c r="L5432" s="16">
        <f>[1]!s_is(A5432,61,"FY","YTD","20241231",1,"",100000000)</f>
        <v>-0.34306852729999998</v>
      </c>
      <c r="M5432" s="16">
        <f t="shared" si="253"/>
        <v>-5.2154599528022629</v>
      </c>
      <c r="N5432" s="16">
        <f>[1]!s_fa_roe(A5432,"20251231")</f>
        <v>-70.575000000000003</v>
      </c>
      <c r="O5432" s="16">
        <f>[1]!s_stmnote_rdexp(A5432,"20251231",1,10000)</f>
        <v>1455.6323710000001</v>
      </c>
      <c r="P5432" s="20">
        <f t="shared" si="254"/>
        <v>2.3015929984772806E-2</v>
      </c>
      <c r="Q5432" s="16">
        <f>[1]!s_margin_tradingbalance(A5432,"",10000)</f>
        <v>1585.3977</v>
      </c>
      <c r="R5432" s="16">
        <f>[1]!s_margin_seclendingbalance(A5432,"",10000)</f>
        <v>0</v>
      </c>
      <c r="S5432" s="17">
        <f>[1]!s_val_ev(A5432,"",100000000)</f>
        <v>20.531409480000001</v>
      </c>
      <c r="T5432" s="17">
        <f>[1]!share_freesharesmv(A5432,"",100000000)</f>
        <v>12.4119839152</v>
      </c>
      <c r="U5432" s="17">
        <f>[1]!s_dq_amount_btin(A5432,E5432,100000000)</f>
        <v>0.69350993999999999</v>
      </c>
      <c r="V5432" s="17">
        <f>[1]!s_dq_turn(A5432,E5432)</f>
        <v>4.6219813119381721</v>
      </c>
      <c r="W5432" s="2">
        <f>[1]!s_pq_amount(A5432,"20260101","",100000000)</f>
        <v>58.705021700000003</v>
      </c>
      <c r="X5432" s="2">
        <f>[1]!s_pq_avgamount(A5432,"20260101","",100000000)</f>
        <v>0.53368201545454552</v>
      </c>
      <c r="Y5432" s="17">
        <f>[1]!s_ipo_dilutedpe(A5432)</f>
        <v>22.15</v>
      </c>
      <c r="Z5432" s="12">
        <f>[1]!s_ipo_collection_total(A5432,100000000)</f>
        <v>1.7453186000000001</v>
      </c>
      <c r="AA5432" s="2">
        <f>[1]!s_val_pe_ttm(A5432,E5432)</f>
        <v>-9.5068759918212891</v>
      </c>
      <c r="AB5432" s="5">
        <f>[1]!s_info_zjtxornot1(A5432,"")</f>
        <v>1</v>
      </c>
      <c r="AC5432" s="22" t="str">
        <f>[1]!s_info_nature1(A5432,"")</f>
        <v>民营企业</v>
      </c>
      <c r="AD5432" s="6" t="str">
        <f>[1]!s_info_city(A5432)</f>
        <v>昆明市</v>
      </c>
      <c r="AE5432" s="6" t="str">
        <f>[1]!s_info_province(A5432)</f>
        <v>云南省</v>
      </c>
      <c r="AF5432">
        <v>102.71225099999999</v>
      </c>
      <c r="AG5432">
        <v>25.040609</v>
      </c>
    </row>
    <row r="5433" spans="1:33" x14ac:dyDescent="0.3">
      <c r="A5433" s="12" t="s">
        <v>10880</v>
      </c>
      <c r="B5433" s="12" t="s">
        <v>10881</v>
      </c>
      <c r="C5433" s="16" t="str">
        <f>[1]!s_info_mkt(A5433)</f>
        <v>主板</v>
      </c>
      <c r="D5433" s="16" t="str">
        <f>[1]!s_ipo_listeddate(A5433)</f>
        <v>2002-08-15</v>
      </c>
      <c r="E5433" s="16" t="str">
        <f>[1]!lastradeday_s("000002","")</f>
        <v>2026-06-22</v>
      </c>
      <c r="F5433" s="16" t="str">
        <f>[1]!s_info_industry_csrc2023(A5433,"",3)</f>
        <v>非金属矿物制品业</v>
      </c>
      <c r="G5433" s="16" t="str">
        <f>[1]!s_info_industry_csrc2023(A5433,"",1)</f>
        <v>制造业</v>
      </c>
      <c r="H5433" s="16">
        <f>[1]!s_is(A5433,83,"FY","YTD","20251231",1,"",100000000)</f>
        <v>45.204922534300003</v>
      </c>
      <c r="I5433" s="16">
        <f>[1]!s_is(A5433,83,"FY","YTD","20241231",1,"",100000000)</f>
        <v>64.521152924199995</v>
      </c>
      <c r="J5433" s="16">
        <f t="shared" si="252"/>
        <v>-0.2993782583611434</v>
      </c>
      <c r="K5433" s="16">
        <f>[1]!s_is(A5433,61,"FY","YTD","20251231",1,"",100000000)</f>
        <v>-5.8475644063000001</v>
      </c>
      <c r="L5433" s="16">
        <f>[1]!s_is(A5433,61,"FY","YTD","20241231",1,"",100000000)</f>
        <v>0.60476229950000004</v>
      </c>
      <c r="M5433" s="16">
        <f t="shared" si="253"/>
        <v>-10.669194675552026</v>
      </c>
      <c r="N5433" s="16">
        <f>[1]!s_fa_roe(A5433,"20251231")</f>
        <v>-10.599500000000001</v>
      </c>
      <c r="O5433" s="16">
        <f>[1]!s_stmnote_rdexp(A5433,"20251231",1,10000)</f>
        <v>13395.227118999999</v>
      </c>
      <c r="P5433" s="20">
        <f t="shared" si="254"/>
        <v>2.9632231111194018E-2</v>
      </c>
      <c r="Q5433" s="16">
        <f>[1]!s_margin_tradingbalance(A5433,"",10000)</f>
        <v>30818.217499999999</v>
      </c>
      <c r="R5433" s="16">
        <f>[1]!s_margin_seclendingbalance(A5433,"",10000)</f>
        <v>159.60069999999999</v>
      </c>
      <c r="S5433" s="17">
        <f>[1]!s_val_ev(A5433,"",100000000)</f>
        <v>65.197534199999993</v>
      </c>
      <c r="T5433" s="17">
        <f>[1]!share_freesharesmv(A5433,"",100000000)</f>
        <v>44.146311411999989</v>
      </c>
      <c r="U5433" s="17">
        <f>[1]!s_dq_amount_btin(A5433,E5433,100000000)</f>
        <v>1.7502916399999999</v>
      </c>
      <c r="V5433" s="17">
        <f>[1]!s_dq_turn(A5433,E5433)</f>
        <v>2.7123450536876286</v>
      </c>
      <c r="W5433" s="2">
        <f>[1]!s_pq_amount(A5433,"20260101","",100000000)</f>
        <v>446.74220222000002</v>
      </c>
      <c r="X5433" s="2">
        <f>[1]!s_pq_avgamount(A5433,"20260101","",100000000)</f>
        <v>4.0612927474545453</v>
      </c>
      <c r="Y5433" s="17">
        <f>[1]!s_ipo_dilutedpe(A5433)</f>
        <v>12.95</v>
      </c>
      <c r="Z5433" s="12">
        <f>[1]!s_ipo_collection_total(A5433,100000000)</f>
        <v>3.3530000000000002</v>
      </c>
      <c r="AA5433" s="2">
        <f>[1]!s_val_pe_ttm(A5433,E5433)</f>
        <v>-8.7003231048583984</v>
      </c>
      <c r="AB5433" s="5">
        <f>[1]!s_info_zjtxornot1(A5433,"")</f>
        <v>0</v>
      </c>
      <c r="AC5433" s="22" t="str">
        <f>[1]!s_info_nature1(A5433,"")</f>
        <v>民营企业</v>
      </c>
      <c r="AD5433" s="6" t="str">
        <f>[1]!s_info_city(A5433)</f>
        <v>淄博市</v>
      </c>
      <c r="AE5433" s="6" t="str">
        <f>[1]!s_info_province(A5433)</f>
        <v>山东省</v>
      </c>
      <c r="AF5433">
        <v>118.047648</v>
      </c>
      <c r="AG5433">
        <v>36.814939000000003</v>
      </c>
    </row>
    <row r="5434" spans="1:33" x14ac:dyDescent="0.3">
      <c r="A5434" s="12" t="s">
        <v>10882</v>
      </c>
      <c r="B5434" s="12" t="s">
        <v>10883</v>
      </c>
      <c r="C5434" s="16" t="str">
        <f>[1]!s_info_mkt(A5434)</f>
        <v>主板</v>
      </c>
      <c r="D5434" s="16" t="str">
        <f>[1]!s_ipo_listeddate(A5434)</f>
        <v>1997-05-20</v>
      </c>
      <c r="E5434" s="16" t="str">
        <f>[1]!lastradeday_s("000002","")</f>
        <v>2026-06-22</v>
      </c>
      <c r="F5434" s="16" t="str">
        <f>[1]!s_info_industry_csrc2023(A5434,"",3)</f>
        <v>计算机、通信和其他电子设备制造业</v>
      </c>
      <c r="G5434" s="16" t="str">
        <f>[1]!s_info_industry_csrc2023(A5434,"",1)</f>
        <v>制造业</v>
      </c>
      <c r="H5434" s="16">
        <f>[1]!s_is(A5434,83,"FY","YTD","20251231",1,"",100000000)</f>
        <v>542.58947806610001</v>
      </c>
      <c r="I5434" s="16">
        <f>[1]!s_is(A5434,83,"FY","YTD","20241231",1,"",100000000)</f>
        <v>552.29798118470001</v>
      </c>
      <c r="J5434" s="16">
        <f t="shared" si="252"/>
        <v>-1.7578378790693572E-2</v>
      </c>
      <c r="K5434" s="16">
        <f>[1]!s_is(A5434,61,"FY","YTD","20251231",1,"",100000000)</f>
        <v>-7.8440024784000002</v>
      </c>
      <c r="L5434" s="16">
        <f>[1]!s_is(A5434,61,"FY","YTD","20241231",1,"",100000000)</f>
        <v>0.93506952650000008</v>
      </c>
      <c r="M5434" s="16">
        <f t="shared" si="253"/>
        <v>-9.3886836819080095</v>
      </c>
      <c r="N5434" s="16">
        <f>[1]!s_fa_roe(A5434,"20251231")</f>
        <v>-31.355499999999999</v>
      </c>
      <c r="O5434" s="16">
        <f>[1]!s_stmnote_rdexp(A5434,"20251231",1,10000)</f>
        <v>128849.73346500001</v>
      </c>
      <c r="P5434" s="20">
        <f t="shared" si="254"/>
        <v>2.3747186164436294E-2</v>
      </c>
      <c r="Q5434" s="16">
        <f>[1]!s_margin_tradingbalance(A5434,"",10000)</f>
        <v>0</v>
      </c>
      <c r="R5434" s="16">
        <f>[1]!s_margin_seclendingbalance(A5434,"",10000)</f>
        <v>0</v>
      </c>
      <c r="S5434" s="17">
        <f>[1]!s_val_ev(A5434,"",100000000)</f>
        <v>125.469005346</v>
      </c>
      <c r="T5434" s="17">
        <f>[1]!share_freesharesmv(A5434,"",100000000)</f>
        <v>68.844550972700006</v>
      </c>
      <c r="U5434" s="17">
        <f>[1]!s_dq_amount_btin(A5434,E5434,100000000)</f>
        <v>5.5624241699999999</v>
      </c>
      <c r="V5434" s="17">
        <f>[1]!s_dq_turn(A5434,E5434)</f>
        <v>4.4733752673197031</v>
      </c>
      <c r="W5434" s="2">
        <f>[1]!s_pq_amount(A5434,"20260101","",100000000)</f>
        <v>458.37885161000003</v>
      </c>
      <c r="X5434" s="2">
        <f>[1]!s_pq_avgamount(A5434,"20260101","",100000000)</f>
        <v>4.1670804691818182</v>
      </c>
      <c r="Y5434" s="17">
        <f>[1]!s_ipo_dilutedpe(A5434)</f>
        <v>0</v>
      </c>
      <c r="Z5434" s="12">
        <f>[1]!s_ipo_collection_total(A5434,100000000)</f>
        <v>2.464</v>
      </c>
      <c r="AA5434" s="2">
        <f>[1]!s_val_pe_ttm(A5434,E5434)</f>
        <v>-13.980238914489746</v>
      </c>
      <c r="AB5434" s="5">
        <f>[1]!s_info_zjtxornot1(A5434,"")</f>
        <v>0</v>
      </c>
      <c r="AC5434" s="22" t="str">
        <f>[1]!s_info_nature1(A5434,"")</f>
        <v>中央国有企业</v>
      </c>
      <c r="AD5434" s="6" t="str">
        <f>[1]!s_info_city(A5434)</f>
        <v>南京市</v>
      </c>
      <c r="AE5434" s="6" t="str">
        <f>[1]!s_info_province(A5434)</f>
        <v>江苏省</v>
      </c>
      <c r="AF5434">
        <v>118.767413</v>
      </c>
      <c r="AG5434">
        <v>32.041544000000002</v>
      </c>
    </row>
    <row r="5435" spans="1:33" x14ac:dyDescent="0.3">
      <c r="A5435" s="12" t="s">
        <v>10884</v>
      </c>
      <c r="B5435" s="12" t="s">
        <v>10885</v>
      </c>
      <c r="C5435" s="16" t="str">
        <f>[1]!s_info_mkt(A5435)</f>
        <v>主板</v>
      </c>
      <c r="D5435" s="16" t="str">
        <f>[1]!s_ipo_listeddate(A5435)</f>
        <v>1994-02-04</v>
      </c>
      <c r="E5435" s="16" t="str">
        <f>[1]!lastradeday_s("000002","")</f>
        <v>2026-06-22</v>
      </c>
      <c r="F5435" s="16" t="str">
        <f>[1]!s_info_industry_csrc2023(A5435,"",3)</f>
        <v>商务服务业</v>
      </c>
      <c r="G5435" s="16" t="str">
        <f>[1]!s_info_industry_csrc2023(A5435,"",1)</f>
        <v>租赁和商务服务业</v>
      </c>
      <c r="H5435" s="16">
        <f>[1]!s_is(A5435,83,"FY","YTD","20251231",1,"",100000000)</f>
        <v>16.259626629300001</v>
      </c>
      <c r="I5435" s="16">
        <f>[1]!s_is(A5435,83,"FY","YTD","20241231",1,"",100000000)</f>
        <v>16.4348564107</v>
      </c>
      <c r="J5435" s="16">
        <f t="shared" si="252"/>
        <v>-1.0662081676960367E-2</v>
      </c>
      <c r="K5435" s="16">
        <f>[1]!s_is(A5435,61,"FY","YTD","20251231",1,"",100000000)</f>
        <v>3.2573979182999997</v>
      </c>
      <c r="L5435" s="16">
        <f>[1]!s_is(A5435,61,"FY","YTD","20241231",1,"",100000000)</f>
        <v>3.0683977436999998</v>
      </c>
      <c r="M5435" s="16">
        <f t="shared" si="253"/>
        <v>6.159572206310375E-2</v>
      </c>
      <c r="N5435" s="16">
        <f>[1]!s_fa_roe(A5435,"20251231")</f>
        <v>7.4588000000000001</v>
      </c>
      <c r="O5435" s="16">
        <f>[1]!s_stmnote_rdexp(A5435,"20251231",1,10000)</f>
        <v>314.99</v>
      </c>
      <c r="P5435" s="20">
        <f t="shared" si="254"/>
        <v>1.9372523562895658E-3</v>
      </c>
      <c r="Q5435" s="16">
        <f>[1]!s_margin_tradingbalance(A5435,"",10000)</f>
        <v>18916.482800000002</v>
      </c>
      <c r="R5435" s="16">
        <f>[1]!s_margin_seclendingbalance(A5435,"",10000)</f>
        <v>17.9328</v>
      </c>
      <c r="S5435" s="17">
        <f>[1]!s_val_ev(A5435,"",100000000)</f>
        <v>69.213706960899998</v>
      </c>
      <c r="T5435" s="17">
        <f>[1]!share_freesharesmv(A5435,"",100000000)</f>
        <v>25.699928312699999</v>
      </c>
      <c r="U5435" s="17">
        <f>[1]!s_dq_amount_btin(A5435,E5435,100000000)</f>
        <v>0.80119293999999996</v>
      </c>
      <c r="V5435" s="17">
        <f>[1]!s_dq_turn(A5435,E5435)</f>
        <v>1.1704884177893564</v>
      </c>
      <c r="W5435" s="2">
        <f>[1]!s_pq_amount(A5435,"20260101","",100000000)</f>
        <v>115.60996245</v>
      </c>
      <c r="X5435" s="2">
        <f>[1]!s_pq_avgamount(A5435,"20260101","",100000000)</f>
        <v>1.0509996586363637</v>
      </c>
      <c r="Y5435" s="17">
        <f>[1]!s_ipo_dilutedpe(A5435)</f>
        <v>14.1</v>
      </c>
      <c r="Z5435" s="12">
        <f>[1]!s_ipo_collection_total(A5435,100000000)</f>
        <v>1.8447</v>
      </c>
      <c r="AA5435" s="2">
        <f>[1]!s_val_pe_ttm(A5435,E5435)</f>
        <v>20.533000946044922</v>
      </c>
      <c r="AB5435" s="5">
        <f>[1]!s_info_zjtxornot1(A5435,"")</f>
        <v>0</v>
      </c>
      <c r="AC5435" s="22" t="str">
        <f>[1]!s_info_nature1(A5435,"")</f>
        <v>地方国有企业</v>
      </c>
      <c r="AD5435" s="6" t="str">
        <f>[1]!s_info_city(A5435)</f>
        <v>上海市</v>
      </c>
      <c r="AE5435" s="6" t="str">
        <f>[1]!s_info_province(A5435)</f>
        <v>上海</v>
      </c>
      <c r="AF5435">
        <v>121.472644</v>
      </c>
      <c r="AG5435">
        <v>31.231705999999999</v>
      </c>
    </row>
    <row r="5436" spans="1:33" x14ac:dyDescent="0.3">
      <c r="A5436" s="12" t="s">
        <v>10886</v>
      </c>
      <c r="B5436" s="12" t="s">
        <v>10887</v>
      </c>
      <c r="C5436" s="16" t="str">
        <f>[1]!s_info_mkt(A5436)</f>
        <v>主板</v>
      </c>
      <c r="D5436" s="16" t="str">
        <f>[1]!s_ipo_listeddate(A5436)</f>
        <v>2011-12-16</v>
      </c>
      <c r="E5436" s="16" t="str">
        <f>[1]!lastradeday_s("000002","")</f>
        <v>2026-06-22</v>
      </c>
      <c r="F5436" s="16" t="str">
        <f>[1]!s_info_industry_csrc2023(A5436,"",3)</f>
        <v>保险业</v>
      </c>
      <c r="G5436" s="16" t="str">
        <f>[1]!s_info_industry_csrc2023(A5436,"",1)</f>
        <v>金融业</v>
      </c>
      <c r="H5436" s="16">
        <f>[1]!s_is(A5436,83,"FY","YTD","20251231",1,"",100000000)</f>
        <v>1577.45</v>
      </c>
      <c r="I5436" s="16">
        <f>[1]!s_is(A5436,83,"FY","YTD","20241231",1,"",100000000)</f>
        <v>1325.55</v>
      </c>
      <c r="J5436" s="16">
        <f t="shared" si="252"/>
        <v>0.19003432537437304</v>
      </c>
      <c r="K5436" s="16">
        <f>[1]!s_is(A5436,61,"FY","YTD","20251231",1,"",100000000)</f>
        <v>362.84</v>
      </c>
      <c r="L5436" s="16">
        <f>[1]!s_is(A5436,61,"FY","YTD","20241231",1,"",100000000)</f>
        <v>262.29000000000002</v>
      </c>
      <c r="M5436" s="16">
        <f t="shared" si="253"/>
        <v>0.38335430248961055</v>
      </c>
      <c r="N5436" s="16">
        <f>[1]!s_fa_roe(A5436,"20251231")</f>
        <v>34.924700000000001</v>
      </c>
      <c r="O5436" s="16">
        <f>[1]!s_stmnote_rdexp(A5436,"20251231",1,10000)</f>
        <v>0</v>
      </c>
      <c r="P5436" s="20">
        <f t="shared" si="254"/>
        <v>0</v>
      </c>
      <c r="Q5436" s="16">
        <f>[1]!s_margin_tradingbalance(A5436,"",10000)</f>
        <v>507616.77250000002</v>
      </c>
      <c r="R5436" s="16">
        <f>[1]!s_margin_seclendingbalance(A5436,"",10000)</f>
        <v>703.8365</v>
      </c>
      <c r="S5436" s="17">
        <f>[1]!s_val_ev(A5436,"",100000000)</f>
        <v>1768.0611652055504</v>
      </c>
      <c r="T5436" s="17">
        <f>[1]!share_freesharesmv(A5436,"",100000000)</f>
        <v>444.75086652750002</v>
      </c>
      <c r="U5436" s="17">
        <f>[1]!s_dq_amount_btin(A5436,E5436,100000000)</f>
        <v>41.973569400000002</v>
      </c>
      <c r="V5436" s="17">
        <f>[1]!s_dq_turn(A5436,E5436)</f>
        <v>3.2927475128574106</v>
      </c>
      <c r="W5436" s="2">
        <f>[1]!s_pq_amount(A5436,"20260101","",100000000)</f>
        <v>1736.55513572</v>
      </c>
      <c r="X5436" s="2">
        <f>[1]!s_pq_avgamount(A5436,"20260101","",100000000)</f>
        <v>15.786864870181818</v>
      </c>
      <c r="Y5436" s="17">
        <f>[1]!s_ipo_dilutedpe(A5436)</f>
        <v>41.58</v>
      </c>
      <c r="Z5436" s="12">
        <f>[1]!s_ipo_collection_total(A5436,100000000)</f>
        <v>36.860550000000003</v>
      </c>
      <c r="AA5436" s="2">
        <f>[1]!s_val_pe_ttm(A5436,E5436)</f>
        <v>5.3518276214599609</v>
      </c>
      <c r="AB5436" s="5">
        <f>[1]!s_info_zjtxornot1(A5436,"")</f>
        <v>0</v>
      </c>
      <c r="AC5436" s="22" t="str">
        <f>[1]!s_info_nature1(A5436,"")</f>
        <v>中央国有企业</v>
      </c>
      <c r="AD5436" s="6" t="str">
        <f>[1]!s_info_city(A5436)</f>
        <v>北京市</v>
      </c>
      <c r="AE5436" s="6" t="str">
        <f>[1]!s_info_province(A5436)</f>
        <v>北京</v>
      </c>
      <c r="AF5436">
        <v>116.40528500000001</v>
      </c>
      <c r="AG5436">
        <v>39.904989</v>
      </c>
    </row>
    <row r="5437" spans="1:33" x14ac:dyDescent="0.3">
      <c r="A5437" s="12" t="s">
        <v>10888</v>
      </c>
      <c r="B5437" s="12" t="s">
        <v>10889</v>
      </c>
      <c r="C5437" s="16" t="str">
        <f>[1]!s_info_mkt(A5437)</f>
        <v>主板</v>
      </c>
      <c r="D5437" s="16" t="str">
        <f>[1]!s_ipo_listeddate(A5437)</f>
        <v>1997-10-14</v>
      </c>
      <c r="E5437" s="16" t="str">
        <f>[1]!lastradeday_s("000002","")</f>
        <v>2026-06-22</v>
      </c>
      <c r="F5437" s="16" t="str">
        <f>[1]!s_info_industry_csrc2023(A5437,"",3)</f>
        <v>电力、热力生产和供应业</v>
      </c>
      <c r="G5437" s="16" t="str">
        <f>[1]!s_info_industry_csrc2023(A5437,"",1)</f>
        <v>电力、热力、燃气及水生产和供应业</v>
      </c>
      <c r="H5437" s="16">
        <f>[1]!s_is(A5437,83,"FY","YTD","20251231",1,"",100000000)</f>
        <v>90.653955837999987</v>
      </c>
      <c r="I5437" s="16">
        <f>[1]!s_is(A5437,83,"FY","YTD","20241231",1,"",100000000)</f>
        <v>86.953716553999996</v>
      </c>
      <c r="J5437" s="16">
        <f t="shared" si="252"/>
        <v>4.2554124546270167E-2</v>
      </c>
      <c r="K5437" s="16">
        <f>[1]!s_is(A5437,61,"FY","YTD","20251231",1,"",100000000)</f>
        <v>20.514551161099998</v>
      </c>
      <c r="L5437" s="16">
        <f>[1]!s_is(A5437,61,"FY","YTD","20241231",1,"",100000000)</f>
        <v>16.4420854464</v>
      </c>
      <c r="M5437" s="16">
        <f t="shared" si="253"/>
        <v>0.24768547323123574</v>
      </c>
      <c r="N5437" s="16">
        <f>[1]!s_fa_roe(A5437,"20251231")</f>
        <v>14.337199999999999</v>
      </c>
      <c r="O5437" s="16">
        <f>[1]!s_stmnote_rdexp(A5437,"20251231",1,10000)</f>
        <v>509.188354</v>
      </c>
      <c r="P5437" s="20">
        <f t="shared" si="254"/>
        <v>5.616835462866368E-4</v>
      </c>
      <c r="Q5437" s="16">
        <f>[1]!s_margin_tradingbalance(A5437,"",10000)</f>
        <v>49559.684399999998</v>
      </c>
      <c r="R5437" s="16">
        <f>[1]!s_margin_seclendingbalance(A5437,"",10000)</f>
        <v>690.64200000000005</v>
      </c>
      <c r="S5437" s="17">
        <f>[1]!s_val_ev(A5437,"",100000000)</f>
        <v>273.45569025059996</v>
      </c>
      <c r="T5437" s="17">
        <f>[1]!share_freesharesmv(A5437,"",100000000)</f>
        <v>64.800181748999989</v>
      </c>
      <c r="U5437" s="17">
        <f>[1]!s_dq_amount_btin(A5437,E5437,100000000)</f>
        <v>4.7400822700000003</v>
      </c>
      <c r="V5437" s="17">
        <f>[1]!s_dq_turn(A5437,E5437)</f>
        <v>2.9142618876870849</v>
      </c>
      <c r="W5437" s="2">
        <f>[1]!s_pq_amount(A5437,"20260101","",100000000)</f>
        <v>644.47086809999996</v>
      </c>
      <c r="X5437" s="2">
        <f>[1]!s_pq_avgamount(A5437,"20260101","",100000000)</f>
        <v>5.8588260736363633</v>
      </c>
      <c r="Y5437" s="17">
        <f>[1]!s_ipo_dilutedpe(A5437)</f>
        <v>0</v>
      </c>
      <c r="Z5437" s="12">
        <f>[1]!s_ipo_collection_total(A5437,100000000)</f>
        <v>2.4615</v>
      </c>
      <c r="AA5437" s="2">
        <f>[1]!s_val_pe_ttm(A5437,E5437)</f>
        <v>13.28094482421875</v>
      </c>
      <c r="AB5437" s="5">
        <f>[1]!s_info_zjtxornot1(A5437,"")</f>
        <v>0</v>
      </c>
      <c r="AC5437" s="22" t="str">
        <f>[1]!s_info_nature1(A5437,"")</f>
        <v>地方国有企业</v>
      </c>
      <c r="AD5437" s="6" t="str">
        <f>[1]!s_info_city(A5437)</f>
        <v>兰州市</v>
      </c>
      <c r="AE5437" s="6" t="str">
        <f>[1]!s_info_province(A5437)</f>
        <v>甘肃省</v>
      </c>
      <c r="AF5437">
        <v>103.82355699999999</v>
      </c>
      <c r="AG5437">
        <v>36.058039000000001</v>
      </c>
    </row>
    <row r="5438" spans="1:33" x14ac:dyDescent="0.3">
      <c r="A5438" s="12" t="s">
        <v>10890</v>
      </c>
      <c r="B5438" s="12" t="s">
        <v>10891</v>
      </c>
      <c r="C5438" s="16" t="str">
        <f>[1]!s_info_mkt(A5438)</f>
        <v>主板</v>
      </c>
      <c r="D5438" s="16" t="str">
        <f>[1]!s_ipo_listeddate(A5438)</f>
        <v>2002-09-26</v>
      </c>
      <c r="E5438" s="16" t="str">
        <f>[1]!lastradeday_s("000002","")</f>
        <v>2026-06-22</v>
      </c>
      <c r="F5438" s="16" t="str">
        <f>[1]!s_info_industry_csrc2023(A5438,"",3)</f>
        <v>电力、热力生产和供应业</v>
      </c>
      <c r="G5438" s="16" t="str">
        <f>[1]!s_info_industry_csrc2023(A5438,"",1)</f>
        <v>电力、热力、燃气及水生产和供应业</v>
      </c>
      <c r="H5438" s="16">
        <f>[1]!s_is(A5438,83,"FY","YTD","20251231",1,"",100000000)</f>
        <v>131.14822273209998</v>
      </c>
      <c r="I5438" s="16">
        <f>[1]!s_is(A5438,83,"FY","YTD","20241231",1,"",100000000)</f>
        <v>137.39739414979999</v>
      </c>
      <c r="J5438" s="16">
        <f t="shared" si="252"/>
        <v>-4.5482459520933438E-2</v>
      </c>
      <c r="K5438" s="16">
        <f>[1]!s_is(A5438,61,"FY","YTD","20251231",1,"",100000000)</f>
        <v>5.1482708660999998</v>
      </c>
      <c r="L5438" s="16">
        <f>[1]!s_is(A5438,61,"FY","YTD","20241231",1,"",100000000)</f>
        <v>10.992391571300001</v>
      </c>
      <c r="M5438" s="16">
        <f t="shared" si="253"/>
        <v>-0.53165143065485376</v>
      </c>
      <c r="N5438" s="16">
        <f>[1]!s_fa_roe(A5438,"20251231")</f>
        <v>3.0257000000000001</v>
      </c>
      <c r="O5438" s="16">
        <f>[1]!s_stmnote_rdexp(A5438,"20251231",1,10000)</f>
        <v>7515.0967260000007</v>
      </c>
      <c r="P5438" s="20">
        <f t="shared" si="254"/>
        <v>5.730231465927901E-3</v>
      </c>
      <c r="Q5438" s="16">
        <f>[1]!s_margin_tradingbalance(A5438,"",10000)</f>
        <v>152324.6035</v>
      </c>
      <c r="R5438" s="16">
        <f>[1]!s_margin_seclendingbalance(A5438,"",10000)</f>
        <v>638.05560000000003</v>
      </c>
      <c r="S5438" s="17">
        <f>[1]!s_val_ev(A5438,"",100000000)</f>
        <v>200.22533855519995</v>
      </c>
      <c r="T5438" s="17">
        <f>[1]!share_freesharesmv(A5438,"",100000000)</f>
        <v>129.99467133599998</v>
      </c>
      <c r="U5438" s="17">
        <f>[1]!s_dq_amount_btin(A5438,E5438,100000000)</f>
        <v>4.5067206400000002</v>
      </c>
      <c r="V5438" s="17">
        <f>[1]!s_dq_turn(A5438,E5438)</f>
        <v>2.5189137663797694</v>
      </c>
      <c r="W5438" s="2">
        <f>[1]!s_pq_amount(A5438,"20260101","",100000000)</f>
        <v>728.73864189000005</v>
      </c>
      <c r="X5438" s="2">
        <f>[1]!s_pq_avgamount(A5438,"20260101","",100000000)</f>
        <v>6.6248967444545457</v>
      </c>
      <c r="Y5438" s="17">
        <f>[1]!s_ipo_dilutedpe(A5438)</f>
        <v>0</v>
      </c>
      <c r="Z5438" s="12">
        <f>[1]!s_ipo_collection_total(A5438,100000000)</f>
        <v>0</v>
      </c>
      <c r="AA5438" s="2">
        <f>[1]!s_val_pe_ttm(A5438,E5438)</f>
        <v>120.71413421630859</v>
      </c>
      <c r="AB5438" s="5">
        <f>[1]!s_info_zjtxornot1(A5438,"")</f>
        <v>0</v>
      </c>
      <c r="AC5438" s="22" t="str">
        <f>[1]!s_info_nature1(A5438,"")</f>
        <v>中央国有企业</v>
      </c>
      <c r="AD5438" s="6" t="str">
        <f>[1]!s_info_city(A5438)</f>
        <v>长春市</v>
      </c>
      <c r="AE5438" s="6" t="str">
        <f>[1]!s_info_province(A5438)</f>
        <v>吉林省</v>
      </c>
      <c r="AF5438">
        <v>125.3245</v>
      </c>
      <c r="AG5438">
        <v>43.886840999999997</v>
      </c>
    </row>
    <row r="5439" spans="1:33" x14ac:dyDescent="0.3">
      <c r="A5439" s="12" t="s">
        <v>10892</v>
      </c>
      <c r="B5439" s="12" t="s">
        <v>10893</v>
      </c>
      <c r="C5439" s="16" t="str">
        <f>[1]!s_info_mkt(A5439)</f>
        <v>主板</v>
      </c>
      <c r="D5439" s="16" t="str">
        <f>[1]!s_ipo_listeddate(A5439)</f>
        <v>2016-12-26</v>
      </c>
      <c r="E5439" s="16" t="str">
        <f>[1]!lastradeday_s("000002","")</f>
        <v>2026-06-22</v>
      </c>
      <c r="F5439" s="16" t="str">
        <f>[1]!s_info_industry_csrc2023(A5439,"",3)</f>
        <v>电信、广播电视和卫星传输服务</v>
      </c>
      <c r="G5439" s="16" t="str">
        <f>[1]!s_info_industry_csrc2023(A5439,"",1)</f>
        <v>信息传输、软件和信息技术服务业</v>
      </c>
      <c r="H5439" s="16">
        <f>[1]!s_is(A5439,83,"FY","YTD","20251231",1,"",100000000)</f>
        <v>12.650154673399999</v>
      </c>
      <c r="I5439" s="16">
        <f>[1]!s_is(A5439,83,"FY","YTD","20241231",1,"",100000000)</f>
        <v>15.9625906548</v>
      </c>
      <c r="J5439" s="16">
        <f t="shared" si="252"/>
        <v>-0.2075124303462571</v>
      </c>
      <c r="K5439" s="16">
        <f>[1]!s_is(A5439,61,"FY","YTD","20251231",1,"",100000000)</f>
        <v>-13.2052832783</v>
      </c>
      <c r="L5439" s="16">
        <f>[1]!s_is(A5439,61,"FY","YTD","20241231",1,"",100000000)</f>
        <v>-10.8424700194</v>
      </c>
      <c r="M5439" s="16">
        <f t="shared" si="253"/>
        <v>-0.21792204679121191</v>
      </c>
      <c r="N5439" s="16">
        <f>[1]!s_fa_roe(A5439,"20251231")</f>
        <v>-54.777000000000001</v>
      </c>
      <c r="O5439" s="16">
        <f>[1]!s_stmnote_rdexp(A5439,"20251231",1,10000)</f>
        <v>0</v>
      </c>
      <c r="P5439" s="20">
        <f t="shared" si="254"/>
        <v>0</v>
      </c>
      <c r="Q5439" s="16">
        <f>[1]!s_margin_tradingbalance(A5439,"",10000)</f>
        <v>46830.121500000001</v>
      </c>
      <c r="R5439" s="16">
        <f>[1]!s_margin_seclendingbalance(A5439,"",10000)</f>
        <v>311.85680000000002</v>
      </c>
      <c r="S5439" s="17">
        <f>[1]!s_val_ev(A5439,"",100000000)</f>
        <v>108.5962672834</v>
      </c>
      <c r="T5439" s="17">
        <f>[1]!share_freesharesmv(A5439,"",100000000)</f>
        <v>57.526970969000004</v>
      </c>
      <c r="U5439" s="17">
        <f>[1]!s_dq_amount_btin(A5439,E5439,100000000)</f>
        <v>4.3906235799999997</v>
      </c>
      <c r="V5439" s="17">
        <f>[1]!s_dq_turn(A5439,E5439)</f>
        <v>4.0343625192628547</v>
      </c>
      <c r="W5439" s="2">
        <f>[1]!s_pq_amount(A5439,"20260101","",100000000)</f>
        <v>396.49825342999998</v>
      </c>
      <c r="X5439" s="2">
        <f>[1]!s_pq_avgamount(A5439,"20260101","",100000000)</f>
        <v>3.6045295766363639</v>
      </c>
      <c r="Y5439" s="17">
        <f>[1]!s_ipo_dilutedpe(A5439)</f>
        <v>22.99</v>
      </c>
      <c r="Z5439" s="12">
        <f>[1]!s_ipo_collection_total(A5439,100000000)</f>
        <v>18.731999999999999</v>
      </c>
      <c r="AA5439" s="2">
        <f>[1]!s_val_pe_ttm(A5439,E5439)</f>
        <v>-8.234522819519043</v>
      </c>
      <c r="AB5439" s="5">
        <f>[1]!s_info_zjtxornot1(A5439,"")</f>
        <v>0</v>
      </c>
      <c r="AC5439" s="22" t="str">
        <f>[1]!s_info_nature1(A5439,"")</f>
        <v>地方国有企业</v>
      </c>
      <c r="AD5439" s="6" t="str">
        <f>[1]!s_info_city(A5439)</f>
        <v>贵阳市</v>
      </c>
      <c r="AE5439" s="6" t="str">
        <f>[1]!s_info_province(A5439)</f>
        <v>贵州省</v>
      </c>
      <c r="AF5439">
        <v>106.71347799999999</v>
      </c>
      <c r="AG5439">
        <v>26.578343</v>
      </c>
    </row>
    <row r="5440" spans="1:33" x14ac:dyDescent="0.3">
      <c r="A5440" s="12" t="s">
        <v>10894</v>
      </c>
      <c r="B5440" s="12" t="s">
        <v>10895</v>
      </c>
      <c r="C5440" s="16" t="str">
        <f>[1]!s_info_mkt(A5440)</f>
        <v>创业板</v>
      </c>
      <c r="D5440" s="16" t="str">
        <f>[1]!s_ipo_listeddate(A5440)</f>
        <v>2017-11-15</v>
      </c>
      <c r="E5440" s="16" t="str">
        <f>[1]!lastradeday_s("000002","")</f>
        <v>2026-06-22</v>
      </c>
      <c r="F5440" s="16" t="str">
        <f>[1]!s_info_industry_csrc2023(A5440,"",3)</f>
        <v>化学原料和化学制品制造业</v>
      </c>
      <c r="G5440" s="16" t="str">
        <f>[1]!s_info_industry_csrc2023(A5440,"",1)</f>
        <v>制造业</v>
      </c>
      <c r="H5440" s="16">
        <f>[1]!s_is(A5440,83,"FY","YTD","20251231",1,"",100000000)</f>
        <v>15.957776790999999</v>
      </c>
      <c r="I5440" s="16">
        <f>[1]!s_is(A5440,83,"FY","YTD","20241231",1,"",100000000)</f>
        <v>17.678968632100002</v>
      </c>
      <c r="J5440" s="16">
        <f t="shared" si="252"/>
        <v>-9.7358159116522569E-2</v>
      </c>
      <c r="K5440" s="16">
        <f>[1]!s_is(A5440,61,"FY","YTD","20251231",1,"",100000000)</f>
        <v>-1.093613546</v>
      </c>
      <c r="L5440" s="16">
        <f>[1]!s_is(A5440,61,"FY","YTD","20241231",1,"",100000000)</f>
        <v>9.5331368599999994E-2</v>
      </c>
      <c r="M5440" s="16">
        <f t="shared" si="253"/>
        <v>-12.471707183693994</v>
      </c>
      <c r="N5440" s="16">
        <f>[1]!s_fa_roe(A5440,"20251231")</f>
        <v>-9.4006000000000007</v>
      </c>
      <c r="O5440" s="16">
        <f>[1]!s_stmnote_rdexp(A5440,"20251231",1,10000)</f>
        <v>1656.4862720000001</v>
      </c>
      <c r="P5440" s="20">
        <f t="shared" si="254"/>
        <v>1.0380432648576956E-2</v>
      </c>
      <c r="Q5440" s="16">
        <f>[1]!s_margin_tradingbalance(A5440,"",10000)</f>
        <v>0</v>
      </c>
      <c r="R5440" s="16">
        <f>[1]!s_margin_seclendingbalance(A5440,"",10000)</f>
        <v>0</v>
      </c>
      <c r="S5440" s="17">
        <f>[1]!s_val_ev(A5440,"",100000000)</f>
        <v>46.915381919400005</v>
      </c>
      <c r="T5440" s="17">
        <f>[1]!share_freesharesmv(A5440,"",100000000)</f>
        <v>26.900388584800002</v>
      </c>
      <c r="U5440" s="17">
        <f>[1]!s_dq_amount_btin(A5440,E5440,100000000)</f>
        <v>6.5470595500000002</v>
      </c>
      <c r="V5440" s="17">
        <f>[1]!s_dq_turn(A5440,E5440)</f>
        <v>16.834868829807899</v>
      </c>
      <c r="W5440" s="2">
        <f>[1]!s_pq_amount(A5440,"20260101","",100000000)</f>
        <v>454.07171254999997</v>
      </c>
      <c r="X5440" s="2">
        <f>[1]!s_pq_avgamount(A5440,"20260101","",100000000)</f>
        <v>4.127924659545454</v>
      </c>
      <c r="Y5440" s="17">
        <f>[1]!s_ipo_dilutedpe(A5440)</f>
        <v>22.99</v>
      </c>
      <c r="Z5440" s="12">
        <f>[1]!s_ipo_collection_total(A5440,100000000)</f>
        <v>3.350355</v>
      </c>
      <c r="AA5440" s="2">
        <f>[1]!s_val_pe_ttm(A5440,E5440)</f>
        <v>-68.145149230957031</v>
      </c>
      <c r="AB5440" s="5">
        <f>[1]!s_info_zjtxornot1(A5440,"")</f>
        <v>0</v>
      </c>
      <c r="AC5440" s="22" t="str">
        <f>[1]!s_info_nature1(A5440,"")</f>
        <v>民营企业</v>
      </c>
      <c r="AD5440" s="6" t="str">
        <f>[1]!s_info_city(A5440)</f>
        <v>江阴市</v>
      </c>
      <c r="AE5440" s="6" t="str">
        <f>[1]!s_info_province(A5440)</f>
        <v>江苏省</v>
      </c>
      <c r="AF5440">
        <v>120.31067899999999</v>
      </c>
      <c r="AG5440">
        <v>31.837425</v>
      </c>
    </row>
    <row r="5441" spans="1:33" x14ac:dyDescent="0.3">
      <c r="A5441" s="12" t="s">
        <v>10896</v>
      </c>
      <c r="B5441" s="12" t="s">
        <v>10897</v>
      </c>
      <c r="C5441" s="16" t="str">
        <f>[1]!s_info_mkt(A5441)</f>
        <v>主板</v>
      </c>
      <c r="D5441" s="16" t="str">
        <f>[1]!s_ipo_listeddate(A5441)</f>
        <v>2007-12-25</v>
      </c>
      <c r="E5441" s="16" t="str">
        <f>[1]!lastradeday_s("000002","")</f>
        <v>2026-06-22</v>
      </c>
      <c r="F5441" s="16" t="str">
        <f>[1]!s_info_industry_csrc2023(A5441,"",3)</f>
        <v>保险业</v>
      </c>
      <c r="G5441" s="16" t="str">
        <f>[1]!s_info_industry_csrc2023(A5441,"",1)</f>
        <v>金融业</v>
      </c>
      <c r="H5441" s="16">
        <f>[1]!s_is(A5441,83,"FY","YTD","20251231",1,"",100000000)</f>
        <v>4351.5600000000004</v>
      </c>
      <c r="I5441" s="16">
        <f>[1]!s_is(A5441,83,"FY","YTD","20241231",1,"",100000000)</f>
        <v>4040.89</v>
      </c>
      <c r="J5441" s="16">
        <f t="shared" si="252"/>
        <v>7.6881578068197953E-2</v>
      </c>
      <c r="K5441" s="16">
        <f>[1]!s_is(A5441,61,"FY","YTD","20251231",1,"",100000000)</f>
        <v>535.04999999999995</v>
      </c>
      <c r="L5441" s="16">
        <f>[1]!s_is(A5441,61,"FY","YTD","20241231",1,"",100000000)</f>
        <v>449.6</v>
      </c>
      <c r="M5441" s="16">
        <f t="shared" si="253"/>
        <v>0.1900578291814945</v>
      </c>
      <c r="N5441" s="16">
        <f>[1]!s_fa_roe(A5441,"20251231")</f>
        <v>18.028500000000001</v>
      </c>
      <c r="O5441" s="16">
        <f>[1]!s_stmnote_rdexp(A5441,"20251231",1,10000)</f>
        <v>0</v>
      </c>
      <c r="P5441" s="20">
        <f t="shared" si="254"/>
        <v>0</v>
      </c>
      <c r="Q5441" s="16">
        <f>[1]!s_margin_tradingbalance(A5441,"",10000)</f>
        <v>314314.65299999999</v>
      </c>
      <c r="R5441" s="16">
        <f>[1]!s_margin_seclendingbalance(A5441,"",10000)</f>
        <v>1687.1244999999999</v>
      </c>
      <c r="S5441" s="17">
        <f>[1]!s_val_ev(A5441,"",100000000)</f>
        <v>2851.4419394654997</v>
      </c>
      <c r="T5441" s="17">
        <f>[1]!share_freesharesmv(A5441,"",100000000)</f>
        <v>958.65159064349996</v>
      </c>
      <c r="U5441" s="17">
        <f>[1]!s_dq_amount_btin(A5441,E5441,100000000)</f>
        <v>32.859308929999997</v>
      </c>
      <c r="V5441" s="17">
        <f>[1]!s_dq_turn(A5441,E5441)</f>
        <v>1.5516093174632206</v>
      </c>
      <c r="W5441" s="2">
        <f>[1]!s_pq_amount(A5441,"20260101","",100000000)</f>
        <v>1814.2100430800001</v>
      </c>
      <c r="X5441" s="2">
        <f>[1]!s_pq_avgamount(A5441,"20260101","",100000000)</f>
        <v>16.492818573454546</v>
      </c>
      <c r="Y5441" s="17">
        <f>[1]!s_ipo_dilutedpe(A5441)</f>
        <v>35.840000000000003</v>
      </c>
      <c r="Z5441" s="12">
        <f>[1]!s_ipo_collection_total(A5441,100000000)</f>
        <v>300</v>
      </c>
      <c r="AA5441" s="2">
        <f>[1]!s_val_pe_ttm(A5441,E5441)</f>
        <v>5.6399226188659668</v>
      </c>
      <c r="AB5441" s="5">
        <f>[1]!s_info_zjtxornot1(A5441,"")</f>
        <v>0</v>
      </c>
      <c r="AC5441" s="22" t="str">
        <f>[1]!s_info_nature1(A5441,"")</f>
        <v>公众企业</v>
      </c>
      <c r="AD5441" s="6" t="str">
        <f>[1]!s_info_city(A5441)</f>
        <v>上海市</v>
      </c>
      <c r="AE5441" s="6" t="str">
        <f>[1]!s_info_province(A5441)</f>
        <v>上海</v>
      </c>
      <c r="AF5441">
        <v>121.472644</v>
      </c>
      <c r="AG5441">
        <v>31.231705999999999</v>
      </c>
    </row>
    <row r="5442" spans="1:33" x14ac:dyDescent="0.3">
      <c r="A5442" s="12" t="s">
        <v>10898</v>
      </c>
      <c r="B5442" s="12" t="s">
        <v>10899</v>
      </c>
      <c r="C5442" s="16" t="str">
        <f>[1]!s_info_mkt(A5442)</f>
        <v>创业板</v>
      </c>
      <c r="D5442" s="16" t="str">
        <f>[1]!s_ipo_listeddate(A5442)</f>
        <v>2012-05-11</v>
      </c>
      <c r="E5442" s="16" t="str">
        <f>[1]!lastradeday_s("000002","")</f>
        <v>2026-06-22</v>
      </c>
      <c r="F5442" s="16" t="str">
        <f>[1]!s_info_industry_csrc2023(A5442,"",3)</f>
        <v>电气机械和器材制造业</v>
      </c>
      <c r="G5442" s="16" t="str">
        <f>[1]!s_info_industry_csrc2023(A5442,"",1)</f>
        <v>制造业</v>
      </c>
      <c r="H5442" s="16">
        <f>[1]!s_is(A5442,83,"FY","YTD","20251231",1,"",100000000)</f>
        <v>6.3078532398</v>
      </c>
      <c r="I5442" s="16">
        <f>[1]!s_is(A5442,83,"FY","YTD","20241231",1,"",100000000)</f>
        <v>4.8988599793000001</v>
      </c>
      <c r="J5442" s="16">
        <f t="shared" si="252"/>
        <v>0.28761656108842937</v>
      </c>
      <c r="K5442" s="16">
        <f>[1]!s_is(A5442,61,"FY","YTD","20251231",1,"",100000000)</f>
        <v>-1.8373558511000001</v>
      </c>
      <c r="L5442" s="16">
        <f>[1]!s_is(A5442,61,"FY","YTD","20241231",1,"",100000000)</f>
        <v>-2.7698881061000002</v>
      </c>
      <c r="M5442" s="16">
        <f t="shared" si="253"/>
        <v>0.33666784334945743</v>
      </c>
      <c r="N5442" s="16">
        <f>[1]!s_fa_roe(A5442,"20251231")</f>
        <v>-12.191800000000001</v>
      </c>
      <c r="O5442" s="16">
        <f>[1]!s_stmnote_rdexp(A5442,"20251231",1,10000)</f>
        <v>1178.353163</v>
      </c>
      <c r="P5442" s="20">
        <f t="shared" si="254"/>
        <v>1.8680732068480425E-2</v>
      </c>
      <c r="Q5442" s="16">
        <f>[1]!s_margin_tradingbalance(A5442,"",10000)</f>
        <v>0</v>
      </c>
      <c r="R5442" s="16">
        <f>[1]!s_margin_seclendingbalance(A5442,"",10000)</f>
        <v>0</v>
      </c>
      <c r="S5442" s="17">
        <f>[1]!s_val_ev(A5442,"",100000000)</f>
        <v>36.694327500999997</v>
      </c>
      <c r="T5442" s="17">
        <f>[1]!share_freesharesmv(A5442,"",100000000)</f>
        <v>32.040152055599997</v>
      </c>
      <c r="U5442" s="17">
        <f>[1]!s_dq_amount_btin(A5442,E5442,100000000)</f>
        <v>2.2068774599999998</v>
      </c>
      <c r="V5442" s="17">
        <f>[1]!s_dq_turn(A5442,E5442)</f>
        <v>6.0791878495438256</v>
      </c>
      <c r="W5442" s="2">
        <f>[1]!s_pq_amount(A5442,"20260101","",100000000)</f>
        <v>564.74920148000001</v>
      </c>
      <c r="X5442" s="2">
        <f>[1]!s_pq_avgamount(A5442,"20260101","",100000000)</f>
        <v>5.1340836498181819</v>
      </c>
      <c r="Y5442" s="17">
        <f>[1]!s_ipo_dilutedpe(A5442)</f>
        <v>27.5</v>
      </c>
      <c r="Z5442" s="12">
        <f>[1]!s_ipo_collection_total(A5442,100000000)</f>
        <v>3.85</v>
      </c>
      <c r="AA5442" s="2">
        <f>[1]!s_val_pe_ttm(A5442,E5442)</f>
        <v>-19.977912902832031</v>
      </c>
      <c r="AB5442" s="5">
        <f>[1]!s_info_zjtxornot1(A5442,"")</f>
        <v>0</v>
      </c>
      <c r="AC5442" s="22" t="str">
        <f>[1]!s_info_nature1(A5442,"")</f>
        <v>地方国有企业</v>
      </c>
      <c r="AD5442" s="6" t="str">
        <f>[1]!s_info_city(A5442)</f>
        <v>深圳市</v>
      </c>
      <c r="AE5442" s="6" t="str">
        <f>[1]!s_info_province(A5442)</f>
        <v>广东省</v>
      </c>
      <c r="AF5442">
        <v>114.085947</v>
      </c>
      <c r="AG5442">
        <v>22.547000000000001</v>
      </c>
    </row>
    <row r="5443" spans="1:33" x14ac:dyDescent="0.3">
      <c r="A5443" s="12" t="s">
        <v>10900</v>
      </c>
      <c r="B5443" s="12" t="s">
        <v>10901</v>
      </c>
      <c r="C5443" s="16" t="str">
        <f>[1]!s_info_mkt(A5443)</f>
        <v>创业板</v>
      </c>
      <c r="D5443" s="16" t="str">
        <f>[1]!s_ipo_listeddate(A5443)</f>
        <v>2021-04-13</v>
      </c>
      <c r="E5443" s="16" t="str">
        <f>[1]!lastradeday_s("000002","")</f>
        <v>2026-06-22</v>
      </c>
      <c r="F5443" s="16" t="str">
        <f>[1]!s_info_industry_csrc2023(A5443,"",3)</f>
        <v>畜牧业</v>
      </c>
      <c r="G5443" s="16" t="str">
        <f>[1]!s_info_industry_csrc2023(A5443,"",1)</f>
        <v>农、林、牧、渔业</v>
      </c>
      <c r="H5443" s="16">
        <f>[1]!s_is(A5443,83,"FY","YTD","20251231",1,"",100000000)</f>
        <v>12.212988744</v>
      </c>
      <c r="I5443" s="16">
        <f>[1]!s_is(A5443,83,"FY","YTD","20241231",1,"",100000000)</f>
        <v>9.7064716880999988</v>
      </c>
      <c r="J5443" s="16">
        <f t="shared" ref="J5443:J5506" si="255">H5443/I5443-1</f>
        <v>0.25823153216147099</v>
      </c>
      <c r="K5443" s="16">
        <f>[1]!s_is(A5443,61,"FY","YTD","20251231",1,"",100000000)</f>
        <v>0.84716532540000011</v>
      </c>
      <c r="L5443" s="16">
        <f>[1]!s_is(A5443,61,"FY","YTD","20241231",1,"",100000000)</f>
        <v>0.44813371219999998</v>
      </c>
      <c r="M5443" s="16">
        <f t="shared" ref="M5443:M5506" si="256">(K5443-L5443)/ABS(L5443)</f>
        <v>0.89042980328584209</v>
      </c>
      <c r="N5443" s="16">
        <f>[1]!s_fa_roe(A5443,"20251231")</f>
        <v>10.6556</v>
      </c>
      <c r="O5443" s="16">
        <f>[1]!s_stmnote_rdexp(A5443,"20251231",1,10000)</f>
        <v>4623.0810840000004</v>
      </c>
      <c r="P5443" s="20">
        <f t="shared" ref="P5443:P5506" si="257">O5443/H5443/10000</f>
        <v>3.7853806147747651E-2</v>
      </c>
      <c r="Q5443" s="16">
        <f>[1]!s_margin_tradingbalance(A5443,"",10000)</f>
        <v>11302.5191</v>
      </c>
      <c r="R5443" s="16">
        <f>[1]!s_margin_seclendingbalance(A5443,"",10000)</f>
        <v>25.574999999999999</v>
      </c>
      <c r="S5443" s="17">
        <f>[1]!s_val_ev(A5443,"",100000000)</f>
        <v>29.618024760899996</v>
      </c>
      <c r="T5443" s="17">
        <f>[1]!share_freesharesmv(A5443,"",100000000)</f>
        <v>12.984494696799999</v>
      </c>
      <c r="U5443" s="17">
        <f>[1]!s_dq_amount_btin(A5443,E5443,100000000)</f>
        <v>1.35710321</v>
      </c>
      <c r="V5443" s="17">
        <f>[1]!s_dq_turn(A5443,E5443)</f>
        <v>6.9204314562015403</v>
      </c>
      <c r="W5443" s="2">
        <f>[1]!s_pq_amount(A5443,"20260101","",100000000)</f>
        <v>205.94515093000001</v>
      </c>
      <c r="X5443" s="2">
        <f>[1]!s_pq_avgamount(A5443,"20260101","",100000000)</f>
        <v>1.8722286448181817</v>
      </c>
      <c r="Y5443" s="17">
        <f>[1]!s_ipo_dilutedpe(A5443)</f>
        <v>7.98</v>
      </c>
      <c r="Z5443" s="12">
        <f>[1]!s_ipo_collection_total(A5443,100000000)</f>
        <v>2.1337999999999999</v>
      </c>
      <c r="AA5443" s="2">
        <f>[1]!s_val_pe_ttm(A5443,E5443)</f>
        <v>-79.989875793457031</v>
      </c>
      <c r="AB5443" s="5">
        <f>[1]!s_info_zjtxornot1(A5443,"")</f>
        <v>0</v>
      </c>
      <c r="AC5443" s="22" t="str">
        <f>[1]!s_info_nature1(A5443,"")</f>
        <v>民营企业</v>
      </c>
      <c r="AD5443" s="6" t="str">
        <f>[1]!s_info_city(A5443)</f>
        <v>银川市</v>
      </c>
      <c r="AE5443" s="6" t="str">
        <f>[1]!s_info_province(A5443)</f>
        <v>宁夏回族自治区</v>
      </c>
      <c r="AF5443">
        <v>106.27817899999999</v>
      </c>
      <c r="AG5443">
        <v>38.466369999999998</v>
      </c>
    </row>
    <row r="5444" spans="1:33" x14ac:dyDescent="0.3">
      <c r="A5444" s="12" t="s">
        <v>10902</v>
      </c>
      <c r="B5444" s="12" t="s">
        <v>10903</v>
      </c>
      <c r="C5444" s="16" t="str">
        <f>[1]!s_info_mkt(A5444)</f>
        <v>主板</v>
      </c>
      <c r="D5444" s="16" t="str">
        <f>[1]!s_ipo_listeddate(A5444)</f>
        <v>1998-12-24</v>
      </c>
      <c r="E5444" s="16" t="str">
        <f>[1]!lastradeday_s("000002","")</f>
        <v>2026-06-22</v>
      </c>
      <c r="F5444" s="16" t="str">
        <f>[1]!s_info_industry_csrc2023(A5444,"",3)</f>
        <v>电气机械和器材制造业</v>
      </c>
      <c r="G5444" s="16" t="str">
        <f>[1]!s_info_industry_csrc2023(A5444,"",1)</f>
        <v>制造业</v>
      </c>
      <c r="H5444" s="16">
        <f>[1]!s_is(A5444,83,"FY","YTD","20251231",1,"",100000000)</f>
        <v>15.4094007912</v>
      </c>
      <c r="I5444" s="16">
        <f>[1]!s_is(A5444,83,"FY","YTD","20241231",1,"",100000000)</f>
        <v>16.753420394100001</v>
      </c>
      <c r="J5444" s="16">
        <f t="shared" si="255"/>
        <v>-8.0223594423340594E-2</v>
      </c>
      <c r="K5444" s="16">
        <f>[1]!s_is(A5444,61,"FY","YTD","20251231",1,"",100000000)</f>
        <v>-3.4809960050999997</v>
      </c>
      <c r="L5444" s="16">
        <f>[1]!s_is(A5444,61,"FY","YTD","20241231",1,"",100000000)</f>
        <v>-2.2494454303000002</v>
      </c>
      <c r="M5444" s="16">
        <f t="shared" si="256"/>
        <v>-0.54749075403698599</v>
      </c>
      <c r="N5444" s="16">
        <f>[1]!s_fa_roe(A5444,"20251231")</f>
        <v>-34.807299999999998</v>
      </c>
      <c r="O5444" s="16">
        <f>[1]!s_stmnote_rdexp(A5444,"20251231",1,10000)</f>
        <v>8159.1238519999997</v>
      </c>
      <c r="P5444" s="20">
        <f t="shared" si="257"/>
        <v>5.2949001473564843E-2</v>
      </c>
      <c r="Q5444" s="16">
        <f>[1]!s_margin_tradingbalance(A5444,"",10000)</f>
        <v>15960.931200000001</v>
      </c>
      <c r="R5444" s="16">
        <f>[1]!s_margin_seclendingbalance(A5444,"",10000)</f>
        <v>24.6309</v>
      </c>
      <c r="S5444" s="17">
        <f>[1]!s_val_ev(A5444,"",100000000)</f>
        <v>34.412169200000001</v>
      </c>
      <c r="T5444" s="17">
        <f>[1]!share_freesharesmv(A5444,"",100000000)</f>
        <v>20.810261776400001</v>
      </c>
      <c r="U5444" s="17">
        <f>[1]!s_dq_amount_btin(A5444,E5444,100000000)</f>
        <v>1.81548731</v>
      </c>
      <c r="V5444" s="17">
        <f>[1]!s_dq_turn(A5444,E5444)</f>
        <v>5.3469231326457622</v>
      </c>
      <c r="W5444" s="2">
        <f>[1]!s_pq_amount(A5444,"20260101","",100000000)</f>
        <v>174.18041381</v>
      </c>
      <c r="X5444" s="2">
        <f>[1]!s_pq_avgamount(A5444,"20260101","",100000000)</f>
        <v>1.5834583073636366</v>
      </c>
      <c r="Y5444" s="17">
        <f>[1]!s_ipo_dilutedpe(A5444)</f>
        <v>0</v>
      </c>
      <c r="Z5444" s="12">
        <f>[1]!s_ipo_collection_total(A5444,100000000)</f>
        <v>4.6154999999999999</v>
      </c>
      <c r="AA5444" s="2">
        <f>[1]!s_val_pe_ttm(A5444,E5444)</f>
        <v>-9.4307184219360352</v>
      </c>
      <c r="AB5444" s="5">
        <f>[1]!s_info_zjtxornot1(A5444,"")</f>
        <v>0</v>
      </c>
      <c r="AC5444" s="22" t="str">
        <f>[1]!s_info_nature1(A5444,"")</f>
        <v>地方国有企业</v>
      </c>
      <c r="AD5444" s="6" t="str">
        <f>[1]!s_info_city(A5444)</f>
        <v>兰州市</v>
      </c>
      <c r="AE5444" s="6" t="str">
        <f>[1]!s_info_province(A5444)</f>
        <v>甘肃省</v>
      </c>
      <c r="AF5444">
        <v>103.82355699999999</v>
      </c>
      <c r="AG5444">
        <v>36.058039000000001</v>
      </c>
    </row>
    <row r="5445" spans="1:33" x14ac:dyDescent="0.3">
      <c r="A5445" s="12" t="s">
        <v>10904</v>
      </c>
      <c r="B5445" s="12" t="s">
        <v>10905</v>
      </c>
      <c r="C5445" s="16" t="str">
        <f>[1]!s_info_mkt(A5445)</f>
        <v>创业板</v>
      </c>
      <c r="D5445" s="16" t="str">
        <f>[1]!s_ipo_listeddate(A5445)</f>
        <v>2020-08-24</v>
      </c>
      <c r="E5445" s="16" t="str">
        <f>[1]!lastradeday_s("000002","")</f>
        <v>2026-06-22</v>
      </c>
      <c r="F5445" s="16" t="str">
        <f>[1]!s_info_industry_csrc2023(A5445,"",3)</f>
        <v>商务服务业</v>
      </c>
      <c r="G5445" s="16" t="str">
        <f>[1]!s_info_industry_csrc2023(A5445,"",1)</f>
        <v>租赁和商务服务业</v>
      </c>
      <c r="H5445" s="16">
        <f>[1]!s_is(A5445,83,"FY","YTD","20251231",1,"",100000000)</f>
        <v>8.0059870726</v>
      </c>
      <c r="I5445" s="16">
        <f>[1]!s_is(A5445,83,"FY","YTD","20241231",1,"",100000000)</f>
        <v>8.3370578512000009</v>
      </c>
      <c r="J5445" s="16">
        <f t="shared" si="255"/>
        <v>-3.9710745026478089E-2</v>
      </c>
      <c r="K5445" s="16">
        <f>[1]!s_is(A5445,61,"FY","YTD","20251231",1,"",100000000)</f>
        <v>1.5123859777000002</v>
      </c>
      <c r="L5445" s="16">
        <f>[1]!s_is(A5445,61,"FY","YTD","20241231",1,"",100000000)</f>
        <v>1.6731507996999999</v>
      </c>
      <c r="M5445" s="16">
        <f t="shared" si="256"/>
        <v>-9.6085076150234205E-2</v>
      </c>
      <c r="N5445" s="16">
        <f>[1]!s_fa_roe(A5445,"20251231")</f>
        <v>11.3329</v>
      </c>
      <c r="O5445" s="16">
        <f>[1]!s_stmnote_rdexp(A5445,"20251231",1,10000)</f>
        <v>5653.8224759999994</v>
      </c>
      <c r="P5445" s="20">
        <f t="shared" si="257"/>
        <v>7.061993011892137E-2</v>
      </c>
      <c r="Q5445" s="16">
        <f>[1]!s_margin_tradingbalance(A5445,"",10000)</f>
        <v>9580.6807000000008</v>
      </c>
      <c r="R5445" s="16">
        <f>[1]!s_margin_seclendingbalance(A5445,"",10000)</f>
        <v>0</v>
      </c>
      <c r="S5445" s="17">
        <f>[1]!s_val_ev(A5445,"",100000000)</f>
        <v>32.008495444099999</v>
      </c>
      <c r="T5445" s="17">
        <f>[1]!share_freesharesmv(A5445,"",100000000)</f>
        <v>9.0716931640999992</v>
      </c>
      <c r="U5445" s="17">
        <f>[1]!s_dq_amount_btin(A5445,E5445,100000000)</f>
        <v>0.70592305</v>
      </c>
      <c r="V5445" s="17">
        <f>[1]!s_dq_turn(A5445,E5445)</f>
        <v>2.2277042522829187</v>
      </c>
      <c r="W5445" s="2">
        <f>[1]!s_pq_amount(A5445,"20260101","",100000000)</f>
        <v>62.318100149999999</v>
      </c>
      <c r="X5445" s="2">
        <f>[1]!s_pq_avgamount(A5445,"20260101","",100000000)</f>
        <v>0.56652818318181819</v>
      </c>
      <c r="Y5445" s="17">
        <f>[1]!s_ipo_dilutedpe(A5445)</f>
        <v>35.4</v>
      </c>
      <c r="Z5445" s="12">
        <f>[1]!s_ipo_collection_total(A5445,100000000)</f>
        <v>8.6052</v>
      </c>
      <c r="AA5445" s="2">
        <f>[1]!s_val_pe_ttm(A5445,E5445)</f>
        <v>20.991123199462891</v>
      </c>
      <c r="AB5445" s="5">
        <f>[1]!s_info_zjtxornot1(A5445,"")</f>
        <v>1</v>
      </c>
      <c r="AC5445" s="22" t="str">
        <f>[1]!s_info_nature1(A5445,"")</f>
        <v>其他企业</v>
      </c>
      <c r="AD5445" s="6" t="str">
        <f>[1]!s_info_city(A5445)</f>
        <v>南京市</v>
      </c>
      <c r="AE5445" s="6" t="str">
        <f>[1]!s_info_province(A5445)</f>
        <v>江苏省</v>
      </c>
      <c r="AF5445">
        <v>118.767413</v>
      </c>
      <c r="AG5445">
        <v>32.041544000000002</v>
      </c>
    </row>
    <row r="5446" spans="1:33" x14ac:dyDescent="0.3">
      <c r="A5446" s="12" t="s">
        <v>10906</v>
      </c>
      <c r="B5446" s="12" t="s">
        <v>10907</v>
      </c>
      <c r="C5446" s="16" t="str">
        <f>[1]!s_info_mkt(A5446)</f>
        <v>创业板</v>
      </c>
      <c r="D5446" s="16" t="str">
        <f>[1]!s_ipo_listeddate(A5446)</f>
        <v>2011-02-22</v>
      </c>
      <c r="E5446" s="16" t="str">
        <f>[1]!lastradeday_s("000002","")</f>
        <v>2026-06-22</v>
      </c>
      <c r="F5446" s="16" t="str">
        <f>[1]!s_info_industry_csrc2023(A5446,"",3)</f>
        <v>橡胶和塑料制品业</v>
      </c>
      <c r="G5446" s="16" t="str">
        <f>[1]!s_info_industry_csrc2023(A5446,"",1)</f>
        <v>制造业</v>
      </c>
      <c r="H5446" s="16">
        <f>[1]!s_is(A5446,83,"FY","YTD","20251231",1,"",100000000)</f>
        <v>39.984111730199999</v>
      </c>
      <c r="I5446" s="16">
        <f>[1]!s_is(A5446,83,"FY","YTD","20241231",1,"",100000000)</f>
        <v>45.817573176099998</v>
      </c>
      <c r="J5446" s="16">
        <f t="shared" si="255"/>
        <v>-0.12731930221356491</v>
      </c>
      <c r="K5446" s="16">
        <f>[1]!s_is(A5446,61,"FY","YTD","20251231",1,"",100000000)</f>
        <v>0.66766575179999998</v>
      </c>
      <c r="L5446" s="16">
        <f>[1]!s_is(A5446,61,"FY","YTD","20241231",1,"",100000000)</f>
        <v>0.71015537099999992</v>
      </c>
      <c r="M5446" s="16">
        <f t="shared" si="256"/>
        <v>-5.9831441027008644E-2</v>
      </c>
      <c r="N5446" s="16">
        <f>[1]!s_fa_roe(A5446,"20251231")</f>
        <v>1.4339</v>
      </c>
      <c r="O5446" s="16">
        <f>[1]!s_stmnote_rdexp(A5446,"20251231",1,10000)</f>
        <v>15321.354278999999</v>
      </c>
      <c r="P5446" s="20">
        <f t="shared" si="257"/>
        <v>3.8318606106304422E-2</v>
      </c>
      <c r="Q5446" s="16">
        <f>[1]!s_margin_tradingbalance(A5446,"",10000)</f>
        <v>55357.641000000003</v>
      </c>
      <c r="R5446" s="16">
        <f>[1]!s_margin_seclendingbalance(A5446,"",10000)</f>
        <v>220.00200000000001</v>
      </c>
      <c r="S5446" s="17">
        <f>[1]!s_val_ev(A5446,"",100000000)</f>
        <v>80.656555099000002</v>
      </c>
      <c r="T5446" s="17">
        <f>[1]!share_freesharesmv(A5446,"",100000000)</f>
        <v>56.142016018</v>
      </c>
      <c r="U5446" s="17">
        <f>[1]!s_dq_amount_btin(A5446,E5446,100000000)</f>
        <v>2.3164458799999998</v>
      </c>
      <c r="V5446" s="17">
        <f>[1]!s_dq_turn(A5446,E5446)</f>
        <v>3.0785884854811028</v>
      </c>
      <c r="W5446" s="2">
        <f>[1]!s_pq_amount(A5446,"20260101","",100000000)</f>
        <v>278.80937075999998</v>
      </c>
      <c r="X5446" s="2">
        <f>[1]!s_pq_avgamount(A5446,"20260101","",100000000)</f>
        <v>2.534630643272727</v>
      </c>
      <c r="Y5446" s="17">
        <f>[1]!s_ipo_dilutedpe(A5446)</f>
        <v>51.92</v>
      </c>
      <c r="Z5446" s="12">
        <f>[1]!s_ipo_collection_total(A5446,100000000)</f>
        <v>7.8920000000000003</v>
      </c>
      <c r="AA5446" s="2">
        <f>[1]!s_val_pe_ttm(A5446,E5446)</f>
        <v>2854.841064453125</v>
      </c>
      <c r="AB5446" s="5">
        <f>[1]!s_info_zjtxornot1(A5446,"")</f>
        <v>0</v>
      </c>
      <c r="AC5446" s="22" t="str">
        <f>[1]!s_info_nature1(A5446,"")</f>
        <v>民营企业</v>
      </c>
      <c r="AD5446" s="6" t="str">
        <f>[1]!s_info_city(A5446)</f>
        <v>上海市</v>
      </c>
      <c r="AE5446" s="6" t="str">
        <f>[1]!s_info_province(A5446)</f>
        <v>上海</v>
      </c>
      <c r="AF5446">
        <v>121.472644</v>
      </c>
      <c r="AG5446">
        <v>31.231705999999999</v>
      </c>
    </row>
    <row r="5447" spans="1:33" x14ac:dyDescent="0.3">
      <c r="A5447" s="12" t="s">
        <v>10908</v>
      </c>
      <c r="B5447" s="12" t="s">
        <v>10909</v>
      </c>
      <c r="C5447" s="16" t="str">
        <f>[1]!s_info_mkt(A5447)</f>
        <v>主板</v>
      </c>
      <c r="D5447" s="16" t="str">
        <f>[1]!s_ipo_listeddate(A5447)</f>
        <v>2003-02-26</v>
      </c>
      <c r="E5447" s="16" t="str">
        <f>[1]!lastradeday_s("000002","")</f>
        <v>2026-06-22</v>
      </c>
      <c r="F5447" s="16" t="str">
        <f>[1]!s_info_industry_csrc2023(A5447,"",3)</f>
        <v>酒、饮料和精制茶制造业</v>
      </c>
      <c r="G5447" s="16" t="str">
        <f>[1]!s_info_industry_csrc2023(A5447,"",1)</f>
        <v>制造业</v>
      </c>
      <c r="H5447" s="16">
        <f>[1]!s_is(A5447,83,"FY","YTD","20251231",1,"",100000000)</f>
        <v>6.4030023369000002</v>
      </c>
      <c r="I5447" s="16">
        <f>[1]!s_is(A5447,83,"FY","YTD","20241231",1,"",100000000)</f>
        <v>6.4706360488000003</v>
      </c>
      <c r="J5447" s="16">
        <f t="shared" si="255"/>
        <v>-1.0452405511594653E-2</v>
      </c>
      <c r="K5447" s="16">
        <f>[1]!s_is(A5447,61,"FY","YTD","20251231",1,"",100000000)</f>
        <v>0.79990456489999995</v>
      </c>
      <c r="L5447" s="16">
        <f>[1]!s_is(A5447,61,"FY","YTD","20241231",1,"",100000000)</f>
        <v>0.64830194190000001</v>
      </c>
      <c r="M5447" s="16">
        <f t="shared" si="256"/>
        <v>0.2338457024449026</v>
      </c>
      <c r="N5447" s="16">
        <f>[1]!s_fa_roe(A5447,"20251231")</f>
        <v>6.0251999999999999</v>
      </c>
      <c r="O5447" s="16">
        <f>[1]!s_stmnote_rdexp(A5447,"20251231",1,10000)</f>
        <v>2604.325382</v>
      </c>
      <c r="P5447" s="20">
        <f t="shared" si="257"/>
        <v>4.0673503537418332E-2</v>
      </c>
      <c r="Q5447" s="16">
        <f>[1]!s_margin_tradingbalance(A5447,"",10000)</f>
        <v>0</v>
      </c>
      <c r="R5447" s="16">
        <f>[1]!s_margin_seclendingbalance(A5447,"",10000)</f>
        <v>0</v>
      </c>
      <c r="S5447" s="17">
        <f>[1]!s_val_ev(A5447,"",100000000)</f>
        <v>26.024999999999999</v>
      </c>
      <c r="T5447" s="17">
        <f>[1]!share_freesharesmv(A5447,"",100000000)</f>
        <v>12.9922444302</v>
      </c>
      <c r="U5447" s="17">
        <f>[1]!s_dq_amount_btin(A5447,E5447,100000000)</f>
        <v>1.7309911200000001</v>
      </c>
      <c r="V5447" s="17">
        <f>[1]!s_dq_turn(A5447,E5447)</f>
        <v>6.71692</v>
      </c>
      <c r="W5447" s="2">
        <f>[1]!s_pq_amount(A5447,"20260101","",100000000)</f>
        <v>169.96795316999999</v>
      </c>
      <c r="X5447" s="2">
        <f>[1]!s_pq_avgamount(A5447,"20260101","",100000000)</f>
        <v>1.5451632106363635</v>
      </c>
      <c r="Y5447" s="17">
        <f>[1]!s_ipo_dilutedpe(A5447)</f>
        <v>20</v>
      </c>
      <c r="Z5447" s="12">
        <f>[1]!s_ipo_collection_total(A5447,100000000)</f>
        <v>4.6871999999999998</v>
      </c>
      <c r="AA5447" s="2">
        <f>[1]!s_val_pe_ttm(A5447,E5447)</f>
        <v>31.777351379394531</v>
      </c>
      <c r="AB5447" s="5">
        <f>[1]!s_info_zjtxornot1(A5447,"")</f>
        <v>0</v>
      </c>
      <c r="AC5447" s="22" t="str">
        <f>[1]!s_info_nature1(A5447,"")</f>
        <v>地方国有企业</v>
      </c>
      <c r="AD5447" s="6" t="str">
        <f>[1]!s_info_city(A5447)</f>
        <v>泉州市</v>
      </c>
      <c r="AE5447" s="6" t="str">
        <f>[1]!s_info_province(A5447)</f>
        <v>福建省</v>
      </c>
      <c r="AF5447">
        <v>118.589421</v>
      </c>
      <c r="AG5447">
        <v>24.908853000000001</v>
      </c>
    </row>
    <row r="5448" spans="1:33" x14ac:dyDescent="0.3">
      <c r="A5448" s="12" t="s">
        <v>10910</v>
      </c>
      <c r="B5448" s="12" t="s">
        <v>10911</v>
      </c>
      <c r="C5448" s="16" t="str">
        <f>[1]!s_info_mkt(A5448)</f>
        <v>创业板</v>
      </c>
      <c r="D5448" s="16" t="str">
        <f>[1]!s_ipo_listeddate(A5448)</f>
        <v>2010-01-08</v>
      </c>
      <c r="E5448" s="16" t="str">
        <f>[1]!lastradeday_s("000002","")</f>
        <v>2026-06-22</v>
      </c>
      <c r="F5448" s="16" t="str">
        <f>[1]!s_info_industry_csrc2023(A5448,"",3)</f>
        <v>电力、热力生产和供应业</v>
      </c>
      <c r="G5448" s="16" t="str">
        <f>[1]!s_info_industry_csrc2023(A5448,"",1)</f>
        <v>电力、热力、燃气及水生产和供应业</v>
      </c>
      <c r="H5448" s="16">
        <f>[1]!s_is(A5448,83,"FY","YTD","20251231",1,"",100000000)</f>
        <v>14.5334159879</v>
      </c>
      <c r="I5448" s="16">
        <f>[1]!s_is(A5448,83,"FY","YTD","20241231",1,"",100000000)</f>
        <v>14.81196652</v>
      </c>
      <c r="J5448" s="16">
        <f t="shared" si="255"/>
        <v>-1.8805776513461936E-2</v>
      </c>
      <c r="K5448" s="16">
        <f>[1]!s_is(A5448,61,"FY","YTD","20251231",1,"",100000000)</f>
        <v>0.40944975229999997</v>
      </c>
      <c r="L5448" s="16">
        <f>[1]!s_is(A5448,61,"FY","YTD","20241231",1,"",100000000)</f>
        <v>-5.4480838588999996</v>
      </c>
      <c r="M5448" s="16">
        <f t="shared" si="256"/>
        <v>1.0751548182635113</v>
      </c>
      <c r="N5448" s="16">
        <f>[1]!s_fa_roe(A5448,"20251231")</f>
        <v>1.6489</v>
      </c>
      <c r="O5448" s="16">
        <f>[1]!s_stmnote_rdexp(A5448,"20251231",1,10000)</f>
        <v>2461.1722420000001</v>
      </c>
      <c r="P5448" s="20">
        <f t="shared" si="257"/>
        <v>1.6934575078901504E-2</v>
      </c>
      <c r="Q5448" s="16">
        <f>[1]!s_margin_tradingbalance(A5448,"",10000)</f>
        <v>0</v>
      </c>
      <c r="R5448" s="16">
        <f>[1]!s_margin_seclendingbalance(A5448,"",10000)</f>
        <v>0</v>
      </c>
      <c r="S5448" s="17">
        <f>[1]!s_val_ev(A5448,"",100000000)</f>
        <v>40.0201291192</v>
      </c>
      <c r="T5448" s="17">
        <f>[1]!share_freesharesmv(A5448,"",100000000)</f>
        <v>30.104281687399997</v>
      </c>
      <c r="U5448" s="17">
        <f>[1]!s_dq_amount_btin(A5448,E5448,100000000)</f>
        <v>2.6000421399999998</v>
      </c>
      <c r="V5448" s="17">
        <f>[1]!s_dq_turn(A5448,E5448)</f>
        <v>8.1651563516049528</v>
      </c>
      <c r="W5448" s="2">
        <f>[1]!s_pq_amount(A5448,"20260101","",100000000)</f>
        <v>524.19167670000002</v>
      </c>
      <c r="X5448" s="2">
        <f>[1]!s_pq_avgamount(A5448,"20260101","",100000000)</f>
        <v>4.7653788790909095</v>
      </c>
      <c r="Y5448" s="17">
        <f>[1]!s_ipo_dilutedpe(A5448)</f>
        <v>68.75</v>
      </c>
      <c r="Z5448" s="12">
        <f>[1]!s_ipo_collection_total(A5448,100000000)</f>
        <v>5.94</v>
      </c>
      <c r="AA5448" s="2">
        <f>[1]!s_val_pe_ttm(A5448,E5448)</f>
        <v>91.2144775390625</v>
      </c>
      <c r="AB5448" s="5">
        <f>[1]!s_info_zjtxornot1(A5448,"")</f>
        <v>0</v>
      </c>
      <c r="AC5448" s="22" t="str">
        <f>[1]!s_info_nature1(A5448,"")</f>
        <v>民营企业</v>
      </c>
      <c r="AD5448" s="6" t="str">
        <f>[1]!s_info_city(A5448)</f>
        <v>哈尔滨市</v>
      </c>
      <c r="AE5448" s="6" t="str">
        <f>[1]!s_info_province(A5448)</f>
        <v>黑龙江省</v>
      </c>
      <c r="AF5448">
        <v>126.642464</v>
      </c>
      <c r="AG5448">
        <v>45.756967000000003</v>
      </c>
    </row>
    <row r="5449" spans="1:33" x14ac:dyDescent="0.3">
      <c r="A5449" s="12" t="s">
        <v>10912</v>
      </c>
      <c r="B5449" s="12" t="s">
        <v>10913</v>
      </c>
      <c r="C5449" s="16" t="str">
        <f>[1]!s_info_mkt(A5449)</f>
        <v>主板</v>
      </c>
      <c r="D5449" s="16" t="str">
        <f>[1]!s_ipo_listeddate(A5449)</f>
        <v>2017-05-10</v>
      </c>
      <c r="E5449" s="16" t="str">
        <f>[1]!lastradeday_s("000002","")</f>
        <v>2026-06-22</v>
      </c>
      <c r="F5449" s="16" t="str">
        <f>[1]!s_info_industry_csrc2023(A5449,"",3)</f>
        <v>医药制造业</v>
      </c>
      <c r="G5449" s="16" t="str">
        <f>[1]!s_info_industry_csrc2023(A5449,"",1)</f>
        <v>制造业</v>
      </c>
      <c r="H5449" s="16">
        <f>[1]!s_is(A5449,83,"FY","YTD","20251231",1,"",100000000)</f>
        <v>6.4018153651</v>
      </c>
      <c r="I5449" s="16">
        <f>[1]!s_is(A5449,83,"FY","YTD","20241231",1,"",100000000)</f>
        <v>6.9168355087000002</v>
      </c>
      <c r="J5449" s="16">
        <f t="shared" si="255"/>
        <v>-7.4458926043883378E-2</v>
      </c>
      <c r="K5449" s="16">
        <f>[1]!s_is(A5449,61,"FY","YTD","20251231",1,"",100000000)</f>
        <v>0.18174274309999999</v>
      </c>
      <c r="L5449" s="16">
        <f>[1]!s_is(A5449,61,"FY","YTD","20241231",1,"",100000000)</f>
        <v>1.7471454037</v>
      </c>
      <c r="M5449" s="16">
        <f t="shared" si="256"/>
        <v>-0.89597732237104244</v>
      </c>
      <c r="N5449" s="16">
        <f>[1]!s_fa_roe(A5449,"20251231")</f>
        <v>0.79820000000000002</v>
      </c>
      <c r="O5449" s="16">
        <f>[1]!s_stmnote_rdexp(A5449,"20251231",1,10000)</f>
        <v>5163.5061390000001</v>
      </c>
      <c r="P5449" s="20">
        <f t="shared" si="257"/>
        <v>8.0656905026490769E-2</v>
      </c>
      <c r="Q5449" s="16">
        <f>[1]!s_margin_tradingbalance(A5449,"",10000)</f>
        <v>0</v>
      </c>
      <c r="R5449" s="16">
        <f>[1]!s_margin_seclendingbalance(A5449,"",10000)</f>
        <v>0</v>
      </c>
      <c r="S5449" s="17">
        <f>[1]!s_val_ev(A5449,"",100000000)</f>
        <v>27.7343231489</v>
      </c>
      <c r="T5449" s="17">
        <f>[1]!share_freesharesmv(A5449,"",100000000)</f>
        <v>16.192428632199999</v>
      </c>
      <c r="U5449" s="17">
        <f>[1]!s_dq_amount_btin(A5449,E5449,100000000)</f>
        <v>0.58364159999999998</v>
      </c>
      <c r="V5449" s="17">
        <f>[1]!s_dq_turn(A5449,E5449)</f>
        <v>2.1134177483009804</v>
      </c>
      <c r="W5449" s="2">
        <f>[1]!s_pq_amount(A5449,"20260101","",100000000)</f>
        <v>58.382537159999998</v>
      </c>
      <c r="X5449" s="2">
        <f>[1]!s_pq_avgamount(A5449,"20260101","",100000000)</f>
        <v>0.53075033781818182</v>
      </c>
      <c r="Y5449" s="17">
        <f>[1]!s_ipo_dilutedpe(A5449)</f>
        <v>22.98</v>
      </c>
      <c r="Z5449" s="12">
        <f>[1]!s_ipo_collection_total(A5449,100000000)</f>
        <v>4.0332299999999996</v>
      </c>
      <c r="AA5449" s="2">
        <f>[1]!s_val_pe_ttm(A5449,E5449)</f>
        <v>-246.11775207519531</v>
      </c>
      <c r="AB5449" s="5">
        <f>[1]!s_info_zjtxornot1(A5449,"")</f>
        <v>0</v>
      </c>
      <c r="AC5449" s="22" t="str">
        <f>[1]!s_info_nature1(A5449,"")</f>
        <v>民营企业</v>
      </c>
      <c r="AD5449" s="6" t="str">
        <f>[1]!s_info_city(A5449)</f>
        <v>金华市</v>
      </c>
      <c r="AE5449" s="6" t="str">
        <f>[1]!s_info_province(A5449)</f>
        <v>浙江省</v>
      </c>
      <c r="AF5449">
        <v>119.649506</v>
      </c>
      <c r="AG5449">
        <v>29.089524000000001</v>
      </c>
    </row>
    <row r="5450" spans="1:33" x14ac:dyDescent="0.3">
      <c r="A5450" s="12" t="s">
        <v>10914</v>
      </c>
      <c r="B5450" s="12" t="s">
        <v>10915</v>
      </c>
      <c r="C5450" s="16" t="str">
        <f>[1]!s_info_mkt(A5450)</f>
        <v>主板</v>
      </c>
      <c r="D5450" s="16" t="str">
        <f>[1]!s_ipo_listeddate(A5450)</f>
        <v>1992-02-28</v>
      </c>
      <c r="E5450" s="16" t="str">
        <f>[1]!lastradeday_s("000002","")</f>
        <v>2026-06-22</v>
      </c>
      <c r="F5450" s="16" t="str">
        <f>[1]!s_info_industry_csrc2023(A5450,"",3)</f>
        <v>非金属矿物制品业</v>
      </c>
      <c r="G5450" s="16" t="str">
        <f>[1]!s_info_industry_csrc2023(A5450,"",1)</f>
        <v>制造业</v>
      </c>
      <c r="H5450" s="16">
        <f>[1]!s_is(A5450,83,"FY","YTD","20251231",1,"",100000000)</f>
        <v>137.18969007999999</v>
      </c>
      <c r="I5450" s="16">
        <f>[1]!s_is(A5450,83,"FY","YTD","20241231",1,"",100000000)</f>
        <v>154.55386401000001</v>
      </c>
      <c r="J5450" s="16">
        <f t="shared" si="255"/>
        <v>-0.11235030609701557</v>
      </c>
      <c r="K5450" s="16">
        <f>[1]!s_is(A5450,61,"FY","YTD","20251231",1,"",100000000)</f>
        <v>1.2566829100000001</v>
      </c>
      <c r="L5450" s="16">
        <f>[1]!s_is(A5450,61,"FY","YTD","20241231",1,"",100000000)</f>
        <v>2.6677231799999999</v>
      </c>
      <c r="M5450" s="16">
        <f t="shared" si="256"/>
        <v>-0.52893054293586783</v>
      </c>
      <c r="N5450" s="16">
        <f>[1]!s_fa_roe(A5450,"20251231")</f>
        <v>0.94199999999999995</v>
      </c>
      <c r="O5450" s="16">
        <f>[1]!s_stmnote_rdexp(A5450,"20251231",1,10000)</f>
        <v>51933.267999999996</v>
      </c>
      <c r="P5450" s="20">
        <f t="shared" si="257"/>
        <v>3.7855080778822325E-2</v>
      </c>
      <c r="Q5450" s="16">
        <f>[1]!s_margin_tradingbalance(A5450,"",10000)</f>
        <v>93255.534599999999</v>
      </c>
      <c r="R5450" s="16">
        <f>[1]!s_margin_seclendingbalance(A5450,"",10000)</f>
        <v>289.55040000000002</v>
      </c>
      <c r="S5450" s="17">
        <f>[1]!s_val_ev(A5450,"",100000000)</f>
        <v>107.53031181875336</v>
      </c>
      <c r="T5450" s="17">
        <f>[1]!share_freesharesmv(A5450,"",100000000)</f>
        <v>56.256451295000012</v>
      </c>
      <c r="U5450" s="17">
        <f>[1]!s_dq_amount_btin(A5450,E5450,100000000)</f>
        <v>4.1669814399999998</v>
      </c>
      <c r="V5450" s="17">
        <f>[1]!s_dq_turn(A5450,E5450)</f>
        <v>4.6733430469311017</v>
      </c>
      <c r="W5450" s="2">
        <f>[1]!s_pq_amount(A5450,"20260101","",100000000)</f>
        <v>208.10437654</v>
      </c>
      <c r="X5450" s="2">
        <f>[1]!s_pq_avgamount(A5450,"20260101","",100000000)</f>
        <v>1.8918579685454544</v>
      </c>
      <c r="Y5450" s="17">
        <f>[1]!s_ipo_dilutedpe(A5450)</f>
        <v>11.65</v>
      </c>
      <c r="Z5450" s="12">
        <f>[1]!s_ipo_collection_total(A5450,100000000)</f>
        <v>0.68613999999999997</v>
      </c>
      <c r="AA5450" s="2">
        <f>[1]!s_val_pe_ttm(A5450,E5450)</f>
        <v>1290.044677734375</v>
      </c>
      <c r="AB5450" s="5">
        <f>[1]!s_info_zjtxornot1(A5450,"")</f>
        <v>1</v>
      </c>
      <c r="AC5450" s="22" t="str">
        <f>[1]!s_info_nature1(A5450,"")</f>
        <v>公众企业</v>
      </c>
      <c r="AD5450" s="6" t="str">
        <f>[1]!s_info_city(A5450)</f>
        <v>深圳市</v>
      </c>
      <c r="AE5450" s="6" t="str">
        <f>[1]!s_info_province(A5450)</f>
        <v>广东省</v>
      </c>
      <c r="AF5450">
        <v>114.085947</v>
      </c>
      <c r="AG5450">
        <v>22.547000000000001</v>
      </c>
    </row>
    <row r="5451" spans="1:33" x14ac:dyDescent="0.3">
      <c r="A5451" s="12" t="s">
        <v>10916</v>
      </c>
      <c r="B5451" s="12" t="s">
        <v>10917</v>
      </c>
      <c r="C5451" s="16" t="str">
        <f>[1]!s_info_mkt(A5451)</f>
        <v>主板</v>
      </c>
      <c r="D5451" s="16" t="str">
        <f>[1]!s_ipo_listeddate(A5451)</f>
        <v>1993-03-26</v>
      </c>
      <c r="E5451" s="16" t="str">
        <f>[1]!lastradeday_s("000002","")</f>
        <v>2026-06-22</v>
      </c>
      <c r="F5451" s="16" t="str">
        <f>[1]!s_info_industry_csrc2023(A5451,"",3)</f>
        <v>房地产业</v>
      </c>
      <c r="G5451" s="16" t="str">
        <f>[1]!s_info_industry_csrc2023(A5451,"",1)</f>
        <v>房地产业</v>
      </c>
      <c r="H5451" s="16">
        <f>[1]!s_is(A5451,83,"FY","YTD","20251231",1,"",100000000)</f>
        <v>25.217365637600004</v>
      </c>
      <c r="I5451" s="16">
        <f>[1]!s_is(A5451,83,"FY","YTD","20241231",1,"",100000000)</f>
        <v>31.946301825900001</v>
      </c>
      <c r="J5451" s="16">
        <f t="shared" si="255"/>
        <v>-0.21063271188543675</v>
      </c>
      <c r="K5451" s="16">
        <f>[1]!s_is(A5451,61,"FY","YTD","20251231",1,"",100000000)</f>
        <v>0.67609743659999999</v>
      </c>
      <c r="L5451" s="16">
        <f>[1]!s_is(A5451,61,"FY","YTD","20241231",1,"",100000000)</f>
        <v>0.81708479319999994</v>
      </c>
      <c r="M5451" s="16">
        <f t="shared" si="256"/>
        <v>-0.17254923573824255</v>
      </c>
      <c r="N5451" s="16">
        <f>[1]!s_fa_roe(A5451,"20251231")</f>
        <v>1.4965999999999999</v>
      </c>
      <c r="O5451" s="16">
        <f>[1]!s_stmnote_rdexp(A5451,"20251231",1,10000)</f>
        <v>0</v>
      </c>
      <c r="P5451" s="20">
        <f t="shared" si="257"/>
        <v>0</v>
      </c>
      <c r="Q5451" s="16">
        <f>[1]!s_margin_tradingbalance(A5451,"",10000)</f>
        <v>27969.917399999998</v>
      </c>
      <c r="R5451" s="16">
        <f>[1]!s_margin_seclendingbalance(A5451,"",10000)</f>
        <v>41.126800000000003</v>
      </c>
      <c r="S5451" s="17">
        <f>[1]!s_val_ev(A5451,"",100000000)</f>
        <v>32.996442514000002</v>
      </c>
      <c r="T5451" s="17">
        <f>[1]!share_freesharesmv(A5451,"",100000000)</f>
        <v>20.654554627</v>
      </c>
      <c r="U5451" s="17">
        <f>[1]!s_dq_amount_btin(A5451,E5451,100000000)</f>
        <v>0.81388786000000002</v>
      </c>
      <c r="V5451" s="17">
        <f>[1]!s_dq_turn(A5451,E5451)</f>
        <v>2.5260203721851444</v>
      </c>
      <c r="W5451" s="2">
        <f>[1]!s_pq_amount(A5451,"20260101","",100000000)</f>
        <v>91.220103739999999</v>
      </c>
      <c r="X5451" s="2">
        <f>[1]!s_pq_avgamount(A5451,"20260101","",100000000)</f>
        <v>0.82927367036363631</v>
      </c>
      <c r="Y5451" s="17">
        <f>[1]!s_ipo_dilutedpe(A5451)</f>
        <v>0</v>
      </c>
      <c r="Z5451" s="12">
        <f>[1]!s_ipo_collection_total(A5451,100000000)</f>
        <v>0.38574560000000002</v>
      </c>
      <c r="AA5451" s="2">
        <f>[1]!s_val_pe_ttm(A5451,E5451)</f>
        <v>25.711923599243164</v>
      </c>
      <c r="AB5451" s="5">
        <f>[1]!s_info_zjtxornot1(A5451,"")</f>
        <v>0</v>
      </c>
      <c r="AC5451" s="22" t="str">
        <f>[1]!s_info_nature1(A5451,"")</f>
        <v>地方国有企业</v>
      </c>
      <c r="AD5451" s="6" t="str">
        <f>[1]!s_info_city(A5451)</f>
        <v>上海市</v>
      </c>
      <c r="AE5451" s="6" t="str">
        <f>[1]!s_info_province(A5451)</f>
        <v>上海</v>
      </c>
      <c r="AF5451">
        <v>121.472644</v>
      </c>
      <c r="AG5451">
        <v>31.231705999999999</v>
      </c>
    </row>
    <row r="5452" spans="1:33" x14ac:dyDescent="0.3">
      <c r="A5452" s="12" t="s">
        <v>10918</v>
      </c>
      <c r="B5452" s="12" t="s">
        <v>10919</v>
      </c>
      <c r="C5452" s="16" t="str">
        <f>[1]!s_info_mkt(A5452)</f>
        <v>主板</v>
      </c>
      <c r="D5452" s="16" t="str">
        <f>[1]!s_ipo_listeddate(A5452)</f>
        <v>2012-05-03</v>
      </c>
      <c r="E5452" s="16" t="str">
        <f>[1]!lastradeday_s("000002","")</f>
        <v>2026-06-22</v>
      </c>
      <c r="F5452" s="16" t="str">
        <f>[1]!s_info_industry_csrc2023(A5452,"",3)</f>
        <v>零售业</v>
      </c>
      <c r="G5452" s="16" t="str">
        <f>[1]!s_info_industry_csrc2023(A5452,"",1)</f>
        <v>批发和零售业</v>
      </c>
      <c r="H5452" s="16">
        <f>[1]!s_is(A5452,83,"FY","YTD","20251231",1,"",100000000)</f>
        <v>23.199404947399998</v>
      </c>
      <c r="I5452" s="16">
        <f>[1]!s_is(A5452,83,"FY","YTD","20241231",1,"",100000000)</f>
        <v>22.289399708200001</v>
      </c>
      <c r="J5452" s="16">
        <f t="shared" si="255"/>
        <v>4.0826816832811197E-2</v>
      </c>
      <c r="K5452" s="16">
        <f>[1]!s_is(A5452,61,"FY","YTD","20251231",1,"",100000000)</f>
        <v>-4.8067744219000001</v>
      </c>
      <c r="L5452" s="16">
        <f>[1]!s_is(A5452,61,"FY","YTD","20241231",1,"",100000000)</f>
        <v>-6.8681753459000001</v>
      </c>
      <c r="M5452" s="16">
        <f t="shared" si="256"/>
        <v>0.30013807455142594</v>
      </c>
      <c r="N5452" s="16">
        <f>[1]!s_fa_roe(A5452,"20251231")</f>
        <v>-25.310099999999998</v>
      </c>
      <c r="O5452" s="16">
        <f>[1]!s_stmnote_rdexp(A5452,"20251231",1,10000)</f>
        <v>5427.580457</v>
      </c>
      <c r="P5452" s="20">
        <f t="shared" si="257"/>
        <v>2.3395343412065745E-2</v>
      </c>
      <c r="Q5452" s="16">
        <f>[1]!s_margin_tradingbalance(A5452,"",10000)</f>
        <v>16150.265299999999</v>
      </c>
      <c r="R5452" s="16">
        <f>[1]!s_margin_seclendingbalance(A5452,"",10000)</f>
        <v>41.132399999999997</v>
      </c>
      <c r="S5452" s="17">
        <f>[1]!s_val_ev(A5452,"",100000000)</f>
        <v>74.202636178500001</v>
      </c>
      <c r="T5452" s="17">
        <f>[1]!share_freesharesmv(A5452,"",100000000)</f>
        <v>30.139966536399999</v>
      </c>
      <c r="U5452" s="17">
        <f>[1]!s_dq_amount_btin(A5452,E5452,100000000)</f>
        <v>2.5998955499999998</v>
      </c>
      <c r="V5452" s="17">
        <f>[1]!s_dq_turn(A5452,E5452)</f>
        <v>4.418512601021872</v>
      </c>
      <c r="W5452" s="2">
        <f>[1]!s_pq_amount(A5452,"20260101","",100000000)</f>
        <v>527.01581563000002</v>
      </c>
      <c r="X5452" s="2">
        <f>[1]!s_pq_avgamount(A5452,"20260101","",100000000)</f>
        <v>4.7910528693636367</v>
      </c>
      <c r="Y5452" s="17">
        <f>[1]!s_ipo_dilutedpe(A5452)</f>
        <v>28.13</v>
      </c>
      <c r="Z5452" s="12">
        <f>[1]!s_ipo_collection_total(A5452,100000000)</f>
        <v>6.93</v>
      </c>
      <c r="AA5452" s="2">
        <f>[1]!s_val_pe_ttm(A5452,E5452)</f>
        <v>-17.291664123535156</v>
      </c>
      <c r="AB5452" s="5">
        <f>[1]!s_info_zjtxornot1(A5452,"")</f>
        <v>0</v>
      </c>
      <c r="AC5452" s="22" t="str">
        <f>[1]!s_info_nature1(A5452,"")</f>
        <v>地方国有企业</v>
      </c>
      <c r="AD5452" s="6" t="str">
        <f>[1]!s_info_city(A5452)</f>
        <v>北京市</v>
      </c>
      <c r="AE5452" s="6" t="str">
        <f>[1]!s_info_province(A5452)</f>
        <v>北京</v>
      </c>
      <c r="AF5452">
        <v>116.40528500000001</v>
      </c>
      <c r="AG5452">
        <v>39.904989</v>
      </c>
    </row>
    <row r="5453" spans="1:33" x14ac:dyDescent="0.3">
      <c r="A5453" s="12" t="s">
        <v>10920</v>
      </c>
      <c r="B5453" s="12" t="s">
        <v>10921</v>
      </c>
      <c r="C5453" s="16" t="str">
        <f>[1]!s_info_mkt(A5453)</f>
        <v>主板</v>
      </c>
      <c r="D5453" s="16" t="str">
        <f>[1]!s_ipo_listeddate(A5453)</f>
        <v>2004-07-06</v>
      </c>
      <c r="E5453" s="16" t="str">
        <f>[1]!lastradeday_s("000002","")</f>
        <v>2026-06-22</v>
      </c>
      <c r="F5453" s="16" t="str">
        <f>[1]!s_info_industry_csrc2023(A5453,"",3)</f>
        <v>电力、热力生产和供应业</v>
      </c>
      <c r="G5453" s="16" t="str">
        <f>[1]!s_info_industry_csrc2023(A5453,"",1)</f>
        <v>电力、热力、燃气及水生产和供应业</v>
      </c>
      <c r="H5453" s="16">
        <f>[1]!s_is(A5453,83,"FY","YTD","20251231",1,"",100000000)</f>
        <v>37.874982712399998</v>
      </c>
      <c r="I5453" s="16">
        <f>[1]!s_is(A5453,83,"FY","YTD","20241231",1,"",100000000)</f>
        <v>42.421197198800002</v>
      </c>
      <c r="J5453" s="16">
        <f t="shared" si="255"/>
        <v>-0.10716846262246948</v>
      </c>
      <c r="K5453" s="16">
        <f>[1]!s_is(A5453,61,"FY","YTD","20251231",1,"",100000000)</f>
        <v>3.4789914910000004</v>
      </c>
      <c r="L5453" s="16">
        <f>[1]!s_is(A5453,61,"FY","YTD","20241231",1,"",100000000)</f>
        <v>2.8496438683999998</v>
      </c>
      <c r="M5453" s="16">
        <f t="shared" si="256"/>
        <v>0.22085132446861253</v>
      </c>
      <c r="N5453" s="16">
        <f>[1]!s_fa_roe(A5453,"20251231")</f>
        <v>7.0609999999999999</v>
      </c>
      <c r="O5453" s="16">
        <f>[1]!s_stmnote_rdexp(A5453,"20251231",1,10000)</f>
        <v>5314.6530159999993</v>
      </c>
      <c r="P5453" s="20">
        <f t="shared" si="257"/>
        <v>1.4032093575741806E-2</v>
      </c>
      <c r="Q5453" s="16">
        <f>[1]!s_margin_tradingbalance(A5453,"",10000)</f>
        <v>0</v>
      </c>
      <c r="R5453" s="16">
        <f>[1]!s_margin_seclendingbalance(A5453,"",10000)</f>
        <v>0</v>
      </c>
      <c r="S5453" s="17">
        <f>[1]!s_val_ev(A5453,"",100000000)</f>
        <v>58.340154716999997</v>
      </c>
      <c r="T5453" s="17">
        <f>[1]!share_freesharesmv(A5453,"",100000000)</f>
        <v>28.645657079399999</v>
      </c>
      <c r="U5453" s="17">
        <f>[1]!s_dq_amount_btin(A5453,E5453,100000000)</f>
        <v>1.7991266400000001</v>
      </c>
      <c r="V5453" s="17">
        <f>[1]!s_dq_turn(A5453,E5453)</f>
        <v>3.1151903892198929</v>
      </c>
      <c r="W5453" s="2">
        <f>[1]!s_pq_amount(A5453,"20260101","",100000000)</f>
        <v>435.46958985999999</v>
      </c>
      <c r="X5453" s="2">
        <f>[1]!s_pq_avgamount(A5453,"20260101","",100000000)</f>
        <v>3.9588144532727272</v>
      </c>
      <c r="Y5453" s="17">
        <f>[1]!s_ipo_dilutedpe(A5453)</f>
        <v>17.5</v>
      </c>
      <c r="Z5453" s="12">
        <f>[1]!s_ipo_collection_total(A5453,100000000)</f>
        <v>2.1</v>
      </c>
      <c r="AA5453" s="2">
        <f>[1]!s_val_pe_ttm(A5453,E5453)</f>
        <v>15.427521705627441</v>
      </c>
      <c r="AB5453" s="5">
        <f>[1]!s_info_zjtxornot1(A5453,"")</f>
        <v>0</v>
      </c>
      <c r="AC5453" s="22" t="str">
        <f>[1]!s_info_nature1(A5453,"")</f>
        <v>地方国有企业</v>
      </c>
      <c r="AD5453" s="6" t="str">
        <f>[1]!s_info_city(A5453)</f>
        <v>宁波市</v>
      </c>
      <c r="AE5453" s="6" t="str">
        <f>[1]!s_info_province(A5453)</f>
        <v>浙江省</v>
      </c>
      <c r="AF5453">
        <v>121.549792</v>
      </c>
      <c r="AG5453">
        <v>29.868387999999999</v>
      </c>
    </row>
    <row r="5454" spans="1:33" x14ac:dyDescent="0.3">
      <c r="A5454" s="12" t="s">
        <v>10922</v>
      </c>
      <c r="B5454" s="12" t="s">
        <v>10923</v>
      </c>
      <c r="C5454" s="16" t="str">
        <f>[1]!s_info_mkt(A5454)</f>
        <v>主板</v>
      </c>
      <c r="D5454" s="16" t="str">
        <f>[1]!s_ipo_listeddate(A5454)</f>
        <v>2016-12-30</v>
      </c>
      <c r="E5454" s="16" t="str">
        <f>[1]!lastradeday_s("000002","")</f>
        <v>2026-06-22</v>
      </c>
      <c r="F5454" s="16" t="str">
        <f>[1]!s_info_industry_csrc2023(A5454,"",3)</f>
        <v>建筑安装业</v>
      </c>
      <c r="G5454" s="16" t="str">
        <f>[1]!s_info_industry_csrc2023(A5454,"",1)</f>
        <v>建筑业</v>
      </c>
      <c r="H5454" s="16">
        <f>[1]!s_is(A5454,83,"FY","YTD","20251231",1,"",100000000)</f>
        <v>49.065357832099998</v>
      </c>
      <c r="I5454" s="16">
        <f>[1]!s_is(A5454,83,"FY","YTD","20241231",1,"",100000000)</f>
        <v>53.806519664100001</v>
      </c>
      <c r="J5454" s="16">
        <f t="shared" si="255"/>
        <v>-8.8115006538200813E-2</v>
      </c>
      <c r="K5454" s="16">
        <f>[1]!s_is(A5454,61,"FY","YTD","20251231",1,"",100000000)</f>
        <v>8.9216527914999997</v>
      </c>
      <c r="L5454" s="16">
        <f>[1]!s_is(A5454,61,"FY","YTD","20241231",1,"",100000000)</f>
        <v>6.3590795094000008</v>
      </c>
      <c r="M5454" s="16">
        <f t="shared" si="256"/>
        <v>0.40297865096858743</v>
      </c>
      <c r="N5454" s="16">
        <f>[1]!s_fa_roe(A5454,"20251231")</f>
        <v>43.176099999999998</v>
      </c>
      <c r="O5454" s="16">
        <f>[1]!s_stmnote_rdexp(A5454,"20251231",1,10000)</f>
        <v>17831.914894000001</v>
      </c>
      <c r="P5454" s="20">
        <f t="shared" si="257"/>
        <v>3.6343187295240387E-2</v>
      </c>
      <c r="Q5454" s="16">
        <f>[1]!s_margin_tradingbalance(A5454,"",10000)</f>
        <v>0</v>
      </c>
      <c r="R5454" s="16">
        <f>[1]!s_margin_seclendingbalance(A5454,"",10000)</f>
        <v>0</v>
      </c>
      <c r="S5454" s="17">
        <f>[1]!s_val_ev(A5454,"",100000000)</f>
        <v>455.99299200000002</v>
      </c>
      <c r="T5454" s="17">
        <f>[1]!share_freesharesmv(A5454,"",100000000)</f>
        <v>184.9148184</v>
      </c>
      <c r="U5454" s="17">
        <f>[1]!s_dq_amount_btin(A5454,E5454,100000000)</f>
        <v>19.847139380000002</v>
      </c>
      <c r="V5454" s="17">
        <f>[1]!s_dq_turn(A5454,E5454)</f>
        <v>4.3753796400449945</v>
      </c>
      <c r="W5454" s="2">
        <f>[1]!s_pq_amount(A5454,"20260101","",100000000)</f>
        <v>1213.13467954</v>
      </c>
      <c r="X5454" s="2">
        <f>[1]!s_pq_avgamount(A5454,"20260101","",100000000)</f>
        <v>11.028497086727274</v>
      </c>
      <c r="Y5454" s="17">
        <f>[1]!s_ipo_dilutedpe(A5454)</f>
        <v>13.35</v>
      </c>
      <c r="Z5454" s="12">
        <f>[1]!s_ipo_collection_total(A5454,100000000)</f>
        <v>2.6359840000000001</v>
      </c>
      <c r="AA5454" s="2">
        <f>[1]!s_val_pe_ttm(A5454,E5454)</f>
        <v>43.094371795654297</v>
      </c>
      <c r="AB5454" s="5">
        <f>[1]!s_info_zjtxornot1(A5454,"")</f>
        <v>1</v>
      </c>
      <c r="AC5454" s="22" t="str">
        <f>[1]!s_info_nature1(A5454,"")</f>
        <v>外资企业</v>
      </c>
      <c r="AD5454" s="6" t="str">
        <f>[1]!s_info_city(A5454)</f>
        <v>苏州市</v>
      </c>
      <c r="AE5454" s="6" t="str">
        <f>[1]!s_info_province(A5454)</f>
        <v>江苏省</v>
      </c>
      <c r="AF5454">
        <v>120.619585</v>
      </c>
      <c r="AG5454">
        <v>31.299378999999998</v>
      </c>
    </row>
    <row r="5455" spans="1:33" x14ac:dyDescent="0.3">
      <c r="A5455" s="12" t="s">
        <v>10924</v>
      </c>
      <c r="B5455" s="12" t="s">
        <v>10925</v>
      </c>
      <c r="C5455" s="16" t="str">
        <f>[1]!s_info_mkt(A5455)</f>
        <v>主板</v>
      </c>
      <c r="D5455" s="16" t="str">
        <f>[1]!s_ipo_listeddate(A5455)</f>
        <v>2026-01-29</v>
      </c>
      <c r="E5455" s="16" t="str">
        <f>[1]!lastradeday_s("000002","")</f>
        <v>2026-06-22</v>
      </c>
      <c r="F5455" s="16" t="str">
        <f>[1]!s_info_industry_csrc2023(A5455,"",3)</f>
        <v>非金属矿物制品业</v>
      </c>
      <c r="G5455" s="16" t="str">
        <f>[1]!s_info_industry_csrc2023(A5455,"",1)</f>
        <v>制造业</v>
      </c>
      <c r="H5455" s="16">
        <f>[1]!s_is(A5455,83,"FY","YTD","20251231",1,"",100000000)</f>
        <v>72.023769364300009</v>
      </c>
      <c r="I5455" s="16">
        <f>[1]!s_is(A5455,83,"FY","YTD","20241231",1,"",100000000)</f>
        <v>44.387917696199999</v>
      </c>
      <c r="J5455" s="16">
        <f t="shared" si="255"/>
        <v>0.62259851559709189</v>
      </c>
      <c r="K5455" s="16">
        <f>[1]!s_is(A5455,61,"FY","YTD","20251231",1,"",100000000)</f>
        <v>7.3395036559000006</v>
      </c>
      <c r="L5455" s="16">
        <f>[1]!s_is(A5455,61,"FY","YTD","20241231",1,"",100000000)</f>
        <v>6.0563696571000003</v>
      </c>
      <c r="M5455" s="16">
        <f t="shared" si="256"/>
        <v>0.21186520497403213</v>
      </c>
      <c r="N5455" s="16">
        <f>[1]!s_fa_roe(A5455,"20251231")</f>
        <v>22.3095</v>
      </c>
      <c r="O5455" s="16">
        <f>[1]!s_stmnote_rdexp(A5455,"20251231",1,10000)</f>
        <v>23615.459318000001</v>
      </c>
      <c r="P5455" s="20">
        <f t="shared" si="257"/>
        <v>3.2788424608203671E-2</v>
      </c>
      <c r="Q5455" s="16">
        <f>[1]!s_margin_tradingbalance(A5455,"",10000)</f>
        <v>17841.7199</v>
      </c>
      <c r="R5455" s="16">
        <f>[1]!s_margin_seclendingbalance(A5455,"",10000)</f>
        <v>71.361000000000004</v>
      </c>
      <c r="S5455" s="17">
        <f>[1]!s_val_ev(A5455,"",100000000)</f>
        <v>314.31016588019997</v>
      </c>
      <c r="T5455" s="17">
        <f>[1]!share_freesharesmv(A5455,"",100000000)</f>
        <v>32.011333023599995</v>
      </c>
      <c r="U5455" s="17">
        <f>[1]!s_dq_amount_btin(A5455,E5455,100000000)</f>
        <v>1.5974019500000001</v>
      </c>
      <c r="V5455" s="17">
        <f>[1]!s_dq_turn(A5455,E5455)</f>
        <v>5.0745121410670873</v>
      </c>
      <c r="W5455" s="2">
        <f>[1]!s_pq_amount(A5455,"20260101","",100000000)</f>
        <v>358.43529212999999</v>
      </c>
      <c r="X5455" s="2">
        <f>[1]!s_pq_avgamount(A5455,"20260101","",100000000)</f>
        <v>3.8960357840217394</v>
      </c>
      <c r="Y5455" s="17">
        <f>[1]!s_ipo_dilutedpe(A5455)</f>
        <v>32.590000000000003</v>
      </c>
      <c r="Z5455" s="12">
        <f>[1]!s_ipo_collection_total(A5455,100000000)</f>
        <v>29.185949000000001</v>
      </c>
      <c r="AA5455" s="2">
        <f>[1]!s_val_pe_ttm(A5455,E5455)</f>
        <v>41.758506774902344</v>
      </c>
      <c r="AB5455" s="5">
        <f>[1]!s_info_zjtxornot1(A5455,"")</f>
        <v>1</v>
      </c>
      <c r="AC5455" s="22" t="str">
        <f>[1]!s_info_nature1(A5455,"")</f>
        <v>民营企业</v>
      </c>
      <c r="AD5455" s="6" t="str">
        <f>[1]!s_info_city(A5455)</f>
        <v>桐乡市</v>
      </c>
      <c r="AE5455" s="6" t="str">
        <f>[1]!s_info_province(A5455)</f>
        <v>浙江省</v>
      </c>
      <c r="AF5455">
        <v>120.49041099999999</v>
      </c>
      <c r="AG5455">
        <v>30.612341000000001</v>
      </c>
    </row>
    <row r="5456" spans="1:33" x14ac:dyDescent="0.3">
      <c r="A5456" s="12" t="s">
        <v>10926</v>
      </c>
      <c r="B5456" s="12" t="s">
        <v>10927</v>
      </c>
      <c r="C5456" s="16" t="str">
        <f>[1]!s_info_mkt(A5456)</f>
        <v>主板</v>
      </c>
      <c r="D5456" s="16" t="str">
        <f>[1]!s_ipo_listeddate(A5456)</f>
        <v>1997-01-20</v>
      </c>
      <c r="E5456" s="16" t="str">
        <f>[1]!lastradeday_s("000002","")</f>
        <v>2026-06-22</v>
      </c>
      <c r="F5456" s="16" t="str">
        <f>[1]!s_info_industry_csrc2023(A5456,"",3)</f>
        <v>有色金属矿采选业</v>
      </c>
      <c r="G5456" s="16" t="str">
        <f>[1]!s_info_industry_csrc2023(A5456,"",1)</f>
        <v>采矿业</v>
      </c>
      <c r="H5456" s="16">
        <f>[1]!s_is(A5456,83,"FY","YTD","20251231",1,"",100000000)</f>
        <v>48.059682924499995</v>
      </c>
      <c r="I5456" s="16">
        <f>[1]!s_is(A5456,83,"FY","YTD","20241231",1,"",100000000)</f>
        <v>19.1775127304</v>
      </c>
      <c r="J5456" s="16">
        <f t="shared" si="255"/>
        <v>1.5060435938762939</v>
      </c>
      <c r="K5456" s="16">
        <f>[1]!s_is(A5456,61,"FY","YTD","20251231",1,"",100000000)</f>
        <v>10.7648203169</v>
      </c>
      <c r="L5456" s="16">
        <f>[1]!s_is(A5456,61,"FY","YTD","20241231",1,"",100000000)</f>
        <v>-1.1257926740000002</v>
      </c>
      <c r="M5456" s="16">
        <f t="shared" si="256"/>
        <v>10.561991799655287</v>
      </c>
      <c r="N5456" s="16">
        <f>[1]!s_fa_roe(A5456,"20251231")</f>
        <v>38.498899999999999</v>
      </c>
      <c r="O5456" s="16">
        <f>[1]!s_stmnote_rdexp(A5456,"20251231",1,10000)</f>
        <v>4156.4465559999999</v>
      </c>
      <c r="P5456" s="20">
        <f t="shared" si="257"/>
        <v>8.648510150451108E-3</v>
      </c>
      <c r="Q5456" s="16">
        <f>[1]!s_margin_tradingbalance(A5456,"",10000)</f>
        <v>51794.434300000001</v>
      </c>
      <c r="R5456" s="16">
        <f>[1]!s_margin_seclendingbalance(A5456,"",10000)</f>
        <v>395.60289999999998</v>
      </c>
      <c r="S5456" s="17">
        <f>[1]!s_val_ev(A5456,"",100000000)</f>
        <v>455.89554649820002</v>
      </c>
      <c r="T5456" s="17">
        <f>[1]!share_freesharesmv(A5456,"",100000000)</f>
        <v>155.06011879980002</v>
      </c>
      <c r="U5456" s="17">
        <f>[1]!s_dq_amount_btin(A5456,E5456,100000000)</f>
        <v>15.607129560000001</v>
      </c>
      <c r="V5456" s="17">
        <f>[1]!s_dq_turn(A5456,E5456)</f>
        <v>3.5020015376628977</v>
      </c>
      <c r="W5456" s="2">
        <f>[1]!s_pq_amount(A5456,"20260101","",100000000)</f>
        <v>1238.36949327</v>
      </c>
      <c r="X5456" s="2">
        <f>[1]!s_pq_avgamount(A5456,"20260101","",100000000)</f>
        <v>11.257904484272728</v>
      </c>
      <c r="Y5456" s="17">
        <f>[1]!s_ipo_dilutedpe(A5456)</f>
        <v>0</v>
      </c>
      <c r="Z5456" s="12">
        <f>[1]!s_ipo_collection_total(A5456,100000000)</f>
        <v>0.98799999999999999</v>
      </c>
      <c r="AA5456" s="2">
        <f>[1]!s_val_pe_ttm(A5456,E5456)</f>
        <v>55.727840423583984</v>
      </c>
      <c r="AB5456" s="5">
        <f>[1]!s_info_zjtxornot1(A5456,"")</f>
        <v>0</v>
      </c>
      <c r="AC5456" s="22" t="str">
        <f>[1]!s_info_nature1(A5456,"")</f>
        <v>民营企业</v>
      </c>
      <c r="AD5456" s="6" t="str">
        <f>[1]!s_info_city(A5456)</f>
        <v>马尔康市</v>
      </c>
      <c r="AE5456" s="6" t="str">
        <f>[1]!s_info_province(A5456)</f>
        <v>四川省</v>
      </c>
      <c r="AF5456">
        <v>102.02330499999999</v>
      </c>
      <c r="AG5456">
        <v>32.019303999999998</v>
      </c>
    </row>
    <row r="5457" spans="1:33" x14ac:dyDescent="0.3">
      <c r="A5457" s="12" t="s">
        <v>10928</v>
      </c>
      <c r="B5457" s="12" t="s">
        <v>10929</v>
      </c>
      <c r="C5457" s="16" t="str">
        <f>[1]!s_info_mkt(A5457)</f>
        <v>主板</v>
      </c>
      <c r="D5457" s="16" t="str">
        <f>[1]!s_ipo_listeddate(A5457)</f>
        <v>2020-09-01</v>
      </c>
      <c r="E5457" s="16" t="str">
        <f>[1]!lastradeday_s("000002","")</f>
        <v>2026-06-22</v>
      </c>
      <c r="F5457" s="16" t="str">
        <f>[1]!s_info_industry_csrc2023(A5457,"",3)</f>
        <v>化学原料和化学制品制造业</v>
      </c>
      <c r="G5457" s="16" t="str">
        <f>[1]!s_info_industry_csrc2023(A5457,"",1)</f>
        <v>制造业</v>
      </c>
      <c r="H5457" s="16">
        <f>[1]!s_is(A5457,83,"FY","YTD","20251231",1,"",100000000)</f>
        <v>5.9188352833000009</v>
      </c>
      <c r="I5457" s="16">
        <f>[1]!s_is(A5457,83,"FY","YTD","20241231",1,"",100000000)</f>
        <v>7.2053966683000006</v>
      </c>
      <c r="J5457" s="16">
        <f t="shared" si="255"/>
        <v>-0.17855524743838203</v>
      </c>
      <c r="K5457" s="16">
        <f>[1]!s_is(A5457,61,"FY","YTD","20251231",1,"",100000000)</f>
        <v>0.81893648669999997</v>
      </c>
      <c r="L5457" s="16">
        <f>[1]!s_is(A5457,61,"FY","YTD","20241231",1,"",100000000)</f>
        <v>1.1436061515</v>
      </c>
      <c r="M5457" s="16">
        <f t="shared" si="256"/>
        <v>-0.28389989366019952</v>
      </c>
      <c r="N5457" s="16">
        <f>[1]!s_fa_roe(A5457,"20251231")</f>
        <v>3.6911999999999998</v>
      </c>
      <c r="O5457" s="16">
        <f>[1]!s_stmnote_rdexp(A5457,"20251231",1,10000)</f>
        <v>3108.1871350000001</v>
      </c>
      <c r="P5457" s="20">
        <f t="shared" si="257"/>
        <v>5.2513492709786218E-2</v>
      </c>
      <c r="Q5457" s="16">
        <f>[1]!s_margin_tradingbalance(A5457,"",10000)</f>
        <v>0</v>
      </c>
      <c r="R5457" s="16">
        <f>[1]!s_margin_seclendingbalance(A5457,"",10000)</f>
        <v>0</v>
      </c>
      <c r="S5457" s="17">
        <f>[1]!s_val_ev(A5457,"",100000000)</f>
        <v>68.967837119999999</v>
      </c>
      <c r="T5457" s="17">
        <f>[1]!share_freesharesmv(A5457,"",100000000)</f>
        <v>18.358040500799998</v>
      </c>
      <c r="U5457" s="17">
        <f>[1]!s_dq_amount_btin(A5457,E5457,100000000)</f>
        <v>4.8943897200000004</v>
      </c>
      <c r="V5457" s="17">
        <f>[1]!s_dq_turn(A5457,E5457)</f>
        <v>7.0805448486130516</v>
      </c>
      <c r="W5457" s="2">
        <f>[1]!s_pq_amount(A5457,"20260101","",100000000)</f>
        <v>199.85488973</v>
      </c>
      <c r="X5457" s="2">
        <f>[1]!s_pq_avgamount(A5457,"20260101","",100000000)</f>
        <v>1.816862633909091</v>
      </c>
      <c r="Y5457" s="17">
        <f>[1]!s_ipo_dilutedpe(A5457)</f>
        <v>22.76</v>
      </c>
      <c r="Z5457" s="12">
        <f>[1]!s_ipo_collection_total(A5457,100000000)</f>
        <v>12.386464999999999</v>
      </c>
      <c r="AA5457" s="2">
        <f>[1]!s_val_pe_ttm(A5457,E5457)</f>
        <v>81.134811401367188</v>
      </c>
      <c r="AB5457" s="5">
        <f>[1]!s_info_zjtxornot1(A5457,"")</f>
        <v>0</v>
      </c>
      <c r="AC5457" s="22" t="str">
        <f>[1]!s_info_nature1(A5457,"")</f>
        <v>地方国有企业</v>
      </c>
      <c r="AD5457" s="6" t="str">
        <f>[1]!s_info_city(A5457)</f>
        <v>宿迁市</v>
      </c>
      <c r="AE5457" s="6" t="str">
        <f>[1]!s_info_province(A5457)</f>
        <v>江苏省</v>
      </c>
      <c r="AF5457">
        <v>118.27516199999999</v>
      </c>
      <c r="AG5457">
        <v>33.963008000000002</v>
      </c>
    </row>
    <row r="5458" spans="1:33" x14ac:dyDescent="0.3">
      <c r="A5458" s="12" t="s">
        <v>10930</v>
      </c>
      <c r="B5458" s="12" t="s">
        <v>10931</v>
      </c>
      <c r="C5458" s="16" t="str">
        <f>[1]!s_info_mkt(A5458)</f>
        <v>主板</v>
      </c>
      <c r="D5458" s="16" t="str">
        <f>[1]!s_ipo_listeddate(A5458)</f>
        <v>2000-03-16</v>
      </c>
      <c r="E5458" s="16" t="str">
        <f>[1]!lastradeday_s("000002","")</f>
        <v>2026-06-22</v>
      </c>
      <c r="F5458" s="16" t="str">
        <f>[1]!s_info_industry_csrc2023(A5458,"",3)</f>
        <v>电力、热力生产和供应业</v>
      </c>
      <c r="G5458" s="16" t="str">
        <f>[1]!s_info_industry_csrc2023(A5458,"",1)</f>
        <v>电力、热力、燃气及水生产和供应业</v>
      </c>
      <c r="H5458" s="16">
        <f>[1]!s_is(A5458,83,"FY","YTD","20251231",1,"",100000000)</f>
        <v>135.27749416419999</v>
      </c>
      <c r="I5458" s="16">
        <f>[1]!s_is(A5458,83,"FY","YTD","20241231",1,"",100000000)</f>
        <v>173.91175389599999</v>
      </c>
      <c r="J5458" s="16">
        <f t="shared" si="255"/>
        <v>-0.22214864071179141</v>
      </c>
      <c r="K5458" s="16">
        <f>[1]!s_is(A5458,61,"FY","YTD","20251231",1,"",100000000)</f>
        <v>-0.66166081960000001</v>
      </c>
      <c r="L5458" s="16">
        <f>[1]!s_is(A5458,61,"FY","YTD","20241231",1,"",100000000)</f>
        <v>7.1522247346000007</v>
      </c>
      <c r="M5458" s="16">
        <f t="shared" si="256"/>
        <v>-1.0925111897559807</v>
      </c>
      <c r="N5458" s="16">
        <f>[1]!s_fa_roe(A5458,"20251231")</f>
        <v>-0.4914</v>
      </c>
      <c r="O5458" s="16">
        <f>[1]!s_stmnote_rdexp(A5458,"20251231",1,10000)</f>
        <v>9960.9381809999995</v>
      </c>
      <c r="P5458" s="20">
        <f t="shared" si="257"/>
        <v>7.3633372960837081E-3</v>
      </c>
      <c r="Q5458" s="16">
        <f>[1]!s_margin_tradingbalance(A5458,"",10000)</f>
        <v>39678.0504</v>
      </c>
      <c r="R5458" s="16">
        <f>[1]!s_margin_seclendingbalance(A5458,"",10000)</f>
        <v>346.79680000000002</v>
      </c>
      <c r="S5458" s="17">
        <f>[1]!s_val_ev(A5458,"",100000000)</f>
        <v>152.46933370080001</v>
      </c>
      <c r="T5458" s="17">
        <f>[1]!share_freesharesmv(A5458,"",100000000)</f>
        <v>59.767130786999999</v>
      </c>
      <c r="U5458" s="17">
        <f>[1]!s_dq_amount_btin(A5458,E5458,100000000)</f>
        <v>4.3515055599999997</v>
      </c>
      <c r="V5458" s="17">
        <f>[1]!s_dq_turn(A5458,E5458)</f>
        <v>2.8623023767940174</v>
      </c>
      <c r="W5458" s="2">
        <f>[1]!s_pq_amount(A5458,"20260101","",100000000)</f>
        <v>560.45889695999995</v>
      </c>
      <c r="X5458" s="2">
        <f>[1]!s_pq_avgamount(A5458,"20260101","",100000000)</f>
        <v>5.0950808814545452</v>
      </c>
      <c r="Y5458" s="17">
        <f>[1]!s_ipo_dilutedpe(A5458)</f>
        <v>21.03</v>
      </c>
      <c r="Z5458" s="12">
        <f>[1]!s_ipo_collection_total(A5458,100000000)</f>
        <v>5.49</v>
      </c>
      <c r="AA5458" s="2">
        <f>[1]!s_val_pe_ttm(A5458,E5458)</f>
        <v>136.06248474121094</v>
      </c>
      <c r="AB5458" s="5">
        <f>[1]!s_info_zjtxornot1(A5458,"")</f>
        <v>0</v>
      </c>
      <c r="AC5458" s="22" t="str">
        <f>[1]!s_info_nature1(A5458,"")</f>
        <v>中央国有企业</v>
      </c>
      <c r="AD5458" s="6" t="str">
        <f>[1]!s_info_city(A5458)</f>
        <v>武汉市</v>
      </c>
      <c r="AE5458" s="6" t="str">
        <f>[1]!s_info_province(A5458)</f>
        <v>湖北省</v>
      </c>
      <c r="AF5458">
        <v>114.29857199999999</v>
      </c>
      <c r="AG5458">
        <v>30.584354999999999</v>
      </c>
    </row>
    <row r="5459" spans="1:33" x14ac:dyDescent="0.3">
      <c r="A5459" s="12" t="s">
        <v>10932</v>
      </c>
      <c r="B5459" s="12" t="s">
        <v>10933</v>
      </c>
      <c r="C5459" s="16" t="str">
        <f>[1]!s_info_mkt(A5459)</f>
        <v>主板</v>
      </c>
      <c r="D5459" s="16" t="str">
        <f>[1]!s_ipo_listeddate(A5459)</f>
        <v>2011-08-12</v>
      </c>
      <c r="E5459" s="16" t="str">
        <f>[1]!lastradeday_s("000002","")</f>
        <v>2026-06-22</v>
      </c>
      <c r="F5459" s="16" t="str">
        <f>[1]!s_info_industry_csrc2023(A5459,"",3)</f>
        <v>非金属矿物制品业</v>
      </c>
      <c r="G5459" s="16" t="str">
        <f>[1]!s_info_industry_csrc2023(A5459,"",1)</f>
        <v>制造业</v>
      </c>
      <c r="H5459" s="16">
        <f>[1]!s_is(A5459,83,"FY","YTD","20251231",1,"",100000000)</f>
        <v>157.37303302360002</v>
      </c>
      <c r="I5459" s="16">
        <f>[1]!s_is(A5459,83,"FY","YTD","20241231",1,"",100000000)</f>
        <v>156.49216718879998</v>
      </c>
      <c r="J5459" s="16">
        <f t="shared" si="255"/>
        <v>5.628817407438147E-3</v>
      </c>
      <c r="K5459" s="16">
        <f>[1]!s_is(A5459,61,"FY","YTD","20251231",1,"",100000000)</f>
        <v>6.1904803690999994</v>
      </c>
      <c r="L5459" s="16">
        <f>[1]!s_is(A5459,61,"FY","YTD","20241231",1,"",100000000)</f>
        <v>3.8258701247000002</v>
      </c>
      <c r="M5459" s="16">
        <f t="shared" si="256"/>
        <v>0.61805815862226021</v>
      </c>
      <c r="N5459" s="16">
        <f>[1]!s_fa_roe(A5459,"20251231")</f>
        <v>4.3872999999999998</v>
      </c>
      <c r="O5459" s="16">
        <f>[1]!s_stmnote_rdexp(A5459,"20251231",1,10000)</f>
        <v>57934.375019000006</v>
      </c>
      <c r="P5459" s="20">
        <f t="shared" si="257"/>
        <v>3.6813406913439886E-2</v>
      </c>
      <c r="Q5459" s="16">
        <f>[1]!s_margin_tradingbalance(A5459,"",10000)</f>
        <v>66551.099600000001</v>
      </c>
      <c r="R5459" s="16">
        <f>[1]!s_margin_seclendingbalance(A5459,"",10000)</f>
        <v>738.47400000000005</v>
      </c>
      <c r="S5459" s="17">
        <f>[1]!s_val_ev(A5459,"",100000000)</f>
        <v>247.63931703359998</v>
      </c>
      <c r="T5459" s="17">
        <f>[1]!share_freesharesmv(A5459,"",100000000)</f>
        <v>155.70970695989999</v>
      </c>
      <c r="U5459" s="17">
        <f>[1]!s_dq_amount_btin(A5459,E5459,100000000)</f>
        <v>26.058633780000001</v>
      </c>
      <c r="V5459" s="17">
        <f>[1]!s_dq_turn(A5459,E5459)</f>
        <v>10.610329320701094</v>
      </c>
      <c r="W5459" s="2">
        <f>[1]!s_pq_amount(A5459,"20260101","",100000000)</f>
        <v>664.50033406</v>
      </c>
      <c r="X5459" s="2">
        <f>[1]!s_pq_avgamount(A5459,"20260101","",100000000)</f>
        <v>6.0409121278181814</v>
      </c>
      <c r="Y5459" s="17">
        <f>[1]!s_ipo_dilutedpe(A5459)</f>
        <v>18.75</v>
      </c>
      <c r="Z5459" s="12">
        <f>[1]!s_ipo_collection_total(A5459,100000000)</f>
        <v>15.12</v>
      </c>
      <c r="AA5459" s="2">
        <f>[1]!s_val_pe_ttm(A5459,E5459)</f>
        <v>152.79277038574219</v>
      </c>
      <c r="AB5459" s="5">
        <f>[1]!s_info_zjtxornot1(A5459,"")</f>
        <v>1</v>
      </c>
      <c r="AC5459" s="22" t="str">
        <f>[1]!s_info_nature1(A5459,"")</f>
        <v>民营企业</v>
      </c>
      <c r="AD5459" s="6" t="str">
        <f>[1]!s_info_city(A5459)</f>
        <v>醴陵市</v>
      </c>
      <c r="AE5459" s="6" t="str">
        <f>[1]!s_info_province(A5459)</f>
        <v>湖南省</v>
      </c>
      <c r="AF5459">
        <v>113.470625</v>
      </c>
      <c r="AG5459">
        <v>27.662279000000002</v>
      </c>
    </row>
    <row r="5460" spans="1:33" x14ac:dyDescent="0.3">
      <c r="A5460" s="12" t="s">
        <v>10934</v>
      </c>
      <c r="B5460" s="12" t="s">
        <v>10935</v>
      </c>
      <c r="C5460" s="16" t="str">
        <f>[1]!s_info_mkt(A5460)</f>
        <v>主板</v>
      </c>
      <c r="D5460" s="16" t="str">
        <f>[1]!s_ipo_listeddate(A5460)</f>
        <v>2018-07-03</v>
      </c>
      <c r="E5460" s="16" t="str">
        <f>[1]!lastradeday_s("000002","")</f>
        <v>2026-06-22</v>
      </c>
      <c r="F5460" s="16" t="str">
        <f>[1]!s_info_industry_csrc2023(A5460,"",3)</f>
        <v>电力、热力生产和供应业</v>
      </c>
      <c r="G5460" s="16" t="str">
        <f>[1]!s_info_industry_csrc2023(A5460,"",1)</f>
        <v>电力、热力、燃气及水生产和供应业</v>
      </c>
      <c r="H5460" s="16">
        <f>[1]!s_is(A5460,83,"FY","YTD","20251231",1,"",100000000)</f>
        <v>20.868390636199997</v>
      </c>
      <c r="I5460" s="16">
        <f>[1]!s_is(A5460,83,"FY","YTD","20241231",1,"",100000000)</f>
        <v>20.990870673299998</v>
      </c>
      <c r="J5460" s="16">
        <f t="shared" si="255"/>
        <v>-5.834919332612154E-3</v>
      </c>
      <c r="K5460" s="16">
        <f>[1]!s_is(A5460,61,"FY","YTD","20251231",1,"",100000000)</f>
        <v>5.0745816583999996</v>
      </c>
      <c r="L5460" s="16">
        <f>[1]!s_is(A5460,61,"FY","YTD","20241231",1,"",100000000)</f>
        <v>4.1688407152</v>
      </c>
      <c r="M5460" s="16">
        <f t="shared" si="256"/>
        <v>0.217264463930603</v>
      </c>
      <c r="N5460" s="16">
        <f>[1]!s_fa_roe(A5460,"20251231")</f>
        <v>7.3711000000000002</v>
      </c>
      <c r="O5460" s="16">
        <f>[1]!s_stmnote_rdexp(A5460,"20251231",1,10000)</f>
        <v>613.02276900000004</v>
      </c>
      <c r="P5460" s="20">
        <f t="shared" si="257"/>
        <v>2.9375661002655432E-3</v>
      </c>
      <c r="Q5460" s="16">
        <f>[1]!s_margin_tradingbalance(A5460,"",10000)</f>
        <v>13029.546899999999</v>
      </c>
      <c r="R5460" s="16">
        <f>[1]!s_margin_seclendingbalance(A5460,"",10000)</f>
        <v>99.372</v>
      </c>
      <c r="S5460" s="17">
        <f>[1]!s_val_ev(A5460,"",100000000)</f>
        <v>120.3492438</v>
      </c>
      <c r="T5460" s="17">
        <f>[1]!share_freesharesmv(A5460,"",100000000)</f>
        <v>19.170891269999998</v>
      </c>
      <c r="U5460" s="17">
        <f>[1]!s_dq_amount_btin(A5460,E5460,100000000)</f>
        <v>1.9295401400000001</v>
      </c>
      <c r="V5460" s="17">
        <f>[1]!s_dq_turn(A5460,E5460)</f>
        <v>1.6414245554237541</v>
      </c>
      <c r="W5460" s="2">
        <f>[1]!s_pq_amount(A5460,"20260101","",100000000)</f>
        <v>381.01596813999998</v>
      </c>
      <c r="X5460" s="2">
        <f>[1]!s_pq_avgamount(A5460,"20260101","",100000000)</f>
        <v>3.463781528545455</v>
      </c>
      <c r="Y5460" s="17">
        <f>[1]!s_ipo_dilutedpe(A5460)</f>
        <v>17.87</v>
      </c>
      <c r="Z5460" s="12">
        <f>[1]!s_ipo_collection_total(A5460,100000000)</f>
        <v>10.62</v>
      </c>
      <c r="AA5460" s="2">
        <f>[1]!s_val_pe_ttm(A5460,E5460)</f>
        <v>26.551828384399414</v>
      </c>
      <c r="AB5460" s="5">
        <f>[1]!s_info_zjtxornot1(A5460,"")</f>
        <v>0</v>
      </c>
      <c r="AC5460" s="22" t="str">
        <f>[1]!s_info_nature1(A5460,"")</f>
        <v>地方国有企业</v>
      </c>
      <c r="AD5460" s="6" t="str">
        <f>[1]!s_info_city(A5460)</f>
        <v>南京市</v>
      </c>
      <c r="AE5460" s="6" t="str">
        <f>[1]!s_info_province(A5460)</f>
        <v>江苏省</v>
      </c>
      <c r="AF5460">
        <v>118.767413</v>
      </c>
      <c r="AG5460">
        <v>32.041544000000002</v>
      </c>
    </row>
    <row r="5461" spans="1:33" x14ac:dyDescent="0.3">
      <c r="A5461" s="12" t="s">
        <v>10936</v>
      </c>
      <c r="B5461" s="12" t="s">
        <v>10937</v>
      </c>
      <c r="C5461" s="16" t="str">
        <f>[1]!s_info_mkt(A5461)</f>
        <v>主板</v>
      </c>
      <c r="D5461" s="16" t="str">
        <f>[1]!s_ipo_listeddate(A5461)</f>
        <v>2020-04-24</v>
      </c>
      <c r="E5461" s="16" t="str">
        <f>[1]!lastradeday_s("000002","")</f>
        <v>2026-06-22</v>
      </c>
      <c r="F5461" s="16" t="str">
        <f>[1]!s_info_industry_csrc2023(A5461,"",3)</f>
        <v>畜牧业</v>
      </c>
      <c r="G5461" s="16" t="str">
        <f>[1]!s_info_industry_csrc2023(A5461,"",1)</f>
        <v>农、林、牧、渔业</v>
      </c>
      <c r="H5461" s="16">
        <f>[1]!s_is(A5461,83,"FY","YTD","20251231",1,"",100000000)</f>
        <v>44.705195258900005</v>
      </c>
      <c r="I5461" s="16">
        <f>[1]!s_is(A5461,83,"FY","YTD","20241231",1,"",100000000)</f>
        <v>42.036544323600005</v>
      </c>
      <c r="J5461" s="16">
        <f t="shared" si="255"/>
        <v>6.3484070306934814E-2</v>
      </c>
      <c r="K5461" s="16">
        <f>[1]!s_is(A5461,61,"FY","YTD","20251231",1,"",100000000)</f>
        <v>0.32946749989999996</v>
      </c>
      <c r="L5461" s="16">
        <f>[1]!s_is(A5461,61,"FY","YTD","20241231",1,"",100000000)</f>
        <v>0.98097264220000002</v>
      </c>
      <c r="M5461" s="16">
        <f t="shared" si="256"/>
        <v>-0.66414200995339434</v>
      </c>
      <c r="N5461" s="16">
        <f>[1]!s_fa_roe(A5461,"20251231")</f>
        <v>1.9081999999999999</v>
      </c>
      <c r="O5461" s="16">
        <f>[1]!s_stmnote_rdexp(A5461,"20251231",1,10000)</f>
        <v>1160.622856</v>
      </c>
      <c r="P5461" s="20">
        <f t="shared" si="257"/>
        <v>2.596169973710026E-3</v>
      </c>
      <c r="Q5461" s="16">
        <f>[1]!s_margin_tradingbalance(A5461,"",10000)</f>
        <v>0</v>
      </c>
      <c r="R5461" s="16">
        <f>[1]!s_margin_seclendingbalance(A5461,"",10000)</f>
        <v>0</v>
      </c>
      <c r="S5461" s="17">
        <f>[1]!s_val_ev(A5461,"",100000000)</f>
        <v>23.448597408999998</v>
      </c>
      <c r="T5461" s="17">
        <f>[1]!share_freesharesmv(A5461,"",100000000)</f>
        <v>11.450132019199998</v>
      </c>
      <c r="U5461" s="17">
        <f>[1]!s_dq_amount_btin(A5461,E5461,100000000)</f>
        <v>0.80533407000000001</v>
      </c>
      <c r="V5461" s="17">
        <f>[1]!s_dq_turn(A5461,E5461)</f>
        <v>5.4980601000922062</v>
      </c>
      <c r="W5461" s="2">
        <f>[1]!s_pq_amount(A5461,"20260101","",100000000)</f>
        <v>97.245709969999993</v>
      </c>
      <c r="X5461" s="2">
        <f>[1]!s_pq_avgamount(A5461,"20260101","",100000000)</f>
        <v>0.88405190881818174</v>
      </c>
      <c r="Y5461" s="17">
        <f>[1]!s_ipo_dilutedpe(A5461)</f>
        <v>13.29</v>
      </c>
      <c r="Z5461" s="12">
        <f>[1]!s_ipo_collection_total(A5461,100000000)</f>
        <v>7.5941689999999999</v>
      </c>
      <c r="AA5461" s="2">
        <f>[1]!s_val_pe_ttm(A5461,E5461)</f>
        <v>166.76573181152344</v>
      </c>
      <c r="AB5461" s="5">
        <f>[1]!s_info_zjtxornot1(A5461,"")</f>
        <v>0</v>
      </c>
      <c r="AC5461" s="22" t="str">
        <f>[1]!s_info_nature1(A5461,"")</f>
        <v>民营企业</v>
      </c>
      <c r="AD5461" s="6" t="str">
        <f>[1]!s_info_city(A5461)</f>
        <v>常德市</v>
      </c>
      <c r="AE5461" s="6" t="str">
        <f>[1]!s_info_province(A5461)</f>
        <v>湖南省</v>
      </c>
      <c r="AF5461">
        <v>111.69134699999999</v>
      </c>
      <c r="AG5461">
        <v>29.040225</v>
      </c>
    </row>
    <row r="5462" spans="1:33" x14ac:dyDescent="0.3">
      <c r="A5462" s="12" t="s">
        <v>10938</v>
      </c>
      <c r="B5462" s="12" t="s">
        <v>10939</v>
      </c>
      <c r="C5462" s="16" t="str">
        <f>[1]!s_info_mkt(A5462)</f>
        <v>主板</v>
      </c>
      <c r="D5462" s="16" t="str">
        <f>[1]!s_ipo_listeddate(A5462)</f>
        <v>1996-06-06</v>
      </c>
      <c r="E5462" s="16" t="str">
        <f>[1]!lastradeday_s("000002","")</f>
        <v>2026-06-22</v>
      </c>
      <c r="F5462" s="16" t="str">
        <f>[1]!s_info_industry_csrc2023(A5462,"",3)</f>
        <v>化学原料和化学制品制造业</v>
      </c>
      <c r="G5462" s="16" t="str">
        <f>[1]!s_info_industry_csrc2023(A5462,"",1)</f>
        <v>制造业</v>
      </c>
      <c r="H5462" s="16">
        <f>[1]!s_is(A5462,83,"FY","YTD","20251231",1,"",100000000)</f>
        <v>3.3252625883999998</v>
      </c>
      <c r="I5462" s="16">
        <f>[1]!s_is(A5462,83,"FY","YTD","20241231",1,"",100000000)</f>
        <v>3.4303809951999997</v>
      </c>
      <c r="J5462" s="16">
        <f t="shared" si="255"/>
        <v>-3.0643362048439537E-2</v>
      </c>
      <c r="K5462" s="16">
        <f>[1]!s_is(A5462,61,"FY","YTD","20251231",1,"",100000000)</f>
        <v>0.30566945760000003</v>
      </c>
      <c r="L5462" s="16">
        <f>[1]!s_is(A5462,61,"FY","YTD","20241231",1,"",100000000)</f>
        <v>0.35013478279999999</v>
      </c>
      <c r="M5462" s="16">
        <f t="shared" si="256"/>
        <v>-0.12699488135515785</v>
      </c>
      <c r="N5462" s="16">
        <f>[1]!s_fa_roe(A5462,"20251231")</f>
        <v>4.085</v>
      </c>
      <c r="O5462" s="16">
        <f>[1]!s_stmnote_rdexp(A5462,"20251231",1,10000)</f>
        <v>220.749315</v>
      </c>
      <c r="P5462" s="20">
        <f t="shared" si="257"/>
        <v>6.6385528700822647E-3</v>
      </c>
      <c r="Q5462" s="16">
        <f>[1]!s_margin_tradingbalance(A5462,"",10000)</f>
        <v>0</v>
      </c>
      <c r="R5462" s="16">
        <f>[1]!s_margin_seclendingbalance(A5462,"",10000)</f>
        <v>0</v>
      </c>
      <c r="S5462" s="17">
        <f>[1]!s_val_ev(A5462,"",100000000)</f>
        <v>72.735691305199992</v>
      </c>
      <c r="T5462" s="17">
        <f>[1]!share_freesharesmv(A5462,"",100000000)</f>
        <v>47.111769703599997</v>
      </c>
      <c r="U5462" s="17">
        <f>[1]!s_dq_amount_btin(A5462,E5462,100000000)</f>
        <v>4.9669363200000003</v>
      </c>
      <c r="V5462" s="17">
        <f>[1]!s_dq_turn(A5462,E5462)</f>
        <v>6.9637273711288508</v>
      </c>
      <c r="W5462" s="2">
        <f>[1]!s_pq_amount(A5462,"20260101","",100000000)</f>
        <v>582.52480487000003</v>
      </c>
      <c r="X5462" s="2">
        <f>[1]!s_pq_avgamount(A5462,"20260101","",100000000)</f>
        <v>5.2956800442727276</v>
      </c>
      <c r="Y5462" s="17">
        <f>[1]!s_ipo_dilutedpe(A5462)</f>
        <v>0</v>
      </c>
      <c r="Z5462" s="12">
        <f>[1]!s_ipo_collection_total(A5462,100000000)</f>
        <v>0.97</v>
      </c>
      <c r="AA5462" s="2">
        <f>[1]!s_val_pe_ttm(A5462,E5462)</f>
        <v>512.1888427734375</v>
      </c>
      <c r="AB5462" s="5">
        <f>[1]!s_info_zjtxornot1(A5462,"")</f>
        <v>1</v>
      </c>
      <c r="AC5462" s="22" t="str">
        <f>[1]!s_info_nature1(A5462,"")</f>
        <v>中央国有企业</v>
      </c>
      <c r="AD5462" s="6" t="str">
        <f>[1]!s_info_city(A5462)</f>
        <v>西宁市</v>
      </c>
      <c r="AE5462" s="6" t="str">
        <f>[1]!s_info_province(A5462)</f>
        <v>青海省</v>
      </c>
      <c r="AF5462">
        <v>101.778916</v>
      </c>
      <c r="AG5462">
        <v>36.623178000000003</v>
      </c>
    </row>
    <row r="5463" spans="1:33" x14ac:dyDescent="0.3">
      <c r="A5463" s="12" t="s">
        <v>10940</v>
      </c>
      <c r="B5463" s="12" t="s">
        <v>10941</v>
      </c>
      <c r="C5463" s="16" t="str">
        <f>[1]!s_info_mkt(A5463)</f>
        <v>科创板</v>
      </c>
      <c r="D5463" s="16" t="str">
        <f>[1]!s_ipo_listeddate(A5463)</f>
        <v>2021-03-02</v>
      </c>
      <c r="E5463" s="16" t="str">
        <f>[1]!lastradeday_s("000002","")</f>
        <v>2026-06-22</v>
      </c>
      <c r="F5463" s="16" t="str">
        <f>[1]!s_info_industry_csrc2023(A5463,"",3)</f>
        <v>计算机、通信和其他电子设备制造业</v>
      </c>
      <c r="G5463" s="16" t="str">
        <f>[1]!s_info_industry_csrc2023(A5463,"",1)</f>
        <v>制造业</v>
      </c>
      <c r="H5463" s="16">
        <f>[1]!s_is(A5463,83,"FY","YTD","20251231",1,"",100000000)</f>
        <v>6.6379606489</v>
      </c>
      <c r="I5463" s="16">
        <f>[1]!s_is(A5463,83,"FY","YTD","20241231",1,"",100000000)</f>
        <v>4.8551122931999995</v>
      </c>
      <c r="J5463" s="16">
        <f t="shared" si="255"/>
        <v>0.36721052944481469</v>
      </c>
      <c r="K5463" s="16">
        <f>[1]!s_is(A5463,61,"FY","YTD","20251231",1,"",100000000)</f>
        <v>-1.5654629353999998</v>
      </c>
      <c r="L5463" s="16">
        <f>[1]!s_is(A5463,61,"FY","YTD","20241231",1,"",100000000)</f>
        <v>-1.0184584242000001</v>
      </c>
      <c r="M5463" s="16">
        <f t="shared" si="256"/>
        <v>-0.53709066389202109</v>
      </c>
      <c r="N5463" s="16">
        <f>[1]!s_fa_roe(A5463,"20251231")</f>
        <v>-11.8757</v>
      </c>
      <c r="O5463" s="16">
        <f>[1]!s_stmnote_rdexp(A5463,"20251231",1,10000)</f>
        <v>13658.637296999999</v>
      </c>
      <c r="P5463" s="20">
        <f t="shared" si="257"/>
        <v>0.20576556595380571</v>
      </c>
      <c r="Q5463" s="16">
        <f>[1]!s_margin_tradingbalance(A5463,"",10000)</f>
        <v>41118.1829</v>
      </c>
      <c r="R5463" s="16">
        <f>[1]!s_margin_seclendingbalance(A5463,"",10000)</f>
        <v>0</v>
      </c>
      <c r="S5463" s="17">
        <f>[1]!s_val_ev(A5463,"",100000000)</f>
        <v>121.27918119659999</v>
      </c>
      <c r="T5463" s="17">
        <f>[1]!share_freesharesmv(A5463,"",100000000)</f>
        <v>53.8531010787</v>
      </c>
      <c r="U5463" s="17">
        <f>[1]!s_dq_amount_btin(A5463,E5463,100000000)</f>
        <v>13.37315839</v>
      </c>
      <c r="V5463" s="17">
        <f>[1]!s_dq_turn(A5463,E5463)</f>
        <v>11.175652330429788</v>
      </c>
      <c r="W5463" s="2">
        <f>[1]!s_pq_amount(A5463,"20260101","",100000000)</f>
        <v>381.05685817</v>
      </c>
      <c r="X5463" s="2">
        <f>[1]!s_pq_avgamount(A5463,"20260101","",100000000)</f>
        <v>3.4641532560909094</v>
      </c>
      <c r="Y5463" s="17">
        <f>[1]!s_ipo_dilutedpe(A5463)</f>
        <v>62.15</v>
      </c>
      <c r="Z5463" s="12">
        <f>[1]!s_ipo_collection_total(A5463,100000000)</f>
        <v>10.223966734600001</v>
      </c>
      <c r="AA5463" s="2">
        <f>[1]!s_val_pe_ttm(A5463,E5463)</f>
        <v>-66.621665954589844</v>
      </c>
      <c r="AB5463" s="5">
        <f>[1]!s_info_zjtxornot1(A5463,"")</f>
        <v>1</v>
      </c>
      <c r="AC5463" s="22" t="str">
        <f>[1]!s_info_nature1(A5463,"")</f>
        <v>民营企业</v>
      </c>
      <c r="AD5463" s="6" t="str">
        <f>[1]!s_info_city(A5463)</f>
        <v>杭州市</v>
      </c>
      <c r="AE5463" s="6" t="str">
        <f>[1]!s_info_province(A5463)</f>
        <v>浙江省</v>
      </c>
      <c r="AF5463">
        <v>120.153576</v>
      </c>
      <c r="AG5463">
        <v>30.287458999999998</v>
      </c>
    </row>
    <row r="5464" spans="1:33" x14ac:dyDescent="0.3">
      <c r="A5464" s="12" t="s">
        <v>10942</v>
      </c>
      <c r="B5464" s="12" t="s">
        <v>10943</v>
      </c>
      <c r="C5464" s="16" t="str">
        <f>[1]!s_info_mkt(A5464)</f>
        <v>主板</v>
      </c>
      <c r="D5464" s="16" t="str">
        <f>[1]!s_ipo_listeddate(A5464)</f>
        <v>2000-09-19</v>
      </c>
      <c r="E5464" s="16" t="str">
        <f>[1]!lastradeday_s("000002","")</f>
        <v>2026-06-22</v>
      </c>
      <c r="F5464" s="16" t="str">
        <f>[1]!s_info_industry_csrc2023(A5464,"",3)</f>
        <v>非金属矿物制品业</v>
      </c>
      <c r="G5464" s="16" t="str">
        <f>[1]!s_info_industry_csrc2023(A5464,"",1)</f>
        <v>制造业</v>
      </c>
      <c r="H5464" s="16">
        <f>[1]!s_is(A5464,83,"FY","YTD","20251231",1,"",100000000)</f>
        <v>11.885950879200001</v>
      </c>
      <c r="I5464" s="16">
        <f>[1]!s_is(A5464,83,"FY","YTD","20241231",1,"",100000000)</f>
        <v>17.333224629500002</v>
      </c>
      <c r="J5464" s="16">
        <f t="shared" si="255"/>
        <v>-0.31426776417753799</v>
      </c>
      <c r="K5464" s="16">
        <f>[1]!s_is(A5464,61,"FY","YTD","20251231",1,"",100000000)</f>
        <v>-0.30415688260000001</v>
      </c>
      <c r="L5464" s="16">
        <f>[1]!s_is(A5464,61,"FY","YTD","20241231",1,"",100000000)</f>
        <v>0.12563659599999999</v>
      </c>
      <c r="M5464" s="16">
        <f t="shared" si="256"/>
        <v>-3.4209258471154378</v>
      </c>
      <c r="N5464" s="16">
        <f>[1]!s_fa_roe(A5464,"20251231")</f>
        <v>-1.7509999999999999</v>
      </c>
      <c r="O5464" s="16">
        <f>[1]!s_stmnote_rdexp(A5464,"20251231",1,10000)</f>
        <v>7725.5746849999996</v>
      </c>
      <c r="P5464" s="20">
        <f t="shared" si="257"/>
        <v>6.4997531653268784E-2</v>
      </c>
      <c r="Q5464" s="16">
        <f>[1]!s_margin_tradingbalance(A5464,"",10000)</f>
        <v>17583.201000000001</v>
      </c>
      <c r="R5464" s="16">
        <f>[1]!s_margin_seclendingbalance(A5464,"",10000)</f>
        <v>2.8719999999999999</v>
      </c>
      <c r="S5464" s="17">
        <f>[1]!s_val_ev(A5464,"",100000000)</f>
        <v>42.809352197399996</v>
      </c>
      <c r="T5464" s="17">
        <f>[1]!share_freesharesmv(A5464,"",100000000)</f>
        <v>30.655558570500002</v>
      </c>
      <c r="U5464" s="17">
        <f>[1]!s_dq_amount_btin(A5464,E5464,100000000)</f>
        <v>4.6140607400000002</v>
      </c>
      <c r="V5464" s="17">
        <f>[1]!s_dq_turn(A5464,E5464)</f>
        <v>10.953040004620251</v>
      </c>
      <c r="W5464" s="2">
        <f>[1]!s_pq_amount(A5464,"20260101","",100000000)</f>
        <v>232.44962365000001</v>
      </c>
      <c r="X5464" s="2">
        <f>[1]!s_pq_avgamount(A5464,"20260101","",100000000)</f>
        <v>2.1131783968181819</v>
      </c>
      <c r="Y5464" s="17">
        <f>[1]!s_ipo_dilutedpe(A5464)</f>
        <v>39.32</v>
      </c>
      <c r="Z5464" s="12">
        <f>[1]!s_ipo_collection_total(A5464,100000000)</f>
        <v>4.5650000000000004</v>
      </c>
      <c r="AA5464" s="2">
        <f>[1]!s_val_pe_ttm(A5464,E5464)</f>
        <v>-65.089073181152344</v>
      </c>
      <c r="AB5464" s="5">
        <f>[1]!s_info_zjtxornot1(A5464,"")</f>
        <v>0</v>
      </c>
      <c r="AC5464" s="22" t="str">
        <f>[1]!s_info_nature1(A5464,"")</f>
        <v>地方国有企业</v>
      </c>
      <c r="AD5464" s="6" t="str">
        <f>[1]!s_info_city(A5464)</f>
        <v>当阳市</v>
      </c>
      <c r="AE5464" s="6" t="str">
        <f>[1]!s_info_province(A5464)</f>
        <v>湖北省</v>
      </c>
      <c r="AF5464">
        <v>111.84271200000001</v>
      </c>
      <c r="AG5464">
        <v>30.825538000000002</v>
      </c>
    </row>
    <row r="5465" spans="1:33" x14ac:dyDescent="0.3">
      <c r="A5465" s="12" t="s">
        <v>10944</v>
      </c>
      <c r="B5465" s="12" t="s">
        <v>10945</v>
      </c>
      <c r="C5465" s="16" t="str">
        <f>[1]!s_info_mkt(A5465)</f>
        <v>主板</v>
      </c>
      <c r="D5465" s="16" t="str">
        <f>[1]!s_ipo_listeddate(A5465)</f>
        <v>1996-05-20</v>
      </c>
      <c r="E5465" s="16" t="str">
        <f>[1]!lastradeday_s("000002","")</f>
        <v>2026-06-22</v>
      </c>
      <c r="F5465" s="16" t="str">
        <f>[1]!s_info_industry_csrc2023(A5465,"",3)</f>
        <v>计算机、通信和其他电子设备制造业</v>
      </c>
      <c r="G5465" s="16" t="str">
        <f>[1]!s_info_industry_csrc2023(A5465,"",1)</f>
        <v>制造业</v>
      </c>
      <c r="H5465" s="16">
        <f>[1]!s_is(A5465,83,"FY","YTD","20251231",1,"",100000000)</f>
        <v>112.9329897936</v>
      </c>
      <c r="I5465" s="16">
        <f>[1]!s_is(A5465,83,"FY","YTD","20241231",1,"",100000000)</f>
        <v>116.6384359266</v>
      </c>
      <c r="J5465" s="16">
        <f t="shared" si="255"/>
        <v>-3.1768654162439347E-2</v>
      </c>
      <c r="K5465" s="16">
        <f>[1]!s_is(A5465,61,"FY","YTD","20251231",1,"",100000000)</f>
        <v>3.7423808173999999</v>
      </c>
      <c r="L5465" s="16">
        <f>[1]!s_is(A5465,61,"FY","YTD","20241231",1,"",100000000)</f>
        <v>12.398736806800001</v>
      </c>
      <c r="M5465" s="16">
        <f t="shared" si="256"/>
        <v>-0.6981643472464456</v>
      </c>
      <c r="N5465" s="16">
        <f>[1]!s_fa_roe(A5465,"20251231")</f>
        <v>1.7282</v>
      </c>
      <c r="O5465" s="16">
        <f>[1]!s_stmnote_rdexp(A5465,"20251231",1,10000)</f>
        <v>44866.977893000003</v>
      </c>
      <c r="P5465" s="20">
        <f t="shared" si="257"/>
        <v>3.9728849802878989E-2</v>
      </c>
      <c r="Q5465" s="16">
        <f>[1]!s_margin_tradingbalance(A5465,"",10000)</f>
        <v>84697.073699999994</v>
      </c>
      <c r="R5465" s="16">
        <f>[1]!s_margin_seclendingbalance(A5465,"",10000)</f>
        <v>1024.0395000000001</v>
      </c>
      <c r="S5465" s="17">
        <f>[1]!s_val_ev(A5465,"",100000000)</f>
        <v>444.96032676800002</v>
      </c>
      <c r="T5465" s="17">
        <f>[1]!share_freesharesmv(A5465,"",100000000)</f>
        <v>164.155610556</v>
      </c>
      <c r="U5465" s="17">
        <f>[1]!s_dq_amount_btin(A5465,E5465,100000000)</f>
        <v>33.501194239999997</v>
      </c>
      <c r="V5465" s="17">
        <f>[1]!s_dq_turn(A5465,E5465)</f>
        <v>7.491033820724053</v>
      </c>
      <c r="W5465" s="2">
        <f>[1]!s_pq_amount(A5465,"20260101","",100000000)</f>
        <v>1194.28076734</v>
      </c>
      <c r="X5465" s="2">
        <f>[1]!s_pq_avgamount(A5465,"20260101","",100000000)</f>
        <v>10.857097884909091</v>
      </c>
      <c r="Y5465" s="17">
        <f>[1]!s_ipo_dilutedpe(A5465)</f>
        <v>0</v>
      </c>
      <c r="Z5465" s="12">
        <f>[1]!s_ipo_collection_total(A5465,100000000)</f>
        <v>1.3812</v>
      </c>
      <c r="AA5465" s="2">
        <f>[1]!s_val_pe_ttm(A5465,E5465)</f>
        <v>774.35137939453125</v>
      </c>
      <c r="AB5465" s="5">
        <f>[1]!s_info_zjtxornot1(A5465,"")</f>
        <v>0</v>
      </c>
      <c r="AC5465" s="22" t="str">
        <f>[1]!s_info_nature1(A5465,"")</f>
        <v>地方国有企业</v>
      </c>
      <c r="AD5465" s="6" t="str">
        <f>[1]!s_info_city(A5465)</f>
        <v>咸阳市</v>
      </c>
      <c r="AE5465" s="6" t="str">
        <f>[1]!s_info_province(A5465)</f>
        <v>陕西省</v>
      </c>
      <c r="AF5465">
        <v>108.705117</v>
      </c>
      <c r="AG5465">
        <v>34.333438999999998</v>
      </c>
    </row>
    <row r="5466" spans="1:33" x14ac:dyDescent="0.3">
      <c r="A5466" s="12" t="s">
        <v>10946</v>
      </c>
      <c r="B5466" s="12" t="s">
        <v>10947</v>
      </c>
      <c r="C5466" s="16" t="str">
        <f>[1]!s_info_mkt(A5466)</f>
        <v>主板</v>
      </c>
      <c r="D5466" s="16" t="str">
        <f>[1]!s_ipo_listeddate(A5466)</f>
        <v>1998-06-26</v>
      </c>
      <c r="E5466" s="16" t="str">
        <f>[1]!lastradeday_s("000002","")</f>
        <v>2026-06-22</v>
      </c>
      <c r="F5466" s="16" t="str">
        <f>[1]!s_info_industry_csrc2023(A5466,"",3)</f>
        <v>化学原料和化学制品制造业</v>
      </c>
      <c r="G5466" s="16" t="str">
        <f>[1]!s_info_industry_csrc2023(A5466,"",1)</f>
        <v>制造业</v>
      </c>
      <c r="H5466" s="16">
        <f>[1]!s_is(A5466,83,"FY","YTD","20251231",1,"",100000000)</f>
        <v>269.90866988560003</v>
      </c>
      <c r="I5466" s="16">
        <f>[1]!s_is(A5466,83,"FY","YTD","20241231",1,"",100000000)</f>
        <v>244.6237306072</v>
      </c>
      <c r="J5466" s="16">
        <f t="shared" si="255"/>
        <v>0.10336257735763521</v>
      </c>
      <c r="K5466" s="16">
        <f>[1]!s_is(A5466,61,"FY","YTD","20251231",1,"",100000000)</f>
        <v>37.832288774399998</v>
      </c>
      <c r="L5466" s="16">
        <f>[1]!s_is(A5466,61,"FY","YTD","20241231",1,"",100000000)</f>
        <v>19.595348552400001</v>
      </c>
      <c r="M5466" s="16">
        <f t="shared" si="256"/>
        <v>0.93067700088276162</v>
      </c>
      <c r="N5466" s="16">
        <f>[1]!s_fa_roe(A5466,"20251231")</f>
        <v>19.794899999999998</v>
      </c>
      <c r="O5466" s="16">
        <f>[1]!s_stmnote_rdexp(A5466,"20251231",1,10000)</f>
        <v>112034.83444400001</v>
      </c>
      <c r="P5466" s="20">
        <f t="shared" si="257"/>
        <v>4.1508423753666611E-2</v>
      </c>
      <c r="Q5466" s="16">
        <f>[1]!s_margin_tradingbalance(A5466,"",10000)</f>
        <v>471325.8199</v>
      </c>
      <c r="R5466" s="16">
        <f>[1]!s_margin_seclendingbalance(A5466,"",10000)</f>
        <v>1961.5752</v>
      </c>
      <c r="S5466" s="17">
        <f>[1]!s_val_ev(A5466,"",100000000)</f>
        <v>1310.1867731093</v>
      </c>
      <c r="T5466" s="17">
        <f>[1]!share_freesharesmv(A5466,"",100000000)</f>
        <v>608.13505268580002</v>
      </c>
      <c r="U5466" s="17">
        <f>[1]!s_dq_amount_btin(A5466,E5466,100000000)</f>
        <v>58.104199289999997</v>
      </c>
      <c r="V5466" s="17">
        <f>[1]!s_dq_turn(A5466,E5466)</f>
        <v>4.6510971488655333</v>
      </c>
      <c r="W5466" s="2">
        <f>[1]!s_pq_amount(A5466,"20260101","",100000000)</f>
        <v>1899.1716204500001</v>
      </c>
      <c r="X5466" s="2">
        <f>[1]!s_pq_avgamount(A5466,"20260101","",100000000)</f>
        <v>17.265196549545454</v>
      </c>
      <c r="Y5466" s="17">
        <f>[1]!s_ipo_dilutedpe(A5466)</f>
        <v>0</v>
      </c>
      <c r="Z5466" s="12">
        <f>[1]!s_ipo_collection_total(A5466,100000000)</f>
        <v>4.5999999999999996</v>
      </c>
      <c r="AA5466" s="2">
        <f>[1]!s_val_pe_ttm(A5466,E5466)</f>
        <v>31.590164184570313</v>
      </c>
      <c r="AB5466" s="5">
        <f>[1]!s_info_zjtxornot1(A5466,"")</f>
        <v>1</v>
      </c>
      <c r="AC5466" s="22" t="str">
        <f>[1]!s_info_nature1(A5466,"")</f>
        <v>地方国有企业</v>
      </c>
      <c r="AD5466" s="6" t="str">
        <f>[1]!s_info_city(A5466)</f>
        <v>衢州市</v>
      </c>
      <c r="AE5466" s="6" t="str">
        <f>[1]!s_info_province(A5466)</f>
        <v>浙江省</v>
      </c>
      <c r="AF5466">
        <v>118.87263</v>
      </c>
      <c r="AG5466">
        <v>28.941707999999998</v>
      </c>
    </row>
    <row r="5467" spans="1:33" x14ac:dyDescent="0.3">
      <c r="A5467" s="12" t="s">
        <v>10948</v>
      </c>
      <c r="B5467" s="12" t="s">
        <v>10949</v>
      </c>
      <c r="C5467" s="16" t="str">
        <f>[1]!s_info_mkt(A5467)</f>
        <v>主板</v>
      </c>
      <c r="D5467" s="16" t="str">
        <f>[1]!s_ipo_listeddate(A5467)</f>
        <v>1997-04-25</v>
      </c>
      <c r="E5467" s="16" t="str">
        <f>[1]!lastradeday_s("000002","")</f>
        <v>2026-06-22</v>
      </c>
      <c r="F5467" s="16" t="str">
        <f>[1]!s_info_industry_csrc2023(A5467,"",3)</f>
        <v>房地产业</v>
      </c>
      <c r="G5467" s="16" t="str">
        <f>[1]!s_info_industry_csrc2023(A5467,"",1)</f>
        <v>房地产业</v>
      </c>
      <c r="H5467" s="16">
        <f>[1]!s_is(A5467,83,"FY","YTD","20251231",1,"",100000000)</f>
        <v>147.06894571239999</v>
      </c>
      <c r="I5467" s="16">
        <f>[1]!s_is(A5467,83,"FY","YTD","20241231",1,"",100000000)</f>
        <v>183.02042505450001</v>
      </c>
      <c r="J5467" s="16">
        <f t="shared" si="255"/>
        <v>-0.19643424678635923</v>
      </c>
      <c r="K5467" s="16">
        <f>[1]!s_is(A5467,61,"FY","YTD","20251231",1,"",100000000)</f>
        <v>-17.0963966984</v>
      </c>
      <c r="L5467" s="16">
        <f>[1]!s_is(A5467,61,"FY","YTD","20241231",1,"",100000000)</f>
        <v>-51.790819879200001</v>
      </c>
      <c r="M5467" s="16">
        <f t="shared" si="256"/>
        <v>0.66989522972842186</v>
      </c>
      <c r="N5467" s="16">
        <f>[1]!s_fa_roe(A5467,"20251231")</f>
        <v>0</v>
      </c>
      <c r="O5467" s="16">
        <f>[1]!s_stmnote_rdexp(A5467,"20251231",1,10000)</f>
        <v>41.281114000000002</v>
      </c>
      <c r="P5467" s="20">
        <f t="shared" si="257"/>
        <v>2.8069225491510015E-5</v>
      </c>
      <c r="Q5467" s="16">
        <f>[1]!s_margin_tradingbalance(A5467,"",10000)</f>
        <v>8103.0567000000001</v>
      </c>
      <c r="R5467" s="16">
        <f>[1]!s_margin_seclendingbalance(A5467,"",10000)</f>
        <v>19.298400000000001</v>
      </c>
      <c r="S5467" s="17">
        <f>[1]!s_val_ev(A5467,"",100000000)</f>
        <v>29.211547479100002</v>
      </c>
      <c r="T5467" s="17">
        <f>[1]!share_freesharesmv(A5467,"",100000000)</f>
        <v>13.975086653600002</v>
      </c>
      <c r="U5467" s="17">
        <f>[1]!s_dq_amount_btin(A5467,E5467,100000000)</f>
        <v>0.82625711000000002</v>
      </c>
      <c r="V5467" s="17">
        <f>[1]!s_dq_turn(A5467,E5467)</f>
        <v>2.8517060097415468</v>
      </c>
      <c r="W5467" s="2">
        <f>[1]!s_pq_amount(A5467,"20260101","",100000000)</f>
        <v>52.751717239999998</v>
      </c>
      <c r="X5467" s="2">
        <f>[1]!s_pq_avgamount(A5467,"20260101","",100000000)</f>
        <v>0.48396070862385315</v>
      </c>
      <c r="Y5467" s="17">
        <f>[1]!s_ipo_dilutedpe(A5467)</f>
        <v>0</v>
      </c>
      <c r="Z5467" s="12">
        <f>[1]!s_ipo_collection_total(A5467,100000000)</f>
        <v>0.33</v>
      </c>
      <c r="AA5467" s="2">
        <f>[1]!s_val_pe_ttm(A5467,E5467)</f>
        <v>-2.4079198837280273</v>
      </c>
      <c r="AB5467" s="5">
        <f>[1]!s_info_zjtxornot1(A5467,"")</f>
        <v>0</v>
      </c>
      <c r="AC5467" s="22" t="str">
        <f>[1]!s_info_nature1(A5467,"")</f>
        <v>中央国有企业</v>
      </c>
      <c r="AD5467" s="6" t="str">
        <f>[1]!s_info_city(A5467)</f>
        <v>重庆市</v>
      </c>
      <c r="AE5467" s="6" t="str">
        <f>[1]!s_info_province(A5467)</f>
        <v>重庆</v>
      </c>
      <c r="AF5467">
        <v>106.50496200000001</v>
      </c>
      <c r="AG5467">
        <v>29.533155000000001</v>
      </c>
    </row>
    <row r="5468" spans="1:33" x14ac:dyDescent="0.3">
      <c r="A5468" s="12" t="s">
        <v>10950</v>
      </c>
      <c r="B5468" s="12" t="s">
        <v>10951</v>
      </c>
      <c r="C5468" s="16" t="str">
        <f>[1]!s_info_mkt(A5468)</f>
        <v>科创板</v>
      </c>
      <c r="D5468" s="16" t="str">
        <f>[1]!s_ipo_listeddate(A5468)</f>
        <v>2025-10-28</v>
      </c>
      <c r="E5468" s="16" t="str">
        <f>[1]!lastradeday_s("000002","")</f>
        <v>2026-06-22</v>
      </c>
      <c r="F5468" s="16" t="str">
        <f>[1]!s_info_industry_csrc2023(A5468,"",3)</f>
        <v>计算机、通信和其他电子设备制造业</v>
      </c>
      <c r="G5468" s="16" t="str">
        <f>[1]!s_info_industry_csrc2023(A5468,"",1)</f>
        <v>制造业</v>
      </c>
      <c r="H5468" s="16">
        <f>[1]!s_is(A5468,83,"FY","YTD","20251231",1,"",100000000)</f>
        <v>26.492246119400001</v>
      </c>
      <c r="I5468" s="16">
        <f>[1]!s_is(A5468,83,"FY","YTD","20241231",1,"",100000000)</f>
        <v>21.214525890400001</v>
      </c>
      <c r="J5468" s="16">
        <f t="shared" si="255"/>
        <v>0.24877860840568089</v>
      </c>
      <c r="K5468" s="16">
        <f>[1]!s_is(A5468,61,"FY","YTD","20251231",1,"",100000000)</f>
        <v>-7.3817078600999997</v>
      </c>
      <c r="L5468" s="16">
        <f>[1]!s_is(A5468,61,"FY","YTD","20241231",1,"",100000000)</f>
        <v>-7.3764253246000004</v>
      </c>
      <c r="M5468" s="16">
        <f t="shared" si="256"/>
        <v>-7.1613759613104952E-4</v>
      </c>
      <c r="N5468" s="16">
        <f>[1]!s_fa_roe(A5468,"20251231")</f>
        <v>-7.0530999999999997</v>
      </c>
      <c r="O5468" s="16">
        <f>[1]!s_stmnote_rdexp(A5468,"20251231",1,10000)</f>
        <v>28515.26</v>
      </c>
      <c r="P5468" s="20">
        <f t="shared" si="257"/>
        <v>0.10763624900464201</v>
      </c>
      <c r="Q5468" s="16">
        <f>[1]!s_margin_tradingbalance(A5468,"",10000)</f>
        <v>66848.233699999997</v>
      </c>
      <c r="R5468" s="16">
        <f>[1]!s_margin_seclendingbalance(A5468,"",10000)</f>
        <v>0</v>
      </c>
      <c r="S5468" s="17">
        <f>[1]!s_val_ev(A5468,"",100000000)</f>
        <v>2065.73848</v>
      </c>
      <c r="T5468" s="17">
        <f>[1]!share_freesharesmv(A5468,"",100000000)</f>
        <v>94.736834579999993</v>
      </c>
      <c r="U5468" s="17">
        <f>[1]!s_dq_amount_btin(A5468,E5468,100000000)</f>
        <v>18.732097790000001</v>
      </c>
      <c r="V5468" s="17">
        <f>[1]!s_dq_turn(A5468,E5468)</f>
        <v>19.956324619264052</v>
      </c>
      <c r="W5468" s="2">
        <f>[1]!s_pq_amount(A5468,"20260101","",100000000)</f>
        <v>690.66386729999999</v>
      </c>
      <c r="X5468" s="2">
        <f>[1]!s_pq_avgamount(A5468,"20260101","",100000000)</f>
        <v>6.2787624299999996</v>
      </c>
      <c r="Y5468" s="17">
        <f>[1]!s_ipo_dilutedpe(A5468)</f>
        <v>0</v>
      </c>
      <c r="Z5468" s="12">
        <f>[1]!s_ipo_collection_total(A5468,100000000)</f>
        <v>46.358359999999998</v>
      </c>
      <c r="AA5468" s="2">
        <f>[1]!s_val_pe_ttm(A5468,E5468)</f>
        <v>-274.82452392578125</v>
      </c>
      <c r="AB5468" s="5">
        <f>[1]!s_info_zjtxornot1(A5468,"")</f>
        <v>1</v>
      </c>
      <c r="AC5468" s="22" t="str">
        <f>[1]!s_info_nature1(A5468,"")</f>
        <v>民营企业</v>
      </c>
      <c r="AD5468" s="6" t="str">
        <f>[1]!s_info_city(A5468)</f>
        <v>西安市</v>
      </c>
      <c r="AE5468" s="6" t="str">
        <f>[1]!s_info_province(A5468)</f>
        <v>陕西省</v>
      </c>
      <c r="AF5468">
        <v>108.948024</v>
      </c>
      <c r="AG5468">
        <v>34.263160999999997</v>
      </c>
    </row>
    <row r="5469" spans="1:33" x14ac:dyDescent="0.3">
      <c r="A5469" s="12" t="s">
        <v>10952</v>
      </c>
      <c r="B5469" s="12" t="s">
        <v>10953</v>
      </c>
      <c r="C5469" s="16" t="str">
        <f>[1]!s_info_mkt(A5469)</f>
        <v>科创板</v>
      </c>
      <c r="D5469" s="16" t="str">
        <f>[1]!s_ipo_listeddate(A5469)</f>
        <v>2020-09-28</v>
      </c>
      <c r="E5469" s="16" t="str">
        <f>[1]!lastradeday_s("000002","")</f>
        <v>2026-06-22</v>
      </c>
      <c r="F5469" s="16" t="str">
        <f>[1]!s_info_industry_csrc2023(A5469,"",3)</f>
        <v>化学原料和化学制品制造业</v>
      </c>
      <c r="G5469" s="16" t="str">
        <f>[1]!s_info_industry_csrc2023(A5469,"",1)</f>
        <v>制造业</v>
      </c>
      <c r="H5469" s="16">
        <f>[1]!s_is(A5469,83,"FY","YTD","20251231",1,"",100000000)</f>
        <v>17.968466000699998</v>
      </c>
      <c r="I5469" s="16">
        <f>[1]!s_is(A5469,83,"FY","YTD","20241231",1,"",100000000)</f>
        <v>14.938227147100001</v>
      </c>
      <c r="J5469" s="16">
        <f t="shared" si="255"/>
        <v>0.20285130382344363</v>
      </c>
      <c r="K5469" s="16">
        <f>[1]!s_is(A5469,61,"FY","YTD","20251231",1,"",100000000)</f>
        <v>0.41085607679999997</v>
      </c>
      <c r="L5469" s="16">
        <f>[1]!s_is(A5469,61,"FY","YTD","20241231",1,"",100000000)</f>
        <v>0.88681430689999996</v>
      </c>
      <c r="M5469" s="16">
        <f t="shared" si="256"/>
        <v>-0.5367056286719003</v>
      </c>
      <c r="N5469" s="16">
        <f>[1]!s_fa_roe(A5469,"20251231")</f>
        <v>3.145</v>
      </c>
      <c r="O5469" s="16">
        <f>[1]!s_stmnote_rdexp(A5469,"20251231",1,10000)</f>
        <v>5158.6272689999996</v>
      </c>
      <c r="P5469" s="20">
        <f t="shared" si="257"/>
        <v>2.8709335948873069E-2</v>
      </c>
      <c r="Q5469" s="16">
        <f>[1]!s_margin_tradingbalance(A5469,"",10000)</f>
        <v>81499.293399999995</v>
      </c>
      <c r="R5469" s="16">
        <f>[1]!s_margin_seclendingbalance(A5469,"",10000)</f>
        <v>0</v>
      </c>
      <c r="S5469" s="17">
        <f>[1]!s_val_ev(A5469,"",100000000)</f>
        <v>655.82583355520001</v>
      </c>
      <c r="T5469" s="17">
        <f>[1]!share_freesharesmv(A5469,"",100000000)</f>
        <v>107.40348107760001</v>
      </c>
      <c r="U5469" s="17">
        <f>[1]!s_dq_amount_btin(A5469,E5469,100000000)</f>
        <v>11.41956946</v>
      </c>
      <c r="V5469" s="17">
        <f>[1]!s_dq_turn(A5469,E5469)</f>
        <v>1.7061606300932946</v>
      </c>
      <c r="W5469" s="2">
        <f>[1]!s_pq_amount(A5469,"20260101","",100000000)</f>
        <v>806.20802078999998</v>
      </c>
      <c r="X5469" s="2">
        <f>[1]!s_pq_avgamount(A5469,"20260101","",100000000)</f>
        <v>7.3291638253636364</v>
      </c>
      <c r="Y5469" s="17">
        <f>[1]!s_ipo_dilutedpe(A5469)</f>
        <v>12.83</v>
      </c>
      <c r="Z5469" s="12">
        <f>[1]!s_ipo_collection_total(A5469,100000000)</f>
        <v>1.07568</v>
      </c>
      <c r="AA5469" s="2">
        <f>[1]!s_val_pe_ttm(A5469,E5469)</f>
        <v>-2910.438720703125</v>
      </c>
      <c r="AB5469" s="5">
        <f>[1]!s_info_zjtxornot1(A5469,"")</f>
        <v>0</v>
      </c>
      <c r="AC5469" s="22" t="str">
        <f>[1]!s_info_nature1(A5469,"")</f>
        <v>民营企业</v>
      </c>
      <c r="AD5469" s="6" t="str">
        <f>[1]!s_info_city(A5469)</f>
        <v>上海市</v>
      </c>
      <c r="AE5469" s="6" t="str">
        <f>[1]!s_info_province(A5469)</f>
        <v>上海</v>
      </c>
      <c r="AF5469">
        <v>121.472644</v>
      </c>
      <c r="AG5469">
        <v>31.231705999999999</v>
      </c>
    </row>
    <row r="5470" spans="1:33" x14ac:dyDescent="0.3">
      <c r="A5470" s="12" t="s">
        <v>10954</v>
      </c>
      <c r="B5470" s="12" t="s">
        <v>10955</v>
      </c>
      <c r="C5470" s="16" t="str">
        <f>[1]!s_info_mkt(A5470)</f>
        <v>主板</v>
      </c>
      <c r="D5470" s="16" t="str">
        <f>[1]!s_ipo_listeddate(A5470)</f>
        <v>2003-08-01</v>
      </c>
      <c r="E5470" s="16" t="str">
        <f>[1]!lastradeday_s("000002","")</f>
        <v>2026-06-22</v>
      </c>
      <c r="F5470" s="16" t="str">
        <f>[1]!s_info_industry_csrc2023(A5470,"",3)</f>
        <v>化学原料和化学制品制造业</v>
      </c>
      <c r="G5470" s="16" t="str">
        <f>[1]!s_info_industry_csrc2023(A5470,"",1)</f>
        <v>制造业</v>
      </c>
      <c r="H5470" s="16">
        <f>[1]!s_is(A5470,83,"FY","YTD","20251231",1,"",100000000)</f>
        <v>133.13234220200002</v>
      </c>
      <c r="I5470" s="16">
        <f>[1]!s_is(A5470,83,"FY","YTD","20241231",1,"",100000000)</f>
        <v>158.83856648849999</v>
      </c>
      <c r="J5470" s="16">
        <f t="shared" si="255"/>
        <v>-0.16183868222180864</v>
      </c>
      <c r="K5470" s="16">
        <f>[1]!s_is(A5470,61,"FY","YTD","20251231",1,"",100000000)</f>
        <v>18.290195046400001</v>
      </c>
      <c r="L5470" s="16">
        <f>[1]!s_is(A5470,61,"FY","YTD","20241231",1,"",100000000)</f>
        <v>20.302893461099998</v>
      </c>
      <c r="M5470" s="16">
        <f t="shared" si="256"/>
        <v>-9.9133575150571196E-2</v>
      </c>
      <c r="N5470" s="16">
        <f>[1]!s_fa_roe(A5470,"20251231")</f>
        <v>5.4642999999999997</v>
      </c>
      <c r="O5470" s="16">
        <f>[1]!s_stmnote_rdexp(A5470,"20251231",1,10000)</f>
        <v>58222.882061999997</v>
      </c>
      <c r="P5470" s="20">
        <f t="shared" si="257"/>
        <v>4.3733086265138457E-2</v>
      </c>
      <c r="Q5470" s="16">
        <f>[1]!s_margin_tradingbalance(A5470,"",10000)</f>
        <v>144056.62599999999</v>
      </c>
      <c r="R5470" s="16">
        <f>[1]!s_margin_seclendingbalance(A5470,"",10000)</f>
        <v>1386.6592000000001</v>
      </c>
      <c r="S5470" s="17">
        <f>[1]!s_val_ev(A5470,"",100000000)</f>
        <v>392.35182231599998</v>
      </c>
      <c r="T5470" s="17">
        <f>[1]!share_freesharesmv(A5470,"",100000000)</f>
        <v>294.01624418400002</v>
      </c>
      <c r="U5470" s="17">
        <f>[1]!s_dq_amount_btin(A5470,E5470,100000000)</f>
        <v>12.89306974</v>
      </c>
      <c r="V5470" s="17">
        <f>[1]!s_dq_turn(A5470,E5470)</f>
        <v>3.4074215226232716</v>
      </c>
      <c r="W5470" s="2">
        <f>[1]!s_pq_amount(A5470,"20260101","",100000000)</f>
        <v>1021.33043433</v>
      </c>
      <c r="X5470" s="2">
        <f>[1]!s_pq_avgamount(A5470,"20260101","",100000000)</f>
        <v>9.2848221302727278</v>
      </c>
      <c r="Y5470" s="17">
        <f>[1]!s_ipo_dilutedpe(A5470)</f>
        <v>14.05</v>
      </c>
      <c r="Z5470" s="12">
        <f>[1]!s_ipo_collection_total(A5470,100000000)</f>
        <v>4.8506999999999998</v>
      </c>
      <c r="AA5470" s="2">
        <f>[1]!s_val_pe_ttm(A5470,E5470)</f>
        <v>19.913997650146484</v>
      </c>
      <c r="AB5470" s="5">
        <f>[1]!s_info_zjtxornot1(A5470,"")</f>
        <v>0</v>
      </c>
      <c r="AC5470" s="22" t="str">
        <f>[1]!s_info_nature1(A5470,"")</f>
        <v>民营企业</v>
      </c>
      <c r="AD5470" s="6" t="str">
        <f>[1]!s_info_city(A5470)</f>
        <v>绍兴市</v>
      </c>
      <c r="AE5470" s="6" t="str">
        <f>[1]!s_info_province(A5470)</f>
        <v>浙江省</v>
      </c>
      <c r="AF5470">
        <v>120.582112</v>
      </c>
      <c r="AG5470">
        <v>29.997116999999999</v>
      </c>
    </row>
    <row r="5471" spans="1:33" x14ac:dyDescent="0.3">
      <c r="A5471" s="12" t="s">
        <v>10956</v>
      </c>
      <c r="B5471" s="12" t="s">
        <v>10957</v>
      </c>
      <c r="C5471" s="16" t="str">
        <f>[1]!s_info_mkt(A5471)</f>
        <v>主板</v>
      </c>
      <c r="D5471" s="16" t="str">
        <f>[1]!s_ipo_listeddate(A5471)</f>
        <v>2010-03-03</v>
      </c>
      <c r="E5471" s="16" t="str">
        <f>[1]!lastradeday_s("000002","")</f>
        <v>2026-06-22</v>
      </c>
      <c r="F5471" s="16" t="str">
        <f>[1]!s_info_industry_csrc2023(A5471,"",3)</f>
        <v>计算机、通信和其他电子设备制造业</v>
      </c>
      <c r="G5471" s="16" t="str">
        <f>[1]!s_info_industry_csrc2023(A5471,"",1)</f>
        <v>制造业</v>
      </c>
      <c r="H5471" s="16">
        <f>[1]!s_is(A5471,83,"FY","YTD","20251231",1,"",100000000)</f>
        <v>18.890151608900002</v>
      </c>
      <c r="I5471" s="16">
        <f>[1]!s_is(A5471,83,"FY","YTD","20241231",1,"",100000000)</f>
        <v>18.170651489899999</v>
      </c>
      <c r="J5471" s="16">
        <f t="shared" si="255"/>
        <v>3.9596825650413781E-2</v>
      </c>
      <c r="K5471" s="16">
        <f>[1]!s_is(A5471,61,"FY","YTD","20251231",1,"",100000000)</f>
        <v>-1.9594369855000002</v>
      </c>
      <c r="L5471" s="16">
        <f>[1]!s_is(A5471,61,"FY","YTD","20241231",1,"",100000000)</f>
        <v>-1.1015948337000001</v>
      </c>
      <c r="M5471" s="16">
        <f t="shared" si="256"/>
        <v>-0.77872746454221142</v>
      </c>
      <c r="N5471" s="16">
        <f>[1]!s_fa_roe(A5471,"20251231")</f>
        <v>-18.752300000000002</v>
      </c>
      <c r="O5471" s="16">
        <f>[1]!s_stmnote_rdexp(A5471,"20251231",1,10000)</f>
        <v>30963.278789999997</v>
      </c>
      <c r="P5471" s="20">
        <f t="shared" si="257"/>
        <v>0.1639122831360009</v>
      </c>
      <c r="Q5471" s="16">
        <f>[1]!s_margin_tradingbalance(A5471,"",10000)</f>
        <v>22312.5514</v>
      </c>
      <c r="R5471" s="16">
        <f>[1]!s_margin_seclendingbalance(A5471,"",10000)</f>
        <v>3.1122000000000001</v>
      </c>
      <c r="S5471" s="17">
        <f>[1]!s_val_ev(A5471,"",100000000)</f>
        <v>42.901790373000004</v>
      </c>
      <c r="T5471" s="17">
        <f>[1]!share_freesharesmv(A5471,"",100000000)</f>
        <v>28.858831092000003</v>
      </c>
      <c r="U5471" s="17">
        <f>[1]!s_dq_amount_btin(A5471,E5471,100000000)</f>
        <v>2.42321125</v>
      </c>
      <c r="V5471" s="17">
        <f>[1]!s_dq_turn(A5471,E5471)</f>
        <v>6.7124722123380751</v>
      </c>
      <c r="W5471" s="2">
        <f>[1]!s_pq_amount(A5471,"20260101","",100000000)</f>
        <v>148.53139457</v>
      </c>
      <c r="X5471" s="2">
        <f>[1]!s_pq_avgamount(A5471,"20260101","",100000000)</f>
        <v>1.3502854051818183</v>
      </c>
      <c r="Y5471" s="17">
        <f>[1]!s_ipo_dilutedpe(A5471)</f>
        <v>68.69</v>
      </c>
      <c r="Z5471" s="12">
        <f>[1]!s_ipo_collection_total(A5471,100000000)</f>
        <v>11.313000000000001</v>
      </c>
      <c r="AA5471" s="2">
        <f>[1]!s_val_pe_ttm(A5471,E5471)</f>
        <v>-19.115942001342773</v>
      </c>
      <c r="AB5471" s="5">
        <f>[1]!s_info_zjtxornot1(A5471,"")</f>
        <v>1</v>
      </c>
      <c r="AC5471" s="22" t="str">
        <f>[1]!s_info_nature1(A5471,"")</f>
        <v>民营企业</v>
      </c>
      <c r="AD5471" s="6" t="str">
        <f>[1]!s_info_city(A5471)</f>
        <v>北京市</v>
      </c>
      <c r="AE5471" s="6" t="str">
        <f>[1]!s_info_province(A5471)</f>
        <v>北京</v>
      </c>
      <c r="AF5471">
        <v>116.40528500000001</v>
      </c>
      <c r="AG5471">
        <v>39.904989</v>
      </c>
    </row>
    <row r="5472" spans="1:33" x14ac:dyDescent="0.3">
      <c r="A5472" s="12" t="s">
        <v>10958</v>
      </c>
      <c r="B5472" s="12" t="s">
        <v>10959</v>
      </c>
      <c r="C5472" s="16" t="str">
        <f>[1]!s_info_mkt(A5472)</f>
        <v>主板</v>
      </c>
      <c r="D5472" s="16" t="str">
        <f>[1]!s_ipo_listeddate(A5472)</f>
        <v>2011-08-30</v>
      </c>
      <c r="E5472" s="16" t="str">
        <f>[1]!lastradeday_s("000002","")</f>
        <v>2026-06-22</v>
      </c>
      <c r="F5472" s="16" t="str">
        <f>[1]!s_info_industry_csrc2023(A5472,"",3)</f>
        <v>专用设备制造业</v>
      </c>
      <c r="G5472" s="16" t="str">
        <f>[1]!s_info_industry_csrc2023(A5472,"",1)</f>
        <v>制造业</v>
      </c>
      <c r="H5472" s="16">
        <f>[1]!s_is(A5472,83,"FY","YTD","20251231",1,"",100000000)</f>
        <v>15.734775063099999</v>
      </c>
      <c r="I5472" s="16">
        <f>[1]!s_is(A5472,83,"FY","YTD","20241231",1,"",100000000)</f>
        <v>16.3396103549</v>
      </c>
      <c r="J5472" s="16">
        <f t="shared" si="255"/>
        <v>-3.7016506432089979E-2</v>
      </c>
      <c r="K5472" s="16">
        <f>[1]!s_is(A5472,61,"FY","YTD","20251231",1,"",100000000)</f>
        <v>0.3135815575</v>
      </c>
      <c r="L5472" s="16">
        <f>[1]!s_is(A5472,61,"FY","YTD","20241231",1,"",100000000)</f>
        <v>0.60440821299999992</v>
      </c>
      <c r="M5472" s="16">
        <f t="shared" si="256"/>
        <v>-0.48117588286312707</v>
      </c>
      <c r="N5472" s="16">
        <f>[1]!s_fa_roe(A5472,"20251231")</f>
        <v>1.4228000000000001</v>
      </c>
      <c r="O5472" s="16">
        <f>[1]!s_stmnote_rdexp(A5472,"20251231",1,10000)</f>
        <v>11211.224128</v>
      </c>
      <c r="P5472" s="20">
        <f t="shared" si="257"/>
        <v>7.1251251340044341E-2</v>
      </c>
      <c r="Q5472" s="16">
        <f>[1]!s_margin_tradingbalance(A5472,"",10000)</f>
        <v>0</v>
      </c>
      <c r="R5472" s="16">
        <f>[1]!s_margin_seclendingbalance(A5472,"",10000)</f>
        <v>0</v>
      </c>
      <c r="S5472" s="17">
        <f>[1]!s_val_ev(A5472,"",100000000)</f>
        <v>55.028434599999997</v>
      </c>
      <c r="T5472" s="17">
        <f>[1]!share_freesharesmv(A5472,"",100000000)</f>
        <v>29.410532</v>
      </c>
      <c r="U5472" s="17">
        <f>[1]!s_dq_amount_btin(A5472,E5472,100000000)</f>
        <v>6.8149225900000001</v>
      </c>
      <c r="V5472" s="17">
        <f>[1]!s_dq_turn(A5472,E5472)</f>
        <v>17.975282690757513</v>
      </c>
      <c r="W5472" s="2">
        <f>[1]!s_pq_amount(A5472,"20260101","",100000000)</f>
        <v>250.75007679000001</v>
      </c>
      <c r="X5472" s="2">
        <f>[1]!s_pq_avgamount(A5472,"20260101","",100000000)</f>
        <v>2.2795461526363634</v>
      </c>
      <c r="Y5472" s="17">
        <f>[1]!s_ipo_dilutedpe(A5472)</f>
        <v>44.6</v>
      </c>
      <c r="Z5472" s="12">
        <f>[1]!s_ipo_collection_total(A5472,100000000)</f>
        <v>9.0449999999999999</v>
      </c>
      <c r="AA5472" s="2">
        <f>[1]!s_val_pe_ttm(A5472,E5472)</f>
        <v>520.8717041015625</v>
      </c>
      <c r="AB5472" s="5">
        <f>[1]!s_info_zjtxornot1(A5472,"")</f>
        <v>1</v>
      </c>
      <c r="AC5472" s="22" t="str">
        <f>[1]!s_info_nature1(A5472,"")</f>
        <v>民营企业</v>
      </c>
      <c r="AD5472" s="6" t="str">
        <f>[1]!s_info_city(A5472)</f>
        <v>洛阳市</v>
      </c>
      <c r="AE5472" s="6" t="str">
        <f>[1]!s_info_province(A5472)</f>
        <v>河南省</v>
      </c>
      <c r="AF5472">
        <v>112.434468</v>
      </c>
      <c r="AG5472">
        <v>34.663041</v>
      </c>
    </row>
    <row r="5473" spans="1:33" x14ac:dyDescent="0.3">
      <c r="A5473" s="12" t="s">
        <v>10960</v>
      </c>
      <c r="B5473" s="12" t="s">
        <v>10961</v>
      </c>
      <c r="C5473" s="16" t="str">
        <f>[1]!s_info_mkt(A5473)</f>
        <v>创业板</v>
      </c>
      <c r="D5473" s="16" t="str">
        <f>[1]!s_ipo_listeddate(A5473)</f>
        <v>2022-09-09</v>
      </c>
      <c r="E5473" s="16" t="str">
        <f>[1]!lastradeday_s("000002","")</f>
        <v>2026-06-22</v>
      </c>
      <c r="F5473" s="16" t="str">
        <f>[1]!s_info_industry_csrc2023(A5473,"",3)</f>
        <v>纺织服装、服饰业</v>
      </c>
      <c r="G5473" s="16" t="str">
        <f>[1]!s_info_industry_csrc2023(A5473,"",1)</f>
        <v>制造业</v>
      </c>
      <c r="H5473" s="16">
        <f>[1]!s_is(A5473,83,"FY","YTD","20251231",1,"",100000000)</f>
        <v>11.182851039400001</v>
      </c>
      <c r="I5473" s="16">
        <f>[1]!s_is(A5473,83,"FY","YTD","20241231",1,"",100000000)</f>
        <v>10.991653420499999</v>
      </c>
      <c r="J5473" s="16">
        <f t="shared" si="255"/>
        <v>1.7394800544148215E-2</v>
      </c>
      <c r="K5473" s="16">
        <f>[1]!s_is(A5473,61,"FY","YTD","20251231",1,"",100000000)</f>
        <v>1.0553623103000001</v>
      </c>
      <c r="L5473" s="16">
        <f>[1]!s_is(A5473,61,"FY","YTD","20241231",1,"",100000000)</f>
        <v>1.7121076536000002</v>
      </c>
      <c r="M5473" s="16">
        <f t="shared" si="256"/>
        <v>-0.38358881342483359</v>
      </c>
      <c r="N5473" s="16">
        <f>[1]!s_fa_roe(A5473,"20251231")</f>
        <v>5.0063000000000004</v>
      </c>
      <c r="O5473" s="16">
        <f>[1]!s_stmnote_rdexp(A5473,"20251231",1,10000)</f>
        <v>0</v>
      </c>
      <c r="P5473" s="20">
        <f t="shared" si="257"/>
        <v>0</v>
      </c>
      <c r="Q5473" s="16">
        <f>[1]!s_margin_tradingbalance(A5473,"",10000)</f>
        <v>15589.99</v>
      </c>
      <c r="R5473" s="16">
        <f>[1]!s_margin_seclendingbalance(A5473,"",10000)</f>
        <v>28.631399999999999</v>
      </c>
      <c r="S5473" s="17">
        <f>[1]!s_val_ev(A5473,"",100000000)</f>
        <v>29.522880000000001</v>
      </c>
      <c r="T5473" s="17">
        <f>[1]!share_freesharesmv(A5473,"",100000000)</f>
        <v>10.4626498912</v>
      </c>
      <c r="U5473" s="17">
        <f>[1]!s_dq_amount_btin(A5473,E5473,100000000)</f>
        <v>1.7176718600000001</v>
      </c>
      <c r="V5473" s="17">
        <f>[1]!s_dq_turn(A5473,E5473)</f>
        <v>10.390659538512185</v>
      </c>
      <c r="W5473" s="2">
        <f>[1]!s_pq_amount(A5473,"20260101","",100000000)</f>
        <v>82.466712470000004</v>
      </c>
      <c r="X5473" s="2">
        <f>[1]!s_pq_avgamount(A5473,"20260101","",100000000)</f>
        <v>0.74969738609090908</v>
      </c>
      <c r="Y5473" s="17">
        <f>[1]!s_ipo_dilutedpe(A5473)</f>
        <v>25.15</v>
      </c>
      <c r="Z5473" s="12">
        <f>[1]!s_ipo_collection_total(A5473,100000000)</f>
        <v>10.978199999999999</v>
      </c>
      <c r="AA5473" s="2">
        <f>[1]!s_val_pe_ttm(A5473,E5473)</f>
        <v>26.544424057006836</v>
      </c>
      <c r="AB5473" s="5">
        <f>[1]!s_info_zjtxornot1(A5473,"")</f>
        <v>0</v>
      </c>
      <c r="AC5473" s="22" t="str">
        <f>[1]!s_info_nature1(A5473,"")</f>
        <v>民营企业</v>
      </c>
      <c r="AD5473" s="6" t="str">
        <f>[1]!s_info_city(A5473)</f>
        <v>北京市</v>
      </c>
      <c r="AE5473" s="6" t="str">
        <f>[1]!s_info_province(A5473)</f>
        <v>北京</v>
      </c>
      <c r="AF5473">
        <v>116.40528500000001</v>
      </c>
      <c r="AG5473">
        <v>39.904989</v>
      </c>
    </row>
    <row r="5474" spans="1:33" x14ac:dyDescent="0.3">
      <c r="A5474" s="12" t="s">
        <v>10962</v>
      </c>
      <c r="B5474" s="12" t="s">
        <v>10963</v>
      </c>
      <c r="C5474" s="16" t="str">
        <f>[1]!s_info_mkt(A5474)</f>
        <v>主板</v>
      </c>
      <c r="D5474" s="16" t="str">
        <f>[1]!s_ipo_listeddate(A5474)</f>
        <v>2017-08-22</v>
      </c>
      <c r="E5474" s="16" t="str">
        <f>[1]!lastradeday_s("000002","")</f>
        <v>2026-06-22</v>
      </c>
      <c r="F5474" s="16" t="str">
        <f>[1]!s_info_industry_csrc2023(A5474,"",3)</f>
        <v>医药制造业</v>
      </c>
      <c r="G5474" s="16" t="str">
        <f>[1]!s_info_industry_csrc2023(A5474,"",1)</f>
        <v>制造业</v>
      </c>
      <c r="H5474" s="16">
        <f>[1]!s_is(A5474,83,"FY","YTD","20251231",1,"",100000000)</f>
        <v>6.6437226670000005</v>
      </c>
      <c r="I5474" s="16">
        <f>[1]!s_is(A5474,83,"FY","YTD","20241231",1,"",100000000)</f>
        <v>8.011216246</v>
      </c>
      <c r="J5474" s="16">
        <f t="shared" si="255"/>
        <v>-0.17069737440713684</v>
      </c>
      <c r="K5474" s="16">
        <f>[1]!s_is(A5474,61,"FY","YTD","20251231",1,"",100000000)</f>
        <v>0.18903769649999999</v>
      </c>
      <c r="L5474" s="16">
        <f>[1]!s_is(A5474,61,"FY","YTD","20241231",1,"",100000000)</f>
        <v>0.53248789909999994</v>
      </c>
      <c r="M5474" s="16">
        <f t="shared" si="256"/>
        <v>-0.64499156352753251</v>
      </c>
      <c r="N5474" s="16">
        <f>[1]!s_fa_roe(A5474,"20251231")</f>
        <v>1.5568</v>
      </c>
      <c r="O5474" s="16">
        <f>[1]!s_stmnote_rdexp(A5474,"20251231",1,10000)</f>
        <v>3180.844857</v>
      </c>
      <c r="P5474" s="20">
        <f t="shared" si="257"/>
        <v>4.7877447877220369E-2</v>
      </c>
      <c r="Q5474" s="16">
        <f>[1]!s_margin_tradingbalance(A5474,"",10000)</f>
        <v>0</v>
      </c>
      <c r="R5474" s="16">
        <f>[1]!s_margin_seclendingbalance(A5474,"",10000)</f>
        <v>0</v>
      </c>
      <c r="S5474" s="17">
        <f>[1]!s_val_ev(A5474,"",100000000)</f>
        <v>42.518522057600002</v>
      </c>
      <c r="T5474" s="17">
        <f>[1]!share_freesharesmv(A5474,"",100000000)</f>
        <v>12.2382756072</v>
      </c>
      <c r="U5474" s="17">
        <f>[1]!s_dq_amount_btin(A5474,E5474,100000000)</f>
        <v>1.66507969</v>
      </c>
      <c r="V5474" s="17">
        <f>[1]!s_dq_turn(A5474,E5474)</f>
        <v>3.963778091150167</v>
      </c>
      <c r="W5474" s="2">
        <f>[1]!s_pq_amount(A5474,"20260101","",100000000)</f>
        <v>66.125099689999999</v>
      </c>
      <c r="X5474" s="2">
        <f>[1]!s_pq_avgamount(A5474,"20260101","",100000000)</f>
        <v>0.60113726990909089</v>
      </c>
      <c r="Y5474" s="17">
        <f>[1]!s_ipo_dilutedpe(A5474)</f>
        <v>22.99</v>
      </c>
      <c r="Z5474" s="12">
        <f>[1]!s_ipo_collection_total(A5474,100000000)</f>
        <v>3.8664000000000001</v>
      </c>
      <c r="AA5474" s="2">
        <f>[1]!s_val_pe_ttm(A5474,E5474)</f>
        <v>286.95663452148438</v>
      </c>
      <c r="AB5474" s="5">
        <f>[1]!s_info_zjtxornot1(A5474,"")</f>
        <v>0</v>
      </c>
      <c r="AC5474" s="22" t="str">
        <f>[1]!s_info_nature1(A5474,"")</f>
        <v>民营企业</v>
      </c>
      <c r="AD5474" s="6" t="str">
        <f>[1]!s_info_city(A5474)</f>
        <v>重庆市</v>
      </c>
      <c r="AE5474" s="6" t="str">
        <f>[1]!s_info_province(A5474)</f>
        <v>重庆</v>
      </c>
      <c r="AF5474">
        <v>106.50496200000001</v>
      </c>
      <c r="AG5474">
        <v>29.533155000000001</v>
      </c>
    </row>
    <row r="5475" spans="1:33" x14ac:dyDescent="0.3">
      <c r="A5475" s="12" t="s">
        <v>10964</v>
      </c>
      <c r="B5475" s="12" t="s">
        <v>10965</v>
      </c>
      <c r="C5475" s="16" t="str">
        <f>[1]!s_info_mkt(A5475)</f>
        <v>主板</v>
      </c>
      <c r="D5475" s="16" t="str">
        <f>[1]!s_ipo_listeddate(A5475)</f>
        <v>2020-06-18</v>
      </c>
      <c r="E5475" s="16" t="str">
        <f>[1]!lastradeday_s("000002","")</f>
        <v>2026-06-22</v>
      </c>
      <c r="F5475" s="16" t="str">
        <f>[1]!s_info_industry_csrc2023(A5475,"",3)</f>
        <v>化学原料和化学制品制造业</v>
      </c>
      <c r="G5475" s="16" t="str">
        <f>[1]!s_info_industry_csrc2023(A5475,"",1)</f>
        <v>制造业</v>
      </c>
      <c r="H5475" s="16">
        <f>[1]!s_is(A5475,83,"FY","YTD","20251231",1,"",100000000)</f>
        <v>55.236644458900003</v>
      </c>
      <c r="I5475" s="16">
        <f>[1]!s_is(A5475,83,"FY","YTD","20241231",1,"",100000000)</f>
        <v>71.682155817999998</v>
      </c>
      <c r="J5475" s="16">
        <f t="shared" si="255"/>
        <v>-0.22942266693059454</v>
      </c>
      <c r="K5475" s="16">
        <f>[1]!s_is(A5475,61,"FY","YTD","20251231",1,"",100000000)</f>
        <v>1.4484431667</v>
      </c>
      <c r="L5475" s="16">
        <f>[1]!s_is(A5475,61,"FY","YTD","20241231",1,"",100000000)</f>
        <v>3.0030435860000004</v>
      </c>
      <c r="M5475" s="16">
        <f t="shared" si="256"/>
        <v>-0.51767494369627187</v>
      </c>
      <c r="N5475" s="16">
        <f>[1]!s_fa_roe(A5475,"20251231")</f>
        <v>7.4268999999999998</v>
      </c>
      <c r="O5475" s="16">
        <f>[1]!s_stmnote_rdexp(A5475,"20251231",1,10000)</f>
        <v>16782.352817999999</v>
      </c>
      <c r="P5475" s="20">
        <f t="shared" si="257"/>
        <v>3.0382643591768625E-2</v>
      </c>
      <c r="Q5475" s="16">
        <f>[1]!s_margin_tradingbalance(A5475,"",10000)</f>
        <v>0</v>
      </c>
      <c r="R5475" s="16">
        <f>[1]!s_margin_seclendingbalance(A5475,"",10000)</f>
        <v>0</v>
      </c>
      <c r="S5475" s="17">
        <f>[1]!s_val_ev(A5475,"",100000000)</f>
        <v>32.921173889599999</v>
      </c>
      <c r="T5475" s="17">
        <f>[1]!share_freesharesmv(A5475,"",100000000)</f>
        <v>22.3938755048</v>
      </c>
      <c r="U5475" s="17">
        <f>[1]!s_dq_amount_btin(A5475,E5475,100000000)</f>
        <v>1.3223180900000002</v>
      </c>
      <c r="V5475" s="17">
        <f>[1]!s_dq_turn(A5475,E5475)</f>
        <v>4.1222749970915116</v>
      </c>
      <c r="W5475" s="2">
        <f>[1]!s_pq_amount(A5475,"20260101","",100000000)</f>
        <v>95.466949200000002</v>
      </c>
      <c r="X5475" s="2">
        <f>[1]!s_pq_avgamount(A5475,"20260101","",100000000)</f>
        <v>0.86788135636363639</v>
      </c>
      <c r="Y5475" s="17">
        <f>[1]!s_ipo_dilutedpe(A5475)</f>
        <v>22.97</v>
      </c>
      <c r="Z5475" s="12">
        <f>[1]!s_ipo_collection_total(A5475,100000000)</f>
        <v>5.5615335000000004</v>
      </c>
      <c r="AA5475" s="2">
        <f>[1]!s_val_pe_ttm(A5475,E5475)</f>
        <v>33.552516937255859</v>
      </c>
      <c r="AB5475" s="5">
        <f>[1]!s_info_zjtxornot1(A5475,"")</f>
        <v>1</v>
      </c>
      <c r="AC5475" s="22" t="str">
        <f>[1]!s_info_nature1(A5475,"")</f>
        <v>民营企业</v>
      </c>
      <c r="AD5475" s="6" t="str">
        <f>[1]!s_info_city(A5475)</f>
        <v>杭州市</v>
      </c>
      <c r="AE5475" s="6" t="str">
        <f>[1]!s_info_province(A5475)</f>
        <v>浙江省</v>
      </c>
      <c r="AF5475">
        <v>120.153576</v>
      </c>
      <c r="AG5475">
        <v>30.287458999999998</v>
      </c>
    </row>
    <row r="5476" spans="1:33" x14ac:dyDescent="0.3">
      <c r="A5476" s="12" t="s">
        <v>641</v>
      </c>
      <c r="B5476" s="12" t="s">
        <v>642</v>
      </c>
      <c r="C5476" s="16" t="str">
        <f>[1]!s_info_mkt(A5476)</f>
        <v>北证</v>
      </c>
      <c r="D5476" s="16" t="str">
        <f>[1]!s_ipo_listeddate(A5476)</f>
        <v>2023-09-26</v>
      </c>
      <c r="E5476" s="16" t="str">
        <f>[1]!lastradeday_s("000002","")</f>
        <v>2026-06-22</v>
      </c>
      <c r="F5476" s="16" t="str">
        <f>[1]!s_info_industry_csrc2023(A5476,"",3)</f>
        <v>橡胶和塑料制品业</v>
      </c>
      <c r="G5476" s="16" t="str">
        <f>[1]!s_info_industry_csrc2023(A5476,"",1)</f>
        <v>制造业</v>
      </c>
      <c r="H5476" s="16">
        <f>[1]!s_is(A5476,83,"FY","YTD","20251231",1,"",100000000)</f>
        <v>3.2486764537999999</v>
      </c>
      <c r="I5476" s="16">
        <f>[1]!s_is(A5476,83,"FY","YTD","20241231",1,"",100000000)</f>
        <v>3.3675917482999997</v>
      </c>
      <c r="J5476" s="16">
        <f t="shared" si="255"/>
        <v>-3.5311671778513465E-2</v>
      </c>
      <c r="K5476" s="16">
        <f>[1]!s_is(A5476,61,"FY","YTD","20251231",1,"",100000000)</f>
        <v>0.32449337140000001</v>
      </c>
      <c r="L5476" s="16">
        <f>[1]!s_is(A5476,61,"FY","YTD","20241231",1,"",100000000)</f>
        <v>0.62103584249999999</v>
      </c>
      <c r="M5476" s="16">
        <f t="shared" si="256"/>
        <v>-0.47749654819641102</v>
      </c>
      <c r="N5476" s="16">
        <f>[1]!s_fa_roe(A5476,"20251231")</f>
        <v>4.5327000000000002</v>
      </c>
      <c r="O5476" s="16">
        <f>[1]!s_stmnote_rdexp(A5476,"20251231",1,10000)</f>
        <v>1723.7526089999999</v>
      </c>
      <c r="P5476" s="20">
        <f t="shared" si="257"/>
        <v>5.3060150295475388E-2</v>
      </c>
      <c r="Q5476" s="16">
        <f>[1]!s_margin_tradingbalance(A5476,"",10000)</f>
        <v>832.10829999999999</v>
      </c>
      <c r="R5476" s="16">
        <f>[1]!s_margin_seclendingbalance(A5476,"",10000)</f>
        <v>0</v>
      </c>
      <c r="S5476" s="17">
        <f>[1]!s_val_ev(A5476,"",100000000)</f>
        <v>13.830935999999999</v>
      </c>
      <c r="T5476" s="17">
        <f>[1]!share_freesharesmv(A5476,"",100000000)</f>
        <v>4.407491575199999</v>
      </c>
      <c r="U5476" s="17">
        <f>[1]!s_dq_amount_btin(A5476,E5476,100000000)</f>
        <v>0.34357275999999998</v>
      </c>
      <c r="V5476" s="17">
        <f>[1]!s_dq_turn(A5476,E5476)</f>
        <v>5.2383184405313123</v>
      </c>
      <c r="W5476" s="2">
        <f>[1]!s_pq_amount(A5476,"20260101","",100000000)</f>
        <v>52.26826501</v>
      </c>
      <c r="X5476" s="2">
        <f>[1]!s_pq_avgamount(A5476,"20260101","",100000000)</f>
        <v>0.47516604554545455</v>
      </c>
      <c r="Y5476" s="17">
        <f>[1]!s_ipo_dilutedpe(A5476)</f>
        <v>16.559999999999999</v>
      </c>
      <c r="Z5476" s="12">
        <f>[1]!s_ipo_collection_total(A5476,100000000)</f>
        <v>1.8839999999999999</v>
      </c>
      <c r="AA5476" s="2">
        <f>[1]!s_val_pe_ttm(A5476,E5476)</f>
        <v>43.344223022460938</v>
      </c>
      <c r="AB5476" s="5">
        <f>[1]!s_info_zjtxornot1(A5476,"")</f>
        <v>1</v>
      </c>
      <c r="AC5476" s="22" t="str">
        <f>[1]!s_info_nature1(A5476,"")</f>
        <v>民营企业</v>
      </c>
      <c r="AD5476" s="6" t="str">
        <f>[1]!s_info_city(A5476)</f>
        <v>江阴市</v>
      </c>
      <c r="AE5476" s="6" t="str">
        <f>[1]!s_info_province(A5476)</f>
        <v>江苏省</v>
      </c>
      <c r="AF5476">
        <v>120.31067899999999</v>
      </c>
      <c r="AG5476">
        <v>31.837425</v>
      </c>
    </row>
    <row r="5477" spans="1:33" x14ac:dyDescent="0.3">
      <c r="A5477" s="12" t="s">
        <v>643</v>
      </c>
      <c r="B5477" s="12" t="s">
        <v>644</v>
      </c>
      <c r="C5477" s="16" t="str">
        <f>[1]!s_info_mkt(A5477)</f>
        <v>北证</v>
      </c>
      <c r="D5477" s="16" t="str">
        <f>[1]!s_ipo_listeddate(A5477)</f>
        <v>2026-05-29</v>
      </c>
      <c r="E5477" s="16" t="str">
        <f>[1]!lastradeday_s("000002","")</f>
        <v>2026-06-22</v>
      </c>
      <c r="F5477" s="16" t="str">
        <f>[1]!s_info_industry_csrc2023(A5477,"",3)</f>
        <v>橡胶和塑料制品业</v>
      </c>
      <c r="G5477" s="16" t="str">
        <f>[1]!s_info_industry_csrc2023(A5477,"",1)</f>
        <v>制造业</v>
      </c>
      <c r="H5477" s="16">
        <f>[1]!s_is(A5477,83,"FY","YTD","20251231",1,"",100000000)</f>
        <v>10.5743872797</v>
      </c>
      <c r="I5477" s="16">
        <f>[1]!s_is(A5477,83,"FY","YTD","20241231",1,"",100000000)</f>
        <v>11.0091874896</v>
      </c>
      <c r="J5477" s="16">
        <f t="shared" si="255"/>
        <v>-3.9494305125672646E-2</v>
      </c>
      <c r="K5477" s="16">
        <f>[1]!s_is(A5477,61,"FY","YTD","20251231",1,"",100000000)</f>
        <v>0.76164741170000005</v>
      </c>
      <c r="L5477" s="16">
        <f>[1]!s_is(A5477,61,"FY","YTD","20241231",1,"",100000000)</f>
        <v>0.68400797180000006</v>
      </c>
      <c r="M5477" s="16">
        <f t="shared" si="256"/>
        <v>0.11350663018690857</v>
      </c>
      <c r="N5477" s="16">
        <f>[1]!s_fa_roe(A5477,"20251231")</f>
        <v>13.7517</v>
      </c>
      <c r="O5477" s="16">
        <f>[1]!s_stmnote_rdexp(A5477,"20251231",1,10000)</f>
        <v>3329.0047930000001</v>
      </c>
      <c r="P5477" s="20">
        <f t="shared" si="257"/>
        <v>3.1481774829552542E-2</v>
      </c>
      <c r="Q5477" s="16">
        <f>[1]!s_margin_tradingbalance(A5477,"",10000)</f>
        <v>575.50340000000006</v>
      </c>
      <c r="R5477" s="16">
        <f>[1]!s_margin_seclendingbalance(A5477,"",10000)</f>
        <v>0</v>
      </c>
      <c r="S5477" s="17">
        <f>[1]!s_val_ev(A5477,"",100000000)</f>
        <v>18.621842511999997</v>
      </c>
      <c r="T5477" s="17">
        <f>[1]!share_freesharesmv(A5477,"",100000000)</f>
        <v>4.1899543251999996</v>
      </c>
      <c r="U5477" s="17">
        <f>[1]!s_dq_amount_btin(A5477,E5477,100000000)</f>
        <v>0.75937237000000002</v>
      </c>
      <c r="V5477" s="17">
        <f>[1]!s_dq_turn(A5477,E5477)</f>
        <v>18.136318408762779</v>
      </c>
      <c r="W5477" s="2">
        <f>[1]!s_pq_amount(A5477,"20260101","",100000000)</f>
        <v>35.115775489999997</v>
      </c>
      <c r="X5477" s="2">
        <f>[1]!s_pq_avgamount(A5477,"20260101","",100000000)</f>
        <v>2.1947359681249998</v>
      </c>
      <c r="Y5477" s="17">
        <f>[1]!s_ipo_dilutedpe(A5477)</f>
        <v>14.78</v>
      </c>
      <c r="Z5477" s="12">
        <f>[1]!s_ipo_collection_total(A5477,100000000)</f>
        <v>2.8546310389999996</v>
      </c>
      <c r="AA5477" s="2">
        <f>[1]!s_val_pe_ttm(A5477,E5477)</f>
        <v>24.055292129516602</v>
      </c>
      <c r="AB5477" s="5">
        <f>[1]!s_info_zjtxornot1(A5477,"")</f>
        <v>1</v>
      </c>
      <c r="AC5477" s="22" t="str">
        <f>[1]!s_info_nature1(A5477,"")</f>
        <v>民营企业</v>
      </c>
      <c r="AD5477" s="6" t="str">
        <f>[1]!s_info_city(A5477)</f>
        <v>台州市</v>
      </c>
      <c r="AE5477" s="6" t="str">
        <f>[1]!s_info_province(A5477)</f>
        <v>浙江省</v>
      </c>
      <c r="AF5477">
        <v>121.42859900000001</v>
      </c>
      <c r="AG5477">
        <v>28.661377999999999</v>
      </c>
    </row>
    <row r="5478" spans="1:33" x14ac:dyDescent="0.3">
      <c r="A5478" s="12" t="s">
        <v>10966</v>
      </c>
      <c r="B5478" s="12" t="s">
        <v>10967</v>
      </c>
      <c r="C5478" s="16" t="str">
        <f>[1]!s_info_mkt(A5478)</f>
        <v>创业板</v>
      </c>
      <c r="D5478" s="16" t="str">
        <f>[1]!s_ipo_listeddate(A5478)</f>
        <v>2021-12-07</v>
      </c>
      <c r="E5478" s="16" t="str">
        <f>[1]!lastradeday_s("000002","")</f>
        <v>2026-06-22</v>
      </c>
      <c r="F5478" s="16" t="str">
        <f>[1]!s_info_industry_csrc2023(A5478,"",3)</f>
        <v>医药制造业</v>
      </c>
      <c r="G5478" s="16" t="str">
        <f>[1]!s_info_industry_csrc2023(A5478,"",1)</f>
        <v>制造业</v>
      </c>
      <c r="H5478" s="16">
        <f>[1]!s_is(A5478,83,"FY","YTD","20251231",1,"",100000000)</f>
        <v>3.1463913247000002</v>
      </c>
      <c r="I5478" s="16">
        <f>[1]!s_is(A5478,83,"FY","YTD","20241231",1,"",100000000)</f>
        <v>2.7863878967</v>
      </c>
      <c r="J5478" s="16">
        <f t="shared" si="255"/>
        <v>0.12920075787953378</v>
      </c>
      <c r="K5478" s="16">
        <f>[1]!s_is(A5478,61,"FY","YTD","20251231",1,"",100000000)</f>
        <v>-4.4887582800000006E-2</v>
      </c>
      <c r="L5478" s="16">
        <f>[1]!s_is(A5478,61,"FY","YTD","20241231",1,"",100000000)</f>
        <v>4.1626846500000002E-2</v>
      </c>
      <c r="M5478" s="16">
        <f t="shared" si="256"/>
        <v>-2.0783325323478441</v>
      </c>
      <c r="N5478" s="16">
        <f>[1]!s_fa_roe(A5478,"20251231")</f>
        <v>-0.59260000000000002</v>
      </c>
      <c r="O5478" s="16">
        <f>[1]!s_stmnote_rdexp(A5478,"20251231",1,10000)</f>
        <v>848.54148599999996</v>
      </c>
      <c r="P5478" s="20">
        <f t="shared" si="257"/>
        <v>2.6968720620945203E-2</v>
      </c>
      <c r="Q5478" s="16">
        <f>[1]!s_margin_tradingbalance(A5478,"",10000)</f>
        <v>16795.3246</v>
      </c>
      <c r="R5478" s="16">
        <f>[1]!s_margin_seclendingbalance(A5478,"",10000)</f>
        <v>0</v>
      </c>
      <c r="S5478" s="17">
        <f>[1]!s_val_ev(A5478,"",100000000)</f>
        <v>42.8</v>
      </c>
      <c r="T5478" s="17">
        <f>[1]!share_freesharesmv(A5478,"",100000000)</f>
        <v>22.47</v>
      </c>
      <c r="U5478" s="17">
        <f>[1]!s_dq_amount_btin(A5478,E5478,100000000)</f>
        <v>2.8508095299999998</v>
      </c>
      <c r="V5478" s="17">
        <f>[1]!s_dq_turn(A5478,E5478)</f>
        <v>6.6551493749999997</v>
      </c>
      <c r="W5478" s="2">
        <f>[1]!s_pq_amount(A5478,"20260101","",100000000)</f>
        <v>212.64798300999999</v>
      </c>
      <c r="X5478" s="2">
        <f>[1]!s_pq_avgamount(A5478,"20260101","",100000000)</f>
        <v>1.9331634819090908</v>
      </c>
      <c r="Y5478" s="17">
        <f>[1]!s_ipo_dilutedpe(A5478)</f>
        <v>29.58</v>
      </c>
      <c r="Z5478" s="12">
        <f>[1]!s_ipo_collection_total(A5478,100000000)</f>
        <v>4.1920000000000002</v>
      </c>
      <c r="AA5478" s="2">
        <f>[1]!s_val_pe_ttm(A5478,E5478)</f>
        <v>-983.0836181640625</v>
      </c>
      <c r="AB5478" s="5">
        <f>[1]!s_info_zjtxornot1(A5478,"")</f>
        <v>0</v>
      </c>
      <c r="AC5478" s="22" t="str">
        <f>[1]!s_info_nature1(A5478,"")</f>
        <v>民营企业</v>
      </c>
      <c r="AD5478" s="6" t="str">
        <f>[1]!s_info_city(A5478)</f>
        <v>汕头市</v>
      </c>
      <c r="AE5478" s="6" t="str">
        <f>[1]!s_info_province(A5478)</f>
        <v>广东省</v>
      </c>
      <c r="AF5478">
        <v>116.70846299999999</v>
      </c>
      <c r="AG5478">
        <v>23.371020000000001</v>
      </c>
    </row>
    <row r="5479" spans="1:33" x14ac:dyDescent="0.3">
      <c r="A5479" s="12" t="s">
        <v>10968</v>
      </c>
      <c r="B5479" s="12" t="s">
        <v>10969</v>
      </c>
      <c r="C5479" s="16" t="str">
        <f>[1]!s_info_mkt(A5479)</f>
        <v>主板</v>
      </c>
      <c r="D5479" s="16" t="str">
        <f>[1]!s_ipo_listeddate(A5479)</f>
        <v>2004-07-27</v>
      </c>
      <c r="E5479" s="16" t="str">
        <f>[1]!lastradeday_s("000002","")</f>
        <v>2026-06-22</v>
      </c>
      <c r="F5479" s="16" t="str">
        <f>[1]!s_info_industry_csrc2023(A5479,"",3)</f>
        <v>电气机械和器材制造业</v>
      </c>
      <c r="G5479" s="16" t="str">
        <f>[1]!s_info_industry_csrc2023(A5479,"",1)</f>
        <v>制造业</v>
      </c>
      <c r="H5479" s="16">
        <f>[1]!s_is(A5479,83,"FY","YTD","20251231",1,"",100000000)</f>
        <v>44.969750318199999</v>
      </c>
      <c r="I5479" s="16">
        <f>[1]!s_is(A5479,83,"FY","YTD","20241231",1,"",100000000)</f>
        <v>36.493954541500003</v>
      </c>
      <c r="J5479" s="16">
        <f t="shared" si="255"/>
        <v>0.232252050598176</v>
      </c>
      <c r="K5479" s="16">
        <f>[1]!s_is(A5479,61,"FY","YTD","20251231",1,"",100000000)</f>
        <v>5.1971888922999998</v>
      </c>
      <c r="L5479" s="16">
        <f>[1]!s_is(A5479,61,"FY","YTD","20241231",1,"",100000000)</f>
        <v>2.0179140334999999</v>
      </c>
      <c r="M5479" s="16">
        <f t="shared" si="256"/>
        <v>1.5755254218068255</v>
      </c>
      <c r="N5479" s="16">
        <f>[1]!s_fa_roe(A5479,"20251231")</f>
        <v>18.392499999999998</v>
      </c>
      <c r="O5479" s="16">
        <f>[1]!s_stmnote_rdexp(A5479,"20251231",1,10000)</f>
        <v>11631.985486</v>
      </c>
      <c r="P5479" s="20">
        <f t="shared" si="257"/>
        <v>2.5866244316887707E-2</v>
      </c>
      <c r="Q5479" s="16">
        <f>[1]!s_margin_tradingbalance(A5479,"",10000)</f>
        <v>0</v>
      </c>
      <c r="R5479" s="16">
        <f>[1]!s_margin_seclendingbalance(A5479,"",10000)</f>
        <v>0</v>
      </c>
      <c r="S5479" s="17">
        <f>[1]!s_val_ev(A5479,"",100000000)</f>
        <v>55.183608</v>
      </c>
      <c r="T5479" s="17">
        <f>[1]!share_freesharesmv(A5479,"",100000000)</f>
        <v>11.181368952</v>
      </c>
      <c r="U5479" s="17">
        <f>[1]!s_dq_amount_btin(A5479,E5479,100000000)</f>
        <v>0.34191644999999998</v>
      </c>
      <c r="V5479" s="17">
        <f>[1]!s_dq_turn(A5479,E5479)</f>
        <v>0.61769690738597594</v>
      </c>
      <c r="W5479" s="2">
        <f>[1]!s_pq_amount(A5479,"20260101","",100000000)</f>
        <v>77.780035420000004</v>
      </c>
      <c r="X5479" s="2">
        <f>[1]!s_pq_avgamount(A5479,"20260101","",100000000)</f>
        <v>0.71357830660550459</v>
      </c>
      <c r="Y5479" s="17">
        <f>[1]!s_ipo_dilutedpe(A5479)</f>
        <v>18.18</v>
      </c>
      <c r="Z5479" s="12">
        <f>[1]!s_ipo_collection_total(A5479,100000000)</f>
        <v>2.21</v>
      </c>
      <c r="AA5479" s="2">
        <f>[1]!s_val_pe_ttm(A5479,E5479)</f>
        <v>11.058694839477539</v>
      </c>
      <c r="AB5479" s="5">
        <f>[1]!s_info_zjtxornot1(A5479,"")</f>
        <v>0</v>
      </c>
      <c r="AC5479" s="22" t="str">
        <f>[1]!s_info_nature1(A5479,"")</f>
        <v>外资企业</v>
      </c>
      <c r="AD5479" s="6" t="str">
        <f>[1]!s_info_city(A5479)</f>
        <v>合肥市</v>
      </c>
      <c r="AE5479" s="6" t="str">
        <f>[1]!s_info_province(A5479)</f>
        <v>安徽省</v>
      </c>
      <c r="AF5479">
        <v>117.28304199999999</v>
      </c>
      <c r="AG5479">
        <v>31.861190000000001</v>
      </c>
    </row>
    <row r="5480" spans="1:33" x14ac:dyDescent="0.3">
      <c r="A5480" s="12" t="s">
        <v>10970</v>
      </c>
      <c r="B5480" s="12" t="s">
        <v>10971</v>
      </c>
      <c r="C5480" s="16" t="str">
        <f>[1]!s_info_mkt(A5480)</f>
        <v>主板</v>
      </c>
      <c r="D5480" s="16" t="str">
        <f>[1]!s_ipo_listeddate(A5480)</f>
        <v>2015-04-24</v>
      </c>
      <c r="E5480" s="16" t="str">
        <f>[1]!lastradeday_s("000002","")</f>
        <v>2026-06-22</v>
      </c>
      <c r="F5480" s="16" t="str">
        <f>[1]!s_info_industry_csrc2023(A5480,"",3)</f>
        <v>医药制造业</v>
      </c>
      <c r="G5480" s="16" t="str">
        <f>[1]!s_info_industry_csrc2023(A5480,"",1)</f>
        <v>制造业</v>
      </c>
      <c r="H5480" s="16">
        <f>[1]!s_is(A5480,83,"FY","YTD","20251231",1,"",100000000)</f>
        <v>7.9806374538</v>
      </c>
      <c r="I5480" s="16">
        <f>[1]!s_is(A5480,83,"FY","YTD","20241231",1,"",100000000)</f>
        <v>27.065036664000001</v>
      </c>
      <c r="J5480" s="16">
        <f t="shared" si="255"/>
        <v>-0.70513110501655896</v>
      </c>
      <c r="K5480" s="16">
        <f>[1]!s_is(A5480,61,"FY","YTD","20251231",1,"",100000000)</f>
        <v>-13.665286716400001</v>
      </c>
      <c r="L5480" s="16">
        <f>[1]!s_is(A5480,61,"FY","YTD","20241231",1,"",100000000)</f>
        <v>4.3821619563</v>
      </c>
      <c r="M5480" s="16">
        <f t="shared" si="256"/>
        <v>-4.1183892454623106</v>
      </c>
      <c r="N5480" s="16">
        <f>[1]!s_fa_roe(A5480,"20251231")</f>
        <v>-19.408799999999999</v>
      </c>
      <c r="O5480" s="16">
        <f>[1]!s_stmnote_rdexp(A5480,"20251231",1,10000)</f>
        <v>7736.1942549999994</v>
      </c>
      <c r="P5480" s="20">
        <f t="shared" si="257"/>
        <v>9.6937046693135909E-2</v>
      </c>
      <c r="Q5480" s="16">
        <f>[1]!s_margin_tradingbalance(A5480,"",10000)</f>
        <v>23214.532299999999</v>
      </c>
      <c r="R5480" s="16">
        <f>[1]!s_margin_seclendingbalance(A5480,"",10000)</f>
        <v>71.837999999999994</v>
      </c>
      <c r="S5480" s="17">
        <f>[1]!s_val_ev(A5480,"",100000000)</f>
        <v>46.666620436800002</v>
      </c>
      <c r="T5480" s="17">
        <f>[1]!share_freesharesmv(A5480,"",100000000)</f>
        <v>23.282853899199999</v>
      </c>
      <c r="U5480" s="17">
        <f>[1]!s_dq_amount_btin(A5480,E5480,100000000)</f>
        <v>2.8180195499999998</v>
      </c>
      <c r="V5480" s="17">
        <f>[1]!s_dq_turn(A5480,E5480)</f>
        <v>6.296825815253797</v>
      </c>
      <c r="W5480" s="2">
        <f>[1]!s_pq_amount(A5480,"20260101","",100000000)</f>
        <v>140.06145806999999</v>
      </c>
      <c r="X5480" s="2">
        <f>[1]!s_pq_avgamount(A5480,"20260101","",100000000)</f>
        <v>1.2732859824545455</v>
      </c>
      <c r="Y5480" s="17">
        <f>[1]!s_ipo_dilutedpe(A5480)</f>
        <v>22.91</v>
      </c>
      <c r="Z5480" s="12">
        <f>[1]!s_ipo_collection_total(A5480,100000000)</f>
        <v>15.240880000000001</v>
      </c>
      <c r="AA5480" s="2">
        <f>[1]!s_val_pe_ttm(A5480,E5480)</f>
        <v>-2.8775060176849365</v>
      </c>
      <c r="AB5480" s="5">
        <f>[1]!s_info_zjtxornot1(A5480,"")</f>
        <v>0</v>
      </c>
      <c r="AC5480" s="22" t="str">
        <f>[1]!s_info_nature1(A5480,"")</f>
        <v>民营企业</v>
      </c>
      <c r="AD5480" s="6" t="str">
        <f>[1]!s_info_city(A5480)</f>
        <v>虎林市</v>
      </c>
      <c r="AE5480" s="6" t="str">
        <f>[1]!s_info_province(A5480)</f>
        <v>黑龙江省</v>
      </c>
      <c r="AF5480">
        <v>133.121106</v>
      </c>
      <c r="AG5480">
        <v>45.997275999999999</v>
      </c>
    </row>
    <row r="5481" spans="1:33" x14ac:dyDescent="0.3">
      <c r="A5481" s="12" t="s">
        <v>10972</v>
      </c>
      <c r="B5481" s="12" t="s">
        <v>10973</v>
      </c>
      <c r="C5481" s="16" t="str">
        <f>[1]!s_info_mkt(A5481)</f>
        <v>主板</v>
      </c>
      <c r="D5481" s="16" t="str">
        <f>[1]!s_ipo_listeddate(A5481)</f>
        <v>1996-06-06</v>
      </c>
      <c r="E5481" s="16" t="str">
        <f>[1]!lastradeday_s("000002","")</f>
        <v>2026-06-22</v>
      </c>
      <c r="F5481" s="16" t="str">
        <f>[1]!s_info_industry_csrc2023(A5481,"",3)</f>
        <v>电力、热力生产和供应业</v>
      </c>
      <c r="G5481" s="16" t="str">
        <f>[1]!s_info_industry_csrc2023(A5481,"",1)</f>
        <v>电力、热力、燃气及水生产和供应业</v>
      </c>
      <c r="H5481" s="16">
        <f>[1]!s_is(A5481,83,"FY","YTD","20251231",1,"",100000000)</f>
        <v>227.85638149330001</v>
      </c>
      <c r="I5481" s="16">
        <f>[1]!s_is(A5481,83,"FY","YTD","20241231",1,"",100000000)</f>
        <v>235.17238270439998</v>
      </c>
      <c r="J5481" s="16">
        <f t="shared" si="255"/>
        <v>-3.1109100171408444E-2</v>
      </c>
      <c r="K5481" s="16">
        <f>[1]!s_is(A5481,61,"FY","YTD","20251231",1,"",100000000)</f>
        <v>18.785252722999999</v>
      </c>
      <c r="L5481" s="16">
        <f>[1]!s_is(A5481,61,"FY","YTD","20241231",1,"",100000000)</f>
        <v>5.3116009220000002</v>
      </c>
      <c r="M5481" s="16">
        <f t="shared" si="256"/>
        <v>2.5366461070510371</v>
      </c>
      <c r="N5481" s="16">
        <f>[1]!s_fa_roe(A5481,"20251231")</f>
        <v>16.123899999999999</v>
      </c>
      <c r="O5481" s="16">
        <f>[1]!s_stmnote_rdexp(A5481,"20251231",1,10000)</f>
        <v>134573.30584100002</v>
      </c>
      <c r="P5481" s="20">
        <f t="shared" si="257"/>
        <v>5.9060582354133931E-2</v>
      </c>
      <c r="Q5481" s="16">
        <f>[1]!s_margin_tradingbalance(A5481,"",10000)</f>
        <v>35825.819600000003</v>
      </c>
      <c r="R5481" s="16">
        <f>[1]!s_margin_seclendingbalance(A5481,"",10000)</f>
        <v>256.10559999999998</v>
      </c>
      <c r="S5481" s="17">
        <f>[1]!s_val_ev(A5481,"",100000000)</f>
        <v>177.25793916080002</v>
      </c>
      <c r="T5481" s="17">
        <f>[1]!share_freesharesmv(A5481,"",100000000)</f>
        <v>60.517470291899997</v>
      </c>
      <c r="U5481" s="17">
        <f>[1]!s_dq_amount_btin(A5481,E5481,100000000)</f>
        <v>5.3429333200000002</v>
      </c>
      <c r="V5481" s="17">
        <f>[1]!s_dq_turn(A5481,E5481)</f>
        <v>5.0612587187169042</v>
      </c>
      <c r="W5481" s="2">
        <f>[1]!s_pq_amount(A5481,"20260101","",100000000)</f>
        <v>559.24795508</v>
      </c>
      <c r="X5481" s="2">
        <f>[1]!s_pq_avgamount(A5481,"20260101","",100000000)</f>
        <v>5.0840723189090911</v>
      </c>
      <c r="Y5481" s="17">
        <f>[1]!s_ipo_dilutedpe(A5481)</f>
        <v>0</v>
      </c>
      <c r="Z5481" s="12">
        <f>[1]!s_ipo_collection_total(A5481,100000000)</f>
        <v>0.73511000000000004</v>
      </c>
      <c r="AA5481" s="2">
        <f>[1]!s_val_pe_ttm(A5481,E5481)</f>
        <v>8.7138986587524414</v>
      </c>
      <c r="AB5481" s="5">
        <f>[1]!s_info_zjtxornot1(A5481,"")</f>
        <v>0</v>
      </c>
      <c r="AC5481" s="22" t="str">
        <f>[1]!s_info_nature1(A5481,"")</f>
        <v>地方国有企业</v>
      </c>
      <c r="AD5481" s="6" t="str">
        <f>[1]!s_info_city(A5481)</f>
        <v>石家庄市</v>
      </c>
      <c r="AE5481" s="6" t="str">
        <f>[1]!s_info_province(A5481)</f>
        <v>河北省</v>
      </c>
      <c r="AF5481">
        <v>114.502461</v>
      </c>
      <c r="AG5481">
        <v>38.045473999999999</v>
      </c>
    </row>
    <row r="5482" spans="1:33" x14ac:dyDescent="0.3">
      <c r="A5482" s="12" t="s">
        <v>10974</v>
      </c>
      <c r="B5482" s="12" t="s">
        <v>10975</v>
      </c>
      <c r="C5482" s="16" t="str">
        <f>[1]!s_info_mkt(A5482)</f>
        <v>主板</v>
      </c>
      <c r="D5482" s="16" t="str">
        <f>[1]!s_ipo_listeddate(A5482)</f>
        <v>1997-01-23</v>
      </c>
      <c r="E5482" s="16" t="str">
        <f>[1]!lastradeday_s("000002","")</f>
        <v>2026-06-22</v>
      </c>
      <c r="F5482" s="16" t="str">
        <f>[1]!s_info_industry_csrc2023(A5482,"",3)</f>
        <v>石油、煤炭及其他燃料加工业</v>
      </c>
      <c r="G5482" s="16" t="str">
        <f>[1]!s_info_industry_csrc2023(A5482,"",1)</f>
        <v>制造业</v>
      </c>
      <c r="H5482" s="16">
        <f>[1]!s_is(A5482,83,"FY","YTD","20251231",1,"",100000000)</f>
        <v>54.832751371899995</v>
      </c>
      <c r="I5482" s="16">
        <f>[1]!s_is(A5482,83,"FY","YTD","20241231",1,"",100000000)</f>
        <v>66.745290171500002</v>
      </c>
      <c r="J5482" s="16">
        <f t="shared" si="255"/>
        <v>-0.178477593984401</v>
      </c>
      <c r="K5482" s="16">
        <f>[1]!s_is(A5482,61,"FY","YTD","20251231",1,"",100000000)</f>
        <v>-4.8571449275000003</v>
      </c>
      <c r="L5482" s="16">
        <f>[1]!s_is(A5482,61,"FY","YTD","20241231",1,"",100000000)</f>
        <v>-6.6221390386000003</v>
      </c>
      <c r="M5482" s="16">
        <f t="shared" si="256"/>
        <v>0.26652930432477617</v>
      </c>
      <c r="N5482" s="16">
        <f>[1]!s_fa_roe(A5482,"20251231")</f>
        <v>-17.467400000000001</v>
      </c>
      <c r="O5482" s="16">
        <f>[1]!s_stmnote_rdexp(A5482,"20251231",1,10000)</f>
        <v>1770.431977</v>
      </c>
      <c r="P5482" s="20">
        <f t="shared" si="257"/>
        <v>3.2287855938363309E-3</v>
      </c>
      <c r="Q5482" s="16">
        <f>[1]!s_margin_tradingbalance(A5482,"",10000)</f>
        <v>0</v>
      </c>
      <c r="R5482" s="16">
        <f>[1]!s_margin_seclendingbalance(A5482,"",10000)</f>
        <v>0</v>
      </c>
      <c r="S5482" s="17">
        <f>[1]!s_val_ev(A5482,"",100000000)</f>
        <v>39.402287800000003</v>
      </c>
      <c r="T5482" s="17">
        <f>[1]!share_freesharesmv(A5482,"",100000000)</f>
        <v>12.849000782000001</v>
      </c>
      <c r="U5482" s="17">
        <f>[1]!s_dq_amount_btin(A5482,E5482,100000000)</f>
        <v>1.05226511</v>
      </c>
      <c r="V5482" s="17">
        <f>[1]!s_dq_turn(A5482,E5482)</f>
        <v>2.7233946552717683</v>
      </c>
      <c r="W5482" s="2">
        <f>[1]!s_pq_amount(A5482,"20260101","",100000000)</f>
        <v>233.18229461999999</v>
      </c>
      <c r="X5482" s="2">
        <f>[1]!s_pq_avgamount(A5482,"20260101","",100000000)</f>
        <v>2.1198390419999997</v>
      </c>
      <c r="Y5482" s="17">
        <f>[1]!s_ipo_dilutedpe(A5482)</f>
        <v>0</v>
      </c>
      <c r="Z5482" s="12">
        <f>[1]!s_ipo_collection_total(A5482,100000000)</f>
        <v>0.72</v>
      </c>
      <c r="AA5482" s="2">
        <f>[1]!s_val_pe_ttm(A5482,E5482)</f>
        <v>-8.0176372528076172</v>
      </c>
      <c r="AB5482" s="5">
        <f>[1]!s_info_zjtxornot1(A5482,"")</f>
        <v>1</v>
      </c>
      <c r="AC5482" s="22" t="str">
        <f>[1]!s_info_nature1(A5482,"")</f>
        <v>地方国有企业</v>
      </c>
      <c r="AD5482" s="6" t="str">
        <f>[1]!s_info_city(A5482)</f>
        <v>安宁市</v>
      </c>
      <c r="AE5482" s="6" t="str">
        <f>[1]!s_info_province(A5482)</f>
        <v>云南省</v>
      </c>
      <c r="AF5482">
        <v>102.391127</v>
      </c>
      <c r="AG5482">
        <v>24.852354999999999</v>
      </c>
    </row>
    <row r="5483" spans="1:33" x14ac:dyDescent="0.3">
      <c r="A5483" s="12" t="s">
        <v>10976</v>
      </c>
      <c r="B5483" s="12" t="s">
        <v>10977</v>
      </c>
      <c r="C5483" s="16" t="str">
        <f>[1]!s_info_mkt(A5483)</f>
        <v>主板</v>
      </c>
      <c r="D5483" s="16" t="str">
        <f>[1]!s_ipo_listeddate(A5483)</f>
        <v>2021-07-09</v>
      </c>
      <c r="E5483" s="16" t="str">
        <f>[1]!lastradeday_s("000002","")</f>
        <v>2026-06-22</v>
      </c>
      <c r="F5483" s="16" t="str">
        <f>[1]!s_info_industry_csrc2023(A5483,"",3)</f>
        <v>化学原料和化学制品制造业</v>
      </c>
      <c r="G5483" s="16" t="str">
        <f>[1]!s_info_industry_csrc2023(A5483,"",1)</f>
        <v>制造业</v>
      </c>
      <c r="H5483" s="16">
        <f>[1]!s_is(A5483,83,"FY","YTD","20251231",1,"",100000000)</f>
        <v>52.061437386599998</v>
      </c>
      <c r="I5483" s="16">
        <f>[1]!s_is(A5483,83,"FY","YTD","20241231",1,"",100000000)</f>
        <v>46.056434940800003</v>
      </c>
      <c r="J5483" s="16">
        <f t="shared" si="255"/>
        <v>0.1303835707978418</v>
      </c>
      <c r="K5483" s="16">
        <f>[1]!s_is(A5483,61,"FY","YTD","20251231",1,"",100000000)</f>
        <v>5.6163173064</v>
      </c>
      <c r="L5483" s="16">
        <f>[1]!s_is(A5483,61,"FY","YTD","20241231",1,"",100000000)</f>
        <v>2.5133683422999997</v>
      </c>
      <c r="M5483" s="16">
        <f t="shared" si="256"/>
        <v>1.2345778817522908</v>
      </c>
      <c r="N5483" s="16">
        <f>[1]!s_fa_roe(A5483,"20251231")</f>
        <v>13.064299999999999</v>
      </c>
      <c r="O5483" s="16">
        <f>[1]!s_stmnote_rdexp(A5483,"20251231",1,10000)</f>
        <v>11852.644501999999</v>
      </c>
      <c r="P5483" s="20">
        <f t="shared" si="257"/>
        <v>2.2766648592477644E-2</v>
      </c>
      <c r="Q5483" s="16">
        <f>[1]!s_margin_tradingbalance(A5483,"",10000)</f>
        <v>60840.921699999999</v>
      </c>
      <c r="R5483" s="16">
        <f>[1]!s_margin_seclendingbalance(A5483,"",10000)</f>
        <v>410.72340000000003</v>
      </c>
      <c r="S5483" s="17">
        <f>[1]!s_val_ev(A5483,"",100000000)</f>
        <v>192.01675797570005</v>
      </c>
      <c r="T5483" s="17">
        <f>[1]!share_freesharesmv(A5483,"",100000000)</f>
        <v>114.13163159160001</v>
      </c>
      <c r="U5483" s="17">
        <f>[1]!s_dq_amount_btin(A5483,E5483,100000000)</f>
        <v>22.46588904</v>
      </c>
      <c r="V5483" s="17">
        <f>[1]!s_dq_turn(A5483,E5483)</f>
        <v>12.421272123574409</v>
      </c>
      <c r="W5483" s="2">
        <f>[1]!s_pq_amount(A5483,"20260101","",100000000)</f>
        <v>581.69511213999999</v>
      </c>
      <c r="X5483" s="2">
        <f>[1]!s_pq_avgamount(A5483,"20260101","",100000000)</f>
        <v>5.2881373830909091</v>
      </c>
      <c r="Y5483" s="17">
        <f>[1]!s_ipo_dilutedpe(A5483)</f>
        <v>22.99</v>
      </c>
      <c r="Z5483" s="12">
        <f>[1]!s_ipo_collection_total(A5483,100000000)</f>
        <v>4.6202310000000004</v>
      </c>
      <c r="AA5483" s="2">
        <f>[1]!s_val_pe_ttm(A5483,E5483)</f>
        <v>29.792177200317383</v>
      </c>
      <c r="AB5483" s="5">
        <f>[1]!s_info_zjtxornot1(A5483,"")</f>
        <v>1</v>
      </c>
      <c r="AC5483" s="22" t="str">
        <f>[1]!s_info_nature1(A5483,"")</f>
        <v>民营企业</v>
      </c>
      <c r="AD5483" s="6" t="str">
        <f>[1]!s_info_city(A5483)</f>
        <v>衢州市</v>
      </c>
      <c r="AE5483" s="6" t="str">
        <f>[1]!s_info_province(A5483)</f>
        <v>浙江省</v>
      </c>
      <c r="AF5483">
        <v>118.87263</v>
      </c>
      <c r="AG5483">
        <v>28.941707999999998</v>
      </c>
    </row>
    <row r="5484" spans="1:33" x14ac:dyDescent="0.3">
      <c r="A5484" s="12" t="s">
        <v>10978</v>
      </c>
      <c r="B5484" s="12" t="s">
        <v>10979</v>
      </c>
      <c r="C5484" s="16" t="str">
        <f>[1]!s_info_mkt(A5484)</f>
        <v>主板</v>
      </c>
      <c r="D5484" s="16" t="str">
        <f>[1]!s_ipo_listeddate(A5484)</f>
        <v>2020-10-27</v>
      </c>
      <c r="E5484" s="16" t="str">
        <f>[1]!lastradeday_s("000002","")</f>
        <v>2026-06-22</v>
      </c>
      <c r="F5484" s="16" t="str">
        <f>[1]!s_info_industry_csrc2023(A5484,"",3)</f>
        <v>货币金融服务</v>
      </c>
      <c r="G5484" s="16" t="str">
        <f>[1]!s_info_industry_csrc2023(A5484,"",1)</f>
        <v>金融业</v>
      </c>
      <c r="H5484" s="16">
        <f>[1]!s_is(A5484,83,"FY","YTD","20251231",1,"",100000000)</f>
        <v>58.598149999999997</v>
      </c>
      <c r="I5484" s="16">
        <f>[1]!s_is(A5484,83,"FY","YTD","20241231",1,"",100000000)</f>
        <v>57.591618397299996</v>
      </c>
      <c r="J5484" s="16">
        <f t="shared" si="255"/>
        <v>1.7477050145671802E-2</v>
      </c>
      <c r="K5484" s="16">
        <f>[1]!s_is(A5484,61,"FY","YTD","20251231",1,"",100000000)</f>
        <v>26.347629999999999</v>
      </c>
      <c r="L5484" s="16">
        <f>[1]!s_is(A5484,61,"FY","YTD","20241231",1,"",100000000)</f>
        <v>25.946456658899997</v>
      </c>
      <c r="M5484" s="16">
        <f t="shared" si="256"/>
        <v>1.5461584846591896E-2</v>
      </c>
      <c r="N5484" s="16">
        <f>[1]!s_fa_roe(A5484,"20251231")</f>
        <v>8.0951000000000004</v>
      </c>
      <c r="O5484" s="16">
        <f>[1]!s_stmnote_rdexp(A5484,"20251231",1,10000)</f>
        <v>0</v>
      </c>
      <c r="P5484" s="20">
        <f t="shared" si="257"/>
        <v>0</v>
      </c>
      <c r="Q5484" s="16">
        <f>[1]!s_margin_tradingbalance(A5484,"",10000)</f>
        <v>0</v>
      </c>
      <c r="R5484" s="16">
        <f>[1]!s_margin_seclendingbalance(A5484,"",10000)</f>
        <v>0</v>
      </c>
      <c r="S5484" s="17">
        <f>[1]!s_val_ev(A5484,"",100000000)</f>
        <v>194.23981255679999</v>
      </c>
      <c r="T5484" s="17">
        <f>[1]!share_freesharesmv(A5484,"",100000000)</f>
        <v>87.014272115200001</v>
      </c>
      <c r="U5484" s="17">
        <f>[1]!s_dq_amount_btin(A5484,E5484,100000000)</f>
        <v>2.3224342199999999</v>
      </c>
      <c r="V5484" s="17">
        <f>[1]!s_dq_turn(A5484,E5484)</f>
        <v>1.2309160420280114</v>
      </c>
      <c r="W5484" s="2">
        <f>[1]!s_pq_amount(A5484,"20260101","",100000000)</f>
        <v>149.27658285000001</v>
      </c>
      <c r="X5484" s="2">
        <f>[1]!s_pq_avgamount(A5484,"20260101","",100000000)</f>
        <v>1.357059844090909</v>
      </c>
      <c r="Y5484" s="17">
        <f>[1]!s_ipo_dilutedpe(A5484)</f>
        <v>10.35</v>
      </c>
      <c r="Z5484" s="12">
        <f>[1]!s_ipo_collection_total(A5484,100000000)</f>
        <v>17.7085481419</v>
      </c>
      <c r="AA5484" s="2">
        <f>[1]!s_val_pe_ttm(A5484,E5484)</f>
        <v>7.2405705451965332</v>
      </c>
      <c r="AB5484" s="5">
        <f>[1]!s_info_zjtxornot1(A5484,"")</f>
        <v>0</v>
      </c>
      <c r="AC5484" s="22" t="str">
        <f>[1]!s_info_nature1(A5484,"")</f>
        <v>公众企业</v>
      </c>
      <c r="AD5484" s="6" t="str">
        <f>[1]!s_info_city(A5484)</f>
        <v>厦门市</v>
      </c>
      <c r="AE5484" s="6" t="str">
        <f>[1]!s_info_province(A5484)</f>
        <v>福建省</v>
      </c>
      <c r="AF5484">
        <v>118.11022</v>
      </c>
      <c r="AG5484">
        <v>24.490473999999999</v>
      </c>
    </row>
    <row r="5485" spans="1:33" x14ac:dyDescent="0.3">
      <c r="A5485" s="12" t="s">
        <v>10980</v>
      </c>
      <c r="B5485" s="12" t="s">
        <v>10981</v>
      </c>
      <c r="C5485" s="16" t="str">
        <f>[1]!s_info_mkt(A5485)</f>
        <v>主板</v>
      </c>
      <c r="D5485" s="16" t="str">
        <f>[1]!s_ipo_listeddate(A5485)</f>
        <v>2001-03-28</v>
      </c>
      <c r="E5485" s="16" t="str">
        <f>[1]!lastradeday_s("000002","")</f>
        <v>2026-06-22</v>
      </c>
      <c r="F5485" s="16" t="str">
        <f>[1]!s_info_industry_csrc2023(A5485,"",3)</f>
        <v>电力、热力生产和供应业</v>
      </c>
      <c r="G5485" s="16" t="str">
        <f>[1]!s_info_industry_csrc2023(A5485,"",1)</f>
        <v>电力、热力、燃气及水生产和供应业</v>
      </c>
      <c r="H5485" s="16">
        <f>[1]!s_is(A5485,83,"FY","YTD","20251231",1,"",100000000)</f>
        <v>43.518937988699996</v>
      </c>
      <c r="I5485" s="16">
        <f>[1]!s_is(A5485,83,"FY","YTD","20241231",1,"",100000000)</f>
        <v>44.541407165000003</v>
      </c>
      <c r="J5485" s="16">
        <f t="shared" si="255"/>
        <v>-2.2955475396463143E-2</v>
      </c>
      <c r="K5485" s="16">
        <f>[1]!s_is(A5485,61,"FY","YTD","20251231",1,"",100000000)</f>
        <v>0.28444608659999998</v>
      </c>
      <c r="L5485" s="16">
        <f>[1]!s_is(A5485,61,"FY","YTD","20241231",1,"",100000000)</f>
        <v>0.84725150989999998</v>
      </c>
      <c r="M5485" s="16">
        <f t="shared" si="256"/>
        <v>-0.6642719626034389</v>
      </c>
      <c r="N5485" s="16">
        <f>[1]!s_fa_roe(A5485,"20251231")</f>
        <v>2.1095000000000002</v>
      </c>
      <c r="O5485" s="16">
        <f>[1]!s_stmnote_rdexp(A5485,"20251231",1,10000)</f>
        <v>0</v>
      </c>
      <c r="P5485" s="20">
        <f t="shared" si="257"/>
        <v>0</v>
      </c>
      <c r="Q5485" s="16">
        <f>[1]!s_margin_tradingbalance(A5485,"",10000)</f>
        <v>0</v>
      </c>
      <c r="R5485" s="16">
        <f>[1]!s_margin_seclendingbalance(A5485,"",10000)</f>
        <v>0</v>
      </c>
      <c r="S5485" s="17">
        <f>[1]!s_val_ev(A5485,"",100000000)</f>
        <v>241.37664730630001</v>
      </c>
      <c r="T5485" s="17">
        <f>[1]!share_freesharesmv(A5485,"",100000000)</f>
        <v>110.8051368534</v>
      </c>
      <c r="U5485" s="17">
        <f>[1]!s_dq_amount_btin(A5485,E5485,100000000)</f>
        <v>29.48183234</v>
      </c>
      <c r="V5485" s="17">
        <f>[1]!s_dq_turn(A5485,E5485)</f>
        <v>12.22080232959226</v>
      </c>
      <c r="W5485" s="2">
        <f>[1]!s_pq_amount(A5485,"20260101","",100000000)</f>
        <v>2290.18098921</v>
      </c>
      <c r="X5485" s="2">
        <f>[1]!s_pq_avgamount(A5485,"20260101","",100000000)</f>
        <v>20.819827174636362</v>
      </c>
      <c r="Y5485" s="17">
        <f>[1]!s_ipo_dilutedpe(A5485)</f>
        <v>0</v>
      </c>
      <c r="Z5485" s="12">
        <f>[1]!s_ipo_collection_total(A5485,100000000)</f>
        <v>2.7</v>
      </c>
      <c r="AA5485" s="2">
        <f>[1]!s_val_pe_ttm(A5485,E5485)</f>
        <v>595.2532958984375</v>
      </c>
      <c r="AB5485" s="5">
        <f>[1]!s_info_zjtxornot1(A5485,"")</f>
        <v>0</v>
      </c>
      <c r="AC5485" s="22" t="str">
        <f>[1]!s_info_nature1(A5485,"")</f>
        <v>中央国有企业</v>
      </c>
      <c r="AD5485" s="6" t="str">
        <f>[1]!s_info_city(A5485)</f>
        <v>沈阳市</v>
      </c>
      <c r="AE5485" s="6" t="str">
        <f>[1]!s_info_province(A5485)</f>
        <v>辽宁省</v>
      </c>
      <c r="AF5485">
        <v>123.429096</v>
      </c>
      <c r="AG5485">
        <v>41.796767000000003</v>
      </c>
    </row>
    <row r="5486" spans="1:33" x14ac:dyDescent="0.3">
      <c r="A5486" s="12" t="s">
        <v>10982</v>
      </c>
      <c r="B5486" s="12" t="s">
        <v>10983</v>
      </c>
      <c r="C5486" s="16" t="str">
        <f>[1]!s_info_mkt(A5486)</f>
        <v>主板</v>
      </c>
      <c r="D5486" s="16" t="str">
        <f>[1]!s_ipo_listeddate(A5486)</f>
        <v>2017-12-19</v>
      </c>
      <c r="E5486" s="16" t="str">
        <f>[1]!lastradeday_s("000002","")</f>
        <v>2026-06-22</v>
      </c>
      <c r="F5486" s="16" t="str">
        <f>[1]!s_info_industry_csrc2023(A5486,"",3)</f>
        <v>非金属矿物制品业</v>
      </c>
      <c r="G5486" s="16" t="str">
        <f>[1]!s_info_industry_csrc2023(A5486,"",1)</f>
        <v>制造业</v>
      </c>
      <c r="H5486" s="16">
        <f>[1]!s_is(A5486,83,"FY","YTD","20251231",1,"",100000000)</f>
        <v>39.232448035799997</v>
      </c>
      <c r="I5486" s="16">
        <f>[1]!s_is(A5486,83,"FY","YTD","20241231",1,"",100000000)</f>
        <v>46.308370531899996</v>
      </c>
      <c r="J5486" s="16">
        <f t="shared" si="255"/>
        <v>-0.15280007512304228</v>
      </c>
      <c r="K5486" s="16">
        <f>[1]!s_is(A5486,61,"FY","YTD","20251231",1,"",100000000)</f>
        <v>0.52427311649999997</v>
      </c>
      <c r="L5486" s="16">
        <f>[1]!s_is(A5486,61,"FY","YTD","20241231",1,"",100000000)</f>
        <v>1.2496179426</v>
      </c>
      <c r="M5486" s="16">
        <f t="shared" si="256"/>
        <v>-0.58045327405496561</v>
      </c>
      <c r="N5486" s="16">
        <f>[1]!s_fa_roe(A5486,"20251231")</f>
        <v>1.5797000000000001</v>
      </c>
      <c r="O5486" s="16">
        <f>[1]!s_stmnote_rdexp(A5486,"20251231",1,10000)</f>
        <v>13148.642393</v>
      </c>
      <c r="P5486" s="20">
        <f t="shared" si="257"/>
        <v>3.3514713078831415E-2</v>
      </c>
      <c r="Q5486" s="16">
        <f>[1]!s_margin_tradingbalance(A5486,"",10000)</f>
        <v>0</v>
      </c>
      <c r="R5486" s="16">
        <f>[1]!s_margin_seclendingbalance(A5486,"",10000)</f>
        <v>0</v>
      </c>
      <c r="S5486" s="17">
        <f>[1]!s_val_ev(A5486,"",100000000)</f>
        <v>45.419892334299995</v>
      </c>
      <c r="T5486" s="17">
        <f>[1]!share_freesharesmv(A5486,"",100000000)</f>
        <v>15.604343742899999</v>
      </c>
      <c r="U5486" s="17">
        <f>[1]!s_dq_amount_btin(A5486,E5486,100000000)</f>
        <v>2.9950452200000002</v>
      </c>
      <c r="V5486" s="17">
        <f>[1]!s_dq_turn(A5486,E5486)</f>
        <v>12.342387172689424</v>
      </c>
      <c r="W5486" s="2">
        <f>[1]!s_pq_amount(A5486,"20260101","",100000000)</f>
        <v>195.81241713</v>
      </c>
      <c r="X5486" s="2">
        <f>[1]!s_pq_avgamount(A5486,"20260101","",100000000)</f>
        <v>1.7801128830000001</v>
      </c>
      <c r="Y5486" s="17">
        <f>[1]!s_ipo_dilutedpe(A5486)</f>
        <v>22.99</v>
      </c>
      <c r="Z5486" s="12">
        <f>[1]!s_ipo_collection_total(A5486,100000000)</f>
        <v>12.337647</v>
      </c>
      <c r="AA5486" s="2">
        <f>[1]!s_val_pe_ttm(A5486,E5486)</f>
        <v>48.533657073974609</v>
      </c>
      <c r="AB5486" s="5">
        <f>[1]!s_info_zjtxornot1(A5486,"")</f>
        <v>0</v>
      </c>
      <c r="AC5486" s="22" t="str">
        <f>[1]!s_info_nature1(A5486,"")</f>
        <v>民营企业</v>
      </c>
      <c r="AD5486" s="6" t="str">
        <f>[1]!s_info_city(A5486)</f>
        <v>佛山市</v>
      </c>
      <c r="AE5486" s="6" t="str">
        <f>[1]!s_info_province(A5486)</f>
        <v>广东省</v>
      </c>
      <c r="AF5486">
        <v>113.12271699999999</v>
      </c>
      <c r="AG5486">
        <v>23.028762</v>
      </c>
    </row>
    <row r="5487" spans="1:33" x14ac:dyDescent="0.3">
      <c r="A5487" s="12" t="s">
        <v>10984</v>
      </c>
      <c r="B5487" s="12" t="s">
        <v>10985</v>
      </c>
      <c r="C5487" s="16" t="str">
        <f>[1]!s_info_mkt(A5487)</f>
        <v>主板</v>
      </c>
      <c r="D5487" s="16" t="str">
        <f>[1]!s_ipo_listeddate(A5487)</f>
        <v>1997-06-09</v>
      </c>
      <c r="E5487" s="16" t="str">
        <f>[1]!lastradeday_s("000002","")</f>
        <v>2026-06-22</v>
      </c>
      <c r="F5487" s="16" t="str">
        <f>[1]!s_info_industry_csrc2023(A5487,"",3)</f>
        <v>电力、热力生产和供应业</v>
      </c>
      <c r="G5487" s="16" t="str">
        <f>[1]!s_info_industry_csrc2023(A5487,"",1)</f>
        <v>电力、热力、燃气及水生产和供应业</v>
      </c>
      <c r="H5487" s="16">
        <f>[1]!s_is(A5487,83,"FY","YTD","20251231",1,"",100000000)</f>
        <v>154.63189784799999</v>
      </c>
      <c r="I5487" s="16">
        <f>[1]!s_is(A5487,83,"FY","YTD","20241231",1,"",100000000)</f>
        <v>166.69653222709999</v>
      </c>
      <c r="J5487" s="16">
        <f t="shared" si="255"/>
        <v>-7.2374837184157381E-2</v>
      </c>
      <c r="K5487" s="16">
        <f>[1]!s_is(A5487,61,"FY","YTD","20251231",1,"",100000000)</f>
        <v>1.9616008497999999</v>
      </c>
      <c r="L5487" s="16">
        <f>[1]!s_is(A5487,61,"FY","YTD","20241231",1,"",100000000)</f>
        <v>0.32077434319999998</v>
      </c>
      <c r="M5487" s="16">
        <f t="shared" si="256"/>
        <v>5.1152049451067194</v>
      </c>
      <c r="N5487" s="16">
        <f>[1]!s_fa_roe(A5487,"20251231")</f>
        <v>1.7505999999999999</v>
      </c>
      <c r="O5487" s="16">
        <f>[1]!s_stmnote_rdexp(A5487,"20251231",1,10000)</f>
        <v>23300.384256000001</v>
      </c>
      <c r="P5487" s="20">
        <f t="shared" si="257"/>
        <v>1.5068290941435514E-2</v>
      </c>
      <c r="Q5487" s="16">
        <f>[1]!s_margin_tradingbalance(A5487,"",10000)</f>
        <v>38335.571400000001</v>
      </c>
      <c r="R5487" s="16">
        <f>[1]!s_margin_seclendingbalance(A5487,"",10000)</f>
        <v>463.4982</v>
      </c>
      <c r="S5487" s="17">
        <f>[1]!s_val_ev(A5487,"",100000000)</f>
        <v>136.61623452360001</v>
      </c>
      <c r="T5487" s="17">
        <f>[1]!share_freesharesmv(A5487,"",100000000)</f>
        <v>83.121395799600009</v>
      </c>
      <c r="U5487" s="17">
        <f>[1]!s_dq_amount_btin(A5487,E5487,100000000)</f>
        <v>10.708954069999999</v>
      </c>
      <c r="V5487" s="17">
        <f>[1]!s_dq_turn(A5487,E5487)</f>
        <v>8.2304288550943223</v>
      </c>
      <c r="W5487" s="2">
        <f>[1]!s_pq_amount(A5487,"20260101","",100000000)</f>
        <v>1133.20936592</v>
      </c>
      <c r="X5487" s="2">
        <f>[1]!s_pq_avgamount(A5487,"20260101","",100000000)</f>
        <v>10.301903326545455</v>
      </c>
      <c r="Y5487" s="17">
        <f>[1]!s_ipo_dilutedpe(A5487)</f>
        <v>0</v>
      </c>
      <c r="Z5487" s="12">
        <f>[1]!s_ipo_collection_total(A5487,100000000)</f>
        <v>0.9</v>
      </c>
      <c r="AA5487" s="2">
        <f>[1]!s_val_pe_ttm(A5487,E5487)</f>
        <v>68.885444641113281</v>
      </c>
      <c r="AB5487" s="5">
        <f>[1]!s_info_zjtxornot1(A5487,"")</f>
        <v>0</v>
      </c>
      <c r="AC5487" s="22" t="str">
        <f>[1]!s_info_nature1(A5487,"")</f>
        <v>地方国有企业</v>
      </c>
      <c r="AD5487" s="6" t="str">
        <f>[1]!s_info_city(A5487)</f>
        <v>太原市</v>
      </c>
      <c r="AE5487" s="6" t="str">
        <f>[1]!s_info_province(A5487)</f>
        <v>山西省</v>
      </c>
      <c r="AF5487">
        <v>112.54924800000001</v>
      </c>
      <c r="AG5487">
        <v>37.857013999999999</v>
      </c>
    </row>
    <row r="5488" spans="1:33" x14ac:dyDescent="0.3">
      <c r="A5488" s="12" t="s">
        <v>10986</v>
      </c>
      <c r="B5488" s="12" t="s">
        <v>10987</v>
      </c>
      <c r="C5488" s="16" t="str">
        <f>[1]!s_info_mkt(A5488)</f>
        <v>主板</v>
      </c>
      <c r="D5488" s="16" t="str">
        <f>[1]!s_ipo_listeddate(A5488)</f>
        <v>2018-04-20</v>
      </c>
      <c r="E5488" s="16" t="str">
        <f>[1]!lastradeday_s("000002","")</f>
        <v>2026-06-22</v>
      </c>
      <c r="F5488" s="16" t="str">
        <f>[1]!s_info_industry_csrc2023(A5488,"",3)</f>
        <v>造纸和纸制品业</v>
      </c>
      <c r="G5488" s="16" t="str">
        <f>[1]!s_info_industry_csrc2023(A5488,"",1)</f>
        <v>制造业</v>
      </c>
      <c r="H5488" s="16">
        <f>[1]!s_is(A5488,83,"FY","YTD","20251231",1,"",100000000)</f>
        <v>123.42882151719999</v>
      </c>
      <c r="I5488" s="16">
        <f>[1]!s_is(A5488,83,"FY","YTD","20241231",1,"",100000000)</f>
        <v>102.73577362540001</v>
      </c>
      <c r="J5488" s="16">
        <f t="shared" si="255"/>
        <v>0.20142008145334001</v>
      </c>
      <c r="K5488" s="16">
        <f>[1]!s_is(A5488,61,"FY","YTD","20251231",1,"",100000000)</f>
        <v>10.126186072100001</v>
      </c>
      <c r="L5488" s="16">
        <f>[1]!s_is(A5488,61,"FY","YTD","20241231",1,"",100000000)</f>
        <v>10.0383055639</v>
      </c>
      <c r="M5488" s="16">
        <f t="shared" si="256"/>
        <v>8.754516152211924E-3</v>
      </c>
      <c r="N5488" s="16">
        <f>[1]!s_fa_roe(A5488,"20251231")</f>
        <v>12.029199999999999</v>
      </c>
      <c r="O5488" s="16">
        <f>[1]!s_stmnote_rdexp(A5488,"20251231",1,10000)</f>
        <v>17551.608705000002</v>
      </c>
      <c r="P5488" s="20">
        <f t="shared" si="257"/>
        <v>1.4220024536614537E-2</v>
      </c>
      <c r="Q5488" s="16">
        <f>[1]!s_margin_tradingbalance(A5488,"",10000)</f>
        <v>19637.8253</v>
      </c>
      <c r="R5488" s="16">
        <f>[1]!s_margin_seclendingbalance(A5488,"",10000)</f>
        <v>253.745</v>
      </c>
      <c r="S5488" s="17">
        <f>[1]!s_val_ev(A5488,"",100000000)</f>
        <v>190.8024421632</v>
      </c>
      <c r="T5488" s="17">
        <f>[1]!share_freesharesmv(A5488,"",100000000)</f>
        <v>38.858576006400007</v>
      </c>
      <c r="U5488" s="17">
        <f>[1]!s_dq_amount_btin(A5488,E5488,100000000)</f>
        <v>4.0261744100000003</v>
      </c>
      <c r="V5488" s="17">
        <f>[1]!s_dq_turn(A5488,E5488)</f>
        <v>2.120562242981797</v>
      </c>
      <c r="W5488" s="2">
        <f>[1]!s_pq_amount(A5488,"20260101","",100000000)</f>
        <v>163.7837868</v>
      </c>
      <c r="X5488" s="2">
        <f>[1]!s_pq_avgamount(A5488,"20260101","",100000000)</f>
        <v>1.4889435163636362</v>
      </c>
      <c r="Y5488" s="17">
        <f>[1]!s_ipo_dilutedpe(A5488)</f>
        <v>22.98</v>
      </c>
      <c r="Z5488" s="12">
        <f>[1]!s_ipo_collection_total(A5488,100000000)</f>
        <v>8.4258000000000006</v>
      </c>
      <c r="AA5488" s="2">
        <f>[1]!s_val_pe_ttm(A5488,E5488)</f>
        <v>18.574018478393555</v>
      </c>
      <c r="AB5488" s="5">
        <f>[1]!s_info_zjtxornot1(A5488,"")</f>
        <v>1</v>
      </c>
      <c r="AC5488" s="22" t="str">
        <f>[1]!s_info_nature1(A5488,"")</f>
        <v>民营企业</v>
      </c>
      <c r="AD5488" s="6" t="str">
        <f>[1]!s_info_city(A5488)</f>
        <v>衢州市</v>
      </c>
      <c r="AE5488" s="6" t="str">
        <f>[1]!s_info_province(A5488)</f>
        <v>浙江省</v>
      </c>
      <c r="AF5488">
        <v>118.87263</v>
      </c>
      <c r="AG5488">
        <v>28.941707999999998</v>
      </c>
    </row>
    <row r="5489" spans="1:33" x14ac:dyDescent="0.3">
      <c r="A5489" s="12" t="s">
        <v>10988</v>
      </c>
      <c r="B5489" s="12" t="s">
        <v>10989</v>
      </c>
      <c r="C5489" s="16" t="str">
        <f>[1]!s_info_mkt(A5489)</f>
        <v>创业板</v>
      </c>
      <c r="D5489" s="16" t="str">
        <f>[1]!s_ipo_listeddate(A5489)</f>
        <v>2015-03-19</v>
      </c>
      <c r="E5489" s="16" t="str">
        <f>[1]!lastradeday_s("000002","")</f>
        <v>2026-06-22</v>
      </c>
      <c r="F5489" s="16" t="str">
        <f>[1]!s_info_industry_csrc2023(A5489,"",3)</f>
        <v>非金属矿物制品业</v>
      </c>
      <c r="G5489" s="16" t="str">
        <f>[1]!s_info_industry_csrc2023(A5489,"",1)</f>
        <v>制造业</v>
      </c>
      <c r="H5489" s="16">
        <f>[1]!s_is(A5489,83,"FY","YTD","20251231",1,"",100000000)</f>
        <v>19.205131741799999</v>
      </c>
      <c r="I5489" s="16">
        <f>[1]!s_is(A5489,83,"FY","YTD","20241231",1,"",100000000)</f>
        <v>19.008760688599999</v>
      </c>
      <c r="J5489" s="16">
        <f t="shared" si="255"/>
        <v>1.0330555285372522E-2</v>
      </c>
      <c r="K5489" s="16">
        <f>[1]!s_is(A5489,61,"FY","YTD","20251231",1,"",100000000)</f>
        <v>-1.2087155093999999</v>
      </c>
      <c r="L5489" s="16">
        <f>[1]!s_is(A5489,61,"FY","YTD","20241231",1,"",100000000)</f>
        <v>-0.63716875390000005</v>
      </c>
      <c r="M5489" s="16">
        <f t="shared" si="256"/>
        <v>-0.8970100181492906</v>
      </c>
      <c r="N5489" s="16">
        <f>[1]!s_fa_roe(A5489,"20251231")</f>
        <v>-15.2525</v>
      </c>
      <c r="O5489" s="16">
        <f>[1]!s_stmnote_rdexp(A5489,"20251231",1,10000)</f>
        <v>7513.8706459999994</v>
      </c>
      <c r="P5489" s="20">
        <f t="shared" si="257"/>
        <v>3.9124285878477202E-2</v>
      </c>
      <c r="Q5489" s="16">
        <f>[1]!s_margin_tradingbalance(A5489,"",10000)</f>
        <v>0</v>
      </c>
      <c r="R5489" s="16">
        <f>[1]!s_margin_seclendingbalance(A5489,"",10000)</f>
        <v>0</v>
      </c>
      <c r="S5489" s="17">
        <f>[1]!s_val_ev(A5489,"",100000000)</f>
        <v>28.624196026800004</v>
      </c>
      <c r="T5489" s="17">
        <f>[1]!share_freesharesmv(A5489,"",100000000)</f>
        <v>14.8752785196</v>
      </c>
      <c r="U5489" s="17">
        <f>[1]!s_dq_amount_btin(A5489,E5489,100000000)</f>
        <v>1.0526423600000001</v>
      </c>
      <c r="V5489" s="17">
        <f>[1]!s_dq_turn(A5489,E5489)</f>
        <v>3.7716243664015332</v>
      </c>
      <c r="W5489" s="2">
        <f>[1]!s_pq_amount(A5489,"20260101","",100000000)</f>
        <v>85.210552800000002</v>
      </c>
      <c r="X5489" s="2">
        <f>[1]!s_pq_avgamount(A5489,"20260101","",100000000)</f>
        <v>0.77464138909090907</v>
      </c>
      <c r="Y5489" s="17">
        <f>[1]!s_ipo_dilutedpe(A5489)</f>
        <v>22.98</v>
      </c>
      <c r="Z5489" s="12">
        <f>[1]!s_ipo_collection_total(A5489,100000000)</f>
        <v>3.2153139999999998</v>
      </c>
      <c r="AA5489" s="2">
        <f>[1]!s_val_pe_ttm(A5489,E5489)</f>
        <v>-23.311052322387695</v>
      </c>
      <c r="AB5489" s="5">
        <f>[1]!s_info_zjtxornot1(A5489,"")</f>
        <v>0</v>
      </c>
      <c r="AC5489" s="22" t="str">
        <f>[1]!s_info_nature1(A5489,"")</f>
        <v>中央国有企业</v>
      </c>
      <c r="AD5489" s="6" t="str">
        <f>[1]!s_info_city(A5489)</f>
        <v>北京市</v>
      </c>
      <c r="AE5489" s="6" t="str">
        <f>[1]!s_info_province(A5489)</f>
        <v>北京</v>
      </c>
      <c r="AF5489">
        <v>116.40528500000001</v>
      </c>
      <c r="AG5489">
        <v>39.904989</v>
      </c>
    </row>
    <row r="5490" spans="1:33" x14ac:dyDescent="0.3">
      <c r="A5490" s="12" t="s">
        <v>10990</v>
      </c>
      <c r="B5490" s="12" t="s">
        <v>10991</v>
      </c>
      <c r="C5490" s="16" t="str">
        <f>[1]!s_info_mkt(A5490)</f>
        <v>主板</v>
      </c>
      <c r="D5490" s="16" t="str">
        <f>[1]!s_ipo_listeddate(A5490)</f>
        <v>2015-05-18</v>
      </c>
      <c r="E5490" s="16" t="str">
        <f>[1]!lastradeday_s("000002","")</f>
        <v>2026-06-22</v>
      </c>
      <c r="F5490" s="16" t="str">
        <f>[1]!s_info_industry_csrc2023(A5490,"",3)</f>
        <v>专用设备制造业</v>
      </c>
      <c r="G5490" s="16" t="str">
        <f>[1]!s_info_industry_csrc2023(A5490,"",1)</f>
        <v>制造业</v>
      </c>
      <c r="H5490" s="16">
        <f>[1]!s_is(A5490,83,"FY","YTD","20251231",1,"",100000000)</f>
        <v>8.5549057251999994</v>
      </c>
      <c r="I5490" s="16">
        <f>[1]!s_is(A5490,83,"FY","YTD","20241231",1,"",100000000)</f>
        <v>7.8854227571000006</v>
      </c>
      <c r="J5490" s="16">
        <f t="shared" si="255"/>
        <v>8.4901341211820247E-2</v>
      </c>
      <c r="K5490" s="16">
        <f>[1]!s_is(A5490,61,"FY","YTD","20251231",1,"",100000000)</f>
        <v>0.7849230425</v>
      </c>
      <c r="L5490" s="16">
        <f>[1]!s_is(A5490,61,"FY","YTD","20241231",1,"",100000000)</f>
        <v>0.65038748850000005</v>
      </c>
      <c r="M5490" s="16">
        <f t="shared" si="256"/>
        <v>0.20685446196125579</v>
      </c>
      <c r="N5490" s="16">
        <f>[1]!s_fa_roe(A5490,"20251231")</f>
        <v>5.9367999999999999</v>
      </c>
      <c r="O5490" s="16">
        <f>[1]!s_stmnote_rdexp(A5490,"20251231",1,10000)</f>
        <v>1756.4273089999999</v>
      </c>
      <c r="P5490" s="20">
        <f t="shared" si="257"/>
        <v>2.0531229278496082E-2</v>
      </c>
      <c r="Q5490" s="16">
        <f>[1]!s_margin_tradingbalance(A5490,"",10000)</f>
        <v>0</v>
      </c>
      <c r="R5490" s="16">
        <f>[1]!s_margin_seclendingbalance(A5490,"",10000)</f>
        <v>0</v>
      </c>
      <c r="S5490" s="17">
        <f>[1]!s_val_ev(A5490,"",100000000)</f>
        <v>91.239895227600002</v>
      </c>
      <c r="T5490" s="17">
        <f>[1]!share_freesharesmv(A5490,"",100000000)</f>
        <v>48.920014008800003</v>
      </c>
      <c r="U5490" s="17">
        <f>[1]!s_dq_amount_btin(A5490,E5490,100000000)</f>
        <v>6.13522211</v>
      </c>
      <c r="V5490" s="17">
        <f>[1]!s_dq_turn(A5490,E5490)</f>
        <v>6.7634770862091917</v>
      </c>
      <c r="W5490" s="2">
        <f>[1]!s_pq_amount(A5490,"20260101","",100000000)</f>
        <v>290.85676767000001</v>
      </c>
      <c r="X5490" s="2">
        <f>[1]!s_pq_avgamount(A5490,"20260101","",100000000)</f>
        <v>2.7700644539999999</v>
      </c>
      <c r="Y5490" s="17">
        <f>[1]!s_ipo_dilutedpe(A5490)</f>
        <v>22.99</v>
      </c>
      <c r="Z5490" s="12">
        <f>[1]!s_ipo_collection_total(A5490,100000000)</f>
        <v>2.8297500000000002</v>
      </c>
      <c r="AA5490" s="2">
        <f>[1]!s_val_pe_ttm(A5490,E5490)</f>
        <v>129.979248046875</v>
      </c>
      <c r="AB5490" s="5">
        <f>[1]!s_info_zjtxornot1(A5490,"")</f>
        <v>1</v>
      </c>
      <c r="AC5490" s="22" t="str">
        <f>[1]!s_info_nature1(A5490,"")</f>
        <v>民营企业</v>
      </c>
      <c r="AD5490" s="6" t="str">
        <f>[1]!s_info_city(A5490)</f>
        <v>诸暨市</v>
      </c>
      <c r="AE5490" s="6" t="str">
        <f>[1]!s_info_province(A5490)</f>
        <v>浙江省</v>
      </c>
      <c r="AF5490">
        <v>120.281434</v>
      </c>
      <c r="AG5490">
        <v>29.699400000000001</v>
      </c>
    </row>
    <row r="5491" spans="1:33" x14ac:dyDescent="0.3">
      <c r="A5491" s="12" t="s">
        <v>10992</v>
      </c>
      <c r="B5491" s="12" t="s">
        <v>10993</v>
      </c>
      <c r="C5491" s="16" t="str">
        <f>[1]!s_info_mkt(A5491)</f>
        <v>科创板</v>
      </c>
      <c r="D5491" s="16" t="str">
        <f>[1]!s_ipo_listeddate(A5491)</f>
        <v>2022-12-28</v>
      </c>
      <c r="E5491" s="16" t="str">
        <f>[1]!lastradeday_s("000002","")</f>
        <v>2026-06-22</v>
      </c>
      <c r="F5491" s="16" t="str">
        <f>[1]!s_info_industry_csrc2023(A5491,"",3)</f>
        <v>计算机、通信和其他电子设备制造业</v>
      </c>
      <c r="G5491" s="16" t="str">
        <f>[1]!s_info_industry_csrc2023(A5491,"",1)</f>
        <v>制造业</v>
      </c>
      <c r="H5491" s="16">
        <f>[1]!s_is(A5491,83,"FY","YTD","20251231",1,"",100000000)</f>
        <v>6.6931706416999992</v>
      </c>
      <c r="I5491" s="16">
        <f>[1]!s_is(A5491,83,"FY","YTD","20241231",1,"",100000000)</f>
        <v>7.5338083525000004</v>
      </c>
      <c r="J5491" s="16">
        <f t="shared" si="255"/>
        <v>-0.11158204077769596</v>
      </c>
      <c r="K5491" s="16">
        <f>[1]!s_is(A5491,61,"FY","YTD","20251231",1,"",100000000)</f>
        <v>-0.98843427760000002</v>
      </c>
      <c r="L5491" s="16">
        <f>[1]!s_is(A5491,61,"FY","YTD","20241231",1,"",100000000)</f>
        <v>-0.69494875489999997</v>
      </c>
      <c r="M5491" s="16">
        <f t="shared" si="256"/>
        <v>-0.42231246639506725</v>
      </c>
      <c r="N5491" s="16">
        <f>[1]!s_fa_roe(A5491,"20251231")</f>
        <v>-10.106</v>
      </c>
      <c r="O5491" s="16">
        <f>[1]!s_stmnote_rdexp(A5491,"20251231",1,10000)</f>
        <v>5481.0756680000004</v>
      </c>
      <c r="P5491" s="20">
        <f t="shared" si="257"/>
        <v>8.1890571171929077E-2</v>
      </c>
      <c r="Q5491" s="16">
        <f>[1]!s_margin_tradingbalance(A5491,"",10000)</f>
        <v>4687.6025</v>
      </c>
      <c r="R5491" s="16">
        <f>[1]!s_margin_seclendingbalance(A5491,"",10000)</f>
        <v>0</v>
      </c>
      <c r="S5491" s="17">
        <f>[1]!s_val_ev(A5491,"",100000000)</f>
        <v>4.7699999999999996</v>
      </c>
      <c r="T5491" s="17">
        <f>[1]!share_freesharesmv(A5491,"",100000000)</f>
        <v>1.18296</v>
      </c>
      <c r="U5491" s="17">
        <f>[1]!s_dq_amount_btin(A5491,E5491,100000000)</f>
        <v>0.11523524</v>
      </c>
      <c r="V5491" s="17">
        <f>[1]!s_dq_turn(A5491,E5491)</f>
        <v>4.7324791885204016</v>
      </c>
      <c r="W5491" s="2">
        <f>[1]!s_pq_amount(A5491,"20260101","",100000000)</f>
        <v>41.988298139999998</v>
      </c>
      <c r="X5491" s="2">
        <f>[1]!s_pq_avgamount(A5491,"20260101","",100000000)</f>
        <v>0.38878053833333337</v>
      </c>
      <c r="Y5491" s="17">
        <f>[1]!s_ipo_dilutedpe(A5491)</f>
        <v>121.49</v>
      </c>
      <c r="Z5491" s="12">
        <f>[1]!s_ipo_collection_total(A5491,100000000)</f>
        <v>8.2439999999999998</v>
      </c>
      <c r="AA5491" s="2">
        <f>[1]!s_val_pe_ttm(A5491,E5491)</f>
        <v>-4.1369037628173828</v>
      </c>
      <c r="AB5491" s="5">
        <f>[1]!s_info_zjtxornot1(A5491,"")</f>
        <v>1</v>
      </c>
      <c r="AC5491" s="22" t="str">
        <f>[1]!s_info_nature1(A5491,"")</f>
        <v>民营企业</v>
      </c>
      <c r="AD5491" s="6" t="str">
        <f>[1]!s_info_city(A5491)</f>
        <v>昆山市</v>
      </c>
      <c r="AE5491" s="6" t="str">
        <f>[1]!s_info_province(A5491)</f>
        <v>江苏省</v>
      </c>
      <c r="AF5491">
        <v>120.965808</v>
      </c>
      <c r="AG5491">
        <v>31.328937</v>
      </c>
    </row>
    <row r="5492" spans="1:33" x14ac:dyDescent="0.3">
      <c r="A5492" s="12" t="s">
        <v>10994</v>
      </c>
      <c r="B5492" s="12" t="s">
        <v>10995</v>
      </c>
      <c r="C5492" s="16" t="str">
        <f>[1]!s_info_mkt(A5492)</f>
        <v>主板</v>
      </c>
      <c r="D5492" s="16" t="str">
        <f>[1]!s_ipo_listeddate(A5492)</f>
        <v>2023-04-10</v>
      </c>
      <c r="E5492" s="16" t="str">
        <f>[1]!lastradeday_s("000002","")</f>
        <v>2026-06-22</v>
      </c>
      <c r="F5492" s="16" t="str">
        <f>[1]!s_info_industry_csrc2023(A5492,"",3)</f>
        <v>电力、热力生产和供应业</v>
      </c>
      <c r="G5492" s="16" t="str">
        <f>[1]!s_info_industry_csrc2023(A5492,"",1)</f>
        <v>电力、热力、燃气及水生产和供应业</v>
      </c>
      <c r="H5492" s="16">
        <f>[1]!s_is(A5492,83,"FY","YTD","20251231",1,"",100000000)</f>
        <v>229.58005692810002</v>
      </c>
      <c r="I5492" s="16">
        <f>[1]!s_is(A5492,83,"FY","YTD","20241231",1,"",100000000)</f>
        <v>231.56361763369998</v>
      </c>
      <c r="J5492" s="16">
        <f t="shared" si="255"/>
        <v>-8.5659428103150859E-3</v>
      </c>
      <c r="K5492" s="16">
        <f>[1]!s_is(A5492,61,"FY","YTD","20251231",1,"",100000000)</f>
        <v>30.0949881204</v>
      </c>
      <c r="L5492" s="16">
        <f>[1]!s_is(A5492,61,"FY","YTD","20241231",1,"",100000000)</f>
        <v>30.086983476900002</v>
      </c>
      <c r="M5492" s="16">
        <f t="shared" si="256"/>
        <v>2.6605005138330369E-4</v>
      </c>
      <c r="N5492" s="16">
        <f>[1]!s_fa_roe(A5492,"20251231")</f>
        <v>11.7659</v>
      </c>
      <c r="O5492" s="16">
        <f>[1]!s_stmnote_rdexp(A5492,"20251231",1,10000)</f>
        <v>2913.702659</v>
      </c>
      <c r="P5492" s="20">
        <f t="shared" si="257"/>
        <v>1.2691444971252509E-3</v>
      </c>
      <c r="Q5492" s="16">
        <f>[1]!s_margin_tradingbalance(A5492,"",10000)</f>
        <v>42186.5196</v>
      </c>
      <c r="R5492" s="16">
        <f>[1]!s_margin_seclendingbalance(A5492,"",10000)</f>
        <v>236.85749999999999</v>
      </c>
      <c r="S5492" s="17">
        <f>[1]!s_val_ev(A5492,"",100000000)</f>
        <v>420.375</v>
      </c>
      <c r="T5492" s="17">
        <f>[1]!share_freesharesmv(A5492,"",100000000)</f>
        <v>76.562702350800009</v>
      </c>
      <c r="U5492" s="17">
        <f>[1]!s_dq_amount_btin(A5492,E5492,100000000)</f>
        <v>3.0273669499999998</v>
      </c>
      <c r="V5492" s="17">
        <f>[1]!s_dq_turn(A5492,E5492)</f>
        <v>2.0318779306485824</v>
      </c>
      <c r="W5492" s="2">
        <f>[1]!s_pq_amount(A5492,"20260101","",100000000)</f>
        <v>330.06538010999998</v>
      </c>
      <c r="X5492" s="2">
        <f>[1]!s_pq_avgamount(A5492,"20260101","",100000000)</f>
        <v>3.0005943646363633</v>
      </c>
      <c r="Y5492" s="17">
        <f>[1]!s_ipo_dilutedpe(A5492)</f>
        <v>90.63</v>
      </c>
      <c r="Z5492" s="12">
        <f>[1]!s_ipo_collection_total(A5492,100000000)</f>
        <v>72</v>
      </c>
      <c r="AA5492" s="2">
        <f>[1]!s_val_pe_ttm(A5492,E5492)</f>
        <v>13.159822463989258</v>
      </c>
      <c r="AB5492" s="5">
        <f>[1]!s_info_zjtxornot1(A5492,"")</f>
        <v>0</v>
      </c>
      <c r="AC5492" s="22" t="str">
        <f>[1]!s_info_nature1(A5492,"")</f>
        <v>地方国有企业</v>
      </c>
      <c r="AD5492" s="6" t="str">
        <f>[1]!s_info_city(A5492)</f>
        <v>榆林市</v>
      </c>
      <c r="AE5492" s="6" t="str">
        <f>[1]!s_info_province(A5492)</f>
        <v>陕西省</v>
      </c>
      <c r="AF5492">
        <v>109.741193</v>
      </c>
      <c r="AG5492">
        <v>38.290162000000002</v>
      </c>
    </row>
    <row r="5493" spans="1:33" x14ac:dyDescent="0.3">
      <c r="A5493" s="12" t="s">
        <v>10996</v>
      </c>
      <c r="B5493" s="12" t="s">
        <v>10997</v>
      </c>
      <c r="C5493" s="16" t="str">
        <f>[1]!s_info_mkt(A5493)</f>
        <v>主板</v>
      </c>
      <c r="D5493" s="16" t="str">
        <f>[1]!s_ipo_listeddate(A5493)</f>
        <v>1997-11-26</v>
      </c>
      <c r="E5493" s="16" t="str">
        <f>[1]!lastradeday_s("000002","")</f>
        <v>2026-06-22</v>
      </c>
      <c r="F5493" s="16" t="str">
        <f>[1]!s_info_industry_csrc2023(A5493,"",3)</f>
        <v>电力、热力生产和供应业</v>
      </c>
      <c r="G5493" s="16" t="str">
        <f>[1]!s_info_industry_csrc2023(A5493,"",1)</f>
        <v>电力、热力、燃气及水生产和供应业</v>
      </c>
      <c r="H5493" s="16">
        <f>[1]!s_is(A5493,83,"FY","YTD","20251231",1,"",100000000)</f>
        <v>73.981965519499994</v>
      </c>
      <c r="I5493" s="16">
        <f>[1]!s_is(A5493,83,"FY","YTD","20241231",1,"",100000000)</f>
        <v>69.209456544700004</v>
      </c>
      <c r="J5493" s="16">
        <f t="shared" si="255"/>
        <v>6.8957469297820539E-2</v>
      </c>
      <c r="K5493" s="16">
        <f>[1]!s_is(A5493,61,"FY","YTD","20251231",1,"",100000000)</f>
        <v>10.0661127898</v>
      </c>
      <c r="L5493" s="16">
        <f>[1]!s_is(A5493,61,"FY","YTD","20241231",1,"",100000000)</f>
        <v>7.1405267713000002</v>
      </c>
      <c r="M5493" s="16">
        <f t="shared" si="256"/>
        <v>0.40971571316822741</v>
      </c>
      <c r="N5493" s="16">
        <f>[1]!s_fa_roe(A5493,"20251231")</f>
        <v>16.501799999999999</v>
      </c>
      <c r="O5493" s="16">
        <f>[1]!s_stmnote_rdexp(A5493,"20251231",1,10000)</f>
        <v>28395.680047000002</v>
      </c>
      <c r="P5493" s="20">
        <f t="shared" si="257"/>
        <v>3.8381894624731933E-2</v>
      </c>
      <c r="Q5493" s="16">
        <f>[1]!s_margin_tradingbalance(A5493,"",10000)</f>
        <v>26571.746200000001</v>
      </c>
      <c r="R5493" s="16">
        <f>[1]!s_margin_seclendingbalance(A5493,"",10000)</f>
        <v>158.0735</v>
      </c>
      <c r="S5493" s="17">
        <f>[1]!s_val_ev(A5493,"",100000000)</f>
        <v>106.15374028800001</v>
      </c>
      <c r="T5493" s="17">
        <f>[1]!share_freesharesmv(A5493,"",100000000)</f>
        <v>31.225646675200004</v>
      </c>
      <c r="U5493" s="17">
        <f>[1]!s_dq_amount_btin(A5493,E5493,100000000)</f>
        <v>2.2504591500000002</v>
      </c>
      <c r="V5493" s="17">
        <f>[1]!s_dq_turn(A5493,E5493)</f>
        <v>2.1436968082576771</v>
      </c>
      <c r="W5493" s="2">
        <f>[1]!s_pq_amount(A5493,"20260101","",100000000)</f>
        <v>560.97510027999999</v>
      </c>
      <c r="X5493" s="2">
        <f>[1]!s_pq_avgamount(A5493,"20260101","",100000000)</f>
        <v>5.0997736389090909</v>
      </c>
      <c r="Y5493" s="17">
        <f>[1]!s_ipo_dilutedpe(A5493)</f>
        <v>0</v>
      </c>
      <c r="Z5493" s="12">
        <f>[1]!s_ipo_collection_total(A5493,100000000)</f>
        <v>5.9683999999999999</v>
      </c>
      <c r="AA5493" s="2">
        <f>[1]!s_val_pe_ttm(A5493,E5493)</f>
        <v>10.451674461364746</v>
      </c>
      <c r="AB5493" s="5">
        <f>[1]!s_info_zjtxornot1(A5493,"")</f>
        <v>0</v>
      </c>
      <c r="AC5493" s="22" t="str">
        <f>[1]!s_info_nature1(A5493,"")</f>
        <v>地方国有企业</v>
      </c>
      <c r="AD5493" s="6" t="str">
        <f>[1]!s_info_city(A5493)</f>
        <v>南昌市</v>
      </c>
      <c r="AE5493" s="6" t="str">
        <f>[1]!s_info_province(A5493)</f>
        <v>江西省</v>
      </c>
      <c r="AF5493">
        <v>115.892151</v>
      </c>
      <c r="AG5493">
        <v>28.676493000000001</v>
      </c>
    </row>
    <row r="5494" spans="1:33" x14ac:dyDescent="0.3">
      <c r="A5494" s="12" t="s">
        <v>10998</v>
      </c>
      <c r="B5494" s="12" t="s">
        <v>10999</v>
      </c>
      <c r="C5494" s="16" t="str">
        <f>[1]!s_info_mkt(A5494)</f>
        <v>创业板</v>
      </c>
      <c r="D5494" s="16" t="str">
        <f>[1]!s_ipo_listeddate(A5494)</f>
        <v>2017-11-27</v>
      </c>
      <c r="E5494" s="16" t="str">
        <f>[1]!lastradeday_s("000002","")</f>
        <v>2026-06-22</v>
      </c>
      <c r="F5494" s="16" t="str">
        <f>[1]!s_info_industry_csrc2023(A5494,"",3)</f>
        <v>化学原料和化学制品制造业</v>
      </c>
      <c r="G5494" s="16" t="str">
        <f>[1]!s_info_industry_csrc2023(A5494,"",1)</f>
        <v>制造业</v>
      </c>
      <c r="H5494" s="16">
        <f>[1]!s_is(A5494,83,"FY","YTD","20251231",1,"",100000000)</f>
        <v>14.101360141300001</v>
      </c>
      <c r="I5494" s="16">
        <f>[1]!s_is(A5494,83,"FY","YTD","20241231",1,"",100000000)</f>
        <v>13.276563851900001</v>
      </c>
      <c r="J5494" s="16">
        <f t="shared" si="255"/>
        <v>6.2124228723681618E-2</v>
      </c>
      <c r="K5494" s="16">
        <f>[1]!s_is(A5494,61,"FY","YTD","20251231",1,"",100000000)</f>
        <v>1.19970248</v>
      </c>
      <c r="L5494" s="16">
        <f>[1]!s_is(A5494,61,"FY","YTD","20241231",1,"",100000000)</f>
        <v>0.96236409590000005</v>
      </c>
      <c r="M5494" s="16">
        <f t="shared" si="256"/>
        <v>0.24662015666538536</v>
      </c>
      <c r="N5494" s="16">
        <f>[1]!s_fa_roe(A5494,"20251231")</f>
        <v>10.3552</v>
      </c>
      <c r="O5494" s="16">
        <f>[1]!s_stmnote_rdexp(A5494,"20251231",1,10000)</f>
        <v>5744.4142250000004</v>
      </c>
      <c r="P5494" s="20">
        <f t="shared" si="257"/>
        <v>4.0736596806543408E-2</v>
      </c>
      <c r="Q5494" s="16">
        <f>[1]!s_margin_tradingbalance(A5494,"",10000)</f>
        <v>0</v>
      </c>
      <c r="R5494" s="16">
        <f>[1]!s_margin_seclendingbalance(A5494,"",10000)</f>
        <v>0</v>
      </c>
      <c r="S5494" s="17">
        <f>[1]!s_val_ev(A5494,"",100000000)</f>
        <v>63.858336784000002</v>
      </c>
      <c r="T5494" s="17">
        <f>[1]!share_freesharesmv(A5494,"",100000000)</f>
        <v>28.461336661000004</v>
      </c>
      <c r="U5494" s="17">
        <f>[1]!s_dq_amount_btin(A5494,E5494,100000000)</f>
        <v>3.8177057099999998</v>
      </c>
      <c r="V5494" s="17">
        <f>[1]!s_dq_turn(A5494,E5494)</f>
        <v>6.7274090564398543</v>
      </c>
      <c r="W5494" s="2">
        <f>[1]!s_pq_amount(A5494,"20260101","",100000000)</f>
        <v>189.77197765</v>
      </c>
      <c r="X5494" s="2">
        <f>[1]!s_pq_avgamount(A5494,"20260101","",100000000)</f>
        <v>1.7251997968181818</v>
      </c>
      <c r="Y5494" s="17">
        <f>[1]!s_ipo_dilutedpe(A5494)</f>
        <v>22.98</v>
      </c>
      <c r="Z5494" s="12">
        <f>[1]!s_ipo_collection_total(A5494,100000000)</f>
        <v>2.0349599999999999</v>
      </c>
      <c r="AA5494" s="2">
        <f>[1]!s_val_pe_ttm(A5494,E5494)</f>
        <v>51.831790924072266</v>
      </c>
      <c r="AB5494" s="5">
        <f>[1]!s_info_zjtxornot1(A5494,"")</f>
        <v>1</v>
      </c>
      <c r="AC5494" s="22" t="str">
        <f>[1]!s_info_nature1(A5494,"")</f>
        <v>民营企业</v>
      </c>
      <c r="AD5494" s="6" t="str">
        <f>[1]!s_info_city(A5494)</f>
        <v>宁波市</v>
      </c>
      <c r="AE5494" s="6" t="str">
        <f>[1]!s_info_province(A5494)</f>
        <v>浙江省</v>
      </c>
      <c r="AF5494">
        <v>121.549792</v>
      </c>
      <c r="AG5494">
        <v>29.868387999999999</v>
      </c>
    </row>
    <row r="5495" spans="1:33" x14ac:dyDescent="0.3">
      <c r="A5495" s="12" t="s">
        <v>11000</v>
      </c>
      <c r="B5495" s="12" t="s">
        <v>11001</v>
      </c>
      <c r="C5495" s="16" t="str">
        <f>[1]!s_info_mkt(A5495)</f>
        <v>主板</v>
      </c>
      <c r="D5495" s="16" t="str">
        <f>[1]!s_ipo_listeddate(A5495)</f>
        <v>2007-09-13</v>
      </c>
      <c r="E5495" s="16" t="str">
        <f>[1]!lastradeday_s("000002","")</f>
        <v>2026-06-22</v>
      </c>
      <c r="F5495" s="16" t="str">
        <f>[1]!s_info_industry_csrc2023(A5495,"",3)</f>
        <v>化学原料和化学制品制造业</v>
      </c>
      <c r="G5495" s="16" t="str">
        <f>[1]!s_info_industry_csrc2023(A5495,"",1)</f>
        <v>制造业</v>
      </c>
      <c r="H5495" s="16">
        <f>[1]!s_is(A5495,83,"FY","YTD","20251231",1,"",100000000)</f>
        <v>27.910554321999999</v>
      </c>
      <c r="I5495" s="16">
        <f>[1]!s_is(A5495,83,"FY","YTD","20241231",1,"",100000000)</f>
        <v>27.259316633400001</v>
      </c>
      <c r="J5495" s="16">
        <f t="shared" si="255"/>
        <v>2.3890462749240671E-2</v>
      </c>
      <c r="K5495" s="16">
        <f>[1]!s_is(A5495,61,"FY","YTD","20251231",1,"",100000000)</f>
        <v>0.17336443930000001</v>
      </c>
      <c r="L5495" s="16">
        <f>[1]!s_is(A5495,61,"FY","YTD","20241231",1,"",100000000)</f>
        <v>0.58495396490000007</v>
      </c>
      <c r="M5495" s="16">
        <f t="shared" si="256"/>
        <v>-0.70362720880157248</v>
      </c>
      <c r="N5495" s="16">
        <f>[1]!s_fa_roe(A5495,"20251231")</f>
        <v>0.85470000000000002</v>
      </c>
      <c r="O5495" s="16">
        <f>[1]!s_stmnote_rdexp(A5495,"20251231",1,10000)</f>
        <v>8040.945925</v>
      </c>
      <c r="P5495" s="20">
        <f t="shared" si="257"/>
        <v>2.8809696261252207E-2</v>
      </c>
      <c r="Q5495" s="16">
        <f>[1]!s_margin_tradingbalance(A5495,"",10000)</f>
        <v>23599.409800000001</v>
      </c>
      <c r="R5495" s="16">
        <f>[1]!s_margin_seclendingbalance(A5495,"",10000)</f>
        <v>13.52</v>
      </c>
      <c r="S5495" s="17">
        <f>[1]!s_val_ev(A5495,"",100000000)</f>
        <v>52.939428264000007</v>
      </c>
      <c r="T5495" s="17">
        <f>[1]!share_freesharesmv(A5495,"",100000000)</f>
        <v>42.255490823999999</v>
      </c>
      <c r="U5495" s="17">
        <f>[1]!s_dq_amount_btin(A5495,E5495,100000000)</f>
        <v>6.9196784100000004</v>
      </c>
      <c r="V5495" s="17">
        <f>[1]!s_dq_turn(A5495,E5495)</f>
        <v>13.417170210222656</v>
      </c>
      <c r="W5495" s="2">
        <f>[1]!s_pq_amount(A5495,"20260101","",100000000)</f>
        <v>1307.7811602700001</v>
      </c>
      <c r="X5495" s="2">
        <f>[1]!s_pq_avgamount(A5495,"20260101","",100000000)</f>
        <v>11.888919638818184</v>
      </c>
      <c r="Y5495" s="17">
        <f>[1]!s_ipo_dilutedpe(A5495)</f>
        <v>29.85</v>
      </c>
      <c r="Z5495" s="12">
        <f>[1]!s_ipo_collection_total(A5495,100000000)</f>
        <v>2.2970999999999999</v>
      </c>
      <c r="AA5495" s="2">
        <f>[1]!s_val_pe_ttm(A5495,E5495)</f>
        <v>-184.61354064941406</v>
      </c>
      <c r="AB5495" s="5">
        <f>[1]!s_info_zjtxornot1(A5495,"")</f>
        <v>1</v>
      </c>
      <c r="AC5495" s="22" t="str">
        <f>[1]!s_info_nature1(A5495,"")</f>
        <v>民营企业</v>
      </c>
      <c r="AD5495" s="6" t="str">
        <f>[1]!s_info_city(A5495)</f>
        <v>南京市</v>
      </c>
      <c r="AE5495" s="6" t="str">
        <f>[1]!s_info_province(A5495)</f>
        <v>江苏省</v>
      </c>
      <c r="AF5495">
        <v>118.767413</v>
      </c>
      <c r="AG5495">
        <v>32.041544000000002</v>
      </c>
    </row>
    <row r="5496" spans="1:33" x14ac:dyDescent="0.3">
      <c r="A5496" s="12" t="s">
        <v>11002</v>
      </c>
      <c r="B5496" s="12" t="s">
        <v>11003</v>
      </c>
      <c r="C5496" s="16" t="str">
        <f>[1]!s_info_mkt(A5496)</f>
        <v>主板</v>
      </c>
      <c r="D5496" s="16" t="str">
        <f>[1]!s_ipo_listeddate(A5496)</f>
        <v>1998-01-22</v>
      </c>
      <c r="E5496" s="16" t="str">
        <f>[1]!lastradeday_s("000002","")</f>
        <v>2026-06-22</v>
      </c>
      <c r="F5496" s="16" t="str">
        <f>[1]!s_info_industry_csrc2023(A5496,"",3)</f>
        <v>电力、热力生产和供应业</v>
      </c>
      <c r="G5496" s="16" t="str">
        <f>[1]!s_info_industry_csrc2023(A5496,"",1)</f>
        <v>电力、热力、燃气及水生产和供应业</v>
      </c>
      <c r="H5496" s="16">
        <f>[1]!s_is(A5496,83,"FY","YTD","20251231",1,"",100000000)</f>
        <v>112.2986776683</v>
      </c>
      <c r="I5496" s="16">
        <f>[1]!s_is(A5496,83,"FY","YTD","20241231",1,"",100000000)</f>
        <v>121.5548484259</v>
      </c>
      <c r="J5496" s="16">
        <f t="shared" si="255"/>
        <v>-7.6148100034385546E-2</v>
      </c>
      <c r="K5496" s="16">
        <f>[1]!s_is(A5496,61,"FY","YTD","20251231",1,"",100000000)</f>
        <v>3.9035886942000002</v>
      </c>
      <c r="L5496" s="16">
        <f>[1]!s_is(A5496,61,"FY","YTD","20241231",1,"",100000000)</f>
        <v>-1.2140474096</v>
      </c>
      <c r="M5496" s="16">
        <f t="shared" si="256"/>
        <v>4.2153511167130953</v>
      </c>
      <c r="N5496" s="16">
        <f>[1]!s_fa_roe(A5496,"20251231")</f>
        <v>11.801</v>
      </c>
      <c r="O5496" s="16">
        <f>[1]!s_stmnote_rdexp(A5496,"20251231",1,10000)</f>
        <v>607.97050300000001</v>
      </c>
      <c r="P5496" s="20">
        <f t="shared" si="257"/>
        <v>5.4138705425880508E-4</v>
      </c>
      <c r="Q5496" s="16">
        <f>[1]!s_margin_tradingbalance(A5496,"",10000)</f>
        <v>101091.41250000001</v>
      </c>
      <c r="R5496" s="16">
        <f>[1]!s_margin_seclendingbalance(A5496,"",10000)</f>
        <v>151.25700000000001</v>
      </c>
      <c r="S5496" s="17">
        <f>[1]!s_val_ev(A5496,"",100000000)</f>
        <v>302.25728147299998</v>
      </c>
      <c r="T5496" s="17">
        <f>[1]!share_freesharesmv(A5496,"",100000000)</f>
        <v>115.31017597259998</v>
      </c>
      <c r="U5496" s="17">
        <f>[1]!s_dq_amount_btin(A5496,E5496,100000000)</f>
        <v>29.62886615</v>
      </c>
      <c r="V5496" s="17">
        <f>[1]!s_dq_turn(A5496,E5496)</f>
        <v>9.7629158956873585</v>
      </c>
      <c r="W5496" s="2">
        <f>[1]!s_pq_amount(A5496,"20260101","",100000000)</f>
        <v>2749.8823740900002</v>
      </c>
      <c r="X5496" s="2">
        <f>[1]!s_pq_avgamount(A5496,"20260101","",100000000)</f>
        <v>24.998930673545456</v>
      </c>
      <c r="Y5496" s="17">
        <f>[1]!s_ipo_dilutedpe(A5496)</f>
        <v>0</v>
      </c>
      <c r="Z5496" s="12">
        <f>[1]!s_ipo_collection_total(A5496,100000000)</f>
        <v>2.6880000000000002</v>
      </c>
      <c r="AA5496" s="2">
        <f>[1]!s_val_pe_ttm(A5496,E5496)</f>
        <v>80.526985168457031</v>
      </c>
      <c r="AB5496" s="5">
        <f>[1]!s_info_zjtxornot1(A5496,"")</f>
        <v>0</v>
      </c>
      <c r="AC5496" s="22" t="str">
        <f>[1]!s_info_nature1(A5496,"")</f>
        <v>地方国有企业</v>
      </c>
      <c r="AD5496" s="6" t="str">
        <f>[1]!s_info_city(A5496)</f>
        <v>郑州市</v>
      </c>
      <c r="AE5496" s="6" t="str">
        <f>[1]!s_info_province(A5496)</f>
        <v>河南省</v>
      </c>
      <c r="AF5496">
        <v>113.665412</v>
      </c>
      <c r="AG5496">
        <v>34.757975000000002</v>
      </c>
    </row>
    <row r="5497" spans="1:33" x14ac:dyDescent="0.3">
      <c r="A5497" s="12" t="s">
        <v>11004</v>
      </c>
      <c r="B5497" s="12" t="s">
        <v>11005</v>
      </c>
      <c r="C5497" s="16" t="str">
        <f>[1]!s_info_mkt(A5497)</f>
        <v>主板</v>
      </c>
      <c r="D5497" s="16" t="str">
        <f>[1]!s_ipo_listeddate(A5497)</f>
        <v>2007-08-21</v>
      </c>
      <c r="E5497" s="16" t="str">
        <f>[1]!lastradeday_s("000002","")</f>
        <v>2026-06-22</v>
      </c>
      <c r="F5497" s="16" t="str">
        <f>[1]!s_info_industry_csrc2023(A5497,"",3)</f>
        <v>有色金属冶炼和压延加工业</v>
      </c>
      <c r="G5497" s="16" t="str">
        <f>[1]!s_info_industry_csrc2023(A5497,"",1)</f>
        <v>制造业</v>
      </c>
      <c r="H5497" s="16">
        <f>[1]!s_is(A5497,83,"FY","YTD","20251231",1,"",100000000)</f>
        <v>84.696129728499997</v>
      </c>
      <c r="I5497" s="16">
        <f>[1]!s_is(A5497,83,"FY","YTD","20241231",1,"",100000000)</f>
        <v>78.4731718086</v>
      </c>
      <c r="J5497" s="16">
        <f t="shared" si="255"/>
        <v>7.9300451051960819E-2</v>
      </c>
      <c r="K5497" s="16">
        <f>[1]!s_is(A5497,61,"FY","YTD","20251231",1,"",100000000)</f>
        <v>0.69538291669999996</v>
      </c>
      <c r="L5497" s="16">
        <f>[1]!s_is(A5497,61,"FY","YTD","20241231",1,"",100000000)</f>
        <v>0.64982367549999998</v>
      </c>
      <c r="M5497" s="16">
        <f t="shared" si="256"/>
        <v>7.0110158982657739E-2</v>
      </c>
      <c r="N5497" s="16">
        <f>[1]!s_fa_roe(A5497,"20251231")</f>
        <v>1.8704000000000001</v>
      </c>
      <c r="O5497" s="16">
        <f>[1]!s_stmnote_rdexp(A5497,"20251231",1,10000)</f>
        <v>36072.854973000001</v>
      </c>
      <c r="P5497" s="20">
        <f t="shared" si="257"/>
        <v>4.2590913054273358E-2</v>
      </c>
      <c r="Q5497" s="16">
        <f>[1]!s_margin_tradingbalance(A5497,"",10000)</f>
        <v>18436.7215</v>
      </c>
      <c r="R5497" s="16">
        <f>[1]!s_margin_seclendingbalance(A5497,"",10000)</f>
        <v>26.290800000000001</v>
      </c>
      <c r="S5497" s="17">
        <f>[1]!s_val_ev(A5497,"",100000000)</f>
        <v>45.855483814800003</v>
      </c>
      <c r="T5497" s="17">
        <f>[1]!share_freesharesmv(A5497,"",100000000)</f>
        <v>26.954574754799999</v>
      </c>
      <c r="U5497" s="17">
        <f>[1]!s_dq_amount_btin(A5497,E5497,100000000)</f>
        <v>2.5882959900000002</v>
      </c>
      <c r="V5497" s="17">
        <f>[1]!s_dq_turn(A5497,E5497)</f>
        <v>5.8643775738524537</v>
      </c>
      <c r="W5497" s="2">
        <f>[1]!s_pq_amount(A5497,"20260101","",100000000)</f>
        <v>317.32144608999999</v>
      </c>
      <c r="X5497" s="2">
        <f>[1]!s_pq_avgamount(A5497,"20260101","",100000000)</f>
        <v>3.0221090103809525</v>
      </c>
      <c r="Y5497" s="17">
        <f>[1]!s_ipo_dilutedpe(A5497)</f>
        <v>29.96</v>
      </c>
      <c r="Z5497" s="12">
        <f>[1]!s_ipo_collection_total(A5497,100000000)</f>
        <v>2.9664999999999999</v>
      </c>
      <c r="AA5497" s="2">
        <f>[1]!s_val_pe_ttm(A5497,E5497)</f>
        <v>67.843482971191406</v>
      </c>
      <c r="AB5497" s="5">
        <f>[1]!s_info_zjtxornot1(A5497,"")</f>
        <v>1</v>
      </c>
      <c r="AC5497" s="22" t="str">
        <f>[1]!s_info_nature1(A5497,"")</f>
        <v>地方国有企业</v>
      </c>
      <c r="AD5497" s="6" t="str">
        <f>[1]!s_info_city(A5497)</f>
        <v>常熟市</v>
      </c>
      <c r="AE5497" s="6" t="str">
        <f>[1]!s_info_province(A5497)</f>
        <v>江苏省</v>
      </c>
      <c r="AF5497">
        <v>120.831486</v>
      </c>
      <c r="AG5497">
        <v>31.669446000000001</v>
      </c>
    </row>
    <row r="5498" spans="1:33" x14ac:dyDescent="0.3">
      <c r="A5498" s="12" t="s">
        <v>645</v>
      </c>
      <c r="B5498" s="12" t="s">
        <v>646</v>
      </c>
      <c r="C5498" s="16" t="str">
        <f>[1]!s_info_mkt(A5498)</f>
        <v>北证</v>
      </c>
      <c r="D5498" s="16" t="str">
        <f>[1]!s_ipo_listeddate(A5498)</f>
        <v>2022-10-13</v>
      </c>
      <c r="E5498" s="16" t="str">
        <f>[1]!lastradeday_s("000002","")</f>
        <v>2026-06-22</v>
      </c>
      <c r="F5498" s="16" t="str">
        <f>[1]!s_info_industry_csrc2023(A5498,"",3)</f>
        <v>电气机械和器材制造业</v>
      </c>
      <c r="G5498" s="16" t="str">
        <f>[1]!s_info_industry_csrc2023(A5498,"",1)</f>
        <v>制造业</v>
      </c>
      <c r="H5498" s="16">
        <f>[1]!s_is(A5498,83,"FY","YTD","20251231",1,"",100000000)</f>
        <v>2.1027423963</v>
      </c>
      <c r="I5498" s="16">
        <f>[1]!s_is(A5498,83,"FY","YTD","20241231",1,"",100000000)</f>
        <v>1.8041728143</v>
      </c>
      <c r="J5498" s="16">
        <f t="shared" si="255"/>
        <v>0.16548834991499528</v>
      </c>
      <c r="K5498" s="16">
        <f>[1]!s_is(A5498,61,"FY","YTD","20251231",1,"",100000000)</f>
        <v>0.14709156840000001</v>
      </c>
      <c r="L5498" s="16">
        <f>[1]!s_is(A5498,61,"FY","YTD","20241231",1,"",100000000)</f>
        <v>0.13958547660000001</v>
      </c>
      <c r="M5498" s="16">
        <f t="shared" si="256"/>
        <v>5.3774160341262915E-2</v>
      </c>
      <c r="N5498" s="16">
        <f>[1]!s_fa_roe(A5498,"20251231")</f>
        <v>5.9184000000000001</v>
      </c>
      <c r="O5498" s="16">
        <f>[1]!s_stmnote_rdexp(A5498,"20251231",1,10000)</f>
        <v>877.66687200000001</v>
      </c>
      <c r="P5498" s="20">
        <f t="shared" si="257"/>
        <v>4.1739153285935006E-2</v>
      </c>
      <c r="Q5498" s="16">
        <f>[1]!s_margin_tradingbalance(A5498,"",10000)</f>
        <v>2273.7701000000002</v>
      </c>
      <c r="R5498" s="16">
        <f>[1]!s_margin_seclendingbalance(A5498,"",10000)</f>
        <v>0</v>
      </c>
      <c r="S5498" s="17">
        <f>[1]!s_val_ev(A5498,"",100000000)</f>
        <v>25.0852</v>
      </c>
      <c r="T5498" s="17">
        <f>[1]!share_freesharesmv(A5498,"",100000000)</f>
        <v>8.6875682160000007</v>
      </c>
      <c r="U5498" s="17">
        <f>[1]!s_dq_amount_btin(A5498,E5498,100000000)</f>
        <v>1.3641213800000001</v>
      </c>
      <c r="V5498" s="17">
        <f>[1]!s_dq_turn(A5498,E5498)</f>
        <v>10.004595809357825</v>
      </c>
      <c r="W5498" s="2">
        <f>[1]!s_pq_amount(A5498,"20260101","",100000000)</f>
        <v>293.14419138</v>
      </c>
      <c r="X5498" s="2">
        <f>[1]!s_pq_avgamount(A5498,"20260101","",100000000)</f>
        <v>2.6649471943636365</v>
      </c>
      <c r="Y5498" s="17">
        <f>[1]!s_ipo_dilutedpe(A5498)</f>
        <v>13.55</v>
      </c>
      <c r="Z5498" s="12">
        <f>[1]!s_ipo_collection_total(A5498,100000000)</f>
        <v>0.86250000000000004</v>
      </c>
      <c r="AA5498" s="2">
        <f>[1]!s_val_pe_ttm(A5498,E5498)</f>
        <v>163.41539001464844</v>
      </c>
      <c r="AB5498" s="5">
        <f>[1]!s_info_zjtxornot1(A5498,"")</f>
        <v>1</v>
      </c>
      <c r="AC5498" s="22" t="str">
        <f>[1]!s_info_nature1(A5498,"")</f>
        <v>民营企业</v>
      </c>
      <c r="AD5498" s="6" t="str">
        <f>[1]!s_info_city(A5498)</f>
        <v>无锡市</v>
      </c>
      <c r="AE5498" s="6" t="str">
        <f>[1]!s_info_province(A5498)</f>
        <v>江苏省</v>
      </c>
      <c r="AF5498">
        <v>120.301663</v>
      </c>
      <c r="AG5498">
        <v>31.574729000000001</v>
      </c>
    </row>
    <row r="5499" spans="1:33" x14ac:dyDescent="0.3">
      <c r="A5499" s="12" t="s">
        <v>11006</v>
      </c>
      <c r="B5499" s="12" t="s">
        <v>11007</v>
      </c>
      <c r="C5499" s="16" t="str">
        <f>[1]!s_info_mkt(A5499)</f>
        <v>创业板</v>
      </c>
      <c r="D5499" s="16" t="str">
        <f>[1]!s_ipo_listeddate(A5499)</f>
        <v>2010-09-17</v>
      </c>
      <c r="E5499" s="16" t="str">
        <f>[1]!lastradeday_s("000002","")</f>
        <v>2026-06-22</v>
      </c>
      <c r="F5499" s="16" t="str">
        <f>[1]!s_info_industry_csrc2023(A5499,"",3)</f>
        <v>计算机、通信和其他电子设备制造业</v>
      </c>
      <c r="G5499" s="16" t="str">
        <f>[1]!s_info_industry_csrc2023(A5499,"",1)</f>
        <v>制造业</v>
      </c>
      <c r="H5499" s="16">
        <f>[1]!s_is(A5499,83,"FY","YTD","20251231",1,"",100000000)</f>
        <v>25.769842207500002</v>
      </c>
      <c r="I5499" s="16">
        <f>[1]!s_is(A5499,83,"FY","YTD","20241231",1,"",100000000)</f>
        <v>32.610541844400004</v>
      </c>
      <c r="J5499" s="16">
        <f t="shared" si="255"/>
        <v>-0.20976957909930316</v>
      </c>
      <c r="K5499" s="16">
        <f>[1]!s_is(A5499,61,"FY","YTD","20251231",1,"",100000000)</f>
        <v>-4.8428492034000001</v>
      </c>
      <c r="L5499" s="16">
        <f>[1]!s_is(A5499,61,"FY","YTD","20241231",1,"",100000000)</f>
        <v>0.2145743152</v>
      </c>
      <c r="M5499" s="16">
        <f t="shared" si="256"/>
        <v>-23.569566161197283</v>
      </c>
      <c r="N5499" s="16">
        <f>[1]!s_fa_roe(A5499,"20251231")</f>
        <v>-17.6616</v>
      </c>
      <c r="O5499" s="16">
        <f>[1]!s_stmnote_rdexp(A5499,"20251231",1,10000)</f>
        <v>8266.773951000001</v>
      </c>
      <c r="P5499" s="20">
        <f t="shared" si="257"/>
        <v>3.2079257158175598E-2</v>
      </c>
      <c r="Q5499" s="16">
        <f>[1]!s_margin_tradingbalance(A5499,"",10000)</f>
        <v>0</v>
      </c>
      <c r="R5499" s="16">
        <f>[1]!s_margin_seclendingbalance(A5499,"",10000)</f>
        <v>0</v>
      </c>
      <c r="S5499" s="17">
        <f>[1]!s_val_ev(A5499,"",100000000)</f>
        <v>50.029711215900001</v>
      </c>
      <c r="T5499" s="17">
        <f>[1]!share_freesharesmv(A5499,"",100000000)</f>
        <v>42.5627275099</v>
      </c>
      <c r="U5499" s="17">
        <f>[1]!s_dq_amount_btin(A5499,E5499,100000000)</f>
        <v>4.1357672000000001</v>
      </c>
      <c r="V5499" s="17">
        <f>[1]!s_dq_turn(A5499,E5499)</f>
        <v>9.1913968258748397</v>
      </c>
      <c r="W5499" s="2">
        <f>[1]!s_pq_amount(A5499,"20260101","",100000000)</f>
        <v>204.39165892</v>
      </c>
      <c r="X5499" s="2">
        <f>[1]!s_pq_avgamount(A5499,"20260101","",100000000)</f>
        <v>1.8581059901818182</v>
      </c>
      <c r="Y5499" s="17">
        <f>[1]!s_ipo_dilutedpe(A5499)</f>
        <v>56.76</v>
      </c>
      <c r="Z5499" s="12">
        <f>[1]!s_ipo_collection_total(A5499,100000000)</f>
        <v>4.62</v>
      </c>
      <c r="AA5499" s="2">
        <f>[1]!s_val_pe_ttm(A5499,E5499)</f>
        <v>-10.127685546875</v>
      </c>
      <c r="AB5499" s="5">
        <f>[1]!s_info_zjtxornot1(A5499,"")</f>
        <v>0</v>
      </c>
      <c r="AC5499" s="22" t="str">
        <f>[1]!s_info_nature1(A5499,"")</f>
        <v>公众企业</v>
      </c>
      <c r="AD5499" s="6" t="str">
        <f>[1]!s_info_city(A5499)</f>
        <v>天津市</v>
      </c>
      <c r="AE5499" s="6" t="str">
        <f>[1]!s_info_province(A5499)</f>
        <v>天津</v>
      </c>
      <c r="AF5499">
        <v>117.19018199999999</v>
      </c>
      <c r="AG5499">
        <v>39.125596000000002</v>
      </c>
    </row>
    <row r="5500" spans="1:33" x14ac:dyDescent="0.3">
      <c r="A5500" s="12" t="s">
        <v>11008</v>
      </c>
      <c r="B5500" s="12" t="s">
        <v>11009</v>
      </c>
      <c r="C5500" s="16" t="str">
        <f>[1]!s_info_mkt(A5500)</f>
        <v>主板</v>
      </c>
      <c r="D5500" s="16" t="str">
        <f>[1]!s_ipo_listeddate(A5500)</f>
        <v>2011-11-25</v>
      </c>
      <c r="E5500" s="16" t="str">
        <f>[1]!lastradeday_s("000002","")</f>
        <v>2026-06-22</v>
      </c>
      <c r="F5500" s="16" t="str">
        <f>[1]!s_info_industry_csrc2023(A5500,"",3)</f>
        <v>化学原料和化学制品制造业</v>
      </c>
      <c r="G5500" s="16" t="str">
        <f>[1]!s_info_industry_csrc2023(A5500,"",1)</f>
        <v>制造业</v>
      </c>
      <c r="H5500" s="16">
        <f>[1]!s_is(A5500,83,"FY","YTD","20251231",1,"",100000000)</f>
        <v>131.33660040180001</v>
      </c>
      <c r="I5500" s="16">
        <f>[1]!s_is(A5500,83,"FY","YTD","20241231",1,"",100000000)</f>
        <v>107.91534384260001</v>
      </c>
      <c r="J5500" s="16">
        <f t="shared" si="255"/>
        <v>0.2170336091720293</v>
      </c>
      <c r="K5500" s="16">
        <f>[1]!s_is(A5500,61,"FY","YTD","20251231",1,"",100000000)</f>
        <v>1.8237665171000002</v>
      </c>
      <c r="L5500" s="16">
        <f>[1]!s_is(A5500,61,"FY","YTD","20241231",1,"",100000000)</f>
        <v>1.3533212094999998</v>
      </c>
      <c r="M5500" s="16">
        <f t="shared" si="256"/>
        <v>0.34762279959671349</v>
      </c>
      <c r="N5500" s="16">
        <f>[1]!s_fa_roe(A5500,"20251231")</f>
        <v>4.8792</v>
      </c>
      <c r="O5500" s="16">
        <f>[1]!s_stmnote_rdexp(A5500,"20251231",1,10000)</f>
        <v>12203.879234999999</v>
      </c>
      <c r="P5500" s="20">
        <f t="shared" si="257"/>
        <v>9.2920626829569898E-3</v>
      </c>
      <c r="Q5500" s="16">
        <f>[1]!s_margin_tradingbalance(A5500,"",10000)</f>
        <v>0</v>
      </c>
      <c r="R5500" s="16">
        <f>[1]!s_margin_seclendingbalance(A5500,"",10000)</f>
        <v>0</v>
      </c>
      <c r="S5500" s="17">
        <f>[1]!s_val_ev(A5500,"",100000000)</f>
        <v>51.979310499999997</v>
      </c>
      <c r="T5500" s="17">
        <f>[1]!share_freesharesmv(A5500,"",100000000)</f>
        <v>31.346090373000003</v>
      </c>
      <c r="U5500" s="17">
        <f>[1]!s_dq_amount_btin(A5500,E5500,100000000)</f>
        <v>2.7155592199999998</v>
      </c>
      <c r="V5500" s="17">
        <f>[1]!s_dq_turn(A5500,E5500)</f>
        <v>5.4172349252249372</v>
      </c>
      <c r="W5500" s="2">
        <f>[1]!s_pq_amount(A5500,"20260101","",100000000)</f>
        <v>307.38264239</v>
      </c>
      <c r="X5500" s="2">
        <f>[1]!s_pq_avgamount(A5500,"20260101","",100000000)</f>
        <v>2.7943876580909093</v>
      </c>
      <c r="Y5500" s="17">
        <f>[1]!s_ipo_dilutedpe(A5500)</f>
        <v>44.83</v>
      </c>
      <c r="Z5500" s="12">
        <f>[1]!s_ipo_collection_total(A5500,100000000)</f>
        <v>7.2</v>
      </c>
      <c r="AA5500" s="2">
        <f>[1]!s_val_pe_ttm(A5500,E5500)</f>
        <v>25.879837036132813</v>
      </c>
      <c r="AB5500" s="5">
        <f>[1]!s_info_zjtxornot1(A5500,"")</f>
        <v>0</v>
      </c>
      <c r="AC5500" s="22" t="str">
        <f>[1]!s_info_nature1(A5500,"")</f>
        <v>民营企业</v>
      </c>
      <c r="AD5500" s="6" t="str">
        <f>[1]!s_info_city(A5500)</f>
        <v>杭州市</v>
      </c>
      <c r="AE5500" s="6" t="str">
        <f>[1]!s_info_province(A5500)</f>
        <v>浙江省</v>
      </c>
      <c r="AF5500">
        <v>120.153576</v>
      </c>
      <c r="AG5500">
        <v>30.287458999999998</v>
      </c>
    </row>
    <row r="5501" spans="1:33" x14ac:dyDescent="0.3">
      <c r="A5501" s="12" t="s">
        <v>11010</v>
      </c>
      <c r="B5501" s="12" t="s">
        <v>11011</v>
      </c>
      <c r="C5501" s="16" t="str">
        <f>[1]!s_info_mkt(A5501)</f>
        <v>科创板</v>
      </c>
      <c r="D5501" s="16" t="str">
        <f>[1]!s_ipo_listeddate(A5501)</f>
        <v>2020-09-10</v>
      </c>
      <c r="E5501" s="16" t="str">
        <f>[1]!lastradeday_s("000002","")</f>
        <v>2026-06-22</v>
      </c>
      <c r="F5501" s="16" t="str">
        <f>[1]!s_info_industry_csrc2023(A5501,"",3)</f>
        <v>专用设备制造业</v>
      </c>
      <c r="G5501" s="16" t="str">
        <f>[1]!s_info_industry_csrc2023(A5501,"",1)</f>
        <v>制造业</v>
      </c>
      <c r="H5501" s="16">
        <f>[1]!s_is(A5501,83,"FY","YTD","20251231",1,"",100000000)</f>
        <v>5.1260473135</v>
      </c>
      <c r="I5501" s="16">
        <f>[1]!s_is(A5501,83,"FY","YTD","20241231",1,"",100000000)</f>
        <v>4.7827204587000001</v>
      </c>
      <c r="J5501" s="16">
        <f t="shared" si="255"/>
        <v>7.1784846671411051E-2</v>
      </c>
      <c r="K5501" s="16">
        <f>[1]!s_is(A5501,61,"FY","YTD","20251231",1,"",100000000)</f>
        <v>0.63949638450000001</v>
      </c>
      <c r="L5501" s="16">
        <f>[1]!s_is(A5501,61,"FY","YTD","20241231",1,"",100000000)</f>
        <v>0.49047968450000001</v>
      </c>
      <c r="M5501" s="16">
        <f t="shared" si="256"/>
        <v>0.30381829198880916</v>
      </c>
      <c r="N5501" s="16">
        <f>[1]!s_fa_roe(A5501,"20251231")</f>
        <v>4.883</v>
      </c>
      <c r="O5501" s="16">
        <f>[1]!s_stmnote_rdexp(A5501,"20251231",1,10000)</f>
        <v>7678.821359999999</v>
      </c>
      <c r="P5501" s="20">
        <f t="shared" si="257"/>
        <v>0.1498000484657446</v>
      </c>
      <c r="Q5501" s="16">
        <f>[1]!s_margin_tradingbalance(A5501,"",10000)</f>
        <v>20698.850600000002</v>
      </c>
      <c r="R5501" s="16">
        <f>[1]!s_margin_seclendingbalance(A5501,"",10000)</f>
        <v>39.697000000000003</v>
      </c>
      <c r="S5501" s="17">
        <f>[1]!s_val_ev(A5501,"",100000000)</f>
        <v>74.813899617600001</v>
      </c>
      <c r="T5501" s="17">
        <f>[1]!share_freesharesmv(A5501,"",100000000)</f>
        <v>39.211341998400009</v>
      </c>
      <c r="U5501" s="17">
        <f>[1]!s_dq_amount_btin(A5501,E5501,100000000)</f>
        <v>4.86151819</v>
      </c>
      <c r="V5501" s="17">
        <f>[1]!s_dq_turn(A5501,E5501)</f>
        <v>6.4548458538898927</v>
      </c>
      <c r="W5501" s="2">
        <f>[1]!s_pq_amount(A5501,"20260101","",100000000)</f>
        <v>248.72785918</v>
      </c>
      <c r="X5501" s="2">
        <f>[1]!s_pq_avgamount(A5501,"20260101","",100000000)</f>
        <v>2.2611623561818184</v>
      </c>
      <c r="Y5501" s="17">
        <f>[1]!s_ipo_dilutedpe(A5501)</f>
        <v>53.52</v>
      </c>
      <c r="Z5501" s="12">
        <f>[1]!s_ipo_collection_total(A5501,100000000)</f>
        <v>7.5880000000000001</v>
      </c>
      <c r="AA5501" s="2">
        <f>[1]!s_val_pe_ttm(A5501,E5501)</f>
        <v>147.11874389648438</v>
      </c>
      <c r="AB5501" s="5">
        <f>[1]!s_info_zjtxornot1(A5501,"")</f>
        <v>1</v>
      </c>
      <c r="AC5501" s="22" t="str">
        <f>[1]!s_info_nature1(A5501,"")</f>
        <v>民营企业</v>
      </c>
      <c r="AD5501" s="6" t="str">
        <f>[1]!s_info_city(A5501)</f>
        <v>合肥市</v>
      </c>
      <c r="AE5501" s="6" t="str">
        <f>[1]!s_info_province(A5501)</f>
        <v>安徽省</v>
      </c>
      <c r="AF5501">
        <v>117.28304199999999</v>
      </c>
      <c r="AG5501">
        <v>31.861190000000001</v>
      </c>
    </row>
    <row r="5502" spans="1:33" x14ac:dyDescent="0.3">
      <c r="A5502" s="12" t="s">
        <v>11012</v>
      </c>
      <c r="B5502" s="12" t="s">
        <v>11013</v>
      </c>
      <c r="C5502" s="16" t="str">
        <f>[1]!s_info_mkt(A5502)</f>
        <v>主板</v>
      </c>
      <c r="D5502" s="16" t="str">
        <f>[1]!s_ipo_listeddate(A5502)</f>
        <v>1999-07-14</v>
      </c>
      <c r="E5502" s="16" t="str">
        <f>[1]!lastradeday_s("000002","")</f>
        <v>2026-06-22</v>
      </c>
      <c r="F5502" s="16" t="str">
        <f>[1]!s_info_industry_csrc2023(A5502,"",3)</f>
        <v>非金属矿物制品业</v>
      </c>
      <c r="G5502" s="16" t="str">
        <f>[1]!s_info_industry_csrc2023(A5502,"",1)</f>
        <v>制造业</v>
      </c>
      <c r="H5502" s="16">
        <f>[1]!s_is(A5502,83,"FY","YTD","20251231",1,"",100000000)</f>
        <v>29.1917687969</v>
      </c>
      <c r="I5502" s="16">
        <f>[1]!s_is(A5502,83,"FY","YTD","20241231",1,"",100000000)</f>
        <v>43.393902442399998</v>
      </c>
      <c r="J5502" s="16">
        <f t="shared" si="255"/>
        <v>-0.32728408477093207</v>
      </c>
      <c r="K5502" s="16">
        <f>[1]!s_is(A5502,61,"FY","YTD","20251231",1,"",100000000)</f>
        <v>-7.2717015477000002</v>
      </c>
      <c r="L5502" s="16">
        <f>[1]!s_is(A5502,61,"FY","YTD","20241231",1,"",100000000)</f>
        <v>-3.5369941439999999</v>
      </c>
      <c r="M5502" s="16">
        <f t="shared" si="256"/>
        <v>-1.0558986675268864</v>
      </c>
      <c r="N5502" s="16">
        <f>[1]!s_fa_roe(A5502,"20251231")</f>
        <v>-30.450099999999999</v>
      </c>
      <c r="O5502" s="16">
        <f>[1]!s_stmnote_rdexp(A5502,"20251231",1,10000)</f>
        <v>9250.4711090000001</v>
      </c>
      <c r="P5502" s="20">
        <f t="shared" si="257"/>
        <v>3.1688628302586265E-2</v>
      </c>
      <c r="Q5502" s="16">
        <f>[1]!s_margin_tradingbalance(A5502,"",10000)</f>
        <v>29994.234100000001</v>
      </c>
      <c r="R5502" s="16">
        <f>[1]!s_margin_seclendingbalance(A5502,"",10000)</f>
        <v>24.574300000000001</v>
      </c>
      <c r="S5502" s="17">
        <f>[1]!s_val_ev(A5502,"",100000000)</f>
        <v>66.665928304800005</v>
      </c>
      <c r="T5502" s="17">
        <f>[1]!share_freesharesmv(A5502,"",100000000)</f>
        <v>30.337123845600001</v>
      </c>
      <c r="U5502" s="17">
        <f>[1]!s_dq_amount_btin(A5502,E5502,100000000)</f>
        <v>2.02908892</v>
      </c>
      <c r="V5502" s="17">
        <f>[1]!s_dq_turn(A5502,E5502)</f>
        <v>3.0295620736966189</v>
      </c>
      <c r="W5502" s="2">
        <f>[1]!s_pq_amount(A5502,"20260101","",100000000)</f>
        <v>331.28268959000002</v>
      </c>
      <c r="X5502" s="2">
        <f>[1]!s_pq_avgamount(A5502,"20260101","",100000000)</f>
        <v>3.0116608144545456</v>
      </c>
      <c r="Y5502" s="17">
        <f>[1]!s_ipo_dilutedpe(A5502)</f>
        <v>0</v>
      </c>
      <c r="Z5502" s="12">
        <f>[1]!s_ipo_collection_total(A5502,100000000)</f>
        <v>12.96</v>
      </c>
      <c r="AA5502" s="2">
        <f>[1]!s_val_pe_ttm(A5502,E5502)</f>
        <v>-8.6818094253540039</v>
      </c>
      <c r="AB5502" s="5">
        <f>[1]!s_info_zjtxornot1(A5502,"")</f>
        <v>0</v>
      </c>
      <c r="AC5502" s="22" t="str">
        <f>[1]!s_info_nature1(A5502,"")</f>
        <v>地方国有企业</v>
      </c>
      <c r="AD5502" s="6" t="str">
        <f>[1]!s_info_city(A5502)</f>
        <v>安阳市</v>
      </c>
      <c r="AE5502" s="6" t="str">
        <f>[1]!s_info_province(A5502)</f>
        <v>河南省</v>
      </c>
      <c r="AF5502">
        <v>114.35248199999999</v>
      </c>
      <c r="AG5502">
        <v>36.103442000000001</v>
      </c>
    </row>
    <row r="5503" spans="1:33" x14ac:dyDescent="0.3">
      <c r="A5503" s="12" t="s">
        <v>11014</v>
      </c>
      <c r="B5503" s="12" t="s">
        <v>11015</v>
      </c>
      <c r="C5503" s="16" t="str">
        <f>[1]!s_info_mkt(A5503)</f>
        <v>主板</v>
      </c>
      <c r="D5503" s="16" t="str">
        <f>[1]!s_ipo_listeddate(A5503)</f>
        <v>1997-05-22</v>
      </c>
      <c r="E5503" s="16" t="str">
        <f>[1]!lastradeday_s("000002","")</f>
        <v>2026-06-22</v>
      </c>
      <c r="F5503" s="16" t="str">
        <f>[1]!s_info_industry_csrc2023(A5503,"",3)</f>
        <v>电力、热力生产和供应业</v>
      </c>
      <c r="G5503" s="16" t="str">
        <f>[1]!s_info_industry_csrc2023(A5503,"",1)</f>
        <v>电力、热力、燃气及水生产和供应业</v>
      </c>
      <c r="H5503" s="16">
        <f>[1]!s_is(A5503,83,"FY","YTD","20251231",1,"",100000000)</f>
        <v>3.4916516850999999</v>
      </c>
      <c r="I5503" s="16">
        <f>[1]!s_is(A5503,83,"FY","YTD","20241231",1,"",100000000)</f>
        <v>3.3678886351999999</v>
      </c>
      <c r="J5503" s="16">
        <f t="shared" si="255"/>
        <v>3.6747963874598444E-2</v>
      </c>
      <c r="K5503" s="16">
        <f>[1]!s_is(A5503,61,"FY","YTD","20251231",1,"",100000000)</f>
        <v>0.72137817290000006</v>
      </c>
      <c r="L5503" s="16">
        <f>[1]!s_is(A5503,61,"FY","YTD","20241231",1,"",100000000)</f>
        <v>0.6780195336</v>
      </c>
      <c r="M5503" s="16">
        <f t="shared" si="256"/>
        <v>6.3948953018777829E-2</v>
      </c>
      <c r="N5503" s="16">
        <f>[1]!s_fa_roe(A5503,"20251231")</f>
        <v>2.3052000000000001</v>
      </c>
      <c r="O5503" s="16">
        <f>[1]!s_stmnote_rdexp(A5503,"20251231",1,10000)</f>
        <v>759.90379299999995</v>
      </c>
      <c r="P5503" s="20">
        <f t="shared" si="257"/>
        <v>2.1763447833091532E-2</v>
      </c>
      <c r="Q5503" s="16">
        <f>[1]!s_margin_tradingbalance(A5503,"",10000)</f>
        <v>24586.2981</v>
      </c>
      <c r="R5503" s="16">
        <f>[1]!s_margin_seclendingbalance(A5503,"",10000)</f>
        <v>0</v>
      </c>
      <c r="S5503" s="17">
        <f>[1]!s_val_ev(A5503,"",100000000)</f>
        <v>76.218728585799994</v>
      </c>
      <c r="T5503" s="17">
        <f>[1]!share_freesharesmv(A5503,"",100000000)</f>
        <v>30.010981591800004</v>
      </c>
      <c r="U5503" s="17">
        <f>[1]!s_dq_amount_btin(A5503,E5503,100000000)</f>
        <v>4.3976999899999996</v>
      </c>
      <c r="V5503" s="17">
        <f>[1]!s_dq_turn(A5503,E5503)</f>
        <v>7.0481750016473894</v>
      </c>
      <c r="W5503" s="2">
        <f>[1]!s_pq_amount(A5503,"20260101","",100000000)</f>
        <v>453.54723409000002</v>
      </c>
      <c r="X5503" s="2">
        <f>[1]!s_pq_avgamount(A5503,"20260101","",100000000)</f>
        <v>4.1231566735454548</v>
      </c>
      <c r="Y5503" s="17">
        <f>[1]!s_ipo_dilutedpe(A5503)</f>
        <v>0</v>
      </c>
      <c r="Z5503" s="12">
        <f>[1]!s_ipo_collection_total(A5503,100000000)</f>
        <v>1.2725</v>
      </c>
      <c r="AA5503" s="2">
        <f>[1]!s_val_pe_ttm(A5503,E5503)</f>
        <v>94.122230529785156</v>
      </c>
      <c r="AB5503" s="5">
        <f>[1]!s_info_zjtxornot1(A5503,"")</f>
        <v>0</v>
      </c>
      <c r="AC5503" s="22" t="str">
        <f>[1]!s_info_nature1(A5503,"")</f>
        <v>地方国有企业</v>
      </c>
      <c r="AD5503" s="6" t="str">
        <f>[1]!s_info_city(A5503)</f>
        <v>长沙市</v>
      </c>
      <c r="AE5503" s="6" t="str">
        <f>[1]!s_info_province(A5503)</f>
        <v>湖南省</v>
      </c>
      <c r="AF5503">
        <v>112.98227900000001</v>
      </c>
      <c r="AG5503">
        <v>28.194089999999999</v>
      </c>
    </row>
    <row r="5504" spans="1:33" x14ac:dyDescent="0.3">
      <c r="A5504" s="12" t="s">
        <v>11016</v>
      </c>
      <c r="B5504" s="12" t="s">
        <v>11017</v>
      </c>
      <c r="C5504" s="16" t="str">
        <f>[1]!s_info_mkt(A5504)</f>
        <v>主板</v>
      </c>
      <c r="D5504" s="16" t="str">
        <f>[1]!s_ipo_listeddate(A5504)</f>
        <v>2002-05-30</v>
      </c>
      <c r="E5504" s="16" t="str">
        <f>[1]!lastradeday_s("000002","")</f>
        <v>2026-06-22</v>
      </c>
      <c r="F5504" s="16" t="str">
        <f>[1]!s_info_industry_csrc2023(A5504,"",3)</f>
        <v>电力、热力生产和供应业</v>
      </c>
      <c r="G5504" s="16" t="str">
        <f>[1]!s_info_industry_csrc2023(A5504,"",1)</f>
        <v>电力、热力、燃气及水生产和供应业</v>
      </c>
      <c r="H5504" s="16">
        <f>[1]!s_is(A5504,83,"FY","YTD","20251231",1,"",100000000)</f>
        <v>15.1149803709</v>
      </c>
      <c r="I5504" s="16">
        <f>[1]!s_is(A5504,83,"FY","YTD","20241231",1,"",100000000)</f>
        <v>14.5414947225</v>
      </c>
      <c r="J5504" s="16">
        <f t="shared" si="255"/>
        <v>3.9437874808883944E-2</v>
      </c>
      <c r="K5504" s="16">
        <f>[1]!s_is(A5504,61,"FY","YTD","20251231",1,"",100000000)</f>
        <v>0.119128416</v>
      </c>
      <c r="L5504" s="16">
        <f>[1]!s_is(A5504,61,"FY","YTD","20241231",1,"",100000000)</f>
        <v>8.2941914000000005E-2</v>
      </c>
      <c r="M5504" s="16">
        <f t="shared" si="256"/>
        <v>0.43628727931212191</v>
      </c>
      <c r="N5504" s="16">
        <f>[1]!s_fa_roe(A5504,"20251231")</f>
        <v>0.97870000000000001</v>
      </c>
      <c r="O5504" s="16">
        <f>[1]!s_stmnote_rdexp(A5504,"20251231",1,10000)</f>
        <v>0</v>
      </c>
      <c r="P5504" s="20">
        <f t="shared" si="257"/>
        <v>0</v>
      </c>
      <c r="Q5504" s="16">
        <f>[1]!s_margin_tradingbalance(A5504,"",10000)</f>
        <v>12696.184300000001</v>
      </c>
      <c r="R5504" s="16">
        <f>[1]!s_margin_seclendingbalance(A5504,"",10000)</f>
        <v>28.887599999999999</v>
      </c>
      <c r="S5504" s="17">
        <f>[1]!s_val_ev(A5504,"",100000000)</f>
        <v>44.586605249999998</v>
      </c>
      <c r="T5504" s="17">
        <f>[1]!share_freesharesmv(A5504,"",100000000)</f>
        <v>19.686505887100001</v>
      </c>
      <c r="U5504" s="17">
        <f>[1]!s_dq_amount_btin(A5504,E5504,100000000)</f>
        <v>2.4131140900000001</v>
      </c>
      <c r="V5504" s="17">
        <f>[1]!s_dq_turn(A5504,E5504)</f>
        <v>5.4496399157906286</v>
      </c>
      <c r="W5504" s="2">
        <f>[1]!s_pq_amount(A5504,"20260101","",100000000)</f>
        <v>265.29355993000001</v>
      </c>
      <c r="X5504" s="2">
        <f>[1]!s_pq_avgamount(A5504,"20260101","",100000000)</f>
        <v>2.4117596357272726</v>
      </c>
      <c r="Y5504" s="17">
        <f>[1]!s_ipo_dilutedpe(A5504)</f>
        <v>20</v>
      </c>
      <c r="Z5504" s="12">
        <f>[1]!s_ipo_collection_total(A5504,100000000)</f>
        <v>2.3980000000000001</v>
      </c>
      <c r="AA5504" s="2">
        <f>[1]!s_val_pe_ttm(A5504,E5504)</f>
        <v>326.15447998046875</v>
      </c>
      <c r="AB5504" s="5">
        <f>[1]!s_info_zjtxornot1(A5504,"")</f>
        <v>0</v>
      </c>
      <c r="AC5504" s="22" t="str">
        <f>[1]!s_info_nature1(A5504,"")</f>
        <v>中央国有企业</v>
      </c>
      <c r="AD5504" s="6" t="str">
        <f>[1]!s_info_city(A5504)</f>
        <v>西昌市</v>
      </c>
      <c r="AE5504" s="6" t="str">
        <f>[1]!s_info_province(A5504)</f>
        <v>四川省</v>
      </c>
      <c r="AF5504">
        <v>102.11788799999999</v>
      </c>
      <c r="AG5504">
        <v>27.863377</v>
      </c>
    </row>
    <row r="5505" spans="1:33" x14ac:dyDescent="0.3">
      <c r="A5505" s="12" t="s">
        <v>11018</v>
      </c>
      <c r="B5505" s="12" t="s">
        <v>11019</v>
      </c>
      <c r="C5505" s="16" t="str">
        <f>[1]!s_info_mkt(A5505)</f>
        <v>主板</v>
      </c>
      <c r="D5505" s="16" t="str">
        <f>[1]!s_ipo_listeddate(A5505)</f>
        <v>2021-10-15</v>
      </c>
      <c r="E5505" s="16" t="str">
        <f>[1]!lastradeday_s("000002","")</f>
        <v>2026-06-22</v>
      </c>
      <c r="F5505" s="16" t="str">
        <f>[1]!s_info_industry_csrc2023(A5505,"",3)</f>
        <v>化学原料和化学制品制造业</v>
      </c>
      <c r="G5505" s="16" t="str">
        <f>[1]!s_info_industry_csrc2023(A5505,"",1)</f>
        <v>制造业</v>
      </c>
      <c r="H5505" s="16">
        <f>[1]!s_is(A5505,83,"FY","YTD","20251231",1,"",100000000)</f>
        <v>49.830676888399999</v>
      </c>
      <c r="I5505" s="16">
        <f>[1]!s_is(A5505,83,"FY","YTD","20241231",1,"",100000000)</f>
        <v>36.491269817300001</v>
      </c>
      <c r="J5505" s="16">
        <f t="shared" si="255"/>
        <v>0.36555064095840173</v>
      </c>
      <c r="K5505" s="16">
        <f>[1]!s_is(A5505,61,"FY","YTD","20251231",1,"",100000000)</f>
        <v>1.6148415957</v>
      </c>
      <c r="L5505" s="16">
        <f>[1]!s_is(A5505,61,"FY","YTD","20241231",1,"",100000000)</f>
        <v>1.0911742440999999</v>
      </c>
      <c r="M5505" s="16">
        <f t="shared" si="256"/>
        <v>0.4799117596767698</v>
      </c>
      <c r="N5505" s="16">
        <f>[1]!s_fa_roe(A5505,"20251231")</f>
        <v>7.1044</v>
      </c>
      <c r="O5505" s="16">
        <f>[1]!s_stmnote_rdexp(A5505,"20251231",1,10000)</f>
        <v>18387.079453999999</v>
      </c>
      <c r="P5505" s="20">
        <f t="shared" si="257"/>
        <v>3.6899116371987908E-2</v>
      </c>
      <c r="Q5505" s="16">
        <f>[1]!s_margin_tradingbalance(A5505,"",10000)</f>
        <v>0</v>
      </c>
      <c r="R5505" s="16">
        <f>[1]!s_margin_seclendingbalance(A5505,"",10000)</f>
        <v>0</v>
      </c>
      <c r="S5505" s="17">
        <f>[1]!s_val_ev(A5505,"",100000000)</f>
        <v>32.479475870000002</v>
      </c>
      <c r="T5505" s="17">
        <f>[1]!share_freesharesmv(A5505,"",100000000)</f>
        <v>19.354505915000001</v>
      </c>
      <c r="U5505" s="17">
        <f>[1]!s_dq_amount_btin(A5505,E5505,100000000)</f>
        <v>1.3242496399999999</v>
      </c>
      <c r="V5505" s="17">
        <f>[1]!s_dq_turn(A5505,E5505)</f>
        <v>4.597548880804756</v>
      </c>
      <c r="W5505" s="2">
        <f>[1]!s_pq_amount(A5505,"20260101","",100000000)</f>
        <v>64.610755049999995</v>
      </c>
      <c r="X5505" s="2">
        <f>[1]!s_pq_avgamount(A5505,"20260101","",100000000)</f>
        <v>0.58737050045454542</v>
      </c>
      <c r="Y5505" s="17">
        <f>[1]!s_ipo_dilutedpe(A5505)</f>
        <v>21.31</v>
      </c>
      <c r="Z5505" s="12">
        <f>[1]!s_ipo_collection_total(A5505,100000000)</f>
        <v>10.239750000000001</v>
      </c>
      <c r="AA5505" s="2">
        <f>[1]!s_val_pe_ttm(A5505,E5505)</f>
        <v>15.392640113830566</v>
      </c>
      <c r="AB5505" s="5">
        <f>[1]!s_info_zjtxornot1(A5505,"")</f>
        <v>1</v>
      </c>
      <c r="AC5505" s="22" t="str">
        <f>[1]!s_info_nature1(A5505,"")</f>
        <v>民营企业</v>
      </c>
      <c r="AD5505" s="6" t="str">
        <f>[1]!s_info_city(A5505)</f>
        <v>长沙市</v>
      </c>
      <c r="AE5505" s="6" t="str">
        <f>[1]!s_info_province(A5505)</f>
        <v>湖南省</v>
      </c>
      <c r="AF5505">
        <v>112.98227900000001</v>
      </c>
      <c r="AG5505">
        <v>28.194089999999999</v>
      </c>
    </row>
    <row r="5506" spans="1:33" x14ac:dyDescent="0.3">
      <c r="A5506" s="12" t="s">
        <v>11020</v>
      </c>
      <c r="B5506" s="12" t="s">
        <v>11021</v>
      </c>
      <c r="C5506" s="16" t="str">
        <f>[1]!s_info_mkt(A5506)</f>
        <v>主板</v>
      </c>
      <c r="D5506" s="16" t="str">
        <f>[1]!s_ipo_listeddate(A5506)</f>
        <v>2016-10-12</v>
      </c>
      <c r="E5506" s="16" t="str">
        <f>[1]!lastradeday_s("000002","")</f>
        <v>2026-06-22</v>
      </c>
      <c r="F5506" s="16" t="str">
        <f>[1]!s_info_industry_csrc2023(A5506,"",3)</f>
        <v>零售业</v>
      </c>
      <c r="G5506" s="16" t="str">
        <f>[1]!s_info_industry_csrc2023(A5506,"",1)</f>
        <v>批发和零售业</v>
      </c>
      <c r="H5506" s="16">
        <f>[1]!s_is(A5506,83,"FY","YTD","20251231",1,"",100000000)</f>
        <v>38.190154896899998</v>
      </c>
      <c r="I5506" s="16">
        <f>[1]!s_is(A5506,83,"FY","YTD","20241231",1,"",100000000)</f>
        <v>33.704827163800005</v>
      </c>
      <c r="J5506" s="16">
        <f t="shared" si="255"/>
        <v>0.13307671661694109</v>
      </c>
      <c r="K5506" s="16">
        <f>[1]!s_is(A5506,61,"FY","YTD","20251231",1,"",100000000)</f>
        <v>-1.6098865733000001</v>
      </c>
      <c r="L5506" s="16">
        <f>[1]!s_is(A5506,61,"FY","YTD","20241231",1,"",100000000)</f>
        <v>-0.75267602290000002</v>
      </c>
      <c r="M5506" s="16">
        <f t="shared" si="256"/>
        <v>-1.1388838282601814</v>
      </c>
      <c r="N5506" s="16">
        <f>[1]!s_fa_roe(A5506,"20251231")</f>
        <v>-9.7454000000000001</v>
      </c>
      <c r="O5506" s="16">
        <f>[1]!s_stmnote_rdexp(A5506,"20251231",1,10000)</f>
        <v>738.88607100000002</v>
      </c>
      <c r="P5506" s="20">
        <f t="shared" si="257"/>
        <v>1.9347553656033415E-3</v>
      </c>
      <c r="Q5506" s="16">
        <f>[1]!s_margin_tradingbalance(A5506,"",10000)</f>
        <v>18238.868900000001</v>
      </c>
      <c r="R5506" s="16">
        <f>[1]!s_margin_seclendingbalance(A5506,"",10000)</f>
        <v>37.822499999999998</v>
      </c>
      <c r="S5506" s="17">
        <f>[1]!s_val_ev(A5506,"",100000000)</f>
        <v>53.574751393199996</v>
      </c>
      <c r="T5506" s="17">
        <f>[1]!share_freesharesmv(A5506,"",100000000)</f>
        <v>21.003691116599999</v>
      </c>
      <c r="U5506" s="17">
        <f>[1]!s_dq_amount_btin(A5506,E5506,100000000)</f>
        <v>2.94604534</v>
      </c>
      <c r="V5506" s="17">
        <f>[1]!s_dq_turn(A5506,E5506)</f>
        <v>5.4298483321925977</v>
      </c>
      <c r="W5506" s="2">
        <f>[1]!s_pq_amount(A5506,"20260101","",100000000)</f>
        <v>242.24834756999999</v>
      </c>
      <c r="X5506" s="2">
        <f>[1]!s_pq_avgamount(A5506,"20260101","",100000000)</f>
        <v>2.2022577051818182</v>
      </c>
      <c r="Y5506" s="17">
        <f>[1]!s_ipo_dilutedpe(A5506)</f>
        <v>22.99</v>
      </c>
      <c r="Z5506" s="12">
        <f>[1]!s_ipo_collection_total(A5506,100000000)</f>
        <v>7.0019999999999998</v>
      </c>
      <c r="AA5506" s="2">
        <f>[1]!s_val_pe_ttm(A5506,E5506)</f>
        <v>-28.578733444213867</v>
      </c>
      <c r="AB5506" s="5">
        <f>[1]!s_info_zjtxornot1(A5506,"")</f>
        <v>0</v>
      </c>
      <c r="AC5506" s="22" t="str">
        <f>[1]!s_info_nature1(A5506,"")</f>
        <v>民营企业</v>
      </c>
      <c r="AD5506" s="6" t="str">
        <f>[1]!s_info_city(A5506)</f>
        <v>上海市</v>
      </c>
      <c r="AE5506" s="6" t="str">
        <f>[1]!s_info_province(A5506)</f>
        <v>上海</v>
      </c>
      <c r="AF5506">
        <v>121.472644</v>
      </c>
      <c r="AG5506">
        <v>31.231705999999999</v>
      </c>
    </row>
    <row r="5507" spans="1:33" x14ac:dyDescent="0.3">
      <c r="A5507" s="12" t="s">
        <v>11022</v>
      </c>
      <c r="B5507" s="12" t="s">
        <v>11023</v>
      </c>
      <c r="C5507" s="16" t="str">
        <f>[1]!s_info_mkt(A5507)</f>
        <v>主板</v>
      </c>
      <c r="D5507" s="16" t="str">
        <f>[1]!s_ipo_listeddate(A5507)</f>
        <v>2010-02-03</v>
      </c>
      <c r="E5507" s="16" t="str">
        <f>[1]!lastradeday_s("000002","")</f>
        <v>2026-06-22</v>
      </c>
      <c r="F5507" s="16" t="str">
        <f>[1]!s_info_industry_csrc2023(A5507,"",3)</f>
        <v>文教、工美、体育和娱乐用品制造业</v>
      </c>
      <c r="G5507" s="16" t="str">
        <f>[1]!s_info_industry_csrc2023(A5507,"",1)</f>
        <v>制造业</v>
      </c>
      <c r="H5507" s="16">
        <f>[1]!s_is(A5507,83,"FY","YTD","20251231",1,"",100000000)</f>
        <v>3.2224361562000001</v>
      </c>
      <c r="I5507" s="16">
        <f>[1]!s_is(A5507,83,"FY","YTD","20241231",1,"",100000000)</f>
        <v>3.1526038544999997</v>
      </c>
      <c r="J5507" s="16">
        <f t="shared" ref="J5507:J5529" si="258">H5507/I5507-1</f>
        <v>2.2150674465592157E-2</v>
      </c>
      <c r="K5507" s="16">
        <f>[1]!s_is(A5507,61,"FY","YTD","20251231",1,"",100000000)</f>
        <v>-0.43232762990000001</v>
      </c>
      <c r="L5507" s="16">
        <f>[1]!s_is(A5507,61,"FY","YTD","20241231",1,"",100000000)</f>
        <v>-0.57297788259999993</v>
      </c>
      <c r="M5507" s="16">
        <f t="shared" ref="M5507:M5529" si="259">(K5507-L5507)/ABS(L5507)</f>
        <v>0.24547239426026657</v>
      </c>
      <c r="N5507" s="16">
        <f>[1]!s_fa_roe(A5507,"20251231")</f>
        <v>-9.9305000000000003</v>
      </c>
      <c r="O5507" s="16">
        <f>[1]!s_stmnote_rdexp(A5507,"20251231",1,10000)</f>
        <v>1503.96621</v>
      </c>
      <c r="P5507" s="20">
        <f t="shared" ref="P5507:P5529" si="260">O5507/H5507/10000</f>
        <v>4.6671714724474948E-2</v>
      </c>
      <c r="Q5507" s="16">
        <f>[1]!s_margin_tradingbalance(A5507,"",10000)</f>
        <v>0</v>
      </c>
      <c r="R5507" s="16">
        <f>[1]!s_margin_seclendingbalance(A5507,"",10000)</f>
        <v>0</v>
      </c>
      <c r="S5507" s="17">
        <f>[1]!s_val_ev(A5507,"",100000000)</f>
        <v>109.49632</v>
      </c>
      <c r="T5507" s="17">
        <f>[1]!share_freesharesmv(A5507,"",100000000)</f>
        <v>79.773293199600005</v>
      </c>
      <c r="U5507" s="17">
        <f>[1]!s_dq_amount_btin(A5507,E5507,100000000)</f>
        <v>4.3803055400000002</v>
      </c>
      <c r="V5507" s="17">
        <f>[1]!s_dq_turn(A5507,E5507)</f>
        <v>4.118701147737494</v>
      </c>
      <c r="W5507" s="2">
        <f>[1]!s_pq_amount(A5507,"20260101","",100000000)</f>
        <v>346.23764446000001</v>
      </c>
      <c r="X5507" s="2">
        <f>[1]!s_pq_avgamount(A5507,"20260101","",100000000)</f>
        <v>3.1476149496363632</v>
      </c>
      <c r="Y5507" s="17">
        <f>[1]!s_ipo_dilutedpe(A5507)</f>
        <v>70.900000000000006</v>
      </c>
      <c r="Z5507" s="12">
        <f>[1]!s_ipo_collection_total(A5507,100000000)</f>
        <v>8.3523999999999994</v>
      </c>
      <c r="AA5507" s="2">
        <f>[1]!s_val_pe_ttm(A5507,E5507)</f>
        <v>-258.2767333984375</v>
      </c>
      <c r="AB5507" s="5">
        <f>[1]!s_info_zjtxornot1(A5507,"")</f>
        <v>0</v>
      </c>
      <c r="AC5507" s="22" t="str">
        <f>[1]!s_info_nature1(A5507,"")</f>
        <v>民营企业</v>
      </c>
      <c r="AD5507" s="6" t="str">
        <f>[1]!s_info_city(A5507)</f>
        <v>普宁市</v>
      </c>
      <c r="AE5507" s="6" t="str">
        <f>[1]!s_info_province(A5507)</f>
        <v>广东省</v>
      </c>
      <c r="AF5507">
        <v>116.078166</v>
      </c>
      <c r="AG5507">
        <v>23.288954</v>
      </c>
    </row>
    <row r="5508" spans="1:33" x14ac:dyDescent="0.3">
      <c r="A5508" s="12" t="s">
        <v>11024</v>
      </c>
      <c r="B5508" s="12" t="s">
        <v>11025</v>
      </c>
      <c r="C5508" s="16" t="str">
        <f>[1]!s_info_mkt(A5508)</f>
        <v>主板</v>
      </c>
      <c r="D5508" s="16" t="str">
        <f>[1]!s_ipo_listeddate(A5508)</f>
        <v>2006-08-23</v>
      </c>
      <c r="E5508" s="16" t="str">
        <f>[1]!lastradeday_s("000002","")</f>
        <v>2026-06-22</v>
      </c>
      <c r="F5508" s="16" t="str">
        <f>[1]!s_info_industry_csrc2023(A5508,"",3)</f>
        <v>化学纤维制造业</v>
      </c>
      <c r="G5508" s="16" t="str">
        <f>[1]!s_info_industry_csrc2023(A5508,"",1)</f>
        <v>制造业</v>
      </c>
      <c r="H5508" s="16">
        <f>[1]!s_is(A5508,83,"FY","YTD","20251231",1,"",100000000)</f>
        <v>241.98215078909999</v>
      </c>
      <c r="I5508" s="16">
        <f>[1]!s_is(A5508,83,"FY","YTD","20241231",1,"",100000000)</f>
        <v>269.3140715939</v>
      </c>
      <c r="J5508" s="16">
        <f t="shared" si="258"/>
        <v>-0.10148716197055585</v>
      </c>
      <c r="K5508" s="16">
        <f>[1]!s_is(A5508,61,"FY","YTD","20251231",1,"",100000000)</f>
        <v>18.5755291509</v>
      </c>
      <c r="L5508" s="16">
        <f>[1]!s_is(A5508,61,"FY","YTD","20241231",1,"",100000000)</f>
        <v>22.199553094200002</v>
      </c>
      <c r="M5508" s="16">
        <f t="shared" si="259"/>
        <v>-0.16324760809022046</v>
      </c>
      <c r="N5508" s="16">
        <f>[1]!s_fa_roe(A5508,"20251231")</f>
        <v>6.9062999999999999</v>
      </c>
      <c r="O5508" s="16">
        <f>[1]!s_stmnote_rdexp(A5508,"20251231",1,10000)</f>
        <v>63775.971330999993</v>
      </c>
      <c r="P5508" s="20">
        <f t="shared" si="260"/>
        <v>2.6355651077167284E-2</v>
      </c>
      <c r="Q5508" s="16">
        <f>[1]!s_margin_tradingbalance(A5508,"",10000)</f>
        <v>33638.397199999999</v>
      </c>
      <c r="R5508" s="16">
        <f>[1]!s_margin_seclendingbalance(A5508,"",10000)</f>
        <v>1143.6357</v>
      </c>
      <c r="S5508" s="17">
        <f>[1]!s_val_ev(A5508,"",100000000)</f>
        <v>499.72817042790001</v>
      </c>
      <c r="T5508" s="17">
        <f>[1]!share_freesharesmv(A5508,"",100000000)</f>
        <v>168.59068578149999</v>
      </c>
      <c r="U5508" s="17">
        <f>[1]!s_dq_amount_btin(A5508,E5508,100000000)</f>
        <v>8.9277917000000002</v>
      </c>
      <c r="V5508" s="17">
        <f>[1]!s_dq_turn(A5508,E5508)</f>
        <v>1.8659142956058117</v>
      </c>
      <c r="W5508" s="2">
        <f>[1]!s_pq_amount(A5508,"20260101","",100000000)</f>
        <v>603.98182194000003</v>
      </c>
      <c r="X5508" s="2">
        <f>[1]!s_pq_avgamount(A5508,"20260101","",100000000)</f>
        <v>5.4907438358181819</v>
      </c>
      <c r="Y5508" s="17">
        <f>[1]!s_ipo_dilutedpe(A5508)</f>
        <v>26.8</v>
      </c>
      <c r="Z5508" s="12">
        <f>[1]!s_ipo_collection_total(A5508,100000000)</f>
        <v>2.3784999999999998</v>
      </c>
      <c r="AA5508" s="2">
        <f>[1]!s_val_pe_ttm(A5508,E5508)</f>
        <v>24.716268539428711</v>
      </c>
      <c r="AB5508" s="5">
        <f>[1]!s_info_zjtxornot1(A5508,"")</f>
        <v>1</v>
      </c>
      <c r="AC5508" s="22" t="str">
        <f>[1]!s_info_nature1(A5508,"")</f>
        <v>民营企业</v>
      </c>
      <c r="AD5508" s="6" t="str">
        <f>[1]!s_info_city(A5508)</f>
        <v>瑞安市</v>
      </c>
      <c r="AE5508" s="6" t="str">
        <f>[1]!s_info_province(A5508)</f>
        <v>浙江省</v>
      </c>
      <c r="AF5508">
        <v>120.46834</v>
      </c>
      <c r="AG5508">
        <v>27.829231</v>
      </c>
    </row>
    <row r="5509" spans="1:33" x14ac:dyDescent="0.3">
      <c r="A5509" s="12" t="s">
        <v>11026</v>
      </c>
      <c r="B5509" s="12" t="s">
        <v>11027</v>
      </c>
      <c r="C5509" s="16" t="str">
        <f>[1]!s_info_mkt(A5509)</f>
        <v>主板</v>
      </c>
      <c r="D5509" s="16" t="str">
        <f>[1]!s_ipo_listeddate(A5509)</f>
        <v>1994-01-28</v>
      </c>
      <c r="E5509" s="16" t="str">
        <f>[1]!lastradeday_s("000002","")</f>
        <v>2026-06-22</v>
      </c>
      <c r="F5509" s="16" t="str">
        <f>[1]!s_info_industry_csrc2023(A5509,"",3)</f>
        <v>非金属矿物制品业</v>
      </c>
      <c r="G5509" s="16" t="str">
        <f>[1]!s_info_industry_csrc2023(A5509,"",1)</f>
        <v>制造业</v>
      </c>
      <c r="H5509" s="16">
        <f>[1]!s_is(A5509,83,"FY","YTD","20251231",1,"",100000000)</f>
        <v>56.415667217500001</v>
      </c>
      <c r="I5509" s="16">
        <f>[1]!s_is(A5509,83,"FY","YTD","20241231",1,"",100000000)</f>
        <v>56.3585331166</v>
      </c>
      <c r="J5509" s="16">
        <f t="shared" si="258"/>
        <v>1.0137613195466688E-3</v>
      </c>
      <c r="K5509" s="16">
        <f>[1]!s_is(A5509,61,"FY","YTD","20251231",1,"",100000000)</f>
        <v>1.3561900499999999</v>
      </c>
      <c r="L5509" s="16">
        <f>[1]!s_is(A5509,61,"FY","YTD","20241231",1,"",100000000)</f>
        <v>1.1616955406</v>
      </c>
      <c r="M5509" s="16">
        <f t="shared" si="259"/>
        <v>0.16742296290433045</v>
      </c>
      <c r="N5509" s="16">
        <f>[1]!s_fa_roe(A5509,"20251231")</f>
        <v>3.7147999999999999</v>
      </c>
      <c r="O5509" s="16">
        <f>[1]!s_stmnote_rdexp(A5509,"20251231",1,10000)</f>
        <v>24547.394161</v>
      </c>
      <c r="P5509" s="20">
        <f t="shared" si="260"/>
        <v>4.3511661514809598E-2</v>
      </c>
      <c r="Q5509" s="16">
        <f>[1]!s_margin_tradingbalance(A5509,"",10000)</f>
        <v>0</v>
      </c>
      <c r="R5509" s="16">
        <f>[1]!s_margin_seclendingbalance(A5509,"",10000)</f>
        <v>0</v>
      </c>
      <c r="S5509" s="17">
        <f>[1]!s_val_ev(A5509,"",100000000)</f>
        <v>52.101386210688602</v>
      </c>
      <c r="T5509" s="17">
        <f>[1]!share_freesharesmv(A5509,"",100000000)</f>
        <v>17.924845632</v>
      </c>
      <c r="U5509" s="17">
        <f>[1]!s_dq_amount_btin(A5509,E5509,100000000)</f>
        <v>0.82334187999999997</v>
      </c>
      <c r="V5509" s="17">
        <f>[1]!s_dq_turn(A5509,E5509)</f>
        <v>1.8141970180579488</v>
      </c>
      <c r="W5509" s="2">
        <f>[1]!s_pq_amount(A5509,"20260101","",100000000)</f>
        <v>101.3230044</v>
      </c>
      <c r="X5509" s="2">
        <f>[1]!s_pq_avgamount(A5509,"20260101","",100000000)</f>
        <v>0.92111822181818193</v>
      </c>
      <c r="Y5509" s="17">
        <f>[1]!s_ipo_dilutedpe(A5509)</f>
        <v>13.96</v>
      </c>
      <c r="Z5509" s="12">
        <f>[1]!s_ipo_collection_total(A5509,100000000)</f>
        <v>1.5256479999999999</v>
      </c>
      <c r="AA5509" s="2">
        <f>[1]!s_val_pe_ttm(A5509,E5509)</f>
        <v>50.69439697265625</v>
      </c>
      <c r="AB5509" s="5">
        <f>[1]!s_info_zjtxornot1(A5509,"")</f>
        <v>1</v>
      </c>
      <c r="AC5509" s="22" t="str">
        <f>[1]!s_info_nature1(A5509,"")</f>
        <v>地方国有企业</v>
      </c>
      <c r="AD5509" s="6" t="str">
        <f>[1]!s_info_city(A5509)</f>
        <v>上海市</v>
      </c>
      <c r="AE5509" s="6" t="str">
        <f>[1]!s_info_province(A5509)</f>
        <v>上海</v>
      </c>
      <c r="AF5509">
        <v>121.472644</v>
      </c>
      <c r="AG5509">
        <v>31.231705999999999</v>
      </c>
    </row>
    <row r="5510" spans="1:33" x14ac:dyDescent="0.3">
      <c r="A5510" s="12" t="s">
        <v>11028</v>
      </c>
      <c r="B5510" s="12" t="s">
        <v>11029</v>
      </c>
      <c r="C5510" s="16" t="str">
        <f>[1]!s_info_mkt(A5510)</f>
        <v>主板</v>
      </c>
      <c r="D5510" s="16" t="str">
        <f>[1]!s_ipo_listeddate(A5510)</f>
        <v>2011-11-03</v>
      </c>
      <c r="E5510" s="16" t="str">
        <f>[1]!lastradeday_s("000002","")</f>
        <v>2026-06-22</v>
      </c>
      <c r="F5510" s="16" t="str">
        <f>[1]!s_info_industry_csrc2023(A5510,"",3)</f>
        <v>铁路、船舶、航空航天和其他运输设备制造业</v>
      </c>
      <c r="G5510" s="16" t="str">
        <f>[1]!s_info_industry_csrc2023(A5510,"",1)</f>
        <v>制造业</v>
      </c>
      <c r="H5510" s="16">
        <f>[1]!s_is(A5510,83,"FY","YTD","20251231",1,"",100000000)</f>
        <v>20.457205159200001</v>
      </c>
      <c r="I5510" s="16">
        <f>[1]!s_is(A5510,83,"FY","YTD","20241231",1,"",100000000)</f>
        <v>15.577639404999999</v>
      </c>
      <c r="J5510" s="16">
        <f t="shared" si="258"/>
        <v>0.31324166822309385</v>
      </c>
      <c r="K5510" s="16">
        <f>[1]!s_is(A5510,61,"FY","YTD","20251231",1,"",100000000)</f>
        <v>6.8694694726999996</v>
      </c>
      <c r="L5510" s="16">
        <f>[1]!s_is(A5510,61,"FY","YTD","20241231",1,"",100000000)</f>
        <v>6.5196776692999991</v>
      </c>
      <c r="M5510" s="16">
        <f t="shared" si="259"/>
        <v>5.3651701992432507E-2</v>
      </c>
      <c r="N5510" s="16">
        <f>[1]!s_fa_roe(A5510,"20251231")</f>
        <v>7.4020000000000001</v>
      </c>
      <c r="O5510" s="16">
        <f>[1]!s_stmnote_rdexp(A5510,"20251231",1,10000)</f>
        <v>15653.066049999999</v>
      </c>
      <c r="P5510" s="20">
        <f t="shared" si="260"/>
        <v>7.651615129332813E-2</v>
      </c>
      <c r="Q5510" s="16">
        <f>[1]!s_margin_tradingbalance(A5510,"",10000)</f>
        <v>671747.16819999996</v>
      </c>
      <c r="R5510" s="16">
        <f>[1]!s_margin_seclendingbalance(A5510,"",10000)</f>
        <v>1179.5409999999999</v>
      </c>
      <c r="S5510" s="17">
        <f>[1]!s_val_ev(A5510,"",100000000)</f>
        <v>700.45651393619994</v>
      </c>
      <c r="T5510" s="17">
        <f>[1]!share_freesharesmv(A5510,"",100000000)</f>
        <v>504.25632776759994</v>
      </c>
      <c r="U5510" s="17">
        <f>[1]!s_dq_amount_btin(A5510,E5510,100000000)</f>
        <v>24.855564220000002</v>
      </c>
      <c r="V5510" s="17">
        <f>[1]!s_dq_turn(A5510,E5510)</f>
        <v>3.6068029229762857</v>
      </c>
      <c r="W5510" s="2">
        <f>[1]!s_pq_amount(A5510,"20260101","",100000000)</f>
        <v>1447.34032394</v>
      </c>
      <c r="X5510" s="2">
        <f>[1]!s_pq_avgamount(A5510,"20260101","",100000000)</f>
        <v>13.157639308545454</v>
      </c>
      <c r="Y5510" s="17">
        <f>[1]!s_ipo_dilutedpe(A5510)</f>
        <v>24.81</v>
      </c>
      <c r="Z5510" s="12">
        <f>[1]!s_ipo_collection_total(A5510,100000000)</f>
        <v>2.1619883999999998</v>
      </c>
      <c r="AA5510" s="2">
        <f>[1]!s_val_pe_ttm(A5510,E5510)</f>
        <v>98.299110412597656</v>
      </c>
      <c r="AB5510" s="5">
        <f>[1]!s_info_zjtxornot1(A5510,"")</f>
        <v>1</v>
      </c>
      <c r="AC5510" s="22" t="str">
        <f>[1]!s_info_nature1(A5510,"")</f>
        <v>民营企业</v>
      </c>
      <c r="AD5510" s="6" t="str">
        <f>[1]!s_info_city(A5510)</f>
        <v>深圳市</v>
      </c>
      <c r="AE5510" s="6" t="str">
        <f>[1]!s_info_province(A5510)</f>
        <v>广东省</v>
      </c>
      <c r="AF5510">
        <v>114.085947</v>
      </c>
      <c r="AG5510">
        <v>22.547000000000001</v>
      </c>
    </row>
    <row r="5511" spans="1:33" x14ac:dyDescent="0.3">
      <c r="A5511" s="12" t="s">
        <v>11030</v>
      </c>
      <c r="B5511" s="12" t="s">
        <v>11031</v>
      </c>
      <c r="C5511" s="16" t="str">
        <f>[1]!s_info_mkt(A5511)</f>
        <v>主板</v>
      </c>
      <c r="D5511" s="16" t="str">
        <f>[1]!s_ipo_listeddate(A5511)</f>
        <v>2010-05-11</v>
      </c>
      <c r="E5511" s="16" t="str">
        <f>[1]!lastradeday_s("000002","")</f>
        <v>2026-06-22</v>
      </c>
      <c r="F5511" s="16" t="str">
        <f>[1]!s_info_industry_csrc2023(A5511,"",3)</f>
        <v>纺织服装、服饰业</v>
      </c>
      <c r="G5511" s="16" t="str">
        <f>[1]!s_info_industry_csrc2023(A5511,"",1)</f>
        <v>制造业</v>
      </c>
      <c r="H5511" s="16">
        <f>[1]!s_is(A5511,83,"FY","YTD","20251231",1,"",100000000)</f>
        <v>47.530122248999994</v>
      </c>
      <c r="I5511" s="16">
        <f>[1]!s_is(A5511,83,"FY","YTD","20241231",1,"",100000000)</f>
        <v>45.672994138</v>
      </c>
      <c r="J5511" s="16">
        <f t="shared" si="258"/>
        <v>4.0661404973554305E-2</v>
      </c>
      <c r="K5511" s="16">
        <f>[1]!s_is(A5511,61,"FY","YTD","20251231",1,"",100000000)</f>
        <v>1.8008589034</v>
      </c>
      <c r="L5511" s="16">
        <f>[1]!s_is(A5511,61,"FY","YTD","20241231",1,"",100000000)</f>
        <v>1.6072891406000001</v>
      </c>
      <c r="M5511" s="16">
        <f t="shared" si="259"/>
        <v>0.12043244610471297</v>
      </c>
      <c r="N5511" s="16">
        <f>[1]!s_fa_roe(A5511,"20251231")</f>
        <v>9.0090000000000003</v>
      </c>
      <c r="O5511" s="16">
        <f>[1]!s_stmnote_rdexp(A5511,"20251231",1,10000)</f>
        <v>6221.4733770000003</v>
      </c>
      <c r="P5511" s="20">
        <f t="shared" si="260"/>
        <v>1.3089537923776109E-2</v>
      </c>
      <c r="Q5511" s="16">
        <f>[1]!s_margin_tradingbalance(A5511,"",10000)</f>
        <v>0</v>
      </c>
      <c r="R5511" s="16">
        <f>[1]!s_margin_seclendingbalance(A5511,"",10000)</f>
        <v>0</v>
      </c>
      <c r="S5511" s="17">
        <f>[1]!s_val_ev(A5511,"",100000000)</f>
        <v>34.051133692800001</v>
      </c>
      <c r="T5511" s="17">
        <f>[1]!share_freesharesmv(A5511,"",100000000)</f>
        <v>18.154415184000001</v>
      </c>
      <c r="U5511" s="17">
        <f>[1]!s_dq_amount_btin(A5511,E5511,100000000)</f>
        <v>1.78550348</v>
      </c>
      <c r="V5511" s="17">
        <f>[1]!s_dq_turn(A5511,E5511)</f>
        <v>6.5062386993349053</v>
      </c>
      <c r="W5511" s="2">
        <f>[1]!s_pq_amount(A5511,"20260101","",100000000)</f>
        <v>104.97599128</v>
      </c>
      <c r="X5511" s="2">
        <f>[1]!s_pq_avgamount(A5511,"20260101","",100000000)</f>
        <v>0.95432719345454542</v>
      </c>
      <c r="Y5511" s="17">
        <f>[1]!s_ipo_dilutedpe(A5511)</f>
        <v>47.83</v>
      </c>
      <c r="Z5511" s="12">
        <f>[1]!s_ipo_collection_total(A5511,100000000)</f>
        <v>7.37</v>
      </c>
      <c r="AA5511" s="2">
        <f>[1]!s_val_pe_ttm(A5511,E5511)</f>
        <v>18.355833053588867</v>
      </c>
      <c r="AB5511" s="5">
        <f>[1]!s_info_zjtxornot1(A5511,"")</f>
        <v>0</v>
      </c>
      <c r="AC5511" s="22" t="str">
        <f>[1]!s_info_nature1(A5511,"")</f>
        <v>民营企业</v>
      </c>
      <c r="AD5511" s="6" t="str">
        <f>[1]!s_info_city(A5511)</f>
        <v>嘉兴市</v>
      </c>
      <c r="AE5511" s="6" t="str">
        <f>[1]!s_info_province(A5511)</f>
        <v>浙江省</v>
      </c>
      <c r="AF5511">
        <v>120.750865</v>
      </c>
      <c r="AG5511">
        <v>30.762653</v>
      </c>
    </row>
    <row r="5512" spans="1:33" x14ac:dyDescent="0.3">
      <c r="A5512" s="12" t="s">
        <v>11032</v>
      </c>
      <c r="B5512" s="12" t="s">
        <v>11033</v>
      </c>
      <c r="C5512" s="16" t="str">
        <f>[1]!s_info_mkt(A5512)</f>
        <v>主板</v>
      </c>
      <c r="D5512" s="16" t="str">
        <f>[1]!s_ipo_listeddate(A5512)</f>
        <v>2022-03-10</v>
      </c>
      <c r="E5512" s="16" t="str">
        <f>[1]!lastradeday_s("000002","")</f>
        <v>2026-06-22</v>
      </c>
      <c r="F5512" s="16" t="str">
        <f>[1]!s_info_industry_csrc2023(A5512,"",3)</f>
        <v>电气机械和器材制造业</v>
      </c>
      <c r="G5512" s="16" t="str">
        <f>[1]!s_info_industry_csrc2023(A5512,"",1)</f>
        <v>制造业</v>
      </c>
      <c r="H5512" s="16">
        <f>[1]!s_is(A5512,83,"FY","YTD","20251231",1,"",100000000)</f>
        <v>18.869012245899999</v>
      </c>
      <c r="I5512" s="16">
        <f>[1]!s_is(A5512,83,"FY","YTD","20241231",1,"",100000000)</f>
        <v>20.274473004600001</v>
      </c>
      <c r="J5512" s="16">
        <f t="shared" si="258"/>
        <v>-6.9321691290378906E-2</v>
      </c>
      <c r="K5512" s="16">
        <f>[1]!s_is(A5512,61,"FY","YTD","20251231",1,"",100000000)</f>
        <v>0.89158680739999996</v>
      </c>
      <c r="L5512" s="16">
        <f>[1]!s_is(A5512,61,"FY","YTD","20241231",1,"",100000000)</f>
        <v>0.96038618279999999</v>
      </c>
      <c r="M5512" s="16">
        <f t="shared" si="259"/>
        <v>-7.1637198277276201E-2</v>
      </c>
      <c r="N5512" s="16">
        <f>[1]!s_fa_roe(A5512,"20251231")</f>
        <v>4.1395</v>
      </c>
      <c r="O5512" s="16">
        <f>[1]!s_stmnote_rdexp(A5512,"20251231",1,10000)</f>
        <v>6906.0118730000004</v>
      </c>
      <c r="P5512" s="20">
        <f t="shared" si="260"/>
        <v>3.6599752986543277E-2</v>
      </c>
      <c r="Q5512" s="16">
        <f>[1]!s_margin_tradingbalance(A5512,"",10000)</f>
        <v>14062.040199999999</v>
      </c>
      <c r="R5512" s="16">
        <f>[1]!s_margin_seclendingbalance(A5512,"",10000)</f>
        <v>35.294400000000003</v>
      </c>
      <c r="S5512" s="17">
        <f>[1]!s_val_ev(A5512,"",100000000)</f>
        <v>58.987099999999998</v>
      </c>
      <c r="T5512" s="17">
        <f>[1]!share_freesharesmv(A5512,"",100000000)</f>
        <v>15.3300991674</v>
      </c>
      <c r="U5512" s="17">
        <f>[1]!s_dq_amount_btin(A5512,E5512,100000000)</f>
        <v>2.3057861800000001</v>
      </c>
      <c r="V5512" s="17">
        <f>[1]!s_dq_turn(A5512,E5512)</f>
        <v>3.866228927680798</v>
      </c>
      <c r="W5512" s="2">
        <f>[1]!s_pq_amount(A5512,"20260101","",100000000)</f>
        <v>129.97437597000001</v>
      </c>
      <c r="X5512" s="2">
        <f>[1]!s_pq_avgamount(A5512,"20260101","",100000000)</f>
        <v>1.1815852360909092</v>
      </c>
      <c r="Y5512" s="17">
        <f>[1]!s_ipo_dilutedpe(A5512)</f>
        <v>22.98</v>
      </c>
      <c r="Z5512" s="12">
        <f>[1]!s_ipo_collection_total(A5512,100000000)</f>
        <v>5.6520000000000001</v>
      </c>
      <c r="AA5512" s="2">
        <f>[1]!s_val_pe_ttm(A5512,E5512)</f>
        <v>97.070869445800781</v>
      </c>
      <c r="AB5512" s="5">
        <f>[1]!s_info_zjtxornot1(A5512,"")</f>
        <v>1</v>
      </c>
      <c r="AC5512" s="22" t="str">
        <f>[1]!s_info_nature1(A5512,"")</f>
        <v>民营企业</v>
      </c>
      <c r="AD5512" s="6" t="str">
        <f>[1]!s_info_city(A5512)</f>
        <v>乐清市</v>
      </c>
      <c r="AE5512" s="6" t="str">
        <f>[1]!s_info_province(A5512)</f>
        <v>浙江省</v>
      </c>
      <c r="AF5512">
        <v>121.016175</v>
      </c>
      <c r="AG5512">
        <v>28.261838999999998</v>
      </c>
    </row>
    <row r="5513" spans="1:33" x14ac:dyDescent="0.3">
      <c r="A5513" s="12" t="s">
        <v>11034</v>
      </c>
      <c r="B5513" s="12" t="s">
        <v>11035</v>
      </c>
      <c r="C5513" s="16" t="str">
        <f>[1]!s_info_mkt(A5513)</f>
        <v>主板</v>
      </c>
      <c r="D5513" s="16" t="str">
        <f>[1]!s_ipo_listeddate(A5513)</f>
        <v>2006-12-20</v>
      </c>
      <c r="E5513" s="16" t="str">
        <f>[1]!lastradeday_s("000002","")</f>
        <v>2026-06-22</v>
      </c>
      <c r="F5513" s="16" t="str">
        <f>[1]!s_info_industry_csrc2023(A5513,"",3)</f>
        <v>电力、热力生产和供应业</v>
      </c>
      <c r="G5513" s="16" t="str">
        <f>[1]!s_info_industry_csrc2023(A5513,"",1)</f>
        <v>电力、热力、燃气及水生产和供应业</v>
      </c>
      <c r="H5513" s="16">
        <f>[1]!s_is(A5513,83,"FY","YTD","20251231",1,"",100000000)</f>
        <v>1212.5541900000001</v>
      </c>
      <c r="I5513" s="16">
        <f>[1]!s_is(A5513,83,"FY","YTD","20241231",1,"",100000000)</f>
        <v>1234.7362900000001</v>
      </c>
      <c r="J5513" s="16">
        <f t="shared" si="258"/>
        <v>-1.7965050658711901E-2</v>
      </c>
      <c r="K5513" s="16">
        <f>[1]!s_is(A5513,61,"FY","YTD","20251231",1,"",100000000)</f>
        <v>73.862560000000002</v>
      </c>
      <c r="L5513" s="16">
        <f>[1]!s_is(A5513,61,"FY","YTD","20241231",1,"",100000000)</f>
        <v>45.06183</v>
      </c>
      <c r="M5513" s="16">
        <f t="shared" si="259"/>
        <v>0.63913804654626771</v>
      </c>
      <c r="N5513" s="16">
        <f>[1]!s_fa_roe(A5513,"20251231")</f>
        <v>9.4146000000000001</v>
      </c>
      <c r="O5513" s="16">
        <f>[1]!s_stmnote_rdexp(A5513,"20251231",1,10000)</f>
        <v>245348</v>
      </c>
      <c r="P5513" s="20">
        <f t="shared" si="260"/>
        <v>2.0233982284948437E-2</v>
      </c>
      <c r="Q5513" s="16">
        <f>[1]!s_margin_tradingbalance(A5513,"",10000)</f>
        <v>159799.0877</v>
      </c>
      <c r="R5513" s="16">
        <f>[1]!s_margin_seclendingbalance(A5513,"",10000)</f>
        <v>2250.6219999999998</v>
      </c>
      <c r="S5513" s="17">
        <f>[1]!s_val_ev(A5513,"",100000000)</f>
        <v>1182.5992806147317</v>
      </c>
      <c r="T5513" s="17">
        <f>[1]!share_freesharesmv(A5513,"",100000000)</f>
        <v>281.1100624083</v>
      </c>
      <c r="U5513" s="17">
        <f>[1]!s_dq_amount_btin(A5513,E5513,100000000)</f>
        <v>82.558364740000002</v>
      </c>
      <c r="V5513" s="17">
        <f>[1]!s_dq_turn(A5513,E5513)</f>
        <v>7.9540819009017545</v>
      </c>
      <c r="W5513" s="2">
        <f>[1]!s_pq_amount(A5513,"20260101","",100000000)</f>
        <v>2826.9508989000001</v>
      </c>
      <c r="X5513" s="2">
        <f>[1]!s_pq_avgamount(A5513,"20260101","",100000000)</f>
        <v>25.699553626363635</v>
      </c>
      <c r="Y5513" s="17">
        <f>[1]!s_ipo_dilutedpe(A5513)</f>
        <v>16.02</v>
      </c>
      <c r="Z5513" s="12">
        <f>[1]!s_ipo_collection_total(A5513,100000000)</f>
        <v>33.4</v>
      </c>
      <c r="AA5513" s="2">
        <f>[1]!s_val_pe_ttm(A5513,E5513)</f>
        <v>19.263147354125977</v>
      </c>
      <c r="AB5513" s="5">
        <f>[1]!s_info_zjtxornot1(A5513,"")</f>
        <v>0</v>
      </c>
      <c r="AC5513" s="22" t="str">
        <f>[1]!s_info_nature1(A5513,"")</f>
        <v>中央国有企业</v>
      </c>
      <c r="AD5513" s="6" t="str">
        <f>[1]!s_info_city(A5513)</f>
        <v>北京市</v>
      </c>
      <c r="AE5513" s="6" t="str">
        <f>[1]!s_info_province(A5513)</f>
        <v>北京</v>
      </c>
      <c r="AF5513">
        <v>116.40528500000001</v>
      </c>
      <c r="AG5513">
        <v>39.904989</v>
      </c>
    </row>
    <row r="5514" spans="1:33" x14ac:dyDescent="0.3">
      <c r="A5514" s="12" t="s">
        <v>11036</v>
      </c>
      <c r="B5514" s="12" t="s">
        <v>11037</v>
      </c>
      <c r="C5514" s="16" t="str">
        <f>[1]!s_info_mkt(A5514)</f>
        <v>主板</v>
      </c>
      <c r="D5514" s="16" t="str">
        <f>[1]!s_ipo_listeddate(A5514)</f>
        <v>2001-08-24</v>
      </c>
      <c r="E5514" s="16" t="str">
        <f>[1]!lastradeday_s("000002","")</f>
        <v>2026-06-22</v>
      </c>
      <c r="F5514" s="16" t="str">
        <f>[1]!s_info_industry_csrc2023(A5514,"",3)</f>
        <v>零售业</v>
      </c>
      <c r="G5514" s="16" t="str">
        <f>[1]!s_info_industry_csrc2023(A5514,"",1)</f>
        <v>批发和零售业</v>
      </c>
      <c r="H5514" s="16">
        <f>[1]!s_is(A5514,83,"FY","YTD","20251231",1,"",100000000)</f>
        <v>4.4031289488000001</v>
      </c>
      <c r="I5514" s="16">
        <f>[1]!s_is(A5514,83,"FY","YTD","20241231",1,"",100000000)</f>
        <v>4.8007475498000005</v>
      </c>
      <c r="J5514" s="16">
        <f t="shared" si="258"/>
        <v>-8.2824309521662975E-2</v>
      </c>
      <c r="K5514" s="16">
        <f>[1]!s_is(A5514,61,"FY","YTD","20251231",1,"",100000000)</f>
        <v>-0.21845557210000002</v>
      </c>
      <c r="L5514" s="16">
        <f>[1]!s_is(A5514,61,"FY","YTD","20241231",1,"",100000000)</f>
        <v>-0.29618849870000002</v>
      </c>
      <c r="M5514" s="16">
        <f t="shared" si="259"/>
        <v>0.26244410887383318</v>
      </c>
      <c r="N5514" s="16">
        <f>[1]!s_fa_roe(A5514,"20251231")</f>
        <v>-7.0270000000000001</v>
      </c>
      <c r="O5514" s="16">
        <f>[1]!s_stmnote_rdexp(A5514,"20251231",1,10000)</f>
        <v>0</v>
      </c>
      <c r="P5514" s="20">
        <f t="shared" si="260"/>
        <v>0</v>
      </c>
      <c r="Q5514" s="16">
        <f>[1]!s_margin_tradingbalance(A5514,"",10000)</f>
        <v>0</v>
      </c>
      <c r="R5514" s="16">
        <f>[1]!s_margin_seclendingbalance(A5514,"",10000)</f>
        <v>0</v>
      </c>
      <c r="S5514" s="17">
        <f>[1]!s_val_ev(A5514,"",100000000)</f>
        <v>34.177999999999997</v>
      </c>
      <c r="T5514" s="17">
        <f>[1]!share_freesharesmv(A5514,"",100000000)</f>
        <v>20.518360485599999</v>
      </c>
      <c r="U5514" s="17">
        <f>[1]!s_dq_amount_btin(A5514,E5514,100000000)</f>
        <v>2.8184394500000001</v>
      </c>
      <c r="V5514" s="17">
        <f>[1]!s_dq_turn(A5514,E5514)</f>
        <v>8.6656013043478257</v>
      </c>
      <c r="W5514" s="2">
        <f>[1]!s_pq_amount(A5514,"20260101","",100000000)</f>
        <v>281.29074591</v>
      </c>
      <c r="X5514" s="2">
        <f>[1]!s_pq_avgamount(A5514,"20260101","",100000000)</f>
        <v>2.557188599181818</v>
      </c>
      <c r="Y5514" s="17">
        <f>[1]!s_ipo_dilutedpe(A5514)</f>
        <v>46.53</v>
      </c>
      <c r="Z5514" s="12">
        <f>[1]!s_ipo_collection_total(A5514,100000000)</f>
        <v>6.1424000000000003</v>
      </c>
      <c r="AA5514" s="2">
        <f>[1]!s_val_pe_ttm(A5514,E5514)</f>
        <v>-156.04751586914063</v>
      </c>
      <c r="AB5514" s="5">
        <f>[1]!s_info_zjtxornot1(A5514,"")</f>
        <v>0</v>
      </c>
      <c r="AC5514" s="22" t="str">
        <f>[1]!s_info_nature1(A5514,"")</f>
        <v>民营企业</v>
      </c>
      <c r="AD5514" s="6" t="str">
        <f>[1]!s_info_city(A5514)</f>
        <v>太原市</v>
      </c>
      <c r="AE5514" s="6" t="str">
        <f>[1]!s_info_province(A5514)</f>
        <v>山西省</v>
      </c>
      <c r="AF5514">
        <v>112.54924800000001</v>
      </c>
      <c r="AG5514">
        <v>37.857013999999999</v>
      </c>
    </row>
    <row r="5515" spans="1:33" x14ac:dyDescent="0.3">
      <c r="A5515" s="12" t="s">
        <v>11038</v>
      </c>
      <c r="B5515" s="12" t="s">
        <v>11039</v>
      </c>
      <c r="C5515" s="16" t="str">
        <f>[1]!s_info_mkt(A5515)</f>
        <v>主板</v>
      </c>
      <c r="D5515" s="16" t="str">
        <f>[1]!s_ipo_listeddate(A5515)</f>
        <v>1993-11-26</v>
      </c>
      <c r="E5515" s="16" t="str">
        <f>[1]!lastradeday_s("000002","")</f>
        <v>2026-06-22</v>
      </c>
      <c r="F5515" s="16" t="str">
        <f>[1]!s_info_industry_csrc2023(A5515,"",3)</f>
        <v>电力、热力生产和供应业</v>
      </c>
      <c r="G5515" s="16" t="str">
        <f>[1]!s_info_industry_csrc2023(A5515,"",1)</f>
        <v>电力、热力、燃气及水生产和供应业</v>
      </c>
      <c r="H5515" s="16">
        <f>[1]!s_is(A5515,83,"FY","YTD","20251231",1,"",100000000)</f>
        <v>515.41178630000002</v>
      </c>
      <c r="I5515" s="16">
        <f>[1]!s_is(A5515,83,"FY","YTD","20241231",1,"",100000000)</f>
        <v>571.59067232999996</v>
      </c>
      <c r="J5515" s="16">
        <f t="shared" si="258"/>
        <v>-9.8285169352039126E-2</v>
      </c>
      <c r="K5515" s="16">
        <f>[1]!s_is(A5515,61,"FY","YTD","20251231",1,"",100000000)</f>
        <v>5.9994233899999996</v>
      </c>
      <c r="L5515" s="16">
        <f>[1]!s_is(A5515,61,"FY","YTD","20241231",1,"",100000000)</f>
        <v>9.6424275700000006</v>
      </c>
      <c r="M5515" s="16">
        <f t="shared" si="259"/>
        <v>-0.37780985685952118</v>
      </c>
      <c r="N5515" s="16">
        <f>[1]!s_fa_roe(A5515,"20251231")</f>
        <v>2.5893999999999999</v>
      </c>
      <c r="O5515" s="16">
        <f>[1]!s_stmnote_rdexp(A5515,"20251231",1,10000)</f>
        <v>56719.881099999999</v>
      </c>
      <c r="P5515" s="20">
        <f t="shared" si="260"/>
        <v>1.1004769896159434E-2</v>
      </c>
      <c r="Q5515" s="16">
        <f>[1]!s_margin_tradingbalance(A5515,"",10000)</f>
        <v>30109.077399999998</v>
      </c>
      <c r="R5515" s="16">
        <f>[1]!s_margin_seclendingbalance(A5515,"",10000)</f>
        <v>406.334</v>
      </c>
      <c r="S5515" s="17">
        <f>[1]!s_val_ev(A5515,"",100000000)</f>
        <v>346.21549596863997</v>
      </c>
      <c r="T5515" s="17">
        <f>[1]!share_freesharesmv(A5515,"",100000000)</f>
        <v>66.663102707999997</v>
      </c>
      <c r="U5515" s="17">
        <f>[1]!s_dq_amount_btin(A5515,E5515,100000000)</f>
        <v>13.919382150000001</v>
      </c>
      <c r="V5515" s="17">
        <f>[1]!s_dq_turn(A5515,E5515)</f>
        <v>7.3645659322134609</v>
      </c>
      <c r="W5515" s="2">
        <f>[1]!s_pq_amount(A5515,"20260101","",100000000)</f>
        <v>928.35172037999996</v>
      </c>
      <c r="X5515" s="2">
        <f>[1]!s_pq_avgamount(A5515,"20260101","",100000000)</f>
        <v>8.4395610943636363</v>
      </c>
      <c r="Y5515" s="17">
        <f>[1]!s_ipo_dilutedpe(A5515)</f>
        <v>0</v>
      </c>
      <c r="Z5515" s="12">
        <f>[1]!s_ipo_collection_total(A5515,100000000)</f>
        <v>4.3120000000000003</v>
      </c>
      <c r="AA5515" s="2">
        <f>[1]!s_val_pe_ttm(A5515,E5515)</f>
        <v>46.995639801025391</v>
      </c>
      <c r="AB5515" s="5">
        <f>[1]!s_info_zjtxornot1(A5515,"")</f>
        <v>0</v>
      </c>
      <c r="AC5515" s="22" t="str">
        <f>[1]!s_info_nature1(A5515,"")</f>
        <v>地方国有企业</v>
      </c>
      <c r="AD5515" s="6" t="str">
        <f>[1]!s_info_city(A5515)</f>
        <v>广州市</v>
      </c>
      <c r="AE5515" s="6" t="str">
        <f>[1]!s_info_province(A5515)</f>
        <v>广东省</v>
      </c>
      <c r="AF5515">
        <v>113.280637</v>
      </c>
      <c r="AG5515">
        <v>23.125177999999998</v>
      </c>
    </row>
    <row r="5516" spans="1:33" x14ac:dyDescent="0.3">
      <c r="A5516" s="12" t="s">
        <v>11040</v>
      </c>
      <c r="B5516" s="12" t="s">
        <v>11041</v>
      </c>
      <c r="C5516" s="16" t="str">
        <f>[1]!s_info_mkt(A5516)</f>
        <v>主板</v>
      </c>
      <c r="D5516" s="16" t="str">
        <f>[1]!s_ipo_listeddate(A5516)</f>
        <v>1994-07-01</v>
      </c>
      <c r="E5516" s="16" t="str">
        <f>[1]!lastradeday_s("000002","")</f>
        <v>2026-06-22</v>
      </c>
      <c r="F5516" s="16" t="str">
        <f>[1]!s_info_industry_csrc2023(A5516,"",3)</f>
        <v>电力、热力生产和供应业</v>
      </c>
      <c r="G5516" s="16" t="str">
        <f>[1]!s_info_industry_csrc2023(A5516,"",1)</f>
        <v>电力、热力、燃气及水生产和供应业</v>
      </c>
      <c r="H5516" s="16">
        <f>[1]!s_is(A5516,83,"FY","YTD","20251231",1,"",100000000)</f>
        <v>4.0168158310000006</v>
      </c>
      <c r="I5516" s="16">
        <f>[1]!s_is(A5516,83,"FY","YTD","20241231",1,"",100000000)</f>
        <v>4.4297195585000004</v>
      </c>
      <c r="J5516" s="16">
        <f t="shared" si="258"/>
        <v>-9.3212159832487873E-2</v>
      </c>
      <c r="K5516" s="16">
        <f>[1]!s_is(A5516,61,"FY","YTD","20251231",1,"",100000000)</f>
        <v>1.6103820040000001</v>
      </c>
      <c r="L5516" s="16">
        <f>[1]!s_is(A5516,61,"FY","YTD","20241231",1,"",100000000)</f>
        <v>0.2190882857</v>
      </c>
      <c r="M5516" s="16">
        <f t="shared" si="259"/>
        <v>6.3503793178842702</v>
      </c>
      <c r="N5516" s="16">
        <f>[1]!s_fa_roe(A5516,"20251231")</f>
        <v>10.1828</v>
      </c>
      <c r="O5516" s="16">
        <f>[1]!s_stmnote_rdexp(A5516,"20251231",1,10000)</f>
        <v>1706.1249789999999</v>
      </c>
      <c r="P5516" s="20">
        <f t="shared" si="260"/>
        <v>4.2474563205832962E-2</v>
      </c>
      <c r="Q5516" s="16">
        <f>[1]!s_margin_tradingbalance(A5516,"",10000)</f>
        <v>0</v>
      </c>
      <c r="R5516" s="16">
        <f>[1]!s_margin_seclendingbalance(A5516,"",10000)</f>
        <v>0</v>
      </c>
      <c r="S5516" s="17">
        <f>[1]!s_val_ev(A5516,"",100000000)</f>
        <v>40.032321857926711</v>
      </c>
      <c r="T5516" s="17">
        <f>[1]!share_freesharesmv(A5516,"",100000000)</f>
        <v>20.2937088744</v>
      </c>
      <c r="U5516" s="17">
        <f>[1]!s_dq_amount_btin(A5516,E5516,100000000)</f>
        <v>3.4935387100000002</v>
      </c>
      <c r="V5516" s="17">
        <f>[1]!s_dq_turn(A5516,E5516)</f>
        <v>10.278489614368967</v>
      </c>
      <c r="W5516" s="2">
        <f>[1]!s_pq_amount(A5516,"20260101","",100000000)</f>
        <v>381.68399726000001</v>
      </c>
      <c r="X5516" s="2">
        <f>[1]!s_pq_avgamount(A5516,"20260101","",100000000)</f>
        <v>3.4698545205454545</v>
      </c>
      <c r="Y5516" s="17">
        <f>[1]!s_ipo_dilutedpe(A5516)</f>
        <v>0</v>
      </c>
      <c r="Z5516" s="12">
        <f>[1]!s_ipo_collection_total(A5516,100000000)</f>
        <v>0.6</v>
      </c>
      <c r="AA5516" s="2">
        <f>[1]!s_val_pe_ttm(A5516,E5516)</f>
        <v>32.972164154052734</v>
      </c>
      <c r="AB5516" s="5">
        <f>[1]!s_info_zjtxornot1(A5516,"")</f>
        <v>0</v>
      </c>
      <c r="AC5516" s="22" t="str">
        <f>[1]!s_info_nature1(A5516,"")</f>
        <v>公众企业</v>
      </c>
      <c r="AD5516" s="6" t="str">
        <f>[1]!s_info_city(A5516)</f>
        <v>深圳市</v>
      </c>
      <c r="AE5516" s="6" t="str">
        <f>[1]!s_info_province(A5516)</f>
        <v>广东省</v>
      </c>
      <c r="AF5516">
        <v>114.085947</v>
      </c>
      <c r="AG5516">
        <v>22.547000000000001</v>
      </c>
    </row>
    <row r="5517" spans="1:33" x14ac:dyDescent="0.3">
      <c r="A5517" s="12" t="s">
        <v>11042</v>
      </c>
      <c r="B5517" s="12" t="s">
        <v>11043</v>
      </c>
      <c r="C5517" s="16" t="str">
        <f>[1]!s_info_mkt(A5517)</f>
        <v>主板</v>
      </c>
      <c r="D5517" s="16" t="str">
        <f>[1]!s_ipo_listeddate(A5517)</f>
        <v>2022-09-30</v>
      </c>
      <c r="E5517" s="16" t="str">
        <f>[1]!lastradeday_s("000002","")</f>
        <v>2026-06-22</v>
      </c>
      <c r="F5517" s="16" t="str">
        <f>[1]!s_info_industry_csrc2023(A5517,"",3)</f>
        <v>废弃资源综合利用业</v>
      </c>
      <c r="G5517" s="16" t="str">
        <f>[1]!s_info_industry_csrc2023(A5517,"",1)</f>
        <v>制造业</v>
      </c>
      <c r="H5517" s="16">
        <f>[1]!s_is(A5517,83,"FY","YTD","20251231",1,"",100000000)</f>
        <v>4.8429865791000006</v>
      </c>
      <c r="I5517" s="16">
        <f>[1]!s_is(A5517,83,"FY","YTD","20241231",1,"",100000000)</f>
        <v>9.4652830926</v>
      </c>
      <c r="J5517" s="16">
        <f t="shared" si="258"/>
        <v>-0.48834213074025556</v>
      </c>
      <c r="K5517" s="16">
        <f>[1]!s_is(A5517,61,"FY","YTD","20251231",1,"",100000000)</f>
        <v>-2.7980422800000002</v>
      </c>
      <c r="L5517" s="16">
        <f>[1]!s_is(A5517,61,"FY","YTD","20241231",1,"",100000000)</f>
        <v>-5.3597025830999998</v>
      </c>
      <c r="M5517" s="16">
        <f t="shared" si="259"/>
        <v>0.47794821883910582</v>
      </c>
      <c r="N5517" s="16">
        <f>[1]!s_fa_roe(A5517,"20251231")</f>
        <v>-30.496099999999998</v>
      </c>
      <c r="O5517" s="16">
        <f>[1]!s_stmnote_rdexp(A5517,"20251231",1,10000)</f>
        <v>2551.1399609999999</v>
      </c>
      <c r="P5517" s="20">
        <f t="shared" si="260"/>
        <v>5.2676998363148313E-2</v>
      </c>
      <c r="Q5517" s="16">
        <f>[1]!s_margin_tradingbalance(A5517,"",10000)</f>
        <v>0</v>
      </c>
      <c r="R5517" s="16">
        <f>[1]!s_margin_seclendingbalance(A5517,"",10000)</f>
        <v>0</v>
      </c>
      <c r="S5517" s="17">
        <f>[1]!s_val_ev(A5517,"",100000000)</f>
        <v>44.851234635899999</v>
      </c>
      <c r="T5517" s="17">
        <f>[1]!share_freesharesmv(A5517,"",100000000)</f>
        <v>13.895568855</v>
      </c>
      <c r="U5517" s="17">
        <f>[1]!s_dq_amount_btin(A5517,E5517,100000000)</f>
        <v>2.4848798699999999</v>
      </c>
      <c r="V5517" s="17">
        <f>[1]!s_dq_turn(A5517,E5517)</f>
        <v>5.680444891612237</v>
      </c>
      <c r="W5517" s="2">
        <f>[1]!s_pq_amount(A5517,"20260101","",100000000)</f>
        <v>153.83325970000001</v>
      </c>
      <c r="X5517" s="2">
        <f>[1]!s_pq_avgamount(A5517,"20260101","",100000000)</f>
        <v>1.3984841790909091</v>
      </c>
      <c r="Y5517" s="17">
        <f>[1]!s_ipo_dilutedpe(A5517)</f>
        <v>17.03</v>
      </c>
      <c r="Z5517" s="12">
        <f>[1]!s_ipo_collection_total(A5517,100000000)</f>
        <v>5.3767776954999995</v>
      </c>
      <c r="AA5517" s="2">
        <f>[1]!s_val_pe_ttm(A5517,E5517)</f>
        <v>-15.627081871032715</v>
      </c>
      <c r="AB5517" s="5">
        <f>[1]!s_info_zjtxornot1(A5517,"")</f>
        <v>1</v>
      </c>
      <c r="AC5517" s="22" t="str">
        <f>[1]!s_info_nature1(A5517,"")</f>
        <v>公众企业</v>
      </c>
      <c r="AD5517" s="6" t="str">
        <f>[1]!s_info_city(A5517)</f>
        <v>呼和浩特市</v>
      </c>
      <c r="AE5517" s="6" t="str">
        <f>[1]!s_info_province(A5517)</f>
        <v>内蒙古自治区</v>
      </c>
      <c r="AF5517">
        <v>111.670801</v>
      </c>
      <c r="AG5517">
        <v>40.818311000000001</v>
      </c>
    </row>
    <row r="5518" spans="1:33" x14ac:dyDescent="0.3">
      <c r="A5518" s="12" t="s">
        <v>11044</v>
      </c>
      <c r="B5518" s="12" t="s">
        <v>11045</v>
      </c>
      <c r="C5518" s="16" t="str">
        <f>[1]!s_info_mkt(A5518)</f>
        <v>主板</v>
      </c>
      <c r="D5518" s="16" t="str">
        <f>[1]!s_ipo_listeddate(A5518)</f>
        <v>2015-12-31</v>
      </c>
      <c r="E5518" s="16" t="str">
        <f>[1]!lastradeday_s("000002","")</f>
        <v>2026-06-22</v>
      </c>
      <c r="F5518" s="16" t="str">
        <f>[1]!s_info_industry_csrc2023(A5518,"",3)</f>
        <v>电气机械和器材制造业</v>
      </c>
      <c r="G5518" s="16" t="str">
        <f>[1]!s_info_industry_csrc2023(A5518,"",1)</f>
        <v>制造业</v>
      </c>
      <c r="H5518" s="16">
        <f>[1]!s_is(A5518,83,"FY","YTD","20251231",1,"",100000000)</f>
        <v>7.9635054126</v>
      </c>
      <c r="I5518" s="16">
        <f>[1]!s_is(A5518,83,"FY","YTD","20241231",1,"",100000000)</f>
        <v>20.939158283399998</v>
      </c>
      <c r="J5518" s="16">
        <f t="shared" si="258"/>
        <v>-0.61968359449705046</v>
      </c>
      <c r="K5518" s="16">
        <f>[1]!s_is(A5518,61,"FY","YTD","20251231",1,"",100000000)</f>
        <v>-5.7316711887</v>
      </c>
      <c r="L5518" s="16">
        <f>[1]!s_is(A5518,61,"FY","YTD","20241231",1,"",100000000)</f>
        <v>-1.055262871</v>
      </c>
      <c r="M5518" s="16">
        <f t="shared" si="259"/>
        <v>-4.4315103337886699</v>
      </c>
      <c r="N5518" s="16">
        <f>[1]!s_fa_roe(A5518,"20251231")</f>
        <v>-97.581299999999999</v>
      </c>
      <c r="O5518" s="16">
        <f>[1]!s_stmnote_rdexp(A5518,"20251231",1,10000)</f>
        <v>3561.7284060000002</v>
      </c>
      <c r="P5518" s="20">
        <f t="shared" si="260"/>
        <v>4.4725635526844373E-2</v>
      </c>
      <c r="Q5518" s="16">
        <f>[1]!s_margin_tradingbalance(A5518,"",10000)</f>
        <v>0</v>
      </c>
      <c r="R5518" s="16">
        <f>[1]!s_margin_seclendingbalance(A5518,"",10000)</f>
        <v>0</v>
      </c>
      <c r="S5518" s="17">
        <f>[1]!s_val_ev(A5518,"",100000000)</f>
        <v>95.640103187999998</v>
      </c>
      <c r="T5518" s="17">
        <f>[1]!share_freesharesmv(A5518,"",100000000)</f>
        <v>67.740870991500003</v>
      </c>
      <c r="U5518" s="17">
        <f>[1]!s_dq_amount_btin(A5518,E5518,100000000)</f>
        <v>12.11556158</v>
      </c>
      <c r="V5518" s="17">
        <f>[1]!s_dq_turn(A5518,E5518)</f>
        <v>13.02408179514322</v>
      </c>
      <c r="W5518" s="2">
        <f>[1]!s_pq_amount(A5518,"20260101","",100000000)</f>
        <v>2018.8564537499999</v>
      </c>
      <c r="X5518" s="2">
        <f>[1]!s_pq_avgamount(A5518,"20260101","",100000000)</f>
        <v>18.867817324766353</v>
      </c>
      <c r="Y5518" s="17">
        <f>[1]!s_ipo_dilutedpe(A5518)</f>
        <v>19.57</v>
      </c>
      <c r="Z5518" s="12">
        <f>[1]!s_ipo_collection_total(A5518,100000000)</f>
        <v>3.7959999999999998</v>
      </c>
      <c r="AA5518" s="2">
        <f>[1]!s_val_pe_ttm(A5518,E5518)</f>
        <v>-16.895498275756836</v>
      </c>
      <c r="AB5518" s="5">
        <f>[1]!s_info_zjtxornot1(A5518,"")</f>
        <v>0</v>
      </c>
      <c r="AC5518" s="22" t="str">
        <f>[1]!s_info_nature1(A5518,"")</f>
        <v>民营企业</v>
      </c>
      <c r="AD5518" s="6" t="str">
        <f>[1]!s_info_city(A5518)</f>
        <v>北京市</v>
      </c>
      <c r="AE5518" s="6" t="str">
        <f>[1]!s_info_province(A5518)</f>
        <v>北京</v>
      </c>
      <c r="AF5518">
        <v>116.40528500000001</v>
      </c>
      <c r="AG5518">
        <v>39.904989</v>
      </c>
    </row>
    <row r="5519" spans="1:33" x14ac:dyDescent="0.3">
      <c r="A5519" s="12" t="s">
        <v>11046</v>
      </c>
      <c r="B5519" s="12" t="s">
        <v>11047</v>
      </c>
      <c r="C5519" s="16" t="str">
        <f>[1]!s_info_mkt(A5519)</f>
        <v>主板</v>
      </c>
      <c r="D5519" s="16" t="str">
        <f>[1]!s_ipo_listeddate(A5519)</f>
        <v>2020-09-03</v>
      </c>
      <c r="E5519" s="16" t="str">
        <f>[1]!lastradeday_s("000002","")</f>
        <v>2026-06-22</v>
      </c>
      <c r="F5519" s="16" t="str">
        <f>[1]!s_info_industry_csrc2023(A5519,"",3)</f>
        <v>非金属矿物制品业</v>
      </c>
      <c r="G5519" s="16" t="str">
        <f>[1]!s_info_industry_csrc2023(A5519,"",1)</f>
        <v>制造业</v>
      </c>
      <c r="H5519" s="16">
        <f>[1]!s_is(A5519,83,"FY","YTD","20251231",1,"",100000000)</f>
        <v>24.847541262399996</v>
      </c>
      <c r="I5519" s="16">
        <f>[1]!s_is(A5519,83,"FY","YTD","20241231",1,"",100000000)</f>
        <v>20.0585680547</v>
      </c>
      <c r="J5519" s="16">
        <f t="shared" si="258"/>
        <v>0.23874950567958786</v>
      </c>
      <c r="K5519" s="16">
        <f>[1]!s_is(A5519,61,"FY","YTD","20251231",1,"",100000000)</f>
        <v>-0.13432142050000001</v>
      </c>
      <c r="L5519" s="16">
        <f>[1]!s_is(A5519,61,"FY","YTD","20241231",1,"",100000000)</f>
        <v>-0.9893053759999999</v>
      </c>
      <c r="M5519" s="16">
        <f t="shared" si="259"/>
        <v>0.86422653332473143</v>
      </c>
      <c r="N5519" s="16">
        <f>[1]!s_fa_roe(A5519,"20251231")</f>
        <v>-0.51539999999999997</v>
      </c>
      <c r="O5519" s="16">
        <f>[1]!s_stmnote_rdexp(A5519,"20251231",1,10000)</f>
        <v>11313.800951000001</v>
      </c>
      <c r="P5519" s="20">
        <f t="shared" si="260"/>
        <v>4.553287921537881E-2</v>
      </c>
      <c r="Q5519" s="16">
        <f>[1]!s_margin_tradingbalance(A5519,"",10000)</f>
        <v>0</v>
      </c>
      <c r="R5519" s="16">
        <f>[1]!s_margin_seclendingbalance(A5519,"",10000)</f>
        <v>0</v>
      </c>
      <c r="S5519" s="17">
        <f>[1]!s_val_ev(A5519,"",100000000)</f>
        <v>143.39177162519999</v>
      </c>
      <c r="T5519" s="17">
        <f>[1]!share_freesharesmv(A5519,"",100000000)</f>
        <v>51.984896076399991</v>
      </c>
      <c r="U5519" s="17">
        <f>[1]!s_dq_amount_btin(A5519,E5519,100000000)</f>
        <v>23.05167874</v>
      </c>
      <c r="V5519" s="17">
        <f>[1]!s_dq_turn(A5519,E5519)</f>
        <v>16.468175223974999</v>
      </c>
      <c r="W5519" s="2">
        <f>[1]!s_pq_amount(A5519,"20260101","",100000000)</f>
        <v>663.02120310999999</v>
      </c>
      <c r="X5519" s="2">
        <f>[1]!s_pq_avgamount(A5519,"20260101","",100000000)</f>
        <v>6.0274654828181813</v>
      </c>
      <c r="Y5519" s="17">
        <f>[1]!s_ipo_dilutedpe(A5519)</f>
        <v>15.98</v>
      </c>
      <c r="Z5519" s="12">
        <f>[1]!s_ipo_collection_total(A5519,100000000)</f>
        <v>3.84</v>
      </c>
      <c r="AA5519" s="2">
        <f>[1]!s_val_pe_ttm(A5519,E5519)</f>
        <v>-1186.6099853515625</v>
      </c>
      <c r="AB5519" s="5">
        <f>[1]!s_info_zjtxornot1(A5519,"")</f>
        <v>0</v>
      </c>
      <c r="AC5519" s="22" t="str">
        <f>[1]!s_info_nature1(A5519,"")</f>
        <v>地方国有企业</v>
      </c>
      <c r="AD5519" s="6" t="str">
        <f>[1]!s_info_city(A5519)</f>
        <v>临沂市</v>
      </c>
      <c r="AE5519" s="6" t="str">
        <f>[1]!s_info_province(A5519)</f>
        <v>山东省</v>
      </c>
      <c r="AF5519">
        <v>118.326443</v>
      </c>
      <c r="AG5519">
        <v>35.065282000000003</v>
      </c>
    </row>
    <row r="5520" spans="1:33" x14ac:dyDescent="0.3">
      <c r="A5520" s="12" t="s">
        <v>11048</v>
      </c>
      <c r="B5520" s="12" t="s">
        <v>11049</v>
      </c>
      <c r="C5520" s="16" t="str">
        <f>[1]!s_info_mkt(A5520)</f>
        <v>主板</v>
      </c>
      <c r="D5520" s="16" t="str">
        <f>[1]!s_ipo_listeddate(A5520)</f>
        <v>2025-03-11</v>
      </c>
      <c r="E5520" s="16" t="str">
        <f>[1]!lastradeday_s("000002","")</f>
        <v>2026-06-22</v>
      </c>
      <c r="F5520" s="16" t="str">
        <f>[1]!s_info_industry_csrc2023(A5520,"",3)</f>
        <v>有色金属冶炼和压延加工业</v>
      </c>
      <c r="G5520" s="16" t="str">
        <f>[1]!s_info_industry_csrc2023(A5520,"",1)</f>
        <v>制造业</v>
      </c>
      <c r="H5520" s="16">
        <f>[1]!s_is(A5520,83,"FY","YTD","20251231",1,"",100000000)</f>
        <v>96.410609417399996</v>
      </c>
      <c r="I5520" s="16">
        <f>[1]!s_is(A5520,83,"FY","YTD","20241231",1,"",100000000)</f>
        <v>81.113577952399993</v>
      </c>
      <c r="J5520" s="16">
        <f t="shared" si="258"/>
        <v>0.18858780306765399</v>
      </c>
      <c r="K5520" s="16">
        <f>[1]!s_is(A5520,61,"FY","YTD","20251231",1,"",100000000)</f>
        <v>4.1527123411</v>
      </c>
      <c r="L5520" s="16">
        <f>[1]!s_is(A5520,61,"FY","YTD","20241231",1,"",100000000)</f>
        <v>3.1944494724000001</v>
      </c>
      <c r="M5520" s="16">
        <f t="shared" si="259"/>
        <v>0.29997746935094077</v>
      </c>
      <c r="N5520" s="16">
        <f>[1]!s_fa_roe(A5520,"20251231")</f>
        <v>18.0563</v>
      </c>
      <c r="O5520" s="16">
        <f>[1]!s_stmnote_rdexp(A5520,"20251231",1,10000)</f>
        <v>33483.566716000001</v>
      </c>
      <c r="P5520" s="20">
        <f t="shared" si="260"/>
        <v>3.4730168099069141E-2</v>
      </c>
      <c r="Q5520" s="16">
        <f>[1]!s_margin_tradingbalance(A5520,"",10000)</f>
        <v>14917.8619</v>
      </c>
      <c r="R5520" s="16">
        <f>[1]!s_margin_seclendingbalance(A5520,"",10000)</f>
        <v>27.9072</v>
      </c>
      <c r="S5520" s="17">
        <f>[1]!s_val_ev(A5520,"",100000000)</f>
        <v>94.510395000000003</v>
      </c>
      <c r="T5520" s="17">
        <f>[1]!share_freesharesmv(A5520,"",100000000)</f>
        <v>38.625550092000005</v>
      </c>
      <c r="U5520" s="17">
        <f>[1]!s_dq_amount_btin(A5520,E5520,100000000)</f>
        <v>3.9295500400000001</v>
      </c>
      <c r="V5520" s="17">
        <f>[1]!s_dq_turn(A5520,E5520)</f>
        <v>8.6956916636648476</v>
      </c>
      <c r="W5520" s="2">
        <f>[1]!s_pq_amount(A5520,"20260101","",100000000)</f>
        <v>204.14260100999999</v>
      </c>
      <c r="X5520" s="2">
        <f>[1]!s_pq_avgamount(A5520,"20260101","",100000000)</f>
        <v>1.8558418273636366</v>
      </c>
      <c r="Y5520" s="17">
        <f>[1]!s_ipo_dilutedpe(A5520)</f>
        <v>17.03</v>
      </c>
      <c r="Z5520" s="12">
        <f>[1]!s_ipo_collection_total(A5520,100000000)</f>
        <v>10.135199999999999</v>
      </c>
      <c r="AA5520" s="2">
        <f>[1]!s_val_pe_ttm(A5520,E5520)</f>
        <v>20.59657096862793</v>
      </c>
      <c r="AB5520" s="5">
        <f>[1]!s_info_zjtxornot1(A5520,"")</f>
        <v>0</v>
      </c>
      <c r="AC5520" s="22" t="str">
        <f>[1]!s_info_nature1(A5520,"")</f>
        <v>民营企业</v>
      </c>
      <c r="AD5520" s="6" t="str">
        <f>[1]!s_info_city(A5520)</f>
        <v>杭州市</v>
      </c>
      <c r="AE5520" s="6" t="str">
        <f>[1]!s_info_province(A5520)</f>
        <v>浙江省</v>
      </c>
      <c r="AF5520">
        <v>120.153576</v>
      </c>
      <c r="AG5520">
        <v>30.287458999999998</v>
      </c>
    </row>
    <row r="5521" spans="1:33" x14ac:dyDescent="0.3">
      <c r="A5521" s="12" t="s">
        <v>11050</v>
      </c>
      <c r="B5521" s="12" t="s">
        <v>11051</v>
      </c>
      <c r="C5521" s="16" t="str">
        <f>[1]!s_info_mkt(A5521)</f>
        <v>主板</v>
      </c>
      <c r="D5521" s="16" t="str">
        <f>[1]!s_ipo_listeddate(A5521)</f>
        <v>2011-03-25</v>
      </c>
      <c r="E5521" s="16" t="str">
        <f>[1]!lastradeday_s("000002","")</f>
        <v>2026-06-22</v>
      </c>
      <c r="F5521" s="16" t="str">
        <f>[1]!s_info_industry_csrc2023(A5521,"",3)</f>
        <v>酒、饮料和精制茶制造业</v>
      </c>
      <c r="G5521" s="16" t="str">
        <f>[1]!s_info_industry_csrc2023(A5521,"",1)</f>
        <v>制造业</v>
      </c>
      <c r="H5521" s="16">
        <f>[1]!s_is(A5521,83,"FY","YTD","20251231",1,"",100000000)</f>
        <v>29.436993846300002</v>
      </c>
      <c r="I5521" s="16">
        <f>[1]!s_is(A5521,83,"FY","YTD","20241231",1,"",100000000)</f>
        <v>30.481299902600004</v>
      </c>
      <c r="J5521" s="16">
        <f t="shared" si="258"/>
        <v>-3.4260548586739326E-2</v>
      </c>
      <c r="K5521" s="16">
        <f>[1]!s_is(A5521,61,"FY","YTD","20251231",1,"",100000000)</f>
        <v>6.3742476486999999</v>
      </c>
      <c r="L5521" s="16">
        <f>[1]!s_is(A5521,61,"FY","YTD","20241231",1,"",100000000)</f>
        <v>7.1914238533000008</v>
      </c>
      <c r="M5521" s="16">
        <f t="shared" si="259"/>
        <v>-0.1136320457909062</v>
      </c>
      <c r="N5521" s="16">
        <f>[1]!s_fa_roe(A5521,"20251231")</f>
        <v>13.215299999999999</v>
      </c>
      <c r="O5521" s="16">
        <f>[1]!s_stmnote_rdexp(A5521,"20251231",1,10000)</f>
        <v>9837.4942879999999</v>
      </c>
      <c r="P5521" s="20">
        <f t="shared" si="260"/>
        <v>3.3418814228669942E-2</v>
      </c>
      <c r="Q5521" s="16">
        <f>[1]!s_margin_tradingbalance(A5521,"",10000)</f>
        <v>31325.332900000001</v>
      </c>
      <c r="R5521" s="16">
        <f>[1]!s_margin_seclendingbalance(A5521,"",10000)</f>
        <v>580.22320000000002</v>
      </c>
      <c r="S5521" s="17">
        <f>[1]!s_val_ev(A5521,"",100000000)</f>
        <v>161.03502417460001</v>
      </c>
      <c r="T5521" s="17">
        <f>[1]!share_freesharesmv(A5521,"",100000000)</f>
        <v>76.964861985000013</v>
      </c>
      <c r="U5521" s="17">
        <f>[1]!s_dq_amount_btin(A5521,E5521,100000000)</f>
        <v>5.7121579499999999</v>
      </c>
      <c r="V5521" s="17">
        <f>[1]!s_dq_turn(A5521,E5521)</f>
        <v>4.7979366015696252</v>
      </c>
      <c r="W5521" s="2">
        <f>[1]!s_pq_amount(A5521,"20260101","",100000000)</f>
        <v>255.33136160999999</v>
      </c>
      <c r="X5521" s="2">
        <f>[1]!s_pq_avgamount(A5521,"20260101","",100000000)</f>
        <v>2.3211941964545457</v>
      </c>
      <c r="Y5521" s="17">
        <f>[1]!s_ipo_dilutedpe(A5521)</f>
        <v>51.38</v>
      </c>
      <c r="Z5521" s="12">
        <f>[1]!s_ipo_collection_total(A5521,100000000)</f>
        <v>5.2</v>
      </c>
      <c r="AA5521" s="2">
        <f>[1]!s_val_pe_ttm(A5521,E5521)</f>
        <v>23.945911407470703</v>
      </c>
      <c r="AB5521" s="5">
        <f>[1]!s_info_zjtxornot1(A5521,"")</f>
        <v>0</v>
      </c>
      <c r="AC5521" s="22" t="str">
        <f>[1]!s_info_nature1(A5521,"")</f>
        <v>民营企业</v>
      </c>
      <c r="AD5521" s="6" t="str">
        <f>[1]!s_info_city(A5521)</f>
        <v>上海市</v>
      </c>
      <c r="AE5521" s="6" t="str">
        <f>[1]!s_info_province(A5521)</f>
        <v>上海</v>
      </c>
      <c r="AF5521">
        <v>121.472644</v>
      </c>
      <c r="AG5521">
        <v>31.231705999999999</v>
      </c>
    </row>
    <row r="5522" spans="1:33" x14ac:dyDescent="0.3">
      <c r="A5522" s="12" t="s">
        <v>11052</v>
      </c>
      <c r="B5522" s="12" t="s">
        <v>11053</v>
      </c>
      <c r="C5522" s="16" t="str">
        <f>[1]!s_info_mkt(A5522)</f>
        <v>主板</v>
      </c>
      <c r="D5522" s="16" t="str">
        <f>[1]!s_ipo_listeddate(A5522)</f>
        <v>1997-07-10</v>
      </c>
      <c r="E5522" s="16" t="str">
        <f>[1]!lastradeday_s("000002","")</f>
        <v>2026-06-22</v>
      </c>
      <c r="F5522" s="16" t="str">
        <f>[1]!s_info_industry_csrc2023(A5522,"",3)</f>
        <v>通用设备制造业</v>
      </c>
      <c r="G5522" s="16" t="str">
        <f>[1]!s_info_industry_csrc2023(A5522,"",1)</f>
        <v>制造业</v>
      </c>
      <c r="H5522" s="16">
        <f>[1]!s_is(A5522,83,"FY","YTD","20251231",1,"",100000000)</f>
        <v>17.3137023267</v>
      </c>
      <c r="I5522" s="16">
        <f>[1]!s_is(A5522,83,"FY","YTD","20241231",1,"",100000000)</f>
        <v>18.434470349400002</v>
      </c>
      <c r="J5522" s="16">
        <f t="shared" si="258"/>
        <v>-6.0797408412467946E-2</v>
      </c>
      <c r="K5522" s="16">
        <f>[1]!s_is(A5522,61,"FY","YTD","20251231",1,"",100000000)</f>
        <v>1.6989313453000001</v>
      </c>
      <c r="L5522" s="16">
        <f>[1]!s_is(A5522,61,"FY","YTD","20241231",1,"",100000000)</f>
        <v>2.2933112293</v>
      </c>
      <c r="M5522" s="16">
        <f t="shared" si="259"/>
        <v>-0.25917977307485895</v>
      </c>
      <c r="N5522" s="16">
        <f>[1]!s_fa_roe(A5522,"20251231")</f>
        <v>7.3449999999999998</v>
      </c>
      <c r="O5522" s="16">
        <f>[1]!s_stmnote_rdexp(A5522,"20251231",1,10000)</f>
        <v>6873.7369549999994</v>
      </c>
      <c r="P5522" s="20">
        <f t="shared" si="260"/>
        <v>3.9701138585476289E-2</v>
      </c>
      <c r="Q5522" s="16">
        <f>[1]!s_margin_tradingbalance(A5522,"",10000)</f>
        <v>37149.450700000001</v>
      </c>
      <c r="R5522" s="16">
        <f>[1]!s_margin_seclendingbalance(A5522,"",10000)</f>
        <v>140.44380000000001</v>
      </c>
      <c r="S5522" s="17">
        <f>[1]!s_val_ev(A5522,"",100000000)</f>
        <v>73.30944378160001</v>
      </c>
      <c r="T5522" s="17">
        <f>[1]!share_freesharesmv(A5522,"",100000000)</f>
        <v>53.333643097600003</v>
      </c>
      <c r="U5522" s="17">
        <f>[1]!s_dq_amount_btin(A5522,E5522,100000000)</f>
        <v>8.1990755199999992</v>
      </c>
      <c r="V5522" s="17">
        <f>[1]!s_dq_turn(A5522,E5522)</f>
        <v>11.35630815141274</v>
      </c>
      <c r="W5522" s="2">
        <f>[1]!s_pq_amount(A5522,"20260101","",100000000)</f>
        <v>451.84351090000001</v>
      </c>
      <c r="X5522" s="2">
        <f>[1]!s_pq_avgamount(A5522,"20260101","",100000000)</f>
        <v>4.107668280909091</v>
      </c>
      <c r="Y5522" s="17">
        <f>[1]!s_ipo_dilutedpe(A5522)</f>
        <v>0</v>
      </c>
      <c r="Z5522" s="12">
        <f>[1]!s_ipo_collection_total(A5522,100000000)</f>
        <v>1.599</v>
      </c>
      <c r="AA5522" s="2">
        <f>[1]!s_val_pe_ttm(A5522,E5522)</f>
        <v>46.5816650390625</v>
      </c>
      <c r="AB5522" s="5">
        <f>[1]!s_info_zjtxornot1(A5522,"")</f>
        <v>0</v>
      </c>
      <c r="AC5522" s="22" t="str">
        <f>[1]!s_info_nature1(A5522,"")</f>
        <v>中央国有企业</v>
      </c>
      <c r="AD5522" s="6" t="str">
        <f>[1]!s_info_city(A5522)</f>
        <v>苏州市</v>
      </c>
      <c r="AE5522" s="6" t="str">
        <f>[1]!s_info_province(A5522)</f>
        <v>江苏省</v>
      </c>
      <c r="AF5522">
        <v>120.619585</v>
      </c>
      <c r="AG5522">
        <v>31.299378999999998</v>
      </c>
    </row>
    <row r="5523" spans="1:33" x14ac:dyDescent="0.3">
      <c r="A5523" s="12" t="s">
        <v>11054</v>
      </c>
      <c r="B5523" s="12" t="s">
        <v>11055</v>
      </c>
      <c r="C5523" s="16" t="str">
        <f>[1]!s_info_mkt(A5523)</f>
        <v>主板</v>
      </c>
      <c r="D5523" s="16" t="str">
        <f>[1]!s_ipo_listeddate(A5523)</f>
        <v>2020-04-30</v>
      </c>
      <c r="E5523" s="16" t="str">
        <f>[1]!lastradeday_s("000002","")</f>
        <v>2026-06-22</v>
      </c>
      <c r="F5523" s="16" t="str">
        <f>[1]!s_info_industry_csrc2023(A5523,"",3)</f>
        <v>橡胶和塑料制品业</v>
      </c>
      <c r="G5523" s="16" t="str">
        <f>[1]!s_info_industry_csrc2023(A5523,"",1)</f>
        <v>制造业</v>
      </c>
      <c r="H5523" s="16">
        <f>[1]!s_is(A5523,83,"FY","YTD","20251231",1,"",100000000)</f>
        <v>26.217941452800002</v>
      </c>
      <c r="I5523" s="16">
        <f>[1]!s_is(A5523,83,"FY","YTD","20241231",1,"",100000000)</f>
        <v>30.040050914200002</v>
      </c>
      <c r="J5523" s="16">
        <f t="shared" si="258"/>
        <v>-0.12723378772947691</v>
      </c>
      <c r="K5523" s="16">
        <f>[1]!s_is(A5523,61,"FY","YTD","20251231",1,"",100000000)</f>
        <v>-2.6793691889</v>
      </c>
      <c r="L5523" s="16">
        <f>[1]!s_is(A5523,61,"FY","YTD","20241231",1,"",100000000)</f>
        <v>-2.8493409239999998</v>
      </c>
      <c r="M5523" s="16">
        <f t="shared" si="259"/>
        <v>5.9653000337140376E-2</v>
      </c>
      <c r="N5523" s="16">
        <f>[1]!s_fa_roe(A5523,"20251231")</f>
        <v>-10.555899999999999</v>
      </c>
      <c r="O5523" s="16">
        <f>[1]!s_stmnote_rdexp(A5523,"20251231",1,10000)</f>
        <v>10437.154962000001</v>
      </c>
      <c r="P5523" s="20">
        <f t="shared" si="260"/>
        <v>3.9809208441440549E-2</v>
      </c>
      <c r="Q5523" s="16">
        <f>[1]!s_margin_tradingbalance(A5523,"",10000)</f>
        <v>31788.3645</v>
      </c>
      <c r="R5523" s="16">
        <f>[1]!s_margin_seclendingbalance(A5523,"",10000)</f>
        <v>37.8155</v>
      </c>
      <c r="S5523" s="17">
        <f>[1]!s_val_ev(A5523,"",100000000)</f>
        <v>57.005029870800001</v>
      </c>
      <c r="T5523" s="17">
        <f>[1]!share_freesharesmv(A5523,"",100000000)</f>
        <v>36.204041719899998</v>
      </c>
      <c r="U5523" s="17">
        <f>[1]!s_dq_amount_btin(A5523,E5523,100000000)</f>
        <v>5.1708161600000002</v>
      </c>
      <c r="V5523" s="17">
        <f>[1]!s_dq_turn(A5523,E5523)</f>
        <v>9.0307679179675056</v>
      </c>
      <c r="W5523" s="2">
        <f>[1]!s_pq_amount(A5523,"20260101","",100000000)</f>
        <v>536.22659868999995</v>
      </c>
      <c r="X5523" s="2">
        <f>[1]!s_pq_avgamount(A5523,"20260101","",100000000)</f>
        <v>4.8747872608181817</v>
      </c>
      <c r="Y5523" s="17">
        <f>[1]!s_ipo_dilutedpe(A5523)</f>
        <v>22.57</v>
      </c>
      <c r="Z5523" s="12">
        <f>[1]!s_ipo_collection_total(A5523,100000000)</f>
        <v>4.1850459999999998</v>
      </c>
      <c r="AA5523" s="2">
        <f>[1]!s_val_pe_ttm(A5523,E5523)</f>
        <v>-23.143184661865234</v>
      </c>
      <c r="AB5523" s="5">
        <f>[1]!s_info_zjtxornot1(A5523,"")</f>
        <v>0</v>
      </c>
      <c r="AC5523" s="22" t="str">
        <f>[1]!s_info_nature1(A5523,"")</f>
        <v>民营企业</v>
      </c>
      <c r="AD5523" s="6" t="str">
        <f>[1]!s_info_city(A5523)</f>
        <v>苏州市</v>
      </c>
      <c r="AE5523" s="6" t="str">
        <f>[1]!s_info_province(A5523)</f>
        <v>江苏省</v>
      </c>
      <c r="AF5523">
        <v>120.619585</v>
      </c>
      <c r="AG5523">
        <v>31.299378999999998</v>
      </c>
    </row>
    <row r="5524" spans="1:33" x14ac:dyDescent="0.3">
      <c r="A5524" s="12" t="s">
        <v>11056</v>
      </c>
      <c r="B5524" s="12" t="s">
        <v>11057</v>
      </c>
      <c r="C5524" s="16" t="str">
        <f>[1]!s_info_mkt(A5524)</f>
        <v>创业板</v>
      </c>
      <c r="D5524" s="16" t="str">
        <f>[1]!s_ipo_listeddate(A5524)</f>
        <v>2010-08-06</v>
      </c>
      <c r="E5524" s="16" t="str">
        <f>[1]!lastradeday_s("000002","")</f>
        <v>2026-06-22</v>
      </c>
      <c r="F5524" s="16" t="str">
        <f>[1]!s_info_industry_csrc2023(A5524,"",3)</f>
        <v>专用设备制造业</v>
      </c>
      <c r="G5524" s="16" t="str">
        <f>[1]!s_info_industry_csrc2023(A5524,"",1)</f>
        <v>制造业</v>
      </c>
      <c r="H5524" s="16">
        <f>[1]!s_is(A5524,83,"FY","YTD","20251231",1,"",100000000)</f>
        <v>5.7915995764999995</v>
      </c>
      <c r="I5524" s="16">
        <f>[1]!s_is(A5524,83,"FY","YTD","20241231",1,"",100000000)</f>
        <v>5.9898162682000002</v>
      </c>
      <c r="J5524" s="16">
        <f t="shared" si="258"/>
        <v>-3.3092282438166865E-2</v>
      </c>
      <c r="K5524" s="16">
        <f>[1]!s_is(A5524,61,"FY","YTD","20251231",1,"",100000000)</f>
        <v>1.8324161953</v>
      </c>
      <c r="L5524" s="16">
        <f>[1]!s_is(A5524,61,"FY","YTD","20241231",1,"",100000000)</f>
        <v>0.95078120060000004</v>
      </c>
      <c r="M5524" s="16">
        <f t="shared" si="259"/>
        <v>0.92727432362317985</v>
      </c>
      <c r="N5524" s="16">
        <f>[1]!s_fa_roe(A5524,"20251231")</f>
        <v>7.6619000000000002</v>
      </c>
      <c r="O5524" s="16">
        <f>[1]!s_stmnote_rdexp(A5524,"20251231",1,10000)</f>
        <v>4986.5818369999997</v>
      </c>
      <c r="P5524" s="20">
        <f t="shared" si="260"/>
        <v>8.6100252117455756E-2</v>
      </c>
      <c r="Q5524" s="16">
        <f>[1]!s_margin_tradingbalance(A5524,"",10000)</f>
        <v>37035.419399999999</v>
      </c>
      <c r="R5524" s="16">
        <f>[1]!s_margin_seclendingbalance(A5524,"",10000)</f>
        <v>36.719000000000001</v>
      </c>
      <c r="S5524" s="17">
        <f>[1]!s_val_ev(A5524,"",100000000)</f>
        <v>51.092482171499995</v>
      </c>
      <c r="T5524" s="17">
        <f>[1]!share_freesharesmv(A5524,"",100000000)</f>
        <v>36.134416464299996</v>
      </c>
      <c r="U5524" s="17">
        <f>[1]!s_dq_amount_btin(A5524,E5524,100000000)</f>
        <v>2.82066945</v>
      </c>
      <c r="V5524" s="17">
        <f>[1]!s_dq_turn(A5524,E5524)</f>
        <v>7.085720195042013</v>
      </c>
      <c r="W5524" s="2">
        <f>[1]!s_pq_amount(A5524,"20260101","",100000000)</f>
        <v>302.53833857000001</v>
      </c>
      <c r="X5524" s="2">
        <f>[1]!s_pq_avgamount(A5524,"20260101","",100000000)</f>
        <v>2.7503485324545456</v>
      </c>
      <c r="Y5524" s="17">
        <f>[1]!s_ipo_dilutedpe(A5524)</f>
        <v>49.44</v>
      </c>
      <c r="Z5524" s="12">
        <f>[1]!s_ipo_collection_total(A5524,100000000)</f>
        <v>5.0304099999999998</v>
      </c>
      <c r="AA5524" s="2">
        <f>[1]!s_val_pe_ttm(A5524,E5524)</f>
        <v>27.745370864868164</v>
      </c>
      <c r="AB5524" s="5">
        <f>[1]!s_info_zjtxornot1(A5524,"")</f>
        <v>1</v>
      </c>
      <c r="AC5524" s="22" t="str">
        <f>[1]!s_info_nature1(A5524,"")</f>
        <v>民营企业</v>
      </c>
      <c r="AD5524" s="6" t="str">
        <f>[1]!s_info_city(A5524)</f>
        <v>泰安市</v>
      </c>
      <c r="AE5524" s="6" t="str">
        <f>[1]!s_info_province(A5524)</f>
        <v>山东省</v>
      </c>
      <c r="AF5524">
        <v>117.129063</v>
      </c>
      <c r="AG5524">
        <v>36.194968000000003</v>
      </c>
    </row>
    <row r="5525" spans="1:33" x14ac:dyDescent="0.3">
      <c r="A5525" s="12" t="s">
        <v>11058</v>
      </c>
      <c r="B5525" s="12" t="s">
        <v>11059</v>
      </c>
      <c r="C5525" s="16" t="str">
        <f>[1]!s_info_mkt(A5525)</f>
        <v>科创板</v>
      </c>
      <c r="D5525" s="16" t="str">
        <f>[1]!s_ipo_listeddate(A5525)</f>
        <v>2022-08-02</v>
      </c>
      <c r="E5525" s="16" t="str">
        <f>[1]!lastradeday_s("000002","")</f>
        <v>2026-06-22</v>
      </c>
      <c r="F5525" s="16" t="str">
        <f>[1]!s_info_industry_csrc2023(A5525,"",3)</f>
        <v>计算机、通信和其他电子设备制造业</v>
      </c>
      <c r="G5525" s="16" t="str">
        <f>[1]!s_info_industry_csrc2023(A5525,"",1)</f>
        <v>制造业</v>
      </c>
      <c r="H5525" s="16">
        <f>[1]!s_is(A5525,83,"FY","YTD","20251231",1,"",100000000)</f>
        <v>5.2916702545999996</v>
      </c>
      <c r="I5525" s="16">
        <f>[1]!s_is(A5525,83,"FY","YTD","20241231",1,"",100000000)</f>
        <v>4.7946021295999994</v>
      </c>
      <c r="J5525" s="16">
        <f t="shared" si="258"/>
        <v>0.10367244487948146</v>
      </c>
      <c r="K5525" s="16">
        <f>[1]!s_is(A5525,61,"FY","YTD","20251231",1,"",100000000)</f>
        <v>0.30210456720000001</v>
      </c>
      <c r="L5525" s="16">
        <f>[1]!s_is(A5525,61,"FY","YTD","20241231",1,"",100000000)</f>
        <v>0.45106646729999994</v>
      </c>
      <c r="M5525" s="16">
        <f t="shared" si="259"/>
        <v>-0.33024379087999645</v>
      </c>
      <c r="N5525" s="16">
        <f>[1]!s_fa_roe(A5525,"20251231")</f>
        <v>1.5588</v>
      </c>
      <c r="O5525" s="16">
        <f>[1]!s_stmnote_rdexp(A5525,"20251231",1,10000)</f>
        <v>10244.165736000001</v>
      </c>
      <c r="P5525" s="20">
        <f t="shared" si="260"/>
        <v>0.19359040233270094</v>
      </c>
      <c r="Q5525" s="16">
        <f>[1]!s_margin_tradingbalance(A5525,"",10000)</f>
        <v>19335.666300000001</v>
      </c>
      <c r="R5525" s="16">
        <f>[1]!s_margin_seclendingbalance(A5525,"",10000)</f>
        <v>62.338999999999999</v>
      </c>
      <c r="S5525" s="17">
        <f>[1]!s_val_ev(A5525,"",100000000)</f>
        <v>126.70790886120001</v>
      </c>
      <c r="T5525" s="17">
        <f>[1]!share_freesharesmv(A5525,"",100000000)</f>
        <v>51.111505409400003</v>
      </c>
      <c r="U5525" s="17">
        <f>[1]!s_dq_amount_btin(A5525,E5525,100000000)</f>
        <v>6.2406426599999998</v>
      </c>
      <c r="V5525" s="17">
        <f>[1]!s_dq_turn(A5525,E5525)</f>
        <v>5.052785332929191</v>
      </c>
      <c r="W5525" s="2">
        <f>[1]!s_pq_amount(A5525,"20260101","",100000000)</f>
        <v>260.81388852999999</v>
      </c>
      <c r="X5525" s="2">
        <f>[1]!s_pq_avgamount(A5525,"20260101","",100000000)</f>
        <v>2.3710353502727273</v>
      </c>
      <c r="Y5525" s="17">
        <f>[1]!s_ipo_dilutedpe(A5525)</f>
        <v>174.61</v>
      </c>
      <c r="Z5525" s="12">
        <f>[1]!s_ipo_collection_total(A5525,100000000)</f>
        <v>15.5491437006</v>
      </c>
      <c r="AA5525" s="2">
        <f>[1]!s_val_pe_ttm(A5525,E5525)</f>
        <v>4717.87158203125</v>
      </c>
      <c r="AB5525" s="5">
        <f>[1]!s_info_zjtxornot1(A5525,"")</f>
        <v>1</v>
      </c>
      <c r="AC5525" s="22" t="str">
        <f>[1]!s_info_nature1(A5525,"")</f>
        <v>民营企业</v>
      </c>
      <c r="AD5525" s="6" t="str">
        <f>[1]!s_info_city(A5525)</f>
        <v>无锡市</v>
      </c>
      <c r="AE5525" s="6" t="str">
        <f>[1]!s_info_province(A5525)</f>
        <v>江苏省</v>
      </c>
      <c r="AF5525">
        <v>120.301663</v>
      </c>
      <c r="AG5525">
        <v>31.574729000000001</v>
      </c>
    </row>
    <row r="5526" spans="1:33" x14ac:dyDescent="0.3">
      <c r="A5526" s="12" t="s">
        <v>11060</v>
      </c>
      <c r="B5526" s="12" t="s">
        <v>11061</v>
      </c>
      <c r="C5526" s="16" t="str">
        <f>[1]!s_info_mkt(A5526)</f>
        <v>创业板</v>
      </c>
      <c r="D5526" s="16" t="str">
        <f>[1]!s_ipo_listeddate(A5526)</f>
        <v>2021-12-09</v>
      </c>
      <c r="E5526" s="16" t="str">
        <f>[1]!lastradeday_s("000002","")</f>
        <v>2026-06-22</v>
      </c>
      <c r="F5526" s="16" t="str">
        <f>[1]!s_info_industry_csrc2023(A5526,"",3)</f>
        <v>橡胶和塑料制品业</v>
      </c>
      <c r="G5526" s="16" t="str">
        <f>[1]!s_info_industry_csrc2023(A5526,"",1)</f>
        <v>制造业</v>
      </c>
      <c r="H5526" s="16">
        <f>[1]!s_is(A5526,83,"FY","YTD","20251231",1,"",100000000)</f>
        <v>26.873869106500003</v>
      </c>
      <c r="I5526" s="16">
        <f>[1]!s_is(A5526,83,"FY","YTD","20241231",1,"",100000000)</f>
        <v>23.262371626500002</v>
      </c>
      <c r="J5526" s="16">
        <f t="shared" si="258"/>
        <v>0.15525061408123397</v>
      </c>
      <c r="K5526" s="16">
        <f>[1]!s_is(A5526,61,"FY","YTD","20251231",1,"",100000000)</f>
        <v>-0.75706978079999998</v>
      </c>
      <c r="L5526" s="16">
        <f>[1]!s_is(A5526,61,"FY","YTD","20241231",1,"",100000000)</f>
        <v>0.5700052149</v>
      </c>
      <c r="M5526" s="16">
        <f t="shared" si="259"/>
        <v>-2.3281804464417362</v>
      </c>
      <c r="N5526" s="16">
        <f>[1]!s_fa_roe(A5526,"20251231")</f>
        <v>-4.6010999999999997</v>
      </c>
      <c r="O5526" s="16">
        <f>[1]!s_stmnote_rdexp(A5526,"20251231",1,10000)</f>
        <v>7041.4361310000004</v>
      </c>
      <c r="P5526" s="20">
        <f t="shared" si="260"/>
        <v>2.6201795145667665E-2</v>
      </c>
      <c r="Q5526" s="16">
        <f>[1]!s_margin_tradingbalance(A5526,"",10000)</f>
        <v>9879.5887000000002</v>
      </c>
      <c r="R5526" s="16">
        <f>[1]!s_margin_seclendingbalance(A5526,"",10000)</f>
        <v>20.136600000000001</v>
      </c>
      <c r="S5526" s="17">
        <f>[1]!s_val_ev(A5526,"",100000000)</f>
        <v>48.682157415100001</v>
      </c>
      <c r="T5526" s="17">
        <f>[1]!share_freesharesmv(A5526,"",100000000)</f>
        <v>21.955426342900001</v>
      </c>
      <c r="U5526" s="17">
        <f>[1]!s_dq_amount_btin(A5526,E5526,100000000)</f>
        <v>1.6062438400000001</v>
      </c>
      <c r="V5526" s="17">
        <f>[1]!s_dq_turn(A5526,E5526)</f>
        <v>4.4297798807696163</v>
      </c>
      <c r="W5526" s="2">
        <f>[1]!s_pq_amount(A5526,"20260101","",100000000)</f>
        <v>177.43659324999999</v>
      </c>
      <c r="X5526" s="2">
        <f>[1]!s_pq_avgamount(A5526,"20260101","",100000000)</f>
        <v>1.6130599386363638</v>
      </c>
      <c r="Y5526" s="17">
        <f>[1]!s_ipo_dilutedpe(A5526)</f>
        <v>41.35</v>
      </c>
      <c r="Z5526" s="12">
        <f>[1]!s_ipo_collection_total(A5526,100000000)</f>
        <v>9.2189999999999994</v>
      </c>
      <c r="AA5526" s="2">
        <f>[1]!s_val_pe_ttm(A5526,E5526)</f>
        <v>-32.5946044921875</v>
      </c>
      <c r="AB5526" s="5">
        <f>[1]!s_info_zjtxornot1(A5526,"")</f>
        <v>0</v>
      </c>
      <c r="AC5526" s="22" t="str">
        <f>[1]!s_info_nature1(A5526,"")</f>
        <v>民营企业</v>
      </c>
      <c r="AD5526" s="6" t="str">
        <f>[1]!s_info_city(A5526)</f>
        <v>宁波市</v>
      </c>
      <c r="AE5526" s="6" t="str">
        <f>[1]!s_info_province(A5526)</f>
        <v>浙江省</v>
      </c>
      <c r="AF5526">
        <v>121.549792</v>
      </c>
      <c r="AG5526">
        <v>29.868387999999999</v>
      </c>
    </row>
    <row r="5527" spans="1:33" x14ac:dyDescent="0.3">
      <c r="A5527" s="12" t="s">
        <v>11062</v>
      </c>
      <c r="B5527" s="12" t="s">
        <v>11063</v>
      </c>
      <c r="C5527" s="16" t="str">
        <f>[1]!s_info_mkt(A5527)</f>
        <v>创业板</v>
      </c>
      <c r="D5527" s="16" t="str">
        <f>[1]!s_ipo_listeddate(A5527)</f>
        <v>2015-07-01</v>
      </c>
      <c r="E5527" s="16" t="str">
        <f>[1]!lastradeday_s("000002","")</f>
        <v>2026-06-22</v>
      </c>
      <c r="F5527" s="16" t="str">
        <f>[1]!s_info_industry_csrc2023(A5527,"",3)</f>
        <v>金属制品业</v>
      </c>
      <c r="G5527" s="16" t="str">
        <f>[1]!s_info_industry_csrc2023(A5527,"",1)</f>
        <v>制造业</v>
      </c>
      <c r="H5527" s="16">
        <f>[1]!s_is(A5527,83,"FY","YTD","20251231",1,"",100000000)</f>
        <v>7.1305424347000006</v>
      </c>
      <c r="I5527" s="16">
        <f>[1]!s_is(A5527,83,"FY","YTD","20241231",1,"",100000000)</f>
        <v>6.0826782199</v>
      </c>
      <c r="J5527" s="16">
        <f t="shared" si="258"/>
        <v>0.17227020350539402</v>
      </c>
      <c r="K5527" s="16">
        <f>[1]!s_is(A5527,61,"FY","YTD","20251231",1,"",100000000)</f>
        <v>1.6944302959999999</v>
      </c>
      <c r="L5527" s="16">
        <f>[1]!s_is(A5527,61,"FY","YTD","20241231",1,"",100000000)</f>
        <v>1.2926015732</v>
      </c>
      <c r="M5527" s="16">
        <f t="shared" si="259"/>
        <v>0.31086819877932043</v>
      </c>
      <c r="N5527" s="16">
        <f>[1]!s_fa_roe(A5527,"20251231")</f>
        <v>10.5357</v>
      </c>
      <c r="O5527" s="16">
        <f>[1]!s_stmnote_rdexp(A5527,"20251231",1,10000)</f>
        <v>4020.6266420000002</v>
      </c>
      <c r="P5527" s="20">
        <f t="shared" si="260"/>
        <v>5.6385985762234053E-2</v>
      </c>
      <c r="Q5527" s="16">
        <f>[1]!s_margin_tradingbalance(A5527,"",10000)</f>
        <v>0</v>
      </c>
      <c r="R5527" s="16">
        <f>[1]!s_margin_seclendingbalance(A5527,"",10000)</f>
        <v>0</v>
      </c>
      <c r="S5527" s="17">
        <f>[1]!s_val_ev(A5527,"",100000000)</f>
        <v>78.075451415099991</v>
      </c>
      <c r="T5527" s="17">
        <f>[1]!share_freesharesmv(A5527,"",100000000)</f>
        <v>28.876637780999999</v>
      </c>
      <c r="U5527" s="17">
        <f>[1]!s_dq_amount_btin(A5527,E5527,100000000)</f>
        <v>6.0896479699999997</v>
      </c>
      <c r="V5527" s="17">
        <f>[1]!s_dq_turn(A5527,E5527)</f>
        <v>9.0786205154024504</v>
      </c>
      <c r="W5527" s="2">
        <f>[1]!s_pq_amount(A5527,"20260101","",100000000)</f>
        <v>231.44986835</v>
      </c>
      <c r="X5527" s="2">
        <f>[1]!s_pq_avgamount(A5527,"20260101","",100000000)</f>
        <v>2.1040897122727271</v>
      </c>
      <c r="Y5527" s="17">
        <f>[1]!s_ipo_dilutedpe(A5527)</f>
        <v>19.3</v>
      </c>
      <c r="Z5527" s="12">
        <f>[1]!s_ipo_collection_total(A5527,100000000)</f>
        <v>3.1431930000000001</v>
      </c>
      <c r="AA5527" s="2">
        <f>[1]!s_val_pe_ttm(A5527,E5527)</f>
        <v>42.746189117431641</v>
      </c>
      <c r="AB5527" s="5">
        <f>[1]!s_info_zjtxornot1(A5527,"")</f>
        <v>1</v>
      </c>
      <c r="AC5527" s="22" t="str">
        <f>[1]!s_info_nature1(A5527,"")</f>
        <v>民营企业</v>
      </c>
      <c r="AD5527" s="6" t="str">
        <f>[1]!s_info_city(A5527)</f>
        <v>嘉兴市</v>
      </c>
      <c r="AE5527" s="6" t="str">
        <f>[1]!s_info_province(A5527)</f>
        <v>浙江省</v>
      </c>
      <c r="AF5527">
        <v>120.750865</v>
      </c>
      <c r="AG5527">
        <v>30.762653</v>
      </c>
    </row>
    <row r="5528" spans="1:33" x14ac:dyDescent="0.3">
      <c r="A5528" s="12" t="s">
        <v>11064</v>
      </c>
      <c r="B5528" s="12" t="s">
        <v>11065</v>
      </c>
      <c r="C5528" s="16" t="str">
        <f>[1]!s_info_mkt(A5528)</f>
        <v>创业板</v>
      </c>
      <c r="D5528" s="16" t="str">
        <f>[1]!s_ipo_listeddate(A5528)</f>
        <v>2014-12-31</v>
      </c>
      <c r="E5528" s="16" t="str">
        <f>[1]!lastradeday_s("000002","")</f>
        <v>2026-06-22</v>
      </c>
      <c r="F5528" s="16" t="str">
        <f>[1]!s_info_industry_csrc2023(A5528,"",3)</f>
        <v>通用设备制造业</v>
      </c>
      <c r="G5528" s="16" t="str">
        <f>[1]!s_info_industry_csrc2023(A5528,"",1)</f>
        <v>制造业</v>
      </c>
      <c r="H5528" s="16">
        <f>[1]!s_is(A5528,83,"FY","YTD","20251231",1,"",100000000)</f>
        <v>3.4456011480000002</v>
      </c>
      <c r="I5528" s="16">
        <f>[1]!s_is(A5528,83,"FY","YTD","20241231",1,"",100000000)</f>
        <v>5.2222068883999997</v>
      </c>
      <c r="J5528" s="16">
        <f t="shared" si="258"/>
        <v>-0.34020209814864744</v>
      </c>
      <c r="K5528" s="16">
        <f>[1]!s_is(A5528,61,"FY","YTD","20251231",1,"",100000000)</f>
        <v>0.1064642151</v>
      </c>
      <c r="L5528" s="16">
        <f>[1]!s_is(A5528,61,"FY","YTD","20241231",1,"",100000000)</f>
        <v>0.1253180683</v>
      </c>
      <c r="M5528" s="16">
        <f t="shared" si="259"/>
        <v>-0.15044800367386454</v>
      </c>
      <c r="N5528" s="16">
        <f>[1]!s_fa_roe(A5528,"20251231")</f>
        <v>1.1140000000000001</v>
      </c>
      <c r="O5528" s="16">
        <f>[1]!s_stmnote_rdexp(A5528,"20251231",1,10000)</f>
        <v>2139.2526849999999</v>
      </c>
      <c r="P5528" s="20">
        <f t="shared" si="260"/>
        <v>6.2086486308542396E-2</v>
      </c>
      <c r="Q5528" s="16">
        <f>[1]!s_margin_tradingbalance(A5528,"",10000)</f>
        <v>0</v>
      </c>
      <c r="R5528" s="16">
        <f>[1]!s_margin_seclendingbalance(A5528,"",10000)</f>
        <v>0</v>
      </c>
      <c r="S5528" s="17">
        <f>[1]!s_val_ev(A5528,"",100000000)</f>
        <v>34.960720601999995</v>
      </c>
      <c r="T5528" s="17">
        <f>[1]!share_freesharesmv(A5528,"",100000000)</f>
        <v>24.857187417999999</v>
      </c>
      <c r="U5528" s="17">
        <f>[1]!s_dq_amount_btin(A5528,E5528,100000000)</f>
        <v>3.1573771000000002</v>
      </c>
      <c r="V5528" s="17">
        <f>[1]!s_dq_turn(A5528,E5528)</f>
        <v>12.145525863309993</v>
      </c>
      <c r="W5528" s="2">
        <f>[1]!s_pq_amount(A5528,"20260101","",100000000)</f>
        <v>111.55186904</v>
      </c>
      <c r="X5528" s="2">
        <f>[1]!s_pq_avgamount(A5528,"20260101","",100000000)</f>
        <v>1.0623987527619048</v>
      </c>
      <c r="Y5528" s="17">
        <f>[1]!s_ipo_dilutedpe(A5528)</f>
        <v>22.92</v>
      </c>
      <c r="Z5528" s="12">
        <f>[1]!s_ipo_collection_total(A5528,100000000)</f>
        <v>2.56</v>
      </c>
      <c r="AA5528" s="2">
        <f>[1]!s_val_pe_ttm(A5528,E5528)</f>
        <v>1096.7979736328125</v>
      </c>
      <c r="AB5528" s="5">
        <f>[1]!s_info_zjtxornot1(A5528,"")</f>
        <v>1</v>
      </c>
      <c r="AC5528" s="22" t="str">
        <f>[1]!s_info_nature1(A5528,"")</f>
        <v>公众企业</v>
      </c>
      <c r="AD5528" s="6" t="str">
        <f>[1]!s_info_city(A5528)</f>
        <v>绍兴市</v>
      </c>
      <c r="AE5528" s="6" t="str">
        <f>[1]!s_info_province(A5528)</f>
        <v>浙江省</v>
      </c>
      <c r="AF5528">
        <v>120.582112</v>
      </c>
      <c r="AG5528">
        <v>29.997116999999999</v>
      </c>
    </row>
    <row r="5529" spans="1:33" x14ac:dyDescent="0.3">
      <c r="A5529" s="12" t="s">
        <v>11066</v>
      </c>
      <c r="B5529" s="12" t="s">
        <v>11067</v>
      </c>
      <c r="C5529" s="16" t="str">
        <f>[1]!s_info_mkt(A5529)</f>
        <v>创业板</v>
      </c>
      <c r="D5529" s="16" t="str">
        <f>[1]!s_ipo_listeddate(A5529)</f>
        <v>2009-12-25</v>
      </c>
      <c r="E5529" s="16" t="str">
        <f>[1]!lastradeday_s("000002","")</f>
        <v>2026-06-22</v>
      </c>
      <c r="F5529" s="16" t="str">
        <f>[1]!s_info_industry_csrc2023(A5529,"",3)</f>
        <v>土木工程建筑业</v>
      </c>
      <c r="G5529" s="16" t="str">
        <f>[1]!s_info_industry_csrc2023(A5529,"",1)</f>
        <v>建筑业</v>
      </c>
      <c r="H5529" s="16">
        <f>[1]!s_is(A5529,83,"FY","YTD","20251231",1,"",100000000)</f>
        <v>3.20018403</v>
      </c>
      <c r="I5529" s="16">
        <f>[1]!s_is(A5529,83,"FY","YTD","20241231",1,"",100000000)</f>
        <v>1.6112785856</v>
      </c>
      <c r="J5529" s="16">
        <f t="shared" si="258"/>
        <v>0.98611466607950415</v>
      </c>
      <c r="K5529" s="16">
        <f>[1]!s_is(A5529,61,"FY","YTD","20251231",1,"",100000000)</f>
        <v>-0.1888240648</v>
      </c>
      <c r="L5529" s="16">
        <f>[1]!s_is(A5529,61,"FY","YTD","20241231",1,"",100000000)</f>
        <v>-0.273036948</v>
      </c>
      <c r="M5529" s="16">
        <f t="shared" si="259"/>
        <v>0.30843035646589489</v>
      </c>
      <c r="N5529" s="16">
        <f>[1]!s_fa_roe(A5529,"20251231")</f>
        <v>0</v>
      </c>
      <c r="O5529" s="16">
        <f>[1]!s_stmnote_rdexp(A5529,"20251231",1,10000)</f>
        <v>0</v>
      </c>
      <c r="P5529" s="20">
        <f t="shared" si="260"/>
        <v>0</v>
      </c>
      <c r="Q5529" s="16">
        <f>[1]!s_margin_tradingbalance(A5529,"",10000)</f>
        <v>0</v>
      </c>
      <c r="R5529" s="16">
        <f>[1]!s_margin_seclendingbalance(A5529,"",10000)</f>
        <v>0</v>
      </c>
      <c r="S5529" s="17">
        <f>[1]!s_val_ev(A5529,"",100000000)</f>
        <v>0.3609117</v>
      </c>
      <c r="T5529" s="17">
        <f>[1]!share_freesharesmv(A5529,"",100000000)</f>
        <v>0.31457116079999997</v>
      </c>
      <c r="U5529" s="17">
        <f>[1]!s_dq_amount_btin(A5529,E5529,100000000)</f>
        <v>6.8048810000000001E-2</v>
      </c>
      <c r="V5529" s="17">
        <f>[1]!s_dq_turn(A5529,E5529)</f>
        <v>19.420548237487225</v>
      </c>
      <c r="W5529" s="2">
        <f>[1]!s_pq_amount(A5529,"20260101","",100000000)</f>
        <v>20.01010866</v>
      </c>
      <c r="X5529" s="2">
        <f>[1]!s_pq_avgamount(A5529,"20260101","",100000000)</f>
        <v>0.25653985461538459</v>
      </c>
      <c r="Y5529" s="17">
        <f>[1]!s_ipo_dilutedpe(A5529)</f>
        <v>62.69</v>
      </c>
      <c r="Z5529" s="12">
        <f>[1]!s_ipo_collection_total(A5529,100000000)</f>
        <v>9.09</v>
      </c>
      <c r="AA5529" s="2">
        <f>[1]!s_val_pe_ttm(A5529,E5529)</f>
        <v>-1.8871443271636963</v>
      </c>
      <c r="AB5529" s="5">
        <f>[1]!s_info_zjtxornot1(A5529,"")</f>
        <v>0</v>
      </c>
      <c r="AC5529" s="22" t="str">
        <f>[1]!s_info_nature1(A5529,"")</f>
        <v>公众企业</v>
      </c>
      <c r="AD5529" s="6" t="str">
        <f>[1]!s_info_city(A5529)</f>
        <v>常州市</v>
      </c>
      <c r="AE5529" s="6" t="str">
        <f>[1]!s_info_province(A5529)</f>
        <v>江苏省</v>
      </c>
      <c r="AF5529">
        <v>119.946973</v>
      </c>
      <c r="AG5529">
        <v>31.772752000000001</v>
      </c>
    </row>
    <row r="5530" spans="1:33" x14ac:dyDescent="0.3">
      <c r="A5530" s="7"/>
      <c r="B5530" s="7"/>
      <c r="C5530" s="8"/>
      <c r="D5530" s="8"/>
      <c r="E5530" s="8"/>
      <c r="F5530" s="8"/>
      <c r="G5530" s="8"/>
      <c r="H5530" s="8"/>
      <c r="I5530" s="8"/>
      <c r="J5530" s="8"/>
      <c r="K5530" s="8"/>
      <c r="L5530" s="8"/>
      <c r="M5530" s="8"/>
      <c r="N5530" s="8"/>
      <c r="O5530" s="8"/>
      <c r="P5530" s="8"/>
      <c r="Q5530" s="9"/>
      <c r="R5530" s="9"/>
      <c r="S5530" s="10"/>
      <c r="T5530" s="10"/>
      <c r="U5530" s="10"/>
      <c r="V5530" s="10"/>
    </row>
  </sheetData>
  <sortState xmlns:xlrd2="http://schemas.microsoft.com/office/spreadsheetml/2017/richdata2" ref="A2:R324">
    <sortCondition descending="1" ref="D1:D324"/>
  </sortState>
  <phoneticPr fontId="1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公司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Haoming Yuan</cp:lastModifiedBy>
  <dcterms:modified xsi:type="dcterms:W3CDTF">2026-06-22T07:42:48Z</dcterms:modified>
</cp:coreProperties>
</file>